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ate1904="1" showInkAnnotation="0" autoCompressPictures="0"/>
  <mc:AlternateContent xmlns:mc="http://schemas.openxmlformats.org/markup-compatibility/2006">
    <mc:Choice Requires="x15">
      <x15ac:absPath xmlns:x15ac="http://schemas.microsoft.com/office/spreadsheetml/2010/11/ac" url="C:\Drive_D\ARCHIEF\Ecocostsvaluesite\www.ecocostsvalue.com\EVR\img\"/>
    </mc:Choice>
  </mc:AlternateContent>
  <xr:revisionPtr revIDLastSave="0" documentId="8_{255C419C-9829-4FFF-AB70-7AAC14C2B740}" xr6:coauthVersionLast="47" xr6:coauthVersionMax="47" xr10:uidLastSave="{00000000-0000-0000-0000-000000000000}"/>
  <bookViews>
    <workbookView xWindow="-108" yWindow="-108" windowWidth="23256" windowHeight="12456" tabRatio="793" xr2:uid="{00000000-000D-0000-FFFF-FFFF00000000}"/>
  </bookViews>
  <sheets>
    <sheet name="Volvo C40 recharge CO2kg" sheetId="11" r:id="rId1"/>
    <sheet name="Volvo C40 recharge eco-costs" sheetId="26" r:id="rId2"/>
    <sheet name="Idemat2026 db (simple)" sheetId="14" r:id="rId3"/>
    <sheet name="Idemat2026db (detailed)" sheetId="15" r:id="rId4"/>
    <sheet name="Explanations" sheetId="16" r:id="rId5"/>
  </sheets>
  <definedNames>
    <definedName name="_xlnm._FilterDatabase" localSheetId="2" hidden="1">'Idemat2026 db (simple)'!$A$1:$F$3005</definedName>
    <definedName name="_xlnm._FilterDatabase" localSheetId="3" hidden="1">'Idemat2026db (detailed)'!$A$1:$F$2651</definedName>
    <definedName name="list" localSheetId="2">#REF!</definedName>
    <definedName name="list" localSheetId="3">#REF!</definedName>
    <definedName name="list">#REF!</definedName>
    <definedName name="list2" localSheetId="2">#REF!</definedName>
    <definedName name="lis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9" i="26" l="1"/>
  <c r="J89" i="26" s="1"/>
  <c r="E87" i="26"/>
  <c r="E86" i="26"/>
  <c r="E85" i="26"/>
  <c r="J85" i="26" s="1"/>
  <c r="E84" i="26"/>
  <c r="E83" i="26"/>
  <c r="E79" i="26"/>
  <c r="E78" i="26"/>
  <c r="E77" i="26"/>
  <c r="J77" i="26" s="1"/>
  <c r="E76" i="26"/>
  <c r="E75" i="26"/>
  <c r="J75" i="26" s="1"/>
  <c r="E58" i="26"/>
  <c r="J58" i="26" s="1"/>
  <c r="E55" i="26"/>
  <c r="E48" i="26"/>
  <c r="E47" i="26"/>
  <c r="E46" i="26"/>
  <c r="J46" i="26" s="1"/>
  <c r="E45" i="26"/>
  <c r="J45" i="26" s="1"/>
  <c r="E39" i="26"/>
  <c r="E38" i="26"/>
  <c r="J38" i="26" s="1"/>
  <c r="E37" i="26"/>
  <c r="J37" i="26" s="1"/>
  <c r="AA37" i="26" s="1"/>
  <c r="E33" i="26"/>
  <c r="E32" i="26"/>
  <c r="E22" i="26"/>
  <c r="E21" i="26"/>
  <c r="J21" i="26" s="1"/>
  <c r="E20" i="26"/>
  <c r="J20" i="26" s="1"/>
  <c r="E19" i="26"/>
  <c r="E18" i="26"/>
  <c r="E17" i="26"/>
  <c r="J17" i="26" s="1"/>
  <c r="E16" i="26"/>
  <c r="E15" i="26"/>
  <c r="E14" i="26"/>
  <c r="E13" i="26"/>
  <c r="F89" i="26"/>
  <c r="D89" i="26"/>
  <c r="C89" i="26"/>
  <c r="F87" i="26"/>
  <c r="J87" i="26"/>
  <c r="D87" i="26"/>
  <c r="C87" i="26"/>
  <c r="J86" i="26"/>
  <c r="F86" i="26"/>
  <c r="D86" i="26"/>
  <c r="C86" i="26"/>
  <c r="F85" i="26"/>
  <c r="D85" i="26"/>
  <c r="C85" i="26"/>
  <c r="F84" i="26"/>
  <c r="J84" i="26"/>
  <c r="D84" i="26"/>
  <c r="C84" i="26"/>
  <c r="F83" i="26"/>
  <c r="J83" i="26"/>
  <c r="D83" i="26"/>
  <c r="C83" i="26"/>
  <c r="J79" i="26"/>
  <c r="D79" i="26"/>
  <c r="C79" i="26"/>
  <c r="J78" i="26"/>
  <c r="D78" i="26"/>
  <c r="C78" i="26"/>
  <c r="D77" i="26"/>
  <c r="C77" i="26"/>
  <c r="J76" i="26"/>
  <c r="D76" i="26"/>
  <c r="C76" i="26"/>
  <c r="D75" i="26"/>
  <c r="C75" i="26"/>
  <c r="Z66" i="26"/>
  <c r="J66" i="26"/>
  <c r="AD65" i="26"/>
  <c r="AE65" i="26" s="1"/>
  <c r="AF65" i="26" s="1"/>
  <c r="AG65" i="26" s="1"/>
  <c r="AH65" i="26" s="1"/>
  <c r="AI65" i="26" s="1"/>
  <c r="AJ65" i="26" s="1"/>
  <c r="AK65" i="26" s="1"/>
  <c r="AA65" i="26"/>
  <c r="Z65" i="26"/>
  <c r="J65" i="26"/>
  <c r="AB65" i="26" s="1"/>
  <c r="AC65" i="26" s="1"/>
  <c r="AB64" i="26"/>
  <c r="AC64" i="26" s="1"/>
  <c r="AD64" i="26" s="1"/>
  <c r="AE64" i="26" s="1"/>
  <c r="AF64" i="26" s="1"/>
  <c r="AG64" i="26" s="1"/>
  <c r="AH64" i="26" s="1"/>
  <c r="AI64" i="26" s="1"/>
  <c r="AJ64" i="26" s="1"/>
  <c r="AK64" i="26" s="1"/>
  <c r="AA64" i="26"/>
  <c r="Z64" i="26"/>
  <c r="AE63" i="26"/>
  <c r="AF63" i="26" s="1"/>
  <c r="AG63" i="26" s="1"/>
  <c r="AH63" i="26" s="1"/>
  <c r="AI63" i="26" s="1"/>
  <c r="AJ63" i="26" s="1"/>
  <c r="AK63" i="26" s="1"/>
  <c r="AB63" i="26"/>
  <c r="AC63" i="26" s="1"/>
  <c r="AD63" i="26" s="1"/>
  <c r="AA63" i="26"/>
  <c r="Z63" i="26"/>
  <c r="AB62" i="26"/>
  <c r="AC62" i="26" s="1"/>
  <c r="AD62" i="26" s="1"/>
  <c r="AE62" i="26" s="1"/>
  <c r="AF62" i="26" s="1"/>
  <c r="AG62" i="26" s="1"/>
  <c r="AH62" i="26" s="1"/>
  <c r="AI62" i="26" s="1"/>
  <c r="AJ62" i="26" s="1"/>
  <c r="AK62" i="26" s="1"/>
  <c r="AA62" i="26"/>
  <c r="Z62" i="26"/>
  <c r="AB61" i="26"/>
  <c r="AC61" i="26" s="1"/>
  <c r="AD61" i="26" s="1"/>
  <c r="AE61" i="26" s="1"/>
  <c r="AF61" i="26" s="1"/>
  <c r="AG61" i="26" s="1"/>
  <c r="AH61" i="26" s="1"/>
  <c r="AI61" i="26" s="1"/>
  <c r="AJ61" i="26" s="1"/>
  <c r="AK61" i="26" s="1"/>
  <c r="AA61" i="26"/>
  <c r="Z61" i="26"/>
  <c r="AF60" i="26"/>
  <c r="AG60" i="26" s="1"/>
  <c r="AH60" i="26" s="1"/>
  <c r="AI60" i="26" s="1"/>
  <c r="AJ60" i="26" s="1"/>
  <c r="AK60" i="26" s="1"/>
  <c r="AA60" i="26"/>
  <c r="Z60" i="26"/>
  <c r="J60" i="26"/>
  <c r="AB60" i="26" s="1"/>
  <c r="AC60" i="26" s="1"/>
  <c r="AD60" i="26" s="1"/>
  <c r="AE60" i="26" s="1"/>
  <c r="AC59" i="26"/>
  <c r="AD59" i="26" s="1"/>
  <c r="AE59" i="26" s="1"/>
  <c r="AF59" i="26" s="1"/>
  <c r="AG59" i="26" s="1"/>
  <c r="AH59" i="26" s="1"/>
  <c r="AI59" i="26" s="1"/>
  <c r="AJ59" i="26" s="1"/>
  <c r="AK59" i="26" s="1"/>
  <c r="AB59" i="26"/>
  <c r="AA59" i="26"/>
  <c r="Z59" i="26"/>
  <c r="J59" i="26"/>
  <c r="Z58" i="26"/>
  <c r="D58" i="26"/>
  <c r="C58" i="26"/>
  <c r="Z57" i="26"/>
  <c r="J57" i="26"/>
  <c r="AA57" i="26" s="1"/>
  <c r="AE56" i="26"/>
  <c r="AF56" i="26" s="1"/>
  <c r="AG56" i="26" s="1"/>
  <c r="AH56" i="26" s="1"/>
  <c r="AI56" i="26" s="1"/>
  <c r="AJ56" i="26" s="1"/>
  <c r="AK56" i="26" s="1"/>
  <c r="AB56" i="26"/>
  <c r="AC56" i="26" s="1"/>
  <c r="AD56" i="26" s="1"/>
  <c r="AA56" i="26"/>
  <c r="Z56" i="26"/>
  <c r="J56" i="26"/>
  <c r="AB55" i="26"/>
  <c r="AC55" i="26" s="1"/>
  <c r="AD55" i="26" s="1"/>
  <c r="AE55" i="26" s="1"/>
  <c r="AF55" i="26" s="1"/>
  <c r="AG55" i="26" s="1"/>
  <c r="AH55" i="26" s="1"/>
  <c r="AI55" i="26" s="1"/>
  <c r="AJ55" i="26" s="1"/>
  <c r="AK55" i="26" s="1"/>
  <c r="Z55" i="26"/>
  <c r="J55" i="26"/>
  <c r="AA55" i="26" s="1"/>
  <c r="D55" i="26"/>
  <c r="C55" i="26"/>
  <c r="AB54" i="26"/>
  <c r="AC54" i="26" s="1"/>
  <c r="AD54" i="26" s="1"/>
  <c r="AE54" i="26" s="1"/>
  <c r="AF54" i="26" s="1"/>
  <c r="AG54" i="26" s="1"/>
  <c r="AH54" i="26" s="1"/>
  <c r="AI54" i="26" s="1"/>
  <c r="AJ54" i="26" s="1"/>
  <c r="AK54" i="26" s="1"/>
  <c r="AA54" i="26"/>
  <c r="Z54" i="26"/>
  <c r="J54" i="26"/>
  <c r="Z53" i="26"/>
  <c r="J53" i="26"/>
  <c r="AA53" i="26" s="1"/>
  <c r="F53" i="26"/>
  <c r="Z52" i="26"/>
  <c r="J52" i="26"/>
  <c r="AB52" i="26" s="1"/>
  <c r="AC52" i="26" s="1"/>
  <c r="AD52" i="26" s="1"/>
  <c r="AE52" i="26" s="1"/>
  <c r="AF52" i="26" s="1"/>
  <c r="AG52" i="26" s="1"/>
  <c r="AH52" i="26" s="1"/>
  <c r="AI52" i="26" s="1"/>
  <c r="AJ52" i="26" s="1"/>
  <c r="AK52" i="26" s="1"/>
  <c r="AB51" i="26"/>
  <c r="Z51" i="26"/>
  <c r="F51" i="26"/>
  <c r="E51" i="26"/>
  <c r="J51" i="26" s="1"/>
  <c r="AA51" i="26" s="1"/>
  <c r="Z48" i="26"/>
  <c r="J48" i="26"/>
  <c r="AB48" i="26" s="1"/>
  <c r="AC48" i="26" s="1"/>
  <c r="AD48" i="26" s="1"/>
  <c r="AE48" i="26" s="1"/>
  <c r="AF48" i="26" s="1"/>
  <c r="AG48" i="26" s="1"/>
  <c r="AH48" i="26" s="1"/>
  <c r="AI48" i="26" s="1"/>
  <c r="AJ48" i="26" s="1"/>
  <c r="AK48" i="26" s="1"/>
  <c r="D48" i="26"/>
  <c r="C48" i="26"/>
  <c r="Z47" i="26"/>
  <c r="J47" i="26"/>
  <c r="AB47" i="26" s="1"/>
  <c r="AC47" i="26" s="1"/>
  <c r="AD47" i="26" s="1"/>
  <c r="AE47" i="26" s="1"/>
  <c r="AF47" i="26" s="1"/>
  <c r="AG47" i="26" s="1"/>
  <c r="AH47" i="26" s="1"/>
  <c r="AI47" i="26" s="1"/>
  <c r="AJ47" i="26" s="1"/>
  <c r="AK47" i="26" s="1"/>
  <c r="D47" i="26"/>
  <c r="C47" i="26"/>
  <c r="Z46" i="26"/>
  <c r="D46" i="26"/>
  <c r="C46" i="26"/>
  <c r="Z45" i="26"/>
  <c r="D45" i="26"/>
  <c r="C45" i="26"/>
  <c r="AD43" i="26"/>
  <c r="AE43" i="26" s="1"/>
  <c r="AF43" i="26" s="1"/>
  <c r="AG43" i="26" s="1"/>
  <c r="AH43" i="26" s="1"/>
  <c r="AI43" i="26" s="1"/>
  <c r="AJ43" i="26" s="1"/>
  <c r="AK43" i="26" s="1"/>
  <c r="AA43" i="26"/>
  <c r="Z43" i="26"/>
  <c r="J43" i="26"/>
  <c r="AB43" i="26" s="1"/>
  <c r="AC43" i="26" s="1"/>
  <c r="Z42" i="26"/>
  <c r="J42" i="26"/>
  <c r="AA42" i="26" s="1"/>
  <c r="Z41" i="26"/>
  <c r="J41" i="26"/>
  <c r="AA40" i="26"/>
  <c r="Z40" i="26"/>
  <c r="J40" i="26"/>
  <c r="AB40" i="26" s="1"/>
  <c r="AC40" i="26" s="1"/>
  <c r="AD40" i="26" s="1"/>
  <c r="AE40" i="26" s="1"/>
  <c r="AF40" i="26" s="1"/>
  <c r="AG40" i="26" s="1"/>
  <c r="AH40" i="26" s="1"/>
  <c r="AI40" i="26" s="1"/>
  <c r="AJ40" i="26" s="1"/>
  <c r="AK40" i="26" s="1"/>
  <c r="AE39" i="26"/>
  <c r="AF39" i="26" s="1"/>
  <c r="AG39" i="26" s="1"/>
  <c r="AH39" i="26" s="1"/>
  <c r="AI39" i="26" s="1"/>
  <c r="AJ39" i="26" s="1"/>
  <c r="AK39" i="26" s="1"/>
  <c r="Z39" i="26"/>
  <c r="J39" i="26"/>
  <c r="AB39" i="26" s="1"/>
  <c r="AC39" i="26" s="1"/>
  <c r="AD39" i="26" s="1"/>
  <c r="D39" i="26"/>
  <c r="C39" i="26"/>
  <c r="Z38" i="26"/>
  <c r="D38" i="26"/>
  <c r="C38" i="26"/>
  <c r="Z37" i="26"/>
  <c r="D37" i="26"/>
  <c r="C37" i="26"/>
  <c r="AE35" i="26"/>
  <c r="AF35" i="26" s="1"/>
  <c r="AG35" i="26" s="1"/>
  <c r="AH35" i="26" s="1"/>
  <c r="AI35" i="26" s="1"/>
  <c r="AJ35" i="26" s="1"/>
  <c r="AK35" i="26" s="1"/>
  <c r="AA35" i="26"/>
  <c r="Z35" i="26"/>
  <c r="J35" i="26"/>
  <c r="AB35" i="26" s="1"/>
  <c r="AC35" i="26" s="1"/>
  <c r="AD35" i="26" s="1"/>
  <c r="Z34" i="26"/>
  <c r="Z33" i="26"/>
  <c r="J33" i="26"/>
  <c r="AA33" i="26" s="1"/>
  <c r="D33" i="26"/>
  <c r="C33" i="26"/>
  <c r="AB32" i="26"/>
  <c r="AC32" i="26" s="1"/>
  <c r="AD32" i="26" s="1"/>
  <c r="AE32" i="26" s="1"/>
  <c r="AF32" i="26" s="1"/>
  <c r="AG32" i="26" s="1"/>
  <c r="AH32" i="26" s="1"/>
  <c r="AI32" i="26" s="1"/>
  <c r="AJ32" i="26" s="1"/>
  <c r="AK32" i="26" s="1"/>
  <c r="AA32" i="26"/>
  <c r="Z32" i="26"/>
  <c r="J32" i="26"/>
  <c r="D32" i="26"/>
  <c r="C32" i="26"/>
  <c r="AE31" i="26"/>
  <c r="AF31" i="26" s="1"/>
  <c r="AG31" i="26" s="1"/>
  <c r="AH31" i="26" s="1"/>
  <c r="AI31" i="26" s="1"/>
  <c r="AJ31" i="26" s="1"/>
  <c r="AK31" i="26" s="1"/>
  <c r="AD31" i="26"/>
  <c r="AC31" i="26"/>
  <c r="Z31" i="26"/>
  <c r="Z30" i="26"/>
  <c r="F30" i="26"/>
  <c r="AB29" i="26"/>
  <c r="AC29" i="26" s="1"/>
  <c r="AD29" i="26" s="1"/>
  <c r="AE29" i="26" s="1"/>
  <c r="AF29" i="26" s="1"/>
  <c r="AG29" i="26" s="1"/>
  <c r="AH29" i="26" s="1"/>
  <c r="AI29" i="26" s="1"/>
  <c r="AJ29" i="26" s="1"/>
  <c r="AK29" i="26" s="1"/>
  <c r="Z29" i="26"/>
  <c r="J29" i="26"/>
  <c r="AA29" i="26" s="1"/>
  <c r="Z28" i="26"/>
  <c r="J28" i="26"/>
  <c r="AD27" i="26"/>
  <c r="AE27" i="26" s="1"/>
  <c r="AF27" i="26" s="1"/>
  <c r="AG27" i="26" s="1"/>
  <c r="AH27" i="26" s="1"/>
  <c r="AI27" i="26" s="1"/>
  <c r="AJ27" i="26" s="1"/>
  <c r="AK27" i="26" s="1"/>
  <c r="Z27" i="26"/>
  <c r="J27" i="26"/>
  <c r="AB27" i="26" s="1"/>
  <c r="AC27" i="26" s="1"/>
  <c r="AB26" i="26"/>
  <c r="AC26" i="26" s="1"/>
  <c r="AD26" i="26" s="1"/>
  <c r="AE26" i="26" s="1"/>
  <c r="AF26" i="26" s="1"/>
  <c r="AG26" i="26" s="1"/>
  <c r="AH26" i="26" s="1"/>
  <c r="AI26" i="26" s="1"/>
  <c r="AJ26" i="26" s="1"/>
  <c r="AK26" i="26" s="1"/>
  <c r="AA26" i="26"/>
  <c r="Z26" i="26"/>
  <c r="J26" i="26"/>
  <c r="Z25" i="26"/>
  <c r="J25" i="26"/>
  <c r="AA25" i="26" s="1"/>
  <c r="Z24" i="26"/>
  <c r="J24" i="26"/>
  <c r="AD23" i="26"/>
  <c r="AE23" i="26" s="1"/>
  <c r="AF23" i="26" s="1"/>
  <c r="AG23" i="26" s="1"/>
  <c r="AH23" i="26" s="1"/>
  <c r="AI23" i="26" s="1"/>
  <c r="AJ23" i="26" s="1"/>
  <c r="AK23" i="26" s="1"/>
  <c r="AB23" i="26"/>
  <c r="AC23" i="26" s="1"/>
  <c r="AA23" i="26"/>
  <c r="Z23" i="26"/>
  <c r="J23" i="26"/>
  <c r="AE22" i="26"/>
  <c r="AF22" i="26" s="1"/>
  <c r="AG22" i="26" s="1"/>
  <c r="AH22" i="26" s="1"/>
  <c r="AI22" i="26" s="1"/>
  <c r="AJ22" i="26" s="1"/>
  <c r="AK22" i="26" s="1"/>
  <c r="Z22" i="26"/>
  <c r="J22" i="26"/>
  <c r="AB22" i="26" s="1"/>
  <c r="AC22" i="26" s="1"/>
  <c r="AD22" i="26" s="1"/>
  <c r="D22" i="26"/>
  <c r="C22" i="26"/>
  <c r="Z21" i="26"/>
  <c r="D21" i="26"/>
  <c r="C21" i="26"/>
  <c r="Z20" i="26"/>
  <c r="D20" i="26"/>
  <c r="C20" i="26"/>
  <c r="Z19" i="26"/>
  <c r="J19" i="26"/>
  <c r="AB19" i="26" s="1"/>
  <c r="AC19" i="26" s="1"/>
  <c r="AD19" i="26" s="1"/>
  <c r="AE19" i="26" s="1"/>
  <c r="AF19" i="26" s="1"/>
  <c r="AG19" i="26" s="1"/>
  <c r="AH19" i="26" s="1"/>
  <c r="AI19" i="26" s="1"/>
  <c r="AJ19" i="26" s="1"/>
  <c r="AK19" i="26" s="1"/>
  <c r="D19" i="26"/>
  <c r="C19" i="26"/>
  <c r="AE18" i="26"/>
  <c r="AF18" i="26" s="1"/>
  <c r="AG18" i="26" s="1"/>
  <c r="AH18" i="26" s="1"/>
  <c r="AI18" i="26" s="1"/>
  <c r="AJ18" i="26" s="1"/>
  <c r="AK18" i="26" s="1"/>
  <c r="Z18" i="26"/>
  <c r="J18" i="26"/>
  <c r="AB18" i="26" s="1"/>
  <c r="AC18" i="26" s="1"/>
  <c r="AD18" i="26" s="1"/>
  <c r="D18" i="26"/>
  <c r="C18" i="26"/>
  <c r="Z17" i="26"/>
  <c r="D17" i="26"/>
  <c r="C17" i="26"/>
  <c r="AC16" i="26"/>
  <c r="AD16" i="26" s="1"/>
  <c r="AE16" i="26" s="1"/>
  <c r="AF16" i="26" s="1"/>
  <c r="AG16" i="26" s="1"/>
  <c r="AH16" i="26" s="1"/>
  <c r="AI16" i="26" s="1"/>
  <c r="AJ16" i="26" s="1"/>
  <c r="AK16" i="26" s="1"/>
  <c r="AA16" i="26"/>
  <c r="Z16" i="26"/>
  <c r="J16" i="26"/>
  <c r="AB16" i="26" s="1"/>
  <c r="D16" i="26"/>
  <c r="C16" i="26"/>
  <c r="Z15" i="26"/>
  <c r="J15" i="26"/>
  <c r="D15" i="26"/>
  <c r="C15" i="26"/>
  <c r="Z14" i="26"/>
  <c r="J14" i="26"/>
  <c r="D14" i="26"/>
  <c r="C14" i="26"/>
  <c r="Z13" i="26"/>
  <c r="J13" i="26"/>
  <c r="AB13" i="26" s="1"/>
  <c r="D13" i="26"/>
  <c r="C13" i="26"/>
  <c r="E89" i="11"/>
  <c r="C89" i="11"/>
  <c r="D89" i="11"/>
  <c r="E87" i="11"/>
  <c r="E86" i="11"/>
  <c r="E85" i="11"/>
  <c r="E84" i="11"/>
  <c r="E83" i="11"/>
  <c r="C87" i="11"/>
  <c r="C86" i="11"/>
  <c r="C85" i="11"/>
  <c r="C84" i="11"/>
  <c r="C83" i="11"/>
  <c r="E79" i="11"/>
  <c r="E78" i="11"/>
  <c r="E77" i="11"/>
  <c r="E76" i="11"/>
  <c r="E75" i="11"/>
  <c r="C79" i="11"/>
  <c r="C78" i="11"/>
  <c r="C77" i="11"/>
  <c r="C76" i="11"/>
  <c r="C75" i="11"/>
  <c r="D87" i="11"/>
  <c r="D86" i="11"/>
  <c r="D85" i="11"/>
  <c r="D84" i="11"/>
  <c r="D83" i="11"/>
  <c r="D79" i="11"/>
  <c r="D78" i="11"/>
  <c r="D77" i="11"/>
  <c r="D76" i="11"/>
  <c r="D75" i="11"/>
  <c r="E58" i="11"/>
  <c r="E55" i="11"/>
  <c r="C58" i="11"/>
  <c r="C55" i="11"/>
  <c r="D58" i="11"/>
  <c r="D55" i="11"/>
  <c r="E48" i="11"/>
  <c r="E47" i="11"/>
  <c r="E46" i="11"/>
  <c r="E45" i="11"/>
  <c r="C48" i="11"/>
  <c r="C47" i="11"/>
  <c r="C46" i="11"/>
  <c r="C45" i="11"/>
  <c r="D48" i="11"/>
  <c r="D47" i="11"/>
  <c r="D46" i="11"/>
  <c r="D45" i="11"/>
  <c r="E39" i="11"/>
  <c r="E38" i="11"/>
  <c r="E37" i="11"/>
  <c r="C39" i="11"/>
  <c r="C38" i="11"/>
  <c r="C37" i="11"/>
  <c r="D39" i="11"/>
  <c r="D38" i="11"/>
  <c r="D37" i="11"/>
  <c r="E33" i="11"/>
  <c r="E32" i="11"/>
  <c r="C33" i="11"/>
  <c r="C32" i="11"/>
  <c r="D33" i="11"/>
  <c r="D32" i="11"/>
  <c r="E22" i="11"/>
  <c r="E21" i="11"/>
  <c r="E20" i="11"/>
  <c r="E19" i="11"/>
  <c r="E18" i="11"/>
  <c r="E17" i="11"/>
  <c r="E16" i="11"/>
  <c r="E15" i="11"/>
  <c r="E14" i="11"/>
  <c r="E13" i="11"/>
  <c r="C22" i="11"/>
  <c r="C21" i="11"/>
  <c r="C20" i="11"/>
  <c r="C19" i="11"/>
  <c r="C18" i="11"/>
  <c r="C17" i="11"/>
  <c r="C16" i="11"/>
  <c r="C15" i="11"/>
  <c r="C14" i="11"/>
  <c r="C13" i="11"/>
  <c r="D22" i="11"/>
  <c r="D21" i="11"/>
  <c r="D20" i="11"/>
  <c r="D19" i="11"/>
  <c r="D18" i="11"/>
  <c r="D17" i="11"/>
  <c r="D16" i="11"/>
  <c r="D15" i="11"/>
  <c r="D14" i="11"/>
  <c r="AB46" i="26" l="1"/>
  <c r="AC46" i="26" s="1"/>
  <c r="AD46" i="26" s="1"/>
  <c r="AE46" i="26" s="1"/>
  <c r="AF46" i="26" s="1"/>
  <c r="AG46" i="26" s="1"/>
  <c r="AH46" i="26" s="1"/>
  <c r="AI46" i="26" s="1"/>
  <c r="AJ46" i="26" s="1"/>
  <c r="AK46" i="26" s="1"/>
  <c r="AA46" i="26"/>
  <c r="AB38" i="26"/>
  <c r="AC38" i="26" s="1"/>
  <c r="AD38" i="26" s="1"/>
  <c r="AE38" i="26" s="1"/>
  <c r="AF38" i="26" s="1"/>
  <c r="AG38" i="26" s="1"/>
  <c r="AH38" i="26" s="1"/>
  <c r="AI38" i="26" s="1"/>
  <c r="AJ38" i="26" s="1"/>
  <c r="AK38" i="26" s="1"/>
  <c r="AA38" i="26"/>
  <c r="AB45" i="26"/>
  <c r="AA45" i="26"/>
  <c r="AB21" i="26"/>
  <c r="AC21" i="26" s="1"/>
  <c r="AD21" i="26" s="1"/>
  <c r="AE21" i="26" s="1"/>
  <c r="AF21" i="26" s="1"/>
  <c r="AG21" i="26" s="1"/>
  <c r="AH21" i="26" s="1"/>
  <c r="AI21" i="26" s="1"/>
  <c r="AJ21" i="26" s="1"/>
  <c r="AK21" i="26" s="1"/>
  <c r="AA21" i="26"/>
  <c r="AB20" i="26"/>
  <c r="AC20" i="26" s="1"/>
  <c r="AD20" i="26" s="1"/>
  <c r="AE20" i="26" s="1"/>
  <c r="AF20" i="26" s="1"/>
  <c r="AG20" i="26" s="1"/>
  <c r="AH20" i="26" s="1"/>
  <c r="AI20" i="26" s="1"/>
  <c r="AJ20" i="26" s="1"/>
  <c r="AK20" i="26" s="1"/>
  <c r="AA20" i="26"/>
  <c r="AB17" i="26"/>
  <c r="AC17" i="26" s="1"/>
  <c r="AD17" i="26" s="1"/>
  <c r="AE17" i="26" s="1"/>
  <c r="AF17" i="26" s="1"/>
  <c r="AG17" i="26" s="1"/>
  <c r="AH17" i="26" s="1"/>
  <c r="AI17" i="26" s="1"/>
  <c r="AJ17" i="26" s="1"/>
  <c r="AK17" i="26" s="1"/>
  <c r="AA17" i="26"/>
  <c r="AA58" i="26"/>
  <c r="I67" i="26"/>
  <c r="AA19" i="26"/>
  <c r="AA47" i="26"/>
  <c r="AA18" i="26"/>
  <c r="AA22" i="26"/>
  <c r="AA39" i="26"/>
  <c r="AA48" i="26"/>
  <c r="AB14" i="26"/>
  <c r="AC14" i="26" s="1"/>
  <c r="AD14" i="26" s="1"/>
  <c r="AE14" i="26" s="1"/>
  <c r="AF14" i="26" s="1"/>
  <c r="AG14" i="26" s="1"/>
  <c r="AH14" i="26" s="1"/>
  <c r="AI14" i="26" s="1"/>
  <c r="AJ14" i="26" s="1"/>
  <c r="AK14" i="26" s="1"/>
  <c r="AA14" i="26"/>
  <c r="AC13" i="26"/>
  <c r="AA15" i="26"/>
  <c r="AB15" i="26"/>
  <c r="AC15" i="26" s="1"/>
  <c r="AD15" i="26" s="1"/>
  <c r="AE15" i="26" s="1"/>
  <c r="AF15" i="26" s="1"/>
  <c r="AG15" i="26" s="1"/>
  <c r="AH15" i="26" s="1"/>
  <c r="AI15" i="26" s="1"/>
  <c r="AJ15" i="26" s="1"/>
  <c r="AK15" i="26" s="1"/>
  <c r="AB42" i="26"/>
  <c r="AC42" i="26" s="1"/>
  <c r="AD42" i="26" s="1"/>
  <c r="AE42" i="26" s="1"/>
  <c r="AF42" i="26" s="1"/>
  <c r="AG42" i="26" s="1"/>
  <c r="AH42" i="26" s="1"/>
  <c r="AI42" i="26" s="1"/>
  <c r="AJ42" i="26" s="1"/>
  <c r="AK42" i="26" s="1"/>
  <c r="AB25" i="26"/>
  <c r="AC25" i="26" s="1"/>
  <c r="AD25" i="26" s="1"/>
  <c r="AE25" i="26" s="1"/>
  <c r="AF25" i="26" s="1"/>
  <c r="AG25" i="26" s="1"/>
  <c r="AH25" i="26" s="1"/>
  <c r="AI25" i="26" s="1"/>
  <c r="AJ25" i="26" s="1"/>
  <c r="AK25" i="26" s="1"/>
  <c r="AA28" i="26"/>
  <c r="AB28" i="26"/>
  <c r="AC28" i="26" s="1"/>
  <c r="AD28" i="26" s="1"/>
  <c r="AE28" i="26" s="1"/>
  <c r="AF28" i="26" s="1"/>
  <c r="AG28" i="26" s="1"/>
  <c r="AH28" i="26" s="1"/>
  <c r="AI28" i="26" s="1"/>
  <c r="AJ28" i="26" s="1"/>
  <c r="AK28" i="26" s="1"/>
  <c r="AB33" i="26"/>
  <c r="AC33" i="26" s="1"/>
  <c r="AD33" i="26" s="1"/>
  <c r="AE33" i="26" s="1"/>
  <c r="AF33" i="26" s="1"/>
  <c r="AG33" i="26" s="1"/>
  <c r="AH33" i="26" s="1"/>
  <c r="AI33" i="26" s="1"/>
  <c r="AJ33" i="26" s="1"/>
  <c r="AK33" i="26" s="1"/>
  <c r="J80" i="26"/>
  <c r="AB24" i="26"/>
  <c r="AC24" i="26" s="1"/>
  <c r="AD24" i="26" s="1"/>
  <c r="AE24" i="26" s="1"/>
  <c r="AF24" i="26" s="1"/>
  <c r="AG24" i="26" s="1"/>
  <c r="AH24" i="26" s="1"/>
  <c r="AI24" i="26" s="1"/>
  <c r="AJ24" i="26" s="1"/>
  <c r="AK24" i="26" s="1"/>
  <c r="AA24" i="26"/>
  <c r="AB53" i="26"/>
  <c r="AC53" i="26" s="1"/>
  <c r="AD53" i="26" s="1"/>
  <c r="AE53" i="26" s="1"/>
  <c r="AF53" i="26" s="1"/>
  <c r="AG53" i="26" s="1"/>
  <c r="AH53" i="26" s="1"/>
  <c r="AI53" i="26" s="1"/>
  <c r="AJ53" i="26" s="1"/>
  <c r="AK53" i="26" s="1"/>
  <c r="AB66" i="26"/>
  <c r="AC66" i="26" s="1"/>
  <c r="AD66" i="26" s="1"/>
  <c r="AE66" i="26" s="1"/>
  <c r="AF66" i="26" s="1"/>
  <c r="AG66" i="26" s="1"/>
  <c r="AH66" i="26" s="1"/>
  <c r="AI66" i="26" s="1"/>
  <c r="AJ66" i="26" s="1"/>
  <c r="AK66" i="26" s="1"/>
  <c r="AA66" i="26"/>
  <c r="I30" i="26"/>
  <c r="J30" i="26" s="1"/>
  <c r="AB41" i="26"/>
  <c r="AC41" i="26" s="1"/>
  <c r="AD41" i="26" s="1"/>
  <c r="AE41" i="26" s="1"/>
  <c r="AF41" i="26" s="1"/>
  <c r="AG41" i="26" s="1"/>
  <c r="AH41" i="26" s="1"/>
  <c r="AI41" i="26" s="1"/>
  <c r="AJ41" i="26" s="1"/>
  <c r="AK41" i="26" s="1"/>
  <c r="AA41" i="26"/>
  <c r="AN14" i="26" s="1"/>
  <c r="I43" i="26"/>
  <c r="AB37" i="26"/>
  <c r="J93" i="26"/>
  <c r="J92" i="26"/>
  <c r="J91" i="26"/>
  <c r="T84" i="26"/>
  <c r="AA13" i="26"/>
  <c r="AC51" i="26"/>
  <c r="I34" i="26"/>
  <c r="J34" i="26" s="1"/>
  <c r="AO15" i="26"/>
  <c r="AC45" i="26"/>
  <c r="AB57" i="26"/>
  <c r="AC57" i="26" s="1"/>
  <c r="AD57" i="26" s="1"/>
  <c r="AE57" i="26" s="1"/>
  <c r="AF57" i="26" s="1"/>
  <c r="AG57" i="26" s="1"/>
  <c r="AH57" i="26" s="1"/>
  <c r="AI57" i="26" s="1"/>
  <c r="AJ57" i="26" s="1"/>
  <c r="AK57" i="26" s="1"/>
  <c r="AB58" i="26"/>
  <c r="AC58" i="26" s="1"/>
  <c r="AD58" i="26" s="1"/>
  <c r="AE58" i="26" s="1"/>
  <c r="AF58" i="26" s="1"/>
  <c r="AG58" i="26" s="1"/>
  <c r="AH58" i="26" s="1"/>
  <c r="AI58" i="26" s="1"/>
  <c r="AJ58" i="26" s="1"/>
  <c r="AK58" i="26" s="1"/>
  <c r="AA27" i="26"/>
  <c r="AA52" i="26"/>
  <c r="AN16" i="26" s="1"/>
  <c r="D13" i="11"/>
  <c r="AX2651" i="15"/>
  <c r="AW2651" i="15"/>
  <c r="AV2651" i="15"/>
  <c r="AH2651" i="15"/>
  <c r="AG2651" i="15"/>
  <c r="AF2651" i="15"/>
  <c r="AE2651" i="15"/>
  <c r="AD2651" i="15"/>
  <c r="N2651" i="15"/>
  <c r="M2651" i="15"/>
  <c r="L2651" i="15"/>
  <c r="J2651" i="15"/>
  <c r="G2651" i="15"/>
  <c r="F2651" i="15"/>
  <c r="C2651" i="15"/>
  <c r="AX2650" i="15"/>
  <c r="AW2650" i="15"/>
  <c r="AV2650" i="15"/>
  <c r="AH2650" i="15"/>
  <c r="AG2650" i="15"/>
  <c r="AF2650" i="15"/>
  <c r="AE2650" i="15"/>
  <c r="AD2650" i="15"/>
  <c r="N2650" i="15"/>
  <c r="J2650" i="15" s="1"/>
  <c r="M2650" i="15"/>
  <c r="L2650" i="15"/>
  <c r="G2650" i="15"/>
  <c r="F2650" i="15"/>
  <c r="C2650" i="15"/>
  <c r="AX2649" i="15"/>
  <c r="AW2649" i="15"/>
  <c r="AV2649" i="15"/>
  <c r="AH2649" i="15"/>
  <c r="AG2649" i="15"/>
  <c r="AF2649" i="15"/>
  <c r="AE2649" i="15"/>
  <c r="AD2649" i="15"/>
  <c r="N2649" i="15"/>
  <c r="M2649" i="15"/>
  <c r="J2649" i="15" s="1"/>
  <c r="L2649" i="15"/>
  <c r="G2649" i="15"/>
  <c r="F2649" i="15"/>
  <c r="C2649" i="15"/>
  <c r="AX2648" i="15"/>
  <c r="AW2648" i="15"/>
  <c r="AV2648" i="15"/>
  <c r="AH2648" i="15"/>
  <c r="AG2648" i="15"/>
  <c r="AF2648" i="15"/>
  <c r="AE2648" i="15"/>
  <c r="AD2648" i="15"/>
  <c r="N2648" i="15"/>
  <c r="M2648" i="15"/>
  <c r="L2648" i="15"/>
  <c r="J2648" i="15" s="1"/>
  <c r="G2648" i="15"/>
  <c r="F2648" i="15"/>
  <c r="C2648" i="15"/>
  <c r="AX2647" i="15"/>
  <c r="AW2647" i="15"/>
  <c r="AV2647" i="15"/>
  <c r="AH2647" i="15"/>
  <c r="AG2647" i="15"/>
  <c r="AF2647" i="15"/>
  <c r="AE2647" i="15"/>
  <c r="AD2647" i="15"/>
  <c r="N2647" i="15"/>
  <c r="M2647" i="15"/>
  <c r="L2647" i="15"/>
  <c r="J2647" i="15"/>
  <c r="G2647" i="15"/>
  <c r="F2647" i="15"/>
  <c r="C2647" i="15"/>
  <c r="AX2646" i="15"/>
  <c r="AW2646" i="15"/>
  <c r="AV2646" i="15"/>
  <c r="AH2646" i="15"/>
  <c r="AG2646" i="15"/>
  <c r="AF2646" i="15"/>
  <c r="AE2646" i="15"/>
  <c r="AD2646" i="15"/>
  <c r="N2646" i="15"/>
  <c r="M2646" i="15"/>
  <c r="L2646" i="15"/>
  <c r="J2646" i="15"/>
  <c r="G2646" i="15"/>
  <c r="F2646" i="15"/>
  <c r="C2646" i="15"/>
  <c r="AX2645" i="15"/>
  <c r="AW2645" i="15"/>
  <c r="AV2645" i="15"/>
  <c r="AH2645" i="15"/>
  <c r="AG2645" i="15"/>
  <c r="AF2645" i="15"/>
  <c r="AE2645" i="15"/>
  <c r="AD2645" i="15"/>
  <c r="N2645" i="15"/>
  <c r="M2645" i="15"/>
  <c r="L2645" i="15"/>
  <c r="J2645" i="15"/>
  <c r="G2645" i="15"/>
  <c r="F2645" i="15"/>
  <c r="C2645" i="15"/>
  <c r="AX2644" i="15"/>
  <c r="AW2644" i="15"/>
  <c r="AV2644" i="15"/>
  <c r="AH2644" i="15"/>
  <c r="AG2644" i="15"/>
  <c r="AF2644" i="15"/>
  <c r="AE2644" i="15"/>
  <c r="AD2644" i="15"/>
  <c r="N2644" i="15"/>
  <c r="M2644" i="15"/>
  <c r="L2644" i="15"/>
  <c r="J2644" i="15"/>
  <c r="G2644" i="15"/>
  <c r="F2644" i="15"/>
  <c r="C2644" i="15"/>
  <c r="AX2643" i="15"/>
  <c r="AW2643" i="15"/>
  <c r="AV2643" i="15"/>
  <c r="AH2643" i="15"/>
  <c r="AG2643" i="15"/>
  <c r="AF2643" i="15"/>
  <c r="AE2643" i="15"/>
  <c r="AD2643" i="15"/>
  <c r="N2643" i="15"/>
  <c r="M2643" i="15"/>
  <c r="L2643" i="15"/>
  <c r="J2643" i="15"/>
  <c r="G2643" i="15"/>
  <c r="F2643" i="15"/>
  <c r="C2643" i="15"/>
  <c r="AX2642" i="15"/>
  <c r="AW2642" i="15"/>
  <c r="AV2642" i="15"/>
  <c r="AH2642" i="15"/>
  <c r="AG2642" i="15"/>
  <c r="AF2642" i="15"/>
  <c r="AE2642" i="15"/>
  <c r="AD2642" i="15"/>
  <c r="N2642" i="15"/>
  <c r="J2642" i="15" s="1"/>
  <c r="M2642" i="15"/>
  <c r="L2642" i="15"/>
  <c r="G2642" i="15"/>
  <c r="F2642" i="15"/>
  <c r="C2642" i="15"/>
  <c r="AX2641" i="15"/>
  <c r="AW2641" i="15"/>
  <c r="AV2641" i="15"/>
  <c r="AH2641" i="15"/>
  <c r="AG2641" i="15"/>
  <c r="AF2641" i="15"/>
  <c r="AE2641" i="15"/>
  <c r="AD2641" i="15"/>
  <c r="N2641" i="15"/>
  <c r="M2641" i="15"/>
  <c r="J2641" i="15" s="1"/>
  <c r="L2641" i="15"/>
  <c r="G2641" i="15"/>
  <c r="F2641" i="15"/>
  <c r="C2641" i="15"/>
  <c r="AX2640" i="15"/>
  <c r="AW2640" i="15"/>
  <c r="AV2640" i="15"/>
  <c r="AH2640" i="15"/>
  <c r="AG2640" i="15"/>
  <c r="AF2640" i="15"/>
  <c r="AE2640" i="15"/>
  <c r="AD2640" i="15"/>
  <c r="N2640" i="15"/>
  <c r="M2640" i="15"/>
  <c r="L2640" i="15"/>
  <c r="J2640" i="15" s="1"/>
  <c r="G2640" i="15"/>
  <c r="F2640" i="15"/>
  <c r="C2640" i="15"/>
  <c r="AX2639" i="15"/>
  <c r="AW2639" i="15"/>
  <c r="AV2639" i="15"/>
  <c r="AH2639" i="15"/>
  <c r="AG2639" i="15"/>
  <c r="AF2639" i="15"/>
  <c r="AE2639" i="15"/>
  <c r="AD2639" i="15"/>
  <c r="N2639" i="15"/>
  <c r="M2639" i="15"/>
  <c r="L2639" i="15"/>
  <c r="J2639" i="15"/>
  <c r="G2639" i="15"/>
  <c r="F2639" i="15"/>
  <c r="C2639" i="15"/>
  <c r="AX2638" i="15"/>
  <c r="AW2638" i="15"/>
  <c r="AV2638" i="15"/>
  <c r="AH2638" i="15"/>
  <c r="AG2638" i="15"/>
  <c r="AF2638" i="15"/>
  <c r="AE2638" i="15"/>
  <c r="AD2638" i="15"/>
  <c r="N2638" i="15"/>
  <c r="M2638" i="15"/>
  <c r="L2638" i="15"/>
  <c r="J2638" i="15"/>
  <c r="G2638" i="15"/>
  <c r="F2638" i="15"/>
  <c r="C2638" i="15"/>
  <c r="AX2637" i="15"/>
  <c r="AW2637" i="15"/>
  <c r="AV2637" i="15"/>
  <c r="AH2637" i="15"/>
  <c r="AG2637" i="15"/>
  <c r="AF2637" i="15"/>
  <c r="AE2637" i="15"/>
  <c r="AD2637" i="15"/>
  <c r="N2637" i="15"/>
  <c r="M2637" i="15"/>
  <c r="L2637" i="15"/>
  <c r="J2637" i="15"/>
  <c r="G2637" i="15"/>
  <c r="F2637" i="15"/>
  <c r="C2637" i="15"/>
  <c r="AX2636" i="15"/>
  <c r="AW2636" i="15"/>
  <c r="AV2636" i="15"/>
  <c r="AH2636" i="15"/>
  <c r="AG2636" i="15"/>
  <c r="AF2636" i="15"/>
  <c r="AE2636" i="15"/>
  <c r="AD2636" i="15"/>
  <c r="N2636" i="15"/>
  <c r="M2636" i="15"/>
  <c r="L2636" i="15"/>
  <c r="J2636" i="15"/>
  <c r="G2636" i="15"/>
  <c r="F2636" i="15"/>
  <c r="C2636" i="15"/>
  <c r="AX2635" i="15"/>
  <c r="AW2635" i="15"/>
  <c r="AV2635" i="15"/>
  <c r="AH2635" i="15"/>
  <c r="AG2635" i="15"/>
  <c r="AF2635" i="15"/>
  <c r="AE2635" i="15"/>
  <c r="AD2635" i="15"/>
  <c r="N2635" i="15"/>
  <c r="M2635" i="15"/>
  <c r="L2635" i="15"/>
  <c r="J2635" i="15"/>
  <c r="G2635" i="15"/>
  <c r="F2635" i="15"/>
  <c r="C2635" i="15"/>
  <c r="AX2634" i="15"/>
  <c r="AW2634" i="15"/>
  <c r="AV2634" i="15"/>
  <c r="AH2634" i="15"/>
  <c r="AG2634" i="15"/>
  <c r="AF2634" i="15"/>
  <c r="AE2634" i="15"/>
  <c r="AD2634" i="15"/>
  <c r="N2634" i="15"/>
  <c r="J2634" i="15" s="1"/>
  <c r="M2634" i="15"/>
  <c r="L2634" i="15"/>
  <c r="G2634" i="15"/>
  <c r="F2634" i="15"/>
  <c r="C2634" i="15"/>
  <c r="AX2633" i="15"/>
  <c r="AW2633" i="15"/>
  <c r="AV2633" i="15"/>
  <c r="AH2633" i="15"/>
  <c r="AG2633" i="15"/>
  <c r="AF2633" i="15"/>
  <c r="AE2633" i="15"/>
  <c r="AD2633" i="15"/>
  <c r="N2633" i="15"/>
  <c r="M2633" i="15"/>
  <c r="J2633" i="15" s="1"/>
  <c r="L2633" i="15"/>
  <c r="G2633" i="15"/>
  <c r="F2633" i="15"/>
  <c r="C2633" i="15"/>
  <c r="AX2632" i="15"/>
  <c r="AW2632" i="15"/>
  <c r="AV2632" i="15"/>
  <c r="AH2632" i="15"/>
  <c r="AG2632" i="15"/>
  <c r="AF2632" i="15"/>
  <c r="AE2632" i="15"/>
  <c r="AD2632" i="15"/>
  <c r="N2632" i="15"/>
  <c r="M2632" i="15"/>
  <c r="L2632" i="15"/>
  <c r="J2632" i="15" s="1"/>
  <c r="G2632" i="15"/>
  <c r="F2632" i="15"/>
  <c r="C2632" i="15"/>
  <c r="AX2631" i="15"/>
  <c r="AW2631" i="15"/>
  <c r="AV2631" i="15"/>
  <c r="AH2631" i="15"/>
  <c r="AG2631" i="15"/>
  <c r="AF2631" i="15"/>
  <c r="AE2631" i="15"/>
  <c r="AD2631" i="15"/>
  <c r="N2631" i="15"/>
  <c r="M2631" i="15"/>
  <c r="L2631" i="15"/>
  <c r="J2631" i="15"/>
  <c r="G2631" i="15"/>
  <c r="F2631" i="15"/>
  <c r="C2631" i="15"/>
  <c r="AX2630" i="15"/>
  <c r="AW2630" i="15"/>
  <c r="AV2630" i="15"/>
  <c r="AH2630" i="15"/>
  <c r="AG2630" i="15"/>
  <c r="AF2630" i="15"/>
  <c r="AE2630" i="15"/>
  <c r="AD2630" i="15"/>
  <c r="N2630" i="15"/>
  <c r="M2630" i="15"/>
  <c r="L2630" i="15"/>
  <c r="J2630" i="15"/>
  <c r="G2630" i="15"/>
  <c r="F2630" i="15"/>
  <c r="C2630" i="15"/>
  <c r="AX2629" i="15"/>
  <c r="AW2629" i="15"/>
  <c r="AV2629" i="15"/>
  <c r="AH2629" i="15"/>
  <c r="AG2629" i="15"/>
  <c r="AF2629" i="15"/>
  <c r="AE2629" i="15"/>
  <c r="AD2629" i="15"/>
  <c r="N2629" i="15"/>
  <c r="M2629" i="15"/>
  <c r="L2629" i="15"/>
  <c r="J2629" i="15"/>
  <c r="G2629" i="15"/>
  <c r="F2629" i="15"/>
  <c r="C2629" i="15"/>
  <c r="AX2628" i="15"/>
  <c r="AW2628" i="15"/>
  <c r="AV2628" i="15"/>
  <c r="AH2628" i="15"/>
  <c r="AG2628" i="15"/>
  <c r="AF2628" i="15"/>
  <c r="AE2628" i="15"/>
  <c r="AD2628" i="15"/>
  <c r="N2628" i="15"/>
  <c r="M2628" i="15"/>
  <c r="L2628" i="15"/>
  <c r="J2628" i="15"/>
  <c r="G2628" i="15"/>
  <c r="F2628" i="15"/>
  <c r="C2628" i="15"/>
  <c r="AX2627" i="15"/>
  <c r="AW2627" i="15"/>
  <c r="AV2627" i="15"/>
  <c r="AH2627" i="15"/>
  <c r="AG2627" i="15"/>
  <c r="AF2627" i="15"/>
  <c r="AE2627" i="15"/>
  <c r="AD2627" i="15"/>
  <c r="N2627" i="15"/>
  <c r="M2627" i="15"/>
  <c r="L2627" i="15"/>
  <c r="J2627" i="15"/>
  <c r="G2627" i="15"/>
  <c r="F2627" i="15"/>
  <c r="C2627" i="15"/>
  <c r="AX2626" i="15"/>
  <c r="AW2626" i="15"/>
  <c r="AV2626" i="15"/>
  <c r="AH2626" i="15"/>
  <c r="AG2626" i="15"/>
  <c r="AF2626" i="15"/>
  <c r="AE2626" i="15"/>
  <c r="AD2626" i="15"/>
  <c r="N2626" i="15"/>
  <c r="J2626" i="15" s="1"/>
  <c r="M2626" i="15"/>
  <c r="L2626" i="15"/>
  <c r="G2626" i="15"/>
  <c r="F2626" i="15"/>
  <c r="C2626" i="15"/>
  <c r="AX2625" i="15"/>
  <c r="AW2625" i="15"/>
  <c r="AV2625" i="15"/>
  <c r="AH2625" i="15"/>
  <c r="AG2625" i="15"/>
  <c r="AF2625" i="15"/>
  <c r="AE2625" i="15"/>
  <c r="AD2625" i="15"/>
  <c r="N2625" i="15"/>
  <c r="M2625" i="15"/>
  <c r="J2625" i="15" s="1"/>
  <c r="L2625" i="15"/>
  <c r="G2625" i="15"/>
  <c r="F2625" i="15"/>
  <c r="C2625" i="15"/>
  <c r="AX2624" i="15"/>
  <c r="AW2624" i="15"/>
  <c r="AV2624" i="15"/>
  <c r="AH2624" i="15"/>
  <c r="AG2624" i="15"/>
  <c r="AF2624" i="15"/>
  <c r="AE2624" i="15"/>
  <c r="AD2624" i="15"/>
  <c r="N2624" i="15"/>
  <c r="M2624" i="15"/>
  <c r="L2624" i="15"/>
  <c r="J2624" i="15" s="1"/>
  <c r="G2624" i="15"/>
  <c r="F2624" i="15"/>
  <c r="C2624" i="15"/>
  <c r="AX2623" i="15"/>
  <c r="AW2623" i="15"/>
  <c r="AV2623" i="15"/>
  <c r="AH2623" i="15"/>
  <c r="AG2623" i="15"/>
  <c r="AF2623" i="15"/>
  <c r="AE2623" i="15"/>
  <c r="AD2623" i="15"/>
  <c r="N2623" i="15"/>
  <c r="M2623" i="15"/>
  <c r="L2623" i="15"/>
  <c r="J2623" i="15"/>
  <c r="G2623" i="15"/>
  <c r="F2623" i="15"/>
  <c r="C2623" i="15"/>
  <c r="AX2622" i="15"/>
  <c r="AW2622" i="15"/>
  <c r="AV2622" i="15"/>
  <c r="AH2622" i="15"/>
  <c r="AG2622" i="15"/>
  <c r="AF2622" i="15"/>
  <c r="AE2622" i="15"/>
  <c r="AD2622" i="15"/>
  <c r="N2622" i="15"/>
  <c r="M2622" i="15"/>
  <c r="L2622" i="15"/>
  <c r="J2622" i="15"/>
  <c r="G2622" i="15"/>
  <c r="F2622" i="15"/>
  <c r="C2622" i="15"/>
  <c r="AX2621" i="15"/>
  <c r="AW2621" i="15"/>
  <c r="AV2621" i="15"/>
  <c r="AH2621" i="15"/>
  <c r="AG2621" i="15"/>
  <c r="AF2621" i="15"/>
  <c r="AE2621" i="15"/>
  <c r="AD2621" i="15"/>
  <c r="N2621" i="15"/>
  <c r="M2621" i="15"/>
  <c r="L2621" i="15"/>
  <c r="J2621" i="15"/>
  <c r="G2621" i="15"/>
  <c r="F2621" i="15"/>
  <c r="C2621" i="15"/>
  <c r="AX2620" i="15"/>
  <c r="AW2620" i="15"/>
  <c r="AV2620" i="15"/>
  <c r="AH2620" i="15"/>
  <c r="AG2620" i="15"/>
  <c r="AF2620" i="15"/>
  <c r="AE2620" i="15"/>
  <c r="AD2620" i="15"/>
  <c r="N2620" i="15"/>
  <c r="M2620" i="15"/>
  <c r="L2620" i="15"/>
  <c r="J2620" i="15"/>
  <c r="G2620" i="15"/>
  <c r="F2620" i="15"/>
  <c r="C2620" i="15"/>
  <c r="AX2619" i="15"/>
  <c r="AW2619" i="15"/>
  <c r="AV2619" i="15"/>
  <c r="AH2619" i="15"/>
  <c r="AG2619" i="15"/>
  <c r="AF2619" i="15"/>
  <c r="AE2619" i="15"/>
  <c r="AD2619" i="15"/>
  <c r="N2619" i="15"/>
  <c r="M2619" i="15"/>
  <c r="L2619" i="15"/>
  <c r="J2619" i="15"/>
  <c r="G2619" i="15"/>
  <c r="F2619" i="15"/>
  <c r="C2619" i="15"/>
  <c r="AX2618" i="15"/>
  <c r="AW2618" i="15"/>
  <c r="AV2618" i="15"/>
  <c r="AH2618" i="15"/>
  <c r="AG2618" i="15"/>
  <c r="AF2618" i="15"/>
  <c r="AE2618" i="15"/>
  <c r="AD2618" i="15"/>
  <c r="N2618" i="15"/>
  <c r="J2618" i="15" s="1"/>
  <c r="M2618" i="15"/>
  <c r="L2618" i="15"/>
  <c r="G2618" i="15"/>
  <c r="F2618" i="15"/>
  <c r="C2618" i="15"/>
  <c r="AX2617" i="15"/>
  <c r="AW2617" i="15"/>
  <c r="AV2617" i="15"/>
  <c r="AH2617" i="15"/>
  <c r="AG2617" i="15"/>
  <c r="AF2617" i="15"/>
  <c r="AE2617" i="15"/>
  <c r="AD2617" i="15"/>
  <c r="N2617" i="15"/>
  <c r="M2617" i="15"/>
  <c r="J2617" i="15" s="1"/>
  <c r="L2617" i="15"/>
  <c r="G2617" i="15"/>
  <c r="F2617" i="15"/>
  <c r="C2617" i="15"/>
  <c r="AX2616" i="15"/>
  <c r="AW2616" i="15"/>
  <c r="AV2616" i="15"/>
  <c r="AH2616" i="15"/>
  <c r="AG2616" i="15"/>
  <c r="AF2616" i="15"/>
  <c r="AE2616" i="15"/>
  <c r="AD2616" i="15"/>
  <c r="N2616" i="15"/>
  <c r="M2616" i="15"/>
  <c r="L2616" i="15"/>
  <c r="J2616" i="15" s="1"/>
  <c r="G2616" i="15"/>
  <c r="F2616" i="15"/>
  <c r="C2616" i="15"/>
  <c r="AX2615" i="15"/>
  <c r="AW2615" i="15"/>
  <c r="AV2615" i="15"/>
  <c r="AH2615" i="15"/>
  <c r="AG2615" i="15"/>
  <c r="AF2615" i="15"/>
  <c r="AE2615" i="15"/>
  <c r="AD2615" i="15"/>
  <c r="N2615" i="15"/>
  <c r="M2615" i="15"/>
  <c r="L2615" i="15"/>
  <c r="J2615" i="15"/>
  <c r="G2615" i="15"/>
  <c r="F2615" i="15"/>
  <c r="C2615" i="15"/>
  <c r="AX2614" i="15"/>
  <c r="AW2614" i="15"/>
  <c r="AV2614" i="15"/>
  <c r="AH2614" i="15"/>
  <c r="AG2614" i="15"/>
  <c r="AF2614" i="15"/>
  <c r="AE2614" i="15"/>
  <c r="AD2614" i="15"/>
  <c r="N2614" i="15"/>
  <c r="M2614" i="15"/>
  <c r="L2614" i="15"/>
  <c r="J2614" i="15"/>
  <c r="G2614" i="15"/>
  <c r="F2614" i="15"/>
  <c r="C2614" i="15"/>
  <c r="AX2613" i="15"/>
  <c r="AW2613" i="15"/>
  <c r="AV2613" i="15"/>
  <c r="AH2613" i="15"/>
  <c r="AG2613" i="15"/>
  <c r="AF2613" i="15"/>
  <c r="AE2613" i="15"/>
  <c r="AD2613" i="15"/>
  <c r="N2613" i="15"/>
  <c r="M2613" i="15"/>
  <c r="L2613" i="15"/>
  <c r="J2613" i="15"/>
  <c r="G2613" i="15"/>
  <c r="F2613" i="15"/>
  <c r="C2613" i="15"/>
  <c r="AX2612" i="15"/>
  <c r="AW2612" i="15"/>
  <c r="AV2612" i="15"/>
  <c r="AH2612" i="15"/>
  <c r="AG2612" i="15"/>
  <c r="AF2612" i="15"/>
  <c r="AE2612" i="15"/>
  <c r="AD2612" i="15"/>
  <c r="N2612" i="15"/>
  <c r="M2612" i="15"/>
  <c r="L2612" i="15"/>
  <c r="J2612" i="15"/>
  <c r="G2612" i="15"/>
  <c r="F2612" i="15"/>
  <c r="C2612" i="15"/>
  <c r="AX2611" i="15"/>
  <c r="AW2611" i="15"/>
  <c r="AV2611" i="15"/>
  <c r="AH2611" i="15"/>
  <c r="AG2611" i="15"/>
  <c r="AF2611" i="15"/>
  <c r="AE2611" i="15"/>
  <c r="AD2611" i="15"/>
  <c r="N2611" i="15"/>
  <c r="M2611" i="15"/>
  <c r="L2611" i="15"/>
  <c r="J2611" i="15"/>
  <c r="G2611" i="15"/>
  <c r="F2611" i="15"/>
  <c r="C2611" i="15"/>
  <c r="AX2610" i="15"/>
  <c r="AW2610" i="15"/>
  <c r="AV2610" i="15"/>
  <c r="AH2610" i="15"/>
  <c r="AG2610" i="15"/>
  <c r="AF2610" i="15"/>
  <c r="AE2610" i="15"/>
  <c r="AD2610" i="15"/>
  <c r="N2610" i="15"/>
  <c r="J2610" i="15" s="1"/>
  <c r="M2610" i="15"/>
  <c r="L2610" i="15"/>
  <c r="G2610" i="15"/>
  <c r="F2610" i="15"/>
  <c r="C2610" i="15"/>
  <c r="AX2609" i="15"/>
  <c r="AW2609" i="15"/>
  <c r="AV2609" i="15"/>
  <c r="AH2609" i="15"/>
  <c r="AG2609" i="15"/>
  <c r="AF2609" i="15"/>
  <c r="AE2609" i="15"/>
  <c r="AD2609" i="15"/>
  <c r="N2609" i="15"/>
  <c r="M2609" i="15"/>
  <c r="J2609" i="15" s="1"/>
  <c r="L2609" i="15"/>
  <c r="G2609" i="15"/>
  <c r="F2609" i="15"/>
  <c r="C2609" i="15"/>
  <c r="AX2608" i="15"/>
  <c r="AW2608" i="15"/>
  <c r="AV2608" i="15"/>
  <c r="AH2608" i="15"/>
  <c r="AG2608" i="15"/>
  <c r="AF2608" i="15"/>
  <c r="AE2608" i="15"/>
  <c r="AD2608" i="15"/>
  <c r="N2608" i="15"/>
  <c r="M2608" i="15"/>
  <c r="L2608" i="15"/>
  <c r="J2608" i="15" s="1"/>
  <c r="G2608" i="15"/>
  <c r="F2608" i="15"/>
  <c r="C2608" i="15"/>
  <c r="AX2607" i="15"/>
  <c r="AW2607" i="15"/>
  <c r="AV2607" i="15"/>
  <c r="AH2607" i="15"/>
  <c r="AG2607" i="15"/>
  <c r="AF2607" i="15"/>
  <c r="AE2607" i="15"/>
  <c r="AD2607" i="15"/>
  <c r="N2607" i="15"/>
  <c r="M2607" i="15"/>
  <c r="L2607" i="15"/>
  <c r="J2607" i="15"/>
  <c r="G2607" i="15"/>
  <c r="F2607" i="15"/>
  <c r="C2607" i="15"/>
  <c r="AX2606" i="15"/>
  <c r="AW2606" i="15"/>
  <c r="AV2606" i="15"/>
  <c r="AH2606" i="15"/>
  <c r="AG2606" i="15"/>
  <c r="AF2606" i="15"/>
  <c r="AE2606" i="15"/>
  <c r="AD2606" i="15"/>
  <c r="N2606" i="15"/>
  <c r="M2606" i="15"/>
  <c r="L2606" i="15"/>
  <c r="J2606" i="15"/>
  <c r="G2606" i="15"/>
  <c r="F2606" i="15"/>
  <c r="C2606" i="15"/>
  <c r="AX2605" i="15"/>
  <c r="AW2605" i="15"/>
  <c r="AV2605" i="15"/>
  <c r="AH2605" i="15"/>
  <c r="AG2605" i="15"/>
  <c r="AF2605" i="15"/>
  <c r="AE2605" i="15"/>
  <c r="AD2605" i="15"/>
  <c r="N2605" i="15"/>
  <c r="M2605" i="15"/>
  <c r="L2605" i="15"/>
  <c r="J2605" i="15"/>
  <c r="G2605" i="15"/>
  <c r="F2605" i="15"/>
  <c r="C2605" i="15"/>
  <c r="AX2604" i="15"/>
  <c r="AW2604" i="15"/>
  <c r="AV2604" i="15"/>
  <c r="AH2604" i="15"/>
  <c r="AG2604" i="15"/>
  <c r="AF2604" i="15"/>
  <c r="AE2604" i="15"/>
  <c r="AD2604" i="15"/>
  <c r="N2604" i="15"/>
  <c r="M2604" i="15"/>
  <c r="L2604" i="15"/>
  <c r="J2604" i="15"/>
  <c r="G2604" i="15"/>
  <c r="F2604" i="15"/>
  <c r="C2604" i="15"/>
  <c r="AX2603" i="15"/>
  <c r="AW2603" i="15"/>
  <c r="AV2603" i="15"/>
  <c r="AH2603" i="15"/>
  <c r="AG2603" i="15"/>
  <c r="AF2603" i="15"/>
  <c r="AE2603" i="15"/>
  <c r="AD2603" i="15"/>
  <c r="N2603" i="15"/>
  <c r="M2603" i="15"/>
  <c r="L2603" i="15"/>
  <c r="J2603" i="15"/>
  <c r="G2603" i="15"/>
  <c r="F2603" i="15"/>
  <c r="C2603" i="15"/>
  <c r="AX2602" i="15"/>
  <c r="AW2602" i="15"/>
  <c r="AV2602" i="15"/>
  <c r="AH2602" i="15"/>
  <c r="AG2602" i="15"/>
  <c r="AF2602" i="15"/>
  <c r="AE2602" i="15"/>
  <c r="AD2602" i="15"/>
  <c r="N2602" i="15"/>
  <c r="J2602" i="15" s="1"/>
  <c r="M2602" i="15"/>
  <c r="L2602" i="15"/>
  <c r="G2602" i="15"/>
  <c r="F2602" i="15"/>
  <c r="C2602" i="15"/>
  <c r="AX2601" i="15"/>
  <c r="AW2601" i="15"/>
  <c r="AV2601" i="15"/>
  <c r="AH2601" i="15"/>
  <c r="AG2601" i="15"/>
  <c r="AF2601" i="15"/>
  <c r="AE2601" i="15"/>
  <c r="AD2601" i="15"/>
  <c r="N2601" i="15"/>
  <c r="M2601" i="15"/>
  <c r="J2601" i="15" s="1"/>
  <c r="L2601" i="15"/>
  <c r="G2601" i="15"/>
  <c r="F2601" i="15"/>
  <c r="C2601" i="15"/>
  <c r="AX2600" i="15"/>
  <c r="AW2600" i="15"/>
  <c r="AV2600" i="15"/>
  <c r="AH2600" i="15"/>
  <c r="AG2600" i="15"/>
  <c r="AF2600" i="15"/>
  <c r="AE2600" i="15"/>
  <c r="AD2600" i="15"/>
  <c r="N2600" i="15"/>
  <c r="M2600" i="15"/>
  <c r="L2600" i="15"/>
  <c r="J2600" i="15" s="1"/>
  <c r="G2600" i="15"/>
  <c r="F2600" i="15"/>
  <c r="C2600" i="15"/>
  <c r="AX2599" i="15"/>
  <c r="AW2599" i="15"/>
  <c r="AV2599" i="15"/>
  <c r="AH2599" i="15"/>
  <c r="AG2599" i="15"/>
  <c r="AF2599" i="15"/>
  <c r="AE2599" i="15"/>
  <c r="AD2599" i="15"/>
  <c r="N2599" i="15"/>
  <c r="M2599" i="15"/>
  <c r="L2599" i="15"/>
  <c r="J2599" i="15"/>
  <c r="G2599" i="15"/>
  <c r="F2599" i="15"/>
  <c r="C2599" i="15"/>
  <c r="AX2598" i="15"/>
  <c r="AW2598" i="15"/>
  <c r="AV2598" i="15"/>
  <c r="AH2598" i="15"/>
  <c r="AG2598" i="15"/>
  <c r="AF2598" i="15"/>
  <c r="AE2598" i="15"/>
  <c r="AD2598" i="15"/>
  <c r="N2598" i="15"/>
  <c r="M2598" i="15"/>
  <c r="L2598" i="15"/>
  <c r="J2598" i="15"/>
  <c r="G2598" i="15"/>
  <c r="F2598" i="15"/>
  <c r="C2598" i="15"/>
  <c r="AX2597" i="15"/>
  <c r="AW2597" i="15"/>
  <c r="AV2597" i="15"/>
  <c r="AH2597" i="15"/>
  <c r="AG2597" i="15"/>
  <c r="AF2597" i="15"/>
  <c r="AE2597" i="15"/>
  <c r="AD2597" i="15"/>
  <c r="N2597" i="15"/>
  <c r="M2597" i="15"/>
  <c r="L2597" i="15"/>
  <c r="J2597" i="15"/>
  <c r="G2597" i="15"/>
  <c r="F2597" i="15"/>
  <c r="C2597" i="15"/>
  <c r="AX2596" i="15"/>
  <c r="AW2596" i="15"/>
  <c r="AV2596" i="15"/>
  <c r="AH2596" i="15"/>
  <c r="AG2596" i="15"/>
  <c r="AF2596" i="15"/>
  <c r="AE2596" i="15"/>
  <c r="AD2596" i="15"/>
  <c r="N2596" i="15"/>
  <c r="M2596" i="15"/>
  <c r="L2596" i="15"/>
  <c r="J2596" i="15"/>
  <c r="G2596" i="15"/>
  <c r="F2596" i="15"/>
  <c r="C2596" i="15"/>
  <c r="AX2595" i="15"/>
  <c r="AW2595" i="15"/>
  <c r="AV2595" i="15"/>
  <c r="AH2595" i="15"/>
  <c r="AG2595" i="15"/>
  <c r="AF2595" i="15"/>
  <c r="AE2595" i="15"/>
  <c r="AD2595" i="15"/>
  <c r="N2595" i="15"/>
  <c r="M2595" i="15"/>
  <c r="L2595" i="15"/>
  <c r="J2595" i="15"/>
  <c r="G2595" i="15"/>
  <c r="F2595" i="15"/>
  <c r="C2595" i="15"/>
  <c r="AX2594" i="15"/>
  <c r="AW2594" i="15"/>
  <c r="AV2594" i="15"/>
  <c r="AH2594" i="15"/>
  <c r="AG2594" i="15"/>
  <c r="AF2594" i="15"/>
  <c r="AE2594" i="15"/>
  <c r="AD2594" i="15"/>
  <c r="N2594" i="15"/>
  <c r="J2594" i="15" s="1"/>
  <c r="M2594" i="15"/>
  <c r="L2594" i="15"/>
  <c r="G2594" i="15"/>
  <c r="F2594" i="15"/>
  <c r="C2594" i="15"/>
  <c r="AX2593" i="15"/>
  <c r="AW2593" i="15"/>
  <c r="AV2593" i="15"/>
  <c r="AH2593" i="15"/>
  <c r="AG2593" i="15"/>
  <c r="AF2593" i="15"/>
  <c r="AE2593" i="15"/>
  <c r="AD2593" i="15"/>
  <c r="N2593" i="15"/>
  <c r="M2593" i="15"/>
  <c r="J2593" i="15" s="1"/>
  <c r="L2593" i="15"/>
  <c r="G2593" i="15"/>
  <c r="F2593" i="15"/>
  <c r="C2593" i="15"/>
  <c r="AX2592" i="15"/>
  <c r="AW2592" i="15"/>
  <c r="AV2592" i="15"/>
  <c r="AH2592" i="15"/>
  <c r="AG2592" i="15"/>
  <c r="AF2592" i="15"/>
  <c r="AE2592" i="15"/>
  <c r="AD2592" i="15"/>
  <c r="N2592" i="15"/>
  <c r="M2592" i="15"/>
  <c r="L2592" i="15"/>
  <c r="J2592" i="15" s="1"/>
  <c r="G2592" i="15"/>
  <c r="F2592" i="15"/>
  <c r="C2592" i="15"/>
  <c r="AX2589" i="15"/>
  <c r="AW2589" i="15"/>
  <c r="AV2589" i="15"/>
  <c r="AH2589" i="15"/>
  <c r="AG2589" i="15"/>
  <c r="AF2589" i="15"/>
  <c r="AE2589" i="15"/>
  <c r="AD2589" i="15"/>
  <c r="N2589" i="15"/>
  <c r="M2589" i="15"/>
  <c r="L2589" i="15"/>
  <c r="J2589" i="15"/>
  <c r="G2589" i="15"/>
  <c r="F2589" i="15"/>
  <c r="C2589" i="15"/>
  <c r="AX2588" i="15"/>
  <c r="AW2588" i="15"/>
  <c r="AV2588" i="15"/>
  <c r="AH2588" i="15"/>
  <c r="AG2588" i="15"/>
  <c r="AF2588" i="15"/>
  <c r="AE2588" i="15"/>
  <c r="AD2588" i="15"/>
  <c r="N2588" i="15"/>
  <c r="M2588" i="15"/>
  <c r="L2588" i="15"/>
  <c r="J2588" i="15"/>
  <c r="G2588" i="15"/>
  <c r="F2588" i="15"/>
  <c r="C2588" i="15"/>
  <c r="AX2587" i="15"/>
  <c r="AW2587" i="15"/>
  <c r="AV2587" i="15"/>
  <c r="AH2587" i="15"/>
  <c r="AG2587" i="15"/>
  <c r="AF2587" i="15"/>
  <c r="AE2587" i="15"/>
  <c r="AD2587" i="15"/>
  <c r="N2587" i="15"/>
  <c r="M2587" i="15"/>
  <c r="L2587" i="15"/>
  <c r="J2587" i="15"/>
  <c r="G2587" i="15"/>
  <c r="F2587" i="15"/>
  <c r="C2587" i="15"/>
  <c r="AX2586" i="15"/>
  <c r="AW2586" i="15"/>
  <c r="AV2586" i="15"/>
  <c r="AH2586" i="15"/>
  <c r="AG2586" i="15"/>
  <c r="AF2586" i="15"/>
  <c r="AE2586" i="15"/>
  <c r="AD2586" i="15"/>
  <c r="N2586" i="15"/>
  <c r="M2586" i="15"/>
  <c r="L2586" i="15"/>
  <c r="J2586" i="15"/>
  <c r="G2586" i="15"/>
  <c r="F2586" i="15"/>
  <c r="C2586" i="15"/>
  <c r="AX2585" i="15"/>
  <c r="AW2585" i="15"/>
  <c r="AV2585" i="15"/>
  <c r="AH2585" i="15"/>
  <c r="AG2585" i="15"/>
  <c r="AF2585" i="15"/>
  <c r="AE2585" i="15"/>
  <c r="AD2585" i="15"/>
  <c r="N2585" i="15"/>
  <c r="M2585" i="15"/>
  <c r="L2585" i="15"/>
  <c r="J2585" i="15"/>
  <c r="G2585" i="15"/>
  <c r="F2585" i="15"/>
  <c r="C2585" i="15"/>
  <c r="AX2584" i="15"/>
  <c r="AW2584" i="15"/>
  <c r="AV2584" i="15"/>
  <c r="AH2584" i="15"/>
  <c r="AG2584" i="15"/>
  <c r="AF2584" i="15"/>
  <c r="AE2584" i="15"/>
  <c r="AD2584" i="15"/>
  <c r="N2584" i="15"/>
  <c r="J2584" i="15" s="1"/>
  <c r="M2584" i="15"/>
  <c r="L2584" i="15"/>
  <c r="G2584" i="15"/>
  <c r="F2584" i="15"/>
  <c r="C2584" i="15"/>
  <c r="AX2583" i="15"/>
  <c r="AW2583" i="15"/>
  <c r="AV2583" i="15"/>
  <c r="AH2583" i="15"/>
  <c r="AG2583" i="15"/>
  <c r="AF2583" i="15"/>
  <c r="AE2583" i="15"/>
  <c r="AD2583" i="15"/>
  <c r="N2583" i="15"/>
  <c r="M2583" i="15"/>
  <c r="J2583" i="15" s="1"/>
  <c r="L2583" i="15"/>
  <c r="G2583" i="15"/>
  <c r="F2583" i="15"/>
  <c r="C2583" i="15"/>
  <c r="AX2582" i="15"/>
  <c r="AW2582" i="15"/>
  <c r="AV2582" i="15"/>
  <c r="AH2582" i="15"/>
  <c r="AG2582" i="15"/>
  <c r="AF2582" i="15"/>
  <c r="AE2582" i="15"/>
  <c r="AD2582" i="15"/>
  <c r="N2582" i="15"/>
  <c r="M2582" i="15"/>
  <c r="L2582" i="15"/>
  <c r="J2582" i="15" s="1"/>
  <c r="G2582" i="15"/>
  <c r="F2582" i="15"/>
  <c r="C2582" i="15"/>
  <c r="AX2581" i="15"/>
  <c r="AW2581" i="15"/>
  <c r="AV2581" i="15"/>
  <c r="AH2581" i="15"/>
  <c r="AG2581" i="15"/>
  <c r="AF2581" i="15"/>
  <c r="AE2581" i="15"/>
  <c r="AD2581" i="15"/>
  <c r="N2581" i="15"/>
  <c r="M2581" i="15"/>
  <c r="L2581" i="15"/>
  <c r="J2581" i="15"/>
  <c r="G2581" i="15"/>
  <c r="F2581" i="15"/>
  <c r="C2581" i="15"/>
  <c r="AX2580" i="15"/>
  <c r="AW2580" i="15"/>
  <c r="AV2580" i="15"/>
  <c r="AH2580" i="15"/>
  <c r="AG2580" i="15"/>
  <c r="AF2580" i="15"/>
  <c r="AE2580" i="15"/>
  <c r="AD2580" i="15"/>
  <c r="N2580" i="15"/>
  <c r="M2580" i="15"/>
  <c r="L2580" i="15"/>
  <c r="J2580" i="15"/>
  <c r="G2580" i="15"/>
  <c r="F2580" i="15"/>
  <c r="C2580" i="15"/>
  <c r="AX2579" i="15"/>
  <c r="AW2579" i="15"/>
  <c r="AV2579" i="15"/>
  <c r="AH2579" i="15"/>
  <c r="AG2579" i="15"/>
  <c r="AF2579" i="15"/>
  <c r="AE2579" i="15"/>
  <c r="AD2579" i="15"/>
  <c r="N2579" i="15"/>
  <c r="M2579" i="15"/>
  <c r="L2579" i="15"/>
  <c r="J2579" i="15"/>
  <c r="G2579" i="15"/>
  <c r="F2579" i="15"/>
  <c r="C2579" i="15"/>
  <c r="AX2578" i="15"/>
  <c r="AW2578" i="15"/>
  <c r="AV2578" i="15"/>
  <c r="AH2578" i="15"/>
  <c r="AG2578" i="15"/>
  <c r="AF2578" i="15"/>
  <c r="AE2578" i="15"/>
  <c r="AD2578" i="15"/>
  <c r="N2578" i="15"/>
  <c r="M2578" i="15"/>
  <c r="L2578" i="15"/>
  <c r="J2578" i="15"/>
  <c r="G2578" i="15"/>
  <c r="F2578" i="15"/>
  <c r="C2578" i="15"/>
  <c r="AX2577" i="15"/>
  <c r="AW2577" i="15"/>
  <c r="AV2577" i="15"/>
  <c r="AH2577" i="15"/>
  <c r="AG2577" i="15"/>
  <c r="AF2577" i="15"/>
  <c r="AE2577" i="15"/>
  <c r="AD2577" i="15"/>
  <c r="N2577" i="15"/>
  <c r="M2577" i="15"/>
  <c r="L2577" i="15"/>
  <c r="J2577" i="15"/>
  <c r="G2577" i="15"/>
  <c r="F2577" i="15"/>
  <c r="C2577" i="15"/>
  <c r="AX2576" i="15"/>
  <c r="AW2576" i="15"/>
  <c r="AV2576" i="15"/>
  <c r="AH2576" i="15"/>
  <c r="AG2576" i="15"/>
  <c r="AF2576" i="15"/>
  <c r="AE2576" i="15"/>
  <c r="AD2576" i="15"/>
  <c r="N2576" i="15"/>
  <c r="J2576" i="15" s="1"/>
  <c r="M2576" i="15"/>
  <c r="L2576" i="15"/>
  <c r="G2576" i="15"/>
  <c r="F2576" i="15"/>
  <c r="C2576" i="15"/>
  <c r="AX2575" i="15"/>
  <c r="AW2575" i="15"/>
  <c r="AV2575" i="15"/>
  <c r="AH2575" i="15"/>
  <c r="AG2575" i="15"/>
  <c r="AF2575" i="15"/>
  <c r="AE2575" i="15"/>
  <c r="AD2575" i="15"/>
  <c r="N2575" i="15"/>
  <c r="M2575" i="15"/>
  <c r="J2575" i="15" s="1"/>
  <c r="L2575" i="15"/>
  <c r="G2575" i="15"/>
  <c r="F2575" i="15"/>
  <c r="C2575" i="15"/>
  <c r="AX2574" i="15"/>
  <c r="AW2574" i="15"/>
  <c r="AV2574" i="15"/>
  <c r="AH2574" i="15"/>
  <c r="AG2574" i="15"/>
  <c r="AF2574" i="15"/>
  <c r="AE2574" i="15"/>
  <c r="AD2574" i="15"/>
  <c r="N2574" i="15"/>
  <c r="M2574" i="15"/>
  <c r="L2574" i="15"/>
  <c r="J2574" i="15" s="1"/>
  <c r="G2574" i="15"/>
  <c r="F2574" i="15"/>
  <c r="C2574" i="15"/>
  <c r="AX2573" i="15"/>
  <c r="AW2573" i="15"/>
  <c r="AV2573" i="15"/>
  <c r="AH2573" i="15"/>
  <c r="AG2573" i="15"/>
  <c r="AF2573" i="15"/>
  <c r="AE2573" i="15"/>
  <c r="AD2573" i="15"/>
  <c r="N2573" i="15"/>
  <c r="M2573" i="15"/>
  <c r="L2573" i="15"/>
  <c r="J2573" i="15"/>
  <c r="G2573" i="15"/>
  <c r="F2573" i="15"/>
  <c r="C2573" i="15"/>
  <c r="AX2572" i="15"/>
  <c r="AW2572" i="15"/>
  <c r="AV2572" i="15"/>
  <c r="AH2572" i="15"/>
  <c r="AG2572" i="15"/>
  <c r="AF2572" i="15"/>
  <c r="AE2572" i="15"/>
  <c r="AD2572" i="15"/>
  <c r="N2572" i="15"/>
  <c r="M2572" i="15"/>
  <c r="L2572" i="15"/>
  <c r="J2572" i="15"/>
  <c r="G2572" i="15"/>
  <c r="F2572" i="15"/>
  <c r="C2572" i="15"/>
  <c r="AX2571" i="15"/>
  <c r="AW2571" i="15"/>
  <c r="AV2571" i="15"/>
  <c r="AH2571" i="15"/>
  <c r="AG2571" i="15"/>
  <c r="AF2571" i="15"/>
  <c r="AE2571" i="15"/>
  <c r="AD2571" i="15"/>
  <c r="N2571" i="15"/>
  <c r="M2571" i="15"/>
  <c r="L2571" i="15"/>
  <c r="J2571" i="15"/>
  <c r="G2571" i="15"/>
  <c r="F2571" i="15"/>
  <c r="C2571" i="15"/>
  <c r="AX2570" i="15"/>
  <c r="AW2570" i="15"/>
  <c r="AV2570" i="15"/>
  <c r="AH2570" i="15"/>
  <c r="AG2570" i="15"/>
  <c r="AF2570" i="15"/>
  <c r="AE2570" i="15"/>
  <c r="AD2570" i="15"/>
  <c r="N2570" i="15"/>
  <c r="M2570" i="15"/>
  <c r="L2570" i="15"/>
  <c r="J2570" i="15"/>
  <c r="G2570" i="15"/>
  <c r="F2570" i="15"/>
  <c r="C2570" i="15"/>
  <c r="AX2569" i="15"/>
  <c r="AW2569" i="15"/>
  <c r="AV2569" i="15"/>
  <c r="AH2569" i="15"/>
  <c r="AG2569" i="15"/>
  <c r="AF2569" i="15"/>
  <c r="AE2569" i="15"/>
  <c r="AD2569" i="15"/>
  <c r="N2569" i="15"/>
  <c r="M2569" i="15"/>
  <c r="L2569" i="15"/>
  <c r="J2569" i="15"/>
  <c r="G2569" i="15"/>
  <c r="F2569" i="15"/>
  <c r="C2569" i="15"/>
  <c r="AX2568" i="15"/>
  <c r="AW2568" i="15"/>
  <c r="AV2568" i="15"/>
  <c r="AH2568" i="15"/>
  <c r="AG2568" i="15"/>
  <c r="AF2568" i="15"/>
  <c r="AE2568" i="15"/>
  <c r="AD2568" i="15"/>
  <c r="N2568" i="15"/>
  <c r="J2568" i="15" s="1"/>
  <c r="M2568" i="15"/>
  <c r="L2568" i="15"/>
  <c r="G2568" i="15"/>
  <c r="F2568" i="15"/>
  <c r="C2568" i="15"/>
  <c r="AX2567" i="15"/>
  <c r="AW2567" i="15"/>
  <c r="AV2567" i="15"/>
  <c r="AH2567" i="15"/>
  <c r="AG2567" i="15"/>
  <c r="AF2567" i="15"/>
  <c r="AE2567" i="15"/>
  <c r="AD2567" i="15"/>
  <c r="N2567" i="15"/>
  <c r="M2567" i="15"/>
  <c r="J2567" i="15" s="1"/>
  <c r="L2567" i="15"/>
  <c r="G2567" i="15"/>
  <c r="F2567" i="15"/>
  <c r="C2567" i="15"/>
  <c r="AX2566" i="15"/>
  <c r="AW2566" i="15"/>
  <c r="AV2566" i="15"/>
  <c r="AH2566" i="15"/>
  <c r="AG2566" i="15"/>
  <c r="AF2566" i="15"/>
  <c r="AE2566" i="15"/>
  <c r="AD2566" i="15"/>
  <c r="N2566" i="15"/>
  <c r="M2566" i="15"/>
  <c r="L2566" i="15"/>
  <c r="J2566" i="15" s="1"/>
  <c r="G2566" i="15"/>
  <c r="F2566" i="15"/>
  <c r="C2566" i="15"/>
  <c r="AX2565" i="15"/>
  <c r="AW2565" i="15"/>
  <c r="AV2565" i="15"/>
  <c r="AH2565" i="15"/>
  <c r="AG2565" i="15"/>
  <c r="AF2565" i="15"/>
  <c r="AE2565" i="15"/>
  <c r="AD2565" i="15"/>
  <c r="N2565" i="15"/>
  <c r="M2565" i="15"/>
  <c r="L2565" i="15"/>
  <c r="J2565" i="15"/>
  <c r="G2565" i="15"/>
  <c r="F2565" i="15"/>
  <c r="C2565" i="15"/>
  <c r="AX2564" i="15"/>
  <c r="AW2564" i="15"/>
  <c r="AV2564" i="15"/>
  <c r="AH2564" i="15"/>
  <c r="AG2564" i="15"/>
  <c r="AF2564" i="15"/>
  <c r="AE2564" i="15"/>
  <c r="AD2564" i="15"/>
  <c r="N2564" i="15"/>
  <c r="M2564" i="15"/>
  <c r="L2564" i="15"/>
  <c r="J2564" i="15"/>
  <c r="G2564" i="15"/>
  <c r="F2564" i="15"/>
  <c r="C2564" i="15"/>
  <c r="AX2563" i="15"/>
  <c r="AW2563" i="15"/>
  <c r="AV2563" i="15"/>
  <c r="AH2563" i="15"/>
  <c r="AG2563" i="15"/>
  <c r="AF2563" i="15"/>
  <c r="AE2563" i="15"/>
  <c r="AD2563" i="15"/>
  <c r="N2563" i="15"/>
  <c r="M2563" i="15"/>
  <c r="L2563" i="15"/>
  <c r="J2563" i="15"/>
  <c r="G2563" i="15"/>
  <c r="F2563" i="15"/>
  <c r="C2563" i="15"/>
  <c r="AX2562" i="15"/>
  <c r="AW2562" i="15"/>
  <c r="AV2562" i="15"/>
  <c r="AH2562" i="15"/>
  <c r="AG2562" i="15"/>
  <c r="AF2562" i="15"/>
  <c r="AE2562" i="15"/>
  <c r="AD2562" i="15"/>
  <c r="N2562" i="15"/>
  <c r="M2562" i="15"/>
  <c r="L2562" i="15"/>
  <c r="J2562" i="15"/>
  <c r="G2562" i="15"/>
  <c r="F2562" i="15"/>
  <c r="C2562" i="15"/>
  <c r="AX2561" i="15"/>
  <c r="AW2561" i="15"/>
  <c r="AV2561" i="15"/>
  <c r="AH2561" i="15"/>
  <c r="AG2561" i="15"/>
  <c r="AF2561" i="15"/>
  <c r="AE2561" i="15"/>
  <c r="AD2561" i="15"/>
  <c r="N2561" i="15"/>
  <c r="M2561" i="15"/>
  <c r="L2561" i="15"/>
  <c r="J2561" i="15"/>
  <c r="G2561" i="15"/>
  <c r="F2561" i="15"/>
  <c r="C2561" i="15"/>
  <c r="AX2560" i="15"/>
  <c r="AW2560" i="15"/>
  <c r="AV2560" i="15"/>
  <c r="AH2560" i="15"/>
  <c r="AG2560" i="15"/>
  <c r="AF2560" i="15"/>
  <c r="AE2560" i="15"/>
  <c r="AD2560" i="15"/>
  <c r="N2560" i="15"/>
  <c r="J2560" i="15" s="1"/>
  <c r="M2560" i="15"/>
  <c r="L2560" i="15"/>
  <c r="G2560" i="15"/>
  <c r="F2560" i="15"/>
  <c r="C2560" i="15"/>
  <c r="AX2559" i="15"/>
  <c r="AW2559" i="15"/>
  <c r="AV2559" i="15"/>
  <c r="AH2559" i="15"/>
  <c r="AG2559" i="15"/>
  <c r="AF2559" i="15"/>
  <c r="AE2559" i="15"/>
  <c r="AD2559" i="15"/>
  <c r="N2559" i="15"/>
  <c r="M2559" i="15"/>
  <c r="J2559" i="15" s="1"/>
  <c r="L2559" i="15"/>
  <c r="G2559" i="15"/>
  <c r="F2559" i="15"/>
  <c r="C2559" i="15"/>
  <c r="AX2558" i="15"/>
  <c r="AW2558" i="15"/>
  <c r="AV2558" i="15"/>
  <c r="AH2558" i="15"/>
  <c r="AG2558" i="15"/>
  <c r="AF2558" i="15"/>
  <c r="AE2558" i="15"/>
  <c r="AD2558" i="15"/>
  <c r="N2558" i="15"/>
  <c r="M2558" i="15"/>
  <c r="L2558" i="15"/>
  <c r="J2558" i="15" s="1"/>
  <c r="G2558" i="15"/>
  <c r="F2558" i="15"/>
  <c r="C2558" i="15"/>
  <c r="AX2557" i="15"/>
  <c r="AW2557" i="15"/>
  <c r="AV2557" i="15"/>
  <c r="AH2557" i="15"/>
  <c r="AG2557" i="15"/>
  <c r="AF2557" i="15"/>
  <c r="AE2557" i="15"/>
  <c r="AD2557" i="15"/>
  <c r="N2557" i="15"/>
  <c r="M2557" i="15"/>
  <c r="L2557" i="15"/>
  <c r="J2557" i="15"/>
  <c r="G2557" i="15"/>
  <c r="F2557" i="15"/>
  <c r="C2557" i="15"/>
  <c r="AX2556" i="15"/>
  <c r="AW2556" i="15"/>
  <c r="AV2556" i="15"/>
  <c r="AH2556" i="15"/>
  <c r="AG2556" i="15"/>
  <c r="AF2556" i="15"/>
  <c r="AE2556" i="15"/>
  <c r="AD2556" i="15"/>
  <c r="N2556" i="15"/>
  <c r="M2556" i="15"/>
  <c r="L2556" i="15"/>
  <c r="J2556" i="15"/>
  <c r="G2556" i="15"/>
  <c r="F2556" i="15"/>
  <c r="C2556" i="15"/>
  <c r="AX2555" i="15"/>
  <c r="AW2555" i="15"/>
  <c r="AV2555" i="15"/>
  <c r="AH2555" i="15"/>
  <c r="AG2555" i="15"/>
  <c r="AF2555" i="15"/>
  <c r="AE2555" i="15"/>
  <c r="AD2555" i="15"/>
  <c r="N2555" i="15"/>
  <c r="M2555" i="15"/>
  <c r="L2555" i="15"/>
  <c r="J2555" i="15"/>
  <c r="G2555" i="15"/>
  <c r="F2555" i="15"/>
  <c r="C2555" i="15"/>
  <c r="AX2554" i="15"/>
  <c r="AW2554" i="15"/>
  <c r="AV2554" i="15"/>
  <c r="AH2554" i="15"/>
  <c r="AG2554" i="15"/>
  <c r="AF2554" i="15"/>
  <c r="AE2554" i="15"/>
  <c r="AD2554" i="15"/>
  <c r="N2554" i="15"/>
  <c r="M2554" i="15"/>
  <c r="L2554" i="15"/>
  <c r="J2554" i="15"/>
  <c r="G2554" i="15"/>
  <c r="F2554" i="15"/>
  <c r="C2554" i="15"/>
  <c r="AX2553" i="15"/>
  <c r="AW2553" i="15"/>
  <c r="AV2553" i="15"/>
  <c r="AH2553" i="15"/>
  <c r="AG2553" i="15"/>
  <c r="AF2553" i="15"/>
  <c r="AE2553" i="15"/>
  <c r="AD2553" i="15"/>
  <c r="N2553" i="15"/>
  <c r="M2553" i="15"/>
  <c r="L2553" i="15"/>
  <c r="J2553" i="15"/>
  <c r="G2553" i="15"/>
  <c r="F2553" i="15"/>
  <c r="C2553" i="15"/>
  <c r="AX2552" i="15"/>
  <c r="AW2552" i="15"/>
  <c r="AV2552" i="15"/>
  <c r="AH2552" i="15"/>
  <c r="AG2552" i="15"/>
  <c r="AF2552" i="15"/>
  <c r="AE2552" i="15"/>
  <c r="AD2552" i="15"/>
  <c r="N2552" i="15"/>
  <c r="J2552" i="15" s="1"/>
  <c r="M2552" i="15"/>
  <c r="L2552" i="15"/>
  <c r="G2552" i="15"/>
  <c r="F2552" i="15"/>
  <c r="C2552" i="15"/>
  <c r="AX2551" i="15"/>
  <c r="AW2551" i="15"/>
  <c r="AV2551" i="15"/>
  <c r="AH2551" i="15"/>
  <c r="AG2551" i="15"/>
  <c r="AF2551" i="15"/>
  <c r="AE2551" i="15"/>
  <c r="AD2551" i="15"/>
  <c r="N2551" i="15"/>
  <c r="M2551" i="15"/>
  <c r="J2551" i="15" s="1"/>
  <c r="L2551" i="15"/>
  <c r="G2551" i="15"/>
  <c r="F2551" i="15"/>
  <c r="C2551" i="15"/>
  <c r="AX2550" i="15"/>
  <c r="AW2550" i="15"/>
  <c r="AV2550" i="15"/>
  <c r="AH2550" i="15"/>
  <c r="AG2550" i="15"/>
  <c r="AF2550" i="15"/>
  <c r="AE2550" i="15"/>
  <c r="AD2550" i="15"/>
  <c r="N2550" i="15"/>
  <c r="M2550" i="15"/>
  <c r="L2550" i="15"/>
  <c r="J2550" i="15" s="1"/>
  <c r="G2550" i="15"/>
  <c r="F2550" i="15"/>
  <c r="C2550" i="15"/>
  <c r="AX2549" i="15"/>
  <c r="AW2549" i="15"/>
  <c r="AV2549" i="15"/>
  <c r="AH2549" i="15"/>
  <c r="AG2549" i="15"/>
  <c r="AF2549" i="15"/>
  <c r="AE2549" i="15"/>
  <c r="AD2549" i="15"/>
  <c r="N2549" i="15"/>
  <c r="M2549" i="15"/>
  <c r="L2549" i="15"/>
  <c r="J2549" i="15"/>
  <c r="G2549" i="15"/>
  <c r="F2549" i="15"/>
  <c r="C2549" i="15"/>
  <c r="AX2548" i="15"/>
  <c r="AW2548" i="15"/>
  <c r="AV2548" i="15"/>
  <c r="AH2548" i="15"/>
  <c r="AG2548" i="15"/>
  <c r="AF2548" i="15"/>
  <c r="AE2548" i="15"/>
  <c r="AD2548" i="15"/>
  <c r="N2548" i="15"/>
  <c r="M2548" i="15"/>
  <c r="L2548" i="15"/>
  <c r="J2548" i="15"/>
  <c r="G2548" i="15"/>
  <c r="F2548" i="15"/>
  <c r="C2548" i="15"/>
  <c r="AX2547" i="15"/>
  <c r="AW2547" i="15"/>
  <c r="AV2547" i="15"/>
  <c r="AH2547" i="15"/>
  <c r="AG2547" i="15"/>
  <c r="AF2547" i="15"/>
  <c r="AE2547" i="15"/>
  <c r="AD2547" i="15"/>
  <c r="N2547" i="15"/>
  <c r="M2547" i="15"/>
  <c r="L2547" i="15"/>
  <c r="J2547" i="15"/>
  <c r="G2547" i="15"/>
  <c r="F2547" i="15"/>
  <c r="C2547" i="15"/>
  <c r="AX2546" i="15"/>
  <c r="AW2546" i="15"/>
  <c r="AV2546" i="15"/>
  <c r="AH2546" i="15"/>
  <c r="AG2546" i="15"/>
  <c r="AF2546" i="15"/>
  <c r="AE2546" i="15"/>
  <c r="AD2546" i="15"/>
  <c r="N2546" i="15"/>
  <c r="M2546" i="15"/>
  <c r="L2546" i="15"/>
  <c r="J2546" i="15"/>
  <c r="G2546" i="15"/>
  <c r="F2546" i="15"/>
  <c r="C2546" i="15"/>
  <c r="AX2545" i="15"/>
  <c r="AW2545" i="15"/>
  <c r="AV2545" i="15"/>
  <c r="AH2545" i="15"/>
  <c r="AG2545" i="15"/>
  <c r="AF2545" i="15"/>
  <c r="AE2545" i="15"/>
  <c r="AD2545" i="15"/>
  <c r="N2545" i="15"/>
  <c r="M2545" i="15"/>
  <c r="L2545" i="15"/>
  <c r="J2545" i="15"/>
  <c r="G2545" i="15"/>
  <c r="F2545" i="15"/>
  <c r="C2545" i="15"/>
  <c r="AX2544" i="15"/>
  <c r="AW2544" i="15"/>
  <c r="AV2544" i="15"/>
  <c r="AH2544" i="15"/>
  <c r="AG2544" i="15"/>
  <c r="AF2544" i="15"/>
  <c r="AE2544" i="15"/>
  <c r="AD2544" i="15"/>
  <c r="N2544" i="15"/>
  <c r="J2544" i="15" s="1"/>
  <c r="M2544" i="15"/>
  <c r="L2544" i="15"/>
  <c r="G2544" i="15"/>
  <c r="F2544" i="15"/>
  <c r="C2544" i="15"/>
  <c r="AX2543" i="15"/>
  <c r="AW2543" i="15"/>
  <c r="AV2543" i="15"/>
  <c r="AH2543" i="15"/>
  <c r="AG2543" i="15"/>
  <c r="AF2543" i="15"/>
  <c r="AE2543" i="15"/>
  <c r="AD2543" i="15"/>
  <c r="N2543" i="15"/>
  <c r="M2543" i="15"/>
  <c r="J2543" i="15" s="1"/>
  <c r="L2543" i="15"/>
  <c r="G2543" i="15"/>
  <c r="F2543" i="15"/>
  <c r="C2543" i="15"/>
  <c r="AX2542" i="15"/>
  <c r="AW2542" i="15"/>
  <c r="AV2542" i="15"/>
  <c r="AH2542" i="15"/>
  <c r="AG2542" i="15"/>
  <c r="AF2542" i="15"/>
  <c r="AE2542" i="15"/>
  <c r="AD2542" i="15"/>
  <c r="N2542" i="15"/>
  <c r="M2542" i="15"/>
  <c r="L2542" i="15"/>
  <c r="J2542" i="15" s="1"/>
  <c r="G2542" i="15"/>
  <c r="F2542" i="15"/>
  <c r="C2542" i="15"/>
  <c r="AX2541" i="15"/>
  <c r="AW2541" i="15"/>
  <c r="AV2541" i="15"/>
  <c r="AH2541" i="15"/>
  <c r="AG2541" i="15"/>
  <c r="AF2541" i="15"/>
  <c r="AE2541" i="15"/>
  <c r="AD2541" i="15"/>
  <c r="N2541" i="15"/>
  <c r="M2541" i="15"/>
  <c r="L2541" i="15"/>
  <c r="J2541" i="15"/>
  <c r="G2541" i="15"/>
  <c r="F2541" i="15"/>
  <c r="C2541" i="15"/>
  <c r="AX2540" i="15"/>
  <c r="AW2540" i="15"/>
  <c r="AV2540" i="15"/>
  <c r="AH2540" i="15"/>
  <c r="AG2540" i="15"/>
  <c r="AF2540" i="15"/>
  <c r="AE2540" i="15"/>
  <c r="AD2540" i="15"/>
  <c r="N2540" i="15"/>
  <c r="M2540" i="15"/>
  <c r="L2540" i="15"/>
  <c r="J2540" i="15"/>
  <c r="G2540" i="15"/>
  <c r="F2540" i="15"/>
  <c r="C2540" i="15"/>
  <c r="AX2539" i="15"/>
  <c r="AW2539" i="15"/>
  <c r="AV2539" i="15"/>
  <c r="AH2539" i="15"/>
  <c r="AG2539" i="15"/>
  <c r="AF2539" i="15"/>
  <c r="AE2539" i="15"/>
  <c r="AD2539" i="15"/>
  <c r="N2539" i="15"/>
  <c r="M2539" i="15"/>
  <c r="L2539" i="15"/>
  <c r="J2539" i="15"/>
  <c r="G2539" i="15"/>
  <c r="F2539" i="15"/>
  <c r="C2539" i="15"/>
  <c r="AX2538" i="15"/>
  <c r="AW2538" i="15"/>
  <c r="AV2538" i="15"/>
  <c r="AH2538" i="15"/>
  <c r="AG2538" i="15"/>
  <c r="AF2538" i="15"/>
  <c r="AE2538" i="15"/>
  <c r="AD2538" i="15"/>
  <c r="N2538" i="15"/>
  <c r="M2538" i="15"/>
  <c r="L2538" i="15"/>
  <c r="J2538" i="15"/>
  <c r="G2538" i="15"/>
  <c r="F2538" i="15"/>
  <c r="C2538" i="15"/>
  <c r="AX2537" i="15"/>
  <c r="AW2537" i="15"/>
  <c r="AV2537" i="15"/>
  <c r="AH2537" i="15"/>
  <c r="AG2537" i="15"/>
  <c r="AF2537" i="15"/>
  <c r="AE2537" i="15"/>
  <c r="AD2537" i="15"/>
  <c r="N2537" i="15"/>
  <c r="M2537" i="15"/>
  <c r="L2537" i="15"/>
  <c r="J2537" i="15"/>
  <c r="G2537" i="15"/>
  <c r="F2537" i="15"/>
  <c r="C2537" i="15"/>
  <c r="AX2536" i="15"/>
  <c r="AW2536" i="15"/>
  <c r="AV2536" i="15"/>
  <c r="AH2536" i="15"/>
  <c r="AG2536" i="15"/>
  <c r="AF2536" i="15"/>
  <c r="AE2536" i="15"/>
  <c r="AD2536" i="15"/>
  <c r="N2536" i="15"/>
  <c r="J2536" i="15" s="1"/>
  <c r="M2536" i="15"/>
  <c r="L2536" i="15"/>
  <c r="G2536" i="15"/>
  <c r="F2536" i="15"/>
  <c r="C2536" i="15"/>
  <c r="AX2535" i="15"/>
  <c r="AW2535" i="15"/>
  <c r="AV2535" i="15"/>
  <c r="AH2535" i="15"/>
  <c r="AG2535" i="15"/>
  <c r="AF2535" i="15"/>
  <c r="AE2535" i="15"/>
  <c r="AD2535" i="15"/>
  <c r="N2535" i="15"/>
  <c r="M2535" i="15"/>
  <c r="J2535" i="15" s="1"/>
  <c r="L2535" i="15"/>
  <c r="G2535" i="15"/>
  <c r="F2535" i="15"/>
  <c r="C2535" i="15"/>
  <c r="AX2534" i="15"/>
  <c r="AW2534" i="15"/>
  <c r="AV2534" i="15"/>
  <c r="AH2534" i="15"/>
  <c r="AG2534" i="15"/>
  <c r="AF2534" i="15"/>
  <c r="AE2534" i="15"/>
  <c r="AD2534" i="15"/>
  <c r="N2534" i="15"/>
  <c r="M2534" i="15"/>
  <c r="L2534" i="15"/>
  <c r="J2534" i="15" s="1"/>
  <c r="G2534" i="15"/>
  <c r="F2534" i="15"/>
  <c r="C2534" i="15"/>
  <c r="AX2533" i="15"/>
  <c r="AW2533" i="15"/>
  <c r="AV2533" i="15"/>
  <c r="AH2533" i="15"/>
  <c r="AG2533" i="15"/>
  <c r="AF2533" i="15"/>
  <c r="AE2533" i="15"/>
  <c r="AD2533" i="15"/>
  <c r="N2533" i="15"/>
  <c r="M2533" i="15"/>
  <c r="L2533" i="15"/>
  <c r="J2533" i="15"/>
  <c r="G2533" i="15"/>
  <c r="F2533" i="15"/>
  <c r="C2533" i="15"/>
  <c r="AX2532" i="15"/>
  <c r="AW2532" i="15"/>
  <c r="AV2532" i="15"/>
  <c r="AH2532" i="15"/>
  <c r="AG2532" i="15"/>
  <c r="AF2532" i="15"/>
  <c r="AE2532" i="15"/>
  <c r="AD2532" i="15"/>
  <c r="N2532" i="15"/>
  <c r="M2532" i="15"/>
  <c r="L2532" i="15"/>
  <c r="J2532" i="15"/>
  <c r="G2532" i="15"/>
  <c r="F2532" i="15"/>
  <c r="C2532" i="15"/>
  <c r="AX2531" i="15"/>
  <c r="AW2531" i="15"/>
  <c r="AV2531" i="15"/>
  <c r="AH2531" i="15"/>
  <c r="AG2531" i="15"/>
  <c r="AF2531" i="15"/>
  <c r="AE2531" i="15"/>
  <c r="AD2531" i="15"/>
  <c r="N2531" i="15"/>
  <c r="M2531" i="15"/>
  <c r="L2531" i="15"/>
  <c r="J2531" i="15"/>
  <c r="G2531" i="15"/>
  <c r="F2531" i="15"/>
  <c r="C2531" i="15"/>
  <c r="AX2530" i="15"/>
  <c r="AW2530" i="15"/>
  <c r="AV2530" i="15"/>
  <c r="AH2530" i="15"/>
  <c r="AG2530" i="15"/>
  <c r="AF2530" i="15"/>
  <c r="AE2530" i="15"/>
  <c r="AD2530" i="15"/>
  <c r="N2530" i="15"/>
  <c r="M2530" i="15"/>
  <c r="L2530" i="15"/>
  <c r="J2530" i="15"/>
  <c r="G2530" i="15"/>
  <c r="F2530" i="15"/>
  <c r="C2530" i="15"/>
  <c r="AX2529" i="15"/>
  <c r="AW2529" i="15"/>
  <c r="AV2529" i="15"/>
  <c r="AH2529" i="15"/>
  <c r="AG2529" i="15"/>
  <c r="AF2529" i="15"/>
  <c r="AE2529" i="15"/>
  <c r="AD2529" i="15"/>
  <c r="N2529" i="15"/>
  <c r="M2529" i="15"/>
  <c r="L2529" i="15"/>
  <c r="J2529" i="15"/>
  <c r="G2529" i="15"/>
  <c r="F2529" i="15"/>
  <c r="C2529" i="15"/>
  <c r="AX2528" i="15"/>
  <c r="AW2528" i="15"/>
  <c r="AV2528" i="15"/>
  <c r="AH2528" i="15"/>
  <c r="AG2528" i="15"/>
  <c r="AF2528" i="15"/>
  <c r="AE2528" i="15"/>
  <c r="AD2528" i="15"/>
  <c r="N2528" i="15"/>
  <c r="J2528" i="15" s="1"/>
  <c r="M2528" i="15"/>
  <c r="L2528" i="15"/>
  <c r="G2528" i="15"/>
  <c r="F2528" i="15"/>
  <c r="C2528" i="15"/>
  <c r="AX2527" i="15"/>
  <c r="AW2527" i="15"/>
  <c r="AV2527" i="15"/>
  <c r="AH2527" i="15"/>
  <c r="AG2527" i="15"/>
  <c r="AF2527" i="15"/>
  <c r="AE2527" i="15"/>
  <c r="AD2527" i="15"/>
  <c r="N2527" i="15"/>
  <c r="M2527" i="15"/>
  <c r="J2527" i="15" s="1"/>
  <c r="L2527" i="15"/>
  <c r="G2527" i="15"/>
  <c r="F2527" i="15"/>
  <c r="C2527" i="15"/>
  <c r="AX2526" i="15"/>
  <c r="AW2526" i="15"/>
  <c r="AV2526" i="15"/>
  <c r="AH2526" i="15"/>
  <c r="AG2526" i="15"/>
  <c r="AF2526" i="15"/>
  <c r="AE2526" i="15"/>
  <c r="AD2526" i="15"/>
  <c r="N2526" i="15"/>
  <c r="M2526" i="15"/>
  <c r="L2526" i="15"/>
  <c r="J2526" i="15" s="1"/>
  <c r="G2526" i="15"/>
  <c r="F2526" i="15"/>
  <c r="C2526" i="15"/>
  <c r="AX2525" i="15"/>
  <c r="AW2525" i="15"/>
  <c r="AV2525" i="15"/>
  <c r="AH2525" i="15"/>
  <c r="AG2525" i="15"/>
  <c r="AF2525" i="15"/>
  <c r="AE2525" i="15"/>
  <c r="AD2525" i="15"/>
  <c r="N2525" i="15"/>
  <c r="M2525" i="15"/>
  <c r="L2525" i="15"/>
  <c r="J2525" i="15"/>
  <c r="G2525" i="15"/>
  <c r="F2525" i="15"/>
  <c r="C2525" i="15"/>
  <c r="AX2524" i="15"/>
  <c r="AW2524" i="15"/>
  <c r="AV2524" i="15"/>
  <c r="AH2524" i="15"/>
  <c r="AG2524" i="15"/>
  <c r="AF2524" i="15"/>
  <c r="AE2524" i="15"/>
  <c r="AD2524" i="15"/>
  <c r="N2524" i="15"/>
  <c r="M2524" i="15"/>
  <c r="L2524" i="15"/>
  <c r="J2524" i="15"/>
  <c r="G2524" i="15"/>
  <c r="F2524" i="15"/>
  <c r="C2524" i="15"/>
  <c r="AX2523" i="15"/>
  <c r="AW2523" i="15"/>
  <c r="AV2523" i="15"/>
  <c r="AH2523" i="15"/>
  <c r="AG2523" i="15"/>
  <c r="AF2523" i="15"/>
  <c r="AE2523" i="15"/>
  <c r="AD2523" i="15"/>
  <c r="N2523" i="15"/>
  <c r="M2523" i="15"/>
  <c r="L2523" i="15"/>
  <c r="J2523" i="15"/>
  <c r="G2523" i="15"/>
  <c r="F2523" i="15"/>
  <c r="C2523" i="15"/>
  <c r="AX2522" i="15"/>
  <c r="AW2522" i="15"/>
  <c r="AV2522" i="15"/>
  <c r="AH2522" i="15"/>
  <c r="AG2522" i="15"/>
  <c r="AF2522" i="15"/>
  <c r="AE2522" i="15"/>
  <c r="AD2522" i="15"/>
  <c r="N2522" i="15"/>
  <c r="M2522" i="15"/>
  <c r="L2522" i="15"/>
  <c r="J2522" i="15"/>
  <c r="G2522" i="15"/>
  <c r="F2522" i="15"/>
  <c r="C2522" i="15"/>
  <c r="AX2521" i="15"/>
  <c r="AW2521" i="15"/>
  <c r="AV2521" i="15"/>
  <c r="AH2521" i="15"/>
  <c r="AG2521" i="15"/>
  <c r="AF2521" i="15"/>
  <c r="AE2521" i="15"/>
  <c r="AD2521" i="15"/>
  <c r="N2521" i="15"/>
  <c r="M2521" i="15"/>
  <c r="L2521" i="15"/>
  <c r="J2521" i="15"/>
  <c r="G2521" i="15"/>
  <c r="F2521" i="15"/>
  <c r="C2521" i="15"/>
  <c r="AX2520" i="15"/>
  <c r="AW2520" i="15"/>
  <c r="AV2520" i="15"/>
  <c r="AH2520" i="15"/>
  <c r="AG2520" i="15"/>
  <c r="AF2520" i="15"/>
  <c r="AE2520" i="15"/>
  <c r="AD2520" i="15"/>
  <c r="N2520" i="15"/>
  <c r="J2520" i="15" s="1"/>
  <c r="M2520" i="15"/>
  <c r="L2520" i="15"/>
  <c r="G2520" i="15"/>
  <c r="F2520" i="15"/>
  <c r="C2520" i="15"/>
  <c r="AX2519" i="15"/>
  <c r="AW2519" i="15"/>
  <c r="AV2519" i="15"/>
  <c r="AH2519" i="15"/>
  <c r="AG2519" i="15"/>
  <c r="AF2519" i="15"/>
  <c r="AE2519" i="15"/>
  <c r="AD2519" i="15"/>
  <c r="N2519" i="15"/>
  <c r="M2519" i="15"/>
  <c r="J2519" i="15" s="1"/>
  <c r="L2519" i="15"/>
  <c r="G2519" i="15"/>
  <c r="F2519" i="15"/>
  <c r="C2519" i="15"/>
  <c r="AX2518" i="15"/>
  <c r="AW2518" i="15"/>
  <c r="AV2518" i="15"/>
  <c r="AH2518" i="15"/>
  <c r="AG2518" i="15"/>
  <c r="AF2518" i="15"/>
  <c r="AE2518" i="15"/>
  <c r="AD2518" i="15"/>
  <c r="N2518" i="15"/>
  <c r="M2518" i="15"/>
  <c r="L2518" i="15"/>
  <c r="J2518" i="15" s="1"/>
  <c r="G2518" i="15"/>
  <c r="F2518" i="15"/>
  <c r="C2518" i="15"/>
  <c r="AX2517" i="15"/>
  <c r="AW2517" i="15"/>
  <c r="AV2517" i="15"/>
  <c r="AH2517" i="15"/>
  <c r="AG2517" i="15"/>
  <c r="AF2517" i="15"/>
  <c r="AE2517" i="15"/>
  <c r="AD2517" i="15"/>
  <c r="N2517" i="15"/>
  <c r="M2517" i="15"/>
  <c r="L2517" i="15"/>
  <c r="J2517" i="15"/>
  <c r="G2517" i="15"/>
  <c r="F2517" i="15"/>
  <c r="C2517" i="15"/>
  <c r="AX2516" i="15"/>
  <c r="AW2516" i="15"/>
  <c r="AV2516" i="15"/>
  <c r="AH2516" i="15"/>
  <c r="AG2516" i="15"/>
  <c r="AF2516" i="15"/>
  <c r="AE2516" i="15"/>
  <c r="AD2516" i="15"/>
  <c r="N2516" i="15"/>
  <c r="M2516" i="15"/>
  <c r="L2516" i="15"/>
  <c r="J2516" i="15"/>
  <c r="G2516" i="15"/>
  <c r="F2516" i="15"/>
  <c r="C2516" i="15"/>
  <c r="AX2515" i="15"/>
  <c r="AW2515" i="15"/>
  <c r="AV2515" i="15"/>
  <c r="AH2515" i="15"/>
  <c r="AG2515" i="15"/>
  <c r="AF2515" i="15"/>
  <c r="AE2515" i="15"/>
  <c r="AD2515" i="15"/>
  <c r="N2515" i="15"/>
  <c r="M2515" i="15"/>
  <c r="L2515" i="15"/>
  <c r="J2515" i="15"/>
  <c r="G2515" i="15"/>
  <c r="F2515" i="15"/>
  <c r="C2515" i="15"/>
  <c r="AX2514" i="15"/>
  <c r="AW2514" i="15"/>
  <c r="AV2514" i="15"/>
  <c r="AH2514" i="15"/>
  <c r="AG2514" i="15"/>
  <c r="AF2514" i="15"/>
  <c r="AE2514" i="15"/>
  <c r="AD2514" i="15"/>
  <c r="N2514" i="15"/>
  <c r="M2514" i="15"/>
  <c r="L2514" i="15"/>
  <c r="J2514" i="15"/>
  <c r="G2514" i="15"/>
  <c r="F2514" i="15"/>
  <c r="C2514" i="15"/>
  <c r="AX2513" i="15"/>
  <c r="AW2513" i="15"/>
  <c r="AV2513" i="15"/>
  <c r="AH2513" i="15"/>
  <c r="AG2513" i="15"/>
  <c r="AF2513" i="15"/>
  <c r="AE2513" i="15"/>
  <c r="AD2513" i="15"/>
  <c r="N2513" i="15"/>
  <c r="M2513" i="15"/>
  <c r="L2513" i="15"/>
  <c r="J2513" i="15"/>
  <c r="G2513" i="15"/>
  <c r="F2513" i="15"/>
  <c r="C2513" i="15"/>
  <c r="AX2512" i="15"/>
  <c r="AW2512" i="15"/>
  <c r="AV2512" i="15"/>
  <c r="AH2512" i="15"/>
  <c r="AG2512" i="15"/>
  <c r="AF2512" i="15"/>
  <c r="AE2512" i="15"/>
  <c r="AD2512" i="15"/>
  <c r="N2512" i="15"/>
  <c r="J2512" i="15" s="1"/>
  <c r="M2512" i="15"/>
  <c r="L2512" i="15"/>
  <c r="G2512" i="15"/>
  <c r="F2512" i="15"/>
  <c r="C2512" i="15"/>
  <c r="AX2511" i="15"/>
  <c r="AW2511" i="15"/>
  <c r="AV2511" i="15"/>
  <c r="AH2511" i="15"/>
  <c r="AG2511" i="15"/>
  <c r="AF2511" i="15"/>
  <c r="AE2511" i="15"/>
  <c r="AD2511" i="15"/>
  <c r="N2511" i="15"/>
  <c r="M2511" i="15"/>
  <c r="J2511" i="15" s="1"/>
  <c r="L2511" i="15"/>
  <c r="G2511" i="15"/>
  <c r="F2511" i="15"/>
  <c r="C2511" i="15"/>
  <c r="AX2510" i="15"/>
  <c r="AW2510" i="15"/>
  <c r="AV2510" i="15"/>
  <c r="AH2510" i="15"/>
  <c r="AG2510" i="15"/>
  <c r="AF2510" i="15"/>
  <c r="AE2510" i="15"/>
  <c r="AD2510" i="15"/>
  <c r="N2510" i="15"/>
  <c r="M2510" i="15"/>
  <c r="L2510" i="15"/>
  <c r="J2510" i="15" s="1"/>
  <c r="G2510" i="15"/>
  <c r="F2510" i="15"/>
  <c r="C2510" i="15"/>
  <c r="AX2509" i="15"/>
  <c r="AW2509" i="15"/>
  <c r="AV2509" i="15"/>
  <c r="AH2509" i="15"/>
  <c r="AG2509" i="15"/>
  <c r="AF2509" i="15"/>
  <c r="AE2509" i="15"/>
  <c r="AD2509" i="15"/>
  <c r="N2509" i="15"/>
  <c r="M2509" i="15"/>
  <c r="L2509" i="15"/>
  <c r="J2509" i="15"/>
  <c r="G2509" i="15"/>
  <c r="F2509" i="15"/>
  <c r="C2509" i="15"/>
  <c r="AX2508" i="15"/>
  <c r="AW2508" i="15"/>
  <c r="AV2508" i="15"/>
  <c r="AH2508" i="15"/>
  <c r="AG2508" i="15"/>
  <c r="AF2508" i="15"/>
  <c r="AE2508" i="15"/>
  <c r="AD2508" i="15"/>
  <c r="N2508" i="15"/>
  <c r="M2508" i="15"/>
  <c r="L2508" i="15"/>
  <c r="J2508" i="15"/>
  <c r="G2508" i="15"/>
  <c r="F2508" i="15"/>
  <c r="C2508" i="15"/>
  <c r="AX2507" i="15"/>
  <c r="AW2507" i="15"/>
  <c r="AV2507" i="15"/>
  <c r="AH2507" i="15"/>
  <c r="AG2507" i="15"/>
  <c r="AF2507" i="15"/>
  <c r="AE2507" i="15"/>
  <c r="AD2507" i="15"/>
  <c r="N2507" i="15"/>
  <c r="M2507" i="15"/>
  <c r="L2507" i="15"/>
  <c r="J2507" i="15"/>
  <c r="G2507" i="15"/>
  <c r="F2507" i="15"/>
  <c r="C2507" i="15"/>
  <c r="AX2506" i="15"/>
  <c r="AW2506" i="15"/>
  <c r="AV2506" i="15"/>
  <c r="AH2506" i="15"/>
  <c r="AG2506" i="15"/>
  <c r="AF2506" i="15"/>
  <c r="AE2506" i="15"/>
  <c r="AD2506" i="15"/>
  <c r="N2506" i="15"/>
  <c r="M2506" i="15"/>
  <c r="L2506" i="15"/>
  <c r="J2506" i="15"/>
  <c r="G2506" i="15"/>
  <c r="F2506" i="15"/>
  <c r="C2506" i="15"/>
  <c r="AX2505" i="15"/>
  <c r="AW2505" i="15"/>
  <c r="AV2505" i="15"/>
  <c r="AH2505" i="15"/>
  <c r="AG2505" i="15"/>
  <c r="AF2505" i="15"/>
  <c r="AE2505" i="15"/>
  <c r="AD2505" i="15"/>
  <c r="N2505" i="15"/>
  <c r="M2505" i="15"/>
  <c r="L2505" i="15"/>
  <c r="J2505" i="15"/>
  <c r="G2505" i="15"/>
  <c r="F2505" i="15"/>
  <c r="C2505" i="15"/>
  <c r="AX2504" i="15"/>
  <c r="AW2504" i="15"/>
  <c r="AV2504" i="15"/>
  <c r="AH2504" i="15"/>
  <c r="AG2504" i="15"/>
  <c r="AF2504" i="15"/>
  <c r="AE2504" i="15"/>
  <c r="AD2504" i="15"/>
  <c r="N2504" i="15"/>
  <c r="J2504" i="15" s="1"/>
  <c r="M2504" i="15"/>
  <c r="L2504" i="15"/>
  <c r="G2504" i="15"/>
  <c r="F2504" i="15"/>
  <c r="C2504" i="15"/>
  <c r="AX2503" i="15"/>
  <c r="AW2503" i="15"/>
  <c r="AV2503" i="15"/>
  <c r="AH2503" i="15"/>
  <c r="AG2503" i="15"/>
  <c r="AF2503" i="15"/>
  <c r="AE2503" i="15"/>
  <c r="AD2503" i="15"/>
  <c r="N2503" i="15"/>
  <c r="M2503" i="15"/>
  <c r="J2503" i="15" s="1"/>
  <c r="L2503" i="15"/>
  <c r="G2503" i="15"/>
  <c r="F2503" i="15"/>
  <c r="C2503" i="15"/>
  <c r="AX2502" i="15"/>
  <c r="AW2502" i="15"/>
  <c r="AV2502" i="15"/>
  <c r="AH2502" i="15"/>
  <c r="AG2502" i="15"/>
  <c r="AF2502" i="15"/>
  <c r="AE2502" i="15"/>
  <c r="AD2502" i="15"/>
  <c r="N2502" i="15"/>
  <c r="M2502" i="15"/>
  <c r="L2502" i="15"/>
  <c r="J2502" i="15" s="1"/>
  <c r="G2502" i="15"/>
  <c r="F2502" i="15"/>
  <c r="C2502" i="15"/>
  <c r="AX2501" i="15"/>
  <c r="AW2501" i="15"/>
  <c r="AV2501" i="15"/>
  <c r="AH2501" i="15"/>
  <c r="AG2501" i="15"/>
  <c r="AF2501" i="15"/>
  <c r="AE2501" i="15"/>
  <c r="AD2501" i="15"/>
  <c r="N2501" i="15"/>
  <c r="M2501" i="15"/>
  <c r="L2501" i="15"/>
  <c r="J2501" i="15"/>
  <c r="G2501" i="15"/>
  <c r="F2501" i="15"/>
  <c r="C2501" i="15"/>
  <c r="AX2500" i="15"/>
  <c r="AW2500" i="15"/>
  <c r="AV2500" i="15"/>
  <c r="AH2500" i="15"/>
  <c r="AG2500" i="15"/>
  <c r="AF2500" i="15"/>
  <c r="AE2500" i="15"/>
  <c r="AD2500" i="15"/>
  <c r="N2500" i="15"/>
  <c r="M2500" i="15"/>
  <c r="L2500" i="15"/>
  <c r="J2500" i="15"/>
  <c r="G2500" i="15"/>
  <c r="F2500" i="15"/>
  <c r="C2500" i="15"/>
  <c r="AX2499" i="15"/>
  <c r="AW2499" i="15"/>
  <c r="AV2499" i="15"/>
  <c r="AH2499" i="15"/>
  <c r="AG2499" i="15"/>
  <c r="AF2499" i="15"/>
  <c r="AE2499" i="15"/>
  <c r="AD2499" i="15"/>
  <c r="N2499" i="15"/>
  <c r="M2499" i="15"/>
  <c r="L2499" i="15"/>
  <c r="J2499" i="15"/>
  <c r="G2499" i="15"/>
  <c r="F2499" i="15"/>
  <c r="C2499" i="15"/>
  <c r="AX2498" i="15"/>
  <c r="AW2498" i="15"/>
  <c r="AV2498" i="15"/>
  <c r="AH2498" i="15"/>
  <c r="AG2498" i="15"/>
  <c r="AF2498" i="15"/>
  <c r="AE2498" i="15"/>
  <c r="AD2498" i="15"/>
  <c r="N2498" i="15"/>
  <c r="M2498" i="15"/>
  <c r="L2498" i="15"/>
  <c r="J2498" i="15"/>
  <c r="G2498" i="15"/>
  <c r="F2498" i="15"/>
  <c r="C2498" i="15"/>
  <c r="AX2497" i="15"/>
  <c r="AW2497" i="15"/>
  <c r="AV2497" i="15"/>
  <c r="AH2497" i="15"/>
  <c r="AG2497" i="15"/>
  <c r="AF2497" i="15"/>
  <c r="AE2497" i="15"/>
  <c r="AD2497" i="15"/>
  <c r="N2497" i="15"/>
  <c r="M2497" i="15"/>
  <c r="L2497" i="15"/>
  <c r="J2497" i="15"/>
  <c r="G2497" i="15"/>
  <c r="F2497" i="15"/>
  <c r="C2497" i="15"/>
  <c r="AX2496" i="15"/>
  <c r="AW2496" i="15"/>
  <c r="AV2496" i="15"/>
  <c r="AH2496" i="15"/>
  <c r="AG2496" i="15"/>
  <c r="AF2496" i="15"/>
  <c r="AE2496" i="15"/>
  <c r="AD2496" i="15"/>
  <c r="N2496" i="15"/>
  <c r="J2496" i="15" s="1"/>
  <c r="M2496" i="15"/>
  <c r="L2496" i="15"/>
  <c r="G2496" i="15"/>
  <c r="F2496" i="15"/>
  <c r="C2496" i="15"/>
  <c r="AX2495" i="15"/>
  <c r="AW2495" i="15"/>
  <c r="AV2495" i="15"/>
  <c r="AH2495" i="15"/>
  <c r="AG2495" i="15"/>
  <c r="AF2495" i="15"/>
  <c r="AE2495" i="15"/>
  <c r="AD2495" i="15"/>
  <c r="N2495" i="15"/>
  <c r="M2495" i="15"/>
  <c r="J2495" i="15" s="1"/>
  <c r="L2495" i="15"/>
  <c r="G2495" i="15"/>
  <c r="F2495" i="15"/>
  <c r="C2495" i="15"/>
  <c r="AX2492" i="15"/>
  <c r="AW2492" i="15"/>
  <c r="AV2492" i="15"/>
  <c r="AH2492" i="15"/>
  <c r="AG2492" i="15"/>
  <c r="AF2492" i="15"/>
  <c r="AE2492" i="15"/>
  <c r="AD2492" i="15"/>
  <c r="N2492" i="15"/>
  <c r="M2492" i="15"/>
  <c r="L2492" i="15"/>
  <c r="J2492" i="15" s="1"/>
  <c r="G2492" i="15"/>
  <c r="F2492" i="15"/>
  <c r="C2492" i="15"/>
  <c r="AX2491" i="15"/>
  <c r="AW2491" i="15"/>
  <c r="AV2491" i="15"/>
  <c r="AH2491" i="15"/>
  <c r="AG2491" i="15"/>
  <c r="AF2491" i="15"/>
  <c r="AE2491" i="15"/>
  <c r="AD2491" i="15"/>
  <c r="N2491" i="15"/>
  <c r="M2491" i="15"/>
  <c r="L2491" i="15"/>
  <c r="J2491" i="15"/>
  <c r="G2491" i="15"/>
  <c r="F2491" i="15"/>
  <c r="C2491" i="15"/>
  <c r="AX2490" i="15"/>
  <c r="AW2490" i="15"/>
  <c r="AV2490" i="15"/>
  <c r="AH2490" i="15"/>
  <c r="AG2490" i="15"/>
  <c r="AF2490" i="15"/>
  <c r="AE2490" i="15"/>
  <c r="AD2490" i="15"/>
  <c r="N2490" i="15"/>
  <c r="M2490" i="15"/>
  <c r="L2490" i="15"/>
  <c r="J2490" i="15"/>
  <c r="G2490" i="15"/>
  <c r="F2490" i="15"/>
  <c r="C2490" i="15"/>
  <c r="AX2488" i="15"/>
  <c r="AW2488" i="15"/>
  <c r="AV2488" i="15"/>
  <c r="AH2488" i="15"/>
  <c r="AG2488" i="15"/>
  <c r="AF2488" i="15"/>
  <c r="AE2488" i="15"/>
  <c r="AD2488" i="15"/>
  <c r="N2488" i="15"/>
  <c r="M2488" i="15"/>
  <c r="L2488" i="15"/>
  <c r="J2488" i="15"/>
  <c r="G2488" i="15"/>
  <c r="F2488" i="15"/>
  <c r="C2488" i="15"/>
  <c r="AX2487" i="15"/>
  <c r="AW2487" i="15"/>
  <c r="AV2487" i="15"/>
  <c r="AH2487" i="15"/>
  <c r="AG2487" i="15"/>
  <c r="AF2487" i="15"/>
  <c r="AE2487" i="15"/>
  <c r="AD2487" i="15"/>
  <c r="N2487" i="15"/>
  <c r="M2487" i="15"/>
  <c r="L2487" i="15"/>
  <c r="J2487" i="15"/>
  <c r="G2487" i="15"/>
  <c r="F2487" i="15"/>
  <c r="C2487" i="15"/>
  <c r="AX2486" i="15"/>
  <c r="AW2486" i="15"/>
  <c r="AV2486" i="15"/>
  <c r="AH2486" i="15"/>
  <c r="AG2486" i="15"/>
  <c r="AF2486" i="15"/>
  <c r="AE2486" i="15"/>
  <c r="AD2486" i="15"/>
  <c r="N2486" i="15"/>
  <c r="M2486" i="15"/>
  <c r="L2486" i="15"/>
  <c r="J2486" i="15"/>
  <c r="G2486" i="15"/>
  <c r="F2486" i="15"/>
  <c r="C2486" i="15"/>
  <c r="AX2485" i="15"/>
  <c r="AW2485" i="15"/>
  <c r="AV2485" i="15"/>
  <c r="AH2485" i="15"/>
  <c r="AG2485" i="15"/>
  <c r="AF2485" i="15"/>
  <c r="AE2485" i="15"/>
  <c r="AD2485" i="15"/>
  <c r="N2485" i="15"/>
  <c r="J2485" i="15" s="1"/>
  <c r="M2485" i="15"/>
  <c r="L2485" i="15"/>
  <c r="G2485" i="15"/>
  <c r="F2485" i="15"/>
  <c r="C2485" i="15"/>
  <c r="AX2484" i="15"/>
  <c r="AW2484" i="15"/>
  <c r="AV2484" i="15"/>
  <c r="AH2484" i="15"/>
  <c r="AG2484" i="15"/>
  <c r="AF2484" i="15"/>
  <c r="AE2484" i="15"/>
  <c r="AD2484" i="15"/>
  <c r="N2484" i="15"/>
  <c r="M2484" i="15"/>
  <c r="J2484" i="15" s="1"/>
  <c r="L2484" i="15"/>
  <c r="G2484" i="15"/>
  <c r="F2484" i="15"/>
  <c r="C2484" i="15"/>
  <c r="AX2483" i="15"/>
  <c r="AW2483" i="15"/>
  <c r="AV2483" i="15"/>
  <c r="AH2483" i="15"/>
  <c r="AG2483" i="15"/>
  <c r="AF2483" i="15"/>
  <c r="AE2483" i="15"/>
  <c r="AD2483" i="15"/>
  <c r="N2483" i="15"/>
  <c r="M2483" i="15"/>
  <c r="L2483" i="15"/>
  <c r="J2483" i="15" s="1"/>
  <c r="G2483" i="15"/>
  <c r="F2483" i="15"/>
  <c r="C2483" i="15"/>
  <c r="AX2482" i="15"/>
  <c r="AW2482" i="15"/>
  <c r="AV2482" i="15"/>
  <c r="AH2482" i="15"/>
  <c r="AG2482" i="15"/>
  <c r="AF2482" i="15"/>
  <c r="AE2482" i="15"/>
  <c r="AD2482" i="15"/>
  <c r="N2482" i="15"/>
  <c r="M2482" i="15"/>
  <c r="L2482" i="15"/>
  <c r="J2482" i="15"/>
  <c r="G2482" i="15"/>
  <c r="F2482" i="15"/>
  <c r="C2482" i="15"/>
  <c r="AX2481" i="15"/>
  <c r="AW2481" i="15"/>
  <c r="AV2481" i="15"/>
  <c r="AH2481" i="15"/>
  <c r="AG2481" i="15"/>
  <c r="AF2481" i="15"/>
  <c r="AE2481" i="15"/>
  <c r="AD2481" i="15"/>
  <c r="N2481" i="15"/>
  <c r="M2481" i="15"/>
  <c r="L2481" i="15"/>
  <c r="J2481" i="15"/>
  <c r="G2481" i="15"/>
  <c r="F2481" i="15"/>
  <c r="C2481" i="15"/>
  <c r="AX2480" i="15"/>
  <c r="AW2480" i="15"/>
  <c r="AV2480" i="15"/>
  <c r="AH2480" i="15"/>
  <c r="AG2480" i="15"/>
  <c r="AF2480" i="15"/>
  <c r="AE2480" i="15"/>
  <c r="AD2480" i="15"/>
  <c r="N2480" i="15"/>
  <c r="M2480" i="15"/>
  <c r="L2480" i="15"/>
  <c r="J2480" i="15"/>
  <c r="G2480" i="15"/>
  <c r="F2480" i="15"/>
  <c r="C2480" i="15"/>
  <c r="AX2479" i="15"/>
  <c r="AW2479" i="15"/>
  <c r="AV2479" i="15"/>
  <c r="AH2479" i="15"/>
  <c r="AG2479" i="15"/>
  <c r="AF2479" i="15"/>
  <c r="AE2479" i="15"/>
  <c r="AD2479" i="15"/>
  <c r="N2479" i="15"/>
  <c r="M2479" i="15"/>
  <c r="L2479" i="15"/>
  <c r="J2479" i="15"/>
  <c r="G2479" i="15"/>
  <c r="F2479" i="15"/>
  <c r="C2479" i="15"/>
  <c r="AX2478" i="15"/>
  <c r="AW2478" i="15"/>
  <c r="AV2478" i="15"/>
  <c r="AH2478" i="15"/>
  <c r="AG2478" i="15"/>
  <c r="AF2478" i="15"/>
  <c r="AE2478" i="15"/>
  <c r="AD2478" i="15"/>
  <c r="N2478" i="15"/>
  <c r="M2478" i="15"/>
  <c r="L2478" i="15"/>
  <c r="J2478" i="15"/>
  <c r="G2478" i="15"/>
  <c r="F2478" i="15"/>
  <c r="C2478" i="15"/>
  <c r="AX2477" i="15"/>
  <c r="AW2477" i="15"/>
  <c r="AV2477" i="15"/>
  <c r="AH2477" i="15"/>
  <c r="AG2477" i="15"/>
  <c r="AF2477" i="15"/>
  <c r="AE2477" i="15"/>
  <c r="AD2477" i="15"/>
  <c r="N2477" i="15"/>
  <c r="J2477" i="15" s="1"/>
  <c r="M2477" i="15"/>
  <c r="L2477" i="15"/>
  <c r="G2477" i="15"/>
  <c r="F2477" i="15"/>
  <c r="C2477" i="15"/>
  <c r="AX2475" i="15"/>
  <c r="AW2475" i="15"/>
  <c r="AV2475" i="15"/>
  <c r="AH2475" i="15"/>
  <c r="AG2475" i="15"/>
  <c r="AF2475" i="15"/>
  <c r="AE2475" i="15"/>
  <c r="AD2475" i="15"/>
  <c r="N2475" i="15"/>
  <c r="M2475" i="15"/>
  <c r="J2475" i="15" s="1"/>
  <c r="L2475" i="15"/>
  <c r="G2475" i="15"/>
  <c r="F2475" i="15"/>
  <c r="C2475" i="15"/>
  <c r="AX2474" i="15"/>
  <c r="AW2474" i="15"/>
  <c r="AV2474" i="15"/>
  <c r="AH2474" i="15"/>
  <c r="AG2474" i="15"/>
  <c r="AF2474" i="15"/>
  <c r="AE2474" i="15"/>
  <c r="AD2474" i="15"/>
  <c r="N2474" i="15"/>
  <c r="M2474" i="15"/>
  <c r="L2474" i="15"/>
  <c r="J2474" i="15" s="1"/>
  <c r="G2474" i="15"/>
  <c r="F2474" i="15"/>
  <c r="C2474" i="15"/>
  <c r="AX2473" i="15"/>
  <c r="AW2473" i="15"/>
  <c r="AV2473" i="15"/>
  <c r="AH2473" i="15"/>
  <c r="AG2473" i="15"/>
  <c r="AF2473" i="15"/>
  <c r="AE2473" i="15"/>
  <c r="AD2473" i="15"/>
  <c r="N2473" i="15"/>
  <c r="M2473" i="15"/>
  <c r="L2473" i="15"/>
  <c r="J2473" i="15"/>
  <c r="G2473" i="15"/>
  <c r="F2473" i="15"/>
  <c r="C2473" i="15"/>
  <c r="AX2472" i="15"/>
  <c r="AW2472" i="15"/>
  <c r="AV2472" i="15"/>
  <c r="AH2472" i="15"/>
  <c r="AG2472" i="15"/>
  <c r="AF2472" i="15"/>
  <c r="AE2472" i="15"/>
  <c r="AD2472" i="15"/>
  <c r="N2472" i="15"/>
  <c r="M2472" i="15"/>
  <c r="L2472" i="15"/>
  <c r="J2472" i="15"/>
  <c r="G2472" i="15"/>
  <c r="F2472" i="15"/>
  <c r="C2472" i="15"/>
  <c r="AX2471" i="15"/>
  <c r="AW2471" i="15"/>
  <c r="AV2471" i="15"/>
  <c r="AH2471" i="15"/>
  <c r="AG2471" i="15"/>
  <c r="AF2471" i="15"/>
  <c r="AE2471" i="15"/>
  <c r="AD2471" i="15"/>
  <c r="N2471" i="15"/>
  <c r="M2471" i="15"/>
  <c r="L2471" i="15"/>
  <c r="J2471" i="15"/>
  <c r="G2471" i="15"/>
  <c r="F2471" i="15"/>
  <c r="C2471" i="15"/>
  <c r="AX2470" i="15"/>
  <c r="AW2470" i="15"/>
  <c r="AV2470" i="15"/>
  <c r="AH2470" i="15"/>
  <c r="AG2470" i="15"/>
  <c r="AF2470" i="15"/>
  <c r="AE2470" i="15"/>
  <c r="AD2470" i="15"/>
  <c r="N2470" i="15"/>
  <c r="M2470" i="15"/>
  <c r="L2470" i="15"/>
  <c r="J2470" i="15"/>
  <c r="G2470" i="15"/>
  <c r="F2470" i="15"/>
  <c r="C2470" i="15"/>
  <c r="AX2469" i="15"/>
  <c r="AW2469" i="15"/>
  <c r="AV2469" i="15"/>
  <c r="AH2469" i="15"/>
  <c r="AG2469" i="15"/>
  <c r="AF2469" i="15"/>
  <c r="AE2469" i="15"/>
  <c r="AD2469" i="15"/>
  <c r="N2469" i="15"/>
  <c r="M2469" i="15"/>
  <c r="L2469" i="15"/>
  <c r="J2469" i="15"/>
  <c r="G2469" i="15"/>
  <c r="F2469" i="15"/>
  <c r="C2469" i="15"/>
  <c r="AX2467" i="15"/>
  <c r="AW2467" i="15"/>
  <c r="AV2467" i="15"/>
  <c r="AH2467" i="15"/>
  <c r="AG2467" i="15"/>
  <c r="AF2467" i="15"/>
  <c r="AE2467" i="15"/>
  <c r="AD2467" i="15"/>
  <c r="N2467" i="15"/>
  <c r="J2467" i="15" s="1"/>
  <c r="M2467" i="15"/>
  <c r="L2467" i="15"/>
  <c r="G2467" i="15"/>
  <c r="F2467" i="15"/>
  <c r="C2467" i="15"/>
  <c r="AX2466" i="15"/>
  <c r="AW2466" i="15"/>
  <c r="AV2466" i="15"/>
  <c r="AH2466" i="15"/>
  <c r="AG2466" i="15"/>
  <c r="AF2466" i="15"/>
  <c r="AE2466" i="15"/>
  <c r="AD2466" i="15"/>
  <c r="N2466" i="15"/>
  <c r="M2466" i="15"/>
  <c r="J2466" i="15" s="1"/>
  <c r="L2466" i="15"/>
  <c r="G2466" i="15"/>
  <c r="F2466" i="15"/>
  <c r="C2466" i="15"/>
  <c r="AX2465" i="15"/>
  <c r="AW2465" i="15"/>
  <c r="AV2465" i="15"/>
  <c r="AH2465" i="15"/>
  <c r="AG2465" i="15"/>
  <c r="AF2465" i="15"/>
  <c r="AE2465" i="15"/>
  <c r="AD2465" i="15"/>
  <c r="N2465" i="15"/>
  <c r="M2465" i="15"/>
  <c r="L2465" i="15"/>
  <c r="J2465" i="15" s="1"/>
  <c r="G2465" i="15"/>
  <c r="F2465" i="15"/>
  <c r="C2465" i="15"/>
  <c r="AX2464" i="15"/>
  <c r="AW2464" i="15"/>
  <c r="AV2464" i="15"/>
  <c r="AH2464" i="15"/>
  <c r="AG2464" i="15"/>
  <c r="AF2464" i="15"/>
  <c r="AE2464" i="15"/>
  <c r="AD2464" i="15"/>
  <c r="N2464" i="15"/>
  <c r="M2464" i="15"/>
  <c r="L2464" i="15"/>
  <c r="J2464" i="15"/>
  <c r="G2464" i="15"/>
  <c r="F2464" i="15"/>
  <c r="C2464" i="15"/>
  <c r="AX2463" i="15"/>
  <c r="AW2463" i="15"/>
  <c r="AV2463" i="15"/>
  <c r="AH2463" i="15"/>
  <c r="AG2463" i="15"/>
  <c r="AF2463" i="15"/>
  <c r="AE2463" i="15"/>
  <c r="AD2463" i="15"/>
  <c r="N2463" i="15"/>
  <c r="M2463" i="15"/>
  <c r="L2463" i="15"/>
  <c r="J2463" i="15"/>
  <c r="G2463" i="15"/>
  <c r="F2463" i="15"/>
  <c r="C2463" i="15"/>
  <c r="AX2462" i="15"/>
  <c r="AW2462" i="15"/>
  <c r="AV2462" i="15"/>
  <c r="AH2462" i="15"/>
  <c r="AG2462" i="15"/>
  <c r="AF2462" i="15"/>
  <c r="AE2462" i="15"/>
  <c r="AD2462" i="15"/>
  <c r="N2462" i="15"/>
  <c r="M2462" i="15"/>
  <c r="L2462" i="15"/>
  <c r="J2462" i="15"/>
  <c r="G2462" i="15"/>
  <c r="F2462" i="15"/>
  <c r="C2462" i="15"/>
  <c r="AX2461" i="15"/>
  <c r="AW2461" i="15"/>
  <c r="AV2461" i="15"/>
  <c r="AH2461" i="15"/>
  <c r="AG2461" i="15"/>
  <c r="AF2461" i="15"/>
  <c r="AE2461" i="15"/>
  <c r="AD2461" i="15"/>
  <c r="N2461" i="15"/>
  <c r="M2461" i="15"/>
  <c r="L2461" i="15"/>
  <c r="J2461" i="15"/>
  <c r="G2461" i="15"/>
  <c r="F2461" i="15"/>
  <c r="C2461" i="15"/>
  <c r="AX2460" i="15"/>
  <c r="AW2460" i="15"/>
  <c r="AV2460" i="15"/>
  <c r="AH2460" i="15"/>
  <c r="AG2460" i="15"/>
  <c r="AF2460" i="15"/>
  <c r="AE2460" i="15"/>
  <c r="AD2460" i="15"/>
  <c r="N2460" i="15"/>
  <c r="M2460" i="15"/>
  <c r="L2460" i="15"/>
  <c r="J2460" i="15"/>
  <c r="G2460" i="15"/>
  <c r="F2460" i="15"/>
  <c r="C2460" i="15"/>
  <c r="AX2459" i="15"/>
  <c r="AW2459" i="15"/>
  <c r="AV2459" i="15"/>
  <c r="AH2459" i="15"/>
  <c r="AG2459" i="15"/>
  <c r="AF2459" i="15"/>
  <c r="AE2459" i="15"/>
  <c r="AD2459" i="15"/>
  <c r="N2459" i="15"/>
  <c r="J2459" i="15" s="1"/>
  <c r="M2459" i="15"/>
  <c r="L2459" i="15"/>
  <c r="G2459" i="15"/>
  <c r="F2459" i="15"/>
  <c r="C2459" i="15"/>
  <c r="AX2458" i="15"/>
  <c r="AW2458" i="15"/>
  <c r="AV2458" i="15"/>
  <c r="AH2458" i="15"/>
  <c r="AG2458" i="15"/>
  <c r="AF2458" i="15"/>
  <c r="AE2458" i="15"/>
  <c r="AD2458" i="15"/>
  <c r="N2458" i="15"/>
  <c r="M2458" i="15"/>
  <c r="J2458" i="15" s="1"/>
  <c r="L2458" i="15"/>
  <c r="G2458" i="15"/>
  <c r="F2458" i="15"/>
  <c r="C2458" i="15"/>
  <c r="AX2457" i="15"/>
  <c r="AW2457" i="15"/>
  <c r="AV2457" i="15"/>
  <c r="AH2457" i="15"/>
  <c r="AG2457" i="15"/>
  <c r="AF2457" i="15"/>
  <c r="AE2457" i="15"/>
  <c r="AD2457" i="15"/>
  <c r="N2457" i="15"/>
  <c r="M2457" i="15"/>
  <c r="L2457" i="15"/>
  <c r="J2457" i="15" s="1"/>
  <c r="G2457" i="15"/>
  <c r="F2457" i="15"/>
  <c r="C2457" i="15"/>
  <c r="AX2456" i="15"/>
  <c r="AW2456" i="15"/>
  <c r="AV2456" i="15"/>
  <c r="AH2456" i="15"/>
  <c r="AG2456" i="15"/>
  <c r="AF2456" i="15"/>
  <c r="AE2456" i="15"/>
  <c r="AD2456" i="15"/>
  <c r="N2456" i="15"/>
  <c r="M2456" i="15"/>
  <c r="L2456" i="15"/>
  <c r="J2456" i="15"/>
  <c r="G2456" i="15"/>
  <c r="F2456" i="15"/>
  <c r="C2456" i="15"/>
  <c r="AX2455" i="15"/>
  <c r="AW2455" i="15"/>
  <c r="AV2455" i="15"/>
  <c r="AH2455" i="15"/>
  <c r="AG2455" i="15"/>
  <c r="AF2455" i="15"/>
  <c r="AE2455" i="15"/>
  <c r="AD2455" i="15"/>
  <c r="N2455" i="15"/>
  <c r="M2455" i="15"/>
  <c r="L2455" i="15"/>
  <c r="J2455" i="15"/>
  <c r="G2455" i="15"/>
  <c r="F2455" i="15"/>
  <c r="C2455" i="15"/>
  <c r="AX2454" i="15"/>
  <c r="AW2454" i="15"/>
  <c r="AV2454" i="15"/>
  <c r="AH2454" i="15"/>
  <c r="AG2454" i="15"/>
  <c r="AF2454" i="15"/>
  <c r="AE2454" i="15"/>
  <c r="AD2454" i="15"/>
  <c r="N2454" i="15"/>
  <c r="M2454" i="15"/>
  <c r="L2454" i="15"/>
  <c r="J2454" i="15"/>
  <c r="G2454" i="15"/>
  <c r="F2454" i="15"/>
  <c r="C2454" i="15"/>
  <c r="AX2453" i="15"/>
  <c r="AW2453" i="15"/>
  <c r="AV2453" i="15"/>
  <c r="AH2453" i="15"/>
  <c r="AG2453" i="15"/>
  <c r="AF2453" i="15"/>
  <c r="AE2453" i="15"/>
  <c r="AD2453" i="15"/>
  <c r="N2453" i="15"/>
  <c r="M2453" i="15"/>
  <c r="L2453" i="15"/>
  <c r="J2453" i="15"/>
  <c r="G2453" i="15"/>
  <c r="F2453" i="15"/>
  <c r="C2453" i="15"/>
  <c r="AX2452" i="15"/>
  <c r="AW2452" i="15"/>
  <c r="AV2452" i="15"/>
  <c r="AH2452" i="15"/>
  <c r="AG2452" i="15"/>
  <c r="AF2452" i="15"/>
  <c r="AE2452" i="15"/>
  <c r="AD2452" i="15"/>
  <c r="N2452" i="15"/>
  <c r="M2452" i="15"/>
  <c r="L2452" i="15"/>
  <c r="J2452" i="15"/>
  <c r="G2452" i="15"/>
  <c r="F2452" i="15"/>
  <c r="C2452" i="15"/>
  <c r="AX2450" i="15"/>
  <c r="AW2450" i="15"/>
  <c r="AV2450" i="15"/>
  <c r="AH2450" i="15"/>
  <c r="AG2450" i="15"/>
  <c r="AF2450" i="15"/>
  <c r="AE2450" i="15"/>
  <c r="AD2450" i="15"/>
  <c r="N2450" i="15"/>
  <c r="J2450" i="15" s="1"/>
  <c r="M2450" i="15"/>
  <c r="L2450" i="15"/>
  <c r="G2450" i="15"/>
  <c r="F2450" i="15"/>
  <c r="C2450" i="15"/>
  <c r="AX2449" i="15"/>
  <c r="AW2449" i="15"/>
  <c r="AV2449" i="15"/>
  <c r="AH2449" i="15"/>
  <c r="AG2449" i="15"/>
  <c r="AF2449" i="15"/>
  <c r="AE2449" i="15"/>
  <c r="AD2449" i="15"/>
  <c r="N2449" i="15"/>
  <c r="M2449" i="15"/>
  <c r="J2449" i="15" s="1"/>
  <c r="L2449" i="15"/>
  <c r="G2449" i="15"/>
  <c r="F2449" i="15"/>
  <c r="C2449" i="15"/>
  <c r="AX2448" i="15"/>
  <c r="AW2448" i="15"/>
  <c r="AV2448" i="15"/>
  <c r="AH2448" i="15"/>
  <c r="AG2448" i="15"/>
  <c r="AF2448" i="15"/>
  <c r="AE2448" i="15"/>
  <c r="AD2448" i="15"/>
  <c r="N2448" i="15"/>
  <c r="M2448" i="15"/>
  <c r="L2448" i="15"/>
  <c r="J2448" i="15" s="1"/>
  <c r="G2448" i="15"/>
  <c r="F2448" i="15"/>
  <c r="C2448" i="15"/>
  <c r="AX2447" i="15"/>
  <c r="AW2447" i="15"/>
  <c r="AV2447" i="15"/>
  <c r="AH2447" i="15"/>
  <c r="AG2447" i="15"/>
  <c r="AF2447" i="15"/>
  <c r="AE2447" i="15"/>
  <c r="AD2447" i="15"/>
  <c r="N2447" i="15"/>
  <c r="M2447" i="15"/>
  <c r="L2447" i="15"/>
  <c r="J2447" i="15"/>
  <c r="G2447" i="15"/>
  <c r="F2447" i="15"/>
  <c r="C2447" i="15"/>
  <c r="AX2446" i="15"/>
  <c r="AW2446" i="15"/>
  <c r="AV2446" i="15"/>
  <c r="AH2446" i="15"/>
  <c r="AG2446" i="15"/>
  <c r="AF2446" i="15"/>
  <c r="AE2446" i="15"/>
  <c r="AD2446" i="15"/>
  <c r="N2446" i="15"/>
  <c r="M2446" i="15"/>
  <c r="L2446" i="15"/>
  <c r="J2446" i="15"/>
  <c r="G2446" i="15"/>
  <c r="F2446" i="15"/>
  <c r="C2446" i="15"/>
  <c r="AX2445" i="15"/>
  <c r="AW2445" i="15"/>
  <c r="AV2445" i="15"/>
  <c r="AH2445" i="15"/>
  <c r="AG2445" i="15"/>
  <c r="AF2445" i="15"/>
  <c r="AE2445" i="15"/>
  <c r="AD2445" i="15"/>
  <c r="N2445" i="15"/>
  <c r="M2445" i="15"/>
  <c r="L2445" i="15"/>
  <c r="J2445" i="15"/>
  <c r="G2445" i="15"/>
  <c r="F2445" i="15"/>
  <c r="C2445" i="15"/>
  <c r="AX2444" i="15"/>
  <c r="AW2444" i="15"/>
  <c r="AV2444" i="15"/>
  <c r="AH2444" i="15"/>
  <c r="AG2444" i="15"/>
  <c r="AF2444" i="15"/>
  <c r="AE2444" i="15"/>
  <c r="AD2444" i="15"/>
  <c r="N2444" i="15"/>
  <c r="M2444" i="15"/>
  <c r="L2444" i="15"/>
  <c r="J2444" i="15"/>
  <c r="G2444" i="15"/>
  <c r="F2444" i="15"/>
  <c r="C2444" i="15"/>
  <c r="AX2443" i="15"/>
  <c r="AW2443" i="15"/>
  <c r="AV2443" i="15"/>
  <c r="AH2443" i="15"/>
  <c r="AG2443" i="15"/>
  <c r="AF2443" i="15"/>
  <c r="AE2443" i="15"/>
  <c r="AD2443" i="15"/>
  <c r="N2443" i="15"/>
  <c r="M2443" i="15"/>
  <c r="L2443" i="15"/>
  <c r="J2443" i="15"/>
  <c r="G2443" i="15"/>
  <c r="F2443" i="15"/>
  <c r="C2443" i="15"/>
  <c r="AX2442" i="15"/>
  <c r="AW2442" i="15"/>
  <c r="AV2442" i="15"/>
  <c r="AH2442" i="15"/>
  <c r="AG2442" i="15"/>
  <c r="AF2442" i="15"/>
  <c r="AE2442" i="15"/>
  <c r="AD2442" i="15"/>
  <c r="N2442" i="15"/>
  <c r="J2442" i="15" s="1"/>
  <c r="M2442" i="15"/>
  <c r="L2442" i="15"/>
  <c r="G2442" i="15"/>
  <c r="F2442" i="15"/>
  <c r="C2442" i="15"/>
  <c r="AX2441" i="15"/>
  <c r="AW2441" i="15"/>
  <c r="AV2441" i="15"/>
  <c r="AH2441" i="15"/>
  <c r="AG2441" i="15"/>
  <c r="AF2441" i="15"/>
  <c r="AE2441" i="15"/>
  <c r="AD2441" i="15"/>
  <c r="N2441" i="15"/>
  <c r="M2441" i="15"/>
  <c r="J2441" i="15" s="1"/>
  <c r="L2441" i="15"/>
  <c r="G2441" i="15"/>
  <c r="F2441" i="15"/>
  <c r="C2441" i="15"/>
  <c r="AX2440" i="15"/>
  <c r="AW2440" i="15"/>
  <c r="AV2440" i="15"/>
  <c r="AH2440" i="15"/>
  <c r="AG2440" i="15"/>
  <c r="AF2440" i="15"/>
  <c r="AE2440" i="15"/>
  <c r="AD2440" i="15"/>
  <c r="N2440" i="15"/>
  <c r="M2440" i="15"/>
  <c r="L2440" i="15"/>
  <c r="J2440" i="15" s="1"/>
  <c r="G2440" i="15"/>
  <c r="F2440" i="15"/>
  <c r="C2440" i="15"/>
  <c r="AX2439" i="15"/>
  <c r="AW2439" i="15"/>
  <c r="AV2439" i="15"/>
  <c r="AH2439" i="15"/>
  <c r="AG2439" i="15"/>
  <c r="AF2439" i="15"/>
  <c r="AE2439" i="15"/>
  <c r="AD2439" i="15"/>
  <c r="N2439" i="15"/>
  <c r="M2439" i="15"/>
  <c r="L2439" i="15"/>
  <c r="J2439" i="15"/>
  <c r="G2439" i="15"/>
  <c r="F2439" i="15"/>
  <c r="C2439" i="15"/>
  <c r="AX2438" i="15"/>
  <c r="AW2438" i="15"/>
  <c r="AV2438" i="15"/>
  <c r="AH2438" i="15"/>
  <c r="AG2438" i="15"/>
  <c r="AF2438" i="15"/>
  <c r="AE2438" i="15"/>
  <c r="AD2438" i="15"/>
  <c r="N2438" i="15"/>
  <c r="M2438" i="15"/>
  <c r="L2438" i="15"/>
  <c r="J2438" i="15"/>
  <c r="G2438" i="15"/>
  <c r="F2438" i="15"/>
  <c r="C2438" i="15"/>
  <c r="AX2437" i="15"/>
  <c r="AW2437" i="15"/>
  <c r="AV2437" i="15"/>
  <c r="AH2437" i="15"/>
  <c r="AG2437" i="15"/>
  <c r="AF2437" i="15"/>
  <c r="AE2437" i="15"/>
  <c r="AD2437" i="15"/>
  <c r="N2437" i="15"/>
  <c r="M2437" i="15"/>
  <c r="L2437" i="15"/>
  <c r="J2437" i="15"/>
  <c r="G2437" i="15"/>
  <c r="F2437" i="15"/>
  <c r="C2437" i="15"/>
  <c r="AX2436" i="15"/>
  <c r="AW2436" i="15"/>
  <c r="AV2436" i="15"/>
  <c r="AH2436" i="15"/>
  <c r="AG2436" i="15"/>
  <c r="AF2436" i="15"/>
  <c r="AE2436" i="15"/>
  <c r="AD2436" i="15"/>
  <c r="N2436" i="15"/>
  <c r="M2436" i="15"/>
  <c r="L2436" i="15"/>
  <c r="J2436" i="15"/>
  <c r="G2436" i="15"/>
  <c r="F2436" i="15"/>
  <c r="C2436" i="15"/>
  <c r="AX2435" i="15"/>
  <c r="AW2435" i="15"/>
  <c r="AV2435" i="15"/>
  <c r="AH2435" i="15"/>
  <c r="AG2435" i="15"/>
  <c r="AF2435" i="15"/>
  <c r="AE2435" i="15"/>
  <c r="AD2435" i="15"/>
  <c r="N2435" i="15"/>
  <c r="M2435" i="15"/>
  <c r="L2435" i="15"/>
  <c r="J2435" i="15"/>
  <c r="G2435" i="15"/>
  <c r="F2435" i="15"/>
  <c r="C2435" i="15"/>
  <c r="AX2434" i="15"/>
  <c r="AW2434" i="15"/>
  <c r="AV2434" i="15"/>
  <c r="AH2434" i="15"/>
  <c r="AG2434" i="15"/>
  <c r="AF2434" i="15"/>
  <c r="AE2434" i="15"/>
  <c r="AD2434" i="15"/>
  <c r="N2434" i="15"/>
  <c r="J2434" i="15" s="1"/>
  <c r="M2434" i="15"/>
  <c r="L2434" i="15"/>
  <c r="G2434" i="15"/>
  <c r="F2434" i="15"/>
  <c r="C2434" i="15"/>
  <c r="AX2433" i="15"/>
  <c r="AW2433" i="15"/>
  <c r="AV2433" i="15"/>
  <c r="AH2433" i="15"/>
  <c r="AG2433" i="15"/>
  <c r="AF2433" i="15"/>
  <c r="AE2433" i="15"/>
  <c r="AD2433" i="15"/>
  <c r="N2433" i="15"/>
  <c r="M2433" i="15"/>
  <c r="J2433" i="15" s="1"/>
  <c r="L2433" i="15"/>
  <c r="G2433" i="15"/>
  <c r="F2433" i="15"/>
  <c r="C2433" i="15"/>
  <c r="AX2432" i="15"/>
  <c r="AW2432" i="15"/>
  <c r="AV2432" i="15"/>
  <c r="AH2432" i="15"/>
  <c r="AG2432" i="15"/>
  <c r="AF2432" i="15"/>
  <c r="AE2432" i="15"/>
  <c r="AD2432" i="15"/>
  <c r="N2432" i="15"/>
  <c r="M2432" i="15"/>
  <c r="L2432" i="15"/>
  <c r="J2432" i="15" s="1"/>
  <c r="G2432" i="15"/>
  <c r="F2432" i="15"/>
  <c r="C2432" i="15"/>
  <c r="AX2431" i="15"/>
  <c r="AW2431" i="15"/>
  <c r="AV2431" i="15"/>
  <c r="AH2431" i="15"/>
  <c r="AG2431" i="15"/>
  <c r="AF2431" i="15"/>
  <c r="AE2431" i="15"/>
  <c r="AD2431" i="15"/>
  <c r="N2431" i="15"/>
  <c r="M2431" i="15"/>
  <c r="L2431" i="15"/>
  <c r="J2431" i="15"/>
  <c r="G2431" i="15"/>
  <c r="F2431" i="15"/>
  <c r="C2431" i="15"/>
  <c r="AX2430" i="15"/>
  <c r="AW2430" i="15"/>
  <c r="AV2430" i="15"/>
  <c r="AH2430" i="15"/>
  <c r="AG2430" i="15"/>
  <c r="AF2430" i="15"/>
  <c r="AE2430" i="15"/>
  <c r="AD2430" i="15"/>
  <c r="N2430" i="15"/>
  <c r="M2430" i="15"/>
  <c r="L2430" i="15"/>
  <c r="J2430" i="15"/>
  <c r="G2430" i="15"/>
  <c r="F2430" i="15"/>
  <c r="C2430" i="15"/>
  <c r="AX2429" i="15"/>
  <c r="AW2429" i="15"/>
  <c r="AV2429" i="15"/>
  <c r="AH2429" i="15"/>
  <c r="AG2429" i="15"/>
  <c r="AF2429" i="15"/>
  <c r="AE2429" i="15"/>
  <c r="AD2429" i="15"/>
  <c r="N2429" i="15"/>
  <c r="M2429" i="15"/>
  <c r="L2429" i="15"/>
  <c r="J2429" i="15"/>
  <c r="G2429" i="15"/>
  <c r="F2429" i="15"/>
  <c r="C2429" i="15"/>
  <c r="AX2428" i="15"/>
  <c r="AW2428" i="15"/>
  <c r="AV2428" i="15"/>
  <c r="AH2428" i="15"/>
  <c r="AG2428" i="15"/>
  <c r="AF2428" i="15"/>
  <c r="AE2428" i="15"/>
  <c r="AD2428" i="15"/>
  <c r="N2428" i="15"/>
  <c r="M2428" i="15"/>
  <c r="L2428" i="15"/>
  <c r="J2428" i="15"/>
  <c r="G2428" i="15"/>
  <c r="F2428" i="15"/>
  <c r="C2428" i="15"/>
  <c r="AX2426" i="15"/>
  <c r="AW2426" i="15"/>
  <c r="AV2426" i="15"/>
  <c r="AH2426" i="15"/>
  <c r="AG2426" i="15"/>
  <c r="AF2426" i="15"/>
  <c r="AE2426" i="15"/>
  <c r="AD2426" i="15"/>
  <c r="N2426" i="15"/>
  <c r="M2426" i="15"/>
  <c r="L2426" i="15"/>
  <c r="J2426" i="15"/>
  <c r="G2426" i="15"/>
  <c r="F2426" i="15"/>
  <c r="C2426" i="15"/>
  <c r="AX2425" i="15"/>
  <c r="AW2425" i="15"/>
  <c r="AV2425" i="15"/>
  <c r="AH2425" i="15"/>
  <c r="AG2425" i="15"/>
  <c r="AF2425" i="15"/>
  <c r="AE2425" i="15"/>
  <c r="AD2425" i="15"/>
  <c r="N2425" i="15"/>
  <c r="J2425" i="15" s="1"/>
  <c r="M2425" i="15"/>
  <c r="L2425" i="15"/>
  <c r="G2425" i="15"/>
  <c r="F2425" i="15"/>
  <c r="C2425" i="15"/>
  <c r="AX2424" i="15"/>
  <c r="AW2424" i="15"/>
  <c r="AV2424" i="15"/>
  <c r="AH2424" i="15"/>
  <c r="AG2424" i="15"/>
  <c r="AF2424" i="15"/>
  <c r="AE2424" i="15"/>
  <c r="AD2424" i="15"/>
  <c r="N2424" i="15"/>
  <c r="M2424" i="15"/>
  <c r="J2424" i="15" s="1"/>
  <c r="L2424" i="15"/>
  <c r="G2424" i="15"/>
  <c r="F2424" i="15"/>
  <c r="C2424" i="15"/>
  <c r="AX2423" i="15"/>
  <c r="AW2423" i="15"/>
  <c r="AV2423" i="15"/>
  <c r="AH2423" i="15"/>
  <c r="AG2423" i="15"/>
  <c r="AF2423" i="15"/>
  <c r="AE2423" i="15"/>
  <c r="AD2423" i="15"/>
  <c r="N2423" i="15"/>
  <c r="M2423" i="15"/>
  <c r="L2423" i="15"/>
  <c r="J2423" i="15" s="1"/>
  <c r="G2423" i="15"/>
  <c r="F2423" i="15"/>
  <c r="C2423" i="15"/>
  <c r="AX2422" i="15"/>
  <c r="AW2422" i="15"/>
  <c r="AV2422" i="15"/>
  <c r="AH2422" i="15"/>
  <c r="AG2422" i="15"/>
  <c r="AF2422" i="15"/>
  <c r="AE2422" i="15"/>
  <c r="AD2422" i="15"/>
  <c r="N2422" i="15"/>
  <c r="M2422" i="15"/>
  <c r="L2422" i="15"/>
  <c r="J2422" i="15"/>
  <c r="G2422" i="15"/>
  <c r="F2422" i="15"/>
  <c r="C2422" i="15"/>
  <c r="AX2421" i="15"/>
  <c r="AW2421" i="15"/>
  <c r="AV2421" i="15"/>
  <c r="AH2421" i="15"/>
  <c r="AG2421" i="15"/>
  <c r="AF2421" i="15"/>
  <c r="AE2421" i="15"/>
  <c r="AD2421" i="15"/>
  <c r="N2421" i="15"/>
  <c r="M2421" i="15"/>
  <c r="L2421" i="15"/>
  <c r="J2421" i="15"/>
  <c r="G2421" i="15"/>
  <c r="F2421" i="15"/>
  <c r="C2421" i="15"/>
  <c r="AX2420" i="15"/>
  <c r="AW2420" i="15"/>
  <c r="AV2420" i="15"/>
  <c r="AH2420" i="15"/>
  <c r="AG2420" i="15"/>
  <c r="AF2420" i="15"/>
  <c r="AE2420" i="15"/>
  <c r="AD2420" i="15"/>
  <c r="N2420" i="15"/>
  <c r="M2420" i="15"/>
  <c r="L2420" i="15"/>
  <c r="J2420" i="15"/>
  <c r="G2420" i="15"/>
  <c r="F2420" i="15"/>
  <c r="C2420" i="15"/>
  <c r="AX2418" i="15"/>
  <c r="AW2418" i="15"/>
  <c r="AV2418" i="15"/>
  <c r="AH2418" i="15"/>
  <c r="AG2418" i="15"/>
  <c r="AF2418" i="15"/>
  <c r="AE2418" i="15"/>
  <c r="AD2418" i="15"/>
  <c r="N2418" i="15"/>
  <c r="M2418" i="15"/>
  <c r="L2418" i="15"/>
  <c r="J2418" i="15"/>
  <c r="G2418" i="15"/>
  <c r="F2418" i="15"/>
  <c r="C2418" i="15"/>
  <c r="AX2417" i="15"/>
  <c r="AW2417" i="15"/>
  <c r="AV2417" i="15"/>
  <c r="AH2417" i="15"/>
  <c r="AG2417" i="15"/>
  <c r="AF2417" i="15"/>
  <c r="AE2417" i="15"/>
  <c r="AD2417" i="15"/>
  <c r="N2417" i="15"/>
  <c r="M2417" i="15"/>
  <c r="L2417" i="15"/>
  <c r="J2417" i="15"/>
  <c r="G2417" i="15"/>
  <c r="F2417" i="15"/>
  <c r="C2417" i="15"/>
  <c r="AX2416" i="15"/>
  <c r="AW2416" i="15"/>
  <c r="AV2416" i="15"/>
  <c r="AH2416" i="15"/>
  <c r="AG2416" i="15"/>
  <c r="AF2416" i="15"/>
  <c r="AE2416" i="15"/>
  <c r="AD2416" i="15"/>
  <c r="N2416" i="15"/>
  <c r="J2416" i="15" s="1"/>
  <c r="M2416" i="15"/>
  <c r="L2416" i="15"/>
  <c r="G2416" i="15"/>
  <c r="F2416" i="15"/>
  <c r="C2416" i="15"/>
  <c r="AX2415" i="15"/>
  <c r="AW2415" i="15"/>
  <c r="AV2415" i="15"/>
  <c r="AH2415" i="15"/>
  <c r="AG2415" i="15"/>
  <c r="AF2415" i="15"/>
  <c r="AE2415" i="15"/>
  <c r="AD2415" i="15"/>
  <c r="N2415" i="15"/>
  <c r="M2415" i="15"/>
  <c r="J2415" i="15" s="1"/>
  <c r="L2415" i="15"/>
  <c r="G2415" i="15"/>
  <c r="F2415" i="15"/>
  <c r="C2415" i="15"/>
  <c r="AX2414" i="15"/>
  <c r="AW2414" i="15"/>
  <c r="AV2414" i="15"/>
  <c r="AH2414" i="15"/>
  <c r="AG2414" i="15"/>
  <c r="AF2414" i="15"/>
  <c r="AE2414" i="15"/>
  <c r="AD2414" i="15"/>
  <c r="N2414" i="15"/>
  <c r="M2414" i="15"/>
  <c r="L2414" i="15"/>
  <c r="J2414" i="15" s="1"/>
  <c r="G2414" i="15"/>
  <c r="F2414" i="15"/>
  <c r="C2414" i="15"/>
  <c r="AX2413" i="15"/>
  <c r="AW2413" i="15"/>
  <c r="AV2413" i="15"/>
  <c r="AH2413" i="15"/>
  <c r="AG2413" i="15"/>
  <c r="AF2413" i="15"/>
  <c r="AE2413" i="15"/>
  <c r="AD2413" i="15"/>
  <c r="N2413" i="15"/>
  <c r="M2413" i="15"/>
  <c r="L2413" i="15"/>
  <c r="J2413" i="15"/>
  <c r="G2413" i="15"/>
  <c r="F2413" i="15"/>
  <c r="C2413" i="15"/>
  <c r="AX2412" i="15"/>
  <c r="AW2412" i="15"/>
  <c r="AV2412" i="15"/>
  <c r="AH2412" i="15"/>
  <c r="AG2412" i="15"/>
  <c r="AF2412" i="15"/>
  <c r="AE2412" i="15"/>
  <c r="AD2412" i="15"/>
  <c r="N2412" i="15"/>
  <c r="M2412" i="15"/>
  <c r="L2412" i="15"/>
  <c r="J2412" i="15"/>
  <c r="G2412" i="15"/>
  <c r="F2412" i="15"/>
  <c r="C2412" i="15"/>
  <c r="AX2411" i="15"/>
  <c r="AW2411" i="15"/>
  <c r="AV2411" i="15"/>
  <c r="AH2411" i="15"/>
  <c r="AG2411" i="15"/>
  <c r="AF2411" i="15"/>
  <c r="AE2411" i="15"/>
  <c r="AD2411" i="15"/>
  <c r="N2411" i="15"/>
  <c r="M2411" i="15"/>
  <c r="L2411" i="15"/>
  <c r="J2411" i="15"/>
  <c r="G2411" i="15"/>
  <c r="F2411" i="15"/>
  <c r="C2411" i="15"/>
  <c r="AX2410" i="15"/>
  <c r="AW2410" i="15"/>
  <c r="AV2410" i="15"/>
  <c r="AH2410" i="15"/>
  <c r="AG2410" i="15"/>
  <c r="AF2410" i="15"/>
  <c r="AE2410" i="15"/>
  <c r="AD2410" i="15"/>
  <c r="N2410" i="15"/>
  <c r="M2410" i="15"/>
  <c r="L2410" i="15"/>
  <c r="J2410" i="15"/>
  <c r="G2410" i="15"/>
  <c r="F2410" i="15"/>
  <c r="C2410" i="15"/>
  <c r="AX2409" i="15"/>
  <c r="AW2409" i="15"/>
  <c r="AV2409" i="15"/>
  <c r="AH2409" i="15"/>
  <c r="AG2409" i="15"/>
  <c r="AF2409" i="15"/>
  <c r="AE2409" i="15"/>
  <c r="AD2409" i="15"/>
  <c r="N2409" i="15"/>
  <c r="M2409" i="15"/>
  <c r="L2409" i="15"/>
  <c r="J2409" i="15"/>
  <c r="G2409" i="15"/>
  <c r="F2409" i="15"/>
  <c r="C2409" i="15"/>
  <c r="AX2408" i="15"/>
  <c r="AW2408" i="15"/>
  <c r="AV2408" i="15"/>
  <c r="AH2408" i="15"/>
  <c r="AG2408" i="15"/>
  <c r="AF2408" i="15"/>
  <c r="AE2408" i="15"/>
  <c r="AD2408" i="15"/>
  <c r="N2408" i="15"/>
  <c r="J2408" i="15" s="1"/>
  <c r="M2408" i="15"/>
  <c r="L2408" i="15"/>
  <c r="G2408" i="15"/>
  <c r="F2408" i="15"/>
  <c r="C2408" i="15"/>
  <c r="AX2406" i="15"/>
  <c r="AW2406" i="15"/>
  <c r="AV2406" i="15"/>
  <c r="AH2406" i="15"/>
  <c r="AG2406" i="15"/>
  <c r="AF2406" i="15"/>
  <c r="AE2406" i="15"/>
  <c r="AD2406" i="15"/>
  <c r="N2406" i="15"/>
  <c r="M2406" i="15"/>
  <c r="J2406" i="15" s="1"/>
  <c r="L2406" i="15"/>
  <c r="G2406" i="15"/>
  <c r="F2406" i="15"/>
  <c r="C2406" i="15"/>
  <c r="AX2404" i="15"/>
  <c r="AW2404" i="15"/>
  <c r="AV2404" i="15"/>
  <c r="AH2404" i="15"/>
  <c r="AG2404" i="15"/>
  <c r="AF2404" i="15"/>
  <c r="AE2404" i="15"/>
  <c r="AD2404" i="15"/>
  <c r="N2404" i="15"/>
  <c r="M2404" i="15"/>
  <c r="L2404" i="15"/>
  <c r="J2404" i="15" s="1"/>
  <c r="G2404" i="15"/>
  <c r="F2404" i="15"/>
  <c r="C2404" i="15"/>
  <c r="AX2403" i="15"/>
  <c r="AW2403" i="15"/>
  <c r="AV2403" i="15"/>
  <c r="AH2403" i="15"/>
  <c r="AG2403" i="15"/>
  <c r="AF2403" i="15"/>
  <c r="AE2403" i="15"/>
  <c r="AD2403" i="15"/>
  <c r="N2403" i="15"/>
  <c r="M2403" i="15"/>
  <c r="L2403" i="15"/>
  <c r="J2403" i="15"/>
  <c r="G2403" i="15"/>
  <c r="F2403" i="15"/>
  <c r="C2403" i="15"/>
  <c r="AX2402" i="15"/>
  <c r="AW2402" i="15"/>
  <c r="AV2402" i="15"/>
  <c r="AH2402" i="15"/>
  <c r="AG2402" i="15"/>
  <c r="AF2402" i="15"/>
  <c r="AE2402" i="15"/>
  <c r="AD2402" i="15"/>
  <c r="N2402" i="15"/>
  <c r="M2402" i="15"/>
  <c r="L2402" i="15"/>
  <c r="J2402" i="15"/>
  <c r="G2402" i="15"/>
  <c r="F2402" i="15"/>
  <c r="C2402" i="15"/>
  <c r="AX2400" i="15"/>
  <c r="AW2400" i="15"/>
  <c r="AV2400" i="15"/>
  <c r="AH2400" i="15"/>
  <c r="AG2400" i="15"/>
  <c r="AF2400" i="15"/>
  <c r="AE2400" i="15"/>
  <c r="AD2400" i="15"/>
  <c r="N2400" i="15"/>
  <c r="M2400" i="15"/>
  <c r="L2400" i="15"/>
  <c r="J2400" i="15"/>
  <c r="G2400" i="15"/>
  <c r="F2400" i="15"/>
  <c r="C2400" i="15"/>
  <c r="AX2399" i="15"/>
  <c r="AW2399" i="15"/>
  <c r="AV2399" i="15"/>
  <c r="AH2399" i="15"/>
  <c r="AG2399" i="15"/>
  <c r="AF2399" i="15"/>
  <c r="AE2399" i="15"/>
  <c r="AD2399" i="15"/>
  <c r="N2399" i="15"/>
  <c r="M2399" i="15"/>
  <c r="L2399" i="15"/>
  <c r="J2399" i="15"/>
  <c r="G2399" i="15"/>
  <c r="F2399" i="15"/>
  <c r="C2399" i="15"/>
  <c r="AX2398" i="15"/>
  <c r="AW2398" i="15"/>
  <c r="AV2398" i="15"/>
  <c r="AH2398" i="15"/>
  <c r="AG2398" i="15"/>
  <c r="AF2398" i="15"/>
  <c r="AE2398" i="15"/>
  <c r="AD2398" i="15"/>
  <c r="N2398" i="15"/>
  <c r="M2398" i="15"/>
  <c r="L2398" i="15"/>
  <c r="J2398" i="15"/>
  <c r="G2398" i="15"/>
  <c r="F2398" i="15"/>
  <c r="C2398" i="15"/>
  <c r="AX2397" i="15"/>
  <c r="AW2397" i="15"/>
  <c r="AV2397" i="15"/>
  <c r="AH2397" i="15"/>
  <c r="AG2397" i="15"/>
  <c r="AF2397" i="15"/>
  <c r="AE2397" i="15"/>
  <c r="AD2397" i="15"/>
  <c r="N2397" i="15"/>
  <c r="J2397" i="15" s="1"/>
  <c r="M2397" i="15"/>
  <c r="L2397" i="15"/>
  <c r="G2397" i="15"/>
  <c r="F2397" i="15"/>
  <c r="C2397" i="15"/>
  <c r="AX2396" i="15"/>
  <c r="AW2396" i="15"/>
  <c r="AV2396" i="15"/>
  <c r="AH2396" i="15"/>
  <c r="AG2396" i="15"/>
  <c r="AF2396" i="15"/>
  <c r="AE2396" i="15"/>
  <c r="AD2396" i="15"/>
  <c r="N2396" i="15"/>
  <c r="M2396" i="15"/>
  <c r="J2396" i="15" s="1"/>
  <c r="L2396" i="15"/>
  <c r="G2396" i="15"/>
  <c r="F2396" i="15"/>
  <c r="C2396" i="15"/>
  <c r="AX2395" i="15"/>
  <c r="AW2395" i="15"/>
  <c r="AV2395" i="15"/>
  <c r="AH2395" i="15"/>
  <c r="AG2395" i="15"/>
  <c r="AF2395" i="15"/>
  <c r="AE2395" i="15"/>
  <c r="AD2395" i="15"/>
  <c r="N2395" i="15"/>
  <c r="M2395" i="15"/>
  <c r="L2395" i="15"/>
  <c r="J2395" i="15" s="1"/>
  <c r="G2395" i="15"/>
  <c r="F2395" i="15"/>
  <c r="C2395" i="15"/>
  <c r="AX2394" i="15"/>
  <c r="AW2394" i="15"/>
  <c r="AV2394" i="15"/>
  <c r="AH2394" i="15"/>
  <c r="AG2394" i="15"/>
  <c r="AF2394" i="15"/>
  <c r="AE2394" i="15"/>
  <c r="AD2394" i="15"/>
  <c r="N2394" i="15"/>
  <c r="M2394" i="15"/>
  <c r="L2394" i="15"/>
  <c r="J2394" i="15"/>
  <c r="G2394" i="15"/>
  <c r="F2394" i="15"/>
  <c r="C2394" i="15"/>
  <c r="AX2393" i="15"/>
  <c r="AW2393" i="15"/>
  <c r="AV2393" i="15"/>
  <c r="AH2393" i="15"/>
  <c r="AG2393" i="15"/>
  <c r="AF2393" i="15"/>
  <c r="AE2393" i="15"/>
  <c r="AD2393" i="15"/>
  <c r="N2393" i="15"/>
  <c r="M2393" i="15"/>
  <c r="L2393" i="15"/>
  <c r="J2393" i="15"/>
  <c r="G2393" i="15"/>
  <c r="F2393" i="15"/>
  <c r="C2393" i="15"/>
  <c r="AX2391" i="15"/>
  <c r="AW2391" i="15"/>
  <c r="AV2391" i="15"/>
  <c r="AH2391" i="15"/>
  <c r="AG2391" i="15"/>
  <c r="AF2391" i="15"/>
  <c r="AE2391" i="15"/>
  <c r="AD2391" i="15"/>
  <c r="N2391" i="15"/>
  <c r="M2391" i="15"/>
  <c r="L2391" i="15"/>
  <c r="J2391" i="15"/>
  <c r="G2391" i="15"/>
  <c r="F2391" i="15"/>
  <c r="C2391" i="15"/>
  <c r="AX2390" i="15"/>
  <c r="AW2390" i="15"/>
  <c r="AV2390" i="15"/>
  <c r="AH2390" i="15"/>
  <c r="AG2390" i="15"/>
  <c r="AF2390" i="15"/>
  <c r="AE2390" i="15"/>
  <c r="AD2390" i="15"/>
  <c r="N2390" i="15"/>
  <c r="M2390" i="15"/>
  <c r="L2390" i="15"/>
  <c r="J2390" i="15"/>
  <c r="G2390" i="15"/>
  <c r="F2390" i="15"/>
  <c r="C2390" i="15"/>
  <c r="AX2389" i="15"/>
  <c r="AW2389" i="15"/>
  <c r="AV2389" i="15"/>
  <c r="AH2389" i="15"/>
  <c r="AG2389" i="15"/>
  <c r="AF2389" i="15"/>
  <c r="AE2389" i="15"/>
  <c r="AD2389" i="15"/>
  <c r="N2389" i="15"/>
  <c r="M2389" i="15"/>
  <c r="L2389" i="15"/>
  <c r="J2389" i="15"/>
  <c r="G2389" i="15"/>
  <c r="F2389" i="15"/>
  <c r="C2389" i="15"/>
  <c r="AX2388" i="15"/>
  <c r="AW2388" i="15"/>
  <c r="AV2388" i="15"/>
  <c r="AH2388" i="15"/>
  <c r="AG2388" i="15"/>
  <c r="AF2388" i="15"/>
  <c r="AE2388" i="15"/>
  <c r="AD2388" i="15"/>
  <c r="N2388" i="15"/>
  <c r="J2388" i="15" s="1"/>
  <c r="M2388" i="15"/>
  <c r="L2388" i="15"/>
  <c r="G2388" i="15"/>
  <c r="F2388" i="15"/>
  <c r="C2388" i="15"/>
  <c r="AX2387" i="15"/>
  <c r="AW2387" i="15"/>
  <c r="AV2387" i="15"/>
  <c r="AH2387" i="15"/>
  <c r="AG2387" i="15"/>
  <c r="AF2387" i="15"/>
  <c r="AE2387" i="15"/>
  <c r="AD2387" i="15"/>
  <c r="N2387" i="15"/>
  <c r="M2387" i="15"/>
  <c r="J2387" i="15" s="1"/>
  <c r="L2387" i="15"/>
  <c r="G2387" i="15"/>
  <c r="F2387" i="15"/>
  <c r="C2387" i="15"/>
  <c r="AX2386" i="15"/>
  <c r="AW2386" i="15"/>
  <c r="AV2386" i="15"/>
  <c r="AH2386" i="15"/>
  <c r="AG2386" i="15"/>
  <c r="AF2386" i="15"/>
  <c r="AE2386" i="15"/>
  <c r="AD2386" i="15"/>
  <c r="N2386" i="15"/>
  <c r="M2386" i="15"/>
  <c r="L2386" i="15"/>
  <c r="J2386" i="15" s="1"/>
  <c r="G2386" i="15"/>
  <c r="F2386" i="15"/>
  <c r="C2386" i="15"/>
  <c r="AX2385" i="15"/>
  <c r="AW2385" i="15"/>
  <c r="AV2385" i="15"/>
  <c r="AH2385" i="15"/>
  <c r="AG2385" i="15"/>
  <c r="AF2385" i="15"/>
  <c r="AE2385" i="15"/>
  <c r="AD2385" i="15"/>
  <c r="N2385" i="15"/>
  <c r="M2385" i="15"/>
  <c r="L2385" i="15"/>
  <c r="J2385" i="15"/>
  <c r="G2385" i="15"/>
  <c r="F2385" i="15"/>
  <c r="C2385" i="15"/>
  <c r="AX2384" i="15"/>
  <c r="AW2384" i="15"/>
  <c r="AV2384" i="15"/>
  <c r="AH2384" i="15"/>
  <c r="AG2384" i="15"/>
  <c r="AF2384" i="15"/>
  <c r="AE2384" i="15"/>
  <c r="AD2384" i="15"/>
  <c r="N2384" i="15"/>
  <c r="M2384" i="15"/>
  <c r="L2384" i="15"/>
  <c r="J2384" i="15"/>
  <c r="G2384" i="15"/>
  <c r="F2384" i="15"/>
  <c r="C2384" i="15"/>
  <c r="AX2383" i="15"/>
  <c r="AW2383" i="15"/>
  <c r="AV2383" i="15"/>
  <c r="AH2383" i="15"/>
  <c r="AG2383" i="15"/>
  <c r="AF2383" i="15"/>
  <c r="AE2383" i="15"/>
  <c r="AD2383" i="15"/>
  <c r="N2383" i="15"/>
  <c r="M2383" i="15"/>
  <c r="L2383" i="15"/>
  <c r="J2383" i="15"/>
  <c r="G2383" i="15"/>
  <c r="F2383" i="15"/>
  <c r="C2383" i="15"/>
  <c r="AX2382" i="15"/>
  <c r="AW2382" i="15"/>
  <c r="AV2382" i="15"/>
  <c r="AH2382" i="15"/>
  <c r="AG2382" i="15"/>
  <c r="AF2382" i="15"/>
  <c r="AE2382" i="15"/>
  <c r="AD2382" i="15"/>
  <c r="N2382" i="15"/>
  <c r="M2382" i="15"/>
  <c r="L2382" i="15"/>
  <c r="J2382" i="15"/>
  <c r="G2382" i="15"/>
  <c r="F2382" i="15"/>
  <c r="C2382" i="15"/>
  <c r="AX2381" i="15"/>
  <c r="AW2381" i="15"/>
  <c r="AV2381" i="15"/>
  <c r="AH2381" i="15"/>
  <c r="AG2381" i="15"/>
  <c r="AF2381" i="15"/>
  <c r="AE2381" i="15"/>
  <c r="AD2381" i="15"/>
  <c r="N2381" i="15"/>
  <c r="M2381" i="15"/>
  <c r="L2381" i="15"/>
  <c r="J2381" i="15"/>
  <c r="G2381" i="15"/>
  <c r="F2381" i="15"/>
  <c r="C2381" i="15"/>
  <c r="AX2380" i="15"/>
  <c r="AW2380" i="15"/>
  <c r="AV2380" i="15"/>
  <c r="AH2380" i="15"/>
  <c r="AG2380" i="15"/>
  <c r="AF2380" i="15"/>
  <c r="AE2380" i="15"/>
  <c r="AD2380" i="15"/>
  <c r="N2380" i="15"/>
  <c r="J2380" i="15" s="1"/>
  <c r="M2380" i="15"/>
  <c r="L2380" i="15"/>
  <c r="G2380" i="15"/>
  <c r="F2380" i="15"/>
  <c r="C2380" i="15"/>
  <c r="AX2379" i="15"/>
  <c r="AW2379" i="15"/>
  <c r="AV2379" i="15"/>
  <c r="AH2379" i="15"/>
  <c r="AG2379" i="15"/>
  <c r="AF2379" i="15"/>
  <c r="AE2379" i="15"/>
  <c r="AD2379" i="15"/>
  <c r="N2379" i="15"/>
  <c r="M2379" i="15"/>
  <c r="J2379" i="15" s="1"/>
  <c r="L2379" i="15"/>
  <c r="G2379" i="15"/>
  <c r="F2379" i="15"/>
  <c r="C2379" i="15"/>
  <c r="AX2378" i="15"/>
  <c r="AW2378" i="15"/>
  <c r="AV2378" i="15"/>
  <c r="AH2378" i="15"/>
  <c r="AG2378" i="15"/>
  <c r="AF2378" i="15"/>
  <c r="AE2378" i="15"/>
  <c r="AD2378" i="15"/>
  <c r="N2378" i="15"/>
  <c r="M2378" i="15"/>
  <c r="L2378" i="15"/>
  <c r="J2378" i="15" s="1"/>
  <c r="G2378" i="15"/>
  <c r="F2378" i="15"/>
  <c r="C2378" i="15"/>
  <c r="AX2377" i="15"/>
  <c r="AW2377" i="15"/>
  <c r="AV2377" i="15"/>
  <c r="AH2377" i="15"/>
  <c r="AG2377" i="15"/>
  <c r="AF2377" i="15"/>
  <c r="AE2377" i="15"/>
  <c r="AD2377" i="15"/>
  <c r="N2377" i="15"/>
  <c r="M2377" i="15"/>
  <c r="L2377" i="15"/>
  <c r="J2377" i="15"/>
  <c r="G2377" i="15"/>
  <c r="F2377" i="15"/>
  <c r="C2377" i="15"/>
  <c r="AX2375" i="15"/>
  <c r="AW2375" i="15"/>
  <c r="AV2375" i="15"/>
  <c r="AH2375" i="15"/>
  <c r="AG2375" i="15"/>
  <c r="AF2375" i="15"/>
  <c r="AE2375" i="15"/>
  <c r="AD2375" i="15"/>
  <c r="N2375" i="15"/>
  <c r="M2375" i="15"/>
  <c r="L2375" i="15"/>
  <c r="J2375" i="15"/>
  <c r="G2375" i="15"/>
  <c r="F2375" i="15"/>
  <c r="C2375" i="15"/>
  <c r="AX2374" i="15"/>
  <c r="AW2374" i="15"/>
  <c r="AV2374" i="15"/>
  <c r="AH2374" i="15"/>
  <c r="AG2374" i="15"/>
  <c r="AF2374" i="15"/>
  <c r="AE2374" i="15"/>
  <c r="AD2374" i="15"/>
  <c r="N2374" i="15"/>
  <c r="M2374" i="15"/>
  <c r="L2374" i="15"/>
  <c r="J2374" i="15"/>
  <c r="G2374" i="15"/>
  <c r="F2374" i="15"/>
  <c r="C2374" i="15"/>
  <c r="AX2373" i="15"/>
  <c r="AW2373" i="15"/>
  <c r="AV2373" i="15"/>
  <c r="AH2373" i="15"/>
  <c r="AG2373" i="15"/>
  <c r="AF2373" i="15"/>
  <c r="AE2373" i="15"/>
  <c r="AD2373" i="15"/>
  <c r="N2373" i="15"/>
  <c r="M2373" i="15"/>
  <c r="L2373" i="15"/>
  <c r="J2373" i="15"/>
  <c r="G2373" i="15"/>
  <c r="F2373" i="15"/>
  <c r="C2373" i="15"/>
  <c r="AX2372" i="15"/>
  <c r="AW2372" i="15"/>
  <c r="AV2372" i="15"/>
  <c r="AH2372" i="15"/>
  <c r="AG2372" i="15"/>
  <c r="AF2372" i="15"/>
  <c r="AE2372" i="15"/>
  <c r="AD2372" i="15"/>
  <c r="N2372" i="15"/>
  <c r="M2372" i="15"/>
  <c r="L2372" i="15"/>
  <c r="J2372" i="15"/>
  <c r="G2372" i="15"/>
  <c r="F2372" i="15"/>
  <c r="C2372" i="15"/>
  <c r="AX2371" i="15"/>
  <c r="AW2371" i="15"/>
  <c r="AV2371" i="15"/>
  <c r="AH2371" i="15"/>
  <c r="AG2371" i="15"/>
  <c r="AF2371" i="15"/>
  <c r="AE2371" i="15"/>
  <c r="AD2371" i="15"/>
  <c r="N2371" i="15"/>
  <c r="J2371" i="15" s="1"/>
  <c r="M2371" i="15"/>
  <c r="L2371" i="15"/>
  <c r="G2371" i="15"/>
  <c r="F2371" i="15"/>
  <c r="C2371" i="15"/>
  <c r="AX2370" i="15"/>
  <c r="AW2370" i="15"/>
  <c r="AV2370" i="15"/>
  <c r="AH2370" i="15"/>
  <c r="AG2370" i="15"/>
  <c r="AF2370" i="15"/>
  <c r="AE2370" i="15"/>
  <c r="AD2370" i="15"/>
  <c r="N2370" i="15"/>
  <c r="M2370" i="15"/>
  <c r="J2370" i="15" s="1"/>
  <c r="L2370" i="15"/>
  <c r="G2370" i="15"/>
  <c r="F2370" i="15"/>
  <c r="C2370" i="15"/>
  <c r="AX2369" i="15"/>
  <c r="AW2369" i="15"/>
  <c r="AV2369" i="15"/>
  <c r="AH2369" i="15"/>
  <c r="AG2369" i="15"/>
  <c r="AF2369" i="15"/>
  <c r="AE2369" i="15"/>
  <c r="AD2369" i="15"/>
  <c r="N2369" i="15"/>
  <c r="M2369" i="15"/>
  <c r="L2369" i="15"/>
  <c r="J2369" i="15" s="1"/>
  <c r="G2369" i="15"/>
  <c r="F2369" i="15"/>
  <c r="C2369" i="15"/>
  <c r="AX2368" i="15"/>
  <c r="AW2368" i="15"/>
  <c r="AV2368" i="15"/>
  <c r="AH2368" i="15"/>
  <c r="AG2368" i="15"/>
  <c r="AF2368" i="15"/>
  <c r="AE2368" i="15"/>
  <c r="AD2368" i="15"/>
  <c r="N2368" i="15"/>
  <c r="M2368" i="15"/>
  <c r="L2368" i="15"/>
  <c r="J2368" i="15"/>
  <c r="G2368" i="15"/>
  <c r="F2368" i="15"/>
  <c r="C2368" i="15"/>
  <c r="AX2367" i="15"/>
  <c r="AW2367" i="15"/>
  <c r="AV2367" i="15"/>
  <c r="AH2367" i="15"/>
  <c r="AG2367" i="15"/>
  <c r="AF2367" i="15"/>
  <c r="AE2367" i="15"/>
  <c r="AD2367" i="15"/>
  <c r="N2367" i="15"/>
  <c r="M2367" i="15"/>
  <c r="L2367" i="15"/>
  <c r="J2367" i="15"/>
  <c r="G2367" i="15"/>
  <c r="F2367" i="15"/>
  <c r="C2367" i="15"/>
  <c r="AX2366" i="15"/>
  <c r="AW2366" i="15"/>
  <c r="AV2366" i="15"/>
  <c r="AH2366" i="15"/>
  <c r="AG2366" i="15"/>
  <c r="AF2366" i="15"/>
  <c r="AE2366" i="15"/>
  <c r="AD2366" i="15"/>
  <c r="N2366" i="15"/>
  <c r="M2366" i="15"/>
  <c r="L2366" i="15"/>
  <c r="J2366" i="15"/>
  <c r="G2366" i="15"/>
  <c r="F2366" i="15"/>
  <c r="C2366" i="15"/>
  <c r="AX2365" i="15"/>
  <c r="AW2365" i="15"/>
  <c r="AV2365" i="15"/>
  <c r="AH2365" i="15"/>
  <c r="AG2365" i="15"/>
  <c r="AF2365" i="15"/>
  <c r="AE2365" i="15"/>
  <c r="AD2365" i="15"/>
  <c r="N2365" i="15"/>
  <c r="M2365" i="15"/>
  <c r="L2365" i="15"/>
  <c r="J2365" i="15"/>
  <c r="G2365" i="15"/>
  <c r="F2365" i="15"/>
  <c r="C2365" i="15"/>
  <c r="AX2364" i="15"/>
  <c r="AW2364" i="15"/>
  <c r="AV2364" i="15"/>
  <c r="AH2364" i="15"/>
  <c r="AG2364" i="15"/>
  <c r="AF2364" i="15"/>
  <c r="AE2364" i="15"/>
  <c r="AD2364" i="15"/>
  <c r="N2364" i="15"/>
  <c r="M2364" i="15"/>
  <c r="L2364" i="15"/>
  <c r="J2364" i="15"/>
  <c r="G2364" i="15"/>
  <c r="F2364" i="15"/>
  <c r="C2364" i="15"/>
  <c r="AX2363" i="15"/>
  <c r="AW2363" i="15"/>
  <c r="AV2363" i="15"/>
  <c r="AH2363" i="15"/>
  <c r="AG2363" i="15"/>
  <c r="AF2363" i="15"/>
  <c r="AE2363" i="15"/>
  <c r="AD2363" i="15"/>
  <c r="N2363" i="15"/>
  <c r="J2363" i="15" s="1"/>
  <c r="M2363" i="15"/>
  <c r="L2363" i="15"/>
  <c r="G2363" i="15"/>
  <c r="F2363" i="15"/>
  <c r="C2363" i="15"/>
  <c r="AX2362" i="15"/>
  <c r="AW2362" i="15"/>
  <c r="AV2362" i="15"/>
  <c r="AH2362" i="15"/>
  <c r="AG2362" i="15"/>
  <c r="AF2362" i="15"/>
  <c r="AE2362" i="15"/>
  <c r="AD2362" i="15"/>
  <c r="N2362" i="15"/>
  <c r="M2362" i="15"/>
  <c r="J2362" i="15" s="1"/>
  <c r="L2362" i="15"/>
  <c r="G2362" i="15"/>
  <c r="F2362" i="15"/>
  <c r="C2362" i="15"/>
  <c r="AX2361" i="15"/>
  <c r="AW2361" i="15"/>
  <c r="AV2361" i="15"/>
  <c r="AH2361" i="15"/>
  <c r="AG2361" i="15"/>
  <c r="AF2361" i="15"/>
  <c r="AE2361" i="15"/>
  <c r="AD2361" i="15"/>
  <c r="N2361" i="15"/>
  <c r="M2361" i="15"/>
  <c r="L2361" i="15"/>
  <c r="J2361" i="15" s="1"/>
  <c r="G2361" i="15"/>
  <c r="F2361" i="15"/>
  <c r="C2361" i="15"/>
  <c r="AX2359" i="15"/>
  <c r="AW2359" i="15"/>
  <c r="AV2359" i="15"/>
  <c r="AH2359" i="15"/>
  <c r="AG2359" i="15"/>
  <c r="AF2359" i="15"/>
  <c r="AE2359" i="15"/>
  <c r="AD2359" i="15"/>
  <c r="N2359" i="15"/>
  <c r="M2359" i="15"/>
  <c r="L2359" i="15"/>
  <c r="J2359" i="15"/>
  <c r="G2359" i="15"/>
  <c r="F2359" i="15"/>
  <c r="C2359" i="15"/>
  <c r="AX2357" i="15"/>
  <c r="AW2357" i="15"/>
  <c r="AV2357" i="15"/>
  <c r="AH2357" i="15"/>
  <c r="AG2357" i="15"/>
  <c r="AF2357" i="15"/>
  <c r="AE2357" i="15"/>
  <c r="AD2357" i="15"/>
  <c r="N2357" i="15"/>
  <c r="M2357" i="15"/>
  <c r="L2357" i="15"/>
  <c r="J2357" i="15"/>
  <c r="G2357" i="15"/>
  <c r="F2357" i="15"/>
  <c r="C2357" i="15"/>
  <c r="AX2356" i="15"/>
  <c r="AW2356" i="15"/>
  <c r="AV2356" i="15"/>
  <c r="AH2356" i="15"/>
  <c r="AG2356" i="15"/>
  <c r="AF2356" i="15"/>
  <c r="AE2356" i="15"/>
  <c r="AD2356" i="15"/>
  <c r="N2356" i="15"/>
  <c r="M2356" i="15"/>
  <c r="L2356" i="15"/>
  <c r="J2356" i="15"/>
  <c r="G2356" i="15"/>
  <c r="F2356" i="15"/>
  <c r="C2356" i="15"/>
  <c r="AX2355" i="15"/>
  <c r="AW2355" i="15"/>
  <c r="AV2355" i="15"/>
  <c r="AH2355" i="15"/>
  <c r="AG2355" i="15"/>
  <c r="AF2355" i="15"/>
  <c r="AE2355" i="15"/>
  <c r="AD2355" i="15"/>
  <c r="N2355" i="15"/>
  <c r="M2355" i="15"/>
  <c r="L2355" i="15"/>
  <c r="J2355" i="15"/>
  <c r="G2355" i="15"/>
  <c r="F2355" i="15"/>
  <c r="C2355" i="15"/>
  <c r="AX2354" i="15"/>
  <c r="AW2354" i="15"/>
  <c r="AV2354" i="15"/>
  <c r="AH2354" i="15"/>
  <c r="AG2354" i="15"/>
  <c r="AF2354" i="15"/>
  <c r="AE2354" i="15"/>
  <c r="AD2354" i="15"/>
  <c r="N2354" i="15"/>
  <c r="M2354" i="15"/>
  <c r="L2354" i="15"/>
  <c r="J2354" i="15"/>
  <c r="G2354" i="15"/>
  <c r="F2354" i="15"/>
  <c r="C2354" i="15"/>
  <c r="AX2353" i="15"/>
  <c r="AW2353" i="15"/>
  <c r="AV2353" i="15"/>
  <c r="AH2353" i="15"/>
  <c r="AG2353" i="15"/>
  <c r="AF2353" i="15"/>
  <c r="AE2353" i="15"/>
  <c r="AD2353" i="15"/>
  <c r="N2353" i="15"/>
  <c r="J2353" i="15" s="1"/>
  <c r="M2353" i="15"/>
  <c r="L2353" i="15"/>
  <c r="G2353" i="15"/>
  <c r="F2353" i="15"/>
  <c r="C2353" i="15"/>
  <c r="AX2352" i="15"/>
  <c r="AW2352" i="15"/>
  <c r="AV2352" i="15"/>
  <c r="AH2352" i="15"/>
  <c r="AG2352" i="15"/>
  <c r="AF2352" i="15"/>
  <c r="AE2352" i="15"/>
  <c r="AD2352" i="15"/>
  <c r="N2352" i="15"/>
  <c r="M2352" i="15"/>
  <c r="J2352" i="15" s="1"/>
  <c r="L2352" i="15"/>
  <c r="G2352" i="15"/>
  <c r="F2352" i="15"/>
  <c r="C2352" i="15"/>
  <c r="AX2351" i="15"/>
  <c r="AW2351" i="15"/>
  <c r="AV2351" i="15"/>
  <c r="AH2351" i="15"/>
  <c r="AG2351" i="15"/>
  <c r="AF2351" i="15"/>
  <c r="AE2351" i="15"/>
  <c r="AD2351" i="15"/>
  <c r="N2351" i="15"/>
  <c r="M2351" i="15"/>
  <c r="L2351" i="15"/>
  <c r="J2351" i="15" s="1"/>
  <c r="G2351" i="15"/>
  <c r="F2351" i="15"/>
  <c r="C2351" i="15"/>
  <c r="AX2349" i="15"/>
  <c r="AW2349" i="15"/>
  <c r="AV2349" i="15"/>
  <c r="AH2349" i="15"/>
  <c r="AG2349" i="15"/>
  <c r="AF2349" i="15"/>
  <c r="AE2349" i="15"/>
  <c r="AD2349" i="15"/>
  <c r="N2349" i="15"/>
  <c r="M2349" i="15"/>
  <c r="L2349" i="15"/>
  <c r="J2349" i="15"/>
  <c r="G2349" i="15"/>
  <c r="F2349" i="15"/>
  <c r="C2349" i="15"/>
  <c r="AX2348" i="15"/>
  <c r="AW2348" i="15"/>
  <c r="AV2348" i="15"/>
  <c r="AH2348" i="15"/>
  <c r="AG2348" i="15"/>
  <c r="AF2348" i="15"/>
  <c r="AE2348" i="15"/>
  <c r="AD2348" i="15"/>
  <c r="N2348" i="15"/>
  <c r="M2348" i="15"/>
  <c r="L2348" i="15"/>
  <c r="J2348" i="15"/>
  <c r="G2348" i="15"/>
  <c r="F2348" i="15"/>
  <c r="C2348" i="15"/>
  <c r="AX2347" i="15"/>
  <c r="AW2347" i="15"/>
  <c r="AV2347" i="15"/>
  <c r="AH2347" i="15"/>
  <c r="AG2347" i="15"/>
  <c r="AF2347" i="15"/>
  <c r="AE2347" i="15"/>
  <c r="AD2347" i="15"/>
  <c r="N2347" i="15"/>
  <c r="M2347" i="15"/>
  <c r="L2347" i="15"/>
  <c r="J2347" i="15"/>
  <c r="G2347" i="15"/>
  <c r="F2347" i="15"/>
  <c r="C2347" i="15"/>
  <c r="AX2346" i="15"/>
  <c r="AW2346" i="15"/>
  <c r="AV2346" i="15"/>
  <c r="AH2346" i="15"/>
  <c r="AG2346" i="15"/>
  <c r="AF2346" i="15"/>
  <c r="AE2346" i="15"/>
  <c r="AD2346" i="15"/>
  <c r="N2346" i="15"/>
  <c r="M2346" i="15"/>
  <c r="L2346" i="15"/>
  <c r="J2346" i="15"/>
  <c r="G2346" i="15"/>
  <c r="F2346" i="15"/>
  <c r="C2346" i="15"/>
  <c r="AX2345" i="15"/>
  <c r="AW2345" i="15"/>
  <c r="AV2345" i="15"/>
  <c r="AH2345" i="15"/>
  <c r="AG2345" i="15"/>
  <c r="AF2345" i="15"/>
  <c r="AE2345" i="15"/>
  <c r="AD2345" i="15"/>
  <c r="N2345" i="15"/>
  <c r="M2345" i="15"/>
  <c r="L2345" i="15"/>
  <c r="J2345" i="15"/>
  <c r="G2345" i="15"/>
  <c r="F2345" i="15"/>
  <c r="C2345" i="15"/>
  <c r="AX2343" i="15"/>
  <c r="AW2343" i="15"/>
  <c r="AV2343" i="15"/>
  <c r="AH2343" i="15"/>
  <c r="AG2343" i="15"/>
  <c r="AF2343" i="15"/>
  <c r="AE2343" i="15"/>
  <c r="AD2343" i="15"/>
  <c r="N2343" i="15"/>
  <c r="J2343" i="15" s="1"/>
  <c r="M2343" i="15"/>
  <c r="L2343" i="15"/>
  <c r="G2343" i="15"/>
  <c r="F2343" i="15"/>
  <c r="C2343" i="15"/>
  <c r="AX2342" i="15"/>
  <c r="AW2342" i="15"/>
  <c r="AV2342" i="15"/>
  <c r="AH2342" i="15"/>
  <c r="AG2342" i="15"/>
  <c r="AF2342" i="15"/>
  <c r="AE2342" i="15"/>
  <c r="AD2342" i="15"/>
  <c r="N2342" i="15"/>
  <c r="M2342" i="15"/>
  <c r="J2342" i="15" s="1"/>
  <c r="L2342" i="15"/>
  <c r="G2342" i="15"/>
  <c r="F2342" i="15"/>
  <c r="C2342" i="15"/>
  <c r="AX2341" i="15"/>
  <c r="AW2341" i="15"/>
  <c r="AV2341" i="15"/>
  <c r="AH2341" i="15"/>
  <c r="AG2341" i="15"/>
  <c r="AF2341" i="15"/>
  <c r="AE2341" i="15"/>
  <c r="AD2341" i="15"/>
  <c r="N2341" i="15"/>
  <c r="M2341" i="15"/>
  <c r="L2341" i="15"/>
  <c r="J2341" i="15" s="1"/>
  <c r="G2341" i="15"/>
  <c r="F2341" i="15"/>
  <c r="C2341" i="15"/>
  <c r="AX2340" i="15"/>
  <c r="AW2340" i="15"/>
  <c r="AV2340" i="15"/>
  <c r="AH2340" i="15"/>
  <c r="AG2340" i="15"/>
  <c r="AF2340" i="15"/>
  <c r="AE2340" i="15"/>
  <c r="AD2340" i="15"/>
  <c r="N2340" i="15"/>
  <c r="M2340" i="15"/>
  <c r="L2340" i="15"/>
  <c r="J2340" i="15"/>
  <c r="G2340" i="15"/>
  <c r="F2340" i="15"/>
  <c r="C2340" i="15"/>
  <c r="AX2339" i="15"/>
  <c r="AW2339" i="15"/>
  <c r="AV2339" i="15"/>
  <c r="AH2339" i="15"/>
  <c r="AG2339" i="15"/>
  <c r="AF2339" i="15"/>
  <c r="AE2339" i="15"/>
  <c r="AD2339" i="15"/>
  <c r="N2339" i="15"/>
  <c r="M2339" i="15"/>
  <c r="L2339" i="15"/>
  <c r="J2339" i="15"/>
  <c r="G2339" i="15"/>
  <c r="F2339" i="15"/>
  <c r="C2339" i="15"/>
  <c r="AX2337" i="15"/>
  <c r="AW2337" i="15"/>
  <c r="AV2337" i="15"/>
  <c r="AH2337" i="15"/>
  <c r="AG2337" i="15"/>
  <c r="AF2337" i="15"/>
  <c r="AE2337" i="15"/>
  <c r="AD2337" i="15"/>
  <c r="N2337" i="15"/>
  <c r="M2337" i="15"/>
  <c r="J2337" i="15" s="1"/>
  <c r="L2337" i="15"/>
  <c r="G2337" i="15"/>
  <c r="F2337" i="15"/>
  <c r="C2337" i="15"/>
  <c r="AX2336" i="15"/>
  <c r="AW2336" i="15"/>
  <c r="AV2336" i="15"/>
  <c r="AH2336" i="15"/>
  <c r="AG2336" i="15"/>
  <c r="AF2336" i="15"/>
  <c r="AE2336" i="15"/>
  <c r="AD2336" i="15"/>
  <c r="N2336" i="15"/>
  <c r="M2336" i="15"/>
  <c r="L2336" i="15"/>
  <c r="J2336" i="15" s="1"/>
  <c r="G2336" i="15"/>
  <c r="F2336" i="15"/>
  <c r="C2336" i="15"/>
  <c r="AX2335" i="15"/>
  <c r="AW2335" i="15"/>
  <c r="AV2335" i="15"/>
  <c r="AH2335" i="15"/>
  <c r="AG2335" i="15"/>
  <c r="AF2335" i="15"/>
  <c r="AE2335" i="15"/>
  <c r="AD2335" i="15"/>
  <c r="N2335" i="15"/>
  <c r="M2335" i="15"/>
  <c r="J2335" i="15" s="1"/>
  <c r="L2335" i="15"/>
  <c r="G2335" i="15"/>
  <c r="F2335" i="15"/>
  <c r="C2335" i="15"/>
  <c r="AX2333" i="15"/>
  <c r="AW2333" i="15"/>
  <c r="AV2333" i="15"/>
  <c r="AH2333" i="15"/>
  <c r="AG2333" i="15"/>
  <c r="AF2333" i="15"/>
  <c r="AE2333" i="15"/>
  <c r="AD2333" i="15"/>
  <c r="N2333" i="15"/>
  <c r="M2333" i="15"/>
  <c r="L2333" i="15"/>
  <c r="J2333" i="15" s="1"/>
  <c r="G2333" i="15"/>
  <c r="F2333" i="15"/>
  <c r="C2333" i="15"/>
  <c r="AX2332" i="15"/>
  <c r="AW2332" i="15"/>
  <c r="AV2332" i="15"/>
  <c r="AH2332" i="15"/>
  <c r="AG2332" i="15"/>
  <c r="AF2332" i="15"/>
  <c r="AE2332" i="15"/>
  <c r="AD2332" i="15"/>
  <c r="N2332" i="15"/>
  <c r="M2332" i="15"/>
  <c r="J2332" i="15" s="1"/>
  <c r="L2332" i="15"/>
  <c r="G2332" i="15"/>
  <c r="F2332" i="15"/>
  <c r="C2332" i="15"/>
  <c r="AX2331" i="15"/>
  <c r="AW2331" i="15"/>
  <c r="AV2331" i="15"/>
  <c r="AH2331" i="15"/>
  <c r="AG2331" i="15"/>
  <c r="AF2331" i="15"/>
  <c r="AE2331" i="15"/>
  <c r="AD2331" i="15"/>
  <c r="N2331" i="15"/>
  <c r="M2331" i="15"/>
  <c r="L2331" i="15"/>
  <c r="J2331" i="15" s="1"/>
  <c r="G2331" i="15"/>
  <c r="F2331" i="15"/>
  <c r="C2331" i="15"/>
  <c r="AX2330" i="15"/>
  <c r="AW2330" i="15"/>
  <c r="AV2330" i="15"/>
  <c r="AH2330" i="15"/>
  <c r="AG2330" i="15"/>
  <c r="AF2330" i="15"/>
  <c r="AE2330" i="15"/>
  <c r="AD2330" i="15"/>
  <c r="N2330" i="15"/>
  <c r="M2330" i="15"/>
  <c r="L2330" i="15"/>
  <c r="J2330" i="15"/>
  <c r="G2330" i="15"/>
  <c r="F2330" i="15"/>
  <c r="C2330" i="15"/>
  <c r="AX2329" i="15"/>
  <c r="AW2329" i="15"/>
  <c r="AV2329" i="15"/>
  <c r="AH2329" i="15"/>
  <c r="AG2329" i="15"/>
  <c r="AF2329" i="15"/>
  <c r="AE2329" i="15"/>
  <c r="AD2329" i="15"/>
  <c r="N2329" i="15"/>
  <c r="M2329" i="15"/>
  <c r="L2329" i="15"/>
  <c r="J2329" i="15"/>
  <c r="G2329" i="15"/>
  <c r="F2329" i="15"/>
  <c r="C2329" i="15"/>
  <c r="AX2328" i="15"/>
  <c r="AW2328" i="15"/>
  <c r="AV2328" i="15"/>
  <c r="AH2328" i="15"/>
  <c r="AG2328" i="15"/>
  <c r="AF2328" i="15"/>
  <c r="AE2328" i="15"/>
  <c r="AD2328" i="15"/>
  <c r="N2328" i="15"/>
  <c r="M2328" i="15"/>
  <c r="L2328" i="15"/>
  <c r="J2328" i="15" s="1"/>
  <c r="G2328" i="15"/>
  <c r="F2328" i="15"/>
  <c r="C2328" i="15"/>
  <c r="AX2327" i="15"/>
  <c r="AW2327" i="15"/>
  <c r="AV2327" i="15"/>
  <c r="AH2327" i="15"/>
  <c r="AG2327" i="15"/>
  <c r="AF2327" i="15"/>
  <c r="AE2327" i="15"/>
  <c r="AD2327" i="15"/>
  <c r="N2327" i="15"/>
  <c r="M2327" i="15"/>
  <c r="L2327" i="15"/>
  <c r="J2327" i="15" s="1"/>
  <c r="G2327" i="15"/>
  <c r="F2327" i="15"/>
  <c r="C2327" i="15"/>
  <c r="AX2326" i="15"/>
  <c r="AW2326" i="15"/>
  <c r="AV2326" i="15"/>
  <c r="AH2326" i="15"/>
  <c r="AG2326" i="15"/>
  <c r="AF2326" i="15"/>
  <c r="AE2326" i="15"/>
  <c r="AD2326" i="15"/>
  <c r="N2326" i="15"/>
  <c r="M2326" i="15"/>
  <c r="J2326" i="15" s="1"/>
  <c r="L2326" i="15"/>
  <c r="G2326" i="15"/>
  <c r="F2326" i="15"/>
  <c r="C2326" i="15"/>
  <c r="AX2325" i="15"/>
  <c r="AW2325" i="15"/>
  <c r="AV2325" i="15"/>
  <c r="AH2325" i="15"/>
  <c r="AG2325" i="15"/>
  <c r="AF2325" i="15"/>
  <c r="AE2325" i="15"/>
  <c r="AD2325" i="15"/>
  <c r="N2325" i="15"/>
  <c r="M2325" i="15"/>
  <c r="L2325" i="15"/>
  <c r="G2325" i="15"/>
  <c r="F2325" i="15"/>
  <c r="C2325" i="15"/>
  <c r="AX2324" i="15"/>
  <c r="AW2324" i="15"/>
  <c r="AV2324" i="15"/>
  <c r="AH2324" i="15"/>
  <c r="AG2324" i="15"/>
  <c r="AF2324" i="15"/>
  <c r="AE2324" i="15"/>
  <c r="AD2324" i="15"/>
  <c r="N2324" i="15"/>
  <c r="M2324" i="15"/>
  <c r="J2324" i="15" s="1"/>
  <c r="L2324" i="15"/>
  <c r="G2324" i="15"/>
  <c r="F2324" i="15"/>
  <c r="C2324" i="15"/>
  <c r="AX2323" i="15"/>
  <c r="AW2323" i="15"/>
  <c r="AV2323" i="15"/>
  <c r="AH2323" i="15"/>
  <c r="AG2323" i="15"/>
  <c r="AF2323" i="15"/>
  <c r="AE2323" i="15"/>
  <c r="AD2323" i="15"/>
  <c r="N2323" i="15"/>
  <c r="M2323" i="15"/>
  <c r="L2323" i="15"/>
  <c r="J2323" i="15" s="1"/>
  <c r="G2323" i="15"/>
  <c r="F2323" i="15"/>
  <c r="C2323" i="15"/>
  <c r="AX2322" i="15"/>
  <c r="AW2322" i="15"/>
  <c r="AV2322" i="15"/>
  <c r="AH2322" i="15"/>
  <c r="AG2322" i="15"/>
  <c r="AF2322" i="15"/>
  <c r="AE2322" i="15"/>
  <c r="AD2322" i="15"/>
  <c r="N2322" i="15"/>
  <c r="M2322" i="15"/>
  <c r="L2322" i="15"/>
  <c r="J2322" i="15"/>
  <c r="G2322" i="15"/>
  <c r="F2322" i="15"/>
  <c r="C2322" i="15"/>
  <c r="AX2321" i="15"/>
  <c r="AW2321" i="15"/>
  <c r="AV2321" i="15"/>
  <c r="AH2321" i="15"/>
  <c r="AG2321" i="15"/>
  <c r="AF2321" i="15"/>
  <c r="AE2321" i="15"/>
  <c r="AD2321" i="15"/>
  <c r="N2321" i="15"/>
  <c r="M2321" i="15"/>
  <c r="L2321" i="15"/>
  <c r="J2321" i="15"/>
  <c r="G2321" i="15"/>
  <c r="F2321" i="15"/>
  <c r="C2321" i="15"/>
  <c r="AX2320" i="15"/>
  <c r="AW2320" i="15"/>
  <c r="AV2320" i="15"/>
  <c r="AH2320" i="15"/>
  <c r="AG2320" i="15"/>
  <c r="AF2320" i="15"/>
  <c r="AE2320" i="15"/>
  <c r="AD2320" i="15"/>
  <c r="N2320" i="15"/>
  <c r="M2320" i="15"/>
  <c r="L2320" i="15"/>
  <c r="J2320" i="15" s="1"/>
  <c r="G2320" i="15"/>
  <c r="F2320" i="15"/>
  <c r="C2320" i="15"/>
  <c r="AX2319" i="15"/>
  <c r="AW2319" i="15"/>
  <c r="AV2319" i="15"/>
  <c r="AH2319" i="15"/>
  <c r="AG2319" i="15"/>
  <c r="AF2319" i="15"/>
  <c r="AE2319" i="15"/>
  <c r="AD2319" i="15"/>
  <c r="N2319" i="15"/>
  <c r="M2319" i="15"/>
  <c r="L2319" i="15"/>
  <c r="J2319" i="15" s="1"/>
  <c r="G2319" i="15"/>
  <c r="F2319" i="15"/>
  <c r="C2319" i="15"/>
  <c r="AX2318" i="15"/>
  <c r="AW2318" i="15"/>
  <c r="AV2318" i="15"/>
  <c r="AH2318" i="15"/>
  <c r="AG2318" i="15"/>
  <c r="AF2318" i="15"/>
  <c r="AE2318" i="15"/>
  <c r="AD2318" i="15"/>
  <c r="N2318" i="15"/>
  <c r="M2318" i="15"/>
  <c r="J2318" i="15" s="1"/>
  <c r="L2318" i="15"/>
  <c r="G2318" i="15"/>
  <c r="F2318" i="15"/>
  <c r="C2318" i="15"/>
  <c r="AX2317" i="15"/>
  <c r="AW2317" i="15"/>
  <c r="AV2317" i="15"/>
  <c r="AH2317" i="15"/>
  <c r="AG2317" i="15"/>
  <c r="AF2317" i="15"/>
  <c r="AE2317" i="15"/>
  <c r="AD2317" i="15"/>
  <c r="N2317" i="15"/>
  <c r="M2317" i="15"/>
  <c r="L2317" i="15"/>
  <c r="G2317" i="15"/>
  <c r="F2317" i="15"/>
  <c r="C2317" i="15"/>
  <c r="AX2316" i="15"/>
  <c r="AW2316" i="15"/>
  <c r="AV2316" i="15"/>
  <c r="AH2316" i="15"/>
  <c r="AG2316" i="15"/>
  <c r="AF2316" i="15"/>
  <c r="AE2316" i="15"/>
  <c r="AD2316" i="15"/>
  <c r="N2316" i="15"/>
  <c r="M2316" i="15"/>
  <c r="J2316" i="15" s="1"/>
  <c r="L2316" i="15"/>
  <c r="G2316" i="15"/>
  <c r="F2316" i="15"/>
  <c r="C2316" i="15"/>
  <c r="AX2315" i="15"/>
  <c r="AW2315" i="15"/>
  <c r="AV2315" i="15"/>
  <c r="AH2315" i="15"/>
  <c r="AG2315" i="15"/>
  <c r="AF2315" i="15"/>
  <c r="AE2315" i="15"/>
  <c r="AD2315" i="15"/>
  <c r="N2315" i="15"/>
  <c r="M2315" i="15"/>
  <c r="L2315" i="15"/>
  <c r="J2315" i="15" s="1"/>
  <c r="G2315" i="15"/>
  <c r="F2315" i="15"/>
  <c r="C2315" i="15"/>
  <c r="AX2314" i="15"/>
  <c r="AW2314" i="15"/>
  <c r="AV2314" i="15"/>
  <c r="AH2314" i="15"/>
  <c r="AG2314" i="15"/>
  <c r="AF2314" i="15"/>
  <c r="AE2314" i="15"/>
  <c r="AD2314" i="15"/>
  <c r="N2314" i="15"/>
  <c r="M2314" i="15"/>
  <c r="L2314" i="15"/>
  <c r="J2314" i="15"/>
  <c r="G2314" i="15"/>
  <c r="F2314" i="15"/>
  <c r="C2314" i="15"/>
  <c r="AX2313" i="15"/>
  <c r="AW2313" i="15"/>
  <c r="AV2313" i="15"/>
  <c r="AH2313" i="15"/>
  <c r="AG2313" i="15"/>
  <c r="AF2313" i="15"/>
  <c r="AE2313" i="15"/>
  <c r="AD2313" i="15"/>
  <c r="N2313" i="15"/>
  <c r="M2313" i="15"/>
  <c r="L2313" i="15"/>
  <c r="J2313" i="15"/>
  <c r="G2313" i="15"/>
  <c r="F2313" i="15"/>
  <c r="C2313" i="15"/>
  <c r="AX2312" i="15"/>
  <c r="AW2312" i="15"/>
  <c r="AV2312" i="15"/>
  <c r="AH2312" i="15"/>
  <c r="AG2312" i="15"/>
  <c r="AF2312" i="15"/>
  <c r="AE2312" i="15"/>
  <c r="AD2312" i="15"/>
  <c r="N2312" i="15"/>
  <c r="M2312" i="15"/>
  <c r="L2312" i="15"/>
  <c r="J2312" i="15" s="1"/>
  <c r="G2312" i="15"/>
  <c r="F2312" i="15"/>
  <c r="C2312" i="15"/>
  <c r="AX2311" i="15"/>
  <c r="AW2311" i="15"/>
  <c r="AV2311" i="15"/>
  <c r="AH2311" i="15"/>
  <c r="AG2311" i="15"/>
  <c r="AF2311" i="15"/>
  <c r="AE2311" i="15"/>
  <c r="AD2311" i="15"/>
  <c r="N2311" i="15"/>
  <c r="M2311" i="15"/>
  <c r="L2311" i="15"/>
  <c r="J2311" i="15" s="1"/>
  <c r="G2311" i="15"/>
  <c r="F2311" i="15"/>
  <c r="C2311" i="15"/>
  <c r="AX2309" i="15"/>
  <c r="AW2309" i="15"/>
  <c r="AV2309" i="15"/>
  <c r="AH2309" i="15"/>
  <c r="AG2309" i="15"/>
  <c r="AF2309" i="15"/>
  <c r="AE2309" i="15"/>
  <c r="AD2309" i="15"/>
  <c r="N2309" i="15"/>
  <c r="M2309" i="15"/>
  <c r="J2309" i="15" s="1"/>
  <c r="L2309" i="15"/>
  <c r="G2309" i="15"/>
  <c r="F2309" i="15"/>
  <c r="C2309" i="15"/>
  <c r="AX2308" i="15"/>
  <c r="AW2308" i="15"/>
  <c r="AV2308" i="15"/>
  <c r="AH2308" i="15"/>
  <c r="AG2308" i="15"/>
  <c r="AF2308" i="15"/>
  <c r="AE2308" i="15"/>
  <c r="AD2308" i="15"/>
  <c r="N2308" i="15"/>
  <c r="M2308" i="15"/>
  <c r="L2308" i="15"/>
  <c r="J2308" i="15" s="1"/>
  <c r="G2308" i="15"/>
  <c r="F2308" i="15"/>
  <c r="C2308" i="15"/>
  <c r="AX2307" i="15"/>
  <c r="AW2307" i="15"/>
  <c r="AV2307" i="15"/>
  <c r="AH2307" i="15"/>
  <c r="AG2307" i="15"/>
  <c r="AF2307" i="15"/>
  <c r="AE2307" i="15"/>
  <c r="AD2307" i="15"/>
  <c r="N2307" i="15"/>
  <c r="M2307" i="15"/>
  <c r="J2307" i="15" s="1"/>
  <c r="L2307" i="15"/>
  <c r="G2307" i="15"/>
  <c r="F2307" i="15"/>
  <c r="C2307" i="15"/>
  <c r="AX2306" i="15"/>
  <c r="AW2306" i="15"/>
  <c r="AV2306" i="15"/>
  <c r="AH2306" i="15"/>
  <c r="AG2306" i="15"/>
  <c r="AF2306" i="15"/>
  <c r="AE2306" i="15"/>
  <c r="AD2306" i="15"/>
  <c r="N2306" i="15"/>
  <c r="M2306" i="15"/>
  <c r="L2306" i="15"/>
  <c r="J2306" i="15" s="1"/>
  <c r="G2306" i="15"/>
  <c r="F2306" i="15"/>
  <c r="C2306" i="15"/>
  <c r="AX2305" i="15"/>
  <c r="AW2305" i="15"/>
  <c r="AV2305" i="15"/>
  <c r="AH2305" i="15"/>
  <c r="AG2305" i="15"/>
  <c r="AF2305" i="15"/>
  <c r="AE2305" i="15"/>
  <c r="AD2305" i="15"/>
  <c r="N2305" i="15"/>
  <c r="M2305" i="15"/>
  <c r="L2305" i="15"/>
  <c r="J2305" i="15"/>
  <c r="G2305" i="15"/>
  <c r="F2305" i="15"/>
  <c r="C2305" i="15"/>
  <c r="AX2304" i="15"/>
  <c r="AW2304" i="15"/>
  <c r="AV2304" i="15"/>
  <c r="AH2304" i="15"/>
  <c r="AG2304" i="15"/>
  <c r="AF2304" i="15"/>
  <c r="AE2304" i="15"/>
  <c r="AD2304" i="15"/>
  <c r="N2304" i="15"/>
  <c r="M2304" i="15"/>
  <c r="L2304" i="15"/>
  <c r="J2304" i="15"/>
  <c r="G2304" i="15"/>
  <c r="F2304" i="15"/>
  <c r="C2304" i="15"/>
  <c r="AX2303" i="15"/>
  <c r="AW2303" i="15"/>
  <c r="AV2303" i="15"/>
  <c r="AH2303" i="15"/>
  <c r="AG2303" i="15"/>
  <c r="AF2303" i="15"/>
  <c r="AE2303" i="15"/>
  <c r="AD2303" i="15"/>
  <c r="N2303" i="15"/>
  <c r="M2303" i="15"/>
  <c r="L2303" i="15"/>
  <c r="J2303" i="15" s="1"/>
  <c r="G2303" i="15"/>
  <c r="F2303" i="15"/>
  <c r="C2303" i="15"/>
  <c r="AX2301" i="15"/>
  <c r="AW2301" i="15"/>
  <c r="AV2301" i="15"/>
  <c r="AH2301" i="15"/>
  <c r="AG2301" i="15"/>
  <c r="AF2301" i="15"/>
  <c r="AE2301" i="15"/>
  <c r="AD2301" i="15"/>
  <c r="N2301" i="15"/>
  <c r="M2301" i="15"/>
  <c r="L2301" i="15"/>
  <c r="J2301" i="15" s="1"/>
  <c r="G2301" i="15"/>
  <c r="F2301" i="15"/>
  <c r="C2301" i="15"/>
  <c r="AX2300" i="15"/>
  <c r="AW2300" i="15"/>
  <c r="AV2300" i="15"/>
  <c r="AH2300" i="15"/>
  <c r="AG2300" i="15"/>
  <c r="AF2300" i="15"/>
  <c r="AE2300" i="15"/>
  <c r="AD2300" i="15"/>
  <c r="N2300" i="15"/>
  <c r="M2300" i="15"/>
  <c r="J2300" i="15" s="1"/>
  <c r="L2300" i="15"/>
  <c r="G2300" i="15"/>
  <c r="F2300" i="15"/>
  <c r="C2300" i="15"/>
  <c r="AX2299" i="15"/>
  <c r="AW2299" i="15"/>
  <c r="AV2299" i="15"/>
  <c r="AH2299" i="15"/>
  <c r="AG2299" i="15"/>
  <c r="AF2299" i="15"/>
  <c r="AE2299" i="15"/>
  <c r="AD2299" i="15"/>
  <c r="N2299" i="15"/>
  <c r="M2299" i="15"/>
  <c r="L2299" i="15"/>
  <c r="J2299" i="15" s="1"/>
  <c r="G2299" i="15"/>
  <c r="F2299" i="15"/>
  <c r="C2299" i="15"/>
  <c r="AX2298" i="15"/>
  <c r="AW2298" i="15"/>
  <c r="AV2298" i="15"/>
  <c r="AH2298" i="15"/>
  <c r="AG2298" i="15"/>
  <c r="AF2298" i="15"/>
  <c r="AE2298" i="15"/>
  <c r="AD2298" i="15"/>
  <c r="N2298" i="15"/>
  <c r="M2298" i="15"/>
  <c r="J2298" i="15" s="1"/>
  <c r="L2298" i="15"/>
  <c r="G2298" i="15"/>
  <c r="F2298" i="15"/>
  <c r="C2298" i="15"/>
  <c r="AX2297" i="15"/>
  <c r="AW2297" i="15"/>
  <c r="AV2297" i="15"/>
  <c r="AH2297" i="15"/>
  <c r="AG2297" i="15"/>
  <c r="AF2297" i="15"/>
  <c r="AE2297" i="15"/>
  <c r="AD2297" i="15"/>
  <c r="N2297" i="15"/>
  <c r="M2297" i="15"/>
  <c r="L2297" i="15"/>
  <c r="J2297" i="15" s="1"/>
  <c r="G2297" i="15"/>
  <c r="F2297" i="15"/>
  <c r="C2297" i="15"/>
  <c r="AX2296" i="15"/>
  <c r="AW2296" i="15"/>
  <c r="AV2296" i="15"/>
  <c r="AH2296" i="15"/>
  <c r="AG2296" i="15"/>
  <c r="AF2296" i="15"/>
  <c r="AE2296" i="15"/>
  <c r="AD2296" i="15"/>
  <c r="N2296" i="15"/>
  <c r="M2296" i="15"/>
  <c r="L2296" i="15"/>
  <c r="J2296" i="15"/>
  <c r="G2296" i="15"/>
  <c r="F2296" i="15"/>
  <c r="C2296" i="15"/>
  <c r="AX2295" i="15"/>
  <c r="AW2295" i="15"/>
  <c r="AV2295" i="15"/>
  <c r="AH2295" i="15"/>
  <c r="AG2295" i="15"/>
  <c r="AF2295" i="15"/>
  <c r="AE2295" i="15"/>
  <c r="AD2295" i="15"/>
  <c r="N2295" i="15"/>
  <c r="M2295" i="15"/>
  <c r="L2295" i="15"/>
  <c r="J2295" i="15"/>
  <c r="G2295" i="15"/>
  <c r="F2295" i="15"/>
  <c r="C2295" i="15"/>
  <c r="AX2294" i="15"/>
  <c r="AW2294" i="15"/>
  <c r="AV2294" i="15"/>
  <c r="AH2294" i="15"/>
  <c r="AG2294" i="15"/>
  <c r="AF2294" i="15"/>
  <c r="AE2294" i="15"/>
  <c r="AD2294" i="15"/>
  <c r="N2294" i="15"/>
  <c r="M2294" i="15"/>
  <c r="J2294" i="15" s="1"/>
  <c r="L2294" i="15"/>
  <c r="G2294" i="15"/>
  <c r="F2294" i="15"/>
  <c r="C2294" i="15"/>
  <c r="AX2293" i="15"/>
  <c r="AW2293" i="15"/>
  <c r="AV2293" i="15"/>
  <c r="AH2293" i="15"/>
  <c r="AG2293" i="15"/>
  <c r="AF2293" i="15"/>
  <c r="AE2293" i="15"/>
  <c r="AD2293" i="15"/>
  <c r="N2293" i="15"/>
  <c r="M2293" i="15"/>
  <c r="L2293" i="15"/>
  <c r="J2293" i="15" s="1"/>
  <c r="G2293" i="15"/>
  <c r="F2293" i="15"/>
  <c r="C2293" i="15"/>
  <c r="AX2292" i="15"/>
  <c r="AW2292" i="15"/>
  <c r="AV2292" i="15"/>
  <c r="AH2292" i="15"/>
  <c r="AG2292" i="15"/>
  <c r="AF2292" i="15"/>
  <c r="AE2292" i="15"/>
  <c r="AD2292" i="15"/>
  <c r="N2292" i="15"/>
  <c r="M2292" i="15"/>
  <c r="J2292" i="15" s="1"/>
  <c r="L2292" i="15"/>
  <c r="G2292" i="15"/>
  <c r="F2292" i="15"/>
  <c r="C2292" i="15"/>
  <c r="AX2290" i="15"/>
  <c r="AW2290" i="15"/>
  <c r="AV2290" i="15"/>
  <c r="AH2290" i="15"/>
  <c r="AG2290" i="15"/>
  <c r="AF2290" i="15"/>
  <c r="AE2290" i="15"/>
  <c r="AD2290" i="15"/>
  <c r="N2290" i="15"/>
  <c r="M2290" i="15"/>
  <c r="L2290" i="15"/>
  <c r="G2290" i="15"/>
  <c r="F2290" i="15"/>
  <c r="C2290" i="15"/>
  <c r="AX2289" i="15"/>
  <c r="AW2289" i="15"/>
  <c r="AV2289" i="15"/>
  <c r="AH2289" i="15"/>
  <c r="AG2289" i="15"/>
  <c r="AF2289" i="15"/>
  <c r="AE2289" i="15"/>
  <c r="AD2289" i="15"/>
  <c r="N2289" i="15"/>
  <c r="M2289" i="15"/>
  <c r="J2289" i="15" s="1"/>
  <c r="L2289" i="15"/>
  <c r="G2289" i="15"/>
  <c r="F2289" i="15"/>
  <c r="C2289" i="15"/>
  <c r="AX2288" i="15"/>
  <c r="AW2288" i="15"/>
  <c r="AV2288" i="15"/>
  <c r="AH2288" i="15"/>
  <c r="AG2288" i="15"/>
  <c r="AF2288" i="15"/>
  <c r="AE2288" i="15"/>
  <c r="AD2288" i="15"/>
  <c r="N2288" i="15"/>
  <c r="M2288" i="15"/>
  <c r="L2288" i="15"/>
  <c r="J2288" i="15" s="1"/>
  <c r="G2288" i="15"/>
  <c r="F2288" i="15"/>
  <c r="C2288" i="15"/>
  <c r="AX2287" i="15"/>
  <c r="AW2287" i="15"/>
  <c r="AV2287" i="15"/>
  <c r="AH2287" i="15"/>
  <c r="AG2287" i="15"/>
  <c r="AF2287" i="15"/>
  <c r="AE2287" i="15"/>
  <c r="AD2287" i="15"/>
  <c r="N2287" i="15"/>
  <c r="M2287" i="15"/>
  <c r="L2287" i="15"/>
  <c r="J2287" i="15"/>
  <c r="G2287" i="15"/>
  <c r="F2287" i="15"/>
  <c r="C2287" i="15"/>
  <c r="AX2286" i="15"/>
  <c r="AW2286" i="15"/>
  <c r="AV2286" i="15"/>
  <c r="AH2286" i="15"/>
  <c r="AG2286" i="15"/>
  <c r="AF2286" i="15"/>
  <c r="AE2286" i="15"/>
  <c r="AD2286" i="15"/>
  <c r="N2286" i="15"/>
  <c r="M2286" i="15"/>
  <c r="L2286" i="15"/>
  <c r="J2286" i="15"/>
  <c r="G2286" i="15"/>
  <c r="F2286" i="15"/>
  <c r="C2286" i="15"/>
  <c r="AX2285" i="15"/>
  <c r="AW2285" i="15"/>
  <c r="AV2285" i="15"/>
  <c r="AH2285" i="15"/>
  <c r="AG2285" i="15"/>
  <c r="AF2285" i="15"/>
  <c r="AE2285" i="15"/>
  <c r="AD2285" i="15"/>
  <c r="N2285" i="15"/>
  <c r="M2285" i="15"/>
  <c r="L2285" i="15"/>
  <c r="J2285" i="15" s="1"/>
  <c r="G2285" i="15"/>
  <c r="F2285" i="15"/>
  <c r="C2285" i="15"/>
  <c r="AX2284" i="15"/>
  <c r="AW2284" i="15"/>
  <c r="AV2284" i="15"/>
  <c r="AH2284" i="15"/>
  <c r="AG2284" i="15"/>
  <c r="AF2284" i="15"/>
  <c r="AE2284" i="15"/>
  <c r="AD2284" i="15"/>
  <c r="N2284" i="15"/>
  <c r="M2284" i="15"/>
  <c r="L2284" i="15"/>
  <c r="J2284" i="15" s="1"/>
  <c r="G2284" i="15"/>
  <c r="F2284" i="15"/>
  <c r="C2284" i="15"/>
  <c r="AX2283" i="15"/>
  <c r="AW2283" i="15"/>
  <c r="AV2283" i="15"/>
  <c r="AH2283" i="15"/>
  <c r="AG2283" i="15"/>
  <c r="AF2283" i="15"/>
  <c r="AE2283" i="15"/>
  <c r="AD2283" i="15"/>
  <c r="N2283" i="15"/>
  <c r="M2283" i="15"/>
  <c r="J2283" i="15" s="1"/>
  <c r="L2283" i="15"/>
  <c r="G2283" i="15"/>
  <c r="F2283" i="15"/>
  <c r="C2283" i="15"/>
  <c r="AX2282" i="15"/>
  <c r="AW2282" i="15"/>
  <c r="AV2282" i="15"/>
  <c r="AH2282" i="15"/>
  <c r="AG2282" i="15"/>
  <c r="AF2282" i="15"/>
  <c r="AE2282" i="15"/>
  <c r="AD2282" i="15"/>
  <c r="N2282" i="15"/>
  <c r="M2282" i="15"/>
  <c r="L2282" i="15"/>
  <c r="G2282" i="15"/>
  <c r="F2282" i="15"/>
  <c r="C2282" i="15"/>
  <c r="AX2281" i="15"/>
  <c r="AW2281" i="15"/>
  <c r="AV2281" i="15"/>
  <c r="AH2281" i="15"/>
  <c r="AG2281" i="15"/>
  <c r="AF2281" i="15"/>
  <c r="AE2281" i="15"/>
  <c r="AD2281" i="15"/>
  <c r="N2281" i="15"/>
  <c r="M2281" i="15"/>
  <c r="J2281" i="15" s="1"/>
  <c r="L2281" i="15"/>
  <c r="G2281" i="15"/>
  <c r="F2281" i="15"/>
  <c r="C2281" i="15"/>
  <c r="AX2280" i="15"/>
  <c r="AW2280" i="15"/>
  <c r="AV2280" i="15"/>
  <c r="AH2280" i="15"/>
  <c r="AG2280" i="15"/>
  <c r="AF2280" i="15"/>
  <c r="AE2280" i="15"/>
  <c r="AD2280" i="15"/>
  <c r="N2280" i="15"/>
  <c r="M2280" i="15"/>
  <c r="L2280" i="15"/>
  <c r="J2280" i="15" s="1"/>
  <c r="G2280" i="15"/>
  <c r="F2280" i="15"/>
  <c r="C2280" i="15"/>
  <c r="AX2279" i="15"/>
  <c r="AW2279" i="15"/>
  <c r="AV2279" i="15"/>
  <c r="AH2279" i="15"/>
  <c r="AG2279" i="15"/>
  <c r="AF2279" i="15"/>
  <c r="AE2279" i="15"/>
  <c r="AD2279" i="15"/>
  <c r="N2279" i="15"/>
  <c r="M2279" i="15"/>
  <c r="L2279" i="15"/>
  <c r="J2279" i="15"/>
  <c r="G2279" i="15"/>
  <c r="F2279" i="15"/>
  <c r="C2279" i="15"/>
  <c r="AX2278" i="15"/>
  <c r="AW2278" i="15"/>
  <c r="AV2278" i="15"/>
  <c r="AH2278" i="15"/>
  <c r="AG2278" i="15"/>
  <c r="AF2278" i="15"/>
  <c r="AE2278" i="15"/>
  <c r="AD2278" i="15"/>
  <c r="N2278" i="15"/>
  <c r="M2278" i="15"/>
  <c r="L2278" i="15"/>
  <c r="J2278" i="15"/>
  <c r="G2278" i="15"/>
  <c r="F2278" i="15"/>
  <c r="C2278" i="15"/>
  <c r="AX2277" i="15"/>
  <c r="AW2277" i="15"/>
  <c r="AV2277" i="15"/>
  <c r="AH2277" i="15"/>
  <c r="AG2277" i="15"/>
  <c r="AF2277" i="15"/>
  <c r="AE2277" i="15"/>
  <c r="AD2277" i="15"/>
  <c r="N2277" i="15"/>
  <c r="M2277" i="15"/>
  <c r="J2277" i="15" s="1"/>
  <c r="L2277" i="15"/>
  <c r="G2277" i="15"/>
  <c r="F2277" i="15"/>
  <c r="C2277" i="15"/>
  <c r="AX2276" i="15"/>
  <c r="AW2276" i="15"/>
  <c r="AV2276" i="15"/>
  <c r="AH2276" i="15"/>
  <c r="AG2276" i="15"/>
  <c r="AF2276" i="15"/>
  <c r="AE2276" i="15"/>
  <c r="AD2276" i="15"/>
  <c r="N2276" i="15"/>
  <c r="M2276" i="15"/>
  <c r="L2276" i="15"/>
  <c r="J2276" i="15" s="1"/>
  <c r="G2276" i="15"/>
  <c r="F2276" i="15"/>
  <c r="C2276" i="15"/>
  <c r="AX2275" i="15"/>
  <c r="AW2275" i="15"/>
  <c r="AV2275" i="15"/>
  <c r="AH2275" i="15"/>
  <c r="AG2275" i="15"/>
  <c r="AF2275" i="15"/>
  <c r="AE2275" i="15"/>
  <c r="AD2275" i="15"/>
  <c r="N2275" i="15"/>
  <c r="M2275" i="15"/>
  <c r="J2275" i="15" s="1"/>
  <c r="L2275" i="15"/>
  <c r="G2275" i="15"/>
  <c r="F2275" i="15"/>
  <c r="C2275" i="15"/>
  <c r="AX2274" i="15"/>
  <c r="AW2274" i="15"/>
  <c r="AV2274" i="15"/>
  <c r="AH2274" i="15"/>
  <c r="AG2274" i="15"/>
  <c r="AF2274" i="15"/>
  <c r="AE2274" i="15"/>
  <c r="AD2274" i="15"/>
  <c r="N2274" i="15"/>
  <c r="M2274" i="15"/>
  <c r="L2274" i="15"/>
  <c r="J2274" i="15" s="1"/>
  <c r="G2274" i="15"/>
  <c r="F2274" i="15"/>
  <c r="C2274" i="15"/>
  <c r="AX2273" i="15"/>
  <c r="AW2273" i="15"/>
  <c r="AV2273" i="15"/>
  <c r="AH2273" i="15"/>
  <c r="AG2273" i="15"/>
  <c r="AF2273" i="15"/>
  <c r="AE2273" i="15"/>
  <c r="AD2273" i="15"/>
  <c r="N2273" i="15"/>
  <c r="M2273" i="15"/>
  <c r="J2273" i="15" s="1"/>
  <c r="L2273" i="15"/>
  <c r="G2273" i="15"/>
  <c r="F2273" i="15"/>
  <c r="C2273" i="15"/>
  <c r="AX2272" i="15"/>
  <c r="AW2272" i="15"/>
  <c r="AV2272" i="15"/>
  <c r="AH2272" i="15"/>
  <c r="AG2272" i="15"/>
  <c r="AF2272" i="15"/>
  <c r="AE2272" i="15"/>
  <c r="AD2272" i="15"/>
  <c r="N2272" i="15"/>
  <c r="M2272" i="15"/>
  <c r="L2272" i="15"/>
  <c r="J2272" i="15" s="1"/>
  <c r="G2272" i="15"/>
  <c r="F2272" i="15"/>
  <c r="C2272" i="15"/>
  <c r="AX2271" i="15"/>
  <c r="AW2271" i="15"/>
  <c r="AV2271" i="15"/>
  <c r="AH2271" i="15"/>
  <c r="AG2271" i="15"/>
  <c r="AF2271" i="15"/>
  <c r="AE2271" i="15"/>
  <c r="AD2271" i="15"/>
  <c r="N2271" i="15"/>
  <c r="M2271" i="15"/>
  <c r="L2271" i="15"/>
  <c r="J2271" i="15"/>
  <c r="G2271" i="15"/>
  <c r="F2271" i="15"/>
  <c r="C2271" i="15"/>
  <c r="AX2270" i="15"/>
  <c r="AW2270" i="15"/>
  <c r="AV2270" i="15"/>
  <c r="AH2270" i="15"/>
  <c r="AG2270" i="15"/>
  <c r="AF2270" i="15"/>
  <c r="AE2270" i="15"/>
  <c r="AD2270" i="15"/>
  <c r="N2270" i="15"/>
  <c r="M2270" i="15"/>
  <c r="L2270" i="15"/>
  <c r="J2270" i="15"/>
  <c r="G2270" i="15"/>
  <c r="F2270" i="15"/>
  <c r="C2270" i="15"/>
  <c r="AX2269" i="15"/>
  <c r="AW2269" i="15"/>
  <c r="AV2269" i="15"/>
  <c r="AH2269" i="15"/>
  <c r="AG2269" i="15"/>
  <c r="AF2269" i="15"/>
  <c r="AE2269" i="15"/>
  <c r="AD2269" i="15"/>
  <c r="N2269" i="15"/>
  <c r="M2269" i="15"/>
  <c r="L2269" i="15"/>
  <c r="J2269" i="15" s="1"/>
  <c r="G2269" i="15"/>
  <c r="F2269" i="15"/>
  <c r="C2269" i="15"/>
  <c r="AX2268" i="15"/>
  <c r="AW2268" i="15"/>
  <c r="AV2268" i="15"/>
  <c r="AH2268" i="15"/>
  <c r="AG2268" i="15"/>
  <c r="AF2268" i="15"/>
  <c r="AE2268" i="15"/>
  <c r="AD2268" i="15"/>
  <c r="N2268" i="15"/>
  <c r="M2268" i="15"/>
  <c r="L2268" i="15"/>
  <c r="J2268" i="15" s="1"/>
  <c r="G2268" i="15"/>
  <c r="F2268" i="15"/>
  <c r="C2268" i="15"/>
  <c r="AX2267" i="15"/>
  <c r="AW2267" i="15"/>
  <c r="AV2267" i="15"/>
  <c r="AH2267" i="15"/>
  <c r="AG2267" i="15"/>
  <c r="AF2267" i="15"/>
  <c r="AE2267" i="15"/>
  <c r="AD2267" i="15"/>
  <c r="N2267" i="15"/>
  <c r="M2267" i="15"/>
  <c r="J2267" i="15" s="1"/>
  <c r="L2267" i="15"/>
  <c r="G2267" i="15"/>
  <c r="F2267" i="15"/>
  <c r="C2267" i="15"/>
  <c r="AX2265" i="15"/>
  <c r="AW2265" i="15"/>
  <c r="AV2265" i="15"/>
  <c r="AH2265" i="15"/>
  <c r="AG2265" i="15"/>
  <c r="AF2265" i="15"/>
  <c r="AE2265" i="15"/>
  <c r="AD2265" i="15"/>
  <c r="N2265" i="15"/>
  <c r="M2265" i="15"/>
  <c r="L2265" i="15"/>
  <c r="J2265" i="15" s="1"/>
  <c r="G2265" i="15"/>
  <c r="F2265" i="15"/>
  <c r="C2265" i="15"/>
  <c r="AX2263" i="15"/>
  <c r="AW2263" i="15"/>
  <c r="AV2263" i="15"/>
  <c r="AH2263" i="15"/>
  <c r="AG2263" i="15"/>
  <c r="AF2263" i="15"/>
  <c r="AE2263" i="15"/>
  <c r="AD2263" i="15"/>
  <c r="N2263" i="15"/>
  <c r="M2263" i="15"/>
  <c r="J2263" i="15" s="1"/>
  <c r="L2263" i="15"/>
  <c r="G2263" i="15"/>
  <c r="F2263" i="15"/>
  <c r="C2263" i="15"/>
  <c r="AX2262" i="15"/>
  <c r="AW2262" i="15"/>
  <c r="AV2262" i="15"/>
  <c r="AH2262" i="15"/>
  <c r="AG2262" i="15"/>
  <c r="AF2262" i="15"/>
  <c r="AE2262" i="15"/>
  <c r="AD2262" i="15"/>
  <c r="N2262" i="15"/>
  <c r="M2262" i="15"/>
  <c r="L2262" i="15"/>
  <c r="J2262" i="15" s="1"/>
  <c r="G2262" i="15"/>
  <c r="F2262" i="15"/>
  <c r="C2262" i="15"/>
  <c r="AX2260" i="15"/>
  <c r="AW2260" i="15"/>
  <c r="AV2260" i="15"/>
  <c r="AH2260" i="15"/>
  <c r="AG2260" i="15"/>
  <c r="AF2260" i="15"/>
  <c r="AE2260" i="15"/>
  <c r="AD2260" i="15"/>
  <c r="N2260" i="15"/>
  <c r="M2260" i="15"/>
  <c r="L2260" i="15"/>
  <c r="J2260" i="15"/>
  <c r="G2260" i="15"/>
  <c r="F2260" i="15"/>
  <c r="C2260" i="15"/>
  <c r="AX2259" i="15"/>
  <c r="AW2259" i="15"/>
  <c r="AV2259" i="15"/>
  <c r="AH2259" i="15"/>
  <c r="AG2259" i="15"/>
  <c r="AF2259" i="15"/>
  <c r="AE2259" i="15"/>
  <c r="AD2259" i="15"/>
  <c r="N2259" i="15"/>
  <c r="M2259" i="15"/>
  <c r="L2259" i="15"/>
  <c r="J2259" i="15"/>
  <c r="G2259" i="15"/>
  <c r="F2259" i="15"/>
  <c r="C2259" i="15"/>
  <c r="AX2258" i="15"/>
  <c r="AW2258" i="15"/>
  <c r="AV2258" i="15"/>
  <c r="AH2258" i="15"/>
  <c r="AG2258" i="15"/>
  <c r="AF2258" i="15"/>
  <c r="AE2258" i="15"/>
  <c r="AD2258" i="15"/>
  <c r="N2258" i="15"/>
  <c r="M2258" i="15"/>
  <c r="L2258" i="15"/>
  <c r="J2258" i="15" s="1"/>
  <c r="G2258" i="15"/>
  <c r="F2258" i="15"/>
  <c r="C2258" i="15"/>
  <c r="AX2257" i="15"/>
  <c r="AW2257" i="15"/>
  <c r="AV2257" i="15"/>
  <c r="AH2257" i="15"/>
  <c r="AG2257" i="15"/>
  <c r="AF2257" i="15"/>
  <c r="AE2257" i="15"/>
  <c r="AD2257" i="15"/>
  <c r="N2257" i="15"/>
  <c r="M2257" i="15"/>
  <c r="L2257" i="15"/>
  <c r="J2257" i="15" s="1"/>
  <c r="G2257" i="15"/>
  <c r="F2257" i="15"/>
  <c r="C2257" i="15"/>
  <c r="AX2256" i="15"/>
  <c r="AW2256" i="15"/>
  <c r="AV2256" i="15"/>
  <c r="AH2256" i="15"/>
  <c r="AG2256" i="15"/>
  <c r="AF2256" i="15"/>
  <c r="AE2256" i="15"/>
  <c r="AD2256" i="15"/>
  <c r="N2256" i="15"/>
  <c r="M2256" i="15"/>
  <c r="J2256" i="15" s="1"/>
  <c r="L2256" i="15"/>
  <c r="G2256" i="15"/>
  <c r="F2256" i="15"/>
  <c r="C2256" i="15"/>
  <c r="AX2255" i="15"/>
  <c r="AW2255" i="15"/>
  <c r="AV2255" i="15"/>
  <c r="AH2255" i="15"/>
  <c r="AG2255" i="15"/>
  <c r="AF2255" i="15"/>
  <c r="AE2255" i="15"/>
  <c r="AD2255" i="15"/>
  <c r="N2255" i="15"/>
  <c r="M2255" i="15"/>
  <c r="L2255" i="15"/>
  <c r="G2255" i="15"/>
  <c r="F2255" i="15"/>
  <c r="C2255" i="15"/>
  <c r="AX2254" i="15"/>
  <c r="AW2254" i="15"/>
  <c r="AV2254" i="15"/>
  <c r="AH2254" i="15"/>
  <c r="AG2254" i="15"/>
  <c r="AF2254" i="15"/>
  <c r="AE2254" i="15"/>
  <c r="AD2254" i="15"/>
  <c r="N2254" i="15"/>
  <c r="M2254" i="15"/>
  <c r="J2254" i="15" s="1"/>
  <c r="L2254" i="15"/>
  <c r="G2254" i="15"/>
  <c r="F2254" i="15"/>
  <c r="C2254" i="15"/>
  <c r="AX2253" i="15"/>
  <c r="AW2253" i="15"/>
  <c r="AV2253" i="15"/>
  <c r="AH2253" i="15"/>
  <c r="AG2253" i="15"/>
  <c r="AF2253" i="15"/>
  <c r="AE2253" i="15"/>
  <c r="AD2253" i="15"/>
  <c r="N2253" i="15"/>
  <c r="M2253" i="15"/>
  <c r="L2253" i="15"/>
  <c r="J2253" i="15" s="1"/>
  <c r="G2253" i="15"/>
  <c r="F2253" i="15"/>
  <c r="C2253" i="15"/>
  <c r="AX2252" i="15"/>
  <c r="AW2252" i="15"/>
  <c r="AV2252" i="15"/>
  <c r="AH2252" i="15"/>
  <c r="AG2252" i="15"/>
  <c r="AF2252" i="15"/>
  <c r="AE2252" i="15"/>
  <c r="AD2252" i="15"/>
  <c r="N2252" i="15"/>
  <c r="M2252" i="15"/>
  <c r="L2252" i="15"/>
  <c r="J2252" i="15"/>
  <c r="G2252" i="15"/>
  <c r="F2252" i="15"/>
  <c r="C2252" i="15"/>
  <c r="AX2251" i="15"/>
  <c r="AW2251" i="15"/>
  <c r="AV2251" i="15"/>
  <c r="AH2251" i="15"/>
  <c r="AG2251" i="15"/>
  <c r="AF2251" i="15"/>
  <c r="AE2251" i="15"/>
  <c r="AD2251" i="15"/>
  <c r="N2251" i="15"/>
  <c r="M2251" i="15"/>
  <c r="L2251" i="15"/>
  <c r="J2251" i="15"/>
  <c r="G2251" i="15"/>
  <c r="F2251" i="15"/>
  <c r="C2251" i="15"/>
  <c r="AX2249" i="15"/>
  <c r="AW2249" i="15"/>
  <c r="AV2249" i="15"/>
  <c r="AH2249" i="15"/>
  <c r="AG2249" i="15"/>
  <c r="AF2249" i="15"/>
  <c r="AE2249" i="15"/>
  <c r="AD2249" i="15"/>
  <c r="N2249" i="15"/>
  <c r="M2249" i="15"/>
  <c r="L2249" i="15"/>
  <c r="J2249" i="15" s="1"/>
  <c r="G2249" i="15"/>
  <c r="F2249" i="15"/>
  <c r="C2249" i="15"/>
  <c r="AX2248" i="15"/>
  <c r="AW2248" i="15"/>
  <c r="AV2248" i="15"/>
  <c r="AH2248" i="15"/>
  <c r="AG2248" i="15"/>
  <c r="AF2248" i="15"/>
  <c r="AE2248" i="15"/>
  <c r="AD2248" i="15"/>
  <c r="N2248" i="15"/>
  <c r="M2248" i="15"/>
  <c r="L2248" i="15"/>
  <c r="J2248" i="15" s="1"/>
  <c r="G2248" i="15"/>
  <c r="F2248" i="15"/>
  <c r="C2248" i="15"/>
  <c r="AX2247" i="15"/>
  <c r="AW2247" i="15"/>
  <c r="AV2247" i="15"/>
  <c r="AH2247" i="15"/>
  <c r="AG2247" i="15"/>
  <c r="AF2247" i="15"/>
  <c r="AE2247" i="15"/>
  <c r="AD2247" i="15"/>
  <c r="N2247" i="15"/>
  <c r="M2247" i="15"/>
  <c r="J2247" i="15" s="1"/>
  <c r="L2247" i="15"/>
  <c r="G2247" i="15"/>
  <c r="F2247" i="15"/>
  <c r="C2247" i="15"/>
  <c r="AX2246" i="15"/>
  <c r="AW2246" i="15"/>
  <c r="AV2246" i="15"/>
  <c r="AH2246" i="15"/>
  <c r="AG2246" i="15"/>
  <c r="AF2246" i="15"/>
  <c r="AE2246" i="15"/>
  <c r="AD2246" i="15"/>
  <c r="N2246" i="15"/>
  <c r="M2246" i="15"/>
  <c r="L2246" i="15"/>
  <c r="G2246" i="15"/>
  <c r="F2246" i="15"/>
  <c r="C2246" i="15"/>
  <c r="AX2245" i="15"/>
  <c r="AW2245" i="15"/>
  <c r="AV2245" i="15"/>
  <c r="AH2245" i="15"/>
  <c r="AG2245" i="15"/>
  <c r="AF2245" i="15"/>
  <c r="AE2245" i="15"/>
  <c r="AD2245" i="15"/>
  <c r="N2245" i="15"/>
  <c r="M2245" i="15"/>
  <c r="J2245" i="15" s="1"/>
  <c r="L2245" i="15"/>
  <c r="G2245" i="15"/>
  <c r="F2245" i="15"/>
  <c r="C2245" i="15"/>
  <c r="AX2243" i="15"/>
  <c r="AW2243" i="15"/>
  <c r="AV2243" i="15"/>
  <c r="AH2243" i="15"/>
  <c r="AG2243" i="15"/>
  <c r="AF2243" i="15"/>
  <c r="AE2243" i="15"/>
  <c r="AD2243" i="15"/>
  <c r="N2243" i="15"/>
  <c r="M2243" i="15"/>
  <c r="L2243" i="15"/>
  <c r="J2243" i="15" s="1"/>
  <c r="G2243" i="15"/>
  <c r="F2243" i="15"/>
  <c r="C2243" i="15"/>
  <c r="AX2242" i="15"/>
  <c r="AW2242" i="15"/>
  <c r="AV2242" i="15"/>
  <c r="AH2242" i="15"/>
  <c r="AG2242" i="15"/>
  <c r="AF2242" i="15"/>
  <c r="AE2242" i="15"/>
  <c r="AD2242" i="15"/>
  <c r="N2242" i="15"/>
  <c r="M2242" i="15"/>
  <c r="L2242" i="15"/>
  <c r="J2242" i="15"/>
  <c r="G2242" i="15"/>
  <c r="F2242" i="15"/>
  <c r="C2242" i="15"/>
  <c r="AX2239" i="15"/>
  <c r="AW2239" i="15"/>
  <c r="AV2239" i="15"/>
  <c r="AH2239" i="15"/>
  <c r="AG2239" i="15"/>
  <c r="AF2239" i="15"/>
  <c r="AE2239" i="15"/>
  <c r="AD2239" i="15"/>
  <c r="N2239" i="15"/>
  <c r="M2239" i="15"/>
  <c r="L2239" i="15"/>
  <c r="J2239" i="15"/>
  <c r="G2239" i="15"/>
  <c r="F2239" i="15"/>
  <c r="C2239" i="15"/>
  <c r="AX2238" i="15"/>
  <c r="AW2238" i="15"/>
  <c r="AV2238" i="15"/>
  <c r="AH2238" i="15"/>
  <c r="AG2238" i="15"/>
  <c r="AF2238" i="15"/>
  <c r="AE2238" i="15"/>
  <c r="AD2238" i="15"/>
  <c r="N2238" i="15"/>
  <c r="M2238" i="15"/>
  <c r="L2238" i="15"/>
  <c r="J2238" i="15" s="1"/>
  <c r="G2238" i="15"/>
  <c r="F2238" i="15"/>
  <c r="C2238" i="15"/>
  <c r="AX2237" i="15"/>
  <c r="AW2237" i="15"/>
  <c r="AV2237" i="15"/>
  <c r="AH2237" i="15"/>
  <c r="AG2237" i="15"/>
  <c r="AF2237" i="15"/>
  <c r="AE2237" i="15"/>
  <c r="AD2237" i="15"/>
  <c r="N2237" i="15"/>
  <c r="M2237" i="15"/>
  <c r="L2237" i="15"/>
  <c r="J2237" i="15" s="1"/>
  <c r="G2237" i="15"/>
  <c r="F2237" i="15"/>
  <c r="C2237" i="15"/>
  <c r="AX2236" i="15"/>
  <c r="AW2236" i="15"/>
  <c r="AV2236" i="15"/>
  <c r="AH2236" i="15"/>
  <c r="AG2236" i="15"/>
  <c r="AF2236" i="15"/>
  <c r="AE2236" i="15"/>
  <c r="AD2236" i="15"/>
  <c r="N2236" i="15"/>
  <c r="M2236" i="15"/>
  <c r="L2236" i="15"/>
  <c r="J2236" i="15"/>
  <c r="G2236" i="15"/>
  <c r="F2236" i="15"/>
  <c r="C2236" i="15"/>
  <c r="AX2235" i="15"/>
  <c r="AW2235" i="15"/>
  <c r="AV2235" i="15"/>
  <c r="AH2235" i="15"/>
  <c r="AG2235" i="15"/>
  <c r="AF2235" i="15"/>
  <c r="AE2235" i="15"/>
  <c r="AD2235" i="15"/>
  <c r="N2235" i="15"/>
  <c r="M2235" i="15"/>
  <c r="L2235" i="15"/>
  <c r="G2235" i="15"/>
  <c r="F2235" i="15"/>
  <c r="C2235" i="15"/>
  <c r="AX2234" i="15"/>
  <c r="AW2234" i="15"/>
  <c r="AV2234" i="15"/>
  <c r="AH2234" i="15"/>
  <c r="AG2234" i="15"/>
  <c r="AF2234" i="15"/>
  <c r="AE2234" i="15"/>
  <c r="AD2234" i="15"/>
  <c r="N2234" i="15"/>
  <c r="M2234" i="15"/>
  <c r="J2234" i="15" s="1"/>
  <c r="L2234" i="15"/>
  <c r="G2234" i="15"/>
  <c r="F2234" i="15"/>
  <c r="C2234" i="15"/>
  <c r="AX2233" i="15"/>
  <c r="AW2233" i="15"/>
  <c r="AV2233" i="15"/>
  <c r="AH2233" i="15"/>
  <c r="AG2233" i="15"/>
  <c r="AF2233" i="15"/>
  <c r="AE2233" i="15"/>
  <c r="AD2233" i="15"/>
  <c r="N2233" i="15"/>
  <c r="M2233" i="15"/>
  <c r="L2233" i="15"/>
  <c r="J2233" i="15" s="1"/>
  <c r="G2233" i="15"/>
  <c r="F2233" i="15"/>
  <c r="C2233" i="15"/>
  <c r="AX2232" i="15"/>
  <c r="AW2232" i="15"/>
  <c r="AV2232" i="15"/>
  <c r="AH2232" i="15"/>
  <c r="AG2232" i="15"/>
  <c r="AF2232" i="15"/>
  <c r="AE2232" i="15"/>
  <c r="AD2232" i="15"/>
  <c r="N2232" i="15"/>
  <c r="M2232" i="15"/>
  <c r="L2232" i="15"/>
  <c r="J2232" i="15"/>
  <c r="G2232" i="15"/>
  <c r="F2232" i="15"/>
  <c r="C2232" i="15"/>
  <c r="AX2231" i="15"/>
  <c r="AW2231" i="15"/>
  <c r="AV2231" i="15"/>
  <c r="AH2231" i="15"/>
  <c r="AG2231" i="15"/>
  <c r="AF2231" i="15"/>
  <c r="AE2231" i="15"/>
  <c r="AD2231" i="15"/>
  <c r="N2231" i="15"/>
  <c r="M2231" i="15"/>
  <c r="L2231" i="15"/>
  <c r="J2231" i="15"/>
  <c r="G2231" i="15"/>
  <c r="F2231" i="15"/>
  <c r="C2231" i="15"/>
  <c r="AX2229" i="15"/>
  <c r="AW2229" i="15"/>
  <c r="AV2229" i="15"/>
  <c r="AH2229" i="15"/>
  <c r="AG2229" i="15"/>
  <c r="AF2229" i="15"/>
  <c r="AE2229" i="15"/>
  <c r="AD2229" i="15"/>
  <c r="N2229" i="15"/>
  <c r="M2229" i="15"/>
  <c r="L2229" i="15"/>
  <c r="J2229" i="15" s="1"/>
  <c r="G2229" i="15"/>
  <c r="F2229" i="15"/>
  <c r="C2229" i="15"/>
  <c r="AX2228" i="15"/>
  <c r="AW2228" i="15"/>
  <c r="AV2228" i="15"/>
  <c r="AH2228" i="15"/>
  <c r="AG2228" i="15"/>
  <c r="AF2228" i="15"/>
  <c r="AE2228" i="15"/>
  <c r="AD2228" i="15"/>
  <c r="N2228" i="15"/>
  <c r="M2228" i="15"/>
  <c r="L2228" i="15"/>
  <c r="J2228" i="15" s="1"/>
  <c r="G2228" i="15"/>
  <c r="F2228" i="15"/>
  <c r="C2228" i="15"/>
  <c r="AX2227" i="15"/>
  <c r="AW2227" i="15"/>
  <c r="AV2227" i="15"/>
  <c r="AH2227" i="15"/>
  <c r="AG2227" i="15"/>
  <c r="AF2227" i="15"/>
  <c r="AE2227" i="15"/>
  <c r="AD2227" i="15"/>
  <c r="N2227" i="15"/>
  <c r="M2227" i="15"/>
  <c r="L2227" i="15"/>
  <c r="J2227" i="15"/>
  <c r="G2227" i="15"/>
  <c r="F2227" i="15"/>
  <c r="C2227" i="15"/>
  <c r="AX2226" i="15"/>
  <c r="AW2226" i="15"/>
  <c r="AV2226" i="15"/>
  <c r="AH2226" i="15"/>
  <c r="AG2226" i="15"/>
  <c r="AF2226" i="15"/>
  <c r="AE2226" i="15"/>
  <c r="AD2226" i="15"/>
  <c r="N2226" i="15"/>
  <c r="M2226" i="15"/>
  <c r="L2226" i="15"/>
  <c r="G2226" i="15"/>
  <c r="F2226" i="15"/>
  <c r="C2226" i="15"/>
  <c r="AX2225" i="15"/>
  <c r="AW2225" i="15"/>
  <c r="AV2225" i="15"/>
  <c r="AH2225" i="15"/>
  <c r="AG2225" i="15"/>
  <c r="AF2225" i="15"/>
  <c r="AE2225" i="15"/>
  <c r="AD2225" i="15"/>
  <c r="N2225" i="15"/>
  <c r="M2225" i="15"/>
  <c r="J2225" i="15" s="1"/>
  <c r="L2225" i="15"/>
  <c r="G2225" i="15"/>
  <c r="F2225" i="15"/>
  <c r="C2225" i="15"/>
  <c r="AX2224" i="15"/>
  <c r="AW2224" i="15"/>
  <c r="AV2224" i="15"/>
  <c r="AH2224" i="15"/>
  <c r="AG2224" i="15"/>
  <c r="AF2224" i="15"/>
  <c r="AE2224" i="15"/>
  <c r="AD2224" i="15"/>
  <c r="N2224" i="15"/>
  <c r="M2224" i="15"/>
  <c r="L2224" i="15"/>
  <c r="J2224" i="15" s="1"/>
  <c r="G2224" i="15"/>
  <c r="F2224" i="15"/>
  <c r="C2224" i="15"/>
  <c r="AX2223" i="15"/>
  <c r="AW2223" i="15"/>
  <c r="AV2223" i="15"/>
  <c r="AH2223" i="15"/>
  <c r="AG2223" i="15"/>
  <c r="AF2223" i="15"/>
  <c r="AE2223" i="15"/>
  <c r="AD2223" i="15"/>
  <c r="N2223" i="15"/>
  <c r="M2223" i="15"/>
  <c r="L2223" i="15"/>
  <c r="J2223" i="15"/>
  <c r="G2223" i="15"/>
  <c r="F2223" i="15"/>
  <c r="C2223" i="15"/>
  <c r="AX2222" i="15"/>
  <c r="AW2222" i="15"/>
  <c r="AV2222" i="15"/>
  <c r="AH2222" i="15"/>
  <c r="AG2222" i="15"/>
  <c r="AF2222" i="15"/>
  <c r="AE2222" i="15"/>
  <c r="AD2222" i="15"/>
  <c r="N2222" i="15"/>
  <c r="M2222" i="15"/>
  <c r="L2222" i="15"/>
  <c r="J2222" i="15"/>
  <c r="G2222" i="15"/>
  <c r="F2222" i="15"/>
  <c r="C2222" i="15"/>
  <c r="AX2220" i="15"/>
  <c r="AW2220" i="15"/>
  <c r="AV2220" i="15"/>
  <c r="AH2220" i="15"/>
  <c r="AG2220" i="15"/>
  <c r="AF2220" i="15"/>
  <c r="AE2220" i="15"/>
  <c r="AD2220" i="15"/>
  <c r="N2220" i="15"/>
  <c r="M2220" i="15"/>
  <c r="L2220" i="15"/>
  <c r="J2220" i="15" s="1"/>
  <c r="G2220" i="15"/>
  <c r="F2220" i="15"/>
  <c r="C2220" i="15"/>
  <c r="AX2219" i="15"/>
  <c r="AW2219" i="15"/>
  <c r="AV2219" i="15"/>
  <c r="AH2219" i="15"/>
  <c r="AG2219" i="15"/>
  <c r="AF2219" i="15"/>
  <c r="AE2219" i="15"/>
  <c r="AD2219" i="15"/>
  <c r="N2219" i="15"/>
  <c r="M2219" i="15"/>
  <c r="L2219" i="15"/>
  <c r="J2219" i="15"/>
  <c r="G2219" i="15"/>
  <c r="F2219" i="15"/>
  <c r="C2219" i="15"/>
  <c r="AX2218" i="15"/>
  <c r="AW2218" i="15"/>
  <c r="AV2218" i="15"/>
  <c r="AH2218" i="15"/>
  <c r="AG2218" i="15"/>
  <c r="AF2218" i="15"/>
  <c r="AE2218" i="15"/>
  <c r="AD2218" i="15"/>
  <c r="N2218" i="15"/>
  <c r="M2218" i="15"/>
  <c r="L2218" i="15"/>
  <c r="J2218" i="15"/>
  <c r="G2218" i="15"/>
  <c r="F2218" i="15"/>
  <c r="C2218" i="15"/>
  <c r="AX2217" i="15"/>
  <c r="AW2217" i="15"/>
  <c r="AV2217" i="15"/>
  <c r="AH2217" i="15"/>
  <c r="AG2217" i="15"/>
  <c r="AF2217" i="15"/>
  <c r="AE2217" i="15"/>
  <c r="AD2217" i="15"/>
  <c r="N2217" i="15"/>
  <c r="M2217" i="15"/>
  <c r="L2217" i="15"/>
  <c r="J2217" i="15" s="1"/>
  <c r="G2217" i="15"/>
  <c r="F2217" i="15"/>
  <c r="C2217" i="15"/>
  <c r="AX2216" i="15"/>
  <c r="AW2216" i="15"/>
  <c r="AV2216" i="15"/>
  <c r="AH2216" i="15"/>
  <c r="AG2216" i="15"/>
  <c r="AF2216" i="15"/>
  <c r="AE2216" i="15"/>
  <c r="AD2216" i="15"/>
  <c r="N2216" i="15"/>
  <c r="M2216" i="15"/>
  <c r="J2216" i="15" s="1"/>
  <c r="L2216" i="15"/>
  <c r="G2216" i="15"/>
  <c r="F2216" i="15"/>
  <c r="C2216" i="15"/>
  <c r="AX2215" i="15"/>
  <c r="AW2215" i="15"/>
  <c r="AV2215" i="15"/>
  <c r="AH2215" i="15"/>
  <c r="AG2215" i="15"/>
  <c r="AF2215" i="15"/>
  <c r="AE2215" i="15"/>
  <c r="AD2215" i="15"/>
  <c r="N2215" i="15"/>
  <c r="M2215" i="15"/>
  <c r="L2215" i="15"/>
  <c r="J2215" i="15" s="1"/>
  <c r="G2215" i="15"/>
  <c r="F2215" i="15"/>
  <c r="C2215" i="15"/>
  <c r="AX2214" i="15"/>
  <c r="AW2214" i="15"/>
  <c r="AV2214" i="15"/>
  <c r="AH2214" i="15"/>
  <c r="AG2214" i="15"/>
  <c r="AF2214" i="15"/>
  <c r="AE2214" i="15"/>
  <c r="AD2214" i="15"/>
  <c r="N2214" i="15"/>
  <c r="M2214" i="15"/>
  <c r="L2214" i="15"/>
  <c r="J2214" i="15"/>
  <c r="G2214" i="15"/>
  <c r="F2214" i="15"/>
  <c r="C2214" i="15"/>
  <c r="AX2213" i="15"/>
  <c r="AW2213" i="15"/>
  <c r="AV2213" i="15"/>
  <c r="AH2213" i="15"/>
  <c r="AG2213" i="15"/>
  <c r="AF2213" i="15"/>
  <c r="AE2213" i="15"/>
  <c r="AD2213" i="15"/>
  <c r="N2213" i="15"/>
  <c r="M2213" i="15"/>
  <c r="L2213" i="15"/>
  <c r="J2213" i="15"/>
  <c r="G2213" i="15"/>
  <c r="F2213" i="15"/>
  <c r="C2213" i="15"/>
  <c r="AX2212" i="15"/>
  <c r="AW2212" i="15"/>
  <c r="AV2212" i="15"/>
  <c r="AH2212" i="15"/>
  <c r="AG2212" i="15"/>
  <c r="AF2212" i="15"/>
  <c r="AE2212" i="15"/>
  <c r="AD2212" i="15"/>
  <c r="N2212" i="15"/>
  <c r="M2212" i="15"/>
  <c r="L2212" i="15"/>
  <c r="J2212" i="15" s="1"/>
  <c r="G2212" i="15"/>
  <c r="F2212" i="15"/>
  <c r="C2212" i="15"/>
  <c r="AX2211" i="15"/>
  <c r="AW2211" i="15"/>
  <c r="AV2211" i="15"/>
  <c r="AH2211" i="15"/>
  <c r="AG2211" i="15"/>
  <c r="AF2211" i="15"/>
  <c r="AE2211" i="15"/>
  <c r="AD2211" i="15"/>
  <c r="N2211" i="15"/>
  <c r="M2211" i="15"/>
  <c r="L2211" i="15"/>
  <c r="J2211" i="15"/>
  <c r="G2211" i="15"/>
  <c r="F2211" i="15"/>
  <c r="C2211" i="15"/>
  <c r="AX2209" i="15"/>
  <c r="AW2209" i="15"/>
  <c r="AV2209" i="15"/>
  <c r="AH2209" i="15"/>
  <c r="AG2209" i="15"/>
  <c r="AF2209" i="15"/>
  <c r="AE2209" i="15"/>
  <c r="AD2209" i="15"/>
  <c r="N2209" i="15"/>
  <c r="M2209" i="15"/>
  <c r="L2209" i="15"/>
  <c r="J2209" i="15"/>
  <c r="G2209" i="15"/>
  <c r="F2209" i="15"/>
  <c r="C2209" i="15"/>
  <c r="AX2208" i="15"/>
  <c r="AW2208" i="15"/>
  <c r="AV2208" i="15"/>
  <c r="AH2208" i="15"/>
  <c r="AG2208" i="15"/>
  <c r="AF2208" i="15"/>
  <c r="AE2208" i="15"/>
  <c r="AD2208" i="15"/>
  <c r="N2208" i="15"/>
  <c r="M2208" i="15"/>
  <c r="L2208" i="15"/>
  <c r="G2208" i="15"/>
  <c r="F2208" i="15"/>
  <c r="C2208" i="15"/>
  <c r="AX2207" i="15"/>
  <c r="AW2207" i="15"/>
  <c r="AV2207" i="15"/>
  <c r="AH2207" i="15"/>
  <c r="AG2207" i="15"/>
  <c r="AF2207" i="15"/>
  <c r="AE2207" i="15"/>
  <c r="AD2207" i="15"/>
  <c r="N2207" i="15"/>
  <c r="M2207" i="15"/>
  <c r="J2207" i="15" s="1"/>
  <c r="L2207" i="15"/>
  <c r="G2207" i="15"/>
  <c r="F2207" i="15"/>
  <c r="C2207" i="15"/>
  <c r="AX2206" i="15"/>
  <c r="AW2206" i="15"/>
  <c r="AV2206" i="15"/>
  <c r="AH2206" i="15"/>
  <c r="AG2206" i="15"/>
  <c r="AF2206" i="15"/>
  <c r="AE2206" i="15"/>
  <c r="AD2206" i="15"/>
  <c r="N2206" i="15"/>
  <c r="M2206" i="15"/>
  <c r="L2206" i="15"/>
  <c r="J2206" i="15" s="1"/>
  <c r="G2206" i="15"/>
  <c r="F2206" i="15"/>
  <c r="C2206" i="15"/>
  <c r="AX2205" i="15"/>
  <c r="AW2205" i="15"/>
  <c r="AV2205" i="15"/>
  <c r="AH2205" i="15"/>
  <c r="AG2205" i="15"/>
  <c r="AF2205" i="15"/>
  <c r="AE2205" i="15"/>
  <c r="AD2205" i="15"/>
  <c r="N2205" i="15"/>
  <c r="M2205" i="15"/>
  <c r="L2205" i="15"/>
  <c r="J2205" i="15"/>
  <c r="G2205" i="15"/>
  <c r="F2205" i="15"/>
  <c r="C2205" i="15"/>
  <c r="AX2204" i="15"/>
  <c r="AW2204" i="15"/>
  <c r="AV2204" i="15"/>
  <c r="AH2204" i="15"/>
  <c r="AG2204" i="15"/>
  <c r="AF2204" i="15"/>
  <c r="AE2204" i="15"/>
  <c r="AD2204" i="15"/>
  <c r="N2204" i="15"/>
  <c r="M2204" i="15"/>
  <c r="L2204" i="15"/>
  <c r="J2204" i="15"/>
  <c r="G2204" i="15"/>
  <c r="F2204" i="15"/>
  <c r="C2204" i="15"/>
  <c r="AX2203" i="15"/>
  <c r="AW2203" i="15"/>
  <c r="AV2203" i="15"/>
  <c r="AH2203" i="15"/>
  <c r="AG2203" i="15"/>
  <c r="AF2203" i="15"/>
  <c r="AE2203" i="15"/>
  <c r="AD2203" i="15"/>
  <c r="N2203" i="15"/>
  <c r="M2203" i="15"/>
  <c r="L2203" i="15"/>
  <c r="J2203" i="15" s="1"/>
  <c r="G2203" i="15"/>
  <c r="F2203" i="15"/>
  <c r="C2203" i="15"/>
  <c r="AX2202" i="15"/>
  <c r="AW2202" i="15"/>
  <c r="AV2202" i="15"/>
  <c r="AH2202" i="15"/>
  <c r="AG2202" i="15"/>
  <c r="AF2202" i="15"/>
  <c r="AE2202" i="15"/>
  <c r="AD2202" i="15"/>
  <c r="N2202" i="15"/>
  <c r="M2202" i="15"/>
  <c r="L2202" i="15"/>
  <c r="J2202" i="15"/>
  <c r="G2202" i="15"/>
  <c r="F2202" i="15"/>
  <c r="C2202" i="15"/>
  <c r="AX2201" i="15"/>
  <c r="AW2201" i="15"/>
  <c r="AV2201" i="15"/>
  <c r="AH2201" i="15"/>
  <c r="AG2201" i="15"/>
  <c r="AF2201" i="15"/>
  <c r="AE2201" i="15"/>
  <c r="AD2201" i="15"/>
  <c r="N2201" i="15"/>
  <c r="M2201" i="15"/>
  <c r="L2201" i="15"/>
  <c r="J2201" i="15"/>
  <c r="G2201" i="15"/>
  <c r="F2201" i="15"/>
  <c r="C2201" i="15"/>
  <c r="AX2200" i="15"/>
  <c r="AW2200" i="15"/>
  <c r="AV2200" i="15"/>
  <c r="AH2200" i="15"/>
  <c r="AG2200" i="15"/>
  <c r="AF2200" i="15"/>
  <c r="AE2200" i="15"/>
  <c r="AD2200" i="15"/>
  <c r="N2200" i="15"/>
  <c r="M2200" i="15"/>
  <c r="L2200" i="15"/>
  <c r="J2200" i="15" s="1"/>
  <c r="G2200" i="15"/>
  <c r="F2200" i="15"/>
  <c r="C2200" i="15"/>
  <c r="AX2199" i="15"/>
  <c r="AW2199" i="15"/>
  <c r="AV2199" i="15"/>
  <c r="AH2199" i="15"/>
  <c r="AG2199" i="15"/>
  <c r="AF2199" i="15"/>
  <c r="AE2199" i="15"/>
  <c r="AD2199" i="15"/>
  <c r="N2199" i="15"/>
  <c r="M2199" i="15"/>
  <c r="J2199" i="15" s="1"/>
  <c r="L2199" i="15"/>
  <c r="G2199" i="15"/>
  <c r="F2199" i="15"/>
  <c r="C2199" i="15"/>
  <c r="AX2198" i="15"/>
  <c r="AW2198" i="15"/>
  <c r="AV2198" i="15"/>
  <c r="AH2198" i="15"/>
  <c r="AG2198" i="15"/>
  <c r="AF2198" i="15"/>
  <c r="AE2198" i="15"/>
  <c r="AD2198" i="15"/>
  <c r="N2198" i="15"/>
  <c r="M2198" i="15"/>
  <c r="L2198" i="15"/>
  <c r="J2198" i="15" s="1"/>
  <c r="G2198" i="15"/>
  <c r="F2198" i="15"/>
  <c r="C2198" i="15"/>
  <c r="AX2197" i="15"/>
  <c r="AW2197" i="15"/>
  <c r="AV2197" i="15"/>
  <c r="AH2197" i="15"/>
  <c r="AG2197" i="15"/>
  <c r="AF2197" i="15"/>
  <c r="AE2197" i="15"/>
  <c r="AD2197" i="15"/>
  <c r="N2197" i="15"/>
  <c r="M2197" i="15"/>
  <c r="L2197" i="15"/>
  <c r="J2197" i="15"/>
  <c r="G2197" i="15"/>
  <c r="F2197" i="15"/>
  <c r="C2197" i="15"/>
  <c r="AX2196" i="15"/>
  <c r="AW2196" i="15"/>
  <c r="AV2196" i="15"/>
  <c r="AH2196" i="15"/>
  <c r="AG2196" i="15"/>
  <c r="AF2196" i="15"/>
  <c r="AE2196" i="15"/>
  <c r="AD2196" i="15"/>
  <c r="N2196" i="15"/>
  <c r="M2196" i="15"/>
  <c r="L2196" i="15"/>
  <c r="J2196" i="15"/>
  <c r="G2196" i="15"/>
  <c r="F2196" i="15"/>
  <c r="C2196" i="15"/>
  <c r="AX2195" i="15"/>
  <c r="AW2195" i="15"/>
  <c r="AV2195" i="15"/>
  <c r="AH2195" i="15"/>
  <c r="AG2195" i="15"/>
  <c r="AF2195" i="15"/>
  <c r="AE2195" i="15"/>
  <c r="AD2195" i="15"/>
  <c r="N2195" i="15"/>
  <c r="M2195" i="15"/>
  <c r="L2195" i="15"/>
  <c r="J2195" i="15" s="1"/>
  <c r="G2195" i="15"/>
  <c r="F2195" i="15"/>
  <c r="C2195" i="15"/>
  <c r="AX2194" i="15"/>
  <c r="AW2194" i="15"/>
  <c r="AV2194" i="15"/>
  <c r="AH2194" i="15"/>
  <c r="AG2194" i="15"/>
  <c r="AF2194" i="15"/>
  <c r="AE2194" i="15"/>
  <c r="AD2194" i="15"/>
  <c r="N2194" i="15"/>
  <c r="M2194" i="15"/>
  <c r="L2194" i="15"/>
  <c r="J2194" i="15"/>
  <c r="G2194" i="15"/>
  <c r="F2194" i="15"/>
  <c r="C2194" i="15"/>
  <c r="AX2193" i="15"/>
  <c r="AW2193" i="15"/>
  <c r="AV2193" i="15"/>
  <c r="AH2193" i="15"/>
  <c r="AG2193" i="15"/>
  <c r="AF2193" i="15"/>
  <c r="AE2193" i="15"/>
  <c r="AD2193" i="15"/>
  <c r="N2193" i="15"/>
  <c r="M2193" i="15"/>
  <c r="L2193" i="15"/>
  <c r="J2193" i="15"/>
  <c r="G2193" i="15"/>
  <c r="F2193" i="15"/>
  <c r="C2193" i="15"/>
  <c r="AX2192" i="15"/>
  <c r="AW2192" i="15"/>
  <c r="AV2192" i="15"/>
  <c r="AH2192" i="15"/>
  <c r="AG2192" i="15"/>
  <c r="AF2192" i="15"/>
  <c r="AE2192" i="15"/>
  <c r="AD2192" i="15"/>
  <c r="N2192" i="15"/>
  <c r="M2192" i="15"/>
  <c r="L2192" i="15"/>
  <c r="G2192" i="15"/>
  <c r="F2192" i="15"/>
  <c r="C2192" i="15"/>
  <c r="AX2191" i="15"/>
  <c r="AW2191" i="15"/>
  <c r="AV2191" i="15"/>
  <c r="AH2191" i="15"/>
  <c r="AG2191" i="15"/>
  <c r="AF2191" i="15"/>
  <c r="AE2191" i="15"/>
  <c r="AD2191" i="15"/>
  <c r="N2191" i="15"/>
  <c r="M2191" i="15"/>
  <c r="J2191" i="15" s="1"/>
  <c r="L2191" i="15"/>
  <c r="G2191" i="15"/>
  <c r="F2191" i="15"/>
  <c r="C2191" i="15"/>
  <c r="AX2190" i="15"/>
  <c r="AW2190" i="15"/>
  <c r="AV2190" i="15"/>
  <c r="AH2190" i="15"/>
  <c r="AG2190" i="15"/>
  <c r="AF2190" i="15"/>
  <c r="AE2190" i="15"/>
  <c r="AD2190" i="15"/>
  <c r="N2190" i="15"/>
  <c r="M2190" i="15"/>
  <c r="L2190" i="15"/>
  <c r="J2190" i="15" s="1"/>
  <c r="G2190" i="15"/>
  <c r="F2190" i="15"/>
  <c r="C2190" i="15"/>
  <c r="AX2189" i="15"/>
  <c r="AW2189" i="15"/>
  <c r="AV2189" i="15"/>
  <c r="AH2189" i="15"/>
  <c r="AG2189" i="15"/>
  <c r="AF2189" i="15"/>
  <c r="AE2189" i="15"/>
  <c r="AD2189" i="15"/>
  <c r="N2189" i="15"/>
  <c r="M2189" i="15"/>
  <c r="L2189" i="15"/>
  <c r="J2189" i="15"/>
  <c r="G2189" i="15"/>
  <c r="F2189" i="15"/>
  <c r="C2189" i="15"/>
  <c r="AX2188" i="15"/>
  <c r="AW2188" i="15"/>
  <c r="AV2188" i="15"/>
  <c r="AH2188" i="15"/>
  <c r="AG2188" i="15"/>
  <c r="AF2188" i="15"/>
  <c r="AE2188" i="15"/>
  <c r="AD2188" i="15"/>
  <c r="N2188" i="15"/>
  <c r="M2188" i="15"/>
  <c r="L2188" i="15"/>
  <c r="J2188" i="15"/>
  <c r="G2188" i="15"/>
  <c r="F2188" i="15"/>
  <c r="C2188" i="15"/>
  <c r="AX2187" i="15"/>
  <c r="AW2187" i="15"/>
  <c r="AV2187" i="15"/>
  <c r="AH2187" i="15"/>
  <c r="AG2187" i="15"/>
  <c r="AF2187" i="15"/>
  <c r="AE2187" i="15"/>
  <c r="AD2187" i="15"/>
  <c r="N2187" i="15"/>
  <c r="M2187" i="15"/>
  <c r="L2187" i="15"/>
  <c r="J2187" i="15"/>
  <c r="G2187" i="15"/>
  <c r="F2187" i="15"/>
  <c r="C2187" i="15"/>
  <c r="AX2186" i="15"/>
  <c r="AW2186" i="15"/>
  <c r="AV2186" i="15"/>
  <c r="AH2186" i="15"/>
  <c r="AG2186" i="15"/>
  <c r="AF2186" i="15"/>
  <c r="AE2186" i="15"/>
  <c r="AD2186" i="15"/>
  <c r="N2186" i="15"/>
  <c r="M2186" i="15"/>
  <c r="L2186" i="15"/>
  <c r="J2186" i="15"/>
  <c r="G2186" i="15"/>
  <c r="F2186" i="15"/>
  <c r="C2186" i="15"/>
  <c r="AX2185" i="15"/>
  <c r="AW2185" i="15"/>
  <c r="AV2185" i="15"/>
  <c r="AH2185" i="15"/>
  <c r="AG2185" i="15"/>
  <c r="AF2185" i="15"/>
  <c r="AE2185" i="15"/>
  <c r="AD2185" i="15"/>
  <c r="N2185" i="15"/>
  <c r="M2185" i="15"/>
  <c r="L2185" i="15"/>
  <c r="J2185" i="15"/>
  <c r="G2185" i="15"/>
  <c r="F2185" i="15"/>
  <c r="C2185" i="15"/>
  <c r="AX2184" i="15"/>
  <c r="AW2184" i="15"/>
  <c r="AV2184" i="15"/>
  <c r="AH2184" i="15"/>
  <c r="AG2184" i="15"/>
  <c r="AF2184" i="15"/>
  <c r="AE2184" i="15"/>
  <c r="AD2184" i="15"/>
  <c r="N2184" i="15"/>
  <c r="M2184" i="15"/>
  <c r="L2184" i="15"/>
  <c r="G2184" i="15"/>
  <c r="F2184" i="15"/>
  <c r="C2184" i="15"/>
  <c r="AX2183" i="15"/>
  <c r="AW2183" i="15"/>
  <c r="AV2183" i="15"/>
  <c r="AH2183" i="15"/>
  <c r="AG2183" i="15"/>
  <c r="AF2183" i="15"/>
  <c r="AE2183" i="15"/>
  <c r="AD2183" i="15"/>
  <c r="N2183" i="15"/>
  <c r="M2183" i="15"/>
  <c r="J2183" i="15" s="1"/>
  <c r="L2183" i="15"/>
  <c r="G2183" i="15"/>
  <c r="F2183" i="15"/>
  <c r="C2183" i="15"/>
  <c r="AX2182" i="15"/>
  <c r="AW2182" i="15"/>
  <c r="AV2182" i="15"/>
  <c r="AH2182" i="15"/>
  <c r="AG2182" i="15"/>
  <c r="AF2182" i="15"/>
  <c r="AE2182" i="15"/>
  <c r="AD2182" i="15"/>
  <c r="N2182" i="15"/>
  <c r="M2182" i="15"/>
  <c r="L2182" i="15"/>
  <c r="J2182" i="15" s="1"/>
  <c r="G2182" i="15"/>
  <c r="F2182" i="15"/>
  <c r="C2182" i="15"/>
  <c r="AX2180" i="15"/>
  <c r="AW2180" i="15"/>
  <c r="AV2180" i="15"/>
  <c r="AH2180" i="15"/>
  <c r="AG2180" i="15"/>
  <c r="AF2180" i="15"/>
  <c r="AE2180" i="15"/>
  <c r="AD2180" i="15"/>
  <c r="N2180" i="15"/>
  <c r="M2180" i="15"/>
  <c r="L2180" i="15"/>
  <c r="J2180" i="15"/>
  <c r="G2180" i="15"/>
  <c r="F2180" i="15"/>
  <c r="C2180" i="15"/>
  <c r="AX2179" i="15"/>
  <c r="AW2179" i="15"/>
  <c r="AV2179" i="15"/>
  <c r="AH2179" i="15"/>
  <c r="AG2179" i="15"/>
  <c r="AF2179" i="15"/>
  <c r="AE2179" i="15"/>
  <c r="AD2179" i="15"/>
  <c r="N2179" i="15"/>
  <c r="M2179" i="15"/>
  <c r="L2179" i="15"/>
  <c r="J2179" i="15"/>
  <c r="G2179" i="15"/>
  <c r="F2179" i="15"/>
  <c r="C2179" i="15"/>
  <c r="AX2178" i="15"/>
  <c r="AW2178" i="15"/>
  <c r="AV2178" i="15"/>
  <c r="AH2178" i="15"/>
  <c r="AG2178" i="15"/>
  <c r="AF2178" i="15"/>
  <c r="AE2178" i="15"/>
  <c r="AD2178" i="15"/>
  <c r="N2178" i="15"/>
  <c r="M2178" i="15"/>
  <c r="L2178" i="15"/>
  <c r="J2178" i="15"/>
  <c r="G2178" i="15"/>
  <c r="F2178" i="15"/>
  <c r="C2178" i="15"/>
  <c r="AX2177" i="15"/>
  <c r="AW2177" i="15"/>
  <c r="AV2177" i="15"/>
  <c r="AH2177" i="15"/>
  <c r="AG2177" i="15"/>
  <c r="AF2177" i="15"/>
  <c r="AE2177" i="15"/>
  <c r="AD2177" i="15"/>
  <c r="N2177" i="15"/>
  <c r="M2177" i="15"/>
  <c r="L2177" i="15"/>
  <c r="J2177" i="15"/>
  <c r="G2177" i="15"/>
  <c r="F2177" i="15"/>
  <c r="C2177" i="15"/>
  <c r="AX2176" i="15"/>
  <c r="AW2176" i="15"/>
  <c r="AV2176" i="15"/>
  <c r="AH2176" i="15"/>
  <c r="AG2176" i="15"/>
  <c r="AF2176" i="15"/>
  <c r="AE2176" i="15"/>
  <c r="AD2176" i="15"/>
  <c r="N2176" i="15"/>
  <c r="M2176" i="15"/>
  <c r="L2176" i="15"/>
  <c r="J2176" i="15"/>
  <c r="G2176" i="15"/>
  <c r="F2176" i="15"/>
  <c r="C2176" i="15"/>
  <c r="AX2175" i="15"/>
  <c r="AW2175" i="15"/>
  <c r="AV2175" i="15"/>
  <c r="AH2175" i="15"/>
  <c r="AG2175" i="15"/>
  <c r="AF2175" i="15"/>
  <c r="AE2175" i="15"/>
  <c r="AD2175" i="15"/>
  <c r="N2175" i="15"/>
  <c r="M2175" i="15"/>
  <c r="L2175" i="15"/>
  <c r="G2175" i="15"/>
  <c r="F2175" i="15"/>
  <c r="C2175" i="15"/>
  <c r="AX2174" i="15"/>
  <c r="AW2174" i="15"/>
  <c r="AV2174" i="15"/>
  <c r="AH2174" i="15"/>
  <c r="AG2174" i="15"/>
  <c r="AF2174" i="15"/>
  <c r="AE2174" i="15"/>
  <c r="AD2174" i="15"/>
  <c r="N2174" i="15"/>
  <c r="M2174" i="15"/>
  <c r="J2174" i="15" s="1"/>
  <c r="L2174" i="15"/>
  <c r="G2174" i="15"/>
  <c r="F2174" i="15"/>
  <c r="C2174" i="15"/>
  <c r="AX2173" i="15"/>
  <c r="AW2173" i="15"/>
  <c r="AV2173" i="15"/>
  <c r="AH2173" i="15"/>
  <c r="AG2173" i="15"/>
  <c r="AF2173" i="15"/>
  <c r="AE2173" i="15"/>
  <c r="AD2173" i="15"/>
  <c r="N2173" i="15"/>
  <c r="M2173" i="15"/>
  <c r="L2173" i="15"/>
  <c r="J2173" i="15" s="1"/>
  <c r="G2173" i="15"/>
  <c r="F2173" i="15"/>
  <c r="C2173" i="15"/>
  <c r="AX2172" i="15"/>
  <c r="AW2172" i="15"/>
  <c r="AV2172" i="15"/>
  <c r="AH2172" i="15"/>
  <c r="AG2172" i="15"/>
  <c r="AF2172" i="15"/>
  <c r="AE2172" i="15"/>
  <c r="AD2172" i="15"/>
  <c r="N2172" i="15"/>
  <c r="M2172" i="15"/>
  <c r="L2172" i="15"/>
  <c r="J2172" i="15"/>
  <c r="G2172" i="15"/>
  <c r="F2172" i="15"/>
  <c r="C2172" i="15"/>
  <c r="AX2171" i="15"/>
  <c r="AW2171" i="15"/>
  <c r="AV2171" i="15"/>
  <c r="AH2171" i="15"/>
  <c r="AG2171" i="15"/>
  <c r="AF2171" i="15"/>
  <c r="AE2171" i="15"/>
  <c r="AD2171" i="15"/>
  <c r="N2171" i="15"/>
  <c r="M2171" i="15"/>
  <c r="L2171" i="15"/>
  <c r="J2171" i="15"/>
  <c r="G2171" i="15"/>
  <c r="F2171" i="15"/>
  <c r="C2171" i="15"/>
  <c r="AX2170" i="15"/>
  <c r="AW2170" i="15"/>
  <c r="AV2170" i="15"/>
  <c r="AH2170" i="15"/>
  <c r="AG2170" i="15"/>
  <c r="AF2170" i="15"/>
  <c r="AE2170" i="15"/>
  <c r="AD2170" i="15"/>
  <c r="N2170" i="15"/>
  <c r="M2170" i="15"/>
  <c r="L2170" i="15"/>
  <c r="J2170" i="15"/>
  <c r="G2170" i="15"/>
  <c r="F2170" i="15"/>
  <c r="C2170" i="15"/>
  <c r="AX2169" i="15"/>
  <c r="AW2169" i="15"/>
  <c r="AV2169" i="15"/>
  <c r="AH2169" i="15"/>
  <c r="AG2169" i="15"/>
  <c r="AF2169" i="15"/>
  <c r="AE2169" i="15"/>
  <c r="AD2169" i="15"/>
  <c r="N2169" i="15"/>
  <c r="M2169" i="15"/>
  <c r="L2169" i="15"/>
  <c r="J2169" i="15"/>
  <c r="G2169" i="15"/>
  <c r="F2169" i="15"/>
  <c r="C2169" i="15"/>
  <c r="AX2168" i="15"/>
  <c r="AW2168" i="15"/>
  <c r="AV2168" i="15"/>
  <c r="AH2168" i="15"/>
  <c r="AG2168" i="15"/>
  <c r="AF2168" i="15"/>
  <c r="AE2168" i="15"/>
  <c r="AD2168" i="15"/>
  <c r="N2168" i="15"/>
  <c r="M2168" i="15"/>
  <c r="L2168" i="15"/>
  <c r="J2168" i="15"/>
  <c r="G2168" i="15"/>
  <c r="F2168" i="15"/>
  <c r="C2168" i="15"/>
  <c r="AX2167" i="15"/>
  <c r="AW2167" i="15"/>
  <c r="AV2167" i="15"/>
  <c r="AH2167" i="15"/>
  <c r="AG2167" i="15"/>
  <c r="AF2167" i="15"/>
  <c r="AE2167" i="15"/>
  <c r="AD2167" i="15"/>
  <c r="N2167" i="15"/>
  <c r="M2167" i="15"/>
  <c r="L2167" i="15"/>
  <c r="J2167" i="15" s="1"/>
  <c r="G2167" i="15"/>
  <c r="F2167" i="15"/>
  <c r="C2167" i="15"/>
  <c r="AX2165" i="15"/>
  <c r="AW2165" i="15"/>
  <c r="AV2165" i="15"/>
  <c r="AH2165" i="15"/>
  <c r="AG2165" i="15"/>
  <c r="AF2165" i="15"/>
  <c r="AE2165" i="15"/>
  <c r="AD2165" i="15"/>
  <c r="N2165" i="15"/>
  <c r="M2165" i="15"/>
  <c r="J2165" i="15" s="1"/>
  <c r="L2165" i="15"/>
  <c r="G2165" i="15"/>
  <c r="F2165" i="15"/>
  <c r="C2165" i="15"/>
  <c r="AX2164" i="15"/>
  <c r="AW2164" i="15"/>
  <c r="AV2164" i="15"/>
  <c r="AH2164" i="15"/>
  <c r="AG2164" i="15"/>
  <c r="AF2164" i="15"/>
  <c r="AE2164" i="15"/>
  <c r="AD2164" i="15"/>
  <c r="N2164" i="15"/>
  <c r="M2164" i="15"/>
  <c r="L2164" i="15"/>
  <c r="J2164" i="15" s="1"/>
  <c r="G2164" i="15"/>
  <c r="F2164" i="15"/>
  <c r="C2164" i="15"/>
  <c r="AX2163" i="15"/>
  <c r="AW2163" i="15"/>
  <c r="AV2163" i="15"/>
  <c r="AH2163" i="15"/>
  <c r="AG2163" i="15"/>
  <c r="AF2163" i="15"/>
  <c r="AE2163" i="15"/>
  <c r="AD2163" i="15"/>
  <c r="N2163" i="15"/>
  <c r="M2163" i="15"/>
  <c r="L2163" i="15"/>
  <c r="J2163" i="15" s="1"/>
  <c r="G2163" i="15"/>
  <c r="F2163" i="15"/>
  <c r="C2163" i="15"/>
  <c r="AX2162" i="15"/>
  <c r="AW2162" i="15"/>
  <c r="AV2162" i="15"/>
  <c r="AH2162" i="15"/>
  <c r="AG2162" i="15"/>
  <c r="AF2162" i="15"/>
  <c r="AE2162" i="15"/>
  <c r="AD2162" i="15"/>
  <c r="N2162" i="15"/>
  <c r="M2162" i="15"/>
  <c r="L2162" i="15"/>
  <c r="J2162" i="15"/>
  <c r="G2162" i="15"/>
  <c r="F2162" i="15"/>
  <c r="C2162" i="15"/>
  <c r="AX2161" i="15"/>
  <c r="AW2161" i="15"/>
  <c r="AV2161" i="15"/>
  <c r="AH2161" i="15"/>
  <c r="AG2161" i="15"/>
  <c r="AF2161" i="15"/>
  <c r="AE2161" i="15"/>
  <c r="AD2161" i="15"/>
  <c r="N2161" i="15"/>
  <c r="M2161" i="15"/>
  <c r="L2161" i="15"/>
  <c r="J2161" i="15"/>
  <c r="G2161" i="15"/>
  <c r="F2161" i="15"/>
  <c r="C2161" i="15"/>
  <c r="AX2160" i="15"/>
  <c r="AW2160" i="15"/>
  <c r="AV2160" i="15"/>
  <c r="AH2160" i="15"/>
  <c r="AG2160" i="15"/>
  <c r="AF2160" i="15"/>
  <c r="AE2160" i="15"/>
  <c r="AD2160" i="15"/>
  <c r="N2160" i="15"/>
  <c r="M2160" i="15"/>
  <c r="L2160" i="15"/>
  <c r="J2160" i="15"/>
  <c r="G2160" i="15"/>
  <c r="F2160" i="15"/>
  <c r="C2160" i="15"/>
  <c r="AX2159" i="15"/>
  <c r="AW2159" i="15"/>
  <c r="AV2159" i="15"/>
  <c r="AH2159" i="15"/>
  <c r="AG2159" i="15"/>
  <c r="AF2159" i="15"/>
  <c r="AE2159" i="15"/>
  <c r="AD2159" i="15"/>
  <c r="N2159" i="15"/>
  <c r="M2159" i="15"/>
  <c r="L2159" i="15"/>
  <c r="J2159" i="15"/>
  <c r="G2159" i="15"/>
  <c r="F2159" i="15"/>
  <c r="C2159" i="15"/>
  <c r="AX2158" i="15"/>
  <c r="AW2158" i="15"/>
  <c r="AV2158" i="15"/>
  <c r="AH2158" i="15"/>
  <c r="AG2158" i="15"/>
  <c r="AF2158" i="15"/>
  <c r="AE2158" i="15"/>
  <c r="AD2158" i="15"/>
  <c r="N2158" i="15"/>
  <c r="M2158" i="15"/>
  <c r="L2158" i="15"/>
  <c r="J2158" i="15" s="1"/>
  <c r="G2158" i="15"/>
  <c r="F2158" i="15"/>
  <c r="C2158" i="15"/>
  <c r="AX2157" i="15"/>
  <c r="AW2157" i="15"/>
  <c r="AV2157" i="15"/>
  <c r="AH2157" i="15"/>
  <c r="AG2157" i="15"/>
  <c r="AF2157" i="15"/>
  <c r="AE2157" i="15"/>
  <c r="AD2157" i="15"/>
  <c r="N2157" i="15"/>
  <c r="M2157" i="15"/>
  <c r="J2157" i="15" s="1"/>
  <c r="L2157" i="15"/>
  <c r="G2157" i="15"/>
  <c r="F2157" i="15"/>
  <c r="C2157" i="15"/>
  <c r="AX2156" i="15"/>
  <c r="AW2156" i="15"/>
  <c r="AV2156" i="15"/>
  <c r="AH2156" i="15"/>
  <c r="AG2156" i="15"/>
  <c r="AF2156" i="15"/>
  <c r="AE2156" i="15"/>
  <c r="AD2156" i="15"/>
  <c r="N2156" i="15"/>
  <c r="M2156" i="15"/>
  <c r="L2156" i="15"/>
  <c r="J2156" i="15" s="1"/>
  <c r="G2156" i="15"/>
  <c r="F2156" i="15"/>
  <c r="C2156" i="15"/>
  <c r="AX2155" i="15"/>
  <c r="AW2155" i="15"/>
  <c r="AV2155" i="15"/>
  <c r="AH2155" i="15"/>
  <c r="AG2155" i="15"/>
  <c r="AF2155" i="15"/>
  <c r="AE2155" i="15"/>
  <c r="AD2155" i="15"/>
  <c r="N2155" i="15"/>
  <c r="M2155" i="15"/>
  <c r="L2155" i="15"/>
  <c r="J2155" i="15" s="1"/>
  <c r="G2155" i="15"/>
  <c r="F2155" i="15"/>
  <c r="C2155" i="15"/>
  <c r="AX2154" i="15"/>
  <c r="AW2154" i="15"/>
  <c r="AV2154" i="15"/>
  <c r="AH2154" i="15"/>
  <c r="AG2154" i="15"/>
  <c r="AF2154" i="15"/>
  <c r="AE2154" i="15"/>
  <c r="AD2154" i="15"/>
  <c r="N2154" i="15"/>
  <c r="M2154" i="15"/>
  <c r="L2154" i="15"/>
  <c r="J2154" i="15"/>
  <c r="G2154" i="15"/>
  <c r="F2154" i="15"/>
  <c r="C2154" i="15"/>
  <c r="AX2152" i="15"/>
  <c r="AW2152" i="15"/>
  <c r="AV2152" i="15"/>
  <c r="AH2152" i="15"/>
  <c r="AG2152" i="15"/>
  <c r="AF2152" i="15"/>
  <c r="AE2152" i="15"/>
  <c r="AD2152" i="15"/>
  <c r="N2152" i="15"/>
  <c r="M2152" i="15"/>
  <c r="L2152" i="15"/>
  <c r="J2152" i="15"/>
  <c r="G2152" i="15"/>
  <c r="F2152" i="15"/>
  <c r="C2152" i="15"/>
  <c r="AX2151" i="15"/>
  <c r="AW2151" i="15"/>
  <c r="AV2151" i="15"/>
  <c r="AH2151" i="15"/>
  <c r="AG2151" i="15"/>
  <c r="AF2151" i="15"/>
  <c r="AE2151" i="15"/>
  <c r="AD2151" i="15"/>
  <c r="N2151" i="15"/>
  <c r="M2151" i="15"/>
  <c r="L2151" i="15"/>
  <c r="J2151" i="15"/>
  <c r="G2151" i="15"/>
  <c r="F2151" i="15"/>
  <c r="C2151" i="15"/>
  <c r="AX2150" i="15"/>
  <c r="AW2150" i="15"/>
  <c r="AV2150" i="15"/>
  <c r="AH2150" i="15"/>
  <c r="AG2150" i="15"/>
  <c r="AF2150" i="15"/>
  <c r="AE2150" i="15"/>
  <c r="AD2150" i="15"/>
  <c r="N2150" i="15"/>
  <c r="M2150" i="15"/>
  <c r="L2150" i="15"/>
  <c r="J2150" i="15"/>
  <c r="G2150" i="15"/>
  <c r="F2150" i="15"/>
  <c r="C2150" i="15"/>
  <c r="AX2148" i="15"/>
  <c r="AW2148" i="15"/>
  <c r="AV2148" i="15"/>
  <c r="AH2148" i="15"/>
  <c r="AG2148" i="15"/>
  <c r="AF2148" i="15"/>
  <c r="AE2148" i="15"/>
  <c r="AD2148" i="15"/>
  <c r="N2148" i="15"/>
  <c r="M2148" i="15"/>
  <c r="L2148" i="15"/>
  <c r="J2148" i="15" s="1"/>
  <c r="G2148" i="15"/>
  <c r="F2148" i="15"/>
  <c r="C2148" i="15"/>
  <c r="AX2147" i="15"/>
  <c r="AW2147" i="15"/>
  <c r="AV2147" i="15"/>
  <c r="AH2147" i="15"/>
  <c r="AG2147" i="15"/>
  <c r="AF2147" i="15"/>
  <c r="AE2147" i="15"/>
  <c r="AD2147" i="15"/>
  <c r="N2147" i="15"/>
  <c r="M2147" i="15"/>
  <c r="J2147" i="15" s="1"/>
  <c r="L2147" i="15"/>
  <c r="G2147" i="15"/>
  <c r="F2147" i="15"/>
  <c r="C2147" i="15"/>
  <c r="AX2146" i="15"/>
  <c r="AW2146" i="15"/>
  <c r="AV2146" i="15"/>
  <c r="AH2146" i="15"/>
  <c r="AG2146" i="15"/>
  <c r="AF2146" i="15"/>
  <c r="AE2146" i="15"/>
  <c r="AD2146" i="15"/>
  <c r="N2146" i="15"/>
  <c r="M2146" i="15"/>
  <c r="L2146" i="15"/>
  <c r="G2146" i="15"/>
  <c r="F2146" i="15"/>
  <c r="C2146" i="15"/>
  <c r="AX2145" i="15"/>
  <c r="AW2145" i="15"/>
  <c r="AV2145" i="15"/>
  <c r="AH2145" i="15"/>
  <c r="AG2145" i="15"/>
  <c r="AF2145" i="15"/>
  <c r="AE2145" i="15"/>
  <c r="AD2145" i="15"/>
  <c r="N2145" i="15"/>
  <c r="M2145" i="15"/>
  <c r="L2145" i="15"/>
  <c r="J2145" i="15"/>
  <c r="G2145" i="15"/>
  <c r="F2145" i="15"/>
  <c r="C2145" i="15"/>
  <c r="AX2144" i="15"/>
  <c r="AW2144" i="15"/>
  <c r="AV2144" i="15"/>
  <c r="AH2144" i="15"/>
  <c r="AG2144" i="15"/>
  <c r="AF2144" i="15"/>
  <c r="AE2144" i="15"/>
  <c r="AD2144" i="15"/>
  <c r="N2144" i="15"/>
  <c r="M2144" i="15"/>
  <c r="L2144" i="15"/>
  <c r="J2144" i="15"/>
  <c r="G2144" i="15"/>
  <c r="F2144" i="15"/>
  <c r="C2144" i="15"/>
  <c r="AX2143" i="15"/>
  <c r="AW2143" i="15"/>
  <c r="AV2143" i="15"/>
  <c r="AH2143" i="15"/>
  <c r="AG2143" i="15"/>
  <c r="AF2143" i="15"/>
  <c r="AE2143" i="15"/>
  <c r="AD2143" i="15"/>
  <c r="N2143" i="15"/>
  <c r="M2143" i="15"/>
  <c r="L2143" i="15"/>
  <c r="J2143" i="15"/>
  <c r="G2143" i="15"/>
  <c r="F2143" i="15"/>
  <c r="C2143" i="15"/>
  <c r="AX2142" i="15"/>
  <c r="AW2142" i="15"/>
  <c r="AV2142" i="15"/>
  <c r="AH2142" i="15"/>
  <c r="AG2142" i="15"/>
  <c r="AF2142" i="15"/>
  <c r="AE2142" i="15"/>
  <c r="AD2142" i="15"/>
  <c r="N2142" i="15"/>
  <c r="M2142" i="15"/>
  <c r="L2142" i="15"/>
  <c r="J2142" i="15"/>
  <c r="G2142" i="15"/>
  <c r="F2142" i="15"/>
  <c r="C2142" i="15"/>
  <c r="AX2141" i="15"/>
  <c r="AW2141" i="15"/>
  <c r="AV2141" i="15"/>
  <c r="AH2141" i="15"/>
  <c r="AG2141" i="15"/>
  <c r="AF2141" i="15"/>
  <c r="AE2141" i="15"/>
  <c r="AD2141" i="15"/>
  <c r="N2141" i="15"/>
  <c r="M2141" i="15"/>
  <c r="L2141" i="15"/>
  <c r="J2141" i="15"/>
  <c r="G2141" i="15"/>
  <c r="F2141" i="15"/>
  <c r="C2141" i="15"/>
  <c r="AX2140" i="15"/>
  <c r="AW2140" i="15"/>
  <c r="AV2140" i="15"/>
  <c r="AH2140" i="15"/>
  <c r="AG2140" i="15"/>
  <c r="AF2140" i="15"/>
  <c r="AE2140" i="15"/>
  <c r="AD2140" i="15"/>
  <c r="N2140" i="15"/>
  <c r="M2140" i="15"/>
  <c r="L2140" i="15"/>
  <c r="J2140" i="15" s="1"/>
  <c r="G2140" i="15"/>
  <c r="F2140" i="15"/>
  <c r="C2140" i="15"/>
  <c r="AX2139" i="15"/>
  <c r="AW2139" i="15"/>
  <c r="AV2139" i="15"/>
  <c r="AH2139" i="15"/>
  <c r="AG2139" i="15"/>
  <c r="AF2139" i="15"/>
  <c r="AE2139" i="15"/>
  <c r="AD2139" i="15"/>
  <c r="N2139" i="15"/>
  <c r="M2139" i="15"/>
  <c r="J2139" i="15" s="1"/>
  <c r="L2139" i="15"/>
  <c r="G2139" i="15"/>
  <c r="F2139" i="15"/>
  <c r="C2139" i="15"/>
  <c r="AX2138" i="15"/>
  <c r="AW2138" i="15"/>
  <c r="AV2138" i="15"/>
  <c r="AH2138" i="15"/>
  <c r="AG2138" i="15"/>
  <c r="AF2138" i="15"/>
  <c r="AE2138" i="15"/>
  <c r="AD2138" i="15"/>
  <c r="N2138" i="15"/>
  <c r="M2138" i="15"/>
  <c r="L2138" i="15"/>
  <c r="G2138" i="15"/>
  <c r="F2138" i="15"/>
  <c r="C2138" i="15"/>
  <c r="AX2137" i="15"/>
  <c r="AW2137" i="15"/>
  <c r="AV2137" i="15"/>
  <c r="AH2137" i="15"/>
  <c r="AG2137" i="15"/>
  <c r="AF2137" i="15"/>
  <c r="AE2137" i="15"/>
  <c r="AD2137" i="15"/>
  <c r="N2137" i="15"/>
  <c r="M2137" i="15"/>
  <c r="L2137" i="15"/>
  <c r="J2137" i="15"/>
  <c r="G2137" i="15"/>
  <c r="F2137" i="15"/>
  <c r="C2137" i="15"/>
  <c r="AX2136" i="15"/>
  <c r="AW2136" i="15"/>
  <c r="AV2136" i="15"/>
  <c r="AH2136" i="15"/>
  <c r="AG2136" i="15"/>
  <c r="AF2136" i="15"/>
  <c r="AE2136" i="15"/>
  <c r="AD2136" i="15"/>
  <c r="N2136" i="15"/>
  <c r="M2136" i="15"/>
  <c r="L2136" i="15"/>
  <c r="J2136" i="15"/>
  <c r="G2136" i="15"/>
  <c r="F2136" i="15"/>
  <c r="C2136" i="15"/>
  <c r="AX2135" i="15"/>
  <c r="AW2135" i="15"/>
  <c r="AV2135" i="15"/>
  <c r="AH2135" i="15"/>
  <c r="AG2135" i="15"/>
  <c r="AF2135" i="15"/>
  <c r="AE2135" i="15"/>
  <c r="AD2135" i="15"/>
  <c r="N2135" i="15"/>
  <c r="M2135" i="15"/>
  <c r="L2135" i="15"/>
  <c r="J2135" i="15"/>
  <c r="G2135" i="15"/>
  <c r="F2135" i="15"/>
  <c r="C2135" i="15"/>
  <c r="AX2134" i="15"/>
  <c r="AW2134" i="15"/>
  <c r="AV2134" i="15"/>
  <c r="AH2134" i="15"/>
  <c r="AG2134" i="15"/>
  <c r="AF2134" i="15"/>
  <c r="AE2134" i="15"/>
  <c r="AD2134" i="15"/>
  <c r="N2134" i="15"/>
  <c r="M2134" i="15"/>
  <c r="L2134" i="15"/>
  <c r="J2134" i="15"/>
  <c r="G2134" i="15"/>
  <c r="F2134" i="15"/>
  <c r="C2134" i="15"/>
  <c r="AX2133" i="15"/>
  <c r="AW2133" i="15"/>
  <c r="AV2133" i="15"/>
  <c r="AH2133" i="15"/>
  <c r="AG2133" i="15"/>
  <c r="AF2133" i="15"/>
  <c r="AE2133" i="15"/>
  <c r="AD2133" i="15"/>
  <c r="N2133" i="15"/>
  <c r="M2133" i="15"/>
  <c r="L2133" i="15"/>
  <c r="J2133" i="15"/>
  <c r="G2133" i="15"/>
  <c r="F2133" i="15"/>
  <c r="C2133" i="15"/>
  <c r="AX2132" i="15"/>
  <c r="AW2132" i="15"/>
  <c r="AV2132" i="15"/>
  <c r="AH2132" i="15"/>
  <c r="AG2132" i="15"/>
  <c r="AF2132" i="15"/>
  <c r="AE2132" i="15"/>
  <c r="AD2132" i="15"/>
  <c r="N2132" i="15"/>
  <c r="M2132" i="15"/>
  <c r="L2132" i="15"/>
  <c r="G2132" i="15"/>
  <c r="F2132" i="15"/>
  <c r="C2132" i="15"/>
  <c r="AX2130" i="15"/>
  <c r="AW2130" i="15"/>
  <c r="AV2130" i="15"/>
  <c r="AH2130" i="15"/>
  <c r="AG2130" i="15"/>
  <c r="AF2130" i="15"/>
  <c r="AE2130" i="15"/>
  <c r="AD2130" i="15"/>
  <c r="N2130" i="15"/>
  <c r="M2130" i="15"/>
  <c r="J2130" i="15" s="1"/>
  <c r="L2130" i="15"/>
  <c r="G2130" i="15"/>
  <c r="F2130" i="15"/>
  <c r="C2130" i="15"/>
  <c r="AX2129" i="15"/>
  <c r="AW2129" i="15"/>
  <c r="AV2129" i="15"/>
  <c r="AH2129" i="15"/>
  <c r="AG2129" i="15"/>
  <c r="AF2129" i="15"/>
  <c r="AE2129" i="15"/>
  <c r="AD2129" i="15"/>
  <c r="N2129" i="15"/>
  <c r="M2129" i="15"/>
  <c r="L2129" i="15"/>
  <c r="G2129" i="15"/>
  <c r="F2129" i="15"/>
  <c r="C2129" i="15"/>
  <c r="AX2128" i="15"/>
  <c r="AW2128" i="15"/>
  <c r="AV2128" i="15"/>
  <c r="AH2128" i="15"/>
  <c r="AG2128" i="15"/>
  <c r="AF2128" i="15"/>
  <c r="AE2128" i="15"/>
  <c r="AD2128" i="15"/>
  <c r="N2128" i="15"/>
  <c r="M2128" i="15"/>
  <c r="L2128" i="15"/>
  <c r="J2128" i="15"/>
  <c r="G2128" i="15"/>
  <c r="F2128" i="15"/>
  <c r="C2128" i="15"/>
  <c r="AX2126" i="15"/>
  <c r="AW2126" i="15"/>
  <c r="AV2126" i="15"/>
  <c r="AH2126" i="15"/>
  <c r="AG2126" i="15"/>
  <c r="AF2126" i="15"/>
  <c r="AE2126" i="15"/>
  <c r="AD2126" i="15"/>
  <c r="N2126" i="15"/>
  <c r="M2126" i="15"/>
  <c r="L2126" i="15"/>
  <c r="J2126" i="15"/>
  <c r="G2126" i="15"/>
  <c r="F2126" i="15"/>
  <c r="C2126" i="15"/>
  <c r="AX2125" i="15"/>
  <c r="AW2125" i="15"/>
  <c r="AV2125" i="15"/>
  <c r="AH2125" i="15"/>
  <c r="AG2125" i="15"/>
  <c r="AF2125" i="15"/>
  <c r="AE2125" i="15"/>
  <c r="AD2125" i="15"/>
  <c r="N2125" i="15"/>
  <c r="M2125" i="15"/>
  <c r="L2125" i="15"/>
  <c r="J2125" i="15"/>
  <c r="G2125" i="15"/>
  <c r="F2125" i="15"/>
  <c r="C2125" i="15"/>
  <c r="AX2124" i="15"/>
  <c r="AW2124" i="15"/>
  <c r="AV2124" i="15"/>
  <c r="AH2124" i="15"/>
  <c r="AG2124" i="15"/>
  <c r="AF2124" i="15"/>
  <c r="AE2124" i="15"/>
  <c r="AD2124" i="15"/>
  <c r="N2124" i="15"/>
  <c r="M2124" i="15"/>
  <c r="L2124" i="15"/>
  <c r="J2124" i="15"/>
  <c r="G2124" i="15"/>
  <c r="F2124" i="15"/>
  <c r="C2124" i="15"/>
  <c r="AX2123" i="15"/>
  <c r="AW2123" i="15"/>
  <c r="AV2123" i="15"/>
  <c r="AH2123" i="15"/>
  <c r="AG2123" i="15"/>
  <c r="AF2123" i="15"/>
  <c r="AE2123" i="15"/>
  <c r="AD2123" i="15"/>
  <c r="N2123" i="15"/>
  <c r="M2123" i="15"/>
  <c r="L2123" i="15"/>
  <c r="J2123" i="15"/>
  <c r="G2123" i="15"/>
  <c r="F2123" i="15"/>
  <c r="C2123" i="15"/>
  <c r="AX2122" i="15"/>
  <c r="AW2122" i="15"/>
  <c r="AV2122" i="15"/>
  <c r="AH2122" i="15"/>
  <c r="AG2122" i="15"/>
  <c r="AF2122" i="15"/>
  <c r="AE2122" i="15"/>
  <c r="AD2122" i="15"/>
  <c r="N2122" i="15"/>
  <c r="M2122" i="15"/>
  <c r="L2122" i="15"/>
  <c r="G2122" i="15"/>
  <c r="F2122" i="15"/>
  <c r="C2122" i="15"/>
  <c r="AX2121" i="15"/>
  <c r="AW2121" i="15"/>
  <c r="AV2121" i="15"/>
  <c r="AH2121" i="15"/>
  <c r="AG2121" i="15"/>
  <c r="AF2121" i="15"/>
  <c r="AE2121" i="15"/>
  <c r="AD2121" i="15"/>
  <c r="N2121" i="15"/>
  <c r="M2121" i="15"/>
  <c r="L2121" i="15"/>
  <c r="G2121" i="15"/>
  <c r="F2121" i="15"/>
  <c r="C2121" i="15"/>
  <c r="AX2120" i="15"/>
  <c r="AW2120" i="15"/>
  <c r="AV2120" i="15"/>
  <c r="AH2120" i="15"/>
  <c r="AG2120" i="15"/>
  <c r="AF2120" i="15"/>
  <c r="AE2120" i="15"/>
  <c r="AD2120" i="15"/>
  <c r="N2120" i="15"/>
  <c r="M2120" i="15"/>
  <c r="L2120" i="15"/>
  <c r="J2120" i="15" s="1"/>
  <c r="G2120" i="15"/>
  <c r="F2120" i="15"/>
  <c r="C2120" i="15"/>
  <c r="AX2119" i="15"/>
  <c r="AW2119" i="15"/>
  <c r="AV2119" i="15"/>
  <c r="AH2119" i="15"/>
  <c r="AG2119" i="15"/>
  <c r="AF2119" i="15"/>
  <c r="AE2119" i="15"/>
  <c r="AD2119" i="15"/>
  <c r="N2119" i="15"/>
  <c r="M2119" i="15"/>
  <c r="L2119" i="15"/>
  <c r="J2119" i="15"/>
  <c r="G2119" i="15"/>
  <c r="F2119" i="15"/>
  <c r="C2119" i="15"/>
  <c r="AX2118" i="15"/>
  <c r="AW2118" i="15"/>
  <c r="AV2118" i="15"/>
  <c r="AH2118" i="15"/>
  <c r="AG2118" i="15"/>
  <c r="AF2118" i="15"/>
  <c r="AE2118" i="15"/>
  <c r="AD2118" i="15"/>
  <c r="N2118" i="15"/>
  <c r="M2118" i="15"/>
  <c r="L2118" i="15"/>
  <c r="J2118" i="15"/>
  <c r="G2118" i="15"/>
  <c r="F2118" i="15"/>
  <c r="C2118" i="15"/>
  <c r="AX2117" i="15"/>
  <c r="AW2117" i="15"/>
  <c r="AV2117" i="15"/>
  <c r="AH2117" i="15"/>
  <c r="AG2117" i="15"/>
  <c r="AF2117" i="15"/>
  <c r="AE2117" i="15"/>
  <c r="AD2117" i="15"/>
  <c r="N2117" i="15"/>
  <c r="M2117" i="15"/>
  <c r="L2117" i="15"/>
  <c r="J2117" i="15"/>
  <c r="G2117" i="15"/>
  <c r="F2117" i="15"/>
  <c r="C2117" i="15"/>
  <c r="AX2116" i="15"/>
  <c r="AW2116" i="15"/>
  <c r="AV2116" i="15"/>
  <c r="AH2116" i="15"/>
  <c r="AG2116" i="15"/>
  <c r="AF2116" i="15"/>
  <c r="AE2116" i="15"/>
  <c r="AD2116" i="15"/>
  <c r="N2116" i="15"/>
  <c r="M2116" i="15"/>
  <c r="L2116" i="15"/>
  <c r="J2116" i="15"/>
  <c r="G2116" i="15"/>
  <c r="F2116" i="15"/>
  <c r="C2116" i="15"/>
  <c r="AX2115" i="15"/>
  <c r="AW2115" i="15"/>
  <c r="AV2115" i="15"/>
  <c r="AH2115" i="15"/>
  <c r="AG2115" i="15"/>
  <c r="AF2115" i="15"/>
  <c r="AE2115" i="15"/>
  <c r="AD2115" i="15"/>
  <c r="N2115" i="15"/>
  <c r="M2115" i="15"/>
  <c r="L2115" i="15"/>
  <c r="J2115" i="15"/>
  <c r="G2115" i="15"/>
  <c r="F2115" i="15"/>
  <c r="C2115" i="15"/>
  <c r="AX2114" i="15"/>
  <c r="AW2114" i="15"/>
  <c r="AV2114" i="15"/>
  <c r="AH2114" i="15"/>
  <c r="AG2114" i="15"/>
  <c r="AF2114" i="15"/>
  <c r="AE2114" i="15"/>
  <c r="AD2114" i="15"/>
  <c r="N2114" i="15"/>
  <c r="M2114" i="15"/>
  <c r="L2114" i="15"/>
  <c r="G2114" i="15"/>
  <c r="F2114" i="15"/>
  <c r="C2114" i="15"/>
  <c r="AX2113" i="15"/>
  <c r="AW2113" i="15"/>
  <c r="AV2113" i="15"/>
  <c r="AH2113" i="15"/>
  <c r="AG2113" i="15"/>
  <c r="AF2113" i="15"/>
  <c r="AE2113" i="15"/>
  <c r="AD2113" i="15"/>
  <c r="N2113" i="15"/>
  <c r="M2113" i="15"/>
  <c r="L2113" i="15"/>
  <c r="G2113" i="15"/>
  <c r="F2113" i="15"/>
  <c r="C2113" i="15"/>
  <c r="AX2112" i="15"/>
  <c r="AW2112" i="15"/>
  <c r="AV2112" i="15"/>
  <c r="AH2112" i="15"/>
  <c r="AG2112" i="15"/>
  <c r="AF2112" i="15"/>
  <c r="AE2112" i="15"/>
  <c r="AD2112" i="15"/>
  <c r="N2112" i="15"/>
  <c r="M2112" i="15"/>
  <c r="L2112" i="15"/>
  <c r="J2112" i="15" s="1"/>
  <c r="G2112" i="15"/>
  <c r="F2112" i="15"/>
  <c r="C2112" i="15"/>
  <c r="AX2111" i="15"/>
  <c r="AW2111" i="15"/>
  <c r="AV2111" i="15"/>
  <c r="AH2111" i="15"/>
  <c r="AG2111" i="15"/>
  <c r="AF2111" i="15"/>
  <c r="AE2111" i="15"/>
  <c r="AD2111" i="15"/>
  <c r="N2111" i="15"/>
  <c r="M2111" i="15"/>
  <c r="L2111" i="15"/>
  <c r="J2111" i="15"/>
  <c r="G2111" i="15"/>
  <c r="F2111" i="15"/>
  <c r="C2111" i="15"/>
  <c r="AX2110" i="15"/>
  <c r="AW2110" i="15"/>
  <c r="AV2110" i="15"/>
  <c r="AH2110" i="15"/>
  <c r="AG2110" i="15"/>
  <c r="AF2110" i="15"/>
  <c r="AE2110" i="15"/>
  <c r="AD2110" i="15"/>
  <c r="N2110" i="15"/>
  <c r="M2110" i="15"/>
  <c r="L2110" i="15"/>
  <c r="J2110" i="15"/>
  <c r="G2110" i="15"/>
  <c r="F2110" i="15"/>
  <c r="C2110" i="15"/>
  <c r="AX2109" i="15"/>
  <c r="AW2109" i="15"/>
  <c r="AV2109" i="15"/>
  <c r="AH2109" i="15"/>
  <c r="AG2109" i="15"/>
  <c r="AF2109" i="15"/>
  <c r="AE2109" i="15"/>
  <c r="AD2109" i="15"/>
  <c r="N2109" i="15"/>
  <c r="M2109" i="15"/>
  <c r="L2109" i="15"/>
  <c r="J2109" i="15"/>
  <c r="G2109" i="15"/>
  <c r="F2109" i="15"/>
  <c r="C2109" i="15"/>
  <c r="AX2108" i="15"/>
  <c r="AW2108" i="15"/>
  <c r="AV2108" i="15"/>
  <c r="AH2108" i="15"/>
  <c r="AG2108" i="15"/>
  <c r="AF2108" i="15"/>
  <c r="AE2108" i="15"/>
  <c r="AD2108" i="15"/>
  <c r="N2108" i="15"/>
  <c r="M2108" i="15"/>
  <c r="L2108" i="15"/>
  <c r="J2108" i="15"/>
  <c r="G2108" i="15"/>
  <c r="F2108" i="15"/>
  <c r="C2108" i="15"/>
  <c r="AX2107" i="15"/>
  <c r="AW2107" i="15"/>
  <c r="AV2107" i="15"/>
  <c r="AH2107" i="15"/>
  <c r="AG2107" i="15"/>
  <c r="AF2107" i="15"/>
  <c r="AE2107" i="15"/>
  <c r="AD2107" i="15"/>
  <c r="N2107" i="15"/>
  <c r="M2107" i="15"/>
  <c r="L2107" i="15"/>
  <c r="J2107" i="15"/>
  <c r="G2107" i="15"/>
  <c r="F2107" i="15"/>
  <c r="C2107" i="15"/>
  <c r="AX2106" i="15"/>
  <c r="AW2106" i="15"/>
  <c r="AV2106" i="15"/>
  <c r="AH2106" i="15"/>
  <c r="AG2106" i="15"/>
  <c r="AF2106" i="15"/>
  <c r="AE2106" i="15"/>
  <c r="AD2106" i="15"/>
  <c r="N2106" i="15"/>
  <c r="M2106" i="15"/>
  <c r="L2106" i="15"/>
  <c r="G2106" i="15"/>
  <c r="F2106" i="15"/>
  <c r="C2106" i="15"/>
  <c r="AX2105" i="15"/>
  <c r="AW2105" i="15"/>
  <c r="AV2105" i="15"/>
  <c r="AH2105" i="15"/>
  <c r="AG2105" i="15"/>
  <c r="AF2105" i="15"/>
  <c r="AE2105" i="15"/>
  <c r="AD2105" i="15"/>
  <c r="N2105" i="15"/>
  <c r="M2105" i="15"/>
  <c r="L2105" i="15"/>
  <c r="G2105" i="15"/>
  <c r="F2105" i="15"/>
  <c r="C2105" i="15"/>
  <c r="AX2104" i="15"/>
  <c r="AW2104" i="15"/>
  <c r="AV2104" i="15"/>
  <c r="AH2104" i="15"/>
  <c r="AG2104" i="15"/>
  <c r="AF2104" i="15"/>
  <c r="AE2104" i="15"/>
  <c r="AD2104" i="15"/>
  <c r="N2104" i="15"/>
  <c r="M2104" i="15"/>
  <c r="L2104" i="15"/>
  <c r="J2104" i="15" s="1"/>
  <c r="G2104" i="15"/>
  <c r="F2104" i="15"/>
  <c r="C2104" i="15"/>
  <c r="AX2103" i="15"/>
  <c r="AW2103" i="15"/>
  <c r="AV2103" i="15"/>
  <c r="AH2103" i="15"/>
  <c r="AG2103" i="15"/>
  <c r="AF2103" i="15"/>
  <c r="AE2103" i="15"/>
  <c r="AD2103" i="15"/>
  <c r="N2103" i="15"/>
  <c r="M2103" i="15"/>
  <c r="L2103" i="15"/>
  <c r="J2103" i="15" s="1"/>
  <c r="G2103" i="15"/>
  <c r="F2103" i="15"/>
  <c r="C2103" i="15"/>
  <c r="AX2102" i="15"/>
  <c r="AW2102" i="15"/>
  <c r="AV2102" i="15"/>
  <c r="AH2102" i="15"/>
  <c r="AG2102" i="15"/>
  <c r="AF2102" i="15"/>
  <c r="AE2102" i="15"/>
  <c r="AD2102" i="15"/>
  <c r="N2102" i="15"/>
  <c r="M2102" i="15"/>
  <c r="L2102" i="15"/>
  <c r="J2102" i="15"/>
  <c r="G2102" i="15"/>
  <c r="F2102" i="15"/>
  <c r="C2102" i="15"/>
  <c r="AX2101" i="15"/>
  <c r="AW2101" i="15"/>
  <c r="AV2101" i="15"/>
  <c r="AH2101" i="15"/>
  <c r="AG2101" i="15"/>
  <c r="AF2101" i="15"/>
  <c r="AE2101" i="15"/>
  <c r="AD2101" i="15"/>
  <c r="N2101" i="15"/>
  <c r="M2101" i="15"/>
  <c r="L2101" i="15"/>
  <c r="J2101" i="15"/>
  <c r="G2101" i="15"/>
  <c r="F2101" i="15"/>
  <c r="C2101" i="15"/>
  <c r="AX2100" i="15"/>
  <c r="AW2100" i="15"/>
  <c r="AV2100" i="15"/>
  <c r="AH2100" i="15"/>
  <c r="AG2100" i="15"/>
  <c r="AF2100" i="15"/>
  <c r="AE2100" i="15"/>
  <c r="AD2100" i="15"/>
  <c r="N2100" i="15"/>
  <c r="M2100" i="15"/>
  <c r="L2100" i="15"/>
  <c r="J2100" i="15"/>
  <c r="G2100" i="15"/>
  <c r="F2100" i="15"/>
  <c r="C2100" i="15"/>
  <c r="AX2098" i="15"/>
  <c r="AW2098" i="15"/>
  <c r="AV2098" i="15"/>
  <c r="AH2098" i="15"/>
  <c r="AG2098" i="15"/>
  <c r="AF2098" i="15"/>
  <c r="AE2098" i="15"/>
  <c r="AD2098" i="15"/>
  <c r="N2098" i="15"/>
  <c r="M2098" i="15"/>
  <c r="L2098" i="15"/>
  <c r="J2098" i="15"/>
  <c r="G2098" i="15"/>
  <c r="F2098" i="15"/>
  <c r="C2098" i="15"/>
  <c r="AX2097" i="15"/>
  <c r="AW2097" i="15"/>
  <c r="AV2097" i="15"/>
  <c r="AH2097" i="15"/>
  <c r="AG2097" i="15"/>
  <c r="AF2097" i="15"/>
  <c r="AE2097" i="15"/>
  <c r="AD2097" i="15"/>
  <c r="N2097" i="15"/>
  <c r="M2097" i="15"/>
  <c r="L2097" i="15"/>
  <c r="J2097" i="15" s="1"/>
  <c r="G2097" i="15"/>
  <c r="F2097" i="15"/>
  <c r="C2097" i="15"/>
  <c r="AX2096" i="15"/>
  <c r="AW2096" i="15"/>
  <c r="AV2096" i="15"/>
  <c r="AH2096" i="15"/>
  <c r="AG2096" i="15"/>
  <c r="AF2096" i="15"/>
  <c r="AE2096" i="15"/>
  <c r="AD2096" i="15"/>
  <c r="N2096" i="15"/>
  <c r="M2096" i="15"/>
  <c r="J2096" i="15" s="1"/>
  <c r="L2096" i="15"/>
  <c r="G2096" i="15"/>
  <c r="F2096" i="15"/>
  <c r="C2096" i="15"/>
  <c r="AX2095" i="15"/>
  <c r="AW2095" i="15"/>
  <c r="AV2095" i="15"/>
  <c r="AH2095" i="15"/>
  <c r="AG2095" i="15"/>
  <c r="AF2095" i="15"/>
  <c r="AE2095" i="15"/>
  <c r="AD2095" i="15"/>
  <c r="N2095" i="15"/>
  <c r="M2095" i="15"/>
  <c r="L2095" i="15"/>
  <c r="J2095" i="15" s="1"/>
  <c r="G2095" i="15"/>
  <c r="F2095" i="15"/>
  <c r="C2095" i="15"/>
  <c r="AX2094" i="15"/>
  <c r="AW2094" i="15"/>
  <c r="AV2094" i="15"/>
  <c r="AH2094" i="15"/>
  <c r="AG2094" i="15"/>
  <c r="AF2094" i="15"/>
  <c r="AE2094" i="15"/>
  <c r="AD2094" i="15"/>
  <c r="N2094" i="15"/>
  <c r="M2094" i="15"/>
  <c r="L2094" i="15"/>
  <c r="J2094" i="15" s="1"/>
  <c r="G2094" i="15"/>
  <c r="F2094" i="15"/>
  <c r="C2094" i="15"/>
  <c r="AX2092" i="15"/>
  <c r="AW2092" i="15"/>
  <c r="AV2092" i="15"/>
  <c r="AH2092" i="15"/>
  <c r="AG2092" i="15"/>
  <c r="AF2092" i="15"/>
  <c r="AE2092" i="15"/>
  <c r="AD2092" i="15"/>
  <c r="N2092" i="15"/>
  <c r="M2092" i="15"/>
  <c r="L2092" i="15"/>
  <c r="J2092" i="15"/>
  <c r="G2092" i="15"/>
  <c r="F2092" i="15"/>
  <c r="C2092" i="15"/>
  <c r="AX2091" i="15"/>
  <c r="AW2091" i="15"/>
  <c r="AV2091" i="15"/>
  <c r="AH2091" i="15"/>
  <c r="AG2091" i="15"/>
  <c r="AF2091" i="15"/>
  <c r="AE2091" i="15"/>
  <c r="AD2091" i="15"/>
  <c r="N2091" i="15"/>
  <c r="M2091" i="15"/>
  <c r="L2091" i="15"/>
  <c r="J2091" i="15"/>
  <c r="G2091" i="15"/>
  <c r="F2091" i="15"/>
  <c r="C2091" i="15"/>
  <c r="AX2090" i="15"/>
  <c r="AW2090" i="15"/>
  <c r="AV2090" i="15"/>
  <c r="AH2090" i="15"/>
  <c r="AG2090" i="15"/>
  <c r="AF2090" i="15"/>
  <c r="AE2090" i="15"/>
  <c r="AD2090" i="15"/>
  <c r="N2090" i="15"/>
  <c r="M2090" i="15"/>
  <c r="L2090" i="15"/>
  <c r="J2090" i="15"/>
  <c r="G2090" i="15"/>
  <c r="F2090" i="15"/>
  <c r="C2090" i="15"/>
  <c r="AX2089" i="15"/>
  <c r="AW2089" i="15"/>
  <c r="AV2089" i="15"/>
  <c r="AH2089" i="15"/>
  <c r="AG2089" i="15"/>
  <c r="AF2089" i="15"/>
  <c r="AE2089" i="15"/>
  <c r="AD2089" i="15"/>
  <c r="N2089" i="15"/>
  <c r="M2089" i="15"/>
  <c r="J2089" i="15" s="1"/>
  <c r="L2089" i="15"/>
  <c r="G2089" i="15"/>
  <c r="F2089" i="15"/>
  <c r="C2089" i="15"/>
  <c r="AX2088" i="15"/>
  <c r="AW2088" i="15"/>
  <c r="AV2088" i="15"/>
  <c r="AH2088" i="15"/>
  <c r="AG2088" i="15"/>
  <c r="AF2088" i="15"/>
  <c r="AE2088" i="15"/>
  <c r="AD2088" i="15"/>
  <c r="N2088" i="15"/>
  <c r="M2088" i="15"/>
  <c r="L2088" i="15"/>
  <c r="G2088" i="15"/>
  <c r="F2088" i="15"/>
  <c r="C2088" i="15"/>
  <c r="AX2087" i="15"/>
  <c r="AW2087" i="15"/>
  <c r="AV2087" i="15"/>
  <c r="AH2087" i="15"/>
  <c r="AG2087" i="15"/>
  <c r="AF2087" i="15"/>
  <c r="AE2087" i="15"/>
  <c r="AD2087" i="15"/>
  <c r="N2087" i="15"/>
  <c r="M2087" i="15"/>
  <c r="L2087" i="15"/>
  <c r="G2087" i="15"/>
  <c r="F2087" i="15"/>
  <c r="C2087" i="15"/>
  <c r="AX2086" i="15"/>
  <c r="AW2086" i="15"/>
  <c r="AV2086" i="15"/>
  <c r="AH2086" i="15"/>
  <c r="AG2086" i="15"/>
  <c r="AF2086" i="15"/>
  <c r="AE2086" i="15"/>
  <c r="AD2086" i="15"/>
  <c r="N2086" i="15"/>
  <c r="M2086" i="15"/>
  <c r="L2086" i="15"/>
  <c r="G2086" i="15"/>
  <c r="F2086" i="15"/>
  <c r="C2086" i="15"/>
  <c r="AX2085" i="15"/>
  <c r="AW2085" i="15"/>
  <c r="AV2085" i="15"/>
  <c r="AH2085" i="15"/>
  <c r="AG2085" i="15"/>
  <c r="AF2085" i="15"/>
  <c r="AE2085" i="15"/>
  <c r="AD2085" i="15"/>
  <c r="N2085" i="15"/>
  <c r="M2085" i="15"/>
  <c r="L2085" i="15"/>
  <c r="J2085" i="15"/>
  <c r="G2085" i="15"/>
  <c r="F2085" i="15"/>
  <c r="C2085" i="15"/>
  <c r="AX2083" i="15"/>
  <c r="AW2083" i="15"/>
  <c r="AV2083" i="15"/>
  <c r="AH2083" i="15"/>
  <c r="AG2083" i="15"/>
  <c r="AF2083" i="15"/>
  <c r="AE2083" i="15"/>
  <c r="AD2083" i="15"/>
  <c r="N2083" i="15"/>
  <c r="M2083" i="15"/>
  <c r="L2083" i="15"/>
  <c r="J2083" i="15"/>
  <c r="G2083" i="15"/>
  <c r="F2083" i="15"/>
  <c r="C2083" i="15"/>
  <c r="AX2082" i="15"/>
  <c r="AW2082" i="15"/>
  <c r="AV2082" i="15"/>
  <c r="AH2082" i="15"/>
  <c r="AG2082" i="15"/>
  <c r="AF2082" i="15"/>
  <c r="AE2082" i="15"/>
  <c r="AD2082" i="15"/>
  <c r="N2082" i="15"/>
  <c r="M2082" i="15"/>
  <c r="L2082" i="15"/>
  <c r="J2082" i="15"/>
  <c r="G2082" i="15"/>
  <c r="F2082" i="15"/>
  <c r="C2082" i="15"/>
  <c r="AX2081" i="15"/>
  <c r="AW2081" i="15"/>
  <c r="AV2081" i="15"/>
  <c r="AH2081" i="15"/>
  <c r="AG2081" i="15"/>
  <c r="AF2081" i="15"/>
  <c r="AE2081" i="15"/>
  <c r="AD2081" i="15"/>
  <c r="N2081" i="15"/>
  <c r="M2081" i="15"/>
  <c r="L2081" i="15"/>
  <c r="J2081" i="15"/>
  <c r="G2081" i="15"/>
  <c r="F2081" i="15"/>
  <c r="C2081" i="15"/>
  <c r="AX2079" i="15"/>
  <c r="AW2079" i="15"/>
  <c r="AV2079" i="15"/>
  <c r="AH2079" i="15"/>
  <c r="AG2079" i="15"/>
  <c r="AF2079" i="15"/>
  <c r="AE2079" i="15"/>
  <c r="AD2079" i="15"/>
  <c r="N2079" i="15"/>
  <c r="M2079" i="15"/>
  <c r="J2079" i="15" s="1"/>
  <c r="L2079" i="15"/>
  <c r="G2079" i="15"/>
  <c r="F2079" i="15"/>
  <c r="C2079" i="15"/>
  <c r="AX2078" i="15"/>
  <c r="AW2078" i="15"/>
  <c r="AV2078" i="15"/>
  <c r="AH2078" i="15"/>
  <c r="AG2078" i="15"/>
  <c r="AF2078" i="15"/>
  <c r="AE2078" i="15"/>
  <c r="AD2078" i="15"/>
  <c r="N2078" i="15"/>
  <c r="M2078" i="15"/>
  <c r="L2078" i="15"/>
  <c r="J2078" i="15" s="1"/>
  <c r="G2078" i="15"/>
  <c r="F2078" i="15"/>
  <c r="C2078" i="15"/>
  <c r="AX2077" i="15"/>
  <c r="AW2077" i="15"/>
  <c r="AV2077" i="15"/>
  <c r="AH2077" i="15"/>
  <c r="AG2077" i="15"/>
  <c r="AF2077" i="15"/>
  <c r="AE2077" i="15"/>
  <c r="AD2077" i="15"/>
  <c r="N2077" i="15"/>
  <c r="M2077" i="15"/>
  <c r="J2077" i="15" s="1"/>
  <c r="L2077" i="15"/>
  <c r="G2077" i="15"/>
  <c r="F2077" i="15"/>
  <c r="C2077" i="15"/>
  <c r="AX2076" i="15"/>
  <c r="AW2076" i="15"/>
  <c r="AV2076" i="15"/>
  <c r="AH2076" i="15"/>
  <c r="AG2076" i="15"/>
  <c r="AF2076" i="15"/>
  <c r="AE2076" i="15"/>
  <c r="AD2076" i="15"/>
  <c r="N2076" i="15"/>
  <c r="M2076" i="15"/>
  <c r="L2076" i="15"/>
  <c r="J2076" i="15" s="1"/>
  <c r="G2076" i="15"/>
  <c r="F2076" i="15"/>
  <c r="C2076" i="15"/>
  <c r="AX2075" i="15"/>
  <c r="AW2075" i="15"/>
  <c r="AV2075" i="15"/>
  <c r="AH2075" i="15"/>
  <c r="AG2075" i="15"/>
  <c r="AF2075" i="15"/>
  <c r="AE2075" i="15"/>
  <c r="AD2075" i="15"/>
  <c r="N2075" i="15"/>
  <c r="M2075" i="15"/>
  <c r="L2075" i="15"/>
  <c r="J2075" i="15" s="1"/>
  <c r="G2075" i="15"/>
  <c r="F2075" i="15"/>
  <c r="C2075" i="15"/>
  <c r="AX2074" i="15"/>
  <c r="AW2074" i="15"/>
  <c r="AV2074" i="15"/>
  <c r="AH2074" i="15"/>
  <c r="AG2074" i="15"/>
  <c r="AF2074" i="15"/>
  <c r="AE2074" i="15"/>
  <c r="AD2074" i="15"/>
  <c r="N2074" i="15"/>
  <c r="M2074" i="15"/>
  <c r="L2074" i="15"/>
  <c r="J2074" i="15"/>
  <c r="G2074" i="15"/>
  <c r="F2074" i="15"/>
  <c r="C2074" i="15"/>
  <c r="AX2073" i="15"/>
  <c r="AW2073" i="15"/>
  <c r="AV2073" i="15"/>
  <c r="AH2073" i="15"/>
  <c r="AG2073" i="15"/>
  <c r="AF2073" i="15"/>
  <c r="AE2073" i="15"/>
  <c r="AD2073" i="15"/>
  <c r="N2073" i="15"/>
  <c r="M2073" i="15"/>
  <c r="L2073" i="15"/>
  <c r="J2073" i="15" s="1"/>
  <c r="G2073" i="15"/>
  <c r="F2073" i="15"/>
  <c r="C2073" i="15"/>
  <c r="AX2072" i="15"/>
  <c r="AW2072" i="15"/>
  <c r="AV2072" i="15"/>
  <c r="AH2072" i="15"/>
  <c r="AG2072" i="15"/>
  <c r="AF2072" i="15"/>
  <c r="AE2072" i="15"/>
  <c r="AD2072" i="15"/>
  <c r="N2072" i="15"/>
  <c r="M2072" i="15"/>
  <c r="L2072" i="15"/>
  <c r="J2072" i="15"/>
  <c r="G2072" i="15"/>
  <c r="F2072" i="15"/>
  <c r="C2072" i="15"/>
  <c r="AX2071" i="15"/>
  <c r="AW2071" i="15"/>
  <c r="AV2071" i="15"/>
  <c r="AH2071" i="15"/>
  <c r="AG2071" i="15"/>
  <c r="AF2071" i="15"/>
  <c r="AE2071" i="15"/>
  <c r="AD2071" i="15"/>
  <c r="N2071" i="15"/>
  <c r="M2071" i="15"/>
  <c r="J2071" i="15" s="1"/>
  <c r="L2071" i="15"/>
  <c r="G2071" i="15"/>
  <c r="F2071" i="15"/>
  <c r="C2071" i="15"/>
  <c r="AX2070" i="15"/>
  <c r="AW2070" i="15"/>
  <c r="AV2070" i="15"/>
  <c r="AH2070" i="15"/>
  <c r="AG2070" i="15"/>
  <c r="AF2070" i="15"/>
  <c r="AE2070" i="15"/>
  <c r="AD2070" i="15"/>
  <c r="N2070" i="15"/>
  <c r="M2070" i="15"/>
  <c r="L2070" i="15"/>
  <c r="G2070" i="15"/>
  <c r="F2070" i="15"/>
  <c r="C2070" i="15"/>
  <c r="AX2069" i="15"/>
  <c r="AW2069" i="15"/>
  <c r="AV2069" i="15"/>
  <c r="AH2069" i="15"/>
  <c r="AG2069" i="15"/>
  <c r="AF2069" i="15"/>
  <c r="AE2069" i="15"/>
  <c r="AD2069" i="15"/>
  <c r="N2069" i="15"/>
  <c r="M2069" i="15"/>
  <c r="L2069" i="15"/>
  <c r="G2069" i="15"/>
  <c r="F2069" i="15"/>
  <c r="C2069" i="15"/>
  <c r="AX2068" i="15"/>
  <c r="AW2068" i="15"/>
  <c r="AV2068" i="15"/>
  <c r="AH2068" i="15"/>
  <c r="AG2068" i="15"/>
  <c r="AF2068" i="15"/>
  <c r="AE2068" i="15"/>
  <c r="AD2068" i="15"/>
  <c r="N2068" i="15"/>
  <c r="M2068" i="15"/>
  <c r="L2068" i="15"/>
  <c r="J2068" i="15" s="1"/>
  <c r="G2068" i="15"/>
  <c r="F2068" i="15"/>
  <c r="C2068" i="15"/>
  <c r="AX2067" i="15"/>
  <c r="AW2067" i="15"/>
  <c r="AV2067" i="15"/>
  <c r="AH2067" i="15"/>
  <c r="AG2067" i="15"/>
  <c r="AF2067" i="15"/>
  <c r="AE2067" i="15"/>
  <c r="AD2067" i="15"/>
  <c r="N2067" i="15"/>
  <c r="M2067" i="15"/>
  <c r="L2067" i="15"/>
  <c r="J2067" i="15" s="1"/>
  <c r="G2067" i="15"/>
  <c r="F2067" i="15"/>
  <c r="C2067" i="15"/>
  <c r="AX2066" i="15"/>
  <c r="AW2066" i="15"/>
  <c r="AV2066" i="15"/>
  <c r="AH2066" i="15"/>
  <c r="AG2066" i="15"/>
  <c r="AF2066" i="15"/>
  <c r="AE2066" i="15"/>
  <c r="AD2066" i="15"/>
  <c r="N2066" i="15"/>
  <c r="M2066" i="15"/>
  <c r="L2066" i="15"/>
  <c r="J2066" i="15"/>
  <c r="G2066" i="15"/>
  <c r="F2066" i="15"/>
  <c r="C2066" i="15"/>
  <c r="AX2065" i="15"/>
  <c r="AW2065" i="15"/>
  <c r="AV2065" i="15"/>
  <c r="AH2065" i="15"/>
  <c r="AG2065" i="15"/>
  <c r="AF2065" i="15"/>
  <c r="AE2065" i="15"/>
  <c r="AD2065" i="15"/>
  <c r="N2065" i="15"/>
  <c r="M2065" i="15"/>
  <c r="L2065" i="15"/>
  <c r="J2065" i="15" s="1"/>
  <c r="G2065" i="15"/>
  <c r="F2065" i="15"/>
  <c r="C2065" i="15"/>
  <c r="AX2064" i="15"/>
  <c r="AW2064" i="15"/>
  <c r="AV2064" i="15"/>
  <c r="AH2064" i="15"/>
  <c r="AG2064" i="15"/>
  <c r="AF2064" i="15"/>
  <c r="AE2064" i="15"/>
  <c r="AD2064" i="15"/>
  <c r="N2064" i="15"/>
  <c r="M2064" i="15"/>
  <c r="L2064" i="15"/>
  <c r="J2064" i="15"/>
  <c r="G2064" i="15"/>
  <c r="F2064" i="15"/>
  <c r="C2064" i="15"/>
  <c r="AX2063" i="15"/>
  <c r="AW2063" i="15"/>
  <c r="AV2063" i="15"/>
  <c r="AH2063" i="15"/>
  <c r="AG2063" i="15"/>
  <c r="AF2063" i="15"/>
  <c r="AE2063" i="15"/>
  <c r="AD2063" i="15"/>
  <c r="N2063" i="15"/>
  <c r="M2063" i="15"/>
  <c r="J2063" i="15" s="1"/>
  <c r="L2063" i="15"/>
  <c r="G2063" i="15"/>
  <c r="F2063" i="15"/>
  <c r="C2063" i="15"/>
  <c r="AX2061" i="15"/>
  <c r="AW2061" i="15"/>
  <c r="AV2061" i="15"/>
  <c r="AH2061" i="15"/>
  <c r="AG2061" i="15"/>
  <c r="AF2061" i="15"/>
  <c r="AE2061" i="15"/>
  <c r="AD2061" i="15"/>
  <c r="N2061" i="15"/>
  <c r="M2061" i="15"/>
  <c r="L2061" i="15"/>
  <c r="G2061" i="15"/>
  <c r="F2061" i="15"/>
  <c r="C2061" i="15"/>
  <c r="AX2060" i="15"/>
  <c r="AW2060" i="15"/>
  <c r="AV2060" i="15"/>
  <c r="AH2060" i="15"/>
  <c r="AG2060" i="15"/>
  <c r="AF2060" i="15"/>
  <c r="AE2060" i="15"/>
  <c r="AD2060" i="15"/>
  <c r="N2060" i="15"/>
  <c r="M2060" i="15"/>
  <c r="L2060" i="15"/>
  <c r="G2060" i="15"/>
  <c r="F2060" i="15"/>
  <c r="C2060" i="15"/>
  <c r="AX2059" i="15"/>
  <c r="AW2059" i="15"/>
  <c r="AV2059" i="15"/>
  <c r="AH2059" i="15"/>
  <c r="AG2059" i="15"/>
  <c r="AF2059" i="15"/>
  <c r="AE2059" i="15"/>
  <c r="AD2059" i="15"/>
  <c r="N2059" i="15"/>
  <c r="M2059" i="15"/>
  <c r="L2059" i="15"/>
  <c r="G2059" i="15"/>
  <c r="F2059" i="15"/>
  <c r="C2059" i="15"/>
  <c r="AX2057" i="15"/>
  <c r="AW2057" i="15"/>
  <c r="AV2057" i="15"/>
  <c r="AH2057" i="15"/>
  <c r="AG2057" i="15"/>
  <c r="AF2057" i="15"/>
  <c r="AE2057" i="15"/>
  <c r="AD2057" i="15"/>
  <c r="N2057" i="15"/>
  <c r="M2057" i="15"/>
  <c r="L2057" i="15"/>
  <c r="J2057" i="15"/>
  <c r="G2057" i="15"/>
  <c r="F2057" i="15"/>
  <c r="C2057" i="15"/>
  <c r="AX2056" i="15"/>
  <c r="AW2056" i="15"/>
  <c r="AV2056" i="15"/>
  <c r="AH2056" i="15"/>
  <c r="AG2056" i="15"/>
  <c r="AF2056" i="15"/>
  <c r="AE2056" i="15"/>
  <c r="AD2056" i="15"/>
  <c r="N2056" i="15"/>
  <c r="M2056" i="15"/>
  <c r="L2056" i="15"/>
  <c r="J2056" i="15"/>
  <c r="G2056" i="15"/>
  <c r="F2056" i="15"/>
  <c r="C2056" i="15"/>
  <c r="AX2055" i="15"/>
  <c r="AW2055" i="15"/>
  <c r="AV2055" i="15"/>
  <c r="AH2055" i="15"/>
  <c r="AG2055" i="15"/>
  <c r="AF2055" i="15"/>
  <c r="AE2055" i="15"/>
  <c r="AD2055" i="15"/>
  <c r="N2055" i="15"/>
  <c r="M2055" i="15"/>
  <c r="L2055" i="15"/>
  <c r="J2055" i="15" s="1"/>
  <c r="G2055" i="15"/>
  <c r="F2055" i="15"/>
  <c r="C2055" i="15"/>
  <c r="AX2054" i="15"/>
  <c r="AW2054" i="15"/>
  <c r="AV2054" i="15"/>
  <c r="AH2054" i="15"/>
  <c r="AG2054" i="15"/>
  <c r="AF2054" i="15"/>
  <c r="AE2054" i="15"/>
  <c r="AD2054" i="15"/>
  <c r="N2054" i="15"/>
  <c r="J2054" i="15" s="1"/>
  <c r="M2054" i="15"/>
  <c r="L2054" i="15"/>
  <c r="G2054" i="15"/>
  <c r="F2054" i="15"/>
  <c r="C2054" i="15"/>
  <c r="AX2053" i="15"/>
  <c r="AW2053" i="15"/>
  <c r="AV2053" i="15"/>
  <c r="AH2053" i="15"/>
  <c r="AG2053" i="15"/>
  <c r="AF2053" i="15"/>
  <c r="AE2053" i="15"/>
  <c r="AD2053" i="15"/>
  <c r="N2053" i="15"/>
  <c r="M2053" i="15"/>
  <c r="J2053" i="15" s="1"/>
  <c r="L2053" i="15"/>
  <c r="G2053" i="15"/>
  <c r="F2053" i="15"/>
  <c r="C2053" i="15"/>
  <c r="AX2052" i="15"/>
  <c r="AW2052" i="15"/>
  <c r="AV2052" i="15"/>
  <c r="AH2052" i="15"/>
  <c r="AG2052" i="15"/>
  <c r="AF2052" i="15"/>
  <c r="AE2052" i="15"/>
  <c r="AD2052" i="15"/>
  <c r="N2052" i="15"/>
  <c r="M2052" i="15"/>
  <c r="L2052" i="15"/>
  <c r="J2052" i="15" s="1"/>
  <c r="G2052" i="15"/>
  <c r="F2052" i="15"/>
  <c r="C2052" i="15"/>
  <c r="AX2051" i="15"/>
  <c r="AW2051" i="15"/>
  <c r="AV2051" i="15"/>
  <c r="AH2051" i="15"/>
  <c r="AG2051" i="15"/>
  <c r="AF2051" i="15"/>
  <c r="AE2051" i="15"/>
  <c r="AD2051" i="15"/>
  <c r="N2051" i="15"/>
  <c r="M2051" i="15"/>
  <c r="J2051" i="15" s="1"/>
  <c r="L2051" i="15"/>
  <c r="G2051" i="15"/>
  <c r="F2051" i="15"/>
  <c r="C2051" i="15"/>
  <c r="AX2050" i="15"/>
  <c r="AW2050" i="15"/>
  <c r="AV2050" i="15"/>
  <c r="AH2050" i="15"/>
  <c r="AG2050" i="15"/>
  <c r="AF2050" i="15"/>
  <c r="AE2050" i="15"/>
  <c r="AD2050" i="15"/>
  <c r="N2050" i="15"/>
  <c r="M2050" i="15"/>
  <c r="L2050" i="15"/>
  <c r="J2050" i="15" s="1"/>
  <c r="G2050" i="15"/>
  <c r="F2050" i="15"/>
  <c r="C2050" i="15"/>
  <c r="AX2049" i="15"/>
  <c r="AW2049" i="15"/>
  <c r="AV2049" i="15"/>
  <c r="AH2049" i="15"/>
  <c r="AG2049" i="15"/>
  <c r="AF2049" i="15"/>
  <c r="AE2049" i="15"/>
  <c r="AD2049" i="15"/>
  <c r="N2049" i="15"/>
  <c r="M2049" i="15"/>
  <c r="L2049" i="15"/>
  <c r="J2049" i="15" s="1"/>
  <c r="G2049" i="15"/>
  <c r="F2049" i="15"/>
  <c r="C2049" i="15"/>
  <c r="AX2048" i="15"/>
  <c r="AW2048" i="15"/>
  <c r="AV2048" i="15"/>
  <c r="AH2048" i="15"/>
  <c r="AG2048" i="15"/>
  <c r="AF2048" i="15"/>
  <c r="AE2048" i="15"/>
  <c r="AD2048" i="15"/>
  <c r="N2048" i="15"/>
  <c r="M2048" i="15"/>
  <c r="L2048" i="15"/>
  <c r="J2048" i="15"/>
  <c r="G2048" i="15"/>
  <c r="F2048" i="15"/>
  <c r="C2048" i="15"/>
  <c r="AX2047" i="15"/>
  <c r="AW2047" i="15"/>
  <c r="AV2047" i="15"/>
  <c r="AH2047" i="15"/>
  <c r="AG2047" i="15"/>
  <c r="AF2047" i="15"/>
  <c r="AE2047" i="15"/>
  <c r="AD2047" i="15"/>
  <c r="N2047" i="15"/>
  <c r="M2047" i="15"/>
  <c r="L2047" i="15"/>
  <c r="J2047" i="15" s="1"/>
  <c r="G2047" i="15"/>
  <c r="F2047" i="15"/>
  <c r="C2047" i="15"/>
  <c r="AX2046" i="15"/>
  <c r="AW2046" i="15"/>
  <c r="AV2046" i="15"/>
  <c r="AH2046" i="15"/>
  <c r="AG2046" i="15"/>
  <c r="AF2046" i="15"/>
  <c r="AE2046" i="15"/>
  <c r="AD2046" i="15"/>
  <c r="N2046" i="15"/>
  <c r="M2046" i="15"/>
  <c r="L2046" i="15"/>
  <c r="J2046" i="15"/>
  <c r="G2046" i="15"/>
  <c r="F2046" i="15"/>
  <c r="C2046" i="15"/>
  <c r="AX2045" i="15"/>
  <c r="AW2045" i="15"/>
  <c r="AV2045" i="15"/>
  <c r="AH2045" i="15"/>
  <c r="AG2045" i="15"/>
  <c r="AF2045" i="15"/>
  <c r="AE2045" i="15"/>
  <c r="AD2045" i="15"/>
  <c r="N2045" i="15"/>
  <c r="M2045" i="15"/>
  <c r="J2045" i="15" s="1"/>
  <c r="L2045" i="15"/>
  <c r="G2045" i="15"/>
  <c r="F2045" i="15"/>
  <c r="C2045" i="15"/>
  <c r="AX2044" i="15"/>
  <c r="AW2044" i="15"/>
  <c r="AV2044" i="15"/>
  <c r="AH2044" i="15"/>
  <c r="AG2044" i="15"/>
  <c r="AF2044" i="15"/>
  <c r="AE2044" i="15"/>
  <c r="AD2044" i="15"/>
  <c r="N2044" i="15"/>
  <c r="M2044" i="15"/>
  <c r="L2044" i="15"/>
  <c r="G2044" i="15"/>
  <c r="F2044" i="15"/>
  <c r="C2044" i="15"/>
  <c r="AX2043" i="15"/>
  <c r="AW2043" i="15"/>
  <c r="AV2043" i="15"/>
  <c r="AH2043" i="15"/>
  <c r="AG2043" i="15"/>
  <c r="AF2043" i="15"/>
  <c r="AE2043" i="15"/>
  <c r="AD2043" i="15"/>
  <c r="N2043" i="15"/>
  <c r="M2043" i="15"/>
  <c r="L2043" i="15"/>
  <c r="G2043" i="15"/>
  <c r="F2043" i="15"/>
  <c r="C2043" i="15"/>
  <c r="AX2042" i="15"/>
  <c r="AW2042" i="15"/>
  <c r="AV2042" i="15"/>
  <c r="AH2042" i="15"/>
  <c r="AG2042" i="15"/>
  <c r="AF2042" i="15"/>
  <c r="AE2042" i="15"/>
  <c r="AD2042" i="15"/>
  <c r="N2042" i="15"/>
  <c r="M2042" i="15"/>
  <c r="L2042" i="15"/>
  <c r="J2042" i="15" s="1"/>
  <c r="G2042" i="15"/>
  <c r="F2042" i="15"/>
  <c r="C2042" i="15"/>
  <c r="AX2041" i="15"/>
  <c r="AW2041" i="15"/>
  <c r="AV2041" i="15"/>
  <c r="AH2041" i="15"/>
  <c r="AG2041" i="15"/>
  <c r="AF2041" i="15"/>
  <c r="AE2041" i="15"/>
  <c r="AD2041" i="15"/>
  <c r="N2041" i="15"/>
  <c r="M2041" i="15"/>
  <c r="L2041" i="15"/>
  <c r="J2041" i="15" s="1"/>
  <c r="G2041" i="15"/>
  <c r="F2041" i="15"/>
  <c r="C2041" i="15"/>
  <c r="AX2040" i="15"/>
  <c r="AW2040" i="15"/>
  <c r="AV2040" i="15"/>
  <c r="AH2040" i="15"/>
  <c r="AG2040" i="15"/>
  <c r="AF2040" i="15"/>
  <c r="AE2040" i="15"/>
  <c r="AD2040" i="15"/>
  <c r="N2040" i="15"/>
  <c r="M2040" i="15"/>
  <c r="L2040" i="15"/>
  <c r="J2040" i="15"/>
  <c r="G2040" i="15"/>
  <c r="F2040" i="15"/>
  <c r="C2040" i="15"/>
  <c r="AX2039" i="15"/>
  <c r="AW2039" i="15"/>
  <c r="AV2039" i="15"/>
  <c r="AH2039" i="15"/>
  <c r="AG2039" i="15"/>
  <c r="AF2039" i="15"/>
  <c r="AE2039" i="15"/>
  <c r="AD2039" i="15"/>
  <c r="N2039" i="15"/>
  <c r="M2039" i="15"/>
  <c r="L2039" i="15"/>
  <c r="J2039" i="15" s="1"/>
  <c r="G2039" i="15"/>
  <c r="F2039" i="15"/>
  <c r="C2039" i="15"/>
  <c r="AX2038" i="15"/>
  <c r="AW2038" i="15"/>
  <c r="AV2038" i="15"/>
  <c r="AH2038" i="15"/>
  <c r="AG2038" i="15"/>
  <c r="AF2038" i="15"/>
  <c r="AE2038" i="15"/>
  <c r="AD2038" i="15"/>
  <c r="N2038" i="15"/>
  <c r="M2038" i="15"/>
  <c r="L2038" i="15"/>
  <c r="J2038" i="15"/>
  <c r="G2038" i="15"/>
  <c r="F2038" i="15"/>
  <c r="C2038" i="15"/>
  <c r="AX2037" i="15"/>
  <c r="AW2037" i="15"/>
  <c r="AV2037" i="15"/>
  <c r="AH2037" i="15"/>
  <c r="AG2037" i="15"/>
  <c r="AF2037" i="15"/>
  <c r="AE2037" i="15"/>
  <c r="AD2037" i="15"/>
  <c r="N2037" i="15"/>
  <c r="M2037" i="15"/>
  <c r="J2037" i="15" s="1"/>
  <c r="L2037" i="15"/>
  <c r="G2037" i="15"/>
  <c r="F2037" i="15"/>
  <c r="C2037" i="15"/>
  <c r="AX2036" i="15"/>
  <c r="AW2036" i="15"/>
  <c r="AV2036" i="15"/>
  <c r="AH2036" i="15"/>
  <c r="AG2036" i="15"/>
  <c r="AF2036" i="15"/>
  <c r="AE2036" i="15"/>
  <c r="AD2036" i="15"/>
  <c r="N2036" i="15"/>
  <c r="M2036" i="15"/>
  <c r="L2036" i="15"/>
  <c r="G2036" i="15"/>
  <c r="F2036" i="15"/>
  <c r="C2036" i="15"/>
  <c r="AX2035" i="15"/>
  <c r="AW2035" i="15"/>
  <c r="AV2035" i="15"/>
  <c r="AH2035" i="15"/>
  <c r="AG2035" i="15"/>
  <c r="AF2035" i="15"/>
  <c r="AE2035" i="15"/>
  <c r="AD2035" i="15"/>
  <c r="N2035" i="15"/>
  <c r="M2035" i="15"/>
  <c r="L2035" i="15"/>
  <c r="G2035" i="15"/>
  <c r="F2035" i="15"/>
  <c r="C2035" i="15"/>
  <c r="AX2034" i="15"/>
  <c r="AW2034" i="15"/>
  <c r="AV2034" i="15"/>
  <c r="AH2034" i="15"/>
  <c r="AG2034" i="15"/>
  <c r="AF2034" i="15"/>
  <c r="AE2034" i="15"/>
  <c r="AD2034" i="15"/>
  <c r="N2034" i="15"/>
  <c r="M2034" i="15"/>
  <c r="L2034" i="15"/>
  <c r="G2034" i="15"/>
  <c r="F2034" i="15"/>
  <c r="C2034" i="15"/>
  <c r="AX2033" i="15"/>
  <c r="AW2033" i="15"/>
  <c r="AV2033" i="15"/>
  <c r="AH2033" i="15"/>
  <c r="AG2033" i="15"/>
  <c r="AF2033" i="15"/>
  <c r="AE2033" i="15"/>
  <c r="AD2033" i="15"/>
  <c r="N2033" i="15"/>
  <c r="M2033" i="15"/>
  <c r="L2033" i="15"/>
  <c r="J2033" i="15"/>
  <c r="G2033" i="15"/>
  <c r="F2033" i="15"/>
  <c r="C2033" i="15"/>
  <c r="AX2032" i="15"/>
  <c r="AW2032" i="15"/>
  <c r="AV2032" i="15"/>
  <c r="AH2032" i="15"/>
  <c r="AG2032" i="15"/>
  <c r="AF2032" i="15"/>
  <c r="AE2032" i="15"/>
  <c r="AD2032" i="15"/>
  <c r="N2032" i="15"/>
  <c r="M2032" i="15"/>
  <c r="L2032" i="15"/>
  <c r="J2032" i="15"/>
  <c r="G2032" i="15"/>
  <c r="F2032" i="15"/>
  <c r="C2032" i="15"/>
  <c r="AX2031" i="15"/>
  <c r="AW2031" i="15"/>
  <c r="AV2031" i="15"/>
  <c r="AH2031" i="15"/>
  <c r="AG2031" i="15"/>
  <c r="AF2031" i="15"/>
  <c r="AE2031" i="15"/>
  <c r="AD2031" i="15"/>
  <c r="N2031" i="15"/>
  <c r="M2031" i="15"/>
  <c r="L2031" i="15"/>
  <c r="J2031" i="15" s="1"/>
  <c r="G2031" i="15"/>
  <c r="F2031" i="15"/>
  <c r="C2031" i="15"/>
  <c r="AX2030" i="15"/>
  <c r="AW2030" i="15"/>
  <c r="AV2030" i="15"/>
  <c r="AH2030" i="15"/>
  <c r="AG2030" i="15"/>
  <c r="AF2030" i="15"/>
  <c r="AE2030" i="15"/>
  <c r="AD2030" i="15"/>
  <c r="N2030" i="15"/>
  <c r="J2030" i="15" s="1"/>
  <c r="M2030" i="15"/>
  <c r="L2030" i="15"/>
  <c r="G2030" i="15"/>
  <c r="F2030" i="15"/>
  <c r="C2030" i="15"/>
  <c r="AX2028" i="15"/>
  <c r="AW2028" i="15"/>
  <c r="AV2028" i="15"/>
  <c r="AH2028" i="15"/>
  <c r="AG2028" i="15"/>
  <c r="AF2028" i="15"/>
  <c r="AE2028" i="15"/>
  <c r="AD2028" i="15"/>
  <c r="N2028" i="15"/>
  <c r="M2028" i="15"/>
  <c r="J2028" i="15" s="1"/>
  <c r="L2028" i="15"/>
  <c r="G2028" i="15"/>
  <c r="F2028" i="15"/>
  <c r="C2028" i="15"/>
  <c r="AX2027" i="15"/>
  <c r="AW2027" i="15"/>
  <c r="AV2027" i="15"/>
  <c r="AH2027" i="15"/>
  <c r="AG2027" i="15"/>
  <c r="AF2027" i="15"/>
  <c r="AE2027" i="15"/>
  <c r="AD2027" i="15"/>
  <c r="N2027" i="15"/>
  <c r="M2027" i="15"/>
  <c r="L2027" i="15"/>
  <c r="J2027" i="15" s="1"/>
  <c r="G2027" i="15"/>
  <c r="F2027" i="15"/>
  <c r="C2027" i="15"/>
  <c r="AX2026" i="15"/>
  <c r="AW2026" i="15"/>
  <c r="AV2026" i="15"/>
  <c r="AH2026" i="15"/>
  <c r="AG2026" i="15"/>
  <c r="AF2026" i="15"/>
  <c r="AE2026" i="15"/>
  <c r="AD2026" i="15"/>
  <c r="N2026" i="15"/>
  <c r="M2026" i="15"/>
  <c r="J2026" i="15" s="1"/>
  <c r="L2026" i="15"/>
  <c r="G2026" i="15"/>
  <c r="F2026" i="15"/>
  <c r="C2026" i="15"/>
  <c r="AX2025" i="15"/>
  <c r="AW2025" i="15"/>
  <c r="AV2025" i="15"/>
  <c r="AH2025" i="15"/>
  <c r="AG2025" i="15"/>
  <c r="AF2025" i="15"/>
  <c r="AE2025" i="15"/>
  <c r="AD2025" i="15"/>
  <c r="N2025" i="15"/>
  <c r="M2025" i="15"/>
  <c r="L2025" i="15"/>
  <c r="J2025" i="15" s="1"/>
  <c r="G2025" i="15"/>
  <c r="F2025" i="15"/>
  <c r="C2025" i="15"/>
  <c r="AX2024" i="15"/>
  <c r="AW2024" i="15"/>
  <c r="AV2024" i="15"/>
  <c r="AH2024" i="15"/>
  <c r="AG2024" i="15"/>
  <c r="AF2024" i="15"/>
  <c r="AE2024" i="15"/>
  <c r="AD2024" i="15"/>
  <c r="N2024" i="15"/>
  <c r="M2024" i="15"/>
  <c r="L2024" i="15"/>
  <c r="J2024" i="15" s="1"/>
  <c r="G2024" i="15"/>
  <c r="F2024" i="15"/>
  <c r="C2024" i="15"/>
  <c r="AX2023" i="15"/>
  <c r="AW2023" i="15"/>
  <c r="AV2023" i="15"/>
  <c r="AH2023" i="15"/>
  <c r="AG2023" i="15"/>
  <c r="AF2023" i="15"/>
  <c r="AE2023" i="15"/>
  <c r="AD2023" i="15"/>
  <c r="N2023" i="15"/>
  <c r="M2023" i="15"/>
  <c r="L2023" i="15"/>
  <c r="J2023" i="15"/>
  <c r="G2023" i="15"/>
  <c r="F2023" i="15"/>
  <c r="C2023" i="15"/>
  <c r="AX2022" i="15"/>
  <c r="AW2022" i="15"/>
  <c r="AV2022" i="15"/>
  <c r="AH2022" i="15"/>
  <c r="AG2022" i="15"/>
  <c r="AF2022" i="15"/>
  <c r="AE2022" i="15"/>
  <c r="AD2022" i="15"/>
  <c r="N2022" i="15"/>
  <c r="M2022" i="15"/>
  <c r="L2022" i="15"/>
  <c r="J2022" i="15" s="1"/>
  <c r="G2022" i="15"/>
  <c r="F2022" i="15"/>
  <c r="C2022" i="15"/>
  <c r="AX2021" i="15"/>
  <c r="AW2021" i="15"/>
  <c r="AV2021" i="15"/>
  <c r="AH2021" i="15"/>
  <c r="AG2021" i="15"/>
  <c r="AF2021" i="15"/>
  <c r="AE2021" i="15"/>
  <c r="AD2021" i="15"/>
  <c r="N2021" i="15"/>
  <c r="J2021" i="15" s="1"/>
  <c r="M2021" i="15"/>
  <c r="L2021" i="15"/>
  <c r="G2021" i="15"/>
  <c r="F2021" i="15"/>
  <c r="C2021" i="15"/>
  <c r="AX2020" i="15"/>
  <c r="AW2020" i="15"/>
  <c r="AV2020" i="15"/>
  <c r="AH2020" i="15"/>
  <c r="AG2020" i="15"/>
  <c r="AF2020" i="15"/>
  <c r="AE2020" i="15"/>
  <c r="AD2020" i="15"/>
  <c r="N2020" i="15"/>
  <c r="M2020" i="15"/>
  <c r="L2020" i="15"/>
  <c r="J2020" i="15" s="1"/>
  <c r="G2020" i="15"/>
  <c r="F2020" i="15"/>
  <c r="C2020" i="15"/>
  <c r="AX2019" i="15"/>
  <c r="AW2019" i="15"/>
  <c r="AV2019" i="15"/>
  <c r="AH2019" i="15"/>
  <c r="AG2019" i="15"/>
  <c r="AF2019" i="15"/>
  <c r="AE2019" i="15"/>
  <c r="AD2019" i="15"/>
  <c r="N2019" i="15"/>
  <c r="M2019" i="15"/>
  <c r="L2019" i="15"/>
  <c r="J2019" i="15" s="1"/>
  <c r="G2019" i="15"/>
  <c r="F2019" i="15"/>
  <c r="C2019" i="15"/>
  <c r="AX2018" i="15"/>
  <c r="AW2018" i="15"/>
  <c r="AV2018" i="15"/>
  <c r="AH2018" i="15"/>
  <c r="AG2018" i="15"/>
  <c r="AF2018" i="15"/>
  <c r="AE2018" i="15"/>
  <c r="AD2018" i="15"/>
  <c r="N2018" i="15"/>
  <c r="M2018" i="15"/>
  <c r="J2018" i="15" s="1"/>
  <c r="L2018" i="15"/>
  <c r="G2018" i="15"/>
  <c r="F2018" i="15"/>
  <c r="C2018" i="15"/>
  <c r="AX2017" i="15"/>
  <c r="AW2017" i="15"/>
  <c r="AV2017" i="15"/>
  <c r="AH2017" i="15"/>
  <c r="AG2017" i="15"/>
  <c r="AF2017" i="15"/>
  <c r="AE2017" i="15"/>
  <c r="AD2017" i="15"/>
  <c r="N2017" i="15"/>
  <c r="M2017" i="15"/>
  <c r="L2017" i="15"/>
  <c r="G2017" i="15"/>
  <c r="F2017" i="15"/>
  <c r="C2017" i="15"/>
  <c r="AX2016" i="15"/>
  <c r="AW2016" i="15"/>
  <c r="AV2016" i="15"/>
  <c r="AH2016" i="15"/>
  <c r="AG2016" i="15"/>
  <c r="AF2016" i="15"/>
  <c r="AE2016" i="15"/>
  <c r="AD2016" i="15"/>
  <c r="N2016" i="15"/>
  <c r="M2016" i="15"/>
  <c r="L2016" i="15"/>
  <c r="J2016" i="15"/>
  <c r="G2016" i="15"/>
  <c r="F2016" i="15"/>
  <c r="C2016" i="15"/>
  <c r="AX2015" i="15"/>
  <c r="AW2015" i="15"/>
  <c r="AV2015" i="15"/>
  <c r="AH2015" i="15"/>
  <c r="AG2015" i="15"/>
  <c r="AF2015" i="15"/>
  <c r="AE2015" i="15"/>
  <c r="AD2015" i="15"/>
  <c r="N2015" i="15"/>
  <c r="M2015" i="15"/>
  <c r="L2015" i="15"/>
  <c r="J2015" i="15"/>
  <c r="G2015" i="15"/>
  <c r="F2015" i="15"/>
  <c r="C2015" i="15"/>
  <c r="AX2013" i="15"/>
  <c r="AW2013" i="15"/>
  <c r="AV2013" i="15"/>
  <c r="AH2013" i="15"/>
  <c r="AG2013" i="15"/>
  <c r="AF2013" i="15"/>
  <c r="AE2013" i="15"/>
  <c r="AD2013" i="15"/>
  <c r="N2013" i="15"/>
  <c r="M2013" i="15"/>
  <c r="L2013" i="15"/>
  <c r="J2013" i="15" s="1"/>
  <c r="G2013" i="15"/>
  <c r="F2013" i="15"/>
  <c r="C2013" i="15"/>
  <c r="AX2012" i="15"/>
  <c r="AW2012" i="15"/>
  <c r="AV2012" i="15"/>
  <c r="AH2012" i="15"/>
  <c r="AG2012" i="15"/>
  <c r="AF2012" i="15"/>
  <c r="AE2012" i="15"/>
  <c r="AD2012" i="15"/>
  <c r="N2012" i="15"/>
  <c r="J2012" i="15" s="1"/>
  <c r="M2012" i="15"/>
  <c r="L2012" i="15"/>
  <c r="G2012" i="15"/>
  <c r="F2012" i="15"/>
  <c r="C2012" i="15"/>
  <c r="AX2011" i="15"/>
  <c r="AW2011" i="15"/>
  <c r="AV2011" i="15"/>
  <c r="AH2011" i="15"/>
  <c r="AG2011" i="15"/>
  <c r="AF2011" i="15"/>
  <c r="AE2011" i="15"/>
  <c r="AD2011" i="15"/>
  <c r="N2011" i="15"/>
  <c r="M2011" i="15"/>
  <c r="L2011" i="15"/>
  <c r="J2011" i="15" s="1"/>
  <c r="G2011" i="15"/>
  <c r="F2011" i="15"/>
  <c r="C2011" i="15"/>
  <c r="AX2010" i="15"/>
  <c r="AW2010" i="15"/>
  <c r="AV2010" i="15"/>
  <c r="AH2010" i="15"/>
  <c r="AG2010" i="15"/>
  <c r="AF2010" i="15"/>
  <c r="AE2010" i="15"/>
  <c r="AD2010" i="15"/>
  <c r="N2010" i="15"/>
  <c r="M2010" i="15"/>
  <c r="L2010" i="15"/>
  <c r="G2010" i="15"/>
  <c r="F2010" i="15"/>
  <c r="C2010" i="15"/>
  <c r="AX2009" i="15"/>
  <c r="AW2009" i="15"/>
  <c r="AV2009" i="15"/>
  <c r="AH2009" i="15"/>
  <c r="AG2009" i="15"/>
  <c r="AF2009" i="15"/>
  <c r="AE2009" i="15"/>
  <c r="AD2009" i="15"/>
  <c r="N2009" i="15"/>
  <c r="M2009" i="15"/>
  <c r="J2009" i="15" s="1"/>
  <c r="L2009" i="15"/>
  <c r="G2009" i="15"/>
  <c r="F2009" i="15"/>
  <c r="C2009" i="15"/>
  <c r="AX2008" i="15"/>
  <c r="AW2008" i="15"/>
  <c r="AV2008" i="15"/>
  <c r="AH2008" i="15"/>
  <c r="AG2008" i="15"/>
  <c r="AF2008" i="15"/>
  <c r="AE2008" i="15"/>
  <c r="AD2008" i="15"/>
  <c r="N2008" i="15"/>
  <c r="M2008" i="15"/>
  <c r="L2008" i="15"/>
  <c r="G2008" i="15"/>
  <c r="F2008" i="15"/>
  <c r="C2008" i="15"/>
  <c r="AX2007" i="15"/>
  <c r="AW2007" i="15"/>
  <c r="AV2007" i="15"/>
  <c r="AH2007" i="15"/>
  <c r="AG2007" i="15"/>
  <c r="AF2007" i="15"/>
  <c r="AE2007" i="15"/>
  <c r="AD2007" i="15"/>
  <c r="N2007" i="15"/>
  <c r="M2007" i="15"/>
  <c r="L2007" i="15"/>
  <c r="J2007" i="15"/>
  <c r="G2007" i="15"/>
  <c r="F2007" i="15"/>
  <c r="C2007" i="15"/>
  <c r="AX2006" i="15"/>
  <c r="AW2006" i="15"/>
  <c r="AV2006" i="15"/>
  <c r="AH2006" i="15"/>
  <c r="AG2006" i="15"/>
  <c r="AF2006" i="15"/>
  <c r="AE2006" i="15"/>
  <c r="AD2006" i="15"/>
  <c r="N2006" i="15"/>
  <c r="M2006" i="15"/>
  <c r="L2006" i="15"/>
  <c r="J2006" i="15"/>
  <c r="G2006" i="15"/>
  <c r="F2006" i="15"/>
  <c r="C2006" i="15"/>
  <c r="AX2004" i="15"/>
  <c r="AW2004" i="15"/>
  <c r="AV2004" i="15"/>
  <c r="AH2004" i="15"/>
  <c r="AG2004" i="15"/>
  <c r="AF2004" i="15"/>
  <c r="AE2004" i="15"/>
  <c r="AD2004" i="15"/>
  <c r="N2004" i="15"/>
  <c r="M2004" i="15"/>
  <c r="L2004" i="15"/>
  <c r="J2004" i="15" s="1"/>
  <c r="G2004" i="15"/>
  <c r="F2004" i="15"/>
  <c r="C2004" i="15"/>
  <c r="AX2003" i="15"/>
  <c r="AW2003" i="15"/>
  <c r="AV2003" i="15"/>
  <c r="AH2003" i="15"/>
  <c r="AG2003" i="15"/>
  <c r="AF2003" i="15"/>
  <c r="AE2003" i="15"/>
  <c r="AD2003" i="15"/>
  <c r="N2003" i="15"/>
  <c r="J2003" i="15" s="1"/>
  <c r="M2003" i="15"/>
  <c r="L2003" i="15"/>
  <c r="G2003" i="15"/>
  <c r="F2003" i="15"/>
  <c r="C2003" i="15"/>
  <c r="AX2002" i="15"/>
  <c r="AW2002" i="15"/>
  <c r="AV2002" i="15"/>
  <c r="AH2002" i="15"/>
  <c r="AG2002" i="15"/>
  <c r="AF2002" i="15"/>
  <c r="AE2002" i="15"/>
  <c r="AD2002" i="15"/>
  <c r="N2002" i="15"/>
  <c r="M2002" i="15"/>
  <c r="L2002" i="15"/>
  <c r="J2002" i="15" s="1"/>
  <c r="G2002" i="15"/>
  <c r="F2002" i="15"/>
  <c r="C2002" i="15"/>
  <c r="AX2001" i="15"/>
  <c r="AW2001" i="15"/>
  <c r="AV2001" i="15"/>
  <c r="AH2001" i="15"/>
  <c r="AG2001" i="15"/>
  <c r="AF2001" i="15"/>
  <c r="AE2001" i="15"/>
  <c r="AD2001" i="15"/>
  <c r="N2001" i="15"/>
  <c r="M2001" i="15"/>
  <c r="L2001" i="15"/>
  <c r="G2001" i="15"/>
  <c r="F2001" i="15"/>
  <c r="C2001" i="15"/>
  <c r="AX2000" i="15"/>
  <c r="AW2000" i="15"/>
  <c r="AV2000" i="15"/>
  <c r="AH2000" i="15"/>
  <c r="AG2000" i="15"/>
  <c r="AF2000" i="15"/>
  <c r="AE2000" i="15"/>
  <c r="AD2000" i="15"/>
  <c r="N2000" i="15"/>
  <c r="M2000" i="15"/>
  <c r="L2000" i="15"/>
  <c r="G2000" i="15"/>
  <c r="F2000" i="15"/>
  <c r="C2000" i="15"/>
  <c r="AX1999" i="15"/>
  <c r="AW1999" i="15"/>
  <c r="AV1999" i="15"/>
  <c r="AH1999" i="15"/>
  <c r="AG1999" i="15"/>
  <c r="AF1999" i="15"/>
  <c r="AE1999" i="15"/>
  <c r="AD1999" i="15"/>
  <c r="N1999" i="15"/>
  <c r="M1999" i="15"/>
  <c r="L1999" i="15"/>
  <c r="G1999" i="15"/>
  <c r="F1999" i="15"/>
  <c r="C1999" i="15"/>
  <c r="AX1998" i="15"/>
  <c r="AW1998" i="15"/>
  <c r="AV1998" i="15"/>
  <c r="AH1998" i="15"/>
  <c r="AG1998" i="15"/>
  <c r="AF1998" i="15"/>
  <c r="AE1998" i="15"/>
  <c r="AD1998" i="15"/>
  <c r="N1998" i="15"/>
  <c r="M1998" i="15"/>
  <c r="L1998" i="15"/>
  <c r="J1998" i="15"/>
  <c r="G1998" i="15"/>
  <c r="F1998" i="15"/>
  <c r="C1998" i="15"/>
  <c r="AX1996" i="15"/>
  <c r="AW1996" i="15"/>
  <c r="AV1996" i="15"/>
  <c r="AH1996" i="15"/>
  <c r="AG1996" i="15"/>
  <c r="AF1996" i="15"/>
  <c r="AE1996" i="15"/>
  <c r="AD1996" i="15"/>
  <c r="N1996" i="15"/>
  <c r="M1996" i="15"/>
  <c r="L1996" i="15"/>
  <c r="J1996" i="15"/>
  <c r="G1996" i="15"/>
  <c r="F1996" i="15"/>
  <c r="C1996" i="15"/>
  <c r="AX1995" i="15"/>
  <c r="AW1995" i="15"/>
  <c r="AV1995" i="15"/>
  <c r="AH1995" i="15"/>
  <c r="AG1995" i="15"/>
  <c r="AF1995" i="15"/>
  <c r="AE1995" i="15"/>
  <c r="AD1995" i="15"/>
  <c r="N1995" i="15"/>
  <c r="M1995" i="15"/>
  <c r="L1995" i="15"/>
  <c r="J1995" i="15" s="1"/>
  <c r="G1995" i="15"/>
  <c r="F1995" i="15"/>
  <c r="C1995" i="15"/>
  <c r="AX1994" i="15"/>
  <c r="AW1994" i="15"/>
  <c r="AV1994" i="15"/>
  <c r="AH1994" i="15"/>
  <c r="AG1994" i="15"/>
  <c r="AF1994" i="15"/>
  <c r="AE1994" i="15"/>
  <c r="AD1994" i="15"/>
  <c r="N1994" i="15"/>
  <c r="J1994" i="15" s="1"/>
  <c r="M1994" i="15"/>
  <c r="L1994" i="15"/>
  <c r="G1994" i="15"/>
  <c r="F1994" i="15"/>
  <c r="C1994" i="15"/>
  <c r="AX1993" i="15"/>
  <c r="AW1993" i="15"/>
  <c r="AV1993" i="15"/>
  <c r="AH1993" i="15"/>
  <c r="AG1993" i="15"/>
  <c r="AF1993" i="15"/>
  <c r="AE1993" i="15"/>
  <c r="AD1993" i="15"/>
  <c r="N1993" i="15"/>
  <c r="M1993" i="15"/>
  <c r="L1993" i="15"/>
  <c r="J1993" i="15" s="1"/>
  <c r="G1993" i="15"/>
  <c r="F1993" i="15"/>
  <c r="C1993" i="15"/>
  <c r="AX1992" i="15"/>
  <c r="AW1992" i="15"/>
  <c r="AV1992" i="15"/>
  <c r="AH1992" i="15"/>
  <c r="AG1992" i="15"/>
  <c r="AF1992" i="15"/>
  <c r="AE1992" i="15"/>
  <c r="AD1992" i="15"/>
  <c r="N1992" i="15"/>
  <c r="M1992" i="15"/>
  <c r="L1992" i="15"/>
  <c r="J1992" i="15" s="1"/>
  <c r="G1992" i="15"/>
  <c r="F1992" i="15"/>
  <c r="C1992" i="15"/>
  <c r="AX1991" i="15"/>
  <c r="AW1991" i="15"/>
  <c r="AV1991" i="15"/>
  <c r="AH1991" i="15"/>
  <c r="AG1991" i="15"/>
  <c r="AF1991" i="15"/>
  <c r="AE1991" i="15"/>
  <c r="AD1991" i="15"/>
  <c r="N1991" i="15"/>
  <c r="M1991" i="15"/>
  <c r="J1991" i="15" s="1"/>
  <c r="L1991" i="15"/>
  <c r="G1991" i="15"/>
  <c r="F1991" i="15"/>
  <c r="C1991" i="15"/>
  <c r="AX1990" i="15"/>
  <c r="AW1990" i="15"/>
  <c r="AV1990" i="15"/>
  <c r="AH1990" i="15"/>
  <c r="AG1990" i="15"/>
  <c r="AF1990" i="15"/>
  <c r="AE1990" i="15"/>
  <c r="AD1990" i="15"/>
  <c r="N1990" i="15"/>
  <c r="M1990" i="15"/>
  <c r="L1990" i="15"/>
  <c r="J1990" i="15" s="1"/>
  <c r="G1990" i="15"/>
  <c r="F1990" i="15"/>
  <c r="C1990" i="15"/>
  <c r="AX1989" i="15"/>
  <c r="AW1989" i="15"/>
  <c r="AV1989" i="15"/>
  <c r="AH1989" i="15"/>
  <c r="AG1989" i="15"/>
  <c r="AF1989" i="15"/>
  <c r="AE1989" i="15"/>
  <c r="AD1989" i="15"/>
  <c r="N1989" i="15"/>
  <c r="M1989" i="15"/>
  <c r="L1989" i="15"/>
  <c r="J1989" i="15" s="1"/>
  <c r="G1989" i="15"/>
  <c r="F1989" i="15"/>
  <c r="C1989" i="15"/>
  <c r="AX1988" i="15"/>
  <c r="AW1988" i="15"/>
  <c r="AV1988" i="15"/>
  <c r="AH1988" i="15"/>
  <c r="AG1988" i="15"/>
  <c r="AF1988" i="15"/>
  <c r="AE1988" i="15"/>
  <c r="AD1988" i="15"/>
  <c r="N1988" i="15"/>
  <c r="M1988" i="15"/>
  <c r="L1988" i="15"/>
  <c r="J1988" i="15"/>
  <c r="G1988" i="15"/>
  <c r="F1988" i="15"/>
  <c r="C1988" i="15"/>
  <c r="AX1987" i="15"/>
  <c r="AW1987" i="15"/>
  <c r="AV1987" i="15"/>
  <c r="AH1987" i="15"/>
  <c r="AG1987" i="15"/>
  <c r="AF1987" i="15"/>
  <c r="AE1987" i="15"/>
  <c r="AD1987" i="15"/>
  <c r="N1987" i="15"/>
  <c r="M1987" i="15"/>
  <c r="L1987" i="15"/>
  <c r="J1987" i="15" s="1"/>
  <c r="G1987" i="15"/>
  <c r="F1987" i="15"/>
  <c r="C1987" i="15"/>
  <c r="AX1986" i="15"/>
  <c r="AW1986" i="15"/>
  <c r="AV1986" i="15"/>
  <c r="AH1986" i="15"/>
  <c r="AG1986" i="15"/>
  <c r="AF1986" i="15"/>
  <c r="AE1986" i="15"/>
  <c r="AD1986" i="15"/>
  <c r="N1986" i="15"/>
  <c r="J1986" i="15" s="1"/>
  <c r="M1986" i="15"/>
  <c r="L1986" i="15"/>
  <c r="G1986" i="15"/>
  <c r="F1986" i="15"/>
  <c r="C1986" i="15"/>
  <c r="AX1985" i="15"/>
  <c r="AW1985" i="15"/>
  <c r="AV1985" i="15"/>
  <c r="AH1985" i="15"/>
  <c r="AG1985" i="15"/>
  <c r="AF1985" i="15"/>
  <c r="AE1985" i="15"/>
  <c r="AD1985" i="15"/>
  <c r="N1985" i="15"/>
  <c r="M1985" i="15"/>
  <c r="L1985" i="15"/>
  <c r="J1985" i="15" s="1"/>
  <c r="G1985" i="15"/>
  <c r="F1985" i="15"/>
  <c r="C1985" i="15"/>
  <c r="AX1984" i="15"/>
  <c r="AW1984" i="15"/>
  <c r="AV1984" i="15"/>
  <c r="AH1984" i="15"/>
  <c r="AG1984" i="15"/>
  <c r="AF1984" i="15"/>
  <c r="AE1984" i="15"/>
  <c r="AD1984" i="15"/>
  <c r="N1984" i="15"/>
  <c r="M1984" i="15"/>
  <c r="L1984" i="15"/>
  <c r="J1984" i="15" s="1"/>
  <c r="G1984" i="15"/>
  <c r="F1984" i="15"/>
  <c r="C1984" i="15"/>
  <c r="AX1983" i="15"/>
  <c r="AW1983" i="15"/>
  <c r="AV1983" i="15"/>
  <c r="AH1983" i="15"/>
  <c r="AG1983" i="15"/>
  <c r="AF1983" i="15"/>
  <c r="AE1983" i="15"/>
  <c r="AD1983" i="15"/>
  <c r="N1983" i="15"/>
  <c r="M1983" i="15"/>
  <c r="J1983" i="15" s="1"/>
  <c r="L1983" i="15"/>
  <c r="G1983" i="15"/>
  <c r="F1983" i="15"/>
  <c r="C1983" i="15"/>
  <c r="AX1982" i="15"/>
  <c r="AW1982" i="15"/>
  <c r="AV1982" i="15"/>
  <c r="AH1982" i="15"/>
  <c r="AG1982" i="15"/>
  <c r="AF1982" i="15"/>
  <c r="AE1982" i="15"/>
  <c r="AD1982" i="15"/>
  <c r="N1982" i="15"/>
  <c r="M1982" i="15"/>
  <c r="L1982" i="15"/>
  <c r="G1982" i="15"/>
  <c r="F1982" i="15"/>
  <c r="C1982" i="15"/>
  <c r="AX1981" i="15"/>
  <c r="AW1981" i="15"/>
  <c r="AV1981" i="15"/>
  <c r="AH1981" i="15"/>
  <c r="AG1981" i="15"/>
  <c r="AF1981" i="15"/>
  <c r="AE1981" i="15"/>
  <c r="AD1981" i="15"/>
  <c r="N1981" i="15"/>
  <c r="M1981" i="15"/>
  <c r="L1981" i="15"/>
  <c r="J1981" i="15"/>
  <c r="G1981" i="15"/>
  <c r="F1981" i="15"/>
  <c r="C1981" i="15"/>
  <c r="AX1980" i="15"/>
  <c r="AW1980" i="15"/>
  <c r="AV1980" i="15"/>
  <c r="AH1980" i="15"/>
  <c r="AG1980" i="15"/>
  <c r="AF1980" i="15"/>
  <c r="AE1980" i="15"/>
  <c r="AD1980" i="15"/>
  <c r="N1980" i="15"/>
  <c r="M1980" i="15"/>
  <c r="L1980" i="15"/>
  <c r="J1980" i="15"/>
  <c r="G1980" i="15"/>
  <c r="F1980" i="15"/>
  <c r="C1980" i="15"/>
  <c r="AX1978" i="15"/>
  <c r="AW1978" i="15"/>
  <c r="AV1978" i="15"/>
  <c r="AH1978" i="15"/>
  <c r="AG1978" i="15"/>
  <c r="AF1978" i="15"/>
  <c r="AE1978" i="15"/>
  <c r="AD1978" i="15"/>
  <c r="N1978" i="15"/>
  <c r="M1978" i="15"/>
  <c r="L1978" i="15"/>
  <c r="J1978" i="15" s="1"/>
  <c r="G1978" i="15"/>
  <c r="F1978" i="15"/>
  <c r="C1978" i="15"/>
  <c r="AX1977" i="15"/>
  <c r="AW1977" i="15"/>
  <c r="AV1977" i="15"/>
  <c r="AH1977" i="15"/>
  <c r="AG1977" i="15"/>
  <c r="AF1977" i="15"/>
  <c r="AE1977" i="15"/>
  <c r="AD1977" i="15"/>
  <c r="N1977" i="15"/>
  <c r="J1977" i="15" s="1"/>
  <c r="M1977" i="15"/>
  <c r="L1977" i="15"/>
  <c r="G1977" i="15"/>
  <c r="F1977" i="15"/>
  <c r="C1977" i="15"/>
  <c r="AX1976" i="15"/>
  <c r="AW1976" i="15"/>
  <c r="AV1976" i="15"/>
  <c r="AH1976" i="15"/>
  <c r="AG1976" i="15"/>
  <c r="AF1976" i="15"/>
  <c r="AE1976" i="15"/>
  <c r="AD1976" i="15"/>
  <c r="N1976" i="15"/>
  <c r="M1976" i="15"/>
  <c r="L1976" i="15"/>
  <c r="J1976" i="15" s="1"/>
  <c r="G1976" i="15"/>
  <c r="F1976" i="15"/>
  <c r="C1976" i="15"/>
  <c r="AX1974" i="15"/>
  <c r="AW1974" i="15"/>
  <c r="AV1974" i="15"/>
  <c r="AH1974" i="15"/>
  <c r="AG1974" i="15"/>
  <c r="AF1974" i="15"/>
  <c r="AE1974" i="15"/>
  <c r="AD1974" i="15"/>
  <c r="N1974" i="15"/>
  <c r="M1974" i="15"/>
  <c r="L1974" i="15"/>
  <c r="G1974" i="15"/>
  <c r="F1974" i="15"/>
  <c r="C1974" i="15"/>
  <c r="AX1973" i="15"/>
  <c r="AW1973" i="15"/>
  <c r="AV1973" i="15"/>
  <c r="AH1973" i="15"/>
  <c r="AG1973" i="15"/>
  <c r="AF1973" i="15"/>
  <c r="AE1973" i="15"/>
  <c r="AD1973" i="15"/>
  <c r="N1973" i="15"/>
  <c r="M1973" i="15"/>
  <c r="J1973" i="15" s="1"/>
  <c r="L1973" i="15"/>
  <c r="G1973" i="15"/>
  <c r="F1973" i="15"/>
  <c r="C1973" i="15"/>
  <c r="AX1972" i="15"/>
  <c r="AW1972" i="15"/>
  <c r="AV1972" i="15"/>
  <c r="AH1972" i="15"/>
  <c r="AG1972" i="15"/>
  <c r="AF1972" i="15"/>
  <c r="AE1972" i="15"/>
  <c r="AD1972" i="15"/>
  <c r="N1972" i="15"/>
  <c r="M1972" i="15"/>
  <c r="L1972" i="15"/>
  <c r="G1972" i="15"/>
  <c r="F1972" i="15"/>
  <c r="C1972" i="15"/>
  <c r="AX1971" i="15"/>
  <c r="AW1971" i="15"/>
  <c r="AV1971" i="15"/>
  <c r="AH1971" i="15"/>
  <c r="AG1971" i="15"/>
  <c r="AF1971" i="15"/>
  <c r="AE1971" i="15"/>
  <c r="AD1971" i="15"/>
  <c r="N1971" i="15"/>
  <c r="M1971" i="15"/>
  <c r="L1971" i="15"/>
  <c r="J1971" i="15"/>
  <c r="G1971" i="15"/>
  <c r="F1971" i="15"/>
  <c r="C1971" i="15"/>
  <c r="AX1970" i="15"/>
  <c r="AW1970" i="15"/>
  <c r="AV1970" i="15"/>
  <c r="AH1970" i="15"/>
  <c r="AG1970" i="15"/>
  <c r="AF1970" i="15"/>
  <c r="AE1970" i="15"/>
  <c r="AD1970" i="15"/>
  <c r="N1970" i="15"/>
  <c r="M1970" i="15"/>
  <c r="L1970" i="15"/>
  <c r="J1970" i="15"/>
  <c r="G1970" i="15"/>
  <c r="F1970" i="15"/>
  <c r="C1970" i="15"/>
  <c r="AX1969" i="15"/>
  <c r="AW1969" i="15"/>
  <c r="AV1969" i="15"/>
  <c r="AH1969" i="15"/>
  <c r="AG1969" i="15"/>
  <c r="AF1969" i="15"/>
  <c r="AE1969" i="15"/>
  <c r="AD1969" i="15"/>
  <c r="N1969" i="15"/>
  <c r="M1969" i="15"/>
  <c r="L1969" i="15"/>
  <c r="J1969" i="15" s="1"/>
  <c r="G1969" i="15"/>
  <c r="F1969" i="15"/>
  <c r="C1969" i="15"/>
  <c r="AX1968" i="15"/>
  <c r="AW1968" i="15"/>
  <c r="AV1968" i="15"/>
  <c r="AH1968" i="15"/>
  <c r="AG1968" i="15"/>
  <c r="AF1968" i="15"/>
  <c r="AE1968" i="15"/>
  <c r="AD1968" i="15"/>
  <c r="N1968" i="15"/>
  <c r="J1968" i="15" s="1"/>
  <c r="M1968" i="15"/>
  <c r="L1968" i="15"/>
  <c r="G1968" i="15"/>
  <c r="F1968" i="15"/>
  <c r="C1968" i="15"/>
  <c r="AX1967" i="15"/>
  <c r="AW1967" i="15"/>
  <c r="AV1967" i="15"/>
  <c r="AH1967" i="15"/>
  <c r="AG1967" i="15"/>
  <c r="AF1967" i="15"/>
  <c r="AE1967" i="15"/>
  <c r="AD1967" i="15"/>
  <c r="N1967" i="15"/>
  <c r="M1967" i="15"/>
  <c r="L1967" i="15"/>
  <c r="J1967" i="15" s="1"/>
  <c r="G1967" i="15"/>
  <c r="F1967" i="15"/>
  <c r="C1967" i="15"/>
  <c r="AX1966" i="15"/>
  <c r="AW1966" i="15"/>
  <c r="AV1966" i="15"/>
  <c r="AH1966" i="15"/>
  <c r="AG1966" i="15"/>
  <c r="AF1966" i="15"/>
  <c r="AE1966" i="15"/>
  <c r="AD1966" i="15"/>
  <c r="N1966" i="15"/>
  <c r="M1966" i="15"/>
  <c r="L1966" i="15"/>
  <c r="G1966" i="15"/>
  <c r="F1966" i="15"/>
  <c r="C1966" i="15"/>
  <c r="AX1965" i="15"/>
  <c r="AW1965" i="15"/>
  <c r="AV1965" i="15"/>
  <c r="AH1965" i="15"/>
  <c r="AG1965" i="15"/>
  <c r="AF1965" i="15"/>
  <c r="AE1965" i="15"/>
  <c r="AD1965" i="15"/>
  <c r="N1965" i="15"/>
  <c r="M1965" i="15"/>
  <c r="L1965" i="15"/>
  <c r="G1965" i="15"/>
  <c r="F1965" i="15"/>
  <c r="C1965" i="15"/>
  <c r="AX1964" i="15"/>
  <c r="AW1964" i="15"/>
  <c r="AV1964" i="15"/>
  <c r="AH1964" i="15"/>
  <c r="AG1964" i="15"/>
  <c r="AF1964" i="15"/>
  <c r="AE1964" i="15"/>
  <c r="AD1964" i="15"/>
  <c r="N1964" i="15"/>
  <c r="M1964" i="15"/>
  <c r="L1964" i="15"/>
  <c r="G1964" i="15"/>
  <c r="F1964" i="15"/>
  <c r="C1964" i="15"/>
  <c r="AX1963" i="15"/>
  <c r="AW1963" i="15"/>
  <c r="AV1963" i="15"/>
  <c r="AH1963" i="15"/>
  <c r="AG1963" i="15"/>
  <c r="AF1963" i="15"/>
  <c r="AE1963" i="15"/>
  <c r="AD1963" i="15"/>
  <c r="N1963" i="15"/>
  <c r="M1963" i="15"/>
  <c r="L1963" i="15"/>
  <c r="J1963" i="15"/>
  <c r="G1963" i="15"/>
  <c r="F1963" i="15"/>
  <c r="C1963" i="15"/>
  <c r="AX1962" i="15"/>
  <c r="AW1962" i="15"/>
  <c r="AV1962" i="15"/>
  <c r="AH1962" i="15"/>
  <c r="AG1962" i="15"/>
  <c r="AF1962" i="15"/>
  <c r="AE1962" i="15"/>
  <c r="AD1962" i="15"/>
  <c r="N1962" i="15"/>
  <c r="M1962" i="15"/>
  <c r="L1962" i="15"/>
  <c r="J1962" i="15"/>
  <c r="G1962" i="15"/>
  <c r="F1962" i="15"/>
  <c r="C1962" i="15"/>
  <c r="AX1961" i="15"/>
  <c r="AW1961" i="15"/>
  <c r="AV1961" i="15"/>
  <c r="AH1961" i="15"/>
  <c r="AG1961" i="15"/>
  <c r="AF1961" i="15"/>
  <c r="AE1961" i="15"/>
  <c r="AD1961" i="15"/>
  <c r="N1961" i="15"/>
  <c r="M1961" i="15"/>
  <c r="L1961" i="15"/>
  <c r="J1961" i="15" s="1"/>
  <c r="G1961" i="15"/>
  <c r="F1961" i="15"/>
  <c r="C1961" i="15"/>
  <c r="AX1960" i="15"/>
  <c r="AW1960" i="15"/>
  <c r="AV1960" i="15"/>
  <c r="AH1960" i="15"/>
  <c r="AG1960" i="15"/>
  <c r="AF1960" i="15"/>
  <c r="AE1960" i="15"/>
  <c r="AD1960" i="15"/>
  <c r="N1960" i="15"/>
  <c r="J1960" i="15" s="1"/>
  <c r="M1960" i="15"/>
  <c r="L1960" i="15"/>
  <c r="G1960" i="15"/>
  <c r="F1960" i="15"/>
  <c r="C1960" i="15"/>
  <c r="AX1959" i="15"/>
  <c r="AW1959" i="15"/>
  <c r="AV1959" i="15"/>
  <c r="AH1959" i="15"/>
  <c r="AG1959" i="15"/>
  <c r="AF1959" i="15"/>
  <c r="AE1959" i="15"/>
  <c r="AD1959" i="15"/>
  <c r="N1959" i="15"/>
  <c r="M1959" i="15"/>
  <c r="L1959" i="15"/>
  <c r="J1959" i="15" s="1"/>
  <c r="G1959" i="15"/>
  <c r="F1959" i="15"/>
  <c r="C1959" i="15"/>
  <c r="AX1958" i="15"/>
  <c r="AW1958" i="15"/>
  <c r="AV1958" i="15"/>
  <c r="AH1958" i="15"/>
  <c r="AG1958" i="15"/>
  <c r="AF1958" i="15"/>
  <c r="AE1958" i="15"/>
  <c r="AD1958" i="15"/>
  <c r="N1958" i="15"/>
  <c r="M1958" i="15"/>
  <c r="L1958" i="15"/>
  <c r="J1958" i="15" s="1"/>
  <c r="G1958" i="15"/>
  <c r="F1958" i="15"/>
  <c r="C1958" i="15"/>
  <c r="AX1957" i="15"/>
  <c r="AW1957" i="15"/>
  <c r="AV1957" i="15"/>
  <c r="AH1957" i="15"/>
  <c r="AG1957" i="15"/>
  <c r="AF1957" i="15"/>
  <c r="AE1957" i="15"/>
  <c r="AD1957" i="15"/>
  <c r="N1957" i="15"/>
  <c r="M1957" i="15"/>
  <c r="J1957" i="15" s="1"/>
  <c r="L1957" i="15"/>
  <c r="G1957" i="15"/>
  <c r="F1957" i="15"/>
  <c r="C1957" i="15"/>
  <c r="AX1956" i="15"/>
  <c r="AW1956" i="15"/>
  <c r="AV1956" i="15"/>
  <c r="AH1956" i="15"/>
  <c r="AG1956" i="15"/>
  <c r="AF1956" i="15"/>
  <c r="AE1956" i="15"/>
  <c r="AD1956" i="15"/>
  <c r="N1956" i="15"/>
  <c r="M1956" i="15"/>
  <c r="L1956" i="15"/>
  <c r="J1956" i="15" s="1"/>
  <c r="G1956" i="15"/>
  <c r="F1956" i="15"/>
  <c r="C1956" i="15"/>
  <c r="AX1955" i="15"/>
  <c r="AW1955" i="15"/>
  <c r="AV1955" i="15"/>
  <c r="AH1955" i="15"/>
  <c r="AG1955" i="15"/>
  <c r="AF1955" i="15"/>
  <c r="AE1955" i="15"/>
  <c r="AD1955" i="15"/>
  <c r="N1955" i="15"/>
  <c r="M1955" i="15"/>
  <c r="L1955" i="15"/>
  <c r="J1955" i="15" s="1"/>
  <c r="G1955" i="15"/>
  <c r="F1955" i="15"/>
  <c r="C1955" i="15"/>
  <c r="AX1954" i="15"/>
  <c r="AW1954" i="15"/>
  <c r="AV1954" i="15"/>
  <c r="AH1954" i="15"/>
  <c r="AG1954" i="15"/>
  <c r="AF1954" i="15"/>
  <c r="AE1954" i="15"/>
  <c r="AD1954" i="15"/>
  <c r="N1954" i="15"/>
  <c r="M1954" i="15"/>
  <c r="L1954" i="15"/>
  <c r="J1954" i="15"/>
  <c r="G1954" i="15"/>
  <c r="F1954" i="15"/>
  <c r="C1954" i="15"/>
  <c r="AX1953" i="15"/>
  <c r="AW1953" i="15"/>
  <c r="AV1953" i="15"/>
  <c r="AH1953" i="15"/>
  <c r="AG1953" i="15"/>
  <c r="AF1953" i="15"/>
  <c r="AE1953" i="15"/>
  <c r="AD1953" i="15"/>
  <c r="N1953" i="15"/>
  <c r="M1953" i="15"/>
  <c r="L1953" i="15"/>
  <c r="J1953" i="15" s="1"/>
  <c r="G1953" i="15"/>
  <c r="F1953" i="15"/>
  <c r="C1953" i="15"/>
  <c r="AX1952" i="15"/>
  <c r="AW1952" i="15"/>
  <c r="AV1952" i="15"/>
  <c r="AH1952" i="15"/>
  <c r="AG1952" i="15"/>
  <c r="AF1952" i="15"/>
  <c r="AE1952" i="15"/>
  <c r="AD1952" i="15"/>
  <c r="N1952" i="15"/>
  <c r="J1952" i="15" s="1"/>
  <c r="M1952" i="15"/>
  <c r="L1952" i="15"/>
  <c r="G1952" i="15"/>
  <c r="F1952" i="15"/>
  <c r="C1952" i="15"/>
  <c r="AX1951" i="15"/>
  <c r="AW1951" i="15"/>
  <c r="AV1951" i="15"/>
  <c r="AH1951" i="15"/>
  <c r="AG1951" i="15"/>
  <c r="AF1951" i="15"/>
  <c r="AE1951" i="15"/>
  <c r="AD1951" i="15"/>
  <c r="N1951" i="15"/>
  <c r="M1951" i="15"/>
  <c r="L1951" i="15"/>
  <c r="J1951" i="15" s="1"/>
  <c r="G1951" i="15"/>
  <c r="F1951" i="15"/>
  <c r="C1951" i="15"/>
  <c r="AX1950" i="15"/>
  <c r="AW1950" i="15"/>
  <c r="AV1950" i="15"/>
  <c r="AH1950" i="15"/>
  <c r="AG1950" i="15"/>
  <c r="AF1950" i="15"/>
  <c r="AE1950" i="15"/>
  <c r="AD1950" i="15"/>
  <c r="N1950" i="15"/>
  <c r="M1950" i="15"/>
  <c r="L1950" i="15"/>
  <c r="J1950" i="15" s="1"/>
  <c r="G1950" i="15"/>
  <c r="F1950" i="15"/>
  <c r="C1950" i="15"/>
  <c r="AX1949" i="15"/>
  <c r="AW1949" i="15"/>
  <c r="AV1949" i="15"/>
  <c r="AH1949" i="15"/>
  <c r="AG1949" i="15"/>
  <c r="AF1949" i="15"/>
  <c r="AE1949" i="15"/>
  <c r="AD1949" i="15"/>
  <c r="N1949" i="15"/>
  <c r="M1949" i="15"/>
  <c r="J1949" i="15" s="1"/>
  <c r="L1949" i="15"/>
  <c r="G1949" i="15"/>
  <c r="F1949" i="15"/>
  <c r="C1949" i="15"/>
  <c r="AX1948" i="15"/>
  <c r="AW1948" i="15"/>
  <c r="AV1948" i="15"/>
  <c r="AH1948" i="15"/>
  <c r="AG1948" i="15"/>
  <c r="AF1948" i="15"/>
  <c r="AE1948" i="15"/>
  <c r="AD1948" i="15"/>
  <c r="N1948" i="15"/>
  <c r="M1948" i="15"/>
  <c r="L1948" i="15"/>
  <c r="J1948" i="15" s="1"/>
  <c r="G1948" i="15"/>
  <c r="F1948" i="15"/>
  <c r="C1948" i="15"/>
  <c r="AX1947" i="15"/>
  <c r="AW1947" i="15"/>
  <c r="AV1947" i="15"/>
  <c r="AH1947" i="15"/>
  <c r="AG1947" i="15"/>
  <c r="AF1947" i="15"/>
  <c r="AE1947" i="15"/>
  <c r="AD1947" i="15"/>
  <c r="N1947" i="15"/>
  <c r="M1947" i="15"/>
  <c r="L1947" i="15"/>
  <c r="J1947" i="15" s="1"/>
  <c r="G1947" i="15"/>
  <c r="F1947" i="15"/>
  <c r="C1947" i="15"/>
  <c r="AX1945" i="15"/>
  <c r="AW1945" i="15"/>
  <c r="AV1945" i="15"/>
  <c r="AH1945" i="15"/>
  <c r="AG1945" i="15"/>
  <c r="AF1945" i="15"/>
  <c r="AE1945" i="15"/>
  <c r="AD1945" i="15"/>
  <c r="N1945" i="15"/>
  <c r="M1945" i="15"/>
  <c r="L1945" i="15"/>
  <c r="J1945" i="15"/>
  <c r="G1945" i="15"/>
  <c r="F1945" i="15"/>
  <c r="C1945" i="15"/>
  <c r="AX1944" i="15"/>
  <c r="AW1944" i="15"/>
  <c r="AV1944" i="15"/>
  <c r="AH1944" i="15"/>
  <c r="AG1944" i="15"/>
  <c r="AF1944" i="15"/>
  <c r="AE1944" i="15"/>
  <c r="AD1944" i="15"/>
  <c r="N1944" i="15"/>
  <c r="M1944" i="15"/>
  <c r="L1944" i="15"/>
  <c r="J1944" i="15" s="1"/>
  <c r="G1944" i="15"/>
  <c r="F1944" i="15"/>
  <c r="C1944" i="15"/>
  <c r="AX1943" i="15"/>
  <c r="AW1943" i="15"/>
  <c r="AV1943" i="15"/>
  <c r="AH1943" i="15"/>
  <c r="AG1943" i="15"/>
  <c r="AF1943" i="15"/>
  <c r="AE1943" i="15"/>
  <c r="AD1943" i="15"/>
  <c r="N1943" i="15"/>
  <c r="J1943" i="15" s="1"/>
  <c r="M1943" i="15"/>
  <c r="L1943" i="15"/>
  <c r="G1943" i="15"/>
  <c r="F1943" i="15"/>
  <c r="C1943" i="15"/>
  <c r="AX1942" i="15"/>
  <c r="AW1942" i="15"/>
  <c r="AV1942" i="15"/>
  <c r="AH1942" i="15"/>
  <c r="AG1942" i="15"/>
  <c r="AF1942" i="15"/>
  <c r="AE1942" i="15"/>
  <c r="AD1942" i="15"/>
  <c r="N1942" i="15"/>
  <c r="M1942" i="15"/>
  <c r="L1942" i="15"/>
  <c r="G1942" i="15"/>
  <c r="F1942" i="15"/>
  <c r="C1942" i="15"/>
  <c r="AX1941" i="15"/>
  <c r="AW1941" i="15"/>
  <c r="AV1941" i="15"/>
  <c r="AH1941" i="15"/>
  <c r="AG1941" i="15"/>
  <c r="AF1941" i="15"/>
  <c r="AE1941" i="15"/>
  <c r="AD1941" i="15"/>
  <c r="N1941" i="15"/>
  <c r="M1941" i="15"/>
  <c r="L1941" i="15"/>
  <c r="G1941" i="15"/>
  <c r="F1941" i="15"/>
  <c r="C1941" i="15"/>
  <c r="AX1940" i="15"/>
  <c r="AW1940" i="15"/>
  <c r="AV1940" i="15"/>
  <c r="AH1940" i="15"/>
  <c r="AG1940" i="15"/>
  <c r="AF1940" i="15"/>
  <c r="AE1940" i="15"/>
  <c r="AD1940" i="15"/>
  <c r="N1940" i="15"/>
  <c r="J1940" i="15" s="1"/>
  <c r="M1940" i="15"/>
  <c r="L1940" i="15"/>
  <c r="G1940" i="15"/>
  <c r="F1940" i="15"/>
  <c r="C1940" i="15"/>
  <c r="AX1939" i="15"/>
  <c r="AW1939" i="15"/>
  <c r="AV1939" i="15"/>
  <c r="AH1939" i="15"/>
  <c r="AG1939" i="15"/>
  <c r="AF1939" i="15"/>
  <c r="AE1939" i="15"/>
  <c r="AD1939" i="15"/>
  <c r="N1939" i="15"/>
  <c r="M1939" i="15"/>
  <c r="L1939" i="15"/>
  <c r="G1939" i="15"/>
  <c r="F1939" i="15"/>
  <c r="C1939" i="15"/>
  <c r="AX1938" i="15"/>
  <c r="AW1938" i="15"/>
  <c r="AV1938" i="15"/>
  <c r="AH1938" i="15"/>
  <c r="AG1938" i="15"/>
  <c r="AF1938" i="15"/>
  <c r="AE1938" i="15"/>
  <c r="AD1938" i="15"/>
  <c r="N1938" i="15"/>
  <c r="M1938" i="15"/>
  <c r="L1938" i="15"/>
  <c r="J1938" i="15" s="1"/>
  <c r="G1938" i="15"/>
  <c r="F1938" i="15"/>
  <c r="C1938" i="15"/>
  <c r="AX1937" i="15"/>
  <c r="AW1937" i="15"/>
  <c r="AV1937" i="15"/>
  <c r="AH1937" i="15"/>
  <c r="AG1937" i="15"/>
  <c r="AF1937" i="15"/>
  <c r="AE1937" i="15"/>
  <c r="AD1937" i="15"/>
  <c r="N1937" i="15"/>
  <c r="M1937" i="15"/>
  <c r="J1937" i="15" s="1"/>
  <c r="L1937" i="15"/>
  <c r="G1937" i="15"/>
  <c r="F1937" i="15"/>
  <c r="C1937" i="15"/>
  <c r="AX1936" i="15"/>
  <c r="AW1936" i="15"/>
  <c r="AV1936" i="15"/>
  <c r="AH1936" i="15"/>
  <c r="AG1936" i="15"/>
  <c r="AF1936" i="15"/>
  <c r="AE1936" i="15"/>
  <c r="AD1936" i="15"/>
  <c r="N1936" i="15"/>
  <c r="M1936" i="15"/>
  <c r="L1936" i="15"/>
  <c r="J1936" i="15" s="1"/>
  <c r="G1936" i="15"/>
  <c r="F1936" i="15"/>
  <c r="C1936" i="15"/>
  <c r="AX1935" i="15"/>
  <c r="AW1935" i="15"/>
  <c r="AV1935" i="15"/>
  <c r="AH1935" i="15"/>
  <c r="AG1935" i="15"/>
  <c r="AF1935" i="15"/>
  <c r="AE1935" i="15"/>
  <c r="AD1935" i="15"/>
  <c r="N1935" i="15"/>
  <c r="J1935" i="15" s="1"/>
  <c r="M1935" i="15"/>
  <c r="L1935" i="15"/>
  <c r="G1935" i="15"/>
  <c r="F1935" i="15"/>
  <c r="C1935" i="15"/>
  <c r="AX1934" i="15"/>
  <c r="AW1934" i="15"/>
  <c r="AV1934" i="15"/>
  <c r="AH1934" i="15"/>
  <c r="AG1934" i="15"/>
  <c r="AF1934" i="15"/>
  <c r="AE1934" i="15"/>
  <c r="AD1934" i="15"/>
  <c r="N1934" i="15"/>
  <c r="M1934" i="15"/>
  <c r="L1934" i="15"/>
  <c r="J1934" i="15" s="1"/>
  <c r="G1934" i="15"/>
  <c r="F1934" i="15"/>
  <c r="C1934" i="15"/>
  <c r="AX1933" i="15"/>
  <c r="AW1933" i="15"/>
  <c r="AV1933" i="15"/>
  <c r="AH1933" i="15"/>
  <c r="AG1933" i="15"/>
  <c r="AF1933" i="15"/>
  <c r="AE1933" i="15"/>
  <c r="AD1933" i="15"/>
  <c r="N1933" i="15"/>
  <c r="M1933" i="15"/>
  <c r="L1933" i="15"/>
  <c r="J1933" i="15" s="1"/>
  <c r="G1933" i="15"/>
  <c r="F1933" i="15"/>
  <c r="C1933" i="15"/>
  <c r="AX1931" i="15"/>
  <c r="AW1931" i="15"/>
  <c r="AV1931" i="15"/>
  <c r="AH1931" i="15"/>
  <c r="AG1931" i="15"/>
  <c r="AF1931" i="15"/>
  <c r="AE1931" i="15"/>
  <c r="AD1931" i="15"/>
  <c r="N1931" i="15"/>
  <c r="M1931" i="15"/>
  <c r="J1931" i="15" s="1"/>
  <c r="L1931" i="15"/>
  <c r="G1931" i="15"/>
  <c r="F1931" i="15"/>
  <c r="C1931" i="15"/>
  <c r="AX1930" i="15"/>
  <c r="AW1930" i="15"/>
  <c r="AV1930" i="15"/>
  <c r="AH1930" i="15"/>
  <c r="AG1930" i="15"/>
  <c r="AF1930" i="15"/>
  <c r="AE1930" i="15"/>
  <c r="AD1930" i="15"/>
  <c r="N1930" i="15"/>
  <c r="M1930" i="15"/>
  <c r="L1930" i="15"/>
  <c r="J1930" i="15" s="1"/>
  <c r="G1930" i="15"/>
  <c r="F1930" i="15"/>
  <c r="C1930" i="15"/>
  <c r="AX1929" i="15"/>
  <c r="AW1929" i="15"/>
  <c r="AV1929" i="15"/>
  <c r="AH1929" i="15"/>
  <c r="AG1929" i="15"/>
  <c r="AF1929" i="15"/>
  <c r="AE1929" i="15"/>
  <c r="AD1929" i="15"/>
  <c r="N1929" i="15"/>
  <c r="M1929" i="15"/>
  <c r="L1929" i="15"/>
  <c r="J1929" i="15" s="1"/>
  <c r="G1929" i="15"/>
  <c r="F1929" i="15"/>
  <c r="C1929" i="15"/>
  <c r="AX1928" i="15"/>
  <c r="AW1928" i="15"/>
  <c r="AV1928" i="15"/>
  <c r="AH1928" i="15"/>
  <c r="AG1928" i="15"/>
  <c r="AF1928" i="15"/>
  <c r="AE1928" i="15"/>
  <c r="AD1928" i="15"/>
  <c r="N1928" i="15"/>
  <c r="M1928" i="15"/>
  <c r="L1928" i="15"/>
  <c r="J1928" i="15" s="1"/>
  <c r="G1928" i="15"/>
  <c r="F1928" i="15"/>
  <c r="C1928" i="15"/>
  <c r="AX1927" i="15"/>
  <c r="AW1927" i="15"/>
  <c r="AV1927" i="15"/>
  <c r="AH1927" i="15"/>
  <c r="AG1927" i="15"/>
  <c r="AF1927" i="15"/>
  <c r="AE1927" i="15"/>
  <c r="AD1927" i="15"/>
  <c r="N1927" i="15"/>
  <c r="M1927" i="15"/>
  <c r="L1927" i="15"/>
  <c r="J1927" i="15"/>
  <c r="G1927" i="15"/>
  <c r="F1927" i="15"/>
  <c r="C1927" i="15"/>
  <c r="AX1926" i="15"/>
  <c r="AW1926" i="15"/>
  <c r="AV1926" i="15"/>
  <c r="AH1926" i="15"/>
  <c r="AG1926" i="15"/>
  <c r="AF1926" i="15"/>
  <c r="AE1926" i="15"/>
  <c r="AD1926" i="15"/>
  <c r="N1926" i="15"/>
  <c r="J1926" i="15" s="1"/>
  <c r="M1926" i="15"/>
  <c r="L1926" i="15"/>
  <c r="G1926" i="15"/>
  <c r="F1926" i="15"/>
  <c r="C1926" i="15"/>
  <c r="AX1925" i="15"/>
  <c r="AW1925" i="15"/>
  <c r="AV1925" i="15"/>
  <c r="AH1925" i="15"/>
  <c r="AG1925" i="15"/>
  <c r="AF1925" i="15"/>
  <c r="AE1925" i="15"/>
  <c r="AD1925" i="15"/>
  <c r="N1925" i="15"/>
  <c r="M1925" i="15"/>
  <c r="L1925" i="15"/>
  <c r="G1925" i="15"/>
  <c r="F1925" i="15"/>
  <c r="C1925" i="15"/>
  <c r="AX1924" i="15"/>
  <c r="AW1924" i="15"/>
  <c r="AV1924" i="15"/>
  <c r="AH1924" i="15"/>
  <c r="AG1924" i="15"/>
  <c r="AF1924" i="15"/>
  <c r="AE1924" i="15"/>
  <c r="AD1924" i="15"/>
  <c r="N1924" i="15"/>
  <c r="M1924" i="15"/>
  <c r="L1924" i="15"/>
  <c r="J1924" i="15" s="1"/>
  <c r="G1924" i="15"/>
  <c r="F1924" i="15"/>
  <c r="C1924" i="15"/>
  <c r="AX1921" i="15"/>
  <c r="AW1921" i="15"/>
  <c r="AV1921" i="15"/>
  <c r="AH1921" i="15"/>
  <c r="AG1921" i="15"/>
  <c r="AF1921" i="15"/>
  <c r="AE1921" i="15"/>
  <c r="AD1921" i="15"/>
  <c r="N1921" i="15"/>
  <c r="M1921" i="15"/>
  <c r="L1921" i="15"/>
  <c r="J1921" i="15" s="1"/>
  <c r="G1921" i="15"/>
  <c r="F1921" i="15"/>
  <c r="C1921" i="15"/>
  <c r="AX1920" i="15"/>
  <c r="AW1920" i="15"/>
  <c r="AV1920" i="15"/>
  <c r="AH1920" i="15"/>
  <c r="AG1920" i="15"/>
  <c r="AF1920" i="15"/>
  <c r="AE1920" i="15"/>
  <c r="AD1920" i="15"/>
  <c r="N1920" i="15"/>
  <c r="M1920" i="15"/>
  <c r="L1920" i="15"/>
  <c r="J1920" i="15" s="1"/>
  <c r="G1920" i="15"/>
  <c r="F1920" i="15"/>
  <c r="C1920" i="15"/>
  <c r="AX1919" i="15"/>
  <c r="AW1919" i="15"/>
  <c r="AV1919" i="15"/>
  <c r="AH1919" i="15"/>
  <c r="AG1919" i="15"/>
  <c r="AF1919" i="15"/>
  <c r="AE1919" i="15"/>
  <c r="AD1919" i="15"/>
  <c r="N1919" i="15"/>
  <c r="M1919" i="15"/>
  <c r="J1919" i="15" s="1"/>
  <c r="L1919" i="15"/>
  <c r="G1919" i="15"/>
  <c r="F1919" i="15"/>
  <c r="C1919" i="15"/>
  <c r="AX1918" i="15"/>
  <c r="AW1918" i="15"/>
  <c r="AV1918" i="15"/>
  <c r="AH1918" i="15"/>
  <c r="AG1918" i="15"/>
  <c r="AF1918" i="15"/>
  <c r="AE1918" i="15"/>
  <c r="AD1918" i="15"/>
  <c r="N1918" i="15"/>
  <c r="M1918" i="15"/>
  <c r="L1918" i="15"/>
  <c r="J1918" i="15" s="1"/>
  <c r="G1918" i="15"/>
  <c r="F1918" i="15"/>
  <c r="C1918" i="15"/>
  <c r="AX1916" i="15"/>
  <c r="AW1916" i="15"/>
  <c r="AV1916" i="15"/>
  <c r="AH1916" i="15"/>
  <c r="AG1916" i="15"/>
  <c r="AF1916" i="15"/>
  <c r="AE1916" i="15"/>
  <c r="AD1916" i="15"/>
  <c r="N1916" i="15"/>
  <c r="M1916" i="15"/>
  <c r="L1916" i="15"/>
  <c r="J1916" i="15" s="1"/>
  <c r="G1916" i="15"/>
  <c r="F1916" i="15"/>
  <c r="C1916" i="15"/>
  <c r="AX1915" i="15"/>
  <c r="AW1915" i="15"/>
  <c r="AV1915" i="15"/>
  <c r="AH1915" i="15"/>
  <c r="AG1915" i="15"/>
  <c r="AF1915" i="15"/>
  <c r="AE1915" i="15"/>
  <c r="AD1915" i="15"/>
  <c r="N1915" i="15"/>
  <c r="M1915" i="15"/>
  <c r="J1915" i="15" s="1"/>
  <c r="L1915" i="15"/>
  <c r="G1915" i="15"/>
  <c r="F1915" i="15"/>
  <c r="C1915" i="15"/>
  <c r="AX1914" i="15"/>
  <c r="AW1914" i="15"/>
  <c r="AV1914" i="15"/>
  <c r="AH1914" i="15"/>
  <c r="AG1914" i="15"/>
  <c r="AF1914" i="15"/>
  <c r="AE1914" i="15"/>
  <c r="AD1914" i="15"/>
  <c r="N1914" i="15"/>
  <c r="M1914" i="15"/>
  <c r="L1914" i="15"/>
  <c r="J1914" i="15" s="1"/>
  <c r="G1914" i="15"/>
  <c r="F1914" i="15"/>
  <c r="C1914" i="15"/>
  <c r="AX1913" i="15"/>
  <c r="AW1913" i="15"/>
  <c r="AV1913" i="15"/>
  <c r="AH1913" i="15"/>
  <c r="AG1913" i="15"/>
  <c r="AF1913" i="15"/>
  <c r="AE1913" i="15"/>
  <c r="AD1913" i="15"/>
  <c r="N1913" i="15"/>
  <c r="M1913" i="15"/>
  <c r="L1913" i="15"/>
  <c r="J1913" i="15"/>
  <c r="G1913" i="15"/>
  <c r="F1913" i="15"/>
  <c r="C1913" i="15"/>
  <c r="AX1912" i="15"/>
  <c r="AW1912" i="15"/>
  <c r="AV1912" i="15"/>
  <c r="AH1912" i="15"/>
  <c r="AG1912" i="15"/>
  <c r="AF1912" i="15"/>
  <c r="AE1912" i="15"/>
  <c r="AD1912" i="15"/>
  <c r="N1912" i="15"/>
  <c r="M1912" i="15"/>
  <c r="L1912" i="15"/>
  <c r="J1912" i="15" s="1"/>
  <c r="G1912" i="15"/>
  <c r="F1912" i="15"/>
  <c r="C1912" i="15"/>
  <c r="AX1911" i="15"/>
  <c r="AW1911" i="15"/>
  <c r="AV1911" i="15"/>
  <c r="AH1911" i="15"/>
  <c r="AG1911" i="15"/>
  <c r="AF1911" i="15"/>
  <c r="AE1911" i="15"/>
  <c r="AD1911" i="15"/>
  <c r="N1911" i="15"/>
  <c r="M1911" i="15"/>
  <c r="L1911" i="15"/>
  <c r="J1911" i="15" s="1"/>
  <c r="G1911" i="15"/>
  <c r="F1911" i="15"/>
  <c r="C1911" i="15"/>
  <c r="AX1910" i="15"/>
  <c r="AW1910" i="15"/>
  <c r="AV1910" i="15"/>
  <c r="AH1910" i="15"/>
  <c r="AG1910" i="15"/>
  <c r="AF1910" i="15"/>
  <c r="AE1910" i="15"/>
  <c r="AD1910" i="15"/>
  <c r="N1910" i="15"/>
  <c r="M1910" i="15"/>
  <c r="J1910" i="15" s="1"/>
  <c r="L1910" i="15"/>
  <c r="G1910" i="15"/>
  <c r="F1910" i="15"/>
  <c r="C1910" i="15"/>
  <c r="AX1909" i="15"/>
  <c r="AW1909" i="15"/>
  <c r="AV1909" i="15"/>
  <c r="AH1909" i="15"/>
  <c r="AG1909" i="15"/>
  <c r="AF1909" i="15"/>
  <c r="AE1909" i="15"/>
  <c r="AD1909" i="15"/>
  <c r="N1909" i="15"/>
  <c r="M1909" i="15"/>
  <c r="L1909" i="15"/>
  <c r="J1909" i="15" s="1"/>
  <c r="G1909" i="15"/>
  <c r="F1909" i="15"/>
  <c r="C1909" i="15"/>
  <c r="AX1908" i="15"/>
  <c r="AW1908" i="15"/>
  <c r="AV1908" i="15"/>
  <c r="AH1908" i="15"/>
  <c r="AG1908" i="15"/>
  <c r="AF1908" i="15"/>
  <c r="AE1908" i="15"/>
  <c r="AD1908" i="15"/>
  <c r="N1908" i="15"/>
  <c r="M1908" i="15"/>
  <c r="L1908" i="15"/>
  <c r="J1908" i="15" s="1"/>
  <c r="G1908" i="15"/>
  <c r="F1908" i="15"/>
  <c r="C1908" i="15"/>
  <c r="AX1906" i="15"/>
  <c r="AW1906" i="15"/>
  <c r="AV1906" i="15"/>
  <c r="AH1906" i="15"/>
  <c r="AG1906" i="15"/>
  <c r="AF1906" i="15"/>
  <c r="AE1906" i="15"/>
  <c r="AD1906" i="15"/>
  <c r="N1906" i="15"/>
  <c r="M1906" i="15"/>
  <c r="J1906" i="15" s="1"/>
  <c r="L1906" i="15"/>
  <c r="G1906" i="15"/>
  <c r="F1906" i="15"/>
  <c r="C1906" i="15"/>
  <c r="AX1905" i="15"/>
  <c r="AW1905" i="15"/>
  <c r="AV1905" i="15"/>
  <c r="AH1905" i="15"/>
  <c r="AG1905" i="15"/>
  <c r="AF1905" i="15"/>
  <c r="AE1905" i="15"/>
  <c r="AD1905" i="15"/>
  <c r="N1905" i="15"/>
  <c r="M1905" i="15"/>
  <c r="L1905" i="15"/>
  <c r="J1905" i="15" s="1"/>
  <c r="G1905" i="15"/>
  <c r="F1905" i="15"/>
  <c r="C1905" i="15"/>
  <c r="AX1904" i="15"/>
  <c r="AW1904" i="15"/>
  <c r="AV1904" i="15"/>
  <c r="AH1904" i="15"/>
  <c r="AG1904" i="15"/>
  <c r="AF1904" i="15"/>
  <c r="AE1904" i="15"/>
  <c r="AD1904" i="15"/>
  <c r="N1904" i="15"/>
  <c r="M1904" i="15"/>
  <c r="L1904" i="15"/>
  <c r="J1904" i="15"/>
  <c r="G1904" i="15"/>
  <c r="F1904" i="15"/>
  <c r="C1904" i="15"/>
  <c r="AX1903" i="15"/>
  <c r="AW1903" i="15"/>
  <c r="AV1903" i="15"/>
  <c r="AH1903" i="15"/>
  <c r="AG1903" i="15"/>
  <c r="AF1903" i="15"/>
  <c r="AE1903" i="15"/>
  <c r="AD1903" i="15"/>
  <c r="N1903" i="15"/>
  <c r="M1903" i="15"/>
  <c r="L1903" i="15"/>
  <c r="J1903" i="15" s="1"/>
  <c r="G1903" i="15"/>
  <c r="F1903" i="15"/>
  <c r="C1903" i="15"/>
  <c r="AX1902" i="15"/>
  <c r="AW1902" i="15"/>
  <c r="AV1902" i="15"/>
  <c r="AH1902" i="15"/>
  <c r="AG1902" i="15"/>
  <c r="AF1902" i="15"/>
  <c r="AE1902" i="15"/>
  <c r="AD1902" i="15"/>
  <c r="N1902" i="15"/>
  <c r="M1902" i="15"/>
  <c r="L1902" i="15"/>
  <c r="J1902" i="15" s="1"/>
  <c r="G1902" i="15"/>
  <c r="F1902" i="15"/>
  <c r="C1902" i="15"/>
  <c r="AX1901" i="15"/>
  <c r="AW1901" i="15"/>
  <c r="AV1901" i="15"/>
  <c r="AH1901" i="15"/>
  <c r="AG1901" i="15"/>
  <c r="AF1901" i="15"/>
  <c r="AE1901" i="15"/>
  <c r="AD1901" i="15"/>
  <c r="N1901" i="15"/>
  <c r="M1901" i="15"/>
  <c r="J1901" i="15" s="1"/>
  <c r="L1901" i="15"/>
  <c r="G1901" i="15"/>
  <c r="F1901" i="15"/>
  <c r="C1901" i="15"/>
  <c r="AX1900" i="15"/>
  <c r="AW1900" i="15"/>
  <c r="AV1900" i="15"/>
  <c r="AH1900" i="15"/>
  <c r="AG1900" i="15"/>
  <c r="AF1900" i="15"/>
  <c r="AE1900" i="15"/>
  <c r="AD1900" i="15"/>
  <c r="N1900" i="15"/>
  <c r="M1900" i="15"/>
  <c r="L1900" i="15"/>
  <c r="J1900" i="15" s="1"/>
  <c r="G1900" i="15"/>
  <c r="F1900" i="15"/>
  <c r="C1900" i="15"/>
  <c r="AX1899" i="15"/>
  <c r="AW1899" i="15"/>
  <c r="AV1899" i="15"/>
  <c r="AH1899" i="15"/>
  <c r="AG1899" i="15"/>
  <c r="AF1899" i="15"/>
  <c r="AE1899" i="15"/>
  <c r="AD1899" i="15"/>
  <c r="N1899" i="15"/>
  <c r="M1899" i="15"/>
  <c r="L1899" i="15"/>
  <c r="G1899" i="15"/>
  <c r="F1899" i="15"/>
  <c r="C1899" i="15"/>
  <c r="AX1898" i="15"/>
  <c r="AW1898" i="15"/>
  <c r="AV1898" i="15"/>
  <c r="AH1898" i="15"/>
  <c r="AG1898" i="15"/>
  <c r="AF1898" i="15"/>
  <c r="AE1898" i="15"/>
  <c r="AD1898" i="15"/>
  <c r="N1898" i="15"/>
  <c r="M1898" i="15"/>
  <c r="J1898" i="15" s="1"/>
  <c r="L1898" i="15"/>
  <c r="G1898" i="15"/>
  <c r="F1898" i="15"/>
  <c r="C1898" i="15"/>
  <c r="AX1897" i="15"/>
  <c r="AW1897" i="15"/>
  <c r="AV1897" i="15"/>
  <c r="AH1897" i="15"/>
  <c r="AG1897" i="15"/>
  <c r="AF1897" i="15"/>
  <c r="AE1897" i="15"/>
  <c r="AD1897" i="15"/>
  <c r="N1897" i="15"/>
  <c r="M1897" i="15"/>
  <c r="L1897" i="15"/>
  <c r="J1897" i="15" s="1"/>
  <c r="G1897" i="15"/>
  <c r="F1897" i="15"/>
  <c r="C1897" i="15"/>
  <c r="AX1896" i="15"/>
  <c r="AW1896" i="15"/>
  <c r="AV1896" i="15"/>
  <c r="AH1896" i="15"/>
  <c r="AG1896" i="15"/>
  <c r="AF1896" i="15"/>
  <c r="AE1896" i="15"/>
  <c r="AD1896" i="15"/>
  <c r="N1896" i="15"/>
  <c r="M1896" i="15"/>
  <c r="L1896" i="15"/>
  <c r="J1896" i="15"/>
  <c r="G1896" i="15"/>
  <c r="F1896" i="15"/>
  <c r="C1896" i="15"/>
  <c r="AX1895" i="15"/>
  <c r="AW1895" i="15"/>
  <c r="AV1895" i="15"/>
  <c r="AH1895" i="15"/>
  <c r="AG1895" i="15"/>
  <c r="AF1895" i="15"/>
  <c r="AE1895" i="15"/>
  <c r="AD1895" i="15"/>
  <c r="N1895" i="15"/>
  <c r="M1895" i="15"/>
  <c r="L1895" i="15"/>
  <c r="J1895" i="15" s="1"/>
  <c r="G1895" i="15"/>
  <c r="F1895" i="15"/>
  <c r="C1895" i="15"/>
  <c r="AX1894" i="15"/>
  <c r="AW1894" i="15"/>
  <c r="AV1894" i="15"/>
  <c r="AH1894" i="15"/>
  <c r="AG1894" i="15"/>
  <c r="AF1894" i="15"/>
  <c r="AE1894" i="15"/>
  <c r="AD1894" i="15"/>
  <c r="N1894" i="15"/>
  <c r="M1894" i="15"/>
  <c r="L1894" i="15"/>
  <c r="J1894" i="15" s="1"/>
  <c r="G1894" i="15"/>
  <c r="F1894" i="15"/>
  <c r="C1894" i="15"/>
  <c r="AX1893" i="15"/>
  <c r="AW1893" i="15"/>
  <c r="AV1893" i="15"/>
  <c r="AH1893" i="15"/>
  <c r="AG1893" i="15"/>
  <c r="AF1893" i="15"/>
  <c r="AE1893" i="15"/>
  <c r="AD1893" i="15"/>
  <c r="N1893" i="15"/>
  <c r="M1893" i="15"/>
  <c r="J1893" i="15" s="1"/>
  <c r="L1893" i="15"/>
  <c r="G1893" i="15"/>
  <c r="F1893" i="15"/>
  <c r="C1893" i="15"/>
  <c r="AX1891" i="15"/>
  <c r="AW1891" i="15"/>
  <c r="AV1891" i="15"/>
  <c r="AH1891" i="15"/>
  <c r="AG1891" i="15"/>
  <c r="AF1891" i="15"/>
  <c r="AE1891" i="15"/>
  <c r="AD1891" i="15"/>
  <c r="N1891" i="15"/>
  <c r="M1891" i="15"/>
  <c r="L1891" i="15"/>
  <c r="J1891" i="15" s="1"/>
  <c r="G1891" i="15"/>
  <c r="F1891" i="15"/>
  <c r="C1891" i="15"/>
  <c r="AX1890" i="15"/>
  <c r="AW1890" i="15"/>
  <c r="AV1890" i="15"/>
  <c r="AH1890" i="15"/>
  <c r="AG1890" i="15"/>
  <c r="AF1890" i="15"/>
  <c r="AE1890" i="15"/>
  <c r="AD1890" i="15"/>
  <c r="N1890" i="15"/>
  <c r="M1890" i="15"/>
  <c r="L1890" i="15"/>
  <c r="J1890" i="15" s="1"/>
  <c r="G1890" i="15"/>
  <c r="F1890" i="15"/>
  <c r="C1890" i="15"/>
  <c r="AX1889" i="15"/>
  <c r="AW1889" i="15"/>
  <c r="AV1889" i="15"/>
  <c r="AH1889" i="15"/>
  <c r="AG1889" i="15"/>
  <c r="AF1889" i="15"/>
  <c r="AE1889" i="15"/>
  <c r="AD1889" i="15"/>
  <c r="N1889" i="15"/>
  <c r="M1889" i="15"/>
  <c r="J1889" i="15" s="1"/>
  <c r="L1889" i="15"/>
  <c r="G1889" i="15"/>
  <c r="F1889" i="15"/>
  <c r="C1889" i="15"/>
  <c r="AX1888" i="15"/>
  <c r="AW1888" i="15"/>
  <c r="AV1888" i="15"/>
  <c r="AH1888" i="15"/>
  <c r="AG1888" i="15"/>
  <c r="AF1888" i="15"/>
  <c r="AE1888" i="15"/>
  <c r="AD1888" i="15"/>
  <c r="N1888" i="15"/>
  <c r="M1888" i="15"/>
  <c r="L1888" i="15"/>
  <c r="J1888" i="15" s="1"/>
  <c r="G1888" i="15"/>
  <c r="F1888" i="15"/>
  <c r="C1888" i="15"/>
  <c r="AX1887" i="15"/>
  <c r="AW1887" i="15"/>
  <c r="AV1887" i="15"/>
  <c r="AH1887" i="15"/>
  <c r="AG1887" i="15"/>
  <c r="AF1887" i="15"/>
  <c r="AE1887" i="15"/>
  <c r="AD1887" i="15"/>
  <c r="N1887" i="15"/>
  <c r="M1887" i="15"/>
  <c r="L1887" i="15"/>
  <c r="J1887" i="15"/>
  <c r="G1887" i="15"/>
  <c r="F1887" i="15"/>
  <c r="C1887" i="15"/>
  <c r="AX1886" i="15"/>
  <c r="AW1886" i="15"/>
  <c r="AV1886" i="15"/>
  <c r="AH1886" i="15"/>
  <c r="AG1886" i="15"/>
  <c r="AF1886" i="15"/>
  <c r="AE1886" i="15"/>
  <c r="AD1886" i="15"/>
  <c r="N1886" i="15"/>
  <c r="M1886" i="15"/>
  <c r="L1886" i="15"/>
  <c r="J1886" i="15" s="1"/>
  <c r="G1886" i="15"/>
  <c r="F1886" i="15"/>
  <c r="C1886" i="15"/>
  <c r="AX1885" i="15"/>
  <c r="AW1885" i="15"/>
  <c r="AV1885" i="15"/>
  <c r="AH1885" i="15"/>
  <c r="AG1885" i="15"/>
  <c r="AF1885" i="15"/>
  <c r="AE1885" i="15"/>
  <c r="AD1885" i="15"/>
  <c r="N1885" i="15"/>
  <c r="M1885" i="15"/>
  <c r="L1885" i="15"/>
  <c r="J1885" i="15" s="1"/>
  <c r="G1885" i="15"/>
  <c r="F1885" i="15"/>
  <c r="C1885" i="15"/>
  <c r="AX1884" i="15"/>
  <c r="AW1884" i="15"/>
  <c r="AV1884" i="15"/>
  <c r="AH1884" i="15"/>
  <c r="AG1884" i="15"/>
  <c r="AF1884" i="15"/>
  <c r="AE1884" i="15"/>
  <c r="AD1884" i="15"/>
  <c r="N1884" i="15"/>
  <c r="M1884" i="15"/>
  <c r="J1884" i="15" s="1"/>
  <c r="L1884" i="15"/>
  <c r="G1884" i="15"/>
  <c r="F1884" i="15"/>
  <c r="C1884" i="15"/>
  <c r="AX1883" i="15"/>
  <c r="AW1883" i="15"/>
  <c r="AV1883" i="15"/>
  <c r="AH1883" i="15"/>
  <c r="AG1883" i="15"/>
  <c r="AF1883" i="15"/>
  <c r="AE1883" i="15"/>
  <c r="AD1883" i="15"/>
  <c r="N1883" i="15"/>
  <c r="M1883" i="15"/>
  <c r="L1883" i="15"/>
  <c r="J1883" i="15" s="1"/>
  <c r="G1883" i="15"/>
  <c r="F1883" i="15"/>
  <c r="C1883" i="15"/>
  <c r="AX1882" i="15"/>
  <c r="AW1882" i="15"/>
  <c r="AV1882" i="15"/>
  <c r="AH1882" i="15"/>
  <c r="AG1882" i="15"/>
  <c r="AF1882" i="15"/>
  <c r="AE1882" i="15"/>
  <c r="AD1882" i="15"/>
  <c r="N1882" i="15"/>
  <c r="M1882" i="15"/>
  <c r="L1882" i="15"/>
  <c r="G1882" i="15"/>
  <c r="F1882" i="15"/>
  <c r="C1882" i="15"/>
  <c r="AX1881" i="15"/>
  <c r="AW1881" i="15"/>
  <c r="AV1881" i="15"/>
  <c r="AH1881" i="15"/>
  <c r="AG1881" i="15"/>
  <c r="AF1881" i="15"/>
  <c r="AE1881" i="15"/>
  <c r="AD1881" i="15"/>
  <c r="N1881" i="15"/>
  <c r="M1881" i="15"/>
  <c r="J1881" i="15" s="1"/>
  <c r="L1881" i="15"/>
  <c r="G1881" i="15"/>
  <c r="F1881" i="15"/>
  <c r="C1881" i="15"/>
  <c r="AX1880" i="15"/>
  <c r="AW1880" i="15"/>
  <c r="AV1880" i="15"/>
  <c r="AH1880" i="15"/>
  <c r="AG1880" i="15"/>
  <c r="AF1880" i="15"/>
  <c r="AE1880" i="15"/>
  <c r="AD1880" i="15"/>
  <c r="N1880" i="15"/>
  <c r="M1880" i="15"/>
  <c r="L1880" i="15"/>
  <c r="J1880" i="15" s="1"/>
  <c r="G1880" i="15"/>
  <c r="F1880" i="15"/>
  <c r="C1880" i="15"/>
  <c r="AX1879" i="15"/>
  <c r="AW1879" i="15"/>
  <c r="AV1879" i="15"/>
  <c r="AH1879" i="15"/>
  <c r="AG1879" i="15"/>
  <c r="AF1879" i="15"/>
  <c r="AE1879" i="15"/>
  <c r="AD1879" i="15"/>
  <c r="N1879" i="15"/>
  <c r="M1879" i="15"/>
  <c r="L1879" i="15"/>
  <c r="J1879" i="15"/>
  <c r="G1879" i="15"/>
  <c r="F1879" i="15"/>
  <c r="C1879" i="15"/>
  <c r="AX1878" i="15"/>
  <c r="AW1878" i="15"/>
  <c r="AV1878" i="15"/>
  <c r="AH1878" i="15"/>
  <c r="AG1878" i="15"/>
  <c r="AF1878" i="15"/>
  <c r="AE1878" i="15"/>
  <c r="AD1878" i="15"/>
  <c r="N1878" i="15"/>
  <c r="M1878" i="15"/>
  <c r="L1878" i="15"/>
  <c r="J1878" i="15" s="1"/>
  <c r="G1878" i="15"/>
  <c r="F1878" i="15"/>
  <c r="C1878" i="15"/>
  <c r="AX1877" i="15"/>
  <c r="AW1877" i="15"/>
  <c r="AV1877" i="15"/>
  <c r="AH1877" i="15"/>
  <c r="AG1877" i="15"/>
  <c r="AF1877" i="15"/>
  <c r="AE1877" i="15"/>
  <c r="AD1877" i="15"/>
  <c r="N1877" i="15"/>
  <c r="M1877" i="15"/>
  <c r="L1877" i="15"/>
  <c r="J1877" i="15" s="1"/>
  <c r="G1877" i="15"/>
  <c r="F1877" i="15"/>
  <c r="C1877" i="15"/>
  <c r="AX1876" i="15"/>
  <c r="AW1876" i="15"/>
  <c r="AV1876" i="15"/>
  <c r="AH1876" i="15"/>
  <c r="AG1876" i="15"/>
  <c r="AF1876" i="15"/>
  <c r="AE1876" i="15"/>
  <c r="AD1876" i="15"/>
  <c r="N1876" i="15"/>
  <c r="M1876" i="15"/>
  <c r="J1876" i="15" s="1"/>
  <c r="L1876" i="15"/>
  <c r="G1876" i="15"/>
  <c r="F1876" i="15"/>
  <c r="C1876" i="15"/>
  <c r="AX1875" i="15"/>
  <c r="AW1875" i="15"/>
  <c r="AV1875" i="15"/>
  <c r="AH1875" i="15"/>
  <c r="AG1875" i="15"/>
  <c r="AF1875" i="15"/>
  <c r="AE1875" i="15"/>
  <c r="AD1875" i="15"/>
  <c r="N1875" i="15"/>
  <c r="M1875" i="15"/>
  <c r="L1875" i="15"/>
  <c r="J1875" i="15" s="1"/>
  <c r="G1875" i="15"/>
  <c r="F1875" i="15"/>
  <c r="C1875" i="15"/>
  <c r="AX1874" i="15"/>
  <c r="AW1874" i="15"/>
  <c r="AV1874" i="15"/>
  <c r="AH1874" i="15"/>
  <c r="AG1874" i="15"/>
  <c r="AF1874" i="15"/>
  <c r="AE1874" i="15"/>
  <c r="AD1874" i="15"/>
  <c r="N1874" i="15"/>
  <c r="M1874" i="15"/>
  <c r="L1874" i="15"/>
  <c r="G1874" i="15"/>
  <c r="F1874" i="15"/>
  <c r="C1874" i="15"/>
  <c r="AX1873" i="15"/>
  <c r="AW1873" i="15"/>
  <c r="AV1873" i="15"/>
  <c r="AH1873" i="15"/>
  <c r="AG1873" i="15"/>
  <c r="AF1873" i="15"/>
  <c r="AE1873" i="15"/>
  <c r="AD1873" i="15"/>
  <c r="N1873" i="15"/>
  <c r="M1873" i="15"/>
  <c r="J1873" i="15" s="1"/>
  <c r="L1873" i="15"/>
  <c r="G1873" i="15"/>
  <c r="F1873" i="15"/>
  <c r="C1873" i="15"/>
  <c r="AX1872" i="15"/>
  <c r="AW1872" i="15"/>
  <c r="AV1872" i="15"/>
  <c r="AH1872" i="15"/>
  <c r="AG1872" i="15"/>
  <c r="AF1872" i="15"/>
  <c r="AE1872" i="15"/>
  <c r="AD1872" i="15"/>
  <c r="N1872" i="15"/>
  <c r="M1872" i="15"/>
  <c r="L1872" i="15"/>
  <c r="J1872" i="15" s="1"/>
  <c r="G1872" i="15"/>
  <c r="F1872" i="15"/>
  <c r="C1872" i="15"/>
  <c r="AX1871" i="15"/>
  <c r="AW1871" i="15"/>
  <c r="AV1871" i="15"/>
  <c r="AH1871" i="15"/>
  <c r="AG1871" i="15"/>
  <c r="AF1871" i="15"/>
  <c r="AE1871" i="15"/>
  <c r="AD1871" i="15"/>
  <c r="N1871" i="15"/>
  <c r="M1871" i="15"/>
  <c r="L1871" i="15"/>
  <c r="J1871" i="15"/>
  <c r="G1871" i="15"/>
  <c r="F1871" i="15"/>
  <c r="C1871" i="15"/>
  <c r="AX1870" i="15"/>
  <c r="AW1870" i="15"/>
  <c r="AV1870" i="15"/>
  <c r="AH1870" i="15"/>
  <c r="AG1870" i="15"/>
  <c r="AF1870" i="15"/>
  <c r="AE1870" i="15"/>
  <c r="AD1870" i="15"/>
  <c r="N1870" i="15"/>
  <c r="M1870" i="15"/>
  <c r="L1870" i="15"/>
  <c r="J1870" i="15" s="1"/>
  <c r="G1870" i="15"/>
  <c r="F1870" i="15"/>
  <c r="C1870" i="15"/>
  <c r="AX1869" i="15"/>
  <c r="AW1869" i="15"/>
  <c r="AV1869" i="15"/>
  <c r="AH1869" i="15"/>
  <c r="AG1869" i="15"/>
  <c r="AF1869" i="15"/>
  <c r="AE1869" i="15"/>
  <c r="AD1869" i="15"/>
  <c r="N1869" i="15"/>
  <c r="M1869" i="15"/>
  <c r="L1869" i="15"/>
  <c r="J1869" i="15" s="1"/>
  <c r="G1869" i="15"/>
  <c r="F1869" i="15"/>
  <c r="C1869" i="15"/>
  <c r="AX1868" i="15"/>
  <c r="AW1868" i="15"/>
  <c r="AV1868" i="15"/>
  <c r="AH1868" i="15"/>
  <c r="AG1868" i="15"/>
  <c r="AF1868" i="15"/>
  <c r="AE1868" i="15"/>
  <c r="AD1868" i="15"/>
  <c r="N1868" i="15"/>
  <c r="M1868" i="15"/>
  <c r="J1868" i="15" s="1"/>
  <c r="L1868" i="15"/>
  <c r="G1868" i="15"/>
  <c r="F1868" i="15"/>
  <c r="C1868" i="15"/>
  <c r="AX1867" i="15"/>
  <c r="AW1867" i="15"/>
  <c r="AV1867" i="15"/>
  <c r="AH1867" i="15"/>
  <c r="AG1867" i="15"/>
  <c r="AF1867" i="15"/>
  <c r="AE1867" i="15"/>
  <c r="AD1867" i="15"/>
  <c r="N1867" i="15"/>
  <c r="M1867" i="15"/>
  <c r="L1867" i="15"/>
  <c r="J1867" i="15" s="1"/>
  <c r="G1867" i="15"/>
  <c r="F1867" i="15"/>
  <c r="C1867" i="15"/>
  <c r="AX1866" i="15"/>
  <c r="AW1866" i="15"/>
  <c r="AV1866" i="15"/>
  <c r="AH1866" i="15"/>
  <c r="AG1866" i="15"/>
  <c r="AF1866" i="15"/>
  <c r="AE1866" i="15"/>
  <c r="AD1866" i="15"/>
  <c r="N1866" i="15"/>
  <c r="M1866" i="15"/>
  <c r="L1866" i="15"/>
  <c r="J1866" i="15" s="1"/>
  <c r="G1866" i="15"/>
  <c r="F1866" i="15"/>
  <c r="C1866" i="15"/>
  <c r="AX1865" i="15"/>
  <c r="AW1865" i="15"/>
  <c r="AV1865" i="15"/>
  <c r="AH1865" i="15"/>
  <c r="AG1865" i="15"/>
  <c r="AF1865" i="15"/>
  <c r="AE1865" i="15"/>
  <c r="AD1865" i="15"/>
  <c r="N1865" i="15"/>
  <c r="M1865" i="15"/>
  <c r="J1865" i="15" s="1"/>
  <c r="L1865" i="15"/>
  <c r="G1865" i="15"/>
  <c r="F1865" i="15"/>
  <c r="C1865" i="15"/>
  <c r="AX1864" i="15"/>
  <c r="AW1864" i="15"/>
  <c r="AV1864" i="15"/>
  <c r="AH1864" i="15"/>
  <c r="AG1864" i="15"/>
  <c r="AF1864" i="15"/>
  <c r="AE1864" i="15"/>
  <c r="AD1864" i="15"/>
  <c r="N1864" i="15"/>
  <c r="M1864" i="15"/>
  <c r="L1864" i="15"/>
  <c r="J1864" i="15" s="1"/>
  <c r="G1864" i="15"/>
  <c r="F1864" i="15"/>
  <c r="C1864" i="15"/>
  <c r="AX1863" i="15"/>
  <c r="AW1863" i="15"/>
  <c r="AV1863" i="15"/>
  <c r="AH1863" i="15"/>
  <c r="AG1863" i="15"/>
  <c r="AF1863" i="15"/>
  <c r="AE1863" i="15"/>
  <c r="AD1863" i="15"/>
  <c r="N1863" i="15"/>
  <c r="M1863" i="15"/>
  <c r="L1863" i="15"/>
  <c r="J1863" i="15"/>
  <c r="G1863" i="15"/>
  <c r="F1863" i="15"/>
  <c r="C1863" i="15"/>
  <c r="AX1862" i="15"/>
  <c r="AW1862" i="15"/>
  <c r="AV1862" i="15"/>
  <c r="AH1862" i="15"/>
  <c r="AG1862" i="15"/>
  <c r="AF1862" i="15"/>
  <c r="AE1862" i="15"/>
  <c r="AD1862" i="15"/>
  <c r="N1862" i="15"/>
  <c r="M1862" i="15"/>
  <c r="L1862" i="15"/>
  <c r="J1862" i="15" s="1"/>
  <c r="G1862" i="15"/>
  <c r="F1862" i="15"/>
  <c r="C1862" i="15"/>
  <c r="AX1861" i="15"/>
  <c r="AW1861" i="15"/>
  <c r="AV1861" i="15"/>
  <c r="AH1861" i="15"/>
  <c r="AG1861" i="15"/>
  <c r="AF1861" i="15"/>
  <c r="AE1861" i="15"/>
  <c r="AD1861" i="15"/>
  <c r="N1861" i="15"/>
  <c r="M1861" i="15"/>
  <c r="L1861" i="15"/>
  <c r="J1861" i="15" s="1"/>
  <c r="G1861" i="15"/>
  <c r="F1861" i="15"/>
  <c r="C1861" i="15"/>
  <c r="AX1860" i="15"/>
  <c r="AW1860" i="15"/>
  <c r="AV1860" i="15"/>
  <c r="AH1860" i="15"/>
  <c r="AG1860" i="15"/>
  <c r="AF1860" i="15"/>
  <c r="AE1860" i="15"/>
  <c r="AD1860" i="15"/>
  <c r="N1860" i="15"/>
  <c r="M1860" i="15"/>
  <c r="J1860" i="15" s="1"/>
  <c r="L1860" i="15"/>
  <c r="G1860" i="15"/>
  <c r="F1860" i="15"/>
  <c r="C1860" i="15"/>
  <c r="AX1859" i="15"/>
  <c r="AW1859" i="15"/>
  <c r="AV1859" i="15"/>
  <c r="AH1859" i="15"/>
  <c r="AG1859" i="15"/>
  <c r="AF1859" i="15"/>
  <c r="AE1859" i="15"/>
  <c r="AD1859" i="15"/>
  <c r="N1859" i="15"/>
  <c r="M1859" i="15"/>
  <c r="L1859" i="15"/>
  <c r="J1859" i="15" s="1"/>
  <c r="G1859" i="15"/>
  <c r="F1859" i="15"/>
  <c r="C1859" i="15"/>
  <c r="AX1858" i="15"/>
  <c r="AW1858" i="15"/>
  <c r="AV1858" i="15"/>
  <c r="AH1858" i="15"/>
  <c r="AG1858" i="15"/>
  <c r="AF1858" i="15"/>
  <c r="AE1858" i="15"/>
  <c r="AD1858" i="15"/>
  <c r="N1858" i="15"/>
  <c r="M1858" i="15"/>
  <c r="L1858" i="15"/>
  <c r="G1858" i="15"/>
  <c r="F1858" i="15"/>
  <c r="C1858" i="15"/>
  <c r="AX1856" i="15"/>
  <c r="AW1856" i="15"/>
  <c r="AV1856" i="15"/>
  <c r="AH1856" i="15"/>
  <c r="AG1856" i="15"/>
  <c r="AF1856" i="15"/>
  <c r="AE1856" i="15"/>
  <c r="AD1856" i="15"/>
  <c r="N1856" i="15"/>
  <c r="M1856" i="15"/>
  <c r="J1856" i="15" s="1"/>
  <c r="L1856" i="15"/>
  <c r="G1856" i="15"/>
  <c r="F1856" i="15"/>
  <c r="C1856" i="15"/>
  <c r="AX1855" i="15"/>
  <c r="AW1855" i="15"/>
  <c r="AV1855" i="15"/>
  <c r="AH1855" i="15"/>
  <c r="AG1855" i="15"/>
  <c r="AF1855" i="15"/>
  <c r="AE1855" i="15"/>
  <c r="AD1855" i="15"/>
  <c r="N1855" i="15"/>
  <c r="M1855" i="15"/>
  <c r="L1855" i="15"/>
  <c r="J1855" i="15" s="1"/>
  <c r="G1855" i="15"/>
  <c r="F1855" i="15"/>
  <c r="C1855" i="15"/>
  <c r="AX1854" i="15"/>
  <c r="AW1854" i="15"/>
  <c r="AV1854" i="15"/>
  <c r="AH1854" i="15"/>
  <c r="AG1854" i="15"/>
  <c r="AF1854" i="15"/>
  <c r="AE1854" i="15"/>
  <c r="AD1854" i="15"/>
  <c r="N1854" i="15"/>
  <c r="M1854" i="15"/>
  <c r="L1854" i="15"/>
  <c r="J1854" i="15"/>
  <c r="G1854" i="15"/>
  <c r="F1854" i="15"/>
  <c r="C1854" i="15"/>
  <c r="AX1853" i="15"/>
  <c r="AW1853" i="15"/>
  <c r="AV1853" i="15"/>
  <c r="AH1853" i="15"/>
  <c r="AG1853" i="15"/>
  <c r="AF1853" i="15"/>
  <c r="AE1853" i="15"/>
  <c r="AD1853" i="15"/>
  <c r="N1853" i="15"/>
  <c r="M1853" i="15"/>
  <c r="L1853" i="15"/>
  <c r="J1853" i="15" s="1"/>
  <c r="G1853" i="15"/>
  <c r="F1853" i="15"/>
  <c r="C1853" i="15"/>
  <c r="AX1851" i="15"/>
  <c r="AW1851" i="15"/>
  <c r="AV1851" i="15"/>
  <c r="AH1851" i="15"/>
  <c r="AG1851" i="15"/>
  <c r="AF1851" i="15"/>
  <c r="AE1851" i="15"/>
  <c r="AD1851" i="15"/>
  <c r="N1851" i="15"/>
  <c r="M1851" i="15"/>
  <c r="L1851" i="15"/>
  <c r="J1851" i="15" s="1"/>
  <c r="G1851" i="15"/>
  <c r="F1851" i="15"/>
  <c r="C1851" i="15"/>
  <c r="AX1850" i="15"/>
  <c r="AW1850" i="15"/>
  <c r="AV1850" i="15"/>
  <c r="AH1850" i="15"/>
  <c r="AG1850" i="15"/>
  <c r="AF1850" i="15"/>
  <c r="AE1850" i="15"/>
  <c r="AD1850" i="15"/>
  <c r="N1850" i="15"/>
  <c r="M1850" i="15"/>
  <c r="J1850" i="15" s="1"/>
  <c r="L1850" i="15"/>
  <c r="G1850" i="15"/>
  <c r="F1850" i="15"/>
  <c r="C1850" i="15"/>
  <c r="AX1849" i="15"/>
  <c r="AW1849" i="15"/>
  <c r="AV1849" i="15"/>
  <c r="AH1849" i="15"/>
  <c r="AG1849" i="15"/>
  <c r="AF1849" i="15"/>
  <c r="AE1849" i="15"/>
  <c r="AD1849" i="15"/>
  <c r="N1849" i="15"/>
  <c r="M1849" i="15"/>
  <c r="L1849" i="15"/>
  <c r="J1849" i="15" s="1"/>
  <c r="G1849" i="15"/>
  <c r="F1849" i="15"/>
  <c r="C1849" i="15"/>
  <c r="AX1848" i="15"/>
  <c r="AW1848" i="15"/>
  <c r="AV1848" i="15"/>
  <c r="AH1848" i="15"/>
  <c r="AG1848" i="15"/>
  <c r="AF1848" i="15"/>
  <c r="AE1848" i="15"/>
  <c r="AD1848" i="15"/>
  <c r="N1848" i="15"/>
  <c r="M1848" i="15"/>
  <c r="L1848" i="15"/>
  <c r="J1848" i="15" s="1"/>
  <c r="G1848" i="15"/>
  <c r="F1848" i="15"/>
  <c r="C1848" i="15"/>
  <c r="AX1847" i="15"/>
  <c r="AW1847" i="15"/>
  <c r="AV1847" i="15"/>
  <c r="AH1847" i="15"/>
  <c r="AG1847" i="15"/>
  <c r="AF1847" i="15"/>
  <c r="AE1847" i="15"/>
  <c r="AD1847" i="15"/>
  <c r="N1847" i="15"/>
  <c r="M1847" i="15"/>
  <c r="J1847" i="15" s="1"/>
  <c r="L1847" i="15"/>
  <c r="G1847" i="15"/>
  <c r="F1847" i="15"/>
  <c r="C1847" i="15"/>
  <c r="AX1846" i="15"/>
  <c r="AW1846" i="15"/>
  <c r="AV1846" i="15"/>
  <c r="AH1846" i="15"/>
  <c r="AG1846" i="15"/>
  <c r="AF1846" i="15"/>
  <c r="AE1846" i="15"/>
  <c r="AD1846" i="15"/>
  <c r="N1846" i="15"/>
  <c r="M1846" i="15"/>
  <c r="L1846" i="15"/>
  <c r="J1846" i="15" s="1"/>
  <c r="G1846" i="15"/>
  <c r="F1846" i="15"/>
  <c r="C1846" i="15"/>
  <c r="AX1845" i="15"/>
  <c r="AW1845" i="15"/>
  <c r="AV1845" i="15"/>
  <c r="AH1845" i="15"/>
  <c r="AG1845" i="15"/>
  <c r="AF1845" i="15"/>
  <c r="AE1845" i="15"/>
  <c r="AD1845" i="15"/>
  <c r="N1845" i="15"/>
  <c r="M1845" i="15"/>
  <c r="L1845" i="15"/>
  <c r="J1845" i="15"/>
  <c r="G1845" i="15"/>
  <c r="F1845" i="15"/>
  <c r="C1845" i="15"/>
  <c r="AX1844" i="15"/>
  <c r="AW1844" i="15"/>
  <c r="AV1844" i="15"/>
  <c r="AH1844" i="15"/>
  <c r="AG1844" i="15"/>
  <c r="AF1844" i="15"/>
  <c r="AE1844" i="15"/>
  <c r="AD1844" i="15"/>
  <c r="N1844" i="15"/>
  <c r="M1844" i="15"/>
  <c r="L1844" i="15"/>
  <c r="J1844" i="15" s="1"/>
  <c r="G1844" i="15"/>
  <c r="F1844" i="15"/>
  <c r="C1844" i="15"/>
  <c r="AX1843" i="15"/>
  <c r="AW1843" i="15"/>
  <c r="AV1843" i="15"/>
  <c r="AH1843" i="15"/>
  <c r="AG1843" i="15"/>
  <c r="AF1843" i="15"/>
  <c r="AE1843" i="15"/>
  <c r="AD1843" i="15"/>
  <c r="N1843" i="15"/>
  <c r="M1843" i="15"/>
  <c r="L1843" i="15"/>
  <c r="J1843" i="15" s="1"/>
  <c r="G1843" i="15"/>
  <c r="F1843" i="15"/>
  <c r="C1843" i="15"/>
  <c r="AX1842" i="15"/>
  <c r="AW1842" i="15"/>
  <c r="AV1842" i="15"/>
  <c r="AH1842" i="15"/>
  <c r="AG1842" i="15"/>
  <c r="AF1842" i="15"/>
  <c r="AE1842" i="15"/>
  <c r="AD1842" i="15"/>
  <c r="N1842" i="15"/>
  <c r="M1842" i="15"/>
  <c r="J1842" i="15" s="1"/>
  <c r="L1842" i="15"/>
  <c r="G1842" i="15"/>
  <c r="F1842" i="15"/>
  <c r="C1842" i="15"/>
  <c r="AX1841" i="15"/>
  <c r="AW1841" i="15"/>
  <c r="AV1841" i="15"/>
  <c r="AH1841" i="15"/>
  <c r="AG1841" i="15"/>
  <c r="AF1841" i="15"/>
  <c r="AE1841" i="15"/>
  <c r="AD1841" i="15"/>
  <c r="N1841" i="15"/>
  <c r="M1841" i="15"/>
  <c r="L1841" i="15"/>
  <c r="J1841" i="15" s="1"/>
  <c r="G1841" i="15"/>
  <c r="F1841" i="15"/>
  <c r="C1841" i="15"/>
  <c r="AX1839" i="15"/>
  <c r="AW1839" i="15"/>
  <c r="AV1839" i="15"/>
  <c r="AH1839" i="15"/>
  <c r="AG1839" i="15"/>
  <c r="AF1839" i="15"/>
  <c r="AE1839" i="15"/>
  <c r="AD1839" i="15"/>
  <c r="N1839" i="15"/>
  <c r="M1839" i="15"/>
  <c r="L1839" i="15"/>
  <c r="J1839" i="15" s="1"/>
  <c r="G1839" i="15"/>
  <c r="F1839" i="15"/>
  <c r="C1839" i="15"/>
  <c r="AX1838" i="15"/>
  <c r="AW1838" i="15"/>
  <c r="AV1838" i="15"/>
  <c r="AH1838" i="15"/>
  <c r="AG1838" i="15"/>
  <c r="AF1838" i="15"/>
  <c r="AE1838" i="15"/>
  <c r="AD1838" i="15"/>
  <c r="N1838" i="15"/>
  <c r="M1838" i="15"/>
  <c r="J1838" i="15" s="1"/>
  <c r="L1838" i="15"/>
  <c r="G1838" i="15"/>
  <c r="F1838" i="15"/>
  <c r="C1838" i="15"/>
  <c r="AX1837" i="15"/>
  <c r="AW1837" i="15"/>
  <c r="AV1837" i="15"/>
  <c r="AH1837" i="15"/>
  <c r="AG1837" i="15"/>
  <c r="AF1837" i="15"/>
  <c r="AE1837" i="15"/>
  <c r="AD1837" i="15"/>
  <c r="N1837" i="15"/>
  <c r="M1837" i="15"/>
  <c r="L1837" i="15"/>
  <c r="J1837" i="15" s="1"/>
  <c r="G1837" i="15"/>
  <c r="F1837" i="15"/>
  <c r="C1837" i="15"/>
  <c r="AX1835" i="15"/>
  <c r="AW1835" i="15"/>
  <c r="AV1835" i="15"/>
  <c r="AH1835" i="15"/>
  <c r="AG1835" i="15"/>
  <c r="AF1835" i="15"/>
  <c r="AE1835" i="15"/>
  <c r="AD1835" i="15"/>
  <c r="N1835" i="15"/>
  <c r="M1835" i="15"/>
  <c r="L1835" i="15"/>
  <c r="J1835" i="15"/>
  <c r="G1835" i="15"/>
  <c r="F1835" i="15"/>
  <c r="C1835" i="15"/>
  <c r="AX1834" i="15"/>
  <c r="AW1834" i="15"/>
  <c r="AV1834" i="15"/>
  <c r="AH1834" i="15"/>
  <c r="AG1834" i="15"/>
  <c r="AF1834" i="15"/>
  <c r="AE1834" i="15"/>
  <c r="AD1834" i="15"/>
  <c r="N1834" i="15"/>
  <c r="M1834" i="15"/>
  <c r="L1834" i="15"/>
  <c r="J1834" i="15" s="1"/>
  <c r="G1834" i="15"/>
  <c r="F1834" i="15"/>
  <c r="C1834" i="15"/>
  <c r="AX1833" i="15"/>
  <c r="AW1833" i="15"/>
  <c r="AV1833" i="15"/>
  <c r="AH1833" i="15"/>
  <c r="AG1833" i="15"/>
  <c r="AF1833" i="15"/>
  <c r="AE1833" i="15"/>
  <c r="AD1833" i="15"/>
  <c r="N1833" i="15"/>
  <c r="M1833" i="15"/>
  <c r="L1833" i="15"/>
  <c r="J1833" i="15" s="1"/>
  <c r="G1833" i="15"/>
  <c r="F1833" i="15"/>
  <c r="C1833" i="15"/>
  <c r="AX1832" i="15"/>
  <c r="AW1832" i="15"/>
  <c r="AV1832" i="15"/>
  <c r="AH1832" i="15"/>
  <c r="AG1832" i="15"/>
  <c r="AF1832" i="15"/>
  <c r="AE1832" i="15"/>
  <c r="AD1832" i="15"/>
  <c r="N1832" i="15"/>
  <c r="M1832" i="15"/>
  <c r="J1832" i="15" s="1"/>
  <c r="L1832" i="15"/>
  <c r="G1832" i="15"/>
  <c r="F1832" i="15"/>
  <c r="C1832" i="15"/>
  <c r="AX1829" i="15"/>
  <c r="AW1829" i="15"/>
  <c r="AV1829" i="15"/>
  <c r="AH1829" i="15"/>
  <c r="AG1829" i="15"/>
  <c r="AF1829" i="15"/>
  <c r="AE1829" i="15"/>
  <c r="AD1829" i="15"/>
  <c r="N1829" i="15"/>
  <c r="M1829" i="15"/>
  <c r="L1829" i="15"/>
  <c r="J1829" i="15" s="1"/>
  <c r="G1829" i="15"/>
  <c r="F1829" i="15"/>
  <c r="C1829" i="15"/>
  <c r="AX1828" i="15"/>
  <c r="AW1828" i="15"/>
  <c r="AV1828" i="15"/>
  <c r="AH1828" i="15"/>
  <c r="AG1828" i="15"/>
  <c r="AF1828" i="15"/>
  <c r="AE1828" i="15"/>
  <c r="AD1828" i="15"/>
  <c r="N1828" i="15"/>
  <c r="M1828" i="15"/>
  <c r="L1828" i="15"/>
  <c r="G1828" i="15"/>
  <c r="F1828" i="15"/>
  <c r="C1828" i="15"/>
  <c r="AX1827" i="15"/>
  <c r="AW1827" i="15"/>
  <c r="AV1827" i="15"/>
  <c r="AH1827" i="15"/>
  <c r="AG1827" i="15"/>
  <c r="AF1827" i="15"/>
  <c r="AE1827" i="15"/>
  <c r="AD1827" i="15"/>
  <c r="N1827" i="15"/>
  <c r="M1827" i="15"/>
  <c r="J1827" i="15" s="1"/>
  <c r="L1827" i="15"/>
  <c r="G1827" i="15"/>
  <c r="F1827" i="15"/>
  <c r="C1827" i="15"/>
  <c r="AX1826" i="15"/>
  <c r="AW1826" i="15"/>
  <c r="AV1826" i="15"/>
  <c r="AH1826" i="15"/>
  <c r="AG1826" i="15"/>
  <c r="AF1826" i="15"/>
  <c r="AE1826" i="15"/>
  <c r="AD1826" i="15"/>
  <c r="N1826" i="15"/>
  <c r="M1826" i="15"/>
  <c r="L1826" i="15"/>
  <c r="J1826" i="15" s="1"/>
  <c r="G1826" i="15"/>
  <c r="F1826" i="15"/>
  <c r="C1826" i="15"/>
  <c r="AX1825" i="15"/>
  <c r="AW1825" i="15"/>
  <c r="AV1825" i="15"/>
  <c r="AH1825" i="15"/>
  <c r="AG1825" i="15"/>
  <c r="AF1825" i="15"/>
  <c r="AE1825" i="15"/>
  <c r="AD1825" i="15"/>
  <c r="N1825" i="15"/>
  <c r="M1825" i="15"/>
  <c r="L1825" i="15"/>
  <c r="J1825" i="15"/>
  <c r="G1825" i="15"/>
  <c r="F1825" i="15"/>
  <c r="C1825" i="15"/>
  <c r="AX1824" i="15"/>
  <c r="AW1824" i="15"/>
  <c r="AV1824" i="15"/>
  <c r="AH1824" i="15"/>
  <c r="AG1824" i="15"/>
  <c r="AF1824" i="15"/>
  <c r="AE1824" i="15"/>
  <c r="AD1824" i="15"/>
  <c r="N1824" i="15"/>
  <c r="M1824" i="15"/>
  <c r="L1824" i="15"/>
  <c r="J1824" i="15" s="1"/>
  <c r="G1824" i="15"/>
  <c r="F1824" i="15"/>
  <c r="C1824" i="15"/>
  <c r="AX1823" i="15"/>
  <c r="AW1823" i="15"/>
  <c r="AV1823" i="15"/>
  <c r="AH1823" i="15"/>
  <c r="AG1823" i="15"/>
  <c r="AF1823" i="15"/>
  <c r="AE1823" i="15"/>
  <c r="AD1823" i="15"/>
  <c r="N1823" i="15"/>
  <c r="M1823" i="15"/>
  <c r="L1823" i="15"/>
  <c r="J1823" i="15" s="1"/>
  <c r="G1823" i="15"/>
  <c r="F1823" i="15"/>
  <c r="C1823" i="15"/>
  <c r="AX1822" i="15"/>
  <c r="AW1822" i="15"/>
  <c r="AV1822" i="15"/>
  <c r="AH1822" i="15"/>
  <c r="AG1822" i="15"/>
  <c r="AF1822" i="15"/>
  <c r="AE1822" i="15"/>
  <c r="AD1822" i="15"/>
  <c r="N1822" i="15"/>
  <c r="M1822" i="15"/>
  <c r="J1822" i="15" s="1"/>
  <c r="L1822" i="15"/>
  <c r="G1822" i="15"/>
  <c r="F1822" i="15"/>
  <c r="C1822" i="15"/>
  <c r="AX1821" i="15"/>
  <c r="AW1821" i="15"/>
  <c r="AV1821" i="15"/>
  <c r="AH1821" i="15"/>
  <c r="AG1821" i="15"/>
  <c r="AF1821" i="15"/>
  <c r="AE1821" i="15"/>
  <c r="AD1821" i="15"/>
  <c r="N1821" i="15"/>
  <c r="M1821" i="15"/>
  <c r="L1821" i="15"/>
  <c r="J1821" i="15" s="1"/>
  <c r="G1821" i="15"/>
  <c r="F1821" i="15"/>
  <c r="C1821" i="15"/>
  <c r="AX1820" i="15"/>
  <c r="AW1820" i="15"/>
  <c r="AV1820" i="15"/>
  <c r="AH1820" i="15"/>
  <c r="AG1820" i="15"/>
  <c r="AF1820" i="15"/>
  <c r="AE1820" i="15"/>
  <c r="AD1820" i="15"/>
  <c r="N1820" i="15"/>
  <c r="M1820" i="15"/>
  <c r="L1820" i="15"/>
  <c r="J1820" i="15" s="1"/>
  <c r="G1820" i="15"/>
  <c r="F1820" i="15"/>
  <c r="C1820" i="15"/>
  <c r="AX1819" i="15"/>
  <c r="AW1819" i="15"/>
  <c r="AV1819" i="15"/>
  <c r="AH1819" i="15"/>
  <c r="AG1819" i="15"/>
  <c r="AF1819" i="15"/>
  <c r="AE1819" i="15"/>
  <c r="AD1819" i="15"/>
  <c r="N1819" i="15"/>
  <c r="M1819" i="15"/>
  <c r="J1819" i="15" s="1"/>
  <c r="L1819" i="15"/>
  <c r="G1819" i="15"/>
  <c r="F1819" i="15"/>
  <c r="C1819" i="15"/>
  <c r="AX1818" i="15"/>
  <c r="AW1818" i="15"/>
  <c r="AV1818" i="15"/>
  <c r="AH1818" i="15"/>
  <c r="AG1818" i="15"/>
  <c r="AF1818" i="15"/>
  <c r="AE1818" i="15"/>
  <c r="AD1818" i="15"/>
  <c r="N1818" i="15"/>
  <c r="M1818" i="15"/>
  <c r="L1818" i="15"/>
  <c r="J1818" i="15" s="1"/>
  <c r="G1818" i="15"/>
  <c r="F1818" i="15"/>
  <c r="C1818" i="15"/>
  <c r="AX1816" i="15"/>
  <c r="AW1816" i="15"/>
  <c r="AV1816" i="15"/>
  <c r="AH1816" i="15"/>
  <c r="AG1816" i="15"/>
  <c r="AF1816" i="15"/>
  <c r="AE1816" i="15"/>
  <c r="AD1816" i="15"/>
  <c r="N1816" i="15"/>
  <c r="M1816" i="15"/>
  <c r="L1816" i="15"/>
  <c r="J1816" i="15"/>
  <c r="G1816" i="15"/>
  <c r="F1816" i="15"/>
  <c r="C1816" i="15"/>
  <c r="AX1815" i="15"/>
  <c r="AW1815" i="15"/>
  <c r="AV1815" i="15"/>
  <c r="AH1815" i="15"/>
  <c r="AG1815" i="15"/>
  <c r="AF1815" i="15"/>
  <c r="AE1815" i="15"/>
  <c r="AD1815" i="15"/>
  <c r="N1815" i="15"/>
  <c r="M1815" i="15"/>
  <c r="L1815" i="15"/>
  <c r="J1815" i="15" s="1"/>
  <c r="G1815" i="15"/>
  <c r="F1815" i="15"/>
  <c r="C1815" i="15"/>
  <c r="AX1814" i="15"/>
  <c r="AW1814" i="15"/>
  <c r="AV1814" i="15"/>
  <c r="AH1814" i="15"/>
  <c r="AG1814" i="15"/>
  <c r="AF1814" i="15"/>
  <c r="AE1814" i="15"/>
  <c r="AD1814" i="15"/>
  <c r="N1814" i="15"/>
  <c r="M1814" i="15"/>
  <c r="L1814" i="15"/>
  <c r="J1814" i="15" s="1"/>
  <c r="G1814" i="15"/>
  <c r="F1814" i="15"/>
  <c r="C1814" i="15"/>
  <c r="AX1813" i="15"/>
  <c r="AW1813" i="15"/>
  <c r="AV1813" i="15"/>
  <c r="AH1813" i="15"/>
  <c r="AG1813" i="15"/>
  <c r="AF1813" i="15"/>
  <c r="AE1813" i="15"/>
  <c r="AD1813" i="15"/>
  <c r="N1813" i="15"/>
  <c r="M1813" i="15"/>
  <c r="J1813" i="15" s="1"/>
  <c r="L1813" i="15"/>
  <c r="G1813" i="15"/>
  <c r="F1813" i="15"/>
  <c r="C1813" i="15"/>
  <c r="AX1812" i="15"/>
  <c r="AW1812" i="15"/>
  <c r="AV1812" i="15"/>
  <c r="AH1812" i="15"/>
  <c r="AG1812" i="15"/>
  <c r="AF1812" i="15"/>
  <c r="AE1812" i="15"/>
  <c r="AD1812" i="15"/>
  <c r="N1812" i="15"/>
  <c r="M1812" i="15"/>
  <c r="L1812" i="15"/>
  <c r="J1812" i="15" s="1"/>
  <c r="G1812" i="15"/>
  <c r="F1812" i="15"/>
  <c r="C1812" i="15"/>
  <c r="AX1811" i="15"/>
  <c r="AW1811" i="15"/>
  <c r="AV1811" i="15"/>
  <c r="AH1811" i="15"/>
  <c r="AG1811" i="15"/>
  <c r="AF1811" i="15"/>
  <c r="AE1811" i="15"/>
  <c r="AD1811" i="15"/>
  <c r="N1811" i="15"/>
  <c r="M1811" i="15"/>
  <c r="L1811" i="15"/>
  <c r="G1811" i="15"/>
  <c r="F1811" i="15"/>
  <c r="C1811" i="15"/>
  <c r="AX1809" i="15"/>
  <c r="AW1809" i="15"/>
  <c r="AV1809" i="15"/>
  <c r="AH1809" i="15"/>
  <c r="AG1809" i="15"/>
  <c r="AF1809" i="15"/>
  <c r="AE1809" i="15"/>
  <c r="AD1809" i="15"/>
  <c r="N1809" i="15"/>
  <c r="M1809" i="15"/>
  <c r="J1809" i="15" s="1"/>
  <c r="L1809" i="15"/>
  <c r="G1809" i="15"/>
  <c r="F1809" i="15"/>
  <c r="C1809" i="15"/>
  <c r="AX1808" i="15"/>
  <c r="AW1808" i="15"/>
  <c r="AV1808" i="15"/>
  <c r="AH1808" i="15"/>
  <c r="AG1808" i="15"/>
  <c r="AF1808" i="15"/>
  <c r="AE1808" i="15"/>
  <c r="AD1808" i="15"/>
  <c r="N1808" i="15"/>
  <c r="M1808" i="15"/>
  <c r="L1808" i="15"/>
  <c r="J1808" i="15" s="1"/>
  <c r="G1808" i="15"/>
  <c r="F1808" i="15"/>
  <c r="C1808" i="15"/>
  <c r="AX1807" i="15"/>
  <c r="AW1807" i="15"/>
  <c r="AV1807" i="15"/>
  <c r="AH1807" i="15"/>
  <c r="AG1807" i="15"/>
  <c r="AF1807" i="15"/>
  <c r="AE1807" i="15"/>
  <c r="AD1807" i="15"/>
  <c r="N1807" i="15"/>
  <c r="M1807" i="15"/>
  <c r="L1807" i="15"/>
  <c r="J1807" i="15"/>
  <c r="G1807" i="15"/>
  <c r="F1807" i="15"/>
  <c r="C1807" i="15"/>
  <c r="AX1806" i="15"/>
  <c r="AW1806" i="15"/>
  <c r="AV1806" i="15"/>
  <c r="AH1806" i="15"/>
  <c r="AG1806" i="15"/>
  <c r="AF1806" i="15"/>
  <c r="AE1806" i="15"/>
  <c r="AD1806" i="15"/>
  <c r="N1806" i="15"/>
  <c r="M1806" i="15"/>
  <c r="L1806" i="15"/>
  <c r="J1806" i="15" s="1"/>
  <c r="G1806" i="15"/>
  <c r="F1806" i="15"/>
  <c r="C1806" i="15"/>
  <c r="AX1805" i="15"/>
  <c r="AW1805" i="15"/>
  <c r="AV1805" i="15"/>
  <c r="AH1805" i="15"/>
  <c r="AG1805" i="15"/>
  <c r="AF1805" i="15"/>
  <c r="AE1805" i="15"/>
  <c r="AD1805" i="15"/>
  <c r="N1805" i="15"/>
  <c r="M1805" i="15"/>
  <c r="L1805" i="15"/>
  <c r="J1805" i="15" s="1"/>
  <c r="G1805" i="15"/>
  <c r="F1805" i="15"/>
  <c r="C1805" i="15"/>
  <c r="AX1804" i="15"/>
  <c r="AW1804" i="15"/>
  <c r="AV1804" i="15"/>
  <c r="AH1804" i="15"/>
  <c r="AG1804" i="15"/>
  <c r="AF1804" i="15"/>
  <c r="AE1804" i="15"/>
  <c r="AD1804" i="15"/>
  <c r="N1804" i="15"/>
  <c r="M1804" i="15"/>
  <c r="J1804" i="15" s="1"/>
  <c r="L1804" i="15"/>
  <c r="G1804" i="15"/>
  <c r="F1804" i="15"/>
  <c r="C1804" i="15"/>
  <c r="AX1803" i="15"/>
  <c r="AW1803" i="15"/>
  <c r="AV1803" i="15"/>
  <c r="AH1803" i="15"/>
  <c r="AG1803" i="15"/>
  <c r="AF1803" i="15"/>
  <c r="AE1803" i="15"/>
  <c r="AD1803" i="15"/>
  <c r="N1803" i="15"/>
  <c r="M1803" i="15"/>
  <c r="L1803" i="15"/>
  <c r="J1803" i="15" s="1"/>
  <c r="G1803" i="15"/>
  <c r="F1803" i="15"/>
  <c r="C1803" i="15"/>
  <c r="AX1802" i="15"/>
  <c r="AW1802" i="15"/>
  <c r="AV1802" i="15"/>
  <c r="AH1802" i="15"/>
  <c r="AG1802" i="15"/>
  <c r="AF1802" i="15"/>
  <c r="AE1802" i="15"/>
  <c r="AD1802" i="15"/>
  <c r="N1802" i="15"/>
  <c r="M1802" i="15"/>
  <c r="L1802" i="15"/>
  <c r="G1802" i="15"/>
  <c r="F1802" i="15"/>
  <c r="C1802" i="15"/>
  <c r="AX1801" i="15"/>
  <c r="AW1801" i="15"/>
  <c r="AV1801" i="15"/>
  <c r="AH1801" i="15"/>
  <c r="AG1801" i="15"/>
  <c r="AF1801" i="15"/>
  <c r="AE1801" i="15"/>
  <c r="AD1801" i="15"/>
  <c r="N1801" i="15"/>
  <c r="M1801" i="15"/>
  <c r="J1801" i="15" s="1"/>
  <c r="L1801" i="15"/>
  <c r="G1801" i="15"/>
  <c r="F1801" i="15"/>
  <c r="C1801" i="15"/>
  <c r="AX1800" i="15"/>
  <c r="AW1800" i="15"/>
  <c r="AV1800" i="15"/>
  <c r="AH1800" i="15"/>
  <c r="AG1800" i="15"/>
  <c r="AF1800" i="15"/>
  <c r="AE1800" i="15"/>
  <c r="AD1800" i="15"/>
  <c r="N1800" i="15"/>
  <c r="M1800" i="15"/>
  <c r="L1800" i="15"/>
  <c r="J1800" i="15" s="1"/>
  <c r="G1800" i="15"/>
  <c r="F1800" i="15"/>
  <c r="C1800" i="15"/>
  <c r="AX1799" i="15"/>
  <c r="AW1799" i="15"/>
  <c r="AV1799" i="15"/>
  <c r="AH1799" i="15"/>
  <c r="AG1799" i="15"/>
  <c r="AF1799" i="15"/>
  <c r="AE1799" i="15"/>
  <c r="AD1799" i="15"/>
  <c r="N1799" i="15"/>
  <c r="M1799" i="15"/>
  <c r="L1799" i="15"/>
  <c r="J1799" i="15"/>
  <c r="G1799" i="15"/>
  <c r="F1799" i="15"/>
  <c r="C1799" i="15"/>
  <c r="AX1798" i="15"/>
  <c r="AW1798" i="15"/>
  <c r="AV1798" i="15"/>
  <c r="AH1798" i="15"/>
  <c r="AG1798" i="15"/>
  <c r="AF1798" i="15"/>
  <c r="AE1798" i="15"/>
  <c r="AD1798" i="15"/>
  <c r="N1798" i="15"/>
  <c r="M1798" i="15"/>
  <c r="L1798" i="15"/>
  <c r="J1798" i="15" s="1"/>
  <c r="G1798" i="15"/>
  <c r="F1798" i="15"/>
  <c r="C1798" i="15"/>
  <c r="AX1796" i="15"/>
  <c r="AW1796" i="15"/>
  <c r="AV1796" i="15"/>
  <c r="AH1796" i="15"/>
  <c r="AG1796" i="15"/>
  <c r="AF1796" i="15"/>
  <c r="AE1796" i="15"/>
  <c r="AD1796" i="15"/>
  <c r="N1796" i="15"/>
  <c r="M1796" i="15"/>
  <c r="L1796" i="15"/>
  <c r="J1796" i="15" s="1"/>
  <c r="G1796" i="15"/>
  <c r="F1796" i="15"/>
  <c r="C1796" i="15"/>
  <c r="AX1795" i="15"/>
  <c r="AW1795" i="15"/>
  <c r="AV1795" i="15"/>
  <c r="AH1795" i="15"/>
  <c r="AG1795" i="15"/>
  <c r="AF1795" i="15"/>
  <c r="AE1795" i="15"/>
  <c r="AD1795" i="15"/>
  <c r="N1795" i="15"/>
  <c r="J1795" i="15" s="1"/>
  <c r="M1795" i="15"/>
  <c r="L1795" i="15"/>
  <c r="G1795" i="15"/>
  <c r="F1795" i="15"/>
  <c r="C1795" i="15"/>
  <c r="AX1794" i="15"/>
  <c r="AW1794" i="15"/>
  <c r="AV1794" i="15"/>
  <c r="AH1794" i="15"/>
  <c r="AG1794" i="15"/>
  <c r="AF1794" i="15"/>
  <c r="AE1794" i="15"/>
  <c r="AD1794" i="15"/>
  <c r="N1794" i="15"/>
  <c r="M1794" i="15"/>
  <c r="L1794" i="15"/>
  <c r="J1794" i="15" s="1"/>
  <c r="G1794" i="15"/>
  <c r="F1794" i="15"/>
  <c r="C1794" i="15"/>
  <c r="AX1793" i="15"/>
  <c r="AW1793" i="15"/>
  <c r="AV1793" i="15"/>
  <c r="AH1793" i="15"/>
  <c r="AG1793" i="15"/>
  <c r="AF1793" i="15"/>
  <c r="AE1793" i="15"/>
  <c r="AD1793" i="15"/>
  <c r="N1793" i="15"/>
  <c r="M1793" i="15"/>
  <c r="L1793" i="15"/>
  <c r="J1793" i="15" s="1"/>
  <c r="G1793" i="15"/>
  <c r="F1793" i="15"/>
  <c r="C1793" i="15"/>
  <c r="AX1792" i="15"/>
  <c r="AW1792" i="15"/>
  <c r="AV1792" i="15"/>
  <c r="AH1792" i="15"/>
  <c r="AG1792" i="15"/>
  <c r="AF1792" i="15"/>
  <c r="AE1792" i="15"/>
  <c r="AD1792" i="15"/>
  <c r="N1792" i="15"/>
  <c r="M1792" i="15"/>
  <c r="J1792" i="15" s="1"/>
  <c r="L1792" i="15"/>
  <c r="G1792" i="15"/>
  <c r="F1792" i="15"/>
  <c r="C1792" i="15"/>
  <c r="AX1790" i="15"/>
  <c r="AW1790" i="15"/>
  <c r="AV1790" i="15"/>
  <c r="AH1790" i="15"/>
  <c r="AG1790" i="15"/>
  <c r="AF1790" i="15"/>
  <c r="AE1790" i="15"/>
  <c r="AD1790" i="15"/>
  <c r="N1790" i="15"/>
  <c r="M1790" i="15"/>
  <c r="L1790" i="15"/>
  <c r="J1790" i="15" s="1"/>
  <c r="G1790" i="15"/>
  <c r="F1790" i="15"/>
  <c r="C1790" i="15"/>
  <c r="AX1789" i="15"/>
  <c r="AW1789" i="15"/>
  <c r="AV1789" i="15"/>
  <c r="AH1789" i="15"/>
  <c r="AG1789" i="15"/>
  <c r="AF1789" i="15"/>
  <c r="AE1789" i="15"/>
  <c r="AD1789" i="15"/>
  <c r="N1789" i="15"/>
  <c r="M1789" i="15"/>
  <c r="L1789" i="15"/>
  <c r="J1789" i="15"/>
  <c r="G1789" i="15"/>
  <c r="F1789" i="15"/>
  <c r="C1789" i="15"/>
  <c r="AX1788" i="15"/>
  <c r="AW1788" i="15"/>
  <c r="AV1788" i="15"/>
  <c r="AH1788" i="15"/>
  <c r="AG1788" i="15"/>
  <c r="AF1788" i="15"/>
  <c r="AE1788" i="15"/>
  <c r="AD1788" i="15"/>
  <c r="N1788" i="15"/>
  <c r="M1788" i="15"/>
  <c r="L1788" i="15"/>
  <c r="J1788" i="15" s="1"/>
  <c r="G1788" i="15"/>
  <c r="F1788" i="15"/>
  <c r="C1788" i="15"/>
  <c r="AX1787" i="15"/>
  <c r="AW1787" i="15"/>
  <c r="AV1787" i="15"/>
  <c r="AH1787" i="15"/>
  <c r="AG1787" i="15"/>
  <c r="AF1787" i="15"/>
  <c r="AE1787" i="15"/>
  <c r="AD1787" i="15"/>
  <c r="N1787" i="15"/>
  <c r="M1787" i="15"/>
  <c r="L1787" i="15"/>
  <c r="J1787" i="15"/>
  <c r="G1787" i="15"/>
  <c r="F1787" i="15"/>
  <c r="C1787" i="15"/>
  <c r="AX1786" i="15"/>
  <c r="AW1786" i="15"/>
  <c r="AV1786" i="15"/>
  <c r="AH1786" i="15"/>
  <c r="AG1786" i="15"/>
  <c r="AF1786" i="15"/>
  <c r="AE1786" i="15"/>
  <c r="AD1786" i="15"/>
  <c r="N1786" i="15"/>
  <c r="J1786" i="15" s="1"/>
  <c r="M1786" i="15"/>
  <c r="L1786" i="15"/>
  <c r="G1786" i="15"/>
  <c r="F1786" i="15"/>
  <c r="C1786" i="15"/>
  <c r="AX1784" i="15"/>
  <c r="AW1784" i="15"/>
  <c r="AV1784" i="15"/>
  <c r="AH1784" i="15"/>
  <c r="AG1784" i="15"/>
  <c r="AF1784" i="15"/>
  <c r="AE1784" i="15"/>
  <c r="AD1784" i="15"/>
  <c r="N1784" i="15"/>
  <c r="M1784" i="15"/>
  <c r="L1784" i="15"/>
  <c r="J1784" i="15" s="1"/>
  <c r="G1784" i="15"/>
  <c r="F1784" i="15"/>
  <c r="C1784" i="15"/>
  <c r="AX1783" i="15"/>
  <c r="AW1783" i="15"/>
  <c r="AV1783" i="15"/>
  <c r="AH1783" i="15"/>
  <c r="AG1783" i="15"/>
  <c r="AF1783" i="15"/>
  <c r="AE1783" i="15"/>
  <c r="AD1783" i="15"/>
  <c r="N1783" i="15"/>
  <c r="M1783" i="15"/>
  <c r="L1783" i="15"/>
  <c r="J1783" i="15" s="1"/>
  <c r="G1783" i="15"/>
  <c r="F1783" i="15"/>
  <c r="C1783" i="15"/>
  <c r="AX1782" i="15"/>
  <c r="AW1782" i="15"/>
  <c r="AV1782" i="15"/>
  <c r="AH1782" i="15"/>
  <c r="AG1782" i="15"/>
  <c r="AF1782" i="15"/>
  <c r="AE1782" i="15"/>
  <c r="AD1782" i="15"/>
  <c r="N1782" i="15"/>
  <c r="M1782" i="15"/>
  <c r="J1782" i="15" s="1"/>
  <c r="L1782" i="15"/>
  <c r="G1782" i="15"/>
  <c r="F1782" i="15"/>
  <c r="C1782" i="15"/>
  <c r="AX1781" i="15"/>
  <c r="AW1781" i="15"/>
  <c r="AV1781" i="15"/>
  <c r="AH1781" i="15"/>
  <c r="AG1781" i="15"/>
  <c r="AF1781" i="15"/>
  <c r="AE1781" i="15"/>
  <c r="AD1781" i="15"/>
  <c r="N1781" i="15"/>
  <c r="M1781" i="15"/>
  <c r="L1781" i="15"/>
  <c r="J1781" i="15" s="1"/>
  <c r="G1781" i="15"/>
  <c r="F1781" i="15"/>
  <c r="C1781" i="15"/>
  <c r="AX1780" i="15"/>
  <c r="AW1780" i="15"/>
  <c r="AV1780" i="15"/>
  <c r="AH1780" i="15"/>
  <c r="AG1780" i="15"/>
  <c r="AF1780" i="15"/>
  <c r="AE1780" i="15"/>
  <c r="AD1780" i="15"/>
  <c r="N1780" i="15"/>
  <c r="M1780" i="15"/>
  <c r="L1780" i="15"/>
  <c r="J1780" i="15"/>
  <c r="G1780" i="15"/>
  <c r="F1780" i="15"/>
  <c r="C1780" i="15"/>
  <c r="AX1778" i="15"/>
  <c r="AW1778" i="15"/>
  <c r="AV1778" i="15"/>
  <c r="AH1778" i="15"/>
  <c r="AG1778" i="15"/>
  <c r="AF1778" i="15"/>
  <c r="AE1778" i="15"/>
  <c r="AD1778" i="15"/>
  <c r="N1778" i="15"/>
  <c r="M1778" i="15"/>
  <c r="L1778" i="15"/>
  <c r="J1778" i="15" s="1"/>
  <c r="G1778" i="15"/>
  <c r="F1778" i="15"/>
  <c r="C1778" i="15"/>
  <c r="AX1777" i="15"/>
  <c r="AW1777" i="15"/>
  <c r="AV1777" i="15"/>
  <c r="AH1777" i="15"/>
  <c r="AG1777" i="15"/>
  <c r="AF1777" i="15"/>
  <c r="AE1777" i="15"/>
  <c r="AD1777" i="15"/>
  <c r="N1777" i="15"/>
  <c r="M1777" i="15"/>
  <c r="L1777" i="15"/>
  <c r="J1777" i="15"/>
  <c r="G1777" i="15"/>
  <c r="F1777" i="15"/>
  <c r="C1777" i="15"/>
  <c r="AX1776" i="15"/>
  <c r="AW1776" i="15"/>
  <c r="AV1776" i="15"/>
  <c r="AH1776" i="15"/>
  <c r="AG1776" i="15"/>
  <c r="AF1776" i="15"/>
  <c r="AE1776" i="15"/>
  <c r="AD1776" i="15"/>
  <c r="N1776" i="15"/>
  <c r="J1776" i="15" s="1"/>
  <c r="M1776" i="15"/>
  <c r="L1776" i="15"/>
  <c r="G1776" i="15"/>
  <c r="F1776" i="15"/>
  <c r="C1776" i="15"/>
  <c r="AX1775" i="15"/>
  <c r="AW1775" i="15"/>
  <c r="AV1775" i="15"/>
  <c r="AH1775" i="15"/>
  <c r="AG1775" i="15"/>
  <c r="AF1775" i="15"/>
  <c r="AE1775" i="15"/>
  <c r="AD1775" i="15"/>
  <c r="N1775" i="15"/>
  <c r="M1775" i="15"/>
  <c r="L1775" i="15"/>
  <c r="J1775" i="15" s="1"/>
  <c r="G1775" i="15"/>
  <c r="F1775" i="15"/>
  <c r="C1775" i="15"/>
  <c r="AX1774" i="15"/>
  <c r="AW1774" i="15"/>
  <c r="AV1774" i="15"/>
  <c r="AH1774" i="15"/>
  <c r="AG1774" i="15"/>
  <c r="AF1774" i="15"/>
  <c r="AE1774" i="15"/>
  <c r="AD1774" i="15"/>
  <c r="N1774" i="15"/>
  <c r="M1774" i="15"/>
  <c r="L1774" i="15"/>
  <c r="G1774" i="15"/>
  <c r="F1774" i="15"/>
  <c r="C1774" i="15"/>
  <c r="AX1773" i="15"/>
  <c r="AW1773" i="15"/>
  <c r="AV1773" i="15"/>
  <c r="AH1773" i="15"/>
  <c r="AG1773" i="15"/>
  <c r="AF1773" i="15"/>
  <c r="AE1773" i="15"/>
  <c r="AD1773" i="15"/>
  <c r="N1773" i="15"/>
  <c r="M1773" i="15"/>
  <c r="J1773" i="15" s="1"/>
  <c r="L1773" i="15"/>
  <c r="G1773" i="15"/>
  <c r="F1773" i="15"/>
  <c r="C1773" i="15"/>
  <c r="AX1771" i="15"/>
  <c r="AW1771" i="15"/>
  <c r="AV1771" i="15"/>
  <c r="AH1771" i="15"/>
  <c r="AG1771" i="15"/>
  <c r="AF1771" i="15"/>
  <c r="AE1771" i="15"/>
  <c r="AD1771" i="15"/>
  <c r="N1771" i="15"/>
  <c r="M1771" i="15"/>
  <c r="L1771" i="15"/>
  <c r="J1771" i="15" s="1"/>
  <c r="G1771" i="15"/>
  <c r="F1771" i="15"/>
  <c r="C1771" i="15"/>
  <c r="AX1770" i="15"/>
  <c r="AW1770" i="15"/>
  <c r="AV1770" i="15"/>
  <c r="AH1770" i="15"/>
  <c r="AG1770" i="15"/>
  <c r="AF1770" i="15"/>
  <c r="AE1770" i="15"/>
  <c r="AD1770" i="15"/>
  <c r="N1770" i="15"/>
  <c r="M1770" i="15"/>
  <c r="L1770" i="15"/>
  <c r="J1770" i="15"/>
  <c r="G1770" i="15"/>
  <c r="F1770" i="15"/>
  <c r="C1770" i="15"/>
  <c r="AX1769" i="15"/>
  <c r="AW1769" i="15"/>
  <c r="AV1769" i="15"/>
  <c r="AH1769" i="15"/>
  <c r="AG1769" i="15"/>
  <c r="AF1769" i="15"/>
  <c r="AE1769" i="15"/>
  <c r="AD1769" i="15"/>
  <c r="N1769" i="15"/>
  <c r="M1769" i="15"/>
  <c r="L1769" i="15"/>
  <c r="J1769" i="15" s="1"/>
  <c r="G1769" i="15"/>
  <c r="F1769" i="15"/>
  <c r="C1769" i="15"/>
  <c r="AX1767" i="15"/>
  <c r="AW1767" i="15"/>
  <c r="AV1767" i="15"/>
  <c r="AH1767" i="15"/>
  <c r="AG1767" i="15"/>
  <c r="AF1767" i="15"/>
  <c r="AE1767" i="15"/>
  <c r="AD1767" i="15"/>
  <c r="N1767" i="15"/>
  <c r="M1767" i="15"/>
  <c r="L1767" i="15"/>
  <c r="J1767" i="15"/>
  <c r="G1767" i="15"/>
  <c r="F1767" i="15"/>
  <c r="C1767" i="15"/>
  <c r="AX1766" i="15"/>
  <c r="AW1766" i="15"/>
  <c r="AV1766" i="15"/>
  <c r="AH1766" i="15"/>
  <c r="AG1766" i="15"/>
  <c r="AF1766" i="15"/>
  <c r="AE1766" i="15"/>
  <c r="AD1766" i="15"/>
  <c r="N1766" i="15"/>
  <c r="J1766" i="15" s="1"/>
  <c r="M1766" i="15"/>
  <c r="L1766" i="15"/>
  <c r="G1766" i="15"/>
  <c r="F1766" i="15"/>
  <c r="C1766" i="15"/>
  <c r="AX1764" i="15"/>
  <c r="AW1764" i="15"/>
  <c r="AV1764" i="15"/>
  <c r="AH1764" i="15"/>
  <c r="AG1764" i="15"/>
  <c r="AF1764" i="15"/>
  <c r="AE1764" i="15"/>
  <c r="AD1764" i="15"/>
  <c r="N1764" i="15"/>
  <c r="M1764" i="15"/>
  <c r="L1764" i="15"/>
  <c r="J1764" i="15" s="1"/>
  <c r="G1764" i="15"/>
  <c r="F1764" i="15"/>
  <c r="C1764" i="15"/>
  <c r="AX1763" i="15"/>
  <c r="AW1763" i="15"/>
  <c r="AV1763" i="15"/>
  <c r="AH1763" i="15"/>
  <c r="AG1763" i="15"/>
  <c r="AF1763" i="15"/>
  <c r="AE1763" i="15"/>
  <c r="AD1763" i="15"/>
  <c r="N1763" i="15"/>
  <c r="M1763" i="15"/>
  <c r="L1763" i="15"/>
  <c r="G1763" i="15"/>
  <c r="F1763" i="15"/>
  <c r="C1763" i="15"/>
  <c r="AX1762" i="15"/>
  <c r="AW1762" i="15"/>
  <c r="AV1762" i="15"/>
  <c r="AH1762" i="15"/>
  <c r="AG1762" i="15"/>
  <c r="AF1762" i="15"/>
  <c r="AE1762" i="15"/>
  <c r="AD1762" i="15"/>
  <c r="N1762" i="15"/>
  <c r="M1762" i="15"/>
  <c r="J1762" i="15" s="1"/>
  <c r="L1762" i="15"/>
  <c r="G1762" i="15"/>
  <c r="F1762" i="15"/>
  <c r="C1762" i="15"/>
  <c r="AX1761" i="15"/>
  <c r="AW1761" i="15"/>
  <c r="AV1761" i="15"/>
  <c r="AH1761" i="15"/>
  <c r="AG1761" i="15"/>
  <c r="AF1761" i="15"/>
  <c r="AE1761" i="15"/>
  <c r="AD1761" i="15"/>
  <c r="N1761" i="15"/>
  <c r="M1761" i="15"/>
  <c r="L1761" i="15"/>
  <c r="J1761" i="15" s="1"/>
  <c r="G1761" i="15"/>
  <c r="F1761" i="15"/>
  <c r="C1761" i="15"/>
  <c r="AX1760" i="15"/>
  <c r="AW1760" i="15"/>
  <c r="AV1760" i="15"/>
  <c r="AH1760" i="15"/>
  <c r="AG1760" i="15"/>
  <c r="AF1760" i="15"/>
  <c r="AE1760" i="15"/>
  <c r="AD1760" i="15"/>
  <c r="N1760" i="15"/>
  <c r="M1760" i="15"/>
  <c r="L1760" i="15"/>
  <c r="J1760" i="15"/>
  <c r="G1760" i="15"/>
  <c r="F1760" i="15"/>
  <c r="C1760" i="15"/>
  <c r="AX1759" i="15"/>
  <c r="AW1759" i="15"/>
  <c r="AV1759" i="15"/>
  <c r="AH1759" i="15"/>
  <c r="AG1759" i="15"/>
  <c r="AF1759" i="15"/>
  <c r="AE1759" i="15"/>
  <c r="AD1759" i="15"/>
  <c r="N1759" i="15"/>
  <c r="M1759" i="15"/>
  <c r="L1759" i="15"/>
  <c r="J1759" i="15" s="1"/>
  <c r="G1759" i="15"/>
  <c r="F1759" i="15"/>
  <c r="C1759" i="15"/>
  <c r="AX1756" i="15"/>
  <c r="AW1756" i="15"/>
  <c r="AV1756" i="15"/>
  <c r="AH1756" i="15"/>
  <c r="AG1756" i="15"/>
  <c r="AF1756" i="15"/>
  <c r="AE1756" i="15"/>
  <c r="AD1756" i="15"/>
  <c r="N1756" i="15"/>
  <c r="M1756" i="15"/>
  <c r="L1756" i="15"/>
  <c r="J1756" i="15"/>
  <c r="G1756" i="15"/>
  <c r="F1756" i="15"/>
  <c r="C1756" i="15"/>
  <c r="AX1755" i="15"/>
  <c r="AW1755" i="15"/>
  <c r="AV1755" i="15"/>
  <c r="AH1755" i="15"/>
  <c r="AG1755" i="15"/>
  <c r="AF1755" i="15"/>
  <c r="AE1755" i="15"/>
  <c r="AD1755" i="15"/>
  <c r="N1755" i="15"/>
  <c r="J1755" i="15" s="1"/>
  <c r="M1755" i="15"/>
  <c r="L1755" i="15"/>
  <c r="G1755" i="15"/>
  <c r="F1755" i="15"/>
  <c r="C1755" i="15"/>
  <c r="AX1754" i="15"/>
  <c r="AW1754" i="15"/>
  <c r="AV1754" i="15"/>
  <c r="AH1754" i="15"/>
  <c r="AG1754" i="15"/>
  <c r="AF1754" i="15"/>
  <c r="AE1754" i="15"/>
  <c r="AD1754" i="15"/>
  <c r="N1754" i="15"/>
  <c r="M1754" i="15"/>
  <c r="L1754" i="15"/>
  <c r="J1754" i="15" s="1"/>
  <c r="G1754" i="15"/>
  <c r="F1754" i="15"/>
  <c r="C1754" i="15"/>
  <c r="AX1753" i="15"/>
  <c r="AW1753" i="15"/>
  <c r="AV1753" i="15"/>
  <c r="AH1753" i="15"/>
  <c r="AG1753" i="15"/>
  <c r="AF1753" i="15"/>
  <c r="AE1753" i="15"/>
  <c r="AD1753" i="15"/>
  <c r="N1753" i="15"/>
  <c r="M1753" i="15"/>
  <c r="L1753" i="15"/>
  <c r="J1753" i="15" s="1"/>
  <c r="G1753" i="15"/>
  <c r="F1753" i="15"/>
  <c r="C1753" i="15"/>
  <c r="AX1752" i="15"/>
  <c r="AW1752" i="15"/>
  <c r="AV1752" i="15"/>
  <c r="AH1752" i="15"/>
  <c r="AG1752" i="15"/>
  <c r="AF1752" i="15"/>
  <c r="AE1752" i="15"/>
  <c r="AD1752" i="15"/>
  <c r="N1752" i="15"/>
  <c r="M1752" i="15"/>
  <c r="J1752" i="15" s="1"/>
  <c r="L1752" i="15"/>
  <c r="G1752" i="15"/>
  <c r="F1752" i="15"/>
  <c r="C1752" i="15"/>
  <c r="AX1751" i="15"/>
  <c r="AW1751" i="15"/>
  <c r="AV1751" i="15"/>
  <c r="AH1751" i="15"/>
  <c r="AG1751" i="15"/>
  <c r="AF1751" i="15"/>
  <c r="AE1751" i="15"/>
  <c r="AD1751" i="15"/>
  <c r="N1751" i="15"/>
  <c r="M1751" i="15"/>
  <c r="L1751" i="15"/>
  <c r="J1751" i="15" s="1"/>
  <c r="G1751" i="15"/>
  <c r="F1751" i="15"/>
  <c r="C1751" i="15"/>
  <c r="AX1750" i="15"/>
  <c r="AW1750" i="15"/>
  <c r="AV1750" i="15"/>
  <c r="AH1750" i="15"/>
  <c r="AG1750" i="15"/>
  <c r="AF1750" i="15"/>
  <c r="AE1750" i="15"/>
  <c r="AD1750" i="15"/>
  <c r="N1750" i="15"/>
  <c r="M1750" i="15"/>
  <c r="L1750" i="15"/>
  <c r="J1750" i="15"/>
  <c r="G1750" i="15"/>
  <c r="F1750" i="15"/>
  <c r="C1750" i="15"/>
  <c r="AX1749" i="15"/>
  <c r="AW1749" i="15"/>
  <c r="AV1749" i="15"/>
  <c r="AH1749" i="15"/>
  <c r="AG1749" i="15"/>
  <c r="AF1749" i="15"/>
  <c r="AE1749" i="15"/>
  <c r="AD1749" i="15"/>
  <c r="N1749" i="15"/>
  <c r="M1749" i="15"/>
  <c r="L1749" i="15"/>
  <c r="J1749" i="15" s="1"/>
  <c r="G1749" i="15"/>
  <c r="F1749" i="15"/>
  <c r="C1749" i="15"/>
  <c r="AX1748" i="15"/>
  <c r="AW1748" i="15"/>
  <c r="AV1748" i="15"/>
  <c r="AH1748" i="15"/>
  <c r="AG1748" i="15"/>
  <c r="AF1748" i="15"/>
  <c r="AE1748" i="15"/>
  <c r="AD1748" i="15"/>
  <c r="N1748" i="15"/>
  <c r="M1748" i="15"/>
  <c r="L1748" i="15"/>
  <c r="J1748" i="15"/>
  <c r="G1748" i="15"/>
  <c r="F1748" i="15"/>
  <c r="C1748" i="15"/>
  <c r="AX1747" i="15"/>
  <c r="AW1747" i="15"/>
  <c r="AV1747" i="15"/>
  <c r="AH1747" i="15"/>
  <c r="AG1747" i="15"/>
  <c r="AF1747" i="15"/>
  <c r="AE1747" i="15"/>
  <c r="AD1747" i="15"/>
  <c r="N1747" i="15"/>
  <c r="J1747" i="15" s="1"/>
  <c r="M1747" i="15"/>
  <c r="L1747" i="15"/>
  <c r="G1747" i="15"/>
  <c r="F1747" i="15"/>
  <c r="C1747" i="15"/>
  <c r="AX1746" i="15"/>
  <c r="AW1746" i="15"/>
  <c r="AV1746" i="15"/>
  <c r="AH1746" i="15"/>
  <c r="AG1746" i="15"/>
  <c r="AF1746" i="15"/>
  <c r="AE1746" i="15"/>
  <c r="AD1746" i="15"/>
  <c r="N1746" i="15"/>
  <c r="M1746" i="15"/>
  <c r="L1746" i="15"/>
  <c r="J1746" i="15" s="1"/>
  <c r="G1746" i="15"/>
  <c r="F1746" i="15"/>
  <c r="C1746" i="15"/>
  <c r="AX1745" i="15"/>
  <c r="AW1745" i="15"/>
  <c r="AV1745" i="15"/>
  <c r="AH1745" i="15"/>
  <c r="AG1745" i="15"/>
  <c r="AF1745" i="15"/>
  <c r="AE1745" i="15"/>
  <c r="AD1745" i="15"/>
  <c r="N1745" i="15"/>
  <c r="M1745" i="15"/>
  <c r="L1745" i="15"/>
  <c r="J1745" i="15" s="1"/>
  <c r="G1745" i="15"/>
  <c r="F1745" i="15"/>
  <c r="C1745" i="15"/>
  <c r="AX1744" i="15"/>
  <c r="AW1744" i="15"/>
  <c r="AV1744" i="15"/>
  <c r="AH1744" i="15"/>
  <c r="AG1744" i="15"/>
  <c r="AF1744" i="15"/>
  <c r="AE1744" i="15"/>
  <c r="AD1744" i="15"/>
  <c r="N1744" i="15"/>
  <c r="M1744" i="15"/>
  <c r="J1744" i="15" s="1"/>
  <c r="L1744" i="15"/>
  <c r="G1744" i="15"/>
  <c r="F1744" i="15"/>
  <c r="C1744" i="15"/>
  <c r="AX1743" i="15"/>
  <c r="AW1743" i="15"/>
  <c r="AV1743" i="15"/>
  <c r="AH1743" i="15"/>
  <c r="AG1743" i="15"/>
  <c r="AF1743" i="15"/>
  <c r="AE1743" i="15"/>
  <c r="AD1743" i="15"/>
  <c r="N1743" i="15"/>
  <c r="M1743" i="15"/>
  <c r="L1743" i="15"/>
  <c r="J1743" i="15" s="1"/>
  <c r="G1743" i="15"/>
  <c r="F1743" i="15"/>
  <c r="C1743" i="15"/>
  <c r="AX1742" i="15"/>
  <c r="AW1742" i="15"/>
  <c r="AV1742" i="15"/>
  <c r="AH1742" i="15"/>
  <c r="AG1742" i="15"/>
  <c r="AF1742" i="15"/>
  <c r="AE1742" i="15"/>
  <c r="AD1742" i="15"/>
  <c r="N1742" i="15"/>
  <c r="M1742" i="15"/>
  <c r="L1742" i="15"/>
  <c r="J1742" i="15"/>
  <c r="G1742" i="15"/>
  <c r="F1742" i="15"/>
  <c r="C1742" i="15"/>
  <c r="AX1741" i="15"/>
  <c r="AW1741" i="15"/>
  <c r="AV1741" i="15"/>
  <c r="AH1741" i="15"/>
  <c r="AG1741" i="15"/>
  <c r="AF1741" i="15"/>
  <c r="AE1741" i="15"/>
  <c r="AD1741" i="15"/>
  <c r="N1741" i="15"/>
  <c r="M1741" i="15"/>
  <c r="L1741" i="15"/>
  <c r="J1741" i="15" s="1"/>
  <c r="G1741" i="15"/>
  <c r="F1741" i="15"/>
  <c r="C1741" i="15"/>
  <c r="AX1740" i="15"/>
  <c r="AW1740" i="15"/>
  <c r="AV1740" i="15"/>
  <c r="AH1740" i="15"/>
  <c r="AG1740" i="15"/>
  <c r="AF1740" i="15"/>
  <c r="AE1740" i="15"/>
  <c r="AD1740" i="15"/>
  <c r="N1740" i="15"/>
  <c r="M1740" i="15"/>
  <c r="L1740" i="15"/>
  <c r="J1740" i="15"/>
  <c r="G1740" i="15"/>
  <c r="F1740" i="15"/>
  <c r="C1740" i="15"/>
  <c r="AX1739" i="15"/>
  <c r="AW1739" i="15"/>
  <c r="AV1739" i="15"/>
  <c r="AH1739" i="15"/>
  <c r="AG1739" i="15"/>
  <c r="AF1739" i="15"/>
  <c r="AE1739" i="15"/>
  <c r="AD1739" i="15"/>
  <c r="N1739" i="15"/>
  <c r="J1739" i="15" s="1"/>
  <c r="M1739" i="15"/>
  <c r="L1739" i="15"/>
  <c r="G1739" i="15"/>
  <c r="F1739" i="15"/>
  <c r="C1739" i="15"/>
  <c r="AX1738" i="15"/>
  <c r="AW1738" i="15"/>
  <c r="AV1738" i="15"/>
  <c r="AH1738" i="15"/>
  <c r="AG1738" i="15"/>
  <c r="AF1738" i="15"/>
  <c r="AE1738" i="15"/>
  <c r="AD1738" i="15"/>
  <c r="N1738" i="15"/>
  <c r="M1738" i="15"/>
  <c r="L1738" i="15"/>
  <c r="J1738" i="15" s="1"/>
  <c r="G1738" i="15"/>
  <c r="F1738" i="15"/>
  <c r="C1738" i="15"/>
  <c r="AX1737" i="15"/>
  <c r="AW1737" i="15"/>
  <c r="AV1737" i="15"/>
  <c r="AH1737" i="15"/>
  <c r="AG1737" i="15"/>
  <c r="AF1737" i="15"/>
  <c r="AE1737" i="15"/>
  <c r="AD1737" i="15"/>
  <c r="N1737" i="15"/>
  <c r="M1737" i="15"/>
  <c r="L1737" i="15"/>
  <c r="G1737" i="15"/>
  <c r="F1737" i="15"/>
  <c r="C1737" i="15"/>
  <c r="AX1736" i="15"/>
  <c r="AW1736" i="15"/>
  <c r="AV1736" i="15"/>
  <c r="AH1736" i="15"/>
  <c r="AG1736" i="15"/>
  <c r="AF1736" i="15"/>
  <c r="AE1736" i="15"/>
  <c r="AD1736" i="15"/>
  <c r="N1736" i="15"/>
  <c r="M1736" i="15"/>
  <c r="J1736" i="15" s="1"/>
  <c r="L1736" i="15"/>
  <c r="G1736" i="15"/>
  <c r="F1736" i="15"/>
  <c r="C1736" i="15"/>
  <c r="AX1735" i="15"/>
  <c r="AW1735" i="15"/>
  <c r="AV1735" i="15"/>
  <c r="AH1735" i="15"/>
  <c r="AG1735" i="15"/>
  <c r="AF1735" i="15"/>
  <c r="AE1735" i="15"/>
  <c r="AD1735" i="15"/>
  <c r="N1735" i="15"/>
  <c r="M1735" i="15"/>
  <c r="L1735" i="15"/>
  <c r="J1735" i="15" s="1"/>
  <c r="G1735" i="15"/>
  <c r="F1735" i="15"/>
  <c r="C1735" i="15"/>
  <c r="AX1734" i="15"/>
  <c r="AW1734" i="15"/>
  <c r="AV1734" i="15"/>
  <c r="AH1734" i="15"/>
  <c r="AG1734" i="15"/>
  <c r="AF1734" i="15"/>
  <c r="AE1734" i="15"/>
  <c r="AD1734" i="15"/>
  <c r="N1734" i="15"/>
  <c r="M1734" i="15"/>
  <c r="L1734" i="15"/>
  <c r="J1734" i="15"/>
  <c r="G1734" i="15"/>
  <c r="F1734" i="15"/>
  <c r="C1734" i="15"/>
  <c r="AX1733" i="15"/>
  <c r="AW1733" i="15"/>
  <c r="AV1733" i="15"/>
  <c r="AH1733" i="15"/>
  <c r="AG1733" i="15"/>
  <c r="AF1733" i="15"/>
  <c r="AE1733" i="15"/>
  <c r="AD1733" i="15"/>
  <c r="N1733" i="15"/>
  <c r="M1733" i="15"/>
  <c r="L1733" i="15"/>
  <c r="J1733" i="15" s="1"/>
  <c r="G1733" i="15"/>
  <c r="F1733" i="15"/>
  <c r="C1733" i="15"/>
  <c r="AX1732" i="15"/>
  <c r="AW1732" i="15"/>
  <c r="AV1732" i="15"/>
  <c r="AH1732" i="15"/>
  <c r="AG1732" i="15"/>
  <c r="AF1732" i="15"/>
  <c r="AE1732" i="15"/>
  <c r="AD1732" i="15"/>
  <c r="N1732" i="15"/>
  <c r="M1732" i="15"/>
  <c r="L1732" i="15"/>
  <c r="J1732" i="15"/>
  <c r="G1732" i="15"/>
  <c r="F1732" i="15"/>
  <c r="C1732" i="15"/>
  <c r="AX1731" i="15"/>
  <c r="AW1731" i="15"/>
  <c r="AV1731" i="15"/>
  <c r="AH1731" i="15"/>
  <c r="AG1731" i="15"/>
  <c r="AF1731" i="15"/>
  <c r="AE1731" i="15"/>
  <c r="AD1731" i="15"/>
  <c r="N1731" i="15"/>
  <c r="J1731" i="15" s="1"/>
  <c r="M1731" i="15"/>
  <c r="L1731" i="15"/>
  <c r="G1731" i="15"/>
  <c r="F1731" i="15"/>
  <c r="C1731" i="15"/>
  <c r="AX1730" i="15"/>
  <c r="AW1730" i="15"/>
  <c r="AV1730" i="15"/>
  <c r="AH1730" i="15"/>
  <c r="AG1730" i="15"/>
  <c r="AF1730" i="15"/>
  <c r="AE1730" i="15"/>
  <c r="AD1730" i="15"/>
  <c r="N1730" i="15"/>
  <c r="M1730" i="15"/>
  <c r="L1730" i="15"/>
  <c r="J1730" i="15" s="1"/>
  <c r="G1730" i="15"/>
  <c r="F1730" i="15"/>
  <c r="C1730" i="15"/>
  <c r="AX1729" i="15"/>
  <c r="AW1729" i="15"/>
  <c r="AV1729" i="15"/>
  <c r="AH1729" i="15"/>
  <c r="AG1729" i="15"/>
  <c r="AF1729" i="15"/>
  <c r="AE1729" i="15"/>
  <c r="AD1729" i="15"/>
  <c r="N1729" i="15"/>
  <c r="M1729" i="15"/>
  <c r="L1729" i="15"/>
  <c r="G1729" i="15"/>
  <c r="F1729" i="15"/>
  <c r="C1729" i="15"/>
  <c r="AX1728" i="15"/>
  <c r="AW1728" i="15"/>
  <c r="AV1728" i="15"/>
  <c r="AH1728" i="15"/>
  <c r="AG1728" i="15"/>
  <c r="AF1728" i="15"/>
  <c r="AE1728" i="15"/>
  <c r="AD1728" i="15"/>
  <c r="N1728" i="15"/>
  <c r="M1728" i="15"/>
  <c r="J1728" i="15" s="1"/>
  <c r="L1728" i="15"/>
  <c r="G1728" i="15"/>
  <c r="F1728" i="15"/>
  <c r="C1728" i="15"/>
  <c r="AX1727" i="15"/>
  <c r="AW1727" i="15"/>
  <c r="AV1727" i="15"/>
  <c r="AH1727" i="15"/>
  <c r="AG1727" i="15"/>
  <c r="AF1727" i="15"/>
  <c r="AE1727" i="15"/>
  <c r="AD1727" i="15"/>
  <c r="N1727" i="15"/>
  <c r="M1727" i="15"/>
  <c r="L1727" i="15"/>
  <c r="J1727" i="15" s="1"/>
  <c r="G1727" i="15"/>
  <c r="F1727" i="15"/>
  <c r="C1727" i="15"/>
  <c r="AX1726" i="15"/>
  <c r="AW1726" i="15"/>
  <c r="AV1726" i="15"/>
  <c r="AH1726" i="15"/>
  <c r="AG1726" i="15"/>
  <c r="AF1726" i="15"/>
  <c r="AE1726" i="15"/>
  <c r="AD1726" i="15"/>
  <c r="N1726" i="15"/>
  <c r="M1726" i="15"/>
  <c r="L1726" i="15"/>
  <c r="J1726" i="15"/>
  <c r="G1726" i="15"/>
  <c r="F1726" i="15"/>
  <c r="C1726" i="15"/>
  <c r="AX1725" i="15"/>
  <c r="AW1725" i="15"/>
  <c r="AV1725" i="15"/>
  <c r="AH1725" i="15"/>
  <c r="AG1725" i="15"/>
  <c r="AF1725" i="15"/>
  <c r="AE1725" i="15"/>
  <c r="AD1725" i="15"/>
  <c r="N1725" i="15"/>
  <c r="M1725" i="15"/>
  <c r="L1725" i="15"/>
  <c r="J1725" i="15" s="1"/>
  <c r="G1725" i="15"/>
  <c r="F1725" i="15"/>
  <c r="C1725" i="15"/>
  <c r="AX1724" i="15"/>
  <c r="AW1724" i="15"/>
  <c r="AV1724" i="15"/>
  <c r="AH1724" i="15"/>
  <c r="AG1724" i="15"/>
  <c r="AF1724" i="15"/>
  <c r="AE1724" i="15"/>
  <c r="AD1724" i="15"/>
  <c r="N1724" i="15"/>
  <c r="M1724" i="15"/>
  <c r="L1724" i="15"/>
  <c r="J1724" i="15"/>
  <c r="G1724" i="15"/>
  <c r="F1724" i="15"/>
  <c r="C1724" i="15"/>
  <c r="AX1723" i="15"/>
  <c r="AW1723" i="15"/>
  <c r="AV1723" i="15"/>
  <c r="AH1723" i="15"/>
  <c r="AG1723" i="15"/>
  <c r="AF1723" i="15"/>
  <c r="AE1723" i="15"/>
  <c r="AD1723" i="15"/>
  <c r="N1723" i="15"/>
  <c r="J1723" i="15" s="1"/>
  <c r="M1723" i="15"/>
  <c r="L1723" i="15"/>
  <c r="G1723" i="15"/>
  <c r="F1723" i="15"/>
  <c r="C1723" i="15"/>
  <c r="AX1722" i="15"/>
  <c r="AW1722" i="15"/>
  <c r="AV1722" i="15"/>
  <c r="AH1722" i="15"/>
  <c r="AG1722" i="15"/>
  <c r="AF1722" i="15"/>
  <c r="AE1722" i="15"/>
  <c r="AD1722" i="15"/>
  <c r="N1722" i="15"/>
  <c r="M1722" i="15"/>
  <c r="L1722" i="15"/>
  <c r="J1722" i="15" s="1"/>
  <c r="G1722" i="15"/>
  <c r="F1722" i="15"/>
  <c r="C1722" i="15"/>
  <c r="AX1721" i="15"/>
  <c r="AW1721" i="15"/>
  <c r="AV1721" i="15"/>
  <c r="AH1721" i="15"/>
  <c r="AG1721" i="15"/>
  <c r="AF1721" i="15"/>
  <c r="AE1721" i="15"/>
  <c r="AD1721" i="15"/>
  <c r="N1721" i="15"/>
  <c r="M1721" i="15"/>
  <c r="L1721" i="15"/>
  <c r="J1721" i="15" s="1"/>
  <c r="G1721" i="15"/>
  <c r="F1721" i="15"/>
  <c r="C1721" i="15"/>
  <c r="AX1720" i="15"/>
  <c r="AW1720" i="15"/>
  <c r="AV1720" i="15"/>
  <c r="AH1720" i="15"/>
  <c r="AG1720" i="15"/>
  <c r="AF1720" i="15"/>
  <c r="AE1720" i="15"/>
  <c r="AD1720" i="15"/>
  <c r="N1720" i="15"/>
  <c r="M1720" i="15"/>
  <c r="J1720" i="15" s="1"/>
  <c r="L1720" i="15"/>
  <c r="G1720" i="15"/>
  <c r="F1720" i="15"/>
  <c r="C1720" i="15"/>
  <c r="AX1719" i="15"/>
  <c r="AW1719" i="15"/>
  <c r="AV1719" i="15"/>
  <c r="AH1719" i="15"/>
  <c r="AG1719" i="15"/>
  <c r="AF1719" i="15"/>
  <c r="AE1719" i="15"/>
  <c r="AD1719" i="15"/>
  <c r="N1719" i="15"/>
  <c r="M1719" i="15"/>
  <c r="L1719" i="15"/>
  <c r="J1719" i="15" s="1"/>
  <c r="G1719" i="15"/>
  <c r="F1719" i="15"/>
  <c r="C1719" i="15"/>
  <c r="AX1717" i="15"/>
  <c r="AW1717" i="15"/>
  <c r="AV1717" i="15"/>
  <c r="AH1717" i="15"/>
  <c r="AG1717" i="15"/>
  <c r="AF1717" i="15"/>
  <c r="AE1717" i="15"/>
  <c r="AD1717" i="15"/>
  <c r="N1717" i="15"/>
  <c r="M1717" i="15"/>
  <c r="L1717" i="15"/>
  <c r="J1717" i="15"/>
  <c r="G1717" i="15"/>
  <c r="F1717" i="15"/>
  <c r="C1717" i="15"/>
  <c r="AX1716" i="15"/>
  <c r="AW1716" i="15"/>
  <c r="AV1716" i="15"/>
  <c r="AH1716" i="15"/>
  <c r="AG1716" i="15"/>
  <c r="AF1716" i="15"/>
  <c r="AE1716" i="15"/>
  <c r="AD1716" i="15"/>
  <c r="N1716" i="15"/>
  <c r="M1716" i="15"/>
  <c r="L1716" i="15"/>
  <c r="J1716" i="15" s="1"/>
  <c r="G1716" i="15"/>
  <c r="F1716" i="15"/>
  <c r="C1716" i="15"/>
  <c r="AX1715" i="15"/>
  <c r="AW1715" i="15"/>
  <c r="AV1715" i="15"/>
  <c r="AH1715" i="15"/>
  <c r="AG1715" i="15"/>
  <c r="AF1715" i="15"/>
  <c r="AE1715" i="15"/>
  <c r="AD1715" i="15"/>
  <c r="N1715" i="15"/>
  <c r="M1715" i="15"/>
  <c r="L1715" i="15"/>
  <c r="J1715" i="15"/>
  <c r="G1715" i="15"/>
  <c r="F1715" i="15"/>
  <c r="C1715" i="15"/>
  <c r="AX1714" i="15"/>
  <c r="AW1714" i="15"/>
  <c r="AV1714" i="15"/>
  <c r="AH1714" i="15"/>
  <c r="AG1714" i="15"/>
  <c r="AF1714" i="15"/>
  <c r="AE1714" i="15"/>
  <c r="AD1714" i="15"/>
  <c r="N1714" i="15"/>
  <c r="J1714" i="15" s="1"/>
  <c r="M1714" i="15"/>
  <c r="L1714" i="15"/>
  <c r="G1714" i="15"/>
  <c r="F1714" i="15"/>
  <c r="C1714" i="15"/>
  <c r="AX1713" i="15"/>
  <c r="AW1713" i="15"/>
  <c r="AV1713" i="15"/>
  <c r="AH1713" i="15"/>
  <c r="AG1713" i="15"/>
  <c r="AF1713" i="15"/>
  <c r="AE1713" i="15"/>
  <c r="AD1713" i="15"/>
  <c r="N1713" i="15"/>
  <c r="M1713" i="15"/>
  <c r="L1713" i="15"/>
  <c r="J1713" i="15" s="1"/>
  <c r="G1713" i="15"/>
  <c r="F1713" i="15"/>
  <c r="C1713" i="15"/>
  <c r="AX1712" i="15"/>
  <c r="AW1712" i="15"/>
  <c r="AV1712" i="15"/>
  <c r="AH1712" i="15"/>
  <c r="AG1712" i="15"/>
  <c r="AF1712" i="15"/>
  <c r="AE1712" i="15"/>
  <c r="AD1712" i="15"/>
  <c r="N1712" i="15"/>
  <c r="M1712" i="15"/>
  <c r="L1712" i="15"/>
  <c r="J1712" i="15" s="1"/>
  <c r="G1712" i="15"/>
  <c r="F1712" i="15"/>
  <c r="C1712" i="15"/>
  <c r="AX1711" i="15"/>
  <c r="AW1711" i="15"/>
  <c r="AV1711" i="15"/>
  <c r="AH1711" i="15"/>
  <c r="AG1711" i="15"/>
  <c r="AF1711" i="15"/>
  <c r="AE1711" i="15"/>
  <c r="AD1711" i="15"/>
  <c r="N1711" i="15"/>
  <c r="M1711" i="15"/>
  <c r="J1711" i="15" s="1"/>
  <c r="L1711" i="15"/>
  <c r="G1711" i="15"/>
  <c r="F1711" i="15"/>
  <c r="C1711" i="15"/>
  <c r="AX1709" i="15"/>
  <c r="AW1709" i="15"/>
  <c r="AV1709" i="15"/>
  <c r="AH1709" i="15"/>
  <c r="AG1709" i="15"/>
  <c r="AF1709" i="15"/>
  <c r="AE1709" i="15"/>
  <c r="AD1709" i="15"/>
  <c r="N1709" i="15"/>
  <c r="M1709" i="15"/>
  <c r="L1709" i="15"/>
  <c r="J1709" i="15" s="1"/>
  <c r="G1709" i="15"/>
  <c r="F1709" i="15"/>
  <c r="C1709" i="15"/>
  <c r="AX1708" i="15"/>
  <c r="AW1708" i="15"/>
  <c r="AV1708" i="15"/>
  <c r="AH1708" i="15"/>
  <c r="AG1708" i="15"/>
  <c r="AF1708" i="15"/>
  <c r="AE1708" i="15"/>
  <c r="AD1708" i="15"/>
  <c r="N1708" i="15"/>
  <c r="M1708" i="15"/>
  <c r="L1708" i="15"/>
  <c r="J1708" i="15"/>
  <c r="G1708" i="15"/>
  <c r="F1708" i="15"/>
  <c r="C1708" i="15"/>
  <c r="AX1707" i="15"/>
  <c r="AW1707" i="15"/>
  <c r="AV1707" i="15"/>
  <c r="AH1707" i="15"/>
  <c r="AG1707" i="15"/>
  <c r="AF1707" i="15"/>
  <c r="AE1707" i="15"/>
  <c r="AD1707" i="15"/>
  <c r="N1707" i="15"/>
  <c r="M1707" i="15"/>
  <c r="L1707" i="15"/>
  <c r="J1707" i="15" s="1"/>
  <c r="G1707" i="15"/>
  <c r="F1707" i="15"/>
  <c r="C1707" i="15"/>
  <c r="AX1706" i="15"/>
  <c r="AW1706" i="15"/>
  <c r="AV1706" i="15"/>
  <c r="AH1706" i="15"/>
  <c r="AG1706" i="15"/>
  <c r="AF1706" i="15"/>
  <c r="AE1706" i="15"/>
  <c r="AD1706" i="15"/>
  <c r="N1706" i="15"/>
  <c r="M1706" i="15"/>
  <c r="L1706" i="15"/>
  <c r="J1706" i="15"/>
  <c r="G1706" i="15"/>
  <c r="F1706" i="15"/>
  <c r="C1706" i="15"/>
  <c r="AX1705" i="15"/>
  <c r="AW1705" i="15"/>
  <c r="AV1705" i="15"/>
  <c r="AH1705" i="15"/>
  <c r="AG1705" i="15"/>
  <c r="AF1705" i="15"/>
  <c r="AE1705" i="15"/>
  <c r="AD1705" i="15"/>
  <c r="N1705" i="15"/>
  <c r="J1705" i="15" s="1"/>
  <c r="M1705" i="15"/>
  <c r="L1705" i="15"/>
  <c r="G1705" i="15"/>
  <c r="F1705" i="15"/>
  <c r="C1705" i="15"/>
  <c r="AX1704" i="15"/>
  <c r="AW1704" i="15"/>
  <c r="AV1704" i="15"/>
  <c r="AH1704" i="15"/>
  <c r="AG1704" i="15"/>
  <c r="AF1704" i="15"/>
  <c r="AE1704" i="15"/>
  <c r="AD1704" i="15"/>
  <c r="N1704" i="15"/>
  <c r="M1704" i="15"/>
  <c r="L1704" i="15"/>
  <c r="J1704" i="15" s="1"/>
  <c r="G1704" i="15"/>
  <c r="F1704" i="15"/>
  <c r="C1704" i="15"/>
  <c r="AX1703" i="15"/>
  <c r="AW1703" i="15"/>
  <c r="AV1703" i="15"/>
  <c r="AH1703" i="15"/>
  <c r="AG1703" i="15"/>
  <c r="AF1703" i="15"/>
  <c r="AE1703" i="15"/>
  <c r="AD1703" i="15"/>
  <c r="N1703" i="15"/>
  <c r="M1703" i="15"/>
  <c r="L1703" i="15"/>
  <c r="G1703" i="15"/>
  <c r="F1703" i="15"/>
  <c r="C1703" i="15"/>
  <c r="AX1702" i="15"/>
  <c r="AW1702" i="15"/>
  <c r="AV1702" i="15"/>
  <c r="AH1702" i="15"/>
  <c r="AG1702" i="15"/>
  <c r="AF1702" i="15"/>
  <c r="AE1702" i="15"/>
  <c r="AD1702" i="15"/>
  <c r="N1702" i="15"/>
  <c r="M1702" i="15"/>
  <c r="J1702" i="15" s="1"/>
  <c r="L1702" i="15"/>
  <c r="G1702" i="15"/>
  <c r="F1702" i="15"/>
  <c r="C1702" i="15"/>
  <c r="AX1701" i="15"/>
  <c r="AW1701" i="15"/>
  <c r="AV1701" i="15"/>
  <c r="AH1701" i="15"/>
  <c r="AG1701" i="15"/>
  <c r="AF1701" i="15"/>
  <c r="AE1701" i="15"/>
  <c r="AD1701" i="15"/>
  <c r="N1701" i="15"/>
  <c r="M1701" i="15"/>
  <c r="L1701" i="15"/>
  <c r="J1701" i="15" s="1"/>
  <c r="G1701" i="15"/>
  <c r="F1701" i="15"/>
  <c r="C1701" i="15"/>
  <c r="AX1700" i="15"/>
  <c r="AW1700" i="15"/>
  <c r="AV1700" i="15"/>
  <c r="AH1700" i="15"/>
  <c r="AG1700" i="15"/>
  <c r="AF1700" i="15"/>
  <c r="AE1700" i="15"/>
  <c r="AD1700" i="15"/>
  <c r="N1700" i="15"/>
  <c r="M1700" i="15"/>
  <c r="L1700" i="15"/>
  <c r="J1700" i="15"/>
  <c r="G1700" i="15"/>
  <c r="F1700" i="15"/>
  <c r="C1700" i="15"/>
  <c r="AX1699" i="15"/>
  <c r="AW1699" i="15"/>
  <c r="AV1699" i="15"/>
  <c r="AH1699" i="15"/>
  <c r="AG1699" i="15"/>
  <c r="AF1699" i="15"/>
  <c r="AE1699" i="15"/>
  <c r="AD1699" i="15"/>
  <c r="N1699" i="15"/>
  <c r="M1699" i="15"/>
  <c r="L1699" i="15"/>
  <c r="J1699" i="15" s="1"/>
  <c r="G1699" i="15"/>
  <c r="F1699" i="15"/>
  <c r="C1699" i="15"/>
  <c r="AX1698" i="15"/>
  <c r="AW1698" i="15"/>
  <c r="AV1698" i="15"/>
  <c r="AH1698" i="15"/>
  <c r="AG1698" i="15"/>
  <c r="AF1698" i="15"/>
  <c r="AE1698" i="15"/>
  <c r="AD1698" i="15"/>
  <c r="N1698" i="15"/>
  <c r="M1698" i="15"/>
  <c r="L1698" i="15"/>
  <c r="J1698" i="15"/>
  <c r="G1698" i="15"/>
  <c r="F1698" i="15"/>
  <c r="C1698" i="15"/>
  <c r="AX1697" i="15"/>
  <c r="AW1697" i="15"/>
  <c r="AV1697" i="15"/>
  <c r="AH1697" i="15"/>
  <c r="AG1697" i="15"/>
  <c r="AF1697" i="15"/>
  <c r="AE1697" i="15"/>
  <c r="AD1697" i="15"/>
  <c r="N1697" i="15"/>
  <c r="J1697" i="15" s="1"/>
  <c r="M1697" i="15"/>
  <c r="L1697" i="15"/>
  <c r="G1697" i="15"/>
  <c r="F1697" i="15"/>
  <c r="C1697" i="15"/>
  <c r="AX1696" i="15"/>
  <c r="AW1696" i="15"/>
  <c r="AV1696" i="15"/>
  <c r="AH1696" i="15"/>
  <c r="AG1696" i="15"/>
  <c r="AF1696" i="15"/>
  <c r="AE1696" i="15"/>
  <c r="AD1696" i="15"/>
  <c r="N1696" i="15"/>
  <c r="M1696" i="15"/>
  <c r="L1696" i="15"/>
  <c r="J1696" i="15" s="1"/>
  <c r="G1696" i="15"/>
  <c r="F1696" i="15"/>
  <c r="C1696" i="15"/>
  <c r="AX1695" i="15"/>
  <c r="AW1695" i="15"/>
  <c r="AV1695" i="15"/>
  <c r="AH1695" i="15"/>
  <c r="AG1695" i="15"/>
  <c r="AF1695" i="15"/>
  <c r="AE1695" i="15"/>
  <c r="AD1695" i="15"/>
  <c r="N1695" i="15"/>
  <c r="M1695" i="15"/>
  <c r="L1695" i="15"/>
  <c r="G1695" i="15"/>
  <c r="F1695" i="15"/>
  <c r="C1695" i="15"/>
  <c r="AX1694" i="15"/>
  <c r="AW1694" i="15"/>
  <c r="AV1694" i="15"/>
  <c r="AH1694" i="15"/>
  <c r="AG1694" i="15"/>
  <c r="AF1694" i="15"/>
  <c r="AE1694" i="15"/>
  <c r="AD1694" i="15"/>
  <c r="N1694" i="15"/>
  <c r="M1694" i="15"/>
  <c r="J1694" i="15" s="1"/>
  <c r="L1694" i="15"/>
  <c r="G1694" i="15"/>
  <c r="F1694" i="15"/>
  <c r="C1694" i="15"/>
  <c r="AX1693" i="15"/>
  <c r="AW1693" i="15"/>
  <c r="AV1693" i="15"/>
  <c r="AH1693" i="15"/>
  <c r="AG1693" i="15"/>
  <c r="AF1693" i="15"/>
  <c r="AE1693" i="15"/>
  <c r="AD1693" i="15"/>
  <c r="N1693" i="15"/>
  <c r="M1693" i="15"/>
  <c r="L1693" i="15"/>
  <c r="J1693" i="15" s="1"/>
  <c r="G1693" i="15"/>
  <c r="F1693" i="15"/>
  <c r="C1693" i="15"/>
  <c r="AX1692" i="15"/>
  <c r="AW1692" i="15"/>
  <c r="AV1692" i="15"/>
  <c r="AH1692" i="15"/>
  <c r="AG1692" i="15"/>
  <c r="AF1692" i="15"/>
  <c r="AE1692" i="15"/>
  <c r="AD1692" i="15"/>
  <c r="N1692" i="15"/>
  <c r="M1692" i="15"/>
  <c r="L1692" i="15"/>
  <c r="J1692" i="15"/>
  <c r="G1692" i="15"/>
  <c r="F1692" i="15"/>
  <c r="C1692" i="15"/>
  <c r="AX1691" i="15"/>
  <c r="AW1691" i="15"/>
  <c r="AV1691" i="15"/>
  <c r="AH1691" i="15"/>
  <c r="AG1691" i="15"/>
  <c r="AF1691" i="15"/>
  <c r="AE1691" i="15"/>
  <c r="AD1691" i="15"/>
  <c r="N1691" i="15"/>
  <c r="M1691" i="15"/>
  <c r="L1691" i="15"/>
  <c r="J1691" i="15" s="1"/>
  <c r="G1691" i="15"/>
  <c r="F1691" i="15"/>
  <c r="C1691" i="15"/>
  <c r="AX1690" i="15"/>
  <c r="AW1690" i="15"/>
  <c r="AV1690" i="15"/>
  <c r="AH1690" i="15"/>
  <c r="AG1690" i="15"/>
  <c r="AF1690" i="15"/>
  <c r="AE1690" i="15"/>
  <c r="AD1690" i="15"/>
  <c r="N1690" i="15"/>
  <c r="M1690" i="15"/>
  <c r="L1690" i="15"/>
  <c r="J1690" i="15"/>
  <c r="G1690" i="15"/>
  <c r="F1690" i="15"/>
  <c r="C1690" i="15"/>
  <c r="AX1689" i="15"/>
  <c r="AW1689" i="15"/>
  <c r="AV1689" i="15"/>
  <c r="AH1689" i="15"/>
  <c r="AG1689" i="15"/>
  <c r="AF1689" i="15"/>
  <c r="AE1689" i="15"/>
  <c r="AD1689" i="15"/>
  <c r="N1689" i="15"/>
  <c r="J1689" i="15" s="1"/>
  <c r="M1689" i="15"/>
  <c r="L1689" i="15"/>
  <c r="G1689" i="15"/>
  <c r="F1689" i="15"/>
  <c r="C1689" i="15"/>
  <c r="AX1688" i="15"/>
  <c r="AW1688" i="15"/>
  <c r="AV1688" i="15"/>
  <c r="AH1688" i="15"/>
  <c r="AG1688" i="15"/>
  <c r="AF1688" i="15"/>
  <c r="AE1688" i="15"/>
  <c r="AD1688" i="15"/>
  <c r="N1688" i="15"/>
  <c r="M1688" i="15"/>
  <c r="L1688" i="15"/>
  <c r="J1688" i="15" s="1"/>
  <c r="G1688" i="15"/>
  <c r="F1688" i="15"/>
  <c r="C1688" i="15"/>
  <c r="AX1687" i="15"/>
  <c r="AW1687" i="15"/>
  <c r="AV1687" i="15"/>
  <c r="AH1687" i="15"/>
  <c r="AG1687" i="15"/>
  <c r="AF1687" i="15"/>
  <c r="AE1687" i="15"/>
  <c r="AD1687" i="15"/>
  <c r="N1687" i="15"/>
  <c r="M1687" i="15"/>
  <c r="L1687" i="15"/>
  <c r="J1687" i="15" s="1"/>
  <c r="G1687" i="15"/>
  <c r="F1687" i="15"/>
  <c r="C1687" i="15"/>
  <c r="AX1686" i="15"/>
  <c r="AW1686" i="15"/>
  <c r="AV1686" i="15"/>
  <c r="AH1686" i="15"/>
  <c r="AG1686" i="15"/>
  <c r="AF1686" i="15"/>
  <c r="AE1686" i="15"/>
  <c r="AD1686" i="15"/>
  <c r="N1686" i="15"/>
  <c r="M1686" i="15"/>
  <c r="J1686" i="15" s="1"/>
  <c r="L1686" i="15"/>
  <c r="G1686" i="15"/>
  <c r="F1686" i="15"/>
  <c r="C1686" i="15"/>
  <c r="AX1685" i="15"/>
  <c r="AW1685" i="15"/>
  <c r="AV1685" i="15"/>
  <c r="AH1685" i="15"/>
  <c r="AG1685" i="15"/>
  <c r="AF1685" i="15"/>
  <c r="AE1685" i="15"/>
  <c r="AD1685" i="15"/>
  <c r="N1685" i="15"/>
  <c r="M1685" i="15"/>
  <c r="L1685" i="15"/>
  <c r="J1685" i="15" s="1"/>
  <c r="G1685" i="15"/>
  <c r="F1685" i="15"/>
  <c r="C1685" i="15"/>
  <c r="AX1684" i="15"/>
  <c r="AW1684" i="15"/>
  <c r="AV1684" i="15"/>
  <c r="AH1684" i="15"/>
  <c r="AG1684" i="15"/>
  <c r="AF1684" i="15"/>
  <c r="AE1684" i="15"/>
  <c r="AD1684" i="15"/>
  <c r="N1684" i="15"/>
  <c r="M1684" i="15"/>
  <c r="L1684" i="15"/>
  <c r="J1684" i="15"/>
  <c r="G1684" i="15"/>
  <c r="F1684" i="15"/>
  <c r="C1684" i="15"/>
  <c r="AX1683" i="15"/>
  <c r="AW1683" i="15"/>
  <c r="AV1683" i="15"/>
  <c r="AH1683" i="15"/>
  <c r="AG1683" i="15"/>
  <c r="AF1683" i="15"/>
  <c r="AE1683" i="15"/>
  <c r="AD1683" i="15"/>
  <c r="N1683" i="15"/>
  <c r="M1683" i="15"/>
  <c r="L1683" i="15"/>
  <c r="J1683" i="15" s="1"/>
  <c r="G1683" i="15"/>
  <c r="F1683" i="15"/>
  <c r="C1683" i="15"/>
  <c r="AX1682" i="15"/>
  <c r="AW1682" i="15"/>
  <c r="AV1682" i="15"/>
  <c r="AH1682" i="15"/>
  <c r="AG1682" i="15"/>
  <c r="AF1682" i="15"/>
  <c r="AE1682" i="15"/>
  <c r="AD1682" i="15"/>
  <c r="N1682" i="15"/>
  <c r="M1682" i="15"/>
  <c r="L1682" i="15"/>
  <c r="J1682" i="15"/>
  <c r="G1682" i="15"/>
  <c r="F1682" i="15"/>
  <c r="C1682" i="15"/>
  <c r="AX1681" i="15"/>
  <c r="AW1681" i="15"/>
  <c r="AV1681" i="15"/>
  <c r="AH1681" i="15"/>
  <c r="AG1681" i="15"/>
  <c r="AF1681" i="15"/>
  <c r="AE1681" i="15"/>
  <c r="AD1681" i="15"/>
  <c r="N1681" i="15"/>
  <c r="J1681" i="15" s="1"/>
  <c r="M1681" i="15"/>
  <c r="L1681" i="15"/>
  <c r="G1681" i="15"/>
  <c r="F1681" i="15"/>
  <c r="C1681" i="15"/>
  <c r="AX1680" i="15"/>
  <c r="AW1680" i="15"/>
  <c r="AV1680" i="15"/>
  <c r="AH1680" i="15"/>
  <c r="AG1680" i="15"/>
  <c r="AF1680" i="15"/>
  <c r="AE1680" i="15"/>
  <c r="AD1680" i="15"/>
  <c r="N1680" i="15"/>
  <c r="M1680" i="15"/>
  <c r="L1680" i="15"/>
  <c r="J1680" i="15" s="1"/>
  <c r="G1680" i="15"/>
  <c r="F1680" i="15"/>
  <c r="C1680" i="15"/>
  <c r="AX1679" i="15"/>
  <c r="AW1679" i="15"/>
  <c r="AV1679" i="15"/>
  <c r="AH1679" i="15"/>
  <c r="AG1679" i="15"/>
  <c r="AF1679" i="15"/>
  <c r="AE1679" i="15"/>
  <c r="AD1679" i="15"/>
  <c r="N1679" i="15"/>
  <c r="M1679" i="15"/>
  <c r="L1679" i="15"/>
  <c r="J1679" i="15" s="1"/>
  <c r="G1679" i="15"/>
  <c r="F1679" i="15"/>
  <c r="C1679" i="15"/>
  <c r="AX1678" i="15"/>
  <c r="AW1678" i="15"/>
  <c r="AV1678" i="15"/>
  <c r="AH1678" i="15"/>
  <c r="AG1678" i="15"/>
  <c r="AF1678" i="15"/>
  <c r="AE1678" i="15"/>
  <c r="AD1678" i="15"/>
  <c r="N1678" i="15"/>
  <c r="M1678" i="15"/>
  <c r="J1678" i="15" s="1"/>
  <c r="L1678" i="15"/>
  <c r="G1678" i="15"/>
  <c r="F1678" i="15"/>
  <c r="C1678" i="15"/>
  <c r="AX1677" i="15"/>
  <c r="AW1677" i="15"/>
  <c r="AV1677" i="15"/>
  <c r="AH1677" i="15"/>
  <c r="AG1677" i="15"/>
  <c r="AF1677" i="15"/>
  <c r="AE1677" i="15"/>
  <c r="AD1677" i="15"/>
  <c r="N1677" i="15"/>
  <c r="M1677" i="15"/>
  <c r="L1677" i="15"/>
  <c r="J1677" i="15" s="1"/>
  <c r="G1677" i="15"/>
  <c r="F1677" i="15"/>
  <c r="C1677" i="15"/>
  <c r="AX1676" i="15"/>
  <c r="AW1676" i="15"/>
  <c r="AV1676" i="15"/>
  <c r="AH1676" i="15"/>
  <c r="AG1676" i="15"/>
  <c r="AF1676" i="15"/>
  <c r="AE1676" i="15"/>
  <c r="AD1676" i="15"/>
  <c r="N1676" i="15"/>
  <c r="M1676" i="15"/>
  <c r="L1676" i="15"/>
  <c r="J1676" i="15"/>
  <c r="G1676" i="15"/>
  <c r="F1676" i="15"/>
  <c r="C1676" i="15"/>
  <c r="AX1675" i="15"/>
  <c r="AW1675" i="15"/>
  <c r="AV1675" i="15"/>
  <c r="AH1675" i="15"/>
  <c r="AG1675" i="15"/>
  <c r="AF1675" i="15"/>
  <c r="AE1675" i="15"/>
  <c r="AD1675" i="15"/>
  <c r="N1675" i="15"/>
  <c r="M1675" i="15"/>
  <c r="L1675" i="15"/>
  <c r="J1675" i="15" s="1"/>
  <c r="G1675" i="15"/>
  <c r="F1675" i="15"/>
  <c r="C1675" i="15"/>
  <c r="AX1674" i="15"/>
  <c r="AW1674" i="15"/>
  <c r="AV1674" i="15"/>
  <c r="AH1674" i="15"/>
  <c r="AG1674" i="15"/>
  <c r="AF1674" i="15"/>
  <c r="AE1674" i="15"/>
  <c r="AD1674" i="15"/>
  <c r="N1674" i="15"/>
  <c r="M1674" i="15"/>
  <c r="L1674" i="15"/>
  <c r="J1674" i="15"/>
  <c r="G1674" i="15"/>
  <c r="F1674" i="15"/>
  <c r="C1674" i="15"/>
  <c r="AX1673" i="15"/>
  <c r="AW1673" i="15"/>
  <c r="AV1673" i="15"/>
  <c r="AH1673" i="15"/>
  <c r="AG1673" i="15"/>
  <c r="AF1673" i="15"/>
  <c r="AE1673" i="15"/>
  <c r="AD1673" i="15"/>
  <c r="N1673" i="15"/>
  <c r="J1673" i="15" s="1"/>
  <c r="M1673" i="15"/>
  <c r="L1673" i="15"/>
  <c r="G1673" i="15"/>
  <c r="F1673" i="15"/>
  <c r="C1673" i="15"/>
  <c r="AX1672" i="15"/>
  <c r="AW1672" i="15"/>
  <c r="AV1672" i="15"/>
  <c r="AH1672" i="15"/>
  <c r="AG1672" i="15"/>
  <c r="AF1672" i="15"/>
  <c r="AE1672" i="15"/>
  <c r="AD1672" i="15"/>
  <c r="N1672" i="15"/>
  <c r="M1672" i="15"/>
  <c r="L1672" i="15"/>
  <c r="J1672" i="15" s="1"/>
  <c r="G1672" i="15"/>
  <c r="F1672" i="15"/>
  <c r="C1672" i="15"/>
  <c r="AX1671" i="15"/>
  <c r="AW1671" i="15"/>
  <c r="AV1671" i="15"/>
  <c r="AH1671" i="15"/>
  <c r="AG1671" i="15"/>
  <c r="AF1671" i="15"/>
  <c r="AE1671" i="15"/>
  <c r="AD1671" i="15"/>
  <c r="N1671" i="15"/>
  <c r="M1671" i="15"/>
  <c r="L1671" i="15"/>
  <c r="G1671" i="15"/>
  <c r="F1671" i="15"/>
  <c r="C1671" i="15"/>
  <c r="AX1670" i="15"/>
  <c r="AW1670" i="15"/>
  <c r="AV1670" i="15"/>
  <c r="AH1670" i="15"/>
  <c r="AG1670" i="15"/>
  <c r="AF1670" i="15"/>
  <c r="AE1670" i="15"/>
  <c r="AD1670" i="15"/>
  <c r="N1670" i="15"/>
  <c r="M1670" i="15"/>
  <c r="J1670" i="15" s="1"/>
  <c r="L1670" i="15"/>
  <c r="G1670" i="15"/>
  <c r="F1670" i="15"/>
  <c r="C1670" i="15"/>
  <c r="AX1669" i="15"/>
  <c r="AW1669" i="15"/>
  <c r="AV1669" i="15"/>
  <c r="AH1669" i="15"/>
  <c r="AG1669" i="15"/>
  <c r="AF1669" i="15"/>
  <c r="AE1669" i="15"/>
  <c r="AD1669" i="15"/>
  <c r="N1669" i="15"/>
  <c r="M1669" i="15"/>
  <c r="L1669" i="15"/>
  <c r="J1669" i="15" s="1"/>
  <c r="G1669" i="15"/>
  <c r="F1669" i="15"/>
  <c r="C1669" i="15"/>
  <c r="AX1668" i="15"/>
  <c r="AW1668" i="15"/>
  <c r="AV1668" i="15"/>
  <c r="AH1668" i="15"/>
  <c r="AG1668" i="15"/>
  <c r="AF1668" i="15"/>
  <c r="AE1668" i="15"/>
  <c r="AD1668" i="15"/>
  <c r="N1668" i="15"/>
  <c r="M1668" i="15"/>
  <c r="L1668" i="15"/>
  <c r="J1668" i="15"/>
  <c r="G1668" i="15"/>
  <c r="F1668" i="15"/>
  <c r="C1668" i="15"/>
  <c r="AX1667" i="15"/>
  <c r="AW1667" i="15"/>
  <c r="AV1667" i="15"/>
  <c r="AH1667" i="15"/>
  <c r="AG1667" i="15"/>
  <c r="AF1667" i="15"/>
  <c r="AE1667" i="15"/>
  <c r="AD1667" i="15"/>
  <c r="N1667" i="15"/>
  <c r="M1667" i="15"/>
  <c r="L1667" i="15"/>
  <c r="J1667" i="15" s="1"/>
  <c r="G1667" i="15"/>
  <c r="F1667" i="15"/>
  <c r="C1667" i="15"/>
  <c r="AX1666" i="15"/>
  <c r="AW1666" i="15"/>
  <c r="AV1666" i="15"/>
  <c r="AH1666" i="15"/>
  <c r="AG1666" i="15"/>
  <c r="AF1666" i="15"/>
  <c r="AE1666" i="15"/>
  <c r="AD1666" i="15"/>
  <c r="N1666" i="15"/>
  <c r="M1666" i="15"/>
  <c r="L1666" i="15"/>
  <c r="J1666" i="15"/>
  <c r="G1666" i="15"/>
  <c r="F1666" i="15"/>
  <c r="C1666" i="15"/>
  <c r="AX1665" i="15"/>
  <c r="AW1665" i="15"/>
  <c r="AV1665" i="15"/>
  <c r="AH1665" i="15"/>
  <c r="AG1665" i="15"/>
  <c r="AF1665" i="15"/>
  <c r="AE1665" i="15"/>
  <c r="AD1665" i="15"/>
  <c r="N1665" i="15"/>
  <c r="J1665" i="15" s="1"/>
  <c r="M1665" i="15"/>
  <c r="L1665" i="15"/>
  <c r="G1665" i="15"/>
  <c r="F1665" i="15"/>
  <c r="C1665" i="15"/>
  <c r="AX1664" i="15"/>
  <c r="AW1664" i="15"/>
  <c r="AV1664" i="15"/>
  <c r="AH1664" i="15"/>
  <c r="AG1664" i="15"/>
  <c r="AF1664" i="15"/>
  <c r="AE1664" i="15"/>
  <c r="AD1664" i="15"/>
  <c r="N1664" i="15"/>
  <c r="M1664" i="15"/>
  <c r="L1664" i="15"/>
  <c r="J1664" i="15" s="1"/>
  <c r="G1664" i="15"/>
  <c r="F1664" i="15"/>
  <c r="C1664" i="15"/>
  <c r="AX1663" i="15"/>
  <c r="AW1663" i="15"/>
  <c r="AV1663" i="15"/>
  <c r="AH1663" i="15"/>
  <c r="AG1663" i="15"/>
  <c r="AF1663" i="15"/>
  <c r="AE1663" i="15"/>
  <c r="AD1663" i="15"/>
  <c r="N1663" i="15"/>
  <c r="M1663" i="15"/>
  <c r="L1663" i="15"/>
  <c r="G1663" i="15"/>
  <c r="F1663" i="15"/>
  <c r="C1663" i="15"/>
  <c r="AX1662" i="15"/>
  <c r="AW1662" i="15"/>
  <c r="AV1662" i="15"/>
  <c r="AH1662" i="15"/>
  <c r="AG1662" i="15"/>
  <c r="AF1662" i="15"/>
  <c r="AE1662" i="15"/>
  <c r="AD1662" i="15"/>
  <c r="N1662" i="15"/>
  <c r="M1662" i="15"/>
  <c r="J1662" i="15" s="1"/>
  <c r="L1662" i="15"/>
  <c r="G1662" i="15"/>
  <c r="F1662" i="15"/>
  <c r="C1662" i="15"/>
  <c r="AX1661" i="15"/>
  <c r="AW1661" i="15"/>
  <c r="AV1661" i="15"/>
  <c r="AH1661" i="15"/>
  <c r="AG1661" i="15"/>
  <c r="AF1661" i="15"/>
  <c r="AE1661" i="15"/>
  <c r="AD1661" i="15"/>
  <c r="N1661" i="15"/>
  <c r="M1661" i="15"/>
  <c r="L1661" i="15"/>
  <c r="J1661" i="15" s="1"/>
  <c r="G1661" i="15"/>
  <c r="F1661" i="15"/>
  <c r="C1661" i="15"/>
  <c r="AX1660" i="15"/>
  <c r="AW1660" i="15"/>
  <c r="AV1660" i="15"/>
  <c r="AH1660" i="15"/>
  <c r="AG1660" i="15"/>
  <c r="AF1660" i="15"/>
  <c r="AE1660" i="15"/>
  <c r="AD1660" i="15"/>
  <c r="N1660" i="15"/>
  <c r="M1660" i="15"/>
  <c r="L1660" i="15"/>
  <c r="J1660" i="15"/>
  <c r="G1660" i="15"/>
  <c r="F1660" i="15"/>
  <c r="C1660" i="15"/>
  <c r="AX1659" i="15"/>
  <c r="AW1659" i="15"/>
  <c r="AV1659" i="15"/>
  <c r="AH1659" i="15"/>
  <c r="AG1659" i="15"/>
  <c r="AF1659" i="15"/>
  <c r="AE1659" i="15"/>
  <c r="AD1659" i="15"/>
  <c r="N1659" i="15"/>
  <c r="M1659" i="15"/>
  <c r="L1659" i="15"/>
  <c r="J1659" i="15" s="1"/>
  <c r="G1659" i="15"/>
  <c r="F1659" i="15"/>
  <c r="C1659" i="15"/>
  <c r="AX1657" i="15"/>
  <c r="AW1657" i="15"/>
  <c r="AV1657" i="15"/>
  <c r="AH1657" i="15"/>
  <c r="AG1657" i="15"/>
  <c r="AF1657" i="15"/>
  <c r="AE1657" i="15"/>
  <c r="AD1657" i="15"/>
  <c r="N1657" i="15"/>
  <c r="M1657" i="15"/>
  <c r="L1657" i="15"/>
  <c r="J1657" i="15"/>
  <c r="G1657" i="15"/>
  <c r="F1657" i="15"/>
  <c r="C1657" i="15"/>
  <c r="AX1656" i="15"/>
  <c r="AW1656" i="15"/>
  <c r="AV1656" i="15"/>
  <c r="AH1656" i="15"/>
  <c r="AG1656" i="15"/>
  <c r="AF1656" i="15"/>
  <c r="AE1656" i="15"/>
  <c r="AD1656" i="15"/>
  <c r="N1656" i="15"/>
  <c r="J1656" i="15" s="1"/>
  <c r="M1656" i="15"/>
  <c r="L1656" i="15"/>
  <c r="G1656" i="15"/>
  <c r="F1656" i="15"/>
  <c r="C1656" i="15"/>
  <c r="AX1655" i="15"/>
  <c r="AW1655" i="15"/>
  <c r="AV1655" i="15"/>
  <c r="AH1655" i="15"/>
  <c r="AG1655" i="15"/>
  <c r="AF1655" i="15"/>
  <c r="AE1655" i="15"/>
  <c r="AD1655" i="15"/>
  <c r="N1655" i="15"/>
  <c r="M1655" i="15"/>
  <c r="L1655" i="15"/>
  <c r="J1655" i="15" s="1"/>
  <c r="G1655" i="15"/>
  <c r="F1655" i="15"/>
  <c r="C1655" i="15"/>
  <c r="AX1654" i="15"/>
  <c r="AW1654" i="15"/>
  <c r="AV1654" i="15"/>
  <c r="AH1654" i="15"/>
  <c r="AG1654" i="15"/>
  <c r="AF1654" i="15"/>
  <c r="AE1654" i="15"/>
  <c r="AD1654" i="15"/>
  <c r="N1654" i="15"/>
  <c r="M1654" i="15"/>
  <c r="L1654" i="15"/>
  <c r="J1654" i="15" s="1"/>
  <c r="G1654" i="15"/>
  <c r="F1654" i="15"/>
  <c r="C1654" i="15"/>
  <c r="AX1653" i="15"/>
  <c r="AW1653" i="15"/>
  <c r="AV1653" i="15"/>
  <c r="AH1653" i="15"/>
  <c r="AG1653" i="15"/>
  <c r="AF1653" i="15"/>
  <c r="AE1653" i="15"/>
  <c r="AD1653" i="15"/>
  <c r="N1653" i="15"/>
  <c r="M1653" i="15"/>
  <c r="J1653" i="15" s="1"/>
  <c r="L1653" i="15"/>
  <c r="G1653" i="15"/>
  <c r="F1653" i="15"/>
  <c r="C1653" i="15"/>
  <c r="AX1652" i="15"/>
  <c r="AW1652" i="15"/>
  <c r="AV1652" i="15"/>
  <c r="AH1652" i="15"/>
  <c r="AG1652" i="15"/>
  <c r="AF1652" i="15"/>
  <c r="AE1652" i="15"/>
  <c r="AD1652" i="15"/>
  <c r="N1652" i="15"/>
  <c r="M1652" i="15"/>
  <c r="L1652" i="15"/>
  <c r="J1652" i="15" s="1"/>
  <c r="G1652" i="15"/>
  <c r="F1652" i="15"/>
  <c r="C1652" i="15"/>
  <c r="AX1651" i="15"/>
  <c r="AW1651" i="15"/>
  <c r="AV1651" i="15"/>
  <c r="AH1651" i="15"/>
  <c r="AG1651" i="15"/>
  <c r="AF1651" i="15"/>
  <c r="AE1651" i="15"/>
  <c r="AD1651" i="15"/>
  <c r="N1651" i="15"/>
  <c r="M1651" i="15"/>
  <c r="L1651" i="15"/>
  <c r="J1651" i="15"/>
  <c r="G1651" i="15"/>
  <c r="F1651" i="15"/>
  <c r="C1651" i="15"/>
  <c r="AX1650" i="15"/>
  <c r="AW1650" i="15"/>
  <c r="AV1650" i="15"/>
  <c r="AH1650" i="15"/>
  <c r="AG1650" i="15"/>
  <c r="AF1650" i="15"/>
  <c r="AE1650" i="15"/>
  <c r="AD1650" i="15"/>
  <c r="N1650" i="15"/>
  <c r="M1650" i="15"/>
  <c r="L1650" i="15"/>
  <c r="J1650" i="15" s="1"/>
  <c r="G1650" i="15"/>
  <c r="F1650" i="15"/>
  <c r="C1650" i="15"/>
  <c r="AX1649" i="15"/>
  <c r="AW1649" i="15"/>
  <c r="AV1649" i="15"/>
  <c r="AH1649" i="15"/>
  <c r="AG1649" i="15"/>
  <c r="AF1649" i="15"/>
  <c r="AE1649" i="15"/>
  <c r="AD1649" i="15"/>
  <c r="N1649" i="15"/>
  <c r="M1649" i="15"/>
  <c r="L1649" i="15"/>
  <c r="J1649" i="15"/>
  <c r="G1649" i="15"/>
  <c r="F1649" i="15"/>
  <c r="C1649" i="15"/>
  <c r="AX1648" i="15"/>
  <c r="AW1648" i="15"/>
  <c r="AV1648" i="15"/>
  <c r="AH1648" i="15"/>
  <c r="AG1648" i="15"/>
  <c r="AF1648" i="15"/>
  <c r="AE1648" i="15"/>
  <c r="AD1648" i="15"/>
  <c r="N1648" i="15"/>
  <c r="J1648" i="15" s="1"/>
  <c r="M1648" i="15"/>
  <c r="L1648" i="15"/>
  <c r="G1648" i="15"/>
  <c r="F1648" i="15"/>
  <c r="C1648" i="15"/>
  <c r="AX1647" i="15"/>
  <c r="AW1647" i="15"/>
  <c r="AV1647" i="15"/>
  <c r="AH1647" i="15"/>
  <c r="AG1647" i="15"/>
  <c r="AF1647" i="15"/>
  <c r="AE1647" i="15"/>
  <c r="AD1647" i="15"/>
  <c r="N1647" i="15"/>
  <c r="M1647" i="15"/>
  <c r="L1647" i="15"/>
  <c r="J1647" i="15" s="1"/>
  <c r="G1647" i="15"/>
  <c r="F1647" i="15"/>
  <c r="C1647" i="15"/>
  <c r="AX1646" i="15"/>
  <c r="AW1646" i="15"/>
  <c r="AV1646" i="15"/>
  <c r="AH1646" i="15"/>
  <c r="AG1646" i="15"/>
  <c r="AF1646" i="15"/>
  <c r="AE1646" i="15"/>
  <c r="AD1646" i="15"/>
  <c r="N1646" i="15"/>
  <c r="M1646" i="15"/>
  <c r="L1646" i="15"/>
  <c r="J1646" i="15" s="1"/>
  <c r="G1646" i="15"/>
  <c r="F1646" i="15"/>
  <c r="C1646" i="15"/>
  <c r="AX1645" i="15"/>
  <c r="AW1645" i="15"/>
  <c r="AV1645" i="15"/>
  <c r="AH1645" i="15"/>
  <c r="AG1645" i="15"/>
  <c r="AF1645" i="15"/>
  <c r="AE1645" i="15"/>
  <c r="AD1645" i="15"/>
  <c r="N1645" i="15"/>
  <c r="M1645" i="15"/>
  <c r="J1645" i="15" s="1"/>
  <c r="L1645" i="15"/>
  <c r="G1645" i="15"/>
  <c r="F1645" i="15"/>
  <c r="C1645" i="15"/>
  <c r="AX1644" i="15"/>
  <c r="AW1644" i="15"/>
  <c r="AV1644" i="15"/>
  <c r="AH1644" i="15"/>
  <c r="AG1644" i="15"/>
  <c r="AF1644" i="15"/>
  <c r="AE1644" i="15"/>
  <c r="AD1644" i="15"/>
  <c r="N1644" i="15"/>
  <c r="M1644" i="15"/>
  <c r="L1644" i="15"/>
  <c r="J1644" i="15" s="1"/>
  <c r="G1644" i="15"/>
  <c r="F1644" i="15"/>
  <c r="C1644" i="15"/>
  <c r="AX1643" i="15"/>
  <c r="AW1643" i="15"/>
  <c r="AV1643" i="15"/>
  <c r="AH1643" i="15"/>
  <c r="AG1643" i="15"/>
  <c r="AF1643" i="15"/>
  <c r="AE1643" i="15"/>
  <c r="AD1643" i="15"/>
  <c r="N1643" i="15"/>
  <c r="M1643" i="15"/>
  <c r="L1643" i="15"/>
  <c r="J1643" i="15"/>
  <c r="G1643" i="15"/>
  <c r="F1643" i="15"/>
  <c r="C1643" i="15"/>
  <c r="AX1642" i="15"/>
  <c r="AW1642" i="15"/>
  <c r="AV1642" i="15"/>
  <c r="AH1642" i="15"/>
  <c r="AG1642" i="15"/>
  <c r="AF1642" i="15"/>
  <c r="AE1642" i="15"/>
  <c r="AD1642" i="15"/>
  <c r="N1642" i="15"/>
  <c r="M1642" i="15"/>
  <c r="L1642" i="15"/>
  <c r="J1642" i="15" s="1"/>
  <c r="G1642" i="15"/>
  <c r="F1642" i="15"/>
  <c r="C1642" i="15"/>
  <c r="AX1641" i="15"/>
  <c r="AW1641" i="15"/>
  <c r="AV1641" i="15"/>
  <c r="AH1641" i="15"/>
  <c r="AG1641" i="15"/>
  <c r="AF1641" i="15"/>
  <c r="AE1641" i="15"/>
  <c r="AD1641" i="15"/>
  <c r="N1641" i="15"/>
  <c r="M1641" i="15"/>
  <c r="L1641" i="15"/>
  <c r="J1641" i="15"/>
  <c r="G1641" i="15"/>
  <c r="F1641" i="15"/>
  <c r="C1641" i="15"/>
  <c r="AX1640" i="15"/>
  <c r="AW1640" i="15"/>
  <c r="AV1640" i="15"/>
  <c r="AH1640" i="15"/>
  <c r="AG1640" i="15"/>
  <c r="AF1640" i="15"/>
  <c r="AE1640" i="15"/>
  <c r="AD1640" i="15"/>
  <c r="N1640" i="15"/>
  <c r="J1640" i="15" s="1"/>
  <c r="M1640" i="15"/>
  <c r="L1640" i="15"/>
  <c r="G1640" i="15"/>
  <c r="F1640" i="15"/>
  <c r="C1640" i="15"/>
  <c r="AX1639" i="15"/>
  <c r="AW1639" i="15"/>
  <c r="AV1639" i="15"/>
  <c r="AH1639" i="15"/>
  <c r="AG1639" i="15"/>
  <c r="AF1639" i="15"/>
  <c r="AE1639" i="15"/>
  <c r="AD1639" i="15"/>
  <c r="N1639" i="15"/>
  <c r="M1639" i="15"/>
  <c r="L1639" i="15"/>
  <c r="J1639" i="15" s="1"/>
  <c r="G1639" i="15"/>
  <c r="F1639" i="15"/>
  <c r="C1639" i="15"/>
  <c r="AX1638" i="15"/>
  <c r="AW1638" i="15"/>
  <c r="AV1638" i="15"/>
  <c r="AH1638" i="15"/>
  <c r="AG1638" i="15"/>
  <c r="AF1638" i="15"/>
  <c r="AE1638" i="15"/>
  <c r="AD1638" i="15"/>
  <c r="N1638" i="15"/>
  <c r="M1638" i="15"/>
  <c r="L1638" i="15"/>
  <c r="G1638" i="15"/>
  <c r="F1638" i="15"/>
  <c r="C1638" i="15"/>
  <c r="AX1637" i="15"/>
  <c r="AW1637" i="15"/>
  <c r="AV1637" i="15"/>
  <c r="AH1637" i="15"/>
  <c r="AG1637" i="15"/>
  <c r="AF1637" i="15"/>
  <c r="AE1637" i="15"/>
  <c r="AD1637" i="15"/>
  <c r="N1637" i="15"/>
  <c r="M1637" i="15"/>
  <c r="J1637" i="15" s="1"/>
  <c r="L1637" i="15"/>
  <c r="G1637" i="15"/>
  <c r="F1637" i="15"/>
  <c r="C1637" i="15"/>
  <c r="AX1636" i="15"/>
  <c r="AW1636" i="15"/>
  <c r="AV1636" i="15"/>
  <c r="AH1636" i="15"/>
  <c r="AG1636" i="15"/>
  <c r="AF1636" i="15"/>
  <c r="AE1636" i="15"/>
  <c r="AD1636" i="15"/>
  <c r="N1636" i="15"/>
  <c r="M1636" i="15"/>
  <c r="L1636" i="15"/>
  <c r="J1636" i="15" s="1"/>
  <c r="G1636" i="15"/>
  <c r="F1636" i="15"/>
  <c r="C1636" i="15"/>
  <c r="AX1635" i="15"/>
  <c r="AW1635" i="15"/>
  <c r="AV1635" i="15"/>
  <c r="AH1635" i="15"/>
  <c r="AG1635" i="15"/>
  <c r="AF1635" i="15"/>
  <c r="AE1635" i="15"/>
  <c r="AD1635" i="15"/>
  <c r="N1635" i="15"/>
  <c r="M1635" i="15"/>
  <c r="L1635" i="15"/>
  <c r="J1635" i="15"/>
  <c r="G1635" i="15"/>
  <c r="F1635" i="15"/>
  <c r="C1635" i="15"/>
  <c r="AX1634" i="15"/>
  <c r="AW1634" i="15"/>
  <c r="AV1634" i="15"/>
  <c r="AH1634" i="15"/>
  <c r="AG1634" i="15"/>
  <c r="AF1634" i="15"/>
  <c r="AE1634" i="15"/>
  <c r="AD1634" i="15"/>
  <c r="N1634" i="15"/>
  <c r="M1634" i="15"/>
  <c r="L1634" i="15"/>
  <c r="J1634" i="15" s="1"/>
  <c r="G1634" i="15"/>
  <c r="F1634" i="15"/>
  <c r="C1634" i="15"/>
  <c r="AX1633" i="15"/>
  <c r="AW1633" i="15"/>
  <c r="AV1633" i="15"/>
  <c r="AH1633" i="15"/>
  <c r="AG1633" i="15"/>
  <c r="AF1633" i="15"/>
  <c r="AE1633" i="15"/>
  <c r="AD1633" i="15"/>
  <c r="N1633" i="15"/>
  <c r="M1633" i="15"/>
  <c r="L1633" i="15"/>
  <c r="J1633" i="15"/>
  <c r="G1633" i="15"/>
  <c r="F1633" i="15"/>
  <c r="C1633" i="15"/>
  <c r="AX1632" i="15"/>
  <c r="AW1632" i="15"/>
  <c r="AV1632" i="15"/>
  <c r="AH1632" i="15"/>
  <c r="AG1632" i="15"/>
  <c r="AF1632" i="15"/>
  <c r="AE1632" i="15"/>
  <c r="AD1632" i="15"/>
  <c r="N1632" i="15"/>
  <c r="J1632" i="15" s="1"/>
  <c r="M1632" i="15"/>
  <c r="L1632" i="15"/>
  <c r="G1632" i="15"/>
  <c r="F1632" i="15"/>
  <c r="C1632" i="15"/>
  <c r="AX1631" i="15"/>
  <c r="AW1631" i="15"/>
  <c r="AV1631" i="15"/>
  <c r="AH1631" i="15"/>
  <c r="AG1631" i="15"/>
  <c r="AF1631" i="15"/>
  <c r="AE1631" i="15"/>
  <c r="AD1631" i="15"/>
  <c r="N1631" i="15"/>
  <c r="M1631" i="15"/>
  <c r="L1631" i="15"/>
  <c r="J1631" i="15" s="1"/>
  <c r="G1631" i="15"/>
  <c r="F1631" i="15"/>
  <c r="C1631" i="15"/>
  <c r="AX1630" i="15"/>
  <c r="AW1630" i="15"/>
  <c r="AV1630" i="15"/>
  <c r="AH1630" i="15"/>
  <c r="AG1630" i="15"/>
  <c r="AF1630" i="15"/>
  <c r="AE1630" i="15"/>
  <c r="AD1630" i="15"/>
  <c r="N1630" i="15"/>
  <c r="M1630" i="15"/>
  <c r="L1630" i="15"/>
  <c r="G1630" i="15"/>
  <c r="F1630" i="15"/>
  <c r="C1630" i="15"/>
  <c r="AX1629" i="15"/>
  <c r="AW1629" i="15"/>
  <c r="AV1629" i="15"/>
  <c r="AH1629" i="15"/>
  <c r="AG1629" i="15"/>
  <c r="AF1629" i="15"/>
  <c r="AE1629" i="15"/>
  <c r="AD1629" i="15"/>
  <c r="N1629" i="15"/>
  <c r="M1629" i="15"/>
  <c r="J1629" i="15" s="1"/>
  <c r="L1629" i="15"/>
  <c r="G1629" i="15"/>
  <c r="F1629" i="15"/>
  <c r="C1629" i="15"/>
  <c r="AX1628" i="15"/>
  <c r="AW1628" i="15"/>
  <c r="AV1628" i="15"/>
  <c r="AH1628" i="15"/>
  <c r="AG1628" i="15"/>
  <c r="AF1628" i="15"/>
  <c r="AE1628" i="15"/>
  <c r="AD1628" i="15"/>
  <c r="N1628" i="15"/>
  <c r="M1628" i="15"/>
  <c r="L1628" i="15"/>
  <c r="J1628" i="15" s="1"/>
  <c r="G1628" i="15"/>
  <c r="F1628" i="15"/>
  <c r="C1628" i="15"/>
  <c r="AX1626" i="15"/>
  <c r="AW1626" i="15"/>
  <c r="AV1626" i="15"/>
  <c r="AH1626" i="15"/>
  <c r="AG1626" i="15"/>
  <c r="AF1626" i="15"/>
  <c r="AE1626" i="15"/>
  <c r="AD1626" i="15"/>
  <c r="N1626" i="15"/>
  <c r="M1626" i="15"/>
  <c r="L1626" i="15"/>
  <c r="J1626" i="15"/>
  <c r="G1626" i="15"/>
  <c r="F1626" i="15"/>
  <c r="C1626" i="15"/>
  <c r="AX1625" i="15"/>
  <c r="AW1625" i="15"/>
  <c r="AV1625" i="15"/>
  <c r="AH1625" i="15"/>
  <c r="AG1625" i="15"/>
  <c r="AF1625" i="15"/>
  <c r="AE1625" i="15"/>
  <c r="AD1625" i="15"/>
  <c r="N1625" i="15"/>
  <c r="M1625" i="15"/>
  <c r="L1625" i="15"/>
  <c r="J1625" i="15" s="1"/>
  <c r="G1625" i="15"/>
  <c r="F1625" i="15"/>
  <c r="C1625" i="15"/>
  <c r="AX1624" i="15"/>
  <c r="AW1624" i="15"/>
  <c r="AV1624" i="15"/>
  <c r="AH1624" i="15"/>
  <c r="AG1624" i="15"/>
  <c r="AF1624" i="15"/>
  <c r="AE1624" i="15"/>
  <c r="AD1624" i="15"/>
  <c r="N1624" i="15"/>
  <c r="M1624" i="15"/>
  <c r="L1624" i="15"/>
  <c r="J1624" i="15"/>
  <c r="G1624" i="15"/>
  <c r="F1624" i="15"/>
  <c r="C1624" i="15"/>
  <c r="AX1623" i="15"/>
  <c r="AW1623" i="15"/>
  <c r="AV1623" i="15"/>
  <c r="AH1623" i="15"/>
  <c r="AG1623" i="15"/>
  <c r="AF1623" i="15"/>
  <c r="AE1623" i="15"/>
  <c r="AD1623" i="15"/>
  <c r="N1623" i="15"/>
  <c r="J1623" i="15" s="1"/>
  <c r="M1623" i="15"/>
  <c r="L1623" i="15"/>
  <c r="G1623" i="15"/>
  <c r="F1623" i="15"/>
  <c r="C1623" i="15"/>
  <c r="AX1622" i="15"/>
  <c r="AW1622" i="15"/>
  <c r="AV1622" i="15"/>
  <c r="AH1622" i="15"/>
  <c r="AG1622" i="15"/>
  <c r="AF1622" i="15"/>
  <c r="AE1622" i="15"/>
  <c r="AD1622" i="15"/>
  <c r="N1622" i="15"/>
  <c r="M1622" i="15"/>
  <c r="L1622" i="15"/>
  <c r="J1622" i="15" s="1"/>
  <c r="G1622" i="15"/>
  <c r="F1622" i="15"/>
  <c r="C1622" i="15"/>
  <c r="AX1621" i="15"/>
  <c r="AW1621" i="15"/>
  <c r="AV1621" i="15"/>
  <c r="AH1621" i="15"/>
  <c r="AG1621" i="15"/>
  <c r="AF1621" i="15"/>
  <c r="AE1621" i="15"/>
  <c r="AD1621" i="15"/>
  <c r="N1621" i="15"/>
  <c r="M1621" i="15"/>
  <c r="L1621" i="15"/>
  <c r="J1621" i="15" s="1"/>
  <c r="G1621" i="15"/>
  <c r="F1621" i="15"/>
  <c r="C1621" i="15"/>
  <c r="AX1620" i="15"/>
  <c r="AW1620" i="15"/>
  <c r="AV1620" i="15"/>
  <c r="AH1620" i="15"/>
  <c r="AG1620" i="15"/>
  <c r="AF1620" i="15"/>
  <c r="AE1620" i="15"/>
  <c r="AD1620" i="15"/>
  <c r="N1620" i="15"/>
  <c r="M1620" i="15"/>
  <c r="J1620" i="15" s="1"/>
  <c r="L1620" i="15"/>
  <c r="G1620" i="15"/>
  <c r="F1620" i="15"/>
  <c r="C1620" i="15"/>
  <c r="AX1619" i="15"/>
  <c r="AW1619" i="15"/>
  <c r="AV1619" i="15"/>
  <c r="AH1619" i="15"/>
  <c r="AG1619" i="15"/>
  <c r="AF1619" i="15"/>
  <c r="AE1619" i="15"/>
  <c r="AD1619" i="15"/>
  <c r="N1619" i="15"/>
  <c r="M1619" i="15"/>
  <c r="L1619" i="15"/>
  <c r="J1619" i="15" s="1"/>
  <c r="G1619" i="15"/>
  <c r="F1619" i="15"/>
  <c r="C1619" i="15"/>
  <c r="AX1618" i="15"/>
  <c r="AW1618" i="15"/>
  <c r="AV1618" i="15"/>
  <c r="AH1618" i="15"/>
  <c r="AG1618" i="15"/>
  <c r="AF1618" i="15"/>
  <c r="AE1618" i="15"/>
  <c r="AD1618" i="15"/>
  <c r="N1618" i="15"/>
  <c r="M1618" i="15"/>
  <c r="L1618" i="15"/>
  <c r="J1618" i="15"/>
  <c r="G1618" i="15"/>
  <c r="F1618" i="15"/>
  <c r="C1618" i="15"/>
  <c r="AX1617" i="15"/>
  <c r="AW1617" i="15"/>
  <c r="AV1617" i="15"/>
  <c r="AH1617" i="15"/>
  <c r="AG1617" i="15"/>
  <c r="AF1617" i="15"/>
  <c r="AE1617" i="15"/>
  <c r="AD1617" i="15"/>
  <c r="N1617" i="15"/>
  <c r="M1617" i="15"/>
  <c r="L1617" i="15"/>
  <c r="J1617" i="15" s="1"/>
  <c r="G1617" i="15"/>
  <c r="F1617" i="15"/>
  <c r="C1617" i="15"/>
  <c r="AX1616" i="15"/>
  <c r="AW1616" i="15"/>
  <c r="AV1616" i="15"/>
  <c r="AH1616" i="15"/>
  <c r="AG1616" i="15"/>
  <c r="AF1616" i="15"/>
  <c r="AE1616" i="15"/>
  <c r="AD1616" i="15"/>
  <c r="N1616" i="15"/>
  <c r="M1616" i="15"/>
  <c r="L1616" i="15"/>
  <c r="J1616" i="15"/>
  <c r="G1616" i="15"/>
  <c r="F1616" i="15"/>
  <c r="C1616" i="15"/>
  <c r="AX1615" i="15"/>
  <c r="AW1615" i="15"/>
  <c r="AV1615" i="15"/>
  <c r="AH1615" i="15"/>
  <c r="AG1615" i="15"/>
  <c r="AF1615" i="15"/>
  <c r="AE1615" i="15"/>
  <c r="AD1615" i="15"/>
  <c r="N1615" i="15"/>
  <c r="J1615" i="15" s="1"/>
  <c r="M1615" i="15"/>
  <c r="L1615" i="15"/>
  <c r="G1615" i="15"/>
  <c r="F1615" i="15"/>
  <c r="C1615" i="15"/>
  <c r="AX1614" i="15"/>
  <c r="AW1614" i="15"/>
  <c r="AV1614" i="15"/>
  <c r="AH1614" i="15"/>
  <c r="AG1614" i="15"/>
  <c r="AF1614" i="15"/>
  <c r="AE1614" i="15"/>
  <c r="AD1614" i="15"/>
  <c r="N1614" i="15"/>
  <c r="M1614" i="15"/>
  <c r="L1614" i="15"/>
  <c r="J1614" i="15" s="1"/>
  <c r="G1614" i="15"/>
  <c r="F1614" i="15"/>
  <c r="C1614" i="15"/>
  <c r="AX1613" i="15"/>
  <c r="AW1613" i="15"/>
  <c r="AV1613" i="15"/>
  <c r="AH1613" i="15"/>
  <c r="AG1613" i="15"/>
  <c r="AF1613" i="15"/>
  <c r="AE1613" i="15"/>
  <c r="AD1613" i="15"/>
  <c r="N1613" i="15"/>
  <c r="M1613" i="15"/>
  <c r="L1613" i="15"/>
  <c r="J1613" i="15" s="1"/>
  <c r="G1613" i="15"/>
  <c r="F1613" i="15"/>
  <c r="C1613" i="15"/>
  <c r="AX1612" i="15"/>
  <c r="AW1612" i="15"/>
  <c r="AV1612" i="15"/>
  <c r="AH1612" i="15"/>
  <c r="AG1612" i="15"/>
  <c r="AF1612" i="15"/>
  <c r="AE1612" i="15"/>
  <c r="AD1612" i="15"/>
  <c r="N1612" i="15"/>
  <c r="M1612" i="15"/>
  <c r="J1612" i="15" s="1"/>
  <c r="L1612" i="15"/>
  <c r="G1612" i="15"/>
  <c r="F1612" i="15"/>
  <c r="C1612" i="15"/>
  <c r="AX1611" i="15"/>
  <c r="AW1611" i="15"/>
  <c r="AV1611" i="15"/>
  <c r="AH1611" i="15"/>
  <c r="AG1611" i="15"/>
  <c r="AF1611" i="15"/>
  <c r="AE1611" i="15"/>
  <c r="AD1611" i="15"/>
  <c r="N1611" i="15"/>
  <c r="M1611" i="15"/>
  <c r="L1611" i="15"/>
  <c r="J1611" i="15" s="1"/>
  <c r="G1611" i="15"/>
  <c r="F1611" i="15"/>
  <c r="C1611" i="15"/>
  <c r="AX1610" i="15"/>
  <c r="AW1610" i="15"/>
  <c r="AV1610" i="15"/>
  <c r="AH1610" i="15"/>
  <c r="AG1610" i="15"/>
  <c r="AF1610" i="15"/>
  <c r="AE1610" i="15"/>
  <c r="AD1610" i="15"/>
  <c r="N1610" i="15"/>
  <c r="M1610" i="15"/>
  <c r="L1610" i="15"/>
  <c r="J1610" i="15"/>
  <c r="G1610" i="15"/>
  <c r="F1610" i="15"/>
  <c r="C1610" i="15"/>
  <c r="AX1609" i="15"/>
  <c r="AW1609" i="15"/>
  <c r="AV1609" i="15"/>
  <c r="AH1609" i="15"/>
  <c r="AG1609" i="15"/>
  <c r="AF1609" i="15"/>
  <c r="AE1609" i="15"/>
  <c r="AD1609" i="15"/>
  <c r="N1609" i="15"/>
  <c r="M1609" i="15"/>
  <c r="L1609" i="15"/>
  <c r="J1609" i="15" s="1"/>
  <c r="G1609" i="15"/>
  <c r="F1609" i="15"/>
  <c r="C1609" i="15"/>
  <c r="AX1608" i="15"/>
  <c r="AW1608" i="15"/>
  <c r="AV1608" i="15"/>
  <c r="AH1608" i="15"/>
  <c r="AG1608" i="15"/>
  <c r="AF1608" i="15"/>
  <c r="AE1608" i="15"/>
  <c r="AD1608" i="15"/>
  <c r="N1608" i="15"/>
  <c r="M1608" i="15"/>
  <c r="L1608" i="15"/>
  <c r="J1608" i="15"/>
  <c r="G1608" i="15"/>
  <c r="F1608" i="15"/>
  <c r="C1608" i="15"/>
  <c r="AX1607" i="15"/>
  <c r="AW1607" i="15"/>
  <c r="AV1607" i="15"/>
  <c r="AH1607" i="15"/>
  <c r="AG1607" i="15"/>
  <c r="AF1607" i="15"/>
  <c r="AE1607" i="15"/>
  <c r="AD1607" i="15"/>
  <c r="N1607" i="15"/>
  <c r="J1607" i="15" s="1"/>
  <c r="M1607" i="15"/>
  <c r="L1607" i="15"/>
  <c r="G1607" i="15"/>
  <c r="F1607" i="15"/>
  <c r="C1607" i="15"/>
  <c r="AX1606" i="15"/>
  <c r="AW1606" i="15"/>
  <c r="AV1606" i="15"/>
  <c r="AH1606" i="15"/>
  <c r="AG1606" i="15"/>
  <c r="AF1606" i="15"/>
  <c r="AE1606" i="15"/>
  <c r="AD1606" i="15"/>
  <c r="N1606" i="15"/>
  <c r="M1606" i="15"/>
  <c r="L1606" i="15"/>
  <c r="J1606" i="15" s="1"/>
  <c r="G1606" i="15"/>
  <c r="F1606" i="15"/>
  <c r="C1606" i="15"/>
  <c r="AX1605" i="15"/>
  <c r="AW1605" i="15"/>
  <c r="AV1605" i="15"/>
  <c r="AH1605" i="15"/>
  <c r="AG1605" i="15"/>
  <c r="AF1605" i="15"/>
  <c r="AE1605" i="15"/>
  <c r="AD1605" i="15"/>
  <c r="N1605" i="15"/>
  <c r="M1605" i="15"/>
  <c r="L1605" i="15"/>
  <c r="G1605" i="15"/>
  <c r="F1605" i="15"/>
  <c r="C1605" i="15"/>
  <c r="AX1604" i="15"/>
  <c r="AW1604" i="15"/>
  <c r="AV1604" i="15"/>
  <c r="AH1604" i="15"/>
  <c r="AG1604" i="15"/>
  <c r="AF1604" i="15"/>
  <c r="AE1604" i="15"/>
  <c r="AD1604" i="15"/>
  <c r="N1604" i="15"/>
  <c r="M1604" i="15"/>
  <c r="J1604" i="15" s="1"/>
  <c r="L1604" i="15"/>
  <c r="G1604" i="15"/>
  <c r="F1604" i="15"/>
  <c r="C1604" i="15"/>
  <c r="AX1603" i="15"/>
  <c r="AW1603" i="15"/>
  <c r="AV1603" i="15"/>
  <c r="AH1603" i="15"/>
  <c r="AG1603" i="15"/>
  <c r="AF1603" i="15"/>
  <c r="AE1603" i="15"/>
  <c r="AD1603" i="15"/>
  <c r="N1603" i="15"/>
  <c r="M1603" i="15"/>
  <c r="L1603" i="15"/>
  <c r="J1603" i="15" s="1"/>
  <c r="G1603" i="15"/>
  <c r="F1603" i="15"/>
  <c r="C1603" i="15"/>
  <c r="AX1602" i="15"/>
  <c r="AW1602" i="15"/>
  <c r="AV1602" i="15"/>
  <c r="AH1602" i="15"/>
  <c r="AG1602" i="15"/>
  <c r="AF1602" i="15"/>
  <c r="AE1602" i="15"/>
  <c r="AD1602" i="15"/>
  <c r="N1602" i="15"/>
  <c r="M1602" i="15"/>
  <c r="L1602" i="15"/>
  <c r="J1602" i="15"/>
  <c r="G1602" i="15"/>
  <c r="F1602" i="15"/>
  <c r="C1602" i="15"/>
  <c r="AX1601" i="15"/>
  <c r="AW1601" i="15"/>
  <c r="AV1601" i="15"/>
  <c r="AH1601" i="15"/>
  <c r="AG1601" i="15"/>
  <c r="AF1601" i="15"/>
  <c r="AE1601" i="15"/>
  <c r="AD1601" i="15"/>
  <c r="N1601" i="15"/>
  <c r="M1601" i="15"/>
  <c r="L1601" i="15"/>
  <c r="J1601" i="15" s="1"/>
  <c r="G1601" i="15"/>
  <c r="F1601" i="15"/>
  <c r="C1601" i="15"/>
  <c r="AX1600" i="15"/>
  <c r="AW1600" i="15"/>
  <c r="AV1600" i="15"/>
  <c r="AH1600" i="15"/>
  <c r="AG1600" i="15"/>
  <c r="AF1600" i="15"/>
  <c r="AE1600" i="15"/>
  <c r="AD1600" i="15"/>
  <c r="N1600" i="15"/>
  <c r="M1600" i="15"/>
  <c r="L1600" i="15"/>
  <c r="J1600" i="15"/>
  <c r="G1600" i="15"/>
  <c r="F1600" i="15"/>
  <c r="C1600" i="15"/>
  <c r="AX1599" i="15"/>
  <c r="AW1599" i="15"/>
  <c r="AV1599" i="15"/>
  <c r="AH1599" i="15"/>
  <c r="AG1599" i="15"/>
  <c r="AF1599" i="15"/>
  <c r="AE1599" i="15"/>
  <c r="AD1599" i="15"/>
  <c r="N1599" i="15"/>
  <c r="J1599" i="15" s="1"/>
  <c r="M1599" i="15"/>
  <c r="L1599" i="15"/>
  <c r="G1599" i="15"/>
  <c r="F1599" i="15"/>
  <c r="C1599" i="15"/>
  <c r="AX1598" i="15"/>
  <c r="AW1598" i="15"/>
  <c r="AV1598" i="15"/>
  <c r="AH1598" i="15"/>
  <c r="AG1598" i="15"/>
  <c r="AF1598" i="15"/>
  <c r="AE1598" i="15"/>
  <c r="AD1598" i="15"/>
  <c r="N1598" i="15"/>
  <c r="M1598" i="15"/>
  <c r="L1598" i="15"/>
  <c r="J1598" i="15" s="1"/>
  <c r="G1598" i="15"/>
  <c r="F1598" i="15"/>
  <c r="C1598" i="15"/>
  <c r="AX1597" i="15"/>
  <c r="AW1597" i="15"/>
  <c r="AV1597" i="15"/>
  <c r="AH1597" i="15"/>
  <c r="AG1597" i="15"/>
  <c r="AF1597" i="15"/>
  <c r="AE1597" i="15"/>
  <c r="AD1597" i="15"/>
  <c r="N1597" i="15"/>
  <c r="M1597" i="15"/>
  <c r="L1597" i="15"/>
  <c r="G1597" i="15"/>
  <c r="F1597" i="15"/>
  <c r="C1597" i="15"/>
  <c r="AX1596" i="15"/>
  <c r="AW1596" i="15"/>
  <c r="AV1596" i="15"/>
  <c r="AH1596" i="15"/>
  <c r="AG1596" i="15"/>
  <c r="AF1596" i="15"/>
  <c r="AE1596" i="15"/>
  <c r="AD1596" i="15"/>
  <c r="N1596" i="15"/>
  <c r="M1596" i="15"/>
  <c r="J1596" i="15" s="1"/>
  <c r="L1596" i="15"/>
  <c r="G1596" i="15"/>
  <c r="F1596" i="15"/>
  <c r="C1596" i="15"/>
  <c r="AX1594" i="15"/>
  <c r="AW1594" i="15"/>
  <c r="AV1594" i="15"/>
  <c r="AH1594" i="15"/>
  <c r="AG1594" i="15"/>
  <c r="AF1594" i="15"/>
  <c r="AE1594" i="15"/>
  <c r="AD1594" i="15"/>
  <c r="N1594" i="15"/>
  <c r="M1594" i="15"/>
  <c r="L1594" i="15"/>
  <c r="J1594" i="15" s="1"/>
  <c r="G1594" i="15"/>
  <c r="F1594" i="15"/>
  <c r="C1594" i="15"/>
  <c r="AX1593" i="15"/>
  <c r="AW1593" i="15"/>
  <c r="AV1593" i="15"/>
  <c r="AH1593" i="15"/>
  <c r="AG1593" i="15"/>
  <c r="AF1593" i="15"/>
  <c r="AE1593" i="15"/>
  <c r="AD1593" i="15"/>
  <c r="N1593" i="15"/>
  <c r="M1593" i="15"/>
  <c r="L1593" i="15"/>
  <c r="J1593" i="15"/>
  <c r="G1593" i="15"/>
  <c r="F1593" i="15"/>
  <c r="C1593" i="15"/>
  <c r="AX1592" i="15"/>
  <c r="AW1592" i="15"/>
  <c r="AV1592" i="15"/>
  <c r="AH1592" i="15"/>
  <c r="AG1592" i="15"/>
  <c r="AF1592" i="15"/>
  <c r="AE1592" i="15"/>
  <c r="AD1592" i="15"/>
  <c r="N1592" i="15"/>
  <c r="M1592" i="15"/>
  <c r="L1592" i="15"/>
  <c r="J1592" i="15" s="1"/>
  <c r="G1592" i="15"/>
  <c r="F1592" i="15"/>
  <c r="C1592" i="15"/>
  <c r="AX1591" i="15"/>
  <c r="AW1591" i="15"/>
  <c r="AV1591" i="15"/>
  <c r="AH1591" i="15"/>
  <c r="AG1591" i="15"/>
  <c r="AF1591" i="15"/>
  <c r="AE1591" i="15"/>
  <c r="AD1591" i="15"/>
  <c r="N1591" i="15"/>
  <c r="M1591" i="15"/>
  <c r="L1591" i="15"/>
  <c r="J1591" i="15"/>
  <c r="G1591" i="15"/>
  <c r="F1591" i="15"/>
  <c r="C1591" i="15"/>
  <c r="AX1590" i="15"/>
  <c r="AW1590" i="15"/>
  <c r="AV1590" i="15"/>
  <c r="AH1590" i="15"/>
  <c r="AG1590" i="15"/>
  <c r="AF1590" i="15"/>
  <c r="AE1590" i="15"/>
  <c r="AD1590" i="15"/>
  <c r="N1590" i="15"/>
  <c r="J1590" i="15" s="1"/>
  <c r="M1590" i="15"/>
  <c r="L1590" i="15"/>
  <c r="G1590" i="15"/>
  <c r="F1590" i="15"/>
  <c r="C1590" i="15"/>
  <c r="AX1589" i="15"/>
  <c r="AW1589" i="15"/>
  <c r="AV1589" i="15"/>
  <c r="AH1589" i="15"/>
  <c r="AG1589" i="15"/>
  <c r="AF1589" i="15"/>
  <c r="AE1589" i="15"/>
  <c r="AD1589" i="15"/>
  <c r="N1589" i="15"/>
  <c r="M1589" i="15"/>
  <c r="L1589" i="15"/>
  <c r="J1589" i="15" s="1"/>
  <c r="G1589" i="15"/>
  <c r="F1589" i="15"/>
  <c r="C1589" i="15"/>
  <c r="AX1588" i="15"/>
  <c r="AW1588" i="15"/>
  <c r="AV1588" i="15"/>
  <c r="AH1588" i="15"/>
  <c r="AG1588" i="15"/>
  <c r="AF1588" i="15"/>
  <c r="AE1588" i="15"/>
  <c r="AD1588" i="15"/>
  <c r="N1588" i="15"/>
  <c r="M1588" i="15"/>
  <c r="L1588" i="15"/>
  <c r="J1588" i="15" s="1"/>
  <c r="G1588" i="15"/>
  <c r="F1588" i="15"/>
  <c r="C1588" i="15"/>
  <c r="AX1587" i="15"/>
  <c r="AW1587" i="15"/>
  <c r="AV1587" i="15"/>
  <c r="AH1587" i="15"/>
  <c r="AG1587" i="15"/>
  <c r="AF1587" i="15"/>
  <c r="AE1587" i="15"/>
  <c r="AD1587" i="15"/>
  <c r="N1587" i="15"/>
  <c r="M1587" i="15"/>
  <c r="J1587" i="15" s="1"/>
  <c r="L1587" i="15"/>
  <c r="G1587" i="15"/>
  <c r="F1587" i="15"/>
  <c r="C1587" i="15"/>
  <c r="AX1586" i="15"/>
  <c r="AW1586" i="15"/>
  <c r="AV1586" i="15"/>
  <c r="AH1586" i="15"/>
  <c r="AG1586" i="15"/>
  <c r="AF1586" i="15"/>
  <c r="AE1586" i="15"/>
  <c r="AD1586" i="15"/>
  <c r="N1586" i="15"/>
  <c r="M1586" i="15"/>
  <c r="L1586" i="15"/>
  <c r="J1586" i="15" s="1"/>
  <c r="G1586" i="15"/>
  <c r="F1586" i="15"/>
  <c r="C1586" i="15"/>
  <c r="AX1585" i="15"/>
  <c r="AW1585" i="15"/>
  <c r="AV1585" i="15"/>
  <c r="AH1585" i="15"/>
  <c r="AG1585" i="15"/>
  <c r="AF1585" i="15"/>
  <c r="AE1585" i="15"/>
  <c r="AD1585" i="15"/>
  <c r="N1585" i="15"/>
  <c r="M1585" i="15"/>
  <c r="L1585" i="15"/>
  <c r="J1585" i="15"/>
  <c r="G1585" i="15"/>
  <c r="F1585" i="15"/>
  <c r="C1585" i="15"/>
  <c r="AX1584" i="15"/>
  <c r="AW1584" i="15"/>
  <c r="AV1584" i="15"/>
  <c r="AH1584" i="15"/>
  <c r="AG1584" i="15"/>
  <c r="AF1584" i="15"/>
  <c r="AE1584" i="15"/>
  <c r="AD1584" i="15"/>
  <c r="N1584" i="15"/>
  <c r="M1584" i="15"/>
  <c r="L1584" i="15"/>
  <c r="J1584" i="15" s="1"/>
  <c r="G1584" i="15"/>
  <c r="F1584" i="15"/>
  <c r="C1584" i="15"/>
  <c r="AX1583" i="15"/>
  <c r="AW1583" i="15"/>
  <c r="AV1583" i="15"/>
  <c r="AH1583" i="15"/>
  <c r="AG1583" i="15"/>
  <c r="AF1583" i="15"/>
  <c r="AE1583" i="15"/>
  <c r="AD1583" i="15"/>
  <c r="N1583" i="15"/>
  <c r="M1583" i="15"/>
  <c r="L1583" i="15"/>
  <c r="J1583" i="15"/>
  <c r="G1583" i="15"/>
  <c r="F1583" i="15"/>
  <c r="C1583" i="15"/>
  <c r="AX1582" i="15"/>
  <c r="AW1582" i="15"/>
  <c r="AV1582" i="15"/>
  <c r="AH1582" i="15"/>
  <c r="AG1582" i="15"/>
  <c r="AF1582" i="15"/>
  <c r="AE1582" i="15"/>
  <c r="AD1582" i="15"/>
  <c r="N1582" i="15"/>
  <c r="J1582" i="15" s="1"/>
  <c r="M1582" i="15"/>
  <c r="L1582" i="15"/>
  <c r="G1582" i="15"/>
  <c r="F1582" i="15"/>
  <c r="C1582" i="15"/>
  <c r="AX1580" i="15"/>
  <c r="AW1580" i="15"/>
  <c r="AV1580" i="15"/>
  <c r="AH1580" i="15"/>
  <c r="AG1580" i="15"/>
  <c r="AF1580" i="15"/>
  <c r="AE1580" i="15"/>
  <c r="AD1580" i="15"/>
  <c r="N1580" i="15"/>
  <c r="M1580" i="15"/>
  <c r="L1580" i="15"/>
  <c r="J1580" i="15" s="1"/>
  <c r="G1580" i="15"/>
  <c r="F1580" i="15"/>
  <c r="C1580" i="15"/>
  <c r="AX1579" i="15"/>
  <c r="AW1579" i="15"/>
  <c r="AV1579" i="15"/>
  <c r="AH1579" i="15"/>
  <c r="AG1579" i="15"/>
  <c r="AF1579" i="15"/>
  <c r="AE1579" i="15"/>
  <c r="AD1579" i="15"/>
  <c r="N1579" i="15"/>
  <c r="M1579" i="15"/>
  <c r="L1579" i="15"/>
  <c r="J1579" i="15" s="1"/>
  <c r="G1579" i="15"/>
  <c r="F1579" i="15"/>
  <c r="C1579" i="15"/>
  <c r="AX1578" i="15"/>
  <c r="AW1578" i="15"/>
  <c r="AV1578" i="15"/>
  <c r="AH1578" i="15"/>
  <c r="AG1578" i="15"/>
  <c r="AF1578" i="15"/>
  <c r="AE1578" i="15"/>
  <c r="AD1578" i="15"/>
  <c r="N1578" i="15"/>
  <c r="M1578" i="15"/>
  <c r="J1578" i="15" s="1"/>
  <c r="L1578" i="15"/>
  <c r="G1578" i="15"/>
  <c r="F1578" i="15"/>
  <c r="C1578" i="15"/>
  <c r="AX1577" i="15"/>
  <c r="AW1577" i="15"/>
  <c r="AV1577" i="15"/>
  <c r="AH1577" i="15"/>
  <c r="AG1577" i="15"/>
  <c r="AF1577" i="15"/>
  <c r="AE1577" i="15"/>
  <c r="AD1577" i="15"/>
  <c r="N1577" i="15"/>
  <c r="M1577" i="15"/>
  <c r="L1577" i="15"/>
  <c r="J1577" i="15" s="1"/>
  <c r="G1577" i="15"/>
  <c r="F1577" i="15"/>
  <c r="C1577" i="15"/>
  <c r="AX1576" i="15"/>
  <c r="AW1576" i="15"/>
  <c r="AV1576" i="15"/>
  <c r="AH1576" i="15"/>
  <c r="AG1576" i="15"/>
  <c r="AF1576" i="15"/>
  <c r="AE1576" i="15"/>
  <c r="AD1576" i="15"/>
  <c r="N1576" i="15"/>
  <c r="M1576" i="15"/>
  <c r="L1576" i="15"/>
  <c r="J1576" i="15"/>
  <c r="G1576" i="15"/>
  <c r="F1576" i="15"/>
  <c r="C1576" i="15"/>
  <c r="AX1575" i="15"/>
  <c r="AW1575" i="15"/>
  <c r="AV1575" i="15"/>
  <c r="AH1575" i="15"/>
  <c r="AG1575" i="15"/>
  <c r="AF1575" i="15"/>
  <c r="AE1575" i="15"/>
  <c r="AD1575" i="15"/>
  <c r="N1575" i="15"/>
  <c r="M1575" i="15"/>
  <c r="L1575" i="15"/>
  <c r="J1575" i="15" s="1"/>
  <c r="G1575" i="15"/>
  <c r="F1575" i="15"/>
  <c r="C1575" i="15"/>
  <c r="AX1574" i="15"/>
  <c r="AW1574" i="15"/>
  <c r="AV1574" i="15"/>
  <c r="AH1574" i="15"/>
  <c r="AG1574" i="15"/>
  <c r="AF1574" i="15"/>
  <c r="AE1574" i="15"/>
  <c r="AD1574" i="15"/>
  <c r="N1574" i="15"/>
  <c r="M1574" i="15"/>
  <c r="L1574" i="15"/>
  <c r="J1574" i="15"/>
  <c r="G1574" i="15"/>
  <c r="F1574" i="15"/>
  <c r="C1574" i="15"/>
  <c r="AX1573" i="15"/>
  <c r="AW1573" i="15"/>
  <c r="AV1573" i="15"/>
  <c r="AH1573" i="15"/>
  <c r="AG1573" i="15"/>
  <c r="AF1573" i="15"/>
  <c r="AE1573" i="15"/>
  <c r="AD1573" i="15"/>
  <c r="N1573" i="15"/>
  <c r="J1573" i="15" s="1"/>
  <c r="M1573" i="15"/>
  <c r="L1573" i="15"/>
  <c r="G1573" i="15"/>
  <c r="F1573" i="15"/>
  <c r="C1573" i="15"/>
  <c r="AX1572" i="15"/>
  <c r="AW1572" i="15"/>
  <c r="AV1572" i="15"/>
  <c r="AH1572" i="15"/>
  <c r="AG1572" i="15"/>
  <c r="AF1572" i="15"/>
  <c r="AE1572" i="15"/>
  <c r="AD1572" i="15"/>
  <c r="N1572" i="15"/>
  <c r="M1572" i="15"/>
  <c r="L1572" i="15"/>
  <c r="J1572" i="15" s="1"/>
  <c r="G1572" i="15"/>
  <c r="F1572" i="15"/>
  <c r="C1572" i="15"/>
  <c r="AX1571" i="15"/>
  <c r="AW1571" i="15"/>
  <c r="AV1571" i="15"/>
  <c r="AH1571" i="15"/>
  <c r="AG1571" i="15"/>
  <c r="AF1571" i="15"/>
  <c r="AE1571" i="15"/>
  <c r="AD1571" i="15"/>
  <c r="N1571" i="15"/>
  <c r="M1571" i="15"/>
  <c r="L1571" i="15"/>
  <c r="G1571" i="15"/>
  <c r="F1571" i="15"/>
  <c r="C1571" i="15"/>
  <c r="AX1570" i="15"/>
  <c r="AW1570" i="15"/>
  <c r="AV1570" i="15"/>
  <c r="AH1570" i="15"/>
  <c r="AG1570" i="15"/>
  <c r="AF1570" i="15"/>
  <c r="AE1570" i="15"/>
  <c r="AD1570" i="15"/>
  <c r="N1570" i="15"/>
  <c r="M1570" i="15"/>
  <c r="J1570" i="15" s="1"/>
  <c r="L1570" i="15"/>
  <c r="G1570" i="15"/>
  <c r="F1570" i="15"/>
  <c r="C1570" i="15"/>
  <c r="AX1569" i="15"/>
  <c r="AW1569" i="15"/>
  <c r="AV1569" i="15"/>
  <c r="AH1569" i="15"/>
  <c r="AG1569" i="15"/>
  <c r="AF1569" i="15"/>
  <c r="AE1569" i="15"/>
  <c r="AD1569" i="15"/>
  <c r="N1569" i="15"/>
  <c r="M1569" i="15"/>
  <c r="L1569" i="15"/>
  <c r="J1569" i="15" s="1"/>
  <c r="G1569" i="15"/>
  <c r="F1569" i="15"/>
  <c r="C1569" i="15"/>
  <c r="AX1568" i="15"/>
  <c r="AW1568" i="15"/>
  <c r="AV1568" i="15"/>
  <c r="AH1568" i="15"/>
  <c r="AG1568" i="15"/>
  <c r="AF1568" i="15"/>
  <c r="AE1568" i="15"/>
  <c r="AD1568" i="15"/>
  <c r="N1568" i="15"/>
  <c r="M1568" i="15"/>
  <c r="L1568" i="15"/>
  <c r="J1568" i="15"/>
  <c r="G1568" i="15"/>
  <c r="F1568" i="15"/>
  <c r="C1568" i="15"/>
  <c r="AX1567" i="15"/>
  <c r="AW1567" i="15"/>
  <c r="AV1567" i="15"/>
  <c r="AH1567" i="15"/>
  <c r="AG1567" i="15"/>
  <c r="AF1567" i="15"/>
  <c r="AE1567" i="15"/>
  <c r="AD1567" i="15"/>
  <c r="N1567" i="15"/>
  <c r="M1567" i="15"/>
  <c r="L1567" i="15"/>
  <c r="J1567" i="15" s="1"/>
  <c r="G1567" i="15"/>
  <c r="F1567" i="15"/>
  <c r="C1567" i="15"/>
  <c r="AX1566" i="15"/>
  <c r="AW1566" i="15"/>
  <c r="AV1566" i="15"/>
  <c r="AH1566" i="15"/>
  <c r="AG1566" i="15"/>
  <c r="AF1566" i="15"/>
  <c r="AE1566" i="15"/>
  <c r="AD1566" i="15"/>
  <c r="N1566" i="15"/>
  <c r="M1566" i="15"/>
  <c r="L1566" i="15"/>
  <c r="J1566" i="15"/>
  <c r="G1566" i="15"/>
  <c r="F1566" i="15"/>
  <c r="C1566" i="15"/>
  <c r="AX1565" i="15"/>
  <c r="AW1565" i="15"/>
  <c r="AV1565" i="15"/>
  <c r="AH1565" i="15"/>
  <c r="AG1565" i="15"/>
  <c r="AF1565" i="15"/>
  <c r="AE1565" i="15"/>
  <c r="AD1565" i="15"/>
  <c r="N1565" i="15"/>
  <c r="J1565" i="15" s="1"/>
  <c r="M1565" i="15"/>
  <c r="L1565" i="15"/>
  <c r="G1565" i="15"/>
  <c r="F1565" i="15"/>
  <c r="C1565" i="15"/>
  <c r="AX1564" i="15"/>
  <c r="AW1564" i="15"/>
  <c r="AV1564" i="15"/>
  <c r="AH1564" i="15"/>
  <c r="AG1564" i="15"/>
  <c r="AF1564" i="15"/>
  <c r="AE1564" i="15"/>
  <c r="AD1564" i="15"/>
  <c r="N1564" i="15"/>
  <c r="M1564" i="15"/>
  <c r="L1564" i="15"/>
  <c r="J1564" i="15" s="1"/>
  <c r="G1564" i="15"/>
  <c r="F1564" i="15"/>
  <c r="C1564" i="15"/>
  <c r="AX1563" i="15"/>
  <c r="AW1563" i="15"/>
  <c r="AV1563" i="15"/>
  <c r="AH1563" i="15"/>
  <c r="AG1563" i="15"/>
  <c r="AF1563" i="15"/>
  <c r="AE1563" i="15"/>
  <c r="AD1563" i="15"/>
  <c r="N1563" i="15"/>
  <c r="M1563" i="15"/>
  <c r="L1563" i="15"/>
  <c r="G1563" i="15"/>
  <c r="F1563" i="15"/>
  <c r="C1563" i="15"/>
  <c r="AX1562" i="15"/>
  <c r="AW1562" i="15"/>
  <c r="AV1562" i="15"/>
  <c r="AH1562" i="15"/>
  <c r="AG1562" i="15"/>
  <c r="AF1562" i="15"/>
  <c r="AE1562" i="15"/>
  <c r="AD1562" i="15"/>
  <c r="N1562" i="15"/>
  <c r="M1562" i="15"/>
  <c r="J1562" i="15" s="1"/>
  <c r="L1562" i="15"/>
  <c r="G1562" i="15"/>
  <c r="F1562" i="15"/>
  <c r="C1562" i="15"/>
  <c r="AX1561" i="15"/>
  <c r="AW1561" i="15"/>
  <c r="AV1561" i="15"/>
  <c r="AH1561" i="15"/>
  <c r="AG1561" i="15"/>
  <c r="AF1561" i="15"/>
  <c r="AE1561" i="15"/>
  <c r="AD1561" i="15"/>
  <c r="N1561" i="15"/>
  <c r="M1561" i="15"/>
  <c r="L1561" i="15"/>
  <c r="J1561" i="15" s="1"/>
  <c r="G1561" i="15"/>
  <c r="F1561" i="15"/>
  <c r="C1561" i="15"/>
  <c r="AX1560" i="15"/>
  <c r="AW1560" i="15"/>
  <c r="AV1560" i="15"/>
  <c r="AH1560" i="15"/>
  <c r="AG1560" i="15"/>
  <c r="AF1560" i="15"/>
  <c r="AE1560" i="15"/>
  <c r="AD1560" i="15"/>
  <c r="N1560" i="15"/>
  <c r="M1560" i="15"/>
  <c r="L1560" i="15"/>
  <c r="J1560" i="15"/>
  <c r="G1560" i="15"/>
  <c r="F1560" i="15"/>
  <c r="C1560" i="15"/>
  <c r="AX1559" i="15"/>
  <c r="AW1559" i="15"/>
  <c r="AV1559" i="15"/>
  <c r="AH1559" i="15"/>
  <c r="AG1559" i="15"/>
  <c r="AF1559" i="15"/>
  <c r="AE1559" i="15"/>
  <c r="AD1559" i="15"/>
  <c r="N1559" i="15"/>
  <c r="M1559" i="15"/>
  <c r="L1559" i="15"/>
  <c r="J1559" i="15" s="1"/>
  <c r="G1559" i="15"/>
  <c r="F1559" i="15"/>
  <c r="C1559" i="15"/>
  <c r="AX1558" i="15"/>
  <c r="AW1558" i="15"/>
  <c r="AV1558" i="15"/>
  <c r="AH1558" i="15"/>
  <c r="AG1558" i="15"/>
  <c r="AF1558" i="15"/>
  <c r="AE1558" i="15"/>
  <c r="AD1558" i="15"/>
  <c r="N1558" i="15"/>
  <c r="M1558" i="15"/>
  <c r="L1558" i="15"/>
  <c r="J1558" i="15"/>
  <c r="G1558" i="15"/>
  <c r="F1558" i="15"/>
  <c r="C1558" i="15"/>
  <c r="AX1557" i="15"/>
  <c r="AW1557" i="15"/>
  <c r="AV1557" i="15"/>
  <c r="AH1557" i="15"/>
  <c r="AG1557" i="15"/>
  <c r="AF1557" i="15"/>
  <c r="AE1557" i="15"/>
  <c r="AD1557" i="15"/>
  <c r="N1557" i="15"/>
  <c r="J1557" i="15" s="1"/>
  <c r="M1557" i="15"/>
  <c r="L1557" i="15"/>
  <c r="G1557" i="15"/>
  <c r="F1557" i="15"/>
  <c r="C1557" i="15"/>
  <c r="AX1556" i="15"/>
  <c r="AW1556" i="15"/>
  <c r="AV1556" i="15"/>
  <c r="AH1556" i="15"/>
  <c r="AG1556" i="15"/>
  <c r="AF1556" i="15"/>
  <c r="AE1556" i="15"/>
  <c r="AD1556" i="15"/>
  <c r="N1556" i="15"/>
  <c r="M1556" i="15"/>
  <c r="L1556" i="15"/>
  <c r="J1556" i="15" s="1"/>
  <c r="G1556" i="15"/>
  <c r="F1556" i="15"/>
  <c r="C1556" i="15"/>
  <c r="AX1555" i="15"/>
  <c r="AW1555" i="15"/>
  <c r="AV1555" i="15"/>
  <c r="AH1555" i="15"/>
  <c r="AG1555" i="15"/>
  <c r="AF1555" i="15"/>
  <c r="AE1555" i="15"/>
  <c r="AD1555" i="15"/>
  <c r="N1555" i="15"/>
  <c r="M1555" i="15"/>
  <c r="L1555" i="15"/>
  <c r="J1555" i="15" s="1"/>
  <c r="G1555" i="15"/>
  <c r="F1555" i="15"/>
  <c r="C1555" i="15"/>
  <c r="AX1554" i="15"/>
  <c r="AW1554" i="15"/>
  <c r="AV1554" i="15"/>
  <c r="AH1554" i="15"/>
  <c r="AG1554" i="15"/>
  <c r="AF1554" i="15"/>
  <c r="AE1554" i="15"/>
  <c r="AD1554" i="15"/>
  <c r="N1554" i="15"/>
  <c r="M1554" i="15"/>
  <c r="J1554" i="15" s="1"/>
  <c r="L1554" i="15"/>
  <c r="G1554" i="15"/>
  <c r="F1554" i="15"/>
  <c r="C1554" i="15"/>
  <c r="AX1553" i="15"/>
  <c r="AW1553" i="15"/>
  <c r="AV1553" i="15"/>
  <c r="AH1553" i="15"/>
  <c r="AG1553" i="15"/>
  <c r="AF1553" i="15"/>
  <c r="AE1553" i="15"/>
  <c r="AD1553" i="15"/>
  <c r="N1553" i="15"/>
  <c r="M1553" i="15"/>
  <c r="L1553" i="15"/>
  <c r="J1553" i="15" s="1"/>
  <c r="G1553" i="15"/>
  <c r="F1553" i="15"/>
  <c r="C1553" i="15"/>
  <c r="AX1552" i="15"/>
  <c r="AW1552" i="15"/>
  <c r="AV1552" i="15"/>
  <c r="AH1552" i="15"/>
  <c r="AG1552" i="15"/>
  <c r="AF1552" i="15"/>
  <c r="AE1552" i="15"/>
  <c r="AD1552" i="15"/>
  <c r="N1552" i="15"/>
  <c r="M1552" i="15"/>
  <c r="L1552" i="15"/>
  <c r="J1552" i="15"/>
  <c r="G1552" i="15"/>
  <c r="F1552" i="15"/>
  <c r="C1552" i="15"/>
  <c r="AX1551" i="15"/>
  <c r="AW1551" i="15"/>
  <c r="AV1551" i="15"/>
  <c r="AH1551" i="15"/>
  <c r="AG1551" i="15"/>
  <c r="AF1551" i="15"/>
  <c r="AE1551" i="15"/>
  <c r="AD1551" i="15"/>
  <c r="N1551" i="15"/>
  <c r="M1551" i="15"/>
  <c r="L1551" i="15"/>
  <c r="J1551" i="15" s="1"/>
  <c r="G1551" i="15"/>
  <c r="F1551" i="15"/>
  <c r="C1551" i="15"/>
  <c r="AX1550" i="15"/>
  <c r="AW1550" i="15"/>
  <c r="AV1550" i="15"/>
  <c r="AH1550" i="15"/>
  <c r="AG1550" i="15"/>
  <c r="AF1550" i="15"/>
  <c r="AE1550" i="15"/>
  <c r="AD1550" i="15"/>
  <c r="N1550" i="15"/>
  <c r="M1550" i="15"/>
  <c r="L1550" i="15"/>
  <c r="J1550" i="15"/>
  <c r="G1550" i="15"/>
  <c r="F1550" i="15"/>
  <c r="C1550" i="15"/>
  <c r="AX1549" i="15"/>
  <c r="AW1549" i="15"/>
  <c r="AV1549" i="15"/>
  <c r="AH1549" i="15"/>
  <c r="AG1549" i="15"/>
  <c r="AF1549" i="15"/>
  <c r="AE1549" i="15"/>
  <c r="AD1549" i="15"/>
  <c r="N1549" i="15"/>
  <c r="J1549" i="15" s="1"/>
  <c r="M1549" i="15"/>
  <c r="L1549" i="15"/>
  <c r="G1549" i="15"/>
  <c r="F1549" i="15"/>
  <c r="C1549" i="15"/>
  <c r="AX1548" i="15"/>
  <c r="AW1548" i="15"/>
  <c r="AV1548" i="15"/>
  <c r="AH1548" i="15"/>
  <c r="AG1548" i="15"/>
  <c r="AF1548" i="15"/>
  <c r="AE1548" i="15"/>
  <c r="AD1548" i="15"/>
  <c r="N1548" i="15"/>
  <c r="M1548" i="15"/>
  <c r="L1548" i="15"/>
  <c r="J1548" i="15" s="1"/>
  <c r="G1548" i="15"/>
  <c r="F1548" i="15"/>
  <c r="C1548" i="15"/>
  <c r="AX1547" i="15"/>
  <c r="AW1547" i="15"/>
  <c r="AV1547" i="15"/>
  <c r="AH1547" i="15"/>
  <c r="AG1547" i="15"/>
  <c r="AF1547" i="15"/>
  <c r="AE1547" i="15"/>
  <c r="AD1547" i="15"/>
  <c r="N1547" i="15"/>
  <c r="M1547" i="15"/>
  <c r="L1547" i="15"/>
  <c r="J1547" i="15" s="1"/>
  <c r="G1547" i="15"/>
  <c r="F1547" i="15"/>
  <c r="C1547" i="15"/>
  <c r="AX1546" i="15"/>
  <c r="AW1546" i="15"/>
  <c r="AV1546" i="15"/>
  <c r="AH1546" i="15"/>
  <c r="AG1546" i="15"/>
  <c r="AF1546" i="15"/>
  <c r="AE1546" i="15"/>
  <c r="AD1546" i="15"/>
  <c r="N1546" i="15"/>
  <c r="M1546" i="15"/>
  <c r="J1546" i="15" s="1"/>
  <c r="L1546" i="15"/>
  <c r="G1546" i="15"/>
  <c r="F1546" i="15"/>
  <c r="C1546" i="15"/>
  <c r="AX1545" i="15"/>
  <c r="AW1545" i="15"/>
  <c r="AV1545" i="15"/>
  <c r="AH1545" i="15"/>
  <c r="AG1545" i="15"/>
  <c r="AF1545" i="15"/>
  <c r="AE1545" i="15"/>
  <c r="AD1545" i="15"/>
  <c r="N1545" i="15"/>
  <c r="M1545" i="15"/>
  <c r="L1545" i="15"/>
  <c r="J1545" i="15" s="1"/>
  <c r="G1545" i="15"/>
  <c r="F1545" i="15"/>
  <c r="C1545" i="15"/>
  <c r="AX1544" i="15"/>
  <c r="AW1544" i="15"/>
  <c r="AV1544" i="15"/>
  <c r="AH1544" i="15"/>
  <c r="AG1544" i="15"/>
  <c r="AF1544" i="15"/>
  <c r="AE1544" i="15"/>
  <c r="AD1544" i="15"/>
  <c r="N1544" i="15"/>
  <c r="M1544" i="15"/>
  <c r="L1544" i="15"/>
  <c r="J1544" i="15"/>
  <c r="G1544" i="15"/>
  <c r="F1544" i="15"/>
  <c r="C1544" i="15"/>
  <c r="AX1543" i="15"/>
  <c r="AW1543" i="15"/>
  <c r="AV1543" i="15"/>
  <c r="AH1543" i="15"/>
  <c r="AG1543" i="15"/>
  <c r="AF1543" i="15"/>
  <c r="AE1543" i="15"/>
  <c r="AD1543" i="15"/>
  <c r="N1543" i="15"/>
  <c r="M1543" i="15"/>
  <c r="L1543" i="15"/>
  <c r="J1543" i="15" s="1"/>
  <c r="G1543" i="15"/>
  <c r="F1543" i="15"/>
  <c r="C1543" i="15"/>
  <c r="AX1542" i="15"/>
  <c r="AW1542" i="15"/>
  <c r="AV1542" i="15"/>
  <c r="AH1542" i="15"/>
  <c r="AG1542" i="15"/>
  <c r="AF1542" i="15"/>
  <c r="AE1542" i="15"/>
  <c r="AD1542" i="15"/>
  <c r="N1542" i="15"/>
  <c r="M1542" i="15"/>
  <c r="L1542" i="15"/>
  <c r="J1542" i="15"/>
  <c r="G1542" i="15"/>
  <c r="F1542" i="15"/>
  <c r="C1542" i="15"/>
  <c r="AX1541" i="15"/>
  <c r="AW1541" i="15"/>
  <c r="AV1541" i="15"/>
  <c r="AH1541" i="15"/>
  <c r="AG1541" i="15"/>
  <c r="AF1541" i="15"/>
  <c r="AE1541" i="15"/>
  <c r="AD1541" i="15"/>
  <c r="N1541" i="15"/>
  <c r="J1541" i="15" s="1"/>
  <c r="M1541" i="15"/>
  <c r="L1541" i="15"/>
  <c r="G1541" i="15"/>
  <c r="F1541" i="15"/>
  <c r="C1541" i="15"/>
  <c r="AX1540" i="15"/>
  <c r="AW1540" i="15"/>
  <c r="AV1540" i="15"/>
  <c r="AH1540" i="15"/>
  <c r="AG1540" i="15"/>
  <c r="AF1540" i="15"/>
  <c r="AE1540" i="15"/>
  <c r="AD1540" i="15"/>
  <c r="N1540" i="15"/>
  <c r="M1540" i="15"/>
  <c r="J1540" i="15" s="1"/>
  <c r="L1540" i="15"/>
  <c r="G1540" i="15"/>
  <c r="F1540" i="15"/>
  <c r="C1540" i="15"/>
  <c r="AX1539" i="15"/>
  <c r="AW1539" i="15"/>
  <c r="AV1539" i="15"/>
  <c r="AH1539" i="15"/>
  <c r="AG1539" i="15"/>
  <c r="AF1539" i="15"/>
  <c r="AE1539" i="15"/>
  <c r="AD1539" i="15"/>
  <c r="N1539" i="15"/>
  <c r="M1539" i="15"/>
  <c r="L1539" i="15"/>
  <c r="G1539" i="15"/>
  <c r="F1539" i="15"/>
  <c r="C1539" i="15"/>
  <c r="AX1538" i="15"/>
  <c r="AW1538" i="15"/>
  <c r="AV1538" i="15"/>
  <c r="AH1538" i="15"/>
  <c r="AG1538" i="15"/>
  <c r="AF1538" i="15"/>
  <c r="AE1538" i="15"/>
  <c r="AD1538" i="15"/>
  <c r="N1538" i="15"/>
  <c r="M1538" i="15"/>
  <c r="J1538" i="15" s="1"/>
  <c r="L1538" i="15"/>
  <c r="G1538" i="15"/>
  <c r="F1538" i="15"/>
  <c r="C1538" i="15"/>
  <c r="AX1537" i="15"/>
  <c r="AW1537" i="15"/>
  <c r="AV1537" i="15"/>
  <c r="AH1537" i="15"/>
  <c r="AG1537" i="15"/>
  <c r="AF1537" i="15"/>
  <c r="AE1537" i="15"/>
  <c r="AD1537" i="15"/>
  <c r="N1537" i="15"/>
  <c r="M1537" i="15"/>
  <c r="L1537" i="15"/>
  <c r="J1537" i="15" s="1"/>
  <c r="G1537" i="15"/>
  <c r="F1537" i="15"/>
  <c r="C1537" i="15"/>
  <c r="AX1536" i="15"/>
  <c r="AW1536" i="15"/>
  <c r="AV1536" i="15"/>
  <c r="AH1536" i="15"/>
  <c r="AG1536" i="15"/>
  <c r="AF1536" i="15"/>
  <c r="AE1536" i="15"/>
  <c r="AD1536" i="15"/>
  <c r="N1536" i="15"/>
  <c r="M1536" i="15"/>
  <c r="L1536" i="15"/>
  <c r="J1536" i="15"/>
  <c r="G1536" i="15"/>
  <c r="F1536" i="15"/>
  <c r="C1536" i="15"/>
  <c r="AX1535" i="15"/>
  <c r="AW1535" i="15"/>
  <c r="AV1535" i="15"/>
  <c r="AH1535" i="15"/>
  <c r="AG1535" i="15"/>
  <c r="AF1535" i="15"/>
  <c r="AE1535" i="15"/>
  <c r="AD1535" i="15"/>
  <c r="N1535" i="15"/>
  <c r="M1535" i="15"/>
  <c r="L1535" i="15"/>
  <c r="J1535" i="15" s="1"/>
  <c r="G1535" i="15"/>
  <c r="F1535" i="15"/>
  <c r="C1535" i="15"/>
  <c r="AX1534" i="15"/>
  <c r="AW1534" i="15"/>
  <c r="AV1534" i="15"/>
  <c r="AH1534" i="15"/>
  <c r="AG1534" i="15"/>
  <c r="AF1534" i="15"/>
  <c r="AE1534" i="15"/>
  <c r="AD1534" i="15"/>
  <c r="N1534" i="15"/>
  <c r="M1534" i="15"/>
  <c r="L1534" i="15"/>
  <c r="J1534" i="15"/>
  <c r="G1534" i="15"/>
  <c r="F1534" i="15"/>
  <c r="C1534" i="15"/>
  <c r="AX1533" i="15"/>
  <c r="AW1533" i="15"/>
  <c r="AV1533" i="15"/>
  <c r="AH1533" i="15"/>
  <c r="AG1533" i="15"/>
  <c r="AF1533" i="15"/>
  <c r="AE1533" i="15"/>
  <c r="AD1533" i="15"/>
  <c r="N1533" i="15"/>
  <c r="J1533" i="15" s="1"/>
  <c r="M1533" i="15"/>
  <c r="L1533" i="15"/>
  <c r="G1533" i="15"/>
  <c r="F1533" i="15"/>
  <c r="C1533" i="15"/>
  <c r="AX1532" i="15"/>
  <c r="AW1532" i="15"/>
  <c r="AV1532" i="15"/>
  <c r="AH1532" i="15"/>
  <c r="AG1532" i="15"/>
  <c r="AF1532" i="15"/>
  <c r="AE1532" i="15"/>
  <c r="AD1532" i="15"/>
  <c r="N1532" i="15"/>
  <c r="M1532" i="15"/>
  <c r="J1532" i="15" s="1"/>
  <c r="L1532" i="15"/>
  <c r="G1532" i="15"/>
  <c r="F1532" i="15"/>
  <c r="C1532" i="15"/>
  <c r="AX1531" i="15"/>
  <c r="AW1531" i="15"/>
  <c r="AV1531" i="15"/>
  <c r="AH1531" i="15"/>
  <c r="AG1531" i="15"/>
  <c r="AF1531" i="15"/>
  <c r="AE1531" i="15"/>
  <c r="AD1531" i="15"/>
  <c r="N1531" i="15"/>
  <c r="M1531" i="15"/>
  <c r="L1531" i="15"/>
  <c r="G1531" i="15"/>
  <c r="F1531" i="15"/>
  <c r="C1531" i="15"/>
  <c r="AX1530" i="15"/>
  <c r="AW1530" i="15"/>
  <c r="AV1530" i="15"/>
  <c r="AH1530" i="15"/>
  <c r="AG1530" i="15"/>
  <c r="AF1530" i="15"/>
  <c r="AE1530" i="15"/>
  <c r="AD1530" i="15"/>
  <c r="N1530" i="15"/>
  <c r="M1530" i="15"/>
  <c r="J1530" i="15" s="1"/>
  <c r="L1530" i="15"/>
  <c r="G1530" i="15"/>
  <c r="F1530" i="15"/>
  <c r="C1530" i="15"/>
  <c r="AX1529" i="15"/>
  <c r="AW1529" i="15"/>
  <c r="AV1529" i="15"/>
  <c r="AH1529" i="15"/>
  <c r="AG1529" i="15"/>
  <c r="AF1529" i="15"/>
  <c r="AE1529" i="15"/>
  <c r="AD1529" i="15"/>
  <c r="N1529" i="15"/>
  <c r="M1529" i="15"/>
  <c r="L1529" i="15"/>
  <c r="J1529" i="15" s="1"/>
  <c r="G1529" i="15"/>
  <c r="F1529" i="15"/>
  <c r="C1529" i="15"/>
  <c r="AX1528" i="15"/>
  <c r="AW1528" i="15"/>
  <c r="AV1528" i="15"/>
  <c r="AH1528" i="15"/>
  <c r="AG1528" i="15"/>
  <c r="AF1528" i="15"/>
  <c r="AE1528" i="15"/>
  <c r="AD1528" i="15"/>
  <c r="N1528" i="15"/>
  <c r="M1528" i="15"/>
  <c r="L1528" i="15"/>
  <c r="J1528" i="15"/>
  <c r="G1528" i="15"/>
  <c r="F1528" i="15"/>
  <c r="C1528" i="15"/>
  <c r="AX1527" i="15"/>
  <c r="AW1527" i="15"/>
  <c r="AV1527" i="15"/>
  <c r="AH1527" i="15"/>
  <c r="AG1527" i="15"/>
  <c r="AF1527" i="15"/>
  <c r="AE1527" i="15"/>
  <c r="AD1527" i="15"/>
  <c r="N1527" i="15"/>
  <c r="M1527" i="15"/>
  <c r="L1527" i="15"/>
  <c r="J1527" i="15" s="1"/>
  <c r="G1527" i="15"/>
  <c r="F1527" i="15"/>
  <c r="C1527" i="15"/>
  <c r="AX1526" i="15"/>
  <c r="AW1526" i="15"/>
  <c r="AV1526" i="15"/>
  <c r="AH1526" i="15"/>
  <c r="AG1526" i="15"/>
  <c r="AF1526" i="15"/>
  <c r="AE1526" i="15"/>
  <c r="AD1526" i="15"/>
  <c r="N1526" i="15"/>
  <c r="M1526" i="15"/>
  <c r="L1526" i="15"/>
  <c r="J1526" i="15"/>
  <c r="G1526" i="15"/>
  <c r="F1526" i="15"/>
  <c r="C1526" i="15"/>
  <c r="AX1525" i="15"/>
  <c r="AW1525" i="15"/>
  <c r="AV1525" i="15"/>
  <c r="AH1525" i="15"/>
  <c r="AG1525" i="15"/>
  <c r="AF1525" i="15"/>
  <c r="AE1525" i="15"/>
  <c r="AD1525" i="15"/>
  <c r="N1525" i="15"/>
  <c r="J1525" i="15" s="1"/>
  <c r="M1525" i="15"/>
  <c r="L1525" i="15"/>
  <c r="G1525" i="15"/>
  <c r="F1525" i="15"/>
  <c r="C1525" i="15"/>
  <c r="AX1524" i="15"/>
  <c r="AW1524" i="15"/>
  <c r="AV1524" i="15"/>
  <c r="AH1524" i="15"/>
  <c r="AG1524" i="15"/>
  <c r="AF1524" i="15"/>
  <c r="AE1524" i="15"/>
  <c r="AD1524" i="15"/>
  <c r="N1524" i="15"/>
  <c r="M1524" i="15"/>
  <c r="J1524" i="15" s="1"/>
  <c r="L1524" i="15"/>
  <c r="G1524" i="15"/>
  <c r="F1524" i="15"/>
  <c r="C1524" i="15"/>
  <c r="AX1523" i="15"/>
  <c r="AW1523" i="15"/>
  <c r="AV1523" i="15"/>
  <c r="AH1523" i="15"/>
  <c r="AG1523" i="15"/>
  <c r="AF1523" i="15"/>
  <c r="AE1523" i="15"/>
  <c r="AD1523" i="15"/>
  <c r="N1523" i="15"/>
  <c r="M1523" i="15"/>
  <c r="L1523" i="15"/>
  <c r="J1523" i="15" s="1"/>
  <c r="G1523" i="15"/>
  <c r="F1523" i="15"/>
  <c r="C1523" i="15"/>
  <c r="AX1522" i="15"/>
  <c r="AW1522" i="15"/>
  <c r="AV1522" i="15"/>
  <c r="AH1522" i="15"/>
  <c r="AG1522" i="15"/>
  <c r="AF1522" i="15"/>
  <c r="AE1522" i="15"/>
  <c r="AD1522" i="15"/>
  <c r="N1522" i="15"/>
  <c r="M1522" i="15"/>
  <c r="J1522" i="15" s="1"/>
  <c r="L1522" i="15"/>
  <c r="G1522" i="15"/>
  <c r="F1522" i="15"/>
  <c r="C1522" i="15"/>
  <c r="AX1521" i="15"/>
  <c r="AW1521" i="15"/>
  <c r="AV1521" i="15"/>
  <c r="AH1521" i="15"/>
  <c r="AG1521" i="15"/>
  <c r="AF1521" i="15"/>
  <c r="AE1521" i="15"/>
  <c r="AD1521" i="15"/>
  <c r="N1521" i="15"/>
  <c r="M1521" i="15"/>
  <c r="L1521" i="15"/>
  <c r="J1521" i="15" s="1"/>
  <c r="G1521" i="15"/>
  <c r="F1521" i="15"/>
  <c r="C1521" i="15"/>
  <c r="AX1520" i="15"/>
  <c r="AW1520" i="15"/>
  <c r="AV1520" i="15"/>
  <c r="AH1520" i="15"/>
  <c r="AG1520" i="15"/>
  <c r="AF1520" i="15"/>
  <c r="AE1520" i="15"/>
  <c r="AD1520" i="15"/>
  <c r="N1520" i="15"/>
  <c r="M1520" i="15"/>
  <c r="L1520" i="15"/>
  <c r="J1520" i="15"/>
  <c r="G1520" i="15"/>
  <c r="F1520" i="15"/>
  <c r="C1520" i="15"/>
  <c r="AX1519" i="15"/>
  <c r="AW1519" i="15"/>
  <c r="AV1519" i="15"/>
  <c r="AH1519" i="15"/>
  <c r="AG1519" i="15"/>
  <c r="AF1519" i="15"/>
  <c r="AE1519" i="15"/>
  <c r="AD1519" i="15"/>
  <c r="N1519" i="15"/>
  <c r="M1519" i="15"/>
  <c r="L1519" i="15"/>
  <c r="J1519" i="15" s="1"/>
  <c r="G1519" i="15"/>
  <c r="F1519" i="15"/>
  <c r="C1519" i="15"/>
  <c r="AX1518" i="15"/>
  <c r="AW1518" i="15"/>
  <c r="AV1518" i="15"/>
  <c r="AH1518" i="15"/>
  <c r="AG1518" i="15"/>
  <c r="AF1518" i="15"/>
  <c r="AE1518" i="15"/>
  <c r="AD1518" i="15"/>
  <c r="N1518" i="15"/>
  <c r="M1518" i="15"/>
  <c r="L1518" i="15"/>
  <c r="J1518" i="15"/>
  <c r="G1518" i="15"/>
  <c r="F1518" i="15"/>
  <c r="C1518" i="15"/>
  <c r="AX1517" i="15"/>
  <c r="AW1517" i="15"/>
  <c r="AV1517" i="15"/>
  <c r="AH1517" i="15"/>
  <c r="AG1517" i="15"/>
  <c r="AF1517" i="15"/>
  <c r="AE1517" i="15"/>
  <c r="AD1517" i="15"/>
  <c r="N1517" i="15"/>
  <c r="J1517" i="15" s="1"/>
  <c r="M1517" i="15"/>
  <c r="L1517" i="15"/>
  <c r="G1517" i="15"/>
  <c r="F1517" i="15"/>
  <c r="C1517" i="15"/>
  <c r="AX1516" i="15"/>
  <c r="AW1516" i="15"/>
  <c r="AV1516" i="15"/>
  <c r="AH1516" i="15"/>
  <c r="AG1516" i="15"/>
  <c r="AF1516" i="15"/>
  <c r="AE1516" i="15"/>
  <c r="AD1516" i="15"/>
  <c r="N1516" i="15"/>
  <c r="M1516" i="15"/>
  <c r="J1516" i="15" s="1"/>
  <c r="L1516" i="15"/>
  <c r="G1516" i="15"/>
  <c r="F1516" i="15"/>
  <c r="C1516" i="15"/>
  <c r="AX1515" i="15"/>
  <c r="AW1515" i="15"/>
  <c r="AV1515" i="15"/>
  <c r="AH1515" i="15"/>
  <c r="AG1515" i="15"/>
  <c r="AF1515" i="15"/>
  <c r="AE1515" i="15"/>
  <c r="AD1515" i="15"/>
  <c r="N1515" i="15"/>
  <c r="M1515" i="15"/>
  <c r="L1515" i="15"/>
  <c r="J1515" i="15" s="1"/>
  <c r="G1515" i="15"/>
  <c r="F1515" i="15"/>
  <c r="C1515" i="15"/>
  <c r="AX1514" i="15"/>
  <c r="AW1514" i="15"/>
  <c r="AV1514" i="15"/>
  <c r="AH1514" i="15"/>
  <c r="AG1514" i="15"/>
  <c r="AF1514" i="15"/>
  <c r="AE1514" i="15"/>
  <c r="AD1514" i="15"/>
  <c r="N1514" i="15"/>
  <c r="M1514" i="15"/>
  <c r="J1514" i="15" s="1"/>
  <c r="L1514" i="15"/>
  <c r="G1514" i="15"/>
  <c r="F1514" i="15"/>
  <c r="C1514" i="15"/>
  <c r="AX1513" i="15"/>
  <c r="AW1513" i="15"/>
  <c r="AV1513" i="15"/>
  <c r="AH1513" i="15"/>
  <c r="AG1513" i="15"/>
  <c r="AF1513" i="15"/>
  <c r="AE1513" i="15"/>
  <c r="AD1513" i="15"/>
  <c r="N1513" i="15"/>
  <c r="M1513" i="15"/>
  <c r="L1513" i="15"/>
  <c r="J1513" i="15" s="1"/>
  <c r="G1513" i="15"/>
  <c r="F1513" i="15"/>
  <c r="C1513" i="15"/>
  <c r="AX1512" i="15"/>
  <c r="AW1512" i="15"/>
  <c r="AV1512" i="15"/>
  <c r="AH1512" i="15"/>
  <c r="AG1512" i="15"/>
  <c r="AF1512" i="15"/>
  <c r="AE1512" i="15"/>
  <c r="AD1512" i="15"/>
  <c r="N1512" i="15"/>
  <c r="M1512" i="15"/>
  <c r="L1512" i="15"/>
  <c r="J1512" i="15"/>
  <c r="G1512" i="15"/>
  <c r="F1512" i="15"/>
  <c r="C1512" i="15"/>
  <c r="AX1511" i="15"/>
  <c r="AW1511" i="15"/>
  <c r="AV1511" i="15"/>
  <c r="AH1511" i="15"/>
  <c r="AG1511" i="15"/>
  <c r="AF1511" i="15"/>
  <c r="AE1511" i="15"/>
  <c r="AD1511" i="15"/>
  <c r="N1511" i="15"/>
  <c r="M1511" i="15"/>
  <c r="L1511" i="15"/>
  <c r="J1511" i="15" s="1"/>
  <c r="G1511" i="15"/>
  <c r="F1511" i="15"/>
  <c r="C1511" i="15"/>
  <c r="AX1510" i="15"/>
  <c r="AW1510" i="15"/>
  <c r="AV1510" i="15"/>
  <c r="AH1510" i="15"/>
  <c r="AG1510" i="15"/>
  <c r="AF1510" i="15"/>
  <c r="AE1510" i="15"/>
  <c r="AD1510" i="15"/>
  <c r="N1510" i="15"/>
  <c r="M1510" i="15"/>
  <c r="L1510" i="15"/>
  <c r="J1510" i="15"/>
  <c r="G1510" i="15"/>
  <c r="F1510" i="15"/>
  <c r="C1510" i="15"/>
  <c r="AX1509" i="15"/>
  <c r="AW1509" i="15"/>
  <c r="AV1509" i="15"/>
  <c r="AH1509" i="15"/>
  <c r="AG1509" i="15"/>
  <c r="AF1509" i="15"/>
  <c r="AE1509" i="15"/>
  <c r="AD1509" i="15"/>
  <c r="N1509" i="15"/>
  <c r="J1509" i="15" s="1"/>
  <c r="M1509" i="15"/>
  <c r="L1509" i="15"/>
  <c r="G1509" i="15"/>
  <c r="F1509" i="15"/>
  <c r="C1509" i="15"/>
  <c r="AX1508" i="15"/>
  <c r="AW1508" i="15"/>
  <c r="AV1508" i="15"/>
  <c r="AH1508" i="15"/>
  <c r="AG1508" i="15"/>
  <c r="AF1508" i="15"/>
  <c r="AE1508" i="15"/>
  <c r="AD1508" i="15"/>
  <c r="N1508" i="15"/>
  <c r="M1508" i="15"/>
  <c r="J1508" i="15" s="1"/>
  <c r="L1508" i="15"/>
  <c r="G1508" i="15"/>
  <c r="F1508" i="15"/>
  <c r="C1508" i="15"/>
  <c r="AX1507" i="15"/>
  <c r="AW1507" i="15"/>
  <c r="AV1507" i="15"/>
  <c r="AH1507" i="15"/>
  <c r="AG1507" i="15"/>
  <c r="AF1507" i="15"/>
  <c r="AE1507" i="15"/>
  <c r="AD1507" i="15"/>
  <c r="N1507" i="15"/>
  <c r="M1507" i="15"/>
  <c r="L1507" i="15"/>
  <c r="J1507" i="15" s="1"/>
  <c r="G1507" i="15"/>
  <c r="F1507" i="15"/>
  <c r="C1507" i="15"/>
  <c r="AX1506" i="15"/>
  <c r="AW1506" i="15"/>
  <c r="AV1506" i="15"/>
  <c r="AH1506" i="15"/>
  <c r="AG1506" i="15"/>
  <c r="AF1506" i="15"/>
  <c r="AE1506" i="15"/>
  <c r="AD1506" i="15"/>
  <c r="N1506" i="15"/>
  <c r="M1506" i="15"/>
  <c r="J1506" i="15" s="1"/>
  <c r="L1506" i="15"/>
  <c r="G1506" i="15"/>
  <c r="F1506" i="15"/>
  <c r="C1506" i="15"/>
  <c r="AX1505" i="15"/>
  <c r="AW1505" i="15"/>
  <c r="AV1505" i="15"/>
  <c r="AH1505" i="15"/>
  <c r="AG1505" i="15"/>
  <c r="AF1505" i="15"/>
  <c r="AE1505" i="15"/>
  <c r="AD1505" i="15"/>
  <c r="N1505" i="15"/>
  <c r="M1505" i="15"/>
  <c r="L1505" i="15"/>
  <c r="J1505" i="15" s="1"/>
  <c r="G1505" i="15"/>
  <c r="F1505" i="15"/>
  <c r="C1505" i="15"/>
  <c r="AX1504" i="15"/>
  <c r="AW1504" i="15"/>
  <c r="AV1504" i="15"/>
  <c r="AH1504" i="15"/>
  <c r="AG1504" i="15"/>
  <c r="AF1504" i="15"/>
  <c r="AE1504" i="15"/>
  <c r="AD1504" i="15"/>
  <c r="N1504" i="15"/>
  <c r="M1504" i="15"/>
  <c r="L1504" i="15"/>
  <c r="J1504" i="15"/>
  <c r="G1504" i="15"/>
  <c r="F1504" i="15"/>
  <c r="C1504" i="15"/>
  <c r="AX1503" i="15"/>
  <c r="AW1503" i="15"/>
  <c r="AV1503" i="15"/>
  <c r="AH1503" i="15"/>
  <c r="AG1503" i="15"/>
  <c r="AF1503" i="15"/>
  <c r="AE1503" i="15"/>
  <c r="AD1503" i="15"/>
  <c r="N1503" i="15"/>
  <c r="M1503" i="15"/>
  <c r="L1503" i="15"/>
  <c r="J1503" i="15" s="1"/>
  <c r="G1503" i="15"/>
  <c r="F1503" i="15"/>
  <c r="C1503" i="15"/>
  <c r="AX1502" i="15"/>
  <c r="AW1502" i="15"/>
  <c r="AV1502" i="15"/>
  <c r="AH1502" i="15"/>
  <c r="AG1502" i="15"/>
  <c r="AF1502" i="15"/>
  <c r="AE1502" i="15"/>
  <c r="AD1502" i="15"/>
  <c r="N1502" i="15"/>
  <c r="M1502" i="15"/>
  <c r="L1502" i="15"/>
  <c r="J1502" i="15"/>
  <c r="G1502" i="15"/>
  <c r="F1502" i="15"/>
  <c r="C1502" i="15"/>
  <c r="AX1501" i="15"/>
  <c r="AW1501" i="15"/>
  <c r="AV1501" i="15"/>
  <c r="AH1501" i="15"/>
  <c r="AG1501" i="15"/>
  <c r="AF1501" i="15"/>
  <c r="AE1501" i="15"/>
  <c r="AD1501" i="15"/>
  <c r="N1501" i="15"/>
  <c r="J1501" i="15" s="1"/>
  <c r="M1501" i="15"/>
  <c r="L1501" i="15"/>
  <c r="G1501" i="15"/>
  <c r="F1501" i="15"/>
  <c r="C1501" i="15"/>
  <c r="AX1500" i="15"/>
  <c r="AW1500" i="15"/>
  <c r="AV1500" i="15"/>
  <c r="AH1500" i="15"/>
  <c r="AG1500" i="15"/>
  <c r="AF1500" i="15"/>
  <c r="AE1500" i="15"/>
  <c r="AD1500" i="15"/>
  <c r="N1500" i="15"/>
  <c r="M1500" i="15"/>
  <c r="J1500" i="15" s="1"/>
  <c r="L1500" i="15"/>
  <c r="G1500" i="15"/>
  <c r="F1500" i="15"/>
  <c r="C1500" i="15"/>
  <c r="AX1499" i="15"/>
  <c r="AW1499" i="15"/>
  <c r="AV1499" i="15"/>
  <c r="AH1499" i="15"/>
  <c r="AG1499" i="15"/>
  <c r="AF1499" i="15"/>
  <c r="AE1499" i="15"/>
  <c r="AD1499" i="15"/>
  <c r="N1499" i="15"/>
  <c r="M1499" i="15"/>
  <c r="L1499" i="15"/>
  <c r="J1499" i="15" s="1"/>
  <c r="G1499" i="15"/>
  <c r="F1499" i="15"/>
  <c r="C1499" i="15"/>
  <c r="AX1498" i="15"/>
  <c r="AW1498" i="15"/>
  <c r="AV1498" i="15"/>
  <c r="AH1498" i="15"/>
  <c r="AG1498" i="15"/>
  <c r="AF1498" i="15"/>
  <c r="AE1498" i="15"/>
  <c r="AD1498" i="15"/>
  <c r="N1498" i="15"/>
  <c r="M1498" i="15"/>
  <c r="J1498" i="15" s="1"/>
  <c r="L1498" i="15"/>
  <c r="G1498" i="15"/>
  <c r="F1498" i="15"/>
  <c r="C1498" i="15"/>
  <c r="AX1497" i="15"/>
  <c r="AW1497" i="15"/>
  <c r="AV1497" i="15"/>
  <c r="AH1497" i="15"/>
  <c r="AG1497" i="15"/>
  <c r="AF1497" i="15"/>
  <c r="AE1497" i="15"/>
  <c r="AD1497" i="15"/>
  <c r="N1497" i="15"/>
  <c r="M1497" i="15"/>
  <c r="L1497" i="15"/>
  <c r="J1497" i="15" s="1"/>
  <c r="G1497" i="15"/>
  <c r="F1497" i="15"/>
  <c r="C1497" i="15"/>
  <c r="AX1496" i="15"/>
  <c r="AW1496" i="15"/>
  <c r="AV1496" i="15"/>
  <c r="AH1496" i="15"/>
  <c r="AG1496" i="15"/>
  <c r="AF1496" i="15"/>
  <c r="AE1496" i="15"/>
  <c r="AD1496" i="15"/>
  <c r="N1496" i="15"/>
  <c r="M1496" i="15"/>
  <c r="L1496" i="15"/>
  <c r="J1496" i="15"/>
  <c r="G1496" i="15"/>
  <c r="F1496" i="15"/>
  <c r="C1496" i="15"/>
  <c r="AX1495" i="15"/>
  <c r="AW1495" i="15"/>
  <c r="AV1495" i="15"/>
  <c r="AH1495" i="15"/>
  <c r="AG1495" i="15"/>
  <c r="AF1495" i="15"/>
  <c r="AE1495" i="15"/>
  <c r="AD1495" i="15"/>
  <c r="N1495" i="15"/>
  <c r="M1495" i="15"/>
  <c r="L1495" i="15"/>
  <c r="J1495" i="15" s="1"/>
  <c r="G1495" i="15"/>
  <c r="F1495" i="15"/>
  <c r="C1495" i="15"/>
  <c r="AX1494" i="15"/>
  <c r="AW1494" i="15"/>
  <c r="AV1494" i="15"/>
  <c r="AH1494" i="15"/>
  <c r="AG1494" i="15"/>
  <c r="AF1494" i="15"/>
  <c r="AE1494" i="15"/>
  <c r="AD1494" i="15"/>
  <c r="N1494" i="15"/>
  <c r="M1494" i="15"/>
  <c r="L1494" i="15"/>
  <c r="J1494" i="15"/>
  <c r="G1494" i="15"/>
  <c r="F1494" i="15"/>
  <c r="C1494" i="15"/>
  <c r="AX1493" i="15"/>
  <c r="AW1493" i="15"/>
  <c r="AV1493" i="15"/>
  <c r="AH1493" i="15"/>
  <c r="AG1493" i="15"/>
  <c r="AF1493" i="15"/>
  <c r="AE1493" i="15"/>
  <c r="AD1493" i="15"/>
  <c r="N1493" i="15"/>
  <c r="J1493" i="15" s="1"/>
  <c r="M1493" i="15"/>
  <c r="L1493" i="15"/>
  <c r="G1493" i="15"/>
  <c r="F1493" i="15"/>
  <c r="C1493" i="15"/>
  <c r="AX1492" i="15"/>
  <c r="AW1492" i="15"/>
  <c r="AV1492" i="15"/>
  <c r="AH1492" i="15"/>
  <c r="AG1492" i="15"/>
  <c r="AF1492" i="15"/>
  <c r="AE1492" i="15"/>
  <c r="AD1492" i="15"/>
  <c r="N1492" i="15"/>
  <c r="M1492" i="15"/>
  <c r="J1492" i="15" s="1"/>
  <c r="L1492" i="15"/>
  <c r="G1492" i="15"/>
  <c r="F1492" i="15"/>
  <c r="C1492" i="15"/>
  <c r="AX1491" i="15"/>
  <c r="AW1491" i="15"/>
  <c r="AV1491" i="15"/>
  <c r="AH1491" i="15"/>
  <c r="AG1491" i="15"/>
  <c r="AF1491" i="15"/>
  <c r="AE1491" i="15"/>
  <c r="AD1491" i="15"/>
  <c r="N1491" i="15"/>
  <c r="M1491" i="15"/>
  <c r="L1491" i="15"/>
  <c r="J1491" i="15" s="1"/>
  <c r="G1491" i="15"/>
  <c r="F1491" i="15"/>
  <c r="C1491" i="15"/>
  <c r="AX1490" i="15"/>
  <c r="AW1490" i="15"/>
  <c r="AV1490" i="15"/>
  <c r="AH1490" i="15"/>
  <c r="AG1490" i="15"/>
  <c r="AF1490" i="15"/>
  <c r="AE1490" i="15"/>
  <c r="AD1490" i="15"/>
  <c r="N1490" i="15"/>
  <c r="M1490" i="15"/>
  <c r="L1490" i="15"/>
  <c r="J1490" i="15"/>
  <c r="G1490" i="15"/>
  <c r="F1490" i="15"/>
  <c r="C1490" i="15"/>
  <c r="AX1489" i="15"/>
  <c r="AW1489" i="15"/>
  <c r="AV1489" i="15"/>
  <c r="AH1489" i="15"/>
  <c r="AG1489" i="15"/>
  <c r="AF1489" i="15"/>
  <c r="AE1489" i="15"/>
  <c r="AD1489" i="15"/>
  <c r="N1489" i="15"/>
  <c r="M1489" i="15"/>
  <c r="L1489" i="15"/>
  <c r="J1489" i="15" s="1"/>
  <c r="G1489" i="15"/>
  <c r="F1489" i="15"/>
  <c r="C1489" i="15"/>
  <c r="AX1488" i="15"/>
  <c r="AW1488" i="15"/>
  <c r="AV1488" i="15"/>
  <c r="AH1488" i="15"/>
  <c r="AG1488" i="15"/>
  <c r="AF1488" i="15"/>
  <c r="AE1488" i="15"/>
  <c r="AD1488" i="15"/>
  <c r="N1488" i="15"/>
  <c r="M1488" i="15"/>
  <c r="L1488" i="15"/>
  <c r="J1488" i="15"/>
  <c r="G1488" i="15"/>
  <c r="F1488" i="15"/>
  <c r="C1488" i="15"/>
  <c r="AX1487" i="15"/>
  <c r="AW1487" i="15"/>
  <c r="AV1487" i="15"/>
  <c r="AH1487" i="15"/>
  <c r="AG1487" i="15"/>
  <c r="AF1487" i="15"/>
  <c r="AE1487" i="15"/>
  <c r="AD1487" i="15"/>
  <c r="N1487" i="15"/>
  <c r="M1487" i="15"/>
  <c r="L1487" i="15"/>
  <c r="J1487" i="15" s="1"/>
  <c r="G1487" i="15"/>
  <c r="F1487" i="15"/>
  <c r="C1487" i="15"/>
  <c r="AX1486" i="15"/>
  <c r="AW1486" i="15"/>
  <c r="AV1486" i="15"/>
  <c r="AH1486" i="15"/>
  <c r="AG1486" i="15"/>
  <c r="AF1486" i="15"/>
  <c r="AE1486" i="15"/>
  <c r="AD1486" i="15"/>
  <c r="N1486" i="15"/>
  <c r="M1486" i="15"/>
  <c r="L1486" i="15"/>
  <c r="J1486" i="15"/>
  <c r="G1486" i="15"/>
  <c r="F1486" i="15"/>
  <c r="C1486" i="15"/>
  <c r="AX1485" i="15"/>
  <c r="AW1485" i="15"/>
  <c r="AV1485" i="15"/>
  <c r="AH1485" i="15"/>
  <c r="AG1485" i="15"/>
  <c r="AF1485" i="15"/>
  <c r="AE1485" i="15"/>
  <c r="AD1485" i="15"/>
  <c r="N1485" i="15"/>
  <c r="J1485" i="15" s="1"/>
  <c r="M1485" i="15"/>
  <c r="L1485" i="15"/>
  <c r="G1485" i="15"/>
  <c r="F1485" i="15"/>
  <c r="C1485" i="15"/>
  <c r="AX1484" i="15"/>
  <c r="AW1484" i="15"/>
  <c r="AV1484" i="15"/>
  <c r="AH1484" i="15"/>
  <c r="AG1484" i="15"/>
  <c r="AF1484" i="15"/>
  <c r="AE1484" i="15"/>
  <c r="AD1484" i="15"/>
  <c r="N1484" i="15"/>
  <c r="M1484" i="15"/>
  <c r="J1484" i="15" s="1"/>
  <c r="L1484" i="15"/>
  <c r="G1484" i="15"/>
  <c r="F1484" i="15"/>
  <c r="C1484" i="15"/>
  <c r="AX1483" i="15"/>
  <c r="AW1483" i="15"/>
  <c r="AV1483" i="15"/>
  <c r="AH1483" i="15"/>
  <c r="AG1483" i="15"/>
  <c r="AF1483" i="15"/>
  <c r="AE1483" i="15"/>
  <c r="AD1483" i="15"/>
  <c r="N1483" i="15"/>
  <c r="M1483" i="15"/>
  <c r="L1483" i="15"/>
  <c r="G1483" i="15"/>
  <c r="F1483" i="15"/>
  <c r="C1483" i="15"/>
  <c r="AX1482" i="15"/>
  <c r="AW1482" i="15"/>
  <c r="AV1482" i="15"/>
  <c r="AH1482" i="15"/>
  <c r="AG1482" i="15"/>
  <c r="AF1482" i="15"/>
  <c r="AE1482" i="15"/>
  <c r="AD1482" i="15"/>
  <c r="N1482" i="15"/>
  <c r="M1482" i="15"/>
  <c r="L1482" i="15"/>
  <c r="J1482" i="15"/>
  <c r="G1482" i="15"/>
  <c r="F1482" i="15"/>
  <c r="C1482" i="15"/>
  <c r="AX1481" i="15"/>
  <c r="AW1481" i="15"/>
  <c r="AV1481" i="15"/>
  <c r="AH1481" i="15"/>
  <c r="AG1481" i="15"/>
  <c r="AF1481" i="15"/>
  <c r="AE1481" i="15"/>
  <c r="AD1481" i="15"/>
  <c r="N1481" i="15"/>
  <c r="M1481" i="15"/>
  <c r="L1481" i="15"/>
  <c r="J1481" i="15" s="1"/>
  <c r="G1481" i="15"/>
  <c r="F1481" i="15"/>
  <c r="C1481" i="15"/>
  <c r="AX1480" i="15"/>
  <c r="AW1480" i="15"/>
  <c r="AV1480" i="15"/>
  <c r="AH1480" i="15"/>
  <c r="AG1480" i="15"/>
  <c r="AF1480" i="15"/>
  <c r="AE1480" i="15"/>
  <c r="AD1480" i="15"/>
  <c r="N1480" i="15"/>
  <c r="M1480" i="15"/>
  <c r="L1480" i="15"/>
  <c r="J1480" i="15"/>
  <c r="G1480" i="15"/>
  <c r="F1480" i="15"/>
  <c r="C1480" i="15"/>
  <c r="AX1479" i="15"/>
  <c r="AW1479" i="15"/>
  <c r="AV1479" i="15"/>
  <c r="AH1479" i="15"/>
  <c r="AG1479" i="15"/>
  <c r="AF1479" i="15"/>
  <c r="AE1479" i="15"/>
  <c r="AD1479" i="15"/>
  <c r="N1479" i="15"/>
  <c r="M1479" i="15"/>
  <c r="L1479" i="15"/>
  <c r="J1479" i="15" s="1"/>
  <c r="G1479" i="15"/>
  <c r="F1479" i="15"/>
  <c r="C1479" i="15"/>
  <c r="AX1478" i="15"/>
  <c r="AW1478" i="15"/>
  <c r="AV1478" i="15"/>
  <c r="AH1478" i="15"/>
  <c r="AG1478" i="15"/>
  <c r="AF1478" i="15"/>
  <c r="AE1478" i="15"/>
  <c r="AD1478" i="15"/>
  <c r="N1478" i="15"/>
  <c r="M1478" i="15"/>
  <c r="L1478" i="15"/>
  <c r="J1478" i="15"/>
  <c r="G1478" i="15"/>
  <c r="F1478" i="15"/>
  <c r="C1478" i="15"/>
  <c r="AX1477" i="15"/>
  <c r="AW1477" i="15"/>
  <c r="AV1477" i="15"/>
  <c r="AH1477" i="15"/>
  <c r="AG1477" i="15"/>
  <c r="AF1477" i="15"/>
  <c r="AE1477" i="15"/>
  <c r="AD1477" i="15"/>
  <c r="N1477" i="15"/>
  <c r="J1477" i="15" s="1"/>
  <c r="M1477" i="15"/>
  <c r="L1477" i="15"/>
  <c r="G1477" i="15"/>
  <c r="F1477" i="15"/>
  <c r="C1477" i="15"/>
  <c r="AX1476" i="15"/>
  <c r="AW1476" i="15"/>
  <c r="AV1476" i="15"/>
  <c r="AH1476" i="15"/>
  <c r="AG1476" i="15"/>
  <c r="AF1476" i="15"/>
  <c r="AE1476" i="15"/>
  <c r="AD1476" i="15"/>
  <c r="N1476" i="15"/>
  <c r="M1476" i="15"/>
  <c r="J1476" i="15" s="1"/>
  <c r="L1476" i="15"/>
  <c r="G1476" i="15"/>
  <c r="F1476" i="15"/>
  <c r="C1476" i="15"/>
  <c r="AX1475" i="15"/>
  <c r="AW1475" i="15"/>
  <c r="AV1475" i="15"/>
  <c r="AH1475" i="15"/>
  <c r="AG1475" i="15"/>
  <c r="AF1475" i="15"/>
  <c r="AE1475" i="15"/>
  <c r="AD1475" i="15"/>
  <c r="N1475" i="15"/>
  <c r="M1475" i="15"/>
  <c r="L1475" i="15"/>
  <c r="G1475" i="15"/>
  <c r="F1475" i="15"/>
  <c r="C1475" i="15"/>
  <c r="AX1474" i="15"/>
  <c r="AW1474" i="15"/>
  <c r="AV1474" i="15"/>
  <c r="AH1474" i="15"/>
  <c r="AG1474" i="15"/>
  <c r="AF1474" i="15"/>
  <c r="AE1474" i="15"/>
  <c r="AD1474" i="15"/>
  <c r="N1474" i="15"/>
  <c r="M1474" i="15"/>
  <c r="L1474" i="15"/>
  <c r="J1474" i="15"/>
  <c r="G1474" i="15"/>
  <c r="F1474" i="15"/>
  <c r="C1474" i="15"/>
  <c r="AX1473" i="15"/>
  <c r="AW1473" i="15"/>
  <c r="AV1473" i="15"/>
  <c r="AH1473" i="15"/>
  <c r="AG1473" i="15"/>
  <c r="AF1473" i="15"/>
  <c r="AE1473" i="15"/>
  <c r="AD1473" i="15"/>
  <c r="N1473" i="15"/>
  <c r="M1473" i="15"/>
  <c r="L1473" i="15"/>
  <c r="G1473" i="15"/>
  <c r="F1473" i="15"/>
  <c r="C1473" i="15"/>
  <c r="AX1472" i="15"/>
  <c r="AW1472" i="15"/>
  <c r="AV1472" i="15"/>
  <c r="AH1472" i="15"/>
  <c r="AG1472" i="15"/>
  <c r="AF1472" i="15"/>
  <c r="AE1472" i="15"/>
  <c r="AD1472" i="15"/>
  <c r="N1472" i="15"/>
  <c r="M1472" i="15"/>
  <c r="L1472" i="15"/>
  <c r="J1472" i="15"/>
  <c r="G1472" i="15"/>
  <c r="F1472" i="15"/>
  <c r="C1472" i="15"/>
  <c r="AX1471" i="15"/>
  <c r="AW1471" i="15"/>
  <c r="AV1471" i="15"/>
  <c r="AH1471" i="15"/>
  <c r="AG1471" i="15"/>
  <c r="AF1471" i="15"/>
  <c r="AE1471" i="15"/>
  <c r="AD1471" i="15"/>
  <c r="N1471" i="15"/>
  <c r="M1471" i="15"/>
  <c r="L1471" i="15"/>
  <c r="J1471" i="15" s="1"/>
  <c r="G1471" i="15"/>
  <c r="F1471" i="15"/>
  <c r="C1471" i="15"/>
  <c r="AX1470" i="15"/>
  <c r="AW1470" i="15"/>
  <c r="AV1470" i="15"/>
  <c r="AH1470" i="15"/>
  <c r="AG1470" i="15"/>
  <c r="AF1470" i="15"/>
  <c r="AE1470" i="15"/>
  <c r="AD1470" i="15"/>
  <c r="N1470" i="15"/>
  <c r="M1470" i="15"/>
  <c r="L1470" i="15"/>
  <c r="J1470" i="15"/>
  <c r="G1470" i="15"/>
  <c r="F1470" i="15"/>
  <c r="C1470" i="15"/>
  <c r="AX1469" i="15"/>
  <c r="AW1469" i="15"/>
  <c r="AV1469" i="15"/>
  <c r="AH1469" i="15"/>
  <c r="AG1469" i="15"/>
  <c r="AF1469" i="15"/>
  <c r="AE1469" i="15"/>
  <c r="AD1469" i="15"/>
  <c r="N1469" i="15"/>
  <c r="J1469" i="15" s="1"/>
  <c r="M1469" i="15"/>
  <c r="L1469" i="15"/>
  <c r="G1469" i="15"/>
  <c r="F1469" i="15"/>
  <c r="C1469" i="15"/>
  <c r="AX1468" i="15"/>
  <c r="AW1468" i="15"/>
  <c r="AV1468" i="15"/>
  <c r="AH1468" i="15"/>
  <c r="AG1468" i="15"/>
  <c r="AF1468" i="15"/>
  <c r="AE1468" i="15"/>
  <c r="AD1468" i="15"/>
  <c r="N1468" i="15"/>
  <c r="M1468" i="15"/>
  <c r="J1468" i="15" s="1"/>
  <c r="L1468" i="15"/>
  <c r="G1468" i="15"/>
  <c r="F1468" i="15"/>
  <c r="C1468" i="15"/>
  <c r="AX1467" i="15"/>
  <c r="AW1467" i="15"/>
  <c r="AV1467" i="15"/>
  <c r="AH1467" i="15"/>
  <c r="AG1467" i="15"/>
  <c r="AF1467" i="15"/>
  <c r="AE1467" i="15"/>
  <c r="AD1467" i="15"/>
  <c r="N1467" i="15"/>
  <c r="M1467" i="15"/>
  <c r="L1467" i="15"/>
  <c r="G1467" i="15"/>
  <c r="F1467" i="15"/>
  <c r="C1467" i="15"/>
  <c r="AX1466" i="15"/>
  <c r="AW1466" i="15"/>
  <c r="AV1466" i="15"/>
  <c r="AH1466" i="15"/>
  <c r="AG1466" i="15"/>
  <c r="AF1466" i="15"/>
  <c r="AE1466" i="15"/>
  <c r="AD1466" i="15"/>
  <c r="N1466" i="15"/>
  <c r="M1466" i="15"/>
  <c r="L1466" i="15"/>
  <c r="J1466" i="15"/>
  <c r="G1466" i="15"/>
  <c r="F1466" i="15"/>
  <c r="C1466" i="15"/>
  <c r="AX1465" i="15"/>
  <c r="AW1465" i="15"/>
  <c r="AV1465" i="15"/>
  <c r="AH1465" i="15"/>
  <c r="AG1465" i="15"/>
  <c r="AF1465" i="15"/>
  <c r="AE1465" i="15"/>
  <c r="AD1465" i="15"/>
  <c r="N1465" i="15"/>
  <c r="M1465" i="15"/>
  <c r="L1465" i="15"/>
  <c r="G1465" i="15"/>
  <c r="F1465" i="15"/>
  <c r="C1465" i="15"/>
  <c r="AX1464" i="15"/>
  <c r="AW1464" i="15"/>
  <c r="AV1464" i="15"/>
  <c r="AH1464" i="15"/>
  <c r="AG1464" i="15"/>
  <c r="AF1464" i="15"/>
  <c r="AE1464" i="15"/>
  <c r="AD1464" i="15"/>
  <c r="N1464" i="15"/>
  <c r="M1464" i="15"/>
  <c r="L1464" i="15"/>
  <c r="J1464" i="15"/>
  <c r="G1464" i="15"/>
  <c r="F1464" i="15"/>
  <c r="C1464" i="15"/>
  <c r="AX1463" i="15"/>
  <c r="AW1463" i="15"/>
  <c r="AV1463" i="15"/>
  <c r="AH1463" i="15"/>
  <c r="AG1463" i="15"/>
  <c r="AF1463" i="15"/>
  <c r="AE1463" i="15"/>
  <c r="AD1463" i="15"/>
  <c r="N1463" i="15"/>
  <c r="M1463" i="15"/>
  <c r="L1463" i="15"/>
  <c r="J1463" i="15" s="1"/>
  <c r="G1463" i="15"/>
  <c r="F1463" i="15"/>
  <c r="C1463" i="15"/>
  <c r="AX1462" i="15"/>
  <c r="AW1462" i="15"/>
  <c r="AV1462" i="15"/>
  <c r="AH1462" i="15"/>
  <c r="AG1462" i="15"/>
  <c r="AF1462" i="15"/>
  <c r="AE1462" i="15"/>
  <c r="AD1462" i="15"/>
  <c r="N1462" i="15"/>
  <c r="M1462" i="15"/>
  <c r="L1462" i="15"/>
  <c r="J1462" i="15"/>
  <c r="G1462" i="15"/>
  <c r="F1462" i="15"/>
  <c r="C1462" i="15"/>
  <c r="AX1461" i="15"/>
  <c r="AW1461" i="15"/>
  <c r="AV1461" i="15"/>
  <c r="AH1461" i="15"/>
  <c r="AG1461" i="15"/>
  <c r="AF1461" i="15"/>
  <c r="AE1461" i="15"/>
  <c r="AD1461" i="15"/>
  <c r="N1461" i="15"/>
  <c r="J1461" i="15" s="1"/>
  <c r="M1461" i="15"/>
  <c r="L1461" i="15"/>
  <c r="G1461" i="15"/>
  <c r="F1461" i="15"/>
  <c r="C1461" i="15"/>
  <c r="AX1460" i="15"/>
  <c r="AW1460" i="15"/>
  <c r="AV1460" i="15"/>
  <c r="AH1460" i="15"/>
  <c r="AG1460" i="15"/>
  <c r="AF1460" i="15"/>
  <c r="AE1460" i="15"/>
  <c r="AD1460" i="15"/>
  <c r="N1460" i="15"/>
  <c r="M1460" i="15"/>
  <c r="J1460" i="15" s="1"/>
  <c r="L1460" i="15"/>
  <c r="G1460" i="15"/>
  <c r="F1460" i="15"/>
  <c r="C1460" i="15"/>
  <c r="AX1459" i="15"/>
  <c r="AW1459" i="15"/>
  <c r="AV1459" i="15"/>
  <c r="AH1459" i="15"/>
  <c r="AG1459" i="15"/>
  <c r="AF1459" i="15"/>
  <c r="AE1459" i="15"/>
  <c r="AD1459" i="15"/>
  <c r="N1459" i="15"/>
  <c r="M1459" i="15"/>
  <c r="L1459" i="15"/>
  <c r="G1459" i="15"/>
  <c r="F1459" i="15"/>
  <c r="C1459" i="15"/>
  <c r="AX1458" i="15"/>
  <c r="AW1458" i="15"/>
  <c r="AV1458" i="15"/>
  <c r="AH1458" i="15"/>
  <c r="AG1458" i="15"/>
  <c r="AF1458" i="15"/>
  <c r="AE1458" i="15"/>
  <c r="AD1458" i="15"/>
  <c r="N1458" i="15"/>
  <c r="M1458" i="15"/>
  <c r="J1458" i="15" s="1"/>
  <c r="L1458" i="15"/>
  <c r="G1458" i="15"/>
  <c r="F1458" i="15"/>
  <c r="C1458" i="15"/>
  <c r="AX1457" i="15"/>
  <c r="AW1457" i="15"/>
  <c r="AV1457" i="15"/>
  <c r="AH1457" i="15"/>
  <c r="AG1457" i="15"/>
  <c r="AF1457" i="15"/>
  <c r="AE1457" i="15"/>
  <c r="AD1457" i="15"/>
  <c r="N1457" i="15"/>
  <c r="M1457" i="15"/>
  <c r="L1457" i="15"/>
  <c r="G1457" i="15"/>
  <c r="F1457" i="15"/>
  <c r="C1457" i="15"/>
  <c r="AX1456" i="15"/>
  <c r="AW1456" i="15"/>
  <c r="AV1456" i="15"/>
  <c r="AH1456" i="15"/>
  <c r="AG1456" i="15"/>
  <c r="AF1456" i="15"/>
  <c r="AE1456" i="15"/>
  <c r="AD1456" i="15"/>
  <c r="N1456" i="15"/>
  <c r="M1456" i="15"/>
  <c r="L1456" i="15"/>
  <c r="J1456" i="15"/>
  <c r="G1456" i="15"/>
  <c r="F1456" i="15"/>
  <c r="C1456" i="15"/>
  <c r="AX1455" i="15"/>
  <c r="AW1455" i="15"/>
  <c r="AV1455" i="15"/>
  <c r="AH1455" i="15"/>
  <c r="AG1455" i="15"/>
  <c r="AF1455" i="15"/>
  <c r="AE1455" i="15"/>
  <c r="AD1455" i="15"/>
  <c r="N1455" i="15"/>
  <c r="M1455" i="15"/>
  <c r="L1455" i="15"/>
  <c r="J1455" i="15" s="1"/>
  <c r="G1455" i="15"/>
  <c r="F1455" i="15"/>
  <c r="C1455" i="15"/>
  <c r="AX1454" i="15"/>
  <c r="AW1454" i="15"/>
  <c r="AV1454" i="15"/>
  <c r="AH1454" i="15"/>
  <c r="AG1454" i="15"/>
  <c r="AF1454" i="15"/>
  <c r="AE1454" i="15"/>
  <c r="AD1454" i="15"/>
  <c r="N1454" i="15"/>
  <c r="M1454" i="15"/>
  <c r="L1454" i="15"/>
  <c r="J1454" i="15"/>
  <c r="G1454" i="15"/>
  <c r="F1454" i="15"/>
  <c r="C1454" i="15"/>
  <c r="AX1453" i="15"/>
  <c r="AW1453" i="15"/>
  <c r="AV1453" i="15"/>
  <c r="AH1453" i="15"/>
  <c r="AG1453" i="15"/>
  <c r="AF1453" i="15"/>
  <c r="AE1453" i="15"/>
  <c r="AD1453" i="15"/>
  <c r="N1453" i="15"/>
  <c r="J1453" i="15" s="1"/>
  <c r="M1453" i="15"/>
  <c r="L1453" i="15"/>
  <c r="G1453" i="15"/>
  <c r="F1453" i="15"/>
  <c r="C1453" i="15"/>
  <c r="AX1452" i="15"/>
  <c r="AW1452" i="15"/>
  <c r="AV1452" i="15"/>
  <c r="AH1452" i="15"/>
  <c r="AG1452" i="15"/>
  <c r="AF1452" i="15"/>
  <c r="AE1452" i="15"/>
  <c r="AD1452" i="15"/>
  <c r="N1452" i="15"/>
  <c r="M1452" i="15"/>
  <c r="J1452" i="15" s="1"/>
  <c r="L1452" i="15"/>
  <c r="G1452" i="15"/>
  <c r="F1452" i="15"/>
  <c r="C1452" i="15"/>
  <c r="AX1451" i="15"/>
  <c r="AW1451" i="15"/>
  <c r="AV1451" i="15"/>
  <c r="AH1451" i="15"/>
  <c r="AG1451" i="15"/>
  <c r="AF1451" i="15"/>
  <c r="AE1451" i="15"/>
  <c r="AD1451" i="15"/>
  <c r="N1451" i="15"/>
  <c r="M1451" i="15"/>
  <c r="L1451" i="15"/>
  <c r="J1451" i="15" s="1"/>
  <c r="G1451" i="15"/>
  <c r="F1451" i="15"/>
  <c r="C1451" i="15"/>
  <c r="AX1450" i="15"/>
  <c r="AW1450" i="15"/>
  <c r="AV1450" i="15"/>
  <c r="AH1450" i="15"/>
  <c r="AG1450" i="15"/>
  <c r="AF1450" i="15"/>
  <c r="AE1450" i="15"/>
  <c r="AD1450" i="15"/>
  <c r="N1450" i="15"/>
  <c r="M1450" i="15"/>
  <c r="J1450" i="15" s="1"/>
  <c r="L1450" i="15"/>
  <c r="G1450" i="15"/>
  <c r="F1450" i="15"/>
  <c r="C1450" i="15"/>
  <c r="AX1449" i="15"/>
  <c r="AW1449" i="15"/>
  <c r="AV1449" i="15"/>
  <c r="AH1449" i="15"/>
  <c r="AG1449" i="15"/>
  <c r="AF1449" i="15"/>
  <c r="AE1449" i="15"/>
  <c r="AD1449" i="15"/>
  <c r="N1449" i="15"/>
  <c r="M1449" i="15"/>
  <c r="L1449" i="15"/>
  <c r="G1449" i="15"/>
  <c r="F1449" i="15"/>
  <c r="C1449" i="15"/>
  <c r="AX1448" i="15"/>
  <c r="AW1448" i="15"/>
  <c r="AV1448" i="15"/>
  <c r="AH1448" i="15"/>
  <c r="AG1448" i="15"/>
  <c r="AF1448" i="15"/>
  <c r="AE1448" i="15"/>
  <c r="AD1448" i="15"/>
  <c r="N1448" i="15"/>
  <c r="M1448" i="15"/>
  <c r="J1448" i="15" s="1"/>
  <c r="L1448" i="15"/>
  <c r="G1448" i="15"/>
  <c r="F1448" i="15"/>
  <c r="C1448" i="15"/>
  <c r="AX1447" i="15"/>
  <c r="AW1447" i="15"/>
  <c r="AV1447" i="15"/>
  <c r="AH1447" i="15"/>
  <c r="AG1447" i="15"/>
  <c r="AF1447" i="15"/>
  <c r="AE1447" i="15"/>
  <c r="AD1447" i="15"/>
  <c r="N1447" i="15"/>
  <c r="M1447" i="15"/>
  <c r="L1447" i="15"/>
  <c r="J1447" i="15" s="1"/>
  <c r="G1447" i="15"/>
  <c r="F1447" i="15"/>
  <c r="C1447" i="15"/>
  <c r="AX1446" i="15"/>
  <c r="AW1446" i="15"/>
  <c r="AV1446" i="15"/>
  <c r="AH1446" i="15"/>
  <c r="AG1446" i="15"/>
  <c r="AF1446" i="15"/>
  <c r="AE1446" i="15"/>
  <c r="AD1446" i="15"/>
  <c r="N1446" i="15"/>
  <c r="M1446" i="15"/>
  <c r="L1446" i="15"/>
  <c r="J1446" i="15"/>
  <c r="G1446" i="15"/>
  <c r="F1446" i="15"/>
  <c r="C1446" i="15"/>
  <c r="AX1445" i="15"/>
  <c r="AW1445" i="15"/>
  <c r="AV1445" i="15"/>
  <c r="AH1445" i="15"/>
  <c r="AG1445" i="15"/>
  <c r="AF1445" i="15"/>
  <c r="AE1445" i="15"/>
  <c r="AD1445" i="15"/>
  <c r="N1445" i="15"/>
  <c r="J1445" i="15" s="1"/>
  <c r="M1445" i="15"/>
  <c r="L1445" i="15"/>
  <c r="G1445" i="15"/>
  <c r="F1445" i="15"/>
  <c r="C1445" i="15"/>
  <c r="AX1444" i="15"/>
  <c r="AW1444" i="15"/>
  <c r="AV1444" i="15"/>
  <c r="AH1444" i="15"/>
  <c r="AG1444" i="15"/>
  <c r="AF1444" i="15"/>
  <c r="AE1444" i="15"/>
  <c r="AD1444" i="15"/>
  <c r="N1444" i="15"/>
  <c r="M1444" i="15"/>
  <c r="J1444" i="15" s="1"/>
  <c r="L1444" i="15"/>
  <c r="G1444" i="15"/>
  <c r="F1444" i="15"/>
  <c r="C1444" i="15"/>
  <c r="AX1443" i="15"/>
  <c r="AW1443" i="15"/>
  <c r="AV1443" i="15"/>
  <c r="AH1443" i="15"/>
  <c r="AG1443" i="15"/>
  <c r="AF1443" i="15"/>
  <c r="AE1443" i="15"/>
  <c r="AD1443" i="15"/>
  <c r="N1443" i="15"/>
  <c r="M1443" i="15"/>
  <c r="L1443" i="15"/>
  <c r="J1443" i="15" s="1"/>
  <c r="G1443" i="15"/>
  <c r="F1443" i="15"/>
  <c r="C1443" i="15"/>
  <c r="AX1442" i="15"/>
  <c r="AW1442" i="15"/>
  <c r="AV1442" i="15"/>
  <c r="AH1442" i="15"/>
  <c r="AG1442" i="15"/>
  <c r="AF1442" i="15"/>
  <c r="AE1442" i="15"/>
  <c r="AD1442" i="15"/>
  <c r="N1442" i="15"/>
  <c r="M1442" i="15"/>
  <c r="J1442" i="15" s="1"/>
  <c r="L1442" i="15"/>
  <c r="G1442" i="15"/>
  <c r="F1442" i="15"/>
  <c r="C1442" i="15"/>
  <c r="AX1441" i="15"/>
  <c r="AW1441" i="15"/>
  <c r="AV1441" i="15"/>
  <c r="AH1441" i="15"/>
  <c r="AG1441" i="15"/>
  <c r="AF1441" i="15"/>
  <c r="AE1441" i="15"/>
  <c r="AD1441" i="15"/>
  <c r="N1441" i="15"/>
  <c r="M1441" i="15"/>
  <c r="L1441" i="15"/>
  <c r="J1441" i="15" s="1"/>
  <c r="G1441" i="15"/>
  <c r="F1441" i="15"/>
  <c r="C1441" i="15"/>
  <c r="AX1440" i="15"/>
  <c r="AW1440" i="15"/>
  <c r="AV1440" i="15"/>
  <c r="AH1440" i="15"/>
  <c r="AG1440" i="15"/>
  <c r="AF1440" i="15"/>
  <c r="AE1440" i="15"/>
  <c r="AD1440" i="15"/>
  <c r="N1440" i="15"/>
  <c r="M1440" i="15"/>
  <c r="J1440" i="15" s="1"/>
  <c r="L1440" i="15"/>
  <c r="G1440" i="15"/>
  <c r="F1440" i="15"/>
  <c r="C1440" i="15"/>
  <c r="AX1439" i="15"/>
  <c r="AW1439" i="15"/>
  <c r="AV1439" i="15"/>
  <c r="AH1439" i="15"/>
  <c r="AG1439" i="15"/>
  <c r="AF1439" i="15"/>
  <c r="AE1439" i="15"/>
  <c r="AD1439" i="15"/>
  <c r="N1439" i="15"/>
  <c r="M1439" i="15"/>
  <c r="L1439" i="15"/>
  <c r="J1439" i="15" s="1"/>
  <c r="G1439" i="15"/>
  <c r="F1439" i="15"/>
  <c r="C1439" i="15"/>
  <c r="AX1438" i="15"/>
  <c r="AW1438" i="15"/>
  <c r="AV1438" i="15"/>
  <c r="AH1438" i="15"/>
  <c r="AG1438" i="15"/>
  <c r="AF1438" i="15"/>
  <c r="AE1438" i="15"/>
  <c r="AD1438" i="15"/>
  <c r="N1438" i="15"/>
  <c r="M1438" i="15"/>
  <c r="L1438" i="15"/>
  <c r="J1438" i="15"/>
  <c r="G1438" i="15"/>
  <c r="F1438" i="15"/>
  <c r="C1438" i="15"/>
  <c r="AX1437" i="15"/>
  <c r="AW1437" i="15"/>
  <c r="AV1437" i="15"/>
  <c r="AH1437" i="15"/>
  <c r="AG1437" i="15"/>
  <c r="AF1437" i="15"/>
  <c r="AE1437" i="15"/>
  <c r="AD1437" i="15"/>
  <c r="N1437" i="15"/>
  <c r="J1437" i="15" s="1"/>
  <c r="M1437" i="15"/>
  <c r="L1437" i="15"/>
  <c r="G1437" i="15"/>
  <c r="F1437" i="15"/>
  <c r="C1437" i="15"/>
  <c r="AX1436" i="15"/>
  <c r="AW1436" i="15"/>
  <c r="AV1436" i="15"/>
  <c r="AH1436" i="15"/>
  <c r="AG1436" i="15"/>
  <c r="AF1436" i="15"/>
  <c r="AE1436" i="15"/>
  <c r="AD1436" i="15"/>
  <c r="N1436" i="15"/>
  <c r="M1436" i="15"/>
  <c r="J1436" i="15" s="1"/>
  <c r="L1436" i="15"/>
  <c r="G1436" i="15"/>
  <c r="F1436" i="15"/>
  <c r="C1436" i="15"/>
  <c r="AX1435" i="15"/>
  <c r="AW1435" i="15"/>
  <c r="AV1435" i="15"/>
  <c r="AH1435" i="15"/>
  <c r="AG1435" i="15"/>
  <c r="AF1435" i="15"/>
  <c r="AE1435" i="15"/>
  <c r="AD1435" i="15"/>
  <c r="N1435" i="15"/>
  <c r="M1435" i="15"/>
  <c r="L1435" i="15"/>
  <c r="J1435" i="15" s="1"/>
  <c r="G1435" i="15"/>
  <c r="F1435" i="15"/>
  <c r="C1435" i="15"/>
  <c r="AX1434" i="15"/>
  <c r="AW1434" i="15"/>
  <c r="AV1434" i="15"/>
  <c r="AH1434" i="15"/>
  <c r="AG1434" i="15"/>
  <c r="AF1434" i="15"/>
  <c r="AE1434" i="15"/>
  <c r="AD1434" i="15"/>
  <c r="N1434" i="15"/>
  <c r="M1434" i="15"/>
  <c r="J1434" i="15" s="1"/>
  <c r="L1434" i="15"/>
  <c r="G1434" i="15"/>
  <c r="F1434" i="15"/>
  <c r="C1434" i="15"/>
  <c r="AX1433" i="15"/>
  <c r="AW1433" i="15"/>
  <c r="AV1433" i="15"/>
  <c r="AH1433" i="15"/>
  <c r="AG1433" i="15"/>
  <c r="AF1433" i="15"/>
  <c r="AE1433" i="15"/>
  <c r="AD1433" i="15"/>
  <c r="N1433" i="15"/>
  <c r="M1433" i="15"/>
  <c r="L1433" i="15"/>
  <c r="J1433" i="15" s="1"/>
  <c r="G1433" i="15"/>
  <c r="F1433" i="15"/>
  <c r="C1433" i="15"/>
  <c r="AX1432" i="15"/>
  <c r="AW1432" i="15"/>
  <c r="AV1432" i="15"/>
  <c r="AH1432" i="15"/>
  <c r="AG1432" i="15"/>
  <c r="AF1432" i="15"/>
  <c r="AE1432" i="15"/>
  <c r="AD1432" i="15"/>
  <c r="N1432" i="15"/>
  <c r="M1432" i="15"/>
  <c r="L1432" i="15"/>
  <c r="G1432" i="15"/>
  <c r="F1432" i="15"/>
  <c r="C1432" i="15"/>
  <c r="AX1431" i="15"/>
  <c r="AW1431" i="15"/>
  <c r="AV1431" i="15"/>
  <c r="AH1431" i="15"/>
  <c r="AG1431" i="15"/>
  <c r="AF1431" i="15"/>
  <c r="AE1431" i="15"/>
  <c r="AD1431" i="15"/>
  <c r="N1431" i="15"/>
  <c r="M1431" i="15"/>
  <c r="L1431" i="15"/>
  <c r="G1431" i="15"/>
  <c r="F1431" i="15"/>
  <c r="C1431" i="15"/>
  <c r="AX1430" i="15"/>
  <c r="AW1430" i="15"/>
  <c r="AV1430" i="15"/>
  <c r="AH1430" i="15"/>
  <c r="AG1430" i="15"/>
  <c r="AF1430" i="15"/>
  <c r="AE1430" i="15"/>
  <c r="AD1430" i="15"/>
  <c r="N1430" i="15"/>
  <c r="M1430" i="15"/>
  <c r="L1430" i="15"/>
  <c r="J1430" i="15"/>
  <c r="G1430" i="15"/>
  <c r="F1430" i="15"/>
  <c r="C1430" i="15"/>
  <c r="AX1429" i="15"/>
  <c r="AW1429" i="15"/>
  <c r="AV1429" i="15"/>
  <c r="AH1429" i="15"/>
  <c r="AG1429" i="15"/>
  <c r="AF1429" i="15"/>
  <c r="AE1429" i="15"/>
  <c r="AD1429" i="15"/>
  <c r="N1429" i="15"/>
  <c r="J1429" i="15" s="1"/>
  <c r="M1429" i="15"/>
  <c r="L1429" i="15"/>
  <c r="G1429" i="15"/>
  <c r="F1429" i="15"/>
  <c r="C1429" i="15"/>
  <c r="AX1428" i="15"/>
  <c r="AW1428" i="15"/>
  <c r="AV1428" i="15"/>
  <c r="AH1428" i="15"/>
  <c r="AG1428" i="15"/>
  <c r="AF1428" i="15"/>
  <c r="AE1428" i="15"/>
  <c r="AD1428" i="15"/>
  <c r="N1428" i="15"/>
  <c r="M1428" i="15"/>
  <c r="L1428" i="15"/>
  <c r="G1428" i="15"/>
  <c r="F1428" i="15"/>
  <c r="C1428" i="15"/>
  <c r="AX1427" i="15"/>
  <c r="AW1427" i="15"/>
  <c r="AV1427" i="15"/>
  <c r="AH1427" i="15"/>
  <c r="AG1427" i="15"/>
  <c r="AF1427" i="15"/>
  <c r="AE1427" i="15"/>
  <c r="AD1427" i="15"/>
  <c r="N1427" i="15"/>
  <c r="M1427" i="15"/>
  <c r="L1427" i="15"/>
  <c r="J1427" i="15" s="1"/>
  <c r="G1427" i="15"/>
  <c r="F1427" i="15"/>
  <c r="C1427" i="15"/>
  <c r="AX1426" i="15"/>
  <c r="AW1426" i="15"/>
  <c r="AV1426" i="15"/>
  <c r="AH1426" i="15"/>
  <c r="AG1426" i="15"/>
  <c r="AF1426" i="15"/>
  <c r="AE1426" i="15"/>
  <c r="AD1426" i="15"/>
  <c r="N1426" i="15"/>
  <c r="M1426" i="15"/>
  <c r="L1426" i="15"/>
  <c r="J1426" i="15" s="1"/>
  <c r="G1426" i="15"/>
  <c r="F1426" i="15"/>
  <c r="C1426" i="15"/>
  <c r="AX1425" i="15"/>
  <c r="AW1425" i="15"/>
  <c r="AV1425" i="15"/>
  <c r="AH1425" i="15"/>
  <c r="AG1425" i="15"/>
  <c r="AF1425" i="15"/>
  <c r="AE1425" i="15"/>
  <c r="AD1425" i="15"/>
  <c r="N1425" i="15"/>
  <c r="M1425" i="15"/>
  <c r="L1425" i="15"/>
  <c r="J1425" i="15" s="1"/>
  <c r="G1425" i="15"/>
  <c r="F1425" i="15"/>
  <c r="C1425" i="15"/>
  <c r="AX1424" i="15"/>
  <c r="AW1424" i="15"/>
  <c r="AV1424" i="15"/>
  <c r="AH1424" i="15"/>
  <c r="AG1424" i="15"/>
  <c r="AF1424" i="15"/>
  <c r="AE1424" i="15"/>
  <c r="AD1424" i="15"/>
  <c r="N1424" i="15"/>
  <c r="M1424" i="15"/>
  <c r="L1424" i="15"/>
  <c r="J1424" i="15"/>
  <c r="G1424" i="15"/>
  <c r="F1424" i="15"/>
  <c r="C1424" i="15"/>
  <c r="AX1423" i="15"/>
  <c r="AW1423" i="15"/>
  <c r="AV1423" i="15"/>
  <c r="AH1423" i="15"/>
  <c r="AG1423" i="15"/>
  <c r="AF1423" i="15"/>
  <c r="AE1423" i="15"/>
  <c r="AD1423" i="15"/>
  <c r="N1423" i="15"/>
  <c r="M1423" i="15"/>
  <c r="L1423" i="15"/>
  <c r="J1423" i="15" s="1"/>
  <c r="G1423" i="15"/>
  <c r="F1423" i="15"/>
  <c r="C1423" i="15"/>
  <c r="AX1422" i="15"/>
  <c r="AW1422" i="15"/>
  <c r="AV1422" i="15"/>
  <c r="AH1422" i="15"/>
  <c r="AG1422" i="15"/>
  <c r="AF1422" i="15"/>
  <c r="AE1422" i="15"/>
  <c r="AD1422" i="15"/>
  <c r="N1422" i="15"/>
  <c r="M1422" i="15"/>
  <c r="L1422" i="15"/>
  <c r="J1422" i="15"/>
  <c r="G1422" i="15"/>
  <c r="F1422" i="15"/>
  <c r="C1422" i="15"/>
  <c r="AX1421" i="15"/>
  <c r="AW1421" i="15"/>
  <c r="AV1421" i="15"/>
  <c r="AH1421" i="15"/>
  <c r="AG1421" i="15"/>
  <c r="AF1421" i="15"/>
  <c r="AE1421" i="15"/>
  <c r="AD1421" i="15"/>
  <c r="N1421" i="15"/>
  <c r="J1421" i="15" s="1"/>
  <c r="M1421" i="15"/>
  <c r="L1421" i="15"/>
  <c r="G1421" i="15"/>
  <c r="F1421" i="15"/>
  <c r="C1421" i="15"/>
  <c r="AX1420" i="15"/>
  <c r="AW1420" i="15"/>
  <c r="AV1420" i="15"/>
  <c r="AH1420" i="15"/>
  <c r="AG1420" i="15"/>
  <c r="AF1420" i="15"/>
  <c r="AE1420" i="15"/>
  <c r="AD1420" i="15"/>
  <c r="N1420" i="15"/>
  <c r="M1420" i="15"/>
  <c r="L1420" i="15"/>
  <c r="G1420" i="15"/>
  <c r="F1420" i="15"/>
  <c r="C1420" i="15"/>
  <c r="AX1419" i="15"/>
  <c r="AW1419" i="15"/>
  <c r="AV1419" i="15"/>
  <c r="AH1419" i="15"/>
  <c r="AG1419" i="15"/>
  <c r="AF1419" i="15"/>
  <c r="AE1419" i="15"/>
  <c r="AD1419" i="15"/>
  <c r="N1419" i="15"/>
  <c r="M1419" i="15"/>
  <c r="L1419" i="15"/>
  <c r="J1419" i="15" s="1"/>
  <c r="G1419" i="15"/>
  <c r="F1419" i="15"/>
  <c r="C1419" i="15"/>
  <c r="AX1418" i="15"/>
  <c r="AW1418" i="15"/>
  <c r="AV1418" i="15"/>
  <c r="AH1418" i="15"/>
  <c r="AG1418" i="15"/>
  <c r="AF1418" i="15"/>
  <c r="AE1418" i="15"/>
  <c r="AD1418" i="15"/>
  <c r="N1418" i="15"/>
  <c r="M1418" i="15"/>
  <c r="L1418" i="15"/>
  <c r="J1418" i="15" s="1"/>
  <c r="G1418" i="15"/>
  <c r="F1418" i="15"/>
  <c r="C1418" i="15"/>
  <c r="AX1417" i="15"/>
  <c r="AW1417" i="15"/>
  <c r="AV1417" i="15"/>
  <c r="AH1417" i="15"/>
  <c r="AG1417" i="15"/>
  <c r="AF1417" i="15"/>
  <c r="AE1417" i="15"/>
  <c r="AD1417" i="15"/>
  <c r="N1417" i="15"/>
  <c r="M1417" i="15"/>
  <c r="L1417" i="15"/>
  <c r="J1417" i="15"/>
  <c r="G1417" i="15"/>
  <c r="F1417" i="15"/>
  <c r="C1417" i="15"/>
  <c r="AX1416" i="15"/>
  <c r="AW1416" i="15"/>
  <c r="AV1416" i="15"/>
  <c r="AH1416" i="15"/>
  <c r="AG1416" i="15"/>
  <c r="AF1416" i="15"/>
  <c r="AE1416" i="15"/>
  <c r="AD1416" i="15"/>
  <c r="N1416" i="15"/>
  <c r="M1416" i="15"/>
  <c r="J1416" i="15" s="1"/>
  <c r="L1416" i="15"/>
  <c r="G1416" i="15"/>
  <c r="F1416" i="15"/>
  <c r="C1416" i="15"/>
  <c r="AX1415" i="15"/>
  <c r="AW1415" i="15"/>
  <c r="AV1415" i="15"/>
  <c r="AH1415" i="15"/>
  <c r="AG1415" i="15"/>
  <c r="AF1415" i="15"/>
  <c r="AE1415" i="15"/>
  <c r="AD1415" i="15"/>
  <c r="N1415" i="15"/>
  <c r="M1415" i="15"/>
  <c r="L1415" i="15"/>
  <c r="G1415" i="15"/>
  <c r="F1415" i="15"/>
  <c r="C1415" i="15"/>
  <c r="AX1414" i="15"/>
  <c r="AW1414" i="15"/>
  <c r="AV1414" i="15"/>
  <c r="AH1414" i="15"/>
  <c r="AG1414" i="15"/>
  <c r="AF1414" i="15"/>
  <c r="AE1414" i="15"/>
  <c r="AD1414" i="15"/>
  <c r="N1414" i="15"/>
  <c r="M1414" i="15"/>
  <c r="L1414" i="15"/>
  <c r="J1414" i="15" s="1"/>
  <c r="G1414" i="15"/>
  <c r="F1414" i="15"/>
  <c r="C1414" i="15"/>
  <c r="AX1413" i="15"/>
  <c r="AW1413" i="15"/>
  <c r="AV1413" i="15"/>
  <c r="AH1413" i="15"/>
  <c r="AG1413" i="15"/>
  <c r="AF1413" i="15"/>
  <c r="AE1413" i="15"/>
  <c r="AD1413" i="15"/>
  <c r="N1413" i="15"/>
  <c r="J1413" i="15" s="1"/>
  <c r="M1413" i="15"/>
  <c r="L1413" i="15"/>
  <c r="G1413" i="15"/>
  <c r="F1413" i="15"/>
  <c r="C1413" i="15"/>
  <c r="AX1412" i="15"/>
  <c r="AW1412" i="15"/>
  <c r="AV1412" i="15"/>
  <c r="AH1412" i="15"/>
  <c r="AG1412" i="15"/>
  <c r="AF1412" i="15"/>
  <c r="AE1412" i="15"/>
  <c r="AD1412" i="15"/>
  <c r="N1412" i="15"/>
  <c r="M1412" i="15"/>
  <c r="J1412" i="15" s="1"/>
  <c r="L1412" i="15"/>
  <c r="G1412" i="15"/>
  <c r="F1412" i="15"/>
  <c r="C1412" i="15"/>
  <c r="AX1411" i="15"/>
  <c r="AW1411" i="15"/>
  <c r="AV1411" i="15"/>
  <c r="AH1411" i="15"/>
  <c r="AG1411" i="15"/>
  <c r="AF1411" i="15"/>
  <c r="AE1411" i="15"/>
  <c r="AD1411" i="15"/>
  <c r="N1411" i="15"/>
  <c r="M1411" i="15"/>
  <c r="L1411" i="15"/>
  <c r="G1411" i="15"/>
  <c r="F1411" i="15"/>
  <c r="C1411" i="15"/>
  <c r="AX1410" i="15"/>
  <c r="AW1410" i="15"/>
  <c r="AV1410" i="15"/>
  <c r="AH1410" i="15"/>
  <c r="AG1410" i="15"/>
  <c r="AF1410" i="15"/>
  <c r="AE1410" i="15"/>
  <c r="AD1410" i="15"/>
  <c r="N1410" i="15"/>
  <c r="M1410" i="15"/>
  <c r="L1410" i="15"/>
  <c r="J1410" i="15" s="1"/>
  <c r="G1410" i="15"/>
  <c r="F1410" i="15"/>
  <c r="C1410" i="15"/>
  <c r="AX1409" i="15"/>
  <c r="AW1409" i="15"/>
  <c r="AV1409" i="15"/>
  <c r="AH1409" i="15"/>
  <c r="AG1409" i="15"/>
  <c r="AF1409" i="15"/>
  <c r="AE1409" i="15"/>
  <c r="AD1409" i="15"/>
  <c r="N1409" i="15"/>
  <c r="M1409" i="15"/>
  <c r="L1409" i="15"/>
  <c r="J1409" i="15" s="1"/>
  <c r="G1409" i="15"/>
  <c r="F1409" i="15"/>
  <c r="C1409" i="15"/>
  <c r="AX1408" i="15"/>
  <c r="AW1408" i="15"/>
  <c r="AV1408" i="15"/>
  <c r="AH1408" i="15"/>
  <c r="AG1408" i="15"/>
  <c r="AF1408" i="15"/>
  <c r="AE1408" i="15"/>
  <c r="AD1408" i="15"/>
  <c r="N1408" i="15"/>
  <c r="M1408" i="15"/>
  <c r="J1408" i="15" s="1"/>
  <c r="L1408" i="15"/>
  <c r="G1408" i="15"/>
  <c r="F1408" i="15"/>
  <c r="C1408" i="15"/>
  <c r="AX1407" i="15"/>
  <c r="AW1407" i="15"/>
  <c r="AV1407" i="15"/>
  <c r="AH1407" i="15"/>
  <c r="AG1407" i="15"/>
  <c r="AF1407" i="15"/>
  <c r="AE1407" i="15"/>
  <c r="AD1407" i="15"/>
  <c r="N1407" i="15"/>
  <c r="M1407" i="15"/>
  <c r="L1407" i="15"/>
  <c r="J1407" i="15" s="1"/>
  <c r="G1407" i="15"/>
  <c r="F1407" i="15"/>
  <c r="C1407" i="15"/>
  <c r="AX1406" i="15"/>
  <c r="AW1406" i="15"/>
  <c r="AV1406" i="15"/>
  <c r="AH1406" i="15"/>
  <c r="AG1406" i="15"/>
  <c r="AF1406" i="15"/>
  <c r="AE1406" i="15"/>
  <c r="AD1406" i="15"/>
  <c r="N1406" i="15"/>
  <c r="M1406" i="15"/>
  <c r="L1406" i="15"/>
  <c r="J1406" i="15" s="1"/>
  <c r="G1406" i="15"/>
  <c r="F1406" i="15"/>
  <c r="C1406" i="15"/>
  <c r="AX1405" i="15"/>
  <c r="AW1405" i="15"/>
  <c r="AV1405" i="15"/>
  <c r="AH1405" i="15"/>
  <c r="AG1405" i="15"/>
  <c r="AF1405" i="15"/>
  <c r="AE1405" i="15"/>
  <c r="AD1405" i="15"/>
  <c r="N1405" i="15"/>
  <c r="M1405" i="15"/>
  <c r="L1405" i="15"/>
  <c r="J1405" i="15"/>
  <c r="G1405" i="15"/>
  <c r="F1405" i="15"/>
  <c r="C1405" i="15"/>
  <c r="AX1404" i="15"/>
  <c r="AW1404" i="15"/>
  <c r="AV1404" i="15"/>
  <c r="AH1404" i="15"/>
  <c r="AG1404" i="15"/>
  <c r="AF1404" i="15"/>
  <c r="AE1404" i="15"/>
  <c r="AD1404" i="15"/>
  <c r="N1404" i="15"/>
  <c r="M1404" i="15"/>
  <c r="L1404" i="15"/>
  <c r="G1404" i="15"/>
  <c r="F1404" i="15"/>
  <c r="C1404" i="15"/>
  <c r="AX1403" i="15"/>
  <c r="AW1403" i="15"/>
  <c r="AV1403" i="15"/>
  <c r="AH1403" i="15"/>
  <c r="AG1403" i="15"/>
  <c r="AF1403" i="15"/>
  <c r="AE1403" i="15"/>
  <c r="AD1403" i="15"/>
  <c r="N1403" i="15"/>
  <c r="M1403" i="15"/>
  <c r="L1403" i="15"/>
  <c r="G1403" i="15"/>
  <c r="F1403" i="15"/>
  <c r="C1403" i="15"/>
  <c r="AX1402" i="15"/>
  <c r="AW1402" i="15"/>
  <c r="AV1402" i="15"/>
  <c r="AH1402" i="15"/>
  <c r="AG1402" i="15"/>
  <c r="AF1402" i="15"/>
  <c r="AE1402" i="15"/>
  <c r="AD1402" i="15"/>
  <c r="N1402" i="15"/>
  <c r="M1402" i="15"/>
  <c r="L1402" i="15"/>
  <c r="J1402" i="15" s="1"/>
  <c r="G1402" i="15"/>
  <c r="F1402" i="15"/>
  <c r="C1402" i="15"/>
  <c r="AX1401" i="15"/>
  <c r="AW1401" i="15"/>
  <c r="AV1401" i="15"/>
  <c r="AH1401" i="15"/>
  <c r="AG1401" i="15"/>
  <c r="AF1401" i="15"/>
  <c r="AE1401" i="15"/>
  <c r="AD1401" i="15"/>
  <c r="N1401" i="15"/>
  <c r="M1401" i="15"/>
  <c r="L1401" i="15"/>
  <c r="J1401" i="15"/>
  <c r="G1401" i="15"/>
  <c r="F1401" i="15"/>
  <c r="C1401" i="15"/>
  <c r="AX1400" i="15"/>
  <c r="AW1400" i="15"/>
  <c r="AV1400" i="15"/>
  <c r="AH1400" i="15"/>
  <c r="AG1400" i="15"/>
  <c r="AF1400" i="15"/>
  <c r="AE1400" i="15"/>
  <c r="AD1400" i="15"/>
  <c r="N1400" i="15"/>
  <c r="M1400" i="15"/>
  <c r="J1400" i="15" s="1"/>
  <c r="L1400" i="15"/>
  <c r="G1400" i="15"/>
  <c r="F1400" i="15"/>
  <c r="C1400" i="15"/>
  <c r="AX1399" i="15"/>
  <c r="AW1399" i="15"/>
  <c r="AV1399" i="15"/>
  <c r="AH1399" i="15"/>
  <c r="AG1399" i="15"/>
  <c r="AF1399" i="15"/>
  <c r="AE1399" i="15"/>
  <c r="AD1399" i="15"/>
  <c r="N1399" i="15"/>
  <c r="M1399" i="15"/>
  <c r="L1399" i="15"/>
  <c r="J1399" i="15" s="1"/>
  <c r="G1399" i="15"/>
  <c r="F1399" i="15"/>
  <c r="C1399" i="15"/>
  <c r="AX1398" i="15"/>
  <c r="AW1398" i="15"/>
  <c r="AV1398" i="15"/>
  <c r="AH1398" i="15"/>
  <c r="AG1398" i="15"/>
  <c r="AF1398" i="15"/>
  <c r="AE1398" i="15"/>
  <c r="AD1398" i="15"/>
  <c r="N1398" i="15"/>
  <c r="M1398" i="15"/>
  <c r="L1398" i="15"/>
  <c r="J1398" i="15" s="1"/>
  <c r="G1398" i="15"/>
  <c r="F1398" i="15"/>
  <c r="C1398" i="15"/>
  <c r="AX1397" i="15"/>
  <c r="AW1397" i="15"/>
  <c r="AV1397" i="15"/>
  <c r="AH1397" i="15"/>
  <c r="AG1397" i="15"/>
  <c r="AF1397" i="15"/>
  <c r="AE1397" i="15"/>
  <c r="AD1397" i="15"/>
  <c r="N1397" i="15"/>
  <c r="J1397" i="15" s="1"/>
  <c r="M1397" i="15"/>
  <c r="L1397" i="15"/>
  <c r="G1397" i="15"/>
  <c r="F1397" i="15"/>
  <c r="C1397" i="15"/>
  <c r="AX1396" i="15"/>
  <c r="AW1396" i="15"/>
  <c r="AV1396" i="15"/>
  <c r="AH1396" i="15"/>
  <c r="AG1396" i="15"/>
  <c r="AF1396" i="15"/>
  <c r="AE1396" i="15"/>
  <c r="AD1396" i="15"/>
  <c r="N1396" i="15"/>
  <c r="M1396" i="15"/>
  <c r="J1396" i="15" s="1"/>
  <c r="L1396" i="15"/>
  <c r="G1396" i="15"/>
  <c r="F1396" i="15"/>
  <c r="C1396" i="15"/>
  <c r="AX1395" i="15"/>
  <c r="AW1395" i="15"/>
  <c r="AV1395" i="15"/>
  <c r="AH1395" i="15"/>
  <c r="AG1395" i="15"/>
  <c r="AF1395" i="15"/>
  <c r="AE1395" i="15"/>
  <c r="AD1395" i="15"/>
  <c r="N1395" i="15"/>
  <c r="M1395" i="15"/>
  <c r="L1395" i="15"/>
  <c r="G1395" i="15"/>
  <c r="F1395" i="15"/>
  <c r="C1395" i="15"/>
  <c r="AX1394" i="15"/>
  <c r="AW1394" i="15"/>
  <c r="AV1394" i="15"/>
  <c r="AH1394" i="15"/>
  <c r="AG1394" i="15"/>
  <c r="AF1394" i="15"/>
  <c r="AE1394" i="15"/>
  <c r="AD1394" i="15"/>
  <c r="N1394" i="15"/>
  <c r="M1394" i="15"/>
  <c r="L1394" i="15"/>
  <c r="J1394" i="15"/>
  <c r="G1394" i="15"/>
  <c r="F1394" i="15"/>
  <c r="C1394" i="15"/>
  <c r="AX1393" i="15"/>
  <c r="AW1393" i="15"/>
  <c r="AV1393" i="15"/>
  <c r="AH1393" i="15"/>
  <c r="AG1393" i="15"/>
  <c r="AF1393" i="15"/>
  <c r="AE1393" i="15"/>
  <c r="AD1393" i="15"/>
  <c r="N1393" i="15"/>
  <c r="M1393" i="15"/>
  <c r="J1393" i="15" s="1"/>
  <c r="L1393" i="15"/>
  <c r="G1393" i="15"/>
  <c r="F1393" i="15"/>
  <c r="C1393" i="15"/>
  <c r="AX1392" i="15"/>
  <c r="AW1392" i="15"/>
  <c r="AV1392" i="15"/>
  <c r="AH1392" i="15"/>
  <c r="AG1392" i="15"/>
  <c r="AF1392" i="15"/>
  <c r="AE1392" i="15"/>
  <c r="AD1392" i="15"/>
  <c r="N1392" i="15"/>
  <c r="M1392" i="15"/>
  <c r="L1392" i="15"/>
  <c r="J1392" i="15" s="1"/>
  <c r="G1392" i="15"/>
  <c r="F1392" i="15"/>
  <c r="C1392" i="15"/>
  <c r="AX1391" i="15"/>
  <c r="AW1391" i="15"/>
  <c r="AV1391" i="15"/>
  <c r="AH1391" i="15"/>
  <c r="AG1391" i="15"/>
  <c r="AF1391" i="15"/>
  <c r="AE1391" i="15"/>
  <c r="AD1391" i="15"/>
  <c r="N1391" i="15"/>
  <c r="M1391" i="15"/>
  <c r="J1391" i="15" s="1"/>
  <c r="L1391" i="15"/>
  <c r="G1391" i="15"/>
  <c r="F1391" i="15"/>
  <c r="C1391" i="15"/>
  <c r="AX1390" i="15"/>
  <c r="AW1390" i="15"/>
  <c r="AV1390" i="15"/>
  <c r="AH1390" i="15"/>
  <c r="AG1390" i="15"/>
  <c r="AF1390" i="15"/>
  <c r="AE1390" i="15"/>
  <c r="AD1390" i="15"/>
  <c r="N1390" i="15"/>
  <c r="M1390" i="15"/>
  <c r="L1390" i="15"/>
  <c r="G1390" i="15"/>
  <c r="F1390" i="15"/>
  <c r="C1390" i="15"/>
  <c r="AX1389" i="15"/>
  <c r="AW1389" i="15"/>
  <c r="AV1389" i="15"/>
  <c r="AH1389" i="15"/>
  <c r="AG1389" i="15"/>
  <c r="AF1389" i="15"/>
  <c r="AE1389" i="15"/>
  <c r="AD1389" i="15"/>
  <c r="N1389" i="15"/>
  <c r="M1389" i="15"/>
  <c r="L1389" i="15"/>
  <c r="J1389" i="15" s="1"/>
  <c r="G1389" i="15"/>
  <c r="F1389" i="15"/>
  <c r="C1389" i="15"/>
  <c r="AX1387" i="15"/>
  <c r="AW1387" i="15"/>
  <c r="AV1387" i="15"/>
  <c r="AH1387" i="15"/>
  <c r="AG1387" i="15"/>
  <c r="AF1387" i="15"/>
  <c r="AE1387" i="15"/>
  <c r="AD1387" i="15"/>
  <c r="N1387" i="15"/>
  <c r="M1387" i="15"/>
  <c r="L1387" i="15"/>
  <c r="J1387" i="15"/>
  <c r="G1387" i="15"/>
  <c r="F1387" i="15"/>
  <c r="C1387" i="15"/>
  <c r="AX1386" i="15"/>
  <c r="AW1386" i="15"/>
  <c r="AV1386" i="15"/>
  <c r="AH1386" i="15"/>
  <c r="AG1386" i="15"/>
  <c r="AF1386" i="15"/>
  <c r="AE1386" i="15"/>
  <c r="AD1386" i="15"/>
  <c r="N1386" i="15"/>
  <c r="M1386" i="15"/>
  <c r="L1386" i="15"/>
  <c r="J1386" i="15" s="1"/>
  <c r="G1386" i="15"/>
  <c r="F1386" i="15"/>
  <c r="C1386" i="15"/>
  <c r="AX1385" i="15"/>
  <c r="AW1385" i="15"/>
  <c r="AV1385" i="15"/>
  <c r="AH1385" i="15"/>
  <c r="AG1385" i="15"/>
  <c r="AF1385" i="15"/>
  <c r="AE1385" i="15"/>
  <c r="AD1385" i="15"/>
  <c r="N1385" i="15"/>
  <c r="M1385" i="15"/>
  <c r="L1385" i="15"/>
  <c r="J1385" i="15"/>
  <c r="G1385" i="15"/>
  <c r="F1385" i="15"/>
  <c r="C1385" i="15"/>
  <c r="AX1384" i="15"/>
  <c r="AW1384" i="15"/>
  <c r="AV1384" i="15"/>
  <c r="AH1384" i="15"/>
  <c r="AG1384" i="15"/>
  <c r="AF1384" i="15"/>
  <c r="AE1384" i="15"/>
  <c r="AD1384" i="15"/>
  <c r="N1384" i="15"/>
  <c r="M1384" i="15"/>
  <c r="J1384" i="15" s="1"/>
  <c r="L1384" i="15"/>
  <c r="G1384" i="15"/>
  <c r="F1384" i="15"/>
  <c r="C1384" i="15"/>
  <c r="AX1383" i="15"/>
  <c r="AW1383" i="15"/>
  <c r="AV1383" i="15"/>
  <c r="AH1383" i="15"/>
  <c r="AG1383" i="15"/>
  <c r="AF1383" i="15"/>
  <c r="AE1383" i="15"/>
  <c r="AD1383" i="15"/>
  <c r="N1383" i="15"/>
  <c r="M1383" i="15"/>
  <c r="L1383" i="15"/>
  <c r="J1383" i="15" s="1"/>
  <c r="G1383" i="15"/>
  <c r="F1383" i="15"/>
  <c r="C1383" i="15"/>
  <c r="AX1382" i="15"/>
  <c r="AW1382" i="15"/>
  <c r="AV1382" i="15"/>
  <c r="AH1382" i="15"/>
  <c r="AG1382" i="15"/>
  <c r="AF1382" i="15"/>
  <c r="AE1382" i="15"/>
  <c r="AD1382" i="15"/>
  <c r="N1382" i="15"/>
  <c r="M1382" i="15"/>
  <c r="J1382" i="15" s="1"/>
  <c r="L1382" i="15"/>
  <c r="G1382" i="15"/>
  <c r="F1382" i="15"/>
  <c r="C1382" i="15"/>
  <c r="AX1381" i="15"/>
  <c r="AW1381" i="15"/>
  <c r="AV1381" i="15"/>
  <c r="AH1381" i="15"/>
  <c r="AG1381" i="15"/>
  <c r="AF1381" i="15"/>
  <c r="AE1381" i="15"/>
  <c r="AD1381" i="15"/>
  <c r="N1381" i="15"/>
  <c r="M1381" i="15"/>
  <c r="L1381" i="15"/>
  <c r="J1381" i="15" s="1"/>
  <c r="G1381" i="15"/>
  <c r="F1381" i="15"/>
  <c r="C1381" i="15"/>
  <c r="AX1380" i="15"/>
  <c r="AW1380" i="15"/>
  <c r="AV1380" i="15"/>
  <c r="AH1380" i="15"/>
  <c r="AG1380" i="15"/>
  <c r="AF1380" i="15"/>
  <c r="AE1380" i="15"/>
  <c r="AD1380" i="15"/>
  <c r="N1380" i="15"/>
  <c r="M1380" i="15"/>
  <c r="L1380" i="15"/>
  <c r="J1380" i="15" s="1"/>
  <c r="G1380" i="15"/>
  <c r="F1380" i="15"/>
  <c r="C1380" i="15"/>
  <c r="AX1379" i="15"/>
  <c r="AW1379" i="15"/>
  <c r="AV1379" i="15"/>
  <c r="AH1379" i="15"/>
  <c r="AG1379" i="15"/>
  <c r="AF1379" i="15"/>
  <c r="AE1379" i="15"/>
  <c r="AD1379" i="15"/>
  <c r="N1379" i="15"/>
  <c r="M1379" i="15"/>
  <c r="L1379" i="15"/>
  <c r="J1379" i="15"/>
  <c r="G1379" i="15"/>
  <c r="F1379" i="15"/>
  <c r="C1379" i="15"/>
  <c r="AX1378" i="15"/>
  <c r="AW1378" i="15"/>
  <c r="AV1378" i="15"/>
  <c r="AH1378" i="15"/>
  <c r="AG1378" i="15"/>
  <c r="AF1378" i="15"/>
  <c r="AE1378" i="15"/>
  <c r="AD1378" i="15"/>
  <c r="N1378" i="15"/>
  <c r="M1378" i="15"/>
  <c r="L1378" i="15"/>
  <c r="J1378" i="15" s="1"/>
  <c r="G1378" i="15"/>
  <c r="F1378" i="15"/>
  <c r="C1378" i="15"/>
  <c r="AX1377" i="15"/>
  <c r="AW1377" i="15"/>
  <c r="AV1377" i="15"/>
  <c r="AH1377" i="15"/>
  <c r="AG1377" i="15"/>
  <c r="AF1377" i="15"/>
  <c r="AE1377" i="15"/>
  <c r="AD1377" i="15"/>
  <c r="N1377" i="15"/>
  <c r="M1377" i="15"/>
  <c r="L1377" i="15"/>
  <c r="J1377" i="15"/>
  <c r="G1377" i="15"/>
  <c r="F1377" i="15"/>
  <c r="C1377" i="15"/>
  <c r="AX1376" i="15"/>
  <c r="AW1376" i="15"/>
  <c r="AV1376" i="15"/>
  <c r="AH1376" i="15"/>
  <c r="AG1376" i="15"/>
  <c r="AF1376" i="15"/>
  <c r="AE1376" i="15"/>
  <c r="AD1376" i="15"/>
  <c r="N1376" i="15"/>
  <c r="M1376" i="15"/>
  <c r="J1376" i="15" s="1"/>
  <c r="L1376" i="15"/>
  <c r="G1376" i="15"/>
  <c r="F1376" i="15"/>
  <c r="C1376" i="15"/>
  <c r="AX1375" i="15"/>
  <c r="AW1375" i="15"/>
  <c r="AV1375" i="15"/>
  <c r="AH1375" i="15"/>
  <c r="AG1375" i="15"/>
  <c r="AF1375" i="15"/>
  <c r="AE1375" i="15"/>
  <c r="AD1375" i="15"/>
  <c r="N1375" i="15"/>
  <c r="M1375" i="15"/>
  <c r="L1375" i="15"/>
  <c r="J1375" i="15" s="1"/>
  <c r="G1375" i="15"/>
  <c r="F1375" i="15"/>
  <c r="C1375" i="15"/>
  <c r="AX1374" i="15"/>
  <c r="AW1374" i="15"/>
  <c r="AV1374" i="15"/>
  <c r="AH1374" i="15"/>
  <c r="AG1374" i="15"/>
  <c r="AF1374" i="15"/>
  <c r="AE1374" i="15"/>
  <c r="AD1374" i="15"/>
  <c r="N1374" i="15"/>
  <c r="M1374" i="15"/>
  <c r="J1374" i="15" s="1"/>
  <c r="L1374" i="15"/>
  <c r="G1374" i="15"/>
  <c r="F1374" i="15"/>
  <c r="C1374" i="15"/>
  <c r="AX1373" i="15"/>
  <c r="AW1373" i="15"/>
  <c r="AV1373" i="15"/>
  <c r="AH1373" i="15"/>
  <c r="AG1373" i="15"/>
  <c r="AF1373" i="15"/>
  <c r="AE1373" i="15"/>
  <c r="AD1373" i="15"/>
  <c r="N1373" i="15"/>
  <c r="M1373" i="15"/>
  <c r="L1373" i="15"/>
  <c r="G1373" i="15"/>
  <c r="F1373" i="15"/>
  <c r="C1373" i="15"/>
  <c r="AX1372" i="15"/>
  <c r="AW1372" i="15"/>
  <c r="AV1372" i="15"/>
  <c r="AH1372" i="15"/>
  <c r="AG1372" i="15"/>
  <c r="AF1372" i="15"/>
  <c r="AE1372" i="15"/>
  <c r="AD1372" i="15"/>
  <c r="N1372" i="15"/>
  <c r="M1372" i="15"/>
  <c r="L1372" i="15"/>
  <c r="J1372" i="15" s="1"/>
  <c r="G1372" i="15"/>
  <c r="F1372" i="15"/>
  <c r="C1372" i="15"/>
  <c r="AX1371" i="15"/>
  <c r="AW1371" i="15"/>
  <c r="AV1371" i="15"/>
  <c r="AH1371" i="15"/>
  <c r="AG1371" i="15"/>
  <c r="AF1371" i="15"/>
  <c r="AE1371" i="15"/>
  <c r="AD1371" i="15"/>
  <c r="N1371" i="15"/>
  <c r="M1371" i="15"/>
  <c r="L1371" i="15"/>
  <c r="J1371" i="15"/>
  <c r="G1371" i="15"/>
  <c r="F1371" i="15"/>
  <c r="C1371" i="15"/>
  <c r="AX1370" i="15"/>
  <c r="AW1370" i="15"/>
  <c r="AV1370" i="15"/>
  <c r="AH1370" i="15"/>
  <c r="AG1370" i="15"/>
  <c r="AF1370" i="15"/>
  <c r="AE1370" i="15"/>
  <c r="AD1370" i="15"/>
  <c r="N1370" i="15"/>
  <c r="M1370" i="15"/>
  <c r="L1370" i="15"/>
  <c r="J1370" i="15" s="1"/>
  <c r="G1370" i="15"/>
  <c r="F1370" i="15"/>
  <c r="C1370" i="15"/>
  <c r="AX1369" i="15"/>
  <c r="AW1369" i="15"/>
  <c r="AV1369" i="15"/>
  <c r="AH1369" i="15"/>
  <c r="AG1369" i="15"/>
  <c r="AF1369" i="15"/>
  <c r="AE1369" i="15"/>
  <c r="AD1369" i="15"/>
  <c r="N1369" i="15"/>
  <c r="M1369" i="15"/>
  <c r="L1369" i="15"/>
  <c r="J1369" i="15"/>
  <c r="G1369" i="15"/>
  <c r="F1369" i="15"/>
  <c r="C1369" i="15"/>
  <c r="AX1368" i="15"/>
  <c r="AW1368" i="15"/>
  <c r="AV1368" i="15"/>
  <c r="AH1368" i="15"/>
  <c r="AG1368" i="15"/>
  <c r="AF1368" i="15"/>
  <c r="AE1368" i="15"/>
  <c r="AD1368" i="15"/>
  <c r="N1368" i="15"/>
  <c r="M1368" i="15"/>
  <c r="J1368" i="15" s="1"/>
  <c r="L1368" i="15"/>
  <c r="G1368" i="15"/>
  <c r="F1368" i="15"/>
  <c r="C1368" i="15"/>
  <c r="AX1367" i="15"/>
  <c r="AW1367" i="15"/>
  <c r="AV1367" i="15"/>
  <c r="AH1367" i="15"/>
  <c r="AG1367" i="15"/>
  <c r="AF1367" i="15"/>
  <c r="AE1367" i="15"/>
  <c r="AD1367" i="15"/>
  <c r="N1367" i="15"/>
  <c r="M1367" i="15"/>
  <c r="L1367" i="15"/>
  <c r="J1367" i="15" s="1"/>
  <c r="G1367" i="15"/>
  <c r="F1367" i="15"/>
  <c r="C1367" i="15"/>
  <c r="AX1366" i="15"/>
  <c r="AW1366" i="15"/>
  <c r="AV1366" i="15"/>
  <c r="AH1366" i="15"/>
  <c r="AG1366" i="15"/>
  <c r="AF1366" i="15"/>
  <c r="AE1366" i="15"/>
  <c r="AD1366" i="15"/>
  <c r="N1366" i="15"/>
  <c r="M1366" i="15"/>
  <c r="L1366" i="15"/>
  <c r="G1366" i="15"/>
  <c r="F1366" i="15"/>
  <c r="C1366" i="15"/>
  <c r="AX1365" i="15"/>
  <c r="AW1365" i="15"/>
  <c r="AV1365" i="15"/>
  <c r="AH1365" i="15"/>
  <c r="AG1365" i="15"/>
  <c r="AF1365" i="15"/>
  <c r="AE1365" i="15"/>
  <c r="AD1365" i="15"/>
  <c r="N1365" i="15"/>
  <c r="M1365" i="15"/>
  <c r="L1365" i="15"/>
  <c r="G1365" i="15"/>
  <c r="F1365" i="15"/>
  <c r="C1365" i="15"/>
  <c r="AX1364" i="15"/>
  <c r="AW1364" i="15"/>
  <c r="AV1364" i="15"/>
  <c r="AH1364" i="15"/>
  <c r="AG1364" i="15"/>
  <c r="AF1364" i="15"/>
  <c r="AE1364" i="15"/>
  <c r="AD1364" i="15"/>
  <c r="N1364" i="15"/>
  <c r="M1364" i="15"/>
  <c r="L1364" i="15"/>
  <c r="J1364" i="15" s="1"/>
  <c r="G1364" i="15"/>
  <c r="F1364" i="15"/>
  <c r="C1364" i="15"/>
  <c r="AX1363" i="15"/>
  <c r="AW1363" i="15"/>
  <c r="AV1363" i="15"/>
  <c r="AH1363" i="15"/>
  <c r="AG1363" i="15"/>
  <c r="AF1363" i="15"/>
  <c r="AE1363" i="15"/>
  <c r="AD1363" i="15"/>
  <c r="N1363" i="15"/>
  <c r="M1363" i="15"/>
  <c r="L1363" i="15"/>
  <c r="J1363" i="15"/>
  <c r="G1363" i="15"/>
  <c r="F1363" i="15"/>
  <c r="C1363" i="15"/>
  <c r="AX1362" i="15"/>
  <c r="AW1362" i="15"/>
  <c r="AV1362" i="15"/>
  <c r="AH1362" i="15"/>
  <c r="AG1362" i="15"/>
  <c r="AF1362" i="15"/>
  <c r="AE1362" i="15"/>
  <c r="AD1362" i="15"/>
  <c r="N1362" i="15"/>
  <c r="M1362" i="15"/>
  <c r="L1362" i="15"/>
  <c r="J1362" i="15" s="1"/>
  <c r="G1362" i="15"/>
  <c r="F1362" i="15"/>
  <c r="C1362" i="15"/>
  <c r="AX1361" i="15"/>
  <c r="AW1361" i="15"/>
  <c r="AV1361" i="15"/>
  <c r="AH1361" i="15"/>
  <c r="AG1361" i="15"/>
  <c r="AF1361" i="15"/>
  <c r="AE1361" i="15"/>
  <c r="AD1361" i="15"/>
  <c r="N1361" i="15"/>
  <c r="M1361" i="15"/>
  <c r="L1361" i="15"/>
  <c r="J1361" i="15"/>
  <c r="G1361" i="15"/>
  <c r="F1361" i="15"/>
  <c r="C1361" i="15"/>
  <c r="AX1360" i="15"/>
  <c r="AW1360" i="15"/>
  <c r="AV1360" i="15"/>
  <c r="AH1360" i="15"/>
  <c r="AG1360" i="15"/>
  <c r="AF1360" i="15"/>
  <c r="AE1360" i="15"/>
  <c r="AD1360" i="15"/>
  <c r="N1360" i="15"/>
  <c r="M1360" i="15"/>
  <c r="J1360" i="15" s="1"/>
  <c r="L1360" i="15"/>
  <c r="G1360" i="15"/>
  <c r="F1360" i="15"/>
  <c r="C1360" i="15"/>
  <c r="AX1359" i="15"/>
  <c r="AW1359" i="15"/>
  <c r="AV1359" i="15"/>
  <c r="AH1359" i="15"/>
  <c r="AG1359" i="15"/>
  <c r="AF1359" i="15"/>
  <c r="AE1359" i="15"/>
  <c r="AD1359" i="15"/>
  <c r="N1359" i="15"/>
  <c r="M1359" i="15"/>
  <c r="L1359" i="15"/>
  <c r="J1359" i="15" s="1"/>
  <c r="G1359" i="15"/>
  <c r="F1359" i="15"/>
  <c r="C1359" i="15"/>
  <c r="AX1357" i="15"/>
  <c r="AW1357" i="15"/>
  <c r="AV1357" i="15"/>
  <c r="AH1357" i="15"/>
  <c r="AG1357" i="15"/>
  <c r="AF1357" i="15"/>
  <c r="AE1357" i="15"/>
  <c r="AD1357" i="15"/>
  <c r="N1357" i="15"/>
  <c r="M1357" i="15"/>
  <c r="L1357" i="15"/>
  <c r="J1357" i="15" s="1"/>
  <c r="G1357" i="15"/>
  <c r="F1357" i="15"/>
  <c r="C1357" i="15"/>
  <c r="AX1356" i="15"/>
  <c r="AW1356" i="15"/>
  <c r="AV1356" i="15"/>
  <c r="AH1356" i="15"/>
  <c r="AG1356" i="15"/>
  <c r="AF1356" i="15"/>
  <c r="AE1356" i="15"/>
  <c r="AD1356" i="15"/>
  <c r="N1356" i="15"/>
  <c r="M1356" i="15"/>
  <c r="L1356" i="15"/>
  <c r="G1356" i="15"/>
  <c r="F1356" i="15"/>
  <c r="C1356" i="15"/>
  <c r="AX1355" i="15"/>
  <c r="AW1355" i="15"/>
  <c r="AV1355" i="15"/>
  <c r="AH1355" i="15"/>
  <c r="AG1355" i="15"/>
  <c r="AF1355" i="15"/>
  <c r="AE1355" i="15"/>
  <c r="AD1355" i="15"/>
  <c r="N1355" i="15"/>
  <c r="M1355" i="15"/>
  <c r="L1355" i="15"/>
  <c r="J1355" i="15" s="1"/>
  <c r="G1355" i="15"/>
  <c r="F1355" i="15"/>
  <c r="C1355" i="15"/>
  <c r="AX1354" i="15"/>
  <c r="AW1354" i="15"/>
  <c r="AV1354" i="15"/>
  <c r="AH1354" i="15"/>
  <c r="AG1354" i="15"/>
  <c r="AF1354" i="15"/>
  <c r="AE1354" i="15"/>
  <c r="AD1354" i="15"/>
  <c r="N1354" i="15"/>
  <c r="M1354" i="15"/>
  <c r="L1354" i="15"/>
  <c r="J1354" i="15"/>
  <c r="G1354" i="15"/>
  <c r="F1354" i="15"/>
  <c r="C1354" i="15"/>
  <c r="AX1353" i="15"/>
  <c r="AW1353" i="15"/>
  <c r="AV1353" i="15"/>
  <c r="AH1353" i="15"/>
  <c r="AG1353" i="15"/>
  <c r="AF1353" i="15"/>
  <c r="AE1353" i="15"/>
  <c r="AD1353" i="15"/>
  <c r="N1353" i="15"/>
  <c r="M1353" i="15"/>
  <c r="L1353" i="15"/>
  <c r="J1353" i="15" s="1"/>
  <c r="G1353" i="15"/>
  <c r="F1353" i="15"/>
  <c r="C1353" i="15"/>
  <c r="AX1352" i="15"/>
  <c r="AW1352" i="15"/>
  <c r="AV1352" i="15"/>
  <c r="AH1352" i="15"/>
  <c r="AG1352" i="15"/>
  <c r="AF1352" i="15"/>
  <c r="AE1352" i="15"/>
  <c r="AD1352" i="15"/>
  <c r="N1352" i="15"/>
  <c r="M1352" i="15"/>
  <c r="L1352" i="15"/>
  <c r="J1352" i="15"/>
  <c r="G1352" i="15"/>
  <c r="F1352" i="15"/>
  <c r="C1352" i="15"/>
  <c r="AX1351" i="15"/>
  <c r="AW1351" i="15"/>
  <c r="AV1351" i="15"/>
  <c r="AH1351" i="15"/>
  <c r="AG1351" i="15"/>
  <c r="AF1351" i="15"/>
  <c r="AE1351" i="15"/>
  <c r="AD1351" i="15"/>
  <c r="N1351" i="15"/>
  <c r="M1351" i="15"/>
  <c r="J1351" i="15" s="1"/>
  <c r="L1351" i="15"/>
  <c r="G1351" i="15"/>
  <c r="F1351" i="15"/>
  <c r="C1351" i="15"/>
  <c r="AX1350" i="15"/>
  <c r="AW1350" i="15"/>
  <c r="AV1350" i="15"/>
  <c r="AH1350" i="15"/>
  <c r="AG1350" i="15"/>
  <c r="AF1350" i="15"/>
  <c r="AE1350" i="15"/>
  <c r="AD1350" i="15"/>
  <c r="N1350" i="15"/>
  <c r="M1350" i="15"/>
  <c r="L1350" i="15"/>
  <c r="J1350" i="15" s="1"/>
  <c r="G1350" i="15"/>
  <c r="F1350" i="15"/>
  <c r="C1350" i="15"/>
  <c r="AX1349" i="15"/>
  <c r="AW1349" i="15"/>
  <c r="AV1349" i="15"/>
  <c r="AH1349" i="15"/>
  <c r="AG1349" i="15"/>
  <c r="AF1349" i="15"/>
  <c r="AE1349" i="15"/>
  <c r="AD1349" i="15"/>
  <c r="N1349" i="15"/>
  <c r="M1349" i="15"/>
  <c r="L1349" i="15"/>
  <c r="G1349" i="15"/>
  <c r="F1349" i="15"/>
  <c r="C1349" i="15"/>
  <c r="AX1348" i="15"/>
  <c r="AW1348" i="15"/>
  <c r="AV1348" i="15"/>
  <c r="AH1348" i="15"/>
  <c r="AG1348" i="15"/>
  <c r="AF1348" i="15"/>
  <c r="AE1348" i="15"/>
  <c r="AD1348" i="15"/>
  <c r="N1348" i="15"/>
  <c r="M1348" i="15"/>
  <c r="L1348" i="15"/>
  <c r="J1348" i="15" s="1"/>
  <c r="G1348" i="15"/>
  <c r="F1348" i="15"/>
  <c r="C1348" i="15"/>
  <c r="AX1347" i="15"/>
  <c r="AW1347" i="15"/>
  <c r="AV1347" i="15"/>
  <c r="AH1347" i="15"/>
  <c r="AG1347" i="15"/>
  <c r="AF1347" i="15"/>
  <c r="AE1347" i="15"/>
  <c r="AD1347" i="15"/>
  <c r="N1347" i="15"/>
  <c r="M1347" i="15"/>
  <c r="L1347" i="15"/>
  <c r="J1347" i="15" s="1"/>
  <c r="G1347" i="15"/>
  <c r="F1347" i="15"/>
  <c r="C1347" i="15"/>
  <c r="AX1346" i="15"/>
  <c r="AW1346" i="15"/>
  <c r="AV1346" i="15"/>
  <c r="AH1346" i="15"/>
  <c r="AG1346" i="15"/>
  <c r="AF1346" i="15"/>
  <c r="AE1346" i="15"/>
  <c r="AD1346" i="15"/>
  <c r="N1346" i="15"/>
  <c r="M1346" i="15"/>
  <c r="L1346" i="15"/>
  <c r="J1346" i="15"/>
  <c r="G1346" i="15"/>
  <c r="F1346" i="15"/>
  <c r="C1346" i="15"/>
  <c r="AX1345" i="15"/>
  <c r="AW1345" i="15"/>
  <c r="AV1345" i="15"/>
  <c r="AH1345" i="15"/>
  <c r="AG1345" i="15"/>
  <c r="AF1345" i="15"/>
  <c r="AE1345" i="15"/>
  <c r="AD1345" i="15"/>
  <c r="N1345" i="15"/>
  <c r="M1345" i="15"/>
  <c r="L1345" i="15"/>
  <c r="J1345" i="15" s="1"/>
  <c r="G1345" i="15"/>
  <c r="F1345" i="15"/>
  <c r="C1345" i="15"/>
  <c r="AX1344" i="15"/>
  <c r="AW1344" i="15"/>
  <c r="AV1344" i="15"/>
  <c r="AH1344" i="15"/>
  <c r="AG1344" i="15"/>
  <c r="AF1344" i="15"/>
  <c r="AE1344" i="15"/>
  <c r="AD1344" i="15"/>
  <c r="N1344" i="15"/>
  <c r="M1344" i="15"/>
  <c r="L1344" i="15"/>
  <c r="J1344" i="15"/>
  <c r="G1344" i="15"/>
  <c r="F1344" i="15"/>
  <c r="C1344" i="15"/>
  <c r="AX1343" i="15"/>
  <c r="AW1343" i="15"/>
  <c r="AV1343" i="15"/>
  <c r="AH1343" i="15"/>
  <c r="AG1343" i="15"/>
  <c r="AF1343" i="15"/>
  <c r="AE1343" i="15"/>
  <c r="AD1343" i="15"/>
  <c r="N1343" i="15"/>
  <c r="M1343" i="15"/>
  <c r="J1343" i="15" s="1"/>
  <c r="L1343" i="15"/>
  <c r="G1343" i="15"/>
  <c r="F1343" i="15"/>
  <c r="C1343" i="15"/>
  <c r="AX1342" i="15"/>
  <c r="AW1342" i="15"/>
  <c r="AV1342" i="15"/>
  <c r="AH1342" i="15"/>
  <c r="AG1342" i="15"/>
  <c r="AF1342" i="15"/>
  <c r="AE1342" i="15"/>
  <c r="AD1342" i="15"/>
  <c r="N1342" i="15"/>
  <c r="M1342" i="15"/>
  <c r="L1342" i="15"/>
  <c r="J1342" i="15" s="1"/>
  <c r="G1342" i="15"/>
  <c r="F1342" i="15"/>
  <c r="C1342" i="15"/>
  <c r="AX1341" i="15"/>
  <c r="AW1341" i="15"/>
  <c r="AV1341" i="15"/>
  <c r="AH1341" i="15"/>
  <c r="AG1341" i="15"/>
  <c r="AF1341" i="15"/>
  <c r="AE1341" i="15"/>
  <c r="AD1341" i="15"/>
  <c r="N1341" i="15"/>
  <c r="M1341" i="15"/>
  <c r="L1341" i="15"/>
  <c r="J1341" i="15" s="1"/>
  <c r="G1341" i="15"/>
  <c r="F1341" i="15"/>
  <c r="C1341" i="15"/>
  <c r="AX1340" i="15"/>
  <c r="AW1340" i="15"/>
  <c r="AV1340" i="15"/>
  <c r="AH1340" i="15"/>
  <c r="AG1340" i="15"/>
  <c r="AF1340" i="15"/>
  <c r="AE1340" i="15"/>
  <c r="AD1340" i="15"/>
  <c r="N1340" i="15"/>
  <c r="M1340" i="15"/>
  <c r="L1340" i="15"/>
  <c r="G1340" i="15"/>
  <c r="F1340" i="15"/>
  <c r="C1340" i="15"/>
  <c r="AX1339" i="15"/>
  <c r="AW1339" i="15"/>
  <c r="AV1339" i="15"/>
  <c r="AH1339" i="15"/>
  <c r="AG1339" i="15"/>
  <c r="AF1339" i="15"/>
  <c r="AE1339" i="15"/>
  <c r="AD1339" i="15"/>
  <c r="N1339" i="15"/>
  <c r="M1339" i="15"/>
  <c r="L1339" i="15"/>
  <c r="J1339" i="15" s="1"/>
  <c r="G1339" i="15"/>
  <c r="F1339" i="15"/>
  <c r="C1339" i="15"/>
  <c r="AX1338" i="15"/>
  <c r="AW1338" i="15"/>
  <c r="AV1338" i="15"/>
  <c r="AH1338" i="15"/>
  <c r="AG1338" i="15"/>
  <c r="AF1338" i="15"/>
  <c r="AE1338" i="15"/>
  <c r="AD1338" i="15"/>
  <c r="N1338" i="15"/>
  <c r="M1338" i="15"/>
  <c r="L1338" i="15"/>
  <c r="J1338" i="15"/>
  <c r="G1338" i="15"/>
  <c r="F1338" i="15"/>
  <c r="C1338" i="15"/>
  <c r="AX1337" i="15"/>
  <c r="AW1337" i="15"/>
  <c r="AV1337" i="15"/>
  <c r="AH1337" i="15"/>
  <c r="AG1337" i="15"/>
  <c r="AF1337" i="15"/>
  <c r="AE1337" i="15"/>
  <c r="AD1337" i="15"/>
  <c r="N1337" i="15"/>
  <c r="M1337" i="15"/>
  <c r="L1337" i="15"/>
  <c r="J1337" i="15" s="1"/>
  <c r="G1337" i="15"/>
  <c r="F1337" i="15"/>
  <c r="C1337" i="15"/>
  <c r="AX1336" i="15"/>
  <c r="AW1336" i="15"/>
  <c r="AV1336" i="15"/>
  <c r="AH1336" i="15"/>
  <c r="AG1336" i="15"/>
  <c r="AF1336" i="15"/>
  <c r="AE1336" i="15"/>
  <c r="AD1336" i="15"/>
  <c r="N1336" i="15"/>
  <c r="M1336" i="15"/>
  <c r="L1336" i="15"/>
  <c r="J1336" i="15"/>
  <c r="G1336" i="15"/>
  <c r="F1336" i="15"/>
  <c r="C1336" i="15"/>
  <c r="AX1335" i="15"/>
  <c r="AW1335" i="15"/>
  <c r="AV1335" i="15"/>
  <c r="AH1335" i="15"/>
  <c r="AG1335" i="15"/>
  <c r="AF1335" i="15"/>
  <c r="AE1335" i="15"/>
  <c r="AD1335" i="15"/>
  <c r="N1335" i="15"/>
  <c r="M1335" i="15"/>
  <c r="J1335" i="15" s="1"/>
  <c r="L1335" i="15"/>
  <c r="G1335" i="15"/>
  <c r="F1335" i="15"/>
  <c r="C1335" i="15"/>
  <c r="AX1334" i="15"/>
  <c r="AW1334" i="15"/>
  <c r="AV1334" i="15"/>
  <c r="AH1334" i="15"/>
  <c r="AG1334" i="15"/>
  <c r="AF1334" i="15"/>
  <c r="AE1334" i="15"/>
  <c r="AD1334" i="15"/>
  <c r="N1334" i="15"/>
  <c r="M1334" i="15"/>
  <c r="L1334" i="15"/>
  <c r="J1334" i="15" s="1"/>
  <c r="G1334" i="15"/>
  <c r="F1334" i="15"/>
  <c r="C1334" i="15"/>
  <c r="AX1333" i="15"/>
  <c r="AW1333" i="15"/>
  <c r="AV1333" i="15"/>
  <c r="AH1333" i="15"/>
  <c r="AG1333" i="15"/>
  <c r="AF1333" i="15"/>
  <c r="AE1333" i="15"/>
  <c r="AD1333" i="15"/>
  <c r="N1333" i="15"/>
  <c r="M1333" i="15"/>
  <c r="L1333" i="15"/>
  <c r="G1333" i="15"/>
  <c r="F1333" i="15"/>
  <c r="C1333" i="15"/>
  <c r="AX1332" i="15"/>
  <c r="AW1332" i="15"/>
  <c r="AV1332" i="15"/>
  <c r="AH1332" i="15"/>
  <c r="AG1332" i="15"/>
  <c r="AF1332" i="15"/>
  <c r="AE1332" i="15"/>
  <c r="AD1332" i="15"/>
  <c r="N1332" i="15"/>
  <c r="M1332" i="15"/>
  <c r="L1332" i="15"/>
  <c r="G1332" i="15"/>
  <c r="F1332" i="15"/>
  <c r="C1332" i="15"/>
  <c r="AX1331" i="15"/>
  <c r="AW1331" i="15"/>
  <c r="AV1331" i="15"/>
  <c r="AH1331" i="15"/>
  <c r="AG1331" i="15"/>
  <c r="AF1331" i="15"/>
  <c r="AE1331" i="15"/>
  <c r="AD1331" i="15"/>
  <c r="N1331" i="15"/>
  <c r="M1331" i="15"/>
  <c r="L1331" i="15"/>
  <c r="J1331" i="15" s="1"/>
  <c r="G1331" i="15"/>
  <c r="F1331" i="15"/>
  <c r="C1331" i="15"/>
  <c r="AX1330" i="15"/>
  <c r="AW1330" i="15"/>
  <c r="AV1330" i="15"/>
  <c r="AH1330" i="15"/>
  <c r="AG1330" i="15"/>
  <c r="AF1330" i="15"/>
  <c r="AE1330" i="15"/>
  <c r="AD1330" i="15"/>
  <c r="N1330" i="15"/>
  <c r="M1330" i="15"/>
  <c r="L1330" i="15"/>
  <c r="J1330" i="15"/>
  <c r="G1330" i="15"/>
  <c r="F1330" i="15"/>
  <c r="C1330" i="15"/>
  <c r="AX1329" i="15"/>
  <c r="AW1329" i="15"/>
  <c r="AV1329" i="15"/>
  <c r="AH1329" i="15"/>
  <c r="AG1329" i="15"/>
  <c r="AF1329" i="15"/>
  <c r="AE1329" i="15"/>
  <c r="AD1329" i="15"/>
  <c r="N1329" i="15"/>
  <c r="M1329" i="15"/>
  <c r="L1329" i="15"/>
  <c r="J1329" i="15" s="1"/>
  <c r="G1329" i="15"/>
  <c r="F1329" i="15"/>
  <c r="C1329" i="15"/>
  <c r="AX1328" i="15"/>
  <c r="AW1328" i="15"/>
  <c r="AV1328" i="15"/>
  <c r="AH1328" i="15"/>
  <c r="AG1328" i="15"/>
  <c r="AF1328" i="15"/>
  <c r="AE1328" i="15"/>
  <c r="AD1328" i="15"/>
  <c r="N1328" i="15"/>
  <c r="M1328" i="15"/>
  <c r="L1328" i="15"/>
  <c r="J1328" i="15"/>
  <c r="G1328" i="15"/>
  <c r="F1328" i="15"/>
  <c r="C1328" i="15"/>
  <c r="AX1327" i="15"/>
  <c r="AW1327" i="15"/>
  <c r="AV1327" i="15"/>
  <c r="AH1327" i="15"/>
  <c r="AG1327" i="15"/>
  <c r="AF1327" i="15"/>
  <c r="AE1327" i="15"/>
  <c r="AD1327" i="15"/>
  <c r="N1327" i="15"/>
  <c r="M1327" i="15"/>
  <c r="J1327" i="15" s="1"/>
  <c r="L1327" i="15"/>
  <c r="G1327" i="15"/>
  <c r="F1327" i="15"/>
  <c r="C1327" i="15"/>
  <c r="AX1325" i="15"/>
  <c r="AW1325" i="15"/>
  <c r="AV1325" i="15"/>
  <c r="AH1325" i="15"/>
  <c r="AG1325" i="15"/>
  <c r="AF1325" i="15"/>
  <c r="AE1325" i="15"/>
  <c r="AD1325" i="15"/>
  <c r="N1325" i="15"/>
  <c r="M1325" i="15"/>
  <c r="L1325" i="15"/>
  <c r="J1325" i="15" s="1"/>
  <c r="G1325" i="15"/>
  <c r="F1325" i="15"/>
  <c r="C1325" i="15"/>
  <c r="AX1324" i="15"/>
  <c r="AW1324" i="15"/>
  <c r="AV1324" i="15"/>
  <c r="AH1324" i="15"/>
  <c r="AG1324" i="15"/>
  <c r="AF1324" i="15"/>
  <c r="AE1324" i="15"/>
  <c r="AD1324" i="15"/>
  <c r="N1324" i="15"/>
  <c r="M1324" i="15"/>
  <c r="L1324" i="15"/>
  <c r="J1324" i="15" s="1"/>
  <c r="G1324" i="15"/>
  <c r="F1324" i="15"/>
  <c r="C1324" i="15"/>
  <c r="AX1322" i="15"/>
  <c r="AW1322" i="15"/>
  <c r="AV1322" i="15"/>
  <c r="AH1322" i="15"/>
  <c r="AG1322" i="15"/>
  <c r="AF1322" i="15"/>
  <c r="AE1322" i="15"/>
  <c r="AD1322" i="15"/>
  <c r="N1322" i="15"/>
  <c r="M1322" i="15"/>
  <c r="L1322" i="15"/>
  <c r="G1322" i="15"/>
  <c r="F1322" i="15"/>
  <c r="C1322" i="15"/>
  <c r="AX1321" i="15"/>
  <c r="AW1321" i="15"/>
  <c r="AV1321" i="15"/>
  <c r="AH1321" i="15"/>
  <c r="AG1321" i="15"/>
  <c r="AF1321" i="15"/>
  <c r="AE1321" i="15"/>
  <c r="AD1321" i="15"/>
  <c r="N1321" i="15"/>
  <c r="M1321" i="15"/>
  <c r="L1321" i="15"/>
  <c r="J1321" i="15" s="1"/>
  <c r="G1321" i="15"/>
  <c r="F1321" i="15"/>
  <c r="C1321" i="15"/>
  <c r="AX1320" i="15"/>
  <c r="AW1320" i="15"/>
  <c r="AV1320" i="15"/>
  <c r="AH1320" i="15"/>
  <c r="AG1320" i="15"/>
  <c r="AF1320" i="15"/>
  <c r="AE1320" i="15"/>
  <c r="AD1320" i="15"/>
  <c r="N1320" i="15"/>
  <c r="M1320" i="15"/>
  <c r="L1320" i="15"/>
  <c r="J1320" i="15"/>
  <c r="G1320" i="15"/>
  <c r="F1320" i="15"/>
  <c r="C1320" i="15"/>
  <c r="AX1319" i="15"/>
  <c r="AW1319" i="15"/>
  <c r="AV1319" i="15"/>
  <c r="AH1319" i="15"/>
  <c r="AG1319" i="15"/>
  <c r="AF1319" i="15"/>
  <c r="AE1319" i="15"/>
  <c r="AD1319" i="15"/>
  <c r="N1319" i="15"/>
  <c r="M1319" i="15"/>
  <c r="L1319" i="15"/>
  <c r="J1319" i="15" s="1"/>
  <c r="G1319" i="15"/>
  <c r="F1319" i="15"/>
  <c r="C1319" i="15"/>
  <c r="AX1318" i="15"/>
  <c r="AW1318" i="15"/>
  <c r="AV1318" i="15"/>
  <c r="AH1318" i="15"/>
  <c r="AG1318" i="15"/>
  <c r="AF1318" i="15"/>
  <c r="AE1318" i="15"/>
  <c r="AD1318" i="15"/>
  <c r="N1318" i="15"/>
  <c r="M1318" i="15"/>
  <c r="L1318" i="15"/>
  <c r="J1318" i="15"/>
  <c r="G1318" i="15"/>
  <c r="F1318" i="15"/>
  <c r="C1318" i="15"/>
  <c r="AX1317" i="15"/>
  <c r="AW1317" i="15"/>
  <c r="AV1317" i="15"/>
  <c r="AH1317" i="15"/>
  <c r="AG1317" i="15"/>
  <c r="AF1317" i="15"/>
  <c r="AE1317" i="15"/>
  <c r="AD1317" i="15"/>
  <c r="N1317" i="15"/>
  <c r="M1317" i="15"/>
  <c r="J1317" i="15" s="1"/>
  <c r="L1317" i="15"/>
  <c r="G1317" i="15"/>
  <c r="F1317" i="15"/>
  <c r="C1317" i="15"/>
  <c r="AX1316" i="15"/>
  <c r="AW1316" i="15"/>
  <c r="AV1316" i="15"/>
  <c r="AH1316" i="15"/>
  <c r="AG1316" i="15"/>
  <c r="AF1316" i="15"/>
  <c r="AE1316" i="15"/>
  <c r="AD1316" i="15"/>
  <c r="N1316" i="15"/>
  <c r="M1316" i="15"/>
  <c r="L1316" i="15"/>
  <c r="J1316" i="15" s="1"/>
  <c r="G1316" i="15"/>
  <c r="F1316" i="15"/>
  <c r="C1316" i="15"/>
  <c r="AX1315" i="15"/>
  <c r="AW1315" i="15"/>
  <c r="AV1315" i="15"/>
  <c r="AH1315" i="15"/>
  <c r="AG1315" i="15"/>
  <c r="AF1315" i="15"/>
  <c r="AE1315" i="15"/>
  <c r="AD1315" i="15"/>
  <c r="N1315" i="15"/>
  <c r="M1315" i="15"/>
  <c r="L1315" i="15"/>
  <c r="G1315" i="15"/>
  <c r="F1315" i="15"/>
  <c r="C1315" i="15"/>
  <c r="AX1314" i="15"/>
  <c r="AW1314" i="15"/>
  <c r="AV1314" i="15"/>
  <c r="AH1314" i="15"/>
  <c r="AG1314" i="15"/>
  <c r="AF1314" i="15"/>
  <c r="AE1314" i="15"/>
  <c r="AD1314" i="15"/>
  <c r="N1314" i="15"/>
  <c r="M1314" i="15"/>
  <c r="L1314" i="15"/>
  <c r="J1314" i="15" s="1"/>
  <c r="G1314" i="15"/>
  <c r="F1314" i="15"/>
  <c r="C1314" i="15"/>
  <c r="AX1313" i="15"/>
  <c r="AW1313" i="15"/>
  <c r="AV1313" i="15"/>
  <c r="AH1313" i="15"/>
  <c r="AG1313" i="15"/>
  <c r="AF1313" i="15"/>
  <c r="AE1313" i="15"/>
  <c r="AD1313" i="15"/>
  <c r="N1313" i="15"/>
  <c r="M1313" i="15"/>
  <c r="L1313" i="15"/>
  <c r="J1313" i="15" s="1"/>
  <c r="G1313" i="15"/>
  <c r="F1313" i="15"/>
  <c r="C1313" i="15"/>
  <c r="AX1310" i="15"/>
  <c r="AW1310" i="15"/>
  <c r="AV1310" i="15"/>
  <c r="AH1310" i="15"/>
  <c r="AG1310" i="15"/>
  <c r="AF1310" i="15"/>
  <c r="AE1310" i="15"/>
  <c r="AD1310" i="15"/>
  <c r="N1310" i="15"/>
  <c r="M1310" i="15"/>
  <c r="L1310" i="15"/>
  <c r="J1310" i="15"/>
  <c r="G1310" i="15"/>
  <c r="F1310" i="15"/>
  <c r="C1310" i="15"/>
  <c r="AX1309" i="15"/>
  <c r="AW1309" i="15"/>
  <c r="AV1309" i="15"/>
  <c r="AH1309" i="15"/>
  <c r="AG1309" i="15"/>
  <c r="AF1309" i="15"/>
  <c r="AE1309" i="15"/>
  <c r="AD1309" i="15"/>
  <c r="N1309" i="15"/>
  <c r="M1309" i="15"/>
  <c r="L1309" i="15"/>
  <c r="J1309" i="15" s="1"/>
  <c r="G1309" i="15"/>
  <c r="F1309" i="15"/>
  <c r="C1309" i="15"/>
  <c r="AX1308" i="15"/>
  <c r="AW1308" i="15"/>
  <c r="AV1308" i="15"/>
  <c r="AH1308" i="15"/>
  <c r="AG1308" i="15"/>
  <c r="AF1308" i="15"/>
  <c r="AE1308" i="15"/>
  <c r="AD1308" i="15"/>
  <c r="N1308" i="15"/>
  <c r="M1308" i="15"/>
  <c r="L1308" i="15"/>
  <c r="J1308" i="15"/>
  <c r="G1308" i="15"/>
  <c r="F1308" i="15"/>
  <c r="C1308" i="15"/>
  <c r="AX1307" i="15"/>
  <c r="AW1307" i="15"/>
  <c r="AV1307" i="15"/>
  <c r="AH1307" i="15"/>
  <c r="AG1307" i="15"/>
  <c r="AF1307" i="15"/>
  <c r="AE1307" i="15"/>
  <c r="AD1307" i="15"/>
  <c r="N1307" i="15"/>
  <c r="M1307" i="15"/>
  <c r="J1307" i="15" s="1"/>
  <c r="L1307" i="15"/>
  <c r="G1307" i="15"/>
  <c r="F1307" i="15"/>
  <c r="C1307" i="15"/>
  <c r="AX1306" i="15"/>
  <c r="AW1306" i="15"/>
  <c r="AV1306" i="15"/>
  <c r="AH1306" i="15"/>
  <c r="AG1306" i="15"/>
  <c r="AF1306" i="15"/>
  <c r="AE1306" i="15"/>
  <c r="AD1306" i="15"/>
  <c r="N1306" i="15"/>
  <c r="M1306" i="15"/>
  <c r="L1306" i="15"/>
  <c r="J1306" i="15" s="1"/>
  <c r="G1306" i="15"/>
  <c r="F1306" i="15"/>
  <c r="C1306" i="15"/>
  <c r="AX1305" i="15"/>
  <c r="AW1305" i="15"/>
  <c r="AV1305" i="15"/>
  <c r="AH1305" i="15"/>
  <c r="AG1305" i="15"/>
  <c r="AF1305" i="15"/>
  <c r="AE1305" i="15"/>
  <c r="AD1305" i="15"/>
  <c r="N1305" i="15"/>
  <c r="M1305" i="15"/>
  <c r="L1305" i="15"/>
  <c r="J1305" i="15" s="1"/>
  <c r="G1305" i="15"/>
  <c r="F1305" i="15"/>
  <c r="C1305" i="15"/>
  <c r="AX1304" i="15"/>
  <c r="AW1304" i="15"/>
  <c r="AV1304" i="15"/>
  <c r="AH1304" i="15"/>
  <c r="AG1304" i="15"/>
  <c r="AF1304" i="15"/>
  <c r="AE1304" i="15"/>
  <c r="AD1304" i="15"/>
  <c r="N1304" i="15"/>
  <c r="M1304" i="15"/>
  <c r="L1304" i="15"/>
  <c r="G1304" i="15"/>
  <c r="F1304" i="15"/>
  <c r="C1304" i="15"/>
  <c r="AX1303" i="15"/>
  <c r="AW1303" i="15"/>
  <c r="AV1303" i="15"/>
  <c r="AH1303" i="15"/>
  <c r="AG1303" i="15"/>
  <c r="AF1303" i="15"/>
  <c r="AE1303" i="15"/>
  <c r="AD1303" i="15"/>
  <c r="N1303" i="15"/>
  <c r="M1303" i="15"/>
  <c r="L1303" i="15"/>
  <c r="J1303" i="15" s="1"/>
  <c r="G1303" i="15"/>
  <c r="F1303" i="15"/>
  <c r="C1303" i="15"/>
  <c r="AX1302" i="15"/>
  <c r="AW1302" i="15"/>
  <c r="AV1302" i="15"/>
  <c r="AH1302" i="15"/>
  <c r="AG1302" i="15"/>
  <c r="AF1302" i="15"/>
  <c r="AE1302" i="15"/>
  <c r="AD1302" i="15"/>
  <c r="N1302" i="15"/>
  <c r="M1302" i="15"/>
  <c r="L1302" i="15"/>
  <c r="J1302" i="15"/>
  <c r="G1302" i="15"/>
  <c r="F1302" i="15"/>
  <c r="C1302" i="15"/>
  <c r="AX1301" i="15"/>
  <c r="AW1301" i="15"/>
  <c r="AV1301" i="15"/>
  <c r="AH1301" i="15"/>
  <c r="AG1301" i="15"/>
  <c r="AF1301" i="15"/>
  <c r="AE1301" i="15"/>
  <c r="AD1301" i="15"/>
  <c r="N1301" i="15"/>
  <c r="M1301" i="15"/>
  <c r="L1301" i="15"/>
  <c r="J1301" i="15" s="1"/>
  <c r="G1301" i="15"/>
  <c r="F1301" i="15"/>
  <c r="C1301" i="15"/>
  <c r="AX1300" i="15"/>
  <c r="AW1300" i="15"/>
  <c r="AV1300" i="15"/>
  <c r="AH1300" i="15"/>
  <c r="AG1300" i="15"/>
  <c r="AF1300" i="15"/>
  <c r="AE1300" i="15"/>
  <c r="AD1300" i="15"/>
  <c r="N1300" i="15"/>
  <c r="M1300" i="15"/>
  <c r="L1300" i="15"/>
  <c r="J1300" i="15"/>
  <c r="G1300" i="15"/>
  <c r="F1300" i="15"/>
  <c r="C1300" i="15"/>
  <c r="AX1299" i="15"/>
  <c r="AW1299" i="15"/>
  <c r="AV1299" i="15"/>
  <c r="AH1299" i="15"/>
  <c r="AG1299" i="15"/>
  <c r="AF1299" i="15"/>
  <c r="AE1299" i="15"/>
  <c r="AD1299" i="15"/>
  <c r="N1299" i="15"/>
  <c r="M1299" i="15"/>
  <c r="J1299" i="15" s="1"/>
  <c r="L1299" i="15"/>
  <c r="G1299" i="15"/>
  <c r="F1299" i="15"/>
  <c r="C1299" i="15"/>
  <c r="AX1298" i="15"/>
  <c r="AW1298" i="15"/>
  <c r="AV1298" i="15"/>
  <c r="AH1298" i="15"/>
  <c r="AG1298" i="15"/>
  <c r="AF1298" i="15"/>
  <c r="AE1298" i="15"/>
  <c r="AD1298" i="15"/>
  <c r="N1298" i="15"/>
  <c r="M1298" i="15"/>
  <c r="L1298" i="15"/>
  <c r="J1298" i="15" s="1"/>
  <c r="G1298" i="15"/>
  <c r="F1298" i="15"/>
  <c r="C1298" i="15"/>
  <c r="AX1297" i="15"/>
  <c r="AW1297" i="15"/>
  <c r="AV1297" i="15"/>
  <c r="AH1297" i="15"/>
  <c r="AG1297" i="15"/>
  <c r="AF1297" i="15"/>
  <c r="AE1297" i="15"/>
  <c r="AD1297" i="15"/>
  <c r="N1297" i="15"/>
  <c r="M1297" i="15"/>
  <c r="L1297" i="15"/>
  <c r="G1297" i="15"/>
  <c r="F1297" i="15"/>
  <c r="C1297" i="15"/>
  <c r="AX1296" i="15"/>
  <c r="AW1296" i="15"/>
  <c r="AV1296" i="15"/>
  <c r="AH1296" i="15"/>
  <c r="AG1296" i="15"/>
  <c r="AF1296" i="15"/>
  <c r="AE1296" i="15"/>
  <c r="AD1296" i="15"/>
  <c r="N1296" i="15"/>
  <c r="M1296" i="15"/>
  <c r="L1296" i="15"/>
  <c r="G1296" i="15"/>
  <c r="F1296" i="15"/>
  <c r="C1296" i="15"/>
  <c r="AX1295" i="15"/>
  <c r="AW1295" i="15"/>
  <c r="AV1295" i="15"/>
  <c r="AH1295" i="15"/>
  <c r="AG1295" i="15"/>
  <c r="AF1295" i="15"/>
  <c r="AE1295" i="15"/>
  <c r="AD1295" i="15"/>
  <c r="N1295" i="15"/>
  <c r="M1295" i="15"/>
  <c r="L1295" i="15"/>
  <c r="J1295" i="15" s="1"/>
  <c r="G1295" i="15"/>
  <c r="F1295" i="15"/>
  <c r="C1295" i="15"/>
  <c r="AX1294" i="15"/>
  <c r="AW1294" i="15"/>
  <c r="AV1294" i="15"/>
  <c r="AH1294" i="15"/>
  <c r="AG1294" i="15"/>
  <c r="AF1294" i="15"/>
  <c r="AE1294" i="15"/>
  <c r="AD1294" i="15"/>
  <c r="N1294" i="15"/>
  <c r="M1294" i="15"/>
  <c r="L1294" i="15"/>
  <c r="J1294" i="15"/>
  <c r="G1294" i="15"/>
  <c r="F1294" i="15"/>
  <c r="C1294" i="15"/>
  <c r="AX1292" i="15"/>
  <c r="AW1292" i="15"/>
  <c r="AV1292" i="15"/>
  <c r="AH1292" i="15"/>
  <c r="AG1292" i="15"/>
  <c r="AF1292" i="15"/>
  <c r="AE1292" i="15"/>
  <c r="AD1292" i="15"/>
  <c r="N1292" i="15"/>
  <c r="M1292" i="15"/>
  <c r="L1292" i="15"/>
  <c r="J1292" i="15" s="1"/>
  <c r="G1292" i="15"/>
  <c r="F1292" i="15"/>
  <c r="C1292" i="15"/>
  <c r="AX1291" i="15"/>
  <c r="AW1291" i="15"/>
  <c r="AV1291" i="15"/>
  <c r="AH1291" i="15"/>
  <c r="AG1291" i="15"/>
  <c r="AF1291" i="15"/>
  <c r="AE1291" i="15"/>
  <c r="AD1291" i="15"/>
  <c r="N1291" i="15"/>
  <c r="M1291" i="15"/>
  <c r="L1291" i="15"/>
  <c r="J1291" i="15"/>
  <c r="G1291" i="15"/>
  <c r="F1291" i="15"/>
  <c r="C1291" i="15"/>
  <c r="AX1290" i="15"/>
  <c r="AW1290" i="15"/>
  <c r="AV1290" i="15"/>
  <c r="AH1290" i="15"/>
  <c r="AG1290" i="15"/>
  <c r="AF1290" i="15"/>
  <c r="AE1290" i="15"/>
  <c r="AD1290" i="15"/>
  <c r="N1290" i="15"/>
  <c r="M1290" i="15"/>
  <c r="J1290" i="15" s="1"/>
  <c r="L1290" i="15"/>
  <c r="G1290" i="15"/>
  <c r="F1290" i="15"/>
  <c r="C1290" i="15"/>
  <c r="AX1289" i="15"/>
  <c r="AW1289" i="15"/>
  <c r="AV1289" i="15"/>
  <c r="AH1289" i="15"/>
  <c r="AG1289" i="15"/>
  <c r="AF1289" i="15"/>
  <c r="AE1289" i="15"/>
  <c r="AD1289" i="15"/>
  <c r="N1289" i="15"/>
  <c r="M1289" i="15"/>
  <c r="L1289" i="15"/>
  <c r="J1289" i="15" s="1"/>
  <c r="G1289" i="15"/>
  <c r="F1289" i="15"/>
  <c r="C1289" i="15"/>
  <c r="AX1288" i="15"/>
  <c r="AW1288" i="15"/>
  <c r="AV1288" i="15"/>
  <c r="AH1288" i="15"/>
  <c r="AG1288" i="15"/>
  <c r="AF1288" i="15"/>
  <c r="AE1288" i="15"/>
  <c r="AD1288" i="15"/>
  <c r="N1288" i="15"/>
  <c r="M1288" i="15"/>
  <c r="L1288" i="15"/>
  <c r="J1288" i="15" s="1"/>
  <c r="G1288" i="15"/>
  <c r="F1288" i="15"/>
  <c r="C1288" i="15"/>
  <c r="AX1287" i="15"/>
  <c r="AW1287" i="15"/>
  <c r="AV1287" i="15"/>
  <c r="AH1287" i="15"/>
  <c r="AG1287" i="15"/>
  <c r="AF1287" i="15"/>
  <c r="AE1287" i="15"/>
  <c r="AD1287" i="15"/>
  <c r="N1287" i="15"/>
  <c r="M1287" i="15"/>
  <c r="L1287" i="15"/>
  <c r="G1287" i="15"/>
  <c r="F1287" i="15"/>
  <c r="C1287" i="15"/>
  <c r="AX1286" i="15"/>
  <c r="AW1286" i="15"/>
  <c r="AV1286" i="15"/>
  <c r="AH1286" i="15"/>
  <c r="AG1286" i="15"/>
  <c r="AF1286" i="15"/>
  <c r="AE1286" i="15"/>
  <c r="AD1286" i="15"/>
  <c r="N1286" i="15"/>
  <c r="M1286" i="15"/>
  <c r="L1286" i="15"/>
  <c r="J1286" i="15" s="1"/>
  <c r="G1286" i="15"/>
  <c r="F1286" i="15"/>
  <c r="C1286" i="15"/>
  <c r="AX1285" i="15"/>
  <c r="AW1285" i="15"/>
  <c r="AV1285" i="15"/>
  <c r="AH1285" i="15"/>
  <c r="AG1285" i="15"/>
  <c r="AF1285" i="15"/>
  <c r="AE1285" i="15"/>
  <c r="AD1285" i="15"/>
  <c r="N1285" i="15"/>
  <c r="M1285" i="15"/>
  <c r="L1285" i="15"/>
  <c r="J1285" i="15"/>
  <c r="G1285" i="15"/>
  <c r="F1285" i="15"/>
  <c r="C1285" i="15"/>
  <c r="AX1284" i="15"/>
  <c r="AW1284" i="15"/>
  <c r="AV1284" i="15"/>
  <c r="AH1284" i="15"/>
  <c r="AG1284" i="15"/>
  <c r="AF1284" i="15"/>
  <c r="AE1284" i="15"/>
  <c r="AD1284" i="15"/>
  <c r="N1284" i="15"/>
  <c r="M1284" i="15"/>
  <c r="L1284" i="15"/>
  <c r="J1284" i="15" s="1"/>
  <c r="G1284" i="15"/>
  <c r="F1284" i="15"/>
  <c r="C1284" i="15"/>
  <c r="AX1283" i="15"/>
  <c r="AW1283" i="15"/>
  <c r="AV1283" i="15"/>
  <c r="AH1283" i="15"/>
  <c r="AG1283" i="15"/>
  <c r="AF1283" i="15"/>
  <c r="AE1283" i="15"/>
  <c r="AD1283" i="15"/>
  <c r="N1283" i="15"/>
  <c r="M1283" i="15"/>
  <c r="L1283" i="15"/>
  <c r="J1283" i="15"/>
  <c r="G1283" i="15"/>
  <c r="F1283" i="15"/>
  <c r="C1283" i="15"/>
  <c r="AX1281" i="15"/>
  <c r="AW1281" i="15"/>
  <c r="AV1281" i="15"/>
  <c r="AH1281" i="15"/>
  <c r="AG1281" i="15"/>
  <c r="AF1281" i="15"/>
  <c r="AE1281" i="15"/>
  <c r="AD1281" i="15"/>
  <c r="N1281" i="15"/>
  <c r="M1281" i="15"/>
  <c r="J1281" i="15" s="1"/>
  <c r="L1281" i="15"/>
  <c r="G1281" i="15"/>
  <c r="F1281" i="15"/>
  <c r="C1281" i="15"/>
  <c r="AX1280" i="15"/>
  <c r="AW1280" i="15"/>
  <c r="AV1280" i="15"/>
  <c r="AH1280" i="15"/>
  <c r="AG1280" i="15"/>
  <c r="AF1280" i="15"/>
  <c r="AE1280" i="15"/>
  <c r="AD1280" i="15"/>
  <c r="N1280" i="15"/>
  <c r="M1280" i="15"/>
  <c r="L1280" i="15"/>
  <c r="J1280" i="15" s="1"/>
  <c r="G1280" i="15"/>
  <c r="F1280" i="15"/>
  <c r="C1280" i="15"/>
  <c r="AX1279" i="15"/>
  <c r="AW1279" i="15"/>
  <c r="AV1279" i="15"/>
  <c r="AH1279" i="15"/>
  <c r="AG1279" i="15"/>
  <c r="AF1279" i="15"/>
  <c r="AE1279" i="15"/>
  <c r="AD1279" i="15"/>
  <c r="N1279" i="15"/>
  <c r="M1279" i="15"/>
  <c r="L1279" i="15"/>
  <c r="G1279" i="15"/>
  <c r="F1279" i="15"/>
  <c r="C1279" i="15"/>
  <c r="AX1278" i="15"/>
  <c r="AW1278" i="15"/>
  <c r="AV1278" i="15"/>
  <c r="AH1278" i="15"/>
  <c r="AG1278" i="15"/>
  <c r="AF1278" i="15"/>
  <c r="AE1278" i="15"/>
  <c r="AD1278" i="15"/>
  <c r="N1278" i="15"/>
  <c r="M1278" i="15"/>
  <c r="L1278" i="15"/>
  <c r="J1278" i="15" s="1"/>
  <c r="G1278" i="15"/>
  <c r="F1278" i="15"/>
  <c r="C1278" i="15"/>
  <c r="AX1277" i="15"/>
  <c r="AW1277" i="15"/>
  <c r="AV1277" i="15"/>
  <c r="AH1277" i="15"/>
  <c r="AG1277" i="15"/>
  <c r="AF1277" i="15"/>
  <c r="AE1277" i="15"/>
  <c r="AD1277" i="15"/>
  <c r="N1277" i="15"/>
  <c r="M1277" i="15"/>
  <c r="L1277" i="15"/>
  <c r="J1277" i="15" s="1"/>
  <c r="G1277" i="15"/>
  <c r="F1277" i="15"/>
  <c r="C1277" i="15"/>
  <c r="AX1276" i="15"/>
  <c r="AW1276" i="15"/>
  <c r="AV1276" i="15"/>
  <c r="AH1276" i="15"/>
  <c r="AG1276" i="15"/>
  <c r="AF1276" i="15"/>
  <c r="AE1276" i="15"/>
  <c r="AD1276" i="15"/>
  <c r="N1276" i="15"/>
  <c r="M1276" i="15"/>
  <c r="L1276" i="15"/>
  <c r="J1276" i="15"/>
  <c r="G1276" i="15"/>
  <c r="F1276" i="15"/>
  <c r="C1276" i="15"/>
  <c r="AX1275" i="15"/>
  <c r="AW1275" i="15"/>
  <c r="AV1275" i="15"/>
  <c r="AH1275" i="15"/>
  <c r="AG1275" i="15"/>
  <c r="AF1275" i="15"/>
  <c r="AE1275" i="15"/>
  <c r="AD1275" i="15"/>
  <c r="N1275" i="15"/>
  <c r="M1275" i="15"/>
  <c r="L1275" i="15"/>
  <c r="J1275" i="15" s="1"/>
  <c r="G1275" i="15"/>
  <c r="F1275" i="15"/>
  <c r="C1275" i="15"/>
  <c r="AX1274" i="15"/>
  <c r="AW1274" i="15"/>
  <c r="AV1274" i="15"/>
  <c r="AH1274" i="15"/>
  <c r="AG1274" i="15"/>
  <c r="AF1274" i="15"/>
  <c r="AE1274" i="15"/>
  <c r="AD1274" i="15"/>
  <c r="N1274" i="15"/>
  <c r="M1274" i="15"/>
  <c r="L1274" i="15"/>
  <c r="J1274" i="15"/>
  <c r="G1274" i="15"/>
  <c r="F1274" i="15"/>
  <c r="C1274" i="15"/>
  <c r="AX1273" i="15"/>
  <c r="AW1273" i="15"/>
  <c r="AV1273" i="15"/>
  <c r="AH1273" i="15"/>
  <c r="AG1273" i="15"/>
  <c r="AF1273" i="15"/>
  <c r="AE1273" i="15"/>
  <c r="AD1273" i="15"/>
  <c r="N1273" i="15"/>
  <c r="M1273" i="15"/>
  <c r="J1273" i="15" s="1"/>
  <c r="L1273" i="15"/>
  <c r="G1273" i="15"/>
  <c r="F1273" i="15"/>
  <c r="C1273" i="15"/>
  <c r="AX1272" i="15"/>
  <c r="AW1272" i="15"/>
  <c r="AV1272" i="15"/>
  <c r="AH1272" i="15"/>
  <c r="AG1272" i="15"/>
  <c r="AF1272" i="15"/>
  <c r="AE1272" i="15"/>
  <c r="AD1272" i="15"/>
  <c r="N1272" i="15"/>
  <c r="M1272" i="15"/>
  <c r="L1272" i="15"/>
  <c r="J1272" i="15" s="1"/>
  <c r="G1272" i="15"/>
  <c r="F1272" i="15"/>
  <c r="C1272" i="15"/>
  <c r="AX1271" i="15"/>
  <c r="AW1271" i="15"/>
  <c r="AV1271" i="15"/>
  <c r="AH1271" i="15"/>
  <c r="AG1271" i="15"/>
  <c r="AF1271" i="15"/>
  <c r="AE1271" i="15"/>
  <c r="AD1271" i="15"/>
  <c r="N1271" i="15"/>
  <c r="M1271" i="15"/>
  <c r="L1271" i="15"/>
  <c r="J1271" i="15" s="1"/>
  <c r="G1271" i="15"/>
  <c r="F1271" i="15"/>
  <c r="C1271" i="15"/>
  <c r="AX1270" i="15"/>
  <c r="AW1270" i="15"/>
  <c r="AV1270" i="15"/>
  <c r="AH1270" i="15"/>
  <c r="AG1270" i="15"/>
  <c r="AF1270" i="15"/>
  <c r="AE1270" i="15"/>
  <c r="AD1270" i="15"/>
  <c r="N1270" i="15"/>
  <c r="M1270" i="15"/>
  <c r="L1270" i="15"/>
  <c r="G1270" i="15"/>
  <c r="F1270" i="15"/>
  <c r="C1270" i="15"/>
  <c r="AX1269" i="15"/>
  <c r="AW1269" i="15"/>
  <c r="AV1269" i="15"/>
  <c r="AH1269" i="15"/>
  <c r="AG1269" i="15"/>
  <c r="AF1269" i="15"/>
  <c r="AE1269" i="15"/>
  <c r="AD1269" i="15"/>
  <c r="N1269" i="15"/>
  <c r="M1269" i="15"/>
  <c r="L1269" i="15"/>
  <c r="J1269" i="15" s="1"/>
  <c r="G1269" i="15"/>
  <c r="F1269" i="15"/>
  <c r="C1269" i="15"/>
  <c r="AX1268" i="15"/>
  <c r="AW1268" i="15"/>
  <c r="AV1268" i="15"/>
  <c r="AH1268" i="15"/>
  <c r="AG1268" i="15"/>
  <c r="AF1268" i="15"/>
  <c r="AE1268" i="15"/>
  <c r="AD1268" i="15"/>
  <c r="N1268" i="15"/>
  <c r="M1268" i="15"/>
  <c r="L1268" i="15"/>
  <c r="J1268" i="15"/>
  <c r="G1268" i="15"/>
  <c r="F1268" i="15"/>
  <c r="C1268" i="15"/>
  <c r="AX1267" i="15"/>
  <c r="AW1267" i="15"/>
  <c r="AV1267" i="15"/>
  <c r="AH1267" i="15"/>
  <c r="AG1267" i="15"/>
  <c r="AF1267" i="15"/>
  <c r="AE1267" i="15"/>
  <c r="AD1267" i="15"/>
  <c r="N1267" i="15"/>
  <c r="M1267" i="15"/>
  <c r="L1267" i="15"/>
  <c r="J1267" i="15" s="1"/>
  <c r="G1267" i="15"/>
  <c r="F1267" i="15"/>
  <c r="C1267" i="15"/>
  <c r="AX1266" i="15"/>
  <c r="AW1266" i="15"/>
  <c r="AV1266" i="15"/>
  <c r="AH1266" i="15"/>
  <c r="AG1266" i="15"/>
  <c r="AF1266" i="15"/>
  <c r="AE1266" i="15"/>
  <c r="AD1266" i="15"/>
  <c r="N1266" i="15"/>
  <c r="M1266" i="15"/>
  <c r="L1266" i="15"/>
  <c r="J1266" i="15"/>
  <c r="G1266" i="15"/>
  <c r="F1266" i="15"/>
  <c r="C1266" i="15"/>
  <c r="AX1265" i="15"/>
  <c r="AW1265" i="15"/>
  <c r="AV1265" i="15"/>
  <c r="AH1265" i="15"/>
  <c r="AG1265" i="15"/>
  <c r="AF1265" i="15"/>
  <c r="AE1265" i="15"/>
  <c r="AD1265" i="15"/>
  <c r="N1265" i="15"/>
  <c r="M1265" i="15"/>
  <c r="J1265" i="15" s="1"/>
  <c r="L1265" i="15"/>
  <c r="G1265" i="15"/>
  <c r="F1265" i="15"/>
  <c r="C1265" i="15"/>
  <c r="AX1264" i="15"/>
  <c r="AW1264" i="15"/>
  <c r="AV1264" i="15"/>
  <c r="AH1264" i="15"/>
  <c r="AG1264" i="15"/>
  <c r="AF1264" i="15"/>
  <c r="AE1264" i="15"/>
  <c r="AD1264" i="15"/>
  <c r="N1264" i="15"/>
  <c r="M1264" i="15"/>
  <c r="L1264" i="15"/>
  <c r="J1264" i="15" s="1"/>
  <c r="G1264" i="15"/>
  <c r="F1264" i="15"/>
  <c r="C1264" i="15"/>
  <c r="AX1263" i="15"/>
  <c r="AW1263" i="15"/>
  <c r="AV1263" i="15"/>
  <c r="AH1263" i="15"/>
  <c r="AG1263" i="15"/>
  <c r="AF1263" i="15"/>
  <c r="AE1263" i="15"/>
  <c r="AD1263" i="15"/>
  <c r="N1263" i="15"/>
  <c r="M1263" i="15"/>
  <c r="L1263" i="15"/>
  <c r="G1263" i="15"/>
  <c r="F1263" i="15"/>
  <c r="C1263" i="15"/>
  <c r="AX1262" i="15"/>
  <c r="AW1262" i="15"/>
  <c r="AV1262" i="15"/>
  <c r="AH1262" i="15"/>
  <c r="AG1262" i="15"/>
  <c r="AF1262" i="15"/>
  <c r="AE1262" i="15"/>
  <c r="AD1262" i="15"/>
  <c r="N1262" i="15"/>
  <c r="M1262" i="15"/>
  <c r="J1262" i="15" s="1"/>
  <c r="L1262" i="15"/>
  <c r="G1262" i="15"/>
  <c r="F1262" i="15"/>
  <c r="C1262" i="15"/>
  <c r="AX1261" i="15"/>
  <c r="AW1261" i="15"/>
  <c r="AV1261" i="15"/>
  <c r="AH1261" i="15"/>
  <c r="AG1261" i="15"/>
  <c r="AF1261" i="15"/>
  <c r="AE1261" i="15"/>
  <c r="AD1261" i="15"/>
  <c r="N1261" i="15"/>
  <c r="M1261" i="15"/>
  <c r="L1261" i="15"/>
  <c r="J1261" i="15" s="1"/>
  <c r="G1261" i="15"/>
  <c r="F1261" i="15"/>
  <c r="C1261" i="15"/>
  <c r="AX1260" i="15"/>
  <c r="AW1260" i="15"/>
  <c r="AV1260" i="15"/>
  <c r="AH1260" i="15"/>
  <c r="AG1260" i="15"/>
  <c r="AF1260" i="15"/>
  <c r="AE1260" i="15"/>
  <c r="AD1260" i="15"/>
  <c r="N1260" i="15"/>
  <c r="M1260" i="15"/>
  <c r="L1260" i="15"/>
  <c r="J1260" i="15"/>
  <c r="G1260" i="15"/>
  <c r="F1260" i="15"/>
  <c r="C1260" i="15"/>
  <c r="AX1259" i="15"/>
  <c r="AW1259" i="15"/>
  <c r="AV1259" i="15"/>
  <c r="AH1259" i="15"/>
  <c r="AG1259" i="15"/>
  <c r="AF1259" i="15"/>
  <c r="AE1259" i="15"/>
  <c r="AD1259" i="15"/>
  <c r="N1259" i="15"/>
  <c r="M1259" i="15"/>
  <c r="L1259" i="15"/>
  <c r="J1259" i="15" s="1"/>
  <c r="G1259" i="15"/>
  <c r="F1259" i="15"/>
  <c r="C1259" i="15"/>
  <c r="AX1258" i="15"/>
  <c r="AW1258" i="15"/>
  <c r="AV1258" i="15"/>
  <c r="AH1258" i="15"/>
  <c r="AG1258" i="15"/>
  <c r="AF1258" i="15"/>
  <c r="AE1258" i="15"/>
  <c r="AD1258" i="15"/>
  <c r="N1258" i="15"/>
  <c r="M1258" i="15"/>
  <c r="L1258" i="15"/>
  <c r="J1258" i="15"/>
  <c r="G1258" i="15"/>
  <c r="F1258" i="15"/>
  <c r="C1258" i="15"/>
  <c r="AX1257" i="15"/>
  <c r="AW1257" i="15"/>
  <c r="AV1257" i="15"/>
  <c r="AH1257" i="15"/>
  <c r="AG1257" i="15"/>
  <c r="AF1257" i="15"/>
  <c r="AE1257" i="15"/>
  <c r="AD1257" i="15"/>
  <c r="N1257" i="15"/>
  <c r="J1257" i="15" s="1"/>
  <c r="M1257" i="15"/>
  <c r="L1257" i="15"/>
  <c r="G1257" i="15"/>
  <c r="F1257" i="15"/>
  <c r="C1257" i="15"/>
  <c r="AX1256" i="15"/>
  <c r="AW1256" i="15"/>
  <c r="AV1256" i="15"/>
  <c r="AH1256" i="15"/>
  <c r="AG1256" i="15"/>
  <c r="AF1256" i="15"/>
  <c r="AE1256" i="15"/>
  <c r="AD1256" i="15"/>
  <c r="N1256" i="15"/>
  <c r="M1256" i="15"/>
  <c r="L1256" i="15"/>
  <c r="J1256" i="15" s="1"/>
  <c r="G1256" i="15"/>
  <c r="F1256" i="15"/>
  <c r="C1256" i="15"/>
  <c r="AX1255" i="15"/>
  <c r="AW1255" i="15"/>
  <c r="AV1255" i="15"/>
  <c r="AH1255" i="15"/>
  <c r="AG1255" i="15"/>
  <c r="AF1255" i="15"/>
  <c r="AE1255" i="15"/>
  <c r="AD1255" i="15"/>
  <c r="N1255" i="15"/>
  <c r="M1255" i="15"/>
  <c r="L1255" i="15"/>
  <c r="J1255" i="15" s="1"/>
  <c r="G1255" i="15"/>
  <c r="F1255" i="15"/>
  <c r="C1255" i="15"/>
  <c r="AX1254" i="15"/>
  <c r="AW1254" i="15"/>
  <c r="AV1254" i="15"/>
  <c r="AH1254" i="15"/>
  <c r="AG1254" i="15"/>
  <c r="AF1254" i="15"/>
  <c r="AE1254" i="15"/>
  <c r="AD1254" i="15"/>
  <c r="N1254" i="15"/>
  <c r="M1254" i="15"/>
  <c r="J1254" i="15" s="1"/>
  <c r="L1254" i="15"/>
  <c r="G1254" i="15"/>
  <c r="F1254" i="15"/>
  <c r="C1254" i="15"/>
  <c r="AX1253" i="15"/>
  <c r="AW1253" i="15"/>
  <c r="AV1253" i="15"/>
  <c r="AH1253" i="15"/>
  <c r="AG1253" i="15"/>
  <c r="AF1253" i="15"/>
  <c r="AE1253" i="15"/>
  <c r="AD1253" i="15"/>
  <c r="N1253" i="15"/>
  <c r="M1253" i="15"/>
  <c r="L1253" i="15"/>
  <c r="J1253" i="15" s="1"/>
  <c r="G1253" i="15"/>
  <c r="F1253" i="15"/>
  <c r="C1253" i="15"/>
  <c r="AX1252" i="15"/>
  <c r="AW1252" i="15"/>
  <c r="AV1252" i="15"/>
  <c r="AH1252" i="15"/>
  <c r="AG1252" i="15"/>
  <c r="AF1252" i="15"/>
  <c r="AE1252" i="15"/>
  <c r="AD1252" i="15"/>
  <c r="N1252" i="15"/>
  <c r="M1252" i="15"/>
  <c r="L1252" i="15"/>
  <c r="J1252" i="15"/>
  <c r="G1252" i="15"/>
  <c r="F1252" i="15"/>
  <c r="C1252" i="15"/>
  <c r="AX1250" i="15"/>
  <c r="AW1250" i="15"/>
  <c r="AV1250" i="15"/>
  <c r="AH1250" i="15"/>
  <c r="AG1250" i="15"/>
  <c r="AF1250" i="15"/>
  <c r="AE1250" i="15"/>
  <c r="AD1250" i="15"/>
  <c r="N1250" i="15"/>
  <c r="M1250" i="15"/>
  <c r="L1250" i="15"/>
  <c r="J1250" i="15" s="1"/>
  <c r="G1250" i="15"/>
  <c r="F1250" i="15"/>
  <c r="C1250" i="15"/>
  <c r="AX1249" i="15"/>
  <c r="AW1249" i="15"/>
  <c r="AV1249" i="15"/>
  <c r="AH1249" i="15"/>
  <c r="AG1249" i="15"/>
  <c r="AF1249" i="15"/>
  <c r="AE1249" i="15"/>
  <c r="AD1249" i="15"/>
  <c r="N1249" i="15"/>
  <c r="M1249" i="15"/>
  <c r="L1249" i="15"/>
  <c r="J1249" i="15"/>
  <c r="G1249" i="15"/>
  <c r="F1249" i="15"/>
  <c r="C1249" i="15"/>
  <c r="AX1248" i="15"/>
  <c r="AW1248" i="15"/>
  <c r="AV1248" i="15"/>
  <c r="AH1248" i="15"/>
  <c r="AG1248" i="15"/>
  <c r="AF1248" i="15"/>
  <c r="AE1248" i="15"/>
  <c r="AD1248" i="15"/>
  <c r="N1248" i="15"/>
  <c r="J1248" i="15" s="1"/>
  <c r="M1248" i="15"/>
  <c r="L1248" i="15"/>
  <c r="G1248" i="15"/>
  <c r="F1248" i="15"/>
  <c r="C1248" i="15"/>
  <c r="AX1247" i="15"/>
  <c r="AW1247" i="15"/>
  <c r="AV1247" i="15"/>
  <c r="AH1247" i="15"/>
  <c r="AG1247" i="15"/>
  <c r="AF1247" i="15"/>
  <c r="AE1247" i="15"/>
  <c r="AD1247" i="15"/>
  <c r="N1247" i="15"/>
  <c r="M1247" i="15"/>
  <c r="L1247" i="15"/>
  <c r="J1247" i="15" s="1"/>
  <c r="G1247" i="15"/>
  <c r="F1247" i="15"/>
  <c r="C1247" i="15"/>
  <c r="AX1246" i="15"/>
  <c r="AW1246" i="15"/>
  <c r="AV1246" i="15"/>
  <c r="AH1246" i="15"/>
  <c r="AG1246" i="15"/>
  <c r="AF1246" i="15"/>
  <c r="AE1246" i="15"/>
  <c r="AD1246" i="15"/>
  <c r="N1246" i="15"/>
  <c r="M1246" i="15"/>
  <c r="L1246" i="15"/>
  <c r="G1246" i="15"/>
  <c r="F1246" i="15"/>
  <c r="C1246" i="15"/>
  <c r="AX1245" i="15"/>
  <c r="AW1245" i="15"/>
  <c r="AV1245" i="15"/>
  <c r="AH1245" i="15"/>
  <c r="AG1245" i="15"/>
  <c r="AF1245" i="15"/>
  <c r="AE1245" i="15"/>
  <c r="AD1245" i="15"/>
  <c r="N1245" i="15"/>
  <c r="M1245" i="15"/>
  <c r="J1245" i="15" s="1"/>
  <c r="L1245" i="15"/>
  <c r="G1245" i="15"/>
  <c r="F1245" i="15"/>
  <c r="C1245" i="15"/>
  <c r="AX1244" i="15"/>
  <c r="AW1244" i="15"/>
  <c r="AV1244" i="15"/>
  <c r="AH1244" i="15"/>
  <c r="AG1244" i="15"/>
  <c r="AF1244" i="15"/>
  <c r="AE1244" i="15"/>
  <c r="AD1244" i="15"/>
  <c r="N1244" i="15"/>
  <c r="M1244" i="15"/>
  <c r="L1244" i="15"/>
  <c r="J1244" i="15" s="1"/>
  <c r="G1244" i="15"/>
  <c r="F1244" i="15"/>
  <c r="C1244" i="15"/>
  <c r="AX1243" i="15"/>
  <c r="AW1243" i="15"/>
  <c r="AV1243" i="15"/>
  <c r="AH1243" i="15"/>
  <c r="AG1243" i="15"/>
  <c r="AF1243" i="15"/>
  <c r="AE1243" i="15"/>
  <c r="AD1243" i="15"/>
  <c r="N1243" i="15"/>
  <c r="M1243" i="15"/>
  <c r="L1243" i="15"/>
  <c r="J1243" i="15"/>
  <c r="G1243" i="15"/>
  <c r="F1243" i="15"/>
  <c r="C1243" i="15"/>
  <c r="AX1242" i="15"/>
  <c r="AW1242" i="15"/>
  <c r="AV1242" i="15"/>
  <c r="AH1242" i="15"/>
  <c r="AG1242" i="15"/>
  <c r="AF1242" i="15"/>
  <c r="AE1242" i="15"/>
  <c r="AD1242" i="15"/>
  <c r="N1242" i="15"/>
  <c r="M1242" i="15"/>
  <c r="L1242" i="15"/>
  <c r="J1242" i="15" s="1"/>
  <c r="G1242" i="15"/>
  <c r="F1242" i="15"/>
  <c r="C1242" i="15"/>
  <c r="AX1241" i="15"/>
  <c r="AW1241" i="15"/>
  <c r="AV1241" i="15"/>
  <c r="AH1241" i="15"/>
  <c r="AG1241" i="15"/>
  <c r="AF1241" i="15"/>
  <c r="AE1241" i="15"/>
  <c r="AD1241" i="15"/>
  <c r="N1241" i="15"/>
  <c r="M1241" i="15"/>
  <c r="L1241" i="15"/>
  <c r="J1241" i="15"/>
  <c r="G1241" i="15"/>
  <c r="F1241" i="15"/>
  <c r="C1241" i="15"/>
  <c r="AX1240" i="15"/>
  <c r="AW1240" i="15"/>
  <c r="AV1240" i="15"/>
  <c r="AH1240" i="15"/>
  <c r="AG1240" i="15"/>
  <c r="AF1240" i="15"/>
  <c r="AE1240" i="15"/>
  <c r="AD1240" i="15"/>
  <c r="N1240" i="15"/>
  <c r="J1240" i="15" s="1"/>
  <c r="M1240" i="15"/>
  <c r="L1240" i="15"/>
  <c r="G1240" i="15"/>
  <c r="F1240" i="15"/>
  <c r="C1240" i="15"/>
  <c r="AX1239" i="15"/>
  <c r="AW1239" i="15"/>
  <c r="AV1239" i="15"/>
  <c r="AH1239" i="15"/>
  <c r="AG1239" i="15"/>
  <c r="AF1239" i="15"/>
  <c r="AE1239" i="15"/>
  <c r="AD1239" i="15"/>
  <c r="N1239" i="15"/>
  <c r="M1239" i="15"/>
  <c r="L1239" i="15"/>
  <c r="J1239" i="15" s="1"/>
  <c r="G1239" i="15"/>
  <c r="F1239" i="15"/>
  <c r="C1239" i="15"/>
  <c r="AX1238" i="15"/>
  <c r="AW1238" i="15"/>
  <c r="AV1238" i="15"/>
  <c r="AH1238" i="15"/>
  <c r="AG1238" i="15"/>
  <c r="AF1238" i="15"/>
  <c r="AE1238" i="15"/>
  <c r="AD1238" i="15"/>
  <c r="N1238" i="15"/>
  <c r="M1238" i="15"/>
  <c r="L1238" i="15"/>
  <c r="J1238" i="15" s="1"/>
  <c r="G1238" i="15"/>
  <c r="F1238" i="15"/>
  <c r="C1238" i="15"/>
  <c r="AX1237" i="15"/>
  <c r="AW1237" i="15"/>
  <c r="AV1237" i="15"/>
  <c r="AH1237" i="15"/>
  <c r="AG1237" i="15"/>
  <c r="AF1237" i="15"/>
  <c r="AE1237" i="15"/>
  <c r="AD1237" i="15"/>
  <c r="N1237" i="15"/>
  <c r="M1237" i="15"/>
  <c r="J1237" i="15" s="1"/>
  <c r="L1237" i="15"/>
  <c r="G1237" i="15"/>
  <c r="F1237" i="15"/>
  <c r="C1237" i="15"/>
  <c r="AX1236" i="15"/>
  <c r="AW1236" i="15"/>
  <c r="AV1236" i="15"/>
  <c r="AH1236" i="15"/>
  <c r="AG1236" i="15"/>
  <c r="AF1236" i="15"/>
  <c r="AE1236" i="15"/>
  <c r="AD1236" i="15"/>
  <c r="N1236" i="15"/>
  <c r="M1236" i="15"/>
  <c r="L1236" i="15"/>
  <c r="J1236" i="15" s="1"/>
  <c r="G1236" i="15"/>
  <c r="F1236" i="15"/>
  <c r="C1236" i="15"/>
  <c r="AX1235" i="15"/>
  <c r="AW1235" i="15"/>
  <c r="AV1235" i="15"/>
  <c r="AH1235" i="15"/>
  <c r="AG1235" i="15"/>
  <c r="AF1235" i="15"/>
  <c r="AE1235" i="15"/>
  <c r="AD1235" i="15"/>
  <c r="N1235" i="15"/>
  <c r="M1235" i="15"/>
  <c r="L1235" i="15"/>
  <c r="J1235" i="15"/>
  <c r="G1235" i="15"/>
  <c r="F1235" i="15"/>
  <c r="C1235" i="15"/>
  <c r="AX1234" i="15"/>
  <c r="AW1234" i="15"/>
  <c r="AV1234" i="15"/>
  <c r="AH1234" i="15"/>
  <c r="AG1234" i="15"/>
  <c r="AF1234" i="15"/>
  <c r="AE1234" i="15"/>
  <c r="AD1234" i="15"/>
  <c r="N1234" i="15"/>
  <c r="M1234" i="15"/>
  <c r="L1234" i="15"/>
  <c r="J1234" i="15" s="1"/>
  <c r="G1234" i="15"/>
  <c r="F1234" i="15"/>
  <c r="C1234" i="15"/>
  <c r="AX1233" i="15"/>
  <c r="AW1233" i="15"/>
  <c r="AV1233" i="15"/>
  <c r="AH1233" i="15"/>
  <c r="AG1233" i="15"/>
  <c r="AF1233" i="15"/>
  <c r="AE1233" i="15"/>
  <c r="AD1233" i="15"/>
  <c r="N1233" i="15"/>
  <c r="M1233" i="15"/>
  <c r="L1233" i="15"/>
  <c r="J1233" i="15"/>
  <c r="G1233" i="15"/>
  <c r="F1233" i="15"/>
  <c r="C1233" i="15"/>
  <c r="AX1232" i="15"/>
  <c r="AW1232" i="15"/>
  <c r="AV1232" i="15"/>
  <c r="AH1232" i="15"/>
  <c r="AG1232" i="15"/>
  <c r="AF1232" i="15"/>
  <c r="AE1232" i="15"/>
  <c r="AD1232" i="15"/>
  <c r="N1232" i="15"/>
  <c r="J1232" i="15" s="1"/>
  <c r="M1232" i="15"/>
  <c r="L1232" i="15"/>
  <c r="G1232" i="15"/>
  <c r="F1232" i="15"/>
  <c r="C1232" i="15"/>
  <c r="AX1231" i="15"/>
  <c r="AW1231" i="15"/>
  <c r="AV1231" i="15"/>
  <c r="AH1231" i="15"/>
  <c r="AG1231" i="15"/>
  <c r="AF1231" i="15"/>
  <c r="AE1231" i="15"/>
  <c r="AD1231" i="15"/>
  <c r="N1231" i="15"/>
  <c r="M1231" i="15"/>
  <c r="L1231" i="15"/>
  <c r="J1231" i="15" s="1"/>
  <c r="G1231" i="15"/>
  <c r="F1231" i="15"/>
  <c r="C1231" i="15"/>
  <c r="AX1230" i="15"/>
  <c r="AW1230" i="15"/>
  <c r="AV1230" i="15"/>
  <c r="AH1230" i="15"/>
  <c r="AG1230" i="15"/>
  <c r="AF1230" i="15"/>
  <c r="AE1230" i="15"/>
  <c r="AD1230" i="15"/>
  <c r="N1230" i="15"/>
  <c r="M1230" i="15"/>
  <c r="L1230" i="15"/>
  <c r="G1230" i="15"/>
  <c r="F1230" i="15"/>
  <c r="C1230" i="15"/>
  <c r="AX1229" i="15"/>
  <c r="AW1229" i="15"/>
  <c r="AV1229" i="15"/>
  <c r="AH1229" i="15"/>
  <c r="AG1229" i="15"/>
  <c r="AF1229" i="15"/>
  <c r="AE1229" i="15"/>
  <c r="AD1229" i="15"/>
  <c r="N1229" i="15"/>
  <c r="M1229" i="15"/>
  <c r="J1229" i="15" s="1"/>
  <c r="L1229" i="15"/>
  <c r="G1229" i="15"/>
  <c r="F1229" i="15"/>
  <c r="C1229" i="15"/>
  <c r="AX1228" i="15"/>
  <c r="AW1228" i="15"/>
  <c r="AV1228" i="15"/>
  <c r="AH1228" i="15"/>
  <c r="AG1228" i="15"/>
  <c r="AF1228" i="15"/>
  <c r="AE1228" i="15"/>
  <c r="AD1228" i="15"/>
  <c r="N1228" i="15"/>
  <c r="M1228" i="15"/>
  <c r="L1228" i="15"/>
  <c r="J1228" i="15" s="1"/>
  <c r="G1228" i="15"/>
  <c r="F1228" i="15"/>
  <c r="C1228" i="15"/>
  <c r="AX1227" i="15"/>
  <c r="AW1227" i="15"/>
  <c r="AV1227" i="15"/>
  <c r="AH1227" i="15"/>
  <c r="AG1227" i="15"/>
  <c r="AF1227" i="15"/>
  <c r="AE1227" i="15"/>
  <c r="AD1227" i="15"/>
  <c r="N1227" i="15"/>
  <c r="M1227" i="15"/>
  <c r="L1227" i="15"/>
  <c r="J1227" i="15"/>
  <c r="G1227" i="15"/>
  <c r="F1227" i="15"/>
  <c r="C1227" i="15"/>
  <c r="AX1226" i="15"/>
  <c r="AW1226" i="15"/>
  <c r="AV1226" i="15"/>
  <c r="AH1226" i="15"/>
  <c r="AG1226" i="15"/>
  <c r="AF1226" i="15"/>
  <c r="AE1226" i="15"/>
  <c r="AD1226" i="15"/>
  <c r="N1226" i="15"/>
  <c r="M1226" i="15"/>
  <c r="L1226" i="15"/>
  <c r="J1226" i="15" s="1"/>
  <c r="G1226" i="15"/>
  <c r="F1226" i="15"/>
  <c r="C1226" i="15"/>
  <c r="AX1225" i="15"/>
  <c r="AW1225" i="15"/>
  <c r="AV1225" i="15"/>
  <c r="AH1225" i="15"/>
  <c r="AG1225" i="15"/>
  <c r="AF1225" i="15"/>
  <c r="AE1225" i="15"/>
  <c r="AD1225" i="15"/>
  <c r="N1225" i="15"/>
  <c r="M1225" i="15"/>
  <c r="L1225" i="15"/>
  <c r="J1225" i="15"/>
  <c r="G1225" i="15"/>
  <c r="F1225" i="15"/>
  <c r="C1225" i="15"/>
  <c r="AX1224" i="15"/>
  <c r="AW1224" i="15"/>
  <c r="AV1224" i="15"/>
  <c r="AH1224" i="15"/>
  <c r="AG1224" i="15"/>
  <c r="AF1224" i="15"/>
  <c r="AE1224" i="15"/>
  <c r="AD1224" i="15"/>
  <c r="N1224" i="15"/>
  <c r="J1224" i="15" s="1"/>
  <c r="M1224" i="15"/>
  <c r="L1224" i="15"/>
  <c r="G1224" i="15"/>
  <c r="F1224" i="15"/>
  <c r="C1224" i="15"/>
  <c r="AX1223" i="15"/>
  <c r="AW1223" i="15"/>
  <c r="AV1223" i="15"/>
  <c r="AH1223" i="15"/>
  <c r="AG1223" i="15"/>
  <c r="AF1223" i="15"/>
  <c r="AE1223" i="15"/>
  <c r="AD1223" i="15"/>
  <c r="N1223" i="15"/>
  <c r="M1223" i="15"/>
  <c r="L1223" i="15"/>
  <c r="J1223" i="15" s="1"/>
  <c r="G1223" i="15"/>
  <c r="F1223" i="15"/>
  <c r="C1223" i="15"/>
  <c r="AX1222" i="15"/>
  <c r="AW1222" i="15"/>
  <c r="AV1222" i="15"/>
  <c r="AH1222" i="15"/>
  <c r="AG1222" i="15"/>
  <c r="AF1222" i="15"/>
  <c r="AE1222" i="15"/>
  <c r="AD1222" i="15"/>
  <c r="N1222" i="15"/>
  <c r="M1222" i="15"/>
  <c r="L1222" i="15"/>
  <c r="J1222" i="15" s="1"/>
  <c r="G1222" i="15"/>
  <c r="F1222" i="15"/>
  <c r="C1222" i="15"/>
  <c r="AX1221" i="15"/>
  <c r="AW1221" i="15"/>
  <c r="AV1221" i="15"/>
  <c r="AH1221" i="15"/>
  <c r="AG1221" i="15"/>
  <c r="AF1221" i="15"/>
  <c r="AE1221" i="15"/>
  <c r="AD1221" i="15"/>
  <c r="N1221" i="15"/>
  <c r="M1221" i="15"/>
  <c r="J1221" i="15" s="1"/>
  <c r="L1221" i="15"/>
  <c r="G1221" i="15"/>
  <c r="F1221" i="15"/>
  <c r="C1221" i="15"/>
  <c r="AX1220" i="15"/>
  <c r="AW1220" i="15"/>
  <c r="AV1220" i="15"/>
  <c r="AH1220" i="15"/>
  <c r="AG1220" i="15"/>
  <c r="AF1220" i="15"/>
  <c r="AE1220" i="15"/>
  <c r="AD1220" i="15"/>
  <c r="N1220" i="15"/>
  <c r="M1220" i="15"/>
  <c r="L1220" i="15"/>
  <c r="J1220" i="15" s="1"/>
  <c r="G1220" i="15"/>
  <c r="F1220" i="15"/>
  <c r="C1220" i="15"/>
  <c r="AX1218" i="15"/>
  <c r="AW1218" i="15"/>
  <c r="AV1218" i="15"/>
  <c r="AH1218" i="15"/>
  <c r="AG1218" i="15"/>
  <c r="AF1218" i="15"/>
  <c r="AE1218" i="15"/>
  <c r="AD1218" i="15"/>
  <c r="N1218" i="15"/>
  <c r="M1218" i="15"/>
  <c r="L1218" i="15"/>
  <c r="J1218" i="15"/>
  <c r="G1218" i="15"/>
  <c r="F1218" i="15"/>
  <c r="C1218" i="15"/>
  <c r="AX1217" i="15"/>
  <c r="AW1217" i="15"/>
  <c r="AV1217" i="15"/>
  <c r="AH1217" i="15"/>
  <c r="AG1217" i="15"/>
  <c r="AF1217" i="15"/>
  <c r="AE1217" i="15"/>
  <c r="AD1217" i="15"/>
  <c r="N1217" i="15"/>
  <c r="M1217" i="15"/>
  <c r="L1217" i="15"/>
  <c r="J1217" i="15" s="1"/>
  <c r="G1217" i="15"/>
  <c r="F1217" i="15"/>
  <c r="C1217" i="15"/>
  <c r="AX1216" i="15"/>
  <c r="AW1216" i="15"/>
  <c r="AV1216" i="15"/>
  <c r="AH1216" i="15"/>
  <c r="AG1216" i="15"/>
  <c r="AF1216" i="15"/>
  <c r="AE1216" i="15"/>
  <c r="AD1216" i="15"/>
  <c r="N1216" i="15"/>
  <c r="M1216" i="15"/>
  <c r="L1216" i="15"/>
  <c r="J1216" i="15"/>
  <c r="G1216" i="15"/>
  <c r="F1216" i="15"/>
  <c r="C1216" i="15"/>
  <c r="AX1215" i="15"/>
  <c r="AW1215" i="15"/>
  <c r="AV1215" i="15"/>
  <c r="AH1215" i="15"/>
  <c r="AG1215" i="15"/>
  <c r="AF1215" i="15"/>
  <c r="AE1215" i="15"/>
  <c r="AD1215" i="15"/>
  <c r="N1215" i="15"/>
  <c r="J1215" i="15" s="1"/>
  <c r="M1215" i="15"/>
  <c r="L1215" i="15"/>
  <c r="G1215" i="15"/>
  <c r="F1215" i="15"/>
  <c r="C1215" i="15"/>
  <c r="AX1214" i="15"/>
  <c r="AW1214" i="15"/>
  <c r="AV1214" i="15"/>
  <c r="AH1214" i="15"/>
  <c r="AG1214" i="15"/>
  <c r="AF1214" i="15"/>
  <c r="AE1214" i="15"/>
  <c r="AD1214" i="15"/>
  <c r="N1214" i="15"/>
  <c r="M1214" i="15"/>
  <c r="L1214" i="15"/>
  <c r="J1214" i="15" s="1"/>
  <c r="G1214" i="15"/>
  <c r="F1214" i="15"/>
  <c r="C1214" i="15"/>
  <c r="AX1213" i="15"/>
  <c r="AW1213" i="15"/>
  <c r="AV1213" i="15"/>
  <c r="AH1213" i="15"/>
  <c r="AG1213" i="15"/>
  <c r="AF1213" i="15"/>
  <c r="AE1213" i="15"/>
  <c r="AD1213" i="15"/>
  <c r="N1213" i="15"/>
  <c r="M1213" i="15"/>
  <c r="L1213" i="15"/>
  <c r="G1213" i="15"/>
  <c r="F1213" i="15"/>
  <c r="C1213" i="15"/>
  <c r="AX1212" i="15"/>
  <c r="AW1212" i="15"/>
  <c r="AV1212" i="15"/>
  <c r="AH1212" i="15"/>
  <c r="AG1212" i="15"/>
  <c r="AF1212" i="15"/>
  <c r="AE1212" i="15"/>
  <c r="AD1212" i="15"/>
  <c r="N1212" i="15"/>
  <c r="M1212" i="15"/>
  <c r="J1212" i="15" s="1"/>
  <c r="L1212" i="15"/>
  <c r="G1212" i="15"/>
  <c r="F1212" i="15"/>
  <c r="C1212" i="15"/>
  <c r="AX1211" i="15"/>
  <c r="AW1211" i="15"/>
  <c r="AV1211" i="15"/>
  <c r="AH1211" i="15"/>
  <c r="AG1211" i="15"/>
  <c r="AF1211" i="15"/>
  <c r="AE1211" i="15"/>
  <c r="AD1211" i="15"/>
  <c r="N1211" i="15"/>
  <c r="M1211" i="15"/>
  <c r="L1211" i="15"/>
  <c r="J1211" i="15" s="1"/>
  <c r="G1211" i="15"/>
  <c r="F1211" i="15"/>
  <c r="C1211" i="15"/>
  <c r="AX1210" i="15"/>
  <c r="AW1210" i="15"/>
  <c r="AV1210" i="15"/>
  <c r="AH1210" i="15"/>
  <c r="AG1210" i="15"/>
  <c r="AF1210" i="15"/>
  <c r="AE1210" i="15"/>
  <c r="AD1210" i="15"/>
  <c r="N1210" i="15"/>
  <c r="M1210" i="15"/>
  <c r="L1210" i="15"/>
  <c r="J1210" i="15"/>
  <c r="G1210" i="15"/>
  <c r="F1210" i="15"/>
  <c r="C1210" i="15"/>
  <c r="AX1209" i="15"/>
  <c r="AW1209" i="15"/>
  <c r="AV1209" i="15"/>
  <c r="AH1209" i="15"/>
  <c r="AG1209" i="15"/>
  <c r="AF1209" i="15"/>
  <c r="AE1209" i="15"/>
  <c r="AD1209" i="15"/>
  <c r="N1209" i="15"/>
  <c r="M1209" i="15"/>
  <c r="L1209" i="15"/>
  <c r="J1209" i="15" s="1"/>
  <c r="G1209" i="15"/>
  <c r="F1209" i="15"/>
  <c r="C1209" i="15"/>
  <c r="AX1208" i="15"/>
  <c r="AW1208" i="15"/>
  <c r="AV1208" i="15"/>
  <c r="AH1208" i="15"/>
  <c r="AG1208" i="15"/>
  <c r="AF1208" i="15"/>
  <c r="AE1208" i="15"/>
  <c r="AD1208" i="15"/>
  <c r="N1208" i="15"/>
  <c r="M1208" i="15"/>
  <c r="L1208" i="15"/>
  <c r="J1208" i="15"/>
  <c r="G1208" i="15"/>
  <c r="F1208" i="15"/>
  <c r="C1208" i="15"/>
  <c r="AX1207" i="15"/>
  <c r="AW1207" i="15"/>
  <c r="AV1207" i="15"/>
  <c r="AH1207" i="15"/>
  <c r="AG1207" i="15"/>
  <c r="AF1207" i="15"/>
  <c r="AE1207" i="15"/>
  <c r="AD1207" i="15"/>
  <c r="N1207" i="15"/>
  <c r="J1207" i="15" s="1"/>
  <c r="M1207" i="15"/>
  <c r="L1207" i="15"/>
  <c r="G1207" i="15"/>
  <c r="F1207" i="15"/>
  <c r="C1207" i="15"/>
  <c r="AX1206" i="15"/>
  <c r="AW1206" i="15"/>
  <c r="AV1206" i="15"/>
  <c r="AH1206" i="15"/>
  <c r="AG1206" i="15"/>
  <c r="AF1206" i="15"/>
  <c r="AE1206" i="15"/>
  <c r="AD1206" i="15"/>
  <c r="N1206" i="15"/>
  <c r="M1206" i="15"/>
  <c r="L1206" i="15"/>
  <c r="J1206" i="15" s="1"/>
  <c r="G1206" i="15"/>
  <c r="F1206" i="15"/>
  <c r="C1206" i="15"/>
  <c r="AX1205" i="15"/>
  <c r="AW1205" i="15"/>
  <c r="AV1205" i="15"/>
  <c r="AH1205" i="15"/>
  <c r="AG1205" i="15"/>
  <c r="AF1205" i="15"/>
  <c r="AE1205" i="15"/>
  <c r="AD1205" i="15"/>
  <c r="N1205" i="15"/>
  <c r="M1205" i="15"/>
  <c r="L1205" i="15"/>
  <c r="J1205" i="15" s="1"/>
  <c r="G1205" i="15"/>
  <c r="F1205" i="15"/>
  <c r="C1205" i="15"/>
  <c r="AX1204" i="15"/>
  <c r="AW1204" i="15"/>
  <c r="AV1204" i="15"/>
  <c r="AH1204" i="15"/>
  <c r="AG1204" i="15"/>
  <c r="AF1204" i="15"/>
  <c r="AE1204" i="15"/>
  <c r="AD1204" i="15"/>
  <c r="N1204" i="15"/>
  <c r="M1204" i="15"/>
  <c r="J1204" i="15" s="1"/>
  <c r="L1204" i="15"/>
  <c r="G1204" i="15"/>
  <c r="F1204" i="15"/>
  <c r="C1204" i="15"/>
  <c r="AX1203" i="15"/>
  <c r="AW1203" i="15"/>
  <c r="AV1203" i="15"/>
  <c r="AH1203" i="15"/>
  <c r="AG1203" i="15"/>
  <c r="AF1203" i="15"/>
  <c r="AE1203" i="15"/>
  <c r="AD1203" i="15"/>
  <c r="N1203" i="15"/>
  <c r="M1203" i="15"/>
  <c r="L1203" i="15"/>
  <c r="J1203" i="15" s="1"/>
  <c r="G1203" i="15"/>
  <c r="F1203" i="15"/>
  <c r="C1203" i="15"/>
  <c r="AX1202" i="15"/>
  <c r="AW1202" i="15"/>
  <c r="AV1202" i="15"/>
  <c r="AH1202" i="15"/>
  <c r="AG1202" i="15"/>
  <c r="AF1202" i="15"/>
  <c r="AE1202" i="15"/>
  <c r="AD1202" i="15"/>
  <c r="N1202" i="15"/>
  <c r="M1202" i="15"/>
  <c r="L1202" i="15"/>
  <c r="J1202" i="15"/>
  <c r="G1202" i="15"/>
  <c r="F1202" i="15"/>
  <c r="C1202" i="15"/>
  <c r="AX1201" i="15"/>
  <c r="AW1201" i="15"/>
  <c r="AV1201" i="15"/>
  <c r="AH1201" i="15"/>
  <c r="AG1201" i="15"/>
  <c r="AF1201" i="15"/>
  <c r="AE1201" i="15"/>
  <c r="AD1201" i="15"/>
  <c r="N1201" i="15"/>
  <c r="M1201" i="15"/>
  <c r="L1201" i="15"/>
  <c r="J1201" i="15" s="1"/>
  <c r="G1201" i="15"/>
  <c r="F1201" i="15"/>
  <c r="C1201" i="15"/>
  <c r="AX1200" i="15"/>
  <c r="AW1200" i="15"/>
  <c r="AV1200" i="15"/>
  <c r="AH1200" i="15"/>
  <c r="AG1200" i="15"/>
  <c r="AF1200" i="15"/>
  <c r="AE1200" i="15"/>
  <c r="AD1200" i="15"/>
  <c r="N1200" i="15"/>
  <c r="M1200" i="15"/>
  <c r="L1200" i="15"/>
  <c r="J1200" i="15"/>
  <c r="G1200" i="15"/>
  <c r="F1200" i="15"/>
  <c r="C1200" i="15"/>
  <c r="AX1199" i="15"/>
  <c r="AW1199" i="15"/>
  <c r="AV1199" i="15"/>
  <c r="AH1199" i="15"/>
  <c r="AG1199" i="15"/>
  <c r="AF1199" i="15"/>
  <c r="AE1199" i="15"/>
  <c r="AD1199" i="15"/>
  <c r="N1199" i="15"/>
  <c r="J1199" i="15" s="1"/>
  <c r="M1199" i="15"/>
  <c r="L1199" i="15"/>
  <c r="G1199" i="15"/>
  <c r="F1199" i="15"/>
  <c r="C1199" i="15"/>
  <c r="AX1198" i="15"/>
  <c r="AW1198" i="15"/>
  <c r="AV1198" i="15"/>
  <c r="AH1198" i="15"/>
  <c r="AG1198" i="15"/>
  <c r="AF1198" i="15"/>
  <c r="AE1198" i="15"/>
  <c r="AD1198" i="15"/>
  <c r="N1198" i="15"/>
  <c r="M1198" i="15"/>
  <c r="L1198" i="15"/>
  <c r="J1198" i="15" s="1"/>
  <c r="G1198" i="15"/>
  <c r="F1198" i="15"/>
  <c r="C1198" i="15"/>
  <c r="AX1197" i="15"/>
  <c r="AW1197" i="15"/>
  <c r="AV1197" i="15"/>
  <c r="AH1197" i="15"/>
  <c r="AG1197" i="15"/>
  <c r="AF1197" i="15"/>
  <c r="AE1197" i="15"/>
  <c r="AD1197" i="15"/>
  <c r="N1197" i="15"/>
  <c r="M1197" i="15"/>
  <c r="L1197" i="15"/>
  <c r="G1197" i="15"/>
  <c r="F1197" i="15"/>
  <c r="C1197" i="15"/>
  <c r="AX1196" i="15"/>
  <c r="AW1196" i="15"/>
  <c r="AV1196" i="15"/>
  <c r="AH1196" i="15"/>
  <c r="AG1196" i="15"/>
  <c r="AF1196" i="15"/>
  <c r="AE1196" i="15"/>
  <c r="AD1196" i="15"/>
  <c r="N1196" i="15"/>
  <c r="M1196" i="15"/>
  <c r="J1196" i="15" s="1"/>
  <c r="L1196" i="15"/>
  <c r="G1196" i="15"/>
  <c r="F1196" i="15"/>
  <c r="C1196" i="15"/>
  <c r="AX1195" i="15"/>
  <c r="AW1195" i="15"/>
  <c r="AV1195" i="15"/>
  <c r="AH1195" i="15"/>
  <c r="AG1195" i="15"/>
  <c r="AF1195" i="15"/>
  <c r="AE1195" i="15"/>
  <c r="AD1195" i="15"/>
  <c r="N1195" i="15"/>
  <c r="M1195" i="15"/>
  <c r="L1195" i="15"/>
  <c r="J1195" i="15" s="1"/>
  <c r="G1195" i="15"/>
  <c r="F1195" i="15"/>
  <c r="C1195" i="15"/>
  <c r="AX1194" i="15"/>
  <c r="AW1194" i="15"/>
  <c r="AV1194" i="15"/>
  <c r="AH1194" i="15"/>
  <c r="AG1194" i="15"/>
  <c r="AF1194" i="15"/>
  <c r="AE1194" i="15"/>
  <c r="AD1194" i="15"/>
  <c r="N1194" i="15"/>
  <c r="M1194" i="15"/>
  <c r="L1194" i="15"/>
  <c r="J1194" i="15"/>
  <c r="G1194" i="15"/>
  <c r="F1194" i="15"/>
  <c r="C1194" i="15"/>
  <c r="AX1193" i="15"/>
  <c r="AW1193" i="15"/>
  <c r="AV1193" i="15"/>
  <c r="AH1193" i="15"/>
  <c r="AG1193" i="15"/>
  <c r="AF1193" i="15"/>
  <c r="AE1193" i="15"/>
  <c r="AD1193" i="15"/>
  <c r="N1193" i="15"/>
  <c r="M1193" i="15"/>
  <c r="L1193" i="15"/>
  <c r="J1193" i="15" s="1"/>
  <c r="G1193" i="15"/>
  <c r="F1193" i="15"/>
  <c r="C1193" i="15"/>
  <c r="AX1192" i="15"/>
  <c r="AW1192" i="15"/>
  <c r="AV1192" i="15"/>
  <c r="AH1192" i="15"/>
  <c r="AG1192" i="15"/>
  <c r="AF1192" i="15"/>
  <c r="AE1192" i="15"/>
  <c r="AD1192" i="15"/>
  <c r="N1192" i="15"/>
  <c r="M1192" i="15"/>
  <c r="L1192" i="15"/>
  <c r="J1192" i="15"/>
  <c r="G1192" i="15"/>
  <c r="F1192" i="15"/>
  <c r="C1192" i="15"/>
  <c r="AX1190" i="15"/>
  <c r="AW1190" i="15"/>
  <c r="AV1190" i="15"/>
  <c r="AH1190" i="15"/>
  <c r="AG1190" i="15"/>
  <c r="AF1190" i="15"/>
  <c r="AE1190" i="15"/>
  <c r="AD1190" i="15"/>
  <c r="N1190" i="15"/>
  <c r="J1190" i="15" s="1"/>
  <c r="M1190" i="15"/>
  <c r="L1190" i="15"/>
  <c r="G1190" i="15"/>
  <c r="F1190" i="15"/>
  <c r="C1190" i="15"/>
  <c r="AX1189" i="15"/>
  <c r="AW1189" i="15"/>
  <c r="AV1189" i="15"/>
  <c r="AH1189" i="15"/>
  <c r="AG1189" i="15"/>
  <c r="AF1189" i="15"/>
  <c r="AE1189" i="15"/>
  <c r="AD1189" i="15"/>
  <c r="N1189" i="15"/>
  <c r="M1189" i="15"/>
  <c r="L1189" i="15"/>
  <c r="J1189" i="15" s="1"/>
  <c r="G1189" i="15"/>
  <c r="F1189" i="15"/>
  <c r="C1189" i="15"/>
  <c r="AX1188" i="15"/>
  <c r="AW1188" i="15"/>
  <c r="AV1188" i="15"/>
  <c r="AH1188" i="15"/>
  <c r="AG1188" i="15"/>
  <c r="AF1188" i="15"/>
  <c r="AE1188" i="15"/>
  <c r="AD1188" i="15"/>
  <c r="N1188" i="15"/>
  <c r="M1188" i="15"/>
  <c r="L1188" i="15"/>
  <c r="J1188" i="15" s="1"/>
  <c r="G1188" i="15"/>
  <c r="F1188" i="15"/>
  <c r="C1188" i="15"/>
  <c r="AX1187" i="15"/>
  <c r="AW1187" i="15"/>
  <c r="AV1187" i="15"/>
  <c r="AH1187" i="15"/>
  <c r="AG1187" i="15"/>
  <c r="AF1187" i="15"/>
  <c r="AE1187" i="15"/>
  <c r="AD1187" i="15"/>
  <c r="N1187" i="15"/>
  <c r="M1187" i="15"/>
  <c r="J1187" i="15" s="1"/>
  <c r="L1187" i="15"/>
  <c r="G1187" i="15"/>
  <c r="F1187" i="15"/>
  <c r="C1187" i="15"/>
  <c r="AX1186" i="15"/>
  <c r="AW1186" i="15"/>
  <c r="AV1186" i="15"/>
  <c r="AH1186" i="15"/>
  <c r="AG1186" i="15"/>
  <c r="AF1186" i="15"/>
  <c r="AE1186" i="15"/>
  <c r="AD1186" i="15"/>
  <c r="N1186" i="15"/>
  <c r="M1186" i="15"/>
  <c r="L1186" i="15"/>
  <c r="J1186" i="15" s="1"/>
  <c r="G1186" i="15"/>
  <c r="F1186" i="15"/>
  <c r="C1186" i="15"/>
  <c r="AX1185" i="15"/>
  <c r="AW1185" i="15"/>
  <c r="AV1185" i="15"/>
  <c r="AH1185" i="15"/>
  <c r="AG1185" i="15"/>
  <c r="AF1185" i="15"/>
  <c r="AE1185" i="15"/>
  <c r="AD1185" i="15"/>
  <c r="N1185" i="15"/>
  <c r="M1185" i="15"/>
  <c r="L1185" i="15"/>
  <c r="J1185" i="15"/>
  <c r="G1185" i="15"/>
  <c r="F1185" i="15"/>
  <c r="C1185" i="15"/>
  <c r="AX1184" i="15"/>
  <c r="AW1184" i="15"/>
  <c r="AV1184" i="15"/>
  <c r="AH1184" i="15"/>
  <c r="AG1184" i="15"/>
  <c r="AF1184" i="15"/>
  <c r="AE1184" i="15"/>
  <c r="AD1184" i="15"/>
  <c r="N1184" i="15"/>
  <c r="M1184" i="15"/>
  <c r="L1184" i="15"/>
  <c r="J1184" i="15" s="1"/>
  <c r="G1184" i="15"/>
  <c r="F1184" i="15"/>
  <c r="C1184" i="15"/>
  <c r="AX1183" i="15"/>
  <c r="AW1183" i="15"/>
  <c r="AV1183" i="15"/>
  <c r="AH1183" i="15"/>
  <c r="AG1183" i="15"/>
  <c r="AF1183" i="15"/>
  <c r="AE1183" i="15"/>
  <c r="AD1183" i="15"/>
  <c r="N1183" i="15"/>
  <c r="M1183" i="15"/>
  <c r="L1183" i="15"/>
  <c r="J1183" i="15"/>
  <c r="G1183" i="15"/>
  <c r="F1183" i="15"/>
  <c r="C1183" i="15"/>
  <c r="AX1182" i="15"/>
  <c r="AW1182" i="15"/>
  <c r="AV1182" i="15"/>
  <c r="AH1182" i="15"/>
  <c r="AG1182" i="15"/>
  <c r="AF1182" i="15"/>
  <c r="AE1182" i="15"/>
  <c r="AD1182" i="15"/>
  <c r="N1182" i="15"/>
  <c r="J1182" i="15" s="1"/>
  <c r="M1182" i="15"/>
  <c r="L1182" i="15"/>
  <c r="G1182" i="15"/>
  <c r="F1182" i="15"/>
  <c r="C1182" i="15"/>
  <c r="AX1181" i="15"/>
  <c r="AW1181" i="15"/>
  <c r="AV1181" i="15"/>
  <c r="AH1181" i="15"/>
  <c r="AG1181" i="15"/>
  <c r="AF1181" i="15"/>
  <c r="AE1181" i="15"/>
  <c r="AD1181" i="15"/>
  <c r="N1181" i="15"/>
  <c r="M1181" i="15"/>
  <c r="L1181" i="15"/>
  <c r="J1181" i="15" s="1"/>
  <c r="G1181" i="15"/>
  <c r="F1181" i="15"/>
  <c r="C1181" i="15"/>
  <c r="AX1180" i="15"/>
  <c r="AW1180" i="15"/>
  <c r="AV1180" i="15"/>
  <c r="AH1180" i="15"/>
  <c r="AG1180" i="15"/>
  <c r="AF1180" i="15"/>
  <c r="AE1180" i="15"/>
  <c r="AD1180" i="15"/>
  <c r="N1180" i="15"/>
  <c r="M1180" i="15"/>
  <c r="L1180" i="15"/>
  <c r="G1180" i="15"/>
  <c r="F1180" i="15"/>
  <c r="C1180" i="15"/>
  <c r="AX1179" i="15"/>
  <c r="AW1179" i="15"/>
  <c r="AV1179" i="15"/>
  <c r="AH1179" i="15"/>
  <c r="AG1179" i="15"/>
  <c r="AF1179" i="15"/>
  <c r="AE1179" i="15"/>
  <c r="AD1179" i="15"/>
  <c r="N1179" i="15"/>
  <c r="M1179" i="15"/>
  <c r="J1179" i="15" s="1"/>
  <c r="L1179" i="15"/>
  <c r="G1179" i="15"/>
  <c r="F1179" i="15"/>
  <c r="C1179" i="15"/>
  <c r="AX1178" i="15"/>
  <c r="AW1178" i="15"/>
  <c r="AV1178" i="15"/>
  <c r="AH1178" i="15"/>
  <c r="AG1178" i="15"/>
  <c r="AF1178" i="15"/>
  <c r="AE1178" i="15"/>
  <c r="AD1178" i="15"/>
  <c r="N1178" i="15"/>
  <c r="M1178" i="15"/>
  <c r="L1178" i="15"/>
  <c r="J1178" i="15" s="1"/>
  <c r="G1178" i="15"/>
  <c r="F1178" i="15"/>
  <c r="C1178" i="15"/>
  <c r="AX1177" i="15"/>
  <c r="AW1177" i="15"/>
  <c r="AV1177" i="15"/>
  <c r="AH1177" i="15"/>
  <c r="AG1177" i="15"/>
  <c r="AF1177" i="15"/>
  <c r="AE1177" i="15"/>
  <c r="AD1177" i="15"/>
  <c r="N1177" i="15"/>
  <c r="M1177" i="15"/>
  <c r="L1177" i="15"/>
  <c r="J1177" i="15"/>
  <c r="G1177" i="15"/>
  <c r="F1177" i="15"/>
  <c r="C1177" i="15"/>
  <c r="AX1176" i="15"/>
  <c r="AW1176" i="15"/>
  <c r="AV1176" i="15"/>
  <c r="AH1176" i="15"/>
  <c r="AG1176" i="15"/>
  <c r="AF1176" i="15"/>
  <c r="AE1176" i="15"/>
  <c r="AD1176" i="15"/>
  <c r="N1176" i="15"/>
  <c r="M1176" i="15"/>
  <c r="L1176" i="15"/>
  <c r="J1176" i="15" s="1"/>
  <c r="G1176" i="15"/>
  <c r="F1176" i="15"/>
  <c r="C1176" i="15"/>
  <c r="AX1175" i="15"/>
  <c r="AW1175" i="15"/>
  <c r="AV1175" i="15"/>
  <c r="AH1175" i="15"/>
  <c r="AG1175" i="15"/>
  <c r="AF1175" i="15"/>
  <c r="AE1175" i="15"/>
  <c r="AD1175" i="15"/>
  <c r="N1175" i="15"/>
  <c r="M1175" i="15"/>
  <c r="L1175" i="15"/>
  <c r="J1175" i="15"/>
  <c r="G1175" i="15"/>
  <c r="F1175" i="15"/>
  <c r="C1175" i="15"/>
  <c r="AX1174" i="15"/>
  <c r="AW1174" i="15"/>
  <c r="AV1174" i="15"/>
  <c r="AH1174" i="15"/>
  <c r="AG1174" i="15"/>
  <c r="AF1174" i="15"/>
  <c r="AE1174" i="15"/>
  <c r="AD1174" i="15"/>
  <c r="N1174" i="15"/>
  <c r="J1174" i="15" s="1"/>
  <c r="M1174" i="15"/>
  <c r="L1174" i="15"/>
  <c r="G1174" i="15"/>
  <c r="F1174" i="15"/>
  <c r="C1174" i="15"/>
  <c r="AX1173" i="15"/>
  <c r="AW1173" i="15"/>
  <c r="AV1173" i="15"/>
  <c r="AH1173" i="15"/>
  <c r="AG1173" i="15"/>
  <c r="AF1173" i="15"/>
  <c r="AE1173" i="15"/>
  <c r="AD1173" i="15"/>
  <c r="N1173" i="15"/>
  <c r="M1173" i="15"/>
  <c r="L1173" i="15"/>
  <c r="J1173" i="15" s="1"/>
  <c r="G1173" i="15"/>
  <c r="F1173" i="15"/>
  <c r="C1173" i="15"/>
  <c r="AX1172" i="15"/>
  <c r="AW1172" i="15"/>
  <c r="AV1172" i="15"/>
  <c r="AH1172" i="15"/>
  <c r="AG1172" i="15"/>
  <c r="AF1172" i="15"/>
  <c r="AE1172" i="15"/>
  <c r="AD1172" i="15"/>
  <c r="N1172" i="15"/>
  <c r="M1172" i="15"/>
  <c r="L1172" i="15"/>
  <c r="J1172" i="15" s="1"/>
  <c r="G1172" i="15"/>
  <c r="F1172" i="15"/>
  <c r="C1172" i="15"/>
  <c r="AX1171" i="15"/>
  <c r="AW1171" i="15"/>
  <c r="AV1171" i="15"/>
  <c r="AH1171" i="15"/>
  <c r="AG1171" i="15"/>
  <c r="AF1171" i="15"/>
  <c r="AE1171" i="15"/>
  <c r="AD1171" i="15"/>
  <c r="N1171" i="15"/>
  <c r="M1171" i="15"/>
  <c r="J1171" i="15" s="1"/>
  <c r="L1171" i="15"/>
  <c r="G1171" i="15"/>
  <c r="F1171" i="15"/>
  <c r="C1171" i="15"/>
  <c r="AX1170" i="15"/>
  <c r="AW1170" i="15"/>
  <c r="AV1170" i="15"/>
  <c r="AH1170" i="15"/>
  <c r="AG1170" i="15"/>
  <c r="AF1170" i="15"/>
  <c r="AE1170" i="15"/>
  <c r="AD1170" i="15"/>
  <c r="N1170" i="15"/>
  <c r="M1170" i="15"/>
  <c r="L1170" i="15"/>
  <c r="J1170" i="15" s="1"/>
  <c r="G1170" i="15"/>
  <c r="F1170" i="15"/>
  <c r="C1170" i="15"/>
  <c r="AX1169" i="15"/>
  <c r="AW1169" i="15"/>
  <c r="AV1169" i="15"/>
  <c r="AH1169" i="15"/>
  <c r="AG1169" i="15"/>
  <c r="AF1169" i="15"/>
  <c r="AE1169" i="15"/>
  <c r="AD1169" i="15"/>
  <c r="N1169" i="15"/>
  <c r="M1169" i="15"/>
  <c r="L1169" i="15"/>
  <c r="J1169" i="15"/>
  <c r="G1169" i="15"/>
  <c r="F1169" i="15"/>
  <c r="C1169" i="15"/>
  <c r="AX1168" i="15"/>
  <c r="AW1168" i="15"/>
  <c r="AV1168" i="15"/>
  <c r="AH1168" i="15"/>
  <c r="AG1168" i="15"/>
  <c r="AF1168" i="15"/>
  <c r="AE1168" i="15"/>
  <c r="AD1168" i="15"/>
  <c r="N1168" i="15"/>
  <c r="M1168" i="15"/>
  <c r="L1168" i="15"/>
  <c r="J1168" i="15" s="1"/>
  <c r="G1168" i="15"/>
  <c r="F1168" i="15"/>
  <c r="C1168" i="15"/>
  <c r="AX1167" i="15"/>
  <c r="AW1167" i="15"/>
  <c r="AV1167" i="15"/>
  <c r="AH1167" i="15"/>
  <c r="AG1167" i="15"/>
  <c r="AF1167" i="15"/>
  <c r="AE1167" i="15"/>
  <c r="AD1167" i="15"/>
  <c r="N1167" i="15"/>
  <c r="M1167" i="15"/>
  <c r="L1167" i="15"/>
  <c r="J1167" i="15"/>
  <c r="G1167" i="15"/>
  <c r="F1167" i="15"/>
  <c r="C1167" i="15"/>
  <c r="AX1166" i="15"/>
  <c r="AW1166" i="15"/>
  <c r="AV1166" i="15"/>
  <c r="AH1166" i="15"/>
  <c r="AG1166" i="15"/>
  <c r="AF1166" i="15"/>
  <c r="AE1166" i="15"/>
  <c r="AD1166" i="15"/>
  <c r="N1166" i="15"/>
  <c r="J1166" i="15" s="1"/>
  <c r="M1166" i="15"/>
  <c r="L1166" i="15"/>
  <c r="G1166" i="15"/>
  <c r="F1166" i="15"/>
  <c r="C1166" i="15"/>
  <c r="AX1165" i="15"/>
  <c r="AW1165" i="15"/>
  <c r="AV1165" i="15"/>
  <c r="AH1165" i="15"/>
  <c r="AG1165" i="15"/>
  <c r="AF1165" i="15"/>
  <c r="AE1165" i="15"/>
  <c r="AD1165" i="15"/>
  <c r="N1165" i="15"/>
  <c r="M1165" i="15"/>
  <c r="L1165" i="15"/>
  <c r="J1165" i="15" s="1"/>
  <c r="G1165" i="15"/>
  <c r="F1165" i="15"/>
  <c r="C1165" i="15"/>
  <c r="AX1164" i="15"/>
  <c r="AW1164" i="15"/>
  <c r="AV1164" i="15"/>
  <c r="AH1164" i="15"/>
  <c r="AG1164" i="15"/>
  <c r="AF1164" i="15"/>
  <c r="AE1164" i="15"/>
  <c r="AD1164" i="15"/>
  <c r="N1164" i="15"/>
  <c r="M1164" i="15"/>
  <c r="L1164" i="15"/>
  <c r="G1164" i="15"/>
  <c r="F1164" i="15"/>
  <c r="C1164" i="15"/>
  <c r="AX1163" i="15"/>
  <c r="AW1163" i="15"/>
  <c r="AV1163" i="15"/>
  <c r="AH1163" i="15"/>
  <c r="AG1163" i="15"/>
  <c r="AF1163" i="15"/>
  <c r="AE1163" i="15"/>
  <c r="AD1163" i="15"/>
  <c r="N1163" i="15"/>
  <c r="M1163" i="15"/>
  <c r="J1163" i="15" s="1"/>
  <c r="L1163" i="15"/>
  <c r="G1163" i="15"/>
  <c r="F1163" i="15"/>
  <c r="C1163" i="15"/>
  <c r="AX1162" i="15"/>
  <c r="AW1162" i="15"/>
  <c r="AV1162" i="15"/>
  <c r="AH1162" i="15"/>
  <c r="AG1162" i="15"/>
  <c r="AF1162" i="15"/>
  <c r="AE1162" i="15"/>
  <c r="AD1162" i="15"/>
  <c r="N1162" i="15"/>
  <c r="M1162" i="15"/>
  <c r="L1162" i="15"/>
  <c r="J1162" i="15" s="1"/>
  <c r="G1162" i="15"/>
  <c r="F1162" i="15"/>
  <c r="C1162" i="15"/>
  <c r="AX1161" i="15"/>
  <c r="AW1161" i="15"/>
  <c r="AV1161" i="15"/>
  <c r="AH1161" i="15"/>
  <c r="AG1161" i="15"/>
  <c r="AF1161" i="15"/>
  <c r="AE1161" i="15"/>
  <c r="AD1161" i="15"/>
  <c r="N1161" i="15"/>
  <c r="M1161" i="15"/>
  <c r="L1161" i="15"/>
  <c r="J1161" i="15"/>
  <c r="G1161" i="15"/>
  <c r="F1161" i="15"/>
  <c r="C1161" i="15"/>
  <c r="AX1160" i="15"/>
  <c r="AW1160" i="15"/>
  <c r="AV1160" i="15"/>
  <c r="AH1160" i="15"/>
  <c r="AG1160" i="15"/>
  <c r="AF1160" i="15"/>
  <c r="AE1160" i="15"/>
  <c r="AD1160" i="15"/>
  <c r="N1160" i="15"/>
  <c r="M1160" i="15"/>
  <c r="L1160" i="15"/>
  <c r="J1160" i="15" s="1"/>
  <c r="G1160" i="15"/>
  <c r="F1160" i="15"/>
  <c r="C1160" i="15"/>
  <c r="AX1159" i="15"/>
  <c r="AW1159" i="15"/>
  <c r="AV1159" i="15"/>
  <c r="AH1159" i="15"/>
  <c r="AG1159" i="15"/>
  <c r="AF1159" i="15"/>
  <c r="AE1159" i="15"/>
  <c r="AD1159" i="15"/>
  <c r="N1159" i="15"/>
  <c r="M1159" i="15"/>
  <c r="L1159" i="15"/>
  <c r="J1159" i="15"/>
  <c r="G1159" i="15"/>
  <c r="F1159" i="15"/>
  <c r="C1159" i="15"/>
  <c r="AX1158" i="15"/>
  <c r="AW1158" i="15"/>
  <c r="AV1158" i="15"/>
  <c r="AH1158" i="15"/>
  <c r="AG1158" i="15"/>
  <c r="AF1158" i="15"/>
  <c r="AE1158" i="15"/>
  <c r="AD1158" i="15"/>
  <c r="N1158" i="15"/>
  <c r="J1158" i="15" s="1"/>
  <c r="M1158" i="15"/>
  <c r="L1158" i="15"/>
  <c r="G1158" i="15"/>
  <c r="F1158" i="15"/>
  <c r="C1158" i="15"/>
  <c r="AX1157" i="15"/>
  <c r="AW1157" i="15"/>
  <c r="AV1157" i="15"/>
  <c r="AH1157" i="15"/>
  <c r="AG1157" i="15"/>
  <c r="AF1157" i="15"/>
  <c r="AE1157" i="15"/>
  <c r="AD1157" i="15"/>
  <c r="N1157" i="15"/>
  <c r="M1157" i="15"/>
  <c r="L1157" i="15"/>
  <c r="J1157" i="15" s="1"/>
  <c r="G1157" i="15"/>
  <c r="F1157" i="15"/>
  <c r="C1157" i="15"/>
  <c r="AX1156" i="15"/>
  <c r="AW1156" i="15"/>
  <c r="AV1156" i="15"/>
  <c r="AH1156" i="15"/>
  <c r="AG1156" i="15"/>
  <c r="AF1156" i="15"/>
  <c r="AE1156" i="15"/>
  <c r="AD1156" i="15"/>
  <c r="N1156" i="15"/>
  <c r="M1156" i="15"/>
  <c r="L1156" i="15"/>
  <c r="J1156" i="15" s="1"/>
  <c r="G1156" i="15"/>
  <c r="F1156" i="15"/>
  <c r="C1156" i="15"/>
  <c r="AX1154" i="15"/>
  <c r="AW1154" i="15"/>
  <c r="AV1154" i="15"/>
  <c r="AH1154" i="15"/>
  <c r="AG1154" i="15"/>
  <c r="AF1154" i="15"/>
  <c r="AE1154" i="15"/>
  <c r="AD1154" i="15"/>
  <c r="N1154" i="15"/>
  <c r="M1154" i="15"/>
  <c r="J1154" i="15" s="1"/>
  <c r="L1154" i="15"/>
  <c r="G1154" i="15"/>
  <c r="F1154" i="15"/>
  <c r="C1154" i="15"/>
  <c r="AX1153" i="15"/>
  <c r="AW1153" i="15"/>
  <c r="AV1153" i="15"/>
  <c r="AH1153" i="15"/>
  <c r="AG1153" i="15"/>
  <c r="AF1153" i="15"/>
  <c r="AE1153" i="15"/>
  <c r="AD1153" i="15"/>
  <c r="N1153" i="15"/>
  <c r="M1153" i="15"/>
  <c r="L1153" i="15"/>
  <c r="J1153" i="15" s="1"/>
  <c r="G1153" i="15"/>
  <c r="F1153" i="15"/>
  <c r="C1153" i="15"/>
  <c r="AX1152" i="15"/>
  <c r="AW1152" i="15"/>
  <c r="AV1152" i="15"/>
  <c r="AH1152" i="15"/>
  <c r="AG1152" i="15"/>
  <c r="AF1152" i="15"/>
  <c r="AE1152" i="15"/>
  <c r="AD1152" i="15"/>
  <c r="N1152" i="15"/>
  <c r="M1152" i="15"/>
  <c r="L1152" i="15"/>
  <c r="J1152" i="15"/>
  <c r="G1152" i="15"/>
  <c r="F1152" i="15"/>
  <c r="C1152" i="15"/>
  <c r="AX1151" i="15"/>
  <c r="AW1151" i="15"/>
  <c r="AV1151" i="15"/>
  <c r="AH1151" i="15"/>
  <c r="AG1151" i="15"/>
  <c r="AF1151" i="15"/>
  <c r="AE1151" i="15"/>
  <c r="AD1151" i="15"/>
  <c r="N1151" i="15"/>
  <c r="M1151" i="15"/>
  <c r="L1151" i="15"/>
  <c r="J1151" i="15" s="1"/>
  <c r="G1151" i="15"/>
  <c r="F1151" i="15"/>
  <c r="C1151" i="15"/>
  <c r="AX1150" i="15"/>
  <c r="AW1150" i="15"/>
  <c r="AV1150" i="15"/>
  <c r="AH1150" i="15"/>
  <c r="AG1150" i="15"/>
  <c r="AF1150" i="15"/>
  <c r="AE1150" i="15"/>
  <c r="AD1150" i="15"/>
  <c r="N1150" i="15"/>
  <c r="M1150" i="15"/>
  <c r="L1150" i="15"/>
  <c r="J1150" i="15"/>
  <c r="G1150" i="15"/>
  <c r="F1150" i="15"/>
  <c r="C1150" i="15"/>
  <c r="AX1149" i="15"/>
  <c r="AW1149" i="15"/>
  <c r="AV1149" i="15"/>
  <c r="AH1149" i="15"/>
  <c r="AG1149" i="15"/>
  <c r="AF1149" i="15"/>
  <c r="AE1149" i="15"/>
  <c r="AD1149" i="15"/>
  <c r="N1149" i="15"/>
  <c r="J1149" i="15" s="1"/>
  <c r="M1149" i="15"/>
  <c r="L1149" i="15"/>
  <c r="G1149" i="15"/>
  <c r="F1149" i="15"/>
  <c r="C1149" i="15"/>
  <c r="AX1148" i="15"/>
  <c r="AW1148" i="15"/>
  <c r="AV1148" i="15"/>
  <c r="AH1148" i="15"/>
  <c r="AG1148" i="15"/>
  <c r="AF1148" i="15"/>
  <c r="AE1148" i="15"/>
  <c r="AD1148" i="15"/>
  <c r="N1148" i="15"/>
  <c r="M1148" i="15"/>
  <c r="L1148" i="15"/>
  <c r="J1148" i="15" s="1"/>
  <c r="G1148" i="15"/>
  <c r="F1148" i="15"/>
  <c r="C1148" i="15"/>
  <c r="AX1147" i="15"/>
  <c r="AW1147" i="15"/>
  <c r="AV1147" i="15"/>
  <c r="AH1147" i="15"/>
  <c r="AG1147" i="15"/>
  <c r="AF1147" i="15"/>
  <c r="AE1147" i="15"/>
  <c r="AD1147" i="15"/>
  <c r="N1147" i="15"/>
  <c r="M1147" i="15"/>
  <c r="L1147" i="15"/>
  <c r="G1147" i="15"/>
  <c r="F1147" i="15"/>
  <c r="C1147" i="15"/>
  <c r="AX1146" i="15"/>
  <c r="AW1146" i="15"/>
  <c r="AV1146" i="15"/>
  <c r="AH1146" i="15"/>
  <c r="AG1146" i="15"/>
  <c r="AF1146" i="15"/>
  <c r="AE1146" i="15"/>
  <c r="AD1146" i="15"/>
  <c r="N1146" i="15"/>
  <c r="M1146" i="15"/>
  <c r="J1146" i="15" s="1"/>
  <c r="L1146" i="15"/>
  <c r="G1146" i="15"/>
  <c r="F1146" i="15"/>
  <c r="C1146" i="15"/>
  <c r="AX1145" i="15"/>
  <c r="AW1145" i="15"/>
  <c r="AV1145" i="15"/>
  <c r="AH1145" i="15"/>
  <c r="AG1145" i="15"/>
  <c r="AF1145" i="15"/>
  <c r="AE1145" i="15"/>
  <c r="AD1145" i="15"/>
  <c r="N1145" i="15"/>
  <c r="M1145" i="15"/>
  <c r="L1145" i="15"/>
  <c r="J1145" i="15" s="1"/>
  <c r="G1145" i="15"/>
  <c r="F1145" i="15"/>
  <c r="C1145" i="15"/>
  <c r="AX1144" i="15"/>
  <c r="AW1144" i="15"/>
  <c r="AV1144" i="15"/>
  <c r="AH1144" i="15"/>
  <c r="AG1144" i="15"/>
  <c r="AF1144" i="15"/>
  <c r="AE1144" i="15"/>
  <c r="AD1144" i="15"/>
  <c r="N1144" i="15"/>
  <c r="M1144" i="15"/>
  <c r="L1144" i="15"/>
  <c r="J1144" i="15"/>
  <c r="G1144" i="15"/>
  <c r="F1144" i="15"/>
  <c r="C1144" i="15"/>
  <c r="AX1143" i="15"/>
  <c r="AW1143" i="15"/>
  <c r="AV1143" i="15"/>
  <c r="AH1143" i="15"/>
  <c r="AG1143" i="15"/>
  <c r="AF1143" i="15"/>
  <c r="AE1143" i="15"/>
  <c r="AD1143" i="15"/>
  <c r="N1143" i="15"/>
  <c r="M1143" i="15"/>
  <c r="L1143" i="15"/>
  <c r="J1143" i="15" s="1"/>
  <c r="G1143" i="15"/>
  <c r="F1143" i="15"/>
  <c r="C1143" i="15"/>
  <c r="AX1142" i="15"/>
  <c r="AW1142" i="15"/>
  <c r="AV1142" i="15"/>
  <c r="AH1142" i="15"/>
  <c r="AG1142" i="15"/>
  <c r="AF1142" i="15"/>
  <c r="AE1142" i="15"/>
  <c r="AD1142" i="15"/>
  <c r="N1142" i="15"/>
  <c r="M1142" i="15"/>
  <c r="L1142" i="15"/>
  <c r="J1142" i="15"/>
  <c r="G1142" i="15"/>
  <c r="F1142" i="15"/>
  <c r="C1142" i="15"/>
  <c r="AX1141" i="15"/>
  <c r="AW1141" i="15"/>
  <c r="AV1141" i="15"/>
  <c r="AH1141" i="15"/>
  <c r="AG1141" i="15"/>
  <c r="AF1141" i="15"/>
  <c r="AE1141" i="15"/>
  <c r="AD1141" i="15"/>
  <c r="N1141" i="15"/>
  <c r="J1141" i="15" s="1"/>
  <c r="M1141" i="15"/>
  <c r="L1141" i="15"/>
  <c r="G1141" i="15"/>
  <c r="F1141" i="15"/>
  <c r="C1141" i="15"/>
  <c r="AX1140" i="15"/>
  <c r="AW1140" i="15"/>
  <c r="AV1140" i="15"/>
  <c r="AH1140" i="15"/>
  <c r="AG1140" i="15"/>
  <c r="AF1140" i="15"/>
  <c r="AE1140" i="15"/>
  <c r="AD1140" i="15"/>
  <c r="N1140" i="15"/>
  <c r="M1140" i="15"/>
  <c r="L1140" i="15"/>
  <c r="J1140" i="15" s="1"/>
  <c r="G1140" i="15"/>
  <c r="F1140" i="15"/>
  <c r="C1140" i="15"/>
  <c r="AX1139" i="15"/>
  <c r="AW1139" i="15"/>
  <c r="AV1139" i="15"/>
  <c r="AH1139" i="15"/>
  <c r="AG1139" i="15"/>
  <c r="AF1139" i="15"/>
  <c r="AE1139" i="15"/>
  <c r="AD1139" i="15"/>
  <c r="N1139" i="15"/>
  <c r="M1139" i="15"/>
  <c r="L1139" i="15"/>
  <c r="J1139" i="15" s="1"/>
  <c r="G1139" i="15"/>
  <c r="F1139" i="15"/>
  <c r="C1139" i="15"/>
  <c r="AX1138" i="15"/>
  <c r="AW1138" i="15"/>
  <c r="AV1138" i="15"/>
  <c r="AH1138" i="15"/>
  <c r="AG1138" i="15"/>
  <c r="AF1138" i="15"/>
  <c r="AE1138" i="15"/>
  <c r="AD1138" i="15"/>
  <c r="N1138" i="15"/>
  <c r="M1138" i="15"/>
  <c r="J1138" i="15" s="1"/>
  <c r="L1138" i="15"/>
  <c r="G1138" i="15"/>
  <c r="F1138" i="15"/>
  <c r="C1138" i="15"/>
  <c r="AX1137" i="15"/>
  <c r="AW1137" i="15"/>
  <c r="AV1137" i="15"/>
  <c r="AH1137" i="15"/>
  <c r="AG1137" i="15"/>
  <c r="AF1137" i="15"/>
  <c r="AE1137" i="15"/>
  <c r="AD1137" i="15"/>
  <c r="N1137" i="15"/>
  <c r="M1137" i="15"/>
  <c r="L1137" i="15"/>
  <c r="J1137" i="15" s="1"/>
  <c r="G1137" i="15"/>
  <c r="F1137" i="15"/>
  <c r="C1137" i="15"/>
  <c r="AX1136" i="15"/>
  <c r="AW1136" i="15"/>
  <c r="AV1136" i="15"/>
  <c r="AH1136" i="15"/>
  <c r="AG1136" i="15"/>
  <c r="AF1136" i="15"/>
  <c r="AE1136" i="15"/>
  <c r="AD1136" i="15"/>
  <c r="N1136" i="15"/>
  <c r="M1136" i="15"/>
  <c r="L1136" i="15"/>
  <c r="J1136" i="15"/>
  <c r="G1136" i="15"/>
  <c r="F1136" i="15"/>
  <c r="C1136" i="15"/>
  <c r="AX1135" i="15"/>
  <c r="AW1135" i="15"/>
  <c r="AV1135" i="15"/>
  <c r="AH1135" i="15"/>
  <c r="AG1135" i="15"/>
  <c r="AF1135" i="15"/>
  <c r="AE1135" i="15"/>
  <c r="AD1135" i="15"/>
  <c r="N1135" i="15"/>
  <c r="M1135" i="15"/>
  <c r="L1135" i="15"/>
  <c r="J1135" i="15" s="1"/>
  <c r="G1135" i="15"/>
  <c r="F1135" i="15"/>
  <c r="C1135" i="15"/>
  <c r="AX1134" i="15"/>
  <c r="AW1134" i="15"/>
  <c r="AV1134" i="15"/>
  <c r="AH1134" i="15"/>
  <c r="AG1134" i="15"/>
  <c r="AF1134" i="15"/>
  <c r="AE1134" i="15"/>
  <c r="AD1134" i="15"/>
  <c r="N1134" i="15"/>
  <c r="M1134" i="15"/>
  <c r="L1134" i="15"/>
  <c r="J1134" i="15"/>
  <c r="G1134" i="15"/>
  <c r="F1134" i="15"/>
  <c r="C1134" i="15"/>
  <c r="AX1133" i="15"/>
  <c r="AW1133" i="15"/>
  <c r="AV1133" i="15"/>
  <c r="AH1133" i="15"/>
  <c r="AG1133" i="15"/>
  <c r="AF1133" i="15"/>
  <c r="AE1133" i="15"/>
  <c r="AD1133" i="15"/>
  <c r="N1133" i="15"/>
  <c r="M1133" i="15"/>
  <c r="L1133" i="15"/>
  <c r="J1133" i="15"/>
  <c r="G1133" i="15"/>
  <c r="F1133" i="15"/>
  <c r="C1133" i="15"/>
  <c r="AX1132" i="15"/>
  <c r="AW1132" i="15"/>
  <c r="AV1132" i="15"/>
  <c r="AH1132" i="15"/>
  <c r="AG1132" i="15"/>
  <c r="AF1132" i="15"/>
  <c r="AE1132" i="15"/>
  <c r="AD1132" i="15"/>
  <c r="N1132" i="15"/>
  <c r="M1132" i="15"/>
  <c r="L1132" i="15"/>
  <c r="J1132" i="15" s="1"/>
  <c r="G1132" i="15"/>
  <c r="F1132" i="15"/>
  <c r="C1132" i="15"/>
  <c r="AX1131" i="15"/>
  <c r="AW1131" i="15"/>
  <c r="AV1131" i="15"/>
  <c r="AH1131" i="15"/>
  <c r="AG1131" i="15"/>
  <c r="AF1131" i="15"/>
  <c r="AE1131" i="15"/>
  <c r="AD1131" i="15"/>
  <c r="N1131" i="15"/>
  <c r="M1131" i="15"/>
  <c r="L1131" i="15"/>
  <c r="G1131" i="15"/>
  <c r="F1131" i="15"/>
  <c r="C1131" i="15"/>
  <c r="AX1130" i="15"/>
  <c r="AW1130" i="15"/>
  <c r="AV1130" i="15"/>
  <c r="AH1130" i="15"/>
  <c r="AG1130" i="15"/>
  <c r="AF1130" i="15"/>
  <c r="AE1130" i="15"/>
  <c r="AD1130" i="15"/>
  <c r="N1130" i="15"/>
  <c r="M1130" i="15"/>
  <c r="L1130" i="15"/>
  <c r="J1130" i="15" s="1"/>
  <c r="G1130" i="15"/>
  <c r="F1130" i="15"/>
  <c r="C1130" i="15"/>
  <c r="AX1129" i="15"/>
  <c r="AW1129" i="15"/>
  <c r="AV1129" i="15"/>
  <c r="AH1129" i="15"/>
  <c r="AG1129" i="15"/>
  <c r="AF1129" i="15"/>
  <c r="AE1129" i="15"/>
  <c r="AD1129" i="15"/>
  <c r="N1129" i="15"/>
  <c r="M1129" i="15"/>
  <c r="L1129" i="15"/>
  <c r="J1129" i="15" s="1"/>
  <c r="G1129" i="15"/>
  <c r="F1129" i="15"/>
  <c r="C1129" i="15"/>
  <c r="AX1128" i="15"/>
  <c r="AW1128" i="15"/>
  <c r="AV1128" i="15"/>
  <c r="AH1128" i="15"/>
  <c r="AG1128" i="15"/>
  <c r="AF1128" i="15"/>
  <c r="AE1128" i="15"/>
  <c r="AD1128" i="15"/>
  <c r="N1128" i="15"/>
  <c r="M1128" i="15"/>
  <c r="L1128" i="15"/>
  <c r="J1128" i="15"/>
  <c r="G1128" i="15"/>
  <c r="F1128" i="15"/>
  <c r="C1128" i="15"/>
  <c r="AX1127" i="15"/>
  <c r="AW1127" i="15"/>
  <c r="AV1127" i="15"/>
  <c r="AH1127" i="15"/>
  <c r="AG1127" i="15"/>
  <c r="AF1127" i="15"/>
  <c r="AE1127" i="15"/>
  <c r="AD1127" i="15"/>
  <c r="N1127" i="15"/>
  <c r="M1127" i="15"/>
  <c r="L1127" i="15"/>
  <c r="J1127" i="15" s="1"/>
  <c r="G1127" i="15"/>
  <c r="F1127" i="15"/>
  <c r="C1127" i="15"/>
  <c r="AX1126" i="15"/>
  <c r="AW1126" i="15"/>
  <c r="AV1126" i="15"/>
  <c r="AH1126" i="15"/>
  <c r="AG1126" i="15"/>
  <c r="AF1126" i="15"/>
  <c r="AE1126" i="15"/>
  <c r="AD1126" i="15"/>
  <c r="N1126" i="15"/>
  <c r="M1126" i="15"/>
  <c r="L1126" i="15"/>
  <c r="J1126" i="15"/>
  <c r="G1126" i="15"/>
  <c r="F1126" i="15"/>
  <c r="C1126" i="15"/>
  <c r="AX1125" i="15"/>
  <c r="AW1125" i="15"/>
  <c r="AV1125" i="15"/>
  <c r="AH1125" i="15"/>
  <c r="AG1125" i="15"/>
  <c r="AF1125" i="15"/>
  <c r="AE1125" i="15"/>
  <c r="AD1125" i="15"/>
  <c r="N1125" i="15"/>
  <c r="M1125" i="15"/>
  <c r="L1125" i="15"/>
  <c r="J1125" i="15"/>
  <c r="G1125" i="15"/>
  <c r="F1125" i="15"/>
  <c r="C1125" i="15"/>
  <c r="AX1124" i="15"/>
  <c r="AW1124" i="15"/>
  <c r="AV1124" i="15"/>
  <c r="AH1124" i="15"/>
  <c r="AG1124" i="15"/>
  <c r="AF1124" i="15"/>
  <c r="AE1124" i="15"/>
  <c r="AD1124" i="15"/>
  <c r="N1124" i="15"/>
  <c r="M1124" i="15"/>
  <c r="J1124" i="15" s="1"/>
  <c r="L1124" i="15"/>
  <c r="G1124" i="15"/>
  <c r="F1124" i="15"/>
  <c r="C1124" i="15"/>
  <c r="AX1122" i="15"/>
  <c r="AW1122" i="15"/>
  <c r="AV1122" i="15"/>
  <c r="AH1122" i="15"/>
  <c r="AG1122" i="15"/>
  <c r="AF1122" i="15"/>
  <c r="AE1122" i="15"/>
  <c r="AD1122" i="15"/>
  <c r="N1122" i="15"/>
  <c r="M1122" i="15"/>
  <c r="L1122" i="15"/>
  <c r="G1122" i="15"/>
  <c r="F1122" i="15"/>
  <c r="C1122" i="15"/>
  <c r="AX1121" i="15"/>
  <c r="AW1121" i="15"/>
  <c r="AV1121" i="15"/>
  <c r="AH1121" i="15"/>
  <c r="AG1121" i="15"/>
  <c r="AF1121" i="15"/>
  <c r="AE1121" i="15"/>
  <c r="AD1121" i="15"/>
  <c r="N1121" i="15"/>
  <c r="M1121" i="15"/>
  <c r="L1121" i="15"/>
  <c r="J1121" i="15" s="1"/>
  <c r="G1121" i="15"/>
  <c r="F1121" i="15"/>
  <c r="C1121" i="15"/>
  <c r="AX1120" i="15"/>
  <c r="AW1120" i="15"/>
  <c r="AV1120" i="15"/>
  <c r="AH1120" i="15"/>
  <c r="AG1120" i="15"/>
  <c r="AF1120" i="15"/>
  <c r="AE1120" i="15"/>
  <c r="AD1120" i="15"/>
  <c r="N1120" i="15"/>
  <c r="M1120" i="15"/>
  <c r="L1120" i="15"/>
  <c r="J1120" i="15" s="1"/>
  <c r="G1120" i="15"/>
  <c r="F1120" i="15"/>
  <c r="C1120" i="15"/>
  <c r="AX1119" i="15"/>
  <c r="AW1119" i="15"/>
  <c r="AV1119" i="15"/>
  <c r="AH1119" i="15"/>
  <c r="AG1119" i="15"/>
  <c r="AF1119" i="15"/>
  <c r="AE1119" i="15"/>
  <c r="AD1119" i="15"/>
  <c r="N1119" i="15"/>
  <c r="M1119" i="15"/>
  <c r="L1119" i="15"/>
  <c r="J1119" i="15"/>
  <c r="G1119" i="15"/>
  <c r="F1119" i="15"/>
  <c r="C1119" i="15"/>
  <c r="AX1118" i="15"/>
  <c r="AW1118" i="15"/>
  <c r="AV1118" i="15"/>
  <c r="AH1118" i="15"/>
  <c r="AG1118" i="15"/>
  <c r="AF1118" i="15"/>
  <c r="AE1118" i="15"/>
  <c r="AD1118" i="15"/>
  <c r="N1118" i="15"/>
  <c r="M1118" i="15"/>
  <c r="L1118" i="15"/>
  <c r="J1118" i="15" s="1"/>
  <c r="G1118" i="15"/>
  <c r="F1118" i="15"/>
  <c r="C1118" i="15"/>
  <c r="AX1117" i="15"/>
  <c r="AW1117" i="15"/>
  <c r="AV1117" i="15"/>
  <c r="AH1117" i="15"/>
  <c r="AG1117" i="15"/>
  <c r="AF1117" i="15"/>
  <c r="AE1117" i="15"/>
  <c r="AD1117" i="15"/>
  <c r="N1117" i="15"/>
  <c r="M1117" i="15"/>
  <c r="L1117" i="15"/>
  <c r="J1117" i="15"/>
  <c r="G1117" i="15"/>
  <c r="F1117" i="15"/>
  <c r="C1117" i="15"/>
  <c r="AX1116" i="15"/>
  <c r="AW1116" i="15"/>
  <c r="AV1116" i="15"/>
  <c r="AH1116" i="15"/>
  <c r="AG1116" i="15"/>
  <c r="AF1116" i="15"/>
  <c r="AE1116" i="15"/>
  <c r="AD1116" i="15"/>
  <c r="N1116" i="15"/>
  <c r="M1116" i="15"/>
  <c r="L1116" i="15"/>
  <c r="J1116" i="15"/>
  <c r="G1116" i="15"/>
  <c r="F1116" i="15"/>
  <c r="C1116" i="15"/>
  <c r="AX1115" i="15"/>
  <c r="AW1115" i="15"/>
  <c r="AV1115" i="15"/>
  <c r="AH1115" i="15"/>
  <c r="AG1115" i="15"/>
  <c r="AF1115" i="15"/>
  <c r="AE1115" i="15"/>
  <c r="AD1115" i="15"/>
  <c r="N1115" i="15"/>
  <c r="M1115" i="15"/>
  <c r="J1115" i="15" s="1"/>
  <c r="L1115" i="15"/>
  <c r="G1115" i="15"/>
  <c r="F1115" i="15"/>
  <c r="C1115" i="15"/>
  <c r="AX1114" i="15"/>
  <c r="AW1114" i="15"/>
  <c r="AV1114" i="15"/>
  <c r="AH1114" i="15"/>
  <c r="AG1114" i="15"/>
  <c r="AF1114" i="15"/>
  <c r="AE1114" i="15"/>
  <c r="AD1114" i="15"/>
  <c r="N1114" i="15"/>
  <c r="M1114" i="15"/>
  <c r="L1114" i="15"/>
  <c r="G1114" i="15"/>
  <c r="F1114" i="15"/>
  <c r="C1114" i="15"/>
  <c r="AX1113" i="15"/>
  <c r="AW1113" i="15"/>
  <c r="AV1113" i="15"/>
  <c r="AH1113" i="15"/>
  <c r="AG1113" i="15"/>
  <c r="AF1113" i="15"/>
  <c r="AE1113" i="15"/>
  <c r="AD1113" i="15"/>
  <c r="N1113" i="15"/>
  <c r="M1113" i="15"/>
  <c r="L1113" i="15"/>
  <c r="J1113" i="15" s="1"/>
  <c r="G1113" i="15"/>
  <c r="F1113" i="15"/>
  <c r="C1113" i="15"/>
  <c r="AX1112" i="15"/>
  <c r="AW1112" i="15"/>
  <c r="AV1112" i="15"/>
  <c r="AH1112" i="15"/>
  <c r="AG1112" i="15"/>
  <c r="AF1112" i="15"/>
  <c r="AE1112" i="15"/>
  <c r="AD1112" i="15"/>
  <c r="N1112" i="15"/>
  <c r="M1112" i="15"/>
  <c r="L1112" i="15"/>
  <c r="J1112" i="15" s="1"/>
  <c r="G1112" i="15"/>
  <c r="F1112" i="15"/>
  <c r="C1112" i="15"/>
  <c r="AX1111" i="15"/>
  <c r="AW1111" i="15"/>
  <c r="AV1111" i="15"/>
  <c r="AH1111" i="15"/>
  <c r="AG1111" i="15"/>
  <c r="AF1111" i="15"/>
  <c r="AE1111" i="15"/>
  <c r="AD1111" i="15"/>
  <c r="N1111" i="15"/>
  <c r="M1111" i="15"/>
  <c r="L1111" i="15"/>
  <c r="J1111" i="15"/>
  <c r="G1111" i="15"/>
  <c r="F1111" i="15"/>
  <c r="C1111" i="15"/>
  <c r="AX1110" i="15"/>
  <c r="AW1110" i="15"/>
  <c r="AV1110" i="15"/>
  <c r="AH1110" i="15"/>
  <c r="AG1110" i="15"/>
  <c r="AF1110" i="15"/>
  <c r="AE1110" i="15"/>
  <c r="AD1110" i="15"/>
  <c r="N1110" i="15"/>
  <c r="M1110" i="15"/>
  <c r="L1110" i="15"/>
  <c r="J1110" i="15" s="1"/>
  <c r="G1110" i="15"/>
  <c r="F1110" i="15"/>
  <c r="C1110" i="15"/>
  <c r="AX1109" i="15"/>
  <c r="AW1109" i="15"/>
  <c r="AV1109" i="15"/>
  <c r="AH1109" i="15"/>
  <c r="AG1109" i="15"/>
  <c r="AF1109" i="15"/>
  <c r="AE1109" i="15"/>
  <c r="AD1109" i="15"/>
  <c r="N1109" i="15"/>
  <c r="M1109" i="15"/>
  <c r="L1109" i="15"/>
  <c r="J1109" i="15"/>
  <c r="G1109" i="15"/>
  <c r="F1109" i="15"/>
  <c r="C1109" i="15"/>
  <c r="AX1108" i="15"/>
  <c r="AW1108" i="15"/>
  <c r="AV1108" i="15"/>
  <c r="AH1108" i="15"/>
  <c r="AG1108" i="15"/>
  <c r="AF1108" i="15"/>
  <c r="AE1108" i="15"/>
  <c r="AD1108" i="15"/>
  <c r="N1108" i="15"/>
  <c r="M1108" i="15"/>
  <c r="L1108" i="15"/>
  <c r="J1108" i="15"/>
  <c r="G1108" i="15"/>
  <c r="F1108" i="15"/>
  <c r="C1108" i="15"/>
  <c r="AX1107" i="15"/>
  <c r="AW1107" i="15"/>
  <c r="AV1107" i="15"/>
  <c r="AH1107" i="15"/>
  <c r="AG1107" i="15"/>
  <c r="AF1107" i="15"/>
  <c r="AE1107" i="15"/>
  <c r="AD1107" i="15"/>
  <c r="N1107" i="15"/>
  <c r="M1107" i="15"/>
  <c r="J1107" i="15" s="1"/>
  <c r="L1107" i="15"/>
  <c r="G1107" i="15"/>
  <c r="F1107" i="15"/>
  <c r="C1107" i="15"/>
  <c r="AX1106" i="15"/>
  <c r="AW1106" i="15"/>
  <c r="AV1106" i="15"/>
  <c r="AH1106" i="15"/>
  <c r="AG1106" i="15"/>
  <c r="AF1106" i="15"/>
  <c r="AE1106" i="15"/>
  <c r="AD1106" i="15"/>
  <c r="N1106" i="15"/>
  <c r="M1106" i="15"/>
  <c r="L1106" i="15"/>
  <c r="J1106" i="15" s="1"/>
  <c r="G1106" i="15"/>
  <c r="F1106" i="15"/>
  <c r="C1106" i="15"/>
  <c r="AX1105" i="15"/>
  <c r="AW1105" i="15"/>
  <c r="AV1105" i="15"/>
  <c r="AH1105" i="15"/>
  <c r="AG1105" i="15"/>
  <c r="AF1105" i="15"/>
  <c r="AE1105" i="15"/>
  <c r="AD1105" i="15"/>
  <c r="N1105" i="15"/>
  <c r="M1105" i="15"/>
  <c r="L1105" i="15"/>
  <c r="G1105" i="15"/>
  <c r="F1105" i="15"/>
  <c r="C1105" i="15"/>
  <c r="AX1104" i="15"/>
  <c r="AW1104" i="15"/>
  <c r="AV1104" i="15"/>
  <c r="AH1104" i="15"/>
  <c r="AG1104" i="15"/>
  <c r="AF1104" i="15"/>
  <c r="AE1104" i="15"/>
  <c r="AD1104" i="15"/>
  <c r="N1104" i="15"/>
  <c r="M1104" i="15"/>
  <c r="L1104" i="15"/>
  <c r="J1104" i="15" s="1"/>
  <c r="G1104" i="15"/>
  <c r="F1104" i="15"/>
  <c r="C1104" i="15"/>
  <c r="AX1103" i="15"/>
  <c r="AW1103" i="15"/>
  <c r="AV1103" i="15"/>
  <c r="AH1103" i="15"/>
  <c r="AG1103" i="15"/>
  <c r="AF1103" i="15"/>
  <c r="AE1103" i="15"/>
  <c r="AD1103" i="15"/>
  <c r="N1103" i="15"/>
  <c r="M1103" i="15"/>
  <c r="L1103" i="15"/>
  <c r="J1103" i="15"/>
  <c r="G1103" i="15"/>
  <c r="F1103" i="15"/>
  <c r="C1103" i="15"/>
  <c r="AX1102" i="15"/>
  <c r="AW1102" i="15"/>
  <c r="AV1102" i="15"/>
  <c r="AH1102" i="15"/>
  <c r="AG1102" i="15"/>
  <c r="AF1102" i="15"/>
  <c r="AE1102" i="15"/>
  <c r="AD1102" i="15"/>
  <c r="N1102" i="15"/>
  <c r="M1102" i="15"/>
  <c r="L1102" i="15"/>
  <c r="J1102" i="15" s="1"/>
  <c r="G1102" i="15"/>
  <c r="F1102" i="15"/>
  <c r="C1102" i="15"/>
  <c r="AX1100" i="15"/>
  <c r="AW1100" i="15"/>
  <c r="AV1100" i="15"/>
  <c r="AH1100" i="15"/>
  <c r="AG1100" i="15"/>
  <c r="AF1100" i="15"/>
  <c r="AE1100" i="15"/>
  <c r="AD1100" i="15"/>
  <c r="N1100" i="15"/>
  <c r="M1100" i="15"/>
  <c r="L1100" i="15"/>
  <c r="J1100" i="15"/>
  <c r="G1100" i="15"/>
  <c r="F1100" i="15"/>
  <c r="C1100" i="15"/>
  <c r="AX1099" i="15"/>
  <c r="AW1099" i="15"/>
  <c r="AV1099" i="15"/>
  <c r="AH1099" i="15"/>
  <c r="AG1099" i="15"/>
  <c r="AF1099" i="15"/>
  <c r="AE1099" i="15"/>
  <c r="AD1099" i="15"/>
  <c r="N1099" i="15"/>
  <c r="M1099" i="15"/>
  <c r="L1099" i="15"/>
  <c r="J1099" i="15"/>
  <c r="G1099" i="15"/>
  <c r="F1099" i="15"/>
  <c r="C1099" i="15"/>
  <c r="AX1098" i="15"/>
  <c r="AW1098" i="15"/>
  <c r="AV1098" i="15"/>
  <c r="AH1098" i="15"/>
  <c r="AG1098" i="15"/>
  <c r="AF1098" i="15"/>
  <c r="AE1098" i="15"/>
  <c r="AD1098" i="15"/>
  <c r="N1098" i="15"/>
  <c r="M1098" i="15"/>
  <c r="J1098" i="15" s="1"/>
  <c r="L1098" i="15"/>
  <c r="G1098" i="15"/>
  <c r="F1098" i="15"/>
  <c r="C1098" i="15"/>
  <c r="AX1097" i="15"/>
  <c r="AW1097" i="15"/>
  <c r="AV1097" i="15"/>
  <c r="AH1097" i="15"/>
  <c r="AG1097" i="15"/>
  <c r="AF1097" i="15"/>
  <c r="AE1097" i="15"/>
  <c r="AD1097" i="15"/>
  <c r="N1097" i="15"/>
  <c r="M1097" i="15"/>
  <c r="L1097" i="15"/>
  <c r="J1097" i="15" s="1"/>
  <c r="G1097" i="15"/>
  <c r="F1097" i="15"/>
  <c r="C1097" i="15"/>
  <c r="AX1096" i="15"/>
  <c r="AW1096" i="15"/>
  <c r="AV1096" i="15"/>
  <c r="AH1096" i="15"/>
  <c r="AG1096" i="15"/>
  <c r="AF1096" i="15"/>
  <c r="AE1096" i="15"/>
  <c r="AD1096" i="15"/>
  <c r="N1096" i="15"/>
  <c r="M1096" i="15"/>
  <c r="L1096" i="15"/>
  <c r="J1096" i="15" s="1"/>
  <c r="G1096" i="15"/>
  <c r="F1096" i="15"/>
  <c r="C1096" i="15"/>
  <c r="AX1095" i="15"/>
  <c r="AW1095" i="15"/>
  <c r="AV1095" i="15"/>
  <c r="AH1095" i="15"/>
  <c r="AG1095" i="15"/>
  <c r="AF1095" i="15"/>
  <c r="AE1095" i="15"/>
  <c r="AD1095" i="15"/>
  <c r="N1095" i="15"/>
  <c r="M1095" i="15"/>
  <c r="L1095" i="15"/>
  <c r="J1095" i="15" s="1"/>
  <c r="G1095" i="15"/>
  <c r="F1095" i="15"/>
  <c r="C1095" i="15"/>
  <c r="AX1094" i="15"/>
  <c r="AW1094" i="15"/>
  <c r="AV1094" i="15"/>
  <c r="AH1094" i="15"/>
  <c r="AG1094" i="15"/>
  <c r="AF1094" i="15"/>
  <c r="AE1094" i="15"/>
  <c r="AD1094" i="15"/>
  <c r="N1094" i="15"/>
  <c r="M1094" i="15"/>
  <c r="L1094" i="15"/>
  <c r="J1094" i="15"/>
  <c r="G1094" i="15"/>
  <c r="F1094" i="15"/>
  <c r="C1094" i="15"/>
  <c r="AX1093" i="15"/>
  <c r="AW1093" i="15"/>
  <c r="AV1093" i="15"/>
  <c r="AH1093" i="15"/>
  <c r="AG1093" i="15"/>
  <c r="AF1093" i="15"/>
  <c r="AE1093" i="15"/>
  <c r="AD1093" i="15"/>
  <c r="N1093" i="15"/>
  <c r="M1093" i="15"/>
  <c r="L1093" i="15"/>
  <c r="J1093" i="15" s="1"/>
  <c r="G1093" i="15"/>
  <c r="F1093" i="15"/>
  <c r="C1093" i="15"/>
  <c r="AX1091" i="15"/>
  <c r="AW1091" i="15"/>
  <c r="AV1091" i="15"/>
  <c r="AH1091" i="15"/>
  <c r="AG1091" i="15"/>
  <c r="AF1091" i="15"/>
  <c r="AE1091" i="15"/>
  <c r="AD1091" i="15"/>
  <c r="N1091" i="15"/>
  <c r="M1091" i="15"/>
  <c r="L1091" i="15"/>
  <c r="J1091" i="15"/>
  <c r="G1091" i="15"/>
  <c r="F1091" i="15"/>
  <c r="C1091" i="15"/>
  <c r="AX1090" i="15"/>
  <c r="AW1090" i="15"/>
  <c r="AV1090" i="15"/>
  <c r="AH1090" i="15"/>
  <c r="AG1090" i="15"/>
  <c r="AF1090" i="15"/>
  <c r="AE1090" i="15"/>
  <c r="AD1090" i="15"/>
  <c r="N1090" i="15"/>
  <c r="J1090" i="15" s="1"/>
  <c r="M1090" i="15"/>
  <c r="L1090" i="15"/>
  <c r="G1090" i="15"/>
  <c r="F1090" i="15"/>
  <c r="C1090" i="15"/>
  <c r="AX1089" i="15"/>
  <c r="AW1089" i="15"/>
  <c r="AV1089" i="15"/>
  <c r="AH1089" i="15"/>
  <c r="AG1089" i="15"/>
  <c r="AF1089" i="15"/>
  <c r="AE1089" i="15"/>
  <c r="AD1089" i="15"/>
  <c r="N1089" i="15"/>
  <c r="M1089" i="15"/>
  <c r="J1089" i="15" s="1"/>
  <c r="L1089" i="15"/>
  <c r="G1089" i="15"/>
  <c r="F1089" i="15"/>
  <c r="C1089" i="15"/>
  <c r="AX1088" i="15"/>
  <c r="AW1088" i="15"/>
  <c r="AV1088" i="15"/>
  <c r="AH1088" i="15"/>
  <c r="AG1088" i="15"/>
  <c r="AF1088" i="15"/>
  <c r="AE1088" i="15"/>
  <c r="AD1088" i="15"/>
  <c r="N1088" i="15"/>
  <c r="M1088" i="15"/>
  <c r="L1088" i="15"/>
  <c r="G1088" i="15"/>
  <c r="F1088" i="15"/>
  <c r="C1088" i="15"/>
  <c r="AX1086" i="15"/>
  <c r="AW1086" i="15"/>
  <c r="AV1086" i="15"/>
  <c r="AH1086" i="15"/>
  <c r="AG1086" i="15"/>
  <c r="AF1086" i="15"/>
  <c r="AE1086" i="15"/>
  <c r="AD1086" i="15"/>
  <c r="N1086" i="15"/>
  <c r="M1086" i="15"/>
  <c r="L1086" i="15"/>
  <c r="J1086" i="15" s="1"/>
  <c r="G1086" i="15"/>
  <c r="F1086" i="15"/>
  <c r="C1086" i="15"/>
  <c r="AX1085" i="15"/>
  <c r="AW1085" i="15"/>
  <c r="AV1085" i="15"/>
  <c r="AH1085" i="15"/>
  <c r="AG1085" i="15"/>
  <c r="AF1085" i="15"/>
  <c r="AE1085" i="15"/>
  <c r="AD1085" i="15"/>
  <c r="N1085" i="15"/>
  <c r="M1085" i="15"/>
  <c r="L1085" i="15"/>
  <c r="J1085" i="15" s="1"/>
  <c r="G1085" i="15"/>
  <c r="F1085" i="15"/>
  <c r="C1085" i="15"/>
  <c r="AX1084" i="15"/>
  <c r="AW1084" i="15"/>
  <c r="AV1084" i="15"/>
  <c r="AH1084" i="15"/>
  <c r="AG1084" i="15"/>
  <c r="AF1084" i="15"/>
  <c r="AE1084" i="15"/>
  <c r="AD1084" i="15"/>
  <c r="N1084" i="15"/>
  <c r="M1084" i="15"/>
  <c r="L1084" i="15"/>
  <c r="J1084" i="15"/>
  <c r="G1084" i="15"/>
  <c r="F1084" i="15"/>
  <c r="C1084" i="15"/>
  <c r="AX1083" i="15"/>
  <c r="AW1083" i="15"/>
  <c r="AV1083" i="15"/>
  <c r="AH1083" i="15"/>
  <c r="AG1083" i="15"/>
  <c r="AF1083" i="15"/>
  <c r="AE1083" i="15"/>
  <c r="AD1083" i="15"/>
  <c r="N1083" i="15"/>
  <c r="M1083" i="15"/>
  <c r="L1083" i="15"/>
  <c r="J1083" i="15" s="1"/>
  <c r="G1083" i="15"/>
  <c r="F1083" i="15"/>
  <c r="C1083" i="15"/>
  <c r="AX1082" i="15"/>
  <c r="AW1082" i="15"/>
  <c r="AV1082" i="15"/>
  <c r="AH1082" i="15"/>
  <c r="AG1082" i="15"/>
  <c r="AF1082" i="15"/>
  <c r="AE1082" i="15"/>
  <c r="AD1082" i="15"/>
  <c r="N1082" i="15"/>
  <c r="M1082" i="15"/>
  <c r="L1082" i="15"/>
  <c r="J1082" i="15"/>
  <c r="G1082" i="15"/>
  <c r="F1082" i="15"/>
  <c r="C1082" i="15"/>
  <c r="AX1081" i="15"/>
  <c r="AW1081" i="15"/>
  <c r="AV1081" i="15"/>
  <c r="AH1081" i="15"/>
  <c r="AG1081" i="15"/>
  <c r="AF1081" i="15"/>
  <c r="AE1081" i="15"/>
  <c r="AD1081" i="15"/>
  <c r="N1081" i="15"/>
  <c r="M1081" i="15"/>
  <c r="L1081" i="15"/>
  <c r="J1081" i="15"/>
  <c r="G1081" i="15"/>
  <c r="F1081" i="15"/>
  <c r="C1081" i="15"/>
  <c r="AX1080" i="15"/>
  <c r="AW1080" i="15"/>
  <c r="AV1080" i="15"/>
  <c r="AH1080" i="15"/>
  <c r="AG1080" i="15"/>
  <c r="AF1080" i="15"/>
  <c r="AE1080" i="15"/>
  <c r="AD1080" i="15"/>
  <c r="N1080" i="15"/>
  <c r="M1080" i="15"/>
  <c r="J1080" i="15" s="1"/>
  <c r="L1080" i="15"/>
  <c r="G1080" i="15"/>
  <c r="F1080" i="15"/>
  <c r="C1080" i="15"/>
  <c r="AX1079" i="15"/>
  <c r="AW1079" i="15"/>
  <c r="AV1079" i="15"/>
  <c r="AH1079" i="15"/>
  <c r="AG1079" i="15"/>
  <c r="AF1079" i="15"/>
  <c r="AE1079" i="15"/>
  <c r="AD1079" i="15"/>
  <c r="N1079" i="15"/>
  <c r="M1079" i="15"/>
  <c r="L1079" i="15"/>
  <c r="J1079" i="15" s="1"/>
  <c r="G1079" i="15"/>
  <c r="F1079" i="15"/>
  <c r="C1079" i="15"/>
  <c r="AX1078" i="15"/>
  <c r="AW1078" i="15"/>
  <c r="AV1078" i="15"/>
  <c r="AH1078" i="15"/>
  <c r="AG1078" i="15"/>
  <c r="AF1078" i="15"/>
  <c r="AE1078" i="15"/>
  <c r="AD1078" i="15"/>
  <c r="N1078" i="15"/>
  <c r="M1078" i="15"/>
  <c r="L1078" i="15"/>
  <c r="G1078" i="15"/>
  <c r="F1078" i="15"/>
  <c r="C1078" i="15"/>
  <c r="AX1077" i="15"/>
  <c r="AW1077" i="15"/>
  <c r="AV1077" i="15"/>
  <c r="AH1077" i="15"/>
  <c r="AG1077" i="15"/>
  <c r="AF1077" i="15"/>
  <c r="AE1077" i="15"/>
  <c r="AD1077" i="15"/>
  <c r="N1077" i="15"/>
  <c r="M1077" i="15"/>
  <c r="L1077" i="15"/>
  <c r="J1077" i="15" s="1"/>
  <c r="G1077" i="15"/>
  <c r="F1077" i="15"/>
  <c r="C1077" i="15"/>
  <c r="AX1076" i="15"/>
  <c r="AW1076" i="15"/>
  <c r="AV1076" i="15"/>
  <c r="AH1076" i="15"/>
  <c r="AG1076" i="15"/>
  <c r="AF1076" i="15"/>
  <c r="AE1076" i="15"/>
  <c r="AD1076" i="15"/>
  <c r="N1076" i="15"/>
  <c r="M1076" i="15"/>
  <c r="L1076" i="15"/>
  <c r="J1076" i="15"/>
  <c r="G1076" i="15"/>
  <c r="F1076" i="15"/>
  <c r="C1076" i="15"/>
  <c r="AX1075" i="15"/>
  <c r="AW1075" i="15"/>
  <c r="AV1075" i="15"/>
  <c r="AH1075" i="15"/>
  <c r="AG1075" i="15"/>
  <c r="AF1075" i="15"/>
  <c r="AE1075" i="15"/>
  <c r="AD1075" i="15"/>
  <c r="N1075" i="15"/>
  <c r="M1075" i="15"/>
  <c r="L1075" i="15"/>
  <c r="J1075" i="15" s="1"/>
  <c r="G1075" i="15"/>
  <c r="F1075" i="15"/>
  <c r="C1075" i="15"/>
  <c r="AX1074" i="15"/>
  <c r="AW1074" i="15"/>
  <c r="AV1074" i="15"/>
  <c r="AH1074" i="15"/>
  <c r="AG1074" i="15"/>
  <c r="AF1074" i="15"/>
  <c r="AE1074" i="15"/>
  <c r="AD1074" i="15"/>
  <c r="N1074" i="15"/>
  <c r="M1074" i="15"/>
  <c r="L1074" i="15"/>
  <c r="J1074" i="15"/>
  <c r="G1074" i="15"/>
  <c r="F1074" i="15"/>
  <c r="C1074" i="15"/>
  <c r="AX1073" i="15"/>
  <c r="AW1073" i="15"/>
  <c r="AV1073" i="15"/>
  <c r="AH1073" i="15"/>
  <c r="AG1073" i="15"/>
  <c r="AF1073" i="15"/>
  <c r="AE1073" i="15"/>
  <c r="AD1073" i="15"/>
  <c r="N1073" i="15"/>
  <c r="M1073" i="15"/>
  <c r="L1073" i="15"/>
  <c r="J1073" i="15"/>
  <c r="G1073" i="15"/>
  <c r="F1073" i="15"/>
  <c r="C1073" i="15"/>
  <c r="AX1072" i="15"/>
  <c r="AW1072" i="15"/>
  <c r="AV1072" i="15"/>
  <c r="AH1072" i="15"/>
  <c r="AG1072" i="15"/>
  <c r="AF1072" i="15"/>
  <c r="AE1072" i="15"/>
  <c r="AD1072" i="15"/>
  <c r="N1072" i="15"/>
  <c r="M1072" i="15"/>
  <c r="J1072" i="15" s="1"/>
  <c r="L1072" i="15"/>
  <c r="G1072" i="15"/>
  <c r="F1072" i="15"/>
  <c r="C1072" i="15"/>
  <c r="AX1071" i="15"/>
  <c r="AW1071" i="15"/>
  <c r="AV1071" i="15"/>
  <c r="AH1071" i="15"/>
  <c r="AG1071" i="15"/>
  <c r="AF1071" i="15"/>
  <c r="AE1071" i="15"/>
  <c r="AD1071" i="15"/>
  <c r="N1071" i="15"/>
  <c r="M1071" i="15"/>
  <c r="L1071" i="15"/>
  <c r="J1071" i="15" s="1"/>
  <c r="G1071" i="15"/>
  <c r="F1071" i="15"/>
  <c r="C1071" i="15"/>
  <c r="AX1070" i="15"/>
  <c r="AW1070" i="15"/>
  <c r="AV1070" i="15"/>
  <c r="AH1070" i="15"/>
  <c r="AG1070" i="15"/>
  <c r="AF1070" i="15"/>
  <c r="AE1070" i="15"/>
  <c r="AD1070" i="15"/>
  <c r="N1070" i="15"/>
  <c r="M1070" i="15"/>
  <c r="L1070" i="15"/>
  <c r="J1070" i="15" s="1"/>
  <c r="G1070" i="15"/>
  <c r="F1070" i="15"/>
  <c r="C1070" i="15"/>
  <c r="AX1069" i="15"/>
  <c r="AW1069" i="15"/>
  <c r="AV1069" i="15"/>
  <c r="AH1069" i="15"/>
  <c r="AG1069" i="15"/>
  <c r="AF1069" i="15"/>
  <c r="AE1069" i="15"/>
  <c r="AD1069" i="15"/>
  <c r="N1069" i="15"/>
  <c r="M1069" i="15"/>
  <c r="L1069" i="15"/>
  <c r="J1069" i="15" s="1"/>
  <c r="G1069" i="15"/>
  <c r="F1069" i="15"/>
  <c r="C1069" i="15"/>
  <c r="AX1068" i="15"/>
  <c r="AW1068" i="15"/>
  <c r="AV1068" i="15"/>
  <c r="AH1068" i="15"/>
  <c r="AG1068" i="15"/>
  <c r="AF1068" i="15"/>
  <c r="AE1068" i="15"/>
  <c r="AD1068" i="15"/>
  <c r="N1068" i="15"/>
  <c r="M1068" i="15"/>
  <c r="L1068" i="15"/>
  <c r="J1068" i="15"/>
  <c r="G1068" i="15"/>
  <c r="F1068" i="15"/>
  <c r="C1068" i="15"/>
  <c r="AX1067" i="15"/>
  <c r="AW1067" i="15"/>
  <c r="AV1067" i="15"/>
  <c r="AH1067" i="15"/>
  <c r="AG1067" i="15"/>
  <c r="AF1067" i="15"/>
  <c r="AE1067" i="15"/>
  <c r="AD1067" i="15"/>
  <c r="N1067" i="15"/>
  <c r="M1067" i="15"/>
  <c r="L1067" i="15"/>
  <c r="J1067" i="15" s="1"/>
  <c r="G1067" i="15"/>
  <c r="F1067" i="15"/>
  <c r="C1067" i="15"/>
  <c r="AX1066" i="15"/>
  <c r="AW1066" i="15"/>
  <c r="AV1066" i="15"/>
  <c r="AH1066" i="15"/>
  <c r="AG1066" i="15"/>
  <c r="AF1066" i="15"/>
  <c r="AE1066" i="15"/>
  <c r="AD1066" i="15"/>
  <c r="N1066" i="15"/>
  <c r="M1066" i="15"/>
  <c r="L1066" i="15"/>
  <c r="J1066" i="15"/>
  <c r="G1066" i="15"/>
  <c r="F1066" i="15"/>
  <c r="C1066" i="15"/>
  <c r="AX1065" i="15"/>
  <c r="AW1065" i="15"/>
  <c r="AV1065" i="15"/>
  <c r="AH1065" i="15"/>
  <c r="AG1065" i="15"/>
  <c r="AF1065" i="15"/>
  <c r="AE1065" i="15"/>
  <c r="AD1065" i="15"/>
  <c r="N1065" i="15"/>
  <c r="J1065" i="15" s="1"/>
  <c r="M1065" i="15"/>
  <c r="L1065" i="15"/>
  <c r="G1065" i="15"/>
  <c r="F1065" i="15"/>
  <c r="C1065" i="15"/>
  <c r="AX1064" i="15"/>
  <c r="AW1064" i="15"/>
  <c r="AV1064" i="15"/>
  <c r="AH1064" i="15"/>
  <c r="AG1064" i="15"/>
  <c r="AF1064" i="15"/>
  <c r="AE1064" i="15"/>
  <c r="AD1064" i="15"/>
  <c r="N1064" i="15"/>
  <c r="M1064" i="15"/>
  <c r="J1064" i="15" s="1"/>
  <c r="L1064" i="15"/>
  <c r="G1064" i="15"/>
  <c r="F1064" i="15"/>
  <c r="C1064" i="15"/>
  <c r="AX1063" i="15"/>
  <c r="AW1063" i="15"/>
  <c r="AV1063" i="15"/>
  <c r="AH1063" i="15"/>
  <c r="AG1063" i="15"/>
  <c r="AF1063" i="15"/>
  <c r="AE1063" i="15"/>
  <c r="AD1063" i="15"/>
  <c r="N1063" i="15"/>
  <c r="M1063" i="15"/>
  <c r="L1063" i="15"/>
  <c r="G1063" i="15"/>
  <c r="F1063" i="15"/>
  <c r="C1063" i="15"/>
  <c r="AX1062" i="15"/>
  <c r="AW1062" i="15"/>
  <c r="AV1062" i="15"/>
  <c r="AH1062" i="15"/>
  <c r="AG1062" i="15"/>
  <c r="AF1062" i="15"/>
  <c r="AE1062" i="15"/>
  <c r="AD1062" i="15"/>
  <c r="N1062" i="15"/>
  <c r="M1062" i="15"/>
  <c r="L1062" i="15"/>
  <c r="J1062" i="15" s="1"/>
  <c r="G1062" i="15"/>
  <c r="F1062" i="15"/>
  <c r="C1062" i="15"/>
  <c r="AX1061" i="15"/>
  <c r="AW1061" i="15"/>
  <c r="AV1061" i="15"/>
  <c r="AH1061" i="15"/>
  <c r="AG1061" i="15"/>
  <c r="AF1061" i="15"/>
  <c r="AE1061" i="15"/>
  <c r="AD1061" i="15"/>
  <c r="N1061" i="15"/>
  <c r="M1061" i="15"/>
  <c r="L1061" i="15"/>
  <c r="J1061" i="15" s="1"/>
  <c r="G1061" i="15"/>
  <c r="F1061" i="15"/>
  <c r="C1061" i="15"/>
  <c r="AX1060" i="15"/>
  <c r="AW1060" i="15"/>
  <c r="AV1060" i="15"/>
  <c r="AH1060" i="15"/>
  <c r="AG1060" i="15"/>
  <c r="AF1060" i="15"/>
  <c r="AE1060" i="15"/>
  <c r="AD1060" i="15"/>
  <c r="N1060" i="15"/>
  <c r="M1060" i="15"/>
  <c r="L1060" i="15"/>
  <c r="J1060" i="15"/>
  <c r="G1060" i="15"/>
  <c r="F1060" i="15"/>
  <c r="C1060" i="15"/>
  <c r="AX1059" i="15"/>
  <c r="AW1059" i="15"/>
  <c r="AV1059" i="15"/>
  <c r="AH1059" i="15"/>
  <c r="AG1059" i="15"/>
  <c r="AF1059" i="15"/>
  <c r="AE1059" i="15"/>
  <c r="AD1059" i="15"/>
  <c r="N1059" i="15"/>
  <c r="M1059" i="15"/>
  <c r="L1059" i="15"/>
  <c r="J1059" i="15" s="1"/>
  <c r="G1059" i="15"/>
  <c r="F1059" i="15"/>
  <c r="C1059" i="15"/>
  <c r="AX1058" i="15"/>
  <c r="AW1058" i="15"/>
  <c r="AV1058" i="15"/>
  <c r="AH1058" i="15"/>
  <c r="AG1058" i="15"/>
  <c r="AF1058" i="15"/>
  <c r="AE1058" i="15"/>
  <c r="AD1058" i="15"/>
  <c r="N1058" i="15"/>
  <c r="M1058" i="15"/>
  <c r="L1058" i="15"/>
  <c r="J1058" i="15"/>
  <c r="G1058" i="15"/>
  <c r="F1058" i="15"/>
  <c r="C1058" i="15"/>
  <c r="AX1057" i="15"/>
  <c r="AW1057" i="15"/>
  <c r="AV1057" i="15"/>
  <c r="AH1057" i="15"/>
  <c r="AG1057" i="15"/>
  <c r="AF1057" i="15"/>
  <c r="AE1057" i="15"/>
  <c r="AD1057" i="15"/>
  <c r="N1057" i="15"/>
  <c r="M1057" i="15"/>
  <c r="L1057" i="15"/>
  <c r="J1057" i="15"/>
  <c r="G1057" i="15"/>
  <c r="F1057" i="15"/>
  <c r="C1057" i="15"/>
  <c r="AX1056" i="15"/>
  <c r="AW1056" i="15"/>
  <c r="AV1056" i="15"/>
  <c r="AH1056" i="15"/>
  <c r="AG1056" i="15"/>
  <c r="AF1056" i="15"/>
  <c r="AE1056" i="15"/>
  <c r="AD1056" i="15"/>
  <c r="N1056" i="15"/>
  <c r="M1056" i="15"/>
  <c r="J1056" i="15" s="1"/>
  <c r="L1056" i="15"/>
  <c r="G1056" i="15"/>
  <c r="F1056" i="15"/>
  <c r="C1056" i="15"/>
  <c r="AX1055" i="15"/>
  <c r="AW1055" i="15"/>
  <c r="AV1055" i="15"/>
  <c r="AH1055" i="15"/>
  <c r="AG1055" i="15"/>
  <c r="AF1055" i="15"/>
  <c r="AE1055" i="15"/>
  <c r="AD1055" i="15"/>
  <c r="N1055" i="15"/>
  <c r="M1055" i="15"/>
  <c r="L1055" i="15"/>
  <c r="J1055" i="15" s="1"/>
  <c r="G1055" i="15"/>
  <c r="F1055" i="15"/>
  <c r="C1055" i="15"/>
  <c r="AX1054" i="15"/>
  <c r="AW1054" i="15"/>
  <c r="AV1054" i="15"/>
  <c r="AH1054" i="15"/>
  <c r="AG1054" i="15"/>
  <c r="AF1054" i="15"/>
  <c r="AE1054" i="15"/>
  <c r="AD1054" i="15"/>
  <c r="N1054" i="15"/>
  <c r="M1054" i="15"/>
  <c r="L1054" i="15"/>
  <c r="G1054" i="15"/>
  <c r="F1054" i="15"/>
  <c r="C1054" i="15"/>
  <c r="AX1053" i="15"/>
  <c r="AW1053" i="15"/>
  <c r="AV1053" i="15"/>
  <c r="AH1053" i="15"/>
  <c r="AG1053" i="15"/>
  <c r="AF1053" i="15"/>
  <c r="AE1053" i="15"/>
  <c r="AD1053" i="15"/>
  <c r="N1053" i="15"/>
  <c r="M1053" i="15"/>
  <c r="L1053" i="15"/>
  <c r="J1053" i="15" s="1"/>
  <c r="G1053" i="15"/>
  <c r="F1053" i="15"/>
  <c r="C1053" i="15"/>
  <c r="AX1052" i="15"/>
  <c r="AW1052" i="15"/>
  <c r="AV1052" i="15"/>
  <c r="AH1052" i="15"/>
  <c r="AG1052" i="15"/>
  <c r="AF1052" i="15"/>
  <c r="AE1052" i="15"/>
  <c r="AD1052" i="15"/>
  <c r="N1052" i="15"/>
  <c r="M1052" i="15"/>
  <c r="L1052" i="15"/>
  <c r="J1052" i="15"/>
  <c r="G1052" i="15"/>
  <c r="F1052" i="15"/>
  <c r="C1052" i="15"/>
  <c r="AX1050" i="15"/>
  <c r="AW1050" i="15"/>
  <c r="AV1050" i="15"/>
  <c r="AH1050" i="15"/>
  <c r="AG1050" i="15"/>
  <c r="AF1050" i="15"/>
  <c r="AE1050" i="15"/>
  <c r="AD1050" i="15"/>
  <c r="N1050" i="15"/>
  <c r="M1050" i="15"/>
  <c r="L1050" i="15"/>
  <c r="J1050" i="15" s="1"/>
  <c r="G1050" i="15"/>
  <c r="F1050" i="15"/>
  <c r="C1050" i="15"/>
  <c r="AX1049" i="15"/>
  <c r="AW1049" i="15"/>
  <c r="AV1049" i="15"/>
  <c r="AH1049" i="15"/>
  <c r="AG1049" i="15"/>
  <c r="AF1049" i="15"/>
  <c r="AE1049" i="15"/>
  <c r="AD1049" i="15"/>
  <c r="N1049" i="15"/>
  <c r="M1049" i="15"/>
  <c r="L1049" i="15"/>
  <c r="J1049" i="15"/>
  <c r="G1049" i="15"/>
  <c r="F1049" i="15"/>
  <c r="C1049" i="15"/>
  <c r="AX1048" i="15"/>
  <c r="AW1048" i="15"/>
  <c r="AV1048" i="15"/>
  <c r="AH1048" i="15"/>
  <c r="AG1048" i="15"/>
  <c r="AF1048" i="15"/>
  <c r="AE1048" i="15"/>
  <c r="AD1048" i="15"/>
  <c r="N1048" i="15"/>
  <c r="J1048" i="15" s="1"/>
  <c r="M1048" i="15"/>
  <c r="L1048" i="15"/>
  <c r="G1048" i="15"/>
  <c r="F1048" i="15"/>
  <c r="C1048" i="15"/>
  <c r="AX1047" i="15"/>
  <c r="AW1047" i="15"/>
  <c r="AV1047" i="15"/>
  <c r="AH1047" i="15"/>
  <c r="AG1047" i="15"/>
  <c r="AF1047" i="15"/>
  <c r="AE1047" i="15"/>
  <c r="AD1047" i="15"/>
  <c r="N1047" i="15"/>
  <c r="M1047" i="15"/>
  <c r="J1047" i="15" s="1"/>
  <c r="L1047" i="15"/>
  <c r="G1047" i="15"/>
  <c r="F1047" i="15"/>
  <c r="C1047" i="15"/>
  <c r="AX1046" i="15"/>
  <c r="AW1046" i="15"/>
  <c r="AV1046" i="15"/>
  <c r="AH1046" i="15"/>
  <c r="AG1046" i="15"/>
  <c r="AF1046" i="15"/>
  <c r="AE1046" i="15"/>
  <c r="AD1046" i="15"/>
  <c r="N1046" i="15"/>
  <c r="M1046" i="15"/>
  <c r="L1046" i="15"/>
  <c r="G1046" i="15"/>
  <c r="F1046" i="15"/>
  <c r="C1046" i="15"/>
  <c r="AX1045" i="15"/>
  <c r="AW1045" i="15"/>
  <c r="AV1045" i="15"/>
  <c r="AH1045" i="15"/>
  <c r="AG1045" i="15"/>
  <c r="AF1045" i="15"/>
  <c r="AE1045" i="15"/>
  <c r="AD1045" i="15"/>
  <c r="N1045" i="15"/>
  <c r="M1045" i="15"/>
  <c r="L1045" i="15"/>
  <c r="J1045" i="15" s="1"/>
  <c r="G1045" i="15"/>
  <c r="F1045" i="15"/>
  <c r="C1045" i="15"/>
  <c r="AX1044" i="15"/>
  <c r="AW1044" i="15"/>
  <c r="AV1044" i="15"/>
  <c r="AH1044" i="15"/>
  <c r="AG1044" i="15"/>
  <c r="AF1044" i="15"/>
  <c r="AE1044" i="15"/>
  <c r="AD1044" i="15"/>
  <c r="N1044" i="15"/>
  <c r="M1044" i="15"/>
  <c r="L1044" i="15"/>
  <c r="J1044" i="15" s="1"/>
  <c r="G1044" i="15"/>
  <c r="F1044" i="15"/>
  <c r="C1044" i="15"/>
  <c r="AX1043" i="15"/>
  <c r="AW1043" i="15"/>
  <c r="AV1043" i="15"/>
  <c r="AH1043" i="15"/>
  <c r="AG1043" i="15"/>
  <c r="AF1043" i="15"/>
  <c r="AE1043" i="15"/>
  <c r="AD1043" i="15"/>
  <c r="N1043" i="15"/>
  <c r="M1043" i="15"/>
  <c r="L1043" i="15"/>
  <c r="J1043" i="15"/>
  <c r="G1043" i="15"/>
  <c r="F1043" i="15"/>
  <c r="C1043" i="15"/>
  <c r="AX1042" i="15"/>
  <c r="AW1042" i="15"/>
  <c r="AV1042" i="15"/>
  <c r="AH1042" i="15"/>
  <c r="AG1042" i="15"/>
  <c r="AF1042" i="15"/>
  <c r="AE1042" i="15"/>
  <c r="AD1042" i="15"/>
  <c r="N1042" i="15"/>
  <c r="M1042" i="15"/>
  <c r="L1042" i="15"/>
  <c r="J1042" i="15" s="1"/>
  <c r="G1042" i="15"/>
  <c r="F1042" i="15"/>
  <c r="C1042" i="15"/>
  <c r="AX1041" i="15"/>
  <c r="AW1041" i="15"/>
  <c r="AV1041" i="15"/>
  <c r="AH1041" i="15"/>
  <c r="AG1041" i="15"/>
  <c r="AF1041" i="15"/>
  <c r="AE1041" i="15"/>
  <c r="AD1041" i="15"/>
  <c r="N1041" i="15"/>
  <c r="M1041" i="15"/>
  <c r="L1041" i="15"/>
  <c r="J1041" i="15"/>
  <c r="G1041" i="15"/>
  <c r="F1041" i="15"/>
  <c r="C1041" i="15"/>
  <c r="AX1040" i="15"/>
  <c r="AW1040" i="15"/>
  <c r="AV1040" i="15"/>
  <c r="AH1040" i="15"/>
  <c r="AG1040" i="15"/>
  <c r="AF1040" i="15"/>
  <c r="AE1040" i="15"/>
  <c r="AD1040" i="15"/>
  <c r="N1040" i="15"/>
  <c r="M1040" i="15"/>
  <c r="L1040" i="15"/>
  <c r="J1040" i="15"/>
  <c r="G1040" i="15"/>
  <c r="F1040" i="15"/>
  <c r="C1040" i="15"/>
  <c r="AX1039" i="15"/>
  <c r="AW1039" i="15"/>
  <c r="AV1039" i="15"/>
  <c r="AH1039" i="15"/>
  <c r="AG1039" i="15"/>
  <c r="AF1039" i="15"/>
  <c r="AE1039" i="15"/>
  <c r="AD1039" i="15"/>
  <c r="N1039" i="15"/>
  <c r="M1039" i="15"/>
  <c r="J1039" i="15" s="1"/>
  <c r="L1039" i="15"/>
  <c r="G1039" i="15"/>
  <c r="F1039" i="15"/>
  <c r="C1039" i="15"/>
  <c r="AX1038" i="15"/>
  <c r="AW1038" i="15"/>
  <c r="AV1038" i="15"/>
  <c r="AH1038" i="15"/>
  <c r="AG1038" i="15"/>
  <c r="AF1038" i="15"/>
  <c r="AE1038" i="15"/>
  <c r="AD1038" i="15"/>
  <c r="N1038" i="15"/>
  <c r="M1038" i="15"/>
  <c r="L1038" i="15"/>
  <c r="G1038" i="15"/>
  <c r="F1038" i="15"/>
  <c r="C1038" i="15"/>
  <c r="AX1037" i="15"/>
  <c r="AW1037" i="15"/>
  <c r="AV1037" i="15"/>
  <c r="AH1037" i="15"/>
  <c r="AG1037" i="15"/>
  <c r="AF1037" i="15"/>
  <c r="AE1037" i="15"/>
  <c r="AD1037" i="15"/>
  <c r="N1037" i="15"/>
  <c r="M1037" i="15"/>
  <c r="L1037" i="15"/>
  <c r="J1037" i="15" s="1"/>
  <c r="G1037" i="15"/>
  <c r="F1037" i="15"/>
  <c r="C1037" i="15"/>
  <c r="AX1036" i="15"/>
  <c r="AW1036" i="15"/>
  <c r="AV1036" i="15"/>
  <c r="AH1036" i="15"/>
  <c r="AG1036" i="15"/>
  <c r="AF1036" i="15"/>
  <c r="AE1036" i="15"/>
  <c r="AD1036" i="15"/>
  <c r="N1036" i="15"/>
  <c r="M1036" i="15"/>
  <c r="L1036" i="15"/>
  <c r="J1036" i="15" s="1"/>
  <c r="G1036" i="15"/>
  <c r="F1036" i="15"/>
  <c r="C1036" i="15"/>
  <c r="AX1035" i="15"/>
  <c r="AW1035" i="15"/>
  <c r="AV1035" i="15"/>
  <c r="AH1035" i="15"/>
  <c r="AG1035" i="15"/>
  <c r="AF1035" i="15"/>
  <c r="AE1035" i="15"/>
  <c r="AD1035" i="15"/>
  <c r="N1035" i="15"/>
  <c r="M1035" i="15"/>
  <c r="L1035" i="15"/>
  <c r="J1035" i="15"/>
  <c r="G1035" i="15"/>
  <c r="F1035" i="15"/>
  <c r="C1035" i="15"/>
  <c r="AX1034" i="15"/>
  <c r="AW1034" i="15"/>
  <c r="AV1034" i="15"/>
  <c r="AH1034" i="15"/>
  <c r="AG1034" i="15"/>
  <c r="AF1034" i="15"/>
  <c r="AE1034" i="15"/>
  <c r="AD1034" i="15"/>
  <c r="N1034" i="15"/>
  <c r="M1034" i="15"/>
  <c r="L1034" i="15"/>
  <c r="J1034" i="15" s="1"/>
  <c r="G1034" i="15"/>
  <c r="F1034" i="15"/>
  <c r="C1034" i="15"/>
  <c r="AX1033" i="15"/>
  <c r="AW1033" i="15"/>
  <c r="AV1033" i="15"/>
  <c r="AH1033" i="15"/>
  <c r="AG1033" i="15"/>
  <c r="AF1033" i="15"/>
  <c r="AE1033" i="15"/>
  <c r="AD1033" i="15"/>
  <c r="N1033" i="15"/>
  <c r="M1033" i="15"/>
  <c r="L1033" i="15"/>
  <c r="J1033" i="15"/>
  <c r="G1033" i="15"/>
  <c r="F1033" i="15"/>
  <c r="C1033" i="15"/>
  <c r="AX1032" i="15"/>
  <c r="AW1032" i="15"/>
  <c r="AV1032" i="15"/>
  <c r="AH1032" i="15"/>
  <c r="AG1032" i="15"/>
  <c r="AF1032" i="15"/>
  <c r="AE1032" i="15"/>
  <c r="AD1032" i="15"/>
  <c r="N1032" i="15"/>
  <c r="M1032" i="15"/>
  <c r="L1032" i="15"/>
  <c r="J1032" i="15"/>
  <c r="G1032" i="15"/>
  <c r="F1032" i="15"/>
  <c r="C1032" i="15"/>
  <c r="AX1031" i="15"/>
  <c r="AW1031" i="15"/>
  <c r="AV1031" i="15"/>
  <c r="AH1031" i="15"/>
  <c r="AG1031" i="15"/>
  <c r="AF1031" i="15"/>
  <c r="AE1031" i="15"/>
  <c r="AD1031" i="15"/>
  <c r="N1031" i="15"/>
  <c r="M1031" i="15"/>
  <c r="J1031" i="15" s="1"/>
  <c r="L1031" i="15"/>
  <c r="G1031" i="15"/>
  <c r="F1031" i="15"/>
  <c r="C1031" i="15"/>
  <c r="AX1030" i="15"/>
  <c r="AW1030" i="15"/>
  <c r="AV1030" i="15"/>
  <c r="AH1030" i="15"/>
  <c r="AG1030" i="15"/>
  <c r="AF1030" i="15"/>
  <c r="AE1030" i="15"/>
  <c r="AD1030" i="15"/>
  <c r="N1030" i="15"/>
  <c r="M1030" i="15"/>
  <c r="L1030" i="15"/>
  <c r="J1030" i="15" s="1"/>
  <c r="G1030" i="15"/>
  <c r="F1030" i="15"/>
  <c r="C1030" i="15"/>
  <c r="AX1028" i="15"/>
  <c r="AW1028" i="15"/>
  <c r="AV1028" i="15"/>
  <c r="AH1028" i="15"/>
  <c r="AG1028" i="15"/>
  <c r="AF1028" i="15"/>
  <c r="AE1028" i="15"/>
  <c r="AD1028" i="15"/>
  <c r="N1028" i="15"/>
  <c r="M1028" i="15"/>
  <c r="L1028" i="15"/>
  <c r="G1028" i="15"/>
  <c r="F1028" i="15"/>
  <c r="C1028" i="15"/>
  <c r="AX1027" i="15"/>
  <c r="AW1027" i="15"/>
  <c r="AV1027" i="15"/>
  <c r="AH1027" i="15"/>
  <c r="AG1027" i="15"/>
  <c r="AF1027" i="15"/>
  <c r="AE1027" i="15"/>
  <c r="AD1027" i="15"/>
  <c r="N1027" i="15"/>
  <c r="M1027" i="15"/>
  <c r="L1027" i="15"/>
  <c r="J1027" i="15" s="1"/>
  <c r="G1027" i="15"/>
  <c r="F1027" i="15"/>
  <c r="C1027" i="15"/>
  <c r="AX1026" i="15"/>
  <c r="AW1026" i="15"/>
  <c r="AV1026" i="15"/>
  <c r="AH1026" i="15"/>
  <c r="AG1026" i="15"/>
  <c r="AF1026" i="15"/>
  <c r="AE1026" i="15"/>
  <c r="AD1026" i="15"/>
  <c r="N1026" i="15"/>
  <c r="M1026" i="15"/>
  <c r="L1026" i="15"/>
  <c r="J1026" i="15"/>
  <c r="G1026" i="15"/>
  <c r="F1026" i="15"/>
  <c r="C1026" i="15"/>
  <c r="AX1025" i="15"/>
  <c r="AW1025" i="15"/>
  <c r="AV1025" i="15"/>
  <c r="AH1025" i="15"/>
  <c r="AG1025" i="15"/>
  <c r="AF1025" i="15"/>
  <c r="AE1025" i="15"/>
  <c r="AD1025" i="15"/>
  <c r="N1025" i="15"/>
  <c r="M1025" i="15"/>
  <c r="L1025" i="15"/>
  <c r="J1025" i="15" s="1"/>
  <c r="G1025" i="15"/>
  <c r="F1025" i="15"/>
  <c r="C1025" i="15"/>
  <c r="AX1024" i="15"/>
  <c r="AW1024" i="15"/>
  <c r="AV1024" i="15"/>
  <c r="AH1024" i="15"/>
  <c r="AG1024" i="15"/>
  <c r="AF1024" i="15"/>
  <c r="AE1024" i="15"/>
  <c r="AD1024" i="15"/>
  <c r="N1024" i="15"/>
  <c r="M1024" i="15"/>
  <c r="L1024" i="15"/>
  <c r="J1024" i="15"/>
  <c r="G1024" i="15"/>
  <c r="F1024" i="15"/>
  <c r="C1024" i="15"/>
  <c r="AX1023" i="15"/>
  <c r="AW1023" i="15"/>
  <c r="AV1023" i="15"/>
  <c r="AH1023" i="15"/>
  <c r="AG1023" i="15"/>
  <c r="AF1023" i="15"/>
  <c r="AE1023" i="15"/>
  <c r="AD1023" i="15"/>
  <c r="N1023" i="15"/>
  <c r="M1023" i="15"/>
  <c r="L1023" i="15"/>
  <c r="J1023" i="15"/>
  <c r="G1023" i="15"/>
  <c r="F1023" i="15"/>
  <c r="C1023" i="15"/>
  <c r="AX1022" i="15"/>
  <c r="AW1022" i="15"/>
  <c r="AV1022" i="15"/>
  <c r="AH1022" i="15"/>
  <c r="AG1022" i="15"/>
  <c r="AF1022" i="15"/>
  <c r="AE1022" i="15"/>
  <c r="AD1022" i="15"/>
  <c r="N1022" i="15"/>
  <c r="M1022" i="15"/>
  <c r="J1022" i="15" s="1"/>
  <c r="L1022" i="15"/>
  <c r="G1022" i="15"/>
  <c r="F1022" i="15"/>
  <c r="C1022" i="15"/>
  <c r="AX1021" i="15"/>
  <c r="AW1021" i="15"/>
  <c r="AV1021" i="15"/>
  <c r="AH1021" i="15"/>
  <c r="AG1021" i="15"/>
  <c r="AF1021" i="15"/>
  <c r="AE1021" i="15"/>
  <c r="AD1021" i="15"/>
  <c r="N1021" i="15"/>
  <c r="M1021" i="15"/>
  <c r="L1021" i="15"/>
  <c r="J1021" i="15" s="1"/>
  <c r="G1021" i="15"/>
  <c r="F1021" i="15"/>
  <c r="C1021" i="15"/>
  <c r="AX1020" i="15"/>
  <c r="AW1020" i="15"/>
  <c r="AV1020" i="15"/>
  <c r="AH1020" i="15"/>
  <c r="AG1020" i="15"/>
  <c r="AF1020" i="15"/>
  <c r="AE1020" i="15"/>
  <c r="AD1020" i="15"/>
  <c r="N1020" i="15"/>
  <c r="M1020" i="15"/>
  <c r="L1020" i="15"/>
  <c r="J1020" i="15" s="1"/>
  <c r="G1020" i="15"/>
  <c r="F1020" i="15"/>
  <c r="C1020" i="15"/>
  <c r="AX1019" i="15"/>
  <c r="AW1019" i="15"/>
  <c r="AV1019" i="15"/>
  <c r="AH1019" i="15"/>
  <c r="AG1019" i="15"/>
  <c r="AF1019" i="15"/>
  <c r="AE1019" i="15"/>
  <c r="AD1019" i="15"/>
  <c r="N1019" i="15"/>
  <c r="M1019" i="15"/>
  <c r="L1019" i="15"/>
  <c r="J1019" i="15" s="1"/>
  <c r="G1019" i="15"/>
  <c r="F1019" i="15"/>
  <c r="C1019" i="15"/>
  <c r="AX1018" i="15"/>
  <c r="AW1018" i="15"/>
  <c r="AV1018" i="15"/>
  <c r="AH1018" i="15"/>
  <c r="AG1018" i="15"/>
  <c r="AF1018" i="15"/>
  <c r="AE1018" i="15"/>
  <c r="AD1018" i="15"/>
  <c r="N1018" i="15"/>
  <c r="M1018" i="15"/>
  <c r="L1018" i="15"/>
  <c r="J1018" i="15"/>
  <c r="G1018" i="15"/>
  <c r="F1018" i="15"/>
  <c r="C1018" i="15"/>
  <c r="AX1017" i="15"/>
  <c r="AW1017" i="15"/>
  <c r="AV1017" i="15"/>
  <c r="AH1017" i="15"/>
  <c r="AG1017" i="15"/>
  <c r="AF1017" i="15"/>
  <c r="AE1017" i="15"/>
  <c r="AD1017" i="15"/>
  <c r="N1017" i="15"/>
  <c r="M1017" i="15"/>
  <c r="L1017" i="15"/>
  <c r="J1017" i="15" s="1"/>
  <c r="G1017" i="15"/>
  <c r="F1017" i="15"/>
  <c r="C1017" i="15"/>
  <c r="AX1016" i="15"/>
  <c r="AW1016" i="15"/>
  <c r="AV1016" i="15"/>
  <c r="AH1016" i="15"/>
  <c r="AG1016" i="15"/>
  <c r="AF1016" i="15"/>
  <c r="AE1016" i="15"/>
  <c r="AD1016" i="15"/>
  <c r="N1016" i="15"/>
  <c r="M1016" i="15"/>
  <c r="L1016" i="15"/>
  <c r="J1016" i="15"/>
  <c r="G1016" i="15"/>
  <c r="F1016" i="15"/>
  <c r="C1016" i="15"/>
  <c r="AX1015" i="15"/>
  <c r="AW1015" i="15"/>
  <c r="AV1015" i="15"/>
  <c r="AH1015" i="15"/>
  <c r="AG1015" i="15"/>
  <c r="AF1015" i="15"/>
  <c r="AE1015" i="15"/>
  <c r="AD1015" i="15"/>
  <c r="N1015" i="15"/>
  <c r="M1015" i="15"/>
  <c r="L1015" i="15"/>
  <c r="J1015" i="15"/>
  <c r="G1015" i="15"/>
  <c r="F1015" i="15"/>
  <c r="C1015" i="15"/>
  <c r="AX1014" i="15"/>
  <c r="AW1014" i="15"/>
  <c r="AV1014" i="15"/>
  <c r="AH1014" i="15"/>
  <c r="AG1014" i="15"/>
  <c r="AF1014" i="15"/>
  <c r="AE1014" i="15"/>
  <c r="AD1014" i="15"/>
  <c r="N1014" i="15"/>
  <c r="M1014" i="15"/>
  <c r="J1014" i="15" s="1"/>
  <c r="L1014" i="15"/>
  <c r="G1014" i="15"/>
  <c r="F1014" i="15"/>
  <c r="C1014" i="15"/>
  <c r="AX1013" i="15"/>
  <c r="AW1013" i="15"/>
  <c r="AV1013" i="15"/>
  <c r="AH1013" i="15"/>
  <c r="AG1013" i="15"/>
  <c r="AF1013" i="15"/>
  <c r="AE1013" i="15"/>
  <c r="AD1013" i="15"/>
  <c r="N1013" i="15"/>
  <c r="M1013" i="15"/>
  <c r="L1013" i="15"/>
  <c r="G1013" i="15"/>
  <c r="F1013" i="15"/>
  <c r="C1013" i="15"/>
  <c r="AX1012" i="15"/>
  <c r="AW1012" i="15"/>
  <c r="AV1012" i="15"/>
  <c r="AH1012" i="15"/>
  <c r="AG1012" i="15"/>
  <c r="AF1012" i="15"/>
  <c r="AE1012" i="15"/>
  <c r="AD1012" i="15"/>
  <c r="N1012" i="15"/>
  <c r="M1012" i="15"/>
  <c r="L1012" i="15"/>
  <c r="G1012" i="15"/>
  <c r="F1012" i="15"/>
  <c r="C1012" i="15"/>
  <c r="AX1011" i="15"/>
  <c r="AW1011" i="15"/>
  <c r="AV1011" i="15"/>
  <c r="AH1011" i="15"/>
  <c r="AG1011" i="15"/>
  <c r="AF1011" i="15"/>
  <c r="AE1011" i="15"/>
  <c r="AD1011" i="15"/>
  <c r="N1011" i="15"/>
  <c r="M1011" i="15"/>
  <c r="L1011" i="15"/>
  <c r="J1011" i="15" s="1"/>
  <c r="G1011" i="15"/>
  <c r="F1011" i="15"/>
  <c r="C1011" i="15"/>
  <c r="AX1010" i="15"/>
  <c r="AW1010" i="15"/>
  <c r="AV1010" i="15"/>
  <c r="AH1010" i="15"/>
  <c r="AG1010" i="15"/>
  <c r="AF1010" i="15"/>
  <c r="AE1010" i="15"/>
  <c r="AD1010" i="15"/>
  <c r="N1010" i="15"/>
  <c r="M1010" i="15"/>
  <c r="L1010" i="15"/>
  <c r="J1010" i="15"/>
  <c r="G1010" i="15"/>
  <c r="F1010" i="15"/>
  <c r="C1010" i="15"/>
  <c r="AX1009" i="15"/>
  <c r="AW1009" i="15"/>
  <c r="AV1009" i="15"/>
  <c r="AH1009" i="15"/>
  <c r="AG1009" i="15"/>
  <c r="AF1009" i="15"/>
  <c r="AE1009" i="15"/>
  <c r="AD1009" i="15"/>
  <c r="N1009" i="15"/>
  <c r="M1009" i="15"/>
  <c r="L1009" i="15"/>
  <c r="J1009" i="15" s="1"/>
  <c r="G1009" i="15"/>
  <c r="F1009" i="15"/>
  <c r="C1009" i="15"/>
  <c r="AX1008" i="15"/>
  <c r="AW1008" i="15"/>
  <c r="AV1008" i="15"/>
  <c r="AH1008" i="15"/>
  <c r="AG1008" i="15"/>
  <c r="AF1008" i="15"/>
  <c r="AE1008" i="15"/>
  <c r="AD1008" i="15"/>
  <c r="N1008" i="15"/>
  <c r="M1008" i="15"/>
  <c r="L1008" i="15"/>
  <c r="J1008" i="15"/>
  <c r="G1008" i="15"/>
  <c r="F1008" i="15"/>
  <c r="C1008" i="15"/>
  <c r="AX1007" i="15"/>
  <c r="AW1007" i="15"/>
  <c r="AV1007" i="15"/>
  <c r="AH1007" i="15"/>
  <c r="AG1007" i="15"/>
  <c r="AF1007" i="15"/>
  <c r="AE1007" i="15"/>
  <c r="AD1007" i="15"/>
  <c r="N1007" i="15"/>
  <c r="J1007" i="15" s="1"/>
  <c r="M1007" i="15"/>
  <c r="L1007" i="15"/>
  <c r="G1007" i="15"/>
  <c r="F1007" i="15"/>
  <c r="C1007" i="15"/>
  <c r="AX1005" i="15"/>
  <c r="AW1005" i="15"/>
  <c r="AV1005" i="15"/>
  <c r="AH1005" i="15"/>
  <c r="AG1005" i="15"/>
  <c r="AF1005" i="15"/>
  <c r="AE1005" i="15"/>
  <c r="AD1005" i="15"/>
  <c r="N1005" i="15"/>
  <c r="M1005" i="15"/>
  <c r="J1005" i="15" s="1"/>
  <c r="L1005" i="15"/>
  <c r="G1005" i="15"/>
  <c r="F1005" i="15"/>
  <c r="C1005" i="15"/>
  <c r="AX1004" i="15"/>
  <c r="AW1004" i="15"/>
  <c r="AV1004" i="15"/>
  <c r="AH1004" i="15"/>
  <c r="AG1004" i="15"/>
  <c r="AF1004" i="15"/>
  <c r="AE1004" i="15"/>
  <c r="AD1004" i="15"/>
  <c r="N1004" i="15"/>
  <c r="M1004" i="15"/>
  <c r="L1004" i="15"/>
  <c r="J1004" i="15" s="1"/>
  <c r="G1004" i="15"/>
  <c r="F1004" i="15"/>
  <c r="C1004" i="15"/>
  <c r="AX1003" i="15"/>
  <c r="AW1003" i="15"/>
  <c r="AV1003" i="15"/>
  <c r="AH1003" i="15"/>
  <c r="AG1003" i="15"/>
  <c r="AF1003" i="15"/>
  <c r="AE1003" i="15"/>
  <c r="AD1003" i="15"/>
  <c r="N1003" i="15"/>
  <c r="M1003" i="15"/>
  <c r="L1003" i="15"/>
  <c r="G1003" i="15"/>
  <c r="F1003" i="15"/>
  <c r="C1003" i="15"/>
  <c r="AX1002" i="15"/>
  <c r="AW1002" i="15"/>
  <c r="AV1002" i="15"/>
  <c r="AH1002" i="15"/>
  <c r="AG1002" i="15"/>
  <c r="AF1002" i="15"/>
  <c r="AE1002" i="15"/>
  <c r="AD1002" i="15"/>
  <c r="N1002" i="15"/>
  <c r="M1002" i="15"/>
  <c r="L1002" i="15"/>
  <c r="J1002" i="15" s="1"/>
  <c r="G1002" i="15"/>
  <c r="F1002" i="15"/>
  <c r="C1002" i="15"/>
  <c r="AX1001" i="15"/>
  <c r="AW1001" i="15"/>
  <c r="AV1001" i="15"/>
  <c r="AH1001" i="15"/>
  <c r="AG1001" i="15"/>
  <c r="AF1001" i="15"/>
  <c r="AE1001" i="15"/>
  <c r="AD1001" i="15"/>
  <c r="N1001" i="15"/>
  <c r="M1001" i="15"/>
  <c r="L1001" i="15"/>
  <c r="J1001" i="15"/>
  <c r="G1001" i="15"/>
  <c r="F1001" i="15"/>
  <c r="C1001" i="15"/>
  <c r="AX1000" i="15"/>
  <c r="AW1000" i="15"/>
  <c r="AV1000" i="15"/>
  <c r="AH1000" i="15"/>
  <c r="AG1000" i="15"/>
  <c r="AF1000" i="15"/>
  <c r="AE1000" i="15"/>
  <c r="AD1000" i="15"/>
  <c r="N1000" i="15"/>
  <c r="M1000" i="15"/>
  <c r="L1000" i="15"/>
  <c r="J1000" i="15" s="1"/>
  <c r="G1000" i="15"/>
  <c r="F1000" i="15"/>
  <c r="C1000" i="15"/>
  <c r="AX999" i="15"/>
  <c r="AW999" i="15"/>
  <c r="AV999" i="15"/>
  <c r="AH999" i="15"/>
  <c r="AG999" i="15"/>
  <c r="AF999" i="15"/>
  <c r="AE999" i="15"/>
  <c r="AD999" i="15"/>
  <c r="N999" i="15"/>
  <c r="M999" i="15"/>
  <c r="L999" i="15"/>
  <c r="J999" i="15"/>
  <c r="G999" i="15"/>
  <c r="F999" i="15"/>
  <c r="C999" i="15"/>
  <c r="AX998" i="15"/>
  <c r="AW998" i="15"/>
  <c r="AV998" i="15"/>
  <c r="AH998" i="15"/>
  <c r="AG998" i="15"/>
  <c r="AF998" i="15"/>
  <c r="AE998" i="15"/>
  <c r="AD998" i="15"/>
  <c r="N998" i="15"/>
  <c r="J998" i="15" s="1"/>
  <c r="M998" i="15"/>
  <c r="L998" i="15"/>
  <c r="G998" i="15"/>
  <c r="F998" i="15"/>
  <c r="C998" i="15"/>
  <c r="AX997" i="15"/>
  <c r="AW997" i="15"/>
  <c r="AV997" i="15"/>
  <c r="AH997" i="15"/>
  <c r="AG997" i="15"/>
  <c r="AF997" i="15"/>
  <c r="AE997" i="15"/>
  <c r="AD997" i="15"/>
  <c r="N997" i="15"/>
  <c r="M997" i="15"/>
  <c r="J997" i="15" s="1"/>
  <c r="L997" i="15"/>
  <c r="G997" i="15"/>
  <c r="F997" i="15"/>
  <c r="C997" i="15"/>
  <c r="AX996" i="15"/>
  <c r="AW996" i="15"/>
  <c r="AV996" i="15"/>
  <c r="AH996" i="15"/>
  <c r="AG996" i="15"/>
  <c r="AF996" i="15"/>
  <c r="AE996" i="15"/>
  <c r="AD996" i="15"/>
  <c r="N996" i="15"/>
  <c r="M996" i="15"/>
  <c r="L996" i="15"/>
  <c r="G996" i="15"/>
  <c r="F996" i="15"/>
  <c r="C996" i="15"/>
  <c r="AX995" i="15"/>
  <c r="AW995" i="15"/>
  <c r="AV995" i="15"/>
  <c r="AH995" i="15"/>
  <c r="AG995" i="15"/>
  <c r="AF995" i="15"/>
  <c r="AE995" i="15"/>
  <c r="AD995" i="15"/>
  <c r="N995" i="15"/>
  <c r="M995" i="15"/>
  <c r="L995" i="15"/>
  <c r="J995" i="15" s="1"/>
  <c r="G995" i="15"/>
  <c r="F995" i="15"/>
  <c r="C995" i="15"/>
  <c r="AX994" i="15"/>
  <c r="AW994" i="15"/>
  <c r="AV994" i="15"/>
  <c r="AH994" i="15"/>
  <c r="AG994" i="15"/>
  <c r="AF994" i="15"/>
  <c r="AE994" i="15"/>
  <c r="AD994" i="15"/>
  <c r="N994" i="15"/>
  <c r="M994" i="15"/>
  <c r="L994" i="15"/>
  <c r="J994" i="15" s="1"/>
  <c r="G994" i="15"/>
  <c r="F994" i="15"/>
  <c r="C994" i="15"/>
  <c r="AX993" i="15"/>
  <c r="AW993" i="15"/>
  <c r="AV993" i="15"/>
  <c r="AH993" i="15"/>
  <c r="AG993" i="15"/>
  <c r="AF993" i="15"/>
  <c r="AE993" i="15"/>
  <c r="AD993" i="15"/>
  <c r="N993" i="15"/>
  <c r="M993" i="15"/>
  <c r="L993" i="15"/>
  <c r="J993" i="15"/>
  <c r="G993" i="15"/>
  <c r="F993" i="15"/>
  <c r="C993" i="15"/>
  <c r="AX992" i="15"/>
  <c r="AW992" i="15"/>
  <c r="AV992" i="15"/>
  <c r="AH992" i="15"/>
  <c r="AG992" i="15"/>
  <c r="AF992" i="15"/>
  <c r="AE992" i="15"/>
  <c r="AD992" i="15"/>
  <c r="N992" i="15"/>
  <c r="M992" i="15"/>
  <c r="L992" i="15"/>
  <c r="J992" i="15" s="1"/>
  <c r="G992" i="15"/>
  <c r="F992" i="15"/>
  <c r="C992" i="15"/>
  <c r="AX990" i="15"/>
  <c r="AW990" i="15"/>
  <c r="AV990" i="15"/>
  <c r="AH990" i="15"/>
  <c r="AG990" i="15"/>
  <c r="AF990" i="15"/>
  <c r="AE990" i="15"/>
  <c r="AD990" i="15"/>
  <c r="N990" i="15"/>
  <c r="M990" i="15"/>
  <c r="L990" i="15"/>
  <c r="J990" i="15"/>
  <c r="G990" i="15"/>
  <c r="F990" i="15"/>
  <c r="C990" i="15"/>
  <c r="AX989" i="15"/>
  <c r="AW989" i="15"/>
  <c r="AV989" i="15"/>
  <c r="AH989" i="15"/>
  <c r="AG989" i="15"/>
  <c r="AF989" i="15"/>
  <c r="AE989" i="15"/>
  <c r="AD989" i="15"/>
  <c r="N989" i="15"/>
  <c r="J989" i="15" s="1"/>
  <c r="M989" i="15"/>
  <c r="L989" i="15"/>
  <c r="G989" i="15"/>
  <c r="F989" i="15"/>
  <c r="C989" i="15"/>
  <c r="AX988" i="15"/>
  <c r="AW988" i="15"/>
  <c r="AV988" i="15"/>
  <c r="AH988" i="15"/>
  <c r="AG988" i="15"/>
  <c r="AF988" i="15"/>
  <c r="AE988" i="15"/>
  <c r="AD988" i="15"/>
  <c r="N988" i="15"/>
  <c r="M988" i="15"/>
  <c r="J988" i="15" s="1"/>
  <c r="L988" i="15"/>
  <c r="G988" i="15"/>
  <c r="F988" i="15"/>
  <c r="C988" i="15"/>
  <c r="AX987" i="15"/>
  <c r="AW987" i="15"/>
  <c r="AV987" i="15"/>
  <c r="AH987" i="15"/>
  <c r="AG987" i="15"/>
  <c r="AF987" i="15"/>
  <c r="AE987" i="15"/>
  <c r="AD987" i="15"/>
  <c r="N987" i="15"/>
  <c r="M987" i="15"/>
  <c r="L987" i="15"/>
  <c r="J987" i="15" s="1"/>
  <c r="G987" i="15"/>
  <c r="F987" i="15"/>
  <c r="C987" i="15"/>
  <c r="AX986" i="15"/>
  <c r="AW986" i="15"/>
  <c r="AV986" i="15"/>
  <c r="AH986" i="15"/>
  <c r="AG986" i="15"/>
  <c r="AF986" i="15"/>
  <c r="AE986" i="15"/>
  <c r="AD986" i="15"/>
  <c r="N986" i="15"/>
  <c r="M986" i="15"/>
  <c r="L986" i="15"/>
  <c r="G986" i="15"/>
  <c r="F986" i="15"/>
  <c r="C986" i="15"/>
  <c r="AX985" i="15"/>
  <c r="AW985" i="15"/>
  <c r="AV985" i="15"/>
  <c r="AH985" i="15"/>
  <c r="AG985" i="15"/>
  <c r="AF985" i="15"/>
  <c r="AE985" i="15"/>
  <c r="AD985" i="15"/>
  <c r="N985" i="15"/>
  <c r="M985" i="15"/>
  <c r="L985" i="15"/>
  <c r="J985" i="15" s="1"/>
  <c r="G985" i="15"/>
  <c r="F985" i="15"/>
  <c r="C985" i="15"/>
  <c r="AX984" i="15"/>
  <c r="AW984" i="15"/>
  <c r="AV984" i="15"/>
  <c r="AH984" i="15"/>
  <c r="AG984" i="15"/>
  <c r="AF984" i="15"/>
  <c r="AE984" i="15"/>
  <c r="AD984" i="15"/>
  <c r="N984" i="15"/>
  <c r="M984" i="15"/>
  <c r="L984" i="15"/>
  <c r="J984" i="15"/>
  <c r="G984" i="15"/>
  <c r="F984" i="15"/>
  <c r="C984" i="15"/>
  <c r="AX983" i="15"/>
  <c r="AW983" i="15"/>
  <c r="AV983" i="15"/>
  <c r="AH983" i="15"/>
  <c r="AG983" i="15"/>
  <c r="AF983" i="15"/>
  <c r="AE983" i="15"/>
  <c r="AD983" i="15"/>
  <c r="N983" i="15"/>
  <c r="M983" i="15"/>
  <c r="L983" i="15"/>
  <c r="J983" i="15" s="1"/>
  <c r="G983" i="15"/>
  <c r="F983" i="15"/>
  <c r="C983" i="15"/>
  <c r="AX982" i="15"/>
  <c r="AW982" i="15"/>
  <c r="AV982" i="15"/>
  <c r="AH982" i="15"/>
  <c r="AG982" i="15"/>
  <c r="AF982" i="15"/>
  <c r="AE982" i="15"/>
  <c r="AD982" i="15"/>
  <c r="N982" i="15"/>
  <c r="M982" i="15"/>
  <c r="L982" i="15"/>
  <c r="J982" i="15"/>
  <c r="G982" i="15"/>
  <c r="F982" i="15"/>
  <c r="C982" i="15"/>
  <c r="AX981" i="15"/>
  <c r="AW981" i="15"/>
  <c r="AV981" i="15"/>
  <c r="AH981" i="15"/>
  <c r="AG981" i="15"/>
  <c r="AF981" i="15"/>
  <c r="AE981" i="15"/>
  <c r="AD981" i="15"/>
  <c r="N981" i="15"/>
  <c r="J981" i="15" s="1"/>
  <c r="M981" i="15"/>
  <c r="L981" i="15"/>
  <c r="G981" i="15"/>
  <c r="F981" i="15"/>
  <c r="C981" i="15"/>
  <c r="AX980" i="15"/>
  <c r="AW980" i="15"/>
  <c r="AV980" i="15"/>
  <c r="AH980" i="15"/>
  <c r="AG980" i="15"/>
  <c r="AF980" i="15"/>
  <c r="AE980" i="15"/>
  <c r="AD980" i="15"/>
  <c r="N980" i="15"/>
  <c r="M980" i="15"/>
  <c r="J980" i="15" s="1"/>
  <c r="L980" i="15"/>
  <c r="G980" i="15"/>
  <c r="F980" i="15"/>
  <c r="C980" i="15"/>
  <c r="AX979" i="15"/>
  <c r="AW979" i="15"/>
  <c r="AV979" i="15"/>
  <c r="AH979" i="15"/>
  <c r="AG979" i="15"/>
  <c r="AF979" i="15"/>
  <c r="AE979" i="15"/>
  <c r="AD979" i="15"/>
  <c r="N979" i="15"/>
  <c r="M979" i="15"/>
  <c r="L979" i="15"/>
  <c r="G979" i="15"/>
  <c r="F979" i="15"/>
  <c r="C979" i="15"/>
  <c r="AX978" i="15"/>
  <c r="AW978" i="15"/>
  <c r="AV978" i="15"/>
  <c r="AH978" i="15"/>
  <c r="AG978" i="15"/>
  <c r="AF978" i="15"/>
  <c r="AE978" i="15"/>
  <c r="AD978" i="15"/>
  <c r="N978" i="15"/>
  <c r="M978" i="15"/>
  <c r="L978" i="15"/>
  <c r="G978" i="15"/>
  <c r="F978" i="15"/>
  <c r="C978" i="15"/>
  <c r="AX977" i="15"/>
  <c r="AW977" i="15"/>
  <c r="AV977" i="15"/>
  <c r="AH977" i="15"/>
  <c r="AG977" i="15"/>
  <c r="AF977" i="15"/>
  <c r="AE977" i="15"/>
  <c r="AD977" i="15"/>
  <c r="N977" i="15"/>
  <c r="M977" i="15"/>
  <c r="L977" i="15"/>
  <c r="J977" i="15" s="1"/>
  <c r="G977" i="15"/>
  <c r="F977" i="15"/>
  <c r="C977" i="15"/>
  <c r="AX976" i="15"/>
  <c r="AW976" i="15"/>
  <c r="AV976" i="15"/>
  <c r="AH976" i="15"/>
  <c r="AG976" i="15"/>
  <c r="AF976" i="15"/>
  <c r="AE976" i="15"/>
  <c r="AD976" i="15"/>
  <c r="N976" i="15"/>
  <c r="M976" i="15"/>
  <c r="L976" i="15"/>
  <c r="J976" i="15"/>
  <c r="G976" i="15"/>
  <c r="F976" i="15"/>
  <c r="C976" i="15"/>
  <c r="AX975" i="15"/>
  <c r="AW975" i="15"/>
  <c r="AV975" i="15"/>
  <c r="AH975" i="15"/>
  <c r="AG975" i="15"/>
  <c r="AF975" i="15"/>
  <c r="AE975" i="15"/>
  <c r="AD975" i="15"/>
  <c r="N975" i="15"/>
  <c r="M975" i="15"/>
  <c r="L975" i="15"/>
  <c r="J975" i="15" s="1"/>
  <c r="G975" i="15"/>
  <c r="F975" i="15"/>
  <c r="C975" i="15"/>
  <c r="AX974" i="15"/>
  <c r="AW974" i="15"/>
  <c r="AV974" i="15"/>
  <c r="AH974" i="15"/>
  <c r="AG974" i="15"/>
  <c r="AF974" i="15"/>
  <c r="AE974" i="15"/>
  <c r="AD974" i="15"/>
  <c r="N974" i="15"/>
  <c r="M974" i="15"/>
  <c r="L974" i="15"/>
  <c r="J974" i="15"/>
  <c r="G974" i="15"/>
  <c r="F974" i="15"/>
  <c r="C974" i="15"/>
  <c r="AX973" i="15"/>
  <c r="AW973" i="15"/>
  <c r="AV973" i="15"/>
  <c r="AH973" i="15"/>
  <c r="AG973" i="15"/>
  <c r="AF973" i="15"/>
  <c r="AE973" i="15"/>
  <c r="AD973" i="15"/>
  <c r="N973" i="15"/>
  <c r="J973" i="15" s="1"/>
  <c r="M973" i="15"/>
  <c r="L973" i="15"/>
  <c r="G973" i="15"/>
  <c r="F973" i="15"/>
  <c r="C973" i="15"/>
  <c r="AX972" i="15"/>
  <c r="AW972" i="15"/>
  <c r="AV972" i="15"/>
  <c r="AH972" i="15"/>
  <c r="AG972" i="15"/>
  <c r="AF972" i="15"/>
  <c r="AE972" i="15"/>
  <c r="AD972" i="15"/>
  <c r="N972" i="15"/>
  <c r="M972" i="15"/>
  <c r="J972" i="15" s="1"/>
  <c r="L972" i="15"/>
  <c r="G972" i="15"/>
  <c r="F972" i="15"/>
  <c r="C972" i="15"/>
  <c r="AX971" i="15"/>
  <c r="AW971" i="15"/>
  <c r="AV971" i="15"/>
  <c r="AH971" i="15"/>
  <c r="AG971" i="15"/>
  <c r="AF971" i="15"/>
  <c r="AE971" i="15"/>
  <c r="AD971" i="15"/>
  <c r="N971" i="15"/>
  <c r="M971" i="15"/>
  <c r="L971" i="15"/>
  <c r="J971" i="15" s="1"/>
  <c r="G971" i="15"/>
  <c r="F971" i="15"/>
  <c r="C971" i="15"/>
  <c r="AX970" i="15"/>
  <c r="AW970" i="15"/>
  <c r="AV970" i="15"/>
  <c r="AH970" i="15"/>
  <c r="AG970" i="15"/>
  <c r="AF970" i="15"/>
  <c r="AE970" i="15"/>
  <c r="AD970" i="15"/>
  <c r="N970" i="15"/>
  <c r="M970" i="15"/>
  <c r="L970" i="15"/>
  <c r="G970" i="15"/>
  <c r="F970" i="15"/>
  <c r="C970" i="15"/>
  <c r="AX969" i="15"/>
  <c r="AW969" i="15"/>
  <c r="AV969" i="15"/>
  <c r="AH969" i="15"/>
  <c r="AG969" i="15"/>
  <c r="AF969" i="15"/>
  <c r="AE969" i="15"/>
  <c r="AD969" i="15"/>
  <c r="N969" i="15"/>
  <c r="M969" i="15"/>
  <c r="L969" i="15"/>
  <c r="J969" i="15" s="1"/>
  <c r="G969" i="15"/>
  <c r="F969" i="15"/>
  <c r="C969" i="15"/>
  <c r="AX968" i="15"/>
  <c r="AW968" i="15"/>
  <c r="AV968" i="15"/>
  <c r="AH968" i="15"/>
  <c r="AG968" i="15"/>
  <c r="AF968" i="15"/>
  <c r="AE968" i="15"/>
  <c r="AD968" i="15"/>
  <c r="N968" i="15"/>
  <c r="M968" i="15"/>
  <c r="L968" i="15"/>
  <c r="J968" i="15"/>
  <c r="G968" i="15"/>
  <c r="F968" i="15"/>
  <c r="C968" i="15"/>
  <c r="AX967" i="15"/>
  <c r="AW967" i="15"/>
  <c r="AV967" i="15"/>
  <c r="AH967" i="15"/>
  <c r="AG967" i="15"/>
  <c r="AF967" i="15"/>
  <c r="AE967" i="15"/>
  <c r="AD967" i="15"/>
  <c r="N967" i="15"/>
  <c r="M967" i="15"/>
  <c r="L967" i="15"/>
  <c r="J967" i="15" s="1"/>
  <c r="G967" i="15"/>
  <c r="F967" i="15"/>
  <c r="C967" i="15"/>
  <c r="AX966" i="15"/>
  <c r="AW966" i="15"/>
  <c r="AV966" i="15"/>
  <c r="AH966" i="15"/>
  <c r="AG966" i="15"/>
  <c r="AF966" i="15"/>
  <c r="AE966" i="15"/>
  <c r="AD966" i="15"/>
  <c r="N966" i="15"/>
  <c r="M966" i="15"/>
  <c r="L966" i="15"/>
  <c r="J966" i="15"/>
  <c r="G966" i="15"/>
  <c r="F966" i="15"/>
  <c r="C966" i="15"/>
  <c r="AX965" i="15"/>
  <c r="AW965" i="15"/>
  <c r="AV965" i="15"/>
  <c r="AH965" i="15"/>
  <c r="AG965" i="15"/>
  <c r="AF965" i="15"/>
  <c r="AE965" i="15"/>
  <c r="AD965" i="15"/>
  <c r="N965" i="15"/>
  <c r="J965" i="15" s="1"/>
  <c r="M965" i="15"/>
  <c r="L965" i="15"/>
  <c r="G965" i="15"/>
  <c r="F965" i="15"/>
  <c r="C965" i="15"/>
  <c r="AX964" i="15"/>
  <c r="AW964" i="15"/>
  <c r="AV964" i="15"/>
  <c r="AH964" i="15"/>
  <c r="AG964" i="15"/>
  <c r="AF964" i="15"/>
  <c r="AE964" i="15"/>
  <c r="AD964" i="15"/>
  <c r="N964" i="15"/>
  <c r="M964" i="15"/>
  <c r="J964" i="15" s="1"/>
  <c r="L964" i="15"/>
  <c r="G964" i="15"/>
  <c r="F964" i="15"/>
  <c r="C964" i="15"/>
  <c r="AX963" i="15"/>
  <c r="AW963" i="15"/>
  <c r="AV963" i="15"/>
  <c r="AH963" i="15"/>
  <c r="AG963" i="15"/>
  <c r="AF963" i="15"/>
  <c r="AE963" i="15"/>
  <c r="AD963" i="15"/>
  <c r="N963" i="15"/>
  <c r="M963" i="15"/>
  <c r="L963" i="15"/>
  <c r="G963" i="15"/>
  <c r="F963" i="15"/>
  <c r="C963" i="15"/>
  <c r="AX962" i="15"/>
  <c r="AW962" i="15"/>
  <c r="AV962" i="15"/>
  <c r="AH962" i="15"/>
  <c r="AG962" i="15"/>
  <c r="AF962" i="15"/>
  <c r="AE962" i="15"/>
  <c r="AD962" i="15"/>
  <c r="N962" i="15"/>
  <c r="M962" i="15"/>
  <c r="L962" i="15"/>
  <c r="J962" i="15" s="1"/>
  <c r="G962" i="15"/>
  <c r="F962" i="15"/>
  <c r="C962" i="15"/>
  <c r="AX961" i="15"/>
  <c r="AW961" i="15"/>
  <c r="AV961" i="15"/>
  <c r="AH961" i="15"/>
  <c r="AG961" i="15"/>
  <c r="AF961" i="15"/>
  <c r="AE961" i="15"/>
  <c r="AD961" i="15"/>
  <c r="N961" i="15"/>
  <c r="M961" i="15"/>
  <c r="L961" i="15"/>
  <c r="J961" i="15" s="1"/>
  <c r="G961" i="15"/>
  <c r="F961" i="15"/>
  <c r="C961" i="15"/>
  <c r="AX960" i="15"/>
  <c r="AW960" i="15"/>
  <c r="AV960" i="15"/>
  <c r="AH960" i="15"/>
  <c r="AG960" i="15"/>
  <c r="AF960" i="15"/>
  <c r="AE960" i="15"/>
  <c r="AD960" i="15"/>
  <c r="N960" i="15"/>
  <c r="M960" i="15"/>
  <c r="L960" i="15"/>
  <c r="J960" i="15"/>
  <c r="G960" i="15"/>
  <c r="F960" i="15"/>
  <c r="C960" i="15"/>
  <c r="AX959" i="15"/>
  <c r="AW959" i="15"/>
  <c r="AV959" i="15"/>
  <c r="AH959" i="15"/>
  <c r="AG959" i="15"/>
  <c r="AF959" i="15"/>
  <c r="AE959" i="15"/>
  <c r="AD959" i="15"/>
  <c r="N959" i="15"/>
  <c r="M959" i="15"/>
  <c r="L959" i="15"/>
  <c r="J959" i="15" s="1"/>
  <c r="G959" i="15"/>
  <c r="F959" i="15"/>
  <c r="C959" i="15"/>
  <c r="AX957" i="15"/>
  <c r="AW957" i="15"/>
  <c r="AV957" i="15"/>
  <c r="AH957" i="15"/>
  <c r="AG957" i="15"/>
  <c r="AF957" i="15"/>
  <c r="AE957" i="15"/>
  <c r="AD957" i="15"/>
  <c r="N957" i="15"/>
  <c r="M957" i="15"/>
  <c r="L957" i="15"/>
  <c r="J957" i="15"/>
  <c r="G957" i="15"/>
  <c r="F957" i="15"/>
  <c r="C957" i="15"/>
  <c r="AX956" i="15"/>
  <c r="AW956" i="15"/>
  <c r="AV956" i="15"/>
  <c r="AH956" i="15"/>
  <c r="AG956" i="15"/>
  <c r="AF956" i="15"/>
  <c r="AE956" i="15"/>
  <c r="AD956" i="15"/>
  <c r="N956" i="15"/>
  <c r="M956" i="15"/>
  <c r="L956" i="15"/>
  <c r="J956" i="15" s="1"/>
  <c r="G956" i="15"/>
  <c r="F956" i="15"/>
  <c r="C956" i="15"/>
  <c r="AX955" i="15"/>
  <c r="AW955" i="15"/>
  <c r="AV955" i="15"/>
  <c r="AH955" i="15"/>
  <c r="AG955" i="15"/>
  <c r="AF955" i="15"/>
  <c r="AE955" i="15"/>
  <c r="AD955" i="15"/>
  <c r="N955" i="15"/>
  <c r="M955" i="15"/>
  <c r="J955" i="15" s="1"/>
  <c r="L955" i="15"/>
  <c r="G955" i="15"/>
  <c r="F955" i="15"/>
  <c r="C955" i="15"/>
  <c r="AX954" i="15"/>
  <c r="AW954" i="15"/>
  <c r="AV954" i="15"/>
  <c r="AH954" i="15"/>
  <c r="AG954" i="15"/>
  <c r="AF954" i="15"/>
  <c r="AE954" i="15"/>
  <c r="AD954" i="15"/>
  <c r="N954" i="15"/>
  <c r="M954" i="15"/>
  <c r="L954" i="15"/>
  <c r="J954" i="15" s="1"/>
  <c r="G954" i="15"/>
  <c r="F954" i="15"/>
  <c r="C954" i="15"/>
  <c r="AX953" i="15"/>
  <c r="AW953" i="15"/>
  <c r="AV953" i="15"/>
  <c r="AH953" i="15"/>
  <c r="AG953" i="15"/>
  <c r="AF953" i="15"/>
  <c r="AE953" i="15"/>
  <c r="AD953" i="15"/>
  <c r="N953" i="15"/>
  <c r="M953" i="15"/>
  <c r="L953" i="15"/>
  <c r="G953" i="15"/>
  <c r="F953" i="15"/>
  <c r="C953" i="15"/>
  <c r="AX952" i="15"/>
  <c r="AW952" i="15"/>
  <c r="AV952" i="15"/>
  <c r="AH952" i="15"/>
  <c r="AG952" i="15"/>
  <c r="AF952" i="15"/>
  <c r="AE952" i="15"/>
  <c r="AD952" i="15"/>
  <c r="N952" i="15"/>
  <c r="M952" i="15"/>
  <c r="L952" i="15"/>
  <c r="J952" i="15" s="1"/>
  <c r="G952" i="15"/>
  <c r="F952" i="15"/>
  <c r="C952" i="15"/>
  <c r="AX951" i="15"/>
  <c r="AW951" i="15"/>
  <c r="AV951" i="15"/>
  <c r="AH951" i="15"/>
  <c r="AG951" i="15"/>
  <c r="AF951" i="15"/>
  <c r="AE951" i="15"/>
  <c r="AD951" i="15"/>
  <c r="N951" i="15"/>
  <c r="M951" i="15"/>
  <c r="L951" i="15"/>
  <c r="J951" i="15"/>
  <c r="G951" i="15"/>
  <c r="F951" i="15"/>
  <c r="C951" i="15"/>
  <c r="AX950" i="15"/>
  <c r="AW950" i="15"/>
  <c r="AV950" i="15"/>
  <c r="AH950" i="15"/>
  <c r="AG950" i="15"/>
  <c r="AF950" i="15"/>
  <c r="AE950" i="15"/>
  <c r="AD950" i="15"/>
  <c r="N950" i="15"/>
  <c r="M950" i="15"/>
  <c r="L950" i="15"/>
  <c r="J950" i="15" s="1"/>
  <c r="G950" i="15"/>
  <c r="F950" i="15"/>
  <c r="C950" i="15"/>
  <c r="AX949" i="15"/>
  <c r="AW949" i="15"/>
  <c r="AV949" i="15"/>
  <c r="AH949" i="15"/>
  <c r="AG949" i="15"/>
  <c r="AF949" i="15"/>
  <c r="AE949" i="15"/>
  <c r="AD949" i="15"/>
  <c r="N949" i="15"/>
  <c r="M949" i="15"/>
  <c r="L949" i="15"/>
  <c r="J949" i="15"/>
  <c r="G949" i="15"/>
  <c r="F949" i="15"/>
  <c r="C949" i="15"/>
  <c r="AX948" i="15"/>
  <c r="AW948" i="15"/>
  <c r="AV948" i="15"/>
  <c r="AH948" i="15"/>
  <c r="AG948" i="15"/>
  <c r="AF948" i="15"/>
  <c r="AE948" i="15"/>
  <c r="AD948" i="15"/>
  <c r="N948" i="15"/>
  <c r="M948" i="15"/>
  <c r="L948" i="15"/>
  <c r="J948" i="15" s="1"/>
  <c r="G948" i="15"/>
  <c r="F948" i="15"/>
  <c r="C948" i="15"/>
  <c r="AX947" i="15"/>
  <c r="AW947" i="15"/>
  <c r="AV947" i="15"/>
  <c r="AH947" i="15"/>
  <c r="AG947" i="15"/>
  <c r="AF947" i="15"/>
  <c r="AE947" i="15"/>
  <c r="AD947" i="15"/>
  <c r="N947" i="15"/>
  <c r="M947" i="15"/>
  <c r="J947" i="15" s="1"/>
  <c r="L947" i="15"/>
  <c r="G947" i="15"/>
  <c r="F947" i="15"/>
  <c r="C947" i="15"/>
  <c r="AX946" i="15"/>
  <c r="AW946" i="15"/>
  <c r="AV946" i="15"/>
  <c r="AH946" i="15"/>
  <c r="AG946" i="15"/>
  <c r="AF946" i="15"/>
  <c r="AE946" i="15"/>
  <c r="AD946" i="15"/>
  <c r="N946" i="15"/>
  <c r="M946" i="15"/>
  <c r="L946" i="15"/>
  <c r="G946" i="15"/>
  <c r="F946" i="15"/>
  <c r="C946" i="15"/>
  <c r="AX944" i="15"/>
  <c r="AW944" i="15"/>
  <c r="AV944" i="15"/>
  <c r="AH944" i="15"/>
  <c r="AG944" i="15"/>
  <c r="AF944" i="15"/>
  <c r="AE944" i="15"/>
  <c r="AD944" i="15"/>
  <c r="N944" i="15"/>
  <c r="M944" i="15"/>
  <c r="L944" i="15"/>
  <c r="G944" i="15"/>
  <c r="F944" i="15"/>
  <c r="C944" i="15"/>
  <c r="AX943" i="15"/>
  <c r="AW943" i="15"/>
  <c r="AV943" i="15"/>
  <c r="AH943" i="15"/>
  <c r="AG943" i="15"/>
  <c r="AF943" i="15"/>
  <c r="AE943" i="15"/>
  <c r="AD943" i="15"/>
  <c r="N943" i="15"/>
  <c r="M943" i="15"/>
  <c r="L943" i="15"/>
  <c r="J943" i="15" s="1"/>
  <c r="G943" i="15"/>
  <c r="F943" i="15"/>
  <c r="C943" i="15"/>
  <c r="AX942" i="15"/>
  <c r="AW942" i="15"/>
  <c r="AV942" i="15"/>
  <c r="AH942" i="15"/>
  <c r="AG942" i="15"/>
  <c r="AF942" i="15"/>
  <c r="AE942" i="15"/>
  <c r="AD942" i="15"/>
  <c r="N942" i="15"/>
  <c r="M942" i="15"/>
  <c r="L942" i="15"/>
  <c r="J942" i="15"/>
  <c r="G942" i="15"/>
  <c r="F942" i="15"/>
  <c r="C942" i="15"/>
  <c r="AX941" i="15"/>
  <c r="AW941" i="15"/>
  <c r="AV941" i="15"/>
  <c r="AH941" i="15"/>
  <c r="AG941" i="15"/>
  <c r="AF941" i="15"/>
  <c r="AE941" i="15"/>
  <c r="AD941" i="15"/>
  <c r="N941" i="15"/>
  <c r="M941" i="15"/>
  <c r="L941" i="15"/>
  <c r="J941" i="15" s="1"/>
  <c r="G941" i="15"/>
  <c r="F941" i="15"/>
  <c r="C941" i="15"/>
  <c r="AX940" i="15"/>
  <c r="AW940" i="15"/>
  <c r="AV940" i="15"/>
  <c r="AH940" i="15"/>
  <c r="AG940" i="15"/>
  <c r="AF940" i="15"/>
  <c r="AE940" i="15"/>
  <c r="AD940" i="15"/>
  <c r="N940" i="15"/>
  <c r="M940" i="15"/>
  <c r="L940" i="15"/>
  <c r="J940" i="15"/>
  <c r="G940" i="15"/>
  <c r="F940" i="15"/>
  <c r="C940" i="15"/>
  <c r="AX939" i="15"/>
  <c r="AW939" i="15"/>
  <c r="AV939" i="15"/>
  <c r="AH939" i="15"/>
  <c r="AG939" i="15"/>
  <c r="AF939" i="15"/>
  <c r="AE939" i="15"/>
  <c r="AD939" i="15"/>
  <c r="N939" i="15"/>
  <c r="M939" i="15"/>
  <c r="L939" i="15"/>
  <c r="J939" i="15" s="1"/>
  <c r="G939" i="15"/>
  <c r="F939" i="15"/>
  <c r="C939" i="15"/>
  <c r="AX938" i="15"/>
  <c r="AW938" i="15"/>
  <c r="AV938" i="15"/>
  <c r="AH938" i="15"/>
  <c r="AG938" i="15"/>
  <c r="AF938" i="15"/>
  <c r="AE938" i="15"/>
  <c r="AD938" i="15"/>
  <c r="N938" i="15"/>
  <c r="M938" i="15"/>
  <c r="J938" i="15" s="1"/>
  <c r="L938" i="15"/>
  <c r="G938" i="15"/>
  <c r="F938" i="15"/>
  <c r="C938" i="15"/>
  <c r="AX937" i="15"/>
  <c r="AW937" i="15"/>
  <c r="AV937" i="15"/>
  <c r="AH937" i="15"/>
  <c r="AG937" i="15"/>
  <c r="AF937" i="15"/>
  <c r="AE937" i="15"/>
  <c r="AD937" i="15"/>
  <c r="N937" i="15"/>
  <c r="M937" i="15"/>
  <c r="L937" i="15"/>
  <c r="J937" i="15" s="1"/>
  <c r="G937" i="15"/>
  <c r="F937" i="15"/>
  <c r="C937" i="15"/>
  <c r="AX936" i="15"/>
  <c r="AW936" i="15"/>
  <c r="AV936" i="15"/>
  <c r="AH936" i="15"/>
  <c r="AG936" i="15"/>
  <c r="AF936" i="15"/>
  <c r="AE936" i="15"/>
  <c r="AD936" i="15"/>
  <c r="N936" i="15"/>
  <c r="M936" i="15"/>
  <c r="L936" i="15"/>
  <c r="G936" i="15"/>
  <c r="F936" i="15"/>
  <c r="C936" i="15"/>
  <c r="AX935" i="15"/>
  <c r="AW935" i="15"/>
  <c r="AV935" i="15"/>
  <c r="AH935" i="15"/>
  <c r="AG935" i="15"/>
  <c r="AF935" i="15"/>
  <c r="AE935" i="15"/>
  <c r="AD935" i="15"/>
  <c r="N935" i="15"/>
  <c r="M935" i="15"/>
  <c r="L935" i="15"/>
  <c r="J935" i="15" s="1"/>
  <c r="G935" i="15"/>
  <c r="F935" i="15"/>
  <c r="C935" i="15"/>
  <c r="AX934" i="15"/>
  <c r="AW934" i="15"/>
  <c r="AV934" i="15"/>
  <c r="AH934" i="15"/>
  <c r="AG934" i="15"/>
  <c r="AF934" i="15"/>
  <c r="AE934" i="15"/>
  <c r="AD934" i="15"/>
  <c r="N934" i="15"/>
  <c r="M934" i="15"/>
  <c r="L934" i="15"/>
  <c r="J934" i="15"/>
  <c r="G934" i="15"/>
  <c r="F934" i="15"/>
  <c r="C934" i="15"/>
  <c r="AX933" i="15"/>
  <c r="AW933" i="15"/>
  <c r="AV933" i="15"/>
  <c r="AH933" i="15"/>
  <c r="AG933" i="15"/>
  <c r="AF933" i="15"/>
  <c r="AE933" i="15"/>
  <c r="AD933" i="15"/>
  <c r="N933" i="15"/>
  <c r="M933" i="15"/>
  <c r="L933" i="15"/>
  <c r="J933" i="15" s="1"/>
  <c r="G933" i="15"/>
  <c r="F933" i="15"/>
  <c r="C933" i="15"/>
  <c r="AX932" i="15"/>
  <c r="AW932" i="15"/>
  <c r="AV932" i="15"/>
  <c r="AH932" i="15"/>
  <c r="AG932" i="15"/>
  <c r="AF932" i="15"/>
  <c r="AE932" i="15"/>
  <c r="AD932" i="15"/>
  <c r="N932" i="15"/>
  <c r="M932" i="15"/>
  <c r="L932" i="15"/>
  <c r="J932" i="15"/>
  <c r="G932" i="15"/>
  <c r="F932" i="15"/>
  <c r="C932" i="15"/>
  <c r="AX931" i="15"/>
  <c r="AW931" i="15"/>
  <c r="AV931" i="15"/>
  <c r="AH931" i="15"/>
  <c r="AG931" i="15"/>
  <c r="AF931" i="15"/>
  <c r="AE931" i="15"/>
  <c r="AD931" i="15"/>
  <c r="N931" i="15"/>
  <c r="M931" i="15"/>
  <c r="L931" i="15"/>
  <c r="J931" i="15" s="1"/>
  <c r="G931" i="15"/>
  <c r="F931" i="15"/>
  <c r="C931" i="15"/>
  <c r="AX930" i="15"/>
  <c r="AW930" i="15"/>
  <c r="AV930" i="15"/>
  <c r="AH930" i="15"/>
  <c r="AG930" i="15"/>
  <c r="AF930" i="15"/>
  <c r="AE930" i="15"/>
  <c r="AD930" i="15"/>
  <c r="N930" i="15"/>
  <c r="M930" i="15"/>
  <c r="J930" i="15" s="1"/>
  <c r="L930" i="15"/>
  <c r="G930" i="15"/>
  <c r="F930" i="15"/>
  <c r="C930" i="15"/>
  <c r="AX929" i="15"/>
  <c r="AW929" i="15"/>
  <c r="AV929" i="15"/>
  <c r="AH929" i="15"/>
  <c r="AG929" i="15"/>
  <c r="AF929" i="15"/>
  <c r="AE929" i="15"/>
  <c r="AD929" i="15"/>
  <c r="N929" i="15"/>
  <c r="M929" i="15"/>
  <c r="L929" i="15"/>
  <c r="G929" i="15"/>
  <c r="F929" i="15"/>
  <c r="C929" i="15"/>
  <c r="AX928" i="15"/>
  <c r="AW928" i="15"/>
  <c r="AV928" i="15"/>
  <c r="AH928" i="15"/>
  <c r="AG928" i="15"/>
  <c r="AF928" i="15"/>
  <c r="AE928" i="15"/>
  <c r="AD928" i="15"/>
  <c r="N928" i="15"/>
  <c r="M928" i="15"/>
  <c r="L928" i="15"/>
  <c r="J928" i="15" s="1"/>
  <c r="G928" i="15"/>
  <c r="F928" i="15"/>
  <c r="C928" i="15"/>
  <c r="AX927" i="15"/>
  <c r="AW927" i="15"/>
  <c r="AV927" i="15"/>
  <c r="AH927" i="15"/>
  <c r="AG927" i="15"/>
  <c r="AF927" i="15"/>
  <c r="AE927" i="15"/>
  <c r="AD927" i="15"/>
  <c r="N927" i="15"/>
  <c r="M927" i="15"/>
  <c r="L927" i="15"/>
  <c r="J927" i="15" s="1"/>
  <c r="G927" i="15"/>
  <c r="F927" i="15"/>
  <c r="C927" i="15"/>
  <c r="AX926" i="15"/>
  <c r="AW926" i="15"/>
  <c r="AV926" i="15"/>
  <c r="AH926" i="15"/>
  <c r="AG926" i="15"/>
  <c r="AF926" i="15"/>
  <c r="AE926" i="15"/>
  <c r="AD926" i="15"/>
  <c r="N926" i="15"/>
  <c r="M926" i="15"/>
  <c r="L926" i="15"/>
  <c r="J926" i="15"/>
  <c r="G926" i="15"/>
  <c r="F926" i="15"/>
  <c r="C926" i="15"/>
  <c r="AX925" i="15"/>
  <c r="AW925" i="15"/>
  <c r="AV925" i="15"/>
  <c r="AH925" i="15"/>
  <c r="AG925" i="15"/>
  <c r="AF925" i="15"/>
  <c r="AE925" i="15"/>
  <c r="AD925" i="15"/>
  <c r="N925" i="15"/>
  <c r="M925" i="15"/>
  <c r="L925" i="15"/>
  <c r="J925" i="15" s="1"/>
  <c r="G925" i="15"/>
  <c r="F925" i="15"/>
  <c r="C925" i="15"/>
  <c r="AX924" i="15"/>
  <c r="AW924" i="15"/>
  <c r="AV924" i="15"/>
  <c r="AH924" i="15"/>
  <c r="AG924" i="15"/>
  <c r="AF924" i="15"/>
  <c r="AE924" i="15"/>
  <c r="AD924" i="15"/>
  <c r="N924" i="15"/>
  <c r="M924" i="15"/>
  <c r="L924" i="15"/>
  <c r="J924" i="15"/>
  <c r="G924" i="15"/>
  <c r="F924" i="15"/>
  <c r="C924" i="15"/>
  <c r="AX923" i="15"/>
  <c r="AW923" i="15"/>
  <c r="AV923" i="15"/>
  <c r="AH923" i="15"/>
  <c r="AG923" i="15"/>
  <c r="AF923" i="15"/>
  <c r="AE923" i="15"/>
  <c r="AD923" i="15"/>
  <c r="N923" i="15"/>
  <c r="M923" i="15"/>
  <c r="L923" i="15"/>
  <c r="J923" i="15" s="1"/>
  <c r="G923" i="15"/>
  <c r="F923" i="15"/>
  <c r="C923" i="15"/>
  <c r="AX922" i="15"/>
  <c r="AW922" i="15"/>
  <c r="AV922" i="15"/>
  <c r="AH922" i="15"/>
  <c r="AG922" i="15"/>
  <c r="AF922" i="15"/>
  <c r="AE922" i="15"/>
  <c r="AD922" i="15"/>
  <c r="N922" i="15"/>
  <c r="M922" i="15"/>
  <c r="J922" i="15" s="1"/>
  <c r="L922" i="15"/>
  <c r="G922" i="15"/>
  <c r="F922" i="15"/>
  <c r="C922" i="15"/>
  <c r="AX921" i="15"/>
  <c r="AW921" i="15"/>
  <c r="AV921" i="15"/>
  <c r="AH921" i="15"/>
  <c r="AG921" i="15"/>
  <c r="AF921" i="15"/>
  <c r="AE921" i="15"/>
  <c r="AD921" i="15"/>
  <c r="N921" i="15"/>
  <c r="M921" i="15"/>
  <c r="L921" i="15"/>
  <c r="J921" i="15" s="1"/>
  <c r="G921" i="15"/>
  <c r="F921" i="15"/>
  <c r="C921" i="15"/>
  <c r="AX920" i="15"/>
  <c r="AW920" i="15"/>
  <c r="AV920" i="15"/>
  <c r="AH920" i="15"/>
  <c r="AG920" i="15"/>
  <c r="AF920" i="15"/>
  <c r="AE920" i="15"/>
  <c r="AD920" i="15"/>
  <c r="N920" i="15"/>
  <c r="M920" i="15"/>
  <c r="L920" i="15"/>
  <c r="G920" i="15"/>
  <c r="F920" i="15"/>
  <c r="C920" i="15"/>
  <c r="AX919" i="15"/>
  <c r="AW919" i="15"/>
  <c r="AV919" i="15"/>
  <c r="AH919" i="15"/>
  <c r="AG919" i="15"/>
  <c r="AF919" i="15"/>
  <c r="AE919" i="15"/>
  <c r="AD919" i="15"/>
  <c r="N919" i="15"/>
  <c r="M919" i="15"/>
  <c r="L919" i="15"/>
  <c r="J919" i="15" s="1"/>
  <c r="G919" i="15"/>
  <c r="F919" i="15"/>
  <c r="C919" i="15"/>
  <c r="AX918" i="15"/>
  <c r="AW918" i="15"/>
  <c r="AV918" i="15"/>
  <c r="AH918" i="15"/>
  <c r="AG918" i="15"/>
  <c r="AF918" i="15"/>
  <c r="AE918" i="15"/>
  <c r="AD918" i="15"/>
  <c r="N918" i="15"/>
  <c r="M918" i="15"/>
  <c r="L918" i="15"/>
  <c r="J918" i="15"/>
  <c r="G918" i="15"/>
  <c r="F918" i="15"/>
  <c r="C918" i="15"/>
  <c r="AX917" i="15"/>
  <c r="AW917" i="15"/>
  <c r="AV917" i="15"/>
  <c r="AH917" i="15"/>
  <c r="AG917" i="15"/>
  <c r="AF917" i="15"/>
  <c r="AE917" i="15"/>
  <c r="AD917" i="15"/>
  <c r="N917" i="15"/>
  <c r="M917" i="15"/>
  <c r="L917" i="15"/>
  <c r="J917" i="15" s="1"/>
  <c r="G917" i="15"/>
  <c r="F917" i="15"/>
  <c r="C917" i="15"/>
  <c r="AX916" i="15"/>
  <c r="AW916" i="15"/>
  <c r="AV916" i="15"/>
  <c r="AH916" i="15"/>
  <c r="AG916" i="15"/>
  <c r="AF916" i="15"/>
  <c r="AE916" i="15"/>
  <c r="AD916" i="15"/>
  <c r="N916" i="15"/>
  <c r="M916" i="15"/>
  <c r="L916" i="15"/>
  <c r="J916" i="15"/>
  <c r="G916" i="15"/>
  <c r="F916" i="15"/>
  <c r="C916" i="15"/>
  <c r="AX915" i="15"/>
  <c r="AW915" i="15"/>
  <c r="AV915" i="15"/>
  <c r="AH915" i="15"/>
  <c r="AG915" i="15"/>
  <c r="AF915" i="15"/>
  <c r="AE915" i="15"/>
  <c r="AD915" i="15"/>
  <c r="N915" i="15"/>
  <c r="M915" i="15"/>
  <c r="L915" i="15"/>
  <c r="J915" i="15" s="1"/>
  <c r="G915" i="15"/>
  <c r="F915" i="15"/>
  <c r="C915" i="15"/>
  <c r="AX914" i="15"/>
  <c r="AW914" i="15"/>
  <c r="AV914" i="15"/>
  <c r="AH914" i="15"/>
  <c r="AG914" i="15"/>
  <c r="AF914" i="15"/>
  <c r="AE914" i="15"/>
  <c r="AD914" i="15"/>
  <c r="N914" i="15"/>
  <c r="M914" i="15"/>
  <c r="J914" i="15" s="1"/>
  <c r="L914" i="15"/>
  <c r="G914" i="15"/>
  <c r="F914" i="15"/>
  <c r="C914" i="15"/>
  <c r="AX913" i="15"/>
  <c r="AW913" i="15"/>
  <c r="AV913" i="15"/>
  <c r="AH913" i="15"/>
  <c r="AG913" i="15"/>
  <c r="AF913" i="15"/>
  <c r="AE913" i="15"/>
  <c r="AD913" i="15"/>
  <c r="N913" i="15"/>
  <c r="M913" i="15"/>
  <c r="L913" i="15"/>
  <c r="G913" i="15"/>
  <c r="F913" i="15"/>
  <c r="C913" i="15"/>
  <c r="AX912" i="15"/>
  <c r="AW912" i="15"/>
  <c r="AV912" i="15"/>
  <c r="AH912" i="15"/>
  <c r="AG912" i="15"/>
  <c r="AF912" i="15"/>
  <c r="AE912" i="15"/>
  <c r="AD912" i="15"/>
  <c r="N912" i="15"/>
  <c r="M912" i="15"/>
  <c r="L912" i="15"/>
  <c r="G912" i="15"/>
  <c r="F912" i="15"/>
  <c r="C912" i="15"/>
  <c r="AX911" i="15"/>
  <c r="AW911" i="15"/>
  <c r="AV911" i="15"/>
  <c r="AH911" i="15"/>
  <c r="AG911" i="15"/>
  <c r="AF911" i="15"/>
  <c r="AE911" i="15"/>
  <c r="AD911" i="15"/>
  <c r="N911" i="15"/>
  <c r="M911" i="15"/>
  <c r="L911" i="15"/>
  <c r="J911" i="15" s="1"/>
  <c r="G911" i="15"/>
  <c r="F911" i="15"/>
  <c r="C911" i="15"/>
  <c r="AX910" i="15"/>
  <c r="AW910" i="15"/>
  <c r="AV910" i="15"/>
  <c r="AH910" i="15"/>
  <c r="AG910" i="15"/>
  <c r="AF910" i="15"/>
  <c r="AE910" i="15"/>
  <c r="AD910" i="15"/>
  <c r="N910" i="15"/>
  <c r="M910" i="15"/>
  <c r="L910" i="15"/>
  <c r="J910" i="15"/>
  <c r="G910" i="15"/>
  <c r="F910" i="15"/>
  <c r="C910" i="15"/>
  <c r="AX909" i="15"/>
  <c r="AW909" i="15"/>
  <c r="AV909" i="15"/>
  <c r="AH909" i="15"/>
  <c r="AG909" i="15"/>
  <c r="AF909" i="15"/>
  <c r="AE909" i="15"/>
  <c r="AD909" i="15"/>
  <c r="N909" i="15"/>
  <c r="M909" i="15"/>
  <c r="L909" i="15"/>
  <c r="J909" i="15" s="1"/>
  <c r="G909" i="15"/>
  <c r="F909" i="15"/>
  <c r="C909" i="15"/>
  <c r="AX907" i="15"/>
  <c r="AW907" i="15"/>
  <c r="AV907" i="15"/>
  <c r="AH907" i="15"/>
  <c r="AG907" i="15"/>
  <c r="AF907" i="15"/>
  <c r="AE907" i="15"/>
  <c r="AD907" i="15"/>
  <c r="N907" i="15"/>
  <c r="M907" i="15"/>
  <c r="L907" i="15"/>
  <c r="J907" i="15"/>
  <c r="G907" i="15"/>
  <c r="F907" i="15"/>
  <c r="C907" i="15"/>
  <c r="AX906" i="15"/>
  <c r="AW906" i="15"/>
  <c r="AV906" i="15"/>
  <c r="AH906" i="15"/>
  <c r="AG906" i="15"/>
  <c r="AF906" i="15"/>
  <c r="AE906" i="15"/>
  <c r="AD906" i="15"/>
  <c r="N906" i="15"/>
  <c r="M906" i="15"/>
  <c r="L906" i="15"/>
  <c r="J906" i="15" s="1"/>
  <c r="G906" i="15"/>
  <c r="F906" i="15"/>
  <c r="C906" i="15"/>
  <c r="AX905" i="15"/>
  <c r="AW905" i="15"/>
  <c r="AV905" i="15"/>
  <c r="AH905" i="15"/>
  <c r="AG905" i="15"/>
  <c r="AF905" i="15"/>
  <c r="AE905" i="15"/>
  <c r="AD905" i="15"/>
  <c r="N905" i="15"/>
  <c r="M905" i="15"/>
  <c r="J905" i="15" s="1"/>
  <c r="L905" i="15"/>
  <c r="G905" i="15"/>
  <c r="F905" i="15"/>
  <c r="C905" i="15"/>
  <c r="AX904" i="15"/>
  <c r="AW904" i="15"/>
  <c r="AV904" i="15"/>
  <c r="AH904" i="15"/>
  <c r="AG904" i="15"/>
  <c r="AF904" i="15"/>
  <c r="AE904" i="15"/>
  <c r="AD904" i="15"/>
  <c r="N904" i="15"/>
  <c r="M904" i="15"/>
  <c r="L904" i="15"/>
  <c r="J904" i="15" s="1"/>
  <c r="G904" i="15"/>
  <c r="F904" i="15"/>
  <c r="C904" i="15"/>
  <c r="AX903" i="15"/>
  <c r="AW903" i="15"/>
  <c r="AV903" i="15"/>
  <c r="AH903" i="15"/>
  <c r="AG903" i="15"/>
  <c r="AF903" i="15"/>
  <c r="AE903" i="15"/>
  <c r="AD903" i="15"/>
  <c r="N903" i="15"/>
  <c r="M903" i="15"/>
  <c r="L903" i="15"/>
  <c r="G903" i="15"/>
  <c r="F903" i="15"/>
  <c r="C903" i="15"/>
  <c r="AX902" i="15"/>
  <c r="AW902" i="15"/>
  <c r="AV902" i="15"/>
  <c r="AH902" i="15"/>
  <c r="AG902" i="15"/>
  <c r="AF902" i="15"/>
  <c r="AE902" i="15"/>
  <c r="AD902" i="15"/>
  <c r="N902" i="15"/>
  <c r="M902" i="15"/>
  <c r="L902" i="15"/>
  <c r="J902" i="15" s="1"/>
  <c r="G902" i="15"/>
  <c r="F902" i="15"/>
  <c r="C902" i="15"/>
  <c r="AX901" i="15"/>
  <c r="AW901" i="15"/>
  <c r="AV901" i="15"/>
  <c r="AH901" i="15"/>
  <c r="AG901" i="15"/>
  <c r="AF901" i="15"/>
  <c r="AE901" i="15"/>
  <c r="AD901" i="15"/>
  <c r="N901" i="15"/>
  <c r="M901" i="15"/>
  <c r="L901" i="15"/>
  <c r="J901" i="15"/>
  <c r="G901" i="15"/>
  <c r="F901" i="15"/>
  <c r="C901" i="15"/>
  <c r="AX900" i="15"/>
  <c r="AW900" i="15"/>
  <c r="AV900" i="15"/>
  <c r="AH900" i="15"/>
  <c r="AG900" i="15"/>
  <c r="AF900" i="15"/>
  <c r="AE900" i="15"/>
  <c r="AD900" i="15"/>
  <c r="N900" i="15"/>
  <c r="M900" i="15"/>
  <c r="L900" i="15"/>
  <c r="J900" i="15" s="1"/>
  <c r="G900" i="15"/>
  <c r="F900" i="15"/>
  <c r="C900" i="15"/>
  <c r="AX899" i="15"/>
  <c r="AW899" i="15"/>
  <c r="AV899" i="15"/>
  <c r="AH899" i="15"/>
  <c r="AG899" i="15"/>
  <c r="AF899" i="15"/>
  <c r="AE899" i="15"/>
  <c r="AD899" i="15"/>
  <c r="N899" i="15"/>
  <c r="M899" i="15"/>
  <c r="L899" i="15"/>
  <c r="J899" i="15"/>
  <c r="G899" i="15"/>
  <c r="F899" i="15"/>
  <c r="C899" i="15"/>
  <c r="AX898" i="15"/>
  <c r="AW898" i="15"/>
  <c r="AV898" i="15"/>
  <c r="AH898" i="15"/>
  <c r="AG898" i="15"/>
  <c r="AF898" i="15"/>
  <c r="AE898" i="15"/>
  <c r="AD898" i="15"/>
  <c r="N898" i="15"/>
  <c r="M898" i="15"/>
  <c r="L898" i="15"/>
  <c r="J898" i="15" s="1"/>
  <c r="G898" i="15"/>
  <c r="F898" i="15"/>
  <c r="C898" i="15"/>
  <c r="AX897" i="15"/>
  <c r="AW897" i="15"/>
  <c r="AV897" i="15"/>
  <c r="AH897" i="15"/>
  <c r="AG897" i="15"/>
  <c r="AF897" i="15"/>
  <c r="AE897" i="15"/>
  <c r="AD897" i="15"/>
  <c r="N897" i="15"/>
  <c r="M897" i="15"/>
  <c r="J897" i="15" s="1"/>
  <c r="L897" i="15"/>
  <c r="G897" i="15"/>
  <c r="F897" i="15"/>
  <c r="C897" i="15"/>
  <c r="AX896" i="15"/>
  <c r="AW896" i="15"/>
  <c r="AV896" i="15"/>
  <c r="AH896" i="15"/>
  <c r="AG896" i="15"/>
  <c r="AF896" i="15"/>
  <c r="AE896" i="15"/>
  <c r="AD896" i="15"/>
  <c r="N896" i="15"/>
  <c r="M896" i="15"/>
  <c r="L896" i="15"/>
  <c r="G896" i="15"/>
  <c r="F896" i="15"/>
  <c r="C896" i="15"/>
  <c r="AX894" i="15"/>
  <c r="AW894" i="15"/>
  <c r="AV894" i="15"/>
  <c r="AH894" i="15"/>
  <c r="AG894" i="15"/>
  <c r="AF894" i="15"/>
  <c r="AE894" i="15"/>
  <c r="AD894" i="15"/>
  <c r="N894" i="15"/>
  <c r="M894" i="15"/>
  <c r="L894" i="15"/>
  <c r="J894" i="15" s="1"/>
  <c r="G894" i="15"/>
  <c r="F894" i="15"/>
  <c r="C894" i="15"/>
  <c r="AX893" i="15"/>
  <c r="AW893" i="15"/>
  <c r="AV893" i="15"/>
  <c r="AH893" i="15"/>
  <c r="AG893" i="15"/>
  <c r="AF893" i="15"/>
  <c r="AE893" i="15"/>
  <c r="AD893" i="15"/>
  <c r="N893" i="15"/>
  <c r="M893" i="15"/>
  <c r="L893" i="15"/>
  <c r="J893" i="15" s="1"/>
  <c r="G893" i="15"/>
  <c r="F893" i="15"/>
  <c r="C893" i="15"/>
  <c r="AX892" i="15"/>
  <c r="AW892" i="15"/>
  <c r="AV892" i="15"/>
  <c r="AH892" i="15"/>
  <c r="AG892" i="15"/>
  <c r="AF892" i="15"/>
  <c r="AE892" i="15"/>
  <c r="AD892" i="15"/>
  <c r="N892" i="15"/>
  <c r="M892" i="15"/>
  <c r="L892" i="15"/>
  <c r="J892" i="15"/>
  <c r="G892" i="15"/>
  <c r="F892" i="15"/>
  <c r="C892" i="15"/>
  <c r="AX891" i="15"/>
  <c r="AW891" i="15"/>
  <c r="AV891" i="15"/>
  <c r="AH891" i="15"/>
  <c r="AG891" i="15"/>
  <c r="AF891" i="15"/>
  <c r="AE891" i="15"/>
  <c r="AD891" i="15"/>
  <c r="N891" i="15"/>
  <c r="M891" i="15"/>
  <c r="L891" i="15"/>
  <c r="J891" i="15" s="1"/>
  <c r="G891" i="15"/>
  <c r="F891" i="15"/>
  <c r="C891" i="15"/>
  <c r="AX890" i="15"/>
  <c r="AW890" i="15"/>
  <c r="AV890" i="15"/>
  <c r="AH890" i="15"/>
  <c r="AG890" i="15"/>
  <c r="AF890" i="15"/>
  <c r="AE890" i="15"/>
  <c r="AD890" i="15"/>
  <c r="N890" i="15"/>
  <c r="M890" i="15"/>
  <c r="L890" i="15"/>
  <c r="J890" i="15"/>
  <c r="G890" i="15"/>
  <c r="F890" i="15"/>
  <c r="C890" i="15"/>
  <c r="AX888" i="15"/>
  <c r="AW888" i="15"/>
  <c r="AV888" i="15"/>
  <c r="AH888" i="15"/>
  <c r="AG888" i="15"/>
  <c r="AF888" i="15"/>
  <c r="AE888" i="15"/>
  <c r="AD888" i="15"/>
  <c r="N888" i="15"/>
  <c r="M888" i="15"/>
  <c r="L888" i="15"/>
  <c r="J888" i="15" s="1"/>
  <c r="G888" i="15"/>
  <c r="F888" i="15"/>
  <c r="C888" i="15"/>
  <c r="AX887" i="15"/>
  <c r="AW887" i="15"/>
  <c r="AV887" i="15"/>
  <c r="AH887" i="15"/>
  <c r="AG887" i="15"/>
  <c r="AF887" i="15"/>
  <c r="AE887" i="15"/>
  <c r="AD887" i="15"/>
  <c r="N887" i="15"/>
  <c r="M887" i="15"/>
  <c r="J887" i="15" s="1"/>
  <c r="L887" i="15"/>
  <c r="G887" i="15"/>
  <c r="F887" i="15"/>
  <c r="C887" i="15"/>
  <c r="AX886" i="15"/>
  <c r="AW886" i="15"/>
  <c r="AV886" i="15"/>
  <c r="AH886" i="15"/>
  <c r="AG886" i="15"/>
  <c r="AF886" i="15"/>
  <c r="AE886" i="15"/>
  <c r="AD886" i="15"/>
  <c r="N886" i="15"/>
  <c r="M886" i="15"/>
  <c r="L886" i="15"/>
  <c r="J886" i="15" s="1"/>
  <c r="G886" i="15"/>
  <c r="F886" i="15"/>
  <c r="C886" i="15"/>
  <c r="AX884" i="15"/>
  <c r="AW884" i="15"/>
  <c r="AV884" i="15"/>
  <c r="AH884" i="15"/>
  <c r="AG884" i="15"/>
  <c r="AF884" i="15"/>
  <c r="AE884" i="15"/>
  <c r="AD884" i="15"/>
  <c r="N884" i="15"/>
  <c r="M884" i="15"/>
  <c r="L884" i="15"/>
  <c r="G884" i="15"/>
  <c r="F884" i="15"/>
  <c r="C884" i="15"/>
  <c r="AX883" i="15"/>
  <c r="AW883" i="15"/>
  <c r="AV883" i="15"/>
  <c r="AH883" i="15"/>
  <c r="AG883" i="15"/>
  <c r="AF883" i="15"/>
  <c r="AE883" i="15"/>
  <c r="AD883" i="15"/>
  <c r="N883" i="15"/>
  <c r="M883" i="15"/>
  <c r="L883" i="15"/>
  <c r="J883" i="15" s="1"/>
  <c r="G883" i="15"/>
  <c r="F883" i="15"/>
  <c r="C883" i="15"/>
  <c r="AX882" i="15"/>
  <c r="AW882" i="15"/>
  <c r="AV882" i="15"/>
  <c r="AH882" i="15"/>
  <c r="AG882" i="15"/>
  <c r="AF882" i="15"/>
  <c r="AE882" i="15"/>
  <c r="AD882" i="15"/>
  <c r="N882" i="15"/>
  <c r="M882" i="15"/>
  <c r="L882" i="15"/>
  <c r="J882" i="15"/>
  <c r="G882" i="15"/>
  <c r="F882" i="15"/>
  <c r="C882" i="15"/>
  <c r="AX881" i="15"/>
  <c r="AW881" i="15"/>
  <c r="AV881" i="15"/>
  <c r="AH881" i="15"/>
  <c r="AG881" i="15"/>
  <c r="AF881" i="15"/>
  <c r="AE881" i="15"/>
  <c r="AD881" i="15"/>
  <c r="N881" i="15"/>
  <c r="M881" i="15"/>
  <c r="L881" i="15"/>
  <c r="J881" i="15" s="1"/>
  <c r="G881" i="15"/>
  <c r="F881" i="15"/>
  <c r="C881" i="15"/>
  <c r="AX880" i="15"/>
  <c r="AW880" i="15"/>
  <c r="AV880" i="15"/>
  <c r="AH880" i="15"/>
  <c r="AG880" i="15"/>
  <c r="AF880" i="15"/>
  <c r="AE880" i="15"/>
  <c r="AD880" i="15"/>
  <c r="N880" i="15"/>
  <c r="M880" i="15"/>
  <c r="L880" i="15"/>
  <c r="J880" i="15"/>
  <c r="G880" i="15"/>
  <c r="F880" i="15"/>
  <c r="C880" i="15"/>
  <c r="AX879" i="15"/>
  <c r="AW879" i="15"/>
  <c r="AV879" i="15"/>
  <c r="AH879" i="15"/>
  <c r="AG879" i="15"/>
  <c r="AF879" i="15"/>
  <c r="AE879" i="15"/>
  <c r="AD879" i="15"/>
  <c r="N879" i="15"/>
  <c r="M879" i="15"/>
  <c r="L879" i="15"/>
  <c r="J879" i="15" s="1"/>
  <c r="G879" i="15"/>
  <c r="F879" i="15"/>
  <c r="C879" i="15"/>
  <c r="AX878" i="15"/>
  <c r="AW878" i="15"/>
  <c r="AV878" i="15"/>
  <c r="AH878" i="15"/>
  <c r="AG878" i="15"/>
  <c r="AF878" i="15"/>
  <c r="AE878" i="15"/>
  <c r="AD878" i="15"/>
  <c r="N878" i="15"/>
  <c r="M878" i="15"/>
  <c r="J878" i="15" s="1"/>
  <c r="L878" i="15"/>
  <c r="G878" i="15"/>
  <c r="F878" i="15"/>
  <c r="C878" i="15"/>
  <c r="AX877" i="15"/>
  <c r="AW877" i="15"/>
  <c r="AV877" i="15"/>
  <c r="AH877" i="15"/>
  <c r="AG877" i="15"/>
  <c r="AF877" i="15"/>
  <c r="AE877" i="15"/>
  <c r="AD877" i="15"/>
  <c r="N877" i="15"/>
  <c r="M877" i="15"/>
  <c r="L877" i="15"/>
  <c r="G877" i="15"/>
  <c r="F877" i="15"/>
  <c r="C877" i="15"/>
  <c r="AX876" i="15"/>
  <c r="AW876" i="15"/>
  <c r="AV876" i="15"/>
  <c r="AH876" i="15"/>
  <c r="AG876" i="15"/>
  <c r="AF876" i="15"/>
  <c r="AE876" i="15"/>
  <c r="AD876" i="15"/>
  <c r="N876" i="15"/>
  <c r="M876" i="15"/>
  <c r="L876" i="15"/>
  <c r="G876" i="15"/>
  <c r="F876" i="15"/>
  <c r="C876" i="15"/>
  <c r="AX875" i="15"/>
  <c r="AW875" i="15"/>
  <c r="AV875" i="15"/>
  <c r="AH875" i="15"/>
  <c r="AG875" i="15"/>
  <c r="AF875" i="15"/>
  <c r="AE875" i="15"/>
  <c r="AD875" i="15"/>
  <c r="N875" i="15"/>
  <c r="M875" i="15"/>
  <c r="L875" i="15"/>
  <c r="J875" i="15" s="1"/>
  <c r="G875" i="15"/>
  <c r="F875" i="15"/>
  <c r="C875" i="15"/>
  <c r="AX874" i="15"/>
  <c r="AW874" i="15"/>
  <c r="AV874" i="15"/>
  <c r="AH874" i="15"/>
  <c r="AG874" i="15"/>
  <c r="AF874" i="15"/>
  <c r="AE874" i="15"/>
  <c r="AD874" i="15"/>
  <c r="N874" i="15"/>
  <c r="M874" i="15"/>
  <c r="L874" i="15"/>
  <c r="J874" i="15"/>
  <c r="G874" i="15"/>
  <c r="F874" i="15"/>
  <c r="C874" i="15"/>
  <c r="AX873" i="15"/>
  <c r="AW873" i="15"/>
  <c r="AV873" i="15"/>
  <c r="AH873" i="15"/>
  <c r="AG873" i="15"/>
  <c r="AF873" i="15"/>
  <c r="AE873" i="15"/>
  <c r="AD873" i="15"/>
  <c r="N873" i="15"/>
  <c r="M873" i="15"/>
  <c r="L873" i="15"/>
  <c r="J873" i="15" s="1"/>
  <c r="G873" i="15"/>
  <c r="F873" i="15"/>
  <c r="C873" i="15"/>
  <c r="AX872" i="15"/>
  <c r="AW872" i="15"/>
  <c r="AV872" i="15"/>
  <c r="AH872" i="15"/>
  <c r="AG872" i="15"/>
  <c r="AF872" i="15"/>
  <c r="AE872" i="15"/>
  <c r="AD872" i="15"/>
  <c r="N872" i="15"/>
  <c r="M872" i="15"/>
  <c r="L872" i="15"/>
  <c r="J872" i="15"/>
  <c r="G872" i="15"/>
  <c r="F872" i="15"/>
  <c r="C872" i="15"/>
  <c r="AX870" i="15"/>
  <c r="AW870" i="15"/>
  <c r="AV870" i="15"/>
  <c r="AH870" i="15"/>
  <c r="AG870" i="15"/>
  <c r="AF870" i="15"/>
  <c r="AE870" i="15"/>
  <c r="AD870" i="15"/>
  <c r="N870" i="15"/>
  <c r="M870" i="15"/>
  <c r="L870" i="15"/>
  <c r="J870" i="15" s="1"/>
  <c r="G870" i="15"/>
  <c r="F870" i="15"/>
  <c r="C870" i="15"/>
  <c r="AX869" i="15"/>
  <c r="AW869" i="15"/>
  <c r="AV869" i="15"/>
  <c r="AH869" i="15"/>
  <c r="AG869" i="15"/>
  <c r="AF869" i="15"/>
  <c r="AE869" i="15"/>
  <c r="AD869" i="15"/>
  <c r="N869" i="15"/>
  <c r="M869" i="15"/>
  <c r="J869" i="15" s="1"/>
  <c r="L869" i="15"/>
  <c r="G869" i="15"/>
  <c r="F869" i="15"/>
  <c r="C869" i="15"/>
  <c r="AX868" i="15"/>
  <c r="AW868" i="15"/>
  <c r="AV868" i="15"/>
  <c r="AH868" i="15"/>
  <c r="AG868" i="15"/>
  <c r="AF868" i="15"/>
  <c r="AE868" i="15"/>
  <c r="AD868" i="15"/>
  <c r="N868" i="15"/>
  <c r="M868" i="15"/>
  <c r="L868" i="15"/>
  <c r="J868" i="15" s="1"/>
  <c r="G868" i="15"/>
  <c r="F868" i="15"/>
  <c r="C868" i="15"/>
  <c r="AX867" i="15"/>
  <c r="AW867" i="15"/>
  <c r="AV867" i="15"/>
  <c r="AH867" i="15"/>
  <c r="AG867" i="15"/>
  <c r="AF867" i="15"/>
  <c r="AE867" i="15"/>
  <c r="AD867" i="15"/>
  <c r="N867" i="15"/>
  <c r="M867" i="15"/>
  <c r="L867" i="15"/>
  <c r="G867" i="15"/>
  <c r="F867" i="15"/>
  <c r="C867" i="15"/>
  <c r="AX866" i="15"/>
  <c r="AW866" i="15"/>
  <c r="AV866" i="15"/>
  <c r="AH866" i="15"/>
  <c r="AG866" i="15"/>
  <c r="AF866" i="15"/>
  <c r="AE866" i="15"/>
  <c r="AD866" i="15"/>
  <c r="N866" i="15"/>
  <c r="M866" i="15"/>
  <c r="L866" i="15"/>
  <c r="J866" i="15"/>
  <c r="G866" i="15"/>
  <c r="F866" i="15"/>
  <c r="C866" i="15"/>
  <c r="AX865" i="15"/>
  <c r="AW865" i="15"/>
  <c r="AV865" i="15"/>
  <c r="AH865" i="15"/>
  <c r="AG865" i="15"/>
  <c r="AF865" i="15"/>
  <c r="AE865" i="15"/>
  <c r="AD865" i="15"/>
  <c r="N865" i="15"/>
  <c r="M865" i="15"/>
  <c r="L865" i="15"/>
  <c r="J865" i="15"/>
  <c r="G865" i="15"/>
  <c r="F865" i="15"/>
  <c r="C865" i="15"/>
  <c r="AX864" i="15"/>
  <c r="AW864" i="15"/>
  <c r="AV864" i="15"/>
  <c r="AH864" i="15"/>
  <c r="AG864" i="15"/>
  <c r="AF864" i="15"/>
  <c r="AE864" i="15"/>
  <c r="AD864" i="15"/>
  <c r="N864" i="15"/>
  <c r="M864" i="15"/>
  <c r="L864" i="15"/>
  <c r="J864" i="15" s="1"/>
  <c r="G864" i="15"/>
  <c r="F864" i="15"/>
  <c r="C864" i="15"/>
  <c r="AX863" i="15"/>
  <c r="AW863" i="15"/>
  <c r="AV863" i="15"/>
  <c r="AH863" i="15"/>
  <c r="AG863" i="15"/>
  <c r="AF863" i="15"/>
  <c r="AE863" i="15"/>
  <c r="AD863" i="15"/>
  <c r="N863" i="15"/>
  <c r="M863" i="15"/>
  <c r="L863" i="15"/>
  <c r="J863" i="15"/>
  <c r="G863" i="15"/>
  <c r="F863" i="15"/>
  <c r="C863" i="15"/>
  <c r="AX862" i="15"/>
  <c r="AW862" i="15"/>
  <c r="AV862" i="15"/>
  <c r="AH862" i="15"/>
  <c r="AG862" i="15"/>
  <c r="AF862" i="15"/>
  <c r="AE862" i="15"/>
  <c r="AD862" i="15"/>
  <c r="N862" i="15"/>
  <c r="M862" i="15"/>
  <c r="L862" i="15"/>
  <c r="J862" i="15" s="1"/>
  <c r="G862" i="15"/>
  <c r="F862" i="15"/>
  <c r="C862" i="15"/>
  <c r="AX861" i="15"/>
  <c r="AW861" i="15"/>
  <c r="AV861" i="15"/>
  <c r="AH861" i="15"/>
  <c r="AG861" i="15"/>
  <c r="AF861" i="15"/>
  <c r="AE861" i="15"/>
  <c r="AD861" i="15"/>
  <c r="N861" i="15"/>
  <c r="M861" i="15"/>
  <c r="L861" i="15"/>
  <c r="G861" i="15"/>
  <c r="F861" i="15"/>
  <c r="C861" i="15"/>
  <c r="AX860" i="15"/>
  <c r="AW860" i="15"/>
  <c r="AV860" i="15"/>
  <c r="AH860" i="15"/>
  <c r="AG860" i="15"/>
  <c r="AF860" i="15"/>
  <c r="AE860" i="15"/>
  <c r="AD860" i="15"/>
  <c r="N860" i="15"/>
  <c r="M860" i="15"/>
  <c r="L860" i="15"/>
  <c r="J860" i="15" s="1"/>
  <c r="G860" i="15"/>
  <c r="F860" i="15"/>
  <c r="C860" i="15"/>
  <c r="AX859" i="15"/>
  <c r="AW859" i="15"/>
  <c r="AV859" i="15"/>
  <c r="AH859" i="15"/>
  <c r="AG859" i="15"/>
  <c r="AF859" i="15"/>
  <c r="AE859" i="15"/>
  <c r="AD859" i="15"/>
  <c r="N859" i="15"/>
  <c r="M859" i="15"/>
  <c r="L859" i="15"/>
  <c r="J859" i="15" s="1"/>
  <c r="G859" i="15"/>
  <c r="F859" i="15"/>
  <c r="C859" i="15"/>
  <c r="AX858" i="15"/>
  <c r="AW858" i="15"/>
  <c r="AV858" i="15"/>
  <c r="AH858" i="15"/>
  <c r="AG858" i="15"/>
  <c r="AF858" i="15"/>
  <c r="AE858" i="15"/>
  <c r="AD858" i="15"/>
  <c r="N858" i="15"/>
  <c r="M858" i="15"/>
  <c r="L858" i="15"/>
  <c r="J858" i="15"/>
  <c r="G858" i="15"/>
  <c r="F858" i="15"/>
  <c r="C858" i="15"/>
  <c r="AX857" i="15"/>
  <c r="AW857" i="15"/>
  <c r="AV857" i="15"/>
  <c r="AH857" i="15"/>
  <c r="AG857" i="15"/>
  <c r="AF857" i="15"/>
  <c r="AE857" i="15"/>
  <c r="AD857" i="15"/>
  <c r="N857" i="15"/>
  <c r="M857" i="15"/>
  <c r="L857" i="15"/>
  <c r="J857" i="15"/>
  <c r="G857" i="15"/>
  <c r="F857" i="15"/>
  <c r="C857" i="15"/>
  <c r="AX856" i="15"/>
  <c r="AW856" i="15"/>
  <c r="AV856" i="15"/>
  <c r="AH856" i="15"/>
  <c r="AG856" i="15"/>
  <c r="AF856" i="15"/>
  <c r="AE856" i="15"/>
  <c r="AD856" i="15"/>
  <c r="N856" i="15"/>
  <c r="M856" i="15"/>
  <c r="L856" i="15"/>
  <c r="J856" i="15" s="1"/>
  <c r="G856" i="15"/>
  <c r="F856" i="15"/>
  <c r="C856" i="15"/>
  <c r="AX855" i="15"/>
  <c r="AW855" i="15"/>
  <c r="AV855" i="15"/>
  <c r="AH855" i="15"/>
  <c r="AG855" i="15"/>
  <c r="AF855" i="15"/>
  <c r="AE855" i="15"/>
  <c r="AD855" i="15"/>
  <c r="N855" i="15"/>
  <c r="M855" i="15"/>
  <c r="L855" i="15"/>
  <c r="J855" i="15"/>
  <c r="G855" i="15"/>
  <c r="F855" i="15"/>
  <c r="C855" i="15"/>
  <c r="AX854" i="15"/>
  <c r="AW854" i="15"/>
  <c r="AV854" i="15"/>
  <c r="AH854" i="15"/>
  <c r="AG854" i="15"/>
  <c r="AF854" i="15"/>
  <c r="AE854" i="15"/>
  <c r="AD854" i="15"/>
  <c r="N854" i="15"/>
  <c r="M854" i="15"/>
  <c r="L854" i="15"/>
  <c r="G854" i="15"/>
  <c r="F854" i="15"/>
  <c r="C854" i="15"/>
  <c r="AX852" i="15"/>
  <c r="AW852" i="15"/>
  <c r="AV852" i="15"/>
  <c r="AH852" i="15"/>
  <c r="AG852" i="15"/>
  <c r="AF852" i="15"/>
  <c r="AE852" i="15"/>
  <c r="AD852" i="15"/>
  <c r="N852" i="15"/>
  <c r="M852" i="15"/>
  <c r="J852" i="15" s="1"/>
  <c r="L852" i="15"/>
  <c r="G852" i="15"/>
  <c r="F852" i="15"/>
  <c r="C852" i="15"/>
  <c r="AX851" i="15"/>
  <c r="AW851" i="15"/>
  <c r="AV851" i="15"/>
  <c r="AH851" i="15"/>
  <c r="AG851" i="15"/>
  <c r="AF851" i="15"/>
  <c r="AE851" i="15"/>
  <c r="AD851" i="15"/>
  <c r="N851" i="15"/>
  <c r="M851" i="15"/>
  <c r="L851" i="15"/>
  <c r="G851" i="15"/>
  <c r="F851" i="15"/>
  <c r="C851" i="15"/>
  <c r="AX850" i="15"/>
  <c r="AW850" i="15"/>
  <c r="AV850" i="15"/>
  <c r="AH850" i="15"/>
  <c r="AG850" i="15"/>
  <c r="AF850" i="15"/>
  <c r="AE850" i="15"/>
  <c r="AD850" i="15"/>
  <c r="N850" i="15"/>
  <c r="M850" i="15"/>
  <c r="J850" i="15" s="1"/>
  <c r="L850" i="15"/>
  <c r="G850" i="15"/>
  <c r="F850" i="15"/>
  <c r="C850" i="15"/>
  <c r="AX849" i="15"/>
  <c r="AW849" i="15"/>
  <c r="AV849" i="15"/>
  <c r="AH849" i="15"/>
  <c r="AG849" i="15"/>
  <c r="AF849" i="15"/>
  <c r="AE849" i="15"/>
  <c r="AD849" i="15"/>
  <c r="N849" i="15"/>
  <c r="M849" i="15"/>
  <c r="L849" i="15"/>
  <c r="J849" i="15" s="1"/>
  <c r="G849" i="15"/>
  <c r="F849" i="15"/>
  <c r="C849" i="15"/>
  <c r="AX848" i="15"/>
  <c r="AW848" i="15"/>
  <c r="AV848" i="15"/>
  <c r="AH848" i="15"/>
  <c r="AG848" i="15"/>
  <c r="AF848" i="15"/>
  <c r="AE848" i="15"/>
  <c r="AD848" i="15"/>
  <c r="N848" i="15"/>
  <c r="M848" i="15"/>
  <c r="L848" i="15"/>
  <c r="J848" i="15"/>
  <c r="G848" i="15"/>
  <c r="F848" i="15"/>
  <c r="C848" i="15"/>
  <c r="AX847" i="15"/>
  <c r="AW847" i="15"/>
  <c r="AV847" i="15"/>
  <c r="AH847" i="15"/>
  <c r="AG847" i="15"/>
  <c r="AF847" i="15"/>
  <c r="AE847" i="15"/>
  <c r="AD847" i="15"/>
  <c r="N847" i="15"/>
  <c r="M847" i="15"/>
  <c r="L847" i="15"/>
  <c r="J847" i="15" s="1"/>
  <c r="G847" i="15"/>
  <c r="F847" i="15"/>
  <c r="C847" i="15"/>
  <c r="AX846" i="15"/>
  <c r="AW846" i="15"/>
  <c r="AV846" i="15"/>
  <c r="AH846" i="15"/>
  <c r="AG846" i="15"/>
  <c r="AF846" i="15"/>
  <c r="AE846" i="15"/>
  <c r="AD846" i="15"/>
  <c r="N846" i="15"/>
  <c r="M846" i="15"/>
  <c r="L846" i="15"/>
  <c r="J846" i="15"/>
  <c r="G846" i="15"/>
  <c r="F846" i="15"/>
  <c r="C846" i="15"/>
  <c r="AX844" i="15"/>
  <c r="AW844" i="15"/>
  <c r="AV844" i="15"/>
  <c r="AH844" i="15"/>
  <c r="AG844" i="15"/>
  <c r="AF844" i="15"/>
  <c r="AE844" i="15"/>
  <c r="AD844" i="15"/>
  <c r="N844" i="15"/>
  <c r="M844" i="15"/>
  <c r="L844" i="15"/>
  <c r="G844" i="15"/>
  <c r="F844" i="15"/>
  <c r="C844" i="15"/>
  <c r="AX843" i="15"/>
  <c r="AW843" i="15"/>
  <c r="AV843" i="15"/>
  <c r="AH843" i="15"/>
  <c r="AG843" i="15"/>
  <c r="AF843" i="15"/>
  <c r="AE843" i="15"/>
  <c r="AD843" i="15"/>
  <c r="N843" i="15"/>
  <c r="M843" i="15"/>
  <c r="J843" i="15" s="1"/>
  <c r="L843" i="15"/>
  <c r="G843" i="15"/>
  <c r="F843" i="15"/>
  <c r="C843" i="15"/>
  <c r="AX842" i="15"/>
  <c r="AW842" i="15"/>
  <c r="AV842" i="15"/>
  <c r="AH842" i="15"/>
  <c r="AG842" i="15"/>
  <c r="AF842" i="15"/>
  <c r="AE842" i="15"/>
  <c r="AD842" i="15"/>
  <c r="N842" i="15"/>
  <c r="M842" i="15"/>
  <c r="L842" i="15"/>
  <c r="G842" i="15"/>
  <c r="F842" i="15"/>
  <c r="C842" i="15"/>
  <c r="AX841" i="15"/>
  <c r="AW841" i="15"/>
  <c r="AV841" i="15"/>
  <c r="AH841" i="15"/>
  <c r="AG841" i="15"/>
  <c r="AF841" i="15"/>
  <c r="AE841" i="15"/>
  <c r="AD841" i="15"/>
  <c r="N841" i="15"/>
  <c r="M841" i="15"/>
  <c r="L841" i="15"/>
  <c r="J841" i="15"/>
  <c r="G841" i="15"/>
  <c r="F841" i="15"/>
  <c r="C841" i="15"/>
  <c r="AX840" i="15"/>
  <c r="AW840" i="15"/>
  <c r="AV840" i="15"/>
  <c r="AH840" i="15"/>
  <c r="AG840" i="15"/>
  <c r="AF840" i="15"/>
  <c r="AE840" i="15"/>
  <c r="AD840" i="15"/>
  <c r="N840" i="15"/>
  <c r="J840" i="15" s="1"/>
  <c r="M840" i="15"/>
  <c r="L840" i="15"/>
  <c r="G840" i="15"/>
  <c r="F840" i="15"/>
  <c r="C840" i="15"/>
  <c r="AX838" i="15"/>
  <c r="AW838" i="15"/>
  <c r="AV838" i="15"/>
  <c r="AH838" i="15"/>
  <c r="AG838" i="15"/>
  <c r="AF838" i="15"/>
  <c r="AE838" i="15"/>
  <c r="AD838" i="15"/>
  <c r="N838" i="15"/>
  <c r="M838" i="15"/>
  <c r="J838" i="15" s="1"/>
  <c r="L838" i="15"/>
  <c r="G838" i="15"/>
  <c r="F838" i="15"/>
  <c r="C838" i="15"/>
  <c r="AX837" i="15"/>
  <c r="AW837" i="15"/>
  <c r="AV837" i="15"/>
  <c r="AH837" i="15"/>
  <c r="AG837" i="15"/>
  <c r="AF837" i="15"/>
  <c r="AE837" i="15"/>
  <c r="AD837" i="15"/>
  <c r="N837" i="15"/>
  <c r="M837" i="15"/>
  <c r="L837" i="15"/>
  <c r="J837" i="15" s="1"/>
  <c r="G837" i="15"/>
  <c r="F837" i="15"/>
  <c r="C837" i="15"/>
  <c r="AX836" i="15"/>
  <c r="AW836" i="15"/>
  <c r="AV836" i="15"/>
  <c r="AH836" i="15"/>
  <c r="AG836" i="15"/>
  <c r="AF836" i="15"/>
  <c r="AE836" i="15"/>
  <c r="AD836" i="15"/>
  <c r="N836" i="15"/>
  <c r="M836" i="15"/>
  <c r="L836" i="15"/>
  <c r="J836" i="15"/>
  <c r="G836" i="15"/>
  <c r="F836" i="15"/>
  <c r="C836" i="15"/>
  <c r="AX834" i="15"/>
  <c r="AW834" i="15"/>
  <c r="AV834" i="15"/>
  <c r="AH834" i="15"/>
  <c r="AG834" i="15"/>
  <c r="AF834" i="15"/>
  <c r="AE834" i="15"/>
  <c r="AD834" i="15"/>
  <c r="N834" i="15"/>
  <c r="M834" i="15"/>
  <c r="L834" i="15"/>
  <c r="G834" i="15"/>
  <c r="F834" i="15"/>
  <c r="C834" i="15"/>
  <c r="AX833" i="15"/>
  <c r="AW833" i="15"/>
  <c r="AV833" i="15"/>
  <c r="AH833" i="15"/>
  <c r="AG833" i="15"/>
  <c r="AF833" i="15"/>
  <c r="AE833" i="15"/>
  <c r="AD833" i="15"/>
  <c r="N833" i="15"/>
  <c r="M833" i="15"/>
  <c r="J833" i="15" s="1"/>
  <c r="L833" i="15"/>
  <c r="G833" i="15"/>
  <c r="F833" i="15"/>
  <c r="C833" i="15"/>
  <c r="AX832" i="15"/>
  <c r="AW832" i="15"/>
  <c r="AV832" i="15"/>
  <c r="AH832" i="15"/>
  <c r="AG832" i="15"/>
  <c r="AF832" i="15"/>
  <c r="AE832" i="15"/>
  <c r="AD832" i="15"/>
  <c r="N832" i="15"/>
  <c r="M832" i="15"/>
  <c r="L832" i="15"/>
  <c r="G832" i="15"/>
  <c r="F832" i="15"/>
  <c r="C832" i="15"/>
  <c r="AX831" i="15"/>
  <c r="AW831" i="15"/>
  <c r="AV831" i="15"/>
  <c r="AH831" i="15"/>
  <c r="AG831" i="15"/>
  <c r="AF831" i="15"/>
  <c r="AE831" i="15"/>
  <c r="AD831" i="15"/>
  <c r="N831" i="15"/>
  <c r="M831" i="15"/>
  <c r="J831" i="15" s="1"/>
  <c r="L831" i="15"/>
  <c r="G831" i="15"/>
  <c r="F831" i="15"/>
  <c r="C831" i="15"/>
  <c r="AX830" i="15"/>
  <c r="AW830" i="15"/>
  <c r="AV830" i="15"/>
  <c r="AH830" i="15"/>
  <c r="AG830" i="15"/>
  <c r="AF830" i="15"/>
  <c r="AE830" i="15"/>
  <c r="AD830" i="15"/>
  <c r="N830" i="15"/>
  <c r="M830" i="15"/>
  <c r="L830" i="15"/>
  <c r="J830" i="15" s="1"/>
  <c r="G830" i="15"/>
  <c r="F830" i="15"/>
  <c r="C830" i="15"/>
  <c r="AX829" i="15"/>
  <c r="AW829" i="15"/>
  <c r="AV829" i="15"/>
  <c r="AH829" i="15"/>
  <c r="AG829" i="15"/>
  <c r="AF829" i="15"/>
  <c r="AE829" i="15"/>
  <c r="AD829" i="15"/>
  <c r="N829" i="15"/>
  <c r="M829" i="15"/>
  <c r="L829" i="15"/>
  <c r="J829" i="15"/>
  <c r="G829" i="15"/>
  <c r="F829" i="15"/>
  <c r="C829" i="15"/>
  <c r="AX828" i="15"/>
  <c r="AW828" i="15"/>
  <c r="AV828" i="15"/>
  <c r="AH828" i="15"/>
  <c r="AG828" i="15"/>
  <c r="AF828" i="15"/>
  <c r="AE828" i="15"/>
  <c r="AD828" i="15"/>
  <c r="N828" i="15"/>
  <c r="M828" i="15"/>
  <c r="L828" i="15"/>
  <c r="J828" i="15" s="1"/>
  <c r="G828" i="15"/>
  <c r="F828" i="15"/>
  <c r="C828" i="15"/>
  <c r="AX827" i="15"/>
  <c r="AW827" i="15"/>
  <c r="AV827" i="15"/>
  <c r="AH827" i="15"/>
  <c r="AG827" i="15"/>
  <c r="AF827" i="15"/>
  <c r="AE827" i="15"/>
  <c r="AD827" i="15"/>
  <c r="N827" i="15"/>
  <c r="M827" i="15"/>
  <c r="L827" i="15"/>
  <c r="J827" i="15"/>
  <c r="G827" i="15"/>
  <c r="F827" i="15"/>
  <c r="C827" i="15"/>
  <c r="AX826" i="15"/>
  <c r="AW826" i="15"/>
  <c r="AV826" i="15"/>
  <c r="AH826" i="15"/>
  <c r="AG826" i="15"/>
  <c r="AF826" i="15"/>
  <c r="AE826" i="15"/>
  <c r="AD826" i="15"/>
  <c r="N826" i="15"/>
  <c r="M826" i="15"/>
  <c r="L826" i="15"/>
  <c r="G826" i="15"/>
  <c r="F826" i="15"/>
  <c r="C826" i="15"/>
  <c r="AX825" i="15"/>
  <c r="AW825" i="15"/>
  <c r="AV825" i="15"/>
  <c r="AH825" i="15"/>
  <c r="AG825" i="15"/>
  <c r="AF825" i="15"/>
  <c r="AE825" i="15"/>
  <c r="AD825" i="15"/>
  <c r="N825" i="15"/>
  <c r="M825" i="15"/>
  <c r="J825" i="15" s="1"/>
  <c r="L825" i="15"/>
  <c r="G825" i="15"/>
  <c r="F825" i="15"/>
  <c r="C825" i="15"/>
  <c r="AX824" i="15"/>
  <c r="AW824" i="15"/>
  <c r="AV824" i="15"/>
  <c r="AH824" i="15"/>
  <c r="AG824" i="15"/>
  <c r="AF824" i="15"/>
  <c r="AE824" i="15"/>
  <c r="AD824" i="15"/>
  <c r="N824" i="15"/>
  <c r="M824" i="15"/>
  <c r="L824" i="15"/>
  <c r="G824" i="15"/>
  <c r="F824" i="15"/>
  <c r="C824" i="15"/>
  <c r="AX823" i="15"/>
  <c r="AW823" i="15"/>
  <c r="AV823" i="15"/>
  <c r="AH823" i="15"/>
  <c r="AG823" i="15"/>
  <c r="AF823" i="15"/>
  <c r="AE823" i="15"/>
  <c r="AD823" i="15"/>
  <c r="N823" i="15"/>
  <c r="M823" i="15"/>
  <c r="L823" i="15"/>
  <c r="J823" i="15"/>
  <c r="G823" i="15"/>
  <c r="F823" i="15"/>
  <c r="C823" i="15"/>
  <c r="AX822" i="15"/>
  <c r="AW822" i="15"/>
  <c r="AV822" i="15"/>
  <c r="AH822" i="15"/>
  <c r="AG822" i="15"/>
  <c r="AF822" i="15"/>
  <c r="AE822" i="15"/>
  <c r="AD822" i="15"/>
  <c r="N822" i="15"/>
  <c r="J822" i="15" s="1"/>
  <c r="M822" i="15"/>
  <c r="L822" i="15"/>
  <c r="G822" i="15"/>
  <c r="F822" i="15"/>
  <c r="C822" i="15"/>
  <c r="AX820" i="15"/>
  <c r="AW820" i="15"/>
  <c r="AV820" i="15"/>
  <c r="AH820" i="15"/>
  <c r="AG820" i="15"/>
  <c r="AF820" i="15"/>
  <c r="AE820" i="15"/>
  <c r="AD820" i="15"/>
  <c r="N820" i="15"/>
  <c r="M820" i="15"/>
  <c r="J820" i="15" s="1"/>
  <c r="L820" i="15"/>
  <c r="G820" i="15"/>
  <c r="F820" i="15"/>
  <c r="C820" i="15"/>
  <c r="AX819" i="15"/>
  <c r="AW819" i="15"/>
  <c r="AV819" i="15"/>
  <c r="AH819" i="15"/>
  <c r="AG819" i="15"/>
  <c r="AF819" i="15"/>
  <c r="AE819" i="15"/>
  <c r="AD819" i="15"/>
  <c r="N819" i="15"/>
  <c r="M819" i="15"/>
  <c r="L819" i="15"/>
  <c r="J819" i="15" s="1"/>
  <c r="G819" i="15"/>
  <c r="F819" i="15"/>
  <c r="C819" i="15"/>
  <c r="AX818" i="15"/>
  <c r="AW818" i="15"/>
  <c r="AV818" i="15"/>
  <c r="AH818" i="15"/>
  <c r="AG818" i="15"/>
  <c r="AF818" i="15"/>
  <c r="AE818" i="15"/>
  <c r="AD818" i="15"/>
  <c r="N818" i="15"/>
  <c r="M818" i="15"/>
  <c r="L818" i="15"/>
  <c r="J818" i="15"/>
  <c r="G818" i="15"/>
  <c r="F818" i="15"/>
  <c r="C818" i="15"/>
  <c r="AX817" i="15"/>
  <c r="AW817" i="15"/>
  <c r="AV817" i="15"/>
  <c r="AH817" i="15"/>
  <c r="AG817" i="15"/>
  <c r="AF817" i="15"/>
  <c r="AE817" i="15"/>
  <c r="AD817" i="15"/>
  <c r="N817" i="15"/>
  <c r="M817" i="15"/>
  <c r="L817" i="15"/>
  <c r="G817" i="15"/>
  <c r="F817" i="15"/>
  <c r="C817" i="15"/>
  <c r="AX816" i="15"/>
  <c r="AW816" i="15"/>
  <c r="AV816" i="15"/>
  <c r="AH816" i="15"/>
  <c r="AG816" i="15"/>
  <c r="AF816" i="15"/>
  <c r="AE816" i="15"/>
  <c r="AD816" i="15"/>
  <c r="N816" i="15"/>
  <c r="M816" i="15"/>
  <c r="J816" i="15" s="1"/>
  <c r="L816" i="15"/>
  <c r="G816" i="15"/>
  <c r="F816" i="15"/>
  <c r="C816" i="15"/>
  <c r="AX815" i="15"/>
  <c r="AW815" i="15"/>
  <c r="AV815" i="15"/>
  <c r="AH815" i="15"/>
  <c r="AG815" i="15"/>
  <c r="AF815" i="15"/>
  <c r="AE815" i="15"/>
  <c r="AD815" i="15"/>
  <c r="N815" i="15"/>
  <c r="M815" i="15"/>
  <c r="L815" i="15"/>
  <c r="G815" i="15"/>
  <c r="F815" i="15"/>
  <c r="C815" i="15"/>
  <c r="AX814" i="15"/>
  <c r="AW814" i="15"/>
  <c r="AV814" i="15"/>
  <c r="AH814" i="15"/>
  <c r="AG814" i="15"/>
  <c r="AF814" i="15"/>
  <c r="AE814" i="15"/>
  <c r="AD814" i="15"/>
  <c r="N814" i="15"/>
  <c r="M814" i="15"/>
  <c r="J814" i="15" s="1"/>
  <c r="L814" i="15"/>
  <c r="G814" i="15"/>
  <c r="F814" i="15"/>
  <c r="C814" i="15"/>
  <c r="AX813" i="15"/>
  <c r="AW813" i="15"/>
  <c r="AV813" i="15"/>
  <c r="AH813" i="15"/>
  <c r="AG813" i="15"/>
  <c r="AF813" i="15"/>
  <c r="AE813" i="15"/>
  <c r="AD813" i="15"/>
  <c r="N813" i="15"/>
  <c r="M813" i="15"/>
  <c r="L813" i="15"/>
  <c r="J813" i="15" s="1"/>
  <c r="G813" i="15"/>
  <c r="F813" i="15"/>
  <c r="C813" i="15"/>
  <c r="AX812" i="15"/>
  <c r="AW812" i="15"/>
  <c r="AV812" i="15"/>
  <c r="AH812" i="15"/>
  <c r="AG812" i="15"/>
  <c r="AF812" i="15"/>
  <c r="AE812" i="15"/>
  <c r="AD812" i="15"/>
  <c r="N812" i="15"/>
  <c r="M812" i="15"/>
  <c r="L812" i="15"/>
  <c r="J812" i="15"/>
  <c r="G812" i="15"/>
  <c r="F812" i="15"/>
  <c r="C812" i="15"/>
  <c r="AX811" i="15"/>
  <c r="AW811" i="15"/>
  <c r="AV811" i="15"/>
  <c r="AH811" i="15"/>
  <c r="AG811" i="15"/>
  <c r="AF811" i="15"/>
  <c r="AE811" i="15"/>
  <c r="AD811" i="15"/>
  <c r="N811" i="15"/>
  <c r="M811" i="15"/>
  <c r="L811" i="15"/>
  <c r="J811" i="15" s="1"/>
  <c r="G811" i="15"/>
  <c r="F811" i="15"/>
  <c r="C811" i="15"/>
  <c r="AX809" i="15"/>
  <c r="AW809" i="15"/>
  <c r="AV809" i="15"/>
  <c r="AH809" i="15"/>
  <c r="AG809" i="15"/>
  <c r="AF809" i="15"/>
  <c r="AE809" i="15"/>
  <c r="AD809" i="15"/>
  <c r="N809" i="15"/>
  <c r="M809" i="15"/>
  <c r="L809" i="15"/>
  <c r="J809" i="15"/>
  <c r="G809" i="15"/>
  <c r="F809" i="15"/>
  <c r="C809" i="15"/>
  <c r="AX808" i="15"/>
  <c r="AW808" i="15"/>
  <c r="AV808" i="15"/>
  <c r="AH808" i="15"/>
  <c r="AG808" i="15"/>
  <c r="AF808" i="15"/>
  <c r="AE808" i="15"/>
  <c r="AD808" i="15"/>
  <c r="N808" i="15"/>
  <c r="M808" i="15"/>
  <c r="L808" i="15"/>
  <c r="G808" i="15"/>
  <c r="F808" i="15"/>
  <c r="C808" i="15"/>
  <c r="AX807" i="15"/>
  <c r="AW807" i="15"/>
  <c r="AV807" i="15"/>
  <c r="AH807" i="15"/>
  <c r="AG807" i="15"/>
  <c r="AF807" i="15"/>
  <c r="AE807" i="15"/>
  <c r="AD807" i="15"/>
  <c r="N807" i="15"/>
  <c r="M807" i="15"/>
  <c r="J807" i="15" s="1"/>
  <c r="L807" i="15"/>
  <c r="G807" i="15"/>
  <c r="F807" i="15"/>
  <c r="C807" i="15"/>
  <c r="AX806" i="15"/>
  <c r="AW806" i="15"/>
  <c r="AV806" i="15"/>
  <c r="AH806" i="15"/>
  <c r="AG806" i="15"/>
  <c r="AF806" i="15"/>
  <c r="AE806" i="15"/>
  <c r="AD806" i="15"/>
  <c r="N806" i="15"/>
  <c r="M806" i="15"/>
  <c r="L806" i="15"/>
  <c r="G806" i="15"/>
  <c r="F806" i="15"/>
  <c r="C806" i="15"/>
  <c r="AX805" i="15"/>
  <c r="AW805" i="15"/>
  <c r="AV805" i="15"/>
  <c r="AH805" i="15"/>
  <c r="AG805" i="15"/>
  <c r="AF805" i="15"/>
  <c r="AE805" i="15"/>
  <c r="AD805" i="15"/>
  <c r="N805" i="15"/>
  <c r="M805" i="15"/>
  <c r="L805" i="15"/>
  <c r="J805" i="15"/>
  <c r="G805" i="15"/>
  <c r="F805" i="15"/>
  <c r="C805" i="15"/>
  <c r="AX804" i="15"/>
  <c r="AW804" i="15"/>
  <c r="AV804" i="15"/>
  <c r="AH804" i="15"/>
  <c r="AG804" i="15"/>
  <c r="AF804" i="15"/>
  <c r="AE804" i="15"/>
  <c r="AD804" i="15"/>
  <c r="N804" i="15"/>
  <c r="J804" i="15" s="1"/>
  <c r="M804" i="15"/>
  <c r="L804" i="15"/>
  <c r="G804" i="15"/>
  <c r="F804" i="15"/>
  <c r="C804" i="15"/>
  <c r="AX803" i="15"/>
  <c r="AW803" i="15"/>
  <c r="AV803" i="15"/>
  <c r="AH803" i="15"/>
  <c r="AG803" i="15"/>
  <c r="AF803" i="15"/>
  <c r="AE803" i="15"/>
  <c r="AD803" i="15"/>
  <c r="N803" i="15"/>
  <c r="M803" i="15"/>
  <c r="J803" i="15" s="1"/>
  <c r="L803" i="15"/>
  <c r="G803" i="15"/>
  <c r="F803" i="15"/>
  <c r="C803" i="15"/>
  <c r="AX802" i="15"/>
  <c r="AW802" i="15"/>
  <c r="AV802" i="15"/>
  <c r="AH802" i="15"/>
  <c r="AG802" i="15"/>
  <c r="AF802" i="15"/>
  <c r="AE802" i="15"/>
  <c r="AD802" i="15"/>
  <c r="N802" i="15"/>
  <c r="M802" i="15"/>
  <c r="L802" i="15"/>
  <c r="J802" i="15" s="1"/>
  <c r="G802" i="15"/>
  <c r="F802" i="15"/>
  <c r="C802" i="15"/>
  <c r="AX801" i="15"/>
  <c r="AW801" i="15"/>
  <c r="AV801" i="15"/>
  <c r="AH801" i="15"/>
  <c r="AG801" i="15"/>
  <c r="AF801" i="15"/>
  <c r="AE801" i="15"/>
  <c r="AD801" i="15"/>
  <c r="N801" i="15"/>
  <c r="M801" i="15"/>
  <c r="L801" i="15"/>
  <c r="J801" i="15"/>
  <c r="G801" i="15"/>
  <c r="F801" i="15"/>
  <c r="C801" i="15"/>
  <c r="AX800" i="15"/>
  <c r="AW800" i="15"/>
  <c r="AV800" i="15"/>
  <c r="AH800" i="15"/>
  <c r="AG800" i="15"/>
  <c r="AF800" i="15"/>
  <c r="AE800" i="15"/>
  <c r="AD800" i="15"/>
  <c r="N800" i="15"/>
  <c r="M800" i="15"/>
  <c r="L800" i="15"/>
  <c r="G800" i="15"/>
  <c r="F800" i="15"/>
  <c r="C800" i="15"/>
  <c r="AX799" i="15"/>
  <c r="AW799" i="15"/>
  <c r="AV799" i="15"/>
  <c r="AH799" i="15"/>
  <c r="AG799" i="15"/>
  <c r="AF799" i="15"/>
  <c r="AE799" i="15"/>
  <c r="AD799" i="15"/>
  <c r="N799" i="15"/>
  <c r="M799" i="15"/>
  <c r="L799" i="15"/>
  <c r="J799" i="15"/>
  <c r="G799" i="15"/>
  <c r="F799" i="15"/>
  <c r="C799" i="15"/>
  <c r="AX798" i="15"/>
  <c r="AW798" i="15"/>
  <c r="AV798" i="15"/>
  <c r="AH798" i="15"/>
  <c r="AG798" i="15"/>
  <c r="AF798" i="15"/>
  <c r="AE798" i="15"/>
  <c r="AD798" i="15"/>
  <c r="N798" i="15"/>
  <c r="M798" i="15"/>
  <c r="L798" i="15"/>
  <c r="G798" i="15"/>
  <c r="F798" i="15"/>
  <c r="C798" i="15"/>
  <c r="AX797" i="15"/>
  <c r="AW797" i="15"/>
  <c r="AV797" i="15"/>
  <c r="AH797" i="15"/>
  <c r="AG797" i="15"/>
  <c r="AF797" i="15"/>
  <c r="AE797" i="15"/>
  <c r="AD797" i="15"/>
  <c r="N797" i="15"/>
  <c r="M797" i="15"/>
  <c r="L797" i="15"/>
  <c r="J797" i="15" s="1"/>
  <c r="G797" i="15"/>
  <c r="F797" i="15"/>
  <c r="C797" i="15"/>
  <c r="AX796" i="15"/>
  <c r="AW796" i="15"/>
  <c r="AV796" i="15"/>
  <c r="AH796" i="15"/>
  <c r="AG796" i="15"/>
  <c r="AF796" i="15"/>
  <c r="AE796" i="15"/>
  <c r="AD796" i="15"/>
  <c r="N796" i="15"/>
  <c r="M796" i="15"/>
  <c r="L796" i="15"/>
  <c r="J796" i="15"/>
  <c r="G796" i="15"/>
  <c r="F796" i="15"/>
  <c r="C796" i="15"/>
  <c r="AX795" i="15"/>
  <c r="AW795" i="15"/>
  <c r="AV795" i="15"/>
  <c r="AH795" i="15"/>
  <c r="AG795" i="15"/>
  <c r="AF795" i="15"/>
  <c r="AE795" i="15"/>
  <c r="AD795" i="15"/>
  <c r="N795" i="15"/>
  <c r="M795" i="15"/>
  <c r="L795" i="15"/>
  <c r="J795" i="15"/>
  <c r="G795" i="15"/>
  <c r="F795" i="15"/>
  <c r="C795" i="15"/>
  <c r="AX794" i="15"/>
  <c r="AW794" i="15"/>
  <c r="AV794" i="15"/>
  <c r="AH794" i="15"/>
  <c r="AG794" i="15"/>
  <c r="AF794" i="15"/>
  <c r="AE794" i="15"/>
  <c r="AD794" i="15"/>
  <c r="N794" i="15"/>
  <c r="M794" i="15"/>
  <c r="L794" i="15"/>
  <c r="G794" i="15"/>
  <c r="F794" i="15"/>
  <c r="C794" i="15"/>
  <c r="AX793" i="15"/>
  <c r="AW793" i="15"/>
  <c r="AV793" i="15"/>
  <c r="AH793" i="15"/>
  <c r="AG793" i="15"/>
  <c r="AF793" i="15"/>
  <c r="AE793" i="15"/>
  <c r="AD793" i="15"/>
  <c r="N793" i="15"/>
  <c r="M793" i="15"/>
  <c r="L793" i="15"/>
  <c r="J793" i="15"/>
  <c r="G793" i="15"/>
  <c r="F793" i="15"/>
  <c r="C793" i="15"/>
  <c r="AX792" i="15"/>
  <c r="AW792" i="15"/>
  <c r="AV792" i="15"/>
  <c r="AH792" i="15"/>
  <c r="AG792" i="15"/>
  <c r="AF792" i="15"/>
  <c r="AE792" i="15"/>
  <c r="AD792" i="15"/>
  <c r="N792" i="15"/>
  <c r="M792" i="15"/>
  <c r="L792" i="15"/>
  <c r="J792" i="15" s="1"/>
  <c r="G792" i="15"/>
  <c r="F792" i="15"/>
  <c r="C792" i="15"/>
  <c r="AX791" i="15"/>
  <c r="AW791" i="15"/>
  <c r="AV791" i="15"/>
  <c r="AH791" i="15"/>
  <c r="AG791" i="15"/>
  <c r="AF791" i="15"/>
  <c r="AE791" i="15"/>
  <c r="AD791" i="15"/>
  <c r="N791" i="15"/>
  <c r="M791" i="15"/>
  <c r="J791" i="15" s="1"/>
  <c r="L791" i="15"/>
  <c r="G791" i="15"/>
  <c r="F791" i="15"/>
  <c r="C791" i="15"/>
  <c r="AX790" i="15"/>
  <c r="AW790" i="15"/>
  <c r="AV790" i="15"/>
  <c r="AH790" i="15"/>
  <c r="AG790" i="15"/>
  <c r="AF790" i="15"/>
  <c r="AE790" i="15"/>
  <c r="AD790" i="15"/>
  <c r="N790" i="15"/>
  <c r="M790" i="15"/>
  <c r="L790" i="15"/>
  <c r="G790" i="15"/>
  <c r="F790" i="15"/>
  <c r="C790" i="15"/>
  <c r="AX789" i="15"/>
  <c r="AW789" i="15"/>
  <c r="AV789" i="15"/>
  <c r="AH789" i="15"/>
  <c r="AG789" i="15"/>
  <c r="AF789" i="15"/>
  <c r="AE789" i="15"/>
  <c r="AD789" i="15"/>
  <c r="N789" i="15"/>
  <c r="M789" i="15"/>
  <c r="L789" i="15"/>
  <c r="J789" i="15" s="1"/>
  <c r="G789" i="15"/>
  <c r="F789" i="15"/>
  <c r="C789" i="15"/>
  <c r="AX788" i="15"/>
  <c r="AW788" i="15"/>
  <c r="AV788" i="15"/>
  <c r="AH788" i="15"/>
  <c r="AG788" i="15"/>
  <c r="AF788" i="15"/>
  <c r="AE788" i="15"/>
  <c r="AD788" i="15"/>
  <c r="N788" i="15"/>
  <c r="M788" i="15"/>
  <c r="L788" i="15"/>
  <c r="J788" i="15"/>
  <c r="G788" i="15"/>
  <c r="F788" i="15"/>
  <c r="C788" i="15"/>
  <c r="AX787" i="15"/>
  <c r="AW787" i="15"/>
  <c r="AV787" i="15"/>
  <c r="AH787" i="15"/>
  <c r="AG787" i="15"/>
  <c r="AF787" i="15"/>
  <c r="AE787" i="15"/>
  <c r="AD787" i="15"/>
  <c r="N787" i="15"/>
  <c r="M787" i="15"/>
  <c r="J787" i="15" s="1"/>
  <c r="L787" i="15"/>
  <c r="G787" i="15"/>
  <c r="F787" i="15"/>
  <c r="C787" i="15"/>
  <c r="AX786" i="15"/>
  <c r="AW786" i="15"/>
  <c r="AV786" i="15"/>
  <c r="AH786" i="15"/>
  <c r="AG786" i="15"/>
  <c r="AF786" i="15"/>
  <c r="AE786" i="15"/>
  <c r="AD786" i="15"/>
  <c r="N786" i="15"/>
  <c r="M786" i="15"/>
  <c r="L786" i="15"/>
  <c r="G786" i="15"/>
  <c r="F786" i="15"/>
  <c r="C786" i="15"/>
  <c r="AX785" i="15"/>
  <c r="AW785" i="15"/>
  <c r="AV785" i="15"/>
  <c r="AH785" i="15"/>
  <c r="AG785" i="15"/>
  <c r="AF785" i="15"/>
  <c r="AE785" i="15"/>
  <c r="AD785" i="15"/>
  <c r="N785" i="15"/>
  <c r="M785" i="15"/>
  <c r="J785" i="15" s="1"/>
  <c r="L785" i="15"/>
  <c r="G785" i="15"/>
  <c r="F785" i="15"/>
  <c r="C785" i="15"/>
  <c r="AX783" i="15"/>
  <c r="AW783" i="15"/>
  <c r="AV783" i="15"/>
  <c r="AH783" i="15"/>
  <c r="AG783" i="15"/>
  <c r="AF783" i="15"/>
  <c r="AE783" i="15"/>
  <c r="AD783" i="15"/>
  <c r="N783" i="15"/>
  <c r="M783" i="15"/>
  <c r="L783" i="15"/>
  <c r="J783" i="15" s="1"/>
  <c r="G783" i="15"/>
  <c r="F783" i="15"/>
  <c r="C783" i="15"/>
  <c r="AX782" i="15"/>
  <c r="AW782" i="15"/>
  <c r="AV782" i="15"/>
  <c r="AH782" i="15"/>
  <c r="AG782" i="15"/>
  <c r="AF782" i="15"/>
  <c r="AE782" i="15"/>
  <c r="AD782" i="15"/>
  <c r="N782" i="15"/>
  <c r="M782" i="15"/>
  <c r="J782" i="15" s="1"/>
  <c r="L782" i="15"/>
  <c r="G782" i="15"/>
  <c r="F782" i="15"/>
  <c r="C782" i="15"/>
  <c r="AX781" i="15"/>
  <c r="AW781" i="15"/>
  <c r="AV781" i="15"/>
  <c r="AH781" i="15"/>
  <c r="AG781" i="15"/>
  <c r="AF781" i="15"/>
  <c r="AE781" i="15"/>
  <c r="AD781" i="15"/>
  <c r="N781" i="15"/>
  <c r="M781" i="15"/>
  <c r="L781" i="15"/>
  <c r="J781" i="15" s="1"/>
  <c r="G781" i="15"/>
  <c r="F781" i="15"/>
  <c r="C781" i="15"/>
  <c r="AX780" i="15"/>
  <c r="AW780" i="15"/>
  <c r="AV780" i="15"/>
  <c r="AH780" i="15"/>
  <c r="AG780" i="15"/>
  <c r="AF780" i="15"/>
  <c r="AE780" i="15"/>
  <c r="AD780" i="15"/>
  <c r="N780" i="15"/>
  <c r="M780" i="15"/>
  <c r="L780" i="15"/>
  <c r="J780" i="15" s="1"/>
  <c r="G780" i="15"/>
  <c r="F780" i="15"/>
  <c r="C780" i="15"/>
  <c r="AX779" i="15"/>
  <c r="AW779" i="15"/>
  <c r="AV779" i="15"/>
  <c r="AH779" i="15"/>
  <c r="AG779" i="15"/>
  <c r="AF779" i="15"/>
  <c r="AE779" i="15"/>
  <c r="AD779" i="15"/>
  <c r="N779" i="15"/>
  <c r="M779" i="15"/>
  <c r="L779" i="15"/>
  <c r="J779" i="15"/>
  <c r="G779" i="15"/>
  <c r="F779" i="15"/>
  <c r="C779" i="15"/>
  <c r="AX778" i="15"/>
  <c r="AW778" i="15"/>
  <c r="AV778" i="15"/>
  <c r="AH778" i="15"/>
  <c r="AG778" i="15"/>
  <c r="AF778" i="15"/>
  <c r="AE778" i="15"/>
  <c r="AD778" i="15"/>
  <c r="N778" i="15"/>
  <c r="J778" i="15" s="1"/>
  <c r="M778" i="15"/>
  <c r="L778" i="15"/>
  <c r="G778" i="15"/>
  <c r="F778" i="15"/>
  <c r="C778" i="15"/>
  <c r="AX777" i="15"/>
  <c r="AW777" i="15"/>
  <c r="AV777" i="15"/>
  <c r="AH777" i="15"/>
  <c r="AG777" i="15"/>
  <c r="AF777" i="15"/>
  <c r="AE777" i="15"/>
  <c r="AD777" i="15"/>
  <c r="N777" i="15"/>
  <c r="M777" i="15"/>
  <c r="L777" i="15"/>
  <c r="G777" i="15"/>
  <c r="F777" i="15"/>
  <c r="C777" i="15"/>
  <c r="AX776" i="15"/>
  <c r="AW776" i="15"/>
  <c r="AV776" i="15"/>
  <c r="AH776" i="15"/>
  <c r="AG776" i="15"/>
  <c r="AF776" i="15"/>
  <c r="AE776" i="15"/>
  <c r="AD776" i="15"/>
  <c r="N776" i="15"/>
  <c r="M776" i="15"/>
  <c r="J776" i="15" s="1"/>
  <c r="L776" i="15"/>
  <c r="G776" i="15"/>
  <c r="F776" i="15"/>
  <c r="C776" i="15"/>
  <c r="AX775" i="15"/>
  <c r="AW775" i="15"/>
  <c r="AV775" i="15"/>
  <c r="AH775" i="15"/>
  <c r="AG775" i="15"/>
  <c r="AF775" i="15"/>
  <c r="AE775" i="15"/>
  <c r="AD775" i="15"/>
  <c r="N775" i="15"/>
  <c r="M775" i="15"/>
  <c r="L775" i="15"/>
  <c r="J775" i="15" s="1"/>
  <c r="G775" i="15"/>
  <c r="F775" i="15"/>
  <c r="C775" i="15"/>
  <c r="AX774" i="15"/>
  <c r="AW774" i="15"/>
  <c r="AV774" i="15"/>
  <c r="AH774" i="15"/>
  <c r="AG774" i="15"/>
  <c r="AF774" i="15"/>
  <c r="AE774" i="15"/>
  <c r="AD774" i="15"/>
  <c r="N774" i="15"/>
  <c r="M774" i="15"/>
  <c r="L774" i="15"/>
  <c r="J774" i="15"/>
  <c r="G774" i="15"/>
  <c r="F774" i="15"/>
  <c r="C774" i="15"/>
  <c r="AX773" i="15"/>
  <c r="AW773" i="15"/>
  <c r="AV773" i="15"/>
  <c r="AH773" i="15"/>
  <c r="AG773" i="15"/>
  <c r="AF773" i="15"/>
  <c r="AE773" i="15"/>
  <c r="AD773" i="15"/>
  <c r="N773" i="15"/>
  <c r="M773" i="15"/>
  <c r="L773" i="15"/>
  <c r="J773" i="15" s="1"/>
  <c r="G773" i="15"/>
  <c r="F773" i="15"/>
  <c r="C773" i="15"/>
  <c r="AX772" i="15"/>
  <c r="AW772" i="15"/>
  <c r="AV772" i="15"/>
  <c r="AH772" i="15"/>
  <c r="AG772" i="15"/>
  <c r="AF772" i="15"/>
  <c r="AE772" i="15"/>
  <c r="AD772" i="15"/>
  <c r="N772" i="15"/>
  <c r="M772" i="15"/>
  <c r="L772" i="15"/>
  <c r="J772" i="15" s="1"/>
  <c r="G772" i="15"/>
  <c r="F772" i="15"/>
  <c r="C772" i="15"/>
  <c r="AX771" i="15"/>
  <c r="AW771" i="15"/>
  <c r="AV771" i="15"/>
  <c r="AH771" i="15"/>
  <c r="AG771" i="15"/>
  <c r="AF771" i="15"/>
  <c r="AE771" i="15"/>
  <c r="AD771" i="15"/>
  <c r="N771" i="15"/>
  <c r="M771" i="15"/>
  <c r="L771" i="15"/>
  <c r="J771" i="15"/>
  <c r="G771" i="15"/>
  <c r="F771" i="15"/>
  <c r="C771" i="15"/>
  <c r="AX770" i="15"/>
  <c r="AW770" i="15"/>
  <c r="AV770" i="15"/>
  <c r="AH770" i="15"/>
  <c r="AG770" i="15"/>
  <c r="AF770" i="15"/>
  <c r="AE770" i="15"/>
  <c r="AD770" i="15"/>
  <c r="N770" i="15"/>
  <c r="M770" i="15"/>
  <c r="J770" i="15" s="1"/>
  <c r="L770" i="15"/>
  <c r="G770" i="15"/>
  <c r="F770" i="15"/>
  <c r="C770" i="15"/>
  <c r="AX769" i="15"/>
  <c r="AW769" i="15"/>
  <c r="AV769" i="15"/>
  <c r="AH769" i="15"/>
  <c r="AG769" i="15"/>
  <c r="AF769" i="15"/>
  <c r="AE769" i="15"/>
  <c r="AD769" i="15"/>
  <c r="N769" i="15"/>
  <c r="M769" i="15"/>
  <c r="L769" i="15"/>
  <c r="G769" i="15"/>
  <c r="F769" i="15"/>
  <c r="C769" i="15"/>
  <c r="AX768" i="15"/>
  <c r="AW768" i="15"/>
  <c r="AV768" i="15"/>
  <c r="AH768" i="15"/>
  <c r="AG768" i="15"/>
  <c r="AF768" i="15"/>
  <c r="AE768" i="15"/>
  <c r="AD768" i="15"/>
  <c r="N768" i="15"/>
  <c r="M768" i="15"/>
  <c r="L768" i="15"/>
  <c r="J768" i="15"/>
  <c r="G768" i="15"/>
  <c r="F768" i="15"/>
  <c r="C768" i="15"/>
  <c r="AX767" i="15"/>
  <c r="AW767" i="15"/>
  <c r="AV767" i="15"/>
  <c r="AH767" i="15"/>
  <c r="AG767" i="15"/>
  <c r="AF767" i="15"/>
  <c r="AE767" i="15"/>
  <c r="AD767" i="15"/>
  <c r="N767" i="15"/>
  <c r="M767" i="15"/>
  <c r="L767" i="15"/>
  <c r="J767" i="15" s="1"/>
  <c r="G767" i="15"/>
  <c r="F767" i="15"/>
  <c r="C767" i="15"/>
  <c r="AX766" i="15"/>
  <c r="AW766" i="15"/>
  <c r="AV766" i="15"/>
  <c r="AH766" i="15"/>
  <c r="AG766" i="15"/>
  <c r="AF766" i="15"/>
  <c r="AE766" i="15"/>
  <c r="AD766" i="15"/>
  <c r="N766" i="15"/>
  <c r="M766" i="15"/>
  <c r="L766" i="15"/>
  <c r="J766" i="15"/>
  <c r="G766" i="15"/>
  <c r="F766" i="15"/>
  <c r="C766" i="15"/>
  <c r="AX765" i="15"/>
  <c r="AW765" i="15"/>
  <c r="AV765" i="15"/>
  <c r="AH765" i="15"/>
  <c r="AG765" i="15"/>
  <c r="AF765" i="15"/>
  <c r="AE765" i="15"/>
  <c r="AD765" i="15"/>
  <c r="N765" i="15"/>
  <c r="M765" i="15"/>
  <c r="L765" i="15"/>
  <c r="J765" i="15" s="1"/>
  <c r="G765" i="15"/>
  <c r="F765" i="15"/>
  <c r="C765" i="15"/>
  <c r="AX764" i="15"/>
  <c r="AW764" i="15"/>
  <c r="AV764" i="15"/>
  <c r="AH764" i="15"/>
  <c r="AG764" i="15"/>
  <c r="AF764" i="15"/>
  <c r="AE764" i="15"/>
  <c r="AD764" i="15"/>
  <c r="N764" i="15"/>
  <c r="M764" i="15"/>
  <c r="J764" i="15" s="1"/>
  <c r="L764" i="15"/>
  <c r="G764" i="15"/>
  <c r="F764" i="15"/>
  <c r="C764" i="15"/>
  <c r="AX763" i="15"/>
  <c r="AW763" i="15"/>
  <c r="AV763" i="15"/>
  <c r="AH763" i="15"/>
  <c r="AG763" i="15"/>
  <c r="AF763" i="15"/>
  <c r="AE763" i="15"/>
  <c r="AD763" i="15"/>
  <c r="N763" i="15"/>
  <c r="M763" i="15"/>
  <c r="L763" i="15"/>
  <c r="J763" i="15" s="1"/>
  <c r="G763" i="15"/>
  <c r="F763" i="15"/>
  <c r="C763" i="15"/>
  <c r="AX761" i="15"/>
  <c r="AW761" i="15"/>
  <c r="AV761" i="15"/>
  <c r="AH761" i="15"/>
  <c r="AG761" i="15"/>
  <c r="AF761" i="15"/>
  <c r="AE761" i="15"/>
  <c r="AD761" i="15"/>
  <c r="N761" i="15"/>
  <c r="M761" i="15"/>
  <c r="J761" i="15" s="1"/>
  <c r="L761" i="15"/>
  <c r="G761" i="15"/>
  <c r="F761" i="15"/>
  <c r="C761" i="15"/>
  <c r="AX760" i="15"/>
  <c r="AW760" i="15"/>
  <c r="AV760" i="15"/>
  <c r="AH760" i="15"/>
  <c r="AG760" i="15"/>
  <c r="AF760" i="15"/>
  <c r="AE760" i="15"/>
  <c r="AD760" i="15"/>
  <c r="N760" i="15"/>
  <c r="M760" i="15"/>
  <c r="L760" i="15"/>
  <c r="J760" i="15" s="1"/>
  <c r="G760" i="15"/>
  <c r="F760" i="15"/>
  <c r="C760" i="15"/>
  <c r="AX759" i="15"/>
  <c r="AW759" i="15"/>
  <c r="AV759" i="15"/>
  <c r="AH759" i="15"/>
  <c r="AG759" i="15"/>
  <c r="AF759" i="15"/>
  <c r="AE759" i="15"/>
  <c r="AD759" i="15"/>
  <c r="N759" i="15"/>
  <c r="M759" i="15"/>
  <c r="L759" i="15"/>
  <c r="J759" i="15"/>
  <c r="G759" i="15"/>
  <c r="F759" i="15"/>
  <c r="C759" i="15"/>
  <c r="AX758" i="15"/>
  <c r="AW758" i="15"/>
  <c r="AV758" i="15"/>
  <c r="AH758" i="15"/>
  <c r="AG758" i="15"/>
  <c r="AF758" i="15"/>
  <c r="AE758" i="15"/>
  <c r="AD758" i="15"/>
  <c r="N758" i="15"/>
  <c r="M758" i="15"/>
  <c r="L758" i="15"/>
  <c r="J758" i="15" s="1"/>
  <c r="G758" i="15"/>
  <c r="F758" i="15"/>
  <c r="C758" i="15"/>
  <c r="AX757" i="15"/>
  <c r="AW757" i="15"/>
  <c r="AV757" i="15"/>
  <c r="AH757" i="15"/>
  <c r="AG757" i="15"/>
  <c r="AF757" i="15"/>
  <c r="AE757" i="15"/>
  <c r="AD757" i="15"/>
  <c r="N757" i="15"/>
  <c r="M757" i="15"/>
  <c r="L757" i="15"/>
  <c r="J757" i="15"/>
  <c r="G757" i="15"/>
  <c r="F757" i="15"/>
  <c r="C757" i="15"/>
  <c r="AX756" i="15"/>
  <c r="AW756" i="15"/>
  <c r="AV756" i="15"/>
  <c r="AH756" i="15"/>
  <c r="AG756" i="15"/>
  <c r="AF756" i="15"/>
  <c r="AE756" i="15"/>
  <c r="AD756" i="15"/>
  <c r="N756" i="15"/>
  <c r="M756" i="15"/>
  <c r="L756" i="15"/>
  <c r="J756" i="15" s="1"/>
  <c r="G756" i="15"/>
  <c r="F756" i="15"/>
  <c r="C756" i="15"/>
  <c r="AX755" i="15"/>
  <c r="AW755" i="15"/>
  <c r="AV755" i="15"/>
  <c r="AH755" i="15"/>
  <c r="AG755" i="15"/>
  <c r="AF755" i="15"/>
  <c r="AE755" i="15"/>
  <c r="AD755" i="15"/>
  <c r="N755" i="15"/>
  <c r="M755" i="15"/>
  <c r="J755" i="15" s="1"/>
  <c r="L755" i="15"/>
  <c r="G755" i="15"/>
  <c r="F755" i="15"/>
  <c r="C755" i="15"/>
  <c r="AX754" i="15"/>
  <c r="AW754" i="15"/>
  <c r="AV754" i="15"/>
  <c r="AH754" i="15"/>
  <c r="AG754" i="15"/>
  <c r="AF754" i="15"/>
  <c r="AE754" i="15"/>
  <c r="AD754" i="15"/>
  <c r="N754" i="15"/>
  <c r="M754" i="15"/>
  <c r="L754" i="15"/>
  <c r="G754" i="15"/>
  <c r="F754" i="15"/>
  <c r="C754" i="15"/>
  <c r="AX753" i="15"/>
  <c r="AW753" i="15"/>
  <c r="AV753" i="15"/>
  <c r="AH753" i="15"/>
  <c r="AG753" i="15"/>
  <c r="AF753" i="15"/>
  <c r="AE753" i="15"/>
  <c r="AD753" i="15"/>
  <c r="N753" i="15"/>
  <c r="M753" i="15"/>
  <c r="J753" i="15" s="1"/>
  <c r="L753" i="15"/>
  <c r="G753" i="15"/>
  <c r="F753" i="15"/>
  <c r="C753" i="15"/>
  <c r="AX752" i="15"/>
  <c r="AW752" i="15"/>
  <c r="AV752" i="15"/>
  <c r="AH752" i="15"/>
  <c r="AG752" i="15"/>
  <c r="AF752" i="15"/>
  <c r="AE752" i="15"/>
  <c r="AD752" i="15"/>
  <c r="N752" i="15"/>
  <c r="M752" i="15"/>
  <c r="L752" i="15"/>
  <c r="J752" i="15" s="1"/>
  <c r="G752" i="15"/>
  <c r="F752" i="15"/>
  <c r="C752" i="15"/>
  <c r="AX751" i="15"/>
  <c r="AW751" i="15"/>
  <c r="AV751" i="15"/>
  <c r="AH751" i="15"/>
  <c r="AG751" i="15"/>
  <c r="AF751" i="15"/>
  <c r="AE751" i="15"/>
  <c r="AD751" i="15"/>
  <c r="N751" i="15"/>
  <c r="M751" i="15"/>
  <c r="L751" i="15"/>
  <c r="J751" i="15"/>
  <c r="G751" i="15"/>
  <c r="F751" i="15"/>
  <c r="C751" i="15"/>
  <c r="AX750" i="15"/>
  <c r="AW750" i="15"/>
  <c r="AV750" i="15"/>
  <c r="AH750" i="15"/>
  <c r="AG750" i="15"/>
  <c r="AF750" i="15"/>
  <c r="AE750" i="15"/>
  <c r="AD750" i="15"/>
  <c r="N750" i="15"/>
  <c r="M750" i="15"/>
  <c r="L750" i="15"/>
  <c r="J750" i="15" s="1"/>
  <c r="G750" i="15"/>
  <c r="F750" i="15"/>
  <c r="C750" i="15"/>
  <c r="AX749" i="15"/>
  <c r="AW749" i="15"/>
  <c r="AV749" i="15"/>
  <c r="AH749" i="15"/>
  <c r="AG749" i="15"/>
  <c r="AF749" i="15"/>
  <c r="AE749" i="15"/>
  <c r="AD749" i="15"/>
  <c r="N749" i="15"/>
  <c r="M749" i="15"/>
  <c r="L749" i="15"/>
  <c r="J749" i="15"/>
  <c r="G749" i="15"/>
  <c r="F749" i="15"/>
  <c r="C749" i="15"/>
  <c r="AX748" i="15"/>
  <c r="AW748" i="15"/>
  <c r="AV748" i="15"/>
  <c r="AH748" i="15"/>
  <c r="AG748" i="15"/>
  <c r="AF748" i="15"/>
  <c r="AE748" i="15"/>
  <c r="AD748" i="15"/>
  <c r="N748" i="15"/>
  <c r="M748" i="15"/>
  <c r="L748" i="15"/>
  <c r="J748" i="15" s="1"/>
  <c r="G748" i="15"/>
  <c r="F748" i="15"/>
  <c r="C748" i="15"/>
  <c r="AX747" i="15"/>
  <c r="AW747" i="15"/>
  <c r="AV747" i="15"/>
  <c r="AH747" i="15"/>
  <c r="AG747" i="15"/>
  <c r="AF747" i="15"/>
  <c r="AE747" i="15"/>
  <c r="AD747" i="15"/>
  <c r="N747" i="15"/>
  <c r="M747" i="15"/>
  <c r="J747" i="15" s="1"/>
  <c r="L747" i="15"/>
  <c r="G747" i="15"/>
  <c r="F747" i="15"/>
  <c r="C747" i="15"/>
  <c r="AX746" i="15"/>
  <c r="AW746" i="15"/>
  <c r="AV746" i="15"/>
  <c r="AH746" i="15"/>
  <c r="AG746" i="15"/>
  <c r="AF746" i="15"/>
  <c r="AE746" i="15"/>
  <c r="AD746" i="15"/>
  <c r="N746" i="15"/>
  <c r="M746" i="15"/>
  <c r="L746" i="15"/>
  <c r="J746" i="15" s="1"/>
  <c r="G746" i="15"/>
  <c r="F746" i="15"/>
  <c r="C746" i="15"/>
  <c r="AX745" i="15"/>
  <c r="AW745" i="15"/>
  <c r="AV745" i="15"/>
  <c r="AH745" i="15"/>
  <c r="AG745" i="15"/>
  <c r="AF745" i="15"/>
  <c r="AE745" i="15"/>
  <c r="AD745" i="15"/>
  <c r="N745" i="15"/>
  <c r="M745" i="15"/>
  <c r="J745" i="15" s="1"/>
  <c r="L745" i="15"/>
  <c r="G745" i="15"/>
  <c r="F745" i="15"/>
  <c r="C745" i="15"/>
  <c r="AX744" i="15"/>
  <c r="AW744" i="15"/>
  <c r="AV744" i="15"/>
  <c r="AH744" i="15"/>
  <c r="AG744" i="15"/>
  <c r="AF744" i="15"/>
  <c r="AE744" i="15"/>
  <c r="AD744" i="15"/>
  <c r="N744" i="15"/>
  <c r="M744" i="15"/>
  <c r="L744" i="15"/>
  <c r="J744" i="15" s="1"/>
  <c r="G744" i="15"/>
  <c r="F744" i="15"/>
  <c r="C744" i="15"/>
  <c r="AX743" i="15"/>
  <c r="AW743" i="15"/>
  <c r="AV743" i="15"/>
  <c r="AH743" i="15"/>
  <c r="AG743" i="15"/>
  <c r="AF743" i="15"/>
  <c r="AE743" i="15"/>
  <c r="AD743" i="15"/>
  <c r="N743" i="15"/>
  <c r="M743" i="15"/>
  <c r="L743" i="15"/>
  <c r="J743" i="15"/>
  <c r="G743" i="15"/>
  <c r="F743" i="15"/>
  <c r="C743" i="15"/>
  <c r="AX742" i="15"/>
  <c r="AW742" i="15"/>
  <c r="AV742" i="15"/>
  <c r="AH742" i="15"/>
  <c r="AG742" i="15"/>
  <c r="AF742" i="15"/>
  <c r="AE742" i="15"/>
  <c r="AD742" i="15"/>
  <c r="N742" i="15"/>
  <c r="M742" i="15"/>
  <c r="L742" i="15"/>
  <c r="J742" i="15" s="1"/>
  <c r="G742" i="15"/>
  <c r="F742" i="15"/>
  <c r="C742" i="15"/>
  <c r="AX741" i="15"/>
  <c r="AW741" i="15"/>
  <c r="AV741" i="15"/>
  <c r="AH741" i="15"/>
  <c r="AG741" i="15"/>
  <c r="AF741" i="15"/>
  <c r="AE741" i="15"/>
  <c r="AD741" i="15"/>
  <c r="N741" i="15"/>
  <c r="M741" i="15"/>
  <c r="L741" i="15"/>
  <c r="J741" i="15"/>
  <c r="G741" i="15"/>
  <c r="F741" i="15"/>
  <c r="C741" i="15"/>
  <c r="AX740" i="15"/>
  <c r="AW740" i="15"/>
  <c r="AV740" i="15"/>
  <c r="AH740" i="15"/>
  <c r="AG740" i="15"/>
  <c r="AF740" i="15"/>
  <c r="AE740" i="15"/>
  <c r="AD740" i="15"/>
  <c r="N740" i="15"/>
  <c r="M740" i="15"/>
  <c r="L740" i="15"/>
  <c r="J740" i="15" s="1"/>
  <c r="G740" i="15"/>
  <c r="F740" i="15"/>
  <c r="C740" i="15"/>
  <c r="AX739" i="15"/>
  <c r="AW739" i="15"/>
  <c r="AV739" i="15"/>
  <c r="AH739" i="15"/>
  <c r="AG739" i="15"/>
  <c r="AF739" i="15"/>
  <c r="AE739" i="15"/>
  <c r="AD739" i="15"/>
  <c r="N739" i="15"/>
  <c r="M739" i="15"/>
  <c r="J739" i="15" s="1"/>
  <c r="L739" i="15"/>
  <c r="G739" i="15"/>
  <c r="F739" i="15"/>
  <c r="C739" i="15"/>
  <c r="AX737" i="15"/>
  <c r="AW737" i="15"/>
  <c r="AV737" i="15"/>
  <c r="AH737" i="15"/>
  <c r="AG737" i="15"/>
  <c r="AF737" i="15"/>
  <c r="AE737" i="15"/>
  <c r="AD737" i="15"/>
  <c r="N737" i="15"/>
  <c r="M737" i="15"/>
  <c r="L737" i="15"/>
  <c r="G737" i="15"/>
  <c r="F737" i="15"/>
  <c r="C737" i="15"/>
  <c r="AX736" i="15"/>
  <c r="AW736" i="15"/>
  <c r="AV736" i="15"/>
  <c r="AH736" i="15"/>
  <c r="AG736" i="15"/>
  <c r="AF736" i="15"/>
  <c r="AE736" i="15"/>
  <c r="AD736" i="15"/>
  <c r="N736" i="15"/>
  <c r="M736" i="15"/>
  <c r="J736" i="15" s="1"/>
  <c r="L736" i="15"/>
  <c r="G736" i="15"/>
  <c r="F736" i="15"/>
  <c r="C736" i="15"/>
  <c r="AX735" i="15"/>
  <c r="AW735" i="15"/>
  <c r="AV735" i="15"/>
  <c r="AH735" i="15"/>
  <c r="AG735" i="15"/>
  <c r="AF735" i="15"/>
  <c r="AE735" i="15"/>
  <c r="AD735" i="15"/>
  <c r="N735" i="15"/>
  <c r="M735" i="15"/>
  <c r="L735" i="15"/>
  <c r="J735" i="15" s="1"/>
  <c r="G735" i="15"/>
  <c r="F735" i="15"/>
  <c r="C735" i="15"/>
  <c r="AX734" i="15"/>
  <c r="AW734" i="15"/>
  <c r="AV734" i="15"/>
  <c r="AH734" i="15"/>
  <c r="AG734" i="15"/>
  <c r="AF734" i="15"/>
  <c r="AE734" i="15"/>
  <c r="AD734" i="15"/>
  <c r="N734" i="15"/>
  <c r="M734" i="15"/>
  <c r="L734" i="15"/>
  <c r="J734" i="15"/>
  <c r="G734" i="15"/>
  <c r="F734" i="15"/>
  <c r="C734" i="15"/>
  <c r="AX733" i="15"/>
  <c r="AW733" i="15"/>
  <c r="AV733" i="15"/>
  <c r="AH733" i="15"/>
  <c r="AG733" i="15"/>
  <c r="AF733" i="15"/>
  <c r="AE733" i="15"/>
  <c r="AD733" i="15"/>
  <c r="N733" i="15"/>
  <c r="M733" i="15"/>
  <c r="L733" i="15"/>
  <c r="J733" i="15" s="1"/>
  <c r="G733" i="15"/>
  <c r="F733" i="15"/>
  <c r="C733" i="15"/>
  <c r="AX732" i="15"/>
  <c r="AW732" i="15"/>
  <c r="AV732" i="15"/>
  <c r="AH732" i="15"/>
  <c r="AG732" i="15"/>
  <c r="AF732" i="15"/>
  <c r="AE732" i="15"/>
  <c r="AD732" i="15"/>
  <c r="N732" i="15"/>
  <c r="M732" i="15"/>
  <c r="L732" i="15"/>
  <c r="J732" i="15"/>
  <c r="G732" i="15"/>
  <c r="F732" i="15"/>
  <c r="C732" i="15"/>
  <c r="AX731" i="15"/>
  <c r="AW731" i="15"/>
  <c r="AV731" i="15"/>
  <c r="AH731" i="15"/>
  <c r="AG731" i="15"/>
  <c r="AF731" i="15"/>
  <c r="AE731" i="15"/>
  <c r="AD731" i="15"/>
  <c r="N731" i="15"/>
  <c r="M731" i="15"/>
  <c r="L731" i="15"/>
  <c r="J731" i="15" s="1"/>
  <c r="G731" i="15"/>
  <c r="F731" i="15"/>
  <c r="C731" i="15"/>
  <c r="AX730" i="15"/>
  <c r="AW730" i="15"/>
  <c r="AV730" i="15"/>
  <c r="AH730" i="15"/>
  <c r="AG730" i="15"/>
  <c r="AF730" i="15"/>
  <c r="AE730" i="15"/>
  <c r="AD730" i="15"/>
  <c r="N730" i="15"/>
  <c r="M730" i="15"/>
  <c r="J730" i="15" s="1"/>
  <c r="L730" i="15"/>
  <c r="G730" i="15"/>
  <c r="F730" i="15"/>
  <c r="C730" i="15"/>
  <c r="AX729" i="15"/>
  <c r="AW729" i="15"/>
  <c r="AV729" i="15"/>
  <c r="AH729" i="15"/>
  <c r="AG729" i="15"/>
  <c r="AF729" i="15"/>
  <c r="AE729" i="15"/>
  <c r="AD729" i="15"/>
  <c r="N729" i="15"/>
  <c r="M729" i="15"/>
  <c r="L729" i="15"/>
  <c r="J729" i="15" s="1"/>
  <c r="G729" i="15"/>
  <c r="F729" i="15"/>
  <c r="C729" i="15"/>
  <c r="AX728" i="15"/>
  <c r="AW728" i="15"/>
  <c r="AV728" i="15"/>
  <c r="AH728" i="15"/>
  <c r="AG728" i="15"/>
  <c r="AF728" i="15"/>
  <c r="AE728" i="15"/>
  <c r="AD728" i="15"/>
  <c r="N728" i="15"/>
  <c r="M728" i="15"/>
  <c r="J728" i="15" s="1"/>
  <c r="L728" i="15"/>
  <c r="G728" i="15"/>
  <c r="F728" i="15"/>
  <c r="C728" i="15"/>
  <c r="AX727" i="15"/>
  <c r="AW727" i="15"/>
  <c r="AV727" i="15"/>
  <c r="AH727" i="15"/>
  <c r="AG727" i="15"/>
  <c r="AF727" i="15"/>
  <c r="AE727" i="15"/>
  <c r="AD727" i="15"/>
  <c r="N727" i="15"/>
  <c r="M727" i="15"/>
  <c r="L727" i="15"/>
  <c r="J727" i="15" s="1"/>
  <c r="G727" i="15"/>
  <c r="F727" i="15"/>
  <c r="C727" i="15"/>
  <c r="AX725" i="15"/>
  <c r="AW725" i="15"/>
  <c r="AV725" i="15"/>
  <c r="AH725" i="15"/>
  <c r="AG725" i="15"/>
  <c r="AF725" i="15"/>
  <c r="AE725" i="15"/>
  <c r="AD725" i="15"/>
  <c r="N725" i="15"/>
  <c r="M725" i="15"/>
  <c r="L725" i="15"/>
  <c r="J725" i="15"/>
  <c r="G725" i="15"/>
  <c r="F725" i="15"/>
  <c r="C725" i="15"/>
  <c r="AX724" i="15"/>
  <c r="AW724" i="15"/>
  <c r="AV724" i="15"/>
  <c r="AH724" i="15"/>
  <c r="AG724" i="15"/>
  <c r="AF724" i="15"/>
  <c r="AE724" i="15"/>
  <c r="AD724" i="15"/>
  <c r="N724" i="15"/>
  <c r="M724" i="15"/>
  <c r="L724" i="15"/>
  <c r="J724" i="15" s="1"/>
  <c r="G724" i="15"/>
  <c r="F724" i="15"/>
  <c r="C724" i="15"/>
  <c r="AX723" i="15"/>
  <c r="AW723" i="15"/>
  <c r="AV723" i="15"/>
  <c r="AH723" i="15"/>
  <c r="AG723" i="15"/>
  <c r="AF723" i="15"/>
  <c r="AE723" i="15"/>
  <c r="AD723" i="15"/>
  <c r="N723" i="15"/>
  <c r="M723" i="15"/>
  <c r="L723" i="15"/>
  <c r="J723" i="15"/>
  <c r="G723" i="15"/>
  <c r="F723" i="15"/>
  <c r="C723" i="15"/>
  <c r="AX722" i="15"/>
  <c r="AW722" i="15"/>
  <c r="AV722" i="15"/>
  <c r="AH722" i="15"/>
  <c r="AG722" i="15"/>
  <c r="AF722" i="15"/>
  <c r="AE722" i="15"/>
  <c r="AD722" i="15"/>
  <c r="N722" i="15"/>
  <c r="M722" i="15"/>
  <c r="L722" i="15"/>
  <c r="J722" i="15" s="1"/>
  <c r="G722" i="15"/>
  <c r="F722" i="15"/>
  <c r="C722" i="15"/>
  <c r="AX721" i="15"/>
  <c r="AW721" i="15"/>
  <c r="AV721" i="15"/>
  <c r="AH721" i="15"/>
  <c r="AG721" i="15"/>
  <c r="AF721" i="15"/>
  <c r="AE721" i="15"/>
  <c r="AD721" i="15"/>
  <c r="N721" i="15"/>
  <c r="M721" i="15"/>
  <c r="J721" i="15" s="1"/>
  <c r="L721" i="15"/>
  <c r="G721" i="15"/>
  <c r="F721" i="15"/>
  <c r="C721" i="15"/>
  <c r="AX720" i="15"/>
  <c r="AW720" i="15"/>
  <c r="AV720" i="15"/>
  <c r="AH720" i="15"/>
  <c r="AG720" i="15"/>
  <c r="AF720" i="15"/>
  <c r="AE720" i="15"/>
  <c r="AD720" i="15"/>
  <c r="N720" i="15"/>
  <c r="M720" i="15"/>
  <c r="L720" i="15"/>
  <c r="G720" i="15"/>
  <c r="F720" i="15"/>
  <c r="C720" i="15"/>
  <c r="AX719" i="15"/>
  <c r="AW719" i="15"/>
  <c r="AV719" i="15"/>
  <c r="AH719" i="15"/>
  <c r="AG719" i="15"/>
  <c r="AF719" i="15"/>
  <c r="AE719" i="15"/>
  <c r="AD719" i="15"/>
  <c r="N719" i="15"/>
  <c r="M719" i="15"/>
  <c r="J719" i="15" s="1"/>
  <c r="L719" i="15"/>
  <c r="G719" i="15"/>
  <c r="F719" i="15"/>
  <c r="C719" i="15"/>
  <c r="AX718" i="15"/>
  <c r="AW718" i="15"/>
  <c r="AV718" i="15"/>
  <c r="AH718" i="15"/>
  <c r="AG718" i="15"/>
  <c r="AF718" i="15"/>
  <c r="AE718" i="15"/>
  <c r="AD718" i="15"/>
  <c r="N718" i="15"/>
  <c r="M718" i="15"/>
  <c r="L718" i="15"/>
  <c r="J718" i="15" s="1"/>
  <c r="G718" i="15"/>
  <c r="F718" i="15"/>
  <c r="C718" i="15"/>
  <c r="AX717" i="15"/>
  <c r="AW717" i="15"/>
  <c r="AV717" i="15"/>
  <c r="AH717" i="15"/>
  <c r="AG717" i="15"/>
  <c r="AF717" i="15"/>
  <c r="AE717" i="15"/>
  <c r="AD717" i="15"/>
  <c r="N717" i="15"/>
  <c r="M717" i="15"/>
  <c r="L717" i="15"/>
  <c r="J717" i="15"/>
  <c r="G717" i="15"/>
  <c r="F717" i="15"/>
  <c r="C717" i="15"/>
  <c r="AX716" i="15"/>
  <c r="AW716" i="15"/>
  <c r="AV716" i="15"/>
  <c r="AH716" i="15"/>
  <c r="AG716" i="15"/>
  <c r="AF716" i="15"/>
  <c r="AE716" i="15"/>
  <c r="AD716" i="15"/>
  <c r="N716" i="15"/>
  <c r="M716" i="15"/>
  <c r="L716" i="15"/>
  <c r="J716" i="15" s="1"/>
  <c r="G716" i="15"/>
  <c r="F716" i="15"/>
  <c r="C716" i="15"/>
  <c r="AX715" i="15"/>
  <c r="AW715" i="15"/>
  <c r="AV715" i="15"/>
  <c r="AH715" i="15"/>
  <c r="AG715" i="15"/>
  <c r="AF715" i="15"/>
  <c r="AE715" i="15"/>
  <c r="AD715" i="15"/>
  <c r="N715" i="15"/>
  <c r="M715" i="15"/>
  <c r="L715" i="15"/>
  <c r="J715" i="15"/>
  <c r="G715" i="15"/>
  <c r="F715" i="15"/>
  <c r="C715" i="15"/>
  <c r="AX714" i="15"/>
  <c r="AW714" i="15"/>
  <c r="AV714" i="15"/>
  <c r="AH714" i="15"/>
  <c r="AG714" i="15"/>
  <c r="AF714" i="15"/>
  <c r="AE714" i="15"/>
  <c r="AD714" i="15"/>
  <c r="N714" i="15"/>
  <c r="M714" i="15"/>
  <c r="L714" i="15"/>
  <c r="J714" i="15" s="1"/>
  <c r="G714" i="15"/>
  <c r="F714" i="15"/>
  <c r="C714" i="15"/>
  <c r="AX713" i="15"/>
  <c r="AW713" i="15"/>
  <c r="AV713" i="15"/>
  <c r="AH713" i="15"/>
  <c r="AG713" i="15"/>
  <c r="AF713" i="15"/>
  <c r="AE713" i="15"/>
  <c r="AD713" i="15"/>
  <c r="N713" i="15"/>
  <c r="M713" i="15"/>
  <c r="J713" i="15" s="1"/>
  <c r="L713" i="15"/>
  <c r="G713" i="15"/>
  <c r="F713" i="15"/>
  <c r="C713" i="15"/>
  <c r="AX712" i="15"/>
  <c r="AW712" i="15"/>
  <c r="AV712" i="15"/>
  <c r="AH712" i="15"/>
  <c r="AG712" i="15"/>
  <c r="AF712" i="15"/>
  <c r="AE712" i="15"/>
  <c r="AD712" i="15"/>
  <c r="N712" i="15"/>
  <c r="M712" i="15"/>
  <c r="L712" i="15"/>
  <c r="J712" i="15" s="1"/>
  <c r="G712" i="15"/>
  <c r="F712" i="15"/>
  <c r="C712" i="15"/>
  <c r="AX711" i="15"/>
  <c r="AW711" i="15"/>
  <c r="AV711" i="15"/>
  <c r="AH711" i="15"/>
  <c r="AG711" i="15"/>
  <c r="AF711" i="15"/>
  <c r="AE711" i="15"/>
  <c r="AD711" i="15"/>
  <c r="N711" i="15"/>
  <c r="M711" i="15"/>
  <c r="J711" i="15" s="1"/>
  <c r="L711" i="15"/>
  <c r="G711" i="15"/>
  <c r="F711" i="15"/>
  <c r="C711" i="15"/>
  <c r="AX710" i="15"/>
  <c r="AW710" i="15"/>
  <c r="AV710" i="15"/>
  <c r="AH710" i="15"/>
  <c r="AG710" i="15"/>
  <c r="AF710" i="15"/>
  <c r="AE710" i="15"/>
  <c r="AD710" i="15"/>
  <c r="N710" i="15"/>
  <c r="M710" i="15"/>
  <c r="L710" i="15"/>
  <c r="J710" i="15" s="1"/>
  <c r="G710" i="15"/>
  <c r="F710" i="15"/>
  <c r="C710" i="15"/>
  <c r="AX709" i="15"/>
  <c r="AW709" i="15"/>
  <c r="AV709" i="15"/>
  <c r="AH709" i="15"/>
  <c r="AG709" i="15"/>
  <c r="AF709" i="15"/>
  <c r="AE709" i="15"/>
  <c r="AD709" i="15"/>
  <c r="N709" i="15"/>
  <c r="M709" i="15"/>
  <c r="L709" i="15"/>
  <c r="J709" i="15"/>
  <c r="G709" i="15"/>
  <c r="F709" i="15"/>
  <c r="C709" i="15"/>
  <c r="AX708" i="15"/>
  <c r="AW708" i="15"/>
  <c r="AV708" i="15"/>
  <c r="AH708" i="15"/>
  <c r="AG708" i="15"/>
  <c r="AF708" i="15"/>
  <c r="AE708" i="15"/>
  <c r="AD708" i="15"/>
  <c r="N708" i="15"/>
  <c r="M708" i="15"/>
  <c r="L708" i="15"/>
  <c r="J708" i="15" s="1"/>
  <c r="G708" i="15"/>
  <c r="F708" i="15"/>
  <c r="C708" i="15"/>
  <c r="AX707" i="15"/>
  <c r="AW707" i="15"/>
  <c r="AV707" i="15"/>
  <c r="AH707" i="15"/>
  <c r="AG707" i="15"/>
  <c r="AF707" i="15"/>
  <c r="AE707" i="15"/>
  <c r="AD707" i="15"/>
  <c r="N707" i="15"/>
  <c r="M707" i="15"/>
  <c r="L707" i="15"/>
  <c r="J707" i="15"/>
  <c r="G707" i="15"/>
  <c r="F707" i="15"/>
  <c r="C707" i="15"/>
  <c r="AX706" i="15"/>
  <c r="AW706" i="15"/>
  <c r="AV706" i="15"/>
  <c r="AH706" i="15"/>
  <c r="AG706" i="15"/>
  <c r="AF706" i="15"/>
  <c r="AE706" i="15"/>
  <c r="AD706" i="15"/>
  <c r="N706" i="15"/>
  <c r="M706" i="15"/>
  <c r="L706" i="15"/>
  <c r="J706" i="15" s="1"/>
  <c r="G706" i="15"/>
  <c r="F706" i="15"/>
  <c r="C706" i="15"/>
  <c r="AX705" i="15"/>
  <c r="AW705" i="15"/>
  <c r="AV705" i="15"/>
  <c r="AH705" i="15"/>
  <c r="AG705" i="15"/>
  <c r="AF705" i="15"/>
  <c r="AE705" i="15"/>
  <c r="AD705" i="15"/>
  <c r="N705" i="15"/>
  <c r="M705" i="15"/>
  <c r="J705" i="15" s="1"/>
  <c r="L705" i="15"/>
  <c r="G705" i="15"/>
  <c r="F705" i="15"/>
  <c r="C705" i="15"/>
  <c r="AX704" i="15"/>
  <c r="AW704" i="15"/>
  <c r="AV704" i="15"/>
  <c r="AH704" i="15"/>
  <c r="AG704" i="15"/>
  <c r="AF704" i="15"/>
  <c r="AE704" i="15"/>
  <c r="AD704" i="15"/>
  <c r="N704" i="15"/>
  <c r="M704" i="15"/>
  <c r="L704" i="15"/>
  <c r="G704" i="15"/>
  <c r="F704" i="15"/>
  <c r="C704" i="15"/>
  <c r="AX703" i="15"/>
  <c r="AW703" i="15"/>
  <c r="AV703" i="15"/>
  <c r="AH703" i="15"/>
  <c r="AG703" i="15"/>
  <c r="AF703" i="15"/>
  <c r="AE703" i="15"/>
  <c r="AD703" i="15"/>
  <c r="N703" i="15"/>
  <c r="M703" i="15"/>
  <c r="J703" i="15" s="1"/>
  <c r="L703" i="15"/>
  <c r="G703" i="15"/>
  <c r="F703" i="15"/>
  <c r="C703" i="15"/>
  <c r="AX702" i="15"/>
  <c r="AW702" i="15"/>
  <c r="AV702" i="15"/>
  <c r="AH702" i="15"/>
  <c r="AG702" i="15"/>
  <c r="AF702" i="15"/>
  <c r="AE702" i="15"/>
  <c r="AD702" i="15"/>
  <c r="N702" i="15"/>
  <c r="M702" i="15"/>
  <c r="L702" i="15"/>
  <c r="J702" i="15" s="1"/>
  <c r="G702" i="15"/>
  <c r="F702" i="15"/>
  <c r="C702" i="15"/>
  <c r="AX701" i="15"/>
  <c r="AW701" i="15"/>
  <c r="AV701" i="15"/>
  <c r="AH701" i="15"/>
  <c r="AG701" i="15"/>
  <c r="AF701" i="15"/>
  <c r="AE701" i="15"/>
  <c r="AD701" i="15"/>
  <c r="N701" i="15"/>
  <c r="M701" i="15"/>
  <c r="L701" i="15"/>
  <c r="J701" i="15"/>
  <c r="G701" i="15"/>
  <c r="F701" i="15"/>
  <c r="C701" i="15"/>
  <c r="AX700" i="15"/>
  <c r="AW700" i="15"/>
  <c r="AV700" i="15"/>
  <c r="AH700" i="15"/>
  <c r="AG700" i="15"/>
  <c r="AF700" i="15"/>
  <c r="AE700" i="15"/>
  <c r="AD700" i="15"/>
  <c r="N700" i="15"/>
  <c r="M700" i="15"/>
  <c r="L700" i="15"/>
  <c r="J700" i="15" s="1"/>
  <c r="G700" i="15"/>
  <c r="F700" i="15"/>
  <c r="C700" i="15"/>
  <c r="AX699" i="15"/>
  <c r="AW699" i="15"/>
  <c r="AV699" i="15"/>
  <c r="AH699" i="15"/>
  <c r="AG699" i="15"/>
  <c r="AF699" i="15"/>
  <c r="AE699" i="15"/>
  <c r="AD699" i="15"/>
  <c r="N699" i="15"/>
  <c r="M699" i="15"/>
  <c r="L699" i="15"/>
  <c r="J699" i="15"/>
  <c r="G699" i="15"/>
  <c r="F699" i="15"/>
  <c r="C699" i="15"/>
  <c r="AX698" i="15"/>
  <c r="AW698" i="15"/>
  <c r="AV698" i="15"/>
  <c r="AH698" i="15"/>
  <c r="AG698" i="15"/>
  <c r="AF698" i="15"/>
  <c r="AE698" i="15"/>
  <c r="AD698" i="15"/>
  <c r="N698" i="15"/>
  <c r="M698" i="15"/>
  <c r="L698" i="15"/>
  <c r="J698" i="15" s="1"/>
  <c r="G698" i="15"/>
  <c r="F698" i="15"/>
  <c r="C698" i="15"/>
  <c r="AX697" i="15"/>
  <c r="AW697" i="15"/>
  <c r="AV697" i="15"/>
  <c r="AH697" i="15"/>
  <c r="AG697" i="15"/>
  <c r="AF697" i="15"/>
  <c r="AE697" i="15"/>
  <c r="AD697" i="15"/>
  <c r="N697" i="15"/>
  <c r="M697" i="15"/>
  <c r="J697" i="15" s="1"/>
  <c r="L697" i="15"/>
  <c r="G697" i="15"/>
  <c r="F697" i="15"/>
  <c r="C697" i="15"/>
  <c r="AX696" i="15"/>
  <c r="AW696" i="15"/>
  <c r="AV696" i="15"/>
  <c r="AH696" i="15"/>
  <c r="AG696" i="15"/>
  <c r="AF696" i="15"/>
  <c r="AE696" i="15"/>
  <c r="AD696" i="15"/>
  <c r="N696" i="15"/>
  <c r="M696" i="15"/>
  <c r="L696" i="15"/>
  <c r="J696" i="15" s="1"/>
  <c r="G696" i="15"/>
  <c r="F696" i="15"/>
  <c r="C696" i="15"/>
  <c r="AX695" i="15"/>
  <c r="AW695" i="15"/>
  <c r="AV695" i="15"/>
  <c r="AH695" i="15"/>
  <c r="AG695" i="15"/>
  <c r="AF695" i="15"/>
  <c r="AE695" i="15"/>
  <c r="AD695" i="15"/>
  <c r="N695" i="15"/>
  <c r="M695" i="15"/>
  <c r="J695" i="15" s="1"/>
  <c r="L695" i="15"/>
  <c r="G695" i="15"/>
  <c r="F695" i="15"/>
  <c r="C695" i="15"/>
  <c r="AX694" i="15"/>
  <c r="AW694" i="15"/>
  <c r="AV694" i="15"/>
  <c r="AH694" i="15"/>
  <c r="AG694" i="15"/>
  <c r="AF694" i="15"/>
  <c r="AE694" i="15"/>
  <c r="AD694" i="15"/>
  <c r="N694" i="15"/>
  <c r="M694" i="15"/>
  <c r="L694" i="15"/>
  <c r="J694" i="15" s="1"/>
  <c r="G694" i="15"/>
  <c r="F694" i="15"/>
  <c r="C694" i="15"/>
  <c r="AX693" i="15"/>
  <c r="AW693" i="15"/>
  <c r="AV693" i="15"/>
  <c r="AH693" i="15"/>
  <c r="AG693" i="15"/>
  <c r="AF693" i="15"/>
  <c r="AE693" i="15"/>
  <c r="AD693" i="15"/>
  <c r="N693" i="15"/>
  <c r="M693" i="15"/>
  <c r="L693" i="15"/>
  <c r="J693" i="15"/>
  <c r="G693" i="15"/>
  <c r="F693" i="15"/>
  <c r="C693" i="15"/>
  <c r="AX692" i="15"/>
  <c r="AW692" i="15"/>
  <c r="AV692" i="15"/>
  <c r="AH692" i="15"/>
  <c r="AG692" i="15"/>
  <c r="AF692" i="15"/>
  <c r="AE692" i="15"/>
  <c r="AD692" i="15"/>
  <c r="N692" i="15"/>
  <c r="M692" i="15"/>
  <c r="L692" i="15"/>
  <c r="J692" i="15" s="1"/>
  <c r="G692" i="15"/>
  <c r="F692" i="15"/>
  <c r="C692" i="15"/>
  <c r="AX691" i="15"/>
  <c r="AW691" i="15"/>
  <c r="AV691" i="15"/>
  <c r="AH691" i="15"/>
  <c r="AG691" i="15"/>
  <c r="AF691" i="15"/>
  <c r="AE691" i="15"/>
  <c r="AD691" i="15"/>
  <c r="N691" i="15"/>
  <c r="M691" i="15"/>
  <c r="L691" i="15"/>
  <c r="J691" i="15"/>
  <c r="G691" i="15"/>
  <c r="F691" i="15"/>
  <c r="C691" i="15"/>
  <c r="AX690" i="15"/>
  <c r="AW690" i="15"/>
  <c r="AV690" i="15"/>
  <c r="AH690" i="15"/>
  <c r="AG690" i="15"/>
  <c r="AF690" i="15"/>
  <c r="AE690" i="15"/>
  <c r="AD690" i="15"/>
  <c r="N690" i="15"/>
  <c r="M690" i="15"/>
  <c r="L690" i="15"/>
  <c r="J690" i="15" s="1"/>
  <c r="G690" i="15"/>
  <c r="F690" i="15"/>
  <c r="C690" i="15"/>
  <c r="AX689" i="15"/>
  <c r="AW689" i="15"/>
  <c r="AV689" i="15"/>
  <c r="AH689" i="15"/>
  <c r="AG689" i="15"/>
  <c r="AF689" i="15"/>
  <c r="AE689" i="15"/>
  <c r="AD689" i="15"/>
  <c r="N689" i="15"/>
  <c r="M689" i="15"/>
  <c r="J689" i="15" s="1"/>
  <c r="L689" i="15"/>
  <c r="G689" i="15"/>
  <c r="F689" i="15"/>
  <c r="C689" i="15"/>
  <c r="AX688" i="15"/>
  <c r="AW688" i="15"/>
  <c r="AV688" i="15"/>
  <c r="AH688" i="15"/>
  <c r="AG688" i="15"/>
  <c r="AF688" i="15"/>
  <c r="AE688" i="15"/>
  <c r="AD688" i="15"/>
  <c r="N688" i="15"/>
  <c r="M688" i="15"/>
  <c r="L688" i="15"/>
  <c r="G688" i="15"/>
  <c r="F688" i="15"/>
  <c r="C688" i="15"/>
  <c r="AX687" i="15"/>
  <c r="AW687" i="15"/>
  <c r="AV687" i="15"/>
  <c r="AH687" i="15"/>
  <c r="AG687" i="15"/>
  <c r="AF687" i="15"/>
  <c r="AE687" i="15"/>
  <c r="AD687" i="15"/>
  <c r="N687" i="15"/>
  <c r="M687" i="15"/>
  <c r="J687" i="15" s="1"/>
  <c r="L687" i="15"/>
  <c r="G687" i="15"/>
  <c r="F687" i="15"/>
  <c r="C687" i="15"/>
  <c r="AX686" i="15"/>
  <c r="AW686" i="15"/>
  <c r="AV686" i="15"/>
  <c r="AH686" i="15"/>
  <c r="AG686" i="15"/>
  <c r="AF686" i="15"/>
  <c r="AE686" i="15"/>
  <c r="AD686" i="15"/>
  <c r="N686" i="15"/>
  <c r="M686" i="15"/>
  <c r="L686" i="15"/>
  <c r="J686" i="15" s="1"/>
  <c r="G686" i="15"/>
  <c r="F686" i="15"/>
  <c r="C686" i="15"/>
  <c r="AX685" i="15"/>
  <c r="AW685" i="15"/>
  <c r="AV685" i="15"/>
  <c r="AH685" i="15"/>
  <c r="AG685" i="15"/>
  <c r="AF685" i="15"/>
  <c r="AE685" i="15"/>
  <c r="AD685" i="15"/>
  <c r="N685" i="15"/>
  <c r="M685" i="15"/>
  <c r="L685" i="15"/>
  <c r="J685" i="15"/>
  <c r="G685" i="15"/>
  <c r="F685" i="15"/>
  <c r="C685" i="15"/>
  <c r="AX684" i="15"/>
  <c r="AW684" i="15"/>
  <c r="AV684" i="15"/>
  <c r="AH684" i="15"/>
  <c r="AG684" i="15"/>
  <c r="AF684" i="15"/>
  <c r="AE684" i="15"/>
  <c r="AD684" i="15"/>
  <c r="N684" i="15"/>
  <c r="M684" i="15"/>
  <c r="L684" i="15"/>
  <c r="J684" i="15" s="1"/>
  <c r="G684" i="15"/>
  <c r="F684" i="15"/>
  <c r="C684" i="15"/>
  <c r="AX683" i="15"/>
  <c r="AW683" i="15"/>
  <c r="AV683" i="15"/>
  <c r="AH683" i="15"/>
  <c r="AG683" i="15"/>
  <c r="AF683" i="15"/>
  <c r="AE683" i="15"/>
  <c r="AD683" i="15"/>
  <c r="N683" i="15"/>
  <c r="M683" i="15"/>
  <c r="L683" i="15"/>
  <c r="J683" i="15"/>
  <c r="G683" i="15"/>
  <c r="F683" i="15"/>
  <c r="C683" i="15"/>
  <c r="AX682" i="15"/>
  <c r="AW682" i="15"/>
  <c r="AV682" i="15"/>
  <c r="AH682" i="15"/>
  <c r="AG682" i="15"/>
  <c r="AF682" i="15"/>
  <c r="AE682" i="15"/>
  <c r="AD682" i="15"/>
  <c r="N682" i="15"/>
  <c r="M682" i="15"/>
  <c r="L682" i="15"/>
  <c r="J682" i="15" s="1"/>
  <c r="G682" i="15"/>
  <c r="F682" i="15"/>
  <c r="C682" i="15"/>
  <c r="AX681" i="15"/>
  <c r="AW681" i="15"/>
  <c r="AV681" i="15"/>
  <c r="AH681" i="15"/>
  <c r="AG681" i="15"/>
  <c r="AF681" i="15"/>
  <c r="AE681" i="15"/>
  <c r="AD681" i="15"/>
  <c r="N681" i="15"/>
  <c r="M681" i="15"/>
  <c r="J681" i="15" s="1"/>
  <c r="L681" i="15"/>
  <c r="G681" i="15"/>
  <c r="F681" i="15"/>
  <c r="C681" i="15"/>
  <c r="AX680" i="15"/>
  <c r="AW680" i="15"/>
  <c r="AV680" i="15"/>
  <c r="AH680" i="15"/>
  <c r="AG680" i="15"/>
  <c r="AF680" i="15"/>
  <c r="AE680" i="15"/>
  <c r="AD680" i="15"/>
  <c r="N680" i="15"/>
  <c r="M680" i="15"/>
  <c r="L680" i="15"/>
  <c r="J680" i="15" s="1"/>
  <c r="G680" i="15"/>
  <c r="F680" i="15"/>
  <c r="C680" i="15"/>
  <c r="AX679" i="15"/>
  <c r="AW679" i="15"/>
  <c r="AV679" i="15"/>
  <c r="AH679" i="15"/>
  <c r="AG679" i="15"/>
  <c r="AF679" i="15"/>
  <c r="AE679" i="15"/>
  <c r="AD679" i="15"/>
  <c r="N679" i="15"/>
  <c r="M679" i="15"/>
  <c r="J679" i="15" s="1"/>
  <c r="L679" i="15"/>
  <c r="G679" i="15"/>
  <c r="F679" i="15"/>
  <c r="C679" i="15"/>
  <c r="AX678" i="15"/>
  <c r="AW678" i="15"/>
  <c r="AV678" i="15"/>
  <c r="AH678" i="15"/>
  <c r="AG678" i="15"/>
  <c r="AF678" i="15"/>
  <c r="AE678" i="15"/>
  <c r="AD678" i="15"/>
  <c r="N678" i="15"/>
  <c r="M678" i="15"/>
  <c r="L678" i="15"/>
  <c r="J678" i="15" s="1"/>
  <c r="G678" i="15"/>
  <c r="F678" i="15"/>
  <c r="C678" i="15"/>
  <c r="AX677" i="15"/>
  <c r="AW677" i="15"/>
  <c r="AV677" i="15"/>
  <c r="AH677" i="15"/>
  <c r="AG677" i="15"/>
  <c r="AF677" i="15"/>
  <c r="AE677" i="15"/>
  <c r="AD677" i="15"/>
  <c r="N677" i="15"/>
  <c r="M677" i="15"/>
  <c r="L677" i="15"/>
  <c r="J677" i="15"/>
  <c r="G677" i="15"/>
  <c r="F677" i="15"/>
  <c r="C677" i="15"/>
  <c r="AX676" i="15"/>
  <c r="AW676" i="15"/>
  <c r="AV676" i="15"/>
  <c r="AH676" i="15"/>
  <c r="AG676" i="15"/>
  <c r="AF676" i="15"/>
  <c r="AE676" i="15"/>
  <c r="AD676" i="15"/>
  <c r="N676" i="15"/>
  <c r="M676" i="15"/>
  <c r="L676" i="15"/>
  <c r="J676" i="15" s="1"/>
  <c r="G676" i="15"/>
  <c r="F676" i="15"/>
  <c r="C676" i="15"/>
  <c r="AX675" i="15"/>
  <c r="AW675" i="15"/>
  <c r="AV675" i="15"/>
  <c r="AH675" i="15"/>
  <c r="AG675" i="15"/>
  <c r="AF675" i="15"/>
  <c r="AE675" i="15"/>
  <c r="AD675" i="15"/>
  <c r="N675" i="15"/>
  <c r="M675" i="15"/>
  <c r="L675" i="15"/>
  <c r="J675" i="15"/>
  <c r="G675" i="15"/>
  <c r="F675" i="15"/>
  <c r="C675" i="15"/>
  <c r="AX674" i="15"/>
  <c r="AW674" i="15"/>
  <c r="AV674" i="15"/>
  <c r="AH674" i="15"/>
  <c r="AG674" i="15"/>
  <c r="AF674" i="15"/>
  <c r="AE674" i="15"/>
  <c r="AD674" i="15"/>
  <c r="N674" i="15"/>
  <c r="M674" i="15"/>
  <c r="L674" i="15"/>
  <c r="J674" i="15" s="1"/>
  <c r="G674" i="15"/>
  <c r="F674" i="15"/>
  <c r="C674" i="15"/>
  <c r="AX673" i="15"/>
  <c r="AW673" i="15"/>
  <c r="AV673" i="15"/>
  <c r="AH673" i="15"/>
  <c r="AG673" i="15"/>
  <c r="AF673" i="15"/>
  <c r="AE673" i="15"/>
  <c r="AD673" i="15"/>
  <c r="N673" i="15"/>
  <c r="M673" i="15"/>
  <c r="J673" i="15" s="1"/>
  <c r="L673" i="15"/>
  <c r="G673" i="15"/>
  <c r="F673" i="15"/>
  <c r="C673" i="15"/>
  <c r="AX672" i="15"/>
  <c r="AW672" i="15"/>
  <c r="AV672" i="15"/>
  <c r="AH672" i="15"/>
  <c r="AG672" i="15"/>
  <c r="AF672" i="15"/>
  <c r="AE672" i="15"/>
  <c r="AD672" i="15"/>
  <c r="N672" i="15"/>
  <c r="M672" i="15"/>
  <c r="L672" i="15"/>
  <c r="G672" i="15"/>
  <c r="F672" i="15"/>
  <c r="C672" i="15"/>
  <c r="AX671" i="15"/>
  <c r="AW671" i="15"/>
  <c r="AV671" i="15"/>
  <c r="AH671" i="15"/>
  <c r="AG671" i="15"/>
  <c r="AF671" i="15"/>
  <c r="AE671" i="15"/>
  <c r="AD671" i="15"/>
  <c r="N671" i="15"/>
  <c r="M671" i="15"/>
  <c r="J671" i="15" s="1"/>
  <c r="L671" i="15"/>
  <c r="G671" i="15"/>
  <c r="F671" i="15"/>
  <c r="C671" i="15"/>
  <c r="AX670" i="15"/>
  <c r="AW670" i="15"/>
  <c r="AV670" i="15"/>
  <c r="AH670" i="15"/>
  <c r="AG670" i="15"/>
  <c r="AF670" i="15"/>
  <c r="AE670" i="15"/>
  <c r="AD670" i="15"/>
  <c r="N670" i="15"/>
  <c r="M670" i="15"/>
  <c r="L670" i="15"/>
  <c r="J670" i="15" s="1"/>
  <c r="G670" i="15"/>
  <c r="F670" i="15"/>
  <c r="C670" i="15"/>
  <c r="AX669" i="15"/>
  <c r="AW669" i="15"/>
  <c r="AV669" i="15"/>
  <c r="AH669" i="15"/>
  <c r="AG669" i="15"/>
  <c r="AF669" i="15"/>
  <c r="AE669" i="15"/>
  <c r="AD669" i="15"/>
  <c r="N669" i="15"/>
  <c r="M669" i="15"/>
  <c r="L669" i="15"/>
  <c r="J669" i="15"/>
  <c r="G669" i="15"/>
  <c r="F669" i="15"/>
  <c r="C669" i="15"/>
  <c r="AX667" i="15"/>
  <c r="AW667" i="15"/>
  <c r="AV667" i="15"/>
  <c r="AH667" i="15"/>
  <c r="AG667" i="15"/>
  <c r="AF667" i="15"/>
  <c r="AE667" i="15"/>
  <c r="AD667" i="15"/>
  <c r="N667" i="15"/>
  <c r="M667" i="15"/>
  <c r="L667" i="15"/>
  <c r="J667" i="15" s="1"/>
  <c r="G667" i="15"/>
  <c r="F667" i="15"/>
  <c r="C667" i="15"/>
  <c r="AX666" i="15"/>
  <c r="AW666" i="15"/>
  <c r="AV666" i="15"/>
  <c r="AH666" i="15"/>
  <c r="AG666" i="15"/>
  <c r="AF666" i="15"/>
  <c r="AE666" i="15"/>
  <c r="AD666" i="15"/>
  <c r="N666" i="15"/>
  <c r="M666" i="15"/>
  <c r="L666" i="15"/>
  <c r="J666" i="15"/>
  <c r="G666" i="15"/>
  <c r="F666" i="15"/>
  <c r="C666" i="15"/>
  <c r="AX665" i="15"/>
  <c r="AW665" i="15"/>
  <c r="AV665" i="15"/>
  <c r="AH665" i="15"/>
  <c r="AG665" i="15"/>
  <c r="AF665" i="15"/>
  <c r="AE665" i="15"/>
  <c r="AD665" i="15"/>
  <c r="N665" i="15"/>
  <c r="M665" i="15"/>
  <c r="L665" i="15"/>
  <c r="J665" i="15" s="1"/>
  <c r="G665" i="15"/>
  <c r="F665" i="15"/>
  <c r="C665" i="15"/>
  <c r="AX664" i="15"/>
  <c r="AW664" i="15"/>
  <c r="AV664" i="15"/>
  <c r="AH664" i="15"/>
  <c r="AG664" i="15"/>
  <c r="AF664" i="15"/>
  <c r="AE664" i="15"/>
  <c r="AD664" i="15"/>
  <c r="N664" i="15"/>
  <c r="M664" i="15"/>
  <c r="J664" i="15" s="1"/>
  <c r="L664" i="15"/>
  <c r="G664" i="15"/>
  <c r="F664" i="15"/>
  <c r="C664" i="15"/>
  <c r="AX662" i="15"/>
  <c r="AW662" i="15"/>
  <c r="AV662" i="15"/>
  <c r="AH662" i="15"/>
  <c r="AG662" i="15"/>
  <c r="AF662" i="15"/>
  <c r="AE662" i="15"/>
  <c r="AD662" i="15"/>
  <c r="N662" i="15"/>
  <c r="M662" i="15"/>
  <c r="L662" i="15"/>
  <c r="J662" i="15" s="1"/>
  <c r="G662" i="15"/>
  <c r="F662" i="15"/>
  <c r="C662" i="15"/>
  <c r="AX661" i="15"/>
  <c r="AW661" i="15"/>
  <c r="AV661" i="15"/>
  <c r="AH661" i="15"/>
  <c r="AG661" i="15"/>
  <c r="AF661" i="15"/>
  <c r="AE661" i="15"/>
  <c r="AD661" i="15"/>
  <c r="N661" i="15"/>
  <c r="M661" i="15"/>
  <c r="J661" i="15" s="1"/>
  <c r="L661" i="15"/>
  <c r="G661" i="15"/>
  <c r="F661" i="15"/>
  <c r="C661" i="15"/>
  <c r="AX660" i="15"/>
  <c r="AW660" i="15"/>
  <c r="AV660" i="15"/>
  <c r="AH660" i="15"/>
  <c r="AG660" i="15"/>
  <c r="AF660" i="15"/>
  <c r="AE660" i="15"/>
  <c r="AD660" i="15"/>
  <c r="N660" i="15"/>
  <c r="M660" i="15"/>
  <c r="L660" i="15"/>
  <c r="J660" i="15" s="1"/>
  <c r="G660" i="15"/>
  <c r="F660" i="15"/>
  <c r="C660" i="15"/>
  <c r="AX659" i="15"/>
  <c r="AW659" i="15"/>
  <c r="AV659" i="15"/>
  <c r="AH659" i="15"/>
  <c r="AG659" i="15"/>
  <c r="AF659" i="15"/>
  <c r="AE659" i="15"/>
  <c r="AD659" i="15"/>
  <c r="N659" i="15"/>
  <c r="M659" i="15"/>
  <c r="L659" i="15"/>
  <c r="J659" i="15"/>
  <c r="G659" i="15"/>
  <c r="F659" i="15"/>
  <c r="C659" i="15"/>
  <c r="AX658" i="15"/>
  <c r="AW658" i="15"/>
  <c r="AV658" i="15"/>
  <c r="AH658" i="15"/>
  <c r="AG658" i="15"/>
  <c r="AF658" i="15"/>
  <c r="AE658" i="15"/>
  <c r="AD658" i="15"/>
  <c r="N658" i="15"/>
  <c r="M658" i="15"/>
  <c r="L658" i="15"/>
  <c r="J658" i="15" s="1"/>
  <c r="G658" i="15"/>
  <c r="F658" i="15"/>
  <c r="C658" i="15"/>
  <c r="AX657" i="15"/>
  <c r="AW657" i="15"/>
  <c r="AV657" i="15"/>
  <c r="AH657" i="15"/>
  <c r="AG657" i="15"/>
  <c r="AF657" i="15"/>
  <c r="AE657" i="15"/>
  <c r="AD657" i="15"/>
  <c r="N657" i="15"/>
  <c r="M657" i="15"/>
  <c r="L657" i="15"/>
  <c r="J657" i="15"/>
  <c r="G657" i="15"/>
  <c r="F657" i="15"/>
  <c r="C657" i="15"/>
  <c r="AX655" i="15"/>
  <c r="AW655" i="15"/>
  <c r="AV655" i="15"/>
  <c r="AH655" i="15"/>
  <c r="AG655" i="15"/>
  <c r="AF655" i="15"/>
  <c r="AE655" i="15"/>
  <c r="AD655" i="15"/>
  <c r="N655" i="15"/>
  <c r="M655" i="15"/>
  <c r="L655" i="15"/>
  <c r="J655" i="15" s="1"/>
  <c r="G655" i="15"/>
  <c r="F655" i="15"/>
  <c r="C655" i="15"/>
  <c r="AX654" i="15"/>
  <c r="AW654" i="15"/>
  <c r="AV654" i="15"/>
  <c r="AH654" i="15"/>
  <c r="AG654" i="15"/>
  <c r="AF654" i="15"/>
  <c r="AE654" i="15"/>
  <c r="AD654" i="15"/>
  <c r="N654" i="15"/>
  <c r="M654" i="15"/>
  <c r="J654" i="15" s="1"/>
  <c r="L654" i="15"/>
  <c r="G654" i="15"/>
  <c r="F654" i="15"/>
  <c r="C654" i="15"/>
  <c r="AX653" i="15"/>
  <c r="AW653" i="15"/>
  <c r="AV653" i="15"/>
  <c r="AH653" i="15"/>
  <c r="AG653" i="15"/>
  <c r="AF653" i="15"/>
  <c r="AE653" i="15"/>
  <c r="AD653" i="15"/>
  <c r="N653" i="15"/>
  <c r="M653" i="15"/>
  <c r="L653" i="15"/>
  <c r="G653" i="15"/>
  <c r="F653" i="15"/>
  <c r="C653" i="15"/>
  <c r="AX652" i="15"/>
  <c r="AW652" i="15"/>
  <c r="AV652" i="15"/>
  <c r="AH652" i="15"/>
  <c r="AG652" i="15"/>
  <c r="AF652" i="15"/>
  <c r="AE652" i="15"/>
  <c r="AD652" i="15"/>
  <c r="N652" i="15"/>
  <c r="M652" i="15"/>
  <c r="J652" i="15" s="1"/>
  <c r="L652" i="15"/>
  <c r="G652" i="15"/>
  <c r="F652" i="15"/>
  <c r="C652" i="15"/>
  <c r="AX650" i="15"/>
  <c r="AW650" i="15"/>
  <c r="AV650" i="15"/>
  <c r="AH650" i="15"/>
  <c r="AG650" i="15"/>
  <c r="AF650" i="15"/>
  <c r="AE650" i="15"/>
  <c r="AD650" i="15"/>
  <c r="N650" i="15"/>
  <c r="M650" i="15"/>
  <c r="L650" i="15"/>
  <c r="J650" i="15" s="1"/>
  <c r="G650" i="15"/>
  <c r="F650" i="15"/>
  <c r="C650" i="15"/>
  <c r="AX649" i="15"/>
  <c r="AW649" i="15"/>
  <c r="AV649" i="15"/>
  <c r="AH649" i="15"/>
  <c r="AG649" i="15"/>
  <c r="AF649" i="15"/>
  <c r="AE649" i="15"/>
  <c r="AD649" i="15"/>
  <c r="N649" i="15"/>
  <c r="M649" i="15"/>
  <c r="L649" i="15"/>
  <c r="J649" i="15"/>
  <c r="G649" i="15"/>
  <c r="F649" i="15"/>
  <c r="C649" i="15"/>
  <c r="AX648" i="15"/>
  <c r="AW648" i="15"/>
  <c r="AV648" i="15"/>
  <c r="AH648" i="15"/>
  <c r="AG648" i="15"/>
  <c r="AF648" i="15"/>
  <c r="AE648" i="15"/>
  <c r="AD648" i="15"/>
  <c r="N648" i="15"/>
  <c r="M648" i="15"/>
  <c r="L648" i="15"/>
  <c r="J648" i="15" s="1"/>
  <c r="G648" i="15"/>
  <c r="F648" i="15"/>
  <c r="C648" i="15"/>
  <c r="AX647" i="15"/>
  <c r="AW647" i="15"/>
  <c r="AV647" i="15"/>
  <c r="AH647" i="15"/>
  <c r="AG647" i="15"/>
  <c r="AF647" i="15"/>
  <c r="AE647" i="15"/>
  <c r="AD647" i="15"/>
  <c r="N647" i="15"/>
  <c r="M647" i="15"/>
  <c r="L647" i="15"/>
  <c r="J647" i="15"/>
  <c r="G647" i="15"/>
  <c r="F647" i="15"/>
  <c r="C647" i="15"/>
  <c r="AX646" i="15"/>
  <c r="AW646" i="15"/>
  <c r="AV646" i="15"/>
  <c r="AH646" i="15"/>
  <c r="AG646" i="15"/>
  <c r="AF646" i="15"/>
  <c r="AE646" i="15"/>
  <c r="AD646" i="15"/>
  <c r="N646" i="15"/>
  <c r="M646" i="15"/>
  <c r="L646" i="15"/>
  <c r="J646" i="15" s="1"/>
  <c r="G646" i="15"/>
  <c r="F646" i="15"/>
  <c r="C646" i="15"/>
  <c r="AX645" i="15"/>
  <c r="AW645" i="15"/>
  <c r="AV645" i="15"/>
  <c r="AH645" i="15"/>
  <c r="AG645" i="15"/>
  <c r="AF645" i="15"/>
  <c r="AE645" i="15"/>
  <c r="AD645" i="15"/>
  <c r="N645" i="15"/>
  <c r="M645" i="15"/>
  <c r="J645" i="15" s="1"/>
  <c r="L645" i="15"/>
  <c r="G645" i="15"/>
  <c r="F645" i="15"/>
  <c r="C645" i="15"/>
  <c r="AX644" i="15"/>
  <c r="AW644" i="15"/>
  <c r="AV644" i="15"/>
  <c r="AH644" i="15"/>
  <c r="AG644" i="15"/>
  <c r="AF644" i="15"/>
  <c r="AE644" i="15"/>
  <c r="AD644" i="15"/>
  <c r="N644" i="15"/>
  <c r="M644" i="15"/>
  <c r="L644" i="15"/>
  <c r="J644" i="15" s="1"/>
  <c r="G644" i="15"/>
  <c r="F644" i="15"/>
  <c r="C644" i="15"/>
  <c r="AX643" i="15"/>
  <c r="AW643" i="15"/>
  <c r="AV643" i="15"/>
  <c r="AH643" i="15"/>
  <c r="AG643" i="15"/>
  <c r="AF643" i="15"/>
  <c r="AE643" i="15"/>
  <c r="AD643" i="15"/>
  <c r="N643" i="15"/>
  <c r="M643" i="15"/>
  <c r="J643" i="15" s="1"/>
  <c r="L643" i="15"/>
  <c r="G643" i="15"/>
  <c r="F643" i="15"/>
  <c r="C643" i="15"/>
  <c r="AX642" i="15"/>
  <c r="AW642" i="15"/>
  <c r="AV642" i="15"/>
  <c r="AH642" i="15"/>
  <c r="AG642" i="15"/>
  <c r="AF642" i="15"/>
  <c r="AE642" i="15"/>
  <c r="AD642" i="15"/>
  <c r="N642" i="15"/>
  <c r="M642" i="15"/>
  <c r="L642" i="15"/>
  <c r="J642" i="15" s="1"/>
  <c r="G642" i="15"/>
  <c r="F642" i="15"/>
  <c r="C642" i="15"/>
  <c r="AX641" i="15"/>
  <c r="AW641" i="15"/>
  <c r="AV641" i="15"/>
  <c r="AH641" i="15"/>
  <c r="AG641" i="15"/>
  <c r="AF641" i="15"/>
  <c r="AE641" i="15"/>
  <c r="AD641" i="15"/>
  <c r="N641" i="15"/>
  <c r="M641" i="15"/>
  <c r="L641" i="15"/>
  <c r="J641" i="15"/>
  <c r="G641" i="15"/>
  <c r="F641" i="15"/>
  <c r="C641" i="15"/>
  <c r="AX640" i="15"/>
  <c r="AW640" i="15"/>
  <c r="AV640" i="15"/>
  <c r="AH640" i="15"/>
  <c r="AG640" i="15"/>
  <c r="AF640" i="15"/>
  <c r="AE640" i="15"/>
  <c r="AD640" i="15"/>
  <c r="N640" i="15"/>
  <c r="M640" i="15"/>
  <c r="L640" i="15"/>
  <c r="J640" i="15" s="1"/>
  <c r="G640" i="15"/>
  <c r="F640" i="15"/>
  <c r="C640" i="15"/>
  <c r="AX639" i="15"/>
  <c r="AW639" i="15"/>
  <c r="AV639" i="15"/>
  <c r="AH639" i="15"/>
  <c r="AG639" i="15"/>
  <c r="AF639" i="15"/>
  <c r="AE639" i="15"/>
  <c r="AD639" i="15"/>
  <c r="N639" i="15"/>
  <c r="M639" i="15"/>
  <c r="L639" i="15"/>
  <c r="J639" i="15"/>
  <c r="G639" i="15"/>
  <c r="F639" i="15"/>
  <c r="C639" i="15"/>
  <c r="AX638" i="15"/>
  <c r="AW638" i="15"/>
  <c r="AV638" i="15"/>
  <c r="AH638" i="15"/>
  <c r="AG638" i="15"/>
  <c r="AF638" i="15"/>
  <c r="AE638" i="15"/>
  <c r="AD638" i="15"/>
  <c r="N638" i="15"/>
  <c r="J638" i="15" s="1"/>
  <c r="M638" i="15"/>
  <c r="L638" i="15"/>
  <c r="G638" i="15"/>
  <c r="F638" i="15"/>
  <c r="C638" i="15"/>
  <c r="AX637" i="15"/>
  <c r="AW637" i="15"/>
  <c r="AV637" i="15"/>
  <c r="AH637" i="15"/>
  <c r="AG637" i="15"/>
  <c r="AF637" i="15"/>
  <c r="AE637" i="15"/>
  <c r="AD637" i="15"/>
  <c r="N637" i="15"/>
  <c r="M637" i="15"/>
  <c r="J637" i="15" s="1"/>
  <c r="L637" i="15"/>
  <c r="G637" i="15"/>
  <c r="F637" i="15"/>
  <c r="C637" i="15"/>
  <c r="AX636" i="15"/>
  <c r="AW636" i="15"/>
  <c r="AV636" i="15"/>
  <c r="AH636" i="15"/>
  <c r="AG636" i="15"/>
  <c r="AF636" i="15"/>
  <c r="AE636" i="15"/>
  <c r="AD636" i="15"/>
  <c r="N636" i="15"/>
  <c r="M636" i="15"/>
  <c r="L636" i="15"/>
  <c r="G636" i="15"/>
  <c r="F636" i="15"/>
  <c r="C636" i="15"/>
  <c r="AX635" i="15"/>
  <c r="AW635" i="15"/>
  <c r="AV635" i="15"/>
  <c r="AH635" i="15"/>
  <c r="AG635" i="15"/>
  <c r="AF635" i="15"/>
  <c r="AE635" i="15"/>
  <c r="AD635" i="15"/>
  <c r="N635" i="15"/>
  <c r="M635" i="15"/>
  <c r="J635" i="15" s="1"/>
  <c r="L635" i="15"/>
  <c r="G635" i="15"/>
  <c r="F635" i="15"/>
  <c r="C635" i="15"/>
  <c r="AX634" i="15"/>
  <c r="AW634" i="15"/>
  <c r="AV634" i="15"/>
  <c r="AH634" i="15"/>
  <c r="AG634" i="15"/>
  <c r="AF634" i="15"/>
  <c r="AE634" i="15"/>
  <c r="AD634" i="15"/>
  <c r="N634" i="15"/>
  <c r="M634" i="15"/>
  <c r="L634" i="15"/>
  <c r="J634" i="15" s="1"/>
  <c r="G634" i="15"/>
  <c r="F634" i="15"/>
  <c r="C634" i="15"/>
  <c r="AX632" i="15"/>
  <c r="AW632" i="15"/>
  <c r="AV632" i="15"/>
  <c r="AH632" i="15"/>
  <c r="AG632" i="15"/>
  <c r="AF632" i="15"/>
  <c r="AE632" i="15"/>
  <c r="AD632" i="15"/>
  <c r="N632" i="15"/>
  <c r="M632" i="15"/>
  <c r="L632" i="15"/>
  <c r="J632" i="15"/>
  <c r="G632" i="15"/>
  <c r="F632" i="15"/>
  <c r="C632" i="15"/>
  <c r="AX631" i="15"/>
  <c r="AW631" i="15"/>
  <c r="AV631" i="15"/>
  <c r="AH631" i="15"/>
  <c r="AG631" i="15"/>
  <c r="AF631" i="15"/>
  <c r="AE631" i="15"/>
  <c r="AD631" i="15"/>
  <c r="N631" i="15"/>
  <c r="M631" i="15"/>
  <c r="L631" i="15"/>
  <c r="J631" i="15" s="1"/>
  <c r="G631" i="15"/>
  <c r="F631" i="15"/>
  <c r="C631" i="15"/>
  <c r="AX630" i="15"/>
  <c r="AW630" i="15"/>
  <c r="AV630" i="15"/>
  <c r="AH630" i="15"/>
  <c r="AG630" i="15"/>
  <c r="AF630" i="15"/>
  <c r="AE630" i="15"/>
  <c r="AD630" i="15"/>
  <c r="N630" i="15"/>
  <c r="M630" i="15"/>
  <c r="L630" i="15"/>
  <c r="J630" i="15"/>
  <c r="G630" i="15"/>
  <c r="F630" i="15"/>
  <c r="C630" i="15"/>
  <c r="AX629" i="15"/>
  <c r="AW629" i="15"/>
  <c r="AV629" i="15"/>
  <c r="AH629" i="15"/>
  <c r="AG629" i="15"/>
  <c r="AF629" i="15"/>
  <c r="AE629" i="15"/>
  <c r="AD629" i="15"/>
  <c r="N629" i="15"/>
  <c r="J629" i="15" s="1"/>
  <c r="M629" i="15"/>
  <c r="L629" i="15"/>
  <c r="G629" i="15"/>
  <c r="F629" i="15"/>
  <c r="C629" i="15"/>
  <c r="AX627" i="15"/>
  <c r="AW627" i="15"/>
  <c r="AV627" i="15"/>
  <c r="AH627" i="15"/>
  <c r="AG627" i="15"/>
  <c r="AF627" i="15"/>
  <c r="AE627" i="15"/>
  <c r="AD627" i="15"/>
  <c r="N627" i="15"/>
  <c r="M627" i="15"/>
  <c r="J627" i="15" s="1"/>
  <c r="L627" i="15"/>
  <c r="G627" i="15"/>
  <c r="F627" i="15"/>
  <c r="C627" i="15"/>
  <c r="AX626" i="15"/>
  <c r="AW626" i="15"/>
  <c r="AV626" i="15"/>
  <c r="AH626" i="15"/>
  <c r="AG626" i="15"/>
  <c r="AF626" i="15"/>
  <c r="AE626" i="15"/>
  <c r="AD626" i="15"/>
  <c r="N626" i="15"/>
  <c r="M626" i="15"/>
  <c r="L626" i="15"/>
  <c r="J626" i="15" s="1"/>
  <c r="G626" i="15"/>
  <c r="F626" i="15"/>
  <c r="C626" i="15"/>
  <c r="AX625" i="15"/>
  <c r="AW625" i="15"/>
  <c r="AV625" i="15"/>
  <c r="AH625" i="15"/>
  <c r="AG625" i="15"/>
  <c r="AF625" i="15"/>
  <c r="AE625" i="15"/>
  <c r="AD625" i="15"/>
  <c r="N625" i="15"/>
  <c r="M625" i="15"/>
  <c r="J625" i="15" s="1"/>
  <c r="L625" i="15"/>
  <c r="G625" i="15"/>
  <c r="F625" i="15"/>
  <c r="C625" i="15"/>
  <c r="AX624" i="15"/>
  <c r="AW624" i="15"/>
  <c r="AV624" i="15"/>
  <c r="AH624" i="15"/>
  <c r="AG624" i="15"/>
  <c r="AF624" i="15"/>
  <c r="AE624" i="15"/>
  <c r="AD624" i="15"/>
  <c r="N624" i="15"/>
  <c r="M624" i="15"/>
  <c r="L624" i="15"/>
  <c r="J624" i="15" s="1"/>
  <c r="G624" i="15"/>
  <c r="F624" i="15"/>
  <c r="C624" i="15"/>
  <c r="AX622" i="15"/>
  <c r="AW622" i="15"/>
  <c r="AV622" i="15"/>
  <c r="AH622" i="15"/>
  <c r="AG622" i="15"/>
  <c r="AF622" i="15"/>
  <c r="AE622" i="15"/>
  <c r="AD622" i="15"/>
  <c r="N622" i="15"/>
  <c r="M622" i="15"/>
  <c r="L622" i="15"/>
  <c r="J622" i="15"/>
  <c r="G622" i="15"/>
  <c r="F622" i="15"/>
  <c r="C622" i="15"/>
  <c r="AX621" i="15"/>
  <c r="AW621" i="15"/>
  <c r="AV621" i="15"/>
  <c r="AH621" i="15"/>
  <c r="AG621" i="15"/>
  <c r="AF621" i="15"/>
  <c r="AE621" i="15"/>
  <c r="AD621" i="15"/>
  <c r="N621" i="15"/>
  <c r="M621" i="15"/>
  <c r="L621" i="15"/>
  <c r="J621" i="15" s="1"/>
  <c r="G621" i="15"/>
  <c r="F621" i="15"/>
  <c r="C621" i="15"/>
  <c r="AX620" i="15"/>
  <c r="AW620" i="15"/>
  <c r="AV620" i="15"/>
  <c r="AH620" i="15"/>
  <c r="AG620" i="15"/>
  <c r="AF620" i="15"/>
  <c r="AE620" i="15"/>
  <c r="AD620" i="15"/>
  <c r="N620" i="15"/>
  <c r="M620" i="15"/>
  <c r="L620" i="15"/>
  <c r="J620" i="15"/>
  <c r="G620" i="15"/>
  <c r="F620" i="15"/>
  <c r="C620" i="15"/>
  <c r="AX619" i="15"/>
  <c r="AW619" i="15"/>
  <c r="AV619" i="15"/>
  <c r="AH619" i="15"/>
  <c r="AG619" i="15"/>
  <c r="AF619" i="15"/>
  <c r="AE619" i="15"/>
  <c r="AD619" i="15"/>
  <c r="N619" i="15"/>
  <c r="J619" i="15" s="1"/>
  <c r="M619" i="15"/>
  <c r="L619" i="15"/>
  <c r="G619" i="15"/>
  <c r="F619" i="15"/>
  <c r="C619" i="15"/>
  <c r="AX618" i="15"/>
  <c r="AW618" i="15"/>
  <c r="AV618" i="15"/>
  <c r="AH618" i="15"/>
  <c r="AG618" i="15"/>
  <c r="AF618" i="15"/>
  <c r="AE618" i="15"/>
  <c r="AD618" i="15"/>
  <c r="N618" i="15"/>
  <c r="M618" i="15"/>
  <c r="J618" i="15" s="1"/>
  <c r="L618" i="15"/>
  <c r="G618" i="15"/>
  <c r="F618" i="15"/>
  <c r="C618" i="15"/>
  <c r="AX617" i="15"/>
  <c r="AW617" i="15"/>
  <c r="AV617" i="15"/>
  <c r="AH617" i="15"/>
  <c r="AG617" i="15"/>
  <c r="AF617" i="15"/>
  <c r="AE617" i="15"/>
  <c r="AD617" i="15"/>
  <c r="N617" i="15"/>
  <c r="M617" i="15"/>
  <c r="L617" i="15"/>
  <c r="G617" i="15"/>
  <c r="F617" i="15"/>
  <c r="C617" i="15"/>
  <c r="AX616" i="15"/>
  <c r="AW616" i="15"/>
  <c r="AV616" i="15"/>
  <c r="AH616" i="15"/>
  <c r="AG616" i="15"/>
  <c r="AF616" i="15"/>
  <c r="AE616" i="15"/>
  <c r="AD616" i="15"/>
  <c r="N616" i="15"/>
  <c r="M616" i="15"/>
  <c r="J616" i="15" s="1"/>
  <c r="L616" i="15"/>
  <c r="G616" i="15"/>
  <c r="F616" i="15"/>
  <c r="C616" i="15"/>
  <c r="AX615" i="15"/>
  <c r="AW615" i="15"/>
  <c r="AV615" i="15"/>
  <c r="AH615" i="15"/>
  <c r="AG615" i="15"/>
  <c r="AF615" i="15"/>
  <c r="AE615" i="15"/>
  <c r="AD615" i="15"/>
  <c r="N615" i="15"/>
  <c r="M615" i="15"/>
  <c r="L615" i="15"/>
  <c r="J615" i="15" s="1"/>
  <c r="G615" i="15"/>
  <c r="F615" i="15"/>
  <c r="C615" i="15"/>
  <c r="AX613" i="15"/>
  <c r="AW613" i="15"/>
  <c r="AV613" i="15"/>
  <c r="AH613" i="15"/>
  <c r="AG613" i="15"/>
  <c r="AF613" i="15"/>
  <c r="AE613" i="15"/>
  <c r="AD613" i="15"/>
  <c r="N613" i="15"/>
  <c r="M613" i="15"/>
  <c r="L613" i="15"/>
  <c r="J613" i="15"/>
  <c r="G613" i="15"/>
  <c r="F613" i="15"/>
  <c r="C613" i="15"/>
  <c r="AX612" i="15"/>
  <c r="AW612" i="15"/>
  <c r="AV612" i="15"/>
  <c r="AH612" i="15"/>
  <c r="AG612" i="15"/>
  <c r="AF612" i="15"/>
  <c r="AE612" i="15"/>
  <c r="AD612" i="15"/>
  <c r="N612" i="15"/>
  <c r="M612" i="15"/>
  <c r="L612" i="15"/>
  <c r="J612" i="15" s="1"/>
  <c r="G612" i="15"/>
  <c r="F612" i="15"/>
  <c r="C612" i="15"/>
  <c r="AX611" i="15"/>
  <c r="AW611" i="15"/>
  <c r="AV611" i="15"/>
  <c r="AH611" i="15"/>
  <c r="AG611" i="15"/>
  <c r="AF611" i="15"/>
  <c r="AE611" i="15"/>
  <c r="AD611" i="15"/>
  <c r="N611" i="15"/>
  <c r="M611" i="15"/>
  <c r="L611" i="15"/>
  <c r="J611" i="15"/>
  <c r="G611" i="15"/>
  <c r="F611" i="15"/>
  <c r="C611" i="15"/>
  <c r="AX610" i="15"/>
  <c r="AW610" i="15"/>
  <c r="AV610" i="15"/>
  <c r="AH610" i="15"/>
  <c r="AG610" i="15"/>
  <c r="AF610" i="15"/>
  <c r="AE610" i="15"/>
  <c r="AD610" i="15"/>
  <c r="N610" i="15"/>
  <c r="J610" i="15" s="1"/>
  <c r="M610" i="15"/>
  <c r="L610" i="15"/>
  <c r="G610" i="15"/>
  <c r="F610" i="15"/>
  <c r="C610" i="15"/>
  <c r="AX608" i="15"/>
  <c r="AW608" i="15"/>
  <c r="AV608" i="15"/>
  <c r="AH608" i="15"/>
  <c r="AG608" i="15"/>
  <c r="AF608" i="15"/>
  <c r="AE608" i="15"/>
  <c r="AD608" i="15"/>
  <c r="N608" i="15"/>
  <c r="M608" i="15"/>
  <c r="J608" i="15" s="1"/>
  <c r="L608" i="15"/>
  <c r="G608" i="15"/>
  <c r="F608" i="15"/>
  <c r="C608" i="15"/>
  <c r="AX607" i="15"/>
  <c r="AW607" i="15"/>
  <c r="AV607" i="15"/>
  <c r="AH607" i="15"/>
  <c r="AG607" i="15"/>
  <c r="AF607" i="15"/>
  <c r="AE607" i="15"/>
  <c r="AD607" i="15"/>
  <c r="N607" i="15"/>
  <c r="M607" i="15"/>
  <c r="L607" i="15"/>
  <c r="J607" i="15" s="1"/>
  <c r="G607" i="15"/>
  <c r="F607" i="15"/>
  <c r="C607" i="15"/>
  <c r="AX606" i="15"/>
  <c r="AW606" i="15"/>
  <c r="AV606" i="15"/>
  <c r="AH606" i="15"/>
  <c r="AG606" i="15"/>
  <c r="AF606" i="15"/>
  <c r="AE606" i="15"/>
  <c r="AD606" i="15"/>
  <c r="N606" i="15"/>
  <c r="M606" i="15"/>
  <c r="J606" i="15" s="1"/>
  <c r="L606" i="15"/>
  <c r="G606" i="15"/>
  <c r="F606" i="15"/>
  <c r="C606" i="15"/>
  <c r="AX605" i="15"/>
  <c r="AW605" i="15"/>
  <c r="AV605" i="15"/>
  <c r="AH605" i="15"/>
  <c r="AG605" i="15"/>
  <c r="AF605" i="15"/>
  <c r="AE605" i="15"/>
  <c r="AD605" i="15"/>
  <c r="N605" i="15"/>
  <c r="M605" i="15"/>
  <c r="L605" i="15"/>
  <c r="J605" i="15" s="1"/>
  <c r="G605" i="15"/>
  <c r="F605" i="15"/>
  <c r="C605" i="15"/>
  <c r="AX604" i="15"/>
  <c r="AW604" i="15"/>
  <c r="AV604" i="15"/>
  <c r="AH604" i="15"/>
  <c r="AG604" i="15"/>
  <c r="AF604" i="15"/>
  <c r="AE604" i="15"/>
  <c r="AD604" i="15"/>
  <c r="N604" i="15"/>
  <c r="M604" i="15"/>
  <c r="L604" i="15"/>
  <c r="J604" i="15"/>
  <c r="G604" i="15"/>
  <c r="F604" i="15"/>
  <c r="C604" i="15"/>
  <c r="AX603" i="15"/>
  <c r="AW603" i="15"/>
  <c r="AV603" i="15"/>
  <c r="AH603" i="15"/>
  <c r="AG603" i="15"/>
  <c r="AF603" i="15"/>
  <c r="AE603" i="15"/>
  <c r="AD603" i="15"/>
  <c r="N603" i="15"/>
  <c r="M603" i="15"/>
  <c r="L603" i="15"/>
  <c r="J603" i="15" s="1"/>
  <c r="G603" i="15"/>
  <c r="F603" i="15"/>
  <c r="C603" i="15"/>
  <c r="AX602" i="15"/>
  <c r="AW602" i="15"/>
  <c r="AV602" i="15"/>
  <c r="AH602" i="15"/>
  <c r="AG602" i="15"/>
  <c r="AF602" i="15"/>
  <c r="AE602" i="15"/>
  <c r="AD602" i="15"/>
  <c r="N602" i="15"/>
  <c r="M602" i="15"/>
  <c r="L602" i="15"/>
  <c r="J602" i="15"/>
  <c r="G602" i="15"/>
  <c r="F602" i="15"/>
  <c r="C602" i="15"/>
  <c r="AX601" i="15"/>
  <c r="AW601" i="15"/>
  <c r="AV601" i="15"/>
  <c r="AH601" i="15"/>
  <c r="AG601" i="15"/>
  <c r="AF601" i="15"/>
  <c r="AE601" i="15"/>
  <c r="AD601" i="15"/>
  <c r="N601" i="15"/>
  <c r="J601" i="15" s="1"/>
  <c r="M601" i="15"/>
  <c r="L601" i="15"/>
  <c r="G601" i="15"/>
  <c r="F601" i="15"/>
  <c r="C601" i="15"/>
  <c r="AX600" i="15"/>
  <c r="AW600" i="15"/>
  <c r="AV600" i="15"/>
  <c r="AH600" i="15"/>
  <c r="AG600" i="15"/>
  <c r="AF600" i="15"/>
  <c r="AE600" i="15"/>
  <c r="AD600" i="15"/>
  <c r="N600" i="15"/>
  <c r="M600" i="15"/>
  <c r="J600" i="15" s="1"/>
  <c r="L600" i="15"/>
  <c r="G600" i="15"/>
  <c r="F600" i="15"/>
  <c r="C600" i="15"/>
  <c r="AX599" i="15"/>
  <c r="AW599" i="15"/>
  <c r="AV599" i="15"/>
  <c r="AH599" i="15"/>
  <c r="AG599" i="15"/>
  <c r="AF599" i="15"/>
  <c r="AE599" i="15"/>
  <c r="AD599" i="15"/>
  <c r="N599" i="15"/>
  <c r="M599" i="15"/>
  <c r="L599" i="15"/>
  <c r="G599" i="15"/>
  <c r="F599" i="15"/>
  <c r="C599" i="15"/>
  <c r="AX598" i="15"/>
  <c r="AW598" i="15"/>
  <c r="AV598" i="15"/>
  <c r="AH598" i="15"/>
  <c r="AG598" i="15"/>
  <c r="AF598" i="15"/>
  <c r="AE598" i="15"/>
  <c r="AD598" i="15"/>
  <c r="N598" i="15"/>
  <c r="M598" i="15"/>
  <c r="J598" i="15" s="1"/>
  <c r="L598" i="15"/>
  <c r="G598" i="15"/>
  <c r="F598" i="15"/>
  <c r="C598" i="15"/>
  <c r="AX597" i="15"/>
  <c r="AW597" i="15"/>
  <c r="AV597" i="15"/>
  <c r="AH597" i="15"/>
  <c r="AG597" i="15"/>
  <c r="AF597" i="15"/>
  <c r="AE597" i="15"/>
  <c r="AD597" i="15"/>
  <c r="N597" i="15"/>
  <c r="M597" i="15"/>
  <c r="L597" i="15"/>
  <c r="J597" i="15" s="1"/>
  <c r="G597" i="15"/>
  <c r="F597" i="15"/>
  <c r="C597" i="15"/>
  <c r="AX596" i="15"/>
  <c r="AW596" i="15"/>
  <c r="AV596" i="15"/>
  <c r="AH596" i="15"/>
  <c r="AG596" i="15"/>
  <c r="AF596" i="15"/>
  <c r="AE596" i="15"/>
  <c r="AD596" i="15"/>
  <c r="N596" i="15"/>
  <c r="M596" i="15"/>
  <c r="L596" i="15"/>
  <c r="J596" i="15"/>
  <c r="G596" i="15"/>
  <c r="F596" i="15"/>
  <c r="C596" i="15"/>
  <c r="AX595" i="15"/>
  <c r="AW595" i="15"/>
  <c r="AV595" i="15"/>
  <c r="AH595" i="15"/>
  <c r="AG595" i="15"/>
  <c r="AF595" i="15"/>
  <c r="AE595" i="15"/>
  <c r="AD595" i="15"/>
  <c r="N595" i="15"/>
  <c r="M595" i="15"/>
  <c r="L595" i="15"/>
  <c r="J595" i="15" s="1"/>
  <c r="G595" i="15"/>
  <c r="F595" i="15"/>
  <c r="C595" i="15"/>
  <c r="AX594" i="15"/>
  <c r="AW594" i="15"/>
  <c r="AV594" i="15"/>
  <c r="AH594" i="15"/>
  <c r="AG594" i="15"/>
  <c r="AF594" i="15"/>
  <c r="AE594" i="15"/>
  <c r="AD594" i="15"/>
  <c r="N594" i="15"/>
  <c r="M594" i="15"/>
  <c r="L594" i="15"/>
  <c r="J594" i="15"/>
  <c r="G594" i="15"/>
  <c r="F594" i="15"/>
  <c r="C594" i="15"/>
  <c r="AX593" i="15"/>
  <c r="AW593" i="15"/>
  <c r="AV593" i="15"/>
  <c r="AH593" i="15"/>
  <c r="AG593" i="15"/>
  <c r="AF593" i="15"/>
  <c r="AE593" i="15"/>
  <c r="AD593" i="15"/>
  <c r="N593" i="15"/>
  <c r="J593" i="15" s="1"/>
  <c r="M593" i="15"/>
  <c r="L593" i="15"/>
  <c r="G593" i="15"/>
  <c r="F593" i="15"/>
  <c r="C593" i="15"/>
  <c r="AX592" i="15"/>
  <c r="AW592" i="15"/>
  <c r="AV592" i="15"/>
  <c r="AH592" i="15"/>
  <c r="AG592" i="15"/>
  <c r="AF592" i="15"/>
  <c r="AE592" i="15"/>
  <c r="AD592" i="15"/>
  <c r="N592" i="15"/>
  <c r="M592" i="15"/>
  <c r="J592" i="15" s="1"/>
  <c r="L592" i="15"/>
  <c r="G592" i="15"/>
  <c r="F592" i="15"/>
  <c r="C592" i="15"/>
  <c r="AX591" i="15"/>
  <c r="AW591" i="15"/>
  <c r="AV591" i="15"/>
  <c r="AH591" i="15"/>
  <c r="AG591" i="15"/>
  <c r="AF591" i="15"/>
  <c r="AE591" i="15"/>
  <c r="AD591" i="15"/>
  <c r="N591" i="15"/>
  <c r="M591" i="15"/>
  <c r="L591" i="15"/>
  <c r="J591" i="15" s="1"/>
  <c r="G591" i="15"/>
  <c r="F591" i="15"/>
  <c r="C591" i="15"/>
  <c r="AX590" i="15"/>
  <c r="AW590" i="15"/>
  <c r="AV590" i="15"/>
  <c r="AH590" i="15"/>
  <c r="AG590" i="15"/>
  <c r="AF590" i="15"/>
  <c r="AE590" i="15"/>
  <c r="AD590" i="15"/>
  <c r="N590" i="15"/>
  <c r="M590" i="15"/>
  <c r="J590" i="15" s="1"/>
  <c r="L590" i="15"/>
  <c r="G590" i="15"/>
  <c r="F590" i="15"/>
  <c r="C590" i="15"/>
  <c r="AX589" i="15"/>
  <c r="AW589" i="15"/>
  <c r="AV589" i="15"/>
  <c r="AH589" i="15"/>
  <c r="AG589" i="15"/>
  <c r="AF589" i="15"/>
  <c r="AE589" i="15"/>
  <c r="AD589" i="15"/>
  <c r="N589" i="15"/>
  <c r="M589" i="15"/>
  <c r="L589" i="15"/>
  <c r="J589" i="15" s="1"/>
  <c r="G589" i="15"/>
  <c r="F589" i="15"/>
  <c r="C589" i="15"/>
  <c r="AX588" i="15"/>
  <c r="AW588" i="15"/>
  <c r="AV588" i="15"/>
  <c r="AH588" i="15"/>
  <c r="AG588" i="15"/>
  <c r="AF588" i="15"/>
  <c r="AE588" i="15"/>
  <c r="AD588" i="15"/>
  <c r="N588" i="15"/>
  <c r="M588" i="15"/>
  <c r="L588" i="15"/>
  <c r="J588" i="15"/>
  <c r="G588" i="15"/>
  <c r="F588" i="15"/>
  <c r="C588" i="15"/>
  <c r="AX587" i="15"/>
  <c r="AW587" i="15"/>
  <c r="AV587" i="15"/>
  <c r="AH587" i="15"/>
  <c r="AG587" i="15"/>
  <c r="AF587" i="15"/>
  <c r="AE587" i="15"/>
  <c r="AD587" i="15"/>
  <c r="N587" i="15"/>
  <c r="M587" i="15"/>
  <c r="L587" i="15"/>
  <c r="J587" i="15" s="1"/>
  <c r="G587" i="15"/>
  <c r="F587" i="15"/>
  <c r="C587" i="15"/>
  <c r="AX586" i="15"/>
  <c r="AW586" i="15"/>
  <c r="AV586" i="15"/>
  <c r="AH586" i="15"/>
  <c r="AG586" i="15"/>
  <c r="AF586" i="15"/>
  <c r="AE586" i="15"/>
  <c r="AD586" i="15"/>
  <c r="N586" i="15"/>
  <c r="M586" i="15"/>
  <c r="L586" i="15"/>
  <c r="J586" i="15"/>
  <c r="G586" i="15"/>
  <c r="F586" i="15"/>
  <c r="C586" i="15"/>
  <c r="AX585" i="15"/>
  <c r="AW585" i="15"/>
  <c r="AV585" i="15"/>
  <c r="AH585" i="15"/>
  <c r="AG585" i="15"/>
  <c r="AF585" i="15"/>
  <c r="AE585" i="15"/>
  <c r="AD585" i="15"/>
  <c r="N585" i="15"/>
  <c r="J585" i="15" s="1"/>
  <c r="M585" i="15"/>
  <c r="L585" i="15"/>
  <c r="G585" i="15"/>
  <c r="F585" i="15"/>
  <c r="C585" i="15"/>
  <c r="AX584" i="15"/>
  <c r="AW584" i="15"/>
  <c r="AV584" i="15"/>
  <c r="AH584" i="15"/>
  <c r="AG584" i="15"/>
  <c r="AF584" i="15"/>
  <c r="AE584" i="15"/>
  <c r="AD584" i="15"/>
  <c r="N584" i="15"/>
  <c r="M584" i="15"/>
  <c r="J584" i="15" s="1"/>
  <c r="L584" i="15"/>
  <c r="G584" i="15"/>
  <c r="F584" i="15"/>
  <c r="C584" i="15"/>
  <c r="AX583" i="15"/>
  <c r="AW583" i="15"/>
  <c r="AV583" i="15"/>
  <c r="AH583" i="15"/>
  <c r="AG583" i="15"/>
  <c r="AF583" i="15"/>
  <c r="AE583" i="15"/>
  <c r="AD583" i="15"/>
  <c r="N583" i="15"/>
  <c r="M583" i="15"/>
  <c r="L583" i="15"/>
  <c r="G583" i="15"/>
  <c r="F583" i="15"/>
  <c r="C583" i="15"/>
  <c r="AX582" i="15"/>
  <c r="AW582" i="15"/>
  <c r="AV582" i="15"/>
  <c r="AH582" i="15"/>
  <c r="AG582" i="15"/>
  <c r="AF582" i="15"/>
  <c r="AE582" i="15"/>
  <c r="AD582" i="15"/>
  <c r="N582" i="15"/>
  <c r="M582" i="15"/>
  <c r="J582" i="15" s="1"/>
  <c r="L582" i="15"/>
  <c r="G582" i="15"/>
  <c r="F582" i="15"/>
  <c r="C582" i="15"/>
  <c r="AX581" i="15"/>
  <c r="AW581" i="15"/>
  <c r="AV581" i="15"/>
  <c r="AH581" i="15"/>
  <c r="AG581" i="15"/>
  <c r="AF581" i="15"/>
  <c r="AE581" i="15"/>
  <c r="AD581" i="15"/>
  <c r="N581" i="15"/>
  <c r="M581" i="15"/>
  <c r="L581" i="15"/>
  <c r="J581" i="15" s="1"/>
  <c r="G581" i="15"/>
  <c r="F581" i="15"/>
  <c r="C581" i="15"/>
  <c r="AX580" i="15"/>
  <c r="AW580" i="15"/>
  <c r="AV580" i="15"/>
  <c r="AH580" i="15"/>
  <c r="AG580" i="15"/>
  <c r="AF580" i="15"/>
  <c r="AE580" i="15"/>
  <c r="AD580" i="15"/>
  <c r="N580" i="15"/>
  <c r="M580" i="15"/>
  <c r="L580" i="15"/>
  <c r="J580" i="15"/>
  <c r="G580" i="15"/>
  <c r="F580" i="15"/>
  <c r="C580" i="15"/>
  <c r="AX579" i="15"/>
  <c r="AW579" i="15"/>
  <c r="AV579" i="15"/>
  <c r="AH579" i="15"/>
  <c r="AG579" i="15"/>
  <c r="AF579" i="15"/>
  <c r="AE579" i="15"/>
  <c r="AD579" i="15"/>
  <c r="N579" i="15"/>
  <c r="M579" i="15"/>
  <c r="L579" i="15"/>
  <c r="J579" i="15" s="1"/>
  <c r="G579" i="15"/>
  <c r="F579" i="15"/>
  <c r="C579" i="15"/>
  <c r="AX578" i="15"/>
  <c r="AW578" i="15"/>
  <c r="AV578" i="15"/>
  <c r="AH578" i="15"/>
  <c r="AG578" i="15"/>
  <c r="AF578" i="15"/>
  <c r="AE578" i="15"/>
  <c r="AD578" i="15"/>
  <c r="N578" i="15"/>
  <c r="M578" i="15"/>
  <c r="L578" i="15"/>
  <c r="J578" i="15"/>
  <c r="G578" i="15"/>
  <c r="F578" i="15"/>
  <c r="C578" i="15"/>
  <c r="AX577" i="15"/>
  <c r="AW577" i="15"/>
  <c r="AV577" i="15"/>
  <c r="AH577" i="15"/>
  <c r="AG577" i="15"/>
  <c r="AF577" i="15"/>
  <c r="AE577" i="15"/>
  <c r="AD577" i="15"/>
  <c r="N577" i="15"/>
  <c r="J577" i="15" s="1"/>
  <c r="M577" i="15"/>
  <c r="L577" i="15"/>
  <c r="G577" i="15"/>
  <c r="F577" i="15"/>
  <c r="C577" i="15"/>
  <c r="AX576" i="15"/>
  <c r="AW576" i="15"/>
  <c r="AV576" i="15"/>
  <c r="AH576" i="15"/>
  <c r="AG576" i="15"/>
  <c r="AF576" i="15"/>
  <c r="AE576" i="15"/>
  <c r="AD576" i="15"/>
  <c r="N576" i="15"/>
  <c r="M576" i="15"/>
  <c r="J576" i="15" s="1"/>
  <c r="L576" i="15"/>
  <c r="G576" i="15"/>
  <c r="F576" i="15"/>
  <c r="C576" i="15"/>
  <c r="AX575" i="15"/>
  <c r="AW575" i="15"/>
  <c r="AV575" i="15"/>
  <c r="AH575" i="15"/>
  <c r="AG575" i="15"/>
  <c r="AF575" i="15"/>
  <c r="AE575" i="15"/>
  <c r="AD575" i="15"/>
  <c r="N575" i="15"/>
  <c r="M575" i="15"/>
  <c r="L575" i="15"/>
  <c r="J575" i="15" s="1"/>
  <c r="G575" i="15"/>
  <c r="F575" i="15"/>
  <c r="C575" i="15"/>
  <c r="AX574" i="15"/>
  <c r="AW574" i="15"/>
  <c r="AV574" i="15"/>
  <c r="AH574" i="15"/>
  <c r="AG574" i="15"/>
  <c r="AF574" i="15"/>
  <c r="AE574" i="15"/>
  <c r="AD574" i="15"/>
  <c r="N574" i="15"/>
  <c r="M574" i="15"/>
  <c r="J574" i="15" s="1"/>
  <c r="L574" i="15"/>
  <c r="G574" i="15"/>
  <c r="F574" i="15"/>
  <c r="C574" i="15"/>
  <c r="AX573" i="15"/>
  <c r="AW573" i="15"/>
  <c r="AV573" i="15"/>
  <c r="AH573" i="15"/>
  <c r="AG573" i="15"/>
  <c r="AF573" i="15"/>
  <c r="AE573" i="15"/>
  <c r="AD573" i="15"/>
  <c r="N573" i="15"/>
  <c r="M573" i="15"/>
  <c r="L573" i="15"/>
  <c r="J573" i="15" s="1"/>
  <c r="G573" i="15"/>
  <c r="F573" i="15"/>
  <c r="C573" i="15"/>
  <c r="AX572" i="15"/>
  <c r="AW572" i="15"/>
  <c r="AV572" i="15"/>
  <c r="AH572" i="15"/>
  <c r="AG572" i="15"/>
  <c r="AF572" i="15"/>
  <c r="AE572" i="15"/>
  <c r="AD572" i="15"/>
  <c r="N572" i="15"/>
  <c r="M572" i="15"/>
  <c r="L572" i="15"/>
  <c r="J572" i="15"/>
  <c r="G572" i="15"/>
  <c r="F572" i="15"/>
  <c r="C572" i="15"/>
  <c r="AX571" i="15"/>
  <c r="AW571" i="15"/>
  <c r="AV571" i="15"/>
  <c r="AH571" i="15"/>
  <c r="AG571" i="15"/>
  <c r="AF571" i="15"/>
  <c r="AE571" i="15"/>
  <c r="AD571" i="15"/>
  <c r="N571" i="15"/>
  <c r="M571" i="15"/>
  <c r="L571" i="15"/>
  <c r="J571" i="15" s="1"/>
  <c r="G571" i="15"/>
  <c r="F571" i="15"/>
  <c r="C571" i="15"/>
  <c r="AX570" i="15"/>
  <c r="AW570" i="15"/>
  <c r="AV570" i="15"/>
  <c r="AH570" i="15"/>
  <c r="AG570" i="15"/>
  <c r="AF570" i="15"/>
  <c r="AE570" i="15"/>
  <c r="AD570" i="15"/>
  <c r="N570" i="15"/>
  <c r="M570" i="15"/>
  <c r="L570" i="15"/>
  <c r="J570" i="15"/>
  <c r="G570" i="15"/>
  <c r="F570" i="15"/>
  <c r="C570" i="15"/>
  <c r="AX569" i="15"/>
  <c r="AW569" i="15"/>
  <c r="AV569" i="15"/>
  <c r="AH569" i="15"/>
  <c r="AG569" i="15"/>
  <c r="AF569" i="15"/>
  <c r="AE569" i="15"/>
  <c r="AD569" i="15"/>
  <c r="N569" i="15"/>
  <c r="J569" i="15" s="1"/>
  <c r="M569" i="15"/>
  <c r="L569" i="15"/>
  <c r="G569" i="15"/>
  <c r="F569" i="15"/>
  <c r="C569" i="15"/>
  <c r="AX568" i="15"/>
  <c r="AW568" i="15"/>
  <c r="AV568" i="15"/>
  <c r="AH568" i="15"/>
  <c r="AG568" i="15"/>
  <c r="AF568" i="15"/>
  <c r="AE568" i="15"/>
  <c r="AD568" i="15"/>
  <c r="N568" i="15"/>
  <c r="M568" i="15"/>
  <c r="J568" i="15" s="1"/>
  <c r="L568" i="15"/>
  <c r="G568" i="15"/>
  <c r="F568" i="15"/>
  <c r="C568" i="15"/>
  <c r="AX567" i="15"/>
  <c r="AW567" i="15"/>
  <c r="AV567" i="15"/>
  <c r="AH567" i="15"/>
  <c r="AG567" i="15"/>
  <c r="AF567" i="15"/>
  <c r="AE567" i="15"/>
  <c r="AD567" i="15"/>
  <c r="N567" i="15"/>
  <c r="M567" i="15"/>
  <c r="L567" i="15"/>
  <c r="G567" i="15"/>
  <c r="F567" i="15"/>
  <c r="C567" i="15"/>
  <c r="AX566" i="15"/>
  <c r="AW566" i="15"/>
  <c r="AV566" i="15"/>
  <c r="AH566" i="15"/>
  <c r="AG566" i="15"/>
  <c r="AF566" i="15"/>
  <c r="AE566" i="15"/>
  <c r="AD566" i="15"/>
  <c r="N566" i="15"/>
  <c r="M566" i="15"/>
  <c r="J566" i="15" s="1"/>
  <c r="L566" i="15"/>
  <c r="G566" i="15"/>
  <c r="F566" i="15"/>
  <c r="C566" i="15"/>
  <c r="AX565" i="15"/>
  <c r="AW565" i="15"/>
  <c r="AV565" i="15"/>
  <c r="AH565" i="15"/>
  <c r="AG565" i="15"/>
  <c r="AF565" i="15"/>
  <c r="AE565" i="15"/>
  <c r="AD565" i="15"/>
  <c r="N565" i="15"/>
  <c r="M565" i="15"/>
  <c r="L565" i="15"/>
  <c r="J565" i="15" s="1"/>
  <c r="G565" i="15"/>
  <c r="F565" i="15"/>
  <c r="C565" i="15"/>
  <c r="AX564" i="15"/>
  <c r="AW564" i="15"/>
  <c r="AV564" i="15"/>
  <c r="AH564" i="15"/>
  <c r="AG564" i="15"/>
  <c r="AF564" i="15"/>
  <c r="AE564" i="15"/>
  <c r="AD564" i="15"/>
  <c r="N564" i="15"/>
  <c r="M564" i="15"/>
  <c r="L564" i="15"/>
  <c r="J564" i="15"/>
  <c r="G564" i="15"/>
  <c r="F564" i="15"/>
  <c r="C564" i="15"/>
  <c r="AX563" i="15"/>
  <c r="AW563" i="15"/>
  <c r="AV563" i="15"/>
  <c r="AH563" i="15"/>
  <c r="AG563" i="15"/>
  <c r="AF563" i="15"/>
  <c r="AE563" i="15"/>
  <c r="AD563" i="15"/>
  <c r="N563" i="15"/>
  <c r="M563" i="15"/>
  <c r="L563" i="15"/>
  <c r="J563" i="15" s="1"/>
  <c r="G563" i="15"/>
  <c r="F563" i="15"/>
  <c r="C563" i="15"/>
  <c r="AX562" i="15"/>
  <c r="AW562" i="15"/>
  <c r="AV562" i="15"/>
  <c r="AH562" i="15"/>
  <c r="AG562" i="15"/>
  <c r="AF562" i="15"/>
  <c r="AE562" i="15"/>
  <c r="AD562" i="15"/>
  <c r="N562" i="15"/>
  <c r="M562" i="15"/>
  <c r="L562" i="15"/>
  <c r="J562" i="15"/>
  <c r="G562" i="15"/>
  <c r="F562" i="15"/>
  <c r="C562" i="15"/>
  <c r="AX561" i="15"/>
  <c r="AW561" i="15"/>
  <c r="AV561" i="15"/>
  <c r="AH561" i="15"/>
  <c r="AG561" i="15"/>
  <c r="AF561" i="15"/>
  <c r="AE561" i="15"/>
  <c r="AD561" i="15"/>
  <c r="N561" i="15"/>
  <c r="J561" i="15" s="1"/>
  <c r="M561" i="15"/>
  <c r="L561" i="15"/>
  <c r="G561" i="15"/>
  <c r="F561" i="15"/>
  <c r="C561" i="15"/>
  <c r="AX560" i="15"/>
  <c r="AW560" i="15"/>
  <c r="AV560" i="15"/>
  <c r="AH560" i="15"/>
  <c r="AG560" i="15"/>
  <c r="AF560" i="15"/>
  <c r="AE560" i="15"/>
  <c r="AD560" i="15"/>
  <c r="N560" i="15"/>
  <c r="M560" i="15"/>
  <c r="J560" i="15" s="1"/>
  <c r="L560" i="15"/>
  <c r="G560" i="15"/>
  <c r="F560" i="15"/>
  <c r="C560" i="15"/>
  <c r="AX559" i="15"/>
  <c r="AW559" i="15"/>
  <c r="AV559" i="15"/>
  <c r="AH559" i="15"/>
  <c r="AG559" i="15"/>
  <c r="AF559" i="15"/>
  <c r="AE559" i="15"/>
  <c r="AD559" i="15"/>
  <c r="N559" i="15"/>
  <c r="M559" i="15"/>
  <c r="L559" i="15"/>
  <c r="J559" i="15" s="1"/>
  <c r="G559" i="15"/>
  <c r="F559" i="15"/>
  <c r="C559" i="15"/>
  <c r="AX558" i="15"/>
  <c r="AW558" i="15"/>
  <c r="AV558" i="15"/>
  <c r="AH558" i="15"/>
  <c r="AG558" i="15"/>
  <c r="AF558" i="15"/>
  <c r="AE558" i="15"/>
  <c r="AD558" i="15"/>
  <c r="N558" i="15"/>
  <c r="M558" i="15"/>
  <c r="J558" i="15" s="1"/>
  <c r="L558" i="15"/>
  <c r="G558" i="15"/>
  <c r="F558" i="15"/>
  <c r="C558" i="15"/>
  <c r="AX557" i="15"/>
  <c r="AW557" i="15"/>
  <c r="AV557" i="15"/>
  <c r="AH557" i="15"/>
  <c r="AG557" i="15"/>
  <c r="AF557" i="15"/>
  <c r="AE557" i="15"/>
  <c r="AD557" i="15"/>
  <c r="N557" i="15"/>
  <c r="M557" i="15"/>
  <c r="L557" i="15"/>
  <c r="J557" i="15" s="1"/>
  <c r="G557" i="15"/>
  <c r="F557" i="15"/>
  <c r="C557" i="15"/>
  <c r="AX556" i="15"/>
  <c r="AW556" i="15"/>
  <c r="AV556" i="15"/>
  <c r="AH556" i="15"/>
  <c r="AG556" i="15"/>
  <c r="AF556" i="15"/>
  <c r="AE556" i="15"/>
  <c r="AD556" i="15"/>
  <c r="N556" i="15"/>
  <c r="M556" i="15"/>
  <c r="L556" i="15"/>
  <c r="J556" i="15"/>
  <c r="G556" i="15"/>
  <c r="F556" i="15"/>
  <c r="C556" i="15"/>
  <c r="AX555" i="15"/>
  <c r="AW555" i="15"/>
  <c r="AV555" i="15"/>
  <c r="AH555" i="15"/>
  <c r="AG555" i="15"/>
  <c r="AF555" i="15"/>
  <c r="AE555" i="15"/>
  <c r="AD555" i="15"/>
  <c r="N555" i="15"/>
  <c r="M555" i="15"/>
  <c r="L555" i="15"/>
  <c r="J555" i="15" s="1"/>
  <c r="G555" i="15"/>
  <c r="F555" i="15"/>
  <c r="C555" i="15"/>
  <c r="AX554" i="15"/>
  <c r="AW554" i="15"/>
  <c r="AV554" i="15"/>
  <c r="AH554" i="15"/>
  <c r="AG554" i="15"/>
  <c r="AF554" i="15"/>
  <c r="AE554" i="15"/>
  <c r="AD554" i="15"/>
  <c r="N554" i="15"/>
  <c r="M554" i="15"/>
  <c r="L554" i="15"/>
  <c r="J554" i="15"/>
  <c r="G554" i="15"/>
  <c r="F554" i="15"/>
  <c r="C554" i="15"/>
  <c r="AX553" i="15"/>
  <c r="AW553" i="15"/>
  <c r="AV553" i="15"/>
  <c r="AH553" i="15"/>
  <c r="AG553" i="15"/>
  <c r="AF553" i="15"/>
  <c r="AE553" i="15"/>
  <c r="AD553" i="15"/>
  <c r="N553" i="15"/>
  <c r="J553" i="15" s="1"/>
  <c r="M553" i="15"/>
  <c r="L553" i="15"/>
  <c r="G553" i="15"/>
  <c r="F553" i="15"/>
  <c r="C553" i="15"/>
  <c r="AX552" i="15"/>
  <c r="AW552" i="15"/>
  <c r="AV552" i="15"/>
  <c r="AH552" i="15"/>
  <c r="AG552" i="15"/>
  <c r="AF552" i="15"/>
  <c r="AE552" i="15"/>
  <c r="AD552" i="15"/>
  <c r="N552" i="15"/>
  <c r="M552" i="15"/>
  <c r="J552" i="15" s="1"/>
  <c r="L552" i="15"/>
  <c r="G552" i="15"/>
  <c r="F552" i="15"/>
  <c r="C552" i="15"/>
  <c r="AX551" i="15"/>
  <c r="AW551" i="15"/>
  <c r="AV551" i="15"/>
  <c r="AH551" i="15"/>
  <c r="AG551" i="15"/>
  <c r="AF551" i="15"/>
  <c r="AE551" i="15"/>
  <c r="AD551" i="15"/>
  <c r="N551" i="15"/>
  <c r="M551" i="15"/>
  <c r="L551" i="15"/>
  <c r="G551" i="15"/>
  <c r="F551" i="15"/>
  <c r="C551" i="15"/>
  <c r="AX549" i="15"/>
  <c r="AW549" i="15"/>
  <c r="AV549" i="15"/>
  <c r="AH549" i="15"/>
  <c r="AG549" i="15"/>
  <c r="AF549" i="15"/>
  <c r="AE549" i="15"/>
  <c r="AD549" i="15"/>
  <c r="N549" i="15"/>
  <c r="M549" i="15"/>
  <c r="J549" i="15" s="1"/>
  <c r="L549" i="15"/>
  <c r="G549" i="15"/>
  <c r="F549" i="15"/>
  <c r="C549" i="15"/>
  <c r="AX548" i="15"/>
  <c r="AW548" i="15"/>
  <c r="AV548" i="15"/>
  <c r="AH548" i="15"/>
  <c r="AG548" i="15"/>
  <c r="AF548" i="15"/>
  <c r="AE548" i="15"/>
  <c r="AD548" i="15"/>
  <c r="N548" i="15"/>
  <c r="M548" i="15"/>
  <c r="L548" i="15"/>
  <c r="J548" i="15" s="1"/>
  <c r="G548" i="15"/>
  <c r="F548" i="15"/>
  <c r="C548" i="15"/>
  <c r="AX547" i="15"/>
  <c r="AW547" i="15"/>
  <c r="AV547" i="15"/>
  <c r="AH547" i="15"/>
  <c r="AG547" i="15"/>
  <c r="AF547" i="15"/>
  <c r="AE547" i="15"/>
  <c r="AD547" i="15"/>
  <c r="N547" i="15"/>
  <c r="M547" i="15"/>
  <c r="L547" i="15"/>
  <c r="J547" i="15"/>
  <c r="G547" i="15"/>
  <c r="F547" i="15"/>
  <c r="C547" i="15"/>
  <c r="AX546" i="15"/>
  <c r="AW546" i="15"/>
  <c r="AV546" i="15"/>
  <c r="AH546" i="15"/>
  <c r="AG546" i="15"/>
  <c r="AF546" i="15"/>
  <c r="AE546" i="15"/>
  <c r="AD546" i="15"/>
  <c r="N546" i="15"/>
  <c r="M546" i="15"/>
  <c r="L546" i="15"/>
  <c r="J546" i="15" s="1"/>
  <c r="G546" i="15"/>
  <c r="F546" i="15"/>
  <c r="C546" i="15"/>
  <c r="AX545" i="15"/>
  <c r="AW545" i="15"/>
  <c r="AV545" i="15"/>
  <c r="AH545" i="15"/>
  <c r="AG545" i="15"/>
  <c r="AF545" i="15"/>
  <c r="AE545" i="15"/>
  <c r="AD545" i="15"/>
  <c r="N545" i="15"/>
  <c r="M545" i="15"/>
  <c r="L545" i="15"/>
  <c r="J545" i="15"/>
  <c r="G545" i="15"/>
  <c r="F545" i="15"/>
  <c r="C545" i="15"/>
  <c r="AX544" i="15"/>
  <c r="AW544" i="15"/>
  <c r="AV544" i="15"/>
  <c r="AH544" i="15"/>
  <c r="AG544" i="15"/>
  <c r="AF544" i="15"/>
  <c r="AE544" i="15"/>
  <c r="AD544" i="15"/>
  <c r="N544" i="15"/>
  <c r="J544" i="15" s="1"/>
  <c r="M544" i="15"/>
  <c r="L544" i="15"/>
  <c r="G544" i="15"/>
  <c r="F544" i="15"/>
  <c r="C544" i="15"/>
  <c r="AX543" i="15"/>
  <c r="AW543" i="15"/>
  <c r="AV543" i="15"/>
  <c r="AH543" i="15"/>
  <c r="AG543" i="15"/>
  <c r="AF543" i="15"/>
  <c r="AE543" i="15"/>
  <c r="AD543" i="15"/>
  <c r="N543" i="15"/>
  <c r="M543" i="15"/>
  <c r="J543" i="15" s="1"/>
  <c r="L543" i="15"/>
  <c r="G543" i="15"/>
  <c r="F543" i="15"/>
  <c r="C543" i="15"/>
  <c r="AX542" i="15"/>
  <c r="AW542" i="15"/>
  <c r="AV542" i="15"/>
  <c r="AH542" i="15"/>
  <c r="AG542" i="15"/>
  <c r="AF542" i="15"/>
  <c r="AE542" i="15"/>
  <c r="AD542" i="15"/>
  <c r="N542" i="15"/>
  <c r="M542" i="15"/>
  <c r="L542" i="15"/>
  <c r="J542" i="15" s="1"/>
  <c r="G542" i="15"/>
  <c r="F542" i="15"/>
  <c r="C542" i="15"/>
  <c r="AX540" i="15"/>
  <c r="AW540" i="15"/>
  <c r="AV540" i="15"/>
  <c r="AH540" i="15"/>
  <c r="AG540" i="15"/>
  <c r="AF540" i="15"/>
  <c r="AE540" i="15"/>
  <c r="AD540" i="15"/>
  <c r="N540" i="15"/>
  <c r="M540" i="15"/>
  <c r="J540" i="15" s="1"/>
  <c r="L540" i="15"/>
  <c r="G540" i="15"/>
  <c r="F540" i="15"/>
  <c r="C540" i="15"/>
  <c r="AX539" i="15"/>
  <c r="AW539" i="15"/>
  <c r="AV539" i="15"/>
  <c r="AH539" i="15"/>
  <c r="AG539" i="15"/>
  <c r="AF539" i="15"/>
  <c r="AE539" i="15"/>
  <c r="AD539" i="15"/>
  <c r="N539" i="15"/>
  <c r="M539" i="15"/>
  <c r="L539" i="15"/>
  <c r="J539" i="15" s="1"/>
  <c r="G539" i="15"/>
  <c r="F539" i="15"/>
  <c r="C539" i="15"/>
  <c r="AX538" i="15"/>
  <c r="AW538" i="15"/>
  <c r="AV538" i="15"/>
  <c r="AH538" i="15"/>
  <c r="AG538" i="15"/>
  <c r="AF538" i="15"/>
  <c r="AE538" i="15"/>
  <c r="AD538" i="15"/>
  <c r="N538" i="15"/>
  <c r="M538" i="15"/>
  <c r="L538" i="15"/>
  <c r="J538" i="15"/>
  <c r="G538" i="15"/>
  <c r="F538" i="15"/>
  <c r="C538" i="15"/>
  <c r="AX537" i="15"/>
  <c r="AW537" i="15"/>
  <c r="AV537" i="15"/>
  <c r="AH537" i="15"/>
  <c r="AG537" i="15"/>
  <c r="AF537" i="15"/>
  <c r="AE537" i="15"/>
  <c r="AD537" i="15"/>
  <c r="N537" i="15"/>
  <c r="M537" i="15"/>
  <c r="L537" i="15"/>
  <c r="J537" i="15" s="1"/>
  <c r="G537" i="15"/>
  <c r="F537" i="15"/>
  <c r="C537" i="15"/>
  <c r="AX536" i="15"/>
  <c r="AW536" i="15"/>
  <c r="AV536" i="15"/>
  <c r="AH536" i="15"/>
  <c r="AG536" i="15"/>
  <c r="AF536" i="15"/>
  <c r="AE536" i="15"/>
  <c r="AD536" i="15"/>
  <c r="N536" i="15"/>
  <c r="M536" i="15"/>
  <c r="L536" i="15"/>
  <c r="J536" i="15"/>
  <c r="G536" i="15"/>
  <c r="F536" i="15"/>
  <c r="C536" i="15"/>
  <c r="AX535" i="15"/>
  <c r="AW535" i="15"/>
  <c r="AV535" i="15"/>
  <c r="AH535" i="15"/>
  <c r="AG535" i="15"/>
  <c r="AF535" i="15"/>
  <c r="AE535" i="15"/>
  <c r="AD535" i="15"/>
  <c r="N535" i="15"/>
  <c r="J535" i="15" s="1"/>
  <c r="M535" i="15"/>
  <c r="L535" i="15"/>
  <c r="G535" i="15"/>
  <c r="F535" i="15"/>
  <c r="C535" i="15"/>
  <c r="AX534" i="15"/>
  <c r="AW534" i="15"/>
  <c r="AV534" i="15"/>
  <c r="AH534" i="15"/>
  <c r="AG534" i="15"/>
  <c r="AF534" i="15"/>
  <c r="AE534" i="15"/>
  <c r="AD534" i="15"/>
  <c r="N534" i="15"/>
  <c r="M534" i="15"/>
  <c r="J534" i="15" s="1"/>
  <c r="L534" i="15"/>
  <c r="G534" i="15"/>
  <c r="F534" i="15"/>
  <c r="C534" i="15"/>
  <c r="AX532" i="15"/>
  <c r="AW532" i="15"/>
  <c r="AV532" i="15"/>
  <c r="AH532" i="15"/>
  <c r="AG532" i="15"/>
  <c r="AF532" i="15"/>
  <c r="AE532" i="15"/>
  <c r="AD532" i="15"/>
  <c r="N532" i="15"/>
  <c r="M532" i="15"/>
  <c r="L532" i="15"/>
  <c r="G532" i="15"/>
  <c r="F532" i="15"/>
  <c r="C532" i="15"/>
  <c r="AX531" i="15"/>
  <c r="AW531" i="15"/>
  <c r="AV531" i="15"/>
  <c r="AH531" i="15"/>
  <c r="AG531" i="15"/>
  <c r="AF531" i="15"/>
  <c r="AE531" i="15"/>
  <c r="AD531" i="15"/>
  <c r="N531" i="15"/>
  <c r="M531" i="15"/>
  <c r="J531" i="15" s="1"/>
  <c r="L531" i="15"/>
  <c r="G531" i="15"/>
  <c r="F531" i="15"/>
  <c r="C531" i="15"/>
  <c r="AX530" i="15"/>
  <c r="AW530" i="15"/>
  <c r="AV530" i="15"/>
  <c r="AH530" i="15"/>
  <c r="AG530" i="15"/>
  <c r="AF530" i="15"/>
  <c r="AE530" i="15"/>
  <c r="AD530" i="15"/>
  <c r="N530" i="15"/>
  <c r="M530" i="15"/>
  <c r="L530" i="15"/>
  <c r="J530" i="15" s="1"/>
  <c r="G530" i="15"/>
  <c r="F530" i="15"/>
  <c r="C530" i="15"/>
  <c r="AX529" i="15"/>
  <c r="AW529" i="15"/>
  <c r="AV529" i="15"/>
  <c r="AH529" i="15"/>
  <c r="AG529" i="15"/>
  <c r="AF529" i="15"/>
  <c r="AE529" i="15"/>
  <c r="AD529" i="15"/>
  <c r="N529" i="15"/>
  <c r="M529" i="15"/>
  <c r="L529" i="15"/>
  <c r="J529" i="15"/>
  <c r="G529" i="15"/>
  <c r="F529" i="15"/>
  <c r="C529" i="15"/>
  <c r="AX528" i="15"/>
  <c r="AW528" i="15"/>
  <c r="AV528" i="15"/>
  <c r="AH528" i="15"/>
  <c r="AG528" i="15"/>
  <c r="AF528" i="15"/>
  <c r="AE528" i="15"/>
  <c r="AD528" i="15"/>
  <c r="N528" i="15"/>
  <c r="M528" i="15"/>
  <c r="L528" i="15"/>
  <c r="J528" i="15" s="1"/>
  <c r="G528" i="15"/>
  <c r="F528" i="15"/>
  <c r="C528" i="15"/>
  <c r="AX526" i="15"/>
  <c r="AW526" i="15"/>
  <c r="AV526" i="15"/>
  <c r="AH526" i="15"/>
  <c r="AG526" i="15"/>
  <c r="AF526" i="15"/>
  <c r="AE526" i="15"/>
  <c r="AD526" i="15"/>
  <c r="N526" i="15"/>
  <c r="M526" i="15"/>
  <c r="L526" i="15"/>
  <c r="J526" i="15"/>
  <c r="G526" i="15"/>
  <c r="F526" i="15"/>
  <c r="C526" i="15"/>
  <c r="AX525" i="15"/>
  <c r="AW525" i="15"/>
  <c r="AV525" i="15"/>
  <c r="AH525" i="15"/>
  <c r="AG525" i="15"/>
  <c r="AF525" i="15"/>
  <c r="AE525" i="15"/>
  <c r="AD525" i="15"/>
  <c r="N525" i="15"/>
  <c r="J525" i="15" s="1"/>
  <c r="M525" i="15"/>
  <c r="L525" i="15"/>
  <c r="G525" i="15"/>
  <c r="F525" i="15"/>
  <c r="C525" i="15"/>
  <c r="AX524" i="15"/>
  <c r="AW524" i="15"/>
  <c r="AV524" i="15"/>
  <c r="AH524" i="15"/>
  <c r="AG524" i="15"/>
  <c r="AF524" i="15"/>
  <c r="AE524" i="15"/>
  <c r="AD524" i="15"/>
  <c r="N524" i="15"/>
  <c r="M524" i="15"/>
  <c r="J524" i="15" s="1"/>
  <c r="L524" i="15"/>
  <c r="G524" i="15"/>
  <c r="F524" i="15"/>
  <c r="C524" i="15"/>
  <c r="AX523" i="15"/>
  <c r="AW523" i="15"/>
  <c r="AV523" i="15"/>
  <c r="AH523" i="15"/>
  <c r="AG523" i="15"/>
  <c r="AF523" i="15"/>
  <c r="AE523" i="15"/>
  <c r="AD523" i="15"/>
  <c r="N523" i="15"/>
  <c r="M523" i="15"/>
  <c r="L523" i="15"/>
  <c r="J523" i="15" s="1"/>
  <c r="G523" i="15"/>
  <c r="F523" i="15"/>
  <c r="C523" i="15"/>
  <c r="AX522" i="15"/>
  <c r="AW522" i="15"/>
  <c r="AV522" i="15"/>
  <c r="AH522" i="15"/>
  <c r="AG522" i="15"/>
  <c r="AF522" i="15"/>
  <c r="AE522" i="15"/>
  <c r="AD522" i="15"/>
  <c r="N522" i="15"/>
  <c r="M522" i="15"/>
  <c r="J522" i="15" s="1"/>
  <c r="L522" i="15"/>
  <c r="G522" i="15"/>
  <c r="F522" i="15"/>
  <c r="C522" i="15"/>
  <c r="AX521" i="15"/>
  <c r="AW521" i="15"/>
  <c r="AV521" i="15"/>
  <c r="AH521" i="15"/>
  <c r="AG521" i="15"/>
  <c r="AF521" i="15"/>
  <c r="AE521" i="15"/>
  <c r="AD521" i="15"/>
  <c r="N521" i="15"/>
  <c r="M521" i="15"/>
  <c r="L521" i="15"/>
  <c r="J521" i="15" s="1"/>
  <c r="G521" i="15"/>
  <c r="F521" i="15"/>
  <c r="C521" i="15"/>
  <c r="AX520" i="15"/>
  <c r="AW520" i="15"/>
  <c r="AV520" i="15"/>
  <c r="AH520" i="15"/>
  <c r="AG520" i="15"/>
  <c r="AF520" i="15"/>
  <c r="AE520" i="15"/>
  <c r="AD520" i="15"/>
  <c r="N520" i="15"/>
  <c r="M520" i="15"/>
  <c r="L520" i="15"/>
  <c r="J520" i="15"/>
  <c r="G520" i="15"/>
  <c r="F520" i="15"/>
  <c r="C520" i="15"/>
  <c r="AX518" i="15"/>
  <c r="AW518" i="15"/>
  <c r="AV518" i="15"/>
  <c r="AH518" i="15"/>
  <c r="AG518" i="15"/>
  <c r="AF518" i="15"/>
  <c r="AE518" i="15"/>
  <c r="AD518" i="15"/>
  <c r="N518" i="15"/>
  <c r="M518" i="15"/>
  <c r="L518" i="15"/>
  <c r="J518" i="15" s="1"/>
  <c r="G518" i="15"/>
  <c r="F518" i="15"/>
  <c r="C518" i="15"/>
  <c r="AX517" i="15"/>
  <c r="AW517" i="15"/>
  <c r="AV517" i="15"/>
  <c r="AH517" i="15"/>
  <c r="AG517" i="15"/>
  <c r="AF517" i="15"/>
  <c r="AE517" i="15"/>
  <c r="AD517" i="15"/>
  <c r="N517" i="15"/>
  <c r="M517" i="15"/>
  <c r="L517" i="15"/>
  <c r="J517" i="15"/>
  <c r="G517" i="15"/>
  <c r="F517" i="15"/>
  <c r="C517" i="15"/>
  <c r="AX516" i="15"/>
  <c r="AW516" i="15"/>
  <c r="AV516" i="15"/>
  <c r="AH516" i="15"/>
  <c r="AG516" i="15"/>
  <c r="AF516" i="15"/>
  <c r="AE516" i="15"/>
  <c r="AD516" i="15"/>
  <c r="N516" i="15"/>
  <c r="J516" i="15" s="1"/>
  <c r="M516" i="15"/>
  <c r="L516" i="15"/>
  <c r="G516" i="15"/>
  <c r="F516" i="15"/>
  <c r="C516" i="15"/>
  <c r="AX515" i="15"/>
  <c r="AW515" i="15"/>
  <c r="AV515" i="15"/>
  <c r="AH515" i="15"/>
  <c r="AG515" i="15"/>
  <c r="AF515" i="15"/>
  <c r="AE515" i="15"/>
  <c r="AD515" i="15"/>
  <c r="N515" i="15"/>
  <c r="M515" i="15"/>
  <c r="J515" i="15" s="1"/>
  <c r="L515" i="15"/>
  <c r="G515" i="15"/>
  <c r="F515" i="15"/>
  <c r="C515" i="15"/>
  <c r="AX514" i="15"/>
  <c r="AW514" i="15"/>
  <c r="AV514" i="15"/>
  <c r="AH514" i="15"/>
  <c r="AG514" i="15"/>
  <c r="AF514" i="15"/>
  <c r="AE514" i="15"/>
  <c r="AD514" i="15"/>
  <c r="N514" i="15"/>
  <c r="M514" i="15"/>
  <c r="L514" i="15"/>
  <c r="G514" i="15"/>
  <c r="F514" i="15"/>
  <c r="C514" i="15"/>
  <c r="AX512" i="15"/>
  <c r="AW512" i="15"/>
  <c r="AV512" i="15"/>
  <c r="AH512" i="15"/>
  <c r="AG512" i="15"/>
  <c r="AF512" i="15"/>
  <c r="AE512" i="15"/>
  <c r="AD512" i="15"/>
  <c r="N512" i="15"/>
  <c r="M512" i="15"/>
  <c r="J512" i="15" s="1"/>
  <c r="L512" i="15"/>
  <c r="G512" i="15"/>
  <c r="F512" i="15"/>
  <c r="C512" i="15"/>
  <c r="AX510" i="15"/>
  <c r="AW510" i="15"/>
  <c r="AV510" i="15"/>
  <c r="AH510" i="15"/>
  <c r="AG510" i="15"/>
  <c r="AF510" i="15"/>
  <c r="AE510" i="15"/>
  <c r="AD510" i="15"/>
  <c r="N510" i="15"/>
  <c r="M510" i="15"/>
  <c r="L510" i="15"/>
  <c r="J510" i="15" s="1"/>
  <c r="G510" i="15"/>
  <c r="F510" i="15"/>
  <c r="C510" i="15"/>
  <c r="AX508" i="15"/>
  <c r="AW508" i="15"/>
  <c r="AV508" i="15"/>
  <c r="AH508" i="15"/>
  <c r="AG508" i="15"/>
  <c r="AF508" i="15"/>
  <c r="AE508" i="15"/>
  <c r="AD508" i="15"/>
  <c r="N508" i="15"/>
  <c r="M508" i="15"/>
  <c r="L508" i="15"/>
  <c r="J508" i="15"/>
  <c r="G508" i="15"/>
  <c r="F508" i="15"/>
  <c r="C508" i="15"/>
  <c r="AX507" i="15"/>
  <c r="AW507" i="15"/>
  <c r="AV507" i="15"/>
  <c r="AH507" i="15"/>
  <c r="AG507" i="15"/>
  <c r="AF507" i="15"/>
  <c r="AE507" i="15"/>
  <c r="AD507" i="15"/>
  <c r="N507" i="15"/>
  <c r="M507" i="15"/>
  <c r="L507" i="15"/>
  <c r="J507" i="15" s="1"/>
  <c r="G507" i="15"/>
  <c r="F507" i="15"/>
  <c r="C507" i="15"/>
  <c r="AX506" i="15"/>
  <c r="AW506" i="15"/>
  <c r="AV506" i="15"/>
  <c r="AH506" i="15"/>
  <c r="AG506" i="15"/>
  <c r="AF506" i="15"/>
  <c r="AE506" i="15"/>
  <c r="AD506" i="15"/>
  <c r="N506" i="15"/>
  <c r="M506" i="15"/>
  <c r="L506" i="15"/>
  <c r="J506" i="15"/>
  <c r="G506" i="15"/>
  <c r="F506" i="15"/>
  <c r="C506" i="15"/>
  <c r="AX505" i="15"/>
  <c r="AW505" i="15"/>
  <c r="AV505" i="15"/>
  <c r="AH505" i="15"/>
  <c r="AG505" i="15"/>
  <c r="AF505" i="15"/>
  <c r="AE505" i="15"/>
  <c r="AD505" i="15"/>
  <c r="N505" i="15"/>
  <c r="J505" i="15" s="1"/>
  <c r="M505" i="15"/>
  <c r="L505" i="15"/>
  <c r="G505" i="15"/>
  <c r="F505" i="15"/>
  <c r="C505" i="15"/>
  <c r="AX504" i="15"/>
  <c r="AW504" i="15"/>
  <c r="AV504" i="15"/>
  <c r="AH504" i="15"/>
  <c r="AG504" i="15"/>
  <c r="AF504" i="15"/>
  <c r="AE504" i="15"/>
  <c r="AD504" i="15"/>
  <c r="N504" i="15"/>
  <c r="M504" i="15"/>
  <c r="J504" i="15" s="1"/>
  <c r="L504" i="15"/>
  <c r="G504" i="15"/>
  <c r="F504" i="15"/>
  <c r="C504" i="15"/>
  <c r="AX503" i="15"/>
  <c r="AW503" i="15"/>
  <c r="AV503" i="15"/>
  <c r="AH503" i="15"/>
  <c r="AG503" i="15"/>
  <c r="AF503" i="15"/>
  <c r="AE503" i="15"/>
  <c r="AD503" i="15"/>
  <c r="N503" i="15"/>
  <c r="M503" i="15"/>
  <c r="L503" i="15"/>
  <c r="J503" i="15" s="1"/>
  <c r="G503" i="15"/>
  <c r="F503" i="15"/>
  <c r="C503" i="15"/>
  <c r="AX502" i="15"/>
  <c r="AW502" i="15"/>
  <c r="AV502" i="15"/>
  <c r="AH502" i="15"/>
  <c r="AG502" i="15"/>
  <c r="AF502" i="15"/>
  <c r="AE502" i="15"/>
  <c r="AD502" i="15"/>
  <c r="N502" i="15"/>
  <c r="M502" i="15"/>
  <c r="J502" i="15" s="1"/>
  <c r="L502" i="15"/>
  <c r="G502" i="15"/>
  <c r="F502" i="15"/>
  <c r="C502" i="15"/>
  <c r="AX501" i="15"/>
  <c r="AW501" i="15"/>
  <c r="AV501" i="15"/>
  <c r="AH501" i="15"/>
  <c r="AG501" i="15"/>
  <c r="AF501" i="15"/>
  <c r="AE501" i="15"/>
  <c r="AD501" i="15"/>
  <c r="N501" i="15"/>
  <c r="M501" i="15"/>
  <c r="L501" i="15"/>
  <c r="J501" i="15" s="1"/>
  <c r="G501" i="15"/>
  <c r="F501" i="15"/>
  <c r="C501" i="15"/>
  <c r="AX500" i="15"/>
  <c r="AW500" i="15"/>
  <c r="AV500" i="15"/>
  <c r="AH500" i="15"/>
  <c r="AG500" i="15"/>
  <c r="AF500" i="15"/>
  <c r="AE500" i="15"/>
  <c r="AD500" i="15"/>
  <c r="N500" i="15"/>
  <c r="M500" i="15"/>
  <c r="L500" i="15"/>
  <c r="J500" i="15"/>
  <c r="G500" i="15"/>
  <c r="F500" i="15"/>
  <c r="C500" i="15"/>
  <c r="AX499" i="15"/>
  <c r="AW499" i="15"/>
  <c r="AV499" i="15"/>
  <c r="AH499" i="15"/>
  <c r="AG499" i="15"/>
  <c r="AF499" i="15"/>
  <c r="AE499" i="15"/>
  <c r="AD499" i="15"/>
  <c r="N499" i="15"/>
  <c r="M499" i="15"/>
  <c r="L499" i="15"/>
  <c r="J499" i="15" s="1"/>
  <c r="G499" i="15"/>
  <c r="F499" i="15"/>
  <c r="C499" i="15"/>
  <c r="AX498" i="15"/>
  <c r="AW498" i="15"/>
  <c r="AV498" i="15"/>
  <c r="AH498" i="15"/>
  <c r="AG498" i="15"/>
  <c r="AF498" i="15"/>
  <c r="AE498" i="15"/>
  <c r="AD498" i="15"/>
  <c r="N498" i="15"/>
  <c r="M498" i="15"/>
  <c r="L498" i="15"/>
  <c r="J498" i="15"/>
  <c r="G498" i="15"/>
  <c r="F498" i="15"/>
  <c r="C498" i="15"/>
  <c r="AX497" i="15"/>
  <c r="AW497" i="15"/>
  <c r="AV497" i="15"/>
  <c r="AH497" i="15"/>
  <c r="AG497" i="15"/>
  <c r="AF497" i="15"/>
  <c r="AE497" i="15"/>
  <c r="AD497" i="15"/>
  <c r="N497" i="15"/>
  <c r="J497" i="15" s="1"/>
  <c r="M497" i="15"/>
  <c r="L497" i="15"/>
  <c r="G497" i="15"/>
  <c r="F497" i="15"/>
  <c r="C497" i="15"/>
  <c r="AX495" i="15"/>
  <c r="AW495" i="15"/>
  <c r="AV495" i="15"/>
  <c r="AH495" i="15"/>
  <c r="AG495" i="15"/>
  <c r="AF495" i="15"/>
  <c r="AE495" i="15"/>
  <c r="AD495" i="15"/>
  <c r="N495" i="15"/>
  <c r="M495" i="15"/>
  <c r="J495" i="15" s="1"/>
  <c r="L495" i="15"/>
  <c r="G495" i="15"/>
  <c r="F495" i="15"/>
  <c r="C495" i="15"/>
  <c r="AX494" i="15"/>
  <c r="AW494" i="15"/>
  <c r="AV494" i="15"/>
  <c r="AH494" i="15"/>
  <c r="AG494" i="15"/>
  <c r="AF494" i="15"/>
  <c r="AE494" i="15"/>
  <c r="AD494" i="15"/>
  <c r="N494" i="15"/>
  <c r="M494" i="15"/>
  <c r="L494" i="15"/>
  <c r="G494" i="15"/>
  <c r="F494" i="15"/>
  <c r="C494" i="15"/>
  <c r="AX493" i="15"/>
  <c r="AW493" i="15"/>
  <c r="AV493" i="15"/>
  <c r="AH493" i="15"/>
  <c r="AG493" i="15"/>
  <c r="AF493" i="15"/>
  <c r="AE493" i="15"/>
  <c r="AD493" i="15"/>
  <c r="N493" i="15"/>
  <c r="M493" i="15"/>
  <c r="J493" i="15" s="1"/>
  <c r="L493" i="15"/>
  <c r="G493" i="15"/>
  <c r="F493" i="15"/>
  <c r="C493" i="15"/>
  <c r="AX492" i="15"/>
  <c r="AW492" i="15"/>
  <c r="AV492" i="15"/>
  <c r="AH492" i="15"/>
  <c r="AG492" i="15"/>
  <c r="AF492" i="15"/>
  <c r="AE492" i="15"/>
  <c r="AD492" i="15"/>
  <c r="N492" i="15"/>
  <c r="M492" i="15"/>
  <c r="L492" i="15"/>
  <c r="J492" i="15" s="1"/>
  <c r="G492" i="15"/>
  <c r="F492" i="15"/>
  <c r="C492" i="15"/>
  <c r="AX491" i="15"/>
  <c r="AW491" i="15"/>
  <c r="AV491" i="15"/>
  <c r="AH491" i="15"/>
  <c r="AG491" i="15"/>
  <c r="AF491" i="15"/>
  <c r="AE491" i="15"/>
  <c r="AD491" i="15"/>
  <c r="N491" i="15"/>
  <c r="M491" i="15"/>
  <c r="L491" i="15"/>
  <c r="J491" i="15"/>
  <c r="G491" i="15"/>
  <c r="F491" i="15"/>
  <c r="C491" i="15"/>
  <c r="AX490" i="15"/>
  <c r="AW490" i="15"/>
  <c r="AV490" i="15"/>
  <c r="AH490" i="15"/>
  <c r="AG490" i="15"/>
  <c r="AF490" i="15"/>
  <c r="AE490" i="15"/>
  <c r="AD490" i="15"/>
  <c r="N490" i="15"/>
  <c r="M490" i="15"/>
  <c r="L490" i="15"/>
  <c r="J490" i="15" s="1"/>
  <c r="G490" i="15"/>
  <c r="F490" i="15"/>
  <c r="C490" i="15"/>
  <c r="AX489" i="15"/>
  <c r="AW489" i="15"/>
  <c r="AV489" i="15"/>
  <c r="AH489" i="15"/>
  <c r="AG489" i="15"/>
  <c r="AF489" i="15"/>
  <c r="AE489" i="15"/>
  <c r="AD489" i="15"/>
  <c r="N489" i="15"/>
  <c r="M489" i="15"/>
  <c r="L489" i="15"/>
  <c r="J489" i="15"/>
  <c r="G489" i="15"/>
  <c r="F489" i="15"/>
  <c r="C489" i="15"/>
  <c r="AX488" i="15"/>
  <c r="AW488" i="15"/>
  <c r="AV488" i="15"/>
  <c r="AH488" i="15"/>
  <c r="AG488" i="15"/>
  <c r="AF488" i="15"/>
  <c r="AE488" i="15"/>
  <c r="AD488" i="15"/>
  <c r="N488" i="15"/>
  <c r="J488" i="15" s="1"/>
  <c r="M488" i="15"/>
  <c r="L488" i="15"/>
  <c r="G488" i="15"/>
  <c r="F488" i="15"/>
  <c r="C488" i="15"/>
  <c r="AX486" i="15"/>
  <c r="AW486" i="15"/>
  <c r="AV486" i="15"/>
  <c r="AH486" i="15"/>
  <c r="AG486" i="15"/>
  <c r="AF486" i="15"/>
  <c r="AE486" i="15"/>
  <c r="AD486" i="15"/>
  <c r="N486" i="15"/>
  <c r="M486" i="15"/>
  <c r="J486" i="15" s="1"/>
  <c r="L486" i="15"/>
  <c r="G486" i="15"/>
  <c r="F486" i="15"/>
  <c r="C486" i="15"/>
  <c r="AX485" i="15"/>
  <c r="AW485" i="15"/>
  <c r="AV485" i="15"/>
  <c r="AH485" i="15"/>
  <c r="AG485" i="15"/>
  <c r="AF485" i="15"/>
  <c r="AE485" i="15"/>
  <c r="AD485" i="15"/>
  <c r="N485" i="15"/>
  <c r="M485" i="15"/>
  <c r="L485" i="15"/>
  <c r="J485" i="15" s="1"/>
  <c r="G485" i="15"/>
  <c r="F485" i="15"/>
  <c r="C485" i="15"/>
  <c r="AX484" i="15"/>
  <c r="AW484" i="15"/>
  <c r="AV484" i="15"/>
  <c r="AH484" i="15"/>
  <c r="AG484" i="15"/>
  <c r="AF484" i="15"/>
  <c r="AE484" i="15"/>
  <c r="AD484" i="15"/>
  <c r="N484" i="15"/>
  <c r="M484" i="15"/>
  <c r="J484" i="15" s="1"/>
  <c r="L484" i="15"/>
  <c r="G484" i="15"/>
  <c r="F484" i="15"/>
  <c r="C484" i="15"/>
  <c r="AX482" i="15"/>
  <c r="AW482" i="15"/>
  <c r="AV482" i="15"/>
  <c r="AH482" i="15"/>
  <c r="AG482" i="15"/>
  <c r="AF482" i="15"/>
  <c r="AE482" i="15"/>
  <c r="AD482" i="15"/>
  <c r="N482" i="15"/>
  <c r="M482" i="15"/>
  <c r="L482" i="15"/>
  <c r="J482" i="15" s="1"/>
  <c r="G482" i="15"/>
  <c r="F482" i="15"/>
  <c r="C482" i="15"/>
  <c r="AX481" i="15"/>
  <c r="AW481" i="15"/>
  <c r="AV481" i="15"/>
  <c r="AH481" i="15"/>
  <c r="AG481" i="15"/>
  <c r="AF481" i="15"/>
  <c r="AE481" i="15"/>
  <c r="AD481" i="15"/>
  <c r="N481" i="15"/>
  <c r="M481" i="15"/>
  <c r="L481" i="15"/>
  <c r="J481" i="15"/>
  <c r="G481" i="15"/>
  <c r="F481" i="15"/>
  <c r="C481" i="15"/>
  <c r="AX479" i="15"/>
  <c r="AW479" i="15"/>
  <c r="AV479" i="15"/>
  <c r="AH479" i="15"/>
  <c r="AG479" i="15"/>
  <c r="AF479" i="15"/>
  <c r="AE479" i="15"/>
  <c r="AD479" i="15"/>
  <c r="N479" i="15"/>
  <c r="M479" i="15"/>
  <c r="L479" i="15"/>
  <c r="J479" i="15" s="1"/>
  <c r="G479" i="15"/>
  <c r="F479" i="15"/>
  <c r="C479" i="15"/>
  <c r="AX478" i="15"/>
  <c r="AW478" i="15"/>
  <c r="AV478" i="15"/>
  <c r="AH478" i="15"/>
  <c r="AG478" i="15"/>
  <c r="AF478" i="15"/>
  <c r="AE478" i="15"/>
  <c r="AD478" i="15"/>
  <c r="N478" i="15"/>
  <c r="M478" i="15"/>
  <c r="L478" i="15"/>
  <c r="J478" i="15"/>
  <c r="G478" i="15"/>
  <c r="F478" i="15"/>
  <c r="C478" i="15"/>
  <c r="AX477" i="15"/>
  <c r="AW477" i="15"/>
  <c r="AV477" i="15"/>
  <c r="AH477" i="15"/>
  <c r="AG477" i="15"/>
  <c r="AF477" i="15"/>
  <c r="AE477" i="15"/>
  <c r="AD477" i="15"/>
  <c r="N477" i="15"/>
  <c r="J477" i="15" s="1"/>
  <c r="M477" i="15"/>
  <c r="L477" i="15"/>
  <c r="G477" i="15"/>
  <c r="F477" i="15"/>
  <c r="C477" i="15"/>
  <c r="AX476" i="15"/>
  <c r="AW476" i="15"/>
  <c r="AV476" i="15"/>
  <c r="AH476" i="15"/>
  <c r="AG476" i="15"/>
  <c r="AF476" i="15"/>
  <c r="AE476" i="15"/>
  <c r="AD476" i="15"/>
  <c r="N476" i="15"/>
  <c r="M476" i="15"/>
  <c r="J476" i="15" s="1"/>
  <c r="L476" i="15"/>
  <c r="G476" i="15"/>
  <c r="F476" i="15"/>
  <c r="C476" i="15"/>
  <c r="AX475" i="15"/>
  <c r="AW475" i="15"/>
  <c r="AV475" i="15"/>
  <c r="AH475" i="15"/>
  <c r="AG475" i="15"/>
  <c r="AF475" i="15"/>
  <c r="AE475" i="15"/>
  <c r="AD475" i="15"/>
  <c r="N475" i="15"/>
  <c r="M475" i="15"/>
  <c r="L475" i="15"/>
  <c r="G475" i="15"/>
  <c r="F475" i="15"/>
  <c r="C475" i="15"/>
  <c r="AX473" i="15"/>
  <c r="AW473" i="15"/>
  <c r="AV473" i="15"/>
  <c r="AH473" i="15"/>
  <c r="AG473" i="15"/>
  <c r="AF473" i="15"/>
  <c r="AE473" i="15"/>
  <c r="AD473" i="15"/>
  <c r="N473" i="15"/>
  <c r="M473" i="15"/>
  <c r="J473" i="15" s="1"/>
  <c r="L473" i="15"/>
  <c r="G473" i="15"/>
  <c r="F473" i="15"/>
  <c r="C473" i="15"/>
  <c r="AX472" i="15"/>
  <c r="AW472" i="15"/>
  <c r="AV472" i="15"/>
  <c r="AH472" i="15"/>
  <c r="AG472" i="15"/>
  <c r="AF472" i="15"/>
  <c r="AE472" i="15"/>
  <c r="AD472" i="15"/>
  <c r="N472" i="15"/>
  <c r="M472" i="15"/>
  <c r="L472" i="15"/>
  <c r="J472" i="15" s="1"/>
  <c r="G472" i="15"/>
  <c r="F472" i="15"/>
  <c r="C472" i="15"/>
  <c r="AX471" i="15"/>
  <c r="AW471" i="15"/>
  <c r="AV471" i="15"/>
  <c r="AH471" i="15"/>
  <c r="AG471" i="15"/>
  <c r="AF471" i="15"/>
  <c r="AE471" i="15"/>
  <c r="AD471" i="15"/>
  <c r="N471" i="15"/>
  <c r="M471" i="15"/>
  <c r="L471" i="15"/>
  <c r="J471" i="15"/>
  <c r="G471" i="15"/>
  <c r="F471" i="15"/>
  <c r="C471" i="15"/>
  <c r="AX470" i="15"/>
  <c r="AW470" i="15"/>
  <c r="AV470" i="15"/>
  <c r="AH470" i="15"/>
  <c r="AG470" i="15"/>
  <c r="AF470" i="15"/>
  <c r="AE470" i="15"/>
  <c r="AD470" i="15"/>
  <c r="N470" i="15"/>
  <c r="M470" i="15"/>
  <c r="L470" i="15"/>
  <c r="J470" i="15" s="1"/>
  <c r="G470" i="15"/>
  <c r="F470" i="15"/>
  <c r="C470" i="15"/>
  <c r="AX469" i="15"/>
  <c r="AW469" i="15"/>
  <c r="AV469" i="15"/>
  <c r="AH469" i="15"/>
  <c r="AG469" i="15"/>
  <c r="AF469" i="15"/>
  <c r="AE469" i="15"/>
  <c r="AD469" i="15"/>
  <c r="N469" i="15"/>
  <c r="M469" i="15"/>
  <c r="L469" i="15"/>
  <c r="J469" i="15"/>
  <c r="G469" i="15"/>
  <c r="F469" i="15"/>
  <c r="C469" i="15"/>
  <c r="AX468" i="15"/>
  <c r="AW468" i="15"/>
  <c r="AV468" i="15"/>
  <c r="AH468" i="15"/>
  <c r="AG468" i="15"/>
  <c r="AF468" i="15"/>
  <c r="AE468" i="15"/>
  <c r="AD468" i="15"/>
  <c r="N468" i="15"/>
  <c r="J468" i="15" s="1"/>
  <c r="M468" i="15"/>
  <c r="L468" i="15"/>
  <c r="G468" i="15"/>
  <c r="F468" i="15"/>
  <c r="C468" i="15"/>
  <c r="AX467" i="15"/>
  <c r="AW467" i="15"/>
  <c r="AV467" i="15"/>
  <c r="AH467" i="15"/>
  <c r="AG467" i="15"/>
  <c r="AF467" i="15"/>
  <c r="AE467" i="15"/>
  <c r="AD467" i="15"/>
  <c r="N467" i="15"/>
  <c r="M467" i="15"/>
  <c r="J467" i="15" s="1"/>
  <c r="L467" i="15"/>
  <c r="G467" i="15"/>
  <c r="F467" i="15"/>
  <c r="C467" i="15"/>
  <c r="AX466" i="15"/>
  <c r="AW466" i="15"/>
  <c r="AV466" i="15"/>
  <c r="AH466" i="15"/>
  <c r="AG466" i="15"/>
  <c r="AF466" i="15"/>
  <c r="AE466" i="15"/>
  <c r="AD466" i="15"/>
  <c r="N466" i="15"/>
  <c r="M466" i="15"/>
  <c r="L466" i="15"/>
  <c r="J466" i="15" s="1"/>
  <c r="G466" i="15"/>
  <c r="F466" i="15"/>
  <c r="C466" i="15"/>
  <c r="AX465" i="15"/>
  <c r="AW465" i="15"/>
  <c r="AV465" i="15"/>
  <c r="AH465" i="15"/>
  <c r="AG465" i="15"/>
  <c r="AF465" i="15"/>
  <c r="AE465" i="15"/>
  <c r="AD465" i="15"/>
  <c r="N465" i="15"/>
  <c r="M465" i="15"/>
  <c r="J465" i="15" s="1"/>
  <c r="L465" i="15"/>
  <c r="G465" i="15"/>
  <c r="F465" i="15"/>
  <c r="C465" i="15"/>
  <c r="AX464" i="15"/>
  <c r="AW464" i="15"/>
  <c r="AV464" i="15"/>
  <c r="AH464" i="15"/>
  <c r="AG464" i="15"/>
  <c r="AF464" i="15"/>
  <c r="AE464" i="15"/>
  <c r="AD464" i="15"/>
  <c r="N464" i="15"/>
  <c r="M464" i="15"/>
  <c r="L464" i="15"/>
  <c r="J464" i="15" s="1"/>
  <c r="G464" i="15"/>
  <c r="F464" i="15"/>
  <c r="C464" i="15"/>
  <c r="AX462" i="15"/>
  <c r="AW462" i="15"/>
  <c r="AV462" i="15"/>
  <c r="AH462" i="15"/>
  <c r="AG462" i="15"/>
  <c r="AF462" i="15"/>
  <c r="AE462" i="15"/>
  <c r="AD462" i="15"/>
  <c r="N462" i="15"/>
  <c r="M462" i="15"/>
  <c r="L462" i="15"/>
  <c r="J462" i="15"/>
  <c r="G462" i="15"/>
  <c r="F462" i="15"/>
  <c r="C462" i="15"/>
  <c r="AX461" i="15"/>
  <c r="AW461" i="15"/>
  <c r="AV461" i="15"/>
  <c r="AH461" i="15"/>
  <c r="AG461" i="15"/>
  <c r="AF461" i="15"/>
  <c r="AE461" i="15"/>
  <c r="AD461" i="15"/>
  <c r="N461" i="15"/>
  <c r="M461" i="15"/>
  <c r="L461" i="15"/>
  <c r="J461" i="15" s="1"/>
  <c r="G461" i="15"/>
  <c r="F461" i="15"/>
  <c r="C461" i="15"/>
  <c r="AX460" i="15"/>
  <c r="AW460" i="15"/>
  <c r="AV460" i="15"/>
  <c r="AH460" i="15"/>
  <c r="AG460" i="15"/>
  <c r="AF460" i="15"/>
  <c r="AE460" i="15"/>
  <c r="AD460" i="15"/>
  <c r="N460" i="15"/>
  <c r="M460" i="15"/>
  <c r="L460" i="15"/>
  <c r="J460" i="15"/>
  <c r="G460" i="15"/>
  <c r="F460" i="15"/>
  <c r="C460" i="15"/>
  <c r="AX459" i="15"/>
  <c r="AW459" i="15"/>
  <c r="AV459" i="15"/>
  <c r="AH459" i="15"/>
  <c r="AG459" i="15"/>
  <c r="AF459" i="15"/>
  <c r="AE459" i="15"/>
  <c r="AD459" i="15"/>
  <c r="N459" i="15"/>
  <c r="J459" i="15" s="1"/>
  <c r="M459" i="15"/>
  <c r="L459" i="15"/>
  <c r="G459" i="15"/>
  <c r="F459" i="15"/>
  <c r="C459" i="15"/>
  <c r="AX458" i="15"/>
  <c r="AW458" i="15"/>
  <c r="AV458" i="15"/>
  <c r="AH458" i="15"/>
  <c r="AG458" i="15"/>
  <c r="AF458" i="15"/>
  <c r="AE458" i="15"/>
  <c r="AD458" i="15"/>
  <c r="N458" i="15"/>
  <c r="M458" i="15"/>
  <c r="J458" i="15" s="1"/>
  <c r="L458" i="15"/>
  <c r="G458" i="15"/>
  <c r="F458" i="15"/>
  <c r="C458" i="15"/>
  <c r="AX457" i="15"/>
  <c r="AW457" i="15"/>
  <c r="AV457" i="15"/>
  <c r="AH457" i="15"/>
  <c r="AG457" i="15"/>
  <c r="AF457" i="15"/>
  <c r="AE457" i="15"/>
  <c r="AD457" i="15"/>
  <c r="N457" i="15"/>
  <c r="M457" i="15"/>
  <c r="L457" i="15"/>
  <c r="G457" i="15"/>
  <c r="F457" i="15"/>
  <c r="C457" i="15"/>
  <c r="AX456" i="15"/>
  <c r="AW456" i="15"/>
  <c r="AV456" i="15"/>
  <c r="AH456" i="15"/>
  <c r="AG456" i="15"/>
  <c r="AF456" i="15"/>
  <c r="AE456" i="15"/>
  <c r="AD456" i="15"/>
  <c r="N456" i="15"/>
  <c r="M456" i="15"/>
  <c r="J456" i="15" s="1"/>
  <c r="L456" i="15"/>
  <c r="G456" i="15"/>
  <c r="F456" i="15"/>
  <c r="C456" i="15"/>
  <c r="AX455" i="15"/>
  <c r="AW455" i="15"/>
  <c r="AV455" i="15"/>
  <c r="AH455" i="15"/>
  <c r="AG455" i="15"/>
  <c r="AF455" i="15"/>
  <c r="AE455" i="15"/>
  <c r="AD455" i="15"/>
  <c r="N455" i="15"/>
  <c r="M455" i="15"/>
  <c r="L455" i="15"/>
  <c r="J455" i="15" s="1"/>
  <c r="G455" i="15"/>
  <c r="F455" i="15"/>
  <c r="C455" i="15"/>
  <c r="AX454" i="15"/>
  <c r="AW454" i="15"/>
  <c r="AV454" i="15"/>
  <c r="AH454" i="15"/>
  <c r="AG454" i="15"/>
  <c r="AF454" i="15"/>
  <c r="AE454" i="15"/>
  <c r="AD454" i="15"/>
  <c r="N454" i="15"/>
  <c r="M454" i="15"/>
  <c r="L454" i="15"/>
  <c r="J454" i="15"/>
  <c r="G454" i="15"/>
  <c r="F454" i="15"/>
  <c r="C454" i="15"/>
  <c r="AX453" i="15"/>
  <c r="AW453" i="15"/>
  <c r="AV453" i="15"/>
  <c r="AH453" i="15"/>
  <c r="AG453" i="15"/>
  <c r="AF453" i="15"/>
  <c r="AE453" i="15"/>
  <c r="AD453" i="15"/>
  <c r="N453" i="15"/>
  <c r="M453" i="15"/>
  <c r="L453" i="15"/>
  <c r="J453" i="15" s="1"/>
  <c r="G453" i="15"/>
  <c r="F453" i="15"/>
  <c r="C453" i="15"/>
  <c r="AX452" i="15"/>
  <c r="AW452" i="15"/>
  <c r="AV452" i="15"/>
  <c r="AH452" i="15"/>
  <c r="AG452" i="15"/>
  <c r="AF452" i="15"/>
  <c r="AE452" i="15"/>
  <c r="AD452" i="15"/>
  <c r="N452" i="15"/>
  <c r="M452" i="15"/>
  <c r="L452" i="15"/>
  <c r="J452" i="15"/>
  <c r="G452" i="15"/>
  <c r="F452" i="15"/>
  <c r="C452" i="15"/>
  <c r="AX451" i="15"/>
  <c r="AW451" i="15"/>
  <c r="AV451" i="15"/>
  <c r="AH451" i="15"/>
  <c r="AG451" i="15"/>
  <c r="AF451" i="15"/>
  <c r="AE451" i="15"/>
  <c r="AD451" i="15"/>
  <c r="N451" i="15"/>
  <c r="J451" i="15" s="1"/>
  <c r="M451" i="15"/>
  <c r="L451" i="15"/>
  <c r="G451" i="15"/>
  <c r="F451" i="15"/>
  <c r="C451" i="15"/>
  <c r="AX450" i="15"/>
  <c r="AW450" i="15"/>
  <c r="AV450" i="15"/>
  <c r="AH450" i="15"/>
  <c r="AG450" i="15"/>
  <c r="AF450" i="15"/>
  <c r="AE450" i="15"/>
  <c r="AD450" i="15"/>
  <c r="N450" i="15"/>
  <c r="M450" i="15"/>
  <c r="J450" i="15" s="1"/>
  <c r="L450" i="15"/>
  <c r="G450" i="15"/>
  <c r="F450" i="15"/>
  <c r="C450" i="15"/>
  <c r="AX449" i="15"/>
  <c r="AW449" i="15"/>
  <c r="AV449" i="15"/>
  <c r="AH449" i="15"/>
  <c r="AG449" i="15"/>
  <c r="AF449" i="15"/>
  <c r="AE449" i="15"/>
  <c r="AD449" i="15"/>
  <c r="N449" i="15"/>
  <c r="M449" i="15"/>
  <c r="L449" i="15"/>
  <c r="J449" i="15" s="1"/>
  <c r="G449" i="15"/>
  <c r="F449" i="15"/>
  <c r="C449" i="15"/>
  <c r="AX448" i="15"/>
  <c r="AW448" i="15"/>
  <c r="AV448" i="15"/>
  <c r="AH448" i="15"/>
  <c r="AG448" i="15"/>
  <c r="AF448" i="15"/>
  <c r="AE448" i="15"/>
  <c r="AD448" i="15"/>
  <c r="N448" i="15"/>
  <c r="M448" i="15"/>
  <c r="J448" i="15" s="1"/>
  <c r="L448" i="15"/>
  <c r="G448" i="15"/>
  <c r="F448" i="15"/>
  <c r="C448" i="15"/>
  <c r="AX447" i="15"/>
  <c r="AW447" i="15"/>
  <c r="AV447" i="15"/>
  <c r="AH447" i="15"/>
  <c r="AG447" i="15"/>
  <c r="AF447" i="15"/>
  <c r="AE447" i="15"/>
  <c r="AD447" i="15"/>
  <c r="N447" i="15"/>
  <c r="M447" i="15"/>
  <c r="L447" i="15"/>
  <c r="J447" i="15" s="1"/>
  <c r="G447" i="15"/>
  <c r="F447" i="15"/>
  <c r="C447" i="15"/>
  <c r="AX445" i="15"/>
  <c r="AW445" i="15"/>
  <c r="AV445" i="15"/>
  <c r="AH445" i="15"/>
  <c r="AG445" i="15"/>
  <c r="AF445" i="15"/>
  <c r="AE445" i="15"/>
  <c r="AD445" i="15"/>
  <c r="N445" i="15"/>
  <c r="M445" i="15"/>
  <c r="L445" i="15"/>
  <c r="J445" i="15"/>
  <c r="G445" i="15"/>
  <c r="F445" i="15"/>
  <c r="C445" i="15"/>
  <c r="AX444" i="15"/>
  <c r="AW444" i="15"/>
  <c r="AV444" i="15"/>
  <c r="AH444" i="15"/>
  <c r="AG444" i="15"/>
  <c r="AF444" i="15"/>
  <c r="AE444" i="15"/>
  <c r="AD444" i="15"/>
  <c r="N444" i="15"/>
  <c r="M444" i="15"/>
  <c r="L444" i="15"/>
  <c r="J444" i="15" s="1"/>
  <c r="G444" i="15"/>
  <c r="F444" i="15"/>
  <c r="C444" i="15"/>
  <c r="AX443" i="15"/>
  <c r="AW443" i="15"/>
  <c r="AV443" i="15"/>
  <c r="AH443" i="15"/>
  <c r="AG443" i="15"/>
  <c r="AF443" i="15"/>
  <c r="AE443" i="15"/>
  <c r="AD443" i="15"/>
  <c r="N443" i="15"/>
  <c r="M443" i="15"/>
  <c r="L443" i="15"/>
  <c r="J443" i="15"/>
  <c r="G443" i="15"/>
  <c r="F443" i="15"/>
  <c r="C443" i="15"/>
  <c r="AX442" i="15"/>
  <c r="AW442" i="15"/>
  <c r="AV442" i="15"/>
  <c r="AH442" i="15"/>
  <c r="AG442" i="15"/>
  <c r="AF442" i="15"/>
  <c r="AE442" i="15"/>
  <c r="AD442" i="15"/>
  <c r="N442" i="15"/>
  <c r="J442" i="15" s="1"/>
  <c r="M442" i="15"/>
  <c r="L442" i="15"/>
  <c r="G442" i="15"/>
  <c r="F442" i="15"/>
  <c r="C442" i="15"/>
  <c r="AX441" i="15"/>
  <c r="AW441" i="15"/>
  <c r="AV441" i="15"/>
  <c r="AH441" i="15"/>
  <c r="AG441" i="15"/>
  <c r="AF441" i="15"/>
  <c r="AE441" i="15"/>
  <c r="AD441" i="15"/>
  <c r="N441" i="15"/>
  <c r="M441" i="15"/>
  <c r="J441" i="15" s="1"/>
  <c r="L441" i="15"/>
  <c r="G441" i="15"/>
  <c r="F441" i="15"/>
  <c r="C441" i="15"/>
  <c r="AX440" i="15"/>
  <c r="AW440" i="15"/>
  <c r="AV440" i="15"/>
  <c r="AH440" i="15"/>
  <c r="AG440" i="15"/>
  <c r="AF440" i="15"/>
  <c r="AE440" i="15"/>
  <c r="AD440" i="15"/>
  <c r="N440" i="15"/>
  <c r="M440" i="15"/>
  <c r="L440" i="15"/>
  <c r="G440" i="15"/>
  <c r="F440" i="15"/>
  <c r="C440" i="15"/>
  <c r="AX439" i="15"/>
  <c r="AW439" i="15"/>
  <c r="AV439" i="15"/>
  <c r="AH439" i="15"/>
  <c r="AG439" i="15"/>
  <c r="AF439" i="15"/>
  <c r="AE439" i="15"/>
  <c r="AD439" i="15"/>
  <c r="N439" i="15"/>
  <c r="M439" i="15"/>
  <c r="J439" i="15" s="1"/>
  <c r="L439" i="15"/>
  <c r="G439" i="15"/>
  <c r="F439" i="15"/>
  <c r="C439" i="15"/>
  <c r="AX438" i="15"/>
  <c r="AW438" i="15"/>
  <c r="AV438" i="15"/>
  <c r="AH438" i="15"/>
  <c r="AG438" i="15"/>
  <c r="AF438" i="15"/>
  <c r="AE438" i="15"/>
  <c r="AD438" i="15"/>
  <c r="N438" i="15"/>
  <c r="M438" i="15"/>
  <c r="L438" i="15"/>
  <c r="J438" i="15" s="1"/>
  <c r="G438" i="15"/>
  <c r="F438" i="15"/>
  <c r="C438" i="15"/>
  <c r="AX437" i="15"/>
  <c r="AW437" i="15"/>
  <c r="AV437" i="15"/>
  <c r="AH437" i="15"/>
  <c r="AG437" i="15"/>
  <c r="AF437" i="15"/>
  <c r="AE437" i="15"/>
  <c r="AD437" i="15"/>
  <c r="N437" i="15"/>
  <c r="M437" i="15"/>
  <c r="L437" i="15"/>
  <c r="J437" i="15"/>
  <c r="G437" i="15"/>
  <c r="F437" i="15"/>
  <c r="C437" i="15"/>
  <c r="AX436" i="15"/>
  <c r="AW436" i="15"/>
  <c r="AV436" i="15"/>
  <c r="AH436" i="15"/>
  <c r="AG436" i="15"/>
  <c r="AF436" i="15"/>
  <c r="AE436" i="15"/>
  <c r="AD436" i="15"/>
  <c r="N436" i="15"/>
  <c r="M436" i="15"/>
  <c r="L436" i="15"/>
  <c r="J436" i="15" s="1"/>
  <c r="G436" i="15"/>
  <c r="F436" i="15"/>
  <c r="C436" i="15"/>
  <c r="AX435" i="15"/>
  <c r="AW435" i="15"/>
  <c r="AV435" i="15"/>
  <c r="AH435" i="15"/>
  <c r="AG435" i="15"/>
  <c r="AF435" i="15"/>
  <c r="AE435" i="15"/>
  <c r="AD435" i="15"/>
  <c r="N435" i="15"/>
  <c r="M435" i="15"/>
  <c r="L435" i="15"/>
  <c r="J435" i="15"/>
  <c r="G435" i="15"/>
  <c r="F435" i="15"/>
  <c r="C435" i="15"/>
  <c r="AX433" i="15"/>
  <c r="AW433" i="15"/>
  <c r="AV433" i="15"/>
  <c r="AH433" i="15"/>
  <c r="AG433" i="15"/>
  <c r="AF433" i="15"/>
  <c r="AE433" i="15"/>
  <c r="AD433" i="15"/>
  <c r="N433" i="15"/>
  <c r="J433" i="15" s="1"/>
  <c r="M433" i="15"/>
  <c r="L433" i="15"/>
  <c r="G433" i="15"/>
  <c r="F433" i="15"/>
  <c r="C433" i="15"/>
  <c r="AX432" i="15"/>
  <c r="AW432" i="15"/>
  <c r="AV432" i="15"/>
  <c r="AH432" i="15"/>
  <c r="AG432" i="15"/>
  <c r="AF432" i="15"/>
  <c r="AE432" i="15"/>
  <c r="AD432" i="15"/>
  <c r="N432" i="15"/>
  <c r="M432" i="15"/>
  <c r="J432" i="15" s="1"/>
  <c r="L432" i="15"/>
  <c r="G432" i="15"/>
  <c r="F432" i="15"/>
  <c r="C432" i="15"/>
  <c r="AX431" i="15"/>
  <c r="AW431" i="15"/>
  <c r="AV431" i="15"/>
  <c r="AH431" i="15"/>
  <c r="AG431" i="15"/>
  <c r="AF431" i="15"/>
  <c r="AE431" i="15"/>
  <c r="AD431" i="15"/>
  <c r="N431" i="15"/>
  <c r="M431" i="15"/>
  <c r="L431" i="15"/>
  <c r="J431" i="15" s="1"/>
  <c r="G431" i="15"/>
  <c r="F431" i="15"/>
  <c r="C431" i="15"/>
  <c r="AX430" i="15"/>
  <c r="AW430" i="15"/>
  <c r="AV430" i="15"/>
  <c r="AH430" i="15"/>
  <c r="AG430" i="15"/>
  <c r="AF430" i="15"/>
  <c r="AE430" i="15"/>
  <c r="AD430" i="15"/>
  <c r="N430" i="15"/>
  <c r="M430" i="15"/>
  <c r="J430" i="15" s="1"/>
  <c r="L430" i="15"/>
  <c r="G430" i="15"/>
  <c r="F430" i="15"/>
  <c r="C430" i="15"/>
  <c r="AX429" i="15"/>
  <c r="AW429" i="15"/>
  <c r="AV429" i="15"/>
  <c r="AH429" i="15"/>
  <c r="AG429" i="15"/>
  <c r="AF429" i="15"/>
  <c r="AE429" i="15"/>
  <c r="AD429" i="15"/>
  <c r="N429" i="15"/>
  <c r="M429" i="15"/>
  <c r="L429" i="15"/>
  <c r="J429" i="15" s="1"/>
  <c r="G429" i="15"/>
  <c r="F429" i="15"/>
  <c r="C429" i="15"/>
  <c r="AX427" i="15"/>
  <c r="AW427" i="15"/>
  <c r="AV427" i="15"/>
  <c r="AH427" i="15"/>
  <c r="AG427" i="15"/>
  <c r="AF427" i="15"/>
  <c r="AE427" i="15"/>
  <c r="AD427" i="15"/>
  <c r="N427" i="15"/>
  <c r="M427" i="15"/>
  <c r="L427" i="15"/>
  <c r="J427" i="15"/>
  <c r="G427" i="15"/>
  <c r="F427" i="15"/>
  <c r="C427" i="15"/>
  <c r="AX426" i="15"/>
  <c r="AW426" i="15"/>
  <c r="AV426" i="15"/>
  <c r="AH426" i="15"/>
  <c r="AG426" i="15"/>
  <c r="AF426" i="15"/>
  <c r="AE426" i="15"/>
  <c r="AD426" i="15"/>
  <c r="N426" i="15"/>
  <c r="M426" i="15"/>
  <c r="L426" i="15"/>
  <c r="J426" i="15" s="1"/>
  <c r="G426" i="15"/>
  <c r="F426" i="15"/>
  <c r="C426" i="15"/>
  <c r="AX425" i="15"/>
  <c r="AW425" i="15"/>
  <c r="AV425" i="15"/>
  <c r="AH425" i="15"/>
  <c r="AG425" i="15"/>
  <c r="AF425" i="15"/>
  <c r="AE425" i="15"/>
  <c r="AD425" i="15"/>
  <c r="N425" i="15"/>
  <c r="M425" i="15"/>
  <c r="L425" i="15"/>
  <c r="J425" i="15"/>
  <c r="G425" i="15"/>
  <c r="F425" i="15"/>
  <c r="C425" i="15"/>
  <c r="AX424" i="15"/>
  <c r="AW424" i="15"/>
  <c r="AV424" i="15"/>
  <c r="AH424" i="15"/>
  <c r="AG424" i="15"/>
  <c r="AF424" i="15"/>
  <c r="AE424" i="15"/>
  <c r="AD424" i="15"/>
  <c r="N424" i="15"/>
  <c r="J424" i="15" s="1"/>
  <c r="M424" i="15"/>
  <c r="L424" i="15"/>
  <c r="G424" i="15"/>
  <c r="F424" i="15"/>
  <c r="C424" i="15"/>
  <c r="AX423" i="15"/>
  <c r="AW423" i="15"/>
  <c r="AV423" i="15"/>
  <c r="AH423" i="15"/>
  <c r="AG423" i="15"/>
  <c r="AF423" i="15"/>
  <c r="AE423" i="15"/>
  <c r="AD423" i="15"/>
  <c r="N423" i="15"/>
  <c r="M423" i="15"/>
  <c r="J423" i="15" s="1"/>
  <c r="L423" i="15"/>
  <c r="G423" i="15"/>
  <c r="F423" i="15"/>
  <c r="C423" i="15"/>
  <c r="AX422" i="15"/>
  <c r="AW422" i="15"/>
  <c r="AV422" i="15"/>
  <c r="AH422" i="15"/>
  <c r="AG422" i="15"/>
  <c r="AF422" i="15"/>
  <c r="AE422" i="15"/>
  <c r="AD422" i="15"/>
  <c r="N422" i="15"/>
  <c r="M422" i="15"/>
  <c r="L422" i="15"/>
  <c r="G422" i="15"/>
  <c r="F422" i="15"/>
  <c r="C422" i="15"/>
  <c r="AX421" i="15"/>
  <c r="AW421" i="15"/>
  <c r="AV421" i="15"/>
  <c r="AH421" i="15"/>
  <c r="AG421" i="15"/>
  <c r="AF421" i="15"/>
  <c r="AE421" i="15"/>
  <c r="AD421" i="15"/>
  <c r="N421" i="15"/>
  <c r="M421" i="15"/>
  <c r="J421" i="15" s="1"/>
  <c r="L421" i="15"/>
  <c r="G421" i="15"/>
  <c r="F421" i="15"/>
  <c r="C421" i="15"/>
  <c r="AX420" i="15"/>
  <c r="AW420" i="15"/>
  <c r="AV420" i="15"/>
  <c r="AH420" i="15"/>
  <c r="AG420" i="15"/>
  <c r="AF420" i="15"/>
  <c r="AE420" i="15"/>
  <c r="AD420" i="15"/>
  <c r="N420" i="15"/>
  <c r="M420" i="15"/>
  <c r="L420" i="15"/>
  <c r="J420" i="15" s="1"/>
  <c r="G420" i="15"/>
  <c r="F420" i="15"/>
  <c r="C420" i="15"/>
  <c r="AX419" i="15"/>
  <c r="AW419" i="15"/>
  <c r="AV419" i="15"/>
  <c r="AH419" i="15"/>
  <c r="AG419" i="15"/>
  <c r="AF419" i="15"/>
  <c r="AE419" i="15"/>
  <c r="AD419" i="15"/>
  <c r="N419" i="15"/>
  <c r="M419" i="15"/>
  <c r="L419" i="15"/>
  <c r="J419" i="15"/>
  <c r="G419" i="15"/>
  <c r="F419" i="15"/>
  <c r="C419" i="15"/>
  <c r="AX418" i="15"/>
  <c r="AW418" i="15"/>
  <c r="AV418" i="15"/>
  <c r="AH418" i="15"/>
  <c r="AG418" i="15"/>
  <c r="AF418" i="15"/>
  <c r="AE418" i="15"/>
  <c r="AD418" i="15"/>
  <c r="N418" i="15"/>
  <c r="M418" i="15"/>
  <c r="L418" i="15"/>
  <c r="J418" i="15" s="1"/>
  <c r="G418" i="15"/>
  <c r="F418" i="15"/>
  <c r="C418" i="15"/>
  <c r="AX417" i="15"/>
  <c r="AW417" i="15"/>
  <c r="AV417" i="15"/>
  <c r="AH417" i="15"/>
  <c r="AG417" i="15"/>
  <c r="AF417" i="15"/>
  <c r="AE417" i="15"/>
  <c r="AD417" i="15"/>
  <c r="N417" i="15"/>
  <c r="M417" i="15"/>
  <c r="L417" i="15"/>
  <c r="J417" i="15"/>
  <c r="G417" i="15"/>
  <c r="F417" i="15"/>
  <c r="C417" i="15"/>
  <c r="AX416" i="15"/>
  <c r="AW416" i="15"/>
  <c r="AV416" i="15"/>
  <c r="AH416" i="15"/>
  <c r="AG416" i="15"/>
  <c r="AF416" i="15"/>
  <c r="AE416" i="15"/>
  <c r="AD416" i="15"/>
  <c r="N416" i="15"/>
  <c r="J416" i="15" s="1"/>
  <c r="M416" i="15"/>
  <c r="L416" i="15"/>
  <c r="G416" i="15"/>
  <c r="F416" i="15"/>
  <c r="C416" i="15"/>
  <c r="AX415" i="15"/>
  <c r="AW415" i="15"/>
  <c r="AV415" i="15"/>
  <c r="AH415" i="15"/>
  <c r="AG415" i="15"/>
  <c r="AF415" i="15"/>
  <c r="AE415" i="15"/>
  <c r="AD415" i="15"/>
  <c r="N415" i="15"/>
  <c r="M415" i="15"/>
  <c r="J415" i="15" s="1"/>
  <c r="L415" i="15"/>
  <c r="G415" i="15"/>
  <c r="F415" i="15"/>
  <c r="C415" i="15"/>
  <c r="AX414" i="15"/>
  <c r="AW414" i="15"/>
  <c r="AV414" i="15"/>
  <c r="AH414" i="15"/>
  <c r="AG414" i="15"/>
  <c r="AF414" i="15"/>
  <c r="AE414" i="15"/>
  <c r="AD414" i="15"/>
  <c r="N414" i="15"/>
  <c r="M414" i="15"/>
  <c r="L414" i="15"/>
  <c r="J414" i="15" s="1"/>
  <c r="G414" i="15"/>
  <c r="F414" i="15"/>
  <c r="C414" i="15"/>
  <c r="AX413" i="15"/>
  <c r="AW413" i="15"/>
  <c r="AV413" i="15"/>
  <c r="AH413" i="15"/>
  <c r="AG413" i="15"/>
  <c r="AF413" i="15"/>
  <c r="AE413" i="15"/>
  <c r="AD413" i="15"/>
  <c r="N413" i="15"/>
  <c r="M413" i="15"/>
  <c r="J413" i="15" s="1"/>
  <c r="L413" i="15"/>
  <c r="G413" i="15"/>
  <c r="F413" i="15"/>
  <c r="C413" i="15"/>
  <c r="AX412" i="15"/>
  <c r="AW412" i="15"/>
  <c r="AV412" i="15"/>
  <c r="AH412" i="15"/>
  <c r="AG412" i="15"/>
  <c r="AF412" i="15"/>
  <c r="AE412" i="15"/>
  <c r="AD412" i="15"/>
  <c r="N412" i="15"/>
  <c r="M412" i="15"/>
  <c r="L412" i="15"/>
  <c r="J412" i="15" s="1"/>
  <c r="G412" i="15"/>
  <c r="F412" i="15"/>
  <c r="C412" i="15"/>
  <c r="AX411" i="15"/>
  <c r="AW411" i="15"/>
  <c r="AV411" i="15"/>
  <c r="AH411" i="15"/>
  <c r="AG411" i="15"/>
  <c r="AF411" i="15"/>
  <c r="AE411" i="15"/>
  <c r="AD411" i="15"/>
  <c r="N411" i="15"/>
  <c r="M411" i="15"/>
  <c r="L411" i="15"/>
  <c r="J411" i="15"/>
  <c r="G411" i="15"/>
  <c r="F411" i="15"/>
  <c r="C411" i="15"/>
  <c r="AX410" i="15"/>
  <c r="AW410" i="15"/>
  <c r="AV410" i="15"/>
  <c r="AH410" i="15"/>
  <c r="AG410" i="15"/>
  <c r="AF410" i="15"/>
  <c r="AE410" i="15"/>
  <c r="AD410" i="15"/>
  <c r="N410" i="15"/>
  <c r="M410" i="15"/>
  <c r="L410" i="15"/>
  <c r="J410" i="15" s="1"/>
  <c r="G410" i="15"/>
  <c r="F410" i="15"/>
  <c r="C410" i="15"/>
  <c r="AX409" i="15"/>
  <c r="AW409" i="15"/>
  <c r="AV409" i="15"/>
  <c r="AH409" i="15"/>
  <c r="AG409" i="15"/>
  <c r="AF409" i="15"/>
  <c r="AE409" i="15"/>
  <c r="AD409" i="15"/>
  <c r="N409" i="15"/>
  <c r="M409" i="15"/>
  <c r="L409" i="15"/>
  <c r="J409" i="15"/>
  <c r="G409" i="15"/>
  <c r="F409" i="15"/>
  <c r="C409" i="15"/>
  <c r="AX408" i="15"/>
  <c r="AW408" i="15"/>
  <c r="AV408" i="15"/>
  <c r="AH408" i="15"/>
  <c r="AG408" i="15"/>
  <c r="AF408" i="15"/>
  <c r="AE408" i="15"/>
  <c r="AD408" i="15"/>
  <c r="N408" i="15"/>
  <c r="J408" i="15" s="1"/>
  <c r="M408" i="15"/>
  <c r="L408" i="15"/>
  <c r="G408" i="15"/>
  <c r="F408" i="15"/>
  <c r="C408" i="15"/>
  <c r="AX407" i="15"/>
  <c r="AW407" i="15"/>
  <c r="AV407" i="15"/>
  <c r="AH407" i="15"/>
  <c r="AG407" i="15"/>
  <c r="AF407" i="15"/>
  <c r="AE407" i="15"/>
  <c r="AD407" i="15"/>
  <c r="N407" i="15"/>
  <c r="M407" i="15"/>
  <c r="J407" i="15" s="1"/>
  <c r="L407" i="15"/>
  <c r="G407" i="15"/>
  <c r="F407" i="15"/>
  <c r="C407" i="15"/>
  <c r="AX406" i="15"/>
  <c r="AW406" i="15"/>
  <c r="AV406" i="15"/>
  <c r="AH406" i="15"/>
  <c r="AG406" i="15"/>
  <c r="AF406" i="15"/>
  <c r="AE406" i="15"/>
  <c r="AD406" i="15"/>
  <c r="N406" i="15"/>
  <c r="M406" i="15"/>
  <c r="L406" i="15"/>
  <c r="G406" i="15"/>
  <c r="F406" i="15"/>
  <c r="C406" i="15"/>
  <c r="AX405" i="15"/>
  <c r="AW405" i="15"/>
  <c r="AV405" i="15"/>
  <c r="AH405" i="15"/>
  <c r="AG405" i="15"/>
  <c r="AF405" i="15"/>
  <c r="AE405" i="15"/>
  <c r="AD405" i="15"/>
  <c r="N405" i="15"/>
  <c r="M405" i="15"/>
  <c r="J405" i="15" s="1"/>
  <c r="L405" i="15"/>
  <c r="G405" i="15"/>
  <c r="F405" i="15"/>
  <c r="C405" i="15"/>
  <c r="AX404" i="15"/>
  <c r="AW404" i="15"/>
  <c r="AV404" i="15"/>
  <c r="AH404" i="15"/>
  <c r="AG404" i="15"/>
  <c r="AF404" i="15"/>
  <c r="AE404" i="15"/>
  <c r="AD404" i="15"/>
  <c r="N404" i="15"/>
  <c r="M404" i="15"/>
  <c r="L404" i="15"/>
  <c r="J404" i="15" s="1"/>
  <c r="G404" i="15"/>
  <c r="F404" i="15"/>
  <c r="C404" i="15"/>
  <c r="AX403" i="15"/>
  <c r="AW403" i="15"/>
  <c r="AV403" i="15"/>
  <c r="AH403" i="15"/>
  <c r="AG403" i="15"/>
  <c r="AF403" i="15"/>
  <c r="AE403" i="15"/>
  <c r="AD403" i="15"/>
  <c r="N403" i="15"/>
  <c r="M403" i="15"/>
  <c r="L403" i="15"/>
  <c r="J403" i="15"/>
  <c r="G403" i="15"/>
  <c r="F403" i="15"/>
  <c r="C403" i="15"/>
  <c r="AX402" i="15"/>
  <c r="AW402" i="15"/>
  <c r="AV402" i="15"/>
  <c r="AH402" i="15"/>
  <c r="AG402" i="15"/>
  <c r="AF402" i="15"/>
  <c r="AE402" i="15"/>
  <c r="AD402" i="15"/>
  <c r="N402" i="15"/>
  <c r="M402" i="15"/>
  <c r="L402" i="15"/>
  <c r="J402" i="15" s="1"/>
  <c r="G402" i="15"/>
  <c r="F402" i="15"/>
  <c r="C402" i="15"/>
  <c r="AX401" i="15"/>
  <c r="AW401" i="15"/>
  <c r="AV401" i="15"/>
  <c r="AH401" i="15"/>
  <c r="AG401" i="15"/>
  <c r="AF401" i="15"/>
  <c r="AE401" i="15"/>
  <c r="AD401" i="15"/>
  <c r="N401" i="15"/>
  <c r="M401" i="15"/>
  <c r="L401" i="15"/>
  <c r="J401" i="15"/>
  <c r="G401" i="15"/>
  <c r="F401" i="15"/>
  <c r="C401" i="15"/>
  <c r="AX400" i="15"/>
  <c r="AW400" i="15"/>
  <c r="AV400" i="15"/>
  <c r="AH400" i="15"/>
  <c r="AG400" i="15"/>
  <c r="AF400" i="15"/>
  <c r="AE400" i="15"/>
  <c r="AD400" i="15"/>
  <c r="N400" i="15"/>
  <c r="J400" i="15" s="1"/>
  <c r="M400" i="15"/>
  <c r="L400" i="15"/>
  <c r="G400" i="15"/>
  <c r="F400" i="15"/>
  <c r="C400" i="15"/>
  <c r="AX399" i="15"/>
  <c r="AW399" i="15"/>
  <c r="AV399" i="15"/>
  <c r="AH399" i="15"/>
  <c r="AG399" i="15"/>
  <c r="AF399" i="15"/>
  <c r="AE399" i="15"/>
  <c r="AD399" i="15"/>
  <c r="N399" i="15"/>
  <c r="M399" i="15"/>
  <c r="J399" i="15" s="1"/>
  <c r="L399" i="15"/>
  <c r="G399" i="15"/>
  <c r="F399" i="15"/>
  <c r="C399" i="15"/>
  <c r="AX398" i="15"/>
  <c r="AW398" i="15"/>
  <c r="AV398" i="15"/>
  <c r="AH398" i="15"/>
  <c r="AG398" i="15"/>
  <c r="AF398" i="15"/>
  <c r="AE398" i="15"/>
  <c r="AD398" i="15"/>
  <c r="N398" i="15"/>
  <c r="M398" i="15"/>
  <c r="L398" i="15"/>
  <c r="J398" i="15" s="1"/>
  <c r="G398" i="15"/>
  <c r="F398" i="15"/>
  <c r="C398" i="15"/>
  <c r="AX397" i="15"/>
  <c r="AW397" i="15"/>
  <c r="AV397" i="15"/>
  <c r="AH397" i="15"/>
  <c r="AG397" i="15"/>
  <c r="AF397" i="15"/>
  <c r="AE397" i="15"/>
  <c r="AD397" i="15"/>
  <c r="N397" i="15"/>
  <c r="M397" i="15"/>
  <c r="J397" i="15" s="1"/>
  <c r="L397" i="15"/>
  <c r="G397" i="15"/>
  <c r="F397" i="15"/>
  <c r="C397" i="15"/>
  <c r="AX396" i="15"/>
  <c r="AW396" i="15"/>
  <c r="AV396" i="15"/>
  <c r="AH396" i="15"/>
  <c r="AG396" i="15"/>
  <c r="AF396" i="15"/>
  <c r="AE396" i="15"/>
  <c r="AD396" i="15"/>
  <c r="N396" i="15"/>
  <c r="M396" i="15"/>
  <c r="L396" i="15"/>
  <c r="J396" i="15" s="1"/>
  <c r="G396" i="15"/>
  <c r="F396" i="15"/>
  <c r="C396" i="15"/>
  <c r="AX395" i="15"/>
  <c r="AW395" i="15"/>
  <c r="AV395" i="15"/>
  <c r="AH395" i="15"/>
  <c r="AG395" i="15"/>
  <c r="AF395" i="15"/>
  <c r="AE395" i="15"/>
  <c r="AD395" i="15"/>
  <c r="N395" i="15"/>
  <c r="M395" i="15"/>
  <c r="L395" i="15"/>
  <c r="J395" i="15"/>
  <c r="G395" i="15"/>
  <c r="F395" i="15"/>
  <c r="C395" i="15"/>
  <c r="AX394" i="15"/>
  <c r="AW394" i="15"/>
  <c r="AV394" i="15"/>
  <c r="AH394" i="15"/>
  <c r="AG394" i="15"/>
  <c r="AF394" i="15"/>
  <c r="AE394" i="15"/>
  <c r="AD394" i="15"/>
  <c r="N394" i="15"/>
  <c r="M394" i="15"/>
  <c r="L394" i="15"/>
  <c r="J394" i="15" s="1"/>
  <c r="G394" i="15"/>
  <c r="F394" i="15"/>
  <c r="C394" i="15"/>
  <c r="AX392" i="15"/>
  <c r="AW392" i="15"/>
  <c r="AV392" i="15"/>
  <c r="AH392" i="15"/>
  <c r="AG392" i="15"/>
  <c r="AF392" i="15"/>
  <c r="AE392" i="15"/>
  <c r="AD392" i="15"/>
  <c r="N392" i="15"/>
  <c r="M392" i="15"/>
  <c r="L392" i="15"/>
  <c r="J392" i="15"/>
  <c r="G392" i="15"/>
  <c r="F392" i="15"/>
  <c r="C392" i="15"/>
  <c r="AX391" i="15"/>
  <c r="AW391" i="15"/>
  <c r="AV391" i="15"/>
  <c r="AH391" i="15"/>
  <c r="AG391" i="15"/>
  <c r="AF391" i="15"/>
  <c r="AE391" i="15"/>
  <c r="AD391" i="15"/>
  <c r="N391" i="15"/>
  <c r="J391" i="15" s="1"/>
  <c r="M391" i="15"/>
  <c r="L391" i="15"/>
  <c r="G391" i="15"/>
  <c r="F391" i="15"/>
  <c r="C391" i="15"/>
  <c r="AX390" i="15"/>
  <c r="AW390" i="15"/>
  <c r="AV390" i="15"/>
  <c r="AH390" i="15"/>
  <c r="AG390" i="15"/>
  <c r="AF390" i="15"/>
  <c r="AE390" i="15"/>
  <c r="AD390" i="15"/>
  <c r="N390" i="15"/>
  <c r="M390" i="15"/>
  <c r="J390" i="15" s="1"/>
  <c r="L390" i="15"/>
  <c r="G390" i="15"/>
  <c r="F390" i="15"/>
  <c r="C390" i="15"/>
  <c r="AX389" i="15"/>
  <c r="AW389" i="15"/>
  <c r="AV389" i="15"/>
  <c r="AH389" i="15"/>
  <c r="AG389" i="15"/>
  <c r="AF389" i="15"/>
  <c r="AE389" i="15"/>
  <c r="AD389" i="15"/>
  <c r="N389" i="15"/>
  <c r="M389" i="15"/>
  <c r="L389" i="15"/>
  <c r="G389" i="15"/>
  <c r="F389" i="15"/>
  <c r="C389" i="15"/>
  <c r="AX388" i="15"/>
  <c r="AW388" i="15"/>
  <c r="AV388" i="15"/>
  <c r="AH388" i="15"/>
  <c r="AG388" i="15"/>
  <c r="AF388" i="15"/>
  <c r="AE388" i="15"/>
  <c r="AD388" i="15"/>
  <c r="N388" i="15"/>
  <c r="M388" i="15"/>
  <c r="J388" i="15" s="1"/>
  <c r="L388" i="15"/>
  <c r="G388" i="15"/>
  <c r="F388" i="15"/>
  <c r="C388" i="15"/>
  <c r="AX387" i="15"/>
  <c r="AW387" i="15"/>
  <c r="AV387" i="15"/>
  <c r="AH387" i="15"/>
  <c r="AG387" i="15"/>
  <c r="AF387" i="15"/>
  <c r="AE387" i="15"/>
  <c r="AD387" i="15"/>
  <c r="N387" i="15"/>
  <c r="M387" i="15"/>
  <c r="L387" i="15"/>
  <c r="J387" i="15" s="1"/>
  <c r="G387" i="15"/>
  <c r="F387" i="15"/>
  <c r="C387" i="15"/>
  <c r="AX386" i="15"/>
  <c r="AW386" i="15"/>
  <c r="AV386" i="15"/>
  <c r="AH386" i="15"/>
  <c r="AG386" i="15"/>
  <c r="AF386" i="15"/>
  <c r="AE386" i="15"/>
  <c r="AD386" i="15"/>
  <c r="N386" i="15"/>
  <c r="M386" i="15"/>
  <c r="L386" i="15"/>
  <c r="J386" i="15"/>
  <c r="G386" i="15"/>
  <c r="F386" i="15"/>
  <c r="C386" i="15"/>
  <c r="AX385" i="15"/>
  <c r="AW385" i="15"/>
  <c r="AV385" i="15"/>
  <c r="AH385" i="15"/>
  <c r="AG385" i="15"/>
  <c r="AF385" i="15"/>
  <c r="AE385" i="15"/>
  <c r="AD385" i="15"/>
  <c r="N385" i="15"/>
  <c r="M385" i="15"/>
  <c r="L385" i="15"/>
  <c r="J385" i="15" s="1"/>
  <c r="G385" i="15"/>
  <c r="F385" i="15"/>
  <c r="C385" i="15"/>
  <c r="AX384" i="15"/>
  <c r="AW384" i="15"/>
  <c r="AV384" i="15"/>
  <c r="AH384" i="15"/>
  <c r="AG384" i="15"/>
  <c r="AF384" i="15"/>
  <c r="AE384" i="15"/>
  <c r="AD384" i="15"/>
  <c r="N384" i="15"/>
  <c r="M384" i="15"/>
  <c r="L384" i="15"/>
  <c r="J384" i="15"/>
  <c r="G384" i="15"/>
  <c r="F384" i="15"/>
  <c r="C384" i="15"/>
  <c r="AX383" i="15"/>
  <c r="AW383" i="15"/>
  <c r="AV383" i="15"/>
  <c r="AH383" i="15"/>
  <c r="AG383" i="15"/>
  <c r="AF383" i="15"/>
  <c r="AE383" i="15"/>
  <c r="AD383" i="15"/>
  <c r="N383" i="15"/>
  <c r="J383" i="15" s="1"/>
  <c r="M383" i="15"/>
  <c r="L383" i="15"/>
  <c r="G383" i="15"/>
  <c r="F383" i="15"/>
  <c r="C383" i="15"/>
  <c r="AX382" i="15"/>
  <c r="AW382" i="15"/>
  <c r="AV382" i="15"/>
  <c r="AH382" i="15"/>
  <c r="AG382" i="15"/>
  <c r="AF382" i="15"/>
  <c r="AE382" i="15"/>
  <c r="AD382" i="15"/>
  <c r="N382" i="15"/>
  <c r="M382" i="15"/>
  <c r="J382" i="15" s="1"/>
  <c r="L382" i="15"/>
  <c r="G382" i="15"/>
  <c r="F382" i="15"/>
  <c r="C382" i="15"/>
  <c r="AX381" i="15"/>
  <c r="AW381" i="15"/>
  <c r="AV381" i="15"/>
  <c r="AH381" i="15"/>
  <c r="AG381" i="15"/>
  <c r="AF381" i="15"/>
  <c r="AE381" i="15"/>
  <c r="AD381" i="15"/>
  <c r="N381" i="15"/>
  <c r="M381" i="15"/>
  <c r="L381" i="15"/>
  <c r="J381" i="15" s="1"/>
  <c r="G381" i="15"/>
  <c r="F381" i="15"/>
  <c r="C381" i="15"/>
  <c r="AX380" i="15"/>
  <c r="AW380" i="15"/>
  <c r="AV380" i="15"/>
  <c r="AH380" i="15"/>
  <c r="AG380" i="15"/>
  <c r="AF380" i="15"/>
  <c r="AE380" i="15"/>
  <c r="AD380" i="15"/>
  <c r="N380" i="15"/>
  <c r="M380" i="15"/>
  <c r="J380" i="15" s="1"/>
  <c r="L380" i="15"/>
  <c r="G380" i="15"/>
  <c r="F380" i="15"/>
  <c r="C380" i="15"/>
  <c r="AX379" i="15"/>
  <c r="AW379" i="15"/>
  <c r="AV379" i="15"/>
  <c r="AH379" i="15"/>
  <c r="AG379" i="15"/>
  <c r="AF379" i="15"/>
  <c r="AE379" i="15"/>
  <c r="AD379" i="15"/>
  <c r="N379" i="15"/>
  <c r="M379" i="15"/>
  <c r="L379" i="15"/>
  <c r="J379" i="15" s="1"/>
  <c r="G379" i="15"/>
  <c r="F379" i="15"/>
  <c r="C379" i="15"/>
  <c r="AX378" i="15"/>
  <c r="AW378" i="15"/>
  <c r="AV378" i="15"/>
  <c r="AH378" i="15"/>
  <c r="AG378" i="15"/>
  <c r="AF378" i="15"/>
  <c r="AE378" i="15"/>
  <c r="AD378" i="15"/>
  <c r="N378" i="15"/>
  <c r="M378" i="15"/>
  <c r="L378" i="15"/>
  <c r="J378" i="15"/>
  <c r="G378" i="15"/>
  <c r="F378" i="15"/>
  <c r="C378" i="15"/>
  <c r="AX377" i="15"/>
  <c r="AW377" i="15"/>
  <c r="AV377" i="15"/>
  <c r="AH377" i="15"/>
  <c r="AG377" i="15"/>
  <c r="AF377" i="15"/>
  <c r="AE377" i="15"/>
  <c r="AD377" i="15"/>
  <c r="N377" i="15"/>
  <c r="M377" i="15"/>
  <c r="L377" i="15"/>
  <c r="J377" i="15" s="1"/>
  <c r="G377" i="15"/>
  <c r="F377" i="15"/>
  <c r="C377" i="15"/>
  <c r="AX376" i="15"/>
  <c r="AW376" i="15"/>
  <c r="AV376" i="15"/>
  <c r="AH376" i="15"/>
  <c r="AG376" i="15"/>
  <c r="AF376" i="15"/>
  <c r="AE376" i="15"/>
  <c r="AD376" i="15"/>
  <c r="N376" i="15"/>
  <c r="M376" i="15"/>
  <c r="L376" i="15"/>
  <c r="J376" i="15"/>
  <c r="G376" i="15"/>
  <c r="F376" i="15"/>
  <c r="C376" i="15"/>
  <c r="AX375" i="15"/>
  <c r="AW375" i="15"/>
  <c r="AV375" i="15"/>
  <c r="AH375" i="15"/>
  <c r="AG375" i="15"/>
  <c r="AF375" i="15"/>
  <c r="AE375" i="15"/>
  <c r="AD375" i="15"/>
  <c r="N375" i="15"/>
  <c r="J375" i="15" s="1"/>
  <c r="M375" i="15"/>
  <c r="L375" i="15"/>
  <c r="G375" i="15"/>
  <c r="F375" i="15"/>
  <c r="C375" i="15"/>
  <c r="AX374" i="15"/>
  <c r="AW374" i="15"/>
  <c r="AV374" i="15"/>
  <c r="AH374" i="15"/>
  <c r="AG374" i="15"/>
  <c r="AF374" i="15"/>
  <c r="AE374" i="15"/>
  <c r="AD374" i="15"/>
  <c r="N374" i="15"/>
  <c r="M374" i="15"/>
  <c r="J374" i="15" s="1"/>
  <c r="L374" i="15"/>
  <c r="G374" i="15"/>
  <c r="F374" i="15"/>
  <c r="C374" i="15"/>
  <c r="AX373" i="15"/>
  <c r="AW373" i="15"/>
  <c r="AV373" i="15"/>
  <c r="AH373" i="15"/>
  <c r="AG373" i="15"/>
  <c r="AF373" i="15"/>
  <c r="AE373" i="15"/>
  <c r="AD373" i="15"/>
  <c r="N373" i="15"/>
  <c r="M373" i="15"/>
  <c r="L373" i="15"/>
  <c r="G373" i="15"/>
  <c r="F373" i="15"/>
  <c r="C373" i="15"/>
  <c r="AX372" i="15"/>
  <c r="AW372" i="15"/>
  <c r="AV372" i="15"/>
  <c r="AH372" i="15"/>
  <c r="AG372" i="15"/>
  <c r="AF372" i="15"/>
  <c r="AE372" i="15"/>
  <c r="AD372" i="15"/>
  <c r="N372" i="15"/>
  <c r="M372" i="15"/>
  <c r="J372" i="15" s="1"/>
  <c r="L372" i="15"/>
  <c r="G372" i="15"/>
  <c r="F372" i="15"/>
  <c r="C372" i="15"/>
  <c r="AX371" i="15"/>
  <c r="AW371" i="15"/>
  <c r="AV371" i="15"/>
  <c r="AH371" i="15"/>
  <c r="AG371" i="15"/>
  <c r="AF371" i="15"/>
  <c r="AE371" i="15"/>
  <c r="AD371" i="15"/>
  <c r="N371" i="15"/>
  <c r="M371" i="15"/>
  <c r="L371" i="15"/>
  <c r="J371" i="15" s="1"/>
  <c r="G371" i="15"/>
  <c r="F371" i="15"/>
  <c r="C371" i="15"/>
  <c r="AX369" i="15"/>
  <c r="AW369" i="15"/>
  <c r="AV369" i="15"/>
  <c r="AH369" i="15"/>
  <c r="AG369" i="15"/>
  <c r="AF369" i="15"/>
  <c r="AE369" i="15"/>
  <c r="AD369" i="15"/>
  <c r="N369" i="15"/>
  <c r="M369" i="15"/>
  <c r="L369" i="15"/>
  <c r="J369" i="15"/>
  <c r="G369" i="15"/>
  <c r="F369" i="15"/>
  <c r="C369" i="15"/>
  <c r="AX368" i="15"/>
  <c r="AW368" i="15"/>
  <c r="AV368" i="15"/>
  <c r="AH368" i="15"/>
  <c r="AG368" i="15"/>
  <c r="AF368" i="15"/>
  <c r="AE368" i="15"/>
  <c r="AD368" i="15"/>
  <c r="N368" i="15"/>
  <c r="M368" i="15"/>
  <c r="L368" i="15"/>
  <c r="J368" i="15" s="1"/>
  <c r="G368" i="15"/>
  <c r="F368" i="15"/>
  <c r="C368" i="15"/>
  <c r="AX367" i="15"/>
  <c r="AW367" i="15"/>
  <c r="AV367" i="15"/>
  <c r="AH367" i="15"/>
  <c r="AG367" i="15"/>
  <c r="AF367" i="15"/>
  <c r="AE367" i="15"/>
  <c r="AD367" i="15"/>
  <c r="N367" i="15"/>
  <c r="M367" i="15"/>
  <c r="L367" i="15"/>
  <c r="J367" i="15"/>
  <c r="G367" i="15"/>
  <c r="F367" i="15"/>
  <c r="C367" i="15"/>
  <c r="AX366" i="15"/>
  <c r="AW366" i="15"/>
  <c r="AV366" i="15"/>
  <c r="AH366" i="15"/>
  <c r="AG366" i="15"/>
  <c r="AF366" i="15"/>
  <c r="AE366" i="15"/>
  <c r="AD366" i="15"/>
  <c r="N366" i="15"/>
  <c r="J366" i="15" s="1"/>
  <c r="M366" i="15"/>
  <c r="L366" i="15"/>
  <c r="G366" i="15"/>
  <c r="F366" i="15"/>
  <c r="C366" i="15"/>
  <c r="AX364" i="15"/>
  <c r="AW364" i="15"/>
  <c r="AV364" i="15"/>
  <c r="AH364" i="15"/>
  <c r="AG364" i="15"/>
  <c r="AF364" i="15"/>
  <c r="AE364" i="15"/>
  <c r="AD364" i="15"/>
  <c r="N364" i="15"/>
  <c r="M364" i="15"/>
  <c r="J364" i="15" s="1"/>
  <c r="L364" i="15"/>
  <c r="G364" i="15"/>
  <c r="F364" i="15"/>
  <c r="C364" i="15"/>
  <c r="AX363" i="15"/>
  <c r="AW363" i="15"/>
  <c r="AV363" i="15"/>
  <c r="AH363" i="15"/>
  <c r="AG363" i="15"/>
  <c r="AF363" i="15"/>
  <c r="AE363" i="15"/>
  <c r="AD363" i="15"/>
  <c r="N363" i="15"/>
  <c r="M363" i="15"/>
  <c r="L363" i="15"/>
  <c r="J363" i="15" s="1"/>
  <c r="G363" i="15"/>
  <c r="F363" i="15"/>
  <c r="C363" i="15"/>
  <c r="AX362" i="15"/>
  <c r="AW362" i="15"/>
  <c r="AV362" i="15"/>
  <c r="AH362" i="15"/>
  <c r="AG362" i="15"/>
  <c r="AF362" i="15"/>
  <c r="AE362" i="15"/>
  <c r="AD362" i="15"/>
  <c r="N362" i="15"/>
  <c r="M362" i="15"/>
  <c r="J362" i="15" s="1"/>
  <c r="L362" i="15"/>
  <c r="G362" i="15"/>
  <c r="F362" i="15"/>
  <c r="C362" i="15"/>
  <c r="AX361" i="15"/>
  <c r="AW361" i="15"/>
  <c r="AV361" i="15"/>
  <c r="AH361" i="15"/>
  <c r="AG361" i="15"/>
  <c r="AF361" i="15"/>
  <c r="AE361" i="15"/>
  <c r="AD361" i="15"/>
  <c r="N361" i="15"/>
  <c r="M361" i="15"/>
  <c r="L361" i="15"/>
  <c r="J361" i="15" s="1"/>
  <c r="G361" i="15"/>
  <c r="F361" i="15"/>
  <c r="C361" i="15"/>
  <c r="AX360" i="15"/>
  <c r="AW360" i="15"/>
  <c r="AV360" i="15"/>
  <c r="AH360" i="15"/>
  <c r="AG360" i="15"/>
  <c r="AF360" i="15"/>
  <c r="AE360" i="15"/>
  <c r="AD360" i="15"/>
  <c r="N360" i="15"/>
  <c r="M360" i="15"/>
  <c r="L360" i="15"/>
  <c r="J360" i="15"/>
  <c r="G360" i="15"/>
  <c r="F360" i="15"/>
  <c r="C360" i="15"/>
  <c r="AX359" i="15"/>
  <c r="AW359" i="15"/>
  <c r="AV359" i="15"/>
  <c r="AH359" i="15"/>
  <c r="AG359" i="15"/>
  <c r="AF359" i="15"/>
  <c r="AE359" i="15"/>
  <c r="AD359" i="15"/>
  <c r="N359" i="15"/>
  <c r="M359" i="15"/>
  <c r="L359" i="15"/>
  <c r="J359" i="15" s="1"/>
  <c r="G359" i="15"/>
  <c r="F359" i="15"/>
  <c r="C359" i="15"/>
  <c r="AX358" i="15"/>
  <c r="AW358" i="15"/>
  <c r="AV358" i="15"/>
  <c r="AH358" i="15"/>
  <c r="AG358" i="15"/>
  <c r="AF358" i="15"/>
  <c r="AE358" i="15"/>
  <c r="AD358" i="15"/>
  <c r="N358" i="15"/>
  <c r="M358" i="15"/>
  <c r="L358" i="15"/>
  <c r="J358" i="15"/>
  <c r="G358" i="15"/>
  <c r="F358" i="15"/>
  <c r="C358" i="15"/>
  <c r="AX357" i="15"/>
  <c r="AW357" i="15"/>
  <c r="AV357" i="15"/>
  <c r="AH357" i="15"/>
  <c r="AG357" i="15"/>
  <c r="AF357" i="15"/>
  <c r="AE357" i="15"/>
  <c r="AD357" i="15"/>
  <c r="N357" i="15"/>
  <c r="J357" i="15" s="1"/>
  <c r="M357" i="15"/>
  <c r="L357" i="15"/>
  <c r="G357" i="15"/>
  <c r="F357" i="15"/>
  <c r="C357" i="15"/>
  <c r="AX355" i="15"/>
  <c r="AW355" i="15"/>
  <c r="AV355" i="15"/>
  <c r="AH355" i="15"/>
  <c r="AG355" i="15"/>
  <c r="AF355" i="15"/>
  <c r="AE355" i="15"/>
  <c r="AD355" i="15"/>
  <c r="N355" i="15"/>
  <c r="M355" i="15"/>
  <c r="J355" i="15" s="1"/>
  <c r="L355" i="15"/>
  <c r="G355" i="15"/>
  <c r="F355" i="15"/>
  <c r="C355" i="15"/>
  <c r="AX354" i="15"/>
  <c r="AW354" i="15"/>
  <c r="AV354" i="15"/>
  <c r="AH354" i="15"/>
  <c r="AG354" i="15"/>
  <c r="AF354" i="15"/>
  <c r="AE354" i="15"/>
  <c r="AD354" i="15"/>
  <c r="N354" i="15"/>
  <c r="M354" i="15"/>
  <c r="L354" i="15"/>
  <c r="G354" i="15"/>
  <c r="F354" i="15"/>
  <c r="C354" i="15"/>
  <c r="AX353" i="15"/>
  <c r="AW353" i="15"/>
  <c r="AV353" i="15"/>
  <c r="AH353" i="15"/>
  <c r="AG353" i="15"/>
  <c r="AF353" i="15"/>
  <c r="AE353" i="15"/>
  <c r="AD353" i="15"/>
  <c r="N353" i="15"/>
  <c r="M353" i="15"/>
  <c r="J353" i="15" s="1"/>
  <c r="L353" i="15"/>
  <c r="G353" i="15"/>
  <c r="F353" i="15"/>
  <c r="C353" i="15"/>
  <c r="AX352" i="15"/>
  <c r="AW352" i="15"/>
  <c r="AV352" i="15"/>
  <c r="AH352" i="15"/>
  <c r="AG352" i="15"/>
  <c r="AF352" i="15"/>
  <c r="AE352" i="15"/>
  <c r="AD352" i="15"/>
  <c r="N352" i="15"/>
  <c r="M352" i="15"/>
  <c r="L352" i="15"/>
  <c r="J352" i="15" s="1"/>
  <c r="G352" i="15"/>
  <c r="F352" i="15"/>
  <c r="C352" i="15"/>
  <c r="AX351" i="15"/>
  <c r="AW351" i="15"/>
  <c r="AV351" i="15"/>
  <c r="AH351" i="15"/>
  <c r="AG351" i="15"/>
  <c r="AF351" i="15"/>
  <c r="AE351" i="15"/>
  <c r="AD351" i="15"/>
  <c r="N351" i="15"/>
  <c r="M351" i="15"/>
  <c r="L351" i="15"/>
  <c r="J351" i="15"/>
  <c r="G351" i="15"/>
  <c r="F351" i="15"/>
  <c r="C351" i="15"/>
  <c r="AX349" i="15"/>
  <c r="AW349" i="15"/>
  <c r="AV349" i="15"/>
  <c r="AH349" i="15"/>
  <c r="AG349" i="15"/>
  <c r="AF349" i="15"/>
  <c r="AE349" i="15"/>
  <c r="AD349" i="15"/>
  <c r="N349" i="15"/>
  <c r="M349" i="15"/>
  <c r="L349" i="15"/>
  <c r="J349" i="15" s="1"/>
  <c r="G349" i="15"/>
  <c r="F349" i="15"/>
  <c r="C349" i="15"/>
  <c r="AX348" i="15"/>
  <c r="AW348" i="15"/>
  <c r="AV348" i="15"/>
  <c r="AH348" i="15"/>
  <c r="AG348" i="15"/>
  <c r="AF348" i="15"/>
  <c r="AE348" i="15"/>
  <c r="AD348" i="15"/>
  <c r="N348" i="15"/>
  <c r="M348" i="15"/>
  <c r="L348" i="15"/>
  <c r="J348" i="15"/>
  <c r="G348" i="15"/>
  <c r="F348" i="15"/>
  <c r="C348" i="15"/>
  <c r="AX346" i="15"/>
  <c r="AW346" i="15"/>
  <c r="AV346" i="15"/>
  <c r="AH346" i="15"/>
  <c r="AG346" i="15"/>
  <c r="AF346" i="15"/>
  <c r="AE346" i="15"/>
  <c r="AD346" i="15"/>
  <c r="N346" i="15"/>
  <c r="J346" i="15" s="1"/>
  <c r="M346" i="15"/>
  <c r="L346" i="15"/>
  <c r="G346" i="15"/>
  <c r="F346" i="15"/>
  <c r="C346" i="15"/>
  <c r="AX345" i="15"/>
  <c r="AW345" i="15"/>
  <c r="AV345" i="15"/>
  <c r="AH345" i="15"/>
  <c r="AG345" i="15"/>
  <c r="AF345" i="15"/>
  <c r="AE345" i="15"/>
  <c r="AD345" i="15"/>
  <c r="N345" i="15"/>
  <c r="M345" i="15"/>
  <c r="J345" i="15" s="1"/>
  <c r="L345" i="15"/>
  <c r="G345" i="15"/>
  <c r="F345" i="15"/>
  <c r="C345" i="15"/>
  <c r="AX344" i="15"/>
  <c r="AW344" i="15"/>
  <c r="AV344" i="15"/>
  <c r="AH344" i="15"/>
  <c r="AG344" i="15"/>
  <c r="AF344" i="15"/>
  <c r="AE344" i="15"/>
  <c r="AD344" i="15"/>
  <c r="N344" i="15"/>
  <c r="M344" i="15"/>
  <c r="L344" i="15"/>
  <c r="J344" i="15" s="1"/>
  <c r="G344" i="15"/>
  <c r="F344" i="15"/>
  <c r="C344" i="15"/>
  <c r="AX343" i="15"/>
  <c r="AW343" i="15"/>
  <c r="AV343" i="15"/>
  <c r="AH343" i="15"/>
  <c r="AG343" i="15"/>
  <c r="AF343" i="15"/>
  <c r="AE343" i="15"/>
  <c r="AD343" i="15"/>
  <c r="N343" i="15"/>
  <c r="M343" i="15"/>
  <c r="J343" i="15" s="1"/>
  <c r="L343" i="15"/>
  <c r="G343" i="15"/>
  <c r="F343" i="15"/>
  <c r="C343" i="15"/>
  <c r="AX341" i="15"/>
  <c r="AW341" i="15"/>
  <c r="AV341" i="15"/>
  <c r="AH341" i="15"/>
  <c r="AG341" i="15"/>
  <c r="AF341" i="15"/>
  <c r="AE341" i="15"/>
  <c r="AD341" i="15"/>
  <c r="N341" i="15"/>
  <c r="M341" i="15"/>
  <c r="L341" i="15"/>
  <c r="J341" i="15" s="1"/>
  <c r="G341" i="15"/>
  <c r="F341" i="15"/>
  <c r="C341" i="15"/>
  <c r="AX340" i="15"/>
  <c r="AW340" i="15"/>
  <c r="AV340" i="15"/>
  <c r="AH340" i="15"/>
  <c r="AG340" i="15"/>
  <c r="AF340" i="15"/>
  <c r="AE340" i="15"/>
  <c r="AD340" i="15"/>
  <c r="N340" i="15"/>
  <c r="M340" i="15"/>
  <c r="L340" i="15"/>
  <c r="J340" i="15"/>
  <c r="G340" i="15"/>
  <c r="F340" i="15"/>
  <c r="C340" i="15"/>
  <c r="AX338" i="15"/>
  <c r="AW338" i="15"/>
  <c r="AV338" i="15"/>
  <c r="AH338" i="15"/>
  <c r="AG338" i="15"/>
  <c r="AF338" i="15"/>
  <c r="AE338" i="15"/>
  <c r="AD338" i="15"/>
  <c r="N338" i="15"/>
  <c r="M338" i="15"/>
  <c r="L338" i="15"/>
  <c r="J338" i="15" s="1"/>
  <c r="G338" i="15"/>
  <c r="F338" i="15"/>
  <c r="C338" i="15"/>
  <c r="AX337" i="15"/>
  <c r="AW337" i="15"/>
  <c r="AV337" i="15"/>
  <c r="AH337" i="15"/>
  <c r="AG337" i="15"/>
  <c r="AF337" i="15"/>
  <c r="AE337" i="15"/>
  <c r="AD337" i="15"/>
  <c r="N337" i="15"/>
  <c r="M337" i="15"/>
  <c r="L337" i="15"/>
  <c r="J337" i="15"/>
  <c r="G337" i="15"/>
  <c r="F337" i="15"/>
  <c r="C337" i="15"/>
  <c r="AX336" i="15"/>
  <c r="AW336" i="15"/>
  <c r="AV336" i="15"/>
  <c r="AH336" i="15"/>
  <c r="AG336" i="15"/>
  <c r="AF336" i="15"/>
  <c r="AE336" i="15"/>
  <c r="AD336" i="15"/>
  <c r="N336" i="15"/>
  <c r="J336" i="15" s="1"/>
  <c r="M336" i="15"/>
  <c r="L336" i="15"/>
  <c r="G336" i="15"/>
  <c r="F336" i="15"/>
  <c r="C336" i="15"/>
  <c r="AX334" i="15"/>
  <c r="AW334" i="15"/>
  <c r="AV334" i="15"/>
  <c r="AH334" i="15"/>
  <c r="AG334" i="15"/>
  <c r="AF334" i="15"/>
  <c r="AE334" i="15"/>
  <c r="AD334" i="15"/>
  <c r="N334" i="15"/>
  <c r="M334" i="15"/>
  <c r="J334" i="15" s="1"/>
  <c r="L334" i="15"/>
  <c r="G334" i="15"/>
  <c r="F334" i="15"/>
  <c r="C334" i="15"/>
  <c r="AX333" i="15"/>
  <c r="AW333" i="15"/>
  <c r="AV333" i="15"/>
  <c r="AH333" i="15"/>
  <c r="AG333" i="15"/>
  <c r="AF333" i="15"/>
  <c r="AE333" i="15"/>
  <c r="AD333" i="15"/>
  <c r="N333" i="15"/>
  <c r="M333" i="15"/>
  <c r="L333" i="15"/>
  <c r="G333" i="15"/>
  <c r="F333" i="15"/>
  <c r="C333" i="15"/>
  <c r="AX332" i="15"/>
  <c r="AW332" i="15"/>
  <c r="AV332" i="15"/>
  <c r="AH332" i="15"/>
  <c r="AG332" i="15"/>
  <c r="AF332" i="15"/>
  <c r="AE332" i="15"/>
  <c r="AD332" i="15"/>
  <c r="N332" i="15"/>
  <c r="M332" i="15"/>
  <c r="J332" i="15" s="1"/>
  <c r="L332" i="15"/>
  <c r="G332" i="15"/>
  <c r="F332" i="15"/>
  <c r="C332" i="15"/>
  <c r="AX331" i="15"/>
  <c r="AW331" i="15"/>
  <c r="AV331" i="15"/>
  <c r="AH331" i="15"/>
  <c r="AG331" i="15"/>
  <c r="AF331" i="15"/>
  <c r="AE331" i="15"/>
  <c r="AD331" i="15"/>
  <c r="N331" i="15"/>
  <c r="M331" i="15"/>
  <c r="L331" i="15"/>
  <c r="J331" i="15" s="1"/>
  <c r="G331" i="15"/>
  <c r="F331" i="15"/>
  <c r="C331" i="15"/>
  <c r="AX330" i="15"/>
  <c r="AW330" i="15"/>
  <c r="AV330" i="15"/>
  <c r="AH330" i="15"/>
  <c r="AG330" i="15"/>
  <c r="AF330" i="15"/>
  <c r="AE330" i="15"/>
  <c r="AD330" i="15"/>
  <c r="N330" i="15"/>
  <c r="M330" i="15"/>
  <c r="L330" i="15"/>
  <c r="J330" i="15"/>
  <c r="G330" i="15"/>
  <c r="F330" i="15"/>
  <c r="C330" i="15"/>
  <c r="AX329" i="15"/>
  <c r="AW329" i="15"/>
  <c r="AV329" i="15"/>
  <c r="AH329" i="15"/>
  <c r="AG329" i="15"/>
  <c r="AF329" i="15"/>
  <c r="AE329" i="15"/>
  <c r="AD329" i="15"/>
  <c r="N329" i="15"/>
  <c r="M329" i="15"/>
  <c r="L329" i="15"/>
  <c r="J329" i="15" s="1"/>
  <c r="G329" i="15"/>
  <c r="F329" i="15"/>
  <c r="C329" i="15"/>
  <c r="AX328" i="15"/>
  <c r="AW328" i="15"/>
  <c r="AV328" i="15"/>
  <c r="AH328" i="15"/>
  <c r="AG328" i="15"/>
  <c r="AF328" i="15"/>
  <c r="AE328" i="15"/>
  <c r="AD328" i="15"/>
  <c r="N328" i="15"/>
  <c r="M328" i="15"/>
  <c r="L328" i="15"/>
  <c r="J328" i="15"/>
  <c r="G328" i="15"/>
  <c r="F328" i="15"/>
  <c r="C328" i="15"/>
  <c r="AX327" i="15"/>
  <c r="AW327" i="15"/>
  <c r="AV327" i="15"/>
  <c r="AH327" i="15"/>
  <c r="AG327" i="15"/>
  <c r="AF327" i="15"/>
  <c r="AE327" i="15"/>
  <c r="AD327" i="15"/>
  <c r="N327" i="15"/>
  <c r="J327" i="15" s="1"/>
  <c r="M327" i="15"/>
  <c r="L327" i="15"/>
  <c r="G327" i="15"/>
  <c r="F327" i="15"/>
  <c r="C327" i="15"/>
  <c r="AX326" i="15"/>
  <c r="AW326" i="15"/>
  <c r="AV326" i="15"/>
  <c r="AH326" i="15"/>
  <c r="AG326" i="15"/>
  <c r="AF326" i="15"/>
  <c r="AE326" i="15"/>
  <c r="AD326" i="15"/>
  <c r="N326" i="15"/>
  <c r="M326" i="15"/>
  <c r="J326" i="15" s="1"/>
  <c r="L326" i="15"/>
  <c r="G326" i="15"/>
  <c r="F326" i="15"/>
  <c r="C326" i="15"/>
  <c r="AX325" i="15"/>
  <c r="AW325" i="15"/>
  <c r="AV325" i="15"/>
  <c r="AH325" i="15"/>
  <c r="AG325" i="15"/>
  <c r="AF325" i="15"/>
  <c r="AE325" i="15"/>
  <c r="AD325" i="15"/>
  <c r="N325" i="15"/>
  <c r="M325" i="15"/>
  <c r="L325" i="15"/>
  <c r="J325" i="15" s="1"/>
  <c r="G325" i="15"/>
  <c r="F325" i="15"/>
  <c r="C325" i="15"/>
  <c r="AX324" i="15"/>
  <c r="AW324" i="15"/>
  <c r="AV324" i="15"/>
  <c r="AH324" i="15"/>
  <c r="AG324" i="15"/>
  <c r="AF324" i="15"/>
  <c r="AE324" i="15"/>
  <c r="AD324" i="15"/>
  <c r="N324" i="15"/>
  <c r="M324" i="15"/>
  <c r="J324" i="15" s="1"/>
  <c r="L324" i="15"/>
  <c r="G324" i="15"/>
  <c r="F324" i="15"/>
  <c r="C324" i="15"/>
  <c r="AX323" i="15"/>
  <c r="AW323" i="15"/>
  <c r="AV323" i="15"/>
  <c r="AH323" i="15"/>
  <c r="AG323" i="15"/>
  <c r="AF323" i="15"/>
  <c r="AE323" i="15"/>
  <c r="AD323" i="15"/>
  <c r="N323" i="15"/>
  <c r="M323" i="15"/>
  <c r="L323" i="15"/>
  <c r="J323" i="15" s="1"/>
  <c r="G323" i="15"/>
  <c r="F323" i="15"/>
  <c r="C323" i="15"/>
  <c r="AX322" i="15"/>
  <c r="AW322" i="15"/>
  <c r="AV322" i="15"/>
  <c r="AH322" i="15"/>
  <c r="AG322" i="15"/>
  <c r="AF322" i="15"/>
  <c r="AE322" i="15"/>
  <c r="AD322" i="15"/>
  <c r="N322" i="15"/>
  <c r="M322" i="15"/>
  <c r="L322" i="15"/>
  <c r="J322" i="15"/>
  <c r="G322" i="15"/>
  <c r="F322" i="15"/>
  <c r="C322" i="15"/>
  <c r="AX321" i="15"/>
  <c r="AW321" i="15"/>
  <c r="AV321" i="15"/>
  <c r="AH321" i="15"/>
  <c r="AG321" i="15"/>
  <c r="AF321" i="15"/>
  <c r="AE321" i="15"/>
  <c r="AD321" i="15"/>
  <c r="N321" i="15"/>
  <c r="M321" i="15"/>
  <c r="L321" i="15"/>
  <c r="J321" i="15" s="1"/>
  <c r="G321" i="15"/>
  <c r="F321" i="15"/>
  <c r="C321" i="15"/>
  <c r="AX320" i="15"/>
  <c r="AW320" i="15"/>
  <c r="AV320" i="15"/>
  <c r="AH320" i="15"/>
  <c r="AG320" i="15"/>
  <c r="AF320" i="15"/>
  <c r="AE320" i="15"/>
  <c r="AD320" i="15"/>
  <c r="N320" i="15"/>
  <c r="M320" i="15"/>
  <c r="L320" i="15"/>
  <c r="J320" i="15"/>
  <c r="G320" i="15"/>
  <c r="F320" i="15"/>
  <c r="C320" i="15"/>
  <c r="AX318" i="15"/>
  <c r="AW318" i="15"/>
  <c r="AV318" i="15"/>
  <c r="AH318" i="15"/>
  <c r="AG318" i="15"/>
  <c r="AF318" i="15"/>
  <c r="AE318" i="15"/>
  <c r="AD318" i="15"/>
  <c r="N318" i="15"/>
  <c r="M318" i="15"/>
  <c r="L318" i="15"/>
  <c r="J318" i="15" s="1"/>
  <c r="G318" i="15"/>
  <c r="F318" i="15"/>
  <c r="C318" i="15"/>
  <c r="AX317" i="15"/>
  <c r="AW317" i="15"/>
  <c r="AV317" i="15"/>
  <c r="AH317" i="15"/>
  <c r="AG317" i="15"/>
  <c r="AF317" i="15"/>
  <c r="AE317" i="15"/>
  <c r="AD317" i="15"/>
  <c r="N317" i="15"/>
  <c r="M317" i="15"/>
  <c r="J317" i="15" s="1"/>
  <c r="L317" i="15"/>
  <c r="G317" i="15"/>
  <c r="F317" i="15"/>
  <c r="C317" i="15"/>
  <c r="AX316" i="15"/>
  <c r="AW316" i="15"/>
  <c r="AV316" i="15"/>
  <c r="AH316" i="15"/>
  <c r="AG316" i="15"/>
  <c r="AF316" i="15"/>
  <c r="AE316" i="15"/>
  <c r="AD316" i="15"/>
  <c r="N316" i="15"/>
  <c r="M316" i="15"/>
  <c r="L316" i="15"/>
  <c r="G316" i="15"/>
  <c r="F316" i="15"/>
  <c r="C316" i="15"/>
  <c r="AX315" i="15"/>
  <c r="AW315" i="15"/>
  <c r="AV315" i="15"/>
  <c r="AH315" i="15"/>
  <c r="AG315" i="15"/>
  <c r="AF315" i="15"/>
  <c r="AE315" i="15"/>
  <c r="AD315" i="15"/>
  <c r="N315" i="15"/>
  <c r="M315" i="15"/>
  <c r="J315" i="15" s="1"/>
  <c r="L315" i="15"/>
  <c r="G315" i="15"/>
  <c r="F315" i="15"/>
  <c r="C315" i="15"/>
  <c r="AX314" i="15"/>
  <c r="AW314" i="15"/>
  <c r="AV314" i="15"/>
  <c r="AH314" i="15"/>
  <c r="AG314" i="15"/>
  <c r="AF314" i="15"/>
  <c r="AE314" i="15"/>
  <c r="AD314" i="15"/>
  <c r="N314" i="15"/>
  <c r="M314" i="15"/>
  <c r="L314" i="15"/>
  <c r="J314" i="15" s="1"/>
  <c r="G314" i="15"/>
  <c r="F314" i="15"/>
  <c r="C314" i="15"/>
  <c r="AX313" i="15"/>
  <c r="AW313" i="15"/>
  <c r="AV313" i="15"/>
  <c r="AH313" i="15"/>
  <c r="AG313" i="15"/>
  <c r="AF313" i="15"/>
  <c r="AE313" i="15"/>
  <c r="AD313" i="15"/>
  <c r="N313" i="15"/>
  <c r="M313" i="15"/>
  <c r="L313" i="15"/>
  <c r="J313" i="15"/>
  <c r="G313" i="15"/>
  <c r="F313" i="15"/>
  <c r="C313" i="15"/>
  <c r="AX312" i="15"/>
  <c r="AW312" i="15"/>
  <c r="AV312" i="15"/>
  <c r="AH312" i="15"/>
  <c r="AG312" i="15"/>
  <c r="AF312" i="15"/>
  <c r="AE312" i="15"/>
  <c r="AD312" i="15"/>
  <c r="N312" i="15"/>
  <c r="M312" i="15"/>
  <c r="L312" i="15"/>
  <c r="J312" i="15" s="1"/>
  <c r="G312" i="15"/>
  <c r="F312" i="15"/>
  <c r="C312" i="15"/>
  <c r="AX311" i="15"/>
  <c r="AW311" i="15"/>
  <c r="AV311" i="15"/>
  <c r="AH311" i="15"/>
  <c r="AG311" i="15"/>
  <c r="AF311" i="15"/>
  <c r="AE311" i="15"/>
  <c r="AD311" i="15"/>
  <c r="N311" i="15"/>
  <c r="M311" i="15"/>
  <c r="L311" i="15"/>
  <c r="J311" i="15"/>
  <c r="G311" i="15"/>
  <c r="F311" i="15"/>
  <c r="C311" i="15"/>
  <c r="AX310" i="15"/>
  <c r="AW310" i="15"/>
  <c r="AV310" i="15"/>
  <c r="AH310" i="15"/>
  <c r="AG310" i="15"/>
  <c r="AF310" i="15"/>
  <c r="AE310" i="15"/>
  <c r="AD310" i="15"/>
  <c r="N310" i="15"/>
  <c r="M310" i="15"/>
  <c r="L310" i="15"/>
  <c r="J310" i="15" s="1"/>
  <c r="G310" i="15"/>
  <c r="F310" i="15"/>
  <c r="C310" i="15"/>
  <c r="AX309" i="15"/>
  <c r="AW309" i="15"/>
  <c r="AV309" i="15"/>
  <c r="AH309" i="15"/>
  <c r="AG309" i="15"/>
  <c r="AF309" i="15"/>
  <c r="AE309" i="15"/>
  <c r="AD309" i="15"/>
  <c r="N309" i="15"/>
  <c r="M309" i="15"/>
  <c r="J309" i="15" s="1"/>
  <c r="L309" i="15"/>
  <c r="G309" i="15"/>
  <c r="F309" i="15"/>
  <c r="C309" i="15"/>
  <c r="AX308" i="15"/>
  <c r="AW308" i="15"/>
  <c r="AV308" i="15"/>
  <c r="AH308" i="15"/>
  <c r="AG308" i="15"/>
  <c r="AF308" i="15"/>
  <c r="AE308" i="15"/>
  <c r="AD308" i="15"/>
  <c r="N308" i="15"/>
  <c r="M308" i="15"/>
  <c r="L308" i="15"/>
  <c r="J308" i="15" s="1"/>
  <c r="G308" i="15"/>
  <c r="F308" i="15"/>
  <c r="C308" i="15"/>
  <c r="AX307" i="15"/>
  <c r="AW307" i="15"/>
  <c r="AV307" i="15"/>
  <c r="AH307" i="15"/>
  <c r="AG307" i="15"/>
  <c r="AF307" i="15"/>
  <c r="AE307" i="15"/>
  <c r="AD307" i="15"/>
  <c r="N307" i="15"/>
  <c r="M307" i="15"/>
  <c r="J307" i="15" s="1"/>
  <c r="L307" i="15"/>
  <c r="G307" i="15"/>
  <c r="F307" i="15"/>
  <c r="C307" i="15"/>
  <c r="AX306" i="15"/>
  <c r="AW306" i="15"/>
  <c r="AV306" i="15"/>
  <c r="AH306" i="15"/>
  <c r="AG306" i="15"/>
  <c r="AF306" i="15"/>
  <c r="AE306" i="15"/>
  <c r="AD306" i="15"/>
  <c r="N306" i="15"/>
  <c r="M306" i="15"/>
  <c r="L306" i="15"/>
  <c r="J306" i="15" s="1"/>
  <c r="G306" i="15"/>
  <c r="F306" i="15"/>
  <c r="C306" i="15"/>
  <c r="AX305" i="15"/>
  <c r="AW305" i="15"/>
  <c r="AV305" i="15"/>
  <c r="AH305" i="15"/>
  <c r="AG305" i="15"/>
  <c r="AF305" i="15"/>
  <c r="AE305" i="15"/>
  <c r="AD305" i="15"/>
  <c r="N305" i="15"/>
  <c r="M305" i="15"/>
  <c r="L305" i="15"/>
  <c r="J305" i="15"/>
  <c r="G305" i="15"/>
  <c r="F305" i="15"/>
  <c r="C305" i="15"/>
  <c r="AX304" i="15"/>
  <c r="AW304" i="15"/>
  <c r="AV304" i="15"/>
  <c r="AH304" i="15"/>
  <c r="AG304" i="15"/>
  <c r="AF304" i="15"/>
  <c r="AE304" i="15"/>
  <c r="AD304" i="15"/>
  <c r="N304" i="15"/>
  <c r="M304" i="15"/>
  <c r="L304" i="15"/>
  <c r="J304" i="15" s="1"/>
  <c r="G304" i="15"/>
  <c r="F304" i="15"/>
  <c r="C304" i="15"/>
  <c r="AX303" i="15"/>
  <c r="AW303" i="15"/>
  <c r="AV303" i="15"/>
  <c r="AH303" i="15"/>
  <c r="AG303" i="15"/>
  <c r="AF303" i="15"/>
  <c r="AE303" i="15"/>
  <c r="AD303" i="15"/>
  <c r="N303" i="15"/>
  <c r="M303" i="15"/>
  <c r="L303" i="15"/>
  <c r="J303" i="15"/>
  <c r="G303" i="15"/>
  <c r="F303" i="15"/>
  <c r="C303" i="15"/>
  <c r="AX301" i="15"/>
  <c r="AW301" i="15"/>
  <c r="AV301" i="15"/>
  <c r="AH301" i="15"/>
  <c r="AG301" i="15"/>
  <c r="AF301" i="15"/>
  <c r="AE301" i="15"/>
  <c r="AD301" i="15"/>
  <c r="N301" i="15"/>
  <c r="M301" i="15"/>
  <c r="L301" i="15"/>
  <c r="J301" i="15" s="1"/>
  <c r="G301" i="15"/>
  <c r="F301" i="15"/>
  <c r="C301" i="15"/>
  <c r="AX300" i="15"/>
  <c r="AW300" i="15"/>
  <c r="AV300" i="15"/>
  <c r="AH300" i="15"/>
  <c r="AG300" i="15"/>
  <c r="AF300" i="15"/>
  <c r="AE300" i="15"/>
  <c r="AD300" i="15"/>
  <c r="N300" i="15"/>
  <c r="M300" i="15"/>
  <c r="J300" i="15" s="1"/>
  <c r="L300" i="15"/>
  <c r="G300" i="15"/>
  <c r="F300" i="15"/>
  <c r="C300" i="15"/>
  <c r="AX299" i="15"/>
  <c r="AW299" i="15"/>
  <c r="AV299" i="15"/>
  <c r="AH299" i="15"/>
  <c r="AG299" i="15"/>
  <c r="AF299" i="15"/>
  <c r="AE299" i="15"/>
  <c r="AD299" i="15"/>
  <c r="N299" i="15"/>
  <c r="M299" i="15"/>
  <c r="L299" i="15"/>
  <c r="G299" i="15"/>
  <c r="F299" i="15"/>
  <c r="C299" i="15"/>
  <c r="AX298" i="15"/>
  <c r="AW298" i="15"/>
  <c r="AV298" i="15"/>
  <c r="AH298" i="15"/>
  <c r="AG298" i="15"/>
  <c r="AF298" i="15"/>
  <c r="AE298" i="15"/>
  <c r="AD298" i="15"/>
  <c r="N298" i="15"/>
  <c r="M298" i="15"/>
  <c r="J298" i="15" s="1"/>
  <c r="L298" i="15"/>
  <c r="G298" i="15"/>
  <c r="F298" i="15"/>
  <c r="C298" i="15"/>
  <c r="AX296" i="15"/>
  <c r="AW296" i="15"/>
  <c r="AV296" i="15"/>
  <c r="AH296" i="15"/>
  <c r="AG296" i="15"/>
  <c r="AF296" i="15"/>
  <c r="AE296" i="15"/>
  <c r="AD296" i="15"/>
  <c r="N296" i="15"/>
  <c r="M296" i="15"/>
  <c r="L296" i="15"/>
  <c r="J296" i="15" s="1"/>
  <c r="G296" i="15"/>
  <c r="F296" i="15"/>
  <c r="C296" i="15"/>
  <c r="AX295" i="15"/>
  <c r="AW295" i="15"/>
  <c r="AV295" i="15"/>
  <c r="AH295" i="15"/>
  <c r="AG295" i="15"/>
  <c r="AF295" i="15"/>
  <c r="AE295" i="15"/>
  <c r="AD295" i="15"/>
  <c r="N295" i="15"/>
  <c r="M295" i="15"/>
  <c r="L295" i="15"/>
  <c r="J295" i="15"/>
  <c r="G295" i="15"/>
  <c r="F295" i="15"/>
  <c r="C295" i="15"/>
  <c r="AX294" i="15"/>
  <c r="AW294" i="15"/>
  <c r="AV294" i="15"/>
  <c r="AH294" i="15"/>
  <c r="AG294" i="15"/>
  <c r="AF294" i="15"/>
  <c r="AE294" i="15"/>
  <c r="AD294" i="15"/>
  <c r="N294" i="15"/>
  <c r="M294" i="15"/>
  <c r="L294" i="15"/>
  <c r="J294" i="15" s="1"/>
  <c r="G294" i="15"/>
  <c r="F294" i="15"/>
  <c r="C294" i="15"/>
  <c r="AX293" i="15"/>
  <c r="AW293" i="15"/>
  <c r="AV293" i="15"/>
  <c r="AH293" i="15"/>
  <c r="AG293" i="15"/>
  <c r="AF293" i="15"/>
  <c r="AE293" i="15"/>
  <c r="AD293" i="15"/>
  <c r="N293" i="15"/>
  <c r="M293" i="15"/>
  <c r="L293" i="15"/>
  <c r="J293" i="15"/>
  <c r="G293" i="15"/>
  <c r="F293" i="15"/>
  <c r="C293" i="15"/>
  <c r="AX292" i="15"/>
  <c r="AW292" i="15"/>
  <c r="AV292" i="15"/>
  <c r="AH292" i="15"/>
  <c r="AG292" i="15"/>
  <c r="AF292" i="15"/>
  <c r="AE292" i="15"/>
  <c r="AD292" i="15"/>
  <c r="N292" i="15"/>
  <c r="M292" i="15"/>
  <c r="L292" i="15"/>
  <c r="J292" i="15" s="1"/>
  <c r="G292" i="15"/>
  <c r="F292" i="15"/>
  <c r="C292" i="15"/>
  <c r="AX291" i="15"/>
  <c r="AW291" i="15"/>
  <c r="AV291" i="15"/>
  <c r="AH291" i="15"/>
  <c r="AG291" i="15"/>
  <c r="AF291" i="15"/>
  <c r="AE291" i="15"/>
  <c r="AD291" i="15"/>
  <c r="N291" i="15"/>
  <c r="M291" i="15"/>
  <c r="J291" i="15" s="1"/>
  <c r="L291" i="15"/>
  <c r="G291" i="15"/>
  <c r="F291" i="15"/>
  <c r="C291" i="15"/>
  <c r="AX290" i="15"/>
  <c r="AW290" i="15"/>
  <c r="AV290" i="15"/>
  <c r="AH290" i="15"/>
  <c r="AG290" i="15"/>
  <c r="AF290" i="15"/>
  <c r="AE290" i="15"/>
  <c r="AD290" i="15"/>
  <c r="N290" i="15"/>
  <c r="M290" i="15"/>
  <c r="L290" i="15"/>
  <c r="J290" i="15" s="1"/>
  <c r="G290" i="15"/>
  <c r="F290" i="15"/>
  <c r="C290" i="15"/>
  <c r="AX289" i="15"/>
  <c r="AW289" i="15"/>
  <c r="AV289" i="15"/>
  <c r="AH289" i="15"/>
  <c r="AG289" i="15"/>
  <c r="AF289" i="15"/>
  <c r="AE289" i="15"/>
  <c r="AD289" i="15"/>
  <c r="N289" i="15"/>
  <c r="M289" i="15"/>
  <c r="J289" i="15" s="1"/>
  <c r="L289" i="15"/>
  <c r="G289" i="15"/>
  <c r="F289" i="15"/>
  <c r="C289" i="15"/>
  <c r="AX288" i="15"/>
  <c r="AW288" i="15"/>
  <c r="AV288" i="15"/>
  <c r="AH288" i="15"/>
  <c r="AG288" i="15"/>
  <c r="AF288" i="15"/>
  <c r="AE288" i="15"/>
  <c r="AD288" i="15"/>
  <c r="N288" i="15"/>
  <c r="M288" i="15"/>
  <c r="L288" i="15"/>
  <c r="J288" i="15" s="1"/>
  <c r="G288" i="15"/>
  <c r="F288" i="15"/>
  <c r="C288" i="15"/>
  <c r="AX286" i="15"/>
  <c r="AW286" i="15"/>
  <c r="AV286" i="15"/>
  <c r="AH286" i="15"/>
  <c r="AG286" i="15"/>
  <c r="AF286" i="15"/>
  <c r="AE286" i="15"/>
  <c r="AD286" i="15"/>
  <c r="N286" i="15"/>
  <c r="M286" i="15"/>
  <c r="L286" i="15"/>
  <c r="J286" i="15"/>
  <c r="G286" i="15"/>
  <c r="F286" i="15"/>
  <c r="C286" i="15"/>
  <c r="AX285" i="15"/>
  <c r="AW285" i="15"/>
  <c r="AV285" i="15"/>
  <c r="AH285" i="15"/>
  <c r="AG285" i="15"/>
  <c r="AF285" i="15"/>
  <c r="AE285" i="15"/>
  <c r="AD285" i="15"/>
  <c r="N285" i="15"/>
  <c r="M285" i="15"/>
  <c r="L285" i="15"/>
  <c r="J285" i="15" s="1"/>
  <c r="G285" i="15"/>
  <c r="F285" i="15"/>
  <c r="C285" i="15"/>
  <c r="AX284" i="15"/>
  <c r="AW284" i="15"/>
  <c r="AV284" i="15"/>
  <c r="AH284" i="15"/>
  <c r="AG284" i="15"/>
  <c r="AF284" i="15"/>
  <c r="AE284" i="15"/>
  <c r="AD284" i="15"/>
  <c r="N284" i="15"/>
  <c r="M284" i="15"/>
  <c r="L284" i="15"/>
  <c r="J284" i="15"/>
  <c r="G284" i="15"/>
  <c r="F284" i="15"/>
  <c r="C284" i="15"/>
  <c r="AX283" i="15"/>
  <c r="AW283" i="15"/>
  <c r="AV283" i="15"/>
  <c r="AH283" i="15"/>
  <c r="AG283" i="15"/>
  <c r="AF283" i="15"/>
  <c r="AE283" i="15"/>
  <c r="AD283" i="15"/>
  <c r="N283" i="15"/>
  <c r="M283" i="15"/>
  <c r="L283" i="15"/>
  <c r="J283" i="15" s="1"/>
  <c r="G283" i="15"/>
  <c r="F283" i="15"/>
  <c r="C283" i="15"/>
  <c r="AX282" i="15"/>
  <c r="AW282" i="15"/>
  <c r="AV282" i="15"/>
  <c r="AH282" i="15"/>
  <c r="AG282" i="15"/>
  <c r="AF282" i="15"/>
  <c r="AE282" i="15"/>
  <c r="AD282" i="15"/>
  <c r="N282" i="15"/>
  <c r="M282" i="15"/>
  <c r="J282" i="15" s="1"/>
  <c r="L282" i="15"/>
  <c r="G282" i="15"/>
  <c r="F282" i="15"/>
  <c r="C282" i="15"/>
  <c r="AX281" i="15"/>
  <c r="AW281" i="15"/>
  <c r="AV281" i="15"/>
  <c r="AH281" i="15"/>
  <c r="AG281" i="15"/>
  <c r="AF281" i="15"/>
  <c r="AE281" i="15"/>
  <c r="AD281" i="15"/>
  <c r="N281" i="15"/>
  <c r="M281" i="15"/>
  <c r="L281" i="15"/>
  <c r="G281" i="15"/>
  <c r="F281" i="15"/>
  <c r="C281" i="15"/>
  <c r="AX280" i="15"/>
  <c r="AW280" i="15"/>
  <c r="AV280" i="15"/>
  <c r="AH280" i="15"/>
  <c r="AG280" i="15"/>
  <c r="AF280" i="15"/>
  <c r="AE280" i="15"/>
  <c r="AD280" i="15"/>
  <c r="N280" i="15"/>
  <c r="M280" i="15"/>
  <c r="J280" i="15" s="1"/>
  <c r="L280" i="15"/>
  <c r="G280" i="15"/>
  <c r="F280" i="15"/>
  <c r="C280" i="15"/>
  <c r="AX279" i="15"/>
  <c r="AW279" i="15"/>
  <c r="AV279" i="15"/>
  <c r="AH279" i="15"/>
  <c r="AG279" i="15"/>
  <c r="AF279" i="15"/>
  <c r="AE279" i="15"/>
  <c r="AD279" i="15"/>
  <c r="N279" i="15"/>
  <c r="M279" i="15"/>
  <c r="L279" i="15"/>
  <c r="J279" i="15" s="1"/>
  <c r="G279" i="15"/>
  <c r="F279" i="15"/>
  <c r="C279" i="15"/>
  <c r="AX278" i="15"/>
  <c r="AW278" i="15"/>
  <c r="AV278" i="15"/>
  <c r="AH278" i="15"/>
  <c r="AG278" i="15"/>
  <c r="AF278" i="15"/>
  <c r="AE278" i="15"/>
  <c r="AD278" i="15"/>
  <c r="N278" i="15"/>
  <c r="M278" i="15"/>
  <c r="L278" i="15"/>
  <c r="J278" i="15"/>
  <c r="G278" i="15"/>
  <c r="F278" i="15"/>
  <c r="C278" i="15"/>
  <c r="AX277" i="15"/>
  <c r="AW277" i="15"/>
  <c r="AV277" i="15"/>
  <c r="AH277" i="15"/>
  <c r="AG277" i="15"/>
  <c r="AF277" i="15"/>
  <c r="AE277" i="15"/>
  <c r="AD277" i="15"/>
  <c r="N277" i="15"/>
  <c r="M277" i="15"/>
  <c r="L277" i="15"/>
  <c r="J277" i="15" s="1"/>
  <c r="G277" i="15"/>
  <c r="F277" i="15"/>
  <c r="C277" i="15"/>
  <c r="AX276" i="15"/>
  <c r="AW276" i="15"/>
  <c r="AV276" i="15"/>
  <c r="AH276" i="15"/>
  <c r="AG276" i="15"/>
  <c r="AF276" i="15"/>
  <c r="AE276" i="15"/>
  <c r="AD276" i="15"/>
  <c r="N276" i="15"/>
  <c r="M276" i="15"/>
  <c r="L276" i="15"/>
  <c r="J276" i="15"/>
  <c r="G276" i="15"/>
  <c r="F276" i="15"/>
  <c r="C276" i="15"/>
  <c r="AX275" i="15"/>
  <c r="AW275" i="15"/>
  <c r="AV275" i="15"/>
  <c r="AH275" i="15"/>
  <c r="AG275" i="15"/>
  <c r="AF275" i="15"/>
  <c r="AE275" i="15"/>
  <c r="AD275" i="15"/>
  <c r="N275" i="15"/>
  <c r="M275" i="15"/>
  <c r="L275" i="15"/>
  <c r="J275" i="15" s="1"/>
  <c r="G275" i="15"/>
  <c r="F275" i="15"/>
  <c r="C275" i="15"/>
  <c r="AX273" i="15"/>
  <c r="AW273" i="15"/>
  <c r="AV273" i="15"/>
  <c r="AH273" i="15"/>
  <c r="AG273" i="15"/>
  <c r="AF273" i="15"/>
  <c r="AE273" i="15"/>
  <c r="AD273" i="15"/>
  <c r="N273" i="15"/>
  <c r="M273" i="15"/>
  <c r="J273" i="15" s="1"/>
  <c r="L273" i="15"/>
  <c r="G273" i="15"/>
  <c r="F273" i="15"/>
  <c r="C273" i="15"/>
  <c r="AX272" i="15"/>
  <c r="AW272" i="15"/>
  <c r="AV272" i="15"/>
  <c r="AH272" i="15"/>
  <c r="AG272" i="15"/>
  <c r="AF272" i="15"/>
  <c r="AE272" i="15"/>
  <c r="AD272" i="15"/>
  <c r="N272" i="15"/>
  <c r="M272" i="15"/>
  <c r="L272" i="15"/>
  <c r="J272" i="15" s="1"/>
  <c r="G272" i="15"/>
  <c r="F272" i="15"/>
  <c r="C272" i="15"/>
  <c r="AX271" i="15"/>
  <c r="AW271" i="15"/>
  <c r="AV271" i="15"/>
  <c r="AH271" i="15"/>
  <c r="AG271" i="15"/>
  <c r="AF271" i="15"/>
  <c r="AE271" i="15"/>
  <c r="AD271" i="15"/>
  <c r="N271" i="15"/>
  <c r="M271" i="15"/>
  <c r="J271" i="15" s="1"/>
  <c r="L271" i="15"/>
  <c r="G271" i="15"/>
  <c r="F271" i="15"/>
  <c r="C271" i="15"/>
  <c r="AX270" i="15"/>
  <c r="AW270" i="15"/>
  <c r="AV270" i="15"/>
  <c r="AH270" i="15"/>
  <c r="AG270" i="15"/>
  <c r="AF270" i="15"/>
  <c r="AE270" i="15"/>
  <c r="AD270" i="15"/>
  <c r="N270" i="15"/>
  <c r="M270" i="15"/>
  <c r="L270" i="15"/>
  <c r="J270" i="15" s="1"/>
  <c r="G270" i="15"/>
  <c r="F270" i="15"/>
  <c r="C270" i="15"/>
  <c r="AX269" i="15"/>
  <c r="AW269" i="15"/>
  <c r="AV269" i="15"/>
  <c r="AH269" i="15"/>
  <c r="AG269" i="15"/>
  <c r="AF269" i="15"/>
  <c r="AE269" i="15"/>
  <c r="AD269" i="15"/>
  <c r="N269" i="15"/>
  <c r="M269" i="15"/>
  <c r="L269" i="15"/>
  <c r="J269" i="15"/>
  <c r="G269" i="15"/>
  <c r="F269" i="15"/>
  <c r="C269" i="15"/>
  <c r="AX268" i="15"/>
  <c r="AW268" i="15"/>
  <c r="AV268" i="15"/>
  <c r="AH268" i="15"/>
  <c r="AG268" i="15"/>
  <c r="AF268" i="15"/>
  <c r="AE268" i="15"/>
  <c r="AD268" i="15"/>
  <c r="N268" i="15"/>
  <c r="M268" i="15"/>
  <c r="L268" i="15"/>
  <c r="J268" i="15" s="1"/>
  <c r="G268" i="15"/>
  <c r="F268" i="15"/>
  <c r="C268" i="15"/>
  <c r="AX267" i="15"/>
  <c r="AW267" i="15"/>
  <c r="AV267" i="15"/>
  <c r="AH267" i="15"/>
  <c r="AG267" i="15"/>
  <c r="AF267" i="15"/>
  <c r="AE267" i="15"/>
  <c r="AD267" i="15"/>
  <c r="N267" i="15"/>
  <c r="M267" i="15"/>
  <c r="L267" i="15"/>
  <c r="J267" i="15"/>
  <c r="G267" i="15"/>
  <c r="F267" i="15"/>
  <c r="C267" i="15"/>
  <c r="AX266" i="15"/>
  <c r="AW266" i="15"/>
  <c r="AV266" i="15"/>
  <c r="AH266" i="15"/>
  <c r="AG266" i="15"/>
  <c r="AF266" i="15"/>
  <c r="AE266" i="15"/>
  <c r="AD266" i="15"/>
  <c r="N266" i="15"/>
  <c r="M266" i="15"/>
  <c r="L266" i="15"/>
  <c r="G266" i="15"/>
  <c r="F266" i="15"/>
  <c r="C266" i="15"/>
  <c r="AX265" i="15"/>
  <c r="AW265" i="15"/>
  <c r="AV265" i="15"/>
  <c r="AH265" i="15"/>
  <c r="AG265" i="15"/>
  <c r="AF265" i="15"/>
  <c r="AE265" i="15"/>
  <c r="AD265" i="15"/>
  <c r="N265" i="15"/>
  <c r="M265" i="15"/>
  <c r="J265" i="15" s="1"/>
  <c r="L265" i="15"/>
  <c r="G265" i="15"/>
  <c r="F265" i="15"/>
  <c r="C265" i="15"/>
  <c r="AX264" i="15"/>
  <c r="AW264" i="15"/>
  <c r="AV264" i="15"/>
  <c r="AH264" i="15"/>
  <c r="AG264" i="15"/>
  <c r="AF264" i="15"/>
  <c r="AE264" i="15"/>
  <c r="AD264" i="15"/>
  <c r="N264" i="15"/>
  <c r="M264" i="15"/>
  <c r="L264" i="15"/>
  <c r="G264" i="15"/>
  <c r="F264" i="15"/>
  <c r="C264" i="15"/>
  <c r="AX263" i="15"/>
  <c r="AW263" i="15"/>
  <c r="AV263" i="15"/>
  <c r="AH263" i="15"/>
  <c r="AG263" i="15"/>
  <c r="AF263" i="15"/>
  <c r="AE263" i="15"/>
  <c r="AD263" i="15"/>
  <c r="N263" i="15"/>
  <c r="M263" i="15"/>
  <c r="L263" i="15"/>
  <c r="J263" i="15"/>
  <c r="G263" i="15"/>
  <c r="F263" i="15"/>
  <c r="C263" i="15"/>
  <c r="AX261" i="15"/>
  <c r="AW261" i="15"/>
  <c r="AV261" i="15"/>
  <c r="AH261" i="15"/>
  <c r="AG261" i="15"/>
  <c r="AF261" i="15"/>
  <c r="AE261" i="15"/>
  <c r="AD261" i="15"/>
  <c r="N261" i="15"/>
  <c r="M261" i="15"/>
  <c r="L261" i="15"/>
  <c r="G261" i="15"/>
  <c r="F261" i="15"/>
  <c r="C261" i="15"/>
  <c r="AX260" i="15"/>
  <c r="AW260" i="15"/>
  <c r="AV260" i="15"/>
  <c r="AH260" i="15"/>
  <c r="AG260" i="15"/>
  <c r="AF260" i="15"/>
  <c r="AE260" i="15"/>
  <c r="AD260" i="15"/>
  <c r="N260" i="15"/>
  <c r="M260" i="15"/>
  <c r="J260" i="15" s="1"/>
  <c r="L260" i="15"/>
  <c r="G260" i="15"/>
  <c r="F260" i="15"/>
  <c r="C260" i="15"/>
  <c r="AX259" i="15"/>
  <c r="AW259" i="15"/>
  <c r="AV259" i="15"/>
  <c r="AH259" i="15"/>
  <c r="AG259" i="15"/>
  <c r="AF259" i="15"/>
  <c r="AE259" i="15"/>
  <c r="AD259" i="15"/>
  <c r="N259" i="15"/>
  <c r="M259" i="15"/>
  <c r="L259" i="15"/>
  <c r="J259" i="15" s="1"/>
  <c r="G259" i="15"/>
  <c r="F259" i="15"/>
  <c r="C259" i="15"/>
  <c r="AX258" i="15"/>
  <c r="AW258" i="15"/>
  <c r="AV258" i="15"/>
  <c r="AH258" i="15"/>
  <c r="AG258" i="15"/>
  <c r="AF258" i="15"/>
  <c r="AE258" i="15"/>
  <c r="AD258" i="15"/>
  <c r="N258" i="15"/>
  <c r="M258" i="15"/>
  <c r="L258" i="15"/>
  <c r="J258" i="15"/>
  <c r="G258" i="15"/>
  <c r="F258" i="15"/>
  <c r="C258" i="15"/>
  <c r="AX257" i="15"/>
  <c r="AW257" i="15"/>
  <c r="AV257" i="15"/>
  <c r="AH257" i="15"/>
  <c r="AG257" i="15"/>
  <c r="AF257" i="15"/>
  <c r="AE257" i="15"/>
  <c r="AD257" i="15"/>
  <c r="N257" i="15"/>
  <c r="M257" i="15"/>
  <c r="L257" i="15"/>
  <c r="J257" i="15" s="1"/>
  <c r="G257" i="15"/>
  <c r="F257" i="15"/>
  <c r="C257" i="15"/>
  <c r="AX256" i="15"/>
  <c r="AW256" i="15"/>
  <c r="AV256" i="15"/>
  <c r="AH256" i="15"/>
  <c r="AG256" i="15"/>
  <c r="AF256" i="15"/>
  <c r="AE256" i="15"/>
  <c r="AD256" i="15"/>
  <c r="N256" i="15"/>
  <c r="M256" i="15"/>
  <c r="J256" i="15" s="1"/>
  <c r="L256" i="15"/>
  <c r="G256" i="15"/>
  <c r="F256" i="15"/>
  <c r="C256" i="15"/>
  <c r="AX255" i="15"/>
  <c r="AW255" i="15"/>
  <c r="AV255" i="15"/>
  <c r="AH255" i="15"/>
  <c r="AG255" i="15"/>
  <c r="AF255" i="15"/>
  <c r="AE255" i="15"/>
  <c r="AD255" i="15"/>
  <c r="N255" i="15"/>
  <c r="M255" i="15"/>
  <c r="L255" i="15"/>
  <c r="G255" i="15"/>
  <c r="F255" i="15"/>
  <c r="C255" i="15"/>
  <c r="AX254" i="15"/>
  <c r="AW254" i="15"/>
  <c r="AV254" i="15"/>
  <c r="AH254" i="15"/>
  <c r="AG254" i="15"/>
  <c r="AF254" i="15"/>
  <c r="AE254" i="15"/>
  <c r="AD254" i="15"/>
  <c r="N254" i="15"/>
  <c r="M254" i="15"/>
  <c r="L254" i="15"/>
  <c r="J254" i="15"/>
  <c r="G254" i="15"/>
  <c r="F254" i="15"/>
  <c r="C254" i="15"/>
  <c r="AX253" i="15"/>
  <c r="AW253" i="15"/>
  <c r="AV253" i="15"/>
  <c r="AH253" i="15"/>
  <c r="AG253" i="15"/>
  <c r="AF253" i="15"/>
  <c r="AE253" i="15"/>
  <c r="AD253" i="15"/>
  <c r="N253" i="15"/>
  <c r="M253" i="15"/>
  <c r="L253" i="15"/>
  <c r="G253" i="15"/>
  <c r="F253" i="15"/>
  <c r="C253" i="15"/>
  <c r="AX252" i="15"/>
  <c r="AW252" i="15"/>
  <c r="AV252" i="15"/>
  <c r="AH252" i="15"/>
  <c r="AG252" i="15"/>
  <c r="AF252" i="15"/>
  <c r="AE252" i="15"/>
  <c r="AD252" i="15"/>
  <c r="N252" i="15"/>
  <c r="M252" i="15"/>
  <c r="L252" i="15"/>
  <c r="J252" i="15"/>
  <c r="G252" i="15"/>
  <c r="F252" i="15"/>
  <c r="C252" i="15"/>
  <c r="AX251" i="15"/>
  <c r="AW251" i="15"/>
  <c r="AV251" i="15"/>
  <c r="AH251" i="15"/>
  <c r="AG251" i="15"/>
  <c r="AF251" i="15"/>
  <c r="AE251" i="15"/>
  <c r="AD251" i="15"/>
  <c r="N251" i="15"/>
  <c r="M251" i="15"/>
  <c r="L251" i="15"/>
  <c r="J251" i="15" s="1"/>
  <c r="G251" i="15"/>
  <c r="F251" i="15"/>
  <c r="C251" i="15"/>
  <c r="AX250" i="15"/>
  <c r="AW250" i="15"/>
  <c r="AV250" i="15"/>
  <c r="AH250" i="15"/>
  <c r="AG250" i="15"/>
  <c r="AF250" i="15"/>
  <c r="AE250" i="15"/>
  <c r="AD250" i="15"/>
  <c r="N250" i="15"/>
  <c r="M250" i="15"/>
  <c r="L250" i="15"/>
  <c r="J250" i="15"/>
  <c r="G250" i="15"/>
  <c r="F250" i="15"/>
  <c r="C250" i="15"/>
  <c r="AX249" i="15"/>
  <c r="AW249" i="15"/>
  <c r="AV249" i="15"/>
  <c r="AH249" i="15"/>
  <c r="AG249" i="15"/>
  <c r="AF249" i="15"/>
  <c r="AE249" i="15"/>
  <c r="AD249" i="15"/>
  <c r="N249" i="15"/>
  <c r="M249" i="15"/>
  <c r="L249" i="15"/>
  <c r="J249" i="15" s="1"/>
  <c r="G249" i="15"/>
  <c r="F249" i="15"/>
  <c r="C249" i="15"/>
  <c r="AX248" i="15"/>
  <c r="AW248" i="15"/>
  <c r="AV248" i="15"/>
  <c r="AH248" i="15"/>
  <c r="AG248" i="15"/>
  <c r="AF248" i="15"/>
  <c r="AE248" i="15"/>
  <c r="AD248" i="15"/>
  <c r="N248" i="15"/>
  <c r="M248" i="15"/>
  <c r="J248" i="15" s="1"/>
  <c r="L248" i="15"/>
  <c r="G248" i="15"/>
  <c r="F248" i="15"/>
  <c r="C248" i="15"/>
  <c r="AX247" i="15"/>
  <c r="AW247" i="15"/>
  <c r="AV247" i="15"/>
  <c r="AH247" i="15"/>
  <c r="AG247" i="15"/>
  <c r="AF247" i="15"/>
  <c r="AE247" i="15"/>
  <c r="AD247" i="15"/>
  <c r="N247" i="15"/>
  <c r="M247" i="15"/>
  <c r="L247" i="15"/>
  <c r="J247" i="15" s="1"/>
  <c r="G247" i="15"/>
  <c r="F247" i="15"/>
  <c r="C247" i="15"/>
  <c r="AX246" i="15"/>
  <c r="AW246" i="15"/>
  <c r="AV246" i="15"/>
  <c r="AH246" i="15"/>
  <c r="AG246" i="15"/>
  <c r="AF246" i="15"/>
  <c r="AE246" i="15"/>
  <c r="AD246" i="15"/>
  <c r="N246" i="15"/>
  <c r="M246" i="15"/>
  <c r="J246" i="15" s="1"/>
  <c r="L246" i="15"/>
  <c r="G246" i="15"/>
  <c r="F246" i="15"/>
  <c r="C246" i="15"/>
  <c r="AX245" i="15"/>
  <c r="AW245" i="15"/>
  <c r="AV245" i="15"/>
  <c r="AH245" i="15"/>
  <c r="AG245" i="15"/>
  <c r="AF245" i="15"/>
  <c r="AE245" i="15"/>
  <c r="AD245" i="15"/>
  <c r="N245" i="15"/>
  <c r="M245" i="15"/>
  <c r="L245" i="15"/>
  <c r="G245" i="15"/>
  <c r="F245" i="15"/>
  <c r="C245" i="15"/>
  <c r="AX244" i="15"/>
  <c r="AW244" i="15"/>
  <c r="AV244" i="15"/>
  <c r="AH244" i="15"/>
  <c r="AG244" i="15"/>
  <c r="AF244" i="15"/>
  <c r="AE244" i="15"/>
  <c r="AD244" i="15"/>
  <c r="N244" i="15"/>
  <c r="M244" i="15"/>
  <c r="L244" i="15"/>
  <c r="J244" i="15"/>
  <c r="G244" i="15"/>
  <c r="F244" i="15"/>
  <c r="C244" i="15"/>
  <c r="AX243" i="15"/>
  <c r="AW243" i="15"/>
  <c r="AV243" i="15"/>
  <c r="AH243" i="15"/>
  <c r="AG243" i="15"/>
  <c r="AF243" i="15"/>
  <c r="AE243" i="15"/>
  <c r="AD243" i="15"/>
  <c r="N243" i="15"/>
  <c r="M243" i="15"/>
  <c r="L243" i="15"/>
  <c r="J243" i="15" s="1"/>
  <c r="G243" i="15"/>
  <c r="F243" i="15"/>
  <c r="C243" i="15"/>
  <c r="AX242" i="15"/>
  <c r="AW242" i="15"/>
  <c r="AV242" i="15"/>
  <c r="AH242" i="15"/>
  <c r="AG242" i="15"/>
  <c r="AF242" i="15"/>
  <c r="AE242" i="15"/>
  <c r="AD242" i="15"/>
  <c r="N242" i="15"/>
  <c r="M242" i="15"/>
  <c r="L242" i="15"/>
  <c r="J242" i="15"/>
  <c r="G242" i="15"/>
  <c r="F242" i="15"/>
  <c r="C242" i="15"/>
  <c r="AX241" i="15"/>
  <c r="AW241" i="15"/>
  <c r="AV241" i="15"/>
  <c r="AH241" i="15"/>
  <c r="AG241" i="15"/>
  <c r="AF241" i="15"/>
  <c r="AE241" i="15"/>
  <c r="AD241" i="15"/>
  <c r="N241" i="15"/>
  <c r="M241" i="15"/>
  <c r="L241" i="15"/>
  <c r="G241" i="15"/>
  <c r="F241" i="15"/>
  <c r="C241" i="15"/>
  <c r="AX240" i="15"/>
  <c r="AW240" i="15"/>
  <c r="AV240" i="15"/>
  <c r="AH240" i="15"/>
  <c r="AG240" i="15"/>
  <c r="AF240" i="15"/>
  <c r="AE240" i="15"/>
  <c r="AD240" i="15"/>
  <c r="N240" i="15"/>
  <c r="M240" i="15"/>
  <c r="J240" i="15" s="1"/>
  <c r="L240" i="15"/>
  <c r="G240" i="15"/>
  <c r="F240" i="15"/>
  <c r="C240" i="15"/>
  <c r="AX239" i="15"/>
  <c r="AW239" i="15"/>
  <c r="AV239" i="15"/>
  <c r="AH239" i="15"/>
  <c r="AG239" i="15"/>
  <c r="AF239" i="15"/>
  <c r="AE239" i="15"/>
  <c r="AD239" i="15"/>
  <c r="N239" i="15"/>
  <c r="M239" i="15"/>
  <c r="L239" i="15"/>
  <c r="J239" i="15" s="1"/>
  <c r="G239" i="15"/>
  <c r="F239" i="15"/>
  <c r="C239" i="15"/>
  <c r="AX237" i="15"/>
  <c r="AW237" i="15"/>
  <c r="AV237" i="15"/>
  <c r="AH237" i="15"/>
  <c r="AG237" i="15"/>
  <c r="AF237" i="15"/>
  <c r="AE237" i="15"/>
  <c r="AD237" i="15"/>
  <c r="N237" i="15"/>
  <c r="M237" i="15"/>
  <c r="J237" i="15" s="1"/>
  <c r="L237" i="15"/>
  <c r="G237" i="15"/>
  <c r="F237" i="15"/>
  <c r="C237" i="15"/>
  <c r="AX236" i="15"/>
  <c r="AW236" i="15"/>
  <c r="AV236" i="15"/>
  <c r="AH236" i="15"/>
  <c r="AG236" i="15"/>
  <c r="AF236" i="15"/>
  <c r="AE236" i="15"/>
  <c r="AD236" i="15"/>
  <c r="N236" i="15"/>
  <c r="M236" i="15"/>
  <c r="L236" i="15"/>
  <c r="J236" i="15" s="1"/>
  <c r="G236" i="15"/>
  <c r="F236" i="15"/>
  <c r="C236" i="15"/>
  <c r="AX235" i="15"/>
  <c r="AW235" i="15"/>
  <c r="AV235" i="15"/>
  <c r="AH235" i="15"/>
  <c r="AG235" i="15"/>
  <c r="AF235" i="15"/>
  <c r="AE235" i="15"/>
  <c r="AD235" i="15"/>
  <c r="N235" i="15"/>
  <c r="M235" i="15"/>
  <c r="J235" i="15" s="1"/>
  <c r="L235" i="15"/>
  <c r="G235" i="15"/>
  <c r="F235" i="15"/>
  <c r="C235" i="15"/>
  <c r="AX234" i="15"/>
  <c r="AW234" i="15"/>
  <c r="AV234" i="15"/>
  <c r="AH234" i="15"/>
  <c r="AG234" i="15"/>
  <c r="AF234" i="15"/>
  <c r="AE234" i="15"/>
  <c r="AD234" i="15"/>
  <c r="N234" i="15"/>
  <c r="M234" i="15"/>
  <c r="L234" i="15"/>
  <c r="J234" i="15" s="1"/>
  <c r="G234" i="15"/>
  <c r="F234" i="15"/>
  <c r="C234" i="15"/>
  <c r="AX232" i="15"/>
  <c r="AW232" i="15"/>
  <c r="AV232" i="15"/>
  <c r="AH232" i="15"/>
  <c r="AG232" i="15"/>
  <c r="AF232" i="15"/>
  <c r="AE232" i="15"/>
  <c r="AD232" i="15"/>
  <c r="N232" i="15"/>
  <c r="M232" i="15"/>
  <c r="L232" i="15"/>
  <c r="J232" i="15"/>
  <c r="G232" i="15"/>
  <c r="F232" i="15"/>
  <c r="C232" i="15"/>
  <c r="AX230" i="15"/>
  <c r="AW230" i="15"/>
  <c r="AV230" i="15"/>
  <c r="AH230" i="15"/>
  <c r="AG230" i="15"/>
  <c r="AF230" i="15"/>
  <c r="AE230" i="15"/>
  <c r="AD230" i="15"/>
  <c r="N230" i="15"/>
  <c r="M230" i="15"/>
  <c r="L230" i="15"/>
  <c r="G230" i="15"/>
  <c r="F230" i="15"/>
  <c r="C230" i="15"/>
  <c r="AX229" i="15"/>
  <c r="AW229" i="15"/>
  <c r="AV229" i="15"/>
  <c r="AH229" i="15"/>
  <c r="AG229" i="15"/>
  <c r="AF229" i="15"/>
  <c r="AE229" i="15"/>
  <c r="AD229" i="15"/>
  <c r="N229" i="15"/>
  <c r="M229" i="15"/>
  <c r="J229" i="15" s="1"/>
  <c r="L229" i="15"/>
  <c r="G229" i="15"/>
  <c r="F229" i="15"/>
  <c r="C229" i="15"/>
  <c r="AX228" i="15"/>
  <c r="AW228" i="15"/>
  <c r="AV228" i="15"/>
  <c r="AH228" i="15"/>
  <c r="AG228" i="15"/>
  <c r="AF228" i="15"/>
  <c r="AE228" i="15"/>
  <c r="AD228" i="15"/>
  <c r="N228" i="15"/>
  <c r="M228" i="15"/>
  <c r="L228" i="15"/>
  <c r="G228" i="15"/>
  <c r="F228" i="15"/>
  <c r="C228" i="15"/>
  <c r="AX227" i="15"/>
  <c r="AW227" i="15"/>
  <c r="AV227" i="15"/>
  <c r="AH227" i="15"/>
  <c r="AG227" i="15"/>
  <c r="AF227" i="15"/>
  <c r="AE227" i="15"/>
  <c r="AD227" i="15"/>
  <c r="N227" i="15"/>
  <c r="M227" i="15"/>
  <c r="J227" i="15" s="1"/>
  <c r="L227" i="15"/>
  <c r="G227" i="15"/>
  <c r="F227" i="15"/>
  <c r="C227" i="15"/>
  <c r="AX226" i="15"/>
  <c r="AW226" i="15"/>
  <c r="AV226" i="15"/>
  <c r="AH226" i="15"/>
  <c r="AG226" i="15"/>
  <c r="AF226" i="15"/>
  <c r="AE226" i="15"/>
  <c r="AD226" i="15"/>
  <c r="N226" i="15"/>
  <c r="M226" i="15"/>
  <c r="L226" i="15"/>
  <c r="J226" i="15" s="1"/>
  <c r="G226" i="15"/>
  <c r="F226" i="15"/>
  <c r="C226" i="15"/>
  <c r="AX225" i="15"/>
  <c r="AW225" i="15"/>
  <c r="AV225" i="15"/>
  <c r="AH225" i="15"/>
  <c r="AG225" i="15"/>
  <c r="AF225" i="15"/>
  <c r="AE225" i="15"/>
  <c r="AD225" i="15"/>
  <c r="N225" i="15"/>
  <c r="M225" i="15"/>
  <c r="J225" i="15" s="1"/>
  <c r="L225" i="15"/>
  <c r="G225" i="15"/>
  <c r="F225" i="15"/>
  <c r="C225" i="15"/>
  <c r="AX224" i="15"/>
  <c r="AW224" i="15"/>
  <c r="AV224" i="15"/>
  <c r="AH224" i="15"/>
  <c r="AG224" i="15"/>
  <c r="AF224" i="15"/>
  <c r="AE224" i="15"/>
  <c r="AD224" i="15"/>
  <c r="N224" i="15"/>
  <c r="M224" i="15"/>
  <c r="L224" i="15"/>
  <c r="J224" i="15" s="1"/>
  <c r="G224" i="15"/>
  <c r="F224" i="15"/>
  <c r="C224" i="15"/>
  <c r="AX223" i="15"/>
  <c r="AW223" i="15"/>
  <c r="AV223" i="15"/>
  <c r="AH223" i="15"/>
  <c r="AG223" i="15"/>
  <c r="AF223" i="15"/>
  <c r="AE223" i="15"/>
  <c r="AD223" i="15"/>
  <c r="N223" i="15"/>
  <c r="M223" i="15"/>
  <c r="L223" i="15"/>
  <c r="J223" i="15"/>
  <c r="G223" i="15"/>
  <c r="F223" i="15"/>
  <c r="C223" i="15"/>
  <c r="AX222" i="15"/>
  <c r="AW222" i="15"/>
  <c r="AV222" i="15"/>
  <c r="AH222" i="15"/>
  <c r="AG222" i="15"/>
  <c r="AF222" i="15"/>
  <c r="AE222" i="15"/>
  <c r="AD222" i="15"/>
  <c r="N222" i="15"/>
  <c r="M222" i="15"/>
  <c r="L222" i="15"/>
  <c r="G222" i="15"/>
  <c r="F222" i="15"/>
  <c r="C222" i="15"/>
  <c r="AX221" i="15"/>
  <c r="AW221" i="15"/>
  <c r="AV221" i="15"/>
  <c r="AH221" i="15"/>
  <c r="AG221" i="15"/>
  <c r="AF221" i="15"/>
  <c r="AE221" i="15"/>
  <c r="AD221" i="15"/>
  <c r="N221" i="15"/>
  <c r="M221" i="15"/>
  <c r="J221" i="15" s="1"/>
  <c r="L221" i="15"/>
  <c r="G221" i="15"/>
  <c r="F221" i="15"/>
  <c r="C221" i="15"/>
  <c r="AX220" i="15"/>
  <c r="AW220" i="15"/>
  <c r="AV220" i="15"/>
  <c r="AH220" i="15"/>
  <c r="AG220" i="15"/>
  <c r="AF220" i="15"/>
  <c r="AE220" i="15"/>
  <c r="AD220" i="15"/>
  <c r="N220" i="15"/>
  <c r="M220" i="15"/>
  <c r="L220" i="15"/>
  <c r="J220" i="15" s="1"/>
  <c r="G220" i="15"/>
  <c r="F220" i="15"/>
  <c r="C220" i="15"/>
  <c r="AX219" i="15"/>
  <c r="AW219" i="15"/>
  <c r="AV219" i="15"/>
  <c r="AH219" i="15"/>
  <c r="AG219" i="15"/>
  <c r="AF219" i="15"/>
  <c r="AE219" i="15"/>
  <c r="AD219" i="15"/>
  <c r="N219" i="15"/>
  <c r="M219" i="15"/>
  <c r="L219" i="15"/>
  <c r="J219" i="15"/>
  <c r="G219" i="15"/>
  <c r="F219" i="15"/>
  <c r="C219" i="15"/>
  <c r="AX218" i="15"/>
  <c r="AW218" i="15"/>
  <c r="AV218" i="15"/>
  <c r="AH218" i="15"/>
  <c r="AG218" i="15"/>
  <c r="AF218" i="15"/>
  <c r="AE218" i="15"/>
  <c r="AD218" i="15"/>
  <c r="N218" i="15"/>
  <c r="M218" i="15"/>
  <c r="L218" i="15"/>
  <c r="G218" i="15"/>
  <c r="F218" i="15"/>
  <c r="C218" i="15"/>
  <c r="AX217" i="15"/>
  <c r="AW217" i="15"/>
  <c r="AV217" i="15"/>
  <c r="AH217" i="15"/>
  <c r="AG217" i="15"/>
  <c r="AF217" i="15"/>
  <c r="AE217" i="15"/>
  <c r="AD217" i="15"/>
  <c r="N217" i="15"/>
  <c r="M217" i="15"/>
  <c r="J217" i="15" s="1"/>
  <c r="L217" i="15"/>
  <c r="G217" i="15"/>
  <c r="F217" i="15"/>
  <c r="C217" i="15"/>
  <c r="AX216" i="15"/>
  <c r="AW216" i="15"/>
  <c r="AV216" i="15"/>
  <c r="AH216" i="15"/>
  <c r="AG216" i="15"/>
  <c r="AF216" i="15"/>
  <c r="AE216" i="15"/>
  <c r="AD216" i="15"/>
  <c r="N216" i="15"/>
  <c r="M216" i="15"/>
  <c r="L216" i="15"/>
  <c r="J216" i="15" s="1"/>
  <c r="G216" i="15"/>
  <c r="F216" i="15"/>
  <c r="C216" i="15"/>
  <c r="AX215" i="15"/>
  <c r="AW215" i="15"/>
  <c r="AV215" i="15"/>
  <c r="AH215" i="15"/>
  <c r="AG215" i="15"/>
  <c r="AF215" i="15"/>
  <c r="AE215" i="15"/>
  <c r="AD215" i="15"/>
  <c r="N215" i="15"/>
  <c r="M215" i="15"/>
  <c r="L215" i="15"/>
  <c r="J215" i="15"/>
  <c r="G215" i="15"/>
  <c r="F215" i="15"/>
  <c r="C215" i="15"/>
  <c r="AX214" i="15"/>
  <c r="AW214" i="15"/>
  <c r="AV214" i="15"/>
  <c r="AH214" i="15"/>
  <c r="AG214" i="15"/>
  <c r="AF214" i="15"/>
  <c r="AE214" i="15"/>
  <c r="AD214" i="15"/>
  <c r="N214" i="15"/>
  <c r="M214" i="15"/>
  <c r="L214" i="15"/>
  <c r="J214" i="15" s="1"/>
  <c r="G214" i="15"/>
  <c r="F214" i="15"/>
  <c r="C214" i="15"/>
  <c r="AX213" i="15"/>
  <c r="AW213" i="15"/>
  <c r="AV213" i="15"/>
  <c r="AH213" i="15"/>
  <c r="AG213" i="15"/>
  <c r="AF213" i="15"/>
  <c r="AE213" i="15"/>
  <c r="AD213" i="15"/>
  <c r="N213" i="15"/>
  <c r="M213" i="15"/>
  <c r="J213" i="15" s="1"/>
  <c r="L213" i="15"/>
  <c r="G213" i="15"/>
  <c r="F213" i="15"/>
  <c r="C213" i="15"/>
  <c r="AX212" i="15"/>
  <c r="AW212" i="15"/>
  <c r="AV212" i="15"/>
  <c r="AH212" i="15"/>
  <c r="AG212" i="15"/>
  <c r="AF212" i="15"/>
  <c r="AE212" i="15"/>
  <c r="AD212" i="15"/>
  <c r="N212" i="15"/>
  <c r="M212" i="15"/>
  <c r="L212" i="15"/>
  <c r="J212" i="15" s="1"/>
  <c r="G212" i="15"/>
  <c r="F212" i="15"/>
  <c r="C212" i="15"/>
  <c r="AX211" i="15"/>
  <c r="AW211" i="15"/>
  <c r="AV211" i="15"/>
  <c r="AH211" i="15"/>
  <c r="AG211" i="15"/>
  <c r="AF211" i="15"/>
  <c r="AE211" i="15"/>
  <c r="AD211" i="15"/>
  <c r="N211" i="15"/>
  <c r="M211" i="15"/>
  <c r="L211" i="15"/>
  <c r="J211" i="15"/>
  <c r="G211" i="15"/>
  <c r="F211" i="15"/>
  <c r="C211" i="15"/>
  <c r="AX210" i="15"/>
  <c r="AW210" i="15"/>
  <c r="AV210" i="15"/>
  <c r="AH210" i="15"/>
  <c r="AG210" i="15"/>
  <c r="AF210" i="15"/>
  <c r="AE210" i="15"/>
  <c r="AD210" i="15"/>
  <c r="N210" i="15"/>
  <c r="M210" i="15"/>
  <c r="L210" i="15"/>
  <c r="J210" i="15" s="1"/>
  <c r="G210" i="15"/>
  <c r="F210" i="15"/>
  <c r="C210" i="15"/>
  <c r="AX209" i="15"/>
  <c r="AW209" i="15"/>
  <c r="AV209" i="15"/>
  <c r="AH209" i="15"/>
  <c r="AG209" i="15"/>
  <c r="AF209" i="15"/>
  <c r="AE209" i="15"/>
  <c r="AD209" i="15"/>
  <c r="N209" i="15"/>
  <c r="M209" i="15"/>
  <c r="L209" i="15"/>
  <c r="J209" i="15"/>
  <c r="G209" i="15"/>
  <c r="F209" i="15"/>
  <c r="C209" i="15"/>
  <c r="AX208" i="15"/>
  <c r="AW208" i="15"/>
  <c r="AV208" i="15"/>
  <c r="AH208" i="15"/>
  <c r="AG208" i="15"/>
  <c r="AF208" i="15"/>
  <c r="AE208" i="15"/>
  <c r="AD208" i="15"/>
  <c r="N208" i="15"/>
  <c r="M208" i="15"/>
  <c r="L208" i="15"/>
  <c r="J208" i="15" s="1"/>
  <c r="G208" i="15"/>
  <c r="F208" i="15"/>
  <c r="C208" i="15"/>
  <c r="AX207" i="15"/>
  <c r="AW207" i="15"/>
  <c r="AV207" i="15"/>
  <c r="AH207" i="15"/>
  <c r="AG207" i="15"/>
  <c r="AF207" i="15"/>
  <c r="AE207" i="15"/>
  <c r="AD207" i="15"/>
  <c r="N207" i="15"/>
  <c r="M207" i="15"/>
  <c r="L207" i="15"/>
  <c r="J207" i="15"/>
  <c r="G207" i="15"/>
  <c r="F207" i="15"/>
  <c r="C207" i="15"/>
  <c r="AX206" i="15"/>
  <c r="AW206" i="15"/>
  <c r="AV206" i="15"/>
  <c r="AH206" i="15"/>
  <c r="AG206" i="15"/>
  <c r="AF206" i="15"/>
  <c r="AE206" i="15"/>
  <c r="AD206" i="15"/>
  <c r="N206" i="15"/>
  <c r="M206" i="15"/>
  <c r="L206" i="15"/>
  <c r="J206" i="15" s="1"/>
  <c r="G206" i="15"/>
  <c r="F206" i="15"/>
  <c r="C206" i="15"/>
  <c r="AX205" i="15"/>
  <c r="AW205" i="15"/>
  <c r="AV205" i="15"/>
  <c r="AH205" i="15"/>
  <c r="AG205" i="15"/>
  <c r="AF205" i="15"/>
  <c r="AE205" i="15"/>
  <c r="AD205" i="15"/>
  <c r="N205" i="15"/>
  <c r="M205" i="15"/>
  <c r="J205" i="15" s="1"/>
  <c r="L205" i="15"/>
  <c r="G205" i="15"/>
  <c r="F205" i="15"/>
  <c r="C205" i="15"/>
  <c r="AX204" i="15"/>
  <c r="AW204" i="15"/>
  <c r="AV204" i="15"/>
  <c r="AH204" i="15"/>
  <c r="AG204" i="15"/>
  <c r="AF204" i="15"/>
  <c r="AE204" i="15"/>
  <c r="AD204" i="15"/>
  <c r="N204" i="15"/>
  <c r="M204" i="15"/>
  <c r="L204" i="15"/>
  <c r="G204" i="15"/>
  <c r="F204" i="15"/>
  <c r="C204" i="15"/>
  <c r="AX203" i="15"/>
  <c r="AW203" i="15"/>
  <c r="AV203" i="15"/>
  <c r="AH203" i="15"/>
  <c r="AG203" i="15"/>
  <c r="AF203" i="15"/>
  <c r="AE203" i="15"/>
  <c r="AD203" i="15"/>
  <c r="N203" i="15"/>
  <c r="M203" i="15"/>
  <c r="J203" i="15" s="1"/>
  <c r="L203" i="15"/>
  <c r="G203" i="15"/>
  <c r="F203" i="15"/>
  <c r="C203" i="15"/>
  <c r="AX202" i="15"/>
  <c r="AW202" i="15"/>
  <c r="AV202" i="15"/>
  <c r="AH202" i="15"/>
  <c r="AG202" i="15"/>
  <c r="AF202" i="15"/>
  <c r="AE202" i="15"/>
  <c r="AD202" i="15"/>
  <c r="N202" i="15"/>
  <c r="M202" i="15"/>
  <c r="L202" i="15"/>
  <c r="J202" i="15" s="1"/>
  <c r="G202" i="15"/>
  <c r="F202" i="15"/>
  <c r="C202" i="15"/>
  <c r="AX201" i="15"/>
  <c r="AW201" i="15"/>
  <c r="AV201" i="15"/>
  <c r="AH201" i="15"/>
  <c r="AG201" i="15"/>
  <c r="AF201" i="15"/>
  <c r="AE201" i="15"/>
  <c r="AD201" i="15"/>
  <c r="N201" i="15"/>
  <c r="M201" i="15"/>
  <c r="L201" i="15"/>
  <c r="J201" i="15"/>
  <c r="G201" i="15"/>
  <c r="F201" i="15"/>
  <c r="C201" i="15"/>
  <c r="AX200" i="15"/>
  <c r="AW200" i="15"/>
  <c r="AV200" i="15"/>
  <c r="AH200" i="15"/>
  <c r="AG200" i="15"/>
  <c r="AF200" i="15"/>
  <c r="AE200" i="15"/>
  <c r="AD200" i="15"/>
  <c r="N200" i="15"/>
  <c r="M200" i="15"/>
  <c r="L200" i="15"/>
  <c r="J200" i="15" s="1"/>
  <c r="G200" i="15"/>
  <c r="F200" i="15"/>
  <c r="C200" i="15"/>
  <c r="AX199" i="15"/>
  <c r="AW199" i="15"/>
  <c r="AV199" i="15"/>
  <c r="AH199" i="15"/>
  <c r="AG199" i="15"/>
  <c r="AF199" i="15"/>
  <c r="AE199" i="15"/>
  <c r="AD199" i="15"/>
  <c r="N199" i="15"/>
  <c r="M199" i="15"/>
  <c r="L199" i="15"/>
  <c r="J199" i="15"/>
  <c r="G199" i="15"/>
  <c r="F199" i="15"/>
  <c r="C199" i="15"/>
  <c r="AX198" i="15"/>
  <c r="AW198" i="15"/>
  <c r="AV198" i="15"/>
  <c r="AH198" i="15"/>
  <c r="AG198" i="15"/>
  <c r="AF198" i="15"/>
  <c r="AE198" i="15"/>
  <c r="AD198" i="15"/>
  <c r="N198" i="15"/>
  <c r="M198" i="15"/>
  <c r="L198" i="15"/>
  <c r="G198" i="15"/>
  <c r="F198" i="15"/>
  <c r="C198" i="15"/>
  <c r="AX197" i="15"/>
  <c r="AW197" i="15"/>
  <c r="AV197" i="15"/>
  <c r="AH197" i="15"/>
  <c r="AG197" i="15"/>
  <c r="AF197" i="15"/>
  <c r="AE197" i="15"/>
  <c r="AD197" i="15"/>
  <c r="N197" i="15"/>
  <c r="M197" i="15"/>
  <c r="J197" i="15" s="1"/>
  <c r="L197" i="15"/>
  <c r="G197" i="15"/>
  <c r="F197" i="15"/>
  <c r="C197" i="15"/>
  <c r="AX196" i="15"/>
  <c r="AW196" i="15"/>
  <c r="AV196" i="15"/>
  <c r="AH196" i="15"/>
  <c r="AG196" i="15"/>
  <c r="AF196" i="15"/>
  <c r="AE196" i="15"/>
  <c r="AD196" i="15"/>
  <c r="N196" i="15"/>
  <c r="M196" i="15"/>
  <c r="L196" i="15"/>
  <c r="G196" i="15"/>
  <c r="F196" i="15"/>
  <c r="C196" i="15"/>
  <c r="AX195" i="15"/>
  <c r="AW195" i="15"/>
  <c r="AV195" i="15"/>
  <c r="AH195" i="15"/>
  <c r="AG195" i="15"/>
  <c r="AF195" i="15"/>
  <c r="AE195" i="15"/>
  <c r="AD195" i="15"/>
  <c r="N195" i="15"/>
  <c r="M195" i="15"/>
  <c r="L195" i="15"/>
  <c r="J195" i="15"/>
  <c r="G195" i="15"/>
  <c r="F195" i="15"/>
  <c r="C195" i="15"/>
  <c r="AX194" i="15"/>
  <c r="AW194" i="15"/>
  <c r="AV194" i="15"/>
  <c r="AH194" i="15"/>
  <c r="AG194" i="15"/>
  <c r="AF194" i="15"/>
  <c r="AE194" i="15"/>
  <c r="AD194" i="15"/>
  <c r="N194" i="15"/>
  <c r="M194" i="15"/>
  <c r="L194" i="15"/>
  <c r="G194" i="15"/>
  <c r="F194" i="15"/>
  <c r="C194" i="15"/>
  <c r="AX193" i="15"/>
  <c r="AW193" i="15"/>
  <c r="AV193" i="15"/>
  <c r="AH193" i="15"/>
  <c r="AG193" i="15"/>
  <c r="AF193" i="15"/>
  <c r="AE193" i="15"/>
  <c r="AD193" i="15"/>
  <c r="N193" i="15"/>
  <c r="M193" i="15"/>
  <c r="J193" i="15" s="1"/>
  <c r="L193" i="15"/>
  <c r="G193" i="15"/>
  <c r="F193" i="15"/>
  <c r="C193" i="15"/>
  <c r="AX192" i="15"/>
  <c r="AW192" i="15"/>
  <c r="AV192" i="15"/>
  <c r="AH192" i="15"/>
  <c r="AG192" i="15"/>
  <c r="AF192" i="15"/>
  <c r="AE192" i="15"/>
  <c r="AD192" i="15"/>
  <c r="N192" i="15"/>
  <c r="M192" i="15"/>
  <c r="L192" i="15"/>
  <c r="J192" i="15" s="1"/>
  <c r="G192" i="15"/>
  <c r="F192" i="15"/>
  <c r="C192" i="15"/>
  <c r="AX191" i="15"/>
  <c r="AW191" i="15"/>
  <c r="AV191" i="15"/>
  <c r="AH191" i="15"/>
  <c r="AG191" i="15"/>
  <c r="AF191" i="15"/>
  <c r="AE191" i="15"/>
  <c r="AD191" i="15"/>
  <c r="N191" i="15"/>
  <c r="M191" i="15"/>
  <c r="L191" i="15"/>
  <c r="J191" i="15"/>
  <c r="G191" i="15"/>
  <c r="F191" i="15"/>
  <c r="C191" i="15"/>
  <c r="AX190" i="15"/>
  <c r="AW190" i="15"/>
  <c r="AV190" i="15"/>
  <c r="AH190" i="15"/>
  <c r="AG190" i="15"/>
  <c r="AF190" i="15"/>
  <c r="AE190" i="15"/>
  <c r="AD190" i="15"/>
  <c r="N190" i="15"/>
  <c r="M190" i="15"/>
  <c r="L190" i="15"/>
  <c r="J190" i="15" s="1"/>
  <c r="G190" i="15"/>
  <c r="F190" i="15"/>
  <c r="C190" i="15"/>
  <c r="AX189" i="15"/>
  <c r="AW189" i="15"/>
  <c r="AV189" i="15"/>
  <c r="AH189" i="15"/>
  <c r="AG189" i="15"/>
  <c r="AF189" i="15"/>
  <c r="AE189" i="15"/>
  <c r="AD189" i="15"/>
  <c r="N189" i="15"/>
  <c r="M189" i="15"/>
  <c r="J189" i="15" s="1"/>
  <c r="L189" i="15"/>
  <c r="G189" i="15"/>
  <c r="F189" i="15"/>
  <c r="C189" i="15"/>
  <c r="AX188" i="15"/>
  <c r="AW188" i="15"/>
  <c r="AV188" i="15"/>
  <c r="AH188" i="15"/>
  <c r="AG188" i="15"/>
  <c r="AF188" i="15"/>
  <c r="AE188" i="15"/>
  <c r="AD188" i="15"/>
  <c r="N188" i="15"/>
  <c r="M188" i="15"/>
  <c r="L188" i="15"/>
  <c r="G188" i="15"/>
  <c r="F188" i="15"/>
  <c r="C188" i="15"/>
  <c r="AX187" i="15"/>
  <c r="AW187" i="15"/>
  <c r="AV187" i="15"/>
  <c r="AH187" i="15"/>
  <c r="AG187" i="15"/>
  <c r="AF187" i="15"/>
  <c r="AE187" i="15"/>
  <c r="AD187" i="15"/>
  <c r="N187" i="15"/>
  <c r="M187" i="15"/>
  <c r="L187" i="15"/>
  <c r="J187" i="15"/>
  <c r="G187" i="15"/>
  <c r="F187" i="15"/>
  <c r="C187" i="15"/>
  <c r="AX186" i="15"/>
  <c r="AW186" i="15"/>
  <c r="AV186" i="15"/>
  <c r="AH186" i="15"/>
  <c r="AG186" i="15"/>
  <c r="AF186" i="15"/>
  <c r="AE186" i="15"/>
  <c r="AD186" i="15"/>
  <c r="N186" i="15"/>
  <c r="M186" i="15"/>
  <c r="L186" i="15"/>
  <c r="G186" i="15"/>
  <c r="F186" i="15"/>
  <c r="C186" i="15"/>
  <c r="AX185" i="15"/>
  <c r="AW185" i="15"/>
  <c r="AV185" i="15"/>
  <c r="AH185" i="15"/>
  <c r="AG185" i="15"/>
  <c r="AF185" i="15"/>
  <c r="AE185" i="15"/>
  <c r="AD185" i="15"/>
  <c r="N185" i="15"/>
  <c r="M185" i="15"/>
  <c r="L185" i="15"/>
  <c r="J185" i="15"/>
  <c r="G185" i="15"/>
  <c r="F185" i="15"/>
  <c r="C185" i="15"/>
  <c r="AX184" i="15"/>
  <c r="AW184" i="15"/>
  <c r="AV184" i="15"/>
  <c r="AH184" i="15"/>
  <c r="AG184" i="15"/>
  <c r="AF184" i="15"/>
  <c r="AE184" i="15"/>
  <c r="AD184" i="15"/>
  <c r="N184" i="15"/>
  <c r="M184" i="15"/>
  <c r="L184" i="15"/>
  <c r="J184" i="15" s="1"/>
  <c r="G184" i="15"/>
  <c r="F184" i="15"/>
  <c r="C184" i="15"/>
  <c r="AX183" i="15"/>
  <c r="AW183" i="15"/>
  <c r="AV183" i="15"/>
  <c r="AH183" i="15"/>
  <c r="AG183" i="15"/>
  <c r="AF183" i="15"/>
  <c r="AE183" i="15"/>
  <c r="AD183" i="15"/>
  <c r="N183" i="15"/>
  <c r="M183" i="15"/>
  <c r="L183" i="15"/>
  <c r="J183" i="15"/>
  <c r="G183" i="15"/>
  <c r="F183" i="15"/>
  <c r="C183" i="15"/>
  <c r="AX182" i="15"/>
  <c r="AW182" i="15"/>
  <c r="AV182" i="15"/>
  <c r="AH182" i="15"/>
  <c r="AG182" i="15"/>
  <c r="AF182" i="15"/>
  <c r="AE182" i="15"/>
  <c r="AD182" i="15"/>
  <c r="N182" i="15"/>
  <c r="M182" i="15"/>
  <c r="L182" i="15"/>
  <c r="J182" i="15" s="1"/>
  <c r="G182" i="15"/>
  <c r="F182" i="15"/>
  <c r="C182" i="15"/>
  <c r="AX181" i="15"/>
  <c r="AW181" i="15"/>
  <c r="AV181" i="15"/>
  <c r="AH181" i="15"/>
  <c r="AG181" i="15"/>
  <c r="AF181" i="15"/>
  <c r="AE181" i="15"/>
  <c r="AD181" i="15"/>
  <c r="N181" i="15"/>
  <c r="M181" i="15"/>
  <c r="J181" i="15" s="1"/>
  <c r="L181" i="15"/>
  <c r="G181" i="15"/>
  <c r="F181" i="15"/>
  <c r="C181" i="15"/>
  <c r="AX180" i="15"/>
  <c r="AW180" i="15"/>
  <c r="AV180" i="15"/>
  <c r="AH180" i="15"/>
  <c r="AG180" i="15"/>
  <c r="AF180" i="15"/>
  <c r="AE180" i="15"/>
  <c r="AD180" i="15"/>
  <c r="N180" i="15"/>
  <c r="M180" i="15"/>
  <c r="L180" i="15"/>
  <c r="J180" i="15" s="1"/>
  <c r="G180" i="15"/>
  <c r="F180" i="15"/>
  <c r="C180" i="15"/>
  <c r="AX179" i="15"/>
  <c r="AW179" i="15"/>
  <c r="AV179" i="15"/>
  <c r="AH179" i="15"/>
  <c r="AG179" i="15"/>
  <c r="AF179" i="15"/>
  <c r="AE179" i="15"/>
  <c r="AD179" i="15"/>
  <c r="N179" i="15"/>
  <c r="M179" i="15"/>
  <c r="J179" i="15" s="1"/>
  <c r="L179" i="15"/>
  <c r="G179" i="15"/>
  <c r="F179" i="15"/>
  <c r="C179" i="15"/>
  <c r="AX178" i="15"/>
  <c r="AW178" i="15"/>
  <c r="AV178" i="15"/>
  <c r="AH178" i="15"/>
  <c r="AG178" i="15"/>
  <c r="AF178" i="15"/>
  <c r="AE178" i="15"/>
  <c r="AD178" i="15"/>
  <c r="N178" i="15"/>
  <c r="M178" i="15"/>
  <c r="L178" i="15"/>
  <c r="G178" i="15"/>
  <c r="F178" i="15"/>
  <c r="C178" i="15"/>
  <c r="AX177" i="15"/>
  <c r="AW177" i="15"/>
  <c r="AV177" i="15"/>
  <c r="AH177" i="15"/>
  <c r="AG177" i="15"/>
  <c r="AF177" i="15"/>
  <c r="AE177" i="15"/>
  <c r="AD177" i="15"/>
  <c r="N177" i="15"/>
  <c r="M177" i="15"/>
  <c r="L177" i="15"/>
  <c r="J177" i="15"/>
  <c r="G177" i="15"/>
  <c r="F177" i="15"/>
  <c r="C177" i="15"/>
  <c r="AX176" i="15"/>
  <c r="AW176" i="15"/>
  <c r="AV176" i="15"/>
  <c r="AH176" i="15"/>
  <c r="AG176" i="15"/>
  <c r="AF176" i="15"/>
  <c r="AE176" i="15"/>
  <c r="AD176" i="15"/>
  <c r="N176" i="15"/>
  <c r="M176" i="15"/>
  <c r="L176" i="15"/>
  <c r="J176" i="15" s="1"/>
  <c r="G176" i="15"/>
  <c r="F176" i="15"/>
  <c r="C176" i="15"/>
  <c r="AX175" i="15"/>
  <c r="AW175" i="15"/>
  <c r="AV175" i="15"/>
  <c r="AH175" i="15"/>
  <c r="AG175" i="15"/>
  <c r="AF175" i="15"/>
  <c r="AE175" i="15"/>
  <c r="AD175" i="15"/>
  <c r="N175" i="15"/>
  <c r="M175" i="15"/>
  <c r="L175" i="15"/>
  <c r="J175" i="15"/>
  <c r="G175" i="15"/>
  <c r="F175" i="15"/>
  <c r="C175" i="15"/>
  <c r="AX174" i="15"/>
  <c r="AW174" i="15"/>
  <c r="AV174" i="15"/>
  <c r="AH174" i="15"/>
  <c r="AG174" i="15"/>
  <c r="AF174" i="15"/>
  <c r="AE174" i="15"/>
  <c r="AD174" i="15"/>
  <c r="N174" i="15"/>
  <c r="M174" i="15"/>
  <c r="L174" i="15"/>
  <c r="G174" i="15"/>
  <c r="F174" i="15"/>
  <c r="C174" i="15"/>
  <c r="AX173" i="15"/>
  <c r="AW173" i="15"/>
  <c r="AV173" i="15"/>
  <c r="AH173" i="15"/>
  <c r="AG173" i="15"/>
  <c r="AF173" i="15"/>
  <c r="AE173" i="15"/>
  <c r="AD173" i="15"/>
  <c r="N173" i="15"/>
  <c r="M173" i="15"/>
  <c r="J173" i="15" s="1"/>
  <c r="L173" i="15"/>
  <c r="G173" i="15"/>
  <c r="F173" i="15"/>
  <c r="C173" i="15"/>
  <c r="AX172" i="15"/>
  <c r="AW172" i="15"/>
  <c r="AV172" i="15"/>
  <c r="AH172" i="15"/>
  <c r="AG172" i="15"/>
  <c r="AF172" i="15"/>
  <c r="AE172" i="15"/>
  <c r="AD172" i="15"/>
  <c r="N172" i="15"/>
  <c r="M172" i="15"/>
  <c r="L172" i="15"/>
  <c r="J172" i="15" s="1"/>
  <c r="G172" i="15"/>
  <c r="F172" i="15"/>
  <c r="C172" i="15"/>
  <c r="AX170" i="15"/>
  <c r="AW170" i="15"/>
  <c r="AV170" i="15"/>
  <c r="AH170" i="15"/>
  <c r="AG170" i="15"/>
  <c r="AF170" i="15"/>
  <c r="AE170" i="15"/>
  <c r="AD170" i="15"/>
  <c r="N170" i="15"/>
  <c r="M170" i="15"/>
  <c r="J170" i="15" s="1"/>
  <c r="L170" i="15"/>
  <c r="G170" i="15"/>
  <c r="F170" i="15"/>
  <c r="C170" i="15"/>
  <c r="AX169" i="15"/>
  <c r="AW169" i="15"/>
  <c r="AV169" i="15"/>
  <c r="AH169" i="15"/>
  <c r="AG169" i="15"/>
  <c r="AF169" i="15"/>
  <c r="AE169" i="15"/>
  <c r="AD169" i="15"/>
  <c r="N169" i="15"/>
  <c r="M169" i="15"/>
  <c r="L169" i="15"/>
  <c r="J169" i="15" s="1"/>
  <c r="G169" i="15"/>
  <c r="F169" i="15"/>
  <c r="C169" i="15"/>
  <c r="AX168" i="15"/>
  <c r="AW168" i="15"/>
  <c r="AV168" i="15"/>
  <c r="AH168" i="15"/>
  <c r="AG168" i="15"/>
  <c r="AF168" i="15"/>
  <c r="AE168" i="15"/>
  <c r="AD168" i="15"/>
  <c r="N168" i="15"/>
  <c r="M168" i="15"/>
  <c r="J168" i="15" s="1"/>
  <c r="L168" i="15"/>
  <c r="G168" i="15"/>
  <c r="F168" i="15"/>
  <c r="C168" i="15"/>
  <c r="AX167" i="15"/>
  <c r="AW167" i="15"/>
  <c r="AV167" i="15"/>
  <c r="AH167" i="15"/>
  <c r="AG167" i="15"/>
  <c r="AF167" i="15"/>
  <c r="AE167" i="15"/>
  <c r="AD167" i="15"/>
  <c r="N167" i="15"/>
  <c r="M167" i="15"/>
  <c r="L167" i="15"/>
  <c r="J167" i="15" s="1"/>
  <c r="G167" i="15"/>
  <c r="F167" i="15"/>
  <c r="C167" i="15"/>
  <c r="AX166" i="15"/>
  <c r="AW166" i="15"/>
  <c r="AV166" i="15"/>
  <c r="AH166" i="15"/>
  <c r="AG166" i="15"/>
  <c r="AF166" i="15"/>
  <c r="AE166" i="15"/>
  <c r="AD166" i="15"/>
  <c r="N166" i="15"/>
  <c r="M166" i="15"/>
  <c r="L166" i="15"/>
  <c r="J166" i="15"/>
  <c r="G166" i="15"/>
  <c r="F166" i="15"/>
  <c r="C166" i="15"/>
  <c r="AX165" i="15"/>
  <c r="AW165" i="15"/>
  <c r="AV165" i="15"/>
  <c r="AH165" i="15"/>
  <c r="AG165" i="15"/>
  <c r="AF165" i="15"/>
  <c r="AE165" i="15"/>
  <c r="AD165" i="15"/>
  <c r="N165" i="15"/>
  <c r="M165" i="15"/>
  <c r="L165" i="15"/>
  <c r="G165" i="15"/>
  <c r="F165" i="15"/>
  <c r="C165" i="15"/>
  <c r="AX164" i="15"/>
  <c r="AW164" i="15"/>
  <c r="AV164" i="15"/>
  <c r="AH164" i="15"/>
  <c r="AG164" i="15"/>
  <c r="AF164" i="15"/>
  <c r="AE164" i="15"/>
  <c r="AD164" i="15"/>
  <c r="N164" i="15"/>
  <c r="M164" i="15"/>
  <c r="J164" i="15" s="1"/>
  <c r="L164" i="15"/>
  <c r="G164" i="15"/>
  <c r="F164" i="15"/>
  <c r="C164" i="15"/>
  <c r="AX163" i="15"/>
  <c r="AW163" i="15"/>
  <c r="AV163" i="15"/>
  <c r="AH163" i="15"/>
  <c r="AG163" i="15"/>
  <c r="AF163" i="15"/>
  <c r="AE163" i="15"/>
  <c r="AD163" i="15"/>
  <c r="N163" i="15"/>
  <c r="M163" i="15"/>
  <c r="L163" i="15"/>
  <c r="G163" i="15"/>
  <c r="F163" i="15"/>
  <c r="C163" i="15"/>
  <c r="AX162" i="15"/>
  <c r="AW162" i="15"/>
  <c r="AV162" i="15"/>
  <c r="AH162" i="15"/>
  <c r="AG162" i="15"/>
  <c r="AF162" i="15"/>
  <c r="AE162" i="15"/>
  <c r="AD162" i="15"/>
  <c r="N162" i="15"/>
  <c r="M162" i="15"/>
  <c r="J162" i="15" s="1"/>
  <c r="L162" i="15"/>
  <c r="G162" i="15"/>
  <c r="F162" i="15"/>
  <c r="C162" i="15"/>
  <c r="AX161" i="15"/>
  <c r="AW161" i="15"/>
  <c r="AV161" i="15"/>
  <c r="AH161" i="15"/>
  <c r="AG161" i="15"/>
  <c r="AF161" i="15"/>
  <c r="AE161" i="15"/>
  <c r="AD161" i="15"/>
  <c r="N161" i="15"/>
  <c r="M161" i="15"/>
  <c r="L161" i="15"/>
  <c r="J161" i="15" s="1"/>
  <c r="G161" i="15"/>
  <c r="F161" i="15"/>
  <c r="C161" i="15"/>
  <c r="AX160" i="15"/>
  <c r="AW160" i="15"/>
  <c r="AV160" i="15"/>
  <c r="AH160" i="15"/>
  <c r="AG160" i="15"/>
  <c r="AF160" i="15"/>
  <c r="AE160" i="15"/>
  <c r="AD160" i="15"/>
  <c r="N160" i="15"/>
  <c r="M160" i="15"/>
  <c r="J160" i="15" s="1"/>
  <c r="L160" i="15"/>
  <c r="G160" i="15"/>
  <c r="F160" i="15"/>
  <c r="C160" i="15"/>
  <c r="AX159" i="15"/>
  <c r="AW159" i="15"/>
  <c r="AV159" i="15"/>
  <c r="AH159" i="15"/>
  <c r="AG159" i="15"/>
  <c r="AF159" i="15"/>
  <c r="AE159" i="15"/>
  <c r="AD159" i="15"/>
  <c r="N159" i="15"/>
  <c r="M159" i="15"/>
  <c r="L159" i="15"/>
  <c r="J159" i="15" s="1"/>
  <c r="G159" i="15"/>
  <c r="F159" i="15"/>
  <c r="C159" i="15"/>
  <c r="AX158" i="15"/>
  <c r="AW158" i="15"/>
  <c r="AV158" i="15"/>
  <c r="AH158" i="15"/>
  <c r="AG158" i="15"/>
  <c r="AF158" i="15"/>
  <c r="AE158" i="15"/>
  <c r="AD158" i="15"/>
  <c r="N158" i="15"/>
  <c r="M158" i="15"/>
  <c r="L158" i="15"/>
  <c r="J158" i="15"/>
  <c r="G158" i="15"/>
  <c r="F158" i="15"/>
  <c r="C158" i="15"/>
  <c r="AX157" i="15"/>
  <c r="AW157" i="15"/>
  <c r="AV157" i="15"/>
  <c r="AH157" i="15"/>
  <c r="AG157" i="15"/>
  <c r="AF157" i="15"/>
  <c r="AE157" i="15"/>
  <c r="AD157" i="15"/>
  <c r="N157" i="15"/>
  <c r="M157" i="15"/>
  <c r="L157" i="15"/>
  <c r="G157" i="15"/>
  <c r="F157" i="15"/>
  <c r="C157" i="15"/>
  <c r="AX156" i="15"/>
  <c r="AW156" i="15"/>
  <c r="AV156" i="15"/>
  <c r="AH156" i="15"/>
  <c r="AG156" i="15"/>
  <c r="AF156" i="15"/>
  <c r="AE156" i="15"/>
  <c r="AD156" i="15"/>
  <c r="N156" i="15"/>
  <c r="M156" i="15"/>
  <c r="L156" i="15"/>
  <c r="G156" i="15"/>
  <c r="F156" i="15"/>
  <c r="C156" i="15"/>
  <c r="AX155" i="15"/>
  <c r="AW155" i="15"/>
  <c r="AV155" i="15"/>
  <c r="AH155" i="15"/>
  <c r="AG155" i="15"/>
  <c r="AF155" i="15"/>
  <c r="AE155" i="15"/>
  <c r="AD155" i="15"/>
  <c r="N155" i="15"/>
  <c r="M155" i="15"/>
  <c r="L155" i="15"/>
  <c r="J155" i="15" s="1"/>
  <c r="G155" i="15"/>
  <c r="F155" i="15"/>
  <c r="C155" i="15"/>
  <c r="AX154" i="15"/>
  <c r="AW154" i="15"/>
  <c r="AV154" i="15"/>
  <c r="AH154" i="15"/>
  <c r="AG154" i="15"/>
  <c r="AF154" i="15"/>
  <c r="AE154" i="15"/>
  <c r="AD154" i="15"/>
  <c r="N154" i="15"/>
  <c r="M154" i="15"/>
  <c r="L154" i="15"/>
  <c r="J154" i="15" s="1"/>
  <c r="G154" i="15"/>
  <c r="F154" i="15"/>
  <c r="C154" i="15"/>
  <c r="AX153" i="15"/>
  <c r="AW153" i="15"/>
  <c r="AV153" i="15"/>
  <c r="AH153" i="15"/>
  <c r="AG153" i="15"/>
  <c r="AF153" i="15"/>
  <c r="AE153" i="15"/>
  <c r="AD153" i="15"/>
  <c r="N153" i="15"/>
  <c r="M153" i="15"/>
  <c r="L153" i="15"/>
  <c r="J153" i="15"/>
  <c r="G153" i="15"/>
  <c r="F153" i="15"/>
  <c r="C153" i="15"/>
  <c r="AX152" i="15"/>
  <c r="AW152" i="15"/>
  <c r="AV152" i="15"/>
  <c r="AH152" i="15"/>
  <c r="AG152" i="15"/>
  <c r="AF152" i="15"/>
  <c r="AE152" i="15"/>
  <c r="AD152" i="15"/>
  <c r="N152" i="15"/>
  <c r="M152" i="15"/>
  <c r="J152" i="15" s="1"/>
  <c r="L152" i="15"/>
  <c r="G152" i="15"/>
  <c r="F152" i="15"/>
  <c r="C152" i="15"/>
  <c r="AX151" i="15"/>
  <c r="AW151" i="15"/>
  <c r="AV151" i="15"/>
  <c r="AH151" i="15"/>
  <c r="AG151" i="15"/>
  <c r="AF151" i="15"/>
  <c r="AE151" i="15"/>
  <c r="AD151" i="15"/>
  <c r="N151" i="15"/>
  <c r="M151" i="15"/>
  <c r="L151" i="15"/>
  <c r="J151" i="15" s="1"/>
  <c r="G151" i="15"/>
  <c r="F151" i="15"/>
  <c r="C151" i="15"/>
  <c r="AX150" i="15"/>
  <c r="AW150" i="15"/>
  <c r="AV150" i="15"/>
  <c r="AH150" i="15"/>
  <c r="AG150" i="15"/>
  <c r="AF150" i="15"/>
  <c r="AE150" i="15"/>
  <c r="AD150" i="15"/>
  <c r="N150" i="15"/>
  <c r="M150" i="15"/>
  <c r="L150" i="15"/>
  <c r="J150" i="15"/>
  <c r="G150" i="15"/>
  <c r="F150" i="15"/>
  <c r="C150" i="15"/>
  <c r="AX149" i="15"/>
  <c r="AW149" i="15"/>
  <c r="AV149" i="15"/>
  <c r="AH149" i="15"/>
  <c r="AG149" i="15"/>
  <c r="AF149" i="15"/>
  <c r="AE149" i="15"/>
  <c r="AD149" i="15"/>
  <c r="N149" i="15"/>
  <c r="M149" i="15"/>
  <c r="L149" i="15"/>
  <c r="J149" i="15" s="1"/>
  <c r="G149" i="15"/>
  <c r="F149" i="15"/>
  <c r="C149" i="15"/>
  <c r="AX148" i="15"/>
  <c r="AW148" i="15"/>
  <c r="AV148" i="15"/>
  <c r="AH148" i="15"/>
  <c r="AG148" i="15"/>
  <c r="AF148" i="15"/>
  <c r="AE148" i="15"/>
  <c r="AD148" i="15"/>
  <c r="N148" i="15"/>
  <c r="J148" i="15" s="1"/>
  <c r="M148" i="15"/>
  <c r="L148" i="15"/>
  <c r="G148" i="15"/>
  <c r="F148" i="15"/>
  <c r="C148" i="15"/>
  <c r="AX147" i="15"/>
  <c r="AW147" i="15"/>
  <c r="AV147" i="15"/>
  <c r="AH147" i="15"/>
  <c r="AG147" i="15"/>
  <c r="AF147" i="15"/>
  <c r="AE147" i="15"/>
  <c r="AD147" i="15"/>
  <c r="N147" i="15"/>
  <c r="M147" i="15"/>
  <c r="L147" i="15"/>
  <c r="G147" i="15"/>
  <c r="F147" i="15"/>
  <c r="C147" i="15"/>
  <c r="AX146" i="15"/>
  <c r="AW146" i="15"/>
  <c r="AV146" i="15"/>
  <c r="AH146" i="15"/>
  <c r="AG146" i="15"/>
  <c r="AF146" i="15"/>
  <c r="AE146" i="15"/>
  <c r="AD146" i="15"/>
  <c r="N146" i="15"/>
  <c r="M146" i="15"/>
  <c r="J146" i="15" s="1"/>
  <c r="L146" i="15"/>
  <c r="G146" i="15"/>
  <c r="F146" i="15"/>
  <c r="C146" i="15"/>
  <c r="AX145" i="15"/>
  <c r="AW145" i="15"/>
  <c r="AV145" i="15"/>
  <c r="AH145" i="15"/>
  <c r="AG145" i="15"/>
  <c r="AF145" i="15"/>
  <c r="AE145" i="15"/>
  <c r="AD145" i="15"/>
  <c r="N145" i="15"/>
  <c r="M145" i="15"/>
  <c r="L145" i="15"/>
  <c r="J145" i="15" s="1"/>
  <c r="G145" i="15"/>
  <c r="F145" i="15"/>
  <c r="C145" i="15"/>
  <c r="AX144" i="15"/>
  <c r="AW144" i="15"/>
  <c r="AV144" i="15"/>
  <c r="AH144" i="15"/>
  <c r="AG144" i="15"/>
  <c r="AF144" i="15"/>
  <c r="AE144" i="15"/>
  <c r="AD144" i="15"/>
  <c r="N144" i="15"/>
  <c r="M144" i="15"/>
  <c r="L144" i="15"/>
  <c r="J144" i="15"/>
  <c r="G144" i="15"/>
  <c r="F144" i="15"/>
  <c r="C144" i="15"/>
  <c r="AX143" i="15"/>
  <c r="AW143" i="15"/>
  <c r="AV143" i="15"/>
  <c r="AH143" i="15"/>
  <c r="AG143" i="15"/>
  <c r="AF143" i="15"/>
  <c r="AE143" i="15"/>
  <c r="AD143" i="15"/>
  <c r="N143" i="15"/>
  <c r="M143" i="15"/>
  <c r="L143" i="15"/>
  <c r="J143" i="15" s="1"/>
  <c r="G143" i="15"/>
  <c r="F143" i="15"/>
  <c r="C143" i="15"/>
  <c r="AX142" i="15"/>
  <c r="AW142" i="15"/>
  <c r="AV142" i="15"/>
  <c r="AH142" i="15"/>
  <c r="AG142" i="15"/>
  <c r="AF142" i="15"/>
  <c r="AE142" i="15"/>
  <c r="AD142" i="15"/>
  <c r="N142" i="15"/>
  <c r="M142" i="15"/>
  <c r="L142" i="15"/>
  <c r="J142" i="15"/>
  <c r="G142" i="15"/>
  <c r="F142" i="15"/>
  <c r="C142" i="15"/>
  <c r="AX141" i="15"/>
  <c r="AW141" i="15"/>
  <c r="AV141" i="15"/>
  <c r="AH141" i="15"/>
  <c r="AG141" i="15"/>
  <c r="AF141" i="15"/>
  <c r="AE141" i="15"/>
  <c r="AD141" i="15"/>
  <c r="N141" i="15"/>
  <c r="M141" i="15"/>
  <c r="L141" i="15"/>
  <c r="G141" i="15"/>
  <c r="F141" i="15"/>
  <c r="C141" i="15"/>
  <c r="AX140" i="15"/>
  <c r="AW140" i="15"/>
  <c r="AV140" i="15"/>
  <c r="AH140" i="15"/>
  <c r="AG140" i="15"/>
  <c r="AF140" i="15"/>
  <c r="AE140" i="15"/>
  <c r="AD140" i="15"/>
  <c r="N140" i="15"/>
  <c r="M140" i="15"/>
  <c r="J140" i="15" s="1"/>
  <c r="L140" i="15"/>
  <c r="G140" i="15"/>
  <c r="F140" i="15"/>
  <c r="C140" i="15"/>
  <c r="AX139" i="15"/>
  <c r="AW139" i="15"/>
  <c r="AV139" i="15"/>
  <c r="AH139" i="15"/>
  <c r="AG139" i="15"/>
  <c r="AF139" i="15"/>
  <c r="AE139" i="15"/>
  <c r="AD139" i="15"/>
  <c r="N139" i="15"/>
  <c r="M139" i="15"/>
  <c r="L139" i="15"/>
  <c r="J139" i="15" s="1"/>
  <c r="G139" i="15"/>
  <c r="F139" i="15"/>
  <c r="C139" i="15"/>
  <c r="AX138" i="15"/>
  <c r="AW138" i="15"/>
  <c r="AV138" i="15"/>
  <c r="AH138" i="15"/>
  <c r="AG138" i="15"/>
  <c r="AF138" i="15"/>
  <c r="AE138" i="15"/>
  <c r="AD138" i="15"/>
  <c r="N138" i="15"/>
  <c r="M138" i="15"/>
  <c r="L138" i="15"/>
  <c r="J138" i="15" s="1"/>
  <c r="G138" i="15"/>
  <c r="F138" i="15"/>
  <c r="C138" i="15"/>
  <c r="AX137" i="15"/>
  <c r="AW137" i="15"/>
  <c r="AV137" i="15"/>
  <c r="AH137" i="15"/>
  <c r="AG137" i="15"/>
  <c r="AF137" i="15"/>
  <c r="AE137" i="15"/>
  <c r="AD137" i="15"/>
  <c r="N137" i="15"/>
  <c r="M137" i="15"/>
  <c r="L137" i="15"/>
  <c r="J137" i="15"/>
  <c r="G137" i="15"/>
  <c r="F137" i="15"/>
  <c r="C137" i="15"/>
  <c r="AX136" i="15"/>
  <c r="AW136" i="15"/>
  <c r="AV136" i="15"/>
  <c r="AH136" i="15"/>
  <c r="AG136" i="15"/>
  <c r="AF136" i="15"/>
  <c r="AE136" i="15"/>
  <c r="AD136" i="15"/>
  <c r="N136" i="15"/>
  <c r="M136" i="15"/>
  <c r="L136" i="15"/>
  <c r="J136" i="15"/>
  <c r="G136" i="15"/>
  <c r="F136" i="15"/>
  <c r="C136" i="15"/>
  <c r="AX134" i="15"/>
  <c r="AW134" i="15"/>
  <c r="AV134" i="15"/>
  <c r="AH134" i="15"/>
  <c r="AG134" i="15"/>
  <c r="AF134" i="15"/>
  <c r="AE134" i="15"/>
  <c r="AD134" i="15"/>
  <c r="N134" i="15"/>
  <c r="M134" i="15"/>
  <c r="L134" i="15"/>
  <c r="G134" i="15"/>
  <c r="F134" i="15"/>
  <c r="C134" i="15"/>
  <c r="AX133" i="15"/>
  <c r="AW133" i="15"/>
  <c r="AV133" i="15"/>
  <c r="AH133" i="15"/>
  <c r="AG133" i="15"/>
  <c r="AF133" i="15"/>
  <c r="AE133" i="15"/>
  <c r="AD133" i="15"/>
  <c r="N133" i="15"/>
  <c r="M133" i="15"/>
  <c r="J133" i="15" s="1"/>
  <c r="L133" i="15"/>
  <c r="G133" i="15"/>
  <c r="F133" i="15"/>
  <c r="C133" i="15"/>
  <c r="AX132" i="15"/>
  <c r="AW132" i="15"/>
  <c r="AV132" i="15"/>
  <c r="AH132" i="15"/>
  <c r="AG132" i="15"/>
  <c r="AF132" i="15"/>
  <c r="AE132" i="15"/>
  <c r="AD132" i="15"/>
  <c r="N132" i="15"/>
  <c r="M132" i="15"/>
  <c r="L132" i="15"/>
  <c r="J132" i="15" s="1"/>
  <c r="G132" i="15"/>
  <c r="F132" i="15"/>
  <c r="C132" i="15"/>
  <c r="AX131" i="15"/>
  <c r="AW131" i="15"/>
  <c r="AV131" i="15"/>
  <c r="AH131" i="15"/>
  <c r="AG131" i="15"/>
  <c r="AF131" i="15"/>
  <c r="AE131" i="15"/>
  <c r="AD131" i="15"/>
  <c r="N131" i="15"/>
  <c r="M131" i="15"/>
  <c r="L131" i="15"/>
  <c r="J131" i="15"/>
  <c r="G131" i="15"/>
  <c r="F131" i="15"/>
  <c r="C131" i="15"/>
  <c r="AX130" i="15"/>
  <c r="AW130" i="15"/>
  <c r="AV130" i="15"/>
  <c r="AH130" i="15"/>
  <c r="AG130" i="15"/>
  <c r="AF130" i="15"/>
  <c r="AE130" i="15"/>
  <c r="AD130" i="15"/>
  <c r="N130" i="15"/>
  <c r="M130" i="15"/>
  <c r="L130" i="15"/>
  <c r="J130" i="15" s="1"/>
  <c r="G130" i="15"/>
  <c r="F130" i="15"/>
  <c r="C130" i="15"/>
  <c r="AX129" i="15"/>
  <c r="AW129" i="15"/>
  <c r="AV129" i="15"/>
  <c r="AH129" i="15"/>
  <c r="AG129" i="15"/>
  <c r="AF129" i="15"/>
  <c r="AE129" i="15"/>
  <c r="AD129" i="15"/>
  <c r="N129" i="15"/>
  <c r="M129" i="15"/>
  <c r="L129" i="15"/>
  <c r="J129" i="15" s="1"/>
  <c r="G129" i="15"/>
  <c r="F129" i="15"/>
  <c r="C129" i="15"/>
  <c r="AX128" i="15"/>
  <c r="AW128" i="15"/>
  <c r="AV128" i="15"/>
  <c r="AH128" i="15"/>
  <c r="AG128" i="15"/>
  <c r="AF128" i="15"/>
  <c r="AE128" i="15"/>
  <c r="AD128" i="15"/>
  <c r="N128" i="15"/>
  <c r="M128" i="15"/>
  <c r="L128" i="15"/>
  <c r="J128" i="15"/>
  <c r="G128" i="15"/>
  <c r="F128" i="15"/>
  <c r="C128" i="15"/>
  <c r="AX127" i="15"/>
  <c r="AW127" i="15"/>
  <c r="AV127" i="15"/>
  <c r="AH127" i="15"/>
  <c r="AG127" i="15"/>
  <c r="AF127" i="15"/>
  <c r="AE127" i="15"/>
  <c r="AD127" i="15"/>
  <c r="N127" i="15"/>
  <c r="M127" i="15"/>
  <c r="J127" i="15" s="1"/>
  <c r="L127" i="15"/>
  <c r="G127" i="15"/>
  <c r="F127" i="15"/>
  <c r="C127" i="15"/>
  <c r="AX126" i="15"/>
  <c r="AW126" i="15"/>
  <c r="AV126" i="15"/>
  <c r="AH126" i="15"/>
  <c r="AG126" i="15"/>
  <c r="AF126" i="15"/>
  <c r="AE126" i="15"/>
  <c r="AD126" i="15"/>
  <c r="N126" i="15"/>
  <c r="M126" i="15"/>
  <c r="L126" i="15"/>
  <c r="G126" i="15"/>
  <c r="F126" i="15"/>
  <c r="C126" i="15"/>
  <c r="AX125" i="15"/>
  <c r="AW125" i="15"/>
  <c r="AV125" i="15"/>
  <c r="AH125" i="15"/>
  <c r="AG125" i="15"/>
  <c r="AF125" i="15"/>
  <c r="AE125" i="15"/>
  <c r="AD125" i="15"/>
  <c r="N125" i="15"/>
  <c r="M125" i="15"/>
  <c r="L125" i="15"/>
  <c r="J125" i="15"/>
  <c r="G125" i="15"/>
  <c r="F125" i="15"/>
  <c r="C125" i="15"/>
  <c r="AX124" i="15"/>
  <c r="AW124" i="15"/>
  <c r="AV124" i="15"/>
  <c r="AH124" i="15"/>
  <c r="AG124" i="15"/>
  <c r="AF124" i="15"/>
  <c r="AE124" i="15"/>
  <c r="AD124" i="15"/>
  <c r="N124" i="15"/>
  <c r="M124" i="15"/>
  <c r="L124" i="15"/>
  <c r="J124" i="15" s="1"/>
  <c r="G124" i="15"/>
  <c r="F124" i="15"/>
  <c r="C124" i="15"/>
  <c r="AX123" i="15"/>
  <c r="AW123" i="15"/>
  <c r="AV123" i="15"/>
  <c r="AH123" i="15"/>
  <c r="AG123" i="15"/>
  <c r="AF123" i="15"/>
  <c r="AE123" i="15"/>
  <c r="AD123" i="15"/>
  <c r="N123" i="15"/>
  <c r="M123" i="15"/>
  <c r="L123" i="15"/>
  <c r="J123" i="15"/>
  <c r="G123" i="15"/>
  <c r="F123" i="15"/>
  <c r="C123" i="15"/>
  <c r="AX122" i="15"/>
  <c r="AW122" i="15"/>
  <c r="AV122" i="15"/>
  <c r="AH122" i="15"/>
  <c r="AG122" i="15"/>
  <c r="AF122" i="15"/>
  <c r="AE122" i="15"/>
  <c r="AD122" i="15"/>
  <c r="N122" i="15"/>
  <c r="M122" i="15"/>
  <c r="L122" i="15"/>
  <c r="G122" i="15"/>
  <c r="F122" i="15"/>
  <c r="C122" i="15"/>
  <c r="AX121" i="15"/>
  <c r="AW121" i="15"/>
  <c r="AV121" i="15"/>
  <c r="AH121" i="15"/>
  <c r="AG121" i="15"/>
  <c r="AF121" i="15"/>
  <c r="AE121" i="15"/>
  <c r="AD121" i="15"/>
  <c r="N121" i="15"/>
  <c r="M121" i="15"/>
  <c r="L121" i="15"/>
  <c r="J121" i="15" s="1"/>
  <c r="G121" i="15"/>
  <c r="F121" i="15"/>
  <c r="C121" i="15"/>
  <c r="AX120" i="15"/>
  <c r="AW120" i="15"/>
  <c r="AV120" i="15"/>
  <c r="AH120" i="15"/>
  <c r="AG120" i="15"/>
  <c r="AF120" i="15"/>
  <c r="AE120" i="15"/>
  <c r="AD120" i="15"/>
  <c r="N120" i="15"/>
  <c r="M120" i="15"/>
  <c r="L120" i="15"/>
  <c r="J120" i="15"/>
  <c r="G120" i="15"/>
  <c r="F120" i="15"/>
  <c r="C120" i="15"/>
  <c r="AX119" i="15"/>
  <c r="AW119" i="15"/>
  <c r="AV119" i="15"/>
  <c r="AH119" i="15"/>
  <c r="AG119" i="15"/>
  <c r="AF119" i="15"/>
  <c r="AE119" i="15"/>
  <c r="AD119" i="15"/>
  <c r="N119" i="15"/>
  <c r="J119" i="15" s="1"/>
  <c r="M119" i="15"/>
  <c r="L119" i="15"/>
  <c r="G119" i="15"/>
  <c r="F119" i="15"/>
  <c r="C119" i="15"/>
  <c r="AX118" i="15"/>
  <c r="AW118" i="15"/>
  <c r="AV118" i="15"/>
  <c r="AH118" i="15"/>
  <c r="AG118" i="15"/>
  <c r="AF118" i="15"/>
  <c r="AE118" i="15"/>
  <c r="AD118" i="15"/>
  <c r="N118" i="15"/>
  <c r="M118" i="15"/>
  <c r="L118" i="15"/>
  <c r="G118" i="15"/>
  <c r="F118" i="15"/>
  <c r="C118" i="15"/>
  <c r="AX117" i="15"/>
  <c r="AW117" i="15"/>
  <c r="AV117" i="15"/>
  <c r="AH117" i="15"/>
  <c r="AG117" i="15"/>
  <c r="AF117" i="15"/>
  <c r="AE117" i="15"/>
  <c r="AD117" i="15"/>
  <c r="N117" i="15"/>
  <c r="M117" i="15"/>
  <c r="L117" i="15"/>
  <c r="J117" i="15"/>
  <c r="G117" i="15"/>
  <c r="F117" i="15"/>
  <c r="C117" i="15"/>
  <c r="AX116" i="15"/>
  <c r="AW116" i="15"/>
  <c r="AV116" i="15"/>
  <c r="AH116" i="15"/>
  <c r="AG116" i="15"/>
  <c r="AF116" i="15"/>
  <c r="AE116" i="15"/>
  <c r="AD116" i="15"/>
  <c r="N116" i="15"/>
  <c r="M116" i="15"/>
  <c r="L116" i="15"/>
  <c r="J116" i="15" s="1"/>
  <c r="G116" i="15"/>
  <c r="F116" i="15"/>
  <c r="C116" i="15"/>
  <c r="AX115" i="15"/>
  <c r="AW115" i="15"/>
  <c r="AV115" i="15"/>
  <c r="AH115" i="15"/>
  <c r="AG115" i="15"/>
  <c r="AF115" i="15"/>
  <c r="AE115" i="15"/>
  <c r="AD115" i="15"/>
  <c r="N115" i="15"/>
  <c r="M115" i="15"/>
  <c r="J115" i="15" s="1"/>
  <c r="L115" i="15"/>
  <c r="G115" i="15"/>
  <c r="F115" i="15"/>
  <c r="C115" i="15"/>
  <c r="AX114" i="15"/>
  <c r="AW114" i="15"/>
  <c r="AV114" i="15"/>
  <c r="AH114" i="15"/>
  <c r="AG114" i="15"/>
  <c r="AF114" i="15"/>
  <c r="AE114" i="15"/>
  <c r="AD114" i="15"/>
  <c r="N114" i="15"/>
  <c r="M114" i="15"/>
  <c r="L114" i="15"/>
  <c r="G114" i="15"/>
  <c r="F114" i="15"/>
  <c r="C114" i="15"/>
  <c r="AX113" i="15"/>
  <c r="AW113" i="15"/>
  <c r="AV113" i="15"/>
  <c r="AH113" i="15"/>
  <c r="AG113" i="15"/>
  <c r="AF113" i="15"/>
  <c r="AE113" i="15"/>
  <c r="AD113" i="15"/>
  <c r="N113" i="15"/>
  <c r="M113" i="15"/>
  <c r="L113" i="15"/>
  <c r="J113" i="15" s="1"/>
  <c r="G113" i="15"/>
  <c r="F113" i="15"/>
  <c r="C113" i="15"/>
  <c r="AX112" i="15"/>
  <c r="AW112" i="15"/>
  <c r="AV112" i="15"/>
  <c r="AH112" i="15"/>
  <c r="AG112" i="15"/>
  <c r="AF112" i="15"/>
  <c r="AE112" i="15"/>
  <c r="AD112" i="15"/>
  <c r="N112" i="15"/>
  <c r="M112" i="15"/>
  <c r="L112" i="15"/>
  <c r="J112" i="15"/>
  <c r="G112" i="15"/>
  <c r="F112" i="15"/>
  <c r="C112" i="15"/>
  <c r="AX111" i="15"/>
  <c r="AW111" i="15"/>
  <c r="AV111" i="15"/>
  <c r="AH111" i="15"/>
  <c r="AG111" i="15"/>
  <c r="AF111" i="15"/>
  <c r="AE111" i="15"/>
  <c r="AD111" i="15"/>
  <c r="N111" i="15"/>
  <c r="M111" i="15"/>
  <c r="J111" i="15" s="1"/>
  <c r="L111" i="15"/>
  <c r="G111" i="15"/>
  <c r="F111" i="15"/>
  <c r="C111" i="15"/>
  <c r="AX110" i="15"/>
  <c r="AW110" i="15"/>
  <c r="AV110" i="15"/>
  <c r="AH110" i="15"/>
  <c r="AG110" i="15"/>
  <c r="AF110" i="15"/>
  <c r="AE110" i="15"/>
  <c r="AD110" i="15"/>
  <c r="N110" i="15"/>
  <c r="M110" i="15"/>
  <c r="L110" i="15"/>
  <c r="G110" i="15"/>
  <c r="F110" i="15"/>
  <c r="C110" i="15"/>
  <c r="AX109" i="15"/>
  <c r="AW109" i="15"/>
  <c r="AV109" i="15"/>
  <c r="AH109" i="15"/>
  <c r="AG109" i="15"/>
  <c r="AF109" i="15"/>
  <c r="AE109" i="15"/>
  <c r="AD109" i="15"/>
  <c r="N109" i="15"/>
  <c r="M109" i="15"/>
  <c r="L109" i="15"/>
  <c r="J109" i="15"/>
  <c r="G109" i="15"/>
  <c r="F109" i="15"/>
  <c r="C109" i="15"/>
  <c r="AX108" i="15"/>
  <c r="AW108" i="15"/>
  <c r="AV108" i="15"/>
  <c r="AH108" i="15"/>
  <c r="AG108" i="15"/>
  <c r="AF108" i="15"/>
  <c r="AE108" i="15"/>
  <c r="AD108" i="15"/>
  <c r="N108" i="15"/>
  <c r="M108" i="15"/>
  <c r="L108" i="15"/>
  <c r="J108" i="15" s="1"/>
  <c r="G108" i="15"/>
  <c r="F108" i="15"/>
  <c r="C108" i="15"/>
  <c r="AX107" i="15"/>
  <c r="AW107" i="15"/>
  <c r="AV107" i="15"/>
  <c r="AH107" i="15"/>
  <c r="AG107" i="15"/>
  <c r="AF107" i="15"/>
  <c r="AE107" i="15"/>
  <c r="AD107" i="15"/>
  <c r="N107" i="15"/>
  <c r="M107" i="15"/>
  <c r="J107" i="15" s="1"/>
  <c r="L107" i="15"/>
  <c r="G107" i="15"/>
  <c r="F107" i="15"/>
  <c r="C107" i="15"/>
  <c r="AX106" i="15"/>
  <c r="AW106" i="15"/>
  <c r="AV106" i="15"/>
  <c r="AH106" i="15"/>
  <c r="AG106" i="15"/>
  <c r="AF106" i="15"/>
  <c r="AE106" i="15"/>
  <c r="AD106" i="15"/>
  <c r="N106" i="15"/>
  <c r="M106" i="15"/>
  <c r="L106" i="15"/>
  <c r="J106" i="15" s="1"/>
  <c r="G106" i="15"/>
  <c r="F106" i="15"/>
  <c r="C106" i="15"/>
  <c r="AX105" i="15"/>
  <c r="AW105" i="15"/>
  <c r="AV105" i="15"/>
  <c r="AH105" i="15"/>
  <c r="AG105" i="15"/>
  <c r="AF105" i="15"/>
  <c r="AE105" i="15"/>
  <c r="AD105" i="15"/>
  <c r="N105" i="15"/>
  <c r="M105" i="15"/>
  <c r="L105" i="15"/>
  <c r="J105" i="15" s="1"/>
  <c r="G105" i="15"/>
  <c r="F105" i="15"/>
  <c r="C105" i="15"/>
  <c r="AX104" i="15"/>
  <c r="AW104" i="15"/>
  <c r="AV104" i="15"/>
  <c r="AH104" i="15"/>
  <c r="AG104" i="15"/>
  <c r="AF104" i="15"/>
  <c r="AE104" i="15"/>
  <c r="AD104" i="15"/>
  <c r="N104" i="15"/>
  <c r="M104" i="15"/>
  <c r="L104" i="15"/>
  <c r="J104" i="15"/>
  <c r="G104" i="15"/>
  <c r="F104" i="15"/>
  <c r="C104" i="15"/>
  <c r="AX103" i="15"/>
  <c r="AW103" i="15"/>
  <c r="AV103" i="15"/>
  <c r="AH103" i="15"/>
  <c r="AG103" i="15"/>
  <c r="AF103" i="15"/>
  <c r="AE103" i="15"/>
  <c r="AD103" i="15"/>
  <c r="N103" i="15"/>
  <c r="M103" i="15"/>
  <c r="L103" i="15"/>
  <c r="J103" i="15" s="1"/>
  <c r="G103" i="15"/>
  <c r="F103" i="15"/>
  <c r="C103" i="15"/>
  <c r="AX102" i="15"/>
  <c r="AW102" i="15"/>
  <c r="AV102" i="15"/>
  <c r="AH102" i="15"/>
  <c r="AG102" i="15"/>
  <c r="AF102" i="15"/>
  <c r="AE102" i="15"/>
  <c r="AD102" i="15"/>
  <c r="N102" i="15"/>
  <c r="M102" i="15"/>
  <c r="J102" i="15" s="1"/>
  <c r="L102" i="15"/>
  <c r="G102" i="15"/>
  <c r="F102" i="15"/>
  <c r="C102" i="15"/>
  <c r="AX101" i="15"/>
  <c r="AW101" i="15"/>
  <c r="AV101" i="15"/>
  <c r="AH101" i="15"/>
  <c r="AG101" i="15"/>
  <c r="AF101" i="15"/>
  <c r="AE101" i="15"/>
  <c r="AD101" i="15"/>
  <c r="N101" i="15"/>
  <c r="M101" i="15"/>
  <c r="L101" i="15"/>
  <c r="J101" i="15" s="1"/>
  <c r="G101" i="15"/>
  <c r="F101" i="15"/>
  <c r="C101" i="15"/>
  <c r="AX100" i="15"/>
  <c r="AW100" i="15"/>
  <c r="AV100" i="15"/>
  <c r="AH100" i="15"/>
  <c r="AG100" i="15"/>
  <c r="AF100" i="15"/>
  <c r="AE100" i="15"/>
  <c r="AD100" i="15"/>
  <c r="N100" i="15"/>
  <c r="M100" i="15"/>
  <c r="J100" i="15" s="1"/>
  <c r="L100" i="15"/>
  <c r="G100" i="15"/>
  <c r="F100" i="15"/>
  <c r="C100" i="15"/>
  <c r="AX99" i="15"/>
  <c r="AW99" i="15"/>
  <c r="AV99" i="15"/>
  <c r="AH99" i="15"/>
  <c r="AG99" i="15"/>
  <c r="AF99" i="15"/>
  <c r="AE99" i="15"/>
  <c r="AD99" i="15"/>
  <c r="N99" i="15"/>
  <c r="M99" i="15"/>
  <c r="L99" i="15"/>
  <c r="J99" i="15" s="1"/>
  <c r="G99" i="15"/>
  <c r="F99" i="15"/>
  <c r="C99" i="15"/>
  <c r="AX98" i="15"/>
  <c r="AW98" i="15"/>
  <c r="AV98" i="15"/>
  <c r="AH98" i="15"/>
  <c r="AG98" i="15"/>
  <c r="AF98" i="15"/>
  <c r="AE98" i="15"/>
  <c r="AD98" i="15"/>
  <c r="N98" i="15"/>
  <c r="M98" i="15"/>
  <c r="L98" i="15"/>
  <c r="J98" i="15"/>
  <c r="G98" i="15"/>
  <c r="F98" i="15"/>
  <c r="C98" i="15"/>
  <c r="AX96" i="15"/>
  <c r="AW96" i="15"/>
  <c r="AV96" i="15"/>
  <c r="AH96" i="15"/>
  <c r="AG96" i="15"/>
  <c r="AF96" i="15"/>
  <c r="AE96" i="15"/>
  <c r="AD96" i="15"/>
  <c r="N96" i="15"/>
  <c r="M96" i="15"/>
  <c r="L96" i="15"/>
  <c r="J96" i="15" s="1"/>
  <c r="G96" i="15"/>
  <c r="F96" i="15"/>
  <c r="C96" i="15"/>
  <c r="AX95" i="15"/>
  <c r="AW95" i="15"/>
  <c r="AV95" i="15"/>
  <c r="AH95" i="15"/>
  <c r="AG95" i="15"/>
  <c r="AF95" i="15"/>
  <c r="AE95" i="15"/>
  <c r="AD95" i="15"/>
  <c r="N95" i="15"/>
  <c r="M95" i="15"/>
  <c r="L95" i="15"/>
  <c r="J95" i="15"/>
  <c r="G95" i="15"/>
  <c r="F95" i="15"/>
  <c r="C95" i="15"/>
  <c r="AX94" i="15"/>
  <c r="AW94" i="15"/>
  <c r="AV94" i="15"/>
  <c r="AH94" i="15"/>
  <c r="AG94" i="15"/>
  <c r="AF94" i="15"/>
  <c r="AE94" i="15"/>
  <c r="AD94" i="15"/>
  <c r="N94" i="15"/>
  <c r="M94" i="15"/>
  <c r="L94" i="15"/>
  <c r="J94" i="15" s="1"/>
  <c r="G94" i="15"/>
  <c r="F94" i="15"/>
  <c r="C94" i="15"/>
  <c r="AX93" i="15"/>
  <c r="AW93" i="15"/>
  <c r="AV93" i="15"/>
  <c r="AH93" i="15"/>
  <c r="AG93" i="15"/>
  <c r="AF93" i="15"/>
  <c r="AE93" i="15"/>
  <c r="AD93" i="15"/>
  <c r="N93" i="15"/>
  <c r="M93" i="15"/>
  <c r="J93" i="15" s="1"/>
  <c r="L93" i="15"/>
  <c r="G93" i="15"/>
  <c r="F93" i="15"/>
  <c r="C93" i="15"/>
  <c r="AX92" i="15"/>
  <c r="AW92" i="15"/>
  <c r="AV92" i="15"/>
  <c r="AH92" i="15"/>
  <c r="AG92" i="15"/>
  <c r="AF92" i="15"/>
  <c r="AE92" i="15"/>
  <c r="AD92" i="15"/>
  <c r="N92" i="15"/>
  <c r="M92" i="15"/>
  <c r="L92" i="15"/>
  <c r="J92" i="15" s="1"/>
  <c r="G92" i="15"/>
  <c r="F92" i="15"/>
  <c r="C92" i="15"/>
  <c r="AX91" i="15"/>
  <c r="AW91" i="15"/>
  <c r="AV91" i="15"/>
  <c r="AH91" i="15"/>
  <c r="AG91" i="15"/>
  <c r="AF91" i="15"/>
  <c r="AE91" i="15"/>
  <c r="AD91" i="15"/>
  <c r="N91" i="15"/>
  <c r="M91" i="15"/>
  <c r="J91" i="15" s="1"/>
  <c r="L91" i="15"/>
  <c r="G91" i="15"/>
  <c r="F91" i="15"/>
  <c r="C91" i="15"/>
  <c r="AX90" i="15"/>
  <c r="AW90" i="15"/>
  <c r="AV90" i="15"/>
  <c r="AH90" i="15"/>
  <c r="AG90" i="15"/>
  <c r="AF90" i="15"/>
  <c r="AE90" i="15"/>
  <c r="AD90" i="15"/>
  <c r="N90" i="15"/>
  <c r="M90" i="15"/>
  <c r="L90" i="15"/>
  <c r="J90" i="15" s="1"/>
  <c r="G90" i="15"/>
  <c r="F90" i="15"/>
  <c r="C90" i="15"/>
  <c r="AX89" i="15"/>
  <c r="AW89" i="15"/>
  <c r="AV89" i="15"/>
  <c r="AH89" i="15"/>
  <c r="AG89" i="15"/>
  <c r="AF89" i="15"/>
  <c r="AE89" i="15"/>
  <c r="AD89" i="15"/>
  <c r="N89" i="15"/>
  <c r="M89" i="15"/>
  <c r="L89" i="15"/>
  <c r="J89" i="15"/>
  <c r="G89" i="15"/>
  <c r="F89" i="15"/>
  <c r="C89" i="15"/>
  <c r="AX88" i="15"/>
  <c r="AW88" i="15"/>
  <c r="AV88" i="15"/>
  <c r="AH88" i="15"/>
  <c r="AG88" i="15"/>
  <c r="AF88" i="15"/>
  <c r="AE88" i="15"/>
  <c r="AD88" i="15"/>
  <c r="N88" i="15"/>
  <c r="M88" i="15"/>
  <c r="L88" i="15"/>
  <c r="J88" i="15" s="1"/>
  <c r="G88" i="15"/>
  <c r="F88" i="15"/>
  <c r="C88" i="15"/>
  <c r="AX87" i="15"/>
  <c r="AW87" i="15"/>
  <c r="AV87" i="15"/>
  <c r="AH87" i="15"/>
  <c r="AG87" i="15"/>
  <c r="AF87" i="15"/>
  <c r="AE87" i="15"/>
  <c r="AD87" i="15"/>
  <c r="N87" i="15"/>
  <c r="M87" i="15"/>
  <c r="L87" i="15"/>
  <c r="J87" i="15"/>
  <c r="G87" i="15"/>
  <c r="F87" i="15"/>
  <c r="C87" i="15"/>
  <c r="AX86" i="15"/>
  <c r="AW86" i="15"/>
  <c r="AV86" i="15"/>
  <c r="AH86" i="15"/>
  <c r="AG86" i="15"/>
  <c r="AF86" i="15"/>
  <c r="AE86" i="15"/>
  <c r="AD86" i="15"/>
  <c r="N86" i="15"/>
  <c r="M86" i="15"/>
  <c r="L86" i="15"/>
  <c r="J86" i="15" s="1"/>
  <c r="G86" i="15"/>
  <c r="F86" i="15"/>
  <c r="C86" i="15"/>
  <c r="AX85" i="15"/>
  <c r="AW85" i="15"/>
  <c r="AV85" i="15"/>
  <c r="AH85" i="15"/>
  <c r="AG85" i="15"/>
  <c r="AF85" i="15"/>
  <c r="AE85" i="15"/>
  <c r="AD85" i="15"/>
  <c r="N85" i="15"/>
  <c r="M85" i="15"/>
  <c r="J85" i="15" s="1"/>
  <c r="L85" i="15"/>
  <c r="G85" i="15"/>
  <c r="F85" i="15"/>
  <c r="C85" i="15"/>
  <c r="AX84" i="15"/>
  <c r="AW84" i="15"/>
  <c r="AV84" i="15"/>
  <c r="AH84" i="15"/>
  <c r="AG84" i="15"/>
  <c r="AF84" i="15"/>
  <c r="AE84" i="15"/>
  <c r="AD84" i="15"/>
  <c r="N84" i="15"/>
  <c r="M84" i="15"/>
  <c r="L84" i="15"/>
  <c r="J84" i="15" s="1"/>
  <c r="G84" i="15"/>
  <c r="F84" i="15"/>
  <c r="C84" i="15"/>
  <c r="AX83" i="15"/>
  <c r="AW83" i="15"/>
  <c r="AV83" i="15"/>
  <c r="AH83" i="15"/>
  <c r="AG83" i="15"/>
  <c r="AF83" i="15"/>
  <c r="AE83" i="15"/>
  <c r="AD83" i="15"/>
  <c r="N83" i="15"/>
  <c r="M83" i="15"/>
  <c r="J83" i="15" s="1"/>
  <c r="L83" i="15"/>
  <c r="G83" i="15"/>
  <c r="F83" i="15"/>
  <c r="C83" i="15"/>
  <c r="AX81" i="15"/>
  <c r="AW81" i="15"/>
  <c r="AV81" i="15"/>
  <c r="AH81" i="15"/>
  <c r="AG81" i="15"/>
  <c r="AF81" i="15"/>
  <c r="AE81" i="15"/>
  <c r="AD81" i="15"/>
  <c r="N81" i="15"/>
  <c r="M81" i="15"/>
  <c r="L81" i="15"/>
  <c r="J81" i="15" s="1"/>
  <c r="G81" i="15"/>
  <c r="F81" i="15"/>
  <c r="C81" i="15"/>
  <c r="AX80" i="15"/>
  <c r="AW80" i="15"/>
  <c r="AV80" i="15"/>
  <c r="AH80" i="15"/>
  <c r="AG80" i="15"/>
  <c r="AF80" i="15"/>
  <c r="AE80" i="15"/>
  <c r="AD80" i="15"/>
  <c r="N80" i="15"/>
  <c r="M80" i="15"/>
  <c r="L80" i="15"/>
  <c r="J80" i="15"/>
  <c r="G80" i="15"/>
  <c r="F80" i="15"/>
  <c r="C80" i="15"/>
  <c r="AX79" i="15"/>
  <c r="AW79" i="15"/>
  <c r="AV79" i="15"/>
  <c r="AH79" i="15"/>
  <c r="AG79" i="15"/>
  <c r="AF79" i="15"/>
  <c r="AE79" i="15"/>
  <c r="AD79" i="15"/>
  <c r="N79" i="15"/>
  <c r="M79" i="15"/>
  <c r="L79" i="15"/>
  <c r="J79" i="15" s="1"/>
  <c r="G79" i="15"/>
  <c r="F79" i="15"/>
  <c r="C79" i="15"/>
  <c r="AX77" i="15"/>
  <c r="AW77" i="15"/>
  <c r="AV77" i="15"/>
  <c r="AH77" i="15"/>
  <c r="AG77" i="15"/>
  <c r="AF77" i="15"/>
  <c r="AE77" i="15"/>
  <c r="AD77" i="15"/>
  <c r="N77" i="15"/>
  <c r="M77" i="15"/>
  <c r="L77" i="15"/>
  <c r="J77" i="15"/>
  <c r="G77" i="15"/>
  <c r="F77" i="15"/>
  <c r="C77" i="15"/>
  <c r="AX76" i="15"/>
  <c r="AW76" i="15"/>
  <c r="AV76" i="15"/>
  <c r="AH76" i="15"/>
  <c r="AG76" i="15"/>
  <c r="AF76" i="15"/>
  <c r="AE76" i="15"/>
  <c r="AD76" i="15"/>
  <c r="N76" i="15"/>
  <c r="M76" i="15"/>
  <c r="L76" i="15"/>
  <c r="J76" i="15" s="1"/>
  <c r="G76" i="15"/>
  <c r="F76" i="15"/>
  <c r="C76" i="15"/>
  <c r="AX75" i="15"/>
  <c r="AW75" i="15"/>
  <c r="AV75" i="15"/>
  <c r="AH75" i="15"/>
  <c r="AG75" i="15"/>
  <c r="AF75" i="15"/>
  <c r="AE75" i="15"/>
  <c r="AD75" i="15"/>
  <c r="N75" i="15"/>
  <c r="M75" i="15"/>
  <c r="J75" i="15" s="1"/>
  <c r="L75" i="15"/>
  <c r="G75" i="15"/>
  <c r="F75" i="15"/>
  <c r="C75" i="15"/>
  <c r="AX74" i="15"/>
  <c r="AW74" i="15"/>
  <c r="AV74" i="15"/>
  <c r="AH74" i="15"/>
  <c r="AG74" i="15"/>
  <c r="AF74" i="15"/>
  <c r="AE74" i="15"/>
  <c r="AD74" i="15"/>
  <c r="N74" i="15"/>
  <c r="M74" i="15"/>
  <c r="L74" i="15"/>
  <c r="J74" i="15" s="1"/>
  <c r="G74" i="15"/>
  <c r="F74" i="15"/>
  <c r="C74" i="15"/>
  <c r="AX73" i="15"/>
  <c r="AW73" i="15"/>
  <c r="AV73" i="15"/>
  <c r="AH73" i="15"/>
  <c r="AG73" i="15"/>
  <c r="AF73" i="15"/>
  <c r="AE73" i="15"/>
  <c r="AD73" i="15"/>
  <c r="N73" i="15"/>
  <c r="M73" i="15"/>
  <c r="J73" i="15" s="1"/>
  <c r="L73" i="15"/>
  <c r="G73" i="15"/>
  <c r="F73" i="15"/>
  <c r="C73" i="15"/>
  <c r="AX72" i="15"/>
  <c r="AW72" i="15"/>
  <c r="AV72" i="15"/>
  <c r="AH72" i="15"/>
  <c r="AG72" i="15"/>
  <c r="AF72" i="15"/>
  <c r="AE72" i="15"/>
  <c r="AD72" i="15"/>
  <c r="N72" i="15"/>
  <c r="M72" i="15"/>
  <c r="L72" i="15"/>
  <c r="J72" i="15" s="1"/>
  <c r="G72" i="15"/>
  <c r="F72" i="15"/>
  <c r="C72" i="15"/>
  <c r="AX71" i="15"/>
  <c r="AW71" i="15"/>
  <c r="AV71" i="15"/>
  <c r="AH71" i="15"/>
  <c r="AG71" i="15"/>
  <c r="AF71" i="15"/>
  <c r="AE71" i="15"/>
  <c r="AD71" i="15"/>
  <c r="N71" i="15"/>
  <c r="M71" i="15"/>
  <c r="L71" i="15"/>
  <c r="J71" i="15"/>
  <c r="G71" i="15"/>
  <c r="F71" i="15"/>
  <c r="C71" i="15"/>
  <c r="AX70" i="15"/>
  <c r="AW70" i="15"/>
  <c r="AV70" i="15"/>
  <c r="AH70" i="15"/>
  <c r="AG70" i="15"/>
  <c r="AF70" i="15"/>
  <c r="AE70" i="15"/>
  <c r="AD70" i="15"/>
  <c r="N70" i="15"/>
  <c r="M70" i="15"/>
  <c r="L70" i="15"/>
  <c r="J70" i="15" s="1"/>
  <c r="G70" i="15"/>
  <c r="F70" i="15"/>
  <c r="C70" i="15"/>
  <c r="AX68" i="15"/>
  <c r="AW68" i="15"/>
  <c r="AV68" i="15"/>
  <c r="AH68" i="15"/>
  <c r="AG68" i="15"/>
  <c r="AF68" i="15"/>
  <c r="AE68" i="15"/>
  <c r="AD68" i="15"/>
  <c r="N68" i="15"/>
  <c r="M68" i="15"/>
  <c r="L68" i="15"/>
  <c r="J68" i="15"/>
  <c r="G68" i="15"/>
  <c r="F68" i="15"/>
  <c r="C68" i="15"/>
  <c r="AX67" i="15"/>
  <c r="AW67" i="15"/>
  <c r="AV67" i="15"/>
  <c r="AH67" i="15"/>
  <c r="AG67" i="15"/>
  <c r="AF67" i="15"/>
  <c r="AE67" i="15"/>
  <c r="AD67" i="15"/>
  <c r="N67" i="15"/>
  <c r="M67" i="15"/>
  <c r="L67" i="15"/>
  <c r="J67" i="15" s="1"/>
  <c r="G67" i="15"/>
  <c r="F67" i="15"/>
  <c r="C67" i="15"/>
  <c r="AX66" i="15"/>
  <c r="AW66" i="15"/>
  <c r="AV66" i="15"/>
  <c r="AH66" i="15"/>
  <c r="AG66" i="15"/>
  <c r="AF66" i="15"/>
  <c r="AE66" i="15"/>
  <c r="AD66" i="15"/>
  <c r="N66" i="15"/>
  <c r="M66" i="15"/>
  <c r="J66" i="15" s="1"/>
  <c r="L66" i="15"/>
  <c r="G66" i="15"/>
  <c r="F66" i="15"/>
  <c r="C66" i="15"/>
  <c r="AX65" i="15"/>
  <c r="AW65" i="15"/>
  <c r="AV65" i="15"/>
  <c r="AH65" i="15"/>
  <c r="AG65" i="15"/>
  <c r="AF65" i="15"/>
  <c r="AE65" i="15"/>
  <c r="AD65" i="15"/>
  <c r="N65" i="15"/>
  <c r="M65" i="15"/>
  <c r="L65" i="15"/>
  <c r="J65" i="15" s="1"/>
  <c r="G65" i="15"/>
  <c r="F65" i="15"/>
  <c r="C65" i="15"/>
  <c r="AX64" i="15"/>
  <c r="AW64" i="15"/>
  <c r="AV64" i="15"/>
  <c r="AH64" i="15"/>
  <c r="AG64" i="15"/>
  <c r="AF64" i="15"/>
  <c r="AE64" i="15"/>
  <c r="AD64" i="15"/>
  <c r="N64" i="15"/>
  <c r="M64" i="15"/>
  <c r="J64" i="15" s="1"/>
  <c r="L64" i="15"/>
  <c r="G64" i="15"/>
  <c r="F64" i="15"/>
  <c r="C64" i="15"/>
  <c r="AX62" i="15"/>
  <c r="AW62" i="15"/>
  <c r="AV62" i="15"/>
  <c r="AH62" i="15"/>
  <c r="AG62" i="15"/>
  <c r="AF62" i="15"/>
  <c r="AE62" i="15"/>
  <c r="AD62" i="15"/>
  <c r="N62" i="15"/>
  <c r="M62" i="15"/>
  <c r="L62" i="15"/>
  <c r="J62" i="15" s="1"/>
  <c r="G62" i="15"/>
  <c r="F62" i="15"/>
  <c r="C62" i="15"/>
  <c r="AX61" i="15"/>
  <c r="AW61" i="15"/>
  <c r="AV61" i="15"/>
  <c r="AH61" i="15"/>
  <c r="AG61" i="15"/>
  <c r="AF61" i="15"/>
  <c r="AE61" i="15"/>
  <c r="AD61" i="15"/>
  <c r="N61" i="15"/>
  <c r="M61" i="15"/>
  <c r="L61" i="15"/>
  <c r="J61" i="15"/>
  <c r="G61" i="15"/>
  <c r="F61" i="15"/>
  <c r="C61" i="15"/>
  <c r="AX60" i="15"/>
  <c r="AW60" i="15"/>
  <c r="AV60" i="15"/>
  <c r="AH60" i="15"/>
  <c r="AG60" i="15"/>
  <c r="AF60" i="15"/>
  <c r="AE60" i="15"/>
  <c r="AD60" i="15"/>
  <c r="N60" i="15"/>
  <c r="M60" i="15"/>
  <c r="L60" i="15"/>
  <c r="J60" i="15" s="1"/>
  <c r="G60" i="15"/>
  <c r="F60" i="15"/>
  <c r="C60" i="15"/>
  <c r="AX59" i="15"/>
  <c r="AW59" i="15"/>
  <c r="AV59" i="15"/>
  <c r="AH59" i="15"/>
  <c r="AG59" i="15"/>
  <c r="AF59" i="15"/>
  <c r="AE59" i="15"/>
  <c r="AD59" i="15"/>
  <c r="N59" i="15"/>
  <c r="M59" i="15"/>
  <c r="L59" i="15"/>
  <c r="J59" i="15"/>
  <c r="G59" i="15"/>
  <c r="F59" i="15"/>
  <c r="C59" i="15"/>
  <c r="AX58" i="15"/>
  <c r="AW58" i="15"/>
  <c r="AV58" i="15"/>
  <c r="AH58" i="15"/>
  <c r="AG58" i="15"/>
  <c r="AF58" i="15"/>
  <c r="AE58" i="15"/>
  <c r="AD58" i="15"/>
  <c r="N58" i="15"/>
  <c r="M58" i="15"/>
  <c r="L58" i="15"/>
  <c r="J58" i="15" s="1"/>
  <c r="G58" i="15"/>
  <c r="F58" i="15"/>
  <c r="C58" i="15"/>
  <c r="AX57" i="15"/>
  <c r="AW57" i="15"/>
  <c r="AV57" i="15"/>
  <c r="AH57" i="15"/>
  <c r="AG57" i="15"/>
  <c r="AF57" i="15"/>
  <c r="AE57" i="15"/>
  <c r="AD57" i="15"/>
  <c r="N57" i="15"/>
  <c r="M57" i="15"/>
  <c r="J57" i="15" s="1"/>
  <c r="L57" i="15"/>
  <c r="G57" i="15"/>
  <c r="F57" i="15"/>
  <c r="C57" i="15"/>
  <c r="AX56" i="15"/>
  <c r="AW56" i="15"/>
  <c r="AV56" i="15"/>
  <c r="AH56" i="15"/>
  <c r="AG56" i="15"/>
  <c r="AF56" i="15"/>
  <c r="AE56" i="15"/>
  <c r="AD56" i="15"/>
  <c r="N56" i="15"/>
  <c r="M56" i="15"/>
  <c r="L56" i="15"/>
  <c r="J56" i="15" s="1"/>
  <c r="G56" i="15"/>
  <c r="F56" i="15"/>
  <c r="C56" i="15"/>
  <c r="AX55" i="15"/>
  <c r="AW55" i="15"/>
  <c r="AV55" i="15"/>
  <c r="AH55" i="15"/>
  <c r="AG55" i="15"/>
  <c r="AF55" i="15"/>
  <c r="AE55" i="15"/>
  <c r="AD55" i="15"/>
  <c r="N55" i="15"/>
  <c r="M55" i="15"/>
  <c r="J55" i="15" s="1"/>
  <c r="L55" i="15"/>
  <c r="G55" i="15"/>
  <c r="F55" i="15"/>
  <c r="C55" i="15"/>
  <c r="AX54" i="15"/>
  <c r="AW54" i="15"/>
  <c r="AV54" i="15"/>
  <c r="AH54" i="15"/>
  <c r="AG54" i="15"/>
  <c r="AF54" i="15"/>
  <c r="AE54" i="15"/>
  <c r="AD54" i="15"/>
  <c r="N54" i="15"/>
  <c r="M54" i="15"/>
  <c r="L54" i="15"/>
  <c r="J54" i="15" s="1"/>
  <c r="G54" i="15"/>
  <c r="F54" i="15"/>
  <c r="C54" i="15"/>
  <c r="AX53" i="15"/>
  <c r="AW53" i="15"/>
  <c r="AV53" i="15"/>
  <c r="AH53" i="15"/>
  <c r="AG53" i="15"/>
  <c r="AF53" i="15"/>
  <c r="AE53" i="15"/>
  <c r="AD53" i="15"/>
  <c r="N53" i="15"/>
  <c r="M53" i="15"/>
  <c r="L53" i="15"/>
  <c r="J53" i="15"/>
  <c r="G53" i="15"/>
  <c r="F53" i="15"/>
  <c r="C53" i="15"/>
  <c r="AX52" i="15"/>
  <c r="AW52" i="15"/>
  <c r="AV52" i="15"/>
  <c r="AH52" i="15"/>
  <c r="AG52" i="15"/>
  <c r="AF52" i="15"/>
  <c r="AE52" i="15"/>
  <c r="AD52" i="15"/>
  <c r="N52" i="15"/>
  <c r="M52" i="15"/>
  <c r="L52" i="15"/>
  <c r="J52" i="15" s="1"/>
  <c r="G52" i="15"/>
  <c r="F52" i="15"/>
  <c r="C52" i="15"/>
  <c r="AX51" i="15"/>
  <c r="AW51" i="15"/>
  <c r="AV51" i="15"/>
  <c r="AH51" i="15"/>
  <c r="AG51" i="15"/>
  <c r="AF51" i="15"/>
  <c r="AE51" i="15"/>
  <c r="AD51" i="15"/>
  <c r="N51" i="15"/>
  <c r="M51" i="15"/>
  <c r="L51" i="15"/>
  <c r="J51" i="15"/>
  <c r="G51" i="15"/>
  <c r="F51" i="15"/>
  <c r="C51" i="15"/>
  <c r="AX50" i="15"/>
  <c r="AW50" i="15"/>
  <c r="AV50" i="15"/>
  <c r="AH50" i="15"/>
  <c r="AG50" i="15"/>
  <c r="AF50" i="15"/>
  <c r="AE50" i="15"/>
  <c r="AD50" i="15"/>
  <c r="N50" i="15"/>
  <c r="M50" i="15"/>
  <c r="L50" i="15"/>
  <c r="J50" i="15" s="1"/>
  <c r="G50" i="15"/>
  <c r="F50" i="15"/>
  <c r="C50" i="15"/>
  <c r="AX49" i="15"/>
  <c r="AW49" i="15"/>
  <c r="AV49" i="15"/>
  <c r="AH49" i="15"/>
  <c r="AG49" i="15"/>
  <c r="AF49" i="15"/>
  <c r="AE49" i="15"/>
  <c r="AD49" i="15"/>
  <c r="N49" i="15"/>
  <c r="M49" i="15"/>
  <c r="J49" i="15" s="1"/>
  <c r="L49" i="15"/>
  <c r="G49" i="15"/>
  <c r="F49" i="15"/>
  <c r="C49" i="15"/>
  <c r="AX47" i="15"/>
  <c r="AW47" i="15"/>
  <c r="AV47" i="15"/>
  <c r="AH47" i="15"/>
  <c r="AG47" i="15"/>
  <c r="AF47" i="15"/>
  <c r="AE47" i="15"/>
  <c r="AD47" i="15"/>
  <c r="N47" i="15"/>
  <c r="M47" i="15"/>
  <c r="L47" i="15"/>
  <c r="J47" i="15" s="1"/>
  <c r="G47" i="15"/>
  <c r="F47" i="15"/>
  <c r="C47" i="15"/>
  <c r="AX46" i="15"/>
  <c r="AW46" i="15"/>
  <c r="AV46" i="15"/>
  <c r="AH46" i="15"/>
  <c r="AG46" i="15"/>
  <c r="AF46" i="15"/>
  <c r="AE46" i="15"/>
  <c r="AD46" i="15"/>
  <c r="N46" i="15"/>
  <c r="M46" i="15"/>
  <c r="J46" i="15" s="1"/>
  <c r="L46" i="15"/>
  <c r="G46" i="15"/>
  <c r="F46" i="15"/>
  <c r="C46" i="15"/>
  <c r="AX45" i="15"/>
  <c r="AW45" i="15"/>
  <c r="AV45" i="15"/>
  <c r="AH45" i="15"/>
  <c r="AG45" i="15"/>
  <c r="AF45" i="15"/>
  <c r="AE45" i="15"/>
  <c r="AD45" i="15"/>
  <c r="N45" i="15"/>
  <c r="M45" i="15"/>
  <c r="L45" i="15"/>
  <c r="J45" i="15" s="1"/>
  <c r="G45" i="15"/>
  <c r="F45" i="15"/>
  <c r="C45" i="15"/>
  <c r="AX44" i="15"/>
  <c r="AW44" i="15"/>
  <c r="AV44" i="15"/>
  <c r="AH44" i="15"/>
  <c r="AG44" i="15"/>
  <c r="AF44" i="15"/>
  <c r="AE44" i="15"/>
  <c r="AD44" i="15"/>
  <c r="N44" i="15"/>
  <c r="M44" i="15"/>
  <c r="L44" i="15"/>
  <c r="J44" i="15"/>
  <c r="G44" i="15"/>
  <c r="F44" i="15"/>
  <c r="C44" i="15"/>
  <c r="AX43" i="15"/>
  <c r="AW43" i="15"/>
  <c r="AV43" i="15"/>
  <c r="AH43" i="15"/>
  <c r="AG43" i="15"/>
  <c r="AF43" i="15"/>
  <c r="AE43" i="15"/>
  <c r="AD43" i="15"/>
  <c r="N43" i="15"/>
  <c r="M43" i="15"/>
  <c r="L43" i="15"/>
  <c r="J43" i="15" s="1"/>
  <c r="G43" i="15"/>
  <c r="F43" i="15"/>
  <c r="C43" i="15"/>
  <c r="AX42" i="15"/>
  <c r="AW42" i="15"/>
  <c r="AV42" i="15"/>
  <c r="AH42" i="15"/>
  <c r="AG42" i="15"/>
  <c r="AF42" i="15"/>
  <c r="AE42" i="15"/>
  <c r="AD42" i="15"/>
  <c r="N42" i="15"/>
  <c r="M42" i="15"/>
  <c r="L42" i="15"/>
  <c r="J42" i="15"/>
  <c r="G42" i="15"/>
  <c r="F42" i="15"/>
  <c r="C42" i="15"/>
  <c r="AX41" i="15"/>
  <c r="AW41" i="15"/>
  <c r="AV41" i="15"/>
  <c r="AH41" i="15"/>
  <c r="AG41" i="15"/>
  <c r="AF41" i="15"/>
  <c r="AE41" i="15"/>
  <c r="AD41" i="15"/>
  <c r="N41" i="15"/>
  <c r="M41" i="15"/>
  <c r="L41" i="15"/>
  <c r="J41" i="15" s="1"/>
  <c r="G41" i="15"/>
  <c r="F41" i="15"/>
  <c r="C41" i="15"/>
  <c r="AX40" i="15"/>
  <c r="AW40" i="15"/>
  <c r="AV40" i="15"/>
  <c r="AH40" i="15"/>
  <c r="AG40" i="15"/>
  <c r="AF40" i="15"/>
  <c r="AE40" i="15"/>
  <c r="AD40" i="15"/>
  <c r="N40" i="15"/>
  <c r="M40" i="15"/>
  <c r="J40" i="15" s="1"/>
  <c r="L40" i="15"/>
  <c r="G40" i="15"/>
  <c r="F40" i="15"/>
  <c r="C40" i="15"/>
  <c r="AX39" i="15"/>
  <c r="AW39" i="15"/>
  <c r="AV39" i="15"/>
  <c r="AH39" i="15"/>
  <c r="AG39" i="15"/>
  <c r="AF39" i="15"/>
  <c r="AE39" i="15"/>
  <c r="AD39" i="15"/>
  <c r="N39" i="15"/>
  <c r="M39" i="15"/>
  <c r="L39" i="15"/>
  <c r="J39" i="15" s="1"/>
  <c r="G39" i="15"/>
  <c r="F39" i="15"/>
  <c r="C39" i="15"/>
  <c r="AX38" i="15"/>
  <c r="AW38" i="15"/>
  <c r="AV38" i="15"/>
  <c r="AH38" i="15"/>
  <c r="AG38" i="15"/>
  <c r="AF38" i="15"/>
  <c r="AE38" i="15"/>
  <c r="AD38" i="15"/>
  <c r="N38" i="15"/>
  <c r="M38" i="15"/>
  <c r="J38" i="15" s="1"/>
  <c r="L38" i="15"/>
  <c r="G38" i="15"/>
  <c r="F38" i="15"/>
  <c r="C38" i="15"/>
  <c r="AX37" i="15"/>
  <c r="AW37" i="15"/>
  <c r="AV37" i="15"/>
  <c r="AH37" i="15"/>
  <c r="AG37" i="15"/>
  <c r="AF37" i="15"/>
  <c r="AE37" i="15"/>
  <c r="AD37" i="15"/>
  <c r="N37" i="15"/>
  <c r="M37" i="15"/>
  <c r="L37" i="15"/>
  <c r="J37" i="15" s="1"/>
  <c r="G37" i="15"/>
  <c r="F37" i="15"/>
  <c r="C37" i="15"/>
  <c r="AX36" i="15"/>
  <c r="AW36" i="15"/>
  <c r="AV36" i="15"/>
  <c r="AH36" i="15"/>
  <c r="AG36" i="15"/>
  <c r="AF36" i="15"/>
  <c r="AE36" i="15"/>
  <c r="AD36" i="15"/>
  <c r="N36" i="15"/>
  <c r="M36" i="15"/>
  <c r="L36" i="15"/>
  <c r="J36" i="15"/>
  <c r="G36" i="15"/>
  <c r="F36" i="15"/>
  <c r="C36" i="15"/>
  <c r="AX35" i="15"/>
  <c r="AW35" i="15"/>
  <c r="AV35" i="15"/>
  <c r="AH35" i="15"/>
  <c r="AG35" i="15"/>
  <c r="AF35" i="15"/>
  <c r="AE35" i="15"/>
  <c r="AD35" i="15"/>
  <c r="N35" i="15"/>
  <c r="M35" i="15"/>
  <c r="L35" i="15"/>
  <c r="J35" i="15" s="1"/>
  <c r="G35" i="15"/>
  <c r="F35" i="15"/>
  <c r="C35" i="15"/>
  <c r="AX34" i="15"/>
  <c r="AW34" i="15"/>
  <c r="AV34" i="15"/>
  <c r="AH34" i="15"/>
  <c r="AG34" i="15"/>
  <c r="AF34" i="15"/>
  <c r="AE34" i="15"/>
  <c r="AD34" i="15"/>
  <c r="N34" i="15"/>
  <c r="M34" i="15"/>
  <c r="L34" i="15"/>
  <c r="J34" i="15"/>
  <c r="G34" i="15"/>
  <c r="F34" i="15"/>
  <c r="C34" i="15"/>
  <c r="AX33" i="15"/>
  <c r="AW33" i="15"/>
  <c r="AV33" i="15"/>
  <c r="AH33" i="15"/>
  <c r="AG33" i="15"/>
  <c r="AF33" i="15"/>
  <c r="AE33" i="15"/>
  <c r="AD33" i="15"/>
  <c r="N33" i="15"/>
  <c r="M33" i="15"/>
  <c r="L33" i="15"/>
  <c r="J33" i="15" s="1"/>
  <c r="G33" i="15"/>
  <c r="F33" i="15"/>
  <c r="C33" i="15"/>
  <c r="AX32" i="15"/>
  <c r="AW32" i="15"/>
  <c r="AV32" i="15"/>
  <c r="AH32" i="15"/>
  <c r="AG32" i="15"/>
  <c r="AF32" i="15"/>
  <c r="AE32" i="15"/>
  <c r="AD32" i="15"/>
  <c r="N32" i="15"/>
  <c r="M32" i="15"/>
  <c r="J32" i="15" s="1"/>
  <c r="L32" i="15"/>
  <c r="G32" i="15"/>
  <c r="F32" i="15"/>
  <c r="C32" i="15"/>
  <c r="AX31" i="15"/>
  <c r="AW31" i="15"/>
  <c r="AV31" i="15"/>
  <c r="AH31" i="15"/>
  <c r="AG31" i="15"/>
  <c r="AF31" i="15"/>
  <c r="AE31" i="15"/>
  <c r="AD31" i="15"/>
  <c r="N31" i="15"/>
  <c r="M31" i="15"/>
  <c r="L31" i="15"/>
  <c r="J31" i="15" s="1"/>
  <c r="G31" i="15"/>
  <c r="F31" i="15"/>
  <c r="C31" i="15"/>
  <c r="AX29" i="15"/>
  <c r="AW29" i="15"/>
  <c r="AV29" i="15"/>
  <c r="AH29" i="15"/>
  <c r="AG29" i="15"/>
  <c r="AF29" i="15"/>
  <c r="AE29" i="15"/>
  <c r="AD29" i="15"/>
  <c r="N29" i="15"/>
  <c r="M29" i="15"/>
  <c r="J29" i="15" s="1"/>
  <c r="L29" i="15"/>
  <c r="G29" i="15"/>
  <c r="F29" i="15"/>
  <c r="C29" i="15"/>
  <c r="AX28" i="15"/>
  <c r="AW28" i="15"/>
  <c r="AV28" i="15"/>
  <c r="AH28" i="15"/>
  <c r="AG28" i="15"/>
  <c r="AF28" i="15"/>
  <c r="AE28" i="15"/>
  <c r="AD28" i="15"/>
  <c r="N28" i="15"/>
  <c r="M28" i="15"/>
  <c r="L28" i="15"/>
  <c r="J28" i="15" s="1"/>
  <c r="G28" i="15"/>
  <c r="F28" i="15"/>
  <c r="C28" i="15"/>
  <c r="AX27" i="15"/>
  <c r="AW27" i="15"/>
  <c r="AV27" i="15"/>
  <c r="AH27" i="15"/>
  <c r="AG27" i="15"/>
  <c r="AF27" i="15"/>
  <c r="AE27" i="15"/>
  <c r="AD27" i="15"/>
  <c r="N27" i="15"/>
  <c r="M27" i="15"/>
  <c r="L27" i="15"/>
  <c r="J27" i="15"/>
  <c r="G27" i="15"/>
  <c r="F27" i="15"/>
  <c r="C27" i="15"/>
  <c r="AX26" i="15"/>
  <c r="AW26" i="15"/>
  <c r="AV26" i="15"/>
  <c r="AH26" i="15"/>
  <c r="AG26" i="15"/>
  <c r="AF26" i="15"/>
  <c r="AE26" i="15"/>
  <c r="AD26" i="15"/>
  <c r="N26" i="15"/>
  <c r="M26" i="15"/>
  <c r="L26" i="15"/>
  <c r="J26" i="15" s="1"/>
  <c r="G26" i="15"/>
  <c r="F26" i="15"/>
  <c r="C26" i="15"/>
  <c r="AX24" i="15"/>
  <c r="AW24" i="15"/>
  <c r="AV24" i="15"/>
  <c r="AH24" i="15"/>
  <c r="AG24" i="15"/>
  <c r="AF24" i="15"/>
  <c r="AE24" i="15"/>
  <c r="AD24" i="15"/>
  <c r="N24" i="15"/>
  <c r="M24" i="15"/>
  <c r="L24" i="15"/>
  <c r="J24" i="15"/>
  <c r="G24" i="15"/>
  <c r="F24" i="15"/>
  <c r="C24" i="15"/>
  <c r="AX23" i="15"/>
  <c r="AW23" i="15"/>
  <c r="AV23" i="15"/>
  <c r="AH23" i="15"/>
  <c r="AG23" i="15"/>
  <c r="AF23" i="15"/>
  <c r="AE23" i="15"/>
  <c r="AD23" i="15"/>
  <c r="N23" i="15"/>
  <c r="M23" i="15"/>
  <c r="L23" i="15"/>
  <c r="J23" i="15" s="1"/>
  <c r="G23" i="15"/>
  <c r="F23" i="15"/>
  <c r="C23" i="15"/>
  <c r="AX22" i="15"/>
  <c r="AW22" i="15"/>
  <c r="AV22" i="15"/>
  <c r="AH22" i="15"/>
  <c r="AG22" i="15"/>
  <c r="AF22" i="15"/>
  <c r="AE22" i="15"/>
  <c r="AD22" i="15"/>
  <c r="N22" i="15"/>
  <c r="M22" i="15"/>
  <c r="J22" i="15" s="1"/>
  <c r="L22" i="15"/>
  <c r="G22" i="15"/>
  <c r="F22" i="15"/>
  <c r="C22" i="15"/>
  <c r="AX21" i="15"/>
  <c r="AW21" i="15"/>
  <c r="AV21" i="15"/>
  <c r="AH21" i="15"/>
  <c r="AG21" i="15"/>
  <c r="AF21" i="15"/>
  <c r="AE21" i="15"/>
  <c r="AD21" i="15"/>
  <c r="N21" i="15"/>
  <c r="M21" i="15"/>
  <c r="L21" i="15"/>
  <c r="J21" i="15" s="1"/>
  <c r="G21" i="15"/>
  <c r="F21" i="15"/>
  <c r="C21" i="15"/>
  <c r="AX20" i="15"/>
  <c r="AW20" i="15"/>
  <c r="AV20" i="15"/>
  <c r="AH20" i="15"/>
  <c r="AG20" i="15"/>
  <c r="AF20" i="15"/>
  <c r="AE20" i="15"/>
  <c r="AD20" i="15"/>
  <c r="N20" i="15"/>
  <c r="M20" i="15"/>
  <c r="J20" i="15" s="1"/>
  <c r="L20" i="15"/>
  <c r="G20" i="15"/>
  <c r="F20" i="15"/>
  <c r="C20" i="15"/>
  <c r="AX19" i="15"/>
  <c r="AW19" i="15"/>
  <c r="AV19" i="15"/>
  <c r="AH19" i="15"/>
  <c r="AG19" i="15"/>
  <c r="AF19" i="15"/>
  <c r="AE19" i="15"/>
  <c r="AD19" i="15"/>
  <c r="N19" i="15"/>
  <c r="M19" i="15"/>
  <c r="L19" i="15"/>
  <c r="J19" i="15" s="1"/>
  <c r="G19" i="15"/>
  <c r="F19" i="15"/>
  <c r="C19" i="15"/>
  <c r="AX18" i="15"/>
  <c r="AW18" i="15"/>
  <c r="AV18" i="15"/>
  <c r="AH18" i="15"/>
  <c r="AG18" i="15"/>
  <c r="AF18" i="15"/>
  <c r="AE18" i="15"/>
  <c r="AD18" i="15"/>
  <c r="N18" i="15"/>
  <c r="M18" i="15"/>
  <c r="L18" i="15"/>
  <c r="J18" i="15"/>
  <c r="G18" i="15"/>
  <c r="F18" i="15"/>
  <c r="C18" i="15"/>
  <c r="AX17" i="15"/>
  <c r="AW17" i="15"/>
  <c r="AV17" i="15"/>
  <c r="AH17" i="15"/>
  <c r="AG17" i="15"/>
  <c r="AF17" i="15"/>
  <c r="AE17" i="15"/>
  <c r="AD17" i="15"/>
  <c r="N17" i="15"/>
  <c r="M17" i="15"/>
  <c r="L17" i="15"/>
  <c r="J17" i="15" s="1"/>
  <c r="G17" i="15"/>
  <c r="F17" i="15"/>
  <c r="C17" i="15"/>
  <c r="AX16" i="15"/>
  <c r="AW16" i="15"/>
  <c r="AV16" i="15"/>
  <c r="AH16" i="15"/>
  <c r="AG16" i="15"/>
  <c r="AF16" i="15"/>
  <c r="AE16" i="15"/>
  <c r="AD16" i="15"/>
  <c r="N16" i="15"/>
  <c r="M16" i="15"/>
  <c r="L16" i="15"/>
  <c r="J16" i="15"/>
  <c r="G16" i="15"/>
  <c r="F16" i="15"/>
  <c r="C16" i="15"/>
  <c r="AX15" i="15"/>
  <c r="AW15" i="15"/>
  <c r="AV15" i="15"/>
  <c r="AH15" i="15"/>
  <c r="AG15" i="15"/>
  <c r="AF15" i="15"/>
  <c r="AE15" i="15"/>
  <c r="AD15" i="15"/>
  <c r="N15" i="15"/>
  <c r="M15" i="15"/>
  <c r="L15" i="15"/>
  <c r="J15" i="15" s="1"/>
  <c r="G15" i="15"/>
  <c r="F15" i="15"/>
  <c r="C15" i="15"/>
  <c r="AX14" i="15"/>
  <c r="AW14" i="15"/>
  <c r="AV14" i="15"/>
  <c r="AH14" i="15"/>
  <c r="AG14" i="15"/>
  <c r="AF14" i="15"/>
  <c r="AE14" i="15"/>
  <c r="AD14" i="15"/>
  <c r="N14" i="15"/>
  <c r="M14" i="15"/>
  <c r="J14" i="15" s="1"/>
  <c r="L14" i="15"/>
  <c r="G14" i="15"/>
  <c r="F14" i="15"/>
  <c r="C14" i="15"/>
  <c r="AX13" i="15"/>
  <c r="AW13" i="15"/>
  <c r="AV13" i="15"/>
  <c r="AH13" i="15"/>
  <c r="AG13" i="15"/>
  <c r="AF13" i="15"/>
  <c r="AE13" i="15"/>
  <c r="AD13" i="15"/>
  <c r="N13" i="15"/>
  <c r="M13" i="15"/>
  <c r="L13" i="15"/>
  <c r="J13" i="15" s="1"/>
  <c r="G13" i="15"/>
  <c r="F13" i="15"/>
  <c r="C13" i="15"/>
  <c r="AX12" i="15"/>
  <c r="AW12" i="15"/>
  <c r="AV12" i="15"/>
  <c r="AH12" i="15"/>
  <c r="AG12" i="15"/>
  <c r="AF12" i="15"/>
  <c r="AE12" i="15"/>
  <c r="AD12" i="15"/>
  <c r="N12" i="15"/>
  <c r="M12" i="15"/>
  <c r="J12" i="15" s="1"/>
  <c r="L12" i="15"/>
  <c r="G12" i="15"/>
  <c r="F12" i="15"/>
  <c r="C12" i="15"/>
  <c r="AX10" i="15"/>
  <c r="AW10" i="15"/>
  <c r="AV10" i="15"/>
  <c r="AH10" i="15"/>
  <c r="AG10" i="15"/>
  <c r="AF10" i="15"/>
  <c r="AE10" i="15"/>
  <c r="AD10" i="15"/>
  <c r="N10" i="15"/>
  <c r="M10" i="15"/>
  <c r="L10" i="15"/>
  <c r="J10" i="15" s="1"/>
  <c r="G10" i="15"/>
  <c r="F10" i="15"/>
  <c r="C10" i="15"/>
  <c r="AX9" i="15"/>
  <c r="AW9" i="15"/>
  <c r="AV9" i="15"/>
  <c r="AH9" i="15"/>
  <c r="AG9" i="15"/>
  <c r="AF9" i="15"/>
  <c r="AE9" i="15"/>
  <c r="AD9" i="15"/>
  <c r="N9" i="15"/>
  <c r="M9" i="15"/>
  <c r="L9" i="15"/>
  <c r="J9" i="15"/>
  <c r="G9" i="15"/>
  <c r="F9" i="15"/>
  <c r="C9" i="15"/>
  <c r="AX8" i="15"/>
  <c r="AW8" i="15"/>
  <c r="AV8" i="15"/>
  <c r="AH8" i="15"/>
  <c r="AG8" i="15"/>
  <c r="AF8" i="15"/>
  <c r="AE8" i="15"/>
  <c r="AD8" i="15"/>
  <c r="N8" i="15"/>
  <c r="M8" i="15"/>
  <c r="L8" i="15"/>
  <c r="J8" i="15" s="1"/>
  <c r="G8" i="15"/>
  <c r="F8" i="15"/>
  <c r="C8" i="15"/>
  <c r="AX7" i="15"/>
  <c r="AW7" i="15"/>
  <c r="AV7" i="15"/>
  <c r="AH7" i="15"/>
  <c r="AG7" i="15"/>
  <c r="AF7" i="15"/>
  <c r="AE7" i="15"/>
  <c r="AD7" i="15"/>
  <c r="N7" i="15"/>
  <c r="M7" i="15"/>
  <c r="L7" i="15"/>
  <c r="J7" i="15"/>
  <c r="G7" i="15"/>
  <c r="F7" i="15"/>
  <c r="C7" i="15"/>
  <c r="AX6" i="15"/>
  <c r="AW6" i="15"/>
  <c r="AV6" i="15"/>
  <c r="AH6" i="15"/>
  <c r="AG6" i="15"/>
  <c r="AF6" i="15"/>
  <c r="AE6" i="15"/>
  <c r="AD6" i="15"/>
  <c r="N6" i="15"/>
  <c r="M6" i="15"/>
  <c r="L6" i="15"/>
  <c r="J6" i="15" s="1"/>
  <c r="G6" i="15"/>
  <c r="F6" i="15"/>
  <c r="C6" i="15"/>
  <c r="F2651" i="14"/>
  <c r="C2651" i="14"/>
  <c r="F2650" i="14"/>
  <c r="C2650" i="14"/>
  <c r="F2649" i="14"/>
  <c r="C2649" i="14"/>
  <c r="F2648" i="14"/>
  <c r="C2648" i="14"/>
  <c r="F2647" i="14"/>
  <c r="C2647" i="14"/>
  <c r="F2646" i="14"/>
  <c r="C2646" i="14"/>
  <c r="F2645" i="14"/>
  <c r="C2645" i="14"/>
  <c r="F2644" i="14"/>
  <c r="C2644" i="14"/>
  <c r="F2643" i="14"/>
  <c r="C2643" i="14"/>
  <c r="F2642" i="14"/>
  <c r="C2642" i="14"/>
  <c r="F2641" i="14"/>
  <c r="C2641" i="14"/>
  <c r="F2640" i="14"/>
  <c r="C2640" i="14"/>
  <c r="F2639" i="14"/>
  <c r="C2639" i="14"/>
  <c r="F2638" i="14"/>
  <c r="C2638" i="14"/>
  <c r="F2637" i="14"/>
  <c r="C2637" i="14"/>
  <c r="F2636" i="14"/>
  <c r="C2636" i="14"/>
  <c r="F2635" i="14"/>
  <c r="C2635" i="14"/>
  <c r="F2634" i="14"/>
  <c r="C2634" i="14"/>
  <c r="F2633" i="14"/>
  <c r="C2633" i="14"/>
  <c r="F2632" i="14"/>
  <c r="C2632" i="14"/>
  <c r="F2631" i="14"/>
  <c r="C2631" i="14"/>
  <c r="F2630" i="14"/>
  <c r="C2630" i="14"/>
  <c r="F2629" i="14"/>
  <c r="C2629" i="14"/>
  <c r="F2628" i="14"/>
  <c r="C2628" i="14"/>
  <c r="F2627" i="14"/>
  <c r="C2627" i="14"/>
  <c r="F2626" i="14"/>
  <c r="C2626" i="14"/>
  <c r="F2625" i="14"/>
  <c r="C2625" i="14"/>
  <c r="F2624" i="14"/>
  <c r="C2624" i="14"/>
  <c r="F2623" i="14"/>
  <c r="C2623" i="14"/>
  <c r="F2622" i="14"/>
  <c r="C2622" i="14"/>
  <c r="F2621" i="14"/>
  <c r="C2621" i="14"/>
  <c r="F2620" i="14"/>
  <c r="C2620" i="14"/>
  <c r="F2619" i="14"/>
  <c r="C2619" i="14"/>
  <c r="F2618" i="14"/>
  <c r="C2618" i="14"/>
  <c r="F2617" i="14"/>
  <c r="C2617" i="14"/>
  <c r="F2616" i="14"/>
  <c r="C2616" i="14"/>
  <c r="F2615" i="14"/>
  <c r="C2615" i="14"/>
  <c r="F2614" i="14"/>
  <c r="C2614" i="14"/>
  <c r="F2613" i="14"/>
  <c r="C2613" i="14"/>
  <c r="F2612" i="14"/>
  <c r="C2612" i="14"/>
  <c r="F2611" i="14"/>
  <c r="C2611" i="14"/>
  <c r="F2610" i="14"/>
  <c r="C2610" i="14"/>
  <c r="F2609" i="14"/>
  <c r="C2609" i="14"/>
  <c r="F2608" i="14"/>
  <c r="C2608" i="14"/>
  <c r="F2607" i="14"/>
  <c r="C2607" i="14"/>
  <c r="F2606" i="14"/>
  <c r="C2606" i="14"/>
  <c r="F2605" i="14"/>
  <c r="C2605" i="14"/>
  <c r="F2604" i="14"/>
  <c r="C2604" i="14"/>
  <c r="F2603" i="14"/>
  <c r="C2603" i="14"/>
  <c r="F2602" i="14"/>
  <c r="C2602" i="14"/>
  <c r="F2601" i="14"/>
  <c r="C2601" i="14"/>
  <c r="F2600" i="14"/>
  <c r="C2600" i="14"/>
  <c r="F2599" i="14"/>
  <c r="C2599" i="14"/>
  <c r="F2598" i="14"/>
  <c r="C2598" i="14"/>
  <c r="F2597" i="14"/>
  <c r="C2597" i="14"/>
  <c r="F2596" i="14"/>
  <c r="C2596" i="14"/>
  <c r="F2595" i="14"/>
  <c r="C2595" i="14"/>
  <c r="F2594" i="14"/>
  <c r="C2594" i="14"/>
  <c r="F2593" i="14"/>
  <c r="C2593" i="14"/>
  <c r="F2592" i="14"/>
  <c r="C2592" i="14"/>
  <c r="F2589" i="14"/>
  <c r="C2589" i="14"/>
  <c r="F2588" i="14"/>
  <c r="C2588" i="14"/>
  <c r="F2587" i="14"/>
  <c r="C2587" i="14"/>
  <c r="F2586" i="14"/>
  <c r="C2586" i="14"/>
  <c r="F2585" i="14"/>
  <c r="C2585" i="14"/>
  <c r="F2584" i="14"/>
  <c r="C2584" i="14"/>
  <c r="F2583" i="14"/>
  <c r="C2583" i="14"/>
  <c r="F2582" i="14"/>
  <c r="C2582" i="14"/>
  <c r="F2581" i="14"/>
  <c r="C2581" i="14"/>
  <c r="F2580" i="14"/>
  <c r="C2580" i="14"/>
  <c r="F2579" i="14"/>
  <c r="C2579" i="14"/>
  <c r="F2578" i="14"/>
  <c r="C2578" i="14"/>
  <c r="F2577" i="14"/>
  <c r="C2577" i="14"/>
  <c r="F2576" i="14"/>
  <c r="C2576" i="14"/>
  <c r="F2575" i="14"/>
  <c r="C2575" i="14"/>
  <c r="F2574" i="14"/>
  <c r="C2574" i="14"/>
  <c r="F2573" i="14"/>
  <c r="C2573" i="14"/>
  <c r="F2572" i="14"/>
  <c r="C2572" i="14"/>
  <c r="F2571" i="14"/>
  <c r="C2571" i="14"/>
  <c r="F2570" i="14"/>
  <c r="C2570" i="14"/>
  <c r="F2569" i="14"/>
  <c r="C2569" i="14"/>
  <c r="F2568" i="14"/>
  <c r="C2568" i="14"/>
  <c r="F2567" i="14"/>
  <c r="C2567" i="14"/>
  <c r="F2566" i="14"/>
  <c r="C2566" i="14"/>
  <c r="F2565" i="14"/>
  <c r="C2565" i="14"/>
  <c r="F2564" i="14"/>
  <c r="C2564" i="14"/>
  <c r="F2563" i="14"/>
  <c r="C2563" i="14"/>
  <c r="F2562" i="14"/>
  <c r="C2562" i="14"/>
  <c r="F2561" i="14"/>
  <c r="C2561" i="14"/>
  <c r="F2560" i="14"/>
  <c r="C2560" i="14"/>
  <c r="F2559" i="14"/>
  <c r="C2559" i="14"/>
  <c r="F2558" i="14"/>
  <c r="C2558" i="14"/>
  <c r="F2557" i="14"/>
  <c r="C2557" i="14"/>
  <c r="F2556" i="14"/>
  <c r="C2556" i="14"/>
  <c r="F2555" i="14"/>
  <c r="C2555" i="14"/>
  <c r="F2554" i="14"/>
  <c r="C2554" i="14"/>
  <c r="F2553" i="14"/>
  <c r="C2553" i="14"/>
  <c r="F2552" i="14"/>
  <c r="C2552" i="14"/>
  <c r="F2551" i="14"/>
  <c r="C2551" i="14"/>
  <c r="F2550" i="14"/>
  <c r="C2550" i="14"/>
  <c r="F2549" i="14"/>
  <c r="C2549" i="14"/>
  <c r="F2548" i="14"/>
  <c r="C2548" i="14"/>
  <c r="F2547" i="14"/>
  <c r="C2547" i="14"/>
  <c r="F2546" i="14"/>
  <c r="C2546" i="14"/>
  <c r="F2545" i="14"/>
  <c r="C2545" i="14"/>
  <c r="F2544" i="14"/>
  <c r="C2544" i="14"/>
  <c r="F2543" i="14"/>
  <c r="C2543" i="14"/>
  <c r="F2542" i="14"/>
  <c r="C2542" i="14"/>
  <c r="F2541" i="14"/>
  <c r="C2541" i="14"/>
  <c r="F2540" i="14"/>
  <c r="C2540" i="14"/>
  <c r="F2539" i="14"/>
  <c r="C2539" i="14"/>
  <c r="F2538" i="14"/>
  <c r="C2538" i="14"/>
  <c r="F2537" i="14"/>
  <c r="C2537" i="14"/>
  <c r="F2536" i="14"/>
  <c r="C2536" i="14"/>
  <c r="F2535" i="14"/>
  <c r="C2535" i="14"/>
  <c r="F2534" i="14"/>
  <c r="C2534" i="14"/>
  <c r="F2533" i="14"/>
  <c r="C2533" i="14"/>
  <c r="F2532" i="14"/>
  <c r="C2532" i="14"/>
  <c r="F2531" i="14"/>
  <c r="C2531" i="14"/>
  <c r="F2530" i="14"/>
  <c r="C2530" i="14"/>
  <c r="F2529" i="14"/>
  <c r="C2529" i="14"/>
  <c r="F2528" i="14"/>
  <c r="C2528" i="14"/>
  <c r="F2527" i="14"/>
  <c r="C2527" i="14"/>
  <c r="F2526" i="14"/>
  <c r="C2526" i="14"/>
  <c r="F2525" i="14"/>
  <c r="C2525" i="14"/>
  <c r="F2524" i="14"/>
  <c r="C2524" i="14"/>
  <c r="F2523" i="14"/>
  <c r="C2523" i="14"/>
  <c r="F2522" i="14"/>
  <c r="C2522" i="14"/>
  <c r="F2521" i="14"/>
  <c r="C2521" i="14"/>
  <c r="F2520" i="14"/>
  <c r="C2520" i="14"/>
  <c r="F2519" i="14"/>
  <c r="C2519" i="14"/>
  <c r="F2518" i="14"/>
  <c r="C2518" i="14"/>
  <c r="F2517" i="14"/>
  <c r="C2517" i="14"/>
  <c r="F2516" i="14"/>
  <c r="C2516" i="14"/>
  <c r="F2515" i="14"/>
  <c r="C2515" i="14"/>
  <c r="F2514" i="14"/>
  <c r="C2514" i="14"/>
  <c r="F2513" i="14"/>
  <c r="C2513" i="14"/>
  <c r="F2512" i="14"/>
  <c r="C2512" i="14"/>
  <c r="F2511" i="14"/>
  <c r="C2511" i="14"/>
  <c r="F2510" i="14"/>
  <c r="C2510" i="14"/>
  <c r="F2509" i="14"/>
  <c r="C2509" i="14"/>
  <c r="F2508" i="14"/>
  <c r="C2508" i="14"/>
  <c r="F2507" i="14"/>
  <c r="C2507" i="14"/>
  <c r="F2506" i="14"/>
  <c r="C2506" i="14"/>
  <c r="F2505" i="14"/>
  <c r="C2505" i="14"/>
  <c r="F2504" i="14"/>
  <c r="C2504" i="14"/>
  <c r="F2503" i="14"/>
  <c r="C2503" i="14"/>
  <c r="F2502" i="14"/>
  <c r="C2502" i="14"/>
  <c r="F2501" i="14"/>
  <c r="C2501" i="14"/>
  <c r="F2500" i="14"/>
  <c r="C2500" i="14"/>
  <c r="F2499" i="14"/>
  <c r="C2499" i="14"/>
  <c r="F2498" i="14"/>
  <c r="C2498" i="14"/>
  <c r="F2497" i="14"/>
  <c r="C2497" i="14"/>
  <c r="F2496" i="14"/>
  <c r="C2496" i="14"/>
  <c r="F2495" i="14"/>
  <c r="C2495" i="14"/>
  <c r="K2492" i="14"/>
  <c r="H2492" i="14"/>
  <c r="F2492" i="14"/>
  <c r="C2492" i="14"/>
  <c r="K2491" i="14"/>
  <c r="H2491" i="14"/>
  <c r="F2491" i="14"/>
  <c r="C2491" i="14"/>
  <c r="K2490" i="14"/>
  <c r="H2490" i="14"/>
  <c r="F2490" i="14"/>
  <c r="C2490" i="14"/>
  <c r="K2488" i="14"/>
  <c r="H2488" i="14"/>
  <c r="F2488" i="14"/>
  <c r="C2488" i="14"/>
  <c r="K2487" i="14"/>
  <c r="H2487" i="14"/>
  <c r="F2487" i="14"/>
  <c r="C2487" i="14"/>
  <c r="K2486" i="14"/>
  <c r="H2486" i="14"/>
  <c r="F2486" i="14"/>
  <c r="C2486" i="14"/>
  <c r="K2485" i="14"/>
  <c r="H2485" i="14"/>
  <c r="F2485" i="14"/>
  <c r="C2485" i="14"/>
  <c r="K2484" i="14"/>
  <c r="H2484" i="14"/>
  <c r="F2484" i="14"/>
  <c r="C2484" i="14"/>
  <c r="K2483" i="14"/>
  <c r="H2483" i="14"/>
  <c r="F2483" i="14"/>
  <c r="C2483" i="14"/>
  <c r="K2482" i="14"/>
  <c r="H2482" i="14"/>
  <c r="F2482" i="14"/>
  <c r="C2482" i="14"/>
  <c r="K2481" i="14"/>
  <c r="H2481" i="14"/>
  <c r="F2481" i="14"/>
  <c r="C2481" i="14"/>
  <c r="K2480" i="14"/>
  <c r="H2480" i="14"/>
  <c r="F2480" i="14"/>
  <c r="C2480" i="14"/>
  <c r="K2479" i="14"/>
  <c r="H2479" i="14"/>
  <c r="F2479" i="14"/>
  <c r="C2479" i="14"/>
  <c r="K2478" i="14"/>
  <c r="H2478" i="14"/>
  <c r="F2478" i="14"/>
  <c r="C2478" i="14"/>
  <c r="K2477" i="14"/>
  <c r="H2477" i="14"/>
  <c r="F2477" i="14"/>
  <c r="C2477" i="14"/>
  <c r="K2476" i="14"/>
  <c r="H2476" i="14"/>
  <c r="K2475" i="14"/>
  <c r="H2475" i="14"/>
  <c r="F2475" i="14"/>
  <c r="C2475" i="14"/>
  <c r="K2474" i="14"/>
  <c r="H2474" i="14"/>
  <c r="F2474" i="14"/>
  <c r="C2474" i="14"/>
  <c r="K2473" i="14"/>
  <c r="H2473" i="14"/>
  <c r="F2473" i="14"/>
  <c r="C2473" i="14"/>
  <c r="K2472" i="14"/>
  <c r="H2472" i="14"/>
  <c r="F2472" i="14"/>
  <c r="C2472" i="14"/>
  <c r="K2471" i="14"/>
  <c r="H2471" i="14"/>
  <c r="F2471" i="14"/>
  <c r="C2471" i="14"/>
  <c r="K2470" i="14"/>
  <c r="H2470" i="14"/>
  <c r="F2470" i="14"/>
  <c r="C2470" i="14"/>
  <c r="K2469" i="14"/>
  <c r="H2469" i="14"/>
  <c r="F2469" i="14"/>
  <c r="C2469" i="14"/>
  <c r="K2468" i="14"/>
  <c r="K2467" i="14"/>
  <c r="H2467" i="14"/>
  <c r="F2467" i="14"/>
  <c r="C2467" i="14"/>
  <c r="K2466" i="14"/>
  <c r="H2466" i="14"/>
  <c r="F2466" i="14"/>
  <c r="C2466" i="14"/>
  <c r="K2465" i="14"/>
  <c r="H2465" i="14"/>
  <c r="F2465" i="14"/>
  <c r="C2465" i="14"/>
  <c r="K2464" i="14"/>
  <c r="H2464" i="14"/>
  <c r="F2464" i="14"/>
  <c r="C2464" i="14"/>
  <c r="K2463" i="14"/>
  <c r="H2463" i="14"/>
  <c r="F2463" i="14"/>
  <c r="C2463" i="14"/>
  <c r="K2462" i="14"/>
  <c r="H2462" i="14"/>
  <c r="F2462" i="14"/>
  <c r="C2462" i="14"/>
  <c r="K2461" i="14"/>
  <c r="H2461" i="14"/>
  <c r="F2461" i="14"/>
  <c r="C2461" i="14"/>
  <c r="K2460" i="14"/>
  <c r="H2460" i="14"/>
  <c r="F2460" i="14"/>
  <c r="C2460" i="14"/>
  <c r="K2459" i="14"/>
  <c r="H2459" i="14"/>
  <c r="F2459" i="14"/>
  <c r="C2459" i="14"/>
  <c r="K2458" i="14"/>
  <c r="H2458" i="14"/>
  <c r="F2458" i="14"/>
  <c r="C2458" i="14"/>
  <c r="K2457" i="14"/>
  <c r="H2457" i="14"/>
  <c r="F2457" i="14"/>
  <c r="C2457" i="14"/>
  <c r="K2456" i="14"/>
  <c r="H2456" i="14"/>
  <c r="F2456" i="14"/>
  <c r="C2456" i="14"/>
  <c r="K2455" i="14"/>
  <c r="H2455" i="14"/>
  <c r="F2455" i="14"/>
  <c r="C2455" i="14"/>
  <c r="K2454" i="14"/>
  <c r="H2454" i="14"/>
  <c r="F2454" i="14"/>
  <c r="C2454" i="14"/>
  <c r="K2453" i="14"/>
  <c r="H2453" i="14"/>
  <c r="F2453" i="14"/>
  <c r="C2453" i="14"/>
  <c r="K2452" i="14"/>
  <c r="H2452" i="14"/>
  <c r="F2452" i="14"/>
  <c r="C2452" i="14"/>
  <c r="K2451" i="14"/>
  <c r="K2450" i="14"/>
  <c r="H2450" i="14"/>
  <c r="F2450" i="14"/>
  <c r="C2450" i="14"/>
  <c r="K2449" i="14"/>
  <c r="H2449" i="14"/>
  <c r="F2449" i="14"/>
  <c r="C2449" i="14"/>
  <c r="K2448" i="14"/>
  <c r="H2448" i="14"/>
  <c r="F2448" i="14"/>
  <c r="C2448" i="14"/>
  <c r="K2447" i="14"/>
  <c r="H2447" i="14"/>
  <c r="F2447" i="14"/>
  <c r="C2447" i="14"/>
  <c r="K2446" i="14"/>
  <c r="H2446" i="14"/>
  <c r="F2446" i="14"/>
  <c r="C2446" i="14"/>
  <c r="K2445" i="14"/>
  <c r="H2445" i="14"/>
  <c r="F2445" i="14"/>
  <c r="C2445" i="14"/>
  <c r="K2444" i="14"/>
  <c r="H2444" i="14"/>
  <c r="F2444" i="14"/>
  <c r="C2444" i="14"/>
  <c r="K2443" i="14"/>
  <c r="H2443" i="14"/>
  <c r="F2443" i="14"/>
  <c r="C2443" i="14"/>
  <c r="K2442" i="14"/>
  <c r="H2442" i="14"/>
  <c r="F2442" i="14"/>
  <c r="C2442" i="14"/>
  <c r="K2441" i="14"/>
  <c r="H2441" i="14"/>
  <c r="F2441" i="14"/>
  <c r="C2441" i="14"/>
  <c r="K2440" i="14"/>
  <c r="H2440" i="14"/>
  <c r="F2440" i="14"/>
  <c r="C2440" i="14"/>
  <c r="K2439" i="14"/>
  <c r="H2439" i="14"/>
  <c r="F2439" i="14"/>
  <c r="C2439" i="14"/>
  <c r="K2438" i="14"/>
  <c r="H2438" i="14"/>
  <c r="F2438" i="14"/>
  <c r="C2438" i="14"/>
  <c r="K2437" i="14"/>
  <c r="H2437" i="14"/>
  <c r="F2437" i="14"/>
  <c r="C2437" i="14"/>
  <c r="K2436" i="14"/>
  <c r="H2436" i="14"/>
  <c r="F2436" i="14"/>
  <c r="C2436" i="14"/>
  <c r="K2435" i="14"/>
  <c r="H2435" i="14"/>
  <c r="F2435" i="14"/>
  <c r="C2435" i="14"/>
  <c r="K2434" i="14"/>
  <c r="H2434" i="14"/>
  <c r="F2434" i="14"/>
  <c r="C2434" i="14"/>
  <c r="K2433" i="14"/>
  <c r="H2433" i="14"/>
  <c r="F2433" i="14"/>
  <c r="C2433" i="14"/>
  <c r="K2432" i="14"/>
  <c r="H2432" i="14"/>
  <c r="F2432" i="14"/>
  <c r="C2432" i="14"/>
  <c r="K2431" i="14"/>
  <c r="H2431" i="14"/>
  <c r="F2431" i="14"/>
  <c r="C2431" i="14"/>
  <c r="K2430" i="14"/>
  <c r="H2430" i="14"/>
  <c r="F2430" i="14"/>
  <c r="C2430" i="14"/>
  <c r="K2429" i="14"/>
  <c r="H2429" i="14"/>
  <c r="F2429" i="14"/>
  <c r="C2429" i="14"/>
  <c r="K2428" i="14"/>
  <c r="H2428" i="14"/>
  <c r="F2428" i="14"/>
  <c r="C2428" i="14"/>
  <c r="K2427" i="14"/>
  <c r="K2426" i="14"/>
  <c r="H2426" i="14"/>
  <c r="F2426" i="14"/>
  <c r="C2426" i="14"/>
  <c r="K2425" i="14"/>
  <c r="H2425" i="14"/>
  <c r="F2425" i="14"/>
  <c r="C2425" i="14"/>
  <c r="K2424" i="14"/>
  <c r="H2424" i="14"/>
  <c r="F2424" i="14"/>
  <c r="C2424" i="14"/>
  <c r="K2423" i="14"/>
  <c r="H2423" i="14"/>
  <c r="F2423" i="14"/>
  <c r="C2423" i="14"/>
  <c r="K2422" i="14"/>
  <c r="H2422" i="14"/>
  <c r="F2422" i="14"/>
  <c r="C2422" i="14"/>
  <c r="K2421" i="14"/>
  <c r="H2421" i="14"/>
  <c r="F2421" i="14"/>
  <c r="C2421" i="14"/>
  <c r="K2420" i="14"/>
  <c r="H2420" i="14"/>
  <c r="F2420" i="14"/>
  <c r="C2420" i="14"/>
  <c r="K2419" i="14"/>
  <c r="K2418" i="14"/>
  <c r="H2418" i="14"/>
  <c r="F2418" i="14"/>
  <c r="C2418" i="14"/>
  <c r="K2417" i="14"/>
  <c r="H2417" i="14"/>
  <c r="F2417" i="14"/>
  <c r="C2417" i="14"/>
  <c r="K2416" i="14"/>
  <c r="H2416" i="14"/>
  <c r="F2416" i="14"/>
  <c r="C2416" i="14"/>
  <c r="K2415" i="14"/>
  <c r="H2415" i="14"/>
  <c r="F2415" i="14"/>
  <c r="C2415" i="14"/>
  <c r="K2414" i="14"/>
  <c r="H2414" i="14"/>
  <c r="F2414" i="14"/>
  <c r="C2414" i="14"/>
  <c r="K2413" i="14"/>
  <c r="H2413" i="14"/>
  <c r="F2413" i="14"/>
  <c r="C2413" i="14"/>
  <c r="K2412" i="14"/>
  <c r="H2412" i="14"/>
  <c r="F2412" i="14"/>
  <c r="C2412" i="14"/>
  <c r="K2411" i="14"/>
  <c r="H2411" i="14"/>
  <c r="F2411" i="14"/>
  <c r="C2411" i="14"/>
  <c r="K2410" i="14"/>
  <c r="H2410" i="14"/>
  <c r="F2410" i="14"/>
  <c r="C2410" i="14"/>
  <c r="K2409" i="14"/>
  <c r="H2409" i="14"/>
  <c r="F2409" i="14"/>
  <c r="C2409" i="14"/>
  <c r="K2408" i="14"/>
  <c r="H2408" i="14"/>
  <c r="F2408" i="14"/>
  <c r="C2408" i="14"/>
  <c r="K2407" i="14"/>
  <c r="H2407" i="14"/>
  <c r="K2406" i="14"/>
  <c r="H2406" i="14"/>
  <c r="F2406" i="14"/>
  <c r="C2406" i="14"/>
  <c r="K2405" i="14"/>
  <c r="K2404" i="14"/>
  <c r="H2404" i="14"/>
  <c r="F2404" i="14"/>
  <c r="C2404" i="14"/>
  <c r="K2403" i="14"/>
  <c r="H2403" i="14"/>
  <c r="F2403" i="14"/>
  <c r="C2403" i="14"/>
  <c r="K2402" i="14"/>
  <c r="H2402" i="14"/>
  <c r="F2402" i="14"/>
  <c r="C2402" i="14"/>
  <c r="K2401" i="14"/>
  <c r="K2400" i="14"/>
  <c r="H2400" i="14"/>
  <c r="F2400" i="14"/>
  <c r="C2400" i="14"/>
  <c r="K2399" i="14"/>
  <c r="H2399" i="14"/>
  <c r="F2399" i="14"/>
  <c r="C2399" i="14"/>
  <c r="K2398" i="14"/>
  <c r="H2398" i="14"/>
  <c r="F2398" i="14"/>
  <c r="C2398" i="14"/>
  <c r="K2397" i="14"/>
  <c r="H2397" i="14"/>
  <c r="F2397" i="14"/>
  <c r="C2397" i="14"/>
  <c r="K2396" i="14"/>
  <c r="H2396" i="14"/>
  <c r="F2396" i="14"/>
  <c r="C2396" i="14"/>
  <c r="K2395" i="14"/>
  <c r="H2395" i="14"/>
  <c r="F2395" i="14"/>
  <c r="C2395" i="14"/>
  <c r="K2394" i="14"/>
  <c r="H2394" i="14"/>
  <c r="F2394" i="14"/>
  <c r="C2394" i="14"/>
  <c r="K2393" i="14"/>
  <c r="H2393" i="14"/>
  <c r="F2393" i="14"/>
  <c r="C2393" i="14"/>
  <c r="K2392" i="14"/>
  <c r="K2391" i="14"/>
  <c r="H2391" i="14"/>
  <c r="F2391" i="14"/>
  <c r="C2391" i="14"/>
  <c r="K2390" i="14"/>
  <c r="H2390" i="14"/>
  <c r="F2390" i="14"/>
  <c r="C2390" i="14"/>
  <c r="K2389" i="14"/>
  <c r="H2389" i="14"/>
  <c r="F2389" i="14"/>
  <c r="C2389" i="14"/>
  <c r="K2388" i="14"/>
  <c r="H2388" i="14"/>
  <c r="F2388" i="14"/>
  <c r="C2388" i="14"/>
  <c r="K2387" i="14"/>
  <c r="H2387" i="14"/>
  <c r="F2387" i="14"/>
  <c r="C2387" i="14"/>
  <c r="K2386" i="14"/>
  <c r="H2386" i="14"/>
  <c r="F2386" i="14"/>
  <c r="C2386" i="14"/>
  <c r="K2385" i="14"/>
  <c r="H2385" i="14"/>
  <c r="F2385" i="14"/>
  <c r="C2385" i="14"/>
  <c r="K2384" i="14"/>
  <c r="H2384" i="14"/>
  <c r="F2384" i="14"/>
  <c r="C2384" i="14"/>
  <c r="K2383" i="14"/>
  <c r="H2383" i="14"/>
  <c r="F2383" i="14"/>
  <c r="C2383" i="14"/>
  <c r="K2382" i="14"/>
  <c r="H2382" i="14"/>
  <c r="F2382" i="14"/>
  <c r="C2382" i="14"/>
  <c r="K2381" i="14"/>
  <c r="H2381" i="14"/>
  <c r="F2381" i="14"/>
  <c r="C2381" i="14"/>
  <c r="K2380" i="14"/>
  <c r="H2380" i="14"/>
  <c r="F2380" i="14"/>
  <c r="C2380" i="14"/>
  <c r="K2379" i="14"/>
  <c r="H2379" i="14"/>
  <c r="F2379" i="14"/>
  <c r="C2379" i="14"/>
  <c r="K2378" i="14"/>
  <c r="H2378" i="14"/>
  <c r="F2378" i="14"/>
  <c r="C2378" i="14"/>
  <c r="K2377" i="14"/>
  <c r="H2377" i="14"/>
  <c r="F2377" i="14"/>
  <c r="C2377" i="14"/>
  <c r="K2376" i="14"/>
  <c r="K2375" i="14"/>
  <c r="H2375" i="14"/>
  <c r="F2375" i="14"/>
  <c r="C2375" i="14"/>
  <c r="K2374" i="14"/>
  <c r="H2374" i="14"/>
  <c r="F2374" i="14"/>
  <c r="C2374" i="14"/>
  <c r="K2373" i="14"/>
  <c r="H2373" i="14"/>
  <c r="F2373" i="14"/>
  <c r="C2373" i="14"/>
  <c r="K2372" i="14"/>
  <c r="H2372" i="14"/>
  <c r="F2372" i="14"/>
  <c r="C2372" i="14"/>
  <c r="K2371" i="14"/>
  <c r="H2371" i="14"/>
  <c r="F2371" i="14"/>
  <c r="C2371" i="14"/>
  <c r="K2370" i="14"/>
  <c r="H2370" i="14"/>
  <c r="F2370" i="14"/>
  <c r="C2370" i="14"/>
  <c r="K2369" i="14"/>
  <c r="H2369" i="14"/>
  <c r="F2369" i="14"/>
  <c r="C2369" i="14"/>
  <c r="K2368" i="14"/>
  <c r="H2368" i="14"/>
  <c r="F2368" i="14"/>
  <c r="C2368" i="14"/>
  <c r="K2367" i="14"/>
  <c r="H2367" i="14"/>
  <c r="F2367" i="14"/>
  <c r="C2367" i="14"/>
  <c r="K2366" i="14"/>
  <c r="H2366" i="14"/>
  <c r="F2366" i="14"/>
  <c r="C2366" i="14"/>
  <c r="K2365" i="14"/>
  <c r="H2365" i="14"/>
  <c r="F2365" i="14"/>
  <c r="C2365" i="14"/>
  <c r="K2364" i="14"/>
  <c r="H2364" i="14"/>
  <c r="F2364" i="14"/>
  <c r="C2364" i="14"/>
  <c r="K2363" i="14"/>
  <c r="H2363" i="14"/>
  <c r="F2363" i="14"/>
  <c r="C2363" i="14"/>
  <c r="K2362" i="14"/>
  <c r="H2362" i="14"/>
  <c r="F2362" i="14"/>
  <c r="C2362" i="14"/>
  <c r="K2361" i="14"/>
  <c r="H2361" i="14"/>
  <c r="F2361" i="14"/>
  <c r="C2361" i="14"/>
  <c r="K2360" i="14"/>
  <c r="K2359" i="14"/>
  <c r="H2359" i="14"/>
  <c r="F2359" i="14"/>
  <c r="C2359" i="14"/>
  <c r="K2358" i="14"/>
  <c r="K2357" i="14"/>
  <c r="H2357" i="14"/>
  <c r="F2357" i="14"/>
  <c r="C2357" i="14"/>
  <c r="K2356" i="14"/>
  <c r="H2356" i="14"/>
  <c r="F2356" i="14"/>
  <c r="C2356" i="14"/>
  <c r="K2355" i="14"/>
  <c r="H2355" i="14"/>
  <c r="F2355" i="14"/>
  <c r="C2355" i="14"/>
  <c r="K2354" i="14"/>
  <c r="H2354" i="14"/>
  <c r="F2354" i="14"/>
  <c r="C2354" i="14"/>
  <c r="K2353" i="14"/>
  <c r="H2353" i="14"/>
  <c r="F2353" i="14"/>
  <c r="C2353" i="14"/>
  <c r="K2352" i="14"/>
  <c r="H2352" i="14"/>
  <c r="F2352" i="14"/>
  <c r="C2352" i="14"/>
  <c r="K2351" i="14"/>
  <c r="H2351" i="14"/>
  <c r="F2351" i="14"/>
  <c r="C2351" i="14"/>
  <c r="K2350" i="14"/>
  <c r="K2349" i="14"/>
  <c r="H2349" i="14"/>
  <c r="F2349" i="14"/>
  <c r="C2349" i="14"/>
  <c r="K2348" i="14"/>
  <c r="H2348" i="14"/>
  <c r="F2348" i="14"/>
  <c r="C2348" i="14"/>
  <c r="K2347" i="14"/>
  <c r="H2347" i="14"/>
  <c r="F2347" i="14"/>
  <c r="C2347" i="14"/>
  <c r="K2346" i="14"/>
  <c r="H2346" i="14"/>
  <c r="F2346" i="14"/>
  <c r="C2346" i="14"/>
  <c r="K2345" i="14"/>
  <c r="H2345" i="14"/>
  <c r="F2345" i="14"/>
  <c r="C2345" i="14"/>
  <c r="K2344" i="14"/>
  <c r="K2343" i="14"/>
  <c r="H2343" i="14"/>
  <c r="F2343" i="14"/>
  <c r="C2343" i="14"/>
  <c r="K2342" i="14"/>
  <c r="H2342" i="14"/>
  <c r="F2342" i="14"/>
  <c r="C2342" i="14"/>
  <c r="K2341" i="14"/>
  <c r="H2341" i="14"/>
  <c r="F2341" i="14"/>
  <c r="C2341" i="14"/>
  <c r="K2340" i="14"/>
  <c r="H2340" i="14"/>
  <c r="F2340" i="14"/>
  <c r="C2340" i="14"/>
  <c r="K2339" i="14"/>
  <c r="H2339" i="14"/>
  <c r="F2339" i="14"/>
  <c r="C2339" i="14"/>
  <c r="K2338" i="14"/>
  <c r="K2337" i="14"/>
  <c r="H2337" i="14"/>
  <c r="F2337" i="14"/>
  <c r="C2337" i="14"/>
  <c r="K2336" i="14"/>
  <c r="H2336" i="14"/>
  <c r="F2336" i="14"/>
  <c r="C2336" i="14"/>
  <c r="K2335" i="14"/>
  <c r="H2335" i="14"/>
  <c r="F2335" i="14"/>
  <c r="C2335" i="14"/>
  <c r="K2334" i="14"/>
  <c r="K2333" i="14"/>
  <c r="H2333" i="14"/>
  <c r="F2333" i="14"/>
  <c r="C2333" i="14"/>
  <c r="K2332" i="14"/>
  <c r="H2332" i="14"/>
  <c r="F2332" i="14"/>
  <c r="C2332" i="14"/>
  <c r="K2331" i="14"/>
  <c r="H2331" i="14"/>
  <c r="F2331" i="14"/>
  <c r="C2331" i="14"/>
  <c r="K2330" i="14"/>
  <c r="H2330" i="14"/>
  <c r="F2330" i="14"/>
  <c r="C2330" i="14"/>
  <c r="K2329" i="14"/>
  <c r="H2329" i="14"/>
  <c r="F2329" i="14"/>
  <c r="C2329" i="14"/>
  <c r="K2328" i="14"/>
  <c r="H2328" i="14"/>
  <c r="F2328" i="14"/>
  <c r="C2328" i="14"/>
  <c r="K2327" i="14"/>
  <c r="H2327" i="14"/>
  <c r="F2327" i="14"/>
  <c r="C2327" i="14"/>
  <c r="K2326" i="14"/>
  <c r="H2326" i="14"/>
  <c r="F2326" i="14"/>
  <c r="C2326" i="14"/>
  <c r="K2325" i="14"/>
  <c r="H2325" i="14"/>
  <c r="F2325" i="14"/>
  <c r="C2325" i="14"/>
  <c r="K2324" i="14"/>
  <c r="H2324" i="14"/>
  <c r="F2324" i="14"/>
  <c r="C2324" i="14"/>
  <c r="K2323" i="14"/>
  <c r="H2323" i="14"/>
  <c r="F2323" i="14"/>
  <c r="C2323" i="14"/>
  <c r="K2322" i="14"/>
  <c r="H2322" i="14"/>
  <c r="F2322" i="14"/>
  <c r="C2322" i="14"/>
  <c r="K2321" i="14"/>
  <c r="H2321" i="14"/>
  <c r="F2321" i="14"/>
  <c r="C2321" i="14"/>
  <c r="K2320" i="14"/>
  <c r="H2320" i="14"/>
  <c r="F2320" i="14"/>
  <c r="C2320" i="14"/>
  <c r="K2319" i="14"/>
  <c r="H2319" i="14"/>
  <c r="F2319" i="14"/>
  <c r="C2319" i="14"/>
  <c r="K2318" i="14"/>
  <c r="H2318" i="14"/>
  <c r="F2318" i="14"/>
  <c r="C2318" i="14"/>
  <c r="K2317" i="14"/>
  <c r="H2317" i="14"/>
  <c r="F2317" i="14"/>
  <c r="C2317" i="14"/>
  <c r="K2316" i="14"/>
  <c r="H2316" i="14"/>
  <c r="F2316" i="14"/>
  <c r="C2316" i="14"/>
  <c r="K2315" i="14"/>
  <c r="H2315" i="14"/>
  <c r="F2315" i="14"/>
  <c r="C2315" i="14"/>
  <c r="K2314" i="14"/>
  <c r="H2314" i="14"/>
  <c r="F2314" i="14"/>
  <c r="C2314" i="14"/>
  <c r="K2313" i="14"/>
  <c r="H2313" i="14"/>
  <c r="F2313" i="14"/>
  <c r="C2313" i="14"/>
  <c r="K2312" i="14"/>
  <c r="H2312" i="14"/>
  <c r="F2312" i="14"/>
  <c r="C2312" i="14"/>
  <c r="K2311" i="14"/>
  <c r="H2311" i="14"/>
  <c r="F2311" i="14"/>
  <c r="C2311" i="14"/>
  <c r="K2310" i="14"/>
  <c r="K2309" i="14"/>
  <c r="H2309" i="14"/>
  <c r="F2309" i="14"/>
  <c r="C2309" i="14"/>
  <c r="K2308" i="14"/>
  <c r="H2308" i="14"/>
  <c r="F2308" i="14"/>
  <c r="C2308" i="14"/>
  <c r="K2307" i="14"/>
  <c r="H2307" i="14"/>
  <c r="F2307" i="14"/>
  <c r="C2307" i="14"/>
  <c r="K2306" i="14"/>
  <c r="H2306" i="14"/>
  <c r="F2306" i="14"/>
  <c r="C2306" i="14"/>
  <c r="K2305" i="14"/>
  <c r="H2305" i="14"/>
  <c r="F2305" i="14"/>
  <c r="C2305" i="14"/>
  <c r="K2304" i="14"/>
  <c r="H2304" i="14"/>
  <c r="F2304" i="14"/>
  <c r="C2304" i="14"/>
  <c r="K2303" i="14"/>
  <c r="H2303" i="14"/>
  <c r="F2303" i="14"/>
  <c r="C2303" i="14"/>
  <c r="K2302" i="14"/>
  <c r="K2301" i="14"/>
  <c r="H2301" i="14"/>
  <c r="F2301" i="14"/>
  <c r="C2301" i="14"/>
  <c r="K2300" i="14"/>
  <c r="H2300" i="14"/>
  <c r="F2300" i="14"/>
  <c r="C2300" i="14"/>
  <c r="K2299" i="14"/>
  <c r="H2299" i="14"/>
  <c r="F2299" i="14"/>
  <c r="C2299" i="14"/>
  <c r="K2298" i="14"/>
  <c r="H2298" i="14"/>
  <c r="F2298" i="14"/>
  <c r="C2298" i="14"/>
  <c r="K2297" i="14"/>
  <c r="H2297" i="14"/>
  <c r="F2297" i="14"/>
  <c r="C2297" i="14"/>
  <c r="K2296" i="14"/>
  <c r="H2296" i="14"/>
  <c r="F2296" i="14"/>
  <c r="C2296" i="14"/>
  <c r="K2295" i="14"/>
  <c r="H2295" i="14"/>
  <c r="F2295" i="14"/>
  <c r="C2295" i="14"/>
  <c r="K2294" i="14"/>
  <c r="H2294" i="14"/>
  <c r="F2294" i="14"/>
  <c r="C2294" i="14"/>
  <c r="K2293" i="14"/>
  <c r="H2293" i="14"/>
  <c r="F2293" i="14"/>
  <c r="C2293" i="14"/>
  <c r="K2292" i="14"/>
  <c r="H2292" i="14"/>
  <c r="F2292" i="14"/>
  <c r="C2292" i="14"/>
  <c r="K2291" i="14"/>
  <c r="K2290" i="14"/>
  <c r="H2290" i="14"/>
  <c r="F2290" i="14"/>
  <c r="C2290" i="14"/>
  <c r="K2289" i="14"/>
  <c r="H2289" i="14"/>
  <c r="F2289" i="14"/>
  <c r="C2289" i="14"/>
  <c r="K2288" i="14"/>
  <c r="H2288" i="14"/>
  <c r="F2288" i="14"/>
  <c r="C2288" i="14"/>
  <c r="K2287" i="14"/>
  <c r="H2287" i="14"/>
  <c r="F2287" i="14"/>
  <c r="C2287" i="14"/>
  <c r="K2286" i="14"/>
  <c r="H2286" i="14"/>
  <c r="F2286" i="14"/>
  <c r="C2286" i="14"/>
  <c r="K2285" i="14"/>
  <c r="H2285" i="14"/>
  <c r="F2285" i="14"/>
  <c r="C2285" i="14"/>
  <c r="K2284" i="14"/>
  <c r="H2284" i="14"/>
  <c r="F2284" i="14"/>
  <c r="C2284" i="14"/>
  <c r="K2283" i="14"/>
  <c r="H2283" i="14"/>
  <c r="F2283" i="14"/>
  <c r="C2283" i="14"/>
  <c r="K2282" i="14"/>
  <c r="H2282" i="14"/>
  <c r="F2282" i="14"/>
  <c r="C2282" i="14"/>
  <c r="K2281" i="14"/>
  <c r="H2281" i="14"/>
  <c r="F2281" i="14"/>
  <c r="C2281" i="14"/>
  <c r="K2280" i="14"/>
  <c r="H2280" i="14"/>
  <c r="F2280" i="14"/>
  <c r="C2280" i="14"/>
  <c r="K2279" i="14"/>
  <c r="H2279" i="14"/>
  <c r="F2279" i="14"/>
  <c r="C2279" i="14"/>
  <c r="K2278" i="14"/>
  <c r="H2278" i="14"/>
  <c r="F2278" i="14"/>
  <c r="C2278" i="14"/>
  <c r="K2277" i="14"/>
  <c r="H2277" i="14"/>
  <c r="F2277" i="14"/>
  <c r="C2277" i="14"/>
  <c r="K2276" i="14"/>
  <c r="H2276" i="14"/>
  <c r="F2276" i="14"/>
  <c r="C2276" i="14"/>
  <c r="K2275" i="14"/>
  <c r="H2275" i="14"/>
  <c r="F2275" i="14"/>
  <c r="C2275" i="14"/>
  <c r="K2274" i="14"/>
  <c r="H2274" i="14"/>
  <c r="F2274" i="14"/>
  <c r="C2274" i="14"/>
  <c r="K2273" i="14"/>
  <c r="H2273" i="14"/>
  <c r="F2273" i="14"/>
  <c r="C2273" i="14"/>
  <c r="K2272" i="14"/>
  <c r="H2272" i="14"/>
  <c r="F2272" i="14"/>
  <c r="C2272" i="14"/>
  <c r="K2271" i="14"/>
  <c r="H2271" i="14"/>
  <c r="F2271" i="14"/>
  <c r="C2271" i="14"/>
  <c r="K2270" i="14"/>
  <c r="H2270" i="14"/>
  <c r="F2270" i="14"/>
  <c r="C2270" i="14"/>
  <c r="K2269" i="14"/>
  <c r="H2269" i="14"/>
  <c r="F2269" i="14"/>
  <c r="C2269" i="14"/>
  <c r="K2268" i="14"/>
  <c r="H2268" i="14"/>
  <c r="F2268" i="14"/>
  <c r="C2268" i="14"/>
  <c r="K2267" i="14"/>
  <c r="H2267" i="14"/>
  <c r="F2267" i="14"/>
  <c r="C2267" i="14"/>
  <c r="K2266" i="14"/>
  <c r="K2265" i="14"/>
  <c r="H2265" i="14"/>
  <c r="F2265" i="14"/>
  <c r="C2265" i="14"/>
  <c r="K2264" i="14"/>
  <c r="K2263" i="14"/>
  <c r="H2263" i="14"/>
  <c r="F2263" i="14"/>
  <c r="C2263" i="14"/>
  <c r="K2262" i="14"/>
  <c r="H2262" i="14"/>
  <c r="F2262" i="14"/>
  <c r="C2262" i="14"/>
  <c r="K2261" i="14"/>
  <c r="K2260" i="14"/>
  <c r="H2260" i="14"/>
  <c r="F2260" i="14"/>
  <c r="C2260" i="14"/>
  <c r="K2259" i="14"/>
  <c r="H2259" i="14"/>
  <c r="F2259" i="14"/>
  <c r="C2259" i="14"/>
  <c r="K2258" i="14"/>
  <c r="H2258" i="14"/>
  <c r="F2258" i="14"/>
  <c r="C2258" i="14"/>
  <c r="K2257" i="14"/>
  <c r="H2257" i="14"/>
  <c r="F2257" i="14"/>
  <c r="C2257" i="14"/>
  <c r="K2256" i="14"/>
  <c r="H2256" i="14"/>
  <c r="F2256" i="14"/>
  <c r="C2256" i="14"/>
  <c r="K2255" i="14"/>
  <c r="H2255" i="14"/>
  <c r="F2255" i="14"/>
  <c r="C2255" i="14"/>
  <c r="K2254" i="14"/>
  <c r="H2254" i="14"/>
  <c r="F2254" i="14"/>
  <c r="C2254" i="14"/>
  <c r="K2253" i="14"/>
  <c r="H2253" i="14"/>
  <c r="F2253" i="14"/>
  <c r="C2253" i="14"/>
  <c r="K2252" i="14"/>
  <c r="H2252" i="14"/>
  <c r="F2252" i="14"/>
  <c r="C2252" i="14"/>
  <c r="K2251" i="14"/>
  <c r="H2251" i="14"/>
  <c r="F2251" i="14"/>
  <c r="C2251" i="14"/>
  <c r="K2250" i="14"/>
  <c r="K2249" i="14"/>
  <c r="H2249" i="14"/>
  <c r="F2249" i="14"/>
  <c r="C2249" i="14"/>
  <c r="K2248" i="14"/>
  <c r="H2248" i="14"/>
  <c r="F2248" i="14"/>
  <c r="C2248" i="14"/>
  <c r="K2247" i="14"/>
  <c r="H2247" i="14"/>
  <c r="F2247" i="14"/>
  <c r="C2247" i="14"/>
  <c r="K2246" i="14"/>
  <c r="H2246" i="14"/>
  <c r="F2246" i="14"/>
  <c r="C2246" i="14"/>
  <c r="K2245" i="14"/>
  <c r="H2245" i="14"/>
  <c r="F2245" i="14"/>
  <c r="C2245" i="14"/>
  <c r="K2244" i="14"/>
  <c r="K2243" i="14"/>
  <c r="H2243" i="14"/>
  <c r="F2243" i="14"/>
  <c r="C2243" i="14"/>
  <c r="K2242" i="14"/>
  <c r="H2242" i="14"/>
  <c r="F2242" i="14"/>
  <c r="C2242" i="14"/>
  <c r="K2239" i="14"/>
  <c r="H2239" i="14"/>
  <c r="F2239" i="14"/>
  <c r="C2239" i="14"/>
  <c r="K2238" i="14"/>
  <c r="H2238" i="14"/>
  <c r="F2238" i="14"/>
  <c r="C2238" i="14"/>
  <c r="K2237" i="14"/>
  <c r="H2237" i="14"/>
  <c r="F2237" i="14"/>
  <c r="C2237" i="14"/>
  <c r="K2236" i="14"/>
  <c r="H2236" i="14"/>
  <c r="F2236" i="14"/>
  <c r="C2236" i="14"/>
  <c r="K2235" i="14"/>
  <c r="H2235" i="14"/>
  <c r="F2235" i="14"/>
  <c r="C2235" i="14"/>
  <c r="K2234" i="14"/>
  <c r="H2234" i="14"/>
  <c r="F2234" i="14"/>
  <c r="C2234" i="14"/>
  <c r="K2233" i="14"/>
  <c r="H2233" i="14"/>
  <c r="F2233" i="14"/>
  <c r="C2233" i="14"/>
  <c r="K2232" i="14"/>
  <c r="H2232" i="14"/>
  <c r="F2232" i="14"/>
  <c r="C2232" i="14"/>
  <c r="K2231" i="14"/>
  <c r="H2231" i="14"/>
  <c r="F2231" i="14"/>
  <c r="C2231" i="14"/>
  <c r="K2229" i="14"/>
  <c r="H2229" i="14"/>
  <c r="F2229" i="14"/>
  <c r="C2229" i="14"/>
  <c r="K2228" i="14"/>
  <c r="H2228" i="14"/>
  <c r="F2228" i="14"/>
  <c r="C2228" i="14"/>
  <c r="K2227" i="14"/>
  <c r="H2227" i="14"/>
  <c r="F2227" i="14"/>
  <c r="C2227" i="14"/>
  <c r="K2226" i="14"/>
  <c r="H2226" i="14"/>
  <c r="F2226" i="14"/>
  <c r="C2226" i="14"/>
  <c r="K2225" i="14"/>
  <c r="H2225" i="14"/>
  <c r="F2225" i="14"/>
  <c r="C2225" i="14"/>
  <c r="K2224" i="14"/>
  <c r="H2224" i="14"/>
  <c r="F2224" i="14"/>
  <c r="C2224" i="14"/>
  <c r="K2223" i="14"/>
  <c r="H2223" i="14"/>
  <c r="F2223" i="14"/>
  <c r="C2223" i="14"/>
  <c r="K2222" i="14"/>
  <c r="H2222" i="14"/>
  <c r="F2222" i="14"/>
  <c r="C2222" i="14"/>
  <c r="K2220" i="14"/>
  <c r="H2220" i="14"/>
  <c r="F2220" i="14"/>
  <c r="C2220" i="14"/>
  <c r="K2219" i="14"/>
  <c r="H2219" i="14"/>
  <c r="F2219" i="14"/>
  <c r="C2219" i="14"/>
  <c r="K2218" i="14"/>
  <c r="H2218" i="14"/>
  <c r="F2218" i="14"/>
  <c r="C2218" i="14"/>
  <c r="K2217" i="14"/>
  <c r="H2217" i="14"/>
  <c r="F2217" i="14"/>
  <c r="C2217" i="14"/>
  <c r="K2216" i="14"/>
  <c r="H2216" i="14"/>
  <c r="F2216" i="14"/>
  <c r="C2216" i="14"/>
  <c r="K2215" i="14"/>
  <c r="H2215" i="14"/>
  <c r="F2215" i="14"/>
  <c r="C2215" i="14"/>
  <c r="K2214" i="14"/>
  <c r="H2214" i="14"/>
  <c r="F2214" i="14"/>
  <c r="C2214" i="14"/>
  <c r="K2213" i="14"/>
  <c r="H2213" i="14"/>
  <c r="F2213" i="14"/>
  <c r="C2213" i="14"/>
  <c r="K2212" i="14"/>
  <c r="H2212" i="14"/>
  <c r="F2212" i="14"/>
  <c r="C2212" i="14"/>
  <c r="K2211" i="14"/>
  <c r="H2211" i="14"/>
  <c r="F2211" i="14"/>
  <c r="C2211" i="14"/>
  <c r="K2209" i="14"/>
  <c r="H2209" i="14"/>
  <c r="F2209" i="14"/>
  <c r="C2209" i="14"/>
  <c r="K2208" i="14"/>
  <c r="H2208" i="14"/>
  <c r="F2208" i="14"/>
  <c r="C2208" i="14"/>
  <c r="K2207" i="14"/>
  <c r="H2207" i="14"/>
  <c r="F2207" i="14"/>
  <c r="C2207" i="14"/>
  <c r="K2206" i="14"/>
  <c r="H2206" i="14"/>
  <c r="F2206" i="14"/>
  <c r="C2206" i="14"/>
  <c r="K2205" i="14"/>
  <c r="H2205" i="14"/>
  <c r="F2205" i="14"/>
  <c r="C2205" i="14"/>
  <c r="K2204" i="14"/>
  <c r="H2204" i="14"/>
  <c r="F2204" i="14"/>
  <c r="C2204" i="14"/>
  <c r="K2203" i="14"/>
  <c r="H2203" i="14"/>
  <c r="F2203" i="14"/>
  <c r="C2203" i="14"/>
  <c r="K2202" i="14"/>
  <c r="H2202" i="14"/>
  <c r="F2202" i="14"/>
  <c r="C2202" i="14"/>
  <c r="K2201" i="14"/>
  <c r="H2201" i="14"/>
  <c r="F2201" i="14"/>
  <c r="C2201" i="14"/>
  <c r="K2200" i="14"/>
  <c r="H2200" i="14"/>
  <c r="F2200" i="14"/>
  <c r="C2200" i="14"/>
  <c r="K2199" i="14"/>
  <c r="H2199" i="14"/>
  <c r="F2199" i="14"/>
  <c r="C2199" i="14"/>
  <c r="K2198" i="14"/>
  <c r="H2198" i="14"/>
  <c r="F2198" i="14"/>
  <c r="C2198" i="14"/>
  <c r="K2197" i="14"/>
  <c r="H2197" i="14"/>
  <c r="F2197" i="14"/>
  <c r="C2197" i="14"/>
  <c r="K2196" i="14"/>
  <c r="H2196" i="14"/>
  <c r="F2196" i="14"/>
  <c r="C2196" i="14"/>
  <c r="K2195" i="14"/>
  <c r="H2195" i="14"/>
  <c r="F2195" i="14"/>
  <c r="C2195" i="14"/>
  <c r="K2194" i="14"/>
  <c r="H2194" i="14"/>
  <c r="F2194" i="14"/>
  <c r="C2194" i="14"/>
  <c r="K2193" i="14"/>
  <c r="H2193" i="14"/>
  <c r="F2193" i="14"/>
  <c r="C2193" i="14"/>
  <c r="K2192" i="14"/>
  <c r="H2192" i="14"/>
  <c r="F2192" i="14"/>
  <c r="C2192" i="14"/>
  <c r="K2191" i="14"/>
  <c r="H2191" i="14"/>
  <c r="F2191" i="14"/>
  <c r="C2191" i="14"/>
  <c r="K2190" i="14"/>
  <c r="H2190" i="14"/>
  <c r="F2190" i="14"/>
  <c r="C2190" i="14"/>
  <c r="K2189" i="14"/>
  <c r="H2189" i="14"/>
  <c r="F2189" i="14"/>
  <c r="C2189" i="14"/>
  <c r="K2188" i="14"/>
  <c r="H2188" i="14"/>
  <c r="F2188" i="14"/>
  <c r="C2188" i="14"/>
  <c r="K2187" i="14"/>
  <c r="H2187" i="14"/>
  <c r="F2187" i="14"/>
  <c r="C2187" i="14"/>
  <c r="K2186" i="14"/>
  <c r="H2186" i="14"/>
  <c r="F2186" i="14"/>
  <c r="C2186" i="14"/>
  <c r="K2185" i="14"/>
  <c r="H2185" i="14"/>
  <c r="F2185" i="14"/>
  <c r="C2185" i="14"/>
  <c r="K2184" i="14"/>
  <c r="H2184" i="14"/>
  <c r="F2184" i="14"/>
  <c r="C2184" i="14"/>
  <c r="K2183" i="14"/>
  <c r="H2183" i="14"/>
  <c r="F2183" i="14"/>
  <c r="C2183" i="14"/>
  <c r="K2182" i="14"/>
  <c r="H2182" i="14"/>
  <c r="F2182" i="14"/>
  <c r="C2182" i="14"/>
  <c r="K2180" i="14"/>
  <c r="H2180" i="14"/>
  <c r="F2180" i="14"/>
  <c r="C2180" i="14"/>
  <c r="K2179" i="14"/>
  <c r="H2179" i="14"/>
  <c r="F2179" i="14"/>
  <c r="C2179" i="14"/>
  <c r="K2178" i="14"/>
  <c r="H2178" i="14"/>
  <c r="F2178" i="14"/>
  <c r="C2178" i="14"/>
  <c r="K2177" i="14"/>
  <c r="H2177" i="14"/>
  <c r="F2177" i="14"/>
  <c r="C2177" i="14"/>
  <c r="K2176" i="14"/>
  <c r="H2176" i="14"/>
  <c r="F2176" i="14"/>
  <c r="C2176" i="14"/>
  <c r="K2175" i="14"/>
  <c r="H2175" i="14"/>
  <c r="F2175" i="14"/>
  <c r="C2175" i="14"/>
  <c r="K2174" i="14"/>
  <c r="H2174" i="14"/>
  <c r="F2174" i="14"/>
  <c r="C2174" i="14"/>
  <c r="K2173" i="14"/>
  <c r="H2173" i="14"/>
  <c r="F2173" i="14"/>
  <c r="C2173" i="14"/>
  <c r="K2172" i="14"/>
  <c r="H2172" i="14"/>
  <c r="F2172" i="14"/>
  <c r="C2172" i="14"/>
  <c r="K2171" i="14"/>
  <c r="H2171" i="14"/>
  <c r="F2171" i="14"/>
  <c r="C2171" i="14"/>
  <c r="K2170" i="14"/>
  <c r="H2170" i="14"/>
  <c r="F2170" i="14"/>
  <c r="C2170" i="14"/>
  <c r="K2169" i="14"/>
  <c r="H2169" i="14"/>
  <c r="F2169" i="14"/>
  <c r="C2169" i="14"/>
  <c r="K2168" i="14"/>
  <c r="H2168" i="14"/>
  <c r="F2168" i="14"/>
  <c r="C2168" i="14"/>
  <c r="K2167" i="14"/>
  <c r="H2167" i="14"/>
  <c r="F2167" i="14"/>
  <c r="C2167" i="14"/>
  <c r="K2165" i="14"/>
  <c r="H2165" i="14"/>
  <c r="F2165" i="14"/>
  <c r="C2165" i="14"/>
  <c r="K2164" i="14"/>
  <c r="H2164" i="14"/>
  <c r="F2164" i="14"/>
  <c r="C2164" i="14"/>
  <c r="K2163" i="14"/>
  <c r="H2163" i="14"/>
  <c r="F2163" i="14"/>
  <c r="C2163" i="14"/>
  <c r="K2162" i="14"/>
  <c r="H2162" i="14"/>
  <c r="F2162" i="14"/>
  <c r="C2162" i="14"/>
  <c r="K2161" i="14"/>
  <c r="H2161" i="14"/>
  <c r="F2161" i="14"/>
  <c r="C2161" i="14"/>
  <c r="K2160" i="14"/>
  <c r="H2160" i="14"/>
  <c r="F2160" i="14"/>
  <c r="C2160" i="14"/>
  <c r="K2159" i="14"/>
  <c r="H2159" i="14"/>
  <c r="F2159" i="14"/>
  <c r="C2159" i="14"/>
  <c r="K2158" i="14"/>
  <c r="H2158" i="14"/>
  <c r="F2158" i="14"/>
  <c r="C2158" i="14"/>
  <c r="K2157" i="14"/>
  <c r="H2157" i="14"/>
  <c r="F2157" i="14"/>
  <c r="C2157" i="14"/>
  <c r="K2156" i="14"/>
  <c r="H2156" i="14"/>
  <c r="F2156" i="14"/>
  <c r="C2156" i="14"/>
  <c r="K2155" i="14"/>
  <c r="H2155" i="14"/>
  <c r="F2155" i="14"/>
  <c r="C2155" i="14"/>
  <c r="K2154" i="14"/>
  <c r="H2154" i="14"/>
  <c r="F2154" i="14"/>
  <c r="C2154" i="14"/>
  <c r="K2152" i="14"/>
  <c r="H2152" i="14"/>
  <c r="F2152" i="14"/>
  <c r="C2152" i="14"/>
  <c r="K2151" i="14"/>
  <c r="H2151" i="14"/>
  <c r="F2151" i="14"/>
  <c r="C2151" i="14"/>
  <c r="K2150" i="14"/>
  <c r="H2150" i="14"/>
  <c r="F2150" i="14"/>
  <c r="C2150" i="14"/>
  <c r="K2149" i="14"/>
  <c r="K2148" i="14"/>
  <c r="H2148" i="14"/>
  <c r="F2148" i="14"/>
  <c r="C2148" i="14"/>
  <c r="K2147" i="14"/>
  <c r="H2147" i="14"/>
  <c r="F2147" i="14"/>
  <c r="C2147" i="14"/>
  <c r="K2146" i="14"/>
  <c r="H2146" i="14"/>
  <c r="F2146" i="14"/>
  <c r="C2146" i="14"/>
  <c r="K2145" i="14"/>
  <c r="H2145" i="14"/>
  <c r="F2145" i="14"/>
  <c r="C2145" i="14"/>
  <c r="K2144" i="14"/>
  <c r="H2144" i="14"/>
  <c r="F2144" i="14"/>
  <c r="C2144" i="14"/>
  <c r="K2143" i="14"/>
  <c r="H2143" i="14"/>
  <c r="F2143" i="14"/>
  <c r="C2143" i="14"/>
  <c r="K2142" i="14"/>
  <c r="H2142" i="14"/>
  <c r="F2142" i="14"/>
  <c r="C2142" i="14"/>
  <c r="K2141" i="14"/>
  <c r="H2141" i="14"/>
  <c r="F2141" i="14"/>
  <c r="C2141" i="14"/>
  <c r="K2140" i="14"/>
  <c r="H2140" i="14"/>
  <c r="F2140" i="14"/>
  <c r="C2140" i="14"/>
  <c r="K2139" i="14"/>
  <c r="H2139" i="14"/>
  <c r="F2139" i="14"/>
  <c r="C2139" i="14"/>
  <c r="K2138" i="14"/>
  <c r="H2138" i="14"/>
  <c r="F2138" i="14"/>
  <c r="C2138" i="14"/>
  <c r="K2137" i="14"/>
  <c r="H2137" i="14"/>
  <c r="F2137" i="14"/>
  <c r="C2137" i="14"/>
  <c r="K2136" i="14"/>
  <c r="H2136" i="14"/>
  <c r="F2136" i="14"/>
  <c r="C2136" i="14"/>
  <c r="K2135" i="14"/>
  <c r="H2135" i="14"/>
  <c r="F2135" i="14"/>
  <c r="C2135" i="14"/>
  <c r="K2134" i="14"/>
  <c r="H2134" i="14"/>
  <c r="F2134" i="14"/>
  <c r="C2134" i="14"/>
  <c r="K2133" i="14"/>
  <c r="H2133" i="14"/>
  <c r="F2133" i="14"/>
  <c r="C2133" i="14"/>
  <c r="K2132" i="14"/>
  <c r="H2132" i="14"/>
  <c r="F2132" i="14"/>
  <c r="C2132" i="14"/>
  <c r="K2131" i="14"/>
  <c r="H2131" i="14"/>
  <c r="K2130" i="14"/>
  <c r="H2130" i="14"/>
  <c r="F2130" i="14"/>
  <c r="C2130" i="14"/>
  <c r="K2129" i="14"/>
  <c r="H2129" i="14"/>
  <c r="F2129" i="14"/>
  <c r="C2129" i="14"/>
  <c r="K2128" i="14"/>
  <c r="H2128" i="14"/>
  <c r="F2128" i="14"/>
  <c r="C2128" i="14"/>
  <c r="K2127" i="14"/>
  <c r="H2127" i="14"/>
  <c r="K2126" i="14"/>
  <c r="H2126" i="14"/>
  <c r="F2126" i="14"/>
  <c r="C2126" i="14"/>
  <c r="K2125" i="14"/>
  <c r="H2125" i="14"/>
  <c r="F2125" i="14"/>
  <c r="C2125" i="14"/>
  <c r="K2124" i="14"/>
  <c r="H2124" i="14"/>
  <c r="F2124" i="14"/>
  <c r="C2124" i="14"/>
  <c r="K2123" i="14"/>
  <c r="H2123" i="14"/>
  <c r="F2123" i="14"/>
  <c r="C2123" i="14"/>
  <c r="K2122" i="14"/>
  <c r="H2122" i="14"/>
  <c r="F2122" i="14"/>
  <c r="C2122" i="14"/>
  <c r="K2121" i="14"/>
  <c r="H2121" i="14"/>
  <c r="F2121" i="14"/>
  <c r="C2121" i="14"/>
  <c r="K2120" i="14"/>
  <c r="H2120" i="14"/>
  <c r="F2120" i="14"/>
  <c r="C2120" i="14"/>
  <c r="K2119" i="14"/>
  <c r="H2119" i="14"/>
  <c r="F2119" i="14"/>
  <c r="C2119" i="14"/>
  <c r="K2118" i="14"/>
  <c r="H2118" i="14"/>
  <c r="F2118" i="14"/>
  <c r="C2118" i="14"/>
  <c r="K2117" i="14"/>
  <c r="H2117" i="14"/>
  <c r="F2117" i="14"/>
  <c r="C2117" i="14"/>
  <c r="K2116" i="14"/>
  <c r="H2116" i="14"/>
  <c r="F2116" i="14"/>
  <c r="C2116" i="14"/>
  <c r="K2115" i="14"/>
  <c r="H2115" i="14"/>
  <c r="F2115" i="14"/>
  <c r="C2115" i="14"/>
  <c r="K2114" i="14"/>
  <c r="H2114" i="14"/>
  <c r="F2114" i="14"/>
  <c r="C2114" i="14"/>
  <c r="K2113" i="14"/>
  <c r="H2113" i="14"/>
  <c r="F2113" i="14"/>
  <c r="C2113" i="14"/>
  <c r="K2112" i="14"/>
  <c r="H2112" i="14"/>
  <c r="F2112" i="14"/>
  <c r="C2112" i="14"/>
  <c r="K2111" i="14"/>
  <c r="H2111" i="14"/>
  <c r="F2111" i="14"/>
  <c r="C2111" i="14"/>
  <c r="K2110" i="14"/>
  <c r="H2110" i="14"/>
  <c r="F2110" i="14"/>
  <c r="C2110" i="14"/>
  <c r="K2109" i="14"/>
  <c r="H2109" i="14"/>
  <c r="F2109" i="14"/>
  <c r="C2109" i="14"/>
  <c r="K2108" i="14"/>
  <c r="H2108" i="14"/>
  <c r="F2108" i="14"/>
  <c r="C2108" i="14"/>
  <c r="K2107" i="14"/>
  <c r="H2107" i="14"/>
  <c r="F2107" i="14"/>
  <c r="C2107" i="14"/>
  <c r="K2106" i="14"/>
  <c r="H2106" i="14"/>
  <c r="F2106" i="14"/>
  <c r="C2106" i="14"/>
  <c r="K2105" i="14"/>
  <c r="H2105" i="14"/>
  <c r="F2105" i="14"/>
  <c r="C2105" i="14"/>
  <c r="K2104" i="14"/>
  <c r="H2104" i="14"/>
  <c r="F2104" i="14"/>
  <c r="C2104" i="14"/>
  <c r="K2103" i="14"/>
  <c r="H2103" i="14"/>
  <c r="F2103" i="14"/>
  <c r="C2103" i="14"/>
  <c r="K2102" i="14"/>
  <c r="H2102" i="14"/>
  <c r="F2102" i="14"/>
  <c r="C2102" i="14"/>
  <c r="K2101" i="14"/>
  <c r="H2101" i="14"/>
  <c r="F2101" i="14"/>
  <c r="C2101" i="14"/>
  <c r="K2100" i="14"/>
  <c r="H2100" i="14"/>
  <c r="F2100" i="14"/>
  <c r="C2100" i="14"/>
  <c r="K2099" i="14"/>
  <c r="H2099" i="14"/>
  <c r="K2098" i="14"/>
  <c r="H2098" i="14"/>
  <c r="F2098" i="14"/>
  <c r="C2098" i="14"/>
  <c r="K2097" i="14"/>
  <c r="H2097" i="14"/>
  <c r="F2097" i="14"/>
  <c r="C2097" i="14"/>
  <c r="K2096" i="14"/>
  <c r="H2096" i="14"/>
  <c r="F2096" i="14"/>
  <c r="C2096" i="14"/>
  <c r="K2095" i="14"/>
  <c r="H2095" i="14"/>
  <c r="F2095" i="14"/>
  <c r="C2095" i="14"/>
  <c r="K2094" i="14"/>
  <c r="H2094" i="14"/>
  <c r="F2094" i="14"/>
  <c r="C2094" i="14"/>
  <c r="K2093" i="14"/>
  <c r="H2093" i="14"/>
  <c r="K2092" i="14"/>
  <c r="H2092" i="14"/>
  <c r="F2092" i="14"/>
  <c r="C2092" i="14"/>
  <c r="K2091" i="14"/>
  <c r="H2091" i="14"/>
  <c r="F2091" i="14"/>
  <c r="C2091" i="14"/>
  <c r="K2090" i="14"/>
  <c r="H2090" i="14"/>
  <c r="F2090" i="14"/>
  <c r="C2090" i="14"/>
  <c r="K2089" i="14"/>
  <c r="H2089" i="14"/>
  <c r="F2089" i="14"/>
  <c r="C2089" i="14"/>
  <c r="K2088" i="14"/>
  <c r="H2088" i="14"/>
  <c r="F2088" i="14"/>
  <c r="C2088" i="14"/>
  <c r="K2087" i="14"/>
  <c r="H2087" i="14"/>
  <c r="F2087" i="14"/>
  <c r="C2087" i="14"/>
  <c r="K2086" i="14"/>
  <c r="H2086" i="14"/>
  <c r="F2086" i="14"/>
  <c r="C2086" i="14"/>
  <c r="K2085" i="14"/>
  <c r="H2085" i="14"/>
  <c r="F2085" i="14"/>
  <c r="C2085" i="14"/>
  <c r="K2083" i="14"/>
  <c r="H2083" i="14"/>
  <c r="F2083" i="14"/>
  <c r="C2083" i="14"/>
  <c r="K2082" i="14"/>
  <c r="H2082" i="14"/>
  <c r="F2082" i="14"/>
  <c r="C2082" i="14"/>
  <c r="K2081" i="14"/>
  <c r="H2081" i="14"/>
  <c r="F2081" i="14"/>
  <c r="C2081" i="14"/>
  <c r="H2080" i="14"/>
  <c r="K2079" i="14"/>
  <c r="H2079" i="14"/>
  <c r="F2079" i="14"/>
  <c r="C2079" i="14"/>
  <c r="K2078" i="14"/>
  <c r="H2078" i="14"/>
  <c r="F2078" i="14"/>
  <c r="C2078" i="14"/>
  <c r="K2077" i="14"/>
  <c r="H2077" i="14"/>
  <c r="F2077" i="14"/>
  <c r="C2077" i="14"/>
  <c r="K2076" i="14"/>
  <c r="H2076" i="14"/>
  <c r="F2076" i="14"/>
  <c r="C2076" i="14"/>
  <c r="K2075" i="14"/>
  <c r="H2075" i="14"/>
  <c r="F2075" i="14"/>
  <c r="C2075" i="14"/>
  <c r="K2074" i="14"/>
  <c r="H2074" i="14"/>
  <c r="F2074" i="14"/>
  <c r="C2074" i="14"/>
  <c r="K2073" i="14"/>
  <c r="H2073" i="14"/>
  <c r="F2073" i="14"/>
  <c r="C2073" i="14"/>
  <c r="K2072" i="14"/>
  <c r="H2072" i="14"/>
  <c r="F2072" i="14"/>
  <c r="C2072" i="14"/>
  <c r="K2071" i="14"/>
  <c r="H2071" i="14"/>
  <c r="F2071" i="14"/>
  <c r="C2071" i="14"/>
  <c r="K2070" i="14"/>
  <c r="H2070" i="14"/>
  <c r="F2070" i="14"/>
  <c r="C2070" i="14"/>
  <c r="K2069" i="14"/>
  <c r="H2069" i="14"/>
  <c r="F2069" i="14"/>
  <c r="C2069" i="14"/>
  <c r="K2068" i="14"/>
  <c r="H2068" i="14"/>
  <c r="F2068" i="14"/>
  <c r="C2068" i="14"/>
  <c r="K2067" i="14"/>
  <c r="H2067" i="14"/>
  <c r="F2067" i="14"/>
  <c r="C2067" i="14"/>
  <c r="K2066" i="14"/>
  <c r="H2066" i="14"/>
  <c r="F2066" i="14"/>
  <c r="C2066" i="14"/>
  <c r="K2065" i="14"/>
  <c r="H2065" i="14"/>
  <c r="F2065" i="14"/>
  <c r="C2065" i="14"/>
  <c r="K2064" i="14"/>
  <c r="H2064" i="14"/>
  <c r="F2064" i="14"/>
  <c r="C2064" i="14"/>
  <c r="K2063" i="14"/>
  <c r="H2063" i="14"/>
  <c r="F2063" i="14"/>
  <c r="C2063" i="14"/>
  <c r="K2062" i="14"/>
  <c r="H2062" i="14"/>
  <c r="K2061" i="14"/>
  <c r="H2061" i="14"/>
  <c r="F2061" i="14"/>
  <c r="C2061" i="14"/>
  <c r="K2060" i="14"/>
  <c r="H2060" i="14"/>
  <c r="F2060" i="14"/>
  <c r="C2060" i="14"/>
  <c r="K2059" i="14"/>
  <c r="H2059" i="14"/>
  <c r="F2059" i="14"/>
  <c r="C2059" i="14"/>
  <c r="K2058" i="14"/>
  <c r="H2058" i="14"/>
  <c r="K2057" i="14"/>
  <c r="H2057" i="14"/>
  <c r="F2057" i="14"/>
  <c r="C2057" i="14"/>
  <c r="K2056" i="14"/>
  <c r="H2056" i="14"/>
  <c r="F2056" i="14"/>
  <c r="C2056" i="14"/>
  <c r="K2055" i="14"/>
  <c r="H2055" i="14"/>
  <c r="F2055" i="14"/>
  <c r="C2055" i="14"/>
  <c r="K2054" i="14"/>
  <c r="H2054" i="14"/>
  <c r="F2054" i="14"/>
  <c r="C2054" i="14"/>
  <c r="K2053" i="14"/>
  <c r="H2053" i="14"/>
  <c r="F2053" i="14"/>
  <c r="C2053" i="14"/>
  <c r="K2052" i="14"/>
  <c r="H2052" i="14"/>
  <c r="F2052" i="14"/>
  <c r="C2052" i="14"/>
  <c r="K2051" i="14"/>
  <c r="H2051" i="14"/>
  <c r="F2051" i="14"/>
  <c r="C2051" i="14"/>
  <c r="K2050" i="14"/>
  <c r="H2050" i="14"/>
  <c r="F2050" i="14"/>
  <c r="C2050" i="14"/>
  <c r="K2049" i="14"/>
  <c r="H2049" i="14"/>
  <c r="F2049" i="14"/>
  <c r="C2049" i="14"/>
  <c r="K2048" i="14"/>
  <c r="H2048" i="14"/>
  <c r="F2048" i="14"/>
  <c r="C2048" i="14"/>
  <c r="K2047" i="14"/>
  <c r="H2047" i="14"/>
  <c r="F2047" i="14"/>
  <c r="C2047" i="14"/>
  <c r="K2046" i="14"/>
  <c r="H2046" i="14"/>
  <c r="F2046" i="14"/>
  <c r="C2046" i="14"/>
  <c r="K2045" i="14"/>
  <c r="H2045" i="14"/>
  <c r="F2045" i="14"/>
  <c r="C2045" i="14"/>
  <c r="K2044" i="14"/>
  <c r="H2044" i="14"/>
  <c r="F2044" i="14"/>
  <c r="C2044" i="14"/>
  <c r="K2043" i="14"/>
  <c r="H2043" i="14"/>
  <c r="F2043" i="14"/>
  <c r="C2043" i="14"/>
  <c r="K2042" i="14"/>
  <c r="H2042" i="14"/>
  <c r="F2042" i="14"/>
  <c r="C2042" i="14"/>
  <c r="K2041" i="14"/>
  <c r="H2041" i="14"/>
  <c r="F2041" i="14"/>
  <c r="C2041" i="14"/>
  <c r="K2040" i="14"/>
  <c r="H2040" i="14"/>
  <c r="F2040" i="14"/>
  <c r="C2040" i="14"/>
  <c r="K2039" i="14"/>
  <c r="H2039" i="14"/>
  <c r="F2039" i="14"/>
  <c r="C2039" i="14"/>
  <c r="K2038" i="14"/>
  <c r="H2038" i="14"/>
  <c r="F2038" i="14"/>
  <c r="C2038" i="14"/>
  <c r="K2037" i="14"/>
  <c r="H2037" i="14"/>
  <c r="F2037" i="14"/>
  <c r="C2037" i="14"/>
  <c r="K2036" i="14"/>
  <c r="H2036" i="14"/>
  <c r="F2036" i="14"/>
  <c r="C2036" i="14"/>
  <c r="K2035" i="14"/>
  <c r="H2035" i="14"/>
  <c r="F2035" i="14"/>
  <c r="C2035" i="14"/>
  <c r="K2034" i="14"/>
  <c r="H2034" i="14"/>
  <c r="F2034" i="14"/>
  <c r="C2034" i="14"/>
  <c r="K2033" i="14"/>
  <c r="H2033" i="14"/>
  <c r="F2033" i="14"/>
  <c r="C2033" i="14"/>
  <c r="K2032" i="14"/>
  <c r="H2032" i="14"/>
  <c r="F2032" i="14"/>
  <c r="C2032" i="14"/>
  <c r="K2031" i="14"/>
  <c r="H2031" i="14"/>
  <c r="F2031" i="14"/>
  <c r="C2031" i="14"/>
  <c r="K2030" i="14"/>
  <c r="H2030" i="14"/>
  <c r="F2030" i="14"/>
  <c r="C2030" i="14"/>
  <c r="K2029" i="14"/>
  <c r="H2029" i="14"/>
  <c r="K2028" i="14"/>
  <c r="H2028" i="14"/>
  <c r="F2028" i="14"/>
  <c r="C2028" i="14"/>
  <c r="K2027" i="14"/>
  <c r="H2027" i="14"/>
  <c r="F2027" i="14"/>
  <c r="C2027" i="14"/>
  <c r="K2026" i="14"/>
  <c r="H2026" i="14"/>
  <c r="F2026" i="14"/>
  <c r="C2026" i="14"/>
  <c r="K2025" i="14"/>
  <c r="H2025" i="14"/>
  <c r="F2025" i="14"/>
  <c r="C2025" i="14"/>
  <c r="K2024" i="14"/>
  <c r="H2024" i="14"/>
  <c r="F2024" i="14"/>
  <c r="C2024" i="14"/>
  <c r="K2023" i="14"/>
  <c r="H2023" i="14"/>
  <c r="F2023" i="14"/>
  <c r="C2023" i="14"/>
  <c r="K2022" i="14"/>
  <c r="H2022" i="14"/>
  <c r="F2022" i="14"/>
  <c r="C2022" i="14"/>
  <c r="K2021" i="14"/>
  <c r="H2021" i="14"/>
  <c r="F2021" i="14"/>
  <c r="C2021" i="14"/>
  <c r="K2020" i="14"/>
  <c r="H2020" i="14"/>
  <c r="F2020" i="14"/>
  <c r="C2020" i="14"/>
  <c r="K2019" i="14"/>
  <c r="H2019" i="14"/>
  <c r="F2019" i="14"/>
  <c r="C2019" i="14"/>
  <c r="K2018" i="14"/>
  <c r="H2018" i="14"/>
  <c r="F2018" i="14"/>
  <c r="C2018" i="14"/>
  <c r="K2017" i="14"/>
  <c r="H2017" i="14"/>
  <c r="F2017" i="14"/>
  <c r="C2017" i="14"/>
  <c r="K2016" i="14"/>
  <c r="H2016" i="14"/>
  <c r="F2016" i="14"/>
  <c r="C2016" i="14"/>
  <c r="K2015" i="14"/>
  <c r="H2015" i="14"/>
  <c r="F2015" i="14"/>
  <c r="C2015" i="14"/>
  <c r="K2014" i="14"/>
  <c r="H2014" i="14"/>
  <c r="K2013" i="14"/>
  <c r="H2013" i="14"/>
  <c r="F2013" i="14"/>
  <c r="C2013" i="14"/>
  <c r="K2012" i="14"/>
  <c r="H2012" i="14"/>
  <c r="F2012" i="14"/>
  <c r="C2012" i="14"/>
  <c r="K2011" i="14"/>
  <c r="H2011" i="14"/>
  <c r="F2011" i="14"/>
  <c r="C2011" i="14"/>
  <c r="K2010" i="14"/>
  <c r="H2010" i="14"/>
  <c r="F2010" i="14"/>
  <c r="C2010" i="14"/>
  <c r="K2009" i="14"/>
  <c r="H2009" i="14"/>
  <c r="F2009" i="14"/>
  <c r="C2009" i="14"/>
  <c r="K2008" i="14"/>
  <c r="H2008" i="14"/>
  <c r="F2008" i="14"/>
  <c r="C2008" i="14"/>
  <c r="K2007" i="14"/>
  <c r="H2007" i="14"/>
  <c r="F2007" i="14"/>
  <c r="C2007" i="14"/>
  <c r="K2006" i="14"/>
  <c r="H2006" i="14"/>
  <c r="F2006" i="14"/>
  <c r="C2006" i="14"/>
  <c r="K2004" i="14"/>
  <c r="H2004" i="14"/>
  <c r="F2004" i="14"/>
  <c r="C2004" i="14"/>
  <c r="K2003" i="14"/>
  <c r="H2003" i="14"/>
  <c r="F2003" i="14"/>
  <c r="C2003" i="14"/>
  <c r="K2002" i="14"/>
  <c r="H2002" i="14"/>
  <c r="F2002" i="14"/>
  <c r="C2002" i="14"/>
  <c r="K2001" i="14"/>
  <c r="H2001" i="14"/>
  <c r="F2001" i="14"/>
  <c r="C2001" i="14"/>
  <c r="K2000" i="14"/>
  <c r="H2000" i="14"/>
  <c r="F2000" i="14"/>
  <c r="C2000" i="14"/>
  <c r="K1999" i="14"/>
  <c r="H1999" i="14"/>
  <c r="F1999" i="14"/>
  <c r="C1999" i="14"/>
  <c r="K1998" i="14"/>
  <c r="H1998" i="14"/>
  <c r="F1998" i="14"/>
  <c r="C1998" i="14"/>
  <c r="K1996" i="14"/>
  <c r="H1996" i="14"/>
  <c r="F1996" i="14"/>
  <c r="C1996" i="14"/>
  <c r="K1995" i="14"/>
  <c r="H1995" i="14"/>
  <c r="F1995" i="14"/>
  <c r="C1995" i="14"/>
  <c r="K1994" i="14"/>
  <c r="H1994" i="14"/>
  <c r="F1994" i="14"/>
  <c r="C1994" i="14"/>
  <c r="K1993" i="14"/>
  <c r="H1993" i="14"/>
  <c r="F1993" i="14"/>
  <c r="C1993" i="14"/>
  <c r="K1992" i="14"/>
  <c r="H1992" i="14"/>
  <c r="F1992" i="14"/>
  <c r="C1992" i="14"/>
  <c r="K1991" i="14"/>
  <c r="H1991" i="14"/>
  <c r="F1991" i="14"/>
  <c r="C1991" i="14"/>
  <c r="K1990" i="14"/>
  <c r="H1990" i="14"/>
  <c r="F1990" i="14"/>
  <c r="C1990" i="14"/>
  <c r="K1989" i="14"/>
  <c r="H1989" i="14"/>
  <c r="F1989" i="14"/>
  <c r="C1989" i="14"/>
  <c r="K1988" i="14"/>
  <c r="H1988" i="14"/>
  <c r="F1988" i="14"/>
  <c r="C1988" i="14"/>
  <c r="K1987" i="14"/>
  <c r="H1987" i="14"/>
  <c r="F1987" i="14"/>
  <c r="C1987" i="14"/>
  <c r="K1986" i="14"/>
  <c r="H1986" i="14"/>
  <c r="F1986" i="14"/>
  <c r="C1986" i="14"/>
  <c r="K1985" i="14"/>
  <c r="H1985" i="14"/>
  <c r="F1985" i="14"/>
  <c r="C1985" i="14"/>
  <c r="K1984" i="14"/>
  <c r="H1984" i="14"/>
  <c r="F1984" i="14"/>
  <c r="C1984" i="14"/>
  <c r="K1983" i="14"/>
  <c r="H1983" i="14"/>
  <c r="F1983" i="14"/>
  <c r="C1983" i="14"/>
  <c r="K1982" i="14"/>
  <c r="H1982" i="14"/>
  <c r="F1982" i="14"/>
  <c r="C1982" i="14"/>
  <c r="K1981" i="14"/>
  <c r="H1981" i="14"/>
  <c r="F1981" i="14"/>
  <c r="C1981" i="14"/>
  <c r="K1980" i="14"/>
  <c r="H1980" i="14"/>
  <c r="F1980" i="14"/>
  <c r="C1980" i="14"/>
  <c r="K1979" i="14"/>
  <c r="H1979" i="14"/>
  <c r="K1978" i="14"/>
  <c r="H1978" i="14"/>
  <c r="F1978" i="14"/>
  <c r="C1978" i="14"/>
  <c r="K1977" i="14"/>
  <c r="H1977" i="14"/>
  <c r="F1977" i="14"/>
  <c r="C1977" i="14"/>
  <c r="K1976" i="14"/>
  <c r="H1976" i="14"/>
  <c r="F1976" i="14"/>
  <c r="C1976" i="14"/>
  <c r="K1975" i="14"/>
  <c r="H1975" i="14"/>
  <c r="K1974" i="14"/>
  <c r="H1974" i="14"/>
  <c r="F1974" i="14"/>
  <c r="C1974" i="14"/>
  <c r="K1973" i="14"/>
  <c r="H1973" i="14"/>
  <c r="F1973" i="14"/>
  <c r="C1973" i="14"/>
  <c r="K1972" i="14"/>
  <c r="H1972" i="14"/>
  <c r="F1972" i="14"/>
  <c r="C1972" i="14"/>
  <c r="K1971" i="14"/>
  <c r="H1971" i="14"/>
  <c r="F1971" i="14"/>
  <c r="C1971" i="14"/>
  <c r="K1970" i="14"/>
  <c r="H1970" i="14"/>
  <c r="F1970" i="14"/>
  <c r="C1970" i="14"/>
  <c r="K1969" i="14"/>
  <c r="H1969" i="14"/>
  <c r="F1969" i="14"/>
  <c r="C1969" i="14"/>
  <c r="K1968" i="14"/>
  <c r="H1968" i="14"/>
  <c r="F1968" i="14"/>
  <c r="C1968" i="14"/>
  <c r="K1967" i="14"/>
  <c r="H1967" i="14"/>
  <c r="F1967" i="14"/>
  <c r="C1967" i="14"/>
  <c r="K1966" i="14"/>
  <c r="H1966" i="14"/>
  <c r="F1966" i="14"/>
  <c r="C1966" i="14"/>
  <c r="K1965" i="14"/>
  <c r="H1965" i="14"/>
  <c r="F1965" i="14"/>
  <c r="C1965" i="14"/>
  <c r="K1964" i="14"/>
  <c r="H1964" i="14"/>
  <c r="F1964" i="14"/>
  <c r="C1964" i="14"/>
  <c r="K1963" i="14"/>
  <c r="H1963" i="14"/>
  <c r="F1963" i="14"/>
  <c r="C1963" i="14"/>
  <c r="K1962" i="14"/>
  <c r="H1962" i="14"/>
  <c r="F1962" i="14"/>
  <c r="C1962" i="14"/>
  <c r="K1961" i="14"/>
  <c r="H1961" i="14"/>
  <c r="F1961" i="14"/>
  <c r="C1961" i="14"/>
  <c r="K1960" i="14"/>
  <c r="H1960" i="14"/>
  <c r="F1960" i="14"/>
  <c r="C1960" i="14"/>
  <c r="K1959" i="14"/>
  <c r="H1959" i="14"/>
  <c r="F1959" i="14"/>
  <c r="C1959" i="14"/>
  <c r="K1958" i="14"/>
  <c r="H1958" i="14"/>
  <c r="F1958" i="14"/>
  <c r="C1958" i="14"/>
  <c r="K1957" i="14"/>
  <c r="H1957" i="14"/>
  <c r="F1957" i="14"/>
  <c r="C1957" i="14"/>
  <c r="K1956" i="14"/>
  <c r="H1956" i="14"/>
  <c r="F1956" i="14"/>
  <c r="C1956" i="14"/>
  <c r="K1955" i="14"/>
  <c r="H1955" i="14"/>
  <c r="F1955" i="14"/>
  <c r="C1955" i="14"/>
  <c r="K1954" i="14"/>
  <c r="H1954" i="14"/>
  <c r="F1954" i="14"/>
  <c r="C1954" i="14"/>
  <c r="K1953" i="14"/>
  <c r="H1953" i="14"/>
  <c r="F1953" i="14"/>
  <c r="C1953" i="14"/>
  <c r="K1952" i="14"/>
  <c r="H1952" i="14"/>
  <c r="F1952" i="14"/>
  <c r="C1952" i="14"/>
  <c r="K1951" i="14"/>
  <c r="H1951" i="14"/>
  <c r="F1951" i="14"/>
  <c r="C1951" i="14"/>
  <c r="K1950" i="14"/>
  <c r="H1950" i="14"/>
  <c r="F1950" i="14"/>
  <c r="C1950" i="14"/>
  <c r="K1949" i="14"/>
  <c r="H1949" i="14"/>
  <c r="F1949" i="14"/>
  <c r="C1949" i="14"/>
  <c r="K1948" i="14"/>
  <c r="H1948" i="14"/>
  <c r="F1948" i="14"/>
  <c r="C1948" i="14"/>
  <c r="K1947" i="14"/>
  <c r="H1947" i="14"/>
  <c r="F1947" i="14"/>
  <c r="C1947" i="14"/>
  <c r="K1946" i="14"/>
  <c r="H1946" i="14"/>
  <c r="K1945" i="14"/>
  <c r="H1945" i="14"/>
  <c r="F1945" i="14"/>
  <c r="C1945" i="14"/>
  <c r="K1944" i="14"/>
  <c r="H1944" i="14"/>
  <c r="F1944" i="14"/>
  <c r="C1944" i="14"/>
  <c r="K1943" i="14"/>
  <c r="H1943" i="14"/>
  <c r="F1943" i="14"/>
  <c r="C1943" i="14"/>
  <c r="K1942" i="14"/>
  <c r="H1942" i="14"/>
  <c r="F1942" i="14"/>
  <c r="C1942" i="14"/>
  <c r="K1941" i="14"/>
  <c r="H1941" i="14"/>
  <c r="F1941" i="14"/>
  <c r="C1941" i="14"/>
  <c r="K1940" i="14"/>
  <c r="H1940" i="14"/>
  <c r="F1940" i="14"/>
  <c r="C1940" i="14"/>
  <c r="K1939" i="14"/>
  <c r="H1939" i="14"/>
  <c r="F1939" i="14"/>
  <c r="C1939" i="14"/>
  <c r="K1938" i="14"/>
  <c r="H1938" i="14"/>
  <c r="F1938" i="14"/>
  <c r="C1938" i="14"/>
  <c r="K1937" i="14"/>
  <c r="H1937" i="14"/>
  <c r="F1937" i="14"/>
  <c r="C1937" i="14"/>
  <c r="K1936" i="14"/>
  <c r="H1936" i="14"/>
  <c r="F1936" i="14"/>
  <c r="C1936" i="14"/>
  <c r="K1935" i="14"/>
  <c r="H1935" i="14"/>
  <c r="F1935" i="14"/>
  <c r="C1935" i="14"/>
  <c r="K1934" i="14"/>
  <c r="H1934" i="14"/>
  <c r="F1934" i="14"/>
  <c r="C1934" i="14"/>
  <c r="K1933" i="14"/>
  <c r="H1933" i="14"/>
  <c r="F1933" i="14"/>
  <c r="C1933" i="14"/>
  <c r="K1932" i="14"/>
  <c r="H1932" i="14"/>
  <c r="K1931" i="14"/>
  <c r="H1931" i="14"/>
  <c r="F1931" i="14"/>
  <c r="C1931" i="14"/>
  <c r="K1930" i="14"/>
  <c r="H1930" i="14"/>
  <c r="F1930" i="14"/>
  <c r="C1930" i="14"/>
  <c r="K1929" i="14"/>
  <c r="H1929" i="14"/>
  <c r="F1929" i="14"/>
  <c r="C1929" i="14"/>
  <c r="K1928" i="14"/>
  <c r="H1928" i="14"/>
  <c r="F1928" i="14"/>
  <c r="C1928" i="14"/>
  <c r="K1927" i="14"/>
  <c r="H1927" i="14"/>
  <c r="F1927" i="14"/>
  <c r="C1927" i="14"/>
  <c r="K1926" i="14"/>
  <c r="H1926" i="14"/>
  <c r="F1926" i="14"/>
  <c r="C1926" i="14"/>
  <c r="K1925" i="14"/>
  <c r="H1925" i="14"/>
  <c r="F1925" i="14"/>
  <c r="C1925" i="14"/>
  <c r="K1924" i="14"/>
  <c r="H1924" i="14"/>
  <c r="F1924" i="14"/>
  <c r="C1924" i="14"/>
  <c r="K1921" i="14"/>
  <c r="H1921" i="14"/>
  <c r="F1921" i="14"/>
  <c r="C1921" i="14"/>
  <c r="K1920" i="14"/>
  <c r="H1920" i="14"/>
  <c r="F1920" i="14"/>
  <c r="C1920" i="14"/>
  <c r="K1919" i="14"/>
  <c r="H1919" i="14"/>
  <c r="F1919" i="14"/>
  <c r="C1919" i="14"/>
  <c r="K1918" i="14"/>
  <c r="H1918" i="14"/>
  <c r="F1918" i="14"/>
  <c r="C1918" i="14"/>
  <c r="K1916" i="14"/>
  <c r="H1916" i="14"/>
  <c r="F1916" i="14"/>
  <c r="C1916" i="14"/>
  <c r="K1915" i="14"/>
  <c r="H1915" i="14"/>
  <c r="F1915" i="14"/>
  <c r="C1915" i="14"/>
  <c r="K1914" i="14"/>
  <c r="H1914" i="14"/>
  <c r="F1914" i="14"/>
  <c r="C1914" i="14"/>
  <c r="K1913" i="14"/>
  <c r="H1913" i="14"/>
  <c r="F1913" i="14"/>
  <c r="C1913" i="14"/>
  <c r="K1912" i="14"/>
  <c r="H1912" i="14"/>
  <c r="F1912" i="14"/>
  <c r="C1912" i="14"/>
  <c r="K1911" i="14"/>
  <c r="H1911" i="14"/>
  <c r="F1911" i="14"/>
  <c r="C1911" i="14"/>
  <c r="K1910" i="14"/>
  <c r="H1910" i="14"/>
  <c r="F1910" i="14"/>
  <c r="C1910" i="14"/>
  <c r="K1909" i="14"/>
  <c r="H1909" i="14"/>
  <c r="F1909" i="14"/>
  <c r="C1909" i="14"/>
  <c r="K1908" i="14"/>
  <c r="H1908" i="14"/>
  <c r="F1908" i="14"/>
  <c r="C1908" i="14"/>
  <c r="K1906" i="14"/>
  <c r="H1906" i="14"/>
  <c r="F1906" i="14"/>
  <c r="C1906" i="14"/>
  <c r="K1905" i="14"/>
  <c r="H1905" i="14"/>
  <c r="F1905" i="14"/>
  <c r="C1905" i="14"/>
  <c r="K1904" i="14"/>
  <c r="H1904" i="14"/>
  <c r="F1904" i="14"/>
  <c r="C1904" i="14"/>
  <c r="K1903" i="14"/>
  <c r="H1903" i="14"/>
  <c r="F1903" i="14"/>
  <c r="C1903" i="14"/>
  <c r="K1902" i="14"/>
  <c r="H1902" i="14"/>
  <c r="F1902" i="14"/>
  <c r="C1902" i="14"/>
  <c r="K1901" i="14"/>
  <c r="H1901" i="14"/>
  <c r="F1901" i="14"/>
  <c r="C1901" i="14"/>
  <c r="K1900" i="14"/>
  <c r="H1900" i="14"/>
  <c r="F1900" i="14"/>
  <c r="C1900" i="14"/>
  <c r="K1899" i="14"/>
  <c r="H1899" i="14"/>
  <c r="F1899" i="14"/>
  <c r="C1899" i="14"/>
  <c r="K1898" i="14"/>
  <c r="H1898" i="14"/>
  <c r="F1898" i="14"/>
  <c r="C1898" i="14"/>
  <c r="K1897" i="14"/>
  <c r="H1897" i="14"/>
  <c r="F1897" i="14"/>
  <c r="C1897" i="14"/>
  <c r="K1896" i="14"/>
  <c r="H1896" i="14"/>
  <c r="F1896" i="14"/>
  <c r="C1896" i="14"/>
  <c r="K1895" i="14"/>
  <c r="H1895" i="14"/>
  <c r="F1895" i="14"/>
  <c r="C1895" i="14"/>
  <c r="K1894" i="14"/>
  <c r="H1894" i="14"/>
  <c r="F1894" i="14"/>
  <c r="C1894" i="14"/>
  <c r="H1893" i="14"/>
  <c r="F1893" i="14"/>
  <c r="C1893" i="14"/>
  <c r="K1891" i="14"/>
  <c r="H1891" i="14"/>
  <c r="F1891" i="14"/>
  <c r="C1891" i="14"/>
  <c r="K1890" i="14"/>
  <c r="H1890" i="14"/>
  <c r="F1890" i="14"/>
  <c r="C1890" i="14"/>
  <c r="K1889" i="14"/>
  <c r="H1889" i="14"/>
  <c r="F1889" i="14"/>
  <c r="C1889" i="14"/>
  <c r="K1888" i="14"/>
  <c r="H1888" i="14"/>
  <c r="F1888" i="14"/>
  <c r="C1888" i="14"/>
  <c r="K1887" i="14"/>
  <c r="H1887" i="14"/>
  <c r="F1887" i="14"/>
  <c r="C1887" i="14"/>
  <c r="K1886" i="14"/>
  <c r="H1886" i="14"/>
  <c r="F1886" i="14"/>
  <c r="C1886" i="14"/>
  <c r="K1885" i="14"/>
  <c r="H1885" i="14"/>
  <c r="F1885" i="14"/>
  <c r="C1885" i="14"/>
  <c r="K1884" i="14"/>
  <c r="H1884" i="14"/>
  <c r="F1884" i="14"/>
  <c r="C1884" i="14"/>
  <c r="K1883" i="14"/>
  <c r="H1883" i="14"/>
  <c r="F1883" i="14"/>
  <c r="C1883" i="14"/>
  <c r="K1882" i="14"/>
  <c r="H1882" i="14"/>
  <c r="F1882" i="14"/>
  <c r="C1882" i="14"/>
  <c r="K1881" i="14"/>
  <c r="H1881" i="14"/>
  <c r="F1881" i="14"/>
  <c r="C1881" i="14"/>
  <c r="K1880" i="14"/>
  <c r="H1880" i="14"/>
  <c r="F1880" i="14"/>
  <c r="C1880" i="14"/>
  <c r="K1879" i="14"/>
  <c r="H1879" i="14"/>
  <c r="F1879" i="14"/>
  <c r="C1879" i="14"/>
  <c r="K1878" i="14"/>
  <c r="H1878" i="14"/>
  <c r="F1878" i="14"/>
  <c r="C1878" i="14"/>
  <c r="K1877" i="14"/>
  <c r="H1877" i="14"/>
  <c r="F1877" i="14"/>
  <c r="C1877" i="14"/>
  <c r="K1876" i="14"/>
  <c r="H1876" i="14"/>
  <c r="F1876" i="14"/>
  <c r="C1876" i="14"/>
  <c r="K1875" i="14"/>
  <c r="H1875" i="14"/>
  <c r="F1875" i="14"/>
  <c r="C1875" i="14"/>
  <c r="K1874" i="14"/>
  <c r="H1874" i="14"/>
  <c r="F1874" i="14"/>
  <c r="C1874" i="14"/>
  <c r="K1873" i="14"/>
  <c r="H1873" i="14"/>
  <c r="F1873" i="14"/>
  <c r="C1873" i="14"/>
  <c r="K1872" i="14"/>
  <c r="H1872" i="14"/>
  <c r="F1872" i="14"/>
  <c r="C1872" i="14"/>
  <c r="K1871" i="14"/>
  <c r="H1871" i="14"/>
  <c r="F1871" i="14"/>
  <c r="C1871" i="14"/>
  <c r="K1870" i="14"/>
  <c r="H1870" i="14"/>
  <c r="F1870" i="14"/>
  <c r="C1870" i="14"/>
  <c r="K1869" i="14"/>
  <c r="H1869" i="14"/>
  <c r="F1869" i="14"/>
  <c r="C1869" i="14"/>
  <c r="K1868" i="14"/>
  <c r="H1868" i="14"/>
  <c r="F1868" i="14"/>
  <c r="C1868" i="14"/>
  <c r="K1867" i="14"/>
  <c r="H1867" i="14"/>
  <c r="F1867" i="14"/>
  <c r="C1867" i="14"/>
  <c r="K1866" i="14"/>
  <c r="H1866" i="14"/>
  <c r="F1866" i="14"/>
  <c r="C1866" i="14"/>
  <c r="K1865" i="14"/>
  <c r="H1865" i="14"/>
  <c r="F1865" i="14"/>
  <c r="C1865" i="14"/>
  <c r="K1864" i="14"/>
  <c r="H1864" i="14"/>
  <c r="F1864" i="14"/>
  <c r="C1864" i="14"/>
  <c r="K1863" i="14"/>
  <c r="H1863" i="14"/>
  <c r="F1863" i="14"/>
  <c r="C1863" i="14"/>
  <c r="K1862" i="14"/>
  <c r="H1862" i="14"/>
  <c r="F1862" i="14"/>
  <c r="C1862" i="14"/>
  <c r="K1861" i="14"/>
  <c r="H1861" i="14"/>
  <c r="F1861" i="14"/>
  <c r="C1861" i="14"/>
  <c r="K1860" i="14"/>
  <c r="H1860" i="14"/>
  <c r="F1860" i="14"/>
  <c r="C1860" i="14"/>
  <c r="K1859" i="14"/>
  <c r="H1859" i="14"/>
  <c r="F1859" i="14"/>
  <c r="C1859" i="14"/>
  <c r="K1858" i="14"/>
  <c r="H1858" i="14"/>
  <c r="F1858" i="14"/>
  <c r="C1858" i="14"/>
  <c r="K1856" i="14"/>
  <c r="H1856" i="14"/>
  <c r="F1856" i="14"/>
  <c r="C1856" i="14"/>
  <c r="K1855" i="14"/>
  <c r="H1855" i="14"/>
  <c r="F1855" i="14"/>
  <c r="C1855" i="14"/>
  <c r="K1854" i="14"/>
  <c r="H1854" i="14"/>
  <c r="F1854" i="14"/>
  <c r="C1854" i="14"/>
  <c r="K1853" i="14"/>
  <c r="H1853" i="14"/>
  <c r="F1853" i="14"/>
  <c r="C1853" i="14"/>
  <c r="K1851" i="14"/>
  <c r="H1851" i="14"/>
  <c r="F1851" i="14"/>
  <c r="K1850" i="14"/>
  <c r="H1850" i="14"/>
  <c r="F1850" i="14"/>
  <c r="C1850" i="14"/>
  <c r="K1849" i="14"/>
  <c r="H1849" i="14"/>
  <c r="F1849" i="14"/>
  <c r="C1849" i="14"/>
  <c r="K1848" i="14"/>
  <c r="H1848" i="14"/>
  <c r="F1848" i="14"/>
  <c r="C1848" i="14"/>
  <c r="K1847" i="14"/>
  <c r="H1847" i="14"/>
  <c r="F1847" i="14"/>
  <c r="C1847" i="14"/>
  <c r="K1846" i="14"/>
  <c r="H1846" i="14"/>
  <c r="F1846" i="14"/>
  <c r="C1846" i="14"/>
  <c r="K1845" i="14"/>
  <c r="H1845" i="14"/>
  <c r="F1845" i="14"/>
  <c r="C1845" i="14"/>
  <c r="K1844" i="14"/>
  <c r="H1844" i="14"/>
  <c r="F1844" i="14"/>
  <c r="C1844" i="14"/>
  <c r="K1843" i="14"/>
  <c r="H1843" i="14"/>
  <c r="F1843" i="14"/>
  <c r="C1843" i="14"/>
  <c r="K1842" i="14"/>
  <c r="H1842" i="14"/>
  <c r="F1842" i="14"/>
  <c r="C1842" i="14"/>
  <c r="K1841" i="14"/>
  <c r="H1841" i="14"/>
  <c r="F1841" i="14"/>
  <c r="C1841" i="14"/>
  <c r="K1839" i="14"/>
  <c r="H1839" i="14"/>
  <c r="F1839" i="14"/>
  <c r="C1839" i="14"/>
  <c r="K1838" i="14"/>
  <c r="H1838" i="14"/>
  <c r="F1838" i="14"/>
  <c r="C1838" i="14"/>
  <c r="K1837" i="14"/>
  <c r="H1837" i="14"/>
  <c r="F1837" i="14"/>
  <c r="C1837" i="14"/>
  <c r="K1836" i="14"/>
  <c r="K1835" i="14"/>
  <c r="H1835" i="14"/>
  <c r="F1835" i="14"/>
  <c r="C1835" i="14"/>
  <c r="K1834" i="14"/>
  <c r="H1834" i="14"/>
  <c r="F1834" i="14"/>
  <c r="C1834" i="14"/>
  <c r="K1833" i="14"/>
  <c r="H1833" i="14"/>
  <c r="F1833" i="14"/>
  <c r="C1833" i="14"/>
  <c r="K1832" i="14"/>
  <c r="H1832" i="14"/>
  <c r="F1832" i="14"/>
  <c r="C1832" i="14"/>
  <c r="F1829" i="14"/>
  <c r="C1829" i="14"/>
  <c r="F1828" i="14"/>
  <c r="C1828" i="14"/>
  <c r="F1827" i="14"/>
  <c r="C1827" i="14"/>
  <c r="F1826" i="14"/>
  <c r="C1826" i="14"/>
  <c r="K1825" i="14"/>
  <c r="H1825" i="14"/>
  <c r="F1825" i="14"/>
  <c r="C1825" i="14"/>
  <c r="K1824" i="14"/>
  <c r="H1824" i="14"/>
  <c r="F1824" i="14"/>
  <c r="C1824" i="14"/>
  <c r="K1823" i="14"/>
  <c r="H1823" i="14"/>
  <c r="F1823" i="14"/>
  <c r="C1823" i="14"/>
  <c r="K1822" i="14"/>
  <c r="H1822" i="14"/>
  <c r="F1822" i="14"/>
  <c r="C1822" i="14"/>
  <c r="K1821" i="14"/>
  <c r="H1821" i="14"/>
  <c r="F1821" i="14"/>
  <c r="C1821" i="14"/>
  <c r="K1820" i="14"/>
  <c r="H1820" i="14"/>
  <c r="F1820" i="14"/>
  <c r="C1820" i="14"/>
  <c r="K1819" i="14"/>
  <c r="H1819" i="14"/>
  <c r="F1819" i="14"/>
  <c r="C1819" i="14"/>
  <c r="K1818" i="14"/>
  <c r="H1818" i="14"/>
  <c r="F1818" i="14"/>
  <c r="C1818" i="14"/>
  <c r="H1816" i="14"/>
  <c r="F1816" i="14"/>
  <c r="C1816" i="14"/>
  <c r="H1815" i="14"/>
  <c r="F1815" i="14"/>
  <c r="C1815" i="14"/>
  <c r="H1814" i="14"/>
  <c r="F1814" i="14"/>
  <c r="C1814" i="14"/>
  <c r="H1813" i="14"/>
  <c r="F1813" i="14"/>
  <c r="C1813" i="14"/>
  <c r="H1812" i="14"/>
  <c r="F1812" i="14"/>
  <c r="C1812" i="14"/>
  <c r="F1811" i="14"/>
  <c r="C1811" i="14"/>
  <c r="K1809" i="14"/>
  <c r="H1809" i="14"/>
  <c r="F1809" i="14"/>
  <c r="C1809" i="14"/>
  <c r="K1808" i="14"/>
  <c r="H1808" i="14"/>
  <c r="F1808" i="14"/>
  <c r="C1808" i="14"/>
  <c r="K1807" i="14"/>
  <c r="H1807" i="14"/>
  <c r="F1807" i="14"/>
  <c r="C1807" i="14"/>
  <c r="K1806" i="14"/>
  <c r="H1806" i="14"/>
  <c r="F1806" i="14"/>
  <c r="C1806" i="14"/>
  <c r="K1805" i="14"/>
  <c r="H1805" i="14"/>
  <c r="F1805" i="14"/>
  <c r="C1805" i="14"/>
  <c r="K1804" i="14"/>
  <c r="H1804" i="14"/>
  <c r="F1804" i="14"/>
  <c r="C1804" i="14"/>
  <c r="K1803" i="14"/>
  <c r="H1803" i="14"/>
  <c r="F1803" i="14"/>
  <c r="C1803" i="14"/>
  <c r="K1802" i="14"/>
  <c r="H1802" i="14"/>
  <c r="F1802" i="14"/>
  <c r="C1802" i="14"/>
  <c r="K1801" i="14"/>
  <c r="H1801" i="14"/>
  <c r="F1801" i="14"/>
  <c r="C1801" i="14"/>
  <c r="K1800" i="14"/>
  <c r="H1800" i="14"/>
  <c r="F1800" i="14"/>
  <c r="C1800" i="14"/>
  <c r="K1799" i="14"/>
  <c r="H1799" i="14"/>
  <c r="F1799" i="14"/>
  <c r="C1799" i="14"/>
  <c r="K1798" i="14"/>
  <c r="H1798" i="14"/>
  <c r="F1798" i="14"/>
  <c r="C1798" i="14"/>
  <c r="H1797" i="14"/>
  <c r="K1796" i="14"/>
  <c r="H1796" i="14"/>
  <c r="F1796" i="14"/>
  <c r="C1796" i="14"/>
  <c r="K1795" i="14"/>
  <c r="H1795" i="14"/>
  <c r="F1795" i="14"/>
  <c r="C1795" i="14"/>
  <c r="K1794" i="14"/>
  <c r="H1794" i="14"/>
  <c r="F1794" i="14"/>
  <c r="C1794" i="14"/>
  <c r="K1793" i="14"/>
  <c r="H1793" i="14"/>
  <c r="F1793" i="14"/>
  <c r="C1793" i="14"/>
  <c r="K1792" i="14"/>
  <c r="H1792" i="14"/>
  <c r="F1792" i="14"/>
  <c r="C1792" i="14"/>
  <c r="K1791" i="14"/>
  <c r="H1791" i="14"/>
  <c r="K1790" i="14"/>
  <c r="H1790" i="14"/>
  <c r="F1790" i="14"/>
  <c r="C1790" i="14"/>
  <c r="K1789" i="14"/>
  <c r="H1789" i="14"/>
  <c r="F1789" i="14"/>
  <c r="C1789" i="14"/>
  <c r="K1788" i="14"/>
  <c r="H1788" i="14"/>
  <c r="F1788" i="14"/>
  <c r="C1788" i="14"/>
  <c r="K1787" i="14"/>
  <c r="H1787" i="14"/>
  <c r="F1787" i="14"/>
  <c r="C1787" i="14"/>
  <c r="K1786" i="14"/>
  <c r="H1786" i="14"/>
  <c r="F1786" i="14"/>
  <c r="C1786" i="14"/>
  <c r="K1785" i="14"/>
  <c r="H1785" i="14"/>
  <c r="K1784" i="14"/>
  <c r="H1784" i="14"/>
  <c r="F1784" i="14"/>
  <c r="C1784" i="14"/>
  <c r="K1783" i="14"/>
  <c r="H1783" i="14"/>
  <c r="F1783" i="14"/>
  <c r="C1783" i="14"/>
  <c r="K1782" i="14"/>
  <c r="H1782" i="14"/>
  <c r="F1782" i="14"/>
  <c r="C1782" i="14"/>
  <c r="K1781" i="14"/>
  <c r="H1781" i="14"/>
  <c r="F1781" i="14"/>
  <c r="C1781" i="14"/>
  <c r="K1780" i="14"/>
  <c r="H1780" i="14"/>
  <c r="F1780" i="14"/>
  <c r="C1780" i="14"/>
  <c r="H1779" i="14"/>
  <c r="K1778" i="14"/>
  <c r="H1778" i="14"/>
  <c r="F1778" i="14"/>
  <c r="C1778" i="14"/>
  <c r="K1777" i="14"/>
  <c r="H1777" i="14"/>
  <c r="F1777" i="14"/>
  <c r="C1777" i="14"/>
  <c r="K1776" i="14"/>
  <c r="H1776" i="14"/>
  <c r="F1776" i="14"/>
  <c r="C1776" i="14"/>
  <c r="K1775" i="14"/>
  <c r="H1775" i="14"/>
  <c r="F1775" i="14"/>
  <c r="C1775" i="14"/>
  <c r="K1774" i="14"/>
  <c r="H1774" i="14"/>
  <c r="F1774" i="14"/>
  <c r="C1774" i="14"/>
  <c r="K1773" i="14"/>
  <c r="H1773" i="14"/>
  <c r="F1773" i="14"/>
  <c r="C1773" i="14"/>
  <c r="K1771" i="14"/>
  <c r="H1771" i="14"/>
  <c r="F1771" i="14"/>
  <c r="C1771" i="14"/>
  <c r="K1770" i="14"/>
  <c r="H1770" i="14"/>
  <c r="F1770" i="14"/>
  <c r="C1770" i="14"/>
  <c r="K1769" i="14"/>
  <c r="H1769" i="14"/>
  <c r="F1769" i="14"/>
  <c r="C1769" i="14"/>
  <c r="K1767" i="14"/>
  <c r="H1767" i="14"/>
  <c r="F1767" i="14"/>
  <c r="C1767" i="14"/>
  <c r="K1766" i="14"/>
  <c r="H1766" i="14"/>
  <c r="F1766" i="14"/>
  <c r="C1766" i="14"/>
  <c r="K1764" i="14"/>
  <c r="H1764" i="14"/>
  <c r="F1764" i="14"/>
  <c r="C1764" i="14"/>
  <c r="K1763" i="14"/>
  <c r="H1763" i="14"/>
  <c r="F1763" i="14"/>
  <c r="C1763" i="14"/>
  <c r="K1762" i="14"/>
  <c r="H1762" i="14"/>
  <c r="F1762" i="14"/>
  <c r="C1762" i="14"/>
  <c r="K1761" i="14"/>
  <c r="H1761" i="14"/>
  <c r="F1761" i="14"/>
  <c r="C1761" i="14"/>
  <c r="K1760" i="14"/>
  <c r="H1760" i="14"/>
  <c r="F1760" i="14"/>
  <c r="C1760" i="14"/>
  <c r="K1759" i="14"/>
  <c r="H1759" i="14"/>
  <c r="F1759" i="14"/>
  <c r="C1759" i="14"/>
  <c r="K1756" i="14"/>
  <c r="H1756" i="14"/>
  <c r="F1756" i="14"/>
  <c r="C1756" i="14"/>
  <c r="K1755" i="14"/>
  <c r="H1755" i="14"/>
  <c r="F1755" i="14"/>
  <c r="C1755" i="14"/>
  <c r="K1754" i="14"/>
  <c r="H1754" i="14"/>
  <c r="F1754" i="14"/>
  <c r="C1754" i="14"/>
  <c r="K1753" i="14"/>
  <c r="H1753" i="14"/>
  <c r="F1753" i="14"/>
  <c r="C1753" i="14"/>
  <c r="K1752" i="14"/>
  <c r="H1752" i="14"/>
  <c r="F1752" i="14"/>
  <c r="C1752" i="14"/>
  <c r="K1751" i="14"/>
  <c r="H1751" i="14"/>
  <c r="F1751" i="14"/>
  <c r="C1751" i="14"/>
  <c r="K1750" i="14"/>
  <c r="H1750" i="14"/>
  <c r="F1750" i="14"/>
  <c r="C1750" i="14"/>
  <c r="K1749" i="14"/>
  <c r="H1749" i="14"/>
  <c r="F1749" i="14"/>
  <c r="C1749" i="14"/>
  <c r="K1748" i="14"/>
  <c r="H1748" i="14"/>
  <c r="F1748" i="14"/>
  <c r="C1748" i="14"/>
  <c r="K1747" i="14"/>
  <c r="H1747" i="14"/>
  <c r="F1747" i="14"/>
  <c r="C1747" i="14"/>
  <c r="K1746" i="14"/>
  <c r="H1746" i="14"/>
  <c r="F1746" i="14"/>
  <c r="C1746" i="14"/>
  <c r="K1745" i="14"/>
  <c r="H1745" i="14"/>
  <c r="F1745" i="14"/>
  <c r="C1745" i="14"/>
  <c r="K1744" i="14"/>
  <c r="H1744" i="14"/>
  <c r="F1744" i="14"/>
  <c r="C1744" i="14"/>
  <c r="K1743" i="14"/>
  <c r="H1743" i="14"/>
  <c r="F1743" i="14"/>
  <c r="C1743" i="14"/>
  <c r="K1742" i="14"/>
  <c r="H1742" i="14"/>
  <c r="F1742" i="14"/>
  <c r="C1742" i="14"/>
  <c r="K1741" i="14"/>
  <c r="H1741" i="14"/>
  <c r="F1741" i="14"/>
  <c r="C1741" i="14"/>
  <c r="K1740" i="14"/>
  <c r="H1740" i="14"/>
  <c r="F1740" i="14"/>
  <c r="C1740" i="14"/>
  <c r="K1739" i="14"/>
  <c r="H1739" i="14"/>
  <c r="F1739" i="14"/>
  <c r="C1739" i="14"/>
  <c r="K1738" i="14"/>
  <c r="H1738" i="14"/>
  <c r="F1738" i="14"/>
  <c r="C1738" i="14"/>
  <c r="K1737" i="14"/>
  <c r="H1737" i="14"/>
  <c r="F1737" i="14"/>
  <c r="C1737" i="14"/>
  <c r="K1736" i="14"/>
  <c r="H1736" i="14"/>
  <c r="F1736" i="14"/>
  <c r="C1736" i="14"/>
  <c r="K1735" i="14"/>
  <c r="H1735" i="14"/>
  <c r="F1735" i="14"/>
  <c r="C1735" i="14"/>
  <c r="K1734" i="14"/>
  <c r="H1734" i="14"/>
  <c r="F1734" i="14"/>
  <c r="C1734" i="14"/>
  <c r="K1733" i="14"/>
  <c r="H1733" i="14"/>
  <c r="F1733" i="14"/>
  <c r="C1733" i="14"/>
  <c r="K1732" i="14"/>
  <c r="H1732" i="14"/>
  <c r="F1732" i="14"/>
  <c r="C1732" i="14"/>
  <c r="K1731" i="14"/>
  <c r="H1731" i="14"/>
  <c r="F1731" i="14"/>
  <c r="C1731" i="14"/>
  <c r="K1730" i="14"/>
  <c r="H1730" i="14"/>
  <c r="F1730" i="14"/>
  <c r="C1730" i="14"/>
  <c r="K1729" i="14"/>
  <c r="H1729" i="14"/>
  <c r="F1729" i="14"/>
  <c r="C1729" i="14"/>
  <c r="K1728" i="14"/>
  <c r="H1728" i="14"/>
  <c r="F1728" i="14"/>
  <c r="C1728" i="14"/>
  <c r="K1727" i="14"/>
  <c r="H1727" i="14"/>
  <c r="F1727" i="14"/>
  <c r="C1727" i="14"/>
  <c r="K1726" i="14"/>
  <c r="H1726" i="14"/>
  <c r="F1726" i="14"/>
  <c r="C1726" i="14"/>
  <c r="K1725" i="14"/>
  <c r="H1725" i="14"/>
  <c r="F1725" i="14"/>
  <c r="C1725" i="14"/>
  <c r="K1724" i="14"/>
  <c r="H1724" i="14"/>
  <c r="F1724" i="14"/>
  <c r="C1724" i="14"/>
  <c r="K1723" i="14"/>
  <c r="H1723" i="14"/>
  <c r="F1723" i="14"/>
  <c r="C1723" i="14"/>
  <c r="K1722" i="14"/>
  <c r="H1722" i="14"/>
  <c r="F1722" i="14"/>
  <c r="C1722" i="14"/>
  <c r="K1721" i="14"/>
  <c r="H1721" i="14"/>
  <c r="F1721" i="14"/>
  <c r="C1721" i="14"/>
  <c r="K1720" i="14"/>
  <c r="H1720" i="14"/>
  <c r="F1720" i="14"/>
  <c r="C1720" i="14"/>
  <c r="K1719" i="14"/>
  <c r="H1719" i="14"/>
  <c r="F1719" i="14"/>
  <c r="C1719" i="14"/>
  <c r="K1717" i="14"/>
  <c r="H1717" i="14"/>
  <c r="F1717" i="14"/>
  <c r="C1717" i="14"/>
  <c r="K1716" i="14"/>
  <c r="H1716" i="14"/>
  <c r="F1716" i="14"/>
  <c r="C1716" i="14"/>
  <c r="K1715" i="14"/>
  <c r="H1715" i="14"/>
  <c r="F1715" i="14"/>
  <c r="C1715" i="14"/>
  <c r="K1714" i="14"/>
  <c r="H1714" i="14"/>
  <c r="F1714" i="14"/>
  <c r="C1714" i="14"/>
  <c r="K1713" i="14"/>
  <c r="H1713" i="14"/>
  <c r="F1713" i="14"/>
  <c r="C1713" i="14"/>
  <c r="K1712" i="14"/>
  <c r="H1712" i="14"/>
  <c r="F1712" i="14"/>
  <c r="C1712" i="14"/>
  <c r="K1711" i="14"/>
  <c r="H1711" i="14"/>
  <c r="F1711" i="14"/>
  <c r="C1711" i="14"/>
  <c r="K1709" i="14"/>
  <c r="H1709" i="14"/>
  <c r="F1709" i="14"/>
  <c r="C1709" i="14"/>
  <c r="K1708" i="14"/>
  <c r="H1708" i="14"/>
  <c r="F1708" i="14"/>
  <c r="C1708" i="14"/>
  <c r="K1707" i="14"/>
  <c r="H1707" i="14"/>
  <c r="F1707" i="14"/>
  <c r="C1707" i="14"/>
  <c r="K1706" i="14"/>
  <c r="H1706" i="14"/>
  <c r="F1706" i="14"/>
  <c r="C1706" i="14"/>
  <c r="K1705" i="14"/>
  <c r="H1705" i="14"/>
  <c r="F1705" i="14"/>
  <c r="C1705" i="14"/>
  <c r="K1704" i="14"/>
  <c r="H1704" i="14"/>
  <c r="F1704" i="14"/>
  <c r="C1704" i="14"/>
  <c r="K1703" i="14"/>
  <c r="H1703" i="14"/>
  <c r="F1703" i="14"/>
  <c r="C1703" i="14"/>
  <c r="K1702" i="14"/>
  <c r="H1702" i="14"/>
  <c r="F1702" i="14"/>
  <c r="C1702" i="14"/>
  <c r="K1701" i="14"/>
  <c r="H1701" i="14"/>
  <c r="F1701" i="14"/>
  <c r="C1701" i="14"/>
  <c r="K1700" i="14"/>
  <c r="H1700" i="14"/>
  <c r="F1700" i="14"/>
  <c r="C1700" i="14"/>
  <c r="K1699" i="14"/>
  <c r="H1699" i="14"/>
  <c r="F1699" i="14"/>
  <c r="C1699" i="14"/>
  <c r="K1698" i="14"/>
  <c r="H1698" i="14"/>
  <c r="F1698" i="14"/>
  <c r="C1698" i="14"/>
  <c r="K1697" i="14"/>
  <c r="H1697" i="14"/>
  <c r="F1697" i="14"/>
  <c r="C1697" i="14"/>
  <c r="K1696" i="14"/>
  <c r="H1696" i="14"/>
  <c r="F1696" i="14"/>
  <c r="C1696" i="14"/>
  <c r="K1695" i="14"/>
  <c r="H1695" i="14"/>
  <c r="F1695" i="14"/>
  <c r="C1695" i="14"/>
  <c r="K1694" i="14"/>
  <c r="H1694" i="14"/>
  <c r="F1694" i="14"/>
  <c r="C1694" i="14"/>
  <c r="K1693" i="14"/>
  <c r="H1693" i="14"/>
  <c r="F1693" i="14"/>
  <c r="C1693" i="14"/>
  <c r="K1692" i="14"/>
  <c r="H1692" i="14"/>
  <c r="F1692" i="14"/>
  <c r="C1692" i="14"/>
  <c r="K1691" i="14"/>
  <c r="H1691" i="14"/>
  <c r="F1691" i="14"/>
  <c r="C1691" i="14"/>
  <c r="K1690" i="14"/>
  <c r="H1690" i="14"/>
  <c r="F1690" i="14"/>
  <c r="C1690" i="14"/>
  <c r="K1689" i="14"/>
  <c r="H1689" i="14"/>
  <c r="F1689" i="14"/>
  <c r="C1689" i="14"/>
  <c r="K1688" i="14"/>
  <c r="H1688" i="14"/>
  <c r="F1688" i="14"/>
  <c r="C1688" i="14"/>
  <c r="K1687" i="14"/>
  <c r="H1687" i="14"/>
  <c r="F1687" i="14"/>
  <c r="C1687" i="14"/>
  <c r="K1686" i="14"/>
  <c r="H1686" i="14"/>
  <c r="F1686" i="14"/>
  <c r="C1686" i="14"/>
  <c r="K1685" i="14"/>
  <c r="H1685" i="14"/>
  <c r="F1685" i="14"/>
  <c r="C1685" i="14"/>
  <c r="K1684" i="14"/>
  <c r="H1684" i="14"/>
  <c r="F1684" i="14"/>
  <c r="C1684" i="14"/>
  <c r="K1683" i="14"/>
  <c r="H1683" i="14"/>
  <c r="F1683" i="14"/>
  <c r="C1683" i="14"/>
  <c r="K1682" i="14"/>
  <c r="H1682" i="14"/>
  <c r="F1682" i="14"/>
  <c r="C1682" i="14"/>
  <c r="K1681" i="14"/>
  <c r="H1681" i="14"/>
  <c r="F1681" i="14"/>
  <c r="C1681" i="14"/>
  <c r="K1680" i="14"/>
  <c r="H1680" i="14"/>
  <c r="F1680" i="14"/>
  <c r="C1680" i="14"/>
  <c r="K1679" i="14"/>
  <c r="H1679" i="14"/>
  <c r="F1679" i="14"/>
  <c r="C1679" i="14"/>
  <c r="K1678" i="14"/>
  <c r="H1678" i="14"/>
  <c r="F1678" i="14"/>
  <c r="C1678" i="14"/>
  <c r="K1677" i="14"/>
  <c r="H1677" i="14"/>
  <c r="F1677" i="14"/>
  <c r="C1677" i="14"/>
  <c r="K1676" i="14"/>
  <c r="H1676" i="14"/>
  <c r="F1676" i="14"/>
  <c r="C1676" i="14"/>
  <c r="K1675" i="14"/>
  <c r="H1675" i="14"/>
  <c r="F1675" i="14"/>
  <c r="C1675" i="14"/>
  <c r="K1674" i="14"/>
  <c r="H1674" i="14"/>
  <c r="F1674" i="14"/>
  <c r="C1674" i="14"/>
  <c r="K1673" i="14"/>
  <c r="H1673" i="14"/>
  <c r="F1673" i="14"/>
  <c r="C1673" i="14"/>
  <c r="K1672" i="14"/>
  <c r="H1672" i="14"/>
  <c r="F1672" i="14"/>
  <c r="C1672" i="14"/>
  <c r="K1671" i="14"/>
  <c r="H1671" i="14"/>
  <c r="F1671" i="14"/>
  <c r="C1671" i="14"/>
  <c r="K1670" i="14"/>
  <c r="H1670" i="14"/>
  <c r="F1670" i="14"/>
  <c r="C1670" i="14"/>
  <c r="K1669" i="14"/>
  <c r="H1669" i="14"/>
  <c r="F1669" i="14"/>
  <c r="C1669" i="14"/>
  <c r="K1668" i="14"/>
  <c r="H1668" i="14"/>
  <c r="F1668" i="14"/>
  <c r="C1668" i="14"/>
  <c r="K1667" i="14"/>
  <c r="H1667" i="14"/>
  <c r="F1667" i="14"/>
  <c r="C1667" i="14"/>
  <c r="K1666" i="14"/>
  <c r="H1666" i="14"/>
  <c r="F1666" i="14"/>
  <c r="C1666" i="14"/>
  <c r="K1665" i="14"/>
  <c r="H1665" i="14"/>
  <c r="F1665" i="14"/>
  <c r="C1665" i="14"/>
  <c r="K1664" i="14"/>
  <c r="H1664" i="14"/>
  <c r="F1664" i="14"/>
  <c r="C1664" i="14"/>
  <c r="K1663" i="14"/>
  <c r="H1663" i="14"/>
  <c r="F1663" i="14"/>
  <c r="C1663" i="14"/>
  <c r="K1662" i="14"/>
  <c r="H1662" i="14"/>
  <c r="F1662" i="14"/>
  <c r="C1662" i="14"/>
  <c r="K1661" i="14"/>
  <c r="H1661" i="14"/>
  <c r="F1661" i="14"/>
  <c r="C1661" i="14"/>
  <c r="K1660" i="14"/>
  <c r="H1660" i="14"/>
  <c r="F1660" i="14"/>
  <c r="C1660" i="14"/>
  <c r="K1659" i="14"/>
  <c r="H1659" i="14"/>
  <c r="F1659" i="14"/>
  <c r="C1659" i="14"/>
  <c r="K1658" i="14"/>
  <c r="H1658" i="14"/>
  <c r="K1657" i="14"/>
  <c r="H1657" i="14"/>
  <c r="F1657" i="14"/>
  <c r="C1657" i="14"/>
  <c r="K1656" i="14"/>
  <c r="H1656" i="14"/>
  <c r="F1656" i="14"/>
  <c r="C1656" i="14"/>
  <c r="K1655" i="14"/>
  <c r="H1655" i="14"/>
  <c r="F1655" i="14"/>
  <c r="C1655" i="14"/>
  <c r="K1654" i="14"/>
  <c r="H1654" i="14"/>
  <c r="F1654" i="14"/>
  <c r="C1654" i="14"/>
  <c r="K1653" i="14"/>
  <c r="H1653" i="14"/>
  <c r="F1653" i="14"/>
  <c r="C1653" i="14"/>
  <c r="K1652" i="14"/>
  <c r="H1652" i="14"/>
  <c r="F1652" i="14"/>
  <c r="C1652" i="14"/>
  <c r="K1651" i="14"/>
  <c r="H1651" i="14"/>
  <c r="F1651" i="14"/>
  <c r="C1651" i="14"/>
  <c r="K1650" i="14"/>
  <c r="H1650" i="14"/>
  <c r="F1650" i="14"/>
  <c r="C1650" i="14"/>
  <c r="K1649" i="14"/>
  <c r="H1649" i="14"/>
  <c r="F1649" i="14"/>
  <c r="C1649" i="14"/>
  <c r="K1648" i="14"/>
  <c r="H1648" i="14"/>
  <c r="F1648" i="14"/>
  <c r="C1648" i="14"/>
  <c r="K1647" i="14"/>
  <c r="H1647" i="14"/>
  <c r="F1647" i="14"/>
  <c r="C1647" i="14"/>
  <c r="K1646" i="14"/>
  <c r="H1646" i="14"/>
  <c r="F1646" i="14"/>
  <c r="C1646" i="14"/>
  <c r="K1645" i="14"/>
  <c r="H1645" i="14"/>
  <c r="F1645" i="14"/>
  <c r="C1645" i="14"/>
  <c r="K1644" i="14"/>
  <c r="H1644" i="14"/>
  <c r="F1644" i="14"/>
  <c r="C1644" i="14"/>
  <c r="K1643" i="14"/>
  <c r="H1643" i="14"/>
  <c r="F1643" i="14"/>
  <c r="C1643" i="14"/>
  <c r="K1642" i="14"/>
  <c r="H1642" i="14"/>
  <c r="F1642" i="14"/>
  <c r="C1642" i="14"/>
  <c r="K1641" i="14"/>
  <c r="H1641" i="14"/>
  <c r="F1641" i="14"/>
  <c r="C1641" i="14"/>
  <c r="K1640" i="14"/>
  <c r="H1640" i="14"/>
  <c r="F1640" i="14"/>
  <c r="C1640" i="14"/>
  <c r="K1639" i="14"/>
  <c r="H1639" i="14"/>
  <c r="F1639" i="14"/>
  <c r="C1639" i="14"/>
  <c r="K1638" i="14"/>
  <c r="H1638" i="14"/>
  <c r="F1638" i="14"/>
  <c r="C1638" i="14"/>
  <c r="K1637" i="14"/>
  <c r="H1637" i="14"/>
  <c r="F1637" i="14"/>
  <c r="C1637" i="14"/>
  <c r="K1636" i="14"/>
  <c r="H1636" i="14"/>
  <c r="F1636" i="14"/>
  <c r="C1636" i="14"/>
  <c r="K1635" i="14"/>
  <c r="H1635" i="14"/>
  <c r="F1635" i="14"/>
  <c r="C1635" i="14"/>
  <c r="K1634" i="14"/>
  <c r="H1634" i="14"/>
  <c r="F1634" i="14"/>
  <c r="C1634" i="14"/>
  <c r="K1633" i="14"/>
  <c r="H1633" i="14"/>
  <c r="F1633" i="14"/>
  <c r="C1633" i="14"/>
  <c r="K1632" i="14"/>
  <c r="H1632" i="14"/>
  <c r="F1632" i="14"/>
  <c r="C1632" i="14"/>
  <c r="K1631" i="14"/>
  <c r="H1631" i="14"/>
  <c r="F1631" i="14"/>
  <c r="C1631" i="14"/>
  <c r="K1630" i="14"/>
  <c r="H1630" i="14"/>
  <c r="F1630" i="14"/>
  <c r="C1630" i="14"/>
  <c r="K1629" i="14"/>
  <c r="H1629" i="14"/>
  <c r="F1629" i="14"/>
  <c r="C1629" i="14"/>
  <c r="K1628" i="14"/>
  <c r="H1628" i="14"/>
  <c r="F1628" i="14"/>
  <c r="C1628" i="14"/>
  <c r="K1627" i="14"/>
  <c r="H1627" i="14"/>
  <c r="K1626" i="14"/>
  <c r="H1626" i="14"/>
  <c r="F1626" i="14"/>
  <c r="C1626" i="14"/>
  <c r="K1625" i="14"/>
  <c r="H1625" i="14"/>
  <c r="F1625" i="14"/>
  <c r="C1625" i="14"/>
  <c r="K1624" i="14"/>
  <c r="H1624" i="14"/>
  <c r="F1624" i="14"/>
  <c r="C1624" i="14"/>
  <c r="K1623" i="14"/>
  <c r="H1623" i="14"/>
  <c r="F1623" i="14"/>
  <c r="C1623" i="14"/>
  <c r="K1622" i="14"/>
  <c r="H1622" i="14"/>
  <c r="F1622" i="14"/>
  <c r="C1622" i="14"/>
  <c r="K1621" i="14"/>
  <c r="H1621" i="14"/>
  <c r="F1621" i="14"/>
  <c r="C1621" i="14"/>
  <c r="K1620" i="14"/>
  <c r="H1620" i="14"/>
  <c r="F1620" i="14"/>
  <c r="C1620" i="14"/>
  <c r="K1619" i="14"/>
  <c r="H1619" i="14"/>
  <c r="F1619" i="14"/>
  <c r="C1619" i="14"/>
  <c r="K1618" i="14"/>
  <c r="H1618" i="14"/>
  <c r="F1618" i="14"/>
  <c r="C1618" i="14"/>
  <c r="K1617" i="14"/>
  <c r="H1617" i="14"/>
  <c r="F1617" i="14"/>
  <c r="C1617" i="14"/>
  <c r="K1616" i="14"/>
  <c r="H1616" i="14"/>
  <c r="F1616" i="14"/>
  <c r="C1616" i="14"/>
  <c r="K1615" i="14"/>
  <c r="H1615" i="14"/>
  <c r="F1615" i="14"/>
  <c r="C1615" i="14"/>
  <c r="K1614" i="14"/>
  <c r="H1614" i="14"/>
  <c r="F1614" i="14"/>
  <c r="C1614" i="14"/>
  <c r="K1613" i="14"/>
  <c r="H1613" i="14"/>
  <c r="F1613" i="14"/>
  <c r="C1613" i="14"/>
  <c r="K1612" i="14"/>
  <c r="H1612" i="14"/>
  <c r="F1612" i="14"/>
  <c r="C1612" i="14"/>
  <c r="K1611" i="14"/>
  <c r="H1611" i="14"/>
  <c r="F1611" i="14"/>
  <c r="C1611" i="14"/>
  <c r="K1610" i="14"/>
  <c r="H1610" i="14"/>
  <c r="F1610" i="14"/>
  <c r="C1610" i="14"/>
  <c r="K1609" i="14"/>
  <c r="H1609" i="14"/>
  <c r="F1609" i="14"/>
  <c r="C1609" i="14"/>
  <c r="K1608" i="14"/>
  <c r="H1608" i="14"/>
  <c r="F1608" i="14"/>
  <c r="C1608" i="14"/>
  <c r="K1607" i="14"/>
  <c r="H1607" i="14"/>
  <c r="F1607" i="14"/>
  <c r="C1607" i="14"/>
  <c r="K1606" i="14"/>
  <c r="H1606" i="14"/>
  <c r="F1606" i="14"/>
  <c r="C1606" i="14"/>
  <c r="K1605" i="14"/>
  <c r="H1605" i="14"/>
  <c r="F1605" i="14"/>
  <c r="C1605" i="14"/>
  <c r="K1604" i="14"/>
  <c r="H1604" i="14"/>
  <c r="F1604" i="14"/>
  <c r="C1604" i="14"/>
  <c r="K1603" i="14"/>
  <c r="H1603" i="14"/>
  <c r="F1603" i="14"/>
  <c r="C1603" i="14"/>
  <c r="K1602" i="14"/>
  <c r="H1602" i="14"/>
  <c r="F1602" i="14"/>
  <c r="C1602" i="14"/>
  <c r="K1601" i="14"/>
  <c r="H1601" i="14"/>
  <c r="F1601" i="14"/>
  <c r="C1601" i="14"/>
  <c r="K1600" i="14"/>
  <c r="H1600" i="14"/>
  <c r="F1600" i="14"/>
  <c r="C1600" i="14"/>
  <c r="K1599" i="14"/>
  <c r="H1599" i="14"/>
  <c r="F1599" i="14"/>
  <c r="C1599" i="14"/>
  <c r="K1598" i="14"/>
  <c r="H1598" i="14"/>
  <c r="F1598" i="14"/>
  <c r="C1598" i="14"/>
  <c r="K1597" i="14"/>
  <c r="H1597" i="14"/>
  <c r="F1597" i="14"/>
  <c r="C1597" i="14"/>
  <c r="K1596" i="14"/>
  <c r="H1596" i="14"/>
  <c r="F1596" i="14"/>
  <c r="C1596" i="14"/>
  <c r="K1595" i="14"/>
  <c r="H1595" i="14"/>
  <c r="K1594" i="14"/>
  <c r="H1594" i="14"/>
  <c r="F1594" i="14"/>
  <c r="C1594" i="14"/>
  <c r="K1593" i="14"/>
  <c r="H1593" i="14"/>
  <c r="F1593" i="14"/>
  <c r="C1593" i="14"/>
  <c r="K1592" i="14"/>
  <c r="H1592" i="14"/>
  <c r="F1592" i="14"/>
  <c r="C1592" i="14"/>
  <c r="K1591" i="14"/>
  <c r="H1591" i="14"/>
  <c r="F1591" i="14"/>
  <c r="C1591" i="14"/>
  <c r="K1590" i="14"/>
  <c r="H1590" i="14"/>
  <c r="F1590" i="14"/>
  <c r="C1590" i="14"/>
  <c r="K1589" i="14"/>
  <c r="H1589" i="14"/>
  <c r="F1589" i="14"/>
  <c r="C1589" i="14"/>
  <c r="K1588" i="14"/>
  <c r="H1588" i="14"/>
  <c r="F1588" i="14"/>
  <c r="C1588" i="14"/>
  <c r="K1587" i="14"/>
  <c r="H1587" i="14"/>
  <c r="F1587" i="14"/>
  <c r="C1587" i="14"/>
  <c r="K1586" i="14"/>
  <c r="H1586" i="14"/>
  <c r="F1586" i="14"/>
  <c r="C1586" i="14"/>
  <c r="K1585" i="14"/>
  <c r="H1585" i="14"/>
  <c r="F1585" i="14"/>
  <c r="C1585" i="14"/>
  <c r="K1584" i="14"/>
  <c r="H1584" i="14"/>
  <c r="F1584" i="14"/>
  <c r="C1584" i="14"/>
  <c r="K1583" i="14"/>
  <c r="H1583" i="14"/>
  <c r="F1583" i="14"/>
  <c r="C1583" i="14"/>
  <c r="K1582" i="14"/>
  <c r="H1582" i="14"/>
  <c r="F1582" i="14"/>
  <c r="C1582" i="14"/>
  <c r="K1581" i="14"/>
  <c r="H1581" i="14"/>
  <c r="K1580" i="14"/>
  <c r="H1580" i="14"/>
  <c r="F1580" i="14"/>
  <c r="C1580" i="14"/>
  <c r="K1579" i="14"/>
  <c r="H1579" i="14"/>
  <c r="F1579" i="14"/>
  <c r="C1579" i="14"/>
  <c r="K1578" i="14"/>
  <c r="H1578" i="14"/>
  <c r="F1578" i="14"/>
  <c r="C1578" i="14"/>
  <c r="K1577" i="14"/>
  <c r="H1577" i="14"/>
  <c r="F1577" i="14"/>
  <c r="C1577" i="14"/>
  <c r="K1576" i="14"/>
  <c r="H1576" i="14"/>
  <c r="F1576" i="14"/>
  <c r="C1576" i="14"/>
  <c r="K1575" i="14"/>
  <c r="H1575" i="14"/>
  <c r="F1575" i="14"/>
  <c r="C1575" i="14"/>
  <c r="K1574" i="14"/>
  <c r="H1574" i="14"/>
  <c r="F1574" i="14"/>
  <c r="C1574" i="14"/>
  <c r="K1573" i="14"/>
  <c r="H1573" i="14"/>
  <c r="F1573" i="14"/>
  <c r="C1573" i="14"/>
  <c r="K1572" i="14"/>
  <c r="H1572" i="14"/>
  <c r="F1572" i="14"/>
  <c r="C1572" i="14"/>
  <c r="K1571" i="14"/>
  <c r="H1571" i="14"/>
  <c r="F1571" i="14"/>
  <c r="C1571" i="14"/>
  <c r="K1570" i="14"/>
  <c r="H1570" i="14"/>
  <c r="F1570" i="14"/>
  <c r="C1570" i="14"/>
  <c r="K1569" i="14"/>
  <c r="H1569" i="14"/>
  <c r="F1569" i="14"/>
  <c r="C1569" i="14"/>
  <c r="K1568" i="14"/>
  <c r="H1568" i="14"/>
  <c r="F1568" i="14"/>
  <c r="C1568" i="14"/>
  <c r="K1567" i="14"/>
  <c r="H1567" i="14"/>
  <c r="F1567" i="14"/>
  <c r="C1567" i="14"/>
  <c r="K1566" i="14"/>
  <c r="H1566" i="14"/>
  <c r="F1566" i="14"/>
  <c r="C1566" i="14"/>
  <c r="K1565" i="14"/>
  <c r="H1565" i="14"/>
  <c r="F1565" i="14"/>
  <c r="C1565" i="14"/>
  <c r="K1564" i="14"/>
  <c r="H1564" i="14"/>
  <c r="F1564" i="14"/>
  <c r="C1564" i="14"/>
  <c r="K1563" i="14"/>
  <c r="H1563" i="14"/>
  <c r="F1563" i="14"/>
  <c r="C1563" i="14"/>
  <c r="K1562" i="14"/>
  <c r="H1562" i="14"/>
  <c r="F1562" i="14"/>
  <c r="C1562" i="14"/>
  <c r="K1561" i="14"/>
  <c r="H1561" i="14"/>
  <c r="F1561" i="14"/>
  <c r="C1561" i="14"/>
  <c r="K1560" i="14"/>
  <c r="H1560" i="14"/>
  <c r="F1560" i="14"/>
  <c r="C1560" i="14"/>
  <c r="K1559" i="14"/>
  <c r="H1559" i="14"/>
  <c r="F1559" i="14"/>
  <c r="C1559" i="14"/>
  <c r="K1558" i="14"/>
  <c r="H1558" i="14"/>
  <c r="F1558" i="14"/>
  <c r="C1558" i="14"/>
  <c r="K1557" i="14"/>
  <c r="H1557" i="14"/>
  <c r="F1557" i="14"/>
  <c r="C1557" i="14"/>
  <c r="K1556" i="14"/>
  <c r="H1556" i="14"/>
  <c r="F1556" i="14"/>
  <c r="C1556" i="14"/>
  <c r="K1555" i="14"/>
  <c r="H1555" i="14"/>
  <c r="F1555" i="14"/>
  <c r="C1555" i="14"/>
  <c r="K1554" i="14"/>
  <c r="H1554" i="14"/>
  <c r="F1554" i="14"/>
  <c r="C1554" i="14"/>
  <c r="K1553" i="14"/>
  <c r="H1553" i="14"/>
  <c r="F1553" i="14"/>
  <c r="C1553" i="14"/>
  <c r="K1552" i="14"/>
  <c r="H1552" i="14"/>
  <c r="F1552" i="14"/>
  <c r="C1552" i="14"/>
  <c r="K1551" i="14"/>
  <c r="H1551" i="14"/>
  <c r="F1551" i="14"/>
  <c r="C1551" i="14"/>
  <c r="K1550" i="14"/>
  <c r="H1550" i="14"/>
  <c r="F1550" i="14"/>
  <c r="C1550" i="14"/>
  <c r="K1549" i="14"/>
  <c r="H1549" i="14"/>
  <c r="F1549" i="14"/>
  <c r="C1549" i="14"/>
  <c r="K1548" i="14"/>
  <c r="H1548" i="14"/>
  <c r="F1548" i="14"/>
  <c r="C1548" i="14"/>
  <c r="K1547" i="14"/>
  <c r="H1547" i="14"/>
  <c r="F1547" i="14"/>
  <c r="C1547" i="14"/>
  <c r="K1546" i="14"/>
  <c r="H1546" i="14"/>
  <c r="F1546" i="14"/>
  <c r="C1546" i="14"/>
  <c r="K1545" i="14"/>
  <c r="H1545" i="14"/>
  <c r="F1545" i="14"/>
  <c r="C1545" i="14"/>
  <c r="K1544" i="14"/>
  <c r="H1544" i="14"/>
  <c r="F1544" i="14"/>
  <c r="C1544" i="14"/>
  <c r="K1543" i="14"/>
  <c r="H1543" i="14"/>
  <c r="F1543" i="14"/>
  <c r="C1543" i="14"/>
  <c r="K1542" i="14"/>
  <c r="H1542" i="14"/>
  <c r="F1542" i="14"/>
  <c r="C1542" i="14"/>
  <c r="K1541" i="14"/>
  <c r="H1541" i="14"/>
  <c r="F1541" i="14"/>
  <c r="C1541" i="14"/>
  <c r="K1540" i="14"/>
  <c r="H1540" i="14"/>
  <c r="F1540" i="14"/>
  <c r="C1540" i="14"/>
  <c r="K1539" i="14"/>
  <c r="H1539" i="14"/>
  <c r="F1539" i="14"/>
  <c r="C1539" i="14"/>
  <c r="K1538" i="14"/>
  <c r="H1538" i="14"/>
  <c r="F1538" i="14"/>
  <c r="C1538" i="14"/>
  <c r="K1537" i="14"/>
  <c r="H1537" i="14"/>
  <c r="F1537" i="14"/>
  <c r="C1537" i="14"/>
  <c r="K1536" i="14"/>
  <c r="H1536" i="14"/>
  <c r="F1536" i="14"/>
  <c r="C1536" i="14"/>
  <c r="K1535" i="14"/>
  <c r="H1535" i="14"/>
  <c r="F1535" i="14"/>
  <c r="C1535" i="14"/>
  <c r="K1534" i="14"/>
  <c r="H1534" i="14"/>
  <c r="F1534" i="14"/>
  <c r="C1534" i="14"/>
  <c r="K1533" i="14"/>
  <c r="H1533" i="14"/>
  <c r="F1533" i="14"/>
  <c r="C1533" i="14"/>
  <c r="K1532" i="14"/>
  <c r="H1532" i="14"/>
  <c r="F1532" i="14"/>
  <c r="C1532" i="14"/>
  <c r="K1531" i="14"/>
  <c r="H1531" i="14"/>
  <c r="F1531" i="14"/>
  <c r="C1531" i="14"/>
  <c r="K1530" i="14"/>
  <c r="H1530" i="14"/>
  <c r="F1530" i="14"/>
  <c r="C1530" i="14"/>
  <c r="K1529" i="14"/>
  <c r="H1529" i="14"/>
  <c r="F1529" i="14"/>
  <c r="C1529" i="14"/>
  <c r="K1528" i="14"/>
  <c r="H1528" i="14"/>
  <c r="F1528" i="14"/>
  <c r="C1528" i="14"/>
  <c r="K1527" i="14"/>
  <c r="H1527" i="14"/>
  <c r="F1527" i="14"/>
  <c r="C1527" i="14"/>
  <c r="K1526" i="14"/>
  <c r="H1526" i="14"/>
  <c r="F1526" i="14"/>
  <c r="C1526" i="14"/>
  <c r="K1525" i="14"/>
  <c r="H1525" i="14"/>
  <c r="F1525" i="14"/>
  <c r="C1525" i="14"/>
  <c r="K1524" i="14"/>
  <c r="H1524" i="14"/>
  <c r="F1524" i="14"/>
  <c r="C1524" i="14"/>
  <c r="K1523" i="14"/>
  <c r="H1523" i="14"/>
  <c r="F1523" i="14"/>
  <c r="C1523" i="14"/>
  <c r="K1522" i="14"/>
  <c r="H1522" i="14"/>
  <c r="F1522" i="14"/>
  <c r="C1522" i="14"/>
  <c r="K1521" i="14"/>
  <c r="H1521" i="14"/>
  <c r="F1521" i="14"/>
  <c r="C1521" i="14"/>
  <c r="K1520" i="14"/>
  <c r="H1520" i="14"/>
  <c r="F1520" i="14"/>
  <c r="C1520" i="14"/>
  <c r="K1519" i="14"/>
  <c r="H1519" i="14"/>
  <c r="F1519" i="14"/>
  <c r="C1519" i="14"/>
  <c r="K1518" i="14"/>
  <c r="H1518" i="14"/>
  <c r="F1518" i="14"/>
  <c r="C1518" i="14"/>
  <c r="K1517" i="14"/>
  <c r="H1517" i="14"/>
  <c r="F1517" i="14"/>
  <c r="C1517" i="14"/>
  <c r="K1516" i="14"/>
  <c r="H1516" i="14"/>
  <c r="F1516" i="14"/>
  <c r="C1516" i="14"/>
  <c r="K1515" i="14"/>
  <c r="H1515" i="14"/>
  <c r="F1515" i="14"/>
  <c r="C1515" i="14"/>
  <c r="K1514" i="14"/>
  <c r="H1514" i="14"/>
  <c r="F1514" i="14"/>
  <c r="C1514" i="14"/>
  <c r="K1513" i="14"/>
  <c r="H1513" i="14"/>
  <c r="F1513" i="14"/>
  <c r="C1513" i="14"/>
  <c r="K1512" i="14"/>
  <c r="H1512" i="14"/>
  <c r="F1512" i="14"/>
  <c r="C1512" i="14"/>
  <c r="K1511" i="14"/>
  <c r="H1511" i="14"/>
  <c r="F1511" i="14"/>
  <c r="C1511" i="14"/>
  <c r="K1510" i="14"/>
  <c r="H1510" i="14"/>
  <c r="F1510" i="14"/>
  <c r="C1510" i="14"/>
  <c r="K1509" i="14"/>
  <c r="H1509" i="14"/>
  <c r="F1509" i="14"/>
  <c r="C1509" i="14"/>
  <c r="K1508" i="14"/>
  <c r="H1508" i="14"/>
  <c r="F1508" i="14"/>
  <c r="C1508" i="14"/>
  <c r="K1507" i="14"/>
  <c r="H1507" i="14"/>
  <c r="F1507" i="14"/>
  <c r="C1507" i="14"/>
  <c r="K1506" i="14"/>
  <c r="H1506" i="14"/>
  <c r="F1506" i="14"/>
  <c r="C1506" i="14"/>
  <c r="K1505" i="14"/>
  <c r="H1505" i="14"/>
  <c r="F1505" i="14"/>
  <c r="C1505" i="14"/>
  <c r="K1504" i="14"/>
  <c r="H1504" i="14"/>
  <c r="F1504" i="14"/>
  <c r="C1504" i="14"/>
  <c r="K1503" i="14"/>
  <c r="H1503" i="14"/>
  <c r="F1503" i="14"/>
  <c r="C1503" i="14"/>
  <c r="K1502" i="14"/>
  <c r="H1502" i="14"/>
  <c r="F1502" i="14"/>
  <c r="C1502" i="14"/>
  <c r="K1501" i="14"/>
  <c r="H1501" i="14"/>
  <c r="F1501" i="14"/>
  <c r="C1501" i="14"/>
  <c r="K1500" i="14"/>
  <c r="H1500" i="14"/>
  <c r="F1500" i="14"/>
  <c r="C1500" i="14"/>
  <c r="K1499" i="14"/>
  <c r="H1499" i="14"/>
  <c r="F1499" i="14"/>
  <c r="C1499" i="14"/>
  <c r="K1498" i="14"/>
  <c r="H1498" i="14"/>
  <c r="F1498" i="14"/>
  <c r="C1498" i="14"/>
  <c r="K1497" i="14"/>
  <c r="H1497" i="14"/>
  <c r="F1497" i="14"/>
  <c r="C1497" i="14"/>
  <c r="K1496" i="14"/>
  <c r="H1496" i="14"/>
  <c r="F1496" i="14"/>
  <c r="C1496" i="14"/>
  <c r="K1495" i="14"/>
  <c r="H1495" i="14"/>
  <c r="F1495" i="14"/>
  <c r="C1495" i="14"/>
  <c r="K1494" i="14"/>
  <c r="H1494" i="14"/>
  <c r="F1494" i="14"/>
  <c r="C1494" i="14"/>
  <c r="K1493" i="14"/>
  <c r="H1493" i="14"/>
  <c r="F1493" i="14"/>
  <c r="C1493" i="14"/>
  <c r="K1492" i="14"/>
  <c r="H1492" i="14"/>
  <c r="F1492" i="14"/>
  <c r="C1492" i="14"/>
  <c r="K1491" i="14"/>
  <c r="H1491" i="14"/>
  <c r="F1491" i="14"/>
  <c r="C1491" i="14"/>
  <c r="K1490" i="14"/>
  <c r="H1490" i="14"/>
  <c r="F1490" i="14"/>
  <c r="C1490" i="14"/>
  <c r="K1489" i="14"/>
  <c r="H1489" i="14"/>
  <c r="F1489" i="14"/>
  <c r="C1489" i="14"/>
  <c r="K1488" i="14"/>
  <c r="H1488" i="14"/>
  <c r="F1488" i="14"/>
  <c r="C1488" i="14"/>
  <c r="K1487" i="14"/>
  <c r="H1487" i="14"/>
  <c r="F1487" i="14"/>
  <c r="C1487" i="14"/>
  <c r="K1486" i="14"/>
  <c r="H1486" i="14"/>
  <c r="F1486" i="14"/>
  <c r="C1486" i="14"/>
  <c r="K1485" i="14"/>
  <c r="H1485" i="14"/>
  <c r="F1485" i="14"/>
  <c r="C1485" i="14"/>
  <c r="K1484" i="14"/>
  <c r="H1484" i="14"/>
  <c r="F1484" i="14"/>
  <c r="C1484" i="14"/>
  <c r="K1483" i="14"/>
  <c r="H1483" i="14"/>
  <c r="F1483" i="14"/>
  <c r="C1483" i="14"/>
  <c r="K1482" i="14"/>
  <c r="H1482" i="14"/>
  <c r="F1482" i="14"/>
  <c r="C1482" i="14"/>
  <c r="K1481" i="14"/>
  <c r="H1481" i="14"/>
  <c r="F1481" i="14"/>
  <c r="C1481" i="14"/>
  <c r="K1480" i="14"/>
  <c r="H1480" i="14"/>
  <c r="F1480" i="14"/>
  <c r="C1480" i="14"/>
  <c r="K1479" i="14"/>
  <c r="H1479" i="14"/>
  <c r="F1479" i="14"/>
  <c r="C1479" i="14"/>
  <c r="K1478" i="14"/>
  <c r="H1478" i="14"/>
  <c r="F1478" i="14"/>
  <c r="C1478" i="14"/>
  <c r="K1477" i="14"/>
  <c r="H1477" i="14"/>
  <c r="F1477" i="14"/>
  <c r="C1477" i="14"/>
  <c r="K1476" i="14"/>
  <c r="H1476" i="14"/>
  <c r="F1476" i="14"/>
  <c r="C1476" i="14"/>
  <c r="K1475" i="14"/>
  <c r="H1475" i="14"/>
  <c r="F1475" i="14"/>
  <c r="C1475" i="14"/>
  <c r="K1474" i="14"/>
  <c r="H1474" i="14"/>
  <c r="F1474" i="14"/>
  <c r="C1474" i="14"/>
  <c r="K1473" i="14"/>
  <c r="H1473" i="14"/>
  <c r="F1473" i="14"/>
  <c r="C1473" i="14"/>
  <c r="K1472" i="14"/>
  <c r="H1472" i="14"/>
  <c r="F1472" i="14"/>
  <c r="C1472" i="14"/>
  <c r="K1471" i="14"/>
  <c r="H1471" i="14"/>
  <c r="F1471" i="14"/>
  <c r="C1471" i="14"/>
  <c r="K1470" i="14"/>
  <c r="H1470" i="14"/>
  <c r="F1470" i="14"/>
  <c r="C1470" i="14"/>
  <c r="K1469" i="14"/>
  <c r="H1469" i="14"/>
  <c r="F1469" i="14"/>
  <c r="C1469" i="14"/>
  <c r="K1468" i="14"/>
  <c r="H1468" i="14"/>
  <c r="F1468" i="14"/>
  <c r="C1468" i="14"/>
  <c r="K1467" i="14"/>
  <c r="H1467" i="14"/>
  <c r="F1467" i="14"/>
  <c r="C1467" i="14"/>
  <c r="K1466" i="14"/>
  <c r="H1466" i="14"/>
  <c r="F1466" i="14"/>
  <c r="C1466" i="14"/>
  <c r="K1465" i="14"/>
  <c r="H1465" i="14"/>
  <c r="F1465" i="14"/>
  <c r="C1465" i="14"/>
  <c r="K1464" i="14"/>
  <c r="H1464" i="14"/>
  <c r="F1464" i="14"/>
  <c r="C1464" i="14"/>
  <c r="K1463" i="14"/>
  <c r="H1463" i="14"/>
  <c r="F1463" i="14"/>
  <c r="C1463" i="14"/>
  <c r="K1462" i="14"/>
  <c r="H1462" i="14"/>
  <c r="F1462" i="14"/>
  <c r="C1462" i="14"/>
  <c r="K1461" i="14"/>
  <c r="H1461" i="14"/>
  <c r="F1461" i="14"/>
  <c r="C1461" i="14"/>
  <c r="K1460" i="14"/>
  <c r="H1460" i="14"/>
  <c r="F1460" i="14"/>
  <c r="C1460" i="14"/>
  <c r="K1459" i="14"/>
  <c r="H1459" i="14"/>
  <c r="F1459" i="14"/>
  <c r="C1459" i="14"/>
  <c r="K1458" i="14"/>
  <c r="H1458" i="14"/>
  <c r="F1458" i="14"/>
  <c r="C1458" i="14"/>
  <c r="K1457" i="14"/>
  <c r="H1457" i="14"/>
  <c r="F1457" i="14"/>
  <c r="C1457" i="14"/>
  <c r="K1456" i="14"/>
  <c r="H1456" i="14"/>
  <c r="F1456" i="14"/>
  <c r="C1456" i="14"/>
  <c r="K1455" i="14"/>
  <c r="H1455" i="14"/>
  <c r="F1455" i="14"/>
  <c r="C1455" i="14"/>
  <c r="K1454" i="14"/>
  <c r="H1454" i="14"/>
  <c r="F1454" i="14"/>
  <c r="C1454" i="14"/>
  <c r="K1453" i="14"/>
  <c r="H1453" i="14"/>
  <c r="F1453" i="14"/>
  <c r="C1453" i="14"/>
  <c r="K1452" i="14"/>
  <c r="H1452" i="14"/>
  <c r="F1452" i="14"/>
  <c r="C1452" i="14"/>
  <c r="K1451" i="14"/>
  <c r="H1451" i="14"/>
  <c r="F1451" i="14"/>
  <c r="C1451" i="14"/>
  <c r="K1450" i="14"/>
  <c r="H1450" i="14"/>
  <c r="F1450" i="14"/>
  <c r="C1450" i="14"/>
  <c r="K1449" i="14"/>
  <c r="H1449" i="14"/>
  <c r="F1449" i="14"/>
  <c r="C1449" i="14"/>
  <c r="K1448" i="14"/>
  <c r="H1448" i="14"/>
  <c r="F1448" i="14"/>
  <c r="C1448" i="14"/>
  <c r="K1447" i="14"/>
  <c r="H1447" i="14"/>
  <c r="F1447" i="14"/>
  <c r="C1447" i="14"/>
  <c r="K1446" i="14"/>
  <c r="H1446" i="14"/>
  <c r="F1446" i="14"/>
  <c r="C1446" i="14"/>
  <c r="K1445" i="14"/>
  <c r="H1445" i="14"/>
  <c r="F1445" i="14"/>
  <c r="C1445" i="14"/>
  <c r="K1444" i="14"/>
  <c r="H1444" i="14"/>
  <c r="F1444" i="14"/>
  <c r="C1444" i="14"/>
  <c r="K1443" i="14"/>
  <c r="H1443" i="14"/>
  <c r="F1443" i="14"/>
  <c r="C1443" i="14"/>
  <c r="K1442" i="14"/>
  <c r="H1442" i="14"/>
  <c r="F1442" i="14"/>
  <c r="C1442" i="14"/>
  <c r="K1441" i="14"/>
  <c r="H1441" i="14"/>
  <c r="F1441" i="14"/>
  <c r="C1441" i="14"/>
  <c r="K1440" i="14"/>
  <c r="H1440" i="14"/>
  <c r="F1440" i="14"/>
  <c r="C1440" i="14"/>
  <c r="K1439" i="14"/>
  <c r="H1439" i="14"/>
  <c r="F1439" i="14"/>
  <c r="C1439" i="14"/>
  <c r="K1438" i="14"/>
  <c r="H1438" i="14"/>
  <c r="F1438" i="14"/>
  <c r="C1438" i="14"/>
  <c r="K1437" i="14"/>
  <c r="H1437" i="14"/>
  <c r="F1437" i="14"/>
  <c r="C1437" i="14"/>
  <c r="K1436" i="14"/>
  <c r="H1436" i="14"/>
  <c r="F1436" i="14"/>
  <c r="C1436" i="14"/>
  <c r="K1435" i="14"/>
  <c r="H1435" i="14"/>
  <c r="F1435" i="14"/>
  <c r="C1435" i="14"/>
  <c r="K1434" i="14"/>
  <c r="H1434" i="14"/>
  <c r="F1434" i="14"/>
  <c r="C1434" i="14"/>
  <c r="K1433" i="14"/>
  <c r="H1433" i="14"/>
  <c r="F1433" i="14"/>
  <c r="C1433" i="14"/>
  <c r="K1432" i="14"/>
  <c r="H1432" i="14"/>
  <c r="F1432" i="14"/>
  <c r="C1432" i="14"/>
  <c r="K1431" i="14"/>
  <c r="H1431" i="14"/>
  <c r="F1431" i="14"/>
  <c r="C1431" i="14"/>
  <c r="K1430" i="14"/>
  <c r="H1430" i="14"/>
  <c r="F1430" i="14"/>
  <c r="C1430" i="14"/>
  <c r="K1429" i="14"/>
  <c r="H1429" i="14"/>
  <c r="F1429" i="14"/>
  <c r="C1429" i="14"/>
  <c r="K1428" i="14"/>
  <c r="H1428" i="14"/>
  <c r="F1428" i="14"/>
  <c r="C1428" i="14"/>
  <c r="K1427" i="14"/>
  <c r="H1427" i="14"/>
  <c r="F1427" i="14"/>
  <c r="C1427" i="14"/>
  <c r="K1426" i="14"/>
  <c r="H1426" i="14"/>
  <c r="F1426" i="14"/>
  <c r="C1426" i="14"/>
  <c r="K1425" i="14"/>
  <c r="H1425" i="14"/>
  <c r="F1425" i="14"/>
  <c r="C1425" i="14"/>
  <c r="K1424" i="14"/>
  <c r="H1424" i="14"/>
  <c r="F1424" i="14"/>
  <c r="C1424" i="14"/>
  <c r="K1423" i="14"/>
  <c r="H1423" i="14"/>
  <c r="F1423" i="14"/>
  <c r="C1423" i="14"/>
  <c r="K1422" i="14"/>
  <c r="H1422" i="14"/>
  <c r="F1422" i="14"/>
  <c r="C1422" i="14"/>
  <c r="K1421" i="14"/>
  <c r="H1421" i="14"/>
  <c r="F1421" i="14"/>
  <c r="C1421" i="14"/>
  <c r="K1420" i="14"/>
  <c r="H1420" i="14"/>
  <c r="F1420" i="14"/>
  <c r="C1420" i="14"/>
  <c r="K1419" i="14"/>
  <c r="H1419" i="14"/>
  <c r="F1419" i="14"/>
  <c r="C1419" i="14"/>
  <c r="K1418" i="14"/>
  <c r="H1418" i="14"/>
  <c r="F1418" i="14"/>
  <c r="C1418" i="14"/>
  <c r="K1417" i="14"/>
  <c r="H1417" i="14"/>
  <c r="F1417" i="14"/>
  <c r="C1417" i="14"/>
  <c r="K1416" i="14"/>
  <c r="H1416" i="14"/>
  <c r="F1416" i="14"/>
  <c r="C1416" i="14"/>
  <c r="K1415" i="14"/>
  <c r="H1415" i="14"/>
  <c r="F1415" i="14"/>
  <c r="C1415" i="14"/>
  <c r="K1414" i="14"/>
  <c r="H1414" i="14"/>
  <c r="F1414" i="14"/>
  <c r="C1414" i="14"/>
  <c r="K1413" i="14"/>
  <c r="H1413" i="14"/>
  <c r="F1413" i="14"/>
  <c r="C1413" i="14"/>
  <c r="K1412" i="14"/>
  <c r="H1412" i="14"/>
  <c r="F1412" i="14"/>
  <c r="C1412" i="14"/>
  <c r="K1411" i="14"/>
  <c r="H1411" i="14"/>
  <c r="F1411" i="14"/>
  <c r="C1411" i="14"/>
  <c r="K1410" i="14"/>
  <c r="H1410" i="14"/>
  <c r="F1410" i="14"/>
  <c r="C1410" i="14"/>
  <c r="K1409" i="14"/>
  <c r="H1409" i="14"/>
  <c r="F1409" i="14"/>
  <c r="C1409" i="14"/>
  <c r="K1408" i="14"/>
  <c r="H1408" i="14"/>
  <c r="F1408" i="14"/>
  <c r="C1408" i="14"/>
  <c r="K1407" i="14"/>
  <c r="H1407" i="14"/>
  <c r="F1407" i="14"/>
  <c r="C1407" i="14"/>
  <c r="K1406" i="14"/>
  <c r="H1406" i="14"/>
  <c r="F1406" i="14"/>
  <c r="C1406" i="14"/>
  <c r="K1405" i="14"/>
  <c r="H1405" i="14"/>
  <c r="F1405" i="14"/>
  <c r="C1405" i="14"/>
  <c r="K1404" i="14"/>
  <c r="H1404" i="14"/>
  <c r="F1404" i="14"/>
  <c r="C1404" i="14"/>
  <c r="K1403" i="14"/>
  <c r="H1403" i="14"/>
  <c r="F1403" i="14"/>
  <c r="C1403" i="14"/>
  <c r="K1402" i="14"/>
  <c r="H1402" i="14"/>
  <c r="F1402" i="14"/>
  <c r="C1402" i="14"/>
  <c r="K1401" i="14"/>
  <c r="H1401" i="14"/>
  <c r="F1401" i="14"/>
  <c r="C1401" i="14"/>
  <c r="K1400" i="14"/>
  <c r="H1400" i="14"/>
  <c r="F1400" i="14"/>
  <c r="C1400" i="14"/>
  <c r="K1399" i="14"/>
  <c r="H1399" i="14"/>
  <c r="F1399" i="14"/>
  <c r="C1399" i="14"/>
  <c r="K1398" i="14"/>
  <c r="H1398" i="14"/>
  <c r="F1398" i="14"/>
  <c r="C1398" i="14"/>
  <c r="K1397" i="14"/>
  <c r="H1397" i="14"/>
  <c r="F1397" i="14"/>
  <c r="C1397" i="14"/>
  <c r="K1396" i="14"/>
  <c r="H1396" i="14"/>
  <c r="F1396" i="14"/>
  <c r="C1396" i="14"/>
  <c r="K1395" i="14"/>
  <c r="H1395" i="14"/>
  <c r="F1395" i="14"/>
  <c r="C1395" i="14"/>
  <c r="K1394" i="14"/>
  <c r="H1394" i="14"/>
  <c r="F1394" i="14"/>
  <c r="C1394" i="14"/>
  <c r="K1393" i="14"/>
  <c r="H1393" i="14"/>
  <c r="F1393" i="14"/>
  <c r="C1393" i="14"/>
  <c r="K1392" i="14"/>
  <c r="H1392" i="14"/>
  <c r="F1392" i="14"/>
  <c r="C1392" i="14"/>
  <c r="K1391" i="14"/>
  <c r="H1391" i="14"/>
  <c r="F1391" i="14"/>
  <c r="C1391" i="14"/>
  <c r="K1390" i="14"/>
  <c r="H1390" i="14"/>
  <c r="F1390" i="14"/>
  <c r="C1390" i="14"/>
  <c r="K1389" i="14"/>
  <c r="H1389" i="14"/>
  <c r="F1389" i="14"/>
  <c r="C1389" i="14"/>
  <c r="K1388" i="14"/>
  <c r="H1388" i="14"/>
  <c r="K1387" i="14"/>
  <c r="H1387" i="14"/>
  <c r="F1387" i="14"/>
  <c r="C1387" i="14"/>
  <c r="K1386" i="14"/>
  <c r="H1386" i="14"/>
  <c r="F1386" i="14"/>
  <c r="C1386" i="14"/>
  <c r="K1385" i="14"/>
  <c r="H1385" i="14"/>
  <c r="F1385" i="14"/>
  <c r="C1385" i="14"/>
  <c r="K1384" i="14"/>
  <c r="H1384" i="14"/>
  <c r="F1384" i="14"/>
  <c r="C1384" i="14"/>
  <c r="K1383" i="14"/>
  <c r="H1383" i="14"/>
  <c r="F1383" i="14"/>
  <c r="C1383" i="14"/>
  <c r="K1382" i="14"/>
  <c r="H1382" i="14"/>
  <c r="F1382" i="14"/>
  <c r="C1382" i="14"/>
  <c r="K1381" i="14"/>
  <c r="H1381" i="14"/>
  <c r="F1381" i="14"/>
  <c r="C1381" i="14"/>
  <c r="K1380" i="14"/>
  <c r="H1380" i="14"/>
  <c r="F1380" i="14"/>
  <c r="C1380" i="14"/>
  <c r="K1379" i="14"/>
  <c r="H1379" i="14"/>
  <c r="F1379" i="14"/>
  <c r="C1379" i="14"/>
  <c r="K1378" i="14"/>
  <c r="H1378" i="14"/>
  <c r="F1378" i="14"/>
  <c r="C1378" i="14"/>
  <c r="K1377" i="14"/>
  <c r="H1377" i="14"/>
  <c r="F1377" i="14"/>
  <c r="C1377" i="14"/>
  <c r="K1376" i="14"/>
  <c r="H1376" i="14"/>
  <c r="F1376" i="14"/>
  <c r="C1376" i="14"/>
  <c r="K1375" i="14"/>
  <c r="H1375" i="14"/>
  <c r="F1375" i="14"/>
  <c r="C1375" i="14"/>
  <c r="K1374" i="14"/>
  <c r="H1374" i="14"/>
  <c r="F1374" i="14"/>
  <c r="C1374" i="14"/>
  <c r="K1373" i="14"/>
  <c r="H1373" i="14"/>
  <c r="F1373" i="14"/>
  <c r="C1373" i="14"/>
  <c r="K1372" i="14"/>
  <c r="H1372" i="14"/>
  <c r="F1372" i="14"/>
  <c r="C1372" i="14"/>
  <c r="K1371" i="14"/>
  <c r="H1371" i="14"/>
  <c r="F1371" i="14"/>
  <c r="C1371" i="14"/>
  <c r="K1370" i="14"/>
  <c r="H1370" i="14"/>
  <c r="F1370" i="14"/>
  <c r="C1370" i="14"/>
  <c r="K1369" i="14"/>
  <c r="H1369" i="14"/>
  <c r="F1369" i="14"/>
  <c r="C1369" i="14"/>
  <c r="K1368" i="14"/>
  <c r="H1368" i="14"/>
  <c r="F1368" i="14"/>
  <c r="C1368" i="14"/>
  <c r="K1367" i="14"/>
  <c r="H1367" i="14"/>
  <c r="F1367" i="14"/>
  <c r="C1367" i="14"/>
  <c r="K1366" i="14"/>
  <c r="H1366" i="14"/>
  <c r="F1366" i="14"/>
  <c r="C1366" i="14"/>
  <c r="K1365" i="14"/>
  <c r="H1365" i="14"/>
  <c r="F1365" i="14"/>
  <c r="C1365" i="14"/>
  <c r="K1364" i="14"/>
  <c r="H1364" i="14"/>
  <c r="F1364" i="14"/>
  <c r="C1364" i="14"/>
  <c r="K1363" i="14"/>
  <c r="H1363" i="14"/>
  <c r="F1363" i="14"/>
  <c r="C1363" i="14"/>
  <c r="K1362" i="14"/>
  <c r="H1362" i="14"/>
  <c r="F1362" i="14"/>
  <c r="C1362" i="14"/>
  <c r="K1361" i="14"/>
  <c r="H1361" i="14"/>
  <c r="F1361" i="14"/>
  <c r="C1361" i="14"/>
  <c r="K1360" i="14"/>
  <c r="H1360" i="14"/>
  <c r="F1360" i="14"/>
  <c r="C1360" i="14"/>
  <c r="K1359" i="14"/>
  <c r="H1359" i="14"/>
  <c r="F1359" i="14"/>
  <c r="C1359" i="14"/>
  <c r="K1358" i="14"/>
  <c r="H1358" i="14"/>
  <c r="K1357" i="14"/>
  <c r="H1357" i="14"/>
  <c r="F1357" i="14"/>
  <c r="C1357" i="14"/>
  <c r="K1356" i="14"/>
  <c r="H1356" i="14"/>
  <c r="F1356" i="14"/>
  <c r="C1356" i="14"/>
  <c r="K1355" i="14"/>
  <c r="H1355" i="14"/>
  <c r="F1355" i="14"/>
  <c r="C1355" i="14"/>
  <c r="K1354" i="14"/>
  <c r="H1354" i="14"/>
  <c r="F1354" i="14"/>
  <c r="C1354" i="14"/>
  <c r="K1353" i="14"/>
  <c r="H1353" i="14"/>
  <c r="F1353" i="14"/>
  <c r="C1353" i="14"/>
  <c r="K1352" i="14"/>
  <c r="H1352" i="14"/>
  <c r="F1352" i="14"/>
  <c r="C1352" i="14"/>
  <c r="K1351" i="14"/>
  <c r="H1351" i="14"/>
  <c r="F1351" i="14"/>
  <c r="C1351" i="14"/>
  <c r="K1350" i="14"/>
  <c r="H1350" i="14"/>
  <c r="F1350" i="14"/>
  <c r="C1350" i="14"/>
  <c r="K1349" i="14"/>
  <c r="H1349" i="14"/>
  <c r="F1349" i="14"/>
  <c r="C1349" i="14"/>
  <c r="K1348" i="14"/>
  <c r="H1348" i="14"/>
  <c r="F1348" i="14"/>
  <c r="C1348" i="14"/>
  <c r="K1347" i="14"/>
  <c r="H1347" i="14"/>
  <c r="F1347" i="14"/>
  <c r="C1347" i="14"/>
  <c r="K1346" i="14"/>
  <c r="H1346" i="14"/>
  <c r="F1346" i="14"/>
  <c r="C1346" i="14"/>
  <c r="K1345" i="14"/>
  <c r="H1345" i="14"/>
  <c r="F1345" i="14"/>
  <c r="C1345" i="14"/>
  <c r="K1344" i="14"/>
  <c r="H1344" i="14"/>
  <c r="F1344" i="14"/>
  <c r="C1344" i="14"/>
  <c r="K1343" i="14"/>
  <c r="H1343" i="14"/>
  <c r="F1343" i="14"/>
  <c r="C1343" i="14"/>
  <c r="K1342" i="14"/>
  <c r="H1342" i="14"/>
  <c r="F1342" i="14"/>
  <c r="C1342" i="14"/>
  <c r="K1341" i="14"/>
  <c r="H1341" i="14"/>
  <c r="F1341" i="14"/>
  <c r="C1341" i="14"/>
  <c r="K1340" i="14"/>
  <c r="H1340" i="14"/>
  <c r="F1340" i="14"/>
  <c r="C1340" i="14"/>
  <c r="K1339" i="14"/>
  <c r="H1339" i="14"/>
  <c r="F1339" i="14"/>
  <c r="C1339" i="14"/>
  <c r="K1338" i="14"/>
  <c r="H1338" i="14"/>
  <c r="F1338" i="14"/>
  <c r="C1338" i="14"/>
  <c r="K1337" i="14"/>
  <c r="H1337" i="14"/>
  <c r="F1337" i="14"/>
  <c r="C1337" i="14"/>
  <c r="K1336" i="14"/>
  <c r="H1336" i="14"/>
  <c r="F1336" i="14"/>
  <c r="C1336" i="14"/>
  <c r="K1335" i="14"/>
  <c r="H1335" i="14"/>
  <c r="F1335" i="14"/>
  <c r="C1335" i="14"/>
  <c r="K1334" i="14"/>
  <c r="H1334" i="14"/>
  <c r="F1334" i="14"/>
  <c r="C1334" i="14"/>
  <c r="K1333" i="14"/>
  <c r="H1333" i="14"/>
  <c r="F1333" i="14"/>
  <c r="C1333" i="14"/>
  <c r="K1332" i="14"/>
  <c r="H1332" i="14"/>
  <c r="F1332" i="14"/>
  <c r="C1332" i="14"/>
  <c r="K1331" i="14"/>
  <c r="H1331" i="14"/>
  <c r="F1331" i="14"/>
  <c r="C1331" i="14"/>
  <c r="K1330" i="14"/>
  <c r="H1330" i="14"/>
  <c r="F1330" i="14"/>
  <c r="C1330" i="14"/>
  <c r="K1329" i="14"/>
  <c r="H1329" i="14"/>
  <c r="F1329" i="14"/>
  <c r="C1329" i="14"/>
  <c r="K1328" i="14"/>
  <c r="H1328" i="14"/>
  <c r="F1328" i="14"/>
  <c r="C1328" i="14"/>
  <c r="K1327" i="14"/>
  <c r="H1327" i="14"/>
  <c r="F1327" i="14"/>
  <c r="C1327" i="14"/>
  <c r="K1326" i="14"/>
  <c r="H1326" i="14"/>
  <c r="K1325" i="14"/>
  <c r="H1325" i="14"/>
  <c r="F1325" i="14"/>
  <c r="C1325" i="14"/>
  <c r="K1324" i="14"/>
  <c r="H1324" i="14"/>
  <c r="F1324" i="14"/>
  <c r="C1324" i="14"/>
  <c r="K1322" i="14"/>
  <c r="F1322" i="14"/>
  <c r="C1322" i="14"/>
  <c r="K1321" i="14"/>
  <c r="F1321" i="14"/>
  <c r="C1321" i="14"/>
  <c r="K1320" i="14"/>
  <c r="F1320" i="14"/>
  <c r="C1320" i="14"/>
  <c r="K1319" i="14"/>
  <c r="F1319" i="14"/>
  <c r="C1319" i="14"/>
  <c r="K1318" i="14"/>
  <c r="F1318" i="14"/>
  <c r="C1318" i="14"/>
  <c r="K1317" i="14"/>
  <c r="F1317" i="14"/>
  <c r="C1317" i="14"/>
  <c r="K1316" i="14"/>
  <c r="F1316" i="14"/>
  <c r="C1316" i="14"/>
  <c r="K1315" i="14"/>
  <c r="F1315" i="14"/>
  <c r="C1315" i="14"/>
  <c r="K1314" i="14"/>
  <c r="F1314" i="14"/>
  <c r="C1314" i="14"/>
  <c r="K1313" i="14"/>
  <c r="F1313" i="14"/>
  <c r="C1313" i="14"/>
  <c r="K1310" i="14"/>
  <c r="H1310" i="14"/>
  <c r="F1310" i="14"/>
  <c r="C1310" i="14"/>
  <c r="K1309" i="14"/>
  <c r="H1309" i="14"/>
  <c r="F1309" i="14"/>
  <c r="C1309" i="14"/>
  <c r="K1308" i="14"/>
  <c r="H1308" i="14"/>
  <c r="F1308" i="14"/>
  <c r="C1308" i="14"/>
  <c r="K1307" i="14"/>
  <c r="H1307" i="14"/>
  <c r="F1307" i="14"/>
  <c r="C1307" i="14"/>
  <c r="K1306" i="14"/>
  <c r="H1306" i="14"/>
  <c r="F1306" i="14"/>
  <c r="C1306" i="14"/>
  <c r="K1305" i="14"/>
  <c r="H1305" i="14"/>
  <c r="F1305" i="14"/>
  <c r="C1305" i="14"/>
  <c r="K1304" i="14"/>
  <c r="H1304" i="14"/>
  <c r="F1304" i="14"/>
  <c r="C1304" i="14"/>
  <c r="K1303" i="14"/>
  <c r="H1303" i="14"/>
  <c r="F1303" i="14"/>
  <c r="C1303" i="14"/>
  <c r="K1302" i="14"/>
  <c r="H1302" i="14"/>
  <c r="F1302" i="14"/>
  <c r="C1302" i="14"/>
  <c r="K1301" i="14"/>
  <c r="H1301" i="14"/>
  <c r="F1301" i="14"/>
  <c r="C1301" i="14"/>
  <c r="K1300" i="14"/>
  <c r="H1300" i="14"/>
  <c r="F1300" i="14"/>
  <c r="C1300" i="14"/>
  <c r="K1299" i="14"/>
  <c r="H1299" i="14"/>
  <c r="F1299" i="14"/>
  <c r="C1299" i="14"/>
  <c r="K1298" i="14"/>
  <c r="H1298" i="14"/>
  <c r="F1298" i="14"/>
  <c r="C1298" i="14"/>
  <c r="K1297" i="14"/>
  <c r="H1297" i="14"/>
  <c r="F1297" i="14"/>
  <c r="C1297" i="14"/>
  <c r="K1296" i="14"/>
  <c r="H1296" i="14"/>
  <c r="F1296" i="14"/>
  <c r="C1296" i="14"/>
  <c r="K1295" i="14"/>
  <c r="H1295" i="14"/>
  <c r="F1295" i="14"/>
  <c r="C1295" i="14"/>
  <c r="K1294" i="14"/>
  <c r="H1294" i="14"/>
  <c r="F1294" i="14"/>
  <c r="C1294" i="14"/>
  <c r="K1292" i="14"/>
  <c r="H1292" i="14"/>
  <c r="F1292" i="14"/>
  <c r="C1292" i="14"/>
  <c r="K1291" i="14"/>
  <c r="H1291" i="14"/>
  <c r="F1291" i="14"/>
  <c r="C1291" i="14"/>
  <c r="K1290" i="14"/>
  <c r="H1290" i="14"/>
  <c r="F1290" i="14"/>
  <c r="C1290" i="14"/>
  <c r="K1289" i="14"/>
  <c r="H1289" i="14"/>
  <c r="F1289" i="14"/>
  <c r="C1289" i="14"/>
  <c r="K1288" i="14"/>
  <c r="H1288" i="14"/>
  <c r="F1288" i="14"/>
  <c r="C1288" i="14"/>
  <c r="K1287" i="14"/>
  <c r="H1287" i="14"/>
  <c r="F1287" i="14"/>
  <c r="C1287" i="14"/>
  <c r="K1286" i="14"/>
  <c r="H1286" i="14"/>
  <c r="F1286" i="14"/>
  <c r="C1286" i="14"/>
  <c r="K1285" i="14"/>
  <c r="H1285" i="14"/>
  <c r="F1285" i="14"/>
  <c r="C1285" i="14"/>
  <c r="K1284" i="14"/>
  <c r="H1284" i="14"/>
  <c r="F1284" i="14"/>
  <c r="C1284" i="14"/>
  <c r="K1283" i="14"/>
  <c r="H1283" i="14"/>
  <c r="F1283" i="14"/>
  <c r="C1283" i="14"/>
  <c r="K1282" i="14"/>
  <c r="H1282" i="14"/>
  <c r="K1281" i="14"/>
  <c r="H1281" i="14"/>
  <c r="F1281" i="14"/>
  <c r="C1281" i="14"/>
  <c r="K1280" i="14"/>
  <c r="H1280" i="14"/>
  <c r="F1280" i="14"/>
  <c r="C1280" i="14"/>
  <c r="K1279" i="14"/>
  <c r="H1279" i="14"/>
  <c r="F1279" i="14"/>
  <c r="C1279" i="14"/>
  <c r="K1278" i="14"/>
  <c r="H1278" i="14"/>
  <c r="F1278" i="14"/>
  <c r="C1278" i="14"/>
  <c r="K1277" i="14"/>
  <c r="H1277" i="14"/>
  <c r="F1277" i="14"/>
  <c r="C1277" i="14"/>
  <c r="K1276" i="14"/>
  <c r="H1276" i="14"/>
  <c r="F1276" i="14"/>
  <c r="C1276" i="14"/>
  <c r="K1275" i="14"/>
  <c r="H1275" i="14"/>
  <c r="F1275" i="14"/>
  <c r="C1275" i="14"/>
  <c r="K1274" i="14"/>
  <c r="H1274" i="14"/>
  <c r="F1274" i="14"/>
  <c r="C1274" i="14"/>
  <c r="K1273" i="14"/>
  <c r="H1273" i="14"/>
  <c r="F1273" i="14"/>
  <c r="C1273" i="14"/>
  <c r="K1272" i="14"/>
  <c r="H1272" i="14"/>
  <c r="F1272" i="14"/>
  <c r="C1272" i="14"/>
  <c r="K1271" i="14"/>
  <c r="H1271" i="14"/>
  <c r="F1271" i="14"/>
  <c r="C1271" i="14"/>
  <c r="K1270" i="14"/>
  <c r="H1270" i="14"/>
  <c r="F1270" i="14"/>
  <c r="C1270" i="14"/>
  <c r="K1269" i="14"/>
  <c r="H1269" i="14"/>
  <c r="F1269" i="14"/>
  <c r="C1269" i="14"/>
  <c r="K1268" i="14"/>
  <c r="H1268" i="14"/>
  <c r="F1268" i="14"/>
  <c r="C1268" i="14"/>
  <c r="K1267" i="14"/>
  <c r="H1267" i="14"/>
  <c r="F1267" i="14"/>
  <c r="C1267" i="14"/>
  <c r="K1266" i="14"/>
  <c r="H1266" i="14"/>
  <c r="F1266" i="14"/>
  <c r="C1266" i="14"/>
  <c r="K1265" i="14"/>
  <c r="H1265" i="14"/>
  <c r="F1265" i="14"/>
  <c r="C1265" i="14"/>
  <c r="K1264" i="14"/>
  <c r="H1264" i="14"/>
  <c r="F1264" i="14"/>
  <c r="C1264" i="14"/>
  <c r="K1263" i="14"/>
  <c r="H1263" i="14"/>
  <c r="F1263" i="14"/>
  <c r="C1263" i="14"/>
  <c r="K1262" i="14"/>
  <c r="H1262" i="14"/>
  <c r="F1262" i="14"/>
  <c r="C1262" i="14"/>
  <c r="K1261" i="14"/>
  <c r="H1261" i="14"/>
  <c r="F1261" i="14"/>
  <c r="C1261" i="14"/>
  <c r="K1260" i="14"/>
  <c r="H1260" i="14"/>
  <c r="F1260" i="14"/>
  <c r="C1260" i="14"/>
  <c r="K1259" i="14"/>
  <c r="H1259" i="14"/>
  <c r="F1259" i="14"/>
  <c r="C1259" i="14"/>
  <c r="K1258" i="14"/>
  <c r="H1258" i="14"/>
  <c r="F1258" i="14"/>
  <c r="C1258" i="14"/>
  <c r="K1257" i="14"/>
  <c r="H1257" i="14"/>
  <c r="F1257" i="14"/>
  <c r="C1257" i="14"/>
  <c r="K1256" i="14"/>
  <c r="H1256" i="14"/>
  <c r="F1256" i="14"/>
  <c r="C1256" i="14"/>
  <c r="K1255" i="14"/>
  <c r="H1255" i="14"/>
  <c r="F1255" i="14"/>
  <c r="C1255" i="14"/>
  <c r="K1254" i="14"/>
  <c r="H1254" i="14"/>
  <c r="F1254" i="14"/>
  <c r="C1254" i="14"/>
  <c r="K1253" i="14"/>
  <c r="H1253" i="14"/>
  <c r="F1253" i="14"/>
  <c r="C1253" i="14"/>
  <c r="K1252" i="14"/>
  <c r="H1252" i="14"/>
  <c r="F1252" i="14"/>
  <c r="C1252" i="14"/>
  <c r="K1251" i="14"/>
  <c r="H1251" i="14"/>
  <c r="K1250" i="14"/>
  <c r="H1250" i="14"/>
  <c r="F1250" i="14"/>
  <c r="C1250" i="14"/>
  <c r="K1249" i="14"/>
  <c r="H1249" i="14"/>
  <c r="F1249" i="14"/>
  <c r="C1249" i="14"/>
  <c r="K1248" i="14"/>
  <c r="H1248" i="14"/>
  <c r="F1248" i="14"/>
  <c r="C1248" i="14"/>
  <c r="K1247" i="14"/>
  <c r="H1247" i="14"/>
  <c r="F1247" i="14"/>
  <c r="C1247" i="14"/>
  <c r="K1246" i="14"/>
  <c r="H1246" i="14"/>
  <c r="F1246" i="14"/>
  <c r="C1246" i="14"/>
  <c r="K1245" i="14"/>
  <c r="H1245" i="14"/>
  <c r="F1245" i="14"/>
  <c r="C1245" i="14"/>
  <c r="K1244" i="14"/>
  <c r="H1244" i="14"/>
  <c r="F1244" i="14"/>
  <c r="C1244" i="14"/>
  <c r="K1243" i="14"/>
  <c r="H1243" i="14"/>
  <c r="F1243" i="14"/>
  <c r="C1243" i="14"/>
  <c r="K1242" i="14"/>
  <c r="H1242" i="14"/>
  <c r="F1242" i="14"/>
  <c r="C1242" i="14"/>
  <c r="K1241" i="14"/>
  <c r="H1241" i="14"/>
  <c r="F1241" i="14"/>
  <c r="C1241" i="14"/>
  <c r="K1240" i="14"/>
  <c r="H1240" i="14"/>
  <c r="F1240" i="14"/>
  <c r="C1240" i="14"/>
  <c r="K1239" i="14"/>
  <c r="H1239" i="14"/>
  <c r="F1239" i="14"/>
  <c r="C1239" i="14"/>
  <c r="K1238" i="14"/>
  <c r="H1238" i="14"/>
  <c r="F1238" i="14"/>
  <c r="C1238" i="14"/>
  <c r="K1237" i="14"/>
  <c r="H1237" i="14"/>
  <c r="F1237" i="14"/>
  <c r="C1237" i="14"/>
  <c r="K1236" i="14"/>
  <c r="H1236" i="14"/>
  <c r="F1236" i="14"/>
  <c r="C1236" i="14"/>
  <c r="K1235" i="14"/>
  <c r="H1235" i="14"/>
  <c r="F1235" i="14"/>
  <c r="C1235" i="14"/>
  <c r="K1234" i="14"/>
  <c r="H1234" i="14"/>
  <c r="F1234" i="14"/>
  <c r="C1234" i="14"/>
  <c r="K1233" i="14"/>
  <c r="H1233" i="14"/>
  <c r="F1233" i="14"/>
  <c r="C1233" i="14"/>
  <c r="K1232" i="14"/>
  <c r="H1232" i="14"/>
  <c r="F1232" i="14"/>
  <c r="C1232" i="14"/>
  <c r="K1231" i="14"/>
  <c r="H1231" i="14"/>
  <c r="F1231" i="14"/>
  <c r="C1231" i="14"/>
  <c r="K1230" i="14"/>
  <c r="H1230" i="14"/>
  <c r="F1230" i="14"/>
  <c r="C1230" i="14"/>
  <c r="K1229" i="14"/>
  <c r="H1229" i="14"/>
  <c r="F1229" i="14"/>
  <c r="C1229" i="14"/>
  <c r="K1228" i="14"/>
  <c r="H1228" i="14"/>
  <c r="F1228" i="14"/>
  <c r="C1228" i="14"/>
  <c r="K1227" i="14"/>
  <c r="H1227" i="14"/>
  <c r="F1227" i="14"/>
  <c r="C1227" i="14"/>
  <c r="K1226" i="14"/>
  <c r="H1226" i="14"/>
  <c r="F1226" i="14"/>
  <c r="C1226" i="14"/>
  <c r="K1225" i="14"/>
  <c r="H1225" i="14"/>
  <c r="F1225" i="14"/>
  <c r="C1225" i="14"/>
  <c r="K1224" i="14"/>
  <c r="H1224" i="14"/>
  <c r="F1224" i="14"/>
  <c r="C1224" i="14"/>
  <c r="K1223" i="14"/>
  <c r="H1223" i="14"/>
  <c r="F1223" i="14"/>
  <c r="C1223" i="14"/>
  <c r="K1222" i="14"/>
  <c r="H1222" i="14"/>
  <c r="F1222" i="14"/>
  <c r="C1222" i="14"/>
  <c r="K1221" i="14"/>
  <c r="H1221" i="14"/>
  <c r="F1221" i="14"/>
  <c r="C1221" i="14"/>
  <c r="K1220" i="14"/>
  <c r="H1220" i="14"/>
  <c r="F1220" i="14"/>
  <c r="C1220" i="14"/>
  <c r="K1219" i="14"/>
  <c r="H1219" i="14"/>
  <c r="K1218" i="14"/>
  <c r="H1218" i="14"/>
  <c r="F1218" i="14"/>
  <c r="C1218" i="14"/>
  <c r="K1217" i="14"/>
  <c r="H1217" i="14"/>
  <c r="F1217" i="14"/>
  <c r="C1217" i="14"/>
  <c r="K1216" i="14"/>
  <c r="H1216" i="14"/>
  <c r="F1216" i="14"/>
  <c r="C1216" i="14"/>
  <c r="K1215" i="14"/>
  <c r="H1215" i="14"/>
  <c r="F1215" i="14"/>
  <c r="C1215" i="14"/>
  <c r="K1214" i="14"/>
  <c r="H1214" i="14"/>
  <c r="F1214" i="14"/>
  <c r="C1214" i="14"/>
  <c r="K1213" i="14"/>
  <c r="H1213" i="14"/>
  <c r="F1213" i="14"/>
  <c r="C1213" i="14"/>
  <c r="K1212" i="14"/>
  <c r="H1212" i="14"/>
  <c r="F1212" i="14"/>
  <c r="C1212" i="14"/>
  <c r="K1211" i="14"/>
  <c r="H1211" i="14"/>
  <c r="F1211" i="14"/>
  <c r="C1211" i="14"/>
  <c r="K1210" i="14"/>
  <c r="H1210" i="14"/>
  <c r="F1210" i="14"/>
  <c r="C1210" i="14"/>
  <c r="K1209" i="14"/>
  <c r="H1209" i="14"/>
  <c r="F1209" i="14"/>
  <c r="C1209" i="14"/>
  <c r="K1208" i="14"/>
  <c r="H1208" i="14"/>
  <c r="F1208" i="14"/>
  <c r="C1208" i="14"/>
  <c r="K1207" i="14"/>
  <c r="H1207" i="14"/>
  <c r="F1207" i="14"/>
  <c r="C1207" i="14"/>
  <c r="K1206" i="14"/>
  <c r="H1206" i="14"/>
  <c r="F1206" i="14"/>
  <c r="C1206" i="14"/>
  <c r="K1205" i="14"/>
  <c r="H1205" i="14"/>
  <c r="F1205" i="14"/>
  <c r="C1205" i="14"/>
  <c r="K1204" i="14"/>
  <c r="H1204" i="14"/>
  <c r="F1204" i="14"/>
  <c r="C1204" i="14"/>
  <c r="K1203" i="14"/>
  <c r="H1203" i="14"/>
  <c r="F1203" i="14"/>
  <c r="C1203" i="14"/>
  <c r="K1202" i="14"/>
  <c r="H1202" i="14"/>
  <c r="F1202" i="14"/>
  <c r="C1202" i="14"/>
  <c r="K1201" i="14"/>
  <c r="H1201" i="14"/>
  <c r="F1201" i="14"/>
  <c r="C1201" i="14"/>
  <c r="K1200" i="14"/>
  <c r="H1200" i="14"/>
  <c r="F1200" i="14"/>
  <c r="C1200" i="14"/>
  <c r="K1199" i="14"/>
  <c r="H1199" i="14"/>
  <c r="F1199" i="14"/>
  <c r="C1199" i="14"/>
  <c r="K1198" i="14"/>
  <c r="H1198" i="14"/>
  <c r="F1198" i="14"/>
  <c r="C1198" i="14"/>
  <c r="K1197" i="14"/>
  <c r="H1197" i="14"/>
  <c r="F1197" i="14"/>
  <c r="C1197" i="14"/>
  <c r="K1196" i="14"/>
  <c r="H1196" i="14"/>
  <c r="F1196" i="14"/>
  <c r="C1196" i="14"/>
  <c r="K1195" i="14"/>
  <c r="H1195" i="14"/>
  <c r="F1195" i="14"/>
  <c r="C1195" i="14"/>
  <c r="K1194" i="14"/>
  <c r="H1194" i="14"/>
  <c r="F1194" i="14"/>
  <c r="C1194" i="14"/>
  <c r="K1193" i="14"/>
  <c r="H1193" i="14"/>
  <c r="F1193" i="14"/>
  <c r="C1193" i="14"/>
  <c r="K1192" i="14"/>
  <c r="H1192" i="14"/>
  <c r="F1192" i="14"/>
  <c r="C1192" i="14"/>
  <c r="K1191" i="14"/>
  <c r="H1191" i="14"/>
  <c r="K1190" i="14"/>
  <c r="H1190" i="14"/>
  <c r="F1190" i="14"/>
  <c r="C1190" i="14"/>
  <c r="K1189" i="14"/>
  <c r="H1189" i="14"/>
  <c r="F1189" i="14"/>
  <c r="C1189" i="14"/>
  <c r="K1188" i="14"/>
  <c r="H1188" i="14"/>
  <c r="F1188" i="14"/>
  <c r="C1188" i="14"/>
  <c r="K1187" i="14"/>
  <c r="H1187" i="14"/>
  <c r="F1187" i="14"/>
  <c r="C1187" i="14"/>
  <c r="K1186" i="14"/>
  <c r="H1186" i="14"/>
  <c r="F1186" i="14"/>
  <c r="C1186" i="14"/>
  <c r="K1185" i="14"/>
  <c r="H1185" i="14"/>
  <c r="F1185" i="14"/>
  <c r="C1185" i="14"/>
  <c r="K1184" i="14"/>
  <c r="H1184" i="14"/>
  <c r="F1184" i="14"/>
  <c r="C1184" i="14"/>
  <c r="K1183" i="14"/>
  <c r="H1183" i="14"/>
  <c r="F1183" i="14"/>
  <c r="C1183" i="14"/>
  <c r="K1182" i="14"/>
  <c r="H1182" i="14"/>
  <c r="F1182" i="14"/>
  <c r="C1182" i="14"/>
  <c r="K1181" i="14"/>
  <c r="H1181" i="14"/>
  <c r="F1181" i="14"/>
  <c r="C1181" i="14"/>
  <c r="K1180" i="14"/>
  <c r="H1180" i="14"/>
  <c r="F1180" i="14"/>
  <c r="C1180" i="14"/>
  <c r="K1179" i="14"/>
  <c r="H1179" i="14"/>
  <c r="F1179" i="14"/>
  <c r="C1179" i="14"/>
  <c r="K1178" i="14"/>
  <c r="H1178" i="14"/>
  <c r="F1178" i="14"/>
  <c r="C1178" i="14"/>
  <c r="K1177" i="14"/>
  <c r="H1177" i="14"/>
  <c r="F1177" i="14"/>
  <c r="C1177" i="14"/>
  <c r="K1176" i="14"/>
  <c r="H1176" i="14"/>
  <c r="F1176" i="14"/>
  <c r="C1176" i="14"/>
  <c r="K1175" i="14"/>
  <c r="H1175" i="14"/>
  <c r="F1175" i="14"/>
  <c r="C1175" i="14"/>
  <c r="K1174" i="14"/>
  <c r="H1174" i="14"/>
  <c r="F1174" i="14"/>
  <c r="C1174" i="14"/>
  <c r="K1173" i="14"/>
  <c r="H1173" i="14"/>
  <c r="F1173" i="14"/>
  <c r="C1173" i="14"/>
  <c r="K1172" i="14"/>
  <c r="H1172" i="14"/>
  <c r="F1172" i="14"/>
  <c r="C1172" i="14"/>
  <c r="K1171" i="14"/>
  <c r="H1171" i="14"/>
  <c r="F1171" i="14"/>
  <c r="C1171" i="14"/>
  <c r="K1170" i="14"/>
  <c r="H1170" i="14"/>
  <c r="F1170" i="14"/>
  <c r="C1170" i="14"/>
  <c r="K1169" i="14"/>
  <c r="H1169" i="14"/>
  <c r="F1169" i="14"/>
  <c r="C1169" i="14"/>
  <c r="K1168" i="14"/>
  <c r="H1168" i="14"/>
  <c r="F1168" i="14"/>
  <c r="C1168" i="14"/>
  <c r="K1167" i="14"/>
  <c r="H1167" i="14"/>
  <c r="F1167" i="14"/>
  <c r="C1167" i="14"/>
  <c r="K1166" i="14"/>
  <c r="H1166" i="14"/>
  <c r="F1166" i="14"/>
  <c r="C1166" i="14"/>
  <c r="K1165" i="14"/>
  <c r="H1165" i="14"/>
  <c r="F1165" i="14"/>
  <c r="C1165" i="14"/>
  <c r="K1164" i="14"/>
  <c r="H1164" i="14"/>
  <c r="F1164" i="14"/>
  <c r="C1164" i="14"/>
  <c r="K1163" i="14"/>
  <c r="H1163" i="14"/>
  <c r="F1163" i="14"/>
  <c r="C1163" i="14"/>
  <c r="K1162" i="14"/>
  <c r="H1162" i="14"/>
  <c r="F1162" i="14"/>
  <c r="C1162" i="14"/>
  <c r="K1161" i="14"/>
  <c r="H1161" i="14"/>
  <c r="F1161" i="14"/>
  <c r="C1161" i="14"/>
  <c r="K1160" i="14"/>
  <c r="H1160" i="14"/>
  <c r="F1160" i="14"/>
  <c r="C1160" i="14"/>
  <c r="K1159" i="14"/>
  <c r="H1159" i="14"/>
  <c r="F1159" i="14"/>
  <c r="C1159" i="14"/>
  <c r="K1158" i="14"/>
  <c r="H1158" i="14"/>
  <c r="F1158" i="14"/>
  <c r="C1158" i="14"/>
  <c r="K1157" i="14"/>
  <c r="H1157" i="14"/>
  <c r="F1157" i="14"/>
  <c r="C1157" i="14"/>
  <c r="K1156" i="14"/>
  <c r="H1156" i="14"/>
  <c r="F1156" i="14"/>
  <c r="C1156" i="14"/>
  <c r="K1155" i="14"/>
  <c r="H1155" i="14"/>
  <c r="K1154" i="14"/>
  <c r="H1154" i="14"/>
  <c r="F1154" i="14"/>
  <c r="C1154" i="14"/>
  <c r="K1153" i="14"/>
  <c r="H1153" i="14"/>
  <c r="F1153" i="14"/>
  <c r="C1153" i="14"/>
  <c r="K1152" i="14"/>
  <c r="H1152" i="14"/>
  <c r="F1152" i="14"/>
  <c r="C1152" i="14"/>
  <c r="K1151" i="14"/>
  <c r="H1151" i="14"/>
  <c r="F1151" i="14"/>
  <c r="C1151" i="14"/>
  <c r="K1150" i="14"/>
  <c r="H1150" i="14"/>
  <c r="F1150" i="14"/>
  <c r="C1150" i="14"/>
  <c r="K1149" i="14"/>
  <c r="H1149" i="14"/>
  <c r="F1149" i="14"/>
  <c r="C1149" i="14"/>
  <c r="K1148" i="14"/>
  <c r="H1148" i="14"/>
  <c r="F1148" i="14"/>
  <c r="C1148" i="14"/>
  <c r="K1147" i="14"/>
  <c r="H1147" i="14"/>
  <c r="F1147" i="14"/>
  <c r="C1147" i="14"/>
  <c r="K1146" i="14"/>
  <c r="H1146" i="14"/>
  <c r="F1146" i="14"/>
  <c r="C1146" i="14"/>
  <c r="K1145" i="14"/>
  <c r="H1145" i="14"/>
  <c r="F1145" i="14"/>
  <c r="C1145" i="14"/>
  <c r="K1144" i="14"/>
  <c r="H1144" i="14"/>
  <c r="F1144" i="14"/>
  <c r="C1144" i="14"/>
  <c r="K1143" i="14"/>
  <c r="H1143" i="14"/>
  <c r="F1143" i="14"/>
  <c r="C1143" i="14"/>
  <c r="K1142" i="14"/>
  <c r="H1142" i="14"/>
  <c r="F1142" i="14"/>
  <c r="C1142" i="14"/>
  <c r="K1141" i="14"/>
  <c r="H1141" i="14"/>
  <c r="F1141" i="14"/>
  <c r="C1141" i="14"/>
  <c r="K1140" i="14"/>
  <c r="H1140" i="14"/>
  <c r="F1140" i="14"/>
  <c r="C1140" i="14"/>
  <c r="K1139" i="14"/>
  <c r="H1139" i="14"/>
  <c r="F1139" i="14"/>
  <c r="C1139" i="14"/>
  <c r="K1138" i="14"/>
  <c r="H1138" i="14"/>
  <c r="F1138" i="14"/>
  <c r="C1138" i="14"/>
  <c r="K1137" i="14"/>
  <c r="H1137" i="14"/>
  <c r="F1137" i="14"/>
  <c r="C1137" i="14"/>
  <c r="K1136" i="14"/>
  <c r="H1136" i="14"/>
  <c r="F1136" i="14"/>
  <c r="C1136" i="14"/>
  <c r="K1135" i="14"/>
  <c r="H1135" i="14"/>
  <c r="F1135" i="14"/>
  <c r="C1135" i="14"/>
  <c r="K1134" i="14"/>
  <c r="H1134" i="14"/>
  <c r="F1134" i="14"/>
  <c r="C1134" i="14"/>
  <c r="K1133" i="14"/>
  <c r="H1133" i="14"/>
  <c r="F1133" i="14"/>
  <c r="C1133" i="14"/>
  <c r="K1132" i="14"/>
  <c r="H1132" i="14"/>
  <c r="F1132" i="14"/>
  <c r="C1132" i="14"/>
  <c r="K1131" i="14"/>
  <c r="H1131" i="14"/>
  <c r="F1131" i="14"/>
  <c r="C1131" i="14"/>
  <c r="K1130" i="14"/>
  <c r="H1130" i="14"/>
  <c r="F1130" i="14"/>
  <c r="C1130" i="14"/>
  <c r="K1129" i="14"/>
  <c r="H1129" i="14"/>
  <c r="F1129" i="14"/>
  <c r="C1129" i="14"/>
  <c r="K1128" i="14"/>
  <c r="H1128" i="14"/>
  <c r="F1128" i="14"/>
  <c r="C1128" i="14"/>
  <c r="K1127" i="14"/>
  <c r="H1127" i="14"/>
  <c r="F1127" i="14"/>
  <c r="C1127" i="14"/>
  <c r="K1126" i="14"/>
  <c r="H1126" i="14"/>
  <c r="F1126" i="14"/>
  <c r="C1126" i="14"/>
  <c r="K1125" i="14"/>
  <c r="H1125" i="14"/>
  <c r="F1125" i="14"/>
  <c r="C1125" i="14"/>
  <c r="K1124" i="14"/>
  <c r="H1124" i="14"/>
  <c r="F1124" i="14"/>
  <c r="C1124" i="14"/>
  <c r="K1123" i="14"/>
  <c r="H1123" i="14"/>
  <c r="K1122" i="14"/>
  <c r="H1122" i="14"/>
  <c r="F1122" i="14"/>
  <c r="C1122" i="14"/>
  <c r="K1121" i="14"/>
  <c r="H1121" i="14"/>
  <c r="F1121" i="14"/>
  <c r="C1121" i="14"/>
  <c r="K1120" i="14"/>
  <c r="H1120" i="14"/>
  <c r="F1120" i="14"/>
  <c r="C1120" i="14"/>
  <c r="K1119" i="14"/>
  <c r="H1119" i="14"/>
  <c r="F1119" i="14"/>
  <c r="C1119" i="14"/>
  <c r="K1118" i="14"/>
  <c r="H1118" i="14"/>
  <c r="F1118" i="14"/>
  <c r="C1118" i="14"/>
  <c r="K1117" i="14"/>
  <c r="H1117" i="14"/>
  <c r="F1117" i="14"/>
  <c r="C1117" i="14"/>
  <c r="K1116" i="14"/>
  <c r="H1116" i="14"/>
  <c r="F1116" i="14"/>
  <c r="C1116" i="14"/>
  <c r="K1115" i="14"/>
  <c r="H1115" i="14"/>
  <c r="F1115" i="14"/>
  <c r="C1115" i="14"/>
  <c r="K1114" i="14"/>
  <c r="H1114" i="14"/>
  <c r="F1114" i="14"/>
  <c r="C1114" i="14"/>
  <c r="K1113" i="14"/>
  <c r="H1113" i="14"/>
  <c r="F1113" i="14"/>
  <c r="C1113" i="14"/>
  <c r="K1112" i="14"/>
  <c r="H1112" i="14"/>
  <c r="F1112" i="14"/>
  <c r="C1112" i="14"/>
  <c r="K1111" i="14"/>
  <c r="H1111" i="14"/>
  <c r="F1111" i="14"/>
  <c r="C1111" i="14"/>
  <c r="K1110" i="14"/>
  <c r="H1110" i="14"/>
  <c r="F1110" i="14"/>
  <c r="C1110" i="14"/>
  <c r="K1109" i="14"/>
  <c r="H1109" i="14"/>
  <c r="F1109" i="14"/>
  <c r="C1109" i="14"/>
  <c r="K1108" i="14"/>
  <c r="H1108" i="14"/>
  <c r="F1108" i="14"/>
  <c r="C1108" i="14"/>
  <c r="K1107" i="14"/>
  <c r="H1107" i="14"/>
  <c r="F1107" i="14"/>
  <c r="C1107" i="14"/>
  <c r="K1106" i="14"/>
  <c r="H1106" i="14"/>
  <c r="F1106" i="14"/>
  <c r="C1106" i="14"/>
  <c r="K1105" i="14"/>
  <c r="H1105" i="14"/>
  <c r="F1105" i="14"/>
  <c r="C1105" i="14"/>
  <c r="K1104" i="14"/>
  <c r="H1104" i="14"/>
  <c r="F1104" i="14"/>
  <c r="C1104" i="14"/>
  <c r="K1103" i="14"/>
  <c r="H1103" i="14"/>
  <c r="F1103" i="14"/>
  <c r="C1103" i="14"/>
  <c r="K1102" i="14"/>
  <c r="H1102" i="14"/>
  <c r="F1102" i="14"/>
  <c r="C1102" i="14"/>
  <c r="K1100" i="14"/>
  <c r="H1100" i="14"/>
  <c r="F1100" i="14"/>
  <c r="C1100" i="14"/>
  <c r="K1099" i="14"/>
  <c r="H1099" i="14"/>
  <c r="F1099" i="14"/>
  <c r="C1099" i="14"/>
  <c r="K1098" i="14"/>
  <c r="H1098" i="14"/>
  <c r="F1098" i="14"/>
  <c r="C1098" i="14"/>
  <c r="K1097" i="14"/>
  <c r="H1097" i="14"/>
  <c r="F1097" i="14"/>
  <c r="C1097" i="14"/>
  <c r="K1096" i="14"/>
  <c r="H1096" i="14"/>
  <c r="F1096" i="14"/>
  <c r="C1096" i="14"/>
  <c r="K1095" i="14"/>
  <c r="H1095" i="14"/>
  <c r="F1095" i="14"/>
  <c r="C1095" i="14"/>
  <c r="K1094" i="14"/>
  <c r="H1094" i="14"/>
  <c r="F1094" i="14"/>
  <c r="C1094" i="14"/>
  <c r="K1093" i="14"/>
  <c r="H1093" i="14"/>
  <c r="F1093" i="14"/>
  <c r="C1093" i="14"/>
  <c r="K1091" i="14"/>
  <c r="H1091" i="14"/>
  <c r="F1091" i="14"/>
  <c r="C1091" i="14"/>
  <c r="K1090" i="14"/>
  <c r="H1090" i="14"/>
  <c r="F1090" i="14"/>
  <c r="C1090" i="14"/>
  <c r="K1089" i="14"/>
  <c r="H1089" i="14"/>
  <c r="F1089" i="14"/>
  <c r="C1089" i="14"/>
  <c r="K1088" i="14"/>
  <c r="H1088" i="14"/>
  <c r="F1088" i="14"/>
  <c r="C1088" i="14"/>
  <c r="K1086" i="14"/>
  <c r="H1086" i="14"/>
  <c r="F1086" i="14"/>
  <c r="C1086" i="14"/>
  <c r="K1085" i="14"/>
  <c r="H1085" i="14"/>
  <c r="F1085" i="14"/>
  <c r="C1085" i="14"/>
  <c r="K1084" i="14"/>
  <c r="H1084" i="14"/>
  <c r="F1084" i="14"/>
  <c r="C1084" i="14"/>
  <c r="K1083" i="14"/>
  <c r="H1083" i="14"/>
  <c r="F1083" i="14"/>
  <c r="C1083" i="14"/>
  <c r="K1082" i="14"/>
  <c r="H1082" i="14"/>
  <c r="F1082" i="14"/>
  <c r="C1082" i="14"/>
  <c r="K1081" i="14"/>
  <c r="H1081" i="14"/>
  <c r="F1081" i="14"/>
  <c r="C1081" i="14"/>
  <c r="K1080" i="14"/>
  <c r="H1080" i="14"/>
  <c r="F1080" i="14"/>
  <c r="C1080" i="14"/>
  <c r="K1079" i="14"/>
  <c r="H1079" i="14"/>
  <c r="F1079" i="14"/>
  <c r="C1079" i="14"/>
  <c r="K1078" i="14"/>
  <c r="H1078" i="14"/>
  <c r="F1078" i="14"/>
  <c r="C1078" i="14"/>
  <c r="K1077" i="14"/>
  <c r="H1077" i="14"/>
  <c r="F1077" i="14"/>
  <c r="C1077" i="14"/>
  <c r="K1076" i="14"/>
  <c r="H1076" i="14"/>
  <c r="F1076" i="14"/>
  <c r="C1076" i="14"/>
  <c r="K1075" i="14"/>
  <c r="H1075" i="14"/>
  <c r="F1075" i="14"/>
  <c r="C1075" i="14"/>
  <c r="K1074" i="14"/>
  <c r="H1074" i="14"/>
  <c r="F1074" i="14"/>
  <c r="C1074" i="14"/>
  <c r="K1073" i="14"/>
  <c r="H1073" i="14"/>
  <c r="F1073" i="14"/>
  <c r="C1073" i="14"/>
  <c r="K1072" i="14"/>
  <c r="H1072" i="14"/>
  <c r="F1072" i="14"/>
  <c r="C1072" i="14"/>
  <c r="K1071" i="14"/>
  <c r="H1071" i="14"/>
  <c r="F1071" i="14"/>
  <c r="C1071" i="14"/>
  <c r="K1070" i="14"/>
  <c r="H1070" i="14"/>
  <c r="F1070" i="14"/>
  <c r="C1070" i="14"/>
  <c r="K1069" i="14"/>
  <c r="H1069" i="14"/>
  <c r="F1069" i="14"/>
  <c r="C1069" i="14"/>
  <c r="K1068" i="14"/>
  <c r="H1068" i="14"/>
  <c r="F1068" i="14"/>
  <c r="C1068" i="14"/>
  <c r="K1067" i="14"/>
  <c r="H1067" i="14"/>
  <c r="F1067" i="14"/>
  <c r="C1067" i="14"/>
  <c r="K1066" i="14"/>
  <c r="H1066" i="14"/>
  <c r="F1066" i="14"/>
  <c r="C1066" i="14"/>
  <c r="K1065" i="14"/>
  <c r="H1065" i="14"/>
  <c r="F1065" i="14"/>
  <c r="C1065" i="14"/>
  <c r="K1064" i="14"/>
  <c r="H1064" i="14"/>
  <c r="F1064" i="14"/>
  <c r="C1064" i="14"/>
  <c r="K1063" i="14"/>
  <c r="H1063" i="14"/>
  <c r="F1063" i="14"/>
  <c r="C1063" i="14"/>
  <c r="K1062" i="14"/>
  <c r="H1062" i="14"/>
  <c r="F1062" i="14"/>
  <c r="C1062" i="14"/>
  <c r="K1061" i="14"/>
  <c r="H1061" i="14"/>
  <c r="F1061" i="14"/>
  <c r="C1061" i="14"/>
  <c r="K1060" i="14"/>
  <c r="H1060" i="14"/>
  <c r="F1060" i="14"/>
  <c r="C1060" i="14"/>
  <c r="K1059" i="14"/>
  <c r="H1059" i="14"/>
  <c r="F1059" i="14"/>
  <c r="C1059" i="14"/>
  <c r="K1058" i="14"/>
  <c r="H1058" i="14"/>
  <c r="F1058" i="14"/>
  <c r="C1058" i="14"/>
  <c r="K1057" i="14"/>
  <c r="H1057" i="14"/>
  <c r="F1057" i="14"/>
  <c r="C1057" i="14"/>
  <c r="K1056" i="14"/>
  <c r="H1056" i="14"/>
  <c r="F1056" i="14"/>
  <c r="C1056" i="14"/>
  <c r="K1055" i="14"/>
  <c r="H1055" i="14"/>
  <c r="F1055" i="14"/>
  <c r="C1055" i="14"/>
  <c r="K1054" i="14"/>
  <c r="H1054" i="14"/>
  <c r="F1054" i="14"/>
  <c r="C1054" i="14"/>
  <c r="K1053" i="14"/>
  <c r="H1053" i="14"/>
  <c r="F1053" i="14"/>
  <c r="C1053" i="14"/>
  <c r="K1052" i="14"/>
  <c r="H1052" i="14"/>
  <c r="F1052" i="14"/>
  <c r="C1052" i="14"/>
  <c r="K1050" i="14"/>
  <c r="H1050" i="14"/>
  <c r="F1050" i="14"/>
  <c r="C1050" i="14"/>
  <c r="K1049" i="14"/>
  <c r="H1049" i="14"/>
  <c r="F1049" i="14"/>
  <c r="C1049" i="14"/>
  <c r="K1048" i="14"/>
  <c r="H1048" i="14"/>
  <c r="F1048" i="14"/>
  <c r="C1048" i="14"/>
  <c r="K1047" i="14"/>
  <c r="H1047" i="14"/>
  <c r="F1047" i="14"/>
  <c r="C1047" i="14"/>
  <c r="K1046" i="14"/>
  <c r="H1046" i="14"/>
  <c r="F1046" i="14"/>
  <c r="C1046" i="14"/>
  <c r="K1045" i="14"/>
  <c r="H1045" i="14"/>
  <c r="F1045" i="14"/>
  <c r="C1045" i="14"/>
  <c r="K1044" i="14"/>
  <c r="H1044" i="14"/>
  <c r="F1044" i="14"/>
  <c r="C1044" i="14"/>
  <c r="K1043" i="14"/>
  <c r="H1043" i="14"/>
  <c r="F1043" i="14"/>
  <c r="C1043" i="14"/>
  <c r="K1042" i="14"/>
  <c r="H1042" i="14"/>
  <c r="F1042" i="14"/>
  <c r="C1042" i="14"/>
  <c r="K1041" i="14"/>
  <c r="H1041" i="14"/>
  <c r="F1041" i="14"/>
  <c r="C1041" i="14"/>
  <c r="K1040" i="14"/>
  <c r="H1040" i="14"/>
  <c r="F1040" i="14"/>
  <c r="C1040" i="14"/>
  <c r="K1039" i="14"/>
  <c r="H1039" i="14"/>
  <c r="F1039" i="14"/>
  <c r="C1039" i="14"/>
  <c r="K1038" i="14"/>
  <c r="H1038" i="14"/>
  <c r="F1038" i="14"/>
  <c r="C1038" i="14"/>
  <c r="K1037" i="14"/>
  <c r="H1037" i="14"/>
  <c r="F1037" i="14"/>
  <c r="C1037" i="14"/>
  <c r="K1036" i="14"/>
  <c r="H1036" i="14"/>
  <c r="F1036" i="14"/>
  <c r="C1036" i="14"/>
  <c r="K1035" i="14"/>
  <c r="H1035" i="14"/>
  <c r="F1035" i="14"/>
  <c r="C1035" i="14"/>
  <c r="K1034" i="14"/>
  <c r="H1034" i="14"/>
  <c r="F1034" i="14"/>
  <c r="C1034" i="14"/>
  <c r="K1033" i="14"/>
  <c r="H1033" i="14"/>
  <c r="F1033" i="14"/>
  <c r="C1033" i="14"/>
  <c r="K1032" i="14"/>
  <c r="H1032" i="14"/>
  <c r="F1032" i="14"/>
  <c r="C1032" i="14"/>
  <c r="K1031" i="14"/>
  <c r="H1031" i="14"/>
  <c r="F1031" i="14"/>
  <c r="C1031" i="14"/>
  <c r="K1030" i="14"/>
  <c r="H1030" i="14"/>
  <c r="F1030" i="14"/>
  <c r="C1030" i="14"/>
  <c r="K1027" i="14"/>
  <c r="H1027" i="14"/>
  <c r="F1027" i="14"/>
  <c r="C1027" i="14"/>
  <c r="K1026" i="14"/>
  <c r="H1026" i="14"/>
  <c r="F1026" i="14"/>
  <c r="C1026" i="14"/>
  <c r="K1025" i="14"/>
  <c r="H1025" i="14"/>
  <c r="F1025" i="14"/>
  <c r="C1025" i="14"/>
  <c r="K1024" i="14"/>
  <c r="H1024" i="14"/>
  <c r="F1024" i="14"/>
  <c r="C1024" i="14"/>
  <c r="K1023" i="14"/>
  <c r="H1023" i="14"/>
  <c r="F1023" i="14"/>
  <c r="C1023" i="14"/>
  <c r="K1022" i="14"/>
  <c r="H1022" i="14"/>
  <c r="F1022" i="14"/>
  <c r="C1022" i="14"/>
  <c r="K1021" i="14"/>
  <c r="H1021" i="14"/>
  <c r="F1021" i="14"/>
  <c r="C1021" i="14"/>
  <c r="K1020" i="14"/>
  <c r="H1020" i="14"/>
  <c r="F1020" i="14"/>
  <c r="C1020" i="14"/>
  <c r="K1019" i="14"/>
  <c r="H1019" i="14"/>
  <c r="F1019" i="14"/>
  <c r="C1019" i="14"/>
  <c r="K1018" i="14"/>
  <c r="H1018" i="14"/>
  <c r="F1018" i="14"/>
  <c r="C1018" i="14"/>
  <c r="K1017" i="14"/>
  <c r="H1017" i="14"/>
  <c r="F1017" i="14"/>
  <c r="C1017" i="14"/>
  <c r="K1016" i="14"/>
  <c r="H1016" i="14"/>
  <c r="F1016" i="14"/>
  <c r="C1016" i="14"/>
  <c r="K1015" i="14"/>
  <c r="H1015" i="14"/>
  <c r="F1015" i="14"/>
  <c r="C1015" i="14"/>
  <c r="K1014" i="14"/>
  <c r="H1014" i="14"/>
  <c r="F1014" i="14"/>
  <c r="C1014" i="14"/>
  <c r="K1013" i="14"/>
  <c r="H1013" i="14"/>
  <c r="F1013" i="14"/>
  <c r="C1013" i="14"/>
  <c r="K1012" i="14"/>
  <c r="H1012" i="14"/>
  <c r="F1012" i="14"/>
  <c r="C1012" i="14"/>
  <c r="K1011" i="14"/>
  <c r="H1011" i="14"/>
  <c r="F1011" i="14"/>
  <c r="C1011" i="14"/>
  <c r="K1010" i="14"/>
  <c r="H1010" i="14"/>
  <c r="F1010" i="14"/>
  <c r="C1010" i="14"/>
  <c r="K1009" i="14"/>
  <c r="H1009" i="14"/>
  <c r="F1009" i="14"/>
  <c r="C1009" i="14"/>
  <c r="K1008" i="14"/>
  <c r="H1008" i="14"/>
  <c r="F1008" i="14"/>
  <c r="C1008" i="14"/>
  <c r="K1007" i="14"/>
  <c r="H1007" i="14"/>
  <c r="F1007" i="14"/>
  <c r="C1007" i="14"/>
  <c r="K1005" i="14"/>
  <c r="H1005" i="14"/>
  <c r="F1005" i="14"/>
  <c r="C1005" i="14"/>
  <c r="K1004" i="14"/>
  <c r="H1004" i="14"/>
  <c r="F1004" i="14"/>
  <c r="C1004" i="14"/>
  <c r="K1003" i="14"/>
  <c r="H1003" i="14"/>
  <c r="F1003" i="14"/>
  <c r="C1003" i="14"/>
  <c r="K1002" i="14"/>
  <c r="H1002" i="14"/>
  <c r="F1002" i="14"/>
  <c r="C1002" i="14"/>
  <c r="K1001" i="14"/>
  <c r="H1001" i="14"/>
  <c r="F1001" i="14"/>
  <c r="C1001" i="14"/>
  <c r="K1000" i="14"/>
  <c r="H1000" i="14"/>
  <c r="F1000" i="14"/>
  <c r="C1000" i="14"/>
  <c r="K999" i="14"/>
  <c r="H999" i="14"/>
  <c r="F999" i="14"/>
  <c r="C999" i="14"/>
  <c r="K998" i="14"/>
  <c r="H998" i="14"/>
  <c r="F998" i="14"/>
  <c r="C998" i="14"/>
  <c r="K997" i="14"/>
  <c r="H997" i="14"/>
  <c r="F997" i="14"/>
  <c r="C997" i="14"/>
  <c r="K996" i="14"/>
  <c r="H996" i="14"/>
  <c r="F996" i="14"/>
  <c r="C996" i="14"/>
  <c r="K995" i="14"/>
  <c r="H995" i="14"/>
  <c r="F995" i="14"/>
  <c r="C995" i="14"/>
  <c r="K994" i="14"/>
  <c r="H994" i="14"/>
  <c r="F994" i="14"/>
  <c r="C994" i="14"/>
  <c r="K993" i="14"/>
  <c r="H993" i="14"/>
  <c r="F993" i="14"/>
  <c r="C993" i="14"/>
  <c r="K992" i="14"/>
  <c r="H992" i="14"/>
  <c r="F992" i="14"/>
  <c r="C992" i="14"/>
  <c r="K990" i="14"/>
  <c r="H990" i="14"/>
  <c r="F990" i="14"/>
  <c r="C990" i="14"/>
  <c r="K989" i="14"/>
  <c r="H989" i="14"/>
  <c r="F989" i="14"/>
  <c r="C989" i="14"/>
  <c r="K988" i="14"/>
  <c r="H988" i="14"/>
  <c r="F988" i="14"/>
  <c r="C988" i="14"/>
  <c r="K987" i="14"/>
  <c r="H987" i="14"/>
  <c r="F987" i="14"/>
  <c r="C987" i="14"/>
  <c r="K986" i="14"/>
  <c r="H986" i="14"/>
  <c r="F986" i="14"/>
  <c r="C986" i="14"/>
  <c r="K985" i="14"/>
  <c r="H985" i="14"/>
  <c r="F985" i="14"/>
  <c r="C985" i="14"/>
  <c r="K984" i="14"/>
  <c r="H984" i="14"/>
  <c r="F984" i="14"/>
  <c r="C984" i="14"/>
  <c r="K983" i="14"/>
  <c r="H983" i="14"/>
  <c r="F983" i="14"/>
  <c r="C983" i="14"/>
  <c r="K982" i="14"/>
  <c r="H982" i="14"/>
  <c r="F982" i="14"/>
  <c r="C982" i="14"/>
  <c r="K981" i="14"/>
  <c r="H981" i="14"/>
  <c r="F981" i="14"/>
  <c r="C981" i="14"/>
  <c r="K980" i="14"/>
  <c r="H980" i="14"/>
  <c r="F980" i="14"/>
  <c r="C980" i="14"/>
  <c r="K979" i="14"/>
  <c r="H979" i="14"/>
  <c r="F979" i="14"/>
  <c r="C979" i="14"/>
  <c r="K978" i="14"/>
  <c r="H978" i="14"/>
  <c r="F978" i="14"/>
  <c r="C978" i="14"/>
  <c r="K977" i="14"/>
  <c r="H977" i="14"/>
  <c r="F977" i="14"/>
  <c r="C977" i="14"/>
  <c r="K976" i="14"/>
  <c r="H976" i="14"/>
  <c r="F976" i="14"/>
  <c r="C976" i="14"/>
  <c r="K975" i="14"/>
  <c r="H975" i="14"/>
  <c r="F975" i="14"/>
  <c r="C975" i="14"/>
  <c r="K974" i="14"/>
  <c r="H974" i="14"/>
  <c r="F974" i="14"/>
  <c r="C974" i="14"/>
  <c r="K973" i="14"/>
  <c r="H973" i="14"/>
  <c r="F973" i="14"/>
  <c r="C973" i="14"/>
  <c r="K972" i="14"/>
  <c r="H972" i="14"/>
  <c r="F972" i="14"/>
  <c r="C972" i="14"/>
  <c r="K971" i="14"/>
  <c r="H971" i="14"/>
  <c r="F971" i="14"/>
  <c r="C971" i="14"/>
  <c r="K970" i="14"/>
  <c r="H970" i="14"/>
  <c r="F970" i="14"/>
  <c r="C970" i="14"/>
  <c r="K969" i="14"/>
  <c r="H969" i="14"/>
  <c r="F969" i="14"/>
  <c r="C969" i="14"/>
  <c r="K968" i="14"/>
  <c r="H968" i="14"/>
  <c r="F968" i="14"/>
  <c r="C968" i="14"/>
  <c r="K967" i="14"/>
  <c r="H967" i="14"/>
  <c r="F967" i="14"/>
  <c r="C967" i="14"/>
  <c r="K966" i="14"/>
  <c r="H966" i="14"/>
  <c r="F966" i="14"/>
  <c r="C966" i="14"/>
  <c r="K965" i="14"/>
  <c r="H965" i="14"/>
  <c r="F965" i="14"/>
  <c r="C965" i="14"/>
  <c r="K964" i="14"/>
  <c r="H964" i="14"/>
  <c r="F964" i="14"/>
  <c r="C964" i="14"/>
  <c r="K963" i="14"/>
  <c r="H963" i="14"/>
  <c r="F963" i="14"/>
  <c r="C963" i="14"/>
  <c r="K962" i="14"/>
  <c r="H962" i="14"/>
  <c r="F962" i="14"/>
  <c r="C962" i="14"/>
  <c r="K961" i="14"/>
  <c r="H961" i="14"/>
  <c r="F961" i="14"/>
  <c r="C961" i="14"/>
  <c r="K960" i="14"/>
  <c r="H960" i="14"/>
  <c r="F960" i="14"/>
  <c r="C960" i="14"/>
  <c r="K959" i="14"/>
  <c r="H959" i="14"/>
  <c r="F959" i="14"/>
  <c r="C959" i="14"/>
  <c r="K957" i="14"/>
  <c r="H957" i="14"/>
  <c r="F957" i="14"/>
  <c r="C957" i="14"/>
  <c r="K956" i="14"/>
  <c r="H956" i="14"/>
  <c r="F956" i="14"/>
  <c r="C956" i="14"/>
  <c r="K955" i="14"/>
  <c r="H955" i="14"/>
  <c r="F955" i="14"/>
  <c r="C955" i="14"/>
  <c r="K954" i="14"/>
  <c r="H954" i="14"/>
  <c r="F954" i="14"/>
  <c r="C954" i="14"/>
  <c r="K953" i="14"/>
  <c r="H953" i="14"/>
  <c r="F953" i="14"/>
  <c r="C953" i="14"/>
  <c r="K952" i="14"/>
  <c r="H952" i="14"/>
  <c r="F952" i="14"/>
  <c r="C952" i="14"/>
  <c r="K951" i="14"/>
  <c r="H951" i="14"/>
  <c r="F951" i="14"/>
  <c r="C951" i="14"/>
  <c r="K950" i="14"/>
  <c r="H950" i="14"/>
  <c r="F950" i="14"/>
  <c r="C950" i="14"/>
  <c r="K949" i="14"/>
  <c r="H949" i="14"/>
  <c r="F949" i="14"/>
  <c r="C949" i="14"/>
  <c r="K948" i="14"/>
  <c r="H948" i="14"/>
  <c r="F948" i="14"/>
  <c r="C948" i="14"/>
  <c r="K947" i="14"/>
  <c r="H947" i="14"/>
  <c r="F947" i="14"/>
  <c r="C947" i="14"/>
  <c r="K946" i="14"/>
  <c r="H946" i="14"/>
  <c r="F946" i="14"/>
  <c r="C946" i="14"/>
  <c r="K944" i="14"/>
  <c r="H944" i="14"/>
  <c r="F944" i="14"/>
  <c r="C944" i="14"/>
  <c r="K943" i="14"/>
  <c r="H943" i="14"/>
  <c r="F943" i="14"/>
  <c r="C943" i="14"/>
  <c r="K942" i="14"/>
  <c r="H942" i="14"/>
  <c r="F942" i="14"/>
  <c r="C942" i="14"/>
  <c r="K941" i="14"/>
  <c r="H941" i="14"/>
  <c r="F941" i="14"/>
  <c r="C941" i="14"/>
  <c r="K940" i="14"/>
  <c r="H940" i="14"/>
  <c r="F940" i="14"/>
  <c r="C940" i="14"/>
  <c r="K939" i="14"/>
  <c r="H939" i="14"/>
  <c r="F939" i="14"/>
  <c r="C939" i="14"/>
  <c r="K938" i="14"/>
  <c r="H938" i="14"/>
  <c r="F938" i="14"/>
  <c r="C938" i="14"/>
  <c r="K937" i="14"/>
  <c r="H937" i="14"/>
  <c r="F937" i="14"/>
  <c r="C937" i="14"/>
  <c r="K936" i="14"/>
  <c r="H936" i="14"/>
  <c r="F936" i="14"/>
  <c r="C936" i="14"/>
  <c r="K935" i="14"/>
  <c r="H935" i="14"/>
  <c r="F935" i="14"/>
  <c r="C935" i="14"/>
  <c r="K934" i="14"/>
  <c r="H934" i="14"/>
  <c r="F934" i="14"/>
  <c r="C934" i="14"/>
  <c r="K933" i="14"/>
  <c r="H933" i="14"/>
  <c r="F933" i="14"/>
  <c r="C933" i="14"/>
  <c r="K932" i="14"/>
  <c r="H932" i="14"/>
  <c r="F932" i="14"/>
  <c r="C932" i="14"/>
  <c r="K931" i="14"/>
  <c r="H931" i="14"/>
  <c r="F931" i="14"/>
  <c r="C931" i="14"/>
  <c r="K930" i="14"/>
  <c r="H930" i="14"/>
  <c r="F930" i="14"/>
  <c r="C930" i="14"/>
  <c r="K929" i="14"/>
  <c r="H929" i="14"/>
  <c r="F929" i="14"/>
  <c r="C929" i="14"/>
  <c r="K928" i="14"/>
  <c r="H928" i="14"/>
  <c r="F928" i="14"/>
  <c r="C928" i="14"/>
  <c r="K927" i="14"/>
  <c r="H927" i="14"/>
  <c r="F927" i="14"/>
  <c r="C927" i="14"/>
  <c r="K926" i="14"/>
  <c r="H926" i="14"/>
  <c r="F926" i="14"/>
  <c r="C926" i="14"/>
  <c r="K925" i="14"/>
  <c r="H925" i="14"/>
  <c r="F925" i="14"/>
  <c r="C925" i="14"/>
  <c r="K924" i="14"/>
  <c r="H924" i="14"/>
  <c r="F924" i="14"/>
  <c r="C924" i="14"/>
  <c r="K923" i="14"/>
  <c r="H923" i="14"/>
  <c r="F923" i="14"/>
  <c r="C923" i="14"/>
  <c r="K922" i="14"/>
  <c r="H922" i="14"/>
  <c r="F922" i="14"/>
  <c r="C922" i="14"/>
  <c r="K921" i="14"/>
  <c r="H921" i="14"/>
  <c r="F921" i="14"/>
  <c r="C921" i="14"/>
  <c r="K920" i="14"/>
  <c r="H920" i="14"/>
  <c r="F920" i="14"/>
  <c r="C920" i="14"/>
  <c r="K919" i="14"/>
  <c r="H919" i="14"/>
  <c r="F919" i="14"/>
  <c r="C919" i="14"/>
  <c r="K918" i="14"/>
  <c r="H918" i="14"/>
  <c r="F918" i="14"/>
  <c r="C918" i="14"/>
  <c r="K917" i="14"/>
  <c r="H917" i="14"/>
  <c r="F917" i="14"/>
  <c r="C917" i="14"/>
  <c r="K916" i="14"/>
  <c r="H916" i="14"/>
  <c r="F916" i="14"/>
  <c r="C916" i="14"/>
  <c r="K915" i="14"/>
  <c r="H915" i="14"/>
  <c r="F915" i="14"/>
  <c r="C915" i="14"/>
  <c r="K914" i="14"/>
  <c r="H914" i="14"/>
  <c r="F914" i="14"/>
  <c r="C914" i="14"/>
  <c r="K913" i="14"/>
  <c r="H913" i="14"/>
  <c r="F913" i="14"/>
  <c r="C913" i="14"/>
  <c r="K912" i="14"/>
  <c r="H912" i="14"/>
  <c r="F912" i="14"/>
  <c r="C912" i="14"/>
  <c r="K911" i="14"/>
  <c r="H911" i="14"/>
  <c r="F911" i="14"/>
  <c r="C911" i="14"/>
  <c r="K910" i="14"/>
  <c r="H910" i="14"/>
  <c r="F910" i="14"/>
  <c r="C910" i="14"/>
  <c r="K909" i="14"/>
  <c r="H909" i="14"/>
  <c r="F909" i="14"/>
  <c r="C909" i="14"/>
  <c r="K907" i="14"/>
  <c r="H907" i="14"/>
  <c r="F907" i="14"/>
  <c r="C907" i="14"/>
  <c r="K906" i="14"/>
  <c r="H906" i="14"/>
  <c r="F906" i="14"/>
  <c r="C906" i="14"/>
  <c r="K905" i="14"/>
  <c r="H905" i="14"/>
  <c r="F905" i="14"/>
  <c r="C905" i="14"/>
  <c r="K904" i="14"/>
  <c r="H904" i="14"/>
  <c r="F904" i="14"/>
  <c r="C904" i="14"/>
  <c r="K903" i="14"/>
  <c r="H903" i="14"/>
  <c r="F903" i="14"/>
  <c r="C903" i="14"/>
  <c r="K902" i="14"/>
  <c r="H902" i="14"/>
  <c r="F902" i="14"/>
  <c r="C902" i="14"/>
  <c r="K901" i="14"/>
  <c r="H901" i="14"/>
  <c r="F901" i="14"/>
  <c r="C901" i="14"/>
  <c r="K900" i="14"/>
  <c r="H900" i="14"/>
  <c r="F900" i="14"/>
  <c r="C900" i="14"/>
  <c r="K899" i="14"/>
  <c r="H899" i="14"/>
  <c r="F899" i="14"/>
  <c r="C899" i="14"/>
  <c r="K898" i="14"/>
  <c r="H898" i="14"/>
  <c r="F898" i="14"/>
  <c r="C898" i="14"/>
  <c r="K897" i="14"/>
  <c r="H897" i="14"/>
  <c r="F897" i="14"/>
  <c r="C897" i="14"/>
  <c r="K896" i="14"/>
  <c r="H896" i="14"/>
  <c r="F896" i="14"/>
  <c r="C896" i="14"/>
  <c r="K894" i="14"/>
  <c r="H894" i="14"/>
  <c r="F894" i="14"/>
  <c r="C894" i="14"/>
  <c r="K893" i="14"/>
  <c r="H893" i="14"/>
  <c r="F893" i="14"/>
  <c r="C893" i="14"/>
  <c r="K892" i="14"/>
  <c r="H892" i="14"/>
  <c r="F892" i="14"/>
  <c r="C892" i="14"/>
  <c r="K891" i="14"/>
  <c r="H891" i="14"/>
  <c r="F891" i="14"/>
  <c r="C891" i="14"/>
  <c r="K890" i="14"/>
  <c r="H890" i="14"/>
  <c r="F890" i="14"/>
  <c r="C890" i="14"/>
  <c r="K888" i="14"/>
  <c r="H888" i="14"/>
  <c r="F888" i="14"/>
  <c r="C888" i="14"/>
  <c r="K887" i="14"/>
  <c r="H887" i="14"/>
  <c r="F887" i="14"/>
  <c r="C887" i="14"/>
  <c r="K886" i="14"/>
  <c r="H886" i="14"/>
  <c r="F886" i="14"/>
  <c r="C886" i="14"/>
  <c r="K884" i="14"/>
  <c r="H884" i="14"/>
  <c r="F884" i="14"/>
  <c r="C884" i="14"/>
  <c r="K883" i="14"/>
  <c r="H883" i="14"/>
  <c r="F883" i="14"/>
  <c r="C883" i="14"/>
  <c r="K882" i="14"/>
  <c r="H882" i="14"/>
  <c r="F882" i="14"/>
  <c r="C882" i="14"/>
  <c r="K881" i="14"/>
  <c r="H881" i="14"/>
  <c r="F881" i="14"/>
  <c r="C881" i="14"/>
  <c r="K880" i="14"/>
  <c r="H880" i="14"/>
  <c r="F880" i="14"/>
  <c r="C880" i="14"/>
  <c r="K879" i="14"/>
  <c r="H879" i="14"/>
  <c r="F879" i="14"/>
  <c r="C879" i="14"/>
  <c r="K878" i="14"/>
  <c r="H878" i="14"/>
  <c r="F878" i="14"/>
  <c r="C878" i="14"/>
  <c r="K877" i="14"/>
  <c r="H877" i="14"/>
  <c r="F877" i="14"/>
  <c r="C877" i="14"/>
  <c r="K876" i="14"/>
  <c r="H876" i="14"/>
  <c r="F876" i="14"/>
  <c r="C876" i="14"/>
  <c r="K875" i="14"/>
  <c r="H875" i="14"/>
  <c r="F875" i="14"/>
  <c r="C875" i="14"/>
  <c r="K874" i="14"/>
  <c r="H874" i="14"/>
  <c r="F874" i="14"/>
  <c r="C874" i="14"/>
  <c r="K873" i="14"/>
  <c r="H873" i="14"/>
  <c r="F873" i="14"/>
  <c r="C873" i="14"/>
  <c r="K872" i="14"/>
  <c r="H872" i="14"/>
  <c r="F872" i="14"/>
  <c r="C872" i="14"/>
  <c r="F870" i="14"/>
  <c r="C870" i="14"/>
  <c r="F869" i="14"/>
  <c r="C869" i="14"/>
  <c r="F868" i="14"/>
  <c r="C868" i="14"/>
  <c r="F867" i="14"/>
  <c r="C867" i="14"/>
  <c r="F866" i="14"/>
  <c r="C866" i="14"/>
  <c r="F865" i="14"/>
  <c r="C865" i="14"/>
  <c r="F864" i="14"/>
  <c r="C864" i="14"/>
  <c r="F863" i="14"/>
  <c r="C863" i="14"/>
  <c r="F862" i="14"/>
  <c r="C862" i="14"/>
  <c r="F861" i="14"/>
  <c r="C861" i="14"/>
  <c r="F860" i="14"/>
  <c r="C860" i="14"/>
  <c r="F859" i="14"/>
  <c r="C859" i="14"/>
  <c r="F858" i="14"/>
  <c r="C858" i="14"/>
  <c r="F857" i="14"/>
  <c r="C857" i="14"/>
  <c r="F856" i="14"/>
  <c r="C856" i="14"/>
  <c r="F855" i="14"/>
  <c r="C855" i="14"/>
  <c r="F854" i="14"/>
  <c r="C854" i="14"/>
  <c r="K852" i="14"/>
  <c r="H852" i="14"/>
  <c r="F852" i="14"/>
  <c r="C852" i="14"/>
  <c r="K851" i="14"/>
  <c r="H851" i="14"/>
  <c r="F851" i="14"/>
  <c r="C851" i="14"/>
  <c r="K850" i="14"/>
  <c r="H850" i="14"/>
  <c r="F850" i="14"/>
  <c r="C850" i="14"/>
  <c r="K849" i="14"/>
  <c r="H849" i="14"/>
  <c r="F849" i="14"/>
  <c r="C849" i="14"/>
  <c r="K848" i="14"/>
  <c r="H848" i="14"/>
  <c r="F848" i="14"/>
  <c r="C848" i="14"/>
  <c r="K847" i="14"/>
  <c r="H847" i="14"/>
  <c r="F847" i="14"/>
  <c r="C847" i="14"/>
  <c r="K846" i="14"/>
  <c r="H846" i="14"/>
  <c r="F846" i="14"/>
  <c r="C846" i="14"/>
  <c r="K844" i="14"/>
  <c r="H844" i="14"/>
  <c r="F844" i="14"/>
  <c r="C844" i="14"/>
  <c r="K843" i="14"/>
  <c r="H843" i="14"/>
  <c r="F843" i="14"/>
  <c r="C843" i="14"/>
  <c r="K842" i="14"/>
  <c r="H842" i="14"/>
  <c r="F842" i="14"/>
  <c r="C842" i="14"/>
  <c r="K841" i="14"/>
  <c r="H841" i="14"/>
  <c r="F841" i="14"/>
  <c r="C841" i="14"/>
  <c r="K840" i="14"/>
  <c r="H840" i="14"/>
  <c r="F840" i="14"/>
  <c r="C840" i="14"/>
  <c r="K838" i="14"/>
  <c r="H838" i="14"/>
  <c r="F838" i="14"/>
  <c r="C838" i="14"/>
  <c r="K837" i="14"/>
  <c r="H837" i="14"/>
  <c r="F837" i="14"/>
  <c r="C837" i="14"/>
  <c r="K836" i="14"/>
  <c r="H836" i="14"/>
  <c r="F836" i="14"/>
  <c r="C836" i="14"/>
  <c r="K834" i="14"/>
  <c r="H834" i="14"/>
  <c r="F834" i="14"/>
  <c r="C834" i="14"/>
  <c r="K833" i="14"/>
  <c r="H833" i="14"/>
  <c r="F833" i="14"/>
  <c r="C833" i="14"/>
  <c r="K832" i="14"/>
  <c r="H832" i="14"/>
  <c r="F832" i="14"/>
  <c r="C832" i="14"/>
  <c r="K831" i="14"/>
  <c r="H831" i="14"/>
  <c r="F831" i="14"/>
  <c r="C831" i="14"/>
  <c r="K830" i="14"/>
  <c r="H830" i="14"/>
  <c r="F830" i="14"/>
  <c r="C830" i="14"/>
  <c r="K829" i="14"/>
  <c r="H829" i="14"/>
  <c r="F829" i="14"/>
  <c r="C829" i="14"/>
  <c r="K828" i="14"/>
  <c r="H828" i="14"/>
  <c r="F828" i="14"/>
  <c r="C828" i="14"/>
  <c r="K827" i="14"/>
  <c r="H827" i="14"/>
  <c r="F827" i="14"/>
  <c r="C827" i="14"/>
  <c r="K826" i="14"/>
  <c r="H826" i="14"/>
  <c r="F826" i="14"/>
  <c r="C826" i="14"/>
  <c r="K825" i="14"/>
  <c r="H825" i="14"/>
  <c r="F825" i="14"/>
  <c r="C825" i="14"/>
  <c r="K824" i="14"/>
  <c r="H824" i="14"/>
  <c r="F824" i="14"/>
  <c r="C824" i="14"/>
  <c r="K823" i="14"/>
  <c r="H823" i="14"/>
  <c r="F823" i="14"/>
  <c r="C823" i="14"/>
  <c r="K822" i="14"/>
  <c r="H822" i="14"/>
  <c r="F822" i="14"/>
  <c r="C822" i="14"/>
  <c r="K820" i="14"/>
  <c r="H820" i="14"/>
  <c r="F820" i="14"/>
  <c r="C820" i="14"/>
  <c r="K819" i="14"/>
  <c r="H819" i="14"/>
  <c r="F819" i="14"/>
  <c r="C819" i="14"/>
  <c r="K818" i="14"/>
  <c r="H818" i="14"/>
  <c r="F818" i="14"/>
  <c r="C818" i="14"/>
  <c r="K817" i="14"/>
  <c r="H817" i="14"/>
  <c r="F817" i="14"/>
  <c r="C817" i="14"/>
  <c r="K816" i="14"/>
  <c r="H816" i="14"/>
  <c r="F816" i="14"/>
  <c r="C816" i="14"/>
  <c r="K815" i="14"/>
  <c r="H815" i="14"/>
  <c r="F815" i="14"/>
  <c r="C815" i="14"/>
  <c r="K814" i="14"/>
  <c r="H814" i="14"/>
  <c r="F814" i="14"/>
  <c r="C814" i="14"/>
  <c r="K813" i="14"/>
  <c r="H813" i="14"/>
  <c r="F813" i="14"/>
  <c r="C813" i="14"/>
  <c r="K812" i="14"/>
  <c r="H812" i="14"/>
  <c r="F812" i="14"/>
  <c r="C812" i="14"/>
  <c r="K811" i="14"/>
  <c r="H811" i="14"/>
  <c r="F811" i="14"/>
  <c r="C811" i="14"/>
  <c r="K809" i="14"/>
  <c r="H809" i="14"/>
  <c r="F809" i="14"/>
  <c r="C809" i="14"/>
  <c r="K808" i="14"/>
  <c r="H808" i="14"/>
  <c r="F808" i="14"/>
  <c r="C808" i="14"/>
  <c r="K807" i="14"/>
  <c r="H807" i="14"/>
  <c r="F807" i="14"/>
  <c r="C807" i="14"/>
  <c r="K806" i="14"/>
  <c r="H806" i="14"/>
  <c r="F806" i="14"/>
  <c r="C806" i="14"/>
  <c r="K805" i="14"/>
  <c r="H805" i="14"/>
  <c r="F805" i="14"/>
  <c r="C805" i="14"/>
  <c r="K804" i="14"/>
  <c r="H804" i="14"/>
  <c r="F804" i="14"/>
  <c r="C804" i="14"/>
  <c r="K803" i="14"/>
  <c r="H803" i="14"/>
  <c r="F803" i="14"/>
  <c r="C803" i="14"/>
  <c r="K802" i="14"/>
  <c r="H802" i="14"/>
  <c r="F802" i="14"/>
  <c r="C802" i="14"/>
  <c r="K801" i="14"/>
  <c r="H801" i="14"/>
  <c r="F801" i="14"/>
  <c r="C801" i="14"/>
  <c r="K800" i="14"/>
  <c r="H800" i="14"/>
  <c r="F800" i="14"/>
  <c r="C800" i="14"/>
  <c r="K799" i="14"/>
  <c r="H799" i="14"/>
  <c r="F799" i="14"/>
  <c r="C799" i="14"/>
  <c r="K798" i="14"/>
  <c r="H798" i="14"/>
  <c r="F798" i="14"/>
  <c r="C798" i="14"/>
  <c r="K797" i="14"/>
  <c r="H797" i="14"/>
  <c r="F797" i="14"/>
  <c r="C797" i="14"/>
  <c r="K796" i="14"/>
  <c r="H796" i="14"/>
  <c r="F796" i="14"/>
  <c r="C796" i="14"/>
  <c r="K795" i="14"/>
  <c r="H795" i="14"/>
  <c r="F795" i="14"/>
  <c r="C795" i="14"/>
  <c r="K794" i="14"/>
  <c r="H794" i="14"/>
  <c r="F794" i="14"/>
  <c r="C794" i="14"/>
  <c r="K793" i="14"/>
  <c r="H793" i="14"/>
  <c r="F793" i="14"/>
  <c r="C793" i="14"/>
  <c r="K792" i="14"/>
  <c r="H792" i="14"/>
  <c r="F792" i="14"/>
  <c r="C792" i="14"/>
  <c r="K791" i="14"/>
  <c r="H791" i="14"/>
  <c r="F791" i="14"/>
  <c r="C791" i="14"/>
  <c r="K790" i="14"/>
  <c r="H790" i="14"/>
  <c r="F790" i="14"/>
  <c r="C790" i="14"/>
  <c r="K789" i="14"/>
  <c r="H789" i="14"/>
  <c r="F789" i="14"/>
  <c r="C789" i="14"/>
  <c r="K788" i="14"/>
  <c r="H788" i="14"/>
  <c r="F788" i="14"/>
  <c r="C788" i="14"/>
  <c r="K787" i="14"/>
  <c r="H787" i="14"/>
  <c r="F787" i="14"/>
  <c r="C787" i="14"/>
  <c r="K786" i="14"/>
  <c r="H786" i="14"/>
  <c r="F786" i="14"/>
  <c r="C786" i="14"/>
  <c r="K785" i="14"/>
  <c r="H785" i="14"/>
  <c r="F785" i="14"/>
  <c r="C785" i="14"/>
  <c r="K783" i="14"/>
  <c r="H783" i="14"/>
  <c r="F783" i="14"/>
  <c r="C783" i="14"/>
  <c r="K782" i="14"/>
  <c r="H782" i="14"/>
  <c r="F782" i="14"/>
  <c r="C782" i="14"/>
  <c r="K781" i="14"/>
  <c r="H781" i="14"/>
  <c r="F781" i="14"/>
  <c r="C781" i="14"/>
  <c r="K780" i="14"/>
  <c r="H780" i="14"/>
  <c r="F780" i="14"/>
  <c r="C780" i="14"/>
  <c r="K779" i="14"/>
  <c r="H779" i="14"/>
  <c r="F779" i="14"/>
  <c r="C779" i="14"/>
  <c r="K778" i="14"/>
  <c r="H778" i="14"/>
  <c r="F778" i="14"/>
  <c r="C778" i="14"/>
  <c r="K777" i="14"/>
  <c r="H777" i="14"/>
  <c r="F777" i="14"/>
  <c r="C777" i="14"/>
  <c r="K776" i="14"/>
  <c r="H776" i="14"/>
  <c r="F776" i="14"/>
  <c r="C776" i="14"/>
  <c r="K775" i="14"/>
  <c r="H775" i="14"/>
  <c r="F775" i="14"/>
  <c r="C775" i="14"/>
  <c r="K774" i="14"/>
  <c r="H774" i="14"/>
  <c r="F774" i="14"/>
  <c r="C774" i="14"/>
  <c r="K773" i="14"/>
  <c r="H773" i="14"/>
  <c r="F773" i="14"/>
  <c r="C773" i="14"/>
  <c r="K772" i="14"/>
  <c r="H772" i="14"/>
  <c r="F772" i="14"/>
  <c r="C772" i="14"/>
  <c r="K771" i="14"/>
  <c r="H771" i="14"/>
  <c r="F771" i="14"/>
  <c r="C771" i="14"/>
  <c r="K770" i="14"/>
  <c r="H770" i="14"/>
  <c r="F770" i="14"/>
  <c r="C770" i="14"/>
  <c r="K769" i="14"/>
  <c r="H769" i="14"/>
  <c r="F769" i="14"/>
  <c r="C769" i="14"/>
  <c r="K768" i="14"/>
  <c r="H768" i="14"/>
  <c r="F768" i="14"/>
  <c r="C768" i="14"/>
  <c r="K767" i="14"/>
  <c r="H767" i="14"/>
  <c r="F767" i="14"/>
  <c r="C767" i="14"/>
  <c r="K766" i="14"/>
  <c r="H766" i="14"/>
  <c r="F766" i="14"/>
  <c r="C766" i="14"/>
  <c r="K765" i="14"/>
  <c r="H765" i="14"/>
  <c r="F765" i="14"/>
  <c r="C765" i="14"/>
  <c r="K764" i="14"/>
  <c r="H764" i="14"/>
  <c r="F764" i="14"/>
  <c r="C764" i="14"/>
  <c r="K763" i="14"/>
  <c r="H763" i="14"/>
  <c r="F763" i="14"/>
  <c r="C763" i="14"/>
  <c r="K761" i="14"/>
  <c r="F761" i="14"/>
  <c r="C761" i="14"/>
  <c r="K760" i="14"/>
  <c r="F760" i="14"/>
  <c r="C760" i="14"/>
  <c r="K759" i="14"/>
  <c r="F759" i="14"/>
  <c r="C759" i="14"/>
  <c r="K758" i="14"/>
  <c r="F758" i="14"/>
  <c r="C758" i="14"/>
  <c r="K757" i="14"/>
  <c r="F757" i="14"/>
  <c r="C757" i="14"/>
  <c r="K756" i="14"/>
  <c r="F756" i="14"/>
  <c r="C756" i="14"/>
  <c r="K755" i="14"/>
  <c r="F755" i="14"/>
  <c r="C755" i="14"/>
  <c r="K754" i="14"/>
  <c r="F754" i="14"/>
  <c r="C754" i="14"/>
  <c r="K753" i="14"/>
  <c r="F753" i="14"/>
  <c r="C753" i="14"/>
  <c r="K752" i="14"/>
  <c r="F752" i="14"/>
  <c r="C752" i="14"/>
  <c r="K751" i="14"/>
  <c r="F751" i="14"/>
  <c r="C751" i="14"/>
  <c r="K750" i="14"/>
  <c r="F750" i="14"/>
  <c r="C750" i="14"/>
  <c r="K749" i="14"/>
  <c r="F749" i="14"/>
  <c r="C749" i="14"/>
  <c r="K748" i="14"/>
  <c r="F748" i="14"/>
  <c r="C748" i="14"/>
  <c r="K747" i="14"/>
  <c r="F747" i="14"/>
  <c r="C747" i="14"/>
  <c r="K746" i="14"/>
  <c r="F746" i="14"/>
  <c r="C746" i="14"/>
  <c r="K745" i="14"/>
  <c r="F745" i="14"/>
  <c r="C745" i="14"/>
  <c r="K744" i="14"/>
  <c r="F744" i="14"/>
  <c r="C744" i="14"/>
  <c r="K743" i="14"/>
  <c r="F743" i="14"/>
  <c r="C743" i="14"/>
  <c r="K742" i="14"/>
  <c r="F742" i="14"/>
  <c r="C742" i="14"/>
  <c r="K741" i="14"/>
  <c r="F741" i="14"/>
  <c r="C741" i="14"/>
  <c r="K740" i="14"/>
  <c r="F740" i="14"/>
  <c r="C740" i="14"/>
  <c r="K739" i="14"/>
  <c r="F739" i="14"/>
  <c r="C739" i="14"/>
  <c r="K737" i="14"/>
  <c r="H737" i="14"/>
  <c r="F737" i="14"/>
  <c r="C737" i="14"/>
  <c r="K736" i="14"/>
  <c r="H736" i="14"/>
  <c r="F736" i="14"/>
  <c r="C736" i="14"/>
  <c r="K735" i="14"/>
  <c r="H735" i="14"/>
  <c r="F735" i="14"/>
  <c r="C735" i="14"/>
  <c r="K734" i="14"/>
  <c r="H734" i="14"/>
  <c r="F734" i="14"/>
  <c r="C734" i="14"/>
  <c r="K733" i="14"/>
  <c r="H733" i="14"/>
  <c r="F733" i="14"/>
  <c r="C733" i="14"/>
  <c r="K732" i="14"/>
  <c r="H732" i="14"/>
  <c r="F732" i="14"/>
  <c r="C732" i="14"/>
  <c r="K731" i="14"/>
  <c r="H731" i="14"/>
  <c r="F731" i="14"/>
  <c r="C731" i="14"/>
  <c r="K730" i="14"/>
  <c r="H730" i="14"/>
  <c r="F730" i="14"/>
  <c r="C730" i="14"/>
  <c r="K729" i="14"/>
  <c r="H729" i="14"/>
  <c r="F729" i="14"/>
  <c r="C729" i="14"/>
  <c r="K728" i="14"/>
  <c r="H728" i="14"/>
  <c r="F728" i="14"/>
  <c r="C728" i="14"/>
  <c r="K727" i="14"/>
  <c r="H727" i="14"/>
  <c r="F727" i="14"/>
  <c r="C727" i="14"/>
  <c r="K725" i="14"/>
  <c r="F725" i="14"/>
  <c r="C725" i="14"/>
  <c r="K724" i="14"/>
  <c r="F724" i="14"/>
  <c r="C724" i="14"/>
  <c r="K723" i="14"/>
  <c r="F723" i="14"/>
  <c r="C723" i="14"/>
  <c r="K722" i="14"/>
  <c r="F722" i="14"/>
  <c r="C722" i="14"/>
  <c r="K721" i="14"/>
  <c r="F721" i="14"/>
  <c r="C721" i="14"/>
  <c r="K720" i="14"/>
  <c r="F720" i="14"/>
  <c r="C720" i="14"/>
  <c r="K719" i="14"/>
  <c r="F719" i="14"/>
  <c r="C719" i="14"/>
  <c r="K718" i="14"/>
  <c r="F718" i="14"/>
  <c r="C718" i="14"/>
  <c r="K717" i="14"/>
  <c r="F717" i="14"/>
  <c r="C717" i="14"/>
  <c r="K716" i="14"/>
  <c r="F716" i="14"/>
  <c r="C716" i="14"/>
  <c r="K715" i="14"/>
  <c r="F715" i="14"/>
  <c r="C715" i="14"/>
  <c r="K714" i="14"/>
  <c r="F714" i="14"/>
  <c r="C714" i="14"/>
  <c r="K713" i="14"/>
  <c r="F713" i="14"/>
  <c r="C713" i="14"/>
  <c r="K712" i="14"/>
  <c r="F712" i="14"/>
  <c r="C712" i="14"/>
  <c r="K711" i="14"/>
  <c r="F711" i="14"/>
  <c r="C711" i="14"/>
  <c r="K710" i="14"/>
  <c r="F710" i="14"/>
  <c r="C710" i="14"/>
  <c r="K709" i="14"/>
  <c r="F709" i="14"/>
  <c r="C709" i="14"/>
  <c r="K708" i="14"/>
  <c r="F708" i="14"/>
  <c r="C708" i="14"/>
  <c r="K707" i="14"/>
  <c r="F707" i="14"/>
  <c r="C707" i="14"/>
  <c r="K706" i="14"/>
  <c r="F706" i="14"/>
  <c r="C706" i="14"/>
  <c r="K705" i="14"/>
  <c r="F705" i="14"/>
  <c r="C705" i="14"/>
  <c r="K704" i="14"/>
  <c r="F704" i="14"/>
  <c r="C704" i="14"/>
  <c r="K703" i="14"/>
  <c r="F703" i="14"/>
  <c r="C703" i="14"/>
  <c r="K702" i="14"/>
  <c r="F702" i="14"/>
  <c r="C702" i="14"/>
  <c r="K701" i="14"/>
  <c r="F701" i="14"/>
  <c r="C701" i="14"/>
  <c r="K700" i="14"/>
  <c r="F700" i="14"/>
  <c r="C700" i="14"/>
  <c r="K699" i="14"/>
  <c r="F699" i="14"/>
  <c r="C699" i="14"/>
  <c r="K698" i="14"/>
  <c r="F698" i="14"/>
  <c r="C698" i="14"/>
  <c r="K697" i="14"/>
  <c r="F697" i="14"/>
  <c r="C697" i="14"/>
  <c r="K696" i="14"/>
  <c r="F696" i="14"/>
  <c r="C696" i="14"/>
  <c r="K695" i="14"/>
  <c r="F695" i="14"/>
  <c r="C695" i="14"/>
  <c r="K694" i="14"/>
  <c r="F694" i="14"/>
  <c r="C694" i="14"/>
  <c r="K693" i="14"/>
  <c r="F693" i="14"/>
  <c r="C693" i="14"/>
  <c r="K692" i="14"/>
  <c r="F692" i="14"/>
  <c r="C692" i="14"/>
  <c r="K691" i="14"/>
  <c r="F691" i="14"/>
  <c r="C691" i="14"/>
  <c r="K690" i="14"/>
  <c r="F690" i="14"/>
  <c r="C690" i="14"/>
  <c r="K689" i="14"/>
  <c r="F689" i="14"/>
  <c r="C689" i="14"/>
  <c r="K688" i="14"/>
  <c r="F688" i="14"/>
  <c r="C688" i="14"/>
  <c r="K687" i="14"/>
  <c r="F687" i="14"/>
  <c r="C687" i="14"/>
  <c r="K686" i="14"/>
  <c r="F686" i="14"/>
  <c r="C686" i="14"/>
  <c r="K685" i="14"/>
  <c r="F685" i="14"/>
  <c r="C685" i="14"/>
  <c r="K684" i="14"/>
  <c r="F684" i="14"/>
  <c r="C684" i="14"/>
  <c r="K683" i="14"/>
  <c r="F683" i="14"/>
  <c r="C683" i="14"/>
  <c r="K682" i="14"/>
  <c r="F682" i="14"/>
  <c r="C682" i="14"/>
  <c r="K681" i="14"/>
  <c r="F681" i="14"/>
  <c r="C681" i="14"/>
  <c r="K680" i="14"/>
  <c r="F680" i="14"/>
  <c r="C680" i="14"/>
  <c r="K679" i="14"/>
  <c r="F679" i="14"/>
  <c r="C679" i="14"/>
  <c r="K678" i="14"/>
  <c r="F678" i="14"/>
  <c r="C678" i="14"/>
  <c r="K677" i="14"/>
  <c r="F677" i="14"/>
  <c r="C677" i="14"/>
  <c r="K676" i="14"/>
  <c r="F676" i="14"/>
  <c r="C676" i="14"/>
  <c r="K675" i="14"/>
  <c r="F675" i="14"/>
  <c r="C675" i="14"/>
  <c r="K674" i="14"/>
  <c r="F674" i="14"/>
  <c r="C674" i="14"/>
  <c r="K673" i="14"/>
  <c r="F673" i="14"/>
  <c r="C673" i="14"/>
  <c r="K672" i="14"/>
  <c r="F672" i="14"/>
  <c r="C672" i="14"/>
  <c r="K671" i="14"/>
  <c r="F671" i="14"/>
  <c r="C671" i="14"/>
  <c r="K670" i="14"/>
  <c r="F670" i="14"/>
  <c r="C670" i="14"/>
  <c r="K669" i="14"/>
  <c r="F669" i="14"/>
  <c r="C669" i="14"/>
  <c r="K667" i="14"/>
  <c r="H667" i="14"/>
  <c r="F667" i="14"/>
  <c r="C667" i="14"/>
  <c r="K666" i="14"/>
  <c r="H666" i="14"/>
  <c r="F666" i="14"/>
  <c r="C666" i="14"/>
  <c r="K665" i="14"/>
  <c r="H665" i="14"/>
  <c r="F665" i="14"/>
  <c r="C665" i="14"/>
  <c r="K664" i="14"/>
  <c r="H664" i="14"/>
  <c r="F664" i="14"/>
  <c r="C664" i="14"/>
  <c r="K662" i="14"/>
  <c r="H662" i="14"/>
  <c r="F662" i="14"/>
  <c r="C662" i="14"/>
  <c r="K661" i="14"/>
  <c r="H661" i="14"/>
  <c r="F661" i="14"/>
  <c r="C661" i="14"/>
  <c r="K660" i="14"/>
  <c r="H660" i="14"/>
  <c r="F660" i="14"/>
  <c r="C660" i="14"/>
  <c r="K659" i="14"/>
  <c r="H659" i="14"/>
  <c r="F659" i="14"/>
  <c r="C659" i="14"/>
  <c r="K658" i="14"/>
  <c r="H658" i="14"/>
  <c r="F658" i="14"/>
  <c r="C658" i="14"/>
  <c r="K657" i="14"/>
  <c r="H657" i="14"/>
  <c r="F657" i="14"/>
  <c r="C657" i="14"/>
  <c r="K655" i="14"/>
  <c r="H655" i="14"/>
  <c r="F655" i="14"/>
  <c r="C655" i="14"/>
  <c r="K654" i="14"/>
  <c r="H654" i="14"/>
  <c r="F654" i="14"/>
  <c r="C654" i="14"/>
  <c r="K653" i="14"/>
  <c r="H653" i="14"/>
  <c r="F653" i="14"/>
  <c r="C653" i="14"/>
  <c r="K652" i="14"/>
  <c r="H652" i="14"/>
  <c r="F652" i="14"/>
  <c r="C652" i="14"/>
  <c r="K650" i="14"/>
  <c r="H650" i="14"/>
  <c r="F650" i="14"/>
  <c r="C650" i="14"/>
  <c r="K649" i="14"/>
  <c r="H649" i="14"/>
  <c r="F649" i="14"/>
  <c r="C649" i="14"/>
  <c r="K648" i="14"/>
  <c r="H648" i="14"/>
  <c r="F648" i="14"/>
  <c r="C648" i="14"/>
  <c r="K647" i="14"/>
  <c r="H647" i="14"/>
  <c r="F647" i="14"/>
  <c r="C647" i="14"/>
  <c r="K646" i="14"/>
  <c r="H646" i="14"/>
  <c r="F646" i="14"/>
  <c r="C646" i="14"/>
  <c r="K645" i="14"/>
  <c r="H645" i="14"/>
  <c r="F645" i="14"/>
  <c r="C645" i="14"/>
  <c r="K644" i="14"/>
  <c r="H644" i="14"/>
  <c r="F644" i="14"/>
  <c r="C644" i="14"/>
  <c r="K643" i="14"/>
  <c r="H643" i="14"/>
  <c r="F643" i="14"/>
  <c r="C643" i="14"/>
  <c r="K642" i="14"/>
  <c r="H642" i="14"/>
  <c r="F642" i="14"/>
  <c r="C642" i="14"/>
  <c r="K641" i="14"/>
  <c r="H641" i="14"/>
  <c r="F641" i="14"/>
  <c r="C641" i="14"/>
  <c r="K640" i="14"/>
  <c r="H640" i="14"/>
  <c r="F640" i="14"/>
  <c r="C640" i="14"/>
  <c r="K639" i="14"/>
  <c r="H639" i="14"/>
  <c r="F639" i="14"/>
  <c r="C639" i="14"/>
  <c r="K638" i="14"/>
  <c r="H638" i="14"/>
  <c r="F638" i="14"/>
  <c r="C638" i="14"/>
  <c r="K637" i="14"/>
  <c r="H637" i="14"/>
  <c r="F637" i="14"/>
  <c r="C637" i="14"/>
  <c r="K636" i="14"/>
  <c r="H636" i="14"/>
  <c r="F636" i="14"/>
  <c r="C636" i="14"/>
  <c r="K635" i="14"/>
  <c r="H635" i="14"/>
  <c r="F635" i="14"/>
  <c r="C635" i="14"/>
  <c r="K634" i="14"/>
  <c r="H634" i="14"/>
  <c r="F634" i="14"/>
  <c r="C634" i="14"/>
  <c r="K632" i="14"/>
  <c r="H632" i="14"/>
  <c r="F632" i="14"/>
  <c r="C632" i="14"/>
  <c r="K631" i="14"/>
  <c r="H631" i="14"/>
  <c r="F631" i="14"/>
  <c r="C631" i="14"/>
  <c r="K630" i="14"/>
  <c r="H630" i="14"/>
  <c r="F630" i="14"/>
  <c r="C630" i="14"/>
  <c r="K629" i="14"/>
  <c r="H629" i="14"/>
  <c r="F629" i="14"/>
  <c r="C629" i="14"/>
  <c r="K627" i="14"/>
  <c r="H627" i="14"/>
  <c r="F627" i="14"/>
  <c r="C627" i="14"/>
  <c r="K626" i="14"/>
  <c r="H626" i="14"/>
  <c r="F626" i="14"/>
  <c r="C626" i="14"/>
  <c r="K625" i="14"/>
  <c r="H625" i="14"/>
  <c r="F625" i="14"/>
  <c r="C625" i="14"/>
  <c r="K624" i="14"/>
  <c r="H624" i="14"/>
  <c r="F624" i="14"/>
  <c r="C624" i="14"/>
  <c r="K622" i="14"/>
  <c r="H622" i="14"/>
  <c r="F622" i="14"/>
  <c r="C622" i="14"/>
  <c r="K621" i="14"/>
  <c r="H621" i="14"/>
  <c r="F621" i="14"/>
  <c r="C621" i="14"/>
  <c r="K620" i="14"/>
  <c r="H620" i="14"/>
  <c r="F620" i="14"/>
  <c r="C620" i="14"/>
  <c r="K619" i="14"/>
  <c r="H619" i="14"/>
  <c r="F619" i="14"/>
  <c r="C619" i="14"/>
  <c r="K618" i="14"/>
  <c r="H618" i="14"/>
  <c r="F618" i="14"/>
  <c r="C618" i="14"/>
  <c r="K617" i="14"/>
  <c r="H617" i="14"/>
  <c r="F617" i="14"/>
  <c r="C617" i="14"/>
  <c r="K616" i="14"/>
  <c r="H616" i="14"/>
  <c r="F616" i="14"/>
  <c r="C616" i="14"/>
  <c r="K615" i="14"/>
  <c r="H615" i="14"/>
  <c r="F615" i="14"/>
  <c r="C615" i="14"/>
  <c r="K613" i="14"/>
  <c r="H613" i="14"/>
  <c r="F613" i="14"/>
  <c r="C613" i="14"/>
  <c r="K612" i="14"/>
  <c r="H612" i="14"/>
  <c r="F612" i="14"/>
  <c r="C612" i="14"/>
  <c r="K611" i="14"/>
  <c r="H611" i="14"/>
  <c r="F611" i="14"/>
  <c r="C611" i="14"/>
  <c r="K610" i="14"/>
  <c r="H610" i="14"/>
  <c r="F610" i="14"/>
  <c r="C610" i="14"/>
  <c r="K608" i="14"/>
  <c r="H608" i="14"/>
  <c r="F608" i="14"/>
  <c r="C608" i="14"/>
  <c r="K607" i="14"/>
  <c r="H607" i="14"/>
  <c r="F607" i="14"/>
  <c r="C607" i="14"/>
  <c r="K606" i="14"/>
  <c r="H606" i="14"/>
  <c r="F606" i="14"/>
  <c r="C606" i="14"/>
  <c r="K605" i="14"/>
  <c r="H605" i="14"/>
  <c r="F605" i="14"/>
  <c r="C605" i="14"/>
  <c r="K604" i="14"/>
  <c r="H604" i="14"/>
  <c r="F604" i="14"/>
  <c r="C604" i="14"/>
  <c r="K603" i="14"/>
  <c r="H603" i="14"/>
  <c r="F603" i="14"/>
  <c r="C603" i="14"/>
  <c r="K602" i="14"/>
  <c r="H602" i="14"/>
  <c r="F602" i="14"/>
  <c r="C602" i="14"/>
  <c r="K601" i="14"/>
  <c r="H601" i="14"/>
  <c r="F601" i="14"/>
  <c r="C601" i="14"/>
  <c r="K600" i="14"/>
  <c r="H600" i="14"/>
  <c r="F600" i="14"/>
  <c r="C600" i="14"/>
  <c r="K599" i="14"/>
  <c r="H599" i="14"/>
  <c r="F599" i="14"/>
  <c r="C599" i="14"/>
  <c r="K598" i="14"/>
  <c r="H598" i="14"/>
  <c r="F598" i="14"/>
  <c r="C598" i="14"/>
  <c r="K597" i="14"/>
  <c r="H597" i="14"/>
  <c r="F597" i="14"/>
  <c r="C597" i="14"/>
  <c r="K596" i="14"/>
  <c r="H596" i="14"/>
  <c r="F596" i="14"/>
  <c r="C596" i="14"/>
  <c r="K595" i="14"/>
  <c r="H595" i="14"/>
  <c r="F595" i="14"/>
  <c r="C595" i="14"/>
  <c r="K594" i="14"/>
  <c r="H594" i="14"/>
  <c r="F594" i="14"/>
  <c r="C594" i="14"/>
  <c r="K593" i="14"/>
  <c r="H593" i="14"/>
  <c r="F593" i="14"/>
  <c r="C593" i="14"/>
  <c r="K592" i="14"/>
  <c r="H592" i="14"/>
  <c r="F592" i="14"/>
  <c r="C592" i="14"/>
  <c r="K591" i="14"/>
  <c r="H591" i="14"/>
  <c r="F591" i="14"/>
  <c r="C591" i="14"/>
  <c r="K590" i="14"/>
  <c r="H590" i="14"/>
  <c r="F590" i="14"/>
  <c r="C590" i="14"/>
  <c r="K589" i="14"/>
  <c r="H589" i="14"/>
  <c r="F589" i="14"/>
  <c r="C589" i="14"/>
  <c r="K588" i="14"/>
  <c r="H588" i="14"/>
  <c r="F588" i="14"/>
  <c r="C588" i="14"/>
  <c r="K587" i="14"/>
  <c r="H587" i="14"/>
  <c r="F587" i="14"/>
  <c r="C587" i="14"/>
  <c r="K586" i="14"/>
  <c r="H586" i="14"/>
  <c r="F586" i="14"/>
  <c r="C586" i="14"/>
  <c r="K585" i="14"/>
  <c r="H585" i="14"/>
  <c r="F585" i="14"/>
  <c r="C585" i="14"/>
  <c r="K584" i="14"/>
  <c r="H584" i="14"/>
  <c r="F584" i="14"/>
  <c r="C584" i="14"/>
  <c r="K583" i="14"/>
  <c r="H583" i="14"/>
  <c r="F583" i="14"/>
  <c r="C583" i="14"/>
  <c r="K582" i="14"/>
  <c r="H582" i="14"/>
  <c r="F582" i="14"/>
  <c r="C582" i="14"/>
  <c r="K581" i="14"/>
  <c r="H581" i="14"/>
  <c r="F581" i="14"/>
  <c r="C581" i="14"/>
  <c r="K580" i="14"/>
  <c r="H580" i="14"/>
  <c r="F580" i="14"/>
  <c r="C580" i="14"/>
  <c r="K579" i="14"/>
  <c r="H579" i="14"/>
  <c r="F579" i="14"/>
  <c r="C579" i="14"/>
  <c r="K578" i="14"/>
  <c r="H578" i="14"/>
  <c r="F578" i="14"/>
  <c r="C578" i="14"/>
  <c r="K577" i="14"/>
  <c r="H577" i="14"/>
  <c r="F577" i="14"/>
  <c r="C577" i="14"/>
  <c r="K576" i="14"/>
  <c r="H576" i="14"/>
  <c r="F576" i="14"/>
  <c r="C576" i="14"/>
  <c r="K575" i="14"/>
  <c r="H575" i="14"/>
  <c r="F575" i="14"/>
  <c r="C575" i="14"/>
  <c r="K574" i="14"/>
  <c r="H574" i="14"/>
  <c r="F574" i="14"/>
  <c r="C574" i="14"/>
  <c r="K573" i="14"/>
  <c r="H573" i="14"/>
  <c r="F573" i="14"/>
  <c r="C573" i="14"/>
  <c r="K572" i="14"/>
  <c r="H572" i="14"/>
  <c r="F572" i="14"/>
  <c r="C572" i="14"/>
  <c r="K571" i="14"/>
  <c r="H571" i="14"/>
  <c r="F571" i="14"/>
  <c r="C571" i="14"/>
  <c r="K570" i="14"/>
  <c r="H570" i="14"/>
  <c r="F570" i="14"/>
  <c r="C570" i="14"/>
  <c r="K569" i="14"/>
  <c r="H569" i="14"/>
  <c r="F569" i="14"/>
  <c r="C569" i="14"/>
  <c r="K568" i="14"/>
  <c r="H568" i="14"/>
  <c r="F568" i="14"/>
  <c r="C568" i="14"/>
  <c r="K567" i="14"/>
  <c r="H567" i="14"/>
  <c r="F567" i="14"/>
  <c r="C567" i="14"/>
  <c r="K566" i="14"/>
  <c r="H566" i="14"/>
  <c r="F566" i="14"/>
  <c r="C566" i="14"/>
  <c r="K565" i="14"/>
  <c r="H565" i="14"/>
  <c r="F565" i="14"/>
  <c r="C565" i="14"/>
  <c r="K564" i="14"/>
  <c r="H564" i="14"/>
  <c r="F564" i="14"/>
  <c r="C564" i="14"/>
  <c r="K563" i="14"/>
  <c r="H563" i="14"/>
  <c r="F563" i="14"/>
  <c r="C563" i="14"/>
  <c r="K562" i="14"/>
  <c r="H562" i="14"/>
  <c r="F562" i="14"/>
  <c r="C562" i="14"/>
  <c r="K561" i="14"/>
  <c r="H561" i="14"/>
  <c r="F561" i="14"/>
  <c r="C561" i="14"/>
  <c r="K560" i="14"/>
  <c r="H560" i="14"/>
  <c r="F560" i="14"/>
  <c r="C560" i="14"/>
  <c r="K559" i="14"/>
  <c r="H559" i="14"/>
  <c r="F559" i="14"/>
  <c r="C559" i="14"/>
  <c r="K558" i="14"/>
  <c r="H558" i="14"/>
  <c r="F558" i="14"/>
  <c r="C558" i="14"/>
  <c r="K557" i="14"/>
  <c r="H557" i="14"/>
  <c r="F557" i="14"/>
  <c r="C557" i="14"/>
  <c r="K556" i="14"/>
  <c r="H556" i="14"/>
  <c r="F556" i="14"/>
  <c r="C556" i="14"/>
  <c r="K555" i="14"/>
  <c r="H555" i="14"/>
  <c r="F555" i="14"/>
  <c r="C555" i="14"/>
  <c r="K554" i="14"/>
  <c r="H554" i="14"/>
  <c r="F554" i="14"/>
  <c r="C554" i="14"/>
  <c r="K553" i="14"/>
  <c r="H553" i="14"/>
  <c r="F553" i="14"/>
  <c r="C553" i="14"/>
  <c r="K552" i="14"/>
  <c r="H552" i="14"/>
  <c r="F552" i="14"/>
  <c r="C552" i="14"/>
  <c r="K551" i="14"/>
  <c r="H551" i="14"/>
  <c r="F551" i="14"/>
  <c r="C551" i="14"/>
  <c r="K549" i="14"/>
  <c r="H549" i="14"/>
  <c r="F549" i="14"/>
  <c r="C549" i="14"/>
  <c r="K548" i="14"/>
  <c r="H548" i="14"/>
  <c r="F548" i="14"/>
  <c r="C548" i="14"/>
  <c r="K547" i="14"/>
  <c r="H547" i="14"/>
  <c r="F547" i="14"/>
  <c r="C547" i="14"/>
  <c r="K546" i="14"/>
  <c r="H546" i="14"/>
  <c r="F546" i="14"/>
  <c r="C546" i="14"/>
  <c r="K545" i="14"/>
  <c r="H545" i="14"/>
  <c r="F545" i="14"/>
  <c r="C545" i="14"/>
  <c r="K544" i="14"/>
  <c r="H544" i="14"/>
  <c r="F544" i="14"/>
  <c r="C544" i="14"/>
  <c r="K543" i="14"/>
  <c r="H543" i="14"/>
  <c r="F543" i="14"/>
  <c r="C543" i="14"/>
  <c r="K542" i="14"/>
  <c r="H542" i="14"/>
  <c r="F542" i="14"/>
  <c r="C542" i="14"/>
  <c r="K540" i="14"/>
  <c r="H540" i="14"/>
  <c r="F540" i="14"/>
  <c r="C540" i="14"/>
  <c r="K539" i="14"/>
  <c r="H539" i="14"/>
  <c r="F539" i="14"/>
  <c r="C539" i="14"/>
  <c r="K538" i="14"/>
  <c r="H538" i="14"/>
  <c r="F538" i="14"/>
  <c r="C538" i="14"/>
  <c r="K537" i="14"/>
  <c r="H537" i="14"/>
  <c r="F537" i="14"/>
  <c r="C537" i="14"/>
  <c r="K536" i="14"/>
  <c r="H536" i="14"/>
  <c r="F536" i="14"/>
  <c r="C536" i="14"/>
  <c r="K535" i="14"/>
  <c r="H535" i="14"/>
  <c r="F535" i="14"/>
  <c r="C535" i="14"/>
  <c r="K534" i="14"/>
  <c r="H534" i="14"/>
  <c r="F534" i="14"/>
  <c r="C534" i="14"/>
  <c r="K532" i="14"/>
  <c r="H532" i="14"/>
  <c r="F532" i="14"/>
  <c r="C532" i="14"/>
  <c r="K531" i="14"/>
  <c r="H531" i="14"/>
  <c r="F531" i="14"/>
  <c r="C531" i="14"/>
  <c r="K530" i="14"/>
  <c r="H530" i="14"/>
  <c r="F530" i="14"/>
  <c r="C530" i="14"/>
  <c r="K529" i="14"/>
  <c r="H529" i="14"/>
  <c r="F529" i="14"/>
  <c r="C529" i="14"/>
  <c r="K528" i="14"/>
  <c r="H528" i="14"/>
  <c r="F528" i="14"/>
  <c r="C528" i="14"/>
  <c r="K526" i="14"/>
  <c r="H526" i="14"/>
  <c r="F526" i="14"/>
  <c r="C526" i="14"/>
  <c r="K525" i="14"/>
  <c r="H525" i="14"/>
  <c r="F525" i="14"/>
  <c r="C525" i="14"/>
  <c r="K524" i="14"/>
  <c r="H524" i="14"/>
  <c r="F524" i="14"/>
  <c r="C524" i="14"/>
  <c r="K523" i="14"/>
  <c r="H523" i="14"/>
  <c r="F523" i="14"/>
  <c r="C523" i="14"/>
  <c r="K522" i="14"/>
  <c r="H522" i="14"/>
  <c r="F522" i="14"/>
  <c r="C522" i="14"/>
  <c r="K521" i="14"/>
  <c r="H521" i="14"/>
  <c r="F521" i="14"/>
  <c r="C521" i="14"/>
  <c r="K520" i="14"/>
  <c r="H520" i="14"/>
  <c r="F520" i="14"/>
  <c r="C520" i="14"/>
  <c r="K518" i="14"/>
  <c r="H518" i="14"/>
  <c r="F518" i="14"/>
  <c r="C518" i="14"/>
  <c r="K517" i="14"/>
  <c r="H517" i="14"/>
  <c r="F517" i="14"/>
  <c r="C517" i="14"/>
  <c r="K516" i="14"/>
  <c r="H516" i="14"/>
  <c r="F516" i="14"/>
  <c r="C516" i="14"/>
  <c r="K515" i="14"/>
  <c r="H515" i="14"/>
  <c r="F515" i="14"/>
  <c r="C515" i="14"/>
  <c r="K514" i="14"/>
  <c r="H514" i="14"/>
  <c r="F514" i="14"/>
  <c r="C514" i="14"/>
  <c r="K512" i="14"/>
  <c r="H512" i="14"/>
  <c r="F512" i="14"/>
  <c r="C512" i="14"/>
  <c r="K510" i="14"/>
  <c r="H510" i="14"/>
  <c r="F510" i="14"/>
  <c r="C510" i="14"/>
  <c r="K508" i="14"/>
  <c r="H508" i="14"/>
  <c r="F508" i="14"/>
  <c r="C508" i="14"/>
  <c r="K507" i="14"/>
  <c r="H507" i="14"/>
  <c r="F507" i="14"/>
  <c r="C507" i="14"/>
  <c r="K506" i="14"/>
  <c r="H506" i="14"/>
  <c r="F506" i="14"/>
  <c r="C506" i="14"/>
  <c r="K505" i="14"/>
  <c r="H505" i="14"/>
  <c r="F505" i="14"/>
  <c r="C505" i="14"/>
  <c r="K504" i="14"/>
  <c r="H504" i="14"/>
  <c r="F504" i="14"/>
  <c r="C504" i="14"/>
  <c r="K503" i="14"/>
  <c r="H503" i="14"/>
  <c r="F503" i="14"/>
  <c r="C503" i="14"/>
  <c r="K502" i="14"/>
  <c r="H502" i="14"/>
  <c r="F502" i="14"/>
  <c r="C502" i="14"/>
  <c r="K501" i="14"/>
  <c r="H501" i="14"/>
  <c r="F501" i="14"/>
  <c r="C501" i="14"/>
  <c r="K500" i="14"/>
  <c r="H500" i="14"/>
  <c r="F500" i="14"/>
  <c r="C500" i="14"/>
  <c r="K499" i="14"/>
  <c r="H499" i="14"/>
  <c r="F499" i="14"/>
  <c r="C499" i="14"/>
  <c r="K498" i="14"/>
  <c r="H498" i="14"/>
  <c r="F498" i="14"/>
  <c r="C498" i="14"/>
  <c r="K497" i="14"/>
  <c r="H497" i="14"/>
  <c r="F497" i="14"/>
  <c r="C497" i="14"/>
  <c r="K495" i="14"/>
  <c r="H495" i="14"/>
  <c r="F495" i="14"/>
  <c r="C495" i="14"/>
  <c r="K494" i="14"/>
  <c r="H494" i="14"/>
  <c r="F494" i="14"/>
  <c r="C494" i="14"/>
  <c r="K493" i="14"/>
  <c r="H493" i="14"/>
  <c r="F493" i="14"/>
  <c r="C493" i="14"/>
  <c r="K492" i="14"/>
  <c r="H492" i="14"/>
  <c r="F492" i="14"/>
  <c r="C492" i="14"/>
  <c r="K491" i="14"/>
  <c r="H491" i="14"/>
  <c r="F491" i="14"/>
  <c r="C491" i="14"/>
  <c r="K490" i="14"/>
  <c r="H490" i="14"/>
  <c r="F490" i="14"/>
  <c r="C490" i="14"/>
  <c r="K489" i="14"/>
  <c r="H489" i="14"/>
  <c r="F489" i="14"/>
  <c r="C489" i="14"/>
  <c r="K488" i="14"/>
  <c r="H488" i="14"/>
  <c r="F488" i="14"/>
  <c r="C488" i="14"/>
  <c r="K486" i="14"/>
  <c r="H486" i="14"/>
  <c r="F486" i="14"/>
  <c r="C486" i="14"/>
  <c r="K485" i="14"/>
  <c r="H485" i="14"/>
  <c r="F485" i="14"/>
  <c r="C485" i="14"/>
  <c r="K484" i="14"/>
  <c r="H484" i="14"/>
  <c r="F484" i="14"/>
  <c r="C484" i="14"/>
  <c r="K482" i="14"/>
  <c r="H482" i="14"/>
  <c r="F482" i="14"/>
  <c r="C482" i="14"/>
  <c r="K481" i="14"/>
  <c r="H481" i="14"/>
  <c r="F481" i="14"/>
  <c r="C481" i="14"/>
  <c r="K479" i="14"/>
  <c r="H479" i="14"/>
  <c r="F479" i="14"/>
  <c r="C479" i="14"/>
  <c r="K478" i="14"/>
  <c r="H478" i="14"/>
  <c r="F478" i="14"/>
  <c r="C478" i="14"/>
  <c r="K477" i="14"/>
  <c r="H477" i="14"/>
  <c r="F477" i="14"/>
  <c r="C477" i="14"/>
  <c r="K476" i="14"/>
  <c r="H476" i="14"/>
  <c r="F476" i="14"/>
  <c r="C476" i="14"/>
  <c r="K475" i="14"/>
  <c r="H475" i="14"/>
  <c r="F475" i="14"/>
  <c r="C475" i="14"/>
  <c r="K473" i="14"/>
  <c r="H473" i="14"/>
  <c r="F473" i="14"/>
  <c r="C473" i="14"/>
  <c r="K472" i="14"/>
  <c r="H472" i="14"/>
  <c r="F472" i="14"/>
  <c r="C472" i="14"/>
  <c r="K471" i="14"/>
  <c r="H471" i="14"/>
  <c r="F471" i="14"/>
  <c r="C471" i="14"/>
  <c r="K470" i="14"/>
  <c r="H470" i="14"/>
  <c r="F470" i="14"/>
  <c r="C470" i="14"/>
  <c r="K469" i="14"/>
  <c r="H469" i="14"/>
  <c r="F469" i="14"/>
  <c r="C469" i="14"/>
  <c r="K468" i="14"/>
  <c r="H468" i="14"/>
  <c r="F468" i="14"/>
  <c r="C468" i="14"/>
  <c r="K467" i="14"/>
  <c r="H467" i="14"/>
  <c r="F467" i="14"/>
  <c r="C467" i="14"/>
  <c r="K466" i="14"/>
  <c r="H466" i="14"/>
  <c r="F466" i="14"/>
  <c r="C466" i="14"/>
  <c r="K465" i="14"/>
  <c r="H465" i="14"/>
  <c r="F465" i="14"/>
  <c r="C465" i="14"/>
  <c r="K464" i="14"/>
  <c r="H464" i="14"/>
  <c r="F464" i="14"/>
  <c r="C464" i="14"/>
  <c r="K462" i="14"/>
  <c r="H462" i="14"/>
  <c r="F462" i="14"/>
  <c r="C462" i="14"/>
  <c r="K461" i="14"/>
  <c r="H461" i="14"/>
  <c r="F461" i="14"/>
  <c r="C461" i="14"/>
  <c r="K460" i="14"/>
  <c r="H460" i="14"/>
  <c r="F460" i="14"/>
  <c r="C460" i="14"/>
  <c r="K459" i="14"/>
  <c r="H459" i="14"/>
  <c r="F459" i="14"/>
  <c r="C459" i="14"/>
  <c r="K458" i="14"/>
  <c r="H458" i="14"/>
  <c r="F458" i="14"/>
  <c r="C458" i="14"/>
  <c r="K457" i="14"/>
  <c r="H457" i="14"/>
  <c r="F457" i="14"/>
  <c r="C457" i="14"/>
  <c r="K456" i="14"/>
  <c r="H456" i="14"/>
  <c r="F456" i="14"/>
  <c r="C456" i="14"/>
  <c r="K455" i="14"/>
  <c r="H455" i="14"/>
  <c r="F455" i="14"/>
  <c r="C455" i="14"/>
  <c r="K454" i="14"/>
  <c r="H454" i="14"/>
  <c r="F454" i="14"/>
  <c r="C454" i="14"/>
  <c r="K453" i="14"/>
  <c r="H453" i="14"/>
  <c r="F453" i="14"/>
  <c r="C453" i="14"/>
  <c r="K452" i="14"/>
  <c r="H452" i="14"/>
  <c r="F452" i="14"/>
  <c r="C452" i="14"/>
  <c r="K451" i="14"/>
  <c r="H451" i="14"/>
  <c r="F451" i="14"/>
  <c r="C451" i="14"/>
  <c r="K450" i="14"/>
  <c r="H450" i="14"/>
  <c r="F450" i="14"/>
  <c r="C450" i="14"/>
  <c r="K449" i="14"/>
  <c r="H449" i="14"/>
  <c r="F449" i="14"/>
  <c r="C449" i="14"/>
  <c r="K448" i="14"/>
  <c r="H448" i="14"/>
  <c r="F448" i="14"/>
  <c r="C448" i="14"/>
  <c r="K447" i="14"/>
  <c r="H447" i="14"/>
  <c r="F447" i="14"/>
  <c r="C447" i="14"/>
  <c r="K445" i="14"/>
  <c r="H445" i="14"/>
  <c r="F445" i="14"/>
  <c r="C445" i="14"/>
  <c r="K444" i="14"/>
  <c r="H444" i="14"/>
  <c r="F444" i="14"/>
  <c r="C444" i="14"/>
  <c r="K443" i="14"/>
  <c r="H443" i="14"/>
  <c r="F443" i="14"/>
  <c r="C443" i="14"/>
  <c r="K442" i="14"/>
  <c r="H442" i="14"/>
  <c r="F442" i="14"/>
  <c r="C442" i="14"/>
  <c r="K441" i="14"/>
  <c r="H441" i="14"/>
  <c r="F441" i="14"/>
  <c r="C441" i="14"/>
  <c r="K440" i="14"/>
  <c r="H440" i="14"/>
  <c r="F440" i="14"/>
  <c r="C440" i="14"/>
  <c r="K439" i="14"/>
  <c r="H439" i="14"/>
  <c r="F439" i="14"/>
  <c r="C439" i="14"/>
  <c r="K438" i="14"/>
  <c r="H438" i="14"/>
  <c r="F438" i="14"/>
  <c r="C438" i="14"/>
  <c r="K437" i="14"/>
  <c r="H437" i="14"/>
  <c r="F437" i="14"/>
  <c r="C437" i="14"/>
  <c r="K436" i="14"/>
  <c r="H436" i="14"/>
  <c r="F436" i="14"/>
  <c r="C436" i="14"/>
  <c r="K435" i="14"/>
  <c r="H435" i="14"/>
  <c r="F435" i="14"/>
  <c r="C435" i="14"/>
  <c r="K433" i="14"/>
  <c r="H433" i="14"/>
  <c r="F433" i="14"/>
  <c r="C433" i="14"/>
  <c r="K432" i="14"/>
  <c r="H432" i="14"/>
  <c r="F432" i="14"/>
  <c r="C432" i="14"/>
  <c r="K431" i="14"/>
  <c r="H431" i="14"/>
  <c r="F431" i="14"/>
  <c r="C431" i="14"/>
  <c r="K430" i="14"/>
  <c r="H430" i="14"/>
  <c r="F430" i="14"/>
  <c r="C430" i="14"/>
  <c r="K429" i="14"/>
  <c r="H429" i="14"/>
  <c r="F429" i="14"/>
  <c r="C429" i="14"/>
  <c r="K427" i="14"/>
  <c r="H427" i="14"/>
  <c r="F427" i="14"/>
  <c r="C427" i="14"/>
  <c r="K426" i="14"/>
  <c r="H426" i="14"/>
  <c r="F426" i="14"/>
  <c r="C426" i="14"/>
  <c r="K425" i="14"/>
  <c r="H425" i="14"/>
  <c r="F425" i="14"/>
  <c r="C425" i="14"/>
  <c r="K424" i="14"/>
  <c r="H424" i="14"/>
  <c r="F424" i="14"/>
  <c r="C424" i="14"/>
  <c r="K423" i="14"/>
  <c r="H423" i="14"/>
  <c r="F423" i="14"/>
  <c r="C423" i="14"/>
  <c r="K422" i="14"/>
  <c r="H422" i="14"/>
  <c r="F422" i="14"/>
  <c r="C422" i="14"/>
  <c r="K421" i="14"/>
  <c r="H421" i="14"/>
  <c r="F421" i="14"/>
  <c r="C421" i="14"/>
  <c r="K420" i="14"/>
  <c r="H420" i="14"/>
  <c r="F420" i="14"/>
  <c r="C420" i="14"/>
  <c r="K419" i="14"/>
  <c r="H419" i="14"/>
  <c r="K418" i="14"/>
  <c r="H418" i="14"/>
  <c r="K417" i="14"/>
  <c r="H417" i="14"/>
  <c r="K416" i="14"/>
  <c r="H416" i="14"/>
  <c r="K415" i="14"/>
  <c r="H415" i="14"/>
  <c r="K414" i="14"/>
  <c r="H414" i="14"/>
  <c r="K413" i="14"/>
  <c r="H413" i="14"/>
  <c r="K412" i="14"/>
  <c r="H412" i="14"/>
  <c r="K411" i="14"/>
  <c r="H411" i="14"/>
  <c r="K410" i="14"/>
  <c r="H410" i="14"/>
  <c r="K409" i="14"/>
  <c r="H409" i="14"/>
  <c r="K408" i="14"/>
  <c r="H408" i="14"/>
  <c r="K407" i="14"/>
  <c r="H407" i="14"/>
  <c r="K406" i="14"/>
  <c r="H406" i="14"/>
  <c r="K405" i="14"/>
  <c r="H405" i="14"/>
  <c r="K404" i="14"/>
  <c r="H404" i="14"/>
  <c r="K403" i="14"/>
  <c r="H403" i="14"/>
  <c r="K402" i="14"/>
  <c r="H402" i="14"/>
  <c r="K401" i="14"/>
  <c r="H401" i="14"/>
  <c r="K400" i="14"/>
  <c r="H400" i="14"/>
  <c r="K399" i="14"/>
  <c r="H399" i="14"/>
  <c r="K398" i="14"/>
  <c r="H398" i="14"/>
  <c r="K397" i="14"/>
  <c r="H397" i="14"/>
  <c r="K396" i="14"/>
  <c r="H396" i="14"/>
  <c r="K395" i="14"/>
  <c r="H395" i="14"/>
  <c r="K394" i="14"/>
  <c r="H394" i="14"/>
  <c r="K392" i="14"/>
  <c r="H392" i="14"/>
  <c r="F392" i="14"/>
  <c r="C392" i="14"/>
  <c r="K391" i="14"/>
  <c r="H391" i="14"/>
  <c r="F391" i="14"/>
  <c r="C391" i="14"/>
  <c r="K390" i="14"/>
  <c r="H390" i="14"/>
  <c r="F390" i="14"/>
  <c r="C390" i="14"/>
  <c r="K389" i="14"/>
  <c r="H389" i="14"/>
  <c r="F389" i="14"/>
  <c r="C389" i="14"/>
  <c r="K388" i="14"/>
  <c r="H388" i="14"/>
  <c r="F388" i="14"/>
  <c r="C388" i="14"/>
  <c r="K387" i="14"/>
  <c r="H387" i="14"/>
  <c r="F387" i="14"/>
  <c r="C387" i="14"/>
  <c r="K386" i="14"/>
  <c r="H386" i="14"/>
  <c r="F386" i="14"/>
  <c r="C386" i="14"/>
  <c r="K385" i="14"/>
  <c r="H385" i="14"/>
  <c r="F385" i="14"/>
  <c r="C385" i="14"/>
  <c r="K384" i="14"/>
  <c r="H384" i="14"/>
  <c r="F384" i="14"/>
  <c r="C384" i="14"/>
  <c r="K383" i="14"/>
  <c r="H383" i="14"/>
  <c r="F383" i="14"/>
  <c r="C383" i="14"/>
  <c r="K382" i="14"/>
  <c r="H382" i="14"/>
  <c r="F382" i="14"/>
  <c r="C382" i="14"/>
  <c r="K381" i="14"/>
  <c r="H381" i="14"/>
  <c r="F381" i="14"/>
  <c r="C381" i="14"/>
  <c r="K380" i="14"/>
  <c r="H380" i="14"/>
  <c r="F380" i="14"/>
  <c r="C380" i="14"/>
  <c r="K379" i="14"/>
  <c r="H379" i="14"/>
  <c r="F379" i="14"/>
  <c r="C379" i="14"/>
  <c r="K376" i="14"/>
  <c r="H376" i="14"/>
  <c r="F376" i="14"/>
  <c r="C376" i="14"/>
  <c r="K375" i="14"/>
  <c r="H375" i="14"/>
  <c r="F375" i="14"/>
  <c r="C375" i="14"/>
  <c r="K374" i="14"/>
  <c r="H374" i="14"/>
  <c r="F374" i="14"/>
  <c r="C374" i="14"/>
  <c r="K373" i="14"/>
  <c r="H373" i="14"/>
  <c r="F373" i="14"/>
  <c r="C373" i="14"/>
  <c r="K372" i="14"/>
  <c r="H372" i="14"/>
  <c r="F372" i="14"/>
  <c r="C372" i="14"/>
  <c r="K371" i="14"/>
  <c r="H371" i="14"/>
  <c r="F371" i="14"/>
  <c r="C371" i="14"/>
  <c r="K369" i="14"/>
  <c r="H369" i="14"/>
  <c r="F369" i="14"/>
  <c r="C369" i="14"/>
  <c r="K368" i="14"/>
  <c r="H368" i="14"/>
  <c r="F368" i="14"/>
  <c r="C368" i="14"/>
  <c r="K367" i="14"/>
  <c r="H367" i="14"/>
  <c r="F367" i="14"/>
  <c r="C367" i="14"/>
  <c r="K366" i="14"/>
  <c r="H366" i="14"/>
  <c r="F366" i="14"/>
  <c r="C366" i="14"/>
  <c r="K364" i="14"/>
  <c r="H364" i="14"/>
  <c r="F364" i="14"/>
  <c r="C364" i="14"/>
  <c r="K363" i="14"/>
  <c r="H363" i="14"/>
  <c r="F363" i="14"/>
  <c r="C363" i="14"/>
  <c r="K362" i="14"/>
  <c r="H362" i="14"/>
  <c r="F362" i="14"/>
  <c r="C362" i="14"/>
  <c r="K361" i="14"/>
  <c r="H361" i="14"/>
  <c r="F361" i="14"/>
  <c r="C361" i="14"/>
  <c r="K360" i="14"/>
  <c r="H360" i="14"/>
  <c r="F360" i="14"/>
  <c r="C360" i="14"/>
  <c r="K359" i="14"/>
  <c r="H359" i="14"/>
  <c r="F359" i="14"/>
  <c r="C359" i="14"/>
  <c r="K358" i="14"/>
  <c r="H358" i="14"/>
  <c r="F358" i="14"/>
  <c r="C358" i="14"/>
  <c r="K357" i="14"/>
  <c r="H357" i="14"/>
  <c r="F357" i="14"/>
  <c r="C357" i="14"/>
  <c r="F355" i="14"/>
  <c r="C355" i="14"/>
  <c r="F354" i="14"/>
  <c r="C354" i="14"/>
  <c r="K353" i="14"/>
  <c r="H353" i="14"/>
  <c r="F353" i="14"/>
  <c r="C353" i="14"/>
  <c r="K352" i="14"/>
  <c r="H352" i="14"/>
  <c r="F352" i="14"/>
  <c r="C352" i="14"/>
  <c r="K351" i="14"/>
  <c r="H351" i="14"/>
  <c r="F351" i="14"/>
  <c r="C351" i="14"/>
  <c r="K349" i="14"/>
  <c r="H349" i="14"/>
  <c r="F349" i="14"/>
  <c r="C349" i="14"/>
  <c r="K348" i="14"/>
  <c r="H348" i="14"/>
  <c r="F348" i="14"/>
  <c r="C348" i="14"/>
  <c r="K346" i="14"/>
  <c r="H346" i="14"/>
  <c r="F346" i="14"/>
  <c r="C346" i="14"/>
  <c r="K345" i="14"/>
  <c r="H345" i="14"/>
  <c r="F345" i="14"/>
  <c r="C345" i="14"/>
  <c r="K344" i="14"/>
  <c r="H344" i="14"/>
  <c r="F344" i="14"/>
  <c r="C344" i="14"/>
  <c r="K343" i="14"/>
  <c r="H343" i="14"/>
  <c r="F343" i="14"/>
  <c r="C343" i="14"/>
  <c r="K341" i="14"/>
  <c r="H341" i="14"/>
  <c r="F341" i="14"/>
  <c r="C341" i="14"/>
  <c r="K340" i="14"/>
  <c r="H340" i="14"/>
  <c r="F340" i="14"/>
  <c r="C340" i="14"/>
  <c r="K338" i="14"/>
  <c r="H338" i="14"/>
  <c r="F338" i="14"/>
  <c r="C338" i="14"/>
  <c r="K337" i="14"/>
  <c r="H337" i="14"/>
  <c r="F337" i="14"/>
  <c r="C337" i="14"/>
  <c r="K336" i="14"/>
  <c r="H336" i="14"/>
  <c r="F336" i="14"/>
  <c r="C336" i="14"/>
  <c r="K334" i="14"/>
  <c r="H334" i="14"/>
  <c r="F334" i="14"/>
  <c r="C334" i="14"/>
  <c r="K333" i="14"/>
  <c r="H333" i="14"/>
  <c r="F333" i="14"/>
  <c r="C333" i="14"/>
  <c r="K332" i="14"/>
  <c r="H332" i="14"/>
  <c r="F332" i="14"/>
  <c r="C332" i="14"/>
  <c r="K331" i="14"/>
  <c r="H331" i="14"/>
  <c r="F331" i="14"/>
  <c r="C331" i="14"/>
  <c r="K330" i="14"/>
  <c r="H330" i="14"/>
  <c r="F330" i="14"/>
  <c r="C330" i="14"/>
  <c r="K329" i="14"/>
  <c r="H329" i="14"/>
  <c r="F329" i="14"/>
  <c r="C329" i="14"/>
  <c r="K328" i="14"/>
  <c r="H328" i="14"/>
  <c r="F328" i="14"/>
  <c r="C328" i="14"/>
  <c r="K327" i="14"/>
  <c r="H327" i="14"/>
  <c r="F327" i="14"/>
  <c r="C327" i="14"/>
  <c r="K326" i="14"/>
  <c r="H326" i="14"/>
  <c r="F326" i="14"/>
  <c r="C326" i="14"/>
  <c r="K325" i="14"/>
  <c r="H325" i="14"/>
  <c r="F325" i="14"/>
  <c r="C325" i="14"/>
  <c r="K324" i="14"/>
  <c r="H324" i="14"/>
  <c r="F324" i="14"/>
  <c r="C324" i="14"/>
  <c r="K323" i="14"/>
  <c r="H323" i="14"/>
  <c r="F323" i="14"/>
  <c r="C323" i="14"/>
  <c r="K322" i="14"/>
  <c r="H322" i="14"/>
  <c r="F322" i="14"/>
  <c r="C322" i="14"/>
  <c r="K321" i="14"/>
  <c r="H321" i="14"/>
  <c r="F321" i="14"/>
  <c r="C321" i="14"/>
  <c r="K320" i="14"/>
  <c r="H320" i="14"/>
  <c r="F320" i="14"/>
  <c r="C320" i="14"/>
  <c r="K318" i="14"/>
  <c r="H318" i="14"/>
  <c r="F318" i="14"/>
  <c r="C318" i="14"/>
  <c r="K317" i="14"/>
  <c r="H317" i="14"/>
  <c r="F317" i="14"/>
  <c r="C317" i="14"/>
  <c r="K316" i="14"/>
  <c r="H316" i="14"/>
  <c r="F316" i="14"/>
  <c r="C316" i="14"/>
  <c r="K315" i="14"/>
  <c r="H315" i="14"/>
  <c r="F315" i="14"/>
  <c r="C315" i="14"/>
  <c r="K314" i="14"/>
  <c r="H314" i="14"/>
  <c r="F314" i="14"/>
  <c r="C314" i="14"/>
  <c r="K313" i="14"/>
  <c r="H313" i="14"/>
  <c r="F313" i="14"/>
  <c r="C313" i="14"/>
  <c r="K312" i="14"/>
  <c r="H312" i="14"/>
  <c r="F312" i="14"/>
  <c r="C312" i="14"/>
  <c r="K311" i="14"/>
  <c r="H311" i="14"/>
  <c r="F311" i="14"/>
  <c r="C311" i="14"/>
  <c r="K310" i="14"/>
  <c r="H310" i="14"/>
  <c r="F310" i="14"/>
  <c r="C310" i="14"/>
  <c r="K309" i="14"/>
  <c r="H309" i="14"/>
  <c r="F309" i="14"/>
  <c r="C309" i="14"/>
  <c r="K308" i="14"/>
  <c r="H308" i="14"/>
  <c r="F308" i="14"/>
  <c r="C308" i="14"/>
  <c r="K307" i="14"/>
  <c r="H307" i="14"/>
  <c r="F307" i="14"/>
  <c r="C307" i="14"/>
  <c r="K306" i="14"/>
  <c r="H306" i="14"/>
  <c r="F306" i="14"/>
  <c r="C306" i="14"/>
  <c r="K305" i="14"/>
  <c r="H305" i="14"/>
  <c r="F305" i="14"/>
  <c r="C305" i="14"/>
  <c r="K304" i="14"/>
  <c r="H304" i="14"/>
  <c r="F304" i="14"/>
  <c r="C304" i="14"/>
  <c r="K303" i="14"/>
  <c r="H303" i="14"/>
  <c r="F303" i="14"/>
  <c r="C303" i="14"/>
  <c r="K301" i="14"/>
  <c r="H301" i="14"/>
  <c r="F301" i="14"/>
  <c r="C301" i="14"/>
  <c r="K300" i="14"/>
  <c r="H300" i="14"/>
  <c r="F300" i="14"/>
  <c r="C300" i="14"/>
  <c r="K299" i="14"/>
  <c r="H299" i="14"/>
  <c r="F299" i="14"/>
  <c r="C299" i="14"/>
  <c r="K298" i="14"/>
  <c r="H298" i="14"/>
  <c r="F298" i="14"/>
  <c r="C298" i="14"/>
  <c r="K296" i="14"/>
  <c r="F296" i="14"/>
  <c r="C296" i="14"/>
  <c r="K295" i="14"/>
  <c r="F295" i="14"/>
  <c r="C295" i="14"/>
  <c r="K294" i="14"/>
  <c r="F294" i="14"/>
  <c r="C294" i="14"/>
  <c r="K293" i="14"/>
  <c r="F293" i="14"/>
  <c r="C293" i="14"/>
  <c r="K292" i="14"/>
  <c r="F292" i="14"/>
  <c r="C292" i="14"/>
  <c r="K291" i="14"/>
  <c r="F291" i="14"/>
  <c r="C291" i="14"/>
  <c r="K290" i="14"/>
  <c r="F290" i="14"/>
  <c r="C290" i="14"/>
  <c r="K289" i="14"/>
  <c r="F289" i="14"/>
  <c r="C289" i="14"/>
  <c r="K288" i="14"/>
  <c r="F288" i="14"/>
  <c r="C288" i="14"/>
  <c r="F280" i="14"/>
  <c r="C280" i="14"/>
  <c r="F279" i="14"/>
  <c r="C279" i="14"/>
  <c r="F278" i="14"/>
  <c r="C278" i="14"/>
  <c r="F277" i="14"/>
  <c r="C277" i="14"/>
  <c r="F276" i="14"/>
  <c r="C276" i="14"/>
  <c r="F275" i="14"/>
  <c r="C275" i="14"/>
  <c r="K273" i="14"/>
  <c r="H273" i="14"/>
  <c r="F273" i="14"/>
  <c r="C273" i="14"/>
  <c r="K272" i="14"/>
  <c r="H272" i="14"/>
  <c r="F272" i="14"/>
  <c r="C272" i="14"/>
  <c r="K271" i="14"/>
  <c r="H271" i="14"/>
  <c r="F271" i="14"/>
  <c r="C271" i="14"/>
  <c r="K270" i="14"/>
  <c r="H270" i="14"/>
  <c r="F270" i="14"/>
  <c r="C270" i="14"/>
  <c r="K269" i="14"/>
  <c r="H269" i="14"/>
  <c r="F269" i="14"/>
  <c r="C269" i="14"/>
  <c r="K268" i="14"/>
  <c r="H268" i="14"/>
  <c r="F268" i="14"/>
  <c r="C268" i="14"/>
  <c r="K267" i="14"/>
  <c r="H267" i="14"/>
  <c r="F267" i="14"/>
  <c r="C267" i="14"/>
  <c r="K266" i="14"/>
  <c r="H266" i="14"/>
  <c r="F266" i="14"/>
  <c r="C266" i="14"/>
  <c r="K265" i="14"/>
  <c r="H265" i="14"/>
  <c r="F265" i="14"/>
  <c r="C265" i="14"/>
  <c r="K264" i="14"/>
  <c r="H264" i="14"/>
  <c r="F264" i="14"/>
  <c r="C264" i="14"/>
  <c r="K263" i="14"/>
  <c r="H263" i="14"/>
  <c r="F263" i="14"/>
  <c r="C263" i="14"/>
  <c r="K262" i="14"/>
  <c r="K261" i="14"/>
  <c r="H261" i="14"/>
  <c r="F261" i="14"/>
  <c r="C261" i="14"/>
  <c r="K260" i="14"/>
  <c r="H260" i="14"/>
  <c r="F260" i="14"/>
  <c r="C260" i="14"/>
  <c r="K259" i="14"/>
  <c r="H259" i="14"/>
  <c r="F259" i="14"/>
  <c r="C259" i="14"/>
  <c r="K258" i="14"/>
  <c r="H258" i="14"/>
  <c r="F258" i="14"/>
  <c r="C258" i="14"/>
  <c r="K257" i="14"/>
  <c r="H257" i="14"/>
  <c r="F257" i="14"/>
  <c r="C257" i="14"/>
  <c r="K256" i="14"/>
  <c r="H256" i="14"/>
  <c r="F256" i="14"/>
  <c r="C256" i="14"/>
  <c r="K255" i="14"/>
  <c r="H255" i="14"/>
  <c r="F255" i="14"/>
  <c r="C255" i="14"/>
  <c r="K254" i="14"/>
  <c r="H254" i="14"/>
  <c r="F254" i="14"/>
  <c r="C254" i="14"/>
  <c r="K253" i="14"/>
  <c r="H253" i="14"/>
  <c r="F253" i="14"/>
  <c r="C253" i="14"/>
  <c r="K252" i="14"/>
  <c r="H252" i="14"/>
  <c r="F252" i="14"/>
  <c r="C252" i="14"/>
  <c r="K251" i="14"/>
  <c r="H251" i="14"/>
  <c r="F251" i="14"/>
  <c r="C251" i="14"/>
  <c r="K250" i="14"/>
  <c r="H250" i="14"/>
  <c r="F250" i="14"/>
  <c r="C250" i="14"/>
  <c r="K249" i="14"/>
  <c r="H249" i="14"/>
  <c r="F249" i="14"/>
  <c r="C249" i="14"/>
  <c r="K248" i="14"/>
  <c r="H248" i="14"/>
  <c r="F248" i="14"/>
  <c r="C248" i="14"/>
  <c r="K247" i="14"/>
  <c r="H247" i="14"/>
  <c r="F247" i="14"/>
  <c r="C247" i="14"/>
  <c r="K246" i="14"/>
  <c r="H246" i="14"/>
  <c r="F246" i="14"/>
  <c r="C246" i="14"/>
  <c r="K245" i="14"/>
  <c r="H245" i="14"/>
  <c r="F245" i="14"/>
  <c r="C245" i="14"/>
  <c r="K244" i="14"/>
  <c r="H244" i="14"/>
  <c r="F244" i="14"/>
  <c r="C244" i="14"/>
  <c r="K243" i="14"/>
  <c r="H243" i="14"/>
  <c r="F243" i="14"/>
  <c r="C243" i="14"/>
  <c r="K242" i="14"/>
  <c r="H242" i="14"/>
  <c r="F242" i="14"/>
  <c r="C242" i="14"/>
  <c r="K241" i="14"/>
  <c r="H241" i="14"/>
  <c r="F241" i="14"/>
  <c r="C241" i="14"/>
  <c r="K240" i="14"/>
  <c r="H240" i="14"/>
  <c r="F240" i="14"/>
  <c r="C240" i="14"/>
  <c r="K239" i="14"/>
  <c r="H239" i="14"/>
  <c r="F239" i="14"/>
  <c r="C239" i="14"/>
  <c r="K237" i="14"/>
  <c r="H237" i="14"/>
  <c r="F237" i="14"/>
  <c r="C237" i="14"/>
  <c r="K236" i="14"/>
  <c r="H236" i="14"/>
  <c r="F236" i="14"/>
  <c r="C236" i="14"/>
  <c r="K235" i="14"/>
  <c r="H235" i="14"/>
  <c r="F235" i="14"/>
  <c r="C235" i="14"/>
  <c r="K234" i="14"/>
  <c r="H234" i="14"/>
  <c r="F234" i="14"/>
  <c r="C234" i="14"/>
  <c r="K232" i="14"/>
  <c r="H232" i="14"/>
  <c r="F232" i="14"/>
  <c r="C232" i="14"/>
  <c r="K230" i="14"/>
  <c r="H230" i="14"/>
  <c r="F230" i="14"/>
  <c r="C230" i="14"/>
  <c r="K229" i="14"/>
  <c r="H229" i="14"/>
  <c r="F229" i="14"/>
  <c r="C229" i="14"/>
  <c r="K228" i="14"/>
  <c r="H228" i="14"/>
  <c r="F228" i="14"/>
  <c r="C228" i="14"/>
  <c r="K227" i="14"/>
  <c r="H227" i="14"/>
  <c r="F227" i="14"/>
  <c r="C227" i="14"/>
  <c r="K226" i="14"/>
  <c r="H226" i="14"/>
  <c r="F226" i="14"/>
  <c r="C226" i="14"/>
  <c r="K225" i="14"/>
  <c r="H225" i="14"/>
  <c r="F225" i="14"/>
  <c r="C225" i="14"/>
  <c r="K224" i="14"/>
  <c r="H224" i="14"/>
  <c r="F224" i="14"/>
  <c r="C224" i="14"/>
  <c r="K223" i="14"/>
  <c r="H223" i="14"/>
  <c r="F223" i="14"/>
  <c r="C223" i="14"/>
  <c r="K222" i="14"/>
  <c r="H222" i="14"/>
  <c r="F222" i="14"/>
  <c r="C222" i="14"/>
  <c r="K221" i="14"/>
  <c r="H221" i="14"/>
  <c r="F221" i="14"/>
  <c r="C221" i="14"/>
  <c r="K220" i="14"/>
  <c r="H220" i="14"/>
  <c r="F220" i="14"/>
  <c r="C220" i="14"/>
  <c r="K219" i="14"/>
  <c r="H219" i="14"/>
  <c r="F219" i="14"/>
  <c r="C219" i="14"/>
  <c r="K218" i="14"/>
  <c r="H218" i="14"/>
  <c r="F218" i="14"/>
  <c r="C218" i="14"/>
  <c r="K217" i="14"/>
  <c r="H217" i="14"/>
  <c r="F217" i="14"/>
  <c r="C217" i="14"/>
  <c r="K216" i="14"/>
  <c r="H216" i="14"/>
  <c r="F216" i="14"/>
  <c r="C216" i="14"/>
  <c r="K215" i="14"/>
  <c r="H215" i="14"/>
  <c r="F215" i="14"/>
  <c r="C215" i="14"/>
  <c r="K214" i="14"/>
  <c r="H214" i="14"/>
  <c r="F214" i="14"/>
  <c r="C214" i="14"/>
  <c r="K213" i="14"/>
  <c r="H213" i="14"/>
  <c r="F213" i="14"/>
  <c r="C213" i="14"/>
  <c r="K212" i="14"/>
  <c r="H212" i="14"/>
  <c r="F212" i="14"/>
  <c r="C212" i="14"/>
  <c r="K211" i="14"/>
  <c r="H211" i="14"/>
  <c r="F211" i="14"/>
  <c r="C211" i="14"/>
  <c r="K210" i="14"/>
  <c r="H210" i="14"/>
  <c r="F210" i="14"/>
  <c r="C210" i="14"/>
  <c r="K209" i="14"/>
  <c r="H209" i="14"/>
  <c r="F209" i="14"/>
  <c r="C209" i="14"/>
  <c r="K208" i="14"/>
  <c r="H208" i="14"/>
  <c r="F208" i="14"/>
  <c r="C208" i="14"/>
  <c r="K207" i="14"/>
  <c r="H207" i="14"/>
  <c r="F207" i="14"/>
  <c r="C207" i="14"/>
  <c r="K206" i="14"/>
  <c r="H206" i="14"/>
  <c r="F206" i="14"/>
  <c r="C206" i="14"/>
  <c r="K205" i="14"/>
  <c r="H205" i="14"/>
  <c r="F205" i="14"/>
  <c r="C205" i="14"/>
  <c r="K204" i="14"/>
  <c r="H204" i="14"/>
  <c r="F204" i="14"/>
  <c r="C204" i="14"/>
  <c r="K203" i="14"/>
  <c r="H203" i="14"/>
  <c r="F203" i="14"/>
  <c r="C203" i="14"/>
  <c r="K202" i="14"/>
  <c r="H202" i="14"/>
  <c r="F202" i="14"/>
  <c r="C202" i="14"/>
  <c r="K201" i="14"/>
  <c r="H201" i="14"/>
  <c r="F201" i="14"/>
  <c r="C201" i="14"/>
  <c r="K200" i="14"/>
  <c r="H200" i="14"/>
  <c r="F200" i="14"/>
  <c r="C200" i="14"/>
  <c r="K199" i="14"/>
  <c r="H199" i="14"/>
  <c r="F199" i="14"/>
  <c r="C199" i="14"/>
  <c r="K198" i="14"/>
  <c r="H198" i="14"/>
  <c r="F198" i="14"/>
  <c r="C198" i="14"/>
  <c r="K197" i="14"/>
  <c r="H197" i="14"/>
  <c r="F197" i="14"/>
  <c r="C197" i="14"/>
  <c r="K196" i="14"/>
  <c r="H196" i="14"/>
  <c r="F196" i="14"/>
  <c r="C196" i="14"/>
  <c r="K195" i="14"/>
  <c r="H195" i="14"/>
  <c r="F195" i="14"/>
  <c r="C195" i="14"/>
  <c r="K194" i="14"/>
  <c r="H194" i="14"/>
  <c r="F194" i="14"/>
  <c r="C194" i="14"/>
  <c r="K193" i="14"/>
  <c r="H193" i="14"/>
  <c r="F193" i="14"/>
  <c r="C193" i="14"/>
  <c r="K192" i="14"/>
  <c r="H192" i="14"/>
  <c r="F192" i="14"/>
  <c r="C192" i="14"/>
  <c r="K191" i="14"/>
  <c r="H191" i="14"/>
  <c r="F191" i="14"/>
  <c r="C191" i="14"/>
  <c r="K190" i="14"/>
  <c r="H190" i="14"/>
  <c r="F190" i="14"/>
  <c r="C190" i="14"/>
  <c r="K189" i="14"/>
  <c r="H189" i="14"/>
  <c r="F189" i="14"/>
  <c r="C189" i="14"/>
  <c r="K188" i="14"/>
  <c r="H188" i="14"/>
  <c r="F188" i="14"/>
  <c r="C188" i="14"/>
  <c r="K187" i="14"/>
  <c r="H187" i="14"/>
  <c r="F187" i="14"/>
  <c r="C187" i="14"/>
  <c r="K186" i="14"/>
  <c r="H186" i="14"/>
  <c r="F186" i="14"/>
  <c r="C186" i="14"/>
  <c r="K185" i="14"/>
  <c r="H185" i="14"/>
  <c r="F185" i="14"/>
  <c r="C185" i="14"/>
  <c r="K184" i="14"/>
  <c r="H184" i="14"/>
  <c r="F184" i="14"/>
  <c r="C184" i="14"/>
  <c r="K183" i="14"/>
  <c r="H183" i="14"/>
  <c r="F183" i="14"/>
  <c r="C183" i="14"/>
  <c r="K182" i="14"/>
  <c r="H182" i="14"/>
  <c r="F182" i="14"/>
  <c r="C182" i="14"/>
  <c r="K181" i="14"/>
  <c r="H181" i="14"/>
  <c r="F181" i="14"/>
  <c r="C181" i="14"/>
  <c r="K180" i="14"/>
  <c r="H180" i="14"/>
  <c r="F180" i="14"/>
  <c r="C180" i="14"/>
  <c r="K179" i="14"/>
  <c r="H179" i="14"/>
  <c r="F179" i="14"/>
  <c r="C179" i="14"/>
  <c r="K178" i="14"/>
  <c r="H178" i="14"/>
  <c r="F178" i="14"/>
  <c r="C178" i="14"/>
  <c r="K177" i="14"/>
  <c r="H177" i="14"/>
  <c r="F177" i="14"/>
  <c r="C177" i="14"/>
  <c r="K176" i="14"/>
  <c r="H176" i="14"/>
  <c r="F176" i="14"/>
  <c r="C176" i="14"/>
  <c r="K175" i="14"/>
  <c r="H175" i="14"/>
  <c r="F175" i="14"/>
  <c r="C175" i="14"/>
  <c r="K174" i="14"/>
  <c r="H174" i="14"/>
  <c r="F174" i="14"/>
  <c r="C174" i="14"/>
  <c r="K173" i="14"/>
  <c r="H173" i="14"/>
  <c r="F173" i="14"/>
  <c r="C173" i="14"/>
  <c r="K172" i="14"/>
  <c r="H172" i="14"/>
  <c r="F172" i="14"/>
  <c r="C172" i="14"/>
  <c r="F170" i="14"/>
  <c r="C170" i="14"/>
  <c r="K169" i="14"/>
  <c r="F169" i="14"/>
  <c r="C169" i="14"/>
  <c r="K168" i="14"/>
  <c r="F168" i="14"/>
  <c r="C168" i="14"/>
  <c r="K167" i="14"/>
  <c r="F167" i="14"/>
  <c r="C167" i="14"/>
  <c r="K166" i="14"/>
  <c r="F166" i="14"/>
  <c r="C166" i="14"/>
  <c r="K165" i="14"/>
  <c r="F165" i="14"/>
  <c r="C165" i="14"/>
  <c r="K164" i="14"/>
  <c r="F164" i="14"/>
  <c r="C164" i="14"/>
  <c r="K163" i="14"/>
  <c r="F163" i="14"/>
  <c r="C163" i="14"/>
  <c r="K162" i="14"/>
  <c r="F162" i="14"/>
  <c r="C162" i="14"/>
  <c r="K161" i="14"/>
  <c r="F161" i="14"/>
  <c r="C161" i="14"/>
  <c r="K160" i="14"/>
  <c r="F160" i="14"/>
  <c r="C160" i="14"/>
  <c r="K159" i="14"/>
  <c r="F159" i="14"/>
  <c r="C159" i="14"/>
  <c r="K158" i="14"/>
  <c r="F158" i="14"/>
  <c r="C158" i="14"/>
  <c r="K157" i="14"/>
  <c r="F157" i="14"/>
  <c r="C157" i="14"/>
  <c r="K156" i="14"/>
  <c r="F156" i="14"/>
  <c r="C156" i="14"/>
  <c r="K155" i="14"/>
  <c r="F155" i="14"/>
  <c r="C155" i="14"/>
  <c r="K154" i="14"/>
  <c r="F154" i="14"/>
  <c r="C154" i="14"/>
  <c r="K153" i="14"/>
  <c r="F153" i="14"/>
  <c r="C153" i="14"/>
  <c r="K152" i="14"/>
  <c r="F152" i="14"/>
  <c r="C152" i="14"/>
  <c r="K151" i="14"/>
  <c r="F151" i="14"/>
  <c r="C151" i="14"/>
  <c r="K150" i="14"/>
  <c r="F150" i="14"/>
  <c r="C150" i="14"/>
  <c r="K149" i="14"/>
  <c r="F149" i="14"/>
  <c r="C149" i="14"/>
  <c r="K148" i="14"/>
  <c r="F148" i="14"/>
  <c r="C148" i="14"/>
  <c r="K147" i="14"/>
  <c r="F147" i="14"/>
  <c r="C147" i="14"/>
  <c r="K146" i="14"/>
  <c r="F146" i="14"/>
  <c r="C146" i="14"/>
  <c r="K145" i="14"/>
  <c r="F145" i="14"/>
  <c r="C145" i="14"/>
  <c r="K144" i="14"/>
  <c r="F144" i="14"/>
  <c r="C144" i="14"/>
  <c r="K143" i="14"/>
  <c r="F143" i="14"/>
  <c r="C143" i="14"/>
  <c r="K142" i="14"/>
  <c r="F142" i="14"/>
  <c r="C142" i="14"/>
  <c r="K141" i="14"/>
  <c r="F141" i="14"/>
  <c r="C141" i="14"/>
  <c r="K140" i="14"/>
  <c r="F140" i="14"/>
  <c r="C140" i="14"/>
  <c r="K139" i="14"/>
  <c r="F139" i="14"/>
  <c r="C139" i="14"/>
  <c r="K138" i="14"/>
  <c r="F138" i="14"/>
  <c r="C138" i="14"/>
  <c r="K137" i="14"/>
  <c r="F137" i="14"/>
  <c r="C137" i="14"/>
  <c r="K136" i="14"/>
  <c r="F136" i="14"/>
  <c r="C136" i="14"/>
  <c r="K134" i="14"/>
  <c r="H134" i="14"/>
  <c r="F134" i="14"/>
  <c r="C134" i="14"/>
  <c r="K133" i="14"/>
  <c r="H133" i="14"/>
  <c r="F133" i="14"/>
  <c r="C133" i="14"/>
  <c r="K132" i="14"/>
  <c r="H132" i="14"/>
  <c r="F132" i="14"/>
  <c r="C132" i="14"/>
  <c r="K131" i="14"/>
  <c r="H131" i="14"/>
  <c r="F131" i="14"/>
  <c r="C131" i="14"/>
  <c r="K130" i="14"/>
  <c r="H130" i="14"/>
  <c r="F130" i="14"/>
  <c r="C130" i="14"/>
  <c r="K129" i="14"/>
  <c r="H129" i="14"/>
  <c r="F129" i="14"/>
  <c r="C129" i="14"/>
  <c r="K128" i="14"/>
  <c r="H128" i="14"/>
  <c r="F128" i="14"/>
  <c r="C128" i="14"/>
  <c r="K127" i="14"/>
  <c r="H127" i="14"/>
  <c r="F127" i="14"/>
  <c r="C127" i="14"/>
  <c r="K126" i="14"/>
  <c r="H126" i="14"/>
  <c r="F126" i="14"/>
  <c r="C126" i="14"/>
  <c r="K125" i="14"/>
  <c r="H125" i="14"/>
  <c r="F125" i="14"/>
  <c r="C125" i="14"/>
  <c r="K124" i="14"/>
  <c r="H124" i="14"/>
  <c r="F124" i="14"/>
  <c r="C124" i="14"/>
  <c r="K123" i="14"/>
  <c r="H123" i="14"/>
  <c r="F123" i="14"/>
  <c r="C123" i="14"/>
  <c r="K122" i="14"/>
  <c r="H122" i="14"/>
  <c r="F122" i="14"/>
  <c r="C122" i="14"/>
  <c r="K121" i="14"/>
  <c r="H121" i="14"/>
  <c r="F121" i="14"/>
  <c r="C121" i="14"/>
  <c r="K120" i="14"/>
  <c r="H120" i="14"/>
  <c r="F120" i="14"/>
  <c r="C120" i="14"/>
  <c r="K119" i="14"/>
  <c r="H119" i="14"/>
  <c r="F119" i="14"/>
  <c r="C119" i="14"/>
  <c r="K118" i="14"/>
  <c r="H118" i="14"/>
  <c r="F118" i="14"/>
  <c r="C118" i="14"/>
  <c r="K117" i="14"/>
  <c r="H117" i="14"/>
  <c r="F117" i="14"/>
  <c r="C117" i="14"/>
  <c r="K116" i="14"/>
  <c r="H116" i="14"/>
  <c r="F116" i="14"/>
  <c r="C116" i="14"/>
  <c r="K115" i="14"/>
  <c r="H115" i="14"/>
  <c r="F115" i="14"/>
  <c r="C115" i="14"/>
  <c r="K114" i="14"/>
  <c r="H114" i="14"/>
  <c r="F114" i="14"/>
  <c r="C114" i="14"/>
  <c r="K113" i="14"/>
  <c r="H113" i="14"/>
  <c r="F113" i="14"/>
  <c r="C113" i="14"/>
  <c r="K112" i="14"/>
  <c r="H112" i="14"/>
  <c r="F112" i="14"/>
  <c r="C112" i="14"/>
  <c r="K111" i="14"/>
  <c r="H111" i="14"/>
  <c r="F111" i="14"/>
  <c r="C111" i="14"/>
  <c r="K110" i="14"/>
  <c r="H110" i="14"/>
  <c r="F110" i="14"/>
  <c r="C110" i="14"/>
  <c r="K109" i="14"/>
  <c r="H109" i="14"/>
  <c r="F109" i="14"/>
  <c r="C109" i="14"/>
  <c r="K108" i="14"/>
  <c r="H108" i="14"/>
  <c r="F108" i="14"/>
  <c r="C108" i="14"/>
  <c r="K107" i="14"/>
  <c r="H107" i="14"/>
  <c r="F107" i="14"/>
  <c r="C107" i="14"/>
  <c r="K106" i="14"/>
  <c r="H106" i="14"/>
  <c r="F106" i="14"/>
  <c r="C106" i="14"/>
  <c r="K105" i="14"/>
  <c r="H105" i="14"/>
  <c r="F105" i="14"/>
  <c r="C105" i="14"/>
  <c r="K104" i="14"/>
  <c r="H104" i="14"/>
  <c r="F104" i="14"/>
  <c r="C104" i="14"/>
  <c r="K103" i="14"/>
  <c r="H103" i="14"/>
  <c r="F103" i="14"/>
  <c r="C103" i="14"/>
  <c r="K102" i="14"/>
  <c r="H102" i="14"/>
  <c r="F102" i="14"/>
  <c r="C102" i="14"/>
  <c r="K101" i="14"/>
  <c r="H101" i="14"/>
  <c r="F101" i="14"/>
  <c r="C101" i="14"/>
  <c r="K100" i="14"/>
  <c r="H100" i="14"/>
  <c r="F100" i="14"/>
  <c r="C100" i="14"/>
  <c r="K99" i="14"/>
  <c r="H99" i="14"/>
  <c r="F99" i="14"/>
  <c r="C99" i="14"/>
  <c r="K98" i="14"/>
  <c r="H98" i="14"/>
  <c r="F98" i="14"/>
  <c r="C98" i="14"/>
  <c r="K95" i="14"/>
  <c r="H95" i="14"/>
  <c r="F95" i="14"/>
  <c r="C95" i="14"/>
  <c r="K94" i="14"/>
  <c r="H94" i="14"/>
  <c r="F94" i="14"/>
  <c r="C94" i="14"/>
  <c r="K93" i="14"/>
  <c r="H93" i="14"/>
  <c r="F93" i="14"/>
  <c r="C93" i="14"/>
  <c r="K92" i="14"/>
  <c r="H92" i="14"/>
  <c r="F92" i="14"/>
  <c r="C92" i="14"/>
  <c r="K91" i="14"/>
  <c r="H91" i="14"/>
  <c r="F91" i="14"/>
  <c r="C91" i="14"/>
  <c r="K90" i="14"/>
  <c r="H90" i="14"/>
  <c r="F90" i="14"/>
  <c r="C90" i="14"/>
  <c r="K89" i="14"/>
  <c r="H89" i="14"/>
  <c r="F89" i="14"/>
  <c r="C89" i="14"/>
  <c r="K88" i="14"/>
  <c r="H88" i="14"/>
  <c r="F88" i="14"/>
  <c r="C88" i="14"/>
  <c r="K87" i="14"/>
  <c r="H87" i="14"/>
  <c r="F87" i="14"/>
  <c r="C87" i="14"/>
  <c r="K86" i="14"/>
  <c r="H86" i="14"/>
  <c r="F86" i="14"/>
  <c r="C86" i="14"/>
  <c r="K85" i="14"/>
  <c r="H85" i="14"/>
  <c r="F85" i="14"/>
  <c r="C85" i="14"/>
  <c r="K84" i="14"/>
  <c r="H84" i="14"/>
  <c r="F84" i="14"/>
  <c r="C84" i="14"/>
  <c r="K83" i="14"/>
  <c r="H83" i="14"/>
  <c r="F83" i="14"/>
  <c r="C83" i="14"/>
  <c r="K81" i="14"/>
  <c r="H81" i="14"/>
  <c r="F81" i="14"/>
  <c r="C81" i="14"/>
  <c r="K80" i="14"/>
  <c r="H80" i="14"/>
  <c r="F80" i="14"/>
  <c r="C80" i="14"/>
  <c r="K79" i="14"/>
  <c r="H79" i="14"/>
  <c r="F79" i="14"/>
  <c r="C79" i="14"/>
  <c r="K77" i="14"/>
  <c r="H77" i="14"/>
  <c r="F77" i="14"/>
  <c r="C77" i="14"/>
  <c r="K76" i="14"/>
  <c r="H76" i="14"/>
  <c r="F76" i="14"/>
  <c r="C76" i="14"/>
  <c r="K75" i="14"/>
  <c r="H75" i="14"/>
  <c r="F75" i="14"/>
  <c r="C75" i="14"/>
  <c r="K74" i="14"/>
  <c r="H74" i="14"/>
  <c r="F74" i="14"/>
  <c r="C74" i="14"/>
  <c r="K73" i="14"/>
  <c r="H73" i="14"/>
  <c r="F73" i="14"/>
  <c r="C73" i="14"/>
  <c r="K72" i="14"/>
  <c r="H72" i="14"/>
  <c r="F72" i="14"/>
  <c r="C72" i="14"/>
  <c r="K71" i="14"/>
  <c r="H71" i="14"/>
  <c r="F71" i="14"/>
  <c r="C71" i="14"/>
  <c r="K70" i="14"/>
  <c r="H70" i="14"/>
  <c r="F70" i="14"/>
  <c r="C70" i="14"/>
  <c r="K68" i="14"/>
  <c r="H68" i="14"/>
  <c r="F68" i="14"/>
  <c r="C68" i="14"/>
  <c r="K67" i="14"/>
  <c r="H67" i="14"/>
  <c r="F67" i="14"/>
  <c r="C67" i="14"/>
  <c r="K66" i="14"/>
  <c r="H66" i="14"/>
  <c r="F66" i="14"/>
  <c r="C66" i="14"/>
  <c r="K65" i="14"/>
  <c r="H65" i="14"/>
  <c r="F65" i="14"/>
  <c r="C65" i="14"/>
  <c r="K64" i="14"/>
  <c r="H64" i="14"/>
  <c r="F64" i="14"/>
  <c r="C64" i="14"/>
  <c r="K62" i="14"/>
  <c r="H62" i="14"/>
  <c r="K61" i="14"/>
  <c r="H61" i="14"/>
  <c r="K60" i="14"/>
  <c r="H60" i="14"/>
  <c r="K59" i="14"/>
  <c r="H59" i="14"/>
  <c r="K58" i="14"/>
  <c r="H58" i="14"/>
  <c r="F58" i="14"/>
  <c r="C58" i="14"/>
  <c r="K57" i="14"/>
  <c r="H57" i="14"/>
  <c r="F57" i="14"/>
  <c r="C57" i="14"/>
  <c r="K56" i="14"/>
  <c r="H56" i="14"/>
  <c r="F56" i="14"/>
  <c r="C56" i="14"/>
  <c r="K55" i="14"/>
  <c r="H55" i="14"/>
  <c r="F55" i="14"/>
  <c r="C55" i="14"/>
  <c r="K54" i="14"/>
  <c r="H54" i="14"/>
  <c r="F54" i="14"/>
  <c r="C54" i="14"/>
  <c r="K53" i="14"/>
  <c r="H53" i="14"/>
  <c r="F53" i="14"/>
  <c r="C53" i="14"/>
  <c r="K52" i="14"/>
  <c r="H52" i="14"/>
  <c r="F52" i="14"/>
  <c r="C52" i="14"/>
  <c r="K51" i="14"/>
  <c r="H51" i="14"/>
  <c r="F51" i="14"/>
  <c r="C51" i="14"/>
  <c r="K50" i="14"/>
  <c r="H50" i="14"/>
  <c r="F50" i="14"/>
  <c r="C50" i="14"/>
  <c r="K49" i="14"/>
  <c r="H49" i="14"/>
  <c r="F49" i="14"/>
  <c r="C49" i="14"/>
  <c r="F47" i="14"/>
  <c r="C47" i="14"/>
  <c r="K46" i="14"/>
  <c r="H46" i="14"/>
  <c r="F46" i="14"/>
  <c r="C46" i="14"/>
  <c r="K45" i="14"/>
  <c r="H45" i="14"/>
  <c r="F45" i="14"/>
  <c r="C45" i="14"/>
  <c r="K44" i="14"/>
  <c r="H44" i="14"/>
  <c r="F44" i="14"/>
  <c r="C44" i="14"/>
  <c r="K43" i="14"/>
  <c r="H43" i="14"/>
  <c r="F43" i="14"/>
  <c r="C43" i="14"/>
  <c r="K42" i="14"/>
  <c r="H42" i="14"/>
  <c r="F42" i="14"/>
  <c r="C42" i="14"/>
  <c r="K41" i="14"/>
  <c r="H41" i="14"/>
  <c r="F41" i="14"/>
  <c r="C41" i="14"/>
  <c r="K40" i="14"/>
  <c r="H40" i="14"/>
  <c r="F40" i="14"/>
  <c r="C40" i="14"/>
  <c r="K39" i="14"/>
  <c r="H39" i="14"/>
  <c r="F39" i="14"/>
  <c r="C39" i="14"/>
  <c r="K38" i="14"/>
  <c r="H38" i="14"/>
  <c r="F38" i="14"/>
  <c r="C38" i="14"/>
  <c r="K37" i="14"/>
  <c r="H37" i="14"/>
  <c r="F37" i="14"/>
  <c r="C37" i="14"/>
  <c r="K36" i="14"/>
  <c r="H36" i="14"/>
  <c r="F36" i="14"/>
  <c r="C36" i="14"/>
  <c r="K35" i="14"/>
  <c r="H35" i="14"/>
  <c r="F35" i="14"/>
  <c r="C35" i="14"/>
  <c r="K34" i="14"/>
  <c r="H34" i="14"/>
  <c r="F34" i="14"/>
  <c r="C34" i="14"/>
  <c r="K33" i="14"/>
  <c r="H33" i="14"/>
  <c r="F33" i="14"/>
  <c r="C33" i="14"/>
  <c r="K32" i="14"/>
  <c r="H32" i="14"/>
  <c r="F32" i="14"/>
  <c r="C32" i="14"/>
  <c r="K31" i="14"/>
  <c r="H31" i="14"/>
  <c r="F31" i="14"/>
  <c r="C31" i="14"/>
  <c r="K29" i="14"/>
  <c r="H29" i="14"/>
  <c r="F29" i="14"/>
  <c r="C29" i="14"/>
  <c r="K28" i="14"/>
  <c r="H28" i="14"/>
  <c r="F28" i="14"/>
  <c r="C28" i="14"/>
  <c r="K27" i="14"/>
  <c r="H27" i="14"/>
  <c r="F27" i="14"/>
  <c r="C27" i="14"/>
  <c r="K26" i="14"/>
  <c r="H26" i="14"/>
  <c r="F26" i="14"/>
  <c r="C26" i="14"/>
  <c r="K24" i="14"/>
  <c r="H24" i="14"/>
  <c r="F24" i="14"/>
  <c r="C24" i="14"/>
  <c r="K23" i="14"/>
  <c r="H23" i="14"/>
  <c r="F23" i="14"/>
  <c r="C23" i="14"/>
  <c r="K22" i="14"/>
  <c r="H22" i="14"/>
  <c r="F22" i="14"/>
  <c r="C22" i="14"/>
  <c r="K21" i="14"/>
  <c r="H21" i="14"/>
  <c r="F21" i="14"/>
  <c r="C21" i="14"/>
  <c r="K20" i="14"/>
  <c r="H20" i="14"/>
  <c r="F20" i="14"/>
  <c r="C20" i="14"/>
  <c r="K19" i="14"/>
  <c r="H19" i="14"/>
  <c r="F19" i="14"/>
  <c r="C19" i="14"/>
  <c r="K18" i="14"/>
  <c r="H18" i="14"/>
  <c r="F18" i="14"/>
  <c r="C18" i="14"/>
  <c r="K17" i="14"/>
  <c r="H17" i="14"/>
  <c r="F17" i="14"/>
  <c r="C17" i="14"/>
  <c r="K16" i="14"/>
  <c r="H16" i="14"/>
  <c r="F16" i="14"/>
  <c r="C16" i="14"/>
  <c r="K15" i="14"/>
  <c r="H15" i="14"/>
  <c r="F15" i="14"/>
  <c r="C15" i="14"/>
  <c r="K14" i="14"/>
  <c r="H14" i="14"/>
  <c r="F14" i="14"/>
  <c r="C14" i="14"/>
  <c r="K13" i="14"/>
  <c r="H13" i="14"/>
  <c r="F13" i="14"/>
  <c r="C13" i="14"/>
  <c r="K12" i="14"/>
  <c r="H12" i="14"/>
  <c r="F12" i="14"/>
  <c r="C12" i="14"/>
  <c r="K10" i="14"/>
  <c r="H10" i="14"/>
  <c r="F10" i="14"/>
  <c r="C10" i="14"/>
  <c r="K9" i="14"/>
  <c r="H9" i="14"/>
  <c r="F9" i="14"/>
  <c r="C9" i="14"/>
  <c r="K8" i="14"/>
  <c r="H8" i="14"/>
  <c r="F8" i="14"/>
  <c r="C8" i="14"/>
  <c r="K7" i="14"/>
  <c r="H7" i="14"/>
  <c r="F7" i="14"/>
  <c r="C7" i="14"/>
  <c r="K6" i="14"/>
  <c r="H6" i="14"/>
  <c r="F6" i="14"/>
  <c r="C6" i="14"/>
  <c r="AN15" i="26" l="1"/>
  <c r="AB34" i="26"/>
  <c r="AC34" i="26" s="1"/>
  <c r="AD34" i="26" s="1"/>
  <c r="AE34" i="26" s="1"/>
  <c r="AF34" i="26" s="1"/>
  <c r="AG34" i="26" s="1"/>
  <c r="AH34" i="26" s="1"/>
  <c r="AI34" i="26" s="1"/>
  <c r="AJ34" i="26" s="1"/>
  <c r="AK34" i="26" s="1"/>
  <c r="AA34" i="26"/>
  <c r="AC37" i="26"/>
  <c r="AO14" i="26"/>
  <c r="AO16" i="26"/>
  <c r="AP16" i="26"/>
  <c r="AD51" i="26"/>
  <c r="AN13" i="26"/>
  <c r="J97" i="26"/>
  <c r="J96" i="26"/>
  <c r="J95" i="26"/>
  <c r="R83" i="26"/>
  <c r="L87" i="26"/>
  <c r="S84" i="26" s="1"/>
  <c r="L84" i="26"/>
  <c r="P84" i="26" s="1"/>
  <c r="Q83" i="26"/>
  <c r="P83" i="26"/>
  <c r="O83" i="26"/>
  <c r="L85" i="26"/>
  <c r="Q84" i="26" s="1"/>
  <c r="L86" i="26"/>
  <c r="R84" i="26" s="1"/>
  <c r="S83" i="26"/>
  <c r="L83" i="26"/>
  <c r="O84" i="26" s="1"/>
  <c r="AD13" i="26"/>
  <c r="I35" i="26"/>
  <c r="AP15" i="26"/>
  <c r="AD45" i="26"/>
  <c r="AB30" i="26"/>
  <c r="AC30" i="26" s="1"/>
  <c r="AD30" i="26" s="1"/>
  <c r="AE30" i="26" s="1"/>
  <c r="AF30" i="26" s="1"/>
  <c r="AG30" i="26" s="1"/>
  <c r="AH30" i="26" s="1"/>
  <c r="AI30" i="26" s="1"/>
  <c r="AJ30" i="26" s="1"/>
  <c r="AK30" i="26" s="1"/>
  <c r="AA30" i="26"/>
  <c r="J118" i="15"/>
  <c r="J156" i="15"/>
  <c r="J165" i="15"/>
  <c r="J186" i="15"/>
  <c r="J196" i="15"/>
  <c r="J230" i="15"/>
  <c r="J253" i="15"/>
  <c r="J264" i="15"/>
  <c r="J299" i="15"/>
  <c r="J333" i="15"/>
  <c r="J373" i="15"/>
  <c r="J406" i="15"/>
  <c r="J440" i="15"/>
  <c r="J475" i="15"/>
  <c r="J514" i="15"/>
  <c r="J551" i="15"/>
  <c r="J583" i="15"/>
  <c r="J617" i="15"/>
  <c r="J653" i="15"/>
  <c r="J688" i="15"/>
  <c r="J720" i="15"/>
  <c r="J754" i="15"/>
  <c r="J110" i="15"/>
  <c r="J122" i="15"/>
  <c r="J174" i="15"/>
  <c r="J194" i="15"/>
  <c r="J204" i="15"/>
  <c r="J241" i="15"/>
  <c r="J261" i="15"/>
  <c r="J134" i="15"/>
  <c r="J141" i="15"/>
  <c r="J147" i="15"/>
  <c r="J163" i="15"/>
  <c r="J198" i="15"/>
  <c r="J218" i="15"/>
  <c r="J228" i="15"/>
  <c r="J266" i="15"/>
  <c r="J281" i="15"/>
  <c r="J316" i="15"/>
  <c r="J354" i="15"/>
  <c r="J389" i="15"/>
  <c r="J422" i="15"/>
  <c r="J457" i="15"/>
  <c r="J494" i="15"/>
  <c r="J532" i="15"/>
  <c r="J567" i="15"/>
  <c r="J599" i="15"/>
  <c r="J636" i="15"/>
  <c r="J672" i="15"/>
  <c r="J704" i="15"/>
  <c r="J737" i="15"/>
  <c r="J114" i="15"/>
  <c r="J157" i="15"/>
  <c r="J178" i="15"/>
  <c r="J188" i="15"/>
  <c r="J222" i="15"/>
  <c r="J245" i="15"/>
  <c r="J255" i="15"/>
  <c r="J126" i="15"/>
  <c r="J794" i="15"/>
  <c r="J800" i="15"/>
  <c r="J806" i="15"/>
  <c r="J817" i="15"/>
  <c r="J824" i="15"/>
  <c r="J834" i="15"/>
  <c r="J842" i="15"/>
  <c r="J854" i="15"/>
  <c r="J884" i="15"/>
  <c r="J896" i="15"/>
  <c r="J920" i="15"/>
  <c r="J929" i="15"/>
  <c r="J953" i="15"/>
  <c r="J963" i="15"/>
  <c r="J986" i="15"/>
  <c r="J996" i="15"/>
  <c r="J1046" i="15"/>
  <c r="J1122" i="15"/>
  <c r="J1147" i="15"/>
  <c r="J1180" i="15"/>
  <c r="J1213" i="15"/>
  <c r="J1246" i="15"/>
  <c r="J1270" i="15"/>
  <c r="J1279" i="15"/>
  <c r="J1304" i="15"/>
  <c r="J1315" i="15"/>
  <c r="J1340" i="15"/>
  <c r="J1349" i="15"/>
  <c r="J1373" i="15"/>
  <c r="J1432" i="15"/>
  <c r="J786" i="15"/>
  <c r="J798" i="15"/>
  <c r="J1131" i="15"/>
  <c r="J777" i="15"/>
  <c r="J808" i="15"/>
  <c r="J815" i="15"/>
  <c r="J826" i="15"/>
  <c r="J832" i="15"/>
  <c r="J844" i="15"/>
  <c r="J851" i="15"/>
  <c r="J867" i="15"/>
  <c r="J877" i="15"/>
  <c r="J903" i="15"/>
  <c r="J913" i="15"/>
  <c r="J936" i="15"/>
  <c r="J946" i="15"/>
  <c r="J970" i="15"/>
  <c r="J979" i="15"/>
  <c r="J1003" i="15"/>
  <c r="J1013" i="15"/>
  <c r="J1028" i="15"/>
  <c r="J1054" i="15"/>
  <c r="J1078" i="15"/>
  <c r="J1105" i="15"/>
  <c r="J1164" i="15"/>
  <c r="J1197" i="15"/>
  <c r="J1230" i="15"/>
  <c r="J1263" i="15"/>
  <c r="J1287" i="15"/>
  <c r="J1297" i="15"/>
  <c r="J1322" i="15"/>
  <c r="J1333" i="15"/>
  <c r="J1356" i="15"/>
  <c r="J1366" i="15"/>
  <c r="J1390" i="15"/>
  <c r="J790" i="15"/>
  <c r="J1038" i="15"/>
  <c r="J1063" i="15"/>
  <c r="J1088" i="15"/>
  <c r="J1114" i="15"/>
  <c r="J769" i="15"/>
  <c r="J861" i="15"/>
  <c r="J876" i="15"/>
  <c r="J912" i="15"/>
  <c r="J944" i="15"/>
  <c r="J978" i="15"/>
  <c r="J1012" i="15"/>
  <c r="J1296" i="15"/>
  <c r="J1332" i="15"/>
  <c r="J1365" i="15"/>
  <c r="J1395" i="15"/>
  <c r="J1465" i="15"/>
  <c r="J1475" i="15"/>
  <c r="J1858" i="15"/>
  <c r="J1411" i="15"/>
  <c r="J1449" i="15"/>
  <c r="J1459" i="15"/>
  <c r="J1802" i="15"/>
  <c r="J1874" i="15"/>
  <c r="J1428" i="15"/>
  <c r="J1473" i="15"/>
  <c r="J1483" i="15"/>
  <c r="J1531" i="15"/>
  <c r="J1563" i="15"/>
  <c r="J1597" i="15"/>
  <c r="J1630" i="15"/>
  <c r="J1663" i="15"/>
  <c r="J1695" i="15"/>
  <c r="J1729" i="15"/>
  <c r="J1763" i="15"/>
  <c r="J1811" i="15"/>
  <c r="J1882" i="15"/>
  <c r="J1404" i="15"/>
  <c r="J1415" i="15"/>
  <c r="J1403" i="15"/>
  <c r="J1457" i="15"/>
  <c r="J1467" i="15"/>
  <c r="J1539" i="15"/>
  <c r="J1571" i="15"/>
  <c r="J1605" i="15"/>
  <c r="J1638" i="15"/>
  <c r="J1671" i="15"/>
  <c r="J1703" i="15"/>
  <c r="J1737" i="15"/>
  <c r="J1774" i="15"/>
  <c r="J1828" i="15"/>
  <c r="J1899" i="15"/>
  <c r="J1420" i="15"/>
  <c r="J1431" i="15"/>
  <c r="J1941" i="15"/>
  <c r="J1966" i="15"/>
  <c r="J1982" i="15"/>
  <c r="J2001" i="15"/>
  <c r="J2017" i="15"/>
  <c r="J2036" i="15"/>
  <c r="J2061" i="15"/>
  <c r="J2114" i="15"/>
  <c r="J2121" i="15"/>
  <c r="J2146" i="15"/>
  <c r="J2184" i="15"/>
  <c r="J2235" i="15"/>
  <c r="J1974" i="15"/>
  <c r="J2010" i="15"/>
  <c r="J2088" i="15"/>
  <c r="J2132" i="15"/>
  <c r="J1939" i="15"/>
  <c r="J1965" i="15"/>
  <c r="J2000" i="15"/>
  <c r="J2035" i="15"/>
  <c r="J2044" i="15"/>
  <c r="J2060" i="15"/>
  <c r="J2070" i="15"/>
  <c r="J2106" i="15"/>
  <c r="J2113" i="15"/>
  <c r="J2138" i="15"/>
  <c r="J2175" i="15"/>
  <c r="J2246" i="15"/>
  <c r="J2282" i="15"/>
  <c r="J2317" i="15"/>
  <c r="J1964" i="15"/>
  <c r="J1999" i="15"/>
  <c r="J2034" i="15"/>
  <c r="J2059" i="15"/>
  <c r="J2087" i="15"/>
  <c r="J1925" i="15"/>
  <c r="J2122" i="15"/>
  <c r="J2192" i="15"/>
  <c r="J2208" i="15"/>
  <c r="J2226" i="15"/>
  <c r="J2255" i="15"/>
  <c r="J2290" i="15"/>
  <c r="J2325" i="15"/>
  <c r="J1942" i="15"/>
  <c r="J1972" i="15"/>
  <c r="J2008" i="15"/>
  <c r="J2043" i="15"/>
  <c r="J2069" i="15"/>
  <c r="J2086" i="15"/>
  <c r="J2105" i="15"/>
  <c r="J2129" i="15"/>
  <c r="AO13" i="26" l="1"/>
  <c r="AP13" i="26"/>
  <c r="AE13" i="26"/>
  <c r="AQ13" i="26"/>
  <c r="AQ16" i="26"/>
  <c r="AE51" i="26"/>
  <c r="AE45" i="26"/>
  <c r="AQ15" i="26"/>
  <c r="AD37" i="26"/>
  <c r="AP14" i="26"/>
  <c r="AF45" i="26" l="1"/>
  <c r="AR15" i="26"/>
  <c r="AQ14" i="26"/>
  <c r="AE37" i="26"/>
  <c r="AF51" i="26"/>
  <c r="AR16" i="26"/>
  <c r="AF13" i="26"/>
  <c r="AR13" i="26"/>
  <c r="F89" i="11"/>
  <c r="AF37" i="26" l="1"/>
  <c r="AR14" i="26"/>
  <c r="AG51" i="26"/>
  <c r="AS16" i="26"/>
  <c r="AG13" i="26"/>
  <c r="AS13" i="26"/>
  <c r="AG45" i="26"/>
  <c r="AS15" i="26"/>
  <c r="J89" i="11"/>
  <c r="J48" i="11"/>
  <c r="J47" i="11"/>
  <c r="J46" i="11"/>
  <c r="J45" i="11"/>
  <c r="E51" i="11"/>
  <c r="AT16" i="26" l="1"/>
  <c r="AH51" i="26"/>
  <c r="AG37" i="26"/>
  <c r="AS14" i="26"/>
  <c r="AH45" i="26"/>
  <c r="AT15" i="26"/>
  <c r="AH13" i="26"/>
  <c r="AT13" i="26"/>
  <c r="F87" i="11"/>
  <c r="F86" i="11"/>
  <c r="F85" i="11"/>
  <c r="F84" i="11"/>
  <c r="F83" i="11"/>
  <c r="J83" i="11" s="1"/>
  <c r="F30" i="11"/>
  <c r="Z66" i="11"/>
  <c r="Z65" i="11"/>
  <c r="AB64" i="11"/>
  <c r="AC64" i="11" s="1"/>
  <c r="AD64" i="11" s="1"/>
  <c r="AE64" i="11" s="1"/>
  <c r="AF64" i="11" s="1"/>
  <c r="AG64" i="11" s="1"/>
  <c r="AH64" i="11" s="1"/>
  <c r="AI64" i="11" s="1"/>
  <c r="AJ64" i="11" s="1"/>
  <c r="AK64" i="11" s="1"/>
  <c r="AA64" i="11"/>
  <c r="Z64" i="11"/>
  <c r="AC63" i="11"/>
  <c r="AD63" i="11" s="1"/>
  <c r="AE63" i="11" s="1"/>
  <c r="AF63" i="11" s="1"/>
  <c r="AG63" i="11" s="1"/>
  <c r="AH63" i="11" s="1"/>
  <c r="AI63" i="11" s="1"/>
  <c r="AJ63" i="11" s="1"/>
  <c r="AK63" i="11" s="1"/>
  <c r="AB63" i="11"/>
  <c r="AA63" i="11"/>
  <c r="Z63" i="11"/>
  <c r="AB62" i="11"/>
  <c r="AC62" i="11" s="1"/>
  <c r="AD62" i="11" s="1"/>
  <c r="AE62" i="11" s="1"/>
  <c r="AF62" i="11" s="1"/>
  <c r="AG62" i="11" s="1"/>
  <c r="AH62" i="11" s="1"/>
  <c r="AI62" i="11" s="1"/>
  <c r="AJ62" i="11" s="1"/>
  <c r="AK62" i="11" s="1"/>
  <c r="AA62" i="11"/>
  <c r="Z62" i="11"/>
  <c r="AB61" i="11"/>
  <c r="AC61" i="11" s="1"/>
  <c r="AD61" i="11" s="1"/>
  <c r="AE61" i="11" s="1"/>
  <c r="AF61" i="11" s="1"/>
  <c r="AG61" i="11" s="1"/>
  <c r="AH61" i="11" s="1"/>
  <c r="AI61" i="11" s="1"/>
  <c r="AJ61" i="11" s="1"/>
  <c r="AK61" i="11" s="1"/>
  <c r="AA61" i="11"/>
  <c r="Z61" i="11"/>
  <c r="Z60" i="11"/>
  <c r="Z59" i="11"/>
  <c r="Z58" i="11"/>
  <c r="Z57" i="11"/>
  <c r="Z56" i="11"/>
  <c r="Z55" i="11"/>
  <c r="Z54" i="11"/>
  <c r="Z53" i="11"/>
  <c r="Z52" i="11"/>
  <c r="AI13" i="26" l="1"/>
  <c r="AU13" i="26"/>
  <c r="AI51" i="26"/>
  <c r="AU16" i="26"/>
  <c r="AI45" i="26"/>
  <c r="AU15" i="26"/>
  <c r="AH37" i="26"/>
  <c r="AT14" i="26"/>
  <c r="Z42" i="11"/>
  <c r="Z41" i="11"/>
  <c r="Z40" i="11"/>
  <c r="J42" i="11"/>
  <c r="AB42" i="11" s="1"/>
  <c r="AC42" i="11" s="1"/>
  <c r="AD42" i="11" s="1"/>
  <c r="AE42" i="11" s="1"/>
  <c r="AF42" i="11" s="1"/>
  <c r="AG42" i="11" s="1"/>
  <c r="AH42" i="11" s="1"/>
  <c r="AI42" i="11" s="1"/>
  <c r="AJ42" i="11" s="1"/>
  <c r="AK42" i="11" s="1"/>
  <c r="J41" i="11"/>
  <c r="AB41" i="11" s="1"/>
  <c r="AC41" i="11" s="1"/>
  <c r="AD41" i="11" s="1"/>
  <c r="AE41" i="11" s="1"/>
  <c r="AF41" i="11" s="1"/>
  <c r="AG41" i="11" s="1"/>
  <c r="AH41" i="11" s="1"/>
  <c r="AI41" i="11" s="1"/>
  <c r="AJ41" i="11" s="1"/>
  <c r="AK41" i="11" s="1"/>
  <c r="J40" i="11"/>
  <c r="AB40" i="11" s="1"/>
  <c r="AC40" i="11" s="1"/>
  <c r="AD40" i="11" s="1"/>
  <c r="AE40" i="11" s="1"/>
  <c r="AF40" i="11" s="1"/>
  <c r="AG40" i="11" s="1"/>
  <c r="AH40" i="11" s="1"/>
  <c r="AI40" i="11" s="1"/>
  <c r="AJ40" i="11" s="1"/>
  <c r="AK40" i="11" s="1"/>
  <c r="Z29" i="11"/>
  <c r="Z28" i="11"/>
  <c r="Z27" i="11"/>
  <c r="Z26" i="11"/>
  <c r="Z25" i="11"/>
  <c r="Z24" i="11"/>
  <c r="J29" i="11"/>
  <c r="AB29" i="11" s="1"/>
  <c r="AC29" i="11" s="1"/>
  <c r="AD29" i="11" s="1"/>
  <c r="AE29" i="11" s="1"/>
  <c r="AF29" i="11" s="1"/>
  <c r="AG29" i="11" s="1"/>
  <c r="AH29" i="11" s="1"/>
  <c r="AI29" i="11" s="1"/>
  <c r="AJ29" i="11" s="1"/>
  <c r="AK29" i="11" s="1"/>
  <c r="J28" i="11"/>
  <c r="AB28" i="11" s="1"/>
  <c r="AC28" i="11" s="1"/>
  <c r="AD28" i="11" s="1"/>
  <c r="AE28" i="11" s="1"/>
  <c r="AF28" i="11" s="1"/>
  <c r="AG28" i="11" s="1"/>
  <c r="AH28" i="11" s="1"/>
  <c r="AI28" i="11" s="1"/>
  <c r="AJ28" i="11" s="1"/>
  <c r="AK28" i="11" s="1"/>
  <c r="J27" i="11"/>
  <c r="AB27" i="11" s="1"/>
  <c r="AC27" i="11" s="1"/>
  <c r="AD27" i="11" s="1"/>
  <c r="AE27" i="11" s="1"/>
  <c r="AF27" i="11" s="1"/>
  <c r="AG27" i="11" s="1"/>
  <c r="AH27" i="11" s="1"/>
  <c r="AI27" i="11" s="1"/>
  <c r="AJ27" i="11" s="1"/>
  <c r="AK27" i="11" s="1"/>
  <c r="J26" i="11"/>
  <c r="AB26" i="11" s="1"/>
  <c r="AC26" i="11" s="1"/>
  <c r="AD26" i="11" s="1"/>
  <c r="AE26" i="11" s="1"/>
  <c r="AF26" i="11" s="1"/>
  <c r="AG26" i="11" s="1"/>
  <c r="AH26" i="11" s="1"/>
  <c r="AI26" i="11" s="1"/>
  <c r="AJ26" i="11" s="1"/>
  <c r="AK26" i="11" s="1"/>
  <c r="J25" i="11"/>
  <c r="AA25" i="11" s="1"/>
  <c r="J24" i="11"/>
  <c r="AB24" i="11" s="1"/>
  <c r="AC24" i="11" s="1"/>
  <c r="AD24" i="11" s="1"/>
  <c r="AE24" i="11" s="1"/>
  <c r="AF24" i="11" s="1"/>
  <c r="AG24" i="11" s="1"/>
  <c r="AH24" i="11" s="1"/>
  <c r="AI24" i="11" s="1"/>
  <c r="AJ24" i="11" s="1"/>
  <c r="AK24" i="11" s="1"/>
  <c r="J23" i="11"/>
  <c r="AU14" i="26" l="1"/>
  <c r="AI37" i="26"/>
  <c r="AV13" i="26"/>
  <c r="AJ13" i="26"/>
  <c r="AJ45" i="26"/>
  <c r="AV15" i="26"/>
  <c r="AJ51" i="26"/>
  <c r="AV16" i="26"/>
  <c r="AA41" i="11"/>
  <c r="AA42" i="11"/>
  <c r="AA40" i="11"/>
  <c r="AB25" i="11"/>
  <c r="AC25" i="11" s="1"/>
  <c r="AD25" i="11" s="1"/>
  <c r="AE25" i="11" s="1"/>
  <c r="AF25" i="11" s="1"/>
  <c r="AG25" i="11" s="1"/>
  <c r="AH25" i="11" s="1"/>
  <c r="AI25" i="11" s="1"/>
  <c r="AJ25" i="11" s="1"/>
  <c r="AK25" i="11" s="1"/>
  <c r="AA28" i="11"/>
  <c r="AA26" i="11"/>
  <c r="AA29" i="11"/>
  <c r="AA24" i="11"/>
  <c r="AA27" i="11"/>
  <c r="Z48" i="11"/>
  <c r="AA48" i="11"/>
  <c r="T84" i="11"/>
  <c r="J87" i="11"/>
  <c r="J86" i="11"/>
  <c r="J85" i="11"/>
  <c r="J84" i="11"/>
  <c r="J79" i="11"/>
  <c r="J78" i="11"/>
  <c r="J77" i="11"/>
  <c r="J76" i="11"/>
  <c r="J75" i="11"/>
  <c r="AK51" i="26" l="1"/>
  <c r="AX16" i="26" s="1"/>
  <c r="AW16" i="26"/>
  <c r="AW15" i="26"/>
  <c r="AK45" i="26"/>
  <c r="AX15" i="26" s="1"/>
  <c r="AW13" i="26"/>
  <c r="AK13" i="26"/>
  <c r="AX13" i="26" s="1"/>
  <c r="AV14" i="26"/>
  <c r="AJ37" i="26"/>
  <c r="AB48" i="11"/>
  <c r="AC48" i="11" s="1"/>
  <c r="AD48" i="11" s="1"/>
  <c r="AE48" i="11" s="1"/>
  <c r="AF48" i="11" s="1"/>
  <c r="AG48" i="11" s="1"/>
  <c r="AH48" i="11" s="1"/>
  <c r="AI48" i="11" s="1"/>
  <c r="AJ48" i="11" s="1"/>
  <c r="AK48" i="11" s="1"/>
  <c r="J80" i="11"/>
  <c r="J92" i="11"/>
  <c r="J93" i="11"/>
  <c r="J91" i="11"/>
  <c r="AK37" i="26" l="1"/>
  <c r="AX14" i="26" s="1"/>
  <c r="AW14" i="26"/>
  <c r="L87" i="11"/>
  <c r="S84" i="11" s="1"/>
  <c r="L86" i="11"/>
  <c r="R84" i="11" s="1"/>
  <c r="L85" i="11"/>
  <c r="Q84" i="11" s="1"/>
  <c r="S83" i="11"/>
  <c r="L84" i="11"/>
  <c r="P84" i="11" s="1"/>
  <c r="Q83" i="11"/>
  <c r="P83" i="11"/>
  <c r="O83" i="11"/>
  <c r="R83" i="11"/>
  <c r="L83" i="11"/>
  <c r="O84" i="11" s="1"/>
  <c r="J96" i="11"/>
  <c r="J97" i="11"/>
  <c r="J95" i="11"/>
  <c r="J22" i="11" l="1"/>
  <c r="J21" i="11"/>
  <c r="J20" i="11"/>
  <c r="J19" i="11"/>
  <c r="J18" i="11"/>
  <c r="J17" i="11"/>
  <c r="J16" i="11"/>
  <c r="AB16" i="11" s="1"/>
  <c r="AC16" i="11" s="1"/>
  <c r="AD16" i="11" s="1"/>
  <c r="AE16" i="11" s="1"/>
  <c r="AF16" i="11" s="1"/>
  <c r="AG16" i="11" s="1"/>
  <c r="AH16" i="11" s="1"/>
  <c r="AI16" i="11" s="1"/>
  <c r="AJ16" i="11" s="1"/>
  <c r="AK16" i="11" s="1"/>
  <c r="J15" i="11"/>
  <c r="AB15" i="11" s="1"/>
  <c r="AC15" i="11" s="1"/>
  <c r="AD15" i="11" s="1"/>
  <c r="AE15" i="11" s="1"/>
  <c r="AF15" i="11" s="1"/>
  <c r="AG15" i="11" s="1"/>
  <c r="AH15" i="11" s="1"/>
  <c r="AI15" i="11" s="1"/>
  <c r="AJ15" i="11" s="1"/>
  <c r="AK15" i="11" s="1"/>
  <c r="J14" i="11"/>
  <c r="J13" i="11"/>
  <c r="AB13" i="11" s="1"/>
  <c r="AC13" i="11" s="1"/>
  <c r="AD13" i="11" s="1"/>
  <c r="AE13" i="11" s="1"/>
  <c r="AF13" i="11" s="1"/>
  <c r="AG13" i="11" s="1"/>
  <c r="AH13" i="11" s="1"/>
  <c r="AI13" i="11" s="1"/>
  <c r="AJ13" i="11" s="1"/>
  <c r="AK13" i="11" s="1"/>
  <c r="J38" i="11"/>
  <c r="J37" i="11"/>
  <c r="Z16" i="11"/>
  <c r="Z15" i="11"/>
  <c r="Z14" i="11"/>
  <c r="Z13" i="11"/>
  <c r="J33" i="11"/>
  <c r="J32" i="11"/>
  <c r="AA47" i="11"/>
  <c r="AB46" i="11"/>
  <c r="J43" i="11"/>
  <c r="J39" i="11"/>
  <c r="Z46" i="11"/>
  <c r="Z47" i="11"/>
  <c r="AC46" i="11" l="1"/>
  <c r="AA15" i="11"/>
  <c r="AA13" i="11"/>
  <c r="AA16" i="11"/>
  <c r="I43" i="11"/>
  <c r="AA46" i="11"/>
  <c r="AB47" i="11"/>
  <c r="AC47" i="11" s="1"/>
  <c r="AD47" i="11" s="1"/>
  <c r="AE47" i="11" s="1"/>
  <c r="AF47" i="11" s="1"/>
  <c r="AG47" i="11" s="1"/>
  <c r="AH47" i="11" s="1"/>
  <c r="AI47" i="11" s="1"/>
  <c r="AJ47" i="11" s="1"/>
  <c r="AK47" i="11" s="1"/>
  <c r="F53" i="11"/>
  <c r="F51" i="11"/>
  <c r="AD46" i="11" l="1"/>
  <c r="AE46" i="11" l="1"/>
  <c r="AB14" i="11"/>
  <c r="AC14" i="11" s="1"/>
  <c r="AD14" i="11" s="1"/>
  <c r="AE14" i="11" s="1"/>
  <c r="AF14" i="11" s="1"/>
  <c r="AG14" i="11" s="1"/>
  <c r="AH14" i="11" s="1"/>
  <c r="AI14" i="11" s="1"/>
  <c r="AJ14" i="11" s="1"/>
  <c r="AK14" i="11" s="1"/>
  <c r="AA14" i="11"/>
  <c r="AF46" i="11" l="1"/>
  <c r="AB43" i="11"/>
  <c r="AC43" i="11" s="1"/>
  <c r="AD43" i="11" s="1"/>
  <c r="AE43" i="11" s="1"/>
  <c r="AF43" i="11" s="1"/>
  <c r="AG43" i="11" s="1"/>
  <c r="AH43" i="11" s="1"/>
  <c r="AI43" i="11" s="1"/>
  <c r="AJ43" i="11" s="1"/>
  <c r="AK43" i="11" s="1"/>
  <c r="Z32" i="11"/>
  <c r="Z43" i="11"/>
  <c r="Z39" i="11"/>
  <c r="Z38" i="11"/>
  <c r="Z35" i="11"/>
  <c r="Z34" i="11"/>
  <c r="Z33" i="11"/>
  <c r="Z31" i="11"/>
  <c r="Z30" i="11"/>
  <c r="Z23" i="11"/>
  <c r="Z22" i="11"/>
  <c r="Z21" i="11"/>
  <c r="Z20" i="11"/>
  <c r="Z19" i="11"/>
  <c r="Z18" i="11"/>
  <c r="Z17" i="11"/>
  <c r="AA23" i="11"/>
  <c r="AB22" i="11"/>
  <c r="AC22" i="11" s="1"/>
  <c r="AD22" i="11" s="1"/>
  <c r="AE22" i="11" s="1"/>
  <c r="AF22" i="11" s="1"/>
  <c r="AG22" i="11" s="1"/>
  <c r="AH22" i="11" s="1"/>
  <c r="AI22" i="11" s="1"/>
  <c r="AJ22" i="11" s="1"/>
  <c r="AK22" i="11" s="1"/>
  <c r="AB20" i="11"/>
  <c r="AB18" i="11"/>
  <c r="AC18" i="11" s="1"/>
  <c r="AD18" i="11" s="1"/>
  <c r="AE18" i="11" s="1"/>
  <c r="AF18" i="11" s="1"/>
  <c r="AG18" i="11" s="1"/>
  <c r="AH18" i="11" s="1"/>
  <c r="AI18" i="11" s="1"/>
  <c r="AJ18" i="11" s="1"/>
  <c r="AK18" i="11" s="1"/>
  <c r="AB17" i="11"/>
  <c r="AC17" i="11" s="1"/>
  <c r="AD17" i="11" s="1"/>
  <c r="AE17" i="11" s="1"/>
  <c r="AF17" i="11" s="1"/>
  <c r="AG17" i="11" s="1"/>
  <c r="AH17" i="11" s="1"/>
  <c r="AI17" i="11" s="1"/>
  <c r="AJ17" i="11" s="1"/>
  <c r="AK17" i="11" s="1"/>
  <c r="J35" i="11"/>
  <c r="AB35" i="11" s="1"/>
  <c r="AC35" i="11" s="1"/>
  <c r="AD35" i="11" s="1"/>
  <c r="AE35" i="11" s="1"/>
  <c r="AF35" i="11" s="1"/>
  <c r="AG35" i="11" s="1"/>
  <c r="AH35" i="11" s="1"/>
  <c r="AI35" i="11" s="1"/>
  <c r="AJ35" i="11" s="1"/>
  <c r="AK35" i="11" s="1"/>
  <c r="J65" i="11"/>
  <c r="J60" i="11"/>
  <c r="J59" i="11"/>
  <c r="J58" i="11"/>
  <c r="J57" i="11"/>
  <c r="AB59" i="11" l="1"/>
  <c r="AC59" i="11" s="1"/>
  <c r="AD59" i="11" s="1"/>
  <c r="AE59" i="11" s="1"/>
  <c r="AF59" i="11" s="1"/>
  <c r="AG59" i="11" s="1"/>
  <c r="AH59" i="11" s="1"/>
  <c r="AI59" i="11" s="1"/>
  <c r="AJ59" i="11" s="1"/>
  <c r="AK59" i="11" s="1"/>
  <c r="AA59" i="11"/>
  <c r="AB60" i="11"/>
  <c r="AC60" i="11" s="1"/>
  <c r="AD60" i="11" s="1"/>
  <c r="AE60" i="11" s="1"/>
  <c r="AF60" i="11" s="1"/>
  <c r="AG60" i="11" s="1"/>
  <c r="AH60" i="11" s="1"/>
  <c r="AI60" i="11" s="1"/>
  <c r="AJ60" i="11" s="1"/>
  <c r="AK60" i="11" s="1"/>
  <c r="AA60" i="11"/>
  <c r="AB65" i="11"/>
  <c r="AC65" i="11" s="1"/>
  <c r="AD65" i="11" s="1"/>
  <c r="AE65" i="11" s="1"/>
  <c r="AF65" i="11" s="1"/>
  <c r="AG65" i="11" s="1"/>
  <c r="AH65" i="11" s="1"/>
  <c r="AI65" i="11" s="1"/>
  <c r="AJ65" i="11" s="1"/>
  <c r="AK65" i="11" s="1"/>
  <c r="AA65" i="11"/>
  <c r="AA57" i="11"/>
  <c r="AB57" i="11"/>
  <c r="AC57" i="11" s="1"/>
  <c r="AD57" i="11" s="1"/>
  <c r="AE57" i="11" s="1"/>
  <c r="AF57" i="11" s="1"/>
  <c r="AG57" i="11" s="1"/>
  <c r="AH57" i="11" s="1"/>
  <c r="AI57" i="11" s="1"/>
  <c r="AJ57" i="11" s="1"/>
  <c r="AK57" i="11" s="1"/>
  <c r="AB58" i="11"/>
  <c r="AC58" i="11" s="1"/>
  <c r="AD58" i="11" s="1"/>
  <c r="AE58" i="11" s="1"/>
  <c r="AF58" i="11" s="1"/>
  <c r="AG58" i="11" s="1"/>
  <c r="AH58" i="11" s="1"/>
  <c r="AI58" i="11" s="1"/>
  <c r="AJ58" i="11" s="1"/>
  <c r="AK58" i="11" s="1"/>
  <c r="AA58" i="11"/>
  <c r="AG46" i="11"/>
  <c r="I34" i="11"/>
  <c r="AC20" i="11"/>
  <c r="AA20" i="11"/>
  <c r="J53" i="11"/>
  <c r="J52" i="11"/>
  <c r="J55" i="11"/>
  <c r="J56" i="11"/>
  <c r="J66" i="11"/>
  <c r="J54" i="11"/>
  <c r="AA35" i="11"/>
  <c r="AA22" i="11"/>
  <c r="AA43" i="11"/>
  <c r="AB21" i="11"/>
  <c r="AA21" i="11"/>
  <c r="AB19" i="11"/>
  <c r="AC19" i="11" s="1"/>
  <c r="AD19" i="11" s="1"/>
  <c r="AE19" i="11" s="1"/>
  <c r="AF19" i="11" s="1"/>
  <c r="AG19" i="11" s="1"/>
  <c r="AH19" i="11" s="1"/>
  <c r="AI19" i="11" s="1"/>
  <c r="AJ19" i="11" s="1"/>
  <c r="AK19" i="11" s="1"/>
  <c r="AA19" i="11"/>
  <c r="AB32" i="11"/>
  <c r="AA32" i="11"/>
  <c r="AA18" i="11"/>
  <c r="AA17" i="11"/>
  <c r="AB23" i="11"/>
  <c r="AC23" i="11" s="1"/>
  <c r="AD23" i="11" s="1"/>
  <c r="AE23" i="11" s="1"/>
  <c r="AF23" i="11" s="1"/>
  <c r="AG23" i="11" s="1"/>
  <c r="AH23" i="11" s="1"/>
  <c r="AI23" i="11" s="1"/>
  <c r="AJ23" i="11" s="1"/>
  <c r="AK23" i="11" s="1"/>
  <c r="AB33" i="11"/>
  <c r="AC33" i="11" s="1"/>
  <c r="AD33" i="11" s="1"/>
  <c r="AE33" i="11" s="1"/>
  <c r="AF33" i="11" s="1"/>
  <c r="AG33" i="11" s="1"/>
  <c r="AH33" i="11" s="1"/>
  <c r="AI33" i="11" s="1"/>
  <c r="AJ33" i="11" s="1"/>
  <c r="AK33" i="11" s="1"/>
  <c r="AA33" i="11"/>
  <c r="AA66" i="11" l="1"/>
  <c r="AB66" i="11"/>
  <c r="AC66" i="11" s="1"/>
  <c r="AD66" i="11" s="1"/>
  <c r="AE66" i="11" s="1"/>
  <c r="AF66" i="11" s="1"/>
  <c r="AG66" i="11" s="1"/>
  <c r="AH66" i="11" s="1"/>
  <c r="AI66" i="11" s="1"/>
  <c r="AJ66" i="11" s="1"/>
  <c r="AK66" i="11" s="1"/>
  <c r="AA52" i="11"/>
  <c r="AB52" i="11"/>
  <c r="AC52" i="11" s="1"/>
  <c r="AD52" i="11" s="1"/>
  <c r="AE52" i="11" s="1"/>
  <c r="AF52" i="11" s="1"/>
  <c r="AG52" i="11" s="1"/>
  <c r="AH52" i="11" s="1"/>
  <c r="AI52" i="11" s="1"/>
  <c r="AJ52" i="11" s="1"/>
  <c r="AK52" i="11" s="1"/>
  <c r="AA53" i="11"/>
  <c r="AB53" i="11"/>
  <c r="AC53" i="11" s="1"/>
  <c r="AD53" i="11" s="1"/>
  <c r="AE53" i="11" s="1"/>
  <c r="AF53" i="11" s="1"/>
  <c r="AG53" i="11" s="1"/>
  <c r="AH53" i="11" s="1"/>
  <c r="AI53" i="11" s="1"/>
  <c r="AJ53" i="11" s="1"/>
  <c r="AK53" i="11" s="1"/>
  <c r="AB54" i="11"/>
  <c r="AC54" i="11" s="1"/>
  <c r="AD54" i="11" s="1"/>
  <c r="AE54" i="11" s="1"/>
  <c r="AF54" i="11" s="1"/>
  <c r="AG54" i="11" s="1"/>
  <c r="AH54" i="11" s="1"/>
  <c r="AI54" i="11" s="1"/>
  <c r="AJ54" i="11" s="1"/>
  <c r="AK54" i="11" s="1"/>
  <c r="AA54" i="11"/>
  <c r="AB56" i="11"/>
  <c r="AC56" i="11" s="1"/>
  <c r="AD56" i="11" s="1"/>
  <c r="AE56" i="11" s="1"/>
  <c r="AF56" i="11" s="1"/>
  <c r="AG56" i="11" s="1"/>
  <c r="AH56" i="11" s="1"/>
  <c r="AI56" i="11" s="1"/>
  <c r="AJ56" i="11" s="1"/>
  <c r="AK56" i="11" s="1"/>
  <c r="AA56" i="11"/>
  <c r="AA55" i="11"/>
  <c r="AB55" i="11"/>
  <c r="AC55" i="11" s="1"/>
  <c r="AD55" i="11" s="1"/>
  <c r="AE55" i="11" s="1"/>
  <c r="AF55" i="11" s="1"/>
  <c r="AG55" i="11" s="1"/>
  <c r="AH55" i="11" s="1"/>
  <c r="AI55" i="11" s="1"/>
  <c r="AJ55" i="11" s="1"/>
  <c r="AK55" i="11" s="1"/>
  <c r="AH46" i="11"/>
  <c r="AD20" i="11"/>
  <c r="AC21" i="11"/>
  <c r="AD21" i="11" s="1"/>
  <c r="AE21" i="11" s="1"/>
  <c r="AF21" i="11" s="1"/>
  <c r="AG21" i="11" s="1"/>
  <c r="AH21" i="11" s="1"/>
  <c r="AI21" i="11" s="1"/>
  <c r="AJ21" i="11" s="1"/>
  <c r="AK21" i="11" s="1"/>
  <c r="AC32" i="11"/>
  <c r="AI46" i="11" l="1"/>
  <c r="AE20" i="11"/>
  <c r="AD32" i="11"/>
  <c r="J34" i="11"/>
  <c r="AJ46" i="11" l="1"/>
  <c r="AF20" i="11"/>
  <c r="AE32" i="11"/>
  <c r="AA34" i="11"/>
  <c r="AB34" i="11"/>
  <c r="AB37" i="11"/>
  <c r="J51" i="11"/>
  <c r="I67" i="11" s="1"/>
  <c r="Z51" i="11"/>
  <c r="Z45" i="11"/>
  <c r="AB45" i="11"/>
  <c r="AO15" i="11" s="1"/>
  <c r="Z37" i="11"/>
  <c r="AK46" i="11" l="1"/>
  <c r="I30" i="11"/>
  <c r="J30" i="11" s="1"/>
  <c r="I35" i="11" s="1"/>
  <c r="AG20" i="11"/>
  <c r="AF32" i="11"/>
  <c r="AB51" i="11"/>
  <c r="AC51" i="11" s="1"/>
  <c r="AD51" i="11" s="1"/>
  <c r="AE51" i="11" s="1"/>
  <c r="AF51" i="11" s="1"/>
  <c r="AG51" i="11" s="1"/>
  <c r="AH51" i="11" s="1"/>
  <c r="AI51" i="11" s="1"/>
  <c r="AJ51" i="11" s="1"/>
  <c r="AK51" i="11" s="1"/>
  <c r="AA51" i="11"/>
  <c r="AN16" i="11" s="1"/>
  <c r="AC34" i="11"/>
  <c r="AC31" i="11"/>
  <c r="AD31" i="11" s="1"/>
  <c r="AE31" i="11" s="1"/>
  <c r="AF31" i="11" s="1"/>
  <c r="AG31" i="11" s="1"/>
  <c r="AH31" i="11" s="1"/>
  <c r="AI31" i="11" s="1"/>
  <c r="AJ31" i="11" s="1"/>
  <c r="AK31" i="11" s="1"/>
  <c r="AA38" i="11"/>
  <c r="AB38" i="11"/>
  <c r="AC38" i="11" s="1"/>
  <c r="AD38" i="11" s="1"/>
  <c r="AE38" i="11" s="1"/>
  <c r="AF38" i="11" s="1"/>
  <c r="AG38" i="11" s="1"/>
  <c r="AH38" i="11" s="1"/>
  <c r="AI38" i="11" s="1"/>
  <c r="AJ38" i="11" s="1"/>
  <c r="AK38" i="11" s="1"/>
  <c r="AB39" i="11"/>
  <c r="AC39" i="11" s="1"/>
  <c r="AD39" i="11" s="1"/>
  <c r="AE39" i="11" s="1"/>
  <c r="AF39" i="11" s="1"/>
  <c r="AG39" i="11" s="1"/>
  <c r="AH39" i="11" s="1"/>
  <c r="AI39" i="11" s="1"/>
  <c r="AJ39" i="11" s="1"/>
  <c r="AK39" i="11" s="1"/>
  <c r="AA39" i="11"/>
  <c r="AA45" i="11"/>
  <c r="AN15" i="11" s="1"/>
  <c r="AC37" i="11"/>
  <c r="AC45" i="11"/>
  <c r="AP15" i="11" s="1"/>
  <c r="AA37" i="11"/>
  <c r="AN14" i="11" l="1"/>
  <c r="AP14" i="11"/>
  <c r="AO14" i="11"/>
  <c r="AA30" i="11"/>
  <c r="AN13" i="11" s="1"/>
  <c r="AB30" i="11"/>
  <c r="AO13" i="11" s="1"/>
  <c r="AO16" i="11"/>
  <c r="AD34" i="11"/>
  <c r="AH20" i="11"/>
  <c r="AG32" i="11"/>
  <c r="AD37" i="11"/>
  <c r="AQ14" i="11" s="1"/>
  <c r="AD45" i="11"/>
  <c r="AQ15" i="11" s="1"/>
  <c r="AC30" i="11" l="1"/>
  <c r="AP13" i="11" s="1"/>
  <c r="AE34" i="11"/>
  <c r="AI20" i="11"/>
  <c r="AH32" i="11"/>
  <c r="AP16" i="11"/>
  <c r="AE37" i="11"/>
  <c r="AR14" i="11" s="1"/>
  <c r="AE45" i="11"/>
  <c r="AR15" i="11" s="1"/>
  <c r="AD30" i="11" l="1"/>
  <c r="AQ13" i="11" s="1"/>
  <c r="AF34" i="11"/>
  <c r="AJ20" i="11"/>
  <c r="AI32" i="11"/>
  <c r="AQ16" i="11"/>
  <c r="AF37" i="11"/>
  <c r="AS14" i="11" s="1"/>
  <c r="AF45" i="11"/>
  <c r="AS15" i="11" s="1"/>
  <c r="AE30" i="11" l="1"/>
  <c r="AR13" i="11" s="1"/>
  <c r="AG34" i="11"/>
  <c r="AK20" i="11"/>
  <c r="AJ32" i="11"/>
  <c r="AR16" i="11"/>
  <c r="AG37" i="11"/>
  <c r="AT14" i="11" s="1"/>
  <c r="AG45" i="11"/>
  <c r="AT15" i="11" s="1"/>
  <c r="AF30" i="11" l="1"/>
  <c r="AS13" i="11" s="1"/>
  <c r="AH34" i="11"/>
  <c r="AK32" i="11"/>
  <c r="AS16" i="11"/>
  <c r="AH37" i="11"/>
  <c r="AU14" i="11" s="1"/>
  <c r="AH45" i="11"/>
  <c r="AU15" i="11" s="1"/>
  <c r="AG30" i="11" l="1"/>
  <c r="AT13" i="11" s="1"/>
  <c r="AI34" i="11"/>
  <c r="AT16" i="11"/>
  <c r="AI37" i="11"/>
  <c r="AV14" i="11" s="1"/>
  <c r="AI45" i="11"/>
  <c r="AV15" i="11" s="1"/>
  <c r="AH30" i="11" l="1"/>
  <c r="AU13" i="11" s="1"/>
  <c r="AJ34" i="11"/>
  <c r="AU16" i="11"/>
  <c r="AJ37" i="11"/>
  <c r="AW14" i="11" s="1"/>
  <c r="AJ45" i="11"/>
  <c r="AW15" i="11" s="1"/>
  <c r="AI30" i="11" l="1"/>
  <c r="AV13" i="11" s="1"/>
  <c r="AK34" i="11"/>
  <c r="AV16" i="11"/>
  <c r="AK37" i="11"/>
  <c r="AX14" i="11" s="1"/>
  <c r="AK45" i="11"/>
  <c r="AX15" i="11" s="1"/>
  <c r="AJ30" i="11" l="1"/>
  <c r="AW13" i="11" s="1"/>
  <c r="AX16" i="11"/>
  <c r="AW16" i="11"/>
  <c r="AK30" i="11" l="1"/>
  <c r="AX13" i="11" s="1"/>
</calcChain>
</file>

<file path=xl/sharedStrings.xml><?xml version="1.0" encoding="utf-8"?>
<sst xmlns="http://schemas.openxmlformats.org/spreadsheetml/2006/main" count="22625" uniqueCount="3726">
  <si>
    <t>Manufacturing</t>
  </si>
  <si>
    <t>Transport</t>
  </si>
  <si>
    <t>Use</t>
  </si>
  <si>
    <t>End of Life</t>
  </si>
  <si>
    <t>Uncertainty 
%</t>
  </si>
  <si>
    <t>Impact - uncertainty</t>
  </si>
  <si>
    <t>Item</t>
  </si>
  <si>
    <t>Notes</t>
  </si>
  <si>
    <t>Graphing - itemized</t>
  </si>
  <si>
    <t>Materials &amp; Mfg.</t>
  </si>
  <si>
    <t>Items per func.unit (#)</t>
  </si>
  <si>
    <t>Mass per item
(kg)</t>
  </si>
  <si>
    <t>Process</t>
  </si>
  <si>
    <t>CED</t>
  </si>
  <si>
    <t>ReCiPe</t>
  </si>
  <si>
    <t>(Total)</t>
  </si>
  <si>
    <t>human health</t>
  </si>
  <si>
    <t>resources</t>
  </si>
  <si>
    <t>unit</t>
  </si>
  <si>
    <t>MJ</t>
  </si>
  <si>
    <t>A.020.01.112</t>
  </si>
  <si>
    <t>A.020.01.113</t>
  </si>
  <si>
    <t>.</t>
  </si>
  <si>
    <t xml:space="preserve">Materials, metals, ferro, stainless steel </t>
  </si>
  <si>
    <t xml:space="preserve">Materials, metals, ferro, steel automation </t>
  </si>
  <si>
    <t xml:space="preserve">Materials, metals, ferro, steel cast </t>
  </si>
  <si>
    <t xml:space="preserve">Materials, metals, ferro, steel construction </t>
  </si>
  <si>
    <t xml:space="preserve">Materials, metals, ferro, steel draw </t>
  </si>
  <si>
    <t xml:space="preserve">Materials, metals, ferro, steel high grade </t>
  </si>
  <si>
    <t xml:space="preserve">Materials, metals, ferro, steel high temperature </t>
  </si>
  <si>
    <t xml:space="preserve">Materials, metals, ferro, steel low temperature </t>
  </si>
  <si>
    <t xml:space="preserve">Materials, metals, ferro, steel spring </t>
  </si>
  <si>
    <t xml:space="preserve">Materials, metals, non ferro, aluminiums </t>
  </si>
  <si>
    <t xml:space="preserve">Materials, metals, non ferro, coppers </t>
  </si>
  <si>
    <t>Materials, metals, non ferro, magnesiums</t>
  </si>
  <si>
    <t>Materials, metals, non ferro, nickels</t>
  </si>
  <si>
    <t>Materials, metals, non ferro, titaniums</t>
  </si>
  <si>
    <t>Materials, metals, non ferro, zincs</t>
  </si>
  <si>
    <t xml:space="preserve">Materials, plastics, Thermoplasts                         </t>
  </si>
  <si>
    <t>Materials, water</t>
  </si>
  <si>
    <t>Materials, wood, Class I (&gt;25y)</t>
  </si>
  <si>
    <t>Materials, wood, Class II (15-25y)</t>
  </si>
  <si>
    <t>Materials, wood, Class III (10-15y)</t>
  </si>
  <si>
    <t>Materials, wood, Class IV (5-10y)</t>
  </si>
  <si>
    <t>Materials, wood, Class V (&lt;5y)</t>
  </si>
  <si>
    <t>Materials, wood, unknown durability</t>
  </si>
  <si>
    <t>Materials, wood, products</t>
  </si>
  <si>
    <t>Energy, electricity by fuel</t>
  </si>
  <si>
    <t>Energy, heat</t>
  </si>
  <si>
    <t>tkm</t>
  </si>
  <si>
    <t>m3km</t>
  </si>
  <si>
    <t>Processing, metals, chipping per kg removed, the ecoburden of the removed materials in Idemat not included, in Ecoinvent included</t>
  </si>
  <si>
    <t xml:space="preserve">Processing, metals, coating </t>
  </si>
  <si>
    <t>Processing, metals, welding steel</t>
  </si>
  <si>
    <t>Processing, non-ferro</t>
  </si>
  <si>
    <t>Processing, plastics</t>
  </si>
  <si>
    <t>Processing, wood</t>
  </si>
  <si>
    <t xml:space="preserve">waste treatment, co-firing power plant elastomers </t>
  </si>
  <si>
    <t xml:space="preserve">waste treatment, co-firing power plant others </t>
  </si>
  <si>
    <t xml:space="preserve">waste treatment, co-firing power plant thermoplastics </t>
  </si>
  <si>
    <t xml:space="preserve">waste treatment, co-firing power plant thermosets </t>
  </si>
  <si>
    <t>waste treatment, combustion in small elec. power plant</t>
  </si>
  <si>
    <t xml:space="preserve">waste treatment,  municipal waste incineration with electricity, elastomers </t>
  </si>
  <si>
    <t xml:space="preserve">waste treatment,  municipal waste incineration with electricity, others </t>
  </si>
  <si>
    <t xml:space="preserve">waste treatment,  municipal waste incineration with electricity, thermoplastics </t>
  </si>
  <si>
    <t xml:space="preserve">waste treatment,  municipal waste incineration with electricity, thermosets </t>
  </si>
  <si>
    <t>Total</t>
  </si>
  <si>
    <t>eco-costs of</t>
  </si>
  <si>
    <t>water</t>
  </si>
  <si>
    <t>eco-costs</t>
  </si>
  <si>
    <t>resource</t>
  </si>
  <si>
    <t xml:space="preserve">carbon </t>
  </si>
  <si>
    <t>ecotoxicity</t>
  </si>
  <si>
    <t>scarcity</t>
  </si>
  <si>
    <t>euro</t>
  </si>
  <si>
    <t xml:space="preserve">euro </t>
  </si>
  <si>
    <t>Mass per item
(ton)</t>
  </si>
  <si>
    <t>Distance per item
(km)</t>
  </si>
  <si>
    <t>Eco-Intensity (impacts/
ton-km)</t>
  </si>
  <si>
    <t>Eco-Intensity (impacts/kg)</t>
  </si>
  <si>
    <t>Design option:</t>
  </si>
  <si>
    <t>Impact + uncertainty gradient ----------------------&gt;</t>
  </si>
  <si>
    <t>Graphing - by life cycle stage</t>
  </si>
  <si>
    <t>Calculated Impact</t>
  </si>
  <si>
    <t>Electricity Use (NL avg.)</t>
  </si>
  <si>
    <t>Assumed Dutch electricity mix.  Exact data in IDEMAT, but other countries plausible choices, too, so higher uncertainty.</t>
  </si>
  <si>
    <t>Eco-Intensity (impacts/MJ
 or other)</t>
  </si>
  <si>
    <t>Amount per item 
(MJ or other)</t>
  </si>
  <si>
    <r>
      <rPr>
        <b/>
        <sz val="10"/>
        <color theme="1"/>
        <rFont val="Verdana"/>
        <family val="2"/>
      </rPr>
      <t>Purpose:</t>
    </r>
    <r>
      <rPr>
        <sz val="10"/>
        <color theme="1"/>
        <rFont val="Verdana"/>
        <family val="2"/>
      </rPr>
      <t xml:space="preserve"> Estimate biggest impacts to set design priorities</t>
    </r>
  </si>
  <si>
    <t>ReCiPe2016</t>
  </si>
  <si>
    <t>Note:</t>
  </si>
  <si>
    <t>endpoint (Pt)</t>
  </si>
  <si>
    <t>World(2010) H/A</t>
  </si>
  <si>
    <t>Materials, metals, non ferro        Note: when 'virgin' is added it is 100% primary, when nothing is added it is a european market mix accoding to JRC report : Towards recycling indicators based on EU flows and raw materials analysis system data. 2018</t>
  </si>
  <si>
    <t>Materials, packaging MAP films</t>
  </si>
  <si>
    <t>Materials, packaging MAP gasses</t>
  </si>
  <si>
    <t xml:space="preserve">Materials, plastics, Thermosets                          </t>
  </si>
  <si>
    <t>Materials, wood, fot wet civil engineering</t>
  </si>
  <si>
    <t xml:space="preserve">Transport, air                                                                   </t>
  </si>
  <si>
    <t xml:space="preserve">Transport, rail                                         </t>
  </si>
  <si>
    <t xml:space="preserve">Transport, water                                     </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</si>
  <si>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</si>
  <si>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</si>
  <si>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</si>
  <si>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</si>
  <si>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</si>
  <si>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</si>
  <si>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</si>
  <si>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</si>
  <si>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</si>
  <si>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</si>
  <si>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</si>
  <si>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</si>
  <si>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</si>
  <si>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</si>
  <si>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</si>
  <si>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</si>
  <si>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</si>
  <si>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</si>
  <si>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</si>
  <si>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</si>
  <si>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Eutrophication</t>
  </si>
  <si>
    <t>Photochemical</t>
  </si>
  <si>
    <t>Fine dust</t>
  </si>
  <si>
    <t xml:space="preserve">Ecotoxicity </t>
  </si>
  <si>
    <t>Baseline Water</t>
  </si>
  <si>
    <t>fossil</t>
  </si>
  <si>
    <t>nuclear</t>
  </si>
  <si>
    <t>biomass</t>
  </si>
  <si>
    <t>wind, solar, geo</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</si>
  <si>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</si>
  <si>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</si>
  <si>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</si>
  <si>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</si>
  <si>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</si>
  <si>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</si>
  <si>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</si>
  <si>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</si>
  <si>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</si>
  <si>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</si>
  <si>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</si>
  <si>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 xml:space="preserve"> Human health</t>
  </si>
  <si>
    <t>Terrestrial ecosystem</t>
  </si>
  <si>
    <t>Aquatic ecosystems</t>
  </si>
  <si>
    <t xml:space="preserve">oxidants   euro </t>
  </si>
  <si>
    <t>DALY</t>
  </si>
  <si>
    <t>species.year</t>
  </si>
  <si>
    <t>USD2013</t>
  </si>
  <si>
    <t>The LCA calculation model can be depicted as follows:</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</si>
  <si>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</si>
  <si>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</si>
  <si>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t>This database provides data on the eco-costs on several aggregation levels:</t>
  </si>
  <si>
    <t>Note: detailed calculations of ecocosts of Ecoinvent LCIs  are only available on the blackboard of the Delft University of Technology</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</si>
  <si>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</si>
  <si>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</si>
  <si>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</si>
  <si>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</si>
  <si>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5.  EVR data for different consumption sectors for the EU25 (EIPRO study) (from cradle to gate)</t>
  </si>
  <si>
    <t>This excel file on emissions and resource depletion provides data on:</t>
  </si>
  <si>
    <t>- emisssion data of pure substances which are emitted: tab "emissions full lists" (the charaterisation tables)</t>
  </si>
  <si>
    <t>- material scarcity data of pure substances which are used in the life-cycle chain: table "materials depl"</t>
  </si>
  <si>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</si>
  <si>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Changes:</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</si>
  <si>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</si>
  <si>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</si>
  <si>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</si>
  <si>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</si>
  <si>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</si>
  <si>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</si>
  <si>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</si>
  <si>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</si>
  <si>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</si>
  <si>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</si>
  <si>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</si>
  <si>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agrofootprint added, and ReCiPe updated to '2016'</t>
  </si>
  <si>
    <t>small corrections in CED and Recipe</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</si>
  <si>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</si>
  <si>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</si>
  <si>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</si>
  <si>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</si>
  <si>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</si>
  <si>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</si>
  <si>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</si>
  <si>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wood revised and wood for wet civil engineering added</t>
  </si>
  <si>
    <t>revision in ecocosts fine dust midpoint table</t>
  </si>
  <si>
    <t>new data rare earth scarcity</t>
  </si>
  <si>
    <t>new data metal scarcity</t>
  </si>
  <si>
    <t>tab added for EN15804</t>
  </si>
  <si>
    <t>battery data added for innomat:  Iron Nitride magnet, SmCo magnet, ceramic magnet</t>
  </si>
  <si>
    <t>carbon fibre changed and CED sustainable wind sun water corrected, estimate boron added</t>
  </si>
  <si>
    <t>innomat data added:, graphite, ZnO, MnO2, Boron</t>
  </si>
  <si>
    <t>lnadfill replaced under waste handllng F.130.01</t>
  </si>
  <si>
    <t>glass bottles changed</t>
  </si>
  <si>
    <t>waste handling lines added (digesting cow dung, digesting food waste, digesting garden waste, composting)</t>
  </si>
  <si>
    <t>tomato study added</t>
  </si>
  <si>
    <t>new calculations based on ecocosts 2017 version V1.6 (for academic year 2019/2020)</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</si>
  <si>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</si>
  <si>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</si>
  <si>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</si>
  <si>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</si>
  <si>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name changed from Idematapp to Idemat</t>
  </si>
  <si>
    <t>food revised (fish)</t>
  </si>
  <si>
    <t>stainless steel (and metals) revised, by revising EoL-RIR (recycled content); plus agri-footprint (5) updated and World Food database added (only eco-costs) in the Simapro Release 9.1.1.1</t>
  </si>
  <si>
    <t xml:space="preserve">ReCiPe and EF recalculated </t>
  </si>
  <si>
    <t xml:space="preserve">The IDEMAT App (and the IDEMATlightLCA App) facilitates the search for sustainable materials by combining the cradle-to-gate data with end-of-life scenarios: see </t>
  </si>
  <si>
    <t xml:space="preserve">www.idematapp.com </t>
  </si>
  <si>
    <t xml:space="preserve">Available for Iphone and Ipad in the App Store, and for Android smartphones in the Google Play store </t>
  </si>
  <si>
    <t>The line numbers of a material or service in these apps correspond with the line numbers in the Idematapp tab, as well as in the Idemat tab and Ecoinvent tab (of the Idemat file at the blackboard)</t>
  </si>
  <si>
    <t>Landfill</t>
  </si>
  <si>
    <t xml:space="preserve">cancer        euro </t>
  </si>
  <si>
    <t xml:space="preserve"> euro </t>
  </si>
  <si>
    <t xml:space="preserve">Materials, metals, rare earth    </t>
  </si>
  <si>
    <t>Materials, plastics, bioplastics</t>
  </si>
  <si>
    <t>Materials, plastics, recycled plastics</t>
  </si>
  <si>
    <t xml:space="preserve">Transport, pipeline                                                        </t>
  </si>
  <si>
    <t>Processing, Paper and packaging</t>
  </si>
  <si>
    <t>The eco-costs 2023 data in this database are based on the latest midpoint tables:</t>
  </si>
  <si>
    <t>- UseTox 2 for Ecotoxicity and Human toxicity (cancer and non-cancer) as reccommended by EF</t>
  </si>
  <si>
    <t>- EF recommended characterisation factors for  acidification, eutrofication, photochemical oxidant forming and fine dust</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</si>
  <si>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</si>
  <si>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</si>
  <si>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</si>
  <si>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</si>
  <si>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</si>
  <si>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</si>
  <si>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</si>
  <si>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</si>
  <si>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</si>
  <si>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</si>
  <si>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</si>
  <si>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</si>
  <si>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</si>
  <si>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</si>
  <si>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</si>
  <si>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</si>
  <si>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</si>
  <si>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</si>
  <si>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</si>
  <si>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data paper and packaging changed in materials as well as processing</t>
  </si>
  <si>
    <t>PEI added and special plastics renumbered</t>
  </si>
  <si>
    <t>recalculation of PB-1</t>
  </si>
  <si>
    <t>recalculation CED of plastics and electricity per fuel</t>
  </si>
  <si>
    <t>Aluminium trade and EVOH renewed</t>
  </si>
  <si>
    <t>LNG added and pipeline renewed</t>
  </si>
  <si>
    <t>printing and refrigerants added</t>
  </si>
  <si>
    <r>
      <rPr>
        <b/>
        <sz val="10"/>
        <color theme="1"/>
        <rFont val="Verdana"/>
        <family val="2"/>
      </rPr>
      <t>Impact unit:</t>
    </r>
    <r>
      <rPr>
        <sz val="10"/>
        <color theme="1"/>
        <rFont val="Verdana"/>
        <family val="2"/>
      </rPr>
      <t xml:space="preserve"> kg CO2 eq. and eco-costs</t>
    </r>
  </si>
  <si>
    <t>Aluminium, processing</t>
  </si>
  <si>
    <t>polymers (take PP)</t>
  </si>
  <si>
    <t>polymers extrusion</t>
  </si>
  <si>
    <t>Energy per activity
(MJ)</t>
  </si>
  <si>
    <t>steel, rolling</t>
  </si>
  <si>
    <t>Eco-intensity (impacts per MJ)</t>
  </si>
  <si>
    <t>Eco-intensity (impacts per kg)</t>
  </si>
  <si>
    <t>electronics</t>
  </si>
  <si>
    <t>magnets</t>
  </si>
  <si>
    <t>others (tyres, glass, etc)</t>
  </si>
  <si>
    <t>li-ion battery (take NMC811) excl electronics</t>
  </si>
  <si>
    <t>Assumed Swedish electricity mix.  Exact data in IDEMAT, but other countries plausible choices, too, so higher uncertainty.</t>
  </si>
  <si>
    <t>Electricity Use (Sweden)</t>
  </si>
  <si>
    <t>truck</t>
  </si>
  <si>
    <t>Assumed Polish electricity mix.  Exact data in IDEMAT, but other countries plausible choices, too, so higher uncertainty.</t>
  </si>
  <si>
    <t>Electricity Use (France)</t>
  </si>
  <si>
    <t>subtotal</t>
  </si>
  <si>
    <t>item</t>
  </si>
  <si>
    <t>database name</t>
  </si>
  <si>
    <t>total manufacturing</t>
  </si>
  <si>
    <t>total transport</t>
  </si>
  <si>
    <t>Do-It-Yourself LCA Estimation From Idemat Lookup Tables</t>
  </si>
  <si>
    <t>Electricity Use (Norway)</t>
  </si>
  <si>
    <t>Assumed Norwegian electricity mix.  Exact data in IDEMAT, but other countries plausible choices, too, so higher uncertainty.</t>
  </si>
  <si>
    <t>petrol</t>
  </si>
  <si>
    <t>eco payout</t>
  </si>
  <si>
    <t>km</t>
  </si>
  <si>
    <t>NL</t>
  </si>
  <si>
    <t>Norway</t>
  </si>
  <si>
    <t>Electricity Use (Poland)</t>
  </si>
  <si>
    <t>Poland</t>
  </si>
  <si>
    <t>Comparison electrical versus petrol in eco-costs</t>
  </si>
  <si>
    <t>petrol - electric</t>
  </si>
  <si>
    <t>200000 km 1 kWh/5 km</t>
  </si>
  <si>
    <t>includes mfg process for roling and pressing steel plates</t>
  </si>
  <si>
    <t>type of polymer not known, but PP is common</t>
  </si>
  <si>
    <t xml:space="preserve">assumption </t>
  </si>
  <si>
    <t>for wires this is the Idemat LCI, including percentage recycing</t>
  </si>
  <si>
    <t>weight is estimate per kW electrical motor</t>
  </si>
  <si>
    <t>exact data in IDEMAT, but some variance for different battery manufacturers</t>
  </si>
  <si>
    <t xml:space="preserve">data in IDEMAT, but many options, so high uncertainty.  </t>
  </si>
  <si>
    <t>a factor 1.3 to cope with the production waste losses</t>
  </si>
  <si>
    <t>Uncertainty rubric: 10% for database perfect match, 30% for plausible substitution, 100% for hughe differences of production facilities</t>
  </si>
  <si>
    <t>to match carbon footprint data from publication Volvo</t>
  </si>
  <si>
    <t>ship ocean</t>
  </si>
  <si>
    <t>ship coaster</t>
  </si>
  <si>
    <t>parts from china to sweden</t>
  </si>
  <si>
    <t>from manufacturing gate to client</t>
  </si>
  <si>
    <t>Steel - open loop recycling</t>
  </si>
  <si>
    <t>Aluminum - open loop recycling</t>
  </si>
  <si>
    <t>Copper - open loop recycling</t>
  </si>
  <si>
    <t>open loop recycling has no recycling credit</t>
  </si>
  <si>
    <t>electronics - open loop recycling</t>
  </si>
  <si>
    <t>magnets - open loop recycling</t>
  </si>
  <si>
    <t>batteries - open loop recycling</t>
  </si>
  <si>
    <t>waste incineration with heat recovery</t>
  </si>
  <si>
    <t>landfill</t>
  </si>
  <si>
    <t>total end-of-life</t>
  </si>
  <si>
    <t xml:space="preserve">differences in materials </t>
  </si>
  <si>
    <t>energy in use phase (200,000 km)</t>
  </si>
  <si>
    <t>others (tyres, etc)- landfill</t>
  </si>
  <si>
    <t>eco-costs (euro)</t>
  </si>
  <si>
    <t>weight check:</t>
  </si>
  <si>
    <t>agriculture</t>
  </si>
  <si>
    <t>ceramics</t>
  </si>
  <si>
    <t>chemicals</t>
  </si>
  <si>
    <t>building materials</t>
  </si>
  <si>
    <t>fibres</t>
  </si>
  <si>
    <t>fuels</t>
  </si>
  <si>
    <t>glass</t>
  </si>
  <si>
    <t>metals, ferro</t>
  </si>
  <si>
    <t>metals, non-ferro</t>
  </si>
  <si>
    <t>paper &amp; packaging</t>
  </si>
  <si>
    <t>plastics</t>
  </si>
  <si>
    <t>textile</t>
  </si>
  <si>
    <t>wood</t>
  </si>
  <si>
    <t>heat</t>
  </si>
  <si>
    <t>transport</t>
  </si>
  <si>
    <t>processing metals</t>
  </si>
  <si>
    <t>food</t>
  </si>
  <si>
    <r>
      <rPr>
        <b/>
        <sz val="10"/>
        <color theme="1"/>
        <rFont val="Verdana"/>
        <family val="2"/>
      </rPr>
      <t>Boundaries:</t>
    </r>
    <r>
      <rPr>
        <sz val="10"/>
        <color theme="1"/>
        <rFont val="Verdana"/>
        <family val="2"/>
      </rPr>
      <t xml:space="preserve"> Scope2 plus Scope 3 cradle to grave (energy, materials &amp; mfg, transport, &amp; end of life)</t>
    </r>
  </si>
  <si>
    <t>total difference: more eco-costs in C40 Volvo Recharge</t>
  </si>
  <si>
    <t>sum</t>
  </si>
  <si>
    <t>netherlands</t>
  </si>
  <si>
    <t>france</t>
  </si>
  <si>
    <t>sweden</t>
  </si>
  <si>
    <t>norway</t>
  </si>
  <si>
    <t>poland</t>
  </si>
  <si>
    <t>end-of-life</t>
  </si>
  <si>
    <t>Materials, paper and packaging, general</t>
  </si>
  <si>
    <t>This database provides data as well on Recipe2016, the Carbon Footprint, CED, and Ecological Footprint (EF)</t>
  </si>
  <si>
    <t>- IPCC 2021 GWP 100a (the latest tables)</t>
  </si>
  <si>
    <t>offshore wind corrected</t>
  </si>
  <si>
    <r>
      <rPr>
        <b/>
        <sz val="10"/>
        <rFont val="Arial"/>
        <family val="2"/>
      </rPr>
      <t>Idemat 2023 with eco-costs 2023</t>
    </r>
    <r>
      <rPr>
        <sz val="10"/>
        <rFont val="Arial"/>
        <family val="2"/>
      </rPr>
      <t xml:space="preserve"> (for calendar year 2021-2022)</t>
    </r>
  </si>
  <si>
    <t>NMC811 battery changed, electricity norway added, copper revised</t>
  </si>
  <si>
    <t>titanium and titanium oxide updated, printing details added</t>
  </si>
  <si>
    <t>Idemat2023RevA: addition of chemical inorganic, chemicals organic, solvents, detergents, some chemical gasses, in chemicals. Renumbering of chemicals and alloys</t>
  </si>
  <si>
    <t>addition proxi tables, plus addition fuels: EU lables, and lease car norms, plus correction EPS GPPS HIPS PPE TDI MDI PA 6</t>
  </si>
  <si>
    <t>addition of pesticides, plus new EF midpoint tables for ecotoxicity, human cancer anf non-cancer (eco-costs 2023 V1.2)</t>
  </si>
  <si>
    <t>.heading</t>
  </si>
  <si>
    <t>EF 3.1</t>
  </si>
  <si>
    <t>ClassyFire</t>
  </si>
  <si>
    <t>subclass</t>
  </si>
  <si>
    <t>Pt</t>
  </si>
  <si>
    <t>name</t>
  </si>
  <si>
    <t xml:space="preserve">m2 </t>
  </si>
  <si>
    <t xml:space="preserve">kg </t>
  </si>
  <si>
    <t>Halogen hydrides</t>
  </si>
  <si>
    <t>Non-metal nitrates</t>
  </si>
  <si>
    <t>Non-metal phosphates</t>
  </si>
  <si>
    <t>Non-metal sulfates</t>
  </si>
  <si>
    <t>Carboxylic acids</t>
  </si>
  <si>
    <t>Dicarboxylic acids and derivatives</t>
  </si>
  <si>
    <t>Alpha-halocarboxylic acids and derivatives</t>
  </si>
  <si>
    <t>Homogeneous noble gases (class)</t>
  </si>
  <si>
    <t>Other non-metal oxides</t>
  </si>
  <si>
    <t>Homogeneous other non-metal compounds (class)</t>
  </si>
  <si>
    <t>Homogeneous halogens (class)</t>
  </si>
  <si>
    <t>-</t>
  </si>
  <si>
    <t>Other non-metal nitrides</t>
  </si>
  <si>
    <t>Transition metal oxides</t>
  </si>
  <si>
    <t>Other non-metal sulfides</t>
  </si>
  <si>
    <t>Alkali metal hydroxides</t>
  </si>
  <si>
    <t>Alkaline earth metal oxides</t>
  </si>
  <si>
    <t>Miscellaneous mixed metal/non-metals (class)</t>
  </si>
  <si>
    <t>Homogeneous transition metal compounds (class)</t>
  </si>
  <si>
    <t>Metalloid oxides</t>
  </si>
  <si>
    <t>Organic carbonic acids</t>
  </si>
  <si>
    <t>Alkali metal chlorides</t>
  </si>
  <si>
    <t>Benzenesulfonic acids and derivatives</t>
  </si>
  <si>
    <t>Alkali metal hypochlorites</t>
  </si>
  <si>
    <t>Alkali metal silicates</t>
  </si>
  <si>
    <t>Alkali metal sulfates</t>
  </si>
  <si>
    <t>Ureas</t>
  </si>
  <si>
    <t>Carbonyl compounds</t>
  </si>
  <si>
    <t>Acetylides (super class)</t>
  </si>
  <si>
    <t>Organic cyanides</t>
  </si>
  <si>
    <t>Benzene and substituted derivatives (class)</t>
  </si>
  <si>
    <t>Olefins</t>
  </si>
  <si>
    <t>Alkanes</t>
  </si>
  <si>
    <t>Cumenes</t>
  </si>
  <si>
    <t>Ethers</t>
  </si>
  <si>
    <t>Alcohols and polyols</t>
  </si>
  <si>
    <t>Unsaturated aliphatic hydrocarbons</t>
  </si>
  <si>
    <t>Organochlorides (class)</t>
  </si>
  <si>
    <t>Epoxides (class)</t>
  </si>
  <si>
    <t>Alcohols and polyols (class)</t>
  </si>
  <si>
    <t>Amines</t>
  </si>
  <si>
    <t>1-hydroxy-4-unsubstituted benzenoids</t>
  </si>
  <si>
    <t>Styrenes</t>
  </si>
  <si>
    <t>Toluenes</t>
  </si>
  <si>
    <t>Xylenes</t>
  </si>
  <si>
    <t>1,4-dioxanes</t>
  </si>
  <si>
    <t>Carboxylic acid derivatives</t>
  </si>
  <si>
    <t>Benzoyl derivatives</t>
  </si>
  <si>
    <t>Benzyl alcohols</t>
  </si>
  <si>
    <t>Benzyl halides</t>
  </si>
  <si>
    <t>Gamma butyrolactones</t>
  </si>
  <si>
    <t>Cycloalkanes</t>
  </si>
  <si>
    <t>Sulfoxides (class)</t>
  </si>
  <si>
    <t>Halobenzenes</t>
  </si>
  <si>
    <t>N-alkylpyrrolidines</t>
  </si>
  <si>
    <t>Tetrahydrofurans (class)</t>
  </si>
  <si>
    <t>Benzimidazoles</t>
  </si>
  <si>
    <t>Isoindolines</t>
  </si>
  <si>
    <t>Organic transition metal salts</t>
  </si>
  <si>
    <t>Phenoxyacetic acid derivatives</t>
  </si>
  <si>
    <t>Anilides</t>
  </si>
  <si>
    <t>Benzenoids</t>
  </si>
  <si>
    <t>Phenylpropanes</t>
  </si>
  <si>
    <t>Benzoic acids and derivatives</t>
  </si>
  <si>
    <t>Sulfonylureas</t>
  </si>
  <si>
    <t>Aminotriazines</t>
  </si>
  <si>
    <t>Nitrophenols</t>
  </si>
  <si>
    <t>Pyridinium derivatives</t>
  </si>
  <si>
    <t>N-phenylureas</t>
  </si>
  <si>
    <t>Thiocarbamic acid derivatives</t>
  </si>
  <si>
    <t>Benzene and substituted derivatives</t>
  </si>
  <si>
    <t>Amino acids, peptides, and analogues</t>
  </si>
  <si>
    <t>Pyridines and derivatives</t>
  </si>
  <si>
    <t>Aniline and substituted anilines</t>
  </si>
  <si>
    <t>Naphthalenes</t>
  </si>
  <si>
    <t>Coumarans</t>
  </si>
  <si>
    <t>Fatty acid esters</t>
  </si>
  <si>
    <t>Cyclohexyl halides</t>
  </si>
  <si>
    <t>Diphenylmethanes</t>
  </si>
  <si>
    <t>Thiophosphoric acid esters</t>
  </si>
  <si>
    <t>Dithiophosphate O-esters</t>
  </si>
  <si>
    <t>Vinyl fluorides</t>
  </si>
  <si>
    <t>Organofluorides (class)</t>
  </si>
  <si>
    <t>Sulfuric acid esters</t>
  </si>
  <si>
    <t xml:space="preserve">m3 </t>
  </si>
  <si>
    <t>Materials, fuels, .EU fuel labels</t>
  </si>
  <si>
    <t>Materials, fuels, .EU lease segments</t>
  </si>
  <si>
    <t xml:space="preserve">MJ </t>
  </si>
  <si>
    <t>Materials, metals, ferro</t>
  </si>
  <si>
    <t>Materials, metals, ferro, cast irons</t>
  </si>
  <si>
    <t>for dCA880+CA903:CA923+CA880+CA903:CA923+CA903:CA925+CA880+CA903:CA923+CA903:CA924+CA903:CA925+CA903:CA927+CA903:CA925+CA903:CA926+CA903:CA925+CA903:CA923+CA903:CA903:CA923</t>
  </si>
  <si>
    <t>waste treatment, packaging end-of-life (municipal waste incineration)</t>
  </si>
  <si>
    <t>waste treatment, recycling credit metals (note: can only be applied when the a market mix is used at the input, not for secondary metals at the input, since that would cause double counting)</t>
  </si>
  <si>
    <t xml:space="preserve">waste treatment, upcycling credit plastics </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</si>
  <si>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</si>
  <si>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</si>
  <si>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</si>
  <si>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</si>
  <si>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</si>
  <si>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</si>
  <si>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</si>
  <si>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</si>
  <si>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</si>
  <si>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</si>
  <si>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</si>
  <si>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</si>
  <si>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freshwater</t>
  </si>
  <si>
    <t xml:space="preserve"> matter</t>
  </si>
  <si>
    <t>marine</t>
  </si>
  <si>
    <t xml:space="preserve"> terrestrial</t>
  </si>
  <si>
    <t xml:space="preserve"> cancer</t>
  </si>
  <si>
    <t>non-cancer</t>
  </si>
  <si>
    <t xml:space="preserve"> fossils</t>
  </si>
  <si>
    <t xml:space="preserve"> minerals+metals</t>
  </si>
  <si>
    <t>A.010.04.101.230701 Crude palm kernel oil refined</t>
  </si>
  <si>
    <t>A.010.06.101.230701 Palm oil in Rotterdam</t>
  </si>
  <si>
    <t>A.010.06.103.230701 Soybean oil from Brazil in Rotterdam</t>
  </si>
  <si>
    <t>A.010.06.104.230701 Soybean oil from USA in Rotterdam</t>
  </si>
  <si>
    <t>A.010.08.115.230701 Linseed produced in region</t>
  </si>
  <si>
    <t>A.020.01.101.230701 Alumina</t>
  </si>
  <si>
    <t>A.020.01.103.230701 Boron Carbide</t>
  </si>
  <si>
    <t>A.020.01.104.230701 Germanium</t>
  </si>
  <si>
    <t>A.020.01.105.230701 Glaze (in addition to Porcelain and Stoneware)</t>
  </si>
  <si>
    <t>A.020.01.106.230701 Porcelain</t>
  </si>
  <si>
    <t>A.020.01.107.230701 PZT Piezo-electric ceramic</t>
  </si>
  <si>
    <t>A.020.01.109.230701 Silicon carbide</t>
  </si>
  <si>
    <t>A.020.01.110.230701 Silicon Nitride</t>
  </si>
  <si>
    <t>A.020.01.111.230701 Stoneware</t>
  </si>
  <si>
    <t>A.020.01.113.230701 Zirconia</t>
  </si>
  <si>
    <t>A.030.02.101.230701 HCL (hydrochloric acid)</t>
  </si>
  <si>
    <t>A.030.02.102.230701 Nitric acid</t>
  </si>
  <si>
    <t>A.030.02.103.230701 Phosphoric acid</t>
  </si>
  <si>
    <t>A.030.02.104.230701 Sulphuric acid</t>
  </si>
  <si>
    <t>A.030.04.101.230701 Acetic acid trade mix</t>
  </si>
  <si>
    <t>A.030.04.102.230701 Acetic Anhydride trade mix</t>
  </si>
  <si>
    <t>A.030.04.106.230701 Maleic acid</t>
  </si>
  <si>
    <t>A.030.06.101.230701 Fertilizer-N</t>
  </si>
  <si>
    <t>A.030.06.102.230701 Fertilizer-P</t>
  </si>
  <si>
    <t>A.030.06.103.230701 Fertilizer-K</t>
  </si>
  <si>
    <t>A.030.08.101.230701 Argon</t>
  </si>
  <si>
    <t>A.030.08.103.230701 Carbon monoxide</t>
  </si>
  <si>
    <t>A.030.08.104.230701 Chlorine (US 2011)</t>
  </si>
  <si>
    <t>A.030.08.105.230803 Chlorine (Plasticseurope 2013)</t>
  </si>
  <si>
    <t>A.030.08.106.230803 Chlorine (European Chlor-Alkali Industry 2022)</t>
  </si>
  <si>
    <t>A.030.10.101.230701 Ammonia</t>
  </si>
  <si>
    <t>A.030.10.103.230701 Carbon black</t>
  </si>
  <si>
    <t>A.030.10.105.230701 Cobalt oxide (CoO)</t>
  </si>
  <si>
    <t>A.030.10.106.230701 Graphite for batteries</t>
  </si>
  <si>
    <t>A.030.10.108.230701 Hydrogen Sulfide</t>
  </si>
  <si>
    <t>A.030.10.111.230701 Manganese dioxide</t>
  </si>
  <si>
    <t>A.030.10.112.230701 Nickel in FerroNickel (27%)</t>
  </si>
  <si>
    <t>A.030.10.113.230701 Nickel in Nickel Sufate (22%) for car batteries</t>
  </si>
  <si>
    <t>A.030.10.115.230701 Silicagel</t>
  </si>
  <si>
    <t>A.030.10.117.230701 Sodium Chloride (US)</t>
  </si>
  <si>
    <t>A.030.10.119.230701 Sodium Chlorite</t>
  </si>
  <si>
    <t>A.030.10.120.230701 Sodium Cumenesulphonate</t>
  </si>
  <si>
    <t>A.030.10.121.230701 Sodium Hydroxide (US 2011)</t>
  </si>
  <si>
    <t>A.030.10.127.230701 Sodium Silicate</t>
  </si>
  <si>
    <t>A.030.10.128.230701 Sodium Sulphate</t>
  </si>
  <si>
    <t>A.030.10.130.230701 Titanium dioxide</t>
  </si>
  <si>
    <t>A.030.10.131.230701 Urea (AdBlue)</t>
  </si>
  <si>
    <t>A.030.10.133.230701 Zinc Oxide</t>
  </si>
  <si>
    <t>A.030.14.102.230701 Acetylene (Ethyne)</t>
  </si>
  <si>
    <t>A.030.14.103.230701 Acrylonitrile</t>
  </si>
  <si>
    <t>A.030.14.104.230701 Alkenyl Succinic Anhydride (ASA)</t>
  </si>
  <si>
    <t>A.030.14.105.230701 Alkyl Ketene Dimer (AKD)</t>
  </si>
  <si>
    <t>A.030.14.108.230701 Butane</t>
  </si>
  <si>
    <t>A.030.14.109.230701 Cumene hydroperoxide</t>
  </si>
  <si>
    <t>A.030.14.111.230701 Dipropylene glycol monomethyl ether</t>
  </si>
  <si>
    <t>A.030.14.114.230701 Ethylbenzene</t>
  </si>
  <si>
    <t>A.030.14.116.230701 Ethylene dichloride</t>
  </si>
  <si>
    <t>A.030.14.118.230701 Methanol</t>
  </si>
  <si>
    <t>A.030.14.119.230701 Methylamine</t>
  </si>
  <si>
    <t>A.030.14.122.230701 Propane</t>
  </si>
  <si>
    <t>A.030.14.124.230701 Phenol</t>
  </si>
  <si>
    <t>A.030.14.125.230701 Rosin</t>
  </si>
  <si>
    <t>A.030.14.126.230701 Styrene</t>
  </si>
  <si>
    <t>A.030.14.130.230813 Acrylonitrile from propylene ammoxidation</t>
  </si>
  <si>
    <t>A.030.14.132.230813 Hydrogen cyanide from propylene ammoxidation</t>
  </si>
  <si>
    <t>A.030.18.101.230701 1-Butanol</t>
  </si>
  <si>
    <t>A.030.18.102.230701 1-Pentanol</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</si>
  <si>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</si>
  <si>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</si>
  <si>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</si>
  <si>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</si>
  <si>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</si>
  <si>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</si>
  <si>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</si>
  <si>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</si>
  <si>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</si>
  <si>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A.030.18.115.230701 Benzal chloride</t>
  </si>
  <si>
    <t>A.030.18.116.230701 Benzaldehyde</t>
  </si>
  <si>
    <t>A.030.18.117.230701 Benzene chlorination (per kg benzene)</t>
  </si>
  <si>
    <t>A.030.18.118.230701 Benzyl alcohol</t>
  </si>
  <si>
    <t>A.030.18.119.230701 Benzyl chloride</t>
  </si>
  <si>
    <t>A.030.18.122.230701 Butane oxidation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</si>
  <si>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</si>
  <si>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</si>
  <si>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</si>
  <si>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</si>
  <si>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</si>
  <si>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</si>
  <si>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</si>
  <si>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</si>
  <si>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</si>
  <si>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</si>
  <si>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</si>
  <si>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</si>
  <si>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</si>
  <si>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</si>
  <si>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</si>
  <si>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</si>
  <si>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</si>
  <si>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</si>
  <si>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</si>
  <si>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</si>
  <si>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</si>
  <si>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</si>
  <si>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</si>
  <si>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</si>
  <si>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</si>
  <si>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</si>
  <si>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</si>
  <si>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</si>
  <si>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</si>
  <si>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</si>
  <si>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</si>
  <si>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</si>
  <si>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</si>
  <si>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A.030.23.103.230808 Ferbam (Iron(III) Dimethyldithiocarbamate)</t>
  </si>
  <si>
    <t>A.030.23.104.230808 Maneb ( [[2-[(Dithio Carboxyl)amino]ethyl]carbodithioate]](2-)-kS,kS']manganese)</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</si>
  <si>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</si>
  <si>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</si>
  <si>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</si>
  <si>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</si>
  <si>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A.030.24.118.230808 MCPA (2-methyl-4-chlorophenoxyacetic acid)</t>
  </si>
  <si>
    <t>A.030.24.119.230808 Metolachlor ((RS)-2-Chloro-N-(2-ethyl-6-methyl-phenyl)-N-(1-methoxypropan-2-yl)acetamide)</t>
  </si>
  <si>
    <t>A.030.24.121.230808 Propachlor (2-Chloro-N-phenyl-N-(propan-2-yl)acetamide)</t>
  </si>
  <si>
    <t>A.030.25.101.230808 Carbaryl (Naphthalen-1-yl methylcarbamate)</t>
  </si>
  <si>
    <t>A.030.25.105.230808 Lindane (Hexachlorocyclohexane, or benzene hexachloride, BHC)</t>
  </si>
  <si>
    <t>A.030.25.106.230808 Malathion (Diethyl 2-[(dimethoxyphosphorothioyl)sulfanyl]butanedioate)</t>
  </si>
  <si>
    <t>A.030.25.111.230808 Toxaphene (Polychlorocamphene)</t>
  </si>
  <si>
    <t>A.030.28.103.230701 R-744 (CO2)</t>
  </si>
  <si>
    <t>A.030.30.101.230701 Carboxymethyl cellulose</t>
  </si>
  <si>
    <t>A.030.30.104.230701 Sodium dodecylbenzenesulfonate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</si>
  <si>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</si>
  <si>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</si>
  <si>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</si>
  <si>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</si>
  <si>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</si>
  <si>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</si>
  <si>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</si>
  <si>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</si>
  <si>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</si>
  <si>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</si>
  <si>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</si>
  <si>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</si>
  <si>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</si>
  <si>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</si>
  <si>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</si>
  <si>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</si>
  <si>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</si>
  <si>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</si>
  <si>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</si>
  <si>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</si>
  <si>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</si>
  <si>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</si>
  <si>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</si>
  <si>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</si>
  <si>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</si>
  <si>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</si>
  <si>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</si>
  <si>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</si>
  <si>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</si>
  <si>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</si>
  <si>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</si>
  <si>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A.040.05.103.230701 Roof tiles</t>
  </si>
  <si>
    <t>A.040.07.101.230701 Concrete</t>
  </si>
  <si>
    <t>A.040.09.101.230701 cork slab insulation</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</si>
  <si>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</si>
  <si>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</si>
  <si>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</si>
  <si>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</si>
  <si>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</si>
  <si>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</si>
  <si>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</si>
  <si>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</si>
  <si>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A.050.04.102.230701 AA cell battery (Li-ion)</t>
  </si>
  <si>
    <t>A.050.04.110.230701 Lead battery cars (39 Wh per kg)</t>
  </si>
  <si>
    <t>A.050.04.111.230701 LED light bulb 8 watt.</t>
  </si>
  <si>
    <t>A.050.04.112.230701 Lithium-ion LiCoO2 laptop battery (180 Wh/kg)</t>
  </si>
  <si>
    <t>A.050.04.116.230701 NiCd battery AA-cell</t>
  </si>
  <si>
    <t>A.050.04.117.230701 NiCd battery C-cell</t>
  </si>
  <si>
    <t>A.050.04.118.230701 NiMH battery for laptops (54 Wh per kg)</t>
  </si>
  <si>
    <t>A.050.04.120.230701 solder Tin/Lead 63/37 solder electronic industry</t>
  </si>
  <si>
    <t>A.050.04.121.230701 solder leadfree electronic industry (Ag3.9, Cu0.6)</t>
  </si>
  <si>
    <t>A.050.04.122.230701 solder Lead Tin/Lead  60/40 (normal)</t>
  </si>
  <si>
    <t>A.060.01.102.230701 Carbon fibre</t>
  </si>
  <si>
    <t>A.070.04.101.230701 biodiesel (palm oil methyl ester)</t>
  </si>
  <si>
    <t>A.070.04.102.230701 biodiesel (rape methyl ester)</t>
  </si>
  <si>
    <t>A.070.04.105.230701 ethanol</t>
  </si>
  <si>
    <t>A.070.04.106.230701 petrol (85% ethanol)</t>
  </si>
  <si>
    <t>A.070.08.101.230701 LPG for chemical feedstock</t>
  </si>
  <si>
    <t>A.070.10.101.230701 Crude oil EU General (for feedstock)</t>
  </si>
  <si>
    <t>A.070.10.102.230701 Crude oil US General (for feedstock)</t>
  </si>
  <si>
    <t>A.080.02.102.230701 Ceramic glass</t>
  </si>
  <si>
    <t>A.080.02.104.230701 Recycled silica glass</t>
  </si>
  <si>
    <t>A.080.02.105.230701 Silica glass</t>
  </si>
  <si>
    <t>A.090.01.101.230701 Glare 1-3/2-0.3</t>
  </si>
  <si>
    <t>A.090.01.102.230701 Glare 3-3/2-0.2</t>
  </si>
  <si>
    <t>A.090.01.103.230701 Glare 3-6/5-0.4</t>
  </si>
  <si>
    <t>A.090.01.104.230701 Glare 4-6/5-0.4</t>
  </si>
  <si>
    <t>A.100.04.101.230701 GG15</t>
  </si>
  <si>
    <t>A.100.04.102.230701 GG35</t>
  </si>
  <si>
    <t>A.100.04.103.230701 GGG-NiCr</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</si>
  <si>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</si>
  <si>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</si>
  <si>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</si>
  <si>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</si>
  <si>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</si>
  <si>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</si>
  <si>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</si>
  <si>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</si>
  <si>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</si>
  <si>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</si>
  <si>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</si>
  <si>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</si>
  <si>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</si>
  <si>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</si>
  <si>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</si>
  <si>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</si>
  <si>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</si>
  <si>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</si>
  <si>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</si>
  <si>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</si>
  <si>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</si>
  <si>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</si>
  <si>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</si>
  <si>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</si>
  <si>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</si>
  <si>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</si>
  <si>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</si>
  <si>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</si>
  <si>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</si>
  <si>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</si>
  <si>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</si>
  <si>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</si>
  <si>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</si>
  <si>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</si>
  <si>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</si>
  <si>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</si>
  <si>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</si>
  <si>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</si>
  <si>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</si>
  <si>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</si>
  <si>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</si>
  <si>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</si>
  <si>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</si>
  <si>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</si>
  <si>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</si>
  <si>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</si>
  <si>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</si>
  <si>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</si>
  <si>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</si>
  <si>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</si>
  <si>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</si>
  <si>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</si>
  <si>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</si>
  <si>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</si>
  <si>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</si>
  <si>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</si>
  <si>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</si>
  <si>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</si>
  <si>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</si>
  <si>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</si>
  <si>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</si>
  <si>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</si>
  <si>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</si>
  <si>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</si>
  <si>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</si>
  <si>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</si>
  <si>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</si>
  <si>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</si>
  <si>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</si>
  <si>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</si>
  <si>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</si>
  <si>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</si>
  <si>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</si>
  <si>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</si>
  <si>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</si>
  <si>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</si>
  <si>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</si>
  <si>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</si>
  <si>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</si>
  <si>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</si>
  <si>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</si>
  <si>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</si>
  <si>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</si>
  <si>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</si>
  <si>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</si>
  <si>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</si>
  <si>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</si>
  <si>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</si>
  <si>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</si>
  <si>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</si>
  <si>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</si>
  <si>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</si>
  <si>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</si>
  <si>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</si>
  <si>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</si>
  <si>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</si>
  <si>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</si>
  <si>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</si>
  <si>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</si>
  <si>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</si>
  <si>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</si>
  <si>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</si>
  <si>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</si>
  <si>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</si>
  <si>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</si>
  <si>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</si>
  <si>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</si>
  <si>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</si>
  <si>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</si>
  <si>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</si>
  <si>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</si>
  <si>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</si>
  <si>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</si>
  <si>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</si>
  <si>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A.100.24.105.230713 Cadmium (EoL-RIR = 0%)</t>
  </si>
  <si>
    <t>A.100.24.113.230701 Gold (secondary)</t>
  </si>
  <si>
    <t>A.100.24.114.230713 Gold trade mix (76% prim 24% sec)</t>
  </si>
  <si>
    <t>A.100.24.116.230701 Lead (primary)</t>
  </si>
  <si>
    <t>A.100.24.117.230701 Lead (secondary)</t>
  </si>
  <si>
    <t>A.100.24.118.230713 Lead trade mix ( 20% prim 80% sec)</t>
  </si>
  <si>
    <t>A.100.24.126.230701 Nickel (primary)</t>
  </si>
  <si>
    <t>A.100.24.127.230701 Nickel (secondary)</t>
  </si>
  <si>
    <t>A.100.24.128.230713 Nickel trade mix (84% prim 16% sec)</t>
  </si>
  <si>
    <t>A.100.24.138.230701 Silicon (metallurgical) for steel</t>
  </si>
  <si>
    <t>A.100.24.140.230701 Silver (secondary)</t>
  </si>
  <si>
    <t>A.100.24.141.230713 Silver trade mix (81% prim 19% sec)</t>
  </si>
  <si>
    <t>A.100.24.143.230713 Tellurium (EoL-RIR = 1%)</t>
  </si>
  <si>
    <t>A.100.24.145.230701 Titanium (primary)</t>
  </si>
  <si>
    <t>A.100.24.146.230701 Titanium (secondary)</t>
  </si>
  <si>
    <t>A.100.24.147.230713 Titanium trade mix (99% prim, 1% sec)</t>
  </si>
  <si>
    <t>A.100.24.149.230701 Vanadium (primary)</t>
  </si>
  <si>
    <t>A.100.24.150.230713 Vanadium trade mix (99% prim 1% sec)</t>
  </si>
  <si>
    <t>A.100.24.152.230701 Zinc (secondary)</t>
  </si>
  <si>
    <t>A.100.24.153.230713 Zinc trade mix (86% prim 14% sec)</t>
  </si>
  <si>
    <t>A.100.28.101.230701 AlCuMg1 (2017)</t>
  </si>
  <si>
    <t>A.100.28.102.230701 AlCuMg2 (2024)</t>
  </si>
  <si>
    <t>A.100.28.103.230701 AlCuMgPb (2011)</t>
  </si>
  <si>
    <t>A.100.28.104.230701 AlCuSiMg (2036)</t>
  </si>
  <si>
    <t>A.100.28.105.230701 AlMg1 (5005)</t>
  </si>
  <si>
    <t>A.100.28.106.230701 AlMg3 (5754a)</t>
  </si>
  <si>
    <t>A.100.28.107.230701 AlMg4.5Mn (5182)</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</si>
  <si>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</si>
  <si>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</si>
  <si>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</si>
  <si>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</si>
  <si>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</si>
  <si>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</si>
  <si>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</si>
  <si>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</si>
  <si>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</si>
  <si>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</si>
  <si>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</si>
  <si>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</si>
  <si>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</si>
  <si>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</si>
  <si>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</si>
  <si>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</si>
  <si>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</si>
  <si>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</si>
  <si>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</si>
  <si>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</si>
  <si>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</si>
  <si>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</si>
  <si>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</si>
  <si>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</si>
  <si>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</si>
  <si>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</si>
  <si>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</si>
  <si>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</si>
  <si>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</si>
  <si>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</si>
  <si>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</si>
  <si>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</si>
  <si>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</si>
  <si>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</si>
  <si>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</si>
  <si>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</si>
  <si>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</si>
  <si>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</si>
  <si>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</si>
  <si>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</si>
  <si>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</si>
  <si>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</si>
  <si>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</si>
  <si>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</si>
  <si>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</si>
  <si>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</si>
  <si>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</si>
  <si>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</si>
  <si>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</si>
  <si>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</si>
  <si>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</si>
  <si>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</si>
  <si>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</si>
  <si>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</si>
  <si>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</si>
  <si>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</si>
  <si>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</si>
  <si>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</si>
  <si>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</si>
  <si>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</si>
  <si>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</si>
  <si>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</si>
  <si>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</si>
  <si>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A.100.40.106.230701 SmCo (1:5) magnet, 20 MGOe</t>
  </si>
  <si>
    <t>A.100.40.107.230701 Nitride magnet (Fe16N2), 20-80 MGOe</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</si>
  <si>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</si>
  <si>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</si>
  <si>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</si>
  <si>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</si>
  <si>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</si>
  <si>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</si>
  <si>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</si>
  <si>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</si>
  <si>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</si>
  <si>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</si>
  <si>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</si>
  <si>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A.120.20.101.230701 MAP Carbon Dioxide gas at 1 bar 0 degr C</t>
  </si>
  <si>
    <t>A.120.20.102.230701 MAP Nitrogen gas at 1 bar 0 degr C</t>
  </si>
  <si>
    <t>A.120.20.103.230701 MAP Oxygen gas at 1 bar 0 degr C</t>
  </si>
  <si>
    <t>A.130.03.103.230701 ABS (Acrylonitrile butadiene styrene) chemical upcycled</t>
  </si>
  <si>
    <t>A.130.03.109.230701 PA (Nylons) chemical upcycled</t>
  </si>
  <si>
    <t>A.130.03.110.230701 PC (Polycarbonate) chemical upclycled</t>
  </si>
  <si>
    <t>A.130.03.116.230701 PMMA (Polymethyl methacrylate) chemical upcycled</t>
  </si>
  <si>
    <t>A.130.03.117.230701 POM (Polyoxymethylene) chemical upcycled</t>
  </si>
  <si>
    <t>A.130.03.118.230701 PP (Polypropylene) chemical upcycled</t>
  </si>
  <si>
    <t>A.130.03.119.230701 PS (Polystyrene) chemical upcycled</t>
  </si>
  <si>
    <t>A.130.03.122.230701 PUR (Polyurethane) chemical upcycled</t>
  </si>
  <si>
    <t>A.130.03.123.230701 PVC (Polyvinylchloride) chemical upcycled</t>
  </si>
  <si>
    <t>A.130.05.100.230701 BR (butadiene rubber)</t>
  </si>
  <si>
    <t>A.130.05.106.230701 NBR (nitrile rubber)</t>
  </si>
  <si>
    <t>A.130.05.110.230701 SBR (Styrene butadiene rubber)</t>
  </si>
  <si>
    <t>A.130.05.111.230701 Silicone rubber (PDMS)</t>
  </si>
  <si>
    <t>A.130.07.102.230701 ABS 30% glass fibre</t>
  </si>
  <si>
    <t>A.130.07.103.230701 Ionomer</t>
  </si>
  <si>
    <t>A.130.07.108.230701 PB-1 (Polybutylene)</t>
  </si>
  <si>
    <t>A.130.07.109.230701 PC (Polycarbonate)</t>
  </si>
  <si>
    <t>A.130.07.110.230701 PC 30% glass fibre</t>
  </si>
  <si>
    <t>A.130.07.127.230701 PTT (Polyltrimethylene terephthalate)</t>
  </si>
  <si>
    <t>A.130.09.104.230701 PF (phenol formaldehyde resin)</t>
  </si>
  <si>
    <t>A.130.09.105.230701 Phenolics (Bakelite)</t>
  </si>
  <si>
    <t>A.130.09.106.230701 Polyester (unsaturated resin)</t>
  </si>
  <si>
    <t>A.130.09.108.230701 PUR flex. moulded  TDI with flame retardant</t>
  </si>
  <si>
    <t>A.130.09.114.230701 UF (urea-formaldehyde resin)</t>
  </si>
  <si>
    <t>A.130.11.101.230701 Bisphenol A</t>
  </si>
  <si>
    <t>A.130.11.102.230701 DEHP (diisooctyl phthalate)</t>
  </si>
  <si>
    <t>A.130.11.103.230701 DINP (diisononyl phthalate)</t>
  </si>
  <si>
    <t>A.130.11.106.230701 Formaldehyde</t>
  </si>
  <si>
    <t>A.130.11.107.230803 MDI (Methylene diphenyl diisocyanate)</t>
  </si>
  <si>
    <t>A.130.11.109.230701 Nafion</t>
  </si>
  <si>
    <t>A.130.11.112.230701 PEI (PolyEther Imide)</t>
  </si>
  <si>
    <t>A.130.11.115.230701 PPS (polyphenylene sulfide)</t>
  </si>
  <si>
    <t>A.130.11.117.230803 TDI (toluene diisocyanate)</t>
  </si>
  <si>
    <t>A.140.01.102.230701 BioCotton fibre from China/India (without global seatransport)</t>
  </si>
  <si>
    <t>A.140.01.103.230701 BioCotton fibre from USA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</si>
  <si>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</si>
  <si>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</si>
  <si>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</si>
  <si>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</si>
  <si>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</si>
  <si>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</si>
  <si>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</si>
  <si>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</si>
  <si>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</si>
  <si>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</si>
  <si>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</si>
  <si>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</si>
  <si>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</si>
  <si>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</si>
  <si>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</si>
  <si>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</si>
  <si>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</si>
  <si>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</si>
  <si>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</si>
  <si>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</si>
  <si>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</si>
  <si>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</si>
  <si>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</si>
  <si>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</si>
  <si>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</si>
  <si>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</si>
  <si>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</si>
  <si>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</si>
  <si>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</si>
  <si>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A.160.01.101.230701 Afrormosia FSC/PEFC 700 (kg/m3)</t>
  </si>
  <si>
    <t>A.160.01.103.230701 Afzelia FCS/PEFC 820 (kg/m3)</t>
  </si>
  <si>
    <t>A.160.01.105.230701 Guaiacum wood FSC/PEFC 1250 (kg/m3)</t>
  </si>
  <si>
    <t>A.160.01.107.230701 Iroko FSC/PEFC 650 (kg/m3)</t>
  </si>
  <si>
    <t>A.160.01.109.230701 Makore FSC/PEFC 660 (kg/m3)</t>
  </si>
  <si>
    <t>A.160.01.111.230701 Mansonia FSC/PEFC 620 (kg/m3)</t>
  </si>
  <si>
    <t>A.160.01.113.230701 Moabi FSC/PEFC 815 (kg/m3)</t>
  </si>
  <si>
    <t>A.160.01.119.230701 Robinia FSC/PEFC 740 (kg/m3)</t>
  </si>
  <si>
    <t>A.160.01.120.230701 Teak FSC/PEFC 665 (kg/m3)</t>
  </si>
  <si>
    <t>A.160.02.101.230701 Agba FSC/PEFC 500 (kg/m3)</t>
  </si>
  <si>
    <t>A.160.02.103.230701 Angelique FSC 735 (kg/m3)</t>
  </si>
  <si>
    <t>A.160.02.105.230701 Azobé FSC/PEFC 1060 (kg/m3)</t>
  </si>
  <si>
    <t>A.160.02.107.230701 Bosse clair FSC/PEFC 575 (kg/m3)</t>
  </si>
  <si>
    <t>A.160.02.109.230701 Bubinga FSC/PEFC 830 (kg/m3)</t>
  </si>
  <si>
    <t>A.160.02.113.230701 Chestnut FSC/PEFC 540 (kg/m3)</t>
  </si>
  <si>
    <t>A.160.02.114.230701 Cordia FCS/PEFC 540 (kg/m3)</t>
  </si>
  <si>
    <t>A.160.02.116.230701 Idigbo FSC/PEFC 550 (kg/m3)</t>
  </si>
  <si>
    <t>A.160.02.118.230701 Mahogany FSC/PEFC 1110 (kg/m3)</t>
  </si>
  <si>
    <t>A.160.02.120.230701 Meranti FSC/PEFC 640 (kg/m3)</t>
  </si>
  <si>
    <t>A.160.02.122.230701 Merbau FSC/PEFC 800 (kg/m3)</t>
  </si>
  <si>
    <t>A.160.02.125.230701 Purpleheart FSC/PEFC 850 (kg/m3)</t>
  </si>
  <si>
    <t>A.160.02.130.230701 Wengé FSC/PEFC 830 (kg/m3)</t>
  </si>
  <si>
    <t>A.160.03.101.230701 Carapa FSC/PEFC 610 (kg/m3)</t>
  </si>
  <si>
    <t>A.160.03.103.230701 Dibetou FSC/PEFC550 (kg/m3)</t>
  </si>
  <si>
    <t>A.160.03.105.230701 Kauri FSC/PEFC 485 (kg/m3)</t>
  </si>
  <si>
    <t>A.160.03.107.230701 Kotibe FSC/PEFCt 760 (kg/m3)</t>
  </si>
  <si>
    <t>A.160.03.109.230701 Larch FSC/PEFC 600 (kg/m3)</t>
  </si>
  <si>
    <t>A.160.03.112.230701 Movigui FSC/PEFC 710 (kg/m3)</t>
  </si>
  <si>
    <t>A.160.03.114.230701 Mutenye FSC/PEFCt 820 (kg/m3)</t>
  </si>
  <si>
    <t>A.160.03.116.230701 Niangon FSC/PEFC 710 (kg/m3)</t>
  </si>
  <si>
    <t>A.160.03.118.230701 Olon FSC/PEFC 485 (kg/m3)</t>
  </si>
  <si>
    <t>A.160.03.120.230701 Oregon Pine FSC/PEFC 505 (kg/m3)</t>
  </si>
  <si>
    <t>A.160.03.123.230701 Peroba FSC/PEFC 750 (kg/m3)</t>
  </si>
  <si>
    <t>A.160.03.125.230701 Pitch Pine FSC/PEFC 750 (kg/m3)</t>
  </si>
  <si>
    <t>A.160.03.127.230701 Sapelli FSC/PEFC 650 (kg/m3)</t>
  </si>
  <si>
    <t>A.160.03.129.230701 Scots pine FSC/PEFC 520 (kg/m3)</t>
  </si>
  <si>
    <t>A.160.03.130.230701 Tchitola FSC/PEFC 630 (kg/m3)</t>
  </si>
  <si>
    <t>A.160.03.131.230701 Tiama FSC/PEFC 560 (kg/m3)</t>
  </si>
  <si>
    <t>A.160.03.133.230701 Walnut FSC/PEFC 670 (kg/m3)</t>
  </si>
  <si>
    <t>A.160.03.134.230701 Yang FSC/PEFC 750 (kg/m3)</t>
  </si>
  <si>
    <t>A.160.04.101.230701 Aningre FSC/PEFC 580 (kg/m3)</t>
  </si>
  <si>
    <t>A.160.04.103.230701 Avodire FSC/PEFC 550 (kg/m3)</t>
  </si>
  <si>
    <t>A.160.04.105.230701 Balsa FSC/PEFC 150 (kg/m3)</t>
  </si>
  <si>
    <t>A.160.04.107.230701 Birch FSC/PEFC 660 (kg/m3)</t>
  </si>
  <si>
    <t>A.160.04.108.230701 Elm FSC/PEFC 650 (kg/m3)</t>
  </si>
  <si>
    <t>A.160.04.109.230701 Emeri FSC/PEFC 515 (kg/m3)</t>
  </si>
  <si>
    <t>A.160.04.111.230701 Hemlock FSC/PEFCt 490 (kg/m3)</t>
  </si>
  <si>
    <t>A.160.04.112.230701 Hickory FSC/PEFCt 800 (kg/m3)</t>
  </si>
  <si>
    <t>A.160.04.113.230701 Limba FSC/PEFC 560 (kg/m3)</t>
  </si>
  <si>
    <t>A.160.04.115.230701 Menkulang FSC/PEFC 710 (kg/m3)</t>
  </si>
  <si>
    <t>A.160.04.117.230701 Mersawa FSC/PEFC 640 (kg/m3)</t>
  </si>
  <si>
    <t>A.160.04.119.230701 Okoume FSC/PEFC forest 440 (kg/m3)</t>
  </si>
  <si>
    <t>A.160.04.121.230701 Parana Pine FSC/PEFC 540 (kg/m3)</t>
  </si>
  <si>
    <t>A.160.04.123.230701 Radiata Pine FSC/PEFC 450 (kg/m3)</t>
  </si>
  <si>
    <t>A.160.04.124.230701 Red oak FSC/PEFC 700 (kg/m3)</t>
  </si>
  <si>
    <t>A.160.04.125.230701 Silver fir FSC/PEFC 450 (kg/m3)</t>
  </si>
  <si>
    <t>A.160.04.127.230701 Yellow pine FSC/PEFC 540 (kg/m3)</t>
  </si>
  <si>
    <t>A.160.05.101.230701 Abura FSC/PEFC 560 (kg/m3)</t>
  </si>
  <si>
    <t>A.160.05.103.230701 Ahorn FSC/PEFC 640 (kg/m3)</t>
  </si>
  <si>
    <t>A.160.05.104.230701 Alder FSC/PEFC 530 (kg/m3)</t>
  </si>
  <si>
    <t>A.160.05.105.230701 Antiaris FSC/PEFC 445 (kg/m3)</t>
  </si>
  <si>
    <t>A.160.05.107.230701 Ash FSC/PEFC 700 (kg/m3)</t>
  </si>
  <si>
    <t>A.160.05.108.230701 Aspen FSC/PEFC 440 (kg/m3)</t>
  </si>
  <si>
    <t>A.160.05.109.230701 Baboen FSC/PEFC 410 (kg/m3)</t>
  </si>
  <si>
    <t>A.160.05.112.230701 Black poplar FSC/PEFC 440 (kg/m3)</t>
  </si>
  <si>
    <t>A.160.05.113.230701 Blue gum FSC/PEFC 900 (kg/m3)</t>
  </si>
  <si>
    <t>A.160.05.115.230701 Canaria FSC/PEFC 830 (kg/m3)</t>
  </si>
  <si>
    <t>A.160.05.117.230701 Cottonwood FSC/PEFC 440 (kg/m3)</t>
  </si>
  <si>
    <t>A.160.05.119.230701 Hornbean FSC/PEFC 750 (kg/m3)</t>
  </si>
  <si>
    <t>A.160.05.120.230701 Horse chestnut FSC/PEFC 450 (kg/m3)</t>
  </si>
  <si>
    <t>A.160.05.121.230701 Ilomba FSC/PEFC 480 (kg/m3)</t>
  </si>
  <si>
    <t>A.160.05.123.230701 Koto FSC/PEFC 560 (kg/m3)</t>
  </si>
  <si>
    <t>A.160.05.125.230701 Linde FSC/PEFC 540 (kg/m3)</t>
  </si>
  <si>
    <t>A.160.05.126.230701 Platan FSC/PEFC 620 (kg/m3)</t>
  </si>
  <si>
    <t>A.160.05.127.230701 Poplar FSC/PEFC 440 (kg/m3)</t>
  </si>
  <si>
    <t>A.160.05.132.230701 Willow FSC/PEFC 450 (kg/m3)</t>
  </si>
  <si>
    <t>A.160.06.103.230701 Coromandel Ebony FSC/PEFC 1100 (kg/m3)</t>
  </si>
  <si>
    <t>A.160.06.105.230701 Dabema FSC/PEFC 690 (kg/m3)</t>
  </si>
  <si>
    <t>A.160.06.107.230701 Emien FSC/PEFC 360 (kg/m3)</t>
  </si>
  <si>
    <t>A.160.06.109.230701 Incense cedar FSC/PEFC 385 (kg/m3)</t>
  </si>
  <si>
    <t>A.160.06.113.230701 Mubura FSC/PEFC 830 (kg/m3)</t>
  </si>
  <si>
    <t>A.160.06.115.230701 Niove FSC/PEFC 850 (kg/m3)</t>
  </si>
  <si>
    <t>A.160.06.117.230701 Onzabili FSC/PEFCt 550 (kg/m3)</t>
  </si>
  <si>
    <t>A.160.06.121.230701 Parasolier FSC/PEFC 190 (kg/m3)</t>
  </si>
  <si>
    <t>A.160.06.123.230701 Pear FSC/PEFC 680 (kg/m3)</t>
  </si>
  <si>
    <t>A.160.06.124.230701 Pockwood FSC/PEFC1250 (kg/m3)</t>
  </si>
  <si>
    <t>A.160.07.101.230701 Angelim Vermelho FSC/PEFC 1430 (kg/m3) wet</t>
  </si>
  <si>
    <t>A.160.07.103.230701 Cumaru FSC/PEFC 1200 (kg/m3) wet</t>
  </si>
  <si>
    <t>A.160.07.105.230701 Massaranduba FCS/PEFC 1200 (kg/m3) wet</t>
  </si>
  <si>
    <t>A.160.07.107.230701 Okan FSC/PEFC 1075 (kg/m3) wet</t>
  </si>
  <si>
    <t>A.160.07.109.230701 Sapupira FSC/PEFC 1075 (kg/m3) wet</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</si>
  <si>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</si>
  <si>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</si>
  <si>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</si>
  <si>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</si>
  <si>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</si>
  <si>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</si>
  <si>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A.160.09.114.230701 Plywood Bamboo (density approx 700 kg/m3)</t>
  </si>
  <si>
    <t>B.030.01.104.230701 Electricity nuclear (US)</t>
  </si>
  <si>
    <t>C.070.01.101.230701 Barge 1475 dwt</t>
  </si>
  <si>
    <t>C.070.01.103.230701 Bulk carrier Panamax</t>
  </si>
  <si>
    <t>C.070.01.105.230701 Container feeder Handysize 1577 TEU 13  knots</t>
  </si>
  <si>
    <t>C.070.01.107.230701 Oil Supertanker</t>
  </si>
  <si>
    <t>D.050.01.101.230701 Deep drawing steel</t>
  </si>
  <si>
    <t>D.070.01.106.230701 Phosphating (Fe s)</t>
  </si>
  <si>
    <t>D.070.01.107.230701 Phosphating (Zn i)</t>
  </si>
  <si>
    <t>D.070.01.108.230701 Phosphating (Zn s)</t>
  </si>
  <si>
    <t>D.070.01.109.230701 Powder coating aluminium</t>
  </si>
  <si>
    <t>D.070.01.110.230701 Powder coating steel</t>
  </si>
  <si>
    <t>D.090.01.102.230701 welding shipbuilding (FCAW) per kg electrode</t>
  </si>
  <si>
    <t>D.090.01.103.230701 welding steel arc (MAG) 0.0536 kg electrode</t>
  </si>
  <si>
    <t>D.100.01.101.230701 Anodising</t>
  </si>
  <si>
    <t>D.100.01.102.230701 Autogenuous welding Al 1</t>
  </si>
  <si>
    <t>D.100.01.103.230701 Autogenuous welding Al 2</t>
  </si>
  <si>
    <t>D.100.01.104.230701 Autogenuous welding Al 3</t>
  </si>
  <si>
    <t>D.100.01.105.230701 Cold transforming Al</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</si>
  <si>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</si>
  <si>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</si>
  <si>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</si>
  <si>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</si>
  <si>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</si>
  <si>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</si>
  <si>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</si>
  <si>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</si>
  <si>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</si>
  <si>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</si>
  <si>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D.120.01.107.230701 Recycling mixed polymer</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</si>
  <si>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</si>
  <si>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</si>
  <si>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</si>
  <si>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</si>
  <si>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</si>
  <si>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</si>
  <si>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</si>
  <si>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</si>
  <si>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</si>
  <si>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</si>
  <si>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</si>
  <si>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</si>
  <si>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</si>
  <si>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</si>
  <si>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F.020.01.104.230701 GFRP (50%)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</si>
  <si>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</si>
  <si>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</si>
  <si>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</si>
  <si>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</si>
  <si>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F.030.01.106.230701 PA (Nylons, Polyamides) co-firing in electrical power plant</t>
  </si>
  <si>
    <t>F.030.01.107.230701 PC (Polycarbonate) co-firing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</si>
  <si>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</si>
  <si>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</si>
  <si>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</si>
  <si>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</si>
  <si>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</si>
  <si>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</si>
  <si>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</si>
  <si>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</si>
  <si>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</si>
  <si>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</si>
  <si>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</si>
  <si>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</si>
  <si>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</si>
  <si>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</si>
  <si>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</si>
  <si>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</si>
  <si>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</si>
  <si>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</si>
  <si>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</si>
  <si>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</si>
  <si>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</si>
  <si>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</si>
  <si>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</si>
  <si>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</si>
  <si>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</si>
  <si>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</si>
  <si>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</si>
  <si>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</si>
  <si>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</si>
  <si>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</si>
  <si>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</si>
  <si>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</si>
  <si>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</si>
  <si>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</si>
  <si>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</si>
  <si>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</si>
  <si>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</si>
  <si>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</si>
  <si>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</si>
  <si>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</si>
  <si>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F.080.01.104.230701 GFRP (50%)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</si>
  <si>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</si>
  <si>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</si>
  <si>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</si>
  <si>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</si>
  <si>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F.090.01.106.230701 PA (Nylons, Polyamides) waste incineration with electricity</t>
  </si>
  <si>
    <t>F.090.01.107.230701 PC (Polycarbonate)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</si>
  <si>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</si>
  <si>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</si>
  <si>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</si>
  <si>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</si>
  <si>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</si>
  <si>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</si>
  <si>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</si>
  <si>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</si>
  <si>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</si>
  <si>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</si>
  <si>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</si>
  <si>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</si>
  <si>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</si>
  <si>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</si>
  <si>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</si>
  <si>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</si>
  <si>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</si>
  <si>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</si>
  <si>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</si>
  <si>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</si>
  <si>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</si>
  <si>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</si>
  <si>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</si>
  <si>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</si>
  <si>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</si>
  <si>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</si>
  <si>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</si>
  <si>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</si>
  <si>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</si>
  <si>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</si>
  <si>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</si>
  <si>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</si>
  <si>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</si>
  <si>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</si>
  <si>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</si>
  <si>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</si>
  <si>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</si>
  <si>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</si>
  <si>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</si>
  <si>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</si>
  <si>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</si>
  <si>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</si>
  <si>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</si>
  <si>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F.110.01.100.230701 Metals open loop recycling credit</t>
  </si>
  <si>
    <t>F.120.01.100.230701 Plastics open loop recycling credit</t>
  </si>
  <si>
    <t>Steel, trade mix</t>
  </si>
  <si>
    <t>copper, trade</t>
  </si>
  <si>
    <t>electronics, take labtops</t>
  </si>
  <si>
    <t>no recycling yet of batteries</t>
  </si>
  <si>
    <t>no recycling</t>
  </si>
  <si>
    <t>no recycling yet of magnets</t>
  </si>
  <si>
    <t>upgrades of Li-ion batteries NMC 811 and LFP</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</si>
  <si>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</si>
  <si>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</si>
  <si>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</si>
  <si>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</si>
  <si>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</si>
  <si>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</si>
  <si>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</si>
  <si>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</si>
  <si>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Materials, chemicals, fertilisers inorganic and organic</t>
  </si>
  <si>
    <t xml:space="preserve">Materials, chemicals, gases </t>
  </si>
  <si>
    <t xml:space="preserve">Materials, chemicals, inorganic </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</si>
  <si>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</si>
  <si>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</si>
  <si>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</si>
  <si>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</si>
  <si>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</si>
  <si>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</si>
  <si>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</si>
  <si>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Materials, chemicals, refrigerants</t>
  </si>
  <si>
    <t>Materials, chemicals, washing agents, auxiliaries</t>
  </si>
  <si>
    <t>Materials, chemicals, washing agents, precursors</t>
  </si>
  <si>
    <t>Materials, chemicals, washing agents, surfactants</t>
  </si>
  <si>
    <t xml:space="preserve">Materials, construction, binders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</si>
  <si>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</si>
  <si>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</si>
  <si>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</si>
  <si>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</si>
  <si>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</si>
  <si>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</si>
  <si>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</si>
  <si>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</si>
  <si>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Materials, fibers</t>
  </si>
  <si>
    <t>Materials, fuels, biofuels</t>
  </si>
  <si>
    <t>A.070.04.107.230715 Diesel B100 (FAME)</t>
  </si>
  <si>
    <t>Materials, fuels, coal</t>
  </si>
  <si>
    <t>Materials, fuels, lignite</t>
  </si>
  <si>
    <t>Materials, fuels, LPG</t>
  </si>
  <si>
    <t>Materials, fuels, natural gas</t>
  </si>
  <si>
    <t xml:space="preserve">Materials, fuels, oil                                           </t>
  </si>
  <si>
    <t xml:space="preserve">Materials, fuels, uranium                                </t>
  </si>
  <si>
    <t>A.080.01.101.231217 Glass for windows and facades (float glass)</t>
  </si>
  <si>
    <t>Materials, glass, construction</t>
  </si>
  <si>
    <t>A.080.02.101.230701 Borosilicate glass (Pyrex)</t>
  </si>
  <si>
    <t>Materials,  glass, other glass</t>
  </si>
  <si>
    <t>A.080.02.103.230701 Recycled borosilicate glass (Pyrex)</t>
  </si>
  <si>
    <t>Materials,  glass, bottles</t>
  </si>
  <si>
    <t>Materials, laminates</t>
  </si>
  <si>
    <t>Energy for battery production: Sprecher, B., Xiao, Y., Walton, A., Speight, J., Harris R., Kleijn, R., Visser, G., and Kramer, G. J., Life cycle inventory of the production of rare earths and the subsequent production of NdFeB rare earth permanent magnets, Environmental Science &amp; Technology, vol. 48, no. 7, pp. 3951- 3958, 2014</t>
  </si>
  <si>
    <t xml:space="preserve">Materials, plastics, Rubbers                     </t>
  </si>
  <si>
    <t>A.130.11.116.230701 PVB (Polyvinyl butyral)</t>
  </si>
  <si>
    <t>Materials, textiles, materials</t>
  </si>
  <si>
    <t>Materials, textiles, processes</t>
  </si>
  <si>
    <t>Energy, electricity Rest of the World</t>
  </si>
  <si>
    <t>electricity Rest of the World</t>
  </si>
  <si>
    <t>D.100.01.122.230701 Rolling brass</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</si>
  <si>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</si>
  <si>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</si>
  <si>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</si>
  <si>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</si>
  <si>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</si>
  <si>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</si>
  <si>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</si>
  <si>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</si>
  <si>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D.100.01.134.230701 Welding aluminium arc (0.0183 kg electrode)</t>
  </si>
  <si>
    <t xml:space="preserve">s </t>
  </si>
  <si>
    <t>F.030.01.124.231020 PBS (Polybutylene succinate) co-firing in electrical power plant</t>
  </si>
  <si>
    <t>F.030.01.125.231020 PBAT (Polybutylene adipate terephthalate) co-firing in electrical power plant</t>
  </si>
  <si>
    <t>F.030.01.126.231020 PHB (Polyhydroxybutyrate) co-firing in electrical power plant</t>
  </si>
  <si>
    <t>F.090.01.124.231020 PBS (Polybutylene succinate)  incineration with electricity</t>
  </si>
  <si>
    <t>F.090.01.125.231020 PBAT (Polybutylene adipate terephthalate) waste incineration with electricity</t>
  </si>
  <si>
    <t>F.090.01.126.231020 PHB (Polyhydroxybutyrate) waste incineration with electricity</t>
  </si>
  <si>
    <t>F.105.01.101.230701 AKD (Alkyl ketene dimers) waste incineration with electricity</t>
  </si>
  <si>
    <t>F.105.01.102.230701 ASA (Acrylonitrile styrene acrylate) waste incineration with electricity</t>
  </si>
  <si>
    <t>F.105.01.103.230701 Rosin (from wood, pine) waste incineration with electricity</t>
  </si>
  <si>
    <t>P.030.00.100.230709 1,4-dioxanes (n=1, std= -)</t>
  </si>
  <si>
    <t>chem proxi</t>
  </si>
  <si>
    <t>P.030.00.200.230709 1-hydroxy-4-unsubstituted benzenoids (n=1, std=-)</t>
  </si>
  <si>
    <t>P.030.11.100.230709 Acetylides (n=1, std=-)</t>
  </si>
  <si>
    <t>P.030.12.300.230709 Benzoyl derivatives (n=1, std=-)</t>
  </si>
  <si>
    <t>P.030.12.400.230709 Benzyl alcohols (n=1, std=-)</t>
  </si>
  <si>
    <t>P.030.12.500.230709 Benzyl halides (n=1, std=-)</t>
  </si>
  <si>
    <t>P.030.17.100.230709 Gamma butyrolactones (n=1, std=-)</t>
  </si>
  <si>
    <t>P.030.18.500.230709 Homogeneous noble gases (n=1, std=-)</t>
  </si>
  <si>
    <t>P.030.23.100.230709 Metalloid oxides (n=1, std=-)</t>
  </si>
  <si>
    <t>P.030.24.100.230709 N-alkylpyrrolidines (n=1, std=-)</t>
  </si>
  <si>
    <t>P.030.25.200.230709 Organic carbonic acids (n=1, std=-)</t>
  </si>
  <si>
    <t>P.030.25.400.230709 Organochlorides (n=1, std=-)</t>
  </si>
  <si>
    <t>P.030.25.500.230709 Organofluorides (n=1, std=-)</t>
  </si>
  <si>
    <t>P.030.25.600.230709 Other non-metal nitrides (n=1, std=-)</t>
  </si>
  <si>
    <t>P.030.29.100.230709 Styrenes (n=1, std=-)</t>
  </si>
  <si>
    <t>P.030.29.300.230709 Sulfuric acid esters (n=1, std=-)</t>
  </si>
  <si>
    <t>P.030.30.100.230709 Tetrahydrofurans (n=1, std=-)</t>
  </si>
  <si>
    <t>P.030.31.300.230709 Ureas (n=1, std=-)</t>
  </si>
  <si>
    <t>P.030.34.100.230709 Xylenes (n=1, std=-)</t>
  </si>
  <si>
    <t>P.030.51.100.230727 Acrylic acids and derivatives (n=2, std=0.10)</t>
  </si>
  <si>
    <t>P.030.52.100.230727 Benzenediols (n=2, std=1.80)</t>
  </si>
  <si>
    <t>P.030.52.200.230727 Benzoic acids and derivatives (n=2, std=0.10)</t>
  </si>
  <si>
    <t>P.030.53.100.230727 Carbohydrates and carbohydrate conjugates (n=2, std=0.61)</t>
  </si>
  <si>
    <t>P.030.53.200.230727 Carbonic acid diesters (n=2, std=0.12)</t>
  </si>
  <si>
    <t>P.030.54.100.230727 Diphenylmethanes (n=2, std=0.66)</t>
  </si>
  <si>
    <t>P.030.58.100.230727 Halomethanes (n=6, std=3.60)</t>
  </si>
  <si>
    <t>P.030.59.100.230727 Isoindolines (n=2, std=2.69)</t>
  </si>
  <si>
    <t>P.030.63.100.230727 Methylpyridines (n=2, std=3.53)</t>
  </si>
  <si>
    <t>P.030.64.100.230727 Nitrobenzenes (n=4, std=1.15)</t>
  </si>
  <si>
    <t>P.030.65.100.230727 Organic alkali metal salts (n=3, std=0.25)</t>
  </si>
  <si>
    <t>P.030.65.200.230727 Organobromides (class) (n=2, std=0.15)</t>
  </si>
  <si>
    <t>P.030.65.300.230727 Organosilicon compounds (n=2, std=0.02)</t>
  </si>
  <si>
    <t>P.030.66.100.230727 Phenoxy compounds (n=2, std=0.47)</t>
  </si>
  <si>
    <t>P.030.66.200.230727 Phenylpropanes (n=5, std=0.69)</t>
  </si>
  <si>
    <t>P.030.66.300.230727 Pyrazoles (n=2, std=3.47)</t>
  </si>
  <si>
    <t>P.030.66.400.230727 Pyridazines and derivatives (n=2, std=0.00)</t>
  </si>
  <si>
    <t>P.030.66.500.230727 Pyridines and derivatives (class) (n=2, std=1.64)</t>
  </si>
  <si>
    <t>correction nuclear electricity; PBAT added</t>
  </si>
  <si>
    <t>new eco-costs2024 plus new full list of electricity of countries (provinces and states) for the year 2022</t>
  </si>
  <si>
    <t>A.100.25.101.231218 Arsenic (as co-product of Copper)</t>
  </si>
  <si>
    <t>A.100.25.102.231218 Barium</t>
  </si>
  <si>
    <t>A.100.25.103.231218 Berylium</t>
  </si>
  <si>
    <t>A.100.25.104.231106 Bismuth (as co-product of Lead)</t>
  </si>
  <si>
    <t>A.100.25.105.231218 Boron</t>
  </si>
  <si>
    <t>A.100.25.107.231218 Hafnium</t>
  </si>
  <si>
    <t>A.100.25.109.231218 Rhenium</t>
  </si>
  <si>
    <t>A.100.25.110.231218 Strontium</t>
  </si>
  <si>
    <t>A.100.25.112.231218 Thorium</t>
  </si>
  <si>
    <t>Energy, electricity EU, UK, CH, Norway production</t>
  </si>
  <si>
    <t>A.030.02.105.230701 Boric acid</t>
  </si>
  <si>
    <t>Idemat 2024 Rev V1-2</t>
  </si>
  <si>
    <t xml:space="preserve">Idemat is CC BY for students, tutors and lecturers </t>
  </si>
  <si>
    <t>Data on Eco-costs 2024 V1.0</t>
  </si>
  <si>
    <t>"Idemat2024"</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</si>
  <si>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</si>
  <si>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</si>
  <si>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Idemat by Joost Vogtlander is licensed under CC BY-NC 4.0</t>
  </si>
  <si>
    <t>Industrial Property of Aiming Better</t>
  </si>
  <si>
    <t>world electricity data (created in the weekend 1 thru 4  december 2023)</t>
  </si>
  <si>
    <t>particular metals (arsenic, barium, berylium, bismuth, boron, hafnium, Niobium, Rhenium, Strontium, Thallium, Thorium) plus boric acid added</t>
  </si>
  <si>
    <t>torrified wood, carbon sequestration in wood &gt; 100 years</t>
  </si>
  <si>
    <t>swiss electricity added, small correction electricity EU, obsolete electricity LCIs removed</t>
  </si>
  <si>
    <t>,</t>
  </si>
  <si>
    <t>tungsten virgin  and seconday market mix</t>
  </si>
  <si>
    <t>Fiber laser cutting 1000W, 6000W, steel and AL; asphalt; glass (flint, green, brown); folding boxboard GC!, 2, 3</t>
  </si>
  <si>
    <t>PAN (Acrilic)</t>
  </si>
  <si>
    <t>clinker corrected</t>
  </si>
  <si>
    <t>Flax, Mycelium Protective Packaging, Paperfoam shifted to new category</t>
  </si>
  <si>
    <t>chromium updated; leather new; chromium oxide new; magnesium oxide new</t>
  </si>
  <si>
    <t>new food data (250 lines)</t>
  </si>
  <si>
    <t>A.030.04.105.230701 Chloroacetic acid (1)</t>
  </si>
  <si>
    <t>A.030.10.135.240318 Chromium oxide</t>
  </si>
  <si>
    <t>A.030.10.136.240318 Magnesium oxide</t>
  </si>
  <si>
    <t>A.030.36.106.230701 Chloroacetic acid (2)</t>
  </si>
  <si>
    <t>A.030.36.110.230701 Dimethylamine (2)</t>
  </si>
  <si>
    <t>A.030.36.112.230701 Ethylene oxide (2)</t>
  </si>
  <si>
    <t>A.040.01.103.230701 Gypsum</t>
  </si>
  <si>
    <t>Materials, construction, bitumen  and asphalt</t>
  </si>
  <si>
    <t>A.040.03.102.240310 Asphalt</t>
  </si>
  <si>
    <t>laminates</t>
  </si>
  <si>
    <t>A.100.24.155.240228 Tungsten (secondary)</t>
  </si>
  <si>
    <t xml:space="preserve">Materials, metals, particular metals    </t>
  </si>
  <si>
    <t>Materials, metals, non ferro, magnets</t>
  </si>
  <si>
    <t>A.120.01.111.240310 Folding Boxboard GC1</t>
  </si>
  <si>
    <t>A.120.01.112.240310 Folding Boxboard GC2 or GC3</t>
  </si>
  <si>
    <t>A.120.30.102.230701 Paperfoam</t>
  </si>
  <si>
    <t>A.130.07.105.230701 PA 6 30% glass fibre</t>
  </si>
  <si>
    <t>A.130.07.107.230701 PA 66 30% glass fibre</t>
  </si>
  <si>
    <t>A.130.09.101.230701 Carbon fiber-reinforced plastic</t>
  </si>
  <si>
    <t>A.130.09.112.230701 Sheet molding compound 25% glass fibre</t>
  </si>
  <si>
    <t>A.130.09.113.230701 Sheet molding compound 50% glass fibre</t>
  </si>
  <si>
    <t>A.140.01.107.230701 Elastane (polyurethane) pellets</t>
  </si>
  <si>
    <t>A.140.01.114.230701 Nylon pellets</t>
  </si>
  <si>
    <t>A.140.01.115.230701 Polyester = PET pellets</t>
  </si>
  <si>
    <t>A.140.01.116.230701 PLA (polylactide) pellets</t>
  </si>
  <si>
    <t>A.140.01.117.230701 Sorona (PTT) biobased pellets</t>
  </si>
  <si>
    <t>A.140.01.120.230701 PP (Polypropylene) pellets</t>
  </si>
  <si>
    <t>A.140.01.121.230701 Flax fibres for spinning linen</t>
  </si>
  <si>
    <t>electricity</t>
  </si>
  <si>
    <t>electricity general industry</t>
  </si>
  <si>
    <t xml:space="preserve">electricity EU </t>
  </si>
  <si>
    <t>electricity Canada</t>
  </si>
  <si>
    <t>Energy, electricity Canada</t>
  </si>
  <si>
    <t>electricity China</t>
  </si>
  <si>
    <t>Energy, electricity China</t>
  </si>
  <si>
    <t>electricity India</t>
  </si>
  <si>
    <t>Energy, electricity India</t>
  </si>
  <si>
    <t>electricity USA</t>
  </si>
  <si>
    <t>Energy, electricity USA</t>
  </si>
  <si>
    <t>Processing, metals, chipless shaping and laser cutting</t>
  </si>
  <si>
    <t>waste treatment,  municipal waste incineration with electricity, Additives</t>
  </si>
  <si>
    <t>no heat recovery, waste combustion, elastomeres</t>
  </si>
  <si>
    <t>no heat recovery, waste combustion, others</t>
  </si>
  <si>
    <t>no heat recovery, waste combustion, thermoplasts</t>
  </si>
  <si>
    <t>no heat recovery, waste combustion, thermosets</t>
  </si>
  <si>
    <t>no heat recovery, waste combustion, Additives</t>
  </si>
  <si>
    <t>Material, Food, Potatoes and root vegetables</t>
  </si>
  <si>
    <t>Material, Food, Alcoholic beverages</t>
  </si>
  <si>
    <t>Material, Food, Bread</t>
  </si>
  <si>
    <t>Material, Food, Miscellaneous</t>
  </si>
  <si>
    <t>Material, Food, Eggs</t>
  </si>
  <si>
    <t>Material, Food, Fruit</t>
  </si>
  <si>
    <t>Material, Food, Pastries and cookies</t>
  </si>
  <si>
    <t>Material, Food, Grain products and binders</t>
  </si>
  <si>
    <t>Material, Food, Vegetable</t>
  </si>
  <si>
    <t>Material, Food, Savory sandwich filling</t>
  </si>
  <si>
    <t>Material, Food, Savory sauces</t>
  </si>
  <si>
    <t>Material, Food, Savory snacks and pretzels</t>
  </si>
  <si>
    <t>Material, Food, Cheese</t>
  </si>
  <si>
    <t>Material, Food, Herbs and spices</t>
  </si>
  <si>
    <t>Material, Food, Milk and milk products</t>
  </si>
  <si>
    <t>Material, Food, Non-alcoholic drinks</t>
  </si>
  <si>
    <t>Material, Food, Nuts and seeds</t>
  </si>
  <si>
    <t>Material, Food, Legumes</t>
  </si>
  <si>
    <t>Material, Food, Baby food</t>
  </si>
  <si>
    <t>Material, Food, Sugar, candy, sweet toppings and sweet sauces</t>
  </si>
  <si>
    <t>Material, Food, Fats and oils</t>
  </si>
  <si>
    <t>Material, Food, Meat and poultry</t>
  </si>
  <si>
    <t>Material, Food, Meat substitutes and dairy substitutes</t>
  </si>
  <si>
    <t>Material, Food, Meats</t>
  </si>
  <si>
    <t>M.020.25.101.240319 Breakfast bacon</t>
  </si>
  <si>
    <t>M.020.25.102.240319 Beef smoked meat</t>
  </si>
  <si>
    <t>M.020.25.103.240319 Chicken breast</t>
  </si>
  <si>
    <t>M.020.25.104.240319 Filet Americain</t>
  </si>
  <si>
    <t>M.020.25.105.240319 Gammon</t>
  </si>
  <si>
    <t>M.020.25.106.240319 Shoulder ham</t>
  </si>
  <si>
    <t>M.020.25.107.240319 Spread liver sausage</t>
  </si>
  <si>
    <t>M.020.25.108.240319 Roast minced meat</t>
  </si>
  <si>
    <t>M.020.25.109.240319 Cooked sausage</t>
  </si>
  <si>
    <t>M.020.25.110.240319 Sandwich sausage</t>
  </si>
  <si>
    <t>M.020.25.111.240319 Beef sausage</t>
  </si>
  <si>
    <t>M.020.25.112.240319 Saveloy</t>
  </si>
  <si>
    <t>Material, Food, Processing in kitchen</t>
  </si>
  <si>
    <t>N.010.10.101.240319 Baking (1.5 MJe per kg product)</t>
  </si>
  <si>
    <t>N.010.10.102.240319 Boiling (1.1 MJe per kg product)</t>
  </si>
  <si>
    <t>N.010.10.103.240319 Roasting chicken (3 MJe per kg product)</t>
  </si>
  <si>
    <t>Material, proxi data, chemicals</t>
  </si>
  <si>
    <t>200000 km, 8.5 l/100 km, 1000 l/m3</t>
  </si>
  <si>
    <t>Processing lines not per kg</t>
  </si>
  <si>
    <t>Zirconia</t>
  </si>
  <si>
    <t>Fertilizer-N</t>
  </si>
  <si>
    <t>Fertilizer-P</t>
  </si>
  <si>
    <t>Fertilizer-K</t>
  </si>
  <si>
    <t>Human tox</t>
  </si>
  <si>
    <t xml:space="preserve">Metals </t>
  </si>
  <si>
    <t xml:space="preserve">plastic </t>
  </si>
  <si>
    <t>fossil tra</t>
  </si>
  <si>
    <t>biodiversity</t>
  </si>
  <si>
    <t>TRACI</t>
  </si>
  <si>
    <t>carbon</t>
  </si>
  <si>
    <t>pollutants</t>
  </si>
  <si>
    <t>.full</t>
  </si>
  <si>
    <t>.                   Simapro</t>
  </si>
  <si>
    <t>Unit</t>
  </si>
  <si>
    <t>protecting</t>
  </si>
  <si>
    <t>toxicity</t>
  </si>
  <si>
    <t>Scarcity</t>
  </si>
  <si>
    <t>soup</t>
  </si>
  <si>
    <t>fuels+ U</t>
  </si>
  <si>
    <t>&amp;land-use</t>
  </si>
  <si>
    <t>Global warming</t>
  </si>
  <si>
    <t>Smog</t>
  </si>
  <si>
    <t>Carcinogenics</t>
  </si>
  <si>
    <t>Non carcinogenics</t>
  </si>
  <si>
    <t>Respiratory effects</t>
  </si>
  <si>
    <t>Fossil fuel depletion</t>
  </si>
  <si>
    <t>ecocosts</t>
  </si>
  <si>
    <t>.nr</t>
  </si>
  <si>
    <t>.    number</t>
  </si>
  <si>
    <t>.                     group</t>
  </si>
  <si>
    <t xml:space="preserve">  euro</t>
  </si>
  <si>
    <t xml:space="preserve"> euro</t>
  </si>
  <si>
    <t xml:space="preserve">Stress    euro </t>
  </si>
  <si>
    <t>kgCO2e</t>
  </si>
  <si>
    <t>kg CFC-11 eq</t>
  </si>
  <si>
    <t>kg CO2 eq</t>
  </si>
  <si>
    <t>kg O3 eq</t>
  </si>
  <si>
    <t>kg SO2 eq</t>
  </si>
  <si>
    <t>kg N eq</t>
  </si>
  <si>
    <t>CTUh</t>
  </si>
  <si>
    <t>kg PM2.5 eq</t>
  </si>
  <si>
    <t>CTUe</t>
  </si>
  <si>
    <t>MJ surplus</t>
  </si>
  <si>
    <t>ESRS E1</t>
  </si>
  <si>
    <t>ESRS E2</t>
  </si>
  <si>
    <t>ESRS E3</t>
  </si>
  <si>
    <t>ESRS E4</t>
  </si>
  <si>
    <t>ESRS E5</t>
  </si>
  <si>
    <t>A.030.10.137.240701 Ferric Chloride</t>
  </si>
  <si>
    <t>A.030.14.121.240822 Pentane blowing agent</t>
  </si>
  <si>
    <t>A.030.14.136.240702 Carnauba Wax from Brazil in Rotterdam (De Monchy)</t>
  </si>
  <si>
    <t>Note: the emissions are fully governed by CO2 and CH4 emissions. LNG from the US delivered to the EU gas grid</t>
  </si>
  <si>
    <t>Materials, electronics, ICs, PCBs and internet</t>
  </si>
  <si>
    <t>A.050.06.301.240701 PCB = Printed Circuit Board (empty)</t>
  </si>
  <si>
    <t>A.050.06.401.240701 PCB of average laptop (including ICs)</t>
  </si>
  <si>
    <t>A.050.06.502.240721 One year 1 GB datastorage in datacentres = GB.year</t>
  </si>
  <si>
    <t>A.070.04.109.240815 Diesel XTL (HVO) from agricultural waste</t>
  </si>
  <si>
    <t>A.070.04.110.240815 Diesel XTL (HVO) from tallow (waste)</t>
  </si>
  <si>
    <t>A.070.10.112.240703 Naphtha (for feedstock)</t>
  </si>
  <si>
    <t>A.100.28.108.230701 AlMgSi0.5 (6060 and 6063)</t>
  </si>
  <si>
    <t>A.130.05.102.240813 EPDM (ethylene propylene diene monomer rubber)</t>
  </si>
  <si>
    <t>A.130.05.109.240811 SAN (Styrene-acrylonitrile copolymer)</t>
  </si>
  <si>
    <t>A.130.07.101.240811 ABS (Acrylonitrile butadiene styrene)</t>
  </si>
  <si>
    <t>A.130.07.116.230701 PET (Polyethylene terephthalate) 30% glass fibre</t>
  </si>
  <si>
    <t>A.130.07.117.230701 PET (Polyethylene terephthalate) amorphous</t>
  </si>
  <si>
    <t>A.130.07.118.230701 PET (Polyethylene terephthalate) bottle grade</t>
  </si>
  <si>
    <t>A.130.07.119.240813 PMMA (Polymethyl methacrylate)</t>
  </si>
  <si>
    <t>A.130.07.120.240813 POM (Polyoxymethyleen, polyacetaal)</t>
  </si>
  <si>
    <t>A.130.07.133.240814 PAN Polyacrylonitrile fibres</t>
  </si>
  <si>
    <t>A.130.09.103.240822 MF (melamine formaldehyde resin)</t>
  </si>
  <si>
    <t>A.130.11.108.240823 MMA (Methyl methacrylate)</t>
  </si>
  <si>
    <t>A.130.11.111.240813 PEEK (Polyetheretherketone)</t>
  </si>
  <si>
    <t>A.130.11.113.240823 Phthalic anhydride</t>
  </si>
  <si>
    <t>A.130.11.114.240823 Polyether-polyols</t>
  </si>
  <si>
    <t>A.140.01.101.240814 Acrylic fibres</t>
  </si>
  <si>
    <t>A.160.09.101.240825 Acetylated Radiata pine = durable wood, s.g. 515 kg/m3 (Netherlands)</t>
  </si>
  <si>
    <t>A.160.09.102.240825 Acetylated Scots pine = durable wood, s.g. 540 kg/m3 (Netherlands)</t>
  </si>
  <si>
    <t>Energy, electricity general</t>
  </si>
  <si>
    <t>C.010.01.105.240712 Air passenger continental</t>
  </si>
  <si>
    <t>paskm</t>
  </si>
  <si>
    <t>C.010.01.106.240712 Air passenger intercontinental</t>
  </si>
  <si>
    <t>C.050.01.103.240712 Passenger-kilometer per train</t>
  </si>
  <si>
    <t>m</t>
  </si>
  <si>
    <t>D.070.01.101.230701 Electroplating Chrome (single side)</t>
  </si>
  <si>
    <t>D.070.01.102.230701 Electroplating Nickel (single side)</t>
  </si>
  <si>
    <t>F.020.01.110.230701 SMC (50%) co-firing in electrical power plant</t>
  </si>
  <si>
    <t>F.030.01.127.240817 PAN (Polyacrylonitrile fibres) co-firing in electrical power plant</t>
  </si>
  <si>
    <t>F.030.01.128.240817 bio-PP (Polypropylene) co-firing in electrical power plant</t>
  </si>
  <si>
    <t>F.030.01.129.240817 bio-PET (Polyethylene terephthalate) co-firing in electrical power plant</t>
  </si>
  <si>
    <t>F.080.01.110.230701 SMC (50%) waste incineration with electricity</t>
  </si>
  <si>
    <t>F.090.01.127.240817 PAN (Polyacrylonitrile fibres) waste incineration with electricity</t>
  </si>
  <si>
    <t>F.090.01.128.240817 bio-PP (Polypropylene) waste incineration with electricity</t>
  </si>
  <si>
    <t>F.090.01.129.240817 bio-PET (Polyethylene terephthalate) waste incineration with electricity</t>
  </si>
  <si>
    <t>F.130.01.106.230701 landfill (inert waste)</t>
  </si>
  <si>
    <t>F.130.01.108.240116 Torrefied wood excl EoL credit</t>
  </si>
  <si>
    <t>F.130.01.109.240116 Torrefied wood incl EoL credit</t>
  </si>
  <si>
    <t>F.130.01.110.230701 Waste to recycling prosesses</t>
  </si>
  <si>
    <t>F.130.05.101.240116 Carbon storage in wood &gt;100 years (per kg wood 12%MC)</t>
  </si>
  <si>
    <t>F.130.05.102.240818 landfill of bio-PE (incl carbon sequestration)</t>
  </si>
  <si>
    <t>F.130.05.103.240818 landfill of bio-PP (incl carbon sequestration)</t>
  </si>
  <si>
    <t>F.130.05.104.240818 landfill of bio-PET (incl carbon sequestration)</t>
  </si>
  <si>
    <t>F.130.05.105.240818 landfill of PEF (incl carbon sequestration)</t>
  </si>
  <si>
    <t>F.130.05.106.240818 landfill of PA-11 (Nylon-11) (incl carbon sequestration)</t>
  </si>
  <si>
    <t>Material, Food, Fish</t>
  </si>
  <si>
    <t>scope 1 &amp; downsrtream</t>
  </si>
  <si>
    <t>Scope 1 and downstream direct emissions</t>
  </si>
  <si>
    <t>A.050.06.101</t>
  </si>
  <si>
    <t>A.050.06.102</t>
  </si>
  <si>
    <t>A.050.06.103</t>
  </si>
  <si>
    <t>A.050.06.104</t>
  </si>
  <si>
    <t>A.050.06.105</t>
  </si>
  <si>
    <t>A.050.06.106</t>
  </si>
  <si>
    <t>A.050.06.107</t>
  </si>
  <si>
    <t>chemicals,plastics, and wood</t>
  </si>
  <si>
    <t>alternative names</t>
  </si>
  <si>
    <t>MATERIALS</t>
  </si>
  <si>
    <t>A.010.02.101.240318 Leather Chrome tanning - hides from Argentia</t>
  </si>
  <si>
    <t>A.010.02.102.240318 Leather Vegetable tanning - hides from Europe</t>
  </si>
  <si>
    <t>A.010.04.102.230701 Palm kernel oil - crude from trees</t>
  </si>
  <si>
    <t>A.010.04.103.230701 Potatoe starch DE</t>
  </si>
  <si>
    <t>A.010.04.104.230701 Potatoes DE</t>
  </si>
  <si>
    <t>A.010.04.105.230701 Rape cake Europe</t>
  </si>
  <si>
    <t>A.010.04.112.230701 Soybean oil crude - degummed at coast Brazil</t>
  </si>
  <si>
    <t>A.010.06.102.230701 Rape oil Europe</t>
  </si>
  <si>
    <t>A.010.08.101.230701 bio-Cotton China</t>
  </si>
  <si>
    <t>A.010.08.102.230701 bio-Cotton India</t>
  </si>
  <si>
    <t>A.010.08.103.230701 bio-Cotton USA</t>
  </si>
  <si>
    <t>A.010.08.104.230701 Cotton China</t>
  </si>
  <si>
    <t>A.010.08.105.230701 Cotton India</t>
  </si>
  <si>
    <t>A.010.08.106.230701 Cotton trade mix China - India - USA</t>
  </si>
  <si>
    <t>A.010.08.107.230701 Cotton USA</t>
  </si>
  <si>
    <t>A.010.08.108.230701 Jute fibres  Bangladesh - rainfed</t>
  </si>
  <si>
    <t>A.010.08.109.230701 Jute fibres trade mix</t>
  </si>
  <si>
    <t>A.010.08.110.230701 Jute fibres Bangladesh</t>
  </si>
  <si>
    <t>A.010.08.111.230701 Jute fibres India</t>
  </si>
  <si>
    <t>A.010.08.112.230701 Jute fibres India - rainfed</t>
  </si>
  <si>
    <t>A.010.08.113.230701 Kenaf fibres Italy</t>
  </si>
  <si>
    <t>A.010.08.114.230701 Kenaf fibres India</t>
  </si>
  <si>
    <t>A.020.01.108.230701 Silicon (purified) for electronics and PV cells</t>
  </si>
  <si>
    <t>A.030.04.103.230701 Acetic Anhydride Halcon process</t>
  </si>
  <si>
    <t>A.030.04.104.230701 Acetic Anhydride Ketene process</t>
  </si>
  <si>
    <t>A.030.04.108.240528 Methacrylic acid</t>
  </si>
  <si>
    <t>CAS 7440-37-1</t>
  </si>
  <si>
    <t>A.030.08.102.230701 Carbon dioxide liquid</t>
  </si>
  <si>
    <t>CAS 124-38-9</t>
  </si>
  <si>
    <t>CAS 630-08-0</t>
  </si>
  <si>
    <t>CAS 7782-50-5</t>
  </si>
  <si>
    <t>A.030.08.107.230803 Chlorine (average of USLCI - Plasticseurope - EU chlor-alkali ind.)</t>
  </si>
  <si>
    <t>A.030.08.108.230701 Hydrogen - methane to hydrogen (SMR)</t>
  </si>
  <si>
    <t>CAS 1333-74-0</t>
  </si>
  <si>
    <t>A.030.08.109.230701 Nitrogen liquid</t>
  </si>
  <si>
    <t>CAS 7727-37-9</t>
  </si>
  <si>
    <t>A.030.08.110.230701 Oxigen liquid</t>
  </si>
  <si>
    <t>CAS 7782-44-7</t>
  </si>
  <si>
    <t>A.030.08.111.241215 Hydrogen - PEM electrolyzer - electricity from grid average</t>
  </si>
  <si>
    <t>A.030.08.112.241215 Hydrogen - PEM electrolyzer - electricity from offshore wind</t>
  </si>
  <si>
    <t>A.030.08.113.241215 Hydrogen liquefaction - electricity from the grid average</t>
  </si>
  <si>
    <t>A.030.10.107.230701 H2O2 - hydrogen peroxide 70% in H2O</t>
  </si>
  <si>
    <t>A.030.10.109.230701 KOH - Potassium hydroxide</t>
  </si>
  <si>
    <t>CAS 7440-02-0</t>
  </si>
  <si>
    <t>A.030.10.116.230701 Sodium Carbonate  (soda Na2CO3)</t>
  </si>
  <si>
    <t>A.030.10.118.230803 Sodium Chloride - NaCl (plasticseurope)</t>
  </si>
  <si>
    <t>A.030.10.122.230803 Sodium Hydroxide - NaOH (European Chlor-Alkali Industry 2022)</t>
  </si>
  <si>
    <t>A.030.10.123.230803 Sodium Hydroxide - NaOH (Plasticseurope 2013)</t>
  </si>
  <si>
    <t>A.030.10.124.230803 Sodium Hydroxide - NaOH (average of USLCI - Plasticseurope - EU Chlor-Alkali ind.)</t>
  </si>
  <si>
    <t>A.030.10.125.230803 Sodium Hypochlorite - NaOCl (European Chlor-Alkali Industry 2022)</t>
  </si>
  <si>
    <t>A.030.10.126.230803 Sodium Hypochlorite - NaOCl (Plasticseurope 2013)</t>
  </si>
  <si>
    <t>A.030.10.132.230701 V2O5 - Vanadium pentoxide</t>
  </si>
  <si>
    <t>A.030.10.134.230911 LiFePO4 (lithium iron phosphate - LFP)</t>
  </si>
  <si>
    <t>A.030.14.101.230803 Acetone</t>
  </si>
  <si>
    <t>A.030.14.112.230701 Ethanol (alcohol) bio-based from agricultural waste</t>
  </si>
  <si>
    <t>A.030.14.113.230701 Ethanol (alcohol) synthetic</t>
  </si>
  <si>
    <t>A.030.14.133.240324 Grease - Lithium-based</t>
  </si>
  <si>
    <t>A.030.14.134.240324 Grease - polymer (Polyalphaolefin + polypropylene)</t>
  </si>
  <si>
    <t>A.030.18.103.230701 1.4-Dioxane</t>
  </si>
  <si>
    <t>A.030.18.114.230701 Acetone</t>
  </si>
  <si>
    <t>A.030.18.120.230701 Butane-1.4-diol</t>
  </si>
  <si>
    <t>A.030.18.121.230701 Butane-1.4-diol dehydrogenation</t>
  </si>
  <si>
    <t>A.030.18.123.230701 Butanes from butene</t>
  </si>
  <si>
    <t>A.030.18.133.230701 Dimethylamine</t>
  </si>
  <si>
    <t>A.030.18.135.230701 Ethyl acetate from Butane oxidation</t>
  </si>
  <si>
    <t>A.030.18.143.230701 Hydrochloric acid (better is A.030.02.101. of plastic europe)</t>
  </si>
  <si>
    <t>A.030.18.153.230701 N.N-Dimethylformamide</t>
  </si>
  <si>
    <t>A.030.26.101.230701 Printing Ink Black - conventional</t>
  </si>
  <si>
    <t>A.030.26.102.230701 Printing Ink Black - UV inkjet</t>
  </si>
  <si>
    <t>A.030.26.105.230701 Printing Ink Varnish - conventional</t>
  </si>
  <si>
    <t>A.030.26.106.230701 Printing Ink White - UV inkjet</t>
  </si>
  <si>
    <t>A.030.30.102.230701 Fluorescent whitening agent DAS1 - triazinylaminostilben type</t>
  </si>
  <si>
    <t>A.030.30.103.230701 Fluorescent whitening agent - distyrylbiphenyl type</t>
  </si>
  <si>
    <t>v</t>
  </si>
  <si>
    <t>A.040.05.101.230701 Red Clay Brick, for housing and roads - packed</t>
  </si>
  <si>
    <t>A.040.05.102.230701 Concrete blocks - light  (439 kg/m3)</t>
  </si>
  <si>
    <t>A.040.05.104.230701 Sand-lime bricks - light (600 kg/m3)</t>
  </si>
  <si>
    <t>A.040.07.102.230701 Concrete (reinforced 40 kg steel per 1000 kg)</t>
  </si>
  <si>
    <t>A.040.13.101.230701 Solvent based paint transparent - incl evaporation solvent</t>
  </si>
  <si>
    <t>A.040.13.102.230701 Solvent based paint white - incl evaporation solvent</t>
  </si>
  <si>
    <t>A.040.13.103.230701 Water based paint transparent</t>
  </si>
  <si>
    <t>A.040.13.104.230701 Water based paint white</t>
  </si>
  <si>
    <t>A.050.04.101.241011 AA cell battery (Alkaline)</t>
  </si>
  <si>
    <t>A.050.04.103.230701 Computer desktop -  including 27 inch display</t>
  </si>
  <si>
    <t>A.050.04.105.230701 Electric cord, 6A (1320W) 3x0.75 mm2 (per m)</t>
  </si>
  <si>
    <t>A.050.04.109.230701 LCD flat screen 27 inch -  including casing and electronics</t>
  </si>
  <si>
    <t>A.050.04.113.230911 Lithium LiFePO4 (145 Wh per kg incl packaging excl electronics)</t>
  </si>
  <si>
    <t>A.050.04.114.230701 Lithium NMC 811 (215 Wh per kg incl packaging excl electronics)</t>
  </si>
  <si>
    <t>A.050.04.115.241008 Mica (fire proof electric insulation) estimate</t>
  </si>
  <si>
    <t>A.050.04.123.240825 PV cell (Mono-Si) per m2 in Rotterdam</t>
  </si>
  <si>
    <t>IC die (not packaged) Logic N28 per cm2</t>
  </si>
  <si>
    <t>IC die (not packaged) Logic N20 per cm2</t>
  </si>
  <si>
    <t>IC die (not packaged) Logic N14 per cm2</t>
  </si>
  <si>
    <t>IC die (not packaged) Logic N10 per cm2</t>
  </si>
  <si>
    <t>IC die (not packaged) Logic N7 per cm2</t>
  </si>
  <si>
    <t>IC die (not packaged) Logic N5 per cm2</t>
  </si>
  <si>
    <t>IC die (not packaged) Logic N3 per cm2</t>
  </si>
  <si>
    <t>A.050.06.108</t>
  </si>
  <si>
    <t>IC die (not packaged) Logic N2 per cm2</t>
  </si>
  <si>
    <t>A.050.06.302.240701 PCB of laptop (including componenets - excluding ICs)</t>
  </si>
  <si>
    <t>A.050.06.303.240701 PCB of mobile phone (including componenets - excluding ICs)</t>
  </si>
  <si>
    <t>A.050.06.304.240701 PCB of refrigerator (including componenets - excluding ICs)</t>
  </si>
  <si>
    <t>A.050.06.305.240701 PCB of washing machine (including componenets - excluding ICs)</t>
  </si>
  <si>
    <t>A.050.06.501.240721 One day 1.5 GB internet traffic for one user = user.day</t>
  </si>
  <si>
    <t>A.070.02.301.230715 CNG - including combustion CO2</t>
  </si>
  <si>
    <t>A.070.02.302.230715 LNG - including combustion CO2</t>
  </si>
  <si>
    <t>A.070.02.304.230715 Brown Hydrogen - including combustion CO2</t>
  </si>
  <si>
    <t>A.070.04.103.230701 biodiesel (soybean ester 50% Brazil - 50% USA)</t>
  </si>
  <si>
    <t>A.070.04.104.230701 biodiesel (soybean ester 100% USA)</t>
  </si>
  <si>
    <t>A.070.04.108.240815 Diesel XTL (HVO) from USA soybean oil in Europe</t>
  </si>
  <si>
    <t>A.070.06.101.241210 Anthracite coal  at mine (30.7MJ/kg)</t>
  </si>
  <si>
    <t>A.070.06.102.230701 Anthracite coal (30.7 MJ/kg) - including combustion CO2</t>
  </si>
  <si>
    <t>A.070.06.103.230701 Bituminous coal  at mine US (26.4 MJ/kg)</t>
  </si>
  <si>
    <t>A.070.06.104.230701 Bituminous coal (26.4 MJ/kg) US  - including combustion CO2</t>
  </si>
  <si>
    <t>A.070.06.105.241210 Hard coal at mine (open pit mine) Indonesia</t>
  </si>
  <si>
    <t>A.070.07.101.230701 Lignite at open pit mine - excluding combustion</t>
  </si>
  <si>
    <t>A.070.07.102.241210 Lignite at open pit mine (high eff) Poland incl land-use change</t>
  </si>
  <si>
    <t>A.070.08.102.230701 LPG for transport - excluding combustion</t>
  </si>
  <si>
    <t>A.070.08.103.230701 LPG for transport - including combustion CO2</t>
  </si>
  <si>
    <t>A.070.09.101.230701 CNG (compressed natural gas) for transport - excl. combustion</t>
  </si>
  <si>
    <t>A.070.09.102.230701 CNG (compressed natural gas) for transport  - including combustion CO2</t>
  </si>
  <si>
    <t>A.070.09.103.230701 Natural gas general EU for feedstock - excl. combustion</t>
  </si>
  <si>
    <t>A.070.09.104.230701 Natural gas general EU for heat - incl. combustion) CO2</t>
  </si>
  <si>
    <t>A.070.09.105.230701 Natural gas Revap LNG from US in EU for feedstock - excl. combustion)</t>
  </si>
  <si>
    <t>A.070.09.201.230720 Nat Gas 40 MJ/Nm3 from LNG for heat - incl. combustion CO2</t>
  </si>
  <si>
    <t>A.070.09.202.230720 Nat Gas 40 MJ/Nm3 from Norway - Algeria - UK for heat - incl. combustion CO2</t>
  </si>
  <si>
    <t>A.070.09.203.240716 Nat Gas 35 MJ/Nm3 from Netherlands for heat - incl. combustion CO2</t>
  </si>
  <si>
    <t>A.070.10.103.230701 Diesel low-sulphur - excluding combustion</t>
  </si>
  <si>
    <t>A.070.10.104.230701 Diesel low-sulphur - including combustion CO2</t>
  </si>
  <si>
    <t>A.070.10.105.230701 Diesel low-sulphur - including combustion CO2 - per MJ</t>
  </si>
  <si>
    <t>A.070.10.106.230701 Heavy fuel oil for heat - including combustion CO2</t>
  </si>
  <si>
    <t>A.070.10.107.230701 Heavy fuel oil in transport - including combustion CO2)</t>
  </si>
  <si>
    <t>A.070.10.108.230701 Kerosene - excluding combustion</t>
  </si>
  <si>
    <t>A.070.10.109.230701 Kerosene - including combustion CO2</t>
  </si>
  <si>
    <t>A.070.10.110.230701 Petrol - including combustion CO2</t>
  </si>
  <si>
    <t>A.070.10.111.230701 Petrol - excluding combustion</t>
  </si>
  <si>
    <t>A.070.11.101.230701 Fuel grade uranium 3615 GJ/kg (4.52% enriched U-235 )</t>
  </si>
  <si>
    <t>A.080.03.101.231217 Glass bottles 100% recycled</t>
  </si>
  <si>
    <t>A.080.03.102.231217 Glass bottles recycled average EU 74%</t>
  </si>
  <si>
    <t>A.080.03.103.231217 Glass bottles virgin</t>
  </si>
  <si>
    <t>A.080.03.104.240310 Glass bottles flint (=clean transparant), EoL-RIR in Europe 40%</t>
  </si>
  <si>
    <t>A.080.03.105.240310 Glass bottles brown EoL-RIR in Europe 50%</t>
  </si>
  <si>
    <t>A.080.03.106.240310 Glass bottles green EoL-RIR in Europe 80%</t>
  </si>
  <si>
    <t>A.080.03.107.240310 Glass bottles unspecified colour EoL-RIR in Europe 52%</t>
  </si>
  <si>
    <t>A.090.01.105.230701 Hylite (1 m2  1.2 mm thickness  1.8 ton/m3)</t>
  </si>
  <si>
    <t>A.100.02.101.250105 Steel market mix USA 69.2% EAF for beams &amp; sheet</t>
  </si>
  <si>
    <t>A.100.02.102.250105 Steel virgin + 15% scrap BOF for beams &amp; sheet</t>
  </si>
  <si>
    <t>A.100.02.103.250105 Steel from 100% scrap EAF for beams &amp; sheet</t>
  </si>
  <si>
    <t>A.100.02.104.250105 Steel market mix Europe 49.8% EAF for beams &amp; sheet</t>
  </si>
  <si>
    <t>A.100.02.105.250105 Steel market mix China 9% EAF for beams &amp; sheet</t>
  </si>
  <si>
    <t>A.100.02.106.250105 Steel welded pipes 8.5% scrap BOF</t>
  </si>
  <si>
    <t>A.100.02.107.250105 Steel seamless pipes 33% scrap BOF</t>
  </si>
  <si>
    <t xml:space="preserve">Materials, metals, non ferro        Note: when 'virgin' is added it is 100% primary, when nothing is added it is a european market mix </t>
  </si>
  <si>
    <t>A.100.24.099.241123 Aluminium (primary) Global average</t>
  </si>
  <si>
    <t>A.100.24.100.241123 Aluminium trade mix Global (64% prim 36% sec)</t>
  </si>
  <si>
    <t>A.100.24.101.241123 Aluminium (primary) European production, bauxite from Africa</t>
  </si>
  <si>
    <t>A.100.24.103.241123 Aluminium trade mix Europe (79% prim 21% sec)</t>
  </si>
  <si>
    <t>A.100.24.104.230713 Antimony - CRM (EoL-RIR = 18%)</t>
  </si>
  <si>
    <t>A.100.24.108.241124 Copper rod tube plate (primary)</t>
  </si>
  <si>
    <t>A.100.24.109.241125 Copper (secondary)</t>
  </si>
  <si>
    <t>A.100.24.110.241125 Copper wire - plate - tube - trade mix ( 68% prim 32% sec)</t>
  </si>
  <si>
    <t>A.100.24.120.230701 Magnesium - CRM (primary)</t>
  </si>
  <si>
    <t>A.100.24.121.230701 Magnesium - CRM (secondary)</t>
  </si>
  <si>
    <t>A.100.24.122.230713 Magnesium - CRM trade mix (93% prim 7% sec)</t>
  </si>
  <si>
    <t>A.100.24.129.240701 Palladium - CRM (primary)</t>
  </si>
  <si>
    <t>A.100.24.130.230701 Palladium - CRM (secondary)</t>
  </si>
  <si>
    <t>A.100.24.131.230713 Palladium - CRM trade mix (67% prim 33% sec)</t>
  </si>
  <si>
    <t>A.100.24.132.240701 Platinum - CRM (primary)</t>
  </si>
  <si>
    <t>A.100.24.133.230701 Platinum - CRM (secondary)</t>
  </si>
  <si>
    <t>A.100.24.134.230713 Platinum - CRM trade mix (75% prim 25% sec)</t>
  </si>
  <si>
    <t>A.100.24.135.240701 Rhodium - CRM (primary)</t>
  </si>
  <si>
    <t>A.100.24.136.230701 Rhodium - CRM (secondary)</t>
  </si>
  <si>
    <t>A.100.24.137.230713 Rhodium - CRM trade mix (64% prim 36% sec)</t>
  </si>
  <si>
    <t>A.100.24.148.240228 Tungsten - CRM (EoL-RIR=42%)</t>
  </si>
  <si>
    <t>A.100.24.151.241011 Zinc (primary)</t>
  </si>
  <si>
    <t>A.100.25.108.241117 Niobium</t>
  </si>
  <si>
    <t>A.100.25.111.241117 Thallium</t>
  </si>
  <si>
    <t>A.100.28.100.241123 Al99</t>
  </si>
  <si>
    <t>A.100.30.097.241124 Copper wire rod</t>
  </si>
  <si>
    <t>A.100.30.098.241124 Copper tube</t>
  </si>
  <si>
    <t>A.100.30.099.241124 Copper flat rolled product</t>
  </si>
  <si>
    <t>A.100.30.100.241125 Cu-E</t>
  </si>
  <si>
    <t>A.100.30.110.230701 CuZn37 (Brass)</t>
  </si>
  <si>
    <t>A.100.30.111.230701 CuZn40 (Muntz metal)</t>
  </si>
  <si>
    <t>A.100.30.112.230701 CuZn40Pb (Brass alloy, alpha-beta, machinable)</t>
  </si>
  <si>
    <t>A.100.34.101.230701 Duranickel</t>
  </si>
  <si>
    <t>A.120.01.114.241205 Bamboo paper in Shenzhen produced in Sichuan proxi</t>
  </si>
  <si>
    <t>A.120.10.112.230701 film PVC (stiff shrink) 50 mu</t>
  </si>
  <si>
    <t>A.120.10.113.230701 Printing of multilayer film - UV Inkjet</t>
  </si>
  <si>
    <t>Materials, packaging micellanious</t>
  </si>
  <si>
    <t>A.120.30.101.240310 Mycelium composite protective packaging - Grown Bio 121 kg/m3</t>
  </si>
  <si>
    <t>A.120.30.103.241206 Stonepaper from Taiwan in Rotterdam</t>
  </si>
  <si>
    <t>A.120.30.104.241206 Stonepaper from Germany in Rotterdam</t>
  </si>
  <si>
    <t>A.130.01.104.240814 bio-PET (Polyethylene terephthalate) from sugarcane - not biodegradable</t>
  </si>
  <si>
    <t>A.130.01.105.230701 PHA and PHB (Polyhydroxyalkanoates) from wastewater sludge - biodegradable)</t>
  </si>
  <si>
    <t>A.130.01.106.230701 PLA (Polylactide) of corn stover - biodegradable</t>
  </si>
  <si>
    <t>A.130.01.107.230701 PBS-Starch 50%-50% blend - biodegradable</t>
  </si>
  <si>
    <t>A.130.01.108.231019 PBS (Polybutylene succinate) - biodegradable</t>
  </si>
  <si>
    <t>A.130.01.109.231019 PBAT (polybutylene adipate-co-terephthalate) -  biodegradable</t>
  </si>
  <si>
    <t>A.130.01.112.240814 PEF (Polyethylene furan-2,5-dicarboxylate) from sugarcane - not biodegradable</t>
  </si>
  <si>
    <t>A.130.03.104.230701 CA (Cellelose Acetate tetra) chemical upcycled</t>
  </si>
  <si>
    <t>A.130.03.106.230701 Flexible Polymeer Foam (PE) chemical upcycled</t>
  </si>
  <si>
    <t>A.130.03.107.230701 Ionomer chemical upcycled</t>
  </si>
  <si>
    <t>A.130.03.111.230701 bio-PE (Polyethylene) chemical upcycled - non biodegradable</t>
  </si>
  <si>
    <t>A.130.03.112.230701 PE (HDPE  High density Polyethylene) chemical upcycled</t>
  </si>
  <si>
    <t>A.130.03.114.230701 PHA and PHB (Polyhydroxyalkanoates) chemical upcycled - biodegradeble</t>
  </si>
  <si>
    <t>A.130.03.120.230701 PTFE (Teflon) chemical upcycled</t>
  </si>
  <si>
    <t>A.130.03.121.230701 PTT (Polyltrimethylene terephthalate) chemical upcycled</t>
  </si>
  <si>
    <t>A.130.03.124.230701 Starch-PBS 50%-50% blend chemical upcycled - biodegradeble</t>
  </si>
  <si>
    <t>A.130.03.125.230701 PBS  chemical upcycled - biodegradeble</t>
  </si>
  <si>
    <t>A.130.03.126.230701 PBAT (polybutylene adipate-co-terephthalate) chemical upcycled - biodegradeble</t>
  </si>
  <si>
    <t>A.130.03.127.240817 PAN (Polyacrylonitrile fibres) chemical upcycled</t>
  </si>
  <si>
    <t>A.130.03.128.240817 bio-PP (Polypropylene) chemical upcycled - not biodegradable</t>
  </si>
  <si>
    <t>A.130.03.129.240817 bio-PET (Polyethylene terephthalate) chemical upcycled - not biodegradable</t>
  </si>
  <si>
    <t>A.130.05.105.230701 Natural rubber (from Thailand in Rotterdam)</t>
  </si>
  <si>
    <t>A.130.05.107.230701 Polychloroprene (Neoprene and CR) rubber</t>
  </si>
  <si>
    <t>A.130.07.104.230803 PA 6 (Nylon 6  Polyamide 6)</t>
  </si>
  <si>
    <t>A.130.07.106.230803 PA 66 (Nylon 66  Polyamide 6-6)</t>
  </si>
  <si>
    <t>A.130.07.123.240822 PS (EPS  expandable polystyrene, white)</t>
  </si>
  <si>
    <t>A.130.07.124.240822 PS (GPPS  general purpose polystyrene)</t>
  </si>
  <si>
    <t>A.130.07.125.240822 PS (HIPS  high impact polysyrene)</t>
  </si>
  <si>
    <t>A.130.07.126.240813 PTFE (Polytetrafluoroethylene) Teflon</t>
  </si>
  <si>
    <t>A.130.09.102.240822 Epoxy resin from Bisphenol A 33% Epichlorohydrin 66%</t>
  </si>
  <si>
    <t xml:space="preserve">Materials, plastics, other              </t>
  </si>
  <si>
    <t>A.130.11.104.240930 Epichlorohydrin</t>
  </si>
  <si>
    <t>A.130.11.105.230701 EVOH (Ethylene vinyl alcohol) film barrier of gasses</t>
  </si>
  <si>
    <t>A.130.11.118.240801 PE for bottles with deposit in EU (RR=80%  RIR=25%)</t>
  </si>
  <si>
    <t>A.130.11.119.240801 PET for bottles with deposit in EU (RR=80%  RIR=25%)</t>
  </si>
  <si>
    <t>A.130.11.120.240801 PP for bottles with deposit in EU (RR=80%  RIR=25%)</t>
  </si>
  <si>
    <t>A.130.11.121.240801 PVC for bottles with deposit in EU (RR=80%  RIR=25%)</t>
  </si>
  <si>
    <t>A.140.01.104.230701 Cotton fibre from China and India (without global seatransport)</t>
  </si>
  <si>
    <t>A.140.01.109.230701 Jute fibre incl. degumming market mix</t>
  </si>
  <si>
    <t>A.140.01.110.230701 Jute fibre incl. degumming India irrigation</t>
  </si>
  <si>
    <t>A.140.01.111.230701 Jute fibre incl. degumming India rain fed - renewable fuel</t>
  </si>
  <si>
    <t>A.140.01.112.230701 Kenaf fibre incl. degumming India</t>
  </si>
  <si>
    <t>A.140.01.113.230701 Kenaf fibre incl. degumming Italy - renewable fule</t>
  </si>
  <si>
    <t>A.140.01.119.230701 Wool from Australia - transported to Rotterdam</t>
  </si>
  <si>
    <t>A.140.03.101.230701 dyeing with pollution in India - without materials input</t>
  </si>
  <si>
    <t>A.140.03.102.230701 dyeing in Europe - without materials input</t>
  </si>
  <si>
    <t>A.140.03.118.230701 texturing polymer fibres (to improve insulation properties)</t>
  </si>
  <si>
    <t>Materials, textiles, products</t>
  </si>
  <si>
    <t>A.140.04.101.230701 Geotextiles (PP  500 dTex  woven)</t>
  </si>
  <si>
    <t>A.140.04.102.241204 Duck Down in Rotterdam from China</t>
  </si>
  <si>
    <t>A.140.04.103.241204 Duck Down in Rotterdam from Poland</t>
  </si>
  <si>
    <t>A.140.04.104.241204 Polyester fiberfill</t>
  </si>
  <si>
    <t>A.150.01.101.230701 drinking water without water stress</t>
  </si>
  <si>
    <t>A.150.01.102.230701 industrial reverse osmosis water</t>
  </si>
  <si>
    <t>A.150.03.101.241024 low water stress (BWS &lt; 10%) drinking water and cooling tower water</t>
  </si>
  <si>
    <t>A.150.03.102.241024 low medium water stress (BWS 10%-20%) drinking water and cooling tower water</t>
  </si>
  <si>
    <t>A.150.03.103.241024 medium high water stress (BWS 20%-40%) drinking water and cooling tower water</t>
  </si>
  <si>
    <t>A.150.03.104.241024 high water stress (BWS 40%-80%) drinking water and cooling tower water</t>
  </si>
  <si>
    <t>A.150.03.105.241024 extremely high water stress (BWS &gt; 80%) drinking water and cooling tower water</t>
  </si>
  <si>
    <t>A.160.01.102.230701 Afrormosia natural forest clear cut 700 (kg/m3)</t>
  </si>
  <si>
    <t>A.160.01.104.230701 Afzelia natural forest clear cut 820 (kg/m3)</t>
  </si>
  <si>
    <t>other names: Lignum Vitae  Palo Santo   Ironwood  Guayacán  Greenheart  Guaiac  Guaiacum officinale or Guaiacum sanctum</t>
  </si>
  <si>
    <t>A.160.01.106.230701 Guaiacum wood natural forest clear cut 1250 (kg/m3)</t>
  </si>
  <si>
    <t>Other names: Mereira Moreira (Angola) Abang Mandji (Cameroon Guinea) Kambala Molundu (Congo Zaïre) Odum (Ghana Ivory Coast) Simmé (Guinea) Rokko (Nigeria) Mvule Mvuli (East Africa)</t>
  </si>
  <si>
    <t>A.160.01.108.230701 Iroko natural forest clear cut 650 (kg/m3)</t>
  </si>
  <si>
    <t>A.160.01.110.230701 Makore natural forest clear cut 660 (kg/m3)</t>
  </si>
  <si>
    <t>A.160.01.112.230701 Mansonia natural forest clear cut 620 (kg/m3)</t>
  </si>
  <si>
    <t>A.160.01.114.230701 Moabi natural forest clear cut 815 (kg/m3)</t>
  </si>
  <si>
    <t>A.160.01.115.230701 Padouk African FSC/PEFC 740 (kg/m3)</t>
  </si>
  <si>
    <t>A.160.01.116.230701 Padouk African natural forest clear cut 740 (kg/m3)</t>
  </si>
  <si>
    <t>A.160.01.117.230701 Palissander Indisch FSC/PEFC 850 (kg/m3)</t>
  </si>
  <si>
    <t>A.160.01.118.230701 Palissander Indisch natural forest clear cut 850 (kg/m3)</t>
  </si>
  <si>
    <t>A.160.01.121.230701 Teak natural forest clear cut 665 (kg/m3)</t>
  </si>
  <si>
    <t>A.160.02.102.230701 Agba natural forest clear cut 500 (kg/m3)</t>
  </si>
  <si>
    <t>A.160.02.104.230701 Angelique natural forest clear cut 735 (kg/m3)</t>
  </si>
  <si>
    <t>A.160.02.106.230701 Azobé natural forest clear cut 1060 (kg/m3)</t>
  </si>
  <si>
    <t>A.160.02.108.230701 Bosse clair natural forest clear cut 575 (kg/m3)</t>
  </si>
  <si>
    <t>A.160.02.110.230701 Bubinga natural forest clear cut 830 (kg/m3)</t>
  </si>
  <si>
    <t>A.160.02.111.230701 Cedar  American FSC/PEFC 490 (kg/m3)</t>
  </si>
  <si>
    <t>A.160.02.112.230701 Cedar  American natural forest clear cut 490 (kg/m3)</t>
  </si>
  <si>
    <t>A.160.02.115.230701 Cordia natural forest clear cut 540 (kg/m3)</t>
  </si>
  <si>
    <t>A.160.02.117.230701 Idigbo natural forest clear cut 550 (kg/m3)</t>
  </si>
  <si>
    <t>Other names: Caoba Mahogany Mogno Mara Acajou Baywood Boliviaans Mahonie Braziliaans Mahonie Cuba Mahonie Hondurees Mahonie en vele andere regionale benamingen zoals Aguano (Peru) Orura (Venezuela) Rosadillo (Guatemala) Zopilote (Mexico)</t>
  </si>
  <si>
    <t>A.160.02.119.230701 Mahogany natural forest clear cut 1110 (kg/m3)</t>
  </si>
  <si>
    <t>A.160.02.121.230701 Meranti natural forest clear cut 640 (kg/m3)</t>
  </si>
  <si>
    <t>Other names: Solomon Merbau (Netherlands) Tat-talun (Myanmar/Burma) Vesi (Fiji) Ipil (Philippines) Kayu Besi Moluks IJzerhout Mirabow (Indonesia) Kwila Bendora (Papua New Guinea) Ivili Kivoli Vuvula (Solomon Islands) Kohu (New Caledonia) Hintsy (Madagascar)</t>
  </si>
  <si>
    <t>A.160.02.123.230701 Merbau natural forest clear cut 800 (kg/m3)</t>
  </si>
  <si>
    <t>A.160.02.124.230701 Oak European FSC/PEFC 710 (kg/m3)</t>
  </si>
  <si>
    <t>Other names: Violetwood Guarabu Pau Roxo Roxinho (Brazil) Tananeo (Colombia) Amarante Bois Violet (French Guiana) Koroborelli (Guyana) Palo Morado (Mexico) Nazareno Morado (Panama Venezuela) Popohatti Dastan</t>
  </si>
  <si>
    <t>A.160.02.126.230701 Purpleheart natural forest clear cut 850 (kg/m3)</t>
  </si>
  <si>
    <t>A.160.02.127.230701 Red Cedar Western 370 (kg/m3)</t>
  </si>
  <si>
    <t>A.160.02.128.230701 Utile (Sipo) FSC/PEFC 640 (kg/m3)</t>
  </si>
  <si>
    <t>A.160.02.129.230701 Utile (Sipo) natural forest clear cut 640 (kg/m3)</t>
  </si>
  <si>
    <t>Other names: Awong (Cameroon) N'toko Ngondou (Congo) Anong (Guinea) N'son-so (Gabon) Mboto Bokonge Dikala-kala Tshikalakala Dikela Kiboto Monkonge Mundambi (Zaïre). Additionally Panga Panga</t>
  </si>
  <si>
    <t>A.160.02.131.230701 Wengé natural forest clear cut 830 (kg/m3)</t>
  </si>
  <si>
    <t>A.160.03.102.230701 Carapa natural forest clear cut 610 (kg/m3)</t>
  </si>
  <si>
    <t>A.160.03.104.230701 Dibetou natural forest clear cut 550 (kg/m3)</t>
  </si>
  <si>
    <t>A.160.03.106.230701 Kauri natural forest clear cut 485 (kg/m3)</t>
  </si>
  <si>
    <t>A.160.03.108.230701 Kotibe natural forest clear cut 760 (kg/m3)</t>
  </si>
  <si>
    <t>A.160.03.110.230701 Mahogany African FSC/PEFC 640 (kg/m3)</t>
  </si>
  <si>
    <t>A.160.03.111.230701 Mahogany African natural forest clear cut 640 (kg/m3)</t>
  </si>
  <si>
    <t>A.160.03.113.230701 Movigui natural forest clear cut 710 (kg/m3)</t>
  </si>
  <si>
    <t>A.160.03.115.230701 Mutenye natural forest clear cut 820 (kg/m3)</t>
  </si>
  <si>
    <t>A.160.03.117.230701 Niangon natural forest clear cut 710 (kg/m3)</t>
  </si>
  <si>
    <t>A.160.03.119.230701 Olon natural forest clear cut 485 (kg/m3)</t>
  </si>
  <si>
    <t>A.160.03.121.230701 Oregon Pine natural forest clear cut 505 (kg/m3)</t>
  </si>
  <si>
    <t>A.160.03.122.230701 Tchitola natural forest clear cut 630 (kg/m3)</t>
  </si>
  <si>
    <t>A.160.03.124.230701 Peroba natural forest clear cut 750 (kg/m3)</t>
  </si>
  <si>
    <t>A.160.03.126.230701 Pitch Pine natural forest clear cut 750 (kg/m3)</t>
  </si>
  <si>
    <t>A.160.03.128.230701 Sapelli natural forest clear cut 650 (kg/m3)</t>
  </si>
  <si>
    <t>A.160.03.132.230701 Tiama natural forest clear cut 560 (kg/m3)</t>
  </si>
  <si>
    <t>A.160.03.135.230701 Yang natural forest clear cut 750 (kg/m3)</t>
  </si>
  <si>
    <t>Alternative names: Anigre Anegre Aniegre Aningeria (West and East Africa) Landosan (Guinea Sierra Leone) Mukali (Kenya Uganda) Kali (Congo) Mugangu (Cameroon) Muna (Ivory Coast) Osan (Ghana) Anegre Blanc (Central Africa) Longhi (various regions)</t>
  </si>
  <si>
    <t>A.160.04.102.230701 Aningre natural forest clear cut 580 (kg/m3)</t>
  </si>
  <si>
    <t>A.160.04.104.230701 Avodire natural forest clear cut 550 (kg/m3)</t>
  </si>
  <si>
    <t>A.160.04.106.230701 Balsa natural forest clear cut 150 (kg/m3)</t>
  </si>
  <si>
    <t>A.160.04.110.230701 Emeri natural forest clear cut 515 (kg/m3)</t>
  </si>
  <si>
    <t>A.160.04.114.230701 Limba natural forest clear cut 560 (kg/m3)</t>
  </si>
  <si>
    <t>A.160.04.116.230701 Menkulang natural forest clear cut 710 (kg/m3)</t>
  </si>
  <si>
    <t>A.160.04.118.230701 Mersawa natural forest clear cut 640 (kg/m3)</t>
  </si>
  <si>
    <t>A.160.04.120.230701 Okoume natural forest clear cut 440 (kg/m3)</t>
  </si>
  <si>
    <t>A.160.04.122.230701 Parana Pine natural forest clear cut 540 (kg/m3)</t>
  </si>
  <si>
    <t>A.160.04.126.230701 Spruce European FSC/PEFC 460 (kg/m3)</t>
  </si>
  <si>
    <t>A.160.05.102.230701 Abura natural forest clear cut 560 (kg/m3)</t>
  </si>
  <si>
    <t>A.160.05.106.230701 Antiaris natural forest clear cut 445 (kg/m3)</t>
  </si>
  <si>
    <t>A.160.05.110.230701 Baboen natural forest clear cut 410 (kg/m3)</t>
  </si>
  <si>
    <t>A.160.05.111.230701 Beech European FSC/PEFC 710 (kg/m3)</t>
  </si>
  <si>
    <t>A.160.05.114.230701 Blue gum natural forest clear cut 900 (kg/m3)</t>
  </si>
  <si>
    <t>A.160.05.116.230701 Canaria natural forest clear cut 830 (kg/m3)</t>
  </si>
  <si>
    <t>A.160.05.118.230701 Cottonwood natural forest clear cut 440 (kg/m3)</t>
  </si>
  <si>
    <t>A.160.05.122.230701 Ilomba natural forest clear cut 480 (kg/m3)</t>
  </si>
  <si>
    <t>A.160.05.124.230701 Koto natural forest clear cut 560 (kg/m3)</t>
  </si>
  <si>
    <t>A.160.05.129.230701 Sycamore FSC/PEFC 615 (kg/m3)</t>
  </si>
  <si>
    <t>A.160.05.130.230701 Wawa FSC/PEFC 390 (kg/m3)</t>
  </si>
  <si>
    <t>A.160.05.131.230701 Wawa natural forest clear cut 390 (kg/m3)</t>
  </si>
  <si>
    <t>A.160.06.101.230701 Anzala (Mukulungu) FSC/PEFC 940 (kg/m3)</t>
  </si>
  <si>
    <t>A.160.06.102.230701 Anzala (Mukulungu) natural forest clear cut 940 (kg/m3)</t>
  </si>
  <si>
    <t>A.160.06.104.230701 Coromandel Ebony natural forest clear cut 1100 (kg/m3)</t>
  </si>
  <si>
    <t>A.160.06.106.230701 Dabema natural forest clear cut 690 (kg/m3)</t>
  </si>
  <si>
    <t>A.160.06.108.230701 Emien natural forest clear cut 360 (kg/m3)</t>
  </si>
  <si>
    <t>A.160.06.110.230701 Missanda (Tali) FSC/PEFC 900 (kg/m3)</t>
  </si>
  <si>
    <t>A.160.06.111.230701 Missanda (Tali) natural forest clear cut 900 (kg/m3)</t>
  </si>
  <si>
    <t>A.160.06.112.230701 Mountain ash European FEC/PEFC 700 (kg/m3)</t>
  </si>
  <si>
    <t>A.160.06.114.230701 Mubura natural forest clear cut 830 (kg/m3)</t>
  </si>
  <si>
    <t>A.160.06.116.230701 Niove natural forest clear cut 850 (kg/m3)</t>
  </si>
  <si>
    <t>A.160.06.118.230701 Onzabili natural forest clear cut 550 (kg/m3)</t>
  </si>
  <si>
    <t>A.160.06.119.230701 Ozigo (Igaganga) FSC/PEFC 650 (kg/m3)</t>
  </si>
  <si>
    <t>A.160.06.120.230701 Ozigo (Igaganga) natural forest clear cut 650 (kg/m3)</t>
  </si>
  <si>
    <t>A.160.06.122.230701 Parasolier natural forest clear cut 190 (kg/m3)</t>
  </si>
  <si>
    <t>A.160.06.125.230701 Pockwood natural forest clear cut 1250 (kg/m3)</t>
  </si>
  <si>
    <t>A.160.06.126.230701 Simmon (Persimmon) FSC/PEFC 835 (kg/m3)</t>
  </si>
  <si>
    <t>A.160.06.127.230701 Sterculia (Niangon) FSC/PEFC 700 (kg/m3)</t>
  </si>
  <si>
    <t>A.160.06.128.230701 Sterculia (Niangon) natural forest clear cut 700 (kg/m3)</t>
  </si>
  <si>
    <t>A.160.06.129.230701 Zebrano (Goncalo-alvez) FSC/PEFC 900 (kg/m3)</t>
  </si>
  <si>
    <t>A.160.06.130.230701 Zebrano (Goncalo-alvez) natural forest clear cut 900 (kg/m3)</t>
  </si>
  <si>
    <t>A.160.07.102.230701 Angelim Vermelho natural forest clear cut 1430 (kg/m3) wet</t>
  </si>
  <si>
    <t>A.160.07.104.230701 Cumaru natural forest clear cut 1200 (kg/m3) wet</t>
  </si>
  <si>
    <t>A.160.07.106.230701 Massaranduba natural forest clear cut 1200 (kg/m3) wet</t>
  </si>
  <si>
    <t>A.160.07.108.230701 Okan natural forest clear cut 1075 (kg/m3) wet</t>
  </si>
  <si>
    <t>A.160.07.110.230701 Sapupira natural forest clear cut 1075 (kg/m3) wet</t>
  </si>
  <si>
    <t>A.160.09.103.230701 Bamboo (local at forest road China)</t>
  </si>
  <si>
    <t>A.160.09.104.230701 CCA wood (Scots pine with Cromium Copper and Asenic) incl EoL</t>
  </si>
  <si>
    <t>A.160.09.113.230701 Plato wood = thermal treated European Spruce s.g. 420 kg/m3</t>
  </si>
  <si>
    <t>A.160.09.115.230701 Plywood (softwood 600 kg/m3) - indoor use</t>
  </si>
  <si>
    <t>ENERGY</t>
  </si>
  <si>
    <t>B.030.01.101.250107 Electricity coal EU - US - China 38% efficiency</t>
  </si>
  <si>
    <t>B.030.01.102.230701 Electricity from offshore windmill (5MW  capacity factor 0.47)</t>
  </si>
  <si>
    <t>B.030.01.103.230701 Electricity gas EU - US - China 60% efficiency</t>
  </si>
  <si>
    <t>B.030.01.105.230701 Electricity oil EU - US - China  45% efficiency</t>
  </si>
  <si>
    <t>B.030.01.106.230701 Electricity from Hydropower (Norway)</t>
  </si>
  <si>
    <t>B.030.01.107.240825 Electricity from PV panel  Mono-Si (irradiation 1100 kWh per m2 ) in MJ</t>
  </si>
  <si>
    <t>B.030.01.108.241008 Electricity from sawdust (waste wood 12% MC) in power plant</t>
  </si>
  <si>
    <t>Energy, electricity EU and CH consumption</t>
  </si>
  <si>
    <t>B.050.01.101.230701 Heat - General Industry</t>
  </si>
  <si>
    <t>B.050.01.102.230701 Heat - Domestic from heat pump</t>
  </si>
  <si>
    <t>B.050.01.103.230701 Heat from natural gas - condensing low NOx - incl. combustion CO2</t>
  </si>
  <si>
    <t>B.050.01.104.230701 Heat from anthracite coal 30.7 MJ/kg - incl. combustion CO2</t>
  </si>
  <si>
    <t>B.050.01.105.230701 Heat from coal bituminous 26.4 MJ/kg  - incl. combustion CO2</t>
  </si>
  <si>
    <t>B.050.01.106.230701 Heat from heavy oil for chemical processes - incl. combustion CO2</t>
  </si>
  <si>
    <t>B.050.01.107.230701 Heat from natural gas for chemical processes - incl. combustion CO2</t>
  </si>
  <si>
    <t>TRANSPORT</t>
  </si>
  <si>
    <t>C.010.01.101.230701 Air traffic continental (min weight/volume ratio 0.167 ton/m3) (tkm)</t>
  </si>
  <si>
    <t>C.010.01.102.230701 Air traffic intercontinental (min weight/volume ratio 0.167 ton/m3) (tkm)</t>
  </si>
  <si>
    <t>C.010.01.103.230701 Air traffic continental (max weight/volume ratio 0.167 ton/m3) (m3km)*</t>
  </si>
  <si>
    <t>C.010.01.104.230701 Air traffic intercontinental (max weight/volume ratio 0.167 ton/m3) (m3km)*</t>
  </si>
  <si>
    <t>C.030.01.101.230701 Transport pipeline natural gas</t>
  </si>
  <si>
    <t>C.030.01.102.230701 Transport pipeline petroleum</t>
  </si>
  <si>
    <t>C.050.01.101.230701 Train freight diesel (tkm)</t>
  </si>
  <si>
    <t>C.050.01.102.230701 Train freight electric (tkm)</t>
  </si>
  <si>
    <t>C.060.01.104.230701 Truck +trailer  Euro 6 - B7 diesel (output per meter)</t>
  </si>
  <si>
    <t>C.070.01.102.230701 Bulk carrier Handysize dwt 16.383   12.5 knots</t>
  </si>
  <si>
    <t>C.070.01.104.230701 Coaster Class A (coast US and North and Baltic sea)</t>
  </si>
  <si>
    <t>C.070.01.106.230701 Container ship (min weight/volume ratio 0.41 ton/m3)</t>
  </si>
  <si>
    <t>C.070.01.108.230701 Container ship (max weight/volume ratio 0.41 ton/m3) (m3km)*</t>
  </si>
  <si>
    <t>PROCESSING</t>
  </si>
  <si>
    <t>D.050.01.102.250105 Rolling steel</t>
  </si>
  <si>
    <t>D.050.01.103.240310 Fiber Laser cutting 1000 W  Steel 1mm thick  1 meter</t>
  </si>
  <si>
    <t>D.050.01.104.240310 Fiber Laser cutting 6000 W  Steel 10mm thick per 1 meter</t>
  </si>
  <si>
    <t>D.060.01.101.230701 Drilling steel (per kg removed - the removed steel not counted)</t>
  </si>
  <si>
    <t>D.060.01.102.230701 Milling steel (per kg removed - revomed steel not counted)</t>
  </si>
  <si>
    <t>D.060.01.103.230701 Turrning steel (per kg removed - steel removed not counted)</t>
  </si>
  <si>
    <t>D.070.01.103.230701 Electroplating Zinc incl. outside use per 10 years (10  micron single side)</t>
  </si>
  <si>
    <t>D.070.01.104.230701 Electroplating Zinc inside use or painted (5 micron)</t>
  </si>
  <si>
    <t>D.070.01.105.230701 Hot-dip Zinc plating pieces outside use single side</t>
  </si>
  <si>
    <t>D.090.01.101.230701 Electric MIG welding 4mm steel   0.125 kg electrode</t>
  </si>
  <si>
    <t>D.090.01.104.230701 welding steel autogenious 0.0536 kg electrode</t>
  </si>
  <si>
    <t>D.100.01.106.240310 Fiber Laser cutting 1000 W  Aluminium 1mm thick, 1 meter</t>
  </si>
  <si>
    <t>D.100.01.107.240310 Fiber Laser cutting 6000 W  Aluminium 10mm thick, 1 meter</t>
  </si>
  <si>
    <t>D.100.01.108.230701 Drilling Al (per kg removed, removed Al not counted)</t>
  </si>
  <si>
    <t>D.100.01.119.230701 Milling Al (per kg removed, removed Al not counted)</t>
  </si>
  <si>
    <t>D.100.01.123.230701 Sawing Al band saw</t>
  </si>
  <si>
    <t>D.100.01.124.230701 Sawing Al circular saw</t>
  </si>
  <si>
    <t>D.100.01.133.230701 Turning Al (per kg removed  removed Al not counted)</t>
  </si>
  <si>
    <t>D.120.01.101.230701 blow moulding - machine only</t>
  </si>
  <si>
    <t>D.120.01.102.230701 blow moulding - production site</t>
  </si>
  <si>
    <t>D.120.01.103.230701 extrusion - machine only</t>
  </si>
  <si>
    <t>D.120.01.104.230701 extrusion - production site</t>
  </si>
  <si>
    <t>D.120.01.105.230701 injection moulding - machine only</t>
  </si>
  <si>
    <t>D.120.01.106.230701 injection moulding - production site</t>
  </si>
  <si>
    <t>D.120.01.108.230701 thermo forming - machine only</t>
  </si>
  <si>
    <t>D.120.01.109.230701 thermo forming - production site</t>
  </si>
  <si>
    <t>END_OF_LIFE</t>
  </si>
  <si>
    <t>F.020.01.103.241207 Flexible Polymer Foam co-firing in electrical power plant</t>
  </si>
  <si>
    <t>F.020.01.105.230701 Hardwood 0% MC  Bamboo &amp; Cork  co-firing in electrical power plant</t>
  </si>
  <si>
    <t>F.020.01.106.230701 Hardwood 12% MC  Bamboo &amp; Cork  co-firing in electrical power plant</t>
  </si>
  <si>
    <t>F.020.01.107.230701 Hardwood fresh 50% MC  Bamboo &amp; Cork,  co-firing in electrical power plant</t>
  </si>
  <si>
    <t>F.020.01.109.241207 Rigid Polymer Foam co-firing in electrical power plant</t>
  </si>
  <si>
    <t>F.020.01.111.230701 Softwood 0% MC co-firing in electrical power plant</t>
  </si>
  <si>
    <t>F.020.01.112.230701 Softwood 12% MC co-firing in electrical power plant</t>
  </si>
  <si>
    <t>F.020.01.113.230701 Softwood fresh 50% MC co-firing in electrical power plant</t>
  </si>
  <si>
    <t>F.030.01.118.230701 PTFE (Teflon  Polytetrafluoroethylene) co-firing in electrical power plant</t>
  </si>
  <si>
    <t>F.030.01.130.240817 PEF (Polyethylene furan-2.5-dicarboxylate) co-firing in electrical power plant</t>
  </si>
  <si>
    <t>waste treatment, co-firing power plant  Other plastics</t>
  </si>
  <si>
    <t>F.050.01.101.230701 Hardwood 0% MC  Bamboo and Cork  combustion in small elec. power plant</t>
  </si>
  <si>
    <t>F.050.01.102.230701 Hardwood 12% MC  Bamboo and Cork  combustion in small elec. power plant</t>
  </si>
  <si>
    <t>F.050.01.103.230701 Hardwood fresh 50% MC  Bamboo and Cork  combustion in small elec. power plant</t>
  </si>
  <si>
    <t>F.050.01.105.230701 Softwood 0% MC  combustion in small elec. power plant</t>
  </si>
  <si>
    <t>F.050.01.106.230701 Softwood 12% MC  combustion in small elec. power plant</t>
  </si>
  <si>
    <t>F.050.01.107.230701 Softwood fresh  50% MC  combustion in small elec. power plant</t>
  </si>
  <si>
    <t>F.070.01.105.230701 Polychloroprene (Neoprene  CR) waste incineration with electricity</t>
  </si>
  <si>
    <t>F.080.01.103.241207 Flexible Polymer Foam waste incineration with electricity</t>
  </si>
  <si>
    <t>F.080.01.105.230701 Hardwood 0%MC  Bamboo and Cork  waste incineration with electricity</t>
  </si>
  <si>
    <t>F.080.01.106.230701 Hardwood 12%MC  Bamboo and Cork  waste incineration with electricity</t>
  </si>
  <si>
    <t>F.080.01.107.230701 Hardwood fresh  50%MC  Bamboo and Cork  waste incineration with electricity</t>
  </si>
  <si>
    <t>F.080.01.109.241207 Rigid Polymer Foam waste incineration with electricity</t>
  </si>
  <si>
    <t>F.080.01.111.230701 Softwood 0%MC  waste incineration with electricity</t>
  </si>
  <si>
    <t>F.080.01.112.230701 Softwood 12%MC  waste incineration with electricity</t>
  </si>
  <si>
    <t>F.080.01.113.230701 Softwood fresh  50%MC  waste incineration with electricity</t>
  </si>
  <si>
    <t>F.080.01.114.240823 Paper and Cardboard, as wet household waste   waste incineration with electricity</t>
  </si>
  <si>
    <t>F.090.01.130.240817 PEF (Polyethylene furan-2.5-dicarboxylate) waste incineration with electricity</t>
  </si>
  <si>
    <t>waste treatment,  municipal waste incineration with electricity, Other plastics</t>
  </si>
  <si>
    <t>F.106.01.101.230701 BR and IIR (Butyl rubber) waste combustion - clean tech without heat recovery</t>
  </si>
  <si>
    <t>F.106.01.102.230701 EVA (Ethylene vinyl acetate) waste combustion - clean tech without heat recovery</t>
  </si>
  <si>
    <t>F.106.01.103.230701 IR (Polyisoprene rubber) waste combustion - clean tech without heat recovery</t>
  </si>
  <si>
    <t>F.106.01.104.230701 Natural rubber waste combustion - clean tech without heat recovery</t>
  </si>
  <si>
    <t>F.106.01.105.230701 Polychloroprene (Neoprene, CR) waste combustion - clean tech without heat recovery</t>
  </si>
  <si>
    <t>F.106.01.106.230701 PU (Polyurethane) waste combustion - clean tech without heat recovery</t>
  </si>
  <si>
    <t>F.106.01.107.230701 SBR (Styrene butadiene rubber) waste combustion - clean tech without heat recovery</t>
  </si>
  <si>
    <t>F.106.01.108.230701 Silicone rubbers combustion - clean tech without heat recovery</t>
  </si>
  <si>
    <t>F.106.02.101.230701 CFRP (50%) waste combustion - clean tech without heat recovery</t>
  </si>
  <si>
    <t>F.106.02.102.230701 DMC (50%) waste combustion - clean tech without heat recovery</t>
  </si>
  <si>
    <t>F.106.02.103.230701 Flexible Polymer Foam, waste combustion - clean tech without heat recovery</t>
  </si>
  <si>
    <t>F.106.02.104.230701 GFRP (50%) waste combustion - clean tech without heat recovery</t>
  </si>
  <si>
    <t>F.106.02.110.230701 SMC waste combustion - clean tech without heat recovery</t>
  </si>
  <si>
    <t>F.106.03.101.230701 ABS (Acrylonitrile butadiene styrene) waste combustion - clean tech without heat recovery</t>
  </si>
  <si>
    <t>F.106.03.102.230701 bio-PE (Polyethylene) waste combustion - clean tech without heat recovery</t>
  </si>
  <si>
    <t>F.106.03.103.230701 CA (Cellulose polymers) waste combustion - clean tech without heat recovery</t>
  </si>
  <si>
    <t>F.106.03.104.230701 Ionomer waste combustion - clean tech without heat recovery</t>
  </si>
  <si>
    <t>F.106.03.105.230701 PA-11 (Nylon-11) waste combustion - clean tech without heat recovery</t>
  </si>
  <si>
    <t>F.106.03.106.230701 PA (Nylons  Polyamides) waste combustion - clean tech without heat recovery</t>
  </si>
  <si>
    <t>F.106.03.107.230701 PC (Polycarbonate) waste combustion - clean tech without heat recovery</t>
  </si>
  <si>
    <t>F.106.03.111.230701 PET (Polyethylene terephthalate) waste combustion - clean tech without heat recovery</t>
  </si>
  <si>
    <t>F.106.03.112.230701 PHA (Polyhydroxyalkanoates) waste combustion - clean tech without heat recovery</t>
  </si>
  <si>
    <t>F.106.03.113.230701 PLA (Polylactide) waste combustion - clean tech without heat recovery</t>
  </si>
  <si>
    <t>F.106.03.114.230701 PMMA (Polymethyl methacrylate) waste combustion - clean tech without heat recovery</t>
  </si>
  <si>
    <t>F.106.03.115.230701 POM (Polyoxymethylene  Polyacetaal) waste combustion - clean tech without heat recovery</t>
  </si>
  <si>
    <t>F.106.03.116.230701 PP (Polypropylene) waste combustion - clean tech without heat recovery</t>
  </si>
  <si>
    <t>F.106.03.117.230701 PS (Polystyrene) waste combustion - clean tech without heat recovery</t>
  </si>
  <si>
    <t>F.106.03.118.230701 PTFE (Teflon, Polytetrafluoroethylene) waste combustion - clean tech without heat recovery</t>
  </si>
  <si>
    <t>F.106.03.119.230701 PTT (Polyltrimethylene terephthalate) waste combustion - clean tech without heat recovery</t>
  </si>
  <si>
    <t>F.106.03.120.230701 PUR (Polyurethane) waste combustion - clean tech without heat recovery</t>
  </si>
  <si>
    <t>F.106.03.122.230701 PVDC (Polyvinyliden chloride) waste combustion - clean tech without heat recovery</t>
  </si>
  <si>
    <t>F.106.03.123.230701 Starch PBS 50%-50% (Polybutylene succinate) waste combustion - clean tech without heat recovery</t>
  </si>
  <si>
    <t>F.106.03.124.231020 PBS (Polybutylene succinate) waste combustion - clean tech without heat recovery</t>
  </si>
  <si>
    <t>F.106.03.125.231020 PBAT (Polybutylene adipate terepht) waste combustion - clean tech without heat recovery</t>
  </si>
  <si>
    <t>F.106.03.126.231020 PHB (Polyhydroxybutyrate) waste combustion - clean tech without heat recovery</t>
  </si>
  <si>
    <t>F.106.03.127.240817 PAN (Polyacrylonitrile fibres) waste combustion - clean tech without heat recovery</t>
  </si>
  <si>
    <t>F.106.03.128.240817 bio-PP (Polypropylene) waste combustion - clean tech without heat recovery</t>
  </si>
  <si>
    <t>F.106.03.129.240817 bio-PET (Polyethylene terephthalate)waste combustion - clean tech without heat recovery</t>
  </si>
  <si>
    <t>F.106.03.130.240817 PEF (Polyethylene terephthalate) waste combustion - clean tech without heat recovery</t>
  </si>
  <si>
    <t>F.106.04.101.230701 Epoxies waste combustion - clean tech without heat recovery</t>
  </si>
  <si>
    <t>F.106.04.102.230701 Phenolics (Bakelite) waste combustion - clean tech without heat recovery</t>
  </si>
  <si>
    <t>F.106.04.103.230701 Polyester waste combustion - clean tech without heat recovery</t>
  </si>
  <si>
    <t>no heat recovery, waste combustion, Other plastics</t>
  </si>
  <si>
    <t>F.106.05.101.230701 Bisphenol A  waste combustion - clean tech without heat recovery</t>
  </si>
  <si>
    <t>F.106.05.102.230701 DEHP  waste combustion - clean tech without heat recovery</t>
  </si>
  <si>
    <t>F.106.05.103.230701 DINP  waste combustion - clean tech without heat recovery</t>
  </si>
  <si>
    <t>F.106.05.104.230701 Epichlorohydrin waste combustion - clean tech without heat recovery</t>
  </si>
  <si>
    <t>F.106.05.105.230701 EVOH  waste combustion - clean tech without heat recovery</t>
  </si>
  <si>
    <t>F.106.05.106.230701 Formaldehyde  waste combustion - clean tech without heat recovery</t>
  </si>
  <si>
    <t>F.106.05.107.230701 MDI  waste combustion - clean tech without heat recovery</t>
  </si>
  <si>
    <t>F.106.05.108.230701 MMA monomer  waste combustion - clean tech without heat recovery</t>
  </si>
  <si>
    <t>F.106.05.109.230701 Nafion  waste combustion - clean tech without heat recovery</t>
  </si>
  <si>
    <t>F.106.05.110.230701 Paperfoam  waste combustion - clean tech without heat recovery</t>
  </si>
  <si>
    <t>F.106.05.111.230701 PEEK (Polyetheretherketone)  waste combustion - clean tech without heat recovery</t>
  </si>
  <si>
    <t>F.106.05.113.230701 Phthalic anhydride  waste combustion - clean tech without heat recovery</t>
  </si>
  <si>
    <t>F.106.05.114.230701 Polyether-polyols  waste combustion - clean tech without heat recovery</t>
  </si>
  <si>
    <t>F.106.05.115.230701 PPS  waste combustion - clean tech without heat recovery</t>
  </si>
  <si>
    <t>F.106.05.116.230701 PVOH (PVA)  waste combustion - clean tech without heat recovery</t>
  </si>
  <si>
    <t>F.106.05.117.230701 TDI  waste combustion - clean tech without heat recovery</t>
  </si>
  <si>
    <t>F.106.06.101.230701 AKD (Alkyl ketene dimers)  waste combustion - clean tech without heat recovery</t>
  </si>
  <si>
    <t>F.106.06.102.230701 ASA (Acrylonitrile styrene acrylate)  waste combustion - clean tech without heat recovery</t>
  </si>
  <si>
    <t>F.106.06.103.230701 Rosin (from wood, pine)  waste combustion - clean tech without heat recovery</t>
  </si>
  <si>
    <t>F.108.01.112.230701 film PVC (stiff shrink) 50 mu in mun waste inc</t>
  </si>
  <si>
    <t>F.110.01.101.230701 Aluminium  recycling credit closed loop (79% virgin part trade mix)</t>
  </si>
  <si>
    <t>F.110.01.102.230701 Copper  recycling credit closed loop (45% virgin part in trade mix)</t>
  </si>
  <si>
    <t>F.110.01.103.230701 Gold  recycling credit closed loop (80% virgin part trade mix)</t>
  </si>
  <si>
    <t>F.110.01.104.230701 Lead  recycling credit  closed loop (25% virgin part in trade mix)</t>
  </si>
  <si>
    <t>F.110.01.105.230701 Magnesium  recycling credit closed loop (90% virgin part in trade mix)</t>
  </si>
  <si>
    <t>F.110.01.106.230701 Nickel  recycling credit closed loop (66% virgin part in trade mix)</t>
  </si>
  <si>
    <t>F.110.01.107.230701 Palladium  recycling credit  closed loop (91% virgin part in trade mix)</t>
  </si>
  <si>
    <t>F.110.01.108.230701 Platinum  recycling credit  closed loop (88.5% virgin part in trade mix)</t>
  </si>
  <si>
    <t>F.110.01.109.230701 Rhodium  recycling credit  closed loop (91% virgin part in trade mix)</t>
  </si>
  <si>
    <t>F.110.01.110.230701 Silver  recycling credit closed loop (45% virgin part trade mix)</t>
  </si>
  <si>
    <t>F.110.01.111.250105 Steel  recycling credit closed loop (50.2% virgin part in trade mix)</t>
  </si>
  <si>
    <t>F.110.01.112.230701 Titanium  recycling credit  closed loop (81% virgin part in trade mix)</t>
  </si>
  <si>
    <t>F.110.01.113.230701 Zinc  recycling credit closed loop (69% virgin part in trade mix)</t>
  </si>
  <si>
    <t>F.120.01.101.230701 ABS closed loop chemical upcycling credit</t>
  </si>
  <si>
    <t>F.120.01.102.230701 bio-PE (Polyethylene) closed loop chemical upcycling credit</t>
  </si>
  <si>
    <t>F.120.01.103.230701 CA (Cellulose polymers) closed loop chemical upcycling credit</t>
  </si>
  <si>
    <t>F.120.01.104.230701 EVA (Ethylene vinyl acetate) closed loop chemical upcycling credit</t>
  </si>
  <si>
    <t>F.120.01.105.230701 Ionomer closed loop chemical upcycling credit</t>
  </si>
  <si>
    <t>F.120.01.106.230701 PA-11 (nylon-11) closed loop chemical upcycling credit</t>
  </si>
  <si>
    <t>F.120.01.107.230701 PA (nylons, polyamides) closed loop chemical upcycling credit</t>
  </si>
  <si>
    <t>F.120.01.108.230701 PC (Polycarbonate) closed loop chemical upcycling credit</t>
  </si>
  <si>
    <t>F.120.01.109.230701 PE (Polyethylene) closed loop chemical upcycling credit</t>
  </si>
  <si>
    <t>F.120.01.111.230701 PET (Polyethylene terephthalate) closed loop chemical upcycling credit</t>
  </si>
  <si>
    <t>F.120.01.112.230701 PHA and PHB (Polyhydroxyalkanoates)  closed loop chemical upcycling credit</t>
  </si>
  <si>
    <t>F.120.01.113.230701 PLA (Polylactide) closed loop chemical upcycling credit</t>
  </si>
  <si>
    <t>F.120.01.114.230701 PMMA (Acrilylic Polymethyl Methacrylate) closed loop chemical upcycling credit</t>
  </si>
  <si>
    <t>F.120.01.115.230701 POM and Acetal (Polyoxymethylene) closed loop chemical upcycling credit</t>
  </si>
  <si>
    <t>F.120.01.116.230701 PP (Polypropylene) closed loop chemical upcycling credit</t>
  </si>
  <si>
    <t>F.120.01.117.230701 PS (Polystyrene) closed loop chemical upcycle credit</t>
  </si>
  <si>
    <t>F.120.01.118.230701 PTFE  Teflon (Polytetrafluoroethylene) closed loop chemical upcycling credit</t>
  </si>
  <si>
    <t>F.120.01.119.230701 PTT (Polyltrimethylene terephthalate) closed loop chemical upcycling credit</t>
  </si>
  <si>
    <t>F.120.01.120.230701 PUR (Polyethane) closed loop chemical upcycling credit</t>
  </si>
  <si>
    <t>F.120.01.121.230701 PVC (Polyvinylchloride) closed loop chemical upcycling credit</t>
  </si>
  <si>
    <t>F.120.01.122.230701 Starch-PBS 50%-50% blend biodegradeble plastic closed loop chemical upcycling credit</t>
  </si>
  <si>
    <t>F.120.01.123.240817 PBS (Polybutylene succinate) closed loop chemical upcycling credit</t>
  </si>
  <si>
    <t>F.120.01.124.240817 PBAT (polybutylene adipate-co-terephthalate) closed loop chemical upcycling credit</t>
  </si>
  <si>
    <t>F.120.01.125.240817 PAN (Polyacrylonitrile fibres) closed loop chemical upcycling credit</t>
  </si>
  <si>
    <t>F.120.01.126.240817 Bio-PP (Polypropylene) closed loop chemical upcycling credit</t>
  </si>
  <si>
    <t>F.120.01.127.240817 Bio-PET (Polyethylene terephthalate) closed loop chemical upcycling credit</t>
  </si>
  <si>
    <t>F.120.01.128.240817 PEF (Polyethylene furan-2.5-dicarboxylate) closed loop chemical upcycling credit</t>
  </si>
  <si>
    <t>F.130.03.101.230701 plastic waste collection&amp;sorting</t>
  </si>
  <si>
    <t>F.130.03.102.230701 Scrap separation Mn  Fe  Cu  Ni and Zn</t>
  </si>
  <si>
    <t>F.130.03.103.230701 Scrap collection&amp;sorting (alum.)</t>
  </si>
  <si>
    <t>F.130.03.104.230701 Scrap collection&amp;sorting (copper)</t>
  </si>
  <si>
    <t>F.130.03.105.230701 Scrap collection&amp;sorting (iron and glass)</t>
  </si>
  <si>
    <t>F.130.03.106.230701 Scrap collection&amp;sorting (other non-ferro metals)</t>
  </si>
  <si>
    <t>F.130.03.107.230701 Scrap collection&amp;sorting (Pb)</t>
  </si>
  <si>
    <t>F.130.03.108.230701 Scrap collection&amp;sorting (Stainless st)</t>
  </si>
  <si>
    <t>FOOD</t>
  </si>
  <si>
    <t>PROXI data of chemicals via Classyfire</t>
  </si>
  <si>
    <t>For CSRD</t>
  </si>
  <si>
    <t>electricity EU dummy</t>
  </si>
  <si>
    <t>heat, gas,  dummy</t>
  </si>
  <si>
    <t>Aluminum</t>
  </si>
  <si>
    <t>Steel, BOF</t>
  </si>
  <si>
    <t>open loop recycling</t>
  </si>
  <si>
    <t>A.010.02.103.250727 Wool (from Australia transported to Rotterdam)</t>
  </si>
  <si>
    <t>A.010.02.104.250727 clean wool in Australia</t>
  </si>
  <si>
    <t>A.010.02.105.250727 greasy wool at farm Australia</t>
  </si>
  <si>
    <t>A.010.04.106.230701 Soybean meal at coast Brazil</t>
  </si>
  <si>
    <t>A.010.04.107.230701 Soybean meal at coast USA</t>
  </si>
  <si>
    <t>A.010.04.108.230701 Soybean oil - refined at coast Brazil</t>
  </si>
  <si>
    <t>A.010.04.109.230701 Soybean oil - refined at coast USA</t>
  </si>
  <si>
    <t>A.010.04.110.230701 Soybeans grain - harvested and transported to coast Brazil</t>
  </si>
  <si>
    <t>A.010.04.111.230701 Soybeans grain - harvested and transported to coast USA</t>
  </si>
  <si>
    <t xml:space="preserve">Alumina: Aluminium oxide AL2O3 Corundum CASnr 1344-28-1 </t>
  </si>
  <si>
    <t xml:space="preserve">Boron Carbide: B?C Tetraboron carbide CAS nr 12069-32-8 </t>
  </si>
  <si>
    <t xml:space="preserve">Germanium: Ge Element 32 CAS nr7440-56-4 </t>
  </si>
  <si>
    <t xml:space="preserve">Glaze: Ceramic coating Glassy finish (no CAS number – depends on formulation) </t>
  </si>
  <si>
    <t xml:space="preserve">Porcelain: Vitreous china Fine china (no CAS number – mixture of materials) </t>
  </si>
  <si>
    <t xml:space="preserve">PZT Piezo-electric ceramic: Lead zirconate titanate Pb[ZrxTi1-x]O3 CAS nr 12626-81-2 </t>
  </si>
  <si>
    <t xml:space="preserve">Silicon (purified): Hyperpure silicon Polycrystalline silicon CAS nr 7440-21-3 </t>
  </si>
  <si>
    <t xml:space="preserve">Silicon Carbide: SiC Carborundum CAS nr 409-21-2 </t>
  </si>
  <si>
    <t xml:space="preserve">Silicon Nitride: Si3N3 CAS nr 12033-89-5 or 12033-60-2 </t>
  </si>
  <si>
    <t xml:space="preserve">Stoneware: Ceramic ware Hard-paste pottery (no CAS number – mixture of materials) </t>
  </si>
  <si>
    <t>A.020.01.112.251023 Tungsten Carbide - Cobalt (11%) primary from Canada</t>
  </si>
  <si>
    <t xml:space="preserve">Tungsten Carbide: WC Cemented carbide CAS nr 12070-12-1 </t>
  </si>
  <si>
    <t xml:space="preserve">Zirconia: Zirconium dioxide Cubic zirconia CAS nr 1314-23-4 </t>
  </si>
  <si>
    <t>A.020.01.114.251023 Tungsten Carbide - Cobalt (11%) primary from China</t>
  </si>
  <si>
    <t>A.020.01.115.251023 Tungsten Carbide - Cobalt (11%) chemical recycling Canada estimate</t>
  </si>
  <si>
    <t xml:space="preserve">HCl (Hydrochloric acid): muriatic acid hydrogen chloride in water CAS nr 7647-01-0 </t>
  </si>
  <si>
    <t xml:space="preserve">Nitric acid: aqua fortis spirit of nitre CAS nr 7697-37-2 </t>
  </si>
  <si>
    <t xml:space="preserve">Phosphoric acid: orthophosphoric acid CAS nr 7664-38-2 </t>
  </si>
  <si>
    <t xml:space="preserve">Sulphuric acid: oil of vitriol CAS nr 7664-93-9 </t>
  </si>
  <si>
    <t xml:space="preserve">Boric acid: hydrogen borate orthoboric acid CAS nr 10043-35-3 </t>
  </si>
  <si>
    <t xml:space="preserve">Acetic acid: ethanoic acid vinegar acid CAS nr 64-19-7 </t>
  </si>
  <si>
    <t xml:space="preserve">Acetic anhydride: acetyl oxide acetic oxide CAS nr 108-24-7 </t>
  </si>
  <si>
    <t xml:space="preserve">Chloroacetic acid: monochloroacetic acid CAS nr 79-11-8 </t>
  </si>
  <si>
    <t xml:space="preserve">Maleic acid: cis-butenedioic acid CAS nr 110-16-7 </t>
  </si>
  <si>
    <t xml:space="preserve">Adipic acid: hexanedioic acid CAS nr 124-04-9 </t>
  </si>
  <si>
    <t xml:space="preserve">Methacrylic acid: 2-methylpropenoic acid CAS nr 79-41-4 </t>
  </si>
  <si>
    <t>Ammonia: azane NH3 CAS nr 7664-41-7</t>
  </si>
  <si>
    <t>Carbon black: acetylene black furnace black CAS nr 1333-86-4</t>
  </si>
  <si>
    <t>Cobalt oxide: cobalt(IIIII) oxide CAS nr 1308-06-1</t>
  </si>
  <si>
    <t>Graphite: crystalline carbon CAS nr 7782-42-5</t>
  </si>
  <si>
    <t>Hydrogen peroxide: H2O2 CAS nr 7722-84-1</t>
  </si>
  <si>
    <t>Hydrogen sulfide: H2S CAS nr 7783-06-4</t>
  </si>
  <si>
    <t>Potassium hydroxide: caustic potash lye CAS nr 1310-58-3</t>
  </si>
  <si>
    <t>A.030.10.110.250311 Hydrated lime (Ca(OH)2), without transport</t>
  </si>
  <si>
    <t>Lime: calcium oxide quicklime CAS nr 1305-78-8</t>
  </si>
  <si>
    <t>Manganese dioxide: manganese(IV) oxide CAS nr 1313-13-9</t>
  </si>
  <si>
    <t>A.030.10.114.250311 Quicklime  (CaO), without transport</t>
  </si>
  <si>
    <t>Quicklime: calcium oxide burnt lime CAS nr 1305-78-8</t>
  </si>
  <si>
    <t>Silicagel: silicon dioxide (amorphous) CAS nr 112926-00-8</t>
  </si>
  <si>
    <t>Sodium carbonate: soda ash washing soda CAS nr 497-19-8</t>
  </si>
  <si>
    <t>Sodium chloride: common salt table salt CAS nr 7647-14-5</t>
  </si>
  <si>
    <t>Sodium cumenesulphonate: sodium isopropylbenzene sulfonate CAS nr 28348-53-0</t>
  </si>
  <si>
    <t>Sodium hydroxide: caustic soda lye CAS nr 1310-73-2</t>
  </si>
  <si>
    <t xml:space="preserve">Sodium hypochlorite: bleach liquid chlorine CAS nr 7681-52-9 </t>
  </si>
  <si>
    <t>Sodium hypochlorite: bleach liquid chlorine CAS nr 7681-52-9</t>
  </si>
  <si>
    <t>Sodium silicate: water glass CAS nr 1344-09-8 or 15859-24-2</t>
  </si>
  <si>
    <t>Sodium sulphate: Glauber's salt CAS nr 7757-82-6</t>
  </si>
  <si>
    <t>A.030.10.129.230701 Sulphur (local waste at refinery, without transport)</t>
  </si>
  <si>
    <t>Sulphur: brimstone CAS nr 7704-34-9</t>
  </si>
  <si>
    <t>Titanium dioxide: titania CAS nr 13463-67-7</t>
  </si>
  <si>
    <t>Urea: carbamide CAS nr 57-13-6</t>
  </si>
  <si>
    <t>Vanadium pentoxide: vanadium(V) oxide CAS nr 1314-62-1</t>
  </si>
  <si>
    <t>Zinc oxide: zinc white CAS nr 1314-13-2 or 55204-38-1</t>
  </si>
  <si>
    <t>Lithium iron phosphate: LFP CAS nr 15365-14-7</t>
  </si>
  <si>
    <t>Chromium oxide: chromia CAS nr 1308-38-9</t>
  </si>
  <si>
    <t>Magnesium oxide: magnesia CAS nr 1309-48-4</t>
  </si>
  <si>
    <t>Ferric chloride: iron(III) chloride CAS nr 7705-08-0</t>
  </si>
  <si>
    <t>A.030.10.138.240901 Talc (Talcum, Mg3Si4O10(OH)2) in Rotterdam</t>
  </si>
  <si>
    <t>Talc: magnesium silicate CAS nr 14807-96-6</t>
  </si>
  <si>
    <t>A.030.10.139.250311 Milled Limestone (CaCO3), without transport</t>
  </si>
  <si>
    <t>Acetone: propanone dimethyl ketone CAS nr 67-64-1</t>
  </si>
  <si>
    <t>Acetylene: ethyne CAS nr 74-86-2</t>
  </si>
  <si>
    <t>Acrylonitrile: vinyl cyanide propenenitrile CAS nr 107-13-1</t>
  </si>
  <si>
    <t>Alkenyl Succinic Anhydride: ASA CAS nr 26229-09-4 or 70983-53-8</t>
  </si>
  <si>
    <t xml:space="preserve">Alkyl Ketene Dimer: AKD CAS nr 144245-85-2 </t>
  </si>
  <si>
    <t>Benzene: benzol CAS nr 71-43-2</t>
  </si>
  <si>
    <t>Butadiene: 13-butadiene CAS nr 106-99-0</t>
  </si>
  <si>
    <t>Butane: n-butane liquefied petroleum gas (LPG) CAS nr 106-97-8</t>
  </si>
  <si>
    <t>Cumene hydroperoxide: isopropylbenzene hydroperoxide CAS nr 80-15-9</t>
  </si>
  <si>
    <t>Diethylene glycol: DEG CAS nr 111-46-6</t>
  </si>
  <si>
    <t>Dipropylene glycol monomethyl ether: DPM CAS nr 34590-94-8</t>
  </si>
  <si>
    <t>Ethanol: ethyl alcohol grain alcohol CAS nr 64-17-5</t>
  </si>
  <si>
    <t>Ethylbenzene: phenylethane CAS nr 100-41-4</t>
  </si>
  <si>
    <t>Ethylene: ethene bicarbureted hydrogen CAS nr 74-85-1</t>
  </si>
  <si>
    <t>Ethylene dichloride: 12-dichloroethane CAS nr 107-06-2</t>
  </si>
  <si>
    <t>Ethylene oxide: oxirane CAS nr 75-21-8</t>
  </si>
  <si>
    <t>Methanol: methyl alcohol wood alcohol CAS nr 67-56-1</t>
  </si>
  <si>
    <t>Methylamine: aminomethane CAS nr 74-89-5</t>
  </si>
  <si>
    <t>Monoethylene glycol: ethylene glycol12-ethanediol CAS nr 107-21-1</t>
  </si>
  <si>
    <t>Pentane blowing agent: pentane (as blowing agent) CAS nr 109-66-0</t>
  </si>
  <si>
    <t>Propane: n-propane CAS nr 74-98-6</t>
  </si>
  <si>
    <t>Propylene: propene CAS nr 115-07-1</t>
  </si>
  <si>
    <t>Phenol: hydroxybenzene carbolic acid CAS nr 108-95-2</t>
  </si>
  <si>
    <t>Rosin: colophony CAS nr 8050-09-7</t>
  </si>
  <si>
    <t>Styrene: vinylbenzene ethenylbenzene CAS nr 100-42-5</t>
  </si>
  <si>
    <t>Toluene: methylbenzene toluol CAS nr 108-88-3</t>
  </si>
  <si>
    <t>Triethylene glycol: TEG CAS nr 112-27-6</t>
  </si>
  <si>
    <t>Xylene: dimethylbenzene CAS nr 1330-20-7</t>
  </si>
  <si>
    <t>Acrylonitrile: vinyl cyanide propenenitrile CAS nr 107-13-1 (duplicate of 3)</t>
  </si>
  <si>
    <t>Hydrogen cyanide: prussic acid CAS nr 74-90-8</t>
  </si>
  <si>
    <t xml:space="preserve">1-Butanol: butyl alcohol n-Butanol CAS nr 71-36-3 </t>
  </si>
  <si>
    <t xml:space="preserve">1-Pentanol: amyl alcohol pentyl alcohol CAS nr 71-41-0 </t>
  </si>
  <si>
    <t xml:space="preserve">14-Dioxane: diethylene dioxide dioxane CAS nr 123-91-1 </t>
  </si>
  <si>
    <t xml:space="preserve">2-Butanol: sec-butyl alcohol 2-hydroxybutane CAS nr 78-92-2 </t>
  </si>
  <si>
    <t xml:space="preserve">2-Methyl-1-butanol: active amyl alcohol isoamyl alcohol CAS nr 137-32-6 </t>
  </si>
  <si>
    <t xml:space="preserve">2-Methyl-1-propanol: isobutanol isobutyl alcohol CAS nr 78-83-1 </t>
  </si>
  <si>
    <t xml:space="preserve">2-Methyl-2-butanol: tert-amyl alcohol 2-methylbutan-2-ol CAS nr 75-85-4 </t>
  </si>
  <si>
    <t xml:space="preserve">2-Methylpentane: isohexane 2-methylpentane CAS nr 107-83-5 </t>
  </si>
  <si>
    <t>3-Methyl-1-butanol: isoamyl alcohol isopentyl alcohol CAS nr 123-51-3</t>
  </si>
  <si>
    <t xml:space="preserve">3-Methyl-1-butyl acetate: isoamyl acetate banana oil CAS nr 123-92-2 </t>
  </si>
  <si>
    <t xml:space="preserve">4-Methyl-2-pentanone: methyl isobutyl ketone (MIBK) CAS nr 108-10-1 </t>
  </si>
  <si>
    <t xml:space="preserve">Acetone: propanone dimethyl ketone CAS nr 67-64-1 </t>
  </si>
  <si>
    <t xml:space="preserve">Benzal chloride: benzylidene chloride CAS nr 98-87-3 </t>
  </si>
  <si>
    <t xml:space="preserve">Benzaldehyde: benzenecarbonal benzoic aldehyde CAS nr 100-52-7 </t>
  </si>
  <si>
    <t xml:space="preserve">Benzene chlorination: chlorinated benzene derivatives CAS nr 108-90-7 (for monochlorobenzene) </t>
  </si>
  <si>
    <t xml:space="preserve">Benzyl alcohol: phenylmethanol CAS nr 100-51-6 </t>
  </si>
  <si>
    <t xml:space="preserve">Benzyl chloride: chloromethylbenzene CAS nr 100-44-7 </t>
  </si>
  <si>
    <t xml:space="preserve">Butane-14-diol: 14-butylene glycol CAS nr 110-63-4 </t>
  </si>
  <si>
    <t xml:space="preserve">Butane: n-butane liquefied petroleum gas (LPG) CAS nr 106-97-8 </t>
  </si>
  <si>
    <t>A.030.18.124.230701 Butene hydration (production of Butanol)</t>
  </si>
  <si>
    <t xml:space="preserve">Butyl acetate: n-butyl acetate acetic acid butyl ester CAS nr 123-86-4 </t>
  </si>
  <si>
    <t xml:space="preserve">Butyrolactone: ?-butyrolactone (GBL) CAS nr 96-48-0 </t>
  </si>
  <si>
    <t xml:space="preserve">Cyclohexane: hexahydrobenzene CAS nr 110-82-7 </t>
  </si>
  <si>
    <t xml:space="preserve">Cyclohexanone: cyclohexyl ketone CAS nr 108-94-1 </t>
  </si>
  <si>
    <t xml:space="preserve">Ethanol: ethyl alcohol grain alcohol CAS nr 64-17-5 </t>
  </si>
  <si>
    <t xml:space="preserve">Diethyl ether: ethyl ether ether CAS nr 60-29-7 </t>
  </si>
  <si>
    <t xml:space="preserve">Dimethyl sulfoxide: DMSO CAS nr 67-68-5 </t>
  </si>
  <si>
    <t xml:space="preserve">Dimethylamine: DMA methanamine CAS nr 124-40-3 </t>
  </si>
  <si>
    <t xml:space="preserve">Ethyl acetate: acetic acid ethyl ester ethyl ethanoate CAS nr 141-78-6 </t>
  </si>
  <si>
    <t xml:space="preserve">Ethylene glycol diethyl ether: diethoxyethane glycol diethyl ether CAS nr 629-14-1 </t>
  </si>
  <si>
    <t xml:space="preserve">Ethylene glycol dimethyl ether: dimethoxyethane monoglyme CAS nr 110-71-4 </t>
  </si>
  <si>
    <t xml:space="preserve">Ethylene glycol monoethyl ether: 2-ethoxyethanol cellosolve CAS nr 110-80-5 </t>
  </si>
  <si>
    <t xml:space="preserve">Ethylene: ethene bicarbureted hydrogen CAS nr 74-85-1 </t>
  </si>
  <si>
    <t xml:space="preserve">Formic acid by butane oxidation: (process no CAS number) </t>
  </si>
  <si>
    <t xml:space="preserve">Formic acid by methyl formate hydrolysis: (process no CAS number) </t>
  </si>
  <si>
    <t xml:space="preserve">Hydrochloric acid: muriatic acid hydrogen chloride in water CAS nr 7647-01-0 </t>
  </si>
  <si>
    <t xml:space="preserve">Hydrogen: molecular hydrogen dihydrogen CAS nr 1333-74-0 </t>
  </si>
  <si>
    <t xml:space="preserve">Isobutyl acetate: 2-methylpropyl acetate isobutyl ethanoate CAS nr 110-19-0 </t>
  </si>
  <si>
    <t xml:space="preserve">Isopropyl acetate: 2-propanol acetate acetic acid isopropyl ester CAS nr 108-21-4 </t>
  </si>
  <si>
    <t xml:space="preserve">Methyl acetate: acetic acid methyl ester methyl ethanoate CAS nr 79-20-9 </t>
  </si>
  <si>
    <t xml:space="preserve">Methyl ethyl ketone: butanone MEK CAS nr 78-93-3 </t>
  </si>
  <si>
    <t xml:space="preserve">Methyl formate: formic acid methyl ester methyl methanoate CAS nr 107-31-3 </t>
  </si>
  <si>
    <t xml:space="preserve">Methylcyclohexane: cyclohexylmethane CAS nr 108-87-2 </t>
  </si>
  <si>
    <t xml:space="preserve">Monochlorobenzene: chlorobenzene CAS nr 108-90-7 </t>
  </si>
  <si>
    <t xml:space="preserve">N-Dimethyl-2-pyrrolidone: N-methylpyrrolidone NMP CAS nr 872-50-4 </t>
  </si>
  <si>
    <t xml:space="preserve">NN-Dimethylformamide: DMF CAS nr 68-12-2 </t>
  </si>
  <si>
    <t>o-Dichlorobenzene: 12-dichlorobenzene ortho-dichlorobenzene CAS nr 95-50-1</t>
  </si>
  <si>
    <t>p-Dichlorobenzene: 14-dichlorobenzene para-dichlorobenzene CAS nr 106-46-7</t>
  </si>
  <si>
    <t xml:space="preserve">Propanal: propionaldehyde CAS nr 123-38-6 </t>
  </si>
  <si>
    <t xml:space="preserve">Propanol: 1-propanol (n-propanol) 2-propanol (isopropanol) CAS nr 71-23-8 (1-propanol) 67-63-0 (2-propanol) </t>
  </si>
  <si>
    <t xml:space="preserve">Propylene ammoxidation: (process no CAS number) </t>
  </si>
  <si>
    <t xml:space="preserve">Propylene hydroformylation: (process no CAS number) </t>
  </si>
  <si>
    <t xml:space="preserve">Tetrahydrofuran (THF): oxolane butylene oxide CAS nr 109-99-9 </t>
  </si>
  <si>
    <t>A.030.23.101.230808 Benomyl (1-(Butylcarbamoyl)-1H-1.3-benzimidazol-2-yl methylcarbamate)</t>
  </si>
  <si>
    <t xml:space="preserve">CASnr 17804-35-2 </t>
  </si>
  <si>
    <t>A.030.23.102.230808 Captan ((3aR.7aS)-2-[(Trichloromethyl)sulfanyl]-3a.4.7.7a-te</t>
  </si>
  <si>
    <t xml:space="preserve">CASnr 133-06-2 </t>
  </si>
  <si>
    <t xml:space="preserve">CASnr 14484-64-1 </t>
  </si>
  <si>
    <t xml:space="preserve">CASnr 12427-38-2 </t>
  </si>
  <si>
    <t>A.030.24.101.230808 2.4-D (2.4-Dichlorophenoxyacetic acid)</t>
  </si>
  <si>
    <t xml:space="preserve">CASnr 94-75-7 </t>
  </si>
  <si>
    <t>A.030.24.102.230808 2.4.5-T (2.4.5-Trichlorophenoxyacetic acid)</t>
  </si>
  <si>
    <t xml:space="preserve">CASnr 93-76-5 </t>
  </si>
  <si>
    <t>A.030.24.103.230808 Alachlor (2-Chloro-N-(2.6-diethylphenyl)-N-(methoxymethyl)acetamide)</t>
  </si>
  <si>
    <t xml:space="preserve">CAS nr 15972-60-8 </t>
  </si>
  <si>
    <t>A.030.24.104.230808 Bentazone (3-isopropyl-2.1.3-benzothiadiazine-4-one-2.2-dioxide)</t>
  </si>
  <si>
    <t xml:space="preserve">CASnr  25057-89-0 </t>
  </si>
  <si>
    <t>A.030.24.105.230808 Butylate (Butylated hydroxytoluene 2.6-Di-tert-butyl-4-methylphenol)</t>
  </si>
  <si>
    <t xml:space="preserve">CASnr 128-37-0 </t>
  </si>
  <si>
    <t>A.030.24.106.230808 Chloramben (3-Amino-2.5-dichlorobenzoic acid)</t>
  </si>
  <si>
    <t xml:space="preserve">CASnr 133-90-4 </t>
  </si>
  <si>
    <t>A.030.24.107.230808 Chlorsulfuron (2-chloro-N-[(4-methoxy-6-methyl-1.3.5-triazin-2-yl)carbamoyl]benzene-1-sulfonamide)</t>
  </si>
  <si>
    <t xml:space="preserve">CASnr 64902-72-3 </t>
  </si>
  <si>
    <t>A.030.24.108.230808 Cyanazine (2-[[4-Chloro-6-(ethylamino)-1.3.5-triazin-2-yl]amino]-2-methylpropanenitrile)</t>
  </si>
  <si>
    <t xml:space="preserve">CASnr  21725-46-2 </t>
  </si>
  <si>
    <t>A.030.24.109.230808 Dicamba (3.6-Dichloro-2-methoxybenzoic acid)</t>
  </si>
  <si>
    <t xml:space="preserve">CASnr 1918-00-9  </t>
  </si>
  <si>
    <t>A.030.24.110.230808 Dinoseb (2-(Butan-2-yl)-4.6-dinitrophenol)</t>
  </si>
  <si>
    <t xml:space="preserve">CASnr 88-85-7  </t>
  </si>
  <si>
    <t>A.030.24.111.230808 Diquat (6.7-dihydrodipyrido[1.2-a:2'.1'-c]pyrazine-5.8-diium dibromide)</t>
  </si>
  <si>
    <t xml:space="preserve">CASnr  85-00-7 </t>
  </si>
  <si>
    <t>A.030.24.112.230808 Diuron  DCMU (3-(3.4-dichlorophenyl)-1.1-dimethylurea)</t>
  </si>
  <si>
    <t xml:space="preserve">CASnr 330-54-1 </t>
  </si>
  <si>
    <t xml:space="preserve">CASnr  759-94-4 </t>
  </si>
  <si>
    <t xml:space="preserve">CASnr 69335-91-7 </t>
  </si>
  <si>
    <t xml:space="preserve">CASnr 2164-17-2 </t>
  </si>
  <si>
    <t xml:space="preserve">CASnr  1071-83-6 </t>
  </si>
  <si>
    <t>A.030.24.117.230808 Linuron (3-(3.4-dichlorophenyl)-1-methoxy-1-methylurea)</t>
  </si>
  <si>
    <t xml:space="preserve">CASnr  330-55-2  </t>
  </si>
  <si>
    <t xml:space="preserve">CASnr 94-74-6 </t>
  </si>
  <si>
    <t xml:space="preserve">CASnr  51218-45-2 </t>
  </si>
  <si>
    <t>A.030.24.120.230808 Paraquat (1.1'-Dimethyl[4.4'-bipyridine]-1.1'-diium dichloride)</t>
  </si>
  <si>
    <t xml:space="preserve">CASnr  1910-42-5 </t>
  </si>
  <si>
    <t xml:space="preserve">CASnr 1918-16-7 </t>
  </si>
  <si>
    <t>A.030.24.122.230808 Propanil (N-(3.4-Dichlorophenyl)propanamide)</t>
  </si>
  <si>
    <t xml:space="preserve">CASnr 709-98-8  </t>
  </si>
  <si>
    <t>A.030.24.123.230808 Trifluralin (2.6-Dinitro-N.N-dipropyl-4-(trifluoromethyl)aniline)</t>
  </si>
  <si>
    <t xml:space="preserve">CASnr 1582-09-8 </t>
  </si>
  <si>
    <t xml:space="preserve">CASnr 63-25-2  </t>
  </si>
  <si>
    <t>A.030.25.102.230808 Carbofuran (2.2-Dimethyl-2.3-dihydro-1-benzofuran-7-yl methylcarbamate)</t>
  </si>
  <si>
    <t xml:space="preserve">CASnr 1563-66-2 </t>
  </si>
  <si>
    <t>A.030.25.103.230808 Chlordimeform (N'-(4-chloro-2-methylphenyl)-N.N-dimethylmethanimidamide)</t>
  </si>
  <si>
    <t xml:space="preserve">CASnr 6164-98-3 </t>
  </si>
  <si>
    <t>A.030.25.104.230808 Cypermethrin ([Cyano-(3-phenoxyphenyl)methyl]3-(2.2-dichloroethenyl)-2.2-dimethylcyclopropane-1-carboxylate)</t>
  </si>
  <si>
    <t xml:space="preserve">CASnr 52315-07-8 </t>
  </si>
  <si>
    <t xml:space="preserve">CASnr 58-89-9  </t>
  </si>
  <si>
    <t xml:space="preserve">CASnr 121-75-5 </t>
  </si>
  <si>
    <t>A.030.25.107.230808 Methoxychlor (1.1'-(2.2.2-Trichloroethane-1.1-diyl)bis(4-methoxybenzene))</t>
  </si>
  <si>
    <t xml:space="preserve">Cas nr. 72-43-5 </t>
  </si>
  <si>
    <t>A.030.25.108.230808 Methyl  parathion (O.O-Dimethyl O-4-nitrophenyl phosphorothioate)</t>
  </si>
  <si>
    <t xml:space="preserve">CASnr 298-00-0 </t>
  </si>
  <si>
    <t>A.030.25.109.230808 Parathion (O.O-Diethyl O-(4-nitrophenyl) phosphorothioate)</t>
  </si>
  <si>
    <t xml:space="preserve">CASnr 56-38-2 </t>
  </si>
  <si>
    <t>A.030.25.110.230808 Phorate (O.O-Diethyl S-[(ethylsulfanyl)methyl] phosphorodithioate)</t>
  </si>
  <si>
    <t xml:space="preserve">CASnr 298-02-2 </t>
  </si>
  <si>
    <t xml:space="preserve">CASnr 8001-35-2 </t>
  </si>
  <si>
    <t xml:space="preserve">CASnr 754-12-1	 </t>
  </si>
  <si>
    <t xml:space="preserve">CASnr 811-97-2 </t>
  </si>
  <si>
    <t xml:space="preserve">CASnr 124-38-9	 </t>
  </si>
  <si>
    <t>3-Dimethylaminopropylamine: DMAPA CAS nr 109-55-7</t>
  </si>
  <si>
    <t xml:space="preserve">Aminoethylethanolamine: AEEA CAS nr 111-41-1 </t>
  </si>
  <si>
    <t xml:space="preserve">C16–C18 fatty alcohol (Cetyl alcohol and Stearyl alcohol): cetyl alcohol stearyl alcohol CAS nr (Cetyl alcohol: 36653-82-4 Stearyl alcohol: 112-92-5) </t>
  </si>
  <si>
    <t xml:space="preserve">Coconut oil methyl ester: coconut methyl ester CAS nr 61788-59-8 or 457-390-4 </t>
  </si>
  <si>
    <t xml:space="preserve">Cumene: isopropylbenzene CAS nr 98-82-8 </t>
  </si>
  <si>
    <t xml:space="preserve">Diethanolamine: DEA CAS nr 111-42-2 </t>
  </si>
  <si>
    <t>Dimethyl sulfate: DMS sulfuric acid dimethyl ester CAS nr 77-78-1</t>
  </si>
  <si>
    <t xml:space="preserve">Ethylene oxide: oxirane CAS nr 75-21-8 </t>
  </si>
  <si>
    <t xml:space="preserve">Hydrogen peroxide: H2O2 CAS nr 7722-84-1 </t>
  </si>
  <si>
    <t xml:space="preserve">Palm kernel oil methyl ester: palm kernel methyl ester CAS nr 61789-88-6 or 457-390-4	 </t>
  </si>
  <si>
    <t xml:space="preserve">Palm oil methyl ester: palm methyl ester CAS nr 67784-82-1 or 457-390-4 </t>
  </si>
  <si>
    <t xml:space="preserve">Triethanolamine: TEA CAS nr 102-71-6 </t>
  </si>
  <si>
    <t xml:space="preserve">CASnr 161074-79-9 </t>
  </si>
  <si>
    <t xml:space="preserve">CASnr. 84133-50-6	68131-40-8 </t>
  </si>
  <si>
    <t xml:space="preserve">CASnr. 84133-50-6	       68131-40-8 </t>
  </si>
  <si>
    <t xml:space="preserve">CASnr. 68955-55-5 </t>
  </si>
  <si>
    <t xml:space="preserve">CASnr. 161074-79-9 </t>
  </si>
  <si>
    <t xml:space="preserve">CASDnr. 1231880-35-5	85586-07-8 </t>
  </si>
  <si>
    <t xml:space="preserve">CASnr. 84133-50-6	    68131-40-8 </t>
  </si>
  <si>
    <t xml:space="preserve">CASnr 84133-50-6	      68131-40-8 </t>
  </si>
  <si>
    <t xml:space="preserve">CASnr. 84133-50-6     	68131-40-8 </t>
  </si>
  <si>
    <t xml:space="preserve">CASnr. 102-71-6	 </t>
  </si>
  <si>
    <t xml:space="preserve">CASnr. 111-42-2		 </t>
  </si>
  <si>
    <t xml:space="preserve">CASnr. 85536-14-7 </t>
  </si>
  <si>
    <t xml:space="preserve">CASnr. 28348-53-0 </t>
  </si>
  <si>
    <t>m3</t>
  </si>
  <si>
    <t>kg</t>
  </si>
  <si>
    <t>A.040.09.102.250328 glasswool without paper, plastic, or AL facing</t>
  </si>
  <si>
    <t>A.040.09.103.250327 stonewool without paper, plastic, or AL facing</t>
  </si>
  <si>
    <t>p</t>
  </si>
  <si>
    <t>A.050.06.101.251021 IC die (not packaged) Logic N65 per cm2</t>
  </si>
  <si>
    <t>cm2</t>
  </si>
  <si>
    <t>A.050.06.102.251021 IC die (not packaged) Logic N45 per cm2</t>
  </si>
  <si>
    <t>A.050.06.103.251021 IC die (not packaged) Logic N40 per cm2</t>
  </si>
  <si>
    <t>A.050.06.104.251021 IC die (not packaged) Logic N28 per cm2</t>
  </si>
  <si>
    <t>A.050.06.105.251021 IC die (not packaged) Logic N20 per cm2</t>
  </si>
  <si>
    <t>A.050.06.106.251021 IC die (not packaged) Logic N14 per cm2</t>
  </si>
  <si>
    <t>A.050.06.107.251021 IC die (not packaged) Logic N10 per cm2</t>
  </si>
  <si>
    <t>A.050.06.108.251021 IC die (not packaged) Logic N7 per cm2</t>
  </si>
  <si>
    <t>A.050.06.109.251021 IC die (not packaged) Logic N7_EUV per cm2</t>
  </si>
  <si>
    <t>A.050.06.110.251021 IC die (not packaged) Logic N5 per cm2</t>
  </si>
  <si>
    <t>A.050.06.111.251021 IC die (not packaged) Logic N3 per cm2</t>
  </si>
  <si>
    <t>A.050.06.112.251021 IC die (not packaged) Logic N2 per cm2</t>
  </si>
  <si>
    <t>A.050.06.113.251021 IC die (not packaged) N2_BSP per cm2</t>
  </si>
  <si>
    <t>A.050.06.201.251021 IC die (not packaged) N40 HPC per cm2</t>
  </si>
  <si>
    <t>A.050.06.202.251021 IC die (not packaged) N28 HPC per cm2</t>
  </si>
  <si>
    <t>A.050.06.203.251021 IC die (not packaged) N20 HPC per cm2</t>
  </si>
  <si>
    <t>A.050.06.204.251021 IC die (not packaged) N14 HPC per cm2</t>
  </si>
  <si>
    <t>A.050.06.205.251021 IC die (not packaged) N10 HPC per cm2</t>
  </si>
  <si>
    <t>A.050.06.206.251021 IC die (not packaged) N7 HPC per cm2</t>
  </si>
  <si>
    <t>A.050.06.207.251021 IC die (not packaged) N7_EUV HPC per cm2</t>
  </si>
  <si>
    <t>A.050.06.208.251021 IC die (not packaged) N5 HPC per cm2</t>
  </si>
  <si>
    <t>A.050.06.209.251021 IC die (not packaged) N3 HPC per cm2</t>
  </si>
  <si>
    <t>A.050.06.210.251021 IC die (not packaged) N2 HPC per cm2</t>
  </si>
  <si>
    <t>A.050.06.211.251021 IC die (not packaged) N2_BSP HPC per cm2</t>
  </si>
  <si>
    <t>A.050.06.251.251021 IC die (not packaged) A5_HPC per cm2</t>
  </si>
  <si>
    <t>A.050.06.252.251021 IC die (not packaged) A3_HPC per cm2</t>
  </si>
  <si>
    <t>A.060.01.103.250317 glassfibre - dry and chopped - for reinforcing plastics</t>
  </si>
  <si>
    <t>A.060.01.104.250317 glassfibre - assembled roving - for reinforcing thermosets</t>
  </si>
  <si>
    <t>A.070.02.101.250506 Diesel B7  - including combustion CO2 per litre</t>
  </si>
  <si>
    <t>litre</t>
  </si>
  <si>
    <t>A.070.02.102.250506 Diesel B10  - including combustion CO2 per litre</t>
  </si>
  <si>
    <t>A.070.02.103.250506 Diesel B100 (FAME) - including combustion CO2 per litre</t>
  </si>
  <si>
    <t>A.070.02.104.250506 Diesel XTL (HVO) from tallow waste - including combustion CO per litre</t>
  </si>
  <si>
    <t>A.070.02.201.250506 Gasoline E5 - including combustion CO2 per litre</t>
  </si>
  <si>
    <t>A.070.02.202.250506 Gasoline E10 - including combustion CO2 per litre</t>
  </si>
  <si>
    <t>A.070.02.203.250506 Gasoline E85 - including combustion CO2 per litre</t>
  </si>
  <si>
    <t>A.070.02.303.250506 LPG - including combustion CO2 per litre</t>
  </si>
  <si>
    <t>A.070.03.101.250316  Gasoline E10 - lease segment A (4.90 l/100km) incl CO2 (per km)</t>
  </si>
  <si>
    <t>A.070.03.102.250316  Gasoline E10 - lease segment B (5.30 l/100km) incl CO2 (per km)</t>
  </si>
  <si>
    <t>A.070.03.103.250316  Gasoline E10 - lease segment C (5.70 l/100km) incl CO2 (per km)</t>
  </si>
  <si>
    <t>A.070.03.104.250316  Gasoline E10 - lease segment D (6.70 l/100km) incl CO2 (per km)</t>
  </si>
  <si>
    <t>A.070.03.105.250316  Gasoline E10 - lease segment E (8.80 l/100km) incl CO2 (per km)</t>
  </si>
  <si>
    <t>A.070.03.202.250316  Diesel B10 - lease segment B (4.40 l/100km) incl CO2 (per km)</t>
  </si>
  <si>
    <t>A.070.03.203.250316  Diesel B10 - lease segment C (4.70 l/100km) incl CO2 (per km)</t>
  </si>
  <si>
    <t>A.070.03.204.250316  Diesel B10 - lease segment D (5.00 l/100km) incl CO2 (per km)</t>
  </si>
  <si>
    <t>A.070.03.205.250316  Diesel B10 - lease segment E (7.10 l/100km) incl CO2 (per km)</t>
  </si>
  <si>
    <t>A.070.03.301.250316  BEV - lease segment A (14.00 kWh/100km) WTW (per km)</t>
  </si>
  <si>
    <t>A.070.03.302.250316  BEV - lease segment B (15.7 kWh/100km) WTW (per km)</t>
  </si>
  <si>
    <t>A.070.03.303.250316  BEV - lease segment C (16.95 kWh/100km) WTW (per km)</t>
  </si>
  <si>
    <t>A.070.03.304.250316  BEV - lease segment D (16.8 kWh/100km) WTW (per km)</t>
  </si>
  <si>
    <t>A.070.03.305.250316  BEV - lease segment E (22.2 kWh/100km) WTW (per km)</t>
  </si>
  <si>
    <t>A.070.03.401.250316  Euro 6 diesel max emisions CO - NOx - PM - NMVOC per km</t>
  </si>
  <si>
    <t>A.070.03.402.250316  Euro 6 gasoline max emisions CO - NOx - PM - NMVOC per km</t>
  </si>
  <si>
    <t xml:space="preserve">Alternative names EN AW-2017A    A92017   UNS 3.1325   DIN AlCuMgSi  2017 </t>
  </si>
  <si>
    <t xml:space="preserve">Alternative names EN AW-2024 UNS A92024 DIN 3.1355 ISO AlCu4Mg1 AICuMg2 2024 </t>
  </si>
  <si>
    <t xml:space="preserve">Alternative names EN AW-2011 UNS A92011 DIN 3.1655 ISO AlCu6BiPb 2011 </t>
  </si>
  <si>
    <t xml:space="preserve">Alternative names EN AW-2036 UNS A92036 AA2036 DIN 3.1255 2036 </t>
  </si>
  <si>
    <t xml:space="preserve">Alternative names UNS A95005 DIN 3.3315 ISO AlMg1 AA 5005 </t>
  </si>
  <si>
    <t xml:space="preserve">Alternative Names EN AW-5754 UNS A95754 DIN 3.3535 ISO AlMg3 AA5754 </t>
  </si>
  <si>
    <t xml:space="preserve">Alternative Names EN AW-5083 UNS A95083 DIN 3.3547 ISO AlMg4.5Mn0.7 AA5083 </t>
  </si>
  <si>
    <t xml:space="preserve">Alternative Names EN AW-6060 UNS A96060 DIN 3.3206 ISO AlMgSi AA6060 </t>
  </si>
  <si>
    <t xml:space="preserve">Alternative Names EN AW-6005A UNS A96005 DIN AlMgSi(A) ISO AlSiMg(A) AA6005A </t>
  </si>
  <si>
    <t xml:space="preserve">Alternative Names EN AW-3103 UNS A93103 DIN 3.0515 ISO AlMn1 AA3103 EN AW-3003 UNS A93003 DIN 3.0517 ISO AlMn1Cu AA3003 </t>
  </si>
  <si>
    <t xml:space="preserve">Alternative Names EN AW-3004 UNS A93004 DIN 3.0526 ISO AlMn1Mg1 AA3004 </t>
  </si>
  <si>
    <t xml:space="preserve">Alternative Names DIN AlSiMgMn ISO AlSiMgMn EN AW-6009 UNS A96009 AA6009 </t>
  </si>
  <si>
    <t xml:space="preserve">Alternative Names EN AW-7075 UNS A97075 DIN 3.4365 ISO AlZn5.5MgCu AA7075 </t>
  </si>
  <si>
    <t xml:space="preserve">Alternative Names 204.0 ENAC-AlCu4MgTi DIN 3.1371.JIS AC1B ISO AlCu4MgTi </t>
  </si>
  <si>
    <t xml:space="preserve">Alternative Names ENAC-AlMg3 UNS A93150 AA3150 ISO AlMg3 242 </t>
  </si>
  <si>
    <t xml:space="preserve">Alternative Names ENAC-AlMg3 UNS A93150 AA3150 ISO AlMg3 314 </t>
  </si>
  <si>
    <t xml:space="preserve">Alternative Names ENAC-AlSi12 (a) UNS A04130 AA413.0 ISO AlSi12 DIN 3.2581  230 </t>
  </si>
  <si>
    <t xml:space="preserve">Alternative Names ENAC-AlSi12(Cu) UNS A04130 AA413.0 ISO AlSi12Cu DIN 3.2583 231 </t>
  </si>
  <si>
    <t xml:space="preserve">Alternative Names ENAC-AlSi7Mg UNS A03560 AA356.0 ISO AlSi7Mg DIN 3.2371 </t>
  </si>
  <si>
    <t xml:space="preserve">Alternative Names ENAC-AlSi8Cu3 UNS A03800 AA380.0 ISO AlSi8Cu3 DIN 3.2153 380 </t>
  </si>
  <si>
    <t xml:space="preserve">Alternative Names EN CW013A UNS C10700 DIN 2.1203 ISO CuAg0.1 JIS C1070 </t>
  </si>
  <si>
    <t xml:space="preserve">Alternative Names EN: CuAl5As (CW300G) UNS: C60800 DIN: 2.0916 ISO: CuAl5 AF NOR: P-CuAl5 GOST: BrA5 </t>
  </si>
  <si>
    <t xml:space="preserve">Alternative Names EN: CuNi10Fe1Mn (CW352H) UNS: C70600 DIN: 2.0872 ISO: CuNi10Fe1Mn BS: CN102JIS: C7060T </t>
  </si>
  <si>
    <t xml:space="preserve">Alternative Names EN: CuNi18Zn20 (CW409J) UNS: C76400 DIN: 2.0740 ISO: CuNi18Zn20 JIS: C7641 </t>
  </si>
  <si>
    <t xml:space="preserve">Alternative Names EN: CuNi44Mn1 UNS: C72150 DIN: 2.0842 ISO: CuNi44 BS: CN403 JIS: C7215 </t>
  </si>
  <si>
    <t xml:space="preserve">Alternative Names EN: CuSn6 (CW452K) UNS: C51900 DIN: 2.1020 JIS: C5191 BS: PB102 AFNOR: CuSn6P </t>
  </si>
  <si>
    <t xml:space="preserve">Alternative Names EN: CuSn8 (CW453K) UNS: C52100 DIN: 2.1030 JIS: C5212 BS: PB104 AFNOR: P-CuSn8 </t>
  </si>
  <si>
    <t xml:space="preserve">Alternative Names Tombac EN: CW502L UNS: C23000 DIN: 2.0240 JIS: C2300 BS: CZ102 AFNOR: L85 </t>
  </si>
  <si>
    <t xml:space="preserve">Alternative Names Cartridge Brass EN: CW505L UNS: C26000 DIN: 2.0265 JIS: C2600 BS: CZ106 AFNOR: L70 </t>
  </si>
  <si>
    <t xml:space="preserve">Alternative Names Brass EN: CW508L UNS: C27200 DIN: 2.0321 JIS: C2720 BS: CZ108 AFNOR: L63 </t>
  </si>
  <si>
    <t xml:space="preserve">Alternative Names Muntz Metal EN: CW509L UNS: C28000 DIN: 2.0360 JIS: C2801 BS: CZ109 AFNOR: L60 </t>
  </si>
  <si>
    <t xml:space="preserve">Alternative Names EN: CuZn37Pb1 (CW605N) UNS: C36500 DIN: 2.0371 JIS: C3501 BS: CZ123 AFNOR: P-CuZn39Pb1 </t>
  </si>
  <si>
    <t xml:space="preserve">Alternative Names EN: CuAl10Fe2-B UNS: C62400 DIN: 2.0940 ISO: CuAl10Fe BS: AB1 AFNOR: CuAl10Fe </t>
  </si>
  <si>
    <t xml:space="preserve">Alternative Names EN: CuAl10Fe5Ni5-C UNS: C95500 DIN: 2.0975 ISO: CuAl10Fe5Ni5 BS: AB2 AFNOR: CuAl10Fe5Ni5 </t>
  </si>
  <si>
    <t xml:space="preserve">Alternative Names EN: CuNi10Fe1Mn-C UNS: C96200 DIN: 2.0815.01 ISO: CuNi10Fe1Mn BS: CN1-C AFNOR: CuNi10Fe1Mn </t>
  </si>
  <si>
    <t xml:space="preserve">Alternative Names EN: CuSn10-C (CC480K) UNS: C90700 DIN: 2.1050.01 ISO: CuSn10 BS: CT1 AFNOR: CuSn10 </t>
  </si>
  <si>
    <t xml:space="preserve">Alternative Names EN: CuSn12-C (CC483K) UNS: C91700 DIN: 2.1052.01 ISO: CuSn12 BS: PB2 AFNOR: UE12 </t>
  </si>
  <si>
    <t xml:space="preserve">Alternative Names EN: CuSn5Zn5Pb5-C (CC491K) UNS: C83600 DIN: 2.1096.01 ISO: CuSn5Zn5Pb5 BS: LG2 AFNOR: UE5Pb </t>
  </si>
  <si>
    <t xml:space="preserve">Alternative Names EN: CuZn15As-C UNS: C23000 DIN: 2.0241.01 ISO: CuZn15As-C BS: CZ102 AFNOR: L85 </t>
  </si>
  <si>
    <t xml:space="preserve">Alternative Names EN: CuZn39Pb1Al-C UNS: C37100 DIN: 2.0340 ISO: CuZn39Pb1Al-C BS: CZ114 AFNOR: CuZn39Pb1Al </t>
  </si>
  <si>
    <t xml:space="preserve">Alternative Names EN: CuZn40-C (CC770S) UNS: C28000 DIN: 2.0360 ISO: CuZn40 BS: CZ109 AFNOR: L60 </t>
  </si>
  <si>
    <t xml:space="preserve">Alternative Names UNS: M10100 ASTM: AM100A AMS: 4483 SAE: J465 </t>
  </si>
  <si>
    <t xml:space="preserve">Alternative Names UNS: M10503 ASTM: AM503 AMS: 4484 SAE: J466 </t>
  </si>
  <si>
    <t xml:space="preserve">Alternative Names EN: EN-MAMgAl6Zn3 UNS: AZ63 DIN: MgAl6Zn3 ISO: MgAl6Zn3 Trade names: EN-MA21150 Magnesium AZ63 Magnesium Alloy AZ63 </t>
  </si>
  <si>
    <t xml:space="preserve">Alternative Names EN: EN-MCMgAl8Zn1 ISO: MgAl8Zn1 UNS: AZ81 DIN: G-MgAl8Zn1 AFNOR: G-A8Z BS: A8 </t>
  </si>
  <si>
    <t xml:space="preserve">Alternative Names trade names: Elektron® AZ91 </t>
  </si>
  <si>
    <t xml:space="preserve">Alternative Names EN: EN-MCMgAl9Zn1(A) UNS: AZ91 DIN: MgAl9Zn1 ISO: MgAl9Zn1 AFNOR: G-A9Z1 BS: MAG7 </t>
  </si>
  <si>
    <t xml:space="preserve">Alternative Names EN: EN-MAMgAl3Zn1 (EN-MA21130) UNS: AZ31 DIN: MgAl3Zn1 ISO: MgAl3Zn1 AFNOR: G-A3Z1 BS: MAG-E-111 </t>
  </si>
  <si>
    <t xml:space="preserve">Alternative Names ASTM: ZK60A UNS: M16600 ISO: ISO-WD32260 DIN: MgZn6Zr AFNOR: MAG-E-161 </t>
  </si>
  <si>
    <t xml:space="preserve">Alternative Names ASTM: M1A UNS: M11100 ISO: MgMn1 DIN: 3.5200BS: HM21A FNOR: G-MA1 </t>
  </si>
  <si>
    <t xml:space="preserve">Alternative Names ASTM: AZ61A UNS: M11610 ISO: ISO-WD21160 DIN: 3.5614A FNOR: MAG-E-121 </t>
  </si>
  <si>
    <t xml:space="preserve">Alternative Names sub types Alloy 300 Alloy 301 Trade names:  </t>
  </si>
  <si>
    <t xml:space="preserve">Alternative Names FeNi36 64FeNi (primarily used in the United States) UNS K93600Alloy  36Nilo  36Pernifer  36Invar  SteelSuper  Invar 32-5 Carpenter 36 Trade names: Invar (original trademark by Imphy Alloys now part of Aperam)Carpenter Invar 36 (produced by Carpenter Technology Corporation)Nilo 36 (by Special Metals Corporation)Pernifer 36 (by ThyssenKrupp VDM)Vacuumschmelze Vacodil 36 (by Vacuumschmelze GmbH)Invar Standard or Invar Alloy 36Nilvar (a less common trade name) </t>
  </si>
  <si>
    <t xml:space="preserve">Alternative Names not to be confused with ASTM A753 Alloy 4: 80% nickel 5% molybdenum small amounts of various other elements and 12~15% iron for the remainder  </t>
  </si>
  <si>
    <t xml:space="preserve">Alternative Names DIN: 2.4060  BR-Ni 99.6 UNS: N02200  Nickel 200 ISO: Ni 99. 6BS: NA11 AFNOR: N-100 Trade names: Nickel 200 (most commonly used trade name)Commercially Pure NickelCP NickelLow Carbon NickelAlloy 200 (used by some manufacturers interchangeably with Nickel 200) </t>
  </si>
  <si>
    <t xml:space="preserve">Alternative Names Alloy 902 or UNS N09902 </t>
  </si>
  <si>
    <t xml:space="preserve">Alternative Names UNS: N06003 DIN: 2.4869 BS: N8 AFNOR: Cr20Ni80 Trade Names: Nichrome V Nikrothal 80 Resistohm 80 Cronix 80 HAI-NiCr 80 X20H80 </t>
  </si>
  <si>
    <t xml:space="preserve">Alternative Names EN: 2.4632 UNS: N07090 Trade Names: Nimonic 90 Superimphy 90 Pyromet 90 Udimet 90 </t>
  </si>
  <si>
    <t xml:space="preserve">Alternative Names EN: 2.4952 UNS: N07080 Trade Names: Alloy 80A Nimonic 80A Pyromet 80A Nickelvac 80A </t>
  </si>
  <si>
    <t xml:space="preserve">Alternative Names UNS: N05500 EN: 2.4375 BS: NA18 AFNOR: NU30AT Trade Names: Monel K-500 Nicorros AL </t>
  </si>
  <si>
    <t xml:space="preserve">Alternative Names UNS: N04400 EN: 2.4360 DIN: NiCu30Fe BS: NA13 AFNOR: NU30 Trade Names: Monel 400 Nicorros </t>
  </si>
  <si>
    <t xml:space="preserve">Alternative Names UNS: K95050 EN: 1.3917 Trade names: Alloy 52 Nilo 50 Pernifer 50 Glass-Seal 52 </t>
  </si>
  <si>
    <t xml:space="preserve">Alternative Names DIN/EN: NiMo 30 BSI/AFNOR: N 10001 UNS: N10276 Werkstoff Nr.: 2.4819 Trade Names: Hastelloy C-276 G-NiMo30 </t>
  </si>
  <si>
    <t xml:space="preserve">Alternative Names no other names </t>
  </si>
  <si>
    <t xml:space="preserve">Alternative Names Grade 6 Titanium  Ti-5Al-2.5Sn UNS: R54520 ASTM Standards: ASTM B265 Grade 6 ASTM B348 Grade 6 ASTM B381 Grade 6. AMS Specifications:AMS 4926 AMS 4910 AMS 4966 AMS 4953 Military Specifications: MIL-T-9046 MIL-T-9047 MIL F-83142 MIL T-81556 MIL T-81915 </t>
  </si>
  <si>
    <t xml:space="preserve">Alternative Names UNS: R56400 ASTM Grades: Grade 5 AMS : AMS 4928 ISO: 3.7165 Trade Names: Ti64 TC4 </t>
  </si>
  <si>
    <t xml:space="preserve">Alternative Names not to be cofused with Beta C Titanium Ti-3Al-8V-6Cr-4Mo-4Zr </t>
  </si>
  <si>
    <t xml:space="preserve">Alternative Names EN 12844 </t>
  </si>
  <si>
    <t xml:space="preserve">Alternative Names ASTM: Zinc Alloy 3 ISO:ZP0430 (Zinc Pressure Casting Alloy with 4% Aluminum and 0.3% Copper) DIN: GD ZnAl4Cu1 BS:ZnAl4 AFNOR: ZL3 Chinese Standard: ZnAl4Cu1  Japanese Standard: DAC 3 </t>
  </si>
  <si>
    <t xml:space="preserve">Alternative Names ASTM: Zinc Alloy 5 ISO: ZP0435 (Zinc Pressure Casting Alloy with 4% Aluminum and 0.5% Copper) DIN: GD ZnAl4Cu1 BS: ZnAl4Cu1 AFNOR: ZL5 Chinese Standard: ZnAl4Cu1  Japanese Standard: DAC 5 </t>
  </si>
  <si>
    <t>A.100.40.104.230701 Neodymium magnet (NdFeB) corrosion resistant 40 MGOe</t>
  </si>
  <si>
    <t>A.100.40.105.230701 Neodymium magnet (NdFeB) corrosion resistant 40 MGOe recycled</t>
  </si>
  <si>
    <t>Materials, plastics, packaging micellanious</t>
  </si>
  <si>
    <t xml:space="preserve">Rock PaperMineral PaperRich Mineral Paper (RMP)Limestone PaperCalcium Carbonate PaperTree-Free PaperStone Fiber PaperEco-Stone PaperTerraSkinKarst Stone PaperAgile Stone PaperEnviro PaperFiberless PaperPaper Made of StoneSynthetic Paper (when emphasizing the resin component) </t>
  </si>
  <si>
    <t>m2</t>
  </si>
  <si>
    <t>A.130.01.101.250620 bio-HDPE (Polyethylene) - not biodegradable - from ethanol (Brazil Braskem)</t>
  </si>
  <si>
    <t xml:space="preserve">Alternative names: Bio-PE Bio-based Polyethylene Renewable Polyethylene CAS number: 9002-88-4 (same as conventional polyethylene as it has the same chemical structure) </t>
  </si>
  <si>
    <t>A.130.01.102.250705 CA (Cellulose polymers) - biodegradable</t>
  </si>
  <si>
    <t xml:space="preserve">Alternative names: CA Cellulose Acetate Cellulose Diacetate Acetylated Cellulose CAS number: 9004-35-7 </t>
  </si>
  <si>
    <t>A.130.01.103.250705 PA-11 (Nylon-11) - bio-based not biodegradable</t>
  </si>
  <si>
    <t xml:space="preserve">Alternative names: PA-11 Nylon-11 Polyamide 11 Rilsan (common trade name) CAS number: 25035-04-5 </t>
  </si>
  <si>
    <t xml:space="preserve">Alternative names: Bio-PET Bio-based PET Renewable PET Bio-based Polyethylene Terephthalate CAS number: 25038-59-9 (same as conventional PET as it has the same chemical structure) </t>
  </si>
  <si>
    <t xml:space="preserve">Alternative names: PHA Polyhydroxyalkanoates Biopolyester CAS number: Varies by specific type with common CAS for PHA being 80181-31-3 (general) and for PHB (Polyhydroxybutyrate) being 29435-48-1. Alternative names: PHB Polyhydroxybutyrate Biopolyester CAS number: 29435-48-1 </t>
  </si>
  <si>
    <t xml:space="preserve">Alternative names: PLA Polylactic Acid Polylactide CAS number: 26100-51-6 </t>
  </si>
  <si>
    <t xml:space="preserve">Alternative names: PBS Polybutylene Succinate Biodegradable Polyester CAS number: 25777-14-4 </t>
  </si>
  <si>
    <t xml:space="preserve">Alternative names: Polybutylene Adipate Terephthalate (PBAT) poly(butylene adipate-co-terephthalate) polybutylene adipate-co-terephthalate CAS Number: 61894-10-8 </t>
  </si>
  <si>
    <t>A.130.01.110.250620 bio-PE (Polyethylene) from agricultural waste - not biodegradable</t>
  </si>
  <si>
    <t>A.130.01.111.250620 bio-PP (Polypropylene) from agricultural waste - not biodegradable</t>
  </si>
  <si>
    <t xml:space="preserve">Alternative Names: Bio-based Polypropylene Bio-derived Polypropylene CAS Number: The CAS number for polypropylene (applies to both petroleum-based and bio-based versions) is 9003-07-0. </t>
  </si>
  <si>
    <t xml:space="preserve">Alternative Names: Poly(ethylene furanoate) Bio-based Polyester It is often considered a sustainable alternative to PET (Polyethylene Terephthalate) due to its better barrier properties and reduced environmental impact. CAS Number: 25038-71-5 </t>
  </si>
  <si>
    <t>A.130.03.091.250411  rABS - mechanical recycled in China - ex transport</t>
  </si>
  <si>
    <t>A.130.03.092.250411  rPE - mechanical recycled in China - ex transport</t>
  </si>
  <si>
    <t>A.130.03.093.250411  rPET - mechanical recycled in China - ex transport</t>
  </si>
  <si>
    <t>A.130.03.094.250411  rPP - mechanical recycled in China - ex transport</t>
  </si>
  <si>
    <t>A.130.03.095.250411  rPS - mechanical recycled in China - ex transport</t>
  </si>
  <si>
    <t>A.130.03.096.250411  rPVC - mechanical recycled in China - ex transport</t>
  </si>
  <si>
    <t>A.130.03.101.250411 average rPET/rPE/rPP - mechanical recycled in EU - ex transport</t>
  </si>
  <si>
    <t>A.130.03.102.250411  rPVC - mechanical recycled in EU - ex transport</t>
  </si>
  <si>
    <t>A.130.03.105.250712 EVA (Ethylene vinyl acetate) chemical upcycled</t>
  </si>
  <si>
    <t>A.130.03.108.250705 PA-11 (Nylon-11) chemical upcycled - not biodegradable</t>
  </si>
  <si>
    <t>A.130.03.115.230701 PLA (Polylactide - starch based) chemical upcycled - biodegradeble</t>
  </si>
  <si>
    <t>A.130.03.130.230701 PEF (Polyethylene furan-2.5-dicarboxylate) chemical upcycled - not biodegradeble</t>
  </si>
  <si>
    <t xml:space="preserve">Alternative names: Polybutadiene Butadiene rubber BR CAS number: 9003-17-2 </t>
  </si>
  <si>
    <t xml:space="preserve">Alternative names: Polybutadiene Butadiene rubber BR CAS 9003-17-2 Alternative names: Isobutylene Isoprene Rubber Butyl rubber IIR CAS 9010-85-9 </t>
  </si>
  <si>
    <t xml:space="preserve">Alternative names: EPDM Ethylene Propylene Diene Monomer Rubber Ethylene Propylene Rubber CAS 25038-36-2 </t>
  </si>
  <si>
    <t>A.130.05.103.250712 EVA (ethylene vinyl acetate rubber)</t>
  </si>
  <si>
    <t xml:space="preserve">Alternative names: EVA Ethylene Vinyl Acetate Copolymer Ethylene Vinyl Acetate Rubber CAS 24937-78-8 </t>
  </si>
  <si>
    <t>A.130.05.104.250705 IR (polyisoprene rubber)</t>
  </si>
  <si>
    <t xml:space="preserve">Alternative names: IR Polyisoprene Rubber Synthetic Natural Rubber CAS 9003-31-0 </t>
  </si>
  <si>
    <t xml:space="preserve">Alternative names: NR Caoutchouc Latex Rubber CAS number: 9006-04-6 </t>
  </si>
  <si>
    <t xml:space="preserve">Alternative names: NBR Nitrile Rubber Buna-N Acrylonitrile Butadiene Rubber CAS 9003-18-3 </t>
  </si>
  <si>
    <t xml:space="preserve">Alternative names: Polychloroprene Neoprene CR Rubber CAS 9010-98-4 </t>
  </si>
  <si>
    <t>A.130.05.108.230701 PU (polyurethane) rubber shoe soles MDI 41.4% Polyols 58.5%</t>
  </si>
  <si>
    <t xml:space="preserve">Alternative names: PU Polyurethane Rubber Polyurethane Elastomer CAS 9009-54-5 or 68258-82-2 </t>
  </si>
  <si>
    <t xml:space="preserve">Alternative names: SAN Styrene-Acrylonitrile Resin Styrene Acrylonitrile Styrene-Acrylonitrile Copolymer CAS 9003-54-7 </t>
  </si>
  <si>
    <t xml:space="preserve">Alternative names: SBR Styrene Butadiene Rubber Buna-S Styrene-Butadiene Copolymer CAS 9003-55-8 </t>
  </si>
  <si>
    <t xml:space="preserve">Alternative names: PDMS Polydimethylsiloxane Silicone Rubber CAS 63148-62-9 </t>
  </si>
  <si>
    <t xml:space="preserve">Alternative names: ABS Acrylonitrile Butadiene Styrene ABS Polymer CAS 9003-56-9 </t>
  </si>
  <si>
    <t xml:space="preserve">Alternative names: Ionomer Resin Ionomer Copolymer Surlyn (a common trade name) CAS 9010-95-7 </t>
  </si>
  <si>
    <t xml:space="preserve">Alternative names: PA 6 Nylon 6 Polyamide 6 Polycaprolactam CAS 25038-54-4 </t>
  </si>
  <si>
    <t xml:space="preserve">Alternative names: PA 66 Nylon 66 Polyamide 6-6 Poly(hexamethylene adipamide) CAS 32131-17-2 or 9011-55-6 </t>
  </si>
  <si>
    <t xml:space="preserve">Alternative names: PA 66 Nylon 66 Polyamide 6-6 Poly(hexamethylene adipamide) CAS 32131-1 </t>
  </si>
  <si>
    <t xml:space="preserve">Alternative names: PB-1 Polybutylene-1 Poly(1-butene) CAS 9003-28-5 </t>
  </si>
  <si>
    <t xml:space="preserve">Alternative names: PC Polycarbonate Lexan (common trade name) Makrolon (common trade name) CAS 25037-45-0 </t>
  </si>
  <si>
    <t xml:space="preserve">Alternative names: PE HDPE High-Density Polyethylene Polyethylene CAS 9002-88-4 </t>
  </si>
  <si>
    <t xml:space="preserve">Alternative names: PE LDPE Low-Density Polyethylene Polyethylene CAS 9002-88-4 </t>
  </si>
  <si>
    <t xml:space="preserve">Alternative names: PE LLDPE Linear Low-Density Polyethylene Linear Polyethylene CAS 9002-88-4 </t>
  </si>
  <si>
    <t xml:space="preserve">Alternative names: EPE Expanded Polyethylene Foam Polyethylene Polyethylene Foam CAS 9002-88-4 </t>
  </si>
  <si>
    <t xml:space="preserve">Alternative names: PET Polyethylene Terephthalate Polyester PETE CAS 25038-59-9  </t>
  </si>
  <si>
    <t xml:space="preserve">Alternative names: PET Polyethylene Terephthalate Polyester PETE CAS 25038-59-9 </t>
  </si>
  <si>
    <t xml:space="preserve">Alternative names: PMMA Acrylic Plexiglass Lucite Acrylate Resin CAS 9011-14-7 </t>
  </si>
  <si>
    <t xml:space="preserve">Alternative names: POM Polyoxymethylene Polyacetal Acetal Delrin (trade name) CAS 9002-81-7 </t>
  </si>
  <si>
    <t xml:space="preserve">Alternative names: PP Polypropylene Polypropene CAS 9003-07-0 </t>
  </si>
  <si>
    <t xml:space="preserve">Alternative names: PS EPS Expandable Polystyrene Polystyrene Foam Styrofoam (common trade name) CAS 9003-53-6 </t>
  </si>
  <si>
    <t xml:space="preserve">Alternative names: PS GPPS General Purpose Polystyrene Crystal Polystyrene CAS 9003-53-6 </t>
  </si>
  <si>
    <t xml:space="preserve">Alternative names: PS HIPS High Impact Polystyrene Impact-Resistant Polystyrene CAS 9003-55-8 </t>
  </si>
  <si>
    <t xml:space="preserve">Alternative names: PTFE Teflon Polytetrafluoroethylene Fluon CAS 9002-84-0 </t>
  </si>
  <si>
    <t xml:space="preserve">Alternative names: PTT Polytrimethylene Terephthalate Sorona (common trade name) Corterra CAS 25777-14-4 </t>
  </si>
  <si>
    <t>A.130.07.128.230701 PVOH (Polyvinyl alcohol) and PVA (Polyvinyl acetate - wood glue)</t>
  </si>
  <si>
    <t xml:space="preserve">Alternative names: PVOH Polyvinyl Alcohol PVA CAS 9002-89-5 Alternative names: PVA Polyvinyl Acetate PVAc CAS 9003-20-7 </t>
  </si>
  <si>
    <t xml:space="preserve">Alternative names: PVC Polyvinyl Chloride Vinyl CAS 9002-86-2 </t>
  </si>
  <si>
    <t>A.130.07.132.241011 PVDC (Polyvinyliden chloride)</t>
  </si>
  <si>
    <t xml:space="preserve">Alternative names: PVDC Polyvinylidene Chloride Saran (common trade name) CAS 9002-85-1 </t>
  </si>
  <si>
    <t xml:space="preserve">Alternative names: PAN Polyacrylonitrile Acrylonitrile Polymer CAS 25014-41-9 </t>
  </si>
  <si>
    <t xml:space="preserve">Alternative names: BPA44'-Isopropylidenediphenol Alternative names: ECH 1-Chloro-23-epoxypropane Chloromethyl Oxirane (±)-Epichlorohydrin  </t>
  </si>
  <si>
    <t xml:space="preserve">Alternative names: MF Melamine Formaldehyde Resin Melamine-Formaldehyde CAS 9003-08-1 or 68002-20-0 </t>
  </si>
  <si>
    <t xml:space="preserve">Alternative names: PF Phenolic Resin Phenol Formaldehyde Bakelite CAS 9003-35-4 </t>
  </si>
  <si>
    <t xml:space="preserve">Alternative names: Phenolic Resin Bakelite Phenol Formaldehyde Resin PF CAS 9003-35-4 </t>
  </si>
  <si>
    <t xml:space="preserve">Alternative names: Unsaturated Polyester Resin UPR Polyester Resin CAS 9011-11-4 or 68258-82-2 </t>
  </si>
  <si>
    <t>A.130.09.107.230701 PUR flex. block foam 34% TDI  66% Polyols</t>
  </si>
  <si>
    <t xml:space="preserve">Alternative names: PUR Foam Polyurethane Foam Flexible Polyurethane Foam PU Foam CAS 9009-54-5 Alternative names: TDI Toluene Diisocyanate24-TDI26-TDI (common isomers) CAS numbers: 24-TDI (584-84-9)26-TDI (91-08-7) mixture of isomers (26471-62-5) </t>
  </si>
  <si>
    <t>A.130.09.109.230701 PUR flex. moulded 29% TDI 71% Polyols</t>
  </si>
  <si>
    <t>A.130.09.110.230701 PUR flex. moulded. 36% MDI 64% Polyols</t>
  </si>
  <si>
    <t>A.130.09.111.250414 PUR rigid foam 65% MDI 35% Polyols</t>
  </si>
  <si>
    <t xml:space="preserve">Alternative names: UF Urea-Formaldehyde Resin Urea-Methanal Resin Urea-Formaldehyde CAS number: 9011-05-6 </t>
  </si>
  <si>
    <t xml:space="preserve">Materials, plastics, other             </t>
  </si>
  <si>
    <t xml:space="preserve">Alternative names: BPA44'-Isopropylidenediphenol CAS 80-05-7 </t>
  </si>
  <si>
    <t xml:space="preserve">Alternative names: DEHP Di(2-ethylhexyl) Phthalate Dioctyl Phthalate DOP CAS 117-81-7 </t>
  </si>
  <si>
    <t xml:space="preserve">Alternative names: DINP Diisononyl Phthalate CAS 28553-12-0 </t>
  </si>
  <si>
    <t xml:space="preserve">Alternative names: ECH 1-Chloro-23-epoxypropane Chloromethyl Oxirane (±)-Epichlorohydrin CAS 106-89-8 </t>
  </si>
  <si>
    <t xml:space="preserve">Alternative names: EVOH Ethylene Vinyl Alcohol Copolymer CAS 26221-27-2 </t>
  </si>
  <si>
    <t xml:space="preserve">Alternative names: Methanal Methyl Aldehyde Formalin (in solution) CAS 50-00-0 </t>
  </si>
  <si>
    <t xml:space="preserve">Alternative names: MDI Methylene Diphenyl Diisocyanate44'-MDI Diphenylmethane Diisocyanate CAS 101-68-8 </t>
  </si>
  <si>
    <t xml:space="preserve">Alternative names: MMA Methyl Methacrylate 2-Methylpropenoic Acid Methyl Ester CAS number: 80-62-6 </t>
  </si>
  <si>
    <t xml:space="preserve">Alternative names: Nafion Perfluorosulfonic Acid/PTFE Copolymer PFSA Membrane CAS number: 31175-20-9 </t>
  </si>
  <si>
    <t xml:space="preserve">Alternative names: PEEK Polyetheretherketone CAS 29658-26-2 </t>
  </si>
  <si>
    <t xml:space="preserve">Alternative names: PEI Polyether Imide Ultem (common trade name) CAS 61128-46-9 </t>
  </si>
  <si>
    <t xml:space="preserve">Alternative names: Phthalic Anhydride12-Benzenedicarboxylic Anhydride Phthalandione CAS number: 85-44-9 </t>
  </si>
  <si>
    <t xml:space="preserve">Alternative names: Polyether Polyols, Polyether Glycols, Polyoxyalkylene Polyols CAS number: Varies by specific type   common CAS number for polyether polyols used in polyurethane production is 9082-00-2 </t>
  </si>
  <si>
    <t xml:space="preserve">Alternative names: PPS Polyphenylene Sulfide CAS 25212-74-2 </t>
  </si>
  <si>
    <t xml:space="preserve">Alternative names: PVB Polyvinyl Butyral CAS 63148-65-2 or 9002-89-5 </t>
  </si>
  <si>
    <t xml:space="preserve">Alternative names: TDI Toluene Diisocyanate24-TDI26-TDI CAS numbers: 24-TDI (584-84-9)26-TDI (91-08-7) mixture of isomers (26471-62-5) </t>
  </si>
  <si>
    <t>A.130.11.122.250817 EMAA (Ethylene-Methacrylic Acid Copolymer) without water</t>
  </si>
  <si>
    <t>Alternative names: EMAA copolymer, CAS nr, 25777-27-9</t>
  </si>
  <si>
    <t>A.140.03.131.250729 circular knitting (fabric interlock, 83 dtex, 28 GG)</t>
  </si>
  <si>
    <t>A.140.03.132.250729 circular knitting  (cotton, 200 dtex)</t>
  </si>
  <si>
    <t>A.140.03.133.250729 circular knitting (cotton, 300 dtex)</t>
  </si>
  <si>
    <t>A.140.03.134.250729 flat bed knitting panels (cotton, thin)</t>
  </si>
  <si>
    <t>A.140.03.135.250729 fully fashioned flat bed knitting (cotton, thick)</t>
  </si>
  <si>
    <t>A.140.03.136.250729 fully fashioned flat bed knitting (cotton, thin)</t>
  </si>
  <si>
    <t>A.140.03.137.250729 whole garment flat bed knitting (recycled wool, 1400 dtex (2-ply), normal speed)</t>
  </si>
  <si>
    <t xml:space="preserve">Alternative names: Feather Fill - A mix of larger duck or goose feathers -  and Eiderdown </t>
  </si>
  <si>
    <t xml:space="preserve">Alternative names   Polyester Batting  Synthetic Fiberfill  Hollow Fiber  Microfiber Insulation  Stuffing Fiber  Polyfill  Polyester Padding  Fibrefill Trade names: PrimaLoft®  Thinsulate™  Climashield®  Thermolite®  Polarguard®  Thermore®    </t>
  </si>
  <si>
    <t>A.150.02.101.241024 cooling water - excluding pumping energy - excluding BWS</t>
  </si>
  <si>
    <t xml:space="preserve">Alternative names: Assamela (Ivory Coast Ghana) Kokrodua (Ghana) Obang (Cameroon) Pernambuco (Various regions) Botanical name: Pericopsis elata </t>
  </si>
  <si>
    <t xml:space="preserve">Other names: Doussié (Kameroen Gabon Congo) Pachyloba (Gabon Congo) Apa (Ghana Ivoorkust) Lingue (Ivoorkust Sierra Leone) Chanfuta (Mozambique) Botanical name: Afzelia bipindensis Afzelia africana Afzelia pachyloba Afzelia quanzensis </t>
  </si>
  <si>
    <t xml:space="preserve">Other names: Lifua (Angola) Baku (Ghana) Makore (Ivory Coast) Douka (Gabon Guinea) Okala (Gabon). Botanical name: Tieghemella heckelii Pierre ex A. Chev. Tieghemella africana Pierre. </t>
  </si>
  <si>
    <t xml:space="preserve">Other names: Bété (Cameroon Ivory Coast) Aprono (Ghana) Ofun Afun (Nigeria) Koul (Congo Zaïre). Botanical name: Mansonia altissima A. Chev. </t>
  </si>
  <si>
    <t xml:space="preserve">Other names: Adjap Ayap (Cameroon Guinea) Dimpampi (Congo) Adza (Gabon) Moabi (Angola Congo) Njabi (Nigeria Cameroon). Botanical name: Baillonella toxisperma Pierre (previously Mimusops djave Engl.). </t>
  </si>
  <si>
    <t xml:space="preserve">Other names: M'bèl (Cameroon Gabon) Palo roja (Guinea) Osun (Nigeria) Kisésé N'gula Mukula Mongola (Congo Zaïre) Mwangura (East Africa) African padauk Barwood (UK) Padouk Corail (France). Botanical name: Pterocarpus soyauxii Taubert. </t>
  </si>
  <si>
    <t xml:space="preserve">Other names: Indian Rosewood Sonokeling Java Palissander Sonokling (Indonesia) Shisham Sissoo (India Nepal). Botanical name: Dalbergia latifolia. </t>
  </si>
  <si>
    <t xml:space="preserve">Other names: Acacia (Netherlands) Falsche Akazie (Germany) Robinier (France) False Acacia (UK) Black Locust (USA). Botanical name: Robinia pseudoacacia L. </t>
  </si>
  <si>
    <t xml:space="preserve">Other names: Burma teak Moulmein teak Rangoon teak Java teak djati (Netherlands) kyun (Myanmar/Burma) teck (France) teca (Spain) giati (Vietnam) may sak (Laos). Botanical name: Tectona grandis L.f. </t>
  </si>
  <si>
    <t xml:space="preserve">Other names: Ntola White Tola (Angola) Sinedon (Cameroon) Emolo (Gabon) Tola (France Zaïre) Agba (Nigeria UK). Botanical name: Gossweilerodendron balsamiferum (Vermoesen) Harms. </t>
  </si>
  <si>
    <t xml:space="preserve">Other names: Basralocus (Suriname) Angélique (French Guiana) Angelica do Para (Brazil). Botanical name: Dicorynia guianensis Amshoff (Dicorynia paraensis Benth). </t>
  </si>
  <si>
    <t xml:space="preserve">Other names: Aba (Nigeria) Akoga Akoura (Gabon Guinea) Aya (Congo Zaïre) Bongossi (Cameroon Germany) Ekki (Nigeria UK) Eba (Nigeria) Esore (Ivory Coast) Kaku (Ghana) Okoga (Cameroon). Botanical name: Lophira alata Banks ex Gaertn.f. (= Lophira procera A. Chev.). </t>
  </si>
  <si>
    <t xml:space="preserve">Other names: Ebangbemva (Cameroon) Kwabohoro (Ghana) Bossé (Ivory Coast) Bosasa (Congo Zaïre) Obobo Obobonufua (Nigeria) Guarea Scented Guarea White Guarea (UK) Bosse Bossé clair (France). Botanical name: Guarea cedrata (A. Chev.) Guarea laurentii De Wild. Guarea thompsonii. </t>
  </si>
  <si>
    <t xml:space="preserve">Other names: Essingang Okweni (Cameroon) Kevazingo Ovang Buvenga (Gabon) Waka (Zaïre). Botanical name: Guibourtia demeusei (Harms) Guibourtia tessmannii (Harms). </t>
  </si>
  <si>
    <t xml:space="preserve">Other names: Red cedar Pacific red cedar Canoe cedar Giant cedar Shinglewood Arbor vitae Giant arbor vitae Thuja Thuja géant (Canada British Columbia). Botanical name: Thuja plicata Don ex D. DON (synonym: T. gigantea Nutt.). </t>
  </si>
  <si>
    <t xml:space="preserve">Other names: Europees kastanje tamme kastanje (Netherlands) Edelkastanie (Germany) châtaignier (France) sweet chestnut Spanish chestnut (UK) Amerikaans kastanje (Netherlands) chestnut (USA). Botanical name: Castanea sativa (European chestnut) Castanea dentata (American chestnut). </t>
  </si>
  <si>
    <t xml:space="preserve">Other names: Freijo (Brazil) Frei Jorge (Brazil) Peterebi (Argentina Paraguay) Louro (Brazil) Laurel (Ecuador) Bojón (Mexico) Laurel Blanco Pardillo (Venezuela). Botanical names: Cordia goeldiana Hub. Cordia alliodora (R. et P.) Oken Cordia trichotoma Arrab. </t>
  </si>
  <si>
    <t xml:space="preserve">Other names: Bassi Baji (Sierra Leone and Liberia) Framiré Bona Onidjo Agui (Ivory Coast) Idigbo Emeri (Ghana) Black Afara Kokanga (Nigeria) Lidia (Cameroon). Botanical name: Terminalia ivorensis. </t>
  </si>
  <si>
    <t>Other names: Donkerrode meranti dark red meranti light red meranti (Maleisië) melebekan meranti merah (Indonesië) dark red seraya red seraya light red seraya obar suluk (Sabah). Botanical names:For light red meranti: Shorea leprosula S. ovalis S. parvifolia S. smithiana. For dark red meranti: Shorea curtisii S. macrantha S. ovata</t>
  </si>
  <si>
    <t xml:space="preserve">Other names: Belgisch eiken Duits eiken Frans eiken inlands eiken Pools eiken Roemeens eiken Slavonisch eiken Spessart eiken (depending on origin) Chêne (France) Eiche (Germany) Oak (UK). Botanical name: Quercus petraea (Mattuschka) Lieblein (= Q. sessiliflora Salisb.) Quercus robur L. (= Q. pedunculata Ehrh.). </t>
  </si>
  <si>
    <t xml:space="preserve">Other names: Pacific Red Cedar Canoe Cedar Giant Cedar Shinglewood Arbor Vitae Giant Arbor Vitae Thuja géant (Canada British Columbia). Botanical name: Thuja plicata Don ex D. Don (also known as Thuja gigantea Nutt.). </t>
  </si>
  <si>
    <t xml:space="preserve">Other names: Sipo Mahonie (Netherlands) Assié Asseng-assié (Cameroon) Timbi (Congo Zaire) Kalungi (Angola) Utile (Ghana Nigeria UK) Efuodwe (Ghana) Mebrou (Ivory Coast) Okeong (Nigeria) Mufumbi (Uganda) Liboyo (Zaire). Botanical name: Entandrophragma utile. </t>
  </si>
  <si>
    <t xml:space="preserve">Alternative names: Andiroba (Brazil) Crabwood (Guyana Suriname) Tangare (Panama Ecuador) Karatapa (Venezuela) Bissandra (Ivory Coast) Kambo (Central African Republic) Coconote (Peru) Carapilla (Mexico)  Botanical name: Carapa guianensis </t>
  </si>
  <si>
    <t xml:space="preserve">Alternative names: Lovoa (Cameroon Gabon) African Walnut (West Africa) Congo Walnut (Congo) Dibetou (Ivory Coast) Louro Faia (Portugal Brazil) Embero (Central Africa) Tanganika Walnut (Tanzania) N'Kula (Zambia)  Botanical name: Lovoa trichilioides </t>
  </si>
  <si>
    <t xml:space="preserve">Alternative names: New Zealand Kauri (New Zealand) Dammar Pine (Various regions) Agathis (Pacific Islands) Kauri Pine (Australia) Yellow Pine (New Zealand) White Pine (New Zealand) Kauri Gum Tree (New Zealand)  Botanical name: Agathis australis </t>
  </si>
  <si>
    <t xml:space="preserve">Alternative names: Baku (Ivory Coast) Ekop Naga (Gabon) African Walnut (Ghana Benin) Kotibé (West Africa) Benin Mahogany (Benin) Awoura (Ivory Coast) Bengué (Central Africa)  Botanical name: Nesogordonia papaverifera </t>
  </si>
  <si>
    <t xml:space="preserve">Alternative names: European Larch (Europe) Siberian Larch (Russia) Tamarack (North America) Larche (France) Mélèze (France) Lärche (Germany) Western Larch (United States) Eastern Larch (Canada)  Botanical name: Larix decidua (European Larch) Larix sibirica (Siberian Larch) Larix laricina (Tamarack) </t>
  </si>
  <si>
    <t>Alternative names: Khaya (West Africa) Benin Mahogany (Benin) Lagos Mahogany (Nigeria) Acajou (Ivory Coast Cameroon) Caoba (Ghana) Dry Zone Mahogany (Sudan) Acajou d'Afrique (French-speaking Africa) Djiboko (Central Africa) Bois Rouge (Madagascar) Khaya Grandifoliola (West Africa) Senegal Mahogany (Senegal)  Botanical name: Khaya ivorensis Khaya senegalensis Khaya anthotheca</t>
  </si>
  <si>
    <t xml:space="preserve">Alternative names: Eyen (Cameroon) Assamela (Ivory Coast) Longhi (Gabon) African Satinwood (West Africa) Obonsamdua (Ghana) Bonsamdua (Ghana) Movingui (Various regions)  Botanical name: Distemonanthus benthamianus </t>
  </si>
  <si>
    <t xml:space="preserve">Alternative names: Mutenyé (Gabon Cameroon) Zingana (Congo) Ovangkol (West Africa) Mutenye Walnut (Central Africa) Bubinga (Central Africa) African Walnut (Various regions)  Botanical name: Guibourtia arnoldiana </t>
  </si>
  <si>
    <t xml:space="preserve">Alternative names: Niangon (Ivory Coast Cameroon) Baga (Guinea) Ouloume (Gabon) Limbali (Congo) Akom (Equatorial Guinea) Sipo (West Africa) Red Sipo (Ghana) Palissandre Rouge (Central Africa)  Botanical name: Heritiera utilis </t>
  </si>
  <si>
    <t xml:space="preserve">Alternative names: Olon (Cameroon) Ilomba (Congo) Aloma (Gabon) Ofray (Ghana) Ako (Nigeria)  Botanical name: Pycnanthus angolensis </t>
  </si>
  <si>
    <t xml:space="preserve">Alternative names: Douglas Fir (United States) Oregon (Australia United Kingdom) Red Fir (Canada) Yellow Fir (New Zealand) Columbian Pine (United Kingdom) Oregon Douglas Fir (South Africa) Oregon Pine (Europe)  Botanical name: Pseudotsuga menziesii </t>
  </si>
  <si>
    <t xml:space="preserve">Alternative names: Lolagbola (Nigeria) Emola (Gabon) M'Baboi (Zaire) Tola chinfuta (Angola) Kitola (Congo) Akwakwa (Cameroon)  Botanical name: Oxystigma oxyphyllum </t>
  </si>
  <si>
    <t xml:space="preserve">Alternative names: Torch Pine (United States) Candlewood Pine (United States) Yellow Pine (United States) Hard Pine (United States) Black Pine (Canada) Northern Pitch Pine (Canada) Rigida Pine (Europe)  Botanical name: Pinus rigida </t>
  </si>
  <si>
    <t xml:space="preserve">Alternative names: Sapelli (West Africa) Sapeli (Ivory Coast Gabon) Sapele Mahogany (Nigeria) Aboudikro (Ivory Coast) Assi (Ghana) Muyovu (Uganda)  Botanical name: Entandrophragma cylindricum </t>
  </si>
  <si>
    <t xml:space="preserve">Alternative names: Scots Fir (Scotland) Scotch Pine (United States) Riga Pine (Eastern Europe Baltic) Danzig Pine (Baltic regions) Baltic Pine (Northern Europe) Mongolian Pine (Mongolia)  Botanical name: Pinus sylvestris </t>
  </si>
  <si>
    <t xml:space="preserve">Alternative names: Lolagbola (Nigeria) Emola (Gabon) M'Baboi (Zaire) Tola Chanfuta (Angola) Kitola (Congo) Akwakwa (Cameroon)  Botanical name: Oxystigma oxyphyllum </t>
  </si>
  <si>
    <t xml:space="preserve">Alternative names: Edinam (Ghana) Gedu Nohor (Central Africa) Tiama Mahogany (West and Central Africa) Tiama Rouge (Congo Gabon)  Botanical name: Entandrophragma angolense </t>
  </si>
  <si>
    <t>Alternative names: English Walnut (UK Europe) Circassian Walnut (Eastern Europe Western Asia) French Walnut (France) Common Walnut (Western Europe) Black Walnut (USA Canada) Claro Walnut (USA – California Oregon) Butternut or White Walnut (USA – Eastern Coast) Tropical Walnut or Nogal (Mexico Central America) Peruvian Walnut (South America)</t>
  </si>
  <si>
    <t xml:space="preserve">Alternative names: Gurjan (India Myanmar) Keruing (Malaysia Philippines) Apitong (Thailand Southeast Asia) Mayapis (Philippines)  Botanical name: Dipterocarpus turbinatus </t>
  </si>
  <si>
    <t xml:space="preserve">Alternative names: African Satinwood (Various regions) Agbe (West Africa) Apapaye (Ghana) Lusamba (Democratic Republic of Congo) M'Fube (Congo) Wansenwa (Cameroon) Blima-Pu (Liberia) Esu (Nigeria) Apeya (Ivory Coast) Engan (West Africa)  Botanical name: Turraeanthus africanus </t>
  </si>
  <si>
    <t xml:space="preserve">Alternative names: Ochroma (various regions) Balsa Wood (United States Ecuador) West Indian Balsa (Caribbean) Balsa de Boya (Mexico) Corcho (Colombia) Bois Flotté (French-speaking regions) Enea (Peru)  Botanical name: Ochroma pyramidale (also synonymously known as Ochroma lagopus) </t>
  </si>
  <si>
    <t>Alternative names: European White Birch (Europe) Silver Birch (UK Northern Europe) Warty Birch (Eastern Europe) Weeping Birch (Asia) Paper Birch (North America) Canoe Birch (Canada) Yellow Birch (USA Canada) River Birch (USA) Black Birch or Cherry Birch (Eastern USA) Bog Birch (Northern regions Arctic areas) Sweet Birch (USA</t>
  </si>
  <si>
    <t>Alternative names: American Elm (USA Canada) White Elm (USA) Gray Elm (USA) Water Elm (Southern USA) English Elm or Common Elm (UK Europe) Field Elm (Western Europe) Atinian Elm (Southern Europe) Siberian Elm (Russia East Asia) Asiatic Elm (China) Dwarf Elm (Various regions in Asia) Chinese Elm or Lacebark Elm (China Japan Korea) David Elm (China</t>
  </si>
  <si>
    <t xml:space="preserve">Alternative names: Idigbo (Nigeria) Framire (Ivory Coast) Black Afara (Ghana) African Oak (West Africa) Ivory Coast Almond (Ivory Coast)  Botanical name: Terminalia ivorensis </t>
  </si>
  <si>
    <t xml:space="preserve">Alternative names: Eastern Hemlock (USA Canada) Canadian Hemlock (Canada) Western Hemlock (Northwestern USA British Columbia) Mountain Hemlock (Western USA Canada) Tsuga (Japan) Hemlock Fir or Prince Albert's Fir (UK) Alaska Pine (Northwestern USA)  Botanical names: Tsuga canadensis (Eastern Hemlock) Tsuga heterophylla (Western Hemlock) Tsuga mertensiana (Mountain Hemlock) Tsuga sieboldii (Japanese Hemlock) Tsuga diversifolia (Northern Japanese Hemlock) </t>
  </si>
  <si>
    <t>Alternative names: Shagbark Hickory (USA) Shellbark Hickory (USA) Pignut Hickory (Eastern USA) Mockernut Hickory (USA) Bitternut Hickory (USA) Kingnut (USA) Nutmeg Hickory (USA) Red Hickory (USA) Black Hickory (USA) Swamp Hickory (Southern USA) Water Hickory (Southern USA) Pecan Hickory (USA Mexico)  Botanical name: Carya spp. with specific species such as Carya ovata (Shagbark)</t>
  </si>
  <si>
    <t xml:space="preserve">Alternative names: Korina (USA) Afara (Nigeria) Ofram (Ghana) Akom (Cameroon Gabon Equatorial Guinea) Frake (Ivory Coast) Kohagei (Sierra Leone) Limbo (France) Noyer Du Mayombe (France) Azinii (Benin)  Botanical name: Terminalia superba </t>
  </si>
  <si>
    <t xml:space="preserve">Alternative names: Red Palapi (Philippines) Malabu (Malaysia) Melabu (Sarawak) Jambu Keluang (Melaka) Kembang (Sabah) Melima (Peninsular Malaysia)  Botanical name: Heritiera javanica (also includes Heritiera simplicifolia and Heritiera sumatrana) </t>
  </si>
  <si>
    <t xml:space="preserve">Alternative names: Palosapis (Philippines) Balau (Malaysia Indonesia) Dagang (Philippines) Malagangau (Malaysia) Krabak (Thailand) Kaunghmu (Myanmar) Garawa (Papua New Guinea) Phdiek (Cambodia) Kijal (Malaysia)  Botanical name: Anisoptera laevis and related species (Anisoptera marginata Anisoptera curtisii) </t>
  </si>
  <si>
    <t xml:space="preserve">Alternative names: Gaboon (Gabon Congo) Angouma (Central Africa) N'Kumi (Equatorial Guinea) Acoume (France) Zouga (West Africa) Okume (various regions)  Botanical name: Aucoumea klaineana </t>
  </si>
  <si>
    <t xml:space="preserve">Alternative names: Brazilian Pine (Brazil) Pinheiro do Paraná (Portugal) Pino Parana (Spanish-speaking countries) Candelabra Tree (various regions) Parana Pine (widely used in English-speaking countries)  Botanical name: Araucaria angustifolia </t>
  </si>
  <si>
    <t xml:space="preserve">Alternative names: Monterey Pine (United States) Insignis Pine (New Zealand Australia) Pino Insigne (Spain Chile Argentina) Radiata Pine (widely used internationally)  Botanical name: Pinus radiata </t>
  </si>
  <si>
    <t xml:space="preserve">Alternative names: Northern Red Oak (USA Canada) American Red Oak (USA) Gray Oak (USA) Eastern Red Oak (Eastern USA) Mountain Red Oak (Appalachian regions USA) Champion Oak (general USA)  Botanical name: Quercus rubra </t>
  </si>
  <si>
    <t xml:space="preserve">Alternative names: European Silver Fir (Europe) Common Silver Fir (Europe) Abeto (Spain) Abies Blanc (France) Weißtanne (Germany) Peccio Bianco (Italy) Sapin Blanc (French-speaking regions)  Botanical name: Abies alba </t>
  </si>
  <si>
    <t xml:space="preserve">Alternative names: Norway Spruce (Northern and Central Europe UK Canada) German Spruce (Germany) Alpine Spruce (Switzerland Austria) Common Spruce (various regions) Épicéa Commun (France) Rote Fichte (Germany) Jel Europeiskaya (Russia)  Botanical name: Picea abies </t>
  </si>
  <si>
    <t>Alternative names: Southern Yellow Pine (Southern USA) Western Yellow Pine (Western USA) Ponderosa Pine (USA Canada) Longleaf Pine (USA - Southeastern) Shortleaf Pine (USA - Southern and Eastern) Slash Pine (USA - Southeastern) Loblolly Pine (USA - Southern) Douglas Pine (New Zealand) Hill Pine (Australia)  Botanical names: Primarily Pinus ponderosa (Ponderosa Pine) Pinus taeda (Loblolly Pine) Pinus elliottii (Slash Pine) Pinus echinata (Shortleaf Pine)</t>
  </si>
  <si>
    <t xml:space="preserve">Alternative names: Bahia (various regions) Baya (West Africa) Camaroncillo (Equatorial Guinea) Elelom (Cameroon) M'voukou (Gabon) Subaha (Ivory Coast) Vuku (Congo)  Botanical name: Mitragyna ciliata with some sources also listing Mitragyna stipulosa and Mitragyna ledermannii </t>
  </si>
  <si>
    <t>Alternative Names: Ahorn (Germany Austria Switzerland) Maple (UK USA Canada) Érable (France) Acer (Italy Spain) Esdoorn (Netherlands) Momiji (Japan for Japanese Maple) Bordo (Argentina) Javor (Slovenia</t>
  </si>
  <si>
    <t>Alternative Names: Alder (UK USA) Black Alder (USA UK) Common Alder (UK) Aulne (France) Erle (Germany) Ontano (Italy) Aliso (Spain Argentina) Els (Netherlands) Olsza (Poland) Alnus (Sweden) Alnus Noir (France</t>
  </si>
  <si>
    <t xml:space="preserve">Alternative Names: Antiaris (General) Upas Tree (Indonesia) Bark Cloth Tree (Uganda Kenya) False Iroko (Ghana Nigeria) Antiáris Tóxica (Brazil) Bois du Diable (France) and Antiarenbaum (Germany).  Botanical Name: Antiaris toxicaria </t>
  </si>
  <si>
    <t>Alternative Names: Ash (UK USA) Common Ash (UK) European Ash (Europe) White Ash (USA) Fraxin (France) Esche (Germany) Fresno (Spain Argentina) Frassino (Italy) As (Netherlands) Jesion (Poland) Ask (Sweden Norway)</t>
  </si>
  <si>
    <t>Alternative Names: Quaking Aspen (USA) Trembling Aspen (Canada) Poplar (USA) Tremble (UK) Tremble Tree (Ireland) Faux-tremble (France) Poppel (Netherlands) Espen (Germany Norway) Chopo Temblón (Spain) Osika (Poland) Álamo Temblón (Latin America) Pioppo Tremulo (Italy) Osier Tremblant (France)</t>
  </si>
  <si>
    <t xml:space="preserve">Alternative Names: Baboen (Suriname) Baboenhout (Netherlands) African Mahogany (USA) Guarea (Trinidad and Tobago) Abois (French Guiana) Koemaroe (Suriname) Acajou de Guyane (French Guiana) Bois de fer (Haiti) Cedro Macho (Puerto Rico).  Botanical Name: Guarea spp. primarily Guarea cedrata </t>
  </si>
  <si>
    <t>Alternative Names: Beech (UK USA) Common Beech (UK) Fagus (Europe) Hêtre (France) Rotbuche (Germany) Buche (Switzerland Austria) Bok (Sweden) Faggio (Italy) Haya (Spain) Fai (Portugal) Buk (Poland) Hrab (Czech Republic)</t>
  </si>
  <si>
    <t>Alternative Names: Black Poplar (UK USA) European Black Poplar (Europe) Chopo Negro (Spain) Peuplier Noir (France) Schwarze Pappel (Germany Austria) Zwarte Populier (Netherlands Belgium) Pioppo Nero (Italy) Álamo Negro (Argentina) Topola Czarna (Poland) ?rna Topola (Slovenia) ?rna Topol (Croatia)</t>
  </si>
  <si>
    <t xml:space="preserve">Alternative Names: Blue Gum (Australia USA UK) Tasmanian Blue Gum (Australia) Southern Blue Gum (South Africa) Eucalyptus (Europe USA) Gommier Bleu (France) Goma Azul (Spain) Gomero Azul (Argentina) Eucalipto Azul (Portugal Brazil) Blauer Eukalyptus (Germany) Blå Eukalyptus (Sweden).  Botanical Name: Eucalyptus globulus </t>
  </si>
  <si>
    <t xml:space="preserve">Alternative Names: Canary Island Pine (UK USA) Pino Canario (Spain) Pin des Canaries (France) Kanarische Kiefer (Germany) Pinheiro-das-Canárias (Portugal Brazil) Pi de Canàries (Catalonia) Pino delle Canarie (Italy).  Botanical Name: Pinus canariensis </t>
  </si>
  <si>
    <t xml:space="preserve">Alternative Names: Cottonwood (USA Canada) Eastern Cottonwood (USA) Black Cottonwood (Canada) Poplar (UK) Alamo (Mexico Spain) Chopo (Spain Argentina) Peuplier Noir d'Amérique (France) Schwarzpappel (Germany) Álamo Negro (Latin America) Álamo Americano (Spain) and Carolina Poplar (USA).  Botanical Name: Populus deltoides </t>
  </si>
  <si>
    <t>Alternative Names: Hornbeam (UK USA) European Hornbeam (Europe) Common Hornbeam (UK) Charmille (France) Hainbuche (Germany Austria) Carpe (France Belgium) Hophornbeam (USA) Carpinello (Italy) Željezovina (Croatia) Grab (Poland) Hornviš?a (Slovakia)</t>
  </si>
  <si>
    <t xml:space="preserve">Alternative Names: Horse Chestnut (UK USA) Common Horse Chestnut (UK) Marronnier d'Inde (France) Kastanie (Germany Austria) Wilde Kastanje (Netherlands) Kasztanowiec Zwyczajny (Poland) Castaño de Indias (Spain Argentina) Ippocastano (Italy) Kastanija (Croatia) Castañeiro Bravo (Portugal) Kasztan (Hungary).  Botanical Name: Aesculus hippocastanum </t>
  </si>
  <si>
    <t xml:space="preserve">Alternative Names: Ilomba (Gabon Cameroon) African Maple (USA UK) White Ilomba (Nigeria) Akom (Gabon) and Limba Blanche (Côte d'Ivoire).  Botanical Name: Pycnanthus angolensis </t>
  </si>
  <si>
    <t xml:space="preserve">Alternative Names: Koto (Ghana Nigeria) Emire (Ivory Coast) Awari (Ghana) Ogea (Nigeria) Omu (Sierra Leone) and Pterygota (Cameroon).  Botanical Name: Pterygota macrocarpa </t>
  </si>
  <si>
    <t>Alternative Names: Linden (USA UK) Lime Tree (UK) Basswood (USA Canada) Tilleul (France) Linde (Germany Netherlands Austria) Tiglio (Italy) Tilia (Spain) Lind (Sweden Denmark) Lípa (Czech Republic)</t>
  </si>
  <si>
    <t>Alternative Names: Plane Tree (UK USA) London Plane (UK) Plátano (Spain Argentina) Platane (France) Platane d'Orient (France) Platano Orientale (Italy) Plátanos (Greece) Ahornblättrige Platane (Germany) Sycamore (USA) Oriental Plane (UK) Chinar (India Pakistan).  Botanical Name: Platanus spp.</t>
  </si>
  <si>
    <t>Alternative Names: Poplar (UK USA Canada) Aspen (UK USA) Cottonwood (USA Canada) Alamo (Spain Mexico) Chopo (Spain Argentina) Peuplier (France) Pappel (Germany Austria)</t>
  </si>
  <si>
    <t xml:space="preserve">Alternative Names: Sycamore (USA, UK), American Sycamore (USA), Plane Tree (UK), Buttonwood (USA), Platan (Germany), Platane (France), Sicomoro (Italy, Spain), Sicômoro (Portugal), Plátano Occidental (Spain), Sigamoro (Greece), Oriental Plane (India, Pakistan).  Botanical Name: Platanus occidentalis (American sycamore) or Platanus orientalis (Oriental plane), though in the UK, Acer pseudoplatanus (sycamore maple) is often called "Sycamore." </t>
  </si>
  <si>
    <t xml:space="preserve">Alternative Names: Wawa (Ghana) Obeche (Nigeria UK) Ayous (Cameroon France) Samba (Ivory Coast) Abachi (Germany) African Whitewood (UK USA) Obobo (Nigeria) and Abura (Sierra Leone).  Botanical Name: Triplochiton scleroxylon </t>
  </si>
  <si>
    <t>Alternative Names: Willow (UK USA) Weeping Willow (UK USA) Saule (France) Salice (Italy) Sauce (Spain Argentina) Weide (Germany Netherlands) Pil (Sweden Denmark) Salguero (Spain) Wierzba (Poland)</t>
  </si>
  <si>
    <t xml:space="preserve">Alternative Names: Anzala (Congo) Mukulungu (Gabon Cameroon) Lifaki (Democratic Republic of Congo) Mbeli (Republic of Congo) and Keli (Cameroon).  Botanical Name: Autranella congolensis </t>
  </si>
  <si>
    <t xml:space="preserve">Alternative Names: Coromandel Ebony (India) East Indian Ebony (India) Ceylon Ebony (Sri Lanka) Malabar Ebony (India) Blackwood (Australia UK) Calamander (Sri Lanka) and Makassar Ebony (Indonesia).  Botanical Name: Diospyros melanoxylon </t>
  </si>
  <si>
    <t xml:space="preserve">Alternative Names: Dabema (Ghana Ivory Coast) Saman (Cameroon) Ayin (Nigeria) Bosse (France) and Dahoma (Ghana).  Botanical Name: Piptadeniastrum africanum </t>
  </si>
  <si>
    <t xml:space="preserve">Alternative Names: Emien (Ivory Coast) Aloma (Ghana) Alom (Cameroon) Emen (Nigeria) and Ilomba (France).  Botanical Name: Alstonia boonei </t>
  </si>
  <si>
    <t xml:space="preserve">Alternative Names: Incense Cedar (USA) California Incense Cedar (USA) Western Incense Cedar (USA) White Cedar (Canada) Libocedro (Italy) and Cèdre à Encens (France).  Botanical Name: Calocedrus decurrens </t>
  </si>
  <si>
    <t xml:space="preserve">Alternative Names: Missanda (Gabon) Tali (Cameroon) Eba (Ivory Coast) and Siki (Democratic Republic of Congo).  Botanical Name: Erythrophleum ivorense </t>
  </si>
  <si>
    <t xml:space="preserve">Alternative Names: Mountain Ash (UK USA) European Rowan (UK) Rowan (UK Ireland) Sorbier des Oiseleurs (France) Eberesche (Germany) Sorbo degli Uccellatori (Italy) Serbal de Cazadores (Spain) Vogelkers (Netherlands) Jarz?b (Poland) Pihlaja (Finland) and Røn (Denmark Norway).  Botanical Name: Sorbus aucuparia </t>
  </si>
  <si>
    <t xml:space="preserve">Alternative Names: Mubura (Democratic Republic of Congo) Bura (Cameroon) N'gollon (Ivory Coast) and Koto (Ghana).  Botanical Name: Milicia excelsa </t>
  </si>
  <si>
    <t xml:space="preserve">Alternative Names: Niove (Gabon) Kanda (Cameroon) Ewuruku (Ghana) and Emien (Ivory Coast).  Botanical Name: Staudtia kamerunensis </t>
  </si>
  <si>
    <t xml:space="preserve">Alternative Names: Onzabili (Gabon) Bilinga (Ivory Coast Ghana) Aloma (Cameroon) and Opepe (Nigeria).  Botanical Name: Nauclea diderrichii </t>
  </si>
  <si>
    <t xml:space="preserve">Alternative Names: Ozigo (Gabon) Igaganga (Cameroon) Bodo (Ivory Coast) and Doussié Gris (France).  Botanical Name: Dacryodes buettneri </t>
  </si>
  <si>
    <t xml:space="preserve">Alternative Names: Parasolier (France) Umbrella Tree (UK USA) Musanga (Ghana Nigeria) N'govoge (Cameroon) and Moutouchi (Gabon).  Botanical Name: Musanga cecropioides </t>
  </si>
  <si>
    <t>Alternative Names: Pear (UK USA) Pyrus (France) Peral (Spain) Pero (Italy) Birnbaum (Germany Austria) Pêra (Portugal) Perë (Albania) Hruška (Czech Republic Slovenia) Gruszka (Poland) and ? (Li) (China Japan).  Botanical Name: Pyrus communis (European pear) for cultivated pears</t>
  </si>
  <si>
    <t xml:space="preserve">Alternative Names: Pockwood (UK Caribbean) Lignum Vitae (USA UK Caribbean) Guayacan (Mexico Central America) Guaiacwood (France) Palo Santo (Argentina Paraguay) and Ironwood (Caribbean Guyana).  Botanical Name: Guaiacum officinale or Guaiacum sanctum </t>
  </si>
  <si>
    <t xml:space="preserve">Alternative Names: Simmon (Southern USA) American Persimmon (USA) Possumwood (USA) Eastern Persimmon (USA) and Kaki (Japan for other persimmon species).  Botanical Name: Diospyros virginiana </t>
  </si>
  <si>
    <t>Alternative Names: Sterculia (General) Balsa Tree (USA for some species) Pezrah (India) Bondu (Myanmar) Kelumpang (Malaysia) Bubba (Ghana) Kola Nut Tree (West Africa for some species) and Kalumpang (Philippines).  Botanical Name: Sterculia spp. with common species including Sterculia foetida (Indian almond or wild almond) and Sterculia apetala (Panama tree).  Alternative Names: Niangon (Ivory Coast Ghana) Bété (Cameroon) M'Bété (Gabon)</t>
  </si>
  <si>
    <t xml:space="preserve">Alternative Names: Zebrano (Germany, France), Zebrawood (USA, UK), Zingana (Cameroon, Gabon), African Zebrawood (General), Goncalo Alves (Brazil, for similar-patterned wood), and Ébène Tigré (France).  Botanical Name: Microberlinia brazzavillensis (Zebrano) for African zebrawood   however, Astronium fraxinifolium is the botanical name for Goncalo Alves, which is a different species often confused due to similar striping patterns. </t>
  </si>
  <si>
    <t>Materials, wood, for wet civil engineering</t>
  </si>
  <si>
    <t xml:space="preserve">Alternative Names: Angelim Vermelho (Brazil) Angelim Piedra (Colombia) Red Angelim (USA) Angelique (French Guiana) and Sucupira-Vermelha (Brazil).  Botanical Name: Dinizia excelsa </t>
  </si>
  <si>
    <t xml:space="preserve">Alternative Names: Cumaru (Brazil) Brazilian Teak (USA UK) Tonka Bean Tree (France Germany) Almendrillo (Peru) Charapilla (Ecuador) and Sarrapia (Venezuela).  Botanical Name: Dipteryx odorata </t>
  </si>
  <si>
    <t xml:space="preserve">Alternative Names: Massaranduba (Brazil) Bulletwood (USA UK) Balata (Guyana Trinidad) Palo de Caucho (Colombia) Quinilla Colorada (Peru) and Muirapiranga (Brazil).  Botanical Name: Manilkara bidentata </t>
  </si>
  <si>
    <t xml:space="preserve">Alternative Names: Okan (Gabon Ivory Coast) Denya (Ghana) African Greenheart (UK USA) Bongossi (Germany) and Adoum (Cameroon).  Botanical Name: Cylicodiscus gabunensis </t>
  </si>
  <si>
    <t xml:space="preserve">Alternative Names: Sapupira (Brazil) Brazilian Walnut (USA) Angelim Amargoso (Brazil) Cuti (Peru) and Amargo (Colombia).  Botanical Name: Diplotropis purpurea </t>
  </si>
  <si>
    <t>A.160.09.116.250806 Plywood Okoumei plantation (500 kg/m3) - marine and outdoor use</t>
  </si>
  <si>
    <t>B.040.01.101.251007 Electricity General Industry</t>
  </si>
  <si>
    <t>B.040.01.104.251007 Electricity General domestic use Low Voltage</t>
  </si>
  <si>
    <t>B.042.01.101.251007 Electricity .EU-27 production</t>
  </si>
  <si>
    <t>B.042.01.102.251007 Electricity Austria production</t>
  </si>
  <si>
    <t>B.042.01.103.251007 Electricity Belgium production</t>
  </si>
  <si>
    <t>B.042.01.104.251007 Electricity Bulgaria production</t>
  </si>
  <si>
    <t>B.042.01.105.251007 Electricity Croatia production</t>
  </si>
  <si>
    <t>B.042.01.106.251007 Electricity Cyprus production</t>
  </si>
  <si>
    <t>B.042.01.107.251007 Electricity Czechia production</t>
  </si>
  <si>
    <t>B.042.01.108.251007 Electricity Denmark production</t>
  </si>
  <si>
    <t>B.042.01.109.251007 Electricity Estonia production</t>
  </si>
  <si>
    <t>B.042.01.110.251007 Electricity Finland production</t>
  </si>
  <si>
    <t>B.042.01.111.251007 Electricity France production</t>
  </si>
  <si>
    <t>B.042.01.112.251007 Electricity Germany production</t>
  </si>
  <si>
    <t>B.042.01.113.251007 Electricity Greece production</t>
  </si>
  <si>
    <t>B.042.01.114.251007 Electricity Hungary production</t>
  </si>
  <si>
    <t>B.042.01.115.251007 Electricity Ireland production</t>
  </si>
  <si>
    <t>B.042.01.116.251007 Electricity Italy production</t>
  </si>
  <si>
    <t>B.042.01.117.251007 Electricity Latvia production</t>
  </si>
  <si>
    <t>B.042.01.118.251007 Electricity Lithuania production</t>
  </si>
  <si>
    <t>B.042.01.119.251007 Electricity Luxembourg production</t>
  </si>
  <si>
    <t>B.042.01.120.251007 Electricity Malta production</t>
  </si>
  <si>
    <t>B.042.01.121.251007 Electricity Netherlands production</t>
  </si>
  <si>
    <t>B.042.01.122.251007 Electricity Norway production</t>
  </si>
  <si>
    <t>B.042.01.123.251007 Electricity Poland production</t>
  </si>
  <si>
    <t>B.042.01.124.251007 Electricity Portugal production</t>
  </si>
  <si>
    <t>B.042.01.125.251007 Electricity Romania production</t>
  </si>
  <si>
    <t>B.042.01.126.251007 Electricity Slovakia production</t>
  </si>
  <si>
    <t>B.042.01.127.251007 Electricity Slovenia production</t>
  </si>
  <si>
    <t>B.042.01.128.251007 Electricity Spain production</t>
  </si>
  <si>
    <t>B.042.01.129.251007 Electricity Sweden production</t>
  </si>
  <si>
    <t>B.042.01.131.251007 Electricity Switzerland production</t>
  </si>
  <si>
    <t>B.042.01.132.251007 Electricity United Kingdom production</t>
  </si>
  <si>
    <t>B.042.02.101.251007 Electricity .EU-27 consumption</t>
  </si>
  <si>
    <t>B.042.02.102.251007 Electricity Austria consumption</t>
  </si>
  <si>
    <t>B.042.02.103.251007 Electricity Belgium consumption</t>
  </si>
  <si>
    <t>B.042.02.104.251007 Electricity Bulgaria consumption</t>
  </si>
  <si>
    <t>B.042.02.105.251007 Electricity Croatia consumption</t>
  </si>
  <si>
    <t>B.042.02.106.251007 Electricity Cyprus consumption</t>
  </si>
  <si>
    <t>B.042.02.107.251007 Electricity Czechia consumption</t>
  </si>
  <si>
    <t>B.042.02.108.251007 Electricity Denmark consumption</t>
  </si>
  <si>
    <t>B.042.02.109.251007 Electricity Estonia consumption</t>
  </si>
  <si>
    <t>B.042.02.110.251007 Electricity Finland consumption</t>
  </si>
  <si>
    <t>B.042.02.111.251007 Electricity France consumption</t>
  </si>
  <si>
    <t>B.042.02.112.251007 Electricity Germany consumption</t>
  </si>
  <si>
    <t>B.042.02.113.251007 Electricity Greece consumption</t>
  </si>
  <si>
    <t>B.042.02.114.251007 Electricity Hungary consumption</t>
  </si>
  <si>
    <t>B.042.02.115.251007 Electricity Ireland consumption</t>
  </si>
  <si>
    <t>B.042.02.116.251007 Electricity Italy consumption</t>
  </si>
  <si>
    <t>B.042.02.117.251007 Electricity Latvia consumption</t>
  </si>
  <si>
    <t>B.042.02.118.251007 Electricity Lithuania consumption</t>
  </si>
  <si>
    <t>B.042.02.119.251007 Electricity Luxembourg consumption</t>
  </si>
  <si>
    <t>B.042.02.120.251007 Electricity Malta consumption</t>
  </si>
  <si>
    <t>B.042.02.121.251007 Electricity Netherlands consumption</t>
  </si>
  <si>
    <t>B.042.02.123.251007 Electricity Poland consumption</t>
  </si>
  <si>
    <t>B.042.02.124.251007 Electricity Portugal consumption</t>
  </si>
  <si>
    <t>B.042.02.125.251007 Electricity Romania consumption</t>
  </si>
  <si>
    <t>B.042.02.126.251007 Electricity Slovakia consumption</t>
  </si>
  <si>
    <t>B.042.02.127.251007 Electricity Slovenia consumption</t>
  </si>
  <si>
    <t>B.042.02.128.251007 Electricity Spain consumption</t>
  </si>
  <si>
    <t>B.042.02.129.251007 Electricity Sweden consumption</t>
  </si>
  <si>
    <t>B.042.02.131.251007 Electricity Switzerland consumption</t>
  </si>
  <si>
    <t>B.044.01.101.251007 Electricity .Middle Africa production</t>
  </si>
  <si>
    <t>B.044.01.102.251007 Electricity .Middle East production</t>
  </si>
  <si>
    <t>B.044.01.103.251007 Electricity .North America production</t>
  </si>
  <si>
    <t>B.044.01.104.251007 Electricity .South America production</t>
  </si>
  <si>
    <t>B.044.01.105.251007 Electricity Afghanistan production</t>
  </si>
  <si>
    <t>B.044.01.106.251007 Electricity Africa production</t>
  </si>
  <si>
    <t>B.044.01.107.251007 Electricity Albania production</t>
  </si>
  <si>
    <t>B.044.01.108.251007 Electricity Algeria production</t>
  </si>
  <si>
    <t>B.044.01.109.251007 Electricity American Samoa production</t>
  </si>
  <si>
    <t>B.044.01.110.251007 Electricity Angola production</t>
  </si>
  <si>
    <t>B.044.01.111.251007 Electricity Antigua and Barbuda production</t>
  </si>
  <si>
    <t>B.044.01.112.251007 Electricity Argentina production</t>
  </si>
  <si>
    <t>B.044.01.113.251007 Electricity Armenia production</t>
  </si>
  <si>
    <t>B.044.01.114.251007 Electricity Aruba production</t>
  </si>
  <si>
    <t>B.044.01.115.251007 Electricity Asia Pacific production</t>
  </si>
  <si>
    <t>B.044.01.116.251007 Electricity Australia production</t>
  </si>
  <si>
    <t>B.044.01.117.251007 Electricity Azerbaijan production</t>
  </si>
  <si>
    <t>B.044.01.118.251007 Electricity Bahamas production</t>
  </si>
  <si>
    <t>B.044.01.119.251007 Electricity Bahrain production</t>
  </si>
  <si>
    <t>B.044.01.120.251007 Electricity Bangladesh production</t>
  </si>
  <si>
    <t>B.044.01.121.251007 Electricity Barbados production</t>
  </si>
  <si>
    <t>B.044.01.122.251007 Electricity Belarus production</t>
  </si>
  <si>
    <t>B.044.01.123.251007 Electricity Belize production</t>
  </si>
  <si>
    <t>B.044.01.124.251007 Electricity Benin production</t>
  </si>
  <si>
    <t>B.044.01.125.251007 Electricity Bermuda production</t>
  </si>
  <si>
    <t>B.044.01.126.251007 Electricity Bhutan production</t>
  </si>
  <si>
    <t>B.044.01.127.251007 Electricity Bolivia production</t>
  </si>
  <si>
    <t>B.044.01.128.251007 Electricity Bosnia and Herzegovina production</t>
  </si>
  <si>
    <t>B.044.01.129.251007 Electricity Botswana production</t>
  </si>
  <si>
    <t>B.044.01.130.251007 Electricity Brazil production</t>
  </si>
  <si>
    <t>B.044.01.131.251007 Electricity Brunei production</t>
  </si>
  <si>
    <t>B.044.01.132.251007 Electricity Burkina Faso production</t>
  </si>
  <si>
    <t>B.044.01.133.251007 Electricity Burundi production</t>
  </si>
  <si>
    <t>B.044.01.134.251007 Electricity Cambodia production</t>
  </si>
  <si>
    <t>B.044.01.135.251007 Electricity Cameroon production</t>
  </si>
  <si>
    <t>B.044.01.136.251007 Electricity Canada production</t>
  </si>
  <si>
    <t>B.044.01.137.251007 Electricity Cape Verde production</t>
  </si>
  <si>
    <t>B.044.01.138.251007 Electricity Cayman Islands production</t>
  </si>
  <si>
    <t>B.044.01.139.251007 Electricity Central African Republic production</t>
  </si>
  <si>
    <t>B.044.01.140.251007 Electricity Central America production</t>
  </si>
  <si>
    <t>B.044.01.141.251007 Electricity Chad production</t>
  </si>
  <si>
    <t>B.044.01.142.251007 Electricity Chile production</t>
  </si>
  <si>
    <t>B.044.01.143.251007 Electricity China production</t>
  </si>
  <si>
    <t>B.044.01.144.251007 Electricity CIS production</t>
  </si>
  <si>
    <t>B.044.01.145.251007 Electricity Colombia production</t>
  </si>
  <si>
    <t>B.044.01.146.251007 Electricity Comoros production</t>
  </si>
  <si>
    <t>B.044.01.147.251007 Electricity Congo production</t>
  </si>
  <si>
    <t>B.044.01.148.251007 Electricity Cook Islands production</t>
  </si>
  <si>
    <t>B.044.01.149.251007 Electricity Costa Rica production</t>
  </si>
  <si>
    <t>B.044.01.150.251007 Electricity Cote d'Ivoire production</t>
  </si>
  <si>
    <t>B.044.01.151.251007 Electricity Cuba production</t>
  </si>
  <si>
    <t>B.044.01.152.251007 Electricity Democratic Republic of Congo production</t>
  </si>
  <si>
    <t>B.044.01.153.251007 Electricity Djibouti production</t>
  </si>
  <si>
    <t>B.044.01.154.251007 Electricity Dominica production</t>
  </si>
  <si>
    <t>B.044.01.155.251007 Electricity Dominican Republic production</t>
  </si>
  <si>
    <t>B.044.01.156.251007 Electricity Eastern Africa production</t>
  </si>
  <si>
    <t>B.044.01.157.251007 Electricity Ecuador production</t>
  </si>
  <si>
    <t>B.044.01.158.251007 Electricity Egypt production</t>
  </si>
  <si>
    <t>B.044.01.159.251007 Electricity El Salvador production</t>
  </si>
  <si>
    <t>B.044.01.160.251007 Electricity Equatorial Guinea production</t>
  </si>
  <si>
    <t>B.044.01.161.251007 Electricity Eritrea production</t>
  </si>
  <si>
    <t>B.044.01.162.251007 Electricity Eswatini production</t>
  </si>
  <si>
    <t>B.044.01.163.251007 Electricity Ethiopia production</t>
  </si>
  <si>
    <t>B.044.01.164.251007 Electricity Falkland Islands production</t>
  </si>
  <si>
    <t>B.044.01.165.251007 Electricity Faroe Islands production</t>
  </si>
  <si>
    <t>B.044.01.166.251007 Electricity Fiji production</t>
  </si>
  <si>
    <t>B.044.01.167.251007 Electricity French Guiana production</t>
  </si>
  <si>
    <t>B.044.01.168.251007 Electricity French Polynesia production</t>
  </si>
  <si>
    <t>B.044.01.169.251007 Electricity Gabon production</t>
  </si>
  <si>
    <t>B.044.01.170.251007 Electricity Gambia production</t>
  </si>
  <si>
    <t>B.044.01.171.251007 Electricity Georgia production</t>
  </si>
  <si>
    <t>B.044.01.172.251007 Electricity Ghana production</t>
  </si>
  <si>
    <t>B.044.01.173.251007 Electricity Greenland production</t>
  </si>
  <si>
    <t>B.044.01.174.251007 Electricity Grenada production</t>
  </si>
  <si>
    <t>B.044.01.175.251007 Electricity Guam production</t>
  </si>
  <si>
    <t>B.044.01.176.251007 Electricity Guatemala production</t>
  </si>
  <si>
    <t>B.044.01.177.251007 Electricity Guinea production</t>
  </si>
  <si>
    <t>B.044.01.178.251007 Electricity Guinea-Bissau production</t>
  </si>
  <si>
    <t>B.044.01.179.251007 Electricity Guyana production</t>
  </si>
  <si>
    <t>B.044.01.180.251007 Electricity Haiti production</t>
  </si>
  <si>
    <t>B.044.01.181.251007 Electricity Honduras production</t>
  </si>
  <si>
    <t>B.044.01.182.251007 Electricity Hong Kong production</t>
  </si>
  <si>
    <t>B.044.01.183.251007 Electricity Iceland production</t>
  </si>
  <si>
    <t>B.044.01.184.251007 Electricity India  production</t>
  </si>
  <si>
    <t>B.044.01.185.251007 Electricity Indonesia production</t>
  </si>
  <si>
    <t>B.044.01.186.251007 Electricity Iran production</t>
  </si>
  <si>
    <t>B.044.01.187.251007 Electricity Iraq production</t>
  </si>
  <si>
    <t>B.044.01.188.251007 Electricity Israel production</t>
  </si>
  <si>
    <t>B.044.01.189.251007 Electricity Jamaica production</t>
  </si>
  <si>
    <t>B.044.01.190.251007 Electricity Japan production</t>
  </si>
  <si>
    <t>B.044.01.191.251007 Electricity Jordan production</t>
  </si>
  <si>
    <t>B.044.01.192.251007 Electricity Kazakhstan production</t>
  </si>
  <si>
    <t>B.044.01.193.251007 Electricity Kenya production</t>
  </si>
  <si>
    <t>B.044.01.194.251007 Electricity Kiribati production</t>
  </si>
  <si>
    <t>B.044.01.195.251007 Electricity Kosovo production</t>
  </si>
  <si>
    <t>B.044.01.196.251007 Electricity Kuwait production</t>
  </si>
  <si>
    <t>B.044.01.197.251007 Electricity Kyrgyzstan production</t>
  </si>
  <si>
    <t>B.044.01.198.251007 Electricity Laos production</t>
  </si>
  <si>
    <t>B.044.01.199.251007 Electricity Lebanon production</t>
  </si>
  <si>
    <t>B.044.01.200.251007 Electricity Lesotho production</t>
  </si>
  <si>
    <t>B.044.01.201.251007 Electricity Liberia production</t>
  </si>
  <si>
    <t>B.044.01.202.251007 Electricity Libya production</t>
  </si>
  <si>
    <t>B.044.01.203.251007 Electricity Macau production</t>
  </si>
  <si>
    <t>B.044.01.204.251007 Electricity Madagascar production</t>
  </si>
  <si>
    <t>B.044.01.205.251007 Electricity Malawi production</t>
  </si>
  <si>
    <t>B.044.01.206.251007 Electricity Malaysia production</t>
  </si>
  <si>
    <t>B.044.01.207.251007 Electricity Maldives production</t>
  </si>
  <si>
    <t>B.044.01.208.251007 Electricity Mali production</t>
  </si>
  <si>
    <t>B.044.01.209.251007 Electricity Mauritania production</t>
  </si>
  <si>
    <t>B.044.01.210.251007 Electricity Mauritius production</t>
  </si>
  <si>
    <t>B.044.01.211.251007 Electricity Mexico production</t>
  </si>
  <si>
    <t>B.044.01.212.251007 Electricity Moldova production</t>
  </si>
  <si>
    <t>B.044.01.213.251007 Electricity Mongolia production</t>
  </si>
  <si>
    <t>B.044.01.214.251007 Electricity Montenegro production</t>
  </si>
  <si>
    <t>B.044.01.215.251007 Electricity Montserrat production</t>
  </si>
  <si>
    <t>B.044.01.216.251007 Electricity Morocco production</t>
  </si>
  <si>
    <t>B.044.01.217.251007 Electricity Mozambique production</t>
  </si>
  <si>
    <t>B.044.01.218.251007 Electricity Myanmar production</t>
  </si>
  <si>
    <t>B.044.01.219.251007 Electricity Namibia production</t>
  </si>
  <si>
    <t>B.044.01.220.251007 Electricity Nauru production</t>
  </si>
  <si>
    <t>B.044.01.221.251007 Electricity Nepal production</t>
  </si>
  <si>
    <t>B.044.01.222.251007 Electricity New Caledonia production</t>
  </si>
  <si>
    <t>B.044.01.223.251007 Electricity New Zealand production</t>
  </si>
  <si>
    <t>B.044.01.224.251007 Electricity Nicaragua production</t>
  </si>
  <si>
    <t>B.044.01.225.251007 Electricity Niger production</t>
  </si>
  <si>
    <t>B.044.01.226.251007 Electricity Nigeria production</t>
  </si>
  <si>
    <t>B.044.01.227.251007 Electricity North Korea production</t>
  </si>
  <si>
    <t>B.044.01.228.251007 Electricity North Macedonia production</t>
  </si>
  <si>
    <t>B.044.01.229.251007 Electricity Oman production</t>
  </si>
  <si>
    <t>B.044.01.230.251007 Electricity Pakistan production</t>
  </si>
  <si>
    <t>B.044.01.231.251007 Electricity Palestine production</t>
  </si>
  <si>
    <t>B.044.01.232.251007 Electricity Panama production</t>
  </si>
  <si>
    <t>B.044.01.233.251007 Electricity Papua New Guinea production</t>
  </si>
  <si>
    <t>B.044.01.234.251007 Electricity Paraguay production</t>
  </si>
  <si>
    <t>B.044.01.235.251007 Electricity Peru production</t>
  </si>
  <si>
    <t>B.044.01.236.251007 Electricity Philippines production</t>
  </si>
  <si>
    <t>B.044.01.237.251007 Electricity Puerto Rico production</t>
  </si>
  <si>
    <t>B.044.01.238.251007 Electricity Qatar production</t>
  </si>
  <si>
    <t>B.044.01.239.251007 Electricity Russia production</t>
  </si>
  <si>
    <t>B.044.01.240.251007 Electricity Rwanda production</t>
  </si>
  <si>
    <t>B.044.01.241.251007 Electricity Saint Helena production</t>
  </si>
  <si>
    <t>B.044.01.242.251007 Electricity Saint Kitts and Nevis production</t>
  </si>
  <si>
    <t>B.044.01.243.251007 Electricity Saint Lucia production</t>
  </si>
  <si>
    <t>B.044.01.244.251007 Electricity Saint Pierre and Miquelon production</t>
  </si>
  <si>
    <t>B.044.01.245.251007 Electricity Saint Vincent and the Grenadines production</t>
  </si>
  <si>
    <t>B.044.01.246.251007 Electricity Samoa production</t>
  </si>
  <si>
    <t>B.044.01.247.251007 Electricity Sao Tome and Principe production</t>
  </si>
  <si>
    <t>B.044.01.248.251007 Electricity Saudi Arabia production</t>
  </si>
  <si>
    <t>B.044.01.249.251007 Electricity Senegal production</t>
  </si>
  <si>
    <t>B.044.01.250.251007 Electricity Serbia production</t>
  </si>
  <si>
    <t>B.044.01.251.251007 Electricity Seychelles production</t>
  </si>
  <si>
    <t>B.044.01.252.251007 Electricity Sierra Leone production</t>
  </si>
  <si>
    <t>B.044.01.253.251007 Electricity Singapore production</t>
  </si>
  <si>
    <t>B.044.01.254.251007 Electricity Solomon Islands production</t>
  </si>
  <si>
    <t>B.044.01.255.251007 Electricity Somalia production</t>
  </si>
  <si>
    <t>B.044.01.256.251007 Electricity South Africa production</t>
  </si>
  <si>
    <t>B.044.01.257.251007 Electricity South Korea production</t>
  </si>
  <si>
    <t>B.044.01.258.251007 Electricity South Sudan production</t>
  </si>
  <si>
    <t>B.044.01.259.251007 Electricity Sri Lanka production</t>
  </si>
  <si>
    <t>B.044.01.260.251007 Electricity Sudan production</t>
  </si>
  <si>
    <t>B.044.01.261.251007 Electricity Suriname production</t>
  </si>
  <si>
    <t>B.044.01.262.251007 Electricity Syria production</t>
  </si>
  <si>
    <t>B.044.01.263.251007 Electricity Taiwan production</t>
  </si>
  <si>
    <t>B.044.01.264.251007 Electricity Tajikistan production</t>
  </si>
  <si>
    <t>B.044.01.265.251007 Electricity Tanzania production</t>
  </si>
  <si>
    <t>B.044.01.266.251007 Electricity Thailand production</t>
  </si>
  <si>
    <t>B.044.01.267.251007 Electricity Togo production</t>
  </si>
  <si>
    <t>B.044.01.268.251007 Electricity Tonga production</t>
  </si>
  <si>
    <t>B.044.01.269.251007 Electricity Trinidad and Tobago production</t>
  </si>
  <si>
    <t>B.044.01.270.251007 Electricity Tunisia production</t>
  </si>
  <si>
    <t>B.044.01.271.251007 Electricity Turkey production</t>
  </si>
  <si>
    <t>B.044.01.272.251007 Electricity Turkmenistan production</t>
  </si>
  <si>
    <t>B.044.01.273.251007 Electricity Turks and Caicos Islands production</t>
  </si>
  <si>
    <t>B.044.01.274.251007 Electricity Uganda production</t>
  </si>
  <si>
    <t>B.044.01.275.251007 Electricity Ukraine production</t>
  </si>
  <si>
    <t>B.044.01.276.251007 Electricity United Arab Emirates production</t>
  </si>
  <si>
    <t>B.044.01.277.251007 Electricity United States production</t>
  </si>
  <si>
    <t>B.044.01.278.251007 Electricity United States Virgin Islands production</t>
  </si>
  <si>
    <t>B.044.01.279.251007 Electricity Uruguay production</t>
  </si>
  <si>
    <t>B.044.01.280.251007 Electricity Uzbekistan production</t>
  </si>
  <si>
    <t>B.044.01.281.251007 Electricity Vanuatu production</t>
  </si>
  <si>
    <t>B.044.01.282.251007 Electricity Venezuela production</t>
  </si>
  <si>
    <t>B.044.01.283.251007 Electricity Vietnam production</t>
  </si>
  <si>
    <t>B.044.01.284.251007 Electricity Western Africa production</t>
  </si>
  <si>
    <t>B.044.01.285.251007 Electricity World production</t>
  </si>
  <si>
    <t>B.044.01.286.251007 Electricity Yemen production</t>
  </si>
  <si>
    <t>B.044.01.287.251007 Electricity Zambia production</t>
  </si>
  <si>
    <t>B.044.01.288.251007 Electricity Zimbabwe production</t>
  </si>
  <si>
    <t>B.044.01.289.251007 Electricity Asia production</t>
  </si>
  <si>
    <t>B.044.01.290.251007 Electricity British Virgin Islands production</t>
  </si>
  <si>
    <t>B.044.01.291.251007 Electricity East Timor production</t>
  </si>
  <si>
    <t>B.044.01.292.251007 Electricity Oceania production</t>
  </si>
  <si>
    <t>B.046.02.101.251007 Electricity Alberta production</t>
  </si>
  <si>
    <t>B.046.02.102.251007 Electricity British Columbia production</t>
  </si>
  <si>
    <t>B.046.02.103.251007 Electricity Manitoba production</t>
  </si>
  <si>
    <t>B.046.02.104.251007 Electricity New Brunswick production</t>
  </si>
  <si>
    <t>B.046.02.105.251007 Electricity Newfoundland and Labrador production</t>
  </si>
  <si>
    <t>B.046.02.106.251007 Electricity Northwest Territories production</t>
  </si>
  <si>
    <t>B.046.02.107.251007 Electricity Nova Scotia production</t>
  </si>
  <si>
    <t>B.046.02.108.251007 Electricity Nunavut production</t>
  </si>
  <si>
    <t>B.046.02.109.251007 Electricity Ontario production</t>
  </si>
  <si>
    <t>B.046.02.110.251007 Electricity New Brunswick production</t>
  </si>
  <si>
    <t>B.046.02.111.251007 Electricity Quebec production</t>
  </si>
  <si>
    <t>B.046.02.112.251007 Electricity Saskatchewan production</t>
  </si>
  <si>
    <t>B.046.02.113.251007 Electricity Yukon production</t>
  </si>
  <si>
    <t>B.046.04.101.251007 Electricity Beijing production</t>
  </si>
  <si>
    <t>B.046.04.102.251007 Electricity Tianjin production</t>
  </si>
  <si>
    <t>B.046.04.103.251007 Electricity Hebei production</t>
  </si>
  <si>
    <t>B.046.04.104.251007 Electricity Shanxi production</t>
  </si>
  <si>
    <t>B.046.04.105.251007 Electricity Inner Mongolia production</t>
  </si>
  <si>
    <t>B.046.04.106.251007 Electricity Liaoning production</t>
  </si>
  <si>
    <t>B.046.04.107.251007 Electricity Jilin production</t>
  </si>
  <si>
    <t>B.046.04.108.251007 Electricity Heilongjiang production</t>
  </si>
  <si>
    <t>B.046.04.109.251007 Electricity Shanghai production</t>
  </si>
  <si>
    <t>B.046.04.110.251007 Electricity Jiangsu production</t>
  </si>
  <si>
    <t>B.046.04.111.251007 Electricity Zhejiang production</t>
  </si>
  <si>
    <t>B.046.04.112.251007 Electricity Anhui production</t>
  </si>
  <si>
    <t>B.046.04.113.251007 Electricity Fujian production</t>
  </si>
  <si>
    <t>B.046.04.114.251007 Electricity Jiangxi production</t>
  </si>
  <si>
    <t>B.046.04.115.251007 Electricity Shandong production</t>
  </si>
  <si>
    <t>B.046.04.116.251007 Electricity Henan production</t>
  </si>
  <si>
    <t>B.046.04.117.251007 Electricity Hubei production</t>
  </si>
  <si>
    <t>B.046.04.118.251007 Electricity Hunan production</t>
  </si>
  <si>
    <t>B.046.04.119.251007 Electricity Guangdong production</t>
  </si>
  <si>
    <t>B.046.04.120.251007 Electricity Guangxi production</t>
  </si>
  <si>
    <t>B.046.04.121.251007 Electricity Hainan production</t>
  </si>
  <si>
    <t>B.046.04.122.251007 Electricity Chongqing production</t>
  </si>
  <si>
    <t>B.046.04.123.251007 Electricity Sichuan production</t>
  </si>
  <si>
    <t>B.046.04.124.251007 Electricity Guizhou production</t>
  </si>
  <si>
    <t>B.046.04.125.251007 Electricity Yunnan production</t>
  </si>
  <si>
    <t>B.046.04.126.251007 Electricity Tibet production</t>
  </si>
  <si>
    <t>B.046.04.127.251007 Electricity Shaanxi production</t>
  </si>
  <si>
    <t>B.046.04.128.251007 Electricity Gansu production</t>
  </si>
  <si>
    <t>B.046.04.129.251007 Electricity Qinghai production</t>
  </si>
  <si>
    <t>B.046.04.130.251007 Electricity Ningxia production</t>
  </si>
  <si>
    <t>B.046.04.131.251007 Electricity Xinjiang production</t>
  </si>
  <si>
    <t>B.046.06.101.251007 Electricity Andaman  &amp; Nicobar production</t>
  </si>
  <si>
    <t>B.046.06.102.251007 Electricity Andhra Pradesh production</t>
  </si>
  <si>
    <t>B.046.06.103.251007 Electricity Arunachal Pradesh production</t>
  </si>
  <si>
    <t>B.046.06.104.251007 Electricity Assam production</t>
  </si>
  <si>
    <t>B.046.06.105.251007 Electricity Bihar production</t>
  </si>
  <si>
    <t>B.046.06.106.251007 Electricity Chandigarh production</t>
  </si>
  <si>
    <t>B.046.06.107.251007 Electricity Chhattisgarh production</t>
  </si>
  <si>
    <t>B.046.06.108.251007 Electricity Dadra &amp; Nagar Naveli production</t>
  </si>
  <si>
    <t>B.046.06.109.251007 Electricity Delhi production</t>
  </si>
  <si>
    <t>B.046.06.110.251007 Electricity Goa production</t>
  </si>
  <si>
    <t>B.046.06.111.251007 Electricity Gujarat production</t>
  </si>
  <si>
    <t>B.046.06.112.251007 Electricity Haryana production</t>
  </si>
  <si>
    <t>B.046.06.113.251007 Electricity Himachal Pradesh production</t>
  </si>
  <si>
    <t>B.046.06.114.251007 Electricity Jammu &amp; Kashmir and Ladajh production</t>
  </si>
  <si>
    <t>B.046.06.115.251007 Electricity Jharkhand production</t>
  </si>
  <si>
    <t>B.046.06.116.251007 Electricity Karnataka production</t>
  </si>
  <si>
    <t>B.046.06.117.251007 Electricity Kerala production</t>
  </si>
  <si>
    <t>B.046.06.118.251007 Electricity Lakshadweep production</t>
  </si>
  <si>
    <t>B.046.06.119.251007 Electricity Madhya Pradesh production</t>
  </si>
  <si>
    <t>B.046.06.120.251007 Electricity Maharashtra production</t>
  </si>
  <si>
    <t>B.046.06.121.251007 Electricity Manipur production</t>
  </si>
  <si>
    <t>B.046.06.122.251007 Electricity Meghalaya production</t>
  </si>
  <si>
    <t>B.046.06.123.251007 Electricity Mizoram production</t>
  </si>
  <si>
    <t>B.046.06.124.251007 Electricity Nagaland production</t>
  </si>
  <si>
    <t>B.046.06.125.251007 Electricity Odisha production</t>
  </si>
  <si>
    <t>B.046.06.126.251007 Electricity Puducherry production</t>
  </si>
  <si>
    <t>B.046.06.127.251007 Electricity Punjab production</t>
  </si>
  <si>
    <t>B.046.06.128.251007 Electricity Rajasthan production</t>
  </si>
  <si>
    <t>B.046.06.129.251007 Electricity Sikkim production</t>
  </si>
  <si>
    <t>B.046.06.130.251007 Electricity Tamil Nadu production</t>
  </si>
  <si>
    <t>B.046.08.101.251007 Electricity Alabama production</t>
  </si>
  <si>
    <t>B.046.08.102.251007 Electricity Alaska production</t>
  </si>
  <si>
    <t>B.046.08.103.251007 Electricity Arizona production</t>
  </si>
  <si>
    <t>B.046.08.104.251007 Electricity Arkansas production</t>
  </si>
  <si>
    <t>B.046.08.105.251007 Electricity California production</t>
  </si>
  <si>
    <t>B.046.08.106.251007 Electricity Colorado production</t>
  </si>
  <si>
    <t>B.046.08.107.251007 Electricity Connecticut production</t>
  </si>
  <si>
    <t>B.046.08.108.251007 Electricity Delaware production</t>
  </si>
  <si>
    <t>B.046.08.109.251007 Electricity District of Columbia production</t>
  </si>
  <si>
    <t>B.046.08.110.251007 Electricity Florida production</t>
  </si>
  <si>
    <t>B.046.08.111.251007 Electricity Georgia production</t>
  </si>
  <si>
    <t>B.046.08.112.251007 Electricity Hawaii production</t>
  </si>
  <si>
    <t>B.046.08.113.251007 Electricity Idaho production</t>
  </si>
  <si>
    <t>B.046.08.114.251007 Electricity Illinois production</t>
  </si>
  <si>
    <t>B.046.08.115.251007 Electricity Indiana production</t>
  </si>
  <si>
    <t>B.046.08.116.251007 Electricity Iowa production</t>
  </si>
  <si>
    <t>B.046.08.117.251007 Electricity Kansas production</t>
  </si>
  <si>
    <t>B.046.08.118.251007 Electricity Kentucky production</t>
  </si>
  <si>
    <t>B.046.08.119.251007 Electricity Louisiana production</t>
  </si>
  <si>
    <t>B.046.08.120.251007 Electricity Maine production</t>
  </si>
  <si>
    <t>B.046.08.121.251007 Electricity Maryland production</t>
  </si>
  <si>
    <t>B.046.08.122.251007 Electricity Massachusetts production</t>
  </si>
  <si>
    <t>B.046.08.123.251007 Electricity Michigan1 production</t>
  </si>
  <si>
    <t>B.046.08.124.251007 Electricity Minnesota production</t>
  </si>
  <si>
    <t>B.046.08.125.251007 Electricity Mississippi production</t>
  </si>
  <si>
    <t>B.046.08.126.251007 Electricity Missouri production</t>
  </si>
  <si>
    <t>B.046.08.127.251007 Electricity Montana production</t>
  </si>
  <si>
    <t>B.046.08.128.251007 Electricity Nebraska production</t>
  </si>
  <si>
    <t>B.046.08.129.251007 Electricity Nevada production</t>
  </si>
  <si>
    <t>B.046.08.130.251007 Electricity New Hampshire production</t>
  </si>
  <si>
    <t>B.046.08.131.251007 Electricity New Jersey production</t>
  </si>
  <si>
    <t>B.046.08.132.251007 Electricity New Mexico production</t>
  </si>
  <si>
    <t>B.046.08.133.251007 Electricity New York2 production</t>
  </si>
  <si>
    <t>B.046.08.134.251007 Electricity North Carolina production</t>
  </si>
  <si>
    <t>B.046.08.135.251007 Electricity North Dakota production</t>
  </si>
  <si>
    <t>B.046.08.136.251007 Electricity Ohio production</t>
  </si>
  <si>
    <t>B.046.08.137.251007 Electricity Oklahoma production</t>
  </si>
  <si>
    <t>B.046.08.138.251007 Electricity Oregon production</t>
  </si>
  <si>
    <t>B.046.08.139.251007 Electricity Pennsylvania production</t>
  </si>
  <si>
    <t>B.046.08.140.251007 Electricity Rhode Island production</t>
  </si>
  <si>
    <t>B.046.08.141.251007 Electricity South Carolina production</t>
  </si>
  <si>
    <t>B.046.08.142.251007 Electricity South Dakota production</t>
  </si>
  <si>
    <t>B.046.08.143.251007 Electricity Tennessee production</t>
  </si>
  <si>
    <t>B.046.08.144.251007 Electricity Texas production</t>
  </si>
  <si>
    <t>B.046.08.145.251007 Electricity Utah production</t>
  </si>
  <si>
    <t>B.046.08.146.251007 Electricity Vermont production</t>
  </si>
  <si>
    <t>B.046.08.147.251007 Electricity Virginia production</t>
  </si>
  <si>
    <t>B.046.08.148.251007 Electricity Washington production</t>
  </si>
  <si>
    <t>B.046.08.149.251007 Electricity West Virginia production</t>
  </si>
  <si>
    <t>B.046.08.150.251007 Electricity Wisconsin production</t>
  </si>
  <si>
    <t>B.046.08.151.251007 Electricity Wyoming production</t>
  </si>
  <si>
    <t xml:space="preserve">Transport, road, truck diesel B7                                     </t>
  </si>
  <si>
    <t>C.060.01.103.230701 Tractor (240 pk) - B7 diesel</t>
  </si>
  <si>
    <t>C.060.01.105.230701 Truck+container 28 tonne net B7(min weight/volume ratio 0.41 t/m3) (tkm)</t>
  </si>
  <si>
    <t>C.060.01.106.230701 Truck+trailer 24 tonne net B7 (min weight/volume ratio 0.32 t/m3) (tkm)</t>
  </si>
  <si>
    <t>C.060.01.107.230701 Truck+container 28 tonne net B7 (max weight/volume ratio 0.41 t/m3) (m3km)</t>
  </si>
  <si>
    <t>C.060.01.108.230701 Truck+trailer 24 tonne net B7 (max weight/volume ratio 0.32 t/m3) (m3km)</t>
  </si>
  <si>
    <t xml:space="preserve">Transport, road, truck diesel HVO                                     </t>
  </si>
  <si>
    <t>C.060.03.104.241006 Truck +trailer  Euro 6 - HVO diesel from tallow waste (output per meter)</t>
  </si>
  <si>
    <t>C.060.03.105.241006 Truck+container 28 tonne net HVO (min weight/volume ratio 0.41 t/m3) (tkm)</t>
  </si>
  <si>
    <t>C.060.03.106.241006 Truck+trailer 24 tonne net HVO (min weight/volume ratio 0.32 t/m3) (tkm)</t>
  </si>
  <si>
    <t>C.060.03.107.241006 Truck+container 28 tonne net HVO (max weight/volume ratio 0.41 t/m3) (m3km)</t>
  </si>
  <si>
    <t>C.060.03.108.241006 Truck+trailer 24 tonne net HVO (max weight/volume ratio 0.32 t/m3) (m3km)</t>
  </si>
  <si>
    <t xml:space="preserve">Transport, road, truck electric EU                                </t>
  </si>
  <si>
    <t>C.060.05.104.250601 Truck +trailer Electric EU (output per meter)</t>
  </si>
  <si>
    <t>C.060.05.105.250601 Truck+container 28 tonne net Electric EU (min weight/volume ratio 0.41 t/m3) (tkm)</t>
  </si>
  <si>
    <t>C.060.05.106.250601 Truck+trailer 24 tonne net Electric EU (min weight/volume ratio 0.32 t/m3) (tkm)</t>
  </si>
  <si>
    <t>C.060.05.107.250601 Truck+container 28 tonne net Electric EU (max weight/volume ratio 0.41 t/m3) (m3km)</t>
  </si>
  <si>
    <t>C.060.05.108.250601 Truck+trailer 24 tonne net Electric EU (max weight/volume ratio 0.32 t/m3) (m3km)</t>
  </si>
  <si>
    <t xml:space="preserve">Transport, road, truck electric Norway                               </t>
  </si>
  <si>
    <t xml:space="preserve">Transport, road, delivery van                                     </t>
  </si>
  <si>
    <t xml:space="preserve">D.100.01.120.250808 Rolling aluminium foil </t>
  </si>
  <si>
    <t>D.100.01.121.250808 Rolling aluminium sheet</t>
  </si>
  <si>
    <t>D.110.01.102.230701 Printing per m2  100%  offset conventional (incl ink)</t>
  </si>
  <si>
    <t>D.110.01.103.230701 Printing per m2  100%  UV inkjet  (incl ink)</t>
  </si>
  <si>
    <t>D.110.01.107.250809 Printing per m2  100% flexographic print (incl ink)</t>
  </si>
  <si>
    <t>D.110.01.108.250809 Printing per m2  100% rotogravure print (incl ink)</t>
  </si>
  <si>
    <t>D.110.01.202.230701 Printing per m2  offset  conventional  electricity only</t>
  </si>
  <si>
    <t>D.110.01.203.230701 Printing per m2  UV inkjet  electricity only</t>
  </si>
  <si>
    <t>D.110.01.204.250808 Printing per m2  flexographic print  electricity only</t>
  </si>
  <si>
    <t>D.110.01.205.250808 Printing per m2  rotogravure print  electricity only</t>
  </si>
  <si>
    <t>D.110.01.301.250809 printing plate offset</t>
  </si>
  <si>
    <t>D.110.01.302.250809 printing plate flexo</t>
  </si>
  <si>
    <t>D.110.01.303.250809 printing plate rotogravure</t>
  </si>
  <si>
    <t>D.110.01.400.241214 negligible extra converting (e.g. a bag from paper - etc)</t>
  </si>
  <si>
    <t>F.020.01.108.230701 Paper Cardboard Leather Cotton Wool co-firing in electrical power plant</t>
  </si>
  <si>
    <t>F.030.01.105.250708 PA-11 (Nylon-11) co-firing in electrical power plant</t>
  </si>
  <si>
    <t>F.050.01.104.230701 Paper Cardboard Leather Cotton Wool  combustion in small elec. power plant</t>
  </si>
  <si>
    <t>F.080.01.108.230701 Paper Cardboard Leather Cotton Wool waste incineration with electricity</t>
  </si>
  <si>
    <t>F.090.01.105.250708 PA-11 (Nylon-11) waste incineration with electricity</t>
  </si>
  <si>
    <t>waste handling, general processing</t>
  </si>
  <si>
    <t>F.130.01.101.230701 anaerobic digestion (fermentation, methane production) cow dung</t>
  </si>
  <si>
    <t>F.130.01.102.230701 anaerobic digestion (fermentation, methane production) food waste</t>
  </si>
  <si>
    <t>F.130.01.103.230701 anaerobic digestion (fermentation, methane production) garden waste</t>
  </si>
  <si>
    <t>F.130.01.104.230701 composting biodegradable plastics (aerobic, without transport)</t>
  </si>
  <si>
    <t>F.130.01.105.230701 composting organic waste (aerobic, without transport)</t>
  </si>
  <si>
    <t>waste handling, scrap collection &amp; processing</t>
  </si>
  <si>
    <t>waste handling, scrap handling &amp; processing</t>
  </si>
  <si>
    <t>waste handling, sequestration of carbon</t>
  </si>
  <si>
    <t>F.130.05.110.240818 landfill of biodegradable bioplastics with CH4 emission prevention</t>
  </si>
  <si>
    <t>F.130.05.111.240818 Carbon uptake per kg Cement &lt; 100 years</t>
  </si>
  <si>
    <t>F.130.05.112.240818 Carbon uptake per kg Cement &gt; 100 years</t>
  </si>
  <si>
    <t>M.020.01.101.250516 Chips, frozen preperfried in plastic foil (LDPE) per 500 gram NL</t>
  </si>
  <si>
    <t>M.020.01.102.250516 Potatoes wo skins in plastic foil (LDPE) per 500 gram NL</t>
  </si>
  <si>
    <t>M.020.02.101.250516 Beer, pilsner in glass bottle, non returnable NL</t>
  </si>
  <si>
    <t>M.020.02.102.250516 Gin, young Dutch still wine bottle per 750 ml NL</t>
  </si>
  <si>
    <t>M.020.02.103.250516 Red wine still wine bottle per 750 ml NL</t>
  </si>
  <si>
    <t>M.020.02.104.250516 Rose wine still wine bottle per 750 ml NL</t>
  </si>
  <si>
    <t>M.020.02.105.250516 White wine, dry still wine bottle per 750 ml NL</t>
  </si>
  <si>
    <t>M.020.03.101.250516 Baguette, white in plastic foil per 500 gram NL</t>
  </si>
  <si>
    <t>M.020.03.102.250516 Bread, multigrain w seeds plastic foil (LDPE) per 500 gram NL</t>
  </si>
  <si>
    <t>M.020.03.103.250516 Bread rye in plastic foil per 500 gram NL</t>
  </si>
  <si>
    <t>M.020.03.104.250516 Bread, white water based in plastic foil per 500 gram NL</t>
  </si>
  <si>
    <t>M.020.03.105.250516 Bread, wholemeal in plastic foil per 500 gram NL</t>
  </si>
  <si>
    <t>M.020.03.106.250516 Bun, currant/raisin plastic foil (LDPE) per 500 gram</t>
  </si>
  <si>
    <t>M.020.03.107.250516 Crispbread, in paper foil per 250 gram NL</t>
  </si>
  <si>
    <t>M.020.03.108.250516 Croissant, w margarine in plastic foil per 500 gram NL</t>
  </si>
  <si>
    <t>M.020.03.109.250516 Roll, white hard in plastic foil per 500 gram NL</t>
  </si>
  <si>
    <t>M.020.03.110.250516 Roll, white soft in plastic foil per 500 gram NL</t>
  </si>
  <si>
    <t>M.020.04.101.250516 Insects, meat packaging per 1 kg NL</t>
  </si>
  <si>
    <t>M.020.04.102.250516 Kelp, seaweed in fruit bucket per 1 kg NL</t>
  </si>
  <si>
    <t>M.020.05.101.250516 Eggs, chicken, in cardboard box NL</t>
  </si>
  <si>
    <t>M.020.06.101.250516 Apple sauce in food can NL</t>
  </si>
  <si>
    <t>M.020.06.102.250516 Apple sauce in glass jarper 720 ml NL</t>
  </si>
  <si>
    <t>M.020.06.103.250516 Apple, w skin in fruit bag per 1 kg NL</t>
  </si>
  <si>
    <t>M.020.06.104.250516 Apricot, w skin in fruit bucket per 1 kg NL</t>
  </si>
  <si>
    <t>M.020.06.105.250516 Avocado, not packed NL</t>
  </si>
  <si>
    <t>M.020.06.106.250516 Banana, not packed NL</t>
  </si>
  <si>
    <t>M.020.06.107.250516 Coconut, milk in metal can (in aluminium) NL</t>
  </si>
  <si>
    <t>M.020.06.108.250516 Coconut, milk in multilayer carton per 1000 ml NL</t>
  </si>
  <si>
    <t>M.020.06.109.250516 Dates, dried in fruit bucket per 1 kg NL</t>
  </si>
  <si>
    <t>M.020.06.110.250516 Figs, dried in fruit bucket per 1 kg NL</t>
  </si>
  <si>
    <t>M.020.06.111.250516 Figs, fresh in fruit bucket per 1 kg NL</t>
  </si>
  <si>
    <t>M.020.06.112.250516 Fruit snack Knijpfruit/Slurpfruit, in aluminium foil laminated paper per 250 gram NL</t>
  </si>
  <si>
    <t>M.020.06.113.250516 Grapes w skin, in fruit bucket per 1 kg NL</t>
  </si>
  <si>
    <t>M.020.06.114.250516 Kiwi, in fruit bucket per 1 kg NL</t>
  </si>
  <si>
    <t>M.020.06.115.250516 Lemon, in plastic net per 1 kg NL</t>
  </si>
  <si>
    <t>M.020.06.116.250516 Manderins, in plastic net per 1 kg NL</t>
  </si>
  <si>
    <t>M.020.06.117.250516 Mango, not packed NL</t>
  </si>
  <si>
    <t>M.020.06.118.250516 Melon, honeydew, not packed NL</t>
  </si>
  <si>
    <t>M.020.06.119.250516 Olives, in brine in food can NL</t>
  </si>
  <si>
    <t>M.020.06.120.250516 Olives, in brine in glass jarper 720 ml NL</t>
  </si>
  <si>
    <t>M.020.06.121.250516 Orange, in plastic net per 1 kg NL</t>
  </si>
  <si>
    <t>M.020.06.122.250516 Peach, w skin in fruit bucket per 1 kg NL</t>
  </si>
  <si>
    <t>M.020.06.123.250516 Pineapple in fruit bucket per 1 kg NL</t>
  </si>
  <si>
    <t>M.020.06.124.250516 Strawberries in fruit bucket per 1 kg NL</t>
  </si>
  <si>
    <t>M.020.07.101.250516 Biscuit, sweet in plastic foil per 500 gram NL</t>
  </si>
  <si>
    <t>M.020.07.102.250516 Appel pie Dutch w shortbread w butter, in cardboard box NL</t>
  </si>
  <si>
    <t>M.020.07.103.250516 Apple pie Dutch w shortbread w margarine, in cardboard box NL</t>
  </si>
  <si>
    <t>M.020.07.104.250516 Biscuit, brown/wholemeal in plastic foil per 500 gram NL</t>
  </si>
  <si>
    <t>M.020.07.105.250516 Biscuit, fruit in plastic foil per 500 gram NL</t>
  </si>
  <si>
    <t>M.020.07.106.250516 Biscuits, in plastic foil per 500 gram NL</t>
  </si>
  <si>
    <t>M.020.07.107.250516 Biscuit spiced Speculaas, in plastic foil per 500 gram NL</t>
  </si>
  <si>
    <t>M.020.07.108.250516 Cake, w butter in plastic foil per 500 gram NL</t>
  </si>
  <si>
    <t>M.020.07.109.250516 Cake, wo butter in plastic foil per 500 gram NL</t>
  </si>
  <si>
    <t>M.020.07.110.250516 Waffle, syrup in plastic foil per 500 gram NL</t>
  </si>
  <si>
    <t>M.020.08.101.250516 Dough for pizza and savoury pie, in plastic foil per 500 gram NL</t>
  </si>
  <si>
    <t>M.020.08.102.250516 Flour wheat, white Sugar packaging per 1 kg NL</t>
  </si>
  <si>
    <t>M.020.08.103.250516 Muesli, crunchy plain/w fruit in cardboard box NL</t>
  </si>
  <si>
    <t>M.020.08.104.250516 Oatmeal, in cardboard box NL</t>
  </si>
  <si>
    <t>M.020.08.105.250516 Pasta, white Pasta packaging per 1 kg NL</t>
  </si>
  <si>
    <t>M.020.08.106.250516 Rice, brown in cardboard box NL</t>
  </si>
  <si>
    <t>M.020.08.107.250516 Rice, white in cardboard box NL</t>
  </si>
  <si>
    <t>M.020.09.101.250516 Bean sprouts in fruit bucket per 1 kg NL</t>
  </si>
  <si>
    <t>M.020.09.103.250516 Beans, green in food can NL</t>
  </si>
  <si>
    <t>M.020.09.104.250516 Beans, green in glass jarper 720 ml NL</t>
  </si>
  <si>
    <t>M.020.09.105.250516 Beans, green in plastic foil per 500 gram NL</t>
  </si>
  <si>
    <t>M.020.09.106.250516 Broccoli in plastic foil per 500 gram NL</t>
  </si>
  <si>
    <t>M.020.09.107.250516 Carrots in plastic foil per 500 gram NL</t>
  </si>
  <si>
    <t>M.020.09.108.250516 Cauliflower in plastic foil per 500 gram NL</t>
  </si>
  <si>
    <t>M.020.09.109.250516 Chicory in plastic foil per 500 gram NL</t>
  </si>
  <si>
    <t>M.020.09.110.250516 Courgettes, not packed NL</t>
  </si>
  <si>
    <t>M.020.09.111.250516 Cucumber w skin, not packed NL</t>
  </si>
  <si>
    <t>M.020.09.112.250516 Kale curly in plastic foil per 500 gram NL</t>
  </si>
  <si>
    <t>M.020.09.113.250516 Lettuce head, not packed NL</t>
  </si>
  <si>
    <t>M.020.09.114.250516 Lettuce, not packed NL</t>
  </si>
  <si>
    <t>M.020.09.115.250516 Mushrooms in fruit bucket per 1 kg NL</t>
  </si>
  <si>
    <t>M.020.09.116.250516 Onions in plastic net per 1 kg NL</t>
  </si>
  <si>
    <t>M.020.09.117.250516 Peas and carrots in food can NL</t>
  </si>
  <si>
    <t>M.020.09.118.250516 Peas and carrots in glass jarper 720 ml NL</t>
  </si>
  <si>
    <t>M.020.09.119.250516 Peas frozen frozen in cardboard box NL</t>
  </si>
  <si>
    <t>M.020.09.120.250516 Spinach frozen frozen in cardboard box NL</t>
  </si>
  <si>
    <t>M.020.09.121.250516 Sweet pepper in plastic foil per 500 gram NL</t>
  </si>
  <si>
    <t>M.020.09.122.250516 Sweetcorn in food can NL</t>
  </si>
  <si>
    <t>M.020.09.123.250516 Sweetcorn in glass jarper 720 ml NL</t>
  </si>
  <si>
    <t>M.020.09.124.250516 Tomato, not packed NL</t>
  </si>
  <si>
    <t>M.020.10.101.250516 Fish salad meat packaging per 1 kg NL</t>
  </si>
  <si>
    <t>M.020.10.102.250516 Hummus, natural in plastic boxper 250 gram NL</t>
  </si>
  <si>
    <t>M.020.10.103.250516 Peanut butter in glass jarper 720 ml NL</t>
  </si>
  <si>
    <t>M.020.11.101.250516 Gravy 25% fat clear prep w gravypowder in plastic cupper 250 gram NL</t>
  </si>
  <si>
    <t>M.020.11.102.250516 Mayonaise, 25% fat in PET bottle NL</t>
  </si>
  <si>
    <t>M.020.11.103.250516 Mayonnaise in PET bottle NL</t>
  </si>
  <si>
    <t>M.020.11.104.250516 Oriental sauce, ready-made in glass jarper 125 gram NL</t>
  </si>
  <si>
    <t>M.020.11.105.250516 Tomato sauce, ready-made in glass jarper 125 gram NL</t>
  </si>
  <si>
    <t>M.020.12.101.250516 Crisps potato in plastic foil per 500 gram NL</t>
  </si>
  <si>
    <t>M.020.12.102.250516 Croquette meat ragout frozen in cardboard box NL</t>
  </si>
  <si>
    <t>M.020.12.103.250516 Popcorn puffed, natural in plastic foil per 500 gram NL</t>
  </si>
  <si>
    <t>M.020.12.104.250516 Sausage roll, puff pastry in plastic foil per 500 gram NL</t>
  </si>
  <si>
    <t>M.020.12.105.250516 Sausage, dutch Frikandel frozen in cardboard box NL</t>
  </si>
  <si>
    <t>M.020.13.101.250516 Cheese 20+ in plastic boxper 250 gram NL</t>
  </si>
  <si>
    <t>M.020.13.102.250516 Cheese Edam 40+ in plastic boxper 250 gram NL</t>
  </si>
  <si>
    <t>M.020.13.103.250516 Cheese goat fresh in plastic boxper 250 gram NL</t>
  </si>
  <si>
    <t>M.020.13.104.250516 Cheese Gouda 48+ in plastic boxper 250 gram NL</t>
  </si>
  <si>
    <t>M.020.13.105.250516 Cheese Mozzarella in plastic boxper 250 gram NL</t>
  </si>
  <si>
    <t>M.020.13.106.250516 Cheese old 48+ in plastic boxper 250 gram NL</t>
  </si>
  <si>
    <t>M.020.13.107.250516 Cheese spread 48+ in plastic boxper 250 gram NL</t>
  </si>
  <si>
    <t>M.020.14.101.250516 Stock cubes in cardboard box NL</t>
  </si>
  <si>
    <t>M.020.15.102.250516 Cream, whipped in multilayer carton per 1000 ml NL</t>
  </si>
  <si>
    <t>M.020.15.103.250516 Custard several flavours, full fat in multilayer carton per 1000 ml NL</t>
  </si>
  <si>
    <t>M.020.15.104.250516 Custard vanilla, full fat in multilayer carton per 1000 ml NL</t>
  </si>
  <si>
    <t>M.020.15.105.250516 Fromage frais, full fat in plastic boxper 250 gram NL</t>
  </si>
  <si>
    <t>M.020.15.106.250516 Ice cream, dairy cream based frozen in cardboard box NL</t>
  </si>
  <si>
    <t>M.020.15.107.250516 Milk chocolate-, flavoured full fat in multilayer carton per 1000 ml NL</t>
  </si>
  <si>
    <t>M.020.15.108.250516 Milk chocolate-, flavoured semi-skimmed in multilayer carton per 1000 ml NL</t>
  </si>
  <si>
    <t>M.020.15.109.250516 Milk, semi-skimmed in multilayer carton per 1000 ml NL</t>
  </si>
  <si>
    <t>M.020.15.110.250516 Milk, skimmed in multilayer carton per 1000 ml NL</t>
  </si>
  <si>
    <t>M.020.15.111.250516 Milk, whole in multilayer carton per 1000 ml NL</t>
  </si>
  <si>
    <t>M.020.15.112.250516 Yoghurt, drink w sweeteners  in multilayer carton per 1000 ml NL</t>
  </si>
  <si>
    <t>M.020.15.113.250516 Yoghurt, full fat in multilayer carton per 1000 ml NL</t>
  </si>
  <si>
    <t>M.020.15.114.250516 Yoghurt, half fat in multilayer carton per 1000 ml NL</t>
  </si>
  <si>
    <t>M.020.15.115.250516 Yoghurt, low fat w fruit in multilayer carton per 1000 ml NL</t>
  </si>
  <si>
    <t>M.020.15.116.250516 Yoghurt, low fat in multilayer carton per 1000 ml NL</t>
  </si>
  <si>
    <t>M.020.16.101.250516 Coffee, coffee packaging per 500 gram NL</t>
  </si>
  <si>
    <t>M.020.16.102.250516 Cola light soft drink w caffeine in PET bottle, returnable NL</t>
  </si>
  <si>
    <t>M.020.16.103.250516 Ice tea in PET bottle, returnable NL</t>
  </si>
  <si>
    <t>M.020.16.104.250516 Juice drink, 12% in multilayer carton per 1000 ml NL</t>
  </si>
  <si>
    <t>M.020.16.105.250516 Juice drink, 8% in multilayer carton per 1000 ml NL</t>
  </si>
  <si>
    <t>M.020.16.106.250516 Juice, apple in multilayer carton per 1000 ml NL</t>
  </si>
  <si>
    <t>M.020.16.107.250516 Juice, orange pasteurized in PET bottle NL</t>
  </si>
  <si>
    <t>M.020.16.108.250516 Lemonade, light in PET bottle NL</t>
  </si>
  <si>
    <t>M.020.16.109.250516 Lemonade in PET bottle NL</t>
  </si>
  <si>
    <t>M.020.16.110.250516 Lemonade, w sugar and sweetners in PET bottle NL</t>
  </si>
  <si>
    <t>M.020.16.111.250516 Mineral water in PET bottle, returnable NL</t>
  </si>
  <si>
    <t>M.020.16.112.250516 Soft drink, cola w caffeine in PET bottle, returnable NL</t>
  </si>
  <si>
    <t>M.020.16.113.250516 Soft drink, light wo caffeine in PET bottle, returnable NL</t>
  </si>
  <si>
    <t>M.020.16.114.250516 Soft drink, w sugar, sw&amp;caffeine in PET bottle, returnable NL</t>
  </si>
  <si>
    <t>M.020.16.115.250516 Tea in cardboard box NL</t>
  </si>
  <si>
    <t>M.020.17.101.250516 Almonds, blanced unsalted in plastic foil per 500 gram NL</t>
  </si>
  <si>
    <t>M.020.17.102.250516 Cashew nuts, unsalted in plastic foil per 500 gram NL</t>
  </si>
  <si>
    <t>M.020.17.103.250516 Hazelnuts, unsalted in plastic foil per 500 gram NL</t>
  </si>
  <si>
    <t>M.020.17.104.250516 Linseeds in plastic foil per 500 gram NL</t>
  </si>
  <si>
    <t>M.020.17.105.250516 Peanuts, unsalted in plastic foil per 500 gram NL</t>
  </si>
  <si>
    <t>M.020.17.106.250516 Pistachio nuts, salted in plastic foil per 500 gram NL</t>
  </si>
  <si>
    <t>M.020.17.107.250516 Pistachio nuts, unsalted in plastic foil per 500 gram NL</t>
  </si>
  <si>
    <t>M.020.17.108.250516 Walnuts, unsalted in plastic foil per 500 gram NL</t>
  </si>
  <si>
    <t>M.020.18.101.250516 Brown beans, in food can NL</t>
  </si>
  <si>
    <t>M.020.18.102.250516 Brown beans, in glass jarper 720 ml NL</t>
  </si>
  <si>
    <t>M.020.18.103.250516 Chickpeas, in plastic foil per 500 gram NL</t>
  </si>
  <si>
    <t>M.020.19.101.250516 Baby/toddler milkpowder, in cardboard box NL</t>
  </si>
  <si>
    <t>M.020.20.101.250516 Chocolate, confetti, milk in cardboard box NL</t>
  </si>
  <si>
    <t>M.020.20.102.250516 Chocolate, confetti, plain in cardboard box NL</t>
  </si>
  <si>
    <t>M.020.20.103.250516 Chocolat, milk in aluminium foil laminated paperper 250 gram NL</t>
  </si>
  <si>
    <t>M.020.20.104.250516 Chocolate spread, duo in glass jarper 125 gram NL</t>
  </si>
  <si>
    <t>M.020.20.105.250516 Chocolate spread, hazelnut in glass jarper 125 gram NL</t>
  </si>
  <si>
    <t>M.020.20.106.250516 Honey, in glass jarper 125 gram NL</t>
  </si>
  <si>
    <t>M.020.20.107.250516 Honey, in PET bottle NL</t>
  </si>
  <si>
    <t>M.020.20.108.250516 Ice lolly/Sorbet, frozen in cardboard box NL</t>
  </si>
  <si>
    <t>M.020.20.109.250516 Jam, in glass jarper 125 gram NL</t>
  </si>
  <si>
    <t>M.020.20.110.250516 Sugar, granulated Sugar packaging per 1 kg NL</t>
  </si>
  <si>
    <t>M.020.20.111.250516 Syrup, apple in glass jarper 125 gram NL</t>
  </si>
  <si>
    <t>M.020.21.101.250516 Butter, salted in plastic cupper 250 gram NL</t>
  </si>
  <si>
    <t>M.020.21.102.250516 Butter, unsalted in plastic cupper 250 gram NL</t>
  </si>
  <si>
    <t>M.020.21.103.250516 Frying fat horeca, in PET bottle NL</t>
  </si>
  <si>
    <t>M.020.21.104.250516 Low fat w margarine, 40% fat &lt;17 g sat in plastic cupper 250 gram NL</t>
  </si>
  <si>
    <t>M.020.21.105.250516 Margarine, 80% fat 17-24 g saturates in plastic cupper 250 gram NL</t>
  </si>
  <si>
    <t>M.020.21.106.250516 Olive oil, in PET bottle NL</t>
  </si>
  <si>
    <t>M.020.21.107.250516 Sunflower oil, in PET bottle NL</t>
  </si>
  <si>
    <t>M.020.22.101.250516 Claresse (catfish) fillet, meat packaging per 1 kg NL</t>
  </si>
  <si>
    <t>M.020.22.102.250516 Cod, in batter (kibbeling) meat packaging per 1 kg NL</t>
  </si>
  <si>
    <t>M.020.22.103.250516 Cod meat, packaging per 1 kg NL</t>
  </si>
  <si>
    <t>M.020.22.104.250516 Fish fingers, frozen in cardboard box NL</t>
  </si>
  <si>
    <t>M.020.22.105.250516 Herring, fillet in tomato sauce in food can NL</t>
  </si>
  <si>
    <t>M.020.22.106.250516 Herring, pickled (sweet)sour in glass jarper 720 ml NL</t>
  </si>
  <si>
    <t>M.020.22.107.250516 Herring, salted meat packaging per 1 kg NL</t>
  </si>
  <si>
    <t>M.020.22.108.250516 Lemon sole, meat packaging per 1 kg NL</t>
  </si>
  <si>
    <t>M.020.22.109.250516 Mackerel fillet, smoked meat packaging per 1 kg NL</t>
  </si>
  <si>
    <t>M.020.22.110.250516 Pangasius, meat packaging per 1 kg NL</t>
  </si>
  <si>
    <t>M.020.22.111.250516 Plaice fillet, meat packaging per 1 kg NL</t>
  </si>
  <si>
    <t>M.020.22.112.250516 Pollack, fillet meat packaging per 1 kg NL</t>
  </si>
  <si>
    <t>M.020.22.113.250516 Salmon, (aquaculture) meat packaging per 1 kg NL</t>
  </si>
  <si>
    <t>M.020.22.114.250516 Salmon, (wild caught) meat packaging per 1 kg NL</t>
  </si>
  <si>
    <t>M.020.22.115.250516 Salmon, fillet (aquaculture) meat packaging per 1 kg NL</t>
  </si>
  <si>
    <t>M.020.22.116.250516 Salmon, fillet (wild caught) meat packaging per 1 kg NL</t>
  </si>
  <si>
    <t>M.020.22.117.250516 Salmon, smoked (aquaculture) meat packaging per 1 kg NL</t>
  </si>
  <si>
    <t>M.020.22.118.250516 Salmon, smoked (wild caught) meat packaging per 1 kg NL</t>
  </si>
  <si>
    <t>M.020.22.119.250516 Shrimps, Dutch peeled meat packaging per 1 kg NL</t>
  </si>
  <si>
    <t>M.020.22.120.250516 Tilapia, meat packaging per 1 kg NL</t>
  </si>
  <si>
    <t>M.020.22.121.250516 Trout meat packaging, per 1 kg NL</t>
  </si>
  <si>
    <t>M.020.22.122.250516 Tuna in oil, in food can NL</t>
  </si>
  <si>
    <t>M.020.22.123.250516 Gourmet fish Obsolete</t>
  </si>
  <si>
    <t>M.020.23.101.250516 Minced beef shallow fried, meat packaging per 1 kg NL</t>
  </si>
  <si>
    <t>M.020.23.102.250516 Beef roast, meat packaging per 1 kg NL</t>
  </si>
  <si>
    <t>M.020.23.103.250516 Beef frying steak, meat packaging per 1 kg NL</t>
  </si>
  <si>
    <t>M.020.23.104.250516 Chicken fillet, meat packaging per 1 kg NL</t>
  </si>
  <si>
    <t>M.020.23.105.250516 Chicken, w skin meat packaging per 1 kg NL</t>
  </si>
  <si>
    <t>M.020.23.106.250516 Hamburger, meat packaging per 1 kg NL</t>
  </si>
  <si>
    <t>M.020.23.108.250516 Minced beef, meat packaging per 1 kg NL</t>
  </si>
  <si>
    <t>M.020.23.109.250516 Minced beef/pork, meat packaging per 1 kg NL</t>
  </si>
  <si>
    <t>M.020.23.110.250516 Pork &lt;5% fat, meat packaging per 1 kg NL</t>
  </si>
  <si>
    <t>M.020.23.111.250516 Pork 5-14% fat, meat packaging per 1 kg NL</t>
  </si>
  <si>
    <t>M.020.23.112.250516 Pork shoulder chop, meat packaging per 1 kg NL</t>
  </si>
  <si>
    <t>M.020.23.113.250516 Sausage, frankfurter in food can NL</t>
  </si>
  <si>
    <t>M.020.23.114.250516 Sausage, frankfurter in glass jarper 720 ml NL</t>
  </si>
  <si>
    <t>M.020.23.115.250516 Sausage, pork (braadworst), meat packaging per 1 kg NL</t>
  </si>
  <si>
    <t>M.020.23.116.250516 Sausage, smoke-cooked beef meat packaging per 1 kg NL</t>
  </si>
  <si>
    <t>M.020.23.117.250516 Veal &lt;5% fat, meat packaging per 1 kg NL</t>
  </si>
  <si>
    <t>M.020.24.101.250516 Mincemeat, vegetarian unprepared, meat packaging per 1 kg NL</t>
  </si>
  <si>
    <t>M.020.24.102.250516 Sausage, luncheon vegetarian, sandwich meat, meat packaging per 1 kg NL</t>
  </si>
  <si>
    <t>M.020.24.103.250516 Drink soya, natural in multilayer carton per 1000 ml NL</t>
  </si>
  <si>
    <t>M.020.24.104.250516 Tahoe soya curd, meat packaging per 1 kg NL</t>
  </si>
  <si>
    <t>M.020.24.105.250516 Vegetable burger vegetarian, meat packaging per 1 kg NL</t>
  </si>
  <si>
    <t>M.020.24.106.250516 Vegetarian hamburger, meat packaging per 1 kg NL</t>
  </si>
  <si>
    <t>M.020.24.107.250516 Vegetarian schnitzel Valles, meat packaging per 1 kg NL</t>
  </si>
  <si>
    <t>P.030.00.300.250916 2-benzimidazolylcarbamic acid esters (n=1, std=-)</t>
  </si>
  <si>
    <t>P.030.00.400.250916 2-phenoxypropionic acids (n=1, std=-)</t>
  </si>
  <si>
    <t>P.030.11.920.250916 Amino acids, peptides, and analogues (n=1, std=-)</t>
  </si>
  <si>
    <t>P.030.11.930.250916 Aminotriazines (n=1, std=-)</t>
  </si>
  <si>
    <t>P.030.11.940.250916 Aminoxides (n=1, std=-)</t>
  </si>
  <si>
    <t>P.030.11.960.250916 Aniline and substituted anilines (n=1, std=-)</t>
  </si>
  <si>
    <t>P.030.12.080.250916 Benzenoids (n=1, std=-)</t>
  </si>
  <si>
    <t>P.030.12.090.250916 Benzofuranones (n=1, std=-)</t>
  </si>
  <si>
    <t>P.030.12.600.250916 Bipyridines and oligopyridines (n=1, std=-)</t>
  </si>
  <si>
    <t>P.030.13.400.250916 Cumenes (n=1, std=-)</t>
  </si>
  <si>
    <t>P.030.14.300.250916 Dithiocarbamic acid esters (n=1, std=-)</t>
  </si>
  <si>
    <t>P.030.14.400.250916 Dithiophosphate O-esters (n=1, std=-)</t>
  </si>
  <si>
    <t>P.030.16.100.250916 Fatty acids and conjugates (n=1, std=-)</t>
  </si>
  <si>
    <t>P.030.19.100.250916 Isoindolines (n=1, std=-)</t>
  </si>
  <si>
    <t>P.030.23.200.250916 Miscellaneous mixed metal/non-metals (n=1, std=-)</t>
  </si>
  <si>
    <t>P.030.24.300.230709 Non-metal nitrates (n=1, std=-)</t>
  </si>
  <si>
    <t>P.030.24.400.230709 Non-metal phosphates (n=1, std=-)</t>
  </si>
  <si>
    <t>P.030.24.500.230709 Non-metal sulfates (n=1, std=-)</t>
  </si>
  <si>
    <t>P.030.26.300.250916 Pyridinium derivatives (n=1, std=-)</t>
  </si>
  <si>
    <t>P.030.29.200.230709 Sulfonylureas (n=1, std=-)</t>
  </si>
  <si>
    <t>P.030.29.300.230709 Sulfoxides (n=1, std=-)</t>
  </si>
  <si>
    <t>P.030.30.200.250916 Thiocarbamic acid derivatives (n=1, std=-)</t>
  </si>
  <si>
    <t>P.030.30.500.230709 Transition metal chlorides (n=1, std=-)</t>
  </si>
  <si>
    <t>Q.010.10.101.240709 Carbon Dioxide (CO2), fossil, direct emissions (scope1 and downstream)</t>
  </si>
  <si>
    <t>Q.010.10.102.240709 Carbon Dioxide (CO2), biogenic, direct emissions (scope1 and downstream)</t>
  </si>
  <si>
    <t>Q.010.10.103.240709 Methane (CH4), fossil, direct emissions (scope1 and downstream)</t>
  </si>
  <si>
    <t>Q.010.10.104.240709 Methane (CH4), biogenic, direct emissions (scope1 and downstream)</t>
  </si>
  <si>
    <t>Q.010.10.105.240709 Carbon Monoxide (CO), fossil, direct emissions (scope1 and downstream)</t>
  </si>
  <si>
    <t>Q.010.10.106.240709 Carbon monoxide (CO), biogenic, direct emissions (scope1 and downstream)</t>
  </si>
  <si>
    <t>Q.010.10.107.240709 Nitrous oxide (N2O), direct emissions (scope1 and downstream)</t>
  </si>
  <si>
    <t>Q.010.10.109.240709 Butane (C4H10), direct emissions (scope1 and downstream)</t>
  </si>
  <si>
    <t>Q.010.10.110.240709 Ethane (C2H6), direct emissions (scope1 and downstream)</t>
  </si>
  <si>
    <t>Q.010.10.111.240709 Pentane (C5H12), direct emissions (scope1 and downstream)</t>
  </si>
  <si>
    <t>Q.010.10.112.240709 Propane (C3H8), direct emissions (scope1 and downstream)</t>
  </si>
  <si>
    <t>Q.010.10.113.240709 Sulfur hexafluoride (SF6), direct emissions (scope1 and downstream)</t>
  </si>
  <si>
    <t>Q.010.10.114.240709 Tetrafluoroethane, HFC-134a ( direct emissions (scope1 and downstream)</t>
  </si>
  <si>
    <t>Q.010.10.115.240709 Trifluoroethane, HFC-143a ( direct emissions (scope1 and downstream)</t>
  </si>
  <si>
    <t>Q.010.10.116.240709 Difluoromethane, HFC32 ( direct emissions (scope1 and downstream)</t>
  </si>
  <si>
    <t>Q.010.10.117.240709 Tetrafluoropropene, HFO-1234yf ( direct emissions (scope1 and downstream)</t>
  </si>
  <si>
    <t>Q.010.30.100.240709 Sulfur Dioxide (SO2), direct emissions (scope1 and downstream)</t>
  </si>
  <si>
    <t>Q.010.30.101.240709 Ammonia (NH3), direct emissions (scope1 and downstream)</t>
  </si>
  <si>
    <t>Q.010.30.102.240709 Nitrate (NO3), direct emissions (scope1 and downstream)</t>
  </si>
  <si>
    <t>Q.010.30.103.240709 Nitrogen Oxides (NOx), direct emissions (scope1 and downstream)</t>
  </si>
  <si>
    <t>Q.010.30.104.240712 Non-methane volatile organic compounds (NMVOC), direct emissions (scope1 and downstream)</t>
  </si>
  <si>
    <t>Q.010.30.105.240709 Phosphate (PO4), direct emissions (scope1 and downstream)</t>
  </si>
  <si>
    <t>Q.010.30.106.240709 Phosphorous (P), direct emissions (scope1 and downstream)</t>
  </si>
  <si>
    <t>Q.010.30.107.240709 Phosphoric acid (H3O4P), direct emissions (scope1 and downstream)</t>
  </si>
  <si>
    <t>Q.010.40.101.240709 Acetone (CH3COCH3), direct emissions (scope1 and downstream)</t>
  </si>
  <si>
    <t>Q.010.40.102.240709 Benzene (C6H6), direct emissions (scope1 and downstream)</t>
  </si>
  <si>
    <t>Q.010.40.103.240709 Benzyl Chloride (C7H7Cl ), direct emissions (scope1 and downstream)</t>
  </si>
  <si>
    <t>Q.010.40.104.240709 1-Butanol (C4H10O), direct emissions (scope1 and downstream)</t>
  </si>
  <si>
    <t>Q.010.40.105.240709 Butadiene (C4H6), direct emissions (scope1 and downstream)</t>
  </si>
  <si>
    <t>Q.010.40.106.240709 Butyl acetate (C6H12O2), direct emissions (scope1 and downstream)</t>
  </si>
  <si>
    <t>Q.010.40.106.240709 Chloroform (CHCl3), direct emissions (scope1 and downstream)</t>
  </si>
  <si>
    <t>Q.010.40.107.240709 Dichloro-ethane (C2H4Cl2), direct emissions (scope1 and downstream)</t>
  </si>
  <si>
    <t>Q.010.40.108.240709 Dimethyl ether (C2H6O), direct emissions (scope1 and downstream)</t>
  </si>
  <si>
    <t>Q.010.40.109.240709 Ethanol (C2H5OH), direct emissions (scope1 and downstream)</t>
  </si>
  <si>
    <t>Q.010.40.110.240709 Ethyl acetate  (C4H8O2), direct emissions (scope1 and downstream)</t>
  </si>
  <si>
    <t>Q.010.40.111.240709 Ethylene (C2H4), direct emissions (scope1 and downstream)</t>
  </si>
  <si>
    <t>Q.010.40.112.240709 Formaldehyde (CH2O), direct emissions (scope1 and downstream)</t>
  </si>
  <si>
    <t>Q.010.40.113.240709 Hexane (C6H14), direct emissions (scope1 and downstream)</t>
  </si>
  <si>
    <t>Q.010.40.114.240709 Isoprene (C5H8), direct emissions (scope1 and downstream)</t>
  </si>
  <si>
    <t>Q.010.40.115.240709 Methanol (CH3OH), direct emissions (scope1 and downstream)</t>
  </si>
  <si>
    <t>Q.010.40.116.240709 1-Propanol (C3H8O), direct emissions (scope1 and downstream)</t>
  </si>
  <si>
    <t>Q.010.40.117.240709 Naphthalene (C10H8), direct emissions (scope1 and downstream)</t>
  </si>
  <si>
    <t>Q.010.40.118.240709 Propylene (C3H6), direct emissions (scope1 and downstream)</t>
  </si>
  <si>
    <t>Q.010.40.119.240709 Styrene (C8H8), direct emissions (scope1 and downstream)</t>
  </si>
  <si>
    <t>Q.010.40.120.240709 Tetrachloroethylene (C2Cl4), direct emissions (scope1 and downstream)</t>
  </si>
  <si>
    <t>Q.010.40.121.240709 Toluene (C6H5CH3), direct emissions (scope1 and downstream)</t>
  </si>
  <si>
    <t>Q.010.40.122.240709 Trichloroethylene (C2HCl3), direct emissions (scope1 and downstream)</t>
  </si>
  <si>
    <t>Q.010.40.123.240709 Turpentine, direct emissions (scope1 and downstream)</t>
  </si>
  <si>
    <t>Q.010.40.123.240709 White spirit, direct emissions (scope1 and downstream)</t>
  </si>
  <si>
    <t>Q.010.40.124.240709 Xylene (C6H4(CH3)2), direct emissions (scope1 and downstream)</t>
  </si>
  <si>
    <t>Q.010.40.125.240712 Particulates PM2.5, direct emissions (scope1 and downstream)</t>
  </si>
  <si>
    <t>Tungsten Carbide - Cobalt (11%) primary from Canada</t>
  </si>
  <si>
    <t>A.020.01.114</t>
  </si>
  <si>
    <t>Tungsten Carbide - Cobalt (11%) primary from China</t>
  </si>
  <si>
    <t>A.020.01.115</t>
  </si>
  <si>
    <t>Tungsten Carbide - Cobalt (11%) chemical recycling Canada estimate</t>
  </si>
  <si>
    <t>IC die (not packaged) Logic N65 per cm2</t>
  </si>
  <si>
    <t>IC die (not packaged) Logic N45 per cm2</t>
  </si>
  <si>
    <t>IC die (not packaged) Logic N40 per cm2</t>
  </si>
  <si>
    <t>A.050.06.109</t>
  </si>
  <si>
    <t>IC die (not packaged) Logic N7_EUV per cm2</t>
  </si>
  <si>
    <t>A.050.06.110</t>
  </si>
  <si>
    <t>A.050.06.111</t>
  </si>
  <si>
    <t>A.050.06.112</t>
  </si>
  <si>
    <t>A.050.06.113</t>
  </si>
  <si>
    <t>IC die (not packaged) N2_BSP per cm2</t>
  </si>
  <si>
    <t>A.050.06.201</t>
  </si>
  <si>
    <t>IC die (not packaged) N40 HPC per cm2</t>
  </si>
  <si>
    <t>A.050.06.202</t>
  </si>
  <si>
    <t>IC die (not packaged) N28 HPC per cm2</t>
  </si>
  <si>
    <t>A.050.06.203</t>
  </si>
  <si>
    <t>IC die (not packaged) N20 HPC per cm2</t>
  </si>
  <si>
    <t>A.050.06.204</t>
  </si>
  <si>
    <t>IC die (not packaged) N14 HPC per cm2</t>
  </si>
  <si>
    <t>A.050.06.205</t>
  </si>
  <si>
    <t>IC die (not packaged) N10 HPC per cm2</t>
  </si>
  <si>
    <t>A.050.06.206</t>
  </si>
  <si>
    <t>IC die (not packaged) N7 HPC per cm2</t>
  </si>
  <si>
    <t>A.050.06.207</t>
  </si>
  <si>
    <t>IC die (not packaged) N7_EUV HPC per cm2</t>
  </si>
  <si>
    <t>A.050.06.208</t>
  </si>
  <si>
    <t>IC die (not packaged) N5 HPC per cm2</t>
  </si>
  <si>
    <t>A.050.06.209</t>
  </si>
  <si>
    <t>IC die (not packaged) N3 HPC per cm2</t>
  </si>
  <si>
    <t>A.050.06.210</t>
  </si>
  <si>
    <t>IC die (not packaged) N2 HPC per cm2</t>
  </si>
  <si>
    <t>A.050.06.211</t>
  </si>
  <si>
    <t>IC die (not packaged) N2_BSP HPC per cm2</t>
  </si>
  <si>
    <t>A.050.06.251</t>
  </si>
  <si>
    <t>IC die (not packaged) A5_HPC per cm2</t>
  </si>
  <si>
    <t>A.050.06.252</t>
  </si>
  <si>
    <t>IC die (not packaged) A3_HPC per cm2</t>
  </si>
  <si>
    <t>.      short</t>
  </si>
  <si>
    <t xml:space="preserve">Idemat data based on Ecoinvent </t>
  </si>
  <si>
    <t>can be found at the blackboard of the Delft University of Technology</t>
  </si>
  <si>
    <t>title</t>
  </si>
  <si>
    <r>
      <rPr>
        <b/>
        <sz val="10"/>
        <color theme="1"/>
        <rFont val="Verdana"/>
        <family val="2"/>
      </rPr>
      <t>Functional unit:</t>
    </r>
    <r>
      <rPr>
        <sz val="10"/>
        <color theme="1"/>
        <rFont val="Verdana"/>
        <family val="2"/>
      </rPr>
      <t xml:space="preserve"> </t>
    </r>
  </si>
  <si>
    <t>A.050.04.104.251120 Computer laptop - 14 inch display</t>
  </si>
  <si>
    <t xml:space="preserve">These tables based on Ecoinvent </t>
  </si>
  <si>
    <r>
      <rPr>
        <b/>
        <sz val="10"/>
        <rFont val="Arial"/>
        <family val="2"/>
      </rPr>
      <t>nature</t>
    </r>
    <r>
      <rPr>
        <sz val="10"/>
        <rFont val="Arial"/>
        <family val="2"/>
      </rPr>
      <t xml:space="preserve">     euro </t>
    </r>
  </si>
  <si>
    <r>
      <rPr>
        <b/>
        <sz val="10"/>
        <rFont val="Arial"/>
        <family val="2"/>
      </rPr>
      <t xml:space="preserve">scarcity </t>
    </r>
    <r>
      <rPr>
        <sz val="10"/>
        <rFont val="Arial"/>
        <family val="2"/>
      </rPr>
      <t xml:space="preserve">  euro</t>
    </r>
  </si>
  <si>
    <r>
      <rPr>
        <b/>
        <sz val="10"/>
        <rFont val="Arial"/>
        <family val="2"/>
      </rPr>
      <t xml:space="preserve">footprint </t>
    </r>
    <r>
      <rPr>
        <sz val="10"/>
        <rFont val="Arial"/>
        <family val="2"/>
      </rPr>
      <t xml:space="preserve"> euro</t>
    </r>
  </si>
  <si>
    <t>A.010.04.113.230701 Soybean oil crude - degummed at coast USA</t>
  </si>
  <si>
    <t>A.010.08.116.240314 European Flax scutched - long fibres (12% moisture content)</t>
  </si>
  <si>
    <t>A.010.08.117.250214 Hemp fibres USA (12% moisture content)</t>
  </si>
  <si>
    <t>A.030.08.114.260501 Hydrogen from steam cracker</t>
  </si>
  <si>
    <t>A.030.14.106.260424 Benzene</t>
  </si>
  <si>
    <t>A.030.14.107.260501 Butadiene</t>
  </si>
  <si>
    <t>A.030.14.110.260501 Diethylene glycon (DEG)</t>
  </si>
  <si>
    <t>A.030.14.115.260501 Ethylene (Ethene)</t>
  </si>
  <si>
    <t>A.030.14.117.260501 Ethylene Oxide</t>
  </si>
  <si>
    <t>A.030.14.120.260501 Monoethylene glycon (MEG)</t>
  </si>
  <si>
    <t>A.030.14.123.260501 Propylene (Propene)</t>
  </si>
  <si>
    <t>A.030.14.127.260424 Toluene</t>
  </si>
  <si>
    <t>A.030.14.128.260501 Triethylene glycon (TEG)</t>
  </si>
  <si>
    <t>A.030.14.129.260424 Xylene (mixed)</t>
  </si>
  <si>
    <t>A.030.14.137.260501 PyGas</t>
  </si>
  <si>
    <t>A.030.26.103.230701 Printing Ink, Azo pigment - conventional</t>
  </si>
  <si>
    <t>A.030.26.104.230701 Printing Ink, Azo pigment - UV inkjet</t>
  </si>
  <si>
    <t>A.030.27.101.260417 pigment, Black</t>
  </si>
  <si>
    <t>A.030.27.101</t>
  </si>
  <si>
    <t>pigment, Black</t>
  </si>
  <si>
    <t>A.030.27.102.260417 pigment, White</t>
  </si>
  <si>
    <t>A.030.27.102</t>
  </si>
  <si>
    <t>pigment, White</t>
  </si>
  <si>
    <t>A.030.27.103.260417 pigment, Azo (yellow, orange, red, magenta, brown)</t>
  </si>
  <si>
    <t>A.030.27.103</t>
  </si>
  <si>
    <t>pigment, Azo (yellow, orange, red, brown)</t>
  </si>
  <si>
    <t>A.030.27.104.260417 pigment, Phthalocyanine (blue and yellow)</t>
  </si>
  <si>
    <t>A.030.27.104</t>
  </si>
  <si>
    <t>pigment, Phthalocyanine (blue and yellow)</t>
  </si>
  <si>
    <t>A.030.27.105.260417 pigment, Quinacridone (red, magenta, rose, violet and pink)</t>
  </si>
  <si>
    <t>A.030.27.105</t>
  </si>
  <si>
    <t>pigment, Quinacridone (red, magenta, rose, violet and pink)</t>
  </si>
  <si>
    <t>A.030.27.106.260417 pigment, DPP / perylene (red, orange, maroon, black and bordeaux)</t>
  </si>
  <si>
    <t>A.030.27.106</t>
  </si>
  <si>
    <t>pigment, DPP / perylene (red, orange, maroon, black and bordeaux)</t>
  </si>
  <si>
    <t>A.030.28.101.230701 R-1234 yf (2,3,3,3-Tetrafluoropropene)</t>
  </si>
  <si>
    <t>A.030.28.102.230701 R-134a (1,1,1,2-Tetrafluoroethane)</t>
  </si>
  <si>
    <t>A.030.28.104.260319 R-125 (pentafluoroethanol)</t>
  </si>
  <si>
    <t>CASnr 354-33-6</t>
  </si>
  <si>
    <t>A.030.28.105.260319 R-410A  (blend S-32 S125)</t>
  </si>
  <si>
    <t>A.030.28.106.260319 R-32 (difluoromethane)</t>
  </si>
  <si>
    <t>CASnr 75-10-5</t>
  </si>
  <si>
    <t>A.030.28.107.260319 R-290 (propane)</t>
  </si>
  <si>
    <t>CASnr 74-98-6</t>
  </si>
  <si>
    <t>A.030.28.108.260319 R-600a (isobutane)</t>
  </si>
  <si>
    <t>CASnr 75-28-5</t>
  </si>
  <si>
    <t>A.030.28.109.260319 R-454B (blend S-32 R-1234yf)</t>
  </si>
  <si>
    <t>A.040.09.104.250214 Hemp insulation slab USA (92% hemp 8% rPET)</t>
  </si>
  <si>
    <t>A.040.09.105.250214 Hempflex insulation slab NL-DE (66% hemp 22% recycled jute 8% rPET 4% soda)</t>
  </si>
  <si>
    <t>A.050.04.106.260501 Electric motor 500 W - 1000 W (single-phase or three-phase, 3 - 12 kg)</t>
  </si>
  <si>
    <t>A.050.04.107.260501 Electric motor 500 W - 1000 W BLCD (brushless direct currentt, 0.8 kg - 4.5 kg)</t>
  </si>
  <si>
    <t>A.050.04.108.260501 Electric motor 50 W - 100 W (direct current, 0.3–0.8 kg)</t>
  </si>
  <si>
    <t>A.060.01.101.230701 Aramid (Kevlar Twaron)</t>
  </si>
  <si>
    <t>A.060.01.105.250317 UHMWPE (Dyneema)</t>
  </si>
  <si>
    <t xml:space="preserve">Materials, metals, non ferro       </t>
  </si>
  <si>
    <t xml:space="preserve">Materials, metals, non ferro        </t>
  </si>
  <si>
    <t>A.100.24.102.260225 Aluminium (secondary)</t>
  </si>
  <si>
    <t>A.100.24.106.260309 Chromium, CRM (EoL-RIR = 21%)</t>
  </si>
  <si>
    <t>A.100.24.107.260309 Cobalt - CRM (EoL-RIR = 22%)</t>
  </si>
  <si>
    <t>A.100.24.111.260309 Gallium, CRM (EoL-RIR = 0%)</t>
  </si>
  <si>
    <t>A.100.24.112.260309 Gold (primary)</t>
  </si>
  <si>
    <t>A.100.24.115.260309 Indium - CRM (EoL-RIR= 0%)</t>
  </si>
  <si>
    <t>A.100.24.119.260309 Lithium (EoL-RIR = 0%)</t>
  </si>
  <si>
    <t>A.100.24.123.260309 Manganese (EoL_RIR= 9%)</t>
  </si>
  <si>
    <t>A.100.24.124.260309 Mercury (virgin)</t>
  </si>
  <si>
    <t>A.100.24.125.260306 Molybdenum (EoL-RIR = 9%)</t>
  </si>
  <si>
    <t>A.100.24.139.260312 Silver (primary)</t>
  </si>
  <si>
    <t>A.100.24.142.260312 Tantalum (EoL-RIR = 13%)</t>
  </si>
  <si>
    <t>A.100.24.144.260312 Tin (virgin)</t>
  </si>
  <si>
    <t>A.100.24.154.260312 Tungsten (primary)</t>
  </si>
  <si>
    <t>A.100.26.101.260304 Cerium from Bayan Obo deposit</t>
  </si>
  <si>
    <t xml:space="preserve">A.100.26.104.260304 Europium from Bayan Obo deposit </t>
  </si>
  <si>
    <t>A.100.26.105.260304 Gadolinium from Bayan Obo deposit</t>
  </si>
  <si>
    <t xml:space="preserve">A.100.26.107.260304 Lanthanum from Bayan Obo deposit </t>
  </si>
  <si>
    <t>A.100.26.108.260304 Neodymium from Bayan Obo deposit</t>
  </si>
  <si>
    <t>A.100.26.109.260304 Praseodymium from Bayan Obo deposit</t>
  </si>
  <si>
    <t>A.100.26.110.260304 Samarium from Bayan Obo deposit</t>
  </si>
  <si>
    <t>A.100.26.111.230701 Scandium Bayan Obo deposit OLD</t>
  </si>
  <si>
    <t>A.100.26.201.260304 Cerium from South China clays</t>
  </si>
  <si>
    <t>A.100.26.202.260304 Dysprosium from South China clays</t>
  </si>
  <si>
    <t>A.100.26.203.260304 Erbium from South China clays</t>
  </si>
  <si>
    <t>A.100.26.204.260304 Europium from South China clays</t>
  </si>
  <si>
    <t>A.100.26.205.260304 Gadolinium from South China clays</t>
  </si>
  <si>
    <t>A.100.26.206.260304 Holmium from South China clays</t>
  </si>
  <si>
    <t>A.100.26.207.260304 Lanthanum from South China clays</t>
  </si>
  <si>
    <t>A.100.26.208.260304 Lutetium from South China clays</t>
  </si>
  <si>
    <t>A.100.26.209.260304 Neodymium from South China clays</t>
  </si>
  <si>
    <t>A.100.26.210.260304 Praseodymium from South China clays</t>
  </si>
  <si>
    <t>A.100.26.211.260304 Samarium from South China clays</t>
  </si>
  <si>
    <t>A.100.26.212.260304 Thulium from South China clays</t>
  </si>
  <si>
    <t>A.100.26.213.260304 Terbium from South China clays</t>
  </si>
  <si>
    <t>A.100.26.214.260304 Ytterbium from South China clays</t>
  </si>
  <si>
    <t>A.100.26.215.260304 Yttrium from South China clays</t>
  </si>
  <si>
    <t>A.120.01.101.260213 Recycled paper (testliner and fluting) in Europe</t>
  </si>
  <si>
    <t>A.120.01.102.260213 Brown paper (kraft liner)</t>
  </si>
  <si>
    <t>A.120.01.103.260213 Brown paper (kraft liner) 70 gr/m2</t>
  </si>
  <si>
    <t>A.120.01.104.260213 Brown paper (kraft liner) - FSC or wood waste based</t>
  </si>
  <si>
    <t>A.120.01.105.260213 Moulded fibre products</t>
  </si>
  <si>
    <t>A.120.01.106.260213 Office paper woodfree uncoated bleached -  FSC or waste wood based</t>
  </si>
  <si>
    <t>A.120.01.107.260213 Office paper woodfree uncoated bleached 80 gr/m2</t>
  </si>
  <si>
    <t>A.120.01.108.260213 Office paper uncoated bleached -  from recycled (office) paper</t>
  </si>
  <si>
    <t>A.120.01.109.260213 Semichemical fluting</t>
  </si>
  <si>
    <t>A.120.01.110.260213 Semichemical fluting - FCS or wood waste based</t>
  </si>
  <si>
    <t>A.120.01.113.260213 Paper and board for (fat) food packaging</t>
  </si>
  <si>
    <t>A.120.01.115.260213 Solid board (from recycling paper) in Europe</t>
  </si>
  <si>
    <t>A.120.01.116.260212 Sanitary paper (virgin) in Europe</t>
  </si>
  <si>
    <t>A.120.01.117.260212 Sanitary paper (from recycled paper) in Europe</t>
  </si>
  <si>
    <t>A.120.30.105.250810 pallet Euro 1 Euro 2 Euro 3 and ISO wood per m2 per round trip (30)</t>
  </si>
  <si>
    <t>A.130.03.113.230701 PET (Polyethylene terephthalate) chemical upcycled by glycolysis</t>
  </si>
  <si>
    <t>A.130.05.101.260503 Tires (SBR plus Carbon black plus steel)</t>
  </si>
  <si>
    <t>A.130.07.111.260415 PE (HDPE  High density Polyethylene)</t>
  </si>
  <si>
    <t>A.130.07.112.260415 PE (LDPE  Low density Polyethylene)</t>
  </si>
  <si>
    <t>A.130.07.113.260415 PE (LLDPE  Linear low density Polyethylene)</t>
  </si>
  <si>
    <t>A.130.07.114.260415 PE (Polyethylene expanded, EPE)</t>
  </si>
  <si>
    <t>A.130.07.121.260415 PP (Polypropylene)</t>
  </si>
  <si>
    <t>A.130.07.122.260415 PP GF30</t>
  </si>
  <si>
    <t>A.130.07.129.260423 PVC (Polyvinylchloride emulsion polymerised)</t>
  </si>
  <si>
    <t>A.130.07.130.260423 PVC (Polyvinylchloride suspension polymerised)</t>
  </si>
  <si>
    <t>A.130.07.131.260423 PVC (Polyvinylchloride trade mix)</t>
  </si>
  <si>
    <t>A.130.11.123.250816 Ca(Alg)2 bioplastic from seaweed alginate (compostable)</t>
  </si>
  <si>
    <t>A.160.09.111.251202 Particle board biodegradable at factury gate</t>
  </si>
  <si>
    <t>A.160.09.112.251202 Particle board high humidity P5 (Rotterdam)</t>
  </si>
  <si>
    <t>A.160.09.117.251202 Particle board Recycled from "A-wood" (Rotterdam)</t>
  </si>
  <si>
    <t xml:space="preserve">B.030.01.109.260519 Electricity average offshore North sea </t>
  </si>
  <si>
    <t xml:space="preserve">B.030.01.110.260519 Electricity average onshore NL DK DE UK </t>
  </si>
  <si>
    <t>Energy, Windfarms</t>
  </si>
  <si>
    <t>B.080.01.101.260506 2.3 MW full wind turbine (onshore)</t>
  </si>
  <si>
    <t>B.080.01.102.260506 2.3 MW wind turbine, foundation</t>
  </si>
  <si>
    <t>B.080.01.103.260506 2.3 MW wind turbine, moving parts diameter 82 m</t>
  </si>
  <si>
    <t>B.080.01.104.260506 2.3 MW wind turbine, tower 95 meter + 12 m concrete</t>
  </si>
  <si>
    <t>B.080.01.201.260506 3.4 MW full wind turbine (onshore)</t>
  </si>
  <si>
    <t>B.080.01.202.260506 3.4 MW wind turbine, foundation</t>
  </si>
  <si>
    <t>B.080.01.203.260506 3.4 MW wind turbine, moving parts diameter 130 m</t>
  </si>
  <si>
    <t>B.080.01.204.260506 3.4 MW wind turbine, tower 110 meter</t>
  </si>
  <si>
    <t>B.080.01.301.260506 4.5 MW full wind turbine (onshore)</t>
  </si>
  <si>
    <t>B.080.01.302.260506 4.5 MW wind turbine, foundation</t>
  </si>
  <si>
    <t>B.080.01.303.260506 4.5 MW wind turbine, moving parts diameter 163 m</t>
  </si>
  <si>
    <t>B.080.01.304.260506 4.5 MW wind turbine, tower 98 meter</t>
  </si>
  <si>
    <t>B.080.01.401.260506 6.2 MW full wind turbine (onshore)</t>
  </si>
  <si>
    <t>B.080.01.402.260506 6.2 MW wind turbine, foundation</t>
  </si>
  <si>
    <t>B.080.01.403.260506 6.2 MW wind turbine, moving parts  diameter 162 m</t>
  </si>
  <si>
    <t>B.080.01.404.260506 6.2 MW wind turbine, tower 149 meter</t>
  </si>
  <si>
    <t>B.080.01.601.260506 5 MW full wind turbine (offshore)</t>
  </si>
  <si>
    <t xml:space="preserve">B.080.01.602.260506 5 MW wind turbine, offshore jacket substructure </t>
  </si>
  <si>
    <t>B.080.01.603.260506 5 MW wind turbine, moving parts diameter 126 m</t>
  </si>
  <si>
    <t>B.080.01.604.260506 5 MW wind turbine, offshore tower 90 meter</t>
  </si>
  <si>
    <t>B.080.01.701.260506 10 MW full wind turbine (offshore)</t>
  </si>
  <si>
    <t>B.080.01.702.260506 10 MW wind turbine, offshore monopile substructure</t>
  </si>
  <si>
    <t>B.080.01.703.260506 10 MW wind turbine, moving parts diameter 198 m</t>
  </si>
  <si>
    <t>B.080.01.704.260506 10 MW wind turbine, offshore tower 119 meter</t>
  </si>
  <si>
    <t>B.080.01.801.260506 15 MW full wind turbine (offshore)</t>
  </si>
  <si>
    <t>B.080.01.802.260506 15 MW wind turbine, offshore monopile substructure</t>
  </si>
  <si>
    <t>B.080.01.803.260506 15 MW wind turbine, moving parts diameter 240 m</t>
  </si>
  <si>
    <t>B.080.01.804.260506 15 MW wind turbine, offshore tower 150 meter</t>
  </si>
  <si>
    <t>B.080.01.901.260506 Array cable 66 kV per km</t>
  </si>
  <si>
    <t>B.080.01.902.260506 Connection to coast cable 220 for kV per km (max 250 MW)</t>
  </si>
  <si>
    <t>B.080.01.910.260506 Electrical substation offshore 150 MW windfarm</t>
  </si>
  <si>
    <t>B.080.01.911.260506 Electrical substation offshore 740 MW windfarm</t>
  </si>
  <si>
    <t>B.080.01.912.260506 Electrical substation offshore 1005 MW windfarm</t>
  </si>
  <si>
    <t>B.090.01.101.260519 optimal offshore take North sea 15 WM x 50 turbines capacity factor 50%</t>
  </si>
  <si>
    <t>B.090.01.102.260519 optimal onshore take NL DK DE UK 6.2 WM x 80 turbines capacity factor 40%</t>
  </si>
  <si>
    <t>B.090.01.103.260519 average offshore take North sea 10 WM x 75 turbines capacity factor 37.5 %</t>
  </si>
  <si>
    <t>B.090.01.104.260519 average offshore take North sea 5 WM x 150 turbines capacity factor 37.5 %</t>
  </si>
  <si>
    <t>B.090.01.105.260519 average onshore take NL DK DE UK 4.5 WM x 80 turbines capacity factor 21%</t>
  </si>
  <si>
    <t>C.060.06.104.250601 Truck +trailer Electric Norway (output per meter)</t>
  </si>
  <si>
    <t>C.060.06.105.250601 Truck+container 28 tonne net Electric Norway (min weight/volume ratio 0.41 t/m3) (tkm)</t>
  </si>
  <si>
    <t>C.060.06.106.250601 Truck+container 28 tonne net Electric Norway (max weight/volume ratio 0.41 t/m3) (m3km)</t>
  </si>
  <si>
    <t>C.060.06.106.250601 Truck+trailer 24 tonne net Electric Norway (min weight/volume ratio 0.32 t/m3) (tkm)</t>
  </si>
  <si>
    <t>C.060.06.108.250601 Truck+trailer 24 tonne net Electric Norway (max weight/volume ratio 0.32 t/m3) (m3km)</t>
  </si>
  <si>
    <t>C.060.07.101.250315 Delivery Van petrol in city (per km) max. 3.1-3.9 m3 660-1000 kg WTW</t>
  </si>
  <si>
    <t>C.060.07.102.250315 Delivery Van diesel in city (per km) max. 6.6-9.3 m3 800-1400 kg WTW</t>
  </si>
  <si>
    <t>C.060.07.103.250315 Delivery Van diesel in city (per km) max. 13-18.5 m3 1350-2550 kg WTW</t>
  </si>
  <si>
    <t>C.060.07.201.250315 Delivery Van petrol on road (per km) max. 3.1-3.9 m3 660-1000 kg WTW</t>
  </si>
  <si>
    <t>C.060.07.202.250315 Delivery Van diesel on road (per km) max 6.6-9.3 m3 800-1400 kg WTW</t>
  </si>
  <si>
    <t>C.060.07.203.250315 Delivery Van diesel on road (per km) max. 13-18.5 m3 1350-2550 kg WTW</t>
  </si>
  <si>
    <t>C.060.07.301.250315 Delivery Van Electric in city (per km) max. 3.1-3.9 m3 660-1000 kg ex batteries</t>
  </si>
  <si>
    <t>C.060.07.302.250315 Delivery Van Electric in city (per km) max. 6.6-9.3 m3 800-1400 kg ex batteries</t>
  </si>
  <si>
    <t>C.060.07.303.250315 Delivery Van Electric in city (per km) max. 13-18.5 m3 1350-2550 kg ex batteries</t>
  </si>
  <si>
    <t>C.060.07.401.250315 Delivery Van Electric on road (per km) max. 3.1-3.9 m3 660-1000 kg ex batteries</t>
  </si>
  <si>
    <t>C.060.07.402.250315 Delivery Van Electric on road (per km) max 6.6-9.3 m3 800-1400 kg ex batteries</t>
  </si>
  <si>
    <t>C.060.07.403.250315 Delivery Van Electric on road (per km) max. 13-18.5 m3 1350-2550 kg ex batteries</t>
  </si>
  <si>
    <t xml:space="preserve">Transport, road, lorry 16 ton                                  </t>
  </si>
  <si>
    <t>C.060.08.101.260501 Lorry EU 16 metric ton (total lorry weight)</t>
  </si>
  <si>
    <t>C.060.08.102.260501 Lorry EU 16 metric ton (per km)</t>
  </si>
  <si>
    <t>C.060.08.103.260501 Lorry EU 16 metric ton (per tonkm)</t>
  </si>
  <si>
    <t>C.060.08.104.260501 Lorry EU 16 metric ton (per tonkm) Refrigerated</t>
  </si>
  <si>
    <t>C.060.08.105.260501 Lorry EU 16 metric ton (per m3km)</t>
  </si>
  <si>
    <t>C.060.08.106.260501 Lorry EU 16 metric ton (per m3km) Refrigerated</t>
  </si>
  <si>
    <t>C.070.01.110.110526 Reefer 40 food container (min weight 435 kg/ m3)</t>
  </si>
  <si>
    <t>C.070.01.111.110526 Reefer 40 ft container (min weight 435 kg/ m3) in kg.day load factor = 1</t>
  </si>
  <si>
    <t>kgday</t>
  </si>
  <si>
    <t>C.070.01.112.110526 Reefer 40 ft container (max weight 435 kg/ m3)</t>
  </si>
  <si>
    <t>C.070.01.113.110526 Reefer 40 ft container (max weight 435 kg/ m3) in m3.day load factor 1</t>
  </si>
  <si>
    <t>m3day</t>
  </si>
  <si>
    <t>D.070.01.111.251219 Electroplating Zinc (10  micron single side) excl emissions use phase</t>
  </si>
  <si>
    <t>D.070.01.111</t>
  </si>
  <si>
    <t>D.110.01.101.260213 Corrugated board making  (excl the paper)</t>
  </si>
  <si>
    <t>D.110.01.106.230701 Printing per m2  100% extra paint varnish layer</t>
  </si>
  <si>
    <t>F.030.01.108.230701 PE (Polyethylene HDPE LDPE LLDPE) co-firing in electrical power plant</t>
  </si>
  <si>
    <t>F.044.01.112.230701 PEI (Polyether Imide) and Aramid co-firing in electrical power plant</t>
  </si>
  <si>
    <t>F.090.01.108.230701 PE (Polyethylene HDPE LDPE LLDPE) waste incineration with electricity</t>
  </si>
  <si>
    <t>F.104.01.112.230701 PEI (Polyether Imide) and Aramid waste incineration with electricity</t>
  </si>
  <si>
    <t>F.106.03.108.230701 PE (Polyethylene HDPE LDPE LLDPE) waste combustion - clean tech without heat recovery</t>
  </si>
  <si>
    <t>F.106.05.112.230701 PEI (Polyether Imide) and Aramid waste combustion - clean tech without heat recovery</t>
  </si>
  <si>
    <r>
      <t xml:space="preserve">waste treatment, recycling credit metals </t>
    </r>
    <r>
      <rPr>
        <sz val="10"/>
        <color rgb="FFFF0000"/>
        <rFont val="Arial"/>
        <family val="2"/>
      </rPr>
      <t>(note: can only be applied when the a market mix is used at the input, not for secondary metals at the input, since that would cause double counting)</t>
    </r>
  </si>
  <si>
    <r>
      <t>waste treatment, upcycling credit plastics</t>
    </r>
    <r>
      <rPr>
        <sz val="10"/>
        <color rgb="FFFF0000"/>
        <rFont val="Arial"/>
        <family val="2"/>
      </rPr>
      <t xml:space="preserve"> </t>
    </r>
  </si>
  <si>
    <t>F.130.01.107.230701 landfill organic waste and biodegradable plastics without CH4 emission prevention</t>
  </si>
  <si>
    <t>P.030.11.200.250916 Alcohols and polyols (n=11, std=0.022)</t>
  </si>
  <si>
    <t>P.030.11.300.230709 Alkali metal chlorides (n=3, std=0.0020)</t>
  </si>
  <si>
    <t>P.030.11.400.250916 Alkali metal hydroxides (n=4, std=0.0038)</t>
  </si>
  <si>
    <t>P.030.11.500.230709 Alkali metal hypochlorites (n=2, std=0.018)</t>
  </si>
  <si>
    <t>P.030.11.600.230709 Alkali metal silicates (n=2, std=0.13)</t>
  </si>
  <si>
    <t>P.030.11.700.230709 Alkaline earth metal oxides (n=2, std=0.019)</t>
  </si>
  <si>
    <t>P.030.11.800.250916 Alkanes (n=7, std=0.032)</t>
  </si>
  <si>
    <t>P.030.11.900.230709 Alpha-halocarboxylic acids and derivatives (n=2, std=0.010)</t>
  </si>
  <si>
    <t>P.030.11.910.250916 Amines (n=6, std=0.019)</t>
  </si>
  <si>
    <t>P.030.11.950.250916 Anilides (n=4, std=0.0.058)</t>
  </si>
  <si>
    <t>P.030.12.100.230709 Benzene and substituted derivatives (n=3, std=0.094)</t>
  </si>
  <si>
    <t>P.030.12.200.250916 Benzenesulfonic acids and derivatives (n=2, std=0.11)</t>
  </si>
  <si>
    <t>P.030.13.100.250916 Carbonyl compounds (n=7, std=0.041)</t>
  </si>
  <si>
    <t>P.030.13.200.250916 Carboxylic acid derivatives (n=11, std=0.018)</t>
  </si>
  <si>
    <t>P.030.13.300.250916 Carboxylic acids (n=2, std=0.63)</t>
  </si>
  <si>
    <t>P.030.13.500.230709 Cycloalkanes (n=2, std=0.16)</t>
  </si>
  <si>
    <t>P.030.14.100.230709 Dicarboxylic acids and derivatives (n=4, std=0.015)</t>
  </si>
  <si>
    <t>P.030.14.200.250916 Diphenylmethanes (n=3, std=0.058)</t>
  </si>
  <si>
    <t>P.030.15.100.250916 Epoxides (n=3, std=0.20)</t>
  </si>
  <si>
    <t>P.030.15.200.250916 Ethers (n=6, std=0.029)</t>
  </si>
  <si>
    <t>P.030.16.100.250916 Fatty acid esters (n=2, std=1.24)</t>
  </si>
  <si>
    <t>P.030.18.100.250916 Halobenzenes (n=3, std=0.38)</t>
  </si>
  <si>
    <t>P.030.18.200.250916 Halogen hydrides (n=2, std=1.80 )</t>
  </si>
  <si>
    <t>P.030.18.300.230709 Homogeneous halogens (n=3, std=0.010)</t>
  </si>
  <si>
    <t>P.030.18.600.250916 Homogeneous other non-metal compounds (n=2, std=0.093)</t>
  </si>
  <si>
    <t>P.030.18.700.230709 Homogeneous transition metal compounds (n=2, std=6.49)</t>
  </si>
  <si>
    <t>P.030.23.200.230709 Miscellaneous metallic oxoanionic compounds (n=3, std=3.28)</t>
  </si>
  <si>
    <t>P.030.24.200.230709 N-phenylureas (n=2, std=0.21)</t>
  </si>
  <si>
    <t>P.030.25.300.250916 Organic cyanides (n=3, std=0.028)</t>
  </si>
  <si>
    <t>P.030.25.700.250916 Other non-metal oxides (n=2, std=0.0071)</t>
  </si>
  <si>
    <t>P.030.25.800.230709 Other non-metal sulfides (n=2, std=0.11)</t>
  </si>
  <si>
    <t>P.030.26.100.250916 Phenoxyacetic acid derivatives (n=3, std=0.035)</t>
  </si>
  <si>
    <t>P.030.26.200.250916 Phenylpropanes (n=2, std=0.21)</t>
  </si>
  <si>
    <t>P.030.30.300.250916 Thiophosphoric acid esters (n=2, std=0.060)</t>
  </si>
  <si>
    <t>P.030.31.100.230709 Unsaturated aliphatic hydrocarbons (n=3, std=0.023)</t>
  </si>
  <si>
    <t>Q.010.60.101.260321 R-1234yf (C3H2F4 ), direct emissions (scope1 and downstream)</t>
  </si>
  <si>
    <t>Q.010.60.102.260321 R-134a (C2H2F4 ), direct emissions (scope1 and downstream)</t>
  </si>
  <si>
    <t>Q.010.60.103.260321 R-744 (CO2 ), direct emissions (scope1 and downstream)</t>
  </si>
  <si>
    <t>Q.010.60.104.260321 R-125 (Pentafluoroethane ), direct emissions (scope1 and downstream)</t>
  </si>
  <si>
    <t>Q.010.60.105.260321 R-410A (Blend (R-32 / R-125)), direct emissions (scope1 and downstream)</t>
  </si>
  <si>
    <t>Q.010.60.106.260321 R-32 (Difluoromethane), direct emissions (scope1 and downstream)</t>
  </si>
  <si>
    <t>Q.010.60.107.260321 R-290 (Propane), direct emissions (scope1 and downstream)</t>
  </si>
  <si>
    <t>Q.010.60.108.260321 R-600a (Isobutane), direct emissions (scope1 and downstream)</t>
  </si>
  <si>
    <t>Q.010.60.109.260321 R-454B (Blend R-32 / R-1234yf), direct emissions (scope1 and downstream)</t>
  </si>
  <si>
    <t>proxi</t>
  </si>
  <si>
    <t>B.030.01.102.230701 Electricity from offshore windmill USA (5MW  capacity factor 0.47)</t>
  </si>
  <si>
    <t>windfarms</t>
  </si>
  <si>
    <t>kg/m3</t>
  </si>
  <si>
    <t>kg.day</t>
  </si>
  <si>
    <t>m3.day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</si>
</sst>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0"/>
    <numFmt numFmtId="167" formatCode="0.0000"/>
    <numFmt numFmtId="168" formatCode="0.00000"/>
    <numFmt numFmtId="169" formatCode="#,##0.00000"/>
    <numFmt numFmtId="170" formatCode="#,##0.0000"/>
    <numFmt numFmtId="171" formatCode="yyyy\-mm\-dd;@"/>
    <numFmt numFmtId="172" formatCode="0.000000"/>
    <numFmt numFmtId="173" formatCode="0.0"/>
    <numFmt numFmtId="174" formatCode="#,##0.0000000"/>
  </numFmts>
  <fonts count="68">
    <font>
      <sz val="10"/>
      <name val="Verdana"/>
    </font>
    <font>
      <sz val="11"/>
      <color theme="1"/>
      <name val="Calibri"/>
      <family val="2"/>
      <scheme val="minor"/>
    </font>
    <font>
      <sz val="11"/>
      <color theme="1"/>
      <name val="Calibri"/>
      <family val="2"/>
      <scheme val="minor"/>
    </font>
    <font>
      <b/>
      <sz val="10"/>
      <name val="Verdana"/>
      <family val="2"/>
    </font>
    <font>
      <u/>
      <sz val="10"/>
      <color theme="10"/>
      <name val="Verdana"/>
      <family val="2"/>
    </font>
    <font>
      <u/>
      <sz val="10"/>
      <color theme="11"/>
      <name val="Verdana"/>
      <family val="2"/>
    </font>
    <font>
      <sz val="10"/>
      <name val="Verdana"/>
      <family val="2"/>
    </font>
    <font>
      <b/>
      <sz val="8"/>
      <name val="Verdana"/>
      <family val="2"/>
    </font>
    <font>
      <sz val="10"/>
      <color theme="0" tint="-0.34998626667073579"/>
      <name val="Verdana"/>
      <family val="2"/>
    </font>
    <font>
      <b/>
      <sz val="8"/>
      <color theme="1" tint="0.499984740745262"/>
      <name val="Verdana"/>
      <family val="2"/>
    </font>
    <font>
      <sz val="10"/>
      <color theme="0" tint="-0.499984740745262"/>
      <name val="Verdana"/>
      <family val="2"/>
    </font>
    <font>
      <sz val="10"/>
      <name val="Arial"/>
      <family val="2"/>
    </font>
    <font>
      <b/>
      <sz val="10"/>
      <color rgb="FFFF0000"/>
      <name val="Arial"/>
      <family val="2"/>
    </font>
    <font>
      <b/>
      <sz val="10"/>
      <name val="Arial"/>
      <family val="2"/>
    </font>
    <font>
      <sz val="10"/>
      <color theme="1"/>
      <name val="Arial"/>
      <family val="2"/>
    </font>
    <font>
      <sz val="10"/>
      <color theme="1"/>
      <name val="Calibri"/>
      <family val="2"/>
      <scheme val="minor"/>
    </font>
    <font>
      <sz val="8"/>
      <name val="Arial Narrow"/>
      <family val="2"/>
    </font>
    <font>
      <sz val="11"/>
      <name val="Calibri"/>
      <family val="2"/>
    </font>
    <font>
      <sz val="10"/>
      <color rgb="FF000000"/>
      <name val="Arial"/>
      <family val="2"/>
    </font>
    <font>
      <sz val="12"/>
      <color theme="1"/>
      <name val="Calibri"/>
      <family val="2"/>
      <scheme val="minor"/>
    </font>
    <font>
      <sz val="10"/>
      <color theme="1"/>
      <name val="Verdana"/>
      <family val="2"/>
    </font>
    <font>
      <b/>
      <sz val="10"/>
      <color theme="1"/>
      <name val="Verdana"/>
      <family val="2"/>
    </font>
    <font>
      <b/>
      <sz val="10"/>
      <color rgb="FF01B1F1"/>
      <name val="Verdana"/>
      <family val="2"/>
    </font>
    <font>
      <sz val="10"/>
      <color rgb="FF7F7F7F"/>
      <name val="Verdana"/>
      <family val="2"/>
    </font>
    <font>
      <sz val="12"/>
      <color rgb="FFA5A5A5"/>
      <name val="Arial"/>
      <family val="2"/>
    </font>
    <font>
      <sz val="10"/>
      <color rgb="FFA5A5A5"/>
      <name val="Verdana"/>
      <family val="2"/>
    </font>
    <font>
      <sz val="6"/>
      <color rgb="FFA5A5A5"/>
      <name val="Verdana"/>
      <family val="2"/>
    </font>
    <font>
      <sz val="10"/>
      <color theme="0" tint="-0.14999847407452621"/>
      <name val="Verdana"/>
      <family val="2"/>
    </font>
    <font>
      <sz val="10"/>
      <color theme="0" tint="-0.249977111117893"/>
      <name val="Verdana"/>
      <family val="2"/>
    </font>
    <font>
      <b/>
      <sz val="10"/>
      <color rgb="FF0070C0"/>
      <name val="Verdana"/>
      <family val="2"/>
    </font>
    <font>
      <b/>
      <sz val="8"/>
      <color rgb="FF0070C0"/>
      <name val="Verdana"/>
      <family val="2"/>
    </font>
    <font>
      <sz val="10"/>
      <color rgb="FF0070C0"/>
      <name val="Verdana"/>
      <family val="2"/>
    </font>
    <font>
      <sz val="10"/>
      <name val="Arial"/>
      <family val="2"/>
    </font>
    <font>
      <sz val="7"/>
      <color rgb="FF222222"/>
      <name val="Inherit"/>
    </font>
    <font>
      <sz val="10"/>
      <color rgb="FF0070C0"/>
      <name val="Arial"/>
      <family val="2"/>
    </font>
    <font>
      <b/>
      <sz val="10"/>
      <color rgb="FF0070C0"/>
      <name val="Arial"/>
      <family val="2"/>
    </font>
    <font>
      <u/>
      <sz val="10"/>
      <color indexed="12"/>
      <name val="Arial"/>
      <family val="2"/>
    </font>
    <font>
      <b/>
      <sz val="10"/>
      <color rgb="FF3366FF"/>
      <name val="Arial"/>
      <family val="2"/>
    </font>
    <font>
      <sz val="10"/>
      <color rgb="FF3366FF"/>
      <name val="Arial"/>
      <family val="2"/>
    </font>
    <font>
      <sz val="10"/>
      <color rgb="FFFF0000"/>
      <name val="Verdana"/>
      <family val="2"/>
    </font>
    <font>
      <b/>
      <sz val="10"/>
      <color rgb="FFFF0000"/>
      <name val="Verdana"/>
      <family val="2"/>
    </font>
    <font>
      <sz val="8"/>
      <name val="Verdana"/>
      <family val="2"/>
    </font>
    <font>
      <b/>
      <sz val="11"/>
      <color rgb="FF000000"/>
      <name val="Calibri"/>
      <family val="2"/>
    </font>
    <font>
      <sz val="10"/>
      <color rgb="FF00B050"/>
      <name val="Arial"/>
      <family val="2"/>
    </font>
    <font>
      <sz val="11"/>
      <color rgb="FF000000"/>
      <name val="Calibri"/>
      <family val="2"/>
    </font>
    <font>
      <sz val="7"/>
      <color rgb="FF212529"/>
      <name val="Verdana"/>
      <family val="2"/>
    </font>
    <font>
      <sz val="8"/>
      <color rgb="FF000000"/>
      <name val="Arial"/>
      <family val="2"/>
    </font>
    <font>
      <b/>
      <sz val="11"/>
      <color theme="1"/>
      <name val="Calibri"/>
      <family val="2"/>
      <scheme val="minor"/>
    </font>
    <font>
      <b/>
      <sz val="10"/>
      <color theme="4"/>
      <name val="Arial"/>
      <family val="2"/>
    </font>
    <font>
      <sz val="10"/>
      <color theme="4"/>
      <name val="Arial"/>
      <family val="2"/>
    </font>
    <font>
      <sz val="8"/>
      <color theme="1"/>
      <name val="Arial"/>
      <family val="2"/>
    </font>
    <font>
      <sz val="8"/>
      <color theme="1"/>
      <name val="Calibri"/>
      <family val="2"/>
      <scheme val="minor"/>
    </font>
    <font>
      <sz val="8"/>
      <name val="Verdana"/>
      <family val="2"/>
    </font>
    <font>
      <sz val="11"/>
      <name val="Calibri"/>
      <family val="2"/>
      <scheme val="minor"/>
    </font>
    <font>
      <sz val="10"/>
      <name val="Arial"/>
      <family val="2"/>
    </font>
    <font>
      <sz val="10"/>
      <color indexed="8"/>
      <name val="Arial"/>
      <family val="2"/>
    </font>
    <font>
      <sz val="10"/>
      <color indexed="8"/>
      <name val="MS Sans Serif"/>
      <family val="2"/>
    </font>
    <font>
      <b/>
      <sz val="11"/>
      <name val="Calibri"/>
      <family val="2"/>
      <scheme val="minor"/>
    </font>
    <font>
      <sz val="11"/>
      <color rgb="FF00B050"/>
      <name val="Calibri"/>
      <family val="2"/>
      <scheme val="minor"/>
    </font>
    <font>
      <sz val="11"/>
      <color theme="4"/>
      <name val="Calibri"/>
      <family val="2"/>
      <scheme val="minor"/>
    </font>
    <font>
      <b/>
      <i/>
      <sz val="10"/>
      <name val="Verdana"/>
      <family val="2"/>
    </font>
    <font>
      <b/>
      <sz val="10"/>
      <color rgb="FFC00000"/>
      <name val="Verdana"/>
      <family val="2"/>
    </font>
    <font>
      <b/>
      <sz val="8"/>
      <color rgb="FFC00000"/>
      <name val="Verdana"/>
      <family val="2"/>
    </font>
    <font>
      <sz val="11"/>
      <color rgb="FFFF0000"/>
      <name val="Calibri"/>
      <family val="2"/>
      <scheme val="minor"/>
    </font>
    <font>
      <sz val="8"/>
      <color rgb="FF1E1E1E"/>
      <name val="Arial"/>
      <family val="2"/>
    </font>
    <font>
      <sz val="10"/>
      <color rgb="FFFF0000"/>
      <name val="Arial"/>
      <family val="2"/>
    </font>
    <font>
      <b/>
      <sz val="8"/>
      <color rgb="FF1E1E1E"/>
      <name val="Arial"/>
      <family val="2"/>
    </font>
    <font>
      <sz val="11"/>
      <color rgb="FF01AF65"/>
      <name val="Calibri"/>
      <family val="2"/>
      <scheme val="minor"/>
    </font>
  </fonts>
  <fills count="29">
    <fill>
      <patternFill patternType="none"/>
    </fill>
    <fill>
      <patternFill patternType="gray125"/>
    </fill>
    <fill>
      <patternFill patternType="solid">
        <fgColor rgb="FF00B0F0"/>
        <bgColor indexed="64"/>
      </patternFill>
    </fill>
    <fill>
      <patternFill patternType="solid">
        <fgColor rgb="FF00B0F0"/>
        <bgColor rgb="FF000000"/>
      </patternFill>
    </fill>
    <fill>
      <patternFill patternType="solid">
        <fgColor theme="0" tint="-0.14999847407452621"/>
        <bgColor indexed="64"/>
      </patternFill>
    </fill>
    <fill>
      <patternFill patternType="solid">
        <fgColor theme="8" tint="0.59999389629810485"/>
        <bgColor indexed="64"/>
      </patternFill>
    </fill>
    <fill>
      <patternFill patternType="solid">
        <fgColor rgb="FFD8D8D8"/>
        <bgColor rgb="FFD8D8D8"/>
      </patternFill>
    </fill>
    <fill>
      <patternFill patternType="solid">
        <fgColor rgb="FFF2F2F2"/>
        <bgColor rgb="FFF2F2F2"/>
      </patternFill>
    </fill>
    <fill>
      <patternFill patternType="solid">
        <fgColor theme="0" tint="-0.14999847407452621"/>
        <bgColor rgb="FFF2F2F2"/>
      </patternFill>
    </fill>
    <fill>
      <patternFill patternType="solid">
        <fgColor rgb="FFFFFFCC"/>
        <bgColor indexed="64"/>
      </patternFill>
    </fill>
    <fill>
      <patternFill patternType="solid">
        <fgColor rgb="FFFFFFCC"/>
        <bgColor rgb="FF000000"/>
      </patternFill>
    </fill>
    <fill>
      <patternFill patternType="solid">
        <fgColor indexed="43"/>
        <bgColor indexed="64"/>
      </patternFill>
    </fill>
    <fill>
      <patternFill patternType="solid">
        <fgColor rgb="FFFFFF66"/>
        <bgColor indexed="64"/>
      </patternFill>
    </fill>
    <fill>
      <patternFill patternType="solid">
        <fgColor rgb="FF33CCFF"/>
        <bgColor indexed="64"/>
      </patternFill>
    </fill>
    <fill>
      <patternFill patternType="solid">
        <fgColor rgb="FF99FF99"/>
        <bgColor indexed="64"/>
      </patternFill>
    </fill>
    <fill>
      <patternFill patternType="solid">
        <fgColor rgb="FF33CCFF"/>
        <bgColor rgb="FF000000"/>
      </patternFill>
    </fill>
    <fill>
      <patternFill patternType="solid">
        <fgColor rgb="FF00FF00"/>
        <bgColor indexed="64"/>
      </patternFill>
    </fill>
    <fill>
      <patternFill patternType="solid">
        <fgColor theme="0"/>
        <bgColor indexed="64"/>
      </patternFill>
    </fill>
    <fill>
      <patternFill patternType="solid">
        <fgColor rgb="FFFFFF99"/>
        <bgColor indexed="64"/>
      </patternFill>
    </fill>
    <fill>
      <patternFill patternType="solid">
        <fgColor rgb="FF00FFFF"/>
        <bgColor rgb="FF000000"/>
      </patternFill>
    </fill>
    <fill>
      <patternFill patternType="solid">
        <fgColor indexed="41"/>
        <bgColor indexed="64"/>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
      <patternFill patternType="solid">
        <fgColor rgb="FF92D05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CE4D6"/>
        <bgColor indexed="64"/>
      </patternFill>
    </fill>
    <fill>
      <patternFill patternType="solid">
        <fgColor rgb="FFF2DCDB"/>
        <bgColor indexed="64"/>
      </patternFill>
    </fill>
  </fills>
  <borders count="23">
    <border>
      <left/>
      <right/>
      <top/>
      <bottom/>
      <diagonal/>
    </border>
    <border>
      <left style="thin">
        <color auto="1"/>
      </left>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0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1" fillId="0" borderId="0"/>
    <xf numFmtId="0" fontId="19" fillId="0" borderId="0"/>
    <xf numFmtId="0" fontId="6" fillId="0" borderId="0"/>
    <xf numFmtId="0" fontId="32" fillId="0" borderId="0"/>
    <xf numFmtId="0" fontId="36" fillId="0" borderId="0" applyNumberFormat="0" applyFill="0" applyBorder="0" applyAlignment="0" applyProtection="0">
      <alignment vertical="top"/>
      <protection locked="0"/>
    </xf>
    <xf numFmtId="0" fontId="2" fillId="0" borderId="0"/>
    <xf numFmtId="0" fontId="54" fillId="0" borderId="0"/>
    <xf numFmtId="0" fontId="55" fillId="0" borderId="0"/>
    <xf numFmtId="0" fontId="56" fillId="0" borderId="0"/>
    <xf numFmtId="0" fontId="1" fillId="0" borderId="0"/>
    <xf numFmtId="0" fontId="11" fillId="0" borderId="0"/>
  </cellStyleXfs>
  <cellXfs count="368">
    <xf numFmtId="0" fontId="0" fillId="0" borderId="0" xfId="0"/>
    <xf numFmtId="0" fontId="0" fillId="0" borderId="0" xfId="0" applyAlignment="1">
      <alignment wrapText="1"/>
    </xf>
    <xf numFmtId="0" fontId="3" fillId="2" borderId="0" xfId="0" applyFont="1" applyFill="1" applyAlignment="1">
      <alignment wrapText="1"/>
    </xf>
    <xf numFmtId="0" fontId="3" fillId="2" borderId="0" xfId="0" applyFont="1" applyFill="1" applyAlignment="1">
      <alignment vertical="center" wrapText="1"/>
    </xf>
    <xf numFmtId="0" fontId="0" fillId="2" borderId="0" xfId="0" applyFill="1" applyAlignment="1">
      <alignment vertical="top"/>
    </xf>
    <xf numFmtId="0" fontId="0" fillId="0" borderId="0" xfId="0" applyAlignment="1">
      <alignment vertical="top"/>
    </xf>
    <xf numFmtId="0" fontId="3" fillId="3" borderId="0" xfId="0" applyFont="1" applyFill="1" applyAlignment="1">
      <alignment vertical="top" wrapText="1"/>
    </xf>
    <xf numFmtId="0" fontId="0" fillId="3" borderId="0" xfId="0" applyFill="1" applyAlignment="1">
      <alignment vertical="top"/>
    </xf>
    <xf numFmtId="0" fontId="3" fillId="0" borderId="0" xfId="0" applyFont="1"/>
    <xf numFmtId="0" fontId="3" fillId="2" borderId="0" xfId="0" applyFont="1" applyFill="1" applyAlignment="1">
      <alignment horizontal="center" vertical="center" wrapText="1"/>
    </xf>
    <xf numFmtId="0" fontId="8" fillId="0" borderId="0" xfId="0" applyFont="1"/>
    <xf numFmtId="0" fontId="3" fillId="2" borderId="0" xfId="0" applyFont="1" applyFill="1" applyAlignment="1">
      <alignment vertical="top"/>
    </xf>
    <xf numFmtId="0" fontId="3" fillId="3" borderId="0" xfId="0" applyFont="1" applyFill="1" applyAlignment="1">
      <alignment vertical="top"/>
    </xf>
    <xf numFmtId="0" fontId="9" fillId="4" borderId="0" xfId="0" applyFont="1" applyFill="1" applyAlignment="1">
      <alignment horizontal="center" vertical="center" wrapText="1"/>
    </xf>
    <xf numFmtId="9" fontId="0" fillId="0" borderId="0" xfId="0" applyNumberFormat="1"/>
    <xf numFmtId="0" fontId="6" fillId="0" borderId="0" xfId="0" applyFont="1"/>
    <xf numFmtId="9" fontId="6" fillId="0" borderId="0" xfId="0" applyNumberFormat="1" applyFont="1"/>
    <xf numFmtId="9" fontId="10" fillId="0" borderId="0" xfId="0" applyNumberFormat="1" applyFont="1"/>
    <xf numFmtId="0" fontId="7" fillId="2" borderId="0" xfId="0" applyFont="1" applyFill="1" applyAlignment="1">
      <alignment horizontal="center" vertical="center" wrapText="1"/>
    </xf>
    <xf numFmtId="164" fontId="0" fillId="0" borderId="0" xfId="0" applyNumberFormat="1"/>
    <xf numFmtId="0" fontId="20" fillId="0" borderId="0" xfId="0" applyFont="1"/>
    <xf numFmtId="0" fontId="0" fillId="0" borderId="0" xfId="0" applyAlignment="1">
      <alignment horizontal="right"/>
    </xf>
    <xf numFmtId="0" fontId="22" fillId="0" borderId="0" xfId="0" applyFont="1"/>
    <xf numFmtId="0" fontId="23" fillId="6" borderId="0" xfId="0" applyFont="1" applyFill="1" applyAlignment="1">
      <alignment horizontal="left" vertical="center"/>
    </xf>
    <xf numFmtId="0" fontId="25" fillId="6" borderId="0" xfId="0" applyFont="1" applyFill="1"/>
    <xf numFmtId="0" fontId="24" fillId="6" borderId="0" xfId="0" applyFont="1" applyFill="1" applyAlignment="1">
      <alignment vertical="center"/>
    </xf>
    <xf numFmtId="0" fontId="26" fillId="6" borderId="0" xfId="0" applyFont="1" applyFill="1" applyAlignment="1">
      <alignment vertical="center"/>
    </xf>
    <xf numFmtId="0" fontId="20" fillId="0" borderId="0" xfId="0" applyFont="1" applyAlignment="1">
      <alignment vertical="center"/>
    </xf>
    <xf numFmtId="0" fontId="27" fillId="7" borderId="0" xfId="0" applyFont="1" applyFill="1"/>
    <xf numFmtId="0" fontId="27" fillId="6" borderId="0" xfId="0" applyFont="1" applyFill="1" applyAlignment="1">
      <alignment horizontal="right" vertical="center"/>
    </xf>
    <xf numFmtId="0" fontId="27" fillId="7" borderId="0" xfId="0" applyFont="1" applyFill="1" applyAlignment="1">
      <alignment horizontal="right"/>
    </xf>
    <xf numFmtId="0" fontId="28" fillId="7" borderId="0" xfId="0" applyFont="1" applyFill="1" applyAlignment="1">
      <alignment horizontal="left"/>
    </xf>
    <xf numFmtId="0" fontId="28" fillId="7" borderId="0" xfId="0" applyFont="1" applyFill="1"/>
    <xf numFmtId="0" fontId="28" fillId="6" borderId="0" xfId="0" applyFont="1" applyFill="1" applyAlignment="1">
      <alignment horizontal="left" vertical="center"/>
    </xf>
    <xf numFmtId="0" fontId="28" fillId="6" borderId="0" xfId="0" applyFont="1" applyFill="1" applyAlignment="1">
      <alignment horizontal="right" vertical="center"/>
    </xf>
    <xf numFmtId="0" fontId="24" fillId="6" borderId="0" xfId="0" applyFont="1" applyFill="1" applyAlignment="1">
      <alignment vertical="center" wrapText="1"/>
    </xf>
    <xf numFmtId="2" fontId="6" fillId="0" borderId="0" xfId="0" applyNumberFormat="1" applyFont="1"/>
    <xf numFmtId="0" fontId="0" fillId="4" borderId="0" xfId="0" applyFill="1"/>
    <xf numFmtId="0" fontId="20" fillId="4" borderId="0" xfId="0" applyFont="1" applyFill="1"/>
    <xf numFmtId="0" fontId="31" fillId="0" borderId="0" xfId="0" applyFont="1"/>
    <xf numFmtId="9" fontId="31" fillId="0" borderId="0" xfId="0" applyNumberFormat="1" applyFont="1"/>
    <xf numFmtId="168" fontId="0" fillId="0" borderId="0" xfId="0" applyNumberFormat="1"/>
    <xf numFmtId="165" fontId="32" fillId="0" borderId="0" xfId="98" applyNumberFormat="1"/>
    <xf numFmtId="0" fontId="32" fillId="0" borderId="0" xfId="98"/>
    <xf numFmtId="4" fontId="0" fillId="0" borderId="0" xfId="0" applyNumberFormat="1"/>
    <xf numFmtId="0" fontId="11" fillId="0" borderId="0" xfId="95"/>
    <xf numFmtId="171" fontId="11" fillId="0" borderId="0" xfId="95" applyNumberFormat="1"/>
    <xf numFmtId="0" fontId="11" fillId="5" borderId="0" xfId="0" applyFont="1" applyFill="1" applyAlignment="1">
      <alignment horizontal="left" indent="1"/>
    </xf>
    <xf numFmtId="165" fontId="0" fillId="0" borderId="0" xfId="0" applyNumberFormat="1"/>
    <xf numFmtId="164" fontId="11" fillId="0" borderId="0" xfId="0" applyNumberFormat="1" applyFont="1"/>
    <xf numFmtId="165" fontId="11" fillId="0" borderId="0" xfId="0" applyNumberFormat="1" applyFont="1"/>
    <xf numFmtId="0" fontId="13" fillId="0" borderId="0" xfId="0" applyFont="1"/>
    <xf numFmtId="11" fontId="11" fillId="0" borderId="0" xfId="0" applyNumberFormat="1" applyFont="1"/>
    <xf numFmtId="11" fontId="0" fillId="0" borderId="0" xfId="0" applyNumberFormat="1"/>
    <xf numFmtId="0" fontId="11" fillId="0" borderId="0" xfId="0" applyFont="1"/>
    <xf numFmtId="3" fontId="0" fillId="0" borderId="0" xfId="0" applyNumberFormat="1"/>
    <xf numFmtId="167" fontId="0" fillId="0" borderId="0" xfId="0" applyNumberFormat="1"/>
    <xf numFmtId="167" fontId="11" fillId="0" borderId="0" xfId="0" applyNumberFormat="1" applyFont="1"/>
    <xf numFmtId="171" fontId="0" fillId="0" borderId="0" xfId="0" applyNumberFormat="1"/>
    <xf numFmtId="171" fontId="11" fillId="0" borderId="0" xfId="0" applyNumberFormat="1" applyFont="1"/>
    <xf numFmtId="167" fontId="6" fillId="0" borderId="0" xfId="0" applyNumberFormat="1" applyFont="1"/>
    <xf numFmtId="0" fontId="6" fillId="4" borderId="0" xfId="0" applyFont="1" applyFill="1"/>
    <xf numFmtId="0" fontId="28" fillId="8" borderId="0" xfId="0" applyFont="1" applyFill="1" applyAlignment="1">
      <alignment horizontal="left"/>
    </xf>
    <xf numFmtId="0" fontId="28" fillId="8" borderId="0" xfId="0" applyFont="1" applyFill="1"/>
    <xf numFmtId="0" fontId="27" fillId="8" borderId="0" xfId="0" applyFont="1" applyFill="1"/>
    <xf numFmtId="1" fontId="6" fillId="0" borderId="0" xfId="0" applyNumberFormat="1" applyFont="1"/>
    <xf numFmtId="0" fontId="29" fillId="0" borderId="0" xfId="0" applyFont="1"/>
    <xf numFmtId="4" fontId="39" fillId="0" borderId="0" xfId="0" applyNumberFormat="1" applyFont="1"/>
    <xf numFmtId="4" fontId="39" fillId="0" borderId="0" xfId="0" applyNumberFormat="1" applyFont="1" applyAlignment="1">
      <alignment horizontal="left"/>
    </xf>
    <xf numFmtId="165" fontId="39" fillId="0" borderId="0" xfId="0" applyNumberFormat="1" applyFont="1"/>
    <xf numFmtId="1" fontId="3" fillId="0" borderId="0" xfId="0" applyNumberFormat="1" applyFont="1"/>
    <xf numFmtId="0" fontId="3" fillId="0" borderId="0" xfId="0" applyFont="1" applyAlignment="1">
      <alignment vertical="top"/>
    </xf>
    <xf numFmtId="4" fontId="39" fillId="0" borderId="0" xfId="0" applyNumberFormat="1" applyFont="1" applyAlignment="1">
      <alignment horizontal="right"/>
    </xf>
    <xf numFmtId="0" fontId="23" fillId="0" borderId="0" xfId="0" applyFont="1" applyAlignment="1">
      <alignment horizontal="left" vertical="center"/>
    </xf>
    <xf numFmtId="0" fontId="25" fillId="0" borderId="0" xfId="0" applyFont="1"/>
    <xf numFmtId="0" fontId="29" fillId="0" borderId="0" xfId="0" applyFont="1" applyAlignment="1">
      <alignment vertical="top"/>
    </xf>
    <xf numFmtId="0" fontId="30" fillId="0" borderId="0" xfId="0" applyFont="1" applyAlignment="1">
      <alignment horizontal="center" vertical="center" wrapText="1"/>
    </xf>
    <xf numFmtId="0" fontId="9" fillId="0" borderId="0" xfId="0" applyFont="1" applyAlignment="1">
      <alignment horizontal="center" vertical="center" wrapText="1"/>
    </xf>
    <xf numFmtId="0" fontId="24" fillId="0" borderId="0" xfId="0" applyFont="1" applyAlignment="1">
      <alignment vertical="center"/>
    </xf>
    <xf numFmtId="0" fontId="24" fillId="0" borderId="0" xfId="0" applyFont="1" applyAlignment="1">
      <alignment vertical="center" wrapText="1"/>
    </xf>
    <xf numFmtId="0" fontId="26" fillId="0" borderId="0" xfId="0" applyFont="1" applyAlignment="1">
      <alignment vertical="center"/>
    </xf>
    <xf numFmtId="0" fontId="31" fillId="0" borderId="0" xfId="0" applyFont="1" applyAlignment="1">
      <alignment vertical="top"/>
    </xf>
    <xf numFmtId="0" fontId="28" fillId="0" borderId="0" xfId="0" applyFont="1" applyAlignment="1">
      <alignment horizontal="left"/>
    </xf>
    <xf numFmtId="0" fontId="28" fillId="0" borderId="0" xfId="0" applyFont="1"/>
    <xf numFmtId="0" fontId="27" fillId="0" borderId="0" xfId="0" applyFont="1"/>
    <xf numFmtId="0" fontId="29" fillId="0" borderId="0" xfId="0" applyFont="1" applyAlignment="1">
      <alignment vertical="center" wrapText="1"/>
    </xf>
    <xf numFmtId="0" fontId="28" fillId="0" borderId="0" xfId="0" applyFont="1" applyAlignment="1">
      <alignment horizontal="left" vertical="center"/>
    </xf>
    <xf numFmtId="0" fontId="28" fillId="0" borderId="0" xfId="0" applyFont="1" applyAlignment="1">
      <alignment horizontal="right" vertical="center"/>
    </xf>
    <xf numFmtId="0" fontId="27" fillId="0" borderId="0" xfId="0" applyFont="1" applyAlignment="1">
      <alignment horizontal="right" vertical="center"/>
    </xf>
    <xf numFmtId="164" fontId="31" fillId="0" borderId="0" xfId="0" applyNumberFormat="1" applyFont="1"/>
    <xf numFmtId="1" fontId="31" fillId="0" borderId="0" xfId="0" applyNumberFormat="1" applyFont="1"/>
    <xf numFmtId="0" fontId="29" fillId="0" borderId="0" xfId="0" applyFont="1" applyAlignment="1">
      <alignment vertical="top" wrapText="1"/>
    </xf>
    <xf numFmtId="0" fontId="27" fillId="0" borderId="0" xfId="0" applyFont="1" applyAlignment="1">
      <alignment horizontal="right"/>
    </xf>
    <xf numFmtId="0" fontId="29" fillId="0" borderId="0" xfId="0" applyFont="1" applyAlignment="1">
      <alignment wrapText="1"/>
    </xf>
    <xf numFmtId="2" fontId="31" fillId="0" borderId="0" xfId="0" applyNumberFormat="1" applyFont="1"/>
    <xf numFmtId="0" fontId="31" fillId="0" borderId="0" xfId="0" applyFont="1" applyAlignment="1">
      <alignment horizontal="right"/>
    </xf>
    <xf numFmtId="0" fontId="3" fillId="0" borderId="0" xfId="0"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top" wrapText="1"/>
    </xf>
    <xf numFmtId="0" fontId="3" fillId="0" borderId="0" xfId="0" applyFont="1" applyAlignment="1">
      <alignment wrapText="1"/>
    </xf>
    <xf numFmtId="4" fontId="39" fillId="0" borderId="0" xfId="0" applyNumberFormat="1" applyFont="1" applyAlignment="1">
      <alignment vertical="center"/>
    </xf>
    <xf numFmtId="9" fontId="21" fillId="0" borderId="0" xfId="0" applyNumberFormat="1" applyFont="1"/>
    <xf numFmtId="170" fontId="39" fillId="0" borderId="0" xfId="0" applyNumberFormat="1" applyFont="1"/>
    <xf numFmtId="3" fontId="8" fillId="0" borderId="0" xfId="0" applyNumberFormat="1" applyFont="1"/>
    <xf numFmtId="3" fontId="21" fillId="0" borderId="0" xfId="0" applyNumberFormat="1" applyFont="1"/>
    <xf numFmtId="3" fontId="21" fillId="0" borderId="0" xfId="0" applyNumberFormat="1" applyFont="1" applyAlignment="1">
      <alignment horizontal="right" vertical="center" wrapText="1"/>
    </xf>
    <xf numFmtId="0" fontId="3" fillId="9" borderId="0" xfId="0" applyFont="1" applyFill="1"/>
    <xf numFmtId="1" fontId="3" fillId="9" borderId="0" xfId="0" applyNumberFormat="1" applyFont="1" applyFill="1"/>
    <xf numFmtId="0" fontId="3" fillId="9" borderId="0" xfId="0" applyFont="1" applyFill="1" applyAlignment="1">
      <alignment vertical="top"/>
    </xf>
    <xf numFmtId="0" fontId="0" fillId="9" borderId="0" xfId="0" applyFill="1"/>
    <xf numFmtId="0" fontId="40" fillId="0" borderId="0" xfId="0" applyFont="1"/>
    <xf numFmtId="0" fontId="14" fillId="0" borderId="0" xfId="0" applyFont="1" applyAlignment="1">
      <alignment vertical="top" wrapText="1"/>
    </xf>
    <xf numFmtId="0" fontId="15" fillId="0" borderId="0" xfId="0" applyFont="1" applyAlignment="1">
      <alignment vertical="top" wrapText="1"/>
    </xf>
    <xf numFmtId="11" fontId="13" fillId="0" borderId="0" xfId="0" applyNumberFormat="1" applyFont="1"/>
    <xf numFmtId="0" fontId="0" fillId="17" borderId="0" xfId="0" applyFill="1"/>
    <xf numFmtId="168" fontId="11" fillId="0" borderId="0" xfId="0" applyNumberFormat="1" applyFont="1"/>
    <xf numFmtId="0" fontId="0" fillId="0" borderId="0" xfId="0" applyAlignment="1">
      <alignment horizontal="center"/>
    </xf>
    <xf numFmtId="0" fontId="54" fillId="0" borderId="0" xfId="101"/>
    <xf numFmtId="0" fontId="13" fillId="0" borderId="0" xfId="101" applyFont="1"/>
    <xf numFmtId="0" fontId="54" fillId="0" borderId="11" xfId="101" applyBorder="1"/>
    <xf numFmtId="0" fontId="36" fillId="0" borderId="0" xfId="99" applyAlignment="1" applyProtection="1"/>
    <xf numFmtId="0" fontId="11" fillId="0" borderId="0" xfId="101" applyFont="1"/>
    <xf numFmtId="0" fontId="11" fillId="0" borderId="0" xfId="101" quotePrefix="1" applyFont="1"/>
    <xf numFmtId="0" fontId="54" fillId="0" borderId="9" xfId="101" applyBorder="1"/>
    <xf numFmtId="0" fontId="11" fillId="0" borderId="9" xfId="101" applyFont="1" applyBorder="1"/>
    <xf numFmtId="171" fontId="11" fillId="0" borderId="0" xfId="101" applyNumberFormat="1" applyFont="1"/>
    <xf numFmtId="171" fontId="13" fillId="0" borderId="0" xfId="101" applyNumberFormat="1" applyFont="1"/>
    <xf numFmtId="171" fontId="13" fillId="0" borderId="10" xfId="101" applyNumberFormat="1" applyFont="1" applyBorder="1"/>
    <xf numFmtId="171" fontId="54" fillId="0" borderId="0" xfId="101" applyNumberFormat="1"/>
    <xf numFmtId="171" fontId="11" fillId="0" borderId="0" xfId="101" quotePrefix="1" applyNumberFormat="1" applyFont="1"/>
    <xf numFmtId="171" fontId="34" fillId="0" borderId="0" xfId="101" applyNumberFormat="1" applyFont="1"/>
    <xf numFmtId="171" fontId="34" fillId="0" borderId="0" xfId="101" quotePrefix="1" applyNumberFormat="1" applyFont="1"/>
    <xf numFmtId="0" fontId="54" fillId="0" borderId="13" xfId="101" applyBorder="1"/>
    <xf numFmtId="0" fontId="54" fillId="0" borderId="14" xfId="101" applyBorder="1"/>
    <xf numFmtId="0" fontId="54" fillId="0" borderId="15" xfId="101" applyBorder="1"/>
    <xf numFmtId="0" fontId="54" fillId="0" borderId="16" xfId="101" applyBorder="1"/>
    <xf numFmtId="0" fontId="54" fillId="0" borderId="17" xfId="101" applyBorder="1"/>
    <xf numFmtId="0" fontId="33" fillId="0" borderId="16" xfId="101" applyFont="1" applyBorder="1"/>
    <xf numFmtId="0" fontId="36" fillId="0" borderId="16" xfId="99" applyBorder="1" applyAlignment="1" applyProtection="1"/>
    <xf numFmtId="0" fontId="33" fillId="0" borderId="18" xfId="101" applyFont="1" applyBorder="1"/>
    <xf numFmtId="0" fontId="54" fillId="0" borderId="19" xfId="101" applyBorder="1"/>
    <xf numFmtId="0" fontId="11" fillId="0" borderId="14" xfId="101" applyFont="1" applyBorder="1"/>
    <xf numFmtId="164" fontId="11" fillId="0" borderId="0" xfId="105" applyNumberFormat="1" applyAlignment="1">
      <alignment horizontal="right"/>
    </xf>
    <xf numFmtId="164" fontId="13" fillId="15" borderId="3" xfId="105" applyNumberFormat="1" applyFont="1" applyFill="1" applyBorder="1"/>
    <xf numFmtId="164" fontId="13" fillId="15" borderId="4" xfId="105" applyNumberFormat="1" applyFont="1" applyFill="1" applyBorder="1"/>
    <xf numFmtId="164" fontId="13" fillId="19" borderId="3" xfId="105" applyNumberFormat="1" applyFont="1" applyFill="1" applyBorder="1"/>
    <xf numFmtId="164" fontId="13" fillId="19" borderId="4" xfId="105" applyNumberFormat="1" applyFont="1" applyFill="1" applyBorder="1"/>
    <xf numFmtId="0" fontId="36" fillId="0" borderId="0" xfId="99" applyFill="1" applyBorder="1" applyAlignment="1" applyProtection="1"/>
    <xf numFmtId="0" fontId="57" fillId="0" borderId="0" xfId="0" applyFont="1"/>
    <xf numFmtId="0" fontId="58" fillId="0" borderId="0" xfId="0" applyFont="1"/>
    <xf numFmtId="0" fontId="59" fillId="0" borderId="0" xfId="0" applyFont="1"/>
    <xf numFmtId="0" fontId="53" fillId="0" borderId="0" xfId="0" applyFont="1"/>
    <xf numFmtId="0" fontId="0" fillId="22" borderId="0" xfId="0" applyFill="1"/>
    <xf numFmtId="0" fontId="0" fillId="16" borderId="0" xfId="0" applyFill="1"/>
    <xf numFmtId="0" fontId="0" fillId="14" borderId="0" xfId="0" applyFill="1"/>
    <xf numFmtId="0" fontId="0" fillId="13" borderId="0" xfId="0" applyFill="1"/>
    <xf numFmtId="0" fontId="0" fillId="23" borderId="0" xfId="0" applyFill="1"/>
    <xf numFmtId="11" fontId="47" fillId="9" borderId="0" xfId="0" applyNumberFormat="1" applyFont="1" applyFill="1"/>
    <xf numFmtId="11" fontId="47" fillId="0" borderId="0" xfId="0" applyNumberFormat="1" applyFont="1"/>
    <xf numFmtId="166" fontId="13" fillId="0" borderId="0" xfId="0" applyNumberFormat="1" applyFont="1"/>
    <xf numFmtId="0" fontId="11" fillId="0" borderId="0" xfId="0" applyFont="1" applyAlignment="1">
      <alignment horizontal="center"/>
    </xf>
    <xf numFmtId="0" fontId="46" fillId="9" borderId="0" xfId="0" applyFont="1" applyFill="1"/>
    <xf numFmtId="11" fontId="0" fillId="9" borderId="0" xfId="0" applyNumberFormat="1" applyFill="1"/>
    <xf numFmtId="164" fontId="13" fillId="0" borderId="0" xfId="0" applyNumberFormat="1" applyFont="1"/>
    <xf numFmtId="11" fontId="11" fillId="9" borderId="0" xfId="0" quotePrefix="1" applyNumberFormat="1" applyFont="1" applyFill="1"/>
    <xf numFmtId="11" fontId="47" fillId="9" borderId="0" xfId="0" quotePrefix="1" applyNumberFormat="1" applyFont="1" applyFill="1"/>
    <xf numFmtId="0" fontId="11" fillId="0" borderId="0" xfId="0" applyFont="1" applyAlignment="1">
      <alignment horizontal="left"/>
    </xf>
    <xf numFmtId="11" fontId="50" fillId="9" borderId="0" xfId="0" applyNumberFormat="1" applyFont="1" applyFill="1"/>
    <xf numFmtId="0" fontId="17" fillId="0" borderId="0" xfId="0" applyFont="1" applyAlignment="1">
      <alignment vertical="center"/>
    </xf>
    <xf numFmtId="165" fontId="16" fillId="0" borderId="0" xfId="0" applyNumberFormat="1" applyFont="1"/>
    <xf numFmtId="11" fontId="47" fillId="0" borderId="0" xfId="0" quotePrefix="1" applyNumberFormat="1" applyFont="1"/>
    <xf numFmtId="11" fontId="51" fillId="9" borderId="0" xfId="0" quotePrefix="1" applyNumberFormat="1" applyFont="1" applyFill="1"/>
    <xf numFmtId="11" fontId="42" fillId="10" borderId="0" xfId="0" applyNumberFormat="1" applyFont="1" applyFill="1"/>
    <xf numFmtId="172" fontId="0" fillId="0" borderId="0" xfId="0" applyNumberFormat="1"/>
    <xf numFmtId="11" fontId="42" fillId="0" borderId="0" xfId="0" applyNumberFormat="1" applyFont="1"/>
    <xf numFmtId="11" fontId="42" fillId="9" borderId="0" xfId="0" applyNumberFormat="1" applyFont="1" applyFill="1"/>
    <xf numFmtId="165" fontId="37" fillId="0" borderId="0" xfId="0" applyNumberFormat="1" applyFont="1"/>
    <xf numFmtId="169" fontId="11" fillId="0" borderId="0" xfId="0" applyNumberFormat="1" applyFont="1"/>
    <xf numFmtId="1" fontId="11" fillId="0" borderId="0" xfId="0" applyNumberFormat="1" applyFont="1"/>
    <xf numFmtId="170" fontId="11" fillId="0" borderId="0" xfId="0" applyNumberFormat="1" applyFont="1"/>
    <xf numFmtId="170" fontId="0" fillId="0" borderId="0" xfId="0" applyNumberFormat="1"/>
    <xf numFmtId="0" fontId="47" fillId="9" borderId="0" xfId="0" applyFont="1" applyFill="1"/>
    <xf numFmtId="169" fontId="0" fillId="0" borderId="0" xfId="0" applyNumberFormat="1"/>
    <xf numFmtId="0" fontId="60" fillId="0" borderId="0" xfId="0" applyFont="1"/>
    <xf numFmtId="0" fontId="61" fillId="2" borderId="0" xfId="0" applyFont="1" applyFill="1" applyAlignment="1">
      <alignment horizontal="center" vertical="center" textRotation="90" wrapText="1"/>
    </xf>
    <xf numFmtId="0" fontId="61" fillId="2" borderId="0" xfId="0" applyFont="1" applyFill="1" applyAlignment="1">
      <alignment horizontal="center" vertical="center" wrapText="1"/>
    </xf>
    <xf numFmtId="0" fontId="62" fillId="2" borderId="0" xfId="0" applyFont="1" applyFill="1" applyAlignment="1">
      <alignment horizontal="center" vertical="center" wrapText="1"/>
    </xf>
    <xf numFmtId="0" fontId="43" fillId="0" borderId="0" xfId="0" applyFont="1"/>
    <xf numFmtId="0" fontId="11" fillId="5" borderId="0" xfId="0" applyFont="1" applyFill="1"/>
    <xf numFmtId="0" fontId="0" fillId="0" borderId="2" xfId="0" applyBorder="1"/>
    <xf numFmtId="0" fontId="0" fillId="11" borderId="2" xfId="0" applyFill="1" applyBorder="1"/>
    <xf numFmtId="0" fontId="11" fillId="11" borderId="3" xfId="0" applyFont="1" applyFill="1" applyBorder="1"/>
    <xf numFmtId="4" fontId="13" fillId="12" borderId="3" xfId="0" applyNumberFormat="1" applyFont="1" applyFill="1" applyBorder="1"/>
    <xf numFmtId="169" fontId="13" fillId="12" borderId="3" xfId="0" applyNumberFormat="1" applyFont="1" applyFill="1" applyBorder="1"/>
    <xf numFmtId="4" fontId="11" fillId="18" borderId="3" xfId="0" applyNumberFormat="1" applyFont="1" applyFill="1" applyBorder="1"/>
    <xf numFmtId="0" fontId="0" fillId="18" borderId="4" xfId="0" applyFill="1" applyBorder="1"/>
    <xf numFmtId="4" fontId="11" fillId="18" borderId="1" xfId="0" applyNumberFormat="1" applyFont="1" applyFill="1" applyBorder="1"/>
    <xf numFmtId="4" fontId="11" fillId="4" borderId="0" xfId="0" applyNumberFormat="1" applyFont="1" applyFill="1"/>
    <xf numFmtId="0" fontId="0" fillId="24" borderId="0" xfId="0" applyFill="1"/>
    <xf numFmtId="166" fontId="13" fillId="14" borderId="3" xfId="0" applyNumberFormat="1" applyFont="1" applyFill="1" applyBorder="1"/>
    <xf numFmtId="0" fontId="11" fillId="14" borderId="3" xfId="0" applyFont="1" applyFill="1" applyBorder="1"/>
    <xf numFmtId="0" fontId="11" fillId="4" borderId="3" xfId="0" applyFont="1" applyFill="1" applyBorder="1"/>
    <xf numFmtId="164" fontId="0" fillId="20" borderId="3" xfId="0" applyNumberFormat="1" applyFill="1" applyBorder="1"/>
    <xf numFmtId="164" fontId="11" fillId="20" borderId="3" xfId="0" applyNumberFormat="1" applyFont="1" applyFill="1" applyBorder="1"/>
    <xf numFmtId="164" fontId="0" fillId="4" borderId="0" xfId="0" applyNumberFormat="1" applyFill="1"/>
    <xf numFmtId="164" fontId="47" fillId="14" borderId="4" xfId="0" applyNumberFormat="1" applyFont="1" applyFill="1" applyBorder="1"/>
    <xf numFmtId="0" fontId="0" fillId="14" borderId="4" xfId="0" applyFill="1" applyBorder="1"/>
    <xf numFmtId="0" fontId="0" fillId="25" borderId="5" xfId="0" applyFill="1" applyBorder="1"/>
    <xf numFmtId="0" fontId="0" fillId="4" borderId="5" xfId="0" applyFill="1" applyBorder="1"/>
    <xf numFmtId="164" fontId="47" fillId="9" borderId="0" xfId="0" applyNumberFormat="1" applyFont="1" applyFill="1"/>
    <xf numFmtId="164" fontId="13" fillId="0" borderId="6" xfId="0" applyNumberFormat="1" applyFont="1" applyBorder="1"/>
    <xf numFmtId="166" fontId="0" fillId="0" borderId="0" xfId="0" applyNumberFormat="1"/>
    <xf numFmtId="0" fontId="0" fillId="0" borderId="0" xfId="0" applyAlignment="1">
      <alignment horizontal="left"/>
    </xf>
    <xf numFmtId="0" fontId="0" fillId="0" borderId="2" xfId="0" applyBorder="1" applyAlignment="1">
      <alignment horizontal="left"/>
    </xf>
    <xf numFmtId="0" fontId="11" fillId="11" borderId="4" xfId="0" applyFont="1" applyFill="1" applyBorder="1"/>
    <xf numFmtId="4" fontId="13" fillId="12" borderId="4" xfId="0" applyNumberFormat="1" applyFont="1" applyFill="1" applyBorder="1"/>
    <xf numFmtId="169" fontId="13" fillId="12" borderId="4" xfId="0" applyNumberFormat="1" applyFont="1" applyFill="1" applyBorder="1"/>
    <xf numFmtId="0" fontId="11" fillId="18" borderId="4" xfId="0" applyFont="1" applyFill="1" applyBorder="1"/>
    <xf numFmtId="0" fontId="0" fillId="18" borderId="0" xfId="0" applyFill="1"/>
    <xf numFmtId="0" fontId="11" fillId="18" borderId="0" xfId="0" applyFont="1" applyFill="1"/>
    <xf numFmtId="0" fontId="11" fillId="4" borderId="0" xfId="0" applyFont="1" applyFill="1"/>
    <xf numFmtId="166" fontId="13" fillId="14" borderId="4" xfId="0" applyNumberFormat="1" applyFont="1" applyFill="1" applyBorder="1"/>
    <xf numFmtId="166" fontId="11" fillId="14" borderId="4" xfId="0" applyNumberFormat="1" applyFont="1" applyFill="1" applyBorder="1"/>
    <xf numFmtId="166" fontId="11" fillId="4" borderId="4" xfId="0" applyNumberFormat="1" applyFont="1" applyFill="1" applyBorder="1"/>
    <xf numFmtId="164" fontId="0" fillId="20" borderId="4" xfId="0" applyNumberFormat="1" applyFill="1" applyBorder="1"/>
    <xf numFmtId="0" fontId="47" fillId="14" borderId="4" xfId="0" applyFont="1" applyFill="1" applyBorder="1"/>
    <xf numFmtId="0" fontId="0" fillId="26" borderId="0" xfId="0" applyFill="1"/>
    <xf numFmtId="165" fontId="11" fillId="0" borderId="7" xfId="0" applyNumberFormat="1" applyFont="1" applyBorder="1"/>
    <xf numFmtId="0" fontId="11" fillId="5" borderId="0" xfId="0" applyFont="1" applyFill="1" applyAlignment="1">
      <alignment horizontal="left"/>
    </xf>
    <xf numFmtId="4" fontId="11" fillId="4" borderId="0" xfId="0" applyNumberFormat="1" applyFont="1" applyFill="1" applyAlignment="1">
      <alignment horizontal="right"/>
    </xf>
    <xf numFmtId="164" fontId="0" fillId="4" borderId="0" xfId="0" applyNumberFormat="1" applyFill="1" applyAlignment="1">
      <alignment horizontal="right"/>
    </xf>
    <xf numFmtId="0" fontId="64" fillId="26" borderId="0" xfId="0" applyFont="1" applyFill="1"/>
    <xf numFmtId="165" fontId="11" fillId="0" borderId="8" xfId="0" applyNumberFormat="1" applyFont="1" applyBorder="1"/>
    <xf numFmtId="166" fontId="0" fillId="0" borderId="0" xfId="0" applyNumberFormat="1" applyAlignment="1">
      <alignment horizontal="right"/>
    </xf>
    <xf numFmtId="165" fontId="12" fillId="0" borderId="0" xfId="0" applyNumberFormat="1" applyFont="1"/>
    <xf numFmtId="4" fontId="11" fillId="0" borderId="0" xfId="0" applyNumberFormat="1" applyFont="1" applyAlignment="1">
      <alignment horizontal="right"/>
    </xf>
    <xf numFmtId="169" fontId="11" fillId="0" borderId="0" xfId="0" applyNumberFormat="1" applyFont="1" applyAlignment="1">
      <alignment horizontal="right"/>
    </xf>
    <xf numFmtId="4" fontId="11" fillId="0" borderId="0" xfId="0" applyNumberFormat="1" applyFont="1" applyAlignment="1">
      <alignment horizontal="left"/>
    </xf>
    <xf numFmtId="164" fontId="0" fillId="0" borderId="0" xfId="0" applyNumberFormat="1" applyAlignment="1">
      <alignment horizontal="right"/>
    </xf>
    <xf numFmtId="164" fontId="47" fillId="0" borderId="0" xfId="0" applyNumberFormat="1" applyFont="1" applyAlignment="1">
      <alignment horizontal="right"/>
    </xf>
    <xf numFmtId="0" fontId="64" fillId="0" borderId="0" xfId="0" applyFont="1"/>
    <xf numFmtId="4" fontId="0" fillId="0" borderId="0" xfId="0" applyNumberFormat="1" applyAlignment="1">
      <alignment horizontal="right"/>
    </xf>
    <xf numFmtId="0" fontId="0" fillId="27" borderId="0" xfId="0" applyFill="1"/>
    <xf numFmtId="2" fontId="0" fillId="0" borderId="0" xfId="0" applyNumberFormat="1"/>
    <xf numFmtId="2" fontId="17" fillId="0" borderId="0" xfId="0" applyNumberFormat="1" applyFont="1"/>
    <xf numFmtId="166" fontId="11" fillId="0" borderId="0" xfId="0" applyNumberFormat="1" applyFont="1"/>
    <xf numFmtId="2" fontId="11" fillId="0" borderId="0" xfId="0" applyNumberFormat="1" applyFont="1"/>
    <xf numFmtId="2" fontId="65" fillId="0" borderId="0" xfId="0" applyNumberFormat="1" applyFont="1"/>
    <xf numFmtId="0" fontId="11" fillId="0" borderId="14" xfId="0" applyFont="1" applyBorder="1"/>
    <xf numFmtId="0" fontId="0" fillId="0" borderId="14" xfId="0" applyBorder="1"/>
    <xf numFmtId="0" fontId="0" fillId="0" borderId="15" xfId="0" applyBorder="1"/>
    <xf numFmtId="0" fontId="0" fillId="0" borderId="17" xfId="0" applyBorder="1"/>
    <xf numFmtId="0" fontId="11" fillId="0" borderId="9" xfId="0" applyFont="1" applyBorder="1"/>
    <xf numFmtId="0" fontId="0" fillId="0" borderId="9" xfId="0" applyBorder="1"/>
    <xf numFmtId="0" fontId="0" fillId="0" borderId="19" xfId="0" applyBorder="1"/>
    <xf numFmtId="2" fontId="11" fillId="17" borderId="0" xfId="0" applyNumberFormat="1" applyFont="1" applyFill="1"/>
    <xf numFmtId="2" fontId="18" fillId="0" borderId="0" xfId="0" applyNumberFormat="1" applyFont="1"/>
    <xf numFmtId="167" fontId="18" fillId="0" borderId="0" xfId="0" applyNumberFormat="1" applyFont="1"/>
    <xf numFmtId="167" fontId="17" fillId="0" borderId="0" xfId="0" applyNumberFormat="1" applyFont="1"/>
    <xf numFmtId="0" fontId="63" fillId="0" borderId="0" xfId="0" applyFont="1"/>
    <xf numFmtId="166" fontId="38" fillId="0" borderId="0" xfId="0" applyNumberFormat="1" applyFont="1"/>
    <xf numFmtId="166" fontId="0" fillId="0" borderId="15" xfId="0" applyNumberFormat="1" applyBorder="1"/>
    <xf numFmtId="166" fontId="0" fillId="0" borderId="17" xfId="0" applyNumberFormat="1" applyBorder="1"/>
    <xf numFmtId="166" fontId="0" fillId="0" borderId="19" xfId="0" applyNumberFormat="1" applyBorder="1"/>
    <xf numFmtId="164" fontId="13" fillId="0" borderId="0" xfId="0" applyNumberFormat="1" applyFont="1" applyAlignment="1">
      <alignment horizontal="left" vertical="top"/>
    </xf>
    <xf numFmtId="164" fontId="47" fillId="9" borderId="0" xfId="0" applyNumberFormat="1" applyFont="1" applyFill="1" applyAlignment="1">
      <alignment horizontal="left"/>
    </xf>
    <xf numFmtId="164" fontId="0" fillId="0" borderId="0" xfId="0" applyNumberFormat="1" applyAlignment="1">
      <alignment horizontal="left" vertical="top"/>
    </xf>
    <xf numFmtId="0" fontId="13" fillId="0" borderId="0" xfId="0" applyFont="1" applyAlignment="1">
      <alignment horizontal="left"/>
    </xf>
    <xf numFmtId="164" fontId="11" fillId="0" borderId="0" xfId="0" applyNumberFormat="1" applyFont="1" applyAlignment="1">
      <alignment horizontal="left" vertical="top"/>
    </xf>
    <xf numFmtId="165" fontId="0" fillId="0" borderId="0" xfId="0" applyNumberFormat="1" applyAlignment="1">
      <alignment horizontal="left" vertical="top"/>
    </xf>
    <xf numFmtId="0" fontId="0" fillId="0" borderId="0" xfId="0" applyAlignment="1">
      <alignment horizontal="left" vertical="top"/>
    </xf>
    <xf numFmtId="165" fontId="11" fillId="0" borderId="0" xfId="0" applyNumberFormat="1" applyFont="1" applyAlignment="1">
      <alignment horizontal="left" vertical="top"/>
    </xf>
    <xf numFmtId="0" fontId="11" fillId="0" borderId="0" xfId="0" applyFont="1" applyAlignment="1">
      <alignment horizontal="left" vertical="top"/>
    </xf>
    <xf numFmtId="0" fontId="17" fillId="0" borderId="0" xfId="0" applyFont="1" applyAlignment="1">
      <alignment horizontal="left" vertical="top"/>
    </xf>
    <xf numFmtId="165" fontId="13" fillId="0" borderId="0" xfId="0" applyNumberFormat="1" applyFont="1" applyAlignment="1">
      <alignment horizontal="left" vertical="top"/>
    </xf>
    <xf numFmtId="0" fontId="45" fillId="0" borderId="0" xfId="0" applyFont="1" applyAlignment="1">
      <alignment horizontal="left" vertical="top"/>
    </xf>
    <xf numFmtId="4" fontId="0" fillId="16" borderId="0" xfId="0" applyNumberFormat="1" applyFill="1"/>
    <xf numFmtId="0" fontId="46" fillId="0" borderId="0" xfId="0" applyFont="1"/>
    <xf numFmtId="164" fontId="47" fillId="0" borderId="0" xfId="0" applyNumberFormat="1" applyFont="1" applyAlignment="1">
      <alignment horizontal="left"/>
    </xf>
    <xf numFmtId="0" fontId="0" fillId="12" borderId="0" xfId="0" applyFill="1"/>
    <xf numFmtId="172" fontId="0" fillId="12" borderId="0" xfId="0" applyNumberFormat="1" applyFill="1"/>
    <xf numFmtId="11" fontId="0" fillId="21" borderId="0" xfId="0" applyNumberFormat="1" applyFill="1"/>
    <xf numFmtId="164" fontId="0" fillId="21" borderId="0" xfId="0" applyNumberFormat="1" applyFill="1"/>
    <xf numFmtId="0" fontId="0" fillId="25" borderId="0" xfId="0" applyFill="1"/>
    <xf numFmtId="0" fontId="0" fillId="25" borderId="0" xfId="0" applyFill="1" applyAlignment="1">
      <alignment horizontal="center"/>
    </xf>
    <xf numFmtId="11" fontId="0" fillId="18" borderId="0" xfId="0" applyNumberFormat="1" applyFill="1"/>
    <xf numFmtId="11" fontId="0" fillId="12" borderId="0" xfId="0" applyNumberFormat="1" applyFill="1"/>
    <xf numFmtId="0" fontId="0" fillId="27" borderId="0" xfId="0" applyFill="1" applyAlignment="1">
      <alignment horizontal="center"/>
    </xf>
    <xf numFmtId="0" fontId="47" fillId="25" borderId="0" xfId="0" applyFont="1" applyFill="1" applyAlignment="1">
      <alignment horizontal="center"/>
    </xf>
    <xf numFmtId="0" fontId="53" fillId="25" borderId="0" xfId="0" applyFont="1" applyFill="1"/>
    <xf numFmtId="0" fontId="58" fillId="25" borderId="0" xfId="0" applyFont="1" applyFill="1"/>
    <xf numFmtId="0" fontId="67" fillId="25" borderId="0" xfId="0" applyFont="1" applyFill="1"/>
    <xf numFmtId="0" fontId="47" fillId="0" borderId="0" xfId="0" applyFont="1" applyAlignment="1">
      <alignment horizontal="center"/>
    </xf>
    <xf numFmtId="4" fontId="0" fillId="26" borderId="0" xfId="0" applyNumberFormat="1" applyFill="1"/>
    <xf numFmtId="4" fontId="0" fillId="12" borderId="0" xfId="0" applyNumberFormat="1" applyFill="1"/>
    <xf numFmtId="4" fontId="13" fillId="26" borderId="3" xfId="0" applyNumberFormat="1" applyFont="1" applyFill="1" applyBorder="1"/>
    <xf numFmtId="4" fontId="13" fillId="26" borderId="4" xfId="0" applyNumberFormat="1" applyFont="1" applyFill="1" applyBorder="1"/>
    <xf numFmtId="4" fontId="0" fillId="24" borderId="0" xfId="0" applyNumberFormat="1" applyFill="1"/>
    <xf numFmtId="0" fontId="0" fillId="0" borderId="12" xfId="0" applyBorder="1" applyAlignment="1">
      <alignment horizontal="left"/>
    </xf>
    <xf numFmtId="0" fontId="43" fillId="0" borderId="12" xfId="0" applyFont="1" applyBorder="1"/>
    <xf numFmtId="0" fontId="11" fillId="5" borderId="12" xfId="0" applyFont="1" applyFill="1" applyBorder="1" applyAlignment="1">
      <alignment horizontal="left"/>
    </xf>
    <xf numFmtId="0" fontId="0" fillId="0" borderId="20" xfId="0" applyBorder="1" applyAlignment="1">
      <alignment horizontal="left"/>
    </xf>
    <xf numFmtId="0" fontId="0" fillId="11" borderId="21" xfId="0" applyFill="1" applyBorder="1"/>
    <xf numFmtId="0" fontId="11" fillId="11" borderId="21" xfId="0" applyFont="1" applyFill="1" applyBorder="1"/>
    <xf numFmtId="4" fontId="0" fillId="26" borderId="21" xfId="0" applyNumberFormat="1" applyFill="1" applyBorder="1" applyAlignment="1">
      <alignment horizontal="right"/>
    </xf>
    <xf numFmtId="4" fontId="11" fillId="12" borderId="21" xfId="0" applyNumberFormat="1" applyFont="1" applyFill="1" applyBorder="1" applyAlignment="1">
      <alignment horizontal="right"/>
    </xf>
    <xf numFmtId="0" fontId="64" fillId="4" borderId="0" xfId="0" applyFont="1" applyFill="1"/>
    <xf numFmtId="166" fontId="0" fillId="14" borderId="21" xfId="0" applyNumberFormat="1" applyFill="1" applyBorder="1" applyAlignment="1">
      <alignment horizontal="right"/>
    </xf>
    <xf numFmtId="166" fontId="0" fillId="4" borderId="21" xfId="0" applyNumberFormat="1" applyFill="1" applyBorder="1" applyAlignment="1">
      <alignment horizontal="right"/>
    </xf>
    <xf numFmtId="164" fontId="11" fillId="15" borderId="21" xfId="105" applyNumberFormat="1" applyFill="1" applyBorder="1" applyAlignment="1">
      <alignment horizontal="right"/>
    </xf>
    <xf numFmtId="164" fontId="47" fillId="14" borderId="21" xfId="0" applyNumberFormat="1" applyFont="1" applyFill="1" applyBorder="1" applyAlignment="1">
      <alignment horizontal="right"/>
    </xf>
    <xf numFmtId="164" fontId="47" fillId="0" borderId="0" xfId="0" applyNumberFormat="1" applyFont="1"/>
    <xf numFmtId="0" fontId="47" fillId="0" borderId="0" xfId="0" applyFont="1"/>
    <xf numFmtId="0" fontId="66" fillId="0" borderId="0" xfId="0" applyFont="1"/>
    <xf numFmtId="0" fontId="12" fillId="0" borderId="0" xfId="0" applyFont="1"/>
    <xf numFmtId="0" fontId="48" fillId="0" borderId="0" xfId="0" applyFont="1"/>
    <xf numFmtId="4" fontId="49" fillId="0" borderId="0" xfId="0" applyNumberFormat="1" applyFont="1"/>
    <xf numFmtId="11" fontId="11" fillId="0" borderId="0" xfId="0" quotePrefix="1" applyNumberFormat="1" applyFont="1"/>
    <xf numFmtId="11" fontId="50" fillId="0" borderId="0" xfId="0" applyNumberFormat="1" applyFont="1"/>
    <xf numFmtId="11" fontId="51" fillId="0" borderId="0" xfId="0" quotePrefix="1" applyNumberFormat="1" applyFont="1"/>
    <xf numFmtId="164" fontId="37" fillId="0" borderId="0" xfId="0" applyNumberFormat="1" applyFont="1"/>
    <xf numFmtId="165" fontId="38" fillId="0" borderId="0" xfId="0" applyNumberFormat="1" applyFont="1"/>
    <xf numFmtId="164" fontId="38" fillId="0" borderId="0" xfId="0" applyNumberFormat="1" applyFont="1"/>
    <xf numFmtId="167" fontId="11" fillId="0" borderId="0" xfId="0" applyNumberFormat="1" applyFont="1" applyAlignment="1">
      <alignment horizontal="center"/>
    </xf>
    <xf numFmtId="170" fontId="11" fillId="0" borderId="0" xfId="0" applyNumberFormat="1" applyFont="1" applyAlignment="1">
      <alignment horizontal="left" vertical="top"/>
    </xf>
    <xf numFmtId="167" fontId="11" fillId="0" borderId="0" xfId="0" applyNumberFormat="1" applyFont="1" applyAlignment="1">
      <alignment horizontal="left" vertical="top"/>
    </xf>
    <xf numFmtId="11" fontId="44" fillId="0" borderId="0" xfId="0" applyNumberFormat="1" applyFont="1"/>
    <xf numFmtId="169" fontId="11" fillId="0" borderId="0" xfId="0" applyNumberFormat="1" applyFont="1" applyAlignment="1">
      <alignment horizontal="left" vertical="top"/>
    </xf>
    <xf numFmtId="169" fontId="38" fillId="0" borderId="0" xfId="0" applyNumberFormat="1" applyFont="1"/>
    <xf numFmtId="169" fontId="18" fillId="0" borderId="0" xfId="0" applyNumberFormat="1" applyFont="1" applyAlignment="1">
      <alignment horizontal="left" vertical="top"/>
    </xf>
    <xf numFmtId="169" fontId="37" fillId="0" borderId="0" xfId="0" applyNumberFormat="1" applyFont="1"/>
    <xf numFmtId="169" fontId="0" fillId="0" borderId="0" xfId="0" applyNumberFormat="1" applyAlignment="1">
      <alignment horizontal="left" vertical="top"/>
    </xf>
    <xf numFmtId="165" fontId="16" fillId="0" borderId="0" xfId="0" applyNumberFormat="1" applyFont="1" applyAlignment="1">
      <alignment horizontal="left" vertical="top"/>
    </xf>
    <xf numFmtId="0" fontId="42" fillId="0" borderId="0" xfId="0" applyFont="1"/>
    <xf numFmtId="11" fontId="11" fillId="0" borderId="0" xfId="0" applyNumberFormat="1" applyFont="1" applyAlignment="1">
      <alignment horizontal="left" vertical="top"/>
    </xf>
    <xf numFmtId="173" fontId="0" fillId="0" borderId="0" xfId="0" applyNumberFormat="1"/>
    <xf numFmtId="0" fontId="11" fillId="0" borderId="0" xfId="0" applyFont="1" applyAlignment="1">
      <alignment horizontal="left" indent="1"/>
    </xf>
    <xf numFmtId="4" fontId="11" fillId="0" borderId="0" xfId="0" applyNumberFormat="1" applyFont="1"/>
    <xf numFmtId="2" fontId="0" fillId="26" borderId="0" xfId="0" applyNumberFormat="1" applyFill="1"/>
    <xf numFmtId="2" fontId="0" fillId="12" borderId="0" xfId="0" applyNumberFormat="1" applyFill="1"/>
    <xf numFmtId="11" fontId="0" fillId="14" borderId="0" xfId="0" applyNumberFormat="1" applyFill="1"/>
    <xf numFmtId="170" fontId="0" fillId="16" borderId="0" xfId="0" applyNumberFormat="1" applyFill="1"/>
    <xf numFmtId="170" fontId="0" fillId="26" borderId="0" xfId="0" applyNumberFormat="1" applyFill="1"/>
    <xf numFmtId="170" fontId="0" fillId="12" borderId="0" xfId="0" applyNumberFormat="1" applyFill="1"/>
    <xf numFmtId="11" fontId="0" fillId="16" borderId="0" xfId="0" applyNumberFormat="1" applyFill="1"/>
    <xf numFmtId="11" fontId="0" fillId="26" borderId="0" xfId="0" applyNumberFormat="1" applyFill="1"/>
    <xf numFmtId="168" fontId="0" fillId="16" borderId="0" xfId="0" applyNumberFormat="1" applyFill="1"/>
    <xf numFmtId="168" fontId="0" fillId="26" borderId="0" xfId="0" applyNumberFormat="1" applyFill="1"/>
    <xf numFmtId="168" fontId="0" fillId="12" borderId="0" xfId="0" applyNumberFormat="1" applyFill="1"/>
    <xf numFmtId="174" fontId="0" fillId="0" borderId="0" xfId="0" applyNumberFormat="1"/>
    <xf numFmtId="165" fontId="0" fillId="26" borderId="0" xfId="0" applyNumberFormat="1" applyFill="1"/>
    <xf numFmtId="165" fontId="0" fillId="12" borderId="0" xfId="0" applyNumberFormat="1" applyFill="1"/>
    <xf numFmtId="4" fontId="13" fillId="0" borderId="3" xfId="0" applyNumberFormat="1" applyFont="1" applyBorder="1"/>
    <xf numFmtId="4" fontId="13" fillId="0" borderId="4" xfId="0" applyNumberFormat="1" applyFont="1" applyBorder="1"/>
    <xf numFmtId="0" fontId="0" fillId="11" borderId="20" xfId="0" applyFill="1" applyBorder="1"/>
    <xf numFmtId="4" fontId="0" fillId="0" borderId="21" xfId="0" applyNumberFormat="1" applyBorder="1" applyAlignment="1">
      <alignment horizontal="right"/>
    </xf>
    <xf numFmtId="169" fontId="11" fillId="12" borderId="21" xfId="0" applyNumberFormat="1" applyFont="1" applyFill="1" applyBorder="1" applyAlignment="1">
      <alignment horizontal="right"/>
    </xf>
    <xf numFmtId="4" fontId="11" fillId="18" borderId="21" xfId="0" applyNumberFormat="1" applyFont="1" applyFill="1" applyBorder="1" applyAlignment="1">
      <alignment horizontal="right"/>
    </xf>
    <xf numFmtId="4" fontId="11" fillId="18" borderId="21" xfId="0" applyNumberFormat="1" applyFont="1" applyFill="1" applyBorder="1" applyAlignment="1">
      <alignment horizontal="left"/>
    </xf>
    <xf numFmtId="164" fontId="11" fillId="19" borderId="21" xfId="105" applyNumberFormat="1" applyFill="1" applyBorder="1" applyAlignment="1">
      <alignment horizontal="right"/>
    </xf>
    <xf numFmtId="164" fontId="0" fillId="20" borderId="21" xfId="0" applyNumberFormat="1" applyFill="1" applyBorder="1" applyAlignment="1">
      <alignment horizontal="right"/>
    </xf>
    <xf numFmtId="164" fontId="0" fillId="14" borderId="21" xfId="0" applyNumberFormat="1" applyFill="1" applyBorder="1" applyAlignment="1">
      <alignment horizontal="right"/>
    </xf>
    <xf numFmtId="164" fontId="0" fillId="14" borderId="12" xfId="0" applyNumberFormat="1" applyFill="1" applyBorder="1" applyAlignment="1">
      <alignment horizontal="right"/>
    </xf>
    <xf numFmtId="0" fontId="0" fillId="25" borderId="22" xfId="0" applyFill="1" applyBorder="1"/>
    <xf numFmtId="0" fontId="11" fillId="14" borderId="0" xfId="0" applyFont="1" applyFill="1"/>
    <xf numFmtId="0" fontId="0" fillId="28" borderId="0" xfId="0" applyFill="1"/>
    <xf numFmtId="0" fontId="0" fillId="28" borderId="0" xfId="0" applyFill="1" applyAlignment="1">
      <alignment horizontal="center"/>
    </xf>
  </cellXfs>
  <cellStyles count="106">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30" builtinId="9" hidden="1"/>
    <cellStyle name="Gevolgde hyperlink" xfId="32" builtinId="9" hidden="1"/>
    <cellStyle name="Gevolgde hyperlink" xfId="34" builtinId="9" hidden="1"/>
    <cellStyle name="Gevolgde hyperlink" xfId="36" builtinId="9" hidden="1"/>
    <cellStyle name="Gevolgde hyperlink" xfId="38" builtinId="9" hidden="1"/>
    <cellStyle name="Gevolgde hyperlink" xfId="40" builtinId="9" hidden="1"/>
    <cellStyle name="Gevolgde hyperlink" xfId="42" builtinId="9" hidden="1"/>
    <cellStyle name="Gevolgde hyperlink" xfId="44" builtinId="9" hidden="1"/>
    <cellStyle name="Gevolgde hyperlink" xfId="46" builtinId="9" hidden="1"/>
    <cellStyle name="Gevolgde hyperlink" xfId="48" builtinId="9" hidden="1"/>
    <cellStyle name="Gevolgde hyperlink" xfId="50" builtinId="9" hidden="1"/>
    <cellStyle name="Gevolgde hyperlink" xfId="52" builtinId="9" hidden="1"/>
    <cellStyle name="Gevolgde hyperlink" xfId="54" builtinId="9" hidden="1"/>
    <cellStyle name="Gevolgde hyperlink" xfId="56" builtinId="9" hidden="1"/>
    <cellStyle name="Gevolgde hyperlink" xfId="58" builtinId="9" hidden="1"/>
    <cellStyle name="Gevolgde hyperlink" xfId="60" builtinId="9" hidden="1"/>
    <cellStyle name="Gevolgde hyperlink" xfId="62" builtinId="9" hidden="1"/>
    <cellStyle name="Gevolgde hyperlink" xfId="64" builtinId="9" hidden="1"/>
    <cellStyle name="Gevolgde hyperlink" xfId="66" builtinId="9" hidden="1"/>
    <cellStyle name="Gevolgde hyperlink" xfId="68" builtinId="9" hidden="1"/>
    <cellStyle name="Gevolgde hyperlink" xfId="70" builtinId="9" hidden="1"/>
    <cellStyle name="Gevolgde hyperlink" xfId="72" builtinId="9" hidden="1"/>
    <cellStyle name="Gevolgde hyperlink" xfId="74" builtinId="9" hidden="1"/>
    <cellStyle name="Gevolgde hyperlink" xfId="76" builtinId="9" hidden="1"/>
    <cellStyle name="Gevolgde hyperlink" xfId="78" builtinId="9" hidden="1"/>
    <cellStyle name="Gevolgde hyperlink" xfId="80" builtinId="9" hidden="1"/>
    <cellStyle name="Gevolgde hyperlink" xfId="82" builtinId="9" hidden="1"/>
    <cellStyle name="Gevolgde hyperlink" xfId="84" builtinId="9" hidden="1"/>
    <cellStyle name="Gevolgde hyperlink" xfId="86" builtinId="9" hidden="1"/>
    <cellStyle name="Gevolgde hyperlink" xfId="88" builtinId="9" hidden="1"/>
    <cellStyle name="Gevolgde hyperlink" xfId="90" builtinId="9" hidden="1"/>
    <cellStyle name="Gevolgde hyperlink" xfId="92" builtinId="9" hidden="1"/>
    <cellStyle name="Gevolgde hyperlink" xfId="9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2" xfId="99" xr:uid="{E9DDE1B3-EE9A-C245-9359-9A27101E6311}"/>
    <cellStyle name="Normal 2" xfId="95" xr:uid="{00000000-0005-0000-0000-000060000000}"/>
    <cellStyle name="Normal 3" xfId="96" xr:uid="{00000000-0005-0000-0000-000061000000}"/>
    <cellStyle name="Normal 4" xfId="97" xr:uid="{F88D176D-105C-154E-BE12-85A94631D65C}"/>
    <cellStyle name="Normal_Sheet1" xfId="102" xr:uid="{E346532B-843D-4F72-BB4C-55D26DF3D556}"/>
    <cellStyle name="Standaard" xfId="0" builtinId="0"/>
    <cellStyle name="Standaard 2" xfId="98" xr:uid="{7FA04F7F-8BA4-4F06-9AB4-9D495693615D}"/>
    <cellStyle name="Standaard 2 2" xfId="104" xr:uid="{927CB114-15E9-41B0-9FF7-9994074E076E}"/>
    <cellStyle name="Standaard 3" xfId="100" xr:uid="{5FC07EC0-81AC-42CB-A5F6-A09572EAF9CF}"/>
    <cellStyle name="Standaard 3 2" xfId="105" xr:uid="{A0E76B71-BD11-447A-BBA9-3CB113D78CDD}"/>
    <cellStyle name="Standaard 4" xfId="101" xr:uid="{C16DD024-CCE5-41F7-B5E3-D34CCFDACF12}"/>
    <cellStyle name="Standard_Tabelle3" xfId="103" xr:uid="{0BC4C069-DE42-45F3-A13C-9F840B5F2DCD}"/>
  </cellStyles>
  <dxfs count="1">
    <dxf>
      <font>
        <color rgb="FF9C0006"/>
      </font>
      <fill>
        <patternFill>
          <bgColor rgb="FFFFC7CE"/>
        </patternFill>
      </fill>
    </dxf>
  </dxfs>
  <tableStyles count="0" defaultTableStyle="TableStyleMedium9" defaultPivotStyle="PivotStyleMedium4"/>
  <colors>
    <mruColors>
      <color rgb="FFBDD7EE"/>
      <color rgb="FFFFFFCC"/>
      <color rgb="FFFFCC99"/>
      <color rgb="FF01B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F1FD-8846-B8DE-71FC46FE3A95}"/>
              </c:ext>
            </c:extLst>
          </c:dPt>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CO2kg'!$AA$13:$AA$66</c:f>
              <c:numCache>
                <c:formatCode>General</c:formatCode>
                <c:ptCount val="54"/>
                <c:pt idx="0">
                  <c:v>2283.1900000000005</c:v>
                </c:pt>
                <c:pt idx="1">
                  <c:v>105</c:v>
                </c:pt>
                <c:pt idx="2">
                  <c:v>2480.6299882000008</c:v>
                </c:pt>
                <c:pt idx="3">
                  <c:v>236.96081826666671</c:v>
                </c:pt>
                <c:pt idx="4">
                  <c:v>134.4</c:v>
                </c:pt>
                <c:pt idx="5">
                  <c:v>27.572626799999998</c:v>
                </c:pt>
                <c:pt idx="6">
                  <c:v>5220.3393000000005</c:v>
                </c:pt>
                <c:pt idx="7">
                  <c:v>225.23323199999999</c:v>
                </c:pt>
                <c:pt idx="8">
                  <c:v>34.806025333333345</c:v>
                </c:pt>
                <c:pt idx="9">
                  <c:v>80.315653600000005</c:v>
                </c:pt>
                <c:pt idx="10">
                  <c:v>0</c:v>
                </c:pt>
                <c:pt idx="11">
                  <c:v>0</c:v>
                </c:pt>
                <c:pt idx="12">
                  <c:v>0</c:v>
                </c:pt>
                <c:pt idx="13">
                  <c:v>0</c:v>
                </c:pt>
                <c:pt idx="14">
                  <c:v>0</c:v>
                </c:pt>
                <c:pt idx="15">
                  <c:v>0</c:v>
                </c:pt>
                <c:pt idx="16">
                  <c:v>0</c:v>
                </c:pt>
                <c:pt idx="17">
                  <c:v>0</c:v>
                </c:pt>
                <c:pt idx="19">
                  <c:v>1844.9874986666664</c:v>
                </c:pt>
                <c:pt idx="20">
                  <c:v>2313.1869600000005</c:v>
                </c:pt>
                <c:pt idx="21">
                  <c:v>0</c:v>
                </c:pt>
                <c:pt idx="22">
                  <c:v>0</c:v>
                </c:pt>
                <c:pt idx="24">
                  <c:v>133.7115024</c:v>
                </c:pt>
                <c:pt idx="25">
                  <c:v>23.044519399999999</c:v>
                </c:pt>
                <c:pt idx="26">
                  <c:v>103.20321200000001</c:v>
                </c:pt>
                <c:pt idx="27">
                  <c:v>0</c:v>
                </c:pt>
                <c:pt idx="28">
                  <c:v>0</c:v>
                </c:pt>
                <c:pt idx="29">
                  <c:v>0</c:v>
                </c:pt>
                <c:pt idx="30">
                  <c:v>0</c:v>
                </c:pt>
                <c:pt idx="32">
                  <c:v>9194.4706560000013</c:v>
                </c:pt>
                <c:pt idx="33">
                  <c:v>0</c:v>
                </c:pt>
                <c:pt idx="34">
                  <c:v>0</c:v>
                </c:pt>
                <c:pt idx="35">
                  <c:v>550.94265408000001</c:v>
                </c:pt>
                <c:pt idx="38">
                  <c:v>0</c:v>
                </c:pt>
                <c:pt idx="39">
                  <c:v>0</c:v>
                </c:pt>
                <c:pt idx="40">
                  <c:v>0</c:v>
                </c:pt>
                <c:pt idx="41">
                  <c:v>0</c:v>
                </c:pt>
                <c:pt idx="42">
                  <c:v>-19.024133800000001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F1FD-8846-B8DE-71FC46FE3A95}"/>
            </c:ext>
          </c:extLst>
        </c:ser>
        <c:ser>
          <c:idx val="1"/>
          <c:order val="1"/>
          <c:spPr>
            <a:solidFill>
              <a:srgbClr val="0070C0">
                <a:alpha val="90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CO2kg'!$AB$13:$AB$66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2-F1FD-8846-B8DE-71FC46FE3A95}"/>
            </c:ext>
          </c:extLst>
        </c:ser>
        <c:ser>
          <c:idx val="2"/>
          <c:order val="2"/>
          <c:spPr>
            <a:solidFill>
              <a:srgbClr val="0070C0">
                <a:alpha val="80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CO2kg'!$AC$13:$AC$66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8">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3-F1FD-8846-B8DE-71FC46FE3A95}"/>
            </c:ext>
          </c:extLst>
        </c:ser>
        <c:ser>
          <c:idx val="3"/>
          <c:order val="3"/>
          <c:spPr>
            <a:solidFill>
              <a:srgbClr val="0070C0">
                <a:alpha val="70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CO2kg'!$AD$13:$AD$66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8">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4-F1FD-8846-B8DE-71FC46FE3A95}"/>
            </c:ext>
          </c:extLst>
        </c:ser>
        <c:ser>
          <c:idx val="4"/>
          <c:order val="4"/>
          <c:spPr>
            <a:solidFill>
              <a:srgbClr val="0070C0">
                <a:alpha val="60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CO2kg'!$AE$13:$AE$66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8">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5-F1FD-8846-B8DE-71FC46FE3A95}"/>
            </c:ext>
          </c:extLst>
        </c:ser>
        <c:ser>
          <c:idx val="5"/>
          <c:order val="5"/>
          <c:spPr>
            <a:solidFill>
              <a:srgbClr val="0070C0">
                <a:alpha val="50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CO2kg'!$AF$13:$AF$66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8">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6-F1FD-8846-B8DE-71FC46FE3A95}"/>
            </c:ext>
          </c:extLst>
        </c:ser>
        <c:ser>
          <c:idx val="6"/>
          <c:order val="6"/>
          <c:spPr>
            <a:solidFill>
              <a:srgbClr val="0070C0">
                <a:alpha val="40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CO2kg'!$AG$13:$AG$66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8">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7-F1FD-8846-B8DE-71FC46FE3A95}"/>
            </c:ext>
          </c:extLst>
        </c:ser>
        <c:ser>
          <c:idx val="7"/>
          <c:order val="7"/>
          <c:spPr>
            <a:solidFill>
              <a:srgbClr val="0070C0">
                <a:alpha val="30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CO2kg'!$AH$13:$AH$66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8">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8-F1FD-8846-B8DE-71FC46FE3A95}"/>
            </c:ext>
          </c:extLst>
        </c:ser>
        <c:ser>
          <c:idx val="8"/>
          <c:order val="8"/>
          <c:spPr>
            <a:solidFill>
              <a:srgbClr val="0070C0">
                <a:alpha val="20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CO2kg'!$AI$13:$AI$66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8">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9-F1FD-8846-B8DE-71FC46FE3A95}"/>
            </c:ext>
          </c:extLst>
        </c:ser>
        <c:ser>
          <c:idx val="9"/>
          <c:order val="9"/>
          <c:spPr>
            <a:solidFill>
              <a:srgbClr val="0070C0">
                <a:alpha val="10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CO2kg'!$AJ$13:$AJ$66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8">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A-F1FD-8846-B8DE-71FC46FE3A95}"/>
            </c:ext>
          </c:extLst>
        </c:ser>
        <c:ser>
          <c:idx val="10"/>
          <c:order val="10"/>
          <c:spPr>
            <a:solidFill>
              <a:srgbClr val="0070C0">
                <a:alpha val="5000"/>
              </a:srgbClr>
            </a:solidFill>
            <a:ln>
              <a:noFill/>
            </a:ln>
            <a:effectLst/>
          </c:spPr>
          <c:invertIfNegative val="0"/>
          <c:cat>
            <c:strRef>
              <c:f>'Volvo C40 recharge CO2kg'!$Z$13:$Z$66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CO2kg'!$AK$13:$AK$66</c:f>
              <c:numCache>
                <c:formatCode>General</c:formatCode>
                <c:ptCount val="54"/>
                <c:pt idx="0">
                  <c:v>195.70200000000006</c:v>
                </c:pt>
                <c:pt idx="1">
                  <c:v>9</c:v>
                </c:pt>
                <c:pt idx="2">
                  <c:v>212.62542756000002</c:v>
                </c:pt>
                <c:pt idx="3">
                  <c:v>20.310927280000001</c:v>
                </c:pt>
                <c:pt idx="4">
                  <c:v>11.52</c:v>
                </c:pt>
                <c:pt idx="5">
                  <c:v>0.61272504000000005</c:v>
                </c:pt>
                <c:pt idx="6">
                  <c:v>116.00754000000002</c:v>
                </c:pt>
                <c:pt idx="7">
                  <c:v>19.3057056</c:v>
                </c:pt>
                <c:pt idx="8">
                  <c:v>2.9833736000000006</c:v>
                </c:pt>
                <c:pt idx="9">
                  <c:v>6.8841988799999996</c:v>
                </c:pt>
                <c:pt idx="10">
                  <c:v>0</c:v>
                </c:pt>
                <c:pt idx="11">
                  <c:v>0</c:v>
                </c:pt>
                <c:pt idx="12">
                  <c:v>0</c:v>
                </c:pt>
                <c:pt idx="13">
                  <c:v>0</c:v>
                </c:pt>
                <c:pt idx="14">
                  <c:v>0</c:v>
                </c:pt>
                <c:pt idx="15">
                  <c:v>0</c:v>
                </c:pt>
                <c:pt idx="16">
                  <c:v>0</c:v>
                </c:pt>
                <c:pt idx="17">
                  <c:v>0</c:v>
                </c:pt>
                <c:pt idx="18">
                  <c:v>0</c:v>
                </c:pt>
                <c:pt idx="19">
                  <c:v>158.14178559999999</c:v>
                </c:pt>
                <c:pt idx="20">
                  <c:v>198.273168</c:v>
                </c:pt>
                <c:pt idx="21">
                  <c:v>0</c:v>
                </c:pt>
                <c:pt idx="22">
                  <c:v>0</c:v>
                </c:pt>
                <c:pt idx="24">
                  <c:v>11.460985920000001</c:v>
                </c:pt>
                <c:pt idx="25">
                  <c:v>1.9752445199999997</c:v>
                </c:pt>
                <c:pt idx="26">
                  <c:v>8.8459895999999993</c:v>
                </c:pt>
                <c:pt idx="27">
                  <c:v>0</c:v>
                </c:pt>
                <c:pt idx="28">
                  <c:v>0</c:v>
                </c:pt>
                <c:pt idx="29">
                  <c:v>0</c:v>
                </c:pt>
                <c:pt idx="30">
                  <c:v>0</c:v>
                </c:pt>
                <c:pt idx="32">
                  <c:v>788.09748479999996</c:v>
                </c:pt>
                <c:pt idx="33">
                  <c:v>0</c:v>
                </c:pt>
                <c:pt idx="34">
                  <c:v>0</c:v>
                </c:pt>
                <c:pt idx="35">
                  <c:v>47.223656063999996</c:v>
                </c:pt>
                <c:pt idx="38">
                  <c:v>0</c:v>
                </c:pt>
                <c:pt idx="39">
                  <c:v>0</c:v>
                </c:pt>
                <c:pt idx="40">
                  <c:v>0</c:v>
                </c:pt>
                <c:pt idx="41">
                  <c:v>0</c:v>
                </c:pt>
                <c:pt idx="42">
                  <c:v>-1.6306400400000001</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B-F1FD-8846-B8DE-71FC46FE3A9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6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2EF-EA41-B80D-E3E9B722183C}"/>
              </c:ext>
            </c:extLst>
          </c:dPt>
          <c:cat>
            <c:strRef>
              <c:f>'Volvo C40 recharge CO2kg'!$AM$13:$AM$16</c:f>
              <c:strCache>
                <c:ptCount val="4"/>
                <c:pt idx="0">
                  <c:v>Materials &amp; Mfg.</c:v>
                </c:pt>
                <c:pt idx="1">
                  <c:v>Transport</c:v>
                </c:pt>
                <c:pt idx="2">
                  <c:v>Use</c:v>
                </c:pt>
                <c:pt idx="3">
                  <c:v>End of Life</c:v>
                </c:pt>
              </c:strCache>
            </c:strRef>
          </c:cat>
          <c:val>
            <c:numRef>
              <c:f>'Volvo C40 recharge CO2kg'!$AN$13:$AN$16</c:f>
              <c:numCache>
                <c:formatCode>General</c:formatCode>
                <c:ptCount val="4"/>
                <c:pt idx="0">
                  <c:v>14986.622102866671</c:v>
                </c:pt>
                <c:pt idx="1">
                  <c:v>259.95923379999999</c:v>
                </c:pt>
                <c:pt idx="2">
                  <c:v>9745.4133100800009</c:v>
                </c:pt>
                <c:pt idx="3">
                  <c:v>-19.024133800000001</c:v>
                </c:pt>
              </c:numCache>
            </c:numRef>
          </c:val>
          <c:extLst>
            <c:ext xmlns:c16="http://schemas.microsoft.com/office/drawing/2014/chart" uri="{C3380CC4-5D6E-409C-BE32-E72D297353CC}">
              <c16:uniqueId val="{00000001-82EF-EA41-B80D-E3E9B722183C}"/>
            </c:ext>
          </c:extLst>
        </c:ser>
        <c:ser>
          <c:idx val="1"/>
          <c:order val="1"/>
          <c:spPr>
            <a:solidFill>
              <a:srgbClr val="0070C0">
                <a:alpha val="90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CO2kg'!$AO$13:$AO$16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2-82EF-EA41-B80D-E3E9B722183C}"/>
            </c:ext>
          </c:extLst>
        </c:ser>
        <c:ser>
          <c:idx val="2"/>
          <c:order val="2"/>
          <c:spPr>
            <a:solidFill>
              <a:srgbClr val="0070C0">
                <a:alpha val="80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CO2kg'!$AP$13:$AP$16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3-82EF-EA41-B80D-E3E9B722183C}"/>
            </c:ext>
          </c:extLst>
        </c:ser>
        <c:ser>
          <c:idx val="3"/>
          <c:order val="3"/>
          <c:spPr>
            <a:solidFill>
              <a:srgbClr val="0070C0">
                <a:alpha val="70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CO2kg'!$AQ$13:$AQ$16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4-82EF-EA41-B80D-E3E9B722183C}"/>
            </c:ext>
          </c:extLst>
        </c:ser>
        <c:ser>
          <c:idx val="4"/>
          <c:order val="4"/>
          <c:spPr>
            <a:solidFill>
              <a:srgbClr val="0070C0">
                <a:alpha val="60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CO2kg'!$AR$13:$AR$16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5-82EF-EA41-B80D-E3E9B722183C}"/>
            </c:ext>
          </c:extLst>
        </c:ser>
        <c:ser>
          <c:idx val="5"/>
          <c:order val="5"/>
          <c:spPr>
            <a:solidFill>
              <a:srgbClr val="0070C0">
                <a:alpha val="50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CO2kg'!$AS$13:$AS$16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6-82EF-EA41-B80D-E3E9B722183C}"/>
            </c:ext>
          </c:extLst>
        </c:ser>
        <c:ser>
          <c:idx val="6"/>
          <c:order val="6"/>
          <c:spPr>
            <a:solidFill>
              <a:srgbClr val="0070C0">
                <a:alpha val="40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CO2kg'!$AT$13:$AT$16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7-82EF-EA41-B80D-E3E9B722183C}"/>
            </c:ext>
          </c:extLst>
        </c:ser>
        <c:ser>
          <c:idx val="7"/>
          <c:order val="7"/>
          <c:spPr>
            <a:solidFill>
              <a:srgbClr val="0070C0">
                <a:alpha val="30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CO2kg'!$AU$13:$AU$16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8-82EF-EA41-B80D-E3E9B722183C}"/>
            </c:ext>
          </c:extLst>
        </c:ser>
        <c:ser>
          <c:idx val="8"/>
          <c:order val="8"/>
          <c:spPr>
            <a:solidFill>
              <a:srgbClr val="0070C0">
                <a:alpha val="20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CO2kg'!$AV$13:$AV$16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9-82EF-EA41-B80D-E3E9B722183C}"/>
            </c:ext>
          </c:extLst>
        </c:ser>
        <c:ser>
          <c:idx val="9"/>
          <c:order val="9"/>
          <c:spPr>
            <a:solidFill>
              <a:srgbClr val="0070C0">
                <a:alpha val="10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CO2kg'!$AW$13:$AW$16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A-82EF-EA41-B80D-E3E9B722183C}"/>
            </c:ext>
          </c:extLst>
        </c:ser>
        <c:ser>
          <c:idx val="10"/>
          <c:order val="10"/>
          <c:spPr>
            <a:solidFill>
              <a:srgbClr val="0070C0">
                <a:alpha val="5000"/>
              </a:srgbClr>
            </a:solidFill>
            <a:ln>
              <a:noFill/>
            </a:ln>
            <a:effectLst/>
          </c:spPr>
          <c:invertIfNegative val="0"/>
          <c:cat>
            <c:strRef>
              <c:f>'Volvo C40 recharge CO2kg'!$AM$13:$AM$16</c:f>
              <c:strCache>
                <c:ptCount val="4"/>
                <c:pt idx="0">
                  <c:v>Materials &amp; Mfg.</c:v>
                </c:pt>
                <c:pt idx="1">
                  <c:v>Transport</c:v>
                </c:pt>
                <c:pt idx="2">
                  <c:v>Use</c:v>
                </c:pt>
                <c:pt idx="3">
                  <c:v>End of Life</c:v>
                </c:pt>
              </c:strCache>
            </c:strRef>
          </c:cat>
          <c:val>
            <c:numRef>
              <c:f>'Volvo C40 recharge CO2kg'!$AX$13:$AX$16</c:f>
              <c:numCache>
                <c:formatCode>General</c:formatCode>
                <c:ptCount val="4"/>
                <c:pt idx="0">
                  <c:v>951.36685155999999</c:v>
                </c:pt>
                <c:pt idx="1">
                  <c:v>22.282220039999999</c:v>
                </c:pt>
                <c:pt idx="2">
                  <c:v>835.32114086399997</c:v>
                </c:pt>
                <c:pt idx="3">
                  <c:v>-1.6306400400000001</c:v>
                </c:pt>
              </c:numCache>
            </c:numRef>
          </c:val>
          <c:extLst>
            <c:ext xmlns:c16="http://schemas.microsoft.com/office/drawing/2014/chart" uri="{C3380CC4-5D6E-409C-BE32-E72D297353CC}">
              <c16:uniqueId val="{0000000B-82EF-EA41-B80D-E3E9B722183C}"/>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1200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break-even distance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'Volvo C40 recharge CO2kg'!$O$82</c:f>
              <c:strCache>
                <c:ptCount val="1"/>
                <c:pt idx="0">
                  <c:v>netherlands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'Volvo C40 recharge CO2kg'!$N$83:$N$84</c:f>
              <c:numCache>
                <c:formatCode>General</c:formatCode>
                <c:ptCount val="2"/>
                <c:pt idx="0">
                  <c:v>0</c:v>
                </c:pt>
                <c:pt idx="1">
                  <c:v>200000</c:v>
                </c:pt>
              </c:numCache>
            </c:numRef>
          </c:xVal>
          <c:yVal>
            <c:numRef>
              <c:f>'Volvo C40 recharge CO2kg'!$O$83:$O$84</c:f>
              <c:numCache>
                <c:formatCode>#,##0</c:formatCode>
                <c:ptCount val="2"/>
                <c:pt idx="0">
                  <c:v>6658.051377173334</c:v>
                </c:pt>
                <c:pt idx="1">
                  <c:v>19793.009457173335</c:v>
                </c:pt>
              </c:numCache>
            </c:numRef>
          </c:yVal>
          <c:smooth val="0"/>
          <c:extLst>
            <c:ext xmlns:c16="http://schemas.microsoft.com/office/drawing/2014/chart" uri="{C3380CC4-5D6E-409C-BE32-E72D297353CC}">
              <c16:uniqueId val="{00000000-B02B-4CF4-AB0D-B44D78E702A0}"/>
            </c:ext>
          </c:extLst>
        </c:ser>
        <c:ser>
          <c:idx val="1"/>
          <c:order val="1"/>
          <c:tx>
            <c:strRef>
              <c:f>'Volvo C40 recharge CO2kg'!$P$82</c:f>
              <c:strCache>
                <c:ptCount val="1"/>
                <c:pt idx="0">
                  <c:v>france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'Volvo C40 recharge CO2kg'!$N$83:$N$84</c:f>
              <c:numCache>
                <c:formatCode>General</c:formatCode>
                <c:ptCount val="2"/>
                <c:pt idx="0">
                  <c:v>0</c:v>
                </c:pt>
                <c:pt idx="1">
                  <c:v>200000</c:v>
                </c:pt>
              </c:numCache>
            </c:numRef>
          </c:xVal>
          <c:yVal>
            <c:numRef>
              <c:f>'Volvo C40 recharge CO2kg'!$P$83:$P$84</c:f>
              <c:numCache>
                <c:formatCode>#,##0</c:formatCode>
                <c:ptCount val="2"/>
                <c:pt idx="0">
                  <c:v>6658.051377173334</c:v>
                </c:pt>
                <c:pt idx="1">
                  <c:v>8410.2688171733334</c:v>
                </c:pt>
              </c:numCache>
            </c:numRef>
          </c:yVal>
          <c:smooth val="0"/>
          <c:extLst>
            <c:ext xmlns:c16="http://schemas.microsoft.com/office/drawing/2014/chart" uri="{C3380CC4-5D6E-409C-BE32-E72D297353CC}">
              <c16:uniqueId val="{00000001-B02B-4CF4-AB0D-B44D78E702A0}"/>
            </c:ext>
          </c:extLst>
        </c:ser>
        <c:ser>
          <c:idx val="2"/>
          <c:order val="2"/>
          <c:tx>
            <c:strRef>
              <c:f>'Volvo C40 recharge CO2kg'!$Q$82</c:f>
              <c:strCache>
                <c:ptCount val="1"/>
                <c:pt idx="0">
                  <c:v>sweden</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'Volvo C40 recharge CO2kg'!$N$83:$N$84</c:f>
              <c:numCache>
                <c:formatCode>General</c:formatCode>
                <c:ptCount val="2"/>
                <c:pt idx="0">
                  <c:v>0</c:v>
                </c:pt>
                <c:pt idx="1">
                  <c:v>200000</c:v>
                </c:pt>
              </c:numCache>
            </c:numRef>
          </c:xVal>
          <c:yVal>
            <c:numRef>
              <c:f>'Volvo C40 recharge CO2kg'!$Q$83:$Q$84</c:f>
              <c:numCache>
                <c:formatCode>#,##0</c:formatCode>
                <c:ptCount val="2"/>
                <c:pt idx="0">
                  <c:v>6658.051377173334</c:v>
                </c:pt>
                <c:pt idx="1">
                  <c:v>8232.4032811733341</c:v>
                </c:pt>
              </c:numCache>
            </c:numRef>
          </c:yVal>
          <c:smooth val="0"/>
          <c:extLst>
            <c:ext xmlns:c16="http://schemas.microsoft.com/office/drawing/2014/chart" uri="{C3380CC4-5D6E-409C-BE32-E72D297353CC}">
              <c16:uniqueId val="{00000002-B02B-4CF4-AB0D-B44D78E702A0}"/>
            </c:ext>
          </c:extLst>
        </c:ser>
        <c:ser>
          <c:idx val="3"/>
          <c:order val="3"/>
          <c:tx>
            <c:strRef>
              <c:f>'Volvo C40 recharge CO2kg'!$R$82</c:f>
              <c:strCache>
                <c:ptCount val="1"/>
                <c:pt idx="0">
                  <c:v>norway</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'Volvo C40 recharge CO2kg'!$N$83:$N$84</c:f>
              <c:numCache>
                <c:formatCode>General</c:formatCode>
                <c:ptCount val="2"/>
                <c:pt idx="0">
                  <c:v>0</c:v>
                </c:pt>
                <c:pt idx="1">
                  <c:v>200000</c:v>
                </c:pt>
              </c:numCache>
            </c:numRef>
          </c:xVal>
          <c:yVal>
            <c:numRef>
              <c:f>'Volvo C40 recharge CO2kg'!$R$83:$R$84</c:f>
              <c:numCache>
                <c:formatCode>#,##0</c:formatCode>
                <c:ptCount val="2"/>
                <c:pt idx="0">
                  <c:v>6658.051377173334</c:v>
                </c:pt>
                <c:pt idx="1">
                  <c:v>7445.1123115733335</c:v>
                </c:pt>
              </c:numCache>
            </c:numRef>
          </c:yVal>
          <c:smooth val="0"/>
          <c:extLst>
            <c:ext xmlns:c16="http://schemas.microsoft.com/office/drawing/2014/chart" uri="{C3380CC4-5D6E-409C-BE32-E72D297353CC}">
              <c16:uniqueId val="{00000005-B02B-4CF4-AB0D-B44D78E702A0}"/>
            </c:ext>
          </c:extLst>
        </c:ser>
        <c:ser>
          <c:idx val="4"/>
          <c:order val="4"/>
          <c:tx>
            <c:strRef>
              <c:f>'Volvo C40 recharge CO2kg'!$S$82</c:f>
              <c:strCache>
                <c:ptCount val="1"/>
                <c:pt idx="0">
                  <c:v>poland</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'Volvo C40 recharge CO2kg'!$N$83:$N$84</c:f>
              <c:numCache>
                <c:formatCode>General</c:formatCode>
                <c:ptCount val="2"/>
                <c:pt idx="0">
                  <c:v>0</c:v>
                </c:pt>
                <c:pt idx="1">
                  <c:v>200000</c:v>
                </c:pt>
              </c:numCache>
            </c:numRef>
          </c:xVal>
          <c:yVal>
            <c:numRef>
              <c:f>'Volvo C40 recharge CO2kg'!$S$83:$S$84</c:f>
              <c:numCache>
                <c:formatCode>#,##0</c:formatCode>
                <c:ptCount val="2"/>
                <c:pt idx="0">
                  <c:v>6658.051377173334</c:v>
                </c:pt>
                <c:pt idx="1">
                  <c:v>32108.624817173339</c:v>
                </c:pt>
              </c:numCache>
            </c:numRef>
          </c:yVal>
          <c:smooth val="0"/>
          <c:extLst>
            <c:ext xmlns:c16="http://schemas.microsoft.com/office/drawing/2014/chart" uri="{C3380CC4-5D6E-409C-BE32-E72D297353CC}">
              <c16:uniqueId val="{00000006-B02B-4CF4-AB0D-B44D78E702A0}"/>
            </c:ext>
          </c:extLst>
        </c:ser>
        <c:ser>
          <c:idx val="5"/>
          <c:order val="5"/>
          <c:tx>
            <c:strRef>
              <c:f>'Volvo C40 recharge CO2kg'!$T$82</c:f>
              <c:strCache>
                <c:ptCount val="1"/>
                <c:pt idx="0">
                  <c:v>petrol</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'Volvo C40 recharge CO2kg'!$N$83:$N$84</c:f>
              <c:numCache>
                <c:formatCode>General</c:formatCode>
                <c:ptCount val="2"/>
                <c:pt idx="0">
                  <c:v>0</c:v>
                </c:pt>
                <c:pt idx="1">
                  <c:v>200000</c:v>
                </c:pt>
              </c:numCache>
            </c:numRef>
          </c:xVal>
          <c:yVal>
            <c:numRef>
              <c:f>'Volvo C40 recharge CO2kg'!$T$83:$T$84</c:f>
              <c:numCache>
                <c:formatCode>#,##0</c:formatCode>
                <c:ptCount val="2"/>
                <c:pt idx="0" formatCode="General">
                  <c:v>0</c:v>
                </c:pt>
                <c:pt idx="1">
                  <c:v>45878.000000000007</c:v>
                </c:pt>
              </c:numCache>
            </c:numRef>
          </c:yVal>
          <c:smooth val="0"/>
          <c:extLst>
            <c:ext xmlns:c16="http://schemas.microsoft.com/office/drawing/2014/chart" uri="{C3380CC4-5D6E-409C-BE32-E72D297353CC}">
              <c16:uniqueId val="{00000007-B02B-4CF4-AB0D-B44D78E702A0}"/>
            </c:ext>
          </c:extLst>
        </c:ser>
        <c:dLbls>
          <c:showLegendKey val="0"/>
          <c:showVal val="0"/>
          <c:showCatName val="0"/>
          <c:showSerName val="0"/>
          <c:showPercent val="0"/>
          <c:showBubbleSize val="0"/>
        </c:dLbls>
        <c:axId val="1691057392"/>
        <c:axId val="1691052816"/>
      </c:scatterChart>
      <c:valAx>
        <c:axId val="1691057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052816"/>
        <c:crosses val="autoZero"/>
        <c:crossBetween val="midCat"/>
      </c:valAx>
      <c:valAx>
        <c:axId val="1691052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eco-costs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0573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252B-44BC-BCE3-444D7825F3D3}"/>
              </c:ext>
            </c:extLst>
          </c:dPt>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eco-costs'!$AA$13:$AA$66</c:f>
              <c:numCache>
                <c:formatCode>General</c:formatCode>
                <c:ptCount val="54"/>
                <c:pt idx="0">
                  <c:v>533.44762811992985</c:v>
                </c:pt>
                <c:pt idx="1">
                  <c:v>18.387629740446947</c:v>
                </c:pt>
                <c:pt idx="2">
                  <c:v>974.24795619977374</c:v>
                </c:pt>
                <c:pt idx="3">
                  <c:v>45.28740855562647</c:v>
                </c:pt>
                <c:pt idx="4">
                  <c:v>84.648964174599996</c:v>
                </c:pt>
                <c:pt idx="5">
                  <c:v>5.5591050230999999</c:v>
                </c:pt>
                <c:pt idx="6">
                  <c:v>3499.576024704168</c:v>
                </c:pt>
                <c:pt idx="7">
                  <c:v>51.903989345604877</c:v>
                </c:pt>
                <c:pt idx="8">
                  <c:v>50.124533924652184</c:v>
                </c:pt>
                <c:pt idx="9">
                  <c:v>182.56620340402179</c:v>
                </c:pt>
                <c:pt idx="10">
                  <c:v>0</c:v>
                </c:pt>
                <c:pt idx="11">
                  <c:v>0</c:v>
                </c:pt>
                <c:pt idx="12">
                  <c:v>0</c:v>
                </c:pt>
                <c:pt idx="13">
                  <c:v>0</c:v>
                </c:pt>
                <c:pt idx="14">
                  <c:v>0</c:v>
                </c:pt>
                <c:pt idx="15">
                  <c:v>0</c:v>
                </c:pt>
                <c:pt idx="16">
                  <c:v>0</c:v>
                </c:pt>
                <c:pt idx="17">
                  <c:v>0</c:v>
                </c:pt>
                <c:pt idx="19">
                  <c:v>505.30879588000005</c:v>
                </c:pt>
                <c:pt idx="20">
                  <c:v>388.46531321667999</c:v>
                </c:pt>
                <c:pt idx="21">
                  <c:v>0</c:v>
                </c:pt>
                <c:pt idx="22">
                  <c:v>0</c:v>
                </c:pt>
                <c:pt idx="24">
                  <c:v>36.763654095621604</c:v>
                </c:pt>
                <c:pt idx="25">
                  <c:v>6.3360348309320997</c:v>
                </c:pt>
                <c:pt idx="26">
                  <c:v>30.506261750137327</c:v>
                </c:pt>
                <c:pt idx="27">
                  <c:v>0</c:v>
                </c:pt>
                <c:pt idx="28">
                  <c:v>0</c:v>
                </c:pt>
                <c:pt idx="29">
                  <c:v>0</c:v>
                </c:pt>
                <c:pt idx="30">
                  <c:v>0</c:v>
                </c:pt>
                <c:pt idx="32">
                  <c:v>1754.7847329599999</c:v>
                </c:pt>
                <c:pt idx="33">
                  <c:v>0</c:v>
                </c:pt>
                <c:pt idx="34">
                  <c:v>0</c:v>
                </c:pt>
                <c:pt idx="35">
                  <c:v>117.13336629119999</c:v>
                </c:pt>
                <c:pt idx="38">
                  <c:v>0</c:v>
                </c:pt>
                <c:pt idx="39">
                  <c:v>0</c:v>
                </c:pt>
                <c:pt idx="40">
                  <c:v>0</c:v>
                </c:pt>
                <c:pt idx="41">
                  <c:v>0</c:v>
                </c:pt>
                <c:pt idx="42">
                  <c:v>-61.071977698189784</c:v>
                </c:pt>
                <c:pt idx="43">
                  <c:v>0</c:v>
                </c:pt>
                <c:pt idx="44">
                  <c:v>0</c:v>
                </c:pt>
                <c:pt idx="45">
                  <c:v>4.9349999999999987</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252B-44BC-BCE3-444D7825F3D3}"/>
            </c:ext>
          </c:extLst>
        </c:ser>
        <c:ser>
          <c:idx val="1"/>
          <c:order val="1"/>
          <c:spPr>
            <a:solidFill>
              <a:srgbClr val="0070C0">
                <a:alpha val="90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eco-costs'!$AB$13:$AB$66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2-252B-44BC-BCE3-444D7825F3D3}"/>
            </c:ext>
          </c:extLst>
        </c:ser>
        <c:ser>
          <c:idx val="2"/>
          <c:order val="2"/>
          <c:spPr>
            <a:solidFill>
              <a:srgbClr val="0070C0">
                <a:alpha val="80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eco-costs'!$AC$13:$AC$66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8">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3-252B-44BC-BCE3-444D7825F3D3}"/>
            </c:ext>
          </c:extLst>
        </c:ser>
        <c:ser>
          <c:idx val="3"/>
          <c:order val="3"/>
          <c:spPr>
            <a:solidFill>
              <a:srgbClr val="0070C0">
                <a:alpha val="70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eco-costs'!$AD$13:$AD$66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8">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4-252B-44BC-BCE3-444D7825F3D3}"/>
            </c:ext>
          </c:extLst>
        </c:ser>
        <c:ser>
          <c:idx val="4"/>
          <c:order val="4"/>
          <c:spPr>
            <a:solidFill>
              <a:srgbClr val="0070C0">
                <a:alpha val="60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eco-costs'!$AE$13:$AE$66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8">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5-252B-44BC-BCE3-444D7825F3D3}"/>
            </c:ext>
          </c:extLst>
        </c:ser>
        <c:ser>
          <c:idx val="5"/>
          <c:order val="5"/>
          <c:spPr>
            <a:solidFill>
              <a:srgbClr val="0070C0">
                <a:alpha val="50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eco-costs'!$AF$13:$AF$66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8">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6-252B-44BC-BCE3-444D7825F3D3}"/>
            </c:ext>
          </c:extLst>
        </c:ser>
        <c:ser>
          <c:idx val="6"/>
          <c:order val="6"/>
          <c:spPr>
            <a:solidFill>
              <a:srgbClr val="0070C0">
                <a:alpha val="40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eco-costs'!$AG$13:$AG$66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8">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7-252B-44BC-BCE3-444D7825F3D3}"/>
            </c:ext>
          </c:extLst>
        </c:ser>
        <c:ser>
          <c:idx val="7"/>
          <c:order val="7"/>
          <c:spPr>
            <a:solidFill>
              <a:srgbClr val="0070C0">
                <a:alpha val="30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eco-costs'!$AH$13:$AH$66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8">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8-252B-44BC-BCE3-444D7825F3D3}"/>
            </c:ext>
          </c:extLst>
        </c:ser>
        <c:ser>
          <c:idx val="8"/>
          <c:order val="8"/>
          <c:spPr>
            <a:solidFill>
              <a:srgbClr val="0070C0">
                <a:alpha val="20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eco-costs'!$AI$13:$AI$66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8">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9-252B-44BC-BCE3-444D7825F3D3}"/>
            </c:ext>
          </c:extLst>
        </c:ser>
        <c:ser>
          <c:idx val="9"/>
          <c:order val="9"/>
          <c:spPr>
            <a:solidFill>
              <a:srgbClr val="0070C0">
                <a:alpha val="10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eco-costs'!$AJ$13:$AJ$66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8">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A-252B-44BC-BCE3-444D7825F3D3}"/>
            </c:ext>
          </c:extLst>
        </c:ser>
        <c:ser>
          <c:idx val="10"/>
          <c:order val="10"/>
          <c:spPr>
            <a:solidFill>
              <a:srgbClr val="0070C0">
                <a:alpha val="5000"/>
              </a:srgbClr>
            </a:solidFill>
            <a:ln>
              <a:noFill/>
            </a:ln>
            <a:effectLst/>
          </c:spPr>
          <c:invertIfNegative val="0"/>
          <c:cat>
            <c:strRef>
              <c:f>'Volvo C40 recharge eco-costs'!$Z$13:$Z$66</c:f>
              <c:strCache>
                <c:ptCount val="54"/>
                <c:pt idx="0">
                  <c:v>Steel, BOF</c:v>
                </c:pt>
                <c:pt idx="1">
                  <c:v>steel, rolling</c:v>
                </c:pt>
                <c:pt idx="2">
                  <c:v>Aluminum</c:v>
                </c:pt>
                <c:pt idx="3">
                  <c:v>Aluminium, processing</c:v>
                </c:pt>
                <c:pt idx="4">
                  <c:v>polymers (take PP)</c:v>
                </c:pt>
                <c:pt idx="5">
                  <c:v>polymers extrusion</c:v>
                </c:pt>
                <c:pt idx="6">
                  <c:v>li-ion battery (take NMC811) excl electronics</c:v>
                </c:pt>
                <c:pt idx="7">
                  <c:v>electronics, take labtops</c:v>
                </c:pt>
                <c:pt idx="8">
                  <c:v>copper, trade</c:v>
                </c:pt>
                <c:pt idx="9">
                  <c:v>magnets</c:v>
                </c:pt>
                <c:pt idx="10">
                  <c:v>others (tyres, glass, etc)</c:v>
                </c:pt>
                <c:pt idx="11">
                  <c:v>0</c:v>
                </c:pt>
                <c:pt idx="12">
                  <c:v>Processing lines not per kg</c:v>
                </c:pt>
                <c:pt idx="13">
                  <c:v>0</c:v>
                </c:pt>
                <c:pt idx="14">
                  <c:v>0</c:v>
                </c:pt>
                <c:pt idx="15">
                  <c:v>0</c:v>
                </c:pt>
                <c:pt idx="16">
                  <c:v>0</c:v>
                </c:pt>
                <c:pt idx="17">
                  <c:v>subtotal</c:v>
                </c:pt>
                <c:pt idx="18">
                  <c:v>0</c:v>
                </c:pt>
                <c:pt idx="19">
                  <c:v>electricity EU dummy</c:v>
                </c:pt>
                <c:pt idx="20">
                  <c:v>heat, gas,  dummy</c:v>
                </c:pt>
                <c:pt idx="21">
                  <c:v>subtotal</c:v>
                </c:pt>
                <c:pt idx="22">
                  <c:v>0</c:v>
                </c:pt>
                <c:pt idx="24">
                  <c:v>ship ocean</c:v>
                </c:pt>
                <c:pt idx="25">
                  <c:v>ship coaster</c:v>
                </c:pt>
                <c:pt idx="26">
                  <c:v>truck</c:v>
                </c:pt>
                <c:pt idx="27">
                  <c:v>0</c:v>
                </c:pt>
                <c:pt idx="28">
                  <c:v>0</c:v>
                </c:pt>
                <c:pt idx="29">
                  <c:v>0</c:v>
                </c:pt>
                <c:pt idx="30">
                  <c:v>0</c:v>
                </c:pt>
                <c:pt idx="32">
                  <c:v>Electricity Use (NL avg.)</c:v>
                </c:pt>
                <c:pt idx="33">
                  <c:v>Electricity Use (France)</c:v>
                </c:pt>
                <c:pt idx="34">
                  <c:v>Electricity Use (Poland)</c:v>
                </c:pt>
                <c:pt idx="35">
                  <c:v>Electricity Use (Norway)</c:v>
                </c:pt>
                <c:pt idx="38">
                  <c:v>Steel - open loop recycling</c:v>
                </c:pt>
                <c:pt idx="39">
                  <c:v>batteries - open loop recycling</c:v>
                </c:pt>
                <c:pt idx="40">
                  <c:v>Aluminum - open loop recycling</c:v>
                </c:pt>
                <c:pt idx="41">
                  <c:v>Copper - open loop recycling</c:v>
                </c:pt>
                <c:pt idx="42">
                  <c:v>polymers (take PP)</c:v>
                </c:pt>
                <c:pt idx="43">
                  <c:v>electronics - open loop recycling</c:v>
                </c:pt>
                <c:pt idx="44">
                  <c:v>magnets - open loop recycling</c:v>
                </c:pt>
                <c:pt idx="45">
                  <c:v>others (tyres, etc)- landfill</c:v>
                </c:pt>
                <c:pt idx="46">
                  <c:v>0</c:v>
                </c:pt>
                <c:pt idx="47">
                  <c:v>0</c:v>
                </c:pt>
                <c:pt idx="48">
                  <c:v>0</c:v>
                </c:pt>
                <c:pt idx="49">
                  <c:v>0</c:v>
                </c:pt>
                <c:pt idx="50">
                  <c:v>0</c:v>
                </c:pt>
                <c:pt idx="51">
                  <c:v>0</c:v>
                </c:pt>
                <c:pt idx="52">
                  <c:v>0</c:v>
                </c:pt>
                <c:pt idx="53">
                  <c:v>0</c:v>
                </c:pt>
              </c:strCache>
            </c:strRef>
          </c:cat>
          <c:val>
            <c:numRef>
              <c:f>'Volvo C40 recharge eco-costs'!$AK$13:$AK$66</c:f>
              <c:numCache>
                <c:formatCode>General</c:formatCode>
                <c:ptCount val="54"/>
                <c:pt idx="0">
                  <c:v>45.724082410279699</c:v>
                </c:pt>
                <c:pt idx="1">
                  <c:v>1.5760825491811667</c:v>
                </c:pt>
                <c:pt idx="2">
                  <c:v>83.506967674266321</c:v>
                </c:pt>
                <c:pt idx="3">
                  <c:v>3.881777876196554</c:v>
                </c:pt>
                <c:pt idx="4">
                  <c:v>7.2556255006799999</c:v>
                </c:pt>
                <c:pt idx="5">
                  <c:v>0.12353566718</c:v>
                </c:pt>
                <c:pt idx="6">
                  <c:v>77.768356104537077</c:v>
                </c:pt>
                <c:pt idx="7">
                  <c:v>4.4489133724804173</c:v>
                </c:pt>
                <c:pt idx="8">
                  <c:v>4.2963886221130441</c:v>
                </c:pt>
                <c:pt idx="9">
                  <c:v>15.648531720344725</c:v>
                </c:pt>
                <c:pt idx="10">
                  <c:v>0</c:v>
                </c:pt>
                <c:pt idx="11">
                  <c:v>0</c:v>
                </c:pt>
                <c:pt idx="12">
                  <c:v>0</c:v>
                </c:pt>
                <c:pt idx="13">
                  <c:v>0</c:v>
                </c:pt>
                <c:pt idx="14">
                  <c:v>0</c:v>
                </c:pt>
                <c:pt idx="15">
                  <c:v>0</c:v>
                </c:pt>
                <c:pt idx="16">
                  <c:v>0</c:v>
                </c:pt>
                <c:pt idx="17">
                  <c:v>0</c:v>
                </c:pt>
                <c:pt idx="18">
                  <c:v>0</c:v>
                </c:pt>
                <c:pt idx="19">
                  <c:v>43.312182504000006</c:v>
                </c:pt>
                <c:pt idx="20">
                  <c:v>33.297026847143997</c:v>
                </c:pt>
                <c:pt idx="21">
                  <c:v>0</c:v>
                </c:pt>
                <c:pt idx="22">
                  <c:v>0</c:v>
                </c:pt>
                <c:pt idx="24">
                  <c:v>3.1511703510532802</c:v>
                </c:pt>
                <c:pt idx="25">
                  <c:v>0.54308869979417984</c:v>
                </c:pt>
                <c:pt idx="26">
                  <c:v>2.6148224357260563</c:v>
                </c:pt>
                <c:pt idx="27">
                  <c:v>0</c:v>
                </c:pt>
                <c:pt idx="28">
                  <c:v>0</c:v>
                </c:pt>
                <c:pt idx="29">
                  <c:v>0</c:v>
                </c:pt>
                <c:pt idx="30">
                  <c:v>0</c:v>
                </c:pt>
                <c:pt idx="32">
                  <c:v>150.41011996799998</c:v>
                </c:pt>
                <c:pt idx="33">
                  <c:v>0</c:v>
                </c:pt>
                <c:pt idx="34">
                  <c:v>0</c:v>
                </c:pt>
                <c:pt idx="35">
                  <c:v>10.040002824959998</c:v>
                </c:pt>
                <c:pt idx="38">
                  <c:v>0</c:v>
                </c:pt>
                <c:pt idx="39">
                  <c:v>0</c:v>
                </c:pt>
                <c:pt idx="40">
                  <c:v>0</c:v>
                </c:pt>
                <c:pt idx="41">
                  <c:v>0</c:v>
                </c:pt>
                <c:pt idx="42">
                  <c:v>-5.2347409455591238</c:v>
                </c:pt>
                <c:pt idx="43">
                  <c:v>0</c:v>
                </c:pt>
                <c:pt idx="44">
                  <c:v>0</c:v>
                </c:pt>
                <c:pt idx="45">
                  <c:v>0.42299999999999993</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B-252B-44BC-BCE3-444D7825F3D3}"/>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6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905B-42CF-8FEB-F5E571AA9E64}"/>
              </c:ext>
            </c:extLst>
          </c:dPt>
          <c:cat>
            <c:strRef>
              <c:f>'Volvo C40 recharge eco-costs'!$AM$13:$AM$16</c:f>
              <c:strCache>
                <c:ptCount val="4"/>
                <c:pt idx="0">
                  <c:v>Materials &amp; Mfg.</c:v>
                </c:pt>
                <c:pt idx="1">
                  <c:v>Transport</c:v>
                </c:pt>
                <c:pt idx="2">
                  <c:v>Use</c:v>
                </c:pt>
                <c:pt idx="3">
                  <c:v>End of Life</c:v>
                </c:pt>
              </c:strCache>
            </c:strRef>
          </c:cat>
          <c:val>
            <c:numRef>
              <c:f>'Volvo C40 recharge eco-costs'!$AN$13:$AN$16</c:f>
              <c:numCache>
                <c:formatCode>General</c:formatCode>
                <c:ptCount val="4"/>
                <c:pt idx="0">
                  <c:v>6339.5235522886032</c:v>
                </c:pt>
                <c:pt idx="1">
                  <c:v>73.605950676691037</c:v>
                </c:pt>
                <c:pt idx="2">
                  <c:v>1871.9180992511999</c:v>
                </c:pt>
                <c:pt idx="3">
                  <c:v>-56.136977698189781</c:v>
                </c:pt>
              </c:numCache>
            </c:numRef>
          </c:val>
          <c:extLst>
            <c:ext xmlns:c16="http://schemas.microsoft.com/office/drawing/2014/chart" uri="{C3380CC4-5D6E-409C-BE32-E72D297353CC}">
              <c16:uniqueId val="{00000001-905B-42CF-8FEB-F5E571AA9E64}"/>
            </c:ext>
          </c:extLst>
        </c:ser>
        <c:ser>
          <c:idx val="1"/>
          <c:order val="1"/>
          <c:spPr>
            <a:solidFill>
              <a:srgbClr val="0070C0">
                <a:alpha val="9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eco-costs'!$AO$13:$AO$16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2-905B-42CF-8FEB-F5E571AA9E64}"/>
            </c:ext>
          </c:extLst>
        </c:ser>
        <c:ser>
          <c:idx val="2"/>
          <c:order val="2"/>
          <c:spPr>
            <a:solidFill>
              <a:srgbClr val="0070C0">
                <a:alpha val="8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eco-costs'!$AP$13:$AP$16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3-905B-42CF-8FEB-F5E571AA9E64}"/>
            </c:ext>
          </c:extLst>
        </c:ser>
        <c:ser>
          <c:idx val="3"/>
          <c:order val="3"/>
          <c:spPr>
            <a:solidFill>
              <a:srgbClr val="0070C0">
                <a:alpha val="7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eco-costs'!$AQ$13:$AQ$16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4-905B-42CF-8FEB-F5E571AA9E64}"/>
            </c:ext>
          </c:extLst>
        </c:ser>
        <c:ser>
          <c:idx val="4"/>
          <c:order val="4"/>
          <c:spPr>
            <a:solidFill>
              <a:srgbClr val="0070C0">
                <a:alpha val="6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eco-costs'!$AR$13:$AR$16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5-905B-42CF-8FEB-F5E571AA9E64}"/>
            </c:ext>
          </c:extLst>
        </c:ser>
        <c:ser>
          <c:idx val="5"/>
          <c:order val="5"/>
          <c:spPr>
            <a:solidFill>
              <a:srgbClr val="0070C0">
                <a:alpha val="5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eco-costs'!$AS$13:$AS$16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6-905B-42CF-8FEB-F5E571AA9E64}"/>
            </c:ext>
          </c:extLst>
        </c:ser>
        <c:ser>
          <c:idx val="6"/>
          <c:order val="6"/>
          <c:spPr>
            <a:solidFill>
              <a:srgbClr val="0070C0">
                <a:alpha val="4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eco-costs'!$AT$13:$AT$16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7-905B-42CF-8FEB-F5E571AA9E64}"/>
            </c:ext>
          </c:extLst>
        </c:ser>
        <c:ser>
          <c:idx val="7"/>
          <c:order val="7"/>
          <c:spPr>
            <a:solidFill>
              <a:srgbClr val="0070C0">
                <a:alpha val="3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eco-costs'!$AU$13:$AU$16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8-905B-42CF-8FEB-F5E571AA9E64}"/>
            </c:ext>
          </c:extLst>
        </c:ser>
        <c:ser>
          <c:idx val="8"/>
          <c:order val="8"/>
          <c:spPr>
            <a:solidFill>
              <a:srgbClr val="0070C0">
                <a:alpha val="2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eco-costs'!$AV$13:$AV$16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9-905B-42CF-8FEB-F5E571AA9E64}"/>
            </c:ext>
          </c:extLst>
        </c:ser>
        <c:ser>
          <c:idx val="9"/>
          <c:order val="9"/>
          <c:spPr>
            <a:solidFill>
              <a:srgbClr val="0070C0">
                <a:alpha val="10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eco-costs'!$AW$13:$AW$16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A-905B-42CF-8FEB-F5E571AA9E64}"/>
            </c:ext>
          </c:extLst>
        </c:ser>
        <c:ser>
          <c:idx val="10"/>
          <c:order val="10"/>
          <c:spPr>
            <a:solidFill>
              <a:srgbClr val="0070C0">
                <a:alpha val="5000"/>
              </a:srgbClr>
            </a:solidFill>
            <a:ln>
              <a:noFill/>
            </a:ln>
            <a:effectLst/>
          </c:spPr>
          <c:invertIfNegative val="0"/>
          <c:cat>
            <c:strRef>
              <c:f>'Volvo C40 recharge eco-costs'!$AM$13:$AM$16</c:f>
              <c:strCache>
                <c:ptCount val="4"/>
                <c:pt idx="0">
                  <c:v>Materials &amp; Mfg.</c:v>
                </c:pt>
                <c:pt idx="1">
                  <c:v>Transport</c:v>
                </c:pt>
                <c:pt idx="2">
                  <c:v>Use</c:v>
                </c:pt>
                <c:pt idx="3">
                  <c:v>End of Life</c:v>
                </c:pt>
              </c:strCache>
            </c:strRef>
          </c:cat>
          <c:val>
            <c:numRef>
              <c:f>'Volvo C40 recharge eco-costs'!$AX$13:$AX$16</c:f>
              <c:numCache>
                <c:formatCode>General</c:formatCode>
                <c:ptCount val="4"/>
                <c:pt idx="0">
                  <c:v>320.83947084840304</c:v>
                </c:pt>
                <c:pt idx="1">
                  <c:v>6.3090814865735165</c:v>
                </c:pt>
                <c:pt idx="2">
                  <c:v>160.45012279295997</c:v>
                </c:pt>
                <c:pt idx="3">
                  <c:v>-4.8117409455591238</c:v>
                </c:pt>
              </c:numCache>
            </c:numRef>
          </c:val>
          <c:extLst>
            <c:ext xmlns:c16="http://schemas.microsoft.com/office/drawing/2014/chart" uri="{C3380CC4-5D6E-409C-BE32-E72D297353CC}">
              <c16:uniqueId val="{0000000B-905B-42CF-8FEB-F5E571AA9E64}"/>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1200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break-even distance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'Volvo C40 recharge eco-costs'!$O$82</c:f>
              <c:strCache>
                <c:ptCount val="1"/>
                <c:pt idx="0">
                  <c:v>netherlands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'Volvo C40 recharge eco-costs'!$N$83:$N$84</c:f>
              <c:numCache>
                <c:formatCode>General</c:formatCode>
                <c:ptCount val="2"/>
                <c:pt idx="0">
                  <c:v>0</c:v>
                </c:pt>
                <c:pt idx="1">
                  <c:v>200000</c:v>
                </c:pt>
              </c:numCache>
            </c:numRef>
          </c:xVal>
          <c:yVal>
            <c:numRef>
              <c:f>'Volvo C40 recharge eco-costs'!$O$83:$O$84</c:f>
              <c:numCache>
                <c:formatCode>#,##0</c:formatCode>
                <c:ptCount val="2"/>
                <c:pt idx="0">
                  <c:v>4230.7522685654103</c:v>
                </c:pt>
                <c:pt idx="1">
                  <c:v>6737.5876013654106</c:v>
                </c:pt>
              </c:numCache>
            </c:numRef>
          </c:yVal>
          <c:smooth val="0"/>
          <c:extLst>
            <c:ext xmlns:c16="http://schemas.microsoft.com/office/drawing/2014/chart" uri="{C3380CC4-5D6E-409C-BE32-E72D297353CC}">
              <c16:uniqueId val="{00000000-EF02-4904-A53E-1D9174ABDD03}"/>
            </c:ext>
          </c:extLst>
        </c:ser>
        <c:ser>
          <c:idx val="1"/>
          <c:order val="1"/>
          <c:tx>
            <c:strRef>
              <c:f>'Volvo C40 recharge eco-costs'!$P$82</c:f>
              <c:strCache>
                <c:ptCount val="1"/>
                <c:pt idx="0">
                  <c:v>france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'Volvo C40 recharge eco-costs'!$N$83:$N$84</c:f>
              <c:numCache>
                <c:formatCode>General</c:formatCode>
                <c:ptCount val="2"/>
                <c:pt idx="0">
                  <c:v>0</c:v>
                </c:pt>
                <c:pt idx="1">
                  <c:v>200000</c:v>
                </c:pt>
              </c:numCache>
            </c:numRef>
          </c:xVal>
          <c:yVal>
            <c:numRef>
              <c:f>'Volvo C40 recharge eco-costs'!$P$83:$P$84</c:f>
              <c:numCache>
                <c:formatCode>#,##0</c:formatCode>
                <c:ptCount val="2"/>
                <c:pt idx="0">
                  <c:v>4230.7522685654103</c:v>
                </c:pt>
                <c:pt idx="1">
                  <c:v>7162.4649479414102</c:v>
                </c:pt>
              </c:numCache>
            </c:numRef>
          </c:yVal>
          <c:smooth val="0"/>
          <c:extLst>
            <c:ext xmlns:c16="http://schemas.microsoft.com/office/drawing/2014/chart" uri="{C3380CC4-5D6E-409C-BE32-E72D297353CC}">
              <c16:uniqueId val="{00000001-EF02-4904-A53E-1D9174ABDD03}"/>
            </c:ext>
          </c:extLst>
        </c:ser>
        <c:ser>
          <c:idx val="2"/>
          <c:order val="2"/>
          <c:tx>
            <c:strRef>
              <c:f>'Volvo C40 recharge eco-costs'!$Q$82</c:f>
              <c:strCache>
                <c:ptCount val="1"/>
                <c:pt idx="0">
                  <c:v>sweden</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'Volvo C40 recharge eco-costs'!$N$83:$N$84</c:f>
              <c:numCache>
                <c:formatCode>General</c:formatCode>
                <c:ptCount val="2"/>
                <c:pt idx="0">
                  <c:v>0</c:v>
                </c:pt>
                <c:pt idx="1">
                  <c:v>200000</c:v>
                </c:pt>
              </c:numCache>
            </c:numRef>
          </c:xVal>
          <c:yVal>
            <c:numRef>
              <c:f>'Volvo C40 recharge eco-costs'!$Q$83:$Q$84</c:f>
              <c:numCache>
                <c:formatCode>#,##0</c:formatCode>
                <c:ptCount val="2"/>
                <c:pt idx="0">
                  <c:v>4230.7522685654103</c:v>
                </c:pt>
                <c:pt idx="1">
                  <c:v>5725.162389493411</c:v>
                </c:pt>
              </c:numCache>
            </c:numRef>
          </c:yVal>
          <c:smooth val="0"/>
          <c:extLst>
            <c:ext xmlns:c16="http://schemas.microsoft.com/office/drawing/2014/chart" uri="{C3380CC4-5D6E-409C-BE32-E72D297353CC}">
              <c16:uniqueId val="{00000002-EF02-4904-A53E-1D9174ABDD03}"/>
            </c:ext>
          </c:extLst>
        </c:ser>
        <c:ser>
          <c:idx val="3"/>
          <c:order val="3"/>
          <c:tx>
            <c:strRef>
              <c:f>'Volvo C40 recharge eco-costs'!$R$82</c:f>
              <c:strCache>
                <c:ptCount val="1"/>
                <c:pt idx="0">
                  <c:v>norway</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'Volvo C40 recharge eco-costs'!$N$83:$N$84</c:f>
              <c:numCache>
                <c:formatCode>General</c:formatCode>
                <c:ptCount val="2"/>
                <c:pt idx="0">
                  <c:v>0</c:v>
                </c:pt>
                <c:pt idx="1">
                  <c:v>200000</c:v>
                </c:pt>
              </c:numCache>
            </c:numRef>
          </c:xVal>
          <c:yVal>
            <c:numRef>
              <c:f>'Volvo C40 recharge eco-costs'!$R$83:$R$84</c:f>
              <c:numCache>
                <c:formatCode>#,##0</c:formatCode>
                <c:ptCount val="2"/>
                <c:pt idx="0">
                  <c:v>4230.7522685654103</c:v>
                </c:pt>
                <c:pt idx="1">
                  <c:v>4398.0856489814105</c:v>
                </c:pt>
              </c:numCache>
            </c:numRef>
          </c:yVal>
          <c:smooth val="0"/>
          <c:extLst>
            <c:ext xmlns:c16="http://schemas.microsoft.com/office/drawing/2014/chart" uri="{C3380CC4-5D6E-409C-BE32-E72D297353CC}">
              <c16:uniqueId val="{00000003-EF02-4904-A53E-1D9174ABDD03}"/>
            </c:ext>
          </c:extLst>
        </c:ser>
        <c:ser>
          <c:idx val="4"/>
          <c:order val="4"/>
          <c:tx>
            <c:strRef>
              <c:f>'Volvo C40 recharge eco-costs'!$S$82</c:f>
              <c:strCache>
                <c:ptCount val="1"/>
                <c:pt idx="0">
                  <c:v>poland</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'Volvo C40 recharge eco-costs'!$N$83:$N$84</c:f>
              <c:numCache>
                <c:formatCode>General</c:formatCode>
                <c:ptCount val="2"/>
                <c:pt idx="0">
                  <c:v>0</c:v>
                </c:pt>
                <c:pt idx="1">
                  <c:v>200000</c:v>
                </c:pt>
              </c:numCache>
            </c:numRef>
          </c:xVal>
          <c:yVal>
            <c:numRef>
              <c:f>'Volvo C40 recharge eco-costs'!$S$83:$S$84</c:f>
              <c:numCache>
                <c:formatCode>#,##0</c:formatCode>
                <c:ptCount val="2"/>
                <c:pt idx="0">
                  <c:v>4230.7522685654103</c:v>
                </c:pt>
                <c:pt idx="1">
                  <c:v>8430.4672149974103</c:v>
                </c:pt>
              </c:numCache>
            </c:numRef>
          </c:yVal>
          <c:smooth val="0"/>
          <c:extLst>
            <c:ext xmlns:c16="http://schemas.microsoft.com/office/drawing/2014/chart" uri="{C3380CC4-5D6E-409C-BE32-E72D297353CC}">
              <c16:uniqueId val="{00000004-EF02-4904-A53E-1D9174ABDD03}"/>
            </c:ext>
          </c:extLst>
        </c:ser>
        <c:ser>
          <c:idx val="5"/>
          <c:order val="5"/>
          <c:tx>
            <c:strRef>
              <c:f>'Volvo C40 recharge eco-costs'!$T$82</c:f>
              <c:strCache>
                <c:ptCount val="1"/>
                <c:pt idx="0">
                  <c:v>petrol</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'Volvo C40 recharge eco-costs'!$N$83:$N$84</c:f>
              <c:numCache>
                <c:formatCode>General</c:formatCode>
                <c:ptCount val="2"/>
                <c:pt idx="0">
                  <c:v>0</c:v>
                </c:pt>
                <c:pt idx="1">
                  <c:v>200000</c:v>
                </c:pt>
              </c:numCache>
            </c:numRef>
          </c:xVal>
          <c:yVal>
            <c:numRef>
              <c:f>'Volvo C40 recharge eco-costs'!$T$83:$T$84</c:f>
              <c:numCache>
                <c:formatCode>#,##0</c:formatCode>
                <c:ptCount val="2"/>
                <c:pt idx="0" formatCode="General">
                  <c:v>0</c:v>
                </c:pt>
                <c:pt idx="1">
                  <c:v>11345.154474725601</c:v>
                </c:pt>
              </c:numCache>
            </c:numRef>
          </c:yVal>
          <c:smooth val="0"/>
          <c:extLst>
            <c:ext xmlns:c16="http://schemas.microsoft.com/office/drawing/2014/chart" uri="{C3380CC4-5D6E-409C-BE32-E72D297353CC}">
              <c16:uniqueId val="{00000005-EF02-4904-A53E-1D9174ABDD03}"/>
            </c:ext>
          </c:extLst>
        </c:ser>
        <c:dLbls>
          <c:showLegendKey val="0"/>
          <c:showVal val="0"/>
          <c:showCatName val="0"/>
          <c:showSerName val="0"/>
          <c:showPercent val="0"/>
          <c:showBubbleSize val="0"/>
        </c:dLbls>
        <c:axId val="1691057392"/>
        <c:axId val="1691052816"/>
      </c:scatterChart>
      <c:valAx>
        <c:axId val="1691057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052816"/>
        <c:crosses val="autoZero"/>
        <c:crossBetween val="midCat"/>
      </c:valAx>
      <c:valAx>
        <c:axId val="1691052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eco-costs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0573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10</xdr:col>
      <xdr:colOff>29971</xdr:colOff>
      <xdr:row>10</xdr:row>
      <xdr:rowOff>33728</xdr:rowOff>
    </xdr:from>
    <xdr:to>
      <xdr:col>16</xdr:col>
      <xdr:colOff>378191</xdr:colOff>
      <xdr:row>65</xdr:row>
      <xdr:rowOff>93876</xdr:rowOff>
    </xdr:to>
    <xdr:graphicFrame macro="">
      <xdr:nvGraphicFramePr>
        <xdr:cNvPr id="2" name="Chart 1">
          <a:extLst>
            <a:ext uri="{FF2B5EF4-FFF2-40B4-BE49-F238E27FC236}">
              <a16:creationId xmlns:a16="http://schemas.microsoft.com/office/drawing/2014/main" id="{4FC35E2B-87EC-1E4F-AD12-1B39E7F45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554626</xdr:colOff>
      <xdr:row>10</xdr:row>
      <xdr:rowOff>18626</xdr:rowOff>
    </xdr:from>
    <xdr:to>
      <xdr:col>21</xdr:col>
      <xdr:colOff>677862</xdr:colOff>
      <xdr:row>65</xdr:row>
      <xdr:rowOff>77579</xdr:rowOff>
    </xdr:to>
    <xdr:graphicFrame macro="">
      <xdr:nvGraphicFramePr>
        <xdr:cNvPr id="3" name="Chart 2">
          <a:extLst>
            <a:ext uri="{FF2B5EF4-FFF2-40B4-BE49-F238E27FC236}">
              <a16:creationId xmlns:a16="http://schemas.microsoft.com/office/drawing/2014/main" id="{FB5C95AE-D632-8C49-9FAD-A2EE8CBB0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543560</xdr:colOff>
      <xdr:row>86</xdr:row>
      <xdr:rowOff>106680</xdr:rowOff>
    </xdr:from>
    <xdr:to>
      <xdr:col>19</xdr:col>
      <xdr:colOff>589280</xdr:colOff>
      <xdr:row>105</xdr:row>
      <xdr:rowOff>0</xdr:rowOff>
    </xdr:to>
    <xdr:graphicFrame macro="">
      <xdr:nvGraphicFramePr>
        <xdr:cNvPr id="5" name="Grafiek 4">
          <a:extLst>
            <a:ext uri="{FF2B5EF4-FFF2-40B4-BE49-F238E27FC236}">
              <a16:creationId xmlns:a16="http://schemas.microsoft.com/office/drawing/2014/main" id="{F8125ECE-870A-34DC-1A68-D9C5BE4C18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29971</xdr:colOff>
      <xdr:row>10</xdr:row>
      <xdr:rowOff>33728</xdr:rowOff>
    </xdr:from>
    <xdr:to>
      <xdr:col>16</xdr:col>
      <xdr:colOff>378191</xdr:colOff>
      <xdr:row>65</xdr:row>
      <xdr:rowOff>93876</xdr:rowOff>
    </xdr:to>
    <xdr:graphicFrame macro="">
      <xdr:nvGraphicFramePr>
        <xdr:cNvPr id="2" name="Chart 1">
          <a:extLst>
            <a:ext uri="{FF2B5EF4-FFF2-40B4-BE49-F238E27FC236}">
              <a16:creationId xmlns:a16="http://schemas.microsoft.com/office/drawing/2014/main" id="{434D9FAF-5389-48FB-8AEB-5B3A82165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554626</xdr:colOff>
      <xdr:row>10</xdr:row>
      <xdr:rowOff>18626</xdr:rowOff>
    </xdr:from>
    <xdr:to>
      <xdr:col>21</xdr:col>
      <xdr:colOff>677862</xdr:colOff>
      <xdr:row>65</xdr:row>
      <xdr:rowOff>77579</xdr:rowOff>
    </xdr:to>
    <xdr:graphicFrame macro="">
      <xdr:nvGraphicFramePr>
        <xdr:cNvPr id="3" name="Chart 2">
          <a:extLst>
            <a:ext uri="{FF2B5EF4-FFF2-40B4-BE49-F238E27FC236}">
              <a16:creationId xmlns:a16="http://schemas.microsoft.com/office/drawing/2014/main" id="{358A1588-5A52-4F9E-BDF2-4DC469FA0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543560</xdr:colOff>
      <xdr:row>86</xdr:row>
      <xdr:rowOff>106680</xdr:rowOff>
    </xdr:from>
    <xdr:to>
      <xdr:col>19</xdr:col>
      <xdr:colOff>589280</xdr:colOff>
      <xdr:row>105</xdr:row>
      <xdr:rowOff>0</xdr:rowOff>
    </xdr:to>
    <xdr:graphicFrame macro="">
      <xdr:nvGraphicFramePr>
        <xdr:cNvPr id="4" name="Grafiek 3">
          <a:extLst>
            <a:ext uri="{FF2B5EF4-FFF2-40B4-BE49-F238E27FC236}">
              <a16:creationId xmlns:a16="http://schemas.microsoft.com/office/drawing/2014/main" id="{CE62AC66-07E4-4468-B323-9E4ACFF4F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5</xdr:col>
      <xdr:colOff>254261</xdr:colOff>
      <xdr:row>23</xdr:row>
      <xdr:rowOff>144780</xdr:rowOff>
    </xdr:to>
    <xdr:pic>
      <xdr:nvPicPr>
        <xdr:cNvPr id="24" name="Picture 1">
          <a:extLst>
            <a:ext uri="{FF2B5EF4-FFF2-40B4-BE49-F238E27FC236}">
              <a16:creationId xmlns:a16="http://schemas.microsoft.com/office/drawing/2014/main" id="{296F6602-5087-440E-A920-2E5BB38F3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5" name="Afbeelding 24" descr="By small.jpg">
          <a:extLst>
            <a:ext uri="{FF2B5EF4-FFF2-40B4-BE49-F238E27FC236}">
              <a16:creationId xmlns:a16="http://schemas.microsoft.com/office/drawing/2014/main" id="{C8348735-457A-453F-AC84-1F0CAA3DED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6" name="Afbeelding 25">
          <a:extLst>
            <a:ext uri="{FF2B5EF4-FFF2-40B4-BE49-F238E27FC236}">
              <a16:creationId xmlns:a16="http://schemas.microsoft.com/office/drawing/2014/main" id="{E2C05A3E-0D39-4D56-83E6-B5C0DAA771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7" name="Picture 1">
          <a:extLst>
            <a:ext uri="{FF2B5EF4-FFF2-40B4-BE49-F238E27FC236}">
              <a16:creationId xmlns:a16="http://schemas.microsoft.com/office/drawing/2014/main" id="{A7B072B2-16AE-4958-BCF0-434ABF762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8" name="Afbeelding 27" descr="By small.jpg">
          <a:extLst>
            <a:ext uri="{FF2B5EF4-FFF2-40B4-BE49-F238E27FC236}">
              <a16:creationId xmlns:a16="http://schemas.microsoft.com/office/drawing/2014/main" id="{7BE97F2A-6A15-4EF8-BA79-12EFFDB706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9" name="Afbeelding 28">
          <a:extLst>
            <a:ext uri="{FF2B5EF4-FFF2-40B4-BE49-F238E27FC236}">
              <a16:creationId xmlns:a16="http://schemas.microsoft.com/office/drawing/2014/main" id="{EEA58963-D1E5-47BB-9C82-E1ACA49F33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 name="Picture 1">
          <a:extLst>
            <a:ext uri="{FF2B5EF4-FFF2-40B4-BE49-F238E27FC236}">
              <a16:creationId xmlns:a16="http://schemas.microsoft.com/office/drawing/2014/main" id="{C484C75B-2CDC-45FF-931B-C5D79F94A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3" name="Afbeelding 2" descr="By small.jpg">
          <a:extLst>
            <a:ext uri="{FF2B5EF4-FFF2-40B4-BE49-F238E27FC236}">
              <a16:creationId xmlns:a16="http://schemas.microsoft.com/office/drawing/2014/main" id="{A98866F6-A79C-458D-9D74-96256B598C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4" name="Afbeelding 3">
          <a:extLst>
            <a:ext uri="{FF2B5EF4-FFF2-40B4-BE49-F238E27FC236}">
              <a16:creationId xmlns:a16="http://schemas.microsoft.com/office/drawing/2014/main" id="{DB1F026E-7319-4D38-9BAF-5E48D1EA0B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5" name="Picture 1">
          <a:extLst>
            <a:ext uri="{FF2B5EF4-FFF2-40B4-BE49-F238E27FC236}">
              <a16:creationId xmlns:a16="http://schemas.microsoft.com/office/drawing/2014/main" id="{21B5B640-0209-4D30-9478-4CC0D5922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6" name="Afbeelding 5" descr="By small.jpg">
          <a:extLst>
            <a:ext uri="{FF2B5EF4-FFF2-40B4-BE49-F238E27FC236}">
              <a16:creationId xmlns:a16="http://schemas.microsoft.com/office/drawing/2014/main" id="{8ABFDE91-F8DF-49D1-A0CD-E85F653C6E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7" name="Afbeelding 6">
          <a:extLst>
            <a:ext uri="{FF2B5EF4-FFF2-40B4-BE49-F238E27FC236}">
              <a16:creationId xmlns:a16="http://schemas.microsoft.com/office/drawing/2014/main" id="{40099307-30F7-4A1B-AB1C-48C31DDC1C2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127</xdr:row>
      <xdr:rowOff>160020</xdr:rowOff>
    </xdr:from>
    <xdr:to>
      <xdr:col>2</xdr:col>
      <xdr:colOff>205740</xdr:colOff>
      <xdr:row>134</xdr:row>
      <xdr:rowOff>129540</xdr:rowOff>
    </xdr:to>
    <xdr:pic>
      <xdr:nvPicPr>
        <xdr:cNvPr id="13" name="Afbeelding 12">
          <a:extLst>
            <a:ext uri="{FF2B5EF4-FFF2-40B4-BE49-F238E27FC236}">
              <a16:creationId xmlns:a16="http://schemas.microsoft.com/office/drawing/2014/main" id="{B93386D6-E036-4C5A-906A-C11986124605}"/>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060" y="21480780"/>
          <a:ext cx="1714500" cy="1143000"/>
        </a:xfrm>
        <a:prstGeom prst="rect">
          <a:avLst/>
        </a:prstGeom>
      </xdr:spPr>
    </xdr:pic>
    <xdr:clientData/>
  </xdr:twoCellAnchor>
  <xdr:twoCellAnchor editAs="oneCell">
    <xdr:from>
      <xdr:col>3</xdr:col>
      <xdr:colOff>38100</xdr:colOff>
      <xdr:row>127</xdr:row>
      <xdr:rowOff>137160</xdr:rowOff>
    </xdr:from>
    <xdr:to>
      <xdr:col>4</xdr:col>
      <xdr:colOff>518160</xdr:colOff>
      <xdr:row>138</xdr:row>
      <xdr:rowOff>0</xdr:rowOff>
    </xdr:to>
    <xdr:pic>
      <xdr:nvPicPr>
        <xdr:cNvPr id="14" name="Afbeelding 13">
          <a:extLst>
            <a:ext uri="{FF2B5EF4-FFF2-40B4-BE49-F238E27FC236}">
              <a16:creationId xmlns:a16="http://schemas.microsoft.com/office/drawing/2014/main" id="{D5BB784F-096D-4013-AE95-A90A4159453E}"/>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85060" y="21457920"/>
          <a:ext cx="1219200" cy="1706880"/>
        </a:xfrm>
        <a:prstGeom prst="rect">
          <a:avLst/>
        </a:prstGeom>
      </xdr:spPr>
    </xdr:pic>
    <xdr:clientData/>
  </xdr:twoCellAnchor>
  <xdr:twoCellAnchor editAs="oneCell">
    <xdr:from>
      <xdr:col>5</xdr:col>
      <xdr:colOff>91440</xdr:colOff>
      <xdr:row>127</xdr:row>
      <xdr:rowOff>137160</xdr:rowOff>
    </xdr:from>
    <xdr:to>
      <xdr:col>6</xdr:col>
      <xdr:colOff>571500</xdr:colOff>
      <xdr:row>138</xdr:row>
      <xdr:rowOff>0</xdr:rowOff>
    </xdr:to>
    <xdr:pic>
      <xdr:nvPicPr>
        <xdr:cNvPr id="15" name="Afbeelding 14">
          <a:extLst>
            <a:ext uri="{FF2B5EF4-FFF2-40B4-BE49-F238E27FC236}">
              <a16:creationId xmlns:a16="http://schemas.microsoft.com/office/drawing/2014/main" id="{694C1E8B-1019-4A5D-97DE-3250C617C75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30980" y="21457920"/>
          <a:ext cx="1219200" cy="1706880"/>
        </a:xfrm>
        <a:prstGeom prst="rect">
          <a:avLst/>
        </a:prstGeom>
      </xdr:spPr>
    </xdr:pic>
    <xdr:clientData/>
  </xdr:twoCellAnchor>
  <xdr:twoCellAnchor editAs="oneCell">
    <xdr:from>
      <xdr:col>7</xdr:col>
      <xdr:colOff>251460</xdr:colOff>
      <xdr:row>127</xdr:row>
      <xdr:rowOff>137160</xdr:rowOff>
    </xdr:from>
    <xdr:to>
      <xdr:col>8</xdr:col>
      <xdr:colOff>731520</xdr:colOff>
      <xdr:row>138</xdr:row>
      <xdr:rowOff>0</xdr:rowOff>
    </xdr:to>
    <xdr:pic>
      <xdr:nvPicPr>
        <xdr:cNvPr id="16" name="Afbeelding 15">
          <a:extLst>
            <a:ext uri="{FF2B5EF4-FFF2-40B4-BE49-F238E27FC236}">
              <a16:creationId xmlns:a16="http://schemas.microsoft.com/office/drawing/2014/main" id="{FE74E3E1-AC0B-4A6D-9AA3-015B0A079C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69280" y="21457920"/>
          <a:ext cx="1219200" cy="1706880"/>
        </a:xfrm>
        <a:prstGeom prst="rect">
          <a:avLst/>
        </a:prstGeom>
      </xdr:spPr>
    </xdr:pic>
    <xdr:clientData/>
  </xdr:twoCellAnchor>
  <xdr:twoCellAnchor editAs="oneCell">
    <xdr:from>
      <xdr:col>9</xdr:col>
      <xdr:colOff>388620</xdr:colOff>
      <xdr:row>127</xdr:row>
      <xdr:rowOff>152400</xdr:rowOff>
    </xdr:from>
    <xdr:to>
      <xdr:col>11</xdr:col>
      <xdr:colOff>129540</xdr:colOff>
      <xdr:row>138</xdr:row>
      <xdr:rowOff>15240</xdr:rowOff>
    </xdr:to>
    <xdr:pic>
      <xdr:nvPicPr>
        <xdr:cNvPr id="17" name="Afbeelding 16">
          <a:extLst>
            <a:ext uri="{FF2B5EF4-FFF2-40B4-BE49-F238E27FC236}">
              <a16:creationId xmlns:a16="http://schemas.microsoft.com/office/drawing/2014/main" id="{7A8F4D0A-F427-4606-866A-C387B8E8C01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4720" y="21473160"/>
          <a:ext cx="1219200" cy="17068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1C7C-52A7-974A-BD73-60B7C9D21710}">
  <dimension ref="A1:BA239"/>
  <sheetViews>
    <sheetView tabSelected="1" zoomScale="75" zoomScaleNormal="75" zoomScalePageLayoutView="200" workbookViewId="0"/>
  </sheetViews>
  <sheetFormatPr defaultColWidth="10.6328125" defaultRowHeight="12.6"/>
  <cols>
    <col min="1" max="1" width="5" customWidth="1"/>
    <col min="2" max="2" width="29.7265625" customWidth="1"/>
    <col min="3" max="3" width="3.26953125" customWidth="1"/>
    <col min="4" max="4" width="30.453125" customWidth="1"/>
    <col min="5" max="5" width="12" customWidth="1"/>
    <col min="6" max="6" width="10.7265625" customWidth="1"/>
    <col min="7" max="7" width="7.81640625" customWidth="1"/>
    <col min="8" max="8" width="9.90625" customWidth="1"/>
    <col min="9" max="9" width="21.453125" customWidth="1"/>
    <col min="10" max="10" width="9.6328125" customWidth="1"/>
    <col min="11" max="11" width="11.6328125" customWidth="1"/>
    <col min="12" max="13" width="6.6328125" customWidth="1"/>
    <col min="20" max="20" width="13.1796875" bestFit="1" customWidth="1"/>
    <col min="26" max="27" width="11.6328125" customWidth="1"/>
    <col min="28" max="37" width="5.6328125" customWidth="1"/>
    <col min="39" max="40" width="11.6328125" customWidth="1"/>
    <col min="41" max="50" width="5.6328125" customWidth="1"/>
  </cols>
  <sheetData>
    <row r="1" spans="1:52">
      <c r="A1" s="15"/>
      <c r="B1" s="15"/>
      <c r="D1" s="15"/>
      <c r="E1" s="15"/>
    </row>
    <row r="2" spans="1:52">
      <c r="A2" s="8" t="s">
        <v>267</v>
      </c>
    </row>
    <row r="3" spans="1:52" ht="12.75" customHeight="1">
      <c r="A3" s="20" t="s">
        <v>88</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row>
    <row r="4" spans="1:52" ht="12.75" customHeight="1">
      <c r="A4" s="20" t="s">
        <v>326</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row>
    <row r="5" spans="1:52" ht="12.75" customHeight="1">
      <c r="A5" s="20" t="s">
        <v>245</v>
      </c>
      <c r="B5" s="20"/>
      <c r="C5" s="20"/>
      <c r="D5" s="20"/>
      <c r="E5" s="20"/>
      <c r="F5" s="20"/>
      <c r="G5" s="20"/>
      <c r="H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row>
    <row r="6" spans="1:52" ht="12.75" customHeight="1">
      <c r="A6" s="17" t="s">
        <v>288</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row>
    <row r="7" spans="1:52">
      <c r="H7" s="16"/>
    </row>
    <row r="8" spans="1:52">
      <c r="A8" s="111" t="s">
        <v>307</v>
      </c>
      <c r="H8" s="16"/>
    </row>
    <row r="9" spans="1:52">
      <c r="A9" s="22" t="s">
        <v>3462</v>
      </c>
      <c r="H9" s="16"/>
    </row>
    <row r="10" spans="1:52">
      <c r="A10" s="22" t="s">
        <v>80</v>
      </c>
      <c r="H10" s="16"/>
    </row>
    <row r="11" spans="1:52">
      <c r="A11" s="20" t="s">
        <v>3463</v>
      </c>
      <c r="L11" s="15"/>
      <c r="Z11" s="23" t="s">
        <v>8</v>
      </c>
      <c r="AA11" s="24"/>
      <c r="AB11" s="24"/>
      <c r="AC11" s="24"/>
      <c r="AD11" s="24"/>
      <c r="AE11" s="24"/>
      <c r="AF11" s="24"/>
      <c r="AG11" s="24"/>
      <c r="AH11" s="24"/>
      <c r="AI11" s="24"/>
      <c r="AJ11" s="24"/>
      <c r="AK11" s="24"/>
      <c r="AL11" s="20"/>
      <c r="AM11" s="23" t="s">
        <v>82</v>
      </c>
      <c r="AN11" s="24"/>
      <c r="AO11" s="24"/>
      <c r="AP11" s="24"/>
      <c r="AQ11" s="24"/>
      <c r="AR11" s="24"/>
      <c r="AS11" s="24"/>
      <c r="AT11" s="24"/>
      <c r="AU11" s="24"/>
      <c r="AV11" s="24"/>
      <c r="AW11" s="24"/>
      <c r="AX11" s="24"/>
      <c r="AY11" s="20"/>
    </row>
    <row r="12" spans="1:52" s="1" customFormat="1" ht="30.6">
      <c r="A12" s="11" t="s">
        <v>0</v>
      </c>
      <c r="B12" s="9" t="s">
        <v>263</v>
      </c>
      <c r="C12" s="185" t="s">
        <v>18</v>
      </c>
      <c r="D12" s="186" t="s">
        <v>264</v>
      </c>
      <c r="E12" s="187" t="s">
        <v>252</v>
      </c>
      <c r="F12" s="18" t="s">
        <v>11</v>
      </c>
      <c r="G12" s="18" t="s">
        <v>10</v>
      </c>
      <c r="H12" s="18" t="s">
        <v>4</v>
      </c>
      <c r="I12" s="18" t="s">
        <v>7</v>
      </c>
      <c r="J12" s="13" t="s">
        <v>83</v>
      </c>
      <c r="Z12" s="25" t="s">
        <v>6</v>
      </c>
      <c r="AA12" s="35" t="s">
        <v>5</v>
      </c>
      <c r="AB12" s="25" t="s">
        <v>81</v>
      </c>
      <c r="AC12" s="25"/>
      <c r="AD12" s="25"/>
      <c r="AE12" s="25"/>
      <c r="AF12" s="25"/>
      <c r="AG12" s="25"/>
      <c r="AH12" s="25"/>
      <c r="AI12" s="25"/>
      <c r="AJ12" s="26"/>
      <c r="AK12" s="26"/>
      <c r="AL12" s="27"/>
      <c r="AM12" s="25" t="s">
        <v>6</v>
      </c>
      <c r="AN12" s="35" t="s">
        <v>5</v>
      </c>
      <c r="AO12" s="25" t="s">
        <v>81</v>
      </c>
      <c r="AP12" s="25"/>
      <c r="AQ12" s="25"/>
      <c r="AR12" s="26"/>
      <c r="AS12" s="26"/>
      <c r="AT12" s="26"/>
      <c r="AU12" s="26"/>
      <c r="AV12" s="26"/>
      <c r="AW12" s="26"/>
      <c r="AX12" s="26"/>
      <c r="AY12" s="20"/>
      <c r="AZ12"/>
    </row>
    <row r="13" spans="1:52">
      <c r="A13" s="4"/>
      <c r="B13" s="39" t="s">
        <v>2111</v>
      </c>
      <c r="C13" s="68" t="str">
        <f>'Idemat2026 db (simple)'!E535</f>
        <v xml:space="preserve">kg </v>
      </c>
      <c r="D13" s="68" t="str">
        <f>'Idemat2026 db (simple)'!F535</f>
        <v>Steel virgin + 15% scrap BOF for beams &amp; sheet</v>
      </c>
      <c r="E13" s="68">
        <f>'Idemat2026 db (simple)'!G535</f>
        <v>2.5090000000000003</v>
      </c>
      <c r="F13" s="39">
        <v>1000</v>
      </c>
      <c r="G13" s="39">
        <v>1.3</v>
      </c>
      <c r="H13" s="14">
        <v>0.3</v>
      </c>
      <c r="I13" s="16" t="s">
        <v>287</v>
      </c>
      <c r="J13" s="10">
        <f t="shared" ref="J13:J29" si="0">E13*F13*G13</f>
        <v>3261.7000000000007</v>
      </c>
      <c r="Z13" s="31" t="str">
        <f t="shared" ref="Z13:Z16" si="1">B13</f>
        <v>Steel, BOF</v>
      </c>
      <c r="AA13" s="32">
        <f t="shared" ref="AA13:AA16" si="2">J13 - (J13*H13)</f>
        <v>2283.1900000000005</v>
      </c>
      <c r="AB13" s="32">
        <f t="shared" ref="AB13:AB43" si="3">$J13*$H13*2/10</f>
        <v>195.70200000000006</v>
      </c>
      <c r="AC13" s="28">
        <f t="shared" ref="AC13:AC16" si="4">AB13</f>
        <v>195.70200000000006</v>
      </c>
      <c r="AD13" s="28">
        <f t="shared" ref="AD13:AD16" si="5">AC13</f>
        <v>195.70200000000006</v>
      </c>
      <c r="AE13" s="28">
        <f t="shared" ref="AE13:AE16" si="6">AD13</f>
        <v>195.70200000000006</v>
      </c>
      <c r="AF13" s="28">
        <f t="shared" ref="AF13:AF16" si="7">AE13</f>
        <v>195.70200000000006</v>
      </c>
      <c r="AG13" s="28">
        <f t="shared" ref="AG13:AG16" si="8">AF13</f>
        <v>195.70200000000006</v>
      </c>
      <c r="AH13" s="28">
        <f t="shared" ref="AH13:AH16" si="9">AG13</f>
        <v>195.70200000000006</v>
      </c>
      <c r="AI13" s="28">
        <f t="shared" ref="AI13:AI16" si="10">AH13</f>
        <v>195.70200000000006</v>
      </c>
      <c r="AJ13" s="28">
        <f t="shared" ref="AJ13:AJ16" si="11">AI13</f>
        <v>195.70200000000006</v>
      </c>
      <c r="AK13" s="28">
        <f t="shared" ref="AK13:AK16" si="12">AJ13</f>
        <v>195.70200000000006</v>
      </c>
      <c r="AL13" s="20"/>
      <c r="AM13" s="31" t="s">
        <v>9</v>
      </c>
      <c r="AN13" s="32">
        <f t="shared" ref="AN13:AX13" si="13">SUM(AA13:AA35)</f>
        <v>14986.622102866671</v>
      </c>
      <c r="AO13" s="32">
        <f t="shared" si="13"/>
        <v>951.36685155999999</v>
      </c>
      <c r="AP13" s="28">
        <f t="shared" si="13"/>
        <v>951.36685155999999</v>
      </c>
      <c r="AQ13" s="28">
        <f t="shared" si="13"/>
        <v>951.36685155999999</v>
      </c>
      <c r="AR13" s="28">
        <f t="shared" si="13"/>
        <v>951.36685155999999</v>
      </c>
      <c r="AS13" s="28">
        <f t="shared" si="13"/>
        <v>951.36685155999999</v>
      </c>
      <c r="AT13" s="28">
        <f t="shared" si="13"/>
        <v>951.36685155999999</v>
      </c>
      <c r="AU13" s="28">
        <f t="shared" si="13"/>
        <v>951.36685155999999</v>
      </c>
      <c r="AV13" s="28">
        <f t="shared" si="13"/>
        <v>951.36685155999999</v>
      </c>
      <c r="AW13" s="28">
        <f t="shared" si="13"/>
        <v>951.36685155999999</v>
      </c>
      <c r="AX13" s="28">
        <f t="shared" si="13"/>
        <v>951.36685155999999</v>
      </c>
      <c r="AY13" s="20"/>
    </row>
    <row r="14" spans="1:52">
      <c r="A14" s="4"/>
      <c r="B14" s="39" t="s">
        <v>250</v>
      </c>
      <c r="C14" s="67" t="str">
        <f>'Idemat2026 db (simple)'!E1833</f>
        <v xml:space="preserve">kg </v>
      </c>
      <c r="D14" s="67" t="str">
        <f>'Idemat2026 db (simple)'!F1833</f>
        <v>Rolling steel</v>
      </c>
      <c r="E14" s="67">
        <f>'Idemat2026 db (simple)'!G1833</f>
        <v>0.15</v>
      </c>
      <c r="F14" s="39">
        <v>1000</v>
      </c>
      <c r="G14" s="39">
        <v>1</v>
      </c>
      <c r="H14" s="16">
        <v>0.3</v>
      </c>
      <c r="I14" s="16" t="s">
        <v>280</v>
      </c>
      <c r="J14" s="10">
        <f t="shared" si="0"/>
        <v>150</v>
      </c>
      <c r="Z14" s="31" t="str">
        <f t="shared" si="1"/>
        <v>steel, rolling</v>
      </c>
      <c r="AA14" s="32">
        <f t="shared" si="2"/>
        <v>105</v>
      </c>
      <c r="AB14" s="32">
        <f t="shared" si="3"/>
        <v>9</v>
      </c>
      <c r="AC14" s="28">
        <f t="shared" si="4"/>
        <v>9</v>
      </c>
      <c r="AD14" s="28">
        <f t="shared" si="5"/>
        <v>9</v>
      </c>
      <c r="AE14" s="28">
        <f t="shared" si="6"/>
        <v>9</v>
      </c>
      <c r="AF14" s="28">
        <f t="shared" si="7"/>
        <v>9</v>
      </c>
      <c r="AG14" s="28">
        <f t="shared" si="8"/>
        <v>9</v>
      </c>
      <c r="AH14" s="28">
        <f t="shared" si="9"/>
        <v>9</v>
      </c>
      <c r="AI14" s="28">
        <f t="shared" si="10"/>
        <v>9</v>
      </c>
      <c r="AJ14" s="28">
        <f t="shared" si="11"/>
        <v>9</v>
      </c>
      <c r="AK14" s="28">
        <f t="shared" si="12"/>
        <v>9</v>
      </c>
      <c r="AL14" s="20"/>
      <c r="AM14" s="31" t="s">
        <v>1</v>
      </c>
      <c r="AN14" s="32">
        <f>SUM(AA37:AA42)</f>
        <v>259.95923379999999</v>
      </c>
      <c r="AO14" s="32">
        <f t="shared" ref="AO14:AX14" si="14">SUM(AB37:AB42)</f>
        <v>22.282220039999999</v>
      </c>
      <c r="AP14" s="32">
        <f t="shared" si="14"/>
        <v>22.282220039999999</v>
      </c>
      <c r="AQ14" s="32">
        <f t="shared" si="14"/>
        <v>22.282220039999999</v>
      </c>
      <c r="AR14" s="32">
        <f t="shared" si="14"/>
        <v>22.282220039999999</v>
      </c>
      <c r="AS14" s="32">
        <f t="shared" si="14"/>
        <v>22.282220039999999</v>
      </c>
      <c r="AT14" s="32">
        <f t="shared" si="14"/>
        <v>22.282220039999999</v>
      </c>
      <c r="AU14" s="32">
        <f t="shared" si="14"/>
        <v>22.282220039999999</v>
      </c>
      <c r="AV14" s="32">
        <f t="shared" si="14"/>
        <v>22.282220039999999</v>
      </c>
      <c r="AW14" s="32">
        <f t="shared" si="14"/>
        <v>22.282220039999999</v>
      </c>
      <c r="AX14" s="32">
        <f t="shared" si="14"/>
        <v>22.282220039999999</v>
      </c>
      <c r="AY14" s="20"/>
    </row>
    <row r="15" spans="1:52">
      <c r="A15" s="4"/>
      <c r="B15" s="39" t="s">
        <v>2110</v>
      </c>
      <c r="C15" s="67" t="str">
        <f>'Idemat2026 db (simple)'!E673</f>
        <v xml:space="preserve">kg </v>
      </c>
      <c r="D15" s="67" t="str">
        <f>'Idemat2026 db (simple)'!F673</f>
        <v>Aluminium trade mix Europe (79% prim 21% sec)</v>
      </c>
      <c r="E15" s="67">
        <f>'Idemat2026 db (simple)'!G673</f>
        <v>3.8942386000000004</v>
      </c>
      <c r="F15" s="39">
        <v>700</v>
      </c>
      <c r="G15" s="39">
        <v>1.3</v>
      </c>
      <c r="H15" s="16">
        <v>0.3</v>
      </c>
      <c r="I15" s="16" t="s">
        <v>287</v>
      </c>
      <c r="J15" s="10">
        <f t="shared" si="0"/>
        <v>3543.7571260000009</v>
      </c>
      <c r="Z15" s="31" t="str">
        <f t="shared" si="1"/>
        <v>Aluminum</v>
      </c>
      <c r="AA15" s="32">
        <f t="shared" si="2"/>
        <v>2480.6299882000008</v>
      </c>
      <c r="AB15" s="32">
        <f t="shared" si="3"/>
        <v>212.62542756000002</v>
      </c>
      <c r="AC15" s="28">
        <f t="shared" si="4"/>
        <v>212.62542756000002</v>
      </c>
      <c r="AD15" s="28">
        <f t="shared" si="5"/>
        <v>212.62542756000002</v>
      </c>
      <c r="AE15" s="28">
        <f t="shared" si="6"/>
        <v>212.62542756000002</v>
      </c>
      <c r="AF15" s="28">
        <f t="shared" si="7"/>
        <v>212.62542756000002</v>
      </c>
      <c r="AG15" s="28">
        <f t="shared" si="8"/>
        <v>212.62542756000002</v>
      </c>
      <c r="AH15" s="28">
        <f t="shared" si="9"/>
        <v>212.62542756000002</v>
      </c>
      <c r="AI15" s="28">
        <f t="shared" si="10"/>
        <v>212.62542756000002</v>
      </c>
      <c r="AJ15" s="28">
        <f t="shared" si="11"/>
        <v>212.62542756000002</v>
      </c>
      <c r="AK15" s="28">
        <f t="shared" si="12"/>
        <v>212.62542756000002</v>
      </c>
      <c r="AL15" s="20"/>
      <c r="AM15" s="31" t="s">
        <v>2</v>
      </c>
      <c r="AN15" s="32">
        <f>SUM(AA45:AA49)</f>
        <v>9745.4133100800009</v>
      </c>
      <c r="AO15" s="32">
        <f t="shared" ref="AO15:AX15" si="15">SUM(AB45:AB49)</f>
        <v>835.32114086399997</v>
      </c>
      <c r="AP15" s="32">
        <f t="shared" si="15"/>
        <v>835.32114086399997</v>
      </c>
      <c r="AQ15" s="32">
        <f t="shared" si="15"/>
        <v>835.32114086399997</v>
      </c>
      <c r="AR15" s="32">
        <f t="shared" si="15"/>
        <v>835.32114086399997</v>
      </c>
      <c r="AS15" s="32">
        <f t="shared" si="15"/>
        <v>835.32114086399997</v>
      </c>
      <c r="AT15" s="32">
        <f t="shared" si="15"/>
        <v>835.32114086399997</v>
      </c>
      <c r="AU15" s="32">
        <f t="shared" si="15"/>
        <v>835.32114086399997</v>
      </c>
      <c r="AV15" s="32">
        <f t="shared" si="15"/>
        <v>835.32114086399997</v>
      </c>
      <c r="AW15" s="32">
        <f t="shared" si="15"/>
        <v>835.32114086399997</v>
      </c>
      <c r="AX15" s="32">
        <f t="shared" si="15"/>
        <v>835.32114086399997</v>
      </c>
      <c r="AY15" s="20"/>
    </row>
    <row r="16" spans="1:52">
      <c r="A16" s="4"/>
      <c r="B16" s="39" t="s">
        <v>246</v>
      </c>
      <c r="C16" s="67" t="str">
        <f>'Idemat2026 db (simple)'!E1878</f>
        <v xml:space="preserve">kg </v>
      </c>
      <c r="D16" s="67" t="str">
        <f>'Idemat2026 db (simple)'!F1878</f>
        <v>Rolling aluminium sheet</v>
      </c>
      <c r="E16" s="67">
        <f>'Idemat2026 db (simple)'!G1878</f>
        <v>0.48359350666666673</v>
      </c>
      <c r="F16" s="39">
        <v>700</v>
      </c>
      <c r="G16" s="39">
        <v>1</v>
      </c>
      <c r="H16" s="16">
        <v>0.3</v>
      </c>
      <c r="I16" s="16" t="s">
        <v>286</v>
      </c>
      <c r="J16" s="10">
        <f t="shared" si="0"/>
        <v>338.5154546666667</v>
      </c>
      <c r="Z16" s="31" t="str">
        <f t="shared" si="1"/>
        <v>Aluminium, processing</v>
      </c>
      <c r="AA16" s="32">
        <f t="shared" si="2"/>
        <v>236.96081826666671</v>
      </c>
      <c r="AB16" s="32">
        <f t="shared" si="3"/>
        <v>20.310927280000001</v>
      </c>
      <c r="AC16" s="28">
        <f t="shared" si="4"/>
        <v>20.310927280000001</v>
      </c>
      <c r="AD16" s="28">
        <f t="shared" si="5"/>
        <v>20.310927280000001</v>
      </c>
      <c r="AE16" s="28">
        <f t="shared" si="6"/>
        <v>20.310927280000001</v>
      </c>
      <c r="AF16" s="28">
        <f t="shared" si="7"/>
        <v>20.310927280000001</v>
      </c>
      <c r="AG16" s="28">
        <f t="shared" si="8"/>
        <v>20.310927280000001</v>
      </c>
      <c r="AH16" s="28">
        <f t="shared" si="9"/>
        <v>20.310927280000001</v>
      </c>
      <c r="AI16" s="28">
        <f t="shared" si="10"/>
        <v>20.310927280000001</v>
      </c>
      <c r="AJ16" s="28">
        <f t="shared" si="11"/>
        <v>20.310927280000001</v>
      </c>
      <c r="AK16" s="28">
        <f t="shared" si="12"/>
        <v>20.310927280000001</v>
      </c>
      <c r="AL16" s="20"/>
      <c r="AM16" s="31" t="s">
        <v>3</v>
      </c>
      <c r="AN16" s="32">
        <f>SUM(AA51:AA66)</f>
        <v>-19.024133800000001</v>
      </c>
      <c r="AO16" s="32">
        <f t="shared" ref="AO16:AX16" si="16">SUM(AB51:AB66)</f>
        <v>-1.6306400400000001</v>
      </c>
      <c r="AP16" s="28">
        <f t="shared" si="16"/>
        <v>-1.6306400400000001</v>
      </c>
      <c r="AQ16" s="28">
        <f t="shared" si="16"/>
        <v>-1.6306400400000001</v>
      </c>
      <c r="AR16" s="28">
        <f t="shared" si="16"/>
        <v>-1.6306400400000001</v>
      </c>
      <c r="AS16" s="28">
        <f t="shared" si="16"/>
        <v>-1.6306400400000001</v>
      </c>
      <c r="AT16" s="28">
        <f t="shared" si="16"/>
        <v>-1.6306400400000001</v>
      </c>
      <c r="AU16" s="28">
        <f t="shared" si="16"/>
        <v>-1.6306400400000001</v>
      </c>
      <c r="AV16" s="28">
        <f t="shared" si="16"/>
        <v>-1.6306400400000001</v>
      </c>
      <c r="AW16" s="28">
        <f t="shared" si="16"/>
        <v>-1.6306400400000001</v>
      </c>
      <c r="AX16" s="28">
        <f t="shared" si="16"/>
        <v>-1.6306400400000001</v>
      </c>
      <c r="AY16" s="20"/>
    </row>
    <row r="17" spans="1:51">
      <c r="A17" s="4"/>
      <c r="B17" s="39" t="s">
        <v>247</v>
      </c>
      <c r="C17" s="67" t="str">
        <f>'Idemat2026 db (simple)'!E978</f>
        <v xml:space="preserve">kg </v>
      </c>
      <c r="D17" s="67" t="str">
        <f>'Idemat2026 db (simple)'!F978</f>
        <v>PP (Polypropylene)</v>
      </c>
      <c r="E17" s="67">
        <f>'Idemat2026 db (simple)'!G978</f>
        <v>1.92</v>
      </c>
      <c r="F17" s="39">
        <v>100</v>
      </c>
      <c r="G17" s="39">
        <v>1</v>
      </c>
      <c r="H17" s="14">
        <v>0.3</v>
      </c>
      <c r="I17" s="16" t="s">
        <v>281</v>
      </c>
      <c r="J17" s="10">
        <f t="shared" si="0"/>
        <v>192</v>
      </c>
      <c r="Z17" s="31" t="str">
        <f t="shared" ref="Z17:Z35" si="17">B17</f>
        <v>polymers (take PP)</v>
      </c>
      <c r="AA17" s="32">
        <f t="shared" ref="AA17:AA35" si="18">J17 - (J17*H17)</f>
        <v>134.4</v>
      </c>
      <c r="AB17" s="32">
        <f t="shared" si="3"/>
        <v>11.52</v>
      </c>
      <c r="AC17" s="28">
        <f t="shared" ref="AC17:AC35" si="19">AB17</f>
        <v>11.52</v>
      </c>
      <c r="AD17" s="28">
        <f t="shared" ref="AD17:AD35" si="20">AC17</f>
        <v>11.52</v>
      </c>
      <c r="AE17" s="28">
        <f t="shared" ref="AE17:AE35" si="21">AD17</f>
        <v>11.52</v>
      </c>
      <c r="AF17" s="28">
        <f t="shared" ref="AF17:AF35" si="22">AE17</f>
        <v>11.52</v>
      </c>
      <c r="AG17" s="28">
        <f t="shared" ref="AG17:AG35" si="23">AF17</f>
        <v>11.52</v>
      </c>
      <c r="AH17" s="28">
        <f t="shared" ref="AH17:AH35" si="24">AG17</f>
        <v>11.52</v>
      </c>
      <c r="AI17" s="28">
        <f t="shared" ref="AI17:AI35" si="25">AH17</f>
        <v>11.52</v>
      </c>
      <c r="AJ17" s="28">
        <f t="shared" ref="AJ17:AJ35" si="26">AI17</f>
        <v>11.52</v>
      </c>
      <c r="AK17" s="28">
        <f t="shared" ref="AK17:AK35" si="27">AJ17</f>
        <v>11.52</v>
      </c>
      <c r="AL17" s="20"/>
      <c r="AY17" s="20"/>
    </row>
    <row r="18" spans="1:51">
      <c r="A18" s="4"/>
      <c r="B18" s="39" t="s">
        <v>248</v>
      </c>
      <c r="C18" s="67" t="str">
        <f>'Idemat2026 db (simple)'!E1911</f>
        <v xml:space="preserve">kg </v>
      </c>
      <c r="D18" s="67" t="str">
        <f>'Idemat2026 db (simple)'!F1911</f>
        <v>extrusion - production site</v>
      </c>
      <c r="E18" s="67">
        <f>'Idemat2026 db (simple)'!G1911</f>
        <v>0.30636251999999997</v>
      </c>
      <c r="F18" s="39">
        <v>100</v>
      </c>
      <c r="G18" s="39">
        <v>1</v>
      </c>
      <c r="H18" s="16">
        <v>0.1</v>
      </c>
      <c r="I18" s="16" t="s">
        <v>282</v>
      </c>
      <c r="J18" s="10">
        <f t="shared" si="0"/>
        <v>30.636251999999999</v>
      </c>
      <c r="Z18" s="31" t="str">
        <f t="shared" si="17"/>
        <v>polymers extrusion</v>
      </c>
      <c r="AA18" s="32">
        <f t="shared" si="18"/>
        <v>27.572626799999998</v>
      </c>
      <c r="AB18" s="32">
        <f t="shared" si="3"/>
        <v>0.61272504000000005</v>
      </c>
      <c r="AC18" s="28">
        <f t="shared" si="19"/>
        <v>0.61272504000000005</v>
      </c>
      <c r="AD18" s="28">
        <f t="shared" si="20"/>
        <v>0.61272504000000005</v>
      </c>
      <c r="AE18" s="28">
        <f t="shared" si="21"/>
        <v>0.61272504000000005</v>
      </c>
      <c r="AF18" s="28">
        <f t="shared" si="22"/>
        <v>0.61272504000000005</v>
      </c>
      <c r="AG18" s="28">
        <f t="shared" si="23"/>
        <v>0.61272504000000005</v>
      </c>
      <c r="AH18" s="28">
        <f t="shared" si="24"/>
        <v>0.61272504000000005</v>
      </c>
      <c r="AI18" s="28">
        <f t="shared" si="25"/>
        <v>0.61272504000000005</v>
      </c>
      <c r="AJ18" s="28">
        <f t="shared" si="26"/>
        <v>0.61272504000000005</v>
      </c>
      <c r="AK18" s="28">
        <f t="shared" si="27"/>
        <v>0.61272504000000005</v>
      </c>
      <c r="AL18" s="20"/>
      <c r="AM18" s="20"/>
      <c r="AN18" s="20"/>
      <c r="AO18" s="20"/>
      <c r="AP18" s="20"/>
      <c r="AQ18" s="20"/>
      <c r="AR18" s="20"/>
      <c r="AS18" s="20"/>
      <c r="AT18" s="20"/>
      <c r="AU18" s="20"/>
      <c r="AV18" s="20"/>
      <c r="AW18" s="20"/>
      <c r="AX18" s="20"/>
      <c r="AY18" s="20"/>
    </row>
    <row r="19" spans="1:51">
      <c r="A19" s="4"/>
      <c r="B19" s="39" t="s">
        <v>256</v>
      </c>
      <c r="C19" s="67" t="str">
        <f>'Idemat2026 db (simple)'!E384</f>
        <v xml:space="preserve">kg </v>
      </c>
      <c r="D19" s="67" t="str">
        <f>'Idemat2026 db (simple)'!F384</f>
        <v>Lithium NMC 811 (215 Wh per kg incl packaging excl electronics)</v>
      </c>
      <c r="E19" s="67">
        <f>'Idemat2026 db (simple)'!G384</f>
        <v>15.467672</v>
      </c>
      <c r="F19" s="39">
        <v>375</v>
      </c>
      <c r="G19" s="39">
        <v>1</v>
      </c>
      <c r="H19" s="16">
        <v>0.1</v>
      </c>
      <c r="I19" s="16" t="s">
        <v>285</v>
      </c>
      <c r="J19" s="10">
        <f t="shared" si="0"/>
        <v>5800.3770000000004</v>
      </c>
      <c r="Z19" s="31" t="str">
        <f t="shared" si="17"/>
        <v>li-ion battery (take NMC811) excl electronics</v>
      </c>
      <c r="AA19" s="32">
        <f t="shared" si="18"/>
        <v>5220.3393000000005</v>
      </c>
      <c r="AB19" s="32">
        <f t="shared" si="3"/>
        <v>116.00754000000002</v>
      </c>
      <c r="AC19" s="28">
        <f t="shared" si="19"/>
        <v>116.00754000000002</v>
      </c>
      <c r="AD19" s="28">
        <f t="shared" si="20"/>
        <v>116.00754000000002</v>
      </c>
      <c r="AE19" s="28">
        <f t="shared" si="21"/>
        <v>116.00754000000002</v>
      </c>
      <c r="AF19" s="28">
        <f t="shared" si="22"/>
        <v>116.00754000000002</v>
      </c>
      <c r="AG19" s="28">
        <f t="shared" si="23"/>
        <v>116.00754000000002</v>
      </c>
      <c r="AH19" s="28">
        <f t="shared" si="24"/>
        <v>116.00754000000002</v>
      </c>
      <c r="AI19" s="28">
        <f t="shared" si="25"/>
        <v>116.00754000000002</v>
      </c>
      <c r="AJ19" s="28">
        <f t="shared" si="26"/>
        <v>116.00754000000002</v>
      </c>
      <c r="AK19" s="28">
        <f t="shared" si="27"/>
        <v>116.00754000000002</v>
      </c>
      <c r="AL19" s="20"/>
      <c r="AM19" s="20"/>
      <c r="AN19" s="20"/>
      <c r="AO19" s="20"/>
      <c r="AP19" s="20"/>
      <c r="AQ19" s="20"/>
      <c r="AR19" s="20"/>
      <c r="AS19" s="20"/>
      <c r="AT19" s="20"/>
      <c r="AU19" s="20"/>
      <c r="AV19" s="20"/>
      <c r="AW19" s="20"/>
      <c r="AX19" s="20"/>
      <c r="AY19" s="20"/>
    </row>
    <row r="20" spans="1:51">
      <c r="A20" s="4"/>
      <c r="B20" s="39" t="s">
        <v>1194</v>
      </c>
      <c r="C20" s="67" t="str">
        <f>'Idemat2026 db (simple)'!E374</f>
        <v xml:space="preserve">p </v>
      </c>
      <c r="D20" s="67" t="str">
        <f>'Idemat2026 db (simple)'!F374</f>
        <v>Computer laptop - 14 inch display</v>
      </c>
      <c r="E20" s="67">
        <f>'Idemat2026 db (simple)'!G374</f>
        <v>160.88087999999999</v>
      </c>
      <c r="F20" s="39">
        <v>2</v>
      </c>
      <c r="G20" s="39">
        <v>1</v>
      </c>
      <c r="H20" s="16">
        <v>0.3</v>
      </c>
      <c r="I20" s="16" t="s">
        <v>282</v>
      </c>
      <c r="J20" s="10">
        <f t="shared" si="0"/>
        <v>321.76175999999998</v>
      </c>
      <c r="Z20" s="31" t="str">
        <f t="shared" si="17"/>
        <v>electronics, take labtops</v>
      </c>
      <c r="AA20" s="32">
        <f t="shared" si="18"/>
        <v>225.23323199999999</v>
      </c>
      <c r="AB20" s="32">
        <f t="shared" si="3"/>
        <v>19.3057056</v>
      </c>
      <c r="AC20" s="28">
        <f t="shared" si="19"/>
        <v>19.3057056</v>
      </c>
      <c r="AD20" s="28">
        <f t="shared" si="20"/>
        <v>19.3057056</v>
      </c>
      <c r="AE20" s="28">
        <f t="shared" si="21"/>
        <v>19.3057056</v>
      </c>
      <c r="AF20" s="28">
        <f t="shared" si="22"/>
        <v>19.3057056</v>
      </c>
      <c r="AG20" s="28">
        <f t="shared" si="23"/>
        <v>19.3057056</v>
      </c>
      <c r="AH20" s="28">
        <f t="shared" si="24"/>
        <v>19.3057056</v>
      </c>
      <c r="AI20" s="28">
        <f t="shared" si="25"/>
        <v>19.3057056</v>
      </c>
      <c r="AJ20" s="28">
        <f t="shared" si="26"/>
        <v>19.3057056</v>
      </c>
      <c r="AK20" s="28">
        <f t="shared" si="27"/>
        <v>19.3057056</v>
      </c>
      <c r="AL20" s="20"/>
      <c r="AM20" s="20"/>
      <c r="AN20" s="20"/>
      <c r="AO20" s="20"/>
      <c r="AP20" s="20"/>
      <c r="AQ20" s="20"/>
      <c r="AR20" s="20"/>
      <c r="AS20" s="20"/>
      <c r="AT20" s="20"/>
      <c r="AU20" s="20"/>
      <c r="AV20" s="20"/>
      <c r="AW20" s="20"/>
      <c r="AX20" s="20"/>
      <c r="AY20" s="20"/>
    </row>
    <row r="21" spans="1:51">
      <c r="A21" s="4"/>
      <c r="B21" s="39" t="s">
        <v>1193</v>
      </c>
      <c r="C21" s="67" t="str">
        <f>'Idemat2026 db (simple)'!E680</f>
        <v xml:space="preserve">kg </v>
      </c>
      <c r="D21" s="67" t="str">
        <f>'Idemat2026 db (simple)'!F680</f>
        <v>Copper wire - plate - tube - trade mix ( 68% prim 32% sec)</v>
      </c>
      <c r="E21" s="67">
        <f>'Idemat2026 db (simple)'!G680</f>
        <v>2.4861446666666671</v>
      </c>
      <c r="F21" s="39">
        <v>20</v>
      </c>
      <c r="G21" s="39">
        <v>1</v>
      </c>
      <c r="H21" s="16">
        <v>0.3</v>
      </c>
      <c r="I21" s="16" t="s">
        <v>283</v>
      </c>
      <c r="J21" s="10">
        <f t="shared" si="0"/>
        <v>49.722893333333346</v>
      </c>
      <c r="Z21" s="31" t="str">
        <f t="shared" si="17"/>
        <v>copper, trade</v>
      </c>
      <c r="AA21" s="32">
        <f t="shared" si="18"/>
        <v>34.806025333333345</v>
      </c>
      <c r="AB21" s="32">
        <f t="shared" si="3"/>
        <v>2.9833736000000006</v>
      </c>
      <c r="AC21" s="28">
        <f t="shared" si="19"/>
        <v>2.9833736000000006</v>
      </c>
      <c r="AD21" s="28">
        <f t="shared" si="20"/>
        <v>2.9833736000000006</v>
      </c>
      <c r="AE21" s="28">
        <f t="shared" si="21"/>
        <v>2.9833736000000006</v>
      </c>
      <c r="AF21" s="28">
        <f t="shared" si="22"/>
        <v>2.9833736000000006</v>
      </c>
      <c r="AG21" s="28">
        <f t="shared" si="23"/>
        <v>2.9833736000000006</v>
      </c>
      <c r="AH21" s="28">
        <f t="shared" si="24"/>
        <v>2.9833736000000006</v>
      </c>
      <c r="AI21" s="28">
        <f t="shared" si="25"/>
        <v>2.9833736000000006</v>
      </c>
      <c r="AJ21" s="28">
        <f t="shared" si="26"/>
        <v>2.9833736000000006</v>
      </c>
      <c r="AK21" s="28">
        <f t="shared" si="27"/>
        <v>2.9833736000000006</v>
      </c>
      <c r="AL21" s="20"/>
      <c r="AM21" s="20"/>
      <c r="AN21" s="20"/>
      <c r="AO21" s="20"/>
      <c r="AP21" s="20"/>
      <c r="AQ21" s="20"/>
      <c r="AR21" s="20"/>
      <c r="AS21" s="20"/>
      <c r="AT21" s="20"/>
      <c r="AU21" s="20"/>
      <c r="AV21" s="20"/>
      <c r="AW21" s="20"/>
      <c r="AX21" s="20"/>
      <c r="AY21" s="20"/>
    </row>
    <row r="22" spans="1:51">
      <c r="A22" s="4"/>
      <c r="B22" s="39" t="s">
        <v>254</v>
      </c>
      <c r="C22" s="67" t="str">
        <f>'Idemat2026 db (simple)'!E849</f>
        <v xml:space="preserve">kg </v>
      </c>
      <c r="D22" s="67" t="str">
        <f>'Idemat2026 db (simple)'!F849</f>
        <v>Neodymium magnet (NdFeB) corrosion resistant 40 MGOe</v>
      </c>
      <c r="E22" s="67">
        <f>'Idemat2026 db (simple)'!G849</f>
        <v>57.368324000000001</v>
      </c>
      <c r="F22" s="39">
        <v>2</v>
      </c>
      <c r="G22" s="39">
        <v>1</v>
      </c>
      <c r="H22" s="16">
        <v>0.3</v>
      </c>
      <c r="I22" s="16" t="s">
        <v>284</v>
      </c>
      <c r="J22" s="10">
        <f t="shared" si="0"/>
        <v>114.736648</v>
      </c>
      <c r="Z22" s="31" t="str">
        <f t="shared" si="17"/>
        <v>magnets</v>
      </c>
      <c r="AA22" s="32">
        <f t="shared" si="18"/>
        <v>80.315653600000005</v>
      </c>
      <c r="AB22" s="32">
        <f t="shared" si="3"/>
        <v>6.8841988799999996</v>
      </c>
      <c r="AC22" s="28">
        <f t="shared" si="19"/>
        <v>6.8841988799999996</v>
      </c>
      <c r="AD22" s="28">
        <f t="shared" si="20"/>
        <v>6.8841988799999996</v>
      </c>
      <c r="AE22" s="28">
        <f t="shared" si="21"/>
        <v>6.8841988799999996</v>
      </c>
      <c r="AF22" s="28">
        <f t="shared" si="22"/>
        <v>6.8841988799999996</v>
      </c>
      <c r="AG22" s="28">
        <f t="shared" si="23"/>
        <v>6.8841988799999996</v>
      </c>
      <c r="AH22" s="28">
        <f t="shared" si="24"/>
        <v>6.8841988799999996</v>
      </c>
      <c r="AI22" s="28">
        <f t="shared" si="25"/>
        <v>6.8841988799999996</v>
      </c>
      <c r="AJ22" s="28">
        <f t="shared" si="26"/>
        <v>6.8841988799999996</v>
      </c>
      <c r="AK22" s="28">
        <f t="shared" si="27"/>
        <v>6.8841988799999996</v>
      </c>
      <c r="AL22" s="20"/>
      <c r="AM22" s="20"/>
      <c r="AN22" s="20"/>
      <c r="AO22" s="20"/>
      <c r="AP22" s="20"/>
      <c r="AQ22" s="20"/>
      <c r="AR22" s="20"/>
      <c r="AS22" s="20"/>
      <c r="AT22" s="20"/>
      <c r="AU22" s="20"/>
      <c r="AV22" s="20"/>
      <c r="AW22" s="20"/>
      <c r="AX22" s="20"/>
      <c r="AY22" s="20"/>
    </row>
    <row r="23" spans="1:51">
      <c r="A23" s="4"/>
      <c r="B23" s="39" t="s">
        <v>255</v>
      </c>
      <c r="C23" s="39"/>
      <c r="D23" s="39"/>
      <c r="E23" s="36"/>
      <c r="H23" s="14"/>
      <c r="I23" s="16"/>
      <c r="J23" s="10">
        <f t="shared" si="0"/>
        <v>0</v>
      </c>
      <c r="Z23" s="31" t="str">
        <f t="shared" si="17"/>
        <v>others (tyres, glass, etc)</v>
      </c>
      <c r="AA23" s="32">
        <f t="shared" si="18"/>
        <v>0</v>
      </c>
      <c r="AB23" s="32">
        <f t="shared" si="3"/>
        <v>0</v>
      </c>
      <c r="AC23" s="28">
        <f t="shared" si="19"/>
        <v>0</v>
      </c>
      <c r="AD23" s="28">
        <f t="shared" si="20"/>
        <v>0</v>
      </c>
      <c r="AE23" s="28">
        <f t="shared" si="21"/>
        <v>0</v>
      </c>
      <c r="AF23" s="28">
        <f t="shared" si="22"/>
        <v>0</v>
      </c>
      <c r="AG23" s="28">
        <f t="shared" si="23"/>
        <v>0</v>
      </c>
      <c r="AH23" s="28">
        <f t="shared" si="24"/>
        <v>0</v>
      </c>
      <c r="AI23" s="28">
        <f t="shared" si="25"/>
        <v>0</v>
      </c>
      <c r="AJ23" s="28">
        <f t="shared" si="26"/>
        <v>0</v>
      </c>
      <c r="AK23" s="28">
        <f t="shared" si="27"/>
        <v>0</v>
      </c>
      <c r="AL23" s="20"/>
      <c r="AM23" s="20"/>
      <c r="AN23" s="20"/>
      <c r="AO23" s="20"/>
      <c r="AP23" s="20"/>
      <c r="AQ23" s="20"/>
      <c r="AR23" s="20"/>
      <c r="AS23" s="20"/>
      <c r="AT23" s="20"/>
      <c r="AU23" s="20"/>
      <c r="AV23" s="20"/>
      <c r="AW23" s="20"/>
      <c r="AX23" s="20"/>
      <c r="AY23" s="20"/>
    </row>
    <row r="24" spans="1:51">
      <c r="A24" s="4"/>
      <c r="B24" s="39"/>
      <c r="C24" s="39"/>
      <c r="D24" s="39"/>
      <c r="E24" s="36"/>
      <c r="H24" s="14"/>
      <c r="I24" s="16"/>
      <c r="J24" s="10">
        <f t="shared" si="0"/>
        <v>0</v>
      </c>
      <c r="Z24" s="31">
        <f t="shared" ref="Z24:Z29" si="28">B24</f>
        <v>0</v>
      </c>
      <c r="AA24" s="32">
        <f t="shared" ref="AA24:AA29" si="29">J24 - (J24*H24)</f>
        <v>0</v>
      </c>
      <c r="AB24" s="32">
        <f t="shared" si="3"/>
        <v>0</v>
      </c>
      <c r="AC24" s="28">
        <f t="shared" ref="AC24:AC29" si="30">AB24</f>
        <v>0</v>
      </c>
      <c r="AD24" s="28">
        <f t="shared" ref="AD24:AD29" si="31">AC24</f>
        <v>0</v>
      </c>
      <c r="AE24" s="28">
        <f t="shared" ref="AE24:AE29" si="32">AD24</f>
        <v>0</v>
      </c>
      <c r="AF24" s="28">
        <f t="shared" ref="AF24:AF29" si="33">AE24</f>
        <v>0</v>
      </c>
      <c r="AG24" s="28">
        <f t="shared" ref="AG24:AG29" si="34">AF24</f>
        <v>0</v>
      </c>
      <c r="AH24" s="28">
        <f t="shared" ref="AH24:AH29" si="35">AG24</f>
        <v>0</v>
      </c>
      <c r="AI24" s="28">
        <f t="shared" ref="AI24:AI29" si="36">AH24</f>
        <v>0</v>
      </c>
      <c r="AJ24" s="28">
        <f t="shared" ref="AJ24:AJ29" si="37">AI24</f>
        <v>0</v>
      </c>
      <c r="AK24" s="28">
        <f t="shared" ref="AK24:AK29" si="38">AJ24</f>
        <v>0</v>
      </c>
      <c r="AL24" s="20"/>
      <c r="AM24" s="20"/>
      <c r="AN24" s="20"/>
      <c r="AO24" s="20"/>
      <c r="AP24" s="20"/>
      <c r="AQ24" s="20"/>
      <c r="AR24" s="20"/>
      <c r="AS24" s="20"/>
      <c r="AT24" s="20"/>
      <c r="AU24" s="20"/>
      <c r="AV24" s="20"/>
      <c r="AW24" s="20"/>
      <c r="AX24" s="20"/>
      <c r="AY24" s="20"/>
    </row>
    <row r="25" spans="1:51">
      <c r="A25" s="4"/>
      <c r="B25" s="184" t="s">
        <v>1432</v>
      </c>
      <c r="C25" s="184"/>
      <c r="D25" s="39"/>
      <c r="E25" s="36"/>
      <c r="H25" s="14"/>
      <c r="I25" s="16"/>
      <c r="J25" s="10">
        <f t="shared" si="0"/>
        <v>0</v>
      </c>
      <c r="Z25" s="31" t="str">
        <f t="shared" si="28"/>
        <v>Processing lines not per kg</v>
      </c>
      <c r="AA25" s="32">
        <f t="shared" si="29"/>
        <v>0</v>
      </c>
      <c r="AB25" s="32">
        <f t="shared" si="3"/>
        <v>0</v>
      </c>
      <c r="AC25" s="28">
        <f t="shared" si="30"/>
        <v>0</v>
      </c>
      <c r="AD25" s="28">
        <f t="shared" si="31"/>
        <v>0</v>
      </c>
      <c r="AE25" s="28">
        <f t="shared" si="32"/>
        <v>0</v>
      </c>
      <c r="AF25" s="28">
        <f t="shared" si="33"/>
        <v>0</v>
      </c>
      <c r="AG25" s="28">
        <f t="shared" si="34"/>
        <v>0</v>
      </c>
      <c r="AH25" s="28">
        <f t="shared" si="35"/>
        <v>0</v>
      </c>
      <c r="AI25" s="28">
        <f t="shared" si="36"/>
        <v>0</v>
      </c>
      <c r="AJ25" s="28">
        <f t="shared" si="37"/>
        <v>0</v>
      </c>
      <c r="AK25" s="28">
        <f t="shared" si="38"/>
        <v>0</v>
      </c>
      <c r="AL25" s="20"/>
      <c r="AM25" s="20"/>
      <c r="AN25" s="20"/>
      <c r="AO25" s="20"/>
      <c r="AP25" s="20"/>
      <c r="AQ25" s="20"/>
      <c r="AR25" s="20"/>
      <c r="AS25" s="20"/>
      <c r="AT25" s="20"/>
      <c r="AU25" s="20"/>
      <c r="AV25" s="20"/>
      <c r="AW25" s="20"/>
      <c r="AX25" s="20"/>
      <c r="AY25" s="20"/>
    </row>
    <row r="26" spans="1:51">
      <c r="A26" s="4"/>
      <c r="B26" s="39"/>
      <c r="C26" s="39"/>
      <c r="D26" s="39"/>
      <c r="E26" s="36"/>
      <c r="H26" s="14"/>
      <c r="I26" s="16"/>
      <c r="J26" s="10">
        <f t="shared" si="0"/>
        <v>0</v>
      </c>
      <c r="Z26" s="31">
        <f t="shared" si="28"/>
        <v>0</v>
      </c>
      <c r="AA26" s="32">
        <f t="shared" si="29"/>
        <v>0</v>
      </c>
      <c r="AB26" s="32">
        <f t="shared" si="3"/>
        <v>0</v>
      </c>
      <c r="AC26" s="28">
        <f t="shared" si="30"/>
        <v>0</v>
      </c>
      <c r="AD26" s="28">
        <f t="shared" si="31"/>
        <v>0</v>
      </c>
      <c r="AE26" s="28">
        <f t="shared" si="32"/>
        <v>0</v>
      </c>
      <c r="AF26" s="28">
        <f t="shared" si="33"/>
        <v>0</v>
      </c>
      <c r="AG26" s="28">
        <f t="shared" si="34"/>
        <v>0</v>
      </c>
      <c r="AH26" s="28">
        <f t="shared" si="35"/>
        <v>0</v>
      </c>
      <c r="AI26" s="28">
        <f t="shared" si="36"/>
        <v>0</v>
      </c>
      <c r="AJ26" s="28">
        <f t="shared" si="37"/>
        <v>0</v>
      </c>
      <c r="AK26" s="28">
        <f t="shared" si="38"/>
        <v>0</v>
      </c>
      <c r="AL26" s="20"/>
      <c r="AM26" s="20"/>
      <c r="AN26" s="20"/>
      <c r="AO26" s="20"/>
      <c r="AP26" s="20"/>
      <c r="AQ26" s="20"/>
      <c r="AR26" s="20"/>
      <c r="AS26" s="20"/>
      <c r="AT26" s="20"/>
      <c r="AU26" s="20"/>
      <c r="AV26" s="20"/>
      <c r="AW26" s="20"/>
      <c r="AX26" s="20"/>
      <c r="AY26" s="20"/>
    </row>
    <row r="27" spans="1:51">
      <c r="A27" s="4"/>
      <c r="B27" s="39"/>
      <c r="C27" s="39"/>
      <c r="D27" s="39"/>
      <c r="E27" s="36"/>
      <c r="H27" s="14"/>
      <c r="I27" s="16"/>
      <c r="J27" s="10">
        <f t="shared" si="0"/>
        <v>0</v>
      </c>
      <c r="Z27" s="31">
        <f t="shared" si="28"/>
        <v>0</v>
      </c>
      <c r="AA27" s="32">
        <f t="shared" si="29"/>
        <v>0</v>
      </c>
      <c r="AB27" s="32">
        <f t="shared" si="3"/>
        <v>0</v>
      </c>
      <c r="AC27" s="28">
        <f t="shared" si="30"/>
        <v>0</v>
      </c>
      <c r="AD27" s="28">
        <f t="shared" si="31"/>
        <v>0</v>
      </c>
      <c r="AE27" s="28">
        <f t="shared" si="32"/>
        <v>0</v>
      </c>
      <c r="AF27" s="28">
        <f t="shared" si="33"/>
        <v>0</v>
      </c>
      <c r="AG27" s="28">
        <f t="shared" si="34"/>
        <v>0</v>
      </c>
      <c r="AH27" s="28">
        <f t="shared" si="35"/>
        <v>0</v>
      </c>
      <c r="AI27" s="28">
        <f t="shared" si="36"/>
        <v>0</v>
      </c>
      <c r="AJ27" s="28">
        <f t="shared" si="37"/>
        <v>0</v>
      </c>
      <c r="AK27" s="28">
        <f t="shared" si="38"/>
        <v>0</v>
      </c>
      <c r="AL27" s="20"/>
      <c r="AM27" s="20"/>
      <c r="AN27" s="20"/>
      <c r="AO27" s="20"/>
      <c r="AP27" s="20"/>
      <c r="AQ27" s="20"/>
      <c r="AR27" s="20"/>
      <c r="AS27" s="20"/>
      <c r="AT27" s="20"/>
      <c r="AU27" s="20"/>
      <c r="AV27" s="20"/>
      <c r="AW27" s="20"/>
      <c r="AX27" s="20"/>
      <c r="AY27" s="20"/>
    </row>
    <row r="28" spans="1:51">
      <c r="A28" s="4"/>
      <c r="B28" s="39"/>
      <c r="C28" s="39"/>
      <c r="D28" s="39"/>
      <c r="E28" s="36"/>
      <c r="H28" s="14"/>
      <c r="I28" s="16"/>
      <c r="J28" s="10">
        <f t="shared" si="0"/>
        <v>0</v>
      </c>
      <c r="Z28" s="31">
        <f t="shared" si="28"/>
        <v>0</v>
      </c>
      <c r="AA28" s="32">
        <f t="shared" si="29"/>
        <v>0</v>
      </c>
      <c r="AB28" s="32">
        <f t="shared" si="3"/>
        <v>0</v>
      </c>
      <c r="AC28" s="28">
        <f t="shared" si="30"/>
        <v>0</v>
      </c>
      <c r="AD28" s="28">
        <f t="shared" si="31"/>
        <v>0</v>
      </c>
      <c r="AE28" s="28">
        <f t="shared" si="32"/>
        <v>0</v>
      </c>
      <c r="AF28" s="28">
        <f t="shared" si="33"/>
        <v>0</v>
      </c>
      <c r="AG28" s="28">
        <f t="shared" si="34"/>
        <v>0</v>
      </c>
      <c r="AH28" s="28">
        <f t="shared" si="35"/>
        <v>0</v>
      </c>
      <c r="AI28" s="28">
        <f t="shared" si="36"/>
        <v>0</v>
      </c>
      <c r="AJ28" s="28">
        <f t="shared" si="37"/>
        <v>0</v>
      </c>
      <c r="AK28" s="28">
        <f t="shared" si="38"/>
        <v>0</v>
      </c>
      <c r="AL28" s="20"/>
      <c r="AM28" s="20"/>
      <c r="AN28" s="20"/>
      <c r="AO28" s="20"/>
      <c r="AP28" s="20"/>
      <c r="AQ28" s="20"/>
      <c r="AR28" s="20"/>
      <c r="AS28" s="20"/>
      <c r="AT28" s="20"/>
      <c r="AU28" s="20"/>
      <c r="AV28" s="20"/>
      <c r="AW28" s="20"/>
      <c r="AX28" s="20"/>
      <c r="AY28" s="20"/>
    </row>
    <row r="29" spans="1:51">
      <c r="A29" s="4"/>
      <c r="B29" s="39"/>
      <c r="C29" s="39"/>
      <c r="D29" s="39"/>
      <c r="E29" s="36"/>
      <c r="H29" s="14"/>
      <c r="I29" s="16"/>
      <c r="J29" s="10">
        <f t="shared" si="0"/>
        <v>0</v>
      </c>
      <c r="Z29" s="31">
        <f t="shared" si="28"/>
        <v>0</v>
      </c>
      <c r="AA29" s="32">
        <f t="shared" si="29"/>
        <v>0</v>
      </c>
      <c r="AB29" s="32">
        <f t="shared" si="3"/>
        <v>0</v>
      </c>
      <c r="AC29" s="28">
        <f t="shared" si="30"/>
        <v>0</v>
      </c>
      <c r="AD29" s="28">
        <f t="shared" si="31"/>
        <v>0</v>
      </c>
      <c r="AE29" s="28">
        <f t="shared" si="32"/>
        <v>0</v>
      </c>
      <c r="AF29" s="28">
        <f t="shared" si="33"/>
        <v>0</v>
      </c>
      <c r="AG29" s="28">
        <f t="shared" si="34"/>
        <v>0</v>
      </c>
      <c r="AH29" s="28">
        <f t="shared" si="35"/>
        <v>0</v>
      </c>
      <c r="AI29" s="28">
        <f t="shared" si="36"/>
        <v>0</v>
      </c>
      <c r="AJ29" s="28">
        <f t="shared" si="37"/>
        <v>0</v>
      </c>
      <c r="AK29" s="28">
        <f t="shared" si="38"/>
        <v>0</v>
      </c>
      <c r="AL29" s="20"/>
      <c r="AM29" s="20"/>
      <c r="AN29" s="20"/>
      <c r="AO29" s="20"/>
      <c r="AP29" s="20"/>
      <c r="AQ29" s="20"/>
      <c r="AR29" s="20"/>
      <c r="AS29" s="20"/>
      <c r="AT29" s="20"/>
      <c r="AU29" s="20"/>
      <c r="AV29" s="20"/>
      <c r="AW29" s="20"/>
      <c r="AX29" s="20"/>
      <c r="AY29" s="20"/>
    </row>
    <row r="30" spans="1:51">
      <c r="A30" s="4"/>
      <c r="B30" s="107" t="s">
        <v>262</v>
      </c>
      <c r="C30" s="107"/>
      <c r="D30" s="66"/>
      <c r="E30" s="21" t="s">
        <v>308</v>
      </c>
      <c r="F30" s="15">
        <f>F13+F15+F17+F19+F20+F21+F22</f>
        <v>2199</v>
      </c>
      <c r="G30" s="15"/>
      <c r="H30" s="16"/>
      <c r="I30" s="108">
        <f>SUM(J13:J23)</f>
        <v>13803.207134000002</v>
      </c>
      <c r="J30" s="10">
        <f>I30*F30*G30</f>
        <v>0</v>
      </c>
      <c r="Z30" s="31" t="str">
        <f t="shared" si="17"/>
        <v>subtotal</v>
      </c>
      <c r="AA30" s="32">
        <f t="shared" si="18"/>
        <v>0</v>
      </c>
      <c r="AB30" s="32">
        <f t="shared" si="3"/>
        <v>0</v>
      </c>
      <c r="AC30" s="28">
        <f t="shared" si="19"/>
        <v>0</v>
      </c>
      <c r="AD30" s="28">
        <f t="shared" si="20"/>
        <v>0</v>
      </c>
      <c r="AE30" s="28">
        <f t="shared" si="21"/>
        <v>0</v>
      </c>
      <c r="AF30" s="28">
        <f t="shared" si="22"/>
        <v>0</v>
      </c>
      <c r="AG30" s="28">
        <f t="shared" si="23"/>
        <v>0</v>
      </c>
      <c r="AH30" s="28">
        <f t="shared" si="24"/>
        <v>0</v>
      </c>
      <c r="AI30" s="28">
        <f t="shared" si="25"/>
        <v>0</v>
      </c>
      <c r="AJ30" s="28">
        <f t="shared" si="26"/>
        <v>0</v>
      </c>
      <c r="AK30" s="28">
        <f t="shared" si="27"/>
        <v>0</v>
      </c>
      <c r="AL30" s="20"/>
      <c r="AM30" s="20"/>
      <c r="AN30" s="20"/>
      <c r="AO30" s="20"/>
      <c r="AP30" s="20"/>
      <c r="AQ30" s="20"/>
      <c r="AR30" s="20"/>
      <c r="AS30" s="20"/>
      <c r="AT30" s="20"/>
      <c r="AU30" s="20"/>
      <c r="AV30" s="20"/>
      <c r="AW30" s="20"/>
      <c r="AX30" s="20"/>
      <c r="AY30" s="20"/>
    </row>
    <row r="31" spans="1:51" ht="30.6" customHeight="1">
      <c r="A31" s="11" t="s">
        <v>0</v>
      </c>
      <c r="B31" s="9"/>
      <c r="C31" s="185" t="s">
        <v>18</v>
      </c>
      <c r="D31" s="186" t="s">
        <v>264</v>
      </c>
      <c r="E31" s="187" t="s">
        <v>251</v>
      </c>
      <c r="F31" s="18" t="s">
        <v>249</v>
      </c>
      <c r="G31" s="18" t="s">
        <v>10</v>
      </c>
      <c r="H31" s="18" t="s">
        <v>4</v>
      </c>
      <c r="I31" s="18" t="s">
        <v>7</v>
      </c>
      <c r="J31" s="13"/>
      <c r="Z31" s="62">
        <f t="shared" si="17"/>
        <v>0</v>
      </c>
      <c r="AA31" s="63"/>
      <c r="AB31" s="63"/>
      <c r="AC31" s="64">
        <f t="shared" si="19"/>
        <v>0</v>
      </c>
      <c r="AD31" s="64">
        <f t="shared" si="20"/>
        <v>0</v>
      </c>
      <c r="AE31" s="64">
        <f t="shared" si="21"/>
        <v>0</v>
      </c>
      <c r="AF31" s="64">
        <f t="shared" si="22"/>
        <v>0</v>
      </c>
      <c r="AG31" s="64">
        <f t="shared" si="23"/>
        <v>0</v>
      </c>
      <c r="AH31" s="64">
        <f t="shared" si="24"/>
        <v>0</v>
      </c>
      <c r="AI31" s="64">
        <f t="shared" si="25"/>
        <v>0</v>
      </c>
      <c r="AJ31" s="64">
        <f t="shared" si="26"/>
        <v>0</v>
      </c>
      <c r="AK31" s="64">
        <f t="shared" si="27"/>
        <v>0</v>
      </c>
      <c r="AL31" s="20"/>
      <c r="AM31" s="20"/>
      <c r="AN31" s="20"/>
      <c r="AO31" s="20"/>
      <c r="AP31" s="20"/>
      <c r="AQ31" s="20"/>
      <c r="AR31" s="20"/>
      <c r="AS31" s="20"/>
      <c r="AT31" s="20"/>
      <c r="AU31" s="20"/>
      <c r="AV31" s="20"/>
      <c r="AW31" s="20"/>
      <c r="AX31" s="20"/>
      <c r="AY31" s="20"/>
    </row>
    <row r="32" spans="1:51">
      <c r="A32" s="4"/>
      <c r="B32" s="15" t="s">
        <v>2108</v>
      </c>
      <c r="C32" s="67" t="str">
        <f>'Idemat2026 db (simple)'!E1327</f>
        <v xml:space="preserve">MJ </v>
      </c>
      <c r="D32" s="67" t="str">
        <f>'Idemat2026 db (simple)'!F1327</f>
        <v>Electricity .EU-27 production</v>
      </c>
      <c r="E32" s="67">
        <f>'Idemat2026 db (simple)'!G1327</f>
        <v>6.5892410666666665E-2</v>
      </c>
      <c r="F32" s="55">
        <v>40000</v>
      </c>
      <c r="G32">
        <v>1</v>
      </c>
      <c r="H32" s="40">
        <v>0.3</v>
      </c>
      <c r="I32" s="40" t="s">
        <v>289</v>
      </c>
      <c r="J32" s="10">
        <f>E32*F32*G32</f>
        <v>2635.6964266666664</v>
      </c>
      <c r="Z32" s="31" t="str">
        <f t="shared" si="17"/>
        <v>electricity EU dummy</v>
      </c>
      <c r="AA32" s="32">
        <f t="shared" ref="AA32" si="39">J32 - (J32*H32)</f>
        <v>1844.9874986666664</v>
      </c>
      <c r="AB32" s="32">
        <f t="shared" si="3"/>
        <v>158.14178559999999</v>
      </c>
      <c r="AC32" s="28">
        <f t="shared" ref="AC32" si="40">AB32</f>
        <v>158.14178559999999</v>
      </c>
      <c r="AD32" s="28">
        <f t="shared" ref="AD32" si="41">AC32</f>
        <v>158.14178559999999</v>
      </c>
      <c r="AE32" s="28">
        <f t="shared" ref="AE32" si="42">AD32</f>
        <v>158.14178559999999</v>
      </c>
      <c r="AF32" s="28">
        <f t="shared" ref="AF32" si="43">AE32</f>
        <v>158.14178559999999</v>
      </c>
      <c r="AG32" s="28">
        <f t="shared" ref="AG32" si="44">AF32</f>
        <v>158.14178559999999</v>
      </c>
      <c r="AH32" s="28">
        <f t="shared" ref="AH32" si="45">AG32</f>
        <v>158.14178559999999</v>
      </c>
      <c r="AI32" s="28">
        <f t="shared" ref="AI32" si="46">AH32</f>
        <v>158.14178559999999</v>
      </c>
      <c r="AJ32" s="28">
        <f t="shared" ref="AJ32" si="47">AI32</f>
        <v>158.14178559999999</v>
      </c>
      <c r="AK32" s="28">
        <f t="shared" ref="AK32" si="48">AJ32</f>
        <v>158.14178559999999</v>
      </c>
      <c r="AL32" s="20"/>
      <c r="AM32" s="20"/>
      <c r="AN32" s="20"/>
      <c r="AO32" s="20"/>
      <c r="AP32" s="20"/>
      <c r="AQ32" s="20"/>
      <c r="AR32" s="20"/>
      <c r="AS32" s="20"/>
      <c r="AT32" s="20"/>
      <c r="AU32" s="20"/>
      <c r="AV32" s="20"/>
      <c r="AW32" s="20"/>
      <c r="AX32" s="20"/>
      <c r="AY32" s="20"/>
    </row>
    <row r="33" spans="1:51">
      <c r="A33" s="4"/>
      <c r="B33" s="15" t="s">
        <v>2109</v>
      </c>
      <c r="C33" s="67" t="str">
        <f>'Idemat2026 db (simple)'!E1713</f>
        <v xml:space="preserve">MJ </v>
      </c>
      <c r="D33" s="67" t="str">
        <f>'Idemat2026 db (simple)'!F1713</f>
        <v>Heat from natural gas - condensing low NOx - incl. combustion CO2</v>
      </c>
      <c r="E33" s="67">
        <f>'Idemat2026 db (simple)'!G1713</f>
        <v>8.2613820000000004E-2</v>
      </c>
      <c r="F33" s="55">
        <v>40000</v>
      </c>
      <c r="G33">
        <v>1</v>
      </c>
      <c r="H33" s="40">
        <v>0.3</v>
      </c>
      <c r="I33" s="40" t="s">
        <v>289</v>
      </c>
      <c r="J33" s="10">
        <f>E33*F33*G33</f>
        <v>3304.5528000000004</v>
      </c>
      <c r="Z33" s="31" t="str">
        <f t="shared" si="17"/>
        <v>heat, gas,  dummy</v>
      </c>
      <c r="AA33" s="32">
        <f t="shared" si="18"/>
        <v>2313.1869600000005</v>
      </c>
      <c r="AB33" s="32">
        <f t="shared" si="3"/>
        <v>198.273168</v>
      </c>
      <c r="AC33" s="28">
        <f t="shared" si="19"/>
        <v>198.273168</v>
      </c>
      <c r="AD33" s="28">
        <f t="shared" si="20"/>
        <v>198.273168</v>
      </c>
      <c r="AE33" s="28">
        <f t="shared" si="21"/>
        <v>198.273168</v>
      </c>
      <c r="AF33" s="28">
        <f t="shared" si="22"/>
        <v>198.273168</v>
      </c>
      <c r="AG33" s="28">
        <f t="shared" si="23"/>
        <v>198.273168</v>
      </c>
      <c r="AH33" s="28">
        <f t="shared" si="24"/>
        <v>198.273168</v>
      </c>
      <c r="AI33" s="28">
        <f t="shared" si="25"/>
        <v>198.273168</v>
      </c>
      <c r="AJ33" s="28">
        <f t="shared" si="26"/>
        <v>198.273168</v>
      </c>
      <c r="AK33" s="28">
        <f t="shared" si="27"/>
        <v>198.273168</v>
      </c>
      <c r="AL33" s="20"/>
      <c r="AM33" s="20"/>
      <c r="AN33" s="20"/>
      <c r="AO33" s="20"/>
      <c r="AP33" s="20"/>
      <c r="AQ33" s="20"/>
      <c r="AR33" s="20"/>
      <c r="AS33" s="20"/>
      <c r="AT33" s="20"/>
      <c r="AU33" s="20"/>
      <c r="AV33" s="20"/>
      <c r="AW33" s="20"/>
      <c r="AX33" s="20"/>
      <c r="AY33" s="20"/>
    </row>
    <row r="34" spans="1:51">
      <c r="A34" s="4"/>
      <c r="B34" s="107" t="s">
        <v>262</v>
      </c>
      <c r="C34" s="107"/>
      <c r="D34" s="8"/>
      <c r="H34" s="14"/>
      <c r="I34" s="108">
        <f>SUM(J32:J33)</f>
        <v>5940.2492266666668</v>
      </c>
      <c r="J34" s="10">
        <f>I34*F34*G34</f>
        <v>0</v>
      </c>
      <c r="Z34" s="31" t="str">
        <f t="shared" si="17"/>
        <v>subtotal</v>
      </c>
      <c r="AA34" s="32">
        <f t="shared" si="18"/>
        <v>0</v>
      </c>
      <c r="AB34" s="32">
        <f t="shared" si="3"/>
        <v>0</v>
      </c>
      <c r="AC34" s="28">
        <f t="shared" si="19"/>
        <v>0</v>
      </c>
      <c r="AD34" s="28">
        <f t="shared" si="20"/>
        <v>0</v>
      </c>
      <c r="AE34" s="28">
        <f t="shared" si="21"/>
        <v>0</v>
      </c>
      <c r="AF34" s="28">
        <f t="shared" si="22"/>
        <v>0</v>
      </c>
      <c r="AG34" s="28">
        <f t="shared" si="23"/>
        <v>0</v>
      </c>
      <c r="AH34" s="28">
        <f t="shared" si="24"/>
        <v>0</v>
      </c>
      <c r="AI34" s="28">
        <f t="shared" si="25"/>
        <v>0</v>
      </c>
      <c r="AJ34" s="28">
        <f t="shared" si="26"/>
        <v>0</v>
      </c>
      <c r="AK34" s="28">
        <f t="shared" si="27"/>
        <v>0</v>
      </c>
      <c r="AL34" s="20"/>
      <c r="AM34" s="20"/>
      <c r="AN34" s="20"/>
      <c r="AO34" s="20"/>
      <c r="AP34" s="20"/>
      <c r="AQ34" s="20"/>
      <c r="AR34" s="20"/>
      <c r="AS34" s="20"/>
      <c r="AT34" s="20"/>
      <c r="AU34" s="20"/>
      <c r="AV34" s="20"/>
      <c r="AW34" s="20"/>
      <c r="AX34" s="20"/>
      <c r="AY34" s="20"/>
    </row>
    <row r="35" spans="1:51">
      <c r="A35" s="109" t="s">
        <v>265</v>
      </c>
      <c r="B35" s="110"/>
      <c r="C35" s="110"/>
      <c r="E35" s="44"/>
      <c r="I35" s="108">
        <f>SUM(J13:J34)</f>
        <v>19743.456360666671</v>
      </c>
      <c r="J35" s="10">
        <f>E35*F35*G35</f>
        <v>0</v>
      </c>
      <c r="Z35" s="31">
        <f t="shared" si="17"/>
        <v>0</v>
      </c>
      <c r="AA35" s="32">
        <f t="shared" si="18"/>
        <v>0</v>
      </c>
      <c r="AB35" s="32">
        <f t="shared" si="3"/>
        <v>0</v>
      </c>
      <c r="AC35" s="28">
        <f t="shared" si="19"/>
        <v>0</v>
      </c>
      <c r="AD35" s="28">
        <f t="shared" si="20"/>
        <v>0</v>
      </c>
      <c r="AE35" s="28">
        <f t="shared" si="21"/>
        <v>0</v>
      </c>
      <c r="AF35" s="28">
        <f t="shared" si="22"/>
        <v>0</v>
      </c>
      <c r="AG35" s="28">
        <f t="shared" si="23"/>
        <v>0</v>
      </c>
      <c r="AH35" s="28">
        <f t="shared" si="24"/>
        <v>0</v>
      </c>
      <c r="AI35" s="28">
        <f t="shared" si="25"/>
        <v>0</v>
      </c>
      <c r="AJ35" s="28">
        <f t="shared" si="26"/>
        <v>0</v>
      </c>
      <c r="AK35" s="28">
        <f t="shared" si="27"/>
        <v>0</v>
      </c>
      <c r="AL35" s="20"/>
      <c r="AM35" s="20"/>
      <c r="AN35" s="20"/>
      <c r="AO35" s="20"/>
      <c r="AP35" s="20"/>
      <c r="AQ35" s="20"/>
      <c r="AR35" s="20"/>
      <c r="AS35" s="20"/>
      <c r="AT35" s="20"/>
      <c r="AU35" s="20"/>
      <c r="AV35" s="20"/>
      <c r="AW35" s="20"/>
      <c r="AX35" s="20"/>
      <c r="AY35" s="20"/>
    </row>
    <row r="36" spans="1:51" ht="30.6">
      <c r="A36" s="11" t="s">
        <v>1</v>
      </c>
      <c r="B36" s="3"/>
      <c r="C36" s="185" t="s">
        <v>18</v>
      </c>
      <c r="D36" s="186" t="s">
        <v>264</v>
      </c>
      <c r="E36" s="187" t="s">
        <v>78</v>
      </c>
      <c r="F36" s="18" t="s">
        <v>76</v>
      </c>
      <c r="G36" s="18" t="s">
        <v>77</v>
      </c>
      <c r="H36" s="18" t="s">
        <v>4</v>
      </c>
      <c r="I36" s="18" t="s">
        <v>7</v>
      </c>
      <c r="J36" s="13" t="s">
        <v>83</v>
      </c>
      <c r="Z36" s="33"/>
      <c r="AA36" s="34"/>
      <c r="AB36" s="34"/>
      <c r="AC36" s="29"/>
      <c r="AD36" s="29"/>
      <c r="AE36" s="29"/>
      <c r="AF36" s="29"/>
      <c r="AG36" s="29"/>
      <c r="AH36" s="29"/>
      <c r="AI36" s="29"/>
      <c r="AJ36" s="29"/>
      <c r="AK36" s="29"/>
      <c r="AL36" s="20"/>
      <c r="AM36" s="20"/>
      <c r="AN36" s="20"/>
      <c r="AO36" s="20"/>
      <c r="AP36" s="20"/>
      <c r="AQ36" s="20"/>
      <c r="AR36" s="20"/>
      <c r="AS36" s="20"/>
      <c r="AT36" s="20"/>
      <c r="AU36" s="20"/>
      <c r="AV36" s="20"/>
      <c r="AW36" s="20"/>
      <c r="AX36" s="20"/>
      <c r="AY36" s="20"/>
    </row>
    <row r="37" spans="1:51">
      <c r="A37" s="4"/>
      <c r="B37" s="15" t="s">
        <v>290</v>
      </c>
      <c r="C37" s="67" t="str">
        <f>'Idemat2026 db (simple)'!E1823</f>
        <v>tkm</v>
      </c>
      <c r="D37" s="67" t="str">
        <f>'Idemat2026 db (simple)'!F1823</f>
        <v>Container ship (min weight/volume ratio 0.41 ton/m3)</v>
      </c>
      <c r="E37" s="67">
        <f>'Idemat2026 db (simple)'!G1823</f>
        <v>4.7754108000000002E-3</v>
      </c>
      <c r="F37" s="15">
        <v>2</v>
      </c>
      <c r="G37" s="65">
        <v>20000</v>
      </c>
      <c r="H37" s="14">
        <v>0.3</v>
      </c>
      <c r="I37" s="16" t="s">
        <v>292</v>
      </c>
      <c r="J37" s="10">
        <f>E37*F37*G37</f>
        <v>191.01643200000001</v>
      </c>
      <c r="Z37" s="31" t="str">
        <f>B37</f>
        <v>ship ocean</v>
      </c>
      <c r="AA37" s="32">
        <f t="shared" ref="AA37" si="49">J37 - (J37*H37)</f>
        <v>133.7115024</v>
      </c>
      <c r="AB37" s="32">
        <f t="shared" si="3"/>
        <v>11.460985920000001</v>
      </c>
      <c r="AC37" s="28">
        <f t="shared" ref="AC37:AK37" si="50">AB37</f>
        <v>11.460985920000001</v>
      </c>
      <c r="AD37" s="28">
        <f t="shared" si="50"/>
        <v>11.460985920000001</v>
      </c>
      <c r="AE37" s="28">
        <f t="shared" si="50"/>
        <v>11.460985920000001</v>
      </c>
      <c r="AF37" s="28">
        <f t="shared" si="50"/>
        <v>11.460985920000001</v>
      </c>
      <c r="AG37" s="28">
        <f t="shared" si="50"/>
        <v>11.460985920000001</v>
      </c>
      <c r="AH37" s="28">
        <f t="shared" si="50"/>
        <v>11.460985920000001</v>
      </c>
      <c r="AI37" s="28">
        <f t="shared" si="50"/>
        <v>11.460985920000001</v>
      </c>
      <c r="AJ37" s="28">
        <f t="shared" si="50"/>
        <v>11.460985920000001</v>
      </c>
      <c r="AK37" s="28">
        <f t="shared" si="50"/>
        <v>11.460985920000001</v>
      </c>
      <c r="AL37" s="20"/>
      <c r="AM37" s="20"/>
      <c r="AN37" s="20"/>
      <c r="AO37" s="20"/>
      <c r="AP37" s="20"/>
      <c r="AQ37" s="20"/>
      <c r="AR37" s="20"/>
      <c r="AS37" s="20"/>
      <c r="AT37" s="20"/>
      <c r="AU37" s="20"/>
      <c r="AV37" s="20"/>
      <c r="AW37" s="20"/>
      <c r="AX37" s="20"/>
      <c r="AY37" s="20"/>
    </row>
    <row r="38" spans="1:51">
      <c r="A38" s="4"/>
      <c r="B38" s="15" t="s">
        <v>291</v>
      </c>
      <c r="C38" s="67" t="str">
        <f>'Idemat2026 db (simple)'!E1819</f>
        <v>tkm</v>
      </c>
      <c r="D38" s="67" t="str">
        <f>'Idemat2026 db (simple)'!F1819</f>
        <v>Bulk carrier Handysize dwt 16.383   12.5 knots</v>
      </c>
      <c r="E38" s="67">
        <f>'Idemat2026 db (simple)'!G1819</f>
        <v>5.4867903333333332E-3</v>
      </c>
      <c r="F38" s="15">
        <v>2</v>
      </c>
      <c r="G38" s="65">
        <v>3000</v>
      </c>
      <c r="H38" s="14">
        <v>0.3</v>
      </c>
      <c r="I38" s="16" t="s">
        <v>293</v>
      </c>
      <c r="J38" s="10">
        <f>E38*F38*G38</f>
        <v>32.920741999999997</v>
      </c>
      <c r="Z38" s="31" t="str">
        <f>B38</f>
        <v>ship coaster</v>
      </c>
      <c r="AA38" s="32">
        <f t="shared" ref="AA38:AA43" si="51">J38 - (J38*H38)</f>
        <v>23.044519399999999</v>
      </c>
      <c r="AB38" s="32">
        <f t="shared" si="3"/>
        <v>1.9752445199999997</v>
      </c>
      <c r="AC38" s="28">
        <f t="shared" ref="AC38:AC43" si="52">AB38</f>
        <v>1.9752445199999997</v>
      </c>
      <c r="AD38" s="28">
        <f t="shared" ref="AD38:AD43" si="53">AC38</f>
        <v>1.9752445199999997</v>
      </c>
      <c r="AE38" s="28">
        <f t="shared" ref="AE38:AE43" si="54">AD38</f>
        <v>1.9752445199999997</v>
      </c>
      <c r="AF38" s="28">
        <f t="shared" ref="AF38:AF43" si="55">AE38</f>
        <v>1.9752445199999997</v>
      </c>
      <c r="AG38" s="28">
        <f t="shared" ref="AG38:AG43" si="56">AF38</f>
        <v>1.9752445199999997</v>
      </c>
      <c r="AH38" s="28">
        <f t="shared" ref="AH38:AH43" si="57">AG38</f>
        <v>1.9752445199999997</v>
      </c>
      <c r="AI38" s="28">
        <f t="shared" ref="AI38:AI43" si="58">AH38</f>
        <v>1.9752445199999997</v>
      </c>
      <c r="AJ38" s="28">
        <f t="shared" ref="AJ38:AJ43" si="59">AI38</f>
        <v>1.9752445199999997</v>
      </c>
      <c r="AK38" s="28">
        <f t="shared" ref="AK38:AK43" si="60">AJ38</f>
        <v>1.9752445199999997</v>
      </c>
      <c r="AL38" s="20"/>
      <c r="AM38" s="20"/>
      <c r="AN38" s="20"/>
      <c r="AO38" s="20"/>
      <c r="AP38" s="20"/>
      <c r="AQ38" s="20"/>
      <c r="AR38" s="20"/>
      <c r="AS38" s="20"/>
      <c r="AT38" s="20"/>
      <c r="AU38" s="20"/>
      <c r="AV38" s="20"/>
      <c r="AW38" s="20"/>
      <c r="AX38" s="20"/>
      <c r="AY38" s="20"/>
    </row>
    <row r="39" spans="1:51">
      <c r="A39" s="4"/>
      <c r="B39" s="15" t="s">
        <v>259</v>
      </c>
      <c r="C39" s="67" t="str">
        <f>'Idemat2026 db (simple)'!E1775</f>
        <v>tkm</v>
      </c>
      <c r="D39" s="67" t="str">
        <f>'Idemat2026 db (simple)'!F1775</f>
        <v>Truck+container 28 tonne net B7(min weight/volume ratio 0.41 t/m3) (tkm)</v>
      </c>
      <c r="E39" s="67">
        <f>'Idemat2026 db (simple)'!G1775</f>
        <v>7.3716580000000004E-2</v>
      </c>
      <c r="F39" s="15">
        <v>2</v>
      </c>
      <c r="G39">
        <v>1000</v>
      </c>
      <c r="H39" s="14">
        <v>0.3</v>
      </c>
      <c r="I39" s="16" t="s">
        <v>293</v>
      </c>
      <c r="J39" s="10">
        <f t="shared" ref="J39:J43" si="61">E39*F39*G39</f>
        <v>147.43316000000002</v>
      </c>
      <c r="Z39" s="31" t="str">
        <f>B39</f>
        <v>truck</v>
      </c>
      <c r="AA39" s="32">
        <f t="shared" si="51"/>
        <v>103.20321200000001</v>
      </c>
      <c r="AB39" s="32">
        <f t="shared" si="3"/>
        <v>8.8459895999999993</v>
      </c>
      <c r="AC39" s="28">
        <f t="shared" si="52"/>
        <v>8.8459895999999993</v>
      </c>
      <c r="AD39" s="28">
        <f t="shared" si="53"/>
        <v>8.8459895999999993</v>
      </c>
      <c r="AE39" s="28">
        <f t="shared" si="54"/>
        <v>8.8459895999999993</v>
      </c>
      <c r="AF39" s="28">
        <f t="shared" si="55"/>
        <v>8.8459895999999993</v>
      </c>
      <c r="AG39" s="28">
        <f t="shared" si="56"/>
        <v>8.8459895999999993</v>
      </c>
      <c r="AH39" s="28">
        <f t="shared" si="57"/>
        <v>8.8459895999999993</v>
      </c>
      <c r="AI39" s="28">
        <f t="shared" si="58"/>
        <v>8.8459895999999993</v>
      </c>
      <c r="AJ39" s="28">
        <f t="shared" si="59"/>
        <v>8.8459895999999993</v>
      </c>
      <c r="AK39" s="28">
        <f t="shared" si="60"/>
        <v>8.8459895999999993</v>
      </c>
      <c r="AL39" s="20"/>
      <c r="AM39" s="20"/>
      <c r="AN39" s="20"/>
      <c r="AO39" s="20"/>
      <c r="AP39" s="20"/>
      <c r="AQ39" s="20"/>
      <c r="AR39" s="20"/>
      <c r="AS39" s="20"/>
      <c r="AT39" s="20"/>
      <c r="AU39" s="20"/>
      <c r="AV39" s="20"/>
      <c r="AW39" s="20"/>
      <c r="AX39" s="20"/>
      <c r="AY39" s="20"/>
    </row>
    <row r="40" spans="1:51">
      <c r="A40" s="4"/>
      <c r="B40" s="15"/>
      <c r="C40" s="15"/>
      <c r="D40" s="67"/>
      <c r="E40" s="103"/>
      <c r="F40" s="15"/>
      <c r="H40" s="14"/>
      <c r="I40" s="16"/>
      <c r="J40" s="10">
        <f t="shared" si="61"/>
        <v>0</v>
      </c>
      <c r="Z40" s="31">
        <f t="shared" ref="Z40:Z42" si="62">B40</f>
        <v>0</v>
      </c>
      <c r="AA40" s="32">
        <f t="shared" ref="AA40:AA42" si="63">J40 - (J40*H40)</f>
        <v>0</v>
      </c>
      <c r="AB40" s="32">
        <f t="shared" si="3"/>
        <v>0</v>
      </c>
      <c r="AC40" s="28">
        <f t="shared" ref="AC40:AC42" si="64">AB40</f>
        <v>0</v>
      </c>
      <c r="AD40" s="28">
        <f t="shared" ref="AD40:AD42" si="65">AC40</f>
        <v>0</v>
      </c>
      <c r="AE40" s="28">
        <f t="shared" ref="AE40:AE42" si="66">AD40</f>
        <v>0</v>
      </c>
      <c r="AF40" s="28">
        <f t="shared" ref="AF40:AF42" si="67">AE40</f>
        <v>0</v>
      </c>
      <c r="AG40" s="28">
        <f t="shared" ref="AG40:AG42" si="68">AF40</f>
        <v>0</v>
      </c>
      <c r="AH40" s="28">
        <f t="shared" ref="AH40:AH42" si="69">AG40</f>
        <v>0</v>
      </c>
      <c r="AI40" s="28">
        <f t="shared" ref="AI40:AI42" si="70">AH40</f>
        <v>0</v>
      </c>
      <c r="AJ40" s="28">
        <f t="shared" ref="AJ40:AJ42" si="71">AI40</f>
        <v>0</v>
      </c>
      <c r="AK40" s="28">
        <f t="shared" ref="AK40:AK42" si="72">AJ40</f>
        <v>0</v>
      </c>
      <c r="AL40" s="20"/>
      <c r="AM40" s="20"/>
      <c r="AN40" s="20"/>
      <c r="AO40" s="20"/>
      <c r="AP40" s="20"/>
      <c r="AQ40" s="20"/>
      <c r="AR40" s="20"/>
      <c r="AS40" s="20"/>
      <c r="AT40" s="20"/>
      <c r="AU40" s="20"/>
      <c r="AV40" s="20"/>
      <c r="AW40" s="20"/>
      <c r="AX40" s="20"/>
      <c r="AY40" s="20"/>
    </row>
    <row r="41" spans="1:51">
      <c r="A41" s="4"/>
      <c r="B41" s="15"/>
      <c r="C41" s="15"/>
      <c r="D41" s="67"/>
      <c r="E41" s="103"/>
      <c r="F41" s="15"/>
      <c r="H41" s="14"/>
      <c r="I41" s="16"/>
      <c r="J41" s="10">
        <f t="shared" si="61"/>
        <v>0</v>
      </c>
      <c r="Z41" s="31">
        <f t="shared" si="62"/>
        <v>0</v>
      </c>
      <c r="AA41" s="32">
        <f t="shared" si="63"/>
        <v>0</v>
      </c>
      <c r="AB41" s="32">
        <f t="shared" si="3"/>
        <v>0</v>
      </c>
      <c r="AC41" s="28">
        <f t="shared" si="64"/>
        <v>0</v>
      </c>
      <c r="AD41" s="28">
        <f t="shared" si="65"/>
        <v>0</v>
      </c>
      <c r="AE41" s="28">
        <f t="shared" si="66"/>
        <v>0</v>
      </c>
      <c r="AF41" s="28">
        <f t="shared" si="67"/>
        <v>0</v>
      </c>
      <c r="AG41" s="28">
        <f t="shared" si="68"/>
        <v>0</v>
      </c>
      <c r="AH41" s="28">
        <f t="shared" si="69"/>
        <v>0</v>
      </c>
      <c r="AI41" s="28">
        <f t="shared" si="70"/>
        <v>0</v>
      </c>
      <c r="AJ41" s="28">
        <f t="shared" si="71"/>
        <v>0</v>
      </c>
      <c r="AK41" s="28">
        <f t="shared" si="72"/>
        <v>0</v>
      </c>
      <c r="AL41" s="20"/>
      <c r="AM41" s="20"/>
      <c r="AN41" s="20"/>
      <c r="AO41" s="20"/>
      <c r="AP41" s="20"/>
      <c r="AQ41" s="20"/>
      <c r="AR41" s="20"/>
      <c r="AS41" s="20"/>
      <c r="AT41" s="20"/>
      <c r="AU41" s="20"/>
      <c r="AV41" s="20"/>
      <c r="AW41" s="20"/>
      <c r="AX41" s="20"/>
      <c r="AY41" s="20"/>
    </row>
    <row r="42" spans="1:51">
      <c r="A42" s="4"/>
      <c r="B42" s="15"/>
      <c r="C42" s="15"/>
      <c r="D42" s="67"/>
      <c r="E42" s="103"/>
      <c r="F42" s="15"/>
      <c r="H42" s="14"/>
      <c r="I42" s="16"/>
      <c r="J42" s="10">
        <f t="shared" si="61"/>
        <v>0</v>
      </c>
      <c r="Z42" s="31">
        <f t="shared" si="62"/>
        <v>0</v>
      </c>
      <c r="AA42" s="32">
        <f t="shared" si="63"/>
        <v>0</v>
      </c>
      <c r="AB42" s="32">
        <f t="shared" si="3"/>
        <v>0</v>
      </c>
      <c r="AC42" s="28">
        <f t="shared" si="64"/>
        <v>0</v>
      </c>
      <c r="AD42" s="28">
        <f t="shared" si="65"/>
        <v>0</v>
      </c>
      <c r="AE42" s="28">
        <f t="shared" si="66"/>
        <v>0</v>
      </c>
      <c r="AF42" s="28">
        <f t="shared" si="67"/>
        <v>0</v>
      </c>
      <c r="AG42" s="28">
        <f t="shared" si="68"/>
        <v>0</v>
      </c>
      <c r="AH42" s="28">
        <f t="shared" si="69"/>
        <v>0</v>
      </c>
      <c r="AI42" s="28">
        <f t="shared" si="70"/>
        <v>0</v>
      </c>
      <c r="AJ42" s="28">
        <f t="shared" si="71"/>
        <v>0</v>
      </c>
      <c r="AK42" s="28">
        <f t="shared" si="72"/>
        <v>0</v>
      </c>
      <c r="AL42" s="20"/>
      <c r="AM42" s="20"/>
      <c r="AN42" s="20"/>
      <c r="AO42" s="20"/>
      <c r="AP42" s="20"/>
      <c r="AQ42" s="20"/>
      <c r="AR42" s="20"/>
      <c r="AS42" s="20"/>
      <c r="AT42" s="20"/>
      <c r="AU42" s="20"/>
      <c r="AV42" s="20"/>
      <c r="AW42" s="20"/>
      <c r="AX42" s="20"/>
      <c r="AY42" s="20"/>
    </row>
    <row r="43" spans="1:51">
      <c r="A43" s="109" t="s">
        <v>266</v>
      </c>
      <c r="B43" s="110"/>
      <c r="C43" s="110"/>
      <c r="F43" s="19"/>
      <c r="I43" s="108">
        <f>SUM(J37:J39)</f>
        <v>371.37033400000001</v>
      </c>
      <c r="J43" s="10">
        <f t="shared" si="61"/>
        <v>0</v>
      </c>
      <c r="Z43" s="31">
        <f>B43</f>
        <v>0</v>
      </c>
      <c r="AA43" s="32">
        <f t="shared" si="51"/>
        <v>0</v>
      </c>
      <c r="AB43" s="32">
        <f t="shared" si="3"/>
        <v>0</v>
      </c>
      <c r="AC43" s="28">
        <f t="shared" si="52"/>
        <v>0</v>
      </c>
      <c r="AD43" s="28">
        <f t="shared" si="53"/>
        <v>0</v>
      </c>
      <c r="AE43" s="28">
        <f t="shared" si="54"/>
        <v>0</v>
      </c>
      <c r="AF43" s="28">
        <f t="shared" si="55"/>
        <v>0</v>
      </c>
      <c r="AG43" s="28">
        <f t="shared" si="56"/>
        <v>0</v>
      </c>
      <c r="AH43" s="28">
        <f t="shared" si="57"/>
        <v>0</v>
      </c>
      <c r="AI43" s="28">
        <f t="shared" si="58"/>
        <v>0</v>
      </c>
      <c r="AJ43" s="28">
        <f t="shared" si="59"/>
        <v>0</v>
      </c>
      <c r="AK43" s="28">
        <f t="shared" si="60"/>
        <v>0</v>
      </c>
      <c r="AL43" s="20"/>
      <c r="AM43" s="20"/>
      <c r="AN43" s="20"/>
      <c r="AO43" s="20"/>
      <c r="AP43" s="20"/>
      <c r="AQ43" s="20"/>
      <c r="AR43" s="20"/>
      <c r="AS43" s="20"/>
      <c r="AT43" s="20"/>
      <c r="AU43" s="20"/>
      <c r="AV43" s="20"/>
      <c r="AW43" s="20"/>
      <c r="AX43" s="20"/>
      <c r="AY43" s="20"/>
    </row>
    <row r="44" spans="1:51" ht="30.6" customHeight="1">
      <c r="A44" s="6" t="s">
        <v>2</v>
      </c>
      <c r="B44" s="3"/>
      <c r="C44" s="185" t="s">
        <v>18</v>
      </c>
      <c r="D44" s="186" t="s">
        <v>264</v>
      </c>
      <c r="E44" s="187" t="s">
        <v>86</v>
      </c>
      <c r="F44" s="18" t="s">
        <v>87</v>
      </c>
      <c r="G44" s="18" t="s">
        <v>10</v>
      </c>
      <c r="H44" s="18" t="s">
        <v>4</v>
      </c>
      <c r="I44" s="18" t="s">
        <v>7</v>
      </c>
      <c r="J44" s="13" t="s">
        <v>83</v>
      </c>
      <c r="Z44" s="33"/>
      <c r="AA44" s="34"/>
      <c r="AB44" s="34"/>
      <c r="AC44" s="29"/>
      <c r="AD44" s="29"/>
      <c r="AE44" s="29"/>
      <c r="AF44" s="29"/>
      <c r="AG44" s="29"/>
      <c r="AH44" s="29"/>
      <c r="AI44" s="29"/>
      <c r="AJ44" s="29"/>
      <c r="AK44" s="29"/>
      <c r="AL44" s="20"/>
      <c r="AM44" s="20"/>
      <c r="AN44" s="20"/>
      <c r="AO44" s="20"/>
      <c r="AP44" s="20"/>
      <c r="AQ44" s="20"/>
      <c r="AR44" s="20"/>
      <c r="AS44" s="20"/>
      <c r="AT44" s="20"/>
      <c r="AU44" s="20"/>
      <c r="AV44" s="20"/>
      <c r="AW44" s="20"/>
      <c r="AX44" s="20"/>
      <c r="AY44" s="20"/>
    </row>
    <row r="45" spans="1:51">
      <c r="A45" s="6"/>
      <c r="B45" t="s">
        <v>84</v>
      </c>
      <c r="C45" s="67" t="str">
        <f>'Idemat2026 db (simple)'!E1379</f>
        <v xml:space="preserve">MJ </v>
      </c>
      <c r="D45" s="67" t="str">
        <f>'Idemat2026 db (simple)'!F1379</f>
        <v>Electricity Netherlands consumption</v>
      </c>
      <c r="E45" s="67">
        <f>'Idemat2026 db (simple)'!G1379</f>
        <v>9.1214986666666664E-2</v>
      </c>
      <c r="F45" s="55">
        <v>144000</v>
      </c>
      <c r="G45">
        <v>1</v>
      </c>
      <c r="H45" s="14">
        <v>0.3</v>
      </c>
      <c r="I45" s="16" t="s">
        <v>85</v>
      </c>
      <c r="J45" s="10">
        <f>E45*F45*G45</f>
        <v>13134.95808</v>
      </c>
      <c r="Z45" s="31" t="str">
        <f>B45</f>
        <v>Electricity Use (NL avg.)</v>
      </c>
      <c r="AA45" s="32">
        <f>J45 - (J45*H45)</f>
        <v>9194.4706560000013</v>
      </c>
      <c r="AB45" s="32">
        <f>$J45*$H45*2/10</f>
        <v>788.09748479999996</v>
      </c>
      <c r="AC45" s="30">
        <f t="shared" ref="AC45:AK45" si="73">AB45</f>
        <v>788.09748479999996</v>
      </c>
      <c r="AD45" s="30">
        <f t="shared" si="73"/>
        <v>788.09748479999996</v>
      </c>
      <c r="AE45" s="30">
        <f t="shared" si="73"/>
        <v>788.09748479999996</v>
      </c>
      <c r="AF45" s="30">
        <f t="shared" si="73"/>
        <v>788.09748479999996</v>
      </c>
      <c r="AG45" s="30">
        <f t="shared" si="73"/>
        <v>788.09748479999996</v>
      </c>
      <c r="AH45" s="30">
        <f t="shared" si="73"/>
        <v>788.09748479999996</v>
      </c>
      <c r="AI45" s="30">
        <f t="shared" si="73"/>
        <v>788.09748479999996</v>
      </c>
      <c r="AJ45" s="30">
        <f t="shared" si="73"/>
        <v>788.09748479999996</v>
      </c>
      <c r="AK45" s="30">
        <f t="shared" si="73"/>
        <v>788.09748479999996</v>
      </c>
      <c r="AL45" s="20"/>
      <c r="AM45" s="20"/>
      <c r="AN45" s="20"/>
      <c r="AO45" s="20"/>
      <c r="AP45" s="20"/>
      <c r="AQ45" s="20"/>
      <c r="AR45" s="20"/>
      <c r="AS45" s="20"/>
      <c r="AT45" s="20"/>
      <c r="AU45" s="20"/>
      <c r="AV45" s="20"/>
      <c r="AW45" s="20"/>
      <c r="AX45" s="20"/>
      <c r="AY45" s="20"/>
    </row>
    <row r="46" spans="1:51">
      <c r="A46" s="6"/>
      <c r="B46" s="15" t="s">
        <v>261</v>
      </c>
      <c r="C46" s="67" t="str">
        <f>'Idemat2026 db (simple)'!E1369</f>
        <v xml:space="preserve">MJ </v>
      </c>
      <c r="D46" s="67" t="str">
        <f>'Idemat2026 db (simple)'!F1369</f>
        <v>Electricity France consumption</v>
      </c>
      <c r="E46" s="67">
        <f>'Idemat2026 db (simple)'!G1369</f>
        <v>1.2168176666666667E-2</v>
      </c>
      <c r="F46" s="55">
        <v>144000</v>
      </c>
      <c r="G46">
        <v>0</v>
      </c>
      <c r="H46" s="14">
        <v>0.3</v>
      </c>
      <c r="I46" s="16" t="s">
        <v>260</v>
      </c>
      <c r="J46" s="10">
        <f t="shared" ref="J46:J48" si="74">E46*F46*G46</f>
        <v>0</v>
      </c>
      <c r="Z46" s="31" t="str">
        <f>B46</f>
        <v>Electricity Use (France)</v>
      </c>
      <c r="AA46" s="32">
        <f>J46 - (J46*H46)</f>
        <v>0</v>
      </c>
      <c r="AB46" s="32">
        <f>$J46*$H46*2/10</f>
        <v>0</v>
      </c>
      <c r="AC46" s="30">
        <f t="shared" ref="AC46" si="75">AB46</f>
        <v>0</v>
      </c>
      <c r="AD46" s="30">
        <f t="shared" ref="AD46" si="76">AC46</f>
        <v>0</v>
      </c>
      <c r="AE46" s="30">
        <f t="shared" ref="AE46" si="77">AD46</f>
        <v>0</v>
      </c>
      <c r="AF46" s="30">
        <f t="shared" ref="AF46" si="78">AE46</f>
        <v>0</v>
      </c>
      <c r="AG46" s="30">
        <f t="shared" ref="AG46" si="79">AF46</f>
        <v>0</v>
      </c>
      <c r="AH46" s="30">
        <f t="shared" ref="AH46" si="80">AG46</f>
        <v>0</v>
      </c>
      <c r="AI46" s="30">
        <f t="shared" ref="AI46" si="81">AH46</f>
        <v>0</v>
      </c>
      <c r="AJ46" s="30">
        <f t="shared" ref="AJ46" si="82">AI46</f>
        <v>0</v>
      </c>
      <c r="AK46" s="30">
        <f t="shared" ref="AK46" si="83">AJ46</f>
        <v>0</v>
      </c>
      <c r="AL46" s="20"/>
      <c r="AM46" s="20"/>
      <c r="AN46" s="20"/>
      <c r="AO46" s="20"/>
      <c r="AP46" s="20"/>
      <c r="AQ46" s="20"/>
      <c r="AR46" s="20"/>
      <c r="AS46" s="20"/>
      <c r="AT46" s="20"/>
      <c r="AU46" s="20"/>
      <c r="AV46" s="20"/>
      <c r="AW46" s="20"/>
      <c r="AX46" s="20"/>
      <c r="AY46" s="20"/>
    </row>
    <row r="47" spans="1:51">
      <c r="A47" s="7"/>
      <c r="B47" t="s">
        <v>275</v>
      </c>
      <c r="C47" s="67" t="str">
        <f>'Idemat2026 db (simple)'!E1380</f>
        <v xml:space="preserve">MJ </v>
      </c>
      <c r="D47" s="67" t="str">
        <f>'Idemat2026 db (simple)'!F1380</f>
        <v>Electricity Poland consumption</v>
      </c>
      <c r="E47" s="67">
        <f>'Idemat2026 db (simple)'!G1380</f>
        <v>0.17674009333333335</v>
      </c>
      <c r="F47" s="55">
        <v>144000</v>
      </c>
      <c r="G47" s="21">
        <v>0</v>
      </c>
      <c r="H47" s="14">
        <v>0.3</v>
      </c>
      <c r="I47" s="16" t="s">
        <v>257</v>
      </c>
      <c r="J47" s="10">
        <f t="shared" si="74"/>
        <v>0</v>
      </c>
      <c r="Z47" s="31" t="str">
        <f>B47</f>
        <v>Electricity Use (Poland)</v>
      </c>
      <c r="AA47" s="32">
        <f>J47 - (J47*H47)</f>
        <v>0</v>
      </c>
      <c r="AB47" s="32">
        <f>$J47*$H47*2/10</f>
        <v>0</v>
      </c>
      <c r="AC47" s="30">
        <f t="shared" ref="AC47" si="84">AB47</f>
        <v>0</v>
      </c>
      <c r="AD47" s="30">
        <f t="shared" ref="AD47" si="85">AC47</f>
        <v>0</v>
      </c>
      <c r="AE47" s="30">
        <f t="shared" ref="AE47" si="86">AD47</f>
        <v>0</v>
      </c>
      <c r="AF47" s="30">
        <f t="shared" ref="AF47" si="87">AE47</f>
        <v>0</v>
      </c>
      <c r="AG47" s="30">
        <f t="shared" ref="AG47" si="88">AF47</f>
        <v>0</v>
      </c>
      <c r="AH47" s="30">
        <f t="shared" ref="AH47" si="89">AG47</f>
        <v>0</v>
      </c>
      <c r="AI47" s="30">
        <f t="shared" ref="AI47" si="90">AH47</f>
        <v>0</v>
      </c>
      <c r="AJ47" s="30">
        <f t="shared" ref="AJ47" si="91">AI47</f>
        <v>0</v>
      </c>
      <c r="AK47" s="30">
        <f t="shared" ref="AK47" si="92">AJ47</f>
        <v>0</v>
      </c>
      <c r="AL47" s="20"/>
      <c r="AM47" s="20"/>
      <c r="AN47" s="20"/>
      <c r="AO47" s="20"/>
      <c r="AP47" s="20"/>
      <c r="AQ47" s="20"/>
      <c r="AR47" s="20"/>
      <c r="AS47" s="20"/>
      <c r="AT47" s="20"/>
      <c r="AU47" s="20"/>
      <c r="AV47" s="20"/>
      <c r="AW47" s="20"/>
      <c r="AX47" s="20"/>
      <c r="AY47" s="20"/>
    </row>
    <row r="48" spans="1:51">
      <c r="A48" s="7"/>
      <c r="B48" s="15" t="s">
        <v>268</v>
      </c>
      <c r="C48" s="67" t="str">
        <f>'Idemat2026 db (simple)'!E1348</f>
        <v xml:space="preserve">MJ </v>
      </c>
      <c r="D48" s="67" t="str">
        <f>'Idemat2026 db (simple)'!F1348</f>
        <v>Electricity Norway production</v>
      </c>
      <c r="E48" s="67">
        <f>'Idemat2026 db (simple)'!G1348</f>
        <v>5.4657009333333329E-3</v>
      </c>
      <c r="F48" s="55">
        <v>144000</v>
      </c>
      <c r="G48" s="21">
        <v>1</v>
      </c>
      <c r="H48" s="14">
        <v>0.3</v>
      </c>
      <c r="I48" s="16" t="s">
        <v>269</v>
      </c>
      <c r="J48" s="10">
        <f t="shared" si="74"/>
        <v>787.06093439999995</v>
      </c>
      <c r="Z48" s="31" t="str">
        <f>B48</f>
        <v>Electricity Use (Norway)</v>
      </c>
      <c r="AA48" s="32">
        <f>J48 - (J48*H48)</f>
        <v>550.94265408000001</v>
      </c>
      <c r="AB48" s="32">
        <f>$J48*$H48*2/10</f>
        <v>47.223656063999996</v>
      </c>
      <c r="AC48" s="30">
        <f t="shared" ref="AC48" si="93">AB48</f>
        <v>47.223656063999996</v>
      </c>
      <c r="AD48" s="30">
        <f t="shared" ref="AD48" si="94">AC48</f>
        <v>47.223656063999996</v>
      </c>
      <c r="AE48" s="30">
        <f t="shared" ref="AE48" si="95">AD48</f>
        <v>47.223656063999996</v>
      </c>
      <c r="AF48" s="30">
        <f t="shared" ref="AF48" si="96">AE48</f>
        <v>47.223656063999996</v>
      </c>
      <c r="AG48" s="30">
        <f t="shared" ref="AG48" si="97">AF48</f>
        <v>47.223656063999996</v>
      </c>
      <c r="AH48" s="30">
        <f t="shared" ref="AH48" si="98">AG48</f>
        <v>47.223656063999996</v>
      </c>
      <c r="AI48" s="30">
        <f t="shared" ref="AI48" si="99">AH48</f>
        <v>47.223656063999996</v>
      </c>
      <c r="AJ48" s="30">
        <f t="shared" ref="AJ48" si="100">AI48</f>
        <v>47.223656063999996</v>
      </c>
      <c r="AK48" s="30">
        <f t="shared" ref="AK48" si="101">AJ48</f>
        <v>47.223656063999996</v>
      </c>
      <c r="AL48" s="20"/>
      <c r="AM48" s="20"/>
      <c r="AN48" s="20"/>
      <c r="AO48" s="20"/>
      <c r="AP48" s="20"/>
      <c r="AQ48" s="20"/>
      <c r="AR48" s="20"/>
      <c r="AS48" s="20"/>
      <c r="AT48" s="20"/>
      <c r="AU48" s="20"/>
      <c r="AV48" s="20"/>
      <c r="AW48" s="20"/>
      <c r="AX48" s="20"/>
      <c r="AY48" s="20"/>
    </row>
    <row r="49" spans="1:51">
      <c r="A49" s="5"/>
      <c r="B49" s="15"/>
      <c r="C49" s="15"/>
      <c r="D49" s="67"/>
      <c r="E49" s="69"/>
      <c r="F49" s="55"/>
      <c r="H49" s="14"/>
      <c r="I49" s="16"/>
      <c r="J49" s="10"/>
      <c r="Z49" s="31"/>
      <c r="AA49" s="32"/>
      <c r="AB49" s="32"/>
      <c r="AC49" s="30"/>
      <c r="AD49" s="30"/>
      <c r="AE49" s="30"/>
      <c r="AF49" s="30"/>
      <c r="AG49" s="30"/>
      <c r="AH49" s="30"/>
      <c r="AI49" s="30"/>
      <c r="AJ49" s="30"/>
      <c r="AK49" s="30"/>
      <c r="AL49" s="20"/>
      <c r="AM49" s="20"/>
      <c r="AN49" s="20"/>
      <c r="AO49" s="20"/>
      <c r="AP49" s="20"/>
      <c r="AQ49" s="20"/>
      <c r="AR49" s="20"/>
      <c r="AS49" s="20"/>
      <c r="AT49" s="20"/>
      <c r="AU49" s="20"/>
      <c r="AV49" s="20"/>
      <c r="AW49" s="20"/>
      <c r="AX49" s="20"/>
      <c r="AY49" s="20"/>
    </row>
    <row r="50" spans="1:51" ht="30.6">
      <c r="A50" s="12" t="s">
        <v>3</v>
      </c>
      <c r="B50" s="2"/>
      <c r="C50" s="185" t="s">
        <v>18</v>
      </c>
      <c r="D50" s="186" t="s">
        <v>264</v>
      </c>
      <c r="E50" s="187" t="s">
        <v>79</v>
      </c>
      <c r="F50" s="18" t="s">
        <v>11</v>
      </c>
      <c r="G50" s="18" t="s">
        <v>10</v>
      </c>
      <c r="H50" s="18" t="s">
        <v>4</v>
      </c>
      <c r="I50" s="18" t="s">
        <v>7</v>
      </c>
      <c r="J50" s="13" t="s">
        <v>83</v>
      </c>
      <c r="Z50" s="33"/>
      <c r="AA50" s="34"/>
      <c r="AB50" s="34"/>
      <c r="AC50" s="29"/>
      <c r="AD50" s="29"/>
      <c r="AE50" s="29"/>
      <c r="AF50" s="29"/>
      <c r="AG50" s="29"/>
      <c r="AH50" s="29"/>
      <c r="AI50" s="29"/>
      <c r="AJ50" s="29"/>
      <c r="AK50" s="29"/>
      <c r="AL50" s="20"/>
      <c r="AM50" s="20"/>
      <c r="AN50" s="20"/>
      <c r="AO50" s="20"/>
      <c r="AP50" s="20"/>
      <c r="AQ50" s="20"/>
      <c r="AR50" s="20"/>
      <c r="AS50" s="20"/>
      <c r="AT50" s="20"/>
      <c r="AU50" s="20"/>
      <c r="AV50" s="20"/>
      <c r="AW50" s="20"/>
      <c r="AX50" s="20"/>
      <c r="AY50" s="20"/>
    </row>
    <row r="51" spans="1:51">
      <c r="A51" s="7"/>
      <c r="B51" s="15" t="s">
        <v>294</v>
      </c>
      <c r="C51" s="67"/>
      <c r="D51" s="67" t="s">
        <v>2112</v>
      </c>
      <c r="E51" s="69">
        <f>0</f>
        <v>0</v>
      </c>
      <c r="F51">
        <f>F$13</f>
        <v>1000</v>
      </c>
      <c r="G51">
        <v>1</v>
      </c>
      <c r="H51" s="16">
        <v>0.3</v>
      </c>
      <c r="I51" s="15" t="s">
        <v>297</v>
      </c>
      <c r="J51" s="10">
        <f t="shared" ref="J51:J66" si="102">E51*F51*G51</f>
        <v>0</v>
      </c>
      <c r="Z51" s="31" t="str">
        <f t="shared" ref="Z51" si="103">B51</f>
        <v>Steel - open loop recycling</v>
      </c>
      <c r="AA51" s="32">
        <f t="shared" ref="AA51" si="104">J51 - (J51*H51)</f>
        <v>0</v>
      </c>
      <c r="AB51" s="32">
        <f t="shared" ref="AB51:AB66" si="105">$J51*$H51*2/10</f>
        <v>0</v>
      </c>
      <c r="AC51" s="30">
        <f t="shared" ref="AC51" si="106">AB51</f>
        <v>0</v>
      </c>
      <c r="AD51" s="30">
        <f t="shared" ref="AD51" si="107">AC51</f>
        <v>0</v>
      </c>
      <c r="AE51" s="30">
        <f t="shared" ref="AE51" si="108">AD51</f>
        <v>0</v>
      </c>
      <c r="AF51" s="30">
        <f t="shared" ref="AF51" si="109">AE51</f>
        <v>0</v>
      </c>
      <c r="AG51" s="30">
        <f t="shared" ref="AG51" si="110">AF51</f>
        <v>0</v>
      </c>
      <c r="AH51" s="30">
        <f t="shared" ref="AH51" si="111">AG51</f>
        <v>0</v>
      </c>
      <c r="AI51" s="30">
        <f t="shared" ref="AI51" si="112">AH51</f>
        <v>0</v>
      </c>
      <c r="AJ51" s="30">
        <f t="shared" ref="AJ51" si="113">AI51</f>
        <v>0</v>
      </c>
      <c r="AK51" s="30">
        <f t="shared" ref="AK51" si="114">AJ51</f>
        <v>0</v>
      </c>
      <c r="AL51" s="20"/>
      <c r="AM51" s="20"/>
      <c r="AN51" s="20"/>
      <c r="AO51" s="20"/>
      <c r="AP51" s="20"/>
      <c r="AQ51" s="20"/>
      <c r="AR51" s="20"/>
      <c r="AS51" s="20"/>
      <c r="AT51" s="20"/>
      <c r="AU51" s="20"/>
      <c r="AV51" s="20"/>
      <c r="AW51" s="20"/>
      <c r="AX51" s="20"/>
      <c r="AY51" s="20"/>
    </row>
    <row r="52" spans="1:51">
      <c r="A52" s="7"/>
      <c r="B52" s="15" t="s">
        <v>300</v>
      </c>
      <c r="C52" s="67"/>
      <c r="D52" s="67" t="s">
        <v>1195</v>
      </c>
      <c r="E52" s="69">
        <v>0</v>
      </c>
      <c r="F52">
        <v>375</v>
      </c>
      <c r="G52">
        <v>1</v>
      </c>
      <c r="H52" s="16">
        <v>0.3</v>
      </c>
      <c r="I52" s="15" t="s">
        <v>297</v>
      </c>
      <c r="J52" s="10">
        <f t="shared" si="102"/>
        <v>0</v>
      </c>
      <c r="Z52" s="31" t="str">
        <f t="shared" ref="Z52:Z66" si="115">B52</f>
        <v>batteries - open loop recycling</v>
      </c>
      <c r="AA52" s="32">
        <f t="shared" ref="AA52:AA66" si="116">J52 - (J52*H52)</f>
        <v>0</v>
      </c>
      <c r="AB52" s="32">
        <f t="shared" si="105"/>
        <v>0</v>
      </c>
      <c r="AC52" s="30">
        <f t="shared" ref="AC52:AC66" si="117">AB52</f>
        <v>0</v>
      </c>
      <c r="AD52" s="30">
        <f t="shared" ref="AD52:AD66" si="118">AC52</f>
        <v>0</v>
      </c>
      <c r="AE52" s="30">
        <f t="shared" ref="AE52:AE66" si="119">AD52</f>
        <v>0</v>
      </c>
      <c r="AF52" s="30">
        <f t="shared" ref="AF52:AF66" si="120">AE52</f>
        <v>0</v>
      </c>
      <c r="AG52" s="30">
        <f t="shared" ref="AG52:AG66" si="121">AF52</f>
        <v>0</v>
      </c>
      <c r="AH52" s="30">
        <f t="shared" ref="AH52:AH66" si="122">AG52</f>
        <v>0</v>
      </c>
      <c r="AI52" s="30">
        <f t="shared" ref="AI52:AI66" si="123">AH52</f>
        <v>0</v>
      </c>
      <c r="AJ52" s="30">
        <f t="shared" ref="AJ52:AJ66" si="124">AI52</f>
        <v>0</v>
      </c>
      <c r="AK52" s="30">
        <f t="shared" ref="AK52:AK66" si="125">AJ52</f>
        <v>0</v>
      </c>
      <c r="AL52" s="20"/>
      <c r="AM52" s="20"/>
      <c r="AN52" s="20"/>
      <c r="AO52" s="20"/>
      <c r="AP52" s="20"/>
      <c r="AQ52" s="20"/>
      <c r="AR52" s="20"/>
      <c r="AS52" s="20"/>
      <c r="AT52" s="20"/>
      <c r="AU52" s="20"/>
      <c r="AV52" s="20"/>
      <c r="AW52" s="20"/>
      <c r="AX52" s="20"/>
      <c r="AY52" s="20"/>
    </row>
    <row r="53" spans="1:51">
      <c r="A53" s="7"/>
      <c r="B53" s="15" t="s">
        <v>295</v>
      </c>
      <c r="C53" s="67"/>
      <c r="D53" s="67" t="s">
        <v>2112</v>
      </c>
      <c r="E53" s="69">
        <v>0</v>
      </c>
      <c r="F53">
        <f>F$15</f>
        <v>700</v>
      </c>
      <c r="G53">
        <v>1</v>
      </c>
      <c r="H53" s="16">
        <v>0.3</v>
      </c>
      <c r="I53" s="15" t="s">
        <v>297</v>
      </c>
      <c r="J53" s="10">
        <f t="shared" si="102"/>
        <v>0</v>
      </c>
      <c r="Z53" s="31" t="str">
        <f t="shared" si="115"/>
        <v>Aluminum - open loop recycling</v>
      </c>
      <c r="AA53" s="32">
        <f t="shared" si="116"/>
        <v>0</v>
      </c>
      <c r="AB53" s="32">
        <f t="shared" si="105"/>
        <v>0</v>
      </c>
      <c r="AC53" s="30">
        <f t="shared" si="117"/>
        <v>0</v>
      </c>
      <c r="AD53" s="30">
        <f t="shared" si="118"/>
        <v>0</v>
      </c>
      <c r="AE53" s="30">
        <f t="shared" si="119"/>
        <v>0</v>
      </c>
      <c r="AF53" s="30">
        <f t="shared" si="120"/>
        <v>0</v>
      </c>
      <c r="AG53" s="30">
        <f t="shared" si="121"/>
        <v>0</v>
      </c>
      <c r="AH53" s="30">
        <f t="shared" si="122"/>
        <v>0</v>
      </c>
      <c r="AI53" s="30">
        <f t="shared" si="123"/>
        <v>0</v>
      </c>
      <c r="AJ53" s="30">
        <f t="shared" si="124"/>
        <v>0</v>
      </c>
      <c r="AK53" s="30">
        <f t="shared" si="125"/>
        <v>0</v>
      </c>
      <c r="AL53" s="20"/>
      <c r="AM53" s="20"/>
      <c r="AN53" s="20"/>
      <c r="AO53" s="20"/>
      <c r="AP53" s="20"/>
      <c r="AQ53" s="20"/>
      <c r="AR53" s="20"/>
      <c r="AS53" s="20"/>
      <c r="AT53" s="20"/>
      <c r="AU53" s="20"/>
      <c r="AV53" s="20"/>
      <c r="AW53" s="20"/>
      <c r="AX53" s="20"/>
      <c r="AY53" s="20"/>
    </row>
    <row r="54" spans="1:51">
      <c r="A54" s="7"/>
      <c r="B54" s="15" t="s">
        <v>296</v>
      </c>
      <c r="C54" s="67"/>
      <c r="D54" s="67" t="s">
        <v>2112</v>
      </c>
      <c r="E54" s="69">
        <v>0</v>
      </c>
      <c r="F54">
        <v>20</v>
      </c>
      <c r="G54">
        <v>1</v>
      </c>
      <c r="H54" s="16">
        <v>0.3</v>
      </c>
      <c r="I54" s="15" t="s">
        <v>297</v>
      </c>
      <c r="J54" s="10">
        <f t="shared" si="102"/>
        <v>0</v>
      </c>
      <c r="Z54" s="31" t="str">
        <f t="shared" si="115"/>
        <v>Copper - open loop recycling</v>
      </c>
      <c r="AA54" s="32">
        <f t="shared" si="116"/>
        <v>0</v>
      </c>
      <c r="AB54" s="32">
        <f t="shared" si="105"/>
        <v>0</v>
      </c>
      <c r="AC54" s="30">
        <f t="shared" si="117"/>
        <v>0</v>
      </c>
      <c r="AD54" s="30">
        <f t="shared" si="118"/>
        <v>0</v>
      </c>
      <c r="AE54" s="30">
        <f t="shared" si="119"/>
        <v>0</v>
      </c>
      <c r="AF54" s="30">
        <f t="shared" si="120"/>
        <v>0</v>
      </c>
      <c r="AG54" s="30">
        <f t="shared" si="121"/>
        <v>0</v>
      </c>
      <c r="AH54" s="30">
        <f t="shared" si="122"/>
        <v>0</v>
      </c>
      <c r="AI54" s="30">
        <f t="shared" si="123"/>
        <v>0</v>
      </c>
      <c r="AJ54" s="30">
        <f t="shared" si="124"/>
        <v>0</v>
      </c>
      <c r="AK54" s="30">
        <f t="shared" si="125"/>
        <v>0</v>
      </c>
      <c r="AL54" s="20"/>
      <c r="AM54" s="20"/>
      <c r="AN54" s="20"/>
      <c r="AO54" s="20"/>
      <c r="AP54" s="20"/>
      <c r="AQ54" s="20"/>
      <c r="AR54" s="20"/>
      <c r="AS54" s="20"/>
      <c r="AT54" s="20"/>
      <c r="AU54" s="20"/>
      <c r="AV54" s="20"/>
      <c r="AW54" s="20"/>
      <c r="AX54" s="20"/>
      <c r="AY54" s="20"/>
    </row>
    <row r="55" spans="1:51">
      <c r="A55" s="7"/>
      <c r="B55" s="15" t="s">
        <v>247</v>
      </c>
      <c r="C55" s="67" t="str">
        <f>'Idemat2026 db (simple)'!E2197</f>
        <v xml:space="preserve">kg </v>
      </c>
      <c r="D55" s="67" t="str">
        <f>'Idemat2026 db (simple)'!F2197</f>
        <v>PP (Polypropylene) closed loop chemical upcycling credit</v>
      </c>
      <c r="E55" s="67">
        <f>'Idemat2026 db (simple)'!G2197</f>
        <v>-0.27177334000000003</v>
      </c>
      <c r="F55">
        <v>100</v>
      </c>
      <c r="G55">
        <v>1</v>
      </c>
      <c r="H55" s="16">
        <v>0.3</v>
      </c>
      <c r="I55" s="15" t="s">
        <v>301</v>
      </c>
      <c r="J55" s="10">
        <f t="shared" si="102"/>
        <v>-27.177334000000002</v>
      </c>
      <c r="Z55" s="31" t="str">
        <f t="shared" si="115"/>
        <v>polymers (take PP)</v>
      </c>
      <c r="AA55" s="32">
        <f t="shared" si="116"/>
        <v>-19.024133800000001</v>
      </c>
      <c r="AB55" s="32">
        <f t="shared" si="105"/>
        <v>-1.6306400400000001</v>
      </c>
      <c r="AC55" s="30">
        <f t="shared" si="117"/>
        <v>-1.6306400400000001</v>
      </c>
      <c r="AD55" s="30">
        <f t="shared" si="118"/>
        <v>-1.6306400400000001</v>
      </c>
      <c r="AE55" s="30">
        <f t="shared" si="119"/>
        <v>-1.6306400400000001</v>
      </c>
      <c r="AF55" s="30">
        <f t="shared" si="120"/>
        <v>-1.6306400400000001</v>
      </c>
      <c r="AG55" s="30">
        <f t="shared" si="121"/>
        <v>-1.6306400400000001</v>
      </c>
      <c r="AH55" s="30">
        <f t="shared" si="122"/>
        <v>-1.6306400400000001</v>
      </c>
      <c r="AI55" s="30">
        <f t="shared" si="123"/>
        <v>-1.6306400400000001</v>
      </c>
      <c r="AJ55" s="30">
        <f t="shared" si="124"/>
        <v>-1.6306400400000001</v>
      </c>
      <c r="AK55" s="30">
        <f t="shared" si="125"/>
        <v>-1.6306400400000001</v>
      </c>
      <c r="AL55" s="20"/>
      <c r="AM55" s="20"/>
      <c r="AN55" s="20"/>
      <c r="AO55" s="20"/>
      <c r="AP55" s="20"/>
      <c r="AQ55" s="20"/>
      <c r="AR55" s="20"/>
      <c r="AS55" s="20"/>
      <c r="AT55" s="20"/>
      <c r="AU55" s="20"/>
      <c r="AV55" s="20"/>
      <c r="AW55" s="20"/>
      <c r="AX55" s="20"/>
      <c r="AY55" s="20"/>
    </row>
    <row r="56" spans="1:51">
      <c r="A56" s="7"/>
      <c r="B56" s="15" t="s">
        <v>298</v>
      </c>
      <c r="C56" s="67"/>
      <c r="D56" s="67" t="s">
        <v>1196</v>
      </c>
      <c r="E56" s="69">
        <v>0</v>
      </c>
      <c r="F56">
        <v>5</v>
      </c>
      <c r="G56">
        <v>1</v>
      </c>
      <c r="H56" s="16">
        <v>0.3</v>
      </c>
      <c r="I56" s="15" t="s">
        <v>297</v>
      </c>
      <c r="J56" s="10">
        <f t="shared" si="102"/>
        <v>0</v>
      </c>
      <c r="Z56" s="31" t="str">
        <f t="shared" si="115"/>
        <v>electronics - open loop recycling</v>
      </c>
      <c r="AA56" s="32">
        <f t="shared" si="116"/>
        <v>0</v>
      </c>
      <c r="AB56" s="32">
        <f t="shared" si="105"/>
        <v>0</v>
      </c>
      <c r="AC56" s="30">
        <f t="shared" si="117"/>
        <v>0</v>
      </c>
      <c r="AD56" s="30">
        <f t="shared" si="118"/>
        <v>0</v>
      </c>
      <c r="AE56" s="30">
        <f t="shared" si="119"/>
        <v>0</v>
      </c>
      <c r="AF56" s="30">
        <f t="shared" si="120"/>
        <v>0</v>
      </c>
      <c r="AG56" s="30">
        <f t="shared" si="121"/>
        <v>0</v>
      </c>
      <c r="AH56" s="30">
        <f t="shared" si="122"/>
        <v>0</v>
      </c>
      <c r="AI56" s="30">
        <f t="shared" si="123"/>
        <v>0</v>
      </c>
      <c r="AJ56" s="30">
        <f t="shared" si="124"/>
        <v>0</v>
      </c>
      <c r="AK56" s="30">
        <f t="shared" si="125"/>
        <v>0</v>
      </c>
      <c r="AL56" s="20"/>
      <c r="AM56" s="20"/>
      <c r="AN56" s="20"/>
      <c r="AO56" s="20"/>
      <c r="AP56" s="20"/>
      <c r="AQ56" s="20"/>
      <c r="AR56" s="20"/>
      <c r="AS56" s="20"/>
      <c r="AT56" s="20"/>
      <c r="AU56" s="20"/>
      <c r="AV56" s="20"/>
      <c r="AW56" s="20"/>
      <c r="AX56" s="20"/>
      <c r="AY56" s="20"/>
    </row>
    <row r="57" spans="1:51">
      <c r="A57" s="7"/>
      <c r="B57" s="15" t="s">
        <v>299</v>
      </c>
      <c r="C57" s="67"/>
      <c r="D57" s="67" t="s">
        <v>1197</v>
      </c>
      <c r="E57" s="69">
        <v>0</v>
      </c>
      <c r="F57">
        <v>2</v>
      </c>
      <c r="G57">
        <v>1</v>
      </c>
      <c r="H57" s="16">
        <v>0.3</v>
      </c>
      <c r="I57" s="15" t="s">
        <v>297</v>
      </c>
      <c r="J57" s="10">
        <f t="shared" si="102"/>
        <v>0</v>
      </c>
      <c r="Z57" s="31" t="str">
        <f t="shared" si="115"/>
        <v>magnets - open loop recycling</v>
      </c>
      <c r="AA57" s="32">
        <f t="shared" si="116"/>
        <v>0</v>
      </c>
      <c r="AB57" s="32">
        <f t="shared" si="105"/>
        <v>0</v>
      </c>
      <c r="AC57" s="30">
        <f t="shared" si="117"/>
        <v>0</v>
      </c>
      <c r="AD57" s="30">
        <f t="shared" si="118"/>
        <v>0</v>
      </c>
      <c r="AE57" s="30">
        <f t="shared" si="119"/>
        <v>0</v>
      </c>
      <c r="AF57" s="30">
        <f t="shared" si="120"/>
        <v>0</v>
      </c>
      <c r="AG57" s="30">
        <f t="shared" si="121"/>
        <v>0</v>
      </c>
      <c r="AH57" s="30">
        <f t="shared" si="122"/>
        <v>0</v>
      </c>
      <c r="AI57" s="30">
        <f t="shared" si="123"/>
        <v>0</v>
      </c>
      <c r="AJ57" s="30">
        <f t="shared" si="124"/>
        <v>0</v>
      </c>
      <c r="AK57" s="30">
        <f t="shared" si="125"/>
        <v>0</v>
      </c>
      <c r="AL57" s="20"/>
      <c r="AM57" s="20"/>
      <c r="AN57" s="20"/>
      <c r="AO57" s="20"/>
      <c r="AP57" s="20"/>
      <c r="AQ57" s="20"/>
      <c r="AR57" s="20"/>
      <c r="AS57" s="20"/>
      <c r="AT57" s="20"/>
      <c r="AU57" s="20"/>
      <c r="AV57" s="20"/>
      <c r="AW57" s="20"/>
      <c r="AX57" s="20"/>
      <c r="AY57" s="20"/>
    </row>
    <row r="58" spans="1:51">
      <c r="A58" s="7"/>
      <c r="B58" s="15" t="s">
        <v>306</v>
      </c>
      <c r="C58" s="67" t="str">
        <f>'Idemat2026 db (simple)'!E2216</f>
        <v xml:space="preserve">kg </v>
      </c>
      <c r="D58" s="67" t="str">
        <f>'Idemat2026 db (simple)'!F2216</f>
        <v>landfill (inert waste)</v>
      </c>
      <c r="E58" s="67">
        <f>'Idemat2026 db (simple)'!G2216</f>
        <v>0</v>
      </c>
      <c r="F58" s="15">
        <v>50</v>
      </c>
      <c r="G58">
        <v>1</v>
      </c>
      <c r="H58" s="16">
        <v>0.3</v>
      </c>
      <c r="I58" s="15" t="s">
        <v>302</v>
      </c>
      <c r="J58" s="10">
        <f t="shared" si="102"/>
        <v>0</v>
      </c>
      <c r="Z58" s="31" t="str">
        <f t="shared" si="115"/>
        <v>others (tyres, etc)- landfill</v>
      </c>
      <c r="AA58" s="32">
        <f t="shared" si="116"/>
        <v>0</v>
      </c>
      <c r="AB58" s="32">
        <f t="shared" si="105"/>
        <v>0</v>
      </c>
      <c r="AC58" s="30">
        <f t="shared" si="117"/>
        <v>0</v>
      </c>
      <c r="AD58" s="30">
        <f t="shared" si="118"/>
        <v>0</v>
      </c>
      <c r="AE58" s="30">
        <f t="shared" si="119"/>
        <v>0</v>
      </c>
      <c r="AF58" s="30">
        <f t="shared" si="120"/>
        <v>0</v>
      </c>
      <c r="AG58" s="30">
        <f t="shared" si="121"/>
        <v>0</v>
      </c>
      <c r="AH58" s="30">
        <f t="shared" si="122"/>
        <v>0</v>
      </c>
      <c r="AI58" s="30">
        <f t="shared" si="123"/>
        <v>0</v>
      </c>
      <c r="AJ58" s="30">
        <f t="shared" si="124"/>
        <v>0</v>
      </c>
      <c r="AK58" s="30">
        <f t="shared" si="125"/>
        <v>0</v>
      </c>
      <c r="AL58" s="20"/>
      <c r="AM58" s="20"/>
      <c r="AN58" s="20"/>
      <c r="AO58" s="20"/>
      <c r="AP58" s="20"/>
      <c r="AQ58" s="20"/>
      <c r="AR58" s="20"/>
      <c r="AS58" s="20"/>
      <c r="AT58" s="20"/>
      <c r="AU58" s="20"/>
      <c r="AV58" s="20"/>
      <c r="AW58" s="20"/>
      <c r="AX58" s="20"/>
      <c r="AY58" s="20"/>
    </row>
    <row r="59" spans="1:51">
      <c r="A59" s="7"/>
      <c r="E59" s="36"/>
      <c r="H59" s="16"/>
      <c r="I59" s="15"/>
      <c r="J59" s="10">
        <f t="shared" si="102"/>
        <v>0</v>
      </c>
      <c r="Z59" s="31">
        <f t="shared" si="115"/>
        <v>0</v>
      </c>
      <c r="AA59" s="32">
        <f t="shared" si="116"/>
        <v>0</v>
      </c>
      <c r="AB59" s="32">
        <f t="shared" si="105"/>
        <v>0</v>
      </c>
      <c r="AC59" s="30">
        <f t="shared" si="117"/>
        <v>0</v>
      </c>
      <c r="AD59" s="30">
        <f t="shared" si="118"/>
        <v>0</v>
      </c>
      <c r="AE59" s="30">
        <f t="shared" si="119"/>
        <v>0</v>
      </c>
      <c r="AF59" s="30">
        <f t="shared" si="120"/>
        <v>0</v>
      </c>
      <c r="AG59" s="30">
        <f t="shared" si="121"/>
        <v>0</v>
      </c>
      <c r="AH59" s="30">
        <f t="shared" si="122"/>
        <v>0</v>
      </c>
      <c r="AI59" s="30">
        <f t="shared" si="123"/>
        <v>0</v>
      </c>
      <c r="AJ59" s="30">
        <f t="shared" si="124"/>
        <v>0</v>
      </c>
      <c r="AK59" s="30">
        <f t="shared" si="125"/>
        <v>0</v>
      </c>
      <c r="AL59" s="20"/>
      <c r="AM59" s="20"/>
      <c r="AN59" s="20"/>
      <c r="AO59" s="20"/>
      <c r="AP59" s="20"/>
      <c r="AQ59" s="20"/>
      <c r="AR59" s="20"/>
      <c r="AS59" s="20"/>
      <c r="AT59" s="20"/>
      <c r="AU59" s="20"/>
      <c r="AV59" s="20"/>
      <c r="AW59" s="20"/>
      <c r="AX59" s="20"/>
      <c r="AY59" s="20"/>
    </row>
    <row r="60" spans="1:51">
      <c r="A60" s="7"/>
      <c r="B60" s="15"/>
      <c r="C60" s="15"/>
      <c r="D60" s="15"/>
      <c r="E60" s="36"/>
      <c r="H60" s="16"/>
      <c r="I60" s="15"/>
      <c r="J60" s="10">
        <f t="shared" si="102"/>
        <v>0</v>
      </c>
      <c r="Z60" s="31">
        <f t="shared" si="115"/>
        <v>0</v>
      </c>
      <c r="AA60" s="32">
        <f t="shared" si="116"/>
        <v>0</v>
      </c>
      <c r="AB60" s="32">
        <f t="shared" si="105"/>
        <v>0</v>
      </c>
      <c r="AC60" s="30">
        <f t="shared" si="117"/>
        <v>0</v>
      </c>
      <c r="AD60" s="30">
        <f t="shared" si="118"/>
        <v>0</v>
      </c>
      <c r="AE60" s="30">
        <f t="shared" si="119"/>
        <v>0</v>
      </c>
      <c r="AF60" s="30">
        <f t="shared" si="120"/>
        <v>0</v>
      </c>
      <c r="AG60" s="30">
        <f t="shared" si="121"/>
        <v>0</v>
      </c>
      <c r="AH60" s="30">
        <f t="shared" si="122"/>
        <v>0</v>
      </c>
      <c r="AI60" s="30">
        <f t="shared" si="123"/>
        <v>0</v>
      </c>
      <c r="AJ60" s="30">
        <f t="shared" si="124"/>
        <v>0</v>
      </c>
      <c r="AK60" s="30">
        <f t="shared" si="125"/>
        <v>0</v>
      </c>
      <c r="AL60" s="20"/>
      <c r="AM60" s="20"/>
      <c r="AN60" s="20"/>
      <c r="AO60" s="20"/>
      <c r="AP60" s="20"/>
      <c r="AQ60" s="20"/>
      <c r="AR60" s="20"/>
      <c r="AS60" s="20"/>
      <c r="AT60" s="20"/>
      <c r="AU60" s="20"/>
      <c r="AV60" s="20"/>
      <c r="AW60" s="20"/>
      <c r="AX60" s="20"/>
      <c r="AY60" s="20"/>
    </row>
    <row r="61" spans="1:51">
      <c r="A61" s="7"/>
      <c r="B61" s="15"/>
      <c r="C61" s="15"/>
      <c r="D61" s="15"/>
      <c r="E61" s="36"/>
      <c r="H61" s="16"/>
      <c r="I61" s="15"/>
      <c r="J61" s="10"/>
      <c r="Z61" s="31">
        <f t="shared" si="115"/>
        <v>0</v>
      </c>
      <c r="AA61" s="32">
        <f t="shared" si="116"/>
        <v>0</v>
      </c>
      <c r="AB61" s="32">
        <f t="shared" si="105"/>
        <v>0</v>
      </c>
      <c r="AC61" s="30">
        <f t="shared" si="117"/>
        <v>0</v>
      </c>
      <c r="AD61" s="30">
        <f t="shared" si="118"/>
        <v>0</v>
      </c>
      <c r="AE61" s="30">
        <f t="shared" si="119"/>
        <v>0</v>
      </c>
      <c r="AF61" s="30">
        <f t="shared" si="120"/>
        <v>0</v>
      </c>
      <c r="AG61" s="30">
        <f t="shared" si="121"/>
        <v>0</v>
      </c>
      <c r="AH61" s="30">
        <f t="shared" si="122"/>
        <v>0</v>
      </c>
      <c r="AI61" s="30">
        <f t="shared" si="123"/>
        <v>0</v>
      </c>
      <c r="AJ61" s="30">
        <f t="shared" si="124"/>
        <v>0</v>
      </c>
      <c r="AK61" s="30">
        <f t="shared" si="125"/>
        <v>0</v>
      </c>
      <c r="AL61" s="20"/>
      <c r="AM61" s="20"/>
      <c r="AN61" s="20"/>
      <c r="AO61" s="20"/>
      <c r="AP61" s="20"/>
      <c r="AQ61" s="20"/>
      <c r="AR61" s="20"/>
      <c r="AS61" s="20"/>
      <c r="AT61" s="20"/>
      <c r="AU61" s="20"/>
      <c r="AV61" s="20"/>
      <c r="AW61" s="20"/>
      <c r="AX61" s="20"/>
      <c r="AY61" s="20"/>
    </row>
    <row r="62" spans="1:51">
      <c r="A62" s="7"/>
      <c r="B62" s="15"/>
      <c r="C62" s="15"/>
      <c r="D62" s="15"/>
      <c r="E62" s="36"/>
      <c r="H62" s="16"/>
      <c r="I62" s="15"/>
      <c r="J62" s="10"/>
      <c r="Z62" s="31">
        <f t="shared" si="115"/>
        <v>0</v>
      </c>
      <c r="AA62" s="32">
        <f t="shared" si="116"/>
        <v>0</v>
      </c>
      <c r="AB62" s="32">
        <f t="shared" si="105"/>
        <v>0</v>
      </c>
      <c r="AC62" s="30">
        <f t="shared" si="117"/>
        <v>0</v>
      </c>
      <c r="AD62" s="30">
        <f t="shared" si="118"/>
        <v>0</v>
      </c>
      <c r="AE62" s="30">
        <f t="shared" si="119"/>
        <v>0</v>
      </c>
      <c r="AF62" s="30">
        <f t="shared" si="120"/>
        <v>0</v>
      </c>
      <c r="AG62" s="30">
        <f t="shared" si="121"/>
        <v>0</v>
      </c>
      <c r="AH62" s="30">
        <f t="shared" si="122"/>
        <v>0</v>
      </c>
      <c r="AI62" s="30">
        <f t="shared" si="123"/>
        <v>0</v>
      </c>
      <c r="AJ62" s="30">
        <f t="shared" si="124"/>
        <v>0</v>
      </c>
      <c r="AK62" s="30">
        <f t="shared" si="125"/>
        <v>0</v>
      </c>
      <c r="AL62" s="20"/>
      <c r="AM62" s="20"/>
      <c r="AN62" s="20"/>
      <c r="AO62" s="20"/>
      <c r="AP62" s="20"/>
      <c r="AQ62" s="20"/>
      <c r="AR62" s="20"/>
      <c r="AS62" s="20"/>
      <c r="AT62" s="20"/>
      <c r="AU62" s="20"/>
      <c r="AV62" s="20"/>
      <c r="AW62" s="20"/>
      <c r="AX62" s="20"/>
      <c r="AY62" s="20"/>
    </row>
    <row r="63" spans="1:51">
      <c r="A63" s="7"/>
      <c r="B63" s="15"/>
      <c r="C63" s="15"/>
      <c r="D63" s="15"/>
      <c r="E63" s="36"/>
      <c r="H63" s="16"/>
      <c r="I63" s="15"/>
      <c r="J63" s="10"/>
      <c r="Z63" s="31">
        <f t="shared" si="115"/>
        <v>0</v>
      </c>
      <c r="AA63" s="32">
        <f t="shared" si="116"/>
        <v>0</v>
      </c>
      <c r="AB63" s="32">
        <f t="shared" si="105"/>
        <v>0</v>
      </c>
      <c r="AC63" s="30">
        <f t="shared" si="117"/>
        <v>0</v>
      </c>
      <c r="AD63" s="30">
        <f t="shared" si="118"/>
        <v>0</v>
      </c>
      <c r="AE63" s="30">
        <f t="shared" si="119"/>
        <v>0</v>
      </c>
      <c r="AF63" s="30">
        <f t="shared" si="120"/>
        <v>0</v>
      </c>
      <c r="AG63" s="30">
        <f t="shared" si="121"/>
        <v>0</v>
      </c>
      <c r="AH63" s="30">
        <f t="shared" si="122"/>
        <v>0</v>
      </c>
      <c r="AI63" s="30">
        <f t="shared" si="123"/>
        <v>0</v>
      </c>
      <c r="AJ63" s="30">
        <f t="shared" si="124"/>
        <v>0</v>
      </c>
      <c r="AK63" s="30">
        <f t="shared" si="125"/>
        <v>0</v>
      </c>
      <c r="AL63" s="20"/>
      <c r="AM63" s="20"/>
      <c r="AN63" s="20"/>
      <c r="AO63" s="20"/>
      <c r="AP63" s="20"/>
      <c r="AQ63" s="20"/>
      <c r="AR63" s="20"/>
      <c r="AS63" s="20"/>
      <c r="AT63" s="20"/>
      <c r="AU63" s="20"/>
      <c r="AV63" s="20"/>
      <c r="AW63" s="20"/>
      <c r="AX63" s="20"/>
      <c r="AY63" s="20"/>
    </row>
    <row r="64" spans="1:51">
      <c r="A64" s="7"/>
      <c r="B64" s="15"/>
      <c r="C64" s="15"/>
      <c r="D64" s="15"/>
      <c r="E64" s="36"/>
      <c r="H64" s="16"/>
      <c r="I64" s="15"/>
      <c r="J64" s="10"/>
      <c r="Z64" s="31">
        <f t="shared" si="115"/>
        <v>0</v>
      </c>
      <c r="AA64" s="32">
        <f t="shared" si="116"/>
        <v>0</v>
      </c>
      <c r="AB64" s="32">
        <f t="shared" si="105"/>
        <v>0</v>
      </c>
      <c r="AC64" s="30">
        <f t="shared" si="117"/>
        <v>0</v>
      </c>
      <c r="AD64" s="30">
        <f t="shared" si="118"/>
        <v>0</v>
      </c>
      <c r="AE64" s="30">
        <f t="shared" si="119"/>
        <v>0</v>
      </c>
      <c r="AF64" s="30">
        <f t="shared" si="120"/>
        <v>0</v>
      </c>
      <c r="AG64" s="30">
        <f t="shared" si="121"/>
        <v>0</v>
      </c>
      <c r="AH64" s="30">
        <f t="shared" si="122"/>
        <v>0</v>
      </c>
      <c r="AI64" s="30">
        <f t="shared" si="123"/>
        <v>0</v>
      </c>
      <c r="AJ64" s="30">
        <f t="shared" si="124"/>
        <v>0</v>
      </c>
      <c r="AK64" s="30">
        <f t="shared" si="125"/>
        <v>0</v>
      </c>
      <c r="AL64" s="20"/>
      <c r="AM64" s="20"/>
      <c r="AN64" s="20"/>
      <c r="AO64" s="20"/>
      <c r="AP64" s="20"/>
      <c r="AQ64" s="20"/>
      <c r="AR64" s="20"/>
      <c r="AS64" s="20"/>
      <c r="AT64" s="20"/>
      <c r="AU64" s="20"/>
      <c r="AV64" s="20"/>
      <c r="AW64" s="20"/>
      <c r="AX64" s="20"/>
      <c r="AY64" s="20"/>
    </row>
    <row r="65" spans="1:51">
      <c r="A65" s="7"/>
      <c r="E65" s="36"/>
      <c r="H65" s="16"/>
      <c r="I65" s="15"/>
      <c r="J65" s="10">
        <f t="shared" si="102"/>
        <v>0</v>
      </c>
      <c r="Z65" s="31">
        <f t="shared" si="115"/>
        <v>0</v>
      </c>
      <c r="AA65" s="32">
        <f t="shared" si="116"/>
        <v>0</v>
      </c>
      <c r="AB65" s="32">
        <f t="shared" si="105"/>
        <v>0</v>
      </c>
      <c r="AC65" s="30">
        <f t="shared" si="117"/>
        <v>0</v>
      </c>
      <c r="AD65" s="30">
        <f t="shared" si="118"/>
        <v>0</v>
      </c>
      <c r="AE65" s="30">
        <f t="shared" si="119"/>
        <v>0</v>
      </c>
      <c r="AF65" s="30">
        <f t="shared" si="120"/>
        <v>0</v>
      </c>
      <c r="AG65" s="30">
        <f t="shared" si="121"/>
        <v>0</v>
      </c>
      <c r="AH65" s="30">
        <f t="shared" si="122"/>
        <v>0</v>
      </c>
      <c r="AI65" s="30">
        <f t="shared" si="123"/>
        <v>0</v>
      </c>
      <c r="AJ65" s="30">
        <f t="shared" si="124"/>
        <v>0</v>
      </c>
      <c r="AK65" s="30">
        <f t="shared" si="125"/>
        <v>0</v>
      </c>
      <c r="AL65" s="20"/>
      <c r="AM65" s="20"/>
      <c r="AN65" s="20"/>
      <c r="AO65" s="20"/>
      <c r="AP65" s="20"/>
      <c r="AQ65" s="20"/>
      <c r="AR65" s="20"/>
      <c r="AS65" s="20"/>
      <c r="AT65" s="20"/>
      <c r="AU65" s="20"/>
      <c r="AV65" s="20"/>
      <c r="AW65" s="20"/>
      <c r="AX65" s="20"/>
      <c r="AY65" s="20"/>
    </row>
    <row r="66" spans="1:51">
      <c r="A66" s="7"/>
      <c r="E66" s="36"/>
      <c r="H66" s="16"/>
      <c r="J66" s="10">
        <f t="shared" si="102"/>
        <v>0</v>
      </c>
      <c r="Z66" s="31">
        <f t="shared" si="115"/>
        <v>0</v>
      </c>
      <c r="AA66" s="32">
        <f t="shared" si="116"/>
        <v>0</v>
      </c>
      <c r="AB66" s="32">
        <f t="shared" si="105"/>
        <v>0</v>
      </c>
      <c r="AC66" s="30">
        <f t="shared" si="117"/>
        <v>0</v>
      </c>
      <c r="AD66" s="30">
        <f t="shared" si="118"/>
        <v>0</v>
      </c>
      <c r="AE66" s="30">
        <f t="shared" si="119"/>
        <v>0</v>
      </c>
      <c r="AF66" s="30">
        <f t="shared" si="120"/>
        <v>0</v>
      </c>
      <c r="AG66" s="30">
        <f t="shared" si="121"/>
        <v>0</v>
      </c>
      <c r="AH66" s="30">
        <f t="shared" si="122"/>
        <v>0</v>
      </c>
      <c r="AI66" s="30">
        <f t="shared" si="123"/>
        <v>0</v>
      </c>
      <c r="AJ66" s="30">
        <f t="shared" si="124"/>
        <v>0</v>
      </c>
      <c r="AK66" s="30">
        <f t="shared" si="125"/>
        <v>0</v>
      </c>
      <c r="AL66" s="20"/>
      <c r="AM66" s="20"/>
      <c r="AN66" s="20"/>
      <c r="AO66" s="20"/>
      <c r="AP66" s="20"/>
      <c r="AQ66" s="20"/>
      <c r="AR66" s="20"/>
      <c r="AS66" s="20"/>
      <c r="AT66" s="20"/>
      <c r="AU66" s="20"/>
      <c r="AV66" s="20"/>
      <c r="AW66" s="20"/>
      <c r="AX66" s="20"/>
      <c r="AY66" s="20"/>
    </row>
    <row r="67" spans="1:51">
      <c r="A67" s="109" t="s">
        <v>303</v>
      </c>
      <c r="B67" s="110"/>
      <c r="C67" s="110"/>
      <c r="F67" s="15"/>
      <c r="I67" s="108">
        <f>SUM(J51:J66)</f>
        <v>-27.177334000000002</v>
      </c>
      <c r="AM67" s="20"/>
      <c r="AN67" s="20"/>
      <c r="AO67" s="20"/>
      <c r="AP67" s="20"/>
      <c r="AQ67" s="20"/>
      <c r="AR67" s="20"/>
      <c r="AS67" s="20"/>
      <c r="AT67" s="20"/>
      <c r="AU67" s="20"/>
      <c r="AV67" s="20"/>
      <c r="AW67" s="20"/>
      <c r="AX67" s="20"/>
      <c r="AY67" s="20"/>
    </row>
    <row r="68" spans="1:51">
      <c r="F68" s="15"/>
      <c r="AM68" s="20"/>
      <c r="AN68" s="20"/>
      <c r="AO68" s="20"/>
      <c r="AP68" s="20"/>
      <c r="AQ68" s="20"/>
      <c r="AR68" s="20"/>
      <c r="AS68" s="20"/>
      <c r="AT68" s="20"/>
      <c r="AU68" s="20"/>
      <c r="AV68" s="20"/>
      <c r="AW68" s="20"/>
      <c r="AX68" s="20"/>
      <c r="AY68" s="20"/>
    </row>
    <row r="69" spans="1:51">
      <c r="F69" s="15"/>
      <c r="AM69" s="20"/>
      <c r="AN69" s="20"/>
      <c r="AO69" s="20"/>
      <c r="AP69" s="20"/>
      <c r="AQ69" s="20"/>
      <c r="AR69" s="20"/>
      <c r="AS69" s="20"/>
      <c r="AT69" s="20"/>
      <c r="AU69" s="20"/>
      <c r="AV69" s="20"/>
      <c r="AW69" s="20"/>
      <c r="AX69" s="20"/>
      <c r="AY69" s="20"/>
    </row>
    <row r="70" spans="1:51" s="37" customFormat="1">
      <c r="F70" s="61"/>
      <c r="AM70" s="38"/>
      <c r="AN70" s="38"/>
      <c r="AO70" s="38"/>
      <c r="AP70" s="38"/>
      <c r="AQ70" s="38"/>
      <c r="AR70" s="38"/>
      <c r="AS70" s="38"/>
      <c r="AT70" s="38"/>
      <c r="AU70" s="38"/>
      <c r="AV70" s="38"/>
      <c r="AW70" s="38"/>
      <c r="AX70" s="38"/>
      <c r="AY70" s="38"/>
    </row>
    <row r="71" spans="1:51">
      <c r="A71" s="22"/>
      <c r="F71" s="15"/>
      <c r="AM71" s="20"/>
      <c r="AN71" s="20"/>
      <c r="AO71" s="20"/>
      <c r="AP71" s="20"/>
      <c r="AQ71" s="20"/>
      <c r="AR71" s="20"/>
      <c r="AS71" s="20"/>
      <c r="AT71" s="20"/>
      <c r="AU71" s="20"/>
      <c r="AV71" s="20"/>
      <c r="AW71" s="20"/>
      <c r="AX71" s="20"/>
      <c r="AY71" s="20"/>
    </row>
    <row r="72" spans="1:51">
      <c r="A72" s="8" t="s">
        <v>277</v>
      </c>
      <c r="H72" s="16"/>
    </row>
    <row r="73" spans="1:51">
      <c r="A73" s="22"/>
      <c r="H73" s="16"/>
      <c r="N73" s="15"/>
    </row>
    <row r="74" spans="1:51">
      <c r="A74" s="22"/>
      <c r="B74" s="8" t="s">
        <v>304</v>
      </c>
      <c r="C74" s="8"/>
      <c r="H74" s="16"/>
    </row>
    <row r="75" spans="1:51">
      <c r="A75" s="22"/>
      <c r="B75" s="39" t="s">
        <v>1192</v>
      </c>
      <c r="C75" s="101" t="str">
        <f>'Idemat2026 db (simple)'!E535</f>
        <v xml:space="preserve">kg </v>
      </c>
      <c r="D75" s="101" t="str">
        <f>'Idemat2026 db (simple)'!F535</f>
        <v>Steel virgin + 15% scrap BOF for beams &amp; sheet</v>
      </c>
      <c r="E75" s="101">
        <f>'Idemat2026 db (simple)'!G535</f>
        <v>2.5090000000000003</v>
      </c>
      <c r="F75">
        <v>-66</v>
      </c>
      <c r="G75">
        <v>1</v>
      </c>
      <c r="H75" s="16">
        <v>0.1</v>
      </c>
      <c r="J75" s="104">
        <f t="shared" ref="J75:J79" si="126">E75*F75*G75</f>
        <v>-165.59400000000002</v>
      </c>
    </row>
    <row r="76" spans="1:51">
      <c r="A76" s="20"/>
      <c r="B76" s="39" t="s">
        <v>250</v>
      </c>
      <c r="C76" s="101" t="str">
        <f>'Idemat2026 db (simple)'!E1833</f>
        <v xml:space="preserve">kg </v>
      </c>
      <c r="D76" s="101" t="str">
        <f>'Idemat2026 db (simple)'!F1833</f>
        <v>Rolling steel</v>
      </c>
      <c r="E76" s="101">
        <f>'Idemat2026 db (simple)'!G1833</f>
        <v>0.15</v>
      </c>
      <c r="F76">
        <v>-66</v>
      </c>
      <c r="G76">
        <v>1</v>
      </c>
      <c r="H76" s="16">
        <v>0.1</v>
      </c>
      <c r="J76" s="104">
        <f t="shared" si="126"/>
        <v>-9.9</v>
      </c>
      <c r="L76" s="15"/>
      <c r="Z76" s="73"/>
      <c r="AA76" s="74"/>
      <c r="AB76" s="74"/>
      <c r="AC76" s="74"/>
      <c r="AD76" s="74"/>
      <c r="AE76" s="74"/>
      <c r="AF76" s="74"/>
      <c r="AG76" s="74"/>
      <c r="AH76" s="74"/>
      <c r="AI76" s="74"/>
      <c r="AJ76" s="74"/>
      <c r="AK76" s="74"/>
      <c r="AL76" s="20"/>
      <c r="AM76" s="73"/>
      <c r="AN76" s="74"/>
      <c r="AO76" s="74"/>
      <c r="AP76" s="74"/>
      <c r="AQ76" s="74"/>
      <c r="AR76" s="74"/>
      <c r="AS76" s="74"/>
      <c r="AT76" s="74"/>
      <c r="AU76" s="74"/>
      <c r="AV76" s="74"/>
      <c r="AW76" s="74"/>
      <c r="AX76" s="74"/>
      <c r="AY76" s="20"/>
    </row>
    <row r="77" spans="1:51" ht="15">
      <c r="A77" s="71"/>
      <c r="B77" s="39" t="s">
        <v>2110</v>
      </c>
      <c r="C77" s="101" t="str">
        <f>'Idemat2026 db (simple)'!E673</f>
        <v xml:space="preserve">kg </v>
      </c>
      <c r="D77" s="101" t="str">
        <f>'Idemat2026 db (simple)'!F673</f>
        <v>Aluminium trade mix Europe (79% prim 21% sec)</v>
      </c>
      <c r="E77" s="101">
        <f>'Idemat2026 db (simple)'!G673</f>
        <v>3.8942386000000004</v>
      </c>
      <c r="F77" s="39">
        <v>236</v>
      </c>
      <c r="G77">
        <v>1</v>
      </c>
      <c r="H77" s="16">
        <v>0.1</v>
      </c>
      <c r="I77" s="97"/>
      <c r="J77" s="104">
        <f t="shared" si="126"/>
        <v>919.04030960000011</v>
      </c>
      <c r="K77" s="1"/>
      <c r="L77" s="1"/>
      <c r="M77" s="1"/>
      <c r="N77" s="1"/>
      <c r="O77" s="1"/>
      <c r="P77" s="1"/>
      <c r="Q77" s="1"/>
      <c r="R77" s="1"/>
      <c r="S77" s="1"/>
      <c r="T77" s="1"/>
      <c r="U77" s="1"/>
      <c r="V77" s="1"/>
      <c r="W77" s="1"/>
      <c r="X77" s="1"/>
      <c r="Y77" s="1"/>
      <c r="Z77" s="78"/>
      <c r="AA77" s="79"/>
      <c r="AB77" s="78"/>
      <c r="AC77" s="78"/>
      <c r="AD77" s="78"/>
      <c r="AE77" s="78"/>
      <c r="AF77" s="78"/>
      <c r="AG77" s="78"/>
      <c r="AH77" s="78"/>
      <c r="AI77" s="78"/>
      <c r="AJ77" s="80"/>
      <c r="AK77" s="80"/>
      <c r="AL77" s="27"/>
      <c r="AM77" s="78"/>
      <c r="AN77" s="79"/>
      <c r="AO77" s="78"/>
      <c r="AP77" s="78"/>
      <c r="AQ77" s="78"/>
      <c r="AR77" s="80"/>
      <c r="AS77" s="80"/>
      <c r="AT77" s="80"/>
      <c r="AU77" s="80"/>
      <c r="AV77" s="80"/>
      <c r="AW77" s="80"/>
      <c r="AX77" s="80"/>
      <c r="AY77" s="20"/>
    </row>
    <row r="78" spans="1:51">
      <c r="A78" s="5"/>
      <c r="B78" s="39" t="s">
        <v>246</v>
      </c>
      <c r="C78" s="101" t="str">
        <f>'Idemat2026 db (simple)'!E1878</f>
        <v xml:space="preserve">kg </v>
      </c>
      <c r="D78" s="101" t="str">
        <f>'Idemat2026 db (simple)'!F1878</f>
        <v>Rolling aluminium sheet</v>
      </c>
      <c r="E78" s="101">
        <f>'Idemat2026 db (simple)'!G1878</f>
        <v>0.48359350666666673</v>
      </c>
      <c r="F78" s="39">
        <v>236</v>
      </c>
      <c r="G78" s="39">
        <v>1</v>
      </c>
      <c r="H78" s="16">
        <v>0.1</v>
      </c>
      <c r="I78" s="16"/>
      <c r="J78" s="104">
        <f t="shared" si="126"/>
        <v>114.12806757333335</v>
      </c>
      <c r="Z78" s="82"/>
      <c r="AA78" s="83"/>
      <c r="AB78" s="83"/>
      <c r="AC78" s="84"/>
      <c r="AD78" s="84"/>
      <c r="AE78" s="84"/>
      <c r="AF78" s="84"/>
      <c r="AG78" s="84"/>
      <c r="AH78" s="84"/>
      <c r="AI78" s="84"/>
      <c r="AJ78" s="84"/>
      <c r="AK78" s="84"/>
      <c r="AL78" s="20"/>
      <c r="AM78" s="82"/>
      <c r="AN78" s="83"/>
      <c r="AO78" s="83"/>
      <c r="AP78" s="84"/>
      <c r="AQ78" s="84"/>
      <c r="AR78" s="84"/>
      <c r="AS78" s="84"/>
      <c r="AT78" s="84"/>
      <c r="AU78" s="84"/>
      <c r="AV78" s="84"/>
      <c r="AW78" s="84"/>
      <c r="AX78" s="84"/>
      <c r="AY78" s="20"/>
    </row>
    <row r="79" spans="1:51">
      <c r="A79" s="5"/>
      <c r="B79" s="39" t="s">
        <v>256</v>
      </c>
      <c r="C79" s="101" t="str">
        <f>'Idemat2026 db (simple)'!E384</f>
        <v xml:space="preserve">kg </v>
      </c>
      <c r="D79" s="101" t="str">
        <f>'Idemat2026 db (simple)'!F384</f>
        <v>Lithium NMC 811 (215 Wh per kg incl packaging excl electronics)</v>
      </c>
      <c r="E79" s="101">
        <f>'Idemat2026 db (simple)'!G384</f>
        <v>15.467672</v>
      </c>
      <c r="F79" s="39">
        <v>375</v>
      </c>
      <c r="G79" s="39">
        <v>1</v>
      </c>
      <c r="H79" s="16">
        <v>0.1</v>
      </c>
      <c r="I79" s="16"/>
      <c r="J79" s="104">
        <f t="shared" si="126"/>
        <v>5800.3770000000004</v>
      </c>
      <c r="Z79" s="82"/>
      <c r="AA79" s="83"/>
      <c r="AB79" s="83"/>
      <c r="AC79" s="84"/>
      <c r="AD79" s="84"/>
      <c r="AE79" s="84"/>
      <c r="AF79" s="84"/>
      <c r="AG79" s="84"/>
      <c r="AH79" s="84"/>
      <c r="AI79" s="84"/>
      <c r="AJ79" s="84"/>
      <c r="AK79" s="84"/>
      <c r="AL79" s="20"/>
      <c r="AM79" s="82"/>
      <c r="AN79" s="83"/>
      <c r="AO79" s="83"/>
      <c r="AP79" s="84"/>
      <c r="AQ79" s="84"/>
      <c r="AR79" s="84"/>
      <c r="AS79" s="84"/>
      <c r="AT79" s="84"/>
      <c r="AU79" s="84"/>
      <c r="AV79" s="84"/>
      <c r="AW79" s="84"/>
      <c r="AX79" s="84"/>
      <c r="AY79" s="20"/>
    </row>
    <row r="80" spans="1:51">
      <c r="A80" s="5"/>
      <c r="B80" s="66" t="s">
        <v>327</v>
      </c>
      <c r="C80" s="66"/>
      <c r="D80" s="101"/>
      <c r="E80" s="72"/>
      <c r="F80" s="39"/>
      <c r="G80" s="39"/>
      <c r="H80" s="16"/>
      <c r="I80" s="16"/>
      <c r="J80" s="105">
        <f>SUM(J75:J79)</f>
        <v>6658.051377173334</v>
      </c>
      <c r="Z80" s="82"/>
      <c r="AA80" s="83"/>
      <c r="AB80" s="83"/>
      <c r="AC80" s="84"/>
      <c r="AD80" s="84"/>
      <c r="AE80" s="84"/>
      <c r="AF80" s="84"/>
      <c r="AG80" s="84"/>
      <c r="AH80" s="84"/>
      <c r="AI80" s="84"/>
      <c r="AJ80" s="84"/>
      <c r="AK80" s="84"/>
      <c r="AL80" s="20"/>
      <c r="AM80" s="82"/>
      <c r="AN80" s="83"/>
      <c r="AO80" s="83"/>
      <c r="AP80" s="84"/>
      <c r="AQ80" s="84"/>
      <c r="AR80" s="84"/>
      <c r="AS80" s="84"/>
      <c r="AT80" s="84"/>
      <c r="AU80" s="84"/>
      <c r="AV80" s="84"/>
      <c r="AW80" s="84"/>
      <c r="AX80" s="84"/>
      <c r="AY80" s="20"/>
    </row>
    <row r="81" spans="1:51">
      <c r="A81" s="5"/>
      <c r="B81" s="39"/>
      <c r="C81" s="39"/>
      <c r="D81" s="67"/>
      <c r="E81" s="72"/>
      <c r="F81" s="39"/>
      <c r="G81" s="39"/>
      <c r="H81" s="16"/>
      <c r="I81" s="16"/>
      <c r="J81" s="104"/>
      <c r="Z81" s="82"/>
      <c r="AA81" s="83"/>
      <c r="AB81" s="83"/>
      <c r="AC81" s="84"/>
      <c r="AD81" s="84"/>
      <c r="AE81" s="84"/>
      <c r="AF81" s="84"/>
      <c r="AG81" s="84"/>
      <c r="AH81" s="84"/>
      <c r="AI81" s="84"/>
      <c r="AJ81" s="84"/>
      <c r="AK81" s="84"/>
      <c r="AL81" s="20"/>
      <c r="AM81" s="82"/>
      <c r="AN81" s="83"/>
      <c r="AO81" s="83"/>
      <c r="AP81" s="84"/>
      <c r="AQ81" s="84"/>
      <c r="AR81" s="84"/>
      <c r="AS81" s="84"/>
      <c r="AT81" s="84"/>
      <c r="AU81" s="84"/>
      <c r="AV81" s="84"/>
      <c r="AW81" s="84"/>
      <c r="AX81" s="84"/>
      <c r="AY81" s="20"/>
    </row>
    <row r="82" spans="1:51">
      <c r="A82" s="5"/>
      <c r="B82" s="8" t="s">
        <v>305</v>
      </c>
      <c r="C82" s="8"/>
      <c r="D82" s="67"/>
      <c r="E82" s="72"/>
      <c r="F82" s="39"/>
      <c r="G82" s="39"/>
      <c r="H82" s="14"/>
      <c r="I82" s="16"/>
      <c r="J82" s="104"/>
      <c r="L82" s="10" t="s">
        <v>328</v>
      </c>
      <c r="N82" s="10" t="s">
        <v>272</v>
      </c>
      <c r="O82" s="10" t="s">
        <v>329</v>
      </c>
      <c r="P82" s="10" t="s">
        <v>330</v>
      </c>
      <c r="Q82" s="10" t="s">
        <v>331</v>
      </c>
      <c r="R82" s="10" t="s">
        <v>332</v>
      </c>
      <c r="S82" s="10" t="s">
        <v>333</v>
      </c>
      <c r="T82" s="10" t="s">
        <v>270</v>
      </c>
      <c r="Z82" s="82"/>
      <c r="AA82" s="83"/>
      <c r="AB82" s="83"/>
      <c r="AC82" s="84"/>
      <c r="AD82" s="84"/>
      <c r="AE82" s="84"/>
      <c r="AF82" s="84"/>
      <c r="AG82" s="84"/>
      <c r="AH82" s="84"/>
      <c r="AI82" s="84"/>
      <c r="AJ82" s="84"/>
      <c r="AK82" s="84"/>
      <c r="AL82" s="20"/>
      <c r="AY82" s="20"/>
    </row>
    <row r="83" spans="1:51">
      <c r="A83" s="5"/>
      <c r="B83" t="s">
        <v>84</v>
      </c>
      <c r="C83" s="101" t="str">
        <f>'Idemat2026 db (simple)'!E1379</f>
        <v xml:space="preserve">MJ </v>
      </c>
      <c r="D83" s="101" t="str">
        <f>'Idemat2026 db (simple)'!F1379</f>
        <v>Electricity Netherlands consumption</v>
      </c>
      <c r="E83" s="101">
        <f>'Idemat2026 db (simple)'!G1379</f>
        <v>9.1214986666666664E-2</v>
      </c>
      <c r="F83" s="55">
        <f>200000/5*3.6</f>
        <v>144000</v>
      </c>
      <c r="G83" s="39">
        <v>1</v>
      </c>
      <c r="H83" s="16">
        <v>0.1</v>
      </c>
      <c r="I83" s="16" t="s">
        <v>279</v>
      </c>
      <c r="J83" s="104">
        <f>E83*F83*G83</f>
        <v>13134.95808</v>
      </c>
      <c r="L83" s="104">
        <f>J$80+J83</f>
        <v>19793.009457173335</v>
      </c>
      <c r="N83" s="10">
        <v>0</v>
      </c>
      <c r="O83" s="104">
        <f>$J80</f>
        <v>6658.051377173334</v>
      </c>
      <c r="P83" s="104">
        <f t="shared" ref="P83:S83" si="127">$J80</f>
        <v>6658.051377173334</v>
      </c>
      <c r="Q83" s="104">
        <f t="shared" si="127"/>
        <v>6658.051377173334</v>
      </c>
      <c r="R83" s="104">
        <f t="shared" si="127"/>
        <v>6658.051377173334</v>
      </c>
      <c r="S83" s="104">
        <f t="shared" si="127"/>
        <v>6658.051377173334</v>
      </c>
      <c r="T83" s="10">
        <v>0</v>
      </c>
      <c r="Z83" s="82"/>
      <c r="AA83" s="83"/>
      <c r="AB83" s="83"/>
      <c r="AC83" s="84"/>
      <c r="AD83" s="84"/>
      <c r="AE83" s="84"/>
      <c r="AF83" s="84"/>
      <c r="AG83" s="84"/>
      <c r="AH83" s="84"/>
      <c r="AI83" s="84"/>
      <c r="AJ83" s="84"/>
      <c r="AK83" s="84"/>
      <c r="AL83" s="20"/>
      <c r="AM83" s="20"/>
      <c r="AN83" s="20"/>
      <c r="AO83" s="20"/>
      <c r="AP83" s="20"/>
      <c r="AQ83" s="20"/>
      <c r="AR83" s="20"/>
      <c r="AS83" s="20"/>
      <c r="AT83" s="20"/>
      <c r="AU83" s="20"/>
      <c r="AV83" s="20"/>
      <c r="AW83" s="20"/>
      <c r="AX83" s="20"/>
      <c r="AY83" s="20"/>
    </row>
    <row r="84" spans="1:51">
      <c r="A84" s="5"/>
      <c r="B84" s="15" t="s">
        <v>261</v>
      </c>
      <c r="C84" s="101" t="str">
        <f>'Idemat2026 db (simple)'!E1369</f>
        <v xml:space="preserve">MJ </v>
      </c>
      <c r="D84" s="101" t="str">
        <f>'Idemat2026 db (simple)'!F1369</f>
        <v>Electricity France consumption</v>
      </c>
      <c r="E84" s="101">
        <f>'Idemat2026 db (simple)'!G1369</f>
        <v>1.2168176666666667E-2</v>
      </c>
      <c r="F84" s="55">
        <f t="shared" ref="F84:F87" si="128">200000/5*3.6</f>
        <v>144000</v>
      </c>
      <c r="G84" s="39">
        <v>1</v>
      </c>
      <c r="H84" s="16">
        <v>0.1</v>
      </c>
      <c r="I84" s="16" t="s">
        <v>279</v>
      </c>
      <c r="J84" s="104">
        <f t="shared" ref="J84:J87" si="129">E84*F84*G84</f>
        <v>1752.2174400000001</v>
      </c>
      <c r="L84" s="104">
        <f t="shared" ref="L84:L87" si="130">J$80+J84</f>
        <v>8410.2688171733334</v>
      </c>
      <c r="N84" s="10">
        <v>200000</v>
      </c>
      <c r="O84" s="104">
        <f>L83</f>
        <v>19793.009457173335</v>
      </c>
      <c r="P84" s="104">
        <f>L84</f>
        <v>8410.2688171733334</v>
      </c>
      <c r="Q84" s="104">
        <f>L85</f>
        <v>8232.4032811733341</v>
      </c>
      <c r="R84" s="104">
        <f>L86</f>
        <v>7445.1123115733335</v>
      </c>
      <c r="S84" s="104">
        <f>L87</f>
        <v>32108.624817173339</v>
      </c>
      <c r="T84" s="104">
        <f>J89</f>
        <v>45878.000000000007</v>
      </c>
      <c r="Z84" s="82"/>
      <c r="AA84" s="83"/>
      <c r="AB84" s="83"/>
      <c r="AC84" s="84"/>
      <c r="AD84" s="84"/>
      <c r="AE84" s="84"/>
      <c r="AF84" s="84"/>
      <c r="AG84" s="84"/>
      <c r="AH84" s="84"/>
      <c r="AI84" s="84"/>
      <c r="AJ84" s="84"/>
      <c r="AK84" s="84"/>
      <c r="AL84" s="20"/>
      <c r="AM84" s="20"/>
      <c r="AN84" s="20"/>
      <c r="AO84" s="20"/>
      <c r="AP84" s="20"/>
      <c r="AQ84" s="20"/>
      <c r="AR84" s="20"/>
      <c r="AS84" s="20"/>
      <c r="AT84" s="20"/>
      <c r="AU84" s="20"/>
      <c r="AV84" s="20"/>
      <c r="AW84" s="20"/>
      <c r="AX84" s="20"/>
      <c r="AY84" s="20"/>
    </row>
    <row r="85" spans="1:51">
      <c r="A85" s="5"/>
      <c r="B85" t="s">
        <v>258</v>
      </c>
      <c r="C85" s="101" t="str">
        <f>'Idemat2026 db (simple)'!E1355</f>
        <v xml:space="preserve">MJ </v>
      </c>
      <c r="D85" s="101" t="str">
        <f>'Idemat2026 db (simple)'!F1355</f>
        <v>Electricity Sweden production</v>
      </c>
      <c r="E85" s="101">
        <f>'Idemat2026 db (simple)'!G1355</f>
        <v>1.0932999333333334E-2</v>
      </c>
      <c r="F85" s="55">
        <f t="shared" si="128"/>
        <v>144000</v>
      </c>
      <c r="G85" s="39">
        <v>1</v>
      </c>
      <c r="H85" s="16">
        <v>0.1</v>
      </c>
      <c r="I85" s="16" t="s">
        <v>279</v>
      </c>
      <c r="J85" s="104">
        <f t="shared" si="129"/>
        <v>1574.3519040000001</v>
      </c>
      <c r="L85" s="104">
        <f t="shared" si="130"/>
        <v>8232.4032811733341</v>
      </c>
      <c r="Z85" s="82"/>
      <c r="AA85" s="83"/>
      <c r="AB85" s="83"/>
      <c r="AC85" s="84"/>
      <c r="AD85" s="84"/>
      <c r="AE85" s="84"/>
      <c r="AF85" s="84"/>
      <c r="AG85" s="84"/>
      <c r="AH85" s="84"/>
      <c r="AI85" s="84"/>
      <c r="AJ85" s="84"/>
      <c r="AK85" s="84"/>
      <c r="AL85" s="20"/>
      <c r="AM85" s="20"/>
      <c r="AN85" s="20"/>
      <c r="AO85" s="20"/>
      <c r="AP85" s="20"/>
      <c r="AQ85" s="20"/>
      <c r="AR85" s="20"/>
      <c r="AS85" s="20"/>
      <c r="AT85" s="20"/>
      <c r="AU85" s="20"/>
      <c r="AV85" s="20"/>
      <c r="AW85" s="20"/>
      <c r="AX85" s="20"/>
      <c r="AY85" s="20"/>
    </row>
    <row r="86" spans="1:51">
      <c r="A86" s="5"/>
      <c r="B86" s="15" t="s">
        <v>268</v>
      </c>
      <c r="C86" s="101" t="str">
        <f>'Idemat2026 db (simple)'!E1348</f>
        <v xml:space="preserve">MJ </v>
      </c>
      <c r="D86" s="101" t="str">
        <f>'Idemat2026 db (simple)'!F1348</f>
        <v>Electricity Norway production</v>
      </c>
      <c r="E86" s="101">
        <f>'Idemat2026 db (simple)'!G1348</f>
        <v>5.4657009333333329E-3</v>
      </c>
      <c r="F86" s="55">
        <f t="shared" si="128"/>
        <v>144000</v>
      </c>
      <c r="G86" s="39">
        <v>1</v>
      </c>
      <c r="H86" s="16">
        <v>0.1</v>
      </c>
      <c r="I86" s="16" t="s">
        <v>279</v>
      </c>
      <c r="J86" s="104">
        <f t="shared" si="129"/>
        <v>787.06093439999995</v>
      </c>
      <c r="L86" s="104">
        <f t="shared" si="130"/>
        <v>7445.1123115733335</v>
      </c>
      <c r="Z86" s="82"/>
      <c r="AA86" s="83"/>
      <c r="AB86" s="83"/>
      <c r="AC86" s="84"/>
      <c r="AD86" s="84"/>
      <c r="AE86" s="84"/>
      <c r="AF86" s="84"/>
      <c r="AG86" s="84"/>
      <c r="AH86" s="84"/>
      <c r="AI86" s="84"/>
      <c r="AJ86" s="84"/>
      <c r="AK86" s="84"/>
      <c r="AL86" s="20"/>
      <c r="AM86" s="20"/>
      <c r="AN86" s="20"/>
      <c r="AO86" s="20"/>
      <c r="AP86" s="20"/>
      <c r="AQ86" s="20"/>
      <c r="AR86" s="20"/>
      <c r="AS86" s="20"/>
      <c r="AT86" s="20"/>
      <c r="AU86" s="20"/>
      <c r="AV86" s="20"/>
      <c r="AW86" s="20"/>
      <c r="AX86" s="20"/>
      <c r="AY86" s="20"/>
    </row>
    <row r="87" spans="1:51">
      <c r="A87" s="5"/>
      <c r="B87" s="15" t="s">
        <v>275</v>
      </c>
      <c r="C87" s="101" t="str">
        <f>'Idemat2026 db (simple)'!E1380</f>
        <v xml:space="preserve">MJ </v>
      </c>
      <c r="D87" s="101" t="str">
        <f>'Idemat2026 db (simple)'!F1380</f>
        <v>Electricity Poland consumption</v>
      </c>
      <c r="E87" s="101">
        <f>'Idemat2026 db (simple)'!G1380</f>
        <v>0.17674009333333335</v>
      </c>
      <c r="F87" s="55">
        <f t="shared" si="128"/>
        <v>144000</v>
      </c>
      <c r="G87" s="39">
        <v>1</v>
      </c>
      <c r="H87" s="16">
        <v>0.1</v>
      </c>
      <c r="I87" s="16" t="s">
        <v>279</v>
      </c>
      <c r="J87" s="104">
        <f t="shared" si="129"/>
        <v>25450.573440000004</v>
      </c>
      <c r="L87" s="104">
        <f t="shared" si="130"/>
        <v>32108.624817173339</v>
      </c>
      <c r="Z87" s="82"/>
      <c r="AA87" s="83"/>
      <c r="AB87" s="83"/>
      <c r="AC87" s="84"/>
      <c r="AD87" s="84"/>
      <c r="AE87" s="84"/>
      <c r="AF87" s="84"/>
      <c r="AG87" s="84"/>
      <c r="AH87" s="84"/>
      <c r="AI87" s="84"/>
      <c r="AJ87" s="84"/>
      <c r="AK87" s="84"/>
      <c r="AL87" s="20"/>
      <c r="AM87" s="20"/>
      <c r="AN87" s="20"/>
      <c r="AO87" s="20"/>
      <c r="AP87" s="20"/>
      <c r="AQ87" s="20"/>
      <c r="AR87" s="20"/>
      <c r="AS87" s="20"/>
      <c r="AT87" s="20"/>
      <c r="AU87" s="20"/>
      <c r="AV87" s="20"/>
      <c r="AW87" s="20"/>
      <c r="AX87" s="20"/>
      <c r="AY87" s="20"/>
    </row>
    <row r="88" spans="1:51">
      <c r="A88" s="5"/>
      <c r="B88" s="39"/>
      <c r="C88" s="67"/>
      <c r="D88" s="67"/>
      <c r="E88" s="67"/>
      <c r="F88" s="39"/>
      <c r="G88" s="39"/>
      <c r="H88" s="16"/>
      <c r="I88" s="16"/>
      <c r="J88" s="104"/>
      <c r="Z88" s="82"/>
      <c r="AA88" s="83"/>
      <c r="AB88" s="83"/>
      <c r="AC88" s="84"/>
      <c r="AD88" s="84"/>
      <c r="AE88" s="84"/>
      <c r="AF88" s="84"/>
      <c r="AG88" s="84"/>
      <c r="AH88" s="84"/>
      <c r="AI88" s="84"/>
      <c r="AJ88" s="84"/>
      <c r="AK88" s="84"/>
      <c r="AL88" s="20"/>
      <c r="AM88" s="20"/>
      <c r="AN88" s="20"/>
      <c r="AO88" s="20"/>
      <c r="AP88" s="20"/>
      <c r="AQ88" s="20"/>
      <c r="AR88" s="20"/>
      <c r="AS88" s="20"/>
      <c r="AT88" s="20"/>
      <c r="AU88" s="20"/>
      <c r="AV88" s="20"/>
      <c r="AW88" s="20"/>
      <c r="AX88" s="20"/>
      <c r="AY88" s="20"/>
    </row>
    <row r="89" spans="1:51">
      <c r="A89" s="5"/>
      <c r="B89" s="20" t="s">
        <v>270</v>
      </c>
      <c r="C89" s="67" t="str">
        <f>'Idemat2026 db (simple)'!E506</f>
        <v xml:space="preserve">kg </v>
      </c>
      <c r="D89" s="67" t="str">
        <f>'Idemat2026 db (simple)'!F506</f>
        <v>Petrol - including combustion CO2</v>
      </c>
      <c r="E89" s="67">
        <f>'Idemat2026 db (simple)'!G506</f>
        <v>3.9550000000000005</v>
      </c>
      <c r="F89" s="55">
        <f>200000/100*8*0.725</f>
        <v>11600</v>
      </c>
      <c r="G89" s="39">
        <v>1</v>
      </c>
      <c r="H89" s="16">
        <v>0.1</v>
      </c>
      <c r="I89" s="16" t="s">
        <v>1431</v>
      </c>
      <c r="J89" s="104">
        <f>E89*F89*G89</f>
        <v>45878.000000000007</v>
      </c>
      <c r="Z89" s="82"/>
      <c r="AA89" s="83"/>
      <c r="AB89" s="83"/>
      <c r="AC89" s="84"/>
      <c r="AD89" s="84"/>
      <c r="AE89" s="84"/>
      <c r="AF89" s="84"/>
      <c r="AG89" s="84"/>
      <c r="AH89" s="84"/>
      <c r="AI89" s="84"/>
      <c r="AJ89" s="84"/>
      <c r="AK89" s="84"/>
      <c r="AL89" s="20"/>
      <c r="AM89" s="20"/>
      <c r="AN89" s="20"/>
      <c r="AO89" s="20"/>
      <c r="AP89" s="20"/>
      <c r="AQ89" s="20"/>
      <c r="AR89" s="20"/>
      <c r="AS89" s="20"/>
      <c r="AT89" s="20"/>
      <c r="AU89" s="20"/>
      <c r="AV89" s="20"/>
      <c r="AW89" s="20"/>
      <c r="AX89" s="20"/>
      <c r="AY89" s="20"/>
    </row>
    <row r="90" spans="1:51">
      <c r="A90" s="5"/>
      <c r="B90" s="66"/>
      <c r="C90" s="66"/>
      <c r="D90" s="66"/>
      <c r="F90" s="15"/>
      <c r="G90" s="15"/>
      <c r="H90" s="16"/>
      <c r="I90" s="70"/>
      <c r="J90" s="104"/>
      <c r="Z90" s="82"/>
      <c r="AA90" s="83"/>
      <c r="AB90" s="83"/>
      <c r="AC90" s="84"/>
      <c r="AD90" s="84"/>
      <c r="AE90" s="84"/>
      <c r="AF90" s="84"/>
      <c r="AG90" s="84"/>
      <c r="AH90" s="84"/>
      <c r="AI90" s="84"/>
      <c r="AJ90" s="84"/>
      <c r="AK90" s="84"/>
      <c r="AL90" s="20"/>
      <c r="AM90" s="20"/>
      <c r="AN90" s="20"/>
      <c r="AO90" s="20"/>
      <c r="AP90" s="20"/>
      <c r="AQ90" s="20"/>
      <c r="AR90" s="20"/>
      <c r="AS90" s="20"/>
      <c r="AT90" s="20"/>
      <c r="AU90" s="20"/>
      <c r="AV90" s="20"/>
      <c r="AW90" s="20"/>
      <c r="AX90" s="20"/>
      <c r="AY90" s="20"/>
    </row>
    <row r="91" spans="1:51">
      <c r="A91" s="71"/>
      <c r="B91" s="96"/>
      <c r="C91" s="96"/>
      <c r="D91" s="96"/>
      <c r="E91" s="97"/>
      <c r="F91" s="97"/>
      <c r="G91" s="97"/>
      <c r="H91" s="96" t="s">
        <v>273</v>
      </c>
      <c r="I91" s="96" t="s">
        <v>278</v>
      </c>
      <c r="J91" s="106">
        <f>J89-J83</f>
        <v>32743.041920000007</v>
      </c>
      <c r="Z91" s="82"/>
      <c r="AA91" s="83"/>
      <c r="AB91" s="83"/>
      <c r="AC91" s="84"/>
      <c r="AD91" s="84"/>
      <c r="AE91" s="84"/>
      <c r="AF91" s="84"/>
      <c r="AG91" s="84"/>
      <c r="AH91" s="84"/>
      <c r="AI91" s="84"/>
      <c r="AJ91" s="84"/>
      <c r="AK91" s="84"/>
      <c r="AL91" s="20"/>
      <c r="AM91" s="20"/>
      <c r="AN91" s="20"/>
      <c r="AO91" s="20"/>
      <c r="AP91" s="20"/>
      <c r="AQ91" s="20"/>
      <c r="AR91" s="20"/>
      <c r="AS91" s="20"/>
      <c r="AT91" s="20"/>
      <c r="AU91" s="20"/>
      <c r="AV91" s="20"/>
      <c r="AW91" s="20"/>
      <c r="AX91" s="20"/>
      <c r="AY91" s="20"/>
    </row>
    <row r="92" spans="1:51">
      <c r="A92" s="5"/>
      <c r="B92" s="15"/>
      <c r="C92" s="15"/>
      <c r="D92" s="67"/>
      <c r="E92" s="67"/>
      <c r="F92" s="55"/>
      <c r="H92" s="102" t="s">
        <v>274</v>
      </c>
      <c r="I92" s="96" t="s">
        <v>278</v>
      </c>
      <c r="J92" s="105">
        <f>J89-J86</f>
        <v>45090.939065600011</v>
      </c>
      <c r="Z92" s="82"/>
      <c r="AA92" s="83"/>
      <c r="AB92" s="83"/>
      <c r="AC92" s="84"/>
      <c r="AD92" s="84"/>
      <c r="AE92" s="84"/>
      <c r="AF92" s="84"/>
      <c r="AG92" s="84"/>
      <c r="AH92" s="84"/>
      <c r="AI92" s="84"/>
      <c r="AJ92" s="84"/>
      <c r="AK92" s="84"/>
      <c r="AL92" s="20"/>
      <c r="AM92" s="20"/>
      <c r="AN92" s="20"/>
      <c r="AO92" s="20"/>
      <c r="AP92" s="20"/>
      <c r="AQ92" s="20"/>
      <c r="AR92" s="20"/>
      <c r="AS92" s="20"/>
      <c r="AT92" s="20"/>
      <c r="AU92" s="20"/>
      <c r="AV92" s="20"/>
      <c r="AW92" s="20"/>
      <c r="AX92" s="20"/>
      <c r="AY92" s="20"/>
    </row>
    <row r="93" spans="1:51">
      <c r="A93" s="5"/>
      <c r="B93" s="15"/>
      <c r="C93" s="15"/>
      <c r="D93" s="67"/>
      <c r="E93" s="67"/>
      <c r="F93" s="55"/>
      <c r="H93" s="102" t="s">
        <v>276</v>
      </c>
      <c r="I93" s="96" t="s">
        <v>278</v>
      </c>
      <c r="J93" s="105">
        <f>J89-J87</f>
        <v>20427.426560000004</v>
      </c>
      <c r="Z93" s="82"/>
      <c r="AA93" s="83"/>
      <c r="AB93" s="83"/>
      <c r="AC93" s="84"/>
      <c r="AD93" s="84"/>
      <c r="AE93" s="84"/>
      <c r="AF93" s="84"/>
      <c r="AG93" s="84"/>
      <c r="AH93" s="84"/>
      <c r="AI93" s="84"/>
      <c r="AJ93" s="84"/>
      <c r="AK93" s="84"/>
      <c r="AL93" s="20"/>
      <c r="AM93" s="20"/>
      <c r="AN93" s="20"/>
      <c r="AO93" s="20"/>
      <c r="AP93" s="20"/>
      <c r="AQ93" s="20"/>
      <c r="AR93" s="20"/>
      <c r="AS93" s="20"/>
      <c r="AT93" s="20"/>
      <c r="AU93" s="20"/>
      <c r="AV93" s="20"/>
      <c r="AW93" s="20"/>
      <c r="AX93" s="20"/>
      <c r="AY93" s="20"/>
    </row>
    <row r="94" spans="1:51">
      <c r="A94" s="5"/>
      <c r="B94" s="15"/>
      <c r="C94" s="15"/>
      <c r="D94" s="67"/>
      <c r="E94" s="67"/>
      <c r="F94" s="55"/>
      <c r="H94" s="40"/>
      <c r="I94" s="40"/>
      <c r="J94" s="104"/>
      <c r="Z94" s="82"/>
      <c r="AA94" s="83"/>
      <c r="AB94" s="83"/>
      <c r="AC94" s="84"/>
      <c r="AD94" s="84"/>
      <c r="AE94" s="84"/>
      <c r="AF94" s="84"/>
      <c r="AG94" s="84"/>
      <c r="AH94" s="84"/>
      <c r="AI94" s="84"/>
      <c r="AJ94" s="84"/>
      <c r="AK94" s="84"/>
      <c r="AL94" s="20"/>
      <c r="AM94" s="20"/>
      <c r="AN94" s="20"/>
      <c r="AO94" s="20"/>
      <c r="AP94" s="20"/>
      <c r="AQ94" s="20"/>
      <c r="AR94" s="20"/>
      <c r="AS94" s="20"/>
      <c r="AT94" s="20"/>
      <c r="AU94" s="20"/>
      <c r="AV94" s="20"/>
      <c r="AW94" s="20"/>
      <c r="AX94" s="20"/>
      <c r="AY94" s="20"/>
    </row>
    <row r="95" spans="1:51">
      <c r="A95" s="5"/>
      <c r="B95" s="8"/>
      <c r="C95" s="8"/>
      <c r="D95" s="8"/>
      <c r="H95" s="96" t="s">
        <v>273</v>
      </c>
      <c r="I95" s="70" t="s">
        <v>271</v>
      </c>
      <c r="J95" s="105">
        <f>J80/J91*200000</f>
        <v>40668.496185789525</v>
      </c>
      <c r="K95" s="15" t="s">
        <v>272</v>
      </c>
      <c r="Z95" s="86"/>
      <c r="AA95" s="87"/>
      <c r="AB95" s="87"/>
      <c r="AC95" s="88"/>
      <c r="AD95" s="88"/>
      <c r="AE95" s="88"/>
      <c r="AF95" s="88"/>
      <c r="AG95" s="88"/>
      <c r="AH95" s="88"/>
      <c r="AI95" s="88"/>
      <c r="AJ95" s="88"/>
      <c r="AK95" s="88"/>
      <c r="AL95" s="20"/>
      <c r="AM95" s="20"/>
      <c r="AN95" s="20"/>
      <c r="AO95" s="20"/>
      <c r="AP95" s="20"/>
      <c r="AQ95" s="20"/>
      <c r="AR95" s="20"/>
      <c r="AS95" s="20"/>
      <c r="AT95" s="20"/>
      <c r="AU95" s="20"/>
      <c r="AV95" s="20"/>
      <c r="AW95" s="20"/>
      <c r="AX95" s="20"/>
      <c r="AY95" s="20"/>
    </row>
    <row r="96" spans="1:51">
      <c r="A96" s="71"/>
      <c r="E96" s="44"/>
      <c r="H96" s="102" t="s">
        <v>274</v>
      </c>
      <c r="I96" s="70" t="s">
        <v>271</v>
      </c>
      <c r="J96" s="105">
        <f>J80/J92*200000</f>
        <v>29531.659864022564</v>
      </c>
      <c r="K96" s="15" t="s">
        <v>272</v>
      </c>
      <c r="Z96" s="82"/>
      <c r="AA96" s="83"/>
      <c r="AB96" s="83"/>
      <c r="AC96" s="84"/>
      <c r="AD96" s="84"/>
      <c r="AE96" s="84"/>
      <c r="AF96" s="84"/>
      <c r="AG96" s="84"/>
      <c r="AH96" s="84"/>
      <c r="AI96" s="84"/>
      <c r="AJ96" s="84"/>
      <c r="AK96" s="84"/>
      <c r="AL96" s="20"/>
      <c r="AM96" s="20"/>
      <c r="AN96" s="20"/>
      <c r="AO96" s="20"/>
      <c r="AP96" s="20"/>
      <c r="AQ96" s="20"/>
      <c r="AR96" s="20"/>
      <c r="AS96" s="20"/>
      <c r="AT96" s="20"/>
      <c r="AU96" s="20"/>
      <c r="AV96" s="20"/>
      <c r="AW96" s="20"/>
      <c r="AX96" s="20"/>
      <c r="AY96" s="20"/>
    </row>
    <row r="97" spans="1:51">
      <c r="A97" s="71"/>
      <c r="B97" s="98"/>
      <c r="C97" s="98"/>
      <c r="D97" s="98"/>
      <c r="E97" s="97"/>
      <c r="F97" s="97"/>
      <c r="G97" s="97"/>
      <c r="H97" s="102" t="s">
        <v>276</v>
      </c>
      <c r="I97" s="70" t="s">
        <v>271</v>
      </c>
      <c r="J97" s="105">
        <f>J80/J93*200000</f>
        <v>65187.373041015431</v>
      </c>
      <c r="K97" s="15" t="s">
        <v>272</v>
      </c>
      <c r="Z97" s="82"/>
      <c r="AA97" s="83"/>
      <c r="AB97" s="83"/>
      <c r="AC97" s="84"/>
      <c r="AD97" s="84"/>
      <c r="AE97" s="84"/>
      <c r="AF97" s="84"/>
      <c r="AG97" s="84"/>
      <c r="AH97" s="84"/>
      <c r="AI97" s="84"/>
      <c r="AJ97" s="84"/>
      <c r="AK97" s="84"/>
      <c r="AL97" s="20"/>
      <c r="AM97" s="20"/>
      <c r="AN97" s="20"/>
      <c r="AO97" s="20"/>
      <c r="AP97" s="20"/>
      <c r="AQ97" s="20"/>
      <c r="AR97" s="20"/>
      <c r="AS97" s="20"/>
      <c r="AT97" s="20"/>
      <c r="AU97" s="20"/>
      <c r="AV97" s="20"/>
      <c r="AW97" s="20"/>
      <c r="AX97" s="20"/>
      <c r="AY97" s="20"/>
    </row>
    <row r="98" spans="1:51">
      <c r="A98" s="5"/>
      <c r="B98" s="15"/>
      <c r="C98" s="15"/>
      <c r="D98" s="15"/>
      <c r="E98" s="60"/>
      <c r="F98" s="15"/>
      <c r="H98" s="14"/>
      <c r="I98" s="16"/>
      <c r="J98" s="10"/>
      <c r="Z98" s="82"/>
      <c r="AA98" s="83"/>
      <c r="AB98" s="83"/>
      <c r="AC98" s="84"/>
      <c r="AD98" s="84"/>
      <c r="AE98" s="84"/>
      <c r="AF98" s="84"/>
      <c r="AG98" s="84"/>
      <c r="AH98" s="84"/>
      <c r="AI98" s="84"/>
      <c r="AJ98" s="84"/>
      <c r="AK98" s="84"/>
      <c r="AL98" s="20"/>
      <c r="AM98" s="20"/>
      <c r="AN98" s="20"/>
      <c r="AO98" s="20"/>
      <c r="AP98" s="20"/>
      <c r="AQ98" s="20"/>
      <c r="AR98" s="20"/>
      <c r="AS98" s="20"/>
      <c r="AT98" s="20"/>
      <c r="AU98" s="20"/>
      <c r="AV98" s="20"/>
      <c r="AW98" s="20"/>
      <c r="AX98" s="20"/>
      <c r="AY98" s="20"/>
    </row>
    <row r="99" spans="1:51">
      <c r="A99" s="71"/>
      <c r="F99" s="19"/>
      <c r="I99" s="70"/>
      <c r="J99" s="10"/>
      <c r="Z99" s="82"/>
      <c r="AA99" s="83"/>
      <c r="AB99" s="83"/>
      <c r="AC99" s="84"/>
      <c r="AD99" s="84"/>
      <c r="AE99" s="84"/>
      <c r="AF99" s="84"/>
      <c r="AG99" s="84"/>
      <c r="AH99" s="84"/>
      <c r="AI99" s="84"/>
      <c r="AJ99" s="84"/>
      <c r="AK99" s="84"/>
      <c r="AL99" s="20"/>
      <c r="AM99" s="20"/>
      <c r="AN99" s="20"/>
      <c r="AO99" s="20"/>
      <c r="AP99" s="20"/>
      <c r="AQ99" s="20"/>
      <c r="AR99" s="20"/>
      <c r="AS99" s="20"/>
      <c r="AT99" s="20"/>
      <c r="AU99" s="20"/>
      <c r="AV99" s="20"/>
      <c r="AW99" s="20"/>
      <c r="AX99" s="20"/>
      <c r="AY99" s="20"/>
    </row>
    <row r="100" spans="1:51">
      <c r="A100" s="99"/>
      <c r="B100" s="98"/>
      <c r="C100" s="98"/>
      <c r="D100" s="98"/>
      <c r="E100" s="97"/>
      <c r="F100" s="97"/>
      <c r="G100" s="97"/>
      <c r="H100" s="97"/>
      <c r="I100" s="97"/>
      <c r="J100" s="77"/>
      <c r="Z100" s="86"/>
      <c r="AA100" s="87"/>
      <c r="AB100" s="87"/>
      <c r="AC100" s="88"/>
      <c r="AD100" s="88"/>
      <c r="AE100" s="88"/>
      <c r="AF100" s="88"/>
      <c r="AG100" s="88"/>
      <c r="AH100" s="88"/>
      <c r="AI100" s="88"/>
      <c r="AJ100" s="88"/>
      <c r="AK100" s="88"/>
      <c r="AL100" s="20"/>
      <c r="AM100" s="20"/>
      <c r="AN100" s="20"/>
      <c r="AO100" s="20"/>
      <c r="AP100" s="20"/>
      <c r="AQ100" s="20"/>
      <c r="AR100" s="20"/>
      <c r="AS100" s="20"/>
      <c r="AT100" s="20"/>
      <c r="AU100" s="20"/>
      <c r="AV100" s="20"/>
      <c r="AW100" s="20"/>
      <c r="AX100" s="20"/>
      <c r="AY100" s="20"/>
    </row>
    <row r="101" spans="1:51">
      <c r="A101" s="99"/>
      <c r="D101" s="67"/>
      <c r="E101" s="69"/>
      <c r="F101" s="55"/>
      <c r="H101" s="14"/>
      <c r="I101" s="16"/>
      <c r="J101" s="10"/>
      <c r="Z101" s="82"/>
      <c r="AA101" s="83"/>
      <c r="AB101" s="83"/>
      <c r="AC101" s="92"/>
      <c r="AD101" s="92"/>
      <c r="AE101" s="92"/>
      <c r="AF101" s="92"/>
      <c r="AG101" s="92"/>
      <c r="AH101" s="92"/>
      <c r="AI101" s="92"/>
      <c r="AJ101" s="92"/>
      <c r="AK101" s="92"/>
      <c r="AL101" s="20"/>
      <c r="AM101" s="20"/>
      <c r="AN101" s="20"/>
      <c r="AO101" s="20"/>
      <c r="AP101" s="20"/>
      <c r="AQ101" s="20"/>
      <c r="AR101" s="20"/>
      <c r="AS101" s="20"/>
      <c r="AT101" s="20"/>
      <c r="AU101" s="20"/>
      <c r="AV101" s="20"/>
      <c r="AW101" s="20"/>
      <c r="AX101" s="20"/>
      <c r="AY101" s="20"/>
    </row>
    <row r="102" spans="1:51">
      <c r="A102" s="99"/>
      <c r="B102" s="15"/>
      <c r="C102" s="15"/>
      <c r="D102" s="67"/>
      <c r="E102" s="69"/>
      <c r="F102" s="55"/>
      <c r="H102" s="14"/>
      <c r="I102" s="16"/>
      <c r="J102" s="10"/>
      <c r="Z102" s="82"/>
      <c r="AA102" s="83"/>
      <c r="AB102" s="83"/>
      <c r="AC102" s="92"/>
      <c r="AD102" s="92"/>
      <c r="AE102" s="92"/>
      <c r="AF102" s="92"/>
      <c r="AG102" s="92"/>
      <c r="AH102" s="92"/>
      <c r="AI102" s="92"/>
      <c r="AJ102" s="92"/>
      <c r="AK102" s="92"/>
      <c r="AL102" s="20"/>
      <c r="AM102" s="20"/>
      <c r="AN102" s="20"/>
      <c r="AO102" s="20"/>
      <c r="AP102" s="20"/>
      <c r="AQ102" s="20"/>
      <c r="AR102" s="20"/>
      <c r="AS102" s="20"/>
      <c r="AT102" s="20"/>
      <c r="AU102" s="20"/>
      <c r="AV102" s="20"/>
      <c r="AW102" s="20"/>
      <c r="AX102" s="20"/>
      <c r="AY102" s="20"/>
    </row>
    <row r="103" spans="1:51">
      <c r="A103" s="5"/>
      <c r="D103" s="67"/>
      <c r="E103" s="69"/>
      <c r="F103" s="55"/>
      <c r="G103" s="21"/>
      <c r="H103" s="14"/>
      <c r="I103" s="16"/>
      <c r="J103" s="10"/>
      <c r="Z103" s="82"/>
      <c r="AA103" s="83"/>
      <c r="AB103" s="83"/>
      <c r="AC103" s="92"/>
      <c r="AD103" s="92"/>
      <c r="AE103" s="92"/>
      <c r="AF103" s="92"/>
      <c r="AG103" s="92"/>
      <c r="AH103" s="92"/>
      <c r="AI103" s="92"/>
      <c r="AJ103" s="92"/>
      <c r="AK103" s="92"/>
      <c r="AL103" s="20"/>
      <c r="AM103" s="20"/>
      <c r="AN103" s="20"/>
      <c r="AO103" s="20"/>
      <c r="AP103" s="20"/>
      <c r="AQ103" s="20"/>
      <c r="AR103" s="20"/>
      <c r="AS103" s="20"/>
      <c r="AT103" s="20"/>
      <c r="AU103" s="20"/>
      <c r="AV103" s="20"/>
      <c r="AW103" s="20"/>
      <c r="AX103" s="20"/>
      <c r="AY103" s="20"/>
    </row>
    <row r="104" spans="1:51">
      <c r="A104" s="5"/>
      <c r="B104" s="15"/>
      <c r="C104" s="15"/>
      <c r="D104" s="67"/>
      <c r="E104" s="69"/>
      <c r="F104" s="55"/>
      <c r="H104" s="14"/>
      <c r="I104" s="16"/>
      <c r="J104" s="10"/>
      <c r="Z104" s="82"/>
      <c r="AA104" s="83"/>
      <c r="AB104" s="83"/>
      <c r="AC104" s="92"/>
      <c r="AD104" s="92"/>
      <c r="AE104" s="92"/>
      <c r="AF104" s="92"/>
      <c r="AG104" s="92"/>
      <c r="AH104" s="92"/>
      <c r="AI104" s="92"/>
      <c r="AJ104" s="92"/>
      <c r="AK104" s="92"/>
      <c r="AL104" s="20"/>
      <c r="AM104" s="20"/>
      <c r="AN104" s="20"/>
      <c r="AO104" s="20"/>
      <c r="AP104" s="20"/>
      <c r="AQ104" s="20"/>
      <c r="AR104" s="20"/>
      <c r="AS104" s="20"/>
      <c r="AT104" s="20"/>
      <c r="AU104" s="20"/>
      <c r="AV104" s="20"/>
      <c r="AW104" s="20"/>
      <c r="AX104" s="20"/>
      <c r="AY104" s="20"/>
    </row>
    <row r="105" spans="1:51">
      <c r="A105" s="71"/>
      <c r="B105" s="100"/>
      <c r="C105" s="100"/>
      <c r="D105" s="100"/>
      <c r="E105" s="97"/>
      <c r="F105" s="97"/>
      <c r="G105" s="97"/>
      <c r="H105" s="97"/>
      <c r="I105" s="97"/>
      <c r="J105" s="77"/>
      <c r="Z105" s="86"/>
      <c r="AA105" s="87"/>
      <c r="AB105" s="87"/>
      <c r="AC105" s="88"/>
      <c r="AD105" s="88"/>
      <c r="AE105" s="88"/>
      <c r="AF105" s="88"/>
      <c r="AG105" s="88"/>
      <c r="AH105" s="88"/>
      <c r="AI105" s="88"/>
      <c r="AJ105" s="88"/>
      <c r="AK105" s="88"/>
      <c r="AL105" s="20"/>
      <c r="AM105" s="20"/>
      <c r="AN105" s="20"/>
      <c r="AO105" s="20"/>
      <c r="AP105" s="20"/>
      <c r="AQ105" s="20"/>
      <c r="AR105" s="20"/>
      <c r="AS105" s="20"/>
      <c r="AT105" s="20"/>
      <c r="AU105" s="20"/>
      <c r="AV105" s="20"/>
      <c r="AW105" s="20"/>
      <c r="AX105" s="20"/>
      <c r="AY105" s="20"/>
    </row>
    <row r="106" spans="1:51">
      <c r="A106" s="5"/>
      <c r="B106" s="15"/>
      <c r="C106" s="15"/>
      <c r="D106" s="15"/>
      <c r="E106" s="36"/>
      <c r="H106" s="16"/>
      <c r="I106" s="15"/>
      <c r="J106" s="10"/>
      <c r="Z106" s="82"/>
      <c r="AA106" s="83"/>
      <c r="AB106" s="83"/>
      <c r="AC106" s="92"/>
      <c r="AD106" s="92"/>
      <c r="AE106" s="92"/>
      <c r="AF106" s="92"/>
      <c r="AG106" s="92"/>
      <c r="AH106" s="92"/>
      <c r="AI106" s="92"/>
      <c r="AJ106" s="92"/>
      <c r="AK106" s="92"/>
      <c r="AL106" s="20"/>
      <c r="AM106" s="20"/>
      <c r="AN106" s="20"/>
      <c r="AO106" s="20"/>
      <c r="AP106" s="20"/>
      <c r="AQ106" s="20"/>
      <c r="AR106" s="20"/>
      <c r="AS106" s="20"/>
      <c r="AT106" s="20"/>
      <c r="AU106" s="20"/>
      <c r="AV106" s="20"/>
      <c r="AW106" s="20"/>
      <c r="AX106" s="20"/>
      <c r="AY106" s="20"/>
    </row>
    <row r="107" spans="1:51">
      <c r="A107" s="5"/>
      <c r="B107" s="15"/>
      <c r="C107" s="15"/>
      <c r="D107" s="15"/>
      <c r="E107" s="36"/>
      <c r="H107" s="16"/>
      <c r="I107" s="15"/>
      <c r="J107" s="10"/>
      <c r="Z107" s="82"/>
      <c r="AA107" s="83"/>
      <c r="AB107" s="83"/>
      <c r="AC107" s="92"/>
      <c r="AD107" s="92"/>
      <c r="AE107" s="92"/>
      <c r="AF107" s="92"/>
      <c r="AG107" s="92"/>
      <c r="AH107" s="92"/>
      <c r="AI107" s="92"/>
      <c r="AJ107" s="92"/>
      <c r="AK107" s="92"/>
      <c r="AL107" s="20"/>
      <c r="AM107" s="20"/>
      <c r="AN107" s="20"/>
      <c r="AO107" s="20"/>
      <c r="AP107" s="20"/>
      <c r="AQ107" s="20"/>
      <c r="AR107" s="20"/>
      <c r="AS107" s="20"/>
      <c r="AT107" s="20"/>
      <c r="AU107" s="20"/>
      <c r="AV107" s="20"/>
      <c r="AW107" s="20"/>
      <c r="AX107" s="20"/>
      <c r="AY107" s="20"/>
    </row>
    <row r="108" spans="1:51">
      <c r="A108" s="5"/>
      <c r="E108" s="36"/>
      <c r="H108" s="16"/>
      <c r="I108" s="15"/>
      <c r="J108" s="10"/>
      <c r="Z108" s="82"/>
      <c r="AA108" s="83"/>
      <c r="AB108" s="83"/>
      <c r="AC108" s="92"/>
      <c r="AD108" s="92"/>
      <c r="AE108" s="92"/>
      <c r="AF108" s="92"/>
      <c r="AG108" s="92"/>
      <c r="AH108" s="92"/>
      <c r="AI108" s="92"/>
      <c r="AJ108" s="92"/>
      <c r="AK108" s="92"/>
      <c r="AL108" s="20"/>
      <c r="AM108" s="20"/>
      <c r="AN108" s="20"/>
      <c r="AO108" s="20"/>
      <c r="AP108" s="20"/>
      <c r="AQ108" s="20"/>
      <c r="AR108" s="20"/>
      <c r="AS108" s="20"/>
      <c r="AT108" s="20"/>
      <c r="AU108" s="20"/>
      <c r="AV108" s="20"/>
      <c r="AW108" s="20"/>
      <c r="AX108" s="20"/>
      <c r="AY108" s="20"/>
    </row>
    <row r="109" spans="1:51">
      <c r="A109" s="5"/>
      <c r="E109" s="36"/>
      <c r="H109" s="16"/>
      <c r="I109" s="15"/>
      <c r="J109" s="10"/>
      <c r="Z109" s="82"/>
      <c r="AA109" s="83"/>
      <c r="AB109" s="83"/>
      <c r="AC109" s="92"/>
      <c r="AD109" s="92"/>
      <c r="AE109" s="92"/>
      <c r="AF109" s="92"/>
      <c r="AG109" s="92"/>
      <c r="AH109" s="92"/>
      <c r="AI109" s="92"/>
      <c r="AJ109" s="92"/>
      <c r="AK109" s="92"/>
      <c r="AL109" s="20"/>
      <c r="AM109" s="20"/>
      <c r="AN109" s="20"/>
      <c r="AO109" s="20"/>
      <c r="AP109" s="20"/>
      <c r="AQ109" s="20"/>
      <c r="AR109" s="20"/>
      <c r="AS109" s="20"/>
      <c r="AT109" s="20"/>
      <c r="AU109" s="20"/>
      <c r="AV109" s="20"/>
      <c r="AW109" s="20"/>
      <c r="AX109" s="20"/>
      <c r="AY109" s="20"/>
    </row>
    <row r="110" spans="1:51">
      <c r="A110" s="5"/>
      <c r="E110" s="36"/>
      <c r="H110" s="16"/>
      <c r="I110" s="15"/>
      <c r="J110" s="10"/>
      <c r="Z110" s="82"/>
      <c r="AA110" s="83"/>
      <c r="AB110" s="83"/>
      <c r="AC110" s="92"/>
      <c r="AD110" s="92"/>
      <c r="AE110" s="92"/>
      <c r="AF110" s="92"/>
      <c r="AG110" s="92"/>
      <c r="AH110" s="92"/>
      <c r="AI110" s="92"/>
      <c r="AJ110" s="92"/>
      <c r="AK110" s="92"/>
      <c r="AL110" s="20"/>
      <c r="AM110" s="20"/>
      <c r="AN110" s="20"/>
      <c r="AO110" s="20"/>
      <c r="AP110" s="20"/>
      <c r="AQ110" s="20"/>
      <c r="AR110" s="20"/>
      <c r="AS110" s="20"/>
      <c r="AT110" s="20"/>
      <c r="AU110" s="20"/>
      <c r="AV110" s="20"/>
      <c r="AW110" s="20"/>
      <c r="AX110" s="20"/>
      <c r="AY110" s="20"/>
    </row>
    <row r="111" spans="1:51">
      <c r="A111" s="5"/>
      <c r="E111" s="36"/>
      <c r="H111" s="16"/>
      <c r="I111" s="15"/>
      <c r="J111" s="10"/>
      <c r="Z111" s="82"/>
      <c r="AA111" s="83"/>
      <c r="AB111" s="83"/>
      <c r="AC111" s="92"/>
      <c r="AD111" s="92"/>
      <c r="AE111" s="92"/>
      <c r="AF111" s="92"/>
      <c r="AG111" s="92"/>
      <c r="AH111" s="92"/>
      <c r="AI111" s="92"/>
      <c r="AJ111" s="92"/>
      <c r="AK111" s="92"/>
      <c r="AL111" s="20"/>
      <c r="AM111" s="20"/>
      <c r="AN111" s="20"/>
      <c r="AO111" s="20"/>
      <c r="AP111" s="20"/>
      <c r="AQ111" s="20"/>
      <c r="AR111" s="20"/>
      <c r="AS111" s="20"/>
      <c r="AT111" s="20"/>
      <c r="AU111" s="20"/>
      <c r="AV111" s="20"/>
      <c r="AW111" s="20"/>
      <c r="AX111" s="20"/>
      <c r="AY111" s="20"/>
    </row>
    <row r="112" spans="1:51">
      <c r="A112" s="5"/>
      <c r="B112" s="15"/>
      <c r="C112" s="15"/>
      <c r="D112" s="15"/>
      <c r="E112" s="36"/>
      <c r="H112" s="16"/>
      <c r="I112" s="15"/>
      <c r="J112" s="10"/>
      <c r="Z112" s="82"/>
      <c r="AA112" s="83"/>
      <c r="AB112" s="83"/>
      <c r="AC112" s="92"/>
      <c r="AD112" s="92"/>
      <c r="AE112" s="92"/>
      <c r="AF112" s="92"/>
      <c r="AG112" s="92"/>
      <c r="AH112" s="92"/>
      <c r="AI112" s="92"/>
      <c r="AJ112" s="92"/>
      <c r="AK112" s="92"/>
      <c r="AL112" s="20"/>
      <c r="AM112" s="20"/>
      <c r="AN112" s="20"/>
      <c r="AO112" s="20"/>
      <c r="AP112" s="20"/>
      <c r="AQ112" s="20"/>
      <c r="AR112" s="20"/>
      <c r="AS112" s="20"/>
      <c r="AT112" s="20"/>
      <c r="AU112" s="20"/>
      <c r="AV112" s="20"/>
      <c r="AW112" s="20"/>
      <c r="AX112" s="20"/>
      <c r="AY112" s="20"/>
    </row>
    <row r="113" spans="1:51">
      <c r="A113" s="5"/>
      <c r="B113" s="15"/>
      <c r="C113" s="15"/>
      <c r="D113" s="15"/>
      <c r="E113" s="36"/>
      <c r="H113" s="16"/>
      <c r="I113" s="15"/>
      <c r="J113" s="10"/>
      <c r="Z113" s="82"/>
      <c r="AA113" s="83"/>
      <c r="AB113" s="83"/>
      <c r="AC113" s="92"/>
      <c r="AD113" s="92"/>
      <c r="AE113" s="92"/>
      <c r="AF113" s="92"/>
      <c r="AG113" s="92"/>
      <c r="AH113" s="92"/>
      <c r="AI113" s="92"/>
      <c r="AJ113" s="92"/>
      <c r="AK113" s="92"/>
      <c r="AL113" s="20"/>
      <c r="AM113" s="20"/>
      <c r="AN113" s="20"/>
      <c r="AO113" s="20"/>
      <c r="AP113" s="20"/>
      <c r="AQ113" s="20"/>
      <c r="AR113" s="20"/>
      <c r="AS113" s="20"/>
      <c r="AT113" s="20"/>
      <c r="AU113" s="20"/>
      <c r="AV113" s="20"/>
      <c r="AW113" s="20"/>
      <c r="AX113" s="20"/>
      <c r="AY113" s="20"/>
    </row>
    <row r="114" spans="1:51">
      <c r="A114" s="5"/>
      <c r="E114" s="36"/>
      <c r="H114" s="16"/>
      <c r="I114" s="15"/>
      <c r="J114" s="10"/>
      <c r="Z114" s="82"/>
      <c r="AA114" s="83"/>
      <c r="AB114" s="83"/>
      <c r="AC114" s="92"/>
      <c r="AD114" s="92"/>
      <c r="AE114" s="92"/>
      <c r="AF114" s="92"/>
      <c r="AG114" s="92"/>
      <c r="AH114" s="92"/>
      <c r="AI114" s="92"/>
      <c r="AJ114" s="92"/>
      <c r="AK114" s="92"/>
      <c r="AL114" s="20"/>
      <c r="AM114" s="20"/>
      <c r="AN114" s="20"/>
      <c r="AO114" s="20"/>
      <c r="AP114" s="20"/>
      <c r="AQ114" s="20"/>
      <c r="AR114" s="20"/>
      <c r="AS114" s="20"/>
      <c r="AT114" s="20"/>
      <c r="AU114" s="20"/>
      <c r="AV114" s="20"/>
      <c r="AW114" s="20"/>
      <c r="AX114" s="20"/>
      <c r="AY114" s="20"/>
    </row>
    <row r="115" spans="1:51">
      <c r="A115" s="5"/>
      <c r="B115" s="15"/>
      <c r="C115" s="15"/>
      <c r="D115" s="15"/>
      <c r="E115" s="36"/>
      <c r="H115" s="16"/>
      <c r="I115" s="15"/>
      <c r="J115" s="10"/>
      <c r="Z115" s="82"/>
      <c r="AA115" s="83"/>
      <c r="AB115" s="83"/>
      <c r="AC115" s="92"/>
      <c r="AD115" s="92"/>
      <c r="AE115" s="92"/>
      <c r="AF115" s="92"/>
      <c r="AG115" s="92"/>
      <c r="AH115" s="92"/>
      <c r="AI115" s="92"/>
      <c r="AJ115" s="92"/>
      <c r="AK115" s="92"/>
      <c r="AL115" s="20"/>
      <c r="AM115" s="20"/>
      <c r="AN115" s="20"/>
      <c r="AO115" s="20"/>
      <c r="AP115" s="20"/>
      <c r="AQ115" s="20"/>
      <c r="AR115" s="20"/>
      <c r="AS115" s="20"/>
      <c r="AT115" s="20"/>
      <c r="AU115" s="20"/>
      <c r="AV115" s="20"/>
      <c r="AW115" s="20"/>
      <c r="AX115" s="20"/>
      <c r="AY115" s="20"/>
    </row>
    <row r="116" spans="1:51">
      <c r="A116" s="5"/>
      <c r="E116" s="36"/>
      <c r="H116" s="16"/>
      <c r="I116" s="15"/>
      <c r="J116" s="10"/>
      <c r="Z116" s="82"/>
      <c r="AA116" s="83"/>
      <c r="AB116" s="83"/>
      <c r="AC116" s="92"/>
      <c r="AD116" s="92"/>
      <c r="AE116" s="92"/>
      <c r="AF116" s="92"/>
      <c r="AG116" s="92"/>
      <c r="AH116" s="92"/>
      <c r="AI116" s="92"/>
      <c r="AJ116" s="92"/>
      <c r="AK116" s="92"/>
      <c r="AL116" s="20"/>
      <c r="AM116" s="20"/>
      <c r="AN116" s="20"/>
      <c r="AO116" s="20"/>
      <c r="AP116" s="20"/>
      <c r="AQ116" s="20"/>
      <c r="AR116" s="20"/>
      <c r="AS116" s="20"/>
      <c r="AT116" s="20"/>
      <c r="AU116" s="20"/>
      <c r="AV116" s="20"/>
      <c r="AW116" s="20"/>
      <c r="AX116" s="20"/>
      <c r="AY116" s="20"/>
    </row>
    <row r="117" spans="1:51">
      <c r="A117" s="5"/>
      <c r="E117" s="36"/>
      <c r="H117" s="16"/>
      <c r="I117" s="15"/>
      <c r="J117" s="10"/>
      <c r="Z117" s="82"/>
      <c r="AA117" s="83"/>
      <c r="AB117" s="83"/>
      <c r="AC117" s="92"/>
      <c r="AD117" s="92"/>
      <c r="AE117" s="92"/>
      <c r="AF117" s="92"/>
      <c r="AG117" s="92"/>
      <c r="AH117" s="92"/>
      <c r="AI117" s="92"/>
      <c r="AJ117" s="92"/>
      <c r="AK117" s="92"/>
      <c r="AL117" s="20"/>
      <c r="AM117" s="20"/>
      <c r="AN117" s="20"/>
      <c r="AO117" s="20"/>
      <c r="AP117" s="20"/>
      <c r="AQ117" s="20"/>
      <c r="AR117" s="20"/>
      <c r="AS117" s="20"/>
      <c r="AT117" s="20"/>
      <c r="AU117" s="20"/>
      <c r="AV117" s="20"/>
      <c r="AW117" s="20"/>
      <c r="AX117" s="20"/>
      <c r="AY117" s="20"/>
    </row>
    <row r="118" spans="1:51">
      <c r="F118" s="15"/>
      <c r="AM118" s="20"/>
      <c r="AN118" s="20"/>
      <c r="AO118" s="20"/>
      <c r="AP118" s="20"/>
      <c r="AQ118" s="20"/>
      <c r="AR118" s="20"/>
      <c r="AS118" s="20"/>
      <c r="AT118" s="20"/>
      <c r="AU118" s="20"/>
      <c r="AV118" s="20"/>
      <c r="AW118" s="20"/>
      <c r="AX118" s="20"/>
      <c r="AY118" s="20"/>
    </row>
    <row r="119" spans="1:51">
      <c r="F119" s="15"/>
      <c r="AM119" s="20"/>
      <c r="AN119" s="20"/>
      <c r="AO119" s="20"/>
      <c r="AP119" s="20"/>
      <c r="AQ119" s="20"/>
      <c r="AR119" s="20"/>
      <c r="AS119" s="20"/>
      <c r="AT119" s="20"/>
      <c r="AU119" s="20"/>
      <c r="AV119" s="20"/>
      <c r="AW119" s="20"/>
      <c r="AX119" s="20"/>
      <c r="AY119" s="20"/>
    </row>
    <row r="120" spans="1:51">
      <c r="F120" s="15"/>
      <c r="AM120" s="20"/>
      <c r="AN120" s="20"/>
      <c r="AO120" s="20"/>
      <c r="AP120" s="20"/>
      <c r="AQ120" s="20"/>
      <c r="AR120" s="20"/>
      <c r="AS120" s="20"/>
      <c r="AT120" s="20"/>
      <c r="AU120" s="20"/>
      <c r="AV120" s="20"/>
      <c r="AW120" s="20"/>
      <c r="AX120" s="20"/>
      <c r="AY120" s="20"/>
    </row>
    <row r="121" spans="1:51">
      <c r="A121" s="81"/>
      <c r="B121" s="39"/>
      <c r="C121" s="39"/>
      <c r="D121" s="39"/>
      <c r="E121" s="36"/>
      <c r="F121" s="39"/>
      <c r="G121" s="39"/>
      <c r="H121" s="40"/>
      <c r="I121" s="40"/>
      <c r="J121" s="10"/>
      <c r="Z121" s="82"/>
      <c r="AA121" s="83"/>
      <c r="AB121" s="83"/>
      <c r="AC121" s="84"/>
      <c r="AD121" s="84"/>
      <c r="AE121" s="84"/>
      <c r="AF121" s="84"/>
      <c r="AG121" s="84"/>
      <c r="AH121" s="84"/>
      <c r="AI121" s="84"/>
      <c r="AJ121" s="84"/>
      <c r="AK121" s="84"/>
      <c r="AL121" s="20"/>
      <c r="AM121" s="20"/>
      <c r="AN121" s="20"/>
      <c r="AO121" s="20"/>
      <c r="AP121" s="20"/>
      <c r="AQ121" s="20"/>
      <c r="AR121" s="20"/>
      <c r="AS121" s="20"/>
      <c r="AT121" s="20"/>
      <c r="AU121" s="20"/>
      <c r="AV121" s="20"/>
      <c r="AW121" s="20"/>
      <c r="AX121" s="20"/>
      <c r="AY121" s="20"/>
    </row>
    <row r="122" spans="1:51">
      <c r="A122" s="81"/>
      <c r="B122" s="39"/>
      <c r="C122" s="39"/>
      <c r="D122" s="39"/>
      <c r="E122" s="36"/>
      <c r="F122" s="39"/>
      <c r="G122" s="39"/>
      <c r="H122" s="40"/>
      <c r="I122" s="40"/>
      <c r="J122" s="10"/>
      <c r="Z122" s="82"/>
      <c r="AA122" s="83"/>
      <c r="AB122" s="83"/>
      <c r="AC122" s="84"/>
      <c r="AD122" s="84"/>
      <c r="AE122" s="84"/>
      <c r="AF122" s="84"/>
      <c r="AG122" s="84"/>
      <c r="AH122" s="84"/>
      <c r="AI122" s="84"/>
      <c r="AJ122" s="84"/>
      <c r="AK122" s="84"/>
      <c r="AL122" s="20"/>
      <c r="AM122" s="20"/>
      <c r="AN122" s="20"/>
      <c r="AO122" s="20"/>
      <c r="AP122" s="20"/>
      <c r="AQ122" s="20"/>
      <c r="AR122" s="20"/>
      <c r="AS122" s="20"/>
      <c r="AT122" s="20"/>
      <c r="AU122" s="20"/>
      <c r="AV122" s="20"/>
      <c r="AW122" s="20"/>
      <c r="AX122" s="20"/>
      <c r="AY122" s="20"/>
    </row>
    <row r="123" spans="1:51">
      <c r="A123" s="81"/>
      <c r="B123" s="39"/>
      <c r="C123" s="39"/>
      <c r="D123" s="39"/>
      <c r="E123" s="36"/>
      <c r="F123" s="39"/>
      <c r="G123" s="39"/>
      <c r="H123" s="40"/>
      <c r="I123" s="40"/>
      <c r="J123" s="10"/>
      <c r="Z123" s="82"/>
      <c r="AA123" s="83"/>
      <c r="AB123" s="83"/>
      <c r="AC123" s="84"/>
      <c r="AD123" s="84"/>
      <c r="AE123" s="84"/>
      <c r="AF123" s="84"/>
      <c r="AG123" s="84"/>
      <c r="AH123" s="84"/>
      <c r="AI123" s="84"/>
      <c r="AJ123" s="84"/>
      <c r="AK123" s="84"/>
      <c r="AL123" s="20"/>
      <c r="AM123" s="20"/>
      <c r="AN123" s="20"/>
      <c r="AO123" s="20"/>
      <c r="AP123" s="20"/>
      <c r="AQ123" s="20"/>
      <c r="AR123" s="20"/>
      <c r="AS123" s="20"/>
      <c r="AT123" s="20"/>
      <c r="AU123" s="20"/>
      <c r="AV123" s="20"/>
      <c r="AW123" s="20"/>
      <c r="AX123" s="20"/>
      <c r="AY123" s="20"/>
    </row>
    <row r="124" spans="1:51">
      <c r="A124" s="81"/>
      <c r="B124" s="39"/>
      <c r="C124" s="39"/>
      <c r="D124" s="39"/>
      <c r="E124" s="36"/>
      <c r="F124" s="39"/>
      <c r="G124" s="39"/>
      <c r="H124" s="40"/>
      <c r="I124" s="40"/>
      <c r="J124" s="10"/>
      <c r="Z124" s="82"/>
      <c r="AA124" s="83"/>
      <c r="AB124" s="83"/>
      <c r="AC124" s="84"/>
      <c r="AD124" s="84"/>
      <c r="AE124" s="84"/>
      <c r="AF124" s="84"/>
      <c r="AG124" s="84"/>
      <c r="AH124" s="84"/>
      <c r="AI124" s="84"/>
      <c r="AJ124" s="84"/>
      <c r="AK124" s="84"/>
      <c r="AL124" s="20"/>
      <c r="AM124" s="20"/>
      <c r="AN124" s="20"/>
      <c r="AO124" s="20"/>
      <c r="AP124" s="20"/>
      <c r="AQ124" s="20"/>
      <c r="AR124" s="20"/>
      <c r="AS124" s="20"/>
      <c r="AT124" s="20"/>
      <c r="AU124" s="20"/>
      <c r="AV124" s="20"/>
      <c r="AW124" s="20"/>
      <c r="AX124" s="20"/>
      <c r="AY124" s="20"/>
    </row>
    <row r="125" spans="1:51">
      <c r="A125" s="81"/>
      <c r="B125" s="39"/>
      <c r="C125" s="39"/>
      <c r="D125" s="39"/>
      <c r="E125" s="39"/>
      <c r="F125" s="39"/>
      <c r="G125" s="39"/>
      <c r="H125" s="39"/>
      <c r="I125" s="39"/>
      <c r="J125" s="10"/>
      <c r="Z125" s="82"/>
      <c r="AA125" s="83"/>
      <c r="AB125" s="83"/>
      <c r="AC125" s="84"/>
      <c r="AD125" s="84"/>
      <c r="AE125" s="84"/>
      <c r="AF125" s="84"/>
      <c r="AG125" s="84"/>
      <c r="AH125" s="84"/>
      <c r="AI125" s="84"/>
      <c r="AJ125" s="84"/>
      <c r="AK125" s="84"/>
      <c r="AL125" s="20"/>
      <c r="AM125" s="20"/>
      <c r="AN125" s="20"/>
      <c r="AO125" s="20"/>
      <c r="AP125" s="20"/>
      <c r="AQ125" s="20"/>
      <c r="AR125" s="20"/>
      <c r="AS125" s="20"/>
      <c r="AT125" s="20"/>
      <c r="AU125" s="20"/>
      <c r="AV125" s="20"/>
      <c r="AW125" s="20"/>
      <c r="AX125" s="20"/>
      <c r="AY125" s="20"/>
    </row>
    <row r="126" spans="1:51">
      <c r="A126" s="75"/>
      <c r="B126" s="85"/>
      <c r="C126" s="85"/>
      <c r="D126" s="85"/>
      <c r="E126" s="76"/>
      <c r="F126" s="76"/>
      <c r="G126" s="76"/>
      <c r="H126" s="76"/>
      <c r="I126" s="76"/>
      <c r="J126" s="77"/>
      <c r="Z126" s="86"/>
      <c r="AA126" s="87"/>
      <c r="AB126" s="87"/>
      <c r="AC126" s="88"/>
      <c r="AD126" s="88"/>
      <c r="AE126" s="88"/>
      <c r="AF126" s="88"/>
      <c r="AG126" s="88"/>
      <c r="AH126" s="88"/>
      <c r="AI126" s="88"/>
      <c r="AJ126" s="88"/>
      <c r="AK126" s="88"/>
      <c r="AL126" s="20"/>
      <c r="AM126" s="20"/>
      <c r="AN126" s="20"/>
      <c r="AO126" s="20"/>
      <c r="AP126" s="20"/>
      <c r="AQ126" s="20"/>
      <c r="AR126" s="20"/>
      <c r="AS126" s="20"/>
      <c r="AT126" s="20"/>
      <c r="AU126" s="20"/>
      <c r="AV126" s="20"/>
      <c r="AW126" s="20"/>
      <c r="AX126" s="20"/>
      <c r="AY126" s="20"/>
    </row>
    <row r="127" spans="1:51">
      <c r="A127" s="81"/>
      <c r="B127" s="39"/>
      <c r="C127" s="39"/>
      <c r="D127" s="39"/>
      <c r="E127" s="60"/>
      <c r="F127" s="89"/>
      <c r="G127" s="90"/>
      <c r="H127" s="40"/>
      <c r="I127" s="40"/>
      <c r="J127" s="10"/>
      <c r="Z127" s="82"/>
      <c r="AA127" s="83"/>
      <c r="AB127" s="83"/>
      <c r="AC127" s="84"/>
      <c r="AD127" s="84"/>
      <c r="AE127" s="84"/>
      <c r="AF127" s="84"/>
      <c r="AG127" s="84"/>
      <c r="AH127" s="84"/>
      <c r="AI127" s="84"/>
      <c r="AJ127" s="84"/>
      <c r="AK127" s="84"/>
      <c r="AL127" s="20"/>
      <c r="AM127" s="20"/>
      <c r="AN127" s="20"/>
      <c r="AO127" s="20"/>
      <c r="AP127" s="20"/>
      <c r="AQ127" s="20"/>
      <c r="AR127" s="20"/>
      <c r="AS127" s="20"/>
      <c r="AT127" s="20"/>
      <c r="AU127" s="20"/>
      <c r="AV127" s="20"/>
      <c r="AW127" s="20"/>
      <c r="AX127" s="20"/>
      <c r="AY127" s="20"/>
    </row>
    <row r="128" spans="1:51">
      <c r="A128" s="81"/>
      <c r="B128" s="39"/>
      <c r="C128" s="39"/>
      <c r="D128" s="39"/>
      <c r="E128" s="60"/>
      <c r="F128" s="89"/>
      <c r="G128" s="90"/>
      <c r="H128" s="40"/>
      <c r="I128" s="40"/>
      <c r="J128" s="10"/>
      <c r="Z128" s="82"/>
      <c r="AA128" s="83"/>
      <c r="AB128" s="83"/>
      <c r="AC128" s="84"/>
      <c r="AD128" s="84"/>
      <c r="AE128" s="84"/>
      <c r="AF128" s="84"/>
      <c r="AG128" s="84"/>
      <c r="AH128" s="84"/>
      <c r="AI128" s="84"/>
      <c r="AJ128" s="84"/>
      <c r="AK128" s="84"/>
      <c r="AL128" s="20"/>
      <c r="AM128" s="20"/>
      <c r="AN128" s="20"/>
      <c r="AO128" s="20"/>
      <c r="AP128" s="20"/>
      <c r="AQ128" s="20"/>
      <c r="AR128" s="20"/>
      <c r="AS128" s="20"/>
      <c r="AT128" s="20"/>
      <c r="AU128" s="20"/>
      <c r="AV128" s="20"/>
      <c r="AW128" s="20"/>
      <c r="AX128" s="20"/>
      <c r="AY128" s="20"/>
    </row>
    <row r="129" spans="1:51">
      <c r="A129" s="81"/>
      <c r="B129" s="39"/>
      <c r="C129" s="39"/>
      <c r="D129" s="39"/>
      <c r="E129" s="60"/>
      <c r="F129" s="89"/>
      <c r="G129" s="90"/>
      <c r="H129" s="40"/>
      <c r="I129" s="40"/>
      <c r="J129" s="10"/>
      <c r="Z129" s="82"/>
      <c r="AA129" s="83"/>
      <c r="AB129" s="83"/>
      <c r="AC129" s="84"/>
      <c r="AD129" s="84"/>
      <c r="AE129" s="84"/>
      <c r="AF129" s="84"/>
      <c r="AG129" s="84"/>
      <c r="AH129" s="84"/>
      <c r="AI129" s="84"/>
      <c r="AJ129" s="84"/>
      <c r="AK129" s="84"/>
      <c r="AL129" s="20"/>
      <c r="AM129" s="20"/>
      <c r="AN129" s="20"/>
      <c r="AO129" s="20"/>
      <c r="AP129" s="20"/>
      <c r="AQ129" s="20"/>
      <c r="AR129" s="20"/>
      <c r="AS129" s="20"/>
      <c r="AT129" s="20"/>
      <c r="AU129" s="20"/>
      <c r="AV129" s="20"/>
      <c r="AW129" s="20"/>
      <c r="AX129" s="20"/>
      <c r="AY129" s="20"/>
    </row>
    <row r="130" spans="1:51">
      <c r="A130" s="81"/>
      <c r="B130" s="39"/>
      <c r="C130" s="39"/>
      <c r="D130" s="39"/>
      <c r="E130" s="39"/>
      <c r="F130" s="89"/>
      <c r="G130" s="39"/>
      <c r="H130" s="39"/>
      <c r="I130" s="39"/>
      <c r="J130" s="10"/>
      <c r="Z130" s="82"/>
      <c r="AA130" s="83"/>
      <c r="AB130" s="83"/>
      <c r="AC130" s="84"/>
      <c r="AD130" s="84"/>
      <c r="AE130" s="84"/>
      <c r="AF130" s="84"/>
      <c r="AG130" s="84"/>
      <c r="AH130" s="84"/>
      <c r="AI130" s="84"/>
      <c r="AJ130" s="84"/>
      <c r="AK130" s="84"/>
      <c r="AL130" s="20"/>
      <c r="AM130" s="20"/>
      <c r="AN130" s="20"/>
      <c r="AO130" s="20"/>
      <c r="AP130" s="20"/>
      <c r="AQ130" s="20"/>
      <c r="AR130" s="20"/>
      <c r="AS130" s="20"/>
      <c r="AT130" s="20"/>
      <c r="AU130" s="20"/>
      <c r="AV130" s="20"/>
      <c r="AW130" s="20"/>
      <c r="AX130" s="20"/>
      <c r="AY130" s="20"/>
    </row>
    <row r="131" spans="1:51">
      <c r="A131" s="91"/>
      <c r="B131" s="85"/>
      <c r="C131" s="85"/>
      <c r="D131" s="85"/>
      <c r="E131" s="76"/>
      <c r="F131" s="76"/>
      <c r="G131" s="76"/>
      <c r="H131" s="76"/>
      <c r="I131" s="76"/>
      <c r="J131" s="77"/>
      <c r="Z131" s="86"/>
      <c r="AA131" s="87"/>
      <c r="AB131" s="87"/>
      <c r="AC131" s="88"/>
      <c r="AD131" s="88"/>
      <c r="AE131" s="88"/>
      <c r="AF131" s="88"/>
      <c r="AG131" s="88"/>
      <c r="AH131" s="88"/>
      <c r="AI131" s="88"/>
      <c r="AJ131" s="88"/>
      <c r="AK131" s="88"/>
      <c r="AL131" s="20"/>
      <c r="AM131" s="20"/>
      <c r="AN131" s="20"/>
      <c r="AO131" s="20"/>
      <c r="AP131" s="20"/>
      <c r="AQ131" s="20"/>
      <c r="AR131" s="20"/>
      <c r="AS131" s="20"/>
      <c r="AT131" s="20"/>
      <c r="AU131" s="20"/>
      <c r="AV131" s="20"/>
      <c r="AW131" s="20"/>
      <c r="AX131" s="20"/>
      <c r="AY131" s="20"/>
    </row>
    <row r="132" spans="1:51">
      <c r="A132" s="81"/>
      <c r="E132" s="60"/>
      <c r="F132" s="21"/>
      <c r="H132" s="14"/>
      <c r="I132" s="16"/>
      <c r="J132" s="10"/>
      <c r="Z132" s="82"/>
      <c r="AA132" s="83"/>
      <c r="AB132" s="83"/>
      <c r="AC132" s="92"/>
      <c r="AD132" s="92"/>
      <c r="AE132" s="92"/>
      <c r="AF132" s="92"/>
      <c r="AG132" s="92"/>
      <c r="AH132" s="92"/>
      <c r="AI132" s="92"/>
      <c r="AJ132" s="92"/>
      <c r="AK132" s="92"/>
      <c r="AL132" s="20"/>
      <c r="AM132" s="20"/>
      <c r="AN132" s="20"/>
      <c r="AO132" s="20"/>
      <c r="AP132" s="20"/>
      <c r="AQ132" s="20"/>
      <c r="AR132" s="20"/>
      <c r="AS132" s="20"/>
      <c r="AT132" s="20"/>
      <c r="AU132" s="20"/>
      <c r="AV132" s="20"/>
      <c r="AW132" s="20"/>
      <c r="AX132" s="20"/>
      <c r="AY132" s="20"/>
    </row>
    <row r="133" spans="1:51">
      <c r="A133" s="81"/>
      <c r="B133" s="39"/>
      <c r="C133" s="39"/>
      <c r="D133" s="39"/>
      <c r="E133" s="89"/>
      <c r="F133" s="39"/>
      <c r="G133" s="39"/>
      <c r="H133" s="40"/>
      <c r="I133" s="39"/>
      <c r="J133" s="10"/>
      <c r="Z133" s="82"/>
      <c r="AA133" s="83"/>
      <c r="AB133" s="83"/>
      <c r="AC133" s="92"/>
      <c r="AD133" s="92"/>
      <c r="AE133" s="92"/>
      <c r="AF133" s="92"/>
      <c r="AG133" s="92"/>
      <c r="AH133" s="92"/>
      <c r="AI133" s="92"/>
      <c r="AJ133" s="92"/>
      <c r="AK133" s="92"/>
      <c r="AL133" s="20"/>
      <c r="AM133" s="20"/>
      <c r="AN133" s="20"/>
      <c r="AO133" s="20"/>
      <c r="AP133" s="20"/>
      <c r="AQ133" s="20"/>
      <c r="AR133" s="20"/>
      <c r="AS133" s="20"/>
      <c r="AT133" s="20"/>
      <c r="AU133" s="20"/>
      <c r="AV133" s="20"/>
      <c r="AW133" s="20"/>
      <c r="AX133" s="20"/>
      <c r="AY133" s="20"/>
    </row>
    <row r="134" spans="1:51">
      <c r="A134" s="81"/>
      <c r="B134" s="39"/>
      <c r="C134" s="39"/>
      <c r="D134" s="39"/>
      <c r="E134" s="39"/>
      <c r="F134" s="39"/>
      <c r="G134" s="39"/>
      <c r="H134" s="39"/>
      <c r="I134" s="39"/>
      <c r="J134" s="10"/>
      <c r="Z134" s="82"/>
      <c r="AA134" s="83"/>
      <c r="AB134" s="83"/>
      <c r="AC134" s="84"/>
      <c r="AD134" s="84"/>
      <c r="AE134" s="84"/>
      <c r="AF134" s="84"/>
      <c r="AG134" s="84"/>
      <c r="AH134" s="84"/>
      <c r="AI134" s="84"/>
      <c r="AJ134" s="84"/>
      <c r="AK134" s="84"/>
      <c r="AL134" s="20"/>
      <c r="AM134" s="20"/>
      <c r="AN134" s="20"/>
      <c r="AO134" s="20"/>
      <c r="AP134" s="20"/>
      <c r="AQ134" s="20"/>
      <c r="AR134" s="20"/>
      <c r="AS134" s="20"/>
      <c r="AT134" s="20"/>
      <c r="AU134" s="20"/>
      <c r="AV134" s="20"/>
      <c r="AW134" s="20"/>
      <c r="AX134" s="20"/>
      <c r="AY134" s="20"/>
    </row>
    <row r="135" spans="1:51">
      <c r="A135" s="75"/>
      <c r="B135" s="93"/>
      <c r="C135" s="93"/>
      <c r="D135" s="93"/>
      <c r="E135" s="76"/>
      <c r="F135" s="76"/>
      <c r="G135" s="76"/>
      <c r="H135" s="76"/>
      <c r="I135" s="76"/>
      <c r="J135" s="77"/>
      <c r="Z135" s="86"/>
      <c r="AA135" s="87"/>
      <c r="AB135" s="87"/>
      <c r="AC135" s="88"/>
      <c r="AD135" s="88"/>
      <c r="AE135" s="88"/>
      <c r="AF135" s="88"/>
      <c r="AG135" s="88"/>
      <c r="AH135" s="88"/>
      <c r="AI135" s="88"/>
      <c r="AJ135" s="88"/>
      <c r="AK135" s="88"/>
      <c r="AL135" s="20"/>
      <c r="AM135" s="20"/>
      <c r="AN135" s="20"/>
      <c r="AO135" s="20"/>
      <c r="AP135" s="20"/>
      <c r="AQ135" s="20"/>
      <c r="AR135" s="20"/>
      <c r="AS135" s="20"/>
      <c r="AT135" s="20"/>
      <c r="AU135" s="20"/>
      <c r="AV135" s="20"/>
      <c r="AW135" s="20"/>
      <c r="AX135" s="20"/>
      <c r="AY135" s="20"/>
    </row>
    <row r="136" spans="1:51">
      <c r="A136" s="81"/>
      <c r="B136" s="15"/>
      <c r="C136" s="15"/>
      <c r="D136" s="15"/>
      <c r="E136" s="60"/>
      <c r="H136" s="16"/>
      <c r="I136" s="15"/>
      <c r="J136" s="10"/>
      <c r="Z136" s="82"/>
      <c r="AA136" s="83"/>
      <c r="AB136" s="83"/>
      <c r="AC136" s="84"/>
      <c r="AD136" s="84"/>
      <c r="AE136" s="84"/>
      <c r="AF136" s="84"/>
      <c r="AG136" s="84"/>
      <c r="AH136" s="84"/>
      <c r="AI136" s="84"/>
      <c r="AJ136" s="84"/>
      <c r="AK136" s="84"/>
      <c r="AL136" s="20"/>
      <c r="AM136" s="20"/>
      <c r="AN136" s="20"/>
      <c r="AO136" s="20"/>
      <c r="AP136" s="20"/>
      <c r="AQ136" s="20"/>
      <c r="AR136" s="20"/>
      <c r="AS136" s="20"/>
      <c r="AT136" s="20"/>
      <c r="AU136" s="20"/>
      <c r="AV136" s="20"/>
      <c r="AW136" s="20"/>
      <c r="AX136" s="20"/>
      <c r="AY136" s="20"/>
    </row>
    <row r="137" spans="1:51">
      <c r="A137" s="81"/>
      <c r="B137" s="15"/>
      <c r="C137" s="15"/>
      <c r="D137" s="15"/>
      <c r="E137" s="60"/>
      <c r="H137" s="16"/>
      <c r="I137" s="15"/>
      <c r="J137" s="10"/>
      <c r="Z137" s="82"/>
      <c r="AA137" s="83"/>
      <c r="AB137" s="83"/>
      <c r="AC137" s="84"/>
      <c r="AD137" s="84"/>
      <c r="AE137" s="84"/>
      <c r="AF137" s="84"/>
      <c r="AG137" s="84"/>
      <c r="AH137" s="84"/>
      <c r="AI137" s="84"/>
      <c r="AJ137" s="84"/>
      <c r="AK137" s="84"/>
      <c r="AL137" s="20"/>
      <c r="AM137" s="20"/>
      <c r="AN137" s="20"/>
      <c r="AO137" s="20"/>
      <c r="AP137" s="20"/>
      <c r="AQ137" s="20"/>
      <c r="AR137" s="20"/>
      <c r="AS137" s="20"/>
      <c r="AT137" s="20"/>
      <c r="AU137" s="20"/>
      <c r="AV137" s="20"/>
      <c r="AW137" s="20"/>
      <c r="AX137" s="20"/>
      <c r="AY137" s="20"/>
    </row>
    <row r="138" spans="1:51">
      <c r="A138" s="81"/>
      <c r="E138" s="60"/>
      <c r="H138" s="16"/>
      <c r="I138" s="15"/>
      <c r="J138" s="10"/>
      <c r="Z138" s="82"/>
      <c r="AA138" s="83"/>
      <c r="AB138" s="83"/>
      <c r="AC138" s="84"/>
      <c r="AD138" s="84"/>
      <c r="AE138" s="84"/>
      <c r="AF138" s="84"/>
      <c r="AG138" s="84"/>
      <c r="AH138" s="84"/>
      <c r="AI138" s="84"/>
      <c r="AJ138" s="84"/>
      <c r="AK138" s="84"/>
      <c r="AL138" s="20"/>
      <c r="AM138" s="20"/>
      <c r="AN138" s="20"/>
      <c r="AO138" s="20"/>
      <c r="AP138" s="20"/>
      <c r="AQ138" s="20"/>
      <c r="AR138" s="20"/>
      <c r="AS138" s="20"/>
      <c r="AT138" s="20"/>
      <c r="AU138" s="20"/>
      <c r="AV138" s="20"/>
      <c r="AW138" s="20"/>
      <c r="AX138" s="20"/>
      <c r="AY138" s="20"/>
    </row>
    <row r="139" spans="1:51">
      <c r="A139" s="81"/>
      <c r="E139" s="60"/>
      <c r="H139" s="16"/>
      <c r="I139" s="15"/>
      <c r="J139" s="10"/>
      <c r="Z139" s="82"/>
      <c r="AA139" s="83"/>
      <c r="AB139" s="83"/>
      <c r="AC139" s="84"/>
      <c r="AD139" s="84"/>
      <c r="AE139" s="84"/>
      <c r="AF139" s="84"/>
      <c r="AG139" s="84"/>
      <c r="AH139" s="84"/>
      <c r="AI139" s="84"/>
      <c r="AJ139" s="84"/>
      <c r="AK139" s="84"/>
      <c r="AL139" s="20"/>
      <c r="AM139" s="20"/>
      <c r="AN139" s="20"/>
      <c r="AO139" s="20"/>
      <c r="AP139" s="20"/>
      <c r="AQ139" s="20"/>
      <c r="AR139" s="20"/>
      <c r="AS139" s="20"/>
      <c r="AT139" s="20"/>
      <c r="AU139" s="20"/>
      <c r="AV139" s="20"/>
      <c r="AW139" s="20"/>
      <c r="AX139" s="20"/>
      <c r="AY139" s="20"/>
    </row>
    <row r="140" spans="1:51">
      <c r="A140" s="81"/>
      <c r="E140" s="36"/>
      <c r="H140" s="16"/>
      <c r="I140" s="15"/>
      <c r="J140" s="10"/>
      <c r="Z140" s="82"/>
      <c r="AA140" s="83"/>
      <c r="AB140" s="83"/>
      <c r="AC140" s="84"/>
      <c r="AD140" s="84"/>
      <c r="AE140" s="84"/>
      <c r="AF140" s="84"/>
      <c r="AG140" s="84"/>
      <c r="AH140" s="84"/>
      <c r="AI140" s="84"/>
      <c r="AJ140" s="84"/>
      <c r="AK140" s="84"/>
      <c r="AL140" s="20"/>
      <c r="AM140" s="20"/>
      <c r="AN140" s="20"/>
      <c r="AO140" s="20"/>
      <c r="AP140" s="20"/>
      <c r="AQ140" s="20"/>
      <c r="AR140" s="20"/>
      <c r="AS140" s="20"/>
      <c r="AT140" s="20"/>
      <c r="AU140" s="20"/>
      <c r="AV140" s="20"/>
      <c r="AW140" s="20"/>
      <c r="AX140" s="20"/>
      <c r="AY140" s="20"/>
    </row>
    <row r="141" spans="1:51">
      <c r="A141" s="81"/>
      <c r="E141" s="36"/>
      <c r="H141" s="16"/>
      <c r="I141" s="15"/>
      <c r="J141" s="10"/>
      <c r="Z141" s="82"/>
      <c r="AA141" s="83"/>
      <c r="AB141" s="83"/>
      <c r="AC141" s="84"/>
      <c r="AD141" s="84"/>
      <c r="AE141" s="84"/>
      <c r="AF141" s="84"/>
      <c r="AG141" s="84"/>
      <c r="AH141" s="84"/>
      <c r="AI141" s="84"/>
      <c r="AJ141" s="84"/>
      <c r="AK141" s="84"/>
      <c r="AL141" s="20"/>
      <c r="AM141" s="20"/>
      <c r="AN141" s="20"/>
      <c r="AO141" s="20"/>
      <c r="AP141" s="20"/>
      <c r="AQ141" s="20"/>
      <c r="AR141" s="20"/>
      <c r="AS141" s="20"/>
      <c r="AT141" s="20"/>
      <c r="AU141" s="20"/>
      <c r="AV141" s="20"/>
      <c r="AW141" s="20"/>
      <c r="AX141" s="20"/>
      <c r="AY141" s="20"/>
    </row>
    <row r="142" spans="1:51">
      <c r="A142" s="81"/>
      <c r="E142" s="36"/>
      <c r="H142" s="16"/>
      <c r="I142" s="15"/>
      <c r="J142" s="10"/>
      <c r="Z142" s="82"/>
      <c r="AA142" s="83"/>
      <c r="AB142" s="83"/>
      <c r="AC142" s="84"/>
      <c r="AD142" s="84"/>
      <c r="AE142" s="84"/>
      <c r="AF142" s="84"/>
      <c r="AG142" s="84"/>
      <c r="AH142" s="84"/>
      <c r="AI142" s="84"/>
      <c r="AJ142" s="84"/>
      <c r="AK142" s="84"/>
      <c r="AL142" s="20"/>
      <c r="AM142" s="20"/>
      <c r="AN142" s="20"/>
      <c r="AO142" s="20"/>
      <c r="AP142" s="20"/>
      <c r="AQ142" s="20"/>
      <c r="AR142" s="20"/>
      <c r="AS142" s="20"/>
      <c r="AT142" s="20"/>
      <c r="AU142" s="20"/>
      <c r="AV142" s="20"/>
      <c r="AW142" s="20"/>
      <c r="AX142" s="20"/>
      <c r="AY142" s="20"/>
    </row>
    <row r="143" spans="1:51">
      <c r="A143" s="81"/>
      <c r="E143" s="36"/>
      <c r="H143" s="16"/>
      <c r="I143" s="15"/>
      <c r="J143" s="10"/>
      <c r="Z143" s="82"/>
      <c r="AA143" s="83"/>
      <c r="AB143" s="83"/>
      <c r="AC143" s="84"/>
      <c r="AD143" s="84"/>
      <c r="AE143" s="84"/>
      <c r="AF143" s="84"/>
      <c r="AG143" s="84"/>
      <c r="AH143" s="84"/>
      <c r="AI143" s="84"/>
      <c r="AJ143" s="84"/>
      <c r="AK143" s="84"/>
      <c r="AL143" s="20"/>
      <c r="AM143" s="20"/>
      <c r="AN143" s="20"/>
      <c r="AO143" s="20"/>
      <c r="AP143" s="20"/>
      <c r="AQ143" s="20"/>
      <c r="AR143" s="20"/>
      <c r="AS143" s="20"/>
      <c r="AT143" s="20"/>
      <c r="AU143" s="20"/>
      <c r="AV143" s="20"/>
      <c r="AW143" s="20"/>
      <c r="AX143" s="20"/>
      <c r="AY143" s="20"/>
    </row>
    <row r="144" spans="1:51">
      <c r="A144" s="81"/>
      <c r="E144" s="36"/>
      <c r="H144" s="16"/>
      <c r="I144" s="15"/>
      <c r="J144" s="10"/>
      <c r="Z144" s="82"/>
      <c r="AA144" s="83"/>
      <c r="AB144" s="83"/>
      <c r="AC144" s="84"/>
      <c r="AD144" s="84"/>
      <c r="AE144" s="84"/>
      <c r="AF144" s="84"/>
      <c r="AG144" s="84"/>
      <c r="AH144" s="84"/>
      <c r="AI144" s="84"/>
      <c r="AJ144" s="84"/>
      <c r="AK144" s="84"/>
      <c r="AL144" s="20"/>
      <c r="AM144" s="20"/>
      <c r="AN144" s="20"/>
      <c r="AO144" s="20"/>
      <c r="AP144" s="20"/>
      <c r="AQ144" s="20"/>
      <c r="AR144" s="20"/>
      <c r="AS144" s="20"/>
      <c r="AT144" s="20"/>
      <c r="AU144" s="20"/>
      <c r="AV144" s="20"/>
      <c r="AW144" s="20"/>
      <c r="AX144" s="20"/>
      <c r="AY144" s="20"/>
    </row>
    <row r="145" spans="1:53">
      <c r="A145" s="81"/>
      <c r="B145" s="15"/>
      <c r="C145" s="15"/>
      <c r="D145" s="15"/>
      <c r="E145" s="60"/>
      <c r="H145" s="16"/>
      <c r="I145" s="15"/>
      <c r="J145" s="10"/>
      <c r="Z145" s="82"/>
      <c r="AA145" s="83"/>
      <c r="AB145" s="83"/>
      <c r="AC145" s="84"/>
      <c r="AD145" s="84"/>
      <c r="AE145" s="84"/>
      <c r="AF145" s="84"/>
      <c r="AG145" s="84"/>
      <c r="AH145" s="84"/>
      <c r="AI145" s="84"/>
      <c r="AJ145" s="84"/>
      <c r="AK145" s="84"/>
      <c r="AL145" s="20"/>
      <c r="AM145" s="20"/>
      <c r="AN145" s="20"/>
      <c r="AO145" s="20"/>
      <c r="AP145" s="20"/>
      <c r="AQ145" s="20"/>
      <c r="AR145" s="20"/>
      <c r="AS145" s="20"/>
      <c r="AT145" s="20"/>
      <c r="AU145" s="20"/>
      <c r="AV145" s="20"/>
      <c r="AW145" s="20"/>
      <c r="AX145" s="20"/>
      <c r="AY145" s="20"/>
    </row>
    <row r="146" spans="1:53">
      <c r="A146" s="81"/>
      <c r="E146" s="60"/>
      <c r="H146" s="16"/>
      <c r="I146" s="15"/>
      <c r="J146" s="10"/>
      <c r="Z146" s="82"/>
      <c r="AA146" s="83"/>
      <c r="AB146" s="83"/>
      <c r="AC146" s="84"/>
      <c r="AD146" s="84"/>
      <c r="AE146" s="84"/>
      <c r="AF146" s="84"/>
      <c r="AG146" s="84"/>
      <c r="AH146" s="84"/>
      <c r="AI146" s="84"/>
      <c r="AJ146" s="84"/>
      <c r="AK146" s="84"/>
      <c r="AL146" s="20"/>
      <c r="AM146" s="20"/>
      <c r="AN146" s="20"/>
      <c r="AO146" s="20"/>
      <c r="AP146" s="20"/>
      <c r="AQ146" s="20"/>
      <c r="AR146" s="20"/>
      <c r="AS146" s="20"/>
      <c r="AT146" s="20"/>
      <c r="AU146" s="20"/>
      <c r="AV146" s="20"/>
      <c r="AW146" s="20"/>
      <c r="AX146" s="20"/>
      <c r="AY146" s="20"/>
    </row>
    <row r="147" spans="1:53">
      <c r="A147" s="81"/>
      <c r="E147" s="36"/>
      <c r="H147" s="16"/>
      <c r="I147" s="15"/>
      <c r="J147" s="10"/>
      <c r="Z147" s="82"/>
      <c r="AA147" s="83"/>
      <c r="AB147" s="83"/>
      <c r="AC147" s="84"/>
      <c r="AD147" s="84"/>
      <c r="AE147" s="84"/>
      <c r="AF147" s="84"/>
      <c r="AG147" s="84"/>
      <c r="AH147" s="84"/>
      <c r="AI147" s="84"/>
      <c r="AJ147" s="84"/>
      <c r="AK147" s="84"/>
      <c r="AL147" s="20"/>
      <c r="AM147" s="20"/>
      <c r="AN147" s="20"/>
      <c r="AO147" s="20"/>
      <c r="AP147" s="20"/>
      <c r="AQ147" s="20"/>
      <c r="AR147" s="20"/>
      <c r="AS147" s="20"/>
      <c r="AT147" s="20"/>
      <c r="AU147" s="20"/>
      <c r="AV147" s="20"/>
      <c r="AW147" s="20"/>
      <c r="AX147" s="20"/>
      <c r="AY147" s="20"/>
    </row>
    <row r="148" spans="1:53">
      <c r="A148" s="81"/>
      <c r="B148" s="39"/>
      <c r="C148" s="39"/>
      <c r="D148" s="39"/>
      <c r="E148" s="94"/>
      <c r="F148" s="89"/>
      <c r="G148" s="94"/>
      <c r="H148" s="40"/>
      <c r="I148" s="40"/>
      <c r="J148" s="10"/>
      <c r="Z148" s="82"/>
      <c r="AA148" s="83"/>
      <c r="AB148" s="83"/>
      <c r="AC148" s="84"/>
      <c r="AD148" s="84"/>
      <c r="AE148" s="84"/>
      <c r="AF148" s="84"/>
      <c r="AG148" s="84"/>
      <c r="AH148" s="84"/>
      <c r="AI148" s="84"/>
      <c r="AJ148" s="84"/>
      <c r="AK148" s="84"/>
      <c r="AL148" s="20"/>
      <c r="AM148" s="20"/>
      <c r="AN148" s="20"/>
      <c r="AO148" s="20"/>
      <c r="AP148" s="20"/>
      <c r="AQ148" s="20"/>
      <c r="AR148" s="20"/>
      <c r="AS148" s="20"/>
      <c r="AT148" s="20"/>
      <c r="AU148" s="20"/>
      <c r="AV148" s="20"/>
      <c r="AW148" s="20"/>
      <c r="AX148" s="20"/>
      <c r="AY148" s="20"/>
    </row>
    <row r="149" spans="1:53">
      <c r="A149" s="39"/>
      <c r="B149" s="39"/>
      <c r="C149" s="39"/>
      <c r="D149" s="39"/>
      <c r="E149" s="39"/>
      <c r="F149" s="89"/>
      <c r="G149" s="39"/>
      <c r="H149" s="39"/>
      <c r="I149" s="39"/>
      <c r="AM149" s="20"/>
      <c r="AN149" s="20"/>
      <c r="AO149" s="20"/>
      <c r="AP149" s="20"/>
      <c r="AQ149" s="20"/>
      <c r="AR149" s="20"/>
      <c r="AS149" s="20"/>
      <c r="AT149" s="20"/>
      <c r="AU149" s="20"/>
      <c r="AV149" s="20"/>
      <c r="AW149" s="20"/>
      <c r="AX149" s="20"/>
      <c r="AY149" s="20"/>
    </row>
    <row r="150" spans="1:53">
      <c r="A150" s="39"/>
      <c r="B150" s="39"/>
      <c r="C150" s="39"/>
      <c r="D150" s="39"/>
      <c r="E150" s="39"/>
      <c r="F150" s="89"/>
      <c r="G150" s="39"/>
      <c r="H150" s="39"/>
      <c r="I150" s="39"/>
      <c r="AM150" s="20"/>
      <c r="AN150" s="20"/>
      <c r="AO150" s="20"/>
      <c r="AP150" s="20"/>
      <c r="AQ150" s="20"/>
      <c r="AR150" s="20"/>
      <c r="AS150" s="20"/>
      <c r="AT150" s="20"/>
      <c r="AU150" s="20"/>
      <c r="AV150" s="20"/>
      <c r="AW150" s="20"/>
      <c r="AX150" s="20"/>
      <c r="AY150" s="20"/>
    </row>
    <row r="151" spans="1:53">
      <c r="A151" s="39"/>
      <c r="B151" s="39"/>
      <c r="C151" s="39"/>
      <c r="D151" s="39"/>
      <c r="E151" s="39"/>
      <c r="F151" s="89"/>
      <c r="G151" s="39"/>
      <c r="H151" s="39"/>
      <c r="I151" s="39"/>
      <c r="AM151" s="20"/>
      <c r="AN151" s="20"/>
      <c r="AO151" s="20"/>
      <c r="AP151" s="20"/>
      <c r="AQ151" s="20"/>
      <c r="AR151" s="20"/>
      <c r="AS151" s="20"/>
      <c r="AT151" s="20"/>
      <c r="AU151" s="20"/>
      <c r="AV151" s="20"/>
      <c r="AW151" s="20"/>
      <c r="AX151" s="20"/>
      <c r="AY151" s="20"/>
    </row>
    <row r="152" spans="1:53">
      <c r="A152" s="39"/>
      <c r="B152" s="39"/>
      <c r="C152" s="39"/>
      <c r="D152" s="39"/>
      <c r="E152" s="39"/>
      <c r="F152" s="89"/>
      <c r="G152" s="39"/>
      <c r="H152" s="39"/>
      <c r="I152" s="39"/>
      <c r="AM152" s="20"/>
      <c r="AN152" s="20"/>
      <c r="AO152" s="20"/>
      <c r="AP152" s="20"/>
      <c r="AQ152" s="20"/>
      <c r="AR152" s="20"/>
      <c r="AS152" s="20"/>
      <c r="AT152" s="20"/>
      <c r="AU152" s="20"/>
      <c r="AV152" s="20"/>
      <c r="AW152" s="20"/>
      <c r="AX152" s="20"/>
      <c r="AY152" s="20"/>
    </row>
    <row r="153" spans="1:53">
      <c r="A153" s="39"/>
      <c r="B153" s="39"/>
      <c r="C153" s="39"/>
      <c r="D153" s="39"/>
      <c r="E153" s="39"/>
      <c r="F153" s="89"/>
      <c r="G153" s="39"/>
      <c r="H153" s="39"/>
      <c r="I153" s="39"/>
      <c r="AM153" s="20"/>
      <c r="AN153" s="20"/>
      <c r="AO153" s="20"/>
      <c r="AP153" s="20"/>
      <c r="AQ153" s="20"/>
      <c r="AR153" s="20"/>
      <c r="AS153" s="20"/>
      <c r="AT153" s="20"/>
      <c r="AU153" s="20"/>
      <c r="AV153" s="20"/>
      <c r="AW153" s="20"/>
      <c r="AX153" s="20"/>
      <c r="AY153" s="20"/>
    </row>
    <row r="154" spans="1:53">
      <c r="A154" s="39"/>
      <c r="B154" s="39"/>
      <c r="C154" s="39"/>
      <c r="D154" s="39"/>
      <c r="E154" s="39"/>
      <c r="F154" s="89"/>
      <c r="G154" s="39"/>
      <c r="H154" s="39"/>
      <c r="I154" s="39"/>
      <c r="AM154" s="20"/>
      <c r="AN154" s="20"/>
      <c r="AO154" s="20"/>
      <c r="AP154" s="20"/>
      <c r="AQ154" s="20"/>
      <c r="AR154" s="20"/>
      <c r="AS154" s="20"/>
      <c r="AT154" s="20"/>
      <c r="AU154" s="20"/>
      <c r="AV154" s="20"/>
      <c r="AW154" s="20"/>
      <c r="AX154" s="20"/>
      <c r="AY154" s="20"/>
    </row>
    <row r="155" spans="1:53">
      <c r="A155" s="39"/>
      <c r="B155" s="39"/>
      <c r="C155" s="39"/>
      <c r="D155" s="39"/>
      <c r="E155" s="39"/>
      <c r="F155" s="89"/>
      <c r="G155" s="39"/>
      <c r="H155" s="39"/>
      <c r="I155" s="39"/>
      <c r="AM155" s="20"/>
      <c r="AN155" s="20"/>
      <c r="AO155" s="20"/>
      <c r="AP155" s="20"/>
      <c r="AQ155" s="20"/>
      <c r="AR155" s="20"/>
      <c r="AS155" s="20"/>
      <c r="AT155" s="20"/>
      <c r="AU155" s="20"/>
      <c r="AV155" s="20"/>
      <c r="AW155" s="20"/>
      <c r="AX155" s="20"/>
      <c r="AY155" s="20"/>
    </row>
    <row r="156" spans="1:53">
      <c r="A156" s="39"/>
      <c r="B156" s="39"/>
      <c r="C156" s="39"/>
      <c r="D156" s="39"/>
      <c r="E156" s="39"/>
      <c r="F156" s="89"/>
      <c r="G156" s="39"/>
      <c r="H156" s="39"/>
      <c r="I156" s="39"/>
      <c r="AM156" s="20"/>
      <c r="AN156" s="20"/>
      <c r="AO156" s="20"/>
      <c r="AP156" s="20"/>
      <c r="AQ156" s="20"/>
      <c r="AR156" s="20"/>
      <c r="AS156" s="20"/>
      <c r="AT156" s="20"/>
      <c r="AU156" s="20"/>
      <c r="AV156" s="20"/>
      <c r="AW156" s="20"/>
      <c r="AX156" s="20"/>
      <c r="AY156" s="20"/>
    </row>
    <row r="157" spans="1:53">
      <c r="A157" s="39"/>
      <c r="B157" s="39"/>
      <c r="C157" s="39"/>
      <c r="D157" s="39"/>
      <c r="E157" s="39"/>
      <c r="F157" s="89"/>
      <c r="G157" s="39"/>
      <c r="H157" s="39"/>
      <c r="I157" s="39"/>
      <c r="AM157" s="20"/>
      <c r="AN157" s="20"/>
      <c r="AO157" s="20"/>
      <c r="AP157" s="20"/>
      <c r="AQ157" s="20"/>
      <c r="AR157" s="20"/>
      <c r="AS157" s="20"/>
      <c r="AT157" s="20"/>
      <c r="AU157" s="20"/>
      <c r="AV157" s="20"/>
      <c r="AW157" s="20"/>
      <c r="AX157" s="20"/>
      <c r="AY157" s="20"/>
    </row>
    <row r="158" spans="1:53">
      <c r="A158" s="39"/>
      <c r="B158" s="39"/>
      <c r="C158" s="39"/>
      <c r="D158" s="39"/>
      <c r="E158" s="39"/>
      <c r="F158" s="89"/>
      <c r="G158" s="39"/>
      <c r="H158" s="39"/>
      <c r="I158" s="39"/>
    </row>
    <row r="159" spans="1:53">
      <c r="A159" s="39"/>
      <c r="B159" s="39"/>
      <c r="C159" s="39"/>
      <c r="D159" s="39"/>
      <c r="E159" s="39"/>
      <c r="F159" s="89"/>
      <c r="G159" s="39"/>
      <c r="H159" s="39"/>
      <c r="I159" s="39"/>
    </row>
    <row r="160" spans="1:53" s="37" customFormat="1">
      <c r="A160" s="39"/>
      <c r="B160" s="39"/>
      <c r="C160" s="39"/>
      <c r="D160" s="39"/>
      <c r="E160" s="39"/>
      <c r="F160" s="39"/>
      <c r="G160" s="39"/>
      <c r="H160" s="39"/>
      <c r="I160" s="39"/>
      <c r="J160"/>
      <c r="K160"/>
      <c r="L160"/>
      <c r="M160"/>
      <c r="N160"/>
      <c r="O160"/>
      <c r="P160"/>
      <c r="Q160"/>
      <c r="R160"/>
      <c r="S160"/>
      <c r="T160"/>
      <c r="U160"/>
      <c r="V160"/>
      <c r="W160"/>
      <c r="X160"/>
      <c r="Y160"/>
      <c r="Z160"/>
      <c r="AA160"/>
      <c r="AB160"/>
      <c r="AC160"/>
      <c r="AD160"/>
      <c r="AE160"/>
      <c r="AF160"/>
      <c r="AG160"/>
      <c r="AH160"/>
      <c r="AI160"/>
      <c r="AJ160"/>
      <c r="AK160"/>
      <c r="AL160"/>
      <c r="AM160" s="20"/>
      <c r="AN160" s="20"/>
      <c r="AO160" s="20"/>
      <c r="AP160" s="20"/>
      <c r="AQ160" s="20"/>
      <c r="AR160" s="20"/>
      <c r="AS160" s="20"/>
      <c r="AT160" s="20"/>
      <c r="AU160" s="20"/>
      <c r="AV160" s="20"/>
      <c r="AW160" s="20"/>
      <c r="AX160" s="20"/>
      <c r="AY160" s="20"/>
      <c r="AZ160"/>
      <c r="BA160"/>
    </row>
    <row r="161" spans="1:37">
      <c r="A161" s="39"/>
      <c r="B161" s="39"/>
      <c r="C161" s="39"/>
      <c r="D161" s="39"/>
      <c r="E161" s="39"/>
      <c r="F161" s="39"/>
      <c r="G161" s="39"/>
      <c r="H161" s="39"/>
      <c r="I161" s="39"/>
    </row>
    <row r="162" spans="1:37">
      <c r="A162" s="39"/>
      <c r="B162" s="39"/>
      <c r="C162" s="39"/>
      <c r="D162" s="39"/>
      <c r="E162" s="39"/>
      <c r="F162" s="89"/>
      <c r="G162" s="39"/>
      <c r="H162" s="39"/>
      <c r="I162" s="39"/>
    </row>
    <row r="163" spans="1:37">
      <c r="A163" s="39"/>
      <c r="B163" s="39"/>
      <c r="C163" s="39"/>
      <c r="D163" s="39"/>
      <c r="E163" s="39"/>
      <c r="F163" s="89"/>
      <c r="G163" s="39"/>
      <c r="H163" s="39"/>
      <c r="I163" s="39"/>
      <c r="Z163" s="73"/>
      <c r="AA163" s="74"/>
      <c r="AB163" s="74"/>
      <c r="AC163" s="74"/>
      <c r="AD163" s="74"/>
      <c r="AE163" s="74"/>
      <c r="AF163" s="74"/>
      <c r="AG163" s="74"/>
      <c r="AH163" s="74"/>
      <c r="AI163" s="74"/>
      <c r="AJ163" s="74"/>
      <c r="AK163" s="74"/>
    </row>
    <row r="164" spans="1:37" ht="15">
      <c r="A164" s="75"/>
      <c r="B164" s="93"/>
      <c r="C164" s="93"/>
      <c r="D164" s="93"/>
      <c r="E164" s="76"/>
      <c r="F164" s="76"/>
      <c r="G164" s="76"/>
      <c r="H164" s="76"/>
      <c r="I164" s="76"/>
      <c r="Z164" s="78"/>
      <c r="AA164" s="79"/>
      <c r="AB164" s="78"/>
      <c r="AC164" s="78"/>
      <c r="AD164" s="78"/>
      <c r="AE164" s="78"/>
      <c r="AF164" s="78"/>
      <c r="AG164" s="78"/>
      <c r="AH164" s="78"/>
      <c r="AI164" s="78"/>
      <c r="AJ164" s="80"/>
      <c r="AK164" s="80"/>
    </row>
    <row r="165" spans="1:37">
      <c r="A165" s="39"/>
      <c r="B165" s="39"/>
      <c r="C165" s="39"/>
      <c r="D165" s="39"/>
      <c r="E165" s="39"/>
      <c r="F165" s="39"/>
      <c r="G165" s="39"/>
      <c r="H165" s="39"/>
      <c r="I165" s="95"/>
      <c r="Z165" s="82"/>
      <c r="AA165" s="83"/>
      <c r="AB165" s="83"/>
      <c r="AC165" s="84"/>
      <c r="AD165" s="84"/>
      <c r="AE165" s="84"/>
      <c r="AF165" s="84"/>
      <c r="AG165" s="84"/>
      <c r="AH165" s="84"/>
      <c r="AI165" s="84"/>
      <c r="AJ165" s="84"/>
      <c r="AK165" s="84"/>
    </row>
    <row r="166" spans="1:37">
      <c r="A166" s="39"/>
      <c r="B166" s="39"/>
      <c r="C166" s="39"/>
      <c r="D166" s="39"/>
      <c r="E166" s="39"/>
      <c r="F166" s="39"/>
      <c r="G166" s="39"/>
      <c r="H166" s="39"/>
      <c r="I166" s="95"/>
      <c r="Z166" s="82"/>
      <c r="AA166" s="83"/>
      <c r="AB166" s="83"/>
      <c r="AC166" s="84"/>
      <c r="AD166" s="84"/>
      <c r="AE166" s="84"/>
      <c r="AF166" s="84"/>
      <c r="AG166" s="84"/>
      <c r="AH166" s="84"/>
      <c r="AI166" s="84"/>
      <c r="AJ166" s="84"/>
      <c r="AK166" s="84"/>
    </row>
    <row r="167" spans="1:37">
      <c r="G167" s="21"/>
    </row>
    <row r="235" spans="20:20">
      <c r="T235" s="41"/>
    </row>
    <row r="239" spans="20:20">
      <c r="T239" s="15"/>
    </row>
  </sheetData>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AB8C7-DD2D-4D71-A91C-6854BC7DE8AA}">
  <dimension ref="A1:BA239"/>
  <sheetViews>
    <sheetView zoomScale="75" zoomScaleNormal="75" zoomScalePageLayoutView="200" workbookViewId="0"/>
  </sheetViews>
  <sheetFormatPr defaultColWidth="10.6328125" defaultRowHeight="12.6"/>
  <cols>
    <col min="1" max="1" width="5" customWidth="1"/>
    <col min="2" max="2" width="29.7265625" customWidth="1"/>
    <col min="3" max="3" width="3.26953125" customWidth="1"/>
    <col min="4" max="4" width="30.453125" customWidth="1"/>
    <col min="5" max="5" width="12" customWidth="1"/>
    <col min="6" max="6" width="10.7265625" customWidth="1"/>
    <col min="7" max="7" width="7.81640625" customWidth="1"/>
    <col min="8" max="8" width="9.90625" customWidth="1"/>
    <col min="9" max="9" width="21.453125" customWidth="1"/>
    <col min="10" max="10" width="9.6328125" customWidth="1"/>
    <col min="11" max="11" width="11.6328125" customWidth="1"/>
    <col min="12" max="13" width="6.6328125" customWidth="1"/>
    <col min="20" max="20" width="13.1796875" bestFit="1" customWidth="1"/>
    <col min="26" max="27" width="11.6328125" customWidth="1"/>
    <col min="28" max="37" width="5.6328125" customWidth="1"/>
    <col min="39" max="40" width="11.6328125" customWidth="1"/>
    <col min="41" max="50" width="5.6328125" customWidth="1"/>
  </cols>
  <sheetData>
    <row r="1" spans="1:52">
      <c r="A1" s="15"/>
      <c r="B1" s="15"/>
      <c r="D1" s="15"/>
      <c r="E1" s="15"/>
    </row>
    <row r="2" spans="1:52">
      <c r="A2" s="8" t="s">
        <v>267</v>
      </c>
    </row>
    <row r="3" spans="1:52" ht="12.75" customHeight="1">
      <c r="A3" s="20" t="s">
        <v>88</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row>
    <row r="4" spans="1:52" ht="12.75" customHeight="1">
      <c r="A4" s="20" t="s">
        <v>326</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row>
    <row r="5" spans="1:52" ht="12.75" customHeight="1">
      <c r="A5" s="20" t="s">
        <v>245</v>
      </c>
      <c r="B5" s="20"/>
      <c r="C5" s="20"/>
      <c r="D5" s="20"/>
      <c r="E5" s="20"/>
      <c r="F5" s="20"/>
      <c r="G5" s="20"/>
      <c r="H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row>
    <row r="6" spans="1:52" ht="12.75" customHeight="1">
      <c r="A6" s="17" t="s">
        <v>288</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row>
    <row r="7" spans="1:52">
      <c r="H7" s="16"/>
    </row>
    <row r="8" spans="1:52">
      <c r="A8" s="111" t="s">
        <v>307</v>
      </c>
      <c r="H8" s="16"/>
    </row>
    <row r="9" spans="1:52">
      <c r="A9" s="22" t="s">
        <v>3462</v>
      </c>
      <c r="H9" s="16"/>
    </row>
    <row r="10" spans="1:52">
      <c r="A10" s="22" t="s">
        <v>80</v>
      </c>
      <c r="H10" s="16"/>
    </row>
    <row r="11" spans="1:52">
      <c r="A11" s="20" t="s">
        <v>3463</v>
      </c>
      <c r="L11" s="15"/>
      <c r="Z11" s="23" t="s">
        <v>8</v>
      </c>
      <c r="AA11" s="24"/>
      <c r="AB11" s="24"/>
      <c r="AC11" s="24"/>
      <c r="AD11" s="24"/>
      <c r="AE11" s="24"/>
      <c r="AF11" s="24"/>
      <c r="AG11" s="24"/>
      <c r="AH11" s="24"/>
      <c r="AI11" s="24"/>
      <c r="AJ11" s="24"/>
      <c r="AK11" s="24"/>
      <c r="AL11" s="20"/>
      <c r="AM11" s="23" t="s">
        <v>82</v>
      </c>
      <c r="AN11" s="24"/>
      <c r="AO11" s="24"/>
      <c r="AP11" s="24"/>
      <c r="AQ11" s="24"/>
      <c r="AR11" s="24"/>
      <c r="AS11" s="24"/>
      <c r="AT11" s="24"/>
      <c r="AU11" s="24"/>
      <c r="AV11" s="24"/>
      <c r="AW11" s="24"/>
      <c r="AX11" s="24"/>
      <c r="AY11" s="20"/>
    </row>
    <row r="12" spans="1:52" s="1" customFormat="1" ht="30.6">
      <c r="A12" s="11" t="s">
        <v>0</v>
      </c>
      <c r="B12" s="9" t="s">
        <v>263</v>
      </c>
      <c r="C12" s="185" t="s">
        <v>18</v>
      </c>
      <c r="D12" s="186" t="s">
        <v>264</v>
      </c>
      <c r="E12" s="187" t="s">
        <v>252</v>
      </c>
      <c r="F12" s="18" t="s">
        <v>11</v>
      </c>
      <c r="G12" s="18" t="s">
        <v>10</v>
      </c>
      <c r="H12" s="18" t="s">
        <v>4</v>
      </c>
      <c r="I12" s="18" t="s">
        <v>7</v>
      </c>
      <c r="J12" s="13" t="s">
        <v>83</v>
      </c>
      <c r="Z12" s="25" t="s">
        <v>6</v>
      </c>
      <c r="AA12" s="35" t="s">
        <v>5</v>
      </c>
      <c r="AB12" s="25" t="s">
        <v>81</v>
      </c>
      <c r="AC12" s="25"/>
      <c r="AD12" s="25"/>
      <c r="AE12" s="25"/>
      <c r="AF12" s="25"/>
      <c r="AG12" s="25"/>
      <c r="AH12" s="25"/>
      <c r="AI12" s="25"/>
      <c r="AJ12" s="26"/>
      <c r="AK12" s="26"/>
      <c r="AL12" s="27"/>
      <c r="AM12" s="25" t="s">
        <v>6</v>
      </c>
      <c r="AN12" s="35" t="s">
        <v>5</v>
      </c>
      <c r="AO12" s="25" t="s">
        <v>81</v>
      </c>
      <c r="AP12" s="25"/>
      <c r="AQ12" s="25"/>
      <c r="AR12" s="26"/>
      <c r="AS12" s="26"/>
      <c r="AT12" s="26"/>
      <c r="AU12" s="26"/>
      <c r="AV12" s="26"/>
      <c r="AW12" s="26"/>
      <c r="AX12" s="26"/>
      <c r="AY12" s="20"/>
      <c r="AZ12"/>
    </row>
    <row r="13" spans="1:52">
      <c r="A13" s="4"/>
      <c r="B13" s="39" t="s">
        <v>2111</v>
      </c>
      <c r="C13" s="68" t="str">
        <f>'Idemat2026 db (simple)'!E535</f>
        <v xml:space="preserve">kg </v>
      </c>
      <c r="D13" s="68" t="str">
        <f>'Idemat2026 db (simple)'!F535</f>
        <v>Steel virgin + 15% scrap BOF for beams &amp; sheet</v>
      </c>
      <c r="E13" s="68">
        <f>'Idemat2026 db (simple)'!J535</f>
        <v>0.58620618474717556</v>
      </c>
      <c r="F13" s="39">
        <v>1000</v>
      </c>
      <c r="G13" s="39">
        <v>1.3</v>
      </c>
      <c r="H13" s="14">
        <v>0.3</v>
      </c>
      <c r="I13" s="16" t="s">
        <v>287</v>
      </c>
      <c r="J13" s="10">
        <f t="shared" ref="J13:J29" si="0">E13*F13*G13</f>
        <v>762.06804017132833</v>
      </c>
      <c r="Z13" s="31" t="str">
        <f t="shared" ref="Z13:Z35" si="1">B13</f>
        <v>Steel, BOF</v>
      </c>
      <c r="AA13" s="32">
        <f t="shared" ref="AA13:AA35" si="2">J13 - (J13*H13)</f>
        <v>533.44762811992985</v>
      </c>
      <c r="AB13" s="32">
        <f t="shared" ref="AB13:AB43" si="3">$J13*$H13*2/10</f>
        <v>45.724082410279699</v>
      </c>
      <c r="AC13" s="28">
        <f t="shared" ref="AC13:AK28" si="4">AB13</f>
        <v>45.724082410279699</v>
      </c>
      <c r="AD13" s="28">
        <f t="shared" si="4"/>
        <v>45.724082410279699</v>
      </c>
      <c r="AE13" s="28">
        <f t="shared" si="4"/>
        <v>45.724082410279699</v>
      </c>
      <c r="AF13" s="28">
        <f t="shared" si="4"/>
        <v>45.724082410279699</v>
      </c>
      <c r="AG13" s="28">
        <f t="shared" si="4"/>
        <v>45.724082410279699</v>
      </c>
      <c r="AH13" s="28">
        <f t="shared" si="4"/>
        <v>45.724082410279699</v>
      </c>
      <c r="AI13" s="28">
        <f t="shared" si="4"/>
        <v>45.724082410279699</v>
      </c>
      <c r="AJ13" s="28">
        <f t="shared" si="4"/>
        <v>45.724082410279699</v>
      </c>
      <c r="AK13" s="28">
        <f t="shared" si="4"/>
        <v>45.724082410279699</v>
      </c>
      <c r="AL13" s="20"/>
      <c r="AM13" s="31" t="s">
        <v>9</v>
      </c>
      <c r="AN13" s="32">
        <f t="shared" ref="AN13:AX13" si="5">SUM(AA13:AA35)</f>
        <v>6339.5235522886032</v>
      </c>
      <c r="AO13" s="32">
        <f t="shared" si="5"/>
        <v>320.83947084840304</v>
      </c>
      <c r="AP13" s="28">
        <f t="shared" si="5"/>
        <v>320.83947084840304</v>
      </c>
      <c r="AQ13" s="28">
        <f t="shared" si="5"/>
        <v>320.83947084840304</v>
      </c>
      <c r="AR13" s="28">
        <f t="shared" si="5"/>
        <v>320.83947084840304</v>
      </c>
      <c r="AS13" s="28">
        <f t="shared" si="5"/>
        <v>320.83947084840304</v>
      </c>
      <c r="AT13" s="28">
        <f t="shared" si="5"/>
        <v>320.83947084840304</v>
      </c>
      <c r="AU13" s="28">
        <f t="shared" si="5"/>
        <v>320.83947084840304</v>
      </c>
      <c r="AV13" s="28">
        <f t="shared" si="5"/>
        <v>320.83947084840304</v>
      </c>
      <c r="AW13" s="28">
        <f t="shared" si="5"/>
        <v>320.83947084840304</v>
      </c>
      <c r="AX13" s="28">
        <f t="shared" si="5"/>
        <v>320.83947084840304</v>
      </c>
      <c r="AY13" s="20"/>
    </row>
    <row r="14" spans="1:52">
      <c r="A14" s="4"/>
      <c r="B14" s="39" t="s">
        <v>250</v>
      </c>
      <c r="C14" s="67" t="str">
        <f>'Idemat2026 db (simple)'!E1833</f>
        <v xml:space="preserve">kg </v>
      </c>
      <c r="D14" s="67" t="str">
        <f>'Idemat2026 db (simple)'!F1833</f>
        <v>Rolling steel</v>
      </c>
      <c r="E14" s="67">
        <f>'Idemat2026 db (simple)'!J1833</f>
        <v>2.6268042486352779E-2</v>
      </c>
      <c r="F14" s="39">
        <v>1000</v>
      </c>
      <c r="G14" s="39">
        <v>1</v>
      </c>
      <c r="H14" s="16">
        <v>0.3</v>
      </c>
      <c r="I14" s="16" t="s">
        <v>280</v>
      </c>
      <c r="J14" s="10">
        <f t="shared" si="0"/>
        <v>26.26804248635278</v>
      </c>
      <c r="Z14" s="31" t="str">
        <f t="shared" si="1"/>
        <v>steel, rolling</v>
      </c>
      <c r="AA14" s="32">
        <f t="shared" si="2"/>
        <v>18.387629740446947</v>
      </c>
      <c r="AB14" s="32">
        <f t="shared" si="3"/>
        <v>1.5760825491811667</v>
      </c>
      <c r="AC14" s="28">
        <f t="shared" si="4"/>
        <v>1.5760825491811667</v>
      </c>
      <c r="AD14" s="28">
        <f t="shared" si="4"/>
        <v>1.5760825491811667</v>
      </c>
      <c r="AE14" s="28">
        <f t="shared" si="4"/>
        <v>1.5760825491811667</v>
      </c>
      <c r="AF14" s="28">
        <f t="shared" si="4"/>
        <v>1.5760825491811667</v>
      </c>
      <c r="AG14" s="28">
        <f t="shared" si="4"/>
        <v>1.5760825491811667</v>
      </c>
      <c r="AH14" s="28">
        <f t="shared" si="4"/>
        <v>1.5760825491811667</v>
      </c>
      <c r="AI14" s="28">
        <f t="shared" si="4"/>
        <v>1.5760825491811667</v>
      </c>
      <c r="AJ14" s="28">
        <f t="shared" si="4"/>
        <v>1.5760825491811667</v>
      </c>
      <c r="AK14" s="28">
        <f t="shared" si="4"/>
        <v>1.5760825491811667</v>
      </c>
      <c r="AL14" s="20"/>
      <c r="AM14" s="31" t="s">
        <v>1</v>
      </c>
      <c r="AN14" s="32">
        <f>SUM(AA37:AA42)</f>
        <v>73.605950676691037</v>
      </c>
      <c r="AO14" s="32">
        <f t="shared" ref="AO14:AX14" si="6">SUM(AB37:AB42)</f>
        <v>6.3090814865735165</v>
      </c>
      <c r="AP14" s="32">
        <f t="shared" si="6"/>
        <v>6.3090814865735165</v>
      </c>
      <c r="AQ14" s="32">
        <f t="shared" si="6"/>
        <v>6.3090814865735165</v>
      </c>
      <c r="AR14" s="32">
        <f t="shared" si="6"/>
        <v>6.3090814865735165</v>
      </c>
      <c r="AS14" s="32">
        <f t="shared" si="6"/>
        <v>6.3090814865735165</v>
      </c>
      <c r="AT14" s="32">
        <f t="shared" si="6"/>
        <v>6.3090814865735165</v>
      </c>
      <c r="AU14" s="32">
        <f t="shared" si="6"/>
        <v>6.3090814865735165</v>
      </c>
      <c r="AV14" s="32">
        <f t="shared" si="6"/>
        <v>6.3090814865735165</v>
      </c>
      <c r="AW14" s="32">
        <f t="shared" si="6"/>
        <v>6.3090814865735165</v>
      </c>
      <c r="AX14" s="32">
        <f t="shared" si="6"/>
        <v>6.3090814865735165</v>
      </c>
      <c r="AY14" s="20"/>
    </row>
    <row r="15" spans="1:52">
      <c r="A15" s="4"/>
      <c r="B15" s="39" t="s">
        <v>2110</v>
      </c>
      <c r="C15" s="67" t="str">
        <f>'Idemat2026 db (simple)'!E673</f>
        <v xml:space="preserve">kg </v>
      </c>
      <c r="D15" s="67" t="str">
        <f>'Idemat2026 db (simple)'!F673</f>
        <v>Aluminium trade mix Europe (79% prim 21% sec)</v>
      </c>
      <c r="E15" s="67">
        <f>'Idemat2026 db (simple)'!J673</f>
        <v>1.5294316423858301</v>
      </c>
      <c r="F15" s="39">
        <v>700</v>
      </c>
      <c r="G15" s="39">
        <v>1.3</v>
      </c>
      <c r="H15" s="16">
        <v>0.3</v>
      </c>
      <c r="I15" s="16" t="s">
        <v>287</v>
      </c>
      <c r="J15" s="10">
        <f t="shared" si="0"/>
        <v>1391.7827945711053</v>
      </c>
      <c r="Z15" s="31" t="str">
        <f t="shared" si="1"/>
        <v>Aluminum</v>
      </c>
      <c r="AA15" s="32">
        <f t="shared" si="2"/>
        <v>974.24795619977374</v>
      </c>
      <c r="AB15" s="32">
        <f t="shared" si="3"/>
        <v>83.506967674266321</v>
      </c>
      <c r="AC15" s="28">
        <f t="shared" si="4"/>
        <v>83.506967674266321</v>
      </c>
      <c r="AD15" s="28">
        <f t="shared" si="4"/>
        <v>83.506967674266321</v>
      </c>
      <c r="AE15" s="28">
        <f t="shared" si="4"/>
        <v>83.506967674266321</v>
      </c>
      <c r="AF15" s="28">
        <f t="shared" si="4"/>
        <v>83.506967674266321</v>
      </c>
      <c r="AG15" s="28">
        <f t="shared" si="4"/>
        <v>83.506967674266321</v>
      </c>
      <c r="AH15" s="28">
        <f t="shared" si="4"/>
        <v>83.506967674266321</v>
      </c>
      <c r="AI15" s="28">
        <f t="shared" si="4"/>
        <v>83.506967674266321</v>
      </c>
      <c r="AJ15" s="28">
        <f t="shared" si="4"/>
        <v>83.506967674266321</v>
      </c>
      <c r="AK15" s="28">
        <f t="shared" si="4"/>
        <v>83.506967674266321</v>
      </c>
      <c r="AL15" s="20"/>
      <c r="AM15" s="31" t="s">
        <v>2</v>
      </c>
      <c r="AN15" s="32">
        <f>SUM(AA45:AA49)</f>
        <v>1871.9180992511999</v>
      </c>
      <c r="AO15" s="32">
        <f t="shared" ref="AO15:AX15" si="7">SUM(AB45:AB49)</f>
        <v>160.45012279295997</v>
      </c>
      <c r="AP15" s="32">
        <f t="shared" si="7"/>
        <v>160.45012279295997</v>
      </c>
      <c r="AQ15" s="32">
        <f t="shared" si="7"/>
        <v>160.45012279295997</v>
      </c>
      <c r="AR15" s="32">
        <f t="shared" si="7"/>
        <v>160.45012279295997</v>
      </c>
      <c r="AS15" s="32">
        <f t="shared" si="7"/>
        <v>160.45012279295997</v>
      </c>
      <c r="AT15" s="32">
        <f t="shared" si="7"/>
        <v>160.45012279295997</v>
      </c>
      <c r="AU15" s="32">
        <f t="shared" si="7"/>
        <v>160.45012279295997</v>
      </c>
      <c r="AV15" s="32">
        <f t="shared" si="7"/>
        <v>160.45012279295997</v>
      </c>
      <c r="AW15" s="32">
        <f t="shared" si="7"/>
        <v>160.45012279295997</v>
      </c>
      <c r="AX15" s="32">
        <f t="shared" si="7"/>
        <v>160.45012279295997</v>
      </c>
      <c r="AY15" s="20"/>
    </row>
    <row r="16" spans="1:52">
      <c r="A16" s="4"/>
      <c r="B16" s="39" t="s">
        <v>246</v>
      </c>
      <c r="C16" s="67" t="str">
        <f>'Idemat2026 db (simple)'!E1878</f>
        <v xml:space="preserve">kg </v>
      </c>
      <c r="D16" s="67" t="str">
        <f>'Idemat2026 db (simple)'!F1878</f>
        <v>Rolling aluminium sheet</v>
      </c>
      <c r="E16" s="67">
        <f>'Idemat2026 db (simple)'!J1878</f>
        <v>9.2423282766584625E-2</v>
      </c>
      <c r="F16" s="39">
        <v>700</v>
      </c>
      <c r="G16" s="39">
        <v>1</v>
      </c>
      <c r="H16" s="16">
        <v>0.3</v>
      </c>
      <c r="I16" s="16" t="s">
        <v>286</v>
      </c>
      <c r="J16" s="10">
        <f t="shared" si="0"/>
        <v>64.696297936609241</v>
      </c>
      <c r="Z16" s="31" t="str">
        <f t="shared" si="1"/>
        <v>Aluminium, processing</v>
      </c>
      <c r="AA16" s="32">
        <f t="shared" si="2"/>
        <v>45.28740855562647</v>
      </c>
      <c r="AB16" s="32">
        <f t="shared" si="3"/>
        <v>3.881777876196554</v>
      </c>
      <c r="AC16" s="28">
        <f t="shared" si="4"/>
        <v>3.881777876196554</v>
      </c>
      <c r="AD16" s="28">
        <f t="shared" si="4"/>
        <v>3.881777876196554</v>
      </c>
      <c r="AE16" s="28">
        <f t="shared" si="4"/>
        <v>3.881777876196554</v>
      </c>
      <c r="AF16" s="28">
        <f t="shared" si="4"/>
        <v>3.881777876196554</v>
      </c>
      <c r="AG16" s="28">
        <f t="shared" si="4"/>
        <v>3.881777876196554</v>
      </c>
      <c r="AH16" s="28">
        <f t="shared" si="4"/>
        <v>3.881777876196554</v>
      </c>
      <c r="AI16" s="28">
        <f t="shared" si="4"/>
        <v>3.881777876196554</v>
      </c>
      <c r="AJ16" s="28">
        <f t="shared" si="4"/>
        <v>3.881777876196554</v>
      </c>
      <c r="AK16" s="28">
        <f t="shared" si="4"/>
        <v>3.881777876196554</v>
      </c>
      <c r="AL16" s="20"/>
      <c r="AM16" s="31" t="s">
        <v>3</v>
      </c>
      <c r="AN16" s="32">
        <f>SUM(AA51:AA66)</f>
        <v>-56.136977698189781</v>
      </c>
      <c r="AO16" s="32">
        <f t="shared" ref="AO16:AX16" si="8">SUM(AB51:AB66)</f>
        <v>-4.8117409455591238</v>
      </c>
      <c r="AP16" s="28">
        <f t="shared" si="8"/>
        <v>-4.8117409455591238</v>
      </c>
      <c r="AQ16" s="28">
        <f t="shared" si="8"/>
        <v>-4.8117409455591238</v>
      </c>
      <c r="AR16" s="28">
        <f t="shared" si="8"/>
        <v>-4.8117409455591238</v>
      </c>
      <c r="AS16" s="28">
        <f t="shared" si="8"/>
        <v>-4.8117409455591238</v>
      </c>
      <c r="AT16" s="28">
        <f t="shared" si="8"/>
        <v>-4.8117409455591238</v>
      </c>
      <c r="AU16" s="28">
        <f t="shared" si="8"/>
        <v>-4.8117409455591238</v>
      </c>
      <c r="AV16" s="28">
        <f t="shared" si="8"/>
        <v>-4.8117409455591238</v>
      </c>
      <c r="AW16" s="28">
        <f t="shared" si="8"/>
        <v>-4.8117409455591238</v>
      </c>
      <c r="AX16" s="28">
        <f t="shared" si="8"/>
        <v>-4.8117409455591238</v>
      </c>
      <c r="AY16" s="20"/>
    </row>
    <row r="17" spans="1:51">
      <c r="A17" s="4"/>
      <c r="B17" s="39" t="s">
        <v>247</v>
      </c>
      <c r="C17" s="67" t="str">
        <f>'Idemat2026 db (simple)'!E978</f>
        <v xml:space="preserve">kg </v>
      </c>
      <c r="D17" s="67" t="str">
        <f>'Idemat2026 db (simple)'!F978</f>
        <v>PP (Polypropylene)</v>
      </c>
      <c r="E17" s="67">
        <f>'Idemat2026 db (simple)'!J978</f>
        <v>1.20927091678</v>
      </c>
      <c r="F17" s="39">
        <v>100</v>
      </c>
      <c r="G17" s="39">
        <v>1</v>
      </c>
      <c r="H17" s="14">
        <v>0.3</v>
      </c>
      <c r="I17" s="16" t="s">
        <v>281</v>
      </c>
      <c r="J17" s="10">
        <f t="shared" si="0"/>
        <v>120.927091678</v>
      </c>
      <c r="Z17" s="31" t="str">
        <f t="shared" si="1"/>
        <v>polymers (take PP)</v>
      </c>
      <c r="AA17" s="32">
        <f t="shared" si="2"/>
        <v>84.648964174599996</v>
      </c>
      <c r="AB17" s="32">
        <f t="shared" si="3"/>
        <v>7.2556255006799999</v>
      </c>
      <c r="AC17" s="28">
        <f t="shared" si="4"/>
        <v>7.2556255006799999</v>
      </c>
      <c r="AD17" s="28">
        <f t="shared" si="4"/>
        <v>7.2556255006799999</v>
      </c>
      <c r="AE17" s="28">
        <f t="shared" si="4"/>
        <v>7.2556255006799999</v>
      </c>
      <c r="AF17" s="28">
        <f t="shared" si="4"/>
        <v>7.2556255006799999</v>
      </c>
      <c r="AG17" s="28">
        <f t="shared" si="4"/>
        <v>7.2556255006799999</v>
      </c>
      <c r="AH17" s="28">
        <f t="shared" si="4"/>
        <v>7.2556255006799999</v>
      </c>
      <c r="AI17" s="28">
        <f t="shared" si="4"/>
        <v>7.2556255006799999</v>
      </c>
      <c r="AJ17" s="28">
        <f t="shared" si="4"/>
        <v>7.2556255006799999</v>
      </c>
      <c r="AK17" s="28">
        <f t="shared" si="4"/>
        <v>7.2556255006799999</v>
      </c>
      <c r="AL17" s="20"/>
      <c r="AY17" s="20"/>
    </row>
    <row r="18" spans="1:51">
      <c r="A18" s="4"/>
      <c r="B18" s="39" t="s">
        <v>248</v>
      </c>
      <c r="C18" s="67" t="str">
        <f>'Idemat2026 db (simple)'!E1911</f>
        <v xml:space="preserve">kg </v>
      </c>
      <c r="D18" s="67" t="str">
        <f>'Idemat2026 db (simple)'!F1911</f>
        <v>extrusion - production site</v>
      </c>
      <c r="E18" s="67">
        <f>'Idemat2026 db (simple)'!J1911</f>
        <v>6.1767833590000001E-2</v>
      </c>
      <c r="F18" s="39">
        <v>100</v>
      </c>
      <c r="G18" s="39">
        <v>1</v>
      </c>
      <c r="H18" s="16">
        <v>0.1</v>
      </c>
      <c r="I18" s="16" t="s">
        <v>282</v>
      </c>
      <c r="J18" s="10">
        <f t="shared" si="0"/>
        <v>6.1767833589999999</v>
      </c>
      <c r="Z18" s="31" t="str">
        <f t="shared" si="1"/>
        <v>polymers extrusion</v>
      </c>
      <c r="AA18" s="32">
        <f t="shared" si="2"/>
        <v>5.5591050230999999</v>
      </c>
      <c r="AB18" s="32">
        <f t="shared" si="3"/>
        <v>0.12353566718</v>
      </c>
      <c r="AC18" s="28">
        <f t="shared" si="4"/>
        <v>0.12353566718</v>
      </c>
      <c r="AD18" s="28">
        <f t="shared" si="4"/>
        <v>0.12353566718</v>
      </c>
      <c r="AE18" s="28">
        <f t="shared" si="4"/>
        <v>0.12353566718</v>
      </c>
      <c r="AF18" s="28">
        <f t="shared" si="4"/>
        <v>0.12353566718</v>
      </c>
      <c r="AG18" s="28">
        <f t="shared" si="4"/>
        <v>0.12353566718</v>
      </c>
      <c r="AH18" s="28">
        <f t="shared" si="4"/>
        <v>0.12353566718</v>
      </c>
      <c r="AI18" s="28">
        <f t="shared" si="4"/>
        <v>0.12353566718</v>
      </c>
      <c r="AJ18" s="28">
        <f t="shared" si="4"/>
        <v>0.12353566718</v>
      </c>
      <c r="AK18" s="28">
        <f t="shared" si="4"/>
        <v>0.12353566718</v>
      </c>
      <c r="AL18" s="20"/>
      <c r="AM18" s="20"/>
      <c r="AN18" s="20"/>
      <c r="AO18" s="20"/>
      <c r="AP18" s="20"/>
      <c r="AQ18" s="20"/>
      <c r="AR18" s="20"/>
      <c r="AS18" s="20"/>
      <c r="AT18" s="20"/>
      <c r="AU18" s="20"/>
      <c r="AV18" s="20"/>
      <c r="AW18" s="20"/>
      <c r="AX18" s="20"/>
      <c r="AY18" s="20"/>
    </row>
    <row r="19" spans="1:51">
      <c r="A19" s="4"/>
      <c r="B19" s="39" t="s">
        <v>256</v>
      </c>
      <c r="C19" s="67" t="str">
        <f>'Idemat2026 db (simple)'!E384</f>
        <v xml:space="preserve">kg </v>
      </c>
      <c r="D19" s="67" t="str">
        <f>'Idemat2026 db (simple)'!F384</f>
        <v>Lithium NMC 811 (215 Wh per kg incl packaging excl electronics)</v>
      </c>
      <c r="E19" s="67">
        <f>'Idemat2026 db (simple)'!J384</f>
        <v>10.36911414727161</v>
      </c>
      <c r="F19" s="39">
        <v>375</v>
      </c>
      <c r="G19" s="39">
        <v>1</v>
      </c>
      <c r="H19" s="16">
        <v>0.1</v>
      </c>
      <c r="I19" s="16" t="s">
        <v>285</v>
      </c>
      <c r="J19" s="10">
        <f t="shared" si="0"/>
        <v>3888.4178052268535</v>
      </c>
      <c r="Z19" s="31" t="str">
        <f t="shared" si="1"/>
        <v>li-ion battery (take NMC811) excl electronics</v>
      </c>
      <c r="AA19" s="32">
        <f t="shared" si="2"/>
        <v>3499.576024704168</v>
      </c>
      <c r="AB19" s="32">
        <f t="shared" si="3"/>
        <v>77.768356104537077</v>
      </c>
      <c r="AC19" s="28">
        <f t="shared" si="4"/>
        <v>77.768356104537077</v>
      </c>
      <c r="AD19" s="28">
        <f t="shared" si="4"/>
        <v>77.768356104537077</v>
      </c>
      <c r="AE19" s="28">
        <f t="shared" si="4"/>
        <v>77.768356104537077</v>
      </c>
      <c r="AF19" s="28">
        <f t="shared" si="4"/>
        <v>77.768356104537077</v>
      </c>
      <c r="AG19" s="28">
        <f t="shared" si="4"/>
        <v>77.768356104537077</v>
      </c>
      <c r="AH19" s="28">
        <f t="shared" si="4"/>
        <v>77.768356104537077</v>
      </c>
      <c r="AI19" s="28">
        <f t="shared" si="4"/>
        <v>77.768356104537077</v>
      </c>
      <c r="AJ19" s="28">
        <f t="shared" si="4"/>
        <v>77.768356104537077</v>
      </c>
      <c r="AK19" s="28">
        <f t="shared" si="4"/>
        <v>77.768356104537077</v>
      </c>
      <c r="AL19" s="20"/>
      <c r="AM19" s="20"/>
      <c r="AN19" s="20"/>
      <c r="AO19" s="20"/>
      <c r="AP19" s="20"/>
      <c r="AQ19" s="20"/>
      <c r="AR19" s="20"/>
      <c r="AS19" s="20"/>
      <c r="AT19" s="20"/>
      <c r="AU19" s="20"/>
      <c r="AV19" s="20"/>
      <c r="AW19" s="20"/>
      <c r="AX19" s="20"/>
      <c r="AY19" s="20"/>
    </row>
    <row r="20" spans="1:51">
      <c r="A20" s="4"/>
      <c r="B20" s="39" t="s">
        <v>1194</v>
      </c>
      <c r="C20" s="67" t="str">
        <f>'Idemat2026 db (simple)'!E374</f>
        <v xml:space="preserve">p </v>
      </c>
      <c r="D20" s="67" t="str">
        <f>'Idemat2026 db (simple)'!F374</f>
        <v>Computer laptop - 14 inch display</v>
      </c>
      <c r="E20" s="67">
        <f>'Idemat2026 db (simple)'!J374</f>
        <v>37.074278104003483</v>
      </c>
      <c r="F20" s="39">
        <v>2</v>
      </c>
      <c r="G20" s="39">
        <v>1</v>
      </c>
      <c r="H20" s="16">
        <v>0.3</v>
      </c>
      <c r="I20" s="16" t="s">
        <v>282</v>
      </c>
      <c r="J20" s="10">
        <f t="shared" si="0"/>
        <v>74.148556208006966</v>
      </c>
      <c r="Z20" s="31" t="str">
        <f t="shared" si="1"/>
        <v>electronics, take labtops</v>
      </c>
      <c r="AA20" s="32">
        <f t="shared" si="2"/>
        <v>51.903989345604877</v>
      </c>
      <c r="AB20" s="32">
        <f t="shared" si="3"/>
        <v>4.4489133724804173</v>
      </c>
      <c r="AC20" s="28">
        <f t="shared" si="4"/>
        <v>4.4489133724804173</v>
      </c>
      <c r="AD20" s="28">
        <f t="shared" si="4"/>
        <v>4.4489133724804173</v>
      </c>
      <c r="AE20" s="28">
        <f t="shared" si="4"/>
        <v>4.4489133724804173</v>
      </c>
      <c r="AF20" s="28">
        <f t="shared" si="4"/>
        <v>4.4489133724804173</v>
      </c>
      <c r="AG20" s="28">
        <f t="shared" si="4"/>
        <v>4.4489133724804173</v>
      </c>
      <c r="AH20" s="28">
        <f t="shared" si="4"/>
        <v>4.4489133724804173</v>
      </c>
      <c r="AI20" s="28">
        <f t="shared" si="4"/>
        <v>4.4489133724804173</v>
      </c>
      <c r="AJ20" s="28">
        <f t="shared" si="4"/>
        <v>4.4489133724804173</v>
      </c>
      <c r="AK20" s="28">
        <f t="shared" si="4"/>
        <v>4.4489133724804173</v>
      </c>
      <c r="AL20" s="20"/>
      <c r="AM20" s="20"/>
      <c r="AN20" s="20"/>
      <c r="AO20" s="20"/>
      <c r="AP20" s="20"/>
      <c r="AQ20" s="20"/>
      <c r="AR20" s="20"/>
      <c r="AS20" s="20"/>
      <c r="AT20" s="20"/>
      <c r="AU20" s="20"/>
      <c r="AV20" s="20"/>
      <c r="AW20" s="20"/>
      <c r="AX20" s="20"/>
      <c r="AY20" s="20"/>
    </row>
    <row r="21" spans="1:51">
      <c r="A21" s="4"/>
      <c r="B21" s="39" t="s">
        <v>1193</v>
      </c>
      <c r="C21" s="67" t="str">
        <f>'Idemat2026 db (simple)'!E680</f>
        <v xml:space="preserve">kg </v>
      </c>
      <c r="D21" s="67" t="str">
        <f>'Idemat2026 db (simple)'!F680</f>
        <v>Copper wire - plate - tube - trade mix ( 68% prim 32% sec)</v>
      </c>
      <c r="E21" s="67">
        <f>'Idemat2026 db (simple)'!J680</f>
        <v>3.5803238517608706</v>
      </c>
      <c r="F21" s="39">
        <v>20</v>
      </c>
      <c r="G21" s="39">
        <v>1</v>
      </c>
      <c r="H21" s="16">
        <v>0.3</v>
      </c>
      <c r="I21" s="16" t="s">
        <v>283</v>
      </c>
      <c r="J21" s="10">
        <f t="shared" si="0"/>
        <v>71.606477035217409</v>
      </c>
      <c r="Z21" s="31" t="str">
        <f t="shared" si="1"/>
        <v>copper, trade</v>
      </c>
      <c r="AA21" s="32">
        <f t="shared" si="2"/>
        <v>50.124533924652184</v>
      </c>
      <c r="AB21" s="32">
        <f t="shared" si="3"/>
        <v>4.2963886221130441</v>
      </c>
      <c r="AC21" s="28">
        <f t="shared" si="4"/>
        <v>4.2963886221130441</v>
      </c>
      <c r="AD21" s="28">
        <f t="shared" si="4"/>
        <v>4.2963886221130441</v>
      </c>
      <c r="AE21" s="28">
        <f t="shared" si="4"/>
        <v>4.2963886221130441</v>
      </c>
      <c r="AF21" s="28">
        <f t="shared" si="4"/>
        <v>4.2963886221130441</v>
      </c>
      <c r="AG21" s="28">
        <f t="shared" si="4"/>
        <v>4.2963886221130441</v>
      </c>
      <c r="AH21" s="28">
        <f t="shared" si="4"/>
        <v>4.2963886221130441</v>
      </c>
      <c r="AI21" s="28">
        <f t="shared" si="4"/>
        <v>4.2963886221130441</v>
      </c>
      <c r="AJ21" s="28">
        <f t="shared" si="4"/>
        <v>4.2963886221130441</v>
      </c>
      <c r="AK21" s="28">
        <f t="shared" si="4"/>
        <v>4.2963886221130441</v>
      </c>
      <c r="AL21" s="20"/>
      <c r="AM21" s="20"/>
      <c r="AN21" s="20"/>
      <c r="AO21" s="20"/>
      <c r="AP21" s="20"/>
      <c r="AQ21" s="20"/>
      <c r="AR21" s="20"/>
      <c r="AS21" s="20"/>
      <c r="AT21" s="20"/>
      <c r="AU21" s="20"/>
      <c r="AV21" s="20"/>
      <c r="AW21" s="20"/>
      <c r="AX21" s="20"/>
      <c r="AY21" s="20"/>
    </row>
    <row r="22" spans="1:51">
      <c r="A22" s="4"/>
      <c r="B22" s="39" t="s">
        <v>254</v>
      </c>
      <c r="C22" s="67" t="str">
        <f>'Idemat2026 db (simple)'!E849</f>
        <v xml:space="preserve">kg </v>
      </c>
      <c r="D22" s="67" t="str">
        <f>'Idemat2026 db (simple)'!F849</f>
        <v>Neodymium magnet (NdFeB) corrosion resistant 40 MGOe</v>
      </c>
      <c r="E22" s="67">
        <f>'Idemat2026 db (simple)'!J849</f>
        <v>130.40443100287271</v>
      </c>
      <c r="F22" s="39">
        <v>2</v>
      </c>
      <c r="G22" s="39">
        <v>1</v>
      </c>
      <c r="H22" s="16">
        <v>0.3</v>
      </c>
      <c r="I22" s="16" t="s">
        <v>284</v>
      </c>
      <c r="J22" s="10">
        <f t="shared" si="0"/>
        <v>260.80886200574542</v>
      </c>
      <c r="Z22" s="31" t="str">
        <f t="shared" si="1"/>
        <v>magnets</v>
      </c>
      <c r="AA22" s="32">
        <f t="shared" si="2"/>
        <v>182.56620340402179</v>
      </c>
      <c r="AB22" s="32">
        <f t="shared" si="3"/>
        <v>15.648531720344725</v>
      </c>
      <c r="AC22" s="28">
        <f t="shared" si="4"/>
        <v>15.648531720344725</v>
      </c>
      <c r="AD22" s="28">
        <f t="shared" si="4"/>
        <v>15.648531720344725</v>
      </c>
      <c r="AE22" s="28">
        <f t="shared" si="4"/>
        <v>15.648531720344725</v>
      </c>
      <c r="AF22" s="28">
        <f t="shared" si="4"/>
        <v>15.648531720344725</v>
      </c>
      <c r="AG22" s="28">
        <f t="shared" si="4"/>
        <v>15.648531720344725</v>
      </c>
      <c r="AH22" s="28">
        <f t="shared" si="4"/>
        <v>15.648531720344725</v>
      </c>
      <c r="AI22" s="28">
        <f t="shared" si="4"/>
        <v>15.648531720344725</v>
      </c>
      <c r="AJ22" s="28">
        <f t="shared" si="4"/>
        <v>15.648531720344725</v>
      </c>
      <c r="AK22" s="28">
        <f t="shared" si="4"/>
        <v>15.648531720344725</v>
      </c>
      <c r="AL22" s="20"/>
      <c r="AM22" s="20"/>
      <c r="AN22" s="20"/>
      <c r="AO22" s="20"/>
      <c r="AP22" s="20"/>
      <c r="AQ22" s="20"/>
      <c r="AR22" s="20"/>
      <c r="AS22" s="20"/>
      <c r="AT22" s="20"/>
      <c r="AU22" s="20"/>
      <c r="AV22" s="20"/>
      <c r="AW22" s="20"/>
      <c r="AX22" s="20"/>
      <c r="AY22" s="20"/>
    </row>
    <row r="23" spans="1:51">
      <c r="A23" s="4"/>
      <c r="B23" s="39" t="s">
        <v>255</v>
      </c>
      <c r="C23" s="39"/>
      <c r="D23" s="39"/>
      <c r="E23" s="36"/>
      <c r="H23" s="14"/>
      <c r="I23" s="16"/>
      <c r="J23" s="10">
        <f t="shared" si="0"/>
        <v>0</v>
      </c>
      <c r="Z23" s="31" t="str">
        <f t="shared" si="1"/>
        <v>others (tyres, glass, etc)</v>
      </c>
      <c r="AA23" s="32">
        <f t="shared" si="2"/>
        <v>0</v>
      </c>
      <c r="AB23" s="32">
        <f t="shared" si="3"/>
        <v>0</v>
      </c>
      <c r="AC23" s="28">
        <f t="shared" si="4"/>
        <v>0</v>
      </c>
      <c r="AD23" s="28">
        <f t="shared" si="4"/>
        <v>0</v>
      </c>
      <c r="AE23" s="28">
        <f t="shared" si="4"/>
        <v>0</v>
      </c>
      <c r="AF23" s="28">
        <f t="shared" si="4"/>
        <v>0</v>
      </c>
      <c r="AG23" s="28">
        <f t="shared" si="4"/>
        <v>0</v>
      </c>
      <c r="AH23" s="28">
        <f t="shared" si="4"/>
        <v>0</v>
      </c>
      <c r="AI23" s="28">
        <f t="shared" si="4"/>
        <v>0</v>
      </c>
      <c r="AJ23" s="28">
        <f t="shared" si="4"/>
        <v>0</v>
      </c>
      <c r="AK23" s="28">
        <f t="shared" si="4"/>
        <v>0</v>
      </c>
      <c r="AL23" s="20"/>
      <c r="AM23" s="20"/>
      <c r="AN23" s="20"/>
      <c r="AO23" s="20"/>
      <c r="AP23" s="20"/>
      <c r="AQ23" s="20"/>
      <c r="AR23" s="20"/>
      <c r="AS23" s="20"/>
      <c r="AT23" s="20"/>
      <c r="AU23" s="20"/>
      <c r="AV23" s="20"/>
      <c r="AW23" s="20"/>
      <c r="AX23" s="20"/>
      <c r="AY23" s="20"/>
    </row>
    <row r="24" spans="1:51">
      <c r="A24" s="4"/>
      <c r="B24" s="39"/>
      <c r="C24" s="39"/>
      <c r="D24" s="39"/>
      <c r="E24" s="36"/>
      <c r="H24" s="14"/>
      <c r="I24" s="16"/>
      <c r="J24" s="10">
        <f t="shared" si="0"/>
        <v>0</v>
      </c>
      <c r="Z24" s="31">
        <f t="shared" si="1"/>
        <v>0</v>
      </c>
      <c r="AA24" s="32">
        <f t="shared" si="2"/>
        <v>0</v>
      </c>
      <c r="AB24" s="32">
        <f t="shared" si="3"/>
        <v>0</v>
      </c>
      <c r="AC24" s="28">
        <f t="shared" si="4"/>
        <v>0</v>
      </c>
      <c r="AD24" s="28">
        <f t="shared" si="4"/>
        <v>0</v>
      </c>
      <c r="AE24" s="28">
        <f t="shared" si="4"/>
        <v>0</v>
      </c>
      <c r="AF24" s="28">
        <f t="shared" si="4"/>
        <v>0</v>
      </c>
      <c r="AG24" s="28">
        <f t="shared" si="4"/>
        <v>0</v>
      </c>
      <c r="AH24" s="28">
        <f t="shared" si="4"/>
        <v>0</v>
      </c>
      <c r="AI24" s="28">
        <f t="shared" si="4"/>
        <v>0</v>
      </c>
      <c r="AJ24" s="28">
        <f t="shared" si="4"/>
        <v>0</v>
      </c>
      <c r="AK24" s="28">
        <f t="shared" si="4"/>
        <v>0</v>
      </c>
      <c r="AL24" s="20"/>
      <c r="AM24" s="20"/>
      <c r="AN24" s="20"/>
      <c r="AO24" s="20"/>
      <c r="AP24" s="20"/>
      <c r="AQ24" s="20"/>
      <c r="AR24" s="20"/>
      <c r="AS24" s="20"/>
      <c r="AT24" s="20"/>
      <c r="AU24" s="20"/>
      <c r="AV24" s="20"/>
      <c r="AW24" s="20"/>
      <c r="AX24" s="20"/>
      <c r="AY24" s="20"/>
    </row>
    <row r="25" spans="1:51">
      <c r="A25" s="4"/>
      <c r="B25" s="184" t="s">
        <v>1432</v>
      </c>
      <c r="C25" s="184"/>
      <c r="D25" s="39"/>
      <c r="E25" s="36"/>
      <c r="H25" s="14"/>
      <c r="I25" s="16"/>
      <c r="J25" s="10">
        <f t="shared" si="0"/>
        <v>0</v>
      </c>
      <c r="Z25" s="31" t="str">
        <f t="shared" si="1"/>
        <v>Processing lines not per kg</v>
      </c>
      <c r="AA25" s="32">
        <f t="shared" si="2"/>
        <v>0</v>
      </c>
      <c r="AB25" s="32">
        <f t="shared" si="3"/>
        <v>0</v>
      </c>
      <c r="AC25" s="28">
        <f t="shared" si="4"/>
        <v>0</v>
      </c>
      <c r="AD25" s="28">
        <f t="shared" si="4"/>
        <v>0</v>
      </c>
      <c r="AE25" s="28">
        <f t="shared" si="4"/>
        <v>0</v>
      </c>
      <c r="AF25" s="28">
        <f t="shared" si="4"/>
        <v>0</v>
      </c>
      <c r="AG25" s="28">
        <f t="shared" si="4"/>
        <v>0</v>
      </c>
      <c r="AH25" s="28">
        <f t="shared" si="4"/>
        <v>0</v>
      </c>
      <c r="AI25" s="28">
        <f t="shared" si="4"/>
        <v>0</v>
      </c>
      <c r="AJ25" s="28">
        <f t="shared" si="4"/>
        <v>0</v>
      </c>
      <c r="AK25" s="28">
        <f t="shared" si="4"/>
        <v>0</v>
      </c>
      <c r="AL25" s="20"/>
      <c r="AM25" s="20"/>
      <c r="AN25" s="20"/>
      <c r="AO25" s="20"/>
      <c r="AP25" s="20"/>
      <c r="AQ25" s="20"/>
      <c r="AR25" s="20"/>
      <c r="AS25" s="20"/>
      <c r="AT25" s="20"/>
      <c r="AU25" s="20"/>
      <c r="AV25" s="20"/>
      <c r="AW25" s="20"/>
      <c r="AX25" s="20"/>
      <c r="AY25" s="20"/>
    </row>
    <row r="26" spans="1:51">
      <c r="A26" s="4"/>
      <c r="B26" s="39"/>
      <c r="C26" s="39"/>
      <c r="D26" s="39"/>
      <c r="E26" s="36"/>
      <c r="H26" s="14"/>
      <c r="I26" s="16"/>
      <c r="J26" s="10">
        <f t="shared" si="0"/>
        <v>0</v>
      </c>
      <c r="Z26" s="31">
        <f t="shared" si="1"/>
        <v>0</v>
      </c>
      <c r="AA26" s="32">
        <f t="shared" si="2"/>
        <v>0</v>
      </c>
      <c r="AB26" s="32">
        <f t="shared" si="3"/>
        <v>0</v>
      </c>
      <c r="AC26" s="28">
        <f t="shared" si="4"/>
        <v>0</v>
      </c>
      <c r="AD26" s="28">
        <f t="shared" si="4"/>
        <v>0</v>
      </c>
      <c r="AE26" s="28">
        <f t="shared" si="4"/>
        <v>0</v>
      </c>
      <c r="AF26" s="28">
        <f t="shared" si="4"/>
        <v>0</v>
      </c>
      <c r="AG26" s="28">
        <f t="shared" si="4"/>
        <v>0</v>
      </c>
      <c r="AH26" s="28">
        <f t="shared" si="4"/>
        <v>0</v>
      </c>
      <c r="AI26" s="28">
        <f t="shared" si="4"/>
        <v>0</v>
      </c>
      <c r="AJ26" s="28">
        <f t="shared" si="4"/>
        <v>0</v>
      </c>
      <c r="AK26" s="28">
        <f t="shared" si="4"/>
        <v>0</v>
      </c>
      <c r="AL26" s="20"/>
      <c r="AM26" s="20"/>
      <c r="AN26" s="20"/>
      <c r="AO26" s="20"/>
      <c r="AP26" s="20"/>
      <c r="AQ26" s="20"/>
      <c r="AR26" s="20"/>
      <c r="AS26" s="20"/>
      <c r="AT26" s="20"/>
      <c r="AU26" s="20"/>
      <c r="AV26" s="20"/>
      <c r="AW26" s="20"/>
      <c r="AX26" s="20"/>
      <c r="AY26" s="20"/>
    </row>
    <row r="27" spans="1:51">
      <c r="A27" s="4"/>
      <c r="B27" s="39"/>
      <c r="C27" s="39"/>
      <c r="D27" s="39"/>
      <c r="E27" s="36"/>
      <c r="H27" s="14"/>
      <c r="I27" s="16"/>
      <c r="J27" s="10">
        <f t="shared" si="0"/>
        <v>0</v>
      </c>
      <c r="Z27" s="31">
        <f t="shared" si="1"/>
        <v>0</v>
      </c>
      <c r="AA27" s="32">
        <f t="shared" si="2"/>
        <v>0</v>
      </c>
      <c r="AB27" s="32">
        <f t="shared" si="3"/>
        <v>0</v>
      </c>
      <c r="AC27" s="28">
        <f t="shared" si="4"/>
        <v>0</v>
      </c>
      <c r="AD27" s="28">
        <f t="shared" si="4"/>
        <v>0</v>
      </c>
      <c r="AE27" s="28">
        <f t="shared" si="4"/>
        <v>0</v>
      </c>
      <c r="AF27" s="28">
        <f t="shared" si="4"/>
        <v>0</v>
      </c>
      <c r="AG27" s="28">
        <f t="shared" si="4"/>
        <v>0</v>
      </c>
      <c r="AH27" s="28">
        <f t="shared" si="4"/>
        <v>0</v>
      </c>
      <c r="AI27" s="28">
        <f t="shared" si="4"/>
        <v>0</v>
      </c>
      <c r="AJ27" s="28">
        <f t="shared" si="4"/>
        <v>0</v>
      </c>
      <c r="AK27" s="28">
        <f t="shared" si="4"/>
        <v>0</v>
      </c>
      <c r="AL27" s="20"/>
      <c r="AM27" s="20"/>
      <c r="AN27" s="20"/>
      <c r="AO27" s="20"/>
      <c r="AP27" s="20"/>
      <c r="AQ27" s="20"/>
      <c r="AR27" s="20"/>
      <c r="AS27" s="20"/>
      <c r="AT27" s="20"/>
      <c r="AU27" s="20"/>
      <c r="AV27" s="20"/>
      <c r="AW27" s="20"/>
      <c r="AX27" s="20"/>
      <c r="AY27" s="20"/>
    </row>
    <row r="28" spans="1:51">
      <c r="A28" s="4"/>
      <c r="B28" s="39"/>
      <c r="C28" s="39"/>
      <c r="D28" s="39"/>
      <c r="E28" s="36"/>
      <c r="H28" s="14"/>
      <c r="I28" s="16"/>
      <c r="J28" s="10">
        <f t="shared" si="0"/>
        <v>0</v>
      </c>
      <c r="Z28" s="31">
        <f t="shared" si="1"/>
        <v>0</v>
      </c>
      <c r="AA28" s="32">
        <f t="shared" si="2"/>
        <v>0</v>
      </c>
      <c r="AB28" s="32">
        <f t="shared" si="3"/>
        <v>0</v>
      </c>
      <c r="AC28" s="28">
        <f t="shared" si="4"/>
        <v>0</v>
      </c>
      <c r="AD28" s="28">
        <f t="shared" si="4"/>
        <v>0</v>
      </c>
      <c r="AE28" s="28">
        <f t="shared" si="4"/>
        <v>0</v>
      </c>
      <c r="AF28" s="28">
        <f t="shared" si="4"/>
        <v>0</v>
      </c>
      <c r="AG28" s="28">
        <f t="shared" si="4"/>
        <v>0</v>
      </c>
      <c r="AH28" s="28">
        <f t="shared" si="4"/>
        <v>0</v>
      </c>
      <c r="AI28" s="28">
        <f t="shared" si="4"/>
        <v>0</v>
      </c>
      <c r="AJ28" s="28">
        <f t="shared" si="4"/>
        <v>0</v>
      </c>
      <c r="AK28" s="28">
        <f t="shared" si="4"/>
        <v>0</v>
      </c>
      <c r="AL28" s="20"/>
      <c r="AM28" s="20"/>
      <c r="AN28" s="20"/>
      <c r="AO28" s="20"/>
      <c r="AP28" s="20"/>
      <c r="AQ28" s="20"/>
      <c r="AR28" s="20"/>
      <c r="AS28" s="20"/>
      <c r="AT28" s="20"/>
      <c r="AU28" s="20"/>
      <c r="AV28" s="20"/>
      <c r="AW28" s="20"/>
      <c r="AX28" s="20"/>
      <c r="AY28" s="20"/>
    </row>
    <row r="29" spans="1:51">
      <c r="A29" s="4"/>
      <c r="B29" s="39"/>
      <c r="C29" s="39"/>
      <c r="D29" s="39"/>
      <c r="E29" s="36"/>
      <c r="H29" s="14"/>
      <c r="I29" s="16"/>
      <c r="J29" s="10">
        <f t="shared" si="0"/>
        <v>0</v>
      </c>
      <c r="Z29" s="31">
        <f t="shared" si="1"/>
        <v>0</v>
      </c>
      <c r="AA29" s="32">
        <f t="shared" si="2"/>
        <v>0</v>
      </c>
      <c r="AB29" s="32">
        <f t="shared" si="3"/>
        <v>0</v>
      </c>
      <c r="AC29" s="28">
        <f t="shared" ref="AC29:AK35" si="9">AB29</f>
        <v>0</v>
      </c>
      <c r="AD29" s="28">
        <f t="shared" si="9"/>
        <v>0</v>
      </c>
      <c r="AE29" s="28">
        <f t="shared" si="9"/>
        <v>0</v>
      </c>
      <c r="AF29" s="28">
        <f t="shared" si="9"/>
        <v>0</v>
      </c>
      <c r="AG29" s="28">
        <f t="shared" si="9"/>
        <v>0</v>
      </c>
      <c r="AH29" s="28">
        <f t="shared" si="9"/>
        <v>0</v>
      </c>
      <c r="AI29" s="28">
        <f t="shared" si="9"/>
        <v>0</v>
      </c>
      <c r="AJ29" s="28">
        <f t="shared" si="9"/>
        <v>0</v>
      </c>
      <c r="AK29" s="28">
        <f t="shared" si="9"/>
        <v>0</v>
      </c>
      <c r="AL29" s="20"/>
      <c r="AM29" s="20"/>
      <c r="AN29" s="20"/>
      <c r="AO29" s="20"/>
      <c r="AP29" s="20"/>
      <c r="AQ29" s="20"/>
      <c r="AR29" s="20"/>
      <c r="AS29" s="20"/>
      <c r="AT29" s="20"/>
      <c r="AU29" s="20"/>
      <c r="AV29" s="20"/>
      <c r="AW29" s="20"/>
      <c r="AX29" s="20"/>
      <c r="AY29" s="20"/>
    </row>
    <row r="30" spans="1:51">
      <c r="A30" s="4"/>
      <c r="B30" s="107" t="s">
        <v>262</v>
      </c>
      <c r="C30" s="107"/>
      <c r="D30" s="66"/>
      <c r="E30" s="21" t="s">
        <v>308</v>
      </c>
      <c r="F30" s="15">
        <f>F13+F15+F17+F19+F20+F21+F22</f>
        <v>2199</v>
      </c>
      <c r="G30" s="15"/>
      <c r="H30" s="16"/>
      <c r="I30" s="108">
        <f>SUM(J13:J23)</f>
        <v>6666.90075067822</v>
      </c>
      <c r="J30" s="10">
        <f>I30*F30*G30</f>
        <v>0</v>
      </c>
      <c r="Z30" s="31" t="str">
        <f t="shared" si="1"/>
        <v>subtotal</v>
      </c>
      <c r="AA30" s="32">
        <f t="shared" si="2"/>
        <v>0</v>
      </c>
      <c r="AB30" s="32">
        <f t="shared" si="3"/>
        <v>0</v>
      </c>
      <c r="AC30" s="28">
        <f t="shared" si="9"/>
        <v>0</v>
      </c>
      <c r="AD30" s="28">
        <f t="shared" si="9"/>
        <v>0</v>
      </c>
      <c r="AE30" s="28">
        <f t="shared" si="9"/>
        <v>0</v>
      </c>
      <c r="AF30" s="28">
        <f t="shared" si="9"/>
        <v>0</v>
      </c>
      <c r="AG30" s="28">
        <f t="shared" si="9"/>
        <v>0</v>
      </c>
      <c r="AH30" s="28">
        <f t="shared" si="9"/>
        <v>0</v>
      </c>
      <c r="AI30" s="28">
        <f t="shared" si="9"/>
        <v>0</v>
      </c>
      <c r="AJ30" s="28">
        <f t="shared" si="9"/>
        <v>0</v>
      </c>
      <c r="AK30" s="28">
        <f t="shared" si="9"/>
        <v>0</v>
      </c>
      <c r="AL30" s="20"/>
      <c r="AM30" s="20"/>
      <c r="AN30" s="20"/>
      <c r="AO30" s="20"/>
      <c r="AP30" s="20"/>
      <c r="AQ30" s="20"/>
      <c r="AR30" s="20"/>
      <c r="AS30" s="20"/>
      <c r="AT30" s="20"/>
      <c r="AU30" s="20"/>
      <c r="AV30" s="20"/>
      <c r="AW30" s="20"/>
      <c r="AX30" s="20"/>
      <c r="AY30" s="20"/>
    </row>
    <row r="31" spans="1:51" ht="30.6" customHeight="1">
      <c r="A31" s="11" t="s">
        <v>0</v>
      </c>
      <c r="B31" s="9"/>
      <c r="C31" s="185" t="s">
        <v>18</v>
      </c>
      <c r="D31" s="186" t="s">
        <v>264</v>
      </c>
      <c r="E31" s="187" t="s">
        <v>251</v>
      </c>
      <c r="F31" s="18" t="s">
        <v>249</v>
      </c>
      <c r="G31" s="18" t="s">
        <v>10</v>
      </c>
      <c r="H31" s="18" t="s">
        <v>4</v>
      </c>
      <c r="I31" s="18" t="s">
        <v>7</v>
      </c>
      <c r="J31" s="13"/>
      <c r="Z31" s="62">
        <f t="shared" si="1"/>
        <v>0</v>
      </c>
      <c r="AA31" s="63"/>
      <c r="AB31" s="63"/>
      <c r="AC31" s="64">
        <f t="shared" si="9"/>
        <v>0</v>
      </c>
      <c r="AD31" s="64">
        <f t="shared" si="9"/>
        <v>0</v>
      </c>
      <c r="AE31" s="64">
        <f t="shared" si="9"/>
        <v>0</v>
      </c>
      <c r="AF31" s="64">
        <f t="shared" si="9"/>
        <v>0</v>
      </c>
      <c r="AG31" s="64">
        <f t="shared" si="9"/>
        <v>0</v>
      </c>
      <c r="AH31" s="64">
        <f t="shared" si="9"/>
        <v>0</v>
      </c>
      <c r="AI31" s="64">
        <f t="shared" si="9"/>
        <v>0</v>
      </c>
      <c r="AJ31" s="64">
        <f t="shared" si="9"/>
        <v>0</v>
      </c>
      <c r="AK31" s="64">
        <f t="shared" si="9"/>
        <v>0</v>
      </c>
      <c r="AL31" s="20"/>
      <c r="AM31" s="20"/>
      <c r="AN31" s="20"/>
      <c r="AO31" s="20"/>
      <c r="AP31" s="20"/>
      <c r="AQ31" s="20"/>
      <c r="AR31" s="20"/>
      <c r="AS31" s="20"/>
      <c r="AT31" s="20"/>
      <c r="AU31" s="20"/>
      <c r="AV31" s="20"/>
      <c r="AW31" s="20"/>
      <c r="AX31" s="20"/>
      <c r="AY31" s="20"/>
    </row>
    <row r="32" spans="1:51">
      <c r="A32" s="4"/>
      <c r="B32" s="15" t="s">
        <v>2108</v>
      </c>
      <c r="C32" s="67" t="str">
        <f>'Idemat2026 db (simple)'!E1327</f>
        <v xml:space="preserve">MJ </v>
      </c>
      <c r="D32" s="67" t="str">
        <f>'Idemat2026 db (simple)'!F1327</f>
        <v>Electricity .EU-27 production</v>
      </c>
      <c r="E32" s="67">
        <f>'Idemat2026 db (simple)'!J1327</f>
        <v>1.8046742710000001E-2</v>
      </c>
      <c r="F32" s="55">
        <v>40000</v>
      </c>
      <c r="G32">
        <v>1</v>
      </c>
      <c r="H32" s="40">
        <v>0.3</v>
      </c>
      <c r="I32" s="40" t="s">
        <v>289</v>
      </c>
      <c r="J32" s="10">
        <f>E32*F32*G32</f>
        <v>721.86970840000004</v>
      </c>
      <c r="Z32" s="31" t="str">
        <f t="shared" si="1"/>
        <v>electricity EU dummy</v>
      </c>
      <c r="AA32" s="32">
        <f t="shared" ref="AA32" si="10">J32 - (J32*H32)</f>
        <v>505.30879588000005</v>
      </c>
      <c r="AB32" s="32">
        <f t="shared" si="3"/>
        <v>43.312182504000006</v>
      </c>
      <c r="AC32" s="28">
        <f t="shared" si="9"/>
        <v>43.312182504000006</v>
      </c>
      <c r="AD32" s="28">
        <f t="shared" si="9"/>
        <v>43.312182504000006</v>
      </c>
      <c r="AE32" s="28">
        <f t="shared" si="9"/>
        <v>43.312182504000006</v>
      </c>
      <c r="AF32" s="28">
        <f t="shared" si="9"/>
        <v>43.312182504000006</v>
      </c>
      <c r="AG32" s="28">
        <f t="shared" si="9"/>
        <v>43.312182504000006</v>
      </c>
      <c r="AH32" s="28">
        <f t="shared" si="9"/>
        <v>43.312182504000006</v>
      </c>
      <c r="AI32" s="28">
        <f t="shared" si="9"/>
        <v>43.312182504000006</v>
      </c>
      <c r="AJ32" s="28">
        <f t="shared" si="9"/>
        <v>43.312182504000006</v>
      </c>
      <c r="AK32" s="28">
        <f t="shared" si="9"/>
        <v>43.312182504000006</v>
      </c>
      <c r="AL32" s="20"/>
      <c r="AM32" s="20"/>
      <c r="AN32" s="20"/>
      <c r="AO32" s="20"/>
      <c r="AP32" s="20"/>
      <c r="AQ32" s="20"/>
      <c r="AR32" s="20"/>
      <c r="AS32" s="20"/>
      <c r="AT32" s="20"/>
      <c r="AU32" s="20"/>
      <c r="AV32" s="20"/>
      <c r="AW32" s="20"/>
      <c r="AX32" s="20"/>
      <c r="AY32" s="20"/>
    </row>
    <row r="33" spans="1:51">
      <c r="A33" s="4"/>
      <c r="B33" s="15" t="s">
        <v>2109</v>
      </c>
      <c r="C33" s="67" t="str">
        <f>'Idemat2026 db (simple)'!E1713</f>
        <v xml:space="preserve">MJ </v>
      </c>
      <c r="D33" s="67" t="str">
        <f>'Idemat2026 db (simple)'!F1713</f>
        <v>Heat from natural gas - condensing low NOx - incl. combustion CO2</v>
      </c>
      <c r="E33" s="67">
        <f>'Idemat2026 db (simple)'!J1713</f>
        <v>1.387376118631E-2</v>
      </c>
      <c r="F33" s="55">
        <v>40000</v>
      </c>
      <c r="G33">
        <v>1</v>
      </c>
      <c r="H33" s="40">
        <v>0.3</v>
      </c>
      <c r="I33" s="40" t="s">
        <v>289</v>
      </c>
      <c r="J33" s="10">
        <f>E33*F33*G33</f>
        <v>554.9504474524</v>
      </c>
      <c r="Z33" s="31" t="str">
        <f t="shared" si="1"/>
        <v>heat, gas,  dummy</v>
      </c>
      <c r="AA33" s="32">
        <f t="shared" si="2"/>
        <v>388.46531321667999</v>
      </c>
      <c r="AB33" s="32">
        <f t="shared" si="3"/>
        <v>33.297026847143997</v>
      </c>
      <c r="AC33" s="28">
        <f t="shared" si="9"/>
        <v>33.297026847143997</v>
      </c>
      <c r="AD33" s="28">
        <f t="shared" si="9"/>
        <v>33.297026847143997</v>
      </c>
      <c r="AE33" s="28">
        <f t="shared" si="9"/>
        <v>33.297026847143997</v>
      </c>
      <c r="AF33" s="28">
        <f t="shared" si="9"/>
        <v>33.297026847143997</v>
      </c>
      <c r="AG33" s="28">
        <f t="shared" si="9"/>
        <v>33.297026847143997</v>
      </c>
      <c r="AH33" s="28">
        <f t="shared" si="9"/>
        <v>33.297026847143997</v>
      </c>
      <c r="AI33" s="28">
        <f t="shared" si="9"/>
        <v>33.297026847143997</v>
      </c>
      <c r="AJ33" s="28">
        <f t="shared" si="9"/>
        <v>33.297026847143997</v>
      </c>
      <c r="AK33" s="28">
        <f t="shared" si="9"/>
        <v>33.297026847143997</v>
      </c>
      <c r="AL33" s="20"/>
      <c r="AM33" s="20"/>
      <c r="AN33" s="20"/>
      <c r="AO33" s="20"/>
      <c r="AP33" s="20"/>
      <c r="AQ33" s="20"/>
      <c r="AR33" s="20"/>
      <c r="AS33" s="20"/>
      <c r="AT33" s="20"/>
      <c r="AU33" s="20"/>
      <c r="AV33" s="20"/>
      <c r="AW33" s="20"/>
      <c r="AX33" s="20"/>
      <c r="AY33" s="20"/>
    </row>
    <row r="34" spans="1:51">
      <c r="A34" s="4"/>
      <c r="B34" s="107" t="s">
        <v>262</v>
      </c>
      <c r="C34" s="107"/>
      <c r="D34" s="8"/>
      <c r="H34" s="14"/>
      <c r="I34" s="108">
        <f>SUM(J32:J33)</f>
        <v>1276.8201558524001</v>
      </c>
      <c r="J34" s="10">
        <f>I34*F34*G34</f>
        <v>0</v>
      </c>
      <c r="Z34" s="31" t="str">
        <f t="shared" si="1"/>
        <v>subtotal</v>
      </c>
      <c r="AA34" s="32">
        <f t="shared" si="2"/>
        <v>0</v>
      </c>
      <c r="AB34" s="32">
        <f t="shared" si="3"/>
        <v>0</v>
      </c>
      <c r="AC34" s="28">
        <f t="shared" si="9"/>
        <v>0</v>
      </c>
      <c r="AD34" s="28">
        <f t="shared" si="9"/>
        <v>0</v>
      </c>
      <c r="AE34" s="28">
        <f t="shared" si="9"/>
        <v>0</v>
      </c>
      <c r="AF34" s="28">
        <f t="shared" si="9"/>
        <v>0</v>
      </c>
      <c r="AG34" s="28">
        <f t="shared" si="9"/>
        <v>0</v>
      </c>
      <c r="AH34" s="28">
        <f t="shared" si="9"/>
        <v>0</v>
      </c>
      <c r="AI34" s="28">
        <f t="shared" si="9"/>
        <v>0</v>
      </c>
      <c r="AJ34" s="28">
        <f t="shared" si="9"/>
        <v>0</v>
      </c>
      <c r="AK34" s="28">
        <f t="shared" si="9"/>
        <v>0</v>
      </c>
      <c r="AL34" s="20"/>
      <c r="AM34" s="20"/>
      <c r="AN34" s="20"/>
      <c r="AO34" s="20"/>
      <c r="AP34" s="20"/>
      <c r="AQ34" s="20"/>
      <c r="AR34" s="20"/>
      <c r="AS34" s="20"/>
      <c r="AT34" s="20"/>
      <c r="AU34" s="20"/>
      <c r="AV34" s="20"/>
      <c r="AW34" s="20"/>
      <c r="AX34" s="20"/>
      <c r="AY34" s="20"/>
    </row>
    <row r="35" spans="1:51">
      <c r="A35" s="109" t="s">
        <v>265</v>
      </c>
      <c r="B35" s="110"/>
      <c r="C35" s="110"/>
      <c r="E35" s="44"/>
      <c r="I35" s="108">
        <f>SUM(J13:J34)</f>
        <v>7943.7209065306197</v>
      </c>
      <c r="J35" s="10">
        <f>E35*F35*G35</f>
        <v>0</v>
      </c>
      <c r="Z35" s="31">
        <f t="shared" si="1"/>
        <v>0</v>
      </c>
      <c r="AA35" s="32">
        <f t="shared" si="2"/>
        <v>0</v>
      </c>
      <c r="AB35" s="32">
        <f t="shared" si="3"/>
        <v>0</v>
      </c>
      <c r="AC35" s="28">
        <f t="shared" si="9"/>
        <v>0</v>
      </c>
      <c r="AD35" s="28">
        <f t="shared" si="9"/>
        <v>0</v>
      </c>
      <c r="AE35" s="28">
        <f t="shared" si="9"/>
        <v>0</v>
      </c>
      <c r="AF35" s="28">
        <f t="shared" si="9"/>
        <v>0</v>
      </c>
      <c r="AG35" s="28">
        <f t="shared" si="9"/>
        <v>0</v>
      </c>
      <c r="AH35" s="28">
        <f t="shared" si="9"/>
        <v>0</v>
      </c>
      <c r="AI35" s="28">
        <f t="shared" si="9"/>
        <v>0</v>
      </c>
      <c r="AJ35" s="28">
        <f t="shared" si="9"/>
        <v>0</v>
      </c>
      <c r="AK35" s="28">
        <f t="shared" si="9"/>
        <v>0</v>
      </c>
      <c r="AL35" s="20"/>
      <c r="AM35" s="20"/>
      <c r="AN35" s="20"/>
      <c r="AO35" s="20"/>
      <c r="AP35" s="20"/>
      <c r="AQ35" s="20"/>
      <c r="AR35" s="20"/>
      <c r="AS35" s="20"/>
      <c r="AT35" s="20"/>
      <c r="AU35" s="20"/>
      <c r="AV35" s="20"/>
      <c r="AW35" s="20"/>
      <c r="AX35" s="20"/>
      <c r="AY35" s="20"/>
    </row>
    <row r="36" spans="1:51" ht="30.6">
      <c r="A36" s="11" t="s">
        <v>1</v>
      </c>
      <c r="B36" s="3"/>
      <c r="C36" s="185" t="s">
        <v>18</v>
      </c>
      <c r="D36" s="186" t="s">
        <v>264</v>
      </c>
      <c r="E36" s="187" t="s">
        <v>78</v>
      </c>
      <c r="F36" s="18" t="s">
        <v>76</v>
      </c>
      <c r="G36" s="18" t="s">
        <v>77</v>
      </c>
      <c r="H36" s="18" t="s">
        <v>4</v>
      </c>
      <c r="I36" s="18" t="s">
        <v>7</v>
      </c>
      <c r="J36" s="13" t="s">
        <v>83</v>
      </c>
      <c r="Z36" s="33"/>
      <c r="AA36" s="34"/>
      <c r="AB36" s="34"/>
      <c r="AC36" s="29"/>
      <c r="AD36" s="29"/>
      <c r="AE36" s="29"/>
      <c r="AF36" s="29"/>
      <c r="AG36" s="29"/>
      <c r="AH36" s="29"/>
      <c r="AI36" s="29"/>
      <c r="AJ36" s="29"/>
      <c r="AK36" s="29"/>
      <c r="AL36" s="20"/>
      <c r="AM36" s="20"/>
      <c r="AN36" s="20"/>
      <c r="AO36" s="20"/>
      <c r="AP36" s="20"/>
      <c r="AQ36" s="20"/>
      <c r="AR36" s="20"/>
      <c r="AS36" s="20"/>
      <c r="AT36" s="20"/>
      <c r="AU36" s="20"/>
      <c r="AV36" s="20"/>
      <c r="AW36" s="20"/>
      <c r="AX36" s="20"/>
      <c r="AY36" s="20"/>
    </row>
    <row r="37" spans="1:51">
      <c r="A37" s="4"/>
      <c r="B37" s="15" t="s">
        <v>290</v>
      </c>
      <c r="C37" s="67" t="str">
        <f>'Idemat2026 db (simple)'!E1823</f>
        <v>tkm</v>
      </c>
      <c r="D37" s="67" t="str">
        <f>'Idemat2026 db (simple)'!F1823</f>
        <v>Container ship (min weight/volume ratio 0.41 ton/m3)</v>
      </c>
      <c r="E37" s="67">
        <f>'Idemat2026 db (simple)'!J1823</f>
        <v>1.3129876462722001E-3</v>
      </c>
      <c r="F37" s="15">
        <v>2</v>
      </c>
      <c r="G37" s="65">
        <v>20000</v>
      </c>
      <c r="H37" s="14">
        <v>0.3</v>
      </c>
      <c r="I37" s="16" t="s">
        <v>292</v>
      </c>
      <c r="J37" s="10">
        <f>E37*F37*G37</f>
        <v>52.519505850888002</v>
      </c>
      <c r="Z37" s="31" t="str">
        <f>B37</f>
        <v>ship ocean</v>
      </c>
      <c r="AA37" s="32">
        <f t="shared" ref="AA37:AA43" si="11">J37 - (J37*H37)</f>
        <v>36.763654095621604</v>
      </c>
      <c r="AB37" s="32">
        <f t="shared" si="3"/>
        <v>3.1511703510532802</v>
      </c>
      <c r="AC37" s="28">
        <f t="shared" ref="AC37:AK43" si="12">AB37</f>
        <v>3.1511703510532802</v>
      </c>
      <c r="AD37" s="28">
        <f t="shared" si="12"/>
        <v>3.1511703510532802</v>
      </c>
      <c r="AE37" s="28">
        <f t="shared" si="12"/>
        <v>3.1511703510532802</v>
      </c>
      <c r="AF37" s="28">
        <f t="shared" si="12"/>
        <v>3.1511703510532802</v>
      </c>
      <c r="AG37" s="28">
        <f t="shared" si="12"/>
        <v>3.1511703510532802</v>
      </c>
      <c r="AH37" s="28">
        <f t="shared" si="12"/>
        <v>3.1511703510532802</v>
      </c>
      <c r="AI37" s="28">
        <f t="shared" si="12"/>
        <v>3.1511703510532802</v>
      </c>
      <c r="AJ37" s="28">
        <f t="shared" si="12"/>
        <v>3.1511703510532802</v>
      </c>
      <c r="AK37" s="28">
        <f t="shared" si="12"/>
        <v>3.1511703510532802</v>
      </c>
      <c r="AL37" s="20"/>
      <c r="AM37" s="20"/>
      <c r="AN37" s="20"/>
      <c r="AO37" s="20"/>
      <c r="AP37" s="20"/>
      <c r="AQ37" s="20"/>
      <c r="AR37" s="20"/>
      <c r="AS37" s="20"/>
      <c r="AT37" s="20"/>
      <c r="AU37" s="20"/>
      <c r="AV37" s="20"/>
      <c r="AW37" s="20"/>
      <c r="AX37" s="20"/>
      <c r="AY37" s="20"/>
    </row>
    <row r="38" spans="1:51">
      <c r="A38" s="4"/>
      <c r="B38" s="15" t="s">
        <v>291</v>
      </c>
      <c r="C38" s="67" t="str">
        <f>'Idemat2026 db (simple)'!E1819</f>
        <v>tkm</v>
      </c>
      <c r="D38" s="67" t="str">
        <f>'Idemat2026 db (simple)'!F1819</f>
        <v>Bulk carrier Handysize dwt 16.383   12.5 knots</v>
      </c>
      <c r="E38" s="67">
        <f>'Idemat2026 db (simple)'!J1819</f>
        <v>1.5085797216504999E-3</v>
      </c>
      <c r="F38" s="15">
        <v>2</v>
      </c>
      <c r="G38" s="65">
        <v>3000</v>
      </c>
      <c r="H38" s="14">
        <v>0.3</v>
      </c>
      <c r="I38" s="16" t="s">
        <v>293</v>
      </c>
      <c r="J38" s="10">
        <f>E38*F38*G38</f>
        <v>9.0514783299029986</v>
      </c>
      <c r="Z38" s="31" t="str">
        <f>B38</f>
        <v>ship coaster</v>
      </c>
      <c r="AA38" s="32">
        <f t="shared" si="11"/>
        <v>6.3360348309320997</v>
      </c>
      <c r="AB38" s="32">
        <f t="shared" si="3"/>
        <v>0.54308869979417984</v>
      </c>
      <c r="AC38" s="28">
        <f t="shared" si="12"/>
        <v>0.54308869979417984</v>
      </c>
      <c r="AD38" s="28">
        <f t="shared" si="12"/>
        <v>0.54308869979417984</v>
      </c>
      <c r="AE38" s="28">
        <f t="shared" si="12"/>
        <v>0.54308869979417984</v>
      </c>
      <c r="AF38" s="28">
        <f t="shared" si="12"/>
        <v>0.54308869979417984</v>
      </c>
      <c r="AG38" s="28">
        <f t="shared" si="12"/>
        <v>0.54308869979417984</v>
      </c>
      <c r="AH38" s="28">
        <f t="shared" si="12"/>
        <v>0.54308869979417984</v>
      </c>
      <c r="AI38" s="28">
        <f t="shared" si="12"/>
        <v>0.54308869979417984</v>
      </c>
      <c r="AJ38" s="28">
        <f t="shared" si="12"/>
        <v>0.54308869979417984</v>
      </c>
      <c r="AK38" s="28">
        <f t="shared" si="12"/>
        <v>0.54308869979417984</v>
      </c>
      <c r="AL38" s="20"/>
      <c r="AM38" s="20"/>
      <c r="AN38" s="20"/>
      <c r="AO38" s="20"/>
      <c r="AP38" s="20"/>
      <c r="AQ38" s="20"/>
      <c r="AR38" s="20"/>
      <c r="AS38" s="20"/>
      <c r="AT38" s="20"/>
      <c r="AU38" s="20"/>
      <c r="AV38" s="20"/>
      <c r="AW38" s="20"/>
      <c r="AX38" s="20"/>
      <c r="AY38" s="20"/>
    </row>
    <row r="39" spans="1:51">
      <c r="A39" s="4"/>
      <c r="B39" s="15" t="s">
        <v>259</v>
      </c>
      <c r="C39" s="67" t="str">
        <f>'Idemat2026 db (simple)'!E1775</f>
        <v>tkm</v>
      </c>
      <c r="D39" s="67" t="str">
        <f>'Idemat2026 db (simple)'!F1775</f>
        <v>Truck+container 28 tonne net B7(min weight/volume ratio 0.41 t/m3) (tkm)</v>
      </c>
      <c r="E39" s="67">
        <f>'Idemat2026 db (simple)'!J1775</f>
        <v>2.1790186964383805E-2</v>
      </c>
      <c r="F39" s="15">
        <v>2</v>
      </c>
      <c r="G39">
        <v>1000</v>
      </c>
      <c r="H39" s="14">
        <v>0.3</v>
      </c>
      <c r="I39" s="16" t="s">
        <v>293</v>
      </c>
      <c r="J39" s="10">
        <f t="shared" ref="J39:J43" si="13">E39*F39*G39</f>
        <v>43.580373928767607</v>
      </c>
      <c r="Z39" s="31" t="str">
        <f>B39</f>
        <v>truck</v>
      </c>
      <c r="AA39" s="32">
        <f t="shared" si="11"/>
        <v>30.506261750137327</v>
      </c>
      <c r="AB39" s="32">
        <f t="shared" si="3"/>
        <v>2.6148224357260563</v>
      </c>
      <c r="AC39" s="28">
        <f t="shared" si="12"/>
        <v>2.6148224357260563</v>
      </c>
      <c r="AD39" s="28">
        <f t="shared" si="12"/>
        <v>2.6148224357260563</v>
      </c>
      <c r="AE39" s="28">
        <f t="shared" si="12"/>
        <v>2.6148224357260563</v>
      </c>
      <c r="AF39" s="28">
        <f t="shared" si="12"/>
        <v>2.6148224357260563</v>
      </c>
      <c r="AG39" s="28">
        <f t="shared" si="12"/>
        <v>2.6148224357260563</v>
      </c>
      <c r="AH39" s="28">
        <f t="shared" si="12"/>
        <v>2.6148224357260563</v>
      </c>
      <c r="AI39" s="28">
        <f t="shared" si="12"/>
        <v>2.6148224357260563</v>
      </c>
      <c r="AJ39" s="28">
        <f t="shared" si="12"/>
        <v>2.6148224357260563</v>
      </c>
      <c r="AK39" s="28">
        <f t="shared" si="12"/>
        <v>2.6148224357260563</v>
      </c>
      <c r="AL39" s="20"/>
      <c r="AM39" s="20"/>
      <c r="AN39" s="20"/>
      <c r="AO39" s="20"/>
      <c r="AP39" s="20"/>
      <c r="AQ39" s="20"/>
      <c r="AR39" s="20"/>
      <c r="AS39" s="20"/>
      <c r="AT39" s="20"/>
      <c r="AU39" s="20"/>
      <c r="AV39" s="20"/>
      <c r="AW39" s="20"/>
      <c r="AX39" s="20"/>
      <c r="AY39" s="20"/>
    </row>
    <row r="40" spans="1:51">
      <c r="A40" s="4"/>
      <c r="B40" s="15"/>
      <c r="C40" s="15"/>
      <c r="D40" s="67"/>
      <c r="E40" s="103"/>
      <c r="F40" s="15"/>
      <c r="H40" s="14"/>
      <c r="I40" s="16"/>
      <c r="J40" s="10">
        <f t="shared" si="13"/>
        <v>0</v>
      </c>
      <c r="Z40" s="31">
        <f t="shared" ref="Z40:Z42" si="14">B40</f>
        <v>0</v>
      </c>
      <c r="AA40" s="32">
        <f t="shared" si="11"/>
        <v>0</v>
      </c>
      <c r="AB40" s="32">
        <f t="shared" si="3"/>
        <v>0</v>
      </c>
      <c r="AC40" s="28">
        <f t="shared" si="12"/>
        <v>0</v>
      </c>
      <c r="AD40" s="28">
        <f t="shared" si="12"/>
        <v>0</v>
      </c>
      <c r="AE40" s="28">
        <f t="shared" si="12"/>
        <v>0</v>
      </c>
      <c r="AF40" s="28">
        <f t="shared" si="12"/>
        <v>0</v>
      </c>
      <c r="AG40" s="28">
        <f t="shared" si="12"/>
        <v>0</v>
      </c>
      <c r="AH40" s="28">
        <f t="shared" si="12"/>
        <v>0</v>
      </c>
      <c r="AI40" s="28">
        <f t="shared" si="12"/>
        <v>0</v>
      </c>
      <c r="AJ40" s="28">
        <f t="shared" si="12"/>
        <v>0</v>
      </c>
      <c r="AK40" s="28">
        <f t="shared" si="12"/>
        <v>0</v>
      </c>
      <c r="AL40" s="20"/>
      <c r="AM40" s="20"/>
      <c r="AN40" s="20"/>
      <c r="AO40" s="20"/>
      <c r="AP40" s="20"/>
      <c r="AQ40" s="20"/>
      <c r="AR40" s="20"/>
      <c r="AS40" s="20"/>
      <c r="AT40" s="20"/>
      <c r="AU40" s="20"/>
      <c r="AV40" s="20"/>
      <c r="AW40" s="20"/>
      <c r="AX40" s="20"/>
      <c r="AY40" s="20"/>
    </row>
    <row r="41" spans="1:51">
      <c r="A41" s="4"/>
      <c r="B41" s="15"/>
      <c r="C41" s="15"/>
      <c r="D41" s="67"/>
      <c r="E41" s="103"/>
      <c r="F41" s="15"/>
      <c r="H41" s="14"/>
      <c r="I41" s="16"/>
      <c r="J41" s="10">
        <f t="shared" si="13"/>
        <v>0</v>
      </c>
      <c r="Z41" s="31">
        <f t="shared" si="14"/>
        <v>0</v>
      </c>
      <c r="AA41" s="32">
        <f t="shared" si="11"/>
        <v>0</v>
      </c>
      <c r="AB41" s="32">
        <f t="shared" si="3"/>
        <v>0</v>
      </c>
      <c r="AC41" s="28">
        <f t="shared" si="12"/>
        <v>0</v>
      </c>
      <c r="AD41" s="28">
        <f t="shared" si="12"/>
        <v>0</v>
      </c>
      <c r="AE41" s="28">
        <f t="shared" si="12"/>
        <v>0</v>
      </c>
      <c r="AF41" s="28">
        <f t="shared" si="12"/>
        <v>0</v>
      </c>
      <c r="AG41" s="28">
        <f t="shared" si="12"/>
        <v>0</v>
      </c>
      <c r="AH41" s="28">
        <f t="shared" si="12"/>
        <v>0</v>
      </c>
      <c r="AI41" s="28">
        <f t="shared" si="12"/>
        <v>0</v>
      </c>
      <c r="AJ41" s="28">
        <f t="shared" si="12"/>
        <v>0</v>
      </c>
      <c r="AK41" s="28">
        <f t="shared" si="12"/>
        <v>0</v>
      </c>
      <c r="AL41" s="20"/>
      <c r="AM41" s="20"/>
      <c r="AN41" s="20"/>
      <c r="AO41" s="20"/>
      <c r="AP41" s="20"/>
      <c r="AQ41" s="20"/>
      <c r="AR41" s="20"/>
      <c r="AS41" s="20"/>
      <c r="AT41" s="20"/>
      <c r="AU41" s="20"/>
      <c r="AV41" s="20"/>
      <c r="AW41" s="20"/>
      <c r="AX41" s="20"/>
      <c r="AY41" s="20"/>
    </row>
    <row r="42" spans="1:51">
      <c r="A42" s="4"/>
      <c r="B42" s="15"/>
      <c r="C42" s="15"/>
      <c r="D42" s="67"/>
      <c r="E42" s="103"/>
      <c r="F42" s="15"/>
      <c r="H42" s="14"/>
      <c r="I42" s="16"/>
      <c r="J42" s="10">
        <f t="shared" si="13"/>
        <v>0</v>
      </c>
      <c r="Z42" s="31">
        <f t="shared" si="14"/>
        <v>0</v>
      </c>
      <c r="AA42" s="32">
        <f t="shared" si="11"/>
        <v>0</v>
      </c>
      <c r="AB42" s="32">
        <f t="shared" si="3"/>
        <v>0</v>
      </c>
      <c r="AC42" s="28">
        <f t="shared" si="12"/>
        <v>0</v>
      </c>
      <c r="AD42" s="28">
        <f t="shared" si="12"/>
        <v>0</v>
      </c>
      <c r="AE42" s="28">
        <f t="shared" si="12"/>
        <v>0</v>
      </c>
      <c r="AF42" s="28">
        <f t="shared" si="12"/>
        <v>0</v>
      </c>
      <c r="AG42" s="28">
        <f t="shared" si="12"/>
        <v>0</v>
      </c>
      <c r="AH42" s="28">
        <f t="shared" si="12"/>
        <v>0</v>
      </c>
      <c r="AI42" s="28">
        <f t="shared" si="12"/>
        <v>0</v>
      </c>
      <c r="AJ42" s="28">
        <f t="shared" si="12"/>
        <v>0</v>
      </c>
      <c r="AK42" s="28">
        <f t="shared" si="12"/>
        <v>0</v>
      </c>
      <c r="AL42" s="20"/>
      <c r="AM42" s="20"/>
      <c r="AN42" s="20"/>
      <c r="AO42" s="20"/>
      <c r="AP42" s="20"/>
      <c r="AQ42" s="20"/>
      <c r="AR42" s="20"/>
      <c r="AS42" s="20"/>
      <c r="AT42" s="20"/>
      <c r="AU42" s="20"/>
      <c r="AV42" s="20"/>
      <c r="AW42" s="20"/>
      <c r="AX42" s="20"/>
      <c r="AY42" s="20"/>
    </row>
    <row r="43" spans="1:51">
      <c r="A43" s="109" t="s">
        <v>266</v>
      </c>
      <c r="B43" s="110"/>
      <c r="C43" s="110"/>
      <c r="F43" s="19"/>
      <c r="I43" s="108">
        <f>SUM(J37:J39)</f>
        <v>105.1513581095586</v>
      </c>
      <c r="J43" s="10">
        <f t="shared" si="13"/>
        <v>0</v>
      </c>
      <c r="Z43" s="31">
        <f>B43</f>
        <v>0</v>
      </c>
      <c r="AA43" s="32">
        <f t="shared" si="11"/>
        <v>0</v>
      </c>
      <c r="AB43" s="32">
        <f t="shared" si="3"/>
        <v>0</v>
      </c>
      <c r="AC43" s="28">
        <f t="shared" si="12"/>
        <v>0</v>
      </c>
      <c r="AD43" s="28">
        <f t="shared" si="12"/>
        <v>0</v>
      </c>
      <c r="AE43" s="28">
        <f t="shared" si="12"/>
        <v>0</v>
      </c>
      <c r="AF43" s="28">
        <f t="shared" si="12"/>
        <v>0</v>
      </c>
      <c r="AG43" s="28">
        <f t="shared" si="12"/>
        <v>0</v>
      </c>
      <c r="AH43" s="28">
        <f t="shared" si="12"/>
        <v>0</v>
      </c>
      <c r="AI43" s="28">
        <f t="shared" si="12"/>
        <v>0</v>
      </c>
      <c r="AJ43" s="28">
        <f t="shared" si="12"/>
        <v>0</v>
      </c>
      <c r="AK43" s="28">
        <f t="shared" si="12"/>
        <v>0</v>
      </c>
      <c r="AL43" s="20"/>
      <c r="AM43" s="20"/>
      <c r="AN43" s="20"/>
      <c r="AO43" s="20"/>
      <c r="AP43" s="20"/>
      <c r="AQ43" s="20"/>
      <c r="AR43" s="20"/>
      <c r="AS43" s="20"/>
      <c r="AT43" s="20"/>
      <c r="AU43" s="20"/>
      <c r="AV43" s="20"/>
      <c r="AW43" s="20"/>
      <c r="AX43" s="20"/>
      <c r="AY43" s="20"/>
    </row>
    <row r="44" spans="1:51" ht="30.6" customHeight="1">
      <c r="A44" s="6" t="s">
        <v>2</v>
      </c>
      <c r="B44" s="3"/>
      <c r="C44" s="185" t="s">
        <v>18</v>
      </c>
      <c r="D44" s="186" t="s">
        <v>264</v>
      </c>
      <c r="E44" s="187" t="s">
        <v>86</v>
      </c>
      <c r="F44" s="18" t="s">
        <v>87</v>
      </c>
      <c r="G44" s="18" t="s">
        <v>10</v>
      </c>
      <c r="H44" s="18" t="s">
        <v>4</v>
      </c>
      <c r="I44" s="18" t="s">
        <v>7</v>
      </c>
      <c r="J44" s="13" t="s">
        <v>83</v>
      </c>
      <c r="Z44" s="33"/>
      <c r="AA44" s="34"/>
      <c r="AB44" s="34"/>
      <c r="AC44" s="29"/>
      <c r="AD44" s="29"/>
      <c r="AE44" s="29"/>
      <c r="AF44" s="29"/>
      <c r="AG44" s="29"/>
      <c r="AH44" s="29"/>
      <c r="AI44" s="29"/>
      <c r="AJ44" s="29"/>
      <c r="AK44" s="29"/>
      <c r="AL44" s="20"/>
      <c r="AM44" s="20"/>
      <c r="AN44" s="20"/>
      <c r="AO44" s="20"/>
      <c r="AP44" s="20"/>
      <c r="AQ44" s="20"/>
      <c r="AR44" s="20"/>
      <c r="AS44" s="20"/>
      <c r="AT44" s="20"/>
      <c r="AU44" s="20"/>
      <c r="AV44" s="20"/>
      <c r="AW44" s="20"/>
      <c r="AX44" s="20"/>
      <c r="AY44" s="20"/>
    </row>
    <row r="45" spans="1:51">
      <c r="A45" s="6"/>
      <c r="B45" t="s">
        <v>84</v>
      </c>
      <c r="C45" s="67" t="str">
        <f>'Idemat2026 db (simple)'!E1379</f>
        <v xml:space="preserve">MJ </v>
      </c>
      <c r="D45" s="67" t="str">
        <f>'Idemat2026 db (simple)'!F1379</f>
        <v>Electricity Netherlands consumption</v>
      </c>
      <c r="E45" s="67">
        <f>'Idemat2026 db (simple)'!J1379</f>
        <v>1.74085787E-2</v>
      </c>
      <c r="F45" s="55">
        <v>144000</v>
      </c>
      <c r="G45">
        <v>1</v>
      </c>
      <c r="H45" s="14">
        <v>0.3</v>
      </c>
      <c r="I45" s="16" t="s">
        <v>85</v>
      </c>
      <c r="J45" s="10">
        <f>E45*F45*G45</f>
        <v>2506.8353327999998</v>
      </c>
      <c r="Z45" s="31" t="str">
        <f>B45</f>
        <v>Electricity Use (NL avg.)</v>
      </c>
      <c r="AA45" s="32">
        <f>J45 - (J45*H45)</f>
        <v>1754.7847329599999</v>
      </c>
      <c r="AB45" s="32">
        <f>$J45*$H45*2/10</f>
        <v>150.41011996799998</v>
      </c>
      <c r="AC45" s="30">
        <f t="shared" ref="AC45:AK48" si="15">AB45</f>
        <v>150.41011996799998</v>
      </c>
      <c r="AD45" s="30">
        <f t="shared" si="15"/>
        <v>150.41011996799998</v>
      </c>
      <c r="AE45" s="30">
        <f t="shared" si="15"/>
        <v>150.41011996799998</v>
      </c>
      <c r="AF45" s="30">
        <f t="shared" si="15"/>
        <v>150.41011996799998</v>
      </c>
      <c r="AG45" s="30">
        <f t="shared" si="15"/>
        <v>150.41011996799998</v>
      </c>
      <c r="AH45" s="30">
        <f t="shared" si="15"/>
        <v>150.41011996799998</v>
      </c>
      <c r="AI45" s="30">
        <f t="shared" si="15"/>
        <v>150.41011996799998</v>
      </c>
      <c r="AJ45" s="30">
        <f t="shared" si="15"/>
        <v>150.41011996799998</v>
      </c>
      <c r="AK45" s="30">
        <f t="shared" si="15"/>
        <v>150.41011996799998</v>
      </c>
      <c r="AL45" s="20"/>
      <c r="AM45" s="20"/>
      <c r="AN45" s="20"/>
      <c r="AO45" s="20"/>
      <c r="AP45" s="20"/>
      <c r="AQ45" s="20"/>
      <c r="AR45" s="20"/>
      <c r="AS45" s="20"/>
      <c r="AT45" s="20"/>
      <c r="AU45" s="20"/>
      <c r="AV45" s="20"/>
      <c r="AW45" s="20"/>
      <c r="AX45" s="20"/>
      <c r="AY45" s="20"/>
    </row>
    <row r="46" spans="1:51">
      <c r="A46" s="6"/>
      <c r="B46" s="15" t="s">
        <v>261</v>
      </c>
      <c r="C46" s="67" t="str">
        <f>'Idemat2026 db (simple)'!E1369</f>
        <v xml:space="preserve">MJ </v>
      </c>
      <c r="D46" s="67" t="str">
        <f>'Idemat2026 db (simple)'!F1369</f>
        <v>Electricity France consumption</v>
      </c>
      <c r="E46" s="67">
        <f>'Idemat2026 db (simple)'!J1369</f>
        <v>2.0359115828999998E-2</v>
      </c>
      <c r="F46" s="55">
        <v>144000</v>
      </c>
      <c r="G46">
        <v>0</v>
      </c>
      <c r="H46" s="14">
        <v>0.3</v>
      </c>
      <c r="I46" s="16" t="s">
        <v>260</v>
      </c>
      <c r="J46" s="10">
        <f t="shared" ref="J46:J48" si="16">E46*F46*G46</f>
        <v>0</v>
      </c>
      <c r="Z46" s="31" t="str">
        <f>B46</f>
        <v>Electricity Use (France)</v>
      </c>
      <c r="AA46" s="32">
        <f>J46 - (J46*H46)</f>
        <v>0</v>
      </c>
      <c r="AB46" s="32">
        <f>$J46*$H46*2/10</f>
        <v>0</v>
      </c>
      <c r="AC46" s="30">
        <f t="shared" si="15"/>
        <v>0</v>
      </c>
      <c r="AD46" s="30">
        <f t="shared" si="15"/>
        <v>0</v>
      </c>
      <c r="AE46" s="30">
        <f t="shared" si="15"/>
        <v>0</v>
      </c>
      <c r="AF46" s="30">
        <f t="shared" si="15"/>
        <v>0</v>
      </c>
      <c r="AG46" s="30">
        <f t="shared" si="15"/>
        <v>0</v>
      </c>
      <c r="AH46" s="30">
        <f t="shared" si="15"/>
        <v>0</v>
      </c>
      <c r="AI46" s="30">
        <f t="shared" si="15"/>
        <v>0</v>
      </c>
      <c r="AJ46" s="30">
        <f t="shared" si="15"/>
        <v>0</v>
      </c>
      <c r="AK46" s="30">
        <f t="shared" si="15"/>
        <v>0</v>
      </c>
      <c r="AL46" s="20"/>
      <c r="AM46" s="20"/>
      <c r="AN46" s="20"/>
      <c r="AO46" s="20"/>
      <c r="AP46" s="20"/>
      <c r="AQ46" s="20"/>
      <c r="AR46" s="20"/>
      <c r="AS46" s="20"/>
      <c r="AT46" s="20"/>
      <c r="AU46" s="20"/>
      <c r="AV46" s="20"/>
      <c r="AW46" s="20"/>
      <c r="AX46" s="20"/>
      <c r="AY46" s="20"/>
    </row>
    <row r="47" spans="1:51">
      <c r="A47" s="7"/>
      <c r="B47" t="s">
        <v>275</v>
      </c>
      <c r="C47" s="67" t="str">
        <f>'Idemat2026 db (simple)'!E1380</f>
        <v xml:space="preserve">MJ </v>
      </c>
      <c r="D47" s="67" t="str">
        <f>'Idemat2026 db (simple)'!F1380</f>
        <v>Electricity Poland consumption</v>
      </c>
      <c r="E47" s="67">
        <f>'Idemat2026 db (simple)'!J1380</f>
        <v>2.9164687128000001E-2</v>
      </c>
      <c r="F47" s="55">
        <v>144000</v>
      </c>
      <c r="G47" s="21">
        <v>0</v>
      </c>
      <c r="H47" s="14">
        <v>0.3</v>
      </c>
      <c r="I47" s="16" t="s">
        <v>257</v>
      </c>
      <c r="J47" s="10">
        <f t="shared" si="16"/>
        <v>0</v>
      </c>
      <c r="Z47" s="31" t="str">
        <f>B47</f>
        <v>Electricity Use (Poland)</v>
      </c>
      <c r="AA47" s="32">
        <f>J47 - (J47*H47)</f>
        <v>0</v>
      </c>
      <c r="AB47" s="32">
        <f>$J47*$H47*2/10</f>
        <v>0</v>
      </c>
      <c r="AC47" s="30">
        <f t="shared" si="15"/>
        <v>0</v>
      </c>
      <c r="AD47" s="30">
        <f t="shared" si="15"/>
        <v>0</v>
      </c>
      <c r="AE47" s="30">
        <f t="shared" si="15"/>
        <v>0</v>
      </c>
      <c r="AF47" s="30">
        <f t="shared" si="15"/>
        <v>0</v>
      </c>
      <c r="AG47" s="30">
        <f t="shared" si="15"/>
        <v>0</v>
      </c>
      <c r="AH47" s="30">
        <f t="shared" si="15"/>
        <v>0</v>
      </c>
      <c r="AI47" s="30">
        <f t="shared" si="15"/>
        <v>0</v>
      </c>
      <c r="AJ47" s="30">
        <f t="shared" si="15"/>
        <v>0</v>
      </c>
      <c r="AK47" s="30">
        <f t="shared" si="15"/>
        <v>0</v>
      </c>
      <c r="AL47" s="20"/>
      <c r="AM47" s="20"/>
      <c r="AN47" s="20"/>
      <c r="AO47" s="20"/>
      <c r="AP47" s="20"/>
      <c r="AQ47" s="20"/>
      <c r="AR47" s="20"/>
      <c r="AS47" s="20"/>
      <c r="AT47" s="20"/>
      <c r="AU47" s="20"/>
      <c r="AV47" s="20"/>
      <c r="AW47" s="20"/>
      <c r="AX47" s="20"/>
      <c r="AY47" s="20"/>
    </row>
    <row r="48" spans="1:51">
      <c r="A48" s="7"/>
      <c r="B48" s="15" t="s">
        <v>268</v>
      </c>
      <c r="C48" s="67" t="str">
        <f>'Idemat2026 db (simple)'!E1348</f>
        <v xml:space="preserve">MJ </v>
      </c>
      <c r="D48" s="67" t="str">
        <f>'Idemat2026 db (simple)'!F1348</f>
        <v>Electricity Norway production</v>
      </c>
      <c r="E48" s="67">
        <f>'Idemat2026 db (simple)'!J1348</f>
        <v>1.1620373639999999E-3</v>
      </c>
      <c r="F48" s="55">
        <v>144000</v>
      </c>
      <c r="G48" s="21">
        <v>1</v>
      </c>
      <c r="H48" s="14">
        <v>0.3</v>
      </c>
      <c r="I48" s="16" t="s">
        <v>269</v>
      </c>
      <c r="J48" s="10">
        <f t="shared" si="16"/>
        <v>167.33338041599998</v>
      </c>
      <c r="Z48" s="31" t="str">
        <f>B48</f>
        <v>Electricity Use (Norway)</v>
      </c>
      <c r="AA48" s="32">
        <f>J48 - (J48*H48)</f>
        <v>117.13336629119999</v>
      </c>
      <c r="AB48" s="32">
        <f>$J48*$H48*2/10</f>
        <v>10.040002824959998</v>
      </c>
      <c r="AC48" s="30">
        <f t="shared" si="15"/>
        <v>10.040002824959998</v>
      </c>
      <c r="AD48" s="30">
        <f t="shared" si="15"/>
        <v>10.040002824959998</v>
      </c>
      <c r="AE48" s="30">
        <f t="shared" si="15"/>
        <v>10.040002824959998</v>
      </c>
      <c r="AF48" s="30">
        <f t="shared" si="15"/>
        <v>10.040002824959998</v>
      </c>
      <c r="AG48" s="30">
        <f t="shared" si="15"/>
        <v>10.040002824959998</v>
      </c>
      <c r="AH48" s="30">
        <f t="shared" si="15"/>
        <v>10.040002824959998</v>
      </c>
      <c r="AI48" s="30">
        <f t="shared" si="15"/>
        <v>10.040002824959998</v>
      </c>
      <c r="AJ48" s="30">
        <f t="shared" si="15"/>
        <v>10.040002824959998</v>
      </c>
      <c r="AK48" s="30">
        <f t="shared" si="15"/>
        <v>10.040002824959998</v>
      </c>
      <c r="AL48" s="20"/>
      <c r="AM48" s="20"/>
      <c r="AN48" s="20"/>
      <c r="AO48" s="20"/>
      <c r="AP48" s="20"/>
      <c r="AQ48" s="20"/>
      <c r="AR48" s="20"/>
      <c r="AS48" s="20"/>
      <c r="AT48" s="20"/>
      <c r="AU48" s="20"/>
      <c r="AV48" s="20"/>
      <c r="AW48" s="20"/>
      <c r="AX48" s="20"/>
      <c r="AY48" s="20"/>
    </row>
    <row r="49" spans="1:51">
      <c r="A49" s="5"/>
      <c r="B49" s="15"/>
      <c r="C49" s="15"/>
      <c r="D49" s="67"/>
      <c r="E49" s="69"/>
      <c r="F49" s="55"/>
      <c r="H49" s="14"/>
      <c r="I49" s="16"/>
      <c r="J49" s="10"/>
      <c r="Z49" s="31"/>
      <c r="AA49" s="32"/>
      <c r="AB49" s="32"/>
      <c r="AC49" s="30"/>
      <c r="AD49" s="30"/>
      <c r="AE49" s="30"/>
      <c r="AF49" s="30"/>
      <c r="AG49" s="30"/>
      <c r="AH49" s="30"/>
      <c r="AI49" s="30"/>
      <c r="AJ49" s="30"/>
      <c r="AK49" s="30"/>
      <c r="AL49" s="20"/>
      <c r="AM49" s="20"/>
      <c r="AN49" s="20"/>
      <c r="AO49" s="20"/>
      <c r="AP49" s="20"/>
      <c r="AQ49" s="20"/>
      <c r="AR49" s="20"/>
      <c r="AS49" s="20"/>
      <c r="AT49" s="20"/>
      <c r="AU49" s="20"/>
      <c r="AV49" s="20"/>
      <c r="AW49" s="20"/>
      <c r="AX49" s="20"/>
      <c r="AY49" s="20"/>
    </row>
    <row r="50" spans="1:51" ht="30.6">
      <c r="A50" s="12" t="s">
        <v>3</v>
      </c>
      <c r="B50" s="2"/>
      <c r="C50" s="185" t="s">
        <v>18</v>
      </c>
      <c r="D50" s="186" t="s">
        <v>264</v>
      </c>
      <c r="E50" s="187" t="s">
        <v>79</v>
      </c>
      <c r="F50" s="18" t="s">
        <v>11</v>
      </c>
      <c r="G50" s="18" t="s">
        <v>10</v>
      </c>
      <c r="H50" s="18" t="s">
        <v>4</v>
      </c>
      <c r="I50" s="18" t="s">
        <v>7</v>
      </c>
      <c r="J50" s="13" t="s">
        <v>83</v>
      </c>
      <c r="Z50" s="33"/>
      <c r="AA50" s="34"/>
      <c r="AB50" s="34"/>
      <c r="AC50" s="29"/>
      <c r="AD50" s="29"/>
      <c r="AE50" s="29"/>
      <c r="AF50" s="29"/>
      <c r="AG50" s="29"/>
      <c r="AH50" s="29"/>
      <c r="AI50" s="29"/>
      <c r="AJ50" s="29"/>
      <c r="AK50" s="29"/>
      <c r="AL50" s="20"/>
      <c r="AM50" s="20"/>
      <c r="AN50" s="20"/>
      <c r="AO50" s="20"/>
      <c r="AP50" s="20"/>
      <c r="AQ50" s="20"/>
      <c r="AR50" s="20"/>
      <c r="AS50" s="20"/>
      <c r="AT50" s="20"/>
      <c r="AU50" s="20"/>
      <c r="AV50" s="20"/>
      <c r="AW50" s="20"/>
      <c r="AX50" s="20"/>
      <c r="AY50" s="20"/>
    </row>
    <row r="51" spans="1:51">
      <c r="A51" s="7"/>
      <c r="B51" s="15" t="s">
        <v>294</v>
      </c>
      <c r="C51" s="67"/>
      <c r="D51" s="67" t="s">
        <v>2112</v>
      </c>
      <c r="E51" s="69">
        <f>0</f>
        <v>0</v>
      </c>
      <c r="F51">
        <f>F$13</f>
        <v>1000</v>
      </c>
      <c r="G51">
        <v>1</v>
      </c>
      <c r="H51" s="16">
        <v>0.3</v>
      </c>
      <c r="I51" s="15" t="s">
        <v>297</v>
      </c>
      <c r="J51" s="10">
        <f t="shared" ref="J51:J66" si="17">E51*F51*G51</f>
        <v>0</v>
      </c>
      <c r="Z51" s="31" t="str">
        <f t="shared" ref="Z51:Z66" si="18">B51</f>
        <v>Steel - open loop recycling</v>
      </c>
      <c r="AA51" s="32">
        <f t="shared" ref="AA51:AA66" si="19">J51 - (J51*H51)</f>
        <v>0</v>
      </c>
      <c r="AB51" s="32">
        <f t="shared" ref="AB51:AB66" si="20">$J51*$H51*2/10</f>
        <v>0</v>
      </c>
      <c r="AC51" s="30">
        <f t="shared" ref="AC51:AK66" si="21">AB51</f>
        <v>0</v>
      </c>
      <c r="AD51" s="30">
        <f t="shared" si="21"/>
        <v>0</v>
      </c>
      <c r="AE51" s="30">
        <f t="shared" si="21"/>
        <v>0</v>
      </c>
      <c r="AF51" s="30">
        <f t="shared" si="21"/>
        <v>0</v>
      </c>
      <c r="AG51" s="30">
        <f t="shared" si="21"/>
        <v>0</v>
      </c>
      <c r="AH51" s="30">
        <f t="shared" si="21"/>
        <v>0</v>
      </c>
      <c r="AI51" s="30">
        <f t="shared" si="21"/>
        <v>0</v>
      </c>
      <c r="AJ51" s="30">
        <f t="shared" si="21"/>
        <v>0</v>
      </c>
      <c r="AK51" s="30">
        <f t="shared" si="21"/>
        <v>0</v>
      </c>
      <c r="AL51" s="20"/>
      <c r="AM51" s="20"/>
      <c r="AN51" s="20"/>
      <c r="AO51" s="20"/>
      <c r="AP51" s="20"/>
      <c r="AQ51" s="20"/>
      <c r="AR51" s="20"/>
      <c r="AS51" s="20"/>
      <c r="AT51" s="20"/>
      <c r="AU51" s="20"/>
      <c r="AV51" s="20"/>
      <c r="AW51" s="20"/>
      <c r="AX51" s="20"/>
      <c r="AY51" s="20"/>
    </row>
    <row r="52" spans="1:51">
      <c r="A52" s="7"/>
      <c r="B52" s="15" t="s">
        <v>300</v>
      </c>
      <c r="C52" s="67"/>
      <c r="D52" s="67" t="s">
        <v>1195</v>
      </c>
      <c r="E52" s="69">
        <v>0</v>
      </c>
      <c r="F52">
        <v>375</v>
      </c>
      <c r="G52">
        <v>1</v>
      </c>
      <c r="H52" s="16">
        <v>0.3</v>
      </c>
      <c r="I52" s="15" t="s">
        <v>297</v>
      </c>
      <c r="J52" s="10">
        <f t="shared" si="17"/>
        <v>0</v>
      </c>
      <c r="Z52" s="31" t="str">
        <f t="shared" si="18"/>
        <v>batteries - open loop recycling</v>
      </c>
      <c r="AA52" s="32">
        <f t="shared" si="19"/>
        <v>0</v>
      </c>
      <c r="AB52" s="32">
        <f t="shared" si="20"/>
        <v>0</v>
      </c>
      <c r="AC52" s="30">
        <f t="shared" si="21"/>
        <v>0</v>
      </c>
      <c r="AD52" s="30">
        <f t="shared" si="21"/>
        <v>0</v>
      </c>
      <c r="AE52" s="30">
        <f t="shared" si="21"/>
        <v>0</v>
      </c>
      <c r="AF52" s="30">
        <f t="shared" si="21"/>
        <v>0</v>
      </c>
      <c r="AG52" s="30">
        <f t="shared" si="21"/>
        <v>0</v>
      </c>
      <c r="AH52" s="30">
        <f t="shared" si="21"/>
        <v>0</v>
      </c>
      <c r="AI52" s="30">
        <f t="shared" si="21"/>
        <v>0</v>
      </c>
      <c r="AJ52" s="30">
        <f t="shared" si="21"/>
        <v>0</v>
      </c>
      <c r="AK52" s="30">
        <f t="shared" si="21"/>
        <v>0</v>
      </c>
      <c r="AL52" s="20"/>
      <c r="AM52" s="20"/>
      <c r="AN52" s="20"/>
      <c r="AO52" s="20"/>
      <c r="AP52" s="20"/>
      <c r="AQ52" s="20"/>
      <c r="AR52" s="20"/>
      <c r="AS52" s="20"/>
      <c r="AT52" s="20"/>
      <c r="AU52" s="20"/>
      <c r="AV52" s="20"/>
      <c r="AW52" s="20"/>
      <c r="AX52" s="20"/>
      <c r="AY52" s="20"/>
    </row>
    <row r="53" spans="1:51">
      <c r="A53" s="7"/>
      <c r="B53" s="15" t="s">
        <v>295</v>
      </c>
      <c r="C53" s="67"/>
      <c r="D53" s="67" t="s">
        <v>2112</v>
      </c>
      <c r="E53" s="69">
        <v>0</v>
      </c>
      <c r="F53">
        <f>F$15</f>
        <v>700</v>
      </c>
      <c r="G53">
        <v>1</v>
      </c>
      <c r="H53" s="16">
        <v>0.3</v>
      </c>
      <c r="I53" s="15" t="s">
        <v>297</v>
      </c>
      <c r="J53" s="10">
        <f t="shared" si="17"/>
        <v>0</v>
      </c>
      <c r="Z53" s="31" t="str">
        <f t="shared" si="18"/>
        <v>Aluminum - open loop recycling</v>
      </c>
      <c r="AA53" s="32">
        <f t="shared" si="19"/>
        <v>0</v>
      </c>
      <c r="AB53" s="32">
        <f t="shared" si="20"/>
        <v>0</v>
      </c>
      <c r="AC53" s="30">
        <f t="shared" si="21"/>
        <v>0</v>
      </c>
      <c r="AD53" s="30">
        <f t="shared" si="21"/>
        <v>0</v>
      </c>
      <c r="AE53" s="30">
        <f t="shared" si="21"/>
        <v>0</v>
      </c>
      <c r="AF53" s="30">
        <f t="shared" si="21"/>
        <v>0</v>
      </c>
      <c r="AG53" s="30">
        <f t="shared" si="21"/>
        <v>0</v>
      </c>
      <c r="AH53" s="30">
        <f t="shared" si="21"/>
        <v>0</v>
      </c>
      <c r="AI53" s="30">
        <f t="shared" si="21"/>
        <v>0</v>
      </c>
      <c r="AJ53" s="30">
        <f t="shared" si="21"/>
        <v>0</v>
      </c>
      <c r="AK53" s="30">
        <f t="shared" si="21"/>
        <v>0</v>
      </c>
      <c r="AL53" s="20"/>
      <c r="AM53" s="20"/>
      <c r="AN53" s="20"/>
      <c r="AO53" s="20"/>
      <c r="AP53" s="20"/>
      <c r="AQ53" s="20"/>
      <c r="AR53" s="20"/>
      <c r="AS53" s="20"/>
      <c r="AT53" s="20"/>
      <c r="AU53" s="20"/>
      <c r="AV53" s="20"/>
      <c r="AW53" s="20"/>
      <c r="AX53" s="20"/>
      <c r="AY53" s="20"/>
    </row>
    <row r="54" spans="1:51">
      <c r="A54" s="7"/>
      <c r="B54" s="15" t="s">
        <v>296</v>
      </c>
      <c r="C54" s="67"/>
      <c r="D54" s="67" t="s">
        <v>2112</v>
      </c>
      <c r="E54" s="69">
        <v>0</v>
      </c>
      <c r="F54">
        <v>20</v>
      </c>
      <c r="G54">
        <v>1</v>
      </c>
      <c r="H54" s="16">
        <v>0.3</v>
      </c>
      <c r="I54" s="15" t="s">
        <v>297</v>
      </c>
      <c r="J54" s="10">
        <f t="shared" si="17"/>
        <v>0</v>
      </c>
      <c r="Z54" s="31" t="str">
        <f t="shared" si="18"/>
        <v>Copper - open loop recycling</v>
      </c>
      <c r="AA54" s="32">
        <f t="shared" si="19"/>
        <v>0</v>
      </c>
      <c r="AB54" s="32">
        <f t="shared" si="20"/>
        <v>0</v>
      </c>
      <c r="AC54" s="30">
        <f t="shared" si="21"/>
        <v>0</v>
      </c>
      <c r="AD54" s="30">
        <f t="shared" si="21"/>
        <v>0</v>
      </c>
      <c r="AE54" s="30">
        <f t="shared" si="21"/>
        <v>0</v>
      </c>
      <c r="AF54" s="30">
        <f t="shared" si="21"/>
        <v>0</v>
      </c>
      <c r="AG54" s="30">
        <f t="shared" si="21"/>
        <v>0</v>
      </c>
      <c r="AH54" s="30">
        <f t="shared" si="21"/>
        <v>0</v>
      </c>
      <c r="AI54" s="30">
        <f t="shared" si="21"/>
        <v>0</v>
      </c>
      <c r="AJ54" s="30">
        <f t="shared" si="21"/>
        <v>0</v>
      </c>
      <c r="AK54" s="30">
        <f t="shared" si="21"/>
        <v>0</v>
      </c>
      <c r="AL54" s="20"/>
      <c r="AM54" s="20"/>
      <c r="AN54" s="20"/>
      <c r="AO54" s="20"/>
      <c r="AP54" s="20"/>
      <c r="AQ54" s="20"/>
      <c r="AR54" s="20"/>
      <c r="AS54" s="20"/>
      <c r="AT54" s="20"/>
      <c r="AU54" s="20"/>
      <c r="AV54" s="20"/>
      <c r="AW54" s="20"/>
      <c r="AX54" s="20"/>
      <c r="AY54" s="20"/>
    </row>
    <row r="55" spans="1:51">
      <c r="A55" s="7"/>
      <c r="B55" s="15" t="s">
        <v>247</v>
      </c>
      <c r="C55" s="67" t="str">
        <f>'Idemat2026 db (simple)'!E2197</f>
        <v xml:space="preserve">kg </v>
      </c>
      <c r="D55" s="67" t="str">
        <f>'Idemat2026 db (simple)'!F2197</f>
        <v>PP (Polypropylene) closed loop chemical upcycling credit</v>
      </c>
      <c r="E55" s="67">
        <f>'Idemat2026 db (simple)'!J2197</f>
        <v>-0.87245682425985405</v>
      </c>
      <c r="F55">
        <v>100</v>
      </c>
      <c r="G55">
        <v>1</v>
      </c>
      <c r="H55" s="16">
        <v>0.3</v>
      </c>
      <c r="I55" s="15" t="s">
        <v>301</v>
      </c>
      <c r="J55" s="10">
        <f t="shared" si="17"/>
        <v>-87.245682425985407</v>
      </c>
      <c r="Z55" s="31" t="str">
        <f t="shared" si="18"/>
        <v>polymers (take PP)</v>
      </c>
      <c r="AA55" s="32">
        <f t="shared" si="19"/>
        <v>-61.071977698189784</v>
      </c>
      <c r="AB55" s="32">
        <f t="shared" si="20"/>
        <v>-5.2347409455591238</v>
      </c>
      <c r="AC55" s="30">
        <f t="shared" si="21"/>
        <v>-5.2347409455591238</v>
      </c>
      <c r="AD55" s="30">
        <f t="shared" si="21"/>
        <v>-5.2347409455591238</v>
      </c>
      <c r="AE55" s="30">
        <f t="shared" si="21"/>
        <v>-5.2347409455591238</v>
      </c>
      <c r="AF55" s="30">
        <f t="shared" si="21"/>
        <v>-5.2347409455591238</v>
      </c>
      <c r="AG55" s="30">
        <f t="shared" si="21"/>
        <v>-5.2347409455591238</v>
      </c>
      <c r="AH55" s="30">
        <f t="shared" si="21"/>
        <v>-5.2347409455591238</v>
      </c>
      <c r="AI55" s="30">
        <f t="shared" si="21"/>
        <v>-5.2347409455591238</v>
      </c>
      <c r="AJ55" s="30">
        <f t="shared" si="21"/>
        <v>-5.2347409455591238</v>
      </c>
      <c r="AK55" s="30">
        <f t="shared" si="21"/>
        <v>-5.2347409455591238</v>
      </c>
      <c r="AL55" s="20"/>
      <c r="AM55" s="20"/>
      <c r="AN55" s="20"/>
      <c r="AO55" s="20"/>
      <c r="AP55" s="20"/>
      <c r="AQ55" s="20"/>
      <c r="AR55" s="20"/>
      <c r="AS55" s="20"/>
      <c r="AT55" s="20"/>
      <c r="AU55" s="20"/>
      <c r="AV55" s="20"/>
      <c r="AW55" s="20"/>
      <c r="AX55" s="20"/>
      <c r="AY55" s="20"/>
    </row>
    <row r="56" spans="1:51">
      <c r="A56" s="7"/>
      <c r="B56" s="15" t="s">
        <v>298</v>
      </c>
      <c r="C56" s="67"/>
      <c r="D56" s="67" t="s">
        <v>1196</v>
      </c>
      <c r="E56" s="69">
        <v>0</v>
      </c>
      <c r="F56">
        <v>5</v>
      </c>
      <c r="G56">
        <v>1</v>
      </c>
      <c r="H56" s="16">
        <v>0.3</v>
      </c>
      <c r="I56" s="15" t="s">
        <v>297</v>
      </c>
      <c r="J56" s="10">
        <f t="shared" si="17"/>
        <v>0</v>
      </c>
      <c r="Z56" s="31" t="str">
        <f t="shared" si="18"/>
        <v>electronics - open loop recycling</v>
      </c>
      <c r="AA56" s="32">
        <f t="shared" si="19"/>
        <v>0</v>
      </c>
      <c r="AB56" s="32">
        <f t="shared" si="20"/>
        <v>0</v>
      </c>
      <c r="AC56" s="30">
        <f t="shared" si="21"/>
        <v>0</v>
      </c>
      <c r="AD56" s="30">
        <f t="shared" si="21"/>
        <v>0</v>
      </c>
      <c r="AE56" s="30">
        <f t="shared" si="21"/>
        <v>0</v>
      </c>
      <c r="AF56" s="30">
        <f t="shared" si="21"/>
        <v>0</v>
      </c>
      <c r="AG56" s="30">
        <f t="shared" si="21"/>
        <v>0</v>
      </c>
      <c r="AH56" s="30">
        <f t="shared" si="21"/>
        <v>0</v>
      </c>
      <c r="AI56" s="30">
        <f t="shared" si="21"/>
        <v>0</v>
      </c>
      <c r="AJ56" s="30">
        <f t="shared" si="21"/>
        <v>0</v>
      </c>
      <c r="AK56" s="30">
        <f t="shared" si="21"/>
        <v>0</v>
      </c>
      <c r="AL56" s="20"/>
      <c r="AM56" s="20"/>
      <c r="AN56" s="20"/>
      <c r="AO56" s="20"/>
      <c r="AP56" s="20"/>
      <c r="AQ56" s="20"/>
      <c r="AR56" s="20"/>
      <c r="AS56" s="20"/>
      <c r="AT56" s="20"/>
      <c r="AU56" s="20"/>
      <c r="AV56" s="20"/>
      <c r="AW56" s="20"/>
      <c r="AX56" s="20"/>
      <c r="AY56" s="20"/>
    </row>
    <row r="57" spans="1:51">
      <c r="A57" s="7"/>
      <c r="B57" s="15" t="s">
        <v>299</v>
      </c>
      <c r="C57" s="67"/>
      <c r="D57" s="67" t="s">
        <v>1197</v>
      </c>
      <c r="E57" s="69">
        <v>0</v>
      </c>
      <c r="F57">
        <v>2</v>
      </c>
      <c r="G57">
        <v>1</v>
      </c>
      <c r="H57" s="16">
        <v>0.3</v>
      </c>
      <c r="I57" s="15" t="s">
        <v>297</v>
      </c>
      <c r="J57" s="10">
        <f t="shared" si="17"/>
        <v>0</v>
      </c>
      <c r="Z57" s="31" t="str">
        <f t="shared" si="18"/>
        <v>magnets - open loop recycling</v>
      </c>
      <c r="AA57" s="32">
        <f t="shared" si="19"/>
        <v>0</v>
      </c>
      <c r="AB57" s="32">
        <f t="shared" si="20"/>
        <v>0</v>
      </c>
      <c r="AC57" s="30">
        <f t="shared" si="21"/>
        <v>0</v>
      </c>
      <c r="AD57" s="30">
        <f t="shared" si="21"/>
        <v>0</v>
      </c>
      <c r="AE57" s="30">
        <f t="shared" si="21"/>
        <v>0</v>
      </c>
      <c r="AF57" s="30">
        <f t="shared" si="21"/>
        <v>0</v>
      </c>
      <c r="AG57" s="30">
        <f t="shared" si="21"/>
        <v>0</v>
      </c>
      <c r="AH57" s="30">
        <f t="shared" si="21"/>
        <v>0</v>
      </c>
      <c r="AI57" s="30">
        <f t="shared" si="21"/>
        <v>0</v>
      </c>
      <c r="AJ57" s="30">
        <f t="shared" si="21"/>
        <v>0</v>
      </c>
      <c r="AK57" s="30">
        <f t="shared" si="21"/>
        <v>0</v>
      </c>
      <c r="AL57" s="20"/>
      <c r="AM57" s="20"/>
      <c r="AN57" s="20"/>
      <c r="AO57" s="20"/>
      <c r="AP57" s="20"/>
      <c r="AQ57" s="20"/>
      <c r="AR57" s="20"/>
      <c r="AS57" s="20"/>
      <c r="AT57" s="20"/>
      <c r="AU57" s="20"/>
      <c r="AV57" s="20"/>
      <c r="AW57" s="20"/>
      <c r="AX57" s="20"/>
      <c r="AY57" s="20"/>
    </row>
    <row r="58" spans="1:51">
      <c r="A58" s="7"/>
      <c r="B58" s="15" t="s">
        <v>306</v>
      </c>
      <c r="C58" s="67" t="str">
        <f>'Idemat2026 db (simple)'!E2216</f>
        <v xml:space="preserve">kg </v>
      </c>
      <c r="D58" s="67" t="str">
        <f>'Idemat2026 db (simple)'!F2216</f>
        <v>landfill (inert waste)</v>
      </c>
      <c r="E58" s="67">
        <f>'Idemat2026 db (simple)'!J2216</f>
        <v>0.14099999999999999</v>
      </c>
      <c r="F58" s="15">
        <v>50</v>
      </c>
      <c r="G58">
        <v>1</v>
      </c>
      <c r="H58" s="16">
        <v>0.3</v>
      </c>
      <c r="I58" s="15" t="s">
        <v>302</v>
      </c>
      <c r="J58" s="10">
        <f t="shared" si="17"/>
        <v>7.0499999999999989</v>
      </c>
      <c r="Z58" s="31" t="str">
        <f t="shared" si="18"/>
        <v>others (tyres, etc)- landfill</v>
      </c>
      <c r="AA58" s="32">
        <f t="shared" si="19"/>
        <v>4.9349999999999987</v>
      </c>
      <c r="AB58" s="32">
        <f t="shared" si="20"/>
        <v>0.42299999999999993</v>
      </c>
      <c r="AC58" s="30">
        <f t="shared" si="21"/>
        <v>0.42299999999999993</v>
      </c>
      <c r="AD58" s="30">
        <f t="shared" si="21"/>
        <v>0.42299999999999993</v>
      </c>
      <c r="AE58" s="30">
        <f t="shared" si="21"/>
        <v>0.42299999999999993</v>
      </c>
      <c r="AF58" s="30">
        <f t="shared" si="21"/>
        <v>0.42299999999999993</v>
      </c>
      <c r="AG58" s="30">
        <f t="shared" si="21"/>
        <v>0.42299999999999993</v>
      </c>
      <c r="AH58" s="30">
        <f t="shared" si="21"/>
        <v>0.42299999999999993</v>
      </c>
      <c r="AI58" s="30">
        <f t="shared" si="21"/>
        <v>0.42299999999999993</v>
      </c>
      <c r="AJ58" s="30">
        <f t="shared" si="21"/>
        <v>0.42299999999999993</v>
      </c>
      <c r="AK58" s="30">
        <f t="shared" si="21"/>
        <v>0.42299999999999993</v>
      </c>
      <c r="AL58" s="20"/>
      <c r="AM58" s="20"/>
      <c r="AN58" s="20"/>
      <c r="AO58" s="20"/>
      <c r="AP58" s="20"/>
      <c r="AQ58" s="20"/>
      <c r="AR58" s="20"/>
      <c r="AS58" s="20"/>
      <c r="AT58" s="20"/>
      <c r="AU58" s="20"/>
      <c r="AV58" s="20"/>
      <c r="AW58" s="20"/>
      <c r="AX58" s="20"/>
      <c r="AY58" s="20"/>
    </row>
    <row r="59" spans="1:51">
      <c r="A59" s="7"/>
      <c r="E59" s="36"/>
      <c r="H59" s="16"/>
      <c r="I59" s="15"/>
      <c r="J59" s="10">
        <f t="shared" si="17"/>
        <v>0</v>
      </c>
      <c r="Z59" s="31">
        <f t="shared" si="18"/>
        <v>0</v>
      </c>
      <c r="AA59" s="32">
        <f t="shared" si="19"/>
        <v>0</v>
      </c>
      <c r="AB59" s="32">
        <f t="shared" si="20"/>
        <v>0</v>
      </c>
      <c r="AC59" s="30">
        <f t="shared" si="21"/>
        <v>0</v>
      </c>
      <c r="AD59" s="30">
        <f t="shared" si="21"/>
        <v>0</v>
      </c>
      <c r="AE59" s="30">
        <f t="shared" si="21"/>
        <v>0</v>
      </c>
      <c r="AF59" s="30">
        <f t="shared" si="21"/>
        <v>0</v>
      </c>
      <c r="AG59" s="30">
        <f t="shared" si="21"/>
        <v>0</v>
      </c>
      <c r="AH59" s="30">
        <f t="shared" si="21"/>
        <v>0</v>
      </c>
      <c r="AI59" s="30">
        <f t="shared" si="21"/>
        <v>0</v>
      </c>
      <c r="AJ59" s="30">
        <f t="shared" si="21"/>
        <v>0</v>
      </c>
      <c r="AK59" s="30">
        <f t="shared" si="21"/>
        <v>0</v>
      </c>
      <c r="AL59" s="20"/>
      <c r="AM59" s="20"/>
      <c r="AN59" s="20"/>
      <c r="AO59" s="20"/>
      <c r="AP59" s="20"/>
      <c r="AQ59" s="20"/>
      <c r="AR59" s="20"/>
      <c r="AS59" s="20"/>
      <c r="AT59" s="20"/>
      <c r="AU59" s="20"/>
      <c r="AV59" s="20"/>
      <c r="AW59" s="20"/>
      <c r="AX59" s="20"/>
      <c r="AY59" s="20"/>
    </row>
    <row r="60" spans="1:51">
      <c r="A60" s="7"/>
      <c r="B60" s="15"/>
      <c r="C60" s="15"/>
      <c r="D60" s="15"/>
      <c r="E60" s="36"/>
      <c r="H60" s="16"/>
      <c r="I60" s="15"/>
      <c r="J60" s="10">
        <f t="shared" si="17"/>
        <v>0</v>
      </c>
      <c r="Z60" s="31">
        <f t="shared" si="18"/>
        <v>0</v>
      </c>
      <c r="AA60" s="32">
        <f t="shared" si="19"/>
        <v>0</v>
      </c>
      <c r="AB60" s="32">
        <f t="shared" si="20"/>
        <v>0</v>
      </c>
      <c r="AC60" s="30">
        <f t="shared" si="21"/>
        <v>0</v>
      </c>
      <c r="AD60" s="30">
        <f t="shared" si="21"/>
        <v>0</v>
      </c>
      <c r="AE60" s="30">
        <f t="shared" si="21"/>
        <v>0</v>
      </c>
      <c r="AF60" s="30">
        <f t="shared" si="21"/>
        <v>0</v>
      </c>
      <c r="AG60" s="30">
        <f t="shared" si="21"/>
        <v>0</v>
      </c>
      <c r="AH60" s="30">
        <f t="shared" si="21"/>
        <v>0</v>
      </c>
      <c r="AI60" s="30">
        <f t="shared" si="21"/>
        <v>0</v>
      </c>
      <c r="AJ60" s="30">
        <f t="shared" si="21"/>
        <v>0</v>
      </c>
      <c r="AK60" s="30">
        <f t="shared" si="21"/>
        <v>0</v>
      </c>
      <c r="AL60" s="20"/>
      <c r="AM60" s="20"/>
      <c r="AN60" s="20"/>
      <c r="AO60" s="20"/>
      <c r="AP60" s="20"/>
      <c r="AQ60" s="20"/>
      <c r="AR60" s="20"/>
      <c r="AS60" s="20"/>
      <c r="AT60" s="20"/>
      <c r="AU60" s="20"/>
      <c r="AV60" s="20"/>
      <c r="AW60" s="20"/>
      <c r="AX60" s="20"/>
      <c r="AY60" s="20"/>
    </row>
    <row r="61" spans="1:51">
      <c r="A61" s="7"/>
      <c r="B61" s="15"/>
      <c r="C61" s="15"/>
      <c r="D61" s="15"/>
      <c r="E61" s="36"/>
      <c r="H61" s="16"/>
      <c r="I61" s="15"/>
      <c r="J61" s="10"/>
      <c r="Z61" s="31">
        <f t="shared" si="18"/>
        <v>0</v>
      </c>
      <c r="AA61" s="32">
        <f t="shared" si="19"/>
        <v>0</v>
      </c>
      <c r="AB61" s="32">
        <f t="shared" si="20"/>
        <v>0</v>
      </c>
      <c r="AC61" s="30">
        <f t="shared" si="21"/>
        <v>0</v>
      </c>
      <c r="AD61" s="30">
        <f t="shared" si="21"/>
        <v>0</v>
      </c>
      <c r="AE61" s="30">
        <f t="shared" si="21"/>
        <v>0</v>
      </c>
      <c r="AF61" s="30">
        <f t="shared" si="21"/>
        <v>0</v>
      </c>
      <c r="AG61" s="30">
        <f t="shared" si="21"/>
        <v>0</v>
      </c>
      <c r="AH61" s="30">
        <f t="shared" si="21"/>
        <v>0</v>
      </c>
      <c r="AI61" s="30">
        <f t="shared" si="21"/>
        <v>0</v>
      </c>
      <c r="AJ61" s="30">
        <f t="shared" si="21"/>
        <v>0</v>
      </c>
      <c r="AK61" s="30">
        <f t="shared" si="21"/>
        <v>0</v>
      </c>
      <c r="AL61" s="20"/>
      <c r="AM61" s="20"/>
      <c r="AN61" s="20"/>
      <c r="AO61" s="20"/>
      <c r="AP61" s="20"/>
      <c r="AQ61" s="20"/>
      <c r="AR61" s="20"/>
      <c r="AS61" s="20"/>
      <c r="AT61" s="20"/>
      <c r="AU61" s="20"/>
      <c r="AV61" s="20"/>
      <c r="AW61" s="20"/>
      <c r="AX61" s="20"/>
      <c r="AY61" s="20"/>
    </row>
    <row r="62" spans="1:51">
      <c r="A62" s="7"/>
      <c r="B62" s="15"/>
      <c r="C62" s="15"/>
      <c r="D62" s="15"/>
      <c r="E62" s="36"/>
      <c r="H62" s="16"/>
      <c r="I62" s="15"/>
      <c r="J62" s="10"/>
      <c r="Z62" s="31">
        <f t="shared" si="18"/>
        <v>0</v>
      </c>
      <c r="AA62" s="32">
        <f t="shared" si="19"/>
        <v>0</v>
      </c>
      <c r="AB62" s="32">
        <f t="shared" si="20"/>
        <v>0</v>
      </c>
      <c r="AC62" s="30">
        <f t="shared" si="21"/>
        <v>0</v>
      </c>
      <c r="AD62" s="30">
        <f t="shared" si="21"/>
        <v>0</v>
      </c>
      <c r="AE62" s="30">
        <f t="shared" si="21"/>
        <v>0</v>
      </c>
      <c r="AF62" s="30">
        <f t="shared" si="21"/>
        <v>0</v>
      </c>
      <c r="AG62" s="30">
        <f t="shared" si="21"/>
        <v>0</v>
      </c>
      <c r="AH62" s="30">
        <f t="shared" si="21"/>
        <v>0</v>
      </c>
      <c r="AI62" s="30">
        <f t="shared" si="21"/>
        <v>0</v>
      </c>
      <c r="AJ62" s="30">
        <f t="shared" si="21"/>
        <v>0</v>
      </c>
      <c r="AK62" s="30">
        <f t="shared" si="21"/>
        <v>0</v>
      </c>
      <c r="AL62" s="20"/>
      <c r="AM62" s="20"/>
      <c r="AN62" s="20"/>
      <c r="AO62" s="20"/>
      <c r="AP62" s="20"/>
      <c r="AQ62" s="20"/>
      <c r="AR62" s="20"/>
      <c r="AS62" s="20"/>
      <c r="AT62" s="20"/>
      <c r="AU62" s="20"/>
      <c r="AV62" s="20"/>
      <c r="AW62" s="20"/>
      <c r="AX62" s="20"/>
      <c r="AY62" s="20"/>
    </row>
    <row r="63" spans="1:51">
      <c r="A63" s="7"/>
      <c r="B63" s="15"/>
      <c r="C63" s="15"/>
      <c r="D63" s="15"/>
      <c r="E63" s="36"/>
      <c r="H63" s="16"/>
      <c r="I63" s="15"/>
      <c r="J63" s="10"/>
      <c r="Z63" s="31">
        <f t="shared" si="18"/>
        <v>0</v>
      </c>
      <c r="AA63" s="32">
        <f t="shared" si="19"/>
        <v>0</v>
      </c>
      <c r="AB63" s="32">
        <f t="shared" si="20"/>
        <v>0</v>
      </c>
      <c r="AC63" s="30">
        <f t="shared" si="21"/>
        <v>0</v>
      </c>
      <c r="AD63" s="30">
        <f t="shared" si="21"/>
        <v>0</v>
      </c>
      <c r="AE63" s="30">
        <f t="shared" si="21"/>
        <v>0</v>
      </c>
      <c r="AF63" s="30">
        <f t="shared" si="21"/>
        <v>0</v>
      </c>
      <c r="AG63" s="30">
        <f t="shared" si="21"/>
        <v>0</v>
      </c>
      <c r="AH63" s="30">
        <f t="shared" si="21"/>
        <v>0</v>
      </c>
      <c r="AI63" s="30">
        <f t="shared" si="21"/>
        <v>0</v>
      </c>
      <c r="AJ63" s="30">
        <f t="shared" si="21"/>
        <v>0</v>
      </c>
      <c r="AK63" s="30">
        <f t="shared" si="21"/>
        <v>0</v>
      </c>
      <c r="AL63" s="20"/>
      <c r="AM63" s="20"/>
      <c r="AN63" s="20"/>
      <c r="AO63" s="20"/>
      <c r="AP63" s="20"/>
      <c r="AQ63" s="20"/>
      <c r="AR63" s="20"/>
      <c r="AS63" s="20"/>
      <c r="AT63" s="20"/>
      <c r="AU63" s="20"/>
      <c r="AV63" s="20"/>
      <c r="AW63" s="20"/>
      <c r="AX63" s="20"/>
      <c r="AY63" s="20"/>
    </row>
    <row r="64" spans="1:51">
      <c r="A64" s="7"/>
      <c r="B64" s="15"/>
      <c r="C64" s="15"/>
      <c r="D64" s="15"/>
      <c r="E64" s="36"/>
      <c r="H64" s="16"/>
      <c r="I64" s="15"/>
      <c r="J64" s="10"/>
      <c r="Z64" s="31">
        <f t="shared" si="18"/>
        <v>0</v>
      </c>
      <c r="AA64" s="32">
        <f t="shared" si="19"/>
        <v>0</v>
      </c>
      <c r="AB64" s="32">
        <f t="shared" si="20"/>
        <v>0</v>
      </c>
      <c r="AC64" s="30">
        <f t="shared" si="21"/>
        <v>0</v>
      </c>
      <c r="AD64" s="30">
        <f t="shared" si="21"/>
        <v>0</v>
      </c>
      <c r="AE64" s="30">
        <f t="shared" si="21"/>
        <v>0</v>
      </c>
      <c r="AF64" s="30">
        <f t="shared" si="21"/>
        <v>0</v>
      </c>
      <c r="AG64" s="30">
        <f t="shared" si="21"/>
        <v>0</v>
      </c>
      <c r="AH64" s="30">
        <f t="shared" si="21"/>
        <v>0</v>
      </c>
      <c r="AI64" s="30">
        <f t="shared" si="21"/>
        <v>0</v>
      </c>
      <c r="AJ64" s="30">
        <f t="shared" si="21"/>
        <v>0</v>
      </c>
      <c r="AK64" s="30">
        <f t="shared" si="21"/>
        <v>0</v>
      </c>
      <c r="AL64" s="20"/>
      <c r="AM64" s="20"/>
      <c r="AN64" s="20"/>
      <c r="AO64" s="20"/>
      <c r="AP64" s="20"/>
      <c r="AQ64" s="20"/>
      <c r="AR64" s="20"/>
      <c r="AS64" s="20"/>
      <c r="AT64" s="20"/>
      <c r="AU64" s="20"/>
      <c r="AV64" s="20"/>
      <c r="AW64" s="20"/>
      <c r="AX64" s="20"/>
      <c r="AY64" s="20"/>
    </row>
    <row r="65" spans="1:51">
      <c r="A65" s="7"/>
      <c r="E65" s="36"/>
      <c r="H65" s="16"/>
      <c r="I65" s="15"/>
      <c r="J65" s="10">
        <f t="shared" si="17"/>
        <v>0</v>
      </c>
      <c r="Z65" s="31">
        <f t="shared" si="18"/>
        <v>0</v>
      </c>
      <c r="AA65" s="32">
        <f t="shared" si="19"/>
        <v>0</v>
      </c>
      <c r="AB65" s="32">
        <f t="shared" si="20"/>
        <v>0</v>
      </c>
      <c r="AC65" s="30">
        <f t="shared" si="21"/>
        <v>0</v>
      </c>
      <c r="AD65" s="30">
        <f t="shared" si="21"/>
        <v>0</v>
      </c>
      <c r="AE65" s="30">
        <f t="shared" si="21"/>
        <v>0</v>
      </c>
      <c r="AF65" s="30">
        <f t="shared" si="21"/>
        <v>0</v>
      </c>
      <c r="AG65" s="30">
        <f t="shared" si="21"/>
        <v>0</v>
      </c>
      <c r="AH65" s="30">
        <f t="shared" si="21"/>
        <v>0</v>
      </c>
      <c r="AI65" s="30">
        <f t="shared" si="21"/>
        <v>0</v>
      </c>
      <c r="AJ65" s="30">
        <f t="shared" si="21"/>
        <v>0</v>
      </c>
      <c r="AK65" s="30">
        <f t="shared" si="21"/>
        <v>0</v>
      </c>
      <c r="AL65" s="20"/>
      <c r="AM65" s="20"/>
      <c r="AN65" s="20"/>
      <c r="AO65" s="20"/>
      <c r="AP65" s="20"/>
      <c r="AQ65" s="20"/>
      <c r="AR65" s="20"/>
      <c r="AS65" s="20"/>
      <c r="AT65" s="20"/>
      <c r="AU65" s="20"/>
      <c r="AV65" s="20"/>
      <c r="AW65" s="20"/>
      <c r="AX65" s="20"/>
      <c r="AY65" s="20"/>
    </row>
    <row r="66" spans="1:51">
      <c r="A66" s="7"/>
      <c r="E66" s="36"/>
      <c r="H66" s="16"/>
      <c r="J66" s="10">
        <f t="shared" si="17"/>
        <v>0</v>
      </c>
      <c r="Z66" s="31">
        <f t="shared" si="18"/>
        <v>0</v>
      </c>
      <c r="AA66" s="32">
        <f t="shared" si="19"/>
        <v>0</v>
      </c>
      <c r="AB66" s="32">
        <f t="shared" si="20"/>
        <v>0</v>
      </c>
      <c r="AC66" s="30">
        <f t="shared" si="21"/>
        <v>0</v>
      </c>
      <c r="AD66" s="30">
        <f t="shared" si="21"/>
        <v>0</v>
      </c>
      <c r="AE66" s="30">
        <f t="shared" si="21"/>
        <v>0</v>
      </c>
      <c r="AF66" s="30">
        <f t="shared" si="21"/>
        <v>0</v>
      </c>
      <c r="AG66" s="30">
        <f t="shared" si="21"/>
        <v>0</v>
      </c>
      <c r="AH66" s="30">
        <f t="shared" si="21"/>
        <v>0</v>
      </c>
      <c r="AI66" s="30">
        <f t="shared" si="21"/>
        <v>0</v>
      </c>
      <c r="AJ66" s="30">
        <f t="shared" si="21"/>
        <v>0</v>
      </c>
      <c r="AK66" s="30">
        <f t="shared" si="21"/>
        <v>0</v>
      </c>
      <c r="AL66" s="20"/>
      <c r="AM66" s="20"/>
      <c r="AN66" s="20"/>
      <c r="AO66" s="20"/>
      <c r="AP66" s="20"/>
      <c r="AQ66" s="20"/>
      <c r="AR66" s="20"/>
      <c r="AS66" s="20"/>
      <c r="AT66" s="20"/>
      <c r="AU66" s="20"/>
      <c r="AV66" s="20"/>
      <c r="AW66" s="20"/>
      <c r="AX66" s="20"/>
      <c r="AY66" s="20"/>
    </row>
    <row r="67" spans="1:51">
      <c r="A67" s="109" t="s">
        <v>303</v>
      </c>
      <c r="B67" s="110"/>
      <c r="C67" s="110"/>
      <c r="F67" s="15"/>
      <c r="I67" s="108">
        <f>SUM(J51:J66)</f>
        <v>-80.19568242598541</v>
      </c>
      <c r="AM67" s="20"/>
      <c r="AN67" s="20"/>
      <c r="AO67" s="20"/>
      <c r="AP67" s="20"/>
      <c r="AQ67" s="20"/>
      <c r="AR67" s="20"/>
      <c r="AS67" s="20"/>
      <c r="AT67" s="20"/>
      <c r="AU67" s="20"/>
      <c r="AV67" s="20"/>
      <c r="AW67" s="20"/>
      <c r="AX67" s="20"/>
      <c r="AY67" s="20"/>
    </row>
    <row r="68" spans="1:51">
      <c r="F68" s="15"/>
      <c r="AM68" s="20"/>
      <c r="AN68" s="20"/>
      <c r="AO68" s="20"/>
      <c r="AP68" s="20"/>
      <c r="AQ68" s="20"/>
      <c r="AR68" s="20"/>
      <c r="AS68" s="20"/>
      <c r="AT68" s="20"/>
      <c r="AU68" s="20"/>
      <c r="AV68" s="20"/>
      <c r="AW68" s="20"/>
      <c r="AX68" s="20"/>
      <c r="AY68" s="20"/>
    </row>
    <row r="69" spans="1:51">
      <c r="F69" s="15"/>
      <c r="AM69" s="20"/>
      <c r="AN69" s="20"/>
      <c r="AO69" s="20"/>
      <c r="AP69" s="20"/>
      <c r="AQ69" s="20"/>
      <c r="AR69" s="20"/>
      <c r="AS69" s="20"/>
      <c r="AT69" s="20"/>
      <c r="AU69" s="20"/>
      <c r="AV69" s="20"/>
      <c r="AW69" s="20"/>
      <c r="AX69" s="20"/>
      <c r="AY69" s="20"/>
    </row>
    <row r="70" spans="1:51" s="37" customFormat="1">
      <c r="F70" s="61"/>
      <c r="AM70" s="38"/>
      <c r="AN70" s="38"/>
      <c r="AO70" s="38"/>
      <c r="AP70" s="38"/>
      <c r="AQ70" s="38"/>
      <c r="AR70" s="38"/>
      <c r="AS70" s="38"/>
      <c r="AT70" s="38"/>
      <c r="AU70" s="38"/>
      <c r="AV70" s="38"/>
      <c r="AW70" s="38"/>
      <c r="AX70" s="38"/>
      <c r="AY70" s="38"/>
    </row>
    <row r="71" spans="1:51">
      <c r="A71" s="22"/>
      <c r="F71" s="15"/>
      <c r="AM71" s="20"/>
      <c r="AN71" s="20"/>
      <c r="AO71" s="20"/>
      <c r="AP71" s="20"/>
      <c r="AQ71" s="20"/>
      <c r="AR71" s="20"/>
      <c r="AS71" s="20"/>
      <c r="AT71" s="20"/>
      <c r="AU71" s="20"/>
      <c r="AV71" s="20"/>
      <c r="AW71" s="20"/>
      <c r="AX71" s="20"/>
      <c r="AY71" s="20"/>
    </row>
    <row r="72" spans="1:51">
      <c r="A72" s="8" t="s">
        <v>277</v>
      </c>
      <c r="H72" s="16"/>
    </row>
    <row r="73" spans="1:51">
      <c r="A73" s="22"/>
      <c r="H73" s="16"/>
      <c r="N73" s="15"/>
    </row>
    <row r="74" spans="1:51">
      <c r="A74" s="22"/>
      <c r="B74" s="8" t="s">
        <v>304</v>
      </c>
      <c r="C74" s="8"/>
      <c r="H74" s="16"/>
    </row>
    <row r="75" spans="1:51">
      <c r="A75" s="22"/>
      <c r="B75" s="39" t="s">
        <v>1192</v>
      </c>
      <c r="C75" s="101" t="str">
        <f>'Idemat2026 db (simple)'!E535</f>
        <v xml:space="preserve">kg </v>
      </c>
      <c r="D75" s="101" t="str">
        <f>'Idemat2026 db (simple)'!F535</f>
        <v>Steel virgin + 15% scrap BOF for beams &amp; sheet</v>
      </c>
      <c r="E75" s="101">
        <f>'Idemat2026 db (simple)'!J535</f>
        <v>0.58620618474717556</v>
      </c>
      <c r="F75">
        <v>-66</v>
      </c>
      <c r="G75">
        <v>1</v>
      </c>
      <c r="H75" s="16">
        <v>0.1</v>
      </c>
      <c r="J75" s="104">
        <f t="shared" ref="J75:J79" si="22">E75*F75*G75</f>
        <v>-38.689608193313589</v>
      </c>
    </row>
    <row r="76" spans="1:51">
      <c r="A76" s="20"/>
      <c r="B76" s="39" t="s">
        <v>250</v>
      </c>
      <c r="C76" s="101" t="str">
        <f>'Idemat2026 db (simple)'!E1833</f>
        <v xml:space="preserve">kg </v>
      </c>
      <c r="D76" s="101" t="str">
        <f>'Idemat2026 db (simple)'!F1833</f>
        <v>Rolling steel</v>
      </c>
      <c r="E76" s="101">
        <f>'Idemat2026 db (simple)'!J1833</f>
        <v>2.6268042486352779E-2</v>
      </c>
      <c r="F76">
        <v>-66</v>
      </c>
      <c r="G76">
        <v>1</v>
      </c>
      <c r="H76" s="16">
        <v>0.1</v>
      </c>
      <c r="J76" s="104">
        <f t="shared" si="22"/>
        <v>-1.7336908040992833</v>
      </c>
      <c r="L76" s="15"/>
      <c r="Z76" s="73"/>
      <c r="AA76" s="74"/>
      <c r="AB76" s="74"/>
      <c r="AC76" s="74"/>
      <c r="AD76" s="74"/>
      <c r="AE76" s="74"/>
      <c r="AF76" s="74"/>
      <c r="AG76" s="74"/>
      <c r="AH76" s="74"/>
      <c r="AI76" s="74"/>
      <c r="AJ76" s="74"/>
      <c r="AK76" s="74"/>
      <c r="AL76" s="20"/>
      <c r="AM76" s="73"/>
      <c r="AN76" s="74"/>
      <c r="AO76" s="74"/>
      <c r="AP76" s="74"/>
      <c r="AQ76" s="74"/>
      <c r="AR76" s="74"/>
      <c r="AS76" s="74"/>
      <c r="AT76" s="74"/>
      <c r="AU76" s="74"/>
      <c r="AV76" s="74"/>
      <c r="AW76" s="74"/>
      <c r="AX76" s="74"/>
      <c r="AY76" s="20"/>
    </row>
    <row r="77" spans="1:51" ht="15">
      <c r="A77" s="71"/>
      <c r="B77" s="39" t="s">
        <v>2110</v>
      </c>
      <c r="C77" s="101" t="str">
        <f>'Idemat2026 db (simple)'!E673</f>
        <v xml:space="preserve">kg </v>
      </c>
      <c r="D77" s="101" t="str">
        <f>'Idemat2026 db (simple)'!F673</f>
        <v>Aluminium trade mix Europe (79% prim 21% sec)</v>
      </c>
      <c r="E77" s="101">
        <f>'Idemat2026 db (simple)'!J673</f>
        <v>1.5294316423858301</v>
      </c>
      <c r="F77" s="39">
        <v>236</v>
      </c>
      <c r="G77">
        <v>1</v>
      </c>
      <c r="H77" s="16">
        <v>0.1</v>
      </c>
      <c r="I77" s="97"/>
      <c r="J77" s="104">
        <f t="shared" si="22"/>
        <v>360.94586760305589</v>
      </c>
      <c r="K77" s="1"/>
      <c r="L77" s="1"/>
      <c r="M77" s="1"/>
      <c r="N77" s="1"/>
      <c r="O77" s="1"/>
      <c r="P77" s="1"/>
      <c r="Q77" s="1"/>
      <c r="R77" s="1"/>
      <c r="S77" s="1"/>
      <c r="T77" s="1"/>
      <c r="U77" s="1"/>
      <c r="V77" s="1"/>
      <c r="W77" s="1"/>
      <c r="X77" s="1"/>
      <c r="Y77" s="1"/>
      <c r="Z77" s="78"/>
      <c r="AA77" s="79"/>
      <c r="AB77" s="78"/>
      <c r="AC77" s="78"/>
      <c r="AD77" s="78"/>
      <c r="AE77" s="78"/>
      <c r="AF77" s="78"/>
      <c r="AG77" s="78"/>
      <c r="AH77" s="78"/>
      <c r="AI77" s="78"/>
      <c r="AJ77" s="80"/>
      <c r="AK77" s="80"/>
      <c r="AL77" s="27"/>
      <c r="AM77" s="78"/>
      <c r="AN77" s="79"/>
      <c r="AO77" s="78"/>
      <c r="AP77" s="78"/>
      <c r="AQ77" s="78"/>
      <c r="AR77" s="80"/>
      <c r="AS77" s="80"/>
      <c r="AT77" s="80"/>
      <c r="AU77" s="80"/>
      <c r="AV77" s="80"/>
      <c r="AW77" s="80"/>
      <c r="AX77" s="80"/>
      <c r="AY77" s="20"/>
    </row>
    <row r="78" spans="1:51">
      <c r="A78" s="5"/>
      <c r="B78" s="39" t="s">
        <v>246</v>
      </c>
      <c r="C78" s="101" t="str">
        <f>'Idemat2026 db (simple)'!E1878</f>
        <v xml:space="preserve">kg </v>
      </c>
      <c r="D78" s="101" t="str">
        <f>'Idemat2026 db (simple)'!F1878</f>
        <v>Rolling aluminium sheet</v>
      </c>
      <c r="E78" s="101">
        <f>'Idemat2026 db (simple)'!J1878</f>
        <v>9.2423282766584625E-2</v>
      </c>
      <c r="F78" s="39">
        <v>236</v>
      </c>
      <c r="G78" s="39">
        <v>1</v>
      </c>
      <c r="H78" s="16">
        <v>0.1</v>
      </c>
      <c r="I78" s="16"/>
      <c r="J78" s="104">
        <f t="shared" si="22"/>
        <v>21.81189473291397</v>
      </c>
      <c r="Z78" s="82"/>
      <c r="AA78" s="83"/>
      <c r="AB78" s="83"/>
      <c r="AC78" s="84"/>
      <c r="AD78" s="84"/>
      <c r="AE78" s="84"/>
      <c r="AF78" s="84"/>
      <c r="AG78" s="84"/>
      <c r="AH78" s="84"/>
      <c r="AI78" s="84"/>
      <c r="AJ78" s="84"/>
      <c r="AK78" s="84"/>
      <c r="AL78" s="20"/>
      <c r="AM78" s="82"/>
      <c r="AN78" s="83"/>
      <c r="AO78" s="83"/>
      <c r="AP78" s="84"/>
      <c r="AQ78" s="84"/>
      <c r="AR78" s="84"/>
      <c r="AS78" s="84"/>
      <c r="AT78" s="84"/>
      <c r="AU78" s="84"/>
      <c r="AV78" s="84"/>
      <c r="AW78" s="84"/>
      <c r="AX78" s="84"/>
      <c r="AY78" s="20"/>
    </row>
    <row r="79" spans="1:51">
      <c r="A79" s="5"/>
      <c r="B79" s="39" t="s">
        <v>256</v>
      </c>
      <c r="C79" s="101" t="str">
        <f>'Idemat2026 db (simple)'!E384</f>
        <v xml:space="preserve">kg </v>
      </c>
      <c r="D79" s="101" t="str">
        <f>'Idemat2026 db (simple)'!F384</f>
        <v>Lithium NMC 811 (215 Wh per kg incl packaging excl electronics)</v>
      </c>
      <c r="E79" s="101">
        <f>'Idemat2026 db (simple)'!J384</f>
        <v>10.36911414727161</v>
      </c>
      <c r="F79" s="39">
        <v>375</v>
      </c>
      <c r="G79" s="39">
        <v>1</v>
      </c>
      <c r="H79" s="16">
        <v>0.1</v>
      </c>
      <c r="I79" s="16"/>
      <c r="J79" s="104">
        <f t="shared" si="22"/>
        <v>3888.4178052268535</v>
      </c>
      <c r="Z79" s="82"/>
      <c r="AA79" s="83"/>
      <c r="AB79" s="83"/>
      <c r="AC79" s="84"/>
      <c r="AD79" s="84"/>
      <c r="AE79" s="84"/>
      <c r="AF79" s="84"/>
      <c r="AG79" s="84"/>
      <c r="AH79" s="84"/>
      <c r="AI79" s="84"/>
      <c r="AJ79" s="84"/>
      <c r="AK79" s="84"/>
      <c r="AL79" s="20"/>
      <c r="AM79" s="82"/>
      <c r="AN79" s="83"/>
      <c r="AO79" s="83"/>
      <c r="AP79" s="84"/>
      <c r="AQ79" s="84"/>
      <c r="AR79" s="84"/>
      <c r="AS79" s="84"/>
      <c r="AT79" s="84"/>
      <c r="AU79" s="84"/>
      <c r="AV79" s="84"/>
      <c r="AW79" s="84"/>
      <c r="AX79" s="84"/>
      <c r="AY79" s="20"/>
    </row>
    <row r="80" spans="1:51">
      <c r="A80" s="5"/>
      <c r="B80" s="66" t="s">
        <v>327</v>
      </c>
      <c r="C80" s="66"/>
      <c r="D80" s="101"/>
      <c r="E80" s="72"/>
      <c r="F80" s="39"/>
      <c r="G80" s="39"/>
      <c r="H80" s="16"/>
      <c r="I80" s="16"/>
      <c r="J80" s="105">
        <f>SUM(J75:J79)</f>
        <v>4230.7522685654103</v>
      </c>
      <c r="Z80" s="82"/>
      <c r="AA80" s="83"/>
      <c r="AB80" s="83"/>
      <c r="AC80" s="84"/>
      <c r="AD80" s="84"/>
      <c r="AE80" s="84"/>
      <c r="AF80" s="84"/>
      <c r="AG80" s="84"/>
      <c r="AH80" s="84"/>
      <c r="AI80" s="84"/>
      <c r="AJ80" s="84"/>
      <c r="AK80" s="84"/>
      <c r="AL80" s="20"/>
      <c r="AM80" s="82"/>
      <c r="AN80" s="83"/>
      <c r="AO80" s="83"/>
      <c r="AP80" s="84"/>
      <c r="AQ80" s="84"/>
      <c r="AR80" s="84"/>
      <c r="AS80" s="84"/>
      <c r="AT80" s="84"/>
      <c r="AU80" s="84"/>
      <c r="AV80" s="84"/>
      <c r="AW80" s="84"/>
      <c r="AX80" s="84"/>
      <c r="AY80" s="20"/>
    </row>
    <row r="81" spans="1:51">
      <c r="A81" s="5"/>
      <c r="B81" s="39"/>
      <c r="C81" s="39"/>
      <c r="D81" s="67"/>
      <c r="E81" s="72"/>
      <c r="F81" s="39"/>
      <c r="G81" s="39"/>
      <c r="H81" s="16"/>
      <c r="I81" s="16"/>
      <c r="J81" s="104"/>
      <c r="Z81" s="82"/>
      <c r="AA81" s="83"/>
      <c r="AB81" s="83"/>
      <c r="AC81" s="84"/>
      <c r="AD81" s="84"/>
      <c r="AE81" s="84"/>
      <c r="AF81" s="84"/>
      <c r="AG81" s="84"/>
      <c r="AH81" s="84"/>
      <c r="AI81" s="84"/>
      <c r="AJ81" s="84"/>
      <c r="AK81" s="84"/>
      <c r="AL81" s="20"/>
      <c r="AM81" s="82"/>
      <c r="AN81" s="83"/>
      <c r="AO81" s="83"/>
      <c r="AP81" s="84"/>
      <c r="AQ81" s="84"/>
      <c r="AR81" s="84"/>
      <c r="AS81" s="84"/>
      <c r="AT81" s="84"/>
      <c r="AU81" s="84"/>
      <c r="AV81" s="84"/>
      <c r="AW81" s="84"/>
      <c r="AX81" s="84"/>
      <c r="AY81" s="20"/>
    </row>
    <row r="82" spans="1:51">
      <c r="A82" s="5"/>
      <c r="B82" s="8" t="s">
        <v>305</v>
      </c>
      <c r="C82" s="8"/>
      <c r="D82" s="67"/>
      <c r="E82" s="72"/>
      <c r="F82" s="39"/>
      <c r="G82" s="39"/>
      <c r="H82" s="14"/>
      <c r="I82" s="16"/>
      <c r="J82" s="104"/>
      <c r="L82" s="10" t="s">
        <v>328</v>
      </c>
      <c r="N82" s="10" t="s">
        <v>272</v>
      </c>
      <c r="O82" s="10" t="s">
        <v>329</v>
      </c>
      <c r="P82" s="10" t="s">
        <v>330</v>
      </c>
      <c r="Q82" s="10" t="s">
        <v>331</v>
      </c>
      <c r="R82" s="10" t="s">
        <v>332</v>
      </c>
      <c r="S82" s="10" t="s">
        <v>333</v>
      </c>
      <c r="T82" s="10" t="s">
        <v>270</v>
      </c>
      <c r="Z82" s="82"/>
      <c r="AA82" s="83"/>
      <c r="AB82" s="83"/>
      <c r="AC82" s="84"/>
      <c r="AD82" s="84"/>
      <c r="AE82" s="84"/>
      <c r="AF82" s="84"/>
      <c r="AG82" s="84"/>
      <c r="AH82" s="84"/>
      <c r="AI82" s="84"/>
      <c r="AJ82" s="84"/>
      <c r="AK82" s="84"/>
      <c r="AL82" s="20"/>
      <c r="AY82" s="20"/>
    </row>
    <row r="83" spans="1:51">
      <c r="A83" s="5"/>
      <c r="B83" t="s">
        <v>84</v>
      </c>
      <c r="C83" s="101" t="str">
        <f>'Idemat2026 db (simple)'!E1379</f>
        <v xml:space="preserve">MJ </v>
      </c>
      <c r="D83" s="101" t="str">
        <f>'Idemat2026 db (simple)'!F1379</f>
        <v>Electricity Netherlands consumption</v>
      </c>
      <c r="E83" s="101">
        <f>'Idemat2026 db (simple)'!J1379</f>
        <v>1.74085787E-2</v>
      </c>
      <c r="F83" s="55">
        <f>200000/5*3.6</f>
        <v>144000</v>
      </c>
      <c r="G83" s="39">
        <v>1</v>
      </c>
      <c r="H83" s="16">
        <v>0.1</v>
      </c>
      <c r="I83" s="16" t="s">
        <v>279</v>
      </c>
      <c r="J83" s="104">
        <f>E83*F83*G83</f>
        <v>2506.8353327999998</v>
      </c>
      <c r="L83" s="104">
        <f>J$80+J83</f>
        <v>6737.5876013654106</v>
      </c>
      <c r="N83" s="10">
        <v>0</v>
      </c>
      <c r="O83" s="104">
        <f>$J80</f>
        <v>4230.7522685654103</v>
      </c>
      <c r="P83" s="104">
        <f t="shared" ref="P83:S83" si="23">$J80</f>
        <v>4230.7522685654103</v>
      </c>
      <c r="Q83" s="104">
        <f t="shared" si="23"/>
        <v>4230.7522685654103</v>
      </c>
      <c r="R83" s="104">
        <f t="shared" si="23"/>
        <v>4230.7522685654103</v>
      </c>
      <c r="S83" s="104">
        <f t="shared" si="23"/>
        <v>4230.7522685654103</v>
      </c>
      <c r="T83" s="10">
        <v>0</v>
      </c>
      <c r="Z83" s="82"/>
      <c r="AA83" s="83"/>
      <c r="AB83" s="83"/>
      <c r="AC83" s="84"/>
      <c r="AD83" s="84"/>
      <c r="AE83" s="84"/>
      <c r="AF83" s="84"/>
      <c r="AG83" s="84"/>
      <c r="AH83" s="84"/>
      <c r="AI83" s="84"/>
      <c r="AJ83" s="84"/>
      <c r="AK83" s="84"/>
      <c r="AL83" s="20"/>
      <c r="AM83" s="20"/>
      <c r="AN83" s="20"/>
      <c r="AO83" s="20"/>
      <c r="AP83" s="20"/>
      <c r="AQ83" s="20"/>
      <c r="AR83" s="20"/>
      <c r="AS83" s="20"/>
      <c r="AT83" s="20"/>
      <c r="AU83" s="20"/>
      <c r="AV83" s="20"/>
      <c r="AW83" s="20"/>
      <c r="AX83" s="20"/>
      <c r="AY83" s="20"/>
    </row>
    <row r="84" spans="1:51">
      <c r="A84" s="5"/>
      <c r="B84" s="15" t="s">
        <v>261</v>
      </c>
      <c r="C84" s="101" t="str">
        <f>'Idemat2026 db (simple)'!E1369</f>
        <v xml:space="preserve">MJ </v>
      </c>
      <c r="D84" s="101" t="str">
        <f>'Idemat2026 db (simple)'!F1369</f>
        <v>Electricity France consumption</v>
      </c>
      <c r="E84" s="101">
        <f>'Idemat2026 db (simple)'!J1369</f>
        <v>2.0359115828999998E-2</v>
      </c>
      <c r="F84" s="55">
        <f t="shared" ref="F84:F87" si="24">200000/5*3.6</f>
        <v>144000</v>
      </c>
      <c r="G84" s="39">
        <v>1</v>
      </c>
      <c r="H84" s="16">
        <v>0.1</v>
      </c>
      <c r="I84" s="16" t="s">
        <v>279</v>
      </c>
      <c r="J84" s="104">
        <f t="shared" ref="J84:J87" si="25">E84*F84*G84</f>
        <v>2931.7126793759999</v>
      </c>
      <c r="L84" s="104">
        <f t="shared" ref="L84:L87" si="26">J$80+J84</f>
        <v>7162.4649479414102</v>
      </c>
      <c r="N84" s="10">
        <v>200000</v>
      </c>
      <c r="O84" s="104">
        <f>L83</f>
        <v>6737.5876013654106</v>
      </c>
      <c r="P84" s="104">
        <f>L84</f>
        <v>7162.4649479414102</v>
      </c>
      <c r="Q84" s="104">
        <f>L85</f>
        <v>5725.162389493411</v>
      </c>
      <c r="R84" s="104">
        <f>L86</f>
        <v>4398.0856489814105</v>
      </c>
      <c r="S84" s="104">
        <f>L87</f>
        <v>8430.4672149974103</v>
      </c>
      <c r="T84" s="104">
        <f>J89</f>
        <v>11345.154474725601</v>
      </c>
      <c r="Z84" s="82"/>
      <c r="AA84" s="83"/>
      <c r="AB84" s="83"/>
      <c r="AC84" s="84"/>
      <c r="AD84" s="84"/>
      <c r="AE84" s="84"/>
      <c r="AF84" s="84"/>
      <c r="AG84" s="84"/>
      <c r="AH84" s="84"/>
      <c r="AI84" s="84"/>
      <c r="AJ84" s="84"/>
      <c r="AK84" s="84"/>
      <c r="AL84" s="20"/>
      <c r="AM84" s="20"/>
      <c r="AN84" s="20"/>
      <c r="AO84" s="20"/>
      <c r="AP84" s="20"/>
      <c r="AQ84" s="20"/>
      <c r="AR84" s="20"/>
      <c r="AS84" s="20"/>
      <c r="AT84" s="20"/>
      <c r="AU84" s="20"/>
      <c r="AV84" s="20"/>
      <c r="AW84" s="20"/>
      <c r="AX84" s="20"/>
      <c r="AY84" s="20"/>
    </row>
    <row r="85" spans="1:51">
      <c r="A85" s="5"/>
      <c r="B85" t="s">
        <v>258</v>
      </c>
      <c r="C85" s="101" t="str">
        <f>'Idemat2026 db (simple)'!E1355</f>
        <v xml:space="preserve">MJ </v>
      </c>
      <c r="D85" s="101" t="str">
        <f>'Idemat2026 db (simple)'!F1355</f>
        <v>Electricity Sweden production</v>
      </c>
      <c r="E85" s="101">
        <f>'Idemat2026 db (simple)'!J1355</f>
        <v>1.0377848062000001E-2</v>
      </c>
      <c r="F85" s="55">
        <f t="shared" si="24"/>
        <v>144000</v>
      </c>
      <c r="G85" s="39">
        <v>1</v>
      </c>
      <c r="H85" s="16">
        <v>0.1</v>
      </c>
      <c r="I85" s="16" t="s">
        <v>279</v>
      </c>
      <c r="J85" s="104">
        <f t="shared" si="25"/>
        <v>1494.4101209280002</v>
      </c>
      <c r="L85" s="104">
        <f t="shared" si="26"/>
        <v>5725.162389493411</v>
      </c>
      <c r="Z85" s="82"/>
      <c r="AA85" s="83"/>
      <c r="AB85" s="83"/>
      <c r="AC85" s="84"/>
      <c r="AD85" s="84"/>
      <c r="AE85" s="84"/>
      <c r="AF85" s="84"/>
      <c r="AG85" s="84"/>
      <c r="AH85" s="84"/>
      <c r="AI85" s="84"/>
      <c r="AJ85" s="84"/>
      <c r="AK85" s="84"/>
      <c r="AL85" s="20"/>
      <c r="AM85" s="20"/>
      <c r="AN85" s="20"/>
      <c r="AO85" s="20"/>
      <c r="AP85" s="20"/>
      <c r="AQ85" s="20"/>
      <c r="AR85" s="20"/>
      <c r="AS85" s="20"/>
      <c r="AT85" s="20"/>
      <c r="AU85" s="20"/>
      <c r="AV85" s="20"/>
      <c r="AW85" s="20"/>
      <c r="AX85" s="20"/>
      <c r="AY85" s="20"/>
    </row>
    <row r="86" spans="1:51">
      <c r="A86" s="5"/>
      <c r="B86" s="15" t="s">
        <v>268</v>
      </c>
      <c r="C86" s="101" t="str">
        <f>'Idemat2026 db (simple)'!E1348</f>
        <v xml:space="preserve">MJ </v>
      </c>
      <c r="D86" s="101" t="str">
        <f>'Idemat2026 db (simple)'!F1348</f>
        <v>Electricity Norway production</v>
      </c>
      <c r="E86" s="101">
        <f>'Idemat2026 db (simple)'!J1348</f>
        <v>1.1620373639999999E-3</v>
      </c>
      <c r="F86" s="55">
        <f t="shared" si="24"/>
        <v>144000</v>
      </c>
      <c r="G86" s="39">
        <v>1</v>
      </c>
      <c r="H86" s="16">
        <v>0.1</v>
      </c>
      <c r="I86" s="16" t="s">
        <v>279</v>
      </c>
      <c r="J86" s="104">
        <f t="shared" si="25"/>
        <v>167.33338041599998</v>
      </c>
      <c r="L86" s="104">
        <f t="shared" si="26"/>
        <v>4398.0856489814105</v>
      </c>
      <c r="Z86" s="82"/>
      <c r="AA86" s="83"/>
      <c r="AB86" s="83"/>
      <c r="AC86" s="84"/>
      <c r="AD86" s="84"/>
      <c r="AE86" s="84"/>
      <c r="AF86" s="84"/>
      <c r="AG86" s="84"/>
      <c r="AH86" s="84"/>
      <c r="AI86" s="84"/>
      <c r="AJ86" s="84"/>
      <c r="AK86" s="84"/>
      <c r="AL86" s="20"/>
      <c r="AM86" s="20"/>
      <c r="AN86" s="20"/>
      <c r="AO86" s="20"/>
      <c r="AP86" s="20"/>
      <c r="AQ86" s="20"/>
      <c r="AR86" s="20"/>
      <c r="AS86" s="20"/>
      <c r="AT86" s="20"/>
      <c r="AU86" s="20"/>
      <c r="AV86" s="20"/>
      <c r="AW86" s="20"/>
      <c r="AX86" s="20"/>
      <c r="AY86" s="20"/>
    </row>
    <row r="87" spans="1:51">
      <c r="A87" s="5"/>
      <c r="B87" s="15" t="s">
        <v>275</v>
      </c>
      <c r="C87" s="101" t="str">
        <f>'Idemat2026 db (simple)'!E1380</f>
        <v xml:space="preserve">MJ </v>
      </c>
      <c r="D87" s="101" t="str">
        <f>'Idemat2026 db (simple)'!F1380</f>
        <v>Electricity Poland consumption</v>
      </c>
      <c r="E87" s="101">
        <f>'Idemat2026 db (simple)'!J1380</f>
        <v>2.9164687128000001E-2</v>
      </c>
      <c r="F87" s="55">
        <f t="shared" si="24"/>
        <v>144000</v>
      </c>
      <c r="G87" s="39">
        <v>1</v>
      </c>
      <c r="H87" s="16">
        <v>0.1</v>
      </c>
      <c r="I87" s="16" t="s">
        <v>279</v>
      </c>
      <c r="J87" s="104">
        <f t="shared" si="25"/>
        <v>4199.714946432</v>
      </c>
      <c r="L87" s="104">
        <f t="shared" si="26"/>
        <v>8430.4672149974103</v>
      </c>
      <c r="Z87" s="82"/>
      <c r="AA87" s="83"/>
      <c r="AB87" s="83"/>
      <c r="AC87" s="84"/>
      <c r="AD87" s="84"/>
      <c r="AE87" s="84"/>
      <c r="AF87" s="84"/>
      <c r="AG87" s="84"/>
      <c r="AH87" s="84"/>
      <c r="AI87" s="84"/>
      <c r="AJ87" s="84"/>
      <c r="AK87" s="84"/>
      <c r="AL87" s="20"/>
      <c r="AM87" s="20"/>
      <c r="AN87" s="20"/>
      <c r="AO87" s="20"/>
      <c r="AP87" s="20"/>
      <c r="AQ87" s="20"/>
      <c r="AR87" s="20"/>
      <c r="AS87" s="20"/>
      <c r="AT87" s="20"/>
      <c r="AU87" s="20"/>
      <c r="AV87" s="20"/>
      <c r="AW87" s="20"/>
      <c r="AX87" s="20"/>
      <c r="AY87" s="20"/>
    </row>
    <row r="88" spans="1:51">
      <c r="A88" s="5"/>
      <c r="B88" s="39"/>
      <c r="C88" s="67"/>
      <c r="D88" s="67"/>
      <c r="E88" s="67"/>
      <c r="F88" s="39"/>
      <c r="G88" s="39"/>
      <c r="H88" s="16"/>
      <c r="I88" s="16"/>
      <c r="J88" s="104"/>
      <c r="Z88" s="82"/>
      <c r="AA88" s="83"/>
      <c r="AB88" s="83"/>
      <c r="AC88" s="84"/>
      <c r="AD88" s="84"/>
      <c r="AE88" s="84"/>
      <c r="AF88" s="84"/>
      <c r="AG88" s="84"/>
      <c r="AH88" s="84"/>
      <c r="AI88" s="84"/>
      <c r="AJ88" s="84"/>
      <c r="AK88" s="84"/>
      <c r="AL88" s="20"/>
      <c r="AM88" s="20"/>
      <c r="AN88" s="20"/>
      <c r="AO88" s="20"/>
      <c r="AP88" s="20"/>
      <c r="AQ88" s="20"/>
      <c r="AR88" s="20"/>
      <c r="AS88" s="20"/>
      <c r="AT88" s="20"/>
      <c r="AU88" s="20"/>
      <c r="AV88" s="20"/>
      <c r="AW88" s="20"/>
      <c r="AX88" s="20"/>
      <c r="AY88" s="20"/>
    </row>
    <row r="89" spans="1:51">
      <c r="A89" s="5"/>
      <c r="B89" s="20" t="s">
        <v>270</v>
      </c>
      <c r="C89" s="67" t="str">
        <f>'Idemat2026 db (simple)'!E506</f>
        <v xml:space="preserve">kg </v>
      </c>
      <c r="D89" s="67" t="str">
        <f>'Idemat2026 db (simple)'!F506</f>
        <v>Petrol - including combustion CO2</v>
      </c>
      <c r="E89" s="67">
        <f>'Idemat2026 db (simple)'!J506</f>
        <v>0.97803055816600004</v>
      </c>
      <c r="F89" s="55">
        <f>200000/100*8*0.725</f>
        <v>11600</v>
      </c>
      <c r="G89" s="39">
        <v>1</v>
      </c>
      <c r="H89" s="16">
        <v>0.1</v>
      </c>
      <c r="I89" s="16" t="s">
        <v>1431</v>
      </c>
      <c r="J89" s="104">
        <f>E89*F89*G89</f>
        <v>11345.154474725601</v>
      </c>
      <c r="Z89" s="82"/>
      <c r="AA89" s="83"/>
      <c r="AB89" s="83"/>
      <c r="AC89" s="84"/>
      <c r="AD89" s="84"/>
      <c r="AE89" s="84"/>
      <c r="AF89" s="84"/>
      <c r="AG89" s="84"/>
      <c r="AH89" s="84"/>
      <c r="AI89" s="84"/>
      <c r="AJ89" s="84"/>
      <c r="AK89" s="84"/>
      <c r="AL89" s="20"/>
      <c r="AM89" s="20"/>
      <c r="AN89" s="20"/>
      <c r="AO89" s="20"/>
      <c r="AP89" s="20"/>
      <c r="AQ89" s="20"/>
      <c r="AR89" s="20"/>
      <c r="AS89" s="20"/>
      <c r="AT89" s="20"/>
      <c r="AU89" s="20"/>
      <c r="AV89" s="20"/>
      <c r="AW89" s="20"/>
      <c r="AX89" s="20"/>
      <c r="AY89" s="20"/>
    </row>
    <row r="90" spans="1:51">
      <c r="A90" s="5"/>
      <c r="B90" s="66"/>
      <c r="C90" s="66"/>
      <c r="D90" s="66"/>
      <c r="F90" s="15"/>
      <c r="G90" s="15"/>
      <c r="H90" s="16"/>
      <c r="I90" s="70"/>
      <c r="J90" s="104"/>
      <c r="Z90" s="82"/>
      <c r="AA90" s="83"/>
      <c r="AB90" s="83"/>
      <c r="AC90" s="84"/>
      <c r="AD90" s="84"/>
      <c r="AE90" s="84"/>
      <c r="AF90" s="84"/>
      <c r="AG90" s="84"/>
      <c r="AH90" s="84"/>
      <c r="AI90" s="84"/>
      <c r="AJ90" s="84"/>
      <c r="AK90" s="84"/>
      <c r="AL90" s="20"/>
      <c r="AM90" s="20"/>
      <c r="AN90" s="20"/>
      <c r="AO90" s="20"/>
      <c r="AP90" s="20"/>
      <c r="AQ90" s="20"/>
      <c r="AR90" s="20"/>
      <c r="AS90" s="20"/>
      <c r="AT90" s="20"/>
      <c r="AU90" s="20"/>
      <c r="AV90" s="20"/>
      <c r="AW90" s="20"/>
      <c r="AX90" s="20"/>
      <c r="AY90" s="20"/>
    </row>
    <row r="91" spans="1:51">
      <c r="A91" s="71"/>
      <c r="B91" s="96"/>
      <c r="C91" s="96"/>
      <c r="D91" s="96"/>
      <c r="E91" s="97"/>
      <c r="F91" s="97"/>
      <c r="G91" s="97"/>
      <c r="H91" s="96" t="s">
        <v>273</v>
      </c>
      <c r="I91" s="96" t="s">
        <v>278</v>
      </c>
      <c r="J91" s="106">
        <f>J89-J83</f>
        <v>8838.3191419256018</v>
      </c>
      <c r="Z91" s="82"/>
      <c r="AA91" s="83"/>
      <c r="AB91" s="83"/>
      <c r="AC91" s="84"/>
      <c r="AD91" s="84"/>
      <c r="AE91" s="84"/>
      <c r="AF91" s="84"/>
      <c r="AG91" s="84"/>
      <c r="AH91" s="84"/>
      <c r="AI91" s="84"/>
      <c r="AJ91" s="84"/>
      <c r="AK91" s="84"/>
      <c r="AL91" s="20"/>
      <c r="AM91" s="20"/>
      <c r="AN91" s="20"/>
      <c r="AO91" s="20"/>
      <c r="AP91" s="20"/>
      <c r="AQ91" s="20"/>
      <c r="AR91" s="20"/>
      <c r="AS91" s="20"/>
      <c r="AT91" s="20"/>
      <c r="AU91" s="20"/>
      <c r="AV91" s="20"/>
      <c r="AW91" s="20"/>
      <c r="AX91" s="20"/>
      <c r="AY91" s="20"/>
    </row>
    <row r="92" spans="1:51">
      <c r="A92" s="5"/>
      <c r="B92" s="15"/>
      <c r="C92" s="15"/>
      <c r="D92" s="67"/>
      <c r="E92" s="67"/>
      <c r="F92" s="55"/>
      <c r="H92" s="102" t="s">
        <v>274</v>
      </c>
      <c r="I92" s="96" t="s">
        <v>278</v>
      </c>
      <c r="J92" s="105">
        <f>J89-J86</f>
        <v>11177.821094309602</v>
      </c>
      <c r="Z92" s="82"/>
      <c r="AA92" s="83"/>
      <c r="AB92" s="83"/>
      <c r="AC92" s="84"/>
      <c r="AD92" s="84"/>
      <c r="AE92" s="84"/>
      <c r="AF92" s="84"/>
      <c r="AG92" s="84"/>
      <c r="AH92" s="84"/>
      <c r="AI92" s="84"/>
      <c r="AJ92" s="84"/>
      <c r="AK92" s="84"/>
      <c r="AL92" s="20"/>
      <c r="AM92" s="20"/>
      <c r="AN92" s="20"/>
      <c r="AO92" s="20"/>
      <c r="AP92" s="20"/>
      <c r="AQ92" s="20"/>
      <c r="AR92" s="20"/>
      <c r="AS92" s="20"/>
      <c r="AT92" s="20"/>
      <c r="AU92" s="20"/>
      <c r="AV92" s="20"/>
      <c r="AW92" s="20"/>
      <c r="AX92" s="20"/>
      <c r="AY92" s="20"/>
    </row>
    <row r="93" spans="1:51">
      <c r="A93" s="5"/>
      <c r="B93" s="15"/>
      <c r="C93" s="15"/>
      <c r="D93" s="67"/>
      <c r="E93" s="67"/>
      <c r="F93" s="55"/>
      <c r="H93" s="102" t="s">
        <v>276</v>
      </c>
      <c r="I93" s="96" t="s">
        <v>278</v>
      </c>
      <c r="J93" s="105">
        <f>J89-J87</f>
        <v>7145.4395282936011</v>
      </c>
      <c r="Z93" s="82"/>
      <c r="AA93" s="83"/>
      <c r="AB93" s="83"/>
      <c r="AC93" s="84"/>
      <c r="AD93" s="84"/>
      <c r="AE93" s="84"/>
      <c r="AF93" s="84"/>
      <c r="AG93" s="84"/>
      <c r="AH93" s="84"/>
      <c r="AI93" s="84"/>
      <c r="AJ93" s="84"/>
      <c r="AK93" s="84"/>
      <c r="AL93" s="20"/>
      <c r="AM93" s="20"/>
      <c r="AN93" s="20"/>
      <c r="AO93" s="20"/>
      <c r="AP93" s="20"/>
      <c r="AQ93" s="20"/>
      <c r="AR93" s="20"/>
      <c r="AS93" s="20"/>
      <c r="AT93" s="20"/>
      <c r="AU93" s="20"/>
      <c r="AV93" s="20"/>
      <c r="AW93" s="20"/>
      <c r="AX93" s="20"/>
      <c r="AY93" s="20"/>
    </row>
    <row r="94" spans="1:51">
      <c r="A94" s="5"/>
      <c r="B94" s="15"/>
      <c r="C94" s="15"/>
      <c r="D94" s="67"/>
      <c r="E94" s="67"/>
      <c r="F94" s="55"/>
      <c r="H94" s="40"/>
      <c r="I94" s="40"/>
      <c r="J94" s="104"/>
      <c r="Z94" s="82"/>
      <c r="AA94" s="83"/>
      <c r="AB94" s="83"/>
      <c r="AC94" s="84"/>
      <c r="AD94" s="84"/>
      <c r="AE94" s="84"/>
      <c r="AF94" s="84"/>
      <c r="AG94" s="84"/>
      <c r="AH94" s="84"/>
      <c r="AI94" s="84"/>
      <c r="AJ94" s="84"/>
      <c r="AK94" s="84"/>
      <c r="AL94" s="20"/>
      <c r="AM94" s="20"/>
      <c r="AN94" s="20"/>
      <c r="AO94" s="20"/>
      <c r="AP94" s="20"/>
      <c r="AQ94" s="20"/>
      <c r="AR94" s="20"/>
      <c r="AS94" s="20"/>
      <c r="AT94" s="20"/>
      <c r="AU94" s="20"/>
      <c r="AV94" s="20"/>
      <c r="AW94" s="20"/>
      <c r="AX94" s="20"/>
      <c r="AY94" s="20"/>
    </row>
    <row r="95" spans="1:51">
      <c r="A95" s="5"/>
      <c r="B95" s="8"/>
      <c r="C95" s="8"/>
      <c r="D95" s="8"/>
      <c r="H95" s="96" t="s">
        <v>273</v>
      </c>
      <c r="I95" s="70" t="s">
        <v>271</v>
      </c>
      <c r="J95" s="105">
        <f>J80/J91*200000</f>
        <v>95736.580692053569</v>
      </c>
      <c r="K95" s="15" t="s">
        <v>272</v>
      </c>
      <c r="Z95" s="86"/>
      <c r="AA95" s="87"/>
      <c r="AB95" s="87"/>
      <c r="AC95" s="88"/>
      <c r="AD95" s="88"/>
      <c r="AE95" s="88"/>
      <c r="AF95" s="88"/>
      <c r="AG95" s="88"/>
      <c r="AH95" s="88"/>
      <c r="AI95" s="88"/>
      <c r="AJ95" s="88"/>
      <c r="AK95" s="88"/>
      <c r="AL95" s="20"/>
      <c r="AM95" s="20"/>
      <c r="AN95" s="20"/>
      <c r="AO95" s="20"/>
      <c r="AP95" s="20"/>
      <c r="AQ95" s="20"/>
      <c r="AR95" s="20"/>
      <c r="AS95" s="20"/>
      <c r="AT95" s="20"/>
      <c r="AU95" s="20"/>
      <c r="AV95" s="20"/>
      <c r="AW95" s="20"/>
      <c r="AX95" s="20"/>
      <c r="AY95" s="20"/>
    </row>
    <row r="96" spans="1:51">
      <c r="A96" s="71"/>
      <c r="E96" s="44"/>
      <c r="H96" s="102" t="s">
        <v>274</v>
      </c>
      <c r="I96" s="70" t="s">
        <v>271</v>
      </c>
      <c r="J96" s="105">
        <f>J80/J92*200000</f>
        <v>75699.051413860958</v>
      </c>
      <c r="K96" s="15" t="s">
        <v>272</v>
      </c>
      <c r="Z96" s="82"/>
      <c r="AA96" s="83"/>
      <c r="AB96" s="83"/>
      <c r="AC96" s="84"/>
      <c r="AD96" s="84"/>
      <c r="AE96" s="84"/>
      <c r="AF96" s="84"/>
      <c r="AG96" s="84"/>
      <c r="AH96" s="84"/>
      <c r="AI96" s="84"/>
      <c r="AJ96" s="84"/>
      <c r="AK96" s="84"/>
      <c r="AL96" s="20"/>
      <c r="AM96" s="20"/>
      <c r="AN96" s="20"/>
      <c r="AO96" s="20"/>
      <c r="AP96" s="20"/>
      <c r="AQ96" s="20"/>
      <c r="AR96" s="20"/>
      <c r="AS96" s="20"/>
      <c r="AT96" s="20"/>
      <c r="AU96" s="20"/>
      <c r="AV96" s="20"/>
      <c r="AW96" s="20"/>
      <c r="AX96" s="20"/>
      <c r="AY96" s="20"/>
    </row>
    <row r="97" spans="1:51">
      <c r="A97" s="71"/>
      <c r="B97" s="98"/>
      <c r="C97" s="98"/>
      <c r="D97" s="98"/>
      <c r="E97" s="97"/>
      <c r="F97" s="97"/>
      <c r="G97" s="97"/>
      <c r="H97" s="102" t="s">
        <v>276</v>
      </c>
      <c r="I97" s="70" t="s">
        <v>271</v>
      </c>
      <c r="J97" s="105">
        <f>J80/J93*200000</f>
        <v>118418.25130037185</v>
      </c>
      <c r="K97" s="15" t="s">
        <v>272</v>
      </c>
      <c r="Z97" s="82"/>
      <c r="AA97" s="83"/>
      <c r="AB97" s="83"/>
      <c r="AC97" s="84"/>
      <c r="AD97" s="84"/>
      <c r="AE97" s="84"/>
      <c r="AF97" s="84"/>
      <c r="AG97" s="84"/>
      <c r="AH97" s="84"/>
      <c r="AI97" s="84"/>
      <c r="AJ97" s="84"/>
      <c r="AK97" s="84"/>
      <c r="AL97" s="20"/>
      <c r="AM97" s="20"/>
      <c r="AN97" s="20"/>
      <c r="AO97" s="20"/>
      <c r="AP97" s="20"/>
      <c r="AQ97" s="20"/>
      <c r="AR97" s="20"/>
      <c r="AS97" s="20"/>
      <c r="AT97" s="20"/>
      <c r="AU97" s="20"/>
      <c r="AV97" s="20"/>
      <c r="AW97" s="20"/>
      <c r="AX97" s="20"/>
      <c r="AY97" s="20"/>
    </row>
    <row r="98" spans="1:51">
      <c r="A98" s="5"/>
      <c r="B98" s="15"/>
      <c r="C98" s="15"/>
      <c r="D98" s="15"/>
      <c r="E98" s="60"/>
      <c r="F98" s="15"/>
      <c r="H98" s="14"/>
      <c r="I98" s="16"/>
      <c r="J98" s="10"/>
      <c r="Z98" s="82"/>
      <c r="AA98" s="83"/>
      <c r="AB98" s="83"/>
      <c r="AC98" s="84"/>
      <c r="AD98" s="84"/>
      <c r="AE98" s="84"/>
      <c r="AF98" s="84"/>
      <c r="AG98" s="84"/>
      <c r="AH98" s="84"/>
      <c r="AI98" s="84"/>
      <c r="AJ98" s="84"/>
      <c r="AK98" s="84"/>
      <c r="AL98" s="20"/>
      <c r="AM98" s="20"/>
      <c r="AN98" s="20"/>
      <c r="AO98" s="20"/>
      <c r="AP98" s="20"/>
      <c r="AQ98" s="20"/>
      <c r="AR98" s="20"/>
      <c r="AS98" s="20"/>
      <c r="AT98" s="20"/>
      <c r="AU98" s="20"/>
      <c r="AV98" s="20"/>
      <c r="AW98" s="20"/>
      <c r="AX98" s="20"/>
      <c r="AY98" s="20"/>
    </row>
    <row r="99" spans="1:51">
      <c r="A99" s="71"/>
      <c r="F99" s="19"/>
      <c r="I99" s="70"/>
      <c r="J99" s="10"/>
      <c r="Z99" s="82"/>
      <c r="AA99" s="83"/>
      <c r="AB99" s="83"/>
      <c r="AC99" s="84"/>
      <c r="AD99" s="84"/>
      <c r="AE99" s="84"/>
      <c r="AF99" s="84"/>
      <c r="AG99" s="84"/>
      <c r="AH99" s="84"/>
      <c r="AI99" s="84"/>
      <c r="AJ99" s="84"/>
      <c r="AK99" s="84"/>
      <c r="AL99" s="20"/>
      <c r="AM99" s="20"/>
      <c r="AN99" s="20"/>
      <c r="AO99" s="20"/>
      <c r="AP99" s="20"/>
      <c r="AQ99" s="20"/>
      <c r="AR99" s="20"/>
      <c r="AS99" s="20"/>
      <c r="AT99" s="20"/>
      <c r="AU99" s="20"/>
      <c r="AV99" s="20"/>
      <c r="AW99" s="20"/>
      <c r="AX99" s="20"/>
      <c r="AY99" s="20"/>
    </row>
    <row r="100" spans="1:51">
      <c r="A100" s="99"/>
      <c r="B100" s="98"/>
      <c r="C100" s="98"/>
      <c r="D100" s="98"/>
      <c r="E100" s="97"/>
      <c r="F100" s="97"/>
      <c r="G100" s="97"/>
      <c r="H100" s="97"/>
      <c r="I100" s="97"/>
      <c r="J100" s="77"/>
      <c r="Z100" s="86"/>
      <c r="AA100" s="87"/>
      <c r="AB100" s="87"/>
      <c r="AC100" s="88"/>
      <c r="AD100" s="88"/>
      <c r="AE100" s="88"/>
      <c r="AF100" s="88"/>
      <c r="AG100" s="88"/>
      <c r="AH100" s="88"/>
      <c r="AI100" s="88"/>
      <c r="AJ100" s="88"/>
      <c r="AK100" s="88"/>
      <c r="AL100" s="20"/>
      <c r="AM100" s="20"/>
      <c r="AN100" s="20"/>
      <c r="AO100" s="20"/>
      <c r="AP100" s="20"/>
      <c r="AQ100" s="20"/>
      <c r="AR100" s="20"/>
      <c r="AS100" s="20"/>
      <c r="AT100" s="20"/>
      <c r="AU100" s="20"/>
      <c r="AV100" s="20"/>
      <c r="AW100" s="20"/>
      <c r="AX100" s="20"/>
      <c r="AY100" s="20"/>
    </row>
    <row r="101" spans="1:51">
      <c r="A101" s="99"/>
      <c r="D101" s="67"/>
      <c r="E101" s="69"/>
      <c r="F101" s="55"/>
      <c r="H101" s="14"/>
      <c r="I101" s="16"/>
      <c r="J101" s="10"/>
      <c r="Z101" s="82"/>
      <c r="AA101" s="83"/>
      <c r="AB101" s="83"/>
      <c r="AC101" s="92"/>
      <c r="AD101" s="92"/>
      <c r="AE101" s="92"/>
      <c r="AF101" s="92"/>
      <c r="AG101" s="92"/>
      <c r="AH101" s="92"/>
      <c r="AI101" s="92"/>
      <c r="AJ101" s="92"/>
      <c r="AK101" s="92"/>
      <c r="AL101" s="20"/>
      <c r="AM101" s="20"/>
      <c r="AN101" s="20"/>
      <c r="AO101" s="20"/>
      <c r="AP101" s="20"/>
      <c r="AQ101" s="20"/>
      <c r="AR101" s="20"/>
      <c r="AS101" s="20"/>
      <c r="AT101" s="20"/>
      <c r="AU101" s="20"/>
      <c r="AV101" s="20"/>
      <c r="AW101" s="20"/>
      <c r="AX101" s="20"/>
      <c r="AY101" s="20"/>
    </row>
    <row r="102" spans="1:51">
      <c r="A102" s="99"/>
      <c r="B102" s="15"/>
      <c r="C102" s="15"/>
      <c r="D102" s="67"/>
      <c r="E102" s="69"/>
      <c r="F102" s="55"/>
      <c r="H102" s="14"/>
      <c r="I102" s="16"/>
      <c r="J102" s="10"/>
      <c r="Z102" s="82"/>
      <c r="AA102" s="83"/>
      <c r="AB102" s="83"/>
      <c r="AC102" s="92"/>
      <c r="AD102" s="92"/>
      <c r="AE102" s="92"/>
      <c r="AF102" s="92"/>
      <c r="AG102" s="92"/>
      <c r="AH102" s="92"/>
      <c r="AI102" s="92"/>
      <c r="AJ102" s="92"/>
      <c r="AK102" s="92"/>
      <c r="AL102" s="20"/>
      <c r="AM102" s="20"/>
      <c r="AN102" s="20"/>
      <c r="AO102" s="20"/>
      <c r="AP102" s="20"/>
      <c r="AQ102" s="20"/>
      <c r="AR102" s="20"/>
      <c r="AS102" s="20"/>
      <c r="AT102" s="20"/>
      <c r="AU102" s="20"/>
      <c r="AV102" s="20"/>
      <c r="AW102" s="20"/>
      <c r="AX102" s="20"/>
      <c r="AY102" s="20"/>
    </row>
    <row r="103" spans="1:51">
      <c r="A103" s="5"/>
      <c r="D103" s="67"/>
      <c r="E103" s="69"/>
      <c r="F103" s="55"/>
      <c r="G103" s="21"/>
      <c r="H103" s="14"/>
      <c r="I103" s="16"/>
      <c r="J103" s="10"/>
      <c r="Z103" s="82"/>
      <c r="AA103" s="83"/>
      <c r="AB103" s="83"/>
      <c r="AC103" s="92"/>
      <c r="AD103" s="92"/>
      <c r="AE103" s="92"/>
      <c r="AF103" s="92"/>
      <c r="AG103" s="92"/>
      <c r="AH103" s="92"/>
      <c r="AI103" s="92"/>
      <c r="AJ103" s="92"/>
      <c r="AK103" s="92"/>
      <c r="AL103" s="20"/>
      <c r="AM103" s="20"/>
      <c r="AN103" s="20"/>
      <c r="AO103" s="20"/>
      <c r="AP103" s="20"/>
      <c r="AQ103" s="20"/>
      <c r="AR103" s="20"/>
      <c r="AS103" s="20"/>
      <c r="AT103" s="20"/>
      <c r="AU103" s="20"/>
      <c r="AV103" s="20"/>
      <c r="AW103" s="20"/>
      <c r="AX103" s="20"/>
      <c r="AY103" s="20"/>
    </row>
    <row r="104" spans="1:51">
      <c r="A104" s="5"/>
      <c r="B104" s="15"/>
      <c r="C104" s="15"/>
      <c r="D104" s="67"/>
      <c r="E104" s="69"/>
      <c r="F104" s="55"/>
      <c r="H104" s="14"/>
      <c r="I104" s="16"/>
      <c r="J104" s="10"/>
      <c r="Z104" s="82"/>
      <c r="AA104" s="83"/>
      <c r="AB104" s="83"/>
      <c r="AC104" s="92"/>
      <c r="AD104" s="92"/>
      <c r="AE104" s="92"/>
      <c r="AF104" s="92"/>
      <c r="AG104" s="92"/>
      <c r="AH104" s="92"/>
      <c r="AI104" s="92"/>
      <c r="AJ104" s="92"/>
      <c r="AK104" s="92"/>
      <c r="AL104" s="20"/>
      <c r="AM104" s="20"/>
      <c r="AN104" s="20"/>
      <c r="AO104" s="20"/>
      <c r="AP104" s="20"/>
      <c r="AQ104" s="20"/>
      <c r="AR104" s="20"/>
      <c r="AS104" s="20"/>
      <c r="AT104" s="20"/>
      <c r="AU104" s="20"/>
      <c r="AV104" s="20"/>
      <c r="AW104" s="20"/>
      <c r="AX104" s="20"/>
      <c r="AY104" s="20"/>
    </row>
    <row r="105" spans="1:51">
      <c r="A105" s="71"/>
      <c r="B105" s="100"/>
      <c r="C105" s="100"/>
      <c r="D105" s="100"/>
      <c r="E105" s="97"/>
      <c r="F105" s="97"/>
      <c r="G105" s="97"/>
      <c r="H105" s="97"/>
      <c r="I105" s="97"/>
      <c r="J105" s="77"/>
      <c r="Z105" s="86"/>
      <c r="AA105" s="87"/>
      <c r="AB105" s="87"/>
      <c r="AC105" s="88"/>
      <c r="AD105" s="88"/>
      <c r="AE105" s="88"/>
      <c r="AF105" s="88"/>
      <c r="AG105" s="88"/>
      <c r="AH105" s="88"/>
      <c r="AI105" s="88"/>
      <c r="AJ105" s="88"/>
      <c r="AK105" s="88"/>
      <c r="AL105" s="20"/>
      <c r="AM105" s="20"/>
      <c r="AN105" s="20"/>
      <c r="AO105" s="20"/>
      <c r="AP105" s="20"/>
      <c r="AQ105" s="20"/>
      <c r="AR105" s="20"/>
      <c r="AS105" s="20"/>
      <c r="AT105" s="20"/>
      <c r="AU105" s="20"/>
      <c r="AV105" s="20"/>
      <c r="AW105" s="20"/>
      <c r="AX105" s="20"/>
      <c r="AY105" s="20"/>
    </row>
    <row r="106" spans="1:51">
      <c r="A106" s="5"/>
      <c r="B106" s="15"/>
      <c r="C106" s="15"/>
      <c r="D106" s="15"/>
      <c r="E106" s="36"/>
      <c r="H106" s="16"/>
      <c r="I106" s="15"/>
      <c r="J106" s="10"/>
      <c r="Z106" s="82"/>
      <c r="AA106" s="83"/>
      <c r="AB106" s="83"/>
      <c r="AC106" s="92"/>
      <c r="AD106" s="92"/>
      <c r="AE106" s="92"/>
      <c r="AF106" s="92"/>
      <c r="AG106" s="92"/>
      <c r="AH106" s="92"/>
      <c r="AI106" s="92"/>
      <c r="AJ106" s="92"/>
      <c r="AK106" s="92"/>
      <c r="AL106" s="20"/>
      <c r="AM106" s="20"/>
      <c r="AN106" s="20"/>
      <c r="AO106" s="20"/>
      <c r="AP106" s="20"/>
      <c r="AQ106" s="20"/>
      <c r="AR106" s="20"/>
      <c r="AS106" s="20"/>
      <c r="AT106" s="20"/>
      <c r="AU106" s="20"/>
      <c r="AV106" s="20"/>
      <c r="AW106" s="20"/>
      <c r="AX106" s="20"/>
      <c r="AY106" s="20"/>
    </row>
    <row r="107" spans="1:51">
      <c r="A107" s="5"/>
      <c r="B107" s="15"/>
      <c r="C107" s="15"/>
      <c r="D107" s="15"/>
      <c r="E107" s="36"/>
      <c r="H107" s="16"/>
      <c r="I107" s="15"/>
      <c r="J107" s="10"/>
      <c r="Z107" s="82"/>
      <c r="AA107" s="83"/>
      <c r="AB107" s="83"/>
      <c r="AC107" s="92"/>
      <c r="AD107" s="92"/>
      <c r="AE107" s="92"/>
      <c r="AF107" s="92"/>
      <c r="AG107" s="92"/>
      <c r="AH107" s="92"/>
      <c r="AI107" s="92"/>
      <c r="AJ107" s="92"/>
      <c r="AK107" s="92"/>
      <c r="AL107" s="20"/>
      <c r="AM107" s="20"/>
      <c r="AN107" s="20"/>
      <c r="AO107" s="20"/>
      <c r="AP107" s="20"/>
      <c r="AQ107" s="20"/>
      <c r="AR107" s="20"/>
      <c r="AS107" s="20"/>
      <c r="AT107" s="20"/>
      <c r="AU107" s="20"/>
      <c r="AV107" s="20"/>
      <c r="AW107" s="20"/>
      <c r="AX107" s="20"/>
      <c r="AY107" s="20"/>
    </row>
    <row r="108" spans="1:51">
      <c r="A108" s="5"/>
      <c r="E108" s="36"/>
      <c r="H108" s="16"/>
      <c r="I108" s="15"/>
      <c r="J108" s="10"/>
      <c r="Z108" s="82"/>
      <c r="AA108" s="83"/>
      <c r="AB108" s="83"/>
      <c r="AC108" s="92"/>
      <c r="AD108" s="92"/>
      <c r="AE108" s="92"/>
      <c r="AF108" s="92"/>
      <c r="AG108" s="92"/>
      <c r="AH108" s="92"/>
      <c r="AI108" s="92"/>
      <c r="AJ108" s="92"/>
      <c r="AK108" s="92"/>
      <c r="AL108" s="20"/>
      <c r="AM108" s="20"/>
      <c r="AN108" s="20"/>
      <c r="AO108" s="20"/>
      <c r="AP108" s="20"/>
      <c r="AQ108" s="20"/>
      <c r="AR108" s="20"/>
      <c r="AS108" s="20"/>
      <c r="AT108" s="20"/>
      <c r="AU108" s="20"/>
      <c r="AV108" s="20"/>
      <c r="AW108" s="20"/>
      <c r="AX108" s="20"/>
      <c r="AY108" s="20"/>
    </row>
    <row r="109" spans="1:51">
      <c r="A109" s="5"/>
      <c r="E109" s="36"/>
      <c r="H109" s="16"/>
      <c r="I109" s="15"/>
      <c r="J109" s="10"/>
      <c r="Z109" s="82"/>
      <c r="AA109" s="83"/>
      <c r="AB109" s="83"/>
      <c r="AC109" s="92"/>
      <c r="AD109" s="92"/>
      <c r="AE109" s="92"/>
      <c r="AF109" s="92"/>
      <c r="AG109" s="92"/>
      <c r="AH109" s="92"/>
      <c r="AI109" s="92"/>
      <c r="AJ109" s="92"/>
      <c r="AK109" s="92"/>
      <c r="AL109" s="20"/>
      <c r="AM109" s="20"/>
      <c r="AN109" s="20"/>
      <c r="AO109" s="20"/>
      <c r="AP109" s="20"/>
      <c r="AQ109" s="20"/>
      <c r="AR109" s="20"/>
      <c r="AS109" s="20"/>
      <c r="AT109" s="20"/>
      <c r="AU109" s="20"/>
      <c r="AV109" s="20"/>
      <c r="AW109" s="20"/>
      <c r="AX109" s="20"/>
      <c r="AY109" s="20"/>
    </row>
    <row r="110" spans="1:51">
      <c r="A110" s="5"/>
      <c r="E110" s="36"/>
      <c r="H110" s="16"/>
      <c r="I110" s="15"/>
      <c r="J110" s="10"/>
      <c r="Z110" s="82"/>
      <c r="AA110" s="83"/>
      <c r="AB110" s="83"/>
      <c r="AC110" s="92"/>
      <c r="AD110" s="92"/>
      <c r="AE110" s="92"/>
      <c r="AF110" s="92"/>
      <c r="AG110" s="92"/>
      <c r="AH110" s="92"/>
      <c r="AI110" s="92"/>
      <c r="AJ110" s="92"/>
      <c r="AK110" s="92"/>
      <c r="AL110" s="20"/>
      <c r="AM110" s="20"/>
      <c r="AN110" s="20"/>
      <c r="AO110" s="20"/>
      <c r="AP110" s="20"/>
      <c r="AQ110" s="20"/>
      <c r="AR110" s="20"/>
      <c r="AS110" s="20"/>
      <c r="AT110" s="20"/>
      <c r="AU110" s="20"/>
      <c r="AV110" s="20"/>
      <c r="AW110" s="20"/>
      <c r="AX110" s="20"/>
      <c r="AY110" s="20"/>
    </row>
    <row r="111" spans="1:51">
      <c r="A111" s="5"/>
      <c r="E111" s="36"/>
      <c r="H111" s="16"/>
      <c r="I111" s="15"/>
      <c r="J111" s="10"/>
      <c r="Z111" s="82"/>
      <c r="AA111" s="83"/>
      <c r="AB111" s="83"/>
      <c r="AC111" s="92"/>
      <c r="AD111" s="92"/>
      <c r="AE111" s="92"/>
      <c r="AF111" s="92"/>
      <c r="AG111" s="92"/>
      <c r="AH111" s="92"/>
      <c r="AI111" s="92"/>
      <c r="AJ111" s="92"/>
      <c r="AK111" s="92"/>
      <c r="AL111" s="20"/>
      <c r="AM111" s="20"/>
      <c r="AN111" s="20"/>
      <c r="AO111" s="20"/>
      <c r="AP111" s="20"/>
      <c r="AQ111" s="20"/>
      <c r="AR111" s="20"/>
      <c r="AS111" s="20"/>
      <c r="AT111" s="20"/>
      <c r="AU111" s="20"/>
      <c r="AV111" s="20"/>
      <c r="AW111" s="20"/>
      <c r="AX111" s="20"/>
      <c r="AY111" s="20"/>
    </row>
    <row r="112" spans="1:51">
      <c r="A112" s="5"/>
      <c r="B112" s="15"/>
      <c r="C112" s="15"/>
      <c r="D112" s="15"/>
      <c r="E112" s="36"/>
      <c r="H112" s="16"/>
      <c r="I112" s="15"/>
      <c r="J112" s="10"/>
      <c r="Z112" s="82"/>
      <c r="AA112" s="83"/>
      <c r="AB112" s="83"/>
      <c r="AC112" s="92"/>
      <c r="AD112" s="92"/>
      <c r="AE112" s="92"/>
      <c r="AF112" s="92"/>
      <c r="AG112" s="92"/>
      <c r="AH112" s="92"/>
      <c r="AI112" s="92"/>
      <c r="AJ112" s="92"/>
      <c r="AK112" s="92"/>
      <c r="AL112" s="20"/>
      <c r="AM112" s="20"/>
      <c r="AN112" s="20"/>
      <c r="AO112" s="20"/>
      <c r="AP112" s="20"/>
      <c r="AQ112" s="20"/>
      <c r="AR112" s="20"/>
      <c r="AS112" s="20"/>
      <c r="AT112" s="20"/>
      <c r="AU112" s="20"/>
      <c r="AV112" s="20"/>
      <c r="AW112" s="20"/>
      <c r="AX112" s="20"/>
      <c r="AY112" s="20"/>
    </row>
    <row r="113" spans="1:51">
      <c r="A113" s="5"/>
      <c r="B113" s="15"/>
      <c r="C113" s="15"/>
      <c r="D113" s="15"/>
      <c r="E113" s="36"/>
      <c r="H113" s="16"/>
      <c r="I113" s="15"/>
      <c r="J113" s="10"/>
      <c r="Z113" s="82"/>
      <c r="AA113" s="83"/>
      <c r="AB113" s="83"/>
      <c r="AC113" s="92"/>
      <c r="AD113" s="92"/>
      <c r="AE113" s="92"/>
      <c r="AF113" s="92"/>
      <c r="AG113" s="92"/>
      <c r="AH113" s="92"/>
      <c r="AI113" s="92"/>
      <c r="AJ113" s="92"/>
      <c r="AK113" s="92"/>
      <c r="AL113" s="20"/>
      <c r="AM113" s="20"/>
      <c r="AN113" s="20"/>
      <c r="AO113" s="20"/>
      <c r="AP113" s="20"/>
      <c r="AQ113" s="20"/>
      <c r="AR113" s="20"/>
      <c r="AS113" s="20"/>
      <c r="AT113" s="20"/>
      <c r="AU113" s="20"/>
      <c r="AV113" s="20"/>
      <c r="AW113" s="20"/>
      <c r="AX113" s="20"/>
      <c r="AY113" s="20"/>
    </row>
    <row r="114" spans="1:51">
      <c r="A114" s="5"/>
      <c r="E114" s="36"/>
      <c r="H114" s="16"/>
      <c r="I114" s="15"/>
      <c r="J114" s="10"/>
      <c r="Z114" s="82"/>
      <c r="AA114" s="83"/>
      <c r="AB114" s="83"/>
      <c r="AC114" s="92"/>
      <c r="AD114" s="92"/>
      <c r="AE114" s="92"/>
      <c r="AF114" s="92"/>
      <c r="AG114" s="92"/>
      <c r="AH114" s="92"/>
      <c r="AI114" s="92"/>
      <c r="AJ114" s="92"/>
      <c r="AK114" s="92"/>
      <c r="AL114" s="20"/>
      <c r="AM114" s="20"/>
      <c r="AN114" s="20"/>
      <c r="AO114" s="20"/>
      <c r="AP114" s="20"/>
      <c r="AQ114" s="20"/>
      <c r="AR114" s="20"/>
      <c r="AS114" s="20"/>
      <c r="AT114" s="20"/>
      <c r="AU114" s="20"/>
      <c r="AV114" s="20"/>
      <c r="AW114" s="20"/>
      <c r="AX114" s="20"/>
      <c r="AY114" s="20"/>
    </row>
    <row r="115" spans="1:51">
      <c r="A115" s="5"/>
      <c r="B115" s="15"/>
      <c r="C115" s="15"/>
      <c r="D115" s="15"/>
      <c r="E115" s="36"/>
      <c r="H115" s="16"/>
      <c r="I115" s="15"/>
      <c r="J115" s="10"/>
      <c r="Z115" s="82"/>
      <c r="AA115" s="83"/>
      <c r="AB115" s="83"/>
      <c r="AC115" s="92"/>
      <c r="AD115" s="92"/>
      <c r="AE115" s="92"/>
      <c r="AF115" s="92"/>
      <c r="AG115" s="92"/>
      <c r="AH115" s="92"/>
      <c r="AI115" s="92"/>
      <c r="AJ115" s="92"/>
      <c r="AK115" s="92"/>
      <c r="AL115" s="20"/>
      <c r="AM115" s="20"/>
      <c r="AN115" s="20"/>
      <c r="AO115" s="20"/>
      <c r="AP115" s="20"/>
      <c r="AQ115" s="20"/>
      <c r="AR115" s="20"/>
      <c r="AS115" s="20"/>
      <c r="AT115" s="20"/>
      <c r="AU115" s="20"/>
      <c r="AV115" s="20"/>
      <c r="AW115" s="20"/>
      <c r="AX115" s="20"/>
      <c r="AY115" s="20"/>
    </row>
    <row r="116" spans="1:51">
      <c r="A116" s="5"/>
      <c r="E116" s="36"/>
      <c r="H116" s="16"/>
      <c r="I116" s="15"/>
      <c r="J116" s="10"/>
      <c r="Z116" s="82"/>
      <c r="AA116" s="83"/>
      <c r="AB116" s="83"/>
      <c r="AC116" s="92"/>
      <c r="AD116" s="92"/>
      <c r="AE116" s="92"/>
      <c r="AF116" s="92"/>
      <c r="AG116" s="92"/>
      <c r="AH116" s="92"/>
      <c r="AI116" s="92"/>
      <c r="AJ116" s="92"/>
      <c r="AK116" s="92"/>
      <c r="AL116" s="20"/>
      <c r="AM116" s="20"/>
      <c r="AN116" s="20"/>
      <c r="AO116" s="20"/>
      <c r="AP116" s="20"/>
      <c r="AQ116" s="20"/>
      <c r="AR116" s="20"/>
      <c r="AS116" s="20"/>
      <c r="AT116" s="20"/>
      <c r="AU116" s="20"/>
      <c r="AV116" s="20"/>
      <c r="AW116" s="20"/>
      <c r="AX116" s="20"/>
      <c r="AY116" s="20"/>
    </row>
    <row r="117" spans="1:51">
      <c r="A117" s="5"/>
      <c r="E117" s="36"/>
      <c r="H117" s="16"/>
      <c r="I117" s="15"/>
      <c r="J117" s="10"/>
      <c r="Z117" s="82"/>
      <c r="AA117" s="83"/>
      <c r="AB117" s="83"/>
      <c r="AC117" s="92"/>
      <c r="AD117" s="92"/>
      <c r="AE117" s="92"/>
      <c r="AF117" s="92"/>
      <c r="AG117" s="92"/>
      <c r="AH117" s="92"/>
      <c r="AI117" s="92"/>
      <c r="AJ117" s="92"/>
      <c r="AK117" s="92"/>
      <c r="AL117" s="20"/>
      <c r="AM117" s="20"/>
      <c r="AN117" s="20"/>
      <c r="AO117" s="20"/>
      <c r="AP117" s="20"/>
      <c r="AQ117" s="20"/>
      <c r="AR117" s="20"/>
      <c r="AS117" s="20"/>
      <c r="AT117" s="20"/>
      <c r="AU117" s="20"/>
      <c r="AV117" s="20"/>
      <c r="AW117" s="20"/>
      <c r="AX117" s="20"/>
      <c r="AY117" s="20"/>
    </row>
    <row r="118" spans="1:51">
      <c r="F118" s="15"/>
      <c r="AM118" s="20"/>
      <c r="AN118" s="20"/>
      <c r="AO118" s="20"/>
      <c r="AP118" s="20"/>
      <c r="AQ118" s="20"/>
      <c r="AR118" s="20"/>
      <c r="AS118" s="20"/>
      <c r="AT118" s="20"/>
      <c r="AU118" s="20"/>
      <c r="AV118" s="20"/>
      <c r="AW118" s="20"/>
      <c r="AX118" s="20"/>
      <c r="AY118" s="20"/>
    </row>
    <row r="119" spans="1:51">
      <c r="F119" s="15"/>
      <c r="AM119" s="20"/>
      <c r="AN119" s="20"/>
      <c r="AO119" s="20"/>
      <c r="AP119" s="20"/>
      <c r="AQ119" s="20"/>
      <c r="AR119" s="20"/>
      <c r="AS119" s="20"/>
      <c r="AT119" s="20"/>
      <c r="AU119" s="20"/>
      <c r="AV119" s="20"/>
      <c r="AW119" s="20"/>
      <c r="AX119" s="20"/>
      <c r="AY119" s="20"/>
    </row>
    <row r="120" spans="1:51">
      <c r="F120" s="15"/>
      <c r="AM120" s="20"/>
      <c r="AN120" s="20"/>
      <c r="AO120" s="20"/>
      <c r="AP120" s="20"/>
      <c r="AQ120" s="20"/>
      <c r="AR120" s="20"/>
      <c r="AS120" s="20"/>
      <c r="AT120" s="20"/>
      <c r="AU120" s="20"/>
      <c r="AV120" s="20"/>
      <c r="AW120" s="20"/>
      <c r="AX120" s="20"/>
      <c r="AY120" s="20"/>
    </row>
    <row r="121" spans="1:51">
      <c r="A121" s="81"/>
      <c r="B121" s="39"/>
      <c r="C121" s="39"/>
      <c r="D121" s="39"/>
      <c r="E121" s="36"/>
      <c r="F121" s="39"/>
      <c r="G121" s="39"/>
      <c r="H121" s="40"/>
      <c r="I121" s="40"/>
      <c r="J121" s="10"/>
      <c r="Z121" s="82"/>
      <c r="AA121" s="83"/>
      <c r="AB121" s="83"/>
      <c r="AC121" s="84"/>
      <c r="AD121" s="84"/>
      <c r="AE121" s="84"/>
      <c r="AF121" s="84"/>
      <c r="AG121" s="84"/>
      <c r="AH121" s="84"/>
      <c r="AI121" s="84"/>
      <c r="AJ121" s="84"/>
      <c r="AK121" s="84"/>
      <c r="AL121" s="20"/>
      <c r="AM121" s="20"/>
      <c r="AN121" s="20"/>
      <c r="AO121" s="20"/>
      <c r="AP121" s="20"/>
      <c r="AQ121" s="20"/>
      <c r="AR121" s="20"/>
      <c r="AS121" s="20"/>
      <c r="AT121" s="20"/>
      <c r="AU121" s="20"/>
      <c r="AV121" s="20"/>
      <c r="AW121" s="20"/>
      <c r="AX121" s="20"/>
      <c r="AY121" s="20"/>
    </row>
    <row r="122" spans="1:51">
      <c r="A122" s="81"/>
      <c r="B122" s="39"/>
      <c r="C122" s="39"/>
      <c r="D122" s="39"/>
      <c r="E122" s="36"/>
      <c r="F122" s="39"/>
      <c r="G122" s="39"/>
      <c r="H122" s="40"/>
      <c r="I122" s="40"/>
      <c r="J122" s="10"/>
      <c r="Z122" s="82"/>
      <c r="AA122" s="83"/>
      <c r="AB122" s="83"/>
      <c r="AC122" s="84"/>
      <c r="AD122" s="84"/>
      <c r="AE122" s="84"/>
      <c r="AF122" s="84"/>
      <c r="AG122" s="84"/>
      <c r="AH122" s="84"/>
      <c r="AI122" s="84"/>
      <c r="AJ122" s="84"/>
      <c r="AK122" s="84"/>
      <c r="AL122" s="20"/>
      <c r="AM122" s="20"/>
      <c r="AN122" s="20"/>
      <c r="AO122" s="20"/>
      <c r="AP122" s="20"/>
      <c r="AQ122" s="20"/>
      <c r="AR122" s="20"/>
      <c r="AS122" s="20"/>
      <c r="AT122" s="20"/>
      <c r="AU122" s="20"/>
      <c r="AV122" s="20"/>
      <c r="AW122" s="20"/>
      <c r="AX122" s="20"/>
      <c r="AY122" s="20"/>
    </row>
    <row r="123" spans="1:51">
      <c r="A123" s="81"/>
      <c r="B123" s="39"/>
      <c r="C123" s="39"/>
      <c r="D123" s="39"/>
      <c r="E123" s="36"/>
      <c r="F123" s="39"/>
      <c r="G123" s="39"/>
      <c r="H123" s="40"/>
      <c r="I123" s="40"/>
      <c r="J123" s="10"/>
      <c r="Z123" s="82"/>
      <c r="AA123" s="83"/>
      <c r="AB123" s="83"/>
      <c r="AC123" s="84"/>
      <c r="AD123" s="84"/>
      <c r="AE123" s="84"/>
      <c r="AF123" s="84"/>
      <c r="AG123" s="84"/>
      <c r="AH123" s="84"/>
      <c r="AI123" s="84"/>
      <c r="AJ123" s="84"/>
      <c r="AK123" s="84"/>
      <c r="AL123" s="20"/>
      <c r="AM123" s="20"/>
      <c r="AN123" s="20"/>
      <c r="AO123" s="20"/>
      <c r="AP123" s="20"/>
      <c r="AQ123" s="20"/>
      <c r="AR123" s="20"/>
      <c r="AS123" s="20"/>
      <c r="AT123" s="20"/>
      <c r="AU123" s="20"/>
      <c r="AV123" s="20"/>
      <c r="AW123" s="20"/>
      <c r="AX123" s="20"/>
      <c r="AY123" s="20"/>
    </row>
    <row r="124" spans="1:51">
      <c r="A124" s="81"/>
      <c r="B124" s="39"/>
      <c r="C124" s="39"/>
      <c r="D124" s="39"/>
      <c r="E124" s="36"/>
      <c r="F124" s="39"/>
      <c r="G124" s="39"/>
      <c r="H124" s="40"/>
      <c r="I124" s="40"/>
      <c r="J124" s="10"/>
      <c r="Z124" s="82"/>
      <c r="AA124" s="83"/>
      <c r="AB124" s="83"/>
      <c r="AC124" s="84"/>
      <c r="AD124" s="84"/>
      <c r="AE124" s="84"/>
      <c r="AF124" s="84"/>
      <c r="AG124" s="84"/>
      <c r="AH124" s="84"/>
      <c r="AI124" s="84"/>
      <c r="AJ124" s="84"/>
      <c r="AK124" s="84"/>
      <c r="AL124" s="20"/>
      <c r="AM124" s="20"/>
      <c r="AN124" s="20"/>
      <c r="AO124" s="20"/>
      <c r="AP124" s="20"/>
      <c r="AQ124" s="20"/>
      <c r="AR124" s="20"/>
      <c r="AS124" s="20"/>
      <c r="AT124" s="20"/>
      <c r="AU124" s="20"/>
      <c r="AV124" s="20"/>
      <c r="AW124" s="20"/>
      <c r="AX124" s="20"/>
      <c r="AY124" s="20"/>
    </row>
    <row r="125" spans="1:51">
      <c r="A125" s="81"/>
      <c r="B125" s="39"/>
      <c r="C125" s="39"/>
      <c r="D125" s="39"/>
      <c r="E125" s="39"/>
      <c r="F125" s="39"/>
      <c r="G125" s="39"/>
      <c r="H125" s="39"/>
      <c r="I125" s="39"/>
      <c r="J125" s="10"/>
      <c r="Z125" s="82"/>
      <c r="AA125" s="83"/>
      <c r="AB125" s="83"/>
      <c r="AC125" s="84"/>
      <c r="AD125" s="84"/>
      <c r="AE125" s="84"/>
      <c r="AF125" s="84"/>
      <c r="AG125" s="84"/>
      <c r="AH125" s="84"/>
      <c r="AI125" s="84"/>
      <c r="AJ125" s="84"/>
      <c r="AK125" s="84"/>
      <c r="AL125" s="20"/>
      <c r="AM125" s="20"/>
      <c r="AN125" s="20"/>
      <c r="AO125" s="20"/>
      <c r="AP125" s="20"/>
      <c r="AQ125" s="20"/>
      <c r="AR125" s="20"/>
      <c r="AS125" s="20"/>
      <c r="AT125" s="20"/>
      <c r="AU125" s="20"/>
      <c r="AV125" s="20"/>
      <c r="AW125" s="20"/>
      <c r="AX125" s="20"/>
      <c r="AY125" s="20"/>
    </row>
    <row r="126" spans="1:51">
      <c r="A126" s="75"/>
      <c r="B126" s="85"/>
      <c r="C126" s="85"/>
      <c r="D126" s="85"/>
      <c r="E126" s="76"/>
      <c r="F126" s="76"/>
      <c r="G126" s="76"/>
      <c r="H126" s="76"/>
      <c r="I126" s="76"/>
      <c r="J126" s="77"/>
      <c r="Z126" s="86"/>
      <c r="AA126" s="87"/>
      <c r="AB126" s="87"/>
      <c r="AC126" s="88"/>
      <c r="AD126" s="88"/>
      <c r="AE126" s="88"/>
      <c r="AF126" s="88"/>
      <c r="AG126" s="88"/>
      <c r="AH126" s="88"/>
      <c r="AI126" s="88"/>
      <c r="AJ126" s="88"/>
      <c r="AK126" s="88"/>
      <c r="AL126" s="20"/>
      <c r="AM126" s="20"/>
      <c r="AN126" s="20"/>
      <c r="AO126" s="20"/>
      <c r="AP126" s="20"/>
      <c r="AQ126" s="20"/>
      <c r="AR126" s="20"/>
      <c r="AS126" s="20"/>
      <c r="AT126" s="20"/>
      <c r="AU126" s="20"/>
      <c r="AV126" s="20"/>
      <c r="AW126" s="20"/>
      <c r="AX126" s="20"/>
      <c r="AY126" s="20"/>
    </row>
    <row r="127" spans="1:51">
      <c r="A127" s="81"/>
      <c r="B127" s="39"/>
      <c r="C127" s="39"/>
      <c r="D127" s="39"/>
      <c r="E127" s="60"/>
      <c r="F127" s="89"/>
      <c r="G127" s="90"/>
      <c r="H127" s="40"/>
      <c r="I127" s="40"/>
      <c r="J127" s="10"/>
      <c r="Z127" s="82"/>
      <c r="AA127" s="83"/>
      <c r="AB127" s="83"/>
      <c r="AC127" s="84"/>
      <c r="AD127" s="84"/>
      <c r="AE127" s="84"/>
      <c r="AF127" s="84"/>
      <c r="AG127" s="84"/>
      <c r="AH127" s="84"/>
      <c r="AI127" s="84"/>
      <c r="AJ127" s="84"/>
      <c r="AK127" s="84"/>
      <c r="AL127" s="20"/>
      <c r="AM127" s="20"/>
      <c r="AN127" s="20"/>
      <c r="AO127" s="20"/>
      <c r="AP127" s="20"/>
      <c r="AQ127" s="20"/>
      <c r="AR127" s="20"/>
      <c r="AS127" s="20"/>
      <c r="AT127" s="20"/>
      <c r="AU127" s="20"/>
      <c r="AV127" s="20"/>
      <c r="AW127" s="20"/>
      <c r="AX127" s="20"/>
      <c r="AY127" s="20"/>
    </row>
    <row r="128" spans="1:51">
      <c r="A128" s="81"/>
      <c r="B128" s="39"/>
      <c r="C128" s="39"/>
      <c r="D128" s="39"/>
      <c r="E128" s="60"/>
      <c r="F128" s="89"/>
      <c r="G128" s="90"/>
      <c r="H128" s="40"/>
      <c r="I128" s="40"/>
      <c r="J128" s="10"/>
      <c r="Z128" s="82"/>
      <c r="AA128" s="83"/>
      <c r="AB128" s="83"/>
      <c r="AC128" s="84"/>
      <c r="AD128" s="84"/>
      <c r="AE128" s="84"/>
      <c r="AF128" s="84"/>
      <c r="AG128" s="84"/>
      <c r="AH128" s="84"/>
      <c r="AI128" s="84"/>
      <c r="AJ128" s="84"/>
      <c r="AK128" s="84"/>
      <c r="AL128" s="20"/>
      <c r="AM128" s="20"/>
      <c r="AN128" s="20"/>
      <c r="AO128" s="20"/>
      <c r="AP128" s="20"/>
      <c r="AQ128" s="20"/>
      <c r="AR128" s="20"/>
      <c r="AS128" s="20"/>
      <c r="AT128" s="20"/>
      <c r="AU128" s="20"/>
      <c r="AV128" s="20"/>
      <c r="AW128" s="20"/>
      <c r="AX128" s="20"/>
      <c r="AY128" s="20"/>
    </row>
    <row r="129" spans="1:51">
      <c r="A129" s="81"/>
      <c r="B129" s="39"/>
      <c r="C129" s="39"/>
      <c r="D129" s="39"/>
      <c r="E129" s="60"/>
      <c r="F129" s="89"/>
      <c r="G129" s="90"/>
      <c r="H129" s="40"/>
      <c r="I129" s="40"/>
      <c r="J129" s="10"/>
      <c r="Z129" s="82"/>
      <c r="AA129" s="83"/>
      <c r="AB129" s="83"/>
      <c r="AC129" s="84"/>
      <c r="AD129" s="84"/>
      <c r="AE129" s="84"/>
      <c r="AF129" s="84"/>
      <c r="AG129" s="84"/>
      <c r="AH129" s="84"/>
      <c r="AI129" s="84"/>
      <c r="AJ129" s="84"/>
      <c r="AK129" s="84"/>
      <c r="AL129" s="20"/>
      <c r="AM129" s="20"/>
      <c r="AN129" s="20"/>
      <c r="AO129" s="20"/>
      <c r="AP129" s="20"/>
      <c r="AQ129" s="20"/>
      <c r="AR129" s="20"/>
      <c r="AS129" s="20"/>
      <c r="AT129" s="20"/>
      <c r="AU129" s="20"/>
      <c r="AV129" s="20"/>
      <c r="AW129" s="20"/>
      <c r="AX129" s="20"/>
      <c r="AY129" s="20"/>
    </row>
    <row r="130" spans="1:51">
      <c r="A130" s="81"/>
      <c r="B130" s="39"/>
      <c r="C130" s="39"/>
      <c r="D130" s="39"/>
      <c r="E130" s="39"/>
      <c r="F130" s="89"/>
      <c r="G130" s="39"/>
      <c r="H130" s="39"/>
      <c r="I130" s="39"/>
      <c r="J130" s="10"/>
      <c r="Z130" s="82"/>
      <c r="AA130" s="83"/>
      <c r="AB130" s="83"/>
      <c r="AC130" s="84"/>
      <c r="AD130" s="84"/>
      <c r="AE130" s="84"/>
      <c r="AF130" s="84"/>
      <c r="AG130" s="84"/>
      <c r="AH130" s="84"/>
      <c r="AI130" s="84"/>
      <c r="AJ130" s="84"/>
      <c r="AK130" s="84"/>
      <c r="AL130" s="20"/>
      <c r="AM130" s="20"/>
      <c r="AN130" s="20"/>
      <c r="AO130" s="20"/>
      <c r="AP130" s="20"/>
      <c r="AQ130" s="20"/>
      <c r="AR130" s="20"/>
      <c r="AS130" s="20"/>
      <c r="AT130" s="20"/>
      <c r="AU130" s="20"/>
      <c r="AV130" s="20"/>
      <c r="AW130" s="20"/>
      <c r="AX130" s="20"/>
      <c r="AY130" s="20"/>
    </row>
    <row r="131" spans="1:51">
      <c r="A131" s="91"/>
      <c r="B131" s="85"/>
      <c r="C131" s="85"/>
      <c r="D131" s="85"/>
      <c r="E131" s="76"/>
      <c r="F131" s="76"/>
      <c r="G131" s="76"/>
      <c r="H131" s="76"/>
      <c r="I131" s="76"/>
      <c r="J131" s="77"/>
      <c r="Z131" s="86"/>
      <c r="AA131" s="87"/>
      <c r="AB131" s="87"/>
      <c r="AC131" s="88"/>
      <c r="AD131" s="88"/>
      <c r="AE131" s="88"/>
      <c r="AF131" s="88"/>
      <c r="AG131" s="88"/>
      <c r="AH131" s="88"/>
      <c r="AI131" s="88"/>
      <c r="AJ131" s="88"/>
      <c r="AK131" s="88"/>
      <c r="AL131" s="20"/>
      <c r="AM131" s="20"/>
      <c r="AN131" s="20"/>
      <c r="AO131" s="20"/>
      <c r="AP131" s="20"/>
      <c r="AQ131" s="20"/>
      <c r="AR131" s="20"/>
      <c r="AS131" s="20"/>
      <c r="AT131" s="20"/>
      <c r="AU131" s="20"/>
      <c r="AV131" s="20"/>
      <c r="AW131" s="20"/>
      <c r="AX131" s="20"/>
      <c r="AY131" s="20"/>
    </row>
    <row r="132" spans="1:51">
      <c r="A132" s="81"/>
      <c r="E132" s="60"/>
      <c r="F132" s="21"/>
      <c r="H132" s="14"/>
      <c r="I132" s="16"/>
      <c r="J132" s="10"/>
      <c r="Z132" s="82"/>
      <c r="AA132" s="83"/>
      <c r="AB132" s="83"/>
      <c r="AC132" s="92"/>
      <c r="AD132" s="92"/>
      <c r="AE132" s="92"/>
      <c r="AF132" s="92"/>
      <c r="AG132" s="92"/>
      <c r="AH132" s="92"/>
      <c r="AI132" s="92"/>
      <c r="AJ132" s="92"/>
      <c r="AK132" s="92"/>
      <c r="AL132" s="20"/>
      <c r="AM132" s="20"/>
      <c r="AN132" s="20"/>
      <c r="AO132" s="20"/>
      <c r="AP132" s="20"/>
      <c r="AQ132" s="20"/>
      <c r="AR132" s="20"/>
      <c r="AS132" s="20"/>
      <c r="AT132" s="20"/>
      <c r="AU132" s="20"/>
      <c r="AV132" s="20"/>
      <c r="AW132" s="20"/>
      <c r="AX132" s="20"/>
      <c r="AY132" s="20"/>
    </row>
    <row r="133" spans="1:51">
      <c r="A133" s="81"/>
      <c r="B133" s="39"/>
      <c r="C133" s="39"/>
      <c r="D133" s="39"/>
      <c r="E133" s="89"/>
      <c r="F133" s="39"/>
      <c r="G133" s="39"/>
      <c r="H133" s="40"/>
      <c r="I133" s="39"/>
      <c r="J133" s="10"/>
      <c r="Z133" s="82"/>
      <c r="AA133" s="83"/>
      <c r="AB133" s="83"/>
      <c r="AC133" s="92"/>
      <c r="AD133" s="92"/>
      <c r="AE133" s="92"/>
      <c r="AF133" s="92"/>
      <c r="AG133" s="92"/>
      <c r="AH133" s="92"/>
      <c r="AI133" s="92"/>
      <c r="AJ133" s="92"/>
      <c r="AK133" s="92"/>
      <c r="AL133" s="20"/>
      <c r="AM133" s="20"/>
      <c r="AN133" s="20"/>
      <c r="AO133" s="20"/>
      <c r="AP133" s="20"/>
      <c r="AQ133" s="20"/>
      <c r="AR133" s="20"/>
      <c r="AS133" s="20"/>
      <c r="AT133" s="20"/>
      <c r="AU133" s="20"/>
      <c r="AV133" s="20"/>
      <c r="AW133" s="20"/>
      <c r="AX133" s="20"/>
      <c r="AY133" s="20"/>
    </row>
    <row r="134" spans="1:51">
      <c r="A134" s="81"/>
      <c r="B134" s="39"/>
      <c r="C134" s="39"/>
      <c r="D134" s="39"/>
      <c r="E134" s="39"/>
      <c r="F134" s="39"/>
      <c r="G134" s="39"/>
      <c r="H134" s="39"/>
      <c r="I134" s="39"/>
      <c r="J134" s="10"/>
      <c r="Z134" s="82"/>
      <c r="AA134" s="83"/>
      <c r="AB134" s="83"/>
      <c r="AC134" s="84"/>
      <c r="AD134" s="84"/>
      <c r="AE134" s="84"/>
      <c r="AF134" s="84"/>
      <c r="AG134" s="84"/>
      <c r="AH134" s="84"/>
      <c r="AI134" s="84"/>
      <c r="AJ134" s="84"/>
      <c r="AK134" s="84"/>
      <c r="AL134" s="20"/>
      <c r="AM134" s="20"/>
      <c r="AN134" s="20"/>
      <c r="AO134" s="20"/>
      <c r="AP134" s="20"/>
      <c r="AQ134" s="20"/>
      <c r="AR134" s="20"/>
      <c r="AS134" s="20"/>
      <c r="AT134" s="20"/>
      <c r="AU134" s="20"/>
      <c r="AV134" s="20"/>
      <c r="AW134" s="20"/>
      <c r="AX134" s="20"/>
      <c r="AY134" s="20"/>
    </row>
    <row r="135" spans="1:51">
      <c r="A135" s="75"/>
      <c r="B135" s="93"/>
      <c r="C135" s="93"/>
      <c r="D135" s="93"/>
      <c r="E135" s="76"/>
      <c r="F135" s="76"/>
      <c r="G135" s="76"/>
      <c r="H135" s="76"/>
      <c r="I135" s="76"/>
      <c r="J135" s="77"/>
      <c r="Z135" s="86"/>
      <c r="AA135" s="87"/>
      <c r="AB135" s="87"/>
      <c r="AC135" s="88"/>
      <c r="AD135" s="88"/>
      <c r="AE135" s="88"/>
      <c r="AF135" s="88"/>
      <c r="AG135" s="88"/>
      <c r="AH135" s="88"/>
      <c r="AI135" s="88"/>
      <c r="AJ135" s="88"/>
      <c r="AK135" s="88"/>
      <c r="AL135" s="20"/>
      <c r="AM135" s="20"/>
      <c r="AN135" s="20"/>
      <c r="AO135" s="20"/>
      <c r="AP135" s="20"/>
      <c r="AQ135" s="20"/>
      <c r="AR135" s="20"/>
      <c r="AS135" s="20"/>
      <c r="AT135" s="20"/>
      <c r="AU135" s="20"/>
      <c r="AV135" s="20"/>
      <c r="AW135" s="20"/>
      <c r="AX135" s="20"/>
      <c r="AY135" s="20"/>
    </row>
    <row r="136" spans="1:51">
      <c r="A136" s="81"/>
      <c r="B136" s="15"/>
      <c r="C136" s="15"/>
      <c r="D136" s="15"/>
      <c r="E136" s="60"/>
      <c r="H136" s="16"/>
      <c r="I136" s="15"/>
      <c r="J136" s="10"/>
      <c r="Z136" s="82"/>
      <c r="AA136" s="83"/>
      <c r="AB136" s="83"/>
      <c r="AC136" s="84"/>
      <c r="AD136" s="84"/>
      <c r="AE136" s="84"/>
      <c r="AF136" s="84"/>
      <c r="AG136" s="84"/>
      <c r="AH136" s="84"/>
      <c r="AI136" s="84"/>
      <c r="AJ136" s="84"/>
      <c r="AK136" s="84"/>
      <c r="AL136" s="20"/>
      <c r="AM136" s="20"/>
      <c r="AN136" s="20"/>
      <c r="AO136" s="20"/>
      <c r="AP136" s="20"/>
      <c r="AQ136" s="20"/>
      <c r="AR136" s="20"/>
      <c r="AS136" s="20"/>
      <c r="AT136" s="20"/>
      <c r="AU136" s="20"/>
      <c r="AV136" s="20"/>
      <c r="AW136" s="20"/>
      <c r="AX136" s="20"/>
      <c r="AY136" s="20"/>
    </row>
    <row r="137" spans="1:51">
      <c r="A137" s="81"/>
      <c r="B137" s="15"/>
      <c r="C137" s="15"/>
      <c r="D137" s="15"/>
      <c r="E137" s="60"/>
      <c r="H137" s="16"/>
      <c r="I137" s="15"/>
      <c r="J137" s="10"/>
      <c r="Z137" s="82"/>
      <c r="AA137" s="83"/>
      <c r="AB137" s="83"/>
      <c r="AC137" s="84"/>
      <c r="AD137" s="84"/>
      <c r="AE137" s="84"/>
      <c r="AF137" s="84"/>
      <c r="AG137" s="84"/>
      <c r="AH137" s="84"/>
      <c r="AI137" s="84"/>
      <c r="AJ137" s="84"/>
      <c r="AK137" s="84"/>
      <c r="AL137" s="20"/>
      <c r="AM137" s="20"/>
      <c r="AN137" s="20"/>
      <c r="AO137" s="20"/>
      <c r="AP137" s="20"/>
      <c r="AQ137" s="20"/>
      <c r="AR137" s="20"/>
      <c r="AS137" s="20"/>
      <c r="AT137" s="20"/>
      <c r="AU137" s="20"/>
      <c r="AV137" s="20"/>
      <c r="AW137" s="20"/>
      <c r="AX137" s="20"/>
      <c r="AY137" s="20"/>
    </row>
    <row r="138" spans="1:51">
      <c r="A138" s="81"/>
      <c r="E138" s="60"/>
      <c r="H138" s="16"/>
      <c r="I138" s="15"/>
      <c r="J138" s="10"/>
      <c r="Z138" s="82"/>
      <c r="AA138" s="83"/>
      <c r="AB138" s="83"/>
      <c r="AC138" s="84"/>
      <c r="AD138" s="84"/>
      <c r="AE138" s="84"/>
      <c r="AF138" s="84"/>
      <c r="AG138" s="84"/>
      <c r="AH138" s="84"/>
      <c r="AI138" s="84"/>
      <c r="AJ138" s="84"/>
      <c r="AK138" s="84"/>
      <c r="AL138" s="20"/>
      <c r="AM138" s="20"/>
      <c r="AN138" s="20"/>
      <c r="AO138" s="20"/>
      <c r="AP138" s="20"/>
      <c r="AQ138" s="20"/>
      <c r="AR138" s="20"/>
      <c r="AS138" s="20"/>
      <c r="AT138" s="20"/>
      <c r="AU138" s="20"/>
      <c r="AV138" s="20"/>
      <c r="AW138" s="20"/>
      <c r="AX138" s="20"/>
      <c r="AY138" s="20"/>
    </row>
    <row r="139" spans="1:51">
      <c r="A139" s="81"/>
      <c r="E139" s="60"/>
      <c r="H139" s="16"/>
      <c r="I139" s="15"/>
      <c r="J139" s="10"/>
      <c r="Z139" s="82"/>
      <c r="AA139" s="83"/>
      <c r="AB139" s="83"/>
      <c r="AC139" s="84"/>
      <c r="AD139" s="84"/>
      <c r="AE139" s="84"/>
      <c r="AF139" s="84"/>
      <c r="AG139" s="84"/>
      <c r="AH139" s="84"/>
      <c r="AI139" s="84"/>
      <c r="AJ139" s="84"/>
      <c r="AK139" s="84"/>
      <c r="AL139" s="20"/>
      <c r="AM139" s="20"/>
      <c r="AN139" s="20"/>
      <c r="AO139" s="20"/>
      <c r="AP139" s="20"/>
      <c r="AQ139" s="20"/>
      <c r="AR139" s="20"/>
      <c r="AS139" s="20"/>
      <c r="AT139" s="20"/>
      <c r="AU139" s="20"/>
      <c r="AV139" s="20"/>
      <c r="AW139" s="20"/>
      <c r="AX139" s="20"/>
      <c r="AY139" s="20"/>
    </row>
    <row r="140" spans="1:51">
      <c r="A140" s="81"/>
      <c r="E140" s="36"/>
      <c r="H140" s="16"/>
      <c r="I140" s="15"/>
      <c r="J140" s="10"/>
      <c r="Z140" s="82"/>
      <c r="AA140" s="83"/>
      <c r="AB140" s="83"/>
      <c r="AC140" s="84"/>
      <c r="AD140" s="84"/>
      <c r="AE140" s="84"/>
      <c r="AF140" s="84"/>
      <c r="AG140" s="84"/>
      <c r="AH140" s="84"/>
      <c r="AI140" s="84"/>
      <c r="AJ140" s="84"/>
      <c r="AK140" s="84"/>
      <c r="AL140" s="20"/>
      <c r="AM140" s="20"/>
      <c r="AN140" s="20"/>
      <c r="AO140" s="20"/>
      <c r="AP140" s="20"/>
      <c r="AQ140" s="20"/>
      <c r="AR140" s="20"/>
      <c r="AS140" s="20"/>
      <c r="AT140" s="20"/>
      <c r="AU140" s="20"/>
      <c r="AV140" s="20"/>
      <c r="AW140" s="20"/>
      <c r="AX140" s="20"/>
      <c r="AY140" s="20"/>
    </row>
    <row r="141" spans="1:51">
      <c r="A141" s="81"/>
      <c r="E141" s="36"/>
      <c r="H141" s="16"/>
      <c r="I141" s="15"/>
      <c r="J141" s="10"/>
      <c r="Z141" s="82"/>
      <c r="AA141" s="83"/>
      <c r="AB141" s="83"/>
      <c r="AC141" s="84"/>
      <c r="AD141" s="84"/>
      <c r="AE141" s="84"/>
      <c r="AF141" s="84"/>
      <c r="AG141" s="84"/>
      <c r="AH141" s="84"/>
      <c r="AI141" s="84"/>
      <c r="AJ141" s="84"/>
      <c r="AK141" s="84"/>
      <c r="AL141" s="20"/>
      <c r="AM141" s="20"/>
      <c r="AN141" s="20"/>
      <c r="AO141" s="20"/>
      <c r="AP141" s="20"/>
      <c r="AQ141" s="20"/>
      <c r="AR141" s="20"/>
      <c r="AS141" s="20"/>
      <c r="AT141" s="20"/>
      <c r="AU141" s="20"/>
      <c r="AV141" s="20"/>
      <c r="AW141" s="20"/>
      <c r="AX141" s="20"/>
      <c r="AY141" s="20"/>
    </row>
    <row r="142" spans="1:51">
      <c r="A142" s="81"/>
      <c r="E142" s="36"/>
      <c r="H142" s="16"/>
      <c r="I142" s="15"/>
      <c r="J142" s="10"/>
      <c r="Z142" s="82"/>
      <c r="AA142" s="83"/>
      <c r="AB142" s="83"/>
      <c r="AC142" s="84"/>
      <c r="AD142" s="84"/>
      <c r="AE142" s="84"/>
      <c r="AF142" s="84"/>
      <c r="AG142" s="84"/>
      <c r="AH142" s="84"/>
      <c r="AI142" s="84"/>
      <c r="AJ142" s="84"/>
      <c r="AK142" s="84"/>
      <c r="AL142" s="20"/>
      <c r="AM142" s="20"/>
      <c r="AN142" s="20"/>
      <c r="AO142" s="20"/>
      <c r="AP142" s="20"/>
      <c r="AQ142" s="20"/>
      <c r="AR142" s="20"/>
      <c r="AS142" s="20"/>
      <c r="AT142" s="20"/>
      <c r="AU142" s="20"/>
      <c r="AV142" s="20"/>
      <c r="AW142" s="20"/>
      <c r="AX142" s="20"/>
      <c r="AY142" s="20"/>
    </row>
    <row r="143" spans="1:51">
      <c r="A143" s="81"/>
      <c r="E143" s="36"/>
      <c r="H143" s="16"/>
      <c r="I143" s="15"/>
      <c r="J143" s="10"/>
      <c r="Z143" s="82"/>
      <c r="AA143" s="83"/>
      <c r="AB143" s="83"/>
      <c r="AC143" s="84"/>
      <c r="AD143" s="84"/>
      <c r="AE143" s="84"/>
      <c r="AF143" s="84"/>
      <c r="AG143" s="84"/>
      <c r="AH143" s="84"/>
      <c r="AI143" s="84"/>
      <c r="AJ143" s="84"/>
      <c r="AK143" s="84"/>
      <c r="AL143" s="20"/>
      <c r="AM143" s="20"/>
      <c r="AN143" s="20"/>
      <c r="AO143" s="20"/>
      <c r="AP143" s="20"/>
      <c r="AQ143" s="20"/>
      <c r="AR143" s="20"/>
      <c r="AS143" s="20"/>
      <c r="AT143" s="20"/>
      <c r="AU143" s="20"/>
      <c r="AV143" s="20"/>
      <c r="AW143" s="20"/>
      <c r="AX143" s="20"/>
      <c r="AY143" s="20"/>
    </row>
    <row r="144" spans="1:51">
      <c r="A144" s="81"/>
      <c r="E144" s="36"/>
      <c r="H144" s="16"/>
      <c r="I144" s="15"/>
      <c r="J144" s="10"/>
      <c r="Z144" s="82"/>
      <c r="AA144" s="83"/>
      <c r="AB144" s="83"/>
      <c r="AC144" s="84"/>
      <c r="AD144" s="84"/>
      <c r="AE144" s="84"/>
      <c r="AF144" s="84"/>
      <c r="AG144" s="84"/>
      <c r="AH144" s="84"/>
      <c r="AI144" s="84"/>
      <c r="AJ144" s="84"/>
      <c r="AK144" s="84"/>
      <c r="AL144" s="20"/>
      <c r="AM144" s="20"/>
      <c r="AN144" s="20"/>
      <c r="AO144" s="20"/>
      <c r="AP144" s="20"/>
      <c r="AQ144" s="20"/>
      <c r="AR144" s="20"/>
      <c r="AS144" s="20"/>
      <c r="AT144" s="20"/>
      <c r="AU144" s="20"/>
      <c r="AV144" s="20"/>
      <c r="AW144" s="20"/>
      <c r="AX144" s="20"/>
      <c r="AY144" s="20"/>
    </row>
    <row r="145" spans="1:53">
      <c r="A145" s="81"/>
      <c r="B145" s="15"/>
      <c r="C145" s="15"/>
      <c r="D145" s="15"/>
      <c r="E145" s="60"/>
      <c r="H145" s="16"/>
      <c r="I145" s="15"/>
      <c r="J145" s="10"/>
      <c r="Z145" s="82"/>
      <c r="AA145" s="83"/>
      <c r="AB145" s="83"/>
      <c r="AC145" s="84"/>
      <c r="AD145" s="84"/>
      <c r="AE145" s="84"/>
      <c r="AF145" s="84"/>
      <c r="AG145" s="84"/>
      <c r="AH145" s="84"/>
      <c r="AI145" s="84"/>
      <c r="AJ145" s="84"/>
      <c r="AK145" s="84"/>
      <c r="AL145" s="20"/>
      <c r="AM145" s="20"/>
      <c r="AN145" s="20"/>
      <c r="AO145" s="20"/>
      <c r="AP145" s="20"/>
      <c r="AQ145" s="20"/>
      <c r="AR145" s="20"/>
      <c r="AS145" s="20"/>
      <c r="AT145" s="20"/>
      <c r="AU145" s="20"/>
      <c r="AV145" s="20"/>
      <c r="AW145" s="20"/>
      <c r="AX145" s="20"/>
      <c r="AY145" s="20"/>
    </row>
    <row r="146" spans="1:53">
      <c r="A146" s="81"/>
      <c r="E146" s="60"/>
      <c r="H146" s="16"/>
      <c r="I146" s="15"/>
      <c r="J146" s="10"/>
      <c r="Z146" s="82"/>
      <c r="AA146" s="83"/>
      <c r="AB146" s="83"/>
      <c r="AC146" s="84"/>
      <c r="AD146" s="84"/>
      <c r="AE146" s="84"/>
      <c r="AF146" s="84"/>
      <c r="AG146" s="84"/>
      <c r="AH146" s="84"/>
      <c r="AI146" s="84"/>
      <c r="AJ146" s="84"/>
      <c r="AK146" s="84"/>
      <c r="AL146" s="20"/>
      <c r="AM146" s="20"/>
      <c r="AN146" s="20"/>
      <c r="AO146" s="20"/>
      <c r="AP146" s="20"/>
      <c r="AQ146" s="20"/>
      <c r="AR146" s="20"/>
      <c r="AS146" s="20"/>
      <c r="AT146" s="20"/>
      <c r="AU146" s="20"/>
      <c r="AV146" s="20"/>
      <c r="AW146" s="20"/>
      <c r="AX146" s="20"/>
      <c r="AY146" s="20"/>
    </row>
    <row r="147" spans="1:53">
      <c r="A147" s="81"/>
      <c r="E147" s="36"/>
      <c r="H147" s="16"/>
      <c r="I147" s="15"/>
      <c r="J147" s="10"/>
      <c r="Z147" s="82"/>
      <c r="AA147" s="83"/>
      <c r="AB147" s="83"/>
      <c r="AC147" s="84"/>
      <c r="AD147" s="84"/>
      <c r="AE147" s="84"/>
      <c r="AF147" s="84"/>
      <c r="AG147" s="84"/>
      <c r="AH147" s="84"/>
      <c r="AI147" s="84"/>
      <c r="AJ147" s="84"/>
      <c r="AK147" s="84"/>
      <c r="AL147" s="20"/>
      <c r="AM147" s="20"/>
      <c r="AN147" s="20"/>
      <c r="AO147" s="20"/>
      <c r="AP147" s="20"/>
      <c r="AQ147" s="20"/>
      <c r="AR147" s="20"/>
      <c r="AS147" s="20"/>
      <c r="AT147" s="20"/>
      <c r="AU147" s="20"/>
      <c r="AV147" s="20"/>
      <c r="AW147" s="20"/>
      <c r="AX147" s="20"/>
      <c r="AY147" s="20"/>
    </row>
    <row r="148" spans="1:53">
      <c r="A148" s="81"/>
      <c r="B148" s="39"/>
      <c r="C148" s="39"/>
      <c r="D148" s="39"/>
      <c r="E148" s="94"/>
      <c r="F148" s="89"/>
      <c r="G148" s="94"/>
      <c r="H148" s="40"/>
      <c r="I148" s="40"/>
      <c r="J148" s="10"/>
      <c r="Z148" s="82"/>
      <c r="AA148" s="83"/>
      <c r="AB148" s="83"/>
      <c r="AC148" s="84"/>
      <c r="AD148" s="84"/>
      <c r="AE148" s="84"/>
      <c r="AF148" s="84"/>
      <c r="AG148" s="84"/>
      <c r="AH148" s="84"/>
      <c r="AI148" s="84"/>
      <c r="AJ148" s="84"/>
      <c r="AK148" s="84"/>
      <c r="AL148" s="20"/>
      <c r="AM148" s="20"/>
      <c r="AN148" s="20"/>
      <c r="AO148" s="20"/>
      <c r="AP148" s="20"/>
      <c r="AQ148" s="20"/>
      <c r="AR148" s="20"/>
      <c r="AS148" s="20"/>
      <c r="AT148" s="20"/>
      <c r="AU148" s="20"/>
      <c r="AV148" s="20"/>
      <c r="AW148" s="20"/>
      <c r="AX148" s="20"/>
      <c r="AY148" s="20"/>
    </row>
    <row r="149" spans="1:53">
      <c r="A149" s="39"/>
      <c r="B149" s="39"/>
      <c r="C149" s="39"/>
      <c r="D149" s="39"/>
      <c r="E149" s="39"/>
      <c r="F149" s="89"/>
      <c r="G149" s="39"/>
      <c r="H149" s="39"/>
      <c r="I149" s="39"/>
      <c r="AM149" s="20"/>
      <c r="AN149" s="20"/>
      <c r="AO149" s="20"/>
      <c r="AP149" s="20"/>
      <c r="AQ149" s="20"/>
      <c r="AR149" s="20"/>
      <c r="AS149" s="20"/>
      <c r="AT149" s="20"/>
      <c r="AU149" s="20"/>
      <c r="AV149" s="20"/>
      <c r="AW149" s="20"/>
      <c r="AX149" s="20"/>
      <c r="AY149" s="20"/>
    </row>
    <row r="150" spans="1:53">
      <c r="A150" s="39"/>
      <c r="B150" s="39"/>
      <c r="C150" s="39"/>
      <c r="D150" s="39"/>
      <c r="E150" s="39"/>
      <c r="F150" s="89"/>
      <c r="G150" s="39"/>
      <c r="H150" s="39"/>
      <c r="I150" s="39"/>
      <c r="AM150" s="20"/>
      <c r="AN150" s="20"/>
      <c r="AO150" s="20"/>
      <c r="AP150" s="20"/>
      <c r="AQ150" s="20"/>
      <c r="AR150" s="20"/>
      <c r="AS150" s="20"/>
      <c r="AT150" s="20"/>
      <c r="AU150" s="20"/>
      <c r="AV150" s="20"/>
      <c r="AW150" s="20"/>
      <c r="AX150" s="20"/>
      <c r="AY150" s="20"/>
    </row>
    <row r="151" spans="1:53">
      <c r="A151" s="39"/>
      <c r="B151" s="39"/>
      <c r="C151" s="39"/>
      <c r="D151" s="39"/>
      <c r="E151" s="39"/>
      <c r="F151" s="89"/>
      <c r="G151" s="39"/>
      <c r="H151" s="39"/>
      <c r="I151" s="39"/>
      <c r="AM151" s="20"/>
      <c r="AN151" s="20"/>
      <c r="AO151" s="20"/>
      <c r="AP151" s="20"/>
      <c r="AQ151" s="20"/>
      <c r="AR151" s="20"/>
      <c r="AS151" s="20"/>
      <c r="AT151" s="20"/>
      <c r="AU151" s="20"/>
      <c r="AV151" s="20"/>
      <c r="AW151" s="20"/>
      <c r="AX151" s="20"/>
      <c r="AY151" s="20"/>
    </row>
    <row r="152" spans="1:53">
      <c r="A152" s="39"/>
      <c r="B152" s="39"/>
      <c r="C152" s="39"/>
      <c r="D152" s="39"/>
      <c r="E152" s="39"/>
      <c r="F152" s="89"/>
      <c r="G152" s="39"/>
      <c r="H152" s="39"/>
      <c r="I152" s="39"/>
      <c r="AM152" s="20"/>
      <c r="AN152" s="20"/>
      <c r="AO152" s="20"/>
      <c r="AP152" s="20"/>
      <c r="AQ152" s="20"/>
      <c r="AR152" s="20"/>
      <c r="AS152" s="20"/>
      <c r="AT152" s="20"/>
      <c r="AU152" s="20"/>
      <c r="AV152" s="20"/>
      <c r="AW152" s="20"/>
      <c r="AX152" s="20"/>
      <c r="AY152" s="20"/>
    </row>
    <row r="153" spans="1:53">
      <c r="A153" s="39"/>
      <c r="B153" s="39"/>
      <c r="C153" s="39"/>
      <c r="D153" s="39"/>
      <c r="E153" s="39"/>
      <c r="F153" s="89"/>
      <c r="G153" s="39"/>
      <c r="H153" s="39"/>
      <c r="I153" s="39"/>
      <c r="AM153" s="20"/>
      <c r="AN153" s="20"/>
      <c r="AO153" s="20"/>
      <c r="AP153" s="20"/>
      <c r="AQ153" s="20"/>
      <c r="AR153" s="20"/>
      <c r="AS153" s="20"/>
      <c r="AT153" s="20"/>
      <c r="AU153" s="20"/>
      <c r="AV153" s="20"/>
      <c r="AW153" s="20"/>
      <c r="AX153" s="20"/>
      <c r="AY153" s="20"/>
    </row>
    <row r="154" spans="1:53">
      <c r="A154" s="39"/>
      <c r="B154" s="39"/>
      <c r="C154" s="39"/>
      <c r="D154" s="39"/>
      <c r="E154" s="39"/>
      <c r="F154" s="89"/>
      <c r="G154" s="39"/>
      <c r="H154" s="39"/>
      <c r="I154" s="39"/>
      <c r="AM154" s="20"/>
      <c r="AN154" s="20"/>
      <c r="AO154" s="20"/>
      <c r="AP154" s="20"/>
      <c r="AQ154" s="20"/>
      <c r="AR154" s="20"/>
      <c r="AS154" s="20"/>
      <c r="AT154" s="20"/>
      <c r="AU154" s="20"/>
      <c r="AV154" s="20"/>
      <c r="AW154" s="20"/>
      <c r="AX154" s="20"/>
      <c r="AY154" s="20"/>
    </row>
    <row r="155" spans="1:53">
      <c r="A155" s="39"/>
      <c r="B155" s="39"/>
      <c r="C155" s="39"/>
      <c r="D155" s="39"/>
      <c r="E155" s="39"/>
      <c r="F155" s="89"/>
      <c r="G155" s="39"/>
      <c r="H155" s="39"/>
      <c r="I155" s="39"/>
      <c r="AM155" s="20"/>
      <c r="AN155" s="20"/>
      <c r="AO155" s="20"/>
      <c r="AP155" s="20"/>
      <c r="AQ155" s="20"/>
      <c r="AR155" s="20"/>
      <c r="AS155" s="20"/>
      <c r="AT155" s="20"/>
      <c r="AU155" s="20"/>
      <c r="AV155" s="20"/>
      <c r="AW155" s="20"/>
      <c r="AX155" s="20"/>
      <c r="AY155" s="20"/>
    </row>
    <row r="156" spans="1:53">
      <c r="A156" s="39"/>
      <c r="B156" s="39"/>
      <c r="C156" s="39"/>
      <c r="D156" s="39"/>
      <c r="E156" s="39"/>
      <c r="F156" s="89"/>
      <c r="G156" s="39"/>
      <c r="H156" s="39"/>
      <c r="I156" s="39"/>
      <c r="AM156" s="20"/>
      <c r="AN156" s="20"/>
      <c r="AO156" s="20"/>
      <c r="AP156" s="20"/>
      <c r="AQ156" s="20"/>
      <c r="AR156" s="20"/>
      <c r="AS156" s="20"/>
      <c r="AT156" s="20"/>
      <c r="AU156" s="20"/>
      <c r="AV156" s="20"/>
      <c r="AW156" s="20"/>
      <c r="AX156" s="20"/>
      <c r="AY156" s="20"/>
    </row>
    <row r="157" spans="1:53">
      <c r="A157" s="39"/>
      <c r="B157" s="39"/>
      <c r="C157" s="39"/>
      <c r="D157" s="39"/>
      <c r="E157" s="39"/>
      <c r="F157" s="89"/>
      <c r="G157" s="39"/>
      <c r="H157" s="39"/>
      <c r="I157" s="39"/>
      <c r="AM157" s="20"/>
      <c r="AN157" s="20"/>
      <c r="AO157" s="20"/>
      <c r="AP157" s="20"/>
      <c r="AQ157" s="20"/>
      <c r="AR157" s="20"/>
      <c r="AS157" s="20"/>
      <c r="AT157" s="20"/>
      <c r="AU157" s="20"/>
      <c r="AV157" s="20"/>
      <c r="AW157" s="20"/>
      <c r="AX157" s="20"/>
      <c r="AY157" s="20"/>
    </row>
    <row r="158" spans="1:53">
      <c r="A158" s="39"/>
      <c r="B158" s="39"/>
      <c r="C158" s="39"/>
      <c r="D158" s="39"/>
      <c r="E158" s="39"/>
      <c r="F158" s="89"/>
      <c r="G158" s="39"/>
      <c r="H158" s="39"/>
      <c r="I158" s="39"/>
    </row>
    <row r="159" spans="1:53">
      <c r="A159" s="39"/>
      <c r="B159" s="39"/>
      <c r="C159" s="39"/>
      <c r="D159" s="39"/>
      <c r="E159" s="39"/>
      <c r="F159" s="89"/>
      <c r="G159" s="39"/>
      <c r="H159" s="39"/>
      <c r="I159" s="39"/>
    </row>
    <row r="160" spans="1:53" s="37" customFormat="1">
      <c r="A160" s="39"/>
      <c r="B160" s="39"/>
      <c r="C160" s="39"/>
      <c r="D160" s="39"/>
      <c r="E160" s="39"/>
      <c r="F160" s="39"/>
      <c r="G160" s="39"/>
      <c r="H160" s="39"/>
      <c r="I160" s="39"/>
      <c r="J160"/>
      <c r="K160"/>
      <c r="L160"/>
      <c r="M160"/>
      <c r="N160"/>
      <c r="O160"/>
      <c r="P160"/>
      <c r="Q160"/>
      <c r="R160"/>
      <c r="S160"/>
      <c r="T160"/>
      <c r="U160"/>
      <c r="V160"/>
      <c r="W160"/>
      <c r="X160"/>
      <c r="Y160"/>
      <c r="Z160"/>
      <c r="AA160"/>
      <c r="AB160"/>
      <c r="AC160"/>
      <c r="AD160"/>
      <c r="AE160"/>
      <c r="AF160"/>
      <c r="AG160"/>
      <c r="AH160"/>
      <c r="AI160"/>
      <c r="AJ160"/>
      <c r="AK160"/>
      <c r="AL160"/>
      <c r="AM160" s="20"/>
      <c r="AN160" s="20"/>
      <c r="AO160" s="20"/>
      <c r="AP160" s="20"/>
      <c r="AQ160" s="20"/>
      <c r="AR160" s="20"/>
      <c r="AS160" s="20"/>
      <c r="AT160" s="20"/>
      <c r="AU160" s="20"/>
      <c r="AV160" s="20"/>
      <c r="AW160" s="20"/>
      <c r="AX160" s="20"/>
      <c r="AY160" s="20"/>
      <c r="AZ160"/>
      <c r="BA160"/>
    </row>
    <row r="161" spans="1:37">
      <c r="A161" s="39"/>
      <c r="B161" s="39"/>
      <c r="C161" s="39"/>
      <c r="D161" s="39"/>
      <c r="E161" s="39"/>
      <c r="F161" s="39"/>
      <c r="G161" s="39"/>
      <c r="H161" s="39"/>
      <c r="I161" s="39"/>
    </row>
    <row r="162" spans="1:37">
      <c r="A162" s="39"/>
      <c r="B162" s="39"/>
      <c r="C162" s="39"/>
      <c r="D162" s="39"/>
      <c r="E162" s="39"/>
      <c r="F162" s="89"/>
      <c r="G162" s="39"/>
      <c r="H162" s="39"/>
      <c r="I162" s="39"/>
    </row>
    <row r="163" spans="1:37">
      <c r="A163" s="39"/>
      <c r="B163" s="39"/>
      <c r="C163" s="39"/>
      <c r="D163" s="39"/>
      <c r="E163" s="39"/>
      <c r="F163" s="89"/>
      <c r="G163" s="39"/>
      <c r="H163" s="39"/>
      <c r="I163" s="39"/>
      <c r="Z163" s="73"/>
      <c r="AA163" s="74"/>
      <c r="AB163" s="74"/>
      <c r="AC163" s="74"/>
      <c r="AD163" s="74"/>
      <c r="AE163" s="74"/>
      <c r="AF163" s="74"/>
      <c r="AG163" s="74"/>
      <c r="AH163" s="74"/>
      <c r="AI163" s="74"/>
      <c r="AJ163" s="74"/>
      <c r="AK163" s="74"/>
    </row>
    <row r="164" spans="1:37" ht="15">
      <c r="A164" s="75"/>
      <c r="B164" s="93"/>
      <c r="C164" s="93"/>
      <c r="D164" s="93"/>
      <c r="E164" s="76"/>
      <c r="F164" s="76"/>
      <c r="G164" s="76"/>
      <c r="H164" s="76"/>
      <c r="I164" s="76"/>
      <c r="Z164" s="78"/>
      <c r="AA164" s="79"/>
      <c r="AB164" s="78"/>
      <c r="AC164" s="78"/>
      <c r="AD164" s="78"/>
      <c r="AE164" s="78"/>
      <c r="AF164" s="78"/>
      <c r="AG164" s="78"/>
      <c r="AH164" s="78"/>
      <c r="AI164" s="78"/>
      <c r="AJ164" s="80"/>
      <c r="AK164" s="80"/>
    </row>
    <row r="165" spans="1:37">
      <c r="A165" s="39"/>
      <c r="B165" s="39"/>
      <c r="C165" s="39"/>
      <c r="D165" s="39"/>
      <c r="E165" s="39"/>
      <c r="F165" s="39"/>
      <c r="G165" s="39"/>
      <c r="H165" s="39"/>
      <c r="I165" s="95"/>
      <c r="Z165" s="82"/>
      <c r="AA165" s="83"/>
      <c r="AB165" s="83"/>
      <c r="AC165" s="84"/>
      <c r="AD165" s="84"/>
      <c r="AE165" s="84"/>
      <c r="AF165" s="84"/>
      <c r="AG165" s="84"/>
      <c r="AH165" s="84"/>
      <c r="AI165" s="84"/>
      <c r="AJ165" s="84"/>
      <c r="AK165" s="84"/>
    </row>
    <row r="166" spans="1:37">
      <c r="A166" s="39"/>
      <c r="B166" s="39"/>
      <c r="C166" s="39"/>
      <c r="D166" s="39"/>
      <c r="E166" s="39"/>
      <c r="F166" s="39"/>
      <c r="G166" s="39"/>
      <c r="H166" s="39"/>
      <c r="I166" s="95"/>
      <c r="Z166" s="82"/>
      <c r="AA166" s="83"/>
      <c r="AB166" s="83"/>
      <c r="AC166" s="84"/>
      <c r="AD166" s="84"/>
      <c r="AE166" s="84"/>
      <c r="AF166" s="84"/>
      <c r="AG166" s="84"/>
      <c r="AH166" s="84"/>
      <c r="AI166" s="84"/>
      <c r="AJ166" s="84"/>
      <c r="AK166" s="84"/>
    </row>
    <row r="167" spans="1:37">
      <c r="G167" s="21"/>
    </row>
    <row r="235" spans="20:20">
      <c r="T235" s="41"/>
    </row>
    <row r="239" spans="20:20">
      <c r="T239" s="15"/>
    </row>
  </sheetData>
  <pageMargins left="0.75" right="0.75" top="1" bottom="1" header="0.5" footer="0.5"/>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B110-C2CA-4FE4-A455-CB8CACE9133A}">
  <dimension ref="A1:AJ3005"/>
  <sheetViews>
    <sheetView zoomScale="75" zoomScaleNormal="75" workbookViewId="0">
      <pane xSplit="6" ySplit="3" topLeftCell="G4" activePane="bottomRight" state="frozenSplit"/>
      <selection pane="topRight" activeCell="E1" sqref="E1"/>
      <selection pane="bottomLeft" activeCell="A6" sqref="A6"/>
      <selection pane="bottomRight" sqref="A1:F1048576"/>
    </sheetView>
  </sheetViews>
  <sheetFormatPr defaultColWidth="7.1796875" defaultRowHeight="13.2"/>
  <cols>
    <col min="1" max="1" width="3.81640625" customWidth="1"/>
    <col min="2" max="2" width="8.90625" style="213" customWidth="1"/>
    <col min="3" max="3" width="10.6328125" style="47" customWidth="1"/>
    <col min="4" max="4" width="3.453125" customWidth="1"/>
    <col min="5" max="5" width="4.54296875" customWidth="1"/>
    <col min="6" max="6" width="52.90625" style="54" customWidth="1"/>
    <col min="7" max="7" width="8.1796875" style="44" customWidth="1"/>
    <col min="8" max="8" width="8.1796875" style="53" customWidth="1"/>
    <col min="9" max="9" width="2.90625" style="53" customWidth="1"/>
    <col min="10" max="12" width="10.6328125" style="53" customWidth="1"/>
    <col min="13" max="13" width="2.90625" style="44" customWidth="1"/>
    <col min="14" max="14" width="8.1796875" style="44" bestFit="1" customWidth="1"/>
    <col min="15" max="15" width="8.1796875" style="44" customWidth="1"/>
    <col min="16" max="16" width="3.1796875" style="53" customWidth="1"/>
    <col min="17" max="17" width="9.08984375" style="53" bestFit="1" customWidth="1"/>
    <col min="18" max="18" width="4.26953125" style="53" customWidth="1"/>
    <col min="19" max="22" width="8.7265625" style="53"/>
    <col min="23" max="23" width="3.90625" style="53" customWidth="1"/>
    <col min="24" max="24" width="8.7265625" style="53"/>
    <col min="25" max="25" width="29.1796875" style="53" customWidth="1"/>
    <col min="26" max="26" width="26.90625" style="53" customWidth="1"/>
    <col min="27" max="27" width="12.6328125" style="53" customWidth="1"/>
    <col min="28" max="29" width="7.90625" style="53" customWidth="1"/>
    <col min="30" max="30" width="20" style="163" customWidth="1"/>
    <col min="31" max="31" width="40.7265625" style="267" customWidth="1"/>
    <col min="32" max="32" width="11.7265625" style="19" customWidth="1"/>
    <col min="33" max="33" width="10.54296875" style="19" customWidth="1"/>
    <col min="34" max="34" width="9.1796875" style="42" bestFit="1" customWidth="1"/>
    <col min="35" max="35" width="8.36328125" style="42" bestFit="1" customWidth="1"/>
    <col min="36" max="16384" width="7.1796875" style="43"/>
  </cols>
  <sheetData>
    <row r="1" spans="1:36" ht="13.8" customHeight="1">
      <c r="A1" t="s">
        <v>22</v>
      </c>
      <c r="B1" s="188" t="s">
        <v>345</v>
      </c>
      <c r="C1" s="189" t="s">
        <v>22</v>
      </c>
      <c r="D1" s="190" t="s">
        <v>22</v>
      </c>
      <c r="E1" s="191"/>
      <c r="F1" s="192" t="s">
        <v>12</v>
      </c>
      <c r="H1" s="44"/>
      <c r="I1" s="37"/>
      <c r="J1" s="296" t="s">
        <v>66</v>
      </c>
      <c r="K1" s="296" t="s">
        <v>66</v>
      </c>
      <c r="L1" s="193" t="s">
        <v>67</v>
      </c>
      <c r="M1" s="193" t="s">
        <v>67</v>
      </c>
      <c r="N1" s="193" t="s">
        <v>67</v>
      </c>
      <c r="O1" s="193" t="s">
        <v>67</v>
      </c>
      <c r="P1" s="37"/>
      <c r="Q1" s="200" t="s">
        <v>13</v>
      </c>
      <c r="R1" s="202"/>
      <c r="S1" s="144" t="s">
        <v>89</v>
      </c>
      <c r="T1" s="144" t="s">
        <v>14</v>
      </c>
      <c r="U1" s="144" t="s">
        <v>14</v>
      </c>
      <c r="V1" s="144" t="s">
        <v>14</v>
      </c>
      <c r="W1" s="205"/>
      <c r="X1" s="206" t="s">
        <v>346</v>
      </c>
      <c r="Y1" s="210" t="s">
        <v>347</v>
      </c>
      <c r="Z1" s="265" t="s">
        <v>1547</v>
      </c>
      <c r="AA1" s="211" t="s">
        <v>90</v>
      </c>
      <c r="AB1"/>
      <c r="AC1"/>
      <c r="AD1"/>
      <c r="AE1" s="312"/>
      <c r="AF1" s="265"/>
      <c r="AG1" s="164"/>
      <c r="AH1" s="48"/>
      <c r="AI1" s="48"/>
      <c r="AJ1" s="48"/>
    </row>
    <row r="2" spans="1:36" ht="13.8" customHeight="1">
      <c r="A2" s="213" t="s">
        <v>1445</v>
      </c>
      <c r="B2" s="188" t="s">
        <v>345</v>
      </c>
      <c r="C2" s="229" t="s">
        <v>3459</v>
      </c>
      <c r="D2" s="214" t="s">
        <v>1446</v>
      </c>
      <c r="E2" s="191" t="s">
        <v>1447</v>
      </c>
      <c r="F2" s="215"/>
      <c r="G2" s="298" t="s">
        <v>71</v>
      </c>
      <c r="H2" s="298" t="s">
        <v>71</v>
      </c>
      <c r="I2" s="37"/>
      <c r="J2" s="297" t="s">
        <v>69</v>
      </c>
      <c r="K2" s="297" t="s">
        <v>69</v>
      </c>
      <c r="L2" s="216" t="s">
        <v>16</v>
      </c>
      <c r="M2" s="216" t="s">
        <v>1448</v>
      </c>
      <c r="N2" s="216" t="s">
        <v>70</v>
      </c>
      <c r="O2" s="216" t="s">
        <v>71</v>
      </c>
      <c r="P2" s="37"/>
      <c r="Q2" s="222" t="s">
        <v>15</v>
      </c>
      <c r="R2" s="224"/>
      <c r="S2" s="145" t="s">
        <v>91</v>
      </c>
      <c r="T2" s="145" t="s">
        <v>16</v>
      </c>
      <c r="U2" s="145" t="s">
        <v>72</v>
      </c>
      <c r="V2" s="145" t="s">
        <v>17</v>
      </c>
      <c r="W2" s="205"/>
      <c r="X2" s="226" t="s">
        <v>66</v>
      </c>
      <c r="Y2" s="182" t="s">
        <v>348</v>
      </c>
      <c r="Z2" s="265" t="s">
        <v>1548</v>
      </c>
      <c r="AA2" s="228" t="s">
        <v>3465</v>
      </c>
      <c r="AB2"/>
      <c r="AC2"/>
      <c r="AD2"/>
      <c r="AE2" s="313"/>
      <c r="AF2" s="267"/>
      <c r="AG2" s="50"/>
      <c r="AH2" s="48"/>
      <c r="AI2" s="48"/>
      <c r="AJ2" s="48"/>
    </row>
    <row r="3" spans="1:36" ht="13.8" customHeight="1" thickBot="1">
      <c r="A3" s="299" t="s">
        <v>1461</v>
      </c>
      <c r="B3" s="300" t="s">
        <v>345</v>
      </c>
      <c r="C3" s="301" t="s">
        <v>1462</v>
      </c>
      <c r="D3" s="302" t="s">
        <v>1463</v>
      </c>
      <c r="E3" s="303"/>
      <c r="F3" s="304"/>
      <c r="G3" s="298" t="s">
        <v>1467</v>
      </c>
      <c r="H3" s="298" t="s">
        <v>1467</v>
      </c>
      <c r="I3" s="307"/>
      <c r="J3" s="305" t="s">
        <v>74</v>
      </c>
      <c r="K3" s="305" t="s">
        <v>74</v>
      </c>
      <c r="L3" s="306" t="s">
        <v>74</v>
      </c>
      <c r="M3" s="306" t="s">
        <v>3466</v>
      </c>
      <c r="N3" s="306" t="s">
        <v>3467</v>
      </c>
      <c r="O3" s="306" t="s">
        <v>3468</v>
      </c>
      <c r="P3" s="307"/>
      <c r="Q3" s="308" t="s">
        <v>19</v>
      </c>
      <c r="R3" s="309"/>
      <c r="S3" s="310" t="s">
        <v>92</v>
      </c>
      <c r="T3" s="310" t="s">
        <v>349</v>
      </c>
      <c r="U3" s="310" t="s">
        <v>349</v>
      </c>
      <c r="V3" s="310" t="s">
        <v>349</v>
      </c>
      <c r="W3" s="231"/>
      <c r="X3" s="311" t="s">
        <v>349</v>
      </c>
      <c r="Y3" s="266" t="s">
        <v>350</v>
      </c>
      <c r="Z3" s="267"/>
      <c r="AA3" s="233" t="s">
        <v>3461</v>
      </c>
      <c r="AB3" s="314"/>
      <c r="AC3" s="314"/>
      <c r="AD3" s="314"/>
      <c r="AE3" s="279"/>
      <c r="AF3" s="265"/>
      <c r="AG3" s="50"/>
      <c r="AH3" s="48"/>
      <c r="AI3" s="48"/>
      <c r="AJ3" s="48"/>
    </row>
    <row r="4" spans="1:36" ht="13.8" customHeight="1">
      <c r="A4" s="213"/>
      <c r="B4" s="188"/>
      <c r="C4" s="167"/>
      <c r="D4" s="268" t="s">
        <v>1549</v>
      </c>
      <c r="G4" s="338"/>
      <c r="H4" s="44"/>
      <c r="I4" s="54"/>
      <c r="J4" s="236"/>
      <c r="K4" s="242"/>
      <c r="L4" s="236"/>
      <c r="M4" s="236"/>
      <c r="N4" s="236"/>
      <c r="O4" s="236"/>
      <c r="P4" s="241"/>
      <c r="Q4" s="234"/>
      <c r="R4" s="234"/>
      <c r="S4" s="143"/>
      <c r="T4" s="143"/>
      <c r="U4" s="143"/>
      <c r="V4" s="143"/>
      <c r="W4" s="239"/>
      <c r="X4" s="240"/>
      <c r="Y4" s="279"/>
      <c r="Z4" s="267"/>
      <c r="AA4" s="50"/>
      <c r="AB4" s="241"/>
      <c r="AC4" s="241"/>
      <c r="AD4" s="240"/>
      <c r="AE4" s="265"/>
      <c r="AH4" s="48"/>
      <c r="AI4" s="48"/>
      <c r="AJ4" s="48"/>
    </row>
    <row r="5" spans="1:36" ht="13.8" customHeight="1">
      <c r="A5" s="213"/>
      <c r="B5" s="188"/>
      <c r="C5" s="167"/>
      <c r="D5" s="149" t="s">
        <v>1199</v>
      </c>
      <c r="H5" s="44"/>
      <c r="I5" s="54"/>
      <c r="J5" s="242"/>
      <c r="K5" s="242"/>
      <c r="L5" s="236"/>
      <c r="M5" s="236"/>
      <c r="N5" s="236"/>
      <c r="O5" s="236"/>
      <c r="P5" s="241"/>
      <c r="Q5" s="234"/>
      <c r="R5" s="234"/>
      <c r="S5" s="143"/>
      <c r="T5" s="143"/>
      <c r="U5" s="143"/>
      <c r="V5" s="143"/>
      <c r="W5" s="239"/>
      <c r="X5" s="240"/>
      <c r="Y5" s="279"/>
      <c r="Z5" s="267"/>
      <c r="AA5" s="50"/>
      <c r="AB5" s="241"/>
      <c r="AC5" s="241"/>
      <c r="AD5" s="315"/>
      <c r="AH5"/>
      <c r="AI5"/>
      <c r="AJ5"/>
    </row>
    <row r="6" spans="1:36" ht="13.8" customHeight="1">
      <c r="A6" t="s">
        <v>1550</v>
      </c>
      <c r="B6" s="188" t="s">
        <v>309</v>
      </c>
      <c r="C6" s="151" t="str">
        <f>MID(A6,1,12)</f>
        <v>A.010.02.101</v>
      </c>
      <c r="D6" s="152" t="s">
        <v>1199</v>
      </c>
      <c r="E6" s="150" t="s">
        <v>352</v>
      </c>
      <c r="F6" s="153" t="str">
        <f>MID(A6, 21,85)</f>
        <v>Leather Chrome tanning - hides from Argentia</v>
      </c>
      <c r="G6" s="277">
        <v>15.154351333333333</v>
      </c>
      <c r="H6" s="44">
        <f>G6</f>
        <v>15.154351333333333</v>
      </c>
      <c r="I6"/>
      <c r="J6" s="294">
        <v>5.8984560157484474</v>
      </c>
      <c r="K6" s="44">
        <f>J6</f>
        <v>5.8984560157484474</v>
      </c>
      <c r="L6" s="295">
        <v>1.3530302860000001</v>
      </c>
      <c r="M6" s="295">
        <v>1.0657912566999999</v>
      </c>
      <c r="N6" s="295">
        <v>1.2064817730484481</v>
      </c>
      <c r="O6" s="295">
        <v>2.2731526999999998</v>
      </c>
      <c r="P6"/>
      <c r="Q6" s="212">
        <v>103.55086</v>
      </c>
      <c r="R6"/>
      <c r="S6" s="156">
        <v>0.3308606</v>
      </c>
      <c r="T6" s="156">
        <v>0.31168401000000001</v>
      </c>
      <c r="U6" s="156">
        <v>1.3173363E-2</v>
      </c>
      <c r="V6" s="156">
        <v>6.0032269000000003E-3</v>
      </c>
      <c r="W6"/>
      <c r="X6" s="155">
        <v>1.7059664000000001E-3</v>
      </c>
      <c r="Y6" s="158"/>
      <c r="Z6" s="269"/>
      <c r="AA6"/>
      <c r="AB6"/>
      <c r="AC6"/>
      <c r="AD6" s="159"/>
      <c r="AE6" s="269"/>
      <c r="AF6" s="44"/>
      <c r="AG6" s="44"/>
      <c r="AH6"/>
      <c r="AI6"/>
      <c r="AJ6"/>
    </row>
    <row r="7" spans="1:36" ht="13.8" customHeight="1">
      <c r="A7" t="s">
        <v>1551</v>
      </c>
      <c r="B7" s="188" t="s">
        <v>309</v>
      </c>
      <c r="C7" s="151" t="str">
        <f>MID(A7,1,12)</f>
        <v>A.010.02.102</v>
      </c>
      <c r="D7" s="152" t="s">
        <v>1199</v>
      </c>
      <c r="E7" s="150" t="s">
        <v>352</v>
      </c>
      <c r="F7" s="153" t="str">
        <f>MID(A7, 21,85)</f>
        <v>Leather Vegetable tanning - hides from Europe</v>
      </c>
      <c r="G7" s="277">
        <v>17.825274</v>
      </c>
      <c r="H7" s="44">
        <f t="shared" ref="H7:H10" si="0">G7</f>
        <v>17.825274</v>
      </c>
      <c r="I7"/>
      <c r="J7" s="294">
        <v>3.0064969246686304</v>
      </c>
      <c r="K7" s="44">
        <f t="shared" ref="K7:K10" si="1">J7</f>
        <v>3.0064969246686304</v>
      </c>
      <c r="L7" s="295">
        <v>0.16782362684000002</v>
      </c>
      <c r="M7" s="295">
        <v>0.1217013948</v>
      </c>
      <c r="N7" s="295">
        <v>4.3180803028630511E-2</v>
      </c>
      <c r="O7" s="295">
        <v>2.6737910999999999</v>
      </c>
      <c r="P7"/>
      <c r="Q7" s="212">
        <v>90.881005000000002</v>
      </c>
      <c r="R7"/>
      <c r="S7" s="156">
        <v>0.32011574999999998</v>
      </c>
      <c r="T7" s="156">
        <v>0.30050834999999998</v>
      </c>
      <c r="U7" s="156">
        <v>1.4261064E-2</v>
      </c>
      <c r="V7" s="156">
        <v>5.3463327000000003E-3</v>
      </c>
      <c r="W7"/>
      <c r="X7" s="155">
        <v>7.4553265000000004E-4</v>
      </c>
      <c r="Y7" s="158"/>
      <c r="Z7" s="269"/>
      <c r="AA7"/>
      <c r="AB7"/>
      <c r="AC7"/>
      <c r="AD7" s="159"/>
      <c r="AE7" s="269"/>
      <c r="AF7" s="44"/>
      <c r="AG7" s="44"/>
      <c r="AH7"/>
      <c r="AI7"/>
      <c r="AJ7"/>
    </row>
    <row r="8" spans="1:36" ht="13.8" customHeight="1">
      <c r="A8" t="s">
        <v>2113</v>
      </c>
      <c r="B8" s="188" t="s">
        <v>309</v>
      </c>
      <c r="C8" s="151" t="str">
        <f>MID(A8,1,12)</f>
        <v>A.010.02.103</v>
      </c>
      <c r="D8" s="152" t="s">
        <v>1199</v>
      </c>
      <c r="E8" s="150" t="s">
        <v>352</v>
      </c>
      <c r="F8" s="153" t="str">
        <f>MID(A8, 21,85)</f>
        <v>Wool (from Australia transported to Rotterdam)</v>
      </c>
      <c r="G8" s="277">
        <v>61.048566000000008</v>
      </c>
      <c r="H8" s="44">
        <f t="shared" si="0"/>
        <v>61.048566000000008</v>
      </c>
      <c r="I8"/>
      <c r="J8" s="294">
        <v>9.5718848881060925</v>
      </c>
      <c r="K8" s="44">
        <f t="shared" si="1"/>
        <v>9.5718848881060925</v>
      </c>
      <c r="L8" s="295">
        <v>2.7389648369999998E-2</v>
      </c>
      <c r="M8" s="295">
        <v>0.10809524771000001</v>
      </c>
      <c r="N8" s="295">
        <v>0.27911509202609197</v>
      </c>
      <c r="O8" s="295">
        <v>9.1572849000000005</v>
      </c>
      <c r="P8"/>
      <c r="Q8" s="212">
        <v>58.890801000000003</v>
      </c>
      <c r="R8"/>
      <c r="S8" s="156">
        <v>1.0089600999999999</v>
      </c>
      <c r="T8" s="156">
        <v>0.95819427000000001</v>
      </c>
      <c r="U8" s="156">
        <v>4.6868224E-2</v>
      </c>
      <c r="V8" s="156">
        <v>3.8976556000000001E-3</v>
      </c>
      <c r="W8"/>
      <c r="X8" s="155">
        <v>1.7954774999999999E-3</v>
      </c>
      <c r="Y8" s="158"/>
      <c r="Z8" s="269"/>
      <c r="AA8"/>
      <c r="AB8"/>
      <c r="AC8"/>
      <c r="AD8" s="159"/>
      <c r="AE8" s="269"/>
      <c r="AF8" s="44"/>
      <c r="AG8" s="44"/>
      <c r="AH8"/>
      <c r="AI8"/>
      <c r="AJ8"/>
    </row>
    <row r="9" spans="1:36" ht="13.8" customHeight="1">
      <c r="A9" t="s">
        <v>2114</v>
      </c>
      <c r="B9" s="188" t="s">
        <v>309</v>
      </c>
      <c r="C9" s="151" t="str">
        <f>MID(A9,1,12)</f>
        <v>A.010.02.104</v>
      </c>
      <c r="D9" s="152" t="s">
        <v>1199</v>
      </c>
      <c r="E9" s="150" t="s">
        <v>352</v>
      </c>
      <c r="F9" s="153" t="str">
        <f>MID(A9, 21,85)</f>
        <v>clean wool in Australia</v>
      </c>
      <c r="G9" s="277">
        <v>60.728783333333332</v>
      </c>
      <c r="H9" s="44">
        <f t="shared" si="0"/>
        <v>60.728783333333332</v>
      </c>
      <c r="I9"/>
      <c r="J9" s="294">
        <v>9.483876178029611</v>
      </c>
      <c r="K9" s="44">
        <f t="shared" si="1"/>
        <v>9.483876178029611</v>
      </c>
      <c r="L9" s="295">
        <v>2.6296217219999998E-2</v>
      </c>
      <c r="M9" s="295">
        <v>9.6781042249999991E-2</v>
      </c>
      <c r="N9" s="295">
        <v>0.25148141855961209</v>
      </c>
      <c r="O9" s="295">
        <v>9.1093174999999995</v>
      </c>
      <c r="P9"/>
      <c r="Q9" s="212">
        <v>54.674334000000002</v>
      </c>
      <c r="R9"/>
      <c r="S9" s="156">
        <v>1.0001987999999999</v>
      </c>
      <c r="T9" s="156">
        <v>0.95003108999999997</v>
      </c>
      <c r="U9" s="156">
        <v>4.6564108999999999E-2</v>
      </c>
      <c r="V9" s="156">
        <v>3.6035848999999998E-3</v>
      </c>
      <c r="W9"/>
      <c r="X9" s="155">
        <v>1.7783028999999999E-3</v>
      </c>
      <c r="Y9" s="158"/>
      <c r="Z9" s="269"/>
      <c r="AA9"/>
      <c r="AB9"/>
      <c r="AC9"/>
      <c r="AD9" s="159"/>
      <c r="AE9" s="269"/>
      <c r="AF9" s="44"/>
      <c r="AG9" s="44"/>
      <c r="AH9"/>
      <c r="AI9"/>
      <c r="AJ9"/>
    </row>
    <row r="10" spans="1:36" ht="13.8" customHeight="1">
      <c r="A10" t="s">
        <v>2115</v>
      </c>
      <c r="B10" s="188" t="s">
        <v>309</v>
      </c>
      <c r="C10" s="151" t="str">
        <f>MID(A10,1,12)</f>
        <v>A.010.02.105</v>
      </c>
      <c r="D10" s="152" t="s">
        <v>1199</v>
      </c>
      <c r="E10" s="150" t="s">
        <v>352</v>
      </c>
      <c r="F10" s="153" t="str">
        <f>MID(A10, 21,85)</f>
        <v>greasy wool at farm Australia</v>
      </c>
      <c r="G10" s="277">
        <v>38.731166666666674</v>
      </c>
      <c r="H10" s="44">
        <f t="shared" si="0"/>
        <v>38.731166666666674</v>
      </c>
      <c r="I10"/>
      <c r="J10" s="294">
        <v>6.0049744798245968</v>
      </c>
      <c r="K10" s="44">
        <f t="shared" si="1"/>
        <v>6.0049744798245968</v>
      </c>
      <c r="L10" s="295">
        <v>1.2190225320000001E-2</v>
      </c>
      <c r="M10" s="295">
        <v>2.5149256459999998E-2</v>
      </c>
      <c r="N10" s="295">
        <v>0.15795999804459648</v>
      </c>
      <c r="O10" s="295">
        <v>5.8096750000000004</v>
      </c>
      <c r="P10"/>
      <c r="Q10" s="212">
        <v>28.616261999999999</v>
      </c>
      <c r="R10"/>
      <c r="S10" s="156">
        <v>0.63407595999999999</v>
      </c>
      <c r="T10" s="156">
        <v>0.60270400999999996</v>
      </c>
      <c r="U10" s="156">
        <v>2.9392443000000001E-2</v>
      </c>
      <c r="V10" s="156">
        <v>1.9795094000000001E-3</v>
      </c>
      <c r="W10"/>
      <c r="X10" s="155">
        <v>1.1227415E-3</v>
      </c>
      <c r="Y10" s="158"/>
      <c r="Z10" s="269"/>
      <c r="AA10"/>
      <c r="AB10"/>
      <c r="AC10"/>
      <c r="AD10" s="159"/>
      <c r="AE10" s="269"/>
      <c r="AF10" s="44"/>
      <c r="AG10" s="44"/>
      <c r="AH10"/>
      <c r="AI10"/>
      <c r="AJ10"/>
    </row>
    <row r="11" spans="1:36" ht="13.8" customHeight="1">
      <c r="B11" s="188"/>
      <c r="C11" s="151"/>
      <c r="D11" s="149" t="s">
        <v>1200</v>
      </c>
      <c r="E11" s="150"/>
      <c r="F11"/>
      <c r="H11" s="44"/>
      <c r="I11"/>
      <c r="J11" s="44"/>
      <c r="K11" s="44"/>
      <c r="L11" s="44"/>
      <c r="P11"/>
      <c r="Q11" s="212"/>
      <c r="R11"/>
      <c r="S11"/>
      <c r="T11"/>
      <c r="U11"/>
      <c r="V11"/>
      <c r="W11"/>
      <c r="X11"/>
      <c r="Y11" s="159"/>
      <c r="Z11" s="269"/>
      <c r="AA11"/>
      <c r="AB11"/>
      <c r="AC11"/>
      <c r="AD11" s="159"/>
      <c r="AE11" s="269"/>
      <c r="AF11" s="44"/>
      <c r="AG11" s="44"/>
      <c r="AH11"/>
      <c r="AI11"/>
      <c r="AJ11"/>
    </row>
    <row r="12" spans="1:36" ht="13.8" customHeight="1">
      <c r="A12" t="s">
        <v>467</v>
      </c>
      <c r="B12" s="188" t="s">
        <v>309</v>
      </c>
      <c r="C12" s="151" t="str">
        <f t="shared" ref="C12:C24" si="2">MID(A12,1,12)</f>
        <v>A.010.04.101</v>
      </c>
      <c r="D12" s="152" t="s">
        <v>1200</v>
      </c>
      <c r="E12" s="150" t="s">
        <v>352</v>
      </c>
      <c r="F12" s="153" t="str">
        <f t="shared" ref="F12:F24" si="3">MID(A12, 21,85)</f>
        <v>Crude palm kernel oil refined</v>
      </c>
      <c r="G12" s="277">
        <v>0.93404373333333335</v>
      </c>
      <c r="H12" s="44">
        <f t="shared" ref="H12:H24" si="4">G12</f>
        <v>0.93404373333333335</v>
      </c>
      <c r="I12"/>
      <c r="J12" s="294">
        <v>0.79149811092870026</v>
      </c>
      <c r="K12" s="44">
        <f t="shared" ref="K12:K24" si="5">J12</f>
        <v>0.79149811092870026</v>
      </c>
      <c r="L12" s="295">
        <v>8.7287523884000007E-3</v>
      </c>
      <c r="M12" s="295">
        <v>0.62712367367300004</v>
      </c>
      <c r="N12" s="295">
        <v>1.5539124867300275E-2</v>
      </c>
      <c r="O12" s="295">
        <v>0.14010655999999999</v>
      </c>
      <c r="P12"/>
      <c r="Q12" s="212">
        <v>4.6796911999999997</v>
      </c>
      <c r="R12"/>
      <c r="S12" s="156">
        <v>2.2502545999999998E-2</v>
      </c>
      <c r="T12" s="156">
        <v>2.1383395999999999E-2</v>
      </c>
      <c r="U12" s="156">
        <v>9.2748476000000001E-4</v>
      </c>
      <c r="V12" s="156">
        <v>1.9166526999999999E-4</v>
      </c>
      <c r="W12"/>
      <c r="X12" s="155">
        <v>3.7715205000000001E-5</v>
      </c>
      <c r="Y12" s="158"/>
      <c r="Z12" s="269"/>
      <c r="AA12"/>
      <c r="AB12"/>
      <c r="AC12"/>
      <c r="AD12" s="159"/>
      <c r="AE12" s="269"/>
      <c r="AF12" s="44"/>
      <c r="AG12" s="44"/>
      <c r="AH12"/>
      <c r="AI12"/>
      <c r="AJ12"/>
    </row>
    <row r="13" spans="1:36" ht="13.8" customHeight="1">
      <c r="A13" t="s">
        <v>1552</v>
      </c>
      <c r="B13" s="188" t="s">
        <v>309</v>
      </c>
      <c r="C13" s="151" t="str">
        <f t="shared" si="2"/>
        <v>A.010.04.102</v>
      </c>
      <c r="D13" s="152" t="s">
        <v>1200</v>
      </c>
      <c r="E13" s="150" t="s">
        <v>352</v>
      </c>
      <c r="F13" s="153" t="str">
        <f t="shared" si="3"/>
        <v>Palm kernel oil - crude from trees</v>
      </c>
      <c r="G13" s="277">
        <v>0.62464356666666665</v>
      </c>
      <c r="H13" s="44">
        <f t="shared" si="4"/>
        <v>0.62464356666666665</v>
      </c>
      <c r="I13"/>
      <c r="J13" s="294">
        <v>0.68608794224799496</v>
      </c>
      <c r="K13" s="44">
        <f t="shared" si="5"/>
        <v>0.68608794224799496</v>
      </c>
      <c r="L13" s="295">
        <v>6.6363998568099991E-3</v>
      </c>
      <c r="M13" s="295">
        <v>0.58543177388000001</v>
      </c>
      <c r="N13" s="295">
        <v>3.2323351118502576E-4</v>
      </c>
      <c r="O13" s="295">
        <v>9.3696534999999997E-2</v>
      </c>
      <c r="P13"/>
      <c r="Q13" s="212">
        <v>7.6072105000000001E-2</v>
      </c>
      <c r="R13"/>
      <c r="S13" s="156">
        <v>1.6100518000000001E-2</v>
      </c>
      <c r="T13" s="156">
        <v>1.5430769E-2</v>
      </c>
      <c r="U13" s="156">
        <v>6.6472248999999996E-4</v>
      </c>
      <c r="V13" s="156">
        <v>5.0262183000000002E-6</v>
      </c>
      <c r="W13"/>
      <c r="X13" s="155">
        <v>2.2501726999999999E-5</v>
      </c>
      <c r="Y13" s="158"/>
      <c r="Z13" s="269"/>
      <c r="AA13"/>
      <c r="AB13"/>
      <c r="AC13"/>
      <c r="AD13" s="159"/>
      <c r="AE13" s="269"/>
      <c r="AF13" s="44"/>
      <c r="AG13" s="44"/>
      <c r="AH13"/>
      <c r="AI13"/>
      <c r="AJ13"/>
    </row>
    <row r="14" spans="1:36" ht="13.8" customHeight="1">
      <c r="A14" t="s">
        <v>1553</v>
      </c>
      <c r="B14" s="188" t="s">
        <v>309</v>
      </c>
      <c r="C14" s="151" t="str">
        <f t="shared" si="2"/>
        <v>A.010.04.103</v>
      </c>
      <c r="D14" s="152" t="s">
        <v>1200</v>
      </c>
      <c r="E14" s="150" t="s">
        <v>352</v>
      </c>
      <c r="F14" s="153" t="str">
        <f t="shared" si="3"/>
        <v>Potatoe starch DE</v>
      </c>
      <c r="G14" s="277">
        <v>0.61233910000000003</v>
      </c>
      <c r="H14" s="44">
        <f t="shared" si="4"/>
        <v>0.61233910000000003</v>
      </c>
      <c r="I14"/>
      <c r="J14" s="294">
        <v>0.12424825171093985</v>
      </c>
      <c r="K14" s="44">
        <f t="shared" si="5"/>
        <v>0.12424825171093985</v>
      </c>
      <c r="L14" s="295">
        <v>4.4748342499999995E-3</v>
      </c>
      <c r="M14" s="295">
        <v>1.5057687133E-2</v>
      </c>
      <c r="N14" s="295">
        <v>1.2864865327939845E-2</v>
      </c>
      <c r="O14" s="295">
        <v>9.1850865000000004E-2</v>
      </c>
      <c r="P14"/>
      <c r="Q14" s="212">
        <v>9.6590293000000003</v>
      </c>
      <c r="R14"/>
      <c r="S14" s="156">
        <v>1.1885863E-2</v>
      </c>
      <c r="T14" s="156">
        <v>1.0823841000000001E-2</v>
      </c>
      <c r="U14" s="156">
        <v>5.2527309999999996E-4</v>
      </c>
      <c r="V14" s="156">
        <v>5.3674867000000001E-4</v>
      </c>
      <c r="W14"/>
      <c r="X14" s="155">
        <v>3.1587402999999997E-5</v>
      </c>
      <c r="Y14" s="158"/>
      <c r="Z14" s="269"/>
      <c r="AA14"/>
      <c r="AB14"/>
      <c r="AC14"/>
      <c r="AD14" s="159"/>
      <c r="AE14" s="269"/>
      <c r="AF14" s="44"/>
      <c r="AG14" s="44"/>
      <c r="AH14"/>
      <c r="AI14"/>
      <c r="AJ14"/>
    </row>
    <row r="15" spans="1:36" ht="13.8" customHeight="1">
      <c r="A15" t="s">
        <v>1554</v>
      </c>
      <c r="B15" s="188" t="s">
        <v>309</v>
      </c>
      <c r="C15" s="151" t="str">
        <f t="shared" si="2"/>
        <v>A.010.04.104</v>
      </c>
      <c r="D15" s="152" t="s">
        <v>1200</v>
      </c>
      <c r="E15" s="150" t="s">
        <v>352</v>
      </c>
      <c r="F15" s="153" t="str">
        <f t="shared" si="3"/>
        <v>Potatoes DE</v>
      </c>
      <c r="G15" s="277">
        <v>3.9669802000000004E-2</v>
      </c>
      <c r="H15" s="44">
        <f t="shared" si="4"/>
        <v>3.9669802000000004E-2</v>
      </c>
      <c r="I15"/>
      <c r="J15" s="294">
        <v>1.0007810001061731E-2</v>
      </c>
      <c r="K15" s="44">
        <f t="shared" si="5"/>
        <v>1.0007810001061731E-2</v>
      </c>
      <c r="L15" s="295">
        <v>3.2591125490000005E-4</v>
      </c>
      <c r="M15" s="295">
        <v>2.0968390480999998E-3</v>
      </c>
      <c r="N15" s="295">
        <v>1.6345893980617312E-3</v>
      </c>
      <c r="O15" s="295">
        <v>5.9504702999999999E-3</v>
      </c>
      <c r="P15"/>
      <c r="Q15" s="212">
        <v>0.59646275000000004</v>
      </c>
      <c r="R15"/>
      <c r="S15" s="156">
        <v>8.2591176999999999E-4</v>
      </c>
      <c r="T15" s="156">
        <v>7.4821470999999996E-4</v>
      </c>
      <c r="U15" s="156">
        <v>3.9325164999999998E-5</v>
      </c>
      <c r="V15" s="156">
        <v>3.8371891E-5</v>
      </c>
      <c r="W15"/>
      <c r="X15" s="155">
        <v>2.2188505000000001E-6</v>
      </c>
      <c r="Y15" s="158"/>
      <c r="Z15" s="269"/>
      <c r="AA15"/>
      <c r="AB15"/>
      <c r="AC15"/>
      <c r="AD15" s="159"/>
      <c r="AE15" s="269"/>
      <c r="AF15" s="44"/>
      <c r="AG15" s="44"/>
      <c r="AH15"/>
      <c r="AI15"/>
      <c r="AJ15"/>
    </row>
    <row r="16" spans="1:36" ht="13.8" customHeight="1">
      <c r="A16" t="s">
        <v>1555</v>
      </c>
      <c r="B16" s="188" t="s">
        <v>309</v>
      </c>
      <c r="C16" s="151" t="str">
        <f t="shared" si="2"/>
        <v>A.010.04.105</v>
      </c>
      <c r="D16" s="152" t="s">
        <v>1200</v>
      </c>
      <c r="E16" s="150" t="s">
        <v>352</v>
      </c>
      <c r="F16" s="153" t="str">
        <f t="shared" si="3"/>
        <v>Rape cake Europe</v>
      </c>
      <c r="G16" s="277">
        <v>0.19059879333333332</v>
      </c>
      <c r="H16" s="44">
        <f t="shared" si="4"/>
        <v>0.19059879333333332</v>
      </c>
      <c r="I16"/>
      <c r="J16" s="294">
        <v>0.15417369424840588</v>
      </c>
      <c r="K16" s="44">
        <f t="shared" si="5"/>
        <v>0.15417369424840588</v>
      </c>
      <c r="L16" s="295">
        <v>1.6045132711999999E-3</v>
      </c>
      <c r="M16" s="295">
        <v>0.12218128248479999</v>
      </c>
      <c r="N16" s="295">
        <v>1.7980794924059153E-3</v>
      </c>
      <c r="O16" s="295">
        <v>2.8589818999999999E-2</v>
      </c>
      <c r="P16"/>
      <c r="Q16" s="212">
        <v>13.937839</v>
      </c>
      <c r="R16"/>
      <c r="S16" s="156">
        <v>5.5540436E-3</v>
      </c>
      <c r="T16" s="156">
        <v>5.2268996000000003E-3</v>
      </c>
      <c r="U16" s="156">
        <v>2.4191967000000001E-4</v>
      </c>
      <c r="V16" s="156">
        <v>8.5224310000000004E-5</v>
      </c>
      <c r="W16"/>
      <c r="X16" s="155">
        <v>2.1056263999999998E-5</v>
      </c>
      <c r="Y16" s="158"/>
      <c r="Z16" s="269"/>
      <c r="AA16"/>
      <c r="AB16"/>
      <c r="AC16"/>
      <c r="AD16" s="159"/>
      <c r="AE16" s="269"/>
      <c r="AF16"/>
      <c r="AG16" s="44"/>
      <c r="AH16"/>
      <c r="AI16"/>
      <c r="AJ16"/>
    </row>
    <row r="17" spans="1:36" ht="13.8" customHeight="1">
      <c r="A17" t="s">
        <v>2116</v>
      </c>
      <c r="B17" s="188" t="s">
        <v>309</v>
      </c>
      <c r="C17" s="151" t="str">
        <f t="shared" si="2"/>
        <v>A.010.04.106</v>
      </c>
      <c r="D17" s="152" t="s">
        <v>1200</v>
      </c>
      <c r="E17" s="150" t="s">
        <v>352</v>
      </c>
      <c r="F17" s="153" t="str">
        <f t="shared" si="3"/>
        <v>Soybean meal at coast Brazil</v>
      </c>
      <c r="G17" s="277">
        <v>6.3472331333333338</v>
      </c>
      <c r="H17" s="44">
        <f t="shared" si="4"/>
        <v>6.3472331333333338</v>
      </c>
      <c r="I17"/>
      <c r="J17" s="294">
        <v>1.6283791069528628</v>
      </c>
      <c r="K17" s="44">
        <f t="shared" si="5"/>
        <v>1.6283791069528628</v>
      </c>
      <c r="L17" s="295">
        <v>1.1389574659000002E-2</v>
      </c>
      <c r="M17" s="295">
        <v>0.64571370593999999</v>
      </c>
      <c r="N17" s="295">
        <v>1.9190856353862865E-2</v>
      </c>
      <c r="O17" s="295">
        <v>0.95208497000000003</v>
      </c>
      <c r="P17"/>
      <c r="Q17" s="212">
        <v>6.5860589000000003</v>
      </c>
      <c r="R17"/>
      <c r="S17" s="156">
        <v>0.10551509000000001</v>
      </c>
      <c r="T17" s="156">
        <v>0.10025958</v>
      </c>
      <c r="U17" s="156">
        <v>4.8781097000000001E-3</v>
      </c>
      <c r="V17" s="156">
        <v>3.7740396000000002E-4</v>
      </c>
      <c r="W17"/>
      <c r="X17" s="155">
        <v>1.9014773999999999E-4</v>
      </c>
      <c r="Y17" s="158"/>
      <c r="Z17" s="269"/>
      <c r="AA17"/>
      <c r="AB17"/>
      <c r="AC17"/>
      <c r="AD17" s="159"/>
      <c r="AE17" s="269"/>
      <c r="AF17" s="316"/>
      <c r="AG17" s="44"/>
      <c r="AH17"/>
      <c r="AI17"/>
      <c r="AJ17"/>
    </row>
    <row r="18" spans="1:36" ht="13.8" customHeight="1">
      <c r="A18" t="s">
        <v>2117</v>
      </c>
      <c r="B18" s="188" t="s">
        <v>309</v>
      </c>
      <c r="C18" s="151" t="str">
        <f t="shared" si="2"/>
        <v>A.010.04.107</v>
      </c>
      <c r="D18" s="152" t="s">
        <v>1200</v>
      </c>
      <c r="E18" s="150" t="s">
        <v>352</v>
      </c>
      <c r="F18" s="153" t="str">
        <f t="shared" si="3"/>
        <v>Soybean meal at coast USA</v>
      </c>
      <c r="G18" s="277">
        <v>0.42288397333333333</v>
      </c>
      <c r="H18" s="44">
        <f t="shared" si="4"/>
        <v>0.42288397333333333</v>
      </c>
      <c r="I18"/>
      <c r="J18" s="294">
        <v>9.4450926758314208E-2</v>
      </c>
      <c r="K18" s="44">
        <f t="shared" si="5"/>
        <v>9.4450926758314208E-2</v>
      </c>
      <c r="L18" s="295">
        <v>7.5976499829999997E-3</v>
      </c>
      <c r="M18" s="295">
        <v>1.0089099829999998E-2</v>
      </c>
      <c r="N18" s="295">
        <v>1.3331580945314222E-2</v>
      </c>
      <c r="O18" s="295">
        <v>6.3432595999999994E-2</v>
      </c>
      <c r="P18"/>
      <c r="Q18" s="212">
        <v>5.0201848</v>
      </c>
      <c r="R18"/>
      <c r="S18" s="156">
        <v>8.7583420000000006E-3</v>
      </c>
      <c r="T18" s="156">
        <v>8.1045505999999996E-3</v>
      </c>
      <c r="U18" s="156">
        <v>3.7790943000000002E-4</v>
      </c>
      <c r="V18" s="156">
        <v>2.7588196000000002E-4</v>
      </c>
      <c r="W18"/>
      <c r="X18" s="155">
        <v>2.2022079E-5</v>
      </c>
      <c r="Y18" s="158"/>
      <c r="Z18" s="269"/>
      <c r="AA18"/>
      <c r="AB18"/>
      <c r="AC18"/>
      <c r="AD18" s="159"/>
      <c r="AE18" s="269"/>
      <c r="AF18" s="317"/>
      <c r="AG18" s="44"/>
      <c r="AH18"/>
      <c r="AI18"/>
      <c r="AJ18"/>
    </row>
    <row r="19" spans="1:36" ht="13.8" customHeight="1">
      <c r="A19" t="s">
        <v>2118</v>
      </c>
      <c r="B19" s="188" t="s">
        <v>309</v>
      </c>
      <c r="C19" s="151" t="str">
        <f t="shared" si="2"/>
        <v>A.010.04.108</v>
      </c>
      <c r="D19" s="152" t="s">
        <v>1200</v>
      </c>
      <c r="E19" s="150" t="s">
        <v>352</v>
      </c>
      <c r="F19" s="153" t="str">
        <f t="shared" si="3"/>
        <v>Soybean oil - refined at coast Brazil</v>
      </c>
      <c r="G19" s="277">
        <v>6.609359266666667</v>
      </c>
      <c r="H19" s="44">
        <f t="shared" si="4"/>
        <v>6.609359266666667</v>
      </c>
      <c r="I19"/>
      <c r="J19" s="294">
        <v>1.6954231091425653</v>
      </c>
      <c r="K19" s="44">
        <f t="shared" si="5"/>
        <v>1.6954231091425653</v>
      </c>
      <c r="L19" s="295">
        <v>1.1886062143E-2</v>
      </c>
      <c r="M19" s="295">
        <v>0.67205526815000005</v>
      </c>
      <c r="N19" s="295">
        <v>2.0077888849565319E-2</v>
      </c>
      <c r="O19" s="295">
        <v>0.99140388999999995</v>
      </c>
      <c r="P19"/>
      <c r="Q19" s="212">
        <v>6.9302650000000003</v>
      </c>
      <c r="R19"/>
      <c r="S19" s="156">
        <v>0.10988322</v>
      </c>
      <c r="T19" s="156">
        <v>0.10440848</v>
      </c>
      <c r="U19" s="156">
        <v>5.0797306000000004E-3</v>
      </c>
      <c r="V19" s="156">
        <v>3.9501040999999999E-4</v>
      </c>
      <c r="W19"/>
      <c r="X19" s="155">
        <v>1.9809210999999999E-4</v>
      </c>
      <c r="Y19" s="158"/>
      <c r="Z19" s="269"/>
      <c r="AA19"/>
      <c r="AB19"/>
      <c r="AC19"/>
      <c r="AD19" s="159"/>
      <c r="AE19" s="269"/>
      <c r="AF19" s="317"/>
      <c r="AG19" s="44"/>
      <c r="AH19"/>
      <c r="AI19"/>
      <c r="AJ19"/>
    </row>
    <row r="20" spans="1:36" ht="13.8" customHeight="1">
      <c r="A20" t="s">
        <v>2119</v>
      </c>
      <c r="B20" s="188" t="s">
        <v>309</v>
      </c>
      <c r="C20" s="151" t="str">
        <f t="shared" si="2"/>
        <v>A.010.04.109</v>
      </c>
      <c r="D20" s="152" t="s">
        <v>1200</v>
      </c>
      <c r="E20" s="150" t="s">
        <v>352</v>
      </c>
      <c r="F20" s="153" t="str">
        <f t="shared" si="3"/>
        <v>Soybean oil - refined at coast USA</v>
      </c>
      <c r="G20" s="277">
        <v>0.44382242666666666</v>
      </c>
      <c r="H20" s="44">
        <f t="shared" si="4"/>
        <v>0.44382242666666666</v>
      </c>
      <c r="I20"/>
      <c r="J20" s="294">
        <v>9.9047100265254873E-2</v>
      </c>
      <c r="K20" s="44">
        <f t="shared" si="5"/>
        <v>9.9047100265254873E-2</v>
      </c>
      <c r="L20" s="295">
        <v>7.9396148300000004E-3</v>
      </c>
      <c r="M20" s="295">
        <v>1.0554307452000001E-2</v>
      </c>
      <c r="N20" s="295">
        <v>1.3979813983254865E-2</v>
      </c>
      <c r="O20" s="295">
        <v>6.6573363999999996E-2</v>
      </c>
      <c r="P20"/>
      <c r="Q20" s="212">
        <v>5.3005427000000003</v>
      </c>
      <c r="R20"/>
      <c r="S20" s="156">
        <v>9.1873501E-3</v>
      </c>
      <c r="T20" s="156">
        <v>8.5016798000000001E-3</v>
      </c>
      <c r="U20" s="156">
        <v>3.9632038999999999E-4</v>
      </c>
      <c r="V20" s="156">
        <v>2.8934988E-4</v>
      </c>
      <c r="W20"/>
      <c r="X20" s="155">
        <v>2.3121638999999999E-5</v>
      </c>
      <c r="Y20" s="158"/>
      <c r="Z20" s="269"/>
      <c r="AA20"/>
      <c r="AB20"/>
      <c r="AC20"/>
      <c r="AD20" s="159"/>
      <c r="AE20" s="269"/>
      <c r="AF20" s="317"/>
      <c r="AG20" s="44"/>
      <c r="AH20"/>
      <c r="AI20"/>
      <c r="AJ20"/>
    </row>
    <row r="21" spans="1:36" ht="13.8" customHeight="1">
      <c r="A21" t="s">
        <v>2120</v>
      </c>
      <c r="B21" s="188" t="s">
        <v>309</v>
      </c>
      <c r="C21" s="151" t="str">
        <f t="shared" si="2"/>
        <v>A.010.04.110</v>
      </c>
      <c r="D21" s="152" t="s">
        <v>1200</v>
      </c>
      <c r="E21" s="150" t="s">
        <v>352</v>
      </c>
      <c r="F21" s="153" t="str">
        <f t="shared" si="3"/>
        <v>Soybeans grain - harvested and transported to coast Brazil</v>
      </c>
      <c r="G21" s="277">
        <v>6.0825076666666673</v>
      </c>
      <c r="H21" s="44">
        <f t="shared" si="4"/>
        <v>6.0825076666666673</v>
      </c>
      <c r="I21"/>
      <c r="J21" s="294">
        <v>1.5673984973259787</v>
      </c>
      <c r="K21" s="44">
        <f t="shared" si="5"/>
        <v>1.5673984973259787</v>
      </c>
      <c r="L21" s="295">
        <v>7.0796318239999996E-3</v>
      </c>
      <c r="M21" s="295">
        <v>0.63009429419999996</v>
      </c>
      <c r="N21" s="295">
        <v>1.7848421301978765E-2</v>
      </c>
      <c r="O21" s="295">
        <v>0.91237615000000005</v>
      </c>
      <c r="P21"/>
      <c r="Q21" s="212">
        <v>4.3850074000000001</v>
      </c>
      <c r="R21"/>
      <c r="S21" s="156">
        <v>0.10047441999999999</v>
      </c>
      <c r="T21" s="156">
        <v>9.5537628999999999E-2</v>
      </c>
      <c r="U21" s="156">
        <v>4.6566528999999997E-3</v>
      </c>
      <c r="V21" s="156">
        <v>2.8013753999999997E-4</v>
      </c>
      <c r="W21"/>
      <c r="X21" s="155">
        <v>1.7858786E-4</v>
      </c>
      <c r="Y21" s="158"/>
      <c r="Z21" s="269"/>
      <c r="AA21"/>
      <c r="AB21"/>
      <c r="AC21"/>
      <c r="AD21" s="159"/>
      <c r="AE21" s="269"/>
      <c r="AF21" s="317"/>
      <c r="AG21" s="44"/>
      <c r="AH21"/>
      <c r="AI21"/>
      <c r="AJ21"/>
    </row>
    <row r="22" spans="1:36" ht="13.8" customHeight="1">
      <c r="A22" t="s">
        <v>2121</v>
      </c>
      <c r="B22" s="188" t="s">
        <v>309</v>
      </c>
      <c r="C22" s="151" t="str">
        <f t="shared" si="2"/>
        <v>A.010.04.111</v>
      </c>
      <c r="D22" s="152" t="s">
        <v>1200</v>
      </c>
      <c r="E22" s="150" t="s">
        <v>352</v>
      </c>
      <c r="F22" s="153" t="str">
        <f t="shared" si="3"/>
        <v>Soybeans grain - harvested and transported to coast USA</v>
      </c>
      <c r="G22" s="277">
        <v>0.27616216666666665</v>
      </c>
      <c r="H22" s="44">
        <f t="shared" si="4"/>
        <v>0.27616216666666665</v>
      </c>
      <c r="I22"/>
      <c r="J22" s="294">
        <v>6.4024039204486294E-2</v>
      </c>
      <c r="K22" s="44">
        <f t="shared" si="5"/>
        <v>6.4024039204486294E-2</v>
      </c>
      <c r="L22" s="295">
        <v>3.3630962669999997E-3</v>
      </c>
      <c r="M22" s="295">
        <v>7.1310106480000001E-3</v>
      </c>
      <c r="N22" s="295">
        <v>1.2105607289486297E-2</v>
      </c>
      <c r="O22" s="295">
        <v>4.1424324999999998E-2</v>
      </c>
      <c r="P22"/>
      <c r="Q22" s="212">
        <v>2.8502293000000001</v>
      </c>
      <c r="R22"/>
      <c r="S22" s="156">
        <v>5.6448775000000001E-3</v>
      </c>
      <c r="T22" s="156">
        <v>5.2181564999999996E-3</v>
      </c>
      <c r="U22" s="156">
        <v>2.4608841999999999E-4</v>
      </c>
      <c r="V22" s="156">
        <v>1.8063258E-4</v>
      </c>
      <c r="W22"/>
      <c r="X22" s="155">
        <v>1.3810797E-5</v>
      </c>
      <c r="Y22" s="158"/>
      <c r="Z22" s="269"/>
      <c r="AA22"/>
      <c r="AB22"/>
      <c r="AC22"/>
      <c r="AD22" s="159"/>
      <c r="AE22" s="269"/>
      <c r="AF22" s="317"/>
      <c r="AG22" s="44"/>
      <c r="AH22"/>
      <c r="AI22"/>
      <c r="AJ22"/>
    </row>
    <row r="23" spans="1:36" ht="13.8" customHeight="1">
      <c r="A23" t="s">
        <v>1556</v>
      </c>
      <c r="B23" s="188" t="s">
        <v>309</v>
      </c>
      <c r="C23" s="151" t="str">
        <f t="shared" si="2"/>
        <v>A.010.04.112</v>
      </c>
      <c r="D23" s="152" t="s">
        <v>1200</v>
      </c>
      <c r="E23" s="150" t="s">
        <v>352</v>
      </c>
      <c r="F23" s="153" t="str">
        <f t="shared" si="3"/>
        <v>Soybean oil crude - degummed at coast Brazil</v>
      </c>
      <c r="G23" s="277">
        <v>6.3515651333333336</v>
      </c>
      <c r="H23" s="44">
        <f t="shared" si="4"/>
        <v>6.3515651333333336</v>
      </c>
      <c r="I23"/>
      <c r="J23" s="294">
        <v>1.6294904689051897</v>
      </c>
      <c r="K23" s="44">
        <f t="shared" si="5"/>
        <v>1.6294904689051897</v>
      </c>
      <c r="L23" s="295">
        <v>1.1397348065999999E-2</v>
      </c>
      <c r="M23" s="295">
        <v>0.64615439676999997</v>
      </c>
      <c r="N23" s="295">
        <v>1.9203954069189729E-2</v>
      </c>
      <c r="O23" s="295">
        <v>0.95273476999999995</v>
      </c>
      <c r="P23"/>
      <c r="Q23" s="212">
        <v>6.5905538999999997</v>
      </c>
      <c r="R23"/>
      <c r="S23" s="156">
        <v>0.1055871</v>
      </c>
      <c r="T23" s="156">
        <v>0.100328</v>
      </c>
      <c r="U23" s="156">
        <v>4.8814389999999996E-3</v>
      </c>
      <c r="V23" s="156">
        <v>3.7766153E-4</v>
      </c>
      <c r="W23"/>
      <c r="X23" s="155">
        <v>1.9027751999999999E-4</v>
      </c>
      <c r="Y23" s="158"/>
      <c r="Z23" s="269"/>
      <c r="AA23"/>
      <c r="AB23"/>
      <c r="AC23"/>
      <c r="AD23" s="159"/>
      <c r="AE23" s="269"/>
      <c r="AF23" s="44"/>
      <c r="AG23" s="44"/>
      <c r="AH23"/>
      <c r="AI23"/>
      <c r="AJ23"/>
    </row>
    <row r="24" spans="1:36" ht="13.8" customHeight="1">
      <c r="A24" t="s">
        <v>3469</v>
      </c>
      <c r="B24" s="188" t="s">
        <v>309</v>
      </c>
      <c r="C24" s="151" t="str">
        <f t="shared" si="2"/>
        <v>A.010.04.113</v>
      </c>
      <c r="D24" s="152" t="s">
        <v>1200</v>
      </c>
      <c r="E24" s="150" t="s">
        <v>352</v>
      </c>
      <c r="F24" s="153" t="str">
        <f t="shared" si="3"/>
        <v>Soybean oil crude - degummed at coast USA</v>
      </c>
      <c r="G24" s="277">
        <v>0.42316434000000008</v>
      </c>
      <c r="H24" s="44">
        <f t="shared" si="4"/>
        <v>0.42316434000000008</v>
      </c>
      <c r="I24"/>
      <c r="J24" s="294">
        <v>9.4513547055428151E-2</v>
      </c>
      <c r="K24" s="44">
        <f t="shared" si="5"/>
        <v>9.4513547055428151E-2</v>
      </c>
      <c r="L24" s="295">
        <v>7.6026871720000005E-3</v>
      </c>
      <c r="M24" s="295">
        <v>1.0095788998999999E-2</v>
      </c>
      <c r="N24" s="295">
        <v>1.3340419884428141E-2</v>
      </c>
      <c r="O24" s="295">
        <v>6.3474651000000007E-2</v>
      </c>
      <c r="P24"/>
      <c r="Q24" s="212">
        <v>5.0235132</v>
      </c>
      <c r="R24"/>
      <c r="S24" s="156">
        <v>8.7641487999999997E-3</v>
      </c>
      <c r="T24" s="156">
        <v>8.1099239999999993E-3</v>
      </c>
      <c r="U24" s="156">
        <v>3.7815998000000002E-4</v>
      </c>
      <c r="V24" s="156">
        <v>2.7606487000000001E-4</v>
      </c>
      <c r="W24"/>
      <c r="X24" s="155">
        <v>2.2036680000000001E-5</v>
      </c>
      <c r="Y24" s="158"/>
      <c r="Z24" s="267"/>
      <c r="AA24"/>
      <c r="AB24"/>
      <c r="AC24"/>
      <c r="AD24" s="159"/>
      <c r="AF24" s="44"/>
      <c r="AH24"/>
      <c r="AI24"/>
      <c r="AJ24"/>
    </row>
    <row r="25" spans="1:36" ht="13.8" customHeight="1">
      <c r="B25" s="188"/>
      <c r="C25" s="151"/>
      <c r="D25" s="149" t="s">
        <v>1201</v>
      </c>
      <c r="E25" s="150"/>
      <c r="F25"/>
      <c r="H25" s="44"/>
      <c r="I25"/>
      <c r="J25" s="44"/>
      <c r="K25" s="44"/>
      <c r="L25" s="44"/>
      <c r="P25"/>
      <c r="Q25" s="212"/>
      <c r="R25"/>
      <c r="S25"/>
      <c r="T25"/>
      <c r="U25"/>
      <c r="V25"/>
      <c r="W25"/>
      <c r="X25"/>
      <c r="Y25" s="159"/>
      <c r="Z25" s="269"/>
      <c r="AA25"/>
      <c r="AB25"/>
      <c r="AC25"/>
      <c r="AD25" s="159"/>
      <c r="AE25" s="269"/>
      <c r="AG25" s="48"/>
      <c r="AH25"/>
      <c r="AI25"/>
      <c r="AJ25"/>
    </row>
    <row r="26" spans="1:36" ht="13.8" customHeight="1">
      <c r="A26" t="s">
        <v>468</v>
      </c>
      <c r="B26" s="188" t="s">
        <v>309</v>
      </c>
      <c r="C26" s="151" t="str">
        <f>MID(A26,1,12)</f>
        <v>A.010.06.101</v>
      </c>
      <c r="D26" s="152" t="s">
        <v>1201</v>
      </c>
      <c r="E26" s="150" t="s">
        <v>352</v>
      </c>
      <c r="F26" s="153" t="str">
        <f>MID(A26, 21,85)</f>
        <v>Palm oil in Rotterdam</v>
      </c>
      <c r="G26" s="277">
        <v>1.0131810666666667</v>
      </c>
      <c r="H26" s="44">
        <f t="shared" ref="H26:H29" si="6">G26</f>
        <v>1.0131810666666667</v>
      </c>
      <c r="I26"/>
      <c r="J26" s="294">
        <v>0.81333283343242435</v>
      </c>
      <c r="K26" s="44">
        <f t="shared" ref="K26:K29" si="7">J26</f>
        <v>0.81333283343242435</v>
      </c>
      <c r="L26" s="295">
        <v>9.0755133089999995E-3</v>
      </c>
      <c r="M26" s="295">
        <v>0.62993981238999996</v>
      </c>
      <c r="N26" s="295">
        <v>2.2340347733424464E-2</v>
      </c>
      <c r="O26" s="295">
        <v>0.15197716</v>
      </c>
      <c r="P26"/>
      <c r="Q26" s="212">
        <v>44.733663999999997</v>
      </c>
      <c r="R26"/>
      <c r="S26" s="156">
        <v>2.4654969999999998E-2</v>
      </c>
      <c r="T26" s="156">
        <v>2.3387405999999999E-2</v>
      </c>
      <c r="U26" s="156">
        <v>1.0025603999999999E-3</v>
      </c>
      <c r="V26" s="156">
        <v>2.6500363000000001E-4</v>
      </c>
      <c r="W26"/>
      <c r="X26" s="155">
        <v>4.1977244999999998E-5</v>
      </c>
      <c r="Y26" s="158"/>
      <c r="Z26" s="269"/>
      <c r="AA26"/>
      <c r="AB26"/>
      <c r="AC26"/>
      <c r="AD26" s="159"/>
      <c r="AE26" s="269"/>
      <c r="AF26" s="48"/>
      <c r="AG26" s="48"/>
      <c r="AH26"/>
      <c r="AI26"/>
      <c r="AJ26"/>
    </row>
    <row r="27" spans="1:36" ht="13.8" customHeight="1">
      <c r="A27" t="s">
        <v>1557</v>
      </c>
      <c r="B27" s="188" t="s">
        <v>309</v>
      </c>
      <c r="C27" s="151" t="str">
        <f>MID(A27,1,12)</f>
        <v>A.010.06.102</v>
      </c>
      <c r="D27" s="152" t="s">
        <v>1201</v>
      </c>
      <c r="E27" s="150" t="s">
        <v>352</v>
      </c>
      <c r="F27" s="153" t="str">
        <f>MID(A27, 21,85)</f>
        <v>Rape oil Europe</v>
      </c>
      <c r="G27" s="277">
        <v>0.59004398666666669</v>
      </c>
      <c r="H27" s="44">
        <f t="shared" si="6"/>
        <v>0.59004398666666669</v>
      </c>
      <c r="I27"/>
      <c r="J27" s="294">
        <v>0.47728140707433242</v>
      </c>
      <c r="K27" s="44">
        <f t="shared" si="7"/>
        <v>0.47728140707433242</v>
      </c>
      <c r="L27" s="295">
        <v>4.9671530300000001E-3</v>
      </c>
      <c r="M27" s="295">
        <v>0.37824127239200001</v>
      </c>
      <c r="N27" s="295">
        <v>5.566383652332434E-3</v>
      </c>
      <c r="O27" s="295">
        <v>8.8506598000000006E-2</v>
      </c>
      <c r="P27"/>
      <c r="Q27" s="212">
        <v>43.147902999999999</v>
      </c>
      <c r="R27"/>
      <c r="S27" s="156">
        <v>1.7193864999999999E-2</v>
      </c>
      <c r="T27" s="156">
        <v>1.6181113E-2</v>
      </c>
      <c r="U27" s="156">
        <v>7.4892000000000003E-4</v>
      </c>
      <c r="V27" s="156">
        <v>2.6383215999999999E-4</v>
      </c>
      <c r="W27"/>
      <c r="X27" s="155">
        <v>6.5184683E-5</v>
      </c>
      <c r="Y27" s="158"/>
      <c r="Z27" s="269"/>
      <c r="AA27"/>
      <c r="AB27"/>
      <c r="AC27"/>
      <c r="AD27" s="159"/>
      <c r="AE27" s="269"/>
      <c r="AF27" s="48"/>
      <c r="AG27" s="48"/>
      <c r="AH27"/>
      <c r="AI27"/>
      <c r="AJ27"/>
    </row>
    <row r="28" spans="1:36" ht="13.8" customHeight="1">
      <c r="A28" t="s">
        <v>469</v>
      </c>
      <c r="B28" s="188" t="s">
        <v>309</v>
      </c>
      <c r="C28" s="151" t="str">
        <f>MID(A28,1,12)</f>
        <v>A.010.06.103</v>
      </c>
      <c r="D28" s="152" t="s">
        <v>1201</v>
      </c>
      <c r="E28" s="150" t="s">
        <v>352</v>
      </c>
      <c r="F28" s="153" t="str">
        <f>MID(A28, 21,85)</f>
        <v>Soybean oil from Brazil in Rotterdam</v>
      </c>
      <c r="G28" s="277">
        <v>6.6644117999999999</v>
      </c>
      <c r="H28" s="44">
        <f t="shared" si="6"/>
        <v>6.6644117999999999</v>
      </c>
      <c r="I28"/>
      <c r="J28" s="294">
        <v>1.7108640679701224</v>
      </c>
      <c r="K28" s="44">
        <f t="shared" si="7"/>
        <v>1.7108640679701224</v>
      </c>
      <c r="L28" s="295">
        <v>1.2475478286E-2</v>
      </c>
      <c r="M28" s="295">
        <v>0.6740883096000001</v>
      </c>
      <c r="N28" s="295">
        <v>2.4638510084122076E-2</v>
      </c>
      <c r="O28" s="295">
        <v>0.99966177000000001</v>
      </c>
      <c r="P28"/>
      <c r="Q28" s="212">
        <v>46.711537999999997</v>
      </c>
      <c r="R28"/>
      <c r="S28" s="156">
        <v>0.11130848</v>
      </c>
      <c r="T28" s="156">
        <v>0.10572876</v>
      </c>
      <c r="U28" s="156">
        <v>5.1311153E-3</v>
      </c>
      <c r="V28" s="156">
        <v>4.4860746999999997E-4</v>
      </c>
      <c r="W28"/>
      <c r="X28" s="155">
        <v>2.0111109000000001E-4</v>
      </c>
      <c r="Y28" s="158"/>
      <c r="Z28" s="269"/>
      <c r="AA28"/>
      <c r="AB28"/>
      <c r="AC28"/>
      <c r="AD28" s="159"/>
      <c r="AE28" s="269"/>
      <c r="AF28" s="48"/>
      <c r="AG28" s="48"/>
      <c r="AH28"/>
      <c r="AI28"/>
      <c r="AJ28"/>
    </row>
    <row r="29" spans="1:36" ht="13.8" customHeight="1">
      <c r="A29" t="s">
        <v>470</v>
      </c>
      <c r="B29" s="188" t="s">
        <v>309</v>
      </c>
      <c r="C29" s="151" t="str">
        <f>MID(A29,1,12)</f>
        <v>A.010.06.104</v>
      </c>
      <c r="D29" s="152" t="s">
        <v>1201</v>
      </c>
      <c r="E29" s="150" t="s">
        <v>352</v>
      </c>
      <c r="F29" s="153" t="str">
        <f>MID(A29, 21,85)</f>
        <v>Soybean oil from USA in Rotterdam</v>
      </c>
      <c r="G29" s="277">
        <v>0.48993541333333335</v>
      </c>
      <c r="H29" s="44">
        <f t="shared" si="6"/>
        <v>0.48993541333333335</v>
      </c>
      <c r="I29"/>
      <c r="J29" s="294">
        <v>0.11203015296581163</v>
      </c>
      <c r="K29" s="44">
        <f t="shared" si="7"/>
        <v>0.11203015296581163</v>
      </c>
      <c r="L29" s="295">
        <v>8.5017631250000007E-3</v>
      </c>
      <c r="M29" s="295">
        <v>1.2271763324E-2</v>
      </c>
      <c r="N29" s="295">
        <v>1.7766314516811627E-2</v>
      </c>
      <c r="O29" s="295">
        <v>7.3490312000000002E-2</v>
      </c>
      <c r="P29"/>
      <c r="Q29" s="212">
        <v>44.964399</v>
      </c>
      <c r="R29"/>
      <c r="S29" s="156">
        <v>1.0366998000000001E-2</v>
      </c>
      <c r="T29" s="156">
        <v>9.5930517000000007E-3</v>
      </c>
      <c r="U29" s="156">
        <v>4.3919553000000002E-4</v>
      </c>
      <c r="V29" s="156">
        <v>3.3475059000000001E-4</v>
      </c>
      <c r="W29"/>
      <c r="X29" s="155">
        <v>2.5661015000000002E-5</v>
      </c>
      <c r="Y29" s="158"/>
      <c r="Z29" s="267"/>
      <c r="AA29"/>
      <c r="AB29"/>
      <c r="AC29"/>
      <c r="AD29" s="159"/>
      <c r="AH29"/>
      <c r="AI29"/>
      <c r="AJ29"/>
    </row>
    <row r="30" spans="1:36" ht="13.8" customHeight="1">
      <c r="B30" s="188"/>
      <c r="C30" s="151"/>
      <c r="D30" s="149" t="s">
        <v>1202</v>
      </c>
      <c r="E30" s="150"/>
      <c r="F30"/>
      <c r="H30" s="44"/>
      <c r="I30"/>
      <c r="J30" s="44"/>
      <c r="K30" s="44"/>
      <c r="L30" s="44"/>
      <c r="P30"/>
      <c r="Q30" s="212"/>
      <c r="R30"/>
      <c r="S30"/>
      <c r="T30"/>
      <c r="U30"/>
      <c r="V30"/>
      <c r="W30"/>
      <c r="X30"/>
      <c r="Y30" s="159"/>
      <c r="Z30" s="270"/>
      <c r="AA30"/>
      <c r="AB30"/>
      <c r="AC30"/>
      <c r="AD30" s="159"/>
      <c r="AE30" s="270"/>
      <c r="AF30" s="48"/>
      <c r="AG30" s="48"/>
      <c r="AH30"/>
      <c r="AI30"/>
      <c r="AJ30"/>
    </row>
    <row r="31" spans="1:36" ht="13.8" customHeight="1">
      <c r="A31" t="s">
        <v>1558</v>
      </c>
      <c r="B31" s="188" t="s">
        <v>309</v>
      </c>
      <c r="C31" s="151" t="str">
        <f t="shared" ref="C31:C47" si="8">MID(A31,1,12)</f>
        <v>A.010.08.101</v>
      </c>
      <c r="D31" s="152" t="s">
        <v>1202</v>
      </c>
      <c r="E31" s="150" t="s">
        <v>352</v>
      </c>
      <c r="F31" s="153" t="str">
        <f t="shared" ref="F31:F47" si="9">MID(A31, 21,85)</f>
        <v>bio-Cotton China</v>
      </c>
      <c r="G31" s="277">
        <v>0.27114570666666665</v>
      </c>
      <c r="H31" s="44">
        <f t="shared" ref="H31:H46" si="10">G31</f>
        <v>0.27114570666666665</v>
      </c>
      <c r="I31"/>
      <c r="J31" s="294">
        <v>0.9602600438073986</v>
      </c>
      <c r="K31" s="44">
        <f t="shared" ref="K31:K46" si="11">J31</f>
        <v>0.9602600438073986</v>
      </c>
      <c r="L31" s="295">
        <v>3.1214242549999997E-3</v>
      </c>
      <c r="M31" s="295">
        <v>5.1441264080000007E-3</v>
      </c>
      <c r="N31" s="295">
        <v>0.91132263714439854</v>
      </c>
      <c r="O31" s="295">
        <v>4.0671855999999999E-2</v>
      </c>
      <c r="P31"/>
      <c r="Q31" s="212">
        <v>4.9165428000000002</v>
      </c>
      <c r="R31"/>
      <c r="S31" s="156">
        <v>3.3369713000000002E-2</v>
      </c>
      <c r="T31" s="156">
        <v>3.0473349E-2</v>
      </c>
      <c r="U31" s="156">
        <v>2.7283365999999998E-3</v>
      </c>
      <c r="V31" s="156">
        <v>1.6802711999999999E-4</v>
      </c>
      <c r="W31"/>
      <c r="X31" s="155">
        <v>6.5021576999999995E-4</v>
      </c>
      <c r="Y31" s="158"/>
      <c r="Z31" s="270"/>
      <c r="AA31"/>
      <c r="AB31"/>
      <c r="AC31"/>
      <c r="AD31" s="159"/>
      <c r="AE31" s="270"/>
      <c r="AF31" s="48"/>
      <c r="AG31" s="48"/>
      <c r="AH31"/>
      <c r="AI31"/>
      <c r="AJ31"/>
    </row>
    <row r="32" spans="1:36" ht="13.8" customHeight="1">
      <c r="A32" t="s">
        <v>1559</v>
      </c>
      <c r="B32" s="188" t="s">
        <v>309</v>
      </c>
      <c r="C32" s="151" t="str">
        <f t="shared" si="8"/>
        <v>A.010.08.102</v>
      </c>
      <c r="D32" s="152" t="s">
        <v>1202</v>
      </c>
      <c r="E32" s="150" t="s">
        <v>352</v>
      </c>
      <c r="F32" s="153" t="str">
        <f t="shared" si="9"/>
        <v>bio-Cotton India</v>
      </c>
      <c r="G32" s="277">
        <v>0.36143583333333335</v>
      </c>
      <c r="H32" s="44">
        <f t="shared" si="10"/>
        <v>0.36143583333333335</v>
      </c>
      <c r="I32"/>
      <c r="J32" s="294">
        <v>0.89020547429839858</v>
      </c>
      <c r="K32" s="44">
        <f t="shared" si="11"/>
        <v>0.89020547429839858</v>
      </c>
      <c r="L32" s="295">
        <v>3.6974974079999998E-3</v>
      </c>
      <c r="M32" s="295">
        <v>6.3470785559999994E-3</v>
      </c>
      <c r="N32" s="295">
        <v>0.82594552333439863</v>
      </c>
      <c r="O32" s="295">
        <v>5.4215375000000003E-2</v>
      </c>
      <c r="P32"/>
      <c r="Q32" s="212">
        <v>6.4607615000000003</v>
      </c>
      <c r="R32"/>
      <c r="S32" s="156">
        <v>3.2246216000000001E-2</v>
      </c>
      <c r="T32" s="156">
        <v>2.946329E-2</v>
      </c>
      <c r="U32" s="156">
        <v>2.5466260999999998E-3</v>
      </c>
      <c r="V32" s="156">
        <v>2.3630060000000001E-4</v>
      </c>
      <c r="W32"/>
      <c r="X32" s="155">
        <v>5.9036878999999996E-4</v>
      </c>
      <c r="Y32" s="158"/>
      <c r="Z32" s="270"/>
      <c r="AA32"/>
      <c r="AB32"/>
      <c r="AC32"/>
      <c r="AD32" s="159"/>
      <c r="AE32" s="270"/>
      <c r="AF32" s="48"/>
      <c r="AG32" s="48"/>
      <c r="AH32"/>
      <c r="AI32"/>
      <c r="AJ32"/>
    </row>
    <row r="33" spans="1:36" ht="13.8" customHeight="1">
      <c r="A33" t="s">
        <v>1560</v>
      </c>
      <c r="B33" s="188" t="s">
        <v>309</v>
      </c>
      <c r="C33" s="151" t="str">
        <f t="shared" si="8"/>
        <v>A.010.08.103</v>
      </c>
      <c r="D33" s="152" t="s">
        <v>1202</v>
      </c>
      <c r="E33" s="150" t="s">
        <v>352</v>
      </c>
      <c r="F33" s="153" t="str">
        <f t="shared" si="9"/>
        <v>bio-Cotton USA</v>
      </c>
      <c r="G33" s="277">
        <v>0.72250899999999996</v>
      </c>
      <c r="H33" s="44">
        <f t="shared" si="10"/>
        <v>0.72250899999999996</v>
      </c>
      <c r="I33"/>
      <c r="J33" s="294">
        <v>0.99673260505939865</v>
      </c>
      <c r="K33" s="44">
        <f t="shared" si="11"/>
        <v>0.99673260505939865</v>
      </c>
      <c r="L33" s="295">
        <v>6.0027331149999997E-3</v>
      </c>
      <c r="M33" s="295">
        <v>1.114161088E-2</v>
      </c>
      <c r="N33" s="295">
        <v>0.87121191106439866</v>
      </c>
      <c r="O33" s="295">
        <v>0.10837635</v>
      </c>
      <c r="P33"/>
      <c r="Q33" s="212">
        <v>12.997396999999999</v>
      </c>
      <c r="R33"/>
      <c r="S33" s="156">
        <v>4.8170284000000001E-2</v>
      </c>
      <c r="T33" s="156">
        <v>4.4434599999999998E-2</v>
      </c>
      <c r="U33" s="156">
        <v>3.3004438E-3</v>
      </c>
      <c r="V33" s="156">
        <v>4.3524003999999999E-4</v>
      </c>
      <c r="W33"/>
      <c r="X33" s="155">
        <v>5.2121714999999998E-4</v>
      </c>
      <c r="Y33" s="158"/>
      <c r="Z33" s="270"/>
      <c r="AA33"/>
      <c r="AB33"/>
      <c r="AC33"/>
      <c r="AD33" s="159"/>
      <c r="AE33" s="270"/>
      <c r="AF33" s="48"/>
      <c r="AG33" s="48"/>
      <c r="AH33"/>
      <c r="AI33"/>
      <c r="AJ33"/>
    </row>
    <row r="34" spans="1:36" ht="13.8" customHeight="1">
      <c r="A34" t="s">
        <v>1561</v>
      </c>
      <c r="B34" s="188" t="s">
        <v>309</v>
      </c>
      <c r="C34" s="151" t="str">
        <f t="shared" si="8"/>
        <v>A.010.08.104</v>
      </c>
      <c r="D34" s="152" t="s">
        <v>1202</v>
      </c>
      <c r="E34" s="150" t="s">
        <v>352</v>
      </c>
      <c r="F34" s="153" t="str">
        <f t="shared" si="9"/>
        <v>Cotton China</v>
      </c>
      <c r="G34" s="277">
        <v>0.61860570000000004</v>
      </c>
      <c r="H34" s="44">
        <f t="shared" si="10"/>
        <v>0.61860570000000004</v>
      </c>
      <c r="I34"/>
      <c r="J34" s="294">
        <v>1.027389682035442</v>
      </c>
      <c r="K34" s="44">
        <f t="shared" si="11"/>
        <v>1.027389682035442</v>
      </c>
      <c r="L34" s="295">
        <v>6.2107141689999997E-3</v>
      </c>
      <c r="M34" s="295">
        <v>1.4660288051999999E-2</v>
      </c>
      <c r="N34" s="295">
        <v>0.91372782481444192</v>
      </c>
      <c r="O34" s="295">
        <v>9.2790855000000005E-2</v>
      </c>
      <c r="P34"/>
      <c r="Q34" s="212">
        <v>9.9432297999999992</v>
      </c>
      <c r="R34"/>
      <c r="S34" s="156">
        <v>4.0853657000000002E-2</v>
      </c>
      <c r="T34" s="156">
        <v>3.7341774000000001E-2</v>
      </c>
      <c r="U34" s="156">
        <v>3.0229776999999998E-3</v>
      </c>
      <c r="V34" s="156">
        <v>4.8890524E-4</v>
      </c>
      <c r="W34"/>
      <c r="X34" s="155">
        <v>6.6851813999999998E-4</v>
      </c>
      <c r="Y34" s="158"/>
      <c r="Z34" s="270"/>
      <c r="AA34"/>
      <c r="AB34"/>
      <c r="AC34"/>
      <c r="AD34" s="159"/>
      <c r="AE34" s="270"/>
      <c r="AF34" s="48"/>
      <c r="AG34" s="48"/>
      <c r="AH34"/>
      <c r="AI34"/>
      <c r="AJ34"/>
    </row>
    <row r="35" spans="1:36" ht="13.8" customHeight="1">
      <c r="A35" t="s">
        <v>1562</v>
      </c>
      <c r="B35" s="188" t="s">
        <v>309</v>
      </c>
      <c r="C35" s="151" t="str">
        <f t="shared" si="8"/>
        <v>A.010.08.105</v>
      </c>
      <c r="D35" s="152" t="s">
        <v>1202</v>
      </c>
      <c r="E35" s="150" t="s">
        <v>352</v>
      </c>
      <c r="F35" s="153" t="str">
        <f t="shared" si="9"/>
        <v>Cotton India</v>
      </c>
      <c r="G35" s="277">
        <v>1.0287318000000001</v>
      </c>
      <c r="H35" s="44">
        <f t="shared" si="10"/>
        <v>1.0287318000000001</v>
      </c>
      <c r="I35"/>
      <c r="J35" s="294">
        <v>1.020969255734486</v>
      </c>
      <c r="K35" s="44">
        <f t="shared" si="11"/>
        <v>1.020969255734486</v>
      </c>
      <c r="L35" s="295">
        <v>9.664833078E-3</v>
      </c>
      <c r="M35" s="295">
        <v>2.6260356272000001E-2</v>
      </c>
      <c r="N35" s="295">
        <v>0.83073429638448615</v>
      </c>
      <c r="O35" s="295">
        <v>0.15430977000000001</v>
      </c>
      <c r="P35"/>
      <c r="Q35" s="212">
        <v>16.110634000000001</v>
      </c>
      <c r="R35"/>
      <c r="S35" s="156">
        <v>4.6674222000000001E-2</v>
      </c>
      <c r="T35" s="156">
        <v>4.2708573999999999E-2</v>
      </c>
      <c r="U35" s="156">
        <v>3.1135716000000001E-3</v>
      </c>
      <c r="V35" s="156">
        <v>8.5207654000000002E-4</v>
      </c>
      <c r="W35"/>
      <c r="X35" s="155">
        <v>6.2573858999999995E-4</v>
      </c>
      <c r="Y35" s="158"/>
      <c r="Z35" s="270"/>
      <c r="AA35"/>
      <c r="AB35"/>
      <c r="AC35"/>
      <c r="AD35" s="159"/>
      <c r="AE35" s="270"/>
      <c r="AF35" s="48"/>
      <c r="AG35" s="48"/>
      <c r="AH35"/>
      <c r="AI35"/>
      <c r="AJ35"/>
    </row>
    <row r="36" spans="1:36" ht="13.8" customHeight="1">
      <c r="A36" t="s">
        <v>1563</v>
      </c>
      <c r="B36" s="188" t="s">
        <v>309</v>
      </c>
      <c r="C36" s="151" t="str">
        <f t="shared" si="8"/>
        <v>A.010.08.106</v>
      </c>
      <c r="D36" s="152" t="s">
        <v>1202</v>
      </c>
      <c r="E36" s="150" t="s">
        <v>352</v>
      </c>
      <c r="F36" s="153" t="str">
        <f t="shared" si="9"/>
        <v>Cotton trade mix China - India - USA</v>
      </c>
      <c r="G36" s="277">
        <v>0.93657860000000004</v>
      </c>
      <c r="H36" s="44">
        <f t="shared" si="10"/>
        <v>0.93657860000000004</v>
      </c>
      <c r="I36"/>
      <c r="J36" s="294">
        <v>1.0427188137084651</v>
      </c>
      <c r="K36" s="44">
        <f t="shared" si="11"/>
        <v>1.0427188137084651</v>
      </c>
      <c r="L36" s="295">
        <v>8.6655572629999993E-3</v>
      </c>
      <c r="M36" s="295">
        <v>2.1891278461000002E-2</v>
      </c>
      <c r="N36" s="295">
        <v>0.87167518798446508</v>
      </c>
      <c r="O36" s="295">
        <v>0.14048679</v>
      </c>
      <c r="P36"/>
      <c r="Q36" s="212">
        <v>15.039324000000001</v>
      </c>
      <c r="R36"/>
      <c r="S36" s="156">
        <v>4.7857094000000003E-2</v>
      </c>
      <c r="T36" s="156">
        <v>4.3876916000000002E-2</v>
      </c>
      <c r="U36" s="156">
        <v>3.2427494999999998E-3</v>
      </c>
      <c r="V36" s="156">
        <v>7.3742873000000005E-4</v>
      </c>
      <c r="W36"/>
      <c r="X36" s="155">
        <v>6.2076112000000001E-4</v>
      </c>
      <c r="Y36" s="158"/>
      <c r="Z36" s="270"/>
      <c r="AA36"/>
      <c r="AB36"/>
      <c r="AC36"/>
      <c r="AD36" s="159"/>
      <c r="AE36" s="270"/>
      <c r="AF36" s="48"/>
      <c r="AG36" s="48"/>
      <c r="AH36"/>
      <c r="AI36"/>
      <c r="AJ36"/>
    </row>
    <row r="37" spans="1:36" ht="13.8" customHeight="1">
      <c r="A37" t="s">
        <v>1564</v>
      </c>
      <c r="B37" s="188" t="s">
        <v>309</v>
      </c>
      <c r="C37" s="151" t="str">
        <f t="shared" si="8"/>
        <v>A.010.08.107</v>
      </c>
      <c r="D37" s="152" t="s">
        <v>1202</v>
      </c>
      <c r="E37" s="150" t="s">
        <v>352</v>
      </c>
      <c r="F37" s="153" t="str">
        <f t="shared" si="9"/>
        <v>Cotton USA</v>
      </c>
      <c r="G37" s="277">
        <v>1.2342762666666667</v>
      </c>
      <c r="H37" s="44">
        <f t="shared" si="10"/>
        <v>1.2342762666666667</v>
      </c>
      <c r="I37"/>
      <c r="J37" s="294">
        <v>1.0958550167504653</v>
      </c>
      <c r="K37" s="44">
        <f t="shared" si="11"/>
        <v>1.0958550167504653</v>
      </c>
      <c r="L37" s="295">
        <v>1.0537665405999999E-2</v>
      </c>
      <c r="M37" s="295">
        <v>2.5294765810000001E-2</v>
      </c>
      <c r="N37" s="295">
        <v>0.87488114553446528</v>
      </c>
      <c r="O37" s="295">
        <v>0.18514143999999999</v>
      </c>
      <c r="P37"/>
      <c r="Q37" s="212">
        <v>20.411086999999998</v>
      </c>
      <c r="R37"/>
      <c r="S37" s="156">
        <v>5.9171039000000002E-2</v>
      </c>
      <c r="T37" s="156">
        <v>5.4529941999999998E-2</v>
      </c>
      <c r="U37" s="156">
        <v>3.7341052999999998E-3</v>
      </c>
      <c r="V37" s="156">
        <v>9.0699194000000004E-4</v>
      </c>
      <c r="W37"/>
      <c r="X37" s="155">
        <v>5.4818393999999998E-4</v>
      </c>
      <c r="Y37" s="158"/>
      <c r="Z37" s="270"/>
      <c r="AA37"/>
      <c r="AB37"/>
      <c r="AC37"/>
      <c r="AD37" s="159"/>
      <c r="AE37" s="270"/>
      <c r="AF37" s="48"/>
      <c r="AG37" s="48"/>
      <c r="AH37"/>
      <c r="AI37"/>
      <c r="AJ37"/>
    </row>
    <row r="38" spans="1:36" ht="13.8" customHeight="1">
      <c r="A38" t="s">
        <v>1565</v>
      </c>
      <c r="B38" s="188" t="s">
        <v>309</v>
      </c>
      <c r="C38" s="151" t="str">
        <f t="shared" si="8"/>
        <v>A.010.08.108</v>
      </c>
      <c r="D38" s="152" t="s">
        <v>1202</v>
      </c>
      <c r="E38" s="150" t="s">
        <v>352</v>
      </c>
      <c r="F38" s="153" t="str">
        <f t="shared" si="9"/>
        <v>Jute fibres  Bangladesh - rainfed</v>
      </c>
      <c r="G38" s="277">
        <v>0.95150813333333328</v>
      </c>
      <c r="H38" s="44">
        <f t="shared" si="10"/>
        <v>0.95150813333333328</v>
      </c>
      <c r="I38"/>
      <c r="J38" s="294">
        <v>0.19393204054431759</v>
      </c>
      <c r="K38" s="44">
        <f t="shared" si="11"/>
        <v>0.19393204054431759</v>
      </c>
      <c r="L38" s="295">
        <v>5.7324169589999998E-3</v>
      </c>
      <c r="M38" s="295">
        <v>2.9382194276000001E-2</v>
      </c>
      <c r="N38" s="295">
        <v>1.6091209309317605E-2</v>
      </c>
      <c r="O38" s="295">
        <v>0.14272621999999999</v>
      </c>
      <c r="P38"/>
      <c r="Q38" s="212">
        <v>3.8787322</v>
      </c>
      <c r="R38"/>
      <c r="S38" s="156">
        <v>2.2509278000000001E-2</v>
      </c>
      <c r="T38" s="156">
        <v>2.1338118999999999E-2</v>
      </c>
      <c r="U38" s="156">
        <v>9.2241793E-4</v>
      </c>
      <c r="V38" s="156">
        <v>2.4874172000000002E-4</v>
      </c>
      <c r="W38"/>
      <c r="X38" s="155">
        <v>3.7888035999999999E-5</v>
      </c>
      <c r="Y38" s="158"/>
      <c r="Z38" s="270"/>
      <c r="AA38"/>
      <c r="AB38"/>
      <c r="AC38"/>
      <c r="AD38" s="159"/>
      <c r="AE38" s="270"/>
      <c r="AF38" s="48"/>
      <c r="AG38" s="48"/>
      <c r="AH38"/>
      <c r="AI38"/>
      <c r="AJ38"/>
    </row>
    <row r="39" spans="1:36" ht="13.8" customHeight="1">
      <c r="A39" t="s">
        <v>1566</v>
      </c>
      <c r="B39" s="188" t="s">
        <v>309</v>
      </c>
      <c r="C39" s="151" t="str">
        <f t="shared" si="8"/>
        <v>A.010.08.109</v>
      </c>
      <c r="D39" s="152" t="s">
        <v>1202</v>
      </c>
      <c r="E39" s="150" t="s">
        <v>352</v>
      </c>
      <c r="F39" s="153" t="str">
        <f t="shared" si="9"/>
        <v>Jute fibres trade mix</v>
      </c>
      <c r="G39" s="277">
        <v>0.95150813333333328</v>
      </c>
      <c r="H39" s="44">
        <f t="shared" si="10"/>
        <v>0.95150813333333328</v>
      </c>
      <c r="I39"/>
      <c r="J39" s="294">
        <v>0.28820424384331755</v>
      </c>
      <c r="K39" s="44">
        <f t="shared" si="11"/>
        <v>0.28820424384331755</v>
      </c>
      <c r="L39" s="295">
        <v>5.7324169589999998E-3</v>
      </c>
      <c r="M39" s="295">
        <v>2.9382194275000002E-2</v>
      </c>
      <c r="N39" s="295">
        <v>0.1103634126093176</v>
      </c>
      <c r="O39" s="295">
        <v>0.14272621999999999</v>
      </c>
      <c r="P39"/>
      <c r="Q39" s="212">
        <v>3.8787322</v>
      </c>
      <c r="R39"/>
      <c r="S39" s="156">
        <v>2.2496744999999999E-2</v>
      </c>
      <c r="T39" s="156">
        <v>2.1124352999999998E-2</v>
      </c>
      <c r="U39" s="156">
        <v>1.1236506999999999E-3</v>
      </c>
      <c r="V39" s="156">
        <v>2.4874172000000002E-4</v>
      </c>
      <c r="W39"/>
      <c r="X39" s="155">
        <v>6.6351783000000004E-5</v>
      </c>
      <c r="Y39" s="158"/>
      <c r="Z39" s="270"/>
      <c r="AA39"/>
      <c r="AB39"/>
      <c r="AC39"/>
      <c r="AD39" s="159"/>
      <c r="AE39" s="270"/>
      <c r="AF39" s="48"/>
      <c r="AH39"/>
      <c r="AI39"/>
      <c r="AJ39"/>
    </row>
    <row r="40" spans="1:36" ht="13.8" customHeight="1">
      <c r="A40" t="s">
        <v>1567</v>
      </c>
      <c r="B40" s="188" t="s">
        <v>309</v>
      </c>
      <c r="C40" s="151" t="str">
        <f t="shared" si="8"/>
        <v>A.010.08.110</v>
      </c>
      <c r="D40" s="152" t="s">
        <v>1202</v>
      </c>
      <c r="E40" s="150" t="s">
        <v>352</v>
      </c>
      <c r="F40" s="153" t="str">
        <f t="shared" si="9"/>
        <v>Jute fibres Bangladesh</v>
      </c>
      <c r="G40" s="277">
        <v>0.95150813333333328</v>
      </c>
      <c r="H40" s="44">
        <f t="shared" si="10"/>
        <v>0.95150813333333328</v>
      </c>
      <c r="I40"/>
      <c r="J40" s="294">
        <v>0.2385907688443176</v>
      </c>
      <c r="K40" s="44">
        <f t="shared" si="11"/>
        <v>0.2385907688443176</v>
      </c>
      <c r="L40" s="295">
        <v>5.7324169589999998E-3</v>
      </c>
      <c r="M40" s="295">
        <v>2.9382194276000001E-2</v>
      </c>
      <c r="N40" s="295">
        <v>6.07499376093176E-2</v>
      </c>
      <c r="O40" s="295">
        <v>0.14272621999999999</v>
      </c>
      <c r="P40"/>
      <c r="Q40" s="212">
        <v>3.8787322</v>
      </c>
      <c r="R40"/>
      <c r="S40" s="156">
        <v>4.2377379E-2</v>
      </c>
      <c r="T40" s="156">
        <v>4.0855348E-2</v>
      </c>
      <c r="U40" s="156">
        <v>1.2732895999999999E-3</v>
      </c>
      <c r="V40" s="156">
        <v>2.4874172000000002E-4</v>
      </c>
      <c r="W40"/>
      <c r="X40" s="155">
        <v>4.8707576999999998E-5</v>
      </c>
      <c r="Y40" s="158"/>
      <c r="Z40" s="270"/>
      <c r="AA40"/>
      <c r="AB40"/>
      <c r="AC40"/>
      <c r="AD40" s="159"/>
      <c r="AE40" s="270"/>
      <c r="AF40" s="48"/>
      <c r="AG40" s="160"/>
      <c r="AH40"/>
      <c r="AI40"/>
      <c r="AJ40"/>
    </row>
    <row r="41" spans="1:36" ht="13.8" customHeight="1">
      <c r="A41" t="s">
        <v>1568</v>
      </c>
      <c r="B41" s="188" t="s">
        <v>309</v>
      </c>
      <c r="C41" s="151" t="str">
        <f t="shared" si="8"/>
        <v>A.010.08.111</v>
      </c>
      <c r="D41" s="152" t="s">
        <v>1202</v>
      </c>
      <c r="E41" s="150" t="s">
        <v>352</v>
      </c>
      <c r="F41" s="153" t="str">
        <f t="shared" si="9"/>
        <v>Jute fibres India</v>
      </c>
      <c r="G41" s="277">
        <v>0.95150813333333328</v>
      </c>
      <c r="H41" s="44">
        <f t="shared" si="10"/>
        <v>0.95150813333333328</v>
      </c>
      <c r="I41"/>
      <c r="J41" s="294">
        <v>0.68928548384431765</v>
      </c>
      <c r="K41" s="44">
        <f t="shared" si="11"/>
        <v>0.68928548384431765</v>
      </c>
      <c r="L41" s="295">
        <v>5.7324169589999998E-3</v>
      </c>
      <c r="M41" s="295">
        <v>2.9382194276000001E-2</v>
      </c>
      <c r="N41" s="295">
        <v>0.5114446526093176</v>
      </c>
      <c r="O41" s="295">
        <v>0.14272621999999999</v>
      </c>
      <c r="P41"/>
      <c r="Q41" s="212">
        <v>3.8787322</v>
      </c>
      <c r="R41"/>
      <c r="S41" s="156">
        <v>2.1065105000000001E-2</v>
      </c>
      <c r="T41" s="156">
        <v>1.8854289999999999E-2</v>
      </c>
      <c r="U41" s="156">
        <v>1.9620728999999999E-3</v>
      </c>
      <c r="V41" s="156">
        <v>2.4874172000000002E-4</v>
      </c>
      <c r="W41"/>
      <c r="X41" s="155">
        <v>1.8763560999999999E-4</v>
      </c>
      <c r="Y41" s="158"/>
      <c r="Z41" s="270"/>
      <c r="AA41"/>
      <c r="AB41"/>
      <c r="AC41"/>
      <c r="AD41" s="159"/>
      <c r="AE41" s="270"/>
      <c r="AF41" s="48"/>
      <c r="AG41" s="48"/>
      <c r="AH41"/>
      <c r="AI41"/>
      <c r="AJ41"/>
    </row>
    <row r="42" spans="1:36" ht="13.8" customHeight="1">
      <c r="A42" t="s">
        <v>1569</v>
      </c>
      <c r="B42" s="188" t="s">
        <v>309</v>
      </c>
      <c r="C42" s="151" t="str">
        <f t="shared" si="8"/>
        <v>A.010.08.112</v>
      </c>
      <c r="D42" s="152" t="s">
        <v>1202</v>
      </c>
      <c r="E42" s="150" t="s">
        <v>352</v>
      </c>
      <c r="F42" s="153" t="str">
        <f t="shared" si="9"/>
        <v>Jute fibres India - rainfed</v>
      </c>
      <c r="G42" s="277">
        <v>0.95150813333333328</v>
      </c>
      <c r="H42" s="44">
        <f t="shared" si="10"/>
        <v>0.95150813333333328</v>
      </c>
      <c r="I42"/>
      <c r="J42" s="294">
        <v>0.25506523384431756</v>
      </c>
      <c r="K42" s="44">
        <f t="shared" si="11"/>
        <v>0.25506523384431756</v>
      </c>
      <c r="L42" s="295">
        <v>5.7324169589999998E-3</v>
      </c>
      <c r="M42" s="295">
        <v>2.9382194276000001E-2</v>
      </c>
      <c r="N42" s="295">
        <v>7.7224402609317608E-2</v>
      </c>
      <c r="O42" s="295">
        <v>0.14272621999999999</v>
      </c>
      <c r="P42"/>
      <c r="Q42" s="212">
        <v>3.8787322</v>
      </c>
      <c r="R42"/>
      <c r="S42" s="156">
        <v>1.9618436E-2</v>
      </c>
      <c r="T42" s="156">
        <v>1.8353847999999999E-2</v>
      </c>
      <c r="U42" s="156">
        <v>1.0158459999999999E-3</v>
      </c>
      <c r="V42" s="156">
        <v>2.4874172000000002E-4</v>
      </c>
      <c r="W42"/>
      <c r="X42" s="155">
        <v>5.6732532E-5</v>
      </c>
      <c r="Y42" s="158"/>
      <c r="Z42" s="267"/>
      <c r="AA42"/>
      <c r="AB42"/>
      <c r="AC42"/>
      <c r="AD42" s="159"/>
      <c r="AF42" s="161"/>
      <c r="AH42"/>
      <c r="AI42"/>
      <c r="AJ42"/>
    </row>
    <row r="43" spans="1:36" ht="13.8" customHeight="1">
      <c r="A43" t="s">
        <v>1570</v>
      </c>
      <c r="B43" s="188" t="s">
        <v>309</v>
      </c>
      <c r="C43" s="151" t="str">
        <f t="shared" si="8"/>
        <v>A.010.08.113</v>
      </c>
      <c r="D43" s="152" t="s">
        <v>1202</v>
      </c>
      <c r="E43" s="150" t="s">
        <v>352</v>
      </c>
      <c r="F43" s="153" t="str">
        <f t="shared" si="9"/>
        <v>Kenaf fibres Italy</v>
      </c>
      <c r="G43" s="277">
        <v>0.31243481333333334</v>
      </c>
      <c r="H43" s="44">
        <f t="shared" si="10"/>
        <v>0.31243481333333334</v>
      </c>
      <c r="I43"/>
      <c r="J43" s="294">
        <v>0.28077477594920947</v>
      </c>
      <c r="K43" s="44">
        <f t="shared" si="11"/>
        <v>0.28077477594920947</v>
      </c>
      <c r="L43" s="295">
        <v>3.0764734759999995E-3</v>
      </c>
      <c r="M43" s="295">
        <v>6.130780156E-3</v>
      </c>
      <c r="N43" s="295">
        <v>0.22470230031720947</v>
      </c>
      <c r="O43" s="295">
        <v>4.6865221999999998E-2</v>
      </c>
      <c r="P43"/>
      <c r="Q43" s="212">
        <v>5.0609454999999999</v>
      </c>
      <c r="R43"/>
      <c r="S43" s="156">
        <v>1.8867701000000001E-2</v>
      </c>
      <c r="T43" s="156">
        <v>1.8099550999999998E-2</v>
      </c>
      <c r="U43" s="156">
        <v>5.2183182000000003E-4</v>
      </c>
      <c r="V43" s="156">
        <v>2.4631780000000002E-4</v>
      </c>
      <c r="W43"/>
      <c r="X43" s="155">
        <v>1.3228921000000001E-4</v>
      </c>
      <c r="Y43" s="158"/>
      <c r="Z43" s="270"/>
      <c r="AA43"/>
      <c r="AB43"/>
      <c r="AC43"/>
      <c r="AD43" s="159"/>
      <c r="AE43" s="270"/>
      <c r="AF43" s="161"/>
      <c r="AG43"/>
      <c r="AH43"/>
      <c r="AI43"/>
      <c r="AJ43"/>
    </row>
    <row r="44" spans="1:36" ht="13.8" customHeight="1">
      <c r="A44" t="s">
        <v>1571</v>
      </c>
      <c r="B44" s="188" t="s">
        <v>309</v>
      </c>
      <c r="C44" s="151" t="str">
        <f t="shared" si="8"/>
        <v>A.010.08.114</v>
      </c>
      <c r="D44" s="152" t="s">
        <v>1202</v>
      </c>
      <c r="E44" s="150" t="s">
        <v>352</v>
      </c>
      <c r="F44" s="153" t="str">
        <f t="shared" si="9"/>
        <v>Kenaf fibres India</v>
      </c>
      <c r="G44" s="277">
        <v>0.31243481333333334</v>
      </c>
      <c r="H44" s="44">
        <f t="shared" si="10"/>
        <v>0.31243481333333334</v>
      </c>
      <c r="I44"/>
      <c r="J44" s="294">
        <v>0.31746440594920949</v>
      </c>
      <c r="K44" s="44">
        <f t="shared" si="11"/>
        <v>0.31746440594920949</v>
      </c>
      <c r="L44" s="295">
        <v>3.0764734759999995E-3</v>
      </c>
      <c r="M44" s="295">
        <v>6.130780156E-3</v>
      </c>
      <c r="N44" s="295">
        <v>0.26139193031720953</v>
      </c>
      <c r="O44" s="295">
        <v>4.6865221999999998E-2</v>
      </c>
      <c r="P44"/>
      <c r="Q44" s="212">
        <v>5.0609454999999999</v>
      </c>
      <c r="R44"/>
      <c r="S44" s="156">
        <v>7.2454206E-3</v>
      </c>
      <c r="T44" s="156">
        <v>6.1898763000000001E-3</v>
      </c>
      <c r="U44" s="156">
        <v>8.0922651000000004E-4</v>
      </c>
      <c r="V44" s="156">
        <v>2.4631780000000002E-4</v>
      </c>
      <c r="W44"/>
      <c r="X44" s="155">
        <v>9.2230518000000007E-5</v>
      </c>
      <c r="Y44" s="158"/>
      <c r="Z44" s="269"/>
      <c r="AA44"/>
      <c r="AB44"/>
      <c r="AC44"/>
      <c r="AD44" s="159"/>
      <c r="AE44" s="269"/>
      <c r="AF44" s="161"/>
      <c r="AG44" s="48"/>
      <c r="AH44"/>
      <c r="AI44"/>
      <c r="AJ44"/>
    </row>
    <row r="45" spans="1:36" ht="13.8" customHeight="1">
      <c r="A45" t="s">
        <v>471</v>
      </c>
      <c r="B45" s="188" t="s">
        <v>309</v>
      </c>
      <c r="C45" s="151" t="str">
        <f t="shared" si="8"/>
        <v>A.010.08.115</v>
      </c>
      <c r="D45" s="152" t="s">
        <v>1202</v>
      </c>
      <c r="E45" s="150" t="s">
        <v>352</v>
      </c>
      <c r="F45" s="153" t="str">
        <f t="shared" si="9"/>
        <v>Linseed produced in region</v>
      </c>
      <c r="G45" s="277">
        <v>0.94112040000000008</v>
      </c>
      <c r="H45" s="44">
        <f t="shared" si="10"/>
        <v>0.94112040000000008</v>
      </c>
      <c r="I45"/>
      <c r="J45" s="294">
        <v>0.23602077609430488</v>
      </c>
      <c r="K45" s="44">
        <f t="shared" si="11"/>
        <v>0.23602077609430488</v>
      </c>
      <c r="L45" s="295">
        <v>8.0296552570000013E-3</v>
      </c>
      <c r="M45" s="295">
        <v>1.4935637120000001E-2</v>
      </c>
      <c r="N45" s="295">
        <v>7.188742371730486E-2</v>
      </c>
      <c r="O45" s="295">
        <v>0.14116806000000001</v>
      </c>
      <c r="P45"/>
      <c r="Q45" s="212">
        <v>14.674098000000001</v>
      </c>
      <c r="R45"/>
      <c r="S45" s="156">
        <v>1.8231260999999999E-2</v>
      </c>
      <c r="T45" s="156">
        <v>1.6478158E-2</v>
      </c>
      <c r="U45" s="156">
        <v>7.5630049999999996E-4</v>
      </c>
      <c r="V45" s="156">
        <v>9.9680232999999996E-4</v>
      </c>
      <c r="W45"/>
      <c r="X45" s="155">
        <v>4.8568054999999997E-5</v>
      </c>
      <c r="Y45" s="158"/>
      <c r="Z45" s="271"/>
      <c r="AA45"/>
      <c r="AB45"/>
      <c r="AC45"/>
      <c r="AD45" s="159"/>
      <c r="AE45" s="271"/>
      <c r="AF45" s="48"/>
      <c r="AG45" s="48"/>
      <c r="AH45"/>
      <c r="AI45"/>
      <c r="AJ45"/>
    </row>
    <row r="46" spans="1:36" ht="13.8" customHeight="1">
      <c r="A46" t="s">
        <v>3470</v>
      </c>
      <c r="B46" s="188" t="s">
        <v>309</v>
      </c>
      <c r="C46" s="151" t="str">
        <f t="shared" si="8"/>
        <v>A.010.08.116</v>
      </c>
      <c r="D46" s="152" t="s">
        <v>1202</v>
      </c>
      <c r="E46" s="150" t="s">
        <v>352</v>
      </c>
      <c r="F46" s="153" t="str">
        <f t="shared" si="9"/>
        <v>European Flax scutched - long fibres (12% moisture content)</v>
      </c>
      <c r="G46" s="277">
        <v>1.3778145333333334</v>
      </c>
      <c r="H46" s="44">
        <f t="shared" si="10"/>
        <v>1.3778145333333334</v>
      </c>
      <c r="I46"/>
      <c r="J46" s="294">
        <v>0.36553199912040002</v>
      </c>
      <c r="K46" s="44">
        <f t="shared" si="11"/>
        <v>0.36553199912040002</v>
      </c>
      <c r="L46" s="295">
        <v>7.3962149350000006E-2</v>
      </c>
      <c r="M46" s="295">
        <v>8.3820073320399993E-2</v>
      </c>
      <c r="N46" s="295">
        <v>1.07759645E-3</v>
      </c>
      <c r="O46" s="295">
        <v>0.20667218000000001</v>
      </c>
      <c r="P46"/>
      <c r="Q46" s="212">
        <v>10.828352000000001</v>
      </c>
      <c r="R46"/>
      <c r="S46" s="156">
        <v>2.8565447000000001E-2</v>
      </c>
      <c r="T46" s="156">
        <v>2.6607972000000001E-2</v>
      </c>
      <c r="U46" s="156">
        <v>1.1962754E-3</v>
      </c>
      <c r="V46" s="156">
        <v>7.6120023999999998E-4</v>
      </c>
      <c r="W46"/>
      <c r="X46" s="155">
        <v>9.9245685000000003E-5</v>
      </c>
      <c r="Y46" s="158"/>
      <c r="Z46" s="267"/>
      <c r="AA46"/>
      <c r="AB46"/>
      <c r="AC46"/>
      <c r="AD46" s="159"/>
      <c r="AH46"/>
      <c r="AI46"/>
      <c r="AJ46"/>
    </row>
    <row r="47" spans="1:36" ht="13.8" customHeight="1">
      <c r="A47" t="s">
        <v>3471</v>
      </c>
      <c r="B47" s="188" t="s">
        <v>309</v>
      </c>
      <c r="C47" s="151" t="str">
        <f t="shared" si="8"/>
        <v>A.010.08.117</v>
      </c>
      <c r="D47" s="152" t="s">
        <v>1202</v>
      </c>
      <c r="E47" s="150" t="s">
        <v>352</v>
      </c>
      <c r="F47" s="153" t="str">
        <f t="shared" si="9"/>
        <v>Hemp fibres USA (12% moisture content)</v>
      </c>
      <c r="G47" s="277">
        <v>0.91353580000000012</v>
      </c>
      <c r="H47" s="44">
        <v>0.91353840000000008</v>
      </c>
      <c r="I47"/>
      <c r="J47" s="294">
        <v>0.18846554434831472</v>
      </c>
      <c r="K47" s="44">
        <v>0.18846736531849473</v>
      </c>
      <c r="L47" s="295">
        <v>9.3152329110000008E-3</v>
      </c>
      <c r="M47" s="295">
        <v>1.9905786436999997E-2</v>
      </c>
      <c r="N47" s="295">
        <v>2.2214155000314713E-2</v>
      </c>
      <c r="O47" s="295">
        <v>0.13703037000000001</v>
      </c>
      <c r="P47"/>
      <c r="Q47" s="212">
        <v>15.028769</v>
      </c>
      <c r="R47"/>
      <c r="S47" s="156">
        <v>1.9073752999999999E-2</v>
      </c>
      <c r="T47" s="156">
        <v>1.7712970000000001E-2</v>
      </c>
      <c r="U47" s="156">
        <v>7.6918418000000005E-4</v>
      </c>
      <c r="V47" s="156">
        <v>5.9159896E-4</v>
      </c>
      <c r="W47"/>
      <c r="X47" s="155">
        <v>4.7809838999999998E-5</v>
      </c>
      <c r="Y47" s="158"/>
      <c r="Z47" s="267"/>
      <c r="AA47"/>
      <c r="AB47"/>
      <c r="AC47"/>
      <c r="AD47" s="159"/>
      <c r="AH47"/>
      <c r="AI47"/>
      <c r="AJ47"/>
    </row>
    <row r="48" spans="1:36" ht="13.8" customHeight="1">
      <c r="B48" s="188"/>
      <c r="C48" s="151"/>
      <c r="D48" s="149" t="s">
        <v>1203</v>
      </c>
      <c r="E48" s="150"/>
      <c r="F48"/>
      <c r="H48" s="44"/>
      <c r="I48"/>
      <c r="J48" s="44"/>
      <c r="K48" s="44"/>
      <c r="L48" s="44"/>
      <c r="P48"/>
      <c r="Q48" s="212"/>
      <c r="R48"/>
      <c r="S48"/>
      <c r="T48"/>
      <c r="U48"/>
      <c r="V48"/>
      <c r="W48"/>
      <c r="X48"/>
      <c r="Z48" s="269"/>
      <c r="AA48"/>
      <c r="AB48"/>
      <c r="AC48"/>
      <c r="AD48" s="53"/>
      <c r="AE48" s="269"/>
      <c r="AF48" s="48"/>
      <c r="AG48" s="48"/>
      <c r="AH48"/>
      <c r="AI48"/>
      <c r="AJ48"/>
    </row>
    <row r="49" spans="1:36" ht="13.8" customHeight="1">
      <c r="A49" t="s">
        <v>472</v>
      </c>
      <c r="B49" s="188" t="s">
        <v>310</v>
      </c>
      <c r="C49" s="151" t="str">
        <f t="shared" ref="C49:C58" si="12">MID(A49,1,12)</f>
        <v>A.020.01.101</v>
      </c>
      <c r="D49" s="54" t="s">
        <v>1203</v>
      </c>
      <c r="E49" s="150" t="s">
        <v>352</v>
      </c>
      <c r="F49" s="153" t="str">
        <f t="shared" ref="F49:F58" si="13">MID(A49, 21,85)</f>
        <v>Alumina</v>
      </c>
      <c r="G49" s="277">
        <v>1.91</v>
      </c>
      <c r="H49" s="44">
        <f t="shared" ref="H49:H62" si="14">G49</f>
        <v>1.91</v>
      </c>
      <c r="I49"/>
      <c r="J49" s="294">
        <v>0.2939954857764</v>
      </c>
      <c r="K49" s="44">
        <f t="shared" ref="K49:K62" si="15">J49</f>
        <v>0.2939954857764</v>
      </c>
      <c r="L49" s="295">
        <v>6.4235206399999994E-5</v>
      </c>
      <c r="M49" s="295">
        <v>7.4312505700000007E-3</v>
      </c>
      <c r="N49" s="295">
        <v>0</v>
      </c>
      <c r="O49" s="295">
        <v>0.28649999999999998</v>
      </c>
      <c r="P49"/>
      <c r="Q49" s="212">
        <v>0</v>
      </c>
      <c r="R49"/>
      <c r="S49" s="156">
        <v>3.3335377999999999E-2</v>
      </c>
      <c r="T49" s="156">
        <v>3.1846816999999999E-2</v>
      </c>
      <c r="U49" s="156">
        <v>1.4885607999999999E-3</v>
      </c>
      <c r="V49" s="156">
        <v>0</v>
      </c>
      <c r="W49"/>
      <c r="X49" s="155">
        <v>5.5344406999999997E-5</v>
      </c>
      <c r="Y49" s="158"/>
      <c r="Z49" s="271" t="s">
        <v>2122</v>
      </c>
      <c r="AA49"/>
      <c r="AB49"/>
      <c r="AC49"/>
      <c r="AD49" s="159"/>
      <c r="AE49" s="271"/>
      <c r="AF49" s="48"/>
      <c r="AG49" s="48"/>
      <c r="AH49"/>
      <c r="AI49"/>
      <c r="AJ49"/>
    </row>
    <row r="50" spans="1:36" ht="13.8" customHeight="1">
      <c r="A50" t="s">
        <v>473</v>
      </c>
      <c r="B50" s="188" t="s">
        <v>310</v>
      </c>
      <c r="C50" s="151" t="str">
        <f t="shared" si="12"/>
        <v>A.020.01.103</v>
      </c>
      <c r="D50" s="54" t="s">
        <v>1203</v>
      </c>
      <c r="E50" s="150" t="s">
        <v>352</v>
      </c>
      <c r="F50" s="153" t="str">
        <f t="shared" si="13"/>
        <v>Boron Carbide</v>
      </c>
      <c r="G50" s="277">
        <v>7.0272320000000006</v>
      </c>
      <c r="H50" s="44">
        <f t="shared" si="14"/>
        <v>7.0272320000000006</v>
      </c>
      <c r="I50"/>
      <c r="J50" s="294">
        <v>1.5743110638860001</v>
      </c>
      <c r="K50" s="44">
        <f t="shared" si="15"/>
        <v>1.5743110638860001</v>
      </c>
      <c r="L50" s="295">
        <v>0.12621757990999999</v>
      </c>
      <c r="M50" s="295">
        <v>0.25802331797600003</v>
      </c>
      <c r="N50" s="295">
        <v>0.135985366</v>
      </c>
      <c r="O50" s="295">
        <v>1.0540848</v>
      </c>
      <c r="P50"/>
      <c r="Q50" s="212">
        <v>48.591976000000003</v>
      </c>
      <c r="R50"/>
      <c r="S50" s="156">
        <v>0.1800129</v>
      </c>
      <c r="T50" s="156">
        <v>0.17214934000000001</v>
      </c>
      <c r="U50" s="156">
        <v>6.9475728000000002E-3</v>
      </c>
      <c r="V50" s="156">
        <v>9.1598855000000004E-4</v>
      </c>
      <c r="W50"/>
      <c r="X50" s="155">
        <v>1.0793218999999999E-3</v>
      </c>
      <c r="Y50" s="158"/>
      <c r="Z50" s="271" t="s">
        <v>2123</v>
      </c>
      <c r="AA50"/>
      <c r="AB50"/>
      <c r="AC50"/>
      <c r="AD50" s="159"/>
      <c r="AE50" s="271"/>
      <c r="AF50" s="48"/>
      <c r="AG50" s="48"/>
      <c r="AH50"/>
      <c r="AI50"/>
      <c r="AJ50"/>
    </row>
    <row r="51" spans="1:36" ht="13.8" customHeight="1">
      <c r="A51" t="s">
        <v>474</v>
      </c>
      <c r="B51" s="188" t="s">
        <v>310</v>
      </c>
      <c r="C51" s="151" t="str">
        <f t="shared" si="12"/>
        <v>A.020.01.104</v>
      </c>
      <c r="D51" s="54" t="s">
        <v>1203</v>
      </c>
      <c r="E51" s="150" t="s">
        <v>352</v>
      </c>
      <c r="F51" s="153" t="str">
        <f t="shared" si="13"/>
        <v>Germanium</v>
      </c>
      <c r="G51" s="277">
        <v>842.69666666666672</v>
      </c>
      <c r="H51" s="44">
        <f t="shared" si="14"/>
        <v>842.69666666666672</v>
      </c>
      <c r="I51"/>
      <c r="J51" s="294">
        <v>1167.1996147709001</v>
      </c>
      <c r="K51" s="44">
        <f t="shared" si="15"/>
        <v>1167.1996147709001</v>
      </c>
      <c r="L51" s="295">
        <v>10.354654651000001</v>
      </c>
      <c r="M51" s="295">
        <v>33.365621589900002</v>
      </c>
      <c r="N51" s="295">
        <v>997.07483852999997</v>
      </c>
      <c r="O51" s="295">
        <v>126.4045</v>
      </c>
      <c r="P51"/>
      <c r="Q51" s="212">
        <v>11118.535</v>
      </c>
      <c r="R51"/>
      <c r="S51" s="156">
        <v>22.881437999999999</v>
      </c>
      <c r="T51" s="156">
        <v>20.78538</v>
      </c>
      <c r="U51" s="156">
        <v>0.78626892999999998</v>
      </c>
      <c r="V51" s="156">
        <v>1.3097893</v>
      </c>
      <c r="W51"/>
      <c r="X51" s="155">
        <v>4.7432620000000002E-2</v>
      </c>
      <c r="Y51" s="158"/>
      <c r="Z51" s="271" t="s">
        <v>2124</v>
      </c>
      <c r="AA51"/>
      <c r="AB51"/>
      <c r="AC51"/>
      <c r="AD51" s="159"/>
      <c r="AE51" s="271"/>
      <c r="AF51" s="48"/>
      <c r="AG51" s="48"/>
      <c r="AH51"/>
      <c r="AI51"/>
      <c r="AJ51"/>
    </row>
    <row r="52" spans="1:36" ht="13.8" customHeight="1">
      <c r="A52" t="s">
        <v>475</v>
      </c>
      <c r="B52" s="188" t="s">
        <v>310</v>
      </c>
      <c r="C52" s="151" t="str">
        <f t="shared" si="12"/>
        <v>A.020.01.105</v>
      </c>
      <c r="D52" s="54" t="s">
        <v>1203</v>
      </c>
      <c r="E52" s="150" t="s">
        <v>352</v>
      </c>
      <c r="F52" s="153" t="str">
        <f t="shared" si="13"/>
        <v>Glaze (in addition to Porcelain and Stoneware)</v>
      </c>
      <c r="G52" s="277">
        <v>3.6698356666666668E-2</v>
      </c>
      <c r="H52" s="44">
        <f t="shared" si="14"/>
        <v>3.6698356666666668E-2</v>
      </c>
      <c r="I52"/>
      <c r="J52" s="294">
        <v>1.8981762571662288</v>
      </c>
      <c r="K52" s="44">
        <f t="shared" si="15"/>
        <v>1.8981762571662288</v>
      </c>
      <c r="L52" s="295">
        <v>1.8863464673585999</v>
      </c>
      <c r="M52" s="295">
        <v>5.7923880919399998E-3</v>
      </c>
      <c r="N52" s="295">
        <v>5.3264821568901357E-4</v>
      </c>
      <c r="O52" s="295">
        <v>5.5047535E-3</v>
      </c>
      <c r="P52"/>
      <c r="Q52" s="212">
        <v>1.4332387</v>
      </c>
      <c r="R52"/>
      <c r="S52" s="156">
        <v>3.1046506999999998E-3</v>
      </c>
      <c r="T52" s="156">
        <v>1.199159E-3</v>
      </c>
      <c r="U52" s="156">
        <v>1.8175341E-3</v>
      </c>
      <c r="V52" s="156">
        <v>8.7957644999999996E-5</v>
      </c>
      <c r="W52"/>
      <c r="X52" s="155">
        <v>3.6542767000000002E-4</v>
      </c>
      <c r="Y52" s="158"/>
      <c r="Z52" s="271" t="s">
        <v>2125</v>
      </c>
      <c r="AA52"/>
      <c r="AB52"/>
      <c r="AC52"/>
      <c r="AD52" s="159"/>
      <c r="AE52" s="271"/>
      <c r="AF52" s="48"/>
      <c r="AG52" s="48"/>
      <c r="AH52"/>
      <c r="AI52"/>
      <c r="AJ52"/>
    </row>
    <row r="53" spans="1:36" ht="13.8" customHeight="1">
      <c r="A53" t="s">
        <v>476</v>
      </c>
      <c r="B53" s="188" t="s">
        <v>310</v>
      </c>
      <c r="C53" s="151" t="str">
        <f t="shared" si="12"/>
        <v>A.020.01.106</v>
      </c>
      <c r="D53" s="54" t="s">
        <v>1203</v>
      </c>
      <c r="E53" s="150" t="s">
        <v>352</v>
      </c>
      <c r="F53" s="153" t="str">
        <f t="shared" si="13"/>
        <v>Porcelain</v>
      </c>
      <c r="G53" s="277">
        <v>0.41970260000000004</v>
      </c>
      <c r="H53" s="44">
        <f t="shared" si="14"/>
        <v>0.41970260000000004</v>
      </c>
      <c r="I53"/>
      <c r="J53" s="294">
        <v>8.9041155049726761E-2</v>
      </c>
      <c r="K53" s="44">
        <f t="shared" si="15"/>
        <v>8.9041155049726761E-2</v>
      </c>
      <c r="L53" s="295">
        <v>8.8616123040000001E-3</v>
      </c>
      <c r="M53" s="295">
        <v>1.4348357681200002E-2</v>
      </c>
      <c r="N53" s="295">
        <v>2.8757950645267611E-3</v>
      </c>
      <c r="O53" s="295">
        <v>6.295539E-2</v>
      </c>
      <c r="P53"/>
      <c r="Q53" s="212">
        <v>7.2599514000000003</v>
      </c>
      <c r="R53"/>
      <c r="S53" s="156">
        <v>1.0005477E-2</v>
      </c>
      <c r="T53" s="156">
        <v>9.0983109E-3</v>
      </c>
      <c r="U53" s="156">
        <v>3.9796158000000002E-4</v>
      </c>
      <c r="V53" s="156">
        <v>5.0920464000000002E-4</v>
      </c>
      <c r="W53"/>
      <c r="X53" s="155">
        <v>2.6075179E-5</v>
      </c>
      <c r="Y53" s="158"/>
      <c r="Z53" s="271" t="s">
        <v>2126</v>
      </c>
      <c r="AA53"/>
      <c r="AB53"/>
      <c r="AC53"/>
      <c r="AD53" s="159"/>
      <c r="AE53" s="271"/>
      <c r="AF53" s="48"/>
      <c r="AG53" s="48"/>
      <c r="AH53"/>
      <c r="AI53"/>
      <c r="AJ53"/>
    </row>
    <row r="54" spans="1:36" ht="13.8" customHeight="1">
      <c r="A54" t="s">
        <v>477</v>
      </c>
      <c r="B54" s="188" t="s">
        <v>310</v>
      </c>
      <c r="C54" s="151" t="str">
        <f t="shared" si="12"/>
        <v>A.020.01.107</v>
      </c>
      <c r="D54" s="54" t="s">
        <v>1203</v>
      </c>
      <c r="E54" s="150" t="s">
        <v>352</v>
      </c>
      <c r="F54" s="153" t="str">
        <f t="shared" si="13"/>
        <v>PZT Piezo-electric ceramic</v>
      </c>
      <c r="G54" s="277">
        <v>222.77700000000002</v>
      </c>
      <c r="H54" s="44">
        <f t="shared" si="14"/>
        <v>222.77700000000002</v>
      </c>
      <c r="I54"/>
      <c r="J54" s="294">
        <v>71.484502235999997</v>
      </c>
      <c r="K54" s="44">
        <f t="shared" si="15"/>
        <v>71.484502235999997</v>
      </c>
      <c r="L54" s="295">
        <v>5.9820174359999996</v>
      </c>
      <c r="M54" s="295">
        <v>23.189209099999999</v>
      </c>
      <c r="N54" s="295">
        <v>8.8967257000000011</v>
      </c>
      <c r="O54" s="295">
        <v>33.416550000000001</v>
      </c>
      <c r="P54"/>
      <c r="Q54" s="212">
        <v>3423.8065999999999</v>
      </c>
      <c r="R54"/>
      <c r="S54" s="156">
        <v>9.0422885999999991</v>
      </c>
      <c r="T54" s="156">
        <v>8.5339437</v>
      </c>
      <c r="U54" s="156">
        <v>0.27338082000000002</v>
      </c>
      <c r="V54" s="156">
        <v>0.23496416000000001</v>
      </c>
      <c r="W54"/>
      <c r="X54" s="155">
        <v>1.6509381E-2</v>
      </c>
      <c r="Y54" s="158"/>
      <c r="Z54" s="271" t="s">
        <v>2127</v>
      </c>
      <c r="AA54"/>
      <c r="AB54"/>
      <c r="AC54"/>
      <c r="AD54" s="159"/>
      <c r="AE54" s="271"/>
      <c r="AF54" s="48"/>
      <c r="AG54" s="48"/>
      <c r="AH54"/>
      <c r="AI54"/>
      <c r="AJ54"/>
    </row>
    <row r="55" spans="1:36" ht="13.8" customHeight="1">
      <c r="A55" t="s">
        <v>1572</v>
      </c>
      <c r="B55" s="188" t="s">
        <v>310</v>
      </c>
      <c r="C55" s="151" t="str">
        <f t="shared" si="12"/>
        <v>A.020.01.108</v>
      </c>
      <c r="D55" s="54" t="s">
        <v>1203</v>
      </c>
      <c r="E55" s="150" t="s">
        <v>352</v>
      </c>
      <c r="F55" s="153" t="str">
        <f t="shared" si="13"/>
        <v>Silicon (purified) for electronics and PV cells</v>
      </c>
      <c r="G55" s="277">
        <v>14.218529333333334</v>
      </c>
      <c r="H55" s="44">
        <f t="shared" si="14"/>
        <v>14.218529333333334</v>
      </c>
      <c r="I55"/>
      <c r="J55" s="294">
        <v>3.843633316193849</v>
      </c>
      <c r="K55" s="44">
        <f t="shared" si="15"/>
        <v>3.843633316193849</v>
      </c>
      <c r="L55" s="295">
        <v>8.3219813600000012E-2</v>
      </c>
      <c r="M55" s="295">
        <v>0.15582528033899998</v>
      </c>
      <c r="N55" s="295">
        <v>1.4718088222548489</v>
      </c>
      <c r="O55" s="295">
        <v>2.1327794</v>
      </c>
      <c r="P55"/>
      <c r="Q55" s="212">
        <v>224.85875999999999</v>
      </c>
      <c r="R55"/>
      <c r="S55" s="156">
        <v>0.26564602999999998</v>
      </c>
      <c r="T55" s="156">
        <v>0.24649821999999999</v>
      </c>
      <c r="U55" s="156">
        <v>1.1331213E-2</v>
      </c>
      <c r="V55" s="156">
        <v>7.8166048999999994E-3</v>
      </c>
      <c r="W55"/>
      <c r="X55" s="155">
        <v>6.7817089999999995E-4</v>
      </c>
      <c r="Y55" s="158"/>
      <c r="Z55" s="271" t="s">
        <v>2128</v>
      </c>
      <c r="AA55"/>
      <c r="AB55"/>
      <c r="AC55"/>
      <c r="AD55" s="159"/>
      <c r="AE55" s="271"/>
      <c r="AF55" s="48"/>
      <c r="AG55" s="48"/>
      <c r="AH55"/>
      <c r="AI55"/>
      <c r="AJ55"/>
    </row>
    <row r="56" spans="1:36" ht="13.8" customHeight="1">
      <c r="A56" t="s">
        <v>478</v>
      </c>
      <c r="B56" s="188" t="s">
        <v>310</v>
      </c>
      <c r="C56" s="151" t="str">
        <f t="shared" si="12"/>
        <v>A.020.01.109</v>
      </c>
      <c r="D56" s="54" t="s">
        <v>1203</v>
      </c>
      <c r="E56" s="150" t="s">
        <v>352</v>
      </c>
      <c r="F56" s="153" t="str">
        <f t="shared" si="13"/>
        <v>Silicon carbide</v>
      </c>
      <c r="G56" s="277">
        <v>17.269436666666667</v>
      </c>
      <c r="H56" s="44">
        <f t="shared" si="14"/>
        <v>17.269436666666667</v>
      </c>
      <c r="I56"/>
      <c r="J56" s="294">
        <v>3.97517541752</v>
      </c>
      <c r="K56" s="44">
        <f t="shared" si="15"/>
        <v>3.97517541752</v>
      </c>
      <c r="L56" s="295">
        <v>0.28733464130000003</v>
      </c>
      <c r="M56" s="295">
        <v>1.0905638922199998</v>
      </c>
      <c r="N56" s="295">
        <v>6.8613839999999999E-3</v>
      </c>
      <c r="O56" s="295">
        <v>2.5904155000000002</v>
      </c>
      <c r="P56"/>
      <c r="Q56" s="212">
        <v>205.77256</v>
      </c>
      <c r="R56"/>
      <c r="S56" s="156">
        <v>0.56658965999999999</v>
      </c>
      <c r="T56" s="156">
        <v>0.53386964000000003</v>
      </c>
      <c r="U56" s="156">
        <v>1.8104102E-2</v>
      </c>
      <c r="V56" s="156">
        <v>1.4615919999999999E-2</v>
      </c>
      <c r="W56"/>
      <c r="X56" s="155">
        <v>1.0727441999999999E-3</v>
      </c>
      <c r="Y56" s="158"/>
      <c r="Z56" s="271" t="s">
        <v>2129</v>
      </c>
      <c r="AA56"/>
      <c r="AB56"/>
      <c r="AC56"/>
      <c r="AD56" s="159"/>
      <c r="AE56" s="271"/>
      <c r="AF56" s="48"/>
      <c r="AG56" s="48"/>
      <c r="AH56"/>
      <c r="AI56"/>
      <c r="AJ56"/>
    </row>
    <row r="57" spans="1:36" ht="13.8" customHeight="1">
      <c r="A57" t="s">
        <v>479</v>
      </c>
      <c r="B57" s="188" t="s">
        <v>310</v>
      </c>
      <c r="C57" s="151" t="str">
        <f t="shared" si="12"/>
        <v>A.020.01.110</v>
      </c>
      <c r="D57" s="54" t="s">
        <v>1203</v>
      </c>
      <c r="E57" s="150" t="s">
        <v>352</v>
      </c>
      <c r="F57" s="153" t="str">
        <f t="shared" si="13"/>
        <v>Silicon Nitride</v>
      </c>
      <c r="G57" s="277">
        <v>3.4000460666666665</v>
      </c>
      <c r="H57" s="44">
        <f t="shared" si="14"/>
        <v>3.4000460666666665</v>
      </c>
      <c r="I57"/>
      <c r="J57" s="294">
        <v>1.2716696986819493</v>
      </c>
      <c r="K57" s="44">
        <f t="shared" si="15"/>
        <v>1.2716696986819493</v>
      </c>
      <c r="L57" s="295">
        <v>1.7152117260000002E-2</v>
      </c>
      <c r="M57" s="295">
        <v>2.5586925069E-2</v>
      </c>
      <c r="N57" s="295">
        <v>0.71892374635294942</v>
      </c>
      <c r="O57" s="295">
        <v>0.51000690999999998</v>
      </c>
      <c r="P57"/>
      <c r="Q57" s="212">
        <v>36.980694999999997</v>
      </c>
      <c r="R57"/>
      <c r="S57" s="156">
        <v>6.1655714E-2</v>
      </c>
      <c r="T57" s="156">
        <v>5.6102895E-2</v>
      </c>
      <c r="U57" s="156">
        <v>2.6552569999999998E-3</v>
      </c>
      <c r="V57" s="156">
        <v>2.8975619999999998E-3</v>
      </c>
      <c r="W57"/>
      <c r="X57" s="155">
        <v>1.4697422000000001E-4</v>
      </c>
      <c r="Y57" s="158"/>
      <c r="Z57" s="271" t="s">
        <v>2130</v>
      </c>
      <c r="AA57"/>
      <c r="AB57"/>
      <c r="AC57"/>
      <c r="AD57" s="159"/>
      <c r="AE57" s="271"/>
      <c r="AF57" s="48"/>
      <c r="AG57" s="48"/>
      <c r="AH57"/>
      <c r="AI57"/>
      <c r="AJ57"/>
    </row>
    <row r="58" spans="1:36" ht="13.8" customHeight="1">
      <c r="A58" t="s">
        <v>480</v>
      </c>
      <c r="B58" s="188" t="s">
        <v>310</v>
      </c>
      <c r="C58" s="151" t="str">
        <f t="shared" si="12"/>
        <v>A.020.01.111</v>
      </c>
      <c r="D58" s="54" t="s">
        <v>1203</v>
      </c>
      <c r="E58" s="150" t="s">
        <v>352</v>
      </c>
      <c r="F58" s="153" t="str">
        <f t="shared" si="13"/>
        <v>Stoneware</v>
      </c>
      <c r="G58" s="277">
        <v>0.40933740000000002</v>
      </c>
      <c r="H58" s="44">
        <f t="shared" si="14"/>
        <v>0.40933740000000002</v>
      </c>
      <c r="I58"/>
      <c r="J58" s="294">
        <v>8.6191268247226754E-2</v>
      </c>
      <c r="K58" s="44">
        <f t="shared" si="15"/>
        <v>8.6191268247226754E-2</v>
      </c>
      <c r="L58" s="295">
        <v>8.8299958899999993E-3</v>
      </c>
      <c r="M58" s="295">
        <v>1.3982440152699999E-2</v>
      </c>
      <c r="N58" s="295">
        <v>1.9782222045267609E-3</v>
      </c>
      <c r="O58" s="295">
        <v>6.1400610000000001E-2</v>
      </c>
      <c r="P58"/>
      <c r="Q58" s="212">
        <v>7.1238101</v>
      </c>
      <c r="R58"/>
      <c r="S58" s="156">
        <v>9.8455862000000009E-3</v>
      </c>
      <c r="T58" s="156">
        <v>8.9555024000000007E-3</v>
      </c>
      <c r="U58" s="156">
        <v>3.9038255000000002E-4</v>
      </c>
      <c r="V58" s="156">
        <v>4.9970118E-4</v>
      </c>
      <c r="W58"/>
      <c r="X58" s="155">
        <v>2.5519091E-5</v>
      </c>
      <c r="Y58" s="158"/>
      <c r="Z58" s="271" t="s">
        <v>2131</v>
      </c>
      <c r="AA58"/>
      <c r="AB58"/>
      <c r="AC58"/>
      <c r="AD58" s="159"/>
      <c r="AE58" s="271"/>
      <c r="AF58" s="48"/>
      <c r="AG58" s="48"/>
      <c r="AH58"/>
      <c r="AI58"/>
      <c r="AJ58"/>
    </row>
    <row r="59" spans="1:36" ht="13.8" customHeight="1">
      <c r="A59" t="s">
        <v>2132</v>
      </c>
      <c r="B59" s="188" t="s">
        <v>310</v>
      </c>
      <c r="C59" s="151" t="s">
        <v>20</v>
      </c>
      <c r="D59" s="54" t="s">
        <v>1203</v>
      </c>
      <c r="E59" s="150" t="s">
        <v>352</v>
      </c>
      <c r="F59" s="153" t="s">
        <v>3418</v>
      </c>
      <c r="G59" s="277">
        <v>20.872590666666667</v>
      </c>
      <c r="H59" s="44">
        <f t="shared" si="14"/>
        <v>20.872590666666667</v>
      </c>
      <c r="I59"/>
      <c r="J59" s="294">
        <v>44.035590991253152</v>
      </c>
      <c r="K59" s="44">
        <f t="shared" si="15"/>
        <v>44.035590991253152</v>
      </c>
      <c r="L59" s="295">
        <v>0.32795764100000002</v>
      </c>
      <c r="M59" s="295">
        <v>6.0626824001000008</v>
      </c>
      <c r="N59" s="295">
        <v>34.514062350153154</v>
      </c>
      <c r="O59" s="295">
        <v>3.1308886</v>
      </c>
      <c r="P59"/>
      <c r="Q59" s="212">
        <v>365.26576999999997</v>
      </c>
      <c r="R59"/>
      <c r="S59" s="156">
        <v>2.3611822</v>
      </c>
      <c r="T59" s="156">
        <v>2.2901140999999998</v>
      </c>
      <c r="U59" s="156">
        <v>4.5345949000000003E-2</v>
      </c>
      <c r="V59" s="156">
        <v>2.5722115E-2</v>
      </c>
      <c r="W59"/>
      <c r="X59" s="155">
        <v>7.9784131999999994E-3</v>
      </c>
      <c r="Y59" s="158"/>
      <c r="Z59" s="271" t="s">
        <v>2133</v>
      </c>
      <c r="AA59"/>
      <c r="AB59"/>
      <c r="AC59"/>
      <c r="AD59" s="159"/>
      <c r="AE59" s="271"/>
      <c r="AF59" s="48"/>
      <c r="AG59" s="48"/>
      <c r="AH59"/>
      <c r="AI59"/>
      <c r="AJ59"/>
    </row>
    <row r="60" spans="1:36" ht="13.8" customHeight="1">
      <c r="A60" t="s">
        <v>481</v>
      </c>
      <c r="B60" s="188" t="s">
        <v>310</v>
      </c>
      <c r="C60" s="151" t="s">
        <v>21</v>
      </c>
      <c r="D60" s="54" t="s">
        <v>1203</v>
      </c>
      <c r="E60" s="150" t="s">
        <v>352</v>
      </c>
      <c r="F60" s="153" t="s">
        <v>1433</v>
      </c>
      <c r="G60" s="277">
        <v>0.32</v>
      </c>
      <c r="H60" s="44">
        <f t="shared" si="14"/>
        <v>0.32</v>
      </c>
      <c r="I60"/>
      <c r="J60" s="294">
        <v>0.57269870588176386</v>
      </c>
      <c r="K60" s="44">
        <f t="shared" si="15"/>
        <v>0.57269870588176386</v>
      </c>
      <c r="L60" s="295">
        <v>1.5514412712479999E-3</v>
      </c>
      <c r="M60" s="295">
        <v>2.7347264610515828E-2</v>
      </c>
      <c r="N60" s="295">
        <v>0.49580000000000002</v>
      </c>
      <c r="O60" s="295">
        <v>4.8000000000000001E-2</v>
      </c>
      <c r="P60"/>
      <c r="Q60" s="212">
        <v>4.2</v>
      </c>
      <c r="R60"/>
      <c r="S60" s="156">
        <v>1.3541361999999999E-2</v>
      </c>
      <c r="T60" s="156">
        <v>1.2847094E-2</v>
      </c>
      <c r="U60" s="156">
        <v>3.9438772E-4</v>
      </c>
      <c r="V60" s="156">
        <v>2.9987999999999998E-4</v>
      </c>
      <c r="W60"/>
      <c r="X60" s="155">
        <v>2.6292933000000001E-5</v>
      </c>
      <c r="Y60" s="158"/>
      <c r="Z60" s="271" t="s">
        <v>2134</v>
      </c>
      <c r="AA60"/>
      <c r="AB60"/>
      <c r="AC60"/>
      <c r="AD60" s="159"/>
      <c r="AE60" s="271"/>
      <c r="AF60" s="48"/>
      <c r="AG60" s="48"/>
      <c r="AH60"/>
      <c r="AI60"/>
      <c r="AJ60"/>
    </row>
    <row r="61" spans="1:36" ht="13.8" customHeight="1">
      <c r="A61" t="s">
        <v>2135</v>
      </c>
      <c r="B61" s="188" t="s">
        <v>310</v>
      </c>
      <c r="C61" s="151" t="s">
        <v>3419</v>
      </c>
      <c r="D61" s="54" t="s">
        <v>1203</v>
      </c>
      <c r="E61" s="150" t="s">
        <v>352</v>
      </c>
      <c r="F61" s="153" t="s">
        <v>3420</v>
      </c>
      <c r="G61" s="277">
        <v>32.881956666666667</v>
      </c>
      <c r="H61" s="44">
        <f t="shared" si="14"/>
        <v>32.881956666666667</v>
      </c>
      <c r="I61"/>
      <c r="J61" s="294">
        <v>45.647142753129877</v>
      </c>
      <c r="K61" s="44">
        <f t="shared" si="15"/>
        <v>45.647142753129877</v>
      </c>
      <c r="L61" s="295">
        <v>3.1234344099999998</v>
      </c>
      <c r="M61" s="295">
        <v>3.7806184731249997</v>
      </c>
      <c r="N61" s="295">
        <v>33.81079637000488</v>
      </c>
      <c r="O61" s="295">
        <v>4.9322935000000001</v>
      </c>
      <c r="P61"/>
      <c r="Q61" s="212">
        <v>416.76483000000002</v>
      </c>
      <c r="R61"/>
      <c r="S61" s="156">
        <v>2.5857432999999999</v>
      </c>
      <c r="T61" s="156">
        <v>2.5236610000000002</v>
      </c>
      <c r="U61" s="156">
        <v>4.3834553999999998E-2</v>
      </c>
      <c r="V61" s="156">
        <v>1.8247758999999999E-2</v>
      </c>
      <c r="W61"/>
      <c r="X61" s="155">
        <v>8.7921280999999993E-3</v>
      </c>
      <c r="Y61" s="158"/>
      <c r="Z61" s="271"/>
      <c r="AA61"/>
      <c r="AB61"/>
      <c r="AC61"/>
      <c r="AD61" s="159"/>
      <c r="AE61" s="270"/>
      <c r="AF61" s="48"/>
      <c r="AG61" s="48"/>
      <c r="AH61"/>
      <c r="AI61"/>
      <c r="AJ61"/>
    </row>
    <row r="62" spans="1:36" ht="13.8" customHeight="1">
      <c r="A62" t="s">
        <v>2136</v>
      </c>
      <c r="B62" s="188" t="s">
        <v>310</v>
      </c>
      <c r="C62" s="151" t="s">
        <v>3421</v>
      </c>
      <c r="D62" s="54" t="s">
        <v>1203</v>
      </c>
      <c r="E62" s="150" t="s">
        <v>352</v>
      </c>
      <c r="F62" s="153" t="s">
        <v>3422</v>
      </c>
      <c r="G62" s="277">
        <v>13.875608</v>
      </c>
      <c r="H62" s="44">
        <f t="shared" si="14"/>
        <v>13.875608</v>
      </c>
      <c r="I62"/>
      <c r="J62" s="294">
        <v>8.5759273622076737</v>
      </c>
      <c r="K62" s="44">
        <f t="shared" si="15"/>
        <v>8.5759273622076737</v>
      </c>
      <c r="L62" s="295">
        <v>0.15762390917999999</v>
      </c>
      <c r="M62" s="295">
        <v>5.41814387323</v>
      </c>
      <c r="N62" s="295">
        <v>0.91881837979767433</v>
      </c>
      <c r="O62" s="295">
        <v>2.0813411999999998</v>
      </c>
      <c r="P62"/>
      <c r="Q62" s="212">
        <v>289.18450000000001</v>
      </c>
      <c r="R62"/>
      <c r="S62" s="156">
        <v>0.85879194999999997</v>
      </c>
      <c r="T62" s="156">
        <v>0.81167845999999999</v>
      </c>
      <c r="U62" s="156">
        <v>3.5901994999999999E-2</v>
      </c>
      <c r="V62" s="156">
        <v>1.1211492E-2</v>
      </c>
      <c r="W62"/>
      <c r="X62" s="155">
        <v>2.8781598999999998E-3</v>
      </c>
      <c r="Y62" s="158"/>
      <c r="Z62" s="271"/>
      <c r="AA62"/>
      <c r="AB62"/>
      <c r="AC62"/>
      <c r="AD62" s="159"/>
      <c r="AE62" s="270"/>
      <c r="AF62" s="48"/>
      <c r="AG62" s="48"/>
      <c r="AH62"/>
      <c r="AI62"/>
      <c r="AJ62"/>
    </row>
    <row r="63" spans="1:36" ht="13.8" customHeight="1">
      <c r="B63" s="188"/>
      <c r="C63" s="151"/>
      <c r="D63" s="51" t="s">
        <v>1204</v>
      </c>
      <c r="E63" s="150"/>
      <c r="F63"/>
      <c r="H63" s="44"/>
      <c r="I63"/>
      <c r="J63" s="44"/>
      <c r="K63" s="44"/>
      <c r="L63" s="44"/>
      <c r="P63"/>
      <c r="Q63" s="212"/>
      <c r="R63"/>
      <c r="S63"/>
      <c r="T63"/>
      <c r="U63"/>
      <c r="V63"/>
      <c r="W63"/>
      <c r="X63"/>
      <c r="Y63" s="159"/>
      <c r="Z63" s="267"/>
      <c r="AA63"/>
      <c r="AB63"/>
      <c r="AC63"/>
      <c r="AD63" s="159"/>
      <c r="AE63" s="270"/>
      <c r="AF63" s="48"/>
      <c r="AG63" s="48"/>
      <c r="AH63"/>
      <c r="AI63"/>
      <c r="AJ63"/>
    </row>
    <row r="64" spans="1:36" ht="13.8" customHeight="1">
      <c r="A64" t="s">
        <v>482</v>
      </c>
      <c r="B64" s="188" t="s">
        <v>311</v>
      </c>
      <c r="C64" s="151" t="str">
        <f>MID(A64,1,12)</f>
        <v>A.030.02.101</v>
      </c>
      <c r="D64" s="54" t="s">
        <v>1204</v>
      </c>
      <c r="E64" s="150" t="s">
        <v>352</v>
      </c>
      <c r="F64" s="153" t="str">
        <f>MID(A64, 21,85)</f>
        <v>HCL (hydrochloric acid)</v>
      </c>
      <c r="G64" s="277">
        <v>0.22106323333333336</v>
      </c>
      <c r="H64" s="44">
        <f t="shared" ref="H64:H68" si="16">G64</f>
        <v>0.22106323333333336</v>
      </c>
      <c r="I64"/>
      <c r="J64" s="294">
        <v>0.12399688367892482</v>
      </c>
      <c r="K64" s="44">
        <f t="shared" ref="K64:K68" si="17">J64</f>
        <v>0.12399688367892482</v>
      </c>
      <c r="L64" s="295">
        <v>4.7482543189999995E-3</v>
      </c>
      <c r="M64" s="295">
        <v>8.5282387942683002E-2</v>
      </c>
      <c r="N64" s="295">
        <v>8.067564172418183E-4</v>
      </c>
      <c r="O64" s="295">
        <v>3.3159485000000002E-2</v>
      </c>
      <c r="P64"/>
      <c r="Q64" s="212">
        <v>6.5081929000000001</v>
      </c>
      <c r="R64"/>
      <c r="S64" s="156">
        <v>5.2071058000000003E-3</v>
      </c>
      <c r="T64" s="156">
        <v>4.5766247000000003E-3</v>
      </c>
      <c r="U64" s="156">
        <v>1.9309589E-4</v>
      </c>
      <c r="V64" s="156">
        <v>4.3738518000000003E-4</v>
      </c>
      <c r="W64"/>
      <c r="X64" s="155">
        <v>1.9113988000000001E-5</v>
      </c>
      <c r="Y64" s="162" t="s">
        <v>353</v>
      </c>
      <c r="Z64" s="271" t="s">
        <v>2137</v>
      </c>
      <c r="AA64"/>
      <c r="AB64"/>
      <c r="AC64"/>
      <c r="AD64" s="159"/>
      <c r="AH64"/>
      <c r="AI64"/>
      <c r="AJ64"/>
    </row>
    <row r="65" spans="1:36" ht="13.8" customHeight="1">
      <c r="A65" t="s">
        <v>483</v>
      </c>
      <c r="B65" s="188" t="s">
        <v>311</v>
      </c>
      <c r="C65" s="151" t="str">
        <f>MID(A65,1,12)</f>
        <v>A.030.02.102</v>
      </c>
      <c r="D65" s="54" t="s">
        <v>1204</v>
      </c>
      <c r="E65" s="150" t="s">
        <v>352</v>
      </c>
      <c r="F65" s="153" t="str">
        <f>MID(A65, 21,85)</f>
        <v>Nitric acid</v>
      </c>
      <c r="G65" s="277">
        <v>0.63647834666666669</v>
      </c>
      <c r="H65" s="44">
        <f t="shared" si="16"/>
        <v>0.63647834666666669</v>
      </c>
      <c r="I65"/>
      <c r="J65" s="294">
        <v>9.5682114712940997E-2</v>
      </c>
      <c r="K65" s="44">
        <f t="shared" si="17"/>
        <v>9.5682114712940997E-2</v>
      </c>
      <c r="L65" s="295">
        <v>3.0235661608999998E-5</v>
      </c>
      <c r="M65" s="295">
        <v>5.8646541932000002E-5</v>
      </c>
      <c r="N65" s="295">
        <v>1.214805094E-4</v>
      </c>
      <c r="O65" s="295">
        <v>9.5471751999999993E-2</v>
      </c>
      <c r="P65"/>
      <c r="Q65" s="212">
        <v>8.5348788999999994E-2</v>
      </c>
      <c r="R65"/>
      <c r="S65" s="156">
        <v>1.034668E-2</v>
      </c>
      <c r="T65" s="156">
        <v>9.8622859999999996E-3</v>
      </c>
      <c r="U65" s="156">
        <v>4.8212013000000002E-4</v>
      </c>
      <c r="V65" s="156">
        <v>2.2738329000000001E-6</v>
      </c>
      <c r="W65"/>
      <c r="X65" s="155">
        <v>1.7851615000000001E-5</v>
      </c>
      <c r="Y65" s="162" t="s">
        <v>354</v>
      </c>
      <c r="Z65" s="271" t="s">
        <v>2138</v>
      </c>
      <c r="AA65"/>
      <c r="AB65"/>
      <c r="AC65"/>
      <c r="AD65" s="278"/>
      <c r="AE65" s="271"/>
      <c r="AF65" s="48"/>
      <c r="AG65" s="48"/>
      <c r="AH65"/>
      <c r="AI65"/>
      <c r="AJ65"/>
    </row>
    <row r="66" spans="1:36" ht="13.8" customHeight="1">
      <c r="A66" t="s">
        <v>484</v>
      </c>
      <c r="B66" s="188" t="s">
        <v>311</v>
      </c>
      <c r="C66" s="151" t="str">
        <f>MID(A66,1,12)</f>
        <v>A.030.02.103</v>
      </c>
      <c r="D66" s="54" t="s">
        <v>1204</v>
      </c>
      <c r="E66" s="150" t="s">
        <v>352</v>
      </c>
      <c r="F66" s="153" t="str">
        <f>MID(A66, 21,85)</f>
        <v>Phosphoric acid</v>
      </c>
      <c r="G66" s="277">
        <v>0.46539374000000006</v>
      </c>
      <c r="H66" s="44">
        <f t="shared" si="16"/>
        <v>0.46539374000000006</v>
      </c>
      <c r="I66"/>
      <c r="J66" s="294">
        <v>0.12637207491669999</v>
      </c>
      <c r="K66" s="44">
        <f t="shared" si="17"/>
        <v>0.12637207491669999</v>
      </c>
      <c r="L66" s="295">
        <v>4.649099013E-2</v>
      </c>
      <c r="M66" s="295">
        <v>3.5015165866999999E-3</v>
      </c>
      <c r="N66" s="295">
        <v>6.5705071999999998E-3</v>
      </c>
      <c r="O66" s="295">
        <v>6.9809061000000006E-2</v>
      </c>
      <c r="P66"/>
      <c r="Q66" s="212">
        <v>7.4215673999999998</v>
      </c>
      <c r="R66"/>
      <c r="S66" s="156">
        <v>8.5061961999999998E-3</v>
      </c>
      <c r="T66" s="156">
        <v>7.6765278999999997E-3</v>
      </c>
      <c r="U66" s="156">
        <v>3.7596629000000002E-4</v>
      </c>
      <c r="V66" s="156">
        <v>4.5370201000000001E-4</v>
      </c>
      <c r="W66"/>
      <c r="X66" s="155">
        <v>4.8394896000000002E-5</v>
      </c>
      <c r="Y66" s="162" t="s">
        <v>355</v>
      </c>
      <c r="Z66" s="271" t="s">
        <v>2139</v>
      </c>
      <c r="AA66"/>
      <c r="AB66"/>
      <c r="AC66"/>
      <c r="AD66" s="278"/>
      <c r="AE66" s="271"/>
      <c r="AF66" s="48"/>
      <c r="AG66" s="48"/>
      <c r="AH66"/>
      <c r="AI66"/>
      <c r="AJ66"/>
    </row>
    <row r="67" spans="1:36" ht="13.8" customHeight="1">
      <c r="A67" t="s">
        <v>485</v>
      </c>
      <c r="B67" s="188" t="s">
        <v>311</v>
      </c>
      <c r="C67" s="151" t="str">
        <f>MID(A67,1,12)</f>
        <v>A.030.02.104</v>
      </c>
      <c r="D67" s="54" t="s">
        <v>1204</v>
      </c>
      <c r="E67" s="150" t="s">
        <v>352</v>
      </c>
      <c r="F67" s="153" t="str">
        <f>MID(A67, 21,85)</f>
        <v>Sulphuric acid</v>
      </c>
      <c r="G67" s="277">
        <v>8.8919999999999999E-2</v>
      </c>
      <c r="H67" s="44">
        <f t="shared" si="16"/>
        <v>8.8919999999999999E-2</v>
      </c>
      <c r="I67"/>
      <c r="J67" s="294">
        <v>2.1706365389999999E-2</v>
      </c>
      <c r="K67" s="44">
        <f t="shared" si="17"/>
        <v>2.1706365389999999E-2</v>
      </c>
      <c r="L67" s="295">
        <v>5.0796000000000001E-3</v>
      </c>
      <c r="M67" s="295">
        <v>3.066579E-5</v>
      </c>
      <c r="N67" s="295">
        <v>3.2580996000000002E-3</v>
      </c>
      <c r="O67" s="295">
        <v>1.3337999999999999E-2</v>
      </c>
      <c r="P67"/>
      <c r="Q67" s="212">
        <v>1.5606599999999999</v>
      </c>
      <c r="R67"/>
      <c r="S67" s="156">
        <v>1.5524862999999999E-3</v>
      </c>
      <c r="T67" s="156">
        <v>1.3879560999999999E-3</v>
      </c>
      <c r="U67" s="156">
        <v>7.5894119999999997E-5</v>
      </c>
      <c r="V67" s="156">
        <v>8.8635989E-5</v>
      </c>
      <c r="W67"/>
      <c r="X67" s="155">
        <v>5.2682481000000002E-6</v>
      </c>
      <c r="Y67" s="162" t="s">
        <v>356</v>
      </c>
      <c r="Z67" s="271" t="s">
        <v>2140</v>
      </c>
      <c r="AA67"/>
      <c r="AB67"/>
      <c r="AC67"/>
      <c r="AD67" s="278"/>
      <c r="AE67" s="271"/>
      <c r="AF67" s="48"/>
      <c r="AG67" s="48"/>
      <c r="AH67"/>
      <c r="AI67"/>
      <c r="AJ67"/>
    </row>
    <row r="68" spans="1:36" ht="13.8" customHeight="1">
      <c r="A68" t="s">
        <v>1323</v>
      </c>
      <c r="B68" s="188" t="s">
        <v>311</v>
      </c>
      <c r="C68" s="151" t="str">
        <f>MID(A68,1,12)</f>
        <v>A.030.02.105</v>
      </c>
      <c r="D68" s="54" t="s">
        <v>1204</v>
      </c>
      <c r="E68" s="150" t="s">
        <v>352</v>
      </c>
      <c r="F68" s="153" t="str">
        <f>MID(A68, 21,85)</f>
        <v>Boric acid</v>
      </c>
      <c r="G68" s="277">
        <v>8.610082666666667</v>
      </c>
      <c r="H68" s="44">
        <f t="shared" si="16"/>
        <v>8.610082666666667</v>
      </c>
      <c r="I68"/>
      <c r="J68" s="294">
        <v>1.935308257959</v>
      </c>
      <c r="K68" s="44">
        <f t="shared" si="17"/>
        <v>1.935308257959</v>
      </c>
      <c r="L68" s="295">
        <v>0.15794742903999998</v>
      </c>
      <c r="M68" s="295">
        <v>0.322837955919</v>
      </c>
      <c r="N68" s="295">
        <v>0.16301047299999999</v>
      </c>
      <c r="O68" s="295">
        <v>1.2915124</v>
      </c>
      <c r="P68"/>
      <c r="Q68" s="212">
        <v>56.066341999999999</v>
      </c>
      <c r="R68"/>
      <c r="S68" s="156">
        <v>0.22243320999999999</v>
      </c>
      <c r="T68" s="156">
        <v>0.2128092</v>
      </c>
      <c r="U68" s="156">
        <v>8.5641320999999999E-3</v>
      </c>
      <c r="V68" s="156">
        <v>1.0598706000000001E-3</v>
      </c>
      <c r="W68"/>
      <c r="X68" s="155">
        <v>1.3517853E-3</v>
      </c>
      <c r="Y68" s="162"/>
      <c r="Z68" s="271" t="s">
        <v>2141</v>
      </c>
      <c r="AA68"/>
      <c r="AB68"/>
      <c r="AC68"/>
      <c r="AD68" s="278"/>
      <c r="AE68" s="271"/>
      <c r="AH68"/>
      <c r="AI68"/>
      <c r="AJ68"/>
    </row>
    <row r="69" spans="1:36" ht="13.8" customHeight="1">
      <c r="B69" s="188"/>
      <c r="C69" s="151"/>
      <c r="D69" s="51" t="s">
        <v>1205</v>
      </c>
      <c r="E69" s="150"/>
      <c r="F69"/>
      <c r="H69" s="44"/>
      <c r="I69"/>
      <c r="J69" s="44"/>
      <c r="K69" s="44"/>
      <c r="L69" s="44"/>
      <c r="P69"/>
      <c r="Q69" s="212"/>
      <c r="R69"/>
      <c r="S69"/>
      <c r="T69"/>
      <c r="U69"/>
      <c r="V69"/>
      <c r="W69"/>
      <c r="X69"/>
      <c r="Y69" s="159"/>
      <c r="Z69" s="267"/>
      <c r="AA69"/>
      <c r="AB69"/>
      <c r="AC69"/>
      <c r="AD69" s="278"/>
      <c r="AE69" s="271"/>
      <c r="AH69"/>
      <c r="AI69"/>
      <c r="AJ69"/>
    </row>
    <row r="70" spans="1:36" ht="13.8" customHeight="1">
      <c r="A70" t="s">
        <v>486</v>
      </c>
      <c r="B70" s="188" t="s">
        <v>311</v>
      </c>
      <c r="C70" s="151" t="str">
        <f t="shared" ref="C70:C77" si="18">MID(A70,1,12)</f>
        <v>A.030.04.101</v>
      </c>
      <c r="D70" s="54" t="s">
        <v>1205</v>
      </c>
      <c r="E70" s="150" t="s">
        <v>352</v>
      </c>
      <c r="F70" s="153" t="str">
        <f t="shared" ref="F70:F77" si="19">MID(A70, 21,85)</f>
        <v>Acetic acid trade mix</v>
      </c>
      <c r="G70" s="277">
        <v>0.19553541333333335</v>
      </c>
      <c r="H70" s="44">
        <f t="shared" ref="H70:H77" si="20">G70</f>
        <v>0.19553541333333335</v>
      </c>
      <c r="I70"/>
      <c r="J70" s="294">
        <v>3.2943690621633923E-2</v>
      </c>
      <c r="K70" s="44">
        <f t="shared" ref="K70:K77" si="21">J70</f>
        <v>3.2943690621633923E-2</v>
      </c>
      <c r="L70" s="295">
        <v>1.3245655569999999E-3</v>
      </c>
      <c r="M70" s="295">
        <v>1.9089859625499998E-3</v>
      </c>
      <c r="N70" s="295">
        <v>3.7982710208392574E-4</v>
      </c>
      <c r="O70" s="295">
        <v>2.9330312000000001E-2</v>
      </c>
      <c r="P70"/>
      <c r="Q70" s="212">
        <v>3.0541670000000001</v>
      </c>
      <c r="R70"/>
      <c r="S70" s="156">
        <v>3.6312451E-3</v>
      </c>
      <c r="T70" s="156">
        <v>3.2755712999999998E-3</v>
      </c>
      <c r="U70" s="156">
        <v>1.5389611000000001E-4</v>
      </c>
      <c r="V70" s="156">
        <v>2.0177769E-4</v>
      </c>
      <c r="W70"/>
      <c r="X70" s="155">
        <v>9.5642696000000007E-6</v>
      </c>
      <c r="Y70" s="162" t="s">
        <v>357</v>
      </c>
      <c r="Z70" s="271" t="s">
        <v>2142</v>
      </c>
      <c r="AA70"/>
      <c r="AB70"/>
      <c r="AC70"/>
      <c r="AD70" s="159"/>
      <c r="AF70" s="48"/>
      <c r="AG70" s="48"/>
      <c r="AH70"/>
      <c r="AI70"/>
      <c r="AJ70"/>
    </row>
    <row r="71" spans="1:36" ht="13.8" customHeight="1">
      <c r="A71" t="s">
        <v>487</v>
      </c>
      <c r="B71" s="188" t="s">
        <v>311</v>
      </c>
      <c r="C71" s="151" t="str">
        <f t="shared" si="18"/>
        <v>A.030.04.102</v>
      </c>
      <c r="D71" s="54" t="s">
        <v>1205</v>
      </c>
      <c r="E71" s="150" t="s">
        <v>352</v>
      </c>
      <c r="F71" s="153" t="str">
        <f t="shared" si="19"/>
        <v>Acetic Anhydride trade mix</v>
      </c>
      <c r="G71" s="277">
        <v>1.0884008000000001</v>
      </c>
      <c r="H71" s="44">
        <f t="shared" si="20"/>
        <v>1.0884008000000001</v>
      </c>
      <c r="I71"/>
      <c r="J71" s="294">
        <v>0.21803592912356221</v>
      </c>
      <c r="K71" s="44">
        <f t="shared" si="21"/>
        <v>0.21803592912356221</v>
      </c>
      <c r="L71" s="295">
        <v>1.4427564929999999E-2</v>
      </c>
      <c r="M71" s="295">
        <v>2.1040423477809999E-2</v>
      </c>
      <c r="N71" s="295">
        <v>1.93078207157522E-2</v>
      </c>
      <c r="O71" s="295">
        <v>0.16326012000000001</v>
      </c>
      <c r="P71"/>
      <c r="Q71" s="212">
        <v>40.390673999999997</v>
      </c>
      <c r="R71"/>
      <c r="S71" s="156">
        <v>2.3297897000000001E-2</v>
      </c>
      <c r="T71" s="156">
        <v>1.9730939999999999E-2</v>
      </c>
      <c r="U71" s="156">
        <v>8.9017198000000003E-4</v>
      </c>
      <c r="V71" s="156">
        <v>2.6767853999999998E-3</v>
      </c>
      <c r="W71"/>
      <c r="X71" s="155">
        <v>8.5213942000000002E-5</v>
      </c>
      <c r="Y71" s="162" t="s">
        <v>358</v>
      </c>
      <c r="Z71" s="271" t="s">
        <v>2143</v>
      </c>
      <c r="AA71"/>
      <c r="AB71"/>
      <c r="AC71"/>
      <c r="AD71" s="278"/>
      <c r="AE71" s="271"/>
      <c r="AF71" s="48"/>
      <c r="AG71" s="48"/>
      <c r="AH71"/>
      <c r="AI71"/>
      <c r="AJ71"/>
    </row>
    <row r="72" spans="1:36" ht="13.8" customHeight="1">
      <c r="A72" t="s">
        <v>1573</v>
      </c>
      <c r="B72" s="188" t="s">
        <v>311</v>
      </c>
      <c r="C72" s="151" t="str">
        <f t="shared" si="18"/>
        <v>A.030.04.103</v>
      </c>
      <c r="D72" s="54" t="s">
        <v>1205</v>
      </c>
      <c r="E72" s="150" t="s">
        <v>352</v>
      </c>
      <c r="F72" s="153" t="str">
        <f t="shared" si="19"/>
        <v>Acetic Anhydride Halcon process</v>
      </c>
      <c r="G72" s="277">
        <v>0.9402104</v>
      </c>
      <c r="H72" s="44">
        <f t="shared" si="20"/>
        <v>0.9402104</v>
      </c>
      <c r="I72"/>
      <c r="J72" s="294">
        <v>0.1924473591367</v>
      </c>
      <c r="K72" s="44">
        <f t="shared" si="21"/>
        <v>0.1924473591367</v>
      </c>
      <c r="L72" s="295">
        <v>1.7505886160000001E-2</v>
      </c>
      <c r="M72" s="295">
        <v>2.4471729376699999E-2</v>
      </c>
      <c r="N72" s="295">
        <v>9.4381835999999986E-3</v>
      </c>
      <c r="O72" s="295">
        <v>0.14103156</v>
      </c>
      <c r="P72"/>
      <c r="Q72" s="212">
        <v>37.09357</v>
      </c>
      <c r="R72"/>
      <c r="S72" s="156">
        <v>2.1140119999999998E-2</v>
      </c>
      <c r="T72" s="156">
        <v>1.7922435E-2</v>
      </c>
      <c r="U72" s="156">
        <v>7.8977189999999997E-4</v>
      </c>
      <c r="V72" s="156">
        <v>2.4279134E-3</v>
      </c>
      <c r="W72"/>
      <c r="X72" s="155">
        <v>7.8280271000000004E-5</v>
      </c>
      <c r="Y72" s="162" t="s">
        <v>358</v>
      </c>
      <c r="Z72" s="271" t="s">
        <v>2143</v>
      </c>
      <c r="AA72"/>
      <c r="AB72"/>
      <c r="AC72"/>
      <c r="AD72" s="278"/>
      <c r="AE72" s="271"/>
      <c r="AF72"/>
      <c r="AG72"/>
      <c r="AH72"/>
      <c r="AI72"/>
      <c r="AJ72"/>
    </row>
    <row r="73" spans="1:36" ht="13.8" customHeight="1">
      <c r="A73" t="s">
        <v>1574</v>
      </c>
      <c r="B73" s="188" t="s">
        <v>311</v>
      </c>
      <c r="C73" s="151" t="str">
        <f t="shared" si="18"/>
        <v>A.030.04.104</v>
      </c>
      <c r="D73" s="54" t="s">
        <v>1205</v>
      </c>
      <c r="E73" s="150" t="s">
        <v>352</v>
      </c>
      <c r="F73" s="153" t="str">
        <f t="shared" si="19"/>
        <v>Acetic Anhydride Ketene process</v>
      </c>
      <c r="G73" s="277">
        <v>1.3518504666666666</v>
      </c>
      <c r="H73" s="44">
        <f t="shared" si="20"/>
        <v>1.3518504666666666</v>
      </c>
      <c r="I73"/>
      <c r="J73" s="294">
        <v>0.2635267280199024</v>
      </c>
      <c r="K73" s="44">
        <f t="shared" si="21"/>
        <v>0.2635267280199024</v>
      </c>
      <c r="L73" s="295">
        <v>8.9549931200000009E-3</v>
      </c>
      <c r="M73" s="295">
        <v>1.4940322895E-2</v>
      </c>
      <c r="N73" s="295">
        <v>3.6853842004902389E-2</v>
      </c>
      <c r="O73" s="295">
        <v>0.20277756999999999</v>
      </c>
      <c r="P73"/>
      <c r="Q73" s="212">
        <v>46.252191000000003</v>
      </c>
      <c r="R73"/>
      <c r="S73" s="156">
        <v>2.7133945E-2</v>
      </c>
      <c r="T73" s="156">
        <v>2.2946060000000001E-2</v>
      </c>
      <c r="U73" s="156">
        <v>1.068661E-3</v>
      </c>
      <c r="V73" s="156">
        <v>3.1192245E-3</v>
      </c>
      <c r="W73"/>
      <c r="X73" s="155">
        <v>9.7540468000000005E-5</v>
      </c>
      <c r="Y73" s="162" t="s">
        <v>358</v>
      </c>
      <c r="Z73" s="271" t="s">
        <v>2143</v>
      </c>
      <c r="AA73"/>
      <c r="AB73"/>
      <c r="AC73"/>
      <c r="AD73" s="278"/>
      <c r="AE73" s="271"/>
      <c r="AF73" s="48"/>
      <c r="AG73" s="48"/>
      <c r="AH73"/>
      <c r="AI73"/>
      <c r="AJ73"/>
    </row>
    <row r="74" spans="1:36" ht="13.8" customHeight="1">
      <c r="A74" t="s">
        <v>1344</v>
      </c>
      <c r="B74" s="188" t="s">
        <v>311</v>
      </c>
      <c r="C74" s="151" t="str">
        <f t="shared" si="18"/>
        <v>A.030.04.105</v>
      </c>
      <c r="D74" s="54" t="s">
        <v>1205</v>
      </c>
      <c r="E74" s="150" t="s">
        <v>352</v>
      </c>
      <c r="F74" s="153" t="str">
        <f t="shared" si="19"/>
        <v>Chloroacetic acid (1)</v>
      </c>
      <c r="G74" s="277">
        <v>1.0462552666666667</v>
      </c>
      <c r="H74" s="44">
        <f t="shared" si="20"/>
        <v>1.0462552666666667</v>
      </c>
      <c r="I74"/>
      <c r="J74" s="294">
        <v>0.21211112019305539</v>
      </c>
      <c r="K74" s="44">
        <f t="shared" si="21"/>
        <v>0.21211112019305539</v>
      </c>
      <c r="L74" s="295">
        <v>1.7817059598999999E-2</v>
      </c>
      <c r="M74" s="295">
        <v>3.5608396019600003E-2</v>
      </c>
      <c r="N74" s="295">
        <v>1.7473745744553909E-3</v>
      </c>
      <c r="O74" s="295">
        <v>0.15693829000000001</v>
      </c>
      <c r="P74"/>
      <c r="Q74" s="212">
        <v>8.8361658999999992</v>
      </c>
      <c r="R74"/>
      <c r="S74" s="156">
        <v>2.7105588999999999E-2</v>
      </c>
      <c r="T74" s="156">
        <v>2.5796473E-2</v>
      </c>
      <c r="U74" s="156">
        <v>9.7645831999999995E-4</v>
      </c>
      <c r="V74" s="156">
        <v>3.3265812000000001E-4</v>
      </c>
      <c r="W74"/>
      <c r="X74" s="155">
        <v>8.2279051999999998E-5</v>
      </c>
      <c r="Y74" s="162" t="s">
        <v>359</v>
      </c>
      <c r="Z74" s="271" t="s">
        <v>2144</v>
      </c>
      <c r="AA74"/>
      <c r="AB74"/>
      <c r="AC74"/>
      <c r="AD74" s="278"/>
      <c r="AE74" s="271"/>
      <c r="AF74" s="48"/>
      <c r="AG74" s="48"/>
      <c r="AH74"/>
      <c r="AI74"/>
      <c r="AJ74"/>
    </row>
    <row r="75" spans="1:36" ht="13.8" customHeight="1">
      <c r="A75" t="s">
        <v>488</v>
      </c>
      <c r="B75" s="188" t="s">
        <v>311</v>
      </c>
      <c r="C75" s="151" t="str">
        <f t="shared" si="18"/>
        <v>A.030.04.106</v>
      </c>
      <c r="D75" s="54" t="s">
        <v>1205</v>
      </c>
      <c r="E75" s="150" t="s">
        <v>352</v>
      </c>
      <c r="F75" s="153" t="str">
        <f t="shared" si="19"/>
        <v>Maleic acid</v>
      </c>
      <c r="G75" s="277">
        <v>0.35</v>
      </c>
      <c r="H75" s="44">
        <f t="shared" si="20"/>
        <v>0.35</v>
      </c>
      <c r="I75"/>
      <c r="J75" s="294">
        <v>0.119195355576346</v>
      </c>
      <c r="K75" s="44">
        <f t="shared" si="21"/>
        <v>0.119195355576346</v>
      </c>
      <c r="L75" s="295">
        <v>2.3447678656345998E-2</v>
      </c>
      <c r="M75" s="295">
        <v>4.1362309219999997E-2</v>
      </c>
      <c r="N75" s="295">
        <v>1.8853677E-3</v>
      </c>
      <c r="O75" s="295">
        <v>5.2499999999999998E-2</v>
      </c>
      <c r="P75"/>
      <c r="Q75" s="212">
        <v>52.756089000000003</v>
      </c>
      <c r="R75"/>
      <c r="S75" s="156">
        <v>1.8685443999999999E-2</v>
      </c>
      <c r="T75" s="156">
        <v>1.4396053000000001E-2</v>
      </c>
      <c r="U75" s="156">
        <v>5.4100429999999998E-4</v>
      </c>
      <c r="V75" s="156">
        <v>3.7483864E-3</v>
      </c>
      <c r="W75"/>
      <c r="X75" s="155">
        <v>9.2310896999999996E-5</v>
      </c>
      <c r="Y75" s="162" t="s">
        <v>358</v>
      </c>
      <c r="Z75" s="271" t="s">
        <v>2145</v>
      </c>
      <c r="AA75"/>
      <c r="AB75"/>
      <c r="AC75"/>
      <c r="AD75" s="278"/>
      <c r="AE75" s="271"/>
      <c r="AF75" s="48"/>
      <c r="AG75" s="48"/>
      <c r="AH75"/>
      <c r="AI75"/>
      <c r="AJ75"/>
    </row>
    <row r="76" spans="1:36" ht="13.8" customHeight="1">
      <c r="A76" t="s">
        <v>1206</v>
      </c>
      <c r="B76" s="188" t="s">
        <v>311</v>
      </c>
      <c r="C76" s="151" t="str">
        <f t="shared" si="18"/>
        <v>A.030.04.107</v>
      </c>
      <c r="D76" s="54" t="s">
        <v>1205</v>
      </c>
      <c r="E76" s="150" t="s">
        <v>352</v>
      </c>
      <c r="F76" s="153" t="str">
        <f t="shared" si="19"/>
        <v>Adipic acid</v>
      </c>
      <c r="G76" s="277">
        <v>3.9498902</v>
      </c>
      <c r="H76" s="44">
        <f t="shared" si="20"/>
        <v>3.9498902</v>
      </c>
      <c r="I76"/>
      <c r="J76" s="294">
        <v>0.78232228356346201</v>
      </c>
      <c r="K76" s="44">
        <f t="shared" si="21"/>
        <v>0.78232228356346201</v>
      </c>
      <c r="L76" s="295">
        <v>6.0440060570000002E-2</v>
      </c>
      <c r="M76" s="295">
        <v>0.111388196481</v>
      </c>
      <c r="N76" s="295">
        <v>1.8010496512461963E-2</v>
      </c>
      <c r="O76" s="295">
        <v>0.59248352999999998</v>
      </c>
      <c r="P76"/>
      <c r="Q76" s="212">
        <v>54.378233000000002</v>
      </c>
      <c r="R76"/>
      <c r="S76" s="156">
        <v>8.3548809000000002E-2</v>
      </c>
      <c r="T76" s="156">
        <v>7.6662308999999998E-2</v>
      </c>
      <c r="U76" s="156">
        <v>3.1491574999999998E-3</v>
      </c>
      <c r="V76" s="156">
        <v>3.7373427000000001E-3</v>
      </c>
      <c r="W76"/>
      <c r="X76" s="155">
        <v>1.9926133000000001E-4</v>
      </c>
      <c r="Y76" s="163"/>
      <c r="Z76" s="271" t="s">
        <v>2146</v>
      </c>
      <c r="AA76"/>
      <c r="AB76"/>
      <c r="AC76"/>
      <c r="AD76" s="278"/>
      <c r="AE76" s="271"/>
      <c r="AH76"/>
      <c r="AI76"/>
      <c r="AJ76"/>
    </row>
    <row r="77" spans="1:36" ht="13.8" customHeight="1">
      <c r="A77" t="s">
        <v>1575</v>
      </c>
      <c r="B77" s="188" t="s">
        <v>311</v>
      </c>
      <c r="C77" s="151" t="str">
        <f t="shared" si="18"/>
        <v>A.030.04.108</v>
      </c>
      <c r="D77" s="54" t="s">
        <v>1205</v>
      </c>
      <c r="E77" s="150" t="s">
        <v>352</v>
      </c>
      <c r="F77" s="153" t="str">
        <f t="shared" si="19"/>
        <v>Methacrylic acid</v>
      </c>
      <c r="G77" s="277">
        <v>6.6240000000000006</v>
      </c>
      <c r="H77" s="44">
        <f t="shared" si="20"/>
        <v>6.6240000000000006</v>
      </c>
      <c r="I77"/>
      <c r="J77" s="294">
        <v>1.9845479530000001</v>
      </c>
      <c r="K77" s="44">
        <f t="shared" si="21"/>
        <v>1.9845479530000001</v>
      </c>
      <c r="L77" s="295">
        <v>0.267814899</v>
      </c>
      <c r="M77" s="295">
        <v>0.52961214000000001</v>
      </c>
      <c r="N77" s="295">
        <v>0.19352091399999999</v>
      </c>
      <c r="O77" s="295">
        <v>0.99360000000000004</v>
      </c>
      <c r="P77"/>
      <c r="Q77" s="212">
        <v>122.50976</v>
      </c>
      <c r="R77"/>
      <c r="S77" s="156">
        <v>0.20583261</v>
      </c>
      <c r="T77" s="156">
        <v>0.19120972</v>
      </c>
      <c r="U77" s="156">
        <v>6.5703716000000004E-3</v>
      </c>
      <c r="V77" s="156">
        <v>8.0525105999999999E-3</v>
      </c>
      <c r="W77"/>
      <c r="X77" s="155">
        <v>5.7193665E-4</v>
      </c>
      <c r="Y77" s="163"/>
      <c r="Z77" s="271" t="s">
        <v>2147</v>
      </c>
      <c r="AA77"/>
      <c r="AB77"/>
      <c r="AC77"/>
      <c r="AD77" s="53"/>
      <c r="AE77" s="271"/>
      <c r="AH77" s="48"/>
      <c r="AI77"/>
      <c r="AJ77"/>
    </row>
    <row r="78" spans="1:36" ht="13.8" customHeight="1">
      <c r="B78" s="188"/>
      <c r="C78" s="151"/>
      <c r="D78" s="51" t="s">
        <v>1207</v>
      </c>
      <c r="E78" s="150"/>
      <c r="F78"/>
      <c r="H78" s="44"/>
      <c r="I78"/>
      <c r="J78" s="44"/>
      <c r="K78" s="44"/>
      <c r="L78" s="44"/>
      <c r="P78"/>
      <c r="Q78" s="212"/>
      <c r="R78"/>
      <c r="S78"/>
      <c r="T78"/>
      <c r="U78"/>
      <c r="V78"/>
      <c r="W78"/>
      <c r="X78"/>
      <c r="Z78" s="267"/>
      <c r="AA78"/>
      <c r="AB78"/>
      <c r="AC78"/>
      <c r="AD78" s="53"/>
      <c r="AE78" s="271"/>
      <c r="AH78"/>
      <c r="AI78"/>
      <c r="AJ78"/>
    </row>
    <row r="79" spans="1:36" ht="13.8" customHeight="1">
      <c r="A79" t="s">
        <v>489</v>
      </c>
      <c r="B79" s="188" t="s">
        <v>311</v>
      </c>
      <c r="C79" s="151" t="str">
        <f>MID(A79,1,12)</f>
        <v>A.030.06.101</v>
      </c>
      <c r="D79" s="54" t="s">
        <v>1207</v>
      </c>
      <c r="E79" s="150" t="s">
        <v>352</v>
      </c>
      <c r="F79" s="153" t="str">
        <f>MID(A79, 21,85)</f>
        <v>Fertilizer-N</v>
      </c>
      <c r="G79" s="277">
        <v>3.8798538000000002</v>
      </c>
      <c r="H79" s="44">
        <f t="shared" ref="H79:H81" si="22">G79</f>
        <v>3.8798538000000002</v>
      </c>
      <c r="I79"/>
      <c r="J79" s="294">
        <v>0.71934030861879827</v>
      </c>
      <c r="K79" s="44">
        <f t="shared" ref="K79:K81" si="23">J79</f>
        <v>0.71934030861879827</v>
      </c>
      <c r="L79" s="295">
        <v>3.4504522929999996E-2</v>
      </c>
      <c r="M79" s="295">
        <v>8.1454054912999993E-2</v>
      </c>
      <c r="N79" s="295">
        <v>2.1403660775798264E-2</v>
      </c>
      <c r="O79" s="295">
        <v>0.58197807000000001</v>
      </c>
      <c r="P79"/>
      <c r="Q79" s="212">
        <v>55.907876000000002</v>
      </c>
      <c r="R79"/>
      <c r="S79" s="156">
        <v>8.3522927999999996E-2</v>
      </c>
      <c r="T79" s="156">
        <v>7.6626466000000004E-2</v>
      </c>
      <c r="U79" s="156">
        <v>3.2854749999999999E-3</v>
      </c>
      <c r="V79" s="156">
        <v>3.6109867999999999E-3</v>
      </c>
      <c r="W79"/>
      <c r="X79" s="155">
        <v>2.0130802000000001E-4</v>
      </c>
      <c r="Y79" s="158"/>
      <c r="Z79" s="272" t="s">
        <v>1434</v>
      </c>
      <c r="AA79"/>
      <c r="AB79"/>
      <c r="AC79"/>
      <c r="AD79" s="53"/>
      <c r="AH79"/>
      <c r="AI79"/>
      <c r="AJ79"/>
    </row>
    <row r="80" spans="1:36" ht="13.8" customHeight="1">
      <c r="A80" t="s">
        <v>490</v>
      </c>
      <c r="B80" s="188" t="s">
        <v>311</v>
      </c>
      <c r="C80" s="151" t="str">
        <f>MID(A80,1,12)</f>
        <v>A.030.06.102</v>
      </c>
      <c r="D80" s="54" t="s">
        <v>1207</v>
      </c>
      <c r="E80" s="150" t="s">
        <v>352</v>
      </c>
      <c r="F80" s="153" t="str">
        <f>MID(A80, 21,85)</f>
        <v>Fertilizer-P</v>
      </c>
      <c r="G80" s="277">
        <v>1.1868876666666668</v>
      </c>
      <c r="H80" s="44">
        <f t="shared" si="22"/>
        <v>1.1868876666666668</v>
      </c>
      <c r="I80"/>
      <c r="J80" s="294">
        <v>0.24549830846425122</v>
      </c>
      <c r="K80" s="44">
        <f t="shared" si="23"/>
        <v>0.24549830846425122</v>
      </c>
      <c r="L80" s="295">
        <v>1.2183369553000001E-2</v>
      </c>
      <c r="M80" s="295">
        <v>3.5640378068000002E-2</v>
      </c>
      <c r="N80" s="295">
        <v>1.964141084325122E-2</v>
      </c>
      <c r="O80" s="295">
        <v>0.17803315</v>
      </c>
      <c r="P80"/>
      <c r="Q80" s="212">
        <v>17.344401000000001</v>
      </c>
      <c r="R80"/>
      <c r="S80" s="156">
        <v>2.8287616000000002E-2</v>
      </c>
      <c r="T80" s="156">
        <v>2.6236314E-2</v>
      </c>
      <c r="U80" s="156">
        <v>1.0524363E-3</v>
      </c>
      <c r="V80" s="156">
        <v>9.9886587000000003E-4</v>
      </c>
      <c r="W80"/>
      <c r="X80" s="155">
        <v>6.4403851999999997E-5</v>
      </c>
      <c r="Y80" s="158"/>
      <c r="Z80" s="272" t="s">
        <v>1435</v>
      </c>
      <c r="AA80"/>
      <c r="AB80"/>
      <c r="AC80"/>
      <c r="AD80" s="159"/>
      <c r="AE80" s="272"/>
      <c r="AH80"/>
      <c r="AI80"/>
      <c r="AJ80"/>
    </row>
    <row r="81" spans="1:36" ht="13.8" customHeight="1">
      <c r="A81" t="s">
        <v>491</v>
      </c>
      <c r="B81" s="188" t="s">
        <v>311</v>
      </c>
      <c r="C81" s="151" t="str">
        <f>MID(A81,1,12)</f>
        <v>A.030.06.103</v>
      </c>
      <c r="D81" s="54" t="s">
        <v>1207</v>
      </c>
      <c r="E81" s="150" t="s">
        <v>352</v>
      </c>
      <c r="F81" s="153" t="str">
        <f>MID(A81, 21,85)</f>
        <v>Fertilizer-K</v>
      </c>
      <c r="G81" s="277">
        <v>0.76274133333333338</v>
      </c>
      <c r="H81" s="44">
        <f t="shared" si="22"/>
        <v>0.76274133333333338</v>
      </c>
      <c r="I81"/>
      <c r="J81" s="294">
        <v>0.14050737381044046</v>
      </c>
      <c r="K81" s="44">
        <f t="shared" si="23"/>
        <v>0.14050737381044046</v>
      </c>
      <c r="L81" s="295">
        <v>6.0665726889999995E-3</v>
      </c>
      <c r="M81" s="295">
        <v>1.2133872685499997E-2</v>
      </c>
      <c r="N81" s="295">
        <v>7.8957284359404568E-3</v>
      </c>
      <c r="O81" s="295">
        <v>0.1144112</v>
      </c>
      <c r="P81"/>
      <c r="Q81" s="212">
        <v>11.368983</v>
      </c>
      <c r="R81"/>
      <c r="S81" s="156">
        <v>1.5350068999999999E-2</v>
      </c>
      <c r="T81" s="156">
        <v>1.4039830999999999E-2</v>
      </c>
      <c r="U81" s="156">
        <v>6.2930745999999996E-4</v>
      </c>
      <c r="V81" s="156">
        <v>6.8093066999999998E-4</v>
      </c>
      <c r="W81"/>
      <c r="X81" s="155">
        <v>3.8747709E-5</v>
      </c>
      <c r="Y81" s="158"/>
      <c r="Z81" s="272" t="s">
        <v>1436</v>
      </c>
      <c r="AA81"/>
      <c r="AB81"/>
      <c r="AC81"/>
      <c r="AD81" s="159"/>
      <c r="AE81" s="272"/>
      <c r="AH81"/>
      <c r="AI81"/>
      <c r="AJ81"/>
    </row>
    <row r="82" spans="1:36" ht="13.8" customHeight="1">
      <c r="B82" s="188"/>
      <c r="C82" s="151"/>
      <c r="D82" s="51" t="s">
        <v>1208</v>
      </c>
      <c r="E82" s="150"/>
      <c r="F82"/>
      <c r="H82" s="44"/>
      <c r="I82"/>
      <c r="J82" s="44"/>
      <c r="K82" s="44"/>
      <c r="L82" s="44"/>
      <c r="P82"/>
      <c r="Q82" s="212"/>
      <c r="R82"/>
      <c r="S82"/>
      <c r="T82"/>
      <c r="U82"/>
      <c r="V82"/>
      <c r="W82"/>
      <c r="X82"/>
      <c r="Z82" s="267"/>
      <c r="AA82"/>
      <c r="AB82"/>
      <c r="AC82"/>
      <c r="AD82" s="159"/>
      <c r="AE82" s="272"/>
      <c r="AF82" s="48"/>
      <c r="AG82" s="48"/>
      <c r="AH82"/>
      <c r="AI82"/>
      <c r="AJ82"/>
    </row>
    <row r="83" spans="1:36" ht="13.8" customHeight="1">
      <c r="A83" t="s">
        <v>492</v>
      </c>
      <c r="B83" s="188" t="s">
        <v>311</v>
      </c>
      <c r="C83" s="151" t="str">
        <f t="shared" ref="C83:C95" si="24">MID(A83,1,12)</f>
        <v>A.030.08.101</v>
      </c>
      <c r="D83" s="54" t="s">
        <v>1208</v>
      </c>
      <c r="E83" s="150" t="s">
        <v>352</v>
      </c>
      <c r="F83" s="153" t="str">
        <f t="shared" ref="F83:F95" si="25">MID(A83, 21,85)</f>
        <v>Argon</v>
      </c>
      <c r="G83" s="277">
        <v>2.203462</v>
      </c>
      <c r="H83" s="44">
        <f t="shared" ref="H83:H95" si="26">G83</f>
        <v>2.203462</v>
      </c>
      <c r="I83"/>
      <c r="J83" s="294">
        <v>0.37050917084213419</v>
      </c>
      <c r="K83" s="44">
        <f t="shared" ref="K83:K95" si="27">J83</f>
        <v>0.37050917084213419</v>
      </c>
      <c r="L83" s="295">
        <v>1.4998672440000001E-2</v>
      </c>
      <c r="M83" s="295">
        <v>2.1480084866000001E-2</v>
      </c>
      <c r="N83" s="295">
        <v>3.5111135361341902E-3</v>
      </c>
      <c r="O83" s="295">
        <v>0.33051930000000002</v>
      </c>
      <c r="P83"/>
      <c r="Q83" s="212">
        <v>32.656661</v>
      </c>
      <c r="R83"/>
      <c r="S83" s="156">
        <v>4.0912336000000001E-2</v>
      </c>
      <c r="T83" s="156">
        <v>3.6883112000000003E-2</v>
      </c>
      <c r="U83" s="156">
        <v>1.7338256E-3</v>
      </c>
      <c r="V83" s="156">
        <v>2.2953979000000001E-3</v>
      </c>
      <c r="W83"/>
      <c r="X83" s="155">
        <v>1.077461E-4</v>
      </c>
      <c r="Y83" s="162" t="s">
        <v>360</v>
      </c>
      <c r="Z83" s="269" t="s">
        <v>1576</v>
      </c>
      <c r="AA83"/>
      <c r="AB83"/>
      <c r="AC83"/>
      <c r="AD83" s="53"/>
      <c r="AF83" s="48"/>
      <c r="AG83" s="48"/>
      <c r="AH83"/>
      <c r="AI83"/>
      <c r="AJ83"/>
    </row>
    <row r="84" spans="1:36" ht="13.8" customHeight="1">
      <c r="A84" t="s">
        <v>1577</v>
      </c>
      <c r="B84" s="188" t="s">
        <v>311</v>
      </c>
      <c r="C84" s="151" t="str">
        <f t="shared" si="24"/>
        <v>A.030.08.102</v>
      </c>
      <c r="D84" s="54" t="s">
        <v>1208</v>
      </c>
      <c r="E84" s="150" t="s">
        <v>352</v>
      </c>
      <c r="F84" s="153" t="str">
        <f t="shared" si="25"/>
        <v>Carbon dioxide liquid</v>
      </c>
      <c r="G84" s="277">
        <v>0.46473098666666668</v>
      </c>
      <c r="H84" s="44">
        <f t="shared" si="26"/>
        <v>0.46473098666666668</v>
      </c>
      <c r="I84"/>
      <c r="J84" s="294">
        <v>8.4367450719200002E-2</v>
      </c>
      <c r="K84" s="44">
        <f t="shared" si="27"/>
        <v>8.4367450719200002E-2</v>
      </c>
      <c r="L84" s="295">
        <v>3.0732967140000003E-3</v>
      </c>
      <c r="M84" s="295">
        <v>5.1701429152E-3</v>
      </c>
      <c r="N84" s="295">
        <v>6.4143630899999998E-3</v>
      </c>
      <c r="O84" s="295">
        <v>6.9709647999999999E-2</v>
      </c>
      <c r="P84"/>
      <c r="Q84" s="212">
        <v>7.6873639000000002</v>
      </c>
      <c r="R84"/>
      <c r="S84" s="156">
        <v>8.7174768999999999E-3</v>
      </c>
      <c r="T84" s="156">
        <v>7.9938606999999991E-3</v>
      </c>
      <c r="U84" s="156">
        <v>3.6951426999999999E-4</v>
      </c>
      <c r="V84" s="156">
        <v>3.5410192999999997E-4</v>
      </c>
      <c r="W84"/>
      <c r="X84" s="155">
        <v>2.3050638999999999E-5</v>
      </c>
      <c r="Y84" s="162" t="s">
        <v>361</v>
      </c>
      <c r="Z84" s="269" t="s">
        <v>1578</v>
      </c>
      <c r="AA84"/>
      <c r="AB84"/>
      <c r="AC84"/>
      <c r="AD84" s="278"/>
      <c r="AE84" s="269"/>
      <c r="AF84" s="48"/>
      <c r="AG84" s="48"/>
      <c r="AH84"/>
      <c r="AI84"/>
      <c r="AJ84"/>
    </row>
    <row r="85" spans="1:36" ht="13.8" customHeight="1">
      <c r="A85" t="s">
        <v>493</v>
      </c>
      <c r="B85" s="188" t="s">
        <v>311</v>
      </c>
      <c r="C85" s="151" t="str">
        <f t="shared" si="24"/>
        <v>A.030.08.103</v>
      </c>
      <c r="D85" s="54" t="s">
        <v>1208</v>
      </c>
      <c r="E85" s="150" t="s">
        <v>352</v>
      </c>
      <c r="F85" s="153" t="str">
        <f t="shared" si="25"/>
        <v>Carbon monoxide</v>
      </c>
      <c r="G85" s="277">
        <v>1.395</v>
      </c>
      <c r="H85" s="44">
        <f t="shared" si="26"/>
        <v>1.395</v>
      </c>
      <c r="I85"/>
      <c r="J85" s="294">
        <v>0.28933520786200001</v>
      </c>
      <c r="K85" s="44">
        <f t="shared" si="27"/>
        <v>0.28933520786200001</v>
      </c>
      <c r="L85" s="295">
        <v>1.3394650762000001E-2</v>
      </c>
      <c r="M85" s="295">
        <v>6.3859598000000004E-2</v>
      </c>
      <c r="N85" s="295">
        <v>2.8309591000000001E-3</v>
      </c>
      <c r="O85" s="295">
        <v>0.20924999999999999</v>
      </c>
      <c r="P85"/>
      <c r="Q85" s="212">
        <v>55.422348</v>
      </c>
      <c r="R85"/>
      <c r="S85" s="156">
        <v>3.5066693000000003E-2</v>
      </c>
      <c r="T85" s="156">
        <v>2.9918673E-2</v>
      </c>
      <c r="U85" s="156">
        <v>1.215858E-3</v>
      </c>
      <c r="V85" s="156">
        <v>3.9321618999999999E-3</v>
      </c>
      <c r="W85"/>
      <c r="X85" s="155">
        <v>1.2004772999999999E-4</v>
      </c>
      <c r="Y85" s="162" t="s">
        <v>362</v>
      </c>
      <c r="Z85" s="269" t="s">
        <v>1579</v>
      </c>
      <c r="AA85"/>
      <c r="AB85"/>
      <c r="AC85"/>
      <c r="AD85" s="278"/>
      <c r="AE85" s="269"/>
      <c r="AF85" s="48"/>
      <c r="AG85" s="48"/>
      <c r="AH85"/>
      <c r="AI85"/>
      <c r="AJ85"/>
    </row>
    <row r="86" spans="1:36" ht="13.8" customHeight="1">
      <c r="A86" t="s">
        <v>494</v>
      </c>
      <c r="B86" s="188" t="s">
        <v>311</v>
      </c>
      <c r="C86" s="151" t="str">
        <f t="shared" si="24"/>
        <v>A.030.08.104</v>
      </c>
      <c r="D86" s="54" t="s">
        <v>1208</v>
      </c>
      <c r="E86" s="150" t="s">
        <v>352</v>
      </c>
      <c r="F86" s="153" t="str">
        <f t="shared" si="25"/>
        <v>Chlorine (US 2011)</v>
      </c>
      <c r="G86" s="277">
        <v>0.69349240000000001</v>
      </c>
      <c r="H86" s="44">
        <f t="shared" si="26"/>
        <v>0.69349240000000001</v>
      </c>
      <c r="I86"/>
      <c r="J86" s="294">
        <v>0.14197484167300001</v>
      </c>
      <c r="K86" s="44">
        <f t="shared" si="27"/>
        <v>0.14197484167300001</v>
      </c>
      <c r="L86" s="295">
        <v>8.3145138369999996E-3</v>
      </c>
      <c r="M86" s="295">
        <v>1.1678767636000002E-2</v>
      </c>
      <c r="N86" s="295">
        <v>1.7957700199999999E-2</v>
      </c>
      <c r="O86" s="295">
        <v>0.10402386</v>
      </c>
      <c r="P86"/>
      <c r="Q86" s="212">
        <v>15.588557</v>
      </c>
      <c r="R86"/>
      <c r="S86" s="156">
        <v>1.3914472000000001E-2</v>
      </c>
      <c r="T86" s="156">
        <v>1.2732077E-2</v>
      </c>
      <c r="U86" s="156">
        <v>5.7017188000000002E-4</v>
      </c>
      <c r="V86" s="156">
        <v>6.1222279000000004E-4</v>
      </c>
      <c r="W86"/>
      <c r="X86" s="155">
        <v>4.1516839000000002E-5</v>
      </c>
      <c r="Y86" s="162" t="s">
        <v>363</v>
      </c>
      <c r="Z86" s="269" t="s">
        <v>1580</v>
      </c>
      <c r="AA86"/>
      <c r="AB86"/>
      <c r="AC86"/>
      <c r="AD86" s="278"/>
      <c r="AE86" s="269"/>
      <c r="AF86" s="48"/>
      <c r="AG86" s="48"/>
      <c r="AH86"/>
      <c r="AI86"/>
      <c r="AJ86"/>
    </row>
    <row r="87" spans="1:36" ht="13.8" customHeight="1">
      <c r="A87" t="s">
        <v>495</v>
      </c>
      <c r="B87" s="188" t="s">
        <v>311</v>
      </c>
      <c r="C87" s="151" t="str">
        <f t="shared" si="24"/>
        <v>A.030.08.105</v>
      </c>
      <c r="D87" s="54" t="s">
        <v>1208</v>
      </c>
      <c r="E87" s="150" t="s">
        <v>352</v>
      </c>
      <c r="F87" s="153" t="str">
        <f t="shared" si="25"/>
        <v>Chlorine (Plasticseurope 2013)</v>
      </c>
      <c r="G87" s="277">
        <v>0.90000000000000013</v>
      </c>
      <c r="H87" s="44">
        <f t="shared" si="26"/>
        <v>0.90000000000000013</v>
      </c>
      <c r="I87"/>
      <c r="J87" s="294">
        <v>0.19072028750905851</v>
      </c>
      <c r="K87" s="44">
        <f t="shared" si="27"/>
        <v>0.19072028750905851</v>
      </c>
      <c r="L87" s="295">
        <v>1.9216464762748998E-2</v>
      </c>
      <c r="M87" s="295">
        <v>3.6503822746309499E-2</v>
      </c>
      <c r="N87" s="295">
        <v>0</v>
      </c>
      <c r="O87" s="295">
        <v>0.13500000000000001</v>
      </c>
      <c r="P87"/>
      <c r="Q87" s="212">
        <v>4.5</v>
      </c>
      <c r="R87"/>
      <c r="S87" s="156">
        <v>2.5316966E-2</v>
      </c>
      <c r="T87" s="156">
        <v>2.4435360999999999E-2</v>
      </c>
      <c r="U87" s="156">
        <v>8.8160536000000001E-4</v>
      </c>
      <c r="V87" s="156">
        <v>0</v>
      </c>
      <c r="W87"/>
      <c r="X87" s="155">
        <v>8.3493266999999999E-5</v>
      </c>
      <c r="Y87" s="162" t="s">
        <v>363</v>
      </c>
      <c r="Z87" s="269" t="s">
        <v>1580</v>
      </c>
      <c r="AA87"/>
      <c r="AB87"/>
      <c r="AC87"/>
      <c r="AD87" s="278"/>
      <c r="AE87" s="269"/>
      <c r="AF87" s="48"/>
      <c r="AG87" s="48"/>
      <c r="AH87"/>
      <c r="AI87"/>
      <c r="AJ87"/>
    </row>
    <row r="88" spans="1:36" ht="13.8" customHeight="1">
      <c r="A88" t="s">
        <v>496</v>
      </c>
      <c r="B88" s="188" t="s">
        <v>311</v>
      </c>
      <c r="C88" s="151" t="str">
        <f t="shared" si="24"/>
        <v>A.030.08.106</v>
      </c>
      <c r="D88" s="54" t="s">
        <v>1208</v>
      </c>
      <c r="E88" s="150" t="s">
        <v>352</v>
      </c>
      <c r="F88" s="153" t="str">
        <f t="shared" si="25"/>
        <v>Chlorine (European Chlor-Alkali Industry 2022)</v>
      </c>
      <c r="G88" s="277">
        <v>0.71</v>
      </c>
      <c r="H88" s="44">
        <f t="shared" si="26"/>
        <v>0.71</v>
      </c>
      <c r="I88"/>
      <c r="J88" s="294">
        <v>0.13957084183725862</v>
      </c>
      <c r="K88" s="44">
        <f t="shared" si="27"/>
        <v>0.13957084183725862</v>
      </c>
      <c r="L88" s="295">
        <v>1.6833667305245E-3</v>
      </c>
      <c r="M88" s="295">
        <v>3.138747510673412E-2</v>
      </c>
      <c r="N88" s="295">
        <v>0</v>
      </c>
      <c r="O88" s="295">
        <v>0.1065</v>
      </c>
      <c r="P88"/>
      <c r="Q88" s="212">
        <v>0</v>
      </c>
      <c r="R88"/>
      <c r="S88" s="156">
        <v>2.0900744999999998E-2</v>
      </c>
      <c r="T88" s="156">
        <v>2.0188686000000001E-2</v>
      </c>
      <c r="U88" s="156">
        <v>7.1205916999999999E-4</v>
      </c>
      <c r="V88" s="156">
        <v>0</v>
      </c>
      <c r="W88"/>
      <c r="X88" s="155">
        <v>2.9393650999999999E-5</v>
      </c>
      <c r="Y88" s="162" t="s">
        <v>363</v>
      </c>
      <c r="Z88" s="269" t="s">
        <v>1580</v>
      </c>
      <c r="AA88"/>
      <c r="AB88"/>
      <c r="AC88"/>
      <c r="AD88" s="278"/>
      <c r="AE88" s="269"/>
      <c r="AF88" s="48"/>
      <c r="AG88" s="48"/>
      <c r="AH88"/>
      <c r="AI88"/>
      <c r="AJ88"/>
    </row>
    <row r="89" spans="1:36" ht="13.8" customHeight="1">
      <c r="A89" t="s">
        <v>1581</v>
      </c>
      <c r="B89" s="188" t="s">
        <v>311</v>
      </c>
      <c r="C89" s="151" t="str">
        <f t="shared" si="24"/>
        <v>A.030.08.107</v>
      </c>
      <c r="D89" s="54" t="s">
        <v>1208</v>
      </c>
      <c r="E89" s="150" t="s">
        <v>352</v>
      </c>
      <c r="F89" s="153" t="str">
        <f t="shared" si="25"/>
        <v>Chlorine (average of USLCI - Plasticseurope - EU chlor-alkali ind.)</v>
      </c>
      <c r="G89" s="277">
        <v>0.76015246666666669</v>
      </c>
      <c r="H89" s="44">
        <f t="shared" si="26"/>
        <v>0.76015246666666669</v>
      </c>
      <c r="I89"/>
      <c r="J89" s="294">
        <v>0.15584776601959999</v>
      </c>
      <c r="K89" s="44">
        <f t="shared" si="27"/>
        <v>0.15584776601959999</v>
      </c>
      <c r="L89" s="295">
        <v>9.6407339010000006E-3</v>
      </c>
      <c r="M89" s="295">
        <v>2.6258121128599998E-2</v>
      </c>
      <c r="N89" s="295">
        <v>5.92604099E-3</v>
      </c>
      <c r="O89" s="295">
        <v>0.11402287</v>
      </c>
      <c r="P89"/>
      <c r="Q89" s="212">
        <v>6.6292236999999998</v>
      </c>
      <c r="R89"/>
      <c r="S89" s="156">
        <v>1.9843619999999999E-2</v>
      </c>
      <c r="T89" s="156">
        <v>1.8927520999999999E-2</v>
      </c>
      <c r="U89" s="156">
        <v>7.1406601000000003E-4</v>
      </c>
      <c r="V89" s="156">
        <v>2.0203351999999999E-4</v>
      </c>
      <c r="W89"/>
      <c r="X89" s="155">
        <v>5.0953240000000001E-5</v>
      </c>
      <c r="Y89" s="162" t="s">
        <v>363</v>
      </c>
      <c r="Z89" s="269" t="s">
        <v>1580</v>
      </c>
      <c r="AA89"/>
      <c r="AB89"/>
      <c r="AC89"/>
      <c r="AD89" s="278"/>
      <c r="AE89" s="269"/>
      <c r="AF89" s="48"/>
      <c r="AG89" s="48"/>
      <c r="AH89"/>
      <c r="AI89"/>
      <c r="AJ89"/>
    </row>
    <row r="90" spans="1:36" ht="13.8" customHeight="1">
      <c r="A90" t="s">
        <v>1582</v>
      </c>
      <c r="B90" s="188" t="s">
        <v>311</v>
      </c>
      <c r="C90" s="151" t="str">
        <f t="shared" si="24"/>
        <v>A.030.08.108</v>
      </c>
      <c r="D90" s="54" t="s">
        <v>1208</v>
      </c>
      <c r="E90" s="150" t="s">
        <v>352</v>
      </c>
      <c r="F90" s="153" t="str">
        <f t="shared" si="25"/>
        <v>Hydrogen - methane to hydrogen (SMR)</v>
      </c>
      <c r="G90" s="277">
        <v>11.756982000000001</v>
      </c>
      <c r="H90" s="44">
        <f t="shared" si="26"/>
        <v>11.756982000000001</v>
      </c>
      <c r="I90"/>
      <c r="J90" s="294">
        <v>1.9803210979104511</v>
      </c>
      <c r="K90" s="44">
        <f t="shared" si="27"/>
        <v>1.9803210979104511</v>
      </c>
      <c r="L90" s="295">
        <v>7.9544165220000004E-2</v>
      </c>
      <c r="M90" s="295">
        <v>0.11485973988999999</v>
      </c>
      <c r="N90" s="295">
        <v>2.2369892800451239E-2</v>
      </c>
      <c r="O90" s="295">
        <v>1.7635472999999999</v>
      </c>
      <c r="P90"/>
      <c r="Q90" s="212">
        <v>174.84674000000001</v>
      </c>
      <c r="R90"/>
      <c r="S90" s="156">
        <v>0.21860181000000001</v>
      </c>
      <c r="T90" s="156">
        <v>0.19718035</v>
      </c>
      <c r="U90" s="156">
        <v>9.2716802000000001E-3</v>
      </c>
      <c r="V90" s="156">
        <v>1.2149780000000001E-2</v>
      </c>
      <c r="W90"/>
      <c r="X90" s="155">
        <v>5.7664493000000004E-4</v>
      </c>
      <c r="Y90" s="165" t="s">
        <v>364</v>
      </c>
      <c r="Z90" s="269" t="s">
        <v>1583</v>
      </c>
      <c r="AA90"/>
      <c r="AB90"/>
      <c r="AC90"/>
      <c r="AD90" s="278"/>
      <c r="AE90" s="269"/>
      <c r="AG90" s="164"/>
      <c r="AH90"/>
      <c r="AI90"/>
      <c r="AJ90"/>
    </row>
    <row r="91" spans="1:36" ht="13.8" customHeight="1">
      <c r="A91" t="s">
        <v>1584</v>
      </c>
      <c r="B91" s="188" t="s">
        <v>311</v>
      </c>
      <c r="C91" s="151" t="str">
        <f t="shared" si="24"/>
        <v>A.030.08.109</v>
      </c>
      <c r="D91" s="54" t="s">
        <v>1208</v>
      </c>
      <c r="E91" s="150" t="s">
        <v>352</v>
      </c>
      <c r="F91" s="153" t="str">
        <f t="shared" si="25"/>
        <v>Nitrogen liquid</v>
      </c>
      <c r="G91" s="277">
        <v>0.21643757999999999</v>
      </c>
      <c r="H91" s="44">
        <f t="shared" si="26"/>
        <v>0.21643757999999999</v>
      </c>
      <c r="I91"/>
      <c r="J91" s="294">
        <v>4.3983838321524187E-2</v>
      </c>
      <c r="K91" s="44">
        <f t="shared" si="27"/>
        <v>4.3983838321524187E-2</v>
      </c>
      <c r="L91" s="295">
        <v>1.4757770518900001E-3</v>
      </c>
      <c r="M91" s="295">
        <v>2.9682145635E-3</v>
      </c>
      <c r="N91" s="295">
        <v>7.0742097061341899E-3</v>
      </c>
      <c r="O91" s="295">
        <v>3.2465636999999999E-2</v>
      </c>
      <c r="P91"/>
      <c r="Q91" s="212">
        <v>4.1236594999999996</v>
      </c>
      <c r="R91"/>
      <c r="S91" s="156">
        <v>4.1317456000000002E-3</v>
      </c>
      <c r="T91" s="156">
        <v>3.8782106999999998E-3</v>
      </c>
      <c r="U91" s="156">
        <v>1.7505605999999999E-4</v>
      </c>
      <c r="V91" s="156">
        <v>7.8478825E-5</v>
      </c>
      <c r="W91"/>
      <c r="X91" s="155">
        <v>1.0991617E-5</v>
      </c>
      <c r="Y91" s="162" t="s">
        <v>365</v>
      </c>
      <c r="Z91" s="269" t="s">
        <v>1585</v>
      </c>
      <c r="AA91"/>
      <c r="AB91"/>
      <c r="AC91"/>
      <c r="AD91" s="318"/>
      <c r="AE91" s="269"/>
      <c r="AG91" s="164"/>
      <c r="AH91"/>
      <c r="AI91"/>
      <c r="AJ91"/>
    </row>
    <row r="92" spans="1:36" ht="13.8" customHeight="1">
      <c r="A92" t="s">
        <v>1586</v>
      </c>
      <c r="B92" s="188" t="s">
        <v>311</v>
      </c>
      <c r="C92" s="151" t="str">
        <f t="shared" si="24"/>
        <v>A.030.08.110</v>
      </c>
      <c r="D92" s="54" t="s">
        <v>1208</v>
      </c>
      <c r="E92" s="150" t="s">
        <v>352</v>
      </c>
      <c r="F92" s="153" t="str">
        <f t="shared" si="25"/>
        <v>Oxigen liquid</v>
      </c>
      <c r="G92" s="277">
        <v>0.31655604666666665</v>
      </c>
      <c r="H92" s="44">
        <f t="shared" si="26"/>
        <v>0.31655604666666665</v>
      </c>
      <c r="I92"/>
      <c r="J92" s="294">
        <v>6.4169404151514189E-2</v>
      </c>
      <c r="K92" s="44">
        <f t="shared" si="27"/>
        <v>6.4169404151514189E-2</v>
      </c>
      <c r="L92" s="295">
        <v>2.1153823318799999E-3</v>
      </c>
      <c r="M92" s="295">
        <v>4.2932535634999996E-3</v>
      </c>
      <c r="N92" s="295">
        <v>1.0277361256134191E-2</v>
      </c>
      <c r="O92" s="295">
        <v>4.7483406999999998E-2</v>
      </c>
      <c r="P92"/>
      <c r="Q92" s="212">
        <v>6.0345778000000001</v>
      </c>
      <c r="R92"/>
      <c r="S92" s="156">
        <v>6.0387095999999999E-3</v>
      </c>
      <c r="T92" s="156">
        <v>5.6693528000000002E-3</v>
      </c>
      <c r="U92" s="156">
        <v>2.5590427E-4</v>
      </c>
      <c r="V92" s="156">
        <v>1.1345250000000001E-4</v>
      </c>
      <c r="W92"/>
      <c r="X92" s="155">
        <v>1.6063388999999999E-5</v>
      </c>
      <c r="Y92" s="166" t="s">
        <v>364</v>
      </c>
      <c r="Z92" s="269" t="s">
        <v>1587</v>
      </c>
      <c r="AA92"/>
      <c r="AB92"/>
      <c r="AC92"/>
      <c r="AD92" s="278"/>
      <c r="AE92" s="269"/>
      <c r="AF92" s="48"/>
      <c r="AG92" s="164"/>
      <c r="AH92"/>
      <c r="AI92"/>
      <c r="AJ92"/>
    </row>
    <row r="93" spans="1:36" ht="13.8" customHeight="1">
      <c r="A93" t="s">
        <v>1588</v>
      </c>
      <c r="B93" s="188" t="s">
        <v>311</v>
      </c>
      <c r="C93" s="151" t="str">
        <f t="shared" si="24"/>
        <v>A.030.08.111</v>
      </c>
      <c r="D93" s="54" t="s">
        <v>1208</v>
      </c>
      <c r="E93" s="150" t="s">
        <v>352</v>
      </c>
      <c r="F93" s="153" t="str">
        <f t="shared" si="25"/>
        <v>Hydrogen - PEM electrolyzer - electricity from grid average</v>
      </c>
      <c r="G93" s="277">
        <v>25.365014666666667</v>
      </c>
      <c r="H93" s="44">
        <f t="shared" si="26"/>
        <v>25.365014666666667</v>
      </c>
      <c r="I93"/>
      <c r="J93" s="294">
        <v>5.1140133219999999</v>
      </c>
      <c r="K93" s="44">
        <f t="shared" si="27"/>
        <v>5.1140133219999999</v>
      </c>
      <c r="L93" s="295">
        <v>0.16204400300000002</v>
      </c>
      <c r="M93" s="295">
        <v>0.33569861000000001</v>
      </c>
      <c r="N93" s="295">
        <v>0.811518509</v>
      </c>
      <c r="O93" s="295">
        <v>3.8047521999999998</v>
      </c>
      <c r="P93"/>
      <c r="Q93" s="212">
        <v>484.13114000000002</v>
      </c>
      <c r="R93"/>
      <c r="S93" s="156">
        <v>0.48312934000000002</v>
      </c>
      <c r="T93" s="156">
        <v>0.45378585999999999</v>
      </c>
      <c r="U93" s="156">
        <v>2.0482894000000001E-2</v>
      </c>
      <c r="V93" s="156">
        <v>8.8605809999999993E-3</v>
      </c>
      <c r="W93"/>
      <c r="X93" s="155">
        <v>1.2849334E-3</v>
      </c>
      <c r="Y93" s="166"/>
      <c r="Z93" s="269" t="s">
        <v>1583</v>
      </c>
      <c r="AA93"/>
      <c r="AB93"/>
      <c r="AC93"/>
      <c r="AD93" s="171"/>
      <c r="AE93" s="269"/>
      <c r="AG93" s="164"/>
      <c r="AH93"/>
      <c r="AI93"/>
      <c r="AJ93"/>
    </row>
    <row r="94" spans="1:36" ht="13.8" customHeight="1">
      <c r="A94" t="s">
        <v>1589</v>
      </c>
      <c r="B94" s="188" t="s">
        <v>311</v>
      </c>
      <c r="C94" s="151" t="str">
        <f t="shared" si="24"/>
        <v>A.030.08.112</v>
      </c>
      <c r="D94" s="54" t="s">
        <v>1208</v>
      </c>
      <c r="E94" s="150" t="s">
        <v>352</v>
      </c>
      <c r="F94" s="153" t="str">
        <f t="shared" si="25"/>
        <v>Hydrogen - PEM electrolyzer - electricity from offshore wind</v>
      </c>
      <c r="G94" s="277">
        <v>0.61300058000000002</v>
      </c>
      <c r="H94" s="44">
        <f t="shared" si="26"/>
        <v>0.61300058000000002</v>
      </c>
      <c r="I94"/>
      <c r="J94" s="294">
        <v>0.18761649285164786</v>
      </c>
      <c r="K94" s="44">
        <f t="shared" si="27"/>
        <v>0.18761649285164786</v>
      </c>
      <c r="L94" s="295">
        <v>9.8809499399999997E-3</v>
      </c>
      <c r="M94" s="295">
        <v>2.5781106764400003E-2</v>
      </c>
      <c r="N94" s="295">
        <v>6.0004349147247858E-2</v>
      </c>
      <c r="O94" s="295">
        <v>9.1950087E-2</v>
      </c>
      <c r="P94"/>
      <c r="Q94" s="212">
        <v>209.84914000000001</v>
      </c>
      <c r="R94"/>
      <c r="S94" s="156">
        <v>1.4468065E-2</v>
      </c>
      <c r="T94" s="156">
        <v>1.3414074E-2</v>
      </c>
      <c r="U94" s="156">
        <v>5.4088170000000002E-4</v>
      </c>
      <c r="V94" s="156">
        <v>5.1310907999999999E-4</v>
      </c>
      <c r="W94"/>
      <c r="X94" s="155">
        <v>4.0550153000000002E-5</v>
      </c>
      <c r="Y94" s="166"/>
      <c r="Z94" s="269" t="s">
        <v>1583</v>
      </c>
      <c r="AA94"/>
      <c r="AB94"/>
      <c r="AC94"/>
      <c r="AD94" s="171"/>
      <c r="AE94" s="269"/>
      <c r="AF94" s="48"/>
      <c r="AG94" s="48"/>
      <c r="AH94"/>
      <c r="AI94"/>
      <c r="AJ94"/>
    </row>
    <row r="95" spans="1:36" ht="13.8" customHeight="1">
      <c r="A95" t="s">
        <v>1590</v>
      </c>
      <c r="B95" s="188" t="s">
        <v>311</v>
      </c>
      <c r="C95" s="151" t="str">
        <f t="shared" si="24"/>
        <v>A.030.08.113</v>
      </c>
      <c r="D95" s="54" t="s">
        <v>1208</v>
      </c>
      <c r="E95" s="150" t="s">
        <v>352</v>
      </c>
      <c r="F95" s="153" t="str">
        <f t="shared" si="25"/>
        <v>Hydrogen liquefaction - electricity from the grid average</v>
      </c>
      <c r="G95" s="277">
        <v>3.1131838666666667</v>
      </c>
      <c r="H95" s="44">
        <f t="shared" si="26"/>
        <v>3.1131838666666667</v>
      </c>
      <c r="I95"/>
      <c r="J95" s="294">
        <v>0.62767019599999996</v>
      </c>
      <c r="K95" s="44">
        <f t="shared" si="27"/>
        <v>0.62767019599999996</v>
      </c>
      <c r="L95" s="295">
        <v>1.98885265E-2</v>
      </c>
      <c r="M95" s="295">
        <v>4.1202084999999999E-2</v>
      </c>
      <c r="N95" s="295">
        <v>9.9602004499999994E-2</v>
      </c>
      <c r="O95" s="295">
        <v>0.46697758</v>
      </c>
      <c r="P95"/>
      <c r="Q95" s="212">
        <v>59.420003000000001</v>
      </c>
      <c r="R95"/>
      <c r="S95" s="156">
        <v>5.9297046999999999E-2</v>
      </c>
      <c r="T95" s="156">
        <v>5.5695565000000002E-2</v>
      </c>
      <c r="U95" s="156">
        <v>2.5139750999999999E-3</v>
      </c>
      <c r="V95" s="156">
        <v>1.0875065E-3</v>
      </c>
      <c r="W95"/>
      <c r="X95" s="155">
        <v>1.5770675000000001E-4</v>
      </c>
      <c r="Y95" s="166"/>
      <c r="Z95" s="269" t="s">
        <v>1583</v>
      </c>
      <c r="AA95"/>
      <c r="AB95"/>
      <c r="AC95"/>
      <c r="AD95" s="171"/>
      <c r="AE95" s="269"/>
      <c r="AF95" s="48"/>
      <c r="AG95" s="48"/>
      <c r="AH95"/>
      <c r="AI95"/>
      <c r="AJ95"/>
    </row>
    <row r="96" spans="1:36" ht="13.8" customHeight="1">
      <c r="A96" t="s">
        <v>3472</v>
      </c>
      <c r="B96" s="188"/>
      <c r="C96" s="151"/>
      <c r="D96" s="54"/>
      <c r="E96" s="150"/>
      <c r="F96" s="153"/>
      <c r="G96" s="277">
        <v>1.7700000000000002</v>
      </c>
      <c r="H96" s="44"/>
      <c r="I96"/>
      <c r="J96" s="294">
        <v>0.39458711549000003</v>
      </c>
      <c r="K96" s="44"/>
      <c r="L96" s="295">
        <v>6.3330037089999999E-2</v>
      </c>
      <c r="M96" s="295">
        <v>5.4163953399999999E-2</v>
      </c>
      <c r="N96" s="295">
        <v>1.1593124999999999E-2</v>
      </c>
      <c r="O96" s="295">
        <v>0.26550000000000001</v>
      </c>
      <c r="P96"/>
      <c r="Q96" s="212">
        <v>76.814999999999998</v>
      </c>
      <c r="R96"/>
      <c r="S96" s="156">
        <v>3.4344483000000002E-2</v>
      </c>
      <c r="T96" s="156">
        <v>2.7446147000000001E-2</v>
      </c>
      <c r="U96" s="156">
        <v>1.4480176E-3</v>
      </c>
      <c r="V96" s="156">
        <v>5.4503190000000003E-3</v>
      </c>
      <c r="W96"/>
      <c r="X96" s="155">
        <v>1.5755993000000001E-4</v>
      </c>
      <c r="Y96" s="166"/>
      <c r="Z96" s="269"/>
      <c r="AA96"/>
      <c r="AB96"/>
      <c r="AC96"/>
      <c r="AD96" s="171"/>
      <c r="AE96" s="269"/>
      <c r="AF96" s="48"/>
      <c r="AG96" s="48"/>
      <c r="AH96"/>
      <c r="AI96"/>
      <c r="AJ96"/>
    </row>
    <row r="97" spans="1:36" ht="13.8" customHeight="1">
      <c r="B97" s="188"/>
      <c r="C97" s="151"/>
      <c r="D97" s="51" t="s">
        <v>1209</v>
      </c>
      <c r="E97" s="150"/>
      <c r="F97"/>
      <c r="H97" s="44"/>
      <c r="I97"/>
      <c r="J97" s="44"/>
      <c r="K97" s="44"/>
      <c r="L97" s="44"/>
      <c r="P97"/>
      <c r="Q97" s="212"/>
      <c r="R97"/>
      <c r="S97"/>
      <c r="T97"/>
      <c r="U97"/>
      <c r="V97"/>
      <c r="W97"/>
      <c r="X97"/>
      <c r="Z97" s="269"/>
      <c r="AA97"/>
      <c r="AB97"/>
      <c r="AC97"/>
      <c r="AD97" s="53"/>
      <c r="AE97" s="269"/>
      <c r="AF97" s="48"/>
      <c r="AG97" s="48"/>
      <c r="AH97"/>
      <c r="AI97"/>
      <c r="AJ97"/>
    </row>
    <row r="98" spans="1:36" ht="13.8" customHeight="1">
      <c r="A98" t="s">
        <v>497</v>
      </c>
      <c r="B98" s="188" t="s">
        <v>311</v>
      </c>
      <c r="C98" s="151" t="str">
        <f t="shared" ref="C98:C134" si="28">MID(A98,1,12)</f>
        <v>A.030.10.101</v>
      </c>
      <c r="D98" s="54" t="s">
        <v>1209</v>
      </c>
      <c r="E98" s="150" t="s">
        <v>352</v>
      </c>
      <c r="F98" s="153" t="str">
        <f t="shared" ref="F98:F134" si="29">MID(A98, 21,85)</f>
        <v>Ammonia</v>
      </c>
      <c r="G98" s="277">
        <v>2.3434218666666666</v>
      </c>
      <c r="H98" s="44">
        <f t="shared" ref="H98:H134" si="30">G98</f>
        <v>2.3434218666666666</v>
      </c>
      <c r="I98"/>
      <c r="J98" s="294">
        <v>0.351574651700231</v>
      </c>
      <c r="K98" s="44">
        <f t="shared" ref="K98:K134" si="31">J98</f>
        <v>0.351574651700231</v>
      </c>
      <c r="L98" s="295">
        <v>2.3149865930000002E-5</v>
      </c>
      <c r="M98" s="295">
        <v>3.3176232110999999E-5</v>
      </c>
      <c r="N98" s="295">
        <v>5.0456021900000001E-6</v>
      </c>
      <c r="O98" s="295">
        <v>0.35151327999999998</v>
      </c>
      <c r="P98"/>
      <c r="Q98" s="212">
        <v>5.0701314999999997E-2</v>
      </c>
      <c r="R98"/>
      <c r="S98" s="156">
        <v>3.8056181000000001E-2</v>
      </c>
      <c r="T98" s="156">
        <v>3.6278215000000003E-2</v>
      </c>
      <c r="U98" s="156">
        <v>1.7744012E-3</v>
      </c>
      <c r="V98" s="156">
        <v>3.5641483000000002E-6</v>
      </c>
      <c r="W98"/>
      <c r="X98" s="155">
        <v>6.5412681000000006E-5</v>
      </c>
      <c r="Y98" s="162" t="s">
        <v>362</v>
      </c>
      <c r="Z98" s="273" t="s">
        <v>2148</v>
      </c>
      <c r="AA98"/>
      <c r="AB98"/>
      <c r="AC98"/>
      <c r="AD98" s="278"/>
      <c r="AE98" s="273"/>
      <c r="AF98" s="161"/>
      <c r="AG98" s="48"/>
      <c r="AH98"/>
      <c r="AI98"/>
      <c r="AJ98"/>
    </row>
    <row r="99" spans="1:36" ht="13.8" customHeight="1">
      <c r="A99" t="s">
        <v>498</v>
      </c>
      <c r="B99" s="188" t="s">
        <v>311</v>
      </c>
      <c r="C99" s="151" t="str">
        <f t="shared" si="28"/>
        <v>A.030.10.103</v>
      </c>
      <c r="D99" s="54" t="s">
        <v>1209</v>
      </c>
      <c r="E99" s="150" t="s">
        <v>352</v>
      </c>
      <c r="F99" s="153" t="str">
        <f t="shared" si="29"/>
        <v>Carbon black</v>
      </c>
      <c r="G99" s="277">
        <v>3.2493729333333334</v>
      </c>
      <c r="H99" s="44">
        <f t="shared" si="30"/>
        <v>3.2493729333333334</v>
      </c>
      <c r="I99"/>
      <c r="J99" s="294">
        <v>0.69761635393400001</v>
      </c>
      <c r="K99" s="44">
        <f t="shared" si="31"/>
        <v>0.69761635393400001</v>
      </c>
      <c r="L99" s="295">
        <v>7.016574757000002E-2</v>
      </c>
      <c r="M99" s="295">
        <v>0.12894434166400001</v>
      </c>
      <c r="N99" s="295">
        <v>1.1100324699999999E-2</v>
      </c>
      <c r="O99" s="295">
        <v>0.48740593999999998</v>
      </c>
      <c r="P99"/>
      <c r="Q99" s="212">
        <v>111.54289</v>
      </c>
      <c r="R99"/>
      <c r="S99" s="156">
        <v>8.4587659999999995E-2</v>
      </c>
      <c r="T99" s="156">
        <v>7.3707285999999997E-2</v>
      </c>
      <c r="U99" s="156">
        <v>3.0392481000000001E-3</v>
      </c>
      <c r="V99" s="156">
        <v>7.8411261999999995E-3</v>
      </c>
      <c r="W99"/>
      <c r="X99" s="155">
        <v>2.6877199000000001E-4</v>
      </c>
      <c r="Y99" s="165" t="s">
        <v>364</v>
      </c>
      <c r="Z99" s="271" t="s">
        <v>2149</v>
      </c>
      <c r="AA99"/>
      <c r="AB99"/>
      <c r="AC99"/>
      <c r="AD99" s="318"/>
      <c r="AE99" s="271"/>
      <c r="AF99" s="161"/>
      <c r="AG99" s="161"/>
      <c r="AH99"/>
      <c r="AI99"/>
      <c r="AJ99"/>
    </row>
    <row r="100" spans="1:36" ht="13.8" customHeight="1">
      <c r="A100" t="s">
        <v>499</v>
      </c>
      <c r="B100" s="188" t="s">
        <v>311</v>
      </c>
      <c r="C100" s="151" t="str">
        <f t="shared" si="28"/>
        <v>A.030.10.105</v>
      </c>
      <c r="D100" s="54" t="s">
        <v>1209</v>
      </c>
      <c r="E100" s="150" t="s">
        <v>352</v>
      </c>
      <c r="F100" s="153" t="str">
        <f t="shared" si="29"/>
        <v>Cobalt oxide (CoO)</v>
      </c>
      <c r="G100" s="277">
        <v>24.182031333333335</v>
      </c>
      <c r="H100" s="44">
        <f t="shared" si="30"/>
        <v>24.182031333333335</v>
      </c>
      <c r="I100"/>
      <c r="J100" s="294">
        <v>34.290173021000001</v>
      </c>
      <c r="K100" s="44">
        <f t="shared" si="31"/>
        <v>34.290173021000001</v>
      </c>
      <c r="L100" s="295">
        <v>0.86453760099999988</v>
      </c>
      <c r="M100" s="295">
        <v>3.48999521</v>
      </c>
      <c r="N100" s="295">
        <v>26.308335509999999</v>
      </c>
      <c r="O100" s="295">
        <v>3.6273046999999998</v>
      </c>
      <c r="P100"/>
      <c r="Q100" s="212">
        <v>126.44531000000001</v>
      </c>
      <c r="R100"/>
      <c r="S100" s="156">
        <v>8.4624401000000002</v>
      </c>
      <c r="T100" s="156">
        <v>8.4152345999999998</v>
      </c>
      <c r="U100" s="156">
        <v>4.1694271999999998E-2</v>
      </c>
      <c r="V100" s="156">
        <v>5.5111874999999996E-3</v>
      </c>
      <c r="W100"/>
      <c r="X100" s="155">
        <v>2.7328094999999998E-3</v>
      </c>
      <c r="Y100" s="162" t="s">
        <v>366</v>
      </c>
      <c r="Z100" s="271" t="s">
        <v>2150</v>
      </c>
      <c r="AA100"/>
      <c r="AB100"/>
      <c r="AC100"/>
      <c r="AD100" s="278"/>
      <c r="AE100" s="271"/>
      <c r="AF100" s="48"/>
      <c r="AG100" s="48"/>
      <c r="AH100"/>
      <c r="AI100"/>
      <c r="AJ100"/>
    </row>
    <row r="101" spans="1:36" ht="13.8" customHeight="1">
      <c r="A101" t="s">
        <v>500</v>
      </c>
      <c r="B101" s="188" t="s">
        <v>311</v>
      </c>
      <c r="C101" s="151" t="str">
        <f t="shared" si="28"/>
        <v>A.030.10.106</v>
      </c>
      <c r="D101" s="54" t="s">
        <v>1209</v>
      </c>
      <c r="E101" s="150" t="s">
        <v>352</v>
      </c>
      <c r="F101" s="153" t="str">
        <f t="shared" si="29"/>
        <v>Graphite for batteries</v>
      </c>
      <c r="G101" s="277">
        <v>9.1702553333333352</v>
      </c>
      <c r="H101" s="44">
        <f t="shared" si="30"/>
        <v>9.1702553333333352</v>
      </c>
      <c r="I101"/>
      <c r="J101" s="294">
        <v>1.569641224655</v>
      </c>
      <c r="K101" s="44">
        <f t="shared" si="31"/>
        <v>1.569641224655</v>
      </c>
      <c r="L101" s="295">
        <v>8.0481688989999994E-2</v>
      </c>
      <c r="M101" s="295">
        <v>0.10393066450499999</v>
      </c>
      <c r="N101" s="295">
        <v>9.6905711599999996E-3</v>
      </c>
      <c r="O101" s="295">
        <v>1.3755383000000001</v>
      </c>
      <c r="P101"/>
      <c r="Q101" s="212">
        <v>122.25628</v>
      </c>
      <c r="R101"/>
      <c r="S101" s="156">
        <v>0.17059173</v>
      </c>
      <c r="T101" s="156">
        <v>0.15731714999999999</v>
      </c>
      <c r="U101" s="156">
        <v>7.5245898999999998E-3</v>
      </c>
      <c r="V101" s="156">
        <v>5.7499889E-3</v>
      </c>
      <c r="W101"/>
      <c r="X101" s="155">
        <v>4.4768586E-4</v>
      </c>
      <c r="Y101" s="165" t="s">
        <v>364</v>
      </c>
      <c r="Z101" s="271" t="s">
        <v>2151</v>
      </c>
      <c r="AA101"/>
      <c r="AB101"/>
      <c r="AC101"/>
      <c r="AD101" s="318"/>
      <c r="AE101" s="271"/>
      <c r="AF101" s="48"/>
      <c r="AG101" s="55"/>
      <c r="AH101"/>
      <c r="AI101"/>
      <c r="AJ101"/>
    </row>
    <row r="102" spans="1:36" ht="13.8" customHeight="1">
      <c r="A102" t="s">
        <v>1591</v>
      </c>
      <c r="B102" s="188" t="s">
        <v>311</v>
      </c>
      <c r="C102" s="151" t="str">
        <f t="shared" si="28"/>
        <v>A.030.10.107</v>
      </c>
      <c r="D102" s="54" t="s">
        <v>1209</v>
      </c>
      <c r="E102" s="150" t="s">
        <v>352</v>
      </c>
      <c r="F102" s="153" t="str">
        <f t="shared" si="29"/>
        <v>H2O2 - hydrogen peroxide 70% in H2O</v>
      </c>
      <c r="G102" s="277">
        <v>0.53405606666666672</v>
      </c>
      <c r="H102" s="44">
        <f t="shared" si="30"/>
        <v>0.53405606666666672</v>
      </c>
      <c r="I102"/>
      <c r="J102" s="294">
        <v>8.965119416985852E-2</v>
      </c>
      <c r="K102" s="44">
        <f t="shared" si="31"/>
        <v>8.965119416985852E-2</v>
      </c>
      <c r="L102" s="295">
        <v>1.2928678177619999E-3</v>
      </c>
      <c r="M102" s="295">
        <v>8.2499163520965198E-3</v>
      </c>
      <c r="N102" s="295">
        <v>0</v>
      </c>
      <c r="O102" s="295">
        <v>8.0108410000000005E-2</v>
      </c>
      <c r="P102"/>
      <c r="Q102" s="212">
        <v>7.7547480000000002</v>
      </c>
      <c r="R102"/>
      <c r="S102" s="156">
        <v>1.1516792E-2</v>
      </c>
      <c r="T102" s="156">
        <v>1.0513784999999999E-2</v>
      </c>
      <c r="U102" s="156">
        <v>4.4931849999999999E-4</v>
      </c>
      <c r="V102" s="156">
        <v>5.5368900999999996E-4</v>
      </c>
      <c r="W102"/>
      <c r="X102" s="155">
        <v>2.6555226000000001E-5</v>
      </c>
      <c r="Y102" s="162" t="s">
        <v>362</v>
      </c>
      <c r="Z102" s="273" t="s">
        <v>2152</v>
      </c>
      <c r="AA102"/>
      <c r="AB102"/>
      <c r="AC102"/>
      <c r="AD102" s="278"/>
      <c r="AE102" s="273"/>
      <c r="AF102" s="48"/>
      <c r="AG102" s="55"/>
      <c r="AH102"/>
      <c r="AI102"/>
      <c r="AJ102"/>
    </row>
    <row r="103" spans="1:36" ht="13.8" customHeight="1">
      <c r="A103" t="s">
        <v>501</v>
      </c>
      <c r="B103" s="188" t="s">
        <v>311</v>
      </c>
      <c r="C103" s="151" t="str">
        <f t="shared" si="28"/>
        <v>A.030.10.108</v>
      </c>
      <c r="D103" s="54" t="s">
        <v>1209</v>
      </c>
      <c r="E103" s="150" t="s">
        <v>352</v>
      </c>
      <c r="F103" s="153" t="str">
        <f t="shared" si="29"/>
        <v>Hydrogen Sulfide</v>
      </c>
      <c r="G103" s="277">
        <v>0.90941706666666666</v>
      </c>
      <c r="H103" s="44">
        <f t="shared" si="30"/>
        <v>0.90941706666666666</v>
      </c>
      <c r="I103"/>
      <c r="J103" s="294">
        <v>0.15440138791883157</v>
      </c>
      <c r="K103" s="44">
        <f t="shared" si="31"/>
        <v>0.15440138791883157</v>
      </c>
      <c r="L103" s="295">
        <v>6.1386559260000004E-3</v>
      </c>
      <c r="M103" s="295">
        <v>9.0110175477999994E-3</v>
      </c>
      <c r="N103" s="295">
        <v>2.8391544450315867E-3</v>
      </c>
      <c r="O103" s="295">
        <v>0.13641255999999999</v>
      </c>
      <c r="P103"/>
      <c r="Q103" s="212">
        <v>13.680171</v>
      </c>
      <c r="R103"/>
      <c r="S103" s="156">
        <v>1.6924636E-2</v>
      </c>
      <c r="T103" s="156">
        <v>1.5292327E-2</v>
      </c>
      <c r="U103" s="156">
        <v>7.1779285000000005E-4</v>
      </c>
      <c r="V103" s="156">
        <v>9.1451613000000001E-4</v>
      </c>
      <c r="W103"/>
      <c r="X103" s="155">
        <v>4.4656658999999997E-5</v>
      </c>
      <c r="Y103" s="162" t="s">
        <v>367</v>
      </c>
      <c r="Z103" s="271" t="s">
        <v>2153</v>
      </c>
      <c r="AA103"/>
      <c r="AB103"/>
      <c r="AC103"/>
      <c r="AD103" s="278"/>
      <c r="AE103" s="271"/>
      <c r="AF103" s="48"/>
      <c r="AG103" s="55"/>
      <c r="AH103"/>
      <c r="AI103"/>
      <c r="AJ103"/>
    </row>
    <row r="104" spans="1:36" ht="13.8" customHeight="1">
      <c r="A104" t="s">
        <v>1592</v>
      </c>
      <c r="B104" s="188" t="s">
        <v>311</v>
      </c>
      <c r="C104" s="151" t="str">
        <f t="shared" si="28"/>
        <v>A.030.10.109</v>
      </c>
      <c r="D104" s="54" t="s">
        <v>1209</v>
      </c>
      <c r="E104" s="150" t="s">
        <v>352</v>
      </c>
      <c r="F104" s="153" t="str">
        <f t="shared" si="29"/>
        <v>KOH - Potassium hydroxide</v>
      </c>
      <c r="G104" s="277">
        <v>1.6966309333333334</v>
      </c>
      <c r="H104" s="44">
        <f t="shared" si="30"/>
        <v>1.6966309333333334</v>
      </c>
      <c r="I104"/>
      <c r="J104" s="294">
        <v>0.34293087400669997</v>
      </c>
      <c r="K104" s="44">
        <f t="shared" si="31"/>
        <v>0.34293087400669997</v>
      </c>
      <c r="L104" s="295">
        <v>1.5310491024999999E-2</v>
      </c>
      <c r="M104" s="295">
        <v>4.2435194991700002E-2</v>
      </c>
      <c r="N104" s="295">
        <v>3.0690547990000001E-2</v>
      </c>
      <c r="O104" s="295">
        <v>0.25449463999999999</v>
      </c>
      <c r="P104"/>
      <c r="Q104" s="212">
        <v>27.916174000000002</v>
      </c>
      <c r="R104"/>
      <c r="S104" s="156">
        <v>3.7988622999999999E-2</v>
      </c>
      <c r="T104" s="156">
        <v>3.5488766999999997E-2</v>
      </c>
      <c r="U104" s="156">
        <v>1.4652145E-3</v>
      </c>
      <c r="V104" s="156">
        <v>1.0346409E-3</v>
      </c>
      <c r="W104"/>
      <c r="X104" s="155">
        <v>9.0213630999999998E-5</v>
      </c>
      <c r="Y104" s="162" t="s">
        <v>368</v>
      </c>
      <c r="Z104" s="271" t="s">
        <v>2154</v>
      </c>
      <c r="AA104"/>
      <c r="AB104"/>
      <c r="AC104"/>
      <c r="AD104" s="278"/>
      <c r="AE104" s="271"/>
      <c r="AF104" s="48"/>
      <c r="AG104" s="55"/>
      <c r="AH104"/>
      <c r="AI104"/>
      <c r="AJ104"/>
    </row>
    <row r="105" spans="1:36" ht="13.8" customHeight="1">
      <c r="A105" t="s">
        <v>2155</v>
      </c>
      <c r="B105" s="188" t="s">
        <v>311</v>
      </c>
      <c r="C105" s="151" t="str">
        <f t="shared" si="28"/>
        <v>A.030.10.110</v>
      </c>
      <c r="D105" s="54" t="s">
        <v>1209</v>
      </c>
      <c r="E105" s="150" t="s">
        <v>352</v>
      </c>
      <c r="F105" s="153" t="str">
        <f t="shared" si="29"/>
        <v>Hydrated lime (Ca(OH)2), without transport</v>
      </c>
      <c r="G105" s="277">
        <v>0.97724786666666674</v>
      </c>
      <c r="H105" s="44">
        <f t="shared" si="30"/>
        <v>0.97724786666666674</v>
      </c>
      <c r="I105"/>
      <c r="J105" s="294">
        <v>0.17815939317446805</v>
      </c>
      <c r="K105" s="44">
        <f t="shared" si="31"/>
        <v>0.17815939317446805</v>
      </c>
      <c r="L105" s="295">
        <v>6.3986988549999992E-3</v>
      </c>
      <c r="M105" s="295">
        <v>2.4012489956459999E-2</v>
      </c>
      <c r="N105" s="295">
        <v>1.1610243630080445E-3</v>
      </c>
      <c r="O105" s="295">
        <v>0.14658718000000001</v>
      </c>
      <c r="P105"/>
      <c r="Q105" s="212">
        <v>4.9295245999999997</v>
      </c>
      <c r="R105"/>
      <c r="S105" s="156">
        <v>2.2151831E-2</v>
      </c>
      <c r="T105" s="156">
        <v>2.0973235999999999E-2</v>
      </c>
      <c r="U105" s="156">
        <v>8.5032751999999999E-4</v>
      </c>
      <c r="V105" s="156">
        <v>3.2826783000000002E-4</v>
      </c>
      <c r="W105"/>
      <c r="X105" s="155">
        <v>4.0652270000000002E-5</v>
      </c>
      <c r="Y105" s="162" t="s">
        <v>369</v>
      </c>
      <c r="Z105" s="271" t="s">
        <v>2156</v>
      </c>
      <c r="AA105"/>
      <c r="AB105"/>
      <c r="AC105"/>
      <c r="AD105" s="278"/>
      <c r="AE105" s="271"/>
      <c r="AF105" s="48"/>
      <c r="AG105" s="55"/>
      <c r="AH105"/>
      <c r="AI105"/>
      <c r="AJ105"/>
    </row>
    <row r="106" spans="1:36" ht="13.8" customHeight="1">
      <c r="A106" t="s">
        <v>502</v>
      </c>
      <c r="B106" s="188" t="s">
        <v>311</v>
      </c>
      <c r="C106" s="151" t="str">
        <f t="shared" si="28"/>
        <v>A.030.10.111</v>
      </c>
      <c r="D106" s="54" t="s">
        <v>1209</v>
      </c>
      <c r="E106" s="150" t="s">
        <v>352</v>
      </c>
      <c r="F106" s="153" t="str">
        <f t="shared" si="29"/>
        <v>Manganese dioxide</v>
      </c>
      <c r="G106" s="277">
        <v>2.2603512666666665</v>
      </c>
      <c r="H106" s="44">
        <f t="shared" si="30"/>
        <v>2.2603512666666665</v>
      </c>
      <c r="I106"/>
      <c r="J106" s="294">
        <v>1.053641601934</v>
      </c>
      <c r="K106" s="44">
        <f t="shared" si="31"/>
        <v>1.053641601934</v>
      </c>
      <c r="L106" s="295">
        <v>9.3500231400000008E-2</v>
      </c>
      <c r="M106" s="295">
        <v>0.27670033753399997</v>
      </c>
      <c r="N106" s="295">
        <v>0.34438834299999999</v>
      </c>
      <c r="O106" s="295">
        <v>0.33905268999999999</v>
      </c>
      <c r="P106"/>
      <c r="Q106" s="212">
        <v>-7.0871295999999999</v>
      </c>
      <c r="R106"/>
      <c r="S106" s="156">
        <v>0.81641083000000003</v>
      </c>
      <c r="T106" s="156">
        <v>0.81412788000000003</v>
      </c>
      <c r="U106" s="156">
        <v>3.0240625999999999E-3</v>
      </c>
      <c r="V106" s="156">
        <v>-7.4111428000000004E-4</v>
      </c>
      <c r="W106"/>
      <c r="X106" s="155">
        <v>2.5455760000000002E-4</v>
      </c>
      <c r="Y106" s="162" t="s">
        <v>370</v>
      </c>
      <c r="Z106" s="271" t="s">
        <v>2157</v>
      </c>
      <c r="AA106"/>
      <c r="AB106"/>
      <c r="AC106"/>
      <c r="AD106" s="278"/>
      <c r="AE106" s="271"/>
      <c r="AF106" s="48"/>
      <c r="AG106" s="55"/>
      <c r="AH106"/>
      <c r="AI106"/>
      <c r="AJ106"/>
    </row>
    <row r="107" spans="1:36" ht="13.8" customHeight="1">
      <c r="A107" t="s">
        <v>503</v>
      </c>
      <c r="B107" s="188" t="s">
        <v>311</v>
      </c>
      <c r="C107" s="151" t="str">
        <f t="shared" si="28"/>
        <v>A.030.10.112</v>
      </c>
      <c r="D107" s="54" t="s">
        <v>1209</v>
      </c>
      <c r="E107" s="150" t="s">
        <v>352</v>
      </c>
      <c r="F107" s="153" t="str">
        <f t="shared" si="29"/>
        <v>Nickel in FerroNickel (27%)</v>
      </c>
      <c r="G107" s="277">
        <v>45.095508000000002</v>
      </c>
      <c r="H107" s="44">
        <f t="shared" si="30"/>
        <v>45.095508000000002</v>
      </c>
      <c r="I107"/>
      <c r="J107" s="294">
        <v>22.189434629035489</v>
      </c>
      <c r="K107" s="44">
        <f t="shared" si="31"/>
        <v>22.189434629035489</v>
      </c>
      <c r="L107" s="295">
        <v>0.1037207410475</v>
      </c>
      <c r="M107" s="295">
        <v>1.7931176465879899</v>
      </c>
      <c r="N107" s="295">
        <v>13.528270041399999</v>
      </c>
      <c r="O107" s="295">
        <v>6.7643262000000002</v>
      </c>
      <c r="P107"/>
      <c r="Q107" s="212">
        <v>1.2544489999999999</v>
      </c>
      <c r="R107"/>
      <c r="S107" s="156">
        <v>1.264105</v>
      </c>
      <c r="T107" s="156">
        <v>1.2151365999999999</v>
      </c>
      <c r="U107" s="156">
        <v>4.4111341999999998E-2</v>
      </c>
      <c r="V107" s="156">
        <v>4.8570877999999998E-3</v>
      </c>
      <c r="W107"/>
      <c r="X107" s="155">
        <v>1.8263791E-3</v>
      </c>
      <c r="Y107" s="162" t="s">
        <v>371</v>
      </c>
      <c r="Z107" s="272" t="s">
        <v>1593</v>
      </c>
      <c r="AA107"/>
      <c r="AB107"/>
      <c r="AC107"/>
      <c r="AD107" s="278"/>
      <c r="AE107" s="272"/>
      <c r="AF107" s="48"/>
      <c r="AG107" s="55"/>
      <c r="AH107"/>
      <c r="AI107"/>
      <c r="AJ107"/>
    </row>
    <row r="108" spans="1:36" ht="13.8" customHeight="1">
      <c r="A108" t="s">
        <v>504</v>
      </c>
      <c r="B108" s="188" t="s">
        <v>311</v>
      </c>
      <c r="C108" s="151" t="str">
        <f t="shared" si="28"/>
        <v>A.030.10.113</v>
      </c>
      <c r="D108" s="54" t="s">
        <v>1209</v>
      </c>
      <c r="E108" s="150" t="s">
        <v>352</v>
      </c>
      <c r="F108" s="153" t="str">
        <f t="shared" si="29"/>
        <v>Nickel in Nickel Sufate (22%) for car batteries</v>
      </c>
      <c r="G108" s="277">
        <v>24.595508000000002</v>
      </c>
      <c r="H108" s="44">
        <f t="shared" si="30"/>
        <v>24.595508000000002</v>
      </c>
      <c r="I108"/>
      <c r="J108" s="294">
        <v>40.54634303164255</v>
      </c>
      <c r="K108" s="44">
        <f t="shared" si="31"/>
        <v>40.54634303164255</v>
      </c>
      <c r="L108" s="295">
        <v>0.93115608571280006</v>
      </c>
      <c r="M108" s="295">
        <v>22.397590704529758</v>
      </c>
      <c r="N108" s="295">
        <v>13.528270041399999</v>
      </c>
      <c r="O108" s="295">
        <v>3.6893262</v>
      </c>
      <c r="P108"/>
      <c r="Q108" s="212">
        <v>1.2544489999999999</v>
      </c>
      <c r="R108"/>
      <c r="S108" s="156">
        <v>7.3050894</v>
      </c>
      <c r="T108" s="156">
        <v>7.1519221999999996</v>
      </c>
      <c r="U108" s="156">
        <v>0.1483101</v>
      </c>
      <c r="V108" s="156">
        <v>4.8570877999999998E-3</v>
      </c>
      <c r="W108"/>
      <c r="X108" s="155">
        <v>7.0994493000000004E-3</v>
      </c>
      <c r="Y108" s="162" t="s">
        <v>371</v>
      </c>
      <c r="Z108" s="269" t="s">
        <v>1593</v>
      </c>
      <c r="AA108"/>
      <c r="AB108"/>
      <c r="AC108"/>
      <c r="AD108" s="278"/>
      <c r="AE108" s="269"/>
      <c r="AF108" s="48"/>
      <c r="AG108" s="55"/>
      <c r="AH108"/>
      <c r="AI108"/>
      <c r="AJ108"/>
    </row>
    <row r="109" spans="1:36" ht="13.8" customHeight="1">
      <c r="A109" t="s">
        <v>2158</v>
      </c>
      <c r="B109" s="188" t="s">
        <v>311</v>
      </c>
      <c r="C109" s="151" t="str">
        <f t="shared" si="28"/>
        <v>A.030.10.114</v>
      </c>
      <c r="D109" s="54" t="s">
        <v>1209</v>
      </c>
      <c r="E109" s="150" t="s">
        <v>352</v>
      </c>
      <c r="F109" s="153" t="str">
        <f t="shared" si="29"/>
        <v>Quicklime  (CaO), without transport</v>
      </c>
      <c r="G109" s="277">
        <v>1.2689950666666667</v>
      </c>
      <c r="H109" s="44">
        <f t="shared" si="30"/>
        <v>1.2689950666666667</v>
      </c>
      <c r="I109"/>
      <c r="J109" s="294">
        <v>0.23126962983324234</v>
      </c>
      <c r="K109" s="44">
        <f t="shared" si="31"/>
        <v>0.23126962983324234</v>
      </c>
      <c r="L109" s="295">
        <v>8.308989369E-3</v>
      </c>
      <c r="M109" s="295">
        <v>3.1182961529150004E-2</v>
      </c>
      <c r="N109" s="295">
        <v>1.4284189350923472E-3</v>
      </c>
      <c r="O109" s="295">
        <v>0.19034925999999999</v>
      </c>
      <c r="P109"/>
      <c r="Q109" s="212">
        <v>6.3989646999999996</v>
      </c>
      <c r="R109"/>
      <c r="S109" s="156">
        <v>2.8765603000000001E-2</v>
      </c>
      <c r="T109" s="156">
        <v>2.7235142E-2</v>
      </c>
      <c r="U109" s="156">
        <v>1.1041938999999999E-3</v>
      </c>
      <c r="V109" s="156">
        <v>4.2626666999999999E-4</v>
      </c>
      <c r="W109"/>
      <c r="X109" s="155">
        <v>5.2787153E-5</v>
      </c>
      <c r="Y109" s="162" t="s">
        <v>369</v>
      </c>
      <c r="Z109" s="271" t="s">
        <v>2159</v>
      </c>
      <c r="AA109"/>
      <c r="AB109"/>
      <c r="AC109"/>
      <c r="AD109" s="278"/>
      <c r="AE109" s="271"/>
      <c r="AF109" s="48"/>
      <c r="AG109" s="55"/>
      <c r="AH109"/>
      <c r="AI109"/>
      <c r="AJ109"/>
    </row>
    <row r="110" spans="1:36" ht="13.8" customHeight="1">
      <c r="A110" t="s">
        <v>505</v>
      </c>
      <c r="B110" s="188" t="s">
        <v>311</v>
      </c>
      <c r="C110" s="151" t="str">
        <f t="shared" si="28"/>
        <v>A.030.10.115</v>
      </c>
      <c r="D110" s="54" t="s">
        <v>1209</v>
      </c>
      <c r="E110" s="150" t="s">
        <v>352</v>
      </c>
      <c r="F110" s="153" t="str">
        <f t="shared" si="29"/>
        <v>Silicagel</v>
      </c>
      <c r="G110" s="277">
        <v>3.455141933333334</v>
      </c>
      <c r="H110" s="44">
        <f t="shared" si="30"/>
        <v>3.455141933333334</v>
      </c>
      <c r="I110"/>
      <c r="J110" s="294">
        <v>0.58252055084900001</v>
      </c>
      <c r="K110" s="44">
        <f t="shared" si="31"/>
        <v>0.58252055084900001</v>
      </c>
      <c r="L110" s="295">
        <v>2.4882841249999999E-2</v>
      </c>
      <c r="M110" s="295">
        <v>3.3218798899E-2</v>
      </c>
      <c r="N110" s="295">
        <v>6.1476206999999993E-3</v>
      </c>
      <c r="O110" s="295">
        <v>0.51827129000000005</v>
      </c>
      <c r="P110"/>
      <c r="Q110" s="212">
        <v>51.276116000000002</v>
      </c>
      <c r="R110"/>
      <c r="S110" s="156">
        <v>6.4102330999999999E-2</v>
      </c>
      <c r="T110" s="156">
        <v>5.7784699000000002E-2</v>
      </c>
      <c r="U110" s="156">
        <v>2.7201731999999998E-3</v>
      </c>
      <c r="V110" s="156">
        <v>3.5974587999999998E-3</v>
      </c>
      <c r="W110"/>
      <c r="X110" s="155">
        <v>1.6920856E-4</v>
      </c>
      <c r="Y110" s="162" t="s">
        <v>372</v>
      </c>
      <c r="Z110" s="271" t="s">
        <v>2160</v>
      </c>
      <c r="AA110"/>
      <c r="AB110"/>
      <c r="AC110"/>
      <c r="AD110" s="278"/>
      <c r="AE110" s="271"/>
      <c r="AF110" s="48"/>
      <c r="AG110" s="55"/>
      <c r="AH110"/>
      <c r="AI110"/>
      <c r="AJ110"/>
    </row>
    <row r="111" spans="1:36" ht="13.8" customHeight="1">
      <c r="A111" t="s">
        <v>1594</v>
      </c>
      <c r="B111" s="188" t="s">
        <v>311</v>
      </c>
      <c r="C111" s="151" t="str">
        <f t="shared" si="28"/>
        <v>A.030.10.116</v>
      </c>
      <c r="D111" s="54" t="s">
        <v>1209</v>
      </c>
      <c r="E111" s="150" t="s">
        <v>352</v>
      </c>
      <c r="F111" s="153" t="str">
        <f t="shared" si="29"/>
        <v>Sodium Carbonate  (soda Na2CO3)</v>
      </c>
      <c r="G111" s="277">
        <v>1.1394493333333333</v>
      </c>
      <c r="H111" s="44">
        <f t="shared" si="30"/>
        <v>1.1394493333333333</v>
      </c>
      <c r="I111"/>
      <c r="J111" s="294">
        <v>0.25675661226839996</v>
      </c>
      <c r="K111" s="44">
        <f t="shared" si="31"/>
        <v>0.25675661226839996</v>
      </c>
      <c r="L111" s="295">
        <v>1.8081751526000001E-2</v>
      </c>
      <c r="M111" s="295">
        <v>6.7209080252399994E-2</v>
      </c>
      <c r="N111" s="295">
        <v>5.4838049E-4</v>
      </c>
      <c r="O111" s="295">
        <v>0.1709174</v>
      </c>
      <c r="P111"/>
      <c r="Q111" s="212">
        <v>13.834676999999999</v>
      </c>
      <c r="R111"/>
      <c r="S111" s="156">
        <v>3.6118803999999997E-2</v>
      </c>
      <c r="T111" s="156">
        <v>3.3965810999999999E-2</v>
      </c>
      <c r="U111" s="156">
        <v>1.1712871000000001E-3</v>
      </c>
      <c r="V111" s="156">
        <v>9.8170618000000009E-4</v>
      </c>
      <c r="W111"/>
      <c r="X111" s="155">
        <v>6.9605066000000002E-5</v>
      </c>
      <c r="Y111" s="162" t="s">
        <v>373</v>
      </c>
      <c r="Z111" s="271" t="s">
        <v>2161</v>
      </c>
      <c r="AA111"/>
      <c r="AB111"/>
      <c r="AC111"/>
      <c r="AD111" s="278"/>
      <c r="AE111" s="271"/>
      <c r="AF111" s="48"/>
      <c r="AG111" s="55"/>
      <c r="AH111"/>
      <c r="AI111"/>
      <c r="AJ111"/>
    </row>
    <row r="112" spans="1:36" ht="13.8" customHeight="1">
      <c r="A112" t="s">
        <v>506</v>
      </c>
      <c r="B112" s="188" t="s">
        <v>311</v>
      </c>
      <c r="C112" s="151" t="str">
        <f t="shared" si="28"/>
        <v>A.030.10.117</v>
      </c>
      <c r="D112" s="54" t="s">
        <v>1209</v>
      </c>
      <c r="E112" s="150" t="s">
        <v>352</v>
      </c>
      <c r="F112" s="153" t="str">
        <f t="shared" si="29"/>
        <v>Sodium Chloride (US)</v>
      </c>
      <c r="G112" s="277">
        <v>0.15888931333333334</v>
      </c>
      <c r="H112" s="44">
        <f t="shared" si="30"/>
        <v>0.15888931333333334</v>
      </c>
      <c r="I112"/>
      <c r="J112" s="294">
        <v>3.1094712233399997E-2</v>
      </c>
      <c r="K112" s="44">
        <f t="shared" si="31"/>
        <v>3.1094712233399997E-2</v>
      </c>
      <c r="L112" s="295">
        <v>1.3063382843999998E-3</v>
      </c>
      <c r="M112" s="295">
        <v>2.6993745080000002E-3</v>
      </c>
      <c r="N112" s="295">
        <v>3.2556024409999998E-3</v>
      </c>
      <c r="O112" s="295">
        <v>2.3833396999999999E-2</v>
      </c>
      <c r="P112"/>
      <c r="Q112" s="212">
        <v>2.3770768000000002</v>
      </c>
      <c r="R112"/>
      <c r="S112" s="156">
        <v>3.2318809999999998E-3</v>
      </c>
      <c r="T112" s="156">
        <v>2.9702486999999998E-3</v>
      </c>
      <c r="U112" s="156">
        <v>1.3324883999999999E-4</v>
      </c>
      <c r="V112" s="156">
        <v>1.2838344000000001E-4</v>
      </c>
      <c r="W112"/>
      <c r="X112" s="155">
        <v>8.1757723000000005E-6</v>
      </c>
      <c r="Y112" s="162" t="s">
        <v>374</v>
      </c>
      <c r="Z112" s="271" t="s">
        <v>2162</v>
      </c>
      <c r="AA112"/>
      <c r="AB112"/>
      <c r="AC112"/>
      <c r="AD112" s="278"/>
      <c r="AE112" s="271"/>
      <c r="AF112" s="48"/>
      <c r="AG112" s="55"/>
      <c r="AH112"/>
      <c r="AI112"/>
      <c r="AJ112"/>
    </row>
    <row r="113" spans="1:36" ht="13.8" customHeight="1">
      <c r="A113" t="s">
        <v>1595</v>
      </c>
      <c r="B113" s="188" t="s">
        <v>311</v>
      </c>
      <c r="C113" s="151" t="str">
        <f t="shared" si="28"/>
        <v>A.030.10.118</v>
      </c>
      <c r="D113" s="54" t="s">
        <v>1209</v>
      </c>
      <c r="E113" s="150" t="s">
        <v>352</v>
      </c>
      <c r="F113" s="153" t="str">
        <f t="shared" si="29"/>
        <v>Sodium Chloride - NaCl (plasticseurope)</v>
      </c>
      <c r="G113" s="277">
        <v>0.06</v>
      </c>
      <c r="H113" s="44">
        <f t="shared" si="30"/>
        <v>0.06</v>
      </c>
      <c r="I113"/>
      <c r="J113" s="294">
        <v>1.9928819125450921E-2</v>
      </c>
      <c r="K113" s="44">
        <f t="shared" si="31"/>
        <v>1.9928819125450921E-2</v>
      </c>
      <c r="L113" s="295">
        <v>1.2005654180832E-3</v>
      </c>
      <c r="M113" s="295">
        <v>9.7282537073677226E-3</v>
      </c>
      <c r="N113" s="295">
        <v>0</v>
      </c>
      <c r="O113" s="295">
        <v>8.9999999999999993E-3</v>
      </c>
      <c r="P113"/>
      <c r="Q113" s="212">
        <v>2.6</v>
      </c>
      <c r="R113"/>
      <c r="S113" s="156">
        <v>3.9437912000000004E-3</v>
      </c>
      <c r="T113" s="156">
        <v>3.843127E-3</v>
      </c>
      <c r="U113" s="156">
        <v>1.0066413000000001E-4</v>
      </c>
      <c r="V113" s="156">
        <v>0</v>
      </c>
      <c r="W113"/>
      <c r="X113" s="155">
        <v>5.3333865000000002E-6</v>
      </c>
      <c r="Y113" s="162" t="s">
        <v>374</v>
      </c>
      <c r="Z113" s="271" t="s">
        <v>2162</v>
      </c>
      <c r="AA113"/>
      <c r="AB113"/>
      <c r="AC113"/>
      <c r="AD113" s="278"/>
      <c r="AE113" s="271"/>
      <c r="AF113" s="48"/>
      <c r="AG113" s="55"/>
      <c r="AH113"/>
      <c r="AI113"/>
      <c r="AJ113"/>
    </row>
    <row r="114" spans="1:36" ht="13.8" customHeight="1">
      <c r="A114" t="s">
        <v>507</v>
      </c>
      <c r="B114" s="188" t="s">
        <v>311</v>
      </c>
      <c r="C114" s="151" t="str">
        <f t="shared" si="28"/>
        <v>A.030.10.119</v>
      </c>
      <c r="D114" s="54" t="s">
        <v>1209</v>
      </c>
      <c r="E114" s="150" t="s">
        <v>352</v>
      </c>
      <c r="F114" s="153" t="str">
        <f t="shared" si="29"/>
        <v>Sodium Chlorite</v>
      </c>
      <c r="G114" s="277">
        <v>0.06</v>
      </c>
      <c r="H114" s="44">
        <f t="shared" si="30"/>
        <v>0.06</v>
      </c>
      <c r="I114"/>
      <c r="J114" s="294">
        <v>2.1429011599452513E-2</v>
      </c>
      <c r="K114" s="44">
        <f t="shared" si="31"/>
        <v>2.1429011599452513E-2</v>
      </c>
      <c r="L114" s="295">
        <v>1.4934847412659001E-4</v>
      </c>
      <c r="M114" s="295">
        <v>1.0589163125325924E-2</v>
      </c>
      <c r="N114" s="295">
        <v>1.6904999999999999E-3</v>
      </c>
      <c r="O114" s="295">
        <v>8.9999999999999993E-3</v>
      </c>
      <c r="P114"/>
      <c r="Q114" s="212">
        <v>5.09856</v>
      </c>
      <c r="R114"/>
      <c r="S114" s="156">
        <v>3.9759100999999996E-3</v>
      </c>
      <c r="T114" s="156">
        <v>3.8431028E-3</v>
      </c>
      <c r="U114" s="156">
        <v>1.0057442000000001E-4</v>
      </c>
      <c r="V114" s="156">
        <v>3.2232815999999998E-5</v>
      </c>
      <c r="W114"/>
      <c r="X114" s="155">
        <v>7.4576803999999998E-6</v>
      </c>
      <c r="Y114" s="162" t="s">
        <v>374</v>
      </c>
      <c r="Z114" s="271" t="s">
        <v>2162</v>
      </c>
      <c r="AA114"/>
      <c r="AB114"/>
      <c r="AC114"/>
      <c r="AD114" s="278"/>
      <c r="AE114" s="271"/>
      <c r="AF114" s="48"/>
      <c r="AG114" s="55"/>
      <c r="AH114"/>
      <c r="AI114"/>
      <c r="AJ114"/>
    </row>
    <row r="115" spans="1:36" ht="13.8" customHeight="1">
      <c r="A115" t="s">
        <v>508</v>
      </c>
      <c r="B115" s="188" t="s">
        <v>311</v>
      </c>
      <c r="C115" s="151" t="str">
        <f t="shared" si="28"/>
        <v>A.030.10.120</v>
      </c>
      <c r="D115" s="54" t="s">
        <v>1209</v>
      </c>
      <c r="E115" s="150" t="s">
        <v>352</v>
      </c>
      <c r="F115" s="153" t="str">
        <f t="shared" si="29"/>
        <v>Sodium Cumenesulphonate</v>
      </c>
      <c r="G115" s="277">
        <v>2.2107842</v>
      </c>
      <c r="H115" s="44">
        <f t="shared" si="30"/>
        <v>2.2107842</v>
      </c>
      <c r="I115"/>
      <c r="J115" s="294">
        <v>1.0561506509</v>
      </c>
      <c r="K115" s="44">
        <f t="shared" si="31"/>
        <v>1.0561506509</v>
      </c>
      <c r="L115" s="295">
        <v>0.11124581070000002</v>
      </c>
      <c r="M115" s="295">
        <v>0.54853572409999996</v>
      </c>
      <c r="N115" s="295">
        <v>6.4751486099999991E-2</v>
      </c>
      <c r="O115" s="295">
        <v>0.33161763</v>
      </c>
      <c r="P115"/>
      <c r="Q115" s="212">
        <v>62.571125000000002</v>
      </c>
      <c r="R115"/>
      <c r="S115" s="156">
        <v>7.9014951E-2</v>
      </c>
      <c r="T115" s="156">
        <v>7.2664240000000005E-2</v>
      </c>
      <c r="U115" s="156">
        <v>2.2958841999999998E-3</v>
      </c>
      <c r="V115" s="156">
        <v>4.0548266999999999E-3</v>
      </c>
      <c r="W115"/>
      <c r="X115" s="155">
        <v>2.9954713000000002E-4</v>
      </c>
      <c r="Y115" s="162" t="s">
        <v>375</v>
      </c>
      <c r="Z115" s="271" t="s">
        <v>2163</v>
      </c>
      <c r="AA115"/>
      <c r="AB115"/>
      <c r="AC115"/>
      <c r="AD115" s="278"/>
      <c r="AE115" s="271"/>
      <c r="AF115" s="48"/>
      <c r="AG115" s="55"/>
      <c r="AH115"/>
      <c r="AI115"/>
      <c r="AJ115"/>
    </row>
    <row r="116" spans="1:36" ht="13.8" customHeight="1">
      <c r="A116" t="s">
        <v>509</v>
      </c>
      <c r="B116" s="188" t="s">
        <v>311</v>
      </c>
      <c r="C116" s="151" t="str">
        <f t="shared" si="28"/>
        <v>A.030.10.121</v>
      </c>
      <c r="D116" s="54" t="s">
        <v>1209</v>
      </c>
      <c r="E116" s="150" t="s">
        <v>352</v>
      </c>
      <c r="F116" s="153" t="str">
        <f t="shared" si="29"/>
        <v>Sodium Hydroxide (US 2011)</v>
      </c>
      <c r="G116" s="277">
        <v>0.69349240000000001</v>
      </c>
      <c r="H116" s="44">
        <f t="shared" si="30"/>
        <v>0.69349240000000001</v>
      </c>
      <c r="I116"/>
      <c r="J116" s="294">
        <v>0.14197484167300001</v>
      </c>
      <c r="K116" s="44">
        <f t="shared" si="31"/>
        <v>0.14197484167300001</v>
      </c>
      <c r="L116" s="295">
        <v>8.3145138369999996E-3</v>
      </c>
      <c r="M116" s="295">
        <v>1.1678767636000002E-2</v>
      </c>
      <c r="N116" s="295">
        <v>1.7957700199999999E-2</v>
      </c>
      <c r="O116" s="295">
        <v>0.10402386</v>
      </c>
      <c r="P116"/>
      <c r="Q116" s="212">
        <v>15.588557</v>
      </c>
      <c r="R116"/>
      <c r="S116" s="156">
        <v>1.3914472000000001E-2</v>
      </c>
      <c r="T116" s="156">
        <v>1.2732077E-2</v>
      </c>
      <c r="U116" s="156">
        <v>5.7017188000000002E-4</v>
      </c>
      <c r="V116" s="156">
        <v>6.1222279000000004E-4</v>
      </c>
      <c r="W116"/>
      <c r="X116" s="155">
        <v>4.1516839000000002E-5</v>
      </c>
      <c r="Y116" s="162" t="s">
        <v>368</v>
      </c>
      <c r="Z116" s="271" t="s">
        <v>2164</v>
      </c>
      <c r="AA116"/>
      <c r="AB116"/>
      <c r="AC116"/>
      <c r="AD116" s="278"/>
      <c r="AE116" s="271"/>
      <c r="AF116" s="48"/>
      <c r="AG116" s="55"/>
      <c r="AH116"/>
      <c r="AI116"/>
      <c r="AJ116"/>
    </row>
    <row r="117" spans="1:36" ht="13.8" customHeight="1">
      <c r="A117" t="s">
        <v>1596</v>
      </c>
      <c r="B117" s="188" t="s">
        <v>311</v>
      </c>
      <c r="C117" s="151" t="str">
        <f t="shared" si="28"/>
        <v>A.030.10.122</v>
      </c>
      <c r="D117" s="54" t="s">
        <v>1209</v>
      </c>
      <c r="E117" s="150" t="s">
        <v>352</v>
      </c>
      <c r="F117" s="153" t="str">
        <f t="shared" si="29"/>
        <v>Sodium Hydroxide - NaOH (European Chlor-Alkali Industry 2022)</v>
      </c>
      <c r="G117" s="277">
        <v>0.65</v>
      </c>
      <c r="H117" s="44">
        <f t="shared" si="30"/>
        <v>0.65</v>
      </c>
      <c r="I117"/>
      <c r="J117" s="294">
        <v>0.14284185821453316</v>
      </c>
      <c r="K117" s="44">
        <f t="shared" si="31"/>
        <v>0.14284185821453316</v>
      </c>
      <c r="L117" s="295">
        <v>1.2328728021482901E-2</v>
      </c>
      <c r="M117" s="295">
        <v>3.3013130193050251E-2</v>
      </c>
      <c r="N117" s="295">
        <v>0</v>
      </c>
      <c r="O117" s="295">
        <v>9.7500000000000003E-2</v>
      </c>
      <c r="P117"/>
      <c r="Q117" s="212">
        <v>0</v>
      </c>
      <c r="R117"/>
      <c r="S117" s="156">
        <v>1.7854077999999999E-2</v>
      </c>
      <c r="T117" s="156">
        <v>1.7225957E-2</v>
      </c>
      <c r="U117" s="156">
        <v>6.2812117000000001E-4</v>
      </c>
      <c r="V117" s="156">
        <v>0</v>
      </c>
      <c r="W117"/>
      <c r="X117" s="155">
        <v>3.5520060999999999E-5</v>
      </c>
      <c r="Y117" s="162" t="s">
        <v>368</v>
      </c>
      <c r="Z117" s="271" t="s">
        <v>2164</v>
      </c>
      <c r="AA117"/>
      <c r="AB117"/>
      <c r="AC117"/>
      <c r="AD117" s="278"/>
      <c r="AE117" s="271"/>
      <c r="AF117" s="48"/>
      <c r="AG117" s="55"/>
      <c r="AH117"/>
      <c r="AI117"/>
      <c r="AJ117"/>
    </row>
    <row r="118" spans="1:36" ht="13.8" customHeight="1">
      <c r="A118" t="s">
        <v>1597</v>
      </c>
      <c r="B118" s="188" t="s">
        <v>311</v>
      </c>
      <c r="C118" s="151" t="str">
        <f t="shared" si="28"/>
        <v>A.030.10.123</v>
      </c>
      <c r="D118" s="54" t="s">
        <v>1209</v>
      </c>
      <c r="E118" s="150" t="s">
        <v>352</v>
      </c>
      <c r="F118" s="153" t="str">
        <f t="shared" si="29"/>
        <v>Sodium Hydroxide - NaOH (Plasticseurope 2013)</v>
      </c>
      <c r="G118" s="277">
        <v>0.8600000000000001</v>
      </c>
      <c r="H118" s="44">
        <f t="shared" si="30"/>
        <v>0.8600000000000001</v>
      </c>
      <c r="I118"/>
      <c r="J118" s="294">
        <v>0.17479006046360779</v>
      </c>
      <c r="K118" s="44">
        <f t="shared" si="31"/>
        <v>0.17479006046360779</v>
      </c>
      <c r="L118" s="295">
        <v>1.7010191344665998E-2</v>
      </c>
      <c r="M118" s="295">
        <v>2.8779869118941783E-2</v>
      </c>
      <c r="N118" s="295">
        <v>0</v>
      </c>
      <c r="O118" s="295">
        <v>0.129</v>
      </c>
      <c r="P118"/>
      <c r="Q118" s="212">
        <v>0</v>
      </c>
      <c r="R118"/>
      <c r="S118" s="156">
        <v>2.2316516000000002E-2</v>
      </c>
      <c r="T118" s="156">
        <v>2.1508967E-2</v>
      </c>
      <c r="U118" s="156">
        <v>8.0754899999999996E-4</v>
      </c>
      <c r="V118" s="156">
        <v>0</v>
      </c>
      <c r="W118"/>
      <c r="X118" s="155">
        <v>4.6202370999999997E-5</v>
      </c>
      <c r="Y118" s="162" t="s">
        <v>368</v>
      </c>
      <c r="Z118" s="271" t="s">
        <v>2164</v>
      </c>
      <c r="AA118"/>
      <c r="AB118"/>
      <c r="AC118"/>
      <c r="AD118" s="278"/>
      <c r="AE118" s="271"/>
      <c r="AF118" s="48"/>
      <c r="AG118" s="55"/>
      <c r="AH118"/>
      <c r="AI118"/>
      <c r="AJ118"/>
    </row>
    <row r="119" spans="1:36" ht="13.8" customHeight="1">
      <c r="A119" t="s">
        <v>1598</v>
      </c>
      <c r="B119" s="188" t="s">
        <v>311</v>
      </c>
      <c r="C119" s="151" t="str">
        <f t="shared" si="28"/>
        <v>A.030.10.124</v>
      </c>
      <c r="D119" s="54" t="s">
        <v>1209</v>
      </c>
      <c r="E119" s="150" t="s">
        <v>352</v>
      </c>
      <c r="F119" s="153" t="str">
        <f t="shared" si="29"/>
        <v>Sodium Hydroxide - NaOH (average of USLCI - Plasticseurope - EU Chlor-Alkali ind.)</v>
      </c>
      <c r="G119" s="277">
        <v>0.72715246666666666</v>
      </c>
      <c r="H119" s="44">
        <f t="shared" si="30"/>
        <v>0.72715246666666666</v>
      </c>
      <c r="I119"/>
      <c r="J119" s="294">
        <v>0.1516702274966</v>
      </c>
      <c r="K119" s="44">
        <f t="shared" si="31"/>
        <v>0.1516702274966</v>
      </c>
      <c r="L119" s="295">
        <v>1.2425632991000002E-2</v>
      </c>
      <c r="M119" s="295">
        <v>2.4245683515599997E-2</v>
      </c>
      <c r="N119" s="295">
        <v>5.92604099E-3</v>
      </c>
      <c r="O119" s="295">
        <v>0.10907287</v>
      </c>
      <c r="P119"/>
      <c r="Q119" s="212">
        <v>5.1442237000000004</v>
      </c>
      <c r="R119"/>
      <c r="S119" s="156">
        <v>1.7848072E-2</v>
      </c>
      <c r="T119" s="156">
        <v>1.698411E-2</v>
      </c>
      <c r="U119" s="156">
        <v>6.6192788000000004E-4</v>
      </c>
      <c r="V119" s="156">
        <v>2.0203351999999999E-4</v>
      </c>
      <c r="W119"/>
      <c r="X119" s="155">
        <v>4.0668959000000001E-5</v>
      </c>
      <c r="Y119" s="162" t="s">
        <v>368</v>
      </c>
      <c r="Z119" s="271" t="s">
        <v>2164</v>
      </c>
      <c r="AA119"/>
      <c r="AB119"/>
      <c r="AC119"/>
      <c r="AD119" s="278"/>
      <c r="AE119" s="271"/>
      <c r="AG119" s="55"/>
      <c r="AH119"/>
      <c r="AI119"/>
      <c r="AJ119"/>
    </row>
    <row r="120" spans="1:36" ht="13.8" customHeight="1">
      <c r="A120" t="s">
        <v>1599</v>
      </c>
      <c r="B120" s="188" t="s">
        <v>311</v>
      </c>
      <c r="C120" s="151" t="str">
        <f t="shared" si="28"/>
        <v>A.030.10.125</v>
      </c>
      <c r="D120" s="54" t="s">
        <v>1209</v>
      </c>
      <c r="E120" s="150" t="s">
        <v>352</v>
      </c>
      <c r="F120" s="153" t="str">
        <f t="shared" si="29"/>
        <v>Sodium Hypochlorite - NaOCl (European Chlor-Alkali Industry 2022)</v>
      </c>
      <c r="G120" s="277">
        <v>0.63</v>
      </c>
      <c r="H120" s="44">
        <f t="shared" si="30"/>
        <v>0.63</v>
      </c>
      <c r="I120"/>
      <c r="J120" s="294">
        <v>0.14228828564907423</v>
      </c>
      <c r="K120" s="44">
        <f t="shared" si="31"/>
        <v>0.14228828564907423</v>
      </c>
      <c r="L120" s="295">
        <v>1.4098547323182701E-2</v>
      </c>
      <c r="M120" s="295">
        <v>3.3689738325891519E-2</v>
      </c>
      <c r="N120" s="295">
        <v>0</v>
      </c>
      <c r="O120" s="295">
        <v>9.4500000000000001E-2</v>
      </c>
      <c r="P120"/>
      <c r="Q120" s="212">
        <v>0</v>
      </c>
      <c r="R120"/>
      <c r="S120" s="156">
        <v>1.9199931E-2</v>
      </c>
      <c r="T120" s="156">
        <v>1.8555751999999998E-2</v>
      </c>
      <c r="U120" s="156">
        <v>6.4417841000000001E-4</v>
      </c>
      <c r="V120" s="156">
        <v>0</v>
      </c>
      <c r="W120"/>
      <c r="X120" s="155">
        <v>3.7962729000000001E-5</v>
      </c>
      <c r="Y120" s="162" t="s">
        <v>376</v>
      </c>
      <c r="Z120" s="271" t="s">
        <v>2165</v>
      </c>
      <c r="AA120"/>
      <c r="AB120"/>
      <c r="AC120"/>
      <c r="AD120" s="278"/>
      <c r="AE120" s="271"/>
      <c r="AF120" s="48"/>
      <c r="AG120" s="48"/>
      <c r="AH120"/>
      <c r="AI120"/>
      <c r="AJ120"/>
    </row>
    <row r="121" spans="1:36" ht="13.8" customHeight="1">
      <c r="A121" t="s">
        <v>1600</v>
      </c>
      <c r="B121" s="188" t="s">
        <v>311</v>
      </c>
      <c r="C121" s="151" t="str">
        <f t="shared" si="28"/>
        <v>A.030.10.126</v>
      </c>
      <c r="D121" s="54" t="s">
        <v>1209</v>
      </c>
      <c r="E121" s="150" t="s">
        <v>352</v>
      </c>
      <c r="F121" s="153" t="str">
        <f t="shared" si="29"/>
        <v>Sodium Hypochlorite - NaOCl (Plasticseurope 2013)</v>
      </c>
      <c r="G121" s="277">
        <v>0.93000000000000016</v>
      </c>
      <c r="H121" s="44">
        <f t="shared" si="30"/>
        <v>0.93000000000000016</v>
      </c>
      <c r="I121"/>
      <c r="J121" s="294">
        <v>0.19415107675450924</v>
      </c>
      <c r="K121" s="44">
        <f t="shared" si="31"/>
        <v>0.19415107675450924</v>
      </c>
      <c r="L121" s="295">
        <v>2.1422738180831999E-2</v>
      </c>
      <c r="M121" s="295">
        <v>3.322833857367722E-2</v>
      </c>
      <c r="N121" s="295">
        <v>0</v>
      </c>
      <c r="O121" s="295">
        <v>0.13950000000000001</v>
      </c>
      <c r="P121"/>
      <c r="Q121" s="212">
        <v>0</v>
      </c>
      <c r="R121"/>
      <c r="S121" s="156">
        <v>2.4876385000000001E-2</v>
      </c>
      <c r="T121" s="156">
        <v>2.3989059E-2</v>
      </c>
      <c r="U121" s="156">
        <v>8.8732602000000005E-4</v>
      </c>
      <c r="V121" s="156">
        <v>0</v>
      </c>
      <c r="W121"/>
      <c r="X121" s="155">
        <v>5.3260955000000001E-5</v>
      </c>
      <c r="Y121" s="162" t="s">
        <v>376</v>
      </c>
      <c r="Z121" s="271" t="s">
        <v>2166</v>
      </c>
      <c r="AA121"/>
      <c r="AB121"/>
      <c r="AC121"/>
      <c r="AD121" s="278"/>
      <c r="AE121" s="271"/>
      <c r="AF121" s="48"/>
      <c r="AG121" s="48"/>
      <c r="AH121"/>
      <c r="AI121"/>
      <c r="AJ121"/>
    </row>
    <row r="122" spans="1:36" ht="13.8" customHeight="1">
      <c r="A122" t="s">
        <v>510</v>
      </c>
      <c r="B122" s="188" t="s">
        <v>311</v>
      </c>
      <c r="C122" s="151" t="str">
        <f t="shared" si="28"/>
        <v>A.030.10.127</v>
      </c>
      <c r="D122" s="54" t="s">
        <v>1209</v>
      </c>
      <c r="E122" s="150" t="s">
        <v>352</v>
      </c>
      <c r="F122" s="153" t="str">
        <f t="shared" si="29"/>
        <v>Sodium Silicate</v>
      </c>
      <c r="G122" s="277">
        <v>1.3035710666666667</v>
      </c>
      <c r="H122" s="44">
        <f t="shared" si="30"/>
        <v>1.3035710666666667</v>
      </c>
      <c r="I122"/>
      <c r="J122" s="294">
        <v>0.21891535538849999</v>
      </c>
      <c r="K122" s="44">
        <f t="shared" si="31"/>
        <v>0.21891535538849999</v>
      </c>
      <c r="L122" s="295">
        <v>8.8189965300000013E-3</v>
      </c>
      <c r="M122" s="295">
        <v>1.26385647385E-2</v>
      </c>
      <c r="N122" s="295">
        <v>1.92213412E-3</v>
      </c>
      <c r="O122" s="295">
        <v>0.19553566</v>
      </c>
      <c r="P122"/>
      <c r="Q122" s="212">
        <v>19.314786999999999</v>
      </c>
      <c r="R122"/>
      <c r="S122" s="156">
        <v>2.4197268000000001E-2</v>
      </c>
      <c r="T122" s="156">
        <v>2.1813973E-2</v>
      </c>
      <c r="U122" s="156">
        <v>1.0255240999999999E-3</v>
      </c>
      <c r="V122" s="156">
        <v>1.3577708E-3</v>
      </c>
      <c r="W122"/>
      <c r="X122" s="155">
        <v>6.3722667999999998E-5</v>
      </c>
      <c r="Y122" s="162" t="s">
        <v>377</v>
      </c>
      <c r="Z122" s="271" t="s">
        <v>2167</v>
      </c>
      <c r="AA122"/>
      <c r="AB122"/>
      <c r="AC122"/>
      <c r="AD122" s="278"/>
      <c r="AE122" s="271"/>
      <c r="AF122" s="48"/>
      <c r="AG122" s="48"/>
      <c r="AH122"/>
      <c r="AI122"/>
      <c r="AJ122"/>
    </row>
    <row r="123" spans="1:36" ht="13.8" customHeight="1">
      <c r="A123" t="s">
        <v>511</v>
      </c>
      <c r="B123" s="188" t="s">
        <v>311</v>
      </c>
      <c r="C123" s="151" t="str">
        <f t="shared" si="28"/>
        <v>A.030.10.128</v>
      </c>
      <c r="D123" s="54" t="s">
        <v>1209</v>
      </c>
      <c r="E123" s="150" t="s">
        <v>352</v>
      </c>
      <c r="F123" s="153" t="str">
        <f t="shared" si="29"/>
        <v>Sodium Sulphate</v>
      </c>
      <c r="G123" s="277">
        <v>3.455141933333334</v>
      </c>
      <c r="H123" s="44">
        <f t="shared" si="30"/>
        <v>3.455141933333334</v>
      </c>
      <c r="I123"/>
      <c r="J123" s="294">
        <v>0.58252055084900001</v>
      </c>
      <c r="K123" s="44">
        <f t="shared" si="31"/>
        <v>0.58252055084900001</v>
      </c>
      <c r="L123" s="295">
        <v>2.4882841249999999E-2</v>
      </c>
      <c r="M123" s="295">
        <v>3.3218798899E-2</v>
      </c>
      <c r="N123" s="295">
        <v>6.1476206999999993E-3</v>
      </c>
      <c r="O123" s="295">
        <v>0.51827129000000005</v>
      </c>
      <c r="P123"/>
      <c r="Q123" s="212">
        <v>51.276116000000002</v>
      </c>
      <c r="R123"/>
      <c r="S123" s="156">
        <v>6.4102330999999999E-2</v>
      </c>
      <c r="T123" s="156">
        <v>5.7784699000000002E-2</v>
      </c>
      <c r="U123" s="156">
        <v>2.7201731999999998E-3</v>
      </c>
      <c r="V123" s="156">
        <v>3.5974587999999998E-3</v>
      </c>
      <c r="W123"/>
      <c r="X123" s="155">
        <v>1.6920856E-4</v>
      </c>
      <c r="Y123" s="162" t="s">
        <v>378</v>
      </c>
      <c r="Z123" s="271" t="s">
        <v>2168</v>
      </c>
      <c r="AA123"/>
      <c r="AB123"/>
      <c r="AC123"/>
      <c r="AD123" s="278"/>
      <c r="AE123" s="271"/>
      <c r="AF123" s="48"/>
      <c r="AG123" s="48"/>
      <c r="AH123"/>
      <c r="AI123"/>
      <c r="AJ123"/>
    </row>
    <row r="124" spans="1:36" ht="13.8" customHeight="1">
      <c r="A124" t="s">
        <v>2169</v>
      </c>
      <c r="B124" s="188" t="s">
        <v>311</v>
      </c>
      <c r="C124" s="151" t="str">
        <f t="shared" si="28"/>
        <v>A.030.10.129</v>
      </c>
      <c r="D124" s="54" t="s">
        <v>1209</v>
      </c>
      <c r="E124" s="150" t="s">
        <v>352</v>
      </c>
      <c r="F124" s="153" t="str">
        <f t="shared" si="29"/>
        <v>Sulphur (local waste at refinery, without transport)</v>
      </c>
      <c r="G124" s="277">
        <v>0</v>
      </c>
      <c r="H124" s="44">
        <f t="shared" si="30"/>
        <v>0</v>
      </c>
      <c r="I124"/>
      <c r="J124" s="294">
        <v>0</v>
      </c>
      <c r="K124" s="44">
        <f t="shared" si="31"/>
        <v>0</v>
      </c>
      <c r="L124" s="295">
        <v>0</v>
      </c>
      <c r="M124" s="295">
        <v>0</v>
      </c>
      <c r="N124" s="295">
        <v>0</v>
      </c>
      <c r="O124" s="295">
        <v>0</v>
      </c>
      <c r="P124"/>
      <c r="Q124" s="212">
        <v>0</v>
      </c>
      <c r="R124"/>
      <c r="S124" s="156">
        <v>0</v>
      </c>
      <c r="T124" s="156">
        <v>0</v>
      </c>
      <c r="U124" s="156">
        <v>0</v>
      </c>
      <c r="V124" s="156">
        <v>0</v>
      </c>
      <c r="W124"/>
      <c r="X124" s="155">
        <v>0</v>
      </c>
      <c r="Y124" s="162" t="s">
        <v>367</v>
      </c>
      <c r="Z124" s="271" t="s">
        <v>2170</v>
      </c>
      <c r="AA124"/>
      <c r="AB124"/>
      <c r="AC124"/>
      <c r="AD124" s="278"/>
      <c r="AE124" s="271"/>
      <c r="AF124" s="48"/>
      <c r="AG124" s="48"/>
      <c r="AH124"/>
      <c r="AI124"/>
      <c r="AJ124"/>
    </row>
    <row r="125" spans="1:36" ht="13.8" customHeight="1">
      <c r="A125" t="s">
        <v>512</v>
      </c>
      <c r="B125" s="188" t="s">
        <v>311</v>
      </c>
      <c r="C125" s="151" t="str">
        <f t="shared" si="28"/>
        <v>A.030.10.130</v>
      </c>
      <c r="D125" s="54" t="s">
        <v>1209</v>
      </c>
      <c r="E125" s="150" t="s">
        <v>352</v>
      </c>
      <c r="F125" s="153" t="str">
        <f t="shared" si="29"/>
        <v>Titanium dioxide</v>
      </c>
      <c r="G125" s="277">
        <v>7.5444173333333344</v>
      </c>
      <c r="H125" s="44">
        <f t="shared" si="30"/>
        <v>7.5444173333333344</v>
      </c>
      <c r="I125"/>
      <c r="J125" s="294">
        <v>10.380972542166001</v>
      </c>
      <c r="K125" s="44">
        <f t="shared" si="31"/>
        <v>10.380972542166001</v>
      </c>
      <c r="L125" s="295">
        <v>5.1039942859999993E-2</v>
      </c>
      <c r="M125" s="295">
        <v>7.3145693105999998E-2</v>
      </c>
      <c r="N125" s="295">
        <v>9.1251243062</v>
      </c>
      <c r="O125" s="295">
        <v>1.1316626000000001</v>
      </c>
      <c r="P125"/>
      <c r="Q125" s="212">
        <v>111.78433</v>
      </c>
      <c r="R125"/>
      <c r="S125" s="156">
        <v>0.14091134</v>
      </c>
      <c r="T125" s="156">
        <v>0.12624837</v>
      </c>
      <c r="U125" s="156">
        <v>5.9352208999999996E-3</v>
      </c>
      <c r="V125" s="156">
        <v>8.7277502999999999E-3</v>
      </c>
      <c r="W125"/>
      <c r="X125" s="155">
        <v>3.6881480000000003E-4</v>
      </c>
      <c r="Y125" s="168" t="s">
        <v>370</v>
      </c>
      <c r="Z125" s="271" t="s">
        <v>2171</v>
      </c>
      <c r="AA125"/>
      <c r="AB125"/>
      <c r="AC125"/>
      <c r="AD125" s="319"/>
      <c r="AE125" s="271"/>
      <c r="AF125" s="48"/>
      <c r="AG125" s="48"/>
      <c r="AH125" s="48"/>
      <c r="AI125"/>
      <c r="AJ125"/>
    </row>
    <row r="126" spans="1:36" ht="13.8" customHeight="1">
      <c r="A126" t="s">
        <v>513</v>
      </c>
      <c r="B126" s="188" t="s">
        <v>311</v>
      </c>
      <c r="C126" s="151" t="str">
        <f t="shared" si="28"/>
        <v>A.030.10.131</v>
      </c>
      <c r="D126" s="54" t="s">
        <v>1209</v>
      </c>
      <c r="E126" s="150" t="s">
        <v>352</v>
      </c>
      <c r="F126" s="153" t="str">
        <f t="shared" si="29"/>
        <v>Urea (AdBlue)</v>
      </c>
      <c r="G126" s="277">
        <v>4.8498172000000004</v>
      </c>
      <c r="H126" s="44">
        <f t="shared" si="30"/>
        <v>4.8498172000000004</v>
      </c>
      <c r="I126"/>
      <c r="J126" s="294">
        <v>0.89917538092824811</v>
      </c>
      <c r="K126" s="44">
        <f t="shared" si="31"/>
        <v>0.89917538092824811</v>
      </c>
      <c r="L126" s="295">
        <v>4.3130654520000006E-2</v>
      </c>
      <c r="M126" s="295">
        <v>0.10181756994100001</v>
      </c>
      <c r="N126" s="295">
        <v>2.6754576467248086E-2</v>
      </c>
      <c r="O126" s="295">
        <v>0.72747258000000004</v>
      </c>
      <c r="P126"/>
      <c r="Q126" s="212">
        <v>69.884844999999999</v>
      </c>
      <c r="R126"/>
      <c r="S126" s="156">
        <v>0.10440366</v>
      </c>
      <c r="T126" s="156">
        <v>9.5783083000000005E-2</v>
      </c>
      <c r="U126" s="156">
        <v>4.1068436999999996E-3</v>
      </c>
      <c r="V126" s="156">
        <v>4.5137336E-3</v>
      </c>
      <c r="W126"/>
      <c r="X126" s="155">
        <v>2.5163502999999999E-4</v>
      </c>
      <c r="Y126" s="162" t="s">
        <v>379</v>
      </c>
      <c r="Z126" s="271" t="s">
        <v>2172</v>
      </c>
      <c r="AA126"/>
      <c r="AB126"/>
      <c r="AC126"/>
      <c r="AD126" s="278"/>
      <c r="AE126" s="271"/>
      <c r="AF126" s="48"/>
      <c r="AG126" s="48"/>
      <c r="AH126"/>
      <c r="AI126"/>
      <c r="AJ126"/>
    </row>
    <row r="127" spans="1:36" ht="13.8" customHeight="1">
      <c r="A127" t="s">
        <v>1601</v>
      </c>
      <c r="B127" s="188" t="s">
        <v>311</v>
      </c>
      <c r="C127" s="151" t="str">
        <f t="shared" si="28"/>
        <v>A.030.10.132</v>
      </c>
      <c r="D127" s="54" t="s">
        <v>1209</v>
      </c>
      <c r="E127" s="150" t="s">
        <v>352</v>
      </c>
      <c r="F127" s="153" t="str">
        <f t="shared" si="29"/>
        <v>V2O5 - Vanadium pentoxide</v>
      </c>
      <c r="G127" s="277">
        <v>9.6473999999999993</v>
      </c>
      <c r="H127" s="44">
        <f t="shared" si="30"/>
        <v>9.6473999999999993</v>
      </c>
      <c r="I127"/>
      <c r="J127" s="294">
        <v>19.643010866199997</v>
      </c>
      <c r="K127" s="44">
        <f t="shared" si="31"/>
        <v>19.643010866199997</v>
      </c>
      <c r="L127" s="295">
        <v>2.1143783647999999</v>
      </c>
      <c r="M127" s="295">
        <v>2.4987201013999996</v>
      </c>
      <c r="N127" s="295">
        <v>13.5828024</v>
      </c>
      <c r="O127" s="295">
        <v>1.4471099999999999</v>
      </c>
      <c r="P127"/>
      <c r="Q127" s="212">
        <v>0</v>
      </c>
      <c r="R127"/>
      <c r="S127" s="156">
        <v>0.97232103000000003</v>
      </c>
      <c r="T127" s="156">
        <v>0.94676324999999995</v>
      </c>
      <c r="U127" s="156">
        <v>2.1904878999999999E-2</v>
      </c>
      <c r="V127" s="156">
        <v>3.6529052000000002E-3</v>
      </c>
      <c r="W127"/>
      <c r="X127" s="155">
        <v>2.4691328E-3</v>
      </c>
      <c r="Y127" s="162" t="s">
        <v>370</v>
      </c>
      <c r="Z127" s="271" t="s">
        <v>2173</v>
      </c>
      <c r="AA127"/>
      <c r="AB127"/>
      <c r="AC127"/>
      <c r="AD127" s="278"/>
      <c r="AE127" s="271"/>
      <c r="AF127" s="48"/>
      <c r="AG127" s="48"/>
      <c r="AH127"/>
      <c r="AI127"/>
      <c r="AJ127"/>
    </row>
    <row r="128" spans="1:36" ht="13.8" customHeight="1">
      <c r="A128" t="s">
        <v>514</v>
      </c>
      <c r="B128" s="188" t="s">
        <v>311</v>
      </c>
      <c r="C128" s="151" t="str">
        <f t="shared" si="28"/>
        <v>A.030.10.133</v>
      </c>
      <c r="D128" s="54" t="s">
        <v>1209</v>
      </c>
      <c r="E128" s="150" t="s">
        <v>352</v>
      </c>
      <c r="F128" s="153" t="str">
        <f t="shared" si="29"/>
        <v>Zinc Oxide</v>
      </c>
      <c r="G128" s="277">
        <v>3.6686963333333331</v>
      </c>
      <c r="H128" s="44">
        <f t="shared" si="30"/>
        <v>3.6686963333333331</v>
      </c>
      <c r="I128"/>
      <c r="J128" s="294">
        <v>1.9534729334104908</v>
      </c>
      <c r="K128" s="44">
        <f t="shared" si="31"/>
        <v>1.9534729334104908</v>
      </c>
      <c r="L128" s="295">
        <v>1.1119008076000001E-2</v>
      </c>
      <c r="M128" s="295">
        <v>0.26615095598559996</v>
      </c>
      <c r="N128" s="295">
        <v>1.1258985193488906</v>
      </c>
      <c r="O128" s="295">
        <v>0.55030444999999995</v>
      </c>
      <c r="P128"/>
      <c r="Q128" s="212">
        <v>68.966481999999999</v>
      </c>
      <c r="R128"/>
      <c r="S128" s="156">
        <v>0.14248891999999999</v>
      </c>
      <c r="T128" s="156">
        <v>0.13336192999999999</v>
      </c>
      <c r="U128" s="156">
        <v>4.2272189000000003E-3</v>
      </c>
      <c r="V128" s="156">
        <v>4.8997629999999997E-3</v>
      </c>
      <c r="W128"/>
      <c r="X128" s="155">
        <v>6.9951930999999996E-4</v>
      </c>
      <c r="Y128" s="162" t="s">
        <v>366</v>
      </c>
      <c r="Z128" s="271" t="s">
        <v>2174</v>
      </c>
      <c r="AA128"/>
      <c r="AB128"/>
      <c r="AC128"/>
      <c r="AD128" s="278"/>
      <c r="AE128" s="271"/>
      <c r="AF128" s="48"/>
      <c r="AG128" s="48"/>
      <c r="AH128"/>
      <c r="AI128"/>
      <c r="AJ128"/>
    </row>
    <row r="129" spans="1:36" ht="13.8" customHeight="1">
      <c r="A129" t="s">
        <v>1602</v>
      </c>
      <c r="B129" s="188" t="s">
        <v>311</v>
      </c>
      <c r="C129" s="151" t="str">
        <f t="shared" si="28"/>
        <v>A.030.10.134</v>
      </c>
      <c r="D129" s="54" t="s">
        <v>1209</v>
      </c>
      <c r="E129" s="150" t="s">
        <v>352</v>
      </c>
      <c r="F129" s="153" t="str">
        <f t="shared" si="29"/>
        <v>LiFePO4 (lithium iron phosphate - LFP)</v>
      </c>
      <c r="G129" s="277">
        <v>8.7995000000000001</v>
      </c>
      <c r="H129" s="44">
        <f t="shared" si="30"/>
        <v>8.7995000000000001</v>
      </c>
      <c r="I129"/>
      <c r="J129" s="294">
        <v>3.3246524439999998</v>
      </c>
      <c r="K129" s="44">
        <f t="shared" si="31"/>
        <v>3.3246524439999998</v>
      </c>
      <c r="L129" s="295">
        <v>0.42784625399999993</v>
      </c>
      <c r="M129" s="295">
        <v>1.1135982899999999</v>
      </c>
      <c r="N129" s="295">
        <v>0.46328290000000005</v>
      </c>
      <c r="O129" s="295">
        <v>1.319925</v>
      </c>
      <c r="P129"/>
      <c r="Q129" s="212">
        <v>0</v>
      </c>
      <c r="R129"/>
      <c r="S129" s="156">
        <v>0.30921183000000002</v>
      </c>
      <c r="T129" s="156">
        <v>0.29925600000000002</v>
      </c>
      <c r="U129" s="156">
        <v>9.8469744999999994E-3</v>
      </c>
      <c r="V129" s="156">
        <v>1.0885553E-4</v>
      </c>
      <c r="W129"/>
      <c r="X129" s="155">
        <v>7.2272953999999998E-4</v>
      </c>
      <c r="Y129" s="163"/>
      <c r="Z129" s="271" t="s">
        <v>2175</v>
      </c>
      <c r="AA129"/>
      <c r="AB129"/>
      <c r="AC129"/>
      <c r="AD129" s="53"/>
      <c r="AE129" s="271"/>
      <c r="AF129" s="48"/>
      <c r="AG129" s="48"/>
      <c r="AH129"/>
      <c r="AI129"/>
      <c r="AJ129"/>
    </row>
    <row r="130" spans="1:36" ht="13.8" customHeight="1">
      <c r="A130" t="s">
        <v>1345</v>
      </c>
      <c r="B130" s="188" t="s">
        <v>311</v>
      </c>
      <c r="C130" s="151" t="str">
        <f t="shared" si="28"/>
        <v>A.030.10.135</v>
      </c>
      <c r="D130" s="54" t="s">
        <v>1209</v>
      </c>
      <c r="E130" s="150" t="s">
        <v>352</v>
      </c>
      <c r="F130" s="153" t="str">
        <f t="shared" si="29"/>
        <v>Chromium oxide</v>
      </c>
      <c r="G130" s="277">
        <v>5.4449836000000005</v>
      </c>
      <c r="H130" s="44">
        <f t="shared" si="30"/>
        <v>5.4449836000000005</v>
      </c>
      <c r="I130"/>
      <c r="J130" s="294">
        <v>3.1252377973000001</v>
      </c>
      <c r="K130" s="44">
        <f t="shared" si="31"/>
        <v>3.1252377973000001</v>
      </c>
      <c r="L130" s="295">
        <v>0.83033122500000001</v>
      </c>
      <c r="M130" s="295">
        <v>0.63935544799999999</v>
      </c>
      <c r="N130" s="295">
        <v>0.83880358430000002</v>
      </c>
      <c r="O130" s="295">
        <v>0.81674754000000005</v>
      </c>
      <c r="P130"/>
      <c r="Q130" s="212">
        <v>3.1291823000000001</v>
      </c>
      <c r="R130"/>
      <c r="S130" s="156">
        <v>0.11464191</v>
      </c>
      <c r="T130" s="156">
        <v>0.10975944</v>
      </c>
      <c r="U130" s="156">
        <v>4.6620979000000003E-3</v>
      </c>
      <c r="V130" s="156">
        <v>2.2037171999999999E-4</v>
      </c>
      <c r="W130"/>
      <c r="X130" s="155">
        <v>8.8780726000000005E-4</v>
      </c>
      <c r="Y130" s="163"/>
      <c r="Z130" s="271" t="s">
        <v>2176</v>
      </c>
      <c r="AA130"/>
      <c r="AB130"/>
      <c r="AC130"/>
      <c r="AD130" s="53"/>
      <c r="AE130" s="271"/>
      <c r="AF130" s="48"/>
      <c r="AG130" s="48"/>
      <c r="AH130"/>
      <c r="AI130"/>
      <c r="AJ130"/>
    </row>
    <row r="131" spans="1:36" ht="13.8" customHeight="1">
      <c r="A131" t="s">
        <v>1346</v>
      </c>
      <c r="B131" s="188" t="s">
        <v>311</v>
      </c>
      <c r="C131" s="151" t="str">
        <f t="shared" si="28"/>
        <v>A.030.10.136</v>
      </c>
      <c r="D131" s="54" t="s">
        <v>1209</v>
      </c>
      <c r="E131" s="150" t="s">
        <v>352</v>
      </c>
      <c r="F131" s="153" t="str">
        <f t="shared" si="29"/>
        <v>Magnesium oxide</v>
      </c>
      <c r="G131" s="277">
        <v>1.7914072000000001</v>
      </c>
      <c r="H131" s="44">
        <f t="shared" si="30"/>
        <v>1.7914072000000001</v>
      </c>
      <c r="I131"/>
      <c r="J131" s="294">
        <v>0.55631683864000003</v>
      </c>
      <c r="K131" s="44">
        <f t="shared" si="31"/>
        <v>0.55631683864000003</v>
      </c>
      <c r="L131" s="295">
        <v>0.12694634390000001</v>
      </c>
      <c r="M131" s="295">
        <v>0.10816629020000001</v>
      </c>
      <c r="N131" s="295">
        <v>5.2493124539999998E-2</v>
      </c>
      <c r="O131" s="295">
        <v>0.26871107999999999</v>
      </c>
      <c r="P131"/>
      <c r="Q131" s="212">
        <v>0.65262405999999995</v>
      </c>
      <c r="R131"/>
      <c r="S131" s="156">
        <v>4.3788373999999998E-2</v>
      </c>
      <c r="T131" s="156">
        <v>4.2326010999999997E-2</v>
      </c>
      <c r="U131" s="156">
        <v>1.4496443E-3</v>
      </c>
      <c r="V131" s="156">
        <v>1.2718653E-5</v>
      </c>
      <c r="W131"/>
      <c r="X131" s="155">
        <v>1.3446869000000001E-4</v>
      </c>
      <c r="Y131" s="158"/>
      <c r="Z131" s="271" t="s">
        <v>2177</v>
      </c>
      <c r="AA131"/>
      <c r="AB131"/>
      <c r="AC131"/>
      <c r="AD131" s="159"/>
      <c r="AE131" s="271"/>
      <c r="AH131"/>
      <c r="AI131"/>
      <c r="AJ131"/>
    </row>
    <row r="132" spans="1:36" ht="13.8" customHeight="1">
      <c r="A132" t="s">
        <v>1482</v>
      </c>
      <c r="B132" s="188" t="s">
        <v>311</v>
      </c>
      <c r="C132" s="151" t="str">
        <f t="shared" si="28"/>
        <v>A.030.10.137</v>
      </c>
      <c r="D132" s="54" t="s">
        <v>1209</v>
      </c>
      <c r="E132" s="150" t="s">
        <v>352</v>
      </c>
      <c r="F132" s="153" t="str">
        <f t="shared" si="29"/>
        <v>Ferric Chloride</v>
      </c>
      <c r="G132" s="277">
        <v>0.45609149333333332</v>
      </c>
      <c r="H132" s="44">
        <f t="shared" si="30"/>
        <v>0.45609149333333332</v>
      </c>
      <c r="I132"/>
      <c r="J132" s="294">
        <v>9.3508662286899996E-2</v>
      </c>
      <c r="K132" s="44">
        <f t="shared" si="31"/>
        <v>9.3508662286899996E-2</v>
      </c>
      <c r="L132" s="295">
        <v>5.7844403788000001E-3</v>
      </c>
      <c r="M132" s="295">
        <v>1.5754873277099998E-2</v>
      </c>
      <c r="N132" s="295">
        <v>3.5556246309999999E-3</v>
      </c>
      <c r="O132" s="295">
        <v>6.8413723999999995E-2</v>
      </c>
      <c r="P132"/>
      <c r="Q132" s="212">
        <v>3.9775342</v>
      </c>
      <c r="R132"/>
      <c r="S132" s="156">
        <v>1.1906172E-2</v>
      </c>
      <c r="T132" s="156">
        <v>1.1356513E-2</v>
      </c>
      <c r="U132" s="156">
        <v>4.2843961000000002E-4</v>
      </c>
      <c r="V132" s="156">
        <v>1.2122011E-4</v>
      </c>
      <c r="W132"/>
      <c r="X132" s="155">
        <v>3.0571943999999998E-5</v>
      </c>
      <c r="Y132" s="158"/>
      <c r="Z132" s="271" t="s">
        <v>2178</v>
      </c>
      <c r="AA132"/>
      <c r="AB132"/>
      <c r="AC132"/>
      <c r="AD132" s="159"/>
      <c r="AE132" s="271"/>
      <c r="AF132" s="48"/>
      <c r="AG132" s="48"/>
      <c r="AH132"/>
      <c r="AI132"/>
      <c r="AJ132"/>
    </row>
    <row r="133" spans="1:36" ht="13.8" customHeight="1">
      <c r="A133" t="s">
        <v>2179</v>
      </c>
      <c r="B133" s="188" t="s">
        <v>311</v>
      </c>
      <c r="C133" s="151" t="str">
        <f t="shared" si="28"/>
        <v>A.030.10.138</v>
      </c>
      <c r="D133" s="54" t="s">
        <v>1209</v>
      </c>
      <c r="E133" s="150" t="s">
        <v>352</v>
      </c>
      <c r="F133" s="153" t="str">
        <f t="shared" si="29"/>
        <v>Talc (Talcum, Mg3Si4O10(OH)2) in Rotterdam</v>
      </c>
      <c r="G133" s="277">
        <v>0.12004925333333333</v>
      </c>
      <c r="H133" s="44">
        <f t="shared" si="30"/>
        <v>0.12004925333333333</v>
      </c>
      <c r="I133"/>
      <c r="J133" s="294">
        <v>3.3356400243125361E-2</v>
      </c>
      <c r="K133" s="44">
        <f t="shared" si="31"/>
        <v>3.3356400243125361E-2</v>
      </c>
      <c r="L133" s="295">
        <v>3.0665279548000002E-3</v>
      </c>
      <c r="M133" s="295">
        <v>4.1536435150000004E-3</v>
      </c>
      <c r="N133" s="295">
        <v>8.1288407733253621E-3</v>
      </c>
      <c r="O133" s="295">
        <v>1.8007387999999999E-2</v>
      </c>
      <c r="P133"/>
      <c r="Q133" s="212">
        <v>2.0698913000000001</v>
      </c>
      <c r="R133"/>
      <c r="S133" s="156">
        <v>2.5150598999999999E-3</v>
      </c>
      <c r="T133" s="156">
        <v>2.2905627000000001E-3</v>
      </c>
      <c r="U133" s="156">
        <v>1.0363299E-4</v>
      </c>
      <c r="V133" s="156">
        <v>1.2086424E-4</v>
      </c>
      <c r="W133"/>
      <c r="X133" s="155">
        <v>6.7628909999999996E-6</v>
      </c>
      <c r="Y133" s="158"/>
      <c r="Z133" s="271" t="s">
        <v>2180</v>
      </c>
      <c r="AA133"/>
      <c r="AB133"/>
      <c r="AC133"/>
      <c r="AD133" s="159"/>
      <c r="AE133" s="271"/>
      <c r="AF133" s="48"/>
      <c r="AG133" s="48"/>
      <c r="AH133"/>
      <c r="AI133"/>
      <c r="AJ133"/>
    </row>
    <row r="134" spans="1:36" ht="13.8" customHeight="1">
      <c r="A134" t="s">
        <v>2181</v>
      </c>
      <c r="B134" s="188" t="s">
        <v>311</v>
      </c>
      <c r="C134" s="151" t="str">
        <f t="shared" si="28"/>
        <v>A.030.10.139</v>
      </c>
      <c r="D134" s="54" t="s">
        <v>1209</v>
      </c>
      <c r="E134" s="150" t="s">
        <v>352</v>
      </c>
      <c r="F134" s="153" t="str">
        <f t="shared" si="29"/>
        <v>Milled Limestone (CaCO3), without transport</v>
      </c>
      <c r="G134" s="277">
        <v>5.7272698666666665E-3</v>
      </c>
      <c r="H134" s="44">
        <f t="shared" si="30"/>
        <v>5.7272698666666665E-3</v>
      </c>
      <c r="I134"/>
      <c r="J134" s="294">
        <v>1.2760849592771606E-3</v>
      </c>
      <c r="K134" s="44">
        <f t="shared" si="31"/>
        <v>1.2760849592771606E-3</v>
      </c>
      <c r="L134" s="295">
        <v>3.7121877799999998E-5</v>
      </c>
      <c r="M134" s="295">
        <v>7.6777043840000003E-5</v>
      </c>
      <c r="N134" s="295">
        <v>3.0309555763716054E-4</v>
      </c>
      <c r="O134" s="295">
        <v>8.5909048E-4</v>
      </c>
      <c r="P134"/>
      <c r="Q134" s="212">
        <v>0.10147050000000001</v>
      </c>
      <c r="R134"/>
      <c r="S134" s="156">
        <v>1.0916049E-4</v>
      </c>
      <c r="T134" s="156">
        <v>1.0094851E-4</v>
      </c>
      <c r="U134" s="156">
        <v>4.5944885E-6</v>
      </c>
      <c r="V134" s="156">
        <v>3.6174929000000002E-6</v>
      </c>
      <c r="W134"/>
      <c r="X134" s="155">
        <v>2.9125217999999998E-7</v>
      </c>
      <c r="Y134" s="158"/>
      <c r="Z134" s="271"/>
      <c r="AA134"/>
      <c r="AB134"/>
      <c r="AC134"/>
      <c r="AD134" s="53"/>
      <c r="AE134" s="272"/>
      <c r="AF134" s="48"/>
      <c r="AG134" s="48"/>
      <c r="AH134"/>
      <c r="AI134"/>
      <c r="AJ134"/>
    </row>
    <row r="135" spans="1:36" ht="13.8" customHeight="1">
      <c r="B135" s="188"/>
      <c r="C135" s="151"/>
      <c r="D135" s="51" t="s">
        <v>1210</v>
      </c>
      <c r="E135" s="150"/>
      <c r="F135"/>
      <c r="H135" s="44"/>
      <c r="I135"/>
      <c r="J135" s="44"/>
      <c r="K135" s="44"/>
      <c r="L135" s="44"/>
      <c r="P135"/>
      <c r="Q135" s="212"/>
      <c r="R135"/>
      <c r="S135"/>
      <c r="T135"/>
      <c r="U135"/>
      <c r="V135"/>
      <c r="W135"/>
      <c r="X135"/>
      <c r="Z135" s="272"/>
      <c r="AA135"/>
      <c r="AB135"/>
      <c r="AC135"/>
      <c r="AD135" s="278"/>
      <c r="AE135" s="271"/>
      <c r="AF135" s="48"/>
      <c r="AG135" s="48"/>
      <c r="AH135"/>
      <c r="AI135"/>
      <c r="AJ135"/>
    </row>
    <row r="136" spans="1:36" ht="13.8" customHeight="1">
      <c r="A136" t="s">
        <v>1603</v>
      </c>
      <c r="B136" s="188" t="s">
        <v>311</v>
      </c>
      <c r="C136" s="151" t="str">
        <f t="shared" ref="C136:C170" si="32">MID(A136,1,12)</f>
        <v>A.030.14.101</v>
      </c>
      <c r="D136" s="54" t="s">
        <v>1210</v>
      </c>
      <c r="E136" s="150" t="s">
        <v>352</v>
      </c>
      <c r="F136" s="153" t="str">
        <f t="shared" ref="F136:F170" si="33">MID(A136, 21,85)</f>
        <v>Acetone</v>
      </c>
      <c r="G136" s="277">
        <v>1.6400000000000001</v>
      </c>
      <c r="H136" s="44">
        <v>1.6400000000000001</v>
      </c>
      <c r="I136"/>
      <c r="J136" s="294">
        <v>0.29154320131787859</v>
      </c>
      <c r="K136" s="44">
        <f t="shared" ref="K136:K169" si="34">J136</f>
        <v>0.29154320131787859</v>
      </c>
      <c r="L136" s="295">
        <v>9.648065118990001E-3</v>
      </c>
      <c r="M136" s="295">
        <v>3.5895136198888601E-2</v>
      </c>
      <c r="N136" s="295">
        <v>0</v>
      </c>
      <c r="O136" s="295">
        <v>0.246</v>
      </c>
      <c r="P136"/>
      <c r="Q136" s="212">
        <v>34.088999999999999</v>
      </c>
      <c r="R136"/>
      <c r="S136" s="156">
        <v>3.9563900999999999E-2</v>
      </c>
      <c r="T136" s="156">
        <v>3.5742191E-2</v>
      </c>
      <c r="U136" s="156">
        <v>1.4543143000000001E-3</v>
      </c>
      <c r="V136" s="156">
        <v>2.3673955000000002E-3</v>
      </c>
      <c r="W136"/>
      <c r="X136" s="155">
        <v>9.7704040999999997E-5</v>
      </c>
      <c r="Y136" s="162" t="s">
        <v>380</v>
      </c>
      <c r="Z136" s="271" t="s">
        <v>2182</v>
      </c>
      <c r="AA136"/>
      <c r="AB136"/>
      <c r="AC136"/>
      <c r="AD136" s="278"/>
      <c r="AE136" s="271"/>
      <c r="AF136" s="48"/>
      <c r="AG136" s="48"/>
      <c r="AH136"/>
      <c r="AI136"/>
      <c r="AJ136"/>
    </row>
    <row r="137" spans="1:36" ht="13.8" customHeight="1">
      <c r="A137" t="s">
        <v>515</v>
      </c>
      <c r="B137" s="188" t="s">
        <v>311</v>
      </c>
      <c r="C137" s="151" t="str">
        <f t="shared" si="32"/>
        <v>A.030.14.102</v>
      </c>
      <c r="D137" s="54" t="s">
        <v>1210</v>
      </c>
      <c r="E137" s="150" t="s">
        <v>352</v>
      </c>
      <c r="F137" s="153" t="str">
        <f t="shared" si="33"/>
        <v>Acetylene (Ethyne)</v>
      </c>
      <c r="G137" s="277">
        <v>1.6400000000000001</v>
      </c>
      <c r="H137" s="44">
        <v>1.6400000000000001</v>
      </c>
      <c r="I137"/>
      <c r="J137" s="294">
        <v>0.29154320131787859</v>
      </c>
      <c r="K137" s="44">
        <f t="shared" si="34"/>
        <v>0.29154320131787859</v>
      </c>
      <c r="L137" s="295">
        <v>9.648065118990001E-3</v>
      </c>
      <c r="M137" s="295">
        <v>3.5895136198888601E-2</v>
      </c>
      <c r="N137" s="295">
        <v>0</v>
      </c>
      <c r="O137" s="295">
        <v>0.246</v>
      </c>
      <c r="P137"/>
      <c r="Q137" s="212">
        <v>34.088999999999999</v>
      </c>
      <c r="R137"/>
      <c r="S137" s="156">
        <v>3.9563900999999999E-2</v>
      </c>
      <c r="T137" s="156">
        <v>3.5742191E-2</v>
      </c>
      <c r="U137" s="156">
        <v>1.4543143000000001E-3</v>
      </c>
      <c r="V137" s="156">
        <v>2.3673955000000002E-3</v>
      </c>
      <c r="W137"/>
      <c r="X137" s="155">
        <v>9.7704040999999997E-5</v>
      </c>
      <c r="Y137" s="162" t="s">
        <v>381</v>
      </c>
      <c r="Z137" s="271" t="s">
        <v>2183</v>
      </c>
      <c r="AA137"/>
      <c r="AB137"/>
      <c r="AC137"/>
      <c r="AD137" s="278"/>
      <c r="AE137" s="271"/>
      <c r="AF137" s="48"/>
      <c r="AG137" s="48"/>
      <c r="AH137"/>
      <c r="AI137"/>
      <c r="AJ137"/>
    </row>
    <row r="138" spans="1:36" ht="13.8" customHeight="1">
      <c r="A138" t="s">
        <v>516</v>
      </c>
      <c r="B138" s="188" t="s">
        <v>311</v>
      </c>
      <c r="C138" s="151" t="str">
        <f t="shared" si="32"/>
        <v>A.030.14.103</v>
      </c>
      <c r="D138" s="54" t="s">
        <v>1210</v>
      </c>
      <c r="E138" s="150" t="s">
        <v>352</v>
      </c>
      <c r="F138" s="153" t="str">
        <f t="shared" si="33"/>
        <v>Acrylonitrile</v>
      </c>
      <c r="G138" s="277">
        <v>3.3067696</v>
      </c>
      <c r="H138" s="44">
        <v>3.3067696</v>
      </c>
      <c r="I138"/>
      <c r="J138" s="294">
        <v>0.69103675155470001</v>
      </c>
      <c r="K138" s="44">
        <f t="shared" si="34"/>
        <v>0.69103675155470001</v>
      </c>
      <c r="L138" s="295">
        <v>4.0264089554699997E-2</v>
      </c>
      <c r="M138" s="295">
        <v>0.14210832200000001</v>
      </c>
      <c r="N138" s="295">
        <v>1.2648900000000001E-2</v>
      </c>
      <c r="O138" s="295">
        <v>0.49601543999999997</v>
      </c>
      <c r="P138"/>
      <c r="Q138" s="212">
        <v>1.5688</v>
      </c>
      <c r="R138"/>
      <c r="S138" s="156">
        <v>5.5922766999999998E-2</v>
      </c>
      <c r="T138" s="156">
        <v>5.3366307000000002E-2</v>
      </c>
      <c r="U138" s="156">
        <v>2.5564479999999998E-3</v>
      </c>
      <c r="V138" s="156">
        <v>1.2016620000000001E-8</v>
      </c>
      <c r="W138"/>
      <c r="X138" s="155">
        <v>1.1017284999999999E-4</v>
      </c>
      <c r="Y138" s="162" t="s">
        <v>382</v>
      </c>
      <c r="Z138" s="271" t="s">
        <v>2184</v>
      </c>
      <c r="AA138"/>
      <c r="AB138"/>
      <c r="AC138"/>
      <c r="AD138" s="318"/>
      <c r="AE138" s="271"/>
      <c r="AF138" s="48"/>
      <c r="AG138" s="48"/>
      <c r="AH138"/>
      <c r="AI138"/>
      <c r="AJ138"/>
    </row>
    <row r="139" spans="1:36" ht="13.8" customHeight="1">
      <c r="A139" t="s">
        <v>517</v>
      </c>
      <c r="B139" s="188" t="s">
        <v>311</v>
      </c>
      <c r="C139" s="151" t="str">
        <f t="shared" si="32"/>
        <v>A.030.14.104</v>
      </c>
      <c r="D139" s="54" t="s">
        <v>1210</v>
      </c>
      <c r="E139" s="150" t="s">
        <v>352</v>
      </c>
      <c r="F139" s="153" t="str">
        <f t="shared" si="33"/>
        <v>Alkenyl Succinic Anhydride (ASA)</v>
      </c>
      <c r="G139" s="277">
        <v>9.5591220000000003</v>
      </c>
      <c r="H139" s="44">
        <v>9.5591220000000003</v>
      </c>
      <c r="I139"/>
      <c r="J139" s="294">
        <v>1.9210280614130002</v>
      </c>
      <c r="K139" s="44">
        <f t="shared" si="34"/>
        <v>1.9210280614130002</v>
      </c>
      <c r="L139" s="295">
        <v>0.12354629686</v>
      </c>
      <c r="M139" s="295">
        <v>0.21879707725300002</v>
      </c>
      <c r="N139" s="295">
        <v>0.14481638729999999</v>
      </c>
      <c r="O139" s="295">
        <v>1.4338683000000001</v>
      </c>
      <c r="P139"/>
      <c r="Q139" s="212">
        <v>201.91834</v>
      </c>
      <c r="R139"/>
      <c r="S139" s="156">
        <v>0.20086425999999999</v>
      </c>
      <c r="T139" s="156">
        <v>0.18260945000000001</v>
      </c>
      <c r="U139" s="156">
        <v>8.0231681000000003E-3</v>
      </c>
      <c r="V139" s="156">
        <v>1.0231639000000001E-2</v>
      </c>
      <c r="W139"/>
      <c r="X139" s="155">
        <v>5.5902492999999995E-4</v>
      </c>
      <c r="Y139" s="165" t="s">
        <v>364</v>
      </c>
      <c r="Z139" s="271" t="s">
        <v>2185</v>
      </c>
      <c r="AA139"/>
      <c r="AB139"/>
      <c r="AC139"/>
      <c r="AD139" s="318"/>
      <c r="AE139" s="271"/>
      <c r="AF139" s="48"/>
      <c r="AG139" s="48"/>
      <c r="AH139"/>
      <c r="AI139"/>
      <c r="AJ139"/>
    </row>
    <row r="140" spans="1:36" ht="13.8" customHeight="1">
      <c r="A140" t="s">
        <v>518</v>
      </c>
      <c r="B140" s="188" t="s">
        <v>311</v>
      </c>
      <c r="C140" s="151" t="str">
        <f t="shared" si="32"/>
        <v>A.030.14.105</v>
      </c>
      <c r="D140" s="54" t="s">
        <v>1210</v>
      </c>
      <c r="E140" s="150" t="s">
        <v>352</v>
      </c>
      <c r="F140" s="153" t="str">
        <f t="shared" si="33"/>
        <v>Alkyl Ketene Dimer (AKD)</v>
      </c>
      <c r="G140" s="277">
        <v>4.4662948666666669</v>
      </c>
      <c r="H140" s="44">
        <v>4.4662948666666669</v>
      </c>
      <c r="I140"/>
      <c r="J140" s="294">
        <v>0.84254795481190004</v>
      </c>
      <c r="K140" s="44">
        <f t="shared" si="34"/>
        <v>0.84254795481190004</v>
      </c>
      <c r="L140" s="295">
        <v>2.9180904599999998E-2</v>
      </c>
      <c r="M140" s="295">
        <v>5.30224375119E-2</v>
      </c>
      <c r="N140" s="295">
        <v>9.040038269999999E-2</v>
      </c>
      <c r="O140" s="295">
        <v>0.66994423000000003</v>
      </c>
      <c r="P140"/>
      <c r="Q140" s="212">
        <v>77.902337000000003</v>
      </c>
      <c r="R140"/>
      <c r="S140" s="156">
        <v>8.4236033000000002E-2</v>
      </c>
      <c r="T140" s="156">
        <v>7.7914348999999994E-2</v>
      </c>
      <c r="U140" s="156">
        <v>3.5708334E-3</v>
      </c>
      <c r="V140" s="156">
        <v>2.7508505000000002E-3</v>
      </c>
      <c r="W140"/>
      <c r="X140" s="155">
        <v>2.2320004000000001E-4</v>
      </c>
      <c r="Y140" s="165" t="s">
        <v>364</v>
      </c>
      <c r="Z140" s="271" t="s">
        <v>2186</v>
      </c>
      <c r="AA140"/>
      <c r="AB140"/>
      <c r="AC140"/>
      <c r="AD140" s="278"/>
      <c r="AE140" s="271"/>
      <c r="AF140" s="48"/>
      <c r="AG140" s="48"/>
      <c r="AH140"/>
      <c r="AI140"/>
      <c r="AJ140"/>
    </row>
    <row r="141" spans="1:36" ht="13.8" customHeight="1">
      <c r="A141" t="s">
        <v>3473</v>
      </c>
      <c r="B141" s="188" t="s">
        <v>311</v>
      </c>
      <c r="C141" s="151" t="str">
        <f t="shared" si="32"/>
        <v>A.030.14.106</v>
      </c>
      <c r="D141" s="54" t="s">
        <v>1210</v>
      </c>
      <c r="E141" s="150" t="s">
        <v>352</v>
      </c>
      <c r="F141" s="153" t="str">
        <f t="shared" si="33"/>
        <v>Benzene</v>
      </c>
      <c r="G141" s="277">
        <v>1.8600000000000003</v>
      </c>
      <c r="H141" s="44">
        <v>1.8600000000000003</v>
      </c>
      <c r="I141"/>
      <c r="J141" s="294">
        <v>0.42800897161000001</v>
      </c>
      <c r="K141" s="44">
        <f t="shared" si="34"/>
        <v>0.42800897161000001</v>
      </c>
      <c r="L141" s="295">
        <v>6.9813032210000001E-2</v>
      </c>
      <c r="M141" s="295">
        <v>6.1912164399999997E-2</v>
      </c>
      <c r="N141" s="295">
        <v>1.7283775000000001E-2</v>
      </c>
      <c r="O141" s="295">
        <v>0.27900000000000003</v>
      </c>
      <c r="P141"/>
      <c r="Q141" s="212">
        <v>44.886200000000002</v>
      </c>
      <c r="R141"/>
      <c r="S141" s="156">
        <v>3.3525525E-2</v>
      </c>
      <c r="T141" s="156">
        <v>2.8842204E-2</v>
      </c>
      <c r="U141" s="156">
        <v>1.5197292999999999E-3</v>
      </c>
      <c r="V141" s="156">
        <v>3.1635912E-3</v>
      </c>
      <c r="W141"/>
      <c r="X141" s="155">
        <v>1.2132772E-4</v>
      </c>
      <c r="Y141" s="162" t="s">
        <v>383</v>
      </c>
      <c r="Z141" s="271" t="s">
        <v>2187</v>
      </c>
      <c r="AA141"/>
      <c r="AB141"/>
      <c r="AC141"/>
      <c r="AD141" s="278"/>
      <c r="AE141" s="271"/>
      <c r="AF141" s="48"/>
      <c r="AG141" s="48"/>
      <c r="AH141"/>
      <c r="AI141"/>
      <c r="AJ141"/>
    </row>
    <row r="142" spans="1:36" ht="13.8" customHeight="1">
      <c r="A142" t="s">
        <v>3474</v>
      </c>
      <c r="B142" s="188" t="s">
        <v>311</v>
      </c>
      <c r="C142" s="151" t="str">
        <f t="shared" si="32"/>
        <v>A.030.14.107</v>
      </c>
      <c r="D142" s="54" t="s">
        <v>1210</v>
      </c>
      <c r="E142" s="150" t="s">
        <v>352</v>
      </c>
      <c r="F142" s="153" t="str">
        <f t="shared" si="33"/>
        <v>Butadiene</v>
      </c>
      <c r="G142" s="277">
        <v>1.95</v>
      </c>
      <c r="H142" s="44">
        <v>1.95</v>
      </c>
      <c r="I142"/>
      <c r="J142" s="294">
        <v>0.44360768782999999</v>
      </c>
      <c r="K142" s="44">
        <f t="shared" si="34"/>
        <v>0.44360768782999999</v>
      </c>
      <c r="L142" s="295">
        <v>7.5918576830000001E-2</v>
      </c>
      <c r="M142" s="295">
        <v>6.1838410999999996E-2</v>
      </c>
      <c r="N142" s="295">
        <v>1.33507E-2</v>
      </c>
      <c r="O142" s="295">
        <v>0.29249999999999998</v>
      </c>
      <c r="P142"/>
      <c r="Q142" s="212">
        <v>86.844999999999999</v>
      </c>
      <c r="R142"/>
      <c r="S142" s="156">
        <v>3.7989492E-2</v>
      </c>
      <c r="T142" s="156">
        <v>3.0241298999999999E-2</v>
      </c>
      <c r="U142" s="156">
        <v>1.6081495999999999E-3</v>
      </c>
      <c r="V142" s="156">
        <v>6.1400430000000004E-3</v>
      </c>
      <c r="W142"/>
      <c r="X142" s="155">
        <v>1.7748688000000001E-4</v>
      </c>
      <c r="Y142" s="162" t="s">
        <v>384</v>
      </c>
      <c r="Z142" s="271" t="s">
        <v>2188</v>
      </c>
      <c r="AA142"/>
      <c r="AB142"/>
      <c r="AC142"/>
      <c r="AD142" s="278"/>
      <c r="AE142" s="271"/>
      <c r="AF142" s="48"/>
      <c r="AG142" s="48"/>
      <c r="AH142"/>
      <c r="AI142"/>
      <c r="AJ142"/>
    </row>
    <row r="143" spans="1:36" ht="13.8" customHeight="1">
      <c r="A143" t="s">
        <v>519</v>
      </c>
      <c r="B143" s="188" t="s">
        <v>311</v>
      </c>
      <c r="C143" s="151" t="str">
        <f t="shared" si="32"/>
        <v>A.030.14.108</v>
      </c>
      <c r="D143" s="54" t="s">
        <v>1210</v>
      </c>
      <c r="E143" s="150" t="s">
        <v>352</v>
      </c>
      <c r="F143" s="153" t="str">
        <f t="shared" si="33"/>
        <v>Butane</v>
      </c>
      <c r="G143" s="277">
        <v>0.35</v>
      </c>
      <c r="H143" s="44">
        <v>0.35</v>
      </c>
      <c r="I143"/>
      <c r="J143" s="294">
        <v>0.119195355576346</v>
      </c>
      <c r="K143" s="44">
        <f t="shared" si="34"/>
        <v>0.119195355576346</v>
      </c>
      <c r="L143" s="295">
        <v>2.3447678656345998E-2</v>
      </c>
      <c r="M143" s="295">
        <v>4.1362309219999997E-2</v>
      </c>
      <c r="N143" s="295">
        <v>1.8853677E-3</v>
      </c>
      <c r="O143" s="295">
        <v>5.2499999999999998E-2</v>
      </c>
      <c r="P143"/>
      <c r="Q143" s="212">
        <v>52.756089000000003</v>
      </c>
      <c r="R143"/>
      <c r="S143" s="156">
        <v>1.8685443999999999E-2</v>
      </c>
      <c r="T143" s="156">
        <v>1.4396053000000001E-2</v>
      </c>
      <c r="U143" s="156">
        <v>5.4100429999999998E-4</v>
      </c>
      <c r="V143" s="156">
        <v>3.7483864E-3</v>
      </c>
      <c r="W143"/>
      <c r="X143" s="155">
        <v>9.2310896999999996E-5</v>
      </c>
      <c r="Y143" s="162" t="s">
        <v>385</v>
      </c>
      <c r="Z143" s="271" t="s">
        <v>2189</v>
      </c>
      <c r="AA143"/>
      <c r="AB143"/>
      <c r="AC143"/>
      <c r="AD143" s="278"/>
      <c r="AE143" s="271"/>
      <c r="AF143" s="48"/>
      <c r="AG143" s="48"/>
      <c r="AH143"/>
      <c r="AI143"/>
      <c r="AJ143"/>
    </row>
    <row r="144" spans="1:36" ht="13.8" customHeight="1">
      <c r="A144" t="s">
        <v>520</v>
      </c>
      <c r="B144" s="188" t="s">
        <v>311</v>
      </c>
      <c r="C144" s="151" t="str">
        <f t="shared" si="32"/>
        <v>A.030.14.109</v>
      </c>
      <c r="D144" s="54" t="s">
        <v>1210</v>
      </c>
      <c r="E144" s="150" t="s">
        <v>352</v>
      </c>
      <c r="F144" s="153" t="str">
        <f t="shared" si="33"/>
        <v>Cumene hydroperoxide</v>
      </c>
      <c r="G144" s="277">
        <v>1.8149999999999999</v>
      </c>
      <c r="H144" s="44">
        <v>1.8149999999999999</v>
      </c>
      <c r="I144"/>
      <c r="J144" s="294">
        <v>0.41352086857000003</v>
      </c>
      <c r="K144" s="44">
        <f t="shared" si="34"/>
        <v>0.41352086857000003</v>
      </c>
      <c r="L144" s="295">
        <v>6.6982789170000001E-2</v>
      </c>
      <c r="M144" s="295">
        <v>5.8748998400000002E-2</v>
      </c>
      <c r="N144" s="295">
        <v>1.5539081E-2</v>
      </c>
      <c r="O144" s="295">
        <v>0.27224999999999999</v>
      </c>
      <c r="P144"/>
      <c r="Q144" s="212">
        <v>55.043142000000003</v>
      </c>
      <c r="R144"/>
      <c r="S144" s="156">
        <v>3.3519113000000003E-2</v>
      </c>
      <c r="T144" s="156">
        <v>2.8144222E-2</v>
      </c>
      <c r="U144" s="156">
        <v>1.4833667999999999E-3</v>
      </c>
      <c r="V144" s="156">
        <v>3.8915235000000002E-3</v>
      </c>
      <c r="W144"/>
      <c r="X144" s="155">
        <v>1.3225448E-4</v>
      </c>
      <c r="Y144" s="162" t="s">
        <v>386</v>
      </c>
      <c r="Z144" s="271" t="s">
        <v>2190</v>
      </c>
      <c r="AA144"/>
      <c r="AB144"/>
      <c r="AC144"/>
      <c r="AD144" s="278"/>
      <c r="AE144" s="271"/>
      <c r="AF144" s="48"/>
      <c r="AG144" s="48"/>
      <c r="AH144"/>
      <c r="AI144"/>
      <c r="AJ144"/>
    </row>
    <row r="145" spans="1:36" ht="13.8" customHeight="1">
      <c r="A145" t="s">
        <v>3475</v>
      </c>
      <c r="B145" s="188" t="s">
        <v>311</v>
      </c>
      <c r="C145" s="151" t="str">
        <f t="shared" si="32"/>
        <v>A.030.14.110</v>
      </c>
      <c r="D145" s="54" t="s">
        <v>1210</v>
      </c>
      <c r="E145" s="150" t="s">
        <v>352</v>
      </c>
      <c r="F145" s="153" t="str">
        <f t="shared" si="33"/>
        <v>Diethylene glycon (DEG)</v>
      </c>
      <c r="G145" s="277">
        <v>1.8700000000000003</v>
      </c>
      <c r="H145" s="44">
        <v>1.8700000000000003</v>
      </c>
      <c r="I145"/>
      <c r="J145" s="294">
        <v>0.40092876391000004</v>
      </c>
      <c r="K145" s="44">
        <f t="shared" si="34"/>
        <v>0.40092876391000004</v>
      </c>
      <c r="L145" s="295">
        <v>4.9814224510000005E-2</v>
      </c>
      <c r="M145" s="295">
        <v>5.2741089399999996E-2</v>
      </c>
      <c r="N145" s="295">
        <v>1.7873449999999999E-2</v>
      </c>
      <c r="O145" s="295">
        <v>0.28050000000000003</v>
      </c>
      <c r="P145"/>
      <c r="Q145" s="212">
        <v>59.34</v>
      </c>
      <c r="R145"/>
      <c r="S145" s="156">
        <v>3.4623029E-2</v>
      </c>
      <c r="T145" s="156">
        <v>2.8986833E-2</v>
      </c>
      <c r="U145" s="156">
        <v>1.512846E-3</v>
      </c>
      <c r="V145" s="156">
        <v>4.1233499999999996E-3</v>
      </c>
      <c r="W145"/>
      <c r="X145" s="155">
        <v>1.3605071000000001E-4</v>
      </c>
      <c r="Y145" s="162" t="s">
        <v>387</v>
      </c>
      <c r="Z145" s="271" t="s">
        <v>2191</v>
      </c>
      <c r="AA145"/>
      <c r="AB145"/>
      <c r="AC145"/>
      <c r="AD145" s="278"/>
      <c r="AE145" s="271"/>
      <c r="AF145" s="48"/>
      <c r="AG145" s="48"/>
      <c r="AH145"/>
      <c r="AI145"/>
      <c r="AJ145"/>
    </row>
    <row r="146" spans="1:36" ht="13.8" customHeight="1">
      <c r="A146" t="s">
        <v>521</v>
      </c>
      <c r="B146" s="188" t="s">
        <v>311</v>
      </c>
      <c r="C146" s="151" t="str">
        <f t="shared" si="32"/>
        <v>A.030.14.111</v>
      </c>
      <c r="D146" s="54" t="s">
        <v>1210</v>
      </c>
      <c r="E146" s="150" t="s">
        <v>352</v>
      </c>
      <c r="F146" s="153" t="str">
        <f t="shared" si="33"/>
        <v>Dipropylene glycol monomethyl ether</v>
      </c>
      <c r="G146" s="277">
        <v>4.0664313999999999</v>
      </c>
      <c r="H146" s="44">
        <v>4.0664313999999999</v>
      </c>
      <c r="I146"/>
      <c r="J146" s="294">
        <v>1.503353124</v>
      </c>
      <c r="K146" s="44">
        <f t="shared" si="34"/>
        <v>1.503353124</v>
      </c>
      <c r="L146" s="295">
        <v>0.23103483899999999</v>
      </c>
      <c r="M146" s="295">
        <v>0.47919583299999996</v>
      </c>
      <c r="N146" s="295">
        <v>0.18315774199999998</v>
      </c>
      <c r="O146" s="295">
        <v>0.60996470999999997</v>
      </c>
      <c r="P146"/>
      <c r="Q146" s="212">
        <v>106.10521</v>
      </c>
      <c r="R146"/>
      <c r="S146" s="156">
        <v>0.11815549</v>
      </c>
      <c r="T146" s="156">
        <v>0.10803727</v>
      </c>
      <c r="U146" s="156">
        <v>3.8191965000000001E-3</v>
      </c>
      <c r="V146" s="156">
        <v>6.2990190000000003E-3</v>
      </c>
      <c r="W146"/>
      <c r="X146" s="155">
        <v>4.7364731000000001E-4</v>
      </c>
      <c r="Y146" s="162" t="s">
        <v>387</v>
      </c>
      <c r="Z146" s="271" t="s">
        <v>2192</v>
      </c>
      <c r="AA146"/>
      <c r="AB146"/>
      <c r="AC146"/>
      <c r="AD146" s="278"/>
      <c r="AE146" s="271"/>
      <c r="AF146" s="48"/>
      <c r="AG146" s="48"/>
      <c r="AH146"/>
      <c r="AI146"/>
      <c r="AJ146"/>
    </row>
    <row r="147" spans="1:36" ht="13.8" customHeight="1">
      <c r="A147" t="s">
        <v>1604</v>
      </c>
      <c r="B147" s="188" t="s">
        <v>311</v>
      </c>
      <c r="C147" s="151" t="str">
        <f t="shared" si="32"/>
        <v>A.030.14.112</v>
      </c>
      <c r="D147" s="54" t="s">
        <v>1210</v>
      </c>
      <c r="E147" s="150" t="s">
        <v>352</v>
      </c>
      <c r="F147" s="153" t="str">
        <f t="shared" si="33"/>
        <v>Ethanol (alcohol) bio-based from agricultural waste</v>
      </c>
      <c r="G147" s="277">
        <v>1.4098200000000001</v>
      </c>
      <c r="H147" s="44">
        <v>1.4098200000000001</v>
      </c>
      <c r="I147"/>
      <c r="J147" s="294">
        <v>0.24308108182310001</v>
      </c>
      <c r="K147" s="44">
        <f t="shared" si="34"/>
        <v>0.24308108182310001</v>
      </c>
      <c r="L147" s="295">
        <v>9.4670691720000009E-3</v>
      </c>
      <c r="M147" s="295">
        <v>1.4333102301099999E-2</v>
      </c>
      <c r="N147" s="295">
        <v>7.8079103500000007E-3</v>
      </c>
      <c r="O147" s="295">
        <v>0.21147299999999999</v>
      </c>
      <c r="P147"/>
      <c r="Q147" s="212">
        <v>50.690584000000001</v>
      </c>
      <c r="R147"/>
      <c r="S147" s="156">
        <v>2.6260496000000001E-2</v>
      </c>
      <c r="T147" s="156">
        <v>2.3808991000000002E-2</v>
      </c>
      <c r="U147" s="156">
        <v>1.1130192999999999E-3</v>
      </c>
      <c r="V147" s="156">
        <v>1.3384857E-3</v>
      </c>
      <c r="W147"/>
      <c r="X147" s="155">
        <v>6.9249573999999997E-5</v>
      </c>
      <c r="Y147" s="162" t="s">
        <v>388</v>
      </c>
      <c r="Z147" s="271" t="s">
        <v>2193</v>
      </c>
      <c r="AA147"/>
      <c r="AB147"/>
      <c r="AC147"/>
      <c r="AD147" s="278"/>
      <c r="AE147" s="271"/>
      <c r="AF147" s="48"/>
      <c r="AG147" s="48"/>
      <c r="AH147"/>
      <c r="AI147"/>
      <c r="AJ147"/>
    </row>
    <row r="148" spans="1:36" ht="13.8" customHeight="1">
      <c r="A148" t="s">
        <v>1605</v>
      </c>
      <c r="B148" s="188" t="s">
        <v>311</v>
      </c>
      <c r="C148" s="151" t="str">
        <f t="shared" si="32"/>
        <v>A.030.14.113</v>
      </c>
      <c r="D148" s="54" t="s">
        <v>1210</v>
      </c>
      <c r="E148" s="150" t="s">
        <v>352</v>
      </c>
      <c r="F148" s="153" t="str">
        <f t="shared" si="33"/>
        <v>Ethanol (alcohol) synthetic</v>
      </c>
      <c r="G148" s="277">
        <v>1.0818732</v>
      </c>
      <c r="H148" s="44">
        <v>1.0818732</v>
      </c>
      <c r="I148"/>
      <c r="J148" s="294">
        <v>0.19152356370731</v>
      </c>
      <c r="K148" s="44">
        <f t="shared" si="34"/>
        <v>0.19152356370731</v>
      </c>
      <c r="L148" s="295">
        <v>6.4365069808999999E-3</v>
      </c>
      <c r="M148" s="295">
        <v>2.268594334241E-2</v>
      </c>
      <c r="N148" s="295">
        <v>1.2013338399999999E-4</v>
      </c>
      <c r="O148" s="295">
        <v>0.16228097999999999</v>
      </c>
      <c r="P148"/>
      <c r="Q148" s="212">
        <v>22.001463999999999</v>
      </c>
      <c r="R148"/>
      <c r="S148" s="156">
        <v>2.5646308999999999E-2</v>
      </c>
      <c r="T148" s="156">
        <v>2.316611E-2</v>
      </c>
      <c r="U148" s="156">
        <v>9.5122700999999998E-4</v>
      </c>
      <c r="V148" s="156">
        <v>1.5289718999999999E-3</v>
      </c>
      <c r="W148"/>
      <c r="X148" s="155">
        <v>6.3582132000000003E-5</v>
      </c>
      <c r="Y148" s="162" t="s">
        <v>388</v>
      </c>
      <c r="Z148" s="271" t="s">
        <v>2193</v>
      </c>
      <c r="AA148"/>
      <c r="AB148"/>
      <c r="AC148"/>
      <c r="AD148" s="278"/>
      <c r="AE148" s="271"/>
      <c r="AF148" s="48"/>
      <c r="AG148" s="48"/>
      <c r="AH148"/>
      <c r="AI148"/>
      <c r="AJ148"/>
    </row>
    <row r="149" spans="1:36" ht="13.8" customHeight="1">
      <c r="A149" t="s">
        <v>522</v>
      </c>
      <c r="B149" s="188" t="s">
        <v>311</v>
      </c>
      <c r="C149" s="151" t="str">
        <f t="shared" si="32"/>
        <v>A.030.14.114</v>
      </c>
      <c r="D149" s="54" t="s">
        <v>1210</v>
      </c>
      <c r="E149" s="150" t="s">
        <v>352</v>
      </c>
      <c r="F149" s="153" t="str">
        <f t="shared" si="33"/>
        <v>Ethylbenzene</v>
      </c>
      <c r="G149" s="277">
        <v>2.2300000000000004</v>
      </c>
      <c r="H149" s="44">
        <v>2.2300000000000004</v>
      </c>
      <c r="I149"/>
      <c r="J149" s="294">
        <v>0.38431041317385028</v>
      </c>
      <c r="K149" s="44">
        <f t="shared" si="34"/>
        <v>0.38431041317385028</v>
      </c>
      <c r="L149" s="295">
        <v>2.4602403085128E-2</v>
      </c>
      <c r="M149" s="295">
        <v>2.5208010088722248E-2</v>
      </c>
      <c r="N149" s="295">
        <v>0</v>
      </c>
      <c r="O149" s="295">
        <v>0.33450000000000002</v>
      </c>
      <c r="P149"/>
      <c r="Q149" s="212">
        <v>44.731999999999999</v>
      </c>
      <c r="R149"/>
      <c r="S149" s="156">
        <v>4.7218934999999997E-2</v>
      </c>
      <c r="T149" s="156">
        <v>4.2152048999999997E-2</v>
      </c>
      <c r="U149" s="156">
        <v>1.8730203999999999E-3</v>
      </c>
      <c r="V149" s="156">
        <v>3.1938648000000001E-3</v>
      </c>
      <c r="W149"/>
      <c r="X149" s="155">
        <v>1.2787255000000001E-4</v>
      </c>
      <c r="Y149" s="162" t="s">
        <v>383</v>
      </c>
      <c r="Z149" s="271" t="s">
        <v>2194</v>
      </c>
      <c r="AA149"/>
      <c r="AB149"/>
      <c r="AC149"/>
      <c r="AD149" s="278"/>
      <c r="AE149" s="271"/>
      <c r="AF149" s="48"/>
      <c r="AG149" s="48"/>
      <c r="AH149"/>
      <c r="AI149"/>
      <c r="AJ149"/>
    </row>
    <row r="150" spans="1:36" ht="13.8" customHeight="1">
      <c r="A150" t="s">
        <v>3476</v>
      </c>
      <c r="B150" s="188" t="s">
        <v>311</v>
      </c>
      <c r="C150" s="151" t="str">
        <f t="shared" si="32"/>
        <v>A.030.14.115</v>
      </c>
      <c r="D150" s="54" t="s">
        <v>1210</v>
      </c>
      <c r="E150" s="150" t="s">
        <v>352</v>
      </c>
      <c r="F150" s="153" t="str">
        <f t="shared" si="33"/>
        <v>Ethylene (Ethene)</v>
      </c>
      <c r="G150" s="277">
        <v>1.8200000000000003</v>
      </c>
      <c r="H150" s="44">
        <v>1.8200000000000003</v>
      </c>
      <c r="I150"/>
      <c r="J150" s="294">
        <v>0.40630856104000002</v>
      </c>
      <c r="K150" s="44">
        <f t="shared" si="34"/>
        <v>0.40630856104000002</v>
      </c>
      <c r="L150" s="295">
        <v>6.344081084E-2</v>
      </c>
      <c r="M150" s="295">
        <v>5.7690675199999993E-2</v>
      </c>
      <c r="N150" s="295">
        <v>1.2177075000000001E-2</v>
      </c>
      <c r="O150" s="295">
        <v>0.27300000000000002</v>
      </c>
      <c r="P150"/>
      <c r="Q150" s="212">
        <v>78.754999999999995</v>
      </c>
      <c r="R150"/>
      <c r="S150" s="156">
        <v>3.5292632999999997E-2</v>
      </c>
      <c r="T150" s="156">
        <v>2.8220888999999999E-2</v>
      </c>
      <c r="U150" s="156">
        <v>1.4864791E-3</v>
      </c>
      <c r="V150" s="156">
        <v>5.5852649999999998E-3</v>
      </c>
      <c r="W150"/>
      <c r="X150" s="155">
        <v>1.6145128999999999E-4</v>
      </c>
      <c r="Y150" s="162" t="s">
        <v>389</v>
      </c>
      <c r="Z150" s="271" t="s">
        <v>2195</v>
      </c>
      <c r="AA150"/>
      <c r="AB150"/>
      <c r="AC150"/>
      <c r="AD150" s="278"/>
      <c r="AE150" s="271"/>
      <c r="AF150" s="48"/>
      <c r="AG150" s="48"/>
      <c r="AH150"/>
      <c r="AI150"/>
      <c r="AJ150"/>
    </row>
    <row r="151" spans="1:36" ht="13.8" customHeight="1">
      <c r="A151" t="s">
        <v>523</v>
      </c>
      <c r="B151" s="188" t="s">
        <v>311</v>
      </c>
      <c r="C151" s="151" t="str">
        <f t="shared" si="32"/>
        <v>A.030.14.116</v>
      </c>
      <c r="D151" s="54" t="s">
        <v>1210</v>
      </c>
      <c r="E151" s="150" t="s">
        <v>352</v>
      </c>
      <c r="F151" s="153" t="str">
        <f t="shared" si="33"/>
        <v>Ethylene dichloride</v>
      </c>
      <c r="G151" s="277">
        <v>1.1743793333333334</v>
      </c>
      <c r="H151" s="44">
        <v>1.1743793333333334</v>
      </c>
      <c r="I151"/>
      <c r="J151" s="294">
        <v>0.23132505493522099</v>
      </c>
      <c r="K151" s="44">
        <f t="shared" si="34"/>
        <v>0.23132505493522099</v>
      </c>
      <c r="L151" s="295">
        <v>1.7496104021571E-2</v>
      </c>
      <c r="M151" s="295">
        <v>3.7574284441699995E-2</v>
      </c>
      <c r="N151" s="295">
        <v>9.7766471949999994E-5</v>
      </c>
      <c r="O151" s="295">
        <v>0.17615690000000001</v>
      </c>
      <c r="P151"/>
      <c r="Q151" s="212">
        <v>13.365076</v>
      </c>
      <c r="R151"/>
      <c r="S151" s="156">
        <v>3.0779398999999999E-2</v>
      </c>
      <c r="T151" s="156">
        <v>2.8980102000000001E-2</v>
      </c>
      <c r="U151" s="156">
        <v>1.1008338999999999E-3</v>
      </c>
      <c r="V151" s="156">
        <v>6.9846375000000001E-4</v>
      </c>
      <c r="W151"/>
      <c r="X151" s="155">
        <v>9.1195305999999994E-5</v>
      </c>
      <c r="Y151" s="162" t="s">
        <v>390</v>
      </c>
      <c r="Z151" s="271" t="s">
        <v>2196</v>
      </c>
      <c r="AA151"/>
      <c r="AB151"/>
      <c r="AC151"/>
      <c r="AD151" s="278"/>
      <c r="AE151" s="271"/>
      <c r="AF151" s="48"/>
      <c r="AG151" s="48"/>
      <c r="AH151"/>
      <c r="AI151"/>
      <c r="AJ151"/>
    </row>
    <row r="152" spans="1:36" ht="13.8" customHeight="1">
      <c r="A152" t="s">
        <v>3477</v>
      </c>
      <c r="B152" s="188" t="s">
        <v>311</v>
      </c>
      <c r="C152" s="151" t="str">
        <f t="shared" si="32"/>
        <v>A.030.14.117</v>
      </c>
      <c r="D152" s="54" t="s">
        <v>1210</v>
      </c>
      <c r="E152" s="150" t="s">
        <v>352</v>
      </c>
      <c r="F152" s="153" t="str">
        <f t="shared" si="33"/>
        <v>Ethylene Oxide</v>
      </c>
      <c r="G152" s="277">
        <v>2.08</v>
      </c>
      <c r="H152" s="44">
        <v>2.08</v>
      </c>
      <c r="I152"/>
      <c r="J152" s="294">
        <v>0.44134985862999998</v>
      </c>
      <c r="K152" s="44">
        <f t="shared" si="34"/>
        <v>0.44134985862999998</v>
      </c>
      <c r="L152" s="295">
        <v>5.7173661929999994E-2</v>
      </c>
      <c r="M152" s="295">
        <v>5.2087171699999997E-2</v>
      </c>
      <c r="N152" s="295">
        <v>2.0089025E-2</v>
      </c>
      <c r="O152" s="295">
        <v>0.312</v>
      </c>
      <c r="P152"/>
      <c r="Q152" s="212">
        <v>66.11</v>
      </c>
      <c r="R152"/>
      <c r="S152" s="156">
        <v>3.8567086E-2</v>
      </c>
      <c r="T152" s="156">
        <v>3.2240946999999999E-2</v>
      </c>
      <c r="U152" s="156">
        <v>1.6779990999999999E-3</v>
      </c>
      <c r="V152" s="156">
        <v>4.6481400000000003E-3</v>
      </c>
      <c r="W152"/>
      <c r="X152" s="155">
        <v>1.5175696999999999E-4</v>
      </c>
      <c r="Y152" s="162" t="s">
        <v>391</v>
      </c>
      <c r="Z152" s="271" t="s">
        <v>2197</v>
      </c>
      <c r="AA152"/>
      <c r="AB152"/>
      <c r="AC152"/>
      <c r="AD152" s="278"/>
      <c r="AE152" s="271"/>
      <c r="AF152" s="48"/>
      <c r="AG152" s="48"/>
      <c r="AH152"/>
      <c r="AI152"/>
      <c r="AJ152"/>
    </row>
    <row r="153" spans="1:36" ht="13.8" customHeight="1">
      <c r="A153" t="s">
        <v>524</v>
      </c>
      <c r="B153" s="188" t="s">
        <v>311</v>
      </c>
      <c r="C153" s="151" t="str">
        <f t="shared" si="32"/>
        <v>A.030.14.118</v>
      </c>
      <c r="D153" s="54" t="s">
        <v>1210</v>
      </c>
      <c r="E153" s="150" t="s">
        <v>352</v>
      </c>
      <c r="F153" s="153" t="str">
        <f t="shared" si="33"/>
        <v>Methanol</v>
      </c>
      <c r="G153" s="277">
        <v>0.91745893333333328</v>
      </c>
      <c r="H153" s="44">
        <v>0.91745893333333328</v>
      </c>
      <c r="I153"/>
      <c r="J153" s="294">
        <v>0.19029980489532583</v>
      </c>
      <c r="K153" s="44">
        <f t="shared" si="34"/>
        <v>0.19029980489532583</v>
      </c>
      <c r="L153" s="295">
        <v>1.5647069700000002E-2</v>
      </c>
      <c r="M153" s="295">
        <v>2.37176892981E-2</v>
      </c>
      <c r="N153" s="295">
        <v>1.331620589722584E-2</v>
      </c>
      <c r="O153" s="295">
        <v>0.13761883999999999</v>
      </c>
      <c r="P153"/>
      <c r="Q153" s="212">
        <v>35.830967000000001</v>
      </c>
      <c r="R153"/>
      <c r="S153" s="156">
        <v>2.0464838999999999E-2</v>
      </c>
      <c r="T153" s="156">
        <v>1.7495661999999999E-2</v>
      </c>
      <c r="U153" s="156">
        <v>7.7023634000000004E-4</v>
      </c>
      <c r="V153" s="156">
        <v>2.1989410999999999E-3</v>
      </c>
      <c r="W153"/>
      <c r="X153" s="155">
        <v>7.4998795999999993E-5</v>
      </c>
      <c r="Y153" s="162" t="s">
        <v>392</v>
      </c>
      <c r="Z153" s="271" t="s">
        <v>2198</v>
      </c>
      <c r="AA153"/>
      <c r="AB153"/>
      <c r="AC153"/>
      <c r="AD153" s="278"/>
      <c r="AE153" s="271"/>
      <c r="AF153" s="48"/>
      <c r="AG153" s="48"/>
      <c r="AH153"/>
      <c r="AI153"/>
      <c r="AJ153"/>
    </row>
    <row r="154" spans="1:36" ht="13.8" customHeight="1">
      <c r="A154" t="s">
        <v>525</v>
      </c>
      <c r="B154" s="188" t="s">
        <v>311</v>
      </c>
      <c r="C154" s="151" t="str">
        <f t="shared" si="32"/>
        <v>A.030.14.119</v>
      </c>
      <c r="D154" s="54" t="s">
        <v>1210</v>
      </c>
      <c r="E154" s="150" t="s">
        <v>352</v>
      </c>
      <c r="F154" s="153" t="str">
        <f t="shared" si="33"/>
        <v>Methylamine</v>
      </c>
      <c r="G154" s="277">
        <v>3.4244784666666668</v>
      </c>
      <c r="H154" s="44">
        <v>3.4244784666666668</v>
      </c>
      <c r="I154"/>
      <c r="J154" s="294">
        <v>0.7021283001208477</v>
      </c>
      <c r="K154" s="44">
        <f t="shared" si="34"/>
        <v>0.7021283001208477</v>
      </c>
      <c r="L154" s="295">
        <v>4.001345303E-2</v>
      </c>
      <c r="M154" s="295">
        <v>0.11751149637399999</v>
      </c>
      <c r="N154" s="295">
        <v>3.0931580716847755E-2</v>
      </c>
      <c r="O154" s="295">
        <v>0.51367176999999997</v>
      </c>
      <c r="P154"/>
      <c r="Q154" s="212">
        <v>73.048531999999994</v>
      </c>
      <c r="R154"/>
      <c r="S154" s="156">
        <v>7.5776303000000003E-2</v>
      </c>
      <c r="T154" s="156">
        <v>6.8304331999999995E-2</v>
      </c>
      <c r="U154" s="156">
        <v>3.0137494000000002E-3</v>
      </c>
      <c r="V154" s="156">
        <v>4.4582214000000002E-3</v>
      </c>
      <c r="W154"/>
      <c r="X154" s="155">
        <v>2.2037479999999999E-4</v>
      </c>
      <c r="Y154" s="162" t="s">
        <v>393</v>
      </c>
      <c r="Z154" s="271" t="s">
        <v>2199</v>
      </c>
      <c r="AA154"/>
      <c r="AB154"/>
      <c r="AC154"/>
      <c r="AD154" s="278"/>
      <c r="AE154" s="271"/>
      <c r="AF154" s="48"/>
      <c r="AG154" s="48"/>
      <c r="AH154"/>
      <c r="AI154"/>
      <c r="AJ154"/>
    </row>
    <row r="155" spans="1:36" ht="13.8" customHeight="1">
      <c r="A155" t="s">
        <v>3478</v>
      </c>
      <c r="B155" s="188" t="s">
        <v>311</v>
      </c>
      <c r="C155" s="151" t="str">
        <f t="shared" si="32"/>
        <v>A.030.14.120</v>
      </c>
      <c r="D155" s="54" t="s">
        <v>1210</v>
      </c>
      <c r="E155" s="150" t="s">
        <v>352</v>
      </c>
      <c r="F155" s="153" t="str">
        <f t="shared" si="33"/>
        <v>Monoethylene glycon (MEG)</v>
      </c>
      <c r="G155" s="277">
        <v>1.6</v>
      </c>
      <c r="H155" s="44">
        <v>1.6</v>
      </c>
      <c r="I155"/>
      <c r="J155" s="294">
        <v>0.34316086183</v>
      </c>
      <c r="K155" s="44">
        <f t="shared" si="34"/>
        <v>0.34316086183</v>
      </c>
      <c r="L155" s="295">
        <v>4.3097661929999996E-2</v>
      </c>
      <c r="M155" s="295">
        <v>4.47831749E-2</v>
      </c>
      <c r="N155" s="295">
        <v>1.5280024999999999E-2</v>
      </c>
      <c r="O155" s="295">
        <v>0.24</v>
      </c>
      <c r="P155"/>
      <c r="Q155" s="212">
        <v>50.71</v>
      </c>
      <c r="R155"/>
      <c r="S155" s="156">
        <v>2.9620048E-2</v>
      </c>
      <c r="T155" s="156">
        <v>2.4802161E-2</v>
      </c>
      <c r="U155" s="156">
        <v>1.2942978000000001E-3</v>
      </c>
      <c r="V155" s="156">
        <v>3.5235900000000001E-3</v>
      </c>
      <c r="W155"/>
      <c r="X155" s="155">
        <v>1.166064E-4</v>
      </c>
      <c r="Y155" s="162" t="s">
        <v>388</v>
      </c>
      <c r="Z155" s="271" t="s">
        <v>2200</v>
      </c>
      <c r="AA155"/>
      <c r="AB155"/>
      <c r="AC155"/>
      <c r="AD155" s="278"/>
      <c r="AE155" s="271"/>
      <c r="AF155" s="48"/>
      <c r="AG155" s="48"/>
      <c r="AH155"/>
      <c r="AI155"/>
      <c r="AJ155"/>
    </row>
    <row r="156" spans="1:36" ht="13.8" customHeight="1">
      <c r="A156" t="s">
        <v>1483</v>
      </c>
      <c r="B156" s="188" t="s">
        <v>311</v>
      </c>
      <c r="C156" s="151" t="str">
        <f t="shared" si="32"/>
        <v>A.030.14.121</v>
      </c>
      <c r="D156" s="54" t="s">
        <v>1210</v>
      </c>
      <c r="E156" s="150" t="s">
        <v>352</v>
      </c>
      <c r="F156" s="153" t="str">
        <f t="shared" si="33"/>
        <v>Pentane blowing agent</v>
      </c>
      <c r="G156" s="277">
        <v>1.1312888000000001</v>
      </c>
      <c r="H156" s="44">
        <v>1.1312888000000001</v>
      </c>
      <c r="I156"/>
      <c r="J156" s="294">
        <v>0.23811840986668001</v>
      </c>
      <c r="K156" s="44">
        <f t="shared" si="34"/>
        <v>0.23811840986668001</v>
      </c>
      <c r="L156" s="295">
        <v>2.1010905826679999E-2</v>
      </c>
      <c r="M156" s="295">
        <v>4.2846690039999996E-2</v>
      </c>
      <c r="N156" s="295">
        <v>4.5674940000000001E-3</v>
      </c>
      <c r="O156" s="295">
        <v>0.16969332000000001</v>
      </c>
      <c r="P156"/>
      <c r="Q156" s="212">
        <v>95.524771999999999</v>
      </c>
      <c r="R156"/>
      <c r="S156" s="156">
        <v>3.6265762E-2</v>
      </c>
      <c r="T156" s="156">
        <v>2.8377072999999999E-2</v>
      </c>
      <c r="U156" s="156">
        <v>1.1135825000000001E-3</v>
      </c>
      <c r="V156" s="156">
        <v>6.7751065999999997E-3</v>
      </c>
      <c r="W156"/>
      <c r="X156" s="155">
        <v>1.6947574000000001E-4</v>
      </c>
      <c r="Y156" s="162" t="s">
        <v>385</v>
      </c>
      <c r="Z156" s="271" t="s">
        <v>2201</v>
      </c>
      <c r="AA156"/>
      <c r="AB156"/>
      <c r="AC156"/>
      <c r="AD156" s="278"/>
      <c r="AE156" s="271"/>
      <c r="AF156" s="48"/>
      <c r="AG156" s="48"/>
      <c r="AH156"/>
      <c r="AI156"/>
      <c r="AJ156"/>
    </row>
    <row r="157" spans="1:36" ht="13.8" customHeight="1">
      <c r="A157" t="s">
        <v>526</v>
      </c>
      <c r="B157" s="188" t="s">
        <v>311</v>
      </c>
      <c r="C157" s="151" t="str">
        <f t="shared" si="32"/>
        <v>A.030.14.122</v>
      </c>
      <c r="D157" s="54" t="s">
        <v>1210</v>
      </c>
      <c r="E157" s="150" t="s">
        <v>352</v>
      </c>
      <c r="F157" s="153" t="str">
        <f t="shared" si="33"/>
        <v>Propane</v>
      </c>
      <c r="G157" s="277">
        <v>0.35</v>
      </c>
      <c r="H157" s="44">
        <v>0.35</v>
      </c>
      <c r="I157"/>
      <c r="J157" s="294">
        <v>0.119195355576346</v>
      </c>
      <c r="K157" s="44">
        <f t="shared" si="34"/>
        <v>0.119195355576346</v>
      </c>
      <c r="L157" s="295">
        <v>2.3447678656345998E-2</v>
      </c>
      <c r="M157" s="295">
        <v>4.1362309219999997E-2</v>
      </c>
      <c r="N157" s="295">
        <v>1.8853677E-3</v>
      </c>
      <c r="O157" s="295">
        <v>5.2499999999999998E-2</v>
      </c>
      <c r="P157"/>
      <c r="Q157" s="212">
        <v>52.756089000000003</v>
      </c>
      <c r="R157"/>
      <c r="S157" s="156">
        <v>1.8685443999999999E-2</v>
      </c>
      <c r="T157" s="156">
        <v>1.4396053000000001E-2</v>
      </c>
      <c r="U157" s="156">
        <v>5.4100429999999998E-4</v>
      </c>
      <c r="V157" s="156">
        <v>3.7483864E-3</v>
      </c>
      <c r="W157"/>
      <c r="X157" s="155">
        <v>9.2310896999999996E-5</v>
      </c>
      <c r="Y157" s="162" t="s">
        <v>385</v>
      </c>
      <c r="Z157" s="271" t="s">
        <v>2202</v>
      </c>
      <c r="AA157"/>
      <c r="AB157"/>
      <c r="AC157"/>
      <c r="AD157" s="278"/>
      <c r="AE157" s="271"/>
      <c r="AF157" s="48"/>
      <c r="AG157" s="48"/>
      <c r="AH157"/>
      <c r="AI157"/>
      <c r="AJ157"/>
    </row>
    <row r="158" spans="1:36" ht="13.8" customHeight="1">
      <c r="A158" t="s">
        <v>3479</v>
      </c>
      <c r="B158" s="188" t="s">
        <v>311</v>
      </c>
      <c r="C158" s="151" t="str">
        <f t="shared" si="32"/>
        <v>A.030.14.123</v>
      </c>
      <c r="D158" s="54" t="s">
        <v>1210</v>
      </c>
      <c r="E158" s="150" t="s">
        <v>352</v>
      </c>
      <c r="F158" s="153" t="str">
        <f t="shared" si="33"/>
        <v>Propylene (Propene)</v>
      </c>
      <c r="G158" s="277">
        <v>1.7800000000000002</v>
      </c>
      <c r="H158" s="44">
        <v>1.7800000000000002</v>
      </c>
      <c r="I158"/>
      <c r="J158" s="294">
        <v>0.39707559878999998</v>
      </c>
      <c r="K158" s="44">
        <f t="shared" si="34"/>
        <v>0.39707559878999998</v>
      </c>
      <c r="L158" s="295">
        <v>6.3352084589999996E-2</v>
      </c>
      <c r="M158" s="295">
        <v>5.4202939200000001E-2</v>
      </c>
      <c r="N158" s="295">
        <v>1.2520575000000001E-2</v>
      </c>
      <c r="O158" s="295">
        <v>0.26700000000000002</v>
      </c>
      <c r="P158"/>
      <c r="Q158" s="212">
        <v>77.025000000000006</v>
      </c>
      <c r="R158"/>
      <c r="S158" s="156">
        <v>3.4522019000000001E-2</v>
      </c>
      <c r="T158" s="156">
        <v>2.7601114E-2</v>
      </c>
      <c r="U158" s="156">
        <v>1.4555925000000001E-3</v>
      </c>
      <c r="V158" s="156">
        <v>5.4653130000000003E-3</v>
      </c>
      <c r="W158"/>
      <c r="X158" s="155">
        <v>1.5811570000000001E-4</v>
      </c>
      <c r="Y158" s="162" t="s">
        <v>389</v>
      </c>
      <c r="Z158" s="271" t="s">
        <v>2203</v>
      </c>
      <c r="AA158"/>
      <c r="AB158"/>
      <c r="AC158"/>
      <c r="AD158" s="278"/>
      <c r="AE158" s="271"/>
      <c r="AF158" s="48"/>
      <c r="AG158" s="48"/>
      <c r="AH158"/>
      <c r="AI158"/>
      <c r="AJ158"/>
    </row>
    <row r="159" spans="1:36" ht="13.8" customHeight="1">
      <c r="A159" t="s">
        <v>527</v>
      </c>
      <c r="B159" s="188" t="s">
        <v>311</v>
      </c>
      <c r="C159" s="151" t="str">
        <f t="shared" si="32"/>
        <v>A.030.14.124</v>
      </c>
      <c r="D159" s="54" t="s">
        <v>1210</v>
      </c>
      <c r="E159" s="150" t="s">
        <v>352</v>
      </c>
      <c r="F159" s="153" t="str">
        <f t="shared" si="33"/>
        <v>Phenol</v>
      </c>
      <c r="G159" s="277">
        <v>1.7900000000000003</v>
      </c>
      <c r="H159" s="44">
        <v>1.7900000000000003</v>
      </c>
      <c r="I159"/>
      <c r="J159" s="294">
        <v>0.3187041701814804</v>
      </c>
      <c r="K159" s="44">
        <f t="shared" si="34"/>
        <v>0.3187041701814804</v>
      </c>
      <c r="L159" s="295">
        <v>1.088692646365E-2</v>
      </c>
      <c r="M159" s="295">
        <v>3.9317243717830401E-2</v>
      </c>
      <c r="N159" s="295">
        <v>0</v>
      </c>
      <c r="O159" s="295">
        <v>0.26850000000000002</v>
      </c>
      <c r="P159"/>
      <c r="Q159" s="212">
        <v>38.805</v>
      </c>
      <c r="R159"/>
      <c r="S159" s="156">
        <v>4.3321169E-2</v>
      </c>
      <c r="T159" s="156">
        <v>3.9035930000000003E-2</v>
      </c>
      <c r="U159" s="156">
        <v>1.5878604000000001E-3</v>
      </c>
      <c r="V159" s="156">
        <v>2.6973778000000002E-3</v>
      </c>
      <c r="W159"/>
      <c r="X159" s="155">
        <v>1.0887988000000001E-4</v>
      </c>
      <c r="Y159" s="162" t="s">
        <v>394</v>
      </c>
      <c r="Z159" s="271" t="s">
        <v>2204</v>
      </c>
      <c r="AA159"/>
      <c r="AB159"/>
      <c r="AC159"/>
      <c r="AD159" s="171"/>
      <c r="AE159" s="271"/>
      <c r="AF159" s="48"/>
      <c r="AG159" s="48"/>
      <c r="AH159"/>
      <c r="AI159"/>
      <c r="AJ159"/>
    </row>
    <row r="160" spans="1:36" ht="13.8" customHeight="1">
      <c r="A160" t="s">
        <v>528</v>
      </c>
      <c r="B160" s="188" t="s">
        <v>311</v>
      </c>
      <c r="C160" s="151" t="str">
        <f t="shared" si="32"/>
        <v>A.030.14.125</v>
      </c>
      <c r="D160" s="54" t="s">
        <v>1210</v>
      </c>
      <c r="E160" s="150" t="s">
        <v>352</v>
      </c>
      <c r="F160" s="153" t="str">
        <f t="shared" si="33"/>
        <v>Rosin</v>
      </c>
      <c r="G160" s="277">
        <v>6.2441706000000003</v>
      </c>
      <c r="H160" s="44">
        <v>6.2441706000000003</v>
      </c>
      <c r="I160"/>
      <c r="J160" s="294">
        <v>1.2812414445876001</v>
      </c>
      <c r="K160" s="44">
        <f t="shared" si="34"/>
        <v>1.2812414445876001</v>
      </c>
      <c r="L160" s="295">
        <v>5.2210498800000005E-2</v>
      </c>
      <c r="M160" s="295">
        <v>0.14077406458760003</v>
      </c>
      <c r="N160" s="295">
        <v>0.15163129119999999</v>
      </c>
      <c r="O160" s="295">
        <v>0.93662559000000001</v>
      </c>
      <c r="P160"/>
      <c r="Q160" s="212">
        <v>109.17333000000001</v>
      </c>
      <c r="R160"/>
      <c r="S160" s="156">
        <v>0.13513095</v>
      </c>
      <c r="T160" s="156">
        <v>0.12679747</v>
      </c>
      <c r="U160" s="156">
        <v>5.3214869000000001E-3</v>
      </c>
      <c r="V160" s="156">
        <v>3.0119991E-3</v>
      </c>
      <c r="W160"/>
      <c r="X160" s="155">
        <v>3.2932972E-4</v>
      </c>
      <c r="Y160" s="166" t="s">
        <v>364</v>
      </c>
      <c r="Z160" s="271" t="s">
        <v>2205</v>
      </c>
      <c r="AA160"/>
      <c r="AB160"/>
      <c r="AC160"/>
      <c r="AD160" s="278"/>
      <c r="AE160" s="271"/>
      <c r="AF160" s="48"/>
      <c r="AG160" s="48"/>
      <c r="AH160"/>
      <c r="AI160"/>
      <c r="AJ160"/>
    </row>
    <row r="161" spans="1:36" ht="13.8" customHeight="1">
      <c r="A161" t="s">
        <v>529</v>
      </c>
      <c r="B161" s="188" t="s">
        <v>311</v>
      </c>
      <c r="C161" s="151" t="str">
        <f t="shared" si="32"/>
        <v>A.030.14.126</v>
      </c>
      <c r="D161" s="54" t="s">
        <v>1210</v>
      </c>
      <c r="E161" s="150" t="s">
        <v>352</v>
      </c>
      <c r="F161" s="153" t="str">
        <f t="shared" si="33"/>
        <v>Styrene</v>
      </c>
      <c r="G161" s="277">
        <v>2.0900000000000003</v>
      </c>
      <c r="H161" s="44">
        <v>2.0900000000000003</v>
      </c>
      <c r="I161"/>
      <c r="J161" s="294">
        <v>0.36331041317385027</v>
      </c>
      <c r="K161" s="44">
        <f t="shared" si="34"/>
        <v>0.36331041317385027</v>
      </c>
      <c r="L161" s="295">
        <v>2.4602403085128E-2</v>
      </c>
      <c r="M161" s="295">
        <v>2.5208010088722248E-2</v>
      </c>
      <c r="N161" s="295">
        <v>0</v>
      </c>
      <c r="O161" s="295">
        <v>0.3135</v>
      </c>
      <c r="P161"/>
      <c r="Q161" s="212">
        <v>44.731999999999999</v>
      </c>
      <c r="R161"/>
      <c r="S161" s="156">
        <v>4.4945868999999999E-2</v>
      </c>
      <c r="T161" s="156">
        <v>3.9984984000000001E-2</v>
      </c>
      <c r="U161" s="156">
        <v>1.7670207E-3</v>
      </c>
      <c r="V161" s="156">
        <v>3.1938648000000001E-3</v>
      </c>
      <c r="W161"/>
      <c r="X161" s="155">
        <v>1.2396898E-4</v>
      </c>
      <c r="Y161" s="162" t="s">
        <v>395</v>
      </c>
      <c r="Z161" s="271" t="s">
        <v>2206</v>
      </c>
      <c r="AA161"/>
      <c r="AB161"/>
      <c r="AC161"/>
      <c r="AD161" s="278"/>
      <c r="AE161" s="271"/>
      <c r="AF161" s="48"/>
      <c r="AG161" s="48"/>
      <c r="AH161"/>
      <c r="AI161"/>
      <c r="AJ161"/>
    </row>
    <row r="162" spans="1:36" ht="13.8" customHeight="1">
      <c r="A162" t="s">
        <v>3480</v>
      </c>
      <c r="B162" s="188" t="s">
        <v>311</v>
      </c>
      <c r="C162" s="151" t="str">
        <f t="shared" si="32"/>
        <v>A.030.14.127</v>
      </c>
      <c r="D162" s="54" t="s">
        <v>1210</v>
      </c>
      <c r="E162" s="150" t="s">
        <v>352</v>
      </c>
      <c r="F162" s="153" t="str">
        <f t="shared" si="33"/>
        <v>Toluene</v>
      </c>
      <c r="G162" s="277">
        <v>1.39</v>
      </c>
      <c r="H162" s="44">
        <v>1.39</v>
      </c>
      <c r="I162"/>
      <c r="J162" s="294">
        <v>0.34041498057999997</v>
      </c>
      <c r="K162" s="44">
        <f t="shared" si="34"/>
        <v>0.34041498057999997</v>
      </c>
      <c r="L162" s="295">
        <v>5.8457534579999998E-2</v>
      </c>
      <c r="M162" s="295">
        <v>5.1290245999999998E-2</v>
      </c>
      <c r="N162" s="295">
        <v>2.2167200000000001E-2</v>
      </c>
      <c r="O162" s="295">
        <v>0.20849999999999999</v>
      </c>
      <c r="P162"/>
      <c r="Q162" s="212">
        <v>44.944000000000003</v>
      </c>
      <c r="R162"/>
      <c r="S162" s="156">
        <v>2.5913261E-2</v>
      </c>
      <c r="T162" s="156">
        <v>2.1558621E-2</v>
      </c>
      <c r="U162" s="156">
        <v>1.145638E-3</v>
      </c>
      <c r="V162" s="156">
        <v>3.2090016000000002E-3</v>
      </c>
      <c r="W162"/>
      <c r="X162" s="155">
        <v>1.0642991E-4</v>
      </c>
      <c r="Y162" s="162" t="s">
        <v>396</v>
      </c>
      <c r="Z162" s="271" t="s">
        <v>2207</v>
      </c>
      <c r="AA162"/>
      <c r="AB162"/>
      <c r="AC162"/>
      <c r="AD162" s="278"/>
      <c r="AE162" s="271"/>
      <c r="AF162" s="48"/>
      <c r="AG162" s="48"/>
      <c r="AH162"/>
      <c r="AI162"/>
      <c r="AJ162"/>
    </row>
    <row r="163" spans="1:36" ht="13.8" customHeight="1">
      <c r="A163" t="s">
        <v>3481</v>
      </c>
      <c r="B163" s="188" t="s">
        <v>311</v>
      </c>
      <c r="C163" s="151" t="str">
        <f t="shared" si="32"/>
        <v>A.030.14.128</v>
      </c>
      <c r="D163" s="54" t="s">
        <v>1210</v>
      </c>
      <c r="E163" s="150" t="s">
        <v>352</v>
      </c>
      <c r="F163" s="153" t="str">
        <f t="shared" si="33"/>
        <v>Triethylene glycon (TEG)</v>
      </c>
      <c r="G163" s="277">
        <v>1.98</v>
      </c>
      <c r="H163" s="44">
        <v>1.98</v>
      </c>
      <c r="I163"/>
      <c r="J163" s="294">
        <v>0.42444887941999998</v>
      </c>
      <c r="K163" s="44">
        <f t="shared" si="34"/>
        <v>0.42444887941999998</v>
      </c>
      <c r="L163" s="295">
        <v>5.2949368020000005E-2</v>
      </c>
      <c r="M163" s="295">
        <v>5.5549761400000001E-2</v>
      </c>
      <c r="N163" s="295">
        <v>1.8949750000000001E-2</v>
      </c>
      <c r="O163" s="295">
        <v>0.29699999999999999</v>
      </c>
      <c r="P163"/>
      <c r="Q163" s="212">
        <v>62.905000000000001</v>
      </c>
      <c r="R163"/>
      <c r="S163" s="156">
        <v>3.6664628999999997E-2</v>
      </c>
      <c r="T163" s="156">
        <v>3.0692081999999999E-2</v>
      </c>
      <c r="U163" s="156">
        <v>1.6017964999999999E-3</v>
      </c>
      <c r="V163" s="156">
        <v>4.370751E-3</v>
      </c>
      <c r="W163"/>
      <c r="X163" s="155">
        <v>1.4409927E-4</v>
      </c>
      <c r="Y163" s="162" t="s">
        <v>387</v>
      </c>
      <c r="Z163" s="271" t="s">
        <v>2208</v>
      </c>
      <c r="AA163"/>
      <c r="AB163"/>
      <c r="AC163"/>
      <c r="AD163" s="278"/>
      <c r="AE163" s="271"/>
      <c r="AF163" s="48"/>
      <c r="AG163" s="48"/>
      <c r="AH163"/>
      <c r="AI163"/>
      <c r="AJ163"/>
    </row>
    <row r="164" spans="1:36" ht="13.8" customHeight="1">
      <c r="A164" t="s">
        <v>3482</v>
      </c>
      <c r="B164" s="188" t="s">
        <v>311</v>
      </c>
      <c r="C164" s="151" t="str">
        <f t="shared" si="32"/>
        <v>A.030.14.129</v>
      </c>
      <c r="D164" s="54" t="s">
        <v>1210</v>
      </c>
      <c r="E164" s="150" t="s">
        <v>352</v>
      </c>
      <c r="F164" s="153" t="str">
        <f t="shared" si="33"/>
        <v>Xylene (mixed)</v>
      </c>
      <c r="G164" s="277">
        <v>1.25</v>
      </c>
      <c r="H164" s="44">
        <v>1.25</v>
      </c>
      <c r="I164"/>
      <c r="J164" s="294">
        <v>0.31621323022999998</v>
      </c>
      <c r="K164" s="44">
        <f t="shared" si="34"/>
        <v>0.31621323022999998</v>
      </c>
      <c r="L164" s="295">
        <v>5.534406343E-2</v>
      </c>
      <c r="M164" s="295">
        <v>4.9095166799999992E-2</v>
      </c>
      <c r="N164" s="295">
        <v>2.4274E-2</v>
      </c>
      <c r="O164" s="295">
        <v>0.1875</v>
      </c>
      <c r="P164"/>
      <c r="Q164" s="212">
        <v>45.473999999999997</v>
      </c>
      <c r="R164"/>
      <c r="S164" s="156">
        <v>2.3670546000000001E-2</v>
      </c>
      <c r="T164" s="156">
        <v>1.9389127999999999E-2</v>
      </c>
      <c r="U164" s="156">
        <v>1.0345743E-3</v>
      </c>
      <c r="V164" s="156">
        <v>3.2468435999999999E-3</v>
      </c>
      <c r="W164"/>
      <c r="X164" s="155">
        <v>1.0248385999999999E-4</v>
      </c>
      <c r="Y164" s="162" t="s">
        <v>397</v>
      </c>
      <c r="Z164" s="271" t="s">
        <v>2209</v>
      </c>
      <c r="AA164"/>
      <c r="AB164"/>
      <c r="AC164"/>
      <c r="AD164" s="278"/>
      <c r="AE164" s="271"/>
      <c r="AF164" s="48"/>
      <c r="AG164" s="48"/>
      <c r="AH164"/>
      <c r="AI164"/>
      <c r="AJ164"/>
    </row>
    <row r="165" spans="1:36" ht="13.8" customHeight="1">
      <c r="A165" t="s">
        <v>530</v>
      </c>
      <c r="B165" s="188" t="s">
        <v>311</v>
      </c>
      <c r="C165" s="151" t="str">
        <f t="shared" si="32"/>
        <v>A.030.14.130</v>
      </c>
      <c r="D165" s="54" t="s">
        <v>1210</v>
      </c>
      <c r="E165" s="150" t="s">
        <v>352</v>
      </c>
      <c r="F165" s="153" t="str">
        <f t="shared" si="33"/>
        <v>Acrylonitrile from propylene ammoxidation</v>
      </c>
      <c r="G165" s="277">
        <v>3.9176955333333336</v>
      </c>
      <c r="H165" s="44">
        <v>3.9176955333333336</v>
      </c>
      <c r="I165"/>
      <c r="J165" s="294">
        <v>0.95758605967973121</v>
      </c>
      <c r="K165" s="44">
        <f t="shared" si="34"/>
        <v>0.95758605967973121</v>
      </c>
      <c r="L165" s="295">
        <v>7.3735134980000006E-2</v>
      </c>
      <c r="M165" s="295">
        <v>0.270970630647</v>
      </c>
      <c r="N165" s="295">
        <v>2.5225964052731274E-2</v>
      </c>
      <c r="O165" s="295">
        <v>0.58765433</v>
      </c>
      <c r="P165"/>
      <c r="Q165" s="212">
        <v>96.997709999999998</v>
      </c>
      <c r="R165"/>
      <c r="S165" s="156">
        <v>8.6754299000000007E-2</v>
      </c>
      <c r="T165" s="156">
        <v>7.6450178999999993E-2</v>
      </c>
      <c r="U165" s="156">
        <v>3.6583274E-3</v>
      </c>
      <c r="V165" s="156">
        <v>6.6457920000000002E-3</v>
      </c>
      <c r="W165"/>
      <c r="X165" s="155">
        <v>3.1292248999999998E-4</v>
      </c>
      <c r="Y165" s="162" t="s">
        <v>382</v>
      </c>
      <c r="Z165" s="271" t="s">
        <v>2210</v>
      </c>
      <c r="AA165"/>
      <c r="AB165"/>
      <c r="AC165"/>
      <c r="AD165" s="278"/>
      <c r="AE165" s="271"/>
      <c r="AF165" s="48"/>
      <c r="AG165" s="48"/>
      <c r="AH165"/>
      <c r="AI165"/>
      <c r="AJ165"/>
    </row>
    <row r="166" spans="1:36" ht="13.8" customHeight="1">
      <c r="A166" t="s">
        <v>531</v>
      </c>
      <c r="B166" s="188" t="s">
        <v>311</v>
      </c>
      <c r="C166" s="151" t="str">
        <f t="shared" si="32"/>
        <v>A.030.14.132</v>
      </c>
      <c r="D166" s="54" t="s">
        <v>1210</v>
      </c>
      <c r="E166" s="150" t="s">
        <v>352</v>
      </c>
      <c r="F166" s="153" t="str">
        <f t="shared" si="33"/>
        <v>Hydrogen cyanide from propylene ammoxidation</v>
      </c>
      <c r="G166" s="277">
        <v>3.9176955333333336</v>
      </c>
      <c r="H166" s="44">
        <v>3.9176955333333336</v>
      </c>
      <c r="I166"/>
      <c r="J166" s="294">
        <v>0.95758605967973121</v>
      </c>
      <c r="K166" s="44">
        <f t="shared" si="34"/>
        <v>0.95758605967973121</v>
      </c>
      <c r="L166" s="295">
        <v>7.3735134980000006E-2</v>
      </c>
      <c r="M166" s="295">
        <v>0.270970630647</v>
      </c>
      <c r="N166" s="295">
        <v>2.5225964052731274E-2</v>
      </c>
      <c r="O166" s="295">
        <v>0.58765433</v>
      </c>
      <c r="P166"/>
      <c r="Q166" s="212">
        <v>96.997709999999998</v>
      </c>
      <c r="R166"/>
      <c r="S166" s="156">
        <v>8.6754299000000007E-2</v>
      </c>
      <c r="T166" s="156">
        <v>7.6450178999999993E-2</v>
      </c>
      <c r="U166" s="156">
        <v>3.6583274E-3</v>
      </c>
      <c r="V166" s="156">
        <v>6.6457920000000002E-3</v>
      </c>
      <c r="W166"/>
      <c r="X166" s="155">
        <v>3.1292248999999998E-4</v>
      </c>
      <c r="Y166" s="162" t="s">
        <v>382</v>
      </c>
      <c r="Z166" s="271" t="s">
        <v>2211</v>
      </c>
      <c r="AA166"/>
      <c r="AB166"/>
      <c r="AC166"/>
      <c r="AD166" s="278"/>
      <c r="AE166" s="271"/>
      <c r="AF166" s="48"/>
      <c r="AG166" s="48"/>
      <c r="AH166"/>
      <c r="AI166"/>
      <c r="AJ166"/>
    </row>
    <row r="167" spans="1:36" ht="13.8" customHeight="1">
      <c r="A167" t="s">
        <v>1606</v>
      </c>
      <c r="B167" s="188" t="s">
        <v>311</v>
      </c>
      <c r="C167" s="151" t="str">
        <f t="shared" si="32"/>
        <v>A.030.14.133</v>
      </c>
      <c r="D167" s="54" t="s">
        <v>1210</v>
      </c>
      <c r="E167" s="150" t="s">
        <v>352</v>
      </c>
      <c r="F167" s="153" t="str">
        <f t="shared" si="33"/>
        <v>Grease - Lithium-based</v>
      </c>
      <c r="G167" s="277">
        <v>1.9132500000000001</v>
      </c>
      <c r="H167" s="44">
        <v>1.9132500000000001</v>
      </c>
      <c r="I167"/>
      <c r="J167" s="294">
        <v>1.2718039699999999</v>
      </c>
      <c r="K167" s="44">
        <f t="shared" si="34"/>
        <v>1.2718039699999999</v>
      </c>
      <c r="L167" s="295">
        <v>0.39977019999999996</v>
      </c>
      <c r="M167" s="295">
        <v>0.58504626999999998</v>
      </c>
      <c r="N167" s="295">
        <v>0</v>
      </c>
      <c r="O167" s="295">
        <v>0.28698750000000001</v>
      </c>
      <c r="P167"/>
      <c r="Q167" s="212">
        <v>34.821249999999999</v>
      </c>
      <c r="R167"/>
      <c r="S167" s="156">
        <v>0.17449555</v>
      </c>
      <c r="T167" s="156">
        <v>0.16978019</v>
      </c>
      <c r="U167" s="156">
        <v>2.2347054000000002E-3</v>
      </c>
      <c r="V167" s="156">
        <v>2.4806502000000001E-3</v>
      </c>
      <c r="W167"/>
      <c r="X167" s="155">
        <v>4.8312598999999999E-4</v>
      </c>
      <c r="Y167" s="162"/>
      <c r="Z167"/>
      <c r="AA167"/>
      <c r="AB167"/>
      <c r="AC167"/>
      <c r="AD167" s="278"/>
      <c r="AE167" s="274"/>
      <c r="AF167" s="48"/>
      <c r="AG167" s="48"/>
      <c r="AH167"/>
      <c r="AI167"/>
      <c r="AJ167"/>
    </row>
    <row r="168" spans="1:36" ht="13.8" customHeight="1">
      <c r="A168" t="s">
        <v>1607</v>
      </c>
      <c r="B168" s="188" t="s">
        <v>311</v>
      </c>
      <c r="C168" s="151" t="str">
        <f t="shared" si="32"/>
        <v>A.030.14.134</v>
      </c>
      <c r="D168" s="54" t="s">
        <v>1210</v>
      </c>
      <c r="E168" s="150" t="s">
        <v>352</v>
      </c>
      <c r="F168" s="153" t="str">
        <f t="shared" si="33"/>
        <v>Grease - polymer (Polyalphaolefin + polypropylene)</v>
      </c>
      <c r="G168" s="277">
        <v>5.5500000000000007</v>
      </c>
      <c r="H168" s="44">
        <v>5.5500000000000007</v>
      </c>
      <c r="I168"/>
      <c r="J168" s="294">
        <v>2.7820335000000003</v>
      </c>
      <c r="K168" s="44">
        <f t="shared" si="34"/>
        <v>2.7820335000000003</v>
      </c>
      <c r="L168" s="295">
        <v>0.72085995000000003</v>
      </c>
      <c r="M168" s="295">
        <v>1.2286735500000001</v>
      </c>
      <c r="N168" s="295">
        <v>0</v>
      </c>
      <c r="O168" s="295">
        <v>0.83250000000000002</v>
      </c>
      <c r="P168"/>
      <c r="Q168" s="212">
        <v>11.525499999999999</v>
      </c>
      <c r="R168"/>
      <c r="S168" s="156">
        <v>0.34824334000000001</v>
      </c>
      <c r="T168" s="156">
        <v>0.34178134999999998</v>
      </c>
      <c r="U168" s="156">
        <v>5.6409162000000002E-3</v>
      </c>
      <c r="V168" s="156">
        <v>8.2107144000000002E-4</v>
      </c>
      <c r="W168"/>
      <c r="X168" s="155">
        <v>8.7145026999999996E-4</v>
      </c>
      <c r="Y168" s="162"/>
      <c r="Z168" s="274"/>
      <c r="AA168"/>
      <c r="AB168"/>
      <c r="AC168"/>
      <c r="AD168" s="278"/>
      <c r="AE168" s="272"/>
      <c r="AF168" s="48"/>
      <c r="AG168" s="48"/>
      <c r="AH168"/>
      <c r="AI168"/>
      <c r="AJ168"/>
    </row>
    <row r="169" spans="1:36" ht="13.8" customHeight="1">
      <c r="A169" t="s">
        <v>1484</v>
      </c>
      <c r="B169" s="188" t="s">
        <v>311</v>
      </c>
      <c r="C169" s="151" t="str">
        <f t="shared" si="32"/>
        <v>A.030.14.136</v>
      </c>
      <c r="D169" s="54" t="s">
        <v>1210</v>
      </c>
      <c r="E169" s="150" t="s">
        <v>352</v>
      </c>
      <c r="F169" s="153" t="str">
        <f t="shared" si="33"/>
        <v>Carnauba Wax from Brazil in Rotterdam (De Monchy)</v>
      </c>
      <c r="G169" s="277">
        <v>0.2671479266666667</v>
      </c>
      <c r="H169" s="44">
        <v>0.2671479266666667</v>
      </c>
      <c r="I169"/>
      <c r="J169" s="294">
        <v>7.3938193015904013E-2</v>
      </c>
      <c r="K169" s="44">
        <f t="shared" si="34"/>
        <v>7.3938193015904013E-2</v>
      </c>
      <c r="L169" s="295">
        <v>3.648156333E-3</v>
      </c>
      <c r="M169" s="295">
        <v>1.1422743918E-2</v>
      </c>
      <c r="N169" s="295">
        <v>1.8795103764904002E-2</v>
      </c>
      <c r="O169" s="295">
        <v>4.0072189000000001E-2</v>
      </c>
      <c r="P169"/>
      <c r="Q169" s="212">
        <v>4.9994953000000004</v>
      </c>
      <c r="R169"/>
      <c r="S169" s="156">
        <v>5.7603105999999996E-3</v>
      </c>
      <c r="T169" s="156">
        <v>5.2333846E-3</v>
      </c>
      <c r="U169" s="156">
        <v>2.2725016999999999E-4</v>
      </c>
      <c r="V169" s="156">
        <v>2.9967588999999997E-4</v>
      </c>
      <c r="W169"/>
      <c r="X169" s="155">
        <v>1.4714271E-5</v>
      </c>
      <c r="Y169" s="110"/>
      <c r="Z169" s="272"/>
      <c r="AA169"/>
      <c r="AB169"/>
      <c r="AC169"/>
      <c r="AD169" s="278"/>
      <c r="AE169" s="274"/>
      <c r="AF169" s="48"/>
      <c r="AG169" s="48"/>
      <c r="AH169"/>
      <c r="AI169"/>
      <c r="AJ169"/>
    </row>
    <row r="170" spans="1:36" ht="13.8" customHeight="1">
      <c r="A170" t="s">
        <v>3483</v>
      </c>
      <c r="B170" s="188" t="s">
        <v>311</v>
      </c>
      <c r="C170" s="151" t="str">
        <f t="shared" si="32"/>
        <v>A.030.14.137</v>
      </c>
      <c r="D170" s="54" t="s">
        <v>1210</v>
      </c>
      <c r="E170" s="150" t="s">
        <v>352</v>
      </c>
      <c r="F170" s="153" t="str">
        <f t="shared" si="33"/>
        <v>PyGas</v>
      </c>
      <c r="G170" s="277">
        <v>1.32</v>
      </c>
      <c r="H170" s="44">
        <v>1.32</v>
      </c>
      <c r="I170"/>
      <c r="J170" s="294">
        <v>0.30787455182000001</v>
      </c>
      <c r="K170" s="44"/>
      <c r="L170" s="295">
        <v>5.7987555019999998E-2</v>
      </c>
      <c r="M170" s="295">
        <v>4.3030421800000003E-2</v>
      </c>
      <c r="N170" s="295">
        <v>8.8565750000000002E-3</v>
      </c>
      <c r="O170" s="295">
        <v>0.19800000000000001</v>
      </c>
      <c r="P170"/>
      <c r="Q170" s="212">
        <v>67.930000000000007</v>
      </c>
      <c r="R170"/>
      <c r="S170" s="156">
        <v>2.6399927E-2</v>
      </c>
      <c r="T170" s="156">
        <v>2.0475119999999999E-2</v>
      </c>
      <c r="U170" s="156">
        <v>1.0967385000000001E-3</v>
      </c>
      <c r="V170" s="156">
        <v>4.8280679999999996E-3</v>
      </c>
      <c r="W170"/>
      <c r="X170" s="155">
        <v>1.3266560000000001E-4</v>
      </c>
      <c r="Y170" s="110"/>
      <c r="Z170" s="272"/>
      <c r="AA170"/>
      <c r="AB170"/>
      <c r="AC170"/>
      <c r="AD170" s="159"/>
      <c r="AE170" s="274"/>
      <c r="AF170" s="48"/>
      <c r="AG170" s="48"/>
      <c r="AH170"/>
      <c r="AI170"/>
      <c r="AJ170"/>
    </row>
    <row r="171" spans="1:36" ht="13.8" customHeight="1">
      <c r="B171" s="188"/>
      <c r="C171" s="151"/>
      <c r="D171" s="51" t="s">
        <v>1211</v>
      </c>
      <c r="E171" s="150"/>
      <c r="F171"/>
      <c r="H171" s="44"/>
      <c r="I171"/>
      <c r="J171" s="44"/>
      <c r="K171" s="44"/>
      <c r="L171" s="44"/>
      <c r="P171"/>
      <c r="Q171" s="212"/>
      <c r="R171"/>
      <c r="S171"/>
      <c r="T171"/>
      <c r="U171"/>
      <c r="V171"/>
      <c r="W171"/>
      <c r="X171"/>
      <c r="Y171" s="278"/>
      <c r="Z171" s="271"/>
      <c r="AA171"/>
      <c r="AB171"/>
      <c r="AC171"/>
      <c r="AD171" s="278"/>
      <c r="AE171" s="271"/>
      <c r="AF171" s="48"/>
      <c r="AG171" s="48"/>
      <c r="AH171"/>
      <c r="AI171"/>
      <c r="AJ171"/>
    </row>
    <row r="172" spans="1:36" ht="13.8" customHeight="1">
      <c r="A172" t="s">
        <v>532</v>
      </c>
      <c r="B172" s="188" t="s">
        <v>311</v>
      </c>
      <c r="C172" s="151" t="str">
        <f t="shared" ref="C172:C230" si="35">MID(A172,1,12)</f>
        <v>A.030.18.101</v>
      </c>
      <c r="D172" s="54" t="s">
        <v>1211</v>
      </c>
      <c r="E172" s="150" t="s">
        <v>352</v>
      </c>
      <c r="F172" s="153" t="str">
        <f t="shared" ref="F172:F230" si="36">MID(A172, 21,85)</f>
        <v>1-Butanol</v>
      </c>
      <c r="G172" s="277">
        <v>3.1317784666666668</v>
      </c>
      <c r="H172" s="44">
        <f t="shared" ref="H172:H230" si="37">G172</f>
        <v>3.1317784666666668</v>
      </c>
      <c r="I172"/>
      <c r="J172" s="294">
        <v>0.61113054111682052</v>
      </c>
      <c r="K172" s="44">
        <f t="shared" ref="K172:K230" si="38">J172</f>
        <v>0.61113054111682052</v>
      </c>
      <c r="L172" s="295">
        <v>5.9989014850000001E-2</v>
      </c>
      <c r="M172" s="295">
        <v>6.5673638495000006E-2</v>
      </c>
      <c r="N172" s="295">
        <v>1.5701117771820493E-2</v>
      </c>
      <c r="O172" s="295">
        <v>0.46976677</v>
      </c>
      <c r="P172"/>
      <c r="Q172" s="212">
        <v>90.235836000000006</v>
      </c>
      <c r="R172"/>
      <c r="S172" s="156">
        <v>6.0759259000000003E-2</v>
      </c>
      <c r="T172" s="156">
        <v>5.1886953E-2</v>
      </c>
      <c r="U172" s="156">
        <v>2.5636088E-3</v>
      </c>
      <c r="V172" s="156">
        <v>6.3086962E-3</v>
      </c>
      <c r="W172"/>
      <c r="X172" s="155">
        <v>2.1456766E-4</v>
      </c>
      <c r="Y172" s="162" t="s">
        <v>388</v>
      </c>
      <c r="Z172" s="271" t="s">
        <v>2212</v>
      </c>
      <c r="AA172"/>
      <c r="AB172"/>
      <c r="AC172"/>
      <c r="AD172" s="278"/>
      <c r="AE172" s="271"/>
      <c r="AF172" s="48"/>
      <c r="AG172" s="48"/>
      <c r="AH172"/>
      <c r="AI172"/>
      <c r="AJ172"/>
    </row>
    <row r="173" spans="1:36" ht="13.8" customHeight="1">
      <c r="A173" t="s">
        <v>533</v>
      </c>
      <c r="B173" s="188" t="s">
        <v>311</v>
      </c>
      <c r="C173" s="151" t="str">
        <f t="shared" si="35"/>
        <v>A.030.18.102</v>
      </c>
      <c r="D173" s="54" t="s">
        <v>1211</v>
      </c>
      <c r="E173" s="150" t="s">
        <v>352</v>
      </c>
      <c r="F173" s="153" t="str">
        <f t="shared" si="36"/>
        <v>1-Pentanol</v>
      </c>
      <c r="G173" s="277">
        <v>3.3666290666666665</v>
      </c>
      <c r="H173" s="44">
        <f t="shared" si="37"/>
        <v>3.3666290666666665</v>
      </c>
      <c r="I173"/>
      <c r="J173" s="294">
        <v>0.6299204425253111</v>
      </c>
      <c r="K173" s="44">
        <f t="shared" si="38"/>
        <v>0.6299204425253111</v>
      </c>
      <c r="L173" s="295">
        <v>4.6992318059999996E-2</v>
      </c>
      <c r="M173" s="295">
        <v>6.2719438794000007E-2</v>
      </c>
      <c r="N173" s="295">
        <v>1.5214325671311108E-2</v>
      </c>
      <c r="O173" s="295">
        <v>0.50499435999999998</v>
      </c>
      <c r="P173"/>
      <c r="Q173" s="212">
        <v>76.832645999999997</v>
      </c>
      <c r="R173"/>
      <c r="S173" s="156">
        <v>6.4099940999999994E-2</v>
      </c>
      <c r="T173" s="156">
        <v>5.6106376999999999E-2</v>
      </c>
      <c r="U173" s="156">
        <v>2.7122234999999999E-3</v>
      </c>
      <c r="V173" s="156">
        <v>5.2813410999999998E-3</v>
      </c>
      <c r="W173"/>
      <c r="X173" s="155">
        <v>2.0281817000000001E-4</v>
      </c>
      <c r="Y173" s="162" t="s">
        <v>388</v>
      </c>
      <c r="Z173" s="271" t="s">
        <v>2213</v>
      </c>
      <c r="AA173"/>
      <c r="AB173"/>
      <c r="AC173"/>
      <c r="AD173" s="278"/>
      <c r="AE173" s="271"/>
      <c r="AF173" s="48"/>
      <c r="AG173" s="48"/>
      <c r="AH173"/>
      <c r="AI173"/>
      <c r="AJ173"/>
    </row>
    <row r="174" spans="1:36" ht="13.8" customHeight="1">
      <c r="A174" t="s">
        <v>1608</v>
      </c>
      <c r="B174" s="188" t="s">
        <v>311</v>
      </c>
      <c r="C174" s="151" t="str">
        <f t="shared" si="35"/>
        <v>A.030.18.103</v>
      </c>
      <c r="D174" s="54" t="s">
        <v>1211</v>
      </c>
      <c r="E174" s="150" t="s">
        <v>352</v>
      </c>
      <c r="F174" s="153" t="str">
        <f t="shared" si="36"/>
        <v>1.4-Dioxane</v>
      </c>
      <c r="G174" s="277">
        <v>4.1290858666666663</v>
      </c>
      <c r="H174" s="44">
        <f t="shared" si="37"/>
        <v>4.1290858666666663</v>
      </c>
      <c r="I174"/>
      <c r="J174" s="294">
        <v>0.81865034631079547</v>
      </c>
      <c r="K174" s="44">
        <f t="shared" si="38"/>
        <v>0.81865034631079547</v>
      </c>
      <c r="L174" s="295">
        <v>7.7729091060000005E-2</v>
      </c>
      <c r="M174" s="295">
        <v>8.7707261687999999E-2</v>
      </c>
      <c r="N174" s="295">
        <v>3.3851113562795479E-2</v>
      </c>
      <c r="O174" s="295">
        <v>0.61936287999999995</v>
      </c>
      <c r="P174"/>
      <c r="Q174" s="212">
        <v>101.70017</v>
      </c>
      <c r="R174"/>
      <c r="S174" s="156">
        <v>7.6301872000000007E-2</v>
      </c>
      <c r="T174" s="156">
        <v>6.6077427999999994E-2</v>
      </c>
      <c r="U174" s="156">
        <v>3.3255458999999999E-3</v>
      </c>
      <c r="V174" s="156">
        <v>6.8988985999999999E-3</v>
      </c>
      <c r="W174"/>
      <c r="X174" s="155">
        <v>2.5933441E-4</v>
      </c>
      <c r="Y174" s="162" t="s">
        <v>398</v>
      </c>
      <c r="Z174" s="271" t="s">
        <v>2214</v>
      </c>
      <c r="AA174"/>
      <c r="AB174"/>
      <c r="AC174"/>
      <c r="AD174" s="278"/>
      <c r="AE174" s="271"/>
      <c r="AF174" s="48"/>
      <c r="AG174" s="48"/>
      <c r="AH174"/>
      <c r="AI174"/>
      <c r="AJ174"/>
    </row>
    <row r="175" spans="1:36" ht="13.8" customHeight="1">
      <c r="A175" t="s">
        <v>534</v>
      </c>
      <c r="B175" s="188" t="s">
        <v>311</v>
      </c>
      <c r="C175" s="151" t="str">
        <f t="shared" si="35"/>
        <v>A.030.18.104</v>
      </c>
      <c r="D175" s="54" t="s">
        <v>1211</v>
      </c>
      <c r="E175" s="150" t="s">
        <v>352</v>
      </c>
      <c r="F175" s="153" t="str">
        <f t="shared" si="36"/>
        <v>2-Butanol</v>
      </c>
      <c r="G175" s="277">
        <v>3.7299082000000001</v>
      </c>
      <c r="H175" s="44">
        <f t="shared" si="37"/>
        <v>3.7299082000000001</v>
      </c>
      <c r="I175"/>
      <c r="J175" s="294">
        <v>0.73015988928679176</v>
      </c>
      <c r="K175" s="44">
        <f t="shared" si="38"/>
        <v>0.73015988928679176</v>
      </c>
      <c r="L175" s="295">
        <v>6.9734995979999992E-2</v>
      </c>
      <c r="M175" s="295">
        <v>8.4055018384999985E-2</v>
      </c>
      <c r="N175" s="295">
        <v>1.6883644921791858E-2</v>
      </c>
      <c r="O175" s="295">
        <v>0.55948622999999997</v>
      </c>
      <c r="P175"/>
      <c r="Q175" s="212">
        <v>97.484408999999999</v>
      </c>
      <c r="R175"/>
      <c r="S175" s="156">
        <v>7.0559544000000002E-2</v>
      </c>
      <c r="T175" s="156">
        <v>6.0498022999999998E-2</v>
      </c>
      <c r="U175" s="156">
        <v>3.2129001999999999E-3</v>
      </c>
      <c r="V175" s="156">
        <v>6.8486205000000003E-3</v>
      </c>
      <c r="W175"/>
      <c r="X175" s="155">
        <v>2.4329983999999999E-4</v>
      </c>
      <c r="Y175" s="162" t="s">
        <v>388</v>
      </c>
      <c r="Z175" s="271" t="s">
        <v>2215</v>
      </c>
      <c r="AA175"/>
      <c r="AB175"/>
      <c r="AC175"/>
      <c r="AD175" s="278"/>
      <c r="AE175" s="271"/>
      <c r="AF175" s="48"/>
      <c r="AG175" s="48"/>
      <c r="AH175"/>
      <c r="AI175"/>
      <c r="AJ175"/>
    </row>
    <row r="176" spans="1:36" ht="13.8" customHeight="1">
      <c r="A176" t="s">
        <v>535</v>
      </c>
      <c r="B176" s="188" t="s">
        <v>311</v>
      </c>
      <c r="C176" s="151" t="str">
        <f t="shared" si="35"/>
        <v>A.030.18.105</v>
      </c>
      <c r="D176" s="54" t="s">
        <v>1211</v>
      </c>
      <c r="E176" s="150" t="s">
        <v>352</v>
      </c>
      <c r="F176" s="153" t="str">
        <f t="shared" si="36"/>
        <v>2-Methyl-1-butanol</v>
      </c>
      <c r="G176" s="277">
        <v>3.3582958000000005</v>
      </c>
      <c r="H176" s="44">
        <f t="shared" si="37"/>
        <v>3.3582958000000005</v>
      </c>
      <c r="I176"/>
      <c r="J176" s="294">
        <v>0.62836122868630795</v>
      </c>
      <c r="K176" s="44">
        <f t="shared" si="38"/>
        <v>0.62836122868630795</v>
      </c>
      <c r="L176" s="295">
        <v>4.6876000090000002E-2</v>
      </c>
      <c r="M176" s="295">
        <v>6.2564192094999999E-2</v>
      </c>
      <c r="N176" s="295">
        <v>1.5176666501307863E-2</v>
      </c>
      <c r="O176" s="295">
        <v>0.50374437000000005</v>
      </c>
      <c r="P176"/>
      <c r="Q176" s="212">
        <v>76.642465999999999</v>
      </c>
      <c r="R176"/>
      <c r="S176" s="156">
        <v>6.3941278000000004E-2</v>
      </c>
      <c r="T176" s="156">
        <v>5.5967500000000003E-2</v>
      </c>
      <c r="U176" s="156">
        <v>2.7055101E-3</v>
      </c>
      <c r="V176" s="156">
        <v>5.2682685000000002E-3</v>
      </c>
      <c r="W176"/>
      <c r="X176" s="155">
        <v>2.0231614E-4</v>
      </c>
      <c r="Y176" s="162" t="s">
        <v>388</v>
      </c>
      <c r="Z176" s="271" t="s">
        <v>2216</v>
      </c>
      <c r="AA176"/>
      <c r="AB176"/>
      <c r="AC176"/>
      <c r="AD176" s="278"/>
      <c r="AE176" s="271"/>
      <c r="AF176" s="48"/>
      <c r="AG176" s="48"/>
      <c r="AH176"/>
      <c r="AI176"/>
      <c r="AJ176"/>
    </row>
    <row r="177" spans="1:36" ht="13.8" customHeight="1">
      <c r="A177" t="s">
        <v>536</v>
      </c>
      <c r="B177" s="188" t="s">
        <v>311</v>
      </c>
      <c r="C177" s="151" t="str">
        <f t="shared" si="35"/>
        <v>A.030.18.106</v>
      </c>
      <c r="D177" s="54" t="s">
        <v>1211</v>
      </c>
      <c r="E177" s="150" t="s">
        <v>352</v>
      </c>
      <c r="F177" s="153" t="str">
        <f t="shared" si="36"/>
        <v>2-Methyl-1-propanol</v>
      </c>
      <c r="G177" s="277">
        <v>3.1317784666666668</v>
      </c>
      <c r="H177" s="44">
        <f t="shared" si="37"/>
        <v>3.1317784666666668</v>
      </c>
      <c r="I177"/>
      <c r="J177" s="294">
        <v>0.61113054111682052</v>
      </c>
      <c r="K177" s="44">
        <f t="shared" si="38"/>
        <v>0.61113054111682052</v>
      </c>
      <c r="L177" s="295">
        <v>5.9989014850000001E-2</v>
      </c>
      <c r="M177" s="295">
        <v>6.5673638495000006E-2</v>
      </c>
      <c r="N177" s="295">
        <v>1.5701117771820493E-2</v>
      </c>
      <c r="O177" s="295">
        <v>0.46976677</v>
      </c>
      <c r="P177"/>
      <c r="Q177" s="212">
        <v>90.235836000000006</v>
      </c>
      <c r="R177"/>
      <c r="S177" s="156">
        <v>6.0759259000000003E-2</v>
      </c>
      <c r="T177" s="156">
        <v>5.1886953E-2</v>
      </c>
      <c r="U177" s="156">
        <v>2.5636088E-3</v>
      </c>
      <c r="V177" s="156">
        <v>6.3086962E-3</v>
      </c>
      <c r="W177"/>
      <c r="X177" s="155">
        <v>2.1456766E-4</v>
      </c>
      <c r="Y177" s="162" t="s">
        <v>388</v>
      </c>
      <c r="Z177" s="271" t="s">
        <v>2217</v>
      </c>
      <c r="AA177"/>
      <c r="AB177"/>
      <c r="AC177"/>
      <c r="AD177" s="278"/>
      <c r="AE177" s="271"/>
      <c r="AF177" s="48"/>
      <c r="AG177" s="48"/>
      <c r="AH177"/>
      <c r="AI177"/>
      <c r="AJ177"/>
    </row>
    <row r="178" spans="1:36" ht="13.8" customHeight="1">
      <c r="A178" t="s">
        <v>537</v>
      </c>
      <c r="B178" s="188" t="s">
        <v>311</v>
      </c>
      <c r="C178" s="151" t="str">
        <f t="shared" si="35"/>
        <v>A.030.18.107</v>
      </c>
      <c r="D178" s="54" t="s">
        <v>1211</v>
      </c>
      <c r="E178" s="150" t="s">
        <v>352</v>
      </c>
      <c r="F178" s="153" t="str">
        <f t="shared" si="36"/>
        <v>2-Methyl-2-butanol</v>
      </c>
      <c r="G178" s="277">
        <v>3.1998802666666668</v>
      </c>
      <c r="H178" s="44">
        <f t="shared" si="37"/>
        <v>3.1998802666666668</v>
      </c>
      <c r="I178"/>
      <c r="J178" s="294">
        <v>0.69772004147468403</v>
      </c>
      <c r="K178" s="44">
        <f t="shared" si="38"/>
        <v>0.69772004147468403</v>
      </c>
      <c r="L178" s="295">
        <v>5.9633914259999997E-2</v>
      </c>
      <c r="M178" s="295">
        <v>0.150032032078</v>
      </c>
      <c r="N178" s="295">
        <v>8.0720551366840546E-3</v>
      </c>
      <c r="O178" s="295">
        <v>0.47998204</v>
      </c>
      <c r="P178"/>
      <c r="Q178" s="212">
        <v>108.07129</v>
      </c>
      <c r="R178"/>
      <c r="S178" s="156">
        <v>9.0650300000000003E-2</v>
      </c>
      <c r="T178" s="156">
        <v>7.9938834E-2</v>
      </c>
      <c r="U178" s="156">
        <v>3.0935715E-3</v>
      </c>
      <c r="V178" s="156">
        <v>7.6178942000000001E-3</v>
      </c>
      <c r="W178"/>
      <c r="X178" s="155">
        <v>2.7235433999999998E-4</v>
      </c>
      <c r="Y178" s="162" t="s">
        <v>388</v>
      </c>
      <c r="Z178" s="271" t="s">
        <v>2218</v>
      </c>
      <c r="AA178"/>
      <c r="AB178"/>
      <c r="AC178"/>
      <c r="AD178" s="278"/>
      <c r="AE178" s="271"/>
      <c r="AF178" s="48"/>
      <c r="AG178" s="48"/>
      <c r="AH178"/>
      <c r="AI178"/>
      <c r="AJ178"/>
    </row>
    <row r="179" spans="1:36" ht="13.8" customHeight="1">
      <c r="A179" t="s">
        <v>538</v>
      </c>
      <c r="B179" s="188" t="s">
        <v>311</v>
      </c>
      <c r="C179" s="151" t="str">
        <f t="shared" si="35"/>
        <v>A.030.18.108</v>
      </c>
      <c r="D179" s="54" t="s">
        <v>1211</v>
      </c>
      <c r="E179" s="150" t="s">
        <v>352</v>
      </c>
      <c r="F179" s="153" t="str">
        <f t="shared" si="36"/>
        <v>2-Methylpentane</v>
      </c>
      <c r="G179" s="277">
        <v>1.3737650666666668</v>
      </c>
      <c r="H179" s="44">
        <f t="shared" si="37"/>
        <v>1.3737650666666668</v>
      </c>
      <c r="I179"/>
      <c r="J179" s="294">
        <v>0.29798810665345499</v>
      </c>
      <c r="K179" s="44">
        <f t="shared" si="38"/>
        <v>0.29798810665345499</v>
      </c>
      <c r="L179" s="295">
        <v>3.3303441677999999E-2</v>
      </c>
      <c r="M179" s="295">
        <v>5.3008624804455E-2</v>
      </c>
      <c r="N179" s="295">
        <v>5.6112801710000004E-3</v>
      </c>
      <c r="O179" s="295">
        <v>0.20606476000000001</v>
      </c>
      <c r="P179"/>
      <c r="Q179" s="212">
        <v>101.029</v>
      </c>
      <c r="R179"/>
      <c r="S179" s="156">
        <v>4.1597521999999998E-2</v>
      </c>
      <c r="T179" s="156">
        <v>3.3100929000000001E-2</v>
      </c>
      <c r="U179" s="156">
        <v>1.3564133E-3</v>
      </c>
      <c r="V179" s="156">
        <v>7.1401794000000001E-3</v>
      </c>
      <c r="W179"/>
      <c r="X179" s="155">
        <v>1.8709006E-4</v>
      </c>
      <c r="Y179" s="162" t="s">
        <v>385</v>
      </c>
      <c r="Z179" s="271" t="s">
        <v>2219</v>
      </c>
      <c r="AA179"/>
      <c r="AB179"/>
      <c r="AC179"/>
      <c r="AD179" s="278"/>
      <c r="AE179" s="271"/>
      <c r="AF179" s="48"/>
      <c r="AG179" s="48"/>
      <c r="AH179"/>
      <c r="AI179"/>
      <c r="AJ179"/>
    </row>
    <row r="180" spans="1:36" ht="13.8" customHeight="1">
      <c r="A180" t="s">
        <v>539</v>
      </c>
      <c r="B180" s="188" t="s">
        <v>311</v>
      </c>
      <c r="C180" s="151" t="str">
        <f t="shared" si="35"/>
        <v>A.030.18.109</v>
      </c>
      <c r="D180" s="54" t="s">
        <v>1211</v>
      </c>
      <c r="E180" s="150" t="s">
        <v>352</v>
      </c>
      <c r="F180" s="153" t="str">
        <f t="shared" si="36"/>
        <v>3-Methyl-1-butanol</v>
      </c>
      <c r="G180" s="277">
        <v>3.3666290666666665</v>
      </c>
      <c r="H180" s="44">
        <f t="shared" si="37"/>
        <v>3.3666290666666665</v>
      </c>
      <c r="I180"/>
      <c r="J180" s="294">
        <v>0.6299204425253111</v>
      </c>
      <c r="K180" s="44">
        <f t="shared" si="38"/>
        <v>0.6299204425253111</v>
      </c>
      <c r="L180" s="295">
        <v>4.6992318059999996E-2</v>
      </c>
      <c r="M180" s="295">
        <v>6.2719438794000007E-2</v>
      </c>
      <c r="N180" s="295">
        <v>1.5214325671311108E-2</v>
      </c>
      <c r="O180" s="295">
        <v>0.50499435999999998</v>
      </c>
      <c r="P180"/>
      <c r="Q180" s="212">
        <v>76.832645999999997</v>
      </c>
      <c r="R180"/>
      <c r="S180" s="156">
        <v>6.4099940999999994E-2</v>
      </c>
      <c r="T180" s="156">
        <v>5.6106376999999999E-2</v>
      </c>
      <c r="U180" s="156">
        <v>2.7122234999999999E-3</v>
      </c>
      <c r="V180" s="156">
        <v>5.2813410999999998E-3</v>
      </c>
      <c r="W180"/>
      <c r="X180" s="155">
        <v>2.0281817000000001E-4</v>
      </c>
      <c r="Y180" s="162" t="s">
        <v>388</v>
      </c>
      <c r="Z180" s="271" t="s">
        <v>2220</v>
      </c>
      <c r="AA180"/>
      <c r="AB180"/>
      <c r="AC180"/>
      <c r="AD180" s="278"/>
      <c r="AE180" s="271"/>
      <c r="AF180" s="48"/>
      <c r="AG180" s="48"/>
      <c r="AH180"/>
      <c r="AI180"/>
      <c r="AJ180"/>
    </row>
    <row r="181" spans="1:36" ht="13.8" customHeight="1">
      <c r="A181" t="s">
        <v>540</v>
      </c>
      <c r="B181" s="188" t="s">
        <v>311</v>
      </c>
      <c r="C181" s="151" t="str">
        <f t="shared" si="35"/>
        <v>A.030.18.110</v>
      </c>
      <c r="D181" s="54" t="s">
        <v>1211</v>
      </c>
      <c r="E181" s="150" t="s">
        <v>352</v>
      </c>
      <c r="F181" s="153" t="str">
        <f t="shared" si="36"/>
        <v>3-Methyl-1-butyl acetate</v>
      </c>
      <c r="G181" s="277">
        <v>4.3150840666666666</v>
      </c>
      <c r="H181" s="44">
        <f t="shared" si="37"/>
        <v>4.3150840666666666</v>
      </c>
      <c r="I181"/>
      <c r="J181" s="294">
        <v>0.89314543509864464</v>
      </c>
      <c r="K181" s="44">
        <f t="shared" si="38"/>
        <v>0.89314543509864464</v>
      </c>
      <c r="L181" s="295">
        <v>0.12290662221000001</v>
      </c>
      <c r="M181" s="295">
        <v>6.5889429984999998E-2</v>
      </c>
      <c r="N181" s="295">
        <v>5.7086772903644681E-2</v>
      </c>
      <c r="O181" s="295">
        <v>0.64726260999999996</v>
      </c>
      <c r="P181"/>
      <c r="Q181" s="212">
        <v>97.336748999999998</v>
      </c>
      <c r="R181"/>
      <c r="S181" s="156">
        <v>8.0574826000000002E-2</v>
      </c>
      <c r="T181" s="156">
        <v>7.0471777999999999E-2</v>
      </c>
      <c r="U181" s="156">
        <v>3.5716993999999999E-3</v>
      </c>
      <c r="V181" s="156">
        <v>6.5313484000000003E-3</v>
      </c>
      <c r="W181"/>
      <c r="X181" s="155">
        <v>2.6799788999999998E-4</v>
      </c>
      <c r="Y181" s="162" t="s">
        <v>399</v>
      </c>
      <c r="Z181" s="271" t="s">
        <v>2221</v>
      </c>
      <c r="AA181"/>
      <c r="AB181"/>
      <c r="AC181"/>
      <c r="AD181" s="278"/>
      <c r="AE181" s="271"/>
      <c r="AF181" s="48"/>
      <c r="AG181" s="48"/>
      <c r="AH181"/>
      <c r="AI181"/>
      <c r="AJ181"/>
    </row>
    <row r="182" spans="1:36" ht="13.8" customHeight="1">
      <c r="A182" t="s">
        <v>541</v>
      </c>
      <c r="B182" s="188" t="s">
        <v>311</v>
      </c>
      <c r="C182" s="151" t="str">
        <f t="shared" si="35"/>
        <v>A.030.18.111</v>
      </c>
      <c r="D182" s="54" t="s">
        <v>1211</v>
      </c>
      <c r="E182" s="150" t="s">
        <v>352</v>
      </c>
      <c r="F182" s="153" t="str">
        <f t="shared" si="36"/>
        <v>4-Methyl-2-pentanone</v>
      </c>
      <c r="G182" s="277">
        <v>3.5092338000000001</v>
      </c>
      <c r="H182" s="44">
        <f t="shared" si="37"/>
        <v>3.5092338000000001</v>
      </c>
      <c r="I182"/>
      <c r="J182" s="294">
        <v>0.79894025225177445</v>
      </c>
      <c r="K182" s="44">
        <f t="shared" si="38"/>
        <v>0.79894025225177445</v>
      </c>
      <c r="L182" s="295">
        <v>9.6070672713000016E-2</v>
      </c>
      <c r="M182" s="295">
        <v>0.16282664765299995</v>
      </c>
      <c r="N182" s="295">
        <v>1.3657861885774466E-2</v>
      </c>
      <c r="O182" s="295">
        <v>0.52638507000000001</v>
      </c>
      <c r="P182"/>
      <c r="Q182" s="212">
        <v>70.917681999999999</v>
      </c>
      <c r="R182"/>
      <c r="S182" s="156">
        <v>8.0557277999999996E-2</v>
      </c>
      <c r="T182" s="156">
        <v>7.2124147999999999E-2</v>
      </c>
      <c r="U182" s="156">
        <v>3.8194802000000002E-3</v>
      </c>
      <c r="V182" s="156">
        <v>4.6136498999999999E-3</v>
      </c>
      <c r="W182"/>
      <c r="X182" s="155">
        <v>2.2057585E-4</v>
      </c>
      <c r="Y182" s="162" t="s">
        <v>380</v>
      </c>
      <c r="Z182" s="271" t="s">
        <v>2222</v>
      </c>
      <c r="AA182"/>
      <c r="AB182"/>
      <c r="AC182"/>
      <c r="AD182" s="278"/>
      <c r="AE182" s="271"/>
      <c r="AF182" s="48"/>
      <c r="AG182" s="48"/>
      <c r="AH182"/>
      <c r="AI182"/>
      <c r="AJ182"/>
    </row>
    <row r="183" spans="1:36" ht="13.8" customHeight="1">
      <c r="A183" t="s">
        <v>542</v>
      </c>
      <c r="B183" s="188" t="s">
        <v>311</v>
      </c>
      <c r="C183" s="151" t="str">
        <f t="shared" si="35"/>
        <v>A.030.18.112</v>
      </c>
      <c r="D183" s="54" t="s">
        <v>1211</v>
      </c>
      <c r="E183" s="150" t="s">
        <v>352</v>
      </c>
      <c r="F183" s="153" t="str">
        <f t="shared" si="36"/>
        <v>Acetic acid</v>
      </c>
      <c r="G183" s="277">
        <v>1.0087772666666668</v>
      </c>
      <c r="H183" s="44">
        <f t="shared" si="37"/>
        <v>1.0087772666666668</v>
      </c>
      <c r="I183"/>
      <c r="J183" s="294">
        <v>0.21520798078411146</v>
      </c>
      <c r="K183" s="44">
        <f t="shared" si="38"/>
        <v>0.21520798078411146</v>
      </c>
      <c r="L183" s="295">
        <v>2.2996052121000001E-2</v>
      </c>
      <c r="M183" s="295">
        <v>3.5646472811200001E-2</v>
      </c>
      <c r="N183" s="295">
        <v>5.2488658519114833E-3</v>
      </c>
      <c r="O183" s="295">
        <v>0.15131659</v>
      </c>
      <c r="P183"/>
      <c r="Q183" s="212">
        <v>41.435256000000003</v>
      </c>
      <c r="R183"/>
      <c r="S183" s="156">
        <v>2.5854077999999999E-2</v>
      </c>
      <c r="T183" s="156">
        <v>2.2017910000000002E-2</v>
      </c>
      <c r="U183" s="156">
        <v>9.7427216E-4</v>
      </c>
      <c r="V183" s="156">
        <v>2.8618964999999998E-3</v>
      </c>
      <c r="W183"/>
      <c r="X183" s="155">
        <v>9.2633531999999994E-5</v>
      </c>
      <c r="Y183" s="162" t="s">
        <v>357</v>
      </c>
      <c r="Z183" s="271" t="s">
        <v>2142</v>
      </c>
      <c r="AA183"/>
      <c r="AB183"/>
      <c r="AC183"/>
      <c r="AD183" s="278"/>
      <c r="AE183" s="271"/>
      <c r="AF183" s="48"/>
      <c r="AG183" s="48"/>
      <c r="AH183"/>
      <c r="AI183"/>
      <c r="AJ183"/>
    </row>
    <row r="184" spans="1:36" ht="13.8" customHeight="1">
      <c r="A184" t="s">
        <v>1609</v>
      </c>
      <c r="B184" s="188" t="s">
        <v>311</v>
      </c>
      <c r="C184" s="151" t="str">
        <f t="shared" si="35"/>
        <v>A.030.18.114</v>
      </c>
      <c r="D184" s="54" t="s">
        <v>1211</v>
      </c>
      <c r="E184" s="150" t="s">
        <v>352</v>
      </c>
      <c r="F184" s="153" t="str">
        <f t="shared" si="36"/>
        <v>Acetone</v>
      </c>
      <c r="G184" s="277">
        <v>1.0081491333333334</v>
      </c>
      <c r="H184" s="44">
        <f t="shared" si="37"/>
        <v>1.0081491333333334</v>
      </c>
      <c r="I184"/>
      <c r="J184" s="294">
        <v>0.21507564399133072</v>
      </c>
      <c r="K184" s="44">
        <f t="shared" si="38"/>
        <v>0.21507564399133072</v>
      </c>
      <c r="L184" s="295">
        <v>2.2983399371000003E-2</v>
      </c>
      <c r="M184" s="295">
        <v>3.562427698360001E-2</v>
      </c>
      <c r="N184" s="295">
        <v>5.2455976367307344E-3</v>
      </c>
      <c r="O184" s="295">
        <v>0.15122236999999999</v>
      </c>
      <c r="P184"/>
      <c r="Q184" s="212">
        <v>41.409455999999999</v>
      </c>
      <c r="R184"/>
      <c r="S184" s="156">
        <v>2.583798E-2</v>
      </c>
      <c r="T184" s="156">
        <v>2.2004200000000002E-2</v>
      </c>
      <c r="U184" s="156">
        <v>9.7366550999999999E-4</v>
      </c>
      <c r="V184" s="156">
        <v>2.8601145000000001E-3</v>
      </c>
      <c r="W184"/>
      <c r="X184" s="155">
        <v>9.2576954999999995E-5</v>
      </c>
      <c r="Y184" s="162" t="s">
        <v>380</v>
      </c>
      <c r="Z184" s="271" t="s">
        <v>2223</v>
      </c>
      <c r="AA184"/>
      <c r="AB184"/>
      <c r="AC184"/>
      <c r="AD184" s="278"/>
      <c r="AE184" s="271"/>
      <c r="AF184" s="48"/>
      <c r="AG184" s="48"/>
      <c r="AH184"/>
      <c r="AI184"/>
      <c r="AJ184"/>
    </row>
    <row r="185" spans="1:36" ht="13.8" customHeight="1">
      <c r="A185" t="s">
        <v>543</v>
      </c>
      <c r="B185" s="188" t="s">
        <v>311</v>
      </c>
      <c r="C185" s="151" t="str">
        <f t="shared" si="35"/>
        <v>A.030.18.115</v>
      </c>
      <c r="D185" s="54" t="s">
        <v>1211</v>
      </c>
      <c r="E185" s="150" t="s">
        <v>352</v>
      </c>
      <c r="F185" s="153" t="str">
        <f t="shared" si="36"/>
        <v>Benzal chloride</v>
      </c>
      <c r="G185" s="277">
        <v>2.2307280666666669</v>
      </c>
      <c r="H185" s="44">
        <f t="shared" si="37"/>
        <v>2.2307280666666669</v>
      </c>
      <c r="I185"/>
      <c r="J185" s="294">
        <v>0.91685936565876336</v>
      </c>
      <c r="K185" s="44">
        <f t="shared" si="38"/>
        <v>0.91685936565876336</v>
      </c>
      <c r="L185" s="295">
        <v>6.4432221289999994E-2</v>
      </c>
      <c r="M185" s="295">
        <v>0.49960295190670001</v>
      </c>
      <c r="N185" s="295">
        <v>1.8214982462063368E-2</v>
      </c>
      <c r="O185" s="295">
        <v>0.33460920999999999</v>
      </c>
      <c r="P185"/>
      <c r="Q185" s="212">
        <v>38.763886999999997</v>
      </c>
      <c r="R185"/>
      <c r="S185" s="156">
        <v>4.9305314000000003E-2</v>
      </c>
      <c r="T185" s="156">
        <v>4.4964596000000003E-2</v>
      </c>
      <c r="U185" s="156">
        <v>1.9684383E-3</v>
      </c>
      <c r="V185" s="156">
        <v>2.3722803000000002E-3</v>
      </c>
      <c r="W185"/>
      <c r="X185" s="155">
        <v>2.1888016E-4</v>
      </c>
      <c r="Y185" s="162" t="s">
        <v>383</v>
      </c>
      <c r="Z185" s="271" t="s">
        <v>2224</v>
      </c>
      <c r="AA185"/>
      <c r="AB185"/>
      <c r="AC185"/>
      <c r="AD185" s="278"/>
      <c r="AE185" s="271"/>
      <c r="AF185" s="48"/>
      <c r="AG185" s="48"/>
      <c r="AH185"/>
      <c r="AI185"/>
      <c r="AJ185"/>
    </row>
    <row r="186" spans="1:36" ht="13.8" customHeight="1">
      <c r="A186" t="s">
        <v>544</v>
      </c>
      <c r="B186" s="188" t="s">
        <v>311</v>
      </c>
      <c r="C186" s="151" t="str">
        <f t="shared" si="35"/>
        <v>A.030.18.116</v>
      </c>
      <c r="D186" s="54" t="s">
        <v>1211</v>
      </c>
      <c r="E186" s="150" t="s">
        <v>352</v>
      </c>
      <c r="F186" s="153" t="str">
        <f t="shared" si="36"/>
        <v>Benzaldehyde</v>
      </c>
      <c r="G186" s="277">
        <v>4.1749179999999999</v>
      </c>
      <c r="H186" s="44">
        <f t="shared" si="37"/>
        <v>4.1749179999999999</v>
      </c>
      <c r="I186"/>
      <c r="J186" s="294">
        <v>2.1524220763313431</v>
      </c>
      <c r="K186" s="44">
        <f t="shared" si="38"/>
        <v>2.1524220763313431</v>
      </c>
      <c r="L186" s="295">
        <v>0.10603291538</v>
      </c>
      <c r="M186" s="295">
        <v>1.3876612380650002</v>
      </c>
      <c r="N186" s="295">
        <v>3.2490222886342887E-2</v>
      </c>
      <c r="O186" s="295">
        <v>0.62623770000000001</v>
      </c>
      <c r="P186"/>
      <c r="Q186" s="212">
        <v>69.076080000000005</v>
      </c>
      <c r="R186"/>
      <c r="S186" s="156">
        <v>8.9794171000000006E-2</v>
      </c>
      <c r="T186" s="156">
        <v>8.1887159000000001E-2</v>
      </c>
      <c r="U186" s="156">
        <v>3.6260582000000002E-3</v>
      </c>
      <c r="V186" s="156">
        <v>4.2809542999999997E-3</v>
      </c>
      <c r="W186"/>
      <c r="X186" s="155">
        <v>4.4489213999999999E-4</v>
      </c>
      <c r="Y186" s="162" t="s">
        <v>400</v>
      </c>
      <c r="Z186" s="271" t="s">
        <v>2225</v>
      </c>
      <c r="AA186"/>
      <c r="AB186"/>
      <c r="AC186"/>
      <c r="AD186" s="171"/>
      <c r="AE186" s="271"/>
      <c r="AF186" s="48"/>
      <c r="AG186" s="48"/>
      <c r="AH186"/>
      <c r="AI186"/>
      <c r="AJ186"/>
    </row>
    <row r="187" spans="1:36" ht="13.8" customHeight="1">
      <c r="A187" t="s">
        <v>545</v>
      </c>
      <c r="B187" s="188" t="s">
        <v>311</v>
      </c>
      <c r="C187" s="151" t="str">
        <f t="shared" si="35"/>
        <v>A.030.18.117</v>
      </c>
      <c r="D187" s="54" t="s">
        <v>1211</v>
      </c>
      <c r="E187" s="150" t="s">
        <v>352</v>
      </c>
      <c r="F187" s="153" t="str">
        <f t="shared" si="36"/>
        <v>Benzene chlorination (per kg benzene)</v>
      </c>
      <c r="G187" s="277">
        <v>1.9661900666666665</v>
      </c>
      <c r="H187" s="44">
        <f t="shared" si="37"/>
        <v>1.9661900666666665</v>
      </c>
      <c r="I187"/>
      <c r="J187" s="294">
        <v>0.4919739424124201</v>
      </c>
      <c r="K187" s="44">
        <f t="shared" si="38"/>
        <v>0.4919739424124201</v>
      </c>
      <c r="L187" s="295">
        <v>8.0198660200000008E-2</v>
      </c>
      <c r="M187" s="295">
        <v>9.9248080228499999E-2</v>
      </c>
      <c r="N187" s="295">
        <v>1.7598691983920112E-2</v>
      </c>
      <c r="O187" s="295">
        <v>0.29492850999999998</v>
      </c>
      <c r="P187"/>
      <c r="Q187" s="212">
        <v>45.504579</v>
      </c>
      <c r="R187"/>
      <c r="S187" s="156">
        <v>3.6899897000000001E-2</v>
      </c>
      <c r="T187" s="156">
        <v>3.2027201999999998E-2</v>
      </c>
      <c r="U187" s="156">
        <v>1.694507E-3</v>
      </c>
      <c r="V187" s="156">
        <v>3.1781879000000002E-3</v>
      </c>
      <c r="W187"/>
      <c r="X187" s="155">
        <v>1.3682610999999999E-4</v>
      </c>
      <c r="Y187" s="166" t="s">
        <v>364</v>
      </c>
      <c r="Z187" s="271" t="s">
        <v>2226</v>
      </c>
      <c r="AA187"/>
      <c r="AB187"/>
      <c r="AC187"/>
      <c r="AD187" s="278"/>
      <c r="AE187" s="271"/>
      <c r="AF187" s="48"/>
      <c r="AG187" s="48"/>
      <c r="AH187"/>
      <c r="AI187"/>
      <c r="AJ187"/>
    </row>
    <row r="188" spans="1:36" ht="13.8" customHeight="1">
      <c r="A188" t="s">
        <v>546</v>
      </c>
      <c r="B188" s="188" t="s">
        <v>311</v>
      </c>
      <c r="C188" s="151" t="str">
        <f t="shared" si="35"/>
        <v>A.030.18.118</v>
      </c>
      <c r="D188" s="54" t="s">
        <v>1211</v>
      </c>
      <c r="E188" s="150" t="s">
        <v>352</v>
      </c>
      <c r="F188" s="153" t="str">
        <f t="shared" si="36"/>
        <v>Benzyl alcohol</v>
      </c>
      <c r="G188" s="277">
        <v>4.1255960666666667</v>
      </c>
      <c r="H188" s="44">
        <f t="shared" si="37"/>
        <v>4.1255960666666667</v>
      </c>
      <c r="I188"/>
      <c r="J188" s="294">
        <v>1.5759689661325349</v>
      </c>
      <c r="K188" s="44">
        <f t="shared" si="38"/>
        <v>1.5759689661325349</v>
      </c>
      <c r="L188" s="295">
        <v>0.10044279846</v>
      </c>
      <c r="M188" s="295">
        <v>0.82535352264600004</v>
      </c>
      <c r="N188" s="295">
        <v>3.1333235026535011E-2</v>
      </c>
      <c r="O188" s="295">
        <v>0.61883940999999998</v>
      </c>
      <c r="P188"/>
      <c r="Q188" s="212">
        <v>70.640866000000003</v>
      </c>
      <c r="R188"/>
      <c r="S188" s="156">
        <v>9.4635578999999997E-2</v>
      </c>
      <c r="T188" s="156">
        <v>8.6334808999999998E-2</v>
      </c>
      <c r="U188" s="156">
        <v>3.6733769999999998E-3</v>
      </c>
      <c r="V188" s="156">
        <v>4.6273926000000003E-3</v>
      </c>
      <c r="W188"/>
      <c r="X188" s="155">
        <v>3.5168466999999998E-4</v>
      </c>
      <c r="Y188" s="162" t="s">
        <v>401</v>
      </c>
      <c r="Z188" s="271" t="s">
        <v>2227</v>
      </c>
      <c r="AA188"/>
      <c r="AB188"/>
      <c r="AC188"/>
      <c r="AD188" s="278"/>
      <c r="AE188" s="271"/>
      <c r="AF188" s="48"/>
      <c r="AG188" s="48"/>
      <c r="AH188"/>
      <c r="AI188"/>
      <c r="AJ188"/>
    </row>
    <row r="189" spans="1:36" ht="13.8" customHeight="1">
      <c r="A189" t="s">
        <v>547</v>
      </c>
      <c r="B189" s="188" t="s">
        <v>311</v>
      </c>
      <c r="C189" s="151" t="str">
        <f t="shared" si="35"/>
        <v>A.030.18.119</v>
      </c>
      <c r="D189" s="54" t="s">
        <v>1211</v>
      </c>
      <c r="E189" s="150" t="s">
        <v>352</v>
      </c>
      <c r="F189" s="153" t="str">
        <f t="shared" si="36"/>
        <v>Benzyl chloride</v>
      </c>
      <c r="G189" s="277">
        <v>2.1808835333333332</v>
      </c>
      <c r="H189" s="44">
        <f t="shared" si="37"/>
        <v>2.1808835333333332</v>
      </c>
      <c r="I189"/>
      <c r="J189" s="294">
        <v>0.75915301842404403</v>
      </c>
      <c r="K189" s="44">
        <f t="shared" si="38"/>
        <v>0.75915301842404403</v>
      </c>
      <c r="L189" s="295">
        <v>6.975112839E-2</v>
      </c>
      <c r="M189" s="295">
        <v>0.340323728612</v>
      </c>
      <c r="N189" s="295">
        <v>2.1945631422044084E-2</v>
      </c>
      <c r="O189" s="295">
        <v>0.32713252999999998</v>
      </c>
      <c r="P189"/>
      <c r="Q189" s="212">
        <v>44.639617999999999</v>
      </c>
      <c r="R189"/>
      <c r="S189" s="156">
        <v>4.5459291999999998E-2</v>
      </c>
      <c r="T189" s="156">
        <v>4.0674769999999999E-2</v>
      </c>
      <c r="U189" s="156">
        <v>1.8847915E-3</v>
      </c>
      <c r="V189" s="156">
        <v>2.8997311E-3</v>
      </c>
      <c r="W189"/>
      <c r="X189" s="155">
        <v>1.9117042E-4</v>
      </c>
      <c r="Y189" s="162" t="s">
        <v>402</v>
      </c>
      <c r="Z189" s="271" t="s">
        <v>2228</v>
      </c>
      <c r="AA189"/>
      <c r="AB189"/>
      <c r="AC189"/>
      <c r="AD189" s="278"/>
      <c r="AE189" s="271"/>
      <c r="AF189" s="48"/>
      <c r="AG189" s="48"/>
      <c r="AH189"/>
      <c r="AI189"/>
      <c r="AJ189"/>
    </row>
    <row r="190" spans="1:36" ht="13.8" customHeight="1">
      <c r="A190" t="s">
        <v>1610</v>
      </c>
      <c r="B190" s="188" t="s">
        <v>311</v>
      </c>
      <c r="C190" s="151" t="str">
        <f t="shared" si="35"/>
        <v>A.030.18.120</v>
      </c>
      <c r="D190" s="54" t="s">
        <v>1211</v>
      </c>
      <c r="E190" s="150" t="s">
        <v>352</v>
      </c>
      <c r="F190" s="153" t="str">
        <f t="shared" si="36"/>
        <v>Butane-1.4-diol</v>
      </c>
      <c r="G190" s="277">
        <v>4.0329992666666667</v>
      </c>
      <c r="H190" s="44">
        <f t="shared" si="37"/>
        <v>4.0329992666666667</v>
      </c>
      <c r="I190"/>
      <c r="J190" s="294">
        <v>0.72730780910072579</v>
      </c>
      <c r="K190" s="44">
        <f t="shared" si="38"/>
        <v>0.72730780910072579</v>
      </c>
      <c r="L190" s="295">
        <v>3.5770929940000001E-2</v>
      </c>
      <c r="M190" s="295">
        <v>6.1805407904E-2</v>
      </c>
      <c r="N190" s="295">
        <v>2.4781581256725783E-2</v>
      </c>
      <c r="O190" s="295">
        <v>0.60494988999999999</v>
      </c>
      <c r="P190"/>
      <c r="Q190" s="212">
        <v>96.442713999999995</v>
      </c>
      <c r="R190"/>
      <c r="S190" s="156">
        <v>8.2873108000000001E-2</v>
      </c>
      <c r="T190" s="156">
        <v>7.3138716000000006E-2</v>
      </c>
      <c r="U190" s="156">
        <v>3.2953701999999998E-3</v>
      </c>
      <c r="V190" s="156">
        <v>6.4390222E-3</v>
      </c>
      <c r="W190"/>
      <c r="X190" s="155">
        <v>2.4808600000000001E-4</v>
      </c>
      <c r="Y190" s="162" t="s">
        <v>388</v>
      </c>
      <c r="Z190" s="271" t="s">
        <v>2229</v>
      </c>
      <c r="AA190"/>
      <c r="AB190"/>
      <c r="AC190"/>
      <c r="AD190" s="171"/>
      <c r="AE190" s="271"/>
      <c r="AF190" s="48"/>
      <c r="AG190" s="48"/>
      <c r="AH190"/>
      <c r="AI190"/>
      <c r="AJ190"/>
    </row>
    <row r="191" spans="1:36" ht="13.8" customHeight="1">
      <c r="A191" t="s">
        <v>1611</v>
      </c>
      <c r="B191" s="188" t="s">
        <v>311</v>
      </c>
      <c r="C191" s="151" t="str">
        <f t="shared" si="35"/>
        <v>A.030.18.121</v>
      </c>
      <c r="D191" s="54" t="s">
        <v>1211</v>
      </c>
      <c r="E191" s="150" t="s">
        <v>352</v>
      </c>
      <c r="F191" s="153" t="str">
        <f t="shared" si="36"/>
        <v>Butane-1.4-diol dehydrogenation</v>
      </c>
      <c r="G191" s="277">
        <v>4.4337302666666671</v>
      </c>
      <c r="H191" s="44">
        <f t="shared" si="37"/>
        <v>4.4337302666666671</v>
      </c>
      <c r="I191"/>
      <c r="J191" s="294">
        <v>0.80183342788565415</v>
      </c>
      <c r="K191" s="44">
        <f t="shared" si="38"/>
        <v>0.80183342788565415</v>
      </c>
      <c r="L191" s="295">
        <v>3.8111395390000004E-2</v>
      </c>
      <c r="M191" s="295">
        <v>6.7556971667000004E-2</v>
      </c>
      <c r="N191" s="295">
        <v>3.1105520828654164E-2</v>
      </c>
      <c r="O191" s="295">
        <v>0.66505954</v>
      </c>
      <c r="P191"/>
      <c r="Q191" s="212">
        <v>101.76133</v>
      </c>
      <c r="R191"/>
      <c r="S191" s="156">
        <v>9.0223309000000002E-2</v>
      </c>
      <c r="T191" s="156">
        <v>7.9929108999999998E-2</v>
      </c>
      <c r="U191" s="156">
        <v>3.6233117E-3</v>
      </c>
      <c r="V191" s="156">
        <v>6.6708877000000001E-3</v>
      </c>
      <c r="W191"/>
      <c r="X191" s="155">
        <v>2.6639584E-4</v>
      </c>
      <c r="Y191" s="166" t="s">
        <v>364</v>
      </c>
      <c r="Z191" s="271" t="s">
        <v>2230</v>
      </c>
      <c r="AA191"/>
      <c r="AB191"/>
      <c r="AC191"/>
      <c r="AD191" s="171"/>
      <c r="AE191" s="271"/>
      <c r="AF191" s="48"/>
      <c r="AG191" s="48"/>
      <c r="AH191"/>
      <c r="AI191"/>
      <c r="AJ191"/>
    </row>
    <row r="192" spans="1:36" ht="13.8" customHeight="1">
      <c r="A192" t="s">
        <v>548</v>
      </c>
      <c r="B192" s="188" t="s">
        <v>311</v>
      </c>
      <c r="C192" s="151" t="str">
        <f t="shared" si="35"/>
        <v>A.030.18.122</v>
      </c>
      <c r="D192" s="54" t="s">
        <v>1211</v>
      </c>
      <c r="E192" s="150" t="s">
        <v>352</v>
      </c>
      <c r="F192" s="153" t="str">
        <f t="shared" si="36"/>
        <v>Butane oxidation</v>
      </c>
      <c r="G192" s="277">
        <v>1.6190875333333334</v>
      </c>
      <c r="H192" s="44">
        <f t="shared" si="37"/>
        <v>1.6190875333333334</v>
      </c>
      <c r="I192"/>
      <c r="J192" s="294">
        <v>0.3454088122892684</v>
      </c>
      <c r="K192" s="44">
        <f t="shared" si="38"/>
        <v>0.3454088122892684</v>
      </c>
      <c r="L192" s="295">
        <v>3.6908663618000007E-2</v>
      </c>
      <c r="M192" s="295">
        <v>5.7212588948999991E-2</v>
      </c>
      <c r="N192" s="295">
        <v>8.4244297222683794E-3</v>
      </c>
      <c r="O192" s="295">
        <v>0.24286313000000001</v>
      </c>
      <c r="P192"/>
      <c r="Q192" s="212">
        <v>66.503585999999999</v>
      </c>
      <c r="R192"/>
      <c r="S192" s="156">
        <v>4.1495796000000001E-2</v>
      </c>
      <c r="T192" s="156">
        <v>3.5338744999999998E-2</v>
      </c>
      <c r="U192" s="156">
        <v>1.5637068E-3</v>
      </c>
      <c r="V192" s="156">
        <v>4.5933438E-3</v>
      </c>
      <c r="W192"/>
      <c r="X192" s="155">
        <v>1.4867681999999999E-4</v>
      </c>
      <c r="Y192" s="166" t="s">
        <v>364</v>
      </c>
      <c r="Z192" s="271" t="s">
        <v>2230</v>
      </c>
      <c r="AA192"/>
      <c r="AB192"/>
      <c r="AC192"/>
      <c r="AD192" s="278"/>
      <c r="AE192" s="271"/>
      <c r="AF192" s="48"/>
      <c r="AG192" s="48"/>
      <c r="AH192"/>
      <c r="AI192"/>
      <c r="AJ192"/>
    </row>
    <row r="193" spans="1:36" ht="13.8" customHeight="1">
      <c r="A193" t="s">
        <v>1612</v>
      </c>
      <c r="B193" s="188" t="s">
        <v>311</v>
      </c>
      <c r="C193" s="151" t="str">
        <f t="shared" si="35"/>
        <v>A.030.18.123</v>
      </c>
      <c r="D193" s="54" t="s">
        <v>1211</v>
      </c>
      <c r="E193" s="150" t="s">
        <v>352</v>
      </c>
      <c r="F193" s="153" t="str">
        <f t="shared" si="36"/>
        <v>Butanes from butene</v>
      </c>
      <c r="G193" s="277">
        <v>3.7299082000000001</v>
      </c>
      <c r="H193" s="44">
        <f t="shared" si="37"/>
        <v>3.7299082000000001</v>
      </c>
      <c r="I193"/>
      <c r="J193" s="294">
        <v>0.73015988928679176</v>
      </c>
      <c r="K193" s="44">
        <f t="shared" si="38"/>
        <v>0.73015988928679176</v>
      </c>
      <c r="L193" s="295">
        <v>6.9734995979999992E-2</v>
      </c>
      <c r="M193" s="295">
        <v>8.4055018384999985E-2</v>
      </c>
      <c r="N193" s="295">
        <v>1.6883644921791858E-2</v>
      </c>
      <c r="O193" s="295">
        <v>0.55948622999999997</v>
      </c>
      <c r="P193"/>
      <c r="Q193" s="212">
        <v>97.484408999999999</v>
      </c>
      <c r="R193"/>
      <c r="S193" s="156">
        <v>7.0559544000000002E-2</v>
      </c>
      <c r="T193" s="156">
        <v>6.0498022999999998E-2</v>
      </c>
      <c r="U193" s="156">
        <v>3.2129001999999999E-3</v>
      </c>
      <c r="V193" s="156">
        <v>6.8486205000000003E-3</v>
      </c>
      <c r="W193"/>
      <c r="X193" s="155">
        <v>2.4329983999999999E-4</v>
      </c>
      <c r="Y193" s="162" t="s">
        <v>385</v>
      </c>
      <c r="Z193" s="271" t="s">
        <v>2230</v>
      </c>
      <c r="AA193"/>
      <c r="AB193"/>
      <c r="AC193"/>
      <c r="AD193" s="171"/>
      <c r="AE193" s="271"/>
      <c r="AF193" s="48"/>
      <c r="AG193" s="48"/>
      <c r="AH193"/>
      <c r="AI193"/>
      <c r="AJ193"/>
    </row>
    <row r="194" spans="1:36" ht="13.8" customHeight="1">
      <c r="A194" t="s">
        <v>2231</v>
      </c>
      <c r="B194" s="188" t="s">
        <v>311</v>
      </c>
      <c r="C194" s="151" t="str">
        <f t="shared" si="35"/>
        <v>A.030.18.124</v>
      </c>
      <c r="D194" s="54" t="s">
        <v>1211</v>
      </c>
      <c r="E194" s="150" t="s">
        <v>352</v>
      </c>
      <c r="F194" s="153" t="str">
        <f t="shared" si="36"/>
        <v>Butene hydration (production of Butanol)</v>
      </c>
      <c r="G194" s="277">
        <v>4.2147962666666663</v>
      </c>
      <c r="H194" s="44">
        <f t="shared" si="37"/>
        <v>4.2147962666666663</v>
      </c>
      <c r="I194"/>
      <c r="J194" s="294">
        <v>0.82508067518202477</v>
      </c>
      <c r="K194" s="44">
        <f t="shared" si="38"/>
        <v>0.82508067518202477</v>
      </c>
      <c r="L194" s="295">
        <v>7.8800545830000013E-2</v>
      </c>
      <c r="M194" s="295">
        <v>9.4982170839999991E-2</v>
      </c>
      <c r="N194" s="295">
        <v>1.90785185120248E-2</v>
      </c>
      <c r="O194" s="295">
        <v>0.63221943999999997</v>
      </c>
      <c r="P194"/>
      <c r="Q194" s="212">
        <v>110.15738</v>
      </c>
      <c r="R194"/>
      <c r="S194" s="156">
        <v>7.9732284E-2</v>
      </c>
      <c r="T194" s="156">
        <v>6.8362766000000005E-2</v>
      </c>
      <c r="U194" s="156">
        <v>3.6305771999999999E-3</v>
      </c>
      <c r="V194" s="156">
        <v>7.7389412000000001E-3</v>
      </c>
      <c r="W194"/>
      <c r="X194" s="155">
        <v>2.7492882E-4</v>
      </c>
      <c r="Y194" s="166" t="s">
        <v>364</v>
      </c>
      <c r="Z194" s="271" t="s">
        <v>2230</v>
      </c>
      <c r="AA194"/>
      <c r="AB194"/>
      <c r="AC194"/>
      <c r="AD194" s="171"/>
      <c r="AE194" s="274"/>
      <c r="AF194" s="48"/>
      <c r="AG194" s="48"/>
      <c r="AH194"/>
      <c r="AI194"/>
      <c r="AJ194"/>
    </row>
    <row r="195" spans="1:36" ht="13.8" customHeight="1">
      <c r="A195" t="s">
        <v>549</v>
      </c>
      <c r="B195" s="188" t="s">
        <v>311</v>
      </c>
      <c r="C195" s="151" t="str">
        <f t="shared" si="35"/>
        <v>A.030.18.125</v>
      </c>
      <c r="D195" s="54" t="s">
        <v>1211</v>
      </c>
      <c r="E195" s="150" t="s">
        <v>352</v>
      </c>
      <c r="F195" s="153" t="str">
        <f t="shared" si="36"/>
        <v>Butene hydroformylation</v>
      </c>
      <c r="G195" s="277">
        <v>6.783757333333333</v>
      </c>
      <c r="H195" s="44">
        <f t="shared" si="37"/>
        <v>6.783757333333333</v>
      </c>
      <c r="I195"/>
      <c r="J195" s="294">
        <v>1.2692896538296417</v>
      </c>
      <c r="K195" s="44">
        <f t="shared" si="38"/>
        <v>1.2692896538296417</v>
      </c>
      <c r="L195" s="295">
        <v>9.4689520050000003E-2</v>
      </c>
      <c r="M195" s="295">
        <v>0.126379668147</v>
      </c>
      <c r="N195" s="295">
        <v>3.0656865632641882E-2</v>
      </c>
      <c r="O195" s="295">
        <v>1.0175635999999999</v>
      </c>
      <c r="P195"/>
      <c r="Q195" s="212">
        <v>154.81778</v>
      </c>
      <c r="R195"/>
      <c r="S195" s="156">
        <v>0.12916137999999999</v>
      </c>
      <c r="T195" s="156">
        <v>0.11305435</v>
      </c>
      <c r="U195" s="156">
        <v>5.4651303999999996E-3</v>
      </c>
      <c r="V195" s="156">
        <v>1.0641902E-2</v>
      </c>
      <c r="W195"/>
      <c r="X195" s="155">
        <v>4.0867860999999999E-4</v>
      </c>
      <c r="Y195" s="166" t="s">
        <v>364</v>
      </c>
      <c r="Z195" s="274"/>
      <c r="AA195"/>
      <c r="AB195"/>
      <c r="AC195"/>
      <c r="AD195" s="278"/>
      <c r="AE195" s="271"/>
      <c r="AF195" s="48"/>
      <c r="AG195" s="48"/>
      <c r="AH195"/>
      <c r="AI195"/>
      <c r="AJ195"/>
    </row>
    <row r="196" spans="1:36" ht="13.8" customHeight="1">
      <c r="A196" t="s">
        <v>550</v>
      </c>
      <c r="B196" s="188" t="s">
        <v>311</v>
      </c>
      <c r="C196" s="151" t="str">
        <f t="shared" si="35"/>
        <v>A.030.18.126</v>
      </c>
      <c r="D196" s="54" t="s">
        <v>1211</v>
      </c>
      <c r="E196" s="150" t="s">
        <v>352</v>
      </c>
      <c r="F196" s="153" t="str">
        <f t="shared" si="36"/>
        <v>Butyl acetate</v>
      </c>
      <c r="G196" s="277">
        <v>2.9365481999999998</v>
      </c>
      <c r="H196" s="44">
        <f t="shared" si="37"/>
        <v>2.9365481999999998</v>
      </c>
      <c r="I196"/>
      <c r="J196" s="294">
        <v>0.56122802154955842</v>
      </c>
      <c r="K196" s="44">
        <f t="shared" si="38"/>
        <v>0.56122802154955842</v>
      </c>
      <c r="L196" s="295">
        <v>4.597949195E-2</v>
      </c>
      <c r="M196" s="295">
        <v>6.1387989655999994E-2</v>
      </c>
      <c r="N196" s="295">
        <v>1.3378309943558445E-2</v>
      </c>
      <c r="O196" s="295">
        <v>0.44048222999999997</v>
      </c>
      <c r="P196"/>
      <c r="Q196" s="212">
        <v>70.866401999999994</v>
      </c>
      <c r="R196"/>
      <c r="S196" s="156">
        <v>5.6094433999999999E-2</v>
      </c>
      <c r="T196" s="156">
        <v>4.8756392000000003E-2</v>
      </c>
      <c r="U196" s="156">
        <v>2.3895413999999999E-3</v>
      </c>
      <c r="V196" s="156">
        <v>4.9485008E-3</v>
      </c>
      <c r="W196"/>
      <c r="X196" s="155">
        <v>1.8330416999999999E-4</v>
      </c>
      <c r="Y196" s="162" t="s">
        <v>399</v>
      </c>
      <c r="Z196" s="271" t="s">
        <v>2232</v>
      </c>
      <c r="AA196"/>
      <c r="AB196"/>
      <c r="AC196"/>
      <c r="AD196" s="278"/>
      <c r="AE196" s="271"/>
      <c r="AF196" s="48"/>
      <c r="AG196" s="48"/>
      <c r="AH196"/>
      <c r="AI196"/>
      <c r="AJ196"/>
    </row>
    <row r="197" spans="1:36" ht="13.8" customHeight="1">
      <c r="A197" t="s">
        <v>551</v>
      </c>
      <c r="B197" s="188" t="s">
        <v>311</v>
      </c>
      <c r="C197" s="151" t="str">
        <f t="shared" si="35"/>
        <v>A.030.18.127</v>
      </c>
      <c r="D197" s="54" t="s">
        <v>1211</v>
      </c>
      <c r="E197" s="150" t="s">
        <v>352</v>
      </c>
      <c r="F197" s="153" t="str">
        <f t="shared" si="36"/>
        <v>Butyrolactone</v>
      </c>
      <c r="G197" s="277">
        <v>4.6670844666666671</v>
      </c>
      <c r="H197" s="44">
        <f t="shared" si="37"/>
        <v>4.6670844666666671</v>
      </c>
      <c r="I197"/>
      <c r="J197" s="294">
        <v>0.84403518255800436</v>
      </c>
      <c r="K197" s="44">
        <f t="shared" si="38"/>
        <v>0.84403518255800436</v>
      </c>
      <c r="L197" s="295">
        <v>4.0117258150000001E-2</v>
      </c>
      <c r="M197" s="295">
        <v>7.1112601056999999E-2</v>
      </c>
      <c r="N197" s="295">
        <v>3.2742653351004382E-2</v>
      </c>
      <c r="O197" s="295">
        <v>0.70006267</v>
      </c>
      <c r="P197"/>
      <c r="Q197" s="212">
        <v>107.11718999999999</v>
      </c>
      <c r="R197"/>
      <c r="S197" s="156">
        <v>9.4971903999999996E-2</v>
      </c>
      <c r="T197" s="156">
        <v>8.4135903999999997E-2</v>
      </c>
      <c r="U197" s="156">
        <v>3.8140123E-3</v>
      </c>
      <c r="V197" s="156">
        <v>7.0219870000000004E-3</v>
      </c>
      <c r="W197"/>
      <c r="X197" s="155">
        <v>2.8041667E-4</v>
      </c>
      <c r="Y197" s="162" t="s">
        <v>403</v>
      </c>
      <c r="Z197" s="271" t="s">
        <v>2233</v>
      </c>
      <c r="AA197"/>
      <c r="AB197"/>
      <c r="AC197"/>
      <c r="AD197" s="278"/>
      <c r="AE197" s="271"/>
      <c r="AF197" s="48"/>
      <c r="AG197" s="48"/>
      <c r="AH197"/>
      <c r="AI197"/>
      <c r="AJ197"/>
    </row>
    <row r="198" spans="1:36" ht="13.8" customHeight="1">
      <c r="A198" t="s">
        <v>552</v>
      </c>
      <c r="B198" s="188" t="s">
        <v>311</v>
      </c>
      <c r="C198" s="151" t="str">
        <f t="shared" si="35"/>
        <v>A.030.18.128</v>
      </c>
      <c r="D198" s="54" t="s">
        <v>1211</v>
      </c>
      <c r="E198" s="150" t="s">
        <v>352</v>
      </c>
      <c r="F198" s="153" t="str">
        <f t="shared" si="36"/>
        <v>Cyclohexane</v>
      </c>
      <c r="G198" s="277">
        <v>3.1036094666666667</v>
      </c>
      <c r="H198" s="44">
        <f t="shared" si="37"/>
        <v>3.1036094666666667</v>
      </c>
      <c r="I198"/>
      <c r="J198" s="294">
        <v>0.63544137805189294</v>
      </c>
      <c r="K198" s="44">
        <f t="shared" si="38"/>
        <v>0.63544137805189294</v>
      </c>
      <c r="L198" s="295">
        <v>7.7794850679999999E-2</v>
      </c>
      <c r="M198" s="295">
        <v>7.1250111699999993E-2</v>
      </c>
      <c r="N198" s="295">
        <v>2.0854995671892973E-2</v>
      </c>
      <c r="O198" s="295">
        <v>0.46554141999999998</v>
      </c>
      <c r="P198"/>
      <c r="Q198" s="212">
        <v>59.025714000000001</v>
      </c>
      <c r="R198"/>
      <c r="S198" s="156">
        <v>5.6401862999999997E-2</v>
      </c>
      <c r="T198" s="156">
        <v>4.9799282E-2</v>
      </c>
      <c r="U198" s="156">
        <v>2.4973043000000002E-3</v>
      </c>
      <c r="V198" s="156">
        <v>4.1052770000000001E-3</v>
      </c>
      <c r="W198"/>
      <c r="X198" s="155">
        <v>1.7734715999999999E-4</v>
      </c>
      <c r="Y198" s="162" t="s">
        <v>404</v>
      </c>
      <c r="Z198" s="271" t="s">
        <v>2234</v>
      </c>
      <c r="AA198"/>
      <c r="AB198"/>
      <c r="AC198"/>
      <c r="AD198" s="278"/>
      <c r="AE198" s="271"/>
      <c r="AF198" s="48"/>
      <c r="AG198" s="48"/>
      <c r="AH198"/>
      <c r="AI198"/>
      <c r="AJ198"/>
    </row>
    <row r="199" spans="1:36" ht="13.8" customHeight="1">
      <c r="A199" t="s">
        <v>553</v>
      </c>
      <c r="B199" s="188" t="s">
        <v>311</v>
      </c>
      <c r="C199" s="151" t="str">
        <f t="shared" si="35"/>
        <v>A.030.18.129</v>
      </c>
      <c r="D199" s="54" t="s">
        <v>1211</v>
      </c>
      <c r="E199" s="150" t="s">
        <v>352</v>
      </c>
      <c r="F199" s="153" t="str">
        <f t="shared" si="36"/>
        <v>Cyclohexanone</v>
      </c>
      <c r="G199" s="277">
        <v>4.6699002666666667</v>
      </c>
      <c r="H199" s="44">
        <f t="shared" si="37"/>
        <v>4.6699002666666667</v>
      </c>
      <c r="I199"/>
      <c r="J199" s="294">
        <v>0.98342143652767455</v>
      </c>
      <c r="K199" s="44">
        <f t="shared" si="38"/>
        <v>0.98342143652767455</v>
      </c>
      <c r="L199" s="295">
        <v>9.0150830850000002E-2</v>
      </c>
      <c r="M199" s="295">
        <v>0.16613812267399999</v>
      </c>
      <c r="N199" s="295">
        <v>2.6647443003674571E-2</v>
      </c>
      <c r="O199" s="295">
        <v>0.70048504</v>
      </c>
      <c r="P199"/>
      <c r="Q199" s="212">
        <v>80.997213000000002</v>
      </c>
      <c r="R199"/>
      <c r="S199" s="156">
        <v>0.1047785</v>
      </c>
      <c r="T199" s="156">
        <v>9.5432775999999997E-2</v>
      </c>
      <c r="U199" s="156">
        <v>3.7719739E-3</v>
      </c>
      <c r="V199" s="156">
        <v>5.5737455000000003E-3</v>
      </c>
      <c r="W199"/>
      <c r="X199" s="155">
        <v>2.6303395000000003E-4</v>
      </c>
      <c r="Y199" s="162" t="s">
        <v>380</v>
      </c>
      <c r="Z199" s="271" t="s">
        <v>2235</v>
      </c>
      <c r="AA199"/>
      <c r="AB199"/>
      <c r="AC199"/>
      <c r="AD199" s="278"/>
      <c r="AE199" s="271"/>
      <c r="AF199" s="48"/>
      <c r="AG199" s="48"/>
      <c r="AH199"/>
      <c r="AI199"/>
      <c r="AJ199"/>
    </row>
    <row r="200" spans="1:36" ht="13.8" customHeight="1">
      <c r="A200" t="s">
        <v>554</v>
      </c>
      <c r="B200" s="188" t="s">
        <v>311</v>
      </c>
      <c r="C200" s="151" t="str">
        <f t="shared" si="35"/>
        <v>A.030.18.130</v>
      </c>
      <c r="D200" s="54" t="s">
        <v>1211</v>
      </c>
      <c r="E200" s="150" t="s">
        <v>352</v>
      </c>
      <c r="F200" s="153" t="str">
        <f t="shared" si="36"/>
        <v>Ethanol from ethylene</v>
      </c>
      <c r="G200" s="277">
        <v>1.3016091333333333</v>
      </c>
      <c r="H200" s="44">
        <f t="shared" si="37"/>
        <v>1.3016091333333333</v>
      </c>
      <c r="I200"/>
      <c r="J200" s="294">
        <v>0.23808568530931734</v>
      </c>
      <c r="K200" s="44">
        <f t="shared" si="38"/>
        <v>0.23808568530931734</v>
      </c>
      <c r="L200" s="295">
        <v>8.1765196620000001E-3</v>
      </c>
      <c r="M200" s="295">
        <v>3.30366989991E-2</v>
      </c>
      <c r="N200" s="295">
        <v>1.631096648217328E-3</v>
      </c>
      <c r="O200" s="295">
        <v>0.19524137</v>
      </c>
      <c r="P200"/>
      <c r="Q200" s="212">
        <v>25.327234000000001</v>
      </c>
      <c r="R200"/>
      <c r="S200" s="156">
        <v>2.9929860999999999E-2</v>
      </c>
      <c r="T200" s="156">
        <v>2.6982951000000002E-2</v>
      </c>
      <c r="U200" s="156">
        <v>1.1926580999999999E-3</v>
      </c>
      <c r="V200" s="156">
        <v>1.7542518999999999E-3</v>
      </c>
      <c r="W200"/>
      <c r="X200" s="155">
        <v>8.1037282000000002E-5</v>
      </c>
      <c r="Y200" s="162" t="s">
        <v>388</v>
      </c>
      <c r="Z200" s="271" t="s">
        <v>2236</v>
      </c>
      <c r="AA200"/>
      <c r="AB200"/>
      <c r="AC200"/>
      <c r="AD200" s="278"/>
      <c r="AE200" s="271"/>
      <c r="AF200" s="48"/>
      <c r="AG200" s="48"/>
      <c r="AH200"/>
      <c r="AI200"/>
      <c r="AJ200"/>
    </row>
    <row r="201" spans="1:36" ht="13.8" customHeight="1">
      <c r="A201" t="s">
        <v>555</v>
      </c>
      <c r="B201" s="188" t="s">
        <v>311</v>
      </c>
      <c r="C201" s="151" t="str">
        <f t="shared" si="35"/>
        <v>A.030.18.131</v>
      </c>
      <c r="D201" s="54" t="s">
        <v>1211</v>
      </c>
      <c r="E201" s="150" t="s">
        <v>352</v>
      </c>
      <c r="F201" s="153" t="str">
        <f t="shared" si="36"/>
        <v>Diethyl ether</v>
      </c>
      <c r="G201" s="277">
        <v>1.3016091333333333</v>
      </c>
      <c r="H201" s="44">
        <f t="shared" si="37"/>
        <v>1.3016091333333333</v>
      </c>
      <c r="I201"/>
      <c r="J201" s="294">
        <v>0.23808568530931734</v>
      </c>
      <c r="K201" s="44">
        <f t="shared" si="38"/>
        <v>0.23808568530931734</v>
      </c>
      <c r="L201" s="295">
        <v>8.1765196620000001E-3</v>
      </c>
      <c r="M201" s="295">
        <v>3.30366989991E-2</v>
      </c>
      <c r="N201" s="295">
        <v>1.631096648217328E-3</v>
      </c>
      <c r="O201" s="295">
        <v>0.19524137</v>
      </c>
      <c r="P201"/>
      <c r="Q201" s="212">
        <v>25.327234000000001</v>
      </c>
      <c r="R201"/>
      <c r="S201" s="156">
        <v>2.9929860999999999E-2</v>
      </c>
      <c r="T201" s="156">
        <v>2.6982951000000002E-2</v>
      </c>
      <c r="U201" s="156">
        <v>1.1926580999999999E-3</v>
      </c>
      <c r="V201" s="156">
        <v>1.7542518999999999E-3</v>
      </c>
      <c r="W201"/>
      <c r="X201" s="155">
        <v>8.1037282000000002E-5</v>
      </c>
      <c r="Y201" s="162" t="s">
        <v>387</v>
      </c>
      <c r="Z201" s="271" t="s">
        <v>2237</v>
      </c>
      <c r="AA201"/>
      <c r="AB201"/>
      <c r="AC201"/>
      <c r="AD201" s="278"/>
      <c r="AE201" s="271"/>
      <c r="AF201" s="48"/>
      <c r="AG201" s="48"/>
      <c r="AH201"/>
      <c r="AI201"/>
      <c r="AJ201"/>
    </row>
    <row r="202" spans="1:36" ht="13.8" customHeight="1">
      <c r="A202" t="s">
        <v>556</v>
      </c>
      <c r="B202" s="188" t="s">
        <v>311</v>
      </c>
      <c r="C202" s="151" t="str">
        <f t="shared" si="35"/>
        <v>A.030.18.132</v>
      </c>
      <c r="D202" s="54" t="s">
        <v>1211</v>
      </c>
      <c r="E202" s="150" t="s">
        <v>352</v>
      </c>
      <c r="F202" s="153" t="str">
        <f t="shared" si="36"/>
        <v>Dimethyl sulfoxide</v>
      </c>
      <c r="G202" s="277">
        <v>1.6347653333333334</v>
      </c>
      <c r="H202" s="44">
        <f t="shared" si="37"/>
        <v>1.6347653333333334</v>
      </c>
      <c r="I202"/>
      <c r="J202" s="294">
        <v>0.31717675107980836</v>
      </c>
      <c r="K202" s="44">
        <f t="shared" si="38"/>
        <v>0.31717675107980836</v>
      </c>
      <c r="L202" s="295">
        <v>1.9369186250000003E-2</v>
      </c>
      <c r="M202" s="295">
        <v>3.2325034504999996E-2</v>
      </c>
      <c r="N202" s="295">
        <v>2.0267730324808331E-2</v>
      </c>
      <c r="O202" s="295">
        <v>0.24521480000000001</v>
      </c>
      <c r="P202"/>
      <c r="Q202" s="212">
        <v>43.885264999999997</v>
      </c>
      <c r="R202"/>
      <c r="S202" s="156">
        <v>3.3400816999999999E-2</v>
      </c>
      <c r="T202" s="156">
        <v>2.9430293E-2</v>
      </c>
      <c r="U202" s="156">
        <v>1.3410166E-3</v>
      </c>
      <c r="V202" s="156">
        <v>2.6295072000000002E-3</v>
      </c>
      <c r="W202"/>
      <c r="X202" s="155">
        <v>1.0624380999999999E-4</v>
      </c>
      <c r="Y202" s="162" t="s">
        <v>405</v>
      </c>
      <c r="Z202" s="271" t="s">
        <v>2238</v>
      </c>
      <c r="AA202"/>
      <c r="AB202"/>
      <c r="AC202"/>
      <c r="AD202" s="278"/>
      <c r="AE202" s="271"/>
      <c r="AF202" s="48"/>
      <c r="AG202" s="48"/>
      <c r="AH202"/>
      <c r="AI202"/>
      <c r="AJ202"/>
    </row>
    <row r="203" spans="1:36" ht="13.8" customHeight="1">
      <c r="A203" t="s">
        <v>1613</v>
      </c>
      <c r="B203" s="188" t="s">
        <v>311</v>
      </c>
      <c r="C203" s="151" t="str">
        <f t="shared" si="35"/>
        <v>A.030.18.133</v>
      </c>
      <c r="D203" s="54" t="s">
        <v>1211</v>
      </c>
      <c r="E203" s="150" t="s">
        <v>352</v>
      </c>
      <c r="F203" s="153" t="str">
        <f t="shared" si="36"/>
        <v>Dimethylamine</v>
      </c>
      <c r="G203" s="277">
        <v>1.3039605333333335</v>
      </c>
      <c r="H203" s="44">
        <f t="shared" si="37"/>
        <v>1.3039605333333335</v>
      </c>
      <c r="I203"/>
      <c r="J203" s="294">
        <v>0.41373664186260284</v>
      </c>
      <c r="K203" s="44">
        <f t="shared" si="38"/>
        <v>0.41373664186260284</v>
      </c>
      <c r="L203" s="295">
        <v>1.611945901E-2</v>
      </c>
      <c r="M203" s="295">
        <v>0.18612605022629999</v>
      </c>
      <c r="N203" s="295">
        <v>1.5897052626302845E-2</v>
      </c>
      <c r="O203" s="295">
        <v>0.19559408</v>
      </c>
      <c r="P203"/>
      <c r="Q203" s="212">
        <v>32.172635999999997</v>
      </c>
      <c r="R203"/>
      <c r="S203" s="156">
        <v>2.8281500000000001E-2</v>
      </c>
      <c r="T203" s="156">
        <v>2.5253481000000001E-2</v>
      </c>
      <c r="U203" s="156">
        <v>1.1666354E-3</v>
      </c>
      <c r="V203" s="156">
        <v>1.8613836000000001E-3</v>
      </c>
      <c r="W203"/>
      <c r="X203" s="155">
        <v>1.2896096E-4</v>
      </c>
      <c r="Y203" s="162" t="s">
        <v>393</v>
      </c>
      <c r="Z203" s="271" t="s">
        <v>2239</v>
      </c>
      <c r="AA203"/>
      <c r="AB203"/>
      <c r="AC203"/>
      <c r="AD203" s="278"/>
      <c r="AE203" s="271"/>
      <c r="AF203" s="48"/>
      <c r="AG203" s="48"/>
      <c r="AH203"/>
      <c r="AI203"/>
      <c r="AJ203"/>
    </row>
    <row r="204" spans="1:36" ht="13.8" customHeight="1">
      <c r="A204" t="s">
        <v>557</v>
      </c>
      <c r="B204" s="188" t="s">
        <v>311</v>
      </c>
      <c r="C204" s="151" t="str">
        <f t="shared" si="35"/>
        <v>A.030.18.134</v>
      </c>
      <c r="D204" s="54" t="s">
        <v>1211</v>
      </c>
      <c r="E204" s="150" t="s">
        <v>352</v>
      </c>
      <c r="F204" s="153" t="str">
        <f t="shared" si="36"/>
        <v>Ethyl acetate from ethanol and acetic acid</v>
      </c>
      <c r="G204" s="277">
        <v>1.7001613999999998</v>
      </c>
      <c r="H204" s="44">
        <f t="shared" si="37"/>
        <v>1.7001613999999998</v>
      </c>
      <c r="I204"/>
      <c r="J204" s="294">
        <v>0.32886458194131435</v>
      </c>
      <c r="K204" s="44">
        <f t="shared" si="38"/>
        <v>0.32886458194131435</v>
      </c>
      <c r="L204" s="295">
        <v>1.8191364710000001E-2</v>
      </c>
      <c r="M204" s="295">
        <v>5.1142105593000003E-2</v>
      </c>
      <c r="N204" s="295">
        <v>4.5069016383143786E-3</v>
      </c>
      <c r="O204" s="295">
        <v>0.25502420999999997</v>
      </c>
      <c r="P204"/>
      <c r="Q204" s="212">
        <v>28.968774</v>
      </c>
      <c r="R204"/>
      <c r="S204" s="156">
        <v>3.5189391E-2</v>
      </c>
      <c r="T204" s="156">
        <v>3.1708017999999998E-2</v>
      </c>
      <c r="U204" s="156">
        <v>1.4745775000000001E-3</v>
      </c>
      <c r="V204" s="156">
        <v>2.0067945999999999E-3</v>
      </c>
      <c r="W204"/>
      <c r="X204" s="155">
        <v>9.7673850000000003E-5</v>
      </c>
      <c r="Y204" s="162" t="s">
        <v>399</v>
      </c>
      <c r="Z204" s="271" t="s">
        <v>2240</v>
      </c>
      <c r="AA204"/>
      <c r="AB204"/>
      <c r="AC204"/>
      <c r="AD204" s="278"/>
      <c r="AE204" s="271"/>
      <c r="AF204" s="48"/>
      <c r="AG204" s="48"/>
      <c r="AH204"/>
      <c r="AI204"/>
      <c r="AJ204"/>
    </row>
    <row r="205" spans="1:36" ht="13.8" customHeight="1">
      <c r="A205" t="s">
        <v>1614</v>
      </c>
      <c r="B205" s="188" t="s">
        <v>311</v>
      </c>
      <c r="C205" s="151" t="str">
        <f t="shared" si="35"/>
        <v>A.030.18.135</v>
      </c>
      <c r="D205" s="54" t="s">
        <v>1211</v>
      </c>
      <c r="E205" s="150" t="s">
        <v>352</v>
      </c>
      <c r="F205" s="153" t="str">
        <f t="shared" si="36"/>
        <v>Ethyl acetate from Butane oxidation</v>
      </c>
      <c r="G205" s="277">
        <v>1.0087772666666668</v>
      </c>
      <c r="H205" s="44">
        <f t="shared" si="37"/>
        <v>1.0087772666666668</v>
      </c>
      <c r="I205"/>
      <c r="J205" s="294">
        <v>0.21520798078411146</v>
      </c>
      <c r="K205" s="44">
        <f t="shared" si="38"/>
        <v>0.21520798078411146</v>
      </c>
      <c r="L205" s="295">
        <v>2.2996052121000001E-2</v>
      </c>
      <c r="M205" s="295">
        <v>3.5646472811200001E-2</v>
      </c>
      <c r="N205" s="295">
        <v>5.2488658519114833E-3</v>
      </c>
      <c r="O205" s="295">
        <v>0.15131659</v>
      </c>
      <c r="P205"/>
      <c r="Q205" s="212">
        <v>41.435256000000003</v>
      </c>
      <c r="R205"/>
      <c r="S205" s="156">
        <v>2.5854077999999999E-2</v>
      </c>
      <c r="T205" s="156">
        <v>2.2017910000000002E-2</v>
      </c>
      <c r="U205" s="156">
        <v>9.7427216E-4</v>
      </c>
      <c r="V205" s="156">
        <v>2.8618964999999998E-3</v>
      </c>
      <c r="W205"/>
      <c r="X205" s="155">
        <v>9.2633531999999994E-5</v>
      </c>
      <c r="Y205" s="162" t="s">
        <v>399</v>
      </c>
      <c r="Z205" s="271" t="s">
        <v>2240</v>
      </c>
      <c r="AA205"/>
      <c r="AB205"/>
      <c r="AC205"/>
      <c r="AD205" s="278"/>
      <c r="AE205" s="271"/>
      <c r="AF205" s="48"/>
      <c r="AG205" s="48"/>
      <c r="AH205"/>
      <c r="AI205"/>
      <c r="AJ205"/>
    </row>
    <row r="206" spans="1:36" ht="13.8" customHeight="1">
      <c r="A206" t="s">
        <v>558</v>
      </c>
      <c r="B206" s="188" t="s">
        <v>311</v>
      </c>
      <c r="C206" s="151" t="str">
        <f t="shared" si="35"/>
        <v>A.030.18.136</v>
      </c>
      <c r="D206" s="54" t="s">
        <v>1211</v>
      </c>
      <c r="E206" s="150" t="s">
        <v>352</v>
      </c>
      <c r="F206" s="153" t="str">
        <f t="shared" si="36"/>
        <v>Ethyl acetate, from Ethyl Alcohol</v>
      </c>
      <c r="G206" s="277">
        <v>1.7672521333333333</v>
      </c>
      <c r="H206" s="44">
        <f t="shared" si="37"/>
        <v>1.7672521333333333</v>
      </c>
      <c r="I206"/>
      <c r="J206" s="294">
        <v>0.33196172735802965</v>
      </c>
      <c r="K206" s="44">
        <f t="shared" si="38"/>
        <v>0.33196172735802965</v>
      </c>
      <c r="L206" s="295">
        <v>1.8991505719999999E-2</v>
      </c>
      <c r="M206" s="295">
        <v>3.9545875559000007E-2</v>
      </c>
      <c r="N206" s="295">
        <v>8.3365260790296356E-3</v>
      </c>
      <c r="O206" s="295">
        <v>0.26508781999999997</v>
      </c>
      <c r="P206"/>
      <c r="Q206" s="212">
        <v>44.694051000000002</v>
      </c>
      <c r="R206"/>
      <c r="S206" s="156">
        <v>3.2914383999999998E-2</v>
      </c>
      <c r="T206" s="156">
        <v>2.9740163E-2</v>
      </c>
      <c r="U206" s="156">
        <v>1.4252014E-3</v>
      </c>
      <c r="V206" s="156">
        <v>1.7490196000000001E-3</v>
      </c>
      <c r="W206"/>
      <c r="X206" s="155">
        <v>9.0365470999999995E-5</v>
      </c>
      <c r="Y206" s="162" t="s">
        <v>399</v>
      </c>
      <c r="Z206" s="271" t="s">
        <v>2240</v>
      </c>
      <c r="AA206"/>
      <c r="AB206"/>
      <c r="AC206"/>
      <c r="AD206" s="278"/>
      <c r="AE206" s="271"/>
      <c r="AF206" s="48"/>
      <c r="AG206" s="48"/>
      <c r="AH206"/>
      <c r="AI206"/>
      <c r="AJ206"/>
    </row>
    <row r="207" spans="1:36" ht="13.8" customHeight="1">
      <c r="A207" t="s">
        <v>559</v>
      </c>
      <c r="B207" s="188" t="s">
        <v>311</v>
      </c>
      <c r="C207" s="151" t="str">
        <f t="shared" si="35"/>
        <v>A.030.18.137</v>
      </c>
      <c r="D207" s="54" t="s">
        <v>1211</v>
      </c>
      <c r="E207" s="150" t="s">
        <v>352</v>
      </c>
      <c r="F207" s="153" t="str">
        <f t="shared" si="36"/>
        <v>Ethylene glycol diethyl ether</v>
      </c>
      <c r="G207" s="277">
        <v>2.4898598666666669</v>
      </c>
      <c r="H207" s="44">
        <f t="shared" si="37"/>
        <v>2.4898598666666669</v>
      </c>
      <c r="I207"/>
      <c r="J207" s="294">
        <v>0.76873972824931369</v>
      </c>
      <c r="K207" s="44">
        <f t="shared" si="38"/>
        <v>0.76873972824931369</v>
      </c>
      <c r="L207" s="295">
        <v>4.3374213250000002E-2</v>
      </c>
      <c r="M207" s="295">
        <v>0.32950866710719995</v>
      </c>
      <c r="N207" s="295">
        <v>2.2377867892113726E-2</v>
      </c>
      <c r="O207" s="295">
        <v>0.37347898000000002</v>
      </c>
      <c r="P207"/>
      <c r="Q207" s="212">
        <v>45.746727</v>
      </c>
      <c r="R207"/>
      <c r="S207" s="156">
        <v>5.2094633000000001E-2</v>
      </c>
      <c r="T207" s="156">
        <v>4.7227990999999997E-2</v>
      </c>
      <c r="U207" s="156">
        <v>2.1206008000000001E-3</v>
      </c>
      <c r="V207" s="156">
        <v>2.7460415E-3</v>
      </c>
      <c r="W207"/>
      <c r="X207" s="155">
        <v>1.8967237000000001E-4</v>
      </c>
      <c r="Y207" s="162" t="s">
        <v>387</v>
      </c>
      <c r="Z207" s="271" t="s">
        <v>2241</v>
      </c>
      <c r="AA207"/>
      <c r="AB207"/>
      <c r="AC207"/>
      <c r="AD207" s="278"/>
      <c r="AE207" s="271"/>
      <c r="AF207" s="48"/>
      <c r="AG207" s="48"/>
      <c r="AH207"/>
      <c r="AI207"/>
      <c r="AJ207"/>
    </row>
    <row r="208" spans="1:36" ht="13.8" customHeight="1">
      <c r="A208" t="s">
        <v>560</v>
      </c>
      <c r="B208" s="188" t="s">
        <v>311</v>
      </c>
      <c r="C208" s="151" t="str">
        <f t="shared" si="35"/>
        <v>A.030.18.138</v>
      </c>
      <c r="D208" s="54" t="s">
        <v>1211</v>
      </c>
      <c r="E208" s="150" t="s">
        <v>352</v>
      </c>
      <c r="F208" s="153" t="str">
        <f t="shared" si="36"/>
        <v>Ethylene glycol dimethyl ether</v>
      </c>
      <c r="G208" s="277">
        <v>1.9496754666666669</v>
      </c>
      <c r="H208" s="44">
        <f t="shared" si="37"/>
        <v>1.9496754666666669</v>
      </c>
      <c r="I208"/>
      <c r="J208" s="294">
        <v>0.35326231771045496</v>
      </c>
      <c r="K208" s="44">
        <f t="shared" si="38"/>
        <v>0.35326231771045496</v>
      </c>
      <c r="L208" s="295">
        <v>1.3849967530000002E-2</v>
      </c>
      <c r="M208" s="295">
        <v>4.1043294175800001E-2</v>
      </c>
      <c r="N208" s="295">
        <v>5.9177360046549351E-3</v>
      </c>
      <c r="O208" s="295">
        <v>0.29245132000000001</v>
      </c>
      <c r="P208"/>
      <c r="Q208" s="212">
        <v>36.447046</v>
      </c>
      <c r="R208"/>
      <c r="S208" s="156">
        <v>4.4138376E-2</v>
      </c>
      <c r="T208" s="156">
        <v>4.0039660999999997E-2</v>
      </c>
      <c r="U208" s="156">
        <v>1.7144712E-3</v>
      </c>
      <c r="V208" s="156">
        <v>2.3842435E-3</v>
      </c>
      <c r="W208"/>
      <c r="X208" s="155">
        <v>1.1491392E-4</v>
      </c>
      <c r="Y208" s="162" t="s">
        <v>387</v>
      </c>
      <c r="Z208" s="271" t="s">
        <v>2242</v>
      </c>
      <c r="AA208"/>
      <c r="AB208"/>
      <c r="AC208"/>
      <c r="AD208" s="278"/>
      <c r="AE208" s="271"/>
      <c r="AF208" s="48"/>
      <c r="AG208" s="48"/>
      <c r="AH208"/>
      <c r="AI208"/>
      <c r="AJ208"/>
    </row>
    <row r="209" spans="1:36" ht="13.8" customHeight="1">
      <c r="A209" t="s">
        <v>561</v>
      </c>
      <c r="B209" s="188" t="s">
        <v>311</v>
      </c>
      <c r="C209" s="151" t="str">
        <f t="shared" si="35"/>
        <v>A.030.18.139</v>
      </c>
      <c r="D209" s="54" t="s">
        <v>1211</v>
      </c>
      <c r="E209" s="150" t="s">
        <v>352</v>
      </c>
      <c r="F209" s="153" t="str">
        <f t="shared" si="36"/>
        <v>Ethylene glycol monoethyl ether</v>
      </c>
      <c r="G209" s="277">
        <v>1.6130729333333336</v>
      </c>
      <c r="H209" s="44">
        <f t="shared" si="37"/>
        <v>1.6130729333333336</v>
      </c>
      <c r="I209"/>
      <c r="J209" s="294">
        <v>0.33223622145654352</v>
      </c>
      <c r="K209" s="44">
        <f t="shared" si="38"/>
        <v>0.33223622145654352</v>
      </c>
      <c r="L209" s="295">
        <v>3.5028871579999996E-2</v>
      </c>
      <c r="M209" s="295">
        <v>3.4433250974000004E-2</v>
      </c>
      <c r="N209" s="295">
        <v>2.0813158902543535E-2</v>
      </c>
      <c r="O209" s="295">
        <v>0.24196094000000001</v>
      </c>
      <c r="P209"/>
      <c r="Q209" s="212">
        <v>41.866683999999999</v>
      </c>
      <c r="R209"/>
      <c r="S209" s="156">
        <v>3.0168497999999998E-2</v>
      </c>
      <c r="T209" s="156">
        <v>2.6182067E-2</v>
      </c>
      <c r="U209" s="156">
        <v>1.3063033999999999E-3</v>
      </c>
      <c r="V209" s="156">
        <v>2.6801275000000002E-3</v>
      </c>
      <c r="W209"/>
      <c r="X209" s="155">
        <v>1.0619226999999999E-4</v>
      </c>
      <c r="Y209" s="162" t="s">
        <v>387</v>
      </c>
      <c r="Z209" s="271" t="s">
        <v>2243</v>
      </c>
      <c r="AA209"/>
      <c r="AB209"/>
      <c r="AC209"/>
      <c r="AD209" s="171"/>
      <c r="AE209" s="271"/>
      <c r="AF209" s="48"/>
      <c r="AG209" s="48"/>
      <c r="AH209"/>
      <c r="AI209"/>
      <c r="AJ209"/>
    </row>
    <row r="210" spans="1:36" ht="13.8" customHeight="1">
      <c r="A210" t="s">
        <v>562</v>
      </c>
      <c r="B210" s="188" t="s">
        <v>311</v>
      </c>
      <c r="C210" s="151" t="str">
        <f t="shared" si="35"/>
        <v>A.030.18.140</v>
      </c>
      <c r="D210" s="54" t="s">
        <v>1211</v>
      </c>
      <c r="E210" s="150" t="s">
        <v>352</v>
      </c>
      <c r="F210" s="153" t="str">
        <f t="shared" si="36"/>
        <v>Ethylene hydration</v>
      </c>
      <c r="G210" s="277">
        <v>2.0825746000000001</v>
      </c>
      <c r="H210" s="44">
        <f t="shared" si="37"/>
        <v>2.0825746000000001</v>
      </c>
      <c r="I210"/>
      <c r="J210" s="294">
        <v>0.38093709440994772</v>
      </c>
      <c r="K210" s="44">
        <f t="shared" si="38"/>
        <v>0.38093709440994772</v>
      </c>
      <c r="L210" s="295">
        <v>1.3082431731999999E-2</v>
      </c>
      <c r="M210" s="295">
        <v>5.2858717980999996E-2</v>
      </c>
      <c r="N210" s="295">
        <v>2.6097546969477245E-3</v>
      </c>
      <c r="O210" s="295">
        <v>0.31238619000000001</v>
      </c>
      <c r="P210"/>
      <c r="Q210" s="212">
        <v>40.523574000000004</v>
      </c>
      <c r="R210"/>
      <c r="S210" s="156">
        <v>4.7887776999999999E-2</v>
      </c>
      <c r="T210" s="156">
        <v>4.3172720999999997E-2</v>
      </c>
      <c r="U210" s="156">
        <v>1.9082529999999999E-3</v>
      </c>
      <c r="V210" s="156">
        <v>2.8068030000000001E-3</v>
      </c>
      <c r="W210"/>
      <c r="X210" s="155">
        <v>1.2965964999999999E-4</v>
      </c>
      <c r="Y210" s="166" t="s">
        <v>364</v>
      </c>
      <c r="Z210" s="271" t="s">
        <v>2244</v>
      </c>
      <c r="AA210"/>
      <c r="AB210"/>
      <c r="AC210"/>
      <c r="AD210" s="278"/>
      <c r="AE210" s="271"/>
      <c r="AF210" s="48"/>
      <c r="AG210" s="48"/>
      <c r="AH210"/>
      <c r="AI210"/>
      <c r="AJ210"/>
    </row>
    <row r="211" spans="1:36" ht="13.8" customHeight="1">
      <c r="A211" t="s">
        <v>563</v>
      </c>
      <c r="B211" s="188" t="s">
        <v>311</v>
      </c>
      <c r="C211" s="151" t="str">
        <f t="shared" si="35"/>
        <v>A.030.18.141</v>
      </c>
      <c r="D211" s="54" t="s">
        <v>1211</v>
      </c>
      <c r="E211" s="150" t="s">
        <v>352</v>
      </c>
      <c r="F211" s="153" t="str">
        <f t="shared" si="36"/>
        <v>Formic acid by butane oxidation</v>
      </c>
      <c r="G211" s="277">
        <v>1.0081491333333334</v>
      </c>
      <c r="H211" s="44">
        <f t="shared" si="37"/>
        <v>1.0081491333333334</v>
      </c>
      <c r="I211"/>
      <c r="J211" s="294">
        <v>0.21507397837633074</v>
      </c>
      <c r="K211" s="44">
        <f t="shared" si="38"/>
        <v>0.21507397837633074</v>
      </c>
      <c r="L211" s="295">
        <v>2.2981733756000003E-2</v>
      </c>
      <c r="M211" s="295">
        <v>3.562427698360001E-2</v>
      </c>
      <c r="N211" s="295">
        <v>5.2455976367307344E-3</v>
      </c>
      <c r="O211" s="295">
        <v>0.15122236999999999</v>
      </c>
      <c r="P211"/>
      <c r="Q211" s="212">
        <v>41.409455999999999</v>
      </c>
      <c r="R211"/>
      <c r="S211" s="156">
        <v>2.583798E-2</v>
      </c>
      <c r="T211" s="156">
        <v>2.2004200000000002E-2</v>
      </c>
      <c r="U211" s="156">
        <v>9.7366550999999999E-4</v>
      </c>
      <c r="V211" s="156">
        <v>2.8601145000000001E-3</v>
      </c>
      <c r="W211"/>
      <c r="X211" s="155">
        <v>9.2575852999999994E-5</v>
      </c>
      <c r="Y211" s="162" t="s">
        <v>357</v>
      </c>
      <c r="Z211" s="271" t="s">
        <v>2245</v>
      </c>
      <c r="AA211"/>
      <c r="AB211"/>
      <c r="AC211"/>
      <c r="AD211" s="278"/>
      <c r="AE211" s="271"/>
      <c r="AF211" s="48"/>
      <c r="AG211" s="48"/>
      <c r="AH211"/>
      <c r="AI211"/>
      <c r="AJ211"/>
    </row>
    <row r="212" spans="1:36" ht="13.8" customHeight="1">
      <c r="A212" t="s">
        <v>564</v>
      </c>
      <c r="B212" s="188" t="s">
        <v>311</v>
      </c>
      <c r="C212" s="151" t="str">
        <f t="shared" si="35"/>
        <v>A.030.18.142</v>
      </c>
      <c r="D212" s="54" t="s">
        <v>1211</v>
      </c>
      <c r="E212" s="150" t="s">
        <v>352</v>
      </c>
      <c r="F212" s="153" t="str">
        <f t="shared" si="36"/>
        <v>Formic acid by methyl formate hydrolysis</v>
      </c>
      <c r="G212" s="277">
        <v>4.5782026</v>
      </c>
      <c r="H212" s="44">
        <f t="shared" si="37"/>
        <v>4.5782026</v>
      </c>
      <c r="I212"/>
      <c r="J212" s="294">
        <v>0.7722850007736719</v>
      </c>
      <c r="K212" s="44">
        <f t="shared" si="38"/>
        <v>0.7722850007736719</v>
      </c>
      <c r="L212" s="295">
        <v>2.0925873040000001E-2</v>
      </c>
      <c r="M212" s="295">
        <v>5.6807470132000007E-2</v>
      </c>
      <c r="N212" s="295">
        <v>7.8212676016719048E-3</v>
      </c>
      <c r="O212" s="295">
        <v>0.68673039000000002</v>
      </c>
      <c r="P212"/>
      <c r="Q212" s="212">
        <v>60.126004999999999</v>
      </c>
      <c r="R212"/>
      <c r="S212" s="156">
        <v>8.6065860999999994E-2</v>
      </c>
      <c r="T212" s="156">
        <v>7.8268564999999998E-2</v>
      </c>
      <c r="U212" s="156">
        <v>3.6209940999999998E-3</v>
      </c>
      <c r="V212" s="156">
        <v>4.1763021000000003E-3</v>
      </c>
      <c r="W212"/>
      <c r="X212" s="155">
        <v>2.1441223000000001E-4</v>
      </c>
      <c r="Y212" s="162" t="s">
        <v>357</v>
      </c>
      <c r="Z212" s="271" t="s">
        <v>2246</v>
      </c>
      <c r="AA212"/>
      <c r="AB212"/>
      <c r="AC212"/>
      <c r="AD212" s="278"/>
      <c r="AE212" s="271"/>
      <c r="AH212"/>
      <c r="AI212"/>
      <c r="AJ212"/>
    </row>
    <row r="213" spans="1:36" ht="13.8" customHeight="1">
      <c r="A213" t="s">
        <v>1615</v>
      </c>
      <c r="B213" s="188" t="s">
        <v>311</v>
      </c>
      <c r="C213" s="151" t="str">
        <f t="shared" si="35"/>
        <v>A.030.18.143</v>
      </c>
      <c r="D213" s="54" t="s">
        <v>1211</v>
      </c>
      <c r="E213" s="150" t="s">
        <v>352</v>
      </c>
      <c r="F213" s="153" t="str">
        <f t="shared" si="36"/>
        <v>Hydrochloric acid (better is A.030.02.101. of plastic europe)</v>
      </c>
      <c r="G213" s="277">
        <v>12.603782666666666</v>
      </c>
      <c r="H213" s="44">
        <f t="shared" si="37"/>
        <v>12.603782666666666</v>
      </c>
      <c r="I213"/>
      <c r="J213" s="294">
        <v>3.1612251346440519</v>
      </c>
      <c r="K213" s="44">
        <f t="shared" si="38"/>
        <v>3.1612251346440519</v>
      </c>
      <c r="L213" s="295">
        <v>0.52163996400000001</v>
      </c>
      <c r="M213" s="295">
        <v>0.63620564813199998</v>
      </c>
      <c r="N213" s="295">
        <v>0.112812122512052</v>
      </c>
      <c r="O213" s="295">
        <v>1.8905673999999999</v>
      </c>
      <c r="P213"/>
      <c r="Q213" s="212">
        <v>291.69601999999998</v>
      </c>
      <c r="R213"/>
      <c r="S213" s="156">
        <v>0.23653779999999999</v>
      </c>
      <c r="T213" s="156">
        <v>0.20530258000000001</v>
      </c>
      <c r="U213" s="156">
        <v>1.0862225E-2</v>
      </c>
      <c r="V213" s="156">
        <v>2.0372998999999999E-2</v>
      </c>
      <c r="W213"/>
      <c r="X213" s="155">
        <v>8.8621181000000005E-4</v>
      </c>
      <c r="Y213" s="162" t="s">
        <v>353</v>
      </c>
      <c r="Z213" s="271" t="s">
        <v>2247</v>
      </c>
      <c r="AA213"/>
      <c r="AB213"/>
      <c r="AC213"/>
      <c r="AD213" s="171"/>
      <c r="AE213" s="271"/>
      <c r="AH213"/>
      <c r="AI213"/>
      <c r="AJ213"/>
    </row>
    <row r="214" spans="1:36" ht="13.8" customHeight="1">
      <c r="A214" t="s">
        <v>565</v>
      </c>
      <c r="B214" s="188" t="s">
        <v>311</v>
      </c>
      <c r="C214" s="151" t="str">
        <f t="shared" si="35"/>
        <v>A.030.18.144</v>
      </c>
      <c r="D214" s="54" t="s">
        <v>1211</v>
      </c>
      <c r="E214" s="150" t="s">
        <v>352</v>
      </c>
      <c r="F214" s="153" t="str">
        <f t="shared" si="36"/>
        <v>Hydrogen from Reppe process</v>
      </c>
      <c r="G214" s="277">
        <v>4.6670844666666671</v>
      </c>
      <c r="H214" s="44">
        <f t="shared" si="37"/>
        <v>4.6670844666666671</v>
      </c>
      <c r="I214"/>
      <c r="J214" s="294">
        <v>0.84403518255800436</v>
      </c>
      <c r="K214" s="44">
        <f t="shared" si="38"/>
        <v>0.84403518255800436</v>
      </c>
      <c r="L214" s="295">
        <v>4.0117258150000001E-2</v>
      </c>
      <c r="M214" s="295">
        <v>7.1112601056999999E-2</v>
      </c>
      <c r="N214" s="295">
        <v>3.2742653351004382E-2</v>
      </c>
      <c r="O214" s="295">
        <v>0.70006267</v>
      </c>
      <c r="P214"/>
      <c r="Q214" s="212">
        <v>107.11718999999999</v>
      </c>
      <c r="R214"/>
      <c r="S214" s="156">
        <v>9.4971903999999996E-2</v>
      </c>
      <c r="T214" s="156">
        <v>8.4135903999999997E-2</v>
      </c>
      <c r="U214" s="156">
        <v>3.8140123E-3</v>
      </c>
      <c r="V214" s="156">
        <v>7.0219870000000004E-3</v>
      </c>
      <c r="W214"/>
      <c r="X214" s="155">
        <v>2.8041667E-4</v>
      </c>
      <c r="Y214" s="166" t="s">
        <v>364</v>
      </c>
      <c r="Z214" s="271" t="s">
        <v>2248</v>
      </c>
      <c r="AA214"/>
      <c r="AB214"/>
      <c r="AC214"/>
      <c r="AD214" s="278"/>
      <c r="AE214" s="271"/>
      <c r="AF214" s="48"/>
      <c r="AG214" s="48"/>
      <c r="AH214"/>
      <c r="AI214"/>
      <c r="AJ214"/>
    </row>
    <row r="215" spans="1:36" ht="13.8" customHeight="1">
      <c r="A215" t="s">
        <v>566</v>
      </c>
      <c r="B215" s="188" t="s">
        <v>311</v>
      </c>
      <c r="C215" s="151" t="str">
        <f t="shared" si="35"/>
        <v>A.030.18.145</v>
      </c>
      <c r="D215" s="54" t="s">
        <v>1211</v>
      </c>
      <c r="E215" s="150" t="s">
        <v>352</v>
      </c>
      <c r="F215" s="153" t="str">
        <f t="shared" si="36"/>
        <v>Isobutyl acetate</v>
      </c>
      <c r="G215" s="277">
        <v>3.026541466666667</v>
      </c>
      <c r="H215" s="44">
        <f t="shared" si="37"/>
        <v>3.026541466666667</v>
      </c>
      <c r="I215"/>
      <c r="J215" s="294">
        <v>0.57872986881760824</v>
      </c>
      <c r="K215" s="44">
        <f t="shared" si="38"/>
        <v>0.57872986881760824</v>
      </c>
      <c r="L215" s="295">
        <v>4.7693503339999999E-2</v>
      </c>
      <c r="M215" s="295">
        <v>6.3202217513999986E-2</v>
      </c>
      <c r="N215" s="295">
        <v>1.3852927963608191E-2</v>
      </c>
      <c r="O215" s="295">
        <v>0.45398122000000002</v>
      </c>
      <c r="P215"/>
      <c r="Q215" s="212">
        <v>73.388677000000001</v>
      </c>
      <c r="R215"/>
      <c r="S215" s="156">
        <v>5.7834497999999998E-2</v>
      </c>
      <c r="T215" s="156">
        <v>5.0247076000000002E-2</v>
      </c>
      <c r="U215" s="156">
        <v>2.4631111000000001E-3</v>
      </c>
      <c r="V215" s="156">
        <v>5.1243110999999999E-3</v>
      </c>
      <c r="W215"/>
      <c r="X215" s="155">
        <v>1.8937355E-4</v>
      </c>
      <c r="Y215" s="162" t="s">
        <v>399</v>
      </c>
      <c r="Z215" s="271" t="s">
        <v>2249</v>
      </c>
      <c r="AA215"/>
      <c r="AB215"/>
      <c r="AC215"/>
      <c r="AD215" s="278"/>
      <c r="AE215" s="271"/>
      <c r="AF215" s="48"/>
      <c r="AG215" s="48"/>
      <c r="AH215"/>
      <c r="AI215"/>
      <c r="AJ215"/>
    </row>
    <row r="216" spans="1:36" ht="13.8" customHeight="1">
      <c r="A216" t="s">
        <v>567</v>
      </c>
      <c r="B216" s="188" t="s">
        <v>311</v>
      </c>
      <c r="C216" s="151" t="str">
        <f t="shared" si="35"/>
        <v>A.030.18.146</v>
      </c>
      <c r="D216" s="54" t="s">
        <v>1211</v>
      </c>
      <c r="E216" s="150" t="s">
        <v>352</v>
      </c>
      <c r="F216" s="153" t="str">
        <f t="shared" si="36"/>
        <v>Isopropyl acetate</v>
      </c>
      <c r="G216" s="277">
        <v>3.5402718000000006</v>
      </c>
      <c r="H216" s="44">
        <f t="shared" si="37"/>
        <v>3.5402718000000006</v>
      </c>
      <c r="I216"/>
      <c r="J216" s="294">
        <v>0.74848081338760819</v>
      </c>
      <c r="K216" s="44">
        <f t="shared" si="38"/>
        <v>0.74848081338760819</v>
      </c>
      <c r="L216" s="295">
        <v>0.13103702563</v>
      </c>
      <c r="M216" s="295">
        <v>6.9667057542999997E-2</v>
      </c>
      <c r="N216" s="295">
        <v>1.67359602146081E-2</v>
      </c>
      <c r="O216" s="295">
        <v>0.53104077000000005</v>
      </c>
      <c r="P216"/>
      <c r="Q216" s="212">
        <v>65.899551000000002</v>
      </c>
      <c r="R216"/>
      <c r="S216" s="156">
        <v>7.1626260999999997E-2</v>
      </c>
      <c r="T216" s="156">
        <v>6.4193141999999995E-2</v>
      </c>
      <c r="U216" s="156">
        <v>3.0883730000000002E-3</v>
      </c>
      <c r="V216" s="156">
        <v>4.3447455000000003E-3</v>
      </c>
      <c r="W216"/>
      <c r="X216" s="155">
        <v>2.1481657E-4</v>
      </c>
      <c r="Y216" s="162" t="s">
        <v>399</v>
      </c>
      <c r="Z216" s="271" t="s">
        <v>2250</v>
      </c>
      <c r="AA216"/>
      <c r="AB216"/>
      <c r="AC216"/>
      <c r="AD216" s="278"/>
      <c r="AE216" s="271"/>
      <c r="AF216" s="48"/>
      <c r="AG216" s="48"/>
      <c r="AH216"/>
      <c r="AI216"/>
      <c r="AJ216"/>
    </row>
    <row r="217" spans="1:36" ht="13.8" customHeight="1">
      <c r="A217" t="s">
        <v>568</v>
      </c>
      <c r="B217" s="188" t="s">
        <v>311</v>
      </c>
      <c r="C217" s="151" t="str">
        <f t="shared" si="35"/>
        <v>A.030.18.147</v>
      </c>
      <c r="D217" s="54" t="s">
        <v>1211</v>
      </c>
      <c r="E217" s="150" t="s">
        <v>352</v>
      </c>
      <c r="F217" s="153" t="str">
        <f t="shared" si="36"/>
        <v>Methyl acetate</v>
      </c>
      <c r="G217" s="277">
        <v>1.0087772666666668</v>
      </c>
      <c r="H217" s="44">
        <f t="shared" si="37"/>
        <v>1.0087772666666668</v>
      </c>
      <c r="I217"/>
      <c r="J217" s="294">
        <v>0.21520798078411146</v>
      </c>
      <c r="K217" s="44">
        <f t="shared" si="38"/>
        <v>0.21520798078411146</v>
      </c>
      <c r="L217" s="295">
        <v>2.2996052121000001E-2</v>
      </c>
      <c r="M217" s="295">
        <v>3.5646472811200001E-2</v>
      </c>
      <c r="N217" s="295">
        <v>5.2488658519114833E-3</v>
      </c>
      <c r="O217" s="295">
        <v>0.15131659</v>
      </c>
      <c r="P217"/>
      <c r="Q217" s="212">
        <v>41.435256000000003</v>
      </c>
      <c r="R217"/>
      <c r="S217" s="156">
        <v>2.5854077999999999E-2</v>
      </c>
      <c r="T217" s="156">
        <v>2.2017910000000002E-2</v>
      </c>
      <c r="U217" s="156">
        <v>9.7427216E-4</v>
      </c>
      <c r="V217" s="156">
        <v>2.8618964999999998E-3</v>
      </c>
      <c r="W217"/>
      <c r="X217" s="155">
        <v>9.2633531999999994E-5</v>
      </c>
      <c r="Y217" s="162" t="s">
        <v>399</v>
      </c>
      <c r="Z217" s="271" t="s">
        <v>2251</v>
      </c>
      <c r="AA217"/>
      <c r="AB217"/>
      <c r="AC217"/>
      <c r="AD217" s="278"/>
      <c r="AE217" s="271"/>
      <c r="AF217" s="48"/>
      <c r="AG217" s="48"/>
      <c r="AH217"/>
      <c r="AI217"/>
      <c r="AJ217"/>
    </row>
    <row r="218" spans="1:36" ht="13.8" customHeight="1">
      <c r="A218" t="s">
        <v>569</v>
      </c>
      <c r="B218" s="188" t="s">
        <v>311</v>
      </c>
      <c r="C218" s="151" t="str">
        <f t="shared" si="35"/>
        <v>A.030.18.148</v>
      </c>
      <c r="D218" s="54" t="s">
        <v>1211</v>
      </c>
      <c r="E218" s="150" t="s">
        <v>352</v>
      </c>
      <c r="F218" s="153" t="str">
        <f t="shared" si="36"/>
        <v>Methyl ethyl ketone</v>
      </c>
      <c r="G218" s="277">
        <v>1.0087772666666668</v>
      </c>
      <c r="H218" s="44">
        <f t="shared" si="37"/>
        <v>1.0087772666666668</v>
      </c>
      <c r="I218"/>
      <c r="J218" s="294">
        <v>0.21520798078411146</v>
      </c>
      <c r="K218" s="44">
        <f t="shared" si="38"/>
        <v>0.21520798078411146</v>
      </c>
      <c r="L218" s="295">
        <v>2.2996052121000001E-2</v>
      </c>
      <c r="M218" s="295">
        <v>3.5646472811200001E-2</v>
      </c>
      <c r="N218" s="295">
        <v>5.2488658519114833E-3</v>
      </c>
      <c r="O218" s="295">
        <v>0.15131659</v>
      </c>
      <c r="P218"/>
      <c r="Q218" s="212">
        <v>41.435256000000003</v>
      </c>
      <c r="R218"/>
      <c r="S218" s="156">
        <v>2.5854077999999999E-2</v>
      </c>
      <c r="T218" s="156">
        <v>2.2017910000000002E-2</v>
      </c>
      <c r="U218" s="156">
        <v>9.7427216E-4</v>
      </c>
      <c r="V218" s="156">
        <v>2.8618964999999998E-3</v>
      </c>
      <c r="W218"/>
      <c r="X218" s="155">
        <v>9.2633531999999994E-5</v>
      </c>
      <c r="Y218" s="162" t="s">
        <v>380</v>
      </c>
      <c r="Z218" s="271" t="s">
        <v>2252</v>
      </c>
      <c r="AA218"/>
      <c r="AB218"/>
      <c r="AC218"/>
      <c r="AD218" s="278"/>
      <c r="AE218" s="271"/>
      <c r="AF218" s="48"/>
      <c r="AG218" s="48"/>
      <c r="AH218"/>
      <c r="AI218" s="51"/>
      <c r="AJ218" s="51"/>
    </row>
    <row r="219" spans="1:36" ht="13.8" customHeight="1">
      <c r="A219" t="s">
        <v>570</v>
      </c>
      <c r="B219" s="188" t="s">
        <v>311</v>
      </c>
      <c r="C219" s="151" t="str">
        <f t="shared" si="35"/>
        <v>A.030.18.149</v>
      </c>
      <c r="D219" s="54" t="s">
        <v>1211</v>
      </c>
      <c r="E219" s="150" t="s">
        <v>352</v>
      </c>
      <c r="F219" s="153" t="str">
        <f t="shared" si="36"/>
        <v>Methyl formate</v>
      </c>
      <c r="G219" s="277">
        <v>2.4909354000000001</v>
      </c>
      <c r="H219" s="44">
        <f t="shared" si="37"/>
        <v>2.4909354000000001</v>
      </c>
      <c r="I219"/>
      <c r="J219" s="294">
        <v>0.50476843510820191</v>
      </c>
      <c r="K219" s="44">
        <f t="shared" si="38"/>
        <v>0.50476843510820191</v>
      </c>
      <c r="L219" s="295">
        <v>3.5433474270000001E-2</v>
      </c>
      <c r="M219" s="295">
        <v>6.6082522493999984E-2</v>
      </c>
      <c r="N219" s="295">
        <v>2.9612128344201939E-2</v>
      </c>
      <c r="O219" s="295">
        <v>0.37364030999999998</v>
      </c>
      <c r="P219"/>
      <c r="Q219" s="212">
        <v>78.794702999999998</v>
      </c>
      <c r="R219"/>
      <c r="S219" s="156">
        <v>5.4529199E-2</v>
      </c>
      <c r="T219" s="156">
        <v>4.7552012999999997E-2</v>
      </c>
      <c r="U219" s="156">
        <v>2.0912189E-3</v>
      </c>
      <c r="V219" s="156">
        <v>4.8859665E-3</v>
      </c>
      <c r="W219"/>
      <c r="X219" s="155">
        <v>1.808263E-4</v>
      </c>
      <c r="Y219" s="162" t="s">
        <v>399</v>
      </c>
      <c r="Z219" s="271" t="s">
        <v>2253</v>
      </c>
      <c r="AA219"/>
      <c r="AB219"/>
      <c r="AC219"/>
      <c r="AD219" s="278"/>
      <c r="AE219" s="271"/>
      <c r="AF219" s="48"/>
      <c r="AG219" s="48"/>
      <c r="AH219"/>
      <c r="AI219"/>
      <c r="AJ219"/>
    </row>
    <row r="220" spans="1:36" ht="13.8" customHeight="1">
      <c r="A220" t="s">
        <v>571</v>
      </c>
      <c r="B220" s="188" t="s">
        <v>311</v>
      </c>
      <c r="C220" s="151" t="str">
        <f t="shared" si="35"/>
        <v>A.030.18.150</v>
      </c>
      <c r="D220" s="54" t="s">
        <v>1211</v>
      </c>
      <c r="E220" s="150" t="s">
        <v>352</v>
      </c>
      <c r="F220" s="153" t="str">
        <f t="shared" si="36"/>
        <v>Methylcyclohexane</v>
      </c>
      <c r="G220" s="277">
        <v>5.077293533333334</v>
      </c>
      <c r="H220" s="44">
        <f t="shared" si="37"/>
        <v>5.077293533333334</v>
      </c>
      <c r="I220"/>
      <c r="J220" s="294">
        <v>1.1370936252901076</v>
      </c>
      <c r="K220" s="44">
        <f t="shared" si="38"/>
        <v>1.1370936252901076</v>
      </c>
      <c r="L220" s="295">
        <v>0.22231681511000001</v>
      </c>
      <c r="M220" s="295">
        <v>0.114381790228</v>
      </c>
      <c r="N220" s="295">
        <v>3.8800989952107554E-2</v>
      </c>
      <c r="O220" s="295">
        <v>0.76159403000000003</v>
      </c>
      <c r="P220"/>
      <c r="Q220" s="212">
        <v>98.727306999999996</v>
      </c>
      <c r="R220"/>
      <c r="S220" s="156">
        <v>9.4412712999999995E-2</v>
      </c>
      <c r="T220" s="156">
        <v>8.3443813000000006E-2</v>
      </c>
      <c r="U220" s="156">
        <v>4.2702482999999996E-3</v>
      </c>
      <c r="V220" s="156">
        <v>6.6986512999999996E-3</v>
      </c>
      <c r="W220"/>
      <c r="X220" s="155">
        <v>3.1374324999999998E-4</v>
      </c>
      <c r="Y220" s="162" t="s">
        <v>404</v>
      </c>
      <c r="Z220" s="271" t="s">
        <v>2254</v>
      </c>
      <c r="AA220"/>
      <c r="AB220"/>
      <c r="AC220"/>
      <c r="AD220" s="278"/>
      <c r="AE220" s="271"/>
      <c r="AH220" s="51"/>
      <c r="AI220"/>
      <c r="AJ220"/>
    </row>
    <row r="221" spans="1:36" ht="13.8" customHeight="1">
      <c r="A221" t="s">
        <v>572</v>
      </c>
      <c r="B221" s="188" t="s">
        <v>311</v>
      </c>
      <c r="C221" s="151" t="str">
        <f t="shared" si="35"/>
        <v>A.030.18.151</v>
      </c>
      <c r="D221" s="54" t="s">
        <v>1211</v>
      </c>
      <c r="E221" s="150" t="s">
        <v>352</v>
      </c>
      <c r="F221" s="153" t="str">
        <f t="shared" si="36"/>
        <v>Monochlorobenzene</v>
      </c>
      <c r="G221" s="277">
        <v>12.603782666666666</v>
      </c>
      <c r="H221" s="44">
        <f t="shared" si="37"/>
        <v>12.603782666666666</v>
      </c>
      <c r="I221"/>
      <c r="J221" s="294">
        <v>3.1536791456440518</v>
      </c>
      <c r="K221" s="44">
        <f t="shared" si="38"/>
        <v>3.1536791456440518</v>
      </c>
      <c r="L221" s="295">
        <v>0.51409397499999998</v>
      </c>
      <c r="M221" s="295">
        <v>0.63620564813199998</v>
      </c>
      <c r="N221" s="295">
        <v>0.112812122512052</v>
      </c>
      <c r="O221" s="295">
        <v>1.8905673999999999</v>
      </c>
      <c r="P221"/>
      <c r="Q221" s="212">
        <v>291.69601999999998</v>
      </c>
      <c r="R221"/>
      <c r="S221" s="156">
        <v>0.23653779999999999</v>
      </c>
      <c r="T221" s="156">
        <v>0.20530258000000001</v>
      </c>
      <c r="U221" s="156">
        <v>1.0862225E-2</v>
      </c>
      <c r="V221" s="156">
        <v>2.0372998999999999E-2</v>
      </c>
      <c r="W221"/>
      <c r="X221" s="155">
        <v>8.7709047000000004E-4</v>
      </c>
      <c r="Y221" s="162" t="s">
        <v>406</v>
      </c>
      <c r="Z221" s="271" t="s">
        <v>2255</v>
      </c>
      <c r="AA221"/>
      <c r="AB221"/>
      <c r="AC221"/>
      <c r="AD221" s="278"/>
      <c r="AE221" s="271"/>
      <c r="AH221"/>
      <c r="AI221"/>
      <c r="AJ221"/>
    </row>
    <row r="222" spans="1:36" ht="13.8" customHeight="1">
      <c r="A222" t="s">
        <v>573</v>
      </c>
      <c r="B222" s="188" t="s">
        <v>311</v>
      </c>
      <c r="C222" s="151" t="str">
        <f t="shared" si="35"/>
        <v>A.030.18.152</v>
      </c>
      <c r="D222" s="54" t="s">
        <v>1211</v>
      </c>
      <c r="E222" s="150" t="s">
        <v>352</v>
      </c>
      <c r="F222" s="153" t="str">
        <f t="shared" si="36"/>
        <v>N-Dimethyl-2-pyrrolidone</v>
      </c>
      <c r="G222" s="277">
        <v>5.7324447333333337</v>
      </c>
      <c r="H222" s="44">
        <f t="shared" si="37"/>
        <v>5.7324447333333337</v>
      </c>
      <c r="I222"/>
      <c r="J222" s="294">
        <v>1.0750847902569218</v>
      </c>
      <c r="K222" s="44">
        <f t="shared" si="38"/>
        <v>1.0750847902569218</v>
      </c>
      <c r="L222" s="295">
        <v>5.2372522140000009E-2</v>
      </c>
      <c r="M222" s="295">
        <v>0.11575721220099999</v>
      </c>
      <c r="N222" s="295">
        <v>4.7088345915921814E-2</v>
      </c>
      <c r="O222" s="295">
        <v>0.85986671000000003</v>
      </c>
      <c r="P222"/>
      <c r="Q222" s="212">
        <v>127.67108</v>
      </c>
      <c r="R222"/>
      <c r="S222" s="156">
        <v>0.11818463999999999</v>
      </c>
      <c r="T222" s="156">
        <v>0.10527989</v>
      </c>
      <c r="U222" s="156">
        <v>4.767355E-3</v>
      </c>
      <c r="V222" s="156">
        <v>8.1373934999999994E-3</v>
      </c>
      <c r="W222"/>
      <c r="X222" s="155">
        <v>3.4663437E-4</v>
      </c>
      <c r="Y222" s="162" t="s">
        <v>407</v>
      </c>
      <c r="Z222" s="271" t="s">
        <v>2256</v>
      </c>
      <c r="AA222"/>
      <c r="AB222"/>
      <c r="AC222"/>
      <c r="AD222" s="278"/>
      <c r="AE222" s="271"/>
      <c r="AH222"/>
      <c r="AI222"/>
      <c r="AJ222"/>
    </row>
    <row r="223" spans="1:36" ht="13.8" customHeight="1">
      <c r="A223" t="s">
        <v>1616</v>
      </c>
      <c r="B223" s="188" t="s">
        <v>311</v>
      </c>
      <c r="C223" s="151" t="str">
        <f t="shared" si="35"/>
        <v>A.030.18.153</v>
      </c>
      <c r="D223" s="54" t="s">
        <v>1211</v>
      </c>
      <c r="E223" s="150" t="s">
        <v>352</v>
      </c>
      <c r="F223" s="153" t="str">
        <f t="shared" si="36"/>
        <v>N.N-Dimethylformamide</v>
      </c>
      <c r="G223" s="277">
        <v>1.7256767333333334</v>
      </c>
      <c r="H223" s="44">
        <f t="shared" si="37"/>
        <v>1.7256767333333334</v>
      </c>
      <c r="I223"/>
      <c r="J223" s="294">
        <v>0.4525241373711949</v>
      </c>
      <c r="K223" s="44">
        <f t="shared" si="38"/>
        <v>0.4525241373711949</v>
      </c>
      <c r="L223" s="295">
        <v>1.7612776459999997E-2</v>
      </c>
      <c r="M223" s="295">
        <v>0.162062423058</v>
      </c>
      <c r="N223" s="295">
        <v>1.3997427853194844E-2</v>
      </c>
      <c r="O223" s="295">
        <v>0.25885151000000001</v>
      </c>
      <c r="P223"/>
      <c r="Q223" s="212">
        <v>46.797463999999998</v>
      </c>
      <c r="R223"/>
      <c r="S223" s="156">
        <v>3.8238813000000003E-2</v>
      </c>
      <c r="T223" s="156">
        <v>3.3704876000000002E-2</v>
      </c>
      <c r="U223" s="156">
        <v>1.5098233000000001E-3</v>
      </c>
      <c r="V223" s="156">
        <v>3.0241144999999998E-3</v>
      </c>
      <c r="W223"/>
      <c r="X223" s="155">
        <v>1.4737357000000001E-4</v>
      </c>
      <c r="Y223" s="162" t="s">
        <v>399</v>
      </c>
      <c r="Z223" s="271" t="s">
        <v>2257</v>
      </c>
      <c r="AA223"/>
      <c r="AB223"/>
      <c r="AC223"/>
      <c r="AD223" s="278"/>
      <c r="AE223" s="271"/>
      <c r="AH223"/>
      <c r="AI223" s="51"/>
      <c r="AJ223" s="51"/>
    </row>
    <row r="224" spans="1:36" ht="13.8" customHeight="1">
      <c r="A224" t="s">
        <v>574</v>
      </c>
      <c r="B224" s="188" t="s">
        <v>311</v>
      </c>
      <c r="C224" s="151" t="str">
        <f t="shared" si="35"/>
        <v>A.030.18.154</v>
      </c>
      <c r="D224" s="54" t="s">
        <v>1211</v>
      </c>
      <c r="E224" s="150" t="s">
        <v>352</v>
      </c>
      <c r="F224" s="153" t="str">
        <f t="shared" si="36"/>
        <v>o-dichlorobenzene</v>
      </c>
      <c r="G224" s="277">
        <v>12.603782666666666</v>
      </c>
      <c r="H224" s="44">
        <f t="shared" si="37"/>
        <v>12.603782666666666</v>
      </c>
      <c r="I224"/>
      <c r="J224" s="294">
        <v>3.1536791456440518</v>
      </c>
      <c r="K224" s="44">
        <f t="shared" si="38"/>
        <v>3.1536791456440518</v>
      </c>
      <c r="L224" s="295">
        <v>0.51409397499999998</v>
      </c>
      <c r="M224" s="295">
        <v>0.63620564813199998</v>
      </c>
      <c r="N224" s="295">
        <v>0.112812122512052</v>
      </c>
      <c r="O224" s="295">
        <v>1.8905673999999999</v>
      </c>
      <c r="P224"/>
      <c r="Q224" s="212">
        <v>291.69601999999998</v>
      </c>
      <c r="R224"/>
      <c r="S224" s="156">
        <v>0.23653779999999999</v>
      </c>
      <c r="T224" s="156">
        <v>0.20530258000000001</v>
      </c>
      <c r="U224" s="156">
        <v>1.0862225E-2</v>
      </c>
      <c r="V224" s="156">
        <v>2.0372998999999999E-2</v>
      </c>
      <c r="W224"/>
      <c r="X224" s="155">
        <v>8.7709047000000004E-4</v>
      </c>
      <c r="Y224" s="162" t="s">
        <v>406</v>
      </c>
      <c r="Z224" s="271" t="s">
        <v>2258</v>
      </c>
      <c r="AA224"/>
      <c r="AB224"/>
      <c r="AC224"/>
      <c r="AD224" s="278"/>
      <c r="AE224" s="271"/>
      <c r="AH224"/>
      <c r="AI224"/>
      <c r="AJ224"/>
    </row>
    <row r="225" spans="1:36" ht="13.8" customHeight="1">
      <c r="A225" t="s">
        <v>575</v>
      </c>
      <c r="B225" s="188" t="s">
        <v>311</v>
      </c>
      <c r="C225" s="151" t="str">
        <f t="shared" si="35"/>
        <v>A.030.18.155</v>
      </c>
      <c r="D225" s="54" t="s">
        <v>1211</v>
      </c>
      <c r="E225" s="150" t="s">
        <v>352</v>
      </c>
      <c r="F225" s="153" t="str">
        <f t="shared" si="36"/>
        <v>p-dichlorobenzene</v>
      </c>
      <c r="G225" s="277">
        <v>12.603782666666666</v>
      </c>
      <c r="H225" s="44">
        <f t="shared" si="37"/>
        <v>12.603782666666666</v>
      </c>
      <c r="I225"/>
      <c r="J225" s="294">
        <v>3.1536791456440518</v>
      </c>
      <c r="K225" s="44">
        <f t="shared" si="38"/>
        <v>3.1536791456440518</v>
      </c>
      <c r="L225" s="295">
        <v>0.51409397499999998</v>
      </c>
      <c r="M225" s="295">
        <v>0.63620564813199998</v>
      </c>
      <c r="N225" s="295">
        <v>0.112812122512052</v>
      </c>
      <c r="O225" s="295">
        <v>1.8905673999999999</v>
      </c>
      <c r="P225"/>
      <c r="Q225" s="212">
        <v>291.69601999999998</v>
      </c>
      <c r="R225"/>
      <c r="S225" s="156">
        <v>0.23653779999999999</v>
      </c>
      <c r="T225" s="156">
        <v>0.20530258000000001</v>
      </c>
      <c r="U225" s="156">
        <v>1.0862225E-2</v>
      </c>
      <c r="V225" s="156">
        <v>2.0372998999999999E-2</v>
      </c>
      <c r="W225"/>
      <c r="X225" s="155">
        <v>8.7709047000000004E-4</v>
      </c>
      <c r="Y225" s="162" t="s">
        <v>406</v>
      </c>
      <c r="Z225" s="271" t="s">
        <v>2259</v>
      </c>
      <c r="AA225"/>
      <c r="AB225"/>
      <c r="AC225"/>
      <c r="AD225" s="278"/>
      <c r="AE225" s="271"/>
      <c r="AF225" s="48"/>
      <c r="AG225" s="48"/>
      <c r="AH225" s="51"/>
      <c r="AI225"/>
      <c r="AJ225"/>
    </row>
    <row r="226" spans="1:36" ht="13.8" customHeight="1">
      <c r="A226" t="s">
        <v>576</v>
      </c>
      <c r="B226" s="188" t="s">
        <v>311</v>
      </c>
      <c r="C226" s="151" t="str">
        <f t="shared" si="35"/>
        <v>A.030.18.156</v>
      </c>
      <c r="D226" s="54" t="s">
        <v>1211</v>
      </c>
      <c r="E226" s="150" t="s">
        <v>352</v>
      </c>
      <c r="F226" s="153" t="str">
        <f t="shared" si="36"/>
        <v>Propanal</v>
      </c>
      <c r="G226" s="277">
        <v>3.4676435333333333</v>
      </c>
      <c r="H226" s="44">
        <f t="shared" si="37"/>
        <v>3.4676435333333333</v>
      </c>
      <c r="I226"/>
      <c r="J226" s="294">
        <v>0.63591702913452519</v>
      </c>
      <c r="K226" s="44">
        <f t="shared" si="38"/>
        <v>0.63591702913452519</v>
      </c>
      <c r="L226" s="295">
        <v>3.4629018499999997E-2</v>
      </c>
      <c r="M226" s="295">
        <v>7.0996590792999997E-2</v>
      </c>
      <c r="N226" s="295">
        <v>1.0144889841525203E-2</v>
      </c>
      <c r="O226" s="295">
        <v>0.52014653</v>
      </c>
      <c r="P226"/>
      <c r="Q226" s="212">
        <v>73.111131</v>
      </c>
      <c r="R226"/>
      <c r="S226" s="156">
        <v>7.3554642000000003E-2</v>
      </c>
      <c r="T226" s="156">
        <v>6.5670677999999996E-2</v>
      </c>
      <c r="U226" s="156">
        <v>2.9039947999999999E-3</v>
      </c>
      <c r="V226" s="156">
        <v>4.9799683999999997E-3</v>
      </c>
      <c r="W226"/>
      <c r="X226" s="155">
        <v>2.0502043999999999E-4</v>
      </c>
      <c r="Y226" s="162" t="s">
        <v>380</v>
      </c>
      <c r="Z226" s="271" t="s">
        <v>2260</v>
      </c>
      <c r="AA226"/>
      <c r="AB226"/>
      <c r="AC226"/>
      <c r="AD226" s="278"/>
      <c r="AE226" s="271"/>
      <c r="AF226" s="170"/>
      <c r="AG226" s="170"/>
      <c r="AH226"/>
      <c r="AI226"/>
      <c r="AJ226"/>
    </row>
    <row r="227" spans="1:36" ht="13.8" customHeight="1">
      <c r="A227" t="s">
        <v>577</v>
      </c>
      <c r="B227" s="188" t="s">
        <v>311</v>
      </c>
      <c r="C227" s="151" t="str">
        <f t="shared" si="35"/>
        <v>A.030.18.157</v>
      </c>
      <c r="D227" s="54" t="s">
        <v>1211</v>
      </c>
      <c r="E227" s="150" t="s">
        <v>352</v>
      </c>
      <c r="F227" s="153" t="str">
        <f t="shared" si="36"/>
        <v>Propanol</v>
      </c>
      <c r="G227" s="277">
        <v>4.2195999333333338</v>
      </c>
      <c r="H227" s="44">
        <f t="shared" si="37"/>
        <v>4.2195999333333338</v>
      </c>
      <c r="I227"/>
      <c r="J227" s="294">
        <v>0.93332920923352136</v>
      </c>
      <c r="K227" s="44">
        <f t="shared" si="38"/>
        <v>0.93332920923352136</v>
      </c>
      <c r="L227" s="295">
        <v>0.19925259651999999</v>
      </c>
      <c r="M227" s="295">
        <v>7.9546957909999993E-2</v>
      </c>
      <c r="N227" s="295">
        <v>2.1589664803521352E-2</v>
      </c>
      <c r="O227" s="295">
        <v>0.63293999000000001</v>
      </c>
      <c r="P227"/>
      <c r="Q227" s="212">
        <v>85.411856999999998</v>
      </c>
      <c r="R227"/>
      <c r="S227" s="156">
        <v>8.8011218000000002E-2</v>
      </c>
      <c r="T227" s="156">
        <v>7.8666167999999995E-2</v>
      </c>
      <c r="U227" s="156">
        <v>3.7857095000000001E-3</v>
      </c>
      <c r="V227" s="156">
        <v>5.5593403E-3</v>
      </c>
      <c r="W227"/>
      <c r="X227" s="155">
        <v>2.7281788999999998E-4</v>
      </c>
      <c r="Y227" s="162" t="s">
        <v>388</v>
      </c>
      <c r="Z227" s="271" t="s">
        <v>2261</v>
      </c>
      <c r="AA227"/>
      <c r="AB227"/>
      <c r="AC227"/>
      <c r="AD227" s="171"/>
      <c r="AE227" s="271"/>
      <c r="AH227"/>
      <c r="AI227"/>
      <c r="AJ227"/>
    </row>
    <row r="228" spans="1:36" ht="13.8" customHeight="1">
      <c r="A228" t="s">
        <v>578</v>
      </c>
      <c r="B228" s="188" t="s">
        <v>311</v>
      </c>
      <c r="C228" s="151" t="str">
        <f t="shared" si="35"/>
        <v>A.030.18.158</v>
      </c>
      <c r="D228" s="54" t="s">
        <v>1211</v>
      </c>
      <c r="E228" s="150" t="s">
        <v>352</v>
      </c>
      <c r="F228" s="153" t="str">
        <f t="shared" si="36"/>
        <v>Propylene ammooxidation</v>
      </c>
      <c r="G228" s="277">
        <v>4.2820412000000001</v>
      </c>
      <c r="H228" s="44">
        <f t="shared" si="37"/>
        <v>4.2820412000000001</v>
      </c>
      <c r="I228"/>
      <c r="J228" s="294">
        <v>1.0466415546039851</v>
      </c>
      <c r="K228" s="44">
        <f t="shared" si="38"/>
        <v>1.0466415546039851</v>
      </c>
      <c r="L228" s="295">
        <v>8.059250238E-2</v>
      </c>
      <c r="M228" s="295">
        <v>0.29617089355099996</v>
      </c>
      <c r="N228" s="295">
        <v>2.7571978672985279E-2</v>
      </c>
      <c r="O228" s="295">
        <v>0.64230617999999995</v>
      </c>
      <c r="P228"/>
      <c r="Q228" s="212">
        <v>106.0185</v>
      </c>
      <c r="R228"/>
      <c r="S228" s="156">
        <v>9.4822548000000006E-2</v>
      </c>
      <c r="T228" s="156">
        <v>8.3560045999999999E-2</v>
      </c>
      <c r="U228" s="156">
        <v>3.9986511000000002E-3</v>
      </c>
      <c r="V228" s="156">
        <v>7.2638507000000003E-3</v>
      </c>
      <c r="W228"/>
      <c r="X228" s="155">
        <v>3.4309013999999998E-4</v>
      </c>
      <c r="Y228" s="166" t="s">
        <v>364</v>
      </c>
      <c r="Z228" s="271" t="s">
        <v>2262</v>
      </c>
      <c r="AA228"/>
      <c r="AB228"/>
      <c r="AC228"/>
      <c r="AD228" s="171"/>
      <c r="AE228" s="271"/>
      <c r="AH228"/>
      <c r="AI228"/>
      <c r="AJ228"/>
    </row>
    <row r="229" spans="1:36" ht="13.8" customHeight="1">
      <c r="A229" t="s">
        <v>579</v>
      </c>
      <c r="B229" s="188" t="s">
        <v>311</v>
      </c>
      <c r="C229" s="151" t="str">
        <f t="shared" si="35"/>
        <v>A.030.18.159</v>
      </c>
      <c r="D229" s="54" t="s">
        <v>1211</v>
      </c>
      <c r="E229" s="150" t="s">
        <v>352</v>
      </c>
      <c r="F229" s="153" t="str">
        <f t="shared" si="36"/>
        <v>Propylene hydroformylation</v>
      </c>
      <c r="G229" s="277">
        <v>7.4376673333333345</v>
      </c>
      <c r="H229" s="44">
        <f t="shared" si="37"/>
        <v>7.4376673333333345</v>
      </c>
      <c r="I229"/>
      <c r="J229" s="294">
        <v>1.3276957573307309</v>
      </c>
      <c r="K229" s="44">
        <f t="shared" si="38"/>
        <v>1.3276957573307309</v>
      </c>
      <c r="L229" s="295">
        <v>8.9983522770000005E-2</v>
      </c>
      <c r="M229" s="295">
        <v>9.8510458297999995E-2</v>
      </c>
      <c r="N229" s="295">
        <v>2.3551676262730737E-2</v>
      </c>
      <c r="O229" s="295">
        <v>1.1156501000000001</v>
      </c>
      <c r="P229"/>
      <c r="Q229" s="212">
        <v>135.35374999999999</v>
      </c>
      <c r="R229"/>
      <c r="S229" s="156">
        <v>0.13562602000000001</v>
      </c>
      <c r="T229" s="156">
        <v>0.120243</v>
      </c>
      <c r="U229" s="156">
        <v>5.9199787E-3</v>
      </c>
      <c r="V229" s="156">
        <v>9.4630444000000005E-3</v>
      </c>
      <c r="W229"/>
      <c r="X229" s="155">
        <v>3.9824996E-4</v>
      </c>
      <c r="Y229" s="166" t="s">
        <v>364</v>
      </c>
      <c r="Z229" s="271" t="s">
        <v>2263</v>
      </c>
      <c r="AA229"/>
      <c r="AB229"/>
      <c r="AC229"/>
      <c r="AD229" s="278"/>
      <c r="AE229" s="271"/>
      <c r="AH229"/>
      <c r="AI229"/>
      <c r="AJ229"/>
    </row>
    <row r="230" spans="1:36" ht="13.8" customHeight="1">
      <c r="A230" t="s">
        <v>580</v>
      </c>
      <c r="B230" s="188" t="s">
        <v>311</v>
      </c>
      <c r="C230" s="151" t="str">
        <f t="shared" si="35"/>
        <v>A.030.18.160</v>
      </c>
      <c r="D230" s="54" t="s">
        <v>1211</v>
      </c>
      <c r="E230" s="150" t="s">
        <v>352</v>
      </c>
      <c r="F230" s="153" t="str">
        <f t="shared" si="36"/>
        <v>Tetrahydrofuran</v>
      </c>
      <c r="G230" s="277">
        <v>5.5069544000000006</v>
      </c>
      <c r="H230" s="44">
        <f t="shared" si="37"/>
        <v>5.5069544000000006</v>
      </c>
      <c r="I230"/>
      <c r="J230" s="294">
        <v>0.9531138274113985</v>
      </c>
      <c r="K230" s="44">
        <f t="shared" si="38"/>
        <v>0.9531138274113985</v>
      </c>
      <c r="L230" s="295">
        <v>6.1873047900000006E-2</v>
      </c>
      <c r="M230" s="295">
        <v>-0.18444917369999997</v>
      </c>
      <c r="N230" s="295">
        <v>0.24964679321139843</v>
      </c>
      <c r="O230" s="295">
        <v>0.82604316</v>
      </c>
      <c r="P230"/>
      <c r="Q230" s="212">
        <v>161.97297</v>
      </c>
      <c r="R230"/>
      <c r="S230" s="156">
        <v>0.11865158000000001</v>
      </c>
      <c r="T230" s="156">
        <v>0.103218</v>
      </c>
      <c r="U230" s="156">
        <v>4.5710040999999996E-3</v>
      </c>
      <c r="V230" s="156">
        <v>1.0862576000000001E-2</v>
      </c>
      <c r="W230"/>
      <c r="X230" s="155">
        <v>3.8465242999999999E-4</v>
      </c>
      <c r="Y230" s="162" t="s">
        <v>408</v>
      </c>
      <c r="Z230" s="271" t="s">
        <v>2264</v>
      </c>
      <c r="AA230"/>
      <c r="AB230"/>
      <c r="AC230"/>
      <c r="AD230" s="159"/>
      <c r="AE230" s="275"/>
      <c r="AF230" s="164"/>
      <c r="AG230" s="164"/>
      <c r="AH230"/>
      <c r="AI230"/>
      <c r="AJ230"/>
    </row>
    <row r="231" spans="1:36" ht="13.8" customHeight="1">
      <c r="B231" s="188"/>
      <c r="C231" s="151"/>
      <c r="D231" s="51" t="s">
        <v>1212</v>
      </c>
      <c r="E231" s="150"/>
      <c r="F231"/>
      <c r="H231" s="44"/>
      <c r="I231"/>
      <c r="J231" s="44"/>
      <c r="K231" s="44"/>
      <c r="L231" s="44"/>
      <c r="P231"/>
      <c r="Q231" s="212"/>
      <c r="R231"/>
      <c r="S231"/>
      <c r="T231"/>
      <c r="U231"/>
      <c r="V231"/>
      <c r="W231"/>
      <c r="X231"/>
      <c r="Y231" s="159"/>
      <c r="Z231" s="275"/>
      <c r="AA231"/>
      <c r="AB231"/>
      <c r="AC231"/>
      <c r="AD231" s="171"/>
      <c r="AE231" s="272"/>
      <c r="AH231"/>
      <c r="AI231"/>
      <c r="AJ231"/>
    </row>
    <row r="232" spans="1:36" ht="13.8" customHeight="1">
      <c r="A232" t="s">
        <v>581</v>
      </c>
      <c r="B232" s="188" t="s">
        <v>311</v>
      </c>
      <c r="C232" s="151" t="str">
        <f>MID(A232,1,12)</f>
        <v>A.030.22.101</v>
      </c>
      <c r="D232" s="54" t="s">
        <v>1212</v>
      </c>
      <c r="E232" s="150" t="s">
        <v>352</v>
      </c>
      <c r="F232" s="153" t="str">
        <f>MID(A232, 21,85)</f>
        <v>Pesticides (unspecified)</v>
      </c>
      <c r="G232" s="277">
        <v>18.539815333333337</v>
      </c>
      <c r="H232" s="44">
        <f>G232</f>
        <v>18.539815333333337</v>
      </c>
      <c r="I232"/>
      <c r="J232" s="294">
        <v>3.9095759615938279</v>
      </c>
      <c r="K232" s="44">
        <f>J232</f>
        <v>3.9095759615938279</v>
      </c>
      <c r="L232" s="295">
        <v>0.16273095059999998</v>
      </c>
      <c r="M232" s="295">
        <v>0.41618723108000011</v>
      </c>
      <c r="N232" s="295">
        <v>0.54968547991382777</v>
      </c>
      <c r="O232" s="295">
        <v>2.7809723000000002</v>
      </c>
      <c r="P232"/>
      <c r="Q232" s="212">
        <v>282.26161999999999</v>
      </c>
      <c r="R232"/>
      <c r="S232" s="156">
        <v>0.40272788999999998</v>
      </c>
      <c r="T232" s="156">
        <v>0.37128558</v>
      </c>
      <c r="U232" s="156">
        <v>1.5765201999999999E-2</v>
      </c>
      <c r="V232" s="156">
        <v>1.5677105E-2</v>
      </c>
      <c r="W232"/>
      <c r="X232" s="155">
        <v>9.7612413999999996E-4</v>
      </c>
      <c r="Y232" s="166" t="s">
        <v>364</v>
      </c>
      <c r="Z232" s="272"/>
      <c r="AA232"/>
      <c r="AB232"/>
      <c r="AC232"/>
      <c r="AD232" s="171"/>
      <c r="AE232" s="272"/>
      <c r="AH232"/>
      <c r="AI232"/>
      <c r="AJ232"/>
    </row>
    <row r="233" spans="1:36" ht="13.8" customHeight="1">
      <c r="B233" s="188"/>
      <c r="C233" s="151"/>
      <c r="D233" s="51" t="s">
        <v>1213</v>
      </c>
      <c r="E233" s="150"/>
      <c r="F233"/>
      <c r="H233" s="44"/>
      <c r="I233"/>
      <c r="J233" s="44"/>
      <c r="K233" s="44"/>
      <c r="L233" s="44"/>
      <c r="P233"/>
      <c r="Q233" s="212"/>
      <c r="R233"/>
      <c r="S233"/>
      <c r="T233"/>
      <c r="U233"/>
      <c r="V233"/>
      <c r="W233"/>
      <c r="X233"/>
      <c r="Y233" s="171"/>
      <c r="Z233" s="272"/>
      <c r="AA233"/>
      <c r="AB233"/>
      <c r="AC233"/>
      <c r="AD233" s="320"/>
      <c r="AE233" s="271"/>
      <c r="AH233"/>
      <c r="AI233"/>
      <c r="AJ233"/>
    </row>
    <row r="234" spans="1:36" ht="13.8" customHeight="1">
      <c r="A234" t="s">
        <v>2265</v>
      </c>
      <c r="B234" s="188" t="s">
        <v>311</v>
      </c>
      <c r="C234" s="151" t="str">
        <f>MID(A234,1,12)</f>
        <v>A.030.23.101</v>
      </c>
      <c r="D234" s="54" t="s">
        <v>1213</v>
      </c>
      <c r="E234" s="150" t="s">
        <v>352</v>
      </c>
      <c r="F234" s="153" t="str">
        <f>MID(A234, 21,85)</f>
        <v>Benomyl (1-(Butylcarbamoyl)-1H-1.3-benzimidazol-2-yl methylcarbamate)</v>
      </c>
      <c r="G234" s="277">
        <v>16.604829333333335</v>
      </c>
      <c r="H234" s="44">
        <f t="shared" ref="H234:H237" si="39">G234</f>
        <v>16.604829333333335</v>
      </c>
      <c r="I234"/>
      <c r="J234" s="294">
        <v>3.0508814977040002</v>
      </c>
      <c r="K234" s="44">
        <f t="shared" ref="K234:K237" si="40">J234</f>
        <v>3.0508814977040002</v>
      </c>
      <c r="L234" s="295">
        <v>0.12503091629999999</v>
      </c>
      <c r="M234" s="295">
        <v>0.25793099830400001</v>
      </c>
      <c r="N234" s="295">
        <v>0.17719518310000001</v>
      </c>
      <c r="O234" s="295">
        <v>2.4907243999999999</v>
      </c>
      <c r="P234"/>
      <c r="Q234" s="212">
        <v>263.32814000000002</v>
      </c>
      <c r="R234"/>
      <c r="S234" s="156">
        <v>0.33174194000000001</v>
      </c>
      <c r="T234" s="156">
        <v>0.30468020000000001</v>
      </c>
      <c r="U234" s="156">
        <v>1.355524E-2</v>
      </c>
      <c r="V234" s="156">
        <v>1.3506493E-2</v>
      </c>
      <c r="W234"/>
      <c r="X234" s="155">
        <v>8.4023983000000005E-4</v>
      </c>
      <c r="Y234" s="172" t="s">
        <v>409</v>
      </c>
      <c r="Z234" s="271" t="s">
        <v>2266</v>
      </c>
      <c r="AA234"/>
      <c r="AB234"/>
      <c r="AC234"/>
      <c r="AD234" s="320"/>
      <c r="AE234" s="271"/>
      <c r="AH234"/>
      <c r="AI234"/>
      <c r="AJ234"/>
    </row>
    <row r="235" spans="1:36" ht="13.8" customHeight="1">
      <c r="A235" t="s">
        <v>2267</v>
      </c>
      <c r="B235" s="188" t="s">
        <v>311</v>
      </c>
      <c r="C235" s="151" t="str">
        <f>MID(A235,1,12)</f>
        <v>A.030.23.102</v>
      </c>
      <c r="D235" s="54" t="s">
        <v>1213</v>
      </c>
      <c r="E235" s="150" t="s">
        <v>352</v>
      </c>
      <c r="F235" s="153" t="str">
        <f>MID(A235, 21,85)</f>
        <v>Captan ((3aR.7aS)-2-[(Trichloromethyl)sulfanyl]-3a.4.7.7a-te</v>
      </c>
      <c r="G235" s="277">
        <v>4.6907308666666667</v>
      </c>
      <c r="H235" s="44">
        <f t="shared" si="39"/>
        <v>4.6907308666666667</v>
      </c>
      <c r="I235"/>
      <c r="J235" s="294">
        <v>0.86066137817959998</v>
      </c>
      <c r="K235" s="44">
        <f t="shared" si="40"/>
        <v>0.86066137817959998</v>
      </c>
      <c r="L235" s="295">
        <v>3.091827045E-2</v>
      </c>
      <c r="M235" s="295">
        <v>5.3141185929600002E-2</v>
      </c>
      <c r="N235" s="295">
        <v>7.2992291799999998E-2</v>
      </c>
      <c r="O235" s="295">
        <v>0.70360962999999999</v>
      </c>
      <c r="P235"/>
      <c r="Q235" s="212">
        <v>78.746005999999994</v>
      </c>
      <c r="R235"/>
      <c r="S235" s="156">
        <v>8.8120302999999997E-2</v>
      </c>
      <c r="T235" s="156">
        <v>8.0998021000000003E-2</v>
      </c>
      <c r="U235" s="156">
        <v>3.7352955000000002E-3</v>
      </c>
      <c r="V235" s="156">
        <v>3.3869866E-3</v>
      </c>
      <c r="W235"/>
      <c r="X235" s="155">
        <v>2.3313973999999999E-4</v>
      </c>
      <c r="Y235" s="172" t="s">
        <v>410</v>
      </c>
      <c r="Z235" s="271" t="s">
        <v>2268</v>
      </c>
      <c r="AA235"/>
      <c r="AB235"/>
      <c r="AC235"/>
      <c r="AD235" s="320"/>
      <c r="AE235" s="271"/>
      <c r="AF235" s="164"/>
      <c r="AG235" s="164"/>
      <c r="AH235"/>
      <c r="AI235"/>
      <c r="AJ235"/>
    </row>
    <row r="236" spans="1:36" ht="13.8" customHeight="1">
      <c r="A236" t="s">
        <v>582</v>
      </c>
      <c r="B236" s="188" t="s">
        <v>311</v>
      </c>
      <c r="C236" s="151" t="str">
        <f>MID(A236,1,12)</f>
        <v>A.030.23.103</v>
      </c>
      <c r="D236" s="54" t="s">
        <v>1213</v>
      </c>
      <c r="E236" s="150" t="s">
        <v>352</v>
      </c>
      <c r="F236" s="153" t="str">
        <f>MID(A236, 21,85)</f>
        <v>Ferbam (Iron(III) Dimethyldithiocarbamate)</v>
      </c>
      <c r="G236" s="277">
        <v>4.0414840666666665</v>
      </c>
      <c r="H236" s="44">
        <f t="shared" si="39"/>
        <v>4.0414840666666665</v>
      </c>
      <c r="I236"/>
      <c r="J236" s="294">
        <v>0.69683244455899995</v>
      </c>
      <c r="K236" s="44">
        <f t="shared" si="40"/>
        <v>0.69683244455899995</v>
      </c>
      <c r="L236" s="295">
        <v>2.7138931529999997E-2</v>
      </c>
      <c r="M236" s="295">
        <v>4.1088226818999998E-2</v>
      </c>
      <c r="N236" s="295">
        <v>2.2382676210000001E-2</v>
      </c>
      <c r="O236" s="295">
        <v>0.60622261</v>
      </c>
      <c r="P236"/>
      <c r="Q236" s="212">
        <v>62.179675000000003</v>
      </c>
      <c r="R236"/>
      <c r="S236" s="156">
        <v>7.5280087999999995E-2</v>
      </c>
      <c r="T236" s="156">
        <v>6.8252440999999997E-2</v>
      </c>
      <c r="U236" s="156">
        <v>3.1906552000000002E-3</v>
      </c>
      <c r="V236" s="156">
        <v>3.8369925000000002E-3</v>
      </c>
      <c r="W236"/>
      <c r="X236" s="155">
        <v>1.9851544E-4</v>
      </c>
      <c r="Y236" s="172" t="s">
        <v>411</v>
      </c>
      <c r="Z236" s="271" t="s">
        <v>2269</v>
      </c>
      <c r="AA236"/>
      <c r="AB236"/>
      <c r="AC236"/>
      <c r="AD236" s="320"/>
      <c r="AE236" s="271"/>
      <c r="AH236"/>
      <c r="AI236"/>
      <c r="AJ236"/>
    </row>
    <row r="237" spans="1:36" ht="13.8" customHeight="1">
      <c r="A237" t="s">
        <v>583</v>
      </c>
      <c r="B237" s="188" t="s">
        <v>311</v>
      </c>
      <c r="C237" s="151" t="str">
        <f>MID(A237,1,12)</f>
        <v>A.030.23.104</v>
      </c>
      <c r="D237" s="54" t="s">
        <v>1213</v>
      </c>
      <c r="E237" s="150" t="s">
        <v>352</v>
      </c>
      <c r="F237" s="153" t="str">
        <f>MID(A237, 21,85)</f>
        <v>Maneb ( [[2-[(Dithio Carboxyl)amino]ethyl]carbodithioate]](2-)-kS,kS']manganese)</v>
      </c>
      <c r="G237" s="277">
        <v>4.169193533333333</v>
      </c>
      <c r="H237" s="44">
        <f t="shared" si="39"/>
        <v>4.169193533333333</v>
      </c>
      <c r="I237"/>
      <c r="J237" s="294">
        <v>0.79307592922999992</v>
      </c>
      <c r="K237" s="44">
        <f t="shared" si="40"/>
        <v>0.79307592922999992</v>
      </c>
      <c r="L237" s="295">
        <v>3.7003061829999996E-2</v>
      </c>
      <c r="M237" s="295">
        <v>9.3847761000000002E-2</v>
      </c>
      <c r="N237" s="295">
        <v>3.6846076400000004E-2</v>
      </c>
      <c r="O237" s="295">
        <v>0.62537902999999995</v>
      </c>
      <c r="P237"/>
      <c r="Q237" s="212">
        <v>63.509017999999998</v>
      </c>
      <c r="R237"/>
      <c r="S237" s="156">
        <v>9.1152413000000002E-2</v>
      </c>
      <c r="T237" s="156">
        <v>8.4165595999999995E-2</v>
      </c>
      <c r="U237" s="156">
        <v>3.5450423000000001E-3</v>
      </c>
      <c r="V237" s="156">
        <v>3.4417744E-3</v>
      </c>
      <c r="W237"/>
      <c r="X237" s="155">
        <v>2.179642E-4</v>
      </c>
      <c r="Y237" s="172" t="s">
        <v>364</v>
      </c>
      <c r="Z237" s="271" t="s">
        <v>2270</v>
      </c>
      <c r="AA237"/>
      <c r="AB237"/>
      <c r="AC237"/>
      <c r="AD237" s="171"/>
      <c r="AE237" s="272"/>
      <c r="AH237"/>
      <c r="AI237"/>
      <c r="AJ237"/>
    </row>
    <row r="238" spans="1:36" ht="13.8" customHeight="1">
      <c r="B238" s="188"/>
      <c r="C238" s="151"/>
      <c r="D238" s="51" t="s">
        <v>1214</v>
      </c>
      <c r="E238" s="150"/>
      <c r="F238"/>
      <c r="H238" s="44"/>
      <c r="I238"/>
      <c r="J238" s="44"/>
      <c r="K238" s="44"/>
      <c r="L238" s="44"/>
      <c r="P238"/>
      <c r="Q238" s="212"/>
      <c r="R238"/>
      <c r="S238"/>
      <c r="T238"/>
      <c r="U238"/>
      <c r="V238"/>
      <c r="W238"/>
      <c r="X238"/>
      <c r="Y238" s="171"/>
      <c r="Z238" s="272"/>
      <c r="AA238"/>
      <c r="AB238"/>
      <c r="AC238"/>
      <c r="AD238" s="320"/>
      <c r="AE238" s="271"/>
      <c r="AH238"/>
      <c r="AI238"/>
      <c r="AJ238"/>
    </row>
    <row r="239" spans="1:36" ht="13.8" customHeight="1">
      <c r="A239" t="s">
        <v>2271</v>
      </c>
      <c r="B239" s="188" t="s">
        <v>311</v>
      </c>
      <c r="C239" s="151" t="str">
        <f t="shared" ref="C239:C261" si="41">MID(A239,1,12)</f>
        <v>A.030.24.101</v>
      </c>
      <c r="D239" s="54" t="s">
        <v>1214</v>
      </c>
      <c r="E239" s="150" t="s">
        <v>352</v>
      </c>
      <c r="F239" s="153" t="str">
        <f t="shared" ref="F239:F261" si="42">MID(A239, 21,85)</f>
        <v>2.4-D (2.4-Dichlorophenoxyacetic acid)</v>
      </c>
      <c r="G239" s="277">
        <v>4.8273634000000003</v>
      </c>
      <c r="H239" s="44">
        <f t="shared" ref="H239:H261" si="43">G239</f>
        <v>4.8273634000000003</v>
      </c>
      <c r="I239"/>
      <c r="J239" s="294">
        <v>0.90107664118699993</v>
      </c>
      <c r="K239" s="44">
        <f t="shared" ref="K239:K273" si="44">J239</f>
        <v>0.90107664118699993</v>
      </c>
      <c r="L239" s="295">
        <v>4.148404352E-2</v>
      </c>
      <c r="M239" s="295">
        <v>9.9963174567000004E-2</v>
      </c>
      <c r="N239" s="295">
        <v>3.55249131E-2</v>
      </c>
      <c r="O239" s="295">
        <v>0.72410450999999998</v>
      </c>
      <c r="P239"/>
      <c r="Q239" s="212">
        <v>72.940397000000004</v>
      </c>
      <c r="R239"/>
      <c r="S239" s="156">
        <v>0.10333315</v>
      </c>
      <c r="T239" s="156">
        <v>9.5092599E-2</v>
      </c>
      <c r="U239" s="156">
        <v>4.0612634999999996E-3</v>
      </c>
      <c r="V239" s="156">
        <v>4.1792901999999996E-3</v>
      </c>
      <c r="W239"/>
      <c r="X239" s="155">
        <v>2.5000437E-4</v>
      </c>
      <c r="Y239" s="172" t="s">
        <v>412</v>
      </c>
      <c r="Z239" s="271" t="s">
        <v>2272</v>
      </c>
      <c r="AA239"/>
      <c r="AB239"/>
      <c r="AC239"/>
      <c r="AD239" s="320"/>
      <c r="AE239" s="271"/>
      <c r="AH239"/>
      <c r="AI239"/>
      <c r="AJ239"/>
    </row>
    <row r="240" spans="1:36" ht="13.8" customHeight="1">
      <c r="A240" t="s">
        <v>2273</v>
      </c>
      <c r="B240" s="188" t="s">
        <v>311</v>
      </c>
      <c r="C240" s="151" t="str">
        <f t="shared" si="41"/>
        <v>A.030.24.102</v>
      </c>
      <c r="D240" s="54" t="s">
        <v>1214</v>
      </c>
      <c r="E240" s="150" t="s">
        <v>352</v>
      </c>
      <c r="F240" s="153" t="str">
        <f t="shared" si="42"/>
        <v>2.4.5-T (2.4.5-Trichlorophenoxyacetic acid)</v>
      </c>
      <c r="G240" s="277">
        <v>5.6251864666666664</v>
      </c>
      <c r="H240" s="44">
        <f t="shared" si="43"/>
        <v>5.6251864666666664</v>
      </c>
      <c r="I240"/>
      <c r="J240" s="294">
        <v>1.0165537444079999</v>
      </c>
      <c r="K240" s="44">
        <f t="shared" si="44"/>
        <v>1.0165537444079999</v>
      </c>
      <c r="L240" s="295">
        <v>3.9437653630000007E-2</v>
      </c>
      <c r="M240" s="295">
        <v>7.1794790077999993E-2</v>
      </c>
      <c r="N240" s="295">
        <v>6.1543330700000003E-2</v>
      </c>
      <c r="O240" s="295">
        <v>0.84377796999999999</v>
      </c>
      <c r="P240"/>
      <c r="Q240" s="212">
        <v>90.228249000000005</v>
      </c>
      <c r="R240"/>
      <c r="S240" s="156">
        <v>0.10821219</v>
      </c>
      <c r="T240" s="156">
        <v>9.9090434000000005E-2</v>
      </c>
      <c r="U240" s="156">
        <v>4.5159459000000002E-3</v>
      </c>
      <c r="V240" s="156">
        <v>4.6058106000000003E-3</v>
      </c>
      <c r="W240"/>
      <c r="X240" s="155">
        <v>2.8082325000000001E-4</v>
      </c>
      <c r="Y240" s="172" t="s">
        <v>412</v>
      </c>
      <c r="Z240" s="271" t="s">
        <v>2274</v>
      </c>
      <c r="AA240"/>
      <c r="AB240"/>
      <c r="AC240"/>
      <c r="AD240" s="320"/>
      <c r="AE240" s="271"/>
      <c r="AH240"/>
      <c r="AI240"/>
      <c r="AJ240"/>
    </row>
    <row r="241" spans="1:36" ht="13.8" customHeight="1">
      <c r="A241" t="s">
        <v>2275</v>
      </c>
      <c r="B241" s="188" t="s">
        <v>311</v>
      </c>
      <c r="C241" s="151" t="str">
        <f t="shared" si="41"/>
        <v>A.030.24.103</v>
      </c>
      <c r="D241" s="54" t="s">
        <v>1214</v>
      </c>
      <c r="E241" s="150" t="s">
        <v>352</v>
      </c>
      <c r="F241" s="153" t="str">
        <f t="shared" si="42"/>
        <v>Alachlor (2-Chloro-N-(2.6-diethylphenyl)-N-(methoxymethyl)acetamide)</v>
      </c>
      <c r="G241" s="277">
        <v>10.770477333333334</v>
      </c>
      <c r="H241" s="44">
        <f t="shared" si="43"/>
        <v>10.770477333333334</v>
      </c>
      <c r="I241"/>
      <c r="J241" s="294">
        <v>2.0080305279070001</v>
      </c>
      <c r="K241" s="44">
        <f t="shared" si="44"/>
        <v>2.0080305279070001</v>
      </c>
      <c r="L241" s="295">
        <v>8.3860844929999998E-2</v>
      </c>
      <c r="M241" s="295">
        <v>0.18406579627700001</v>
      </c>
      <c r="N241" s="295">
        <v>0.12453228670000001</v>
      </c>
      <c r="O241" s="295">
        <v>1.6155716</v>
      </c>
      <c r="P241"/>
      <c r="Q241" s="212">
        <v>171.34316999999999</v>
      </c>
      <c r="R241"/>
      <c r="S241" s="156">
        <v>0.21949811</v>
      </c>
      <c r="T241" s="156">
        <v>0.20214359000000001</v>
      </c>
      <c r="U241" s="156">
        <v>8.8755857000000007E-3</v>
      </c>
      <c r="V241" s="156">
        <v>8.4789349999999999E-3</v>
      </c>
      <c r="W241"/>
      <c r="X241" s="155">
        <v>5.4945117999999999E-4</v>
      </c>
      <c r="Y241" s="172" t="s">
        <v>413</v>
      </c>
      <c r="Z241" s="271" t="s">
        <v>2276</v>
      </c>
      <c r="AA241"/>
      <c r="AB241"/>
      <c r="AC241"/>
      <c r="AD241" s="320"/>
      <c r="AE241" s="271"/>
      <c r="AH241"/>
      <c r="AI241"/>
      <c r="AJ241"/>
    </row>
    <row r="242" spans="1:36" ht="13.8" customHeight="1">
      <c r="A242" t="s">
        <v>2277</v>
      </c>
      <c r="B242" s="188" t="s">
        <v>311</v>
      </c>
      <c r="C242" s="151" t="str">
        <f t="shared" si="41"/>
        <v>A.030.24.104</v>
      </c>
      <c r="D242" s="54" t="s">
        <v>1214</v>
      </c>
      <c r="E242" s="150" t="s">
        <v>352</v>
      </c>
      <c r="F242" s="153" t="str">
        <f t="shared" si="42"/>
        <v>Bentazone (3-isopropyl-2.1.3-benzothiadiazine-4-one-2.2-dioxide)</v>
      </c>
      <c r="G242" s="277">
        <v>17.310104000000003</v>
      </c>
      <c r="H242" s="44">
        <f t="shared" si="43"/>
        <v>17.310104000000003</v>
      </c>
      <c r="I242"/>
      <c r="J242" s="294">
        <v>3.3457728543389997</v>
      </c>
      <c r="K242" s="44">
        <f t="shared" si="44"/>
        <v>3.3457728543389997</v>
      </c>
      <c r="L242" s="295">
        <v>0.15843195900000001</v>
      </c>
      <c r="M242" s="295">
        <v>0.41914664523899997</v>
      </c>
      <c r="N242" s="295">
        <v>0.1716786501</v>
      </c>
      <c r="O242" s="295">
        <v>2.5965156</v>
      </c>
      <c r="P242"/>
      <c r="Q242" s="212">
        <v>264.89621</v>
      </c>
      <c r="R242"/>
      <c r="S242" s="156">
        <v>0.38602927999999997</v>
      </c>
      <c r="T242" s="156">
        <v>0.35741023</v>
      </c>
      <c r="U242" s="156">
        <v>1.4865275000000001E-2</v>
      </c>
      <c r="V242" s="156">
        <v>1.3753774E-2</v>
      </c>
      <c r="W242"/>
      <c r="X242" s="155">
        <v>9.1283740000000003E-4</v>
      </c>
      <c r="Y242" s="172" t="s">
        <v>414</v>
      </c>
      <c r="Z242" s="271" t="s">
        <v>2278</v>
      </c>
      <c r="AA242"/>
      <c r="AB242"/>
      <c r="AC242"/>
      <c r="AD242" s="320"/>
      <c r="AE242" s="271"/>
      <c r="AH242"/>
      <c r="AI242"/>
      <c r="AJ242"/>
    </row>
    <row r="243" spans="1:36" ht="13.8" customHeight="1">
      <c r="A243" t="s">
        <v>2279</v>
      </c>
      <c r="B243" s="188" t="s">
        <v>311</v>
      </c>
      <c r="C243" s="151" t="str">
        <f t="shared" si="41"/>
        <v>A.030.24.105</v>
      </c>
      <c r="D243" s="54" t="s">
        <v>1214</v>
      </c>
      <c r="E243" s="150" t="s">
        <v>352</v>
      </c>
      <c r="F243" s="153" t="str">
        <f t="shared" si="42"/>
        <v>Butylate (Butylated hydroxytoluene 2.6-Di-tert-butyl-4-methylphenol)</v>
      </c>
      <c r="G243" s="277">
        <v>4.9333942000000004</v>
      </c>
      <c r="H243" s="44">
        <f t="shared" si="43"/>
        <v>4.9333942000000004</v>
      </c>
      <c r="I243"/>
      <c r="J243" s="294">
        <v>0.91568037477899999</v>
      </c>
      <c r="K243" s="44">
        <f t="shared" si="44"/>
        <v>0.91568037477899999</v>
      </c>
      <c r="L243" s="295">
        <v>3.9832632940000001E-2</v>
      </c>
      <c r="M243" s="295">
        <v>8.9981831439000001E-2</v>
      </c>
      <c r="N243" s="295">
        <v>4.5856780399999998E-2</v>
      </c>
      <c r="O243" s="295">
        <v>0.74000913000000001</v>
      </c>
      <c r="P243"/>
      <c r="Q243" s="212">
        <v>76.560822999999999</v>
      </c>
      <c r="R243"/>
      <c r="S243" s="156">
        <v>0.10221796</v>
      </c>
      <c r="T243" s="156">
        <v>9.4017135000000002E-2</v>
      </c>
      <c r="U243" s="156">
        <v>4.0919325999999997E-3</v>
      </c>
      <c r="V243" s="156">
        <v>4.1088955999999998E-3</v>
      </c>
      <c r="W243"/>
      <c r="X243" s="155">
        <v>2.5275394000000002E-4</v>
      </c>
      <c r="Y243" s="172" t="s">
        <v>415</v>
      </c>
      <c r="Z243" s="271" t="s">
        <v>2280</v>
      </c>
      <c r="AA243"/>
      <c r="AB243"/>
      <c r="AC243"/>
      <c r="AD243" s="320"/>
      <c r="AE243" s="271"/>
      <c r="AH243"/>
      <c r="AI243"/>
      <c r="AJ243"/>
    </row>
    <row r="244" spans="1:36" ht="13.8" customHeight="1">
      <c r="A244" t="s">
        <v>2281</v>
      </c>
      <c r="B244" s="188" t="s">
        <v>311</v>
      </c>
      <c r="C244" s="151" t="str">
        <f t="shared" si="41"/>
        <v>A.030.24.106</v>
      </c>
      <c r="D244" s="54" t="s">
        <v>1214</v>
      </c>
      <c r="E244" s="150" t="s">
        <v>352</v>
      </c>
      <c r="F244" s="153" t="str">
        <f t="shared" si="42"/>
        <v>Chloramben (3-Amino-2.5-dichlorobenzoic acid)</v>
      </c>
      <c r="G244" s="277">
        <v>3.9861897333333336</v>
      </c>
      <c r="H244" s="44">
        <f t="shared" si="43"/>
        <v>3.9861897333333336</v>
      </c>
      <c r="I244"/>
      <c r="J244" s="294">
        <v>0.76357120838949999</v>
      </c>
      <c r="K244" s="44">
        <f t="shared" si="44"/>
        <v>0.76357120838949999</v>
      </c>
      <c r="L244" s="295">
        <v>3.1379326829999998E-2</v>
      </c>
      <c r="M244" s="295">
        <v>7.2797409259499998E-2</v>
      </c>
      <c r="N244" s="295">
        <v>6.1466012300000004E-2</v>
      </c>
      <c r="O244" s="295">
        <v>0.59792845999999999</v>
      </c>
      <c r="P244"/>
      <c r="Q244" s="212">
        <v>65.417461000000003</v>
      </c>
      <c r="R244"/>
      <c r="S244" s="156">
        <v>8.2250810999999993E-2</v>
      </c>
      <c r="T244" s="156">
        <v>7.6163824000000005E-2</v>
      </c>
      <c r="U244" s="156">
        <v>3.3095300000000002E-3</v>
      </c>
      <c r="V244" s="156">
        <v>2.7774572000000002E-3</v>
      </c>
      <c r="W244"/>
      <c r="X244" s="155">
        <v>2.0496524E-4</v>
      </c>
      <c r="Y244" s="172" t="s">
        <v>416</v>
      </c>
      <c r="Z244" s="271" t="s">
        <v>2282</v>
      </c>
      <c r="AA244"/>
      <c r="AB244"/>
      <c r="AC244"/>
      <c r="AD244" s="320"/>
      <c r="AE244" s="271"/>
      <c r="AH244"/>
      <c r="AI244"/>
      <c r="AJ244"/>
    </row>
    <row r="245" spans="1:36" ht="13.8" customHeight="1">
      <c r="A245" t="s">
        <v>2283</v>
      </c>
      <c r="B245" s="188" t="s">
        <v>311</v>
      </c>
      <c r="C245" s="151" t="str">
        <f t="shared" si="41"/>
        <v>A.030.24.107</v>
      </c>
      <c r="D245" s="54" t="s">
        <v>1214</v>
      </c>
      <c r="E245" s="150" t="s">
        <v>352</v>
      </c>
      <c r="F245" s="153" t="str">
        <f t="shared" si="42"/>
        <v>Chlorsulfuron (2-chloro-N-[(4-methoxy-6-methyl-1.3.5-triazin-2-yl)carbamoyl]benzene-1</v>
      </c>
      <c r="G245" s="277">
        <v>16.771172</v>
      </c>
      <c r="H245" s="44">
        <f t="shared" si="43"/>
        <v>16.771172</v>
      </c>
      <c r="I245"/>
      <c r="J245" s="294">
        <v>3.024328159</v>
      </c>
      <c r="K245" s="44">
        <f t="shared" si="44"/>
        <v>3.024328159</v>
      </c>
      <c r="L245" s="295">
        <v>0.1196614067</v>
      </c>
      <c r="M245" s="295">
        <v>0.22228465750000001</v>
      </c>
      <c r="N245" s="295">
        <v>0.16670629479999999</v>
      </c>
      <c r="O245" s="295">
        <v>2.5156757999999999</v>
      </c>
      <c r="P245"/>
      <c r="Q245" s="212">
        <v>266.13997999999998</v>
      </c>
      <c r="R245"/>
      <c r="S245" s="156">
        <v>0.32507164</v>
      </c>
      <c r="T245" s="156">
        <v>0.29749831999999998</v>
      </c>
      <c r="U245" s="156">
        <v>1.3502428E-2</v>
      </c>
      <c r="V245" s="156">
        <v>1.4070882E-2</v>
      </c>
      <c r="W245"/>
      <c r="X245" s="155">
        <v>8.3880890999999996E-4</v>
      </c>
      <c r="Y245" s="172" t="s">
        <v>417</v>
      </c>
      <c r="Z245" s="271" t="s">
        <v>2284</v>
      </c>
      <c r="AA245"/>
      <c r="AB245"/>
      <c r="AC245"/>
      <c r="AD245" s="320"/>
      <c r="AE245" s="271"/>
      <c r="AH245"/>
      <c r="AI245"/>
      <c r="AJ245"/>
    </row>
    <row r="246" spans="1:36" ht="13.8" customHeight="1">
      <c r="A246" t="s">
        <v>2285</v>
      </c>
      <c r="B246" s="188" t="s">
        <v>311</v>
      </c>
      <c r="C246" s="151" t="str">
        <f t="shared" si="41"/>
        <v>A.030.24.108</v>
      </c>
      <c r="D246" s="54" t="s">
        <v>1214</v>
      </c>
      <c r="E246" s="150" t="s">
        <v>352</v>
      </c>
      <c r="F246" s="153" t="str">
        <f t="shared" si="42"/>
        <v>Cyanazine (2-[[4-Chloro-6-(ethylamino)-1.3.5-triazin-2-yl]amino]-2-methylpropanenitri</v>
      </c>
      <c r="G246" s="277">
        <v>6.9991846666666664</v>
      </c>
      <c r="H246" s="44">
        <f t="shared" si="43"/>
        <v>6.9991846666666664</v>
      </c>
      <c r="I246"/>
      <c r="J246" s="294">
        <v>1.3276320473149998</v>
      </c>
      <c r="K246" s="44">
        <f t="shared" si="44"/>
        <v>1.3276320473149998</v>
      </c>
      <c r="L246" s="295">
        <v>6.2261814169999999E-2</v>
      </c>
      <c r="M246" s="295">
        <v>0.15759495934499998</v>
      </c>
      <c r="N246" s="295">
        <v>5.7897573799999998E-2</v>
      </c>
      <c r="O246" s="295">
        <v>1.0498776999999999</v>
      </c>
      <c r="P246"/>
      <c r="Q246" s="212">
        <v>106.03831</v>
      </c>
      <c r="R246"/>
      <c r="S246" s="156">
        <v>0.15309664000000001</v>
      </c>
      <c r="T246" s="156">
        <v>0.14127976</v>
      </c>
      <c r="U246" s="156">
        <v>5.9511340000000003E-3</v>
      </c>
      <c r="V246" s="156">
        <v>5.8657413000000004E-3</v>
      </c>
      <c r="W246"/>
      <c r="X246" s="155">
        <v>3.6581012E-4</v>
      </c>
      <c r="Y246" s="172" t="s">
        <v>418</v>
      </c>
      <c r="Z246" s="271" t="s">
        <v>2286</v>
      </c>
      <c r="AA246"/>
      <c r="AB246"/>
      <c r="AC246"/>
      <c r="AD246" s="320"/>
      <c r="AE246" s="271"/>
      <c r="AH246"/>
      <c r="AI246"/>
      <c r="AJ246"/>
    </row>
    <row r="247" spans="1:36" ht="13.8" customHeight="1">
      <c r="A247" t="s">
        <v>2287</v>
      </c>
      <c r="B247" s="188" t="s">
        <v>311</v>
      </c>
      <c r="C247" s="151" t="str">
        <f t="shared" si="41"/>
        <v>A.030.24.109</v>
      </c>
      <c r="D247" s="54" t="s">
        <v>1214</v>
      </c>
      <c r="E247" s="150" t="s">
        <v>352</v>
      </c>
      <c r="F247" s="153" t="str">
        <f t="shared" si="42"/>
        <v>Dicamba (3.6-Dichloro-2-methoxybenzoic acid)</v>
      </c>
      <c r="G247" s="277">
        <v>10.365921333333333</v>
      </c>
      <c r="H247" s="44">
        <f t="shared" si="43"/>
        <v>10.365921333333333</v>
      </c>
      <c r="I247"/>
      <c r="J247" s="294">
        <v>1.9014378020099998</v>
      </c>
      <c r="K247" s="44">
        <f t="shared" si="44"/>
        <v>1.9014378020099998</v>
      </c>
      <c r="L247" s="295">
        <v>7.270314977999999E-2</v>
      </c>
      <c r="M247" s="295">
        <v>0.13678629752999999</v>
      </c>
      <c r="N247" s="295">
        <v>0.13706015470000002</v>
      </c>
      <c r="O247" s="295">
        <v>1.5548881999999999</v>
      </c>
      <c r="P247"/>
      <c r="Q247" s="212">
        <v>169.48912999999999</v>
      </c>
      <c r="R247"/>
      <c r="S247" s="156">
        <v>0.2002496</v>
      </c>
      <c r="T247" s="156">
        <v>0.18395923</v>
      </c>
      <c r="U247" s="156">
        <v>8.3465134E-3</v>
      </c>
      <c r="V247" s="156">
        <v>7.9438580999999994E-3</v>
      </c>
      <c r="W247"/>
      <c r="X247" s="155">
        <v>5.1930002000000002E-4</v>
      </c>
      <c r="Y247" s="172" t="s">
        <v>416</v>
      </c>
      <c r="Z247" s="271" t="s">
        <v>2288</v>
      </c>
      <c r="AA247"/>
      <c r="AB247"/>
      <c r="AC247"/>
      <c r="AD247" s="320"/>
      <c r="AE247" s="271"/>
      <c r="AH247"/>
      <c r="AI247" s="51"/>
      <c r="AJ247" s="51"/>
    </row>
    <row r="248" spans="1:36" ht="13.8" customHeight="1">
      <c r="A248" t="s">
        <v>2289</v>
      </c>
      <c r="B248" s="188" t="s">
        <v>311</v>
      </c>
      <c r="C248" s="151" t="str">
        <f t="shared" si="41"/>
        <v>A.030.24.110</v>
      </c>
      <c r="D248" s="54" t="s">
        <v>1214</v>
      </c>
      <c r="E248" s="150" t="s">
        <v>352</v>
      </c>
      <c r="F248" s="153" t="str">
        <f t="shared" si="42"/>
        <v>Dinoseb (2-(Butan-2-yl)-4.6-dinitrophenol)</v>
      </c>
      <c r="G248" s="277">
        <v>3.5439052666666666</v>
      </c>
      <c r="H248" s="44">
        <f t="shared" si="43"/>
        <v>3.5439052666666666</v>
      </c>
      <c r="I248"/>
      <c r="J248" s="294">
        <v>0.67017173326199997</v>
      </c>
      <c r="K248" s="44">
        <f t="shared" si="44"/>
        <v>0.67017173326199997</v>
      </c>
      <c r="L248" s="295">
        <v>3.5158984840000004E-2</v>
      </c>
      <c r="M248" s="295">
        <v>9.5607336451999994E-2</v>
      </c>
      <c r="N248" s="295">
        <v>7.819621970000001E-3</v>
      </c>
      <c r="O248" s="295">
        <v>0.53158578999999995</v>
      </c>
      <c r="P248"/>
      <c r="Q248" s="212">
        <v>49.743406</v>
      </c>
      <c r="R248"/>
      <c r="S248" s="156">
        <v>8.2049200000000003E-2</v>
      </c>
      <c r="T248" s="156">
        <v>7.5578445999999994E-2</v>
      </c>
      <c r="U248" s="156">
        <v>3.0882132999999999E-3</v>
      </c>
      <c r="V248" s="156">
        <v>3.3825411999999998E-3</v>
      </c>
      <c r="W248"/>
      <c r="X248" s="155">
        <v>1.8851417999999999E-4</v>
      </c>
      <c r="Y248" s="172" t="s">
        <v>419</v>
      </c>
      <c r="Z248" s="271" t="s">
        <v>2290</v>
      </c>
      <c r="AA248"/>
      <c r="AB248"/>
      <c r="AC248"/>
      <c r="AD248" s="320"/>
      <c r="AE248" s="271"/>
      <c r="AH248"/>
      <c r="AI248"/>
      <c r="AJ248"/>
    </row>
    <row r="249" spans="1:36" ht="13.8" customHeight="1">
      <c r="A249" t="s">
        <v>2291</v>
      </c>
      <c r="B249" s="188" t="s">
        <v>311</v>
      </c>
      <c r="C249" s="151" t="str">
        <f t="shared" si="41"/>
        <v>A.030.24.111</v>
      </c>
      <c r="D249" s="54" t="s">
        <v>1214</v>
      </c>
      <c r="E249" s="150" t="s">
        <v>352</v>
      </c>
      <c r="F249" s="153" t="str">
        <f t="shared" si="42"/>
        <v>Diquat (6.7-dihydrodipyrido[1.2-a:2'.1'-c]pyrazine-5.8-diium dibromide)</v>
      </c>
      <c r="G249" s="277">
        <v>19.26190866666667</v>
      </c>
      <c r="H249" s="44">
        <f t="shared" si="43"/>
        <v>19.26190866666667</v>
      </c>
      <c r="I249"/>
      <c r="J249" s="294">
        <v>3.381554279285</v>
      </c>
      <c r="K249" s="44">
        <f t="shared" si="44"/>
        <v>3.381554279285</v>
      </c>
      <c r="L249" s="295">
        <v>0.12976259439999999</v>
      </c>
      <c r="M249" s="295">
        <v>0.207028563985</v>
      </c>
      <c r="N249" s="295">
        <v>0.15547682090000001</v>
      </c>
      <c r="O249" s="295">
        <v>2.8892863000000002</v>
      </c>
      <c r="P249"/>
      <c r="Q249" s="212">
        <v>302.89418999999998</v>
      </c>
      <c r="R249"/>
      <c r="S249" s="156">
        <v>0.36103870999999998</v>
      </c>
      <c r="T249" s="156">
        <v>0.32861380000000001</v>
      </c>
      <c r="U249" s="156">
        <v>1.5267242E-2</v>
      </c>
      <c r="V249" s="156">
        <v>1.7157664E-2</v>
      </c>
      <c r="W249"/>
      <c r="X249" s="155">
        <v>9.5034681000000004E-4</v>
      </c>
      <c r="Y249" s="172" t="s">
        <v>420</v>
      </c>
      <c r="Z249" s="271" t="s">
        <v>2292</v>
      </c>
      <c r="AA249"/>
      <c r="AB249"/>
      <c r="AC249"/>
      <c r="AD249" s="320"/>
      <c r="AE249" s="271"/>
      <c r="AH249" s="51"/>
      <c r="AI249"/>
      <c r="AJ249"/>
    </row>
    <row r="250" spans="1:36" ht="13.8" customHeight="1">
      <c r="A250" t="s">
        <v>2293</v>
      </c>
      <c r="B250" s="188" t="s">
        <v>311</v>
      </c>
      <c r="C250" s="151" t="str">
        <f t="shared" si="41"/>
        <v>A.030.24.112</v>
      </c>
      <c r="D250" s="54" t="s">
        <v>1214</v>
      </c>
      <c r="E250" s="150" t="s">
        <v>352</v>
      </c>
      <c r="F250" s="153" t="str">
        <f t="shared" si="42"/>
        <v>Diuron  DCMU (3-(3.4-dichlorophenyl)-1.1-dimethylurea)</v>
      </c>
      <c r="G250" s="277">
        <v>8.0396066666666659</v>
      </c>
      <c r="H250" s="44">
        <f t="shared" si="43"/>
        <v>8.0396066666666659</v>
      </c>
      <c r="I250"/>
      <c r="J250" s="294">
        <v>1.5037394598639999</v>
      </c>
      <c r="K250" s="44">
        <f t="shared" si="44"/>
        <v>1.5037394598639999</v>
      </c>
      <c r="L250" s="295">
        <v>5.8355231229999999E-2</v>
      </c>
      <c r="M250" s="295">
        <v>0.11931485603400001</v>
      </c>
      <c r="N250" s="295">
        <v>0.12012837260000001</v>
      </c>
      <c r="O250" s="295">
        <v>1.2059409999999999</v>
      </c>
      <c r="P250"/>
      <c r="Q250" s="212">
        <v>132.79025999999999</v>
      </c>
      <c r="R250"/>
      <c r="S250" s="156">
        <v>0.15862340999999999</v>
      </c>
      <c r="T250" s="156">
        <v>0.14628384999999999</v>
      </c>
      <c r="U250" s="156">
        <v>6.5397390000000001E-3</v>
      </c>
      <c r="V250" s="156">
        <v>5.7998142000000004E-3</v>
      </c>
      <c r="W250"/>
      <c r="X250" s="155">
        <v>4.064475E-4</v>
      </c>
      <c r="Y250" s="172" t="s">
        <v>421</v>
      </c>
      <c r="Z250" s="271" t="s">
        <v>2294</v>
      </c>
      <c r="AA250"/>
      <c r="AB250"/>
      <c r="AC250"/>
      <c r="AD250" s="320"/>
      <c r="AE250" s="271"/>
      <c r="AH250"/>
      <c r="AI250"/>
      <c r="AJ250"/>
    </row>
    <row r="251" spans="1:36" ht="13.8" customHeight="1">
      <c r="A251" t="s">
        <v>584</v>
      </c>
      <c r="B251" s="188" t="s">
        <v>311</v>
      </c>
      <c r="C251" s="151" t="str">
        <f t="shared" si="41"/>
        <v>A.030.24.113</v>
      </c>
      <c r="D251" s="54" t="s">
        <v>1214</v>
      </c>
      <c r="E251" s="150" t="s">
        <v>352</v>
      </c>
      <c r="F251" s="153" t="str">
        <f t="shared" si="42"/>
        <v>EPTC ( S-Ethyl dipropylthiocarbamate)</v>
      </c>
      <c r="G251" s="277">
        <v>7.6174953333333342</v>
      </c>
      <c r="H251" s="44">
        <f t="shared" si="43"/>
        <v>7.6174953333333342</v>
      </c>
      <c r="I251"/>
      <c r="J251" s="294">
        <v>1.4301144293450001</v>
      </c>
      <c r="K251" s="44">
        <f t="shared" si="44"/>
        <v>1.4301144293450001</v>
      </c>
      <c r="L251" s="295">
        <v>5.9574198320000001E-2</v>
      </c>
      <c r="M251" s="295">
        <v>0.132884386425</v>
      </c>
      <c r="N251" s="295">
        <v>9.5031544600000004E-2</v>
      </c>
      <c r="O251" s="295">
        <v>1.1426243</v>
      </c>
      <c r="P251"/>
      <c r="Q251" s="212">
        <v>122.05938</v>
      </c>
      <c r="R251"/>
      <c r="S251" s="156">
        <v>0.15585678</v>
      </c>
      <c r="T251" s="156">
        <v>0.14373419000000001</v>
      </c>
      <c r="U251" s="156">
        <v>6.2913492E-3</v>
      </c>
      <c r="V251" s="156">
        <v>5.8312501999999997E-3</v>
      </c>
      <c r="W251"/>
      <c r="X251" s="155">
        <v>3.8947814E-4</v>
      </c>
      <c r="Y251" s="172" t="s">
        <v>422</v>
      </c>
      <c r="Z251" s="271" t="s">
        <v>2295</v>
      </c>
      <c r="AA251"/>
      <c r="AB251"/>
      <c r="AC251"/>
      <c r="AD251" s="320"/>
      <c r="AE251" s="271"/>
      <c r="AH251"/>
      <c r="AI251"/>
      <c r="AJ251"/>
    </row>
    <row r="252" spans="1:36" ht="13.8" customHeight="1">
      <c r="A252" t="s">
        <v>585</v>
      </c>
      <c r="B252" s="188" t="s">
        <v>311</v>
      </c>
      <c r="C252" s="151" t="str">
        <f t="shared" si="41"/>
        <v>A.030.24.114</v>
      </c>
      <c r="D252" s="54" t="s">
        <v>1214</v>
      </c>
      <c r="E252" s="150" t="s">
        <v>352</v>
      </c>
      <c r="F252" s="153" t="str">
        <f t="shared" si="42"/>
        <v>Fluazifop-butyl ( (2R)-2-(4-([5-(trifluoromethyl)-2-pyridyl]oxy)phenoxy)propanoic aci</v>
      </c>
      <c r="G252" s="277">
        <v>28.171264666666669</v>
      </c>
      <c r="H252" s="44">
        <f t="shared" si="43"/>
        <v>28.171264666666669</v>
      </c>
      <c r="I252"/>
      <c r="J252" s="294">
        <v>5.4826563911920001</v>
      </c>
      <c r="K252" s="44">
        <f t="shared" si="44"/>
        <v>5.4826563911920001</v>
      </c>
      <c r="L252" s="295">
        <v>0.19157665528000001</v>
      </c>
      <c r="M252" s="295">
        <v>0.39384303191199993</v>
      </c>
      <c r="N252" s="295">
        <v>0.671547004</v>
      </c>
      <c r="O252" s="295">
        <v>4.2256897000000002</v>
      </c>
      <c r="P252"/>
      <c r="Q252" s="212">
        <v>503.10311000000002</v>
      </c>
      <c r="R252"/>
      <c r="S252" s="156">
        <v>0.54561563999999996</v>
      </c>
      <c r="T252" s="156">
        <v>0.50793312000000002</v>
      </c>
      <c r="U252" s="156">
        <v>2.2825588000000001E-2</v>
      </c>
      <c r="V252" s="156">
        <v>1.4856941E-2</v>
      </c>
      <c r="W252"/>
      <c r="X252" s="155">
        <v>1.4255583E-3</v>
      </c>
      <c r="Y252" s="172" t="s">
        <v>423</v>
      </c>
      <c r="Z252" s="271" t="s">
        <v>2296</v>
      </c>
      <c r="AA252"/>
      <c r="AB252"/>
      <c r="AC252"/>
      <c r="AD252" s="320"/>
      <c r="AE252" s="271"/>
      <c r="AH252"/>
      <c r="AI252"/>
      <c r="AJ252"/>
    </row>
    <row r="253" spans="1:36" ht="13.8" customHeight="1">
      <c r="A253" t="s">
        <v>586</v>
      </c>
      <c r="B253" s="188" t="s">
        <v>311</v>
      </c>
      <c r="C253" s="151" t="str">
        <f t="shared" si="41"/>
        <v>A.030.24.115</v>
      </c>
      <c r="D253" s="54" t="s">
        <v>1214</v>
      </c>
      <c r="E253" s="150" t="s">
        <v>352</v>
      </c>
      <c r="F253" s="153" t="str">
        <f t="shared" si="42"/>
        <v>Fluometuron (N,N-Dimethyl-N'-[3-(trifluoromethyl)phenyl]urea)</v>
      </c>
      <c r="G253" s="277">
        <v>11.253516666666668</v>
      </c>
      <c r="H253" s="44">
        <f t="shared" si="43"/>
        <v>11.253516666666668</v>
      </c>
      <c r="I253"/>
      <c r="J253" s="294">
        <v>2.084123739652</v>
      </c>
      <c r="K253" s="44">
        <f t="shared" si="44"/>
        <v>2.084123739652</v>
      </c>
      <c r="L253" s="295">
        <v>8.3468811499999976E-2</v>
      </c>
      <c r="M253" s="295">
        <v>0.17172652155200002</v>
      </c>
      <c r="N253" s="295">
        <v>0.14090090660000001</v>
      </c>
      <c r="O253" s="295">
        <v>1.6880275</v>
      </c>
      <c r="P253"/>
      <c r="Q253" s="212">
        <v>181.65779000000001</v>
      </c>
      <c r="R253"/>
      <c r="S253" s="156">
        <v>0.22369812</v>
      </c>
      <c r="T253" s="156">
        <v>0.20581993000000001</v>
      </c>
      <c r="U253" s="156">
        <v>9.1740308E-3</v>
      </c>
      <c r="V253" s="156">
        <v>8.7041624999999994E-3</v>
      </c>
      <c r="W253"/>
      <c r="X253" s="155">
        <v>5.6929867000000002E-4</v>
      </c>
      <c r="Y253" s="172" t="s">
        <v>421</v>
      </c>
      <c r="Z253" s="271" t="s">
        <v>2297</v>
      </c>
      <c r="AA253"/>
      <c r="AB253"/>
      <c r="AC253"/>
      <c r="AD253" s="320"/>
      <c r="AE253" s="271"/>
      <c r="AH253"/>
      <c r="AI253"/>
      <c r="AJ253"/>
    </row>
    <row r="254" spans="1:36" ht="13.8" customHeight="1">
      <c r="A254" t="s">
        <v>587</v>
      </c>
      <c r="B254" s="188" t="s">
        <v>311</v>
      </c>
      <c r="C254" s="151" t="str">
        <f t="shared" si="41"/>
        <v>A.030.24.116</v>
      </c>
      <c r="D254" s="54" t="s">
        <v>1214</v>
      </c>
      <c r="E254" s="150" t="s">
        <v>352</v>
      </c>
      <c r="F254" s="153" t="str">
        <f t="shared" si="42"/>
        <v>Glyphosate (N-(Phosphonomethyl)glycine)</v>
      </c>
      <c r="G254" s="277">
        <v>19.353903333333335</v>
      </c>
      <c r="H254" s="44">
        <f t="shared" si="43"/>
        <v>19.353903333333335</v>
      </c>
      <c r="I254"/>
      <c r="J254" s="294">
        <v>3.5757278767509999</v>
      </c>
      <c r="K254" s="44">
        <f t="shared" si="44"/>
        <v>3.5757278767509999</v>
      </c>
      <c r="L254" s="295">
        <v>0.12838568774</v>
      </c>
      <c r="M254" s="295">
        <v>0.226701361711</v>
      </c>
      <c r="N254" s="295">
        <v>0.31755532729999997</v>
      </c>
      <c r="O254" s="295">
        <v>2.9030855</v>
      </c>
      <c r="P254"/>
      <c r="Q254" s="212">
        <v>326.91370999999998</v>
      </c>
      <c r="R254"/>
      <c r="S254" s="156">
        <v>0.36531872999999998</v>
      </c>
      <c r="T254" s="156">
        <v>0.33628845000000002</v>
      </c>
      <c r="U254" s="156">
        <v>1.5450101000000001E-2</v>
      </c>
      <c r="V254" s="156">
        <v>1.3580185E-2</v>
      </c>
      <c r="W254"/>
      <c r="X254" s="155">
        <v>9.6426005E-4</v>
      </c>
      <c r="Y254" s="172" t="s">
        <v>424</v>
      </c>
      <c r="Z254" s="271" t="s">
        <v>2298</v>
      </c>
      <c r="AA254"/>
      <c r="AB254"/>
      <c r="AC254"/>
      <c r="AD254" s="320"/>
      <c r="AE254" s="271"/>
      <c r="AH254"/>
      <c r="AI254"/>
      <c r="AJ254"/>
    </row>
    <row r="255" spans="1:36" ht="13.8" customHeight="1">
      <c r="A255" t="s">
        <v>2299</v>
      </c>
      <c r="B255" s="188" t="s">
        <v>311</v>
      </c>
      <c r="C255" s="151" t="str">
        <f t="shared" si="41"/>
        <v>A.030.24.117</v>
      </c>
      <c r="D255" s="54" t="s">
        <v>1214</v>
      </c>
      <c r="E255" s="150" t="s">
        <v>352</v>
      </c>
      <c r="F255" s="153" t="str">
        <f t="shared" si="42"/>
        <v>Linuron (3-(3.4-dichlorophenyl)-1-methoxy-1-methylurea)</v>
      </c>
      <c r="G255" s="277">
        <v>8.4561799999999998</v>
      </c>
      <c r="H255" s="44">
        <f t="shared" si="43"/>
        <v>8.4561799999999998</v>
      </c>
      <c r="I255"/>
      <c r="J255" s="294">
        <v>1.586924184968</v>
      </c>
      <c r="K255" s="44">
        <f t="shared" si="44"/>
        <v>1.586924184968</v>
      </c>
      <c r="L255" s="295">
        <v>6.2555668130000006E-2</v>
      </c>
      <c r="M255" s="295">
        <v>0.13153544523800001</v>
      </c>
      <c r="N255" s="295">
        <v>0.1244060716</v>
      </c>
      <c r="O255" s="295">
        <v>1.268427</v>
      </c>
      <c r="P255"/>
      <c r="Q255" s="212">
        <v>139.07686000000001</v>
      </c>
      <c r="R255"/>
      <c r="S255" s="156">
        <v>0.16847915999999999</v>
      </c>
      <c r="T255" s="156">
        <v>0.15545241000000001</v>
      </c>
      <c r="U255" s="156">
        <v>6.9079416000000001E-3</v>
      </c>
      <c r="V255" s="156">
        <v>6.1188092000000003E-3</v>
      </c>
      <c r="W255"/>
      <c r="X255" s="155">
        <v>4.2894907999999998E-4</v>
      </c>
      <c r="Y255" s="172" t="s">
        <v>421</v>
      </c>
      <c r="Z255" s="271" t="s">
        <v>2300</v>
      </c>
      <c r="AA255"/>
      <c r="AB255"/>
      <c r="AC255"/>
      <c r="AD255" s="320"/>
      <c r="AE255" s="271"/>
      <c r="AH255"/>
      <c r="AI255"/>
      <c r="AJ255"/>
    </row>
    <row r="256" spans="1:36" ht="13.8" customHeight="1">
      <c r="A256" t="s">
        <v>588</v>
      </c>
      <c r="B256" s="188" t="s">
        <v>311</v>
      </c>
      <c r="C256" s="151" t="str">
        <f t="shared" si="41"/>
        <v>A.030.24.118</v>
      </c>
      <c r="D256" s="54" t="s">
        <v>1214</v>
      </c>
      <c r="E256" s="150" t="s">
        <v>352</v>
      </c>
      <c r="F256" s="153" t="str">
        <f t="shared" si="42"/>
        <v>MCPA (2-methyl-4-chlorophenoxyacetic acid)</v>
      </c>
      <c r="G256" s="277">
        <v>5.9006419333333335</v>
      </c>
      <c r="H256" s="44">
        <f t="shared" si="43"/>
        <v>5.9006419333333335</v>
      </c>
      <c r="I256"/>
      <c r="J256" s="294">
        <v>1.1108149049539999</v>
      </c>
      <c r="K256" s="44">
        <f t="shared" si="44"/>
        <v>1.1108149049539999</v>
      </c>
      <c r="L256" s="295">
        <v>5.2349823399999995E-2</v>
      </c>
      <c r="M256" s="295">
        <v>0.13093321895400001</v>
      </c>
      <c r="N256" s="295">
        <v>4.2435572599999999E-2</v>
      </c>
      <c r="O256" s="295">
        <v>0.88509629000000001</v>
      </c>
      <c r="P256"/>
      <c r="Q256" s="212">
        <v>88.564381999999995</v>
      </c>
      <c r="R256"/>
      <c r="S256" s="156">
        <v>0.12865029</v>
      </c>
      <c r="T256" s="156">
        <v>0.11854881</v>
      </c>
      <c r="U256" s="156">
        <v>5.0069221000000001E-3</v>
      </c>
      <c r="V256" s="156">
        <v>5.0945618000000003E-3</v>
      </c>
      <c r="W256"/>
      <c r="X256" s="155">
        <v>3.0772976999999998E-4</v>
      </c>
      <c r="Y256" s="172" t="s">
        <v>412</v>
      </c>
      <c r="Z256" s="271" t="s">
        <v>2301</v>
      </c>
      <c r="AA256"/>
      <c r="AB256"/>
      <c r="AC256"/>
      <c r="AD256" s="320"/>
      <c r="AE256" s="271"/>
      <c r="AH256"/>
      <c r="AI256"/>
      <c r="AJ256"/>
    </row>
    <row r="257" spans="1:36" ht="13.8" customHeight="1">
      <c r="A257" t="s">
        <v>589</v>
      </c>
      <c r="B257" s="188" t="s">
        <v>311</v>
      </c>
      <c r="C257" s="151" t="str">
        <f t="shared" si="41"/>
        <v>A.030.24.119</v>
      </c>
      <c r="D257" s="54" t="s">
        <v>1214</v>
      </c>
      <c r="E257" s="150" t="s">
        <v>352</v>
      </c>
      <c r="F257" s="153" t="str">
        <f t="shared" si="42"/>
        <v>Metolachlor ((RS)-2-Chloro-N-(2-ethyl-6-methyl-phenyl)-N-(1-methoxypropan-2-yl)acetam</v>
      </c>
      <c r="G257" s="277">
        <v>10.832427333333333</v>
      </c>
      <c r="H257" s="44">
        <f t="shared" si="43"/>
        <v>10.832427333333333</v>
      </c>
      <c r="I257"/>
      <c r="J257" s="294">
        <v>2.0263649947819999</v>
      </c>
      <c r="K257" s="44">
        <f t="shared" si="44"/>
        <v>2.0263649947819999</v>
      </c>
      <c r="L257" s="295">
        <v>8.747018241E-2</v>
      </c>
      <c r="M257" s="295">
        <v>0.20005365577200002</v>
      </c>
      <c r="N257" s="295">
        <v>0.1139770566</v>
      </c>
      <c r="O257" s="295">
        <v>1.6248640999999999</v>
      </c>
      <c r="P257"/>
      <c r="Q257" s="212">
        <v>169.91822999999999</v>
      </c>
      <c r="R257"/>
      <c r="S257" s="156">
        <v>0.22490393</v>
      </c>
      <c r="T257" s="156">
        <v>0.20718866999999999</v>
      </c>
      <c r="U257" s="156">
        <v>8.9984511000000007E-3</v>
      </c>
      <c r="V257" s="156">
        <v>8.716807E-3</v>
      </c>
      <c r="W257"/>
      <c r="X257" s="155">
        <v>5.5598572999999995E-4</v>
      </c>
      <c r="Y257" s="172" t="s">
        <v>413</v>
      </c>
      <c r="Z257" s="271" t="s">
        <v>2302</v>
      </c>
      <c r="AA257"/>
      <c r="AB257"/>
      <c r="AC257"/>
      <c r="AD257" s="320"/>
      <c r="AE257" s="271"/>
      <c r="AH257"/>
      <c r="AI257"/>
      <c r="AJ257"/>
    </row>
    <row r="258" spans="1:36" ht="13.8" customHeight="1">
      <c r="A258" t="s">
        <v>2303</v>
      </c>
      <c r="B258" s="188" t="s">
        <v>311</v>
      </c>
      <c r="C258" s="151" t="str">
        <f t="shared" si="41"/>
        <v>A.030.24.120</v>
      </c>
      <c r="D258" s="54" t="s">
        <v>1214</v>
      </c>
      <c r="E258" s="150" t="s">
        <v>352</v>
      </c>
      <c r="F258" s="153" t="str">
        <f t="shared" si="42"/>
        <v>Paraquat (1.1'-Dimethyl[4.4'-bipyridine]-1.1'-diium dichloride)</v>
      </c>
      <c r="G258" s="277">
        <v>21.743504000000001</v>
      </c>
      <c r="H258" s="44">
        <f t="shared" si="43"/>
        <v>21.743504000000001</v>
      </c>
      <c r="I258"/>
      <c r="J258" s="294">
        <v>3.8762044923510004</v>
      </c>
      <c r="K258" s="44">
        <f t="shared" si="44"/>
        <v>3.8762044923510004</v>
      </c>
      <c r="L258" s="295">
        <v>0.1489587335</v>
      </c>
      <c r="M258" s="295">
        <v>0.25382860485100001</v>
      </c>
      <c r="N258" s="295">
        <v>0.21189155400000001</v>
      </c>
      <c r="O258" s="295">
        <v>3.2615256000000001</v>
      </c>
      <c r="P258"/>
      <c r="Q258" s="212">
        <v>346.19092999999998</v>
      </c>
      <c r="R258"/>
      <c r="S258" s="156">
        <v>0.41236581</v>
      </c>
      <c r="T258" s="156">
        <v>0.37655125</v>
      </c>
      <c r="U258" s="156">
        <v>1.7336908000000002E-2</v>
      </c>
      <c r="V258" s="156">
        <v>1.8477654E-2</v>
      </c>
      <c r="W258"/>
      <c r="X258" s="155">
        <v>1.0788478E-3</v>
      </c>
      <c r="Y258" s="172" t="s">
        <v>425</v>
      </c>
      <c r="Z258" s="271" t="s">
        <v>2304</v>
      </c>
      <c r="AA258"/>
      <c r="AB258"/>
      <c r="AC258"/>
      <c r="AD258" s="320"/>
      <c r="AE258" s="271"/>
      <c r="AH258"/>
      <c r="AI258"/>
      <c r="AJ258"/>
    </row>
    <row r="259" spans="1:36" ht="13.8" customHeight="1">
      <c r="A259" t="s">
        <v>590</v>
      </c>
      <c r="B259" s="188" t="s">
        <v>311</v>
      </c>
      <c r="C259" s="151" t="str">
        <f t="shared" si="41"/>
        <v>A.030.24.121</v>
      </c>
      <c r="D259" s="54" t="s">
        <v>1214</v>
      </c>
      <c r="E259" s="150" t="s">
        <v>352</v>
      </c>
      <c r="F259" s="153" t="str">
        <f t="shared" si="42"/>
        <v>Propachlor (2-Chloro-N-phenyl-N-(propan-2-yl)acetamide)</v>
      </c>
      <c r="G259" s="277">
        <v>11.143846</v>
      </c>
      <c r="H259" s="44">
        <f t="shared" si="43"/>
        <v>11.143846</v>
      </c>
      <c r="I259"/>
      <c r="J259" s="294">
        <v>2.0795909682950002</v>
      </c>
      <c r="K259" s="44">
        <f t="shared" si="44"/>
        <v>2.0795909682950002</v>
      </c>
      <c r="L259" s="295">
        <v>8.836435242E-2</v>
      </c>
      <c r="M259" s="295">
        <v>0.19783406267500001</v>
      </c>
      <c r="N259" s="295">
        <v>0.12181565320000001</v>
      </c>
      <c r="O259" s="295">
        <v>1.6715769</v>
      </c>
      <c r="P259"/>
      <c r="Q259" s="212">
        <v>175.87777</v>
      </c>
      <c r="R259"/>
      <c r="S259" s="156">
        <v>0.2291793</v>
      </c>
      <c r="T259" s="156">
        <v>0.21106188000000001</v>
      </c>
      <c r="U259" s="156">
        <v>9.2186361000000001E-3</v>
      </c>
      <c r="V259" s="156">
        <v>8.8987765000000003E-3</v>
      </c>
      <c r="W259"/>
      <c r="X259" s="155">
        <v>5.7012535E-4</v>
      </c>
      <c r="Y259" s="172" t="s">
        <v>413</v>
      </c>
      <c r="Z259" s="271" t="s">
        <v>2305</v>
      </c>
      <c r="AA259"/>
      <c r="AB259"/>
      <c r="AC259"/>
      <c r="AD259" s="320"/>
      <c r="AE259" s="271"/>
      <c r="AF259" s="164"/>
      <c r="AG259" s="164"/>
      <c r="AH259"/>
      <c r="AI259"/>
      <c r="AJ259"/>
    </row>
    <row r="260" spans="1:36" ht="13.8" customHeight="1">
      <c r="A260" t="s">
        <v>2306</v>
      </c>
      <c r="B260" s="188" t="s">
        <v>311</v>
      </c>
      <c r="C260" s="151" t="str">
        <f t="shared" si="41"/>
        <v>A.030.24.122</v>
      </c>
      <c r="D260" s="54" t="s">
        <v>1214</v>
      </c>
      <c r="E260" s="150" t="s">
        <v>352</v>
      </c>
      <c r="F260" s="153" t="str">
        <f t="shared" si="42"/>
        <v>Propanil (N-(3.4-Dichlorophenyl)propanamide)</v>
      </c>
      <c r="G260" s="277">
        <v>8.7604799999999994</v>
      </c>
      <c r="H260" s="44">
        <f t="shared" si="43"/>
        <v>8.7604799999999994</v>
      </c>
      <c r="I260"/>
      <c r="J260" s="294">
        <v>1.5802878939329998</v>
      </c>
      <c r="K260" s="44">
        <f t="shared" si="44"/>
        <v>1.5802878939329998</v>
      </c>
      <c r="L260" s="295">
        <v>6.1325488339999998E-2</v>
      </c>
      <c r="M260" s="295">
        <v>0.110953760193</v>
      </c>
      <c r="N260" s="295">
        <v>9.3936645400000005E-2</v>
      </c>
      <c r="O260" s="295">
        <v>1.3140719999999999</v>
      </c>
      <c r="P260"/>
      <c r="Q260" s="212">
        <v>140.28407999999999</v>
      </c>
      <c r="R260"/>
      <c r="S260" s="156">
        <v>0.16832654999999999</v>
      </c>
      <c r="T260" s="156">
        <v>0.15407914</v>
      </c>
      <c r="U260" s="156">
        <v>7.0285703000000001E-3</v>
      </c>
      <c r="V260" s="156">
        <v>7.2188434000000001E-3</v>
      </c>
      <c r="W260"/>
      <c r="X260" s="155">
        <v>4.3707612000000001E-4</v>
      </c>
      <c r="Y260" s="172" t="s">
        <v>413</v>
      </c>
      <c r="Z260" s="271" t="s">
        <v>2307</v>
      </c>
      <c r="AA260"/>
      <c r="AB260"/>
      <c r="AC260"/>
      <c r="AD260" s="320"/>
      <c r="AE260" s="271"/>
      <c r="AH260"/>
      <c r="AI260"/>
      <c r="AJ260"/>
    </row>
    <row r="261" spans="1:36" ht="13.8" customHeight="1">
      <c r="A261" t="s">
        <v>2308</v>
      </c>
      <c r="B261" s="188" t="s">
        <v>311</v>
      </c>
      <c r="C261" s="151" t="str">
        <f t="shared" si="41"/>
        <v>A.030.24.123</v>
      </c>
      <c r="D261" s="54" t="s">
        <v>1214</v>
      </c>
      <c r="E261" s="150" t="s">
        <v>352</v>
      </c>
      <c r="F261" s="153" t="str">
        <f t="shared" si="42"/>
        <v>Trifluralin (2.6-Dinitro-N.N-dipropyl-4-(trifluoromethyl)aniline)</v>
      </c>
      <c r="G261" s="277">
        <v>6.1609629333333329</v>
      </c>
      <c r="H261" s="44">
        <f t="shared" si="43"/>
        <v>6.1609629333333329</v>
      </c>
      <c r="I261"/>
      <c r="J261" s="294">
        <v>1.1664285885029999</v>
      </c>
      <c r="K261" s="44">
        <f t="shared" si="44"/>
        <v>1.1664285885029999</v>
      </c>
      <c r="L261" s="295">
        <v>4.8840864890000009E-2</v>
      </c>
      <c r="M261" s="295">
        <v>0.111906244613</v>
      </c>
      <c r="N261" s="295">
        <v>8.1537039000000006E-2</v>
      </c>
      <c r="O261" s="295">
        <v>0.92414443999999996</v>
      </c>
      <c r="P261"/>
      <c r="Q261" s="212">
        <v>99.175175999999993</v>
      </c>
      <c r="R261"/>
      <c r="S261" s="156">
        <v>0.12716496999999999</v>
      </c>
      <c r="T261" s="156">
        <v>0.1174601</v>
      </c>
      <c r="U261" s="156">
        <v>5.1106175000000002E-3</v>
      </c>
      <c r="V261" s="156">
        <v>4.5942502999999999E-3</v>
      </c>
      <c r="W261"/>
      <c r="X261" s="155">
        <v>3.1624338000000001E-4</v>
      </c>
      <c r="Y261" s="172" t="s">
        <v>426</v>
      </c>
      <c r="Z261" s="271" t="s">
        <v>2309</v>
      </c>
      <c r="AA261"/>
      <c r="AB261"/>
      <c r="AC261"/>
      <c r="AD261" s="171"/>
      <c r="AE261" s="272"/>
      <c r="AH261"/>
      <c r="AI261"/>
      <c r="AJ261"/>
    </row>
    <row r="262" spans="1:36" ht="13.8" customHeight="1">
      <c r="B262" s="188"/>
      <c r="C262" s="151"/>
      <c r="D262" s="51" t="s">
        <v>1215</v>
      </c>
      <c r="E262" s="150"/>
      <c r="F262"/>
      <c r="H262" s="44"/>
      <c r="I262"/>
      <c r="J262" s="44"/>
      <c r="K262" s="44">
        <f t="shared" si="44"/>
        <v>0</v>
      </c>
      <c r="L262" s="44"/>
      <c r="P262"/>
      <c r="Q262" s="212"/>
      <c r="R262"/>
      <c r="S262"/>
      <c r="T262"/>
      <c r="U262"/>
      <c r="V262"/>
      <c r="W262"/>
      <c r="X262"/>
      <c r="Y262" s="171"/>
      <c r="Z262" s="272"/>
      <c r="AA262"/>
      <c r="AB262"/>
      <c r="AC262"/>
      <c r="AD262" s="320"/>
      <c r="AE262" s="271"/>
      <c r="AH262"/>
      <c r="AI262"/>
      <c r="AJ262"/>
    </row>
    <row r="263" spans="1:36" ht="13.8" customHeight="1">
      <c r="A263" t="s">
        <v>591</v>
      </c>
      <c r="B263" s="188" t="s">
        <v>311</v>
      </c>
      <c r="C263" s="151" t="str">
        <f t="shared" ref="C263:C273" si="45">MID(A263,1,12)</f>
        <v>A.030.25.101</v>
      </c>
      <c r="D263" s="54" t="s">
        <v>1215</v>
      </c>
      <c r="E263" s="150" t="s">
        <v>352</v>
      </c>
      <c r="F263" s="153" t="str">
        <f t="shared" ref="F263:F273" si="46">MID(A263, 21,85)</f>
        <v>Carbaryl (Naphthalen-1-yl methylcarbamate)</v>
      </c>
      <c r="G263" s="277">
        <v>5.0446907333333337</v>
      </c>
      <c r="H263" s="44">
        <f t="shared" ref="H263:H273" si="47">G263</f>
        <v>5.0446907333333337</v>
      </c>
      <c r="I263"/>
      <c r="J263" s="294">
        <v>0.92949161666699998</v>
      </c>
      <c r="K263" s="44">
        <f t="shared" si="44"/>
        <v>0.92949161666699998</v>
      </c>
      <c r="L263" s="295">
        <v>3.4300865899999991E-2</v>
      </c>
      <c r="M263" s="295">
        <v>6.2410738266999999E-2</v>
      </c>
      <c r="N263" s="295">
        <v>7.6076402499999987E-2</v>
      </c>
      <c r="O263" s="295">
        <v>0.75670360999999997</v>
      </c>
      <c r="P263"/>
      <c r="Q263" s="212">
        <v>84.064578999999995</v>
      </c>
      <c r="R263"/>
      <c r="S263" s="156">
        <v>9.6206308000000004E-2</v>
      </c>
      <c r="T263" s="156">
        <v>8.8488840999999999E-2</v>
      </c>
      <c r="U263" s="156">
        <v>4.0426359999999996E-3</v>
      </c>
      <c r="V263" s="156">
        <v>3.6748304000000002E-3</v>
      </c>
      <c r="W263"/>
      <c r="X263" s="155">
        <v>2.5196649E-4</v>
      </c>
      <c r="Y263" s="172" t="s">
        <v>427</v>
      </c>
      <c r="Z263" s="271" t="s">
        <v>2310</v>
      </c>
      <c r="AA263"/>
      <c r="AB263"/>
      <c r="AC263"/>
      <c r="AD263" s="320"/>
      <c r="AE263" s="271"/>
      <c r="AH263"/>
      <c r="AI263"/>
      <c r="AJ263"/>
    </row>
    <row r="264" spans="1:36" ht="13.8" customHeight="1">
      <c r="A264" t="s">
        <v>2311</v>
      </c>
      <c r="B264" s="188" t="s">
        <v>311</v>
      </c>
      <c r="C264" s="151" t="str">
        <f t="shared" si="45"/>
        <v>A.030.25.102</v>
      </c>
      <c r="D264" s="54" t="s">
        <v>1215</v>
      </c>
      <c r="E264" s="150" t="s">
        <v>352</v>
      </c>
      <c r="F264" s="153" t="str">
        <f t="shared" si="46"/>
        <v>Carbofuran (2.2-Dimethyl-2.3-dihydro-1-benzofuran-7-yl methylcarbamate)</v>
      </c>
      <c r="G264" s="277">
        <v>18.154060666666666</v>
      </c>
      <c r="H264" s="44">
        <f t="shared" si="47"/>
        <v>18.154060666666666</v>
      </c>
      <c r="I264"/>
      <c r="J264" s="294">
        <v>3.5102487887359999</v>
      </c>
      <c r="K264" s="44">
        <f t="shared" si="44"/>
        <v>3.5102487887359999</v>
      </c>
      <c r="L264" s="295">
        <v>0.16574516520000002</v>
      </c>
      <c r="M264" s="295">
        <v>0.43796647413599998</v>
      </c>
      <c r="N264" s="295">
        <v>0.18342804939999999</v>
      </c>
      <c r="O264" s="295">
        <v>2.7231090999999998</v>
      </c>
      <c r="P264"/>
      <c r="Q264" s="212">
        <v>278.38709</v>
      </c>
      <c r="R264"/>
      <c r="S264" s="156">
        <v>0.40436940999999998</v>
      </c>
      <c r="T264" s="156">
        <v>0.37443098000000002</v>
      </c>
      <c r="U264" s="156">
        <v>1.5582509E-2</v>
      </c>
      <c r="V264" s="156">
        <v>1.4355923E-2</v>
      </c>
      <c r="W264"/>
      <c r="X264" s="155">
        <v>9.5704115E-4</v>
      </c>
      <c r="Y264" s="172" t="s">
        <v>428</v>
      </c>
      <c r="Z264" s="271" t="s">
        <v>2312</v>
      </c>
      <c r="AA264"/>
      <c r="AB264"/>
      <c r="AC264"/>
      <c r="AD264" s="320"/>
      <c r="AE264" s="271"/>
      <c r="AH264"/>
      <c r="AI264"/>
      <c r="AJ264"/>
    </row>
    <row r="265" spans="1:36" ht="13.8" customHeight="1">
      <c r="A265" t="s">
        <v>2313</v>
      </c>
      <c r="B265" s="188" t="s">
        <v>311</v>
      </c>
      <c r="C265" s="151" t="str">
        <f t="shared" si="45"/>
        <v>A.030.25.103</v>
      </c>
      <c r="D265" s="54" t="s">
        <v>1215</v>
      </c>
      <c r="E265" s="150" t="s">
        <v>352</v>
      </c>
      <c r="F265" s="153" t="str">
        <f t="shared" si="46"/>
        <v>Chlordimeform (N'-(4-chloro-2-methylphenyl)-N.N-dimethylmethanimidamide)</v>
      </c>
      <c r="G265" s="277">
        <v>9.3522086666666659</v>
      </c>
      <c r="H265" s="44">
        <f t="shared" si="47"/>
        <v>9.3522086666666659</v>
      </c>
      <c r="I265"/>
      <c r="J265" s="294">
        <v>1.7338044811659998</v>
      </c>
      <c r="K265" s="44">
        <f t="shared" si="44"/>
        <v>1.7338044811659998</v>
      </c>
      <c r="L265" s="295">
        <v>6.8548441850000003E-2</v>
      </c>
      <c r="M265" s="295">
        <v>0.13935990911600002</v>
      </c>
      <c r="N265" s="295">
        <v>0.12306483019999999</v>
      </c>
      <c r="O265" s="295">
        <v>1.4028312999999999</v>
      </c>
      <c r="P265"/>
      <c r="Q265" s="212">
        <v>152.00912</v>
      </c>
      <c r="R265"/>
      <c r="S265" s="156">
        <v>0.18492170999999999</v>
      </c>
      <c r="T265" s="156">
        <v>0.17019862999999999</v>
      </c>
      <c r="U265" s="156">
        <v>7.6083208000000003E-3</v>
      </c>
      <c r="V265" s="156">
        <v>7.1147553999999997E-3</v>
      </c>
      <c r="W265"/>
      <c r="X265" s="155">
        <v>4.7245745000000001E-4</v>
      </c>
      <c r="Y265" s="172" t="s">
        <v>406</v>
      </c>
      <c r="Z265" s="271" t="s">
        <v>2314</v>
      </c>
      <c r="AA265"/>
      <c r="AB265"/>
      <c r="AC265"/>
      <c r="AD265" s="320"/>
      <c r="AE265" s="271"/>
      <c r="AH265"/>
      <c r="AI265"/>
      <c r="AJ265"/>
    </row>
    <row r="266" spans="1:36" ht="13.8" customHeight="1">
      <c r="A266" t="s">
        <v>2315</v>
      </c>
      <c r="B266" s="188" t="s">
        <v>311</v>
      </c>
      <c r="C266" s="151" t="str">
        <f t="shared" si="45"/>
        <v>A.030.25.104</v>
      </c>
      <c r="D266" s="54" t="s">
        <v>1215</v>
      </c>
      <c r="E266" s="150" t="s">
        <v>352</v>
      </c>
      <c r="F266" s="153" t="str">
        <f t="shared" si="46"/>
        <v>Cypermethrin ([Cyano-(3-phenoxyphenyl)methyl]3-(2.2-dichloroethenyl)-2.2-dimethylcycl</v>
      </c>
      <c r="G266" s="277">
        <v>28.126302666666668</v>
      </c>
      <c r="H266" s="44">
        <f t="shared" si="47"/>
        <v>28.126302666666668</v>
      </c>
      <c r="I266"/>
      <c r="J266" s="294">
        <v>5.070008913483</v>
      </c>
      <c r="K266" s="44">
        <f t="shared" si="44"/>
        <v>5.070008913483</v>
      </c>
      <c r="L266" s="295">
        <v>0.19766210219999997</v>
      </c>
      <c r="M266" s="295">
        <v>0.35908555408300002</v>
      </c>
      <c r="N266" s="295">
        <v>0.29431585719999998</v>
      </c>
      <c r="O266" s="295">
        <v>4.2189454</v>
      </c>
      <c r="P266"/>
      <c r="Q266" s="212">
        <v>449.18650000000002</v>
      </c>
      <c r="R266"/>
      <c r="S266" s="156">
        <v>0.54129746000000001</v>
      </c>
      <c r="T266" s="156">
        <v>0.49539184000000003</v>
      </c>
      <c r="U266" s="156">
        <v>2.2579017E-2</v>
      </c>
      <c r="V266" s="156">
        <v>2.3326603000000001E-2</v>
      </c>
      <c r="W266"/>
      <c r="X266" s="155">
        <v>1.4037677E-3</v>
      </c>
      <c r="Y266" s="172" t="s">
        <v>429</v>
      </c>
      <c r="Z266" s="271" t="s">
        <v>2316</v>
      </c>
      <c r="AA266"/>
      <c r="AB266"/>
      <c r="AC266"/>
      <c r="AD266" s="320"/>
      <c r="AE266" s="271"/>
      <c r="AH266"/>
      <c r="AI266"/>
      <c r="AJ266"/>
    </row>
    <row r="267" spans="1:36" ht="13.8" customHeight="1">
      <c r="A267" t="s">
        <v>592</v>
      </c>
      <c r="B267" s="188" t="s">
        <v>311</v>
      </c>
      <c r="C267" s="151" t="str">
        <f t="shared" si="45"/>
        <v>A.030.25.105</v>
      </c>
      <c r="D267" s="54" t="s">
        <v>1215</v>
      </c>
      <c r="E267" s="150" t="s">
        <v>352</v>
      </c>
      <c r="F267" s="153" t="str">
        <f t="shared" si="46"/>
        <v>Lindane (Hexachlorocyclohexane, or benzene hexachloride, BHC)</v>
      </c>
      <c r="G267" s="277">
        <v>3.3371588666666669</v>
      </c>
      <c r="H267" s="44">
        <f t="shared" si="47"/>
        <v>3.3371588666666669</v>
      </c>
      <c r="I267"/>
      <c r="J267" s="294">
        <v>0.61758327147570002</v>
      </c>
      <c r="K267" s="44">
        <f t="shared" si="44"/>
        <v>0.61758327147570002</v>
      </c>
      <c r="L267" s="295">
        <v>2.4341928259999999E-2</v>
      </c>
      <c r="M267" s="295">
        <v>4.9033937515700003E-2</v>
      </c>
      <c r="N267" s="295">
        <v>4.3633575700000003E-2</v>
      </c>
      <c r="O267" s="295">
        <v>0.50057383</v>
      </c>
      <c r="P267"/>
      <c r="Q267" s="212">
        <v>54.236403000000003</v>
      </c>
      <c r="R267"/>
      <c r="S267" s="156">
        <v>6.5805253999999994E-2</v>
      </c>
      <c r="T267" s="156">
        <v>6.0545975000000002E-2</v>
      </c>
      <c r="U267" s="156">
        <v>2.7114550999999998E-3</v>
      </c>
      <c r="V267" s="156">
        <v>2.5478246E-3</v>
      </c>
      <c r="W267"/>
      <c r="X267" s="155">
        <v>1.6840704999999999E-4</v>
      </c>
      <c r="Y267" s="172" t="s">
        <v>430</v>
      </c>
      <c r="Z267" s="271" t="s">
        <v>2317</v>
      </c>
      <c r="AA267"/>
      <c r="AB267"/>
      <c r="AC267"/>
      <c r="AD267" s="320"/>
      <c r="AE267" s="271"/>
      <c r="AH267"/>
      <c r="AI267"/>
      <c r="AJ267"/>
    </row>
    <row r="268" spans="1:36" ht="13.8" customHeight="1">
      <c r="A268" t="s">
        <v>593</v>
      </c>
      <c r="B268" s="188" t="s">
        <v>311</v>
      </c>
      <c r="C268" s="151" t="str">
        <f t="shared" si="45"/>
        <v>A.030.25.106</v>
      </c>
      <c r="D268" s="54" t="s">
        <v>1215</v>
      </c>
      <c r="E268" s="150" t="s">
        <v>352</v>
      </c>
      <c r="F268" s="153" t="str">
        <f t="shared" si="46"/>
        <v>Malathion (Diethyl 2-[(dimethoxyphosphorothioyl)sulfanyl]butanedioate)</v>
      </c>
      <c r="G268" s="277">
        <v>8.334675333333335</v>
      </c>
      <c r="H268" s="44">
        <f t="shared" si="47"/>
        <v>8.334675333333335</v>
      </c>
      <c r="I268"/>
      <c r="J268" s="294">
        <v>1.568358873637</v>
      </c>
      <c r="K268" s="44">
        <f t="shared" si="44"/>
        <v>1.568358873637</v>
      </c>
      <c r="L268" s="295">
        <v>6.1166587020000003E-2</v>
      </c>
      <c r="M268" s="295">
        <v>0.12812508411699999</v>
      </c>
      <c r="N268" s="295">
        <v>0.12886590249999999</v>
      </c>
      <c r="O268" s="295">
        <v>1.2502013000000001</v>
      </c>
      <c r="P268"/>
      <c r="Q268" s="212">
        <v>138.06779</v>
      </c>
      <c r="R268"/>
      <c r="S268" s="156">
        <v>0.16555993999999999</v>
      </c>
      <c r="T268" s="156">
        <v>0.15285960000000001</v>
      </c>
      <c r="U268" s="156">
        <v>6.8019528999999999E-3</v>
      </c>
      <c r="V268" s="156">
        <v>5.8983856999999997E-3</v>
      </c>
      <c r="W268"/>
      <c r="X268" s="155">
        <v>4.2259173E-4</v>
      </c>
      <c r="Y268" s="172" t="s">
        <v>429</v>
      </c>
      <c r="Z268" s="271" t="s">
        <v>2318</v>
      </c>
      <c r="AA268"/>
      <c r="AB268"/>
      <c r="AC268"/>
      <c r="AD268" s="320"/>
      <c r="AE268" s="271"/>
      <c r="AH268"/>
      <c r="AI268"/>
      <c r="AJ268"/>
    </row>
    <row r="269" spans="1:36" ht="13.8" customHeight="1">
      <c r="A269" t="s">
        <v>2319</v>
      </c>
      <c r="B269" s="188" t="s">
        <v>311</v>
      </c>
      <c r="C269" s="151" t="str">
        <f t="shared" si="45"/>
        <v>A.030.25.107</v>
      </c>
      <c r="D269" s="54" t="s">
        <v>1215</v>
      </c>
      <c r="E269" s="150" t="s">
        <v>352</v>
      </c>
      <c r="F269" s="153" t="str">
        <f t="shared" si="46"/>
        <v>Methoxychlor (1.1'-(2.2.2-Trichloroethane-1.1-diyl)bis(4-methoxybenzene))</v>
      </c>
      <c r="G269" s="277">
        <v>4.4559659333333332</v>
      </c>
      <c r="H269" s="44">
        <f t="shared" si="47"/>
        <v>4.4559659333333332</v>
      </c>
      <c r="I269"/>
      <c r="J269" s="294">
        <v>0.80422860550699993</v>
      </c>
      <c r="K269" s="44">
        <f t="shared" si="44"/>
        <v>0.80422860550699993</v>
      </c>
      <c r="L269" s="295">
        <v>3.2143434200000001E-2</v>
      </c>
      <c r="M269" s="295">
        <v>6.0720931106999998E-2</v>
      </c>
      <c r="N269" s="295">
        <v>4.2969350199999999E-2</v>
      </c>
      <c r="O269" s="295">
        <v>0.66839488999999996</v>
      </c>
      <c r="P269"/>
      <c r="Q269" s="212">
        <v>70.432956000000004</v>
      </c>
      <c r="R269"/>
      <c r="S269" s="156">
        <v>8.6831122999999996E-2</v>
      </c>
      <c r="T269" s="156">
        <v>7.9474558000000001E-2</v>
      </c>
      <c r="U269" s="156">
        <v>3.5954722999999998E-3</v>
      </c>
      <c r="V269" s="156">
        <v>3.7610921000000002E-3</v>
      </c>
      <c r="W269"/>
      <c r="X269" s="155">
        <v>2.2323834999999999E-4</v>
      </c>
      <c r="Y269" s="172" t="s">
        <v>431</v>
      </c>
      <c r="Z269" s="271" t="s">
        <v>2320</v>
      </c>
      <c r="AA269"/>
      <c r="AB269"/>
      <c r="AC269"/>
      <c r="AD269" s="320"/>
      <c r="AE269" s="271"/>
      <c r="AH269"/>
      <c r="AI269"/>
      <c r="AJ269"/>
    </row>
    <row r="270" spans="1:36" ht="13.8" customHeight="1">
      <c r="A270" t="s">
        <v>2321</v>
      </c>
      <c r="B270" s="188" t="s">
        <v>311</v>
      </c>
      <c r="C270" s="151" t="str">
        <f t="shared" si="45"/>
        <v>A.030.25.108</v>
      </c>
      <c r="D270" s="54" t="s">
        <v>1215</v>
      </c>
      <c r="E270" s="150" t="s">
        <v>352</v>
      </c>
      <c r="F270" s="153" t="str">
        <f t="shared" si="46"/>
        <v>Methyl  parathion (O.O-Dimethyl O-4-nitrophenyl phosphorothioate)</v>
      </c>
      <c r="G270" s="277">
        <v>6.3438994666666666</v>
      </c>
      <c r="H270" s="44">
        <f t="shared" si="47"/>
        <v>6.3438994666666666</v>
      </c>
      <c r="I270"/>
      <c r="J270" s="294">
        <v>1.1806674495659999</v>
      </c>
      <c r="K270" s="44">
        <f t="shared" si="44"/>
        <v>1.1806674495659999</v>
      </c>
      <c r="L270" s="295">
        <v>4.3814260540000004E-2</v>
      </c>
      <c r="M270" s="295">
        <v>8.3325292925999994E-2</v>
      </c>
      <c r="N270" s="295">
        <v>0.1019429761</v>
      </c>
      <c r="O270" s="295">
        <v>0.95158491999999995</v>
      </c>
      <c r="P270"/>
      <c r="Q270" s="212">
        <v>106.3811</v>
      </c>
      <c r="R270"/>
      <c r="S270" s="156">
        <v>0.12217805</v>
      </c>
      <c r="T270" s="156">
        <v>0.11260778</v>
      </c>
      <c r="U270" s="156">
        <v>5.1081998000000002E-3</v>
      </c>
      <c r="V270" s="156">
        <v>4.4620720000000001E-3</v>
      </c>
      <c r="W270"/>
      <c r="X270" s="155">
        <v>3.1824365000000001E-4</v>
      </c>
      <c r="Y270" s="172" t="s">
        <v>432</v>
      </c>
      <c r="Z270" s="271" t="s">
        <v>2322</v>
      </c>
      <c r="AA270"/>
      <c r="AB270"/>
      <c r="AC270"/>
      <c r="AD270" s="320"/>
      <c r="AE270" s="271"/>
      <c r="AH270"/>
      <c r="AI270"/>
      <c r="AJ270"/>
    </row>
    <row r="271" spans="1:36" ht="13.8" customHeight="1">
      <c r="A271" t="s">
        <v>2323</v>
      </c>
      <c r="B271" s="188" t="s">
        <v>311</v>
      </c>
      <c r="C271" s="151" t="str">
        <f t="shared" si="45"/>
        <v>A.030.25.109</v>
      </c>
      <c r="D271" s="54" t="s">
        <v>1215</v>
      </c>
      <c r="E271" s="150" t="s">
        <v>352</v>
      </c>
      <c r="F271" s="153" t="str">
        <f t="shared" si="46"/>
        <v>Parathion (O.O-Diethyl O-(4-nitrophenyl) phosphorothioate)</v>
      </c>
      <c r="G271" s="277">
        <v>5.4763042666666664</v>
      </c>
      <c r="H271" s="44">
        <f t="shared" si="47"/>
        <v>5.4763042666666664</v>
      </c>
      <c r="I271"/>
      <c r="J271" s="294">
        <v>1.0100522711619999</v>
      </c>
      <c r="K271" s="44">
        <f t="shared" si="44"/>
        <v>1.0100522711619999</v>
      </c>
      <c r="L271" s="295">
        <v>3.7786274860000003E-2</v>
      </c>
      <c r="M271" s="295">
        <v>7.0354961301999988E-2</v>
      </c>
      <c r="N271" s="295">
        <v>8.0465394999999995E-2</v>
      </c>
      <c r="O271" s="295">
        <v>0.82144563999999998</v>
      </c>
      <c r="P271"/>
      <c r="Q271" s="212">
        <v>90.814052000000004</v>
      </c>
      <c r="R271"/>
      <c r="S271" s="156">
        <v>0.10516265</v>
      </c>
      <c r="T271" s="156">
        <v>9.6735982999999998E-2</v>
      </c>
      <c r="U271" s="156">
        <v>4.4010268E-3</v>
      </c>
      <c r="V271" s="156">
        <v>4.0256418000000002E-3</v>
      </c>
      <c r="W271"/>
      <c r="X271" s="155">
        <v>2.7410838000000001E-4</v>
      </c>
      <c r="Y271" s="172" t="s">
        <v>432</v>
      </c>
      <c r="Z271" s="271" t="s">
        <v>2324</v>
      </c>
      <c r="AA271"/>
      <c r="AB271"/>
      <c r="AC271"/>
      <c r="AD271" s="320"/>
      <c r="AE271" s="271"/>
      <c r="AH271"/>
      <c r="AI271"/>
      <c r="AJ271"/>
    </row>
    <row r="272" spans="1:36" ht="13.8" customHeight="1">
      <c r="A272" t="s">
        <v>2325</v>
      </c>
      <c r="B272" s="188" t="s">
        <v>311</v>
      </c>
      <c r="C272" s="151" t="str">
        <f t="shared" si="45"/>
        <v>A.030.25.110</v>
      </c>
      <c r="D272" s="54" t="s">
        <v>1215</v>
      </c>
      <c r="E272" s="150" t="s">
        <v>352</v>
      </c>
      <c r="F272" s="153" t="str">
        <f t="shared" si="46"/>
        <v>Phorate (O.O-Diethyl S-[(ethylsulfanyl)methyl] phosphorodithioate)</v>
      </c>
      <c r="G272" s="277">
        <v>7.8607393333333331</v>
      </c>
      <c r="H272" s="44">
        <f t="shared" si="47"/>
        <v>7.8607393333333331</v>
      </c>
      <c r="I272"/>
      <c r="J272" s="294">
        <v>1.4817560315580001</v>
      </c>
      <c r="K272" s="44">
        <f t="shared" si="44"/>
        <v>1.4817560315580001</v>
      </c>
      <c r="L272" s="295">
        <v>5.7492235990000001E-2</v>
      </c>
      <c r="M272" s="295">
        <v>0.120367594068</v>
      </c>
      <c r="N272" s="295">
        <v>0.1247853015</v>
      </c>
      <c r="O272" s="295">
        <v>1.1791109</v>
      </c>
      <c r="P272"/>
      <c r="Q272" s="212">
        <v>130.71466000000001</v>
      </c>
      <c r="R272"/>
      <c r="S272" s="156">
        <v>0.15597137999999999</v>
      </c>
      <c r="T272" s="156">
        <v>0.14406533999999999</v>
      </c>
      <c r="U272" s="156">
        <v>6.4132327999999999E-3</v>
      </c>
      <c r="V272" s="156">
        <v>5.4928095000000001E-3</v>
      </c>
      <c r="W272"/>
      <c r="X272" s="155">
        <v>3.9854004000000002E-4</v>
      </c>
      <c r="Y272" s="172" t="s">
        <v>433</v>
      </c>
      <c r="Z272" s="271" t="s">
        <v>2326</v>
      </c>
      <c r="AA272"/>
      <c r="AB272"/>
      <c r="AC272"/>
      <c r="AD272" s="320"/>
      <c r="AE272" s="271"/>
      <c r="AH272"/>
      <c r="AI272"/>
      <c r="AJ272"/>
    </row>
    <row r="273" spans="1:36" ht="13.8" customHeight="1">
      <c r="A273" t="s">
        <v>594</v>
      </c>
      <c r="B273" s="188" t="s">
        <v>311</v>
      </c>
      <c r="C273" s="151" t="str">
        <f t="shared" si="45"/>
        <v>A.030.25.111</v>
      </c>
      <c r="D273" s="54" t="s">
        <v>1215</v>
      </c>
      <c r="E273" s="150" t="s">
        <v>352</v>
      </c>
      <c r="F273" s="153" t="str">
        <f t="shared" si="46"/>
        <v>Toxaphene (Polychlorocamphene)</v>
      </c>
      <c r="G273" s="277">
        <v>3.3163777333333333</v>
      </c>
      <c r="H273" s="44">
        <f t="shared" si="47"/>
        <v>3.3163777333333333</v>
      </c>
      <c r="I273"/>
      <c r="J273" s="294">
        <v>0.60847621870269997</v>
      </c>
      <c r="K273" s="44">
        <f t="shared" si="44"/>
        <v>0.60847621870269997</v>
      </c>
      <c r="L273" s="295">
        <v>2.2952594410000002E-2</v>
      </c>
      <c r="M273" s="295">
        <v>4.2420654892699999E-2</v>
      </c>
      <c r="N273" s="295">
        <v>4.5646309400000001E-2</v>
      </c>
      <c r="O273" s="295">
        <v>0.49745665999999999</v>
      </c>
      <c r="P273"/>
      <c r="Q273" s="212">
        <v>54.555708000000003</v>
      </c>
      <c r="R273"/>
      <c r="S273" s="156">
        <v>6.3681969000000005E-2</v>
      </c>
      <c r="T273" s="156">
        <v>5.8510936E-2</v>
      </c>
      <c r="U273" s="156">
        <v>2.6639435E-3</v>
      </c>
      <c r="V273" s="156">
        <v>2.5070889000000001E-3</v>
      </c>
      <c r="W273"/>
      <c r="X273" s="155">
        <v>1.6585990000000001E-4</v>
      </c>
      <c r="Y273" s="172" t="s">
        <v>364</v>
      </c>
      <c r="Z273" s="271" t="s">
        <v>2327</v>
      </c>
      <c r="AA273"/>
      <c r="AB273"/>
      <c r="AC273"/>
      <c r="AD273" s="159"/>
      <c r="AH273"/>
      <c r="AI273"/>
      <c r="AJ273"/>
    </row>
    <row r="274" spans="1:36" ht="13.8" customHeight="1">
      <c r="B274" s="188"/>
      <c r="C274" s="151"/>
      <c r="D274" s="51" t="s">
        <v>1216</v>
      </c>
      <c r="E274" s="150"/>
      <c r="F274"/>
      <c r="H274" s="44"/>
      <c r="I274"/>
      <c r="J274" s="44"/>
      <c r="K274" s="44"/>
      <c r="L274" s="44"/>
      <c r="P274"/>
      <c r="Q274" s="212"/>
      <c r="R274"/>
      <c r="S274"/>
      <c r="T274"/>
      <c r="U274"/>
      <c r="V274"/>
      <c r="W274"/>
      <c r="X274"/>
      <c r="Y274" s="159"/>
      <c r="Z274" s="267"/>
      <c r="AA274"/>
      <c r="AB274"/>
      <c r="AC274"/>
      <c r="AD274" s="159"/>
      <c r="AH274"/>
      <c r="AI274"/>
      <c r="AJ274"/>
    </row>
    <row r="275" spans="1:36" ht="13.8" customHeight="1">
      <c r="A275" t="s">
        <v>1617</v>
      </c>
      <c r="B275" s="188" t="s">
        <v>311</v>
      </c>
      <c r="C275" s="151" t="str">
        <f t="shared" ref="C275:C280" si="48">MID(A275,1,12)</f>
        <v>A.030.26.101</v>
      </c>
      <c r="D275" s="54" t="s">
        <v>1216</v>
      </c>
      <c r="E275" s="150" t="s">
        <v>352</v>
      </c>
      <c r="F275" s="153" t="str">
        <f t="shared" ref="F275:F280" si="49">MID(A275, 21,85)</f>
        <v>Printing Ink Black - conventional</v>
      </c>
      <c r="G275" s="277">
        <v>1.6216716</v>
      </c>
      <c r="H275" s="44">
        <v>1.6216716</v>
      </c>
      <c r="I275"/>
      <c r="J275" s="294">
        <v>1.1148748155999999</v>
      </c>
      <c r="K275" s="44">
        <v>1.1148748155999999</v>
      </c>
      <c r="L275" s="295">
        <v>4.3336009299999992E-2</v>
      </c>
      <c r="M275" s="295">
        <v>0.81260567959999996</v>
      </c>
      <c r="N275" s="295">
        <v>1.5682386700000002E-2</v>
      </c>
      <c r="O275" s="295">
        <v>0.24325073999999999</v>
      </c>
      <c r="P275"/>
      <c r="Q275" s="212">
        <v>52.566099000000001</v>
      </c>
      <c r="R275"/>
      <c r="S275" s="156">
        <v>4.0743704999999998E-2</v>
      </c>
      <c r="T275" s="156">
        <v>3.6521737999999998E-2</v>
      </c>
      <c r="U275" s="156">
        <v>1.4307069E-3</v>
      </c>
      <c r="V275" s="156">
        <v>2.7912604E-3</v>
      </c>
      <c r="W275"/>
      <c r="X275" s="155">
        <v>1.2468947E-4</v>
      </c>
      <c r="Y275" s="158"/>
      <c r="Z275" s="267"/>
      <c r="AA275"/>
      <c r="AB275"/>
      <c r="AC275"/>
      <c r="AD275" s="159"/>
      <c r="AH275"/>
      <c r="AI275"/>
      <c r="AJ275"/>
    </row>
    <row r="276" spans="1:36" ht="13.8" customHeight="1">
      <c r="A276" t="s">
        <v>1618</v>
      </c>
      <c r="B276" s="188" t="s">
        <v>311</v>
      </c>
      <c r="C276" s="151" t="str">
        <f t="shared" si="48"/>
        <v>A.030.26.102</v>
      </c>
      <c r="D276" s="54" t="s">
        <v>1216</v>
      </c>
      <c r="E276" s="150" t="s">
        <v>352</v>
      </c>
      <c r="F276" s="153" t="str">
        <f t="shared" si="49"/>
        <v>Printing Ink Black - UV inkjet</v>
      </c>
      <c r="G276" s="277">
        <v>4.1765343999999995</v>
      </c>
      <c r="H276" s="44">
        <v>4.1765343999999995</v>
      </c>
      <c r="I276"/>
      <c r="J276" s="294">
        <v>2.0891855370000001</v>
      </c>
      <c r="K276" s="44">
        <v>2.0891855370000001</v>
      </c>
      <c r="L276" s="295">
        <v>0.18501083399999999</v>
      </c>
      <c r="M276" s="295">
        <v>1.128039241</v>
      </c>
      <c r="N276" s="295">
        <v>0.14965530199999999</v>
      </c>
      <c r="O276" s="295">
        <v>0.62648015999999995</v>
      </c>
      <c r="P276"/>
      <c r="Q276" s="212">
        <v>109.45375</v>
      </c>
      <c r="R276"/>
      <c r="S276" s="156">
        <v>0.12581474000000001</v>
      </c>
      <c r="T276" s="156">
        <v>0.11585525000000001</v>
      </c>
      <c r="U276" s="156">
        <v>4.0357969999999998E-3</v>
      </c>
      <c r="V276" s="156">
        <v>5.9236929999999998E-3</v>
      </c>
      <c r="W276"/>
      <c r="X276" s="155">
        <v>3.9221615000000002E-4</v>
      </c>
      <c r="Y276" s="158"/>
      <c r="Z276" s="267"/>
      <c r="AA276"/>
      <c r="AB276"/>
      <c r="AC276"/>
      <c r="AD276" s="159"/>
      <c r="AH276"/>
      <c r="AI276"/>
      <c r="AJ276"/>
    </row>
    <row r="277" spans="1:36" ht="13.8" customHeight="1">
      <c r="A277" t="s">
        <v>3484</v>
      </c>
      <c r="B277" s="188" t="s">
        <v>311</v>
      </c>
      <c r="C277" s="151" t="str">
        <f t="shared" si="48"/>
        <v>A.030.26.103</v>
      </c>
      <c r="D277" s="54" t="s">
        <v>1216</v>
      </c>
      <c r="E277" s="150" t="s">
        <v>352</v>
      </c>
      <c r="F277" s="153" t="str">
        <f t="shared" si="49"/>
        <v>Printing Ink, Azo pigment - conventional</v>
      </c>
      <c r="G277" s="277">
        <v>1.6544336666666668</v>
      </c>
      <c r="H277" s="44">
        <v>1.6544336666666668</v>
      </c>
      <c r="I277"/>
      <c r="J277" s="294">
        <v>0.93916486869999993</v>
      </c>
      <c r="K277" s="44">
        <v>0.93916486869999993</v>
      </c>
      <c r="L277" s="295">
        <v>4.8207132700000009E-2</v>
      </c>
      <c r="M277" s="295">
        <v>0.60441005399999992</v>
      </c>
      <c r="N277" s="295">
        <v>3.8382632E-2</v>
      </c>
      <c r="O277" s="295">
        <v>0.24816505</v>
      </c>
      <c r="P277"/>
      <c r="Q277" s="212">
        <v>50.867550000000001</v>
      </c>
      <c r="R277"/>
      <c r="S277" s="156">
        <v>4.8633221999999997E-2</v>
      </c>
      <c r="T277" s="156">
        <v>4.4521697999999998E-2</v>
      </c>
      <c r="U277" s="156">
        <v>1.5734976999999999E-3</v>
      </c>
      <c r="V277" s="156">
        <v>2.5380262000000002E-3</v>
      </c>
      <c r="W277"/>
      <c r="X277" s="155">
        <v>1.4036208999999999E-4</v>
      </c>
      <c r="Y277" s="158"/>
      <c r="Z277" s="267"/>
      <c r="AA277"/>
      <c r="AB277"/>
      <c r="AC277"/>
      <c r="AD277" s="159"/>
      <c r="AH277"/>
      <c r="AI277"/>
      <c r="AJ277"/>
    </row>
    <row r="278" spans="1:36" ht="13.8" customHeight="1">
      <c r="A278" t="s">
        <v>3485</v>
      </c>
      <c r="B278" s="188" t="s">
        <v>311</v>
      </c>
      <c r="C278" s="151" t="str">
        <f t="shared" si="48"/>
        <v>A.030.26.104</v>
      </c>
      <c r="D278" s="54" t="s">
        <v>1216</v>
      </c>
      <c r="E278" s="150" t="s">
        <v>352</v>
      </c>
      <c r="F278" s="153" t="str">
        <f t="shared" si="49"/>
        <v>Printing Ink, Azo pigment - UV inkjet</v>
      </c>
      <c r="G278" s="277">
        <v>4.1808076666666674</v>
      </c>
      <c r="H278" s="44">
        <v>4.1808076666666674</v>
      </c>
      <c r="I278"/>
      <c r="J278" s="294">
        <v>2.1243739020000003</v>
      </c>
      <c r="K278" s="44">
        <v>2.1243739020000003</v>
      </c>
      <c r="L278" s="295">
        <v>0.18567229499999999</v>
      </c>
      <c r="M278" s="295">
        <v>1.1589642529999999</v>
      </c>
      <c r="N278" s="295">
        <v>0.15261620400000001</v>
      </c>
      <c r="O278" s="295">
        <v>0.62712115000000002</v>
      </c>
      <c r="P278"/>
      <c r="Q278" s="212">
        <v>109.23220000000001</v>
      </c>
      <c r="R278"/>
      <c r="S278" s="156">
        <v>0.12661664</v>
      </c>
      <c r="T278" s="156">
        <v>0.11667578000000001</v>
      </c>
      <c r="U278" s="156">
        <v>4.0501976000000004E-3</v>
      </c>
      <c r="V278" s="156">
        <v>5.8906625000000002E-3</v>
      </c>
      <c r="W278"/>
      <c r="X278" s="155">
        <v>3.9409416000000001E-4</v>
      </c>
      <c r="Y278" s="158"/>
      <c r="Z278" s="267"/>
      <c r="AA278"/>
      <c r="AB278"/>
      <c r="AC278"/>
      <c r="AD278" s="159"/>
      <c r="AH278"/>
      <c r="AI278"/>
      <c r="AJ278"/>
    </row>
    <row r="279" spans="1:36" ht="13.8" customHeight="1">
      <c r="A279" t="s">
        <v>1619</v>
      </c>
      <c r="B279" s="188" t="s">
        <v>311</v>
      </c>
      <c r="C279" s="151" t="str">
        <f t="shared" si="48"/>
        <v>A.030.26.105</v>
      </c>
      <c r="D279" s="54" t="s">
        <v>1216</v>
      </c>
      <c r="E279" s="150" t="s">
        <v>352</v>
      </c>
      <c r="F279" s="153" t="str">
        <f t="shared" si="49"/>
        <v>Printing Ink Varnish - conventional</v>
      </c>
      <c r="G279" s="277">
        <v>2.666010266666667</v>
      </c>
      <c r="H279" s="44">
        <v>2.6436802666666668</v>
      </c>
      <c r="I279"/>
      <c r="J279" s="294">
        <v>1.0047823371</v>
      </c>
      <c r="K279" s="44">
        <v>1.00125081049</v>
      </c>
      <c r="L279" s="295">
        <v>0.10105673309999999</v>
      </c>
      <c r="M279" s="295">
        <v>0.49445722190000002</v>
      </c>
      <c r="N279" s="295">
        <v>9.3668420999999998E-3</v>
      </c>
      <c r="O279" s="295">
        <v>0.39990154</v>
      </c>
      <c r="P279"/>
      <c r="Q279" s="212">
        <v>68.573509999999999</v>
      </c>
      <c r="R279"/>
      <c r="S279" s="156">
        <v>8.7119980999999999E-2</v>
      </c>
      <c r="T279" s="156">
        <v>7.9449838999999994E-2</v>
      </c>
      <c r="U279" s="156">
        <v>3.0145466000000001E-3</v>
      </c>
      <c r="V279" s="156">
        <v>4.6555952999999999E-3</v>
      </c>
      <c r="W279"/>
      <c r="X279" s="155">
        <v>2.3663336000000001E-4</v>
      </c>
      <c r="Y279" s="158"/>
      <c r="Z279" s="267"/>
      <c r="AA279"/>
      <c r="AB279"/>
      <c r="AC279"/>
      <c r="AD279" s="159"/>
      <c r="AE279" s="270"/>
      <c r="AH279"/>
      <c r="AI279"/>
      <c r="AJ279"/>
    </row>
    <row r="280" spans="1:36" ht="13.8" customHeight="1">
      <c r="A280" t="s">
        <v>1620</v>
      </c>
      <c r="B280" s="188" t="s">
        <v>311</v>
      </c>
      <c r="C280" s="151" t="str">
        <f t="shared" si="48"/>
        <v>A.030.26.106</v>
      </c>
      <c r="D280" s="54" t="s">
        <v>1216</v>
      </c>
      <c r="E280" s="150" t="s">
        <v>352</v>
      </c>
      <c r="F280" s="153" t="str">
        <f t="shared" si="49"/>
        <v>Printing Ink White - UV inkjet</v>
      </c>
      <c r="G280" s="277">
        <v>4.3926411333333339</v>
      </c>
      <c r="H280" s="44">
        <v>4.1212609333333337</v>
      </c>
      <c r="I280"/>
      <c r="J280" s="294">
        <v>2.6196643320000002</v>
      </c>
      <c r="K280" s="44">
        <v>2.2897590779999981</v>
      </c>
      <c r="L280" s="295">
        <v>0.184950108</v>
      </c>
      <c r="M280" s="295">
        <v>1.126885841</v>
      </c>
      <c r="N280" s="295">
        <v>0.64893221299999992</v>
      </c>
      <c r="O280" s="295">
        <v>0.65889617</v>
      </c>
      <c r="P280"/>
      <c r="Q280" s="212">
        <v>110.85052</v>
      </c>
      <c r="R280"/>
      <c r="S280" s="156">
        <v>0.12914373000000001</v>
      </c>
      <c r="T280" s="156">
        <v>0.11889724</v>
      </c>
      <c r="U280" s="156">
        <v>4.1935842999999999E-3</v>
      </c>
      <c r="V280" s="156">
        <v>6.0529021999999998E-3</v>
      </c>
      <c r="W280"/>
      <c r="X280" s="155">
        <v>5.0731769000000003E-4</v>
      </c>
      <c r="Y280" s="158"/>
      <c r="Z280" s="270"/>
      <c r="AA280"/>
      <c r="AB280"/>
      <c r="AC280"/>
      <c r="AD280" s="159"/>
      <c r="AE280" s="270"/>
      <c r="AH280"/>
      <c r="AI280"/>
      <c r="AJ280"/>
    </row>
    <row r="281" spans="1:36" ht="13.8" customHeight="1">
      <c r="A281" t="s">
        <v>3486</v>
      </c>
      <c r="B281" s="188" t="s">
        <v>311</v>
      </c>
      <c r="C281" s="151" t="s">
        <v>3487</v>
      </c>
      <c r="D281" s="54" t="s">
        <v>1216</v>
      </c>
      <c r="E281" s="150" t="s">
        <v>352</v>
      </c>
      <c r="F281" s="153" t="s">
        <v>3488</v>
      </c>
      <c r="G281" s="277">
        <v>3.2493729333333334</v>
      </c>
      <c r="H281" s="44">
        <v>3.2493729333333334</v>
      </c>
      <c r="I281"/>
      <c r="J281" s="294">
        <v>0.69761635393400001</v>
      </c>
      <c r="K281" s="44">
        <v>0.69761635393400001</v>
      </c>
      <c r="L281" s="295">
        <v>7.016574757000002E-2</v>
      </c>
      <c r="M281" s="295">
        <v>0.12894434166400001</v>
      </c>
      <c r="N281" s="295">
        <v>1.1100324699999999E-2</v>
      </c>
      <c r="O281" s="295">
        <v>0.48740593999999998</v>
      </c>
      <c r="P281"/>
      <c r="Q281" s="212">
        <v>111.54289</v>
      </c>
      <c r="R281"/>
      <c r="S281" s="156">
        <v>8.4587659999999995E-2</v>
      </c>
      <c r="T281" s="156">
        <v>7.3707285999999997E-2</v>
      </c>
      <c r="U281" s="156">
        <v>3.0392481000000001E-3</v>
      </c>
      <c r="V281" s="156">
        <v>7.8411261999999995E-3</v>
      </c>
      <c r="W281"/>
      <c r="X281" s="155">
        <v>2.6877199000000001E-4</v>
      </c>
      <c r="Y281" s="158"/>
      <c r="Z281" s="270"/>
      <c r="AA281"/>
      <c r="AB281"/>
      <c r="AC281"/>
      <c r="AD281" s="278"/>
      <c r="AE281" s="271"/>
      <c r="AH281"/>
      <c r="AI281"/>
      <c r="AJ281"/>
    </row>
    <row r="282" spans="1:36" ht="13.8" customHeight="1">
      <c r="A282" t="s">
        <v>3489</v>
      </c>
      <c r="B282" s="188" t="s">
        <v>311</v>
      </c>
      <c r="C282" s="151" t="s">
        <v>3490</v>
      </c>
      <c r="D282" s="54" t="s">
        <v>1216</v>
      </c>
      <c r="E282" s="150" t="s">
        <v>352</v>
      </c>
      <c r="F282" s="153" t="s">
        <v>3491</v>
      </c>
      <c r="G282" s="277">
        <v>7.5444173333333344</v>
      </c>
      <c r="H282" s="44">
        <v>7.5444173333333344</v>
      </c>
      <c r="I282"/>
      <c r="J282" s="294">
        <v>10.380972542166001</v>
      </c>
      <c r="K282" s="44">
        <v>10.380972542166001</v>
      </c>
      <c r="L282" s="295">
        <v>5.1039942859999993E-2</v>
      </c>
      <c r="M282" s="295">
        <v>7.3145693105999998E-2</v>
      </c>
      <c r="N282" s="295">
        <v>9.1251243062</v>
      </c>
      <c r="O282" s="295">
        <v>1.1316626000000001</v>
      </c>
      <c r="P282"/>
      <c r="Q282" s="212">
        <v>111.78433</v>
      </c>
      <c r="R282"/>
      <c r="S282" s="156">
        <v>0.14091134</v>
      </c>
      <c r="T282" s="156">
        <v>0.12624837</v>
      </c>
      <c r="U282" s="156">
        <v>5.9352208999999996E-3</v>
      </c>
      <c r="V282" s="156">
        <v>8.7277502999999999E-3</v>
      </c>
      <c r="W282"/>
      <c r="X282" s="155">
        <v>3.6881480000000003E-4</v>
      </c>
      <c r="Y282" s="158"/>
      <c r="Z282" s="270"/>
      <c r="AA282"/>
      <c r="AB282"/>
      <c r="AC282"/>
      <c r="AD282" s="278"/>
      <c r="AE282" s="271"/>
      <c r="AH282"/>
      <c r="AI282"/>
      <c r="AJ282"/>
    </row>
    <row r="283" spans="1:36" ht="13.8" customHeight="1">
      <c r="A283" t="s">
        <v>3492</v>
      </c>
      <c r="B283" s="188" t="s">
        <v>311</v>
      </c>
      <c r="C283" s="151" t="s">
        <v>3493</v>
      </c>
      <c r="D283" s="54" t="s">
        <v>1216</v>
      </c>
      <c r="E283" s="150" t="s">
        <v>352</v>
      </c>
      <c r="F283" s="153" t="s">
        <v>3494</v>
      </c>
      <c r="G283" s="277">
        <v>14.991067333333334</v>
      </c>
      <c r="H283" s="44">
        <v>14.991067333333334</v>
      </c>
      <c r="I283"/>
      <c r="J283" s="294">
        <v>3.2975265972629999</v>
      </c>
      <c r="K283" s="44">
        <v>3.2975265972629999</v>
      </c>
      <c r="L283" s="295">
        <v>0.1014184605</v>
      </c>
      <c r="M283" s="295">
        <v>0.92534349416299999</v>
      </c>
      <c r="N283" s="295">
        <v>2.2104542600000002E-2</v>
      </c>
      <c r="O283" s="295">
        <v>2.2486600999999999</v>
      </c>
      <c r="P283"/>
      <c r="Q283" s="212">
        <v>222.12004999999999</v>
      </c>
      <c r="R283"/>
      <c r="S283" s="156">
        <v>0.27826857999999999</v>
      </c>
      <c r="T283" s="156">
        <v>0.25086069</v>
      </c>
      <c r="U283" s="156">
        <v>1.1793527999999999E-2</v>
      </c>
      <c r="V283" s="156">
        <v>1.5614364E-2</v>
      </c>
      <c r="W283"/>
      <c r="X283" s="155">
        <v>7.3281067999999997E-4</v>
      </c>
      <c r="Y283" s="158"/>
      <c r="Z283" s="270"/>
      <c r="AA283"/>
      <c r="AB283"/>
      <c r="AC283"/>
      <c r="AD283" s="278"/>
      <c r="AE283" s="271"/>
      <c r="AH283"/>
      <c r="AI283"/>
      <c r="AJ283"/>
    </row>
    <row r="284" spans="1:36" ht="13.8" customHeight="1">
      <c r="A284" t="s">
        <v>3495</v>
      </c>
      <c r="B284" s="188" t="s">
        <v>311</v>
      </c>
      <c r="C284" s="151" t="s">
        <v>3496</v>
      </c>
      <c r="D284" s="54" t="s">
        <v>1216</v>
      </c>
      <c r="E284" s="150" t="s">
        <v>352</v>
      </c>
      <c r="F284" s="153" t="s">
        <v>3497</v>
      </c>
      <c r="G284" s="277">
        <v>19.960932000000003</v>
      </c>
      <c r="H284" s="44">
        <v>19.960932000000003</v>
      </c>
      <c r="I284"/>
      <c r="J284" s="294">
        <v>4.0323013825149996</v>
      </c>
      <c r="K284" s="44">
        <v>4.0323013825149996</v>
      </c>
      <c r="L284" s="295">
        <v>0.13504088449999999</v>
      </c>
      <c r="M284" s="295">
        <v>0.87368801881500002</v>
      </c>
      <c r="N284" s="295">
        <v>2.9432679200000002E-2</v>
      </c>
      <c r="O284" s="295">
        <v>2.9941398000000001</v>
      </c>
      <c r="P284"/>
      <c r="Q284" s="212">
        <v>295.75767000000002</v>
      </c>
      <c r="R284"/>
      <c r="S284" s="156">
        <v>0.37052066</v>
      </c>
      <c r="T284" s="156">
        <v>0.33402646000000003</v>
      </c>
      <c r="U284" s="156">
        <v>1.5703338000000001E-2</v>
      </c>
      <c r="V284" s="156">
        <v>2.0790864999999999E-2</v>
      </c>
      <c r="W284"/>
      <c r="X284" s="155">
        <v>9.7575335E-4</v>
      </c>
      <c r="Y284" s="158"/>
      <c r="Z284" s="270"/>
      <c r="AA284"/>
      <c r="AB284"/>
      <c r="AC284"/>
      <c r="AD284" s="159"/>
      <c r="AH284"/>
      <c r="AI284"/>
      <c r="AJ284"/>
    </row>
    <row r="285" spans="1:36" ht="13.8" customHeight="1">
      <c r="A285" t="s">
        <v>3498</v>
      </c>
      <c r="B285" s="188" t="s">
        <v>311</v>
      </c>
      <c r="C285" s="151" t="s">
        <v>3499</v>
      </c>
      <c r="D285" s="54" t="s">
        <v>1216</v>
      </c>
      <c r="E285" s="150" t="s">
        <v>352</v>
      </c>
      <c r="F285" s="153" t="s">
        <v>3500</v>
      </c>
      <c r="G285" s="277">
        <v>24.951165333333336</v>
      </c>
      <c r="H285" s="44">
        <v>24.951165333333336</v>
      </c>
      <c r="I285"/>
      <c r="J285" s="294">
        <v>4.8898367837189998</v>
      </c>
      <c r="K285" s="44">
        <v>4.8898367837189998</v>
      </c>
      <c r="L285" s="295">
        <v>0.16880110570000001</v>
      </c>
      <c r="M285" s="295">
        <v>0.94157002901899989</v>
      </c>
      <c r="N285" s="295">
        <v>3.6790849E-2</v>
      </c>
      <c r="O285" s="295">
        <v>3.7426748000000001</v>
      </c>
      <c r="P285"/>
      <c r="Q285" s="212">
        <v>369.69709</v>
      </c>
      <c r="R285"/>
      <c r="S285" s="156">
        <v>0.46315082000000002</v>
      </c>
      <c r="T285" s="156">
        <v>0.41753307000000001</v>
      </c>
      <c r="U285" s="156">
        <v>1.9629173E-2</v>
      </c>
      <c r="V285" s="156">
        <v>2.5988581E-2</v>
      </c>
      <c r="W285"/>
      <c r="X285" s="155">
        <v>1.2196917E-3</v>
      </c>
      <c r="Y285" s="158"/>
      <c r="Z285" s="270"/>
      <c r="AA285"/>
      <c r="AB285"/>
      <c r="AC285"/>
      <c r="AD285" s="171"/>
      <c r="AH285"/>
      <c r="AI285"/>
      <c r="AJ285"/>
    </row>
    <row r="286" spans="1:36" ht="13.8" customHeight="1">
      <c r="A286" t="s">
        <v>3501</v>
      </c>
      <c r="B286" s="188" t="s">
        <v>311</v>
      </c>
      <c r="C286" s="151" t="s">
        <v>3502</v>
      </c>
      <c r="D286" s="54" t="s">
        <v>1216</v>
      </c>
      <c r="E286" s="150" t="s">
        <v>352</v>
      </c>
      <c r="F286" s="153" t="s">
        <v>3503</v>
      </c>
      <c r="G286" s="277">
        <v>29.982134666666667</v>
      </c>
      <c r="H286" s="44">
        <v>29.982134666666667</v>
      </c>
      <c r="I286"/>
      <c r="J286" s="294">
        <v>5.9016331974299998</v>
      </c>
      <c r="K286" s="44">
        <v>5.9016331974299998</v>
      </c>
      <c r="L286" s="295">
        <v>0.20283692189999997</v>
      </c>
      <c r="M286" s="295">
        <v>1.1572669903300001</v>
      </c>
      <c r="N286" s="295">
        <v>4.4209085200000005E-2</v>
      </c>
      <c r="O286" s="295">
        <v>4.4973201999999999</v>
      </c>
      <c r="P286"/>
      <c r="Q286" s="212">
        <v>444.24009000000001</v>
      </c>
      <c r="R286"/>
      <c r="S286" s="156">
        <v>0.55653715000000004</v>
      </c>
      <c r="T286" s="156">
        <v>0.50172137000000006</v>
      </c>
      <c r="U286" s="156">
        <v>2.3587054999999999E-2</v>
      </c>
      <c r="V286" s="156">
        <v>3.1228728000000001E-2</v>
      </c>
      <c r="W286"/>
      <c r="X286" s="155">
        <v>1.4656214E-3</v>
      </c>
      <c r="Y286" s="158"/>
      <c r="Z286" s="270"/>
      <c r="AA286"/>
      <c r="AB286"/>
      <c r="AC286"/>
      <c r="AD286" s="171"/>
      <c r="AH286"/>
      <c r="AI286"/>
      <c r="AJ286"/>
    </row>
    <row r="287" spans="1:36" ht="13.8" customHeight="1">
      <c r="B287" s="188"/>
      <c r="C287" s="151"/>
      <c r="D287" s="51" t="s">
        <v>1217</v>
      </c>
      <c r="E287" s="150"/>
      <c r="F287"/>
      <c r="H287" s="44"/>
      <c r="I287"/>
      <c r="J287" s="44"/>
      <c r="K287" s="44"/>
      <c r="L287" s="44"/>
      <c r="P287"/>
      <c r="Q287" s="212"/>
      <c r="R287"/>
      <c r="S287"/>
      <c r="T287"/>
      <c r="U287"/>
      <c r="V287"/>
      <c r="W287"/>
      <c r="X287"/>
      <c r="Y287" s="159"/>
      <c r="Z287" s="270"/>
      <c r="AA287"/>
      <c r="AB287"/>
      <c r="AC287"/>
      <c r="AD287" s="171"/>
      <c r="AH287"/>
      <c r="AI287"/>
      <c r="AJ287"/>
    </row>
    <row r="288" spans="1:36" ht="13.8" customHeight="1">
      <c r="A288" t="s">
        <v>3504</v>
      </c>
      <c r="B288" s="188" t="s">
        <v>311</v>
      </c>
      <c r="C288" s="151" t="str">
        <f t="shared" ref="C288:C296" si="50">MID(A288,1,12)</f>
        <v>A.030.28.101</v>
      </c>
      <c r="D288" s="54" t="s">
        <v>1217</v>
      </c>
      <c r="E288" s="150" t="s">
        <v>352</v>
      </c>
      <c r="F288" s="153" t="str">
        <f t="shared" ref="F288:F296" si="51">MID(A288, 21,85)</f>
        <v>R-1234 yf (2,3,3,3-Tetrafluoropropene)</v>
      </c>
      <c r="G288" s="277">
        <v>13.505811333333336</v>
      </c>
      <c r="H288" s="44">
        <v>13.505811333333336</v>
      </c>
      <c r="I288"/>
      <c r="J288" s="294">
        <v>2.2680999576420002</v>
      </c>
      <c r="K288">
        <f t="shared" ref="K288:K296" si="52">L288+M288+N288+O288</f>
        <v>2.2680999576420002</v>
      </c>
      <c r="L288" s="295">
        <v>9.1370316100000015E-2</v>
      </c>
      <c r="M288" s="295">
        <v>0.13094343004200001</v>
      </c>
      <c r="N288" s="295">
        <v>1.9914511500000003E-2</v>
      </c>
      <c r="O288" s="295">
        <v>2.0258717000000002</v>
      </c>
      <c r="P288"/>
      <c r="Q288" s="212">
        <v>216.50085999999999</v>
      </c>
      <c r="R288"/>
      <c r="S288" s="156">
        <v>0.25186889000000001</v>
      </c>
      <c r="T288" s="156">
        <v>0.22600639</v>
      </c>
      <c r="U288" s="156">
        <v>1.0625071E-2</v>
      </c>
      <c r="V288" s="156">
        <v>1.5237428000000001E-2</v>
      </c>
      <c r="W288"/>
      <c r="X288" s="155">
        <v>6.7999417000000003E-4</v>
      </c>
      <c r="Y288" s="162" t="s">
        <v>434</v>
      </c>
      <c r="Z288" s="271" t="s">
        <v>2328</v>
      </c>
      <c r="AA288"/>
      <c r="AB288"/>
      <c r="AC288"/>
      <c r="AD288" s="278"/>
      <c r="AE288" s="276"/>
      <c r="AH288"/>
      <c r="AI288"/>
      <c r="AJ288"/>
    </row>
    <row r="289" spans="1:36" ht="13.8" customHeight="1">
      <c r="A289" t="s">
        <v>3505</v>
      </c>
      <c r="B289" s="188" t="s">
        <v>311</v>
      </c>
      <c r="C289" s="151" t="str">
        <f t="shared" si="50"/>
        <v>A.030.28.102</v>
      </c>
      <c r="D289" s="54" t="s">
        <v>1217</v>
      </c>
      <c r="E289" s="150" t="s">
        <v>352</v>
      </c>
      <c r="F289" s="153" t="str">
        <f t="shared" si="51"/>
        <v>R-134a (1,1,1,2-Tetrafluoroethane)</v>
      </c>
      <c r="G289" s="277">
        <v>10.330800666666667</v>
      </c>
      <c r="H289" s="44">
        <v>10.330800666666667</v>
      </c>
      <c r="I289"/>
      <c r="J289" s="294">
        <v>1.734904186439</v>
      </c>
      <c r="K289">
        <f t="shared" si="52"/>
        <v>1.734904186439</v>
      </c>
      <c r="L289" s="295">
        <v>6.9890547739999989E-2</v>
      </c>
      <c r="M289" s="295">
        <v>0.10016062559900001</v>
      </c>
      <c r="N289" s="295">
        <v>1.52329131E-2</v>
      </c>
      <c r="O289" s="295">
        <v>1.5496201000000001</v>
      </c>
      <c r="P289"/>
      <c r="Q289" s="212">
        <v>165.31268</v>
      </c>
      <c r="R289"/>
      <c r="S289" s="156">
        <v>0.19263749999999999</v>
      </c>
      <c r="T289" s="156">
        <v>0.17287573000000001</v>
      </c>
      <c r="U289" s="156">
        <v>8.1272788000000002E-3</v>
      </c>
      <c r="V289" s="156">
        <v>1.1634484E-2</v>
      </c>
      <c r="W289"/>
      <c r="X289" s="155">
        <v>5.1978517000000001E-4</v>
      </c>
      <c r="Y289" s="162" t="s">
        <v>435</v>
      </c>
      <c r="Z289" s="271" t="s">
        <v>2329</v>
      </c>
      <c r="AA289"/>
      <c r="AB289"/>
      <c r="AC289"/>
      <c r="AD289" s="159"/>
      <c r="AE289" s="276"/>
      <c r="AH289"/>
      <c r="AI289"/>
      <c r="AJ289"/>
    </row>
    <row r="290" spans="1:36" ht="13.8" customHeight="1">
      <c r="A290" t="s">
        <v>595</v>
      </c>
      <c r="B290" s="188" t="s">
        <v>311</v>
      </c>
      <c r="C290" s="151" t="str">
        <f t="shared" si="50"/>
        <v>A.030.28.103</v>
      </c>
      <c r="D290" s="54" t="s">
        <v>1217</v>
      </c>
      <c r="E290" s="150" t="s">
        <v>352</v>
      </c>
      <c r="F290" s="153" t="str">
        <f t="shared" si="51"/>
        <v>R-744 (CO2)</v>
      </c>
      <c r="G290" s="277">
        <v>0.46473098666666668</v>
      </c>
      <c r="H290" s="44">
        <v>0.46473098666666668</v>
      </c>
      <c r="I290"/>
      <c r="J290" s="294">
        <v>8.4367450719200002E-2</v>
      </c>
      <c r="K290">
        <f t="shared" si="52"/>
        <v>8.4367450719200002E-2</v>
      </c>
      <c r="L290" s="295">
        <v>3.0732967140000003E-3</v>
      </c>
      <c r="M290" s="295">
        <v>5.1701429152E-3</v>
      </c>
      <c r="N290" s="295">
        <v>6.4143630899999998E-3</v>
      </c>
      <c r="O290" s="295">
        <v>6.9709647999999999E-2</v>
      </c>
      <c r="P290"/>
      <c r="Q290" s="212">
        <v>7.6873639000000002</v>
      </c>
      <c r="R290"/>
      <c r="S290" s="156">
        <v>8.7174768999999999E-3</v>
      </c>
      <c r="T290" s="156">
        <v>7.9938606999999991E-3</v>
      </c>
      <c r="U290" s="156">
        <v>3.6951426999999999E-4</v>
      </c>
      <c r="V290" s="156">
        <v>3.5410192999999997E-4</v>
      </c>
      <c r="W290"/>
      <c r="X290" s="155">
        <v>2.3050638999999999E-5</v>
      </c>
      <c r="Y290" s="162" t="s">
        <v>361</v>
      </c>
      <c r="Z290" s="271" t="s">
        <v>2330</v>
      </c>
      <c r="AA290"/>
      <c r="AB290"/>
      <c r="AC290"/>
      <c r="AD290" s="278"/>
      <c r="AE290" s="271"/>
      <c r="AH290"/>
      <c r="AI290"/>
      <c r="AJ290"/>
    </row>
    <row r="291" spans="1:36" ht="13.8" customHeight="1">
      <c r="A291" t="s">
        <v>3506</v>
      </c>
      <c r="B291" s="188" t="s">
        <v>311</v>
      </c>
      <c r="C291" s="151" t="str">
        <f t="shared" si="50"/>
        <v>A.030.28.104</v>
      </c>
      <c r="D291" s="54" t="s">
        <v>1217</v>
      </c>
      <c r="E291" s="150" t="s">
        <v>352</v>
      </c>
      <c r="F291" s="153" t="str">
        <f t="shared" si="51"/>
        <v>R-125 (pentafluoroethanol)</v>
      </c>
      <c r="G291" s="277">
        <v>9.4508900000000011</v>
      </c>
      <c r="H291" s="44">
        <v>9.4508900000000011</v>
      </c>
      <c r="I291"/>
      <c r="J291" s="294">
        <v>1.587136292359</v>
      </c>
      <c r="K291">
        <f t="shared" si="52"/>
        <v>1.587136292359</v>
      </c>
      <c r="L291" s="295">
        <v>6.3937724899999993E-2</v>
      </c>
      <c r="M291" s="295">
        <v>9.1629594859000005E-2</v>
      </c>
      <c r="N291" s="295">
        <v>1.39354726E-2</v>
      </c>
      <c r="O291" s="295">
        <v>1.4176335</v>
      </c>
      <c r="P291"/>
      <c r="Q291" s="212">
        <v>155.03120000000001</v>
      </c>
      <c r="R291"/>
      <c r="S291" s="156">
        <v>0.17650112000000001</v>
      </c>
      <c r="T291" s="156">
        <v>0.15815129999999999</v>
      </c>
      <c r="U291" s="156">
        <v>7.4350500000000003E-3</v>
      </c>
      <c r="V291" s="156">
        <v>1.0914767000000001E-2</v>
      </c>
      <c r="W291"/>
      <c r="X291" s="155">
        <v>4.8010015000000001E-4</v>
      </c>
      <c r="Y291" s="162"/>
      <c r="Z291" s="271" t="s">
        <v>3507</v>
      </c>
      <c r="AA291"/>
      <c r="AB291"/>
      <c r="AC291"/>
      <c r="AD291" s="278"/>
      <c r="AE291" s="271"/>
      <c r="AH291"/>
      <c r="AI291"/>
      <c r="AJ291"/>
    </row>
    <row r="292" spans="1:36" ht="13.8" customHeight="1">
      <c r="A292" t="s">
        <v>3508</v>
      </c>
      <c r="B292" s="188" t="s">
        <v>311</v>
      </c>
      <c r="C292" s="151" t="str">
        <f t="shared" si="50"/>
        <v>A.030.28.105</v>
      </c>
      <c r="D292" s="54" t="s">
        <v>1217</v>
      </c>
      <c r="E292" s="150" t="s">
        <v>352</v>
      </c>
      <c r="F292" s="153" t="str">
        <f t="shared" si="51"/>
        <v>R-410A  (blend S-32 S125)</v>
      </c>
      <c r="G292" s="277">
        <v>9.5527320000000007</v>
      </c>
      <c r="H292" s="44">
        <v>9.5527320000000007</v>
      </c>
      <c r="I292"/>
      <c r="J292" s="294">
        <v>1.604239130559</v>
      </c>
      <c r="K292">
        <f t="shared" si="52"/>
        <v>1.604239130559</v>
      </c>
      <c r="L292" s="295">
        <v>6.4626708939999999E-2</v>
      </c>
      <c r="M292" s="295">
        <v>9.261698201900001E-2</v>
      </c>
      <c r="N292" s="295">
        <v>1.40856396E-2</v>
      </c>
      <c r="O292" s="295">
        <v>1.4329098</v>
      </c>
      <c r="P292"/>
      <c r="Q292" s="212">
        <v>155.02967000000001</v>
      </c>
      <c r="R292"/>
      <c r="S292" s="156">
        <v>0.17828368</v>
      </c>
      <c r="T292" s="156">
        <v>0.15985552</v>
      </c>
      <c r="U292" s="156">
        <v>7.5151690000000004E-3</v>
      </c>
      <c r="V292" s="156">
        <v>1.0912992999999999E-2</v>
      </c>
      <c r="W292"/>
      <c r="X292" s="155">
        <v>4.8325461000000002E-4</v>
      </c>
      <c r="Y292" s="162"/>
      <c r="Z292" s="271" t="s">
        <v>364</v>
      </c>
      <c r="AA292"/>
      <c r="AB292"/>
      <c r="AC292"/>
      <c r="AD292" s="171"/>
      <c r="AE292" s="276"/>
      <c r="AH292"/>
      <c r="AI292"/>
      <c r="AJ292"/>
    </row>
    <row r="293" spans="1:36" ht="13.8" customHeight="1">
      <c r="A293" t="s">
        <v>3509</v>
      </c>
      <c r="B293" s="188" t="s">
        <v>311</v>
      </c>
      <c r="C293" s="151" t="str">
        <f t="shared" si="50"/>
        <v>A.030.28.106</v>
      </c>
      <c r="D293" s="54" t="s">
        <v>1217</v>
      </c>
      <c r="E293" s="150" t="s">
        <v>352</v>
      </c>
      <c r="F293" s="153" t="str">
        <f t="shared" si="51"/>
        <v>R-32 (difluoromethane)</v>
      </c>
      <c r="G293" s="277">
        <v>9.6545733333333335</v>
      </c>
      <c r="H293" s="44">
        <v>9.6545733333333335</v>
      </c>
      <c r="I293"/>
      <c r="J293" s="294">
        <v>1.621341869768</v>
      </c>
      <c r="K293">
        <f t="shared" si="52"/>
        <v>1.621341869768</v>
      </c>
      <c r="L293" s="295">
        <v>6.5315693090000015E-2</v>
      </c>
      <c r="M293" s="295">
        <v>9.360437017800001E-2</v>
      </c>
      <c r="N293" s="295">
        <v>1.42358065E-2</v>
      </c>
      <c r="O293" s="295">
        <v>1.448186</v>
      </c>
      <c r="P293"/>
      <c r="Q293" s="212">
        <v>155.02814000000001</v>
      </c>
      <c r="R293"/>
      <c r="S293" s="156">
        <v>0.18006623999999999</v>
      </c>
      <c r="T293" s="156">
        <v>0.16155973000000001</v>
      </c>
      <c r="U293" s="156">
        <v>7.5952881E-3</v>
      </c>
      <c r="V293" s="156">
        <v>1.0911219E-2</v>
      </c>
      <c r="W293"/>
      <c r="X293" s="155">
        <v>4.8640906000000002E-4</v>
      </c>
      <c r="Y293" s="162"/>
      <c r="Z293" s="271" t="s">
        <v>3510</v>
      </c>
      <c r="AA293"/>
      <c r="AB293"/>
      <c r="AC293"/>
      <c r="AD293" s="171"/>
      <c r="AE293" s="271"/>
      <c r="AH293"/>
      <c r="AI293"/>
      <c r="AJ293"/>
    </row>
    <row r="294" spans="1:36" ht="13.8" customHeight="1">
      <c r="A294" t="s">
        <v>3511</v>
      </c>
      <c r="B294" s="188" t="s">
        <v>311</v>
      </c>
      <c r="C294" s="151" t="str">
        <f t="shared" si="50"/>
        <v>A.030.28.107</v>
      </c>
      <c r="D294" s="54" t="s">
        <v>1217</v>
      </c>
      <c r="E294" s="150" t="s">
        <v>352</v>
      </c>
      <c r="F294" s="153" t="str">
        <f t="shared" si="51"/>
        <v>R-290 (propane)</v>
      </c>
      <c r="G294" s="277">
        <v>0.35</v>
      </c>
      <c r="H294" s="44">
        <v>0.35</v>
      </c>
      <c r="I294"/>
      <c r="J294" s="294">
        <v>0.119195355576346</v>
      </c>
      <c r="K294">
        <f t="shared" si="52"/>
        <v>0.119195355576346</v>
      </c>
      <c r="L294" s="295">
        <v>2.3447678656345998E-2</v>
      </c>
      <c r="M294" s="295">
        <v>4.1362309219999997E-2</v>
      </c>
      <c r="N294" s="295">
        <v>1.8853677E-3</v>
      </c>
      <c r="O294" s="295">
        <v>5.2499999999999998E-2</v>
      </c>
      <c r="P294"/>
      <c r="Q294" s="212">
        <v>52.756089000000003</v>
      </c>
      <c r="R294"/>
      <c r="S294" s="156">
        <v>1.8685443999999999E-2</v>
      </c>
      <c r="T294" s="156">
        <v>1.4396053000000001E-2</v>
      </c>
      <c r="U294" s="156">
        <v>5.4100429999999998E-4</v>
      </c>
      <c r="V294" s="156">
        <v>3.7483864E-3</v>
      </c>
      <c r="W294"/>
      <c r="X294" s="155">
        <v>9.2310896999999996E-5</v>
      </c>
      <c r="Y294" s="162"/>
      <c r="Z294" s="271" t="s">
        <v>3512</v>
      </c>
      <c r="AA294"/>
      <c r="AB294"/>
      <c r="AC294"/>
      <c r="AD294" s="171"/>
      <c r="AE294" s="271"/>
      <c r="AH294"/>
      <c r="AI294"/>
      <c r="AJ294"/>
    </row>
    <row r="295" spans="1:36" ht="13.8" customHeight="1">
      <c r="A295" t="s">
        <v>3513</v>
      </c>
      <c r="B295" s="188" t="s">
        <v>311</v>
      </c>
      <c r="C295" s="151" t="str">
        <f t="shared" si="50"/>
        <v>A.030.28.108</v>
      </c>
      <c r="D295" s="54" t="s">
        <v>1217</v>
      </c>
      <c r="E295" s="150" t="s">
        <v>352</v>
      </c>
      <c r="F295" s="153" t="str">
        <f t="shared" si="51"/>
        <v>R-600a (isobutane)</v>
      </c>
      <c r="G295" s="277">
        <v>0.35</v>
      </c>
      <c r="H295" s="44">
        <v>0.35</v>
      </c>
      <c r="I295"/>
      <c r="J295" s="294">
        <v>0.119195355576346</v>
      </c>
      <c r="K295">
        <f t="shared" si="52"/>
        <v>0.119195355576346</v>
      </c>
      <c r="L295" s="295">
        <v>2.3447678656345998E-2</v>
      </c>
      <c r="M295" s="295">
        <v>4.1362309219999997E-2</v>
      </c>
      <c r="N295" s="295">
        <v>1.8853677E-3</v>
      </c>
      <c r="O295" s="295">
        <v>5.2499999999999998E-2</v>
      </c>
      <c r="P295"/>
      <c r="Q295" s="212">
        <v>52.756089000000003</v>
      </c>
      <c r="R295"/>
      <c r="S295" s="156">
        <v>1.8685443999999999E-2</v>
      </c>
      <c r="T295" s="156">
        <v>1.4396053000000001E-2</v>
      </c>
      <c r="U295" s="156">
        <v>5.4100429999999998E-4</v>
      </c>
      <c r="V295" s="156">
        <v>3.7483864E-3</v>
      </c>
      <c r="W295"/>
      <c r="X295" s="155">
        <v>9.2310896999999996E-5</v>
      </c>
      <c r="Y295" s="162"/>
      <c r="Z295" s="271" t="s">
        <v>3514</v>
      </c>
      <c r="AA295"/>
      <c r="AB295"/>
      <c r="AC295"/>
      <c r="AD295" s="278"/>
      <c r="AE295" s="271"/>
      <c r="AH295"/>
      <c r="AI295"/>
      <c r="AJ295"/>
    </row>
    <row r="296" spans="1:36" ht="13.8" customHeight="1">
      <c r="A296" t="s">
        <v>3515</v>
      </c>
      <c r="B296" s="188" t="s">
        <v>311</v>
      </c>
      <c r="C296" s="151" t="str">
        <f t="shared" si="50"/>
        <v>A.030.28.109</v>
      </c>
      <c r="D296" s="54" t="s">
        <v>1217</v>
      </c>
      <c r="E296" s="150" t="s">
        <v>352</v>
      </c>
      <c r="F296" s="153" t="str">
        <f t="shared" si="51"/>
        <v>R-454B (blend S-32 R-1234yf)</v>
      </c>
      <c r="G296" s="277">
        <v>10.852308000000001</v>
      </c>
      <c r="H296" s="44">
        <v>10.852308000000001</v>
      </c>
      <c r="I296"/>
      <c r="J296" s="294">
        <v>1.822483581705</v>
      </c>
      <c r="K296">
        <f t="shared" si="52"/>
        <v>1.822483581705</v>
      </c>
      <c r="L296" s="295">
        <v>7.3418680769999994E-2</v>
      </c>
      <c r="M296" s="295">
        <v>0.105216817735</v>
      </c>
      <c r="N296" s="295">
        <v>1.6001883200000001E-2</v>
      </c>
      <c r="O296" s="295">
        <v>1.6278462</v>
      </c>
      <c r="P296"/>
      <c r="Q296" s="212">
        <v>174.14615000000001</v>
      </c>
      <c r="R296"/>
      <c r="S296" s="156">
        <v>0.20239687000000001</v>
      </c>
      <c r="T296" s="156">
        <v>0.18160264000000001</v>
      </c>
      <c r="U296" s="156">
        <v>8.5375506000000007E-3</v>
      </c>
      <c r="V296" s="156">
        <v>1.2256670000000001E-2</v>
      </c>
      <c r="W296"/>
      <c r="X296" s="155">
        <v>5.4661403000000005E-4</v>
      </c>
      <c r="Y296" s="162"/>
      <c r="Z296" s="271" t="s">
        <v>364</v>
      </c>
      <c r="AA296"/>
      <c r="AB296"/>
      <c r="AC296"/>
      <c r="AD296" s="171"/>
      <c r="AE296" s="271"/>
      <c r="AH296"/>
      <c r="AI296"/>
      <c r="AJ296"/>
    </row>
    <row r="297" spans="1:36" ht="13.8" customHeight="1">
      <c r="B297" s="188"/>
      <c r="C297" s="151"/>
      <c r="D297" s="51" t="s">
        <v>1218</v>
      </c>
      <c r="E297" s="150"/>
      <c r="F297"/>
      <c r="H297" s="44"/>
      <c r="I297"/>
      <c r="J297" s="44"/>
      <c r="K297" s="44"/>
      <c r="L297" s="44"/>
      <c r="P297"/>
      <c r="Q297" s="212"/>
      <c r="R297"/>
      <c r="S297"/>
      <c r="T297"/>
      <c r="U297"/>
      <c r="V297"/>
      <c r="W297"/>
      <c r="X297"/>
      <c r="Y297" s="159"/>
      <c r="Z297" s="267"/>
      <c r="AA297"/>
      <c r="AB297"/>
      <c r="AC297"/>
      <c r="AD297" s="278"/>
      <c r="AE297" s="271"/>
      <c r="AH297"/>
      <c r="AI297"/>
      <c r="AJ297"/>
    </row>
    <row r="298" spans="1:36" ht="13.8" customHeight="1">
      <c r="A298" t="s">
        <v>596</v>
      </c>
      <c r="B298" s="188" t="s">
        <v>311</v>
      </c>
      <c r="C298" s="151" t="str">
        <f>MID(A298,1,12)</f>
        <v>A.030.30.101</v>
      </c>
      <c r="D298" s="54" t="s">
        <v>1218</v>
      </c>
      <c r="E298" s="150" t="s">
        <v>352</v>
      </c>
      <c r="F298" s="153" t="str">
        <f>MID(A298, 21,85)</f>
        <v>Carboxymethyl cellulose</v>
      </c>
      <c r="G298" s="277">
        <v>3.6580296666666667</v>
      </c>
      <c r="H298" s="44">
        <f t="shared" ref="H298:H301" si="53">G298</f>
        <v>3.6580296666666667</v>
      </c>
      <c r="I298"/>
      <c r="J298" s="294">
        <v>0.72894994250032918</v>
      </c>
      <c r="K298" s="44">
        <f t="shared" ref="K298:K301" si="54">J298</f>
        <v>0.72894994250032918</v>
      </c>
      <c r="L298" s="295">
        <v>4.3857126249999996E-2</v>
      </c>
      <c r="M298" s="295">
        <v>0.10854724779699999</v>
      </c>
      <c r="N298" s="295">
        <v>2.7841118453329178E-2</v>
      </c>
      <c r="O298" s="295">
        <v>0.54870445000000001</v>
      </c>
      <c r="P298"/>
      <c r="Q298" s="212">
        <v>48.556463999999998</v>
      </c>
      <c r="R298"/>
      <c r="S298" s="156">
        <v>8.6967031E-2</v>
      </c>
      <c r="T298" s="156">
        <v>8.1112587E-2</v>
      </c>
      <c r="U298" s="156">
        <v>3.2568073000000001E-3</v>
      </c>
      <c r="V298" s="156">
        <v>2.5976358999999999E-3</v>
      </c>
      <c r="W298"/>
      <c r="X298" s="155">
        <v>2.0641820999999999E-4</v>
      </c>
      <c r="Y298" s="166" t="s">
        <v>364</v>
      </c>
      <c r="Z298" s="267"/>
      <c r="AA298"/>
      <c r="AB298"/>
      <c r="AC298"/>
      <c r="AD298" s="278"/>
      <c r="AE298" s="271"/>
      <c r="AH298"/>
      <c r="AI298"/>
      <c r="AJ298"/>
    </row>
    <row r="299" spans="1:36" ht="13.8" customHeight="1">
      <c r="A299" t="s">
        <v>1621</v>
      </c>
      <c r="B299" s="188" t="s">
        <v>311</v>
      </c>
      <c r="C299" s="151" t="str">
        <f>MID(A299,1,12)</f>
        <v>A.030.30.102</v>
      </c>
      <c r="D299" s="54" t="s">
        <v>1218</v>
      </c>
      <c r="E299" s="150" t="s">
        <v>352</v>
      </c>
      <c r="F299" s="153" t="str">
        <f>MID(A299, 21,85)</f>
        <v>Fluorescent whitening agent DAS1 - triazinylaminostilben type</v>
      </c>
      <c r="G299" s="277">
        <v>10.964</v>
      </c>
      <c r="H299" s="44">
        <f t="shared" si="53"/>
        <v>10.964</v>
      </c>
      <c r="I299"/>
      <c r="J299" s="294">
        <v>5.1249888141</v>
      </c>
      <c r="K299" s="44">
        <f t="shared" si="54"/>
        <v>5.1249888141</v>
      </c>
      <c r="L299" s="295">
        <v>0.67853223409999996</v>
      </c>
      <c r="M299" s="295">
        <v>2.2955929200000003</v>
      </c>
      <c r="N299" s="295">
        <v>0.50626366</v>
      </c>
      <c r="O299" s="295">
        <v>1.6446000000000001</v>
      </c>
      <c r="P299"/>
      <c r="Q299" s="212">
        <v>225.86633</v>
      </c>
      <c r="R299"/>
      <c r="S299" s="156">
        <v>0.49741265000000001</v>
      </c>
      <c r="T299" s="156">
        <v>0.47157093999999999</v>
      </c>
      <c r="U299" s="156">
        <v>1.3089781E-2</v>
      </c>
      <c r="V299" s="156">
        <v>1.2751925000000001E-2</v>
      </c>
      <c r="W299"/>
      <c r="X299" s="155">
        <v>1.2613251E-3</v>
      </c>
      <c r="Y299" s="166" t="s">
        <v>364</v>
      </c>
      <c r="Z299" s="267"/>
      <c r="AA299"/>
      <c r="AB299"/>
      <c r="AC299"/>
      <c r="AD299" s="278"/>
      <c r="AE299" s="271"/>
      <c r="AH299"/>
      <c r="AI299"/>
      <c r="AJ299"/>
    </row>
    <row r="300" spans="1:36" ht="13.8" customHeight="1">
      <c r="A300" t="s">
        <v>1622</v>
      </c>
      <c r="B300" s="188" t="s">
        <v>311</v>
      </c>
      <c r="C300" s="151" t="str">
        <f>MID(A300,1,12)</f>
        <v>A.030.30.103</v>
      </c>
      <c r="D300" s="54" t="s">
        <v>1218</v>
      </c>
      <c r="E300" s="150" t="s">
        <v>352</v>
      </c>
      <c r="F300" s="153" t="str">
        <f>MID(A300, 21,85)</f>
        <v>Fluorescent whitening agent - distyrylbiphenyl type</v>
      </c>
      <c r="G300" s="277">
        <v>22.582999999999998</v>
      </c>
      <c r="H300" s="44">
        <f t="shared" si="53"/>
        <v>22.582999999999998</v>
      </c>
      <c r="I300"/>
      <c r="J300" s="294">
        <v>7.3579850781000005</v>
      </c>
      <c r="K300" s="44">
        <f t="shared" si="54"/>
        <v>7.3579850781000005</v>
      </c>
      <c r="L300" s="295">
        <v>1.0850900380999999</v>
      </c>
      <c r="M300" s="295">
        <v>2.0142006000000001</v>
      </c>
      <c r="N300" s="295">
        <v>0.87124444000000001</v>
      </c>
      <c r="O300" s="295">
        <v>3.3874499999999999</v>
      </c>
      <c r="P300"/>
      <c r="Q300" s="212">
        <v>486.16915</v>
      </c>
      <c r="R300"/>
      <c r="S300" s="156">
        <v>0.80986879000000001</v>
      </c>
      <c r="T300" s="156">
        <v>0.75844153000000003</v>
      </c>
      <c r="U300" s="156">
        <v>2.3682946999999999E-2</v>
      </c>
      <c r="V300" s="156">
        <v>2.7744309000000002E-2</v>
      </c>
      <c r="W300"/>
      <c r="X300" s="155">
        <v>2.0639467999999999E-3</v>
      </c>
      <c r="Y300" s="166" t="s">
        <v>364</v>
      </c>
      <c r="Z300" s="267"/>
      <c r="AA300"/>
      <c r="AB300"/>
      <c r="AC300"/>
      <c r="AD300" s="278"/>
      <c r="AE300" s="271"/>
      <c r="AH300"/>
      <c r="AI300"/>
      <c r="AJ300"/>
    </row>
    <row r="301" spans="1:36" ht="13.8" customHeight="1">
      <c r="A301" t="s">
        <v>597</v>
      </c>
      <c r="B301" s="188" t="s">
        <v>311</v>
      </c>
      <c r="C301" s="151" t="str">
        <f>MID(A301,1,12)</f>
        <v>A.030.30.104</v>
      </c>
      <c r="D301" s="54" t="s">
        <v>1218</v>
      </c>
      <c r="E301" s="150" t="s">
        <v>352</v>
      </c>
      <c r="F301" s="153" t="str">
        <f>MID(A301, 21,85)</f>
        <v>Sodium dodecylbenzenesulfonate</v>
      </c>
      <c r="G301" s="277">
        <v>1.7362112000000001</v>
      </c>
      <c r="H301" s="44">
        <f t="shared" si="53"/>
        <v>1.7362112000000001</v>
      </c>
      <c r="I301"/>
      <c r="J301" s="294">
        <v>0.28833650975809999</v>
      </c>
      <c r="K301" s="44">
        <f t="shared" si="54"/>
        <v>0.28833650975809999</v>
      </c>
      <c r="L301" s="295">
        <v>1.0829766919999999E-2</v>
      </c>
      <c r="M301" s="295">
        <v>1.48218410481E-2</v>
      </c>
      <c r="N301" s="295">
        <v>2.25322179E-3</v>
      </c>
      <c r="O301" s="295">
        <v>0.26043168</v>
      </c>
      <c r="P301"/>
      <c r="Q301" s="212">
        <v>67.167008999999993</v>
      </c>
      <c r="R301"/>
      <c r="S301" s="156">
        <v>3.5617293000000001E-2</v>
      </c>
      <c r="T301" s="156">
        <v>2.9454146E-2</v>
      </c>
      <c r="U301" s="156">
        <v>1.3923968E-3</v>
      </c>
      <c r="V301" s="156">
        <v>4.7707495999999997E-3</v>
      </c>
      <c r="W301"/>
      <c r="X301" s="155">
        <v>1.3490443E-4</v>
      </c>
      <c r="Y301" s="162" t="s">
        <v>375</v>
      </c>
      <c r="Z301" s="276"/>
      <c r="AA301"/>
      <c r="AB301"/>
      <c r="AC301"/>
      <c r="AD301" s="278"/>
      <c r="AE301" s="271"/>
      <c r="AH301"/>
      <c r="AI301"/>
      <c r="AJ301"/>
    </row>
    <row r="302" spans="1:36" ht="13.8" customHeight="1">
      <c r="B302" s="188"/>
      <c r="C302" s="151"/>
      <c r="D302" s="51" t="s">
        <v>1219</v>
      </c>
      <c r="E302" s="150"/>
      <c r="F302"/>
      <c r="H302" s="44"/>
      <c r="I302"/>
      <c r="J302" s="44"/>
      <c r="K302" s="44"/>
      <c r="L302" s="44"/>
      <c r="P302"/>
      <c r="Q302" s="212"/>
      <c r="R302"/>
      <c r="S302"/>
      <c r="T302"/>
      <c r="U302"/>
      <c r="V302"/>
      <c r="W302"/>
      <c r="X302"/>
      <c r="Y302" s="159"/>
      <c r="Z302" s="276"/>
      <c r="AA302"/>
      <c r="AB302"/>
      <c r="AC302"/>
      <c r="AD302" s="278"/>
      <c r="AE302" s="271"/>
      <c r="AH302"/>
      <c r="AI302"/>
      <c r="AJ302"/>
    </row>
    <row r="303" spans="1:36" ht="13.8" customHeight="1">
      <c r="A303" t="s">
        <v>598</v>
      </c>
      <c r="B303" s="188" t="s">
        <v>311</v>
      </c>
      <c r="C303" s="151" t="str">
        <f t="shared" ref="C303:C318" si="55">MID(A303,1,12)</f>
        <v>A.030.36.101</v>
      </c>
      <c r="D303" s="54" t="s">
        <v>1219</v>
      </c>
      <c r="E303" s="150" t="s">
        <v>352</v>
      </c>
      <c r="F303" s="153" t="str">
        <f t="shared" ref="F303:F318" si="56">MID(A303, 21,85)</f>
        <v>3-dimethylamino-propylamine</v>
      </c>
      <c r="G303" s="277">
        <v>4.8071392666666668</v>
      </c>
      <c r="H303" s="44">
        <f t="shared" ref="H303:H318" si="57">G303</f>
        <v>4.8071392666666668</v>
      </c>
      <c r="I303"/>
      <c r="J303" s="294">
        <v>0.799245791303</v>
      </c>
      <c r="K303" s="44">
        <f t="shared" ref="K303:K318" si="58">J303</f>
        <v>0.799245791303</v>
      </c>
      <c r="L303" s="295">
        <v>3.0103574380000001E-2</v>
      </c>
      <c r="M303" s="295">
        <v>4.1727082933000002E-2</v>
      </c>
      <c r="N303" s="295">
        <v>6.3442439899999998E-3</v>
      </c>
      <c r="O303" s="295">
        <v>0.72107089000000002</v>
      </c>
      <c r="P303"/>
      <c r="Q303" s="212">
        <v>120.06762000000001</v>
      </c>
      <c r="R303"/>
      <c r="S303" s="156">
        <v>9.3601356999999996E-2</v>
      </c>
      <c r="T303" s="156">
        <v>8.1262335000000005E-2</v>
      </c>
      <c r="U303" s="156">
        <v>3.8365142000000001E-3</v>
      </c>
      <c r="V303" s="156">
        <v>8.5025081000000002E-3</v>
      </c>
      <c r="W303"/>
      <c r="X303" s="155">
        <v>2.9329699999999998E-4</v>
      </c>
      <c r="Y303" s="162" t="s">
        <v>393</v>
      </c>
      <c r="Z303" s="271" t="s">
        <v>2331</v>
      </c>
      <c r="AA303"/>
      <c r="AB303"/>
      <c r="AC303"/>
      <c r="AD303" s="171"/>
      <c r="AE303" s="271"/>
      <c r="AH303"/>
      <c r="AI303"/>
      <c r="AJ303"/>
    </row>
    <row r="304" spans="1:36" ht="13.8" customHeight="1">
      <c r="A304" t="s">
        <v>599</v>
      </c>
      <c r="B304" s="188" t="s">
        <v>311</v>
      </c>
      <c r="C304" s="151" t="str">
        <f t="shared" si="55"/>
        <v>A.030.36.102</v>
      </c>
      <c r="D304" s="54" t="s">
        <v>1219</v>
      </c>
      <c r="E304" s="150" t="s">
        <v>352</v>
      </c>
      <c r="F304" s="153" t="str">
        <f t="shared" si="56"/>
        <v>Aminoethylethanol-amine</v>
      </c>
      <c r="G304" s="277">
        <v>2.9326186666666665</v>
      </c>
      <c r="H304" s="44">
        <f t="shared" si="57"/>
        <v>2.9326186666666665</v>
      </c>
      <c r="I304"/>
      <c r="J304" s="294">
        <v>0.4854124361437</v>
      </c>
      <c r="K304" s="44">
        <f t="shared" si="58"/>
        <v>0.4854124361437</v>
      </c>
      <c r="L304" s="295">
        <v>1.7511479279999999E-2</v>
      </c>
      <c r="M304" s="295">
        <v>2.4311772723700002E-2</v>
      </c>
      <c r="N304" s="295">
        <v>3.6963841400000003E-3</v>
      </c>
      <c r="O304" s="295">
        <v>0.43989279999999997</v>
      </c>
      <c r="P304"/>
      <c r="Q304" s="212">
        <v>72.802592000000004</v>
      </c>
      <c r="R304"/>
      <c r="S304" s="156">
        <v>5.7129131999999999E-2</v>
      </c>
      <c r="T304" s="156">
        <v>4.9627656999999999E-2</v>
      </c>
      <c r="U304" s="156">
        <v>2.3443410999999998E-3</v>
      </c>
      <c r="V304" s="156">
        <v>5.1571341999999999E-3</v>
      </c>
      <c r="W304"/>
      <c r="X304" s="155">
        <v>1.7802652999999999E-4</v>
      </c>
      <c r="Y304" s="162" t="s">
        <v>393</v>
      </c>
      <c r="Z304" s="271" t="s">
        <v>2332</v>
      </c>
      <c r="AA304"/>
      <c r="AB304"/>
      <c r="AC304"/>
      <c r="AD304" s="171"/>
      <c r="AE304" s="271"/>
      <c r="AH304"/>
      <c r="AI304"/>
      <c r="AJ304"/>
    </row>
    <row r="305" spans="1:36" ht="13.8" customHeight="1">
      <c r="A305" t="s">
        <v>600</v>
      </c>
      <c r="B305" s="188" t="s">
        <v>311</v>
      </c>
      <c r="C305" s="151" t="str">
        <f t="shared" si="55"/>
        <v>A.030.36.103</v>
      </c>
      <c r="D305" s="54" t="s">
        <v>1219</v>
      </c>
      <c r="E305" s="150" t="s">
        <v>352</v>
      </c>
      <c r="F305" s="153" t="str">
        <f t="shared" si="56"/>
        <v>Beef tallow</v>
      </c>
      <c r="G305" s="277">
        <v>2.5746214000000003</v>
      </c>
      <c r="H305" s="44">
        <f t="shared" si="57"/>
        <v>2.5746214000000003</v>
      </c>
      <c r="I305"/>
      <c r="J305" s="294">
        <v>0.40444796490450002</v>
      </c>
      <c r="K305" s="44">
        <f t="shared" si="58"/>
        <v>0.40444796490450002</v>
      </c>
      <c r="L305" s="295">
        <v>9.1752600659999982E-3</v>
      </c>
      <c r="M305" s="295">
        <v>7.8871709585000005E-3</v>
      </c>
      <c r="N305" s="295">
        <v>1.1923238799999999E-3</v>
      </c>
      <c r="O305" s="295">
        <v>0.38619321000000001</v>
      </c>
      <c r="P305"/>
      <c r="Q305" s="212">
        <v>16.644254</v>
      </c>
      <c r="R305"/>
      <c r="S305" s="156">
        <v>4.9615369999999999E-2</v>
      </c>
      <c r="T305" s="156">
        <v>4.6207252999999997E-2</v>
      </c>
      <c r="U305" s="156">
        <v>2.2329334E-3</v>
      </c>
      <c r="V305" s="156">
        <v>1.1751839999999999E-3</v>
      </c>
      <c r="W305"/>
      <c r="X305" s="155">
        <v>9.5420635999999998E-5</v>
      </c>
      <c r="Y305" s="166" t="s">
        <v>364</v>
      </c>
      <c r="Z305" s="276"/>
      <c r="AA305"/>
      <c r="AB305"/>
      <c r="AC305"/>
      <c r="AD305" s="278"/>
      <c r="AE305" s="271"/>
      <c r="AH305"/>
      <c r="AI305"/>
      <c r="AJ305"/>
    </row>
    <row r="306" spans="1:36" ht="13.8" customHeight="1">
      <c r="A306" t="s">
        <v>601</v>
      </c>
      <c r="B306" s="188" t="s">
        <v>311</v>
      </c>
      <c r="C306" s="151" t="str">
        <f t="shared" si="55"/>
        <v>A.030.36.104</v>
      </c>
      <c r="D306" s="54" t="s">
        <v>1219</v>
      </c>
      <c r="E306" s="150" t="s">
        <v>352</v>
      </c>
      <c r="F306" s="153" t="str">
        <f t="shared" si="56"/>
        <v>C16–C18 fatty alcohol (palm oil)</v>
      </c>
      <c r="G306" s="277">
        <v>1.8881006</v>
      </c>
      <c r="H306" s="44">
        <f t="shared" si="57"/>
        <v>1.8881006</v>
      </c>
      <c r="I306"/>
      <c r="J306" s="294">
        <v>0.29559882439160001</v>
      </c>
      <c r="K306" s="44">
        <f t="shared" si="58"/>
        <v>0.29559882439160001</v>
      </c>
      <c r="L306" s="295">
        <v>6.4814120990000007E-3</v>
      </c>
      <c r="M306" s="295">
        <v>5.1275820995999996E-3</v>
      </c>
      <c r="N306" s="295">
        <v>7.7474019299999999E-4</v>
      </c>
      <c r="O306" s="295">
        <v>0.28321509</v>
      </c>
      <c r="P306"/>
      <c r="Q306" s="212">
        <v>11.030616</v>
      </c>
      <c r="R306"/>
      <c r="S306" s="156">
        <v>3.6282526000000002E-2</v>
      </c>
      <c r="T306" s="156">
        <v>3.3866467999999997E-2</v>
      </c>
      <c r="U306" s="156">
        <v>1.6370599E-3</v>
      </c>
      <c r="V306" s="156">
        <v>7.7899874999999997E-4</v>
      </c>
      <c r="W306"/>
      <c r="X306" s="155">
        <v>6.8379876E-5</v>
      </c>
      <c r="Y306" s="166" t="s">
        <v>364</v>
      </c>
      <c r="Z306" s="271" t="s">
        <v>2333</v>
      </c>
      <c r="AA306"/>
      <c r="AB306"/>
      <c r="AC306"/>
      <c r="AD306" s="159"/>
      <c r="AE306" s="276"/>
      <c r="AH306"/>
      <c r="AI306"/>
      <c r="AJ306"/>
    </row>
    <row r="307" spans="1:36" ht="13.8" customHeight="1">
      <c r="A307" t="s">
        <v>602</v>
      </c>
      <c r="B307" s="188" t="s">
        <v>311</v>
      </c>
      <c r="C307" s="151" t="str">
        <f t="shared" si="55"/>
        <v>A.030.36.105</v>
      </c>
      <c r="D307" s="54" t="s">
        <v>1219</v>
      </c>
      <c r="E307" s="150" t="s">
        <v>352</v>
      </c>
      <c r="F307" s="153" t="str">
        <f t="shared" si="56"/>
        <v>C16–C18 fatty alcohol (tallow)</v>
      </c>
      <c r="G307" s="277">
        <v>2.8865381999999999</v>
      </c>
      <c r="H307" s="44">
        <f t="shared" si="57"/>
        <v>2.8865381999999999</v>
      </c>
      <c r="I307"/>
      <c r="J307" s="294">
        <v>0.45655300089109996</v>
      </c>
      <c r="K307" s="44">
        <f t="shared" si="58"/>
        <v>0.45655300089109996</v>
      </c>
      <c r="L307" s="295">
        <v>1.1207873962000001E-2</v>
      </c>
      <c r="M307" s="295">
        <v>1.07385116891E-2</v>
      </c>
      <c r="N307" s="295">
        <v>1.62588524E-3</v>
      </c>
      <c r="O307" s="295">
        <v>0.43298072999999998</v>
      </c>
      <c r="P307"/>
      <c r="Q307" s="212">
        <v>22.832145000000001</v>
      </c>
      <c r="R307"/>
      <c r="S307" s="156">
        <v>5.5554767999999997E-2</v>
      </c>
      <c r="T307" s="156">
        <v>5.1461934000000001E-2</v>
      </c>
      <c r="U307" s="156">
        <v>2.4806399000000001E-3</v>
      </c>
      <c r="V307" s="156">
        <v>1.6121938000000001E-3</v>
      </c>
      <c r="W307"/>
      <c r="X307" s="155">
        <v>1.1253611E-4</v>
      </c>
      <c r="Y307" s="166" t="s">
        <v>364</v>
      </c>
      <c r="Z307" s="271" t="s">
        <v>2333</v>
      </c>
      <c r="AA307"/>
      <c r="AB307"/>
      <c r="AC307"/>
      <c r="AD307" s="171"/>
      <c r="AE307" s="271"/>
      <c r="AH307"/>
      <c r="AI307"/>
      <c r="AJ307"/>
    </row>
    <row r="308" spans="1:36" ht="13.8" customHeight="1">
      <c r="A308" t="s">
        <v>1347</v>
      </c>
      <c r="B308" s="188" t="s">
        <v>311</v>
      </c>
      <c r="C308" s="151" t="str">
        <f t="shared" si="55"/>
        <v>A.030.36.106</v>
      </c>
      <c r="D308" s="54" t="s">
        <v>1219</v>
      </c>
      <c r="E308" s="150" t="s">
        <v>352</v>
      </c>
      <c r="F308" s="153" t="str">
        <f t="shared" si="56"/>
        <v>Chloroacetic acid (2)</v>
      </c>
      <c r="G308" s="277">
        <v>1.4349724666666668</v>
      </c>
      <c r="H308" s="44">
        <f t="shared" si="57"/>
        <v>1.4349724666666668</v>
      </c>
      <c r="I308"/>
      <c r="J308" s="294">
        <v>0.23945174739460001</v>
      </c>
      <c r="K308" s="44">
        <f t="shared" si="58"/>
        <v>0.23945174739460001</v>
      </c>
      <c r="L308" s="295">
        <v>9.2647382900000012E-3</v>
      </c>
      <c r="M308" s="295">
        <v>1.2969149604600001E-2</v>
      </c>
      <c r="N308" s="295">
        <v>1.9719895000000001E-3</v>
      </c>
      <c r="O308" s="295">
        <v>0.21524587000000001</v>
      </c>
      <c r="P308"/>
      <c r="Q308" s="212">
        <v>32.212063999999998</v>
      </c>
      <c r="R308"/>
      <c r="S308" s="156">
        <v>2.7611548E-2</v>
      </c>
      <c r="T308" s="156">
        <v>2.4192642E-2</v>
      </c>
      <c r="U308" s="156">
        <v>1.1408226999999999E-3</v>
      </c>
      <c r="V308" s="156">
        <v>2.2780838E-3</v>
      </c>
      <c r="W308"/>
      <c r="X308" s="155">
        <v>8.326389E-5</v>
      </c>
      <c r="Y308" s="162" t="s">
        <v>359</v>
      </c>
      <c r="Z308" s="271" t="s">
        <v>2144</v>
      </c>
      <c r="AA308"/>
      <c r="AB308"/>
      <c r="AC308"/>
      <c r="AD308" s="171"/>
      <c r="AE308" s="271"/>
      <c r="AH308"/>
      <c r="AI308"/>
      <c r="AJ308"/>
    </row>
    <row r="309" spans="1:36" ht="13.8" customHeight="1">
      <c r="A309" t="s">
        <v>603</v>
      </c>
      <c r="B309" s="188" t="s">
        <v>311</v>
      </c>
      <c r="C309" s="151" t="str">
        <f t="shared" si="55"/>
        <v>A.030.36.107</v>
      </c>
      <c r="D309" s="54" t="s">
        <v>1219</v>
      </c>
      <c r="E309" s="150" t="s">
        <v>352</v>
      </c>
      <c r="F309" s="153" t="str">
        <f t="shared" si="56"/>
        <v>Coconut oil methyl ester</v>
      </c>
      <c r="G309" s="277">
        <v>0.6777152666666667</v>
      </c>
      <c r="H309" s="44">
        <f t="shared" si="57"/>
        <v>0.6777152666666667</v>
      </c>
      <c r="I309"/>
      <c r="J309" s="294">
        <v>0.1102514399602</v>
      </c>
      <c r="K309" s="44">
        <f t="shared" si="58"/>
        <v>0.1102514399602</v>
      </c>
      <c r="L309" s="295">
        <v>3.3570977760000002E-3</v>
      </c>
      <c r="M309" s="295">
        <v>4.5459248271999993E-3</v>
      </c>
      <c r="N309" s="295">
        <v>6.9112735700000002E-4</v>
      </c>
      <c r="O309" s="295">
        <v>0.10165729</v>
      </c>
      <c r="P309"/>
      <c r="Q309" s="212">
        <v>11.249872999999999</v>
      </c>
      <c r="R309"/>
      <c r="S309" s="156">
        <v>1.2868564000000001E-2</v>
      </c>
      <c r="T309" s="156">
        <v>1.1526912E-2</v>
      </c>
      <c r="U309" s="156">
        <v>5.4607156000000001E-4</v>
      </c>
      <c r="V309" s="156">
        <v>7.9558044999999999E-4</v>
      </c>
      <c r="W309"/>
      <c r="X309" s="155">
        <v>3.4032626000000001E-5</v>
      </c>
      <c r="Y309" s="166" t="s">
        <v>364</v>
      </c>
      <c r="Z309" s="271" t="s">
        <v>2334</v>
      </c>
      <c r="AA309"/>
      <c r="AB309"/>
      <c r="AC309"/>
      <c r="AD309" s="171"/>
      <c r="AE309" s="271"/>
      <c r="AH309"/>
      <c r="AI309"/>
      <c r="AJ309"/>
    </row>
    <row r="310" spans="1:36" ht="13.8" customHeight="1">
      <c r="A310" t="s">
        <v>604</v>
      </c>
      <c r="B310" s="188" t="s">
        <v>311</v>
      </c>
      <c r="C310" s="151" t="str">
        <f t="shared" si="55"/>
        <v>A.030.36.108</v>
      </c>
      <c r="D310" s="54" t="s">
        <v>1219</v>
      </c>
      <c r="E310" s="150" t="s">
        <v>352</v>
      </c>
      <c r="F310" s="153" t="str">
        <f t="shared" si="56"/>
        <v>Cumene</v>
      </c>
      <c r="G310" s="277">
        <v>1.2190702</v>
      </c>
      <c r="H310" s="44">
        <f t="shared" si="57"/>
        <v>1.2190702</v>
      </c>
      <c r="I310"/>
      <c r="J310" s="294">
        <v>0.20232061633420001</v>
      </c>
      <c r="K310" s="44">
        <f t="shared" si="58"/>
        <v>0.20232061633420001</v>
      </c>
      <c r="L310" s="295">
        <v>7.5639253680000003E-3</v>
      </c>
      <c r="M310" s="295">
        <v>1.0326378036200002E-2</v>
      </c>
      <c r="N310" s="295">
        <v>1.56978293E-3</v>
      </c>
      <c r="O310" s="295">
        <v>0.18286052999999999</v>
      </c>
      <c r="P310"/>
      <c r="Q310" s="212">
        <v>64.565545</v>
      </c>
      <c r="R310"/>
      <c r="S310" s="156">
        <v>2.6266293E-2</v>
      </c>
      <c r="T310" s="156">
        <v>2.0695114000000001E-2</v>
      </c>
      <c r="U310" s="156">
        <v>9.7859885000000008E-4</v>
      </c>
      <c r="V310" s="156">
        <v>4.5925803999999999E-3</v>
      </c>
      <c r="W310"/>
      <c r="X310" s="155">
        <v>1.1591775999999999E-4</v>
      </c>
      <c r="Y310" s="162" t="s">
        <v>386</v>
      </c>
      <c r="Z310" s="271" t="s">
        <v>2335</v>
      </c>
      <c r="AA310"/>
      <c r="AB310"/>
      <c r="AC310"/>
      <c r="AD310" s="171"/>
      <c r="AE310" s="271"/>
      <c r="AH310"/>
      <c r="AI310"/>
      <c r="AJ310"/>
    </row>
    <row r="311" spans="1:36" ht="13.8" customHeight="1">
      <c r="A311" t="s">
        <v>605</v>
      </c>
      <c r="B311" s="188" t="s">
        <v>311</v>
      </c>
      <c r="C311" s="151" t="str">
        <f t="shared" si="55"/>
        <v>A.030.36.109</v>
      </c>
      <c r="D311" s="54" t="s">
        <v>1219</v>
      </c>
      <c r="E311" s="150" t="s">
        <v>352</v>
      </c>
      <c r="F311" s="153" t="str">
        <f t="shared" si="56"/>
        <v>Diethanolamine</v>
      </c>
      <c r="G311" s="277">
        <v>2.1897032666666667</v>
      </c>
      <c r="H311" s="44">
        <f t="shared" si="57"/>
        <v>2.1897032666666667</v>
      </c>
      <c r="I311"/>
      <c r="J311" s="294">
        <v>0.36324811572800003</v>
      </c>
      <c r="K311" s="44">
        <f t="shared" si="58"/>
        <v>0.36324811572800003</v>
      </c>
      <c r="L311" s="295">
        <v>1.3392864849999998E-2</v>
      </c>
      <c r="M311" s="295">
        <v>1.8575545117999998E-2</v>
      </c>
      <c r="N311" s="295">
        <v>2.8242157600000001E-3</v>
      </c>
      <c r="O311" s="295">
        <v>0.32845549000000002</v>
      </c>
      <c r="P311"/>
      <c r="Q311" s="212">
        <v>58.152206999999997</v>
      </c>
      <c r="R311"/>
      <c r="S311" s="156">
        <v>4.2915812999999997E-2</v>
      </c>
      <c r="T311" s="156">
        <v>3.7045435000000002E-2</v>
      </c>
      <c r="U311" s="156">
        <v>1.7496142000000001E-3</v>
      </c>
      <c r="V311" s="156">
        <v>4.1207639000000003E-3</v>
      </c>
      <c r="W311"/>
      <c r="X311" s="155">
        <v>1.3768411999999999E-4</v>
      </c>
      <c r="Y311" s="162" t="s">
        <v>393</v>
      </c>
      <c r="Z311" s="271" t="s">
        <v>2336</v>
      </c>
      <c r="AA311"/>
      <c r="AB311"/>
      <c r="AC311"/>
      <c r="AD311" s="171"/>
      <c r="AE311" s="271"/>
      <c r="AH311"/>
      <c r="AI311"/>
      <c r="AJ311"/>
    </row>
    <row r="312" spans="1:36" ht="13.8" customHeight="1">
      <c r="A312" t="s">
        <v>1348</v>
      </c>
      <c r="B312" s="188" t="s">
        <v>311</v>
      </c>
      <c r="C312" s="151" t="str">
        <f t="shared" si="55"/>
        <v>A.030.36.110</v>
      </c>
      <c r="D312" s="54" t="s">
        <v>1219</v>
      </c>
      <c r="E312" s="150" t="s">
        <v>352</v>
      </c>
      <c r="F312" s="153" t="str">
        <f t="shared" si="56"/>
        <v>Dimethylamine (2)</v>
      </c>
      <c r="G312" s="277">
        <v>3.0092148666666669</v>
      </c>
      <c r="H312" s="44">
        <f t="shared" si="57"/>
        <v>3.0092148666666669</v>
      </c>
      <c r="I312"/>
      <c r="J312" s="294">
        <v>0.49932400980199998</v>
      </c>
      <c r="K312" s="44">
        <f t="shared" si="58"/>
        <v>0.49932400980199998</v>
      </c>
      <c r="L312" s="295">
        <v>1.8380192679999997E-2</v>
      </c>
      <c r="M312" s="295">
        <v>2.5660015222E-2</v>
      </c>
      <c r="N312" s="295">
        <v>3.9015718999999998E-3</v>
      </c>
      <c r="O312" s="295">
        <v>0.45138223</v>
      </c>
      <c r="P312"/>
      <c r="Q312" s="212">
        <v>87.611445000000003</v>
      </c>
      <c r="R312"/>
      <c r="S312" s="156">
        <v>5.9444707999999999E-2</v>
      </c>
      <c r="T312" s="156">
        <v>5.0833054000000003E-2</v>
      </c>
      <c r="U312" s="156">
        <v>2.3994423E-3</v>
      </c>
      <c r="V312" s="156">
        <v>6.2122119999999999E-3</v>
      </c>
      <c r="W312"/>
      <c r="X312" s="155">
        <v>1.9860363E-4</v>
      </c>
      <c r="Y312" s="162" t="s">
        <v>393</v>
      </c>
      <c r="Z312" s="271" t="s">
        <v>2239</v>
      </c>
      <c r="AA312"/>
      <c r="AB312"/>
      <c r="AC312"/>
      <c r="AD312" s="171"/>
      <c r="AE312" s="271"/>
      <c r="AH312"/>
      <c r="AI312"/>
      <c r="AJ312"/>
    </row>
    <row r="313" spans="1:36" ht="13.8" customHeight="1">
      <c r="A313" t="s">
        <v>606</v>
      </c>
      <c r="B313" s="188" t="s">
        <v>311</v>
      </c>
      <c r="C313" s="151" t="str">
        <f t="shared" si="55"/>
        <v>A.030.36.111</v>
      </c>
      <c r="D313" s="54" t="s">
        <v>1219</v>
      </c>
      <c r="E313" s="150" t="s">
        <v>352</v>
      </c>
      <c r="F313" s="153" t="str">
        <f t="shared" si="56"/>
        <v>Dimethylsulfate</v>
      </c>
      <c r="G313" s="277">
        <v>1.1617915333333335</v>
      </c>
      <c r="H313" s="44">
        <f t="shared" si="57"/>
        <v>1.1617915333333335</v>
      </c>
      <c r="I313"/>
      <c r="J313" s="294">
        <v>0.1936729330751</v>
      </c>
      <c r="K313" s="44">
        <f t="shared" si="58"/>
        <v>0.1936729330751</v>
      </c>
      <c r="L313" s="295">
        <v>7.4534675599999996E-3</v>
      </c>
      <c r="M313" s="295">
        <v>1.0373504305099999E-2</v>
      </c>
      <c r="N313" s="295">
        <v>1.5772312100000001E-3</v>
      </c>
      <c r="O313" s="295">
        <v>0.17426873000000001</v>
      </c>
      <c r="P313"/>
      <c r="Q313" s="212">
        <v>33.389240000000001</v>
      </c>
      <c r="R313"/>
      <c r="S313" s="156">
        <v>2.2910447E-2</v>
      </c>
      <c r="T313" s="156">
        <v>1.9618242000000001E-2</v>
      </c>
      <c r="U313" s="156">
        <v>9.2569527000000004E-4</v>
      </c>
      <c r="V313" s="156">
        <v>2.3665095999999999E-3</v>
      </c>
      <c r="W313"/>
      <c r="X313" s="155">
        <v>7.6294871000000001E-5</v>
      </c>
      <c r="Y313" s="162" t="s">
        <v>436</v>
      </c>
      <c r="Z313" s="271" t="s">
        <v>2337</v>
      </c>
      <c r="AA313"/>
      <c r="AB313"/>
      <c r="AC313"/>
      <c r="AD313" s="171"/>
      <c r="AE313" s="271"/>
      <c r="AH313"/>
      <c r="AI313"/>
      <c r="AJ313"/>
    </row>
    <row r="314" spans="1:36" ht="13.8" customHeight="1">
      <c r="A314" t="s">
        <v>1349</v>
      </c>
      <c r="B314" s="188" t="s">
        <v>311</v>
      </c>
      <c r="C314" s="151" t="str">
        <f t="shared" si="55"/>
        <v>A.030.36.112</v>
      </c>
      <c r="D314" s="54" t="s">
        <v>1219</v>
      </c>
      <c r="E314" s="150" t="s">
        <v>352</v>
      </c>
      <c r="F314" s="153" t="str">
        <f t="shared" si="56"/>
        <v>Ethylene oxide (2)</v>
      </c>
      <c r="G314" s="277">
        <v>1.5873263333333334</v>
      </c>
      <c r="H314" s="44">
        <f t="shared" si="57"/>
        <v>1.5873263333333334</v>
      </c>
      <c r="I314"/>
      <c r="J314" s="294">
        <v>0.26383807692720002</v>
      </c>
      <c r="K314" s="44">
        <f t="shared" si="58"/>
        <v>0.26383807692720002</v>
      </c>
      <c r="L314" s="295">
        <v>9.9592551399999996E-3</v>
      </c>
      <c r="M314" s="295">
        <v>1.36974797472E-2</v>
      </c>
      <c r="N314" s="295">
        <v>2.08239204E-3</v>
      </c>
      <c r="O314" s="295">
        <v>0.23809895</v>
      </c>
      <c r="P314"/>
      <c r="Q314" s="212">
        <v>61.100256999999999</v>
      </c>
      <c r="R314"/>
      <c r="S314" s="156">
        <v>3.2504285000000001E-2</v>
      </c>
      <c r="T314" s="156">
        <v>2.6894073000000001E-2</v>
      </c>
      <c r="U314" s="156">
        <v>1.2707351999999999E-3</v>
      </c>
      <c r="V314" s="156">
        <v>4.3394769999999996E-3</v>
      </c>
      <c r="W314"/>
      <c r="X314" s="155">
        <v>1.2299481000000001E-4</v>
      </c>
      <c r="Y314" s="162" t="s">
        <v>391</v>
      </c>
      <c r="Z314" s="271" t="s">
        <v>2338</v>
      </c>
      <c r="AA314"/>
      <c r="AB314"/>
      <c r="AC314"/>
      <c r="AD314" s="171"/>
      <c r="AE314" s="271"/>
      <c r="AH314"/>
      <c r="AI314"/>
      <c r="AJ314"/>
    </row>
    <row r="315" spans="1:36" ht="13.8" customHeight="1">
      <c r="A315" t="s">
        <v>607</v>
      </c>
      <c r="B315" s="188" t="s">
        <v>311</v>
      </c>
      <c r="C315" s="151" t="str">
        <f t="shared" si="55"/>
        <v>A.030.36.113</v>
      </c>
      <c r="D315" s="54" t="s">
        <v>1219</v>
      </c>
      <c r="E315" s="150" t="s">
        <v>352</v>
      </c>
      <c r="F315" s="153" t="str">
        <f t="shared" si="56"/>
        <v>Hydrogen peroxide</v>
      </c>
      <c r="G315" s="277">
        <v>2.4489647333333338</v>
      </c>
      <c r="H315" s="44">
        <f t="shared" si="57"/>
        <v>2.4489647333333338</v>
      </c>
      <c r="I315"/>
      <c r="J315" s="294">
        <v>0.4083990474659</v>
      </c>
      <c r="K315" s="44">
        <f t="shared" si="58"/>
        <v>0.4083990474659</v>
      </c>
      <c r="L315" s="295">
        <v>1.5749671260000001E-2</v>
      </c>
      <c r="M315" s="295">
        <v>2.1964958165899998E-2</v>
      </c>
      <c r="N315" s="295">
        <v>3.3397080400000001E-3</v>
      </c>
      <c r="O315" s="295">
        <v>0.36734471000000002</v>
      </c>
      <c r="P315"/>
      <c r="Q315" s="212">
        <v>48.294091999999999</v>
      </c>
      <c r="R315"/>
      <c r="S315" s="156">
        <v>4.6691202000000001E-2</v>
      </c>
      <c r="T315" s="156">
        <v>4.1330271000000002E-2</v>
      </c>
      <c r="U315" s="156">
        <v>1.9497494999999999E-3</v>
      </c>
      <c r="V315" s="156">
        <v>3.4111807E-3</v>
      </c>
      <c r="W315"/>
      <c r="X315" s="155">
        <v>1.3392124E-4</v>
      </c>
      <c r="Y315" s="162" t="s">
        <v>362</v>
      </c>
      <c r="Z315" s="271" t="s">
        <v>2339</v>
      </c>
      <c r="AA315"/>
      <c r="AB315"/>
      <c r="AC315"/>
      <c r="AD315" s="171"/>
      <c r="AE315" s="271"/>
      <c r="AH315"/>
      <c r="AI315"/>
      <c r="AJ315"/>
    </row>
    <row r="316" spans="1:36" ht="13.8" customHeight="1">
      <c r="A316" t="s">
        <v>608</v>
      </c>
      <c r="B316" s="188" t="s">
        <v>311</v>
      </c>
      <c r="C316" s="151" t="str">
        <f t="shared" si="55"/>
        <v>A.030.36.114</v>
      </c>
      <c r="D316" s="54" t="s">
        <v>1219</v>
      </c>
      <c r="E316" s="150" t="s">
        <v>352</v>
      </c>
      <c r="F316" s="153" t="str">
        <f t="shared" si="56"/>
        <v>Palm kernel oil methyl ester</v>
      </c>
      <c r="G316" s="277">
        <v>1.6242226666666668</v>
      </c>
      <c r="H316" s="44">
        <f t="shared" si="57"/>
        <v>1.6242226666666668</v>
      </c>
      <c r="I316"/>
      <c r="J316" s="294">
        <v>0.25343421343240002</v>
      </c>
      <c r="K316" s="44">
        <f t="shared" si="58"/>
        <v>0.25343421343240002</v>
      </c>
      <c r="L316" s="295">
        <v>5.3460571149999995E-3</v>
      </c>
      <c r="M316" s="295">
        <v>3.8706678044000005E-3</v>
      </c>
      <c r="N316" s="295">
        <v>5.8408851299999998E-4</v>
      </c>
      <c r="O316" s="295">
        <v>0.2436334</v>
      </c>
      <c r="P316"/>
      <c r="Q316" s="212">
        <v>10.073480999999999</v>
      </c>
      <c r="R316"/>
      <c r="S316" s="156">
        <v>3.1352655E-2</v>
      </c>
      <c r="T316" s="156">
        <v>2.9225414000000002E-2</v>
      </c>
      <c r="U316" s="156">
        <v>1.4144686999999999E-3</v>
      </c>
      <c r="V316" s="156">
        <v>7.1277247000000005E-4</v>
      </c>
      <c r="W316"/>
      <c r="X316" s="155">
        <v>5.9407363999999998E-5</v>
      </c>
      <c r="Y316" s="166" t="s">
        <v>364</v>
      </c>
      <c r="Z316" s="271" t="s">
        <v>2340</v>
      </c>
      <c r="AA316"/>
      <c r="AB316"/>
      <c r="AC316"/>
      <c r="AD316" s="171"/>
      <c r="AE316" s="271"/>
      <c r="AH316"/>
      <c r="AI316"/>
      <c r="AJ316"/>
    </row>
    <row r="317" spans="1:36" ht="13.8" customHeight="1">
      <c r="A317" t="s">
        <v>609</v>
      </c>
      <c r="B317" s="188" t="s">
        <v>311</v>
      </c>
      <c r="C317" s="151" t="str">
        <f t="shared" si="55"/>
        <v>A.030.36.115</v>
      </c>
      <c r="D317" s="54" t="s">
        <v>1219</v>
      </c>
      <c r="E317" s="150" t="s">
        <v>352</v>
      </c>
      <c r="F317" s="153" t="str">
        <f t="shared" si="56"/>
        <v>Palm oil methyl ester</v>
      </c>
      <c r="G317" s="277">
        <v>1.5175148000000001</v>
      </c>
      <c r="H317" s="44">
        <f t="shared" si="57"/>
        <v>1.5175148000000001</v>
      </c>
      <c r="I317"/>
      <c r="J317" s="294">
        <v>0.23565258963249999</v>
      </c>
      <c r="K317" s="44">
        <f t="shared" si="58"/>
        <v>0.23565258963249999</v>
      </c>
      <c r="L317" s="295">
        <v>4.6629428710000002E-3</v>
      </c>
      <c r="M317" s="295">
        <v>2.9224983055000002E-3</v>
      </c>
      <c r="N317" s="295">
        <v>4.3992845600000004E-4</v>
      </c>
      <c r="O317" s="295">
        <v>0.22762721999999999</v>
      </c>
      <c r="P317"/>
      <c r="Q317" s="212">
        <v>8.5251218000000009</v>
      </c>
      <c r="R317"/>
      <c r="S317" s="156">
        <v>2.9355411000000001E-2</v>
      </c>
      <c r="T317" s="156">
        <v>2.7422232000000001E-2</v>
      </c>
      <c r="U317" s="156">
        <v>1.329361E-3</v>
      </c>
      <c r="V317" s="156">
        <v>6.0381751E-4</v>
      </c>
      <c r="W317"/>
      <c r="X317" s="155">
        <v>5.4251642000000002E-5</v>
      </c>
      <c r="Y317" s="166" t="s">
        <v>364</v>
      </c>
      <c r="Z317" s="271" t="s">
        <v>2341</v>
      </c>
      <c r="AA317"/>
      <c r="AB317"/>
      <c r="AC317"/>
      <c r="AD317" s="171"/>
      <c r="AE317" s="276"/>
      <c r="AH317"/>
      <c r="AI317"/>
      <c r="AJ317"/>
    </row>
    <row r="318" spans="1:36" ht="13.8" customHeight="1">
      <c r="A318" t="s">
        <v>610</v>
      </c>
      <c r="B318" s="188" t="s">
        <v>311</v>
      </c>
      <c r="C318" s="151" t="str">
        <f t="shared" si="55"/>
        <v>A.030.36.116</v>
      </c>
      <c r="D318" s="54" t="s">
        <v>1219</v>
      </c>
      <c r="E318" s="150" t="s">
        <v>352</v>
      </c>
      <c r="F318" s="153" t="str">
        <f t="shared" si="56"/>
        <v>Triethanolamine</v>
      </c>
      <c r="G318" s="277">
        <v>2.9919930666666668</v>
      </c>
      <c r="H318" s="44">
        <f t="shared" si="57"/>
        <v>2.9919930666666668</v>
      </c>
      <c r="I318"/>
      <c r="J318" s="294">
        <v>0.49632994083900006</v>
      </c>
      <c r="K318" s="44">
        <f t="shared" si="58"/>
        <v>0.49632994083900006</v>
      </c>
      <c r="L318" s="295">
        <v>1.8296440750000004E-2</v>
      </c>
      <c r="M318" s="295">
        <v>2.5376336349000002E-2</v>
      </c>
      <c r="N318" s="295">
        <v>3.8582037400000002E-3</v>
      </c>
      <c r="O318" s="295">
        <v>0.44879896000000002</v>
      </c>
      <c r="P318"/>
      <c r="Q318" s="212">
        <v>79.439255000000003</v>
      </c>
      <c r="R318"/>
      <c r="S318" s="156">
        <v>5.8638827999999997E-2</v>
      </c>
      <c r="T318" s="156">
        <v>5.0618944999999999E-2</v>
      </c>
      <c r="U318" s="156">
        <v>2.3906842000000002E-3</v>
      </c>
      <c r="V318" s="156">
        <v>5.6291984000000003E-3</v>
      </c>
      <c r="W318"/>
      <c r="X318" s="155">
        <v>1.8810524000000001E-4</v>
      </c>
      <c r="Y318" s="162" t="s">
        <v>393</v>
      </c>
      <c r="Z318" s="271" t="s">
        <v>2342</v>
      </c>
      <c r="AA318"/>
      <c r="AB318"/>
      <c r="AC318"/>
      <c r="AD318" s="171"/>
      <c r="AE318" s="271"/>
      <c r="AH318"/>
      <c r="AI318"/>
      <c r="AJ318"/>
    </row>
    <row r="319" spans="1:36" ht="13.8" customHeight="1">
      <c r="B319" s="188"/>
      <c r="C319" s="151"/>
      <c r="D319" s="51" t="s">
        <v>1220</v>
      </c>
      <c r="E319" s="150"/>
      <c r="F319"/>
      <c r="H319" s="44"/>
      <c r="I319"/>
      <c r="J319" s="44"/>
      <c r="K319" s="44"/>
      <c r="L319" s="44"/>
      <c r="P319"/>
      <c r="Q319" s="212"/>
      <c r="R319"/>
      <c r="S319"/>
      <c r="T319"/>
      <c r="U319"/>
      <c r="V319"/>
      <c r="W319"/>
      <c r="X319"/>
      <c r="Y319" s="159"/>
      <c r="Z319" s="276"/>
      <c r="AA319"/>
      <c r="AB319"/>
      <c r="AC319"/>
      <c r="AD319" s="171"/>
      <c r="AE319" s="271"/>
      <c r="AH319"/>
      <c r="AI319"/>
      <c r="AJ319"/>
    </row>
    <row r="320" spans="1:36" ht="13.8" customHeight="1">
      <c r="A320" t="s">
        <v>611</v>
      </c>
      <c r="B320" s="188" t="s">
        <v>311</v>
      </c>
      <c r="C320" s="151" t="str">
        <f t="shared" ref="C320:C334" si="59">MID(A320,1,12)</f>
        <v>A.030.38.101</v>
      </c>
      <c r="D320" s="54" t="s">
        <v>1220</v>
      </c>
      <c r="E320" s="150" t="s">
        <v>352</v>
      </c>
      <c r="F320" s="153" t="str">
        <f t="shared" ref="F320:F334" si="60">MID(A320, 21,85)</f>
        <v>C12–C13 sodium alkyl ether sulphate. 2 EO</v>
      </c>
      <c r="G320" s="277">
        <v>2.4020267333333334</v>
      </c>
      <c r="H320" s="44">
        <f t="shared" ref="H320:H334" si="61">G320</f>
        <v>2.4020267333333334</v>
      </c>
      <c r="I320"/>
      <c r="J320" s="294">
        <v>0.3996373413389</v>
      </c>
      <c r="K320" s="44">
        <f t="shared" ref="K320:K334" si="62">J320</f>
        <v>0.3996373413389</v>
      </c>
      <c r="L320" s="295">
        <v>1.5180937280000001E-2</v>
      </c>
      <c r="M320" s="295">
        <v>2.0965015078900001E-2</v>
      </c>
      <c r="N320" s="295">
        <v>3.1873789800000002E-3</v>
      </c>
      <c r="O320" s="295">
        <v>0.36030401000000001</v>
      </c>
      <c r="P320"/>
      <c r="Q320" s="212">
        <v>70.783195000000006</v>
      </c>
      <c r="R320"/>
      <c r="S320" s="156">
        <v>4.7589975999999999E-2</v>
      </c>
      <c r="T320" s="156">
        <v>4.0651492999999997E-2</v>
      </c>
      <c r="U320" s="156">
        <v>1.9198920000000001E-3</v>
      </c>
      <c r="V320" s="156">
        <v>5.0185910999999998E-3</v>
      </c>
      <c r="W320"/>
      <c r="X320" s="155">
        <v>1.5975631E-4</v>
      </c>
      <c r="Y320" s="166" t="s">
        <v>364</v>
      </c>
      <c r="Z320" s="271" t="s">
        <v>2343</v>
      </c>
      <c r="AA320"/>
      <c r="AB320"/>
      <c r="AC320"/>
      <c r="AD320" s="171"/>
      <c r="AH320"/>
      <c r="AI320"/>
      <c r="AJ320"/>
    </row>
    <row r="321" spans="1:36" ht="13.8" customHeight="1">
      <c r="A321" t="s">
        <v>612</v>
      </c>
      <c r="B321" s="188" t="s">
        <v>311</v>
      </c>
      <c r="C321" s="151" t="str">
        <f t="shared" si="59"/>
        <v>A.030.38.102</v>
      </c>
      <c r="D321" s="54" t="s">
        <v>1220</v>
      </c>
      <c r="E321" s="150" t="s">
        <v>352</v>
      </c>
      <c r="F321" s="153" t="str">
        <f t="shared" si="60"/>
        <v>C12–C14 alcohol ethoxylate. 3 EO</v>
      </c>
      <c r="G321" s="277">
        <v>1.8758243333333333</v>
      </c>
      <c r="H321" s="44">
        <f t="shared" si="61"/>
        <v>1.8758243333333333</v>
      </c>
      <c r="I321"/>
      <c r="J321" s="294">
        <v>0.30184337094619995</v>
      </c>
      <c r="K321" s="44">
        <f t="shared" si="62"/>
        <v>0.30184337094619995</v>
      </c>
      <c r="L321" s="295">
        <v>8.8511484809999999E-3</v>
      </c>
      <c r="M321" s="295">
        <v>1.00875925952E-2</v>
      </c>
      <c r="N321" s="295">
        <v>1.53097987E-3</v>
      </c>
      <c r="O321" s="295">
        <v>0.28137364999999998</v>
      </c>
      <c r="P321"/>
      <c r="Q321" s="212">
        <v>35.293278000000001</v>
      </c>
      <c r="R321"/>
      <c r="S321" s="156">
        <v>3.6877962E-2</v>
      </c>
      <c r="T321" s="156">
        <v>3.2804839000000002E-2</v>
      </c>
      <c r="U321" s="156">
        <v>1.5701529999999999E-3</v>
      </c>
      <c r="V321" s="156">
        <v>2.5029706E-3</v>
      </c>
      <c r="W321"/>
      <c r="X321" s="155">
        <v>9.8841142999999996E-5</v>
      </c>
      <c r="Y321" s="166" t="s">
        <v>364</v>
      </c>
      <c r="Z321" s="271" t="s">
        <v>2344</v>
      </c>
      <c r="AA321"/>
      <c r="AB321"/>
      <c r="AC321"/>
      <c r="AD321" s="278"/>
      <c r="AE321" s="271"/>
      <c r="AH321"/>
      <c r="AI321"/>
      <c r="AJ321"/>
    </row>
    <row r="322" spans="1:36" ht="13.8" customHeight="1">
      <c r="A322" t="s">
        <v>613</v>
      </c>
      <c r="B322" s="188" t="s">
        <v>311</v>
      </c>
      <c r="C322" s="151" t="str">
        <f t="shared" si="59"/>
        <v>A.030.38.103</v>
      </c>
      <c r="D322" s="54" t="s">
        <v>1220</v>
      </c>
      <c r="E322" s="150" t="s">
        <v>352</v>
      </c>
      <c r="F322" s="153" t="str">
        <f t="shared" si="60"/>
        <v>C12–C14 alcohol ethoxylate. 7 EO</v>
      </c>
      <c r="G322" s="277">
        <v>2.0630769333333334</v>
      </c>
      <c r="H322" s="44">
        <f t="shared" si="61"/>
        <v>2.0630769333333334</v>
      </c>
      <c r="I322"/>
      <c r="J322" s="294">
        <v>0.33765513541439995</v>
      </c>
      <c r="K322" s="44">
        <f t="shared" si="62"/>
        <v>0.33765513541439995</v>
      </c>
      <c r="L322" s="295">
        <v>1.1373232819999999E-2</v>
      </c>
      <c r="M322" s="295">
        <v>1.4601739294399998E-2</v>
      </c>
      <c r="N322" s="295">
        <v>2.2186233E-3</v>
      </c>
      <c r="O322" s="295">
        <v>0.30946153999999998</v>
      </c>
      <c r="P322"/>
      <c r="Q322" s="212">
        <v>53.035992</v>
      </c>
      <c r="R322"/>
      <c r="S322" s="156">
        <v>4.0900001999999998E-2</v>
      </c>
      <c r="T322" s="156">
        <v>3.5452732000000001E-2</v>
      </c>
      <c r="U322" s="156">
        <v>1.6850919E-3</v>
      </c>
      <c r="V322" s="156">
        <v>3.7621785999999999E-3</v>
      </c>
      <c r="W322"/>
      <c r="X322" s="155">
        <v>1.2689957000000001E-4</v>
      </c>
      <c r="Y322" s="166" t="s">
        <v>364</v>
      </c>
      <c r="Z322" s="271" t="s">
        <v>2345</v>
      </c>
      <c r="AA322"/>
      <c r="AB322"/>
      <c r="AC322"/>
      <c r="AD322" s="159"/>
      <c r="AE322" s="269"/>
      <c r="AH322"/>
      <c r="AI322"/>
      <c r="AJ322"/>
    </row>
    <row r="323" spans="1:36" ht="13.8" customHeight="1">
      <c r="A323" t="s">
        <v>614</v>
      </c>
      <c r="B323" s="188" t="s">
        <v>311</v>
      </c>
      <c r="C323" s="151" t="str">
        <f t="shared" si="59"/>
        <v>A.030.38.104</v>
      </c>
      <c r="D323" s="54" t="s">
        <v>1220</v>
      </c>
      <c r="E323" s="150" t="s">
        <v>352</v>
      </c>
      <c r="F323" s="153" t="str">
        <f t="shared" si="60"/>
        <v>C12–C14 amine oxide</v>
      </c>
      <c r="G323" s="277">
        <v>2.589157066666667</v>
      </c>
      <c r="H323" s="44">
        <f t="shared" si="61"/>
        <v>2.589157066666667</v>
      </c>
      <c r="I323"/>
      <c r="J323" s="294">
        <v>0.4191054730548</v>
      </c>
      <c r="K323" s="44">
        <f t="shared" si="62"/>
        <v>0.4191054730548</v>
      </c>
      <c r="L323" s="295">
        <v>1.2821085689999999E-2</v>
      </c>
      <c r="M323" s="295">
        <v>1.55494855848E-2</v>
      </c>
      <c r="N323" s="295">
        <v>2.3613417799999998E-3</v>
      </c>
      <c r="O323" s="295">
        <v>0.38837356000000001</v>
      </c>
      <c r="P323"/>
      <c r="Q323" s="212">
        <v>44.079315000000001</v>
      </c>
      <c r="R323"/>
      <c r="S323" s="156">
        <v>5.0180895000000003E-2</v>
      </c>
      <c r="T323" s="156">
        <v>4.4916629999999999E-2</v>
      </c>
      <c r="U323" s="156">
        <v>2.1431750999999998E-3</v>
      </c>
      <c r="V323" s="156">
        <v>3.1210898999999999E-3</v>
      </c>
      <c r="W323"/>
      <c r="X323" s="155">
        <v>1.3113808E-4</v>
      </c>
      <c r="Y323" s="166" t="s">
        <v>364</v>
      </c>
      <c r="Z323" s="271" t="s">
        <v>2346</v>
      </c>
      <c r="AA323"/>
      <c r="AB323"/>
      <c r="AC323"/>
      <c r="AD323" s="159"/>
      <c r="AE323" s="269"/>
      <c r="AH323"/>
      <c r="AI323"/>
      <c r="AJ323"/>
    </row>
    <row r="324" spans="1:36" ht="13.8" customHeight="1">
      <c r="A324" t="s">
        <v>615</v>
      </c>
      <c r="B324" s="188" t="s">
        <v>311</v>
      </c>
      <c r="C324" s="151" t="str">
        <f t="shared" si="59"/>
        <v>A.030.38.105</v>
      </c>
      <c r="D324" s="54" t="s">
        <v>1220</v>
      </c>
      <c r="E324" s="150" t="s">
        <v>352</v>
      </c>
      <c r="F324" s="153" t="str">
        <f t="shared" si="60"/>
        <v>C12–C14 sodium alkyl ether sulphate. 2 EO</v>
      </c>
      <c r="G324" s="277">
        <v>1.8135335333333333</v>
      </c>
      <c r="H324" s="44">
        <f t="shared" si="61"/>
        <v>1.8135335333333333</v>
      </c>
      <c r="I324"/>
      <c r="J324" s="294">
        <v>0.29740290762349997</v>
      </c>
      <c r="K324" s="44">
        <f t="shared" si="62"/>
        <v>0.29740290762349997</v>
      </c>
      <c r="L324" s="295">
        <v>1.013950253E-2</v>
      </c>
      <c r="M324" s="295">
        <v>1.32237838835E-2</v>
      </c>
      <c r="N324" s="295">
        <v>2.0095912099999998E-3</v>
      </c>
      <c r="O324" s="295">
        <v>0.27203002999999998</v>
      </c>
      <c r="P324"/>
      <c r="Q324" s="212">
        <v>37.750658999999999</v>
      </c>
      <c r="R324"/>
      <c r="S324" s="156">
        <v>3.5205209000000001E-2</v>
      </c>
      <c r="T324" s="156">
        <v>3.1057792000000001E-2</v>
      </c>
      <c r="U324" s="156">
        <v>1.4742942E-3</v>
      </c>
      <c r="V324" s="156">
        <v>2.6731226999999998E-3</v>
      </c>
      <c r="W324"/>
      <c r="X324" s="155">
        <v>1.00821E-4</v>
      </c>
      <c r="Y324" s="166" t="s">
        <v>364</v>
      </c>
      <c r="Z324" s="271" t="s">
        <v>2347</v>
      </c>
      <c r="AA324"/>
      <c r="AB324"/>
      <c r="AC324"/>
      <c r="AD324" s="159"/>
      <c r="AE324" s="269"/>
      <c r="AH324"/>
      <c r="AI324"/>
      <c r="AJ324"/>
    </row>
    <row r="325" spans="1:36" ht="13.8" customHeight="1">
      <c r="A325" t="s">
        <v>616</v>
      </c>
      <c r="B325" s="188" t="s">
        <v>311</v>
      </c>
      <c r="C325" s="151" t="str">
        <f t="shared" si="59"/>
        <v>A.030.38.106</v>
      </c>
      <c r="D325" s="54" t="s">
        <v>1220</v>
      </c>
      <c r="E325" s="150" t="s">
        <v>352</v>
      </c>
      <c r="F325" s="153" t="str">
        <f t="shared" si="60"/>
        <v>C12–C14 sodium alkyl sulphate</v>
      </c>
      <c r="G325" s="277">
        <v>2.5927374666666667</v>
      </c>
      <c r="H325" s="44">
        <f t="shared" si="61"/>
        <v>2.5927374666666667</v>
      </c>
      <c r="I325"/>
      <c r="J325" s="294">
        <v>0.42773441666750001</v>
      </c>
      <c r="K325" s="44">
        <f t="shared" si="62"/>
        <v>0.42773441666750001</v>
      </c>
      <c r="L325" s="295">
        <v>1.52357584E-2</v>
      </c>
      <c r="M325" s="295">
        <v>2.04756225175E-2</v>
      </c>
      <c r="N325" s="295">
        <v>3.1124157499999999E-3</v>
      </c>
      <c r="O325" s="295">
        <v>0.38891061999999998</v>
      </c>
      <c r="P325"/>
      <c r="Q325" s="212">
        <v>48.333767999999999</v>
      </c>
      <c r="R325"/>
      <c r="S325" s="156">
        <v>4.9641589999999999E-2</v>
      </c>
      <c r="T325" s="156">
        <v>4.4135181000000002E-2</v>
      </c>
      <c r="U325" s="156">
        <v>2.0898753999999999E-3</v>
      </c>
      <c r="V325" s="156">
        <v>3.4165329000000002E-3</v>
      </c>
      <c r="W325"/>
      <c r="X325" s="155">
        <v>1.3765566E-4</v>
      </c>
      <c r="Y325" s="166" t="s">
        <v>364</v>
      </c>
      <c r="Z325" s="271" t="s">
        <v>2348</v>
      </c>
      <c r="AA325"/>
      <c r="AB325"/>
      <c r="AC325"/>
      <c r="AD325" s="159"/>
      <c r="AH325"/>
      <c r="AI325"/>
      <c r="AJ325"/>
    </row>
    <row r="326" spans="1:36" ht="13.8" customHeight="1">
      <c r="A326" t="s">
        <v>617</v>
      </c>
      <c r="B326" s="188" t="s">
        <v>311</v>
      </c>
      <c r="C326" s="151" t="str">
        <f t="shared" si="59"/>
        <v>A.030.38.107</v>
      </c>
      <c r="D326" s="54" t="s">
        <v>1220</v>
      </c>
      <c r="E326" s="150" t="s">
        <v>352</v>
      </c>
      <c r="F326" s="153" t="str">
        <f t="shared" si="60"/>
        <v>C12–C15 alcohol ethoxylate. 3 EO</v>
      </c>
      <c r="G326" s="277">
        <v>2.6482693333333334</v>
      </c>
      <c r="H326" s="44">
        <f t="shared" si="61"/>
        <v>2.6482693333333334</v>
      </c>
      <c r="I326"/>
      <c r="J326" s="294">
        <v>0.44015988202129996</v>
      </c>
      <c r="K326" s="44">
        <f t="shared" si="62"/>
        <v>0.44015988202129996</v>
      </c>
      <c r="L326" s="295">
        <v>1.6614080999999999E-2</v>
      </c>
      <c r="M326" s="295">
        <v>2.2834026721299996E-2</v>
      </c>
      <c r="N326" s="295">
        <v>3.4713742999999998E-3</v>
      </c>
      <c r="O326" s="295">
        <v>0.39724039999999999</v>
      </c>
      <c r="P326"/>
      <c r="Q326" s="212">
        <v>83.682304999999999</v>
      </c>
      <c r="R326"/>
      <c r="S326" s="156">
        <v>5.2934321999999999E-2</v>
      </c>
      <c r="T326" s="156">
        <v>4.4877308999999997E-2</v>
      </c>
      <c r="U326" s="156">
        <v>2.1205731999999998E-3</v>
      </c>
      <c r="V326" s="156">
        <v>5.9364396999999998E-3</v>
      </c>
      <c r="W326"/>
      <c r="X326" s="155">
        <v>1.8294587E-4</v>
      </c>
      <c r="Y326" s="166" t="s">
        <v>364</v>
      </c>
      <c r="Z326" s="271" t="s">
        <v>2349</v>
      </c>
      <c r="AA326"/>
      <c r="AB326"/>
      <c r="AC326"/>
      <c r="AD326" s="159"/>
      <c r="AE326" s="272"/>
      <c r="AH326"/>
      <c r="AI326"/>
      <c r="AJ326"/>
    </row>
    <row r="327" spans="1:36" ht="13.8" customHeight="1">
      <c r="A327" t="s">
        <v>618</v>
      </c>
      <c r="B327" s="188" t="s">
        <v>311</v>
      </c>
      <c r="C327" s="151" t="str">
        <f t="shared" si="59"/>
        <v>A.030.38.108</v>
      </c>
      <c r="D327" s="54" t="s">
        <v>1220</v>
      </c>
      <c r="E327" s="150" t="s">
        <v>352</v>
      </c>
      <c r="F327" s="153" t="str">
        <f t="shared" si="60"/>
        <v>C12–C15 alcohol ethoxylate. 7 EO</v>
      </c>
      <c r="G327" s="277">
        <v>2.2965314000000001</v>
      </c>
      <c r="H327" s="44">
        <f t="shared" si="61"/>
        <v>2.2965314000000001</v>
      </c>
      <c r="I327"/>
      <c r="J327" s="294">
        <v>0.3818287214312</v>
      </c>
      <c r="K327" s="44">
        <f t="shared" si="62"/>
        <v>0.3818287214312</v>
      </c>
      <c r="L327" s="295">
        <v>1.4441372420000001E-2</v>
      </c>
      <c r="M327" s="295">
        <v>1.9884602571199998E-2</v>
      </c>
      <c r="N327" s="295">
        <v>3.0230364400000002E-3</v>
      </c>
      <c r="O327" s="295">
        <v>0.34447970999999999</v>
      </c>
      <c r="P327"/>
      <c r="Q327" s="212">
        <v>78.588081000000003</v>
      </c>
      <c r="R327"/>
      <c r="S327" s="156">
        <v>4.6313174999999998E-2</v>
      </c>
      <c r="T327" s="156">
        <v>3.8897820999999999E-2</v>
      </c>
      <c r="U327" s="156">
        <v>1.8376719E-3</v>
      </c>
      <c r="V327" s="156">
        <v>5.5776814999999999E-3</v>
      </c>
      <c r="W327"/>
      <c r="X327" s="155">
        <v>1.6600489999999999E-4</v>
      </c>
      <c r="Y327" s="166" t="s">
        <v>364</v>
      </c>
      <c r="Z327" s="271" t="s">
        <v>2350</v>
      </c>
      <c r="AA327"/>
      <c r="AB327"/>
      <c r="AC327"/>
      <c r="AD327" s="159"/>
      <c r="AH327"/>
      <c r="AI327"/>
      <c r="AJ327"/>
    </row>
    <row r="328" spans="1:36" ht="13.8" customHeight="1">
      <c r="A328" t="s">
        <v>619</v>
      </c>
      <c r="B328" s="188" t="s">
        <v>311</v>
      </c>
      <c r="C328" s="151" t="str">
        <f t="shared" si="59"/>
        <v>A.030.38.109</v>
      </c>
      <c r="D328" s="54" t="s">
        <v>1220</v>
      </c>
      <c r="E328" s="150" t="s">
        <v>352</v>
      </c>
      <c r="F328" s="153" t="str">
        <f t="shared" si="60"/>
        <v>C16–C18 alcohol ethoxylate. &gt; 20 EO</v>
      </c>
      <c r="G328" s="277">
        <v>2.4058991333333335</v>
      </c>
      <c r="H328" s="44">
        <f t="shared" si="61"/>
        <v>2.4058991333333335</v>
      </c>
      <c r="I328"/>
      <c r="J328" s="294">
        <v>0.39585536663359999</v>
      </c>
      <c r="K328" s="44">
        <f t="shared" si="62"/>
        <v>0.39585536663359999</v>
      </c>
      <c r="L328" s="295">
        <v>1.3879655259999998E-2</v>
      </c>
      <c r="M328" s="295">
        <v>1.83085522436E-2</v>
      </c>
      <c r="N328" s="295">
        <v>2.7822891299999998E-3</v>
      </c>
      <c r="O328" s="295">
        <v>0.36088487000000002</v>
      </c>
      <c r="P328"/>
      <c r="Q328" s="212">
        <v>70.747754</v>
      </c>
      <c r="R328"/>
      <c r="S328" s="156">
        <v>4.8168362999999999E-2</v>
      </c>
      <c r="T328" s="156">
        <v>4.1193159999999999E-2</v>
      </c>
      <c r="U328" s="156">
        <v>1.9546520999999999E-3</v>
      </c>
      <c r="V328" s="156">
        <v>5.0205505999999997E-3</v>
      </c>
      <c r="W328"/>
      <c r="X328" s="155">
        <v>1.5915923E-4</v>
      </c>
      <c r="Y328" s="166" t="s">
        <v>364</v>
      </c>
      <c r="Z328" s="271" t="s">
        <v>2351</v>
      </c>
      <c r="AA328"/>
      <c r="AB328"/>
      <c r="AC328"/>
      <c r="AD328" s="159"/>
      <c r="AH328"/>
      <c r="AI328"/>
      <c r="AJ328"/>
    </row>
    <row r="329" spans="1:36" ht="13.8" customHeight="1">
      <c r="A329" t="s">
        <v>620</v>
      </c>
      <c r="B329" s="188" t="s">
        <v>311</v>
      </c>
      <c r="C329" s="151" t="str">
        <f t="shared" si="59"/>
        <v>A.030.38.110</v>
      </c>
      <c r="D329" s="54" t="s">
        <v>1220</v>
      </c>
      <c r="E329" s="150" t="s">
        <v>352</v>
      </c>
      <c r="F329" s="153" t="str">
        <f t="shared" si="60"/>
        <v>C16–C18 triethanolamine esterquats</v>
      </c>
      <c r="G329" s="277">
        <v>2.8359113333333337</v>
      </c>
      <c r="H329" s="44">
        <f t="shared" si="61"/>
        <v>2.8359113333333337</v>
      </c>
      <c r="I329"/>
      <c r="J329" s="294">
        <v>0.47266398526850001</v>
      </c>
      <c r="K329" s="44">
        <f t="shared" si="62"/>
        <v>0.47266398526850001</v>
      </c>
      <c r="L329" s="295">
        <v>2.9095494499999999E-2</v>
      </c>
      <c r="M329" s="295">
        <v>1.57858505985E-2</v>
      </c>
      <c r="N329" s="295">
        <v>2.3959401699999998E-3</v>
      </c>
      <c r="O329" s="295">
        <v>0.42538670000000001</v>
      </c>
      <c r="P329"/>
      <c r="Q329" s="212">
        <v>43.124980999999998</v>
      </c>
      <c r="R329"/>
      <c r="S329" s="156">
        <v>5.5029367000000003E-2</v>
      </c>
      <c r="T329" s="156">
        <v>4.9579363000000001E-2</v>
      </c>
      <c r="U329" s="156">
        <v>2.3974366E-3</v>
      </c>
      <c r="V329" s="156">
        <v>3.052567E-3</v>
      </c>
      <c r="W329"/>
      <c r="X329" s="155">
        <v>1.4008229000000001E-4</v>
      </c>
      <c r="Y329" s="166" t="s">
        <v>364</v>
      </c>
      <c r="Z329" s="271" t="s">
        <v>2352</v>
      </c>
      <c r="AA329"/>
      <c r="AB329"/>
      <c r="AC329"/>
      <c r="AD329" s="53"/>
      <c r="AE329" s="272"/>
      <c r="AF329" s="170"/>
      <c r="AG329" s="170"/>
      <c r="AH329"/>
      <c r="AI329"/>
      <c r="AJ329"/>
    </row>
    <row r="330" spans="1:36" ht="13.8" customHeight="1">
      <c r="A330" t="s">
        <v>621</v>
      </c>
      <c r="B330" s="188" t="s">
        <v>311</v>
      </c>
      <c r="C330" s="151" t="str">
        <f t="shared" si="59"/>
        <v>A.030.38.111</v>
      </c>
      <c r="D330" s="54" t="s">
        <v>1220</v>
      </c>
      <c r="E330" s="150" t="s">
        <v>352</v>
      </c>
      <c r="F330" s="153" t="str">
        <f t="shared" si="60"/>
        <v>C8–C18 alkyl amidopropyl betaine</v>
      </c>
      <c r="G330" s="277">
        <v>3.1740941333333335</v>
      </c>
      <c r="H330" s="44">
        <f t="shared" si="61"/>
        <v>3.1740941333333335</v>
      </c>
      <c r="I330"/>
      <c r="J330" s="294">
        <v>0.5232036388654</v>
      </c>
      <c r="K330" s="44">
        <f t="shared" si="62"/>
        <v>0.5232036388654</v>
      </c>
      <c r="L330" s="295">
        <v>1.8496923810000003E-2</v>
      </c>
      <c r="M330" s="295">
        <v>2.4819926285400001E-2</v>
      </c>
      <c r="N330" s="295">
        <v>3.7726687699999998E-3</v>
      </c>
      <c r="O330" s="295">
        <v>0.47611411999999997</v>
      </c>
      <c r="P330"/>
      <c r="Q330" s="212">
        <v>58.618197000000002</v>
      </c>
      <c r="R330"/>
      <c r="S330" s="156">
        <v>6.0776162000000002E-2</v>
      </c>
      <c r="T330" s="156">
        <v>5.4071527000000001E-2</v>
      </c>
      <c r="U330" s="156">
        <v>2.5611114000000002E-3</v>
      </c>
      <c r="V330" s="156">
        <v>4.1435229000000001E-3</v>
      </c>
      <c r="W330"/>
      <c r="X330" s="155">
        <v>1.6777863E-4</v>
      </c>
      <c r="Y330" s="166" t="s">
        <v>364</v>
      </c>
      <c r="Z330" s="276" t="s">
        <v>1623</v>
      </c>
      <c r="AA330"/>
      <c r="AB330"/>
      <c r="AC330"/>
      <c r="AD330" s="53"/>
      <c r="AE330" s="272"/>
      <c r="AF330" s="48"/>
      <c r="AG330" s="48"/>
      <c r="AH330"/>
      <c r="AI330"/>
      <c r="AJ330"/>
    </row>
    <row r="331" spans="1:36" ht="13.8" customHeight="1">
      <c r="A331" t="s">
        <v>622</v>
      </c>
      <c r="B331" s="188" t="s">
        <v>311</v>
      </c>
      <c r="C331" s="151" t="str">
        <f t="shared" si="59"/>
        <v>A.030.38.112</v>
      </c>
      <c r="D331" s="54" t="s">
        <v>1220</v>
      </c>
      <c r="E331" s="150" t="s">
        <v>352</v>
      </c>
      <c r="F331" s="153" t="str">
        <f t="shared" si="60"/>
        <v>Cocamide diethanolamine</v>
      </c>
      <c r="G331" s="277">
        <v>1.0588444000000001</v>
      </c>
      <c r="H331" s="44">
        <f t="shared" si="61"/>
        <v>1.0588444000000001</v>
      </c>
      <c r="I331"/>
      <c r="J331" s="294">
        <v>0.17380357193070001</v>
      </c>
      <c r="K331" s="44">
        <f t="shared" si="62"/>
        <v>0.17380357193070001</v>
      </c>
      <c r="L331" s="295">
        <v>5.8227405569999998E-3</v>
      </c>
      <c r="M331" s="295">
        <v>7.9461100236999996E-3</v>
      </c>
      <c r="N331" s="295">
        <v>1.20806135E-3</v>
      </c>
      <c r="O331" s="295">
        <v>0.15882666000000001</v>
      </c>
      <c r="P331"/>
      <c r="Q331" s="212">
        <v>20.653793</v>
      </c>
      <c r="R331"/>
      <c r="S331" s="156">
        <v>2.0288121999999999E-2</v>
      </c>
      <c r="T331" s="156">
        <v>1.7976219000000002E-2</v>
      </c>
      <c r="U331" s="156">
        <v>8.5061234999999995E-4</v>
      </c>
      <c r="V331" s="156">
        <v>1.4612907000000001E-3</v>
      </c>
      <c r="W331"/>
      <c r="X331" s="155">
        <v>5.7177493E-5</v>
      </c>
      <c r="Y331" s="166" t="s">
        <v>364</v>
      </c>
      <c r="Z331" s="271" t="s">
        <v>2353</v>
      </c>
      <c r="AA331"/>
      <c r="AB331"/>
      <c r="AC331"/>
      <c r="AD331" s="159"/>
      <c r="AE331" s="272"/>
      <c r="AF331" s="48"/>
      <c r="AG331" s="48"/>
      <c r="AH331"/>
      <c r="AI331"/>
      <c r="AJ331"/>
    </row>
    <row r="332" spans="1:36" ht="13.8" customHeight="1">
      <c r="A332" t="s">
        <v>623</v>
      </c>
      <c r="B332" s="188" t="s">
        <v>311</v>
      </c>
      <c r="C332" s="151" t="str">
        <f t="shared" si="59"/>
        <v>A.030.38.113</v>
      </c>
      <c r="D332" s="54" t="s">
        <v>1220</v>
      </c>
      <c r="E332" s="150" t="s">
        <v>352</v>
      </c>
      <c r="F332" s="153" t="str">
        <f t="shared" si="60"/>
        <v>Linear alkylbenzene sulphonic acid</v>
      </c>
      <c r="G332" s="277">
        <v>1.7362112000000001</v>
      </c>
      <c r="H332" s="44">
        <f t="shared" si="61"/>
        <v>1.7362112000000001</v>
      </c>
      <c r="I332"/>
      <c r="J332" s="294">
        <v>0.28833650975809999</v>
      </c>
      <c r="K332" s="44">
        <f t="shared" si="62"/>
        <v>0.28833650975809999</v>
      </c>
      <c r="L332" s="295">
        <v>1.0829766919999999E-2</v>
      </c>
      <c r="M332" s="295">
        <v>1.48218410481E-2</v>
      </c>
      <c r="N332" s="295">
        <v>2.25322179E-3</v>
      </c>
      <c r="O332" s="295">
        <v>0.26043168</v>
      </c>
      <c r="P332"/>
      <c r="Q332" s="212">
        <v>67.167008999999993</v>
      </c>
      <c r="R332"/>
      <c r="S332" s="156">
        <v>3.5617293000000001E-2</v>
      </c>
      <c r="T332" s="156">
        <v>2.9454146E-2</v>
      </c>
      <c r="U332" s="156">
        <v>1.3923968E-3</v>
      </c>
      <c r="V332" s="156">
        <v>4.7707495999999997E-3</v>
      </c>
      <c r="W332"/>
      <c r="X332" s="155">
        <v>1.3490443E-4</v>
      </c>
      <c r="Y332" s="166" t="s">
        <v>364</v>
      </c>
      <c r="Z332" s="271" t="s">
        <v>2354</v>
      </c>
      <c r="AA332"/>
      <c r="AB332"/>
      <c r="AC332"/>
      <c r="AD332" s="159"/>
      <c r="AE332" s="272"/>
      <c r="AF332" s="48"/>
      <c r="AG332" s="48"/>
      <c r="AH332"/>
      <c r="AI332"/>
      <c r="AJ332"/>
    </row>
    <row r="333" spans="1:36" ht="13.8" customHeight="1">
      <c r="A333" t="s">
        <v>624</v>
      </c>
      <c r="B333" s="188" t="s">
        <v>311</v>
      </c>
      <c r="C333" s="151" t="str">
        <f t="shared" si="59"/>
        <v>A.030.38.114</v>
      </c>
      <c r="D333" s="54" t="s">
        <v>1220</v>
      </c>
      <c r="E333" s="150" t="s">
        <v>352</v>
      </c>
      <c r="F333" s="153" t="str">
        <f t="shared" si="60"/>
        <v>Sodium cocoamphoacetate</v>
      </c>
      <c r="G333" s="277">
        <v>3.3808186666666669</v>
      </c>
      <c r="H333" s="44">
        <f t="shared" si="61"/>
        <v>3.3808186666666669</v>
      </c>
      <c r="I333"/>
      <c r="J333" s="294">
        <v>0.56059410624600003</v>
      </c>
      <c r="K333" s="44">
        <f t="shared" si="62"/>
        <v>0.56059410624600003</v>
      </c>
      <c r="L333" s="295">
        <v>2.0624696189999996E-2</v>
      </c>
      <c r="M333" s="295">
        <v>2.8511716996000001E-2</v>
      </c>
      <c r="N333" s="295">
        <v>4.33489306E-3</v>
      </c>
      <c r="O333" s="295">
        <v>0.50712279999999998</v>
      </c>
      <c r="P333"/>
      <c r="Q333" s="212">
        <v>63.022472</v>
      </c>
      <c r="R333"/>
      <c r="S333" s="156">
        <v>6.4361769999999999E-2</v>
      </c>
      <c r="T333" s="156">
        <v>5.7207793999999999E-2</v>
      </c>
      <c r="U333" s="156">
        <v>2.7022198999999999E-3</v>
      </c>
      <c r="V333" s="156">
        <v>4.4517564000000004E-3</v>
      </c>
      <c r="W333"/>
      <c r="X333" s="155">
        <v>1.7991827E-4</v>
      </c>
      <c r="Y333" s="166" t="s">
        <v>364</v>
      </c>
      <c r="Z333" s="267"/>
      <c r="AA333"/>
      <c r="AB333"/>
      <c r="AC333"/>
      <c r="AD333" s="159"/>
      <c r="AH333"/>
      <c r="AI333"/>
      <c r="AJ333"/>
    </row>
    <row r="334" spans="1:36" ht="13.8" customHeight="1">
      <c r="A334" t="s">
        <v>625</v>
      </c>
      <c r="B334" s="188" t="s">
        <v>311</v>
      </c>
      <c r="C334" s="151" t="str">
        <f t="shared" si="59"/>
        <v>A.030.38.115</v>
      </c>
      <c r="D334" s="54" t="s">
        <v>1220</v>
      </c>
      <c r="E334" s="150" t="s">
        <v>352</v>
      </c>
      <c r="F334" s="153" t="str">
        <f t="shared" si="60"/>
        <v>Sodium cumene sulphonate</v>
      </c>
      <c r="G334" s="277">
        <v>1.7230715333333335</v>
      </c>
      <c r="H334" s="44">
        <f t="shared" si="61"/>
        <v>1.7230715333333335</v>
      </c>
      <c r="I334"/>
      <c r="J334" s="294">
        <v>0.28676722877280003</v>
      </c>
      <c r="K334" s="44">
        <f t="shared" si="62"/>
        <v>0.28676722877280003</v>
      </c>
      <c r="L334" s="295">
        <v>1.0905391079999998E-2</v>
      </c>
      <c r="M334" s="295">
        <v>1.51046378828E-2</v>
      </c>
      <c r="N334" s="295">
        <v>2.29646981E-3</v>
      </c>
      <c r="O334" s="295">
        <v>0.25846073000000003</v>
      </c>
      <c r="P334"/>
      <c r="Q334" s="212">
        <v>57.013390999999999</v>
      </c>
      <c r="R334"/>
      <c r="S334" s="156">
        <v>3.4560513000000001E-2</v>
      </c>
      <c r="T334" s="156">
        <v>2.9139404000000001E-2</v>
      </c>
      <c r="U334" s="156">
        <v>1.3758078E-3</v>
      </c>
      <c r="V334" s="156">
        <v>4.0453019999999998E-3</v>
      </c>
      <c r="W334"/>
      <c r="X334" s="155">
        <v>1.2221534999999999E-4</v>
      </c>
      <c r="Y334" s="162" t="s">
        <v>375</v>
      </c>
      <c r="Z334" s="271" t="s">
        <v>2355</v>
      </c>
      <c r="AA334"/>
      <c r="AB334"/>
      <c r="AC334"/>
      <c r="AD334" s="159"/>
      <c r="AE334" s="269"/>
      <c r="AF334" s="48"/>
      <c r="AG334" s="48"/>
      <c r="AH334"/>
      <c r="AI334"/>
      <c r="AJ334"/>
    </row>
    <row r="335" spans="1:36" ht="13.8" customHeight="1">
      <c r="B335" s="188"/>
      <c r="C335" s="151"/>
      <c r="D335" s="51" t="s">
        <v>1221</v>
      </c>
      <c r="E335" s="150"/>
      <c r="F335"/>
      <c r="H335" s="44"/>
      <c r="I335"/>
      <c r="J335" s="44"/>
      <c r="K335" s="44"/>
      <c r="L335" s="44"/>
      <c r="P335"/>
      <c r="Q335" s="212"/>
      <c r="R335"/>
      <c r="S335"/>
      <c r="T335"/>
      <c r="U335"/>
      <c r="V335"/>
      <c r="W335"/>
      <c r="X335"/>
      <c r="Y335" s="159"/>
      <c r="Z335" s="269"/>
      <c r="AA335"/>
      <c r="AB335"/>
      <c r="AC335"/>
      <c r="AD335" s="159"/>
      <c r="AE335" s="269"/>
      <c r="AF335" s="48"/>
      <c r="AG335" s="48"/>
      <c r="AH335"/>
      <c r="AI335"/>
      <c r="AJ335"/>
    </row>
    <row r="336" spans="1:36" ht="13.8" customHeight="1">
      <c r="A336" t="s">
        <v>626</v>
      </c>
      <c r="B336" s="188" t="s">
        <v>312</v>
      </c>
      <c r="C336" s="151" t="str">
        <f>MID(A336,1,12)</f>
        <v>A.040.01.101</v>
      </c>
      <c r="D336" s="54" t="s">
        <v>1221</v>
      </c>
      <c r="E336" s="150" t="s">
        <v>352</v>
      </c>
      <c r="F336" s="153" t="str">
        <f>MID(A336, 21,85)</f>
        <v>Cement (blastfurnace CEM III B 42.5 N)</v>
      </c>
      <c r="G336" s="277">
        <v>0.40540362000000002</v>
      </c>
      <c r="H336" s="44">
        <f t="shared" ref="H336:H338" si="63">G336</f>
        <v>0.40540362000000002</v>
      </c>
      <c r="I336"/>
      <c r="J336" s="294">
        <v>7.4126747605929619E-2</v>
      </c>
      <c r="K336" s="44">
        <f t="shared" ref="K336:K338" si="64">J336</f>
        <v>7.4126747605929619E-2</v>
      </c>
      <c r="L336" s="295">
        <v>2.8212965739999999E-3</v>
      </c>
      <c r="M336" s="295">
        <v>8.600511217399999E-3</v>
      </c>
      <c r="N336" s="295">
        <v>1.89439681452962E-3</v>
      </c>
      <c r="O336" s="295">
        <v>6.0810543000000002E-2</v>
      </c>
      <c r="P336"/>
      <c r="Q336" s="212">
        <v>3.5525807</v>
      </c>
      <c r="R336"/>
      <c r="S336" s="156">
        <v>8.7864571000000006E-3</v>
      </c>
      <c r="T336" s="156">
        <v>8.2349455000000002E-3</v>
      </c>
      <c r="U336" s="156">
        <v>3.4467151999999999E-4</v>
      </c>
      <c r="V336" s="156">
        <v>2.0684009000000001E-4</v>
      </c>
      <c r="W336"/>
      <c r="X336" s="155">
        <v>1.8119153999999998E-5</v>
      </c>
      <c r="Y336" s="158"/>
      <c r="Z336" s="269"/>
      <c r="AA336"/>
      <c r="AB336"/>
      <c r="AC336"/>
      <c r="AD336" s="159"/>
      <c r="AH336"/>
      <c r="AI336"/>
      <c r="AJ336"/>
    </row>
    <row r="337" spans="1:36" ht="13.8" customHeight="1">
      <c r="A337" t="s">
        <v>627</v>
      </c>
      <c r="B337" s="188" t="s">
        <v>312</v>
      </c>
      <c r="C337" s="151" t="str">
        <f>MID(A337,1,12)</f>
        <v>A.040.01.102</v>
      </c>
      <c r="D337" s="54" t="s">
        <v>1221</v>
      </c>
      <c r="E337" s="150" t="s">
        <v>352</v>
      </c>
      <c r="F337" s="153" t="str">
        <f>MID(A337, 21,85)</f>
        <v>Cement (Portland CEM I 52.5 N)</v>
      </c>
      <c r="G337" s="277">
        <v>0.90299999999999991</v>
      </c>
      <c r="H337" s="44">
        <f t="shared" si="63"/>
        <v>0.90299999999999991</v>
      </c>
      <c r="I337"/>
      <c r="J337" s="294">
        <v>0.18929848980399999</v>
      </c>
      <c r="K337" s="44">
        <f t="shared" si="64"/>
        <v>0.18929848980399999</v>
      </c>
      <c r="L337" s="295">
        <v>1.5840577304E-2</v>
      </c>
      <c r="M337" s="295">
        <v>2.7800912499999997E-2</v>
      </c>
      <c r="N337" s="295">
        <v>1.0207000000000001E-2</v>
      </c>
      <c r="O337" s="295">
        <v>0.13544999999999999</v>
      </c>
      <c r="P337"/>
      <c r="Q337" s="212">
        <v>4.0130628000000002</v>
      </c>
      <c r="R337"/>
      <c r="S337" s="156">
        <v>1.8939042E-2</v>
      </c>
      <c r="T337" s="156">
        <v>1.7887714999999998E-2</v>
      </c>
      <c r="U337" s="156">
        <v>7.6812544000000001E-4</v>
      </c>
      <c r="V337" s="156">
        <v>2.8320210000000001E-4</v>
      </c>
      <c r="W337"/>
      <c r="X337" s="155">
        <v>3.8392205999999998E-5</v>
      </c>
      <c r="Y337" s="158"/>
      <c r="Z337" s="267"/>
      <c r="AA337"/>
      <c r="AB337"/>
      <c r="AC337"/>
      <c r="AD337" s="159"/>
      <c r="AE337" s="270"/>
      <c r="AF337" s="48"/>
      <c r="AG337" s="48"/>
      <c r="AH337"/>
      <c r="AI337"/>
      <c r="AJ337"/>
    </row>
    <row r="338" spans="1:36" ht="13.8" customHeight="1">
      <c r="A338" t="s">
        <v>1350</v>
      </c>
      <c r="B338" s="188" t="s">
        <v>312</v>
      </c>
      <c r="C338" s="151" t="str">
        <f>MID(A338,1,12)</f>
        <v>A.040.01.103</v>
      </c>
      <c r="D338" s="54" t="s">
        <v>1221</v>
      </c>
      <c r="E338" s="150" t="s">
        <v>352</v>
      </c>
      <c r="F338" s="153" t="str">
        <f>MID(A338, 21,85)</f>
        <v>Gypsum</v>
      </c>
      <c r="G338" s="277">
        <v>0.12205748666666667</v>
      </c>
      <c r="H338" s="44">
        <f t="shared" si="63"/>
        <v>0.12205748666666667</v>
      </c>
      <c r="I338"/>
      <c r="J338" s="294">
        <v>2.190988753355257E-2</v>
      </c>
      <c r="K338" s="44">
        <f t="shared" si="64"/>
        <v>2.190988753355257E-2</v>
      </c>
      <c r="L338" s="295">
        <v>4.7189424916000002E-4</v>
      </c>
      <c r="M338" s="295">
        <v>2.3268337969999994E-3</v>
      </c>
      <c r="N338" s="295">
        <v>8.025364873925706E-4</v>
      </c>
      <c r="O338" s="295">
        <v>1.8308623E-2</v>
      </c>
      <c r="P338"/>
      <c r="Q338" s="212">
        <v>1.3673047</v>
      </c>
      <c r="R338"/>
      <c r="S338" s="156">
        <v>2.6329408000000001E-3</v>
      </c>
      <c r="T338" s="156">
        <v>2.4595258E-3</v>
      </c>
      <c r="U338" s="156">
        <v>1.0396122E-4</v>
      </c>
      <c r="V338" s="156">
        <v>6.9453773000000002E-5</v>
      </c>
      <c r="W338"/>
      <c r="X338" s="155">
        <v>5.4067288999999996E-6</v>
      </c>
      <c r="Y338" s="158"/>
      <c r="Z338" s="272"/>
      <c r="AA338"/>
      <c r="AB338"/>
      <c r="AC338"/>
      <c r="AD338" s="159"/>
      <c r="AE338" s="272"/>
      <c r="AF338" s="48"/>
      <c r="AG338" s="48"/>
      <c r="AH338"/>
      <c r="AI338"/>
      <c r="AJ338"/>
    </row>
    <row r="339" spans="1:36" ht="13.8" customHeight="1">
      <c r="B339" s="188"/>
      <c r="C339" s="151"/>
      <c r="D339" s="51" t="s">
        <v>1351</v>
      </c>
      <c r="E339" s="150"/>
      <c r="F339"/>
      <c r="H339" s="44"/>
      <c r="I339"/>
      <c r="J339" s="44"/>
      <c r="K339" s="44"/>
      <c r="L339" s="44"/>
      <c r="P339"/>
      <c r="Q339" s="212"/>
      <c r="R339"/>
      <c r="S339"/>
      <c r="T339"/>
      <c r="U339"/>
      <c r="V339"/>
      <c r="W339"/>
      <c r="X339"/>
      <c r="Y339" s="159"/>
      <c r="Z339" s="267"/>
      <c r="AA339"/>
      <c r="AB339"/>
      <c r="AC339"/>
      <c r="AD339" s="159"/>
      <c r="AE339" s="272"/>
      <c r="AF339" s="48"/>
      <c r="AG339" s="48"/>
      <c r="AH339"/>
      <c r="AI339"/>
      <c r="AJ339"/>
    </row>
    <row r="340" spans="1:36" ht="13.8" customHeight="1">
      <c r="A340" t="s">
        <v>628</v>
      </c>
      <c r="B340" s="188" t="s">
        <v>312</v>
      </c>
      <c r="C340" s="151" t="str">
        <f>MID(A340,1,12)</f>
        <v>A.040.03.101</v>
      </c>
      <c r="D340" s="54" t="s">
        <v>1351</v>
      </c>
      <c r="E340" s="150" t="s">
        <v>352</v>
      </c>
      <c r="F340" s="153" t="str">
        <f>MID(A340, 21,85)</f>
        <v>Bitumen</v>
      </c>
      <c r="G340" s="277">
        <v>0.45560344666666669</v>
      </c>
      <c r="H340" s="44">
        <f t="shared" ref="H340:H341" si="65">G340</f>
        <v>0.45560344666666669</v>
      </c>
      <c r="I340"/>
      <c r="J340" s="294">
        <v>0.8873874655370001</v>
      </c>
      <c r="K340" s="44">
        <f t="shared" ref="K340:K341" si="66">J340</f>
        <v>0.8873874655370001</v>
      </c>
      <c r="L340" s="295">
        <v>1.0967448772999999E-2</v>
      </c>
      <c r="M340" s="295">
        <v>0.80671878620400006</v>
      </c>
      <c r="N340" s="295">
        <v>1.3607135600000001E-3</v>
      </c>
      <c r="O340" s="295">
        <v>6.8340517000000003E-2</v>
      </c>
      <c r="P340"/>
      <c r="Q340" s="212">
        <v>47.226315</v>
      </c>
      <c r="R340"/>
      <c r="S340" s="156">
        <v>1.6874218E-2</v>
      </c>
      <c r="T340" s="156">
        <v>1.3105571E-2</v>
      </c>
      <c r="U340" s="156">
        <v>4.7197530999999997E-4</v>
      </c>
      <c r="V340" s="156">
        <v>3.2966719E-3</v>
      </c>
      <c r="W340"/>
      <c r="X340" s="155">
        <v>7.7746630000000001E-5</v>
      </c>
      <c r="Y340" s="158"/>
      <c r="Z340" s="267"/>
      <c r="AA340"/>
      <c r="AB340"/>
      <c r="AC340"/>
      <c r="AD340" s="159"/>
      <c r="AH340"/>
      <c r="AI340"/>
      <c r="AJ340"/>
    </row>
    <row r="341" spans="1:36" ht="13.8" customHeight="1">
      <c r="A341" t="s">
        <v>1352</v>
      </c>
      <c r="B341" s="188" t="s">
        <v>312</v>
      </c>
      <c r="C341" s="151" t="str">
        <f>MID(A341,1,12)</f>
        <v>A.040.03.102</v>
      </c>
      <c r="D341" s="54" t="s">
        <v>1351</v>
      </c>
      <c r="E341" s="150" t="s">
        <v>352</v>
      </c>
      <c r="F341" s="153" t="str">
        <f>MID(A341, 21,85)</f>
        <v>Asphalt</v>
      </c>
      <c r="G341" s="277">
        <v>1.7314510666666669</v>
      </c>
      <c r="H341" s="44">
        <f t="shared" si="65"/>
        <v>1.7314510666666669</v>
      </c>
      <c r="I341"/>
      <c r="J341" s="294">
        <v>0.45145395074259559</v>
      </c>
      <c r="K341" s="44">
        <f t="shared" si="66"/>
        <v>0.45145395074259559</v>
      </c>
      <c r="L341" s="295">
        <v>1.9552443031E-2</v>
      </c>
      <c r="M341" s="295">
        <v>0.10012368875</v>
      </c>
      <c r="N341" s="295">
        <v>7.2060158961595594E-2</v>
      </c>
      <c r="O341" s="295">
        <v>0.25971766000000002</v>
      </c>
      <c r="P341"/>
      <c r="Q341" s="212">
        <v>21.295646999999999</v>
      </c>
      <c r="R341"/>
      <c r="S341" s="156">
        <v>3.8073753000000002E-2</v>
      </c>
      <c r="T341" s="156">
        <v>3.5031076000000001E-2</v>
      </c>
      <c r="U341" s="156">
        <v>1.4966763000000001E-3</v>
      </c>
      <c r="V341" s="156">
        <v>1.5460007999999999E-3</v>
      </c>
      <c r="W341"/>
      <c r="X341" s="155">
        <v>8.6122173E-5</v>
      </c>
      <c r="Y341" s="163"/>
      <c r="Z341" s="272"/>
      <c r="AA341"/>
      <c r="AB341"/>
      <c r="AC341"/>
      <c r="AD341" s="159"/>
      <c r="AE341" s="269"/>
      <c r="AF341" s="48"/>
      <c r="AG341" s="48"/>
      <c r="AH341"/>
      <c r="AI341"/>
      <c r="AJ341"/>
    </row>
    <row r="342" spans="1:36" ht="13.8" customHeight="1">
      <c r="B342" s="188"/>
      <c r="C342" s="151"/>
      <c r="D342" s="51" t="s">
        <v>1222</v>
      </c>
      <c r="E342" s="150"/>
      <c r="F342"/>
      <c r="H342" s="44"/>
      <c r="I342"/>
      <c r="J342" s="44"/>
      <c r="K342" s="44"/>
      <c r="L342" s="44"/>
      <c r="P342"/>
      <c r="Q342" s="212"/>
      <c r="R342"/>
      <c r="S342"/>
      <c r="T342"/>
      <c r="U342"/>
      <c r="V342"/>
      <c r="W342"/>
      <c r="X342"/>
      <c r="Z342" s="272"/>
      <c r="AA342"/>
      <c r="AB342"/>
      <c r="AC342"/>
      <c r="AD342" s="159"/>
      <c r="AE342" s="269"/>
      <c r="AF342" s="48"/>
      <c r="AG342" s="48"/>
      <c r="AH342"/>
      <c r="AI342"/>
      <c r="AJ342"/>
    </row>
    <row r="343" spans="1:36" ht="13.8" customHeight="1">
      <c r="A343" t="s">
        <v>1624</v>
      </c>
      <c r="B343" s="188" t="s">
        <v>312</v>
      </c>
      <c r="C343" s="151" t="str">
        <f>MID(A343,1,12)</f>
        <v>A.040.05.101</v>
      </c>
      <c r="D343" s="54" t="s">
        <v>1222</v>
      </c>
      <c r="E343" s="150" t="s">
        <v>352</v>
      </c>
      <c r="F343" s="153" t="str">
        <f>MID(A343, 21,85)</f>
        <v>Red Clay Brick, for housing and roads - packed</v>
      </c>
      <c r="G343" s="277">
        <v>0.27760000000000001</v>
      </c>
      <c r="H343" s="44">
        <f t="shared" ref="H343:H346" si="67">G343</f>
        <v>0.27760000000000001</v>
      </c>
      <c r="I343"/>
      <c r="J343" s="294">
        <v>4.9317031063686352E-2</v>
      </c>
      <c r="K343" s="44">
        <f t="shared" ref="K343:K346" si="68">J343</f>
        <v>4.9317031063686352E-2</v>
      </c>
      <c r="L343" s="295">
        <v>1.178061051968E-3</v>
      </c>
      <c r="M343" s="295">
        <v>6.49897001171835E-3</v>
      </c>
      <c r="N343" s="295">
        <v>0</v>
      </c>
      <c r="O343" s="295">
        <v>4.1640000000000003E-2</v>
      </c>
      <c r="P343"/>
      <c r="Q343" s="212">
        <v>4.03118</v>
      </c>
      <c r="R343"/>
      <c r="S343" s="156">
        <v>6.4147103000000002E-3</v>
      </c>
      <c r="T343" s="156">
        <v>5.8701320999999997E-3</v>
      </c>
      <c r="U343" s="156">
        <v>2.5675189000000002E-4</v>
      </c>
      <c r="V343" s="156">
        <v>2.8782625000000001E-4</v>
      </c>
      <c r="W343"/>
      <c r="X343" s="155">
        <v>1.5660539E-5</v>
      </c>
      <c r="Y343" s="158"/>
      <c r="Z343" s="272"/>
      <c r="AA343"/>
      <c r="AB343"/>
      <c r="AC343"/>
      <c r="AD343" s="159"/>
      <c r="AE343" s="269"/>
      <c r="AF343" s="48"/>
      <c r="AG343" s="48"/>
      <c r="AH343"/>
      <c r="AI343"/>
      <c r="AJ343"/>
    </row>
    <row r="344" spans="1:36" ht="13.8" customHeight="1">
      <c r="A344" t="s">
        <v>1625</v>
      </c>
      <c r="B344" s="188" t="s">
        <v>312</v>
      </c>
      <c r="C344" s="151" t="str">
        <f>MID(A344,1,12)</f>
        <v>A.040.05.102</v>
      </c>
      <c r="D344" s="54" t="s">
        <v>1222</v>
      </c>
      <c r="E344" s="150" t="s">
        <v>352</v>
      </c>
      <c r="F344" s="153" t="str">
        <f>MID(A344, 21,85)</f>
        <v>Concrete blocks - light  (439 kg/m3)</v>
      </c>
      <c r="G344" s="277">
        <v>0.22323462666666669</v>
      </c>
      <c r="H344" s="44">
        <f t="shared" si="67"/>
        <v>0.22323462666666669</v>
      </c>
      <c r="I344"/>
      <c r="J344" s="294">
        <v>4.3268628979179199E-2</v>
      </c>
      <c r="K344" s="44">
        <f t="shared" si="68"/>
        <v>4.3268628979179199E-2</v>
      </c>
      <c r="L344" s="295">
        <v>4.8778190899799998E-4</v>
      </c>
      <c r="M344" s="295">
        <v>9.2956530701811986E-3</v>
      </c>
      <c r="N344" s="295">
        <v>0</v>
      </c>
      <c r="O344" s="295">
        <v>3.3485194000000003E-2</v>
      </c>
      <c r="P344"/>
      <c r="Q344" s="212">
        <v>3.2418132000000002</v>
      </c>
      <c r="R344"/>
      <c r="S344" s="156">
        <v>6.3513600000000003E-3</v>
      </c>
      <c r="T344" s="156">
        <v>5.9036877000000001E-3</v>
      </c>
      <c r="U344" s="156">
        <v>2.1620683999999999E-4</v>
      </c>
      <c r="V344" s="156">
        <v>2.3146546000000001E-4</v>
      </c>
      <c r="W344"/>
      <c r="X344" s="155">
        <v>1.2457998E-5</v>
      </c>
      <c r="Y344" s="158"/>
      <c r="Z344" s="272"/>
      <c r="AA344"/>
      <c r="AB344"/>
      <c r="AC344"/>
      <c r="AD344" s="159"/>
      <c r="AE344" s="269"/>
      <c r="AF344" s="48"/>
      <c r="AG344" s="48"/>
      <c r="AH344"/>
      <c r="AI344"/>
      <c r="AJ344"/>
    </row>
    <row r="345" spans="1:36" ht="13.8" customHeight="1">
      <c r="A345" t="s">
        <v>629</v>
      </c>
      <c r="B345" s="188" t="s">
        <v>312</v>
      </c>
      <c r="C345" s="151" t="str">
        <f>MID(A345,1,12)</f>
        <v>A.040.05.103</v>
      </c>
      <c r="D345" s="54" t="s">
        <v>1222</v>
      </c>
      <c r="E345" s="150" t="s">
        <v>352</v>
      </c>
      <c r="F345" s="153" t="str">
        <f>MID(A345, 21,85)</f>
        <v>Roof tiles</v>
      </c>
      <c r="G345" s="277">
        <v>0.36099999999999999</v>
      </c>
      <c r="H345" s="44">
        <f t="shared" si="67"/>
        <v>0.36099999999999999</v>
      </c>
      <c r="I345"/>
      <c r="J345" s="294">
        <v>5.8354967331984878E-2</v>
      </c>
      <c r="K345" s="44">
        <f t="shared" si="68"/>
        <v>5.8354967331984878E-2</v>
      </c>
      <c r="L345" s="295">
        <v>4.3233496758780001E-4</v>
      </c>
      <c r="M345" s="295">
        <v>3.7726323643970799E-3</v>
      </c>
      <c r="N345" s="295">
        <v>0</v>
      </c>
      <c r="O345" s="295">
        <v>5.4149999999999997E-2</v>
      </c>
      <c r="P345"/>
      <c r="Q345" s="212">
        <v>5.2424419999999996</v>
      </c>
      <c r="R345"/>
      <c r="S345" s="156">
        <v>7.1507434000000003E-3</v>
      </c>
      <c r="T345" s="156">
        <v>6.4761233E-3</v>
      </c>
      <c r="U345" s="156">
        <v>3.0030973999999998E-4</v>
      </c>
      <c r="V345" s="156">
        <v>3.7431036000000001E-4</v>
      </c>
      <c r="W345"/>
      <c r="X345" s="155">
        <v>1.8184941000000002E-5</v>
      </c>
      <c r="Y345" s="158"/>
      <c r="Z345" s="267"/>
      <c r="AA345"/>
      <c r="AB345"/>
      <c r="AC345"/>
      <c r="AD345" s="159"/>
      <c r="AE345" s="269"/>
      <c r="AF345" s="48"/>
      <c r="AG345" s="48"/>
      <c r="AH345"/>
      <c r="AI345"/>
      <c r="AJ345"/>
    </row>
    <row r="346" spans="1:36" ht="13.8" customHeight="1">
      <c r="A346" t="s">
        <v>1626</v>
      </c>
      <c r="B346" s="188" t="s">
        <v>312</v>
      </c>
      <c r="C346" s="151" t="str">
        <f>MID(A346,1,12)</f>
        <v>A.040.05.104</v>
      </c>
      <c r="D346" s="54" t="s">
        <v>1222</v>
      </c>
      <c r="E346" s="150" t="s">
        <v>352</v>
      </c>
      <c r="F346" s="153" t="str">
        <f>MID(A346, 21,85)</f>
        <v>Sand-lime bricks - light (600 kg/m3)</v>
      </c>
      <c r="G346" s="277">
        <v>0.13350000000000001</v>
      </c>
      <c r="H346" s="44">
        <f t="shared" si="67"/>
        <v>0.13350000000000001</v>
      </c>
      <c r="I346"/>
      <c r="J346" s="294">
        <v>2.1428473470265101E-2</v>
      </c>
      <c r="K346" s="44">
        <f t="shared" si="68"/>
        <v>2.1428473470265101E-2</v>
      </c>
      <c r="L346" s="295">
        <v>1.2413472658000002E-4</v>
      </c>
      <c r="M346" s="295">
        <v>1.2793387436850999E-3</v>
      </c>
      <c r="N346" s="295">
        <v>0</v>
      </c>
      <c r="O346" s="295">
        <v>2.0025000000000001E-2</v>
      </c>
      <c r="P346"/>
      <c r="Q346" s="212">
        <v>1.938687</v>
      </c>
      <c r="R346"/>
      <c r="S346" s="156">
        <v>2.6155715999999999E-3</v>
      </c>
      <c r="T346" s="156">
        <v>2.3700939000000001E-3</v>
      </c>
      <c r="U346" s="156">
        <v>1.0705542E-4</v>
      </c>
      <c r="V346" s="156">
        <v>1.3842225E-4</v>
      </c>
      <c r="W346"/>
      <c r="X346" s="155">
        <v>6.3630192000000001E-6</v>
      </c>
      <c r="Y346" s="158"/>
      <c r="Z346" s="269"/>
      <c r="AA346"/>
      <c r="AB346"/>
      <c r="AC346"/>
      <c r="AD346" s="159"/>
      <c r="AE346" s="269"/>
      <c r="AF346" s="48"/>
      <c r="AG346" s="48"/>
      <c r="AH346"/>
      <c r="AI346"/>
      <c r="AJ346"/>
    </row>
    <row r="347" spans="1:36" ht="13.8" customHeight="1">
      <c r="B347" s="188"/>
      <c r="C347" s="151"/>
      <c r="D347" s="51" t="s">
        <v>1223</v>
      </c>
      <c r="E347" s="150"/>
      <c r="F347"/>
      <c r="H347" s="44"/>
      <c r="I347"/>
      <c r="J347" s="44"/>
      <c r="K347" s="44"/>
      <c r="L347" s="44"/>
      <c r="P347"/>
      <c r="Q347" s="212"/>
      <c r="R347"/>
      <c r="S347"/>
      <c r="T347"/>
      <c r="U347"/>
      <c r="V347"/>
      <c r="W347"/>
      <c r="X347"/>
      <c r="Y347" s="159"/>
      <c r="Z347" s="269"/>
      <c r="AA347"/>
      <c r="AB347"/>
      <c r="AC347"/>
      <c r="AD347" s="159"/>
      <c r="AE347" s="269"/>
      <c r="AF347" s="48"/>
      <c r="AG347" s="48"/>
      <c r="AH347"/>
      <c r="AI347"/>
      <c r="AJ347"/>
    </row>
    <row r="348" spans="1:36" ht="13.8" customHeight="1">
      <c r="A348" t="s">
        <v>630</v>
      </c>
      <c r="B348" s="188" t="s">
        <v>312</v>
      </c>
      <c r="C348" s="151" t="str">
        <f>MID(A348,1,12)</f>
        <v>A.040.07.101</v>
      </c>
      <c r="D348" s="54" t="s">
        <v>1223</v>
      </c>
      <c r="E348" s="150" t="s">
        <v>2356</v>
      </c>
      <c r="F348" s="153" t="str">
        <f>MID(A348, 21,85)</f>
        <v>Concrete</v>
      </c>
      <c r="G348" s="277">
        <v>309.56985333333336</v>
      </c>
      <c r="H348" s="44">
        <f t="shared" ref="H348:H349" si="69">G348</f>
        <v>309.56985333333336</v>
      </c>
      <c r="I348"/>
      <c r="J348" s="294">
        <v>65.543257116000902</v>
      </c>
      <c r="K348" s="44">
        <f t="shared" ref="K348:K349" si="70">J348</f>
        <v>65.543257116000902</v>
      </c>
      <c r="L348" s="295">
        <v>5.3250556439999999</v>
      </c>
      <c r="M348" s="295">
        <v>9.5065918777999983</v>
      </c>
      <c r="N348" s="295">
        <v>4.2761315942008986</v>
      </c>
      <c r="O348" s="295">
        <v>46.435478000000003</v>
      </c>
      <c r="P348"/>
      <c r="Q348" s="212">
        <v>1517.7313999999999</v>
      </c>
      <c r="R348"/>
      <c r="S348" s="156">
        <v>6.4995564999999997</v>
      </c>
      <c r="T348" s="156">
        <v>6.1296073</v>
      </c>
      <c r="U348" s="156">
        <v>0.26330754000000001</v>
      </c>
      <c r="V348" s="156">
        <v>0.10664165</v>
      </c>
      <c r="W348"/>
      <c r="X348" s="155">
        <v>1.3292349E-2</v>
      </c>
      <c r="Y348" s="158"/>
      <c r="Z348" s="267"/>
      <c r="AA348"/>
      <c r="AB348"/>
      <c r="AC348"/>
      <c r="AD348" s="159"/>
      <c r="AE348" s="269"/>
      <c r="AF348" s="48"/>
      <c r="AG348" s="48"/>
      <c r="AH348"/>
      <c r="AI348"/>
      <c r="AJ348"/>
    </row>
    <row r="349" spans="1:36" ht="13.8" customHeight="1">
      <c r="A349" t="s">
        <v>1627</v>
      </c>
      <c r="B349" s="188" t="s">
        <v>312</v>
      </c>
      <c r="C349" s="151" t="str">
        <f>MID(A349,1,12)</f>
        <v>A.040.07.102</v>
      </c>
      <c r="D349" s="54" t="s">
        <v>1223</v>
      </c>
      <c r="E349" s="150" t="s">
        <v>2356</v>
      </c>
      <c r="F349" s="153" t="str">
        <f>MID(A349, 21,85)</f>
        <v>Concrete (reinforced 40 kg steel per 1000 kg)</v>
      </c>
      <c r="G349" s="277">
        <v>450.38553333333334</v>
      </c>
      <c r="H349" s="44">
        <f t="shared" si="69"/>
        <v>450.38553333333334</v>
      </c>
      <c r="I349"/>
      <c r="J349" s="294">
        <v>97.539303855832941</v>
      </c>
      <c r="K349" s="44">
        <f t="shared" si="70"/>
        <v>97.539303855832941</v>
      </c>
      <c r="L349" s="295">
        <v>7.0761075030000002</v>
      </c>
      <c r="M349" s="295">
        <v>15.359371249200001</v>
      </c>
      <c r="N349" s="295">
        <v>7.5459951036329427</v>
      </c>
      <c r="O349" s="295">
        <v>67.557829999999996</v>
      </c>
      <c r="P349"/>
      <c r="Q349" s="212">
        <v>3101.4355999999998</v>
      </c>
      <c r="R349"/>
      <c r="S349" s="156">
        <v>9.5489139999999999</v>
      </c>
      <c r="T349" s="156">
        <v>8.9399125000000002</v>
      </c>
      <c r="U349" s="156">
        <v>0.38503203000000003</v>
      </c>
      <c r="V349" s="156">
        <v>0.22396953999999999</v>
      </c>
      <c r="W349"/>
      <c r="X349" s="155">
        <v>2.0036339E-2</v>
      </c>
      <c r="Y349" s="158"/>
      <c r="Z349" s="270"/>
      <c r="AA349"/>
      <c r="AB349"/>
      <c r="AC349"/>
      <c r="AD349" s="159"/>
      <c r="AH349"/>
      <c r="AI349"/>
      <c r="AJ349"/>
    </row>
    <row r="350" spans="1:36" ht="13.8" customHeight="1">
      <c r="B350" s="188"/>
      <c r="C350" s="151"/>
      <c r="D350" s="51" t="s">
        <v>1224</v>
      </c>
      <c r="E350" s="150"/>
      <c r="F350"/>
      <c r="H350" s="44"/>
      <c r="I350"/>
      <c r="J350" s="44"/>
      <c r="K350" s="44"/>
      <c r="L350" s="44"/>
      <c r="P350"/>
      <c r="Q350" s="212"/>
      <c r="R350"/>
      <c r="S350"/>
      <c r="T350"/>
      <c r="U350"/>
      <c r="V350"/>
      <c r="W350"/>
      <c r="X350"/>
      <c r="Y350" s="159"/>
      <c r="Z350" s="272"/>
      <c r="AA350"/>
      <c r="AB350"/>
      <c r="AC350"/>
      <c r="AD350" s="159"/>
      <c r="AE350" s="272"/>
      <c r="AF350" s="48"/>
      <c r="AG350" s="48"/>
      <c r="AH350"/>
      <c r="AI350"/>
      <c r="AJ350"/>
    </row>
    <row r="351" spans="1:36" ht="13.8" customHeight="1">
      <c r="A351" t="s">
        <v>631</v>
      </c>
      <c r="B351" s="188" t="s">
        <v>312</v>
      </c>
      <c r="C351" s="151" t="str">
        <f>MID(A351,1,12)</f>
        <v>A.040.09.101</v>
      </c>
      <c r="D351" s="54" t="s">
        <v>1224</v>
      </c>
      <c r="E351" s="150" t="s">
        <v>2357</v>
      </c>
      <c r="F351" s="153" t="str">
        <f>MID(A351, 21,85)</f>
        <v>cork slab insulation</v>
      </c>
      <c r="G351" s="277">
        <v>0.87903793333333335</v>
      </c>
      <c r="H351" s="44">
        <f t="shared" ref="H351:H353" si="71">G351</f>
        <v>0.87903793333333335</v>
      </c>
      <c r="I351"/>
      <c r="J351" s="294">
        <v>0.26900540937435724</v>
      </c>
      <c r="K351" s="44">
        <f t="shared" ref="K351:K353" si="72">J351</f>
        <v>0.26900540937435724</v>
      </c>
      <c r="L351" s="295">
        <v>1.1189016953999998E-2</v>
      </c>
      <c r="M351" s="295">
        <v>0.10198636673700001</v>
      </c>
      <c r="N351" s="295">
        <v>2.3974335683357263E-2</v>
      </c>
      <c r="O351" s="295">
        <v>0.13185569</v>
      </c>
      <c r="P351"/>
      <c r="Q351" s="212">
        <v>36.054513999999998</v>
      </c>
      <c r="R351"/>
      <c r="S351" s="156">
        <v>2.3925108E-2</v>
      </c>
      <c r="T351" s="156">
        <v>2.2431481999999999E-2</v>
      </c>
      <c r="U351" s="156">
        <v>8.7300786999999996E-4</v>
      </c>
      <c r="V351" s="156">
        <v>6.2061728999999999E-4</v>
      </c>
      <c r="W351"/>
      <c r="X351" s="155">
        <v>5.5488841000000002E-5</v>
      </c>
      <c r="Y351" s="158"/>
      <c r="Z351" s="272"/>
      <c r="AA351"/>
      <c r="AB351"/>
      <c r="AC351"/>
      <c r="AD351" s="159"/>
      <c r="AE351" s="272"/>
      <c r="AF351" s="48"/>
      <c r="AG351" s="48"/>
      <c r="AH351"/>
      <c r="AI351"/>
      <c r="AJ351"/>
    </row>
    <row r="352" spans="1:36" ht="13.8" customHeight="1">
      <c r="A352" t="s">
        <v>2358</v>
      </c>
      <c r="B352" s="188" t="s">
        <v>312</v>
      </c>
      <c r="C352" s="151" t="str">
        <f>MID(A352,1,12)</f>
        <v>A.040.09.102</v>
      </c>
      <c r="D352" s="54" t="s">
        <v>1224</v>
      </c>
      <c r="E352" s="150" t="s">
        <v>2357</v>
      </c>
      <c r="F352" s="153" t="str">
        <f>MID(A352, 21,85)</f>
        <v>glasswool without paper, plastic, or AL facing</v>
      </c>
      <c r="G352" s="277">
        <v>1.3599999999999999</v>
      </c>
      <c r="H352" s="44">
        <f t="shared" si="71"/>
        <v>1.3599999999999999</v>
      </c>
      <c r="I352"/>
      <c r="J352" s="294">
        <v>0.33041574799999995</v>
      </c>
      <c r="K352" s="44">
        <f t="shared" si="72"/>
        <v>0.33041574799999995</v>
      </c>
      <c r="L352" s="295">
        <v>2.3255999999999999E-2</v>
      </c>
      <c r="M352" s="295">
        <v>0.103159748</v>
      </c>
      <c r="N352" s="295">
        <v>0</v>
      </c>
      <c r="O352" s="295">
        <v>0.20399999999999999</v>
      </c>
      <c r="P352"/>
      <c r="Q352" s="212">
        <v>24.358000000000001</v>
      </c>
      <c r="R352"/>
      <c r="S352" s="156">
        <v>2.7662006999999999E-2</v>
      </c>
      <c r="T352" s="156">
        <v>2.5495347000000002E-2</v>
      </c>
      <c r="U352" s="156">
        <v>1.2430874000000001E-3</v>
      </c>
      <c r="V352" s="156">
        <v>9.2357327999999998E-4</v>
      </c>
      <c r="W352"/>
      <c r="X352" s="155">
        <v>7.1230984000000006E-5</v>
      </c>
      <c r="Y352" s="158"/>
      <c r="Z352" s="267"/>
      <c r="AA352"/>
      <c r="AB352"/>
      <c r="AC352"/>
      <c r="AD352" s="159"/>
      <c r="AE352" s="272"/>
      <c r="AF352" s="48"/>
      <c r="AG352" s="48"/>
      <c r="AH352"/>
      <c r="AI352"/>
      <c r="AJ352"/>
    </row>
    <row r="353" spans="1:36" ht="13.8" customHeight="1">
      <c r="A353" t="s">
        <v>2359</v>
      </c>
      <c r="B353" s="188" t="s">
        <v>312</v>
      </c>
      <c r="C353" s="151" t="str">
        <f>MID(A353,1,12)</f>
        <v>A.040.09.103</v>
      </c>
      <c r="D353" s="54" t="s">
        <v>1224</v>
      </c>
      <c r="E353" s="150" t="s">
        <v>352</v>
      </c>
      <c r="F353" s="153" t="str">
        <f>MID(A353, 21,85)</f>
        <v>stonewool without paper, plastic, or AL facing</v>
      </c>
      <c r="G353" s="277">
        <v>1.1100000000000001</v>
      </c>
      <c r="H353" s="44">
        <f t="shared" si="71"/>
        <v>1.1100000000000001</v>
      </c>
      <c r="I353"/>
      <c r="J353" s="294">
        <v>0.2355387397280404</v>
      </c>
      <c r="K353" s="44">
        <f t="shared" si="72"/>
        <v>0.2355387397280404</v>
      </c>
      <c r="L353" s="295">
        <v>4.0234043634359996E-3</v>
      </c>
      <c r="M353" s="295">
        <v>6.501533536460441E-2</v>
      </c>
      <c r="N353" s="295">
        <v>0</v>
      </c>
      <c r="O353" s="295">
        <v>0.16650000000000001</v>
      </c>
      <c r="P353"/>
      <c r="Q353" s="212">
        <v>17.940000000000001</v>
      </c>
      <c r="R353"/>
      <c r="S353" s="156">
        <v>3.7429206999999999E-2</v>
      </c>
      <c r="T353" s="156">
        <v>3.5307363000000001E-2</v>
      </c>
      <c r="U353" s="156">
        <v>1.2481933E-3</v>
      </c>
      <c r="V353" s="156">
        <v>8.7365040000000004E-4</v>
      </c>
      <c r="W353"/>
      <c r="X353" s="155">
        <v>7.1660832999999994E-5</v>
      </c>
      <c r="Y353" s="158"/>
      <c r="Z353" s="269"/>
      <c r="AA353"/>
      <c r="AB353"/>
      <c r="AC353"/>
      <c r="AD353" s="159"/>
      <c r="AE353" s="272"/>
      <c r="AF353" s="48"/>
      <c r="AG353" s="48"/>
      <c r="AH353"/>
      <c r="AI353"/>
      <c r="AJ353"/>
    </row>
    <row r="354" spans="1:36" ht="13.8" customHeight="1">
      <c r="A354" t="s">
        <v>3516</v>
      </c>
      <c r="B354" s="188" t="s">
        <v>312</v>
      </c>
      <c r="C354" s="151" t="str">
        <f>MID(A354,1,12)</f>
        <v>A.040.09.104</v>
      </c>
      <c r="D354" s="54" t="s">
        <v>1224</v>
      </c>
      <c r="E354" s="150" t="s">
        <v>352</v>
      </c>
      <c r="F354" s="153" t="str">
        <f>MID(A354, 21,85)</f>
        <v>Hemp insulation slab USA (92% hemp 8% rPET)</v>
      </c>
      <c r="G354" s="277">
        <v>1.9132081999999999</v>
      </c>
      <c r="H354" s="44">
        <v>1.9132176666666667</v>
      </c>
      <c r="I354"/>
      <c r="J354" s="294">
        <v>0.38730707729688618</v>
      </c>
      <c r="K354" s="44">
        <v>0.38731370942448617</v>
      </c>
      <c r="L354" s="295">
        <v>1.9767423963000002E-2</v>
      </c>
      <c r="M354" s="295">
        <v>3.7143452429000003E-2</v>
      </c>
      <c r="N354" s="295">
        <v>4.3414970904886205E-2</v>
      </c>
      <c r="O354" s="295">
        <v>0.28698122999999998</v>
      </c>
      <c r="P354"/>
      <c r="Q354" s="212">
        <v>31.418399999999998</v>
      </c>
      <c r="R354"/>
      <c r="S354" s="156">
        <v>3.8722609999999998E-2</v>
      </c>
      <c r="T354" s="156">
        <v>3.5775493999999998E-2</v>
      </c>
      <c r="U354" s="156">
        <v>1.5859293999999999E-3</v>
      </c>
      <c r="V354" s="156">
        <v>1.361187E-3</v>
      </c>
      <c r="W354"/>
      <c r="X354" s="155">
        <v>9.9372792999999999E-5</v>
      </c>
      <c r="Y354" s="158"/>
      <c r="Z354" s="269"/>
      <c r="AA354"/>
      <c r="AB354"/>
      <c r="AC354"/>
      <c r="AD354" s="159"/>
      <c r="AE354" s="271"/>
      <c r="AF354"/>
      <c r="AG354" s="48"/>
      <c r="AH354"/>
      <c r="AI354"/>
      <c r="AJ354"/>
    </row>
    <row r="355" spans="1:36" ht="13.8" customHeight="1">
      <c r="A355" t="s">
        <v>3517</v>
      </c>
      <c r="B355" s="188" t="s">
        <v>312</v>
      </c>
      <c r="C355" s="151" t="str">
        <f>MID(A355,1,12)</f>
        <v>A.040.09.105</v>
      </c>
      <c r="D355" s="54" t="s">
        <v>1224</v>
      </c>
      <c r="E355" s="150" t="s">
        <v>352</v>
      </c>
      <c r="F355" s="153" t="str">
        <f>MID(A355, 21,85)</f>
        <v>Hempflex insulation slab NL-DE (66% hemp 22% recycled jute 8% rPET 4% soda)</v>
      </c>
      <c r="G355" s="277">
        <v>0.89307546666666671</v>
      </c>
      <c r="H355" s="44">
        <v>0.89307560000000008</v>
      </c>
      <c r="I355"/>
      <c r="J355" s="294">
        <v>0.22917323373738452</v>
      </c>
      <c r="K355" s="44">
        <v>0.22917333995888456</v>
      </c>
      <c r="L355" s="295">
        <v>3.1641599199999995E-2</v>
      </c>
      <c r="M355" s="295">
        <v>6.3468065443529995E-2</v>
      </c>
      <c r="N355" s="295">
        <v>1.0224909385453492E-4</v>
      </c>
      <c r="O355" s="295">
        <v>0.13396131999999999</v>
      </c>
      <c r="P355"/>
      <c r="Q355" s="212">
        <v>20.310231000000002</v>
      </c>
      <c r="R355"/>
      <c r="S355" s="156">
        <v>1.9048458000000001E-2</v>
      </c>
      <c r="T355" s="156">
        <v>1.8342743000000002E-2</v>
      </c>
      <c r="U355" s="156">
        <v>7.0412519E-4</v>
      </c>
      <c r="V355" s="156">
        <v>1.5899534999999999E-6</v>
      </c>
      <c r="W355"/>
      <c r="X355" s="155">
        <v>4.2394855E-5</v>
      </c>
      <c r="Y355" s="158"/>
      <c r="Z355" s="269"/>
      <c r="AA355"/>
      <c r="AB355"/>
      <c r="AC355"/>
      <c r="AD355" s="159"/>
      <c r="AH355"/>
      <c r="AI355"/>
      <c r="AJ355"/>
    </row>
    <row r="356" spans="1:36" ht="13.8" customHeight="1">
      <c r="B356" s="188"/>
      <c r="C356" s="151"/>
      <c r="D356" s="51" t="s">
        <v>1225</v>
      </c>
      <c r="E356" s="150"/>
      <c r="F356"/>
      <c r="H356" s="44"/>
      <c r="I356"/>
      <c r="J356" s="44"/>
      <c r="K356" s="44"/>
      <c r="L356" s="44"/>
      <c r="P356"/>
      <c r="Q356" s="212"/>
      <c r="R356"/>
      <c r="S356"/>
      <c r="T356"/>
      <c r="U356"/>
      <c r="V356"/>
      <c r="W356"/>
      <c r="X356"/>
      <c r="Y356" s="159"/>
      <c r="Z356" s="269"/>
      <c r="AA356"/>
      <c r="AB356"/>
      <c r="AC356"/>
      <c r="AD356" s="159"/>
      <c r="AE356" s="269"/>
      <c r="AF356" s="48"/>
      <c r="AG356" s="48"/>
      <c r="AH356"/>
      <c r="AI356"/>
      <c r="AJ356"/>
    </row>
    <row r="357" spans="1:36" ht="13.8" customHeight="1">
      <c r="A357" t="s">
        <v>632</v>
      </c>
      <c r="B357" s="188" t="s">
        <v>312</v>
      </c>
      <c r="C357" s="151" t="str">
        <f t="shared" ref="C357:C364" si="73">MID(A357,1,12)</f>
        <v>A.040.11.101</v>
      </c>
      <c r="D357" s="54" t="s">
        <v>1225</v>
      </c>
      <c r="E357" s="150" t="s">
        <v>352</v>
      </c>
      <c r="F357" s="153" t="str">
        <f t="shared" ref="F357:F364" si="74">MID(A357, 21,85)</f>
        <v>Blastfurnace slags</v>
      </c>
      <c r="G357" s="277">
        <v>2.97E-3</v>
      </c>
      <c r="H357" s="44">
        <f t="shared" ref="H357:H364" si="75">G357</f>
        <v>2.97E-3</v>
      </c>
      <c r="I357"/>
      <c r="J357" s="294">
        <v>7.6710046020000001E-4</v>
      </c>
      <c r="K357" s="44">
        <f t="shared" ref="K357:K364" si="76">J357</f>
        <v>7.6710046020000001E-4</v>
      </c>
      <c r="L357" s="295">
        <v>5.2641699599999995E-5</v>
      </c>
      <c r="M357" s="295">
        <v>7.1041310600000011E-5</v>
      </c>
      <c r="N357" s="295">
        <v>1.9791745E-4</v>
      </c>
      <c r="O357" s="295">
        <v>4.4549999999999999E-4</v>
      </c>
      <c r="P357"/>
      <c r="Q357" s="212">
        <v>3.4751154999999999E-2</v>
      </c>
      <c r="R357"/>
      <c r="S357" s="156">
        <v>6.3975018000000006E-5</v>
      </c>
      <c r="T357" s="156">
        <v>5.8883430000000001E-5</v>
      </c>
      <c r="U357" s="156">
        <v>2.4937235000000001E-6</v>
      </c>
      <c r="V357" s="156">
        <v>2.5978644000000002E-6</v>
      </c>
      <c r="W357"/>
      <c r="X357" s="155">
        <v>1.6122021999999999E-7</v>
      </c>
      <c r="Y357" s="158"/>
      <c r="Z357" s="269"/>
      <c r="AA357"/>
      <c r="AB357"/>
      <c r="AC357"/>
      <c r="AD357" s="159"/>
      <c r="AE357" s="269"/>
      <c r="AF357" s="48"/>
      <c r="AG357" s="48"/>
      <c r="AH357"/>
      <c r="AI357"/>
      <c r="AJ357"/>
    </row>
    <row r="358" spans="1:36" ht="13.8" customHeight="1">
      <c r="A358" t="s">
        <v>633</v>
      </c>
      <c r="B358" s="188" t="s">
        <v>312</v>
      </c>
      <c r="C358" s="151" t="str">
        <f t="shared" si="73"/>
        <v>A.040.11.102</v>
      </c>
      <c r="D358" s="54" t="s">
        <v>1225</v>
      </c>
      <c r="E358" s="150" t="s">
        <v>352</v>
      </c>
      <c r="F358" s="153" t="str">
        <f t="shared" si="74"/>
        <v>Clinker</v>
      </c>
      <c r="G358" s="277">
        <v>0.85109020000000002</v>
      </c>
      <c r="H358" s="44">
        <f t="shared" si="75"/>
        <v>0.85109020000000002</v>
      </c>
      <c r="I358"/>
      <c r="J358" s="294">
        <v>0.13518936709239873</v>
      </c>
      <c r="K358" s="44">
        <f t="shared" si="76"/>
        <v>0.13518936709239873</v>
      </c>
      <c r="L358" s="295">
        <v>2.2754125330000001E-3</v>
      </c>
      <c r="M358" s="295">
        <v>3.3977318611000001E-3</v>
      </c>
      <c r="N358" s="295">
        <v>1.852692698298733E-3</v>
      </c>
      <c r="O358" s="295">
        <v>0.12766353</v>
      </c>
      <c r="P358"/>
      <c r="Q358" s="212">
        <v>5.0102184999999997</v>
      </c>
      <c r="R358"/>
      <c r="S358" s="156">
        <v>1.462084E-2</v>
      </c>
      <c r="T358" s="156">
        <v>1.3639396E-2</v>
      </c>
      <c r="U358" s="156">
        <v>6.5508647E-4</v>
      </c>
      <c r="V358" s="156">
        <v>3.2635812000000002E-4</v>
      </c>
      <c r="W358"/>
      <c r="X358" s="155">
        <v>3.0766017000000003E-5</v>
      </c>
      <c r="Y358" s="158"/>
      <c r="Z358" s="269"/>
      <c r="AA358"/>
      <c r="AB358"/>
      <c r="AC358"/>
      <c r="AD358" s="159"/>
      <c r="AE358" s="269"/>
      <c r="AF358" s="161"/>
      <c r="AG358" s="50"/>
      <c r="AH358"/>
      <c r="AI358"/>
      <c r="AJ358"/>
    </row>
    <row r="359" spans="1:36" ht="13.8" customHeight="1">
      <c r="A359" t="s">
        <v>634</v>
      </c>
      <c r="B359" s="188" t="s">
        <v>312</v>
      </c>
      <c r="C359" s="151" t="str">
        <f t="shared" si="73"/>
        <v>A.040.11.103</v>
      </c>
      <c r="D359" s="54" t="s">
        <v>1225</v>
      </c>
      <c r="E359" s="150" t="s">
        <v>352</v>
      </c>
      <c r="F359" s="153" t="str">
        <f t="shared" si="74"/>
        <v>Crushed concrete aggregate (recycled)</v>
      </c>
      <c r="G359" s="277">
        <v>1.0029059333333333E-2</v>
      </c>
      <c r="H359" s="44">
        <f t="shared" si="75"/>
        <v>1.0029059333333333E-2</v>
      </c>
      <c r="I359"/>
      <c r="J359" s="294">
        <v>2.6381370965841899E-3</v>
      </c>
      <c r="K359" s="44">
        <f t="shared" si="76"/>
        <v>2.6381370965841899E-3</v>
      </c>
      <c r="L359" s="295">
        <v>1.7820309704999997E-4</v>
      </c>
      <c r="M359" s="295">
        <v>3.3448962440000001E-4</v>
      </c>
      <c r="N359" s="295">
        <v>6.2108547513419019E-4</v>
      </c>
      <c r="O359" s="295">
        <v>1.5043589E-3</v>
      </c>
      <c r="P359"/>
      <c r="Q359" s="212">
        <v>0.14155506000000001</v>
      </c>
      <c r="R359"/>
      <c r="S359" s="156">
        <v>2.1260570000000001E-4</v>
      </c>
      <c r="T359" s="156">
        <v>1.9422722000000001E-4</v>
      </c>
      <c r="U359" s="156">
        <v>8.5938705000000001E-6</v>
      </c>
      <c r="V359" s="156">
        <v>9.7846148000000006E-6</v>
      </c>
      <c r="W359"/>
      <c r="X359" s="155">
        <v>5.2497069999999997E-7</v>
      </c>
      <c r="Y359" s="158"/>
      <c r="Z359" s="269"/>
      <c r="AA359"/>
      <c r="AB359"/>
      <c r="AC359"/>
      <c r="AD359" s="159"/>
      <c r="AF359" s="161"/>
      <c r="AG359" s="50"/>
      <c r="AH359"/>
      <c r="AI359"/>
      <c r="AJ359"/>
    </row>
    <row r="360" spans="1:36" ht="13.8" customHeight="1">
      <c r="A360" t="s">
        <v>635</v>
      </c>
      <c r="B360" s="188" t="s">
        <v>312</v>
      </c>
      <c r="C360" s="151" t="str">
        <f t="shared" si="73"/>
        <v>A.040.11.104</v>
      </c>
      <c r="D360" s="54" t="s">
        <v>1225</v>
      </c>
      <c r="E360" s="150" t="s">
        <v>352</v>
      </c>
      <c r="F360" s="153" t="str">
        <f t="shared" si="74"/>
        <v>Gravel</v>
      </c>
      <c r="G360" s="277">
        <v>8.4510139999999997E-3</v>
      </c>
      <c r="H360" s="44">
        <f t="shared" si="75"/>
        <v>8.4510139999999997E-3</v>
      </c>
      <c r="I360"/>
      <c r="J360" s="294">
        <v>2.1100357435400001E-3</v>
      </c>
      <c r="K360" s="44">
        <f t="shared" si="76"/>
        <v>2.1100357435400001E-3</v>
      </c>
      <c r="L360" s="295">
        <v>7.5020054839999997E-5</v>
      </c>
      <c r="M360" s="295">
        <v>2.3249301670000001E-4</v>
      </c>
      <c r="N360" s="295">
        <v>5.34870572E-4</v>
      </c>
      <c r="O360" s="295">
        <v>1.2676521E-3</v>
      </c>
      <c r="P360"/>
      <c r="Q360" s="212">
        <v>0.11135655</v>
      </c>
      <c r="R360"/>
      <c r="S360" s="156">
        <v>1.8019910000000001E-4</v>
      </c>
      <c r="T360" s="156">
        <v>1.6516791E-4</v>
      </c>
      <c r="U360" s="156">
        <v>7.1390703000000002E-6</v>
      </c>
      <c r="V360" s="156">
        <v>7.8921199999999999E-6</v>
      </c>
      <c r="W360"/>
      <c r="X360" s="155">
        <v>4.2469119999999999E-7</v>
      </c>
      <c r="Y360" s="158"/>
      <c r="Z360" s="269"/>
      <c r="AA360"/>
      <c r="AB360"/>
      <c r="AC360"/>
      <c r="AD360" s="159"/>
      <c r="AE360" s="269"/>
      <c r="AF360" s="161"/>
      <c r="AG360" s="48"/>
      <c r="AH360"/>
      <c r="AI360"/>
      <c r="AJ360"/>
    </row>
    <row r="361" spans="1:36" ht="13.8" customHeight="1">
      <c r="A361" t="s">
        <v>636</v>
      </c>
      <c r="B361" s="188" t="s">
        <v>312</v>
      </c>
      <c r="C361" s="151" t="str">
        <f t="shared" si="73"/>
        <v>A.040.11.105</v>
      </c>
      <c r="D361" s="54" t="s">
        <v>1225</v>
      </c>
      <c r="E361" s="150" t="s">
        <v>352</v>
      </c>
      <c r="F361" s="153" t="str">
        <f t="shared" si="74"/>
        <v>Ground (earthmoving)</v>
      </c>
      <c r="G361" s="277">
        <v>2.2456400000000001E-4</v>
      </c>
      <c r="H361" s="44">
        <f t="shared" si="75"/>
        <v>2.2456400000000001E-4</v>
      </c>
      <c r="I361"/>
      <c r="J361" s="294">
        <v>5.7441391359999998E-5</v>
      </c>
      <c r="K361" s="44">
        <f t="shared" si="76"/>
        <v>5.7441391359999998E-5</v>
      </c>
      <c r="L361" s="295">
        <v>1.4313196599999999E-6</v>
      </c>
      <c r="M361" s="295">
        <v>3.0075181799999999E-6</v>
      </c>
      <c r="N361" s="295">
        <v>1.9317953520000003E-5</v>
      </c>
      <c r="O361" s="295">
        <v>3.3684599999999999E-5</v>
      </c>
      <c r="P361"/>
      <c r="Q361" s="212">
        <v>3.4906812999999999E-3</v>
      </c>
      <c r="R361"/>
      <c r="S361" s="156">
        <v>4.2789775000000001E-6</v>
      </c>
      <c r="T361" s="156">
        <v>3.8593255000000002E-6</v>
      </c>
      <c r="U361" s="156">
        <v>1.7806555000000001E-7</v>
      </c>
      <c r="V361" s="156">
        <v>2.4158648000000002E-7</v>
      </c>
      <c r="W361"/>
      <c r="X361" s="155">
        <v>1.1473348E-8</v>
      </c>
      <c r="Y361" s="158"/>
      <c r="Z361" s="269"/>
      <c r="AA361"/>
      <c r="AB361"/>
      <c r="AC361"/>
      <c r="AD361" s="159"/>
      <c r="AE361" s="269"/>
      <c r="AF361" s="161"/>
      <c r="AG361" s="48"/>
      <c r="AH361"/>
      <c r="AI361"/>
      <c r="AJ361"/>
    </row>
    <row r="362" spans="1:36" ht="13.8" customHeight="1">
      <c r="A362" t="s">
        <v>637</v>
      </c>
      <c r="B362" s="188" t="s">
        <v>312</v>
      </c>
      <c r="C362" s="151" t="str">
        <f t="shared" si="73"/>
        <v>A.040.11.106</v>
      </c>
      <c r="D362" s="54" t="s">
        <v>1225</v>
      </c>
      <c r="E362" s="150" t="s">
        <v>352</v>
      </c>
      <c r="F362" s="153" t="str">
        <f t="shared" si="74"/>
        <v>Linoleum</v>
      </c>
      <c r="G362" s="277">
        <v>5.2316642</v>
      </c>
      <c r="H362" s="44">
        <f t="shared" si="75"/>
        <v>5.2316642</v>
      </c>
      <c r="I362"/>
      <c r="J362" s="294">
        <v>1.3119264285302492</v>
      </c>
      <c r="K362" s="44">
        <f t="shared" si="76"/>
        <v>1.3119264285302492</v>
      </c>
      <c r="L362" s="295">
        <v>4.4705621080000001E-2</v>
      </c>
      <c r="M362" s="295">
        <v>8.3080982600000006E-2</v>
      </c>
      <c r="N362" s="295">
        <v>0.39939019485024918</v>
      </c>
      <c r="O362" s="295">
        <v>0.78474962999999998</v>
      </c>
      <c r="P362"/>
      <c r="Q362" s="212">
        <v>81.683577</v>
      </c>
      <c r="R362"/>
      <c r="S362" s="156">
        <v>0.10136227</v>
      </c>
      <c r="T362" s="156">
        <v>9.1608746000000005E-2</v>
      </c>
      <c r="U362" s="156">
        <v>4.2044264E-3</v>
      </c>
      <c r="V362" s="156">
        <v>5.5490953999999997E-3</v>
      </c>
      <c r="W362"/>
      <c r="X362" s="155">
        <v>2.7014094999999998E-4</v>
      </c>
      <c r="Y362" s="158"/>
      <c r="Z362" s="269"/>
      <c r="AA362"/>
      <c r="AB362"/>
      <c r="AC362"/>
      <c r="AD362" s="159"/>
      <c r="AE362" s="273"/>
      <c r="AF362" s="161"/>
      <c r="AG362" s="48"/>
      <c r="AH362"/>
      <c r="AI362"/>
      <c r="AJ362"/>
    </row>
    <row r="363" spans="1:36" ht="13.8" customHeight="1">
      <c r="A363" t="s">
        <v>638</v>
      </c>
      <c r="B363" s="188" t="s">
        <v>312</v>
      </c>
      <c r="C363" s="151" t="str">
        <f t="shared" si="73"/>
        <v>A.040.11.107</v>
      </c>
      <c r="D363" s="54" t="s">
        <v>1225</v>
      </c>
      <c r="E363" s="150" t="s">
        <v>352</v>
      </c>
      <c r="F363" s="153" t="str">
        <f t="shared" si="74"/>
        <v>Plasticizers for concrete</v>
      </c>
      <c r="G363" s="277">
        <v>1.88</v>
      </c>
      <c r="H363" s="44">
        <f t="shared" si="75"/>
        <v>1.88</v>
      </c>
      <c r="I363"/>
      <c r="J363" s="294">
        <v>0.4058318831980689</v>
      </c>
      <c r="K363" s="44">
        <f t="shared" si="76"/>
        <v>0.4058318831980689</v>
      </c>
      <c r="L363" s="295">
        <v>3.2269978441960001E-3</v>
      </c>
      <c r="M363" s="295">
        <v>0.12060488535387293</v>
      </c>
      <c r="N363" s="295">
        <v>0</v>
      </c>
      <c r="O363" s="295">
        <v>0.28199999999999997</v>
      </c>
      <c r="P363"/>
      <c r="Q363" s="212">
        <v>36.386200000000002</v>
      </c>
      <c r="R363"/>
      <c r="S363" s="156">
        <v>4.1524627000000001E-2</v>
      </c>
      <c r="T363" s="156">
        <v>3.7966732000000003E-2</v>
      </c>
      <c r="U363" s="156">
        <v>1.597174E-3</v>
      </c>
      <c r="V363" s="156">
        <v>1.9607210999999999E-3</v>
      </c>
      <c r="W363"/>
      <c r="X363" s="155">
        <v>1.0131169E-4</v>
      </c>
      <c r="Y363" s="158"/>
      <c r="Z363" s="267"/>
      <c r="AA363"/>
      <c r="AB363"/>
      <c r="AC363"/>
      <c r="AD363" s="159"/>
      <c r="AE363" s="269"/>
      <c r="AF363" s="161"/>
      <c r="AG363" s="48"/>
      <c r="AH363"/>
      <c r="AI363"/>
      <c r="AJ363"/>
    </row>
    <row r="364" spans="1:36" ht="13.8" customHeight="1">
      <c r="A364" t="s">
        <v>639</v>
      </c>
      <c r="B364" s="188" t="s">
        <v>312</v>
      </c>
      <c r="C364" s="151" t="str">
        <f t="shared" si="73"/>
        <v>A.040.11.108</v>
      </c>
      <c r="D364" s="54" t="s">
        <v>1225</v>
      </c>
      <c r="E364" s="150" t="s">
        <v>352</v>
      </c>
      <c r="F364" s="153" t="str">
        <f t="shared" si="74"/>
        <v>Sand</v>
      </c>
      <c r="G364" s="277">
        <v>4.4235699999999999E-3</v>
      </c>
      <c r="H364" s="44">
        <f t="shared" si="75"/>
        <v>4.4235699999999999E-3</v>
      </c>
      <c r="I364"/>
      <c r="J364" s="294">
        <v>1.0575964379970001E-3</v>
      </c>
      <c r="K364" s="44">
        <f t="shared" si="76"/>
        <v>1.0575964379970001E-3</v>
      </c>
      <c r="L364" s="295">
        <v>4.9351773996999999E-5</v>
      </c>
      <c r="M364" s="295">
        <v>1.56273194E-4</v>
      </c>
      <c r="N364" s="295">
        <v>1.8843597000000001E-4</v>
      </c>
      <c r="O364" s="295">
        <v>6.6353549999999999E-4</v>
      </c>
      <c r="P364"/>
      <c r="Q364" s="212">
        <v>4.8757126999999997E-2</v>
      </c>
      <c r="R364"/>
      <c r="S364" s="156">
        <v>9.6580338000000005E-5</v>
      </c>
      <c r="T364" s="156">
        <v>8.9202571999999995E-5</v>
      </c>
      <c r="U364" s="156">
        <v>3.8180876999999998E-6</v>
      </c>
      <c r="V364" s="156">
        <v>3.5596778999999999E-6</v>
      </c>
      <c r="W364"/>
      <c r="X364" s="155">
        <v>2.1279023E-7</v>
      </c>
      <c r="Y364" s="158"/>
      <c r="Z364" s="272"/>
      <c r="AA364"/>
      <c r="AB364"/>
      <c r="AC364"/>
      <c r="AD364" s="159"/>
      <c r="AE364" s="273"/>
      <c r="AF364" s="161"/>
      <c r="AG364" s="55"/>
      <c r="AH364"/>
      <c r="AI364"/>
      <c r="AJ364"/>
    </row>
    <row r="365" spans="1:36" ht="13.8" customHeight="1">
      <c r="B365" s="188"/>
      <c r="C365" s="151"/>
      <c r="D365" s="51" t="s">
        <v>1226</v>
      </c>
      <c r="E365" s="150"/>
      <c r="F365"/>
      <c r="H365" s="44"/>
      <c r="I365"/>
      <c r="J365" s="44"/>
      <c r="K365" s="44"/>
      <c r="L365" s="44"/>
      <c r="P365"/>
      <c r="Q365" s="212"/>
      <c r="R365"/>
      <c r="S365"/>
      <c r="T365"/>
      <c r="U365"/>
      <c r="V365"/>
      <c r="W365"/>
      <c r="X365"/>
      <c r="Y365" s="159"/>
      <c r="Z365" s="272"/>
      <c r="AA365"/>
      <c r="AB365"/>
      <c r="AC365"/>
      <c r="AD365" s="159"/>
      <c r="AE365" s="269"/>
      <c r="AF365" s="161"/>
      <c r="AG365" s="55"/>
      <c r="AH365"/>
      <c r="AI365"/>
      <c r="AJ365"/>
    </row>
    <row r="366" spans="1:36" ht="13.8" customHeight="1">
      <c r="A366" t="s">
        <v>1628</v>
      </c>
      <c r="B366" s="188" t="s">
        <v>312</v>
      </c>
      <c r="C366" s="151" t="str">
        <f>MID(A366,1,12)</f>
        <v>A.040.13.101</v>
      </c>
      <c r="D366" s="54" t="s">
        <v>1226</v>
      </c>
      <c r="E366" s="150" t="s">
        <v>352</v>
      </c>
      <c r="F366" s="153" t="str">
        <f>MID(A366, 21,85)</f>
        <v>Solvent based paint transparent - incl evaporation solvent</v>
      </c>
      <c r="G366" s="277">
        <v>3.7421874666666666</v>
      </c>
      <c r="H366" s="44">
        <f t="shared" ref="H366:H369" si="77">G366</f>
        <v>3.7421874666666666</v>
      </c>
      <c r="I366"/>
      <c r="J366" s="294">
        <v>3.7000353400000003</v>
      </c>
      <c r="K366" s="44">
        <f t="shared" ref="K366:K369" si="78">J366</f>
        <v>3.7000353400000003</v>
      </c>
      <c r="L366" s="295">
        <v>1.87425</v>
      </c>
      <c r="M366" s="295">
        <v>1.2644572200000002</v>
      </c>
      <c r="N366" s="295">
        <v>0</v>
      </c>
      <c r="O366" s="295">
        <v>0.56132811999999999</v>
      </c>
      <c r="P366"/>
      <c r="Q366" s="212">
        <v>96.293280999999993</v>
      </c>
      <c r="R366"/>
      <c r="S366" s="156">
        <v>0.26799376000000003</v>
      </c>
      <c r="T366" s="156">
        <v>0.25253008999999998</v>
      </c>
      <c r="U366" s="156">
        <v>9.5893908999999996E-3</v>
      </c>
      <c r="V366" s="156">
        <v>5.8742799000000004E-3</v>
      </c>
      <c r="W366"/>
      <c r="X366" s="155">
        <v>7.5511771000000001E-4</v>
      </c>
      <c r="Y366" s="158"/>
      <c r="Z366" s="272"/>
      <c r="AA366"/>
      <c r="AB366"/>
      <c r="AC366"/>
      <c r="AD366" s="159"/>
      <c r="AE366" s="269"/>
      <c r="AF366" s="161"/>
      <c r="AG366" s="55"/>
      <c r="AH366"/>
      <c r="AI366"/>
      <c r="AJ366"/>
    </row>
    <row r="367" spans="1:36" ht="13.8" customHeight="1">
      <c r="A367" t="s">
        <v>1629</v>
      </c>
      <c r="B367" s="188" t="s">
        <v>312</v>
      </c>
      <c r="C367" s="151" t="str">
        <f>MID(A367,1,12)</f>
        <v>A.040.13.102</v>
      </c>
      <c r="D367" s="54" t="s">
        <v>1226</v>
      </c>
      <c r="E367" s="150" t="s">
        <v>352</v>
      </c>
      <c r="F367" s="153" t="str">
        <f>MID(A367, 21,85)</f>
        <v>Solvent based paint white - incl evaporation solvent</v>
      </c>
      <c r="G367" s="277">
        <v>4.3634669333333331</v>
      </c>
      <c r="H367" s="44">
        <f t="shared" si="77"/>
        <v>4.3634669333333331</v>
      </c>
      <c r="I367"/>
      <c r="J367" s="294">
        <v>4.7916917563958989</v>
      </c>
      <c r="K367" s="44">
        <f t="shared" si="78"/>
        <v>4.7916917563958989</v>
      </c>
      <c r="L367" s="295">
        <v>1.576339879869</v>
      </c>
      <c r="M367" s="295">
        <v>1.0697984701268999</v>
      </c>
      <c r="N367" s="295">
        <v>1.4910333663999999</v>
      </c>
      <c r="O367" s="295">
        <v>0.65452003999999997</v>
      </c>
      <c r="P367"/>
      <c r="Q367" s="212">
        <v>98.839008000000007</v>
      </c>
      <c r="R367"/>
      <c r="S367" s="156">
        <v>0.24722948</v>
      </c>
      <c r="T367" s="156">
        <v>0.23189582</v>
      </c>
      <c r="U367" s="156">
        <v>8.9923043000000001E-3</v>
      </c>
      <c r="V367" s="156">
        <v>6.3413489999999996E-3</v>
      </c>
      <c r="W367"/>
      <c r="X367" s="155">
        <v>6.9201305000000002E-4</v>
      </c>
      <c r="Y367" s="158"/>
      <c r="Z367" s="272"/>
      <c r="AA367"/>
      <c r="AB367"/>
      <c r="AC367"/>
      <c r="AD367" s="159"/>
      <c r="AE367" s="269"/>
      <c r="AF367" s="161"/>
      <c r="AG367" s="55"/>
      <c r="AH367"/>
      <c r="AI367"/>
      <c r="AJ367"/>
    </row>
    <row r="368" spans="1:36" ht="13.8" customHeight="1">
      <c r="A368" t="s">
        <v>1630</v>
      </c>
      <c r="B368" s="188" t="s">
        <v>312</v>
      </c>
      <c r="C368" s="151" t="str">
        <f>MID(A368,1,12)</f>
        <v>A.040.13.103</v>
      </c>
      <c r="D368" s="54" t="s">
        <v>1226</v>
      </c>
      <c r="E368" s="150" t="s">
        <v>352</v>
      </c>
      <c r="F368" s="153" t="str">
        <f>MID(A368, 21,85)</f>
        <v>Water based paint transparent</v>
      </c>
      <c r="G368" s="277">
        <v>2.2608695333333335</v>
      </c>
      <c r="H368" s="44">
        <f t="shared" si="77"/>
        <v>2.2608695333333335</v>
      </c>
      <c r="I368"/>
      <c r="J368" s="294">
        <v>0.79924372099999996</v>
      </c>
      <c r="K368" s="44">
        <f t="shared" si="78"/>
        <v>0.79924372099999996</v>
      </c>
      <c r="L368" s="295">
        <v>0.19158260999999999</v>
      </c>
      <c r="M368" s="295">
        <v>0.26853068099999999</v>
      </c>
      <c r="N368" s="295">
        <v>0</v>
      </c>
      <c r="O368" s="295">
        <v>0.33913042999999998</v>
      </c>
      <c r="P368"/>
      <c r="Q368" s="212">
        <v>39.651130000000002</v>
      </c>
      <c r="R368"/>
      <c r="S368" s="156">
        <v>0.10873194999999999</v>
      </c>
      <c r="T368" s="156">
        <v>0.10318834</v>
      </c>
      <c r="U368" s="156">
        <v>3.3144454000000002E-3</v>
      </c>
      <c r="V368" s="156">
        <v>2.2291651E-3</v>
      </c>
      <c r="W368"/>
      <c r="X368" s="155">
        <v>2.0768107E-4</v>
      </c>
      <c r="Y368" s="158"/>
      <c r="Z368" s="271"/>
      <c r="AA368"/>
      <c r="AB368"/>
      <c r="AC368"/>
      <c r="AD368" s="159"/>
      <c r="AE368" s="269"/>
      <c r="AF368" s="48"/>
      <c r="AG368" s="55"/>
      <c r="AH368"/>
      <c r="AI368"/>
      <c r="AJ368"/>
    </row>
    <row r="369" spans="1:36" ht="13.8" customHeight="1">
      <c r="A369" t="s">
        <v>1631</v>
      </c>
      <c r="B369" s="188" t="s">
        <v>312</v>
      </c>
      <c r="C369" s="151" t="str">
        <f>MID(A369,1,12)</f>
        <v>A.040.13.104</v>
      </c>
      <c r="D369" s="54" t="s">
        <v>1226</v>
      </c>
      <c r="E369" s="150" t="s">
        <v>352</v>
      </c>
      <c r="F369" s="153" t="str">
        <f>MID(A369, 21,85)</f>
        <v>Water based paint white</v>
      </c>
      <c r="G369" s="277">
        <v>3.2043602666666668</v>
      </c>
      <c r="H369" s="44">
        <f t="shared" si="77"/>
        <v>3.2043602666666668</v>
      </c>
      <c r="I369"/>
      <c r="J369" s="294">
        <v>2.5102667737368001</v>
      </c>
      <c r="K369" s="44">
        <f t="shared" si="78"/>
        <v>2.5102667737368001</v>
      </c>
      <c r="L369" s="295">
        <v>0.16648570657</v>
      </c>
      <c r="M369" s="295">
        <v>0.23364051176680001</v>
      </c>
      <c r="N369" s="295">
        <v>1.6294865154</v>
      </c>
      <c r="O369" s="295">
        <v>0.48065404</v>
      </c>
      <c r="P369"/>
      <c r="Q369" s="212">
        <v>52.532057999999999</v>
      </c>
      <c r="R369"/>
      <c r="S369" s="156">
        <v>0.11447826999999999</v>
      </c>
      <c r="T369" s="156">
        <v>0.1073062</v>
      </c>
      <c r="U369" s="156">
        <v>3.7824410000000001E-3</v>
      </c>
      <c r="V369" s="156">
        <v>3.3896268E-3</v>
      </c>
      <c r="W369"/>
      <c r="X369" s="155">
        <v>2.3645495000000001E-4</v>
      </c>
      <c r="Y369" s="158"/>
      <c r="Z369" s="267"/>
      <c r="AA369"/>
      <c r="AB369"/>
      <c r="AC369"/>
      <c r="AD369" s="159"/>
      <c r="AE369" s="269"/>
      <c r="AF369" s="48"/>
      <c r="AG369" s="55"/>
      <c r="AH369"/>
      <c r="AI369"/>
      <c r="AJ369"/>
    </row>
    <row r="370" spans="1:36" ht="13.8" customHeight="1">
      <c r="B370" s="188"/>
      <c r="C370" s="151"/>
      <c r="D370" s="51" t="s">
        <v>1227</v>
      </c>
      <c r="E370" s="150"/>
      <c r="F370"/>
      <c r="H370" s="44"/>
      <c r="I370"/>
      <c r="J370" s="44"/>
      <c r="K370" s="44"/>
      <c r="L370" s="44"/>
      <c r="P370"/>
      <c r="Q370" s="212"/>
      <c r="R370"/>
      <c r="S370"/>
      <c r="T370"/>
      <c r="U370"/>
      <c r="V370"/>
      <c r="W370"/>
      <c r="X370"/>
      <c r="Y370" s="159"/>
      <c r="Z370" s="269"/>
      <c r="AA370"/>
      <c r="AB370"/>
      <c r="AC370"/>
      <c r="AD370" s="159"/>
      <c r="AE370" s="269"/>
      <c r="AF370" s="48"/>
      <c r="AG370" s="55"/>
      <c r="AH370"/>
      <c r="AI370"/>
      <c r="AJ370"/>
    </row>
    <row r="371" spans="1:36" ht="13.8" customHeight="1">
      <c r="A371" t="s">
        <v>1632</v>
      </c>
      <c r="B371" s="188" t="s">
        <v>253</v>
      </c>
      <c r="C371" s="151" t="str">
        <f t="shared" ref="C371:C376" si="79">MID(A371,1,12)</f>
        <v>A.050.04.101</v>
      </c>
      <c r="D371" s="54" t="s">
        <v>1227</v>
      </c>
      <c r="E371" s="150" t="s">
        <v>1228</v>
      </c>
      <c r="F371" s="153" t="str">
        <f t="shared" ref="F371:F376" si="80">MID(A371, 21,85)</f>
        <v>AA cell battery (Alkaline)</v>
      </c>
      <c r="G371" s="277">
        <v>5.4932686000000001E-2</v>
      </c>
      <c r="H371" s="44">
        <f t="shared" ref="H371:H376" si="81">G371</f>
        <v>5.4932686000000001E-2</v>
      </c>
      <c r="I371"/>
      <c r="J371" s="294">
        <v>2.292471478909789E-2</v>
      </c>
      <c r="K371" s="44">
        <f t="shared" ref="K371:K427" si="82">J371</f>
        <v>2.292471478909789E-2</v>
      </c>
      <c r="L371" s="295">
        <v>1.058735309E-3</v>
      </c>
      <c r="M371" s="295">
        <v>4.2488952510899994E-3</v>
      </c>
      <c r="N371" s="295">
        <v>9.3771813290078904E-3</v>
      </c>
      <c r="O371" s="295">
        <v>8.2399029000000002E-3</v>
      </c>
      <c r="P371"/>
      <c r="Q371" s="212">
        <v>0.52746947</v>
      </c>
      <c r="R371"/>
      <c r="S371" s="156">
        <v>8.0046078000000007E-3</v>
      </c>
      <c r="T371" s="156">
        <v>7.9132035999999999E-3</v>
      </c>
      <c r="U371" s="156">
        <v>6.1371157999999998E-5</v>
      </c>
      <c r="V371" s="156">
        <v>3.0032992E-5</v>
      </c>
      <c r="W371"/>
      <c r="X371" s="155">
        <v>6.7430552999999999E-6</v>
      </c>
      <c r="Y371" s="158"/>
      <c r="Z371" s="269"/>
      <c r="AA371"/>
      <c r="AB371"/>
      <c r="AC371"/>
      <c r="AD371" s="159"/>
      <c r="AE371" s="273"/>
      <c r="AF371" s="48"/>
      <c r="AG371" s="55"/>
      <c r="AH371"/>
      <c r="AI371"/>
      <c r="AJ371"/>
    </row>
    <row r="372" spans="1:36" ht="13.8" customHeight="1">
      <c r="A372" t="s">
        <v>640</v>
      </c>
      <c r="B372" s="188" t="s">
        <v>253</v>
      </c>
      <c r="C372" s="151" t="str">
        <f t="shared" si="79"/>
        <v>A.050.04.102</v>
      </c>
      <c r="D372" s="54" t="s">
        <v>1227</v>
      </c>
      <c r="E372" s="150" t="s">
        <v>1228</v>
      </c>
      <c r="F372" s="153" t="str">
        <f t="shared" si="80"/>
        <v>AA cell battery (Li-ion)</v>
      </c>
      <c r="G372" s="277">
        <v>0.17915374666666667</v>
      </c>
      <c r="H372" s="44">
        <f t="shared" si="81"/>
        <v>0.17915374666666667</v>
      </c>
      <c r="I372"/>
      <c r="J372" s="294">
        <v>0.18281818932799998</v>
      </c>
      <c r="K372" s="44">
        <f t="shared" si="82"/>
        <v>0.18281818932799998</v>
      </c>
      <c r="L372" s="295">
        <v>7.8365892079999989E-3</v>
      </c>
      <c r="M372" s="295">
        <v>7.992975292E-2</v>
      </c>
      <c r="N372" s="295">
        <v>6.8178785199999994E-2</v>
      </c>
      <c r="O372" s="295">
        <v>2.6873062E-2</v>
      </c>
      <c r="P372"/>
      <c r="Q372" s="212">
        <v>3.2512783999999999</v>
      </c>
      <c r="R372"/>
      <c r="S372" s="156">
        <v>2.6771540999999999E-2</v>
      </c>
      <c r="T372" s="156">
        <v>2.5943857000000001E-2</v>
      </c>
      <c r="U372" s="156">
        <v>5.7865656999999998E-4</v>
      </c>
      <c r="V372" s="156">
        <v>2.4902791999999998E-4</v>
      </c>
      <c r="W372"/>
      <c r="X372" s="155">
        <v>3.2140885000000002E-5</v>
      </c>
      <c r="Y372" s="158"/>
      <c r="Z372" s="267"/>
      <c r="AA372"/>
      <c r="AB372"/>
      <c r="AC372"/>
      <c r="AD372" s="159"/>
      <c r="AE372" s="269"/>
      <c r="AF372" s="161"/>
      <c r="AG372" s="55"/>
      <c r="AH372"/>
      <c r="AI372"/>
      <c r="AJ372"/>
    </row>
    <row r="373" spans="1:36" ht="13.8" customHeight="1">
      <c r="A373" t="s">
        <v>1633</v>
      </c>
      <c r="B373" s="188" t="s">
        <v>253</v>
      </c>
      <c r="C373" s="151" t="str">
        <f t="shared" si="79"/>
        <v>A.050.04.103</v>
      </c>
      <c r="D373" s="54" t="s">
        <v>1227</v>
      </c>
      <c r="E373" s="150" t="s">
        <v>1228</v>
      </c>
      <c r="F373" s="153" t="str">
        <f t="shared" si="80"/>
        <v>Computer desktop -  including 27 inch display</v>
      </c>
      <c r="G373" s="277">
        <v>378.81612666666666</v>
      </c>
      <c r="H373" s="44">
        <f t="shared" si="81"/>
        <v>378.81612666666666</v>
      </c>
      <c r="I373"/>
      <c r="J373" s="294">
        <v>74.081438659183476</v>
      </c>
      <c r="K373" s="44">
        <f t="shared" si="82"/>
        <v>74.081438659183476</v>
      </c>
      <c r="L373" s="295">
        <v>2.6703701129999997</v>
      </c>
      <c r="M373" s="295">
        <v>6.5193939223999999</v>
      </c>
      <c r="N373" s="295">
        <v>8.0692556237834818</v>
      </c>
      <c r="O373" s="295">
        <v>56.822418999999996</v>
      </c>
      <c r="P373"/>
      <c r="Q373" s="212">
        <v>5501.1122999999998</v>
      </c>
      <c r="R373"/>
      <c r="S373" s="156">
        <v>7.5597342999999997</v>
      </c>
      <c r="T373" s="156">
        <v>6.8631508999999999</v>
      </c>
      <c r="U373" s="156">
        <v>0.31116802999999998</v>
      </c>
      <c r="V373" s="156">
        <v>0.38541534</v>
      </c>
      <c r="W373"/>
      <c r="X373" s="155">
        <v>2.9423108999999999E-2</v>
      </c>
      <c r="Y373" s="158"/>
      <c r="Z373" s="269"/>
      <c r="AA373"/>
      <c r="AB373"/>
      <c r="AC373"/>
      <c r="AD373" s="159"/>
      <c r="AE373" s="269"/>
      <c r="AF373" s="161"/>
      <c r="AG373" s="48"/>
      <c r="AH373"/>
      <c r="AI373"/>
      <c r="AJ373"/>
    </row>
    <row r="374" spans="1:36" ht="13.8" customHeight="1">
      <c r="A374" t="s">
        <v>3464</v>
      </c>
      <c r="B374" s="188" t="s">
        <v>253</v>
      </c>
      <c r="C374" s="151" t="str">
        <f t="shared" si="79"/>
        <v>A.050.04.104</v>
      </c>
      <c r="D374" s="54" t="s">
        <v>1227</v>
      </c>
      <c r="E374" s="150" t="s">
        <v>1228</v>
      </c>
      <c r="F374" s="153" t="str">
        <f t="shared" si="80"/>
        <v>Computer laptop - 14 inch display</v>
      </c>
      <c r="G374" s="277">
        <v>160.88087999999999</v>
      </c>
      <c r="H374" s="44">
        <f t="shared" si="81"/>
        <v>160.88087999999999</v>
      </c>
      <c r="I374"/>
      <c r="J374" s="294">
        <v>37.074278104003483</v>
      </c>
      <c r="K374" s="44">
        <f t="shared" si="82"/>
        <v>37.074278104003483</v>
      </c>
      <c r="L374" s="295">
        <v>1.1959816510000001</v>
      </c>
      <c r="M374" s="295">
        <v>4.2449775392199998</v>
      </c>
      <c r="N374" s="295">
        <v>7.5011869137834832</v>
      </c>
      <c r="O374" s="295">
        <v>24.132131999999999</v>
      </c>
      <c r="P374"/>
      <c r="Q374" s="212">
        <v>2272.0034999999998</v>
      </c>
      <c r="R374"/>
      <c r="S374" s="156">
        <v>3.5141718000000002</v>
      </c>
      <c r="T374" s="156">
        <v>3.2162201000000001</v>
      </c>
      <c r="U374" s="156">
        <v>0.13971757000000001</v>
      </c>
      <c r="V374" s="156">
        <v>0.15823419999999999</v>
      </c>
      <c r="W374"/>
      <c r="X374" s="155">
        <v>1.8769654E-2</v>
      </c>
      <c r="Y374" s="158"/>
      <c r="Z374" s="269"/>
      <c r="AA374"/>
      <c r="AB374"/>
      <c r="AC374"/>
      <c r="AD374" s="159"/>
      <c r="AE374" s="269"/>
      <c r="AF374" s="161"/>
      <c r="AG374" s="55"/>
      <c r="AH374"/>
      <c r="AI374"/>
      <c r="AJ374"/>
    </row>
    <row r="375" spans="1:36" ht="13.8" customHeight="1">
      <c r="A375" t="s">
        <v>1634</v>
      </c>
      <c r="B375" s="188" t="s">
        <v>253</v>
      </c>
      <c r="C375" s="151" t="str">
        <f t="shared" si="79"/>
        <v>A.050.04.105</v>
      </c>
      <c r="D375" s="54" t="s">
        <v>1227</v>
      </c>
      <c r="E375" s="150" t="s">
        <v>1516</v>
      </c>
      <c r="F375" s="153" t="str">
        <f t="shared" si="80"/>
        <v>Electric cord, 6A (1320W) 3x0.75 mm2 (per m)</v>
      </c>
      <c r="G375" s="277">
        <v>0.14665289333333334</v>
      </c>
      <c r="H375" s="44">
        <f t="shared" si="81"/>
        <v>0.14665289333333334</v>
      </c>
      <c r="I375"/>
      <c r="J375" s="294">
        <v>0.10954916445931341</v>
      </c>
      <c r="K375" s="44">
        <f t="shared" si="82"/>
        <v>0.10954916445931341</v>
      </c>
      <c r="L375" s="295">
        <v>4.4698084900000002E-3</v>
      </c>
      <c r="M375" s="295">
        <v>2.3912049149189998E-2</v>
      </c>
      <c r="N375" s="295">
        <v>5.9169372820123411E-2</v>
      </c>
      <c r="O375" s="295">
        <v>2.1997934E-2</v>
      </c>
      <c r="P375"/>
      <c r="Q375" s="212">
        <v>0.96885681000000001</v>
      </c>
      <c r="R375"/>
      <c r="S375" s="156">
        <v>3.9626529000000004E-3</v>
      </c>
      <c r="T375" s="156">
        <v>3.7703254999999999E-3</v>
      </c>
      <c r="U375" s="156">
        <v>1.4245239000000001E-4</v>
      </c>
      <c r="V375" s="156">
        <v>4.9875045999999999E-5</v>
      </c>
      <c r="W375"/>
      <c r="X375" s="155">
        <v>3.0452454000000001E-5</v>
      </c>
      <c r="Y375" s="158"/>
      <c r="Z375" s="273"/>
      <c r="AA375"/>
      <c r="AB375"/>
      <c r="AC375"/>
      <c r="AD375" s="159"/>
      <c r="AE375" s="273"/>
      <c r="AF375" s="161"/>
      <c r="AG375" s="48"/>
      <c r="AH375"/>
      <c r="AI375"/>
      <c r="AJ375"/>
    </row>
    <row r="376" spans="1:36" ht="13.8" customHeight="1">
      <c r="A376" t="s">
        <v>3518</v>
      </c>
      <c r="B376" s="188" t="s">
        <v>253</v>
      </c>
      <c r="C376" s="151" t="str">
        <f t="shared" si="79"/>
        <v>A.050.04.106</v>
      </c>
      <c r="D376" s="54" t="s">
        <v>1227</v>
      </c>
      <c r="E376" s="150" t="s">
        <v>2357</v>
      </c>
      <c r="F376" s="153" t="str">
        <f t="shared" si="80"/>
        <v>Electric motor 500 W - 1000 W (single-phase or three-phase, 3 - 12 kg)</v>
      </c>
      <c r="G376" s="277">
        <v>3.1156107333333334</v>
      </c>
      <c r="H376" s="44">
        <f t="shared" si="81"/>
        <v>3.1156107333333334</v>
      </c>
      <c r="I376"/>
      <c r="J376" s="294">
        <v>1.475131055691111</v>
      </c>
      <c r="K376" s="44">
        <f t="shared" si="82"/>
        <v>1.475131055691111</v>
      </c>
      <c r="L376" s="295">
        <v>8.8577078020000005E-2</v>
      </c>
      <c r="M376" s="295">
        <v>0.15951129958500002</v>
      </c>
      <c r="N376" s="295">
        <v>0.75970106808611104</v>
      </c>
      <c r="O376" s="295">
        <v>0.46734161000000002</v>
      </c>
      <c r="P376"/>
      <c r="Q376" s="212">
        <v>38.855550999999998</v>
      </c>
      <c r="R376"/>
      <c r="S376" s="156">
        <v>8.4926028000000001E-2</v>
      </c>
      <c r="T376" s="156">
        <v>7.9951374000000006E-2</v>
      </c>
      <c r="U376" s="156">
        <v>3.1158055999999999E-3</v>
      </c>
      <c r="V376" s="156">
        <v>1.8588482E-3</v>
      </c>
      <c r="W376"/>
      <c r="X376" s="155">
        <v>4.0539212999999999E-4</v>
      </c>
      <c r="Y376" s="158"/>
      <c r="Z376" s="269"/>
      <c r="AA376"/>
      <c r="AB376"/>
      <c r="AC376"/>
      <c r="AD376" s="159"/>
      <c r="AE376" s="273"/>
      <c r="AF376" s="161"/>
      <c r="AG376" s="48"/>
      <c r="AH376"/>
      <c r="AI376"/>
      <c r="AJ376"/>
    </row>
    <row r="377" spans="1:36" ht="13.8" customHeight="1">
      <c r="A377" t="s">
        <v>3519</v>
      </c>
      <c r="B377" s="188"/>
      <c r="C377" s="151"/>
      <c r="D377" s="54"/>
      <c r="E377" s="150"/>
      <c r="F377" s="153"/>
      <c r="G377" s="277">
        <v>4.7123531999999999</v>
      </c>
      <c r="H377" s="44"/>
      <c r="I377"/>
      <c r="J377" s="294">
        <v>5.2082478098875269</v>
      </c>
      <c r="K377" s="44"/>
      <c r="L377" s="295">
        <v>0.39322821800000002</v>
      </c>
      <c r="M377" s="295">
        <v>0.33074883835399993</v>
      </c>
      <c r="N377" s="295">
        <v>3.7774177735335268</v>
      </c>
      <c r="O377" s="295">
        <v>0.70685297999999996</v>
      </c>
      <c r="P377"/>
      <c r="Q377" s="212">
        <v>58.859152999999999</v>
      </c>
      <c r="R377"/>
      <c r="S377" s="156">
        <v>0.1832734</v>
      </c>
      <c r="T377" s="156">
        <v>0.17473688000000001</v>
      </c>
      <c r="U377" s="156">
        <v>5.3398823000000003E-3</v>
      </c>
      <c r="V377" s="156">
        <v>3.1966349000000002E-3</v>
      </c>
      <c r="W377"/>
      <c r="X377" s="155">
        <v>7.2824046999999997E-4</v>
      </c>
      <c r="Y377" s="158"/>
      <c r="Z377" s="269"/>
      <c r="AA377"/>
      <c r="AB377"/>
      <c r="AC377"/>
      <c r="AD377" s="159"/>
      <c r="AE377" s="273"/>
      <c r="AF377" s="161"/>
      <c r="AG377" s="48"/>
      <c r="AH377"/>
      <c r="AI377"/>
      <c r="AJ377"/>
    </row>
    <row r="378" spans="1:36" ht="13.8" customHeight="1">
      <c r="A378" t="s">
        <v>3520</v>
      </c>
      <c r="B378" s="188"/>
      <c r="C378" s="151"/>
      <c r="D378" s="54"/>
      <c r="E378" s="150"/>
      <c r="F378" s="153"/>
      <c r="G378" s="277">
        <v>2.6822567999999998</v>
      </c>
      <c r="H378" s="44"/>
      <c r="I378"/>
      <c r="J378" s="294">
        <v>1.4104347279766656</v>
      </c>
      <c r="K378" s="44"/>
      <c r="L378" s="295">
        <v>4.8827905099999999E-2</v>
      </c>
      <c r="M378" s="295">
        <v>0.17285107558400001</v>
      </c>
      <c r="N378" s="295">
        <v>0.7864172272926655</v>
      </c>
      <c r="O378" s="295">
        <v>0.40233851999999998</v>
      </c>
      <c r="P378"/>
      <c r="Q378" s="212">
        <v>46.782406999999999</v>
      </c>
      <c r="R378"/>
      <c r="S378" s="156">
        <v>7.1499497999999995E-2</v>
      </c>
      <c r="T378" s="156">
        <v>6.6280506000000003E-2</v>
      </c>
      <c r="U378" s="156">
        <v>2.5222508E-3</v>
      </c>
      <c r="V378" s="156">
        <v>2.6967408999999999E-3</v>
      </c>
      <c r="W378"/>
      <c r="X378" s="155">
        <v>4.4348921000000001E-4</v>
      </c>
      <c r="Y378" s="158"/>
      <c r="Z378" s="269"/>
      <c r="AA378"/>
      <c r="AB378"/>
      <c r="AC378"/>
      <c r="AD378" s="159"/>
      <c r="AE378" s="273"/>
      <c r="AF378" s="161"/>
      <c r="AG378" s="48"/>
      <c r="AH378"/>
      <c r="AI378"/>
      <c r="AJ378"/>
    </row>
    <row r="379" spans="1:36" ht="13.8" customHeight="1">
      <c r="A379" t="s">
        <v>1635</v>
      </c>
      <c r="B379" s="188" t="s">
        <v>253</v>
      </c>
      <c r="C379" s="151" t="str">
        <f t="shared" ref="C379:C392" si="83">MID(A379,1,12)</f>
        <v>A.050.04.109</v>
      </c>
      <c r="D379" s="54" t="s">
        <v>1227</v>
      </c>
      <c r="E379" s="150" t="s">
        <v>2360</v>
      </c>
      <c r="F379" s="153" t="str">
        <f t="shared" ref="F379:F392" si="84">MID(A379, 21,85)</f>
        <v>LCD flat screen 27 inch -  including casing and electronics</v>
      </c>
      <c r="G379" s="277">
        <v>326.47878666666668</v>
      </c>
      <c r="H379" s="44">
        <f t="shared" ref="H379:H392" si="85">G379</f>
        <v>326.47878666666668</v>
      </c>
      <c r="I379"/>
      <c r="J379" s="294">
        <v>56.819140054336223</v>
      </c>
      <c r="K379" s="44">
        <f t="shared" si="82"/>
        <v>56.819140054336223</v>
      </c>
      <c r="L379" s="295">
        <v>2.2226080279999998</v>
      </c>
      <c r="M379" s="295">
        <v>4.2966084511</v>
      </c>
      <c r="N379" s="295">
        <v>1.3281055752362227</v>
      </c>
      <c r="O379" s="295">
        <v>48.971817999999999</v>
      </c>
      <c r="P379"/>
      <c r="Q379" s="212">
        <v>4822.4188000000004</v>
      </c>
      <c r="R379"/>
      <c r="S379" s="156">
        <v>6.1309135000000001</v>
      </c>
      <c r="T379" s="156">
        <v>5.5335558000000002</v>
      </c>
      <c r="U379" s="156">
        <v>0.25859981999999998</v>
      </c>
      <c r="V379" s="156">
        <v>0.3387578</v>
      </c>
      <c r="W379"/>
      <c r="X379" s="155">
        <v>1.7361110999999999E-2</v>
      </c>
      <c r="Y379" s="158"/>
      <c r="Z379" s="273"/>
      <c r="AA379"/>
      <c r="AB379"/>
      <c r="AC379"/>
      <c r="AD379" s="159"/>
      <c r="AE379" s="273"/>
      <c r="AF379" s="161"/>
      <c r="AG379" s="48"/>
      <c r="AH379"/>
      <c r="AI379"/>
      <c r="AJ379"/>
    </row>
    <row r="380" spans="1:36" ht="13.8" customHeight="1">
      <c r="A380" t="s">
        <v>641</v>
      </c>
      <c r="B380" s="188" t="s">
        <v>253</v>
      </c>
      <c r="C380" s="151" t="str">
        <f t="shared" si="83"/>
        <v>A.050.04.110</v>
      </c>
      <c r="D380" s="54" t="s">
        <v>1227</v>
      </c>
      <c r="E380" s="150" t="s">
        <v>352</v>
      </c>
      <c r="F380" s="153" t="str">
        <f t="shared" si="84"/>
        <v>Lead battery cars (39 Wh per kg)</v>
      </c>
      <c r="G380" s="277">
        <v>0.8592746</v>
      </c>
      <c r="H380" s="44">
        <f t="shared" si="85"/>
        <v>0.8592746</v>
      </c>
      <c r="I380"/>
      <c r="J380" s="294">
        <v>0.55541473056483692</v>
      </c>
      <c r="K380" s="44">
        <f t="shared" si="82"/>
        <v>0.55541473056483692</v>
      </c>
      <c r="L380" s="295">
        <v>2.0698421870000001E-2</v>
      </c>
      <c r="M380" s="295">
        <v>0.107672547758</v>
      </c>
      <c r="N380" s="295">
        <v>0.29815257093683695</v>
      </c>
      <c r="O380" s="295">
        <v>0.12889118999999999</v>
      </c>
      <c r="P380"/>
      <c r="Q380" s="212">
        <v>15.803637</v>
      </c>
      <c r="R380"/>
      <c r="S380" s="156">
        <v>3.4828731000000002E-2</v>
      </c>
      <c r="T380" s="156">
        <v>3.2591876999999998E-2</v>
      </c>
      <c r="U380" s="156">
        <v>1.0187168999999999E-3</v>
      </c>
      <c r="V380" s="156">
        <v>1.2181366999999999E-3</v>
      </c>
      <c r="W380"/>
      <c r="X380" s="155">
        <v>6.8819069000000002E-5</v>
      </c>
      <c r="Y380" s="158"/>
      <c r="Z380" s="269"/>
      <c r="AA380"/>
      <c r="AB380"/>
      <c r="AC380"/>
      <c r="AD380" s="159"/>
      <c r="AE380" s="273"/>
      <c r="AF380" s="161"/>
      <c r="AG380" s="48"/>
      <c r="AH380"/>
      <c r="AI380"/>
      <c r="AJ380"/>
    </row>
    <row r="381" spans="1:36" ht="13.8" customHeight="1">
      <c r="A381" t="s">
        <v>642</v>
      </c>
      <c r="B381" s="188" t="s">
        <v>253</v>
      </c>
      <c r="C381" s="151" t="str">
        <f t="shared" si="83"/>
        <v>A.050.04.111</v>
      </c>
      <c r="D381" s="54" t="s">
        <v>1227</v>
      </c>
      <c r="E381" s="150" t="s">
        <v>1228</v>
      </c>
      <c r="F381" s="153" t="str">
        <f t="shared" si="84"/>
        <v>LED light bulb 8 watt.</v>
      </c>
      <c r="G381" s="277">
        <v>1.9974068666666667</v>
      </c>
      <c r="H381" s="44">
        <f t="shared" si="85"/>
        <v>1.9974068666666667</v>
      </c>
      <c r="I381"/>
      <c r="J381" s="294">
        <v>1.2947614887086951</v>
      </c>
      <c r="K381" s="44">
        <f t="shared" si="82"/>
        <v>1.2947614887086951</v>
      </c>
      <c r="L381" s="295">
        <v>2.9643760339999999E-2</v>
      </c>
      <c r="M381" s="295">
        <v>0.28151662266529998</v>
      </c>
      <c r="N381" s="295">
        <v>0.6839900757033951</v>
      </c>
      <c r="O381" s="295">
        <v>0.29961103</v>
      </c>
      <c r="P381"/>
      <c r="Q381" s="212">
        <v>19.078240000000001</v>
      </c>
      <c r="R381"/>
      <c r="S381" s="156">
        <v>9.1976693999999998E-2</v>
      </c>
      <c r="T381" s="156">
        <v>8.8160120999999994E-2</v>
      </c>
      <c r="U381" s="156">
        <v>2.9510004999999998E-3</v>
      </c>
      <c r="V381" s="156">
        <v>8.6557211999999995E-4</v>
      </c>
      <c r="W381"/>
      <c r="X381" s="155">
        <v>1.1432172E-3</v>
      </c>
      <c r="Y381" s="158"/>
      <c r="Z381" s="269"/>
      <c r="AA381"/>
      <c r="AB381"/>
      <c r="AC381"/>
      <c r="AD381" s="159"/>
      <c r="AE381" s="273"/>
      <c r="AF381" s="161"/>
      <c r="AG381" s="48"/>
      <c r="AH381"/>
      <c r="AI381"/>
      <c r="AJ381"/>
    </row>
    <row r="382" spans="1:36" ht="13.8" customHeight="1">
      <c r="A382" t="s">
        <v>643</v>
      </c>
      <c r="B382" s="188" t="s">
        <v>253</v>
      </c>
      <c r="C382" s="151" t="str">
        <f t="shared" si="83"/>
        <v>A.050.04.112</v>
      </c>
      <c r="D382" s="54" t="s">
        <v>1227</v>
      </c>
      <c r="E382" s="150" t="s">
        <v>352</v>
      </c>
      <c r="F382" s="153" t="str">
        <f t="shared" si="84"/>
        <v>Lithium-ion LiCoO2 laptop battery (180 Wh/kg)</v>
      </c>
      <c r="G382" s="277">
        <v>85.22702666666666</v>
      </c>
      <c r="H382" s="44">
        <f t="shared" si="85"/>
        <v>85.22702666666666</v>
      </c>
      <c r="I382"/>
      <c r="J382" s="294">
        <v>32.385509851689996</v>
      </c>
      <c r="K382" s="44">
        <f t="shared" si="82"/>
        <v>32.385509851689996</v>
      </c>
      <c r="L382" s="295">
        <v>0.98655188000000005</v>
      </c>
      <c r="M382" s="295">
        <v>3.2236208716899997</v>
      </c>
      <c r="N382" s="295">
        <v>15.391283099999999</v>
      </c>
      <c r="O382" s="295">
        <v>12.784053999999999</v>
      </c>
      <c r="P382"/>
      <c r="Q382" s="212">
        <v>1091.9692</v>
      </c>
      <c r="R382"/>
      <c r="S382" s="156">
        <v>6.2533377000000003</v>
      </c>
      <c r="T382" s="156">
        <v>6.0964647999999997</v>
      </c>
      <c r="U382" s="156">
        <v>8.1980779000000004E-2</v>
      </c>
      <c r="V382" s="156">
        <v>7.4892063999999994E-2</v>
      </c>
      <c r="W382"/>
      <c r="X382" s="155">
        <v>5.1485369999999999E-3</v>
      </c>
      <c r="Y382" s="158"/>
      <c r="Z382" s="269"/>
      <c r="AA382"/>
      <c r="AB382"/>
      <c r="AC382"/>
      <c r="AD382" s="159"/>
      <c r="AE382" s="273"/>
      <c r="AF382" s="161"/>
      <c r="AG382" s="48"/>
      <c r="AH382"/>
      <c r="AI382"/>
      <c r="AJ382"/>
    </row>
    <row r="383" spans="1:36" ht="13.8" customHeight="1">
      <c r="A383" t="s">
        <v>1636</v>
      </c>
      <c r="B383" s="188" t="s">
        <v>253</v>
      </c>
      <c r="C383" s="151" t="str">
        <f t="shared" si="83"/>
        <v>A.050.04.113</v>
      </c>
      <c r="D383" s="54" t="s">
        <v>1227</v>
      </c>
      <c r="E383" s="150" t="s">
        <v>1228</v>
      </c>
      <c r="F383" s="153" t="str">
        <f t="shared" si="84"/>
        <v>Lithium LiFePO4 (145 Wh per kg incl packaging excl electronics)</v>
      </c>
      <c r="G383" s="277">
        <v>8.8418886666666676</v>
      </c>
      <c r="H383" s="44">
        <f t="shared" si="85"/>
        <v>8.8418886666666676</v>
      </c>
      <c r="I383"/>
      <c r="J383" s="294">
        <v>2.8594607317335803</v>
      </c>
      <c r="K383" s="44">
        <f t="shared" si="82"/>
        <v>2.8594607317335803</v>
      </c>
      <c r="L383" s="295">
        <v>0.1753822444</v>
      </c>
      <c r="M383" s="295">
        <v>0.46801559200000004</v>
      </c>
      <c r="N383" s="295">
        <v>0.88977959533358009</v>
      </c>
      <c r="O383" s="295">
        <v>1.3262833000000001</v>
      </c>
      <c r="P383"/>
      <c r="Q383" s="212">
        <v>118.12487</v>
      </c>
      <c r="R383"/>
      <c r="S383" s="156">
        <v>0.23287624000000001</v>
      </c>
      <c r="T383" s="156">
        <v>0.21869952000000001</v>
      </c>
      <c r="U383" s="156">
        <v>8.7302566999999994E-3</v>
      </c>
      <c r="V383" s="156">
        <v>5.4464652000000002E-3</v>
      </c>
      <c r="W383"/>
      <c r="X383" s="155">
        <v>7.6402138000000004E-4</v>
      </c>
      <c r="Y383" s="158"/>
      <c r="Z383" s="269"/>
      <c r="AA383"/>
      <c r="AB383"/>
      <c r="AC383"/>
      <c r="AD383" s="159"/>
      <c r="AE383" s="273"/>
      <c r="AF383" s="161"/>
      <c r="AG383" s="48"/>
      <c r="AH383"/>
      <c r="AI383"/>
      <c r="AJ383"/>
    </row>
    <row r="384" spans="1:36" ht="13.8" customHeight="1">
      <c r="A384" t="s">
        <v>1637</v>
      </c>
      <c r="B384" s="188" t="s">
        <v>253</v>
      </c>
      <c r="C384" s="151" t="str">
        <f t="shared" si="83"/>
        <v>A.050.04.114</v>
      </c>
      <c r="D384" s="54" t="s">
        <v>1227</v>
      </c>
      <c r="E384" s="150" t="s">
        <v>352</v>
      </c>
      <c r="F384" s="153" t="str">
        <f t="shared" si="84"/>
        <v>Lithium NMC 811 (215 Wh per kg incl packaging excl electronics)</v>
      </c>
      <c r="G384" s="277">
        <v>15.467672</v>
      </c>
      <c r="H384" s="44">
        <f t="shared" si="85"/>
        <v>15.467672</v>
      </c>
      <c r="I384"/>
      <c r="J384" s="294">
        <v>10.36911414727161</v>
      </c>
      <c r="K384" s="44">
        <f t="shared" si="82"/>
        <v>10.36911414727161</v>
      </c>
      <c r="L384" s="295">
        <v>0.26563858400000001</v>
      </c>
      <c r="M384" s="295">
        <v>3.1917445399150002</v>
      </c>
      <c r="N384" s="295">
        <v>4.5915802233566101</v>
      </c>
      <c r="O384" s="295">
        <v>2.3201508</v>
      </c>
      <c r="P384"/>
      <c r="Q384" s="212">
        <v>186.22203999999999</v>
      </c>
      <c r="R384"/>
      <c r="S384" s="156">
        <v>1.4468216</v>
      </c>
      <c r="T384" s="156">
        <v>1.4066331999999999</v>
      </c>
      <c r="U384" s="156">
        <v>2.9710651000000001E-2</v>
      </c>
      <c r="V384" s="156">
        <v>1.0477739E-2</v>
      </c>
      <c r="W384"/>
      <c r="X384" s="155">
        <v>1.9148932E-3</v>
      </c>
      <c r="Y384" s="158"/>
      <c r="Z384" s="269"/>
      <c r="AA384"/>
      <c r="AB384"/>
      <c r="AC384"/>
      <c r="AD384" s="159"/>
      <c r="AE384" s="273"/>
      <c r="AF384" s="161"/>
      <c r="AG384" s="48"/>
      <c r="AH384"/>
      <c r="AI384"/>
      <c r="AJ384"/>
    </row>
    <row r="385" spans="1:36" ht="13.8" customHeight="1">
      <c r="A385" t="s">
        <v>1638</v>
      </c>
      <c r="B385" s="188" t="s">
        <v>253</v>
      </c>
      <c r="C385" s="151" t="str">
        <f t="shared" si="83"/>
        <v>A.050.04.115</v>
      </c>
      <c r="D385" s="54" t="s">
        <v>1227</v>
      </c>
      <c r="E385" s="150" t="s">
        <v>352</v>
      </c>
      <c r="F385" s="153" t="str">
        <f t="shared" si="84"/>
        <v>Mica (fire proof electric insulation) estimate</v>
      </c>
      <c r="G385" s="277">
        <v>2.6886153333333334</v>
      </c>
      <c r="H385" s="44">
        <f t="shared" si="85"/>
        <v>2.6886153333333334</v>
      </c>
      <c r="I385"/>
      <c r="J385" s="294">
        <v>0.45151292209400001</v>
      </c>
      <c r="K385" s="44">
        <f t="shared" si="82"/>
        <v>0.45151292209400001</v>
      </c>
      <c r="L385" s="295">
        <v>1.818918034E-2</v>
      </c>
      <c r="M385" s="295">
        <v>2.6067040043999998E-2</v>
      </c>
      <c r="N385" s="295">
        <v>3.96440171E-3</v>
      </c>
      <c r="O385" s="295">
        <v>0.40329229999999999</v>
      </c>
      <c r="P385"/>
      <c r="Q385" s="212">
        <v>39.836747000000003</v>
      </c>
      <c r="R385"/>
      <c r="S385" s="156">
        <v>4.9906864000000002E-2</v>
      </c>
      <c r="T385" s="156">
        <v>4.4991319000000002E-2</v>
      </c>
      <c r="U385" s="156">
        <v>2.1151435000000001E-3</v>
      </c>
      <c r="V385" s="156">
        <v>2.8004022000000001E-3</v>
      </c>
      <c r="W385"/>
      <c r="X385" s="155">
        <v>1.31428E-4</v>
      </c>
      <c r="Y385" s="158"/>
      <c r="Z385" s="269"/>
      <c r="AA385"/>
      <c r="AB385"/>
      <c r="AC385"/>
      <c r="AD385" s="159"/>
      <c r="AE385" s="273"/>
      <c r="AF385" s="161"/>
      <c r="AG385" s="48"/>
      <c r="AH385"/>
      <c r="AI385"/>
      <c r="AJ385"/>
    </row>
    <row r="386" spans="1:36" ht="13.8" customHeight="1">
      <c r="A386" t="s">
        <v>644</v>
      </c>
      <c r="B386" s="188" t="s">
        <v>253</v>
      </c>
      <c r="C386" s="151" t="str">
        <f t="shared" si="83"/>
        <v>A.050.04.116</v>
      </c>
      <c r="D386" s="54" t="s">
        <v>1227</v>
      </c>
      <c r="E386" s="150" t="s">
        <v>352</v>
      </c>
      <c r="F386" s="153" t="str">
        <f t="shared" si="84"/>
        <v>NiCd battery AA-cell</v>
      </c>
      <c r="G386" s="277">
        <v>0.21299999999999999</v>
      </c>
      <c r="H386" s="44">
        <f t="shared" si="85"/>
        <v>0.21299999999999999</v>
      </c>
      <c r="I386"/>
      <c r="J386" s="294">
        <v>0.28507495524199994</v>
      </c>
      <c r="K386" s="44">
        <f t="shared" si="82"/>
        <v>0.28507495524199994</v>
      </c>
      <c r="L386" s="295">
        <v>1.2354204341999998E-2</v>
      </c>
      <c r="M386" s="295">
        <v>8.4784534999999994E-2</v>
      </c>
      <c r="N386" s="295">
        <v>0.1559862159</v>
      </c>
      <c r="O386" s="295">
        <v>3.1949999999999999E-2</v>
      </c>
      <c r="P386"/>
      <c r="Q386" s="212">
        <v>3.4623159999999999</v>
      </c>
      <c r="R386"/>
      <c r="S386" s="156">
        <v>2.886267E-2</v>
      </c>
      <c r="T386" s="156">
        <v>2.7908137E-2</v>
      </c>
      <c r="U386" s="156">
        <v>6.3258808999999997E-4</v>
      </c>
      <c r="V386" s="156">
        <v>3.2194480000000001E-4</v>
      </c>
      <c r="W386"/>
      <c r="X386" s="155">
        <v>3.7439669999999998E-5</v>
      </c>
      <c r="Y386" s="158"/>
      <c r="Z386" s="273"/>
      <c r="AA386"/>
      <c r="AB386"/>
      <c r="AC386"/>
      <c r="AD386" s="159"/>
      <c r="AE386" s="273"/>
      <c r="AF386" s="161"/>
      <c r="AG386" s="48"/>
      <c r="AH386"/>
      <c r="AI386"/>
      <c r="AJ386"/>
    </row>
    <row r="387" spans="1:36" ht="13.8" customHeight="1">
      <c r="A387" t="s">
        <v>645</v>
      </c>
      <c r="B387" s="188" t="s">
        <v>253</v>
      </c>
      <c r="C387" s="151" t="str">
        <f t="shared" si="83"/>
        <v>A.050.04.117</v>
      </c>
      <c r="D387" s="54" t="s">
        <v>1227</v>
      </c>
      <c r="E387" s="150" t="s">
        <v>352</v>
      </c>
      <c r="F387" s="153" t="str">
        <f t="shared" si="84"/>
        <v>NiCd battery C-cell</v>
      </c>
      <c r="G387" s="277">
        <v>0.41000000000000003</v>
      </c>
      <c r="H387" s="44">
        <f t="shared" si="85"/>
        <v>0.41000000000000003</v>
      </c>
      <c r="I387"/>
      <c r="J387" s="294">
        <v>0.89812182769999993</v>
      </c>
      <c r="K387" s="44">
        <f t="shared" si="82"/>
        <v>0.89812182769999993</v>
      </c>
      <c r="L387" s="295">
        <v>1.7801147939999998E-2</v>
      </c>
      <c r="M387" s="295">
        <v>0.15293983525999999</v>
      </c>
      <c r="N387" s="295">
        <v>0.66588084449999996</v>
      </c>
      <c r="O387" s="295">
        <v>6.1499999999999999E-2</v>
      </c>
      <c r="P387"/>
      <c r="Q387" s="212">
        <v>6.1225632000000001</v>
      </c>
      <c r="R387"/>
      <c r="S387" s="156">
        <v>5.1970202E-2</v>
      </c>
      <c r="T387" s="156">
        <v>5.0019590000000003E-2</v>
      </c>
      <c r="U387" s="156">
        <v>1.1497631000000001E-3</v>
      </c>
      <c r="V387" s="156">
        <v>8.0084882999999999E-4</v>
      </c>
      <c r="W387"/>
      <c r="X387" s="155">
        <v>6.3300806999999995E-5</v>
      </c>
      <c r="Y387" s="158"/>
      <c r="Z387" s="269"/>
      <c r="AA387"/>
      <c r="AB387"/>
      <c r="AC387"/>
      <c r="AD387" s="159"/>
      <c r="AE387" s="273"/>
      <c r="AF387" s="161"/>
      <c r="AG387" s="48"/>
      <c r="AH387"/>
      <c r="AI387"/>
      <c r="AJ387"/>
    </row>
    <row r="388" spans="1:36" ht="13.8" customHeight="1">
      <c r="A388" t="s">
        <v>646</v>
      </c>
      <c r="B388" s="188" t="s">
        <v>253</v>
      </c>
      <c r="C388" s="151" t="str">
        <f t="shared" si="83"/>
        <v>A.050.04.118</v>
      </c>
      <c r="D388" s="54" t="s">
        <v>1227</v>
      </c>
      <c r="E388" s="150" t="s">
        <v>352</v>
      </c>
      <c r="F388" s="153" t="str">
        <f t="shared" si="84"/>
        <v>NiMH battery for laptops (54 Wh per kg)</v>
      </c>
      <c r="G388" s="277">
        <v>53.885328000000001</v>
      </c>
      <c r="H388" s="44">
        <f t="shared" si="85"/>
        <v>53.885328000000001</v>
      </c>
      <c r="I388"/>
      <c r="J388" s="294">
        <v>24.824656801410001</v>
      </c>
      <c r="K388" s="44">
        <f t="shared" si="82"/>
        <v>24.824656801410001</v>
      </c>
      <c r="L388" s="295">
        <v>0.36454821910000001</v>
      </c>
      <c r="M388" s="295">
        <v>0.76655311231000001</v>
      </c>
      <c r="N388" s="295">
        <v>15.61075627</v>
      </c>
      <c r="O388" s="295">
        <v>8.0827992000000002</v>
      </c>
      <c r="P388"/>
      <c r="Q388" s="212">
        <v>798.40956000000006</v>
      </c>
      <c r="R388"/>
      <c r="S388" s="156">
        <v>1.0020226999999999</v>
      </c>
      <c r="T388" s="156">
        <v>0.90171767000000003</v>
      </c>
      <c r="U388" s="156">
        <v>4.2391785000000001E-2</v>
      </c>
      <c r="V388" s="156">
        <v>5.7913198999999999E-2</v>
      </c>
      <c r="W388"/>
      <c r="X388" s="155">
        <v>2.6614867E-3</v>
      </c>
      <c r="Y388" s="158"/>
      <c r="Z388" s="269"/>
      <c r="AA388"/>
      <c r="AB388"/>
      <c r="AC388"/>
      <c r="AD388" s="159"/>
      <c r="AE388" s="273"/>
      <c r="AF388" s="161"/>
      <c r="AG388" s="48"/>
      <c r="AH388"/>
      <c r="AI388"/>
      <c r="AJ388"/>
    </row>
    <row r="389" spans="1:36" ht="13.8" customHeight="1">
      <c r="A389" t="s">
        <v>647</v>
      </c>
      <c r="B389" s="188" t="s">
        <v>253</v>
      </c>
      <c r="C389" s="151" t="str">
        <f t="shared" si="83"/>
        <v>A.050.04.120</v>
      </c>
      <c r="D389" s="54" t="s">
        <v>1227</v>
      </c>
      <c r="E389" s="150" t="s">
        <v>352</v>
      </c>
      <c r="F389" s="153" t="str">
        <f t="shared" si="84"/>
        <v>solder Tin/Lead 63/37 solder electronic industry</v>
      </c>
      <c r="G389" s="277">
        <v>7.0925279999999997</v>
      </c>
      <c r="H389" s="44">
        <f t="shared" si="85"/>
        <v>7.0925279999999997</v>
      </c>
      <c r="I389"/>
      <c r="J389" s="294">
        <v>16.295864638939122</v>
      </c>
      <c r="K389" s="44">
        <f t="shared" si="82"/>
        <v>16.295864638939122</v>
      </c>
      <c r="L389" s="295">
        <v>0.1994588269</v>
      </c>
      <c r="M389" s="295">
        <v>1.2425697180391198</v>
      </c>
      <c r="N389" s="295">
        <v>13.789956894000001</v>
      </c>
      <c r="O389" s="295">
        <v>1.0638791999999999</v>
      </c>
      <c r="P389"/>
      <c r="Q389" s="212">
        <v>21.110651000000001</v>
      </c>
      <c r="R389"/>
      <c r="S389" s="156">
        <v>0.44155271000000001</v>
      </c>
      <c r="T389" s="156">
        <v>0.42188533</v>
      </c>
      <c r="U389" s="156">
        <v>1.3413988999999999E-2</v>
      </c>
      <c r="V389" s="156">
        <v>6.2533937000000001E-3</v>
      </c>
      <c r="W389"/>
      <c r="X389" s="155">
        <v>1.2931662E-2</v>
      </c>
      <c r="Y389" s="158"/>
      <c r="Z389" s="269"/>
      <c r="AA389"/>
      <c r="AB389"/>
      <c r="AC389"/>
      <c r="AD389" s="159"/>
      <c r="AE389" s="273"/>
      <c r="AF389" s="161"/>
      <c r="AG389" s="48"/>
      <c r="AH389"/>
      <c r="AI389"/>
      <c r="AJ389"/>
    </row>
    <row r="390" spans="1:36" ht="13.8" customHeight="1">
      <c r="A390" t="s">
        <v>648</v>
      </c>
      <c r="B390" s="188" t="s">
        <v>253</v>
      </c>
      <c r="C390" s="151" t="str">
        <f t="shared" si="83"/>
        <v>A.050.04.121</v>
      </c>
      <c r="D390" s="54" t="s">
        <v>1227</v>
      </c>
      <c r="E390" s="150" t="s">
        <v>352</v>
      </c>
      <c r="F390" s="153" t="str">
        <f t="shared" si="84"/>
        <v>solder leadfree electronic industry (Ag3.9, Cu0.6)</v>
      </c>
      <c r="G390" s="277">
        <v>24.013968666666671</v>
      </c>
      <c r="H390" s="44">
        <f t="shared" si="85"/>
        <v>24.013968666666671</v>
      </c>
      <c r="I390"/>
      <c r="J390" s="294">
        <v>49.301102152236048</v>
      </c>
      <c r="K390" s="44">
        <f t="shared" si="82"/>
        <v>49.301102152236048</v>
      </c>
      <c r="L390" s="295">
        <v>0.41638732600000006</v>
      </c>
      <c r="M390" s="295">
        <v>4.40511815623604</v>
      </c>
      <c r="N390" s="295">
        <v>40.877501370000004</v>
      </c>
      <c r="O390" s="295">
        <v>3.6020953000000002</v>
      </c>
      <c r="P390"/>
      <c r="Q390" s="212">
        <v>41.557433000000003</v>
      </c>
      <c r="R390"/>
      <c r="S390" s="156">
        <v>1.5068325</v>
      </c>
      <c r="T390" s="156">
        <v>1.4433453999999999</v>
      </c>
      <c r="U390" s="156">
        <v>4.7481461000000003E-2</v>
      </c>
      <c r="V390" s="156">
        <v>1.6005641000000001E-2</v>
      </c>
      <c r="W390"/>
      <c r="X390" s="155">
        <v>6.5479565000000003E-2</v>
      </c>
      <c r="Y390" s="158"/>
      <c r="Z390" s="273"/>
      <c r="AA390"/>
      <c r="AB390"/>
      <c r="AC390"/>
      <c r="AD390" s="159"/>
      <c r="AE390" s="273"/>
      <c r="AF390" s="161"/>
      <c r="AG390" s="48"/>
      <c r="AH390"/>
      <c r="AI390"/>
      <c r="AJ390"/>
    </row>
    <row r="391" spans="1:36" ht="13.8" customHeight="1">
      <c r="A391" t="s">
        <v>649</v>
      </c>
      <c r="B391" s="188" t="s">
        <v>253</v>
      </c>
      <c r="C391" s="151" t="str">
        <f t="shared" si="83"/>
        <v>A.050.04.122</v>
      </c>
      <c r="D391" s="54" t="s">
        <v>1227</v>
      </c>
      <c r="E391" s="150" t="s">
        <v>352</v>
      </c>
      <c r="F391" s="153" t="str">
        <f t="shared" si="84"/>
        <v>solder Lead Tin/Lead  60/40 (normal)</v>
      </c>
      <c r="G391" s="277">
        <v>6.8448840000000013</v>
      </c>
      <c r="H391" s="44">
        <f t="shared" si="85"/>
        <v>6.8448840000000013</v>
      </c>
      <c r="I391"/>
      <c r="J391" s="294">
        <v>15.633585787320401</v>
      </c>
      <c r="K391" s="44">
        <f t="shared" si="82"/>
        <v>15.633585787320401</v>
      </c>
      <c r="L391" s="295">
        <v>0.19355774616999999</v>
      </c>
      <c r="M391" s="295">
        <v>1.2008770471504</v>
      </c>
      <c r="N391" s="295">
        <v>13.212418394</v>
      </c>
      <c r="O391" s="295">
        <v>1.0267326000000001</v>
      </c>
      <c r="P391"/>
      <c r="Q391" s="212">
        <v>21.579965000000001</v>
      </c>
      <c r="R391"/>
      <c r="S391" s="156">
        <v>0.42721352000000001</v>
      </c>
      <c r="T391" s="156">
        <v>0.40818791999999998</v>
      </c>
      <c r="U391" s="156">
        <v>1.2936717E-2</v>
      </c>
      <c r="V391" s="156">
        <v>6.0888796000000004E-3</v>
      </c>
      <c r="W391"/>
      <c r="X391" s="155">
        <v>1.2326425E-2</v>
      </c>
      <c r="Y391" s="158"/>
      <c r="Z391" s="273"/>
      <c r="AA391"/>
      <c r="AB391"/>
      <c r="AC391"/>
      <c r="AD391" s="159"/>
      <c r="AE391" s="273"/>
      <c r="AF391" s="161"/>
      <c r="AG391" s="48"/>
      <c r="AH391"/>
      <c r="AI391"/>
      <c r="AJ391"/>
    </row>
    <row r="392" spans="1:36" ht="13.8" customHeight="1">
      <c r="A392" t="s">
        <v>1639</v>
      </c>
      <c r="B392" s="188" t="s">
        <v>253</v>
      </c>
      <c r="C392" s="151" t="str">
        <f t="shared" si="83"/>
        <v>A.050.04.123</v>
      </c>
      <c r="D392" s="54" t="s">
        <v>1227</v>
      </c>
      <c r="E392" s="150" t="s">
        <v>351</v>
      </c>
      <c r="F392" s="153" t="str">
        <f t="shared" si="84"/>
        <v>PV cell (Mono-Si) per m2 in Rotterdam</v>
      </c>
      <c r="G392" s="277">
        <v>58.724510666666667</v>
      </c>
      <c r="H392" s="44">
        <f t="shared" si="85"/>
        <v>58.724510666666667</v>
      </c>
      <c r="I392"/>
      <c r="J392" s="294">
        <v>17.210720070699999</v>
      </c>
      <c r="K392" s="44">
        <f t="shared" si="82"/>
        <v>17.210720070699999</v>
      </c>
      <c r="L392" s="295">
        <v>0.62610546170000003</v>
      </c>
      <c r="M392" s="295">
        <v>2.2661848886999998</v>
      </c>
      <c r="N392" s="295">
        <v>5.5097531203000001</v>
      </c>
      <c r="O392" s="295">
        <v>8.8086766000000001</v>
      </c>
      <c r="P392"/>
      <c r="Q392" s="212">
        <v>856.54152999999997</v>
      </c>
      <c r="R392"/>
      <c r="S392" s="156">
        <v>1.3046707</v>
      </c>
      <c r="T392" s="156">
        <v>1.2067486999999999</v>
      </c>
      <c r="U392" s="156">
        <v>5.2176735000000002E-2</v>
      </c>
      <c r="V392" s="156">
        <v>4.5745235000000002E-2</v>
      </c>
      <c r="W392"/>
      <c r="X392" s="155">
        <v>8.1529371999999999E-3</v>
      </c>
      <c r="Y392" s="158"/>
      <c r="Z392" s="273"/>
      <c r="AA392"/>
      <c r="AB392"/>
      <c r="AC392"/>
      <c r="AD392" s="159"/>
      <c r="AE392" s="273"/>
      <c r="AF392" s="161"/>
      <c r="AG392" s="48"/>
      <c r="AH392"/>
      <c r="AI392"/>
      <c r="AJ392"/>
    </row>
    <row r="393" spans="1:36" ht="13.8" customHeight="1">
      <c r="B393" s="188"/>
      <c r="C393" s="151"/>
      <c r="D393" s="51" t="s">
        <v>1486</v>
      </c>
      <c r="E393" s="150"/>
      <c r="F393"/>
      <c r="H393" s="44"/>
      <c r="I393"/>
      <c r="J393" s="44"/>
      <c r="K393" s="44"/>
      <c r="L393" s="44"/>
      <c r="P393"/>
      <c r="Q393" s="212"/>
      <c r="R393"/>
      <c r="S393"/>
      <c r="T393"/>
      <c r="U393"/>
      <c r="V393"/>
      <c r="W393"/>
      <c r="X393"/>
      <c r="Y393" s="159"/>
      <c r="Z393" s="273"/>
      <c r="AA393"/>
      <c r="AB393"/>
      <c r="AC393"/>
      <c r="AD393" s="159"/>
      <c r="AE393" s="273"/>
      <c r="AF393" s="161"/>
      <c r="AG393" s="48"/>
      <c r="AH393"/>
      <c r="AI393"/>
      <c r="AJ393"/>
    </row>
    <row r="394" spans="1:36" ht="13.8" customHeight="1">
      <c r="A394" t="s">
        <v>2361</v>
      </c>
      <c r="B394" s="188" t="s">
        <v>253</v>
      </c>
      <c r="C394" s="151" t="s">
        <v>1540</v>
      </c>
      <c r="D394" s="54" t="s">
        <v>1486</v>
      </c>
      <c r="E394" s="260" t="s">
        <v>2362</v>
      </c>
      <c r="F394" s="153" t="s">
        <v>3423</v>
      </c>
      <c r="G394" s="277">
        <v>1.0921031333333333</v>
      </c>
      <c r="H394" s="44">
        <f t="shared" ref="H394:H427" si="86">G394</f>
        <v>1.0921031333333333</v>
      </c>
      <c r="I394"/>
      <c r="J394" s="294">
        <v>0.18784360752723056</v>
      </c>
      <c r="K394" s="44">
        <f t="shared" si="82"/>
        <v>0.18784360752723056</v>
      </c>
      <c r="L394" s="295">
        <v>2.9507678353480004E-3</v>
      </c>
      <c r="M394" s="295">
        <v>6.1099771730766987E-3</v>
      </c>
      <c r="N394" s="295">
        <v>1.4967392518805873E-2</v>
      </c>
      <c r="O394" s="295">
        <v>0.16381546999999999</v>
      </c>
      <c r="P394"/>
      <c r="Q394" s="212">
        <v>8.8115894000000008</v>
      </c>
      <c r="R394"/>
      <c r="S394" s="156">
        <v>1.9029575E-2</v>
      </c>
      <c r="T394" s="156">
        <v>1.8017506999999999E-2</v>
      </c>
      <c r="U394" s="156">
        <v>8.5013153000000001E-4</v>
      </c>
      <c r="V394" s="156">
        <v>1.6193617E-4</v>
      </c>
      <c r="W394"/>
      <c r="X394" s="155">
        <v>4.0967575999999998E-5</v>
      </c>
      <c r="Y394" s="159"/>
      <c r="Z394" s="273"/>
      <c r="AA394"/>
      <c r="AB394"/>
      <c r="AC394"/>
      <c r="AD394" s="159"/>
      <c r="AE394" s="273"/>
      <c r="AF394" s="161"/>
      <c r="AG394" s="48"/>
      <c r="AH394"/>
      <c r="AI394"/>
      <c r="AJ394"/>
    </row>
    <row r="395" spans="1:36" ht="13.8" customHeight="1">
      <c r="A395" t="s">
        <v>2363</v>
      </c>
      <c r="B395" s="188" t="s">
        <v>253</v>
      </c>
      <c r="C395" s="151" t="s">
        <v>1541</v>
      </c>
      <c r="D395" s="54" t="s">
        <v>1486</v>
      </c>
      <c r="E395" s="260" t="s">
        <v>2362</v>
      </c>
      <c r="F395" s="153" t="s">
        <v>3424</v>
      </c>
      <c r="G395" s="277">
        <v>1.0631990666666666</v>
      </c>
      <c r="H395" s="44">
        <f t="shared" si="86"/>
        <v>1.0631990666666666</v>
      </c>
      <c r="I395"/>
      <c r="J395" s="294">
        <v>0.18769391202723057</v>
      </c>
      <c r="K395" s="44">
        <f t="shared" si="82"/>
        <v>0.18769391202723057</v>
      </c>
      <c r="L395" s="295">
        <v>3.4688481253479998E-3</v>
      </c>
      <c r="M395" s="295">
        <v>7.1832585730766995E-3</v>
      </c>
      <c r="N395" s="295">
        <v>1.7561945328805877E-2</v>
      </c>
      <c r="O395" s="295">
        <v>0.15947986</v>
      </c>
      <c r="P395"/>
      <c r="Q395" s="212">
        <v>10.359432999999999</v>
      </c>
      <c r="R395"/>
      <c r="S395" s="156">
        <v>1.8788236E-2</v>
      </c>
      <c r="T395" s="156">
        <v>1.7765638E-2</v>
      </c>
      <c r="U395" s="156">
        <v>8.3233310999999998E-4</v>
      </c>
      <c r="V395" s="156">
        <v>1.9026484E-4</v>
      </c>
      <c r="W395"/>
      <c r="X395" s="155">
        <v>4.2008619999999998E-5</v>
      </c>
      <c r="Y395" s="159"/>
      <c r="Z395" s="273"/>
      <c r="AA395"/>
      <c r="AB395"/>
      <c r="AC395"/>
      <c r="AD395" s="159"/>
      <c r="AE395" s="273"/>
      <c r="AF395" s="161"/>
      <c r="AG395" s="48"/>
      <c r="AH395"/>
      <c r="AI395"/>
      <c r="AJ395"/>
    </row>
    <row r="396" spans="1:36" ht="13.8" customHeight="1">
      <c r="A396" t="s">
        <v>2364</v>
      </c>
      <c r="B396" s="188" t="s">
        <v>253</v>
      </c>
      <c r="C396" s="151" t="s">
        <v>1542</v>
      </c>
      <c r="D396" s="54" t="s">
        <v>1486</v>
      </c>
      <c r="E396" s="260" t="s">
        <v>2362</v>
      </c>
      <c r="F396" s="153" t="s">
        <v>3425</v>
      </c>
      <c r="G396" s="277">
        <v>1.1777044000000001</v>
      </c>
      <c r="H396" s="44">
        <f t="shared" si="86"/>
        <v>1.1777044000000001</v>
      </c>
      <c r="I396"/>
      <c r="J396" s="294">
        <v>0.20510226293723058</v>
      </c>
      <c r="K396" s="44">
        <f t="shared" si="82"/>
        <v>0.20510226293723058</v>
      </c>
      <c r="L396" s="295">
        <v>3.4976302953480002E-3</v>
      </c>
      <c r="M396" s="295">
        <v>7.242885373076699E-3</v>
      </c>
      <c r="N396" s="295">
        <v>1.7706087268805876E-2</v>
      </c>
      <c r="O396" s="295">
        <v>0.17665565999999999</v>
      </c>
      <c r="P396"/>
      <c r="Q396" s="212">
        <v>10.445423999999999</v>
      </c>
      <c r="R396"/>
      <c r="S396" s="156">
        <v>2.0660029E-2</v>
      </c>
      <c r="T396" s="156">
        <v>1.9548934E-2</v>
      </c>
      <c r="U396" s="156">
        <v>9.1925674999999995E-4</v>
      </c>
      <c r="V396" s="156">
        <v>1.9183865999999999E-4</v>
      </c>
      <c r="W396"/>
      <c r="X396" s="155">
        <v>4.5303940999999997E-5</v>
      </c>
      <c r="Y396" s="159"/>
      <c r="Z396" s="273"/>
      <c r="AA396"/>
      <c r="AB396"/>
      <c r="AC396"/>
      <c r="AD396" s="159"/>
      <c r="AE396" s="273"/>
      <c r="AF396" s="161"/>
      <c r="AG396" s="48"/>
      <c r="AH396"/>
      <c r="AI396"/>
      <c r="AJ396"/>
    </row>
    <row r="397" spans="1:36" ht="13.8" customHeight="1">
      <c r="A397" t="s">
        <v>2365</v>
      </c>
      <c r="B397" s="188" t="s">
        <v>253</v>
      </c>
      <c r="C397" s="151" t="s">
        <v>1543</v>
      </c>
      <c r="D397" s="54" t="s">
        <v>1486</v>
      </c>
      <c r="E397" s="260" t="s">
        <v>2362</v>
      </c>
      <c r="F397" s="153" t="s">
        <v>1640</v>
      </c>
      <c r="G397" s="277">
        <v>1.401327</v>
      </c>
      <c r="H397" s="44">
        <f t="shared" si="86"/>
        <v>1.401327</v>
      </c>
      <c r="I397"/>
      <c r="J397" s="294">
        <v>0.24399432116723058</v>
      </c>
      <c r="K397" s="44">
        <f t="shared" si="82"/>
        <v>0.24399432116723058</v>
      </c>
      <c r="L397" s="295">
        <v>4.1596218453480004E-3</v>
      </c>
      <c r="M397" s="295">
        <v>8.6143005730767008E-3</v>
      </c>
      <c r="N397" s="295">
        <v>2.1021348748805877E-2</v>
      </c>
      <c r="O397" s="295">
        <v>0.21019905</v>
      </c>
      <c r="P397"/>
      <c r="Q397" s="212">
        <v>12.423225</v>
      </c>
      <c r="R397"/>
      <c r="S397" s="156">
        <v>2.4582079E-2</v>
      </c>
      <c r="T397" s="156">
        <v>2.3260250999999999E-2</v>
      </c>
      <c r="U397" s="156">
        <v>1.0937914999999999E-3</v>
      </c>
      <c r="V397" s="156">
        <v>2.2803641E-4</v>
      </c>
      <c r="W397"/>
      <c r="X397" s="155">
        <v>5.3899144000000001E-5</v>
      </c>
      <c r="Y397" s="158"/>
      <c r="Z397" s="273"/>
      <c r="AA397"/>
      <c r="AB397"/>
      <c r="AC397"/>
      <c r="AD397" s="159"/>
      <c r="AE397" s="273"/>
      <c r="AF397" s="161"/>
      <c r="AG397" s="48"/>
      <c r="AH397"/>
      <c r="AI397"/>
      <c r="AJ397"/>
    </row>
    <row r="398" spans="1:36" ht="13.8" customHeight="1">
      <c r="A398" t="s">
        <v>2366</v>
      </c>
      <c r="B398" s="188" t="s">
        <v>253</v>
      </c>
      <c r="C398" s="151" t="s">
        <v>1544</v>
      </c>
      <c r="D398" s="54" t="s">
        <v>1486</v>
      </c>
      <c r="E398" s="260" t="s">
        <v>2362</v>
      </c>
      <c r="F398" s="153" t="s">
        <v>1641</v>
      </c>
      <c r="G398" s="277">
        <v>1.2968216666666668</v>
      </c>
      <c r="H398" s="44">
        <f t="shared" si="86"/>
        <v>1.2968216666666668</v>
      </c>
      <c r="I398"/>
      <c r="J398" s="294">
        <v>0.22808597126723057</v>
      </c>
      <c r="K398" s="44">
        <f t="shared" si="82"/>
        <v>0.22808597126723057</v>
      </c>
      <c r="L398" s="295">
        <v>4.130839575348E-3</v>
      </c>
      <c r="M398" s="295">
        <v>8.5546738730767E-3</v>
      </c>
      <c r="N398" s="295">
        <v>2.0877207818805876E-2</v>
      </c>
      <c r="O398" s="295">
        <v>0.19452325000000001</v>
      </c>
      <c r="P398"/>
      <c r="Q398" s="212">
        <v>12.337234</v>
      </c>
      <c r="R398"/>
      <c r="S398" s="156">
        <v>2.2872646999999999E-2</v>
      </c>
      <c r="T398" s="156">
        <v>2.1631745000000001E-2</v>
      </c>
      <c r="U398" s="156">
        <v>1.0144392999999999E-3</v>
      </c>
      <c r="V398" s="156">
        <v>2.2646259999999999E-4</v>
      </c>
      <c r="W398"/>
      <c r="X398" s="155">
        <v>5.0882647999999998E-5</v>
      </c>
      <c r="Y398" s="158"/>
      <c r="Z398" s="273"/>
      <c r="AA398"/>
      <c r="AB398"/>
      <c r="AC398"/>
      <c r="AD398" s="159"/>
      <c r="AE398" s="273"/>
      <c r="AF398" s="161"/>
      <c r="AG398" s="48"/>
      <c r="AH398"/>
      <c r="AI398"/>
      <c r="AJ398"/>
    </row>
    <row r="399" spans="1:36" ht="13.8" customHeight="1">
      <c r="A399" t="s">
        <v>2367</v>
      </c>
      <c r="B399" s="188" t="s">
        <v>253</v>
      </c>
      <c r="C399" s="151" t="s">
        <v>1545</v>
      </c>
      <c r="D399" s="54" t="s">
        <v>1486</v>
      </c>
      <c r="E399" s="260" t="s">
        <v>2362</v>
      </c>
      <c r="F399" s="153" t="s">
        <v>1642</v>
      </c>
      <c r="G399" s="277">
        <v>1.3973696666666666</v>
      </c>
      <c r="H399" s="44">
        <f t="shared" si="86"/>
        <v>1.3973696666666666</v>
      </c>
      <c r="I399"/>
      <c r="J399" s="294">
        <v>0.24526112850723059</v>
      </c>
      <c r="K399" s="44">
        <f t="shared" si="82"/>
        <v>0.24526112850723059</v>
      </c>
      <c r="L399" s="295">
        <v>4.3898797153479998E-3</v>
      </c>
      <c r="M399" s="295">
        <v>9.0913145730767003E-3</v>
      </c>
      <c r="N399" s="295">
        <v>2.2174484218805877E-2</v>
      </c>
      <c r="O399" s="295">
        <v>0.20960545</v>
      </c>
      <c r="P399"/>
      <c r="Q399" s="212">
        <v>13.111155</v>
      </c>
      <c r="R399"/>
      <c r="S399" s="156">
        <v>2.4619139000000002E-2</v>
      </c>
      <c r="T399" s="156">
        <v>2.3285899999999998E-2</v>
      </c>
      <c r="U399" s="156">
        <v>1.0926112999999999E-3</v>
      </c>
      <c r="V399" s="156">
        <v>2.4062694000000001E-4</v>
      </c>
      <c r="W399"/>
      <c r="X399" s="155">
        <v>5.4609674999999998E-5</v>
      </c>
      <c r="Y399" s="158"/>
      <c r="Z399" s="273"/>
      <c r="AA399"/>
      <c r="AB399"/>
      <c r="AC399"/>
      <c r="AD399" s="159"/>
      <c r="AE399" s="273"/>
      <c r="AF399" s="161"/>
      <c r="AG399" s="48"/>
      <c r="AH399"/>
      <c r="AI399"/>
      <c r="AJ399"/>
    </row>
    <row r="400" spans="1:36" ht="13.8" customHeight="1">
      <c r="A400" t="s">
        <v>2368</v>
      </c>
      <c r="B400" s="188" t="s">
        <v>253</v>
      </c>
      <c r="C400" s="151" t="s">
        <v>1546</v>
      </c>
      <c r="D400" s="54" t="s">
        <v>1486</v>
      </c>
      <c r="E400" s="260" t="s">
        <v>2362</v>
      </c>
      <c r="F400" s="153" t="s">
        <v>1643</v>
      </c>
      <c r="G400" s="277">
        <v>1.5784656666666668</v>
      </c>
      <c r="H400" s="44">
        <f t="shared" si="86"/>
        <v>1.5784656666666668</v>
      </c>
      <c r="I400"/>
      <c r="J400" s="294">
        <v>0.27661144311723057</v>
      </c>
      <c r="K400" s="44">
        <f t="shared" si="82"/>
        <v>0.27661144311723057</v>
      </c>
      <c r="L400" s="295">
        <v>4.9079600053480001E-3</v>
      </c>
      <c r="M400" s="295">
        <v>1.0164596073076701E-2</v>
      </c>
      <c r="N400" s="295">
        <v>2.4769037038805876E-2</v>
      </c>
      <c r="O400" s="295">
        <v>0.23676985</v>
      </c>
      <c r="P400"/>
      <c r="Q400" s="212">
        <v>14.658999</v>
      </c>
      <c r="R400"/>
      <c r="S400" s="156">
        <v>2.7787398000000001E-2</v>
      </c>
      <c r="T400" s="156">
        <v>2.628463E-2</v>
      </c>
      <c r="U400" s="156">
        <v>1.2338124000000001E-3</v>
      </c>
      <c r="V400" s="156">
        <v>2.6895561999999999E-4</v>
      </c>
      <c r="W400"/>
      <c r="X400" s="155">
        <v>6.1506075999999998E-5</v>
      </c>
      <c r="Y400" s="158"/>
      <c r="Z400" s="273"/>
      <c r="AA400"/>
      <c r="AB400"/>
      <c r="AC400"/>
      <c r="AD400" s="159"/>
      <c r="AE400" s="273"/>
      <c r="AF400" s="161"/>
      <c r="AG400" s="48"/>
      <c r="AH400"/>
      <c r="AI400"/>
      <c r="AJ400"/>
    </row>
    <row r="401" spans="1:36" ht="13.8" customHeight="1">
      <c r="A401" t="s">
        <v>2369</v>
      </c>
      <c r="B401" s="188" t="s">
        <v>253</v>
      </c>
      <c r="C401" s="151" t="s">
        <v>1647</v>
      </c>
      <c r="D401" s="54" t="s">
        <v>1486</v>
      </c>
      <c r="E401" s="260" t="s">
        <v>2362</v>
      </c>
      <c r="F401" s="153" t="s">
        <v>1644</v>
      </c>
      <c r="G401" s="277">
        <v>2.0982375333333332</v>
      </c>
      <c r="H401" s="44">
        <f t="shared" si="86"/>
        <v>2.0982375333333332</v>
      </c>
      <c r="I401"/>
      <c r="J401" s="294">
        <v>0.36643731430723059</v>
      </c>
      <c r="K401" s="44">
        <f t="shared" si="82"/>
        <v>0.36643731430723059</v>
      </c>
      <c r="L401" s="295">
        <v>6.3758541553480003E-3</v>
      </c>
      <c r="M401" s="295">
        <v>1.3205560473076699E-2</v>
      </c>
      <c r="N401" s="295">
        <v>3.2120269678805879E-2</v>
      </c>
      <c r="O401" s="295">
        <v>0.31473562999999999</v>
      </c>
      <c r="P401"/>
      <c r="Q401" s="212">
        <v>19.044557000000001</v>
      </c>
      <c r="R401"/>
      <c r="S401" s="156">
        <v>3.6872372E-2</v>
      </c>
      <c r="T401" s="156">
        <v>3.4884221999999999E-2</v>
      </c>
      <c r="U401" s="156">
        <v>1.6389298E-3</v>
      </c>
      <c r="V401" s="156">
        <v>3.4922019999999998E-4</v>
      </c>
      <c r="W401"/>
      <c r="X401" s="155">
        <v>8.1231762E-5</v>
      </c>
      <c r="Y401" s="158"/>
      <c r="Z401" s="273"/>
      <c r="AA401"/>
      <c r="AB401"/>
      <c r="AC401"/>
      <c r="AD401" s="159"/>
      <c r="AE401" s="273"/>
      <c r="AF401" s="161"/>
      <c r="AG401" s="48"/>
      <c r="AH401"/>
      <c r="AI401"/>
      <c r="AJ401"/>
    </row>
    <row r="402" spans="1:36" ht="13.8" customHeight="1">
      <c r="A402" t="s">
        <v>2370</v>
      </c>
      <c r="B402" s="188" t="s">
        <v>253</v>
      </c>
      <c r="C402" s="151" t="s">
        <v>3426</v>
      </c>
      <c r="D402" s="54" t="s">
        <v>1486</v>
      </c>
      <c r="E402" s="260" t="s">
        <v>2362</v>
      </c>
      <c r="F402" s="153" t="s">
        <v>3427</v>
      </c>
      <c r="G402" s="277">
        <v>1.8141735333333335</v>
      </c>
      <c r="H402" s="44">
        <f t="shared" si="86"/>
        <v>1.8141735333333335</v>
      </c>
      <c r="I402"/>
      <c r="J402" s="294">
        <v>0.32103710523723061</v>
      </c>
      <c r="K402" s="44">
        <f t="shared" si="82"/>
        <v>0.32103710523723061</v>
      </c>
      <c r="L402" s="295">
        <v>6.0304672953480007E-3</v>
      </c>
      <c r="M402" s="295">
        <v>1.2490039473076699E-2</v>
      </c>
      <c r="N402" s="295">
        <v>3.0390568468805876E-2</v>
      </c>
      <c r="O402" s="295">
        <v>0.27212603000000002</v>
      </c>
      <c r="P402"/>
      <c r="Q402" s="212">
        <v>18.012661000000001</v>
      </c>
      <c r="R402"/>
      <c r="S402" s="156">
        <v>3.2108289999999998E-2</v>
      </c>
      <c r="T402" s="156">
        <v>3.0356826E-2</v>
      </c>
      <c r="U402" s="156">
        <v>1.4211294000000001E-3</v>
      </c>
      <c r="V402" s="156">
        <v>3.3033442E-4</v>
      </c>
      <c r="W402"/>
      <c r="X402" s="155">
        <v>7.2079994999999994E-5</v>
      </c>
      <c r="Y402" s="158"/>
      <c r="Z402" s="273"/>
      <c r="AA402"/>
      <c r="AB402"/>
      <c r="AC402"/>
      <c r="AD402" s="159"/>
      <c r="AF402" s="161"/>
      <c r="AG402" s="48"/>
      <c r="AH402"/>
      <c r="AI402"/>
      <c r="AJ402"/>
    </row>
    <row r="403" spans="1:36" ht="13.8" customHeight="1">
      <c r="A403" t="s">
        <v>2371</v>
      </c>
      <c r="B403" s="188" t="s">
        <v>253</v>
      </c>
      <c r="C403" s="151" t="s">
        <v>3428</v>
      </c>
      <c r="D403" s="54" t="s">
        <v>1486</v>
      </c>
      <c r="E403" s="260" t="s">
        <v>2362</v>
      </c>
      <c r="F403" s="153" t="s">
        <v>1645</v>
      </c>
      <c r="G403" s="277">
        <v>2.1528494666666669</v>
      </c>
      <c r="H403" s="44">
        <f t="shared" si="86"/>
        <v>2.1528494666666669</v>
      </c>
      <c r="I403"/>
      <c r="J403" s="294">
        <v>0.37951267153723062</v>
      </c>
      <c r="K403" s="44">
        <f t="shared" si="82"/>
        <v>0.37951267153723062</v>
      </c>
      <c r="L403" s="295">
        <v>6.9802810653480001E-3</v>
      </c>
      <c r="M403" s="295">
        <v>1.44577221730767E-2</v>
      </c>
      <c r="N403" s="295">
        <v>3.5147248298805882E-2</v>
      </c>
      <c r="O403" s="295">
        <v>0.32292742000000002</v>
      </c>
      <c r="P403"/>
      <c r="Q403" s="212">
        <v>20.850373999999999</v>
      </c>
      <c r="R403"/>
      <c r="S403" s="156">
        <v>3.8025006E-2</v>
      </c>
      <c r="T403" s="156">
        <v>3.595769E-2</v>
      </c>
      <c r="U403" s="156">
        <v>1.6850458000000001E-3</v>
      </c>
      <c r="V403" s="156">
        <v>3.8227033000000002E-4</v>
      </c>
      <c r="W403"/>
      <c r="X403" s="155">
        <v>8.4909280999999998E-5</v>
      </c>
      <c r="Y403" s="158"/>
      <c r="Z403" s="273"/>
      <c r="AA403"/>
      <c r="AB403"/>
      <c r="AC403"/>
      <c r="AD403" s="159"/>
      <c r="AF403" s="48"/>
      <c r="AG403" s="48"/>
      <c r="AH403"/>
      <c r="AI403"/>
      <c r="AJ403"/>
    </row>
    <row r="404" spans="1:36" ht="13.8" customHeight="1">
      <c r="A404" t="s">
        <v>2372</v>
      </c>
      <c r="B404" s="188" t="s">
        <v>253</v>
      </c>
      <c r="C404" s="151" t="s">
        <v>3429</v>
      </c>
      <c r="D404" s="54" t="s">
        <v>1486</v>
      </c>
      <c r="E404" s="260" t="s">
        <v>2362</v>
      </c>
      <c r="F404" s="153" t="s">
        <v>1646</v>
      </c>
      <c r="G404" s="277">
        <v>2.3650414000000004</v>
      </c>
      <c r="H404" s="44">
        <f t="shared" si="86"/>
        <v>2.3650414000000004</v>
      </c>
      <c r="I404"/>
      <c r="J404" s="294">
        <v>0.4197132917472306</v>
      </c>
      <c r="K404" s="44">
        <f t="shared" si="82"/>
        <v>0.4197132917472306</v>
      </c>
      <c r="L404" s="295">
        <v>8.0164416353479991E-3</v>
      </c>
      <c r="M404" s="295">
        <v>1.6604285173076702E-2</v>
      </c>
      <c r="N404" s="295">
        <v>4.0336354938805878E-2</v>
      </c>
      <c r="O404" s="295">
        <v>0.35475621000000002</v>
      </c>
      <c r="P404"/>
      <c r="Q404" s="212">
        <v>23.946062000000001</v>
      </c>
      <c r="R404"/>
      <c r="S404" s="156">
        <v>4.1926097000000002E-2</v>
      </c>
      <c r="T404" s="156">
        <v>3.9633292000000001E-2</v>
      </c>
      <c r="U404" s="156">
        <v>1.8538769000000001E-3</v>
      </c>
      <c r="V404" s="156">
        <v>4.3892768999999999E-4</v>
      </c>
      <c r="W404"/>
      <c r="X404" s="155">
        <v>9.4519683999999999E-5</v>
      </c>
      <c r="Y404" s="158"/>
      <c r="Z404" s="273"/>
      <c r="AA404"/>
      <c r="AB404"/>
      <c r="AC404"/>
      <c r="AD404" s="159"/>
      <c r="AE404" s="269"/>
      <c r="AF404" s="48"/>
      <c r="AG404" s="48"/>
      <c r="AH404"/>
      <c r="AI404"/>
      <c r="AJ404"/>
    </row>
    <row r="405" spans="1:36" ht="13.8" customHeight="1">
      <c r="A405" t="s">
        <v>2373</v>
      </c>
      <c r="B405" s="188" t="s">
        <v>253</v>
      </c>
      <c r="C405" s="151" t="s">
        <v>3430</v>
      </c>
      <c r="D405" s="54" t="s">
        <v>1486</v>
      </c>
      <c r="E405" s="260" t="s">
        <v>2362</v>
      </c>
      <c r="F405" s="153" t="s">
        <v>1648</v>
      </c>
      <c r="G405" s="277">
        <v>2.5262440000000002</v>
      </c>
      <c r="H405" s="44">
        <f t="shared" si="86"/>
        <v>2.5262440000000002</v>
      </c>
      <c r="I405"/>
      <c r="J405" s="294">
        <v>0.45273061324723063</v>
      </c>
      <c r="K405" s="44">
        <f t="shared" si="82"/>
        <v>0.45273061324723063</v>
      </c>
      <c r="L405" s="295">
        <v>9.1101666353479993E-3</v>
      </c>
      <c r="M405" s="295">
        <v>1.8870102173076702E-2</v>
      </c>
      <c r="N405" s="295">
        <v>4.5813744438805884E-2</v>
      </c>
      <c r="O405" s="295">
        <v>0.37893660000000001</v>
      </c>
      <c r="P405"/>
      <c r="Q405" s="212">
        <v>27.213732</v>
      </c>
      <c r="R405"/>
      <c r="S405" s="156">
        <v>4.5024644000000003E-2</v>
      </c>
      <c r="T405" s="156">
        <v>4.2541355000000003E-2</v>
      </c>
      <c r="U405" s="156">
        <v>1.9845559000000001E-3</v>
      </c>
      <c r="V405" s="156">
        <v>4.9873267000000003E-4</v>
      </c>
      <c r="W405"/>
      <c r="X405" s="155">
        <v>1.0291359E-4</v>
      </c>
      <c r="Y405" s="158"/>
      <c r="Z405" s="273"/>
      <c r="AA405"/>
      <c r="AB405"/>
      <c r="AC405"/>
      <c r="AD405" s="159"/>
      <c r="AE405" s="272"/>
      <c r="AF405" s="48"/>
      <c r="AG405" s="48"/>
      <c r="AH405"/>
      <c r="AI405"/>
      <c r="AJ405"/>
    </row>
    <row r="406" spans="1:36" ht="13.8" customHeight="1">
      <c r="A406" t="s">
        <v>2374</v>
      </c>
      <c r="B406" s="188" t="s">
        <v>253</v>
      </c>
      <c r="C406" s="151" t="s">
        <v>3431</v>
      </c>
      <c r="D406" s="54" t="s">
        <v>1486</v>
      </c>
      <c r="E406" s="260" t="s">
        <v>2362</v>
      </c>
      <c r="F406" s="153" t="s">
        <v>3432</v>
      </c>
      <c r="G406" s="277">
        <v>2.5767920000000002</v>
      </c>
      <c r="H406" s="44">
        <f t="shared" si="86"/>
        <v>2.5767920000000002</v>
      </c>
      <c r="I406"/>
      <c r="J406" s="294">
        <v>0.46240576974723058</v>
      </c>
      <c r="K406" s="44">
        <f t="shared" si="82"/>
        <v>0.46240576974723058</v>
      </c>
      <c r="L406" s="295">
        <v>9.3692068353479988E-3</v>
      </c>
      <c r="M406" s="295">
        <v>1.9406742073076702E-2</v>
      </c>
      <c r="N406" s="295">
        <v>4.7111020838805875E-2</v>
      </c>
      <c r="O406" s="295">
        <v>0.3865188</v>
      </c>
      <c r="P406"/>
      <c r="Q406" s="212">
        <v>27.987653999999999</v>
      </c>
      <c r="R406"/>
      <c r="S406" s="156">
        <v>4.5959326000000002E-2</v>
      </c>
      <c r="T406" s="156">
        <v>4.3421557999999999E-2</v>
      </c>
      <c r="U406" s="156">
        <v>2.0248709000000001E-3</v>
      </c>
      <c r="V406" s="156">
        <v>5.1289700999999997E-4</v>
      </c>
      <c r="W406"/>
      <c r="X406" s="155">
        <v>1.0524647999999999E-4</v>
      </c>
      <c r="Y406" s="158"/>
      <c r="Z406" s="273"/>
      <c r="AA406"/>
      <c r="AB406"/>
      <c r="AC406"/>
      <c r="AD406" s="159"/>
      <c r="AE406" s="269"/>
      <c r="AF406" s="48"/>
      <c r="AG406" s="48"/>
      <c r="AH406"/>
      <c r="AI406"/>
      <c r="AJ406"/>
    </row>
    <row r="407" spans="1:36" ht="13.8" customHeight="1">
      <c r="A407" t="s">
        <v>2375</v>
      </c>
      <c r="B407" s="188" t="s">
        <v>253</v>
      </c>
      <c r="C407" s="151" t="s">
        <v>3433</v>
      </c>
      <c r="D407" s="54" t="s">
        <v>1486</v>
      </c>
      <c r="E407" s="260" t="s">
        <v>2362</v>
      </c>
      <c r="F407" s="153" t="s">
        <v>3434</v>
      </c>
      <c r="G407" s="277">
        <v>1.3833057333333334</v>
      </c>
      <c r="H407" s="44">
        <f t="shared" si="86"/>
        <v>1.3833057333333334</v>
      </c>
      <c r="I407"/>
      <c r="J407" s="294">
        <v>0.24036092844723059</v>
      </c>
      <c r="K407" s="44">
        <f t="shared" si="82"/>
        <v>0.24036092844723059</v>
      </c>
      <c r="L407" s="295">
        <v>4.0444928553480001E-3</v>
      </c>
      <c r="M407" s="295">
        <v>8.3757935730767001E-3</v>
      </c>
      <c r="N407" s="295">
        <v>2.0444782018805879E-2</v>
      </c>
      <c r="O407" s="295">
        <v>0.20749586</v>
      </c>
      <c r="P407"/>
      <c r="Q407" s="212">
        <v>12.07926</v>
      </c>
      <c r="R407"/>
      <c r="S407" s="156">
        <v>2.4238824999999999E-2</v>
      </c>
      <c r="T407" s="156">
        <v>2.2937844999999998E-2</v>
      </c>
      <c r="U407" s="156">
        <v>1.0792389E-3</v>
      </c>
      <c r="V407" s="156">
        <v>2.2174114999999999E-4</v>
      </c>
      <c r="W407"/>
      <c r="X407" s="155">
        <v>5.2986224999999999E-5</v>
      </c>
      <c r="Y407" s="158"/>
      <c r="Z407" s="273"/>
      <c r="AA407"/>
      <c r="AB407"/>
      <c r="AC407"/>
      <c r="AD407" s="159"/>
      <c r="AE407" s="272"/>
      <c r="AF407" s="48"/>
      <c r="AG407" s="48"/>
      <c r="AH407"/>
      <c r="AI407"/>
      <c r="AJ407"/>
    </row>
    <row r="408" spans="1:36" ht="13.8" customHeight="1">
      <c r="A408" t="s">
        <v>2376</v>
      </c>
      <c r="B408" s="188" t="s">
        <v>253</v>
      </c>
      <c r="C408" s="151" t="s">
        <v>3435</v>
      </c>
      <c r="D408" s="54" t="s">
        <v>1486</v>
      </c>
      <c r="E408" s="260" t="s">
        <v>2362</v>
      </c>
      <c r="F408" s="153" t="s">
        <v>3436</v>
      </c>
      <c r="G408" s="277">
        <v>1.6494550000000001</v>
      </c>
      <c r="H408" s="44">
        <f t="shared" si="86"/>
        <v>1.6494550000000001</v>
      </c>
      <c r="I408"/>
      <c r="J408" s="294">
        <v>0.28679474130723059</v>
      </c>
      <c r="K408" s="44">
        <f t="shared" si="82"/>
        <v>0.28679474130723059</v>
      </c>
      <c r="L408" s="295">
        <v>4.8503954653480001E-3</v>
      </c>
      <c r="M408" s="295">
        <v>1.0045342673076699E-2</v>
      </c>
      <c r="N408" s="295">
        <v>2.4480753168805876E-2</v>
      </c>
      <c r="O408" s="295">
        <v>0.24741825000000001</v>
      </c>
      <c r="P408"/>
      <c r="Q408" s="212">
        <v>14.487017</v>
      </c>
      <c r="R408"/>
      <c r="S408" s="156">
        <v>2.8914664999999999E-2</v>
      </c>
      <c r="T408" s="156">
        <v>2.7361750000000001E-2</v>
      </c>
      <c r="U408" s="156">
        <v>1.2871072999999999E-3</v>
      </c>
      <c r="V408" s="156">
        <v>2.6580799000000001E-4</v>
      </c>
      <c r="W408"/>
      <c r="X408" s="155">
        <v>6.3280228999999997E-5</v>
      </c>
      <c r="Y408" s="158"/>
      <c r="Z408" s="273"/>
      <c r="AA408"/>
      <c r="AB408"/>
      <c r="AC408"/>
      <c r="AD408" s="159"/>
      <c r="AE408" s="269"/>
      <c r="AF408" s="48"/>
      <c r="AG408" s="48"/>
      <c r="AH408"/>
      <c r="AI408"/>
      <c r="AJ408"/>
    </row>
    <row r="409" spans="1:36" ht="13.8" customHeight="1">
      <c r="A409" t="s">
        <v>2377</v>
      </c>
      <c r="B409" s="188" t="s">
        <v>253</v>
      </c>
      <c r="C409" s="151" t="s">
        <v>3437</v>
      </c>
      <c r="D409" s="54" t="s">
        <v>1486</v>
      </c>
      <c r="E409" s="260" t="s">
        <v>2362</v>
      </c>
      <c r="F409" s="153" t="s">
        <v>3438</v>
      </c>
      <c r="G409" s="277">
        <v>1.5639603333333334</v>
      </c>
      <c r="H409" s="44">
        <f t="shared" si="86"/>
        <v>1.5639603333333334</v>
      </c>
      <c r="I409"/>
      <c r="J409" s="294">
        <v>0.2742030922172306</v>
      </c>
      <c r="K409" s="44">
        <f t="shared" si="82"/>
        <v>0.2742030922172306</v>
      </c>
      <c r="L409" s="295">
        <v>4.8791777353480005E-3</v>
      </c>
      <c r="M409" s="295">
        <v>1.01049693730767E-2</v>
      </c>
      <c r="N409" s="295">
        <v>2.4624895108805875E-2</v>
      </c>
      <c r="O409" s="295">
        <v>0.23459405</v>
      </c>
      <c r="P409"/>
      <c r="Q409" s="212">
        <v>14.573008</v>
      </c>
      <c r="R409"/>
      <c r="S409" s="156">
        <v>2.7539221999999999E-2</v>
      </c>
      <c r="T409" s="156">
        <v>2.6049237999999999E-2</v>
      </c>
      <c r="U409" s="156">
        <v>1.2226028E-3</v>
      </c>
      <c r="V409" s="156">
        <v>2.6738180000000002E-4</v>
      </c>
      <c r="W409"/>
      <c r="X409" s="155">
        <v>6.0999019999999998E-5</v>
      </c>
      <c r="Y409" s="158"/>
      <c r="Z409" s="273"/>
      <c r="AA409"/>
      <c r="AB409"/>
      <c r="AC409"/>
      <c r="AD409" s="159"/>
      <c r="AH409"/>
      <c r="AI409"/>
      <c r="AJ409"/>
    </row>
    <row r="410" spans="1:36" ht="13.8" customHeight="1">
      <c r="A410" t="s">
        <v>2378</v>
      </c>
      <c r="B410" s="188" t="s">
        <v>253</v>
      </c>
      <c r="C410" s="151" t="s">
        <v>3439</v>
      </c>
      <c r="D410" s="54" t="s">
        <v>1486</v>
      </c>
      <c r="E410" s="260" t="s">
        <v>2362</v>
      </c>
      <c r="F410" s="153" t="s">
        <v>3440</v>
      </c>
      <c r="G410" s="277">
        <v>1.6700029333333333</v>
      </c>
      <c r="H410" s="44">
        <f t="shared" si="86"/>
        <v>1.6700029333333333</v>
      </c>
      <c r="I410"/>
      <c r="J410" s="294">
        <v>0.29196988855723055</v>
      </c>
      <c r="K410" s="44">
        <f t="shared" si="82"/>
        <v>0.29196988855723055</v>
      </c>
      <c r="L410" s="295">
        <v>5.1094356053479999E-3</v>
      </c>
      <c r="M410" s="295">
        <v>1.0581983373076699E-2</v>
      </c>
      <c r="N410" s="295">
        <v>2.5778029578805876E-2</v>
      </c>
      <c r="O410" s="295">
        <v>0.25050043999999999</v>
      </c>
      <c r="P410"/>
      <c r="Q410" s="212">
        <v>15.260937999999999</v>
      </c>
      <c r="R410"/>
      <c r="S410" s="156">
        <v>2.9362262E-2</v>
      </c>
      <c r="T410" s="156">
        <v>2.7777581999999999E-2</v>
      </c>
      <c r="U410" s="156">
        <v>1.3047079999999999E-3</v>
      </c>
      <c r="V410" s="156">
        <v>2.7997231999999999E-4</v>
      </c>
      <c r="W410"/>
      <c r="X410" s="155">
        <v>6.4776642999999997E-5</v>
      </c>
      <c r="Y410" s="158"/>
      <c r="Z410" s="273"/>
      <c r="AA410"/>
      <c r="AB410"/>
      <c r="AC410"/>
      <c r="AD410" s="159"/>
      <c r="AH410"/>
      <c r="AI410"/>
      <c r="AJ410"/>
    </row>
    <row r="411" spans="1:36" ht="13.8" customHeight="1">
      <c r="A411" t="s">
        <v>2379</v>
      </c>
      <c r="B411" s="188" t="s">
        <v>253</v>
      </c>
      <c r="C411" s="151" t="s">
        <v>3441</v>
      </c>
      <c r="D411" s="54" t="s">
        <v>1486</v>
      </c>
      <c r="E411" s="260" t="s">
        <v>2362</v>
      </c>
      <c r="F411" s="153" t="s">
        <v>3442</v>
      </c>
      <c r="G411" s="277">
        <v>1.8410989333333336</v>
      </c>
      <c r="H411" s="44">
        <f t="shared" si="86"/>
        <v>1.8410989333333336</v>
      </c>
      <c r="I411"/>
      <c r="J411" s="294">
        <v>0.32182020315723059</v>
      </c>
      <c r="K411" s="44">
        <f t="shared" si="82"/>
        <v>0.32182020315723059</v>
      </c>
      <c r="L411" s="295">
        <v>5.6275158953480002E-3</v>
      </c>
      <c r="M411" s="295">
        <v>1.1655264873076701E-2</v>
      </c>
      <c r="N411" s="295">
        <v>2.8372582388805877E-2</v>
      </c>
      <c r="O411" s="295">
        <v>0.27616484000000002</v>
      </c>
      <c r="P411"/>
      <c r="Q411" s="212">
        <v>16.808782000000001</v>
      </c>
      <c r="R411"/>
      <c r="S411" s="156">
        <v>3.2368159000000001E-2</v>
      </c>
      <c r="T411" s="156">
        <v>3.0621519999999999E-2</v>
      </c>
      <c r="U411" s="156">
        <v>1.4383377000000001E-3</v>
      </c>
      <c r="V411" s="156">
        <v>3.0830099999999997E-4</v>
      </c>
      <c r="W411"/>
      <c r="X411" s="155">
        <v>7.1394217999999997E-5</v>
      </c>
      <c r="Y411" s="158"/>
      <c r="Z411" s="273"/>
      <c r="AA411"/>
      <c r="AB411"/>
      <c r="AC411"/>
      <c r="AD411" s="159"/>
      <c r="AH411"/>
      <c r="AI411"/>
      <c r="AJ411"/>
    </row>
    <row r="412" spans="1:36" ht="13.8" customHeight="1">
      <c r="A412" t="s">
        <v>2380</v>
      </c>
      <c r="B412" s="188" t="s">
        <v>253</v>
      </c>
      <c r="C412" s="151" t="s">
        <v>3443</v>
      </c>
      <c r="D412" s="54" t="s">
        <v>1486</v>
      </c>
      <c r="E412" s="260" t="s">
        <v>2362</v>
      </c>
      <c r="F412" s="153" t="s">
        <v>3444</v>
      </c>
      <c r="G412" s="277">
        <v>2.3608708000000003</v>
      </c>
      <c r="H412" s="44">
        <f t="shared" si="86"/>
        <v>2.3608708000000003</v>
      </c>
      <c r="I412"/>
      <c r="J412" s="294">
        <v>0.41164607524723057</v>
      </c>
      <c r="K412" s="44">
        <f t="shared" si="82"/>
        <v>0.41164607524723057</v>
      </c>
      <c r="L412" s="295">
        <v>7.0954100453480004E-3</v>
      </c>
      <c r="M412" s="295">
        <v>1.4696229173076699E-2</v>
      </c>
      <c r="N412" s="295">
        <v>3.572381602880588E-2</v>
      </c>
      <c r="O412" s="295">
        <v>0.35413062000000001</v>
      </c>
      <c r="P412"/>
      <c r="Q412" s="212">
        <v>21.19434</v>
      </c>
      <c r="R412"/>
      <c r="S412" s="156">
        <v>4.1453134000000003E-2</v>
      </c>
      <c r="T412" s="156">
        <v>3.9221113000000002E-2</v>
      </c>
      <c r="U412" s="156">
        <v>1.8434552E-3</v>
      </c>
      <c r="V412" s="156">
        <v>3.8856558999999998E-4</v>
      </c>
      <c r="W412"/>
      <c r="X412" s="155">
        <v>9.1119903999999999E-5</v>
      </c>
      <c r="Y412" s="158"/>
      <c r="Z412" s="273"/>
      <c r="AA412"/>
      <c r="AB412"/>
      <c r="AD412" s="53"/>
      <c r="AH412"/>
      <c r="AI412"/>
      <c r="AJ412"/>
    </row>
    <row r="413" spans="1:36" ht="13.8" customHeight="1">
      <c r="A413" t="s">
        <v>2381</v>
      </c>
      <c r="B413" s="188" t="s">
        <v>253</v>
      </c>
      <c r="C413" s="151" t="s">
        <v>3445</v>
      </c>
      <c r="D413" s="54" t="s">
        <v>1486</v>
      </c>
      <c r="E413" s="260" t="s">
        <v>2362</v>
      </c>
      <c r="F413" s="153" t="s">
        <v>3446</v>
      </c>
      <c r="G413" s="277">
        <v>2.0768068</v>
      </c>
      <c r="H413" s="44">
        <f t="shared" si="86"/>
        <v>2.0768068</v>
      </c>
      <c r="I413"/>
      <c r="J413" s="294">
        <v>0.36624586517723057</v>
      </c>
      <c r="K413" s="44">
        <f t="shared" si="82"/>
        <v>0.36624586517723057</v>
      </c>
      <c r="L413" s="295">
        <v>6.7500231853480008E-3</v>
      </c>
      <c r="M413" s="295">
        <v>1.3980708173076698E-2</v>
      </c>
      <c r="N413" s="295">
        <v>3.3994113818805877E-2</v>
      </c>
      <c r="O413" s="295">
        <v>0.31152101999999998</v>
      </c>
      <c r="P413"/>
      <c r="Q413" s="212">
        <v>20.162444000000001</v>
      </c>
      <c r="R413"/>
      <c r="S413" s="156">
        <v>3.6689052E-2</v>
      </c>
      <c r="T413" s="156">
        <v>3.4693716999999999E-2</v>
      </c>
      <c r="U413" s="156">
        <v>1.6256548000000001E-3</v>
      </c>
      <c r="V413" s="156">
        <v>3.6967981E-4</v>
      </c>
      <c r="W413"/>
      <c r="X413" s="155">
        <v>8.1968137000000007E-5</v>
      </c>
      <c r="Y413" s="158"/>
      <c r="Z413" s="273"/>
      <c r="AA413"/>
      <c r="AB413"/>
      <c r="AC413"/>
      <c r="AD413" s="53"/>
      <c r="AH413"/>
      <c r="AI413"/>
      <c r="AJ413"/>
    </row>
    <row r="414" spans="1:36" ht="13.8" customHeight="1">
      <c r="A414" t="s">
        <v>2382</v>
      </c>
      <c r="B414" s="188" t="s">
        <v>253</v>
      </c>
      <c r="C414" s="151" t="s">
        <v>3447</v>
      </c>
      <c r="D414" s="54" t="s">
        <v>1486</v>
      </c>
      <c r="E414" s="260" t="s">
        <v>2362</v>
      </c>
      <c r="F414" s="153" t="s">
        <v>3448</v>
      </c>
      <c r="G414" s="277">
        <v>2.4254827333333333</v>
      </c>
      <c r="H414" s="44">
        <f t="shared" si="86"/>
        <v>2.4254827333333333</v>
      </c>
      <c r="I414"/>
      <c r="J414" s="294">
        <v>0.42622143254723055</v>
      </c>
      <c r="K414" s="44">
        <f t="shared" si="82"/>
        <v>0.42622143254723055</v>
      </c>
      <c r="L414" s="295">
        <v>7.6998370353480007E-3</v>
      </c>
      <c r="M414" s="295">
        <v>1.5948390873076701E-2</v>
      </c>
      <c r="N414" s="295">
        <v>3.8750794638805881E-2</v>
      </c>
      <c r="O414" s="295">
        <v>0.36382240999999998</v>
      </c>
      <c r="P414"/>
      <c r="Q414" s="212">
        <v>23.000157000000002</v>
      </c>
      <c r="R414"/>
      <c r="S414" s="156">
        <v>4.2768130000000001E-2</v>
      </c>
      <c r="T414" s="156">
        <v>4.0449370999999998E-2</v>
      </c>
      <c r="U414" s="156">
        <v>1.8971425000000001E-3</v>
      </c>
      <c r="V414" s="156">
        <v>4.2161572000000002E-4</v>
      </c>
      <c r="W414"/>
      <c r="X414" s="155">
        <v>9.5076249000000004E-5</v>
      </c>
      <c r="Y414" s="158"/>
      <c r="Z414" s="267"/>
      <c r="AA414"/>
      <c r="AB414"/>
      <c r="AC414"/>
      <c r="AD414" s="53"/>
      <c r="AH414"/>
      <c r="AI414"/>
      <c r="AJ414"/>
    </row>
    <row r="415" spans="1:36" ht="13.8" customHeight="1">
      <c r="A415" t="s">
        <v>2383</v>
      </c>
      <c r="B415" s="188" t="s">
        <v>253</v>
      </c>
      <c r="C415" s="151" t="s">
        <v>3449</v>
      </c>
      <c r="D415" s="54" t="s">
        <v>1486</v>
      </c>
      <c r="E415" s="260" t="s">
        <v>2362</v>
      </c>
      <c r="F415" s="153" t="s">
        <v>3450</v>
      </c>
      <c r="G415" s="277">
        <v>2.6376746666666668</v>
      </c>
      <c r="H415" s="44">
        <f t="shared" si="86"/>
        <v>2.6376746666666668</v>
      </c>
      <c r="I415"/>
      <c r="J415" s="294">
        <v>0.46642205184723057</v>
      </c>
      <c r="K415" s="44">
        <f t="shared" si="82"/>
        <v>0.46642205184723057</v>
      </c>
      <c r="L415" s="295">
        <v>8.7359976353479987E-3</v>
      </c>
      <c r="M415" s="295">
        <v>1.8094953973076703E-2</v>
      </c>
      <c r="N415" s="295">
        <v>4.3939900238805882E-2</v>
      </c>
      <c r="O415" s="295">
        <v>0.39565119999999998</v>
      </c>
      <c r="P415"/>
      <c r="Q415" s="212">
        <v>26.095845000000001</v>
      </c>
      <c r="R415"/>
      <c r="S415" s="156">
        <v>4.6669219999999997E-2</v>
      </c>
      <c r="T415" s="156">
        <v>4.4124973999999997E-2</v>
      </c>
      <c r="U415" s="156">
        <v>2.0659735999999998E-3</v>
      </c>
      <c r="V415" s="156">
        <v>4.7827307000000002E-4</v>
      </c>
      <c r="W415"/>
      <c r="X415" s="155">
        <v>1.0468665E-4</v>
      </c>
      <c r="Y415" s="158"/>
      <c r="Z415" s="267"/>
      <c r="AA415"/>
      <c r="AB415"/>
      <c r="AC415"/>
      <c r="AD415" s="53"/>
      <c r="AH415"/>
      <c r="AI415"/>
      <c r="AJ415"/>
    </row>
    <row r="416" spans="1:36" ht="13.8" customHeight="1">
      <c r="A416" t="s">
        <v>2384</v>
      </c>
      <c r="B416" s="188" t="s">
        <v>253</v>
      </c>
      <c r="C416" s="151" t="s">
        <v>3451</v>
      </c>
      <c r="D416" s="54" t="s">
        <v>1486</v>
      </c>
      <c r="E416" s="260" t="s">
        <v>2362</v>
      </c>
      <c r="F416" s="153" t="s">
        <v>3452</v>
      </c>
      <c r="G416" s="277">
        <v>2.7743719333333337</v>
      </c>
      <c r="H416" s="44">
        <f t="shared" si="86"/>
        <v>2.7743719333333337</v>
      </c>
      <c r="I416"/>
      <c r="J416" s="294">
        <v>0.49553102194723064</v>
      </c>
      <c r="K416" s="44">
        <f t="shared" si="82"/>
        <v>0.49553102194723064</v>
      </c>
      <c r="L416" s="295">
        <v>9.8009403353479987E-3</v>
      </c>
      <c r="M416" s="295">
        <v>2.0301143773076701E-2</v>
      </c>
      <c r="N416" s="295">
        <v>4.9273147838805882E-2</v>
      </c>
      <c r="O416" s="295">
        <v>0.41615579000000003</v>
      </c>
      <c r="P416"/>
      <c r="Q416" s="212">
        <v>29.277524</v>
      </c>
      <c r="R416"/>
      <c r="S416" s="156">
        <v>4.9357230000000002E-2</v>
      </c>
      <c r="T416" s="156">
        <v>4.6642853999999997E-2</v>
      </c>
      <c r="U416" s="156">
        <v>2.1778716999999999E-3</v>
      </c>
      <c r="V416" s="156">
        <v>5.3650423999999995E-4</v>
      </c>
      <c r="W416"/>
      <c r="X416" s="155">
        <v>1.1229467E-4</v>
      </c>
      <c r="Y416" s="158"/>
      <c r="Z416" s="269"/>
      <c r="AA416"/>
      <c r="AB416"/>
      <c r="AC416"/>
      <c r="AD416" s="53"/>
      <c r="AH416"/>
      <c r="AI416"/>
      <c r="AJ416"/>
    </row>
    <row r="417" spans="1:36" ht="13.8" customHeight="1">
      <c r="A417" t="s">
        <v>2385</v>
      </c>
      <c r="B417" s="188" t="s">
        <v>253</v>
      </c>
      <c r="C417" s="151" t="s">
        <v>3453</v>
      </c>
      <c r="D417" s="54" t="s">
        <v>1486</v>
      </c>
      <c r="E417" s="260" t="s">
        <v>2362</v>
      </c>
      <c r="F417" s="153" t="s">
        <v>3454</v>
      </c>
      <c r="G417" s="277">
        <v>2.8494252666666671</v>
      </c>
      <c r="H417" s="44">
        <f t="shared" si="86"/>
        <v>2.8494252666666671</v>
      </c>
      <c r="I417"/>
      <c r="J417" s="294">
        <v>0.50911453044723065</v>
      </c>
      <c r="K417" s="44">
        <f t="shared" si="82"/>
        <v>0.50911453044723065</v>
      </c>
      <c r="L417" s="295">
        <v>1.0088762835347998E-2</v>
      </c>
      <c r="M417" s="295">
        <v>2.0897411473076704E-2</v>
      </c>
      <c r="N417" s="295">
        <v>5.0714566138805879E-2</v>
      </c>
      <c r="O417" s="295">
        <v>0.42741379000000002</v>
      </c>
      <c r="P417"/>
      <c r="Q417" s="212">
        <v>30.137436999999998</v>
      </c>
      <c r="R417"/>
      <c r="S417" s="156">
        <v>5.0702448999999997E-2</v>
      </c>
      <c r="T417" s="156">
        <v>4.7913239000000003E-2</v>
      </c>
      <c r="U417" s="156">
        <v>2.2369676000000001E-3</v>
      </c>
      <c r="V417" s="156">
        <v>5.5224240000000002E-4</v>
      </c>
      <c r="W417"/>
      <c r="X417" s="155">
        <v>1.1541345000000001E-4</v>
      </c>
      <c r="Y417" s="158"/>
      <c r="Z417" s="269"/>
      <c r="AA417"/>
      <c r="AB417"/>
      <c r="AC417"/>
      <c r="AD417" s="53"/>
      <c r="AH417"/>
      <c r="AI417"/>
      <c r="AJ417"/>
    </row>
    <row r="418" spans="1:36" ht="13.8" customHeight="1">
      <c r="A418" t="s">
        <v>2386</v>
      </c>
      <c r="B418" s="188" t="s">
        <v>253</v>
      </c>
      <c r="C418" s="151" t="s">
        <v>3455</v>
      </c>
      <c r="D418" s="54" t="s">
        <v>1486</v>
      </c>
      <c r="E418" s="260" t="s">
        <v>2362</v>
      </c>
      <c r="F418" s="153" t="s">
        <v>3456</v>
      </c>
      <c r="G418" s="277">
        <v>3.4193813999999998</v>
      </c>
      <c r="H418" s="44">
        <f t="shared" si="86"/>
        <v>3.4193813999999998</v>
      </c>
      <c r="I418"/>
      <c r="J418" s="294">
        <v>0.62686533346029516</v>
      </c>
      <c r="K418" s="44">
        <f t="shared" si="82"/>
        <v>0.62686533346029516</v>
      </c>
      <c r="L418" s="295">
        <v>1.39115218279E-2</v>
      </c>
      <c r="M418" s="295">
        <v>2.8794951609012999E-2</v>
      </c>
      <c r="N418" s="295">
        <v>7.1251650023382268E-2</v>
      </c>
      <c r="O418" s="295">
        <v>0.51290720999999995</v>
      </c>
      <c r="P418"/>
      <c r="Q418" s="212">
        <v>41.527130999999997</v>
      </c>
      <c r="R418"/>
      <c r="S418" s="156">
        <v>6.1635942999999999E-2</v>
      </c>
      <c r="T418" s="156">
        <v>5.8171826000000003E-2</v>
      </c>
      <c r="U418" s="156">
        <v>2.6985344E-3</v>
      </c>
      <c r="V418" s="156">
        <v>7.6558251000000003E-4</v>
      </c>
      <c r="W418"/>
      <c r="X418" s="155">
        <v>1.4491379E-4</v>
      </c>
      <c r="Y418" s="158"/>
      <c r="Z418" s="269"/>
      <c r="AA418"/>
      <c r="AB418"/>
      <c r="AC418"/>
      <c r="AD418" s="53"/>
      <c r="AH418"/>
      <c r="AI418"/>
      <c r="AJ418"/>
    </row>
    <row r="419" spans="1:36" ht="13.8" customHeight="1">
      <c r="A419" t="s">
        <v>2387</v>
      </c>
      <c r="B419" s="188" t="s">
        <v>253</v>
      </c>
      <c r="C419" s="151" t="s">
        <v>3457</v>
      </c>
      <c r="D419" s="54" t="s">
        <v>1486</v>
      </c>
      <c r="E419" s="260" t="s">
        <v>2362</v>
      </c>
      <c r="F419" s="153" t="s">
        <v>3458</v>
      </c>
      <c r="G419" s="277">
        <v>3.5777789333333332</v>
      </c>
      <c r="H419" s="44">
        <f t="shared" si="86"/>
        <v>3.5777789333333332</v>
      </c>
      <c r="I419"/>
      <c r="J419" s="294">
        <v>0.65884978446225495</v>
      </c>
      <c r="K419" s="44">
        <f t="shared" si="82"/>
        <v>0.65884978446225495</v>
      </c>
      <c r="L419" s="295">
        <v>1.492306114883E-2</v>
      </c>
      <c r="M419" s="295">
        <v>3.0889678795930003E-2</v>
      </c>
      <c r="N419" s="295">
        <v>7.637020451749503E-2</v>
      </c>
      <c r="O419" s="295">
        <v>0.53666683999999998</v>
      </c>
      <c r="P419"/>
      <c r="Q419" s="212">
        <v>44.548070000000003</v>
      </c>
      <c r="R419"/>
      <c r="S419" s="156">
        <v>6.4652693999999997E-2</v>
      </c>
      <c r="T419" s="156">
        <v>6.1005200000000002E-2</v>
      </c>
      <c r="U419" s="156">
        <v>2.8264369000000002E-3</v>
      </c>
      <c r="V419" s="156">
        <v>8.2105687999999997E-4</v>
      </c>
      <c r="W419"/>
      <c r="X419" s="155">
        <v>1.5293574000000001E-4</v>
      </c>
      <c r="Y419" s="158"/>
      <c r="Z419" s="269"/>
      <c r="AA419"/>
      <c r="AB419"/>
      <c r="AC419"/>
      <c r="AD419" s="53"/>
      <c r="AH419"/>
      <c r="AI419"/>
      <c r="AJ419"/>
    </row>
    <row r="420" spans="1:36" ht="13.8" customHeight="1">
      <c r="A420" t="s">
        <v>1487</v>
      </c>
      <c r="B420" s="188" t="s">
        <v>253</v>
      </c>
      <c r="C420" s="151" t="str">
        <f t="shared" ref="C420:C427" si="87">MID(A420,1,12)</f>
        <v>A.050.06.301</v>
      </c>
      <c r="D420" s="54" t="s">
        <v>1486</v>
      </c>
      <c r="E420" s="150" t="s">
        <v>351</v>
      </c>
      <c r="F420" s="153" t="str">
        <f t="shared" ref="F420:F427" si="88">MID(A420, 21,85)</f>
        <v>PCB = Printed Circuit Board (empty)</v>
      </c>
      <c r="G420" s="277">
        <v>11.008888000000001</v>
      </c>
      <c r="H420" s="44">
        <f t="shared" si="86"/>
        <v>11.008888000000001</v>
      </c>
      <c r="I420"/>
      <c r="J420" s="294">
        <v>6.9506819609839852</v>
      </c>
      <c r="K420" s="44">
        <f t="shared" si="82"/>
        <v>6.9506819609839852</v>
      </c>
      <c r="L420" s="295">
        <v>0.21213008159999999</v>
      </c>
      <c r="M420" s="295">
        <v>0.9451395333799999</v>
      </c>
      <c r="N420" s="295">
        <v>4.1420791460039856</v>
      </c>
      <c r="O420" s="295">
        <v>1.6513332000000001</v>
      </c>
      <c r="P420"/>
      <c r="Q420" s="212">
        <v>182.51938999999999</v>
      </c>
      <c r="R420"/>
      <c r="S420" s="156">
        <v>0.32836992999999998</v>
      </c>
      <c r="T420" s="156">
        <v>0.30729401000000001</v>
      </c>
      <c r="U420" s="156">
        <v>1.2201798999999999E-2</v>
      </c>
      <c r="V420" s="156">
        <v>8.8741225999999993E-3</v>
      </c>
      <c r="W420"/>
      <c r="X420" s="155">
        <v>4.9412253999999997E-3</v>
      </c>
      <c r="Y420" s="158"/>
      <c r="Z420" s="272"/>
      <c r="AA420"/>
      <c r="AB420"/>
      <c r="AC420"/>
      <c r="AD420" s="53"/>
      <c r="AH420"/>
      <c r="AI420"/>
      <c r="AJ420"/>
    </row>
    <row r="421" spans="1:36" ht="13.8" customHeight="1">
      <c r="A421" t="s">
        <v>1649</v>
      </c>
      <c r="B421" s="188" t="s">
        <v>253</v>
      </c>
      <c r="C421" s="151" t="str">
        <f t="shared" si="87"/>
        <v>A.050.06.302</v>
      </c>
      <c r="D421" s="54" t="s">
        <v>1486</v>
      </c>
      <c r="E421" s="150" t="s">
        <v>352</v>
      </c>
      <c r="F421" s="153" t="str">
        <f t="shared" si="88"/>
        <v>PCB of laptop (including componenets - excluding ICs)</v>
      </c>
      <c r="G421" s="277">
        <v>30.939746666666668</v>
      </c>
      <c r="H421" s="44">
        <f t="shared" si="86"/>
        <v>30.939746666666668</v>
      </c>
      <c r="I421"/>
      <c r="J421" s="294">
        <v>32.960426137451066</v>
      </c>
      <c r="K421" s="44">
        <f t="shared" si="82"/>
        <v>32.960426137451066</v>
      </c>
      <c r="L421" s="295">
        <v>0.609264107</v>
      </c>
      <c r="M421" s="295">
        <v>6.8923658645455008</v>
      </c>
      <c r="N421" s="295">
        <v>20.817834165905563</v>
      </c>
      <c r="O421" s="295">
        <v>4.640962</v>
      </c>
      <c r="P421"/>
      <c r="Q421" s="212">
        <v>150.76007000000001</v>
      </c>
      <c r="R421"/>
      <c r="S421" s="156">
        <v>2.3320042000000001</v>
      </c>
      <c r="T421" s="156">
        <v>2.2530367999999998</v>
      </c>
      <c r="U421" s="156">
        <v>6.7933707999999995E-2</v>
      </c>
      <c r="V421" s="156">
        <v>1.103371E-2</v>
      </c>
      <c r="W421"/>
      <c r="X421" s="155">
        <v>3.6662405000000002E-2</v>
      </c>
      <c r="Y421" s="158"/>
      <c r="Z421" s="269"/>
      <c r="AA421"/>
      <c r="AB421"/>
      <c r="AC421"/>
      <c r="AD421" s="53"/>
      <c r="AE421" s="269"/>
      <c r="AF421" s="49"/>
      <c r="AH421"/>
      <c r="AI421"/>
      <c r="AJ421"/>
    </row>
    <row r="422" spans="1:36" ht="13.8" customHeight="1">
      <c r="A422" t="s">
        <v>1650</v>
      </c>
      <c r="B422" s="188" t="s">
        <v>253</v>
      </c>
      <c r="C422" s="151" t="str">
        <f t="shared" si="87"/>
        <v>A.050.06.303</v>
      </c>
      <c r="D422" s="54" t="s">
        <v>1486</v>
      </c>
      <c r="E422" s="150" t="s">
        <v>352</v>
      </c>
      <c r="F422" s="153" t="str">
        <f t="shared" si="88"/>
        <v>PCB of mobile phone (including componenets - excluding ICs)</v>
      </c>
      <c r="G422" s="277">
        <v>64.982990666666666</v>
      </c>
      <c r="H422" s="44">
        <f t="shared" si="86"/>
        <v>64.982990666666666</v>
      </c>
      <c r="I422"/>
      <c r="J422" s="294">
        <v>65.553108749620222</v>
      </c>
      <c r="K422" s="44">
        <f t="shared" si="82"/>
        <v>65.553108749620222</v>
      </c>
      <c r="L422" s="295">
        <v>1.252479237</v>
      </c>
      <c r="M422" s="295">
        <v>14.010932387207001</v>
      </c>
      <c r="N422" s="295">
        <v>40.542248525413214</v>
      </c>
      <c r="O422" s="295">
        <v>9.7474486000000002</v>
      </c>
      <c r="P422"/>
      <c r="Q422" s="212">
        <v>239.38433000000001</v>
      </c>
      <c r="R422"/>
      <c r="S422" s="156">
        <v>4.6410428000000001</v>
      </c>
      <c r="T422" s="156">
        <v>4.4811179000000001</v>
      </c>
      <c r="U422" s="156">
        <v>0.1419628</v>
      </c>
      <c r="V422" s="156">
        <v>1.7962114000000001E-2</v>
      </c>
      <c r="W422"/>
      <c r="X422" s="155">
        <v>8.5781046999999999E-2</v>
      </c>
      <c r="Y422" s="110"/>
      <c r="Z422"/>
      <c r="AA422"/>
      <c r="AB422"/>
      <c r="AC422"/>
      <c r="AD422" s="53"/>
      <c r="AE422" s="269"/>
      <c r="AF422" s="49"/>
      <c r="AH422"/>
      <c r="AI422"/>
      <c r="AJ422"/>
    </row>
    <row r="423" spans="1:36" ht="13.8" customHeight="1">
      <c r="A423" t="s">
        <v>1651</v>
      </c>
      <c r="B423" s="188" t="s">
        <v>253</v>
      </c>
      <c r="C423" s="151" t="str">
        <f t="shared" si="87"/>
        <v>A.050.06.304</v>
      </c>
      <c r="D423" s="54" t="s">
        <v>1486</v>
      </c>
      <c r="E423" s="150" t="s">
        <v>352</v>
      </c>
      <c r="F423" s="153" t="str">
        <f t="shared" si="88"/>
        <v>PCB of refrigerator (including componenets - excluding ICs)</v>
      </c>
      <c r="G423" s="277">
        <v>5.6017159333333337</v>
      </c>
      <c r="H423" s="44">
        <f t="shared" si="86"/>
        <v>5.6017159333333337</v>
      </c>
      <c r="I423"/>
      <c r="J423" s="294">
        <v>5.8611140637814154</v>
      </c>
      <c r="K423" s="44">
        <f t="shared" si="82"/>
        <v>5.8611140637814154</v>
      </c>
      <c r="L423" s="295">
        <v>0.1195317845</v>
      </c>
      <c r="M423" s="295">
        <v>0.70571585219949995</v>
      </c>
      <c r="N423" s="295">
        <v>4.1956090370819155</v>
      </c>
      <c r="O423" s="295">
        <v>0.84025738999999999</v>
      </c>
      <c r="P423"/>
      <c r="Q423" s="212">
        <v>55.769154999999998</v>
      </c>
      <c r="R423"/>
      <c r="S423" s="156">
        <v>0.25103334999999999</v>
      </c>
      <c r="T423" s="156">
        <v>0.23909085999999999</v>
      </c>
      <c r="U423" s="156">
        <v>8.4471874999999998E-3</v>
      </c>
      <c r="V423" s="156">
        <v>3.4952973000000002E-3</v>
      </c>
      <c r="W423"/>
      <c r="X423" s="155">
        <v>5.4049759999999997E-3</v>
      </c>
      <c r="Y423" s="110"/>
      <c r="Z423"/>
      <c r="AA423"/>
      <c r="AB423"/>
      <c r="AC423"/>
      <c r="AD423" s="53"/>
      <c r="AE423" s="269"/>
      <c r="AF423" s="49"/>
      <c r="AH423"/>
      <c r="AI423"/>
      <c r="AJ423"/>
    </row>
    <row r="424" spans="1:36" ht="13.8" customHeight="1">
      <c r="A424" t="s">
        <v>1652</v>
      </c>
      <c r="B424" s="188" t="s">
        <v>253</v>
      </c>
      <c r="C424" s="151" t="str">
        <f t="shared" si="87"/>
        <v>A.050.06.305</v>
      </c>
      <c r="D424" s="54" t="s">
        <v>1486</v>
      </c>
      <c r="E424" s="150" t="s">
        <v>352</v>
      </c>
      <c r="F424" s="153" t="str">
        <f t="shared" si="88"/>
        <v>PCB of washing machine (including componenets - excluding ICs)</v>
      </c>
      <c r="G424" s="277">
        <v>4.1033420000000005</v>
      </c>
      <c r="H424" s="44">
        <f t="shared" si="86"/>
        <v>4.1033420000000005</v>
      </c>
      <c r="I424"/>
      <c r="J424" s="294">
        <v>3.0511795222313856</v>
      </c>
      <c r="K424" s="44">
        <f t="shared" si="82"/>
        <v>3.0511795222313856</v>
      </c>
      <c r="L424" s="295">
        <v>8.1580028799999996E-2</v>
      </c>
      <c r="M424" s="295">
        <v>0.4160994491103</v>
      </c>
      <c r="N424" s="295">
        <v>1.9379987443210855</v>
      </c>
      <c r="O424" s="295">
        <v>0.61550130000000003</v>
      </c>
      <c r="P424"/>
      <c r="Q424" s="212">
        <v>56.430886000000001</v>
      </c>
      <c r="R424"/>
      <c r="S424" s="156">
        <v>0.14668571</v>
      </c>
      <c r="T424" s="156">
        <v>0.13855387</v>
      </c>
      <c r="U424" s="156">
        <v>5.2113426000000001E-3</v>
      </c>
      <c r="V424" s="156">
        <v>2.9205016E-3</v>
      </c>
      <c r="W424"/>
      <c r="X424" s="155">
        <v>2.5909992000000001E-3</v>
      </c>
      <c r="Y424" s="110"/>
      <c r="Z424"/>
      <c r="AA424"/>
      <c r="AB424"/>
      <c r="AC424"/>
      <c r="AD424" s="53"/>
      <c r="AE424" s="269"/>
      <c r="AF424" s="49"/>
      <c r="AH424"/>
      <c r="AI424"/>
      <c r="AJ424"/>
    </row>
    <row r="425" spans="1:36" ht="13.8" customHeight="1">
      <c r="A425" t="s">
        <v>1488</v>
      </c>
      <c r="B425" s="188" t="s">
        <v>253</v>
      </c>
      <c r="C425" s="151" t="str">
        <f t="shared" si="87"/>
        <v>A.050.06.401</v>
      </c>
      <c r="D425" s="54" t="s">
        <v>1486</v>
      </c>
      <c r="E425" s="150" t="s">
        <v>352</v>
      </c>
      <c r="F425" s="153" t="str">
        <f t="shared" si="88"/>
        <v>PCB of average laptop (including ICs)</v>
      </c>
      <c r="G425" s="277">
        <v>43.600585333333335</v>
      </c>
      <c r="H425" s="44">
        <f t="shared" si="86"/>
        <v>43.600585333333335</v>
      </c>
      <c r="I425"/>
      <c r="J425" s="294">
        <v>35.199252426491469</v>
      </c>
      <c r="K425" s="44">
        <f t="shared" si="82"/>
        <v>35.199252426491469</v>
      </c>
      <c r="L425" s="295">
        <v>0.65119689800000002</v>
      </c>
      <c r="M425" s="295">
        <v>6.9792216425858999</v>
      </c>
      <c r="N425" s="295">
        <v>21.028746085905571</v>
      </c>
      <c r="O425" s="295">
        <v>6.5400878000000002</v>
      </c>
      <c r="P425"/>
      <c r="Q425" s="212">
        <v>276.02012999999999</v>
      </c>
      <c r="R425"/>
      <c r="S425" s="156">
        <v>2.5560163999999999</v>
      </c>
      <c r="T425" s="156">
        <v>2.4648365999999999</v>
      </c>
      <c r="U425" s="156">
        <v>7.7850380999999996E-2</v>
      </c>
      <c r="V425" s="156">
        <v>1.332942E-2</v>
      </c>
      <c r="W425"/>
      <c r="X425" s="155">
        <v>3.7164901E-2</v>
      </c>
      <c r="Y425" s="110"/>
      <c r="Z425"/>
      <c r="AA425"/>
      <c r="AB425"/>
      <c r="AC425"/>
      <c r="AD425" s="53"/>
      <c r="AE425" s="269"/>
      <c r="AF425" s="49"/>
      <c r="AH425"/>
      <c r="AI425"/>
      <c r="AJ425"/>
    </row>
    <row r="426" spans="1:36" ht="13.8" customHeight="1">
      <c r="A426" t="s">
        <v>1653</v>
      </c>
      <c r="B426" s="188" t="s">
        <v>253</v>
      </c>
      <c r="C426" s="151" t="str">
        <f t="shared" si="87"/>
        <v>A.050.06.501</v>
      </c>
      <c r="D426" s="54" t="s">
        <v>1486</v>
      </c>
      <c r="E426" s="150" t="s">
        <v>1228</v>
      </c>
      <c r="F426" s="153" t="str">
        <f t="shared" si="88"/>
        <v>One day 1.5 GB internet traffic for one user = user.day</v>
      </c>
      <c r="G426" s="277">
        <v>0.15543392666666667</v>
      </c>
      <c r="H426" s="44">
        <f t="shared" si="86"/>
        <v>0.15543392666666667</v>
      </c>
      <c r="I426"/>
      <c r="J426" s="294">
        <v>3.133809219E-2</v>
      </c>
      <c r="K426" s="44">
        <f t="shared" si="82"/>
        <v>3.133809219E-2</v>
      </c>
      <c r="L426" s="295">
        <v>9.9298719999999993E-4</v>
      </c>
      <c r="M426" s="295">
        <v>2.0571228599999998E-3</v>
      </c>
      <c r="N426" s="295">
        <v>4.9728931300000003E-3</v>
      </c>
      <c r="O426" s="295">
        <v>2.3315089000000001E-2</v>
      </c>
      <c r="P426"/>
      <c r="Q426" s="212">
        <v>2.9667005999999998</v>
      </c>
      <c r="R426"/>
      <c r="S426" s="156">
        <v>2.9605616999999998E-3</v>
      </c>
      <c r="T426" s="156">
        <v>2.7807482000000001E-3</v>
      </c>
      <c r="U426" s="156">
        <v>1.2551684999999999E-4</v>
      </c>
      <c r="V426" s="156">
        <v>5.4296633000000001E-5</v>
      </c>
      <c r="W426"/>
      <c r="X426" s="155">
        <v>7.8739261000000004E-6</v>
      </c>
      <c r="Y426" s="110"/>
      <c r="Z426"/>
      <c r="AA426"/>
      <c r="AB426"/>
      <c r="AC426"/>
      <c r="AD426" s="53"/>
      <c r="AE426" s="269"/>
      <c r="AF426" s="49"/>
      <c r="AH426"/>
      <c r="AI426"/>
      <c r="AJ426"/>
    </row>
    <row r="427" spans="1:36" ht="13.8" customHeight="1">
      <c r="A427" t="s">
        <v>1489</v>
      </c>
      <c r="B427" s="188" t="s">
        <v>253</v>
      </c>
      <c r="C427" s="151" t="str">
        <f t="shared" si="87"/>
        <v>A.050.06.502</v>
      </c>
      <c r="D427" s="54" t="s">
        <v>1486</v>
      </c>
      <c r="E427" s="150" t="s">
        <v>1228</v>
      </c>
      <c r="F427" s="153" t="str">
        <f t="shared" si="88"/>
        <v>One year 1 GB datastorage in datacentres = GB.year</v>
      </c>
      <c r="G427" s="277">
        <v>3.1537318000000001</v>
      </c>
      <c r="H427" s="44">
        <f t="shared" si="86"/>
        <v>3.1537318000000001</v>
      </c>
      <c r="I427"/>
      <c r="J427" s="294">
        <v>0.63584534199999998</v>
      </c>
      <c r="K427" s="44">
        <f t="shared" si="82"/>
        <v>0.63584534199999998</v>
      </c>
      <c r="L427" s="295">
        <v>2.01475661E-2</v>
      </c>
      <c r="M427" s="295">
        <v>4.1738725000000004E-2</v>
      </c>
      <c r="N427" s="295">
        <v>0.1008992809</v>
      </c>
      <c r="O427" s="295">
        <v>0.47305976999999999</v>
      </c>
      <c r="P427"/>
      <c r="Q427" s="212">
        <v>60.193925</v>
      </c>
      <c r="R427"/>
      <c r="S427" s="156">
        <v>6.0069366999999999E-2</v>
      </c>
      <c r="T427" s="156">
        <v>5.6420977999999997E-2</v>
      </c>
      <c r="U427" s="156">
        <v>2.5467186000000001E-3</v>
      </c>
      <c r="V427" s="156">
        <v>1.1016708E-3</v>
      </c>
      <c r="W427"/>
      <c r="X427" s="155">
        <v>1.5976082E-4</v>
      </c>
      <c r="Y427" s="110"/>
      <c r="Z427"/>
      <c r="AA427"/>
      <c r="AB427"/>
      <c r="AC427"/>
      <c r="AD427" s="53"/>
      <c r="AE427" s="269"/>
      <c r="AF427" s="49"/>
      <c r="AH427"/>
      <c r="AI427"/>
      <c r="AJ427"/>
    </row>
    <row r="428" spans="1:36" ht="13.8" customHeight="1">
      <c r="B428" s="188"/>
      <c r="C428" s="151"/>
      <c r="D428" s="51" t="s">
        <v>1230</v>
      </c>
      <c r="E428" s="150"/>
      <c r="F428"/>
      <c r="H428" s="44"/>
      <c r="I428"/>
      <c r="J428" s="44"/>
      <c r="K428" s="44"/>
      <c r="L428" s="44"/>
      <c r="P428"/>
      <c r="Q428" s="212"/>
      <c r="R428"/>
      <c r="S428"/>
      <c r="T428"/>
      <c r="U428"/>
      <c r="V428"/>
      <c r="W428"/>
      <c r="X428"/>
      <c r="Y428"/>
      <c r="Z428"/>
      <c r="AA428"/>
      <c r="AB428"/>
      <c r="AC428"/>
      <c r="AD428" s="53"/>
      <c r="AE428" s="269"/>
      <c r="AF428" s="49"/>
      <c r="AH428"/>
      <c r="AI428"/>
      <c r="AJ428"/>
    </row>
    <row r="429" spans="1:36" ht="13.8" customHeight="1">
      <c r="A429" t="s">
        <v>3521</v>
      </c>
      <c r="B429" s="188" t="s">
        <v>313</v>
      </c>
      <c r="C429" s="151" t="str">
        <f>MID(A429,1,12)</f>
        <v>A.060.01.101</v>
      </c>
      <c r="D429" s="54" t="s">
        <v>1230</v>
      </c>
      <c r="E429" s="150" t="s">
        <v>352</v>
      </c>
      <c r="F429" s="153" t="str">
        <f>MID(A429, 21,85)</f>
        <v>Aramid (Kevlar Twaron)</v>
      </c>
      <c r="G429" s="277">
        <v>10.066592666666667</v>
      </c>
      <c r="H429" s="44">
        <f t="shared" ref="H429:H433" si="89">G429</f>
        <v>10.066592666666667</v>
      </c>
      <c r="I429"/>
      <c r="J429" s="294">
        <v>4.2753725713859998</v>
      </c>
      <c r="K429" s="44">
        <f t="shared" ref="K429:K433" si="90">J429</f>
        <v>4.2753725713859998</v>
      </c>
      <c r="L429" s="295">
        <v>0.29808442909999999</v>
      </c>
      <c r="M429" s="295">
        <v>1.2452974016859999</v>
      </c>
      <c r="N429" s="295">
        <v>1.2220018405999999</v>
      </c>
      <c r="O429" s="295">
        <v>1.5099889</v>
      </c>
      <c r="P429"/>
      <c r="Q429" s="212">
        <v>386.92079000000001</v>
      </c>
      <c r="R429"/>
      <c r="S429" s="156">
        <v>0.32239205999999998</v>
      </c>
      <c r="T429" s="156">
        <v>0.29424303000000002</v>
      </c>
      <c r="U429" s="156">
        <v>1.1435453E-2</v>
      </c>
      <c r="V429" s="156">
        <v>1.6713576000000001E-2</v>
      </c>
      <c r="W429"/>
      <c r="X429" s="155">
        <v>1.0138720000000001E-3</v>
      </c>
      <c r="Y429" s="158"/>
      <c r="Z429" s="272"/>
      <c r="AA429"/>
      <c r="AB429"/>
      <c r="AC429"/>
      <c r="AD429" s="53"/>
      <c r="AE429" s="269"/>
      <c r="AF429" s="49"/>
      <c r="AH429"/>
      <c r="AI429"/>
      <c r="AJ429"/>
    </row>
    <row r="430" spans="1:36" ht="13.8" customHeight="1">
      <c r="A430" t="s">
        <v>650</v>
      </c>
      <c r="B430" s="188" t="s">
        <v>313</v>
      </c>
      <c r="C430" s="151" t="str">
        <f>MID(A430,1,12)</f>
        <v>A.060.01.102</v>
      </c>
      <c r="D430" s="54" t="s">
        <v>1230</v>
      </c>
      <c r="E430" s="150" t="s">
        <v>352</v>
      </c>
      <c r="F430" s="153" t="str">
        <f>MID(A430, 21,85)</f>
        <v>Carbon fibre</v>
      </c>
      <c r="G430" s="277">
        <v>85.600826666666663</v>
      </c>
      <c r="H430" s="44">
        <f t="shared" si="89"/>
        <v>85.600826666666663</v>
      </c>
      <c r="I430"/>
      <c r="J430" s="294">
        <v>17.35585861154</v>
      </c>
      <c r="K430" s="44">
        <f t="shared" si="90"/>
        <v>17.35585861154</v>
      </c>
      <c r="L430" s="295">
        <v>1.0518221037</v>
      </c>
      <c r="M430" s="295">
        <v>3.38926787184</v>
      </c>
      <c r="N430" s="295">
        <v>7.4644636E-2</v>
      </c>
      <c r="O430" s="295">
        <v>12.840123999999999</v>
      </c>
      <c r="P430"/>
      <c r="Q430" s="212">
        <v>1129.4168</v>
      </c>
      <c r="R430"/>
      <c r="S430" s="156">
        <v>2.2710528000000001</v>
      </c>
      <c r="T430" s="156">
        <v>2.1113713999999999</v>
      </c>
      <c r="U430" s="156">
        <v>7.9868914999999999E-2</v>
      </c>
      <c r="V430" s="156">
        <v>7.9812472999999995E-2</v>
      </c>
      <c r="W430"/>
      <c r="X430" s="155">
        <v>4.8181099E-3</v>
      </c>
      <c r="Y430" s="158"/>
      <c r="Z430" s="269"/>
      <c r="AA430"/>
      <c r="AB430"/>
      <c r="AC430"/>
      <c r="AD430" s="53"/>
      <c r="AE430" s="269"/>
      <c r="AF430" s="49"/>
      <c r="AH430"/>
      <c r="AI430"/>
      <c r="AJ430"/>
    </row>
    <row r="431" spans="1:36" ht="13.8" customHeight="1">
      <c r="A431" t="s">
        <v>2388</v>
      </c>
      <c r="B431" s="188" t="s">
        <v>313</v>
      </c>
      <c r="C431" s="151" t="str">
        <f>MID(A431,1,12)</f>
        <v>A.060.01.103</v>
      </c>
      <c r="D431" s="54" t="s">
        <v>1230</v>
      </c>
      <c r="E431" s="150" t="s">
        <v>352</v>
      </c>
      <c r="F431" s="153" t="str">
        <f>MID(A431, 21,85)</f>
        <v>glassfibre - dry and chopped - for reinforcing plastics</v>
      </c>
      <c r="G431" s="277">
        <v>1.57</v>
      </c>
      <c r="H431" s="44">
        <f t="shared" si="89"/>
        <v>1.57</v>
      </c>
      <c r="I431"/>
      <c r="J431" s="294">
        <v>0.37804976630681997</v>
      </c>
      <c r="K431" s="44">
        <f t="shared" si="90"/>
        <v>0.37804976630681997</v>
      </c>
      <c r="L431" s="295">
        <v>3.8560133042820001E-2</v>
      </c>
      <c r="M431" s="295">
        <v>0.10398963326399999</v>
      </c>
      <c r="N431" s="295">
        <v>0</v>
      </c>
      <c r="O431" s="295">
        <v>0.23549999999999999</v>
      </c>
      <c r="P431"/>
      <c r="Q431" s="212">
        <v>33.189</v>
      </c>
      <c r="R431"/>
      <c r="S431" s="156">
        <v>3.4807057000000002E-2</v>
      </c>
      <c r="T431" s="156">
        <v>3.1318701999999997E-2</v>
      </c>
      <c r="U431" s="156">
        <v>1.6224879E-3</v>
      </c>
      <c r="V431" s="156">
        <v>1.8658676E-3</v>
      </c>
      <c r="W431"/>
      <c r="X431" s="155">
        <v>1.1403421E-4</v>
      </c>
      <c r="Y431" s="158"/>
      <c r="Z431" s="267"/>
      <c r="AA431"/>
      <c r="AB431"/>
      <c r="AC431"/>
      <c r="AD431" s="53"/>
      <c r="AE431" s="269"/>
      <c r="AF431" s="49"/>
      <c r="AH431"/>
      <c r="AI431"/>
      <c r="AJ431"/>
    </row>
    <row r="432" spans="1:36" ht="13.8" customHeight="1">
      <c r="A432" t="s">
        <v>2389</v>
      </c>
      <c r="B432" s="188" t="s">
        <v>313</v>
      </c>
      <c r="C432" s="151" t="str">
        <f>MID(A432,1,12)</f>
        <v>A.060.01.104</v>
      </c>
      <c r="D432" s="54" t="s">
        <v>1230</v>
      </c>
      <c r="E432" s="150" t="s">
        <v>352</v>
      </c>
      <c r="F432" s="153" t="str">
        <f>MID(A432, 21,85)</f>
        <v>glassfibre - assembled roving - for reinforcing thermosets</v>
      </c>
      <c r="G432" s="277">
        <v>2.02</v>
      </c>
      <c r="H432" s="44">
        <f t="shared" si="89"/>
        <v>2.02</v>
      </c>
      <c r="I432"/>
      <c r="J432" s="294">
        <v>0.47094523077670003</v>
      </c>
      <c r="K432" s="44">
        <f t="shared" si="90"/>
        <v>0.47094523077670003</v>
      </c>
      <c r="L432" s="295">
        <v>4.1744246908300003E-2</v>
      </c>
      <c r="M432" s="295">
        <v>0.12620098386840001</v>
      </c>
      <c r="N432" s="295">
        <v>0</v>
      </c>
      <c r="O432" s="295">
        <v>0.30299999999999999</v>
      </c>
      <c r="P432"/>
      <c r="Q432" s="212">
        <v>37.518000000000001</v>
      </c>
      <c r="R432"/>
      <c r="S432" s="156">
        <v>4.2932875000000002E-2</v>
      </c>
      <c r="T432" s="156">
        <v>3.8752043999999999E-2</v>
      </c>
      <c r="U432" s="156">
        <v>2.0715896999999998E-3</v>
      </c>
      <c r="V432" s="156">
        <v>2.1092416999999998E-3</v>
      </c>
      <c r="W432"/>
      <c r="X432" s="155">
        <v>1.4133835999999999E-4</v>
      </c>
      <c r="Y432" s="158"/>
      <c r="Z432" s="267"/>
      <c r="AA432"/>
      <c r="AB432"/>
      <c r="AC432"/>
      <c r="AD432" s="53"/>
      <c r="AE432" s="269"/>
      <c r="AF432" s="49"/>
      <c r="AH432"/>
      <c r="AI432"/>
      <c r="AJ432"/>
    </row>
    <row r="433" spans="1:36" ht="13.8" customHeight="1">
      <c r="A433" t="s">
        <v>3522</v>
      </c>
      <c r="B433" s="188" t="s">
        <v>313</v>
      </c>
      <c r="C433" s="151" t="str">
        <f>MID(A433,1,12)</f>
        <v>A.060.01.105</v>
      </c>
      <c r="D433" s="54" t="s">
        <v>1230</v>
      </c>
      <c r="E433" s="150" t="s">
        <v>352</v>
      </c>
      <c r="F433" s="153" t="str">
        <f>MID(A433, 21,85)</f>
        <v>UHMWPE (Dyneema)</v>
      </c>
      <c r="G433" s="277">
        <v>4.7229432666666673</v>
      </c>
      <c r="H433" s="44">
        <f t="shared" si="89"/>
        <v>4.7229432666666673</v>
      </c>
      <c r="I433"/>
      <c r="J433" s="294">
        <v>1.7347763575782</v>
      </c>
      <c r="K433" s="44">
        <f t="shared" si="90"/>
        <v>1.7347763575782</v>
      </c>
      <c r="L433" s="295">
        <v>9.9302666460000008E-2</v>
      </c>
      <c r="M433" s="295">
        <v>0.87029688171820008</v>
      </c>
      <c r="N433" s="295">
        <v>5.6735319400000005E-2</v>
      </c>
      <c r="O433" s="295">
        <v>0.70844149000000001</v>
      </c>
      <c r="P433"/>
      <c r="Q433" s="212">
        <v>131.11367999999999</v>
      </c>
      <c r="R433"/>
      <c r="S433" s="156">
        <v>9.4413035000000006E-2</v>
      </c>
      <c r="T433" s="156">
        <v>8.2517858999999999E-2</v>
      </c>
      <c r="U433" s="156">
        <v>3.8622541999999999E-3</v>
      </c>
      <c r="V433" s="156">
        <v>8.0329217000000008E-3</v>
      </c>
      <c r="W433"/>
      <c r="X433" s="155">
        <v>3.1779097000000001E-4</v>
      </c>
      <c r="Y433" s="158"/>
      <c r="Z433" s="267"/>
      <c r="AA433"/>
      <c r="AB433"/>
      <c r="AC433"/>
      <c r="AD433" s="53"/>
      <c r="AE433" s="269"/>
      <c r="AF433" s="49"/>
      <c r="AH433"/>
      <c r="AI433"/>
      <c r="AJ433"/>
    </row>
    <row r="434" spans="1:36" ht="13.8" customHeight="1">
      <c r="B434" s="188"/>
      <c r="C434" s="151"/>
      <c r="D434" s="51" t="s">
        <v>438</v>
      </c>
      <c r="E434" s="150"/>
      <c r="F434"/>
      <c r="H434" s="44"/>
      <c r="I434"/>
      <c r="J434" s="44"/>
      <c r="K434" s="44"/>
      <c r="L434" s="44"/>
      <c r="P434"/>
      <c r="Q434" s="212"/>
      <c r="R434"/>
      <c r="S434"/>
      <c r="T434"/>
      <c r="U434"/>
      <c r="V434"/>
      <c r="W434"/>
      <c r="X434"/>
      <c r="Y434" s="159"/>
      <c r="Z434" s="267"/>
      <c r="AA434"/>
      <c r="AB434"/>
      <c r="AC434"/>
      <c r="AD434" s="53"/>
      <c r="AE434" s="269"/>
      <c r="AF434" s="49"/>
      <c r="AH434"/>
      <c r="AI434"/>
      <c r="AJ434"/>
    </row>
    <row r="435" spans="1:36" ht="13.8" customHeight="1">
      <c r="A435" t="s">
        <v>2390</v>
      </c>
      <c r="B435" s="188" t="s">
        <v>314</v>
      </c>
      <c r="C435" s="151" t="str">
        <f t="shared" ref="C435:C445" si="91">MID(A435,1,12)</f>
        <v>A.070.02.101</v>
      </c>
      <c r="D435" s="54" t="s">
        <v>438</v>
      </c>
      <c r="E435" s="260" t="s">
        <v>2391</v>
      </c>
      <c r="F435" s="153" t="str">
        <f t="shared" ref="F435:F445" si="92">MID(A435, 21,85)</f>
        <v>Diesel B7  - including combustion CO2 per litre</v>
      </c>
      <c r="G435" s="277">
        <v>2.8543401333333334</v>
      </c>
      <c r="H435" s="44">
        <f t="shared" ref="H435:H445" si="93">G435</f>
        <v>2.8543401333333334</v>
      </c>
      <c r="I435"/>
      <c r="J435" s="294">
        <v>0.72890802926341114</v>
      </c>
      <c r="K435" s="44">
        <f t="shared" ref="K435:K445" si="94">J435</f>
        <v>0.72890802926341114</v>
      </c>
      <c r="L435" s="295">
        <v>1.8618891570000001E-2</v>
      </c>
      <c r="M435" s="295">
        <v>3.9213630319999998E-2</v>
      </c>
      <c r="N435" s="295">
        <v>0.2429244873734111</v>
      </c>
      <c r="O435" s="295">
        <v>0.42815101999999999</v>
      </c>
      <c r="P435"/>
      <c r="Q435" s="212">
        <v>46.710481999999999</v>
      </c>
      <c r="R435"/>
      <c r="S435" s="156">
        <v>5.4475640999999998E-2</v>
      </c>
      <c r="T435" s="156">
        <v>4.9141522999999999E-2</v>
      </c>
      <c r="U435" s="156">
        <v>2.2667735999999999E-3</v>
      </c>
      <c r="V435" s="156">
        <v>3.0673442000000001E-3</v>
      </c>
      <c r="W435"/>
      <c r="X435" s="155">
        <v>1.4609759000000001E-4</v>
      </c>
      <c r="Y435" s="163"/>
      <c r="Z435" s="267"/>
      <c r="AA435"/>
      <c r="AB435"/>
      <c r="AC435"/>
      <c r="AD435" s="53"/>
      <c r="AE435" s="269"/>
      <c r="AF435" s="49"/>
      <c r="AH435"/>
      <c r="AI435"/>
      <c r="AJ435"/>
    </row>
    <row r="436" spans="1:36" ht="13.8" customHeight="1">
      <c r="A436" t="s">
        <v>2392</v>
      </c>
      <c r="B436" s="188" t="s">
        <v>314</v>
      </c>
      <c r="C436" s="151" t="str">
        <f t="shared" si="91"/>
        <v>A.070.02.102</v>
      </c>
      <c r="D436" s="54" t="s">
        <v>438</v>
      </c>
      <c r="E436" s="260" t="s">
        <v>2391</v>
      </c>
      <c r="F436" s="153" t="str">
        <f t="shared" si="92"/>
        <v>Diesel B10  - including combustion CO2 per litre</v>
      </c>
      <c r="G436" s="277">
        <v>2.7935425333333335</v>
      </c>
      <c r="H436" s="44">
        <f t="shared" si="93"/>
        <v>2.7935425333333335</v>
      </c>
      <c r="I436"/>
      <c r="J436" s="294">
        <v>0.71245640939736155</v>
      </c>
      <c r="K436" s="44">
        <f t="shared" si="94"/>
        <v>0.71245640939736155</v>
      </c>
      <c r="L436" s="295">
        <v>1.8392631079999999E-2</v>
      </c>
      <c r="M436" s="295">
        <v>3.877763436E-2</v>
      </c>
      <c r="N436" s="295">
        <v>0.23625476395736161</v>
      </c>
      <c r="O436" s="295">
        <v>0.41903138000000001</v>
      </c>
      <c r="P436"/>
      <c r="Q436" s="212">
        <v>46.721780000000003</v>
      </c>
      <c r="R436"/>
      <c r="S436" s="156">
        <v>5.3344806000000002E-2</v>
      </c>
      <c r="T436" s="156">
        <v>4.8128246E-2</v>
      </c>
      <c r="U436" s="156">
        <v>2.2199301000000002E-3</v>
      </c>
      <c r="V436" s="156">
        <v>2.9966302000000002E-3</v>
      </c>
      <c r="W436"/>
      <c r="X436" s="155">
        <v>1.4302253E-4</v>
      </c>
      <c r="Y436" s="163"/>
      <c r="Z436" s="267"/>
      <c r="AA436"/>
      <c r="AB436"/>
      <c r="AC436"/>
      <c r="AD436" s="53"/>
      <c r="AH436"/>
      <c r="AI436"/>
      <c r="AJ436"/>
    </row>
    <row r="437" spans="1:36" ht="13.8" customHeight="1">
      <c r="A437" t="s">
        <v>2393</v>
      </c>
      <c r="B437" s="188" t="s">
        <v>314</v>
      </c>
      <c r="C437" s="151" t="str">
        <f t="shared" si="91"/>
        <v>A.070.02.103</v>
      </c>
      <c r="D437" s="54" t="s">
        <v>438</v>
      </c>
      <c r="E437" s="260" t="s">
        <v>2391</v>
      </c>
      <c r="F437" s="153" t="str">
        <f t="shared" si="92"/>
        <v>Diesel B100 (FAME) - including combustion CO2 per litre</v>
      </c>
      <c r="G437" s="277">
        <v>0.68751653333333329</v>
      </c>
      <c r="H437" s="44">
        <f t="shared" si="93"/>
        <v>0.68751653333333329</v>
      </c>
      <c r="I437"/>
      <c r="J437" s="294">
        <v>0.1572172103323603</v>
      </c>
      <c r="K437" s="44">
        <f t="shared" si="94"/>
        <v>0.1572172103323603</v>
      </c>
      <c r="L437" s="295">
        <v>1.0857348206000001E-2</v>
      </c>
      <c r="M437" s="295">
        <v>2.4204000159999996E-2</v>
      </c>
      <c r="N437" s="295">
        <v>1.9028381966360322E-2</v>
      </c>
      <c r="O437" s="295">
        <v>0.10312747999999999</v>
      </c>
      <c r="P437"/>
      <c r="Q437" s="212">
        <v>46.335126000000002</v>
      </c>
      <c r="R437"/>
      <c r="S437" s="156">
        <v>1.4423963999999999E-2</v>
      </c>
      <c r="T437" s="156">
        <v>1.3140561E-2</v>
      </c>
      <c r="U437" s="156">
        <v>5.9773376999999999E-4</v>
      </c>
      <c r="V437" s="156">
        <v>6.8566888999999998E-4</v>
      </c>
      <c r="W437"/>
      <c r="X437" s="155">
        <v>3.9099754999999998E-5</v>
      </c>
      <c r="Y437" s="163"/>
      <c r="Z437" s="267"/>
      <c r="AA437"/>
      <c r="AB437"/>
      <c r="AC437"/>
      <c r="AD437" s="53"/>
      <c r="AE437" s="272"/>
      <c r="AH437"/>
      <c r="AI437"/>
      <c r="AJ437"/>
    </row>
    <row r="438" spans="1:36" ht="13.8" customHeight="1">
      <c r="A438" t="s">
        <v>2394</v>
      </c>
      <c r="B438" s="188" t="s">
        <v>314</v>
      </c>
      <c r="C438" s="151" t="str">
        <f t="shared" si="91"/>
        <v>A.070.02.104</v>
      </c>
      <c r="D438" s="54" t="s">
        <v>438</v>
      </c>
      <c r="E438" s="260" t="s">
        <v>2391</v>
      </c>
      <c r="F438" s="153" t="str">
        <f t="shared" si="92"/>
        <v>Diesel XTL (HVO) from tallow waste - including combustion CO per litre</v>
      </c>
      <c r="G438" s="277">
        <v>0.30816726</v>
      </c>
      <c r="H438" s="44">
        <f t="shared" si="93"/>
        <v>0.30816726</v>
      </c>
      <c r="I438"/>
      <c r="J438" s="294">
        <v>6.5155251455049079E-2</v>
      </c>
      <c r="K438" s="44">
        <f t="shared" si="94"/>
        <v>6.5155251455049079E-2</v>
      </c>
      <c r="L438" s="295">
        <v>3.3190875700000004E-3</v>
      </c>
      <c r="M438" s="295">
        <v>6.1881300169999995E-3</v>
      </c>
      <c r="N438" s="295">
        <v>9.4229448680490779E-3</v>
      </c>
      <c r="O438" s="295">
        <v>4.6225088999999997E-2</v>
      </c>
      <c r="P438"/>
      <c r="Q438" s="212">
        <v>39.001424999999998</v>
      </c>
      <c r="R438"/>
      <c r="S438" s="156">
        <v>6.3626354999999999E-3</v>
      </c>
      <c r="T438" s="156">
        <v>5.7972136999999997E-3</v>
      </c>
      <c r="U438" s="156">
        <v>2.5708825000000002E-4</v>
      </c>
      <c r="V438" s="156">
        <v>3.0833355000000002E-4</v>
      </c>
      <c r="W438"/>
      <c r="X438" s="155">
        <v>1.5893564000000001E-5</v>
      </c>
      <c r="Y438" s="163"/>
      <c r="Z438" s="267"/>
      <c r="AA438"/>
      <c r="AB438"/>
      <c r="AC438"/>
      <c r="AD438" s="53"/>
      <c r="AE438" s="272"/>
      <c r="AH438"/>
      <c r="AI438"/>
      <c r="AJ438"/>
    </row>
    <row r="439" spans="1:36" ht="13.8" customHeight="1">
      <c r="A439" t="s">
        <v>2395</v>
      </c>
      <c r="B439" s="188" t="s">
        <v>314</v>
      </c>
      <c r="C439" s="151" t="str">
        <f t="shared" si="91"/>
        <v>A.070.02.201</v>
      </c>
      <c r="D439" s="54" t="s">
        <v>438</v>
      </c>
      <c r="E439" s="260" t="s">
        <v>2391</v>
      </c>
      <c r="F439" s="153" t="str">
        <f t="shared" si="92"/>
        <v>Gasoline E5 - including combustion CO2 per litre</v>
      </c>
      <c r="G439" s="277">
        <v>2.8803359333333334</v>
      </c>
      <c r="H439" s="44">
        <f t="shared" si="93"/>
        <v>2.8803359333333334</v>
      </c>
      <c r="I439"/>
      <c r="J439" s="294">
        <v>0.7082029649466085</v>
      </c>
      <c r="K439" s="44">
        <f t="shared" si="94"/>
        <v>0.7082029649466085</v>
      </c>
      <c r="L439" s="295">
        <v>1.4138999516999999E-2</v>
      </c>
      <c r="M439" s="295">
        <v>3.8779825218000011E-2</v>
      </c>
      <c r="N439" s="295">
        <v>0.22323375021160849</v>
      </c>
      <c r="O439" s="295">
        <v>0.43205039000000001</v>
      </c>
      <c r="P439"/>
      <c r="Q439" s="212">
        <v>44.223365999999999</v>
      </c>
      <c r="R439"/>
      <c r="S439" s="156">
        <v>5.6985843000000001E-2</v>
      </c>
      <c r="T439" s="156">
        <v>5.1672506999999999E-2</v>
      </c>
      <c r="U439" s="156">
        <v>2.3298778E-3</v>
      </c>
      <c r="V439" s="156">
        <v>2.983458E-3</v>
      </c>
      <c r="W439"/>
      <c r="X439" s="155">
        <v>1.4245508E-4</v>
      </c>
      <c r="Y439" s="163"/>
      <c r="Z439" s="267"/>
      <c r="AA439"/>
      <c r="AB439"/>
      <c r="AC439"/>
      <c r="AD439" s="53"/>
      <c r="AE439" s="272"/>
      <c r="AH439"/>
      <c r="AI439"/>
      <c r="AJ439"/>
    </row>
    <row r="440" spans="1:36" ht="13.8" customHeight="1">
      <c r="A440" t="s">
        <v>2396</v>
      </c>
      <c r="B440" s="188" t="s">
        <v>314</v>
      </c>
      <c r="C440" s="151" t="str">
        <f t="shared" si="91"/>
        <v>A.070.02.202</v>
      </c>
      <c r="D440" s="54" t="s">
        <v>438</v>
      </c>
      <c r="E440" s="260" t="s">
        <v>2391</v>
      </c>
      <c r="F440" s="153" t="str">
        <f t="shared" si="92"/>
        <v>Gasoline E10 - including combustion CO2 per litre</v>
      </c>
      <c r="G440" s="277">
        <v>2.7896788666666668</v>
      </c>
      <c r="H440" s="44">
        <f t="shared" si="93"/>
        <v>2.7896788666666668</v>
      </c>
      <c r="I440"/>
      <c r="J440" s="294">
        <v>0.68184436602383069</v>
      </c>
      <c r="K440" s="44">
        <f t="shared" si="94"/>
        <v>0.68184436602383069</v>
      </c>
      <c r="L440" s="295">
        <v>1.3817946471000001E-2</v>
      </c>
      <c r="M440" s="295">
        <v>3.7398428220000002E-2</v>
      </c>
      <c r="N440" s="295">
        <v>0.21217616133283063</v>
      </c>
      <c r="O440" s="295">
        <v>0.41845183000000002</v>
      </c>
      <c r="P440"/>
      <c r="Q440" s="212">
        <v>43.982866999999999</v>
      </c>
      <c r="R440"/>
      <c r="S440" s="156">
        <v>5.5128834000000002E-2</v>
      </c>
      <c r="T440" s="156">
        <v>4.9988585000000002E-2</v>
      </c>
      <c r="U440" s="156">
        <v>2.2555218999999998E-3</v>
      </c>
      <c r="V440" s="156">
        <v>2.8847269000000001E-3</v>
      </c>
      <c r="W440"/>
      <c r="X440" s="155">
        <v>1.3795832999999999E-4</v>
      </c>
      <c r="Y440" s="163"/>
      <c r="Z440" s="267"/>
      <c r="AA440"/>
      <c r="AB440"/>
      <c r="AC440"/>
      <c r="AD440" s="53"/>
      <c r="AF440" s="48"/>
      <c r="AG440" s="48"/>
      <c r="AH440"/>
      <c r="AI440"/>
      <c r="AJ440"/>
    </row>
    <row r="441" spans="1:36" ht="13.8" customHeight="1">
      <c r="A441" t="s">
        <v>2397</v>
      </c>
      <c r="B441" s="188" t="s">
        <v>314</v>
      </c>
      <c r="C441" s="151" t="str">
        <f t="shared" si="91"/>
        <v>A.070.02.203</v>
      </c>
      <c r="D441" s="54" t="s">
        <v>438</v>
      </c>
      <c r="E441" s="260" t="s">
        <v>2391</v>
      </c>
      <c r="F441" s="153" t="str">
        <f t="shared" si="92"/>
        <v>Gasoline E85 - including combustion CO2 per litre</v>
      </c>
      <c r="G441" s="277">
        <v>1.4255076666666666</v>
      </c>
      <c r="H441" s="44">
        <f t="shared" si="93"/>
        <v>1.4255076666666666</v>
      </c>
      <c r="I441"/>
      <c r="J441" s="294">
        <v>0.28258267898225192</v>
      </c>
      <c r="K441" s="44">
        <f t="shared" si="94"/>
        <v>0.28258267898225192</v>
      </c>
      <c r="L441" s="295">
        <v>9.0792721659999995E-3</v>
      </c>
      <c r="M441" s="295">
        <v>1.6523075450999999E-2</v>
      </c>
      <c r="N441" s="295">
        <v>4.3154181365251947E-2</v>
      </c>
      <c r="O441" s="295">
        <v>0.21382614999999999</v>
      </c>
      <c r="P441"/>
      <c r="Q441" s="212">
        <v>41.174661</v>
      </c>
      <c r="R441"/>
      <c r="S441" s="156">
        <v>2.7147573000000001E-2</v>
      </c>
      <c r="T441" s="156">
        <v>2.4614153E-2</v>
      </c>
      <c r="U441" s="156">
        <v>1.1360267000000001E-3</v>
      </c>
      <c r="V441" s="156">
        <v>1.3973936E-3</v>
      </c>
      <c r="W441"/>
      <c r="X441" s="155">
        <v>7.0318085999999995E-5</v>
      </c>
      <c r="Y441" s="163"/>
      <c r="Z441" s="267"/>
      <c r="AA441"/>
      <c r="AB441"/>
      <c r="AC441"/>
      <c r="AD441" s="53"/>
      <c r="AE441" s="269"/>
      <c r="AF441" s="48"/>
      <c r="AG441" s="48"/>
      <c r="AH441"/>
      <c r="AI441"/>
      <c r="AJ441"/>
    </row>
    <row r="442" spans="1:36" ht="13.8" customHeight="1">
      <c r="A442" t="s">
        <v>1654</v>
      </c>
      <c r="B442" s="188" t="s">
        <v>314</v>
      </c>
      <c r="C442" s="151" t="str">
        <f t="shared" si="91"/>
        <v>A.070.02.301</v>
      </c>
      <c r="D442" s="54" t="s">
        <v>438</v>
      </c>
      <c r="E442" s="150" t="s">
        <v>352</v>
      </c>
      <c r="F442" s="153" t="str">
        <f t="shared" si="92"/>
        <v>CNG - including combustion CO2</v>
      </c>
      <c r="G442" s="277">
        <v>3.9718181333333336</v>
      </c>
      <c r="H442" s="44">
        <f t="shared" si="93"/>
        <v>3.9718181333333336</v>
      </c>
      <c r="I442"/>
      <c r="J442" s="294">
        <v>0.97700772913099998</v>
      </c>
      <c r="K442" s="44">
        <f t="shared" si="94"/>
        <v>0.97700772913099998</v>
      </c>
      <c r="L442" s="295">
        <v>2.6870380069999998E-2</v>
      </c>
      <c r="M442" s="295">
        <v>3.8508126811000007E-2</v>
      </c>
      <c r="N442" s="295">
        <v>0.31585650225</v>
      </c>
      <c r="O442" s="295">
        <v>0.59577272000000003</v>
      </c>
      <c r="P442"/>
      <c r="Q442" s="212">
        <v>58.849739999999997</v>
      </c>
      <c r="R442"/>
      <c r="S442" s="156">
        <v>7.3726050000000001E-2</v>
      </c>
      <c r="T442" s="156">
        <v>6.6464447999999995E-2</v>
      </c>
      <c r="U442" s="156">
        <v>3.1246438000000001E-3</v>
      </c>
      <c r="V442" s="156">
        <v>4.1369578000000004E-3</v>
      </c>
      <c r="W442"/>
      <c r="X442" s="155">
        <v>1.94155E-4</v>
      </c>
      <c r="Y442" s="163"/>
      <c r="Z442" s="267"/>
      <c r="AA442"/>
      <c r="AB442"/>
      <c r="AC442"/>
      <c r="AD442" s="53"/>
      <c r="AE442" s="269"/>
      <c r="AF442" s="48"/>
      <c r="AG442" s="48"/>
      <c r="AH442"/>
      <c r="AI442"/>
      <c r="AJ442"/>
    </row>
    <row r="443" spans="1:36" ht="13.8" customHeight="1">
      <c r="A443" t="s">
        <v>1655</v>
      </c>
      <c r="B443" s="188" t="s">
        <v>314</v>
      </c>
      <c r="C443" s="151" t="str">
        <f t="shared" si="91"/>
        <v>A.070.02.302</v>
      </c>
      <c r="D443" s="54" t="s">
        <v>438</v>
      </c>
      <c r="E443" s="150" t="s">
        <v>352</v>
      </c>
      <c r="F443" s="153" t="str">
        <f t="shared" si="92"/>
        <v>LNG - including combustion CO2</v>
      </c>
      <c r="G443" s="277">
        <v>3.9718181333333336</v>
      </c>
      <c r="H443" s="44">
        <f t="shared" si="93"/>
        <v>3.9718181333333336</v>
      </c>
      <c r="I443"/>
      <c r="J443" s="294">
        <v>0.97700772913099998</v>
      </c>
      <c r="K443" s="44">
        <f t="shared" si="94"/>
        <v>0.97700772913099998</v>
      </c>
      <c r="L443" s="295">
        <v>2.6870380069999998E-2</v>
      </c>
      <c r="M443" s="295">
        <v>3.8508126811000007E-2</v>
      </c>
      <c r="N443" s="295">
        <v>0.31585650225</v>
      </c>
      <c r="O443" s="295">
        <v>0.59577272000000003</v>
      </c>
      <c r="P443"/>
      <c r="Q443" s="212">
        <v>58.849739999999997</v>
      </c>
      <c r="R443"/>
      <c r="S443" s="156">
        <v>7.3726050000000001E-2</v>
      </c>
      <c r="T443" s="156">
        <v>6.6464447999999995E-2</v>
      </c>
      <c r="U443" s="156">
        <v>3.1246438000000001E-3</v>
      </c>
      <c r="V443" s="156">
        <v>4.1369578000000004E-3</v>
      </c>
      <c r="W443"/>
      <c r="X443" s="155">
        <v>1.94155E-4</v>
      </c>
      <c r="Y443" s="163"/>
      <c r="Z443" s="267"/>
      <c r="AA443"/>
      <c r="AB443"/>
      <c r="AC443"/>
      <c r="AD443" s="159"/>
      <c r="AF443" s="48"/>
      <c r="AG443" s="48"/>
      <c r="AH443"/>
      <c r="AI443"/>
      <c r="AJ443"/>
    </row>
    <row r="444" spans="1:36" ht="13.8" customHeight="1">
      <c r="A444" t="s">
        <v>2398</v>
      </c>
      <c r="B444" s="188" t="s">
        <v>314</v>
      </c>
      <c r="C444" s="151" t="str">
        <f t="shared" si="91"/>
        <v>A.070.02.303</v>
      </c>
      <c r="D444" s="54" t="s">
        <v>438</v>
      </c>
      <c r="E444" s="260" t="s">
        <v>2391</v>
      </c>
      <c r="F444" s="153" t="str">
        <f t="shared" si="92"/>
        <v>LPG - including combustion CO2 per litre</v>
      </c>
      <c r="G444" s="277">
        <v>1.7142857333333332</v>
      </c>
      <c r="H444" s="44">
        <f t="shared" si="93"/>
        <v>1.7142857333333332</v>
      </c>
      <c r="I444"/>
      <c r="J444" s="294">
        <v>0.44933436465676796</v>
      </c>
      <c r="K444" s="44">
        <f t="shared" si="94"/>
        <v>0.44933436465676796</v>
      </c>
      <c r="L444" s="295">
        <v>1.1963101351768E-2</v>
      </c>
      <c r="M444" s="295">
        <v>2.1103219069999998E-2</v>
      </c>
      <c r="N444" s="295">
        <v>0.15912518423499999</v>
      </c>
      <c r="O444" s="295">
        <v>0.25714285999999997</v>
      </c>
      <c r="P444"/>
      <c r="Q444" s="212">
        <v>26.916371999999999</v>
      </c>
      <c r="R444"/>
      <c r="S444" s="156">
        <v>3.4462544999999997E-2</v>
      </c>
      <c r="T444" s="156">
        <v>3.1116307999999999E-2</v>
      </c>
      <c r="U444" s="156">
        <v>1.4337949E-3</v>
      </c>
      <c r="V444" s="156">
        <v>1.9124420000000001E-3</v>
      </c>
      <c r="W444"/>
      <c r="X444" s="155">
        <v>8.9876462999999998E-5</v>
      </c>
      <c r="Y444" s="163"/>
      <c r="Z444" s="269"/>
      <c r="AA444"/>
      <c r="AB444"/>
      <c r="AC444"/>
      <c r="AD444" s="159"/>
      <c r="AF444" s="48"/>
      <c r="AG444" s="48"/>
      <c r="AH444"/>
      <c r="AI444"/>
      <c r="AJ444"/>
    </row>
    <row r="445" spans="1:36" ht="13.8" customHeight="1">
      <c r="A445" t="s">
        <v>1656</v>
      </c>
      <c r="B445" s="188" t="s">
        <v>314</v>
      </c>
      <c r="C445" s="151" t="str">
        <f t="shared" si="91"/>
        <v>A.070.02.304</v>
      </c>
      <c r="D445" s="54" t="s">
        <v>438</v>
      </c>
      <c r="E445" s="150" t="s">
        <v>352</v>
      </c>
      <c r="F445" s="153" t="str">
        <f t="shared" si="92"/>
        <v>Brown Hydrogen - including combustion CO2</v>
      </c>
      <c r="G445" s="277">
        <v>11.756982000000001</v>
      </c>
      <c r="H445" s="44">
        <f t="shared" si="93"/>
        <v>11.756982000000001</v>
      </c>
      <c r="I445"/>
      <c r="J445" s="294">
        <v>1.9803210979104511</v>
      </c>
      <c r="K445" s="44">
        <f t="shared" si="94"/>
        <v>1.9803210979104511</v>
      </c>
      <c r="L445" s="295">
        <v>7.9544165220000004E-2</v>
      </c>
      <c r="M445" s="295">
        <v>0.11485973988999999</v>
      </c>
      <c r="N445" s="295">
        <v>2.2369892800451239E-2</v>
      </c>
      <c r="O445" s="295">
        <v>1.7635472999999999</v>
      </c>
      <c r="P445"/>
      <c r="Q445" s="212">
        <v>174.84674000000001</v>
      </c>
      <c r="R445"/>
      <c r="S445" s="156">
        <v>0.21860181000000001</v>
      </c>
      <c r="T445" s="156">
        <v>0.19718035</v>
      </c>
      <c r="U445" s="156">
        <v>9.2716802000000001E-3</v>
      </c>
      <c r="V445" s="156">
        <v>1.2149780000000001E-2</v>
      </c>
      <c r="W445"/>
      <c r="X445" s="155">
        <v>5.7664493000000004E-4</v>
      </c>
      <c r="Y445" s="163"/>
      <c r="Z445" s="269"/>
      <c r="AA445"/>
      <c r="AB445"/>
      <c r="AC445"/>
      <c r="AD445" s="159"/>
      <c r="AH445"/>
      <c r="AI445"/>
      <c r="AJ445"/>
    </row>
    <row r="446" spans="1:36" ht="13.8" customHeight="1">
      <c r="B446" s="188"/>
      <c r="C446" s="151"/>
      <c r="D446" s="51" t="s">
        <v>439</v>
      </c>
      <c r="E446" s="150"/>
      <c r="F446"/>
      <c r="H446" s="44"/>
      <c r="I446"/>
      <c r="J446" s="44"/>
      <c r="K446" s="44"/>
      <c r="L446" s="44"/>
      <c r="P446"/>
      <c r="Q446" s="212"/>
      <c r="R446"/>
      <c r="S446"/>
      <c r="T446"/>
      <c r="U446"/>
      <c r="V446"/>
      <c r="W446"/>
      <c r="X446"/>
      <c r="Z446" s="269"/>
      <c r="AA446"/>
      <c r="AB446"/>
      <c r="AC446"/>
      <c r="AD446" s="159"/>
      <c r="AH446"/>
      <c r="AI446"/>
      <c r="AJ446"/>
    </row>
    <row r="447" spans="1:36" ht="13.8" customHeight="1">
      <c r="A447" t="s">
        <v>2399</v>
      </c>
      <c r="B447" s="188" t="s">
        <v>314</v>
      </c>
      <c r="C447" s="151" t="str">
        <f t="shared" ref="C447:C462" si="95">MID(A447,1,12)</f>
        <v>A.070.03.101</v>
      </c>
      <c r="D447" s="54" t="s">
        <v>439</v>
      </c>
      <c r="E447" s="260" t="s">
        <v>272</v>
      </c>
      <c r="F447" s="153" t="str">
        <f t="shared" ref="F447:F462" si="96">MID(A447, 21,85)</f>
        <v xml:space="preserve"> Gasoline E10 - lease segment A (4.90 l/100km) incl CO2 (per km)</v>
      </c>
      <c r="G447" s="277">
        <v>0.13669426000000001</v>
      </c>
      <c r="H447" s="44">
        <f t="shared" ref="H447:H462" si="97">G447</f>
        <v>0.13669426000000001</v>
      </c>
      <c r="I447"/>
      <c r="J447" s="294">
        <v>3.4852832524448749E-2</v>
      </c>
      <c r="K447" s="44">
        <f t="shared" ref="K447:K462" si="98">J447</f>
        <v>3.4852832524448749E-2</v>
      </c>
      <c r="L447" s="295">
        <v>1.4992533289E-3</v>
      </c>
      <c r="M447" s="295">
        <v>2.4528079298E-3</v>
      </c>
      <c r="N447" s="295">
        <v>1.0396632265748745E-2</v>
      </c>
      <c r="O447" s="295">
        <v>2.0504139000000001E-2</v>
      </c>
      <c r="P447"/>
      <c r="Q447" s="212">
        <v>2.1551605</v>
      </c>
      <c r="R447"/>
      <c r="S447" s="156">
        <v>2.8843662999999999E-3</v>
      </c>
      <c r="T447" s="156">
        <v>2.6277644E-3</v>
      </c>
      <c r="U447" s="156">
        <v>1.1525029E-4</v>
      </c>
      <c r="V447" s="156">
        <v>1.4135162E-4</v>
      </c>
      <c r="W447"/>
      <c r="X447" s="155">
        <v>7.3460605000000001E-6</v>
      </c>
      <c r="Y447" s="163"/>
      <c r="Z447" s="269"/>
      <c r="AA447"/>
      <c r="AB447"/>
      <c r="AC447"/>
      <c r="AD447" s="159"/>
      <c r="AH447"/>
      <c r="AI447"/>
      <c r="AJ447"/>
    </row>
    <row r="448" spans="1:36" ht="13.8" customHeight="1">
      <c r="A448" t="s">
        <v>2400</v>
      </c>
      <c r="B448" s="188" t="s">
        <v>314</v>
      </c>
      <c r="C448" s="151" t="str">
        <f t="shared" si="95"/>
        <v>A.070.03.102</v>
      </c>
      <c r="D448" s="54" t="s">
        <v>439</v>
      </c>
      <c r="E448" s="260" t="s">
        <v>272</v>
      </c>
      <c r="F448" s="153" t="str">
        <f t="shared" si="96"/>
        <v xml:space="preserve"> Gasoline E10 - lease segment B (5.30 l/100km) incl CO2 (per km)</v>
      </c>
      <c r="G448" s="277">
        <v>0.14785297999999999</v>
      </c>
      <c r="H448" s="44">
        <f t="shared" si="97"/>
        <v>0.14785297999999999</v>
      </c>
      <c r="I448"/>
      <c r="J448" s="294">
        <v>3.7580210330619986E-2</v>
      </c>
      <c r="K448" s="44">
        <f t="shared" si="98"/>
        <v>3.7580210330619986E-2</v>
      </c>
      <c r="L448" s="295">
        <v>1.5545251263000001E-3</v>
      </c>
      <c r="M448" s="295">
        <v>2.6024017339999995E-3</v>
      </c>
      <c r="N448" s="295">
        <v>1.1245336470319988E-2</v>
      </c>
      <c r="O448" s="295">
        <v>2.2177947E-2</v>
      </c>
      <c r="P448"/>
      <c r="Q448" s="212">
        <v>2.3310919999999999</v>
      </c>
      <c r="R448"/>
      <c r="S448" s="156">
        <v>3.1048817000000001E-3</v>
      </c>
      <c r="T448" s="156">
        <v>2.8277187000000001E-3</v>
      </c>
      <c r="U448" s="156">
        <v>1.2427238E-4</v>
      </c>
      <c r="V448" s="156">
        <v>1.5289053E-4</v>
      </c>
      <c r="W448"/>
      <c r="X448" s="155">
        <v>7.8978937999999998E-6</v>
      </c>
      <c r="Y448" s="163"/>
      <c r="Z448" s="269"/>
      <c r="AA448"/>
      <c r="AB448"/>
      <c r="AC448"/>
      <c r="AD448" s="159"/>
      <c r="AE448" s="272"/>
      <c r="AF448" s="48"/>
      <c r="AG448" s="48"/>
      <c r="AH448"/>
      <c r="AI448"/>
      <c r="AJ448"/>
    </row>
    <row r="449" spans="1:36" ht="13.8" customHeight="1">
      <c r="A449" t="s">
        <v>2401</v>
      </c>
      <c r="B449" s="188" t="s">
        <v>314</v>
      </c>
      <c r="C449" s="151" t="str">
        <f t="shared" si="95"/>
        <v>A.070.03.103</v>
      </c>
      <c r="D449" s="54" t="s">
        <v>439</v>
      </c>
      <c r="E449" s="260" t="s">
        <v>272</v>
      </c>
      <c r="F449" s="153" t="str">
        <f t="shared" si="96"/>
        <v xml:space="preserve"> Gasoline E10 - lease segment C (5.70 l/100km) incl CO2 (per km)</v>
      </c>
      <c r="G449" s="277">
        <v>0.15901169333333334</v>
      </c>
      <c r="H449" s="44">
        <f t="shared" si="97"/>
        <v>0.15901169333333334</v>
      </c>
      <c r="I449"/>
      <c r="J449" s="294">
        <v>4.0307588046591333E-2</v>
      </c>
      <c r="K449" s="44">
        <f t="shared" si="98"/>
        <v>4.0307588046591333E-2</v>
      </c>
      <c r="L449" s="295">
        <v>1.6097969226999999E-3</v>
      </c>
      <c r="M449" s="295">
        <v>2.7519954479999996E-3</v>
      </c>
      <c r="N449" s="295">
        <v>1.2094041675891331E-2</v>
      </c>
      <c r="O449" s="295">
        <v>2.3851753999999999E-2</v>
      </c>
      <c r="P449"/>
      <c r="Q449" s="212">
        <v>2.5070234</v>
      </c>
      <c r="R449"/>
      <c r="S449" s="156">
        <v>3.3253969999999999E-3</v>
      </c>
      <c r="T449" s="156">
        <v>3.0276730999999999E-3</v>
      </c>
      <c r="U449" s="156">
        <v>1.3329446999999999E-4</v>
      </c>
      <c r="V449" s="156">
        <v>1.6442944000000001E-4</v>
      </c>
      <c r="W449"/>
      <c r="X449" s="155">
        <v>8.4497272000000002E-6</v>
      </c>
      <c r="Y449" s="163"/>
      <c r="Z449" s="269"/>
      <c r="AA449"/>
      <c r="AB449"/>
      <c r="AC449"/>
      <c r="AD449" s="53"/>
      <c r="AE449" s="272"/>
      <c r="AF449" s="48"/>
      <c r="AG449" s="48"/>
      <c r="AH449"/>
      <c r="AI449"/>
      <c r="AJ449"/>
    </row>
    <row r="450" spans="1:36" ht="13.8" customHeight="1">
      <c r="A450" t="s">
        <v>2402</v>
      </c>
      <c r="B450" s="188" t="s">
        <v>314</v>
      </c>
      <c r="C450" s="151" t="str">
        <f t="shared" si="95"/>
        <v>A.070.03.104</v>
      </c>
      <c r="D450" s="54" t="s">
        <v>439</v>
      </c>
      <c r="E450" s="260" t="s">
        <v>272</v>
      </c>
      <c r="F450" s="153" t="str">
        <f t="shared" si="96"/>
        <v xml:space="preserve"> Gasoline E10 - lease segment D (6.70 l/100km) incl CO2 (per km)</v>
      </c>
      <c r="G450" s="277">
        <v>0.18690848000000002</v>
      </c>
      <c r="H450" s="44">
        <f t="shared" si="97"/>
        <v>0.18690848000000002</v>
      </c>
      <c r="I450"/>
      <c r="J450" s="294">
        <v>4.7126030822719683E-2</v>
      </c>
      <c r="K450" s="44">
        <f t="shared" si="98"/>
        <v>4.7126030822719683E-2</v>
      </c>
      <c r="L450" s="295">
        <v>1.7479764156999999E-3</v>
      </c>
      <c r="M450" s="295">
        <v>3.1259797182E-3</v>
      </c>
      <c r="N450" s="295">
        <v>1.4215802688819687E-2</v>
      </c>
      <c r="O450" s="295">
        <v>2.8036272000000001E-2</v>
      </c>
      <c r="P450"/>
      <c r="Q450" s="212">
        <v>2.9468521000000001</v>
      </c>
      <c r="R450"/>
      <c r="S450" s="156">
        <v>3.8766853E-3</v>
      </c>
      <c r="T450" s="156">
        <v>3.5275589E-3</v>
      </c>
      <c r="U450" s="156">
        <v>1.5584969000000001E-4</v>
      </c>
      <c r="V450" s="156">
        <v>1.9327670000000001E-4</v>
      </c>
      <c r="W450"/>
      <c r="X450" s="155">
        <v>9.8293103999999997E-6</v>
      </c>
      <c r="Y450" s="163"/>
      <c r="Z450" s="269"/>
      <c r="AA450"/>
      <c r="AB450"/>
      <c r="AC450"/>
      <c r="AD450" s="53"/>
      <c r="AE450" s="272"/>
      <c r="AF450" s="48"/>
      <c r="AG450" s="48"/>
      <c r="AH450"/>
      <c r="AI450"/>
      <c r="AJ450"/>
    </row>
    <row r="451" spans="1:36" ht="13.8" customHeight="1">
      <c r="A451" t="s">
        <v>2403</v>
      </c>
      <c r="B451" s="188" t="s">
        <v>314</v>
      </c>
      <c r="C451" s="151" t="str">
        <f t="shared" si="95"/>
        <v>A.070.03.105</v>
      </c>
      <c r="D451" s="54" t="s">
        <v>439</v>
      </c>
      <c r="E451" s="260" t="s">
        <v>272</v>
      </c>
      <c r="F451" s="153" t="str">
        <f t="shared" si="96"/>
        <v xml:space="preserve"> Gasoline E10 - lease segment E (8.80 l/100km) incl CO2 (per km)</v>
      </c>
      <c r="G451" s="277">
        <v>0.24549174000000004</v>
      </c>
      <c r="H451" s="44">
        <f t="shared" si="97"/>
        <v>0.24549174000000004</v>
      </c>
      <c r="I451"/>
      <c r="J451" s="294">
        <v>6.1444763462969135E-2</v>
      </c>
      <c r="K451" s="44">
        <f t="shared" si="98"/>
        <v>6.1444763462969135E-2</v>
      </c>
      <c r="L451" s="295">
        <v>2.0381532559E-3</v>
      </c>
      <c r="M451" s="295">
        <v>3.9113466894999992E-3</v>
      </c>
      <c r="N451" s="295">
        <v>1.8671502517569133E-2</v>
      </c>
      <c r="O451" s="295">
        <v>3.6823761000000003E-2</v>
      </c>
      <c r="P451"/>
      <c r="Q451" s="212">
        <v>3.8704923</v>
      </c>
      <c r="R451"/>
      <c r="S451" s="156">
        <v>5.0343908E-3</v>
      </c>
      <c r="T451" s="156">
        <v>4.5773191999999999E-3</v>
      </c>
      <c r="U451" s="156">
        <v>2.0321565E-4</v>
      </c>
      <c r="V451" s="156">
        <v>2.5385597000000001E-4</v>
      </c>
      <c r="W451"/>
      <c r="X451" s="155">
        <v>1.2726435E-5</v>
      </c>
      <c r="Y451" s="163"/>
      <c r="Z451" s="269"/>
      <c r="AA451"/>
      <c r="AB451"/>
      <c r="AC451"/>
      <c r="AD451" s="159"/>
      <c r="AE451" s="272"/>
      <c r="AF451" s="48"/>
      <c r="AG451" s="48"/>
      <c r="AH451"/>
      <c r="AI451"/>
      <c r="AJ451"/>
    </row>
    <row r="452" spans="1:36" ht="13.8" customHeight="1">
      <c r="A452" t="s">
        <v>2404</v>
      </c>
      <c r="B452" s="188" t="s">
        <v>314</v>
      </c>
      <c r="C452" s="151" t="str">
        <f t="shared" si="95"/>
        <v>A.070.03.202</v>
      </c>
      <c r="D452" s="54" t="s">
        <v>439</v>
      </c>
      <c r="E452" s="260" t="s">
        <v>272</v>
      </c>
      <c r="F452" s="153" t="str">
        <f t="shared" si="96"/>
        <v xml:space="preserve"> Diesel B10 - lease segment B (4.40 l/100km) incl CO2 (per km)</v>
      </c>
      <c r="G452" s="277">
        <v>0.12291587333333333</v>
      </c>
      <c r="H452" s="44">
        <f t="shared" si="97"/>
        <v>0.12291587333333333</v>
      </c>
      <c r="I452"/>
      <c r="J452" s="294">
        <v>3.3587270615001108E-2</v>
      </c>
      <c r="K452" s="44">
        <f t="shared" si="98"/>
        <v>3.3587270615001108E-2</v>
      </c>
      <c r="L452" s="295">
        <v>2.2214177590000003E-3</v>
      </c>
      <c r="M452" s="295">
        <v>2.5332625219999997E-3</v>
      </c>
      <c r="N452" s="295">
        <v>1.0395209334001112E-2</v>
      </c>
      <c r="O452" s="295">
        <v>1.8437380999999999E-2</v>
      </c>
      <c r="P452"/>
      <c r="Q452" s="212">
        <v>2.0557582999999999</v>
      </c>
      <c r="R452"/>
      <c r="S452" s="156">
        <v>2.5658871999999998E-3</v>
      </c>
      <c r="T452" s="156">
        <v>2.3293645000000002E-3</v>
      </c>
      <c r="U452" s="156">
        <v>1.0467089999999999E-4</v>
      </c>
      <c r="V452" s="156">
        <v>1.3185173000000001E-4</v>
      </c>
      <c r="W452"/>
      <c r="X452" s="155">
        <v>7.0650828999999997E-6</v>
      </c>
      <c r="Y452" s="163"/>
      <c r="Z452" s="269"/>
      <c r="AA452"/>
      <c r="AB452"/>
      <c r="AC452"/>
      <c r="AD452" s="159"/>
      <c r="AH452"/>
      <c r="AI452"/>
      <c r="AJ452"/>
    </row>
    <row r="453" spans="1:36" ht="13.8" customHeight="1">
      <c r="A453" t="s">
        <v>2405</v>
      </c>
      <c r="B453" s="188" t="s">
        <v>314</v>
      </c>
      <c r="C453" s="151" t="str">
        <f t="shared" si="95"/>
        <v>A.070.03.203</v>
      </c>
      <c r="D453" s="54" t="s">
        <v>439</v>
      </c>
      <c r="E453" s="260" t="s">
        <v>272</v>
      </c>
      <c r="F453" s="153" t="str">
        <f t="shared" si="96"/>
        <v xml:space="preserve"> Diesel B10 - lease segment C (4.70 l/100km) incl CO2 (per km)</v>
      </c>
      <c r="G453" s="277">
        <v>0.13129650000000001</v>
      </c>
      <c r="H453" s="44">
        <f t="shared" si="97"/>
        <v>0.13129650000000001</v>
      </c>
      <c r="I453"/>
      <c r="J453" s="294">
        <v>3.5724639548484594E-2</v>
      </c>
      <c r="K453" s="44">
        <f t="shared" si="98"/>
        <v>3.5724639548484594E-2</v>
      </c>
      <c r="L453" s="295">
        <v>2.2765956169999999E-3</v>
      </c>
      <c r="M453" s="295">
        <v>2.6495954160000003E-3</v>
      </c>
      <c r="N453" s="295">
        <v>1.1103973515484597E-2</v>
      </c>
      <c r="O453" s="295">
        <v>1.9694474999999999E-2</v>
      </c>
      <c r="P453"/>
      <c r="Q453" s="212">
        <v>2.1959236999999998</v>
      </c>
      <c r="R453"/>
      <c r="S453" s="156">
        <v>2.7259215999999998E-3</v>
      </c>
      <c r="T453" s="156">
        <v>2.4737493E-3</v>
      </c>
      <c r="U453" s="156">
        <v>1.1133069E-4</v>
      </c>
      <c r="V453" s="156">
        <v>1.4084161999999999E-4</v>
      </c>
      <c r="W453"/>
      <c r="X453" s="155">
        <v>7.4941504999999998E-6</v>
      </c>
      <c r="Y453" s="163"/>
      <c r="Z453" s="269"/>
      <c r="AA453"/>
      <c r="AB453"/>
      <c r="AC453"/>
      <c r="AD453" s="159"/>
      <c r="AE453" s="272"/>
      <c r="AF453" s="48"/>
      <c r="AG453" s="48"/>
      <c r="AH453"/>
      <c r="AI453"/>
      <c r="AJ453"/>
    </row>
    <row r="454" spans="1:36" ht="13.8" customHeight="1">
      <c r="A454" t="s">
        <v>2406</v>
      </c>
      <c r="B454" s="188" t="s">
        <v>314</v>
      </c>
      <c r="C454" s="151" t="str">
        <f t="shared" si="95"/>
        <v>A.070.03.204</v>
      </c>
      <c r="D454" s="54" t="s">
        <v>439</v>
      </c>
      <c r="E454" s="260" t="s">
        <v>272</v>
      </c>
      <c r="F454" s="153" t="str">
        <f t="shared" si="96"/>
        <v xml:space="preserve"> Diesel B10 - lease segment D (5.00 l/100km) incl CO2 (per km)</v>
      </c>
      <c r="G454" s="277">
        <v>0.13967712666666668</v>
      </c>
      <c r="H454" s="44">
        <f t="shared" si="97"/>
        <v>0.13967712666666668</v>
      </c>
      <c r="I454"/>
      <c r="J454" s="294">
        <v>3.7862009572368079E-2</v>
      </c>
      <c r="K454" s="44">
        <f t="shared" si="98"/>
        <v>3.7862009572368079E-2</v>
      </c>
      <c r="L454" s="295">
        <v>2.331773564E-3</v>
      </c>
      <c r="M454" s="295">
        <v>2.765928311E-3</v>
      </c>
      <c r="N454" s="295">
        <v>1.181273869736808E-2</v>
      </c>
      <c r="O454" s="295">
        <v>2.0951569E-2</v>
      </c>
      <c r="P454"/>
      <c r="Q454" s="212">
        <v>2.3360889999999999</v>
      </c>
      <c r="R454"/>
      <c r="S454" s="156">
        <v>2.8859559999999999E-3</v>
      </c>
      <c r="T454" s="156">
        <v>2.6181339999999998E-3</v>
      </c>
      <c r="U454" s="156">
        <v>1.1799048000000001E-4</v>
      </c>
      <c r="V454" s="156">
        <v>1.4983151E-4</v>
      </c>
      <c r="W454"/>
      <c r="X454" s="155">
        <v>7.9232180999999998E-6</v>
      </c>
      <c r="Y454" s="163"/>
      <c r="Z454" s="269"/>
      <c r="AA454"/>
      <c r="AB454"/>
      <c r="AC454"/>
      <c r="AD454" s="159"/>
      <c r="AH454"/>
      <c r="AI454"/>
      <c r="AJ454"/>
    </row>
    <row r="455" spans="1:36" ht="13.8" customHeight="1">
      <c r="A455" t="s">
        <v>2407</v>
      </c>
      <c r="B455" s="188" t="s">
        <v>314</v>
      </c>
      <c r="C455" s="151" t="str">
        <f t="shared" si="95"/>
        <v>A.070.03.205</v>
      </c>
      <c r="D455" s="54" t="s">
        <v>439</v>
      </c>
      <c r="E455" s="260" t="s">
        <v>272</v>
      </c>
      <c r="F455" s="153" t="str">
        <f t="shared" si="96"/>
        <v xml:space="preserve"> Diesel B10 - lease segment E (7.10 l/100km) incl CO2 (per km)</v>
      </c>
      <c r="G455" s="277">
        <v>0.19834152000000002</v>
      </c>
      <c r="H455" s="44">
        <f t="shared" si="97"/>
        <v>0.19834152000000002</v>
      </c>
      <c r="I455"/>
      <c r="J455" s="294">
        <v>5.2823593516542477E-2</v>
      </c>
      <c r="K455" s="44">
        <f t="shared" si="98"/>
        <v>5.2823593516542477E-2</v>
      </c>
      <c r="L455" s="295">
        <v>2.7180188359999997E-3</v>
      </c>
      <c r="M455" s="295">
        <v>3.5802587100000004E-3</v>
      </c>
      <c r="N455" s="295">
        <v>1.6774087970542476E-2</v>
      </c>
      <c r="O455" s="295">
        <v>2.9751228000000001E-2</v>
      </c>
      <c r="P455"/>
      <c r="Q455" s="212">
        <v>3.3172464000000002</v>
      </c>
      <c r="R455"/>
      <c r="S455" s="156">
        <v>4.0061968999999999E-3</v>
      </c>
      <c r="T455" s="156">
        <v>3.6288271999999999E-3</v>
      </c>
      <c r="U455" s="156">
        <v>1.6460901000000001E-4</v>
      </c>
      <c r="V455" s="156">
        <v>2.1276073999999999E-4</v>
      </c>
      <c r="W455"/>
      <c r="X455" s="155">
        <v>1.0926691E-5</v>
      </c>
      <c r="Y455" s="163"/>
      <c r="Z455" s="269"/>
      <c r="AA455"/>
      <c r="AB455"/>
      <c r="AC455"/>
      <c r="AD455" s="159"/>
      <c r="AE455" s="269"/>
      <c r="AH455"/>
      <c r="AI455"/>
      <c r="AJ455"/>
    </row>
    <row r="456" spans="1:36" ht="13.8" customHeight="1">
      <c r="A456" t="s">
        <v>2408</v>
      </c>
      <c r="B456" s="188" t="s">
        <v>314</v>
      </c>
      <c r="C456" s="151" t="str">
        <f t="shared" si="95"/>
        <v>A.070.03.301</v>
      </c>
      <c r="D456" s="54" t="s">
        <v>439</v>
      </c>
      <c r="E456" s="260" t="s">
        <v>272</v>
      </c>
      <c r="F456" s="153" t="str">
        <f t="shared" si="96"/>
        <v xml:space="preserve"> BEV - lease segment A (14.00 kWh/100km) WTW (per km)</v>
      </c>
      <c r="G456" s="277">
        <v>3.3209775333333337E-2</v>
      </c>
      <c r="H456" s="44">
        <f t="shared" si="97"/>
        <v>3.3209775333333337E-2</v>
      </c>
      <c r="I456"/>
      <c r="J456" s="294">
        <v>9.0955583880000003E-3</v>
      </c>
      <c r="K456" s="44">
        <f t="shared" si="98"/>
        <v>9.0955583880000003E-3</v>
      </c>
      <c r="L456" s="295">
        <v>3.3252369300000004E-4</v>
      </c>
      <c r="M456" s="295">
        <v>6.8327109999999998E-4</v>
      </c>
      <c r="N456" s="295">
        <v>3.098297295E-3</v>
      </c>
      <c r="O456" s="295">
        <v>4.9814663E-3</v>
      </c>
      <c r="P456"/>
      <c r="Q456" s="212">
        <v>1.1612472</v>
      </c>
      <c r="R456"/>
      <c r="S456" s="156">
        <v>6.9335708999999999E-4</v>
      </c>
      <c r="T456" s="156">
        <v>6.4852937000000005E-4</v>
      </c>
      <c r="U456" s="156">
        <v>2.7812423000000001E-5</v>
      </c>
      <c r="V456" s="156">
        <v>1.7015298000000001E-5</v>
      </c>
      <c r="W456"/>
      <c r="X456" s="155">
        <v>2.1853802E-6</v>
      </c>
      <c r="Y456" s="163"/>
      <c r="Z456" s="269"/>
      <c r="AA456"/>
      <c r="AB456"/>
      <c r="AC456"/>
      <c r="AD456" s="159"/>
      <c r="AE456" s="269"/>
      <c r="AF456" s="48"/>
      <c r="AG456" s="48"/>
      <c r="AH456"/>
      <c r="AI456"/>
      <c r="AJ456"/>
    </row>
    <row r="457" spans="1:36" ht="13.8" customHeight="1">
      <c r="A457" t="s">
        <v>2409</v>
      </c>
      <c r="B457" s="188" t="s">
        <v>314</v>
      </c>
      <c r="C457" s="151" t="str">
        <f t="shared" si="95"/>
        <v>A.070.03.302</v>
      </c>
      <c r="D457" s="54" t="s">
        <v>439</v>
      </c>
      <c r="E457" s="260" t="s">
        <v>272</v>
      </c>
      <c r="F457" s="153" t="str">
        <f t="shared" si="96"/>
        <v xml:space="preserve"> BEV - lease segment B (15.7 kWh/100km) WTW (per km)</v>
      </c>
      <c r="G457" s="277">
        <v>3.7242390666666667E-2</v>
      </c>
      <c r="H457" s="44">
        <f t="shared" si="97"/>
        <v>3.7242390666666667E-2</v>
      </c>
      <c r="I457"/>
      <c r="J457" s="294">
        <v>1.0200019046999999E-2</v>
      </c>
      <c r="K457" s="44">
        <f t="shared" si="98"/>
        <v>1.0200019046999999E-2</v>
      </c>
      <c r="L457" s="295">
        <v>3.7290157100000002E-4</v>
      </c>
      <c r="M457" s="295">
        <v>7.6623974000000002E-4</v>
      </c>
      <c r="N457" s="295">
        <v>3.474519136E-3</v>
      </c>
      <c r="O457" s="295">
        <v>5.5863585999999998E-3</v>
      </c>
      <c r="P457"/>
      <c r="Q457" s="212">
        <v>1.3022558</v>
      </c>
      <c r="R457"/>
      <c r="S457" s="156">
        <v>7.7755045000000005E-4</v>
      </c>
      <c r="T457" s="156">
        <v>7.2727936999999999E-4</v>
      </c>
      <c r="U457" s="156">
        <v>3.1189646000000003E-5</v>
      </c>
      <c r="V457" s="156">
        <v>1.9081442000000002E-5</v>
      </c>
      <c r="W457"/>
      <c r="X457" s="155">
        <v>2.4507477999999999E-6</v>
      </c>
      <c r="Y457" s="163"/>
      <c r="Z457" s="269"/>
      <c r="AA457"/>
      <c r="AB457"/>
      <c r="AC457"/>
      <c r="AD457" s="159"/>
      <c r="AE457" s="269"/>
      <c r="AF457" s="48"/>
      <c r="AG457" s="48"/>
      <c r="AH457"/>
      <c r="AI457"/>
      <c r="AJ457"/>
    </row>
    <row r="458" spans="1:36" ht="13.8" customHeight="1">
      <c r="A458" t="s">
        <v>2410</v>
      </c>
      <c r="B458" s="188" t="s">
        <v>314</v>
      </c>
      <c r="C458" s="151" t="str">
        <f t="shared" si="95"/>
        <v>A.070.03.303</v>
      </c>
      <c r="D458" s="54" t="s">
        <v>439</v>
      </c>
      <c r="E458" s="260" t="s">
        <v>272</v>
      </c>
      <c r="F458" s="153" t="str">
        <f t="shared" si="96"/>
        <v xml:space="preserve"> BEV - lease segment C (16.95 kWh/100km) WTW (per km)</v>
      </c>
      <c r="G458" s="277">
        <v>4.0207549333333335E-2</v>
      </c>
      <c r="H458" s="44">
        <f t="shared" si="97"/>
        <v>4.0207549333333335E-2</v>
      </c>
      <c r="I458"/>
      <c r="J458" s="294">
        <v>1.1012122447999999E-2</v>
      </c>
      <c r="K458" s="44">
        <f t="shared" si="98"/>
        <v>1.1012122447999999E-2</v>
      </c>
      <c r="L458" s="295">
        <v>4.02591188E-4</v>
      </c>
      <c r="M458" s="295">
        <v>8.2724607999999991E-4</v>
      </c>
      <c r="N458" s="295">
        <v>3.7511527799999997E-3</v>
      </c>
      <c r="O458" s="295">
        <v>6.0311323999999999E-3</v>
      </c>
      <c r="P458"/>
      <c r="Q458" s="212">
        <v>1.4059385</v>
      </c>
      <c r="R458"/>
      <c r="S458" s="156">
        <v>8.3945733999999999E-4</v>
      </c>
      <c r="T458" s="156">
        <v>7.8518377000000002E-4</v>
      </c>
      <c r="U458" s="156">
        <v>3.3672898000000002E-5</v>
      </c>
      <c r="V458" s="156">
        <v>2.0600664999999998E-5</v>
      </c>
      <c r="W458"/>
      <c r="X458" s="155">
        <v>2.6458710000000002E-6</v>
      </c>
      <c r="Y458" s="163"/>
      <c r="Z458" s="269"/>
      <c r="AA458"/>
      <c r="AB458"/>
      <c r="AC458"/>
      <c r="AD458" s="159"/>
      <c r="AH458"/>
      <c r="AI458"/>
      <c r="AJ458"/>
    </row>
    <row r="459" spans="1:36" ht="13.8" customHeight="1">
      <c r="A459" t="s">
        <v>2411</v>
      </c>
      <c r="B459" s="188" t="s">
        <v>314</v>
      </c>
      <c r="C459" s="151" t="str">
        <f t="shared" si="95"/>
        <v>A.070.03.304</v>
      </c>
      <c r="D459" s="54" t="s">
        <v>439</v>
      </c>
      <c r="E459" s="260" t="s">
        <v>272</v>
      </c>
      <c r="F459" s="153" t="str">
        <f t="shared" si="96"/>
        <v xml:space="preserve"> BEV - lease segment D (16.8 kWh/100km) WTW (per km)</v>
      </c>
      <c r="G459" s="277">
        <v>3.9851730000000002E-2</v>
      </c>
      <c r="H459" s="44">
        <f t="shared" si="97"/>
        <v>3.9851730000000002E-2</v>
      </c>
      <c r="I459"/>
      <c r="J459" s="294">
        <v>1.0914669969E-2</v>
      </c>
      <c r="K459" s="44">
        <f t="shared" si="98"/>
        <v>1.0914669969E-2</v>
      </c>
      <c r="L459" s="295">
        <v>3.99028434E-4</v>
      </c>
      <c r="M459" s="295">
        <v>8.1992532000000002E-4</v>
      </c>
      <c r="N459" s="295">
        <v>3.7179567149999999E-3</v>
      </c>
      <c r="O459" s="295">
        <v>5.9777594999999998E-3</v>
      </c>
      <c r="P459"/>
      <c r="Q459" s="212">
        <v>1.3934966</v>
      </c>
      <c r="R459"/>
      <c r="S459" s="156">
        <v>8.3202850999999998E-4</v>
      </c>
      <c r="T459" s="156">
        <v>7.7823525000000004E-4</v>
      </c>
      <c r="U459" s="156">
        <v>3.3374908E-5</v>
      </c>
      <c r="V459" s="156">
        <v>2.0418357999999999E-5</v>
      </c>
      <c r="W459"/>
      <c r="X459" s="155">
        <v>2.6224561999999998E-6</v>
      </c>
      <c r="Y459" s="163"/>
      <c r="Z459" s="267"/>
      <c r="AA459"/>
      <c r="AB459"/>
      <c r="AC459"/>
      <c r="AD459" s="159"/>
      <c r="AE459" s="272"/>
      <c r="AF459" s="48"/>
      <c r="AG459" s="48"/>
      <c r="AH459"/>
      <c r="AI459"/>
      <c r="AJ459"/>
    </row>
    <row r="460" spans="1:36" ht="13.8" customHeight="1">
      <c r="A460" t="s">
        <v>2412</v>
      </c>
      <c r="B460" s="188" t="s">
        <v>314</v>
      </c>
      <c r="C460" s="151" t="str">
        <f t="shared" si="95"/>
        <v>A.070.03.305</v>
      </c>
      <c r="D460" s="54" t="s">
        <v>439</v>
      </c>
      <c r="E460" s="260" t="s">
        <v>272</v>
      </c>
      <c r="F460" s="153" t="str">
        <f t="shared" si="96"/>
        <v xml:space="preserve"> BEV - lease segment E (22.2 kWh/100km) WTW (per km)</v>
      </c>
      <c r="G460" s="277">
        <v>5.2661214666666671E-2</v>
      </c>
      <c r="H460" s="44">
        <f t="shared" si="97"/>
        <v>5.2661214666666671E-2</v>
      </c>
      <c r="I460"/>
      <c r="J460" s="294">
        <v>1.4422956776000001E-2</v>
      </c>
      <c r="K460" s="44">
        <f t="shared" si="98"/>
        <v>1.4422956776000001E-2</v>
      </c>
      <c r="L460" s="295">
        <v>5.2728756999999998E-4</v>
      </c>
      <c r="M460" s="295">
        <v>1.0834727399999999E-3</v>
      </c>
      <c r="N460" s="295">
        <v>4.9130142660000001E-3</v>
      </c>
      <c r="O460" s="295">
        <v>7.8991822000000003E-3</v>
      </c>
      <c r="P460"/>
      <c r="Q460" s="212">
        <v>1.8414062</v>
      </c>
      <c r="R460"/>
      <c r="S460" s="156">
        <v>1.0994662E-3</v>
      </c>
      <c r="T460" s="156">
        <v>1.0283823000000001E-3</v>
      </c>
      <c r="U460" s="156">
        <v>4.4102557000000003E-5</v>
      </c>
      <c r="V460" s="156">
        <v>2.6981402000000001E-5</v>
      </c>
      <c r="W460"/>
      <c r="X460" s="155">
        <v>3.4653886E-6</v>
      </c>
      <c r="Y460" s="163"/>
      <c r="Z460" s="272"/>
      <c r="AA460"/>
      <c r="AB460"/>
      <c r="AC460"/>
      <c r="AD460" s="159"/>
      <c r="AE460" s="272"/>
      <c r="AF460" s="48"/>
      <c r="AG460" s="48"/>
      <c r="AH460"/>
      <c r="AI460"/>
      <c r="AJ460"/>
    </row>
    <row r="461" spans="1:36" ht="13.8" customHeight="1">
      <c r="A461" t="s">
        <v>2413</v>
      </c>
      <c r="B461" s="188" t="s">
        <v>314</v>
      </c>
      <c r="C461" s="151" t="str">
        <f t="shared" si="95"/>
        <v>A.070.03.401</v>
      </c>
      <c r="D461" s="54" t="s">
        <v>439</v>
      </c>
      <c r="E461" s="260" t="s">
        <v>272</v>
      </c>
      <c r="F461" s="153" t="str">
        <f t="shared" si="96"/>
        <v xml:space="preserve"> Euro 6 diesel max emisions CO - NOx - PM - NMVOC per km</v>
      </c>
      <c r="G461" s="277">
        <v>0</v>
      </c>
      <c r="H461" s="44">
        <f t="shared" si="97"/>
        <v>0</v>
      </c>
      <c r="I461"/>
      <c r="J461" s="294">
        <v>2.2391886199999997E-3</v>
      </c>
      <c r="K461" s="44">
        <f t="shared" si="98"/>
        <v>2.2391886199999997E-3</v>
      </c>
      <c r="L461" s="295">
        <v>1.4121419999999999E-3</v>
      </c>
      <c r="M461" s="295">
        <v>8.2704662000000003E-4</v>
      </c>
      <c r="N461" s="295">
        <v>0</v>
      </c>
      <c r="O461" s="295">
        <v>0</v>
      </c>
      <c r="P461"/>
      <c r="Q461" s="212">
        <v>0</v>
      </c>
      <c r="R461"/>
      <c r="S461" s="156">
        <v>2.1871567999999999E-4</v>
      </c>
      <c r="T461" s="156">
        <v>2.1172171000000001E-4</v>
      </c>
      <c r="U461" s="156">
        <v>6.9939716999999997E-6</v>
      </c>
      <c r="V461" s="156">
        <v>0</v>
      </c>
      <c r="W461"/>
      <c r="X461" s="155">
        <v>7.7209182999999999E-7</v>
      </c>
      <c r="Y461" s="163"/>
      <c r="Z461" s="272"/>
      <c r="AA461"/>
      <c r="AB461"/>
      <c r="AC461"/>
      <c r="AD461" s="159"/>
      <c r="AE461" s="272"/>
      <c r="AF461" s="48"/>
      <c r="AG461" s="48"/>
      <c r="AH461"/>
      <c r="AI461"/>
      <c r="AJ461"/>
    </row>
    <row r="462" spans="1:36" ht="13.8" customHeight="1">
      <c r="A462" t="s">
        <v>2414</v>
      </c>
      <c r="B462" s="188" t="s">
        <v>314</v>
      </c>
      <c r="C462" s="151" t="str">
        <f t="shared" si="95"/>
        <v>A.070.03.402</v>
      </c>
      <c r="D462" s="54" t="s">
        <v>439</v>
      </c>
      <c r="E462" s="260" t="s">
        <v>272</v>
      </c>
      <c r="F462" s="153" t="str">
        <f t="shared" si="96"/>
        <v xml:space="preserve"> Euro 6 gasoline max emisions CO - NOx - PM - NMVOC per km</v>
      </c>
      <c r="G462" s="277">
        <v>0</v>
      </c>
      <c r="H462" s="44">
        <f t="shared" si="97"/>
        <v>0</v>
      </c>
      <c r="I462"/>
      <c r="J462" s="294">
        <v>1.4424589700000002E-3</v>
      </c>
      <c r="K462" s="44">
        <f t="shared" si="98"/>
        <v>1.4424589700000002E-3</v>
      </c>
      <c r="L462" s="295">
        <v>8.2217400000000006E-4</v>
      </c>
      <c r="M462" s="295">
        <v>6.2028497000000005E-4</v>
      </c>
      <c r="N462" s="295">
        <v>0</v>
      </c>
      <c r="O462" s="295">
        <v>0</v>
      </c>
      <c r="P462"/>
      <c r="Q462" s="212">
        <v>0</v>
      </c>
      <c r="R462"/>
      <c r="S462" s="156">
        <v>1.8305346E-4</v>
      </c>
      <c r="T462" s="156">
        <v>1.7832374E-4</v>
      </c>
      <c r="U462" s="156">
        <v>4.7297178E-6</v>
      </c>
      <c r="V462" s="156">
        <v>0</v>
      </c>
      <c r="W462"/>
      <c r="X462" s="155">
        <v>5.8610238999999997E-7</v>
      </c>
      <c r="Y462" s="163"/>
      <c r="Z462" s="272"/>
      <c r="AA462"/>
      <c r="AB462"/>
      <c r="AC462"/>
      <c r="AD462" s="159"/>
      <c r="AE462" s="272"/>
      <c r="AF462" s="48"/>
      <c r="AG462" s="48"/>
      <c r="AH462"/>
      <c r="AI462"/>
      <c r="AJ462"/>
    </row>
    <row r="463" spans="1:36" ht="13.8" customHeight="1">
      <c r="B463" s="188"/>
      <c r="C463" s="151"/>
      <c r="D463" s="51" t="s">
        <v>1231</v>
      </c>
      <c r="E463" s="260"/>
      <c r="F463"/>
      <c r="H463" s="44"/>
      <c r="I463"/>
      <c r="J463" s="44"/>
      <c r="K463" s="44"/>
      <c r="L463" s="44"/>
      <c r="P463"/>
      <c r="Q463" s="212"/>
      <c r="R463"/>
      <c r="S463"/>
      <c r="T463"/>
      <c r="U463"/>
      <c r="V463"/>
      <c r="W463"/>
      <c r="X463"/>
      <c r="Z463" s="272"/>
      <c r="AA463"/>
      <c r="AB463"/>
      <c r="AC463"/>
      <c r="AD463" s="159"/>
      <c r="AE463" s="272"/>
      <c r="AF463" s="48"/>
      <c r="AG463" s="48"/>
      <c r="AH463"/>
      <c r="AI463"/>
      <c r="AJ463"/>
    </row>
    <row r="464" spans="1:36" ht="13.8" customHeight="1">
      <c r="A464" t="s">
        <v>651</v>
      </c>
      <c r="B464" s="188" t="s">
        <v>314</v>
      </c>
      <c r="C464" s="151" t="str">
        <f t="shared" ref="C464:C473" si="99">MID(A464,1,12)</f>
        <v>A.070.04.101</v>
      </c>
      <c r="D464" s="54" t="s">
        <v>1231</v>
      </c>
      <c r="E464" s="150" t="s">
        <v>352</v>
      </c>
      <c r="F464" s="153" t="str">
        <f t="shared" ref="F464:F473" si="100">MID(A464, 21,85)</f>
        <v>biodiesel (palm oil methyl ester)</v>
      </c>
      <c r="G464" s="277">
        <v>1.2897344666666666</v>
      </c>
      <c r="H464" s="44">
        <f t="shared" ref="H464:H473" si="101">G464</f>
        <v>1.2897344666666666</v>
      </c>
      <c r="I464"/>
      <c r="J464" s="294">
        <v>0.87681429050849569</v>
      </c>
      <c r="K464" s="44">
        <f t="shared" ref="K464:K473" si="102">J464</f>
        <v>0.87681429050849569</v>
      </c>
      <c r="L464" s="295">
        <v>1.2759518469000001E-2</v>
      </c>
      <c r="M464" s="295">
        <v>0.64481681155999993</v>
      </c>
      <c r="N464" s="295">
        <v>2.5777790479495841E-2</v>
      </c>
      <c r="O464" s="295">
        <v>0.19346016999999999</v>
      </c>
      <c r="P464"/>
      <c r="Q464" s="212">
        <v>51.682448999999998</v>
      </c>
      <c r="R464"/>
      <c r="S464" s="156">
        <v>3.0379699999999999E-2</v>
      </c>
      <c r="T464" s="156">
        <v>2.8454767999999998E-2</v>
      </c>
      <c r="U464" s="156">
        <v>1.2301950999999999E-3</v>
      </c>
      <c r="V464" s="156">
        <v>6.9473702999999995E-4</v>
      </c>
      <c r="W464"/>
      <c r="X464" s="155">
        <v>5.9936192999999998E-5</v>
      </c>
      <c r="Y464" s="163"/>
      <c r="Z464" s="267"/>
      <c r="AA464"/>
      <c r="AB464"/>
      <c r="AC464"/>
      <c r="AD464" s="159"/>
      <c r="AH464"/>
      <c r="AI464"/>
      <c r="AJ464"/>
    </row>
    <row r="465" spans="1:36" ht="13.8" customHeight="1">
      <c r="A465" t="s">
        <v>652</v>
      </c>
      <c r="B465" s="188" t="s">
        <v>314</v>
      </c>
      <c r="C465" s="151" t="str">
        <f t="shared" si="99"/>
        <v>A.070.04.102</v>
      </c>
      <c r="D465" s="54" t="s">
        <v>1231</v>
      </c>
      <c r="E465" s="150" t="s">
        <v>352</v>
      </c>
      <c r="F465" s="153" t="str">
        <f t="shared" si="100"/>
        <v>biodiesel (rape methyl ester)</v>
      </c>
      <c r="G465" s="277">
        <v>0.87287720000000002</v>
      </c>
      <c r="H465" s="44">
        <f t="shared" si="101"/>
        <v>0.87287720000000002</v>
      </c>
      <c r="I465"/>
      <c r="J465" s="294">
        <v>0.54196340931761378</v>
      </c>
      <c r="K465" s="44">
        <f t="shared" si="102"/>
        <v>0.54196340931761378</v>
      </c>
      <c r="L465" s="295">
        <v>8.6690493609999988E-3</v>
      </c>
      <c r="M465" s="295">
        <v>0.39317480941800004</v>
      </c>
      <c r="N465" s="295">
        <v>9.1879705386138065E-3</v>
      </c>
      <c r="O465" s="295">
        <v>0.13093157999999999</v>
      </c>
      <c r="P465"/>
      <c r="Q465" s="212">
        <v>50.264184999999998</v>
      </c>
      <c r="R465"/>
      <c r="S465" s="156">
        <v>2.3039403E-2</v>
      </c>
      <c r="T465" s="156">
        <v>2.1358052999999998E-2</v>
      </c>
      <c r="U465" s="156">
        <v>9.8157722999999992E-4</v>
      </c>
      <c r="V465" s="156">
        <v>6.9977340999999998E-4</v>
      </c>
      <c r="W465"/>
      <c r="X465" s="155">
        <v>8.3471791999999994E-5</v>
      </c>
      <c r="Y465" s="163"/>
      <c r="Z465" s="269"/>
      <c r="AA465"/>
      <c r="AB465"/>
      <c r="AC465"/>
      <c r="AD465" s="159"/>
      <c r="AH465"/>
      <c r="AI465"/>
      <c r="AJ465"/>
    </row>
    <row r="466" spans="1:36" ht="13.8" customHeight="1">
      <c r="A466" t="s">
        <v>1657</v>
      </c>
      <c r="B466" s="188" t="s">
        <v>314</v>
      </c>
      <c r="C466" s="151" t="str">
        <f t="shared" si="99"/>
        <v>A.070.04.103</v>
      </c>
      <c r="D466" s="54" t="s">
        <v>1231</v>
      </c>
      <c r="E466" s="150" t="s">
        <v>352</v>
      </c>
      <c r="F466" s="153" t="str">
        <f t="shared" si="100"/>
        <v>biodiesel (soybean ester 50% Brazil - 50% USA)</v>
      </c>
      <c r="G466" s="277">
        <v>3.8600067999999998</v>
      </c>
      <c r="H466" s="44">
        <f t="shared" si="101"/>
        <v>3.8600067999999998</v>
      </c>
      <c r="I466"/>
      <c r="J466" s="294">
        <v>0.97612910559829813</v>
      </c>
      <c r="K466" s="44">
        <f t="shared" si="102"/>
        <v>0.97612910559829813</v>
      </c>
      <c r="L466" s="295">
        <v>1.4190516637000002E-2</v>
      </c>
      <c r="M466" s="295">
        <v>0.35811356996999999</v>
      </c>
      <c r="N466" s="295">
        <v>2.4823998991298227E-2</v>
      </c>
      <c r="O466" s="295">
        <v>0.57900101999999998</v>
      </c>
      <c r="P466"/>
      <c r="Q466" s="212">
        <v>52.954250999999999</v>
      </c>
      <c r="R466"/>
      <c r="S466" s="156">
        <v>6.6683276999999999E-2</v>
      </c>
      <c r="T466" s="156">
        <v>6.2837844000000004E-2</v>
      </c>
      <c r="U466" s="156">
        <v>3.0178126000000001E-3</v>
      </c>
      <c r="V466" s="156">
        <v>8.2762028000000001E-4</v>
      </c>
      <c r="W466"/>
      <c r="X466" s="155">
        <v>1.3167316E-4</v>
      </c>
      <c r="Y466" s="163"/>
      <c r="Z466" s="269"/>
      <c r="AA466"/>
      <c r="AB466"/>
      <c r="AC466"/>
      <c r="AD466" s="159"/>
      <c r="AH466"/>
      <c r="AI466"/>
      <c r="AJ466"/>
    </row>
    <row r="467" spans="1:36" ht="13.8" customHeight="1">
      <c r="A467" t="s">
        <v>1658</v>
      </c>
      <c r="B467" s="188" t="s">
        <v>314</v>
      </c>
      <c r="C467" s="151" t="str">
        <f t="shared" si="99"/>
        <v>A.070.04.104</v>
      </c>
      <c r="D467" s="54" t="s">
        <v>1231</v>
      </c>
      <c r="E467" s="150" t="s">
        <v>352</v>
      </c>
      <c r="F467" s="153" t="str">
        <f t="shared" si="100"/>
        <v>biodiesel (soybean ester 100% USA)</v>
      </c>
      <c r="G467" s="277">
        <v>0.77276860000000003</v>
      </c>
      <c r="H467" s="44">
        <f t="shared" si="101"/>
        <v>0.77276860000000003</v>
      </c>
      <c r="I467"/>
      <c r="J467" s="294">
        <v>0.17671214707889302</v>
      </c>
      <c r="K467" s="44">
        <f t="shared" si="102"/>
        <v>0.17671214707889302</v>
      </c>
      <c r="L467" s="295">
        <v>1.2203659556000002E-2</v>
      </c>
      <c r="M467" s="295">
        <v>2.7205295820000003E-2</v>
      </c>
      <c r="N467" s="295">
        <v>2.1387901702893002E-2</v>
      </c>
      <c r="O467" s="295">
        <v>0.11591529</v>
      </c>
      <c r="P467"/>
      <c r="Q467" s="212">
        <v>52.080682000000003</v>
      </c>
      <c r="R467"/>
      <c r="S467" s="156">
        <v>1.6212536E-2</v>
      </c>
      <c r="T467" s="156">
        <v>1.4769991E-2</v>
      </c>
      <c r="U467" s="156">
        <v>6.7185276000000002E-4</v>
      </c>
      <c r="V467" s="156">
        <v>7.7069184E-4</v>
      </c>
      <c r="W467"/>
      <c r="X467" s="155">
        <v>4.3948123999999999E-5</v>
      </c>
      <c r="Y467" s="158"/>
      <c r="Z467" s="267"/>
      <c r="AA467"/>
      <c r="AB467"/>
      <c r="AC467"/>
      <c r="AD467" s="159"/>
      <c r="AH467"/>
      <c r="AI467"/>
      <c r="AJ467"/>
    </row>
    <row r="468" spans="1:36" ht="13.8" customHeight="1">
      <c r="A468" t="s">
        <v>653</v>
      </c>
      <c r="B468" s="188" t="s">
        <v>314</v>
      </c>
      <c r="C468" s="151" t="str">
        <f t="shared" si="99"/>
        <v>A.070.04.105</v>
      </c>
      <c r="D468" s="54" t="s">
        <v>1231</v>
      </c>
      <c r="E468" s="150" t="s">
        <v>352</v>
      </c>
      <c r="F468" s="153" t="str">
        <f t="shared" si="100"/>
        <v>ethanol</v>
      </c>
      <c r="G468" s="277">
        <v>1.431935</v>
      </c>
      <c r="H468" s="44">
        <f t="shared" si="101"/>
        <v>1.431935</v>
      </c>
      <c r="I468"/>
      <c r="J468" s="294">
        <v>0.24961814180379513</v>
      </c>
      <c r="K468" s="44">
        <f t="shared" si="102"/>
        <v>0.24961814180379513</v>
      </c>
      <c r="L468" s="295">
        <v>1.0166764220000001E-2</v>
      </c>
      <c r="M468" s="295">
        <v>1.5248144276999998E-2</v>
      </c>
      <c r="N468" s="295">
        <v>9.4129833067951411E-3</v>
      </c>
      <c r="O468" s="295">
        <v>0.21479024999999999</v>
      </c>
      <c r="P468"/>
      <c r="Q468" s="212">
        <v>51.068334</v>
      </c>
      <c r="R468"/>
      <c r="S468" s="156">
        <v>2.6737178E-2</v>
      </c>
      <c r="T468" s="156">
        <v>2.4241193000000001E-2</v>
      </c>
      <c r="U468" s="156">
        <v>1.1325408999999999E-3</v>
      </c>
      <c r="V468" s="156">
        <v>1.3634443E-3</v>
      </c>
      <c r="W468"/>
      <c r="X468" s="155">
        <v>7.0534185000000005E-5</v>
      </c>
      <c r="Y468" s="158"/>
      <c r="Z468" s="267"/>
      <c r="AA468"/>
      <c r="AB468"/>
      <c r="AC468"/>
      <c r="AD468" s="159"/>
      <c r="AE468" s="269"/>
      <c r="AF468" s="48"/>
      <c r="AG468" s="48"/>
      <c r="AH468"/>
      <c r="AI468"/>
      <c r="AJ468"/>
    </row>
    <row r="469" spans="1:36" ht="13.8" customHeight="1">
      <c r="A469" t="s">
        <v>654</v>
      </c>
      <c r="B469" s="188" t="s">
        <v>314</v>
      </c>
      <c r="C469" s="151" t="str">
        <f t="shared" si="99"/>
        <v>A.070.04.106</v>
      </c>
      <c r="D469" s="54" t="s">
        <v>1231</v>
      </c>
      <c r="E469" s="150" t="s">
        <v>352</v>
      </c>
      <c r="F469" s="153" t="str">
        <f t="shared" si="100"/>
        <v>petrol (85% ethanol)</v>
      </c>
      <c r="G469" s="277">
        <v>1.3393947333333334</v>
      </c>
      <c r="H469" s="44">
        <f t="shared" si="101"/>
        <v>1.3393947333333334</v>
      </c>
      <c r="I469"/>
      <c r="J469" s="294">
        <v>0.28823000194826737</v>
      </c>
      <c r="K469" s="44">
        <f t="shared" si="102"/>
        <v>0.28823000194826737</v>
      </c>
      <c r="L469" s="295">
        <v>1.1530675660000001E-2</v>
      </c>
      <c r="M469" s="295">
        <v>2.0984305844000004E-2</v>
      </c>
      <c r="N469" s="295">
        <v>5.4805810444267369E-2</v>
      </c>
      <c r="O469" s="295">
        <v>0.20090921</v>
      </c>
      <c r="P469"/>
      <c r="Q469" s="212">
        <v>52.291818999999997</v>
      </c>
      <c r="R469"/>
      <c r="S469" s="156">
        <v>2.6830177E-2</v>
      </c>
      <c r="T469" s="156">
        <v>2.3969346999999998E-2</v>
      </c>
      <c r="U469" s="156">
        <v>1.0861407E-3</v>
      </c>
      <c r="V469" s="156">
        <v>1.7746897999999999E-3</v>
      </c>
      <c r="W469"/>
      <c r="X469" s="155">
        <v>7.6171240000000003E-5</v>
      </c>
      <c r="Y469" s="158"/>
      <c r="Z469" s="267"/>
      <c r="AA469"/>
      <c r="AB469"/>
      <c r="AC469"/>
      <c r="AD469" s="159"/>
      <c r="AE469" s="272"/>
      <c r="AF469" s="48"/>
      <c r="AG469" s="48"/>
      <c r="AH469"/>
      <c r="AI469"/>
      <c r="AJ469"/>
    </row>
    <row r="470" spans="1:36" ht="13.8" customHeight="1">
      <c r="A470" t="s">
        <v>1232</v>
      </c>
      <c r="B470" s="188" t="s">
        <v>314</v>
      </c>
      <c r="C470" s="151" t="str">
        <f t="shared" si="99"/>
        <v>A.070.04.107</v>
      </c>
      <c r="D470" s="54" t="s">
        <v>1231</v>
      </c>
      <c r="E470" s="150" t="s">
        <v>352</v>
      </c>
      <c r="F470" s="153" t="str">
        <f t="shared" si="100"/>
        <v>Diesel B100 (FAME)</v>
      </c>
      <c r="G470" s="277">
        <v>0.77276860000000003</v>
      </c>
      <c r="H470" s="44">
        <f t="shared" si="101"/>
        <v>0.77276860000000003</v>
      </c>
      <c r="I470"/>
      <c r="J470" s="294">
        <v>0.17671214707789301</v>
      </c>
      <c r="K470" s="44">
        <f t="shared" si="102"/>
        <v>0.17671214707789301</v>
      </c>
      <c r="L470" s="295">
        <v>1.2203659556000002E-2</v>
      </c>
      <c r="M470" s="295">
        <v>2.7205295819000004E-2</v>
      </c>
      <c r="N470" s="295">
        <v>2.1387901702893002E-2</v>
      </c>
      <c r="O470" s="295">
        <v>0.11591529</v>
      </c>
      <c r="P470"/>
      <c r="Q470" s="212">
        <v>52.080682000000003</v>
      </c>
      <c r="R470"/>
      <c r="S470" s="156">
        <v>1.6212536E-2</v>
      </c>
      <c r="T470" s="156">
        <v>1.4769991E-2</v>
      </c>
      <c r="U470" s="156">
        <v>6.7185276000000002E-4</v>
      </c>
      <c r="V470" s="156">
        <v>7.7069184E-4</v>
      </c>
      <c r="W470"/>
      <c r="X470" s="155">
        <v>4.3948123999999999E-5</v>
      </c>
      <c r="Y470" s="158"/>
      <c r="Z470" s="267"/>
      <c r="AA470"/>
      <c r="AB470"/>
      <c r="AC470"/>
      <c r="AD470" s="159"/>
      <c r="AE470" s="272"/>
      <c r="AF470" s="48"/>
      <c r="AG470" s="48"/>
      <c r="AH470"/>
      <c r="AI470"/>
      <c r="AJ470"/>
    </row>
    <row r="471" spans="1:36" ht="13.8" customHeight="1">
      <c r="A471" t="s">
        <v>1659</v>
      </c>
      <c r="B471" s="188" t="s">
        <v>314</v>
      </c>
      <c r="C471" s="151" t="str">
        <f t="shared" si="99"/>
        <v>A.070.04.108</v>
      </c>
      <c r="D471" s="54" t="s">
        <v>1231</v>
      </c>
      <c r="E471" s="150" t="s">
        <v>352</v>
      </c>
      <c r="F471" s="153" t="str">
        <f t="shared" si="100"/>
        <v>Diesel XTL (HVO) from USA soybean oil in Europe</v>
      </c>
      <c r="G471" s="277">
        <v>0.99316766666666667</v>
      </c>
      <c r="H471" s="44">
        <f t="shared" si="101"/>
        <v>0.99316766666666667</v>
      </c>
      <c r="I471"/>
      <c r="J471" s="294">
        <v>0.20676497735431121</v>
      </c>
      <c r="K471" s="44">
        <f t="shared" si="102"/>
        <v>0.20676497735431121</v>
      </c>
      <c r="L471" s="295">
        <v>1.3733254456999999E-2</v>
      </c>
      <c r="M471" s="295">
        <v>1.9580501074999999E-2</v>
      </c>
      <c r="N471" s="295">
        <v>2.4476071822311225E-2</v>
      </c>
      <c r="O471" s="295">
        <v>0.14897515</v>
      </c>
      <c r="P471"/>
      <c r="Q471" s="212">
        <v>57.687165</v>
      </c>
      <c r="R471"/>
      <c r="S471" s="156">
        <v>1.9950255E-2</v>
      </c>
      <c r="T471" s="156">
        <v>1.8257441999999999E-2</v>
      </c>
      <c r="U471" s="156">
        <v>8.4332921E-4</v>
      </c>
      <c r="V471" s="156">
        <v>8.4948339000000001E-4</v>
      </c>
      <c r="W471"/>
      <c r="X471" s="155">
        <v>5.1038543E-5</v>
      </c>
      <c r="Y471" s="158"/>
      <c r="Z471" s="267"/>
      <c r="AA471"/>
      <c r="AB471"/>
      <c r="AC471"/>
      <c r="AD471" s="159"/>
      <c r="AE471" s="269"/>
      <c r="AF471" s="48"/>
      <c r="AG471" s="48"/>
      <c r="AH471"/>
      <c r="AI471"/>
      <c r="AJ471"/>
    </row>
    <row r="472" spans="1:36" ht="13.8" customHeight="1">
      <c r="A472" t="s">
        <v>1490</v>
      </c>
      <c r="B472" s="188" t="s">
        <v>314</v>
      </c>
      <c r="C472" s="151" t="str">
        <f t="shared" si="99"/>
        <v>A.070.04.109</v>
      </c>
      <c r="D472" s="54" t="s">
        <v>1231</v>
      </c>
      <c r="E472" s="150" t="s">
        <v>352</v>
      </c>
      <c r="F472" s="153" t="str">
        <f t="shared" si="100"/>
        <v>Diesel XTL (HVO) from agricultural waste</v>
      </c>
      <c r="G472" s="277">
        <v>0.54163980666666667</v>
      </c>
      <c r="H472" s="44">
        <f t="shared" si="101"/>
        <v>0.54163980666666667</v>
      </c>
      <c r="I472"/>
      <c r="J472" s="294">
        <v>0.1052948855132996</v>
      </c>
      <c r="K472" s="44">
        <f t="shared" si="102"/>
        <v>0.1052948855132996</v>
      </c>
      <c r="L472" s="295">
        <v>5.3486438179999995E-3</v>
      </c>
      <c r="M472" s="295">
        <v>8.6646196599999992E-3</v>
      </c>
      <c r="N472" s="295">
        <v>1.0035651035299596E-2</v>
      </c>
      <c r="O472" s="295">
        <v>8.1245971E-2</v>
      </c>
      <c r="P472"/>
      <c r="Q472" s="212">
        <v>52.227227999999997</v>
      </c>
      <c r="R472"/>
      <c r="S472" s="156">
        <v>1.0638477E-2</v>
      </c>
      <c r="T472" s="156">
        <v>9.6478362000000008E-3</v>
      </c>
      <c r="U472" s="156">
        <v>4.406937E-4</v>
      </c>
      <c r="V472" s="156">
        <v>5.4994720999999999E-4</v>
      </c>
      <c r="W472"/>
      <c r="X472" s="155">
        <v>2.7438074999999999E-5</v>
      </c>
      <c r="Y472" s="158"/>
      <c r="Z472" s="272"/>
      <c r="AA472"/>
      <c r="AB472"/>
      <c r="AC472"/>
      <c r="AD472" s="159"/>
      <c r="AE472" s="269"/>
      <c r="AF472" s="48"/>
      <c r="AG472" s="48"/>
      <c r="AH472"/>
      <c r="AI472"/>
      <c r="AJ472"/>
    </row>
    <row r="473" spans="1:36" ht="13.8" customHeight="1">
      <c r="A473" t="s">
        <v>1491</v>
      </c>
      <c r="B473" s="188" t="s">
        <v>314</v>
      </c>
      <c r="C473" s="151" t="str">
        <f t="shared" si="99"/>
        <v>A.070.04.110</v>
      </c>
      <c r="D473" s="54" t="s">
        <v>1231</v>
      </c>
      <c r="E473" s="150" t="s">
        <v>352</v>
      </c>
      <c r="F473" s="153" t="str">
        <f t="shared" si="100"/>
        <v>Diesel XTL (HVO) from tallow (waste)</v>
      </c>
      <c r="G473" s="277">
        <v>0.3950704266666667</v>
      </c>
      <c r="H473" s="44">
        <f t="shared" si="101"/>
        <v>0.3950704266666667</v>
      </c>
      <c r="I473"/>
      <c r="J473" s="294">
        <v>8.3529031882292923E-2</v>
      </c>
      <c r="K473" s="44">
        <f t="shared" si="102"/>
        <v>8.3529031882292923E-2</v>
      </c>
      <c r="L473" s="295">
        <v>4.2550703149999997E-3</v>
      </c>
      <c r="M473" s="295">
        <v>7.9331826289999983E-3</v>
      </c>
      <c r="N473" s="295">
        <v>1.208021493829292E-2</v>
      </c>
      <c r="O473" s="295">
        <v>5.9260564000000002E-2</v>
      </c>
      <c r="P473"/>
      <c r="Q473" s="212">
        <v>49.999827000000003</v>
      </c>
      <c r="R473"/>
      <c r="S473" s="156">
        <v>8.1568987999999995E-3</v>
      </c>
      <c r="T473" s="156">
        <v>7.4320280000000002E-3</v>
      </c>
      <c r="U473" s="156">
        <v>3.2958713999999998E-4</v>
      </c>
      <c r="V473" s="156">
        <v>3.9528361000000002E-4</v>
      </c>
      <c r="W473"/>
      <c r="X473" s="155">
        <v>2.0375548999999999E-5</v>
      </c>
      <c r="Y473" s="163"/>
      <c r="Z473" s="272"/>
      <c r="AA473"/>
      <c r="AB473"/>
      <c r="AC473"/>
      <c r="AD473" s="159"/>
      <c r="AE473" s="272"/>
      <c r="AF473" s="48"/>
      <c r="AG473" s="48"/>
      <c r="AH473"/>
      <c r="AI473"/>
      <c r="AJ473"/>
    </row>
    <row r="474" spans="1:36" ht="13.8" customHeight="1">
      <c r="B474" s="188"/>
      <c r="C474" s="151"/>
      <c r="D474" s="51" t="s">
        <v>1233</v>
      </c>
      <c r="E474" s="150"/>
      <c r="F474"/>
      <c r="H474" s="44"/>
      <c r="I474"/>
      <c r="J474" s="44"/>
      <c r="K474" s="44"/>
      <c r="L474" s="44"/>
      <c r="P474"/>
      <c r="Q474" s="212"/>
      <c r="R474"/>
      <c r="S474"/>
      <c r="T474"/>
      <c r="U474"/>
      <c r="V474"/>
      <c r="W474"/>
      <c r="X474"/>
      <c r="Z474" s="272"/>
      <c r="AA474"/>
      <c r="AB474"/>
      <c r="AC474"/>
      <c r="AD474" s="159"/>
      <c r="AE474" s="272"/>
      <c r="AF474" s="48"/>
      <c r="AG474" s="48"/>
      <c r="AH474"/>
      <c r="AI474"/>
      <c r="AJ474"/>
    </row>
    <row r="475" spans="1:36" ht="13.8" customHeight="1">
      <c r="A475" t="s">
        <v>1660</v>
      </c>
      <c r="B475" s="188" t="s">
        <v>314</v>
      </c>
      <c r="C475" s="151" t="str">
        <f>MID(A475,1,12)</f>
        <v>A.070.06.101</v>
      </c>
      <c r="D475" s="54" t="s">
        <v>1233</v>
      </c>
      <c r="E475" s="150" t="s">
        <v>352</v>
      </c>
      <c r="F475" s="153" t="str">
        <f>MID(A475, 21,85)</f>
        <v>Anthracite coal  at mine (30.7MJ/kg)</v>
      </c>
      <c r="G475" s="277">
        <v>7.4322540000000006E-2</v>
      </c>
      <c r="H475" s="44">
        <f t="shared" ref="H475:H479" si="103">G475</f>
        <v>7.4322540000000006E-2</v>
      </c>
      <c r="I475"/>
      <c r="J475" s="294">
        <v>1.3664799112500001E-2</v>
      </c>
      <c r="K475" s="44">
        <f t="shared" ref="K475:K479" si="104">J475</f>
        <v>1.3664799112500001E-2</v>
      </c>
      <c r="L475" s="295">
        <v>3.1587009590000001E-4</v>
      </c>
      <c r="M475" s="295">
        <v>4.6700125349999995E-4</v>
      </c>
      <c r="N475" s="295">
        <v>1.7335467630999999E-3</v>
      </c>
      <c r="O475" s="295">
        <v>1.1148381000000001E-2</v>
      </c>
      <c r="P475"/>
      <c r="Q475" s="212">
        <v>41.460943</v>
      </c>
      <c r="R475"/>
      <c r="S475" s="156">
        <v>1.9651135999999999E-3</v>
      </c>
      <c r="T475" s="156">
        <v>1.3557491000000001E-3</v>
      </c>
      <c r="U475" s="156">
        <v>6.4933415000000005E-5</v>
      </c>
      <c r="V475" s="156">
        <v>5.4443109999999999E-4</v>
      </c>
      <c r="W475"/>
      <c r="X475" s="155">
        <v>5.2623412000000001E-5</v>
      </c>
      <c r="Y475" s="158"/>
      <c r="Z475" s="272"/>
      <c r="AA475"/>
      <c r="AB475"/>
      <c r="AC475"/>
      <c r="AD475" s="159"/>
      <c r="AE475" s="272"/>
      <c r="AF475" s="48"/>
      <c r="AG475" s="48"/>
      <c r="AH475"/>
      <c r="AI475"/>
      <c r="AJ475"/>
    </row>
    <row r="476" spans="1:36" ht="13.8" customHeight="1">
      <c r="A476" t="s">
        <v>1661</v>
      </c>
      <c r="B476" s="188" t="s">
        <v>314</v>
      </c>
      <c r="C476" s="151" t="str">
        <f>MID(A476,1,12)</f>
        <v>A.070.06.102</v>
      </c>
      <c r="D476" s="54" t="s">
        <v>1233</v>
      </c>
      <c r="E476" s="150" t="s">
        <v>352</v>
      </c>
      <c r="F476" s="153" t="str">
        <f>MID(A476, 21,85)</f>
        <v>Anthracite coal (30.7 MJ/kg) - including combustion CO2</v>
      </c>
      <c r="G476" s="277">
        <v>3.5682198000000005</v>
      </c>
      <c r="H476" s="44">
        <f t="shared" si="103"/>
        <v>3.5682198000000005</v>
      </c>
      <c r="I476"/>
      <c r="J476" s="294">
        <v>0.62392385975840003</v>
      </c>
      <c r="K476" s="44">
        <f t="shared" si="104"/>
        <v>0.62392385975840003</v>
      </c>
      <c r="L476" s="295">
        <v>3.95087103395E-2</v>
      </c>
      <c r="M476" s="295">
        <v>4.7113372686799999E-2</v>
      </c>
      <c r="N476" s="295">
        <v>2.0688067320999998E-3</v>
      </c>
      <c r="O476" s="295">
        <v>0.53523297000000003</v>
      </c>
      <c r="P476"/>
      <c r="Q476" s="212">
        <v>41.521523999999999</v>
      </c>
      <c r="R476"/>
      <c r="S476" s="156">
        <v>6.6543311999999993E-2</v>
      </c>
      <c r="T476" s="156">
        <v>6.2928959000000007E-2</v>
      </c>
      <c r="U476" s="156">
        <v>3.0657287E-3</v>
      </c>
      <c r="V476" s="156">
        <v>5.4862379999999998E-4</v>
      </c>
      <c r="W476"/>
      <c r="X476" s="155">
        <v>1.7393821E-4</v>
      </c>
      <c r="Y476" s="158"/>
      <c r="Z476" s="267"/>
      <c r="AA476"/>
      <c r="AB476"/>
      <c r="AC476"/>
      <c r="AD476" s="159"/>
      <c r="AE476" s="272"/>
      <c r="AF476" s="48"/>
      <c r="AG476" s="48"/>
      <c r="AH476"/>
      <c r="AI476"/>
      <c r="AJ476"/>
    </row>
    <row r="477" spans="1:36" ht="13.8" customHeight="1">
      <c r="A477" t="s">
        <v>1662</v>
      </c>
      <c r="B477" s="188" t="s">
        <v>314</v>
      </c>
      <c r="C477" s="151" t="str">
        <f>MID(A477,1,12)</f>
        <v>A.070.06.103</v>
      </c>
      <c r="D477" s="54" t="s">
        <v>1233</v>
      </c>
      <c r="E477" s="150" t="s">
        <v>352</v>
      </c>
      <c r="F477" s="153" t="str">
        <f>MID(A477, 21,85)</f>
        <v>Bituminous coal  at mine US (26.4 MJ/kg)</v>
      </c>
      <c r="G477" s="277">
        <v>0.16837625333333334</v>
      </c>
      <c r="H477" s="44">
        <f t="shared" si="103"/>
        <v>0.16837625333333334</v>
      </c>
      <c r="I477"/>
      <c r="J477" s="294">
        <v>2.98546979086E-2</v>
      </c>
      <c r="K477" s="44">
        <f t="shared" si="104"/>
        <v>2.98546979086E-2</v>
      </c>
      <c r="L477" s="295">
        <v>6.3771772260000001E-4</v>
      </c>
      <c r="M477" s="295">
        <v>7.1466075999999988E-4</v>
      </c>
      <c r="N477" s="295">
        <v>3.2458814260000004E-3</v>
      </c>
      <c r="O477" s="295">
        <v>2.5256437999999999E-2</v>
      </c>
      <c r="P477"/>
      <c r="Q477" s="212">
        <v>35.161073000000002</v>
      </c>
      <c r="R477"/>
      <c r="S477" s="156">
        <v>3.7142429999999999E-3</v>
      </c>
      <c r="T477" s="156">
        <v>3.0871208999999999E-3</v>
      </c>
      <c r="U477" s="156">
        <v>1.4849954999999999E-4</v>
      </c>
      <c r="V477" s="156">
        <v>4.7862258000000001E-4</v>
      </c>
      <c r="W477"/>
      <c r="X477" s="155">
        <v>4.7648146000000001E-5</v>
      </c>
      <c r="Y477" s="158"/>
      <c r="Z477" s="272"/>
      <c r="AA477"/>
      <c r="AB477"/>
      <c r="AC477"/>
      <c r="AD477" s="159"/>
      <c r="AE477" s="272"/>
      <c r="AF477" s="48"/>
      <c r="AG477" s="48"/>
      <c r="AH477"/>
      <c r="AI477"/>
      <c r="AJ477"/>
    </row>
    <row r="478" spans="1:36" ht="13.8" customHeight="1">
      <c r="A478" t="s">
        <v>1663</v>
      </c>
      <c r="B478" s="188" t="s">
        <v>314</v>
      </c>
      <c r="C478" s="151" t="str">
        <f>MID(A478,1,12)</f>
        <v>A.070.06.104</v>
      </c>
      <c r="D478" s="54" t="s">
        <v>1233</v>
      </c>
      <c r="E478" s="150" t="s">
        <v>352</v>
      </c>
      <c r="F478" s="153" t="str">
        <f>MID(A478, 21,85)</f>
        <v>Bituminous coal (26.4 MJ/kg) US  - including combustion CO2</v>
      </c>
      <c r="G478" s="277">
        <v>2.7481194000000002</v>
      </c>
      <c r="H478" s="44">
        <f t="shared" si="103"/>
        <v>2.7481194000000002</v>
      </c>
      <c r="I478"/>
      <c r="J478" s="294">
        <v>0.56774668427069996</v>
      </c>
      <c r="K478" s="44">
        <f t="shared" si="104"/>
        <v>0.56774668427069996</v>
      </c>
      <c r="L478" s="295">
        <v>3.9867818994700002E-2</v>
      </c>
      <c r="M478" s="295">
        <v>0.111576923878</v>
      </c>
      <c r="N478" s="295">
        <v>4.0840313980000003E-3</v>
      </c>
      <c r="O478" s="295">
        <v>0.41221791000000002</v>
      </c>
      <c r="P478"/>
      <c r="Q478" s="212">
        <v>35.312524000000003</v>
      </c>
      <c r="R478"/>
      <c r="S478" s="156">
        <v>7.3262288999999994E-2</v>
      </c>
      <c r="T478" s="156">
        <v>6.9948944999999998E-2</v>
      </c>
      <c r="U478" s="156">
        <v>2.8242395999999999E-3</v>
      </c>
      <c r="V478" s="156">
        <v>4.8910431000000003E-4</v>
      </c>
      <c r="W478"/>
      <c r="X478" s="155">
        <v>1.6127635E-4</v>
      </c>
      <c r="Y478" s="158"/>
      <c r="Z478" s="267"/>
      <c r="AA478"/>
      <c r="AB478"/>
      <c r="AC478"/>
      <c r="AD478" s="159"/>
      <c r="AE478" s="269"/>
      <c r="AF478" s="48"/>
      <c r="AG478" s="48"/>
      <c r="AH478"/>
      <c r="AI478"/>
      <c r="AJ478"/>
    </row>
    <row r="479" spans="1:36" ht="13.8" customHeight="1">
      <c r="A479" t="s">
        <v>1664</v>
      </c>
      <c r="B479" s="188" t="s">
        <v>314</v>
      </c>
      <c r="C479" s="151" t="str">
        <f>MID(A479,1,12)</f>
        <v>A.070.06.105</v>
      </c>
      <c r="D479" s="54" t="s">
        <v>1233</v>
      </c>
      <c r="E479" s="150" t="s">
        <v>352</v>
      </c>
      <c r="F479" s="153" t="str">
        <f>MID(A479, 21,85)</f>
        <v>Hard coal at mine (open pit mine) Indonesia</v>
      </c>
      <c r="G479" s="277">
        <v>0.31400000000000006</v>
      </c>
      <c r="H479" s="44">
        <f t="shared" si="103"/>
        <v>0.31400000000000006</v>
      </c>
      <c r="I479"/>
      <c r="J479" s="294">
        <v>4.7100000000000003E-2</v>
      </c>
      <c r="K479" s="44">
        <f t="shared" si="104"/>
        <v>4.7100000000000003E-2</v>
      </c>
      <c r="L479" s="295">
        <v>0</v>
      </c>
      <c r="M479" s="295">
        <v>0</v>
      </c>
      <c r="N479" s="295">
        <v>0</v>
      </c>
      <c r="O479" s="295">
        <v>4.7100000000000003E-2</v>
      </c>
      <c r="P479"/>
      <c r="Q479" s="212">
        <v>0</v>
      </c>
      <c r="R479"/>
      <c r="S479" s="156">
        <v>5.0981606999999998E-3</v>
      </c>
      <c r="T479" s="156">
        <v>4.8604186000000002E-3</v>
      </c>
      <c r="U479" s="156">
        <v>2.3774218E-4</v>
      </c>
      <c r="V479" s="156">
        <v>0</v>
      </c>
      <c r="W479"/>
      <c r="X479" s="155">
        <v>8.7551532000000001E-6</v>
      </c>
      <c r="Y479" s="158"/>
      <c r="Z479" s="269"/>
      <c r="AA479"/>
      <c r="AB479"/>
      <c r="AC479"/>
      <c r="AD479" s="159"/>
      <c r="AE479" s="269"/>
      <c r="AF479" s="48"/>
      <c r="AG479" s="48"/>
      <c r="AH479"/>
      <c r="AI479"/>
      <c r="AJ479"/>
    </row>
    <row r="480" spans="1:36" ht="13.8" customHeight="1">
      <c r="B480" s="188"/>
      <c r="C480" s="151"/>
      <c r="D480" s="51" t="s">
        <v>1234</v>
      </c>
      <c r="E480" s="150"/>
      <c r="F480"/>
      <c r="H480" s="44"/>
      <c r="I480"/>
      <c r="J480" s="44"/>
      <c r="K480" s="44"/>
      <c r="L480" s="44"/>
      <c r="P480"/>
      <c r="Q480" s="212"/>
      <c r="R480"/>
      <c r="S480"/>
      <c r="T480"/>
      <c r="U480"/>
      <c r="V480"/>
      <c r="W480"/>
      <c r="X480"/>
      <c r="Y480" s="159"/>
      <c r="Z480" s="269"/>
      <c r="AA480"/>
      <c r="AB480"/>
      <c r="AC480"/>
      <c r="AD480" s="159"/>
      <c r="AE480" s="272"/>
      <c r="AF480" s="48"/>
      <c r="AG480" s="48"/>
      <c r="AH480"/>
      <c r="AI480"/>
      <c r="AJ480"/>
    </row>
    <row r="481" spans="1:36" ht="13.8" customHeight="1">
      <c r="A481" t="s">
        <v>1665</v>
      </c>
      <c r="B481" s="188" t="s">
        <v>314</v>
      </c>
      <c r="C481" s="151" t="str">
        <f>MID(A481,1,12)</f>
        <v>A.070.07.101</v>
      </c>
      <c r="D481" s="54" t="s">
        <v>1234</v>
      </c>
      <c r="E481" s="150" t="s">
        <v>352</v>
      </c>
      <c r="F481" s="153" t="str">
        <f>MID(A481, 21,85)</f>
        <v>Lignite at open pit mine - excluding combustion</v>
      </c>
      <c r="G481" s="277">
        <v>4.5172414000000001E-2</v>
      </c>
      <c r="H481" s="44">
        <f t="shared" ref="H481:H482" si="105">G481</f>
        <v>4.5172414000000001E-2</v>
      </c>
      <c r="I481"/>
      <c r="J481" s="294">
        <v>1.1413613491590001E-2</v>
      </c>
      <c r="K481" s="44">
        <f t="shared" ref="K481:K482" si="106">J481</f>
        <v>1.1413613491590001E-2</v>
      </c>
      <c r="L481" s="295">
        <v>1.59825783957E-3</v>
      </c>
      <c r="M481" s="295">
        <v>2.3845118055000002E-3</v>
      </c>
      <c r="N481" s="295">
        <v>6.5498174652000001E-4</v>
      </c>
      <c r="O481" s="295">
        <v>6.7758621000000002E-3</v>
      </c>
      <c r="P481"/>
      <c r="Q481" s="212">
        <v>10.071460999999999</v>
      </c>
      <c r="R481"/>
      <c r="S481" s="156">
        <v>1.6718640999999999E-3</v>
      </c>
      <c r="T481" s="156">
        <v>1.6181931E-3</v>
      </c>
      <c r="U481" s="156">
        <v>4.6822332999999998E-5</v>
      </c>
      <c r="V481" s="156">
        <v>6.8486625000000001E-6</v>
      </c>
      <c r="W481"/>
      <c r="X481" s="155">
        <v>1.5250999000000001E-5</v>
      </c>
      <c r="Y481" s="158"/>
      <c r="Z481" s="269"/>
      <c r="AA481"/>
      <c r="AB481"/>
      <c r="AC481"/>
      <c r="AD481" s="159"/>
      <c r="AE481" s="272"/>
      <c r="AF481" s="48"/>
      <c r="AG481" s="48"/>
      <c r="AH481"/>
      <c r="AI481"/>
      <c r="AJ481"/>
    </row>
    <row r="482" spans="1:36" ht="13.8" customHeight="1">
      <c r="A482" t="s">
        <v>1666</v>
      </c>
      <c r="B482" s="188" t="s">
        <v>314</v>
      </c>
      <c r="C482" s="151" t="str">
        <f>MID(A482,1,12)</f>
        <v>A.070.07.102</v>
      </c>
      <c r="D482" s="54" t="s">
        <v>1234</v>
      </c>
      <c r="E482" s="150" t="s">
        <v>352</v>
      </c>
      <c r="F482" s="153" t="str">
        <f>MID(A482, 21,85)</f>
        <v>Lignite at open pit mine (high eff) Poland incl land-use change</v>
      </c>
      <c r="G482" s="277">
        <v>1.9391673333333331E-2</v>
      </c>
      <c r="H482" s="44">
        <f t="shared" si="105"/>
        <v>1.9391673333333331E-2</v>
      </c>
      <c r="I482"/>
      <c r="J482" s="294">
        <v>7.6223543923489984E-3</v>
      </c>
      <c r="K482" s="44">
        <f t="shared" si="106"/>
        <v>7.6223543923489984E-3</v>
      </c>
      <c r="L482" s="295">
        <v>8.673797574900001E-5</v>
      </c>
      <c r="M482" s="295">
        <v>4.5702988832999995E-3</v>
      </c>
      <c r="N482" s="295">
        <v>5.65665333E-5</v>
      </c>
      <c r="O482" s="295">
        <v>2.9087509999999998E-3</v>
      </c>
      <c r="P482"/>
      <c r="Q482" s="212">
        <v>0.25432464999999999</v>
      </c>
      <c r="R482"/>
      <c r="S482" s="156">
        <v>3.6087405999999999E-4</v>
      </c>
      <c r="T482" s="156">
        <v>3.3983842000000002E-4</v>
      </c>
      <c r="U482" s="156">
        <v>1.5475054000000001E-5</v>
      </c>
      <c r="V482" s="156">
        <v>5.5605873999999998E-6</v>
      </c>
      <c r="W482"/>
      <c r="X482" s="155">
        <v>8.5505837999999998E-7</v>
      </c>
      <c r="Y482" s="158"/>
      <c r="Z482" s="267"/>
      <c r="AA482"/>
      <c r="AB482"/>
      <c r="AC482"/>
      <c r="AD482" s="159"/>
      <c r="AE482" s="271"/>
      <c r="AH482"/>
      <c r="AI482"/>
      <c r="AJ482"/>
    </row>
    <row r="483" spans="1:36" ht="13.8" customHeight="1">
      <c r="B483" s="188"/>
      <c r="C483" s="151"/>
      <c r="D483" s="51" t="s">
        <v>1235</v>
      </c>
      <c r="E483" s="150"/>
      <c r="F483"/>
      <c r="H483" s="44"/>
      <c r="I483"/>
      <c r="J483" s="44"/>
      <c r="K483" s="44"/>
      <c r="L483" s="44"/>
      <c r="P483"/>
      <c r="Q483" s="212"/>
      <c r="R483"/>
      <c r="S483"/>
      <c r="T483"/>
      <c r="U483"/>
      <c r="V483"/>
      <c r="W483"/>
      <c r="X483"/>
      <c r="Y483" s="159"/>
      <c r="Z483" s="272"/>
      <c r="AA483"/>
      <c r="AB483"/>
      <c r="AC483"/>
      <c r="AD483" s="159"/>
      <c r="AH483"/>
      <c r="AI483"/>
      <c r="AJ483"/>
    </row>
    <row r="484" spans="1:36" ht="13.8" customHeight="1">
      <c r="A484" t="s">
        <v>655</v>
      </c>
      <c r="B484" s="188" t="s">
        <v>314</v>
      </c>
      <c r="C484" s="151" t="str">
        <f>MID(A484,1,12)</f>
        <v>A.070.08.101</v>
      </c>
      <c r="D484" s="54" t="s">
        <v>1235</v>
      </c>
      <c r="E484" s="150" t="s">
        <v>352</v>
      </c>
      <c r="F484" s="153" t="str">
        <f>MID(A484, 21,85)</f>
        <v>LPG for chemical feedstock</v>
      </c>
      <c r="G484" s="277">
        <v>0.35</v>
      </c>
      <c r="H484" s="44">
        <f t="shared" ref="H484:H486" si="107">G484</f>
        <v>0.35</v>
      </c>
      <c r="I484"/>
      <c r="J484" s="294">
        <v>0.119195355576346</v>
      </c>
      <c r="K484" s="44">
        <f t="shared" ref="K484:K486" si="108">J484</f>
        <v>0.119195355576346</v>
      </c>
      <c r="L484" s="295">
        <v>2.3447678656345998E-2</v>
      </c>
      <c r="M484" s="295">
        <v>4.1362309219999997E-2</v>
      </c>
      <c r="N484" s="295">
        <v>1.8853677E-3</v>
      </c>
      <c r="O484" s="295">
        <v>5.2499999999999998E-2</v>
      </c>
      <c r="P484"/>
      <c r="Q484" s="212">
        <v>52.756089000000003</v>
      </c>
      <c r="R484"/>
      <c r="S484" s="156">
        <v>1.8685443999999999E-2</v>
      </c>
      <c r="T484" s="156">
        <v>1.4396053000000001E-2</v>
      </c>
      <c r="U484" s="156">
        <v>5.4100429999999998E-4</v>
      </c>
      <c r="V484" s="156">
        <v>3.7483864E-3</v>
      </c>
      <c r="W484"/>
      <c r="X484" s="155">
        <v>9.2310896999999996E-5</v>
      </c>
      <c r="Y484" s="158"/>
      <c r="Z484" s="272"/>
      <c r="AA484"/>
      <c r="AB484"/>
      <c r="AC484"/>
      <c r="AD484" s="159"/>
      <c r="AE484" s="272"/>
      <c r="AF484" s="48"/>
      <c r="AG484" s="48"/>
      <c r="AH484"/>
      <c r="AI484"/>
      <c r="AJ484"/>
    </row>
    <row r="485" spans="1:36" ht="13.8" customHeight="1">
      <c r="A485" t="s">
        <v>1667</v>
      </c>
      <c r="B485" s="188" t="s">
        <v>314</v>
      </c>
      <c r="C485" s="151" t="str">
        <f>MID(A485,1,12)</f>
        <v>A.070.08.102</v>
      </c>
      <c r="D485" s="54" t="s">
        <v>1235</v>
      </c>
      <c r="E485" s="150" t="s">
        <v>352</v>
      </c>
      <c r="F485" s="153" t="str">
        <f>MID(A485, 21,85)</f>
        <v>LPG for transport - excluding combustion</v>
      </c>
      <c r="G485" s="277">
        <v>0.35</v>
      </c>
      <c r="H485" s="44">
        <f t="shared" si="107"/>
        <v>0.35</v>
      </c>
      <c r="I485"/>
      <c r="J485" s="294">
        <v>0.429195358576346</v>
      </c>
      <c r="K485" s="44">
        <f t="shared" si="108"/>
        <v>0.429195358576346</v>
      </c>
      <c r="L485" s="295">
        <v>2.3447678656345998E-2</v>
      </c>
      <c r="M485" s="295">
        <v>4.1362309219999997E-2</v>
      </c>
      <c r="N485" s="295">
        <v>0.3118853707</v>
      </c>
      <c r="O485" s="295">
        <v>5.2499999999999998E-2</v>
      </c>
      <c r="P485"/>
      <c r="Q485" s="212">
        <v>52.756089000000003</v>
      </c>
      <c r="R485"/>
      <c r="S485" s="156">
        <v>1.8675684000000001E-2</v>
      </c>
      <c r="T485" s="156">
        <v>1.4396053000000001E-2</v>
      </c>
      <c r="U485" s="156">
        <v>5.3124458999999997E-4</v>
      </c>
      <c r="V485" s="156">
        <v>3.7483864E-3</v>
      </c>
      <c r="W485"/>
      <c r="X485" s="155">
        <v>9.2231079999999997E-5</v>
      </c>
      <c r="Y485" s="158"/>
      <c r="Z485" s="272"/>
      <c r="AA485"/>
      <c r="AB485"/>
      <c r="AC485"/>
      <c r="AD485" s="159"/>
      <c r="AH485"/>
      <c r="AI485"/>
      <c r="AJ485"/>
    </row>
    <row r="486" spans="1:36" ht="13.8" customHeight="1">
      <c r="A486" t="s">
        <v>1668</v>
      </c>
      <c r="B486" s="188" t="s">
        <v>314</v>
      </c>
      <c r="C486" s="151" t="str">
        <f>MID(A486,1,12)</f>
        <v>A.070.08.103</v>
      </c>
      <c r="D486" s="54" t="s">
        <v>1235</v>
      </c>
      <c r="E486" s="150" t="s">
        <v>352</v>
      </c>
      <c r="F486" s="153" t="str">
        <f>MID(A486, 21,85)</f>
        <v>LPG for transport - including combustion CO2</v>
      </c>
      <c r="G486" s="277">
        <v>3.3600000000000003</v>
      </c>
      <c r="H486" s="44">
        <f t="shared" si="107"/>
        <v>3.3600000000000003</v>
      </c>
      <c r="I486"/>
      <c r="J486" s="294">
        <v>0.88069535857634595</v>
      </c>
      <c r="K486" s="44">
        <f t="shared" si="108"/>
        <v>0.88069535857634595</v>
      </c>
      <c r="L486" s="295">
        <v>2.3447678656345998E-2</v>
      </c>
      <c r="M486" s="295">
        <v>4.1362309219999997E-2</v>
      </c>
      <c r="N486" s="295">
        <v>0.3118853707</v>
      </c>
      <c r="O486" s="295">
        <v>0.504</v>
      </c>
      <c r="P486"/>
      <c r="Q486" s="212">
        <v>52.756089000000003</v>
      </c>
      <c r="R486"/>
      <c r="S486" s="156">
        <v>6.7546588000000005E-2</v>
      </c>
      <c r="T486" s="156">
        <v>6.0987962999999999E-2</v>
      </c>
      <c r="U486" s="156">
        <v>2.8102381000000001E-3</v>
      </c>
      <c r="V486" s="156">
        <v>3.7483864E-3</v>
      </c>
      <c r="W486"/>
      <c r="X486" s="155">
        <v>1.7615786999999999E-4</v>
      </c>
      <c r="Y486" s="158"/>
      <c r="Z486" s="272"/>
      <c r="AA486"/>
      <c r="AB486"/>
      <c r="AC486"/>
      <c r="AD486" s="159"/>
      <c r="AE486" s="272"/>
      <c r="AF486" s="48"/>
      <c r="AG486" s="48"/>
      <c r="AH486"/>
      <c r="AI486"/>
      <c r="AJ486"/>
    </row>
    <row r="487" spans="1:36" ht="13.8" customHeight="1">
      <c r="B487" s="188"/>
      <c r="C487" s="151"/>
      <c r="D487" s="51" t="s">
        <v>1236</v>
      </c>
      <c r="E487" s="150"/>
      <c r="F487"/>
      <c r="H487" s="44"/>
      <c r="I487"/>
      <c r="J487" s="44"/>
      <c r="K487" s="44"/>
      <c r="L487" s="44"/>
      <c r="P487"/>
      <c r="Q487" s="212"/>
      <c r="R487"/>
      <c r="S487"/>
      <c r="T487"/>
      <c r="U487"/>
      <c r="V487"/>
      <c r="W487"/>
      <c r="X487"/>
      <c r="Y487" s="159"/>
      <c r="Z487" s="272"/>
      <c r="AA487"/>
      <c r="AB487"/>
      <c r="AC487"/>
      <c r="AD487" s="159"/>
      <c r="AE487" s="272"/>
      <c r="AF487" s="48"/>
      <c r="AG487" s="48"/>
      <c r="AH487"/>
      <c r="AI487"/>
      <c r="AJ487"/>
    </row>
    <row r="488" spans="1:36" ht="13.8" customHeight="1">
      <c r="A488" t="s">
        <v>1669</v>
      </c>
      <c r="B488" s="188" t="s">
        <v>314</v>
      </c>
      <c r="C488" s="151" t="str">
        <f t="shared" ref="C488:C495" si="109">MID(A488,1,12)</f>
        <v>A.070.09.101</v>
      </c>
      <c r="D488" s="54" t="s">
        <v>1236</v>
      </c>
      <c r="E488" s="150" t="s">
        <v>352</v>
      </c>
      <c r="F488" s="153" t="str">
        <f t="shared" ref="F488:F495" si="110">MID(A488, 21,85)</f>
        <v>CNG (compressed natural gas) for transport - excl. combustion</v>
      </c>
      <c r="G488" s="277">
        <v>1.1607132</v>
      </c>
      <c r="H488" s="44">
        <f t="shared" ref="H488:H495" si="111">G488</f>
        <v>1.1607132</v>
      </c>
      <c r="I488"/>
      <c r="J488" s="294">
        <v>0.55424606283599998</v>
      </c>
      <c r="K488" s="44">
        <f t="shared" ref="K488:K495" si="112">J488</f>
        <v>0.55424606283599998</v>
      </c>
      <c r="L488" s="295">
        <v>2.6456989609999999E-2</v>
      </c>
      <c r="M488" s="295">
        <v>3.7915694555999996E-2</v>
      </c>
      <c r="N488" s="295">
        <v>0.31576639867</v>
      </c>
      <c r="O488" s="295">
        <v>0.17410697999999999</v>
      </c>
      <c r="P488"/>
      <c r="Q488" s="212">
        <v>57.944360000000003</v>
      </c>
      <c r="R488"/>
      <c r="S488" s="156">
        <v>2.7942306E-2</v>
      </c>
      <c r="T488" s="156">
        <v>2.2874558E-2</v>
      </c>
      <c r="U488" s="156">
        <v>9.9443551000000002E-4</v>
      </c>
      <c r="V488" s="156">
        <v>4.0733122999999996E-3</v>
      </c>
      <c r="W488"/>
      <c r="X488" s="155">
        <v>1.1449071000000001E-4</v>
      </c>
      <c r="Y488" s="158"/>
      <c r="Z488" s="267"/>
      <c r="AA488"/>
      <c r="AB488"/>
      <c r="AC488"/>
      <c r="AD488" s="159"/>
      <c r="AE488" s="272"/>
      <c r="AF488" s="48"/>
      <c r="AG488" s="48"/>
      <c r="AH488"/>
      <c r="AI488"/>
      <c r="AJ488"/>
    </row>
    <row r="489" spans="1:36" ht="13.8" customHeight="1">
      <c r="A489" t="s">
        <v>1670</v>
      </c>
      <c r="B489" s="188" t="s">
        <v>314</v>
      </c>
      <c r="C489" s="151" t="str">
        <f t="shared" si="109"/>
        <v>A.070.09.102</v>
      </c>
      <c r="D489" s="54" t="s">
        <v>1236</v>
      </c>
      <c r="E489" s="150" t="s">
        <v>352</v>
      </c>
      <c r="F489" s="153" t="str">
        <f t="shared" si="110"/>
        <v>CNG (compressed natural gas) for transport  - including combustion CO2</v>
      </c>
      <c r="G489" s="277">
        <v>3.9718181333333336</v>
      </c>
      <c r="H489" s="44">
        <f t="shared" si="111"/>
        <v>3.9718181333333336</v>
      </c>
      <c r="I489"/>
      <c r="J489" s="294">
        <v>0.97700772913099998</v>
      </c>
      <c r="K489" s="44">
        <f t="shared" si="112"/>
        <v>0.97700772913099998</v>
      </c>
      <c r="L489" s="295">
        <v>2.6870380069999998E-2</v>
      </c>
      <c r="M489" s="295">
        <v>3.8508126811000007E-2</v>
      </c>
      <c r="N489" s="295">
        <v>0.31585650225</v>
      </c>
      <c r="O489" s="295">
        <v>0.59577272000000003</v>
      </c>
      <c r="P489"/>
      <c r="Q489" s="212">
        <v>58.849739999999997</v>
      </c>
      <c r="R489"/>
      <c r="S489" s="156">
        <v>7.3726050000000001E-2</v>
      </c>
      <c r="T489" s="156">
        <v>6.6464447999999995E-2</v>
      </c>
      <c r="U489" s="156">
        <v>3.1246438000000001E-3</v>
      </c>
      <c r="V489" s="156">
        <v>4.1369578000000004E-3</v>
      </c>
      <c r="W489"/>
      <c r="X489" s="155">
        <v>1.94155E-4</v>
      </c>
      <c r="Y489" s="158"/>
      <c r="Z489" s="267"/>
      <c r="AA489"/>
      <c r="AB489"/>
      <c r="AC489"/>
      <c r="AD489" s="159"/>
      <c r="AE489" s="272"/>
      <c r="AF489" s="48"/>
      <c r="AG489" s="48"/>
      <c r="AH489"/>
      <c r="AI489"/>
      <c r="AJ489"/>
    </row>
    <row r="490" spans="1:36" ht="13.8" customHeight="1">
      <c r="A490" t="s">
        <v>1671</v>
      </c>
      <c r="B490" s="188" t="s">
        <v>314</v>
      </c>
      <c r="C490" s="151" t="str">
        <f t="shared" si="109"/>
        <v>A.070.09.103</v>
      </c>
      <c r="D490" s="54" t="s">
        <v>1236</v>
      </c>
      <c r="E490" s="150" t="s">
        <v>352</v>
      </c>
      <c r="F490" s="153" t="str">
        <f t="shared" si="110"/>
        <v>Natural gas general EU for feedstock - excl. combustion</v>
      </c>
      <c r="G490" s="277">
        <v>1.1607132</v>
      </c>
      <c r="H490" s="44">
        <f t="shared" si="111"/>
        <v>1.1607132</v>
      </c>
      <c r="I490"/>
      <c r="J490" s="294">
        <v>0.24424606663599999</v>
      </c>
      <c r="K490" s="44">
        <f t="shared" si="112"/>
        <v>0.24424606663599999</v>
      </c>
      <c r="L490" s="295">
        <v>2.6456989609999999E-2</v>
      </c>
      <c r="M490" s="295">
        <v>3.7915694555999996E-2</v>
      </c>
      <c r="N490" s="295">
        <v>5.7664024699999993E-3</v>
      </c>
      <c r="O490" s="295">
        <v>0.17410697999999999</v>
      </c>
      <c r="P490"/>
      <c r="Q490" s="212">
        <v>57.944360000000003</v>
      </c>
      <c r="R490"/>
      <c r="S490" s="156">
        <v>2.7942306E-2</v>
      </c>
      <c r="T490" s="156">
        <v>2.2874558E-2</v>
      </c>
      <c r="U490" s="156">
        <v>9.9443551000000002E-4</v>
      </c>
      <c r="V490" s="156">
        <v>4.0733122999999996E-3</v>
      </c>
      <c r="W490"/>
      <c r="X490" s="155">
        <v>1.1449071000000001E-4</v>
      </c>
      <c r="Y490" s="158"/>
      <c r="Z490" s="267"/>
      <c r="AA490"/>
      <c r="AB490"/>
      <c r="AC490"/>
      <c r="AD490" s="159"/>
      <c r="AE490" s="272"/>
      <c r="AF490" s="48"/>
      <c r="AG490" s="48"/>
      <c r="AH490"/>
      <c r="AI490"/>
      <c r="AJ490"/>
    </row>
    <row r="491" spans="1:36" ht="13.8" customHeight="1">
      <c r="A491" t="s">
        <v>1672</v>
      </c>
      <c r="B491" s="188" t="s">
        <v>314</v>
      </c>
      <c r="C491" s="151" t="str">
        <f t="shared" si="109"/>
        <v>A.070.09.104</v>
      </c>
      <c r="D491" s="54" t="s">
        <v>1236</v>
      </c>
      <c r="E491" s="150" t="s">
        <v>352</v>
      </c>
      <c r="F491" s="153" t="str">
        <f t="shared" si="110"/>
        <v>Natural gas general EU for heat - incl. combustion) CO2</v>
      </c>
      <c r="G491" s="277">
        <v>3.9718181333333336</v>
      </c>
      <c r="H491" s="44">
        <f t="shared" si="111"/>
        <v>3.9718181333333336</v>
      </c>
      <c r="I491"/>
      <c r="J491" s="294">
        <v>0.66700772933100005</v>
      </c>
      <c r="K491" s="44">
        <f t="shared" si="112"/>
        <v>0.66700772933100005</v>
      </c>
      <c r="L491" s="295">
        <v>2.6870380069999998E-2</v>
      </c>
      <c r="M491" s="295">
        <v>3.8508126811000007E-2</v>
      </c>
      <c r="N491" s="295">
        <v>5.8565024499999995E-3</v>
      </c>
      <c r="O491" s="295">
        <v>0.59577272000000003</v>
      </c>
      <c r="P491"/>
      <c r="Q491" s="212">
        <v>58.849739999999997</v>
      </c>
      <c r="R491"/>
      <c r="S491" s="156">
        <v>7.3726050000000001E-2</v>
      </c>
      <c r="T491" s="156">
        <v>6.6464447999999995E-2</v>
      </c>
      <c r="U491" s="156">
        <v>3.1246438000000001E-3</v>
      </c>
      <c r="V491" s="156">
        <v>4.1369578000000004E-3</v>
      </c>
      <c r="W491"/>
      <c r="X491" s="155">
        <v>1.94155E-4</v>
      </c>
      <c r="Y491" s="158"/>
      <c r="Z491" s="267"/>
      <c r="AA491"/>
      <c r="AB491"/>
      <c r="AC491"/>
      <c r="AD491" s="159"/>
      <c r="AE491" s="272"/>
      <c r="AF491" s="48"/>
      <c r="AG491" s="48"/>
      <c r="AH491"/>
      <c r="AI491"/>
      <c r="AJ491"/>
    </row>
    <row r="492" spans="1:36" ht="13.8" customHeight="1">
      <c r="A492" t="s">
        <v>1673</v>
      </c>
      <c r="B492" s="188" t="s">
        <v>314</v>
      </c>
      <c r="C492" s="151" t="str">
        <f t="shared" si="109"/>
        <v>A.070.09.105</v>
      </c>
      <c r="D492" s="54" t="s">
        <v>1236</v>
      </c>
      <c r="E492" s="150" t="s">
        <v>352</v>
      </c>
      <c r="F492" s="153" t="str">
        <f t="shared" si="110"/>
        <v>Natural gas Revap LNG from US in EU for feedstock - excl. combustion)</v>
      </c>
      <c r="G492" s="277">
        <v>1.0019144</v>
      </c>
      <c r="H492" s="44">
        <f t="shared" si="111"/>
        <v>1.0019144</v>
      </c>
      <c r="I492"/>
      <c r="J492" s="294">
        <v>0.20252002914372133</v>
      </c>
      <c r="K492" s="44">
        <f t="shared" si="112"/>
        <v>0.20252002914372133</v>
      </c>
      <c r="L492" s="295">
        <v>1.493764924E-2</v>
      </c>
      <c r="M492" s="295">
        <v>2.3498136400700004E-2</v>
      </c>
      <c r="N492" s="295">
        <v>1.3797083503021326E-2</v>
      </c>
      <c r="O492" s="295">
        <v>0.15028716</v>
      </c>
      <c r="P492"/>
      <c r="Q492" s="212">
        <v>33.922283</v>
      </c>
      <c r="R492"/>
      <c r="S492" s="156">
        <v>2.1907537000000001E-2</v>
      </c>
      <c r="T492" s="156">
        <v>1.8915624999999998E-2</v>
      </c>
      <c r="U492" s="156">
        <v>8.3583607E-4</v>
      </c>
      <c r="V492" s="156">
        <v>2.1560754000000001E-3</v>
      </c>
      <c r="W492"/>
      <c r="X492" s="155">
        <v>7.5326930000000001E-5</v>
      </c>
      <c r="Y492" s="158"/>
      <c r="Z492" s="269"/>
      <c r="AA492"/>
      <c r="AB492"/>
      <c r="AC492"/>
      <c r="AD492" s="159"/>
      <c r="AE492" s="272"/>
      <c r="AF492" s="48"/>
      <c r="AG492" s="48"/>
      <c r="AH492"/>
      <c r="AI492"/>
      <c r="AJ492"/>
    </row>
    <row r="493" spans="1:36" ht="13.8" customHeight="1">
      <c r="A493" t="s">
        <v>1674</v>
      </c>
      <c r="B493" s="188" t="s">
        <v>314</v>
      </c>
      <c r="C493" s="151" t="str">
        <f t="shared" si="109"/>
        <v>A.070.09.201</v>
      </c>
      <c r="D493" s="54" t="s">
        <v>1236</v>
      </c>
      <c r="E493" s="150" t="s">
        <v>437</v>
      </c>
      <c r="F493" s="153" t="str">
        <f t="shared" si="110"/>
        <v>Nat Gas 40 MJ/Nm3 from LNG for heat - incl. combustion CO2</v>
      </c>
      <c r="G493" s="277">
        <v>3.0015315333333334</v>
      </c>
      <c r="H493" s="44">
        <f t="shared" si="111"/>
        <v>3.0015315333333334</v>
      </c>
      <c r="I493"/>
      <c r="J493" s="294">
        <v>0.49201602531491306</v>
      </c>
      <c r="K493" s="44">
        <f t="shared" si="112"/>
        <v>0.49201602531491306</v>
      </c>
      <c r="L493" s="295">
        <v>1.195011899E-2</v>
      </c>
      <c r="M493" s="295">
        <v>1.8798509730499999E-2</v>
      </c>
      <c r="N493" s="295">
        <v>1.103766659441306E-2</v>
      </c>
      <c r="O493" s="295">
        <v>0.45022972999999999</v>
      </c>
      <c r="P493"/>
      <c r="Q493" s="212">
        <v>27.137826</v>
      </c>
      <c r="R493"/>
      <c r="S493" s="156">
        <v>5.3245626999999997E-2</v>
      </c>
      <c r="T493" s="156">
        <v>4.9186387999999998E-2</v>
      </c>
      <c r="U493" s="156">
        <v>2.3343783999999999E-3</v>
      </c>
      <c r="V493" s="156">
        <v>1.7248603E-3</v>
      </c>
      <c r="W493"/>
      <c r="X493" s="155">
        <v>1.2160337999999999E-4</v>
      </c>
      <c r="Y493" s="158"/>
      <c r="Z493" s="272"/>
      <c r="AA493"/>
      <c r="AB493"/>
      <c r="AC493"/>
      <c r="AD493" s="159"/>
      <c r="AE493" s="272"/>
      <c r="AF493" s="48"/>
      <c r="AG493" s="48"/>
      <c r="AH493"/>
      <c r="AI493"/>
      <c r="AJ493"/>
    </row>
    <row r="494" spans="1:36" ht="13.8" customHeight="1">
      <c r="A494" t="s">
        <v>1675</v>
      </c>
      <c r="B494" s="188" t="s">
        <v>314</v>
      </c>
      <c r="C494" s="151" t="str">
        <f t="shared" si="109"/>
        <v>A.070.09.202</v>
      </c>
      <c r="D494" s="54" t="s">
        <v>1236</v>
      </c>
      <c r="E494" s="150" t="s">
        <v>437</v>
      </c>
      <c r="F494" s="153" t="str">
        <f t="shared" si="110"/>
        <v>Nat Gas 40 MJ/Nm3 from Norway - Algeria - UK for heat - incl. combustion CO2</v>
      </c>
      <c r="G494" s="277">
        <v>3.1285705999999998</v>
      </c>
      <c r="H494" s="44">
        <f t="shared" si="111"/>
        <v>3.1285705999999998</v>
      </c>
      <c r="I494"/>
      <c r="J494" s="294">
        <v>0.52539685902400002</v>
      </c>
      <c r="K494" s="44">
        <f t="shared" si="112"/>
        <v>0.52539685902400002</v>
      </c>
      <c r="L494" s="295">
        <v>2.1165591319999996E-2</v>
      </c>
      <c r="M494" s="295">
        <v>3.0332555763999996E-2</v>
      </c>
      <c r="N494" s="295">
        <v>4.6131219400000001E-3</v>
      </c>
      <c r="O494" s="295">
        <v>0.46928558999999997</v>
      </c>
      <c r="P494"/>
      <c r="Q494" s="212">
        <v>46.355488000000001</v>
      </c>
      <c r="R494"/>
      <c r="S494" s="156">
        <v>5.8073442000000003E-2</v>
      </c>
      <c r="T494" s="156">
        <v>5.2353534E-2</v>
      </c>
      <c r="U494" s="156">
        <v>2.4612579E-3</v>
      </c>
      <c r="V494" s="156">
        <v>3.2586498E-3</v>
      </c>
      <c r="W494"/>
      <c r="X494" s="155">
        <v>1.529344E-4</v>
      </c>
      <c r="Y494" s="158"/>
      <c r="Z494" s="272"/>
      <c r="AA494"/>
      <c r="AB494"/>
      <c r="AC494"/>
      <c r="AD494" s="159"/>
      <c r="AE494" s="272"/>
      <c r="AF494" s="321"/>
      <c r="AH494"/>
      <c r="AI494"/>
      <c r="AJ494"/>
    </row>
    <row r="495" spans="1:36" ht="13.8" customHeight="1">
      <c r="A495" t="s">
        <v>1676</v>
      </c>
      <c r="B495" s="188" t="s">
        <v>314</v>
      </c>
      <c r="C495" s="151" t="str">
        <f t="shared" si="109"/>
        <v>A.070.09.203</v>
      </c>
      <c r="D495" s="54" t="s">
        <v>1236</v>
      </c>
      <c r="E495" s="150" t="s">
        <v>437</v>
      </c>
      <c r="F495" s="153" t="str">
        <f t="shared" si="110"/>
        <v>Nat Gas 35 MJ/Nm3 from Netherlands for heat - incl. combustion CO2</v>
      </c>
      <c r="G495" s="277">
        <v>2.8717206666666666</v>
      </c>
      <c r="H495" s="44">
        <f t="shared" si="111"/>
        <v>2.8717206666666666</v>
      </c>
      <c r="I495"/>
      <c r="J495" s="294">
        <v>0.48315364741644845</v>
      </c>
      <c r="K495" s="44">
        <f t="shared" si="112"/>
        <v>0.48315364741644845</v>
      </c>
      <c r="L495" s="295">
        <v>1.9429280159999996E-2</v>
      </c>
      <c r="M495" s="295">
        <v>2.7943782673900002E-2</v>
      </c>
      <c r="N495" s="295">
        <v>5.0224845825484884E-3</v>
      </c>
      <c r="O495" s="295">
        <v>0.43075809999999998</v>
      </c>
      <c r="P495"/>
      <c r="Q495" s="212">
        <v>42.656740999999997</v>
      </c>
      <c r="R495"/>
      <c r="S495" s="156">
        <v>5.3319038999999999E-2</v>
      </c>
      <c r="T495" s="156">
        <v>4.8085311999999998E-2</v>
      </c>
      <c r="U495" s="156">
        <v>2.2597513E-3</v>
      </c>
      <c r="V495" s="156">
        <v>2.9739756E-3</v>
      </c>
      <c r="W495"/>
      <c r="X495" s="155">
        <v>1.4042677000000001E-4</v>
      </c>
      <c r="Y495" s="158"/>
      <c r="Z495" s="269"/>
      <c r="AA495"/>
      <c r="AB495"/>
      <c r="AC495"/>
      <c r="AD495" s="159"/>
      <c r="AE495" s="272"/>
      <c r="AF495" s="322"/>
      <c r="AG495" s="48"/>
      <c r="AH495"/>
      <c r="AI495"/>
      <c r="AJ495"/>
    </row>
    <row r="496" spans="1:36" ht="13.8" customHeight="1">
      <c r="B496" s="188"/>
      <c r="C496" s="151"/>
      <c r="D496" s="51" t="s">
        <v>1237</v>
      </c>
      <c r="E496" s="150"/>
      <c r="F496"/>
      <c r="H496" s="44"/>
      <c r="I496"/>
      <c r="J496" s="44"/>
      <c r="K496" s="44"/>
      <c r="L496" s="44"/>
      <c r="P496"/>
      <c r="Q496" s="212"/>
      <c r="R496"/>
      <c r="S496"/>
      <c r="T496"/>
      <c r="U496"/>
      <c r="V496"/>
      <c r="W496"/>
      <c r="X496"/>
      <c r="Y496" s="159"/>
      <c r="Z496" s="269"/>
      <c r="AA496"/>
      <c r="AB496"/>
      <c r="AC496"/>
      <c r="AD496" s="159"/>
      <c r="AE496" s="272"/>
      <c r="AF496" s="323"/>
      <c r="AH496"/>
      <c r="AI496"/>
      <c r="AJ496"/>
    </row>
    <row r="497" spans="1:36" ht="13.8" customHeight="1">
      <c r="A497" t="s">
        <v>656</v>
      </c>
      <c r="B497" s="188" t="s">
        <v>314</v>
      </c>
      <c r="C497" s="151" t="str">
        <f t="shared" ref="C497:C508" si="113">MID(A497,1,12)</f>
        <v>A.070.10.101</v>
      </c>
      <c r="D497" s="54" t="s">
        <v>1237</v>
      </c>
      <c r="E497" s="150" t="s">
        <v>352</v>
      </c>
      <c r="F497" s="153" t="str">
        <f t="shared" ref="F497:F508" si="114">MID(A497, 21,85)</f>
        <v>Crude oil EU General (for feedstock)</v>
      </c>
      <c r="G497" s="277">
        <v>0.19</v>
      </c>
      <c r="H497" s="44">
        <f t="shared" ref="H497:H508" si="115">G497</f>
        <v>0.19</v>
      </c>
      <c r="I497"/>
      <c r="J497" s="294">
        <v>4.2492807161745999E-2</v>
      </c>
      <c r="K497" s="44">
        <f t="shared" ref="K497:K508" si="116">J497</f>
        <v>4.2492807161745999E-2</v>
      </c>
      <c r="L497" s="295">
        <v>4.4941404843460006E-3</v>
      </c>
      <c r="M497" s="295">
        <v>7.7038989773999993E-3</v>
      </c>
      <c r="N497" s="295">
        <v>1.7947677000000001E-3</v>
      </c>
      <c r="O497" s="295">
        <v>2.8500000000000001E-2</v>
      </c>
      <c r="P497"/>
      <c r="Q497" s="212">
        <v>52.745617000000003</v>
      </c>
      <c r="R497"/>
      <c r="S497" s="156">
        <v>8.9147173999999992E-3</v>
      </c>
      <c r="T497" s="156">
        <v>4.9899057E-3</v>
      </c>
      <c r="U497" s="156">
        <v>1.7656755999999999E-4</v>
      </c>
      <c r="V497" s="156">
        <v>3.7482441E-3</v>
      </c>
      <c r="W497"/>
      <c r="X497" s="155">
        <v>7.3255343000000001E-5</v>
      </c>
      <c r="Y497" s="158"/>
      <c r="Z497" s="272"/>
      <c r="AA497"/>
      <c r="AB497"/>
      <c r="AC497"/>
      <c r="AD497" s="159"/>
      <c r="AE497" s="272"/>
      <c r="AF497" s="323"/>
      <c r="AH497"/>
      <c r="AI497"/>
      <c r="AJ497"/>
    </row>
    <row r="498" spans="1:36" ht="13.8" customHeight="1">
      <c r="A498" t="s">
        <v>657</v>
      </c>
      <c r="B498" s="188" t="s">
        <v>314</v>
      </c>
      <c r="C498" s="151" t="str">
        <f t="shared" si="113"/>
        <v>A.070.10.102</v>
      </c>
      <c r="D498" s="54" t="s">
        <v>1237</v>
      </c>
      <c r="E498" s="150" t="s">
        <v>352</v>
      </c>
      <c r="F498" s="153" t="str">
        <f t="shared" si="114"/>
        <v>Crude oil US General (for feedstock)</v>
      </c>
      <c r="G498" s="277">
        <v>0.27400000000000002</v>
      </c>
      <c r="H498" s="44">
        <f t="shared" si="115"/>
        <v>0.27400000000000002</v>
      </c>
      <c r="I498"/>
      <c r="J498" s="294">
        <v>4.3756944973949996E-2</v>
      </c>
      <c r="K498" s="44">
        <f t="shared" si="116"/>
        <v>4.3756944973949996E-2</v>
      </c>
      <c r="L498" s="295">
        <v>8.8590440460000006E-4</v>
      </c>
      <c r="M498" s="295">
        <v>9.6047489999999999E-4</v>
      </c>
      <c r="N498" s="295">
        <v>8.1056566934999998E-4</v>
      </c>
      <c r="O498" s="295">
        <v>4.1099999999999998E-2</v>
      </c>
      <c r="P498"/>
      <c r="Q498" s="212">
        <v>51.000661999999998</v>
      </c>
      <c r="R498"/>
      <c r="S498" s="156">
        <v>8.2591418999999992E-3</v>
      </c>
      <c r="T498" s="156">
        <v>4.4175584000000004E-3</v>
      </c>
      <c r="U498" s="156">
        <v>2.1174858000000001E-4</v>
      </c>
      <c r="V498" s="156">
        <v>3.6298350000000001E-3</v>
      </c>
      <c r="W498"/>
      <c r="X498" s="155">
        <v>7.0129476999999997E-5</v>
      </c>
      <c r="Y498" s="158"/>
      <c r="Z498" s="272"/>
      <c r="AA498"/>
      <c r="AB498"/>
      <c r="AC498"/>
      <c r="AD498" s="159"/>
      <c r="AE498" s="272"/>
      <c r="AH498"/>
      <c r="AI498"/>
      <c r="AJ498"/>
    </row>
    <row r="499" spans="1:36" ht="13.8" customHeight="1">
      <c r="A499" t="s">
        <v>1677</v>
      </c>
      <c r="B499" s="188" t="s">
        <v>314</v>
      </c>
      <c r="C499" s="151" t="str">
        <f t="shared" si="113"/>
        <v>A.070.10.103</v>
      </c>
      <c r="D499" s="54" t="s">
        <v>1237</v>
      </c>
      <c r="E499" s="150" t="s">
        <v>352</v>
      </c>
      <c r="F499" s="153" t="str">
        <f t="shared" si="114"/>
        <v>Diesel low-sulphur - excluding combustion</v>
      </c>
      <c r="G499" s="277">
        <v>0.48200000000000004</v>
      </c>
      <c r="H499" s="44">
        <f t="shared" si="115"/>
        <v>0.48200000000000004</v>
      </c>
      <c r="I499"/>
      <c r="J499" s="294">
        <v>0.45547405772000005</v>
      </c>
      <c r="K499" s="44">
        <f t="shared" si="116"/>
        <v>0.45547405772000005</v>
      </c>
      <c r="L499" s="295">
        <v>2.308580092E-2</v>
      </c>
      <c r="M499" s="295">
        <v>4.8508356800000006E-2</v>
      </c>
      <c r="N499" s="295">
        <v>0.31157990000000002</v>
      </c>
      <c r="O499" s="295">
        <v>7.2300000000000003E-2</v>
      </c>
      <c r="P499"/>
      <c r="Q499" s="212">
        <v>56.301312000000003</v>
      </c>
      <c r="R499"/>
      <c r="S499" s="156">
        <v>1.803416E-2</v>
      </c>
      <c r="T499" s="156">
        <v>1.3643000000000001E-2</v>
      </c>
      <c r="U499" s="156">
        <v>4.9460330000000003E-4</v>
      </c>
      <c r="V499" s="156">
        <v>3.8965561999999999E-3</v>
      </c>
      <c r="W499"/>
      <c r="X499" s="155">
        <v>9.7502465000000001E-5</v>
      </c>
      <c r="Y499" s="158"/>
      <c r="Z499" s="272"/>
      <c r="AA499"/>
      <c r="AB499"/>
      <c r="AC499"/>
      <c r="AD499" s="159"/>
      <c r="AH499"/>
      <c r="AI499"/>
      <c r="AJ499"/>
    </row>
    <row r="500" spans="1:36" ht="13.8" customHeight="1">
      <c r="A500" t="s">
        <v>1678</v>
      </c>
      <c r="B500" s="188" t="s">
        <v>314</v>
      </c>
      <c r="C500" s="151" t="str">
        <f t="shared" si="113"/>
        <v>A.070.10.104</v>
      </c>
      <c r="D500" s="54" t="s">
        <v>1237</v>
      </c>
      <c r="E500" s="150" t="s">
        <v>352</v>
      </c>
      <c r="F500" s="153" t="str">
        <f t="shared" si="114"/>
        <v>Diesel low-sulphur - including combustion CO2</v>
      </c>
      <c r="G500" s="277">
        <v>3.6220000000000003</v>
      </c>
      <c r="H500" s="44">
        <f t="shared" si="115"/>
        <v>3.6220000000000003</v>
      </c>
      <c r="I500"/>
      <c r="J500" s="294">
        <v>0.92647405772000002</v>
      </c>
      <c r="K500" s="44">
        <f t="shared" si="116"/>
        <v>0.92647405772000002</v>
      </c>
      <c r="L500" s="295">
        <v>2.308580092E-2</v>
      </c>
      <c r="M500" s="295">
        <v>4.8508356800000006E-2</v>
      </c>
      <c r="N500" s="295">
        <v>0.31157990000000002</v>
      </c>
      <c r="O500" s="295">
        <v>0.54330000000000001</v>
      </c>
      <c r="P500"/>
      <c r="Q500" s="212">
        <v>56.301312000000003</v>
      </c>
      <c r="R500"/>
      <c r="S500" s="156">
        <v>6.9015767000000006E-2</v>
      </c>
      <c r="T500" s="156">
        <v>6.2247186000000003E-2</v>
      </c>
      <c r="U500" s="156">
        <v>2.8720250999999999E-3</v>
      </c>
      <c r="V500" s="156">
        <v>3.8965561999999999E-3</v>
      </c>
      <c r="W500"/>
      <c r="X500" s="155">
        <v>1.8505400000000001E-4</v>
      </c>
      <c r="Y500" s="158"/>
      <c r="Z500" s="272"/>
      <c r="AA500"/>
      <c r="AB500"/>
      <c r="AC500"/>
      <c r="AD500" s="53"/>
      <c r="AH500"/>
      <c r="AI500"/>
      <c r="AJ500"/>
    </row>
    <row r="501" spans="1:36" ht="13.8" customHeight="1">
      <c r="A501" t="s">
        <v>1679</v>
      </c>
      <c r="B501" s="188" t="s">
        <v>314</v>
      </c>
      <c r="C501" s="151" t="str">
        <f t="shared" si="113"/>
        <v>A.070.10.105</v>
      </c>
      <c r="D501" s="54" t="s">
        <v>1237</v>
      </c>
      <c r="E501" s="150" t="s">
        <v>440</v>
      </c>
      <c r="F501" s="153" t="str">
        <f t="shared" si="114"/>
        <v>Diesel low-sulphur - including combustion CO2 - per MJ</v>
      </c>
      <c r="G501" s="277">
        <v>8.5089726666666671E-2</v>
      </c>
      <c r="H501" s="44">
        <f t="shared" si="115"/>
        <v>8.5089726666666671E-2</v>
      </c>
      <c r="I501"/>
      <c r="J501" s="294">
        <v>2.1799282381530227E-2</v>
      </c>
      <c r="K501" s="44">
        <f t="shared" si="116"/>
        <v>2.1799282381530227E-2</v>
      </c>
      <c r="L501" s="295">
        <v>5.6399905040000007E-4</v>
      </c>
      <c r="M501" s="295">
        <v>1.163568064E-3</v>
      </c>
      <c r="N501" s="295">
        <v>7.3082562671302302E-3</v>
      </c>
      <c r="O501" s="295">
        <v>1.2763459E-2</v>
      </c>
      <c r="P501"/>
      <c r="Q501" s="212">
        <v>1.3239742999999999</v>
      </c>
      <c r="R501"/>
      <c r="S501" s="156">
        <v>1.6234939E-3</v>
      </c>
      <c r="T501" s="156">
        <v>1.464361E-3</v>
      </c>
      <c r="U501" s="156">
        <v>6.7547934000000004E-5</v>
      </c>
      <c r="V501" s="156">
        <v>9.1584971000000006E-5</v>
      </c>
      <c r="W501"/>
      <c r="X501" s="155">
        <v>4.3533724000000004E-6</v>
      </c>
      <c r="Y501" s="158"/>
      <c r="Z501" s="272"/>
      <c r="AA501"/>
      <c r="AB501"/>
      <c r="AC501"/>
      <c r="AD501" s="53"/>
      <c r="AE501" s="272"/>
      <c r="AF501" s="48"/>
      <c r="AG501" s="48"/>
      <c r="AH501"/>
      <c r="AI501"/>
      <c r="AJ501"/>
    </row>
    <row r="502" spans="1:36" ht="13.8" customHeight="1">
      <c r="A502" t="s">
        <v>1680</v>
      </c>
      <c r="B502" s="188" t="s">
        <v>314</v>
      </c>
      <c r="C502" s="151" t="str">
        <f t="shared" si="113"/>
        <v>A.070.10.106</v>
      </c>
      <c r="D502" s="54" t="s">
        <v>1237</v>
      </c>
      <c r="E502" s="150" t="s">
        <v>352</v>
      </c>
      <c r="F502" s="153" t="str">
        <f t="shared" si="114"/>
        <v>Heavy fuel oil for heat - including combustion CO2</v>
      </c>
      <c r="G502" s="277">
        <v>3.5956034666666667</v>
      </c>
      <c r="H502" s="44">
        <f t="shared" si="115"/>
        <v>3.5956034666666667</v>
      </c>
      <c r="I502"/>
      <c r="J502" s="294">
        <v>0.57838746853699996</v>
      </c>
      <c r="K502" s="44">
        <f t="shared" si="116"/>
        <v>0.57838746853699996</v>
      </c>
      <c r="L502" s="295">
        <v>1.0967448772999999E-2</v>
      </c>
      <c r="M502" s="295">
        <v>2.6718786203999999E-2</v>
      </c>
      <c r="N502" s="295">
        <v>1.3607135600000001E-3</v>
      </c>
      <c r="O502" s="295">
        <v>0.53934051999999999</v>
      </c>
      <c r="P502"/>
      <c r="Q502" s="212">
        <v>47.226315</v>
      </c>
      <c r="R502"/>
      <c r="S502" s="156">
        <v>6.7855824999999995E-2</v>
      </c>
      <c r="T502" s="156">
        <v>6.1709755999999998E-2</v>
      </c>
      <c r="U502" s="156">
        <v>2.8493971000000001E-3</v>
      </c>
      <c r="V502" s="156">
        <v>3.2966719E-3</v>
      </c>
      <c r="W502"/>
      <c r="X502" s="155">
        <v>1.6529816000000001E-4</v>
      </c>
      <c r="Y502" s="158"/>
      <c r="Z502" s="269"/>
      <c r="AA502"/>
      <c r="AB502"/>
      <c r="AC502"/>
      <c r="AD502" s="53"/>
      <c r="AE502" s="272"/>
      <c r="AF502" s="48"/>
      <c r="AG502" s="48"/>
      <c r="AH502"/>
      <c r="AI502"/>
      <c r="AJ502"/>
    </row>
    <row r="503" spans="1:36" ht="13.8" customHeight="1">
      <c r="A503" t="s">
        <v>1681</v>
      </c>
      <c r="B503" s="188" t="s">
        <v>314</v>
      </c>
      <c r="C503" s="151" t="str">
        <f t="shared" si="113"/>
        <v>A.070.10.107</v>
      </c>
      <c r="D503" s="54" t="s">
        <v>1237</v>
      </c>
      <c r="E503" s="150" t="s">
        <v>352</v>
      </c>
      <c r="F503" s="153" t="str">
        <f t="shared" si="114"/>
        <v>Heavy fuel oil in transport - including combustion CO2)</v>
      </c>
      <c r="G503" s="277">
        <v>3.5956034666666667</v>
      </c>
      <c r="H503" s="44">
        <f t="shared" si="115"/>
        <v>3.5956034666666667</v>
      </c>
      <c r="I503"/>
      <c r="J503" s="294">
        <v>0.88838746823699999</v>
      </c>
      <c r="K503" s="44">
        <f t="shared" si="116"/>
        <v>0.88838746823699999</v>
      </c>
      <c r="L503" s="295">
        <v>1.0967448772999999E-2</v>
      </c>
      <c r="M503" s="295">
        <v>2.6718786203999999E-2</v>
      </c>
      <c r="N503" s="295">
        <v>0.31136071325999998</v>
      </c>
      <c r="O503" s="295">
        <v>0.53934051999999999</v>
      </c>
      <c r="P503"/>
      <c r="Q503" s="212">
        <v>47.226315</v>
      </c>
      <c r="R503"/>
      <c r="S503" s="156">
        <v>6.7855824999999995E-2</v>
      </c>
      <c r="T503" s="156">
        <v>6.1709755999999998E-2</v>
      </c>
      <c r="U503" s="156">
        <v>2.8493971000000001E-3</v>
      </c>
      <c r="V503" s="156">
        <v>3.2966719E-3</v>
      </c>
      <c r="W503"/>
      <c r="X503" s="155">
        <v>1.6529816000000001E-4</v>
      </c>
      <c r="Y503" s="158"/>
      <c r="Z503" s="269"/>
      <c r="AA503"/>
      <c r="AB503"/>
      <c r="AC503"/>
      <c r="AD503" s="53"/>
      <c r="AE503" s="272"/>
      <c r="AF503" s="48"/>
      <c r="AG503" s="48"/>
      <c r="AH503"/>
      <c r="AI503"/>
      <c r="AJ503"/>
    </row>
    <row r="504" spans="1:36" ht="13.8" customHeight="1">
      <c r="A504" t="s">
        <v>1682</v>
      </c>
      <c r="B504" s="188" t="s">
        <v>314</v>
      </c>
      <c r="C504" s="151" t="str">
        <f t="shared" si="113"/>
        <v>A.070.10.108</v>
      </c>
      <c r="D504" s="54" t="s">
        <v>1237</v>
      </c>
      <c r="E504" s="150" t="s">
        <v>352</v>
      </c>
      <c r="F504" s="153" t="str">
        <f t="shared" si="114"/>
        <v>Kerosene - excluding combustion</v>
      </c>
      <c r="G504" s="277">
        <v>0.39800000000000002</v>
      </c>
      <c r="H504" s="44">
        <f t="shared" si="115"/>
        <v>0.39800000000000002</v>
      </c>
      <c r="I504"/>
      <c r="J504" s="294">
        <v>0.41605191711799994</v>
      </c>
      <c r="K504" s="44">
        <f t="shared" si="116"/>
        <v>0.41605191711799994</v>
      </c>
      <c r="L504" s="295">
        <v>1.1812254867999999E-2</v>
      </c>
      <c r="M504" s="295">
        <v>3.3414432250000001E-2</v>
      </c>
      <c r="N504" s="295">
        <v>0.31112522999999997</v>
      </c>
      <c r="O504" s="295">
        <v>5.9700000000000003E-2</v>
      </c>
      <c r="P504"/>
      <c r="Q504" s="212">
        <v>55.613551999999999</v>
      </c>
      <c r="R504"/>
      <c r="S504" s="156">
        <v>1.6293061000000001E-2</v>
      </c>
      <c r="T504" s="156">
        <v>1.1913073999999999E-2</v>
      </c>
      <c r="U504" s="156">
        <v>4.2178722000000001E-4</v>
      </c>
      <c r="V504" s="156">
        <v>3.9582000999999999E-3</v>
      </c>
      <c r="W504"/>
      <c r="X504" s="155">
        <v>8.8214818000000004E-5</v>
      </c>
      <c r="Y504" s="158"/>
      <c r="Z504" s="272"/>
      <c r="AA504"/>
      <c r="AB504"/>
      <c r="AC504"/>
      <c r="AD504" s="53"/>
      <c r="AE504" s="272"/>
      <c r="AF504" s="48"/>
      <c r="AG504" s="48"/>
      <c r="AH504"/>
      <c r="AI504"/>
      <c r="AJ504"/>
    </row>
    <row r="505" spans="1:36" ht="13.8" customHeight="1">
      <c r="A505" t="s">
        <v>1683</v>
      </c>
      <c r="B505" s="188" t="s">
        <v>314</v>
      </c>
      <c r="C505" s="151" t="str">
        <f t="shared" si="113"/>
        <v>A.070.10.109</v>
      </c>
      <c r="D505" s="54" t="s">
        <v>1237</v>
      </c>
      <c r="E505" s="150" t="s">
        <v>352</v>
      </c>
      <c r="F505" s="153" t="str">
        <f t="shared" si="114"/>
        <v>Kerosene - including combustion CO2</v>
      </c>
      <c r="G505" s="277">
        <v>3.5379999999999998</v>
      </c>
      <c r="H505" s="44">
        <f t="shared" si="115"/>
        <v>3.5379999999999998</v>
      </c>
      <c r="I505"/>
      <c r="J505" s="294">
        <v>0.88705191711799991</v>
      </c>
      <c r="K505" s="44">
        <f t="shared" si="116"/>
        <v>0.88705191711799991</v>
      </c>
      <c r="L505" s="295">
        <v>1.1812254867999999E-2</v>
      </c>
      <c r="M505" s="295">
        <v>3.3414432250000001E-2</v>
      </c>
      <c r="N505" s="295">
        <v>0.31112522999999997</v>
      </c>
      <c r="O505" s="295">
        <v>0.53069999999999995</v>
      </c>
      <c r="P505"/>
      <c r="Q505" s="212">
        <v>55.613551999999999</v>
      </c>
      <c r="R505"/>
      <c r="S505" s="156">
        <v>6.7274667999999996E-2</v>
      </c>
      <c r="T505" s="156">
        <v>6.0517258999999997E-2</v>
      </c>
      <c r="U505" s="156">
        <v>2.799209E-3</v>
      </c>
      <c r="V505" s="156">
        <v>3.9582000999999999E-3</v>
      </c>
      <c r="W505"/>
      <c r="X505" s="155">
        <v>1.7576635000000001E-4</v>
      </c>
      <c r="Y505" s="158"/>
      <c r="Z505" s="272"/>
      <c r="AA505"/>
      <c r="AB505"/>
      <c r="AC505"/>
      <c r="AD505" s="53"/>
      <c r="AE505" s="272"/>
      <c r="AF505" s="48"/>
      <c r="AG505" s="48"/>
      <c r="AH505"/>
      <c r="AI505"/>
      <c r="AJ505"/>
    </row>
    <row r="506" spans="1:36" ht="13.8" customHeight="1">
      <c r="A506" t="s">
        <v>1684</v>
      </c>
      <c r="B506" s="188" t="s">
        <v>314</v>
      </c>
      <c r="C506" s="151" t="str">
        <f t="shared" si="113"/>
        <v>A.070.10.110</v>
      </c>
      <c r="D506" s="54" t="s">
        <v>1237</v>
      </c>
      <c r="E506" s="150" t="s">
        <v>352</v>
      </c>
      <c r="F506" s="153" t="str">
        <f t="shared" si="114"/>
        <v>Petrol - including combustion CO2</v>
      </c>
      <c r="G506" s="277">
        <v>3.9550000000000005</v>
      </c>
      <c r="H506" s="44">
        <f t="shared" si="115"/>
        <v>3.9550000000000005</v>
      </c>
      <c r="I506"/>
      <c r="J506" s="294">
        <v>0.97803055816600004</v>
      </c>
      <c r="K506" s="44">
        <f t="shared" si="116"/>
        <v>0.97803055816600004</v>
      </c>
      <c r="L506" s="295">
        <v>1.9259506965999998E-2</v>
      </c>
      <c r="M506" s="295">
        <v>5.3489221199999999E-2</v>
      </c>
      <c r="N506" s="295">
        <v>0.31203183000000001</v>
      </c>
      <c r="O506" s="295">
        <v>0.59325000000000006</v>
      </c>
      <c r="P506"/>
      <c r="Q506" s="212">
        <v>59.224905</v>
      </c>
      <c r="R506"/>
      <c r="S506" s="156">
        <v>7.8338778999999997E-2</v>
      </c>
      <c r="T506" s="156">
        <v>7.1033070000000004E-2</v>
      </c>
      <c r="U506" s="156">
        <v>3.2006274999999999E-3</v>
      </c>
      <c r="V506" s="156">
        <v>4.105081E-3</v>
      </c>
      <c r="W506"/>
      <c r="X506" s="155">
        <v>1.9566609000000001E-4</v>
      </c>
      <c r="Y506" s="158"/>
      <c r="Z506" s="271"/>
      <c r="AA506"/>
      <c r="AB506"/>
      <c r="AC506"/>
      <c r="AD506" s="159"/>
      <c r="AH506"/>
      <c r="AI506"/>
      <c r="AJ506"/>
    </row>
    <row r="507" spans="1:36" ht="13.8" customHeight="1">
      <c r="A507" t="s">
        <v>1685</v>
      </c>
      <c r="B507" s="188" t="s">
        <v>314</v>
      </c>
      <c r="C507" s="151" t="str">
        <f t="shared" si="113"/>
        <v>A.070.10.111</v>
      </c>
      <c r="D507" s="54" t="s">
        <v>1237</v>
      </c>
      <c r="E507" s="150" t="s">
        <v>352</v>
      </c>
      <c r="F507" s="153" t="str">
        <f t="shared" si="114"/>
        <v>Petrol - excluding combustion</v>
      </c>
      <c r="G507" s="277">
        <v>0.81500000000000006</v>
      </c>
      <c r="H507" s="44">
        <f t="shared" si="115"/>
        <v>0.81500000000000006</v>
      </c>
      <c r="I507"/>
      <c r="J507" s="294">
        <v>0.50703055816599996</v>
      </c>
      <c r="K507" s="44">
        <f t="shared" si="116"/>
        <v>0.50703055816599996</v>
      </c>
      <c r="L507" s="295">
        <v>1.9259506965999998E-2</v>
      </c>
      <c r="M507" s="295">
        <v>5.3489221199999999E-2</v>
      </c>
      <c r="N507" s="295">
        <v>0.31203183000000001</v>
      </c>
      <c r="O507" s="295">
        <v>0.12225</v>
      </c>
      <c r="P507"/>
      <c r="Q507" s="212">
        <v>59.224905</v>
      </c>
      <c r="R507"/>
      <c r="S507" s="156">
        <v>2.7357171999999999E-2</v>
      </c>
      <c r="T507" s="156">
        <v>2.2428884999999999E-2</v>
      </c>
      <c r="U507" s="156">
        <v>8.2320576999999999E-4</v>
      </c>
      <c r="V507" s="156">
        <v>4.105081E-3</v>
      </c>
      <c r="W507"/>
      <c r="X507" s="155">
        <v>1.0811455E-4</v>
      </c>
      <c r="Y507" s="158"/>
      <c r="Z507" s="267"/>
      <c r="AA507"/>
      <c r="AB507"/>
      <c r="AC507"/>
      <c r="AD507" s="159"/>
      <c r="AH507"/>
      <c r="AI507"/>
      <c r="AJ507"/>
    </row>
    <row r="508" spans="1:36" ht="13.8" customHeight="1">
      <c r="A508" t="s">
        <v>1492</v>
      </c>
      <c r="B508" s="188" t="s">
        <v>314</v>
      </c>
      <c r="C508" s="151" t="str">
        <f t="shared" si="113"/>
        <v>A.070.10.112</v>
      </c>
      <c r="D508" s="54" t="s">
        <v>1237</v>
      </c>
      <c r="E508" s="150" t="s">
        <v>352</v>
      </c>
      <c r="F508" s="153" t="str">
        <f t="shared" si="114"/>
        <v>Naphtha (for feedstock)</v>
      </c>
      <c r="G508" s="277">
        <v>0.70499999999999996</v>
      </c>
      <c r="H508" s="44">
        <f t="shared" si="115"/>
        <v>0.70499999999999996</v>
      </c>
      <c r="I508"/>
      <c r="J508" s="294">
        <v>0.176574423678</v>
      </c>
      <c r="K508" s="44">
        <f t="shared" si="116"/>
        <v>0.176574423678</v>
      </c>
      <c r="L508" s="295">
        <v>1.6444152277999998E-2</v>
      </c>
      <c r="M508" s="295">
        <v>4.61431224E-2</v>
      </c>
      <c r="N508" s="295">
        <v>8.2371489999999992E-3</v>
      </c>
      <c r="O508" s="295">
        <v>0.10575</v>
      </c>
      <c r="P508"/>
      <c r="Q508" s="212">
        <v>58.164786999999997</v>
      </c>
      <c r="R508"/>
      <c r="S508" s="156">
        <v>2.4897902999999999E-2</v>
      </c>
      <c r="T508" s="156">
        <v>2.0051312000000002E-2</v>
      </c>
      <c r="U508" s="156">
        <v>7.2439103999999996E-4</v>
      </c>
      <c r="V508" s="156">
        <v>4.1221996000000002E-3</v>
      </c>
      <c r="W508"/>
      <c r="X508" s="155">
        <v>1.0404048999999999E-4</v>
      </c>
      <c r="Y508" s="158"/>
      <c r="Z508" s="272"/>
      <c r="AA508"/>
      <c r="AB508"/>
      <c r="AC508"/>
      <c r="AD508" s="159"/>
      <c r="AE508" s="272"/>
      <c r="AF508" s="48"/>
      <c r="AG508" s="48"/>
      <c r="AH508"/>
      <c r="AI508"/>
      <c r="AJ508"/>
    </row>
    <row r="509" spans="1:36" ht="13.8" customHeight="1">
      <c r="B509" s="188"/>
      <c r="C509" s="151"/>
      <c r="D509" s="51" t="s">
        <v>1238</v>
      </c>
      <c r="E509" s="150"/>
      <c r="F509"/>
      <c r="H509" s="44"/>
      <c r="I509"/>
      <c r="J509" s="44"/>
      <c r="K509" s="44"/>
      <c r="L509" s="44"/>
      <c r="P509"/>
      <c r="Q509" s="212"/>
      <c r="R509"/>
      <c r="S509"/>
      <c r="T509"/>
      <c r="U509"/>
      <c r="V509"/>
      <c r="W509"/>
      <c r="X509"/>
      <c r="Y509" s="159"/>
      <c r="Z509" s="267"/>
      <c r="AA509"/>
      <c r="AB509"/>
      <c r="AC509"/>
      <c r="AD509" s="159"/>
      <c r="AE509" s="272"/>
      <c r="AF509" s="48"/>
      <c r="AG509" s="48"/>
      <c r="AH509"/>
      <c r="AI509"/>
      <c r="AJ509"/>
    </row>
    <row r="510" spans="1:36" ht="13.8" customHeight="1">
      <c r="A510" t="s">
        <v>1686</v>
      </c>
      <c r="B510" s="188" t="s">
        <v>314</v>
      </c>
      <c r="C510" s="151" t="str">
        <f>MID(A510,1,12)</f>
        <v>A.070.11.101</v>
      </c>
      <c r="D510" s="54" t="s">
        <v>1238</v>
      </c>
      <c r="E510" s="150" t="s">
        <v>352</v>
      </c>
      <c r="F510" s="153" t="str">
        <f>MID(A510, 21,85)</f>
        <v>Fuel grade uranium 3615 GJ/kg (4.52% enriched U-235 )</v>
      </c>
      <c r="G510" s="277">
        <v>2914.2425333333331</v>
      </c>
      <c r="H510" s="44">
        <f>G510</f>
        <v>2914.2425333333331</v>
      </c>
      <c r="I510"/>
      <c r="J510" s="294">
        <v>30434.272259298366</v>
      </c>
      <c r="K510" s="44">
        <f>J510</f>
        <v>30434.272259298366</v>
      </c>
      <c r="L510" s="295">
        <v>112.21255687</v>
      </c>
      <c r="M510" s="295">
        <v>709.20184190600003</v>
      </c>
      <c r="N510" s="295">
        <v>29175.721480522367</v>
      </c>
      <c r="O510" s="295">
        <v>437.13637999999997</v>
      </c>
      <c r="P510"/>
      <c r="Q510" s="212">
        <v>3663469.7</v>
      </c>
      <c r="R510"/>
      <c r="S510" s="156">
        <v>236.81456</v>
      </c>
      <c r="T510" s="156">
        <v>229.01060000000001</v>
      </c>
      <c r="U510" s="156">
        <v>6.0503627</v>
      </c>
      <c r="V510" s="156">
        <v>1.7535996</v>
      </c>
      <c r="W510"/>
      <c r="X510" s="155">
        <v>4.9739307999999998</v>
      </c>
      <c r="Y510" s="158"/>
      <c r="Z510" s="272"/>
      <c r="AA510"/>
      <c r="AB510"/>
      <c r="AC510"/>
      <c r="AD510" s="159"/>
      <c r="AE510" s="272"/>
      <c r="AF510" s="48"/>
      <c r="AG510" s="48"/>
      <c r="AH510"/>
      <c r="AI510"/>
      <c r="AJ510"/>
    </row>
    <row r="511" spans="1:36" ht="13.8" customHeight="1">
      <c r="B511" s="188"/>
      <c r="C511" s="151"/>
      <c r="D511" s="51" t="s">
        <v>1240</v>
      </c>
      <c r="E511" s="150"/>
      <c r="F511"/>
      <c r="H511" s="44"/>
      <c r="I511"/>
      <c r="J511" s="44"/>
      <c r="K511" s="44"/>
      <c r="L511" s="44"/>
      <c r="P511"/>
      <c r="Q511" s="212"/>
      <c r="R511"/>
      <c r="S511"/>
      <c r="T511"/>
      <c r="U511"/>
      <c r="V511"/>
      <c r="W511"/>
      <c r="X511"/>
      <c r="Y511" s="159"/>
      <c r="Z511" s="272"/>
      <c r="AA511"/>
      <c r="AB511"/>
      <c r="AC511"/>
      <c r="AD511" s="159"/>
      <c r="AE511" s="272"/>
      <c r="AF511" s="48"/>
      <c r="AG511" s="48"/>
      <c r="AH511"/>
      <c r="AI511"/>
      <c r="AJ511"/>
    </row>
    <row r="512" spans="1:36" ht="13.8" customHeight="1">
      <c r="A512" t="s">
        <v>1239</v>
      </c>
      <c r="B512" s="188" t="s">
        <v>315</v>
      </c>
      <c r="C512" s="151" t="str">
        <f>MID(A512,1,12)</f>
        <v>A.080.01.101</v>
      </c>
      <c r="D512" s="54" t="s">
        <v>1240</v>
      </c>
      <c r="E512" s="150" t="s">
        <v>352</v>
      </c>
      <c r="F512" s="153" t="str">
        <f>MID(A512, 21,85)</f>
        <v>Glass for windows and facades (float glass)</v>
      </c>
      <c r="G512" s="277">
        <v>1.4372014666666666</v>
      </c>
      <c r="H512" s="44">
        <f>G512</f>
        <v>1.4372014666666666</v>
      </c>
      <c r="I512"/>
      <c r="J512" s="294">
        <v>0.26304773540230608</v>
      </c>
      <c r="K512" s="44">
        <f>J512</f>
        <v>0.26304773540230608</v>
      </c>
      <c r="L512" s="295">
        <v>1.3315488360000001E-2</v>
      </c>
      <c r="M512" s="295">
        <v>1.8943901555E-2</v>
      </c>
      <c r="N512" s="295">
        <v>1.5208125487306106E-2</v>
      </c>
      <c r="O512" s="295">
        <v>0.21558021999999999</v>
      </c>
      <c r="P512"/>
      <c r="Q512" s="212">
        <v>21.968696999999999</v>
      </c>
      <c r="R512"/>
      <c r="S512" s="156">
        <v>2.7167654999999999E-2</v>
      </c>
      <c r="T512" s="156">
        <v>2.4571387E-2</v>
      </c>
      <c r="U512" s="156">
        <v>1.1466899000000001E-3</v>
      </c>
      <c r="V512" s="156">
        <v>1.4495783999999999E-3</v>
      </c>
      <c r="W512"/>
      <c r="X512" s="155">
        <v>7.1736136000000004E-5</v>
      </c>
      <c r="Y512" s="158"/>
      <c r="Z512" s="272"/>
      <c r="AA512"/>
      <c r="AB512"/>
      <c r="AC512"/>
      <c r="AD512" s="159"/>
      <c r="AH512"/>
      <c r="AI512"/>
      <c r="AJ512"/>
    </row>
    <row r="513" spans="1:36" ht="13.8" customHeight="1">
      <c r="B513" s="188"/>
      <c r="C513" s="151"/>
      <c r="D513" s="51" t="s">
        <v>1242</v>
      </c>
      <c r="E513" s="150"/>
      <c r="F513"/>
      <c r="H513" s="44"/>
      <c r="I513"/>
      <c r="J513" s="44"/>
      <c r="K513" s="44"/>
      <c r="L513" s="44"/>
      <c r="P513"/>
      <c r="Q513" s="212"/>
      <c r="R513"/>
      <c r="S513"/>
      <c r="T513"/>
      <c r="U513"/>
      <c r="V513"/>
      <c r="W513"/>
      <c r="X513"/>
      <c r="Y513" s="159"/>
      <c r="Z513" s="272"/>
      <c r="AA513"/>
      <c r="AB513"/>
      <c r="AC513"/>
      <c r="AD513" s="159"/>
      <c r="AE513" s="272"/>
      <c r="AF513" s="48"/>
      <c r="AG513" s="48"/>
      <c r="AH513"/>
      <c r="AI513"/>
      <c r="AJ513"/>
    </row>
    <row r="514" spans="1:36" ht="13.8" customHeight="1">
      <c r="A514" t="s">
        <v>1241</v>
      </c>
      <c r="B514" s="188" t="s">
        <v>315</v>
      </c>
      <c r="C514" s="151" t="str">
        <f>MID(A514,1,12)</f>
        <v>A.080.02.101</v>
      </c>
      <c r="D514" s="54" t="s">
        <v>1242</v>
      </c>
      <c r="E514" s="150" t="s">
        <v>352</v>
      </c>
      <c r="F514" s="153" t="str">
        <f>MID(A514, 21,85)</f>
        <v>Borosilicate glass (Pyrex)</v>
      </c>
      <c r="G514" s="277">
        <v>1.8022976000000002</v>
      </c>
      <c r="H514" s="44">
        <f t="shared" ref="H514:H518" si="117">G514</f>
        <v>1.8022976000000002</v>
      </c>
      <c r="I514"/>
      <c r="J514" s="294">
        <v>0.33901540515945738</v>
      </c>
      <c r="K514" s="44">
        <f t="shared" ref="K514:K518" si="118">J514</f>
        <v>0.33901540515945738</v>
      </c>
      <c r="L514" s="295">
        <v>1.8500017680000001E-2</v>
      </c>
      <c r="M514" s="295">
        <v>3.0423810953000001E-2</v>
      </c>
      <c r="N514" s="295">
        <v>1.9746936526457374E-2</v>
      </c>
      <c r="O514" s="295">
        <v>0.27034464000000002</v>
      </c>
      <c r="P514"/>
      <c r="Q514" s="212">
        <v>23.165089999999999</v>
      </c>
      <c r="R514"/>
      <c r="S514" s="156">
        <v>3.6159151E-2</v>
      </c>
      <c r="T514" s="156">
        <v>3.3224267000000002E-2</v>
      </c>
      <c r="U514" s="156">
        <v>1.4993265E-3</v>
      </c>
      <c r="V514" s="156">
        <v>1.4355576000000001E-3</v>
      </c>
      <c r="W514"/>
      <c r="X514" s="155">
        <v>1.2287841999999999E-4</v>
      </c>
      <c r="Y514" s="158"/>
      <c r="Z514" s="272"/>
      <c r="AA514"/>
      <c r="AB514"/>
      <c r="AC514"/>
      <c r="AD514" s="159"/>
      <c r="AE514" s="272"/>
      <c r="AF514" s="48"/>
      <c r="AG514" s="48"/>
      <c r="AH514"/>
      <c r="AI514"/>
      <c r="AJ514"/>
    </row>
    <row r="515" spans="1:36" ht="13.8" customHeight="1">
      <c r="A515" t="s">
        <v>658</v>
      </c>
      <c r="B515" s="188" t="s">
        <v>315</v>
      </c>
      <c r="C515" s="151" t="str">
        <f>MID(A515,1,12)</f>
        <v>A.080.02.102</v>
      </c>
      <c r="D515" s="54" t="s">
        <v>1242</v>
      </c>
      <c r="E515" s="150" t="s">
        <v>352</v>
      </c>
      <c r="F515" s="153" t="str">
        <f>MID(A515, 21,85)</f>
        <v>Ceramic glass</v>
      </c>
      <c r="G515" s="277">
        <v>2.8744028666666668</v>
      </c>
      <c r="H515" s="44">
        <f t="shared" si="117"/>
        <v>2.8744028666666668</v>
      </c>
      <c r="I515"/>
      <c r="J515" s="294">
        <v>0.52609545925481216</v>
      </c>
      <c r="K515" s="44">
        <f t="shared" si="118"/>
        <v>0.52609545925481216</v>
      </c>
      <c r="L515" s="295">
        <v>2.6630976129999998E-2</v>
      </c>
      <c r="M515" s="295">
        <v>3.788780311E-2</v>
      </c>
      <c r="N515" s="295">
        <v>3.0416250014812213E-2</v>
      </c>
      <c r="O515" s="295">
        <v>0.43116042999999998</v>
      </c>
      <c r="P515"/>
      <c r="Q515" s="212">
        <v>43.937393999999998</v>
      </c>
      <c r="R515"/>
      <c r="S515" s="156">
        <v>5.4335309999999998E-2</v>
      </c>
      <c r="T515" s="156">
        <v>4.9142773000000001E-2</v>
      </c>
      <c r="U515" s="156">
        <v>2.2933798000000002E-3</v>
      </c>
      <c r="V515" s="156">
        <v>2.8991567999999998E-3</v>
      </c>
      <c r="W515"/>
      <c r="X515" s="155">
        <v>1.4347226999999999E-4</v>
      </c>
      <c r="Y515" s="158"/>
      <c r="Z515" s="272"/>
      <c r="AA515"/>
      <c r="AB515"/>
      <c r="AC515"/>
      <c r="AD515" s="159"/>
      <c r="AE515" s="272"/>
      <c r="AF515" s="48"/>
      <c r="AG515" s="48"/>
      <c r="AH515"/>
      <c r="AI515"/>
      <c r="AJ515"/>
    </row>
    <row r="516" spans="1:36" ht="13.8" customHeight="1">
      <c r="A516" t="s">
        <v>1243</v>
      </c>
      <c r="B516" s="188" t="s">
        <v>315</v>
      </c>
      <c r="C516" s="151" t="str">
        <f>MID(A516,1,12)</f>
        <v>A.080.02.103</v>
      </c>
      <c r="D516" s="54" t="s">
        <v>1242</v>
      </c>
      <c r="E516" s="150" t="s">
        <v>352</v>
      </c>
      <c r="F516" s="153" t="str">
        <f>MID(A516, 21,85)</f>
        <v>Recycled borosilicate glass (Pyrex)</v>
      </c>
      <c r="G516" s="277">
        <v>1.1484766666666666</v>
      </c>
      <c r="H516" s="44">
        <f t="shared" si="117"/>
        <v>1.1484766666666666</v>
      </c>
      <c r="I516"/>
      <c r="J516" s="294">
        <v>0.21691334915192706</v>
      </c>
      <c r="K516" s="44">
        <f t="shared" si="118"/>
        <v>0.21691334915192706</v>
      </c>
      <c r="L516" s="295">
        <v>1.182059159E-2</v>
      </c>
      <c r="M516" s="295">
        <v>1.6728474793999998E-2</v>
      </c>
      <c r="N516" s="295">
        <v>1.6092782767927055E-2</v>
      </c>
      <c r="O516" s="295">
        <v>0.17227149999999999</v>
      </c>
      <c r="P516"/>
      <c r="Q516" s="212">
        <v>17.732441999999999</v>
      </c>
      <c r="R516"/>
      <c r="S516" s="156">
        <v>2.1863409E-2</v>
      </c>
      <c r="T516" s="156">
        <v>1.9791638E-2</v>
      </c>
      <c r="U516" s="156">
        <v>9.2131882000000005E-4</v>
      </c>
      <c r="V516" s="156">
        <v>1.1504524999999999E-3</v>
      </c>
      <c r="W516"/>
      <c r="X516" s="155">
        <v>5.7791992000000003E-5</v>
      </c>
      <c r="Y516" s="158"/>
      <c r="Z516" s="272"/>
      <c r="AA516"/>
      <c r="AB516"/>
      <c r="AC516"/>
      <c r="AD516" s="159"/>
      <c r="AE516" s="272"/>
      <c r="AF516" s="48"/>
      <c r="AG516" s="48"/>
      <c r="AH516"/>
      <c r="AI516"/>
      <c r="AJ516"/>
    </row>
    <row r="517" spans="1:36" ht="13.8" customHeight="1">
      <c r="A517" t="s">
        <v>659</v>
      </c>
      <c r="B517" s="188" t="s">
        <v>315</v>
      </c>
      <c r="C517" s="151" t="str">
        <f>MID(A517,1,12)</f>
        <v>A.080.02.104</v>
      </c>
      <c r="D517" s="54" t="s">
        <v>1242</v>
      </c>
      <c r="E517" s="150" t="s">
        <v>352</v>
      </c>
      <c r="F517" s="153" t="str">
        <f>MID(A517, 21,85)</f>
        <v>Recycled silica glass</v>
      </c>
      <c r="G517" s="277">
        <v>2.5856781333333334</v>
      </c>
      <c r="H517" s="44">
        <f t="shared" si="117"/>
        <v>2.5856781333333334</v>
      </c>
      <c r="I517"/>
      <c r="J517" s="294">
        <v>0.47996108434563317</v>
      </c>
      <c r="K517" s="44">
        <f t="shared" si="118"/>
        <v>0.47996108434563317</v>
      </c>
      <c r="L517" s="295">
        <v>2.5136079759999999E-2</v>
      </c>
      <c r="M517" s="295">
        <v>3.5672376290000002E-2</v>
      </c>
      <c r="N517" s="295">
        <v>3.1300908295633159E-2</v>
      </c>
      <c r="O517" s="295">
        <v>0.38785172000000001</v>
      </c>
      <c r="P517"/>
      <c r="Q517" s="212">
        <v>39.701138999999998</v>
      </c>
      <c r="R517"/>
      <c r="S517" s="156">
        <v>4.9031063999999999E-2</v>
      </c>
      <c r="T517" s="156">
        <v>4.4363025E-2</v>
      </c>
      <c r="U517" s="156">
        <v>2.0680086999999999E-3</v>
      </c>
      <c r="V517" s="156">
        <v>2.6000309E-3</v>
      </c>
      <c r="W517"/>
      <c r="X517" s="155">
        <v>1.2952813000000001E-4</v>
      </c>
      <c r="Y517" s="158"/>
      <c r="Z517" s="272"/>
      <c r="AA517"/>
      <c r="AB517"/>
      <c r="AC517"/>
      <c r="AD517" s="159"/>
      <c r="AE517" s="272"/>
      <c r="AF517" s="48"/>
      <c r="AG517" s="48"/>
      <c r="AH517"/>
      <c r="AI517"/>
      <c r="AJ517"/>
    </row>
    <row r="518" spans="1:36" ht="13.8" customHeight="1">
      <c r="A518" t="s">
        <v>660</v>
      </c>
      <c r="B518" s="188" t="s">
        <v>315</v>
      </c>
      <c r="C518" s="151" t="str">
        <f>MID(A518,1,12)</f>
        <v>A.080.02.105</v>
      </c>
      <c r="D518" s="54" t="s">
        <v>1242</v>
      </c>
      <c r="E518" s="150" t="s">
        <v>352</v>
      </c>
      <c r="F518" s="153" t="str">
        <f>MID(A518, 21,85)</f>
        <v>Silica glass</v>
      </c>
      <c r="G518" s="277">
        <v>2.8744028666666668</v>
      </c>
      <c r="H518" s="44">
        <f t="shared" si="117"/>
        <v>2.8744028666666668</v>
      </c>
      <c r="I518"/>
      <c r="J518" s="294">
        <v>0.52609545924481216</v>
      </c>
      <c r="K518" s="44">
        <f t="shared" si="118"/>
        <v>0.52609545924481216</v>
      </c>
      <c r="L518" s="295">
        <v>2.663097612E-2</v>
      </c>
      <c r="M518" s="295">
        <v>3.788780311E-2</v>
      </c>
      <c r="N518" s="295">
        <v>3.0416250014812213E-2</v>
      </c>
      <c r="O518" s="295">
        <v>0.43116042999999998</v>
      </c>
      <c r="P518"/>
      <c r="Q518" s="212">
        <v>43.937393999999998</v>
      </c>
      <c r="R518"/>
      <c r="S518" s="156">
        <v>5.4335309999999998E-2</v>
      </c>
      <c r="T518" s="156">
        <v>4.9142773000000001E-2</v>
      </c>
      <c r="U518" s="156">
        <v>2.2933798000000002E-3</v>
      </c>
      <c r="V518" s="156">
        <v>2.8991567999999998E-3</v>
      </c>
      <c r="W518"/>
      <c r="X518" s="155">
        <v>1.4347226999999999E-4</v>
      </c>
      <c r="Y518" s="158"/>
      <c r="Z518" s="272"/>
      <c r="AA518"/>
      <c r="AB518"/>
      <c r="AC518"/>
      <c r="AD518" s="159"/>
      <c r="AE518" s="272"/>
      <c r="AF518" s="48"/>
      <c r="AG518" s="48"/>
      <c r="AH518"/>
      <c r="AI518"/>
      <c r="AJ518"/>
    </row>
    <row r="519" spans="1:36" ht="13.8" customHeight="1">
      <c r="B519" s="188"/>
      <c r="C519" s="151"/>
      <c r="D519" s="51" t="s">
        <v>1244</v>
      </c>
      <c r="E519" s="150"/>
      <c r="F519"/>
      <c r="H519" s="44"/>
      <c r="I519"/>
      <c r="J519" s="44"/>
      <c r="K519" s="44"/>
      <c r="L519" s="44"/>
      <c r="P519"/>
      <c r="Q519" s="212"/>
      <c r="R519"/>
      <c r="S519"/>
      <c r="T519"/>
      <c r="U519"/>
      <c r="V519"/>
      <c r="W519"/>
      <c r="X519"/>
      <c r="Y519" s="159"/>
      <c r="Z519" s="272"/>
      <c r="AA519"/>
      <c r="AB519"/>
      <c r="AC519"/>
      <c r="AD519" s="159"/>
      <c r="AE519" s="272"/>
      <c r="AF519" s="48"/>
      <c r="AG519" s="48"/>
      <c r="AH519"/>
      <c r="AI519"/>
      <c r="AJ519"/>
    </row>
    <row r="520" spans="1:36" ht="13.8" customHeight="1">
      <c r="A520" t="s">
        <v>1687</v>
      </c>
      <c r="B520" s="188" t="s">
        <v>315</v>
      </c>
      <c r="C520" s="151" t="str">
        <f t="shared" ref="C520:C526" si="119">MID(A520,1,12)</f>
        <v>A.080.03.101</v>
      </c>
      <c r="D520" s="54" t="s">
        <v>1244</v>
      </c>
      <c r="E520" s="150" t="s">
        <v>352</v>
      </c>
      <c r="F520" s="153" t="str">
        <f t="shared" ref="F520:F526" si="120">MID(A520, 21,85)</f>
        <v>Glass bottles 100% recycled</v>
      </c>
      <c r="G520" s="277">
        <v>1.0089581333333333</v>
      </c>
      <c r="H520" s="44">
        <f t="shared" ref="H520:H526" si="121">G520</f>
        <v>1.0089581333333333</v>
      </c>
      <c r="I520"/>
      <c r="J520" s="294">
        <v>0.17494443634334794</v>
      </c>
      <c r="K520" s="44">
        <f t="shared" ref="K520:K526" si="122">J520</f>
        <v>0.17494443634334794</v>
      </c>
      <c r="L520" s="295">
        <v>7.2645101920000002E-3</v>
      </c>
      <c r="M520" s="295">
        <v>1.0774992747000001E-2</v>
      </c>
      <c r="N520" s="295">
        <v>5.5612134043479628E-3</v>
      </c>
      <c r="O520" s="295">
        <v>0.15134371999999999</v>
      </c>
      <c r="P520"/>
      <c r="Q520" s="212">
        <v>15.336389</v>
      </c>
      <c r="R520"/>
      <c r="S520" s="156">
        <v>1.8839060000000001E-2</v>
      </c>
      <c r="T520" s="156">
        <v>1.7048948000000001E-2</v>
      </c>
      <c r="U520" s="156">
        <v>7.9761326999999997E-4</v>
      </c>
      <c r="V520" s="156">
        <v>9.9249807999999998E-4</v>
      </c>
      <c r="W520"/>
      <c r="X520" s="155">
        <v>4.9635166000000002E-5</v>
      </c>
      <c r="Y520" s="158"/>
      <c r="Z520" s="272"/>
      <c r="AA520"/>
      <c r="AB520"/>
      <c r="AC520"/>
      <c r="AD520" s="159"/>
      <c r="AE520" s="272"/>
      <c r="AF520" s="48"/>
      <c r="AG520" s="48"/>
      <c r="AH520"/>
      <c r="AI520"/>
      <c r="AJ520"/>
    </row>
    <row r="521" spans="1:36" ht="13.8" customHeight="1">
      <c r="A521" t="s">
        <v>1688</v>
      </c>
      <c r="B521" s="188" t="s">
        <v>315</v>
      </c>
      <c r="C521" s="151" t="str">
        <f t="shared" si="119"/>
        <v>A.080.03.102</v>
      </c>
      <c r="D521" s="54" t="s">
        <v>1244</v>
      </c>
      <c r="E521" s="150" t="s">
        <v>352</v>
      </c>
      <c r="F521" s="153" t="str">
        <f t="shared" si="120"/>
        <v>Glass bottles recycled average EU 74%</v>
      </c>
      <c r="G521" s="277">
        <v>1.1203014</v>
      </c>
      <c r="H521" s="44">
        <f t="shared" si="121"/>
        <v>1.1203014</v>
      </c>
      <c r="I521"/>
      <c r="J521" s="294">
        <v>0.19785129407366167</v>
      </c>
      <c r="K521" s="44">
        <f t="shared" si="122"/>
        <v>0.19785129407366167</v>
      </c>
      <c r="L521" s="295">
        <v>8.8377645789999987E-3</v>
      </c>
      <c r="M521" s="295">
        <v>1.2898908949999999E-2</v>
      </c>
      <c r="N521" s="295">
        <v>8.0694105446616794E-3</v>
      </c>
      <c r="O521" s="295">
        <v>0.16804521</v>
      </c>
      <c r="P521"/>
      <c r="Q521" s="212">
        <v>17.060789</v>
      </c>
      <c r="R521"/>
      <c r="S521" s="156">
        <v>2.1004495000000001E-2</v>
      </c>
      <c r="T521" s="156">
        <v>1.9004782000000001E-2</v>
      </c>
      <c r="U521" s="156">
        <v>8.8837319000000003E-4</v>
      </c>
      <c r="V521" s="156">
        <v>1.111339E-3</v>
      </c>
      <c r="W521"/>
      <c r="X521" s="155">
        <v>5.5381418000000001E-5</v>
      </c>
      <c r="Y521" s="158"/>
      <c r="Z521" s="272"/>
      <c r="AA521"/>
      <c r="AB521"/>
      <c r="AC521"/>
      <c r="AD521" s="159"/>
      <c r="AH521"/>
      <c r="AI521"/>
      <c r="AJ521"/>
    </row>
    <row r="522" spans="1:36" ht="13.8" customHeight="1">
      <c r="A522" t="s">
        <v>1689</v>
      </c>
      <c r="B522" s="188" t="s">
        <v>315</v>
      </c>
      <c r="C522" s="151" t="str">
        <f t="shared" si="119"/>
        <v>A.080.03.103</v>
      </c>
      <c r="D522" s="54" t="s">
        <v>1244</v>
      </c>
      <c r="E522" s="150" t="s">
        <v>352</v>
      </c>
      <c r="F522" s="153" t="str">
        <f t="shared" si="120"/>
        <v>Glass bottles virgin</v>
      </c>
      <c r="G522" s="277">
        <v>1.4372014666666666</v>
      </c>
      <c r="H522" s="44">
        <f t="shared" si="121"/>
        <v>1.4372014666666666</v>
      </c>
      <c r="I522"/>
      <c r="J522" s="294">
        <v>0.26304773541230608</v>
      </c>
      <c r="K522" s="44">
        <f t="shared" si="122"/>
        <v>0.26304773541230608</v>
      </c>
      <c r="L522" s="295">
        <v>1.331548837E-2</v>
      </c>
      <c r="M522" s="295">
        <v>1.8943901555E-2</v>
      </c>
      <c r="N522" s="295">
        <v>1.5208125487306106E-2</v>
      </c>
      <c r="O522" s="295">
        <v>0.21558021999999999</v>
      </c>
      <c r="P522"/>
      <c r="Q522" s="212">
        <v>21.968696999999999</v>
      </c>
      <c r="R522"/>
      <c r="S522" s="156">
        <v>2.7167654999999999E-2</v>
      </c>
      <c r="T522" s="156">
        <v>2.4571387E-2</v>
      </c>
      <c r="U522" s="156">
        <v>1.1466899000000001E-3</v>
      </c>
      <c r="V522" s="156">
        <v>1.4495783999999999E-3</v>
      </c>
      <c r="W522"/>
      <c r="X522" s="155">
        <v>7.1736136000000004E-5</v>
      </c>
      <c r="Y522" s="158"/>
      <c r="Z522" s="267"/>
      <c r="AA522"/>
      <c r="AB522"/>
      <c r="AC522"/>
      <c r="AD522" s="159"/>
      <c r="AE522" s="272"/>
      <c r="AF522" s="48"/>
      <c r="AG522" s="48"/>
      <c r="AH522"/>
      <c r="AI522"/>
      <c r="AJ522"/>
    </row>
    <row r="523" spans="1:36" ht="13.8" customHeight="1">
      <c r="A523" t="s">
        <v>1690</v>
      </c>
      <c r="B523" s="188" t="s">
        <v>315</v>
      </c>
      <c r="C523" s="151" t="str">
        <f t="shared" si="119"/>
        <v>A.080.03.104</v>
      </c>
      <c r="D523" s="54" t="s">
        <v>1244</v>
      </c>
      <c r="E523" s="150" t="s">
        <v>352</v>
      </c>
      <c r="F523" s="153" t="str">
        <f t="shared" si="120"/>
        <v>Glass bottles flint (=clean transparant), EoL-RIR in Europe 40%</v>
      </c>
      <c r="G523" s="277">
        <v>1.2659041333333334</v>
      </c>
      <c r="H523" s="44">
        <f t="shared" si="121"/>
        <v>1.2659041333333334</v>
      </c>
      <c r="I523"/>
      <c r="J523" s="294">
        <v>0.22780641595213885</v>
      </c>
      <c r="K523" s="44">
        <f t="shared" si="122"/>
        <v>0.22780641595213885</v>
      </c>
      <c r="L523" s="295">
        <v>1.0895097130000002E-2</v>
      </c>
      <c r="M523" s="295">
        <v>1.5676337929999999E-2</v>
      </c>
      <c r="N523" s="295">
        <v>1.1349360892138848E-2</v>
      </c>
      <c r="O523" s="295">
        <v>0.18988562</v>
      </c>
      <c r="P523"/>
      <c r="Q523" s="212">
        <v>19.315774000000001</v>
      </c>
      <c r="R523"/>
      <c r="S523" s="156">
        <v>2.3836217E-2</v>
      </c>
      <c r="T523" s="156">
        <v>2.1562411E-2</v>
      </c>
      <c r="U523" s="156">
        <v>1.0070592000000001E-3</v>
      </c>
      <c r="V523" s="156">
        <v>1.2667462999999999E-3</v>
      </c>
      <c r="W523"/>
      <c r="X523" s="155">
        <v>6.2895748000000006E-5</v>
      </c>
      <c r="Y523" s="163"/>
      <c r="Z523" s="267"/>
      <c r="AA523"/>
      <c r="AB523"/>
      <c r="AC523"/>
      <c r="AD523" s="159"/>
      <c r="AE523" s="272"/>
      <c r="AF523" s="48"/>
      <c r="AG523" s="48"/>
      <c r="AH523"/>
      <c r="AI523"/>
      <c r="AJ523"/>
    </row>
    <row r="524" spans="1:36" ht="13.8" customHeight="1">
      <c r="A524" t="s">
        <v>1691</v>
      </c>
      <c r="B524" s="188" t="s">
        <v>315</v>
      </c>
      <c r="C524" s="151" t="str">
        <f t="shared" si="119"/>
        <v>A.080.03.105</v>
      </c>
      <c r="D524" s="54" t="s">
        <v>1244</v>
      </c>
      <c r="E524" s="150" t="s">
        <v>352</v>
      </c>
      <c r="F524" s="153" t="str">
        <f t="shared" si="120"/>
        <v>Glass bottles brown EoL-RIR in Europe 50%</v>
      </c>
      <c r="G524" s="277">
        <v>1.2230798000000001</v>
      </c>
      <c r="H524" s="44">
        <f t="shared" si="121"/>
        <v>1.2230798000000001</v>
      </c>
      <c r="I524"/>
      <c r="J524" s="294">
        <v>0.21899608582682203</v>
      </c>
      <c r="K524" s="44">
        <f t="shared" si="122"/>
        <v>0.21899608582682203</v>
      </c>
      <c r="L524" s="295">
        <v>1.028999928E-2</v>
      </c>
      <c r="M524" s="295">
        <v>1.4859447150999999E-2</v>
      </c>
      <c r="N524" s="295">
        <v>1.0384669395822036E-2</v>
      </c>
      <c r="O524" s="295">
        <v>0.18346197</v>
      </c>
      <c r="P524"/>
      <c r="Q524" s="212">
        <v>18.652543000000001</v>
      </c>
      <c r="R524"/>
      <c r="S524" s="156">
        <v>2.3003356999999999E-2</v>
      </c>
      <c r="T524" s="156">
        <v>2.0810168E-2</v>
      </c>
      <c r="U524" s="156">
        <v>9.7215158000000005E-4</v>
      </c>
      <c r="V524" s="156">
        <v>1.2210382000000001E-3</v>
      </c>
      <c r="W524"/>
      <c r="X524" s="155">
        <v>6.0685651E-5</v>
      </c>
      <c r="Y524" s="163"/>
      <c r="Z524" s="272"/>
      <c r="AA524"/>
      <c r="AB524"/>
      <c r="AC524"/>
      <c r="AD524" s="159"/>
      <c r="AE524" s="272"/>
      <c r="AF524" s="48"/>
      <c r="AG524" s="48"/>
      <c r="AH524"/>
      <c r="AI524"/>
      <c r="AJ524"/>
    </row>
    <row r="525" spans="1:36" ht="13.8" customHeight="1">
      <c r="A525" t="s">
        <v>1692</v>
      </c>
      <c r="B525" s="188" t="s">
        <v>315</v>
      </c>
      <c r="C525" s="151" t="str">
        <f t="shared" si="119"/>
        <v>A.080.03.106</v>
      </c>
      <c r="D525" s="54" t="s">
        <v>1244</v>
      </c>
      <c r="E525" s="150" t="s">
        <v>352</v>
      </c>
      <c r="F525" s="153" t="str">
        <f t="shared" si="120"/>
        <v>Glass bottles green EoL-RIR in Europe 80%</v>
      </c>
      <c r="G525" s="277">
        <v>1.0946068</v>
      </c>
      <c r="H525" s="44">
        <f t="shared" si="121"/>
        <v>1.0946068</v>
      </c>
      <c r="I525"/>
      <c r="J525" s="294">
        <v>0.19256509612697159</v>
      </c>
      <c r="K525" s="44">
        <f t="shared" si="122"/>
        <v>0.19256509612697159</v>
      </c>
      <c r="L525" s="295">
        <v>8.4747058050000015E-3</v>
      </c>
      <c r="M525" s="295">
        <v>1.2408774514999998E-2</v>
      </c>
      <c r="N525" s="295">
        <v>7.4905958069715912E-3</v>
      </c>
      <c r="O525" s="295">
        <v>0.16419101999999999</v>
      </c>
      <c r="P525"/>
      <c r="Q525" s="212">
        <v>16.662851</v>
      </c>
      <c r="R525"/>
      <c r="S525" s="156">
        <v>2.0504779000000001E-2</v>
      </c>
      <c r="T525" s="156">
        <v>1.8553436E-2</v>
      </c>
      <c r="U525" s="156">
        <v>8.6742858999999998E-4</v>
      </c>
      <c r="V525" s="156">
        <v>1.0839141000000001E-3</v>
      </c>
      <c r="W525"/>
      <c r="X525" s="155">
        <v>5.4055360000000001E-5</v>
      </c>
      <c r="Y525" s="163"/>
      <c r="Z525" s="272"/>
      <c r="AA525"/>
      <c r="AB525"/>
      <c r="AC525"/>
      <c r="AD525" s="159"/>
      <c r="AE525" s="272"/>
      <c r="AF525" s="48"/>
      <c r="AG525" s="48"/>
      <c r="AH525"/>
      <c r="AI525"/>
      <c r="AJ525"/>
    </row>
    <row r="526" spans="1:36" ht="13.8" customHeight="1">
      <c r="A526" t="s">
        <v>1693</v>
      </c>
      <c r="B526" s="188" t="s">
        <v>315</v>
      </c>
      <c r="C526" s="151" t="str">
        <f t="shared" si="119"/>
        <v>A.080.03.107</v>
      </c>
      <c r="D526" s="54" t="s">
        <v>1244</v>
      </c>
      <c r="E526" s="150" t="s">
        <v>352</v>
      </c>
      <c r="F526" s="153" t="str">
        <f t="shared" si="120"/>
        <v>Glass bottles unspecified colour EoL-RIR in Europe 52%</v>
      </c>
      <c r="G526" s="277">
        <v>1.2145149333333334</v>
      </c>
      <c r="H526" s="44">
        <f t="shared" si="121"/>
        <v>1.2145149333333334</v>
      </c>
      <c r="I526"/>
      <c r="J526" s="294">
        <v>0.21723401968555867</v>
      </c>
      <c r="K526" s="44">
        <f t="shared" si="122"/>
        <v>0.21723401968555867</v>
      </c>
      <c r="L526" s="295">
        <v>1.0168979680000001E-2</v>
      </c>
      <c r="M526" s="295">
        <v>1.4696068889E-2</v>
      </c>
      <c r="N526" s="295">
        <v>1.0191731116558671E-2</v>
      </c>
      <c r="O526" s="295">
        <v>0.18217723999999999</v>
      </c>
      <c r="P526"/>
      <c r="Q526" s="212">
        <v>18.519897</v>
      </c>
      <c r="R526"/>
      <c r="S526" s="156">
        <v>2.2836784999999998E-2</v>
      </c>
      <c r="T526" s="156">
        <v>2.0659719E-2</v>
      </c>
      <c r="U526" s="156">
        <v>9.6517003999999995E-4</v>
      </c>
      <c r="V526" s="156">
        <v>1.2118966000000001E-3</v>
      </c>
      <c r="W526"/>
      <c r="X526" s="155">
        <v>6.0243630999999998E-5</v>
      </c>
      <c r="Y526" s="163"/>
      <c r="Z526" s="272"/>
      <c r="AA526"/>
      <c r="AB526"/>
      <c r="AC526"/>
      <c r="AD526" s="159"/>
      <c r="AE526" s="272"/>
      <c r="AF526" s="48"/>
      <c r="AG526" s="48"/>
      <c r="AH526"/>
      <c r="AI526"/>
      <c r="AJ526"/>
    </row>
    <row r="527" spans="1:36" ht="13.8" customHeight="1">
      <c r="B527" s="188"/>
      <c r="C527" s="151"/>
      <c r="D527" s="51" t="s">
        <v>1245</v>
      </c>
      <c r="E527" s="150"/>
      <c r="F527"/>
      <c r="H527" s="44"/>
      <c r="I527"/>
      <c r="J527" s="44"/>
      <c r="K527" s="44"/>
      <c r="L527" s="44"/>
      <c r="P527"/>
      <c r="Q527" s="212"/>
      <c r="R527"/>
      <c r="S527"/>
      <c r="T527"/>
      <c r="U527"/>
      <c r="V527"/>
      <c r="W527"/>
      <c r="X527"/>
      <c r="Z527" s="272"/>
      <c r="AA527"/>
      <c r="AB527"/>
      <c r="AC527"/>
      <c r="AD527" s="159"/>
      <c r="AE527" s="272"/>
      <c r="AF527" s="48"/>
      <c r="AG527" s="48"/>
      <c r="AH527"/>
      <c r="AI527"/>
      <c r="AJ527"/>
    </row>
    <row r="528" spans="1:36" ht="13.8" customHeight="1">
      <c r="A528" t="s">
        <v>661</v>
      </c>
      <c r="B528" s="188" t="s">
        <v>1353</v>
      </c>
      <c r="C528" s="151" t="str">
        <f>MID(A528,1,12)</f>
        <v>A.090.01.101</v>
      </c>
      <c r="D528" s="54" t="s">
        <v>1245</v>
      </c>
      <c r="E528" s="150" t="s">
        <v>352</v>
      </c>
      <c r="F528" s="153" t="str">
        <f>MID(A528, 21,85)</f>
        <v>Glare 1-3/2-0.3</v>
      </c>
      <c r="G528" s="277">
        <v>13.852125333333335</v>
      </c>
      <c r="H528" s="44">
        <f t="shared" ref="H528:H532" si="123">G528</f>
        <v>13.852125333333335</v>
      </c>
      <c r="I528"/>
      <c r="J528" s="294">
        <v>3.4050358025021303</v>
      </c>
      <c r="K528" s="44">
        <f t="shared" ref="K528:K532" si="124">J528</f>
        <v>3.4050358025021303</v>
      </c>
      <c r="L528" s="295">
        <v>0.1317867304</v>
      </c>
      <c r="M528" s="295">
        <v>0.40560226612</v>
      </c>
      <c r="N528" s="295">
        <v>0.78982800598212999</v>
      </c>
      <c r="O528" s="295">
        <v>2.0778188000000002</v>
      </c>
      <c r="P528"/>
      <c r="Q528" s="212">
        <v>213.58768000000001</v>
      </c>
      <c r="R528"/>
      <c r="S528" s="156">
        <v>0.31657016999999998</v>
      </c>
      <c r="T528" s="156">
        <v>0.29556863</v>
      </c>
      <c r="U528" s="156">
        <v>1.2208704000000001E-2</v>
      </c>
      <c r="V528" s="156">
        <v>8.7928345000000008E-3</v>
      </c>
      <c r="W528"/>
      <c r="X528" s="155">
        <v>7.8875055000000003E-4</v>
      </c>
      <c r="Y528" s="158"/>
      <c r="Z528" s="267"/>
      <c r="AA528"/>
      <c r="AB528"/>
      <c r="AC528"/>
      <c r="AD528" s="159"/>
      <c r="AE528" s="272"/>
      <c r="AF528" s="48"/>
      <c r="AG528" s="48"/>
      <c r="AH528"/>
      <c r="AI528"/>
      <c r="AJ528"/>
    </row>
    <row r="529" spans="1:36" ht="13.8" customHeight="1">
      <c r="A529" t="s">
        <v>662</v>
      </c>
      <c r="B529" s="188" t="s">
        <v>1353</v>
      </c>
      <c r="C529" s="151" t="str">
        <f>MID(A529,1,12)</f>
        <v>A.090.01.102</v>
      </c>
      <c r="D529" s="54" t="s">
        <v>1245</v>
      </c>
      <c r="E529" s="150" t="s">
        <v>352</v>
      </c>
      <c r="F529" s="153" t="str">
        <f>MID(A529, 21,85)</f>
        <v>Glare 3-3/2-0.2</v>
      </c>
      <c r="G529" s="277">
        <v>11.039229333333333</v>
      </c>
      <c r="H529" s="44">
        <f t="shared" si="123"/>
        <v>11.039229333333333</v>
      </c>
      <c r="I529"/>
      <c r="J529" s="294">
        <v>2.6578313595439402</v>
      </c>
      <c r="K529" s="44">
        <f t="shared" si="124"/>
        <v>2.6578313595439402</v>
      </c>
      <c r="L529" s="295">
        <v>0.1063499931</v>
      </c>
      <c r="M529" s="295">
        <v>0.32684050015999999</v>
      </c>
      <c r="N529" s="295">
        <v>0.56875646628394005</v>
      </c>
      <c r="O529" s="295">
        <v>1.6558843999999999</v>
      </c>
      <c r="P529"/>
      <c r="Q529" s="212">
        <v>180.60451</v>
      </c>
      <c r="R529"/>
      <c r="S529" s="156">
        <v>0.23827967999999999</v>
      </c>
      <c r="T529" s="156">
        <v>0.22110379999999999</v>
      </c>
      <c r="U529" s="156">
        <v>9.6090667000000001E-3</v>
      </c>
      <c r="V529" s="156">
        <v>7.5668139000000002E-3</v>
      </c>
      <c r="W529"/>
      <c r="X529" s="155">
        <v>6.2874475000000002E-4</v>
      </c>
      <c r="Y529" s="158"/>
      <c r="Z529" s="267"/>
      <c r="AA529"/>
      <c r="AB529"/>
      <c r="AC529"/>
      <c r="AD529" s="159"/>
      <c r="AE529" s="272"/>
      <c r="AF529" s="48"/>
      <c r="AG529" s="48"/>
      <c r="AH529"/>
      <c r="AI529"/>
      <c r="AJ529"/>
    </row>
    <row r="530" spans="1:36" ht="13.8" customHeight="1">
      <c r="A530" t="s">
        <v>663</v>
      </c>
      <c r="B530" s="188" t="s">
        <v>1353</v>
      </c>
      <c r="C530" s="151" t="str">
        <f>MID(A530,1,12)</f>
        <v>A.090.01.103</v>
      </c>
      <c r="D530" s="54" t="s">
        <v>1245</v>
      </c>
      <c r="E530" s="150" t="s">
        <v>352</v>
      </c>
      <c r="F530" s="153" t="str">
        <f>MID(A530, 21,85)</f>
        <v>Glare 3-6/5-0.4</v>
      </c>
      <c r="G530" s="277">
        <v>8.3030966666666668</v>
      </c>
      <c r="H530" s="44">
        <f t="shared" si="123"/>
        <v>8.3030966666666668</v>
      </c>
      <c r="I530"/>
      <c r="J530" s="294">
        <v>2.1982703404246902</v>
      </c>
      <c r="K530" s="44">
        <f t="shared" si="124"/>
        <v>2.1982703404246902</v>
      </c>
      <c r="L530" s="295">
        <v>8.7899241660000002E-2</v>
      </c>
      <c r="M530" s="295">
        <v>0.26790760621999998</v>
      </c>
      <c r="N530" s="295">
        <v>0.59699899254469002</v>
      </c>
      <c r="O530" s="295">
        <v>1.2454645</v>
      </c>
      <c r="P530"/>
      <c r="Q530" s="212">
        <v>112.95262</v>
      </c>
      <c r="R530"/>
      <c r="S530" s="156">
        <v>0.18929588999999999</v>
      </c>
      <c r="T530" s="156">
        <v>0.17769040999999999</v>
      </c>
      <c r="U530" s="156">
        <v>7.4928839000000004E-3</v>
      </c>
      <c r="V530" s="156">
        <v>4.1126000000000001E-3</v>
      </c>
      <c r="W530"/>
      <c r="X530" s="155">
        <v>4.7185156E-4</v>
      </c>
      <c r="Y530" s="158"/>
      <c r="Z530" s="272"/>
      <c r="AA530"/>
      <c r="AB530"/>
      <c r="AC530"/>
      <c r="AD530" s="159"/>
      <c r="AE530" s="272"/>
      <c r="AF530" s="48"/>
      <c r="AG530" s="48"/>
      <c r="AH530"/>
      <c r="AI530"/>
      <c r="AJ530"/>
    </row>
    <row r="531" spans="1:36" ht="13.8" customHeight="1">
      <c r="A531" t="s">
        <v>664</v>
      </c>
      <c r="B531" s="188" t="s">
        <v>1353</v>
      </c>
      <c r="C531" s="151" t="str">
        <f>MID(A531,1,12)</f>
        <v>A.090.01.104</v>
      </c>
      <c r="D531" s="54" t="s">
        <v>1245</v>
      </c>
      <c r="E531" s="150" t="s">
        <v>352</v>
      </c>
      <c r="F531" s="153" t="str">
        <f>MID(A531, 21,85)</f>
        <v>Glare 4-6/5-0.4</v>
      </c>
      <c r="G531" s="277">
        <v>29.694340000000004</v>
      </c>
      <c r="H531" s="44">
        <f t="shared" si="123"/>
        <v>29.694340000000004</v>
      </c>
      <c r="I531"/>
      <c r="J531" s="294">
        <v>7.9219196385007908</v>
      </c>
      <c r="K531" s="44">
        <f t="shared" si="124"/>
        <v>7.9219196385007908</v>
      </c>
      <c r="L531" s="295">
        <v>0.32459780319999998</v>
      </c>
      <c r="M531" s="295">
        <v>1.0775823329100001</v>
      </c>
      <c r="N531" s="295">
        <v>2.0655885023907898</v>
      </c>
      <c r="O531" s="295">
        <v>4.4541510000000004</v>
      </c>
      <c r="P531"/>
      <c r="Q531" s="212">
        <v>411.92345999999998</v>
      </c>
      <c r="R531"/>
      <c r="S531" s="156">
        <v>0.67650326999999999</v>
      </c>
      <c r="T531" s="156">
        <v>0.63408202999999996</v>
      </c>
      <c r="U531" s="156">
        <v>2.6881004999999999E-2</v>
      </c>
      <c r="V531" s="156">
        <v>1.5540231E-2</v>
      </c>
      <c r="W531"/>
      <c r="X531" s="155">
        <v>1.7048645999999999E-3</v>
      </c>
      <c r="Y531" s="158"/>
      <c r="Z531" s="272"/>
      <c r="AA531"/>
      <c r="AB531"/>
      <c r="AC531"/>
      <c r="AD531" s="159"/>
      <c r="AE531" s="272"/>
      <c r="AF531" s="48"/>
      <c r="AG531" s="48"/>
      <c r="AH531"/>
      <c r="AI531"/>
      <c r="AJ531"/>
    </row>
    <row r="532" spans="1:36" ht="13.8" customHeight="1">
      <c r="A532" t="s">
        <v>1694</v>
      </c>
      <c r="B532" s="188" t="s">
        <v>1353</v>
      </c>
      <c r="C532" s="151" t="str">
        <f>MID(A532,1,12)</f>
        <v>A.090.01.105</v>
      </c>
      <c r="D532" s="54" t="s">
        <v>1245</v>
      </c>
      <c r="E532" s="150" t="s">
        <v>351</v>
      </c>
      <c r="F532" s="153" t="str">
        <f>MID(A532, 21,85)</f>
        <v>Hylite (1 m2  1.2 mm thickness  1.8 ton/m3)</v>
      </c>
      <c r="G532" s="277">
        <v>12.748203333333333</v>
      </c>
      <c r="H532" s="44">
        <f t="shared" si="123"/>
        <v>12.748203333333333</v>
      </c>
      <c r="I532"/>
      <c r="J532" s="294">
        <v>4.5451282314179995</v>
      </c>
      <c r="K532" s="44">
        <f t="shared" si="124"/>
        <v>4.5451282314179995</v>
      </c>
      <c r="L532" s="295">
        <v>1.8195435917999998E-2</v>
      </c>
      <c r="M532" s="295">
        <v>1.3553501954999998</v>
      </c>
      <c r="N532" s="295">
        <v>1.2593521000000001</v>
      </c>
      <c r="O532" s="295">
        <v>1.9122304999999999</v>
      </c>
      <c r="P532"/>
      <c r="Q532" s="212">
        <v>229.36718999999999</v>
      </c>
      <c r="R532"/>
      <c r="S532" s="156">
        <v>0.66384524</v>
      </c>
      <c r="T532" s="156">
        <v>0.63590594</v>
      </c>
      <c r="U532" s="156">
        <v>1.7984145999999999E-2</v>
      </c>
      <c r="V532" s="156">
        <v>9.9551559000000001E-3</v>
      </c>
      <c r="W532"/>
      <c r="X532" s="155">
        <v>1.0022450999999999E-3</v>
      </c>
      <c r="Y532" s="158"/>
      <c r="Z532" s="272"/>
      <c r="AA532"/>
      <c r="AB532"/>
      <c r="AC532"/>
      <c r="AD532" s="159"/>
      <c r="AE532" s="272"/>
      <c r="AF532" s="48"/>
      <c r="AG532" s="48"/>
      <c r="AH532"/>
      <c r="AI532"/>
      <c r="AJ532"/>
    </row>
    <row r="533" spans="1:36" ht="13.8" customHeight="1">
      <c r="B533" s="188"/>
      <c r="C533" s="151"/>
      <c r="D533" s="51" t="s">
        <v>441</v>
      </c>
      <c r="E533" s="150"/>
      <c r="F533"/>
      <c r="H533" s="44"/>
      <c r="I533"/>
      <c r="J533" s="44"/>
      <c r="K533" s="44"/>
      <c r="L533" s="44"/>
      <c r="P533"/>
      <c r="Q533" s="212"/>
      <c r="R533"/>
      <c r="S533"/>
      <c r="T533"/>
      <c r="U533"/>
      <c r="V533"/>
      <c r="W533"/>
      <c r="X533"/>
      <c r="Y533" s="159"/>
      <c r="Z533" s="267"/>
      <c r="AA533"/>
      <c r="AB533"/>
      <c r="AC533"/>
      <c r="AD533" s="159"/>
      <c r="AE533" s="272"/>
      <c r="AF533" s="48"/>
      <c r="AG533" s="48"/>
      <c r="AH533"/>
      <c r="AI533"/>
      <c r="AJ533"/>
    </row>
    <row r="534" spans="1:36" ht="13.8" customHeight="1">
      <c r="A534" t="s">
        <v>1695</v>
      </c>
      <c r="B534" s="188" t="s">
        <v>316</v>
      </c>
      <c r="C534" s="151" t="str">
        <f t="shared" ref="C534:C540" si="125">MID(A534,1,12)</f>
        <v>A.100.02.101</v>
      </c>
      <c r="D534" s="54" t="s">
        <v>441</v>
      </c>
      <c r="E534" s="150" t="s">
        <v>352</v>
      </c>
      <c r="F534" s="153" t="str">
        <f t="shared" ref="F534:F540" si="126">MID(A534, 21,85)</f>
        <v>Steel market mix USA 69.2% EAF for beams &amp; sheet</v>
      </c>
      <c r="G534" s="277">
        <v>1.2400796000000001</v>
      </c>
      <c r="H534" s="44">
        <f t="shared" ref="H534:H540" si="127">G534</f>
        <v>1.2400796000000001</v>
      </c>
      <c r="I534"/>
      <c r="J534" s="294">
        <v>0.27251846418319348</v>
      </c>
      <c r="K534" s="44">
        <f t="shared" ref="K534:K540" si="128">J534</f>
        <v>0.27251846418319348</v>
      </c>
      <c r="L534" s="295">
        <v>1.5804857877868998E-2</v>
      </c>
      <c r="M534" s="295">
        <v>4.8710466305324496E-2</v>
      </c>
      <c r="N534" s="295">
        <v>2.1991199999999999E-2</v>
      </c>
      <c r="O534" s="295">
        <v>0.18601193999999999</v>
      </c>
      <c r="P534"/>
      <c r="Q534" s="212">
        <v>14.468374000000001</v>
      </c>
      <c r="R534"/>
      <c r="S534" s="156">
        <v>2.5677218000000002E-2</v>
      </c>
      <c r="T534" s="156">
        <v>2.3569041999999998E-2</v>
      </c>
      <c r="U534" s="156">
        <v>1.0484037000000001E-3</v>
      </c>
      <c r="V534" s="156">
        <v>1.0597721999999999E-3</v>
      </c>
      <c r="W534"/>
      <c r="X534" s="155">
        <v>5.924666E-5</v>
      </c>
      <c r="Y534" s="158"/>
      <c r="Z534" s="272"/>
      <c r="AA534"/>
      <c r="AB534"/>
      <c r="AC534"/>
      <c r="AD534" s="159"/>
      <c r="AE534" s="272"/>
      <c r="AF534" s="48"/>
      <c r="AG534" s="48"/>
      <c r="AH534"/>
      <c r="AI534"/>
      <c r="AJ534"/>
    </row>
    <row r="535" spans="1:36" ht="13.8" customHeight="1">
      <c r="A535" t="s">
        <v>1696</v>
      </c>
      <c r="B535" s="188" t="s">
        <v>316</v>
      </c>
      <c r="C535" s="151" t="str">
        <f t="shared" si="125"/>
        <v>A.100.02.102</v>
      </c>
      <c r="D535" s="54" t="s">
        <v>441</v>
      </c>
      <c r="E535" s="150" t="s">
        <v>352</v>
      </c>
      <c r="F535" s="153" t="str">
        <f t="shared" si="126"/>
        <v>Steel virgin + 15% scrap BOF for beams &amp; sheet</v>
      </c>
      <c r="G535" s="277">
        <v>2.5090000000000003</v>
      </c>
      <c r="H535" s="44">
        <f t="shared" si="127"/>
        <v>2.5090000000000003</v>
      </c>
      <c r="I535"/>
      <c r="J535" s="294">
        <v>0.58620618474717556</v>
      </c>
      <c r="K535" s="44">
        <f t="shared" si="128"/>
        <v>0.58620618474717556</v>
      </c>
      <c r="L535" s="295">
        <v>3.1899274050280001E-2</v>
      </c>
      <c r="M535" s="295">
        <v>0.1065569106968955</v>
      </c>
      <c r="N535" s="295">
        <v>7.1400000000000005E-2</v>
      </c>
      <c r="O535" s="295">
        <v>0.37635000000000002</v>
      </c>
      <c r="P535"/>
      <c r="Q535" s="212">
        <v>23.959949999999999</v>
      </c>
      <c r="R535"/>
      <c r="S535" s="156">
        <v>5.7049329000000003E-2</v>
      </c>
      <c r="T535" s="156">
        <v>5.3028884999999998E-2</v>
      </c>
      <c r="U535" s="156">
        <v>2.2229174000000002E-3</v>
      </c>
      <c r="V535" s="156">
        <v>1.7975271E-3</v>
      </c>
      <c r="W535"/>
      <c r="X535" s="155">
        <v>1.1825115E-4</v>
      </c>
      <c r="Y535" s="158"/>
      <c r="Z535" s="272"/>
      <c r="AA535"/>
      <c r="AB535"/>
      <c r="AC535"/>
      <c r="AD535" s="159"/>
      <c r="AE535" s="272"/>
      <c r="AF535" s="48"/>
      <c r="AG535" s="48"/>
      <c r="AH535"/>
      <c r="AI535"/>
      <c r="AJ535"/>
    </row>
    <row r="536" spans="1:36" ht="13.8" customHeight="1">
      <c r="A536" t="s">
        <v>1697</v>
      </c>
      <c r="B536" s="188" t="s">
        <v>316</v>
      </c>
      <c r="C536" s="151" t="str">
        <f t="shared" si="125"/>
        <v>A.100.02.103</v>
      </c>
      <c r="D536" s="54" t="s">
        <v>441</v>
      </c>
      <c r="E536" s="150" t="s">
        <v>352</v>
      </c>
      <c r="F536" s="153" t="str">
        <f t="shared" si="126"/>
        <v>Steel from 100% scrap EAF for beams &amp; sheet</v>
      </c>
      <c r="G536" s="277">
        <v>0.67530000000000001</v>
      </c>
      <c r="H536" s="44">
        <f t="shared" si="127"/>
        <v>0.67530000000000001</v>
      </c>
      <c r="I536"/>
      <c r="J536" s="294">
        <v>0.13290022947032279</v>
      </c>
      <c r="K536" s="44">
        <f t="shared" si="128"/>
        <v>0.13290022947032279</v>
      </c>
      <c r="L536" s="295">
        <v>8.6414470843680005E-3</v>
      </c>
      <c r="M536" s="295">
        <v>2.2963782385954791E-2</v>
      </c>
      <c r="N536" s="295">
        <v>0</v>
      </c>
      <c r="O536" s="295">
        <v>0.101295</v>
      </c>
      <c r="P536"/>
      <c r="Q536" s="212">
        <v>10.2438</v>
      </c>
      <c r="R536"/>
      <c r="S536" s="156">
        <v>1.1713909E-2</v>
      </c>
      <c r="T536" s="156">
        <v>1.0456857999999999E-2</v>
      </c>
      <c r="U536" s="156">
        <v>5.2564324000000003E-4</v>
      </c>
      <c r="V536" s="156">
        <v>7.3140732000000002E-4</v>
      </c>
      <c r="W536"/>
      <c r="X536" s="155">
        <v>3.2984544999999999E-5</v>
      </c>
      <c r="Y536" s="158"/>
      <c r="Z536" s="272"/>
      <c r="AA536"/>
      <c r="AB536"/>
      <c r="AC536"/>
      <c r="AD536" s="159"/>
      <c r="AE536" s="272"/>
      <c r="AF536" s="48"/>
      <c r="AG536" s="48"/>
      <c r="AH536"/>
      <c r="AI536"/>
      <c r="AJ536"/>
    </row>
    <row r="537" spans="1:36" ht="13.8" customHeight="1">
      <c r="A537" t="s">
        <v>1698</v>
      </c>
      <c r="B537" s="188" t="s">
        <v>316</v>
      </c>
      <c r="C537" s="151" t="str">
        <f t="shared" si="125"/>
        <v>A.100.02.104</v>
      </c>
      <c r="D537" s="54" t="s">
        <v>441</v>
      </c>
      <c r="E537" s="150" t="s">
        <v>352</v>
      </c>
      <c r="F537" s="153" t="str">
        <f t="shared" si="126"/>
        <v>Steel market mix Europe 49.8% EAF for beams &amp; sheet</v>
      </c>
      <c r="G537" s="277">
        <v>1.5958174000000001</v>
      </c>
      <c r="H537" s="44">
        <f t="shared" si="127"/>
        <v>1.5958174000000001</v>
      </c>
      <c r="I537"/>
      <c r="J537" s="294">
        <v>0.36045981848870401</v>
      </c>
      <c r="K537" s="44">
        <f t="shared" si="128"/>
        <v>0.36045981848870401</v>
      </c>
      <c r="L537" s="295">
        <v>2.0316875793257E-2</v>
      </c>
      <c r="M537" s="295">
        <v>6.4927532695447002E-2</v>
      </c>
      <c r="N537" s="295">
        <v>3.5842800000000001E-2</v>
      </c>
      <c r="O537" s="295">
        <v>0.23937261000000001</v>
      </c>
      <c r="P537"/>
      <c r="Q537" s="212">
        <v>17.129307000000001</v>
      </c>
      <c r="R537"/>
      <c r="S537" s="156">
        <v>3.4472290000000003E-2</v>
      </c>
      <c r="T537" s="156">
        <v>3.1828015000000001E-2</v>
      </c>
      <c r="U537" s="156">
        <v>1.3776749E-3</v>
      </c>
      <c r="V537" s="156">
        <v>1.2665994999999999E-3</v>
      </c>
      <c r="W537"/>
      <c r="X537" s="155">
        <v>7.5788382000000005E-5</v>
      </c>
      <c r="Y537" s="158"/>
      <c r="Z537" s="272"/>
      <c r="AA537"/>
      <c r="AB537"/>
      <c r="AC537"/>
      <c r="AD537" s="159"/>
      <c r="AE537" s="272"/>
      <c r="AF537" s="48"/>
      <c r="AG537" s="48"/>
      <c r="AH537"/>
      <c r="AI537"/>
      <c r="AJ537"/>
    </row>
    <row r="538" spans="1:36" ht="13.8" customHeight="1">
      <c r="A538" t="s">
        <v>1699</v>
      </c>
      <c r="B538" s="188" t="s">
        <v>316</v>
      </c>
      <c r="C538" s="151" t="str">
        <f t="shared" si="125"/>
        <v>A.100.02.105</v>
      </c>
      <c r="D538" s="54" t="s">
        <v>441</v>
      </c>
      <c r="E538" s="150" t="s">
        <v>352</v>
      </c>
      <c r="F538" s="153" t="str">
        <f t="shared" si="126"/>
        <v>Steel market mix China 9% EAF for beams &amp; sheet</v>
      </c>
      <c r="G538" s="277">
        <v>2.3256300000000003</v>
      </c>
      <c r="H538" s="44">
        <f t="shared" si="127"/>
        <v>2.3256300000000003</v>
      </c>
      <c r="I538"/>
      <c r="J538" s="294">
        <v>0.54087558824949133</v>
      </c>
      <c r="K538" s="44">
        <f t="shared" si="128"/>
        <v>0.54087558824949133</v>
      </c>
      <c r="L538" s="295">
        <v>2.957349075369E-2</v>
      </c>
      <c r="M538" s="295">
        <v>9.8197597495801398E-2</v>
      </c>
      <c r="N538" s="295">
        <v>6.4259999999999998E-2</v>
      </c>
      <c r="O538" s="295">
        <v>0.3488445</v>
      </c>
      <c r="P538"/>
      <c r="Q538" s="212">
        <v>22.588335000000001</v>
      </c>
      <c r="R538"/>
      <c r="S538" s="156">
        <v>5.2515787000000001E-2</v>
      </c>
      <c r="T538" s="156">
        <v>4.8771681999999997E-2</v>
      </c>
      <c r="U538" s="156">
        <v>2.0531899999999999E-3</v>
      </c>
      <c r="V538" s="156">
        <v>1.6909150999999999E-3</v>
      </c>
      <c r="W538"/>
      <c r="X538" s="155">
        <v>1.0972449E-4</v>
      </c>
      <c r="Y538" s="158"/>
      <c r="Z538" s="272"/>
      <c r="AA538"/>
      <c r="AB538"/>
      <c r="AC538"/>
      <c r="AD538" s="159"/>
      <c r="AE538" s="272"/>
      <c r="AF538" s="48"/>
      <c r="AG538" s="48"/>
      <c r="AH538"/>
      <c r="AI538"/>
      <c r="AJ538"/>
    </row>
    <row r="539" spans="1:36" ht="13.8" customHeight="1">
      <c r="A539" t="s">
        <v>1700</v>
      </c>
      <c r="B539" s="188" t="s">
        <v>316</v>
      </c>
      <c r="C539" s="151" t="str">
        <f t="shared" si="125"/>
        <v>A.100.02.106</v>
      </c>
      <c r="D539" s="54" t="s">
        <v>441</v>
      </c>
      <c r="E539" s="150" t="s">
        <v>352</v>
      </c>
      <c r="F539" s="153" t="str">
        <f t="shared" si="126"/>
        <v>Steel welded pipes 8.5% scrap BOF</v>
      </c>
      <c r="G539" s="277">
        <v>2.7989999999999999</v>
      </c>
      <c r="H539" s="44">
        <f t="shared" si="127"/>
        <v>2.7989999999999999</v>
      </c>
      <c r="I539"/>
      <c r="J539" s="294">
        <v>0.55981236145423185</v>
      </c>
      <c r="K539" s="44">
        <f t="shared" si="128"/>
        <v>0.55981236145423185</v>
      </c>
      <c r="L539" s="295">
        <v>8.9983593732400006E-3</v>
      </c>
      <c r="M539" s="295">
        <v>5.4104002080991802E-2</v>
      </c>
      <c r="N539" s="295">
        <v>7.6859999999999998E-2</v>
      </c>
      <c r="O539" s="295">
        <v>0.41985</v>
      </c>
      <c r="P539"/>
      <c r="Q539" s="212">
        <v>30.155999999999999</v>
      </c>
      <c r="R539"/>
      <c r="S539" s="156">
        <v>6.3612613999999998E-2</v>
      </c>
      <c r="T539" s="156">
        <v>5.8934427999999997E-2</v>
      </c>
      <c r="U539" s="156">
        <v>2.4316239999999999E-3</v>
      </c>
      <c r="V539" s="156">
        <v>2.2465617E-3</v>
      </c>
      <c r="W539"/>
      <c r="X539" s="155">
        <v>1.3076839999999999E-4</v>
      </c>
      <c r="Y539" s="158"/>
      <c r="Z539" s="272"/>
      <c r="AA539"/>
      <c r="AB539"/>
      <c r="AC539"/>
      <c r="AD539" s="159"/>
      <c r="AE539" s="272"/>
      <c r="AF539" s="48"/>
      <c r="AG539" s="48"/>
      <c r="AH539"/>
      <c r="AI539"/>
      <c r="AJ539"/>
    </row>
    <row r="540" spans="1:36" ht="13.8" customHeight="1">
      <c r="A540" t="s">
        <v>1701</v>
      </c>
      <c r="B540" s="188" t="s">
        <v>316</v>
      </c>
      <c r="C540" s="151" t="str">
        <f t="shared" si="125"/>
        <v>A.100.02.107</v>
      </c>
      <c r="D540" s="54" t="s">
        <v>441</v>
      </c>
      <c r="E540" s="150" t="s">
        <v>352</v>
      </c>
      <c r="F540" s="153" t="str">
        <f t="shared" si="126"/>
        <v>Steel seamless pipes 33% scrap BOF</v>
      </c>
      <c r="G540" s="277">
        <v>3.1570000000000005</v>
      </c>
      <c r="H540" s="44">
        <f t="shared" si="127"/>
        <v>3.1570000000000005</v>
      </c>
      <c r="I540"/>
      <c r="J540" s="294">
        <v>0.69499316700000002</v>
      </c>
      <c r="K540" s="44">
        <f t="shared" si="128"/>
        <v>0.69499316700000002</v>
      </c>
      <c r="L540" s="295">
        <v>4.9571999999999998E-2</v>
      </c>
      <c r="M540" s="295">
        <v>0.11559116699999999</v>
      </c>
      <c r="N540" s="295">
        <v>5.6279999999999997E-2</v>
      </c>
      <c r="O540" s="295">
        <v>0.47355000000000003</v>
      </c>
      <c r="P540"/>
      <c r="Q540" s="212">
        <v>30.260999999999999</v>
      </c>
      <c r="R540"/>
      <c r="S540" s="156">
        <v>5.3590738999999998E-2</v>
      </c>
      <c r="T540" s="156">
        <v>4.8889487000000002E-2</v>
      </c>
      <c r="U540" s="156">
        <v>2.4722081000000001E-3</v>
      </c>
      <c r="V540" s="156">
        <v>2.2290436999999998E-3</v>
      </c>
      <c r="W540"/>
      <c r="X540" s="155">
        <v>1.3452593E-4</v>
      </c>
      <c r="Y540" s="158"/>
      <c r="Z540" s="272"/>
      <c r="AA540"/>
      <c r="AB540"/>
      <c r="AC540"/>
      <c r="AD540" s="159"/>
      <c r="AE540" s="272"/>
      <c r="AF540" s="48"/>
      <c r="AG540" s="48"/>
      <c r="AH540"/>
      <c r="AI540"/>
      <c r="AJ540"/>
    </row>
    <row r="541" spans="1:36" ht="13.8" customHeight="1">
      <c r="B541" s="188"/>
      <c r="C541" s="151"/>
      <c r="D541" s="51" t="s">
        <v>442</v>
      </c>
      <c r="E541" s="150"/>
      <c r="F541"/>
      <c r="H541" s="44"/>
      <c r="I541"/>
      <c r="J541" s="44"/>
      <c r="K541" s="44"/>
      <c r="L541" s="44"/>
      <c r="P541"/>
      <c r="Q541" s="212"/>
      <c r="R541"/>
      <c r="S541"/>
      <c r="T541"/>
      <c r="U541"/>
      <c r="V541"/>
      <c r="W541"/>
      <c r="X541"/>
      <c r="Y541" s="159"/>
      <c r="Z541" s="272"/>
      <c r="AA541"/>
      <c r="AB541"/>
      <c r="AC541"/>
      <c r="AD541" s="159"/>
      <c r="AE541" s="272"/>
      <c r="AF541" s="48"/>
      <c r="AG541" s="48"/>
      <c r="AH541"/>
      <c r="AI541"/>
      <c r="AJ541"/>
    </row>
    <row r="542" spans="1:36" ht="13.8" customHeight="1">
      <c r="A542" t="s">
        <v>665</v>
      </c>
      <c r="B542" s="188" t="s">
        <v>316</v>
      </c>
      <c r="C542" s="151" t="str">
        <f t="shared" ref="C542:C549" si="129">MID(A542,1,12)</f>
        <v>A.100.04.101</v>
      </c>
      <c r="D542" s="54" t="s">
        <v>442</v>
      </c>
      <c r="E542" s="150" t="s">
        <v>352</v>
      </c>
      <c r="F542" s="153" t="str">
        <f t="shared" ref="F542:F549" si="130">MID(A542, 21,85)</f>
        <v>GG15</v>
      </c>
      <c r="G542" s="277">
        <v>1.2159576666666667</v>
      </c>
      <c r="H542" s="44">
        <f t="shared" ref="H542:H549" si="131">G542</f>
        <v>1.2159576666666667</v>
      </c>
      <c r="I542"/>
      <c r="J542" s="294">
        <v>0.25051660610043497</v>
      </c>
      <c r="K542" s="44">
        <f t="shared" ref="K542:K549" si="132">J542</f>
        <v>0.25051660610043497</v>
      </c>
      <c r="L542" s="295">
        <v>1.1486447877999999E-2</v>
      </c>
      <c r="M542" s="295">
        <v>2.85737298663E-2</v>
      </c>
      <c r="N542" s="295">
        <v>2.8062778356134986E-2</v>
      </c>
      <c r="O542" s="295">
        <v>0.18239364999999999</v>
      </c>
      <c r="P542"/>
      <c r="Q542" s="212">
        <v>15.486316</v>
      </c>
      <c r="R542"/>
      <c r="S542" s="156">
        <v>2.719369E-2</v>
      </c>
      <c r="T542" s="156">
        <v>2.5076840999999999E-2</v>
      </c>
      <c r="U542" s="156">
        <v>1.0007251999999999E-3</v>
      </c>
      <c r="V542" s="156">
        <v>1.1161242000000001E-3</v>
      </c>
      <c r="W542"/>
      <c r="X542" s="155">
        <v>5.8937804999999997E-5</v>
      </c>
      <c r="Y542" s="158"/>
      <c r="Z542" s="267"/>
      <c r="AA542"/>
      <c r="AB542"/>
      <c r="AC542"/>
      <c r="AD542" s="159"/>
      <c r="AE542" s="272"/>
      <c r="AF542" s="48"/>
      <c r="AG542" s="48"/>
      <c r="AH542"/>
      <c r="AI542"/>
      <c r="AJ542"/>
    </row>
    <row r="543" spans="1:36" ht="13.8" customHeight="1">
      <c r="A543" t="s">
        <v>666</v>
      </c>
      <c r="B543" s="188" t="s">
        <v>316</v>
      </c>
      <c r="C543" s="151" t="str">
        <f t="shared" si="129"/>
        <v>A.100.04.102</v>
      </c>
      <c r="D543" s="54" t="s">
        <v>442</v>
      </c>
      <c r="E543" s="150" t="s">
        <v>352</v>
      </c>
      <c r="F543" s="153" t="str">
        <f t="shared" si="130"/>
        <v>GG35</v>
      </c>
      <c r="G543" s="277">
        <v>1.2159576666666667</v>
      </c>
      <c r="H543" s="44">
        <f t="shared" si="131"/>
        <v>1.2159576666666667</v>
      </c>
      <c r="I543"/>
      <c r="J543" s="294">
        <v>0.25051660610043497</v>
      </c>
      <c r="K543" s="44">
        <f t="shared" si="132"/>
        <v>0.25051660610043497</v>
      </c>
      <c r="L543" s="295">
        <v>1.1486447877999999E-2</v>
      </c>
      <c r="M543" s="295">
        <v>2.85737298663E-2</v>
      </c>
      <c r="N543" s="295">
        <v>2.8062778356134986E-2</v>
      </c>
      <c r="O543" s="295">
        <v>0.18239364999999999</v>
      </c>
      <c r="P543"/>
      <c r="Q543" s="212">
        <v>15.486316</v>
      </c>
      <c r="R543"/>
      <c r="S543" s="156">
        <v>2.719369E-2</v>
      </c>
      <c r="T543" s="156">
        <v>2.5076840999999999E-2</v>
      </c>
      <c r="U543" s="156">
        <v>1.0007251999999999E-3</v>
      </c>
      <c r="V543" s="156">
        <v>1.1161242000000001E-3</v>
      </c>
      <c r="W543"/>
      <c r="X543" s="155">
        <v>5.8937804999999997E-5</v>
      </c>
      <c r="Y543" s="158"/>
      <c r="Z543" s="272"/>
      <c r="AA543"/>
      <c r="AB543"/>
      <c r="AC543"/>
      <c r="AD543" s="159"/>
      <c r="AE543" s="272"/>
      <c r="AF543" s="48"/>
      <c r="AG543" s="48"/>
      <c r="AH543"/>
      <c r="AI543"/>
      <c r="AJ543"/>
    </row>
    <row r="544" spans="1:36" ht="13.8" customHeight="1">
      <c r="A544" t="s">
        <v>667</v>
      </c>
      <c r="B544" s="188" t="s">
        <v>316</v>
      </c>
      <c r="C544" s="151" t="str">
        <f t="shared" si="129"/>
        <v>A.100.04.103</v>
      </c>
      <c r="D544" s="54" t="s">
        <v>442</v>
      </c>
      <c r="E544" s="150" t="s">
        <v>352</v>
      </c>
      <c r="F544" s="153" t="str">
        <f t="shared" si="130"/>
        <v>GGG-NiCr</v>
      </c>
      <c r="G544" s="277">
        <v>2.3753016666666666</v>
      </c>
      <c r="H544" s="44">
        <f t="shared" si="131"/>
        <v>2.3753016666666666</v>
      </c>
      <c r="I544"/>
      <c r="J544" s="294">
        <v>2.804823006763089</v>
      </c>
      <c r="K544" s="44">
        <f t="shared" si="132"/>
        <v>2.804823006763089</v>
      </c>
      <c r="L544" s="295">
        <v>5.8815501610000001E-2</v>
      </c>
      <c r="M544" s="295">
        <v>1.2162347759427998</v>
      </c>
      <c r="N544" s="295">
        <v>1.1734774792102891</v>
      </c>
      <c r="O544" s="295">
        <v>0.35629525000000001</v>
      </c>
      <c r="P544"/>
      <c r="Q544" s="212">
        <v>35.373595000000002</v>
      </c>
      <c r="R544"/>
      <c r="S544" s="156">
        <v>0.41765216999999999</v>
      </c>
      <c r="T544" s="156">
        <v>0.40597374000000003</v>
      </c>
      <c r="U544" s="156">
        <v>8.7700273999999998E-3</v>
      </c>
      <c r="V544" s="156">
        <v>2.9083949999999998E-3</v>
      </c>
      <c r="W544"/>
      <c r="X544" s="155">
        <v>4.6357304E-4</v>
      </c>
      <c r="Y544" s="158"/>
      <c r="Z544" s="272"/>
      <c r="AA544"/>
      <c r="AB544"/>
      <c r="AC544"/>
      <c r="AD544" s="159"/>
      <c r="AE544" s="272"/>
      <c r="AF544" s="48"/>
      <c r="AG544" s="48"/>
      <c r="AH544"/>
      <c r="AI544"/>
      <c r="AJ544"/>
    </row>
    <row r="545" spans="1:36" ht="13.8" customHeight="1">
      <c r="A545" t="s">
        <v>668</v>
      </c>
      <c r="B545" s="188" t="s">
        <v>316</v>
      </c>
      <c r="C545" s="151" t="str">
        <f t="shared" si="129"/>
        <v>A.100.04.104</v>
      </c>
      <c r="D545" s="54" t="s">
        <v>442</v>
      </c>
      <c r="E545" s="150" t="s">
        <v>352</v>
      </c>
      <c r="F545" s="153" t="str">
        <f t="shared" si="130"/>
        <v>GGG-NiSiCr</v>
      </c>
      <c r="G545" s="277">
        <v>2.4248414</v>
      </c>
      <c r="H545" s="44">
        <f t="shared" si="131"/>
        <v>2.4248414</v>
      </c>
      <c r="I545"/>
      <c r="J545" s="294">
        <v>2.8261471002520246</v>
      </c>
      <c r="K545" s="44">
        <f t="shared" si="132"/>
        <v>2.8261471002520246</v>
      </c>
      <c r="L545" s="295">
        <v>5.8939384400000003E-2</v>
      </c>
      <c r="M545" s="295">
        <v>1.2160640717616003</v>
      </c>
      <c r="N545" s="295">
        <v>1.1874174340904244</v>
      </c>
      <c r="O545" s="295">
        <v>0.36372620999999999</v>
      </c>
      <c r="P545"/>
      <c r="Q545" s="212">
        <v>35.894143</v>
      </c>
      <c r="R545"/>
      <c r="S545" s="156">
        <v>0.41849288000000001</v>
      </c>
      <c r="T545" s="156">
        <v>0.40673273999999998</v>
      </c>
      <c r="U545" s="156">
        <v>8.8073345999999993E-3</v>
      </c>
      <c r="V545" s="156">
        <v>2.9528059000000001E-3</v>
      </c>
      <c r="W545"/>
      <c r="X545" s="155">
        <v>4.6562785E-4</v>
      </c>
      <c r="Y545" s="158"/>
      <c r="Z545" s="272"/>
      <c r="AA545"/>
      <c r="AB545"/>
      <c r="AC545"/>
      <c r="AD545" s="159"/>
      <c r="AE545" s="272"/>
      <c r="AF545" s="48"/>
      <c r="AG545" s="48"/>
      <c r="AH545"/>
      <c r="AI545"/>
      <c r="AJ545"/>
    </row>
    <row r="546" spans="1:36" ht="13.8" customHeight="1">
      <c r="A546" t="s">
        <v>669</v>
      </c>
      <c r="B546" s="188" t="s">
        <v>316</v>
      </c>
      <c r="C546" s="151" t="str">
        <f t="shared" si="129"/>
        <v>A.100.04.105</v>
      </c>
      <c r="D546" s="54" t="s">
        <v>442</v>
      </c>
      <c r="E546" s="150" t="s">
        <v>352</v>
      </c>
      <c r="F546" s="153" t="str">
        <f t="shared" si="130"/>
        <v>GGG40</v>
      </c>
      <c r="G546" s="277">
        <v>1.2159576666666667</v>
      </c>
      <c r="H546" s="44">
        <f t="shared" si="131"/>
        <v>1.2159576666666667</v>
      </c>
      <c r="I546"/>
      <c r="J546" s="294">
        <v>0.25051660610043497</v>
      </c>
      <c r="K546" s="44">
        <f t="shared" si="132"/>
        <v>0.25051660610043497</v>
      </c>
      <c r="L546" s="295">
        <v>1.1486447877999999E-2</v>
      </c>
      <c r="M546" s="295">
        <v>2.85737298663E-2</v>
      </c>
      <c r="N546" s="295">
        <v>2.8062778356134986E-2</v>
      </c>
      <c r="O546" s="295">
        <v>0.18239364999999999</v>
      </c>
      <c r="P546"/>
      <c r="Q546" s="212">
        <v>15.486316</v>
      </c>
      <c r="R546"/>
      <c r="S546" s="156">
        <v>2.719369E-2</v>
      </c>
      <c r="T546" s="156">
        <v>2.5076840999999999E-2</v>
      </c>
      <c r="U546" s="156">
        <v>1.0007251999999999E-3</v>
      </c>
      <c r="V546" s="156">
        <v>1.1161242000000001E-3</v>
      </c>
      <c r="W546"/>
      <c r="X546" s="155">
        <v>5.8937804999999997E-5</v>
      </c>
      <c r="Y546" s="158"/>
      <c r="Z546" s="272"/>
      <c r="AA546"/>
      <c r="AB546"/>
      <c r="AC546"/>
      <c r="AD546" s="159"/>
      <c r="AE546" s="272"/>
      <c r="AF546" s="48"/>
      <c r="AG546" s="48"/>
      <c r="AH546"/>
      <c r="AI546"/>
      <c r="AJ546"/>
    </row>
    <row r="547" spans="1:36" ht="13.8" customHeight="1">
      <c r="A547" t="s">
        <v>670</v>
      </c>
      <c r="B547" s="188" t="s">
        <v>316</v>
      </c>
      <c r="C547" s="151" t="str">
        <f t="shared" si="129"/>
        <v>A.100.04.106</v>
      </c>
      <c r="D547" s="54" t="s">
        <v>442</v>
      </c>
      <c r="E547" s="150" t="s">
        <v>352</v>
      </c>
      <c r="F547" s="153" t="str">
        <f t="shared" si="130"/>
        <v>GGG60</v>
      </c>
      <c r="G547" s="277">
        <v>1.3848695333333334</v>
      </c>
      <c r="H547" s="44">
        <f t="shared" si="131"/>
        <v>1.3848695333333334</v>
      </c>
      <c r="I547"/>
      <c r="J547" s="294">
        <v>0.32845011932693496</v>
      </c>
      <c r="K547" s="44">
        <f t="shared" si="132"/>
        <v>0.32845011932693496</v>
      </c>
      <c r="L547" s="295">
        <v>2.0490669699999998E-2</v>
      </c>
      <c r="M547" s="295">
        <v>7.2774904840799987E-2</v>
      </c>
      <c r="N547" s="295">
        <v>2.7454114786134985E-2</v>
      </c>
      <c r="O547" s="295">
        <v>0.20773042999999999</v>
      </c>
      <c r="P547"/>
      <c r="Q547" s="212">
        <v>15.678792</v>
      </c>
      <c r="R547"/>
      <c r="S547" s="156">
        <v>4.1672949000000001E-2</v>
      </c>
      <c r="T547" s="156">
        <v>3.9194412999999997E-2</v>
      </c>
      <c r="U547" s="156">
        <v>1.3419317E-3</v>
      </c>
      <c r="V547" s="156">
        <v>1.1366047000000001E-3</v>
      </c>
      <c r="W547"/>
      <c r="X547" s="155">
        <v>7.7733131000000001E-5</v>
      </c>
      <c r="Y547" s="158"/>
      <c r="Z547" s="272"/>
      <c r="AA547"/>
      <c r="AB547"/>
      <c r="AC547"/>
      <c r="AD547" s="159"/>
      <c r="AE547" s="272"/>
      <c r="AF547" s="48"/>
      <c r="AG547" s="48"/>
      <c r="AH547"/>
      <c r="AI547"/>
      <c r="AJ547"/>
    </row>
    <row r="548" spans="1:36" ht="13.8" customHeight="1">
      <c r="A548" t="s">
        <v>671</v>
      </c>
      <c r="B548" s="188" t="s">
        <v>316</v>
      </c>
      <c r="C548" s="151" t="str">
        <f t="shared" si="129"/>
        <v>A.100.04.107</v>
      </c>
      <c r="D548" s="54" t="s">
        <v>442</v>
      </c>
      <c r="E548" s="150" t="s">
        <v>352</v>
      </c>
      <c r="F548" s="153" t="str">
        <f t="shared" si="130"/>
        <v>GGG70</v>
      </c>
      <c r="G548" s="277">
        <v>1.2702036666666667</v>
      </c>
      <c r="H548" s="44">
        <f t="shared" si="131"/>
        <v>1.2702036666666667</v>
      </c>
      <c r="I548"/>
      <c r="J548" s="294">
        <v>0.26512956077643501</v>
      </c>
      <c r="K548" s="44">
        <f t="shared" si="132"/>
        <v>0.26512956077643501</v>
      </c>
      <c r="L548" s="295">
        <v>1.1759202670000002E-2</v>
      </c>
      <c r="M548" s="295">
        <v>3.17420343663E-2</v>
      </c>
      <c r="N548" s="295">
        <v>3.1097773740134987E-2</v>
      </c>
      <c r="O548" s="295">
        <v>0.19053054999999999</v>
      </c>
      <c r="P548"/>
      <c r="Q548" s="212">
        <v>15.578023</v>
      </c>
      <c r="R548"/>
      <c r="S548" s="156">
        <v>2.8867753999999999E-2</v>
      </c>
      <c r="T548" s="156">
        <v>2.6691741000000001E-2</v>
      </c>
      <c r="U548" s="156">
        <v>1.0595763999999999E-3</v>
      </c>
      <c r="V548" s="156">
        <v>1.1164358999999999E-3</v>
      </c>
      <c r="W548"/>
      <c r="X548" s="155">
        <v>6.2775377000000006E-5</v>
      </c>
      <c r="Y548" s="158"/>
      <c r="Z548" s="272"/>
      <c r="AA548"/>
      <c r="AB548"/>
      <c r="AC548"/>
      <c r="AD548" s="159"/>
      <c r="AE548" s="272"/>
      <c r="AF548" s="48"/>
      <c r="AG548" s="48"/>
      <c r="AH548"/>
      <c r="AI548"/>
      <c r="AJ548"/>
    </row>
    <row r="549" spans="1:36" ht="13.8" customHeight="1">
      <c r="A549" t="s">
        <v>672</v>
      </c>
      <c r="B549" s="188" t="s">
        <v>316</v>
      </c>
      <c r="C549" s="151" t="str">
        <f t="shared" si="129"/>
        <v>A.100.04.108</v>
      </c>
      <c r="D549" s="54" t="s">
        <v>442</v>
      </c>
      <c r="E549" s="150" t="s">
        <v>352</v>
      </c>
      <c r="F549" s="153" t="str">
        <f t="shared" si="130"/>
        <v>GGL-NiCuCr</v>
      </c>
      <c r="G549" s="277">
        <v>2.1057182666666669</v>
      </c>
      <c r="H549" s="44">
        <f t="shared" si="131"/>
        <v>2.1057182666666669</v>
      </c>
      <c r="I549"/>
      <c r="J549" s="294">
        <v>2.2346656164224301</v>
      </c>
      <c r="K549" s="44">
        <f t="shared" si="132"/>
        <v>2.2346656164224301</v>
      </c>
      <c r="L549" s="295">
        <v>4.8326277790000004E-2</v>
      </c>
      <c r="M549" s="295">
        <v>0.95030253180219992</v>
      </c>
      <c r="N549" s="295">
        <v>0.92017906683023054</v>
      </c>
      <c r="O549" s="295">
        <v>0.31585774</v>
      </c>
      <c r="P549"/>
      <c r="Q549" s="212">
        <v>30.590430999999999</v>
      </c>
      <c r="R549"/>
      <c r="S549" s="156">
        <v>0.33147908999999998</v>
      </c>
      <c r="T549" s="156">
        <v>0.32197740000000002</v>
      </c>
      <c r="U549" s="156">
        <v>7.0256874999999998E-3</v>
      </c>
      <c r="V549" s="156">
        <v>2.4759946999999998E-3</v>
      </c>
      <c r="W549"/>
      <c r="X549" s="155">
        <v>3.7602582999999998E-4</v>
      </c>
      <c r="Y549" s="158"/>
      <c r="Z549" s="272"/>
      <c r="AA549"/>
      <c r="AB549"/>
      <c r="AC549"/>
      <c r="AD549" s="159"/>
      <c r="AE549" s="272"/>
      <c r="AF549" s="48"/>
      <c r="AG549" s="48"/>
      <c r="AH549"/>
      <c r="AI549"/>
      <c r="AJ549"/>
    </row>
    <row r="550" spans="1:36" ht="13.8" customHeight="1">
      <c r="B550" s="188"/>
      <c r="C550" s="151"/>
      <c r="D550" s="51" t="s">
        <v>23</v>
      </c>
      <c r="E550" s="150"/>
      <c r="F550"/>
      <c r="H550" s="44"/>
      <c r="I550"/>
      <c r="J550" s="44"/>
      <c r="K550" s="44"/>
      <c r="L550" s="44"/>
      <c r="P550"/>
      <c r="Q550" s="212"/>
      <c r="R550"/>
      <c r="S550"/>
      <c r="T550"/>
      <c r="U550"/>
      <c r="V550"/>
      <c r="W550"/>
      <c r="X550"/>
      <c r="Y550" s="159"/>
      <c r="Z550" s="272"/>
      <c r="AA550"/>
      <c r="AB550"/>
      <c r="AC550"/>
      <c r="AD550" s="159"/>
      <c r="AE550" s="272"/>
      <c r="AF550" s="48"/>
      <c r="AG550" s="48"/>
      <c r="AH550"/>
      <c r="AI550"/>
      <c r="AJ550"/>
    </row>
    <row r="551" spans="1:36" ht="13.8" customHeight="1">
      <c r="A551" t="s">
        <v>673</v>
      </c>
      <c r="B551" s="188" t="s">
        <v>316</v>
      </c>
      <c r="C551" s="151" t="str">
        <f t="shared" ref="C551:C608" si="133">MID(A551,1,12)</f>
        <v>A.100.06.101</v>
      </c>
      <c r="D551" s="54" t="s">
        <v>23</v>
      </c>
      <c r="E551" s="150" t="s">
        <v>352</v>
      </c>
      <c r="F551" s="153" t="str">
        <f t="shared" ref="F551:F608" si="134">MID(A551, 21,85)</f>
        <v>Stainless Steel (secondary), average</v>
      </c>
      <c r="G551" s="277">
        <v>1.6394818666666666</v>
      </c>
      <c r="H551" s="44">
        <f t="shared" ref="H551:H608" si="135">G551</f>
        <v>1.6394818666666666</v>
      </c>
      <c r="I551"/>
      <c r="J551" s="294">
        <v>0.34658101746234055</v>
      </c>
      <c r="K551" s="44">
        <f t="shared" ref="K551:K608" si="136">J551</f>
        <v>0.34658101746234055</v>
      </c>
      <c r="L551" s="295">
        <v>2.5299935642199997E-2</v>
      </c>
      <c r="M551" s="295">
        <v>6.6633507372999987E-2</v>
      </c>
      <c r="N551" s="295">
        <v>8.7252944471405657E-3</v>
      </c>
      <c r="O551" s="295">
        <v>0.24592227999999999</v>
      </c>
      <c r="P551"/>
      <c r="Q551" s="212">
        <v>21.441172000000002</v>
      </c>
      <c r="R551"/>
      <c r="S551" s="156">
        <v>4.3255519999999999E-2</v>
      </c>
      <c r="T551" s="156">
        <v>4.1207568E-2</v>
      </c>
      <c r="U551" s="156">
        <v>1.6720703E-3</v>
      </c>
      <c r="V551" s="156">
        <v>3.758818E-4</v>
      </c>
      <c r="W551"/>
      <c r="X551" s="155">
        <v>9.6161838999999998E-5</v>
      </c>
      <c r="Y551" s="158"/>
      <c r="Z551" s="272"/>
      <c r="AA551"/>
      <c r="AB551"/>
      <c r="AC551"/>
      <c r="AD551" s="159"/>
      <c r="AE551" s="272"/>
      <c r="AF551" s="48"/>
      <c r="AG551" s="48"/>
      <c r="AH551"/>
      <c r="AI551"/>
      <c r="AJ551"/>
    </row>
    <row r="552" spans="1:36" ht="13.8" customHeight="1">
      <c r="A552" t="s">
        <v>674</v>
      </c>
      <c r="B552" s="188" t="s">
        <v>316</v>
      </c>
      <c r="C552" s="151" t="str">
        <f t="shared" si="133"/>
        <v>A.100.06.102</v>
      </c>
      <c r="D552" s="54" t="s">
        <v>23</v>
      </c>
      <c r="E552" s="150" t="s">
        <v>352</v>
      </c>
      <c r="F552" s="153" t="str">
        <f t="shared" si="134"/>
        <v>GX12Cr14 (CA15) 23% inox scrap (China)</v>
      </c>
      <c r="G552" s="277">
        <v>5.6546827333333329</v>
      </c>
      <c r="H552" s="44">
        <f t="shared" si="135"/>
        <v>5.6546827333333329</v>
      </c>
      <c r="I552"/>
      <c r="J552" s="294">
        <v>1.5384015391124386</v>
      </c>
      <c r="K552" s="44">
        <f t="shared" si="136"/>
        <v>1.5384015391124386</v>
      </c>
      <c r="L552" s="295">
        <v>6.1296156000000004E-2</v>
      </c>
      <c r="M552" s="295">
        <v>0.358413822607</v>
      </c>
      <c r="N552" s="295">
        <v>0.27048915050543854</v>
      </c>
      <c r="O552" s="295">
        <v>0.84820240999999996</v>
      </c>
      <c r="P552"/>
      <c r="Q552" s="212">
        <v>43.375720999999999</v>
      </c>
      <c r="R552"/>
      <c r="S552" s="156">
        <v>0.18487796000000001</v>
      </c>
      <c r="T552" s="156">
        <v>0.17699165</v>
      </c>
      <c r="U552" s="156">
        <v>6.1975872999999997E-3</v>
      </c>
      <c r="V552" s="156">
        <v>1.6887301000000001E-3</v>
      </c>
      <c r="W552"/>
      <c r="X552" s="155">
        <v>3.6475749E-4</v>
      </c>
      <c r="Y552" s="158"/>
      <c r="Z552" s="272"/>
      <c r="AA552"/>
      <c r="AB552"/>
      <c r="AC552"/>
      <c r="AD552" s="159"/>
      <c r="AE552" s="272"/>
      <c r="AF552" s="48"/>
      <c r="AG552" s="48"/>
      <c r="AH552"/>
      <c r="AI552"/>
      <c r="AJ552"/>
    </row>
    <row r="553" spans="1:36" ht="13.8" customHeight="1">
      <c r="A553" t="s">
        <v>675</v>
      </c>
      <c r="B553" s="188" t="s">
        <v>316</v>
      </c>
      <c r="C553" s="151" t="str">
        <f t="shared" si="133"/>
        <v>A.100.06.103</v>
      </c>
      <c r="D553" s="54" t="s">
        <v>23</v>
      </c>
      <c r="E553" s="150" t="s">
        <v>352</v>
      </c>
      <c r="F553" s="153" t="str">
        <f t="shared" si="134"/>
        <v>GX12Cr14 (CA15) 44% inox scrap (World)</v>
      </c>
      <c r="G553" s="277">
        <v>4.5393491333333333</v>
      </c>
      <c r="H553" s="44">
        <f t="shared" si="135"/>
        <v>4.5393491333333333</v>
      </c>
      <c r="I553"/>
      <c r="J553" s="294">
        <v>1.2073402816683556</v>
      </c>
      <c r="K553" s="44">
        <f t="shared" si="136"/>
        <v>1.2073402816683556</v>
      </c>
      <c r="L553" s="295">
        <v>5.1297205529999994E-2</v>
      </c>
      <c r="M553" s="295">
        <v>0.27736374012799997</v>
      </c>
      <c r="N553" s="295">
        <v>0.19777696601035577</v>
      </c>
      <c r="O553" s="295">
        <v>0.68090236999999998</v>
      </c>
      <c r="P553"/>
      <c r="Q553" s="212">
        <v>37.282791000000003</v>
      </c>
      <c r="R553"/>
      <c r="S553" s="156">
        <v>0.14553840000000001</v>
      </c>
      <c r="T553" s="156">
        <v>0.13927385</v>
      </c>
      <c r="U553" s="156">
        <v>4.9404992000000002E-3</v>
      </c>
      <c r="V553" s="156">
        <v>1.32405E-3</v>
      </c>
      <c r="W553"/>
      <c r="X553" s="155">
        <v>2.9014758E-4</v>
      </c>
      <c r="Y553" s="158"/>
      <c r="Z553" s="272"/>
      <c r="AA553"/>
      <c r="AB553"/>
      <c r="AC553"/>
      <c r="AD553" s="159"/>
      <c r="AE553" s="272"/>
      <c r="AF553" s="48"/>
      <c r="AG553" s="48"/>
      <c r="AH553"/>
      <c r="AI553"/>
      <c r="AJ553"/>
    </row>
    <row r="554" spans="1:36" ht="13.8" customHeight="1">
      <c r="A554" t="s">
        <v>676</v>
      </c>
      <c r="B554" s="188" t="s">
        <v>316</v>
      </c>
      <c r="C554" s="151" t="str">
        <f t="shared" si="133"/>
        <v>A.100.06.104</v>
      </c>
      <c r="D554" s="54" t="s">
        <v>23</v>
      </c>
      <c r="E554" s="150" t="s">
        <v>352</v>
      </c>
      <c r="F554" s="153" t="str">
        <f t="shared" si="134"/>
        <v>GX12Cr14 (CA15) 70% inox scrap (EU, USA)</v>
      </c>
      <c r="G554" s="277">
        <v>3.2212276666666666</v>
      </c>
      <c r="H554" s="44">
        <f t="shared" si="135"/>
        <v>3.2212276666666666</v>
      </c>
      <c r="I554"/>
      <c r="J554" s="294">
        <v>0.81608607132816702</v>
      </c>
      <c r="K554" s="44">
        <f t="shared" si="136"/>
        <v>0.81608607132816702</v>
      </c>
      <c r="L554" s="295">
        <v>3.9480264270000003E-2</v>
      </c>
      <c r="M554" s="295">
        <v>0.18157726734199997</v>
      </c>
      <c r="N554" s="295">
        <v>0.11184438971616704</v>
      </c>
      <c r="O554" s="295">
        <v>0.48318414999999998</v>
      </c>
      <c r="P554"/>
      <c r="Q554" s="212">
        <v>30.082055</v>
      </c>
      <c r="R554"/>
      <c r="S554" s="156">
        <v>9.9046178999999998E-2</v>
      </c>
      <c r="T554" s="156">
        <v>9.4698265000000004E-2</v>
      </c>
      <c r="U554" s="156">
        <v>3.4548497000000001E-3</v>
      </c>
      <c r="V554" s="156">
        <v>8.9306444999999999E-4</v>
      </c>
      <c r="W554"/>
      <c r="X554" s="155">
        <v>2.0197223999999999E-4</v>
      </c>
      <c r="Y554" s="158"/>
      <c r="Z554" s="272"/>
      <c r="AA554"/>
      <c r="AB554"/>
      <c r="AC554"/>
      <c r="AD554" s="159"/>
      <c r="AE554" s="272"/>
      <c r="AF554" s="48"/>
      <c r="AG554" s="48"/>
      <c r="AH554"/>
      <c r="AI554"/>
      <c r="AJ554"/>
    </row>
    <row r="555" spans="1:36" ht="13.8" customHeight="1">
      <c r="A555" t="s">
        <v>677</v>
      </c>
      <c r="B555" s="188" t="s">
        <v>316</v>
      </c>
      <c r="C555" s="151" t="str">
        <f t="shared" si="133"/>
        <v>A.100.06.105</v>
      </c>
      <c r="D555" s="54" t="s">
        <v>23</v>
      </c>
      <c r="E555" s="150" t="s">
        <v>352</v>
      </c>
      <c r="F555" s="153" t="str">
        <f t="shared" si="134"/>
        <v>GX5CrNi19 10 (CF8) 23% inox scrap (China)</v>
      </c>
      <c r="G555" s="277">
        <v>7.1437166666666663</v>
      </c>
      <c r="H555" s="44">
        <f t="shared" si="135"/>
        <v>7.1437166666666663</v>
      </c>
      <c r="I555"/>
      <c r="J555" s="294">
        <v>3.4986453022055453</v>
      </c>
      <c r="K555" s="44">
        <f t="shared" si="136"/>
        <v>3.4986453022055453</v>
      </c>
      <c r="L555" s="295">
        <v>9.6314171399999995E-2</v>
      </c>
      <c r="M555" s="295">
        <v>1.2239009081000001</v>
      </c>
      <c r="N555" s="295">
        <v>1.1068727227055453</v>
      </c>
      <c r="O555" s="295">
        <v>1.0715574999999999</v>
      </c>
      <c r="P555"/>
      <c r="Q555" s="212">
        <v>56.950065000000002</v>
      </c>
      <c r="R555"/>
      <c r="S555" s="156">
        <v>0.47987153999999999</v>
      </c>
      <c r="T555" s="156">
        <v>0.46470616999999997</v>
      </c>
      <c r="U555" s="156">
        <v>1.2357274999999999E-2</v>
      </c>
      <c r="V555" s="156">
        <v>2.8080953000000001E-3</v>
      </c>
      <c r="W555"/>
      <c r="X555" s="155">
        <v>6.9817402999999996E-4</v>
      </c>
      <c r="Y555" s="158"/>
      <c r="Z555" s="272"/>
      <c r="AA555"/>
      <c r="AB555"/>
      <c r="AC555"/>
      <c r="AD555" s="159"/>
      <c r="AE555" s="272"/>
      <c r="AF555" s="48"/>
      <c r="AG555" s="48"/>
      <c r="AH555"/>
      <c r="AI555"/>
      <c r="AJ555"/>
    </row>
    <row r="556" spans="1:36" ht="13.8" customHeight="1">
      <c r="A556" t="s">
        <v>678</v>
      </c>
      <c r="B556" s="188" t="s">
        <v>316</v>
      </c>
      <c r="C556" s="151" t="str">
        <f t="shared" si="133"/>
        <v>A.100.06.106</v>
      </c>
      <c r="D556" s="54" t="s">
        <v>23</v>
      </c>
      <c r="E556" s="150" t="s">
        <v>352</v>
      </c>
      <c r="F556" s="153" t="str">
        <f t="shared" si="134"/>
        <v>GX5CrNi19 10 (CF8) 44% inox scrap (World)</v>
      </c>
      <c r="G556" s="277">
        <v>5.6147624666666669</v>
      </c>
      <c r="H556" s="44">
        <f t="shared" si="135"/>
        <v>5.6147624666666669</v>
      </c>
      <c r="I556"/>
      <c r="J556" s="294">
        <v>2.6230718887984326</v>
      </c>
      <c r="K556" s="44">
        <f t="shared" si="136"/>
        <v>2.6230718887984326</v>
      </c>
      <c r="L556" s="295">
        <v>7.6587994300000004E-2</v>
      </c>
      <c r="M556" s="295">
        <v>0.90243772548800005</v>
      </c>
      <c r="N556" s="295">
        <v>0.80183179901043289</v>
      </c>
      <c r="O556" s="295">
        <v>0.84221436999999999</v>
      </c>
      <c r="P556"/>
      <c r="Q556" s="212">
        <v>47.086483000000001</v>
      </c>
      <c r="R556"/>
      <c r="S556" s="156">
        <v>0.35858930999999999</v>
      </c>
      <c r="T556" s="156">
        <v>0.34706766999999999</v>
      </c>
      <c r="U556" s="156">
        <v>9.3891627999999998E-3</v>
      </c>
      <c r="V556" s="156">
        <v>2.1324804000000001E-3</v>
      </c>
      <c r="W556"/>
      <c r="X556" s="155">
        <v>5.3094842E-4</v>
      </c>
      <c r="Y556" s="158"/>
      <c r="Z556" s="272"/>
      <c r="AA556"/>
      <c r="AB556"/>
      <c r="AC556"/>
      <c r="AD556" s="159"/>
      <c r="AE556" s="272"/>
      <c r="AF556" s="48"/>
      <c r="AG556" s="48"/>
      <c r="AH556"/>
      <c r="AI556"/>
      <c r="AJ556"/>
    </row>
    <row r="557" spans="1:36" ht="13.8" customHeight="1">
      <c r="A557" t="s">
        <v>679</v>
      </c>
      <c r="B557" s="188" t="s">
        <v>316</v>
      </c>
      <c r="C557" s="151" t="str">
        <f t="shared" si="133"/>
        <v>A.100.06.107</v>
      </c>
      <c r="D557" s="54" t="s">
        <v>23</v>
      </c>
      <c r="E557" s="150" t="s">
        <v>352</v>
      </c>
      <c r="F557" s="153" t="str">
        <f t="shared" si="134"/>
        <v>GX5CrNi19 10 (CF8) 70% inox scrap (EU, USA)</v>
      </c>
      <c r="G557" s="277">
        <v>3.8078167333333335</v>
      </c>
      <c r="H557" s="44">
        <f t="shared" si="135"/>
        <v>3.8078167333333335</v>
      </c>
      <c r="I557"/>
      <c r="J557" s="294">
        <v>1.5883033049572091</v>
      </c>
      <c r="K557" s="44">
        <f t="shared" si="136"/>
        <v>1.5883033049572091</v>
      </c>
      <c r="L557" s="295">
        <v>5.3275240769999996E-2</v>
      </c>
      <c r="M557" s="295">
        <v>0.52252671297099995</v>
      </c>
      <c r="N557" s="295">
        <v>0.44132884121620908</v>
      </c>
      <c r="O557" s="295">
        <v>0.57117251000000002</v>
      </c>
      <c r="P557"/>
      <c r="Q557" s="212">
        <v>35.429524000000001</v>
      </c>
      <c r="R557"/>
      <c r="S557" s="156">
        <v>0.21525577000000001</v>
      </c>
      <c r="T557" s="156">
        <v>0.20804035000000001</v>
      </c>
      <c r="U557" s="156">
        <v>5.8813935000000001E-3</v>
      </c>
      <c r="V557" s="156">
        <v>1.3340265E-3</v>
      </c>
      <c r="W557"/>
      <c r="X557" s="155">
        <v>3.3331815999999999E-4</v>
      </c>
      <c r="Y557" s="158"/>
      <c r="Z557" s="272"/>
      <c r="AA557"/>
      <c r="AB557"/>
      <c r="AC557"/>
      <c r="AD557" s="159"/>
      <c r="AE557" s="272"/>
      <c r="AF557" s="48"/>
      <c r="AG557" s="48"/>
      <c r="AH557"/>
      <c r="AI557"/>
      <c r="AJ557"/>
    </row>
    <row r="558" spans="1:36" ht="13.8" customHeight="1">
      <c r="A558" t="s">
        <v>680</v>
      </c>
      <c r="B558" s="188" t="s">
        <v>316</v>
      </c>
      <c r="C558" s="151" t="str">
        <f t="shared" si="133"/>
        <v>A.100.06.108</v>
      </c>
      <c r="D558" s="54" t="s">
        <v>23</v>
      </c>
      <c r="E558" s="150" t="s">
        <v>352</v>
      </c>
      <c r="F558" s="153" t="str">
        <f t="shared" si="134"/>
        <v>X10Cr13 (mart 410) 23% inox scrap (China)</v>
      </c>
      <c r="G558" s="277">
        <v>6.2471719333333331</v>
      </c>
      <c r="H558" s="44">
        <f t="shared" si="135"/>
        <v>6.2471719333333331</v>
      </c>
      <c r="I558"/>
      <c r="J558" s="294">
        <v>1.6123600591422054</v>
      </c>
      <c r="K558" s="44">
        <f t="shared" si="136"/>
        <v>1.6123600591422054</v>
      </c>
      <c r="L558" s="295">
        <v>7.1422758700000005E-2</v>
      </c>
      <c r="M558" s="295">
        <v>0.30238305423599998</v>
      </c>
      <c r="N558" s="295">
        <v>0.30147845620620545</v>
      </c>
      <c r="O558" s="295">
        <v>0.93707578999999996</v>
      </c>
      <c r="P558"/>
      <c r="Q558" s="212">
        <v>46.297770999999997</v>
      </c>
      <c r="R558"/>
      <c r="S558" s="156">
        <v>0.25745339</v>
      </c>
      <c r="T558" s="156">
        <v>0.24928634999999999</v>
      </c>
      <c r="U558" s="156">
        <v>6.2741519000000003E-3</v>
      </c>
      <c r="V558" s="156">
        <v>1.8928846E-3</v>
      </c>
      <c r="W558"/>
      <c r="X558" s="155">
        <v>3.8071656E-4</v>
      </c>
      <c r="Y558" s="158"/>
      <c r="Z558" s="272"/>
      <c r="AA558"/>
      <c r="AB558"/>
      <c r="AC558"/>
      <c r="AD558" s="159"/>
      <c r="AE558" s="272"/>
      <c r="AF558" s="48"/>
      <c r="AG558" s="48"/>
      <c r="AH558"/>
      <c r="AI558"/>
      <c r="AJ558"/>
    </row>
    <row r="559" spans="1:36" ht="13.8" customHeight="1">
      <c r="A559" t="s">
        <v>681</v>
      </c>
      <c r="B559" s="188" t="s">
        <v>316</v>
      </c>
      <c r="C559" s="151" t="str">
        <f t="shared" si="133"/>
        <v>A.100.06.109</v>
      </c>
      <c r="D559" s="54" t="s">
        <v>23</v>
      </c>
      <c r="E559" s="150" t="s">
        <v>352</v>
      </c>
      <c r="F559" s="153" t="str">
        <f t="shared" si="134"/>
        <v>X10Cr13 (mart 410) 44% inox scrap (World)</v>
      </c>
      <c r="G559" s="277">
        <v>4.9672580000000002</v>
      </c>
      <c r="H559" s="44">
        <f t="shared" si="135"/>
        <v>4.9672580000000002</v>
      </c>
      <c r="I559"/>
      <c r="J559" s="294">
        <v>1.2607547714389096</v>
      </c>
      <c r="K559" s="44">
        <f t="shared" si="136"/>
        <v>1.2607547714389096</v>
      </c>
      <c r="L559" s="295">
        <v>5.86108641E-2</v>
      </c>
      <c r="M559" s="295">
        <v>0.23689707752800002</v>
      </c>
      <c r="N559" s="295">
        <v>0.22015812981090963</v>
      </c>
      <c r="O559" s="295">
        <v>0.74508870000000005</v>
      </c>
      <c r="P559"/>
      <c r="Q559" s="212">
        <v>39.393160000000002</v>
      </c>
      <c r="R559"/>
      <c r="S559" s="156">
        <v>0.19795398</v>
      </c>
      <c r="T559" s="156">
        <v>0.19148668999999999</v>
      </c>
      <c r="U559" s="156">
        <v>4.9957958999999998E-3</v>
      </c>
      <c r="V559" s="156">
        <v>1.4714948999999999E-3</v>
      </c>
      <c r="W559"/>
      <c r="X559" s="155">
        <v>3.0167357999999998E-4</v>
      </c>
      <c r="Y559" s="158"/>
      <c r="Z559" s="272"/>
      <c r="AA559"/>
      <c r="AB559"/>
      <c r="AC559"/>
      <c r="AD559" s="159"/>
      <c r="AE559" s="272"/>
      <c r="AF559" s="48"/>
      <c r="AG559" s="48"/>
      <c r="AH559"/>
      <c r="AI559"/>
      <c r="AJ559"/>
    </row>
    <row r="560" spans="1:36" ht="13.8" customHeight="1">
      <c r="A560" t="s">
        <v>682</v>
      </c>
      <c r="B560" s="188" t="s">
        <v>316</v>
      </c>
      <c r="C560" s="151" t="str">
        <f t="shared" si="133"/>
        <v>A.100.06.110</v>
      </c>
      <c r="D560" s="54" t="s">
        <v>23</v>
      </c>
      <c r="E560" s="150" t="s">
        <v>352</v>
      </c>
      <c r="F560" s="153" t="str">
        <f t="shared" si="134"/>
        <v>X10Cr13 (mart 410) 70% inox scrap (EU, USA)</v>
      </c>
      <c r="G560" s="277">
        <v>3.4546324666666668</v>
      </c>
      <c r="H560" s="44">
        <f t="shared" si="135"/>
        <v>3.4546324666666668</v>
      </c>
      <c r="I560"/>
      <c r="J560" s="294">
        <v>0.84522124229646911</v>
      </c>
      <c r="K560" s="44">
        <f t="shared" si="136"/>
        <v>0.84522124229646911</v>
      </c>
      <c r="L560" s="295">
        <v>4.3469532899999996E-2</v>
      </c>
      <c r="M560" s="295">
        <v>0.15950453977999998</v>
      </c>
      <c r="N560" s="295">
        <v>0.12405229961646914</v>
      </c>
      <c r="O560" s="295">
        <v>0.51819486999999997</v>
      </c>
      <c r="P560"/>
      <c r="Q560" s="212">
        <v>31.233166000000001</v>
      </c>
      <c r="R560"/>
      <c r="S560" s="156">
        <v>0.12763650000000001</v>
      </c>
      <c r="T560" s="156">
        <v>0.123178</v>
      </c>
      <c r="U560" s="156">
        <v>3.4850114999999998E-3</v>
      </c>
      <c r="V560" s="156">
        <v>9.7348895999999996E-4</v>
      </c>
      <c r="W560"/>
      <c r="X560" s="155">
        <v>2.0825915E-4</v>
      </c>
      <c r="Y560" s="158"/>
      <c r="Z560" s="272"/>
      <c r="AA560"/>
      <c r="AB560"/>
      <c r="AC560"/>
      <c r="AD560" s="159"/>
      <c r="AE560" s="272"/>
      <c r="AF560" s="48"/>
      <c r="AG560" s="48"/>
      <c r="AH560"/>
      <c r="AI560"/>
      <c r="AJ560"/>
    </row>
    <row r="561" spans="1:36" ht="13.8" customHeight="1">
      <c r="A561" t="s">
        <v>683</v>
      </c>
      <c r="B561" s="188" t="s">
        <v>316</v>
      </c>
      <c r="C561" s="151" t="str">
        <f t="shared" si="133"/>
        <v>A.100.06.111</v>
      </c>
      <c r="D561" s="54" t="s">
        <v>23</v>
      </c>
      <c r="E561" s="150" t="s">
        <v>352</v>
      </c>
      <c r="F561" s="153" t="str">
        <f t="shared" si="134"/>
        <v>X10CrNiMoNb 23% inox scrap (China)</v>
      </c>
      <c r="G561" s="277">
        <v>7.601455333333333</v>
      </c>
      <c r="H561" s="44">
        <f t="shared" si="135"/>
        <v>7.601455333333333</v>
      </c>
      <c r="I561"/>
      <c r="J561" s="294">
        <v>5.027938820906348</v>
      </c>
      <c r="K561" s="44">
        <f t="shared" si="136"/>
        <v>5.027938820906348</v>
      </c>
      <c r="L561" s="295">
        <v>0.10948316699999999</v>
      </c>
      <c r="M561" s="295">
        <v>1.5126547099000001</v>
      </c>
      <c r="N561" s="295">
        <v>2.265582644006348</v>
      </c>
      <c r="O561" s="295">
        <v>1.1402182999999999</v>
      </c>
      <c r="P561"/>
      <c r="Q561" s="212">
        <v>62.313794999999999</v>
      </c>
      <c r="R561"/>
      <c r="S561" s="156">
        <v>0.57760396999999997</v>
      </c>
      <c r="T561" s="156">
        <v>0.55892953000000001</v>
      </c>
      <c r="U561" s="156">
        <v>1.4586171E-2</v>
      </c>
      <c r="V561" s="156">
        <v>4.0882690000000003E-3</v>
      </c>
      <c r="W561"/>
      <c r="X561" s="155">
        <v>1.1996738999999999E-3</v>
      </c>
      <c r="Y561" s="158"/>
      <c r="Z561" s="272"/>
      <c r="AA561"/>
      <c r="AB561"/>
      <c r="AC561"/>
      <c r="AD561" s="159"/>
      <c r="AE561" s="272"/>
      <c r="AF561" s="48"/>
      <c r="AG561" s="48"/>
      <c r="AH561"/>
      <c r="AI561"/>
      <c r="AJ561"/>
    </row>
    <row r="562" spans="1:36" ht="13.8" customHeight="1">
      <c r="A562" t="s">
        <v>684</v>
      </c>
      <c r="B562" s="188" t="s">
        <v>316</v>
      </c>
      <c r="C562" s="151" t="str">
        <f t="shared" si="133"/>
        <v>A.100.06.112</v>
      </c>
      <c r="D562" s="54" t="s">
        <v>23</v>
      </c>
      <c r="E562" s="150" t="s">
        <v>352</v>
      </c>
      <c r="F562" s="153" t="str">
        <f t="shared" si="134"/>
        <v>X10CrNiMoNb 44% inox scrap (World)</v>
      </c>
      <c r="G562" s="277">
        <v>5.9453518000000001</v>
      </c>
      <c r="H562" s="44">
        <f t="shared" si="135"/>
        <v>5.9453518000000001</v>
      </c>
      <c r="I562"/>
      <c r="J562" s="294">
        <v>3.7275616450900122</v>
      </c>
      <c r="K562" s="44">
        <f t="shared" si="136"/>
        <v>3.7275616450900122</v>
      </c>
      <c r="L562" s="295">
        <v>8.6098936399999992E-2</v>
      </c>
      <c r="M562" s="295">
        <v>1.1109821236789998</v>
      </c>
      <c r="N562" s="295">
        <v>1.6386778150110126</v>
      </c>
      <c r="O562" s="295">
        <v>0.89180276999999997</v>
      </c>
      <c r="P562"/>
      <c r="Q562" s="212">
        <v>50.960289000000003</v>
      </c>
      <c r="R562"/>
      <c r="S562" s="156">
        <v>0.42917383999999997</v>
      </c>
      <c r="T562" s="156">
        <v>0.41511787</v>
      </c>
      <c r="U562" s="156">
        <v>1.0998921E-2</v>
      </c>
      <c r="V562" s="156">
        <v>3.0570503000000001E-3</v>
      </c>
      <c r="W562"/>
      <c r="X562" s="155">
        <v>8.9314281E-4</v>
      </c>
      <c r="Y562" s="158"/>
      <c r="Z562" s="272"/>
      <c r="AA562"/>
      <c r="AB562"/>
      <c r="AC562"/>
      <c r="AD562" s="159"/>
      <c r="AE562" s="272"/>
      <c r="AF562" s="48"/>
      <c r="AG562" s="48"/>
      <c r="AH562"/>
      <c r="AI562"/>
      <c r="AJ562"/>
    </row>
    <row r="563" spans="1:36" ht="13.8" customHeight="1">
      <c r="A563" t="s">
        <v>685</v>
      </c>
      <c r="B563" s="188" t="s">
        <v>316</v>
      </c>
      <c r="C563" s="151" t="str">
        <f t="shared" si="133"/>
        <v>A.100.06.113</v>
      </c>
      <c r="D563" s="54" t="s">
        <v>23</v>
      </c>
      <c r="E563" s="150" t="s">
        <v>352</v>
      </c>
      <c r="F563" s="153" t="str">
        <f t="shared" si="134"/>
        <v>X10CrNiMoNb 70% inox scrap (EU, USA)</v>
      </c>
      <c r="G563" s="277">
        <v>3.9881381999999999</v>
      </c>
      <c r="H563" s="44">
        <f t="shared" si="135"/>
        <v>3.9881381999999999</v>
      </c>
      <c r="I563"/>
      <c r="J563" s="294">
        <v>2.1907522662415255</v>
      </c>
      <c r="K563" s="44">
        <f t="shared" si="136"/>
        <v>2.1907522662415255</v>
      </c>
      <c r="L563" s="295">
        <v>5.8463026500000001E-2</v>
      </c>
      <c r="M563" s="295">
        <v>0.63627821452500011</v>
      </c>
      <c r="N563" s="295">
        <v>0.8977902952165252</v>
      </c>
      <c r="O563" s="295">
        <v>0.59822072999999998</v>
      </c>
      <c r="P563"/>
      <c r="Q563" s="212">
        <v>37.542507999999998</v>
      </c>
      <c r="R563"/>
      <c r="S563" s="156">
        <v>0.25375641999999998</v>
      </c>
      <c r="T563" s="156">
        <v>0.24515864000000001</v>
      </c>
      <c r="U563" s="156">
        <v>6.7594433000000001E-3</v>
      </c>
      <c r="V563" s="156">
        <v>1.8383373999999999E-3</v>
      </c>
      <c r="W563"/>
      <c r="X563" s="155">
        <v>5.3087873000000005E-4</v>
      </c>
      <c r="Y563" s="158"/>
      <c r="Z563" s="272"/>
      <c r="AA563"/>
      <c r="AB563"/>
      <c r="AC563"/>
      <c r="AD563" s="159"/>
      <c r="AE563" s="272"/>
      <c r="AF563" s="48"/>
      <c r="AG563" s="48"/>
      <c r="AH563"/>
      <c r="AI563"/>
      <c r="AJ563"/>
    </row>
    <row r="564" spans="1:36" ht="13.8" customHeight="1">
      <c r="A564" t="s">
        <v>686</v>
      </c>
      <c r="B564" s="188" t="s">
        <v>316</v>
      </c>
      <c r="C564" s="151" t="str">
        <f t="shared" si="133"/>
        <v>A.100.06.114</v>
      </c>
      <c r="D564" s="54" t="s">
        <v>23</v>
      </c>
      <c r="E564" s="150" t="s">
        <v>352</v>
      </c>
      <c r="F564" s="153" t="str">
        <f t="shared" si="134"/>
        <v>X10CrNiS (303) 23% inox scrap (China)</v>
      </c>
      <c r="G564" s="277">
        <v>6.9378000000000002</v>
      </c>
      <c r="H564" s="44">
        <f t="shared" si="135"/>
        <v>6.9378000000000002</v>
      </c>
      <c r="I564"/>
      <c r="J564" s="294">
        <v>3.2727353045154906</v>
      </c>
      <c r="K564" s="44">
        <f t="shared" si="136"/>
        <v>3.2727353045154906</v>
      </c>
      <c r="L564" s="295">
        <v>9.3328318199999996E-2</v>
      </c>
      <c r="M564" s="295">
        <v>1.1281649575100001</v>
      </c>
      <c r="N564" s="295">
        <v>1.0105720288054902</v>
      </c>
      <c r="O564" s="295">
        <v>1.04067</v>
      </c>
      <c r="P564"/>
      <c r="Q564" s="212">
        <v>55.143039999999999</v>
      </c>
      <c r="R564"/>
      <c r="S564" s="156">
        <v>0.45572248999999998</v>
      </c>
      <c r="T564" s="156">
        <v>0.44141759000000003</v>
      </c>
      <c r="U564" s="156">
        <v>1.1641868E-2</v>
      </c>
      <c r="V564" s="156">
        <v>2.6630364999999999E-3</v>
      </c>
      <c r="W564"/>
      <c r="X564" s="155">
        <v>6.6000602999999997E-4</v>
      </c>
      <c r="Y564" s="158"/>
      <c r="Z564" s="272"/>
      <c r="AA564"/>
      <c r="AB564"/>
      <c r="AC564"/>
      <c r="AD564" s="159"/>
      <c r="AE564" s="272"/>
      <c r="AF564" s="48"/>
      <c r="AG564" s="48"/>
      <c r="AH564"/>
      <c r="AI564"/>
      <c r="AJ564"/>
    </row>
    <row r="565" spans="1:36" ht="13.8" customHeight="1">
      <c r="A565" t="s">
        <v>687</v>
      </c>
      <c r="B565" s="188" t="s">
        <v>316</v>
      </c>
      <c r="C565" s="151" t="str">
        <f t="shared" si="133"/>
        <v>A.100.06.115</v>
      </c>
      <c r="D565" s="54" t="s">
        <v>23</v>
      </c>
      <c r="E565" s="150" t="s">
        <v>352</v>
      </c>
      <c r="F565" s="153" t="str">
        <f t="shared" si="134"/>
        <v>X10CrNiS (303) 44% inox scrap (World)</v>
      </c>
      <c r="G565" s="277">
        <v>5.466045133333334</v>
      </c>
      <c r="H565" s="44">
        <f t="shared" si="135"/>
        <v>5.466045133333334</v>
      </c>
      <c r="I565"/>
      <c r="J565" s="294">
        <v>2.459914665561393</v>
      </c>
      <c r="K565" s="44">
        <f t="shared" si="136"/>
        <v>2.459914665561393</v>
      </c>
      <c r="L565" s="295">
        <v>7.4431544800000013E-2</v>
      </c>
      <c r="M565" s="295">
        <v>0.83329507795099989</v>
      </c>
      <c r="N565" s="295">
        <v>0.73228127281039312</v>
      </c>
      <c r="O565" s="295">
        <v>0.81990677000000001</v>
      </c>
      <c r="P565"/>
      <c r="Q565" s="212">
        <v>45.781410000000001</v>
      </c>
      <c r="R565"/>
      <c r="S565" s="156">
        <v>0.34114833</v>
      </c>
      <c r="T565" s="156">
        <v>0.33024814000000002</v>
      </c>
      <c r="U565" s="156">
        <v>8.8724797999999994E-3</v>
      </c>
      <c r="V565" s="156">
        <v>2.0277158000000001E-3</v>
      </c>
      <c r="W565"/>
      <c r="X565" s="155">
        <v>5.0338265000000003E-4</v>
      </c>
      <c r="Y565" s="158"/>
      <c r="Z565" s="272"/>
      <c r="AA565"/>
      <c r="AB565"/>
      <c r="AC565"/>
      <c r="AD565" s="159"/>
      <c r="AE565" s="272"/>
      <c r="AF565" s="48"/>
      <c r="AG565" s="48"/>
      <c r="AH565"/>
      <c r="AI565"/>
      <c r="AJ565"/>
    </row>
    <row r="566" spans="1:36" ht="13.8" customHeight="1">
      <c r="A566" t="s">
        <v>688</v>
      </c>
      <c r="B566" s="188" t="s">
        <v>316</v>
      </c>
      <c r="C566" s="151" t="str">
        <f t="shared" si="133"/>
        <v>A.100.06.116</v>
      </c>
      <c r="D566" s="54" t="s">
        <v>23</v>
      </c>
      <c r="E566" s="150" t="s">
        <v>352</v>
      </c>
      <c r="F566" s="153" t="str">
        <f t="shared" si="134"/>
        <v>X10CrNiS (303) 70% inox scrap (EU, USA)</v>
      </c>
      <c r="G566" s="277">
        <v>3.7266982</v>
      </c>
      <c r="H566" s="44">
        <f t="shared" si="135"/>
        <v>3.7266982</v>
      </c>
      <c r="I566"/>
      <c r="J566" s="294">
        <v>1.4993084661391873</v>
      </c>
      <c r="K566" s="44">
        <f t="shared" si="136"/>
        <v>1.4993084661391873</v>
      </c>
      <c r="L566" s="295">
        <v>5.2098994999999995E-2</v>
      </c>
      <c r="M566" s="295">
        <v>0.48481255082300007</v>
      </c>
      <c r="N566" s="295">
        <v>0.40339219031618734</v>
      </c>
      <c r="O566" s="295">
        <v>0.55900472999999995</v>
      </c>
      <c r="P566"/>
      <c r="Q566" s="212">
        <v>34.717664999999997</v>
      </c>
      <c r="R566"/>
      <c r="S566" s="156">
        <v>0.20574250999999999</v>
      </c>
      <c r="T566" s="156">
        <v>0.19886606000000001</v>
      </c>
      <c r="U566" s="156">
        <v>5.5995664000000004E-3</v>
      </c>
      <c r="V566" s="156">
        <v>1.2768821000000001E-3</v>
      </c>
      <c r="W566"/>
      <c r="X566" s="155">
        <v>3.1828227999999999E-4</v>
      </c>
      <c r="Y566" s="158"/>
      <c r="Z566" s="272"/>
      <c r="AA566"/>
      <c r="AB566"/>
      <c r="AC566"/>
      <c r="AD566" s="159"/>
      <c r="AE566" s="272"/>
      <c r="AF566" s="48"/>
      <c r="AG566" s="48"/>
      <c r="AH566"/>
      <c r="AI566"/>
      <c r="AJ566"/>
    </row>
    <row r="567" spans="1:36" ht="13.8" customHeight="1">
      <c r="A567" t="s">
        <v>689</v>
      </c>
      <c r="B567" s="188" t="s">
        <v>316</v>
      </c>
      <c r="C567" s="151" t="str">
        <f t="shared" si="133"/>
        <v>A.100.06.117</v>
      </c>
      <c r="D567" s="54" t="s">
        <v>23</v>
      </c>
      <c r="E567" s="150" t="s">
        <v>352</v>
      </c>
      <c r="F567" s="153" t="str">
        <f t="shared" si="134"/>
        <v>X12Cr13 (416) 23% inox scrap (China)</v>
      </c>
      <c r="G567" s="277">
        <v>5.6029648000000005</v>
      </c>
      <c r="H567" s="44">
        <f t="shared" si="135"/>
        <v>5.6029648000000005</v>
      </c>
      <c r="I567"/>
      <c r="J567" s="294">
        <v>1.3560481232554267</v>
      </c>
      <c r="K567" s="44">
        <f t="shared" si="136"/>
        <v>1.3560481232554267</v>
      </c>
      <c r="L567" s="295">
        <v>5.8629300800000006E-2</v>
      </c>
      <c r="M567" s="295">
        <v>0.27060453354999997</v>
      </c>
      <c r="N567" s="295">
        <v>0.18636956890542666</v>
      </c>
      <c r="O567" s="295">
        <v>0.84044472000000003</v>
      </c>
      <c r="P567"/>
      <c r="Q567" s="212">
        <v>41.828493000000002</v>
      </c>
      <c r="R567"/>
      <c r="S567" s="156">
        <v>0.16314806000000001</v>
      </c>
      <c r="T567" s="156">
        <v>0.15595613</v>
      </c>
      <c r="U567" s="156">
        <v>5.6465274999999999E-3</v>
      </c>
      <c r="V567" s="156">
        <v>1.5454030999999999E-3</v>
      </c>
      <c r="W567"/>
      <c r="X567" s="155">
        <v>3.3723394999999999E-4</v>
      </c>
      <c r="Y567" s="158"/>
      <c r="Z567" s="272"/>
      <c r="AA567"/>
      <c r="AB567"/>
      <c r="AC567"/>
      <c r="AD567" s="159"/>
      <c r="AE567" s="272"/>
      <c r="AF567" s="48"/>
      <c r="AG567" s="48"/>
      <c r="AH567"/>
      <c r="AI567"/>
      <c r="AJ567"/>
    </row>
    <row r="568" spans="1:36" ht="13.8" customHeight="1">
      <c r="A568" t="s">
        <v>690</v>
      </c>
      <c r="B568" s="188" t="s">
        <v>316</v>
      </c>
      <c r="C568" s="151" t="str">
        <f t="shared" si="133"/>
        <v>A.100.06.118</v>
      </c>
      <c r="D568" s="54" t="s">
        <v>23</v>
      </c>
      <c r="E568" s="150" t="s">
        <v>352</v>
      </c>
      <c r="F568" s="153" t="str">
        <f t="shared" si="134"/>
        <v>X12Cr13 (416) 44% inox scrap (World)</v>
      </c>
      <c r="G568" s="277">
        <v>4.5019973333333336</v>
      </c>
      <c r="H568" s="44">
        <f t="shared" si="135"/>
        <v>4.5019973333333336</v>
      </c>
      <c r="I568"/>
      <c r="J568" s="294">
        <v>1.0756405849413473</v>
      </c>
      <c r="K568" s="44">
        <f t="shared" si="136"/>
        <v>1.0756405849413473</v>
      </c>
      <c r="L568" s="295">
        <v>4.9371143899999997E-2</v>
      </c>
      <c r="M568" s="295">
        <v>0.21394591153100001</v>
      </c>
      <c r="N568" s="295">
        <v>0.1370239295103472</v>
      </c>
      <c r="O568" s="295">
        <v>0.6752996</v>
      </c>
      <c r="P568"/>
      <c r="Q568" s="212">
        <v>36.165348999999999</v>
      </c>
      <c r="R568"/>
      <c r="S568" s="156">
        <v>0.12984457999999999</v>
      </c>
      <c r="T568" s="156">
        <v>0.12408153</v>
      </c>
      <c r="U568" s="156">
        <v>4.5425116000000001E-3</v>
      </c>
      <c r="V568" s="156">
        <v>1.2205359999999999E-3</v>
      </c>
      <c r="W568"/>
      <c r="X568" s="155">
        <v>2.7026946999999998E-4</v>
      </c>
      <c r="Y568" s="158"/>
      <c r="Z568" s="272"/>
      <c r="AA568"/>
      <c r="AB568"/>
      <c r="AC568"/>
      <c r="AD568" s="159"/>
      <c r="AE568" s="272"/>
      <c r="AF568" s="48"/>
      <c r="AG568" s="48"/>
      <c r="AH568"/>
      <c r="AI568"/>
      <c r="AJ568"/>
    </row>
    <row r="569" spans="1:36" ht="13.8" customHeight="1">
      <c r="A569" t="s">
        <v>691</v>
      </c>
      <c r="B569" s="188" t="s">
        <v>316</v>
      </c>
      <c r="C569" s="151" t="str">
        <f t="shared" si="133"/>
        <v>A.100.06.119</v>
      </c>
      <c r="D569" s="54" t="s">
        <v>23</v>
      </c>
      <c r="E569" s="150" t="s">
        <v>352</v>
      </c>
      <c r="F569" s="153" t="str">
        <f t="shared" si="134"/>
        <v>X12Cr13 (416) 70% inox scrap (EU, USA)</v>
      </c>
      <c r="G569" s="277">
        <v>3.2008539333333337</v>
      </c>
      <c r="H569" s="44">
        <f t="shared" si="135"/>
        <v>3.2008539333333337</v>
      </c>
      <c r="I569"/>
      <c r="J569" s="294">
        <v>0.74424987541216236</v>
      </c>
      <c r="K569" s="44">
        <f t="shared" si="136"/>
        <v>0.74424987541216236</v>
      </c>
      <c r="L569" s="295">
        <v>3.8429685730000003E-2</v>
      </c>
      <c r="M569" s="295">
        <v>0.14698572896600001</v>
      </c>
      <c r="N569" s="295">
        <v>7.8706370716162363E-2</v>
      </c>
      <c r="O569" s="295">
        <v>0.48012809000000001</v>
      </c>
      <c r="P569"/>
      <c r="Q569" s="212">
        <v>29.472541</v>
      </c>
      <c r="R569"/>
      <c r="S569" s="156">
        <v>9.0485914000000001E-2</v>
      </c>
      <c r="T569" s="156">
        <v>8.6411546000000006E-2</v>
      </c>
      <c r="U569" s="156">
        <v>3.2377655999999999E-3</v>
      </c>
      <c r="V569" s="156">
        <v>8.3660229999999998E-4</v>
      </c>
      <c r="W569"/>
      <c r="X569" s="155">
        <v>1.9112964E-4</v>
      </c>
      <c r="Y569" s="158"/>
      <c r="Z569" s="272"/>
      <c r="AA569"/>
      <c r="AB569"/>
      <c r="AC569"/>
      <c r="AD569" s="159"/>
      <c r="AE569" s="272"/>
      <c r="AF569" s="48"/>
      <c r="AG569" s="48"/>
      <c r="AH569"/>
      <c r="AI569"/>
      <c r="AJ569"/>
    </row>
    <row r="570" spans="1:36" ht="13.8" customHeight="1">
      <c r="A570" t="s">
        <v>692</v>
      </c>
      <c r="B570" s="188" t="s">
        <v>316</v>
      </c>
      <c r="C570" s="151" t="str">
        <f t="shared" si="133"/>
        <v>A.100.06.120</v>
      </c>
      <c r="D570" s="54" t="s">
        <v>23</v>
      </c>
      <c r="E570" s="150" t="s">
        <v>352</v>
      </c>
      <c r="F570" s="153" t="str">
        <f t="shared" si="134"/>
        <v>X12CrNi17 7 (301) 23% inox scrap (China)</v>
      </c>
      <c r="G570" s="277">
        <v>5.6029648000000005</v>
      </c>
      <c r="H570" s="44">
        <f t="shared" si="135"/>
        <v>5.6029648000000005</v>
      </c>
      <c r="I570"/>
      <c r="J570" s="294">
        <v>1.3560481232554267</v>
      </c>
      <c r="K570" s="44">
        <f t="shared" si="136"/>
        <v>1.3560481232554267</v>
      </c>
      <c r="L570" s="295">
        <v>5.8629300800000006E-2</v>
      </c>
      <c r="M570" s="295">
        <v>0.27060453354999997</v>
      </c>
      <c r="N570" s="295">
        <v>0.18636956890542666</v>
      </c>
      <c r="O570" s="295">
        <v>0.84044472000000003</v>
      </c>
      <c r="P570"/>
      <c r="Q570" s="212">
        <v>41.828493000000002</v>
      </c>
      <c r="R570"/>
      <c r="S570" s="156">
        <v>0.16314806000000001</v>
      </c>
      <c r="T570" s="156">
        <v>0.15595613</v>
      </c>
      <c r="U570" s="156">
        <v>5.6465274999999999E-3</v>
      </c>
      <c r="V570" s="156">
        <v>1.5454030999999999E-3</v>
      </c>
      <c r="W570"/>
      <c r="X570" s="155">
        <v>3.3723394999999999E-4</v>
      </c>
      <c r="Y570" s="158"/>
      <c r="Z570" s="272"/>
      <c r="AA570"/>
      <c r="AB570"/>
      <c r="AC570"/>
      <c r="AD570" s="159"/>
      <c r="AE570" s="272"/>
      <c r="AF570" s="48"/>
      <c r="AG570" s="48"/>
      <c r="AH570"/>
      <c r="AI570"/>
      <c r="AJ570"/>
    </row>
    <row r="571" spans="1:36" ht="13.8" customHeight="1">
      <c r="A571" t="s">
        <v>693</v>
      </c>
      <c r="B571" s="188" t="s">
        <v>316</v>
      </c>
      <c r="C571" s="151" t="str">
        <f t="shared" si="133"/>
        <v>A.100.06.121</v>
      </c>
      <c r="D571" s="54" t="s">
        <v>23</v>
      </c>
      <c r="E571" s="150" t="s">
        <v>352</v>
      </c>
      <c r="F571" s="153" t="str">
        <f t="shared" si="134"/>
        <v>X12CrNi17 7 (301) 44% inox scrap (World)</v>
      </c>
      <c r="G571" s="277">
        <v>4.5019973333333336</v>
      </c>
      <c r="H571" s="44">
        <f t="shared" si="135"/>
        <v>4.5019973333333336</v>
      </c>
      <c r="I571"/>
      <c r="J571" s="294">
        <v>1.0756405849413473</v>
      </c>
      <c r="K571" s="44">
        <f t="shared" si="136"/>
        <v>1.0756405849413473</v>
      </c>
      <c r="L571" s="295">
        <v>4.9371143899999997E-2</v>
      </c>
      <c r="M571" s="295">
        <v>0.21394591153100001</v>
      </c>
      <c r="N571" s="295">
        <v>0.1370239295103472</v>
      </c>
      <c r="O571" s="295">
        <v>0.6752996</v>
      </c>
      <c r="P571"/>
      <c r="Q571" s="212">
        <v>36.165348999999999</v>
      </c>
      <c r="R571"/>
      <c r="S571" s="156">
        <v>0.12984457999999999</v>
      </c>
      <c r="T571" s="156">
        <v>0.12408153</v>
      </c>
      <c r="U571" s="156">
        <v>4.5425116000000001E-3</v>
      </c>
      <c r="V571" s="156">
        <v>1.2205359999999999E-3</v>
      </c>
      <c r="W571"/>
      <c r="X571" s="155">
        <v>2.7026946999999998E-4</v>
      </c>
      <c r="Y571" s="158"/>
      <c r="Z571" s="272"/>
      <c r="AA571"/>
      <c r="AB571"/>
      <c r="AC571"/>
      <c r="AD571" s="159"/>
      <c r="AE571" s="272"/>
      <c r="AF571" s="48"/>
      <c r="AG571" s="48"/>
      <c r="AH571"/>
      <c r="AI571"/>
      <c r="AJ571"/>
    </row>
    <row r="572" spans="1:36" ht="13.8" customHeight="1">
      <c r="A572" t="s">
        <v>694</v>
      </c>
      <c r="B572" s="188" t="s">
        <v>316</v>
      </c>
      <c r="C572" s="151" t="str">
        <f t="shared" si="133"/>
        <v>A.100.06.122</v>
      </c>
      <c r="D572" s="54" t="s">
        <v>23</v>
      </c>
      <c r="E572" s="150" t="s">
        <v>352</v>
      </c>
      <c r="F572" s="153" t="str">
        <f t="shared" si="134"/>
        <v>X12CrNi17 7 (301) 70% inox scrap (EU, USA)</v>
      </c>
      <c r="G572" s="277">
        <v>3.2008539333333337</v>
      </c>
      <c r="H572" s="44">
        <f t="shared" si="135"/>
        <v>3.2008539333333337</v>
      </c>
      <c r="I572"/>
      <c r="J572" s="294">
        <v>0.74424987541216236</v>
      </c>
      <c r="K572" s="44">
        <f t="shared" si="136"/>
        <v>0.74424987541216236</v>
      </c>
      <c r="L572" s="295">
        <v>3.8429685730000003E-2</v>
      </c>
      <c r="M572" s="295">
        <v>0.14698572896600001</v>
      </c>
      <c r="N572" s="295">
        <v>7.8706370716162363E-2</v>
      </c>
      <c r="O572" s="295">
        <v>0.48012809000000001</v>
      </c>
      <c r="P572"/>
      <c r="Q572" s="212">
        <v>29.472541</v>
      </c>
      <c r="R572"/>
      <c r="S572" s="156">
        <v>9.0485914000000001E-2</v>
      </c>
      <c r="T572" s="156">
        <v>8.6411546000000006E-2</v>
      </c>
      <c r="U572" s="156">
        <v>3.2377655999999999E-3</v>
      </c>
      <c r="V572" s="156">
        <v>8.3660229999999998E-4</v>
      </c>
      <c r="W572"/>
      <c r="X572" s="155">
        <v>1.9112964E-4</v>
      </c>
      <c r="Y572" s="158"/>
      <c r="Z572" s="272"/>
      <c r="AA572"/>
      <c r="AB572"/>
      <c r="AC572"/>
      <c r="AD572" s="159"/>
      <c r="AE572" s="272"/>
      <c r="AF572" s="48"/>
      <c r="AG572" s="48"/>
      <c r="AH572"/>
      <c r="AI572"/>
      <c r="AJ572"/>
    </row>
    <row r="573" spans="1:36" ht="13.8" customHeight="1">
      <c r="A573" t="s">
        <v>695</v>
      </c>
      <c r="B573" s="188" t="s">
        <v>316</v>
      </c>
      <c r="C573" s="151" t="str">
        <f t="shared" si="133"/>
        <v>A.100.06.123</v>
      </c>
      <c r="D573" s="54" t="s">
        <v>23</v>
      </c>
      <c r="E573" s="150" t="s">
        <v>352</v>
      </c>
      <c r="F573" s="153" t="str">
        <f t="shared" si="134"/>
        <v>X20Cr13 (420) 23% inox scrap (China)</v>
      </c>
      <c r="G573" s="277">
        <v>5.6889709333333336</v>
      </c>
      <c r="H573" s="44">
        <f t="shared" si="135"/>
        <v>5.6889709333333336</v>
      </c>
      <c r="I573"/>
      <c r="J573" s="294">
        <v>1.7067897641044265</v>
      </c>
      <c r="K573" s="44">
        <f t="shared" si="136"/>
        <v>1.7067897641044265</v>
      </c>
      <c r="L573" s="295">
        <v>6.5821184099999999E-2</v>
      </c>
      <c r="M573" s="295">
        <v>0.30984601729900002</v>
      </c>
      <c r="N573" s="295">
        <v>0.47777692270542665</v>
      </c>
      <c r="O573" s="295">
        <v>0.85334564000000002</v>
      </c>
      <c r="P573"/>
      <c r="Q573" s="212">
        <v>42.394962</v>
      </c>
      <c r="R573"/>
      <c r="S573" s="156">
        <v>0.17212614000000001</v>
      </c>
      <c r="T573" s="156">
        <v>0.16433347000000001</v>
      </c>
      <c r="U573" s="156">
        <v>5.9951978000000001E-3</v>
      </c>
      <c r="V573" s="156">
        <v>1.7974762E-3</v>
      </c>
      <c r="W573"/>
      <c r="X573" s="155">
        <v>4.6728672000000002E-4</v>
      </c>
      <c r="Y573" s="158"/>
      <c r="Z573" s="272"/>
      <c r="AA573"/>
      <c r="AB573"/>
      <c r="AC573"/>
      <c r="AD573" s="159"/>
      <c r="AE573" s="272"/>
      <c r="AF573" s="48"/>
      <c r="AG573" s="48"/>
      <c r="AH573"/>
      <c r="AI573"/>
      <c r="AJ573"/>
    </row>
    <row r="574" spans="1:36" ht="13.8" customHeight="1">
      <c r="A574" t="s">
        <v>696</v>
      </c>
      <c r="B574" s="188" t="s">
        <v>316</v>
      </c>
      <c r="C574" s="151" t="str">
        <f t="shared" si="133"/>
        <v>A.100.06.124</v>
      </c>
      <c r="D574" s="54" t="s">
        <v>23</v>
      </c>
      <c r="E574" s="150" t="s">
        <v>352</v>
      </c>
      <c r="F574" s="153" t="str">
        <f t="shared" si="134"/>
        <v>X20Cr13 (420) 44% inox scrap (World)</v>
      </c>
      <c r="G574" s="277">
        <v>4.564112866666667</v>
      </c>
      <c r="H574" s="44">
        <f t="shared" si="135"/>
        <v>4.564112866666667</v>
      </c>
      <c r="I574"/>
      <c r="J574" s="294">
        <v>1.3289540108593472</v>
      </c>
      <c r="K574" s="44">
        <f t="shared" si="136"/>
        <v>1.3289540108593472</v>
      </c>
      <c r="L574" s="295">
        <v>5.4565281600000001E-2</v>
      </c>
      <c r="M574" s="295">
        <v>0.242286995349</v>
      </c>
      <c r="N574" s="295">
        <v>0.34748480391034714</v>
      </c>
      <c r="O574" s="295">
        <v>0.68461693000000001</v>
      </c>
      <c r="P574"/>
      <c r="Q574" s="212">
        <v>36.574464999999996</v>
      </c>
      <c r="R574"/>
      <c r="S574" s="156">
        <v>0.13632875</v>
      </c>
      <c r="T574" s="156">
        <v>0.13013183</v>
      </c>
      <c r="U574" s="156">
        <v>4.794329E-3</v>
      </c>
      <c r="V574" s="156">
        <v>1.4025889000000001E-3</v>
      </c>
      <c r="W574"/>
      <c r="X574" s="155">
        <v>3.6419647999999999E-4</v>
      </c>
      <c r="Y574" s="158"/>
      <c r="Z574" s="272"/>
      <c r="AA574"/>
      <c r="AB574"/>
      <c r="AC574"/>
      <c r="AD574" s="159"/>
      <c r="AE574" s="272"/>
      <c r="AF574" s="48"/>
      <c r="AG574" s="48"/>
      <c r="AH574"/>
      <c r="AI574"/>
      <c r="AJ574"/>
    </row>
    <row r="575" spans="1:36" ht="13.8" customHeight="1">
      <c r="A575" t="s">
        <v>697</v>
      </c>
      <c r="B575" s="188" t="s">
        <v>316</v>
      </c>
      <c r="C575" s="151" t="str">
        <f t="shared" si="133"/>
        <v>A.100.06.125</v>
      </c>
      <c r="D575" s="54" t="s">
        <v>23</v>
      </c>
      <c r="E575" s="150" t="s">
        <v>352</v>
      </c>
      <c r="F575" s="153" t="str">
        <f t="shared" si="134"/>
        <v>X20Cr13 (420) 70% inox scrap (EU, USA)</v>
      </c>
      <c r="G575" s="277">
        <v>3.2347351333333334</v>
      </c>
      <c r="H575" s="44">
        <f t="shared" si="135"/>
        <v>3.2347351333333334</v>
      </c>
      <c r="I575"/>
      <c r="J575" s="294">
        <v>0.88242082982816228</v>
      </c>
      <c r="K575" s="44">
        <f t="shared" si="136"/>
        <v>0.88242082982816228</v>
      </c>
      <c r="L575" s="295">
        <v>4.1262851889999994E-2</v>
      </c>
      <c r="M575" s="295">
        <v>0.16244449402199998</v>
      </c>
      <c r="N575" s="295">
        <v>0.19350321391616232</v>
      </c>
      <c r="O575" s="295">
        <v>0.48521027</v>
      </c>
      <c r="P575"/>
      <c r="Q575" s="212">
        <v>29.695696000000002</v>
      </c>
      <c r="R575"/>
      <c r="S575" s="156">
        <v>9.4022734999999996E-2</v>
      </c>
      <c r="T575" s="156">
        <v>8.971171E-2</v>
      </c>
      <c r="U575" s="156">
        <v>3.3751204999999999E-3</v>
      </c>
      <c r="V575" s="156">
        <v>9.3590383999999998E-4</v>
      </c>
      <c r="W575"/>
      <c r="X575" s="155">
        <v>2.4236255000000001E-4</v>
      </c>
      <c r="Y575" s="158"/>
      <c r="Z575" s="272"/>
      <c r="AA575"/>
      <c r="AB575"/>
      <c r="AC575"/>
      <c r="AD575" s="159"/>
      <c r="AE575" s="272"/>
      <c r="AF575" s="48"/>
      <c r="AG575" s="48"/>
      <c r="AH575"/>
      <c r="AI575"/>
      <c r="AJ575"/>
    </row>
    <row r="576" spans="1:36" ht="13.8" customHeight="1">
      <c r="A576" t="s">
        <v>698</v>
      </c>
      <c r="B576" s="188" t="s">
        <v>316</v>
      </c>
      <c r="C576" s="151" t="str">
        <f t="shared" si="133"/>
        <v>A.100.06.126</v>
      </c>
      <c r="D576" s="54" t="s">
        <v>23</v>
      </c>
      <c r="E576" s="150" t="s">
        <v>352</v>
      </c>
      <c r="F576" s="153" t="str">
        <f t="shared" si="134"/>
        <v>X22CrNi17 (431) 23% inox scrap (China)</v>
      </c>
      <c r="G576" s="277">
        <v>6.1647623333333339</v>
      </c>
      <c r="H576" s="44">
        <f t="shared" si="135"/>
        <v>6.1647623333333339</v>
      </c>
      <c r="I576"/>
      <c r="J576" s="294">
        <v>1.8314968517104488</v>
      </c>
      <c r="K576" s="44">
        <f t="shared" si="136"/>
        <v>1.8314968517104488</v>
      </c>
      <c r="L576" s="295">
        <v>6.6599899800000001E-2</v>
      </c>
      <c r="M576" s="295">
        <v>0.46548338790500005</v>
      </c>
      <c r="N576" s="295">
        <v>0.37469921400544892</v>
      </c>
      <c r="O576" s="295">
        <v>0.92471435000000002</v>
      </c>
      <c r="P576"/>
      <c r="Q576" s="212">
        <v>44.873564000000002</v>
      </c>
      <c r="R576"/>
      <c r="S576" s="156">
        <v>0.22937547</v>
      </c>
      <c r="T576" s="156">
        <v>0.22040862</v>
      </c>
      <c r="U576" s="156">
        <v>7.2061989000000003E-3</v>
      </c>
      <c r="V576" s="156">
        <v>1.760646E-3</v>
      </c>
      <c r="W576"/>
      <c r="X576" s="155">
        <v>4.2477532999999999E-4</v>
      </c>
      <c r="Y576" s="158"/>
      <c r="Z576" s="272"/>
      <c r="AA576"/>
      <c r="AB576"/>
      <c r="AC576"/>
      <c r="AD576" s="159"/>
      <c r="AE576" s="272"/>
      <c r="AF576" s="48"/>
      <c r="AG576" s="48"/>
      <c r="AH576"/>
      <c r="AI576"/>
      <c r="AJ576"/>
    </row>
    <row r="577" spans="1:36" ht="13.8" customHeight="1">
      <c r="A577" t="s">
        <v>699</v>
      </c>
      <c r="B577" s="188" t="s">
        <v>316</v>
      </c>
      <c r="C577" s="151" t="str">
        <f t="shared" si="133"/>
        <v>A.100.06.127</v>
      </c>
      <c r="D577" s="54" t="s">
        <v>23</v>
      </c>
      <c r="E577" s="150" t="s">
        <v>352</v>
      </c>
      <c r="F577" s="153" t="str">
        <f t="shared" si="134"/>
        <v>X22CrNi17 (431) 44% inox scrap (World)</v>
      </c>
      <c r="G577" s="277">
        <v>4.9077399999999995</v>
      </c>
      <c r="H577" s="44">
        <f t="shared" si="135"/>
        <v>4.9077399999999995</v>
      </c>
      <c r="I577"/>
      <c r="J577" s="294">
        <v>1.4190202456093632</v>
      </c>
      <c r="K577" s="44">
        <f t="shared" si="136"/>
        <v>1.4190202456093632</v>
      </c>
      <c r="L577" s="295">
        <v>5.5127687600000003E-2</v>
      </c>
      <c r="M577" s="295">
        <v>0.35469176089899995</v>
      </c>
      <c r="N577" s="295">
        <v>0.2730397971103633</v>
      </c>
      <c r="O577" s="295">
        <v>0.73616099999999995</v>
      </c>
      <c r="P577"/>
      <c r="Q577" s="212">
        <v>38.364566000000003</v>
      </c>
      <c r="R577"/>
      <c r="S577" s="156">
        <v>0.17767548</v>
      </c>
      <c r="T577" s="156">
        <v>0.17063054999999999</v>
      </c>
      <c r="U577" s="156">
        <v>5.6689410000000003E-3</v>
      </c>
      <c r="V577" s="156">
        <v>1.3759893000000001E-3</v>
      </c>
      <c r="W577"/>
      <c r="X577" s="155">
        <v>3.3349380999999999E-4</v>
      </c>
      <c r="Y577" s="158"/>
      <c r="Z577" s="272"/>
      <c r="AA577"/>
      <c r="AB577"/>
      <c r="AC577"/>
      <c r="AD577" s="159"/>
      <c r="AE577" s="272"/>
      <c r="AF577" s="48"/>
      <c r="AG577" s="48"/>
      <c r="AH577"/>
      <c r="AI577"/>
      <c r="AJ577"/>
    </row>
    <row r="578" spans="1:36" ht="13.8" customHeight="1">
      <c r="A578" t="s">
        <v>700</v>
      </c>
      <c r="B578" s="188" t="s">
        <v>316</v>
      </c>
      <c r="C578" s="151" t="str">
        <f t="shared" si="133"/>
        <v>A.100.06.128</v>
      </c>
      <c r="D578" s="54" t="s">
        <v>23</v>
      </c>
      <c r="E578" s="150" t="s">
        <v>352</v>
      </c>
      <c r="F578" s="153" t="str">
        <f t="shared" si="134"/>
        <v>X22CrNi17 (431) 70% inox scrap (EU, USA)</v>
      </c>
      <c r="G578" s="277">
        <v>3.4221681333333338</v>
      </c>
      <c r="H578" s="44">
        <f t="shared" si="135"/>
        <v>3.4221681333333338</v>
      </c>
      <c r="I578"/>
      <c r="J578" s="294">
        <v>0.93154786851017113</v>
      </c>
      <c r="K578" s="44">
        <f t="shared" si="136"/>
        <v>0.93154786851017113</v>
      </c>
      <c r="L578" s="295">
        <v>4.1569617749999989E-2</v>
      </c>
      <c r="M578" s="295">
        <v>0.22375618884399998</v>
      </c>
      <c r="N578" s="295">
        <v>0.15289684191617112</v>
      </c>
      <c r="O578" s="295">
        <v>0.51332522000000003</v>
      </c>
      <c r="P578"/>
      <c r="Q578" s="212">
        <v>30.672115000000002</v>
      </c>
      <c r="R578"/>
      <c r="S578" s="156">
        <v>0.1165755</v>
      </c>
      <c r="T578" s="156">
        <v>0.11180192</v>
      </c>
      <c r="U578" s="156">
        <v>3.8521815999999999E-3</v>
      </c>
      <c r="V578" s="156">
        <v>9.2139496999999999E-4</v>
      </c>
      <c r="W578"/>
      <c r="X578" s="155">
        <v>2.2561563999999999E-4</v>
      </c>
      <c r="Y578" s="158"/>
      <c r="Z578" s="272"/>
      <c r="AA578"/>
      <c r="AB578"/>
      <c r="AC578"/>
      <c r="AD578" s="159"/>
      <c r="AE578" s="272"/>
      <c r="AF578" s="48"/>
      <c r="AG578" s="48"/>
      <c r="AH578"/>
      <c r="AI578"/>
      <c r="AJ578"/>
    </row>
    <row r="579" spans="1:36" ht="13.8" customHeight="1">
      <c r="A579" t="s">
        <v>701</v>
      </c>
      <c r="B579" s="188" t="s">
        <v>316</v>
      </c>
      <c r="C579" s="151" t="str">
        <f t="shared" si="133"/>
        <v>A.100.06.129</v>
      </c>
      <c r="D579" s="54" t="s">
        <v>23</v>
      </c>
      <c r="E579" s="150" t="s">
        <v>352</v>
      </c>
      <c r="F579" s="153" t="str">
        <f t="shared" si="134"/>
        <v>X2CrNiMo1712 (316L) 23% imox scrap (China)</v>
      </c>
      <c r="G579" s="277">
        <v>7.3294000000000006</v>
      </c>
      <c r="H579" s="44">
        <f t="shared" si="135"/>
        <v>7.3294000000000006</v>
      </c>
      <c r="I579"/>
      <c r="J579" s="294">
        <v>4.7668559743255621</v>
      </c>
      <c r="K579" s="44">
        <f t="shared" si="136"/>
        <v>4.7668559743255621</v>
      </c>
      <c r="L579" s="295">
        <v>0.1046720042</v>
      </c>
      <c r="M579" s="295">
        <v>1.3624102011199997</v>
      </c>
      <c r="N579" s="295">
        <v>2.2003637690055626</v>
      </c>
      <c r="O579" s="295">
        <v>1.09941</v>
      </c>
      <c r="P579"/>
      <c r="Q579" s="212">
        <v>57.139504000000002</v>
      </c>
      <c r="R579"/>
      <c r="S579" s="156">
        <v>0.52781686999999999</v>
      </c>
      <c r="T579" s="156">
        <v>0.51050945999999997</v>
      </c>
      <c r="U579" s="156">
        <v>1.3531603999999999E-2</v>
      </c>
      <c r="V579" s="156">
        <v>3.7758003999999999E-3</v>
      </c>
      <c r="W579"/>
      <c r="X579" s="155">
        <v>1.2224241E-3</v>
      </c>
      <c r="Y579" s="158"/>
      <c r="Z579" s="272"/>
      <c r="AA579"/>
      <c r="AB579"/>
      <c r="AC579"/>
      <c r="AD579" s="159"/>
      <c r="AE579" s="272"/>
      <c r="AF579" s="48"/>
      <c r="AG579" s="48"/>
      <c r="AH579"/>
      <c r="AI579"/>
      <c r="AJ579"/>
    </row>
    <row r="580" spans="1:36" ht="13.8" customHeight="1">
      <c r="A580" t="s">
        <v>702</v>
      </c>
      <c r="B580" s="188" t="s">
        <v>316</v>
      </c>
      <c r="C580" s="151" t="str">
        <f t="shared" si="133"/>
        <v>A.100.06.130</v>
      </c>
      <c r="D580" s="54" t="s">
        <v>23</v>
      </c>
      <c r="E580" s="150" t="s">
        <v>352</v>
      </c>
      <c r="F580" s="153" t="str">
        <f t="shared" si="134"/>
        <v>X2CrNiMo1712 (316L) 44% imox scrap (World)</v>
      </c>
      <c r="G580" s="277">
        <v>5.7488670666666666</v>
      </c>
      <c r="H580" s="44">
        <f t="shared" si="135"/>
        <v>5.7488670666666666</v>
      </c>
      <c r="I580"/>
      <c r="J580" s="294">
        <v>3.5390018229784457</v>
      </c>
      <c r="K580" s="44">
        <f t="shared" si="136"/>
        <v>3.5390018229784457</v>
      </c>
      <c r="L580" s="295">
        <v>8.2624207300000002E-2</v>
      </c>
      <c r="M580" s="295">
        <v>1.002472237668</v>
      </c>
      <c r="N580" s="295">
        <v>1.5915753180104455</v>
      </c>
      <c r="O580" s="295">
        <v>0.86233006000000001</v>
      </c>
      <c r="P580"/>
      <c r="Q580" s="212">
        <v>47.223300000000002</v>
      </c>
      <c r="R580"/>
      <c r="S580" s="156">
        <v>0.39321648999999997</v>
      </c>
      <c r="T580" s="156">
        <v>0.38014783000000002</v>
      </c>
      <c r="U580" s="156">
        <v>1.0237289E-2</v>
      </c>
      <c r="V580" s="156">
        <v>2.8313786000000001E-3</v>
      </c>
      <c r="W580"/>
      <c r="X580" s="155">
        <v>9.0957349999999995E-4</v>
      </c>
      <c r="Y580" s="158"/>
      <c r="Z580" s="272"/>
      <c r="AA580"/>
      <c r="AB580"/>
      <c r="AC580"/>
      <c r="AD580" s="159"/>
      <c r="AH580"/>
      <c r="AI580"/>
      <c r="AJ580"/>
    </row>
    <row r="581" spans="1:36" ht="13.8" customHeight="1">
      <c r="A581" t="s">
        <v>703</v>
      </c>
      <c r="B581" s="188" t="s">
        <v>316</v>
      </c>
      <c r="C581" s="151" t="str">
        <f t="shared" si="133"/>
        <v>A.100.06.131</v>
      </c>
      <c r="D581" s="54" t="s">
        <v>23</v>
      </c>
      <c r="E581" s="150" t="s">
        <v>352</v>
      </c>
      <c r="F581" s="153" t="str">
        <f t="shared" si="134"/>
        <v>X2CrNiMo1712 (316L) 70% imox scrap (EU, USA)</v>
      </c>
      <c r="G581" s="277">
        <v>3.8809646666666664</v>
      </c>
      <c r="H581" s="44">
        <f t="shared" si="135"/>
        <v>3.8809646666666664</v>
      </c>
      <c r="I581"/>
      <c r="J581" s="294">
        <v>2.0879014580362156</v>
      </c>
      <c r="K581" s="44">
        <f t="shared" si="136"/>
        <v>2.0879014580362156</v>
      </c>
      <c r="L581" s="295">
        <v>5.6567720600000003E-2</v>
      </c>
      <c r="M581" s="295">
        <v>0.57709099702</v>
      </c>
      <c r="N581" s="295">
        <v>0.87209804041621597</v>
      </c>
      <c r="O581" s="295">
        <v>0.58214469999999996</v>
      </c>
      <c r="P581"/>
      <c r="Q581" s="212">
        <v>35.504151</v>
      </c>
      <c r="R581"/>
      <c r="S581" s="156">
        <v>0.23414331999999999</v>
      </c>
      <c r="T581" s="156">
        <v>0.22608407</v>
      </c>
      <c r="U581" s="156">
        <v>6.3440077000000003E-3</v>
      </c>
      <c r="V581" s="156">
        <v>1.7152437E-3</v>
      </c>
      <c r="W581"/>
      <c r="X581" s="155">
        <v>5.3984092999999995E-4</v>
      </c>
      <c r="Y581" s="158"/>
      <c r="Z581" s="272"/>
      <c r="AA581"/>
      <c r="AB581"/>
      <c r="AC581"/>
      <c r="AD581" s="159"/>
      <c r="AE581" s="272"/>
      <c r="AF581" s="48"/>
      <c r="AG581" s="48"/>
      <c r="AH581"/>
      <c r="AI581"/>
      <c r="AJ581"/>
    </row>
    <row r="582" spans="1:36" ht="13.8" customHeight="1">
      <c r="A582" t="s">
        <v>704</v>
      </c>
      <c r="B582" s="188" t="s">
        <v>316</v>
      </c>
      <c r="C582" s="151" t="str">
        <f t="shared" si="133"/>
        <v>A.100.06.132</v>
      </c>
      <c r="D582" s="54" t="s">
        <v>23</v>
      </c>
      <c r="E582" s="150" t="s">
        <v>352</v>
      </c>
      <c r="F582" s="153" t="str">
        <f t="shared" si="134"/>
        <v>X30Cr13 (~420) 23% inox scrap (China)</v>
      </c>
      <c r="G582" s="277">
        <v>5.5982094</v>
      </c>
      <c r="H582" s="44">
        <f t="shared" si="135"/>
        <v>5.5982094</v>
      </c>
      <c r="I582"/>
      <c r="J582" s="294">
        <v>1.3534156740554266</v>
      </c>
      <c r="K582" s="44">
        <f t="shared" si="136"/>
        <v>1.3534156740554266</v>
      </c>
      <c r="L582" s="295">
        <v>5.8372296699999993E-2</v>
      </c>
      <c r="M582" s="295">
        <v>0.26985868154999998</v>
      </c>
      <c r="N582" s="295">
        <v>0.18545328580542667</v>
      </c>
      <c r="O582" s="295">
        <v>0.83973140999999996</v>
      </c>
      <c r="P582"/>
      <c r="Q582" s="212">
        <v>41.860835000000002</v>
      </c>
      <c r="R582"/>
      <c r="S582" s="156">
        <v>0.16069454999999999</v>
      </c>
      <c r="T582" s="156">
        <v>0.15350685999999999</v>
      </c>
      <c r="U582" s="156">
        <v>5.6390701999999996E-3</v>
      </c>
      <c r="V582" s="156">
        <v>1.5486227E-3</v>
      </c>
      <c r="W582"/>
      <c r="X582" s="155">
        <v>3.3653342999999999E-4</v>
      </c>
      <c r="Y582" s="158"/>
      <c r="Z582" s="272"/>
      <c r="AA582"/>
      <c r="AB582"/>
      <c r="AC582"/>
      <c r="AD582" s="159"/>
      <c r="AE582" s="272"/>
      <c r="AF582" s="48"/>
      <c r="AG582" s="48"/>
      <c r="AH582"/>
      <c r="AI582"/>
      <c r="AJ582"/>
    </row>
    <row r="583" spans="1:36" ht="13.8" customHeight="1">
      <c r="A583" t="s">
        <v>705</v>
      </c>
      <c r="B583" s="188" t="s">
        <v>316</v>
      </c>
      <c r="C583" s="151" t="str">
        <f t="shared" si="133"/>
        <v>A.100.06.133</v>
      </c>
      <c r="D583" s="54" t="s">
        <v>23</v>
      </c>
      <c r="E583" s="150" t="s">
        <v>352</v>
      </c>
      <c r="F583" s="153" t="str">
        <f t="shared" si="134"/>
        <v>X30Cr13 (~420) 44% inox scrap (World)</v>
      </c>
      <c r="G583" s="277">
        <v>4.498562866666667</v>
      </c>
      <c r="H583" s="44">
        <f t="shared" si="135"/>
        <v>4.498562866666667</v>
      </c>
      <c r="I583"/>
      <c r="J583" s="294">
        <v>1.0737393795413472</v>
      </c>
      <c r="K583" s="44">
        <f t="shared" si="136"/>
        <v>1.0737393795413472</v>
      </c>
      <c r="L583" s="295">
        <v>4.9185529800000002E-2</v>
      </c>
      <c r="M583" s="295">
        <v>0.21340724553100002</v>
      </c>
      <c r="N583" s="295">
        <v>0.13636217421034719</v>
      </c>
      <c r="O583" s="295">
        <v>0.67478442999999999</v>
      </c>
      <c r="P583"/>
      <c r="Q583" s="212">
        <v>36.188706000000003</v>
      </c>
      <c r="R583"/>
      <c r="S583" s="156">
        <v>0.12807260000000001</v>
      </c>
      <c r="T583" s="156">
        <v>0.12231261</v>
      </c>
      <c r="U583" s="156">
        <v>4.5371257999999998E-3</v>
      </c>
      <c r="V583" s="156">
        <v>1.2228613000000001E-3</v>
      </c>
      <c r="W583"/>
      <c r="X583" s="155">
        <v>2.6976354000000002E-4</v>
      </c>
      <c r="Y583" s="158"/>
      <c r="Z583" s="272"/>
      <c r="AA583"/>
      <c r="AB583"/>
      <c r="AC583"/>
      <c r="AD583" s="159"/>
      <c r="AE583" s="272"/>
      <c r="AF583" s="48"/>
      <c r="AG583" s="48"/>
      <c r="AH583"/>
      <c r="AI583"/>
      <c r="AJ583"/>
    </row>
    <row r="584" spans="1:36" ht="13.8" customHeight="1">
      <c r="A584" t="s">
        <v>706</v>
      </c>
      <c r="B584" s="188" t="s">
        <v>316</v>
      </c>
      <c r="C584" s="151" t="str">
        <f t="shared" si="133"/>
        <v>A.100.06.134</v>
      </c>
      <c r="D584" s="54" t="s">
        <v>23</v>
      </c>
      <c r="E584" s="150" t="s">
        <v>352</v>
      </c>
      <c r="F584" s="153" t="str">
        <f t="shared" si="134"/>
        <v>X30Cr13 (~420) 70% inox scrap (EU, USA)</v>
      </c>
      <c r="G584" s="277">
        <v>3.1989806000000001</v>
      </c>
      <c r="H584" s="44">
        <f t="shared" si="135"/>
        <v>3.1989806000000001</v>
      </c>
      <c r="I584"/>
      <c r="J584" s="294">
        <v>0.74321285496216238</v>
      </c>
      <c r="K584" s="44">
        <f t="shared" si="136"/>
        <v>0.74321285496216238</v>
      </c>
      <c r="L584" s="295">
        <v>3.832844178E-2</v>
      </c>
      <c r="M584" s="295">
        <v>0.14669190966599999</v>
      </c>
      <c r="N584" s="295">
        <v>7.8345413516162352E-2</v>
      </c>
      <c r="O584" s="295">
        <v>0.47984708999999998</v>
      </c>
      <c r="P584"/>
      <c r="Q584" s="212">
        <v>29.485282000000002</v>
      </c>
      <c r="R584"/>
      <c r="S584" s="156">
        <v>8.9519380999999995E-2</v>
      </c>
      <c r="T584" s="156">
        <v>8.5446682999999996E-2</v>
      </c>
      <c r="U584" s="156">
        <v>3.2348278999999999E-3</v>
      </c>
      <c r="V584" s="156">
        <v>8.3787062999999998E-4</v>
      </c>
      <c r="W584"/>
      <c r="X584" s="155">
        <v>1.9085367999999999E-4</v>
      </c>
      <c r="Y584" s="158"/>
      <c r="Z584" s="272"/>
      <c r="AA584"/>
      <c r="AB584"/>
      <c r="AC584"/>
      <c r="AD584" s="159"/>
      <c r="AE584" s="272"/>
      <c r="AF584" s="48"/>
      <c r="AG584" s="48"/>
      <c r="AH584"/>
      <c r="AI584"/>
      <c r="AJ584"/>
    </row>
    <row r="585" spans="1:36" ht="13.8" customHeight="1">
      <c r="A585" t="s">
        <v>707</v>
      </c>
      <c r="B585" s="188" t="s">
        <v>316</v>
      </c>
      <c r="C585" s="151" t="str">
        <f t="shared" si="133"/>
        <v>A.100.06.135</v>
      </c>
      <c r="D585" s="54" t="s">
        <v>23</v>
      </c>
      <c r="E585" s="150" t="s">
        <v>352</v>
      </c>
      <c r="F585" s="153" t="str">
        <f t="shared" si="134"/>
        <v>X35CrMo17 23% inox scrap (China)</v>
      </c>
      <c r="G585" s="277">
        <v>6.1411168000000007</v>
      </c>
      <c r="H585" s="44">
        <f t="shared" si="135"/>
        <v>6.1411168000000007</v>
      </c>
      <c r="I585"/>
      <c r="J585" s="294">
        <v>1.9049685441554267</v>
      </c>
      <c r="K585" s="44">
        <f t="shared" si="136"/>
        <v>1.9049685441554267</v>
      </c>
      <c r="L585" s="295">
        <v>6.2626173199999996E-2</v>
      </c>
      <c r="M585" s="295">
        <v>0.34433414655</v>
      </c>
      <c r="N585" s="295">
        <v>0.57684070440542656</v>
      </c>
      <c r="O585" s="295">
        <v>0.92116752000000002</v>
      </c>
      <c r="P585"/>
      <c r="Q585" s="212">
        <v>42.297604999999997</v>
      </c>
      <c r="R585"/>
      <c r="S585" s="156">
        <v>0.18745498999999999</v>
      </c>
      <c r="T585" s="156">
        <v>0.17906061000000001</v>
      </c>
      <c r="U585" s="156">
        <v>6.5611601000000004E-3</v>
      </c>
      <c r="V585" s="156">
        <v>1.8332190000000001E-3</v>
      </c>
      <c r="W585"/>
      <c r="X585" s="155">
        <v>5.4615049999999997E-4</v>
      </c>
      <c r="Y585" s="158"/>
      <c r="Z585" s="272"/>
      <c r="AA585"/>
      <c r="AB585"/>
      <c r="AC585"/>
      <c r="AD585" s="159"/>
      <c r="AH585"/>
      <c r="AI585"/>
      <c r="AJ585"/>
    </row>
    <row r="586" spans="1:36" ht="13.8" customHeight="1">
      <c r="A586" t="s">
        <v>708</v>
      </c>
      <c r="B586" s="188" t="s">
        <v>316</v>
      </c>
      <c r="C586" s="151" t="str">
        <f t="shared" si="133"/>
        <v>A.100.06.136</v>
      </c>
      <c r="D586" s="54" t="s">
        <v>23</v>
      </c>
      <c r="E586" s="150" t="s">
        <v>352</v>
      </c>
      <c r="F586" s="153" t="str">
        <f t="shared" si="134"/>
        <v>X35CrMo17 44% inox scrap (World)</v>
      </c>
      <c r="G586" s="277">
        <v>4.8906626666666666</v>
      </c>
      <c r="H586" s="44">
        <f t="shared" si="135"/>
        <v>4.8906626666666666</v>
      </c>
      <c r="I586"/>
      <c r="J586" s="294">
        <v>1.4720831222413473</v>
      </c>
      <c r="K586" s="44">
        <f t="shared" si="136"/>
        <v>1.4720831222413473</v>
      </c>
      <c r="L586" s="295">
        <v>5.2257773899999999E-2</v>
      </c>
      <c r="M586" s="295">
        <v>0.267195078531</v>
      </c>
      <c r="N586" s="295">
        <v>0.41903086981034715</v>
      </c>
      <c r="O586" s="295">
        <v>0.73359940000000001</v>
      </c>
      <c r="P586"/>
      <c r="Q586" s="212">
        <v>36.504151999999998</v>
      </c>
      <c r="R586"/>
      <c r="S586" s="156">
        <v>0.14739958</v>
      </c>
      <c r="T586" s="156">
        <v>0.14076810000000001</v>
      </c>
      <c r="U586" s="156">
        <v>5.2030796000000004E-3</v>
      </c>
      <c r="V586" s="156">
        <v>1.4284031E-3</v>
      </c>
      <c r="W586"/>
      <c r="X586" s="155">
        <v>4.2115365000000002E-4</v>
      </c>
      <c r="Y586" s="158"/>
      <c r="Z586" s="272"/>
      <c r="AA586"/>
      <c r="AB586"/>
      <c r="AC586"/>
      <c r="AD586" s="159"/>
      <c r="AE586" s="272"/>
      <c r="AF586" s="48"/>
      <c r="AG586" s="48"/>
      <c r="AH586"/>
      <c r="AI586"/>
      <c r="AJ586"/>
    </row>
    <row r="587" spans="1:36" ht="13.8" customHeight="1">
      <c r="A587" t="s">
        <v>709</v>
      </c>
      <c r="B587" s="188" t="s">
        <v>316</v>
      </c>
      <c r="C587" s="151" t="str">
        <f t="shared" si="133"/>
        <v>A.100.06.137</v>
      </c>
      <c r="D587" s="54" t="s">
        <v>23</v>
      </c>
      <c r="E587" s="150" t="s">
        <v>352</v>
      </c>
      <c r="F587" s="153" t="str">
        <f t="shared" si="134"/>
        <v>X35CrMo17 70% inox scrap (EU, USA)</v>
      </c>
      <c r="G587" s="277">
        <v>3.4128531999999998</v>
      </c>
      <c r="H587" s="44">
        <f t="shared" si="135"/>
        <v>3.4128531999999998</v>
      </c>
      <c r="I587"/>
      <c r="J587" s="294">
        <v>0.96049125916216227</v>
      </c>
      <c r="K587" s="44">
        <f t="shared" si="136"/>
        <v>0.96049125916216227</v>
      </c>
      <c r="L587" s="295">
        <v>4.0004211079999998E-2</v>
      </c>
      <c r="M587" s="295">
        <v>0.176030730666</v>
      </c>
      <c r="N587" s="295">
        <v>0.23252833741616236</v>
      </c>
      <c r="O587" s="295">
        <v>0.51192797999999995</v>
      </c>
      <c r="P587"/>
      <c r="Q587" s="212">
        <v>29.657343000000001</v>
      </c>
      <c r="R587"/>
      <c r="S587" s="156">
        <v>0.10006137</v>
      </c>
      <c r="T587" s="156">
        <v>9.5513311000000004E-2</v>
      </c>
      <c r="U587" s="156">
        <v>3.5980754000000002E-3</v>
      </c>
      <c r="V587" s="156">
        <v>9.4998434999999997E-4</v>
      </c>
      <c r="W587"/>
      <c r="X587" s="155">
        <v>2.734301E-4</v>
      </c>
      <c r="Y587" s="158"/>
      <c r="Z587" s="272"/>
      <c r="AA587"/>
      <c r="AB587"/>
      <c r="AC587"/>
      <c r="AD587" s="159"/>
      <c r="AE587" s="272"/>
      <c r="AF587" s="48"/>
      <c r="AG587" s="48"/>
      <c r="AH587"/>
      <c r="AI587"/>
      <c r="AJ587"/>
    </row>
    <row r="588" spans="1:36" ht="13.8" customHeight="1">
      <c r="A588" t="s">
        <v>710</v>
      </c>
      <c r="B588" s="188" t="s">
        <v>316</v>
      </c>
      <c r="C588" s="151" t="str">
        <f t="shared" si="133"/>
        <v>A.100.06.138</v>
      </c>
      <c r="D588" s="54" t="s">
        <v>23</v>
      </c>
      <c r="E588" s="150" t="s">
        <v>352</v>
      </c>
      <c r="F588" s="153" t="str">
        <f t="shared" si="134"/>
        <v>X5CrNi18 (304) 23% inox scrap (China)</v>
      </c>
      <c r="G588" s="277">
        <v>7.1513953333333342</v>
      </c>
      <c r="H588" s="44">
        <f t="shared" si="135"/>
        <v>7.1513953333333342</v>
      </c>
      <c r="I588"/>
      <c r="J588" s="294">
        <v>3.5034397199725018</v>
      </c>
      <c r="K588" s="44">
        <f t="shared" si="136"/>
        <v>3.5034397199725018</v>
      </c>
      <c r="L588" s="295">
        <v>9.7360052399999994E-2</v>
      </c>
      <c r="M588" s="295">
        <v>1.227140699567</v>
      </c>
      <c r="N588" s="295">
        <v>1.1062296680055019</v>
      </c>
      <c r="O588" s="295">
        <v>1.0727093000000001</v>
      </c>
      <c r="P588"/>
      <c r="Q588" s="212">
        <v>56.691108999999997</v>
      </c>
      <c r="R588"/>
      <c r="S588" s="156">
        <v>0.48952504000000002</v>
      </c>
      <c r="T588" s="156">
        <v>0.47436191999999999</v>
      </c>
      <c r="U588" s="156">
        <v>1.2379281000000001E-2</v>
      </c>
      <c r="V588" s="156">
        <v>2.7838365000000002E-3</v>
      </c>
      <c r="W588"/>
      <c r="X588" s="155">
        <v>7.0052940999999996E-4</v>
      </c>
      <c r="Y588" s="158"/>
      <c r="Z588" s="272"/>
      <c r="AA588"/>
      <c r="AB588"/>
      <c r="AC588"/>
      <c r="AD588" s="159"/>
      <c r="AE588" s="272"/>
      <c r="AF588" s="48"/>
      <c r="AG588" s="48"/>
      <c r="AH588"/>
      <c r="AI588"/>
      <c r="AJ588"/>
    </row>
    <row r="589" spans="1:36" ht="13.8" customHeight="1">
      <c r="A589" t="s">
        <v>711</v>
      </c>
      <c r="B589" s="188" t="s">
        <v>316</v>
      </c>
      <c r="C589" s="151" t="str">
        <f t="shared" si="133"/>
        <v>A.100.06.139</v>
      </c>
      <c r="D589" s="54" t="s">
        <v>23</v>
      </c>
      <c r="E589" s="150" t="s">
        <v>352</v>
      </c>
      <c r="F589" s="153" t="str">
        <f t="shared" si="134"/>
        <v>X5CrNi18 (304) 44% inox scrap (World)</v>
      </c>
      <c r="G589" s="277">
        <v>5.6203082000000002</v>
      </c>
      <c r="H589" s="44">
        <f t="shared" si="135"/>
        <v>5.6203082000000002</v>
      </c>
      <c r="I589"/>
      <c r="J589" s="294">
        <v>2.6265345358584016</v>
      </c>
      <c r="K589" s="44">
        <f t="shared" si="136"/>
        <v>2.6265345358584016</v>
      </c>
      <c r="L589" s="295">
        <v>7.7343353300000001E-2</v>
      </c>
      <c r="M589" s="295">
        <v>0.90477760854799993</v>
      </c>
      <c r="N589" s="295">
        <v>0.80136734401040166</v>
      </c>
      <c r="O589" s="295">
        <v>0.84304623000000001</v>
      </c>
      <c r="P589"/>
      <c r="Q589" s="212">
        <v>46.899459999999998</v>
      </c>
      <c r="R589"/>
      <c r="S589" s="156">
        <v>0.36556127999999999</v>
      </c>
      <c r="T589" s="156">
        <v>0.35404127000000002</v>
      </c>
      <c r="U589" s="156">
        <v>9.4050559000000006E-3</v>
      </c>
      <c r="V589" s="156">
        <v>2.1149602E-3</v>
      </c>
      <c r="W589"/>
      <c r="X589" s="155">
        <v>5.3264953E-4</v>
      </c>
      <c r="Y589" s="158"/>
      <c r="Z589" s="272"/>
      <c r="AA589"/>
      <c r="AB589"/>
      <c r="AC589"/>
      <c r="AD589" s="159"/>
      <c r="AE589" s="272"/>
      <c r="AF589" s="48"/>
      <c r="AG589" s="48"/>
      <c r="AH589"/>
      <c r="AI589"/>
      <c r="AJ589"/>
    </row>
    <row r="590" spans="1:36" ht="13.8" customHeight="1">
      <c r="A590" t="s">
        <v>712</v>
      </c>
      <c r="B590" s="188" t="s">
        <v>316</v>
      </c>
      <c r="C590" s="151" t="str">
        <f t="shared" si="133"/>
        <v>A.100.06.140</v>
      </c>
      <c r="D590" s="54" t="s">
        <v>23</v>
      </c>
      <c r="E590" s="150" t="s">
        <v>352</v>
      </c>
      <c r="F590" s="153" t="str">
        <f t="shared" si="134"/>
        <v>X5CrNi18 (304) 70% inox scrap (EU, USA)</v>
      </c>
      <c r="G590" s="277">
        <v>3.8108416666666667</v>
      </c>
      <c r="H590" s="44">
        <f t="shared" si="135"/>
        <v>3.8108416666666667</v>
      </c>
      <c r="I590"/>
      <c r="J590" s="294">
        <v>1.590192015304192</v>
      </c>
      <c r="K590" s="44">
        <f t="shared" si="136"/>
        <v>1.590192015304192</v>
      </c>
      <c r="L590" s="295">
        <v>5.3687253999999997E-2</v>
      </c>
      <c r="M590" s="295">
        <v>0.52380301388799999</v>
      </c>
      <c r="N590" s="295">
        <v>0.44107549741619206</v>
      </c>
      <c r="O590" s="295">
        <v>0.57162625</v>
      </c>
      <c r="P590"/>
      <c r="Q590" s="212">
        <v>35.327511000000001</v>
      </c>
      <c r="R590"/>
      <c r="S590" s="156">
        <v>0.21905865999999999</v>
      </c>
      <c r="T590" s="156">
        <v>0.21184412999999999</v>
      </c>
      <c r="U590" s="156">
        <v>5.8900623999999999E-3</v>
      </c>
      <c r="V590" s="156">
        <v>1.3244699999999999E-3</v>
      </c>
      <c r="W590"/>
      <c r="X590" s="155">
        <v>3.3424603E-4</v>
      </c>
      <c r="Y590" s="158"/>
      <c r="Z590" s="272"/>
      <c r="AA590"/>
      <c r="AB590"/>
      <c r="AC590"/>
      <c r="AD590" s="159"/>
      <c r="AE590" s="272"/>
      <c r="AF590" s="48"/>
      <c r="AG590" s="48"/>
      <c r="AH590"/>
      <c r="AI590"/>
      <c r="AJ590"/>
    </row>
    <row r="591" spans="1:36" ht="13.8" customHeight="1">
      <c r="A591" t="s">
        <v>713</v>
      </c>
      <c r="B591" s="188" t="s">
        <v>316</v>
      </c>
      <c r="C591" s="151" t="str">
        <f t="shared" si="133"/>
        <v>A.100.06.141</v>
      </c>
      <c r="D591" s="54" t="s">
        <v>23</v>
      </c>
      <c r="E591" s="150" t="s">
        <v>352</v>
      </c>
      <c r="F591" s="153" t="str">
        <f t="shared" si="134"/>
        <v>X5CrNiMo18 (316) 23% inox scrap (China)</v>
      </c>
      <c r="G591" s="277">
        <v>7.4675666666666674</v>
      </c>
      <c r="H591" s="44">
        <f t="shared" si="135"/>
        <v>7.4675666666666674</v>
      </c>
      <c r="I591"/>
      <c r="J591" s="294">
        <v>4.7691702093295145</v>
      </c>
      <c r="K591" s="44">
        <f t="shared" si="136"/>
        <v>4.7691702093295145</v>
      </c>
      <c r="L591" s="295">
        <v>0.10697860469999999</v>
      </c>
      <c r="M591" s="295">
        <v>1.4364090426240002</v>
      </c>
      <c r="N591" s="295">
        <v>2.105647562005514</v>
      </c>
      <c r="O591" s="295">
        <v>1.1201350000000001</v>
      </c>
      <c r="P591"/>
      <c r="Q591" s="212">
        <v>58.499243</v>
      </c>
      <c r="R591"/>
      <c r="S591" s="156">
        <v>0.55017563000000003</v>
      </c>
      <c r="T591" s="156">
        <v>0.53242204999999998</v>
      </c>
      <c r="U591" s="156">
        <v>1.4028077E-2</v>
      </c>
      <c r="V591" s="156">
        <v>3.7255067999999998E-3</v>
      </c>
      <c r="W591"/>
      <c r="X591" s="155">
        <v>1.17246E-3</v>
      </c>
      <c r="Y591" s="158"/>
      <c r="Z591" s="272"/>
      <c r="AA591"/>
      <c r="AB591"/>
      <c r="AC591"/>
      <c r="AD591" s="159"/>
      <c r="AE591" s="272"/>
      <c r="AF591" s="48"/>
      <c r="AG591" s="48"/>
      <c r="AH591"/>
      <c r="AI591"/>
      <c r="AJ591"/>
    </row>
    <row r="592" spans="1:36" ht="13.8" customHeight="1">
      <c r="A592" t="s">
        <v>714</v>
      </c>
      <c r="B592" s="188" t="s">
        <v>316</v>
      </c>
      <c r="C592" s="151" t="str">
        <f t="shared" si="133"/>
        <v>A.100.06.142</v>
      </c>
      <c r="D592" s="54" t="s">
        <v>23</v>
      </c>
      <c r="E592" s="150" t="s">
        <v>352</v>
      </c>
      <c r="F592" s="153" t="str">
        <f t="shared" si="134"/>
        <v>X5CrNiMo18 (316) 44% inox scrap (World)</v>
      </c>
      <c r="G592" s="277">
        <v>5.8486541333333335</v>
      </c>
      <c r="H592" s="44">
        <f t="shared" si="135"/>
        <v>5.8486541333333335</v>
      </c>
      <c r="I592"/>
      <c r="J592" s="294">
        <v>3.5406731180554099</v>
      </c>
      <c r="K592" s="44">
        <f t="shared" si="136"/>
        <v>3.5406731180554099</v>
      </c>
      <c r="L592" s="295">
        <v>8.4290085899999992E-2</v>
      </c>
      <c r="M592" s="295">
        <v>1.055915827145</v>
      </c>
      <c r="N592" s="295">
        <v>1.5231690850104103</v>
      </c>
      <c r="O592" s="295">
        <v>0.87729811999999996</v>
      </c>
      <c r="P592"/>
      <c r="Q592" s="212">
        <v>48.205334999999998</v>
      </c>
      <c r="R592"/>
      <c r="S592" s="156">
        <v>0.40936449000000003</v>
      </c>
      <c r="T592" s="156">
        <v>0.39597357999999999</v>
      </c>
      <c r="U592" s="156">
        <v>1.0595853000000001E-2</v>
      </c>
      <c r="V592" s="156">
        <v>2.7950554E-3</v>
      </c>
      <c r="W592"/>
      <c r="X592" s="155">
        <v>8.7348829999999995E-4</v>
      </c>
      <c r="Y592" s="158"/>
      <c r="Z592" s="272"/>
      <c r="AA592"/>
      <c r="AB592"/>
      <c r="AC592"/>
      <c r="AD592" s="159"/>
      <c r="AE592" s="272"/>
      <c r="AF592" s="48"/>
      <c r="AG592" s="48"/>
      <c r="AH592"/>
      <c r="AI592"/>
      <c r="AJ592"/>
    </row>
    <row r="593" spans="1:36" ht="13.8" customHeight="1">
      <c r="A593" t="s">
        <v>715</v>
      </c>
      <c r="B593" s="188" t="s">
        <v>316</v>
      </c>
      <c r="C593" s="151" t="str">
        <f t="shared" si="133"/>
        <v>A.100.06.143</v>
      </c>
      <c r="D593" s="54" t="s">
        <v>23</v>
      </c>
      <c r="E593" s="150" t="s">
        <v>352</v>
      </c>
      <c r="F593" s="153" t="str">
        <f t="shared" si="134"/>
        <v>X5CrNiMo18 (316) 70% inox scrap (EU, USA)</v>
      </c>
      <c r="G593" s="277">
        <v>3.9353940000000005</v>
      </c>
      <c r="H593" s="44">
        <f t="shared" si="135"/>
        <v>3.9353940000000005</v>
      </c>
      <c r="I593"/>
      <c r="J593" s="294">
        <v>2.0888130962801972</v>
      </c>
      <c r="K593" s="44">
        <f t="shared" si="136"/>
        <v>2.0888130962801972</v>
      </c>
      <c r="L593" s="295">
        <v>5.7476381E-2</v>
      </c>
      <c r="M593" s="295">
        <v>0.60624205076400006</v>
      </c>
      <c r="N593" s="295">
        <v>0.83478556451619679</v>
      </c>
      <c r="O593" s="295">
        <v>0.59030910000000003</v>
      </c>
      <c r="P593"/>
      <c r="Q593" s="212">
        <v>36.039805999999999</v>
      </c>
      <c r="R593"/>
      <c r="S593" s="156">
        <v>0.24295132</v>
      </c>
      <c r="T593" s="156">
        <v>0.23471629999999999</v>
      </c>
      <c r="U593" s="156">
        <v>6.5395879000000002E-3</v>
      </c>
      <c r="V593" s="156">
        <v>1.6954310000000001E-3</v>
      </c>
      <c r="W593"/>
      <c r="X593" s="155">
        <v>5.2015809000000002E-4</v>
      </c>
      <c r="Y593" s="158"/>
      <c r="Z593" s="272"/>
      <c r="AA593"/>
      <c r="AB593"/>
      <c r="AC593"/>
      <c r="AD593" s="159"/>
      <c r="AE593" s="272"/>
      <c r="AF593" s="48"/>
      <c r="AG593" s="48"/>
      <c r="AH593"/>
      <c r="AI593"/>
      <c r="AJ593"/>
    </row>
    <row r="594" spans="1:36" ht="13.8" customHeight="1">
      <c r="A594" t="s">
        <v>716</v>
      </c>
      <c r="B594" s="188" t="s">
        <v>316</v>
      </c>
      <c r="C594" s="151" t="str">
        <f t="shared" si="133"/>
        <v>A.100.06.144</v>
      </c>
      <c r="D594" s="54" t="s">
        <v>23</v>
      </c>
      <c r="E594" s="150" t="s">
        <v>352</v>
      </c>
      <c r="F594" s="153" t="str">
        <f t="shared" si="134"/>
        <v>X6Cr17 (430) 23% inox scrap (China)</v>
      </c>
      <c r="G594" s="277">
        <v>6.041042</v>
      </c>
      <c r="H594" s="44">
        <f t="shared" si="135"/>
        <v>6.041042</v>
      </c>
      <c r="I594"/>
      <c r="J594" s="294">
        <v>1.4747766913554265</v>
      </c>
      <c r="K594" s="44">
        <f t="shared" si="136"/>
        <v>1.4747766913554265</v>
      </c>
      <c r="L594" s="295">
        <v>6.0153898499999997E-2</v>
      </c>
      <c r="M594" s="295">
        <v>0.29664555954999994</v>
      </c>
      <c r="N594" s="295">
        <v>0.21182093330542667</v>
      </c>
      <c r="O594" s="295">
        <v>0.90615630000000003</v>
      </c>
      <c r="P594"/>
      <c r="Q594" s="212">
        <v>42.154432999999997</v>
      </c>
      <c r="R594"/>
      <c r="S594" s="156">
        <v>0.17483092</v>
      </c>
      <c r="T594" s="156">
        <v>0.16718989000000001</v>
      </c>
      <c r="U594" s="156">
        <v>6.1310145999999999E-3</v>
      </c>
      <c r="V594" s="156">
        <v>1.5100182E-3</v>
      </c>
      <c r="W594"/>
      <c r="X594" s="155">
        <v>3.6922829000000002E-4</v>
      </c>
      <c r="Y594" s="158"/>
      <c r="Z594" s="272"/>
      <c r="AA594"/>
      <c r="AB594"/>
      <c r="AC594"/>
      <c r="AD594" s="159"/>
      <c r="AH594"/>
      <c r="AI594"/>
      <c r="AJ594"/>
    </row>
    <row r="595" spans="1:36" ht="13.8" customHeight="1">
      <c r="A595" t="s">
        <v>717</v>
      </c>
      <c r="B595" s="188" t="s">
        <v>316</v>
      </c>
      <c r="C595" s="151" t="str">
        <f t="shared" si="133"/>
        <v>A.100.06.145</v>
      </c>
      <c r="D595" s="54" t="s">
        <v>23</v>
      </c>
      <c r="E595" s="150" t="s">
        <v>352</v>
      </c>
      <c r="F595" s="153" t="str">
        <f t="shared" si="134"/>
        <v>X6Cr17 (430) 44% inox scrap (World)</v>
      </c>
      <c r="G595" s="277">
        <v>4.8183864000000005</v>
      </c>
      <c r="H595" s="44">
        <f t="shared" si="135"/>
        <v>4.8183864000000005</v>
      </c>
      <c r="I595"/>
      <c r="J595" s="294">
        <v>1.1613889930413472</v>
      </c>
      <c r="K595" s="44">
        <f t="shared" si="136"/>
        <v>1.1613889930413472</v>
      </c>
      <c r="L595" s="295">
        <v>5.0472242099999995E-2</v>
      </c>
      <c r="M595" s="295">
        <v>0.23275331753100001</v>
      </c>
      <c r="N595" s="295">
        <v>0.15540547341034716</v>
      </c>
      <c r="O595" s="295">
        <v>0.72275796000000003</v>
      </c>
      <c r="P595"/>
      <c r="Q595" s="212">
        <v>36.400748999999998</v>
      </c>
      <c r="R595"/>
      <c r="S595" s="156">
        <v>0.13828219999999999</v>
      </c>
      <c r="T595" s="156">
        <v>0.1321948</v>
      </c>
      <c r="U595" s="156">
        <v>4.8924188999999998E-3</v>
      </c>
      <c r="V595" s="156">
        <v>1.1949803000000001E-3</v>
      </c>
      <c r="W595"/>
      <c r="X595" s="155">
        <v>2.9337649999999999E-4</v>
      </c>
      <c r="Y595" s="158"/>
      <c r="Z595" s="272"/>
      <c r="AA595"/>
      <c r="AB595"/>
      <c r="AC595"/>
      <c r="AD595" s="159"/>
      <c r="AE595" s="272"/>
      <c r="AF595" s="48"/>
      <c r="AG595" s="48"/>
      <c r="AH595"/>
      <c r="AI595"/>
      <c r="AJ595"/>
    </row>
    <row r="596" spans="1:36" ht="13.8" customHeight="1">
      <c r="A596" t="s">
        <v>718</v>
      </c>
      <c r="B596" s="188" t="s">
        <v>316</v>
      </c>
      <c r="C596" s="151" t="str">
        <f t="shared" si="133"/>
        <v>A.100.06.146</v>
      </c>
      <c r="D596" s="54" t="s">
        <v>23</v>
      </c>
      <c r="E596" s="150" t="s">
        <v>352</v>
      </c>
      <c r="F596" s="153" t="str">
        <f t="shared" si="134"/>
        <v>X6Cr17 (430) 70% inox scrap (EU, USA)</v>
      </c>
      <c r="G596" s="277">
        <v>3.3734298000000003</v>
      </c>
      <c r="H596" s="44">
        <f t="shared" si="135"/>
        <v>3.3734298000000003</v>
      </c>
      <c r="I596"/>
      <c r="J596" s="294">
        <v>0.79102173764216244</v>
      </c>
      <c r="K596" s="44">
        <f t="shared" si="136"/>
        <v>0.79102173764216244</v>
      </c>
      <c r="L596" s="295">
        <v>3.9030285060000003E-2</v>
      </c>
      <c r="M596" s="295">
        <v>0.15724431516600001</v>
      </c>
      <c r="N596" s="295">
        <v>8.873266741616237E-2</v>
      </c>
      <c r="O596" s="295">
        <v>0.50601446999999999</v>
      </c>
      <c r="P596"/>
      <c r="Q596" s="212">
        <v>29.600942</v>
      </c>
      <c r="R596"/>
      <c r="S596" s="156">
        <v>9.5088253999999997E-2</v>
      </c>
      <c r="T596" s="156">
        <v>9.0836967000000005E-2</v>
      </c>
      <c r="U596" s="156">
        <v>3.4286240999999999E-3</v>
      </c>
      <c r="V596" s="156">
        <v>8.2266280999999995E-4</v>
      </c>
      <c r="W596"/>
      <c r="X596" s="155">
        <v>2.0373346999999999E-4</v>
      </c>
      <c r="Y596" s="158"/>
      <c r="Z596" s="272"/>
      <c r="AA596"/>
      <c r="AB596"/>
      <c r="AC596"/>
      <c r="AD596" s="159"/>
      <c r="AE596" s="272"/>
      <c r="AF596" s="48"/>
      <c r="AG596" s="48"/>
      <c r="AH596"/>
      <c r="AI596"/>
      <c r="AJ596"/>
    </row>
    <row r="597" spans="1:36" ht="13.8" customHeight="1">
      <c r="A597" t="s">
        <v>719</v>
      </c>
      <c r="B597" s="188" t="s">
        <v>316</v>
      </c>
      <c r="C597" s="151" t="str">
        <f t="shared" si="133"/>
        <v>A.100.06.147</v>
      </c>
      <c r="D597" s="54" t="s">
        <v>23</v>
      </c>
      <c r="E597" s="150" t="s">
        <v>352</v>
      </c>
      <c r="F597" s="153" t="str">
        <f t="shared" si="134"/>
        <v>X6CrNi18 (~304) 23% inox scrap (China)</v>
      </c>
      <c r="G597" s="277">
        <v>7.1513953333333342</v>
      </c>
      <c r="H597" s="44">
        <f t="shared" si="135"/>
        <v>7.1513953333333342</v>
      </c>
      <c r="I597"/>
      <c r="J597" s="294">
        <v>3.5034397199725018</v>
      </c>
      <c r="K597" s="44">
        <f t="shared" si="136"/>
        <v>3.5034397199725018</v>
      </c>
      <c r="L597" s="295">
        <v>9.7360052399999994E-2</v>
      </c>
      <c r="M597" s="295">
        <v>1.227140699567</v>
      </c>
      <c r="N597" s="295">
        <v>1.1062296680055019</v>
      </c>
      <c r="O597" s="295">
        <v>1.0727093000000001</v>
      </c>
      <c r="P597"/>
      <c r="Q597" s="212">
        <v>56.691108999999997</v>
      </c>
      <c r="R597"/>
      <c r="S597" s="156">
        <v>0.48952504000000002</v>
      </c>
      <c r="T597" s="156">
        <v>0.47436191999999999</v>
      </c>
      <c r="U597" s="156">
        <v>1.2379281000000001E-2</v>
      </c>
      <c r="V597" s="156">
        <v>2.7838365000000002E-3</v>
      </c>
      <c r="W597"/>
      <c r="X597" s="155">
        <v>7.0052940999999996E-4</v>
      </c>
      <c r="Y597" s="158"/>
      <c r="Z597" s="272"/>
      <c r="AA597"/>
      <c r="AB597"/>
      <c r="AC597"/>
      <c r="AD597" s="159"/>
      <c r="AE597" s="272"/>
      <c r="AF597" s="48"/>
      <c r="AG597" s="48"/>
      <c r="AH597"/>
      <c r="AI597"/>
      <c r="AJ597"/>
    </row>
    <row r="598" spans="1:36" ht="13.8" customHeight="1">
      <c r="A598" t="s">
        <v>720</v>
      </c>
      <c r="B598" s="188" t="s">
        <v>316</v>
      </c>
      <c r="C598" s="151" t="str">
        <f t="shared" si="133"/>
        <v>A.100.06.148</v>
      </c>
      <c r="D598" s="54" t="s">
        <v>23</v>
      </c>
      <c r="E598" s="150" t="s">
        <v>352</v>
      </c>
      <c r="F598" s="153" t="str">
        <f t="shared" si="134"/>
        <v>X6CrNi18 (~304) 44% inox scrap (World)</v>
      </c>
      <c r="G598" s="277">
        <v>5.6203082000000002</v>
      </c>
      <c r="H598" s="44">
        <f t="shared" si="135"/>
        <v>5.6203082000000002</v>
      </c>
      <c r="I598"/>
      <c r="J598" s="294">
        <v>2.6265345358584016</v>
      </c>
      <c r="K598" s="44">
        <f t="shared" si="136"/>
        <v>2.6265345358584016</v>
      </c>
      <c r="L598" s="295">
        <v>7.7343353300000001E-2</v>
      </c>
      <c r="M598" s="295">
        <v>0.90477760854799993</v>
      </c>
      <c r="N598" s="295">
        <v>0.80136734401040166</v>
      </c>
      <c r="O598" s="295">
        <v>0.84304623000000001</v>
      </c>
      <c r="P598"/>
      <c r="Q598" s="212">
        <v>46.899459999999998</v>
      </c>
      <c r="R598"/>
      <c r="S598" s="156">
        <v>0.36556127999999999</v>
      </c>
      <c r="T598" s="156">
        <v>0.35404127000000002</v>
      </c>
      <c r="U598" s="156">
        <v>9.4050559000000006E-3</v>
      </c>
      <c r="V598" s="156">
        <v>2.1149602E-3</v>
      </c>
      <c r="W598"/>
      <c r="X598" s="155">
        <v>5.3264953E-4</v>
      </c>
      <c r="Y598" s="158"/>
      <c r="Z598" s="272"/>
      <c r="AA598"/>
      <c r="AB598"/>
      <c r="AC598"/>
      <c r="AD598" s="159"/>
      <c r="AE598" s="272"/>
      <c r="AF598" s="48"/>
      <c r="AG598" s="48"/>
      <c r="AH598"/>
      <c r="AI598"/>
      <c r="AJ598"/>
    </row>
    <row r="599" spans="1:36" ht="13.8" customHeight="1">
      <c r="A599" t="s">
        <v>721</v>
      </c>
      <c r="B599" s="188" t="s">
        <v>316</v>
      </c>
      <c r="C599" s="151" t="str">
        <f t="shared" si="133"/>
        <v>A.100.06.149</v>
      </c>
      <c r="D599" s="54" t="s">
        <v>23</v>
      </c>
      <c r="E599" s="150" t="s">
        <v>352</v>
      </c>
      <c r="F599" s="153" t="str">
        <f t="shared" si="134"/>
        <v>X6CrNi18 (~304) 70% inox scrap (EU, USA)</v>
      </c>
      <c r="G599" s="277">
        <v>3.8108416666666667</v>
      </c>
      <c r="H599" s="44">
        <f t="shared" si="135"/>
        <v>3.8108416666666667</v>
      </c>
      <c r="I599"/>
      <c r="J599" s="294">
        <v>1.590192015304192</v>
      </c>
      <c r="K599" s="44">
        <f t="shared" si="136"/>
        <v>1.590192015304192</v>
      </c>
      <c r="L599" s="295">
        <v>5.3687253999999997E-2</v>
      </c>
      <c r="M599" s="295">
        <v>0.52380301388799999</v>
      </c>
      <c r="N599" s="295">
        <v>0.44107549741619206</v>
      </c>
      <c r="O599" s="295">
        <v>0.57162625</v>
      </c>
      <c r="P599"/>
      <c r="Q599" s="212">
        <v>35.327511000000001</v>
      </c>
      <c r="R599"/>
      <c r="S599" s="156">
        <v>0.21905865999999999</v>
      </c>
      <c r="T599" s="156">
        <v>0.21184412999999999</v>
      </c>
      <c r="U599" s="156">
        <v>5.8900623999999999E-3</v>
      </c>
      <c r="V599" s="156">
        <v>1.3244699999999999E-3</v>
      </c>
      <c r="W599"/>
      <c r="X599" s="155">
        <v>3.3424603E-4</v>
      </c>
      <c r="Y599" s="158"/>
      <c r="Z599" s="272"/>
      <c r="AA599"/>
      <c r="AB599"/>
      <c r="AC599"/>
      <c r="AD599" s="159"/>
      <c r="AH599"/>
      <c r="AI599"/>
      <c r="AJ599"/>
    </row>
    <row r="600" spans="1:36" ht="13.8" customHeight="1">
      <c r="A600" t="s">
        <v>722</v>
      </c>
      <c r="B600" s="188" t="s">
        <v>316</v>
      </c>
      <c r="C600" s="151" t="str">
        <f t="shared" si="133"/>
        <v>A.100.06.150</v>
      </c>
      <c r="D600" s="54" t="s">
        <v>23</v>
      </c>
      <c r="E600" s="150" t="s">
        <v>352</v>
      </c>
      <c r="F600" s="153" t="str">
        <f t="shared" si="134"/>
        <v>X7CrAl13 (405) 23% inox scrap (China)</v>
      </c>
      <c r="G600" s="277">
        <v>5.6061646000000005</v>
      </c>
      <c r="H600" s="44">
        <f t="shared" si="135"/>
        <v>5.6061646000000005</v>
      </c>
      <c r="I600"/>
      <c r="J600" s="294">
        <v>1.3557571638215971</v>
      </c>
      <c r="K600" s="44">
        <f t="shared" si="136"/>
        <v>1.3557571638215971</v>
      </c>
      <c r="L600" s="295">
        <v>5.8447694100000003E-2</v>
      </c>
      <c r="M600" s="295">
        <v>0.27000557482799997</v>
      </c>
      <c r="N600" s="295">
        <v>0.18637920489359708</v>
      </c>
      <c r="O600" s="295">
        <v>0.84092469000000003</v>
      </c>
      <c r="P600"/>
      <c r="Q600" s="212">
        <v>41.944088999999998</v>
      </c>
      <c r="R600"/>
      <c r="S600" s="156">
        <v>0.16087895999999999</v>
      </c>
      <c r="T600" s="156">
        <v>0.15368419999999999</v>
      </c>
      <c r="U600" s="156">
        <v>5.6466449999999996E-3</v>
      </c>
      <c r="V600" s="156">
        <v>1.5481187E-3</v>
      </c>
      <c r="W600"/>
      <c r="X600" s="155">
        <v>3.3693044000000002E-4</v>
      </c>
      <c r="Y600" s="158"/>
      <c r="Z600" s="272"/>
      <c r="AA600"/>
      <c r="AB600"/>
      <c r="AC600"/>
      <c r="AD600" s="159"/>
      <c r="AE600" s="272"/>
      <c r="AF600" s="48"/>
      <c r="AG600" s="48"/>
      <c r="AH600"/>
      <c r="AI600"/>
      <c r="AJ600"/>
    </row>
    <row r="601" spans="1:36" ht="13.8" customHeight="1">
      <c r="A601" t="s">
        <v>723</v>
      </c>
      <c r="B601" s="188" t="s">
        <v>316</v>
      </c>
      <c r="C601" s="151" t="str">
        <f t="shared" si="133"/>
        <v>A.100.06.151</v>
      </c>
      <c r="D601" s="54" t="s">
        <v>23</v>
      </c>
      <c r="E601" s="150" t="s">
        <v>352</v>
      </c>
      <c r="F601" s="153" t="str">
        <f t="shared" si="134"/>
        <v>X7CrAl13 (405) 44% inox scrap (World)</v>
      </c>
      <c r="G601" s="277">
        <v>4.5043082666666665</v>
      </c>
      <c r="H601" s="44">
        <f t="shared" si="135"/>
        <v>4.5043082666666665</v>
      </c>
      <c r="I601"/>
      <c r="J601" s="294">
        <v>1.0754304565379147</v>
      </c>
      <c r="K601" s="44">
        <f t="shared" si="136"/>
        <v>1.0754304565379147</v>
      </c>
      <c r="L601" s="295">
        <v>4.9239983299999998E-2</v>
      </c>
      <c r="M601" s="295">
        <v>0.21351333767499997</v>
      </c>
      <c r="N601" s="295">
        <v>0.1370308955629147</v>
      </c>
      <c r="O601" s="295">
        <v>0.67564623999999995</v>
      </c>
      <c r="P601"/>
      <c r="Q601" s="212">
        <v>36.248835</v>
      </c>
      <c r="R601"/>
      <c r="S601" s="156">
        <v>0.12820577999999999</v>
      </c>
      <c r="T601" s="156">
        <v>0.12244069</v>
      </c>
      <c r="U601" s="156">
        <v>4.5425963999999996E-3</v>
      </c>
      <c r="V601" s="156">
        <v>1.2224973E-3</v>
      </c>
      <c r="W601"/>
      <c r="X601" s="155">
        <v>2.7005026999999998E-4</v>
      </c>
      <c r="Y601" s="158"/>
      <c r="Z601" s="267"/>
      <c r="AA601"/>
      <c r="AB601"/>
      <c r="AC601"/>
      <c r="AD601" s="159"/>
      <c r="AE601" s="272"/>
      <c r="AF601" s="48"/>
      <c r="AG601" s="48"/>
      <c r="AH601"/>
      <c r="AI601"/>
      <c r="AJ601"/>
    </row>
    <row r="602" spans="1:36" ht="13.8" customHeight="1">
      <c r="A602" t="s">
        <v>724</v>
      </c>
      <c r="B602" s="188" t="s">
        <v>316</v>
      </c>
      <c r="C602" s="151" t="str">
        <f t="shared" si="133"/>
        <v>A.100.06.152</v>
      </c>
      <c r="D602" s="54" t="s">
        <v>23</v>
      </c>
      <c r="E602" s="150" t="s">
        <v>352</v>
      </c>
      <c r="F602" s="153" t="str">
        <f t="shared" si="134"/>
        <v>X7CrAl13 (405) 70% inox scrap (EU, USA)</v>
      </c>
      <c r="G602" s="277">
        <v>3.202114466666667</v>
      </c>
      <c r="H602" s="44">
        <f t="shared" si="135"/>
        <v>3.202114466666667</v>
      </c>
      <c r="I602"/>
      <c r="J602" s="294">
        <v>0.74413525674247194</v>
      </c>
      <c r="K602" s="44">
        <f t="shared" si="136"/>
        <v>0.74413525674247194</v>
      </c>
      <c r="L602" s="295">
        <v>3.8358143719999994E-2</v>
      </c>
      <c r="M602" s="295">
        <v>0.14674977511399998</v>
      </c>
      <c r="N602" s="295">
        <v>7.871016790847192E-2</v>
      </c>
      <c r="O602" s="295">
        <v>0.48031717000000002</v>
      </c>
      <c r="P602"/>
      <c r="Q602" s="212">
        <v>29.518079</v>
      </c>
      <c r="R602"/>
      <c r="S602" s="156">
        <v>8.9592027000000005E-2</v>
      </c>
      <c r="T602" s="156">
        <v>8.5516543E-2</v>
      </c>
      <c r="U602" s="156">
        <v>3.2378118E-3</v>
      </c>
      <c r="V602" s="156">
        <v>8.3767208000000003E-4</v>
      </c>
      <c r="W602"/>
      <c r="X602" s="155">
        <v>1.9101006999999999E-4</v>
      </c>
      <c r="Y602" s="158"/>
      <c r="Z602" s="272"/>
      <c r="AA602"/>
      <c r="AB602"/>
      <c r="AC602"/>
      <c r="AD602" s="159"/>
      <c r="AE602" s="272"/>
      <c r="AF602" s="48"/>
      <c r="AG602" s="48"/>
      <c r="AH602"/>
      <c r="AI602"/>
      <c r="AJ602"/>
    </row>
    <row r="603" spans="1:36" ht="13.8" customHeight="1">
      <c r="A603" t="s">
        <v>725</v>
      </c>
      <c r="B603" s="188" t="s">
        <v>316</v>
      </c>
      <c r="C603" s="151" t="str">
        <f t="shared" si="133"/>
        <v>A.100.06.153</v>
      </c>
      <c r="D603" s="54" t="s">
        <v>23</v>
      </c>
      <c r="E603" s="150" t="s">
        <v>352</v>
      </c>
      <c r="F603" s="153" t="str">
        <f t="shared" si="134"/>
        <v>X90CrCoMoV17 23% inox scrap (China)</v>
      </c>
      <c r="G603" s="277">
        <v>6.1560718000000003</v>
      </c>
      <c r="H603" s="44">
        <f t="shared" si="135"/>
        <v>6.1560718000000003</v>
      </c>
      <c r="I603"/>
      <c r="J603" s="294">
        <v>1.7542485143044266</v>
      </c>
      <c r="K603" s="44">
        <f t="shared" si="136"/>
        <v>1.7542485143044266</v>
      </c>
      <c r="L603" s="295">
        <v>6.7286491700000006E-2</v>
      </c>
      <c r="M603" s="295">
        <v>0.32977386729899999</v>
      </c>
      <c r="N603" s="295">
        <v>0.4337773853054267</v>
      </c>
      <c r="O603" s="295">
        <v>0.92341077000000005</v>
      </c>
      <c r="P603"/>
      <c r="Q603" s="212">
        <v>42.689286000000003</v>
      </c>
      <c r="R603"/>
      <c r="S603" s="156">
        <v>0.18515134</v>
      </c>
      <c r="T603" s="156">
        <v>0.17701065999999999</v>
      </c>
      <c r="U603" s="156">
        <v>6.4503075000000003E-3</v>
      </c>
      <c r="V603" s="156">
        <v>1.6903711E-3</v>
      </c>
      <c r="W603"/>
      <c r="X603" s="155">
        <v>4.6786663000000003E-4</v>
      </c>
      <c r="Y603" s="158"/>
      <c r="Z603" s="272"/>
      <c r="AA603"/>
      <c r="AB603"/>
      <c r="AC603"/>
      <c r="AD603" s="159"/>
      <c r="AE603" s="272"/>
      <c r="AF603" s="48"/>
      <c r="AG603" s="48"/>
      <c r="AH603"/>
      <c r="AI603"/>
      <c r="AJ603"/>
    </row>
    <row r="604" spans="1:36" ht="13.8" customHeight="1">
      <c r="A604" t="s">
        <v>726</v>
      </c>
      <c r="B604" s="188" t="s">
        <v>316</v>
      </c>
      <c r="C604" s="151" t="str">
        <f t="shared" si="133"/>
        <v>A.100.06.154</v>
      </c>
      <c r="D604" s="54" t="s">
        <v>23</v>
      </c>
      <c r="E604" s="150" t="s">
        <v>352</v>
      </c>
      <c r="F604" s="153" t="str">
        <f t="shared" si="134"/>
        <v>X90CrCoMoV17 44% inox scrap (World)</v>
      </c>
      <c r="G604" s="277">
        <v>4.9014634666666668</v>
      </c>
      <c r="H604" s="44">
        <f t="shared" si="135"/>
        <v>4.9014634666666668</v>
      </c>
      <c r="I604"/>
      <c r="J604" s="294">
        <v>1.3632297576593473</v>
      </c>
      <c r="K604" s="44">
        <f t="shared" si="136"/>
        <v>1.3632297576593473</v>
      </c>
      <c r="L604" s="295">
        <v>5.5623559200000006E-2</v>
      </c>
      <c r="M604" s="295">
        <v>0.25667932634900004</v>
      </c>
      <c r="N604" s="295">
        <v>0.31570735211034717</v>
      </c>
      <c r="O604" s="295">
        <v>0.73521952000000002</v>
      </c>
      <c r="P604"/>
      <c r="Q604" s="212">
        <v>36.787032000000004</v>
      </c>
      <c r="R604"/>
      <c r="S604" s="156">
        <v>0.14573583000000001</v>
      </c>
      <c r="T604" s="156">
        <v>0.13928757999999999</v>
      </c>
      <c r="U604" s="156">
        <v>5.1230193999999996E-3</v>
      </c>
      <c r="V604" s="156">
        <v>1.3252352E-3</v>
      </c>
      <c r="W604"/>
      <c r="X604" s="155">
        <v>3.6461529999999999E-4</v>
      </c>
      <c r="Y604" s="158"/>
      <c r="Z604" s="272"/>
      <c r="AA604"/>
      <c r="AB604"/>
      <c r="AC604"/>
      <c r="AD604" s="159"/>
      <c r="AH604"/>
      <c r="AI604"/>
      <c r="AJ604"/>
    </row>
    <row r="605" spans="1:36" ht="13.8" customHeight="1">
      <c r="A605" t="s">
        <v>727</v>
      </c>
      <c r="B605" s="188" t="s">
        <v>316</v>
      </c>
      <c r="C605" s="151" t="str">
        <f t="shared" si="133"/>
        <v>A.100.06.155</v>
      </c>
      <c r="D605" s="54" t="s">
        <v>23</v>
      </c>
      <c r="E605" s="150" t="s">
        <v>352</v>
      </c>
      <c r="F605" s="153" t="str">
        <f t="shared" si="134"/>
        <v>X90CrCoMoV17 70% inox scrap (EU, USA)</v>
      </c>
      <c r="G605" s="277">
        <v>3.4187445333333333</v>
      </c>
      <c r="H605" s="44">
        <f t="shared" si="135"/>
        <v>3.4187445333333333</v>
      </c>
      <c r="I605"/>
      <c r="J605" s="294">
        <v>0.90111669954816231</v>
      </c>
      <c r="K605" s="44">
        <f t="shared" si="136"/>
        <v>0.90111669954816231</v>
      </c>
      <c r="L605" s="295">
        <v>4.1840094110000003E-2</v>
      </c>
      <c r="M605" s="295">
        <v>0.170294866322</v>
      </c>
      <c r="N605" s="295">
        <v>0.17617005911616235</v>
      </c>
      <c r="O605" s="295">
        <v>0.51281167999999999</v>
      </c>
      <c r="P605"/>
      <c r="Q605" s="212">
        <v>29.811641000000002</v>
      </c>
      <c r="R605"/>
      <c r="S605" s="156">
        <v>9.9153871000000005E-2</v>
      </c>
      <c r="T605" s="156">
        <v>9.4705754000000003E-2</v>
      </c>
      <c r="U605" s="156">
        <v>3.5544062E-3</v>
      </c>
      <c r="V605" s="156">
        <v>8.9371093E-4</v>
      </c>
      <c r="W605"/>
      <c r="X605" s="155">
        <v>2.4259100000000001E-4</v>
      </c>
      <c r="Y605" s="158"/>
      <c r="Z605" s="272"/>
      <c r="AA605"/>
      <c r="AB605"/>
      <c r="AC605"/>
      <c r="AD605" s="159"/>
      <c r="AE605" s="272"/>
      <c r="AF605" s="48"/>
      <c r="AG605" s="48"/>
      <c r="AH605"/>
      <c r="AI605"/>
      <c r="AJ605"/>
    </row>
    <row r="606" spans="1:36" ht="13.8" customHeight="1">
      <c r="A606" t="s">
        <v>728</v>
      </c>
      <c r="B606" s="188" t="s">
        <v>316</v>
      </c>
      <c r="C606" s="151" t="str">
        <f t="shared" si="133"/>
        <v>A.100.06.156</v>
      </c>
      <c r="D606" s="54" t="s">
        <v>23</v>
      </c>
      <c r="E606" s="150" t="s">
        <v>352</v>
      </c>
      <c r="F606" s="153" t="str">
        <f t="shared" si="134"/>
        <v>X90CrMoV18 (440B) 23% inox scrap (China)</v>
      </c>
      <c r="G606" s="277">
        <v>6.4149930666666668</v>
      </c>
      <c r="H606" s="44">
        <f t="shared" si="135"/>
        <v>6.4149930666666668</v>
      </c>
      <c r="I606"/>
      <c r="J606" s="294">
        <v>2.0330145083523403</v>
      </c>
      <c r="K606" s="44">
        <f t="shared" si="136"/>
        <v>2.0330145083523403</v>
      </c>
      <c r="L606" s="295">
        <v>6.5927997999999988E-2</v>
      </c>
      <c r="M606" s="295">
        <v>0.367793048347</v>
      </c>
      <c r="N606" s="295">
        <v>0.63704450200534013</v>
      </c>
      <c r="O606" s="295">
        <v>0.96224896000000004</v>
      </c>
      <c r="P606"/>
      <c r="Q606" s="212">
        <v>42.594793000000003</v>
      </c>
      <c r="R606"/>
      <c r="S606" s="156">
        <v>0.18930393000000001</v>
      </c>
      <c r="T606" s="156">
        <v>0.18054853000000001</v>
      </c>
      <c r="U606" s="156">
        <v>6.9141743999999996E-3</v>
      </c>
      <c r="V606" s="156">
        <v>1.8412271E-3</v>
      </c>
      <c r="W606"/>
      <c r="X606" s="155">
        <v>5.8539772000000003E-4</v>
      </c>
      <c r="Y606" s="158"/>
      <c r="Z606" s="267"/>
      <c r="AA606"/>
      <c r="AB606"/>
      <c r="AC606"/>
      <c r="AD606" s="159"/>
      <c r="AE606" s="272"/>
      <c r="AF606" s="48"/>
      <c r="AG606" s="48"/>
      <c r="AH606"/>
      <c r="AI606"/>
      <c r="AJ606"/>
    </row>
    <row r="607" spans="1:36" ht="13.8" customHeight="1">
      <c r="A607" t="s">
        <v>729</v>
      </c>
      <c r="B607" s="188" t="s">
        <v>316</v>
      </c>
      <c r="C607" s="151" t="str">
        <f t="shared" si="133"/>
        <v>A.100.06.157</v>
      </c>
      <c r="D607" s="54" t="s">
        <v>23</v>
      </c>
      <c r="E607" s="150" t="s">
        <v>352</v>
      </c>
      <c r="F607" s="153" t="str">
        <f t="shared" si="134"/>
        <v>X90CrMoV18 (440B) 44% inox scrap (World)</v>
      </c>
      <c r="G607" s="277">
        <v>5.0884621333333335</v>
      </c>
      <c r="H607" s="44">
        <f t="shared" si="135"/>
        <v>5.0884621333333335</v>
      </c>
      <c r="I607"/>
      <c r="J607" s="294">
        <v>1.5645607491992848</v>
      </c>
      <c r="K607" s="44">
        <f t="shared" si="136"/>
        <v>1.5645607491992848</v>
      </c>
      <c r="L607" s="295">
        <v>5.4642424340000002E-2</v>
      </c>
      <c r="M607" s="295">
        <v>0.28413762404900006</v>
      </c>
      <c r="N607" s="295">
        <v>0.4625113808102847</v>
      </c>
      <c r="O607" s="295">
        <v>0.76326932000000003</v>
      </c>
      <c r="P607"/>
      <c r="Q607" s="212">
        <v>36.718786999999999</v>
      </c>
      <c r="R607"/>
      <c r="S607" s="156">
        <v>0.14873492999999999</v>
      </c>
      <c r="T607" s="156">
        <v>0.14184269999999999</v>
      </c>
      <c r="U607" s="156">
        <v>5.4580343999999998E-3</v>
      </c>
      <c r="V607" s="156">
        <v>1.4341867999999999E-3</v>
      </c>
      <c r="W607"/>
      <c r="X607" s="155">
        <v>4.4949886999999999E-4</v>
      </c>
      <c r="Y607" s="158"/>
      <c r="Z607" s="272"/>
      <c r="AA607"/>
      <c r="AB607"/>
      <c r="AC607"/>
      <c r="AD607" s="159"/>
      <c r="AE607" s="272"/>
      <c r="AF607" s="48"/>
      <c r="AG607" s="48"/>
      <c r="AH607"/>
      <c r="AI607"/>
      <c r="AJ607"/>
    </row>
    <row r="608" spans="1:36" ht="13.8" customHeight="1">
      <c r="A608" t="s">
        <v>730</v>
      </c>
      <c r="B608" s="188" t="s">
        <v>316</v>
      </c>
      <c r="C608" s="151" t="str">
        <f t="shared" si="133"/>
        <v>A.100.06.158</v>
      </c>
      <c r="D608" s="54" t="s">
        <v>23</v>
      </c>
      <c r="E608" s="150" t="s">
        <v>352</v>
      </c>
      <c r="F608" s="153" t="str">
        <f t="shared" si="134"/>
        <v>X90CrMoV18 (440B) 70% inox scrap (EU, USA)</v>
      </c>
      <c r="G608" s="277">
        <v>3.5207438</v>
      </c>
      <c r="H608" s="44">
        <f t="shared" si="135"/>
        <v>3.5207438</v>
      </c>
      <c r="I608"/>
      <c r="J608" s="294">
        <v>1.0109335909541282</v>
      </c>
      <c r="K608" s="44">
        <f t="shared" si="136"/>
        <v>1.0109335909541282</v>
      </c>
      <c r="L608" s="295">
        <v>4.130492895E-2</v>
      </c>
      <c r="M608" s="295">
        <v>0.18527211028799997</v>
      </c>
      <c r="N608" s="295">
        <v>0.25624498171612825</v>
      </c>
      <c r="O608" s="295">
        <v>0.52811156999999997</v>
      </c>
      <c r="P608"/>
      <c r="Q608" s="212">
        <v>29.774417</v>
      </c>
      <c r="R608"/>
      <c r="S608" s="156">
        <v>0.10078974</v>
      </c>
      <c r="T608" s="156">
        <v>9.6099460999999997E-2</v>
      </c>
      <c r="U608" s="156">
        <v>3.7371416E-3</v>
      </c>
      <c r="V608" s="156">
        <v>9.5313905E-4</v>
      </c>
      <c r="W608"/>
      <c r="X608" s="155">
        <v>2.8889113000000002E-4</v>
      </c>
      <c r="Y608" s="158"/>
      <c r="Z608" s="272"/>
      <c r="AA608"/>
      <c r="AB608"/>
      <c r="AC608"/>
      <c r="AD608" s="159"/>
      <c r="AE608" s="272"/>
      <c r="AF608" s="48"/>
      <c r="AG608" s="48"/>
      <c r="AH608"/>
      <c r="AI608"/>
      <c r="AJ608"/>
    </row>
    <row r="609" spans="1:36" ht="13.8" customHeight="1">
      <c r="B609" s="188"/>
      <c r="C609" s="151"/>
      <c r="D609" s="51" t="s">
        <v>24</v>
      </c>
      <c r="E609" s="150"/>
      <c r="F609"/>
      <c r="H609" s="44"/>
      <c r="I609"/>
      <c r="J609" s="44"/>
      <c r="K609" s="44"/>
      <c r="L609" s="44"/>
      <c r="P609"/>
      <c r="Q609" s="212"/>
      <c r="R609"/>
      <c r="S609"/>
      <c r="T609"/>
      <c r="U609"/>
      <c r="V609"/>
      <c r="W609"/>
      <c r="X609"/>
      <c r="Y609" s="159"/>
      <c r="Z609" s="272"/>
      <c r="AA609"/>
      <c r="AB609"/>
      <c r="AC609"/>
      <c r="AD609" s="159"/>
      <c r="AE609" s="272"/>
      <c r="AF609" s="48"/>
      <c r="AG609" s="48"/>
      <c r="AH609"/>
      <c r="AI609"/>
      <c r="AJ609"/>
    </row>
    <row r="610" spans="1:36" ht="13.8" customHeight="1">
      <c r="A610" t="s">
        <v>731</v>
      </c>
      <c r="B610" s="188" t="s">
        <v>316</v>
      </c>
      <c r="C610" s="151" t="str">
        <f>MID(A610,1,12)</f>
        <v>A.100.08.101</v>
      </c>
      <c r="D610" s="54" t="s">
        <v>24</v>
      </c>
      <c r="E610" s="150" t="s">
        <v>352</v>
      </c>
      <c r="F610" s="153" t="str">
        <f>MID(A610, 21,85)</f>
        <v>10SPb20 (1.0721)</v>
      </c>
      <c r="G610" s="277">
        <v>2.5321401333333333</v>
      </c>
      <c r="H610" s="44">
        <f t="shared" ref="H610:H613" si="137">G610</f>
        <v>2.5321401333333333</v>
      </c>
      <c r="I610"/>
      <c r="J610" s="294">
        <v>0.60402075887583906</v>
      </c>
      <c r="K610" s="44">
        <f t="shared" ref="K610:K613" si="138">J610</f>
        <v>0.60402075887583906</v>
      </c>
      <c r="L610" s="295">
        <v>3.2932248140000002E-2</v>
      </c>
      <c r="M610" s="295">
        <v>0.10975629154581099</v>
      </c>
      <c r="N610" s="295">
        <v>8.1511199190028111E-2</v>
      </c>
      <c r="O610" s="295">
        <v>0.37982102000000001</v>
      </c>
      <c r="P610"/>
      <c r="Q610" s="212">
        <v>23.943977</v>
      </c>
      <c r="R610"/>
      <c r="S610" s="156">
        <v>6.6292888999999994E-2</v>
      </c>
      <c r="T610" s="156">
        <v>6.2239112999999999E-2</v>
      </c>
      <c r="U610" s="156">
        <v>2.2580680999999998E-3</v>
      </c>
      <c r="V610" s="156">
        <v>1.7957076000000001E-3</v>
      </c>
      <c r="W610"/>
      <c r="X610" s="155">
        <v>1.2134997999999999E-4</v>
      </c>
      <c r="Y610" s="158"/>
      <c r="Z610" s="272"/>
      <c r="AA610"/>
      <c r="AB610"/>
      <c r="AC610"/>
      <c r="AD610" s="159"/>
      <c r="AE610" s="272"/>
      <c r="AF610" s="48"/>
      <c r="AG610" s="48"/>
      <c r="AH610"/>
      <c r="AI610"/>
      <c r="AJ610"/>
    </row>
    <row r="611" spans="1:36" ht="13.8" customHeight="1">
      <c r="A611" t="s">
        <v>732</v>
      </c>
      <c r="B611" s="188" t="s">
        <v>316</v>
      </c>
      <c r="C611" s="151" t="str">
        <f>MID(A611,1,12)</f>
        <v>A.100.08.102</v>
      </c>
      <c r="D611" s="54" t="s">
        <v>24</v>
      </c>
      <c r="E611" s="150" t="s">
        <v>352</v>
      </c>
      <c r="F611" s="153" t="str">
        <f>MID(A611, 21,85)</f>
        <v>35S20 (1.0726)</v>
      </c>
      <c r="G611" s="277">
        <v>2.5450866666666667</v>
      </c>
      <c r="H611" s="44">
        <f t="shared" si="137"/>
        <v>2.5450866666666667</v>
      </c>
      <c r="I611"/>
      <c r="J611" s="294">
        <v>0.60229746507212212</v>
      </c>
      <c r="K611" s="44">
        <f t="shared" si="138"/>
        <v>0.60229746507212212</v>
      </c>
      <c r="L611" s="295">
        <v>3.2971235392000003E-2</v>
      </c>
      <c r="M611" s="295">
        <v>0.109606652590094</v>
      </c>
      <c r="N611" s="295">
        <v>7.7956577090028123E-2</v>
      </c>
      <c r="O611" s="295">
        <v>0.38176300000000002</v>
      </c>
      <c r="P611"/>
      <c r="Q611" s="212">
        <v>24.036138999999999</v>
      </c>
      <c r="R611"/>
      <c r="S611" s="156">
        <v>6.6349586000000002E-2</v>
      </c>
      <c r="T611" s="156">
        <v>6.2282770000000001E-2</v>
      </c>
      <c r="U611" s="156">
        <v>2.2653538000000002E-3</v>
      </c>
      <c r="V611" s="156">
        <v>1.8014617000000001E-3</v>
      </c>
      <c r="W611"/>
      <c r="X611" s="155">
        <v>1.2163681E-4</v>
      </c>
      <c r="Y611" s="158"/>
      <c r="Z611" s="272"/>
      <c r="AA611"/>
      <c r="AB611"/>
      <c r="AC611"/>
      <c r="AD611" s="159"/>
      <c r="AE611" s="272"/>
      <c r="AF611" s="48"/>
      <c r="AG611" s="48"/>
      <c r="AH611"/>
      <c r="AI611"/>
      <c r="AJ611"/>
    </row>
    <row r="612" spans="1:36" ht="13.8" customHeight="1">
      <c r="A612" t="s">
        <v>733</v>
      </c>
      <c r="B612" s="188" t="s">
        <v>316</v>
      </c>
      <c r="C612" s="151" t="str">
        <f>MID(A612,1,12)</f>
        <v>A.100.08.103</v>
      </c>
      <c r="D612" s="54" t="s">
        <v>24</v>
      </c>
      <c r="E612" s="150" t="s">
        <v>352</v>
      </c>
      <c r="F612" s="153" t="str">
        <f>MID(A612, 21,85)</f>
        <v>9S20</v>
      </c>
      <c r="G612" s="277">
        <v>2.5154539333333332</v>
      </c>
      <c r="H612" s="44">
        <f t="shared" si="137"/>
        <v>2.5154539333333332</v>
      </c>
      <c r="I612"/>
      <c r="J612" s="294">
        <v>0.64972208096050754</v>
      </c>
      <c r="K612" s="44">
        <f t="shared" si="138"/>
        <v>0.64972208096050754</v>
      </c>
      <c r="L612" s="295">
        <v>3.4321566749999997E-2</v>
      </c>
      <c r="M612" s="295">
        <v>0.11730722540050201</v>
      </c>
      <c r="N612" s="295">
        <v>0.12077519881000562</v>
      </c>
      <c r="O612" s="295">
        <v>0.37731808999999999</v>
      </c>
      <c r="P612"/>
      <c r="Q612" s="212">
        <v>24.021616000000002</v>
      </c>
      <c r="R612"/>
      <c r="S612" s="156">
        <v>7.0887259999999994E-2</v>
      </c>
      <c r="T612" s="156">
        <v>6.6783741999999993E-2</v>
      </c>
      <c r="U612" s="156">
        <v>2.2915486999999998E-3</v>
      </c>
      <c r="V612" s="156">
        <v>1.8119688E-3</v>
      </c>
      <c r="W612"/>
      <c r="X612" s="155">
        <v>1.2448390999999999E-4</v>
      </c>
      <c r="Y612" s="158"/>
      <c r="Z612" s="272"/>
      <c r="AA612"/>
      <c r="AB612"/>
      <c r="AC612"/>
      <c r="AD612" s="159"/>
      <c r="AE612" s="272"/>
      <c r="AF612" s="48"/>
      <c r="AG612" s="48"/>
      <c r="AH612"/>
      <c r="AI612"/>
      <c r="AJ612"/>
    </row>
    <row r="613" spans="1:36" ht="13.8" customHeight="1">
      <c r="A613" t="s">
        <v>734</v>
      </c>
      <c r="B613" s="188" t="s">
        <v>316</v>
      </c>
      <c r="C613" s="151" t="str">
        <f>MID(A613,1,12)</f>
        <v>A.100.08.104</v>
      </c>
      <c r="D613" s="54" t="s">
        <v>24</v>
      </c>
      <c r="E613" s="150" t="s">
        <v>352</v>
      </c>
      <c r="F613" s="153" t="str">
        <f>MID(A613, 21,85)</f>
        <v>9SMnPb (1.0718)</v>
      </c>
      <c r="G613" s="277">
        <v>2.5378451333333336</v>
      </c>
      <c r="H613" s="44">
        <f t="shared" si="137"/>
        <v>2.5378451333333336</v>
      </c>
      <c r="I613"/>
      <c r="J613" s="294">
        <v>0.6072971210820427</v>
      </c>
      <c r="K613" s="44">
        <f t="shared" si="138"/>
        <v>0.6072971210820427</v>
      </c>
      <c r="L613" s="295">
        <v>3.3523853749999999E-2</v>
      </c>
      <c r="M613" s="295">
        <v>0.1116476981420399</v>
      </c>
      <c r="N613" s="295">
        <v>8.1448799190002807E-2</v>
      </c>
      <c r="O613" s="295">
        <v>0.38067677</v>
      </c>
      <c r="P613"/>
      <c r="Q613" s="212">
        <v>23.828157000000001</v>
      </c>
      <c r="R613"/>
      <c r="S613" s="156">
        <v>7.1387190000000003E-2</v>
      </c>
      <c r="T613" s="156">
        <v>6.7330961999999994E-2</v>
      </c>
      <c r="U613" s="156">
        <v>2.2716872000000002E-3</v>
      </c>
      <c r="V613" s="156">
        <v>1.7845411E-3</v>
      </c>
      <c r="W613"/>
      <c r="X613" s="155">
        <v>1.2270093E-4</v>
      </c>
      <c r="Y613" s="158"/>
      <c r="Z613" s="272"/>
      <c r="AA613"/>
      <c r="AB613"/>
      <c r="AC613"/>
      <c r="AD613" s="159"/>
      <c r="AE613" s="272"/>
      <c r="AF613" s="48"/>
      <c r="AG613" s="48"/>
      <c r="AH613"/>
      <c r="AI613"/>
      <c r="AJ613"/>
    </row>
    <row r="614" spans="1:36" ht="13.8" customHeight="1">
      <c r="B614" s="188"/>
      <c r="C614" s="151"/>
      <c r="D614" s="51" t="s">
        <v>25</v>
      </c>
      <c r="E614" s="150"/>
      <c r="F614"/>
      <c r="H614" s="44"/>
      <c r="I614"/>
      <c r="J614" s="44"/>
      <c r="K614" s="44"/>
      <c r="L614" s="44"/>
      <c r="P614"/>
      <c r="Q614" s="212"/>
      <c r="R614"/>
      <c r="S614"/>
      <c r="T614"/>
      <c r="U614"/>
      <c r="V614"/>
      <c r="W614"/>
      <c r="X614"/>
      <c r="Y614" s="159"/>
      <c r="Z614" s="272"/>
      <c r="AA614"/>
      <c r="AB614"/>
      <c r="AC614"/>
      <c r="AD614" s="159"/>
      <c r="AE614" s="272"/>
      <c r="AF614" s="48"/>
      <c r="AG614" s="48"/>
      <c r="AH614"/>
      <c r="AI614"/>
      <c r="AJ614"/>
    </row>
    <row r="615" spans="1:36" ht="13.8" customHeight="1">
      <c r="A615" t="s">
        <v>735</v>
      </c>
      <c r="B615" s="188" t="s">
        <v>316</v>
      </c>
      <c r="C615" s="151" t="str">
        <f t="shared" ref="C615:C622" si="139">MID(A615,1,12)</f>
        <v>A.100.10.101</v>
      </c>
      <c r="D615" s="54" t="s">
        <v>25</v>
      </c>
      <c r="E615" s="150" t="s">
        <v>352</v>
      </c>
      <c r="F615" s="153" t="str">
        <f t="shared" ref="F615:F622" si="140">MID(A615, 21,85)</f>
        <v>GS-10Ni6</v>
      </c>
      <c r="G615" s="277">
        <v>2.6462471333333335</v>
      </c>
      <c r="H615" s="44">
        <f t="shared" ref="H615:H622" si="141">G615</f>
        <v>2.6462471333333335</v>
      </c>
      <c r="I615"/>
      <c r="J615" s="294">
        <v>0.98192776331679799</v>
      </c>
      <c r="K615" s="44">
        <f t="shared" ref="K615:K622" si="142">J615</f>
        <v>0.98192776331679799</v>
      </c>
      <c r="L615" s="295">
        <v>3.9050036600839999E-2</v>
      </c>
      <c r="M615" s="295">
        <v>0.293854350785753</v>
      </c>
      <c r="N615" s="295">
        <v>0.25208630593020498</v>
      </c>
      <c r="O615" s="295">
        <v>0.39693707</v>
      </c>
      <c r="P615"/>
      <c r="Q615" s="212">
        <v>26.976372999999999</v>
      </c>
      <c r="R615"/>
      <c r="S615" s="156">
        <v>0.11755741</v>
      </c>
      <c r="T615" s="156">
        <v>0.1120662</v>
      </c>
      <c r="U615" s="156">
        <v>3.4156552000000001E-3</v>
      </c>
      <c r="V615" s="156">
        <v>2.0755569E-3</v>
      </c>
      <c r="W615"/>
      <c r="X615" s="155">
        <v>1.7987133E-4</v>
      </c>
      <c r="Y615" s="158"/>
      <c r="Z615" s="267"/>
      <c r="AA615"/>
      <c r="AB615"/>
      <c r="AC615"/>
      <c r="AD615" s="159"/>
      <c r="AE615" s="272"/>
      <c r="AF615" s="48"/>
      <c r="AG615" s="48"/>
      <c r="AH615"/>
      <c r="AI615"/>
      <c r="AJ615"/>
    </row>
    <row r="616" spans="1:36" ht="13.8" customHeight="1">
      <c r="A616" t="s">
        <v>736</v>
      </c>
      <c r="B616" s="188" t="s">
        <v>316</v>
      </c>
      <c r="C616" s="151" t="str">
        <f t="shared" si="139"/>
        <v>A.100.10.102</v>
      </c>
      <c r="D616" s="54" t="s">
        <v>25</v>
      </c>
      <c r="E616" s="150" t="s">
        <v>352</v>
      </c>
      <c r="F616" s="153" t="str">
        <f t="shared" si="140"/>
        <v>GS-22Mo4</v>
      </c>
      <c r="G616" s="277">
        <v>2.6455454</v>
      </c>
      <c r="H616" s="44">
        <f t="shared" si="141"/>
        <v>2.6455454</v>
      </c>
      <c r="I616"/>
      <c r="J616" s="294">
        <v>0.73693677525975754</v>
      </c>
      <c r="K616" s="44">
        <f t="shared" si="142"/>
        <v>0.73693677525975754</v>
      </c>
      <c r="L616" s="295">
        <v>3.3691679699999998E-2</v>
      </c>
      <c r="M616" s="295">
        <v>0.12571994055968999</v>
      </c>
      <c r="N616" s="295">
        <v>0.18069334500006751</v>
      </c>
      <c r="O616" s="295">
        <v>0.39683181000000001</v>
      </c>
      <c r="P616"/>
      <c r="Q616" s="212">
        <v>24.140912</v>
      </c>
      <c r="R616"/>
      <c r="S616" s="156">
        <v>7.1325167999999994E-2</v>
      </c>
      <c r="T616" s="156">
        <v>6.6985992999999994E-2</v>
      </c>
      <c r="U616" s="156">
        <v>2.4574357999999998E-3</v>
      </c>
      <c r="V616" s="156">
        <v>1.8817389000000001E-3</v>
      </c>
      <c r="W616"/>
      <c r="X616" s="155">
        <v>1.7298262000000001E-4</v>
      </c>
      <c r="Y616" s="158"/>
      <c r="Z616" s="272"/>
      <c r="AA616"/>
      <c r="AB616"/>
      <c r="AC616"/>
      <c r="AD616" s="159"/>
      <c r="AE616" s="272"/>
      <c r="AF616" s="48"/>
      <c r="AG616" s="48"/>
      <c r="AH616"/>
      <c r="AI616"/>
      <c r="AJ616"/>
    </row>
    <row r="617" spans="1:36" ht="13.8" customHeight="1">
      <c r="A617" t="s">
        <v>737</v>
      </c>
      <c r="B617" s="188" t="s">
        <v>316</v>
      </c>
      <c r="C617" s="151" t="str">
        <f t="shared" si="139"/>
        <v>A.100.10.103</v>
      </c>
      <c r="D617" s="54" t="s">
        <v>25</v>
      </c>
      <c r="E617" s="150" t="s">
        <v>352</v>
      </c>
      <c r="F617" s="153" t="str">
        <f t="shared" si="140"/>
        <v>GS-25CrMo4</v>
      </c>
      <c r="G617" s="277">
        <v>3.1602221333333333</v>
      </c>
      <c r="H617" s="44">
        <f t="shared" si="141"/>
        <v>3.1602221333333333</v>
      </c>
      <c r="I617"/>
      <c r="J617" s="294">
        <v>2.2208927081054601</v>
      </c>
      <c r="K617" s="44">
        <f t="shared" si="142"/>
        <v>2.2208927081054601</v>
      </c>
      <c r="L617" s="295">
        <v>6.0507042519999998E-2</v>
      </c>
      <c r="M617" s="295">
        <v>0.82808533589530009</v>
      </c>
      <c r="N617" s="295">
        <v>0.85826700969016012</v>
      </c>
      <c r="O617" s="295">
        <v>0.47403331999999998</v>
      </c>
      <c r="P617"/>
      <c r="Q617" s="212">
        <v>35.452497999999999</v>
      </c>
      <c r="R617"/>
      <c r="S617" s="156">
        <v>0.29823048000000002</v>
      </c>
      <c r="T617" s="156">
        <v>0.28837593</v>
      </c>
      <c r="U617" s="156">
        <v>6.9302024999999996E-3</v>
      </c>
      <c r="V617" s="156">
        <v>2.9243505000000002E-3</v>
      </c>
      <c r="W617"/>
      <c r="X617" s="155">
        <v>4.0405829999999999E-4</v>
      </c>
      <c r="Y617" s="158"/>
      <c r="Z617" s="272"/>
      <c r="AA617"/>
      <c r="AB617"/>
      <c r="AC617"/>
      <c r="AD617" s="159"/>
      <c r="AE617" s="272"/>
      <c r="AF617" s="48"/>
      <c r="AG617" s="48"/>
      <c r="AH617"/>
      <c r="AI617"/>
      <c r="AJ617"/>
    </row>
    <row r="618" spans="1:36" ht="13.8" customHeight="1">
      <c r="A618" t="s">
        <v>738</v>
      </c>
      <c r="B618" s="188" t="s">
        <v>316</v>
      </c>
      <c r="C618" s="151" t="str">
        <f t="shared" si="139"/>
        <v>A.100.10.104</v>
      </c>
      <c r="D618" s="54" t="s">
        <v>25</v>
      </c>
      <c r="E618" s="150" t="s">
        <v>352</v>
      </c>
      <c r="F618" s="153" t="str">
        <f t="shared" si="140"/>
        <v>GS-45.3</v>
      </c>
      <c r="G618" s="277">
        <v>2.5687328666666671</v>
      </c>
      <c r="H618" s="44">
        <f t="shared" si="141"/>
        <v>2.5687328666666671</v>
      </c>
      <c r="I618"/>
      <c r="J618" s="294">
        <v>0.61842412236975752</v>
      </c>
      <c r="K618" s="44">
        <f t="shared" si="142"/>
        <v>0.61842412236975752</v>
      </c>
      <c r="L618" s="295">
        <v>3.4143319480000003E-2</v>
      </c>
      <c r="M618" s="295">
        <v>0.11275019195969001</v>
      </c>
      <c r="N618" s="295">
        <v>8.6220680930067475E-2</v>
      </c>
      <c r="O618" s="295">
        <v>0.38530993000000002</v>
      </c>
      <c r="P618"/>
      <c r="Q618" s="212">
        <v>23.876214000000001</v>
      </c>
      <c r="R618"/>
      <c r="S618" s="156">
        <v>7.8988754999999994E-2</v>
      </c>
      <c r="T618" s="156">
        <v>7.4900890999999997E-2</v>
      </c>
      <c r="U618" s="156">
        <v>2.3010445000000001E-3</v>
      </c>
      <c r="V618" s="156">
        <v>1.786819E-3</v>
      </c>
      <c r="W618"/>
      <c r="X618" s="155">
        <v>1.2514056E-4</v>
      </c>
      <c r="Y618" s="158"/>
      <c r="Z618" s="272"/>
      <c r="AA618"/>
      <c r="AB618"/>
      <c r="AC618"/>
      <c r="AD618" s="159"/>
      <c r="AE618" s="272"/>
      <c r="AF618" s="48"/>
      <c r="AG618" s="48"/>
      <c r="AH618"/>
      <c r="AI618"/>
      <c r="AJ618"/>
    </row>
    <row r="619" spans="1:36" ht="13.8" customHeight="1">
      <c r="A619" t="s">
        <v>739</v>
      </c>
      <c r="B619" s="188" t="s">
        <v>316</v>
      </c>
      <c r="C619" s="151" t="str">
        <f t="shared" si="139"/>
        <v>A.100.10.105</v>
      </c>
      <c r="D619" s="54" t="s">
        <v>25</v>
      </c>
      <c r="E619" s="150" t="s">
        <v>352</v>
      </c>
      <c r="F619" s="153" t="str">
        <f t="shared" si="140"/>
        <v>GS-70</v>
      </c>
      <c r="G619" s="277">
        <v>2.3621295999999998</v>
      </c>
      <c r="H619" s="44">
        <f t="shared" si="141"/>
        <v>2.3621295999999998</v>
      </c>
      <c r="I619"/>
      <c r="J619" s="294">
        <v>0.55960582410679161</v>
      </c>
      <c r="K619" s="44">
        <f t="shared" si="142"/>
        <v>0.55960582410679161</v>
      </c>
      <c r="L619" s="295">
        <v>3.0489270345E-2</v>
      </c>
      <c r="M619" s="295">
        <v>0.10130615953175</v>
      </c>
      <c r="N619" s="295">
        <v>7.3490954230041608E-2</v>
      </c>
      <c r="O619" s="295">
        <v>0.35431943999999999</v>
      </c>
      <c r="P619"/>
      <c r="Q619" s="212">
        <v>22.335266000000001</v>
      </c>
      <c r="R619"/>
      <c r="S619" s="156">
        <v>6.0933704999999998E-2</v>
      </c>
      <c r="T619" s="156">
        <v>5.7158172E-2</v>
      </c>
      <c r="U619" s="156">
        <v>2.1007736E-3</v>
      </c>
      <c r="V619" s="156">
        <v>1.6747598999999999E-3</v>
      </c>
      <c r="W619"/>
      <c r="X619" s="155">
        <v>1.127308E-4</v>
      </c>
      <c r="Y619" s="158"/>
      <c r="Z619" s="272"/>
      <c r="AA619"/>
      <c r="AB619"/>
      <c r="AC619"/>
      <c r="AD619" s="159"/>
      <c r="AE619" s="272"/>
      <c r="AF619" s="48"/>
      <c r="AG619" s="48"/>
      <c r="AH619"/>
      <c r="AI619"/>
      <c r="AJ619"/>
    </row>
    <row r="620" spans="1:36" ht="13.8" customHeight="1">
      <c r="A620" t="s">
        <v>740</v>
      </c>
      <c r="B620" s="188" t="s">
        <v>316</v>
      </c>
      <c r="C620" s="151" t="str">
        <f t="shared" si="139"/>
        <v>A.100.10.106</v>
      </c>
      <c r="D620" s="54" t="s">
        <v>25</v>
      </c>
      <c r="E620" s="150" t="s">
        <v>352</v>
      </c>
      <c r="F620" s="153" t="str">
        <f t="shared" si="140"/>
        <v>GS-X40CrNiSi 25 12</v>
      </c>
      <c r="G620" s="277">
        <v>8.445193333333334</v>
      </c>
      <c r="H620" s="44">
        <f t="shared" si="141"/>
        <v>8.445193333333334</v>
      </c>
      <c r="I620"/>
      <c r="J620" s="294">
        <v>5.1746919878714053</v>
      </c>
      <c r="K620" s="44">
        <f t="shared" si="142"/>
        <v>5.1746919878714053</v>
      </c>
      <c r="L620" s="295">
        <v>0.10904671020000001</v>
      </c>
      <c r="M620" s="295">
        <v>1.8400201246712202</v>
      </c>
      <c r="N620" s="295">
        <v>1.9588461530001853</v>
      </c>
      <c r="O620" s="295">
        <v>1.2667790000000001</v>
      </c>
      <c r="P620"/>
      <c r="Q620" s="212">
        <v>49.472562000000003</v>
      </c>
      <c r="R620"/>
      <c r="S620" s="156">
        <v>0.69761198000000002</v>
      </c>
      <c r="T620" s="156">
        <v>0.67712388999999995</v>
      </c>
      <c r="U620" s="156">
        <v>1.6850553000000001E-2</v>
      </c>
      <c r="V620" s="156">
        <v>3.6375367E-3</v>
      </c>
      <c r="W620"/>
      <c r="X620" s="155">
        <v>1.0566452E-3</v>
      </c>
      <c r="Y620" s="158"/>
      <c r="Z620" s="267"/>
      <c r="AA620"/>
      <c r="AB620"/>
      <c r="AC620"/>
      <c r="AD620" s="159"/>
      <c r="AE620" s="272"/>
      <c r="AF620" s="48"/>
      <c r="AG620" s="48"/>
      <c r="AH620"/>
      <c r="AI620"/>
      <c r="AJ620"/>
    </row>
    <row r="621" spans="1:36" ht="13.8" customHeight="1">
      <c r="A621" t="s">
        <v>741</v>
      </c>
      <c r="B621" s="188" t="s">
        <v>316</v>
      </c>
      <c r="C621" s="151" t="str">
        <f t="shared" si="139"/>
        <v>A.100.10.107</v>
      </c>
      <c r="D621" s="54" t="s">
        <v>25</v>
      </c>
      <c r="E621" s="150" t="s">
        <v>352</v>
      </c>
      <c r="F621" s="153" t="str">
        <f t="shared" si="140"/>
        <v>HA</v>
      </c>
      <c r="G621" s="277">
        <v>4.391518266666667</v>
      </c>
      <c r="H621" s="44">
        <f t="shared" si="141"/>
        <v>4.391518266666667</v>
      </c>
      <c r="I621"/>
      <c r="J621" s="294">
        <v>1.6815328489000001</v>
      </c>
      <c r="K621" s="44">
        <f t="shared" si="142"/>
        <v>1.6815328489000001</v>
      </c>
      <c r="L621" s="295">
        <v>4.3051084099999998E-2</v>
      </c>
      <c r="M621" s="295">
        <v>0.28115961699999997</v>
      </c>
      <c r="N621" s="295">
        <v>0.69859440780000004</v>
      </c>
      <c r="O621" s="295">
        <v>0.65872774000000001</v>
      </c>
      <c r="P621"/>
      <c r="Q621" s="212">
        <v>25.225632000000001</v>
      </c>
      <c r="R621"/>
      <c r="S621" s="156">
        <v>0.1366127</v>
      </c>
      <c r="T621" s="156">
        <v>0.12973593</v>
      </c>
      <c r="U621" s="156">
        <v>4.7759975000000003E-3</v>
      </c>
      <c r="V621" s="156">
        <v>2.1007758999999999E-3</v>
      </c>
      <c r="W621"/>
      <c r="X621" s="155">
        <v>5.0058122000000004E-4</v>
      </c>
      <c r="Y621" s="158"/>
      <c r="Z621" s="272"/>
      <c r="AA621"/>
      <c r="AB621"/>
      <c r="AC621"/>
      <c r="AD621" s="159"/>
      <c r="AE621" s="272"/>
      <c r="AF621" s="48"/>
      <c r="AG621" s="48"/>
      <c r="AH621"/>
      <c r="AI621"/>
      <c r="AJ621"/>
    </row>
    <row r="622" spans="1:36" ht="13.8" customHeight="1">
      <c r="A622" t="s">
        <v>742</v>
      </c>
      <c r="B622" s="188" t="s">
        <v>316</v>
      </c>
      <c r="C622" s="151" t="str">
        <f t="shared" si="139"/>
        <v>A.100.10.108</v>
      </c>
      <c r="D622" s="54" t="s">
        <v>25</v>
      </c>
      <c r="E622" s="150" t="s">
        <v>352</v>
      </c>
      <c r="F622" s="153" t="str">
        <f t="shared" si="140"/>
        <v>HT</v>
      </c>
      <c r="G622" s="277">
        <v>8.4991800000000008</v>
      </c>
      <c r="H622" s="44">
        <f t="shared" si="141"/>
        <v>8.4991800000000008</v>
      </c>
      <c r="I622"/>
      <c r="J622" s="294">
        <v>10.33729212244214</v>
      </c>
      <c r="K622" s="44">
        <f t="shared" si="142"/>
        <v>10.33729212244214</v>
      </c>
      <c r="L622" s="295">
        <v>0.2041186539</v>
      </c>
      <c r="M622" s="295">
        <v>4.4163444035415997</v>
      </c>
      <c r="N622" s="295">
        <v>4.4419520650005397</v>
      </c>
      <c r="O622" s="295">
        <v>1.274877</v>
      </c>
      <c r="P622"/>
      <c r="Q622" s="212">
        <v>91.561384000000004</v>
      </c>
      <c r="R622"/>
      <c r="S622" s="156">
        <v>1.5061580999999999</v>
      </c>
      <c r="T622" s="156">
        <v>1.4664922</v>
      </c>
      <c r="U622" s="156">
        <v>3.1864400000000001E-2</v>
      </c>
      <c r="V622" s="156">
        <v>7.8015005999999996E-3</v>
      </c>
      <c r="W622"/>
      <c r="X622" s="155">
        <v>1.8007576E-3</v>
      </c>
      <c r="Y622" s="158"/>
      <c r="Z622" s="272"/>
      <c r="AA622"/>
      <c r="AB622"/>
      <c r="AC622"/>
      <c r="AD622" s="159"/>
      <c r="AH622"/>
      <c r="AI622"/>
      <c r="AJ622"/>
    </row>
    <row r="623" spans="1:36" ht="13.8" customHeight="1">
      <c r="B623" s="188"/>
      <c r="C623" s="151"/>
      <c r="D623" s="51" t="s">
        <v>26</v>
      </c>
      <c r="E623" s="150"/>
      <c r="F623"/>
      <c r="H623" s="44"/>
      <c r="I623"/>
      <c r="J623" s="44"/>
      <c r="K623" s="44"/>
      <c r="L623" s="44"/>
      <c r="P623"/>
      <c r="Q623" s="212"/>
      <c r="R623"/>
      <c r="S623"/>
      <c r="T623"/>
      <c r="U623"/>
      <c r="V623"/>
      <c r="W623"/>
      <c r="X623"/>
      <c r="Y623" s="159"/>
      <c r="Z623" s="272"/>
      <c r="AA623"/>
      <c r="AB623"/>
      <c r="AC623"/>
      <c r="AD623" s="159"/>
      <c r="AE623" s="272"/>
      <c r="AF623" s="48"/>
      <c r="AG623" s="48"/>
      <c r="AH623"/>
      <c r="AI623"/>
      <c r="AJ623"/>
    </row>
    <row r="624" spans="1:36" ht="13.8" customHeight="1">
      <c r="A624" t="s">
        <v>743</v>
      </c>
      <c r="B624" s="188" t="s">
        <v>316</v>
      </c>
      <c r="C624" s="151" t="str">
        <f>MID(A624,1,12)</f>
        <v>A.100.12.101</v>
      </c>
      <c r="D624" s="54" t="s">
        <v>26</v>
      </c>
      <c r="E624" s="150" t="s">
        <v>352</v>
      </c>
      <c r="F624" s="153" t="str">
        <f>MID(A624, 21,85)</f>
        <v>Fe360</v>
      </c>
      <c r="G624" s="277">
        <v>2.4038767999999999</v>
      </c>
      <c r="H624" s="44">
        <f t="shared" ref="H624:H627" si="143">G624</f>
        <v>2.4038767999999999</v>
      </c>
      <c r="I624"/>
      <c r="J624" s="294">
        <v>0.56776643680783134</v>
      </c>
      <c r="K624" s="44">
        <f t="shared" ref="K624:K627" si="144">J624</f>
        <v>0.56776643680783134</v>
      </c>
      <c r="L624" s="295">
        <v>3.0959979115000001E-2</v>
      </c>
      <c r="M624" s="295">
        <v>0.10298826014180099</v>
      </c>
      <c r="N624" s="295">
        <v>7.3236677551030374E-2</v>
      </c>
      <c r="O624" s="295">
        <v>0.36058151999999999</v>
      </c>
      <c r="P624"/>
      <c r="Q624" s="212">
        <v>22.768837000000001</v>
      </c>
      <c r="R624"/>
      <c r="S624" s="156">
        <v>6.0688671999999999E-2</v>
      </c>
      <c r="T624" s="156">
        <v>5.6844749999999999E-2</v>
      </c>
      <c r="U624" s="156">
        <v>2.1366525999999999E-3</v>
      </c>
      <c r="V624" s="156">
        <v>1.7072687999999999E-3</v>
      </c>
      <c r="W624"/>
      <c r="X624" s="155">
        <v>1.1447350999999999E-4</v>
      </c>
      <c r="Y624" s="158"/>
      <c r="Z624" s="272"/>
      <c r="AA624"/>
      <c r="AB624"/>
      <c r="AC624"/>
      <c r="AD624" s="159"/>
      <c r="AE624" s="272"/>
      <c r="AF624" s="48"/>
      <c r="AG624" s="48"/>
      <c r="AH624"/>
      <c r="AI624"/>
      <c r="AJ624"/>
    </row>
    <row r="625" spans="1:36" ht="13.8" customHeight="1">
      <c r="A625" t="s">
        <v>744</v>
      </c>
      <c r="B625" s="188" t="s">
        <v>316</v>
      </c>
      <c r="C625" s="151" t="str">
        <f>MID(A625,1,12)</f>
        <v>A.100.12.102</v>
      </c>
      <c r="D625" s="54" t="s">
        <v>26</v>
      </c>
      <c r="E625" s="150" t="s">
        <v>352</v>
      </c>
      <c r="F625" s="153" t="str">
        <f>MID(A625, 21,85)</f>
        <v>Fe470</v>
      </c>
      <c r="G625" s="277">
        <v>2.4038767999999999</v>
      </c>
      <c r="H625" s="44">
        <f t="shared" si="143"/>
        <v>2.4038767999999999</v>
      </c>
      <c r="I625"/>
      <c r="J625" s="294">
        <v>0.56776643680783134</v>
      </c>
      <c r="K625" s="44">
        <f t="shared" si="144"/>
        <v>0.56776643680783134</v>
      </c>
      <c r="L625" s="295">
        <v>3.0959979115000001E-2</v>
      </c>
      <c r="M625" s="295">
        <v>0.10298826014180099</v>
      </c>
      <c r="N625" s="295">
        <v>7.3236677551030374E-2</v>
      </c>
      <c r="O625" s="295">
        <v>0.36058151999999999</v>
      </c>
      <c r="P625"/>
      <c r="Q625" s="212">
        <v>22.768837000000001</v>
      </c>
      <c r="R625"/>
      <c r="S625" s="156">
        <v>6.0688671999999999E-2</v>
      </c>
      <c r="T625" s="156">
        <v>5.6844749999999999E-2</v>
      </c>
      <c r="U625" s="156">
        <v>2.1366525999999999E-3</v>
      </c>
      <c r="V625" s="156">
        <v>1.7072687999999999E-3</v>
      </c>
      <c r="W625"/>
      <c r="X625" s="155">
        <v>1.1447350999999999E-4</v>
      </c>
      <c r="Y625" s="158"/>
      <c r="Z625" s="267"/>
      <c r="AA625"/>
      <c r="AB625"/>
      <c r="AC625"/>
      <c r="AD625" s="159"/>
      <c r="AE625" s="272"/>
      <c r="AF625" s="48"/>
      <c r="AG625" s="48"/>
      <c r="AH625"/>
      <c r="AI625"/>
      <c r="AJ625"/>
    </row>
    <row r="626" spans="1:36" ht="13.8" customHeight="1">
      <c r="A626" t="s">
        <v>745</v>
      </c>
      <c r="B626" s="188" t="s">
        <v>316</v>
      </c>
      <c r="C626" s="151" t="str">
        <f>MID(A626,1,12)</f>
        <v>A.100.12.103</v>
      </c>
      <c r="D626" s="54" t="s">
        <v>26</v>
      </c>
      <c r="E626" s="150" t="s">
        <v>352</v>
      </c>
      <c r="F626" s="153" t="str">
        <f>MID(A626, 21,85)</f>
        <v>Fe520</v>
      </c>
      <c r="G626" s="277">
        <v>2.4038767999999999</v>
      </c>
      <c r="H626" s="44">
        <f t="shared" si="143"/>
        <v>2.4038767999999999</v>
      </c>
      <c r="I626"/>
      <c r="J626" s="294">
        <v>0.56776643680783134</v>
      </c>
      <c r="K626" s="44">
        <f t="shared" si="144"/>
        <v>0.56776643680783134</v>
      </c>
      <c r="L626" s="295">
        <v>3.0959979115000001E-2</v>
      </c>
      <c r="M626" s="295">
        <v>0.10298826014180099</v>
      </c>
      <c r="N626" s="295">
        <v>7.3236677551030374E-2</v>
      </c>
      <c r="O626" s="295">
        <v>0.36058151999999999</v>
      </c>
      <c r="P626"/>
      <c r="Q626" s="212">
        <v>22.768837000000001</v>
      </c>
      <c r="R626"/>
      <c r="S626" s="156">
        <v>6.0688671999999999E-2</v>
      </c>
      <c r="T626" s="156">
        <v>5.6844749999999999E-2</v>
      </c>
      <c r="U626" s="156">
        <v>2.1366525999999999E-3</v>
      </c>
      <c r="V626" s="156">
        <v>1.7072687999999999E-3</v>
      </c>
      <c r="W626"/>
      <c r="X626" s="155">
        <v>1.1447350999999999E-4</v>
      </c>
      <c r="Y626" s="158"/>
      <c r="Z626" s="272"/>
      <c r="AA626"/>
      <c r="AB626"/>
      <c r="AC626"/>
      <c r="AD626" s="159"/>
      <c r="AE626" s="272"/>
      <c r="AF626" s="48"/>
      <c r="AG626" s="48"/>
      <c r="AH626"/>
      <c r="AI626"/>
      <c r="AJ626"/>
    </row>
    <row r="627" spans="1:36" ht="13.8" customHeight="1">
      <c r="A627" t="s">
        <v>746</v>
      </c>
      <c r="B627" s="188" t="s">
        <v>316</v>
      </c>
      <c r="C627" s="151" t="str">
        <f>MID(A627,1,12)</f>
        <v>A.100.12.104</v>
      </c>
      <c r="D627" s="54" t="s">
        <v>26</v>
      </c>
      <c r="E627" s="150" t="s">
        <v>352</v>
      </c>
      <c r="F627" s="153" t="str">
        <f>MID(A627, 21,85)</f>
        <v>St13</v>
      </c>
      <c r="G627" s="277">
        <v>2.4038767999999999</v>
      </c>
      <c r="H627" s="44">
        <f t="shared" si="143"/>
        <v>2.4038767999999999</v>
      </c>
      <c r="I627"/>
      <c r="J627" s="294">
        <v>0.56776643680783134</v>
      </c>
      <c r="K627" s="44">
        <f t="shared" si="144"/>
        <v>0.56776643680783134</v>
      </c>
      <c r="L627" s="295">
        <v>3.0959979115000001E-2</v>
      </c>
      <c r="M627" s="295">
        <v>0.10298826014180099</v>
      </c>
      <c r="N627" s="295">
        <v>7.3236677551030374E-2</v>
      </c>
      <c r="O627" s="295">
        <v>0.36058151999999999</v>
      </c>
      <c r="P627"/>
      <c r="Q627" s="212">
        <v>22.768837000000001</v>
      </c>
      <c r="R627"/>
      <c r="S627" s="156">
        <v>6.0688671999999999E-2</v>
      </c>
      <c r="T627" s="156">
        <v>5.6844749999999999E-2</v>
      </c>
      <c r="U627" s="156">
        <v>2.1366525999999999E-3</v>
      </c>
      <c r="V627" s="156">
        <v>1.7072687999999999E-3</v>
      </c>
      <c r="W627"/>
      <c r="X627" s="155">
        <v>1.1447350999999999E-4</v>
      </c>
      <c r="Y627" s="158"/>
      <c r="Z627" s="272"/>
      <c r="AA627"/>
      <c r="AB627"/>
      <c r="AC627"/>
      <c r="AD627" s="159"/>
      <c r="AH627"/>
      <c r="AI627"/>
      <c r="AJ627"/>
    </row>
    <row r="628" spans="1:36" ht="13.8" customHeight="1">
      <c r="B628" s="188"/>
      <c r="C628" s="151"/>
      <c r="D628" s="51" t="s">
        <v>27</v>
      </c>
      <c r="E628" s="150"/>
      <c r="F628"/>
      <c r="H628" s="44"/>
      <c r="I628"/>
      <c r="J628" s="44"/>
      <c r="K628" s="44"/>
      <c r="L628" s="44"/>
      <c r="P628"/>
      <c r="Q628" s="212"/>
      <c r="R628"/>
      <c r="S628"/>
      <c r="T628"/>
      <c r="U628"/>
      <c r="V628"/>
      <c r="W628"/>
      <c r="X628"/>
      <c r="Y628" s="159"/>
      <c r="Z628" s="272"/>
      <c r="AA628"/>
      <c r="AB628"/>
      <c r="AC628"/>
      <c r="AD628" s="159"/>
      <c r="AE628" s="272"/>
      <c r="AF628" s="48"/>
      <c r="AG628" s="48"/>
      <c r="AH628"/>
      <c r="AI628"/>
      <c r="AJ628"/>
    </row>
    <row r="629" spans="1:36" ht="13.8" customHeight="1">
      <c r="A629" t="s">
        <v>747</v>
      </c>
      <c r="B629" s="188" t="s">
        <v>316</v>
      </c>
      <c r="C629" s="151" t="str">
        <f>MID(A629,1,12)</f>
        <v>A.100.14.101</v>
      </c>
      <c r="D629" s="54" t="s">
        <v>27</v>
      </c>
      <c r="E629" s="150" t="s">
        <v>352</v>
      </c>
      <c r="F629" s="153" t="str">
        <f>MID(A629, 21,85)</f>
        <v>A517a</v>
      </c>
      <c r="G629" s="277">
        <v>2.702986866666667</v>
      </c>
      <c r="H629" s="44">
        <f t="shared" ref="H629:H632" si="145">G629</f>
        <v>2.702986866666667</v>
      </c>
      <c r="I629"/>
      <c r="J629" s="294">
        <v>0.79698573420975749</v>
      </c>
      <c r="K629" s="44">
        <f t="shared" ref="K629:K632" si="146">J629</f>
        <v>0.79698573420975749</v>
      </c>
      <c r="L629" s="295">
        <v>3.4570949250000003E-2</v>
      </c>
      <c r="M629" s="295">
        <v>0.13435853075969001</v>
      </c>
      <c r="N629" s="295">
        <v>0.22260822420006751</v>
      </c>
      <c r="O629" s="295">
        <v>0.40544803000000001</v>
      </c>
      <c r="P629"/>
      <c r="Q629" s="212">
        <v>24.122385999999999</v>
      </c>
      <c r="R629"/>
      <c r="S629" s="156">
        <v>7.8328605999999995E-2</v>
      </c>
      <c r="T629" s="156">
        <v>7.3864080999999998E-2</v>
      </c>
      <c r="U629" s="156">
        <v>2.5583784000000002E-3</v>
      </c>
      <c r="V629" s="156">
        <v>1.9061464E-3</v>
      </c>
      <c r="W629"/>
      <c r="X629" s="155">
        <v>1.9549102E-4</v>
      </c>
      <c r="Y629" s="158"/>
      <c r="Z629" s="272"/>
      <c r="AA629"/>
      <c r="AB629"/>
      <c r="AC629"/>
      <c r="AD629" s="159"/>
      <c r="AE629" s="272"/>
      <c r="AF629" s="48"/>
      <c r="AG629" s="48"/>
      <c r="AH629"/>
      <c r="AI629"/>
      <c r="AJ629"/>
    </row>
    <row r="630" spans="1:36" ht="13.8" customHeight="1">
      <c r="A630" t="s">
        <v>748</v>
      </c>
      <c r="B630" s="188" t="s">
        <v>316</v>
      </c>
      <c r="C630" s="151" t="str">
        <f>MID(A630,1,12)</f>
        <v>A.100.14.102</v>
      </c>
      <c r="D630" s="54" t="s">
        <v>27</v>
      </c>
      <c r="E630" s="150" t="s">
        <v>352</v>
      </c>
      <c r="F630" s="153" t="str">
        <f>MID(A630, 21,85)</f>
        <v>A517b</v>
      </c>
      <c r="G630" s="277">
        <v>2.6713557333333333</v>
      </c>
      <c r="H630" s="44">
        <f t="shared" si="145"/>
        <v>2.6713557333333333</v>
      </c>
      <c r="I630"/>
      <c r="J630" s="294">
        <v>0.75476102920427368</v>
      </c>
      <c r="K630" s="44">
        <f t="shared" si="146"/>
        <v>0.75476102920427368</v>
      </c>
      <c r="L630" s="295">
        <v>3.5389546299999998E-2</v>
      </c>
      <c r="M630" s="295">
        <v>0.12978642720424</v>
      </c>
      <c r="N630" s="295">
        <v>0.18888169570003374</v>
      </c>
      <c r="O630" s="295">
        <v>0.40070336000000001</v>
      </c>
      <c r="P630"/>
      <c r="Q630" s="212">
        <v>24.121969</v>
      </c>
      <c r="R630"/>
      <c r="S630" s="156">
        <v>7.6844192000000006E-2</v>
      </c>
      <c r="T630" s="156">
        <v>7.2473784999999999E-2</v>
      </c>
      <c r="U630" s="156">
        <v>2.4994002000000002E-3</v>
      </c>
      <c r="V630" s="156">
        <v>1.8710064000000001E-3</v>
      </c>
      <c r="W630"/>
      <c r="X630" s="155">
        <v>1.7681884E-4</v>
      </c>
      <c r="Y630" s="158"/>
      <c r="Z630" s="272"/>
      <c r="AA630"/>
      <c r="AB630"/>
      <c r="AC630"/>
      <c r="AD630" s="159"/>
      <c r="AE630" s="272"/>
      <c r="AF630" s="48"/>
      <c r="AG630" s="48"/>
      <c r="AH630"/>
      <c r="AI630"/>
      <c r="AJ630"/>
    </row>
    <row r="631" spans="1:36" ht="13.8" customHeight="1">
      <c r="A631" t="s">
        <v>749</v>
      </c>
      <c r="B631" s="188" t="s">
        <v>316</v>
      </c>
      <c r="C631" s="151" t="str">
        <f>MID(A631,1,12)</f>
        <v>A.100.14.103</v>
      </c>
      <c r="D631" s="54" t="s">
        <v>27</v>
      </c>
      <c r="E631" s="150" t="s">
        <v>352</v>
      </c>
      <c r="F631" s="153" t="str">
        <f>MID(A631, 21,85)</f>
        <v>S355J2G1W</v>
      </c>
      <c r="G631" s="277">
        <v>2.4038767999999999</v>
      </c>
      <c r="H631" s="44">
        <f t="shared" si="145"/>
        <v>2.4038767999999999</v>
      </c>
      <c r="I631"/>
      <c r="J631" s="294">
        <v>0.56776643680783134</v>
      </c>
      <c r="K631" s="44">
        <f t="shared" si="146"/>
        <v>0.56776643680783134</v>
      </c>
      <c r="L631" s="295">
        <v>3.0959979115000001E-2</v>
      </c>
      <c r="M631" s="295">
        <v>0.10298826014180099</v>
      </c>
      <c r="N631" s="295">
        <v>7.3236677551030374E-2</v>
      </c>
      <c r="O631" s="295">
        <v>0.36058151999999999</v>
      </c>
      <c r="P631"/>
      <c r="Q631" s="212">
        <v>22.768837000000001</v>
      </c>
      <c r="R631"/>
      <c r="S631" s="156">
        <v>6.0688671999999999E-2</v>
      </c>
      <c r="T631" s="156">
        <v>5.6844749999999999E-2</v>
      </c>
      <c r="U631" s="156">
        <v>2.1366525999999999E-3</v>
      </c>
      <c r="V631" s="156">
        <v>1.7072687999999999E-3</v>
      </c>
      <c r="W631"/>
      <c r="X631" s="155">
        <v>1.1447350999999999E-4</v>
      </c>
      <c r="Y631" s="158"/>
      <c r="Z631" s="272"/>
      <c r="AA631"/>
      <c r="AB631"/>
      <c r="AC631"/>
      <c r="AD631" s="159"/>
      <c r="AE631" s="272"/>
      <c r="AF631" s="48"/>
      <c r="AG631" s="48"/>
      <c r="AH631"/>
      <c r="AI631"/>
      <c r="AJ631"/>
    </row>
    <row r="632" spans="1:36" ht="13.8" customHeight="1">
      <c r="A632" t="s">
        <v>750</v>
      </c>
      <c r="B632" s="188" t="s">
        <v>316</v>
      </c>
      <c r="C632" s="151" t="str">
        <f>MID(A632,1,12)</f>
        <v>A.100.14.104</v>
      </c>
      <c r="D632" s="54" t="s">
        <v>27</v>
      </c>
      <c r="E632" s="150" t="s">
        <v>352</v>
      </c>
      <c r="F632" s="153" t="str">
        <f>MID(A632, 21,85)</f>
        <v>St14</v>
      </c>
      <c r="G632" s="277">
        <v>2.4038767999999999</v>
      </c>
      <c r="H632" s="44">
        <f t="shared" si="145"/>
        <v>2.4038767999999999</v>
      </c>
      <c r="I632"/>
      <c r="J632" s="294">
        <v>0.56776643680783134</v>
      </c>
      <c r="K632" s="44">
        <f t="shared" si="146"/>
        <v>0.56776643680783134</v>
      </c>
      <c r="L632" s="295">
        <v>3.0959979115000001E-2</v>
      </c>
      <c r="M632" s="295">
        <v>0.10298826014180099</v>
      </c>
      <c r="N632" s="295">
        <v>7.3236677551030374E-2</v>
      </c>
      <c r="O632" s="295">
        <v>0.36058151999999999</v>
      </c>
      <c r="P632"/>
      <c r="Q632" s="212">
        <v>22.768837000000001</v>
      </c>
      <c r="R632"/>
      <c r="S632" s="156">
        <v>6.0688671999999999E-2</v>
      </c>
      <c r="T632" s="156">
        <v>5.6844749999999999E-2</v>
      </c>
      <c r="U632" s="156">
        <v>2.1366525999999999E-3</v>
      </c>
      <c r="V632" s="156">
        <v>1.7072687999999999E-3</v>
      </c>
      <c r="W632"/>
      <c r="X632" s="155">
        <v>1.1447350999999999E-4</v>
      </c>
      <c r="Y632" s="158"/>
      <c r="Z632" s="272"/>
      <c r="AA632"/>
      <c r="AB632"/>
      <c r="AC632"/>
      <c r="AD632" s="159"/>
      <c r="AE632" s="272"/>
      <c r="AF632" s="48"/>
      <c r="AG632" s="48"/>
      <c r="AH632"/>
      <c r="AI632"/>
      <c r="AJ632"/>
    </row>
    <row r="633" spans="1:36" ht="13.8" customHeight="1">
      <c r="B633" s="188"/>
      <c r="C633" s="151"/>
      <c r="D633" s="51" t="s">
        <v>28</v>
      </c>
      <c r="E633" s="150"/>
      <c r="F633"/>
      <c r="H633" s="44"/>
      <c r="I633"/>
      <c r="J633" s="44"/>
      <c r="K633" s="44"/>
      <c r="L633" s="44"/>
      <c r="P633"/>
      <c r="Q633" s="212"/>
      <c r="R633"/>
      <c r="S633"/>
      <c r="T633"/>
      <c r="U633"/>
      <c r="V633"/>
      <c r="W633"/>
      <c r="X633"/>
      <c r="Y633" s="159"/>
      <c r="Z633" s="272"/>
      <c r="AA633"/>
      <c r="AB633"/>
      <c r="AC633"/>
      <c r="AD633" s="159"/>
      <c r="AE633" s="272"/>
      <c r="AF633" s="48"/>
      <c r="AG633" s="48"/>
      <c r="AH633"/>
      <c r="AI633"/>
      <c r="AJ633"/>
    </row>
    <row r="634" spans="1:36" ht="13.8" customHeight="1">
      <c r="A634" t="s">
        <v>751</v>
      </c>
      <c r="B634" s="188" t="s">
        <v>316</v>
      </c>
      <c r="C634" s="151" t="str">
        <f t="shared" ref="C634:C650" si="147">MID(A634,1,12)</f>
        <v>A.100.16.101</v>
      </c>
      <c r="D634" s="54" t="s">
        <v>28</v>
      </c>
      <c r="E634" s="150" t="s">
        <v>352</v>
      </c>
      <c r="F634" s="153" t="str">
        <f t="shared" ref="F634:F650" si="148">MID(A634, 21,85)</f>
        <v>14NiCr14</v>
      </c>
      <c r="G634" s="277">
        <v>3.1173961333333335</v>
      </c>
      <c r="H634" s="44">
        <f t="shared" ref="H634:H650" si="149">G634</f>
        <v>3.1173961333333335</v>
      </c>
      <c r="I634"/>
      <c r="J634" s="294">
        <v>1.5416023658760447</v>
      </c>
      <c r="K634" s="44">
        <f t="shared" ref="K634:K650" si="150">J634</f>
        <v>1.5416023658760447</v>
      </c>
      <c r="L634" s="295">
        <v>4.935527898E-2</v>
      </c>
      <c r="M634" s="295">
        <v>0.53544072035596013</v>
      </c>
      <c r="N634" s="295">
        <v>0.48919694654008439</v>
      </c>
      <c r="O634" s="295">
        <v>0.46760942</v>
      </c>
      <c r="P634"/>
      <c r="Q634" s="212">
        <v>30.756098999999999</v>
      </c>
      <c r="R634"/>
      <c r="S634" s="156">
        <v>0.20509121</v>
      </c>
      <c r="T634" s="156">
        <v>0.19753429</v>
      </c>
      <c r="U634" s="156">
        <v>5.1766761999999999E-3</v>
      </c>
      <c r="V634" s="156">
        <v>2.3802423E-3</v>
      </c>
      <c r="W634"/>
      <c r="X634" s="155">
        <v>2.7643188E-4</v>
      </c>
      <c r="Y634" s="158"/>
      <c r="Z634" s="272"/>
      <c r="AA634"/>
      <c r="AB634"/>
      <c r="AC634"/>
      <c r="AD634" s="159"/>
      <c r="AH634"/>
      <c r="AI634"/>
      <c r="AJ634"/>
    </row>
    <row r="635" spans="1:36" ht="13.8" customHeight="1">
      <c r="A635" t="s">
        <v>752</v>
      </c>
      <c r="B635" s="188" t="s">
        <v>316</v>
      </c>
      <c r="C635" s="151" t="str">
        <f t="shared" si="147"/>
        <v>A.100.16.102</v>
      </c>
      <c r="D635" s="54" t="s">
        <v>28</v>
      </c>
      <c r="E635" s="150" t="s">
        <v>352</v>
      </c>
      <c r="F635" s="153" t="str">
        <f t="shared" si="148"/>
        <v>15Cr3</v>
      </c>
      <c r="G635" s="277">
        <v>2.654058</v>
      </c>
      <c r="H635" s="44">
        <f t="shared" si="149"/>
        <v>2.654058</v>
      </c>
      <c r="I635"/>
      <c r="J635" s="294">
        <v>0.63126010096183127</v>
      </c>
      <c r="K635" s="44">
        <f t="shared" si="150"/>
        <v>0.63126010096183127</v>
      </c>
      <c r="L635" s="295">
        <v>3.3056760609999999E-2</v>
      </c>
      <c r="M635" s="295">
        <v>0.11586107620180099</v>
      </c>
      <c r="N635" s="295">
        <v>8.4233564150030374E-2</v>
      </c>
      <c r="O635" s="295">
        <v>0.39810869999999998</v>
      </c>
      <c r="P635"/>
      <c r="Q635" s="212">
        <v>24.049531999999999</v>
      </c>
      <c r="R635"/>
      <c r="S635" s="156">
        <v>6.7522882000000006E-2</v>
      </c>
      <c r="T635" s="156">
        <v>6.3350247999999998E-2</v>
      </c>
      <c r="U635" s="156">
        <v>2.3863627000000002E-3</v>
      </c>
      <c r="V635" s="156">
        <v>1.7862715E-3</v>
      </c>
      <c r="W635"/>
      <c r="X635" s="155">
        <v>1.2959513E-4</v>
      </c>
      <c r="Y635" s="158"/>
      <c r="Z635" s="272"/>
      <c r="AA635"/>
      <c r="AB635"/>
      <c r="AC635"/>
      <c r="AD635" s="159"/>
      <c r="AE635" s="272"/>
      <c r="AF635" s="48"/>
      <c r="AG635" s="48"/>
      <c r="AH635"/>
      <c r="AI635"/>
      <c r="AJ635"/>
    </row>
    <row r="636" spans="1:36" ht="13.8" customHeight="1">
      <c r="A636" t="s">
        <v>753</v>
      </c>
      <c r="B636" s="188" t="s">
        <v>316</v>
      </c>
      <c r="C636" s="151" t="str">
        <f t="shared" si="147"/>
        <v>A.100.16.103</v>
      </c>
      <c r="D636" s="54" t="s">
        <v>28</v>
      </c>
      <c r="E636" s="150" t="s">
        <v>352</v>
      </c>
      <c r="F636" s="153" t="str">
        <f t="shared" si="148"/>
        <v>18NiCr8</v>
      </c>
      <c r="G636" s="277">
        <v>3.0846740000000001</v>
      </c>
      <c r="H636" s="44">
        <f t="shared" si="149"/>
        <v>3.0846740000000001</v>
      </c>
      <c r="I636"/>
      <c r="J636" s="294">
        <v>1.1969082705971612</v>
      </c>
      <c r="K636" s="44">
        <f t="shared" si="150"/>
        <v>1.1969082705971612</v>
      </c>
      <c r="L636" s="295">
        <v>4.3037452050000001E-2</v>
      </c>
      <c r="M636" s="295">
        <v>0.36565319794709994</v>
      </c>
      <c r="N636" s="295">
        <v>0.32551652060006125</v>
      </c>
      <c r="O636" s="295">
        <v>0.46270109999999998</v>
      </c>
      <c r="P636"/>
      <c r="Q636" s="212">
        <v>27.991814999999999</v>
      </c>
      <c r="R636"/>
      <c r="S636" s="156">
        <v>0.15142775999999999</v>
      </c>
      <c r="T636" s="156">
        <v>0.14515147</v>
      </c>
      <c r="U636" s="156">
        <v>4.1650723999999998E-3</v>
      </c>
      <c r="V636" s="156">
        <v>2.1112251E-3</v>
      </c>
      <c r="W636"/>
      <c r="X636" s="155">
        <v>2.2574685E-4</v>
      </c>
      <c r="Y636" s="158"/>
      <c r="Z636" s="272"/>
      <c r="AA636"/>
      <c r="AB636"/>
      <c r="AC636"/>
      <c r="AD636" s="159"/>
      <c r="AE636" s="272"/>
      <c r="AF636" s="48"/>
      <c r="AG636" s="48"/>
      <c r="AH636"/>
      <c r="AI636"/>
      <c r="AJ636"/>
    </row>
    <row r="637" spans="1:36" ht="13.8" customHeight="1">
      <c r="A637" t="s">
        <v>754</v>
      </c>
      <c r="B637" s="188" t="s">
        <v>316</v>
      </c>
      <c r="C637" s="151" t="str">
        <f t="shared" si="147"/>
        <v>A.100.16.104</v>
      </c>
      <c r="D637" s="54" t="s">
        <v>28</v>
      </c>
      <c r="E637" s="150" t="s">
        <v>352</v>
      </c>
      <c r="F637" s="153" t="str">
        <f t="shared" si="148"/>
        <v>25CrMo4</v>
      </c>
      <c r="G637" s="277">
        <v>2.7633400000000004</v>
      </c>
      <c r="H637" s="44">
        <f t="shared" si="149"/>
        <v>2.7633400000000004</v>
      </c>
      <c r="I637"/>
      <c r="J637" s="294">
        <v>0.79210836131183138</v>
      </c>
      <c r="K637" s="44">
        <f t="shared" si="150"/>
        <v>0.79210836131183138</v>
      </c>
      <c r="L637" s="295">
        <v>3.4169061010000001E-2</v>
      </c>
      <c r="M637" s="295">
        <v>0.13600292280180101</v>
      </c>
      <c r="N637" s="295">
        <v>0.20743537750003038</v>
      </c>
      <c r="O637" s="295">
        <v>0.41450100000000001</v>
      </c>
      <c r="P637"/>
      <c r="Q637" s="212">
        <v>24.146953</v>
      </c>
      <c r="R637"/>
      <c r="S637" s="156">
        <v>7.4076007999999999E-2</v>
      </c>
      <c r="T637" s="156">
        <v>6.9579956999999998E-2</v>
      </c>
      <c r="U637" s="156">
        <v>2.6114303999999998E-3</v>
      </c>
      <c r="V637" s="156">
        <v>1.8846202999999999E-3</v>
      </c>
      <c r="W637"/>
      <c r="X637" s="155">
        <v>1.9276195000000001E-4</v>
      </c>
      <c r="Y637" s="158"/>
      <c r="Z637" s="272"/>
      <c r="AA637"/>
      <c r="AB637"/>
      <c r="AC637"/>
      <c r="AD637" s="159"/>
      <c r="AE637" s="272"/>
      <c r="AF637" s="48"/>
      <c r="AG637" s="48"/>
      <c r="AH637"/>
      <c r="AI637"/>
      <c r="AJ637"/>
    </row>
    <row r="638" spans="1:36" ht="13.8" customHeight="1">
      <c r="A638" t="s">
        <v>755</v>
      </c>
      <c r="B638" s="188" t="s">
        <v>316</v>
      </c>
      <c r="C638" s="151" t="str">
        <f t="shared" si="147"/>
        <v>A.100.16.105</v>
      </c>
      <c r="D638" s="54" t="s">
        <v>28</v>
      </c>
      <c r="E638" s="150" t="s">
        <v>352</v>
      </c>
      <c r="F638" s="153" t="str">
        <f t="shared" si="148"/>
        <v>30CrNiMo8</v>
      </c>
      <c r="G638" s="277">
        <v>3.1367129333333335</v>
      </c>
      <c r="H638" s="44">
        <f t="shared" si="149"/>
        <v>3.1367129333333335</v>
      </c>
      <c r="I638"/>
      <c r="J638" s="294">
        <v>1.4206080391171612</v>
      </c>
      <c r="K638" s="44">
        <f t="shared" si="150"/>
        <v>1.4206080391171612</v>
      </c>
      <c r="L638" s="295">
        <v>4.4323035070000003E-2</v>
      </c>
      <c r="M638" s="295">
        <v>0.39045126044709993</v>
      </c>
      <c r="N638" s="295">
        <v>0.51532680360006122</v>
      </c>
      <c r="O638" s="295">
        <v>0.47050693999999998</v>
      </c>
      <c r="P638"/>
      <c r="Q638" s="212">
        <v>28.066265000000001</v>
      </c>
      <c r="R638"/>
      <c r="S638" s="156">
        <v>0.15799228000000001</v>
      </c>
      <c r="T638" s="156">
        <v>0.15132424</v>
      </c>
      <c r="U638" s="156">
        <v>4.3887481000000001E-3</v>
      </c>
      <c r="V638" s="156">
        <v>2.2792895000000001E-3</v>
      </c>
      <c r="W638"/>
      <c r="X638" s="155">
        <v>3.1774640000000002E-4</v>
      </c>
      <c r="Y638" s="158"/>
      <c r="Z638" s="272"/>
      <c r="AA638"/>
      <c r="AB638"/>
      <c r="AC638"/>
      <c r="AD638" s="159"/>
      <c r="AE638" s="272"/>
      <c r="AF638" s="48"/>
      <c r="AG638" s="48"/>
      <c r="AH638"/>
      <c r="AI638"/>
      <c r="AJ638"/>
    </row>
    <row r="639" spans="1:36" ht="13.8" customHeight="1">
      <c r="A639" t="s">
        <v>756</v>
      </c>
      <c r="B639" s="188" t="s">
        <v>316</v>
      </c>
      <c r="C639" s="151" t="str">
        <f t="shared" si="147"/>
        <v>A.100.16.106</v>
      </c>
      <c r="D639" s="54" t="s">
        <v>28</v>
      </c>
      <c r="E639" s="150" t="s">
        <v>352</v>
      </c>
      <c r="F639" s="153" t="str">
        <f t="shared" si="148"/>
        <v>34Cr4</v>
      </c>
      <c r="G639" s="277">
        <v>2.7469226</v>
      </c>
      <c r="H639" s="44">
        <f t="shared" si="149"/>
        <v>2.7469226</v>
      </c>
      <c r="I639"/>
      <c r="J639" s="294">
        <v>0.66032164183954123</v>
      </c>
      <c r="K639" s="44">
        <f t="shared" si="150"/>
        <v>0.66032164183954123</v>
      </c>
      <c r="L639" s="295">
        <v>3.320266635E-2</v>
      </c>
      <c r="M639" s="295">
        <v>0.11969625573944</v>
      </c>
      <c r="N639" s="295">
        <v>9.5384329750101235E-2</v>
      </c>
      <c r="O639" s="295">
        <v>0.41203838999999998</v>
      </c>
      <c r="P639"/>
      <c r="Q639" s="212">
        <v>24.329508000000001</v>
      </c>
      <c r="R639"/>
      <c r="S639" s="156">
        <v>6.8960307999999998E-2</v>
      </c>
      <c r="T639" s="156">
        <v>6.4679843000000001E-2</v>
      </c>
      <c r="U639" s="156">
        <v>2.4805700000000001E-3</v>
      </c>
      <c r="V639" s="156">
        <v>1.7998952E-3</v>
      </c>
      <c r="W639"/>
      <c r="X639" s="155">
        <v>1.3562964999999999E-4</v>
      </c>
      <c r="Y639" s="158"/>
      <c r="Z639" s="272"/>
      <c r="AA639"/>
      <c r="AB639"/>
      <c r="AC639"/>
      <c r="AD639" s="159"/>
      <c r="AH639"/>
      <c r="AI639"/>
      <c r="AJ639"/>
    </row>
    <row r="640" spans="1:36" ht="13.8" customHeight="1">
      <c r="A640" t="s">
        <v>757</v>
      </c>
      <c r="B640" s="188" t="s">
        <v>316</v>
      </c>
      <c r="C640" s="151" t="str">
        <f t="shared" si="147"/>
        <v>A.100.16.107</v>
      </c>
      <c r="D640" s="54" t="s">
        <v>28</v>
      </c>
      <c r="E640" s="150" t="s">
        <v>352</v>
      </c>
      <c r="F640" s="153" t="str">
        <f t="shared" si="148"/>
        <v>34CrAl6</v>
      </c>
      <c r="G640" s="277">
        <v>2.8637061999999998</v>
      </c>
      <c r="H640" s="44">
        <f t="shared" si="149"/>
        <v>2.8637061999999998</v>
      </c>
      <c r="I640"/>
      <c r="J640" s="294">
        <v>0.6896591539291872</v>
      </c>
      <c r="K640" s="44">
        <f t="shared" si="150"/>
        <v>0.6896591539291872</v>
      </c>
      <c r="L640" s="295">
        <v>3.4154061479999991E-2</v>
      </c>
      <c r="M640" s="295">
        <v>0.12658689799335998</v>
      </c>
      <c r="N640" s="295">
        <v>9.9362264455827298E-2</v>
      </c>
      <c r="O640" s="295">
        <v>0.42955592999999997</v>
      </c>
      <c r="P640"/>
      <c r="Q640" s="212">
        <v>24.644715000000001</v>
      </c>
      <c r="R640"/>
      <c r="S640" s="156">
        <v>7.3808575000000001E-2</v>
      </c>
      <c r="T640" s="156">
        <v>6.9427596999999994E-2</v>
      </c>
      <c r="U640" s="156">
        <v>2.6118744999999999E-3</v>
      </c>
      <c r="V640" s="156">
        <v>1.7691038E-3</v>
      </c>
      <c r="W640"/>
      <c r="X640" s="155">
        <v>1.4396023E-4</v>
      </c>
      <c r="Y640" s="158"/>
      <c r="Z640" s="272"/>
      <c r="AA640"/>
      <c r="AB640"/>
      <c r="AC640"/>
      <c r="AD640" s="159"/>
      <c r="AE640" s="272"/>
      <c r="AH640"/>
      <c r="AI640"/>
      <c r="AJ640"/>
    </row>
    <row r="641" spans="1:36" ht="13.8" customHeight="1">
      <c r="A641" t="s">
        <v>758</v>
      </c>
      <c r="B641" s="188" t="s">
        <v>316</v>
      </c>
      <c r="C641" s="151" t="str">
        <f t="shared" si="147"/>
        <v>A.100.16.108</v>
      </c>
      <c r="D641" s="54" t="s">
        <v>28</v>
      </c>
      <c r="E641" s="150" t="s">
        <v>352</v>
      </c>
      <c r="F641" s="153" t="str">
        <f t="shared" si="148"/>
        <v>35NiCr18</v>
      </c>
      <c r="G641" s="277">
        <v>3.1647967333333336</v>
      </c>
      <c r="H641" s="44">
        <f t="shared" si="149"/>
        <v>3.1647967333333336</v>
      </c>
      <c r="I641"/>
      <c r="J641" s="294">
        <v>1.7784103983887598</v>
      </c>
      <c r="K641" s="44">
        <f t="shared" si="150"/>
        <v>1.7784103983887598</v>
      </c>
      <c r="L641" s="295">
        <v>5.3670100960000001E-2</v>
      </c>
      <c r="M641" s="295">
        <v>0.65018008562865992</v>
      </c>
      <c r="N641" s="295">
        <v>0.59984070180009985</v>
      </c>
      <c r="O641" s="295">
        <v>0.47471951000000001</v>
      </c>
      <c r="P641"/>
      <c r="Q641" s="212">
        <v>32.615918000000001</v>
      </c>
      <c r="R641"/>
      <c r="S641" s="156">
        <v>0.24168360999999999</v>
      </c>
      <c r="T641" s="156">
        <v>0.23324675</v>
      </c>
      <c r="U641" s="156">
        <v>5.8795020999999996E-3</v>
      </c>
      <c r="V641" s="156">
        <v>2.5573566E-3</v>
      </c>
      <c r="W641"/>
      <c r="X641" s="155">
        <v>3.1211093999999998E-4</v>
      </c>
      <c r="Y641" s="158"/>
      <c r="Z641" s="272"/>
      <c r="AA641"/>
      <c r="AB641"/>
      <c r="AC641"/>
      <c r="AD641" s="159"/>
      <c r="AE641" s="272"/>
      <c r="AF641" s="48"/>
      <c r="AG641" s="48"/>
      <c r="AH641"/>
      <c r="AI641"/>
      <c r="AJ641"/>
    </row>
    <row r="642" spans="1:36" ht="13.8" customHeight="1">
      <c r="A642" t="s">
        <v>759</v>
      </c>
      <c r="B642" s="188" t="s">
        <v>316</v>
      </c>
      <c r="C642" s="151" t="str">
        <f t="shared" si="147"/>
        <v>A.100.16.109</v>
      </c>
      <c r="D642" s="54" t="s">
        <v>28</v>
      </c>
      <c r="E642" s="150" t="s">
        <v>352</v>
      </c>
      <c r="F642" s="153" t="str">
        <f t="shared" si="148"/>
        <v>36NiCr6</v>
      </c>
      <c r="G642" s="277">
        <v>2.7539430666666669</v>
      </c>
      <c r="H642" s="44">
        <f t="shared" si="149"/>
        <v>2.7539430666666669</v>
      </c>
      <c r="I642"/>
      <c r="J642" s="294">
        <v>0.99436061863080338</v>
      </c>
      <c r="K642" s="44">
        <f t="shared" si="150"/>
        <v>0.99436061863080338</v>
      </c>
      <c r="L642" s="295">
        <v>3.9644797060000007E-2</v>
      </c>
      <c r="M642" s="295">
        <v>0.28971127551074993</v>
      </c>
      <c r="N642" s="295">
        <v>0.25191308606005353</v>
      </c>
      <c r="O642" s="295">
        <v>0.41309146000000002</v>
      </c>
      <c r="P642"/>
      <c r="Q642" s="212">
        <v>26.858343999999999</v>
      </c>
      <c r="R642"/>
      <c r="S642" s="156">
        <v>0.12333035000000001</v>
      </c>
      <c r="T642" s="156">
        <v>0.11780834</v>
      </c>
      <c r="U642" s="156">
        <v>3.4725781000000001E-3</v>
      </c>
      <c r="V642" s="156">
        <v>2.0494337E-3</v>
      </c>
      <c r="W642"/>
      <c r="X642" s="155">
        <v>1.8523888000000001E-4</v>
      </c>
      <c r="Y642" s="158"/>
      <c r="Z642" s="272"/>
      <c r="AA642"/>
      <c r="AB642"/>
      <c r="AC642"/>
      <c r="AD642" s="159"/>
      <c r="AE642" s="272"/>
      <c r="AF642"/>
      <c r="AG642" s="48"/>
      <c r="AH642"/>
      <c r="AI642"/>
      <c r="AJ642"/>
    </row>
    <row r="643" spans="1:36" ht="13.8" customHeight="1">
      <c r="A643" t="s">
        <v>760</v>
      </c>
      <c r="B643" s="188" t="s">
        <v>316</v>
      </c>
      <c r="C643" s="151" t="str">
        <f t="shared" si="147"/>
        <v>A.100.16.110</v>
      </c>
      <c r="D643" s="54" t="s">
        <v>28</v>
      </c>
      <c r="E643" s="150" t="s">
        <v>352</v>
      </c>
      <c r="F643" s="153" t="str">
        <f t="shared" si="148"/>
        <v>37MnSi5</v>
      </c>
      <c r="G643" s="277">
        <v>2.5794857333333332</v>
      </c>
      <c r="H643" s="44">
        <f t="shared" si="149"/>
        <v>2.5794857333333332</v>
      </c>
      <c r="I643"/>
      <c r="J643" s="294">
        <v>0.62338696864937626</v>
      </c>
      <c r="K643" s="44">
        <f t="shared" si="150"/>
        <v>0.62338696864937626</v>
      </c>
      <c r="L643" s="295">
        <v>3.3576236430000003E-2</v>
      </c>
      <c r="M643" s="295">
        <v>0.11073211537923</v>
      </c>
      <c r="N643" s="295">
        <v>9.2155756840146236E-2</v>
      </c>
      <c r="O643" s="295">
        <v>0.38692285999999998</v>
      </c>
      <c r="P643"/>
      <c r="Q643" s="212">
        <v>24.179338000000001</v>
      </c>
      <c r="R643"/>
      <c r="S643" s="156">
        <v>7.4177621999999999E-2</v>
      </c>
      <c r="T643" s="156">
        <v>7.0063622000000006E-2</v>
      </c>
      <c r="U643" s="156">
        <v>2.2997718000000002E-3</v>
      </c>
      <c r="V643" s="156">
        <v>1.814228E-3</v>
      </c>
      <c r="W643"/>
      <c r="X643" s="155">
        <v>1.2449645999999999E-4</v>
      </c>
      <c r="Y643" s="158"/>
      <c r="Z643" s="267"/>
      <c r="AA643"/>
      <c r="AB643"/>
      <c r="AC643"/>
      <c r="AD643" s="159"/>
      <c r="AE643" s="273"/>
      <c r="AF643" s="48"/>
      <c r="AG643" s="48"/>
      <c r="AH643"/>
      <c r="AI643"/>
      <c r="AJ643"/>
    </row>
    <row r="644" spans="1:36" ht="13.8" customHeight="1">
      <c r="A644" t="s">
        <v>761</v>
      </c>
      <c r="B644" s="188" t="s">
        <v>316</v>
      </c>
      <c r="C644" s="151" t="str">
        <f t="shared" si="147"/>
        <v>A.100.16.111</v>
      </c>
      <c r="D644" s="54" t="s">
        <v>28</v>
      </c>
      <c r="E644" s="150" t="s">
        <v>352</v>
      </c>
      <c r="F644" s="153" t="str">
        <f t="shared" si="148"/>
        <v>42CrMo4</v>
      </c>
      <c r="G644" s="277">
        <v>2.764558266666667</v>
      </c>
      <c r="H644" s="44">
        <f t="shared" si="149"/>
        <v>2.764558266666667</v>
      </c>
      <c r="I644"/>
      <c r="J644" s="294">
        <v>0.79318412774183145</v>
      </c>
      <c r="K644" s="44">
        <f t="shared" si="150"/>
        <v>0.79318412774183145</v>
      </c>
      <c r="L644" s="295">
        <v>3.4286753339999997E-2</v>
      </c>
      <c r="M644" s="295">
        <v>0.136337490501801</v>
      </c>
      <c r="N644" s="295">
        <v>0.20787614390003037</v>
      </c>
      <c r="O644" s="295">
        <v>0.41468374000000002</v>
      </c>
      <c r="P644"/>
      <c r="Q644" s="212">
        <v>24.118155999999999</v>
      </c>
      <c r="R644"/>
      <c r="S644" s="156">
        <v>7.5323307000000006E-2</v>
      </c>
      <c r="T644" s="156">
        <v>7.0827062999999996E-2</v>
      </c>
      <c r="U644" s="156">
        <v>2.6141966999999999E-3</v>
      </c>
      <c r="V644" s="156">
        <v>1.8820473999999999E-3</v>
      </c>
      <c r="W644"/>
      <c r="X644" s="155">
        <v>1.9306710000000001E-4</v>
      </c>
      <c r="Y644" s="158"/>
      <c r="Z644" s="272"/>
      <c r="AA644"/>
      <c r="AB644"/>
      <c r="AC644"/>
      <c r="AD644" s="159"/>
      <c r="AE644" s="272"/>
      <c r="AF644" s="48"/>
      <c r="AG644" s="48"/>
      <c r="AH644"/>
      <c r="AI644"/>
      <c r="AJ644"/>
    </row>
    <row r="645" spans="1:36" ht="13.8" customHeight="1">
      <c r="A645" t="s">
        <v>762</v>
      </c>
      <c r="B645" s="188" t="s">
        <v>316</v>
      </c>
      <c r="C645" s="151" t="str">
        <f t="shared" si="147"/>
        <v>A.100.16.112</v>
      </c>
      <c r="D645" s="54" t="s">
        <v>28</v>
      </c>
      <c r="E645" s="150" t="s">
        <v>352</v>
      </c>
      <c r="F645" s="153" t="str">
        <f t="shared" si="148"/>
        <v>50 CrV4</v>
      </c>
      <c r="G645" s="277">
        <v>2.7696790666666669</v>
      </c>
      <c r="H645" s="44">
        <f t="shared" si="149"/>
        <v>2.7696790666666669</v>
      </c>
      <c r="I645"/>
      <c r="J645" s="294">
        <v>0.82480361411834036</v>
      </c>
      <c r="K645" s="44">
        <f t="shared" si="150"/>
        <v>0.82480361411834036</v>
      </c>
      <c r="L645" s="295">
        <v>3.7980993679999998E-2</v>
      </c>
      <c r="M645" s="295">
        <v>0.14010384923831001</v>
      </c>
      <c r="N645" s="295">
        <v>0.23126691120003035</v>
      </c>
      <c r="O645" s="295">
        <v>0.41545186000000001</v>
      </c>
      <c r="P645"/>
      <c r="Q645" s="212">
        <v>24.405813999999999</v>
      </c>
      <c r="R645"/>
      <c r="S645" s="156">
        <v>7.6732126999999997E-2</v>
      </c>
      <c r="T645" s="156">
        <v>7.2193229999999997E-2</v>
      </c>
      <c r="U645" s="156">
        <v>2.6404161000000001E-3</v>
      </c>
      <c r="V645" s="156">
        <v>1.898481E-3</v>
      </c>
      <c r="W645"/>
      <c r="X645" s="155">
        <v>1.9690787000000001E-4</v>
      </c>
      <c r="Y645" s="158"/>
      <c r="Z645" s="272"/>
      <c r="AA645"/>
      <c r="AB645"/>
      <c r="AC645"/>
      <c r="AD645" s="159"/>
      <c r="AE645" s="272"/>
      <c r="AF645" s="48"/>
      <c r="AG645" s="48"/>
      <c r="AH645"/>
      <c r="AI645"/>
      <c r="AJ645"/>
    </row>
    <row r="646" spans="1:36" ht="13.8" customHeight="1">
      <c r="A646" t="s">
        <v>763</v>
      </c>
      <c r="B646" s="188" t="s">
        <v>316</v>
      </c>
      <c r="C646" s="151" t="str">
        <f t="shared" si="147"/>
        <v>A.100.16.113</v>
      </c>
      <c r="D646" s="54" t="s">
        <v>28</v>
      </c>
      <c r="E646" s="150" t="s">
        <v>352</v>
      </c>
      <c r="F646" s="153" t="str">
        <f t="shared" si="148"/>
        <v>C15</v>
      </c>
      <c r="G646" s="277">
        <v>2.5293267999999998</v>
      </c>
      <c r="H646" s="44">
        <f t="shared" si="149"/>
        <v>2.5293267999999998</v>
      </c>
      <c r="I646"/>
      <c r="J646" s="294">
        <v>0.5970767459498314</v>
      </c>
      <c r="K646" s="44">
        <f t="shared" si="150"/>
        <v>0.5970767459498314</v>
      </c>
      <c r="L646" s="295">
        <v>3.2554943117000003E-2</v>
      </c>
      <c r="M646" s="295">
        <v>0.10831610528180098</v>
      </c>
      <c r="N646" s="295">
        <v>7.6806677551030378E-2</v>
      </c>
      <c r="O646" s="295">
        <v>0.37939901999999998</v>
      </c>
      <c r="P646"/>
      <c r="Q646" s="212">
        <v>23.966835</v>
      </c>
      <c r="R646"/>
      <c r="S646" s="156">
        <v>6.3541137999999997E-2</v>
      </c>
      <c r="T646" s="156">
        <v>5.9496195000000002E-2</v>
      </c>
      <c r="U646" s="156">
        <v>2.2477984000000002E-3</v>
      </c>
      <c r="V646" s="156">
        <v>1.7971451E-3</v>
      </c>
      <c r="W646"/>
      <c r="X646" s="155">
        <v>1.2038607E-4</v>
      </c>
      <c r="Y646" s="158"/>
      <c r="Z646" s="272"/>
      <c r="AA646"/>
      <c r="AB646"/>
      <c r="AC646"/>
      <c r="AD646" s="159"/>
      <c r="AE646" s="272"/>
      <c r="AF646" s="48"/>
      <c r="AG646" s="48"/>
      <c r="AH646"/>
      <c r="AI646"/>
      <c r="AJ646"/>
    </row>
    <row r="647" spans="1:36" ht="13.8" customHeight="1">
      <c r="A647" t="s">
        <v>764</v>
      </c>
      <c r="B647" s="188" t="s">
        <v>316</v>
      </c>
      <c r="C647" s="151" t="str">
        <f t="shared" si="147"/>
        <v>A.100.16.114</v>
      </c>
      <c r="D647" s="54" t="s">
        <v>28</v>
      </c>
      <c r="E647" s="150" t="s">
        <v>352</v>
      </c>
      <c r="F647" s="153" t="str">
        <f t="shared" si="148"/>
        <v>C35</v>
      </c>
      <c r="G647" s="277">
        <v>2.6534059999999999</v>
      </c>
      <c r="H647" s="44">
        <f t="shared" si="149"/>
        <v>2.6534059999999999</v>
      </c>
      <c r="I647"/>
      <c r="J647" s="294">
        <v>0.77296799870087862</v>
      </c>
      <c r="K647" s="44">
        <f t="shared" si="150"/>
        <v>0.77296799870087862</v>
      </c>
      <c r="L647" s="295">
        <v>3.497284028E-2</v>
      </c>
      <c r="M647" s="295">
        <v>0.165983037390842</v>
      </c>
      <c r="N647" s="295">
        <v>0.17400122103003657</v>
      </c>
      <c r="O647" s="295">
        <v>0.3980109</v>
      </c>
      <c r="P647"/>
      <c r="Q647" s="212">
        <v>24.790443</v>
      </c>
      <c r="R647"/>
      <c r="S647" s="156">
        <v>8.2759592000000007E-2</v>
      </c>
      <c r="T647" s="156">
        <v>7.8170442000000007E-2</v>
      </c>
      <c r="U647" s="156">
        <v>2.6871720999999999E-3</v>
      </c>
      <c r="V647" s="156">
        <v>1.9019772000000001E-3</v>
      </c>
      <c r="W647"/>
      <c r="X647" s="155">
        <v>1.6445811E-4</v>
      </c>
      <c r="Y647" s="158"/>
      <c r="Z647" s="272"/>
      <c r="AA647"/>
      <c r="AB647"/>
      <c r="AC647"/>
      <c r="AD647" s="159"/>
      <c r="AE647" s="272"/>
      <c r="AF647" s="48"/>
      <c r="AG647" s="48"/>
      <c r="AH647"/>
      <c r="AI647"/>
      <c r="AJ647"/>
    </row>
    <row r="648" spans="1:36" ht="13.8" customHeight="1">
      <c r="A648" t="s">
        <v>765</v>
      </c>
      <c r="B648" s="188" t="s">
        <v>316</v>
      </c>
      <c r="C648" s="151" t="str">
        <f t="shared" si="147"/>
        <v>A.100.16.115</v>
      </c>
      <c r="D648" s="54" t="s">
        <v>28</v>
      </c>
      <c r="E648" s="150" t="s">
        <v>352</v>
      </c>
      <c r="F648" s="153" t="str">
        <f t="shared" si="148"/>
        <v>C45</v>
      </c>
      <c r="G648" s="277">
        <v>2.6558788</v>
      </c>
      <c r="H648" s="44">
        <f t="shared" si="149"/>
        <v>2.6558788</v>
      </c>
      <c r="I648"/>
      <c r="J648" s="294">
        <v>0.77433686013087855</v>
      </c>
      <c r="K648" s="44">
        <f t="shared" si="150"/>
        <v>0.77433686013087855</v>
      </c>
      <c r="L648" s="295">
        <v>3.5106482599999995E-2</v>
      </c>
      <c r="M648" s="295">
        <v>0.166370880090842</v>
      </c>
      <c r="N648" s="295">
        <v>0.17447767744003656</v>
      </c>
      <c r="O648" s="295">
        <v>0.39838182</v>
      </c>
      <c r="P648"/>
      <c r="Q648" s="212">
        <v>24.773626</v>
      </c>
      <c r="R648"/>
      <c r="S648" s="156">
        <v>8.4035415000000002E-2</v>
      </c>
      <c r="T648" s="156">
        <v>7.9444061999999996E-2</v>
      </c>
      <c r="U648" s="156">
        <v>2.6910498999999999E-3</v>
      </c>
      <c r="V648" s="156">
        <v>1.9003030000000001E-3</v>
      </c>
      <c r="W648"/>
      <c r="X648" s="155">
        <v>1.6482237999999999E-4</v>
      </c>
      <c r="Y648" s="158"/>
      <c r="Z648" s="267"/>
      <c r="AA648"/>
      <c r="AB648"/>
      <c r="AC648"/>
      <c r="AD648" s="159"/>
      <c r="AE648" s="270"/>
      <c r="AF648" s="48"/>
      <c r="AG648" s="48"/>
      <c r="AH648"/>
      <c r="AI648"/>
      <c r="AJ648"/>
    </row>
    <row r="649" spans="1:36" ht="13.8" customHeight="1">
      <c r="A649" t="s">
        <v>766</v>
      </c>
      <c r="B649" s="188" t="s">
        <v>316</v>
      </c>
      <c r="C649" s="151" t="str">
        <f t="shared" si="147"/>
        <v>A.100.16.116</v>
      </c>
      <c r="D649" s="54" t="s">
        <v>28</v>
      </c>
      <c r="E649" s="150" t="s">
        <v>352</v>
      </c>
      <c r="F649" s="153" t="str">
        <f t="shared" si="148"/>
        <v>C55</v>
      </c>
      <c r="G649" s="277">
        <v>2.5317996666666671</v>
      </c>
      <c r="H649" s="44">
        <f t="shared" si="149"/>
        <v>2.5317996666666671</v>
      </c>
      <c r="I649"/>
      <c r="J649" s="294">
        <v>0.59844562240883148</v>
      </c>
      <c r="K649" s="44">
        <f t="shared" si="150"/>
        <v>0.59844562240883148</v>
      </c>
      <c r="L649" s="295">
        <v>3.2688584437000005E-2</v>
      </c>
      <c r="M649" s="295">
        <v>0.108703946981801</v>
      </c>
      <c r="N649" s="295">
        <v>7.7283140990030377E-2</v>
      </c>
      <c r="O649" s="295">
        <v>0.37976995000000002</v>
      </c>
      <c r="P649"/>
      <c r="Q649" s="212">
        <v>23.950016999999999</v>
      </c>
      <c r="R649"/>
      <c r="S649" s="156">
        <v>6.4816962000000006E-2</v>
      </c>
      <c r="T649" s="156">
        <v>6.0769814999999998E-2</v>
      </c>
      <c r="U649" s="156">
        <v>2.2516761999999998E-3</v>
      </c>
      <c r="V649" s="156">
        <v>1.7954709000000001E-3</v>
      </c>
      <c r="W649"/>
      <c r="X649" s="155">
        <v>1.2075034E-4</v>
      </c>
      <c r="Y649" s="158"/>
      <c r="Z649" s="272"/>
      <c r="AA649"/>
      <c r="AB649"/>
      <c r="AC649"/>
      <c r="AD649" s="159"/>
      <c r="AE649" s="272"/>
      <c r="AF649" s="48"/>
      <c r="AG649" s="48"/>
      <c r="AH649"/>
      <c r="AI649"/>
      <c r="AJ649"/>
    </row>
    <row r="650" spans="1:36" ht="13.8" customHeight="1">
      <c r="A650" t="s">
        <v>767</v>
      </c>
      <c r="B650" s="188" t="s">
        <v>316</v>
      </c>
      <c r="C650" s="151" t="str">
        <f t="shared" si="147"/>
        <v>A.100.16.117</v>
      </c>
      <c r="D650" s="54" t="s">
        <v>28</v>
      </c>
      <c r="E650" s="150" t="s">
        <v>352</v>
      </c>
      <c r="F650" s="153" t="str">
        <f t="shared" si="148"/>
        <v>C60</v>
      </c>
      <c r="G650" s="277">
        <v>2.5317996666666671</v>
      </c>
      <c r="H650" s="44">
        <f t="shared" si="149"/>
        <v>2.5317996666666671</v>
      </c>
      <c r="I650"/>
      <c r="J650" s="294">
        <v>0.59844562240883148</v>
      </c>
      <c r="K650" s="44">
        <f t="shared" si="150"/>
        <v>0.59844562240883148</v>
      </c>
      <c r="L650" s="295">
        <v>3.2688584437000005E-2</v>
      </c>
      <c r="M650" s="295">
        <v>0.108703946981801</v>
      </c>
      <c r="N650" s="295">
        <v>7.7283140990030377E-2</v>
      </c>
      <c r="O650" s="295">
        <v>0.37976995000000002</v>
      </c>
      <c r="P650"/>
      <c r="Q650" s="212">
        <v>23.950016999999999</v>
      </c>
      <c r="R650"/>
      <c r="S650" s="156">
        <v>6.4816962000000006E-2</v>
      </c>
      <c r="T650" s="156">
        <v>6.0769814999999998E-2</v>
      </c>
      <c r="U650" s="156">
        <v>2.2516761999999998E-3</v>
      </c>
      <c r="V650" s="156">
        <v>1.7954709000000001E-3</v>
      </c>
      <c r="W650"/>
      <c r="X650" s="155">
        <v>1.2075034E-4</v>
      </c>
      <c r="Y650" s="158"/>
      <c r="Z650" s="272"/>
      <c r="AA650"/>
      <c r="AB650"/>
      <c r="AC650"/>
      <c r="AD650" s="159"/>
      <c r="AE650" s="272"/>
      <c r="AF650" s="48"/>
      <c r="AG650" s="48"/>
      <c r="AH650"/>
      <c r="AI650"/>
      <c r="AJ650"/>
    </row>
    <row r="651" spans="1:36" ht="13.8" customHeight="1">
      <c r="B651" s="188"/>
      <c r="C651" s="151"/>
      <c r="D651" s="51" t="s">
        <v>29</v>
      </c>
      <c r="E651" s="150"/>
      <c r="F651"/>
      <c r="H651" s="44"/>
      <c r="I651"/>
      <c r="J651" s="44"/>
      <c r="K651" s="44"/>
      <c r="L651" s="44"/>
      <c r="P651"/>
      <c r="Q651" s="212"/>
      <c r="R651"/>
      <c r="S651"/>
      <c r="T651"/>
      <c r="U651"/>
      <c r="V651"/>
      <c r="W651"/>
      <c r="X651"/>
      <c r="Y651" s="159"/>
      <c r="Z651" s="272"/>
      <c r="AA651"/>
      <c r="AB651"/>
      <c r="AC651"/>
      <c r="AD651" s="159"/>
      <c r="AE651" s="272"/>
      <c r="AF651" s="48"/>
      <c r="AG651" s="48"/>
      <c r="AH651"/>
      <c r="AI651"/>
      <c r="AJ651"/>
    </row>
    <row r="652" spans="1:36" ht="13.8" customHeight="1">
      <c r="A652" t="s">
        <v>768</v>
      </c>
      <c r="B652" s="188" t="s">
        <v>316</v>
      </c>
      <c r="C652" s="151" t="str">
        <f>MID(A652,1,12)</f>
        <v>A.100.18.101</v>
      </c>
      <c r="D652" s="54" t="s">
        <v>29</v>
      </c>
      <c r="E652" s="150" t="s">
        <v>352</v>
      </c>
      <c r="F652" s="153" t="str">
        <f>MID(A652, 21,85)</f>
        <v>13CrMo4 5 (1.7335)</v>
      </c>
      <c r="G652" s="277">
        <v>2.7568956666666669</v>
      </c>
      <c r="H652" s="44">
        <f t="shared" ref="H652:H655" si="151">G652</f>
        <v>2.7568956666666669</v>
      </c>
      <c r="I652"/>
      <c r="J652" s="294">
        <v>0.92110453025989902</v>
      </c>
      <c r="K652" s="44">
        <f t="shared" ref="K652:K655" si="152">J652</f>
        <v>0.92110453025989902</v>
      </c>
      <c r="L652" s="295">
        <v>3.4819073409999998E-2</v>
      </c>
      <c r="M652" s="295">
        <v>0.14919352264987099</v>
      </c>
      <c r="N652" s="295">
        <v>0.32355758420002811</v>
      </c>
      <c r="O652" s="295">
        <v>0.41353434999999999</v>
      </c>
      <c r="P652"/>
      <c r="Q652" s="212">
        <v>24.161300000000001</v>
      </c>
      <c r="R652"/>
      <c r="S652" s="156">
        <v>7.6945330000000006E-2</v>
      </c>
      <c r="T652" s="156">
        <v>7.2244728999999994E-2</v>
      </c>
      <c r="U652" s="156">
        <v>2.7081856999999999E-3</v>
      </c>
      <c r="V652" s="156">
        <v>1.9924145999999998E-3</v>
      </c>
      <c r="W652"/>
      <c r="X652" s="155">
        <v>2.4740489000000003E-4</v>
      </c>
      <c r="Y652" s="158"/>
      <c r="Z652" s="272"/>
      <c r="AA652"/>
      <c r="AB652"/>
      <c r="AC652"/>
      <c r="AD652" s="159"/>
      <c r="AE652" s="272"/>
      <c r="AF652" s="48"/>
      <c r="AG652" s="48"/>
      <c r="AH652"/>
      <c r="AI652"/>
      <c r="AJ652"/>
    </row>
    <row r="653" spans="1:36" ht="13.8" customHeight="1">
      <c r="A653" t="s">
        <v>769</v>
      </c>
      <c r="B653" s="188" t="s">
        <v>316</v>
      </c>
      <c r="C653" s="151" t="str">
        <f>MID(A653,1,12)</f>
        <v>A.100.18.102</v>
      </c>
      <c r="D653" s="54" t="s">
        <v>29</v>
      </c>
      <c r="E653" s="150" t="s">
        <v>352</v>
      </c>
      <c r="F653" s="153" t="str">
        <f>MID(A653, 21,85)</f>
        <v>21MoV53</v>
      </c>
      <c r="G653" s="277">
        <v>2.7134126666666667</v>
      </c>
      <c r="H653" s="44">
        <f t="shared" si="151"/>
        <v>2.7134126666666667</v>
      </c>
      <c r="I653"/>
      <c r="J653" s="294">
        <v>1.0168909231276282</v>
      </c>
      <c r="K653" s="44">
        <f t="shared" si="152"/>
        <v>1.0168909231276282</v>
      </c>
      <c r="L653" s="295">
        <v>4.7900204299999999E-2</v>
      </c>
      <c r="M653" s="295">
        <v>0.1593196391276</v>
      </c>
      <c r="N653" s="295">
        <v>0.40265917970002812</v>
      </c>
      <c r="O653" s="295">
        <v>0.40701189999999998</v>
      </c>
      <c r="P653"/>
      <c r="Q653" s="212">
        <v>25.099892000000001</v>
      </c>
      <c r="R653"/>
      <c r="S653" s="156">
        <v>8.3477823000000007E-2</v>
      </c>
      <c r="T653" s="156">
        <v>7.8689967999999999E-2</v>
      </c>
      <c r="U653" s="156">
        <v>2.7344244999999998E-3</v>
      </c>
      <c r="V653" s="156">
        <v>2.0534297000000001E-3</v>
      </c>
      <c r="W653"/>
      <c r="X653" s="155">
        <v>2.5677528999999997E-4</v>
      </c>
      <c r="Y653" s="158"/>
      <c r="Z653" s="272"/>
      <c r="AA653"/>
      <c r="AB653"/>
      <c r="AC653"/>
      <c r="AD653" s="159"/>
      <c r="AE653" s="272"/>
      <c r="AF653" s="48"/>
      <c r="AG653" s="48"/>
      <c r="AH653"/>
      <c r="AI653"/>
      <c r="AJ653"/>
    </row>
    <row r="654" spans="1:36" ht="13.8" customHeight="1">
      <c r="A654" t="s">
        <v>770</v>
      </c>
      <c r="B654" s="188" t="s">
        <v>316</v>
      </c>
      <c r="C654" s="151" t="str">
        <f>MID(A654,1,12)</f>
        <v>A.100.18.103</v>
      </c>
      <c r="D654" s="54" t="s">
        <v>29</v>
      </c>
      <c r="E654" s="150" t="s">
        <v>352</v>
      </c>
      <c r="F654" s="153" t="str">
        <f>MID(A654, 21,85)</f>
        <v>22Mo4</v>
      </c>
      <c r="G654" s="277">
        <v>2.5806912666666668</v>
      </c>
      <c r="H654" s="44">
        <f t="shared" si="151"/>
        <v>2.5806912666666668</v>
      </c>
      <c r="I654"/>
      <c r="J654" s="294">
        <v>0.79599914319987974</v>
      </c>
      <c r="K654" s="44">
        <f t="shared" si="152"/>
        <v>0.79599914319987974</v>
      </c>
      <c r="L654" s="295">
        <v>3.3945718030000002E-2</v>
      </c>
      <c r="M654" s="295">
        <v>0.13077009507984599</v>
      </c>
      <c r="N654" s="295">
        <v>0.24417964009003373</v>
      </c>
      <c r="O654" s="295">
        <v>0.38710369</v>
      </c>
      <c r="P654"/>
      <c r="Q654" s="212">
        <v>24.008451000000001</v>
      </c>
      <c r="R654"/>
      <c r="S654" s="156">
        <v>7.1849257E-2</v>
      </c>
      <c r="T654" s="156">
        <v>6.7455635E-2</v>
      </c>
      <c r="U654" s="156">
        <v>2.4518805000000002E-3</v>
      </c>
      <c r="V654" s="156">
        <v>1.9417408E-3</v>
      </c>
      <c r="W654"/>
      <c r="X654" s="155">
        <v>2.0164906000000001E-4</v>
      </c>
      <c r="Y654" s="158"/>
      <c r="Z654" s="272"/>
      <c r="AA654"/>
      <c r="AB654"/>
      <c r="AC654"/>
      <c r="AD654" s="159"/>
      <c r="AE654" s="272"/>
      <c r="AF654" s="48"/>
      <c r="AG654" s="48"/>
      <c r="AH654"/>
      <c r="AI654"/>
      <c r="AJ654"/>
    </row>
    <row r="655" spans="1:36" ht="13.8" customHeight="1">
      <c r="A655" t="s">
        <v>771</v>
      </c>
      <c r="B655" s="188" t="s">
        <v>316</v>
      </c>
      <c r="C655" s="151" t="str">
        <f>MID(A655,1,12)</f>
        <v>A.100.18.104</v>
      </c>
      <c r="D655" s="54" t="s">
        <v>29</v>
      </c>
      <c r="E655" s="150" t="s">
        <v>352</v>
      </c>
      <c r="F655" s="153" t="str">
        <f>MID(A655, 21,85)</f>
        <v>28NiCrMo4</v>
      </c>
      <c r="G655" s="277">
        <v>2.6574348666666667</v>
      </c>
      <c r="H655" s="44">
        <f t="shared" si="151"/>
        <v>2.6574348666666667</v>
      </c>
      <c r="I655"/>
      <c r="J655" s="294">
        <v>1.0196468760034358</v>
      </c>
      <c r="K655" s="44">
        <f t="shared" si="152"/>
        <v>1.0196468760034358</v>
      </c>
      <c r="L655" s="295">
        <v>3.8365329569999995E-2</v>
      </c>
      <c r="M655" s="295">
        <v>0.25806042118338995</v>
      </c>
      <c r="N655" s="295">
        <v>0.32460589525004585</v>
      </c>
      <c r="O655" s="295">
        <v>0.39861522999999999</v>
      </c>
      <c r="P655"/>
      <c r="Q655" s="212">
        <v>26.191499</v>
      </c>
      <c r="R655"/>
      <c r="S655" s="156">
        <v>0.10984997000000001</v>
      </c>
      <c r="T655" s="156">
        <v>0.10450627999999999</v>
      </c>
      <c r="U655" s="156">
        <v>3.2405913999999998E-3</v>
      </c>
      <c r="V655" s="156">
        <v>2.1031016999999998E-3</v>
      </c>
      <c r="W655"/>
      <c r="X655" s="155">
        <v>2.2178780000000001E-4</v>
      </c>
      <c r="Y655" s="158"/>
      <c r="Z655" s="267"/>
      <c r="AA655"/>
      <c r="AB655"/>
      <c r="AC655"/>
      <c r="AD655" s="159"/>
      <c r="AE655" s="272"/>
      <c r="AF655" s="48"/>
      <c r="AG655" s="48"/>
      <c r="AH655"/>
      <c r="AI655"/>
      <c r="AJ655"/>
    </row>
    <row r="656" spans="1:36" ht="13.8" customHeight="1">
      <c r="B656" s="188"/>
      <c r="C656" s="151"/>
      <c r="D656" s="51" t="s">
        <v>30</v>
      </c>
      <c r="E656" s="150"/>
      <c r="F656"/>
      <c r="H656" s="44"/>
      <c r="I656"/>
      <c r="J656" s="44"/>
      <c r="K656" s="44"/>
      <c r="L656" s="44"/>
      <c r="P656"/>
      <c r="Q656" s="212"/>
      <c r="R656"/>
      <c r="S656"/>
      <c r="T656"/>
      <c r="U656"/>
      <c r="V656"/>
      <c r="W656"/>
      <c r="X656"/>
      <c r="Y656" s="159"/>
      <c r="Z656" s="272"/>
      <c r="AA656"/>
      <c r="AB656"/>
      <c r="AC656"/>
      <c r="AD656" s="159"/>
      <c r="AE656" s="270"/>
      <c r="AF656" s="48"/>
      <c r="AG656" s="48"/>
      <c r="AH656"/>
      <c r="AI656"/>
      <c r="AJ656"/>
    </row>
    <row r="657" spans="1:36" ht="13.8" customHeight="1">
      <c r="A657" t="s">
        <v>772</v>
      </c>
      <c r="B657" s="188" t="s">
        <v>316</v>
      </c>
      <c r="C657" s="151" t="str">
        <f t="shared" ref="C657:C662" si="153">MID(A657,1,12)</f>
        <v>A.100.20.101</v>
      </c>
      <c r="D657" s="54" t="s">
        <v>30</v>
      </c>
      <c r="E657" s="150" t="s">
        <v>352</v>
      </c>
      <c r="F657" s="153" t="str">
        <f t="shared" ref="F657:F662" si="154">MID(A657, 21,85)</f>
        <v>15NiMn6 (1.6228)</v>
      </c>
      <c r="G657" s="277">
        <v>2.6769707999999999</v>
      </c>
      <c r="H657" s="44">
        <f t="shared" ref="H657:H662" si="155">G657</f>
        <v>2.6769707999999999</v>
      </c>
      <c r="I657"/>
      <c r="J657" s="294">
        <v>0.96057882133117034</v>
      </c>
      <c r="K657" s="44">
        <f t="shared" ref="K657:K662" si="156">J657</f>
        <v>0.96057882133117034</v>
      </c>
      <c r="L657" s="295">
        <v>3.9288423272000002E-2</v>
      </c>
      <c r="M657" s="295">
        <v>0.27893939091511993</v>
      </c>
      <c r="N657" s="295">
        <v>0.2408053871440505</v>
      </c>
      <c r="O657" s="295">
        <v>0.40154561999999999</v>
      </c>
      <c r="P657"/>
      <c r="Q657" s="212">
        <v>26.941738000000001</v>
      </c>
      <c r="R657"/>
      <c r="S657" s="156">
        <v>0.11830082</v>
      </c>
      <c r="T657" s="156">
        <v>0.11288489</v>
      </c>
      <c r="U657" s="156">
        <v>3.3486004999999999E-3</v>
      </c>
      <c r="V657" s="156">
        <v>2.0673302000000001E-3</v>
      </c>
      <c r="W657"/>
      <c r="X657" s="155">
        <v>1.7720651000000001E-4</v>
      </c>
      <c r="Y657" s="158"/>
      <c r="Z657" s="272"/>
      <c r="AA657"/>
      <c r="AB657"/>
      <c r="AC657"/>
      <c r="AD657" s="159"/>
      <c r="AE657" s="272"/>
      <c r="AF657" s="48"/>
      <c r="AG657" s="48"/>
      <c r="AH657"/>
      <c r="AI657"/>
      <c r="AJ657"/>
    </row>
    <row r="658" spans="1:36" ht="13.8" customHeight="1">
      <c r="A658" t="s">
        <v>773</v>
      </c>
      <c r="B658" s="188" t="s">
        <v>316</v>
      </c>
      <c r="C658" s="151" t="str">
        <f t="shared" si="153"/>
        <v>A.100.20.102</v>
      </c>
      <c r="D658" s="54" t="s">
        <v>30</v>
      </c>
      <c r="E658" s="150" t="s">
        <v>352</v>
      </c>
      <c r="F658" s="153" t="str">
        <f t="shared" si="154"/>
        <v>A514(A)</v>
      </c>
      <c r="G658" s="277">
        <v>2.6896827333333335</v>
      </c>
      <c r="H658" s="44">
        <f t="shared" si="155"/>
        <v>2.6896827333333335</v>
      </c>
      <c r="I658"/>
      <c r="J658" s="294">
        <v>0.76829810107999996</v>
      </c>
      <c r="K658" s="44">
        <f t="shared" si="156"/>
        <v>0.76829810107999996</v>
      </c>
      <c r="L658" s="295">
        <v>3.450886198E-2</v>
      </c>
      <c r="M658" s="295">
        <v>0.13285914029999998</v>
      </c>
      <c r="N658" s="295">
        <v>0.1974776888</v>
      </c>
      <c r="O658" s="295">
        <v>0.40345240999999998</v>
      </c>
      <c r="P658"/>
      <c r="Q658" s="212">
        <v>23.919142000000001</v>
      </c>
      <c r="R658"/>
      <c r="S658" s="156">
        <v>7.7728017999999996E-2</v>
      </c>
      <c r="T658" s="156">
        <v>7.3322803000000006E-2</v>
      </c>
      <c r="U658" s="156">
        <v>2.5344652000000001E-3</v>
      </c>
      <c r="V658" s="156">
        <v>1.8707502000000001E-3</v>
      </c>
      <c r="W658"/>
      <c r="X658" s="155">
        <v>1.8630262E-4</v>
      </c>
      <c r="Y658" s="158"/>
      <c r="Z658" s="272"/>
      <c r="AA658"/>
      <c r="AB658"/>
      <c r="AC658"/>
      <c r="AD658" s="159"/>
      <c r="AE658" s="272"/>
      <c r="AF658" s="48"/>
      <c r="AG658" s="48"/>
      <c r="AH658"/>
      <c r="AI658"/>
      <c r="AJ658"/>
    </row>
    <row r="659" spans="1:36" ht="13.8" customHeight="1">
      <c r="A659" t="s">
        <v>774</v>
      </c>
      <c r="B659" s="188" t="s">
        <v>316</v>
      </c>
      <c r="C659" s="151" t="str">
        <f t="shared" si="153"/>
        <v>A.100.20.103</v>
      </c>
      <c r="D659" s="54" t="s">
        <v>30</v>
      </c>
      <c r="E659" s="150" t="s">
        <v>352</v>
      </c>
      <c r="F659" s="153" t="str">
        <f t="shared" si="154"/>
        <v>ASt35 (1.0346)</v>
      </c>
      <c r="G659" s="277">
        <v>2.5292133333333333</v>
      </c>
      <c r="H659" s="44">
        <f t="shared" si="155"/>
        <v>2.5292133333333333</v>
      </c>
      <c r="I659"/>
      <c r="J659" s="294">
        <v>0.59690082959185942</v>
      </c>
      <c r="K659" s="44">
        <f t="shared" si="156"/>
        <v>0.59690082959185942</v>
      </c>
      <c r="L659" s="295">
        <v>3.2417584922999995E-2</v>
      </c>
      <c r="M659" s="295">
        <v>0.10787492456982001</v>
      </c>
      <c r="N659" s="295">
        <v>7.7226320099039375E-2</v>
      </c>
      <c r="O659" s="295">
        <v>0.379382</v>
      </c>
      <c r="P659"/>
      <c r="Q659" s="212">
        <v>24.010607</v>
      </c>
      <c r="R659"/>
      <c r="S659" s="156">
        <v>6.2298704000000003E-2</v>
      </c>
      <c r="T659" s="156">
        <v>5.825197E-2</v>
      </c>
      <c r="U659" s="156">
        <v>2.2455479E-3</v>
      </c>
      <c r="V659" s="156">
        <v>1.8011863999999999E-3</v>
      </c>
      <c r="W659"/>
      <c r="X659" s="155">
        <v>1.2011472000000001E-4</v>
      </c>
      <c r="Y659" s="158"/>
      <c r="Z659" s="272"/>
      <c r="AA659"/>
      <c r="AB659"/>
      <c r="AC659"/>
      <c r="AD659" s="159"/>
      <c r="AE659" s="272"/>
      <c r="AF659" s="48"/>
      <c r="AG659" s="48"/>
      <c r="AH659"/>
      <c r="AI659"/>
      <c r="AJ659"/>
    </row>
    <row r="660" spans="1:36" ht="13.8" customHeight="1">
      <c r="A660" t="s">
        <v>775</v>
      </c>
      <c r="B660" s="188" t="s">
        <v>316</v>
      </c>
      <c r="C660" s="151" t="str">
        <f t="shared" si="153"/>
        <v>A.100.20.104</v>
      </c>
      <c r="D660" s="54" t="s">
        <v>30</v>
      </c>
      <c r="E660" s="150" t="s">
        <v>352</v>
      </c>
      <c r="F660" s="153" t="str">
        <f t="shared" si="154"/>
        <v>X12CrNi 18 9</v>
      </c>
      <c r="G660" s="277">
        <v>6.8140573333333334</v>
      </c>
      <c r="H660" s="44">
        <f t="shared" si="155"/>
        <v>6.8140573333333334</v>
      </c>
      <c r="I660"/>
      <c r="J660" s="294">
        <v>3.8010452772536514</v>
      </c>
      <c r="K660" s="44">
        <f t="shared" si="156"/>
        <v>3.8010452772536514</v>
      </c>
      <c r="L660" s="295">
        <v>8.864520640000001E-2</v>
      </c>
      <c r="M660" s="295">
        <v>1.3761327378534001</v>
      </c>
      <c r="N660" s="295">
        <v>1.3141587330002513</v>
      </c>
      <c r="O660" s="295">
        <v>1.0221085999999999</v>
      </c>
      <c r="P660"/>
      <c r="Q660" s="212">
        <v>43.217979999999997</v>
      </c>
      <c r="R660"/>
      <c r="S660" s="156">
        <v>0.53360483000000003</v>
      </c>
      <c r="T660" s="156">
        <v>0.51768126999999997</v>
      </c>
      <c r="U660" s="156">
        <v>1.2867129999999999E-2</v>
      </c>
      <c r="V660" s="156">
        <v>3.0564345E-3</v>
      </c>
      <c r="W660"/>
      <c r="X660" s="155">
        <v>7.2833138000000003E-4</v>
      </c>
      <c r="Y660" s="158"/>
      <c r="Z660" s="267"/>
      <c r="AA660"/>
      <c r="AB660"/>
      <c r="AC660"/>
      <c r="AD660" s="159"/>
      <c r="AE660" s="272"/>
      <c r="AF660" s="48"/>
      <c r="AG660" s="48"/>
      <c r="AH660"/>
      <c r="AI660"/>
      <c r="AJ660"/>
    </row>
    <row r="661" spans="1:36" ht="13.8" customHeight="1">
      <c r="A661" t="s">
        <v>776</v>
      </c>
      <c r="B661" s="188" t="s">
        <v>316</v>
      </c>
      <c r="C661" s="151" t="str">
        <f t="shared" si="153"/>
        <v>A.100.20.105</v>
      </c>
      <c r="D661" s="54" t="s">
        <v>30</v>
      </c>
      <c r="E661" s="150" t="s">
        <v>352</v>
      </c>
      <c r="F661" s="153" t="str">
        <f t="shared" si="154"/>
        <v>X12Ni5 (1.5680)</v>
      </c>
      <c r="G661" s="277">
        <v>2.5772820666666667</v>
      </c>
      <c r="H661" s="44">
        <f t="shared" si="155"/>
        <v>2.5772820666666667</v>
      </c>
      <c r="I661"/>
      <c r="J661" s="294">
        <v>0.94637877992611119</v>
      </c>
      <c r="K661" s="44">
        <f t="shared" si="156"/>
        <v>0.94637877992611119</v>
      </c>
      <c r="L661" s="295">
        <v>3.8156132175000003E-2</v>
      </c>
      <c r="M661" s="295">
        <v>0.27924233370406004</v>
      </c>
      <c r="N661" s="295">
        <v>0.2423880040470511</v>
      </c>
      <c r="O661" s="295">
        <v>0.38659230999999999</v>
      </c>
      <c r="P661"/>
      <c r="Q661" s="212">
        <v>26.032394</v>
      </c>
      <c r="R661"/>
      <c r="S661" s="156">
        <v>0.1174688</v>
      </c>
      <c r="T661" s="156">
        <v>0.11218134</v>
      </c>
      <c r="U661" s="156">
        <v>3.2870570999999999E-3</v>
      </c>
      <c r="V661" s="156">
        <v>2.0004025999999999E-3</v>
      </c>
      <c r="W661"/>
      <c r="X661" s="155">
        <v>1.7388688999999999E-4</v>
      </c>
      <c r="Y661" s="158"/>
      <c r="Z661" s="272"/>
      <c r="AA661"/>
      <c r="AB661"/>
      <c r="AC661"/>
      <c r="AD661" s="159"/>
      <c r="AE661" s="272"/>
      <c r="AF661" s="48"/>
      <c r="AG661" s="48"/>
      <c r="AH661"/>
      <c r="AI661"/>
      <c r="AJ661"/>
    </row>
    <row r="662" spans="1:36" ht="13.8" customHeight="1">
      <c r="A662" t="s">
        <v>777</v>
      </c>
      <c r="B662" s="188" t="s">
        <v>316</v>
      </c>
      <c r="C662" s="151" t="str">
        <f t="shared" si="153"/>
        <v>A.100.20.106</v>
      </c>
      <c r="D662" s="54" t="s">
        <v>30</v>
      </c>
      <c r="E662" s="150" t="s">
        <v>352</v>
      </c>
      <c r="F662" s="153" t="str">
        <f t="shared" si="154"/>
        <v>X8Ni9</v>
      </c>
      <c r="G662" s="277">
        <v>3.3035290666666666</v>
      </c>
      <c r="H662" s="44">
        <f t="shared" si="155"/>
        <v>3.3035290666666666</v>
      </c>
      <c r="I662"/>
      <c r="J662" s="294">
        <v>2.8265642176060162</v>
      </c>
      <c r="K662" s="44">
        <f t="shared" si="156"/>
        <v>2.8265642176060162</v>
      </c>
      <c r="L662" s="295">
        <v>7.2717832134999993E-2</v>
      </c>
      <c r="M662" s="295">
        <v>1.1614650954528101</v>
      </c>
      <c r="N662" s="295">
        <v>1.0968519300182062</v>
      </c>
      <c r="O662" s="295">
        <v>0.49552935999999997</v>
      </c>
      <c r="P662"/>
      <c r="Q662" s="212">
        <v>40.953133999999999</v>
      </c>
      <c r="R662"/>
      <c r="S662" s="156">
        <v>0.40447507999999999</v>
      </c>
      <c r="T662" s="156">
        <v>0.39215356000000001</v>
      </c>
      <c r="U662" s="156">
        <v>8.9578196999999995E-3</v>
      </c>
      <c r="V662" s="156">
        <v>3.3636984000000002E-3</v>
      </c>
      <c r="W662"/>
      <c r="X662" s="155">
        <v>4.6715112000000002E-4</v>
      </c>
      <c r="Y662" s="158"/>
      <c r="Z662" s="272"/>
      <c r="AA662"/>
      <c r="AB662"/>
      <c r="AC662"/>
      <c r="AD662" s="159"/>
      <c r="AE662" s="272"/>
      <c r="AF662" s="48"/>
      <c r="AG662" s="48"/>
      <c r="AH662"/>
      <c r="AI662"/>
      <c r="AJ662"/>
    </row>
    <row r="663" spans="1:36" ht="13.8" customHeight="1">
      <c r="B663" s="188"/>
      <c r="C663" s="151"/>
      <c r="D663" s="51" t="s">
        <v>31</v>
      </c>
      <c r="E663" s="150"/>
      <c r="F663"/>
      <c r="H663" s="44"/>
      <c r="I663"/>
      <c r="J663" s="44"/>
      <c r="K663" s="44"/>
      <c r="L663" s="44"/>
      <c r="P663"/>
      <c r="Q663" s="212"/>
      <c r="R663"/>
      <c r="S663"/>
      <c r="T663"/>
      <c r="U663"/>
      <c r="V663"/>
      <c r="W663"/>
      <c r="X663"/>
      <c r="Y663" s="159"/>
      <c r="Z663" s="272"/>
      <c r="AA663"/>
      <c r="AB663"/>
      <c r="AC663"/>
      <c r="AD663" s="159"/>
      <c r="AE663" s="272"/>
      <c r="AF663" s="48"/>
      <c r="AG663" s="48"/>
      <c r="AH663"/>
      <c r="AI663"/>
      <c r="AJ663"/>
    </row>
    <row r="664" spans="1:36" ht="13.8" customHeight="1">
      <c r="A664" t="s">
        <v>778</v>
      </c>
      <c r="B664" s="188" t="s">
        <v>316</v>
      </c>
      <c r="C664" s="151" t="str">
        <f>MID(A664,1,12)</f>
        <v>A.100.22.101</v>
      </c>
      <c r="D664" s="54" t="s">
        <v>31</v>
      </c>
      <c r="E664" s="150" t="s">
        <v>352</v>
      </c>
      <c r="F664" s="153" t="str">
        <f>MID(A664, 21,85)</f>
        <v>38Si6</v>
      </c>
      <c r="G664" s="277">
        <v>2.5693107333333334</v>
      </c>
      <c r="H664" s="44">
        <f t="shared" ref="H664:H667" si="157">G664</f>
        <v>2.5693107333333334</v>
      </c>
      <c r="I664"/>
      <c r="J664" s="294">
        <v>0.6174716899132987</v>
      </c>
      <c r="K664" s="44">
        <f t="shared" ref="K664:K667" si="158">J664</f>
        <v>0.6174716899132987</v>
      </c>
      <c r="L664" s="295">
        <v>3.2698273684000002E-2</v>
      </c>
      <c r="M664" s="295">
        <v>0.10807779678913002</v>
      </c>
      <c r="N664" s="295">
        <v>9.1299009440168749E-2</v>
      </c>
      <c r="O664" s="295">
        <v>0.38539660999999997</v>
      </c>
      <c r="P664"/>
      <c r="Q664" s="212">
        <v>24.356038000000002</v>
      </c>
      <c r="R664"/>
      <c r="S664" s="156">
        <v>6.5968242999999996E-2</v>
      </c>
      <c r="T664" s="156">
        <v>6.1858581000000003E-2</v>
      </c>
      <c r="U664" s="156">
        <v>2.2786343E-3</v>
      </c>
      <c r="V664" s="156">
        <v>1.831028E-3</v>
      </c>
      <c r="W664"/>
      <c r="X664" s="155">
        <v>1.2236098999999999E-4</v>
      </c>
      <c r="Y664" s="158"/>
      <c r="Z664" s="273"/>
      <c r="AA664"/>
      <c r="AB664"/>
      <c r="AC664"/>
      <c r="AD664" s="159"/>
      <c r="AE664" s="272"/>
      <c r="AF664" s="48"/>
      <c r="AG664" s="48"/>
      <c r="AH664"/>
      <c r="AI664"/>
      <c r="AJ664"/>
    </row>
    <row r="665" spans="1:36" ht="13.8" customHeight="1">
      <c r="A665" t="s">
        <v>779</v>
      </c>
      <c r="B665" s="188" t="s">
        <v>316</v>
      </c>
      <c r="C665" s="151" t="str">
        <f>MID(A665,1,12)</f>
        <v>A.100.22.102</v>
      </c>
      <c r="D665" s="54" t="s">
        <v>31</v>
      </c>
      <c r="E665" s="150" t="s">
        <v>352</v>
      </c>
      <c r="F665" s="153" t="str">
        <f>MID(A665, 21,85)</f>
        <v>50CrV4</v>
      </c>
      <c r="G665" s="277">
        <v>2.7672050666666665</v>
      </c>
      <c r="H665" s="44">
        <f t="shared" si="157"/>
        <v>2.7672050666666665</v>
      </c>
      <c r="I665"/>
      <c r="J665" s="294">
        <v>0.71201270613460499</v>
      </c>
      <c r="K665" s="44">
        <f t="shared" si="158"/>
        <v>0.71201270613460499</v>
      </c>
      <c r="L665" s="295">
        <v>3.9603082300000002E-2</v>
      </c>
      <c r="M665" s="295">
        <v>0.12879686464456</v>
      </c>
      <c r="N665" s="295">
        <v>0.12853199919004499</v>
      </c>
      <c r="O665" s="295">
        <v>0.41508075999999999</v>
      </c>
      <c r="P665"/>
      <c r="Q665" s="212">
        <v>24.483196</v>
      </c>
      <c r="R665"/>
      <c r="S665" s="156">
        <v>7.8936437999999998E-2</v>
      </c>
      <c r="T665" s="156">
        <v>7.4592018999999996E-2</v>
      </c>
      <c r="U665" s="156">
        <v>2.5473164000000001E-3</v>
      </c>
      <c r="V665" s="156">
        <v>1.7971032E-3</v>
      </c>
      <c r="W665"/>
      <c r="X665" s="155">
        <v>1.4396961000000001E-4</v>
      </c>
      <c r="Y665" s="158"/>
      <c r="Z665" s="272"/>
      <c r="AA665"/>
      <c r="AB665"/>
      <c r="AC665"/>
      <c r="AD665" s="159"/>
      <c r="AE665" s="270"/>
      <c r="AF665" s="48"/>
      <c r="AG665" s="48"/>
      <c r="AH665"/>
      <c r="AI665"/>
      <c r="AJ665"/>
    </row>
    <row r="666" spans="1:36" ht="13.8" customHeight="1">
      <c r="A666" t="s">
        <v>780</v>
      </c>
      <c r="B666" s="188" t="s">
        <v>316</v>
      </c>
      <c r="C666" s="151" t="str">
        <f>MID(A666,1,12)</f>
        <v>A.100.22.103</v>
      </c>
      <c r="D666" s="54" t="s">
        <v>31</v>
      </c>
      <c r="E666" s="150" t="s">
        <v>352</v>
      </c>
      <c r="F666" s="153" t="str">
        <f>MID(A666, 21,85)</f>
        <v>55Si7</v>
      </c>
      <c r="G666" s="277">
        <v>2.5799165333333334</v>
      </c>
      <c r="H666" s="44">
        <f t="shared" si="157"/>
        <v>2.5799165333333334</v>
      </c>
      <c r="I666"/>
      <c r="J666" s="294">
        <v>0.62313065075263563</v>
      </c>
      <c r="K666" s="44">
        <f t="shared" si="158"/>
        <v>0.62313065075263563</v>
      </c>
      <c r="L666" s="295">
        <v>3.3025410753000001E-2</v>
      </c>
      <c r="M666" s="295">
        <v>0.10894739258944999</v>
      </c>
      <c r="N666" s="295">
        <v>9.4170367410185613E-2</v>
      </c>
      <c r="O666" s="295">
        <v>0.38698747999999999</v>
      </c>
      <c r="P666"/>
      <c r="Q666" s="212">
        <v>24.364535</v>
      </c>
      <c r="R666"/>
      <c r="S666" s="156">
        <v>6.9220407999999997E-2</v>
      </c>
      <c r="T666" s="156">
        <v>6.5097746999999997E-2</v>
      </c>
      <c r="U666" s="156">
        <v>2.2913798999999999E-3</v>
      </c>
      <c r="V666" s="156">
        <v>1.8312809000000001E-3</v>
      </c>
      <c r="W666"/>
      <c r="X666" s="155">
        <v>1.2344586999999999E-4</v>
      </c>
      <c r="Y666" s="158"/>
      <c r="Z666" s="272"/>
      <c r="AA666"/>
      <c r="AB666"/>
      <c r="AC666"/>
      <c r="AD666" s="159"/>
      <c r="AE666" s="272"/>
      <c r="AF666" s="48"/>
      <c r="AG666" s="48"/>
      <c r="AH666"/>
      <c r="AI666"/>
      <c r="AJ666"/>
    </row>
    <row r="667" spans="1:36" ht="13.8" customHeight="1">
      <c r="A667" t="s">
        <v>781</v>
      </c>
      <c r="B667" s="188" t="s">
        <v>316</v>
      </c>
      <c r="C667" s="151" t="str">
        <f>MID(A667,1,12)</f>
        <v>A.100.22.104</v>
      </c>
      <c r="D667" s="54" t="s">
        <v>31</v>
      </c>
      <c r="E667" s="150" t="s">
        <v>352</v>
      </c>
      <c r="F667" s="153" t="str">
        <f>MID(A667, 21,85)</f>
        <v>67SiCr5</v>
      </c>
      <c r="G667" s="277">
        <v>2.6432862000000004</v>
      </c>
      <c r="H667" s="44">
        <f t="shared" si="157"/>
        <v>2.6432862000000004</v>
      </c>
      <c r="I667"/>
      <c r="J667" s="294">
        <v>0.63188654285137624</v>
      </c>
      <c r="K667" s="44">
        <f t="shared" si="158"/>
        <v>0.63188654285137624</v>
      </c>
      <c r="L667" s="295">
        <v>3.2224903262000004E-2</v>
      </c>
      <c r="M667" s="295">
        <v>0.11149399065923001</v>
      </c>
      <c r="N667" s="295">
        <v>9.1674718930146226E-2</v>
      </c>
      <c r="O667" s="295">
        <v>0.39649293000000002</v>
      </c>
      <c r="P667"/>
      <c r="Q667" s="212">
        <v>24.461577999999999</v>
      </c>
      <c r="R667"/>
      <c r="S667" s="156">
        <v>6.0654794999999997E-2</v>
      </c>
      <c r="T667" s="156">
        <v>5.6471217999999997E-2</v>
      </c>
      <c r="U667" s="156">
        <v>2.3559484000000002E-3</v>
      </c>
      <c r="V667" s="156">
        <v>1.8276283000000001E-3</v>
      </c>
      <c r="W667"/>
      <c r="X667" s="155">
        <v>1.2684485E-4</v>
      </c>
      <c r="Y667" s="158"/>
      <c r="Z667" s="272"/>
      <c r="AA667"/>
      <c r="AB667"/>
      <c r="AC667"/>
      <c r="AD667" s="159"/>
      <c r="AE667" s="272"/>
      <c r="AF667" s="48"/>
      <c r="AG667" s="48"/>
      <c r="AH667"/>
      <c r="AI667"/>
      <c r="AJ667"/>
    </row>
    <row r="668" spans="1:36" ht="13.8" customHeight="1">
      <c r="B668" s="188"/>
      <c r="C668" s="151"/>
      <c r="D668" s="51" t="s">
        <v>3523</v>
      </c>
      <c r="E668" s="150"/>
      <c r="F668"/>
      <c r="H668" s="44"/>
      <c r="I668"/>
      <c r="J668" s="44"/>
      <c r="K668" s="44"/>
      <c r="L668" s="44"/>
      <c r="P668"/>
      <c r="Q668" s="212"/>
      <c r="R668"/>
      <c r="S668"/>
      <c r="T668"/>
      <c r="U668"/>
      <c r="V668"/>
      <c r="W668"/>
      <c r="X668"/>
      <c r="Y668" s="159"/>
      <c r="Z668" s="272"/>
      <c r="AA668"/>
      <c r="AB668"/>
      <c r="AC668"/>
      <c r="AD668" s="159"/>
      <c r="AE668" s="272"/>
      <c r="AF668" s="48"/>
      <c r="AG668" s="48"/>
      <c r="AH668" s="115"/>
      <c r="AI668"/>
      <c r="AJ668"/>
    </row>
    <row r="669" spans="1:36" ht="13.8" customHeight="1">
      <c r="A669" t="s">
        <v>1703</v>
      </c>
      <c r="B669" s="188" t="s">
        <v>317</v>
      </c>
      <c r="C669" s="151" t="str">
        <f t="shared" ref="C669:C725" si="159">MID(A669,1,12)</f>
        <v>A.100.24.099</v>
      </c>
      <c r="D669" s="54" t="s">
        <v>3524</v>
      </c>
      <c r="E669" s="150" t="s">
        <v>352</v>
      </c>
      <c r="F669" s="153" t="str">
        <f t="shared" ref="F669:F725" si="160">MID(A669, 21,85)</f>
        <v>Aluminium (primary) Global average</v>
      </c>
      <c r="G669" s="277">
        <v>11.751060000000001</v>
      </c>
      <c r="H669" s="44">
        <v>11.751035333333334</v>
      </c>
      <c r="I669"/>
      <c r="J669" s="294">
        <v>3.2460823112791299</v>
      </c>
      <c r="K669">
        <f t="shared" ref="K669:K725" si="161">L669+M669+N669+O669</f>
        <v>3.2460823112791299</v>
      </c>
      <c r="L669" s="295">
        <v>0.123713734213</v>
      </c>
      <c r="M669" s="295">
        <v>0.31186602595600005</v>
      </c>
      <c r="N669" s="295">
        <v>1.0478435511101298</v>
      </c>
      <c r="O669" s="295">
        <v>1.762659</v>
      </c>
      <c r="P669"/>
      <c r="Q669" s="212">
        <v>118.10262</v>
      </c>
      <c r="R669"/>
      <c r="S669" s="156">
        <v>0.27167593000000001</v>
      </c>
      <c r="T669" s="156">
        <v>0.25865786000000002</v>
      </c>
      <c r="U669" s="156">
        <v>1.0966154000000001E-2</v>
      </c>
      <c r="V669" s="156">
        <v>2.0519111E-3</v>
      </c>
      <c r="W669"/>
      <c r="X669" s="155">
        <v>5.7538953999999995E-4</v>
      </c>
      <c r="Y669" s="158"/>
      <c r="Z669" s="270"/>
      <c r="AA669"/>
      <c r="AB669"/>
      <c r="AC669"/>
      <c r="AD669" s="159"/>
      <c r="AE669" s="273"/>
      <c r="AF669" s="48"/>
      <c r="AG669" s="48"/>
      <c r="AH669" s="115"/>
      <c r="AI669"/>
      <c r="AJ669"/>
    </row>
    <row r="670" spans="1:36" ht="13.8" customHeight="1">
      <c r="A670" t="s">
        <v>1704</v>
      </c>
      <c r="B670" s="188" t="s">
        <v>317</v>
      </c>
      <c r="C670" s="151" t="str">
        <f t="shared" si="159"/>
        <v>A.100.24.100</v>
      </c>
      <c r="D670" s="54" t="s">
        <v>3524</v>
      </c>
      <c r="E670" s="150" t="s">
        <v>352</v>
      </c>
      <c r="F670" s="153" t="str">
        <f t="shared" si="160"/>
        <v>Aluminium trade mix Global (64% prim 36% sec)</v>
      </c>
      <c r="G670" s="277">
        <v>7.6799080000000011</v>
      </c>
      <c r="H670" s="44">
        <v>7.6798926666666674</v>
      </c>
      <c r="I670"/>
      <c r="J670" s="294">
        <v>2.1081779524956699</v>
      </c>
      <c r="K670">
        <f t="shared" si="161"/>
        <v>2.1081779524956699</v>
      </c>
      <c r="L670" s="295">
        <v>8.0907888412999993E-2</v>
      </c>
      <c r="M670" s="295">
        <v>0.20203734895200001</v>
      </c>
      <c r="N670" s="295">
        <v>0.67324651513066991</v>
      </c>
      <c r="O670" s="295">
        <v>1.1519862000000001</v>
      </c>
      <c r="P670"/>
      <c r="Q670" s="212">
        <v>78.075683999999995</v>
      </c>
      <c r="R670"/>
      <c r="S670" s="156">
        <v>0.17691570000000001</v>
      </c>
      <c r="T670" s="156">
        <v>0.16829927</v>
      </c>
      <c r="U670" s="156">
        <v>7.1464978999999998E-3</v>
      </c>
      <c r="V670" s="156">
        <v>1.4699298000000001E-3</v>
      </c>
      <c r="W670"/>
      <c r="X670" s="155">
        <v>3.7630659E-4</v>
      </c>
      <c r="Y670" s="158"/>
      <c r="Z670" s="272"/>
      <c r="AA670"/>
      <c r="AB670"/>
      <c r="AC670"/>
      <c r="AD670" s="159"/>
      <c r="AE670" s="272"/>
      <c r="AF670" s="48"/>
      <c r="AG670" s="48"/>
      <c r="AH670"/>
      <c r="AI670"/>
      <c r="AJ670"/>
    </row>
    <row r="671" spans="1:36" ht="13.8" customHeight="1">
      <c r="A671" t="s">
        <v>1705</v>
      </c>
      <c r="B671" s="188" t="s">
        <v>317</v>
      </c>
      <c r="C671" s="151" t="str">
        <f t="shared" si="159"/>
        <v>A.100.24.101</v>
      </c>
      <c r="D671" s="54" t="s">
        <v>3524</v>
      </c>
      <c r="E671" s="150" t="s">
        <v>352</v>
      </c>
      <c r="F671" s="153" t="str">
        <f t="shared" si="160"/>
        <v>Aluminium (primary) European production, bauxite from Africa</v>
      </c>
      <c r="G671" s="277">
        <v>4.8118412666666668</v>
      </c>
      <c r="H671" s="44">
        <v>4.8118165333333343</v>
      </c>
      <c r="I671"/>
      <c r="J671" s="294">
        <v>1.9133315437106599</v>
      </c>
      <c r="K671">
        <f t="shared" si="161"/>
        <v>1.9133315437106599</v>
      </c>
      <c r="L671" s="295">
        <v>1.8056724675999999E-2</v>
      </c>
      <c r="M671" s="295">
        <v>5.7642253970000001E-2</v>
      </c>
      <c r="N671" s="295">
        <v>1.11585637506466</v>
      </c>
      <c r="O671" s="295">
        <v>0.72177619000000004</v>
      </c>
      <c r="P671"/>
      <c r="Q671" s="212">
        <v>71.689805000000007</v>
      </c>
      <c r="R671"/>
      <c r="S671" s="156">
        <v>9.4260813999999998E-2</v>
      </c>
      <c r="T671" s="156">
        <v>8.9642807000000005E-2</v>
      </c>
      <c r="U671" s="156">
        <v>4.0061443000000002E-3</v>
      </c>
      <c r="V671" s="156">
        <v>6.1186279999999997E-4</v>
      </c>
      <c r="W671"/>
      <c r="X671" s="155">
        <v>1.8682268999999999E-4</v>
      </c>
      <c r="Y671" s="158"/>
      <c r="Z671" s="272"/>
      <c r="AA671"/>
      <c r="AB671"/>
      <c r="AC671"/>
      <c r="AD671" s="159"/>
      <c r="AE671" s="272"/>
      <c r="AF671" s="48"/>
      <c r="AG671" s="48"/>
      <c r="AH671"/>
      <c r="AI671"/>
      <c r="AJ671"/>
    </row>
    <row r="672" spans="1:36" ht="13.8" customHeight="1">
      <c r="A672" t="s">
        <v>3525</v>
      </c>
      <c r="B672" s="188" t="s">
        <v>317</v>
      </c>
      <c r="C672" s="151" t="str">
        <f t="shared" si="159"/>
        <v>A.100.24.102</v>
      </c>
      <c r="D672" s="54" t="s">
        <v>3524</v>
      </c>
      <c r="E672" s="150" t="s">
        <v>352</v>
      </c>
      <c r="F672" s="153" t="str">
        <f t="shared" si="160"/>
        <v>Aluminium (secondary)</v>
      </c>
      <c r="G672" s="277">
        <v>0.4423048</v>
      </c>
      <c r="H672" s="44">
        <v>0.44230641999999998</v>
      </c>
      <c r="I672"/>
      <c r="J672" s="294">
        <v>8.5236912953683797E-2</v>
      </c>
      <c r="K672">
        <f t="shared" si="161"/>
        <v>8.5236912953683797E-2</v>
      </c>
      <c r="L672" s="295">
        <v>4.8085973629999994E-3</v>
      </c>
      <c r="M672" s="295">
        <v>6.7863775179999994E-3</v>
      </c>
      <c r="N672" s="295">
        <v>7.2962180726838036E-3</v>
      </c>
      <c r="O672" s="295">
        <v>6.6345719999999997E-2</v>
      </c>
      <c r="P672"/>
      <c r="Q672" s="212">
        <v>6.9166860000000003</v>
      </c>
      <c r="R672"/>
      <c r="S672" s="156">
        <v>8.4530604000000002E-3</v>
      </c>
      <c r="T672" s="156">
        <v>7.6617652000000001E-3</v>
      </c>
      <c r="U672" s="156">
        <v>3.5599874000000003E-4</v>
      </c>
      <c r="V672" s="156">
        <v>4.3529642E-4</v>
      </c>
      <c r="W672"/>
      <c r="X672" s="155">
        <v>2.2381340000000001E-5</v>
      </c>
      <c r="Y672" s="158"/>
      <c r="Z672" s="272"/>
      <c r="AA672"/>
      <c r="AB672"/>
      <c r="AC672"/>
      <c r="AD672" s="159"/>
      <c r="AE672" s="273"/>
      <c r="AF672" s="48"/>
      <c r="AG672" s="48"/>
      <c r="AH672"/>
      <c r="AI672"/>
      <c r="AJ672"/>
    </row>
    <row r="673" spans="1:36" ht="13.8" customHeight="1">
      <c r="A673" t="s">
        <v>1706</v>
      </c>
      <c r="B673" s="188" t="s">
        <v>317</v>
      </c>
      <c r="C673" s="151" t="str">
        <f t="shared" si="159"/>
        <v>A.100.24.103</v>
      </c>
      <c r="D673" s="54" t="s">
        <v>3524</v>
      </c>
      <c r="E673" s="150" t="s">
        <v>352</v>
      </c>
      <c r="F673" s="153" t="str">
        <f t="shared" si="160"/>
        <v>Aluminium trade mix Europe (79% prim 21% sec)</v>
      </c>
      <c r="G673" s="277">
        <v>3.8942386000000004</v>
      </c>
      <c r="H673" s="44">
        <v>3.8942194000000003</v>
      </c>
      <c r="I673"/>
      <c r="J673" s="294">
        <v>1.5294316423858301</v>
      </c>
      <c r="K673">
        <f t="shared" si="161"/>
        <v>1.5294316423858301</v>
      </c>
      <c r="L673" s="295">
        <v>1.5274618011999998E-2</v>
      </c>
      <c r="M673" s="295">
        <v>4.6962520031000002E-2</v>
      </c>
      <c r="N673" s="295">
        <v>0.88305871434283001</v>
      </c>
      <c r="O673" s="295">
        <v>0.58413579000000004</v>
      </c>
      <c r="P673"/>
      <c r="Q673" s="212">
        <v>58.087449999999997</v>
      </c>
      <c r="R673"/>
      <c r="S673" s="156">
        <v>7.6241185000000003E-2</v>
      </c>
      <c r="T673" s="156">
        <v>7.2426788000000006E-2</v>
      </c>
      <c r="U673" s="156">
        <v>3.2396136999999999E-3</v>
      </c>
      <c r="V673" s="156">
        <v>5.7478385999999997E-4</v>
      </c>
      <c r="W673"/>
      <c r="X673" s="155">
        <v>1.5228999999999999E-4</v>
      </c>
      <c r="Y673" s="158"/>
      <c r="Z673" s="272"/>
      <c r="AA673"/>
      <c r="AB673"/>
      <c r="AC673"/>
      <c r="AD673" s="159"/>
      <c r="AE673" s="272"/>
      <c r="AF673" s="48"/>
      <c r="AG673" s="48"/>
      <c r="AH673"/>
      <c r="AI673"/>
      <c r="AJ673"/>
    </row>
    <row r="674" spans="1:36" ht="13.8" customHeight="1">
      <c r="A674" t="s">
        <v>1707</v>
      </c>
      <c r="B674" s="188" t="s">
        <v>317</v>
      </c>
      <c r="C674" s="151" t="str">
        <f t="shared" si="159"/>
        <v>A.100.24.104</v>
      </c>
      <c r="D674" s="54" t="s">
        <v>3524</v>
      </c>
      <c r="E674" s="150" t="s">
        <v>352</v>
      </c>
      <c r="F674" s="153" t="str">
        <f t="shared" si="160"/>
        <v>Antimony - CRM (EoL-RIR = 18%)</v>
      </c>
      <c r="G674" s="277">
        <v>11.995536666666666</v>
      </c>
      <c r="H674" s="44">
        <v>11.995536666666666</v>
      </c>
      <c r="I674"/>
      <c r="J674" s="294">
        <v>10.206799695903999</v>
      </c>
      <c r="K674">
        <f t="shared" si="161"/>
        <v>10.206799695903999</v>
      </c>
      <c r="L674" s="295">
        <v>0.19958573861999995</v>
      </c>
      <c r="M674" s="295">
        <v>0.757517434584</v>
      </c>
      <c r="N674" s="295">
        <v>7.4503660226999999</v>
      </c>
      <c r="O674" s="295">
        <v>1.7993304999999999</v>
      </c>
      <c r="P674"/>
      <c r="Q674" s="212">
        <v>142.93183999999999</v>
      </c>
      <c r="R674"/>
      <c r="S674" s="156">
        <v>0.39433212000000001</v>
      </c>
      <c r="T674" s="156">
        <v>0.37083160999999998</v>
      </c>
      <c r="U674" s="156">
        <v>1.2575305E-2</v>
      </c>
      <c r="V674" s="156">
        <v>1.0925209E-2</v>
      </c>
      <c r="W674"/>
      <c r="X674" s="155">
        <v>0.97382679999999999</v>
      </c>
      <c r="Y674" s="158"/>
      <c r="Z674" s="272"/>
      <c r="AA674"/>
      <c r="AB674"/>
      <c r="AC674"/>
      <c r="AD674" s="159"/>
      <c r="AE674" s="272"/>
      <c r="AF674" s="48"/>
      <c r="AG674" s="48"/>
      <c r="AH674"/>
      <c r="AI674"/>
      <c r="AJ674"/>
    </row>
    <row r="675" spans="1:36" ht="13.8" customHeight="1">
      <c r="A675" t="s">
        <v>782</v>
      </c>
      <c r="B675" s="188" t="s">
        <v>317</v>
      </c>
      <c r="C675" s="151" t="str">
        <f t="shared" si="159"/>
        <v>A.100.24.105</v>
      </c>
      <c r="D675" s="54" t="s">
        <v>3524</v>
      </c>
      <c r="E675" s="150" t="s">
        <v>352</v>
      </c>
      <c r="F675" s="153" t="str">
        <f t="shared" si="160"/>
        <v>Cadmium (EoL-RIR = 0%)</v>
      </c>
      <c r="G675" s="277">
        <v>3.8180000000000001</v>
      </c>
      <c r="H675" s="44">
        <v>3.8180000000000001</v>
      </c>
      <c r="I675"/>
      <c r="J675" s="294">
        <v>20.360404389100001</v>
      </c>
      <c r="K675">
        <f t="shared" si="161"/>
        <v>20.360404389100001</v>
      </c>
      <c r="L675" s="295">
        <v>0</v>
      </c>
      <c r="M675" s="295">
        <v>0.3377043891</v>
      </c>
      <c r="N675" s="295">
        <v>19.45</v>
      </c>
      <c r="O675" s="295">
        <v>0.57269999999999999</v>
      </c>
      <c r="P675"/>
      <c r="Q675" s="212">
        <v>78.284850000000006</v>
      </c>
      <c r="R675"/>
      <c r="S675" s="156">
        <v>0.17017942999999999</v>
      </c>
      <c r="T675" s="156">
        <v>0.15927905000000001</v>
      </c>
      <c r="U675" s="156">
        <v>4.7824814999999996E-3</v>
      </c>
      <c r="V675" s="156">
        <v>6.1178982999999998E-3</v>
      </c>
      <c r="W675"/>
      <c r="X675" s="155">
        <v>0.18660251</v>
      </c>
      <c r="Y675" s="158"/>
      <c r="Z675" s="272"/>
      <c r="AA675"/>
      <c r="AB675"/>
      <c r="AC675"/>
      <c r="AD675" s="159"/>
      <c r="AE675" s="273"/>
      <c r="AF675" s="48"/>
      <c r="AG675" s="48"/>
      <c r="AH675"/>
      <c r="AI675"/>
      <c r="AJ675"/>
    </row>
    <row r="676" spans="1:36" ht="13.8" customHeight="1">
      <c r="A676" t="s">
        <v>3526</v>
      </c>
      <c r="B676" s="188" t="s">
        <v>317</v>
      </c>
      <c r="C676" s="151" t="str">
        <f t="shared" si="159"/>
        <v>A.100.24.106</v>
      </c>
      <c r="D676" s="54" t="s">
        <v>3524</v>
      </c>
      <c r="E676" s="150" t="s">
        <v>352</v>
      </c>
      <c r="F676" s="153" t="str">
        <f t="shared" si="160"/>
        <v>Chromium, CRM (EoL-RIR = 21%)</v>
      </c>
      <c r="G676" s="277">
        <v>21.69841266666667</v>
      </c>
      <c r="H676" s="44">
        <v>21.69841266666667</v>
      </c>
      <c r="I676"/>
      <c r="J676" s="294">
        <v>5.8451834468000001</v>
      </c>
      <c r="K676">
        <f t="shared" si="161"/>
        <v>5.8451834468000001</v>
      </c>
      <c r="L676" s="295">
        <v>0.1091020338</v>
      </c>
      <c r="M676" s="295">
        <v>1.2673215899999999</v>
      </c>
      <c r="N676" s="295">
        <v>1.213997923</v>
      </c>
      <c r="O676" s="295">
        <v>3.2547619000000001</v>
      </c>
      <c r="P676"/>
      <c r="Q676" s="212">
        <v>36.682540000000003</v>
      </c>
      <c r="R676"/>
      <c r="S676" s="156">
        <v>0.66962535000000001</v>
      </c>
      <c r="T676" s="156">
        <v>0.64596017999999999</v>
      </c>
      <c r="U676" s="156">
        <v>2.3540505E-2</v>
      </c>
      <c r="V676" s="156">
        <v>1.2466667000000001E-4</v>
      </c>
      <c r="W676"/>
      <c r="X676" s="155">
        <v>1.5350285000000001E-3</v>
      </c>
      <c r="Y676" s="158"/>
      <c r="Z676" s="272"/>
      <c r="AA676"/>
      <c r="AB676"/>
      <c r="AC676"/>
      <c r="AD676" s="159"/>
      <c r="AE676" s="272"/>
      <c r="AF676" s="48"/>
      <c r="AG676" s="48"/>
      <c r="AH676"/>
      <c r="AI676"/>
      <c r="AJ676"/>
    </row>
    <row r="677" spans="1:36" ht="13.8" customHeight="1">
      <c r="A677" t="s">
        <v>3527</v>
      </c>
      <c r="B677" s="188" t="s">
        <v>317</v>
      </c>
      <c r="C677" s="151" t="str">
        <f t="shared" si="159"/>
        <v>A.100.24.107</v>
      </c>
      <c r="D677" s="54" t="s">
        <v>3524</v>
      </c>
      <c r="E677" s="150" t="s">
        <v>352</v>
      </c>
      <c r="F677" s="153" t="str">
        <f t="shared" si="160"/>
        <v>Cobalt - CRM (EoL-RIR = 22%)</v>
      </c>
      <c r="G677" s="277">
        <v>37.203124666666668</v>
      </c>
      <c r="H677" s="44">
        <v>37.203124666666668</v>
      </c>
      <c r="I677"/>
      <c r="J677" s="294">
        <v>52.754111887999997</v>
      </c>
      <c r="K677">
        <f t="shared" si="161"/>
        <v>52.754111887999997</v>
      </c>
      <c r="L677" s="295">
        <v>1.330057848</v>
      </c>
      <c r="M677" s="295">
        <v>5.3692234100000009</v>
      </c>
      <c r="N677" s="295">
        <v>40.474361930000001</v>
      </c>
      <c r="O677" s="295">
        <v>5.5804686999999999</v>
      </c>
      <c r="P677"/>
      <c r="Q677" s="212">
        <v>194.53125</v>
      </c>
      <c r="R677"/>
      <c r="S677" s="156">
        <v>13.019138999999999</v>
      </c>
      <c r="T677" s="156">
        <v>12.946515</v>
      </c>
      <c r="U677" s="156">
        <v>6.4145034000000004E-2</v>
      </c>
      <c r="V677" s="156">
        <v>8.4787500000000002E-3</v>
      </c>
      <c r="W677"/>
      <c r="X677" s="155">
        <v>4.2043222999999996E-3</v>
      </c>
      <c r="Y677" s="158"/>
      <c r="Z677" s="270"/>
      <c r="AA677"/>
      <c r="AB677"/>
      <c r="AC677"/>
      <c r="AD677" s="159"/>
      <c r="AE677" s="270"/>
      <c r="AF677" s="48"/>
      <c r="AG677" s="48"/>
      <c r="AH677"/>
      <c r="AI677"/>
      <c r="AJ677"/>
    </row>
    <row r="678" spans="1:36" ht="13.8" customHeight="1">
      <c r="A678" t="s">
        <v>1708</v>
      </c>
      <c r="B678" s="188" t="s">
        <v>317</v>
      </c>
      <c r="C678" s="151" t="str">
        <f t="shared" si="159"/>
        <v>A.100.24.108</v>
      </c>
      <c r="D678" s="54" t="s">
        <v>3524</v>
      </c>
      <c r="E678" s="150" t="s">
        <v>352</v>
      </c>
      <c r="F678" s="153" t="str">
        <f t="shared" si="160"/>
        <v>Copper rod tube plate (primary)</v>
      </c>
      <c r="G678" s="277">
        <v>3.4506146000000002</v>
      </c>
      <c r="H678" s="44">
        <v>3.4506146000000002</v>
      </c>
      <c r="I678"/>
      <c r="J678" s="294">
        <v>5.2204937530000013</v>
      </c>
      <c r="K678">
        <f t="shared" si="161"/>
        <v>5.2204937530000013</v>
      </c>
      <c r="L678" s="295">
        <v>0.14699722630000001</v>
      </c>
      <c r="M678" s="295">
        <v>0.30518816470000004</v>
      </c>
      <c r="N678" s="295">
        <v>4.2507161720000006</v>
      </c>
      <c r="O678" s="295">
        <v>0.51759219000000001</v>
      </c>
      <c r="P678"/>
      <c r="Q678" s="212">
        <v>57.446489999999997</v>
      </c>
      <c r="R678"/>
      <c r="S678" s="156">
        <v>0.1668365</v>
      </c>
      <c r="T678" s="156">
        <v>0.15871874999999999</v>
      </c>
      <c r="U678" s="156">
        <v>4.5492776999999998E-3</v>
      </c>
      <c r="V678" s="156">
        <v>3.5684711000000002E-3</v>
      </c>
      <c r="W678"/>
      <c r="X678" s="155">
        <v>1.9378882999999999E-3</v>
      </c>
      <c r="Y678" s="158"/>
      <c r="Z678" s="272"/>
      <c r="AA678"/>
      <c r="AB678"/>
      <c r="AC678"/>
      <c r="AD678" s="159"/>
      <c r="AE678" s="272"/>
      <c r="AF678" s="48"/>
      <c r="AG678" s="48"/>
      <c r="AH678"/>
      <c r="AI678"/>
      <c r="AJ678"/>
    </row>
    <row r="679" spans="1:36" ht="13.8" customHeight="1">
      <c r="A679" t="s">
        <v>1709</v>
      </c>
      <c r="B679" s="188" t="s">
        <v>317</v>
      </c>
      <c r="C679" s="151" t="str">
        <f t="shared" si="159"/>
        <v>A.100.24.109</v>
      </c>
      <c r="D679" s="54" t="s">
        <v>3524</v>
      </c>
      <c r="E679" s="150" t="s">
        <v>352</v>
      </c>
      <c r="F679" s="153" t="str">
        <f t="shared" si="160"/>
        <v>Copper (secondary)</v>
      </c>
      <c r="G679" s="277">
        <v>0.43664603999999996</v>
      </c>
      <c r="H679" s="44">
        <v>0.43664766000000005</v>
      </c>
      <c r="I679"/>
      <c r="J679" s="294">
        <v>9.4962866626383799E-2</v>
      </c>
      <c r="K679">
        <f t="shared" si="161"/>
        <v>9.4962866626383799E-2</v>
      </c>
      <c r="L679" s="295">
        <v>4.6508860376999993E-3</v>
      </c>
      <c r="M679" s="295">
        <v>7.8534059360000005E-3</v>
      </c>
      <c r="N679" s="295">
        <v>1.6961668652683805E-2</v>
      </c>
      <c r="O679" s="295">
        <v>6.5496905999999994E-2</v>
      </c>
      <c r="P679"/>
      <c r="Q679" s="212">
        <v>8.1862434999999998</v>
      </c>
      <c r="R679"/>
      <c r="S679" s="156">
        <v>8.5016847999999992E-3</v>
      </c>
      <c r="T679" s="156">
        <v>7.9335631000000007E-3</v>
      </c>
      <c r="U679" s="156">
        <v>3.5814694999999999E-4</v>
      </c>
      <c r="V679" s="156">
        <v>2.0997482000000001E-4</v>
      </c>
      <c r="W679"/>
      <c r="X679" s="155">
        <v>2.2667210999999999E-5</v>
      </c>
      <c r="Y679" s="158"/>
      <c r="Z679" s="272"/>
      <c r="AA679"/>
      <c r="AB679"/>
      <c r="AC679"/>
      <c r="AD679" s="159"/>
      <c r="AE679" s="273"/>
      <c r="AF679" s="48"/>
      <c r="AG679" s="48"/>
      <c r="AH679"/>
      <c r="AI679"/>
      <c r="AJ679"/>
    </row>
    <row r="680" spans="1:36" ht="13.8" customHeight="1">
      <c r="A680" t="s">
        <v>1710</v>
      </c>
      <c r="B680" s="188" t="s">
        <v>317</v>
      </c>
      <c r="C680" s="151" t="str">
        <f t="shared" si="159"/>
        <v>A.100.24.110</v>
      </c>
      <c r="D680" s="54" t="s">
        <v>3524</v>
      </c>
      <c r="E680" s="150" t="s">
        <v>352</v>
      </c>
      <c r="F680" s="153" t="str">
        <f t="shared" si="160"/>
        <v>Copper wire - plate - tube - trade mix ( 68% prim 32% sec)</v>
      </c>
      <c r="G680" s="277">
        <v>2.4861446666666671</v>
      </c>
      <c r="H680" s="44">
        <v>2.4861451333333333</v>
      </c>
      <c r="I680"/>
      <c r="J680" s="294">
        <v>3.5803238517608706</v>
      </c>
      <c r="K680">
        <f t="shared" si="161"/>
        <v>3.5803238517608706</v>
      </c>
      <c r="L680" s="295">
        <v>0.10144639716000001</v>
      </c>
      <c r="M680" s="295">
        <v>0.2100410410496</v>
      </c>
      <c r="N680" s="295">
        <v>2.8959147135512708</v>
      </c>
      <c r="O680" s="295">
        <v>0.37292170000000002</v>
      </c>
      <c r="P680"/>
      <c r="Q680" s="212">
        <v>41.683211</v>
      </c>
      <c r="R680"/>
      <c r="S680" s="156">
        <v>0.11616936</v>
      </c>
      <c r="T680" s="156">
        <v>0.11046749</v>
      </c>
      <c r="U680" s="156">
        <v>3.2081157999999999E-3</v>
      </c>
      <c r="V680" s="156">
        <v>2.4937522999999998E-3</v>
      </c>
      <c r="W680"/>
      <c r="X680" s="155">
        <v>1.3250175999999999E-3</v>
      </c>
      <c r="Y680" s="158"/>
      <c r="Z680" s="272"/>
      <c r="AA680"/>
      <c r="AB680"/>
      <c r="AC680"/>
      <c r="AD680" s="159"/>
      <c r="AE680" s="272"/>
      <c r="AF680" s="48"/>
      <c r="AG680" s="48"/>
      <c r="AH680"/>
      <c r="AI680"/>
      <c r="AJ680"/>
    </row>
    <row r="681" spans="1:36" ht="13.8" customHeight="1">
      <c r="A681" t="s">
        <v>3528</v>
      </c>
      <c r="B681" s="188" t="s">
        <v>317</v>
      </c>
      <c r="C681" s="151" t="str">
        <f t="shared" si="159"/>
        <v>A.100.24.111</v>
      </c>
      <c r="D681" s="54" t="s">
        <v>3524</v>
      </c>
      <c r="E681" s="150" t="s">
        <v>352</v>
      </c>
      <c r="F681" s="153" t="str">
        <f t="shared" si="160"/>
        <v>Gallium, CRM (EoL-RIR = 0%)</v>
      </c>
      <c r="G681" s="277">
        <v>170</v>
      </c>
      <c r="H681" s="44">
        <v>170</v>
      </c>
      <c r="I681"/>
      <c r="J681" s="294">
        <v>181.46483049599999</v>
      </c>
      <c r="K681">
        <f t="shared" si="161"/>
        <v>181.46483049599999</v>
      </c>
      <c r="L681" s="295">
        <v>0.66740723599999996</v>
      </c>
      <c r="M681" s="295">
        <v>21.443445799999999</v>
      </c>
      <c r="N681" s="295">
        <v>133.85397745999998</v>
      </c>
      <c r="O681" s="295">
        <v>25.5</v>
      </c>
      <c r="P681"/>
      <c r="Q681" s="212">
        <v>139.47999999999999</v>
      </c>
      <c r="R681"/>
      <c r="S681" s="156">
        <v>4.8440849000000004</v>
      </c>
      <c r="T681" s="156">
        <v>4.5262048000000004</v>
      </c>
      <c r="U681" s="156">
        <v>0.17936411999999999</v>
      </c>
      <c r="V681" s="156">
        <v>0.138516</v>
      </c>
      <c r="W681"/>
      <c r="X681" s="155">
        <v>9.8567112999999994E-3</v>
      </c>
      <c r="Y681" s="158"/>
      <c r="Z681" s="272"/>
      <c r="AA681"/>
      <c r="AB681"/>
      <c r="AC681"/>
      <c r="AD681" s="159"/>
      <c r="AE681" s="272"/>
      <c r="AF681" s="48"/>
      <c r="AG681" s="48"/>
      <c r="AH681"/>
      <c r="AI681"/>
      <c r="AJ681"/>
    </row>
    <row r="682" spans="1:36" ht="13.8" customHeight="1">
      <c r="A682" t="s">
        <v>3529</v>
      </c>
      <c r="B682" s="188" t="s">
        <v>317</v>
      </c>
      <c r="C682" s="151" t="str">
        <f t="shared" si="159"/>
        <v>A.100.24.112</v>
      </c>
      <c r="D682" s="54" t="s">
        <v>3524</v>
      </c>
      <c r="E682" s="150" t="s">
        <v>352</v>
      </c>
      <c r="F682" s="153" t="str">
        <f t="shared" si="160"/>
        <v>Gold (primary)</v>
      </c>
      <c r="G682" s="277">
        <v>47790.3</v>
      </c>
      <c r="H682" s="44">
        <v>47790.3</v>
      </c>
      <c r="I682"/>
      <c r="J682" s="294">
        <v>45424.867875999997</v>
      </c>
      <c r="K682">
        <f t="shared" si="161"/>
        <v>45424.867875999997</v>
      </c>
      <c r="L682" s="295">
        <v>877.77871600000003</v>
      </c>
      <c r="M682" s="295">
        <v>8858.5202800000006</v>
      </c>
      <c r="N682" s="295">
        <v>28520.023879999997</v>
      </c>
      <c r="O682" s="295">
        <v>7168.5450000000001</v>
      </c>
      <c r="P682"/>
      <c r="Q682" s="212">
        <v>92660</v>
      </c>
      <c r="R682"/>
      <c r="S682" s="156">
        <v>2881.9027999999998</v>
      </c>
      <c r="T682" s="156">
        <v>2777.9919</v>
      </c>
      <c r="U682" s="156">
        <v>97.749003000000002</v>
      </c>
      <c r="V682" s="156">
        <v>6.1618199999999996</v>
      </c>
      <c r="W682"/>
      <c r="X682" s="155">
        <v>68.237791000000001</v>
      </c>
      <c r="Y682" s="158"/>
      <c r="Z682" s="272"/>
      <c r="AA682"/>
      <c r="AB682"/>
      <c r="AC682"/>
      <c r="AD682" s="159"/>
      <c r="AE682" s="273"/>
      <c r="AF682" s="48"/>
      <c r="AG682" s="48"/>
      <c r="AH682"/>
      <c r="AI682"/>
      <c r="AJ682"/>
    </row>
    <row r="683" spans="1:36" ht="13.8" customHeight="1">
      <c r="A683" t="s">
        <v>783</v>
      </c>
      <c r="B683" s="188" t="s">
        <v>317</v>
      </c>
      <c r="C683" s="151" t="str">
        <f t="shared" si="159"/>
        <v>A.100.24.113</v>
      </c>
      <c r="D683" s="54" t="s">
        <v>3524</v>
      </c>
      <c r="E683" s="150" t="s">
        <v>352</v>
      </c>
      <c r="F683" s="153" t="str">
        <f t="shared" si="160"/>
        <v>Gold (secondary)</v>
      </c>
      <c r="G683" s="277">
        <v>750.62493333333339</v>
      </c>
      <c r="H683" s="44">
        <v>750.62493333333339</v>
      </c>
      <c r="I683"/>
      <c r="J683" s="294">
        <v>152.19175875249999</v>
      </c>
      <c r="K683">
        <f t="shared" si="161"/>
        <v>152.19175875249999</v>
      </c>
      <c r="L683" s="295">
        <v>9.2233212760000001</v>
      </c>
      <c r="M683" s="295">
        <v>29.720146242500004</v>
      </c>
      <c r="N683" s="295">
        <v>0.65455123399999993</v>
      </c>
      <c r="O683" s="295">
        <v>112.59374</v>
      </c>
      <c r="P683"/>
      <c r="Q683" s="212">
        <v>9903.7414000000008</v>
      </c>
      <c r="R683"/>
      <c r="S683" s="156">
        <v>19.914632000000001</v>
      </c>
      <c r="T683" s="156">
        <v>18.514402</v>
      </c>
      <c r="U683" s="156">
        <v>0.70036240999999999</v>
      </c>
      <c r="V683" s="156">
        <v>0.69986747000000005</v>
      </c>
      <c r="W683"/>
      <c r="X683" s="155">
        <v>4.2249516000000001E-2</v>
      </c>
      <c r="Y683" s="158"/>
      <c r="Z683" s="272"/>
      <c r="AA683"/>
      <c r="AB683"/>
      <c r="AC683"/>
      <c r="AD683" s="159"/>
      <c r="AE683" s="272"/>
      <c r="AF683" s="48"/>
      <c r="AG683" s="48"/>
      <c r="AH683"/>
      <c r="AI683"/>
      <c r="AJ683"/>
    </row>
    <row r="684" spans="1:36" ht="13.8" customHeight="1">
      <c r="A684" t="s">
        <v>784</v>
      </c>
      <c r="B684" s="188" t="s">
        <v>317</v>
      </c>
      <c r="C684" s="151" t="str">
        <f t="shared" si="159"/>
        <v>A.100.24.114</v>
      </c>
      <c r="D684" s="54" t="s">
        <v>3524</v>
      </c>
      <c r="E684" s="150" t="s">
        <v>352</v>
      </c>
      <c r="F684" s="153" t="str">
        <f t="shared" si="160"/>
        <v>Gold trade mix (76% prim 24% sec)</v>
      </c>
      <c r="G684" s="277">
        <v>36500.777999999998</v>
      </c>
      <c r="H684" s="44">
        <v>36500.777999999998</v>
      </c>
      <c r="I684"/>
      <c r="J684" s="294">
        <v>34559.425142706197</v>
      </c>
      <c r="K684">
        <f t="shared" si="161"/>
        <v>34559.425142706197</v>
      </c>
      <c r="L684" s="295">
        <v>669.32542699999999</v>
      </c>
      <c r="M684" s="295">
        <v>6739.6082257061998</v>
      </c>
      <c r="N684" s="295">
        <v>21675.374789999998</v>
      </c>
      <c r="O684" s="295">
        <v>5475.1166999999996</v>
      </c>
      <c r="P684"/>
      <c r="Q684" s="212">
        <v>72798.498000000007</v>
      </c>
      <c r="R684"/>
      <c r="S684" s="156">
        <v>2195.0255999999999</v>
      </c>
      <c r="T684" s="156">
        <v>2115.7172999999998</v>
      </c>
      <c r="U684" s="156">
        <v>74.457329000000001</v>
      </c>
      <c r="V684" s="156">
        <v>4.8509513999999996</v>
      </c>
      <c r="W684"/>
      <c r="X684" s="155">
        <v>51.870860999999998</v>
      </c>
      <c r="Y684" s="158"/>
      <c r="Z684" s="272"/>
      <c r="AA684"/>
      <c r="AB684"/>
      <c r="AC684"/>
      <c r="AD684" s="159"/>
      <c r="AE684" s="272"/>
      <c r="AF684" s="48"/>
      <c r="AG684" s="48"/>
      <c r="AH684"/>
      <c r="AI684"/>
      <c r="AJ684"/>
    </row>
    <row r="685" spans="1:36" ht="13.8" customHeight="1">
      <c r="A685" t="s">
        <v>3530</v>
      </c>
      <c r="B685" s="188" t="s">
        <v>317</v>
      </c>
      <c r="C685" s="151" t="str">
        <f t="shared" si="159"/>
        <v>A.100.24.115</v>
      </c>
      <c r="D685" s="54" t="s">
        <v>3524</v>
      </c>
      <c r="E685" s="150" t="s">
        <v>352</v>
      </c>
      <c r="F685" s="153" t="str">
        <f t="shared" si="160"/>
        <v>Indium - CRM (EoL-RIR= 0%)</v>
      </c>
      <c r="G685" s="277">
        <v>117.52000000000001</v>
      </c>
      <c r="H685" s="44">
        <v>117.52000000000001</v>
      </c>
      <c r="I685"/>
      <c r="J685" s="294">
        <v>771.53374690999999</v>
      </c>
      <c r="K685">
        <f t="shared" si="161"/>
        <v>771.53374690999999</v>
      </c>
      <c r="L685" s="295">
        <v>3.7983589100000001</v>
      </c>
      <c r="M685" s="295">
        <v>22.638931299999999</v>
      </c>
      <c r="N685" s="295">
        <v>727.46845669999993</v>
      </c>
      <c r="O685" s="295">
        <v>17.628</v>
      </c>
      <c r="P685"/>
      <c r="Q685" s="212">
        <v>389.7</v>
      </c>
      <c r="R685"/>
      <c r="S685" s="156">
        <v>11.759675</v>
      </c>
      <c r="T685" s="156">
        <v>11.35632</v>
      </c>
      <c r="U685" s="156">
        <v>0.23413688999999999</v>
      </c>
      <c r="V685" s="156">
        <v>0.16921800000000001</v>
      </c>
      <c r="W685"/>
      <c r="X685" s="155">
        <v>2.2286818E-2</v>
      </c>
      <c r="Y685" s="158"/>
      <c r="Z685" s="272"/>
      <c r="AA685"/>
      <c r="AB685"/>
      <c r="AC685"/>
      <c r="AD685" s="159"/>
      <c r="AE685" s="272"/>
      <c r="AF685" s="48"/>
      <c r="AG685" s="48"/>
      <c r="AH685"/>
      <c r="AI685"/>
      <c r="AJ685"/>
    </row>
    <row r="686" spans="1:36" ht="13.8" customHeight="1">
      <c r="A686" t="s">
        <v>785</v>
      </c>
      <c r="B686" s="188" t="s">
        <v>317</v>
      </c>
      <c r="C686" s="151" t="str">
        <f t="shared" si="159"/>
        <v>A.100.24.116</v>
      </c>
      <c r="D686" s="54" t="s">
        <v>3524</v>
      </c>
      <c r="E686" s="150" t="s">
        <v>352</v>
      </c>
      <c r="F686" s="153" t="str">
        <f t="shared" si="160"/>
        <v>Lead (primary)</v>
      </c>
      <c r="G686" s="277">
        <v>1.8920000000000001</v>
      </c>
      <c r="H686" s="44">
        <v>1.8920000000000001</v>
      </c>
      <c r="I686"/>
      <c r="J686" s="294">
        <v>2.3880084572559999</v>
      </c>
      <c r="K686">
        <f t="shared" si="161"/>
        <v>2.3880084572559999</v>
      </c>
      <c r="L686" s="295">
        <v>7.5536287879999997E-2</v>
      </c>
      <c r="M686" s="295">
        <v>0.36702376737600001</v>
      </c>
      <c r="N686" s="295">
        <v>1.661648402</v>
      </c>
      <c r="O686" s="295">
        <v>0.2838</v>
      </c>
      <c r="P686"/>
      <c r="Q686" s="212">
        <v>30.966238000000001</v>
      </c>
      <c r="R686"/>
      <c r="S686" s="156">
        <v>0.14042966000000001</v>
      </c>
      <c r="T686" s="156">
        <v>0.13423978</v>
      </c>
      <c r="U686" s="156">
        <v>3.3912766000000001E-3</v>
      </c>
      <c r="V686" s="156">
        <v>2.7985991000000002E-3</v>
      </c>
      <c r="W686"/>
      <c r="X686" s="155">
        <v>2.2168936000000001E-4</v>
      </c>
      <c r="Y686" s="158"/>
      <c r="Z686" s="270"/>
      <c r="AA686"/>
      <c r="AB686"/>
      <c r="AC686"/>
      <c r="AD686" s="159"/>
      <c r="AE686" s="272"/>
      <c r="AF686" s="48"/>
      <c r="AG686" s="48"/>
      <c r="AH686"/>
      <c r="AI686"/>
      <c r="AJ686"/>
    </row>
    <row r="687" spans="1:36" ht="13.8" customHeight="1">
      <c r="A687" t="s">
        <v>786</v>
      </c>
      <c r="B687" s="188" t="s">
        <v>317</v>
      </c>
      <c r="C687" s="151" t="str">
        <f t="shared" si="159"/>
        <v>A.100.24.117</v>
      </c>
      <c r="D687" s="54" t="s">
        <v>3524</v>
      </c>
      <c r="E687" s="150" t="s">
        <v>352</v>
      </c>
      <c r="F687" s="153" t="str">
        <f t="shared" si="160"/>
        <v>Lead (secondary)</v>
      </c>
      <c r="G687" s="277">
        <v>0.60717063333333332</v>
      </c>
      <c r="H687" s="44">
        <v>0.60717144666666667</v>
      </c>
      <c r="I687"/>
      <c r="J687" s="294">
        <v>0.10667056175934189</v>
      </c>
      <c r="K687">
        <f t="shared" si="161"/>
        <v>0.10667056175934189</v>
      </c>
      <c r="L687" s="295">
        <v>5.0244694029999998E-3</v>
      </c>
      <c r="M687" s="295">
        <v>7.0544420149999997E-3</v>
      </c>
      <c r="N687" s="295">
        <v>3.5160553413419015E-3</v>
      </c>
      <c r="O687" s="295">
        <v>9.1075594999999995E-2</v>
      </c>
      <c r="P687"/>
      <c r="Q687" s="212">
        <v>9.0798015000000003</v>
      </c>
      <c r="R687"/>
      <c r="S687" s="156">
        <v>1.1380774999999999E-2</v>
      </c>
      <c r="T687" s="156">
        <v>1.0263949E-2</v>
      </c>
      <c r="U687" s="156">
        <v>4.812029E-4</v>
      </c>
      <c r="V687" s="156">
        <v>6.3562232999999995E-4</v>
      </c>
      <c r="W687"/>
      <c r="X687" s="155">
        <v>3.0019686000000002E-5</v>
      </c>
      <c r="Y687" s="158"/>
      <c r="Z687" s="272"/>
      <c r="AA687"/>
      <c r="AB687"/>
      <c r="AC687"/>
      <c r="AD687" s="159"/>
      <c r="AE687" s="272"/>
      <c r="AF687" s="48"/>
      <c r="AG687" s="48"/>
      <c r="AH687"/>
      <c r="AI687"/>
      <c r="AJ687"/>
    </row>
    <row r="688" spans="1:36" ht="13.8" customHeight="1">
      <c r="A688" t="s">
        <v>787</v>
      </c>
      <c r="B688" s="188" t="s">
        <v>317</v>
      </c>
      <c r="C688" s="151" t="str">
        <f t="shared" si="159"/>
        <v>A.100.24.118</v>
      </c>
      <c r="D688" s="54" t="s">
        <v>3524</v>
      </c>
      <c r="E688" s="150" t="s">
        <v>352</v>
      </c>
      <c r="F688" s="153" t="str">
        <f t="shared" si="160"/>
        <v>Lead trade mix ( 20% prim 80% sec)</v>
      </c>
      <c r="G688" s="277">
        <v>0.8641365333333334</v>
      </c>
      <c r="H688" s="44">
        <v>0.86413713333333331</v>
      </c>
      <c r="I688"/>
      <c r="J688" s="294">
        <v>0.56293814185001356</v>
      </c>
      <c r="K688">
        <f t="shared" si="161"/>
        <v>0.56293814185001356</v>
      </c>
      <c r="L688" s="295">
        <v>1.9126832990000002E-2</v>
      </c>
      <c r="M688" s="295">
        <v>7.9048307070999996E-2</v>
      </c>
      <c r="N688" s="295">
        <v>0.33514252178901349</v>
      </c>
      <c r="O688" s="295">
        <v>0.12962048000000001</v>
      </c>
      <c r="P688"/>
      <c r="Q688" s="212">
        <v>13.457089</v>
      </c>
      <c r="R688"/>
      <c r="S688" s="156">
        <v>3.7190551000000002E-2</v>
      </c>
      <c r="T688" s="156">
        <v>3.5059116000000001E-2</v>
      </c>
      <c r="U688" s="156">
        <v>1.0632176E-3</v>
      </c>
      <c r="V688" s="156">
        <v>1.0682177E-3</v>
      </c>
      <c r="W688"/>
      <c r="X688" s="155">
        <v>6.8353621E-5</v>
      </c>
      <c r="Y688" s="158"/>
      <c r="Z688" s="272"/>
      <c r="AA688"/>
      <c r="AB688"/>
      <c r="AC688"/>
      <c r="AD688" s="159"/>
      <c r="AE688" s="273"/>
      <c r="AF688" s="48"/>
      <c r="AG688" s="48"/>
      <c r="AH688"/>
      <c r="AI688"/>
      <c r="AJ688"/>
    </row>
    <row r="689" spans="1:36" ht="13.8" customHeight="1">
      <c r="A689" t="s">
        <v>3531</v>
      </c>
      <c r="B689" s="188" t="s">
        <v>317</v>
      </c>
      <c r="C689" s="151" t="str">
        <f t="shared" si="159"/>
        <v>A.100.24.119</v>
      </c>
      <c r="D689" s="54" t="s">
        <v>3524</v>
      </c>
      <c r="E689" s="150" t="s">
        <v>352</v>
      </c>
      <c r="F689" s="153" t="str">
        <f t="shared" si="160"/>
        <v>Lithium (EoL-RIR = 0%)</v>
      </c>
      <c r="G689" s="277">
        <v>79.290000000000006</v>
      </c>
      <c r="H689" s="44">
        <v>79.290000000000006</v>
      </c>
      <c r="I689"/>
      <c r="J689" s="294">
        <v>25.816198599899998</v>
      </c>
      <c r="K689">
        <f t="shared" si="161"/>
        <v>25.816198599899998</v>
      </c>
      <c r="L689" s="295">
        <v>0.57024482990000003</v>
      </c>
      <c r="M689" s="295">
        <v>8.9270273000000007</v>
      </c>
      <c r="N689" s="295">
        <v>4.4254264699999997</v>
      </c>
      <c r="O689" s="295">
        <v>11.8935</v>
      </c>
      <c r="P689"/>
      <c r="Q689" s="212">
        <v>95.53</v>
      </c>
      <c r="R689"/>
      <c r="S689" s="156">
        <v>3.1013351</v>
      </c>
      <c r="T689" s="156">
        <v>2.9882175000000002</v>
      </c>
      <c r="U689" s="156">
        <v>0.10512079000000001</v>
      </c>
      <c r="V689" s="156">
        <v>7.9968000000000001E-3</v>
      </c>
      <c r="W689"/>
      <c r="X689" s="155">
        <v>5.6327112000000004E-3</v>
      </c>
      <c r="Y689" s="158"/>
      <c r="Z689" s="272"/>
      <c r="AA689"/>
      <c r="AB689"/>
      <c r="AC689"/>
      <c r="AD689" s="159"/>
      <c r="AE689" s="273"/>
      <c r="AF689" s="48"/>
      <c r="AG689" s="48"/>
      <c r="AH689"/>
      <c r="AI689"/>
      <c r="AJ689"/>
    </row>
    <row r="690" spans="1:36" ht="13.8" customHeight="1">
      <c r="A690" t="s">
        <v>1711</v>
      </c>
      <c r="B690" s="188" t="s">
        <v>317</v>
      </c>
      <c r="C690" s="151" t="str">
        <f t="shared" si="159"/>
        <v>A.100.24.120</v>
      </c>
      <c r="D690" s="54" t="s">
        <v>3524</v>
      </c>
      <c r="E690" s="150" t="s">
        <v>352</v>
      </c>
      <c r="F690" s="153" t="str">
        <f t="shared" si="160"/>
        <v>Magnesium - CRM (primary)</v>
      </c>
      <c r="G690" s="277">
        <v>26.478787333333337</v>
      </c>
      <c r="H690" s="44">
        <v>26.478787333333337</v>
      </c>
      <c r="I690"/>
      <c r="J690" s="294">
        <v>4.5767181669100001</v>
      </c>
      <c r="K690">
        <f t="shared" si="161"/>
        <v>4.5767181669100001</v>
      </c>
      <c r="L690" s="295">
        <v>0.17913586749999999</v>
      </c>
      <c r="M690" s="295">
        <v>0.25672084740999995</v>
      </c>
      <c r="N690" s="295">
        <v>0.16904335199999998</v>
      </c>
      <c r="O690" s="295">
        <v>3.9718181000000001</v>
      </c>
      <c r="P690"/>
      <c r="Q690" s="212">
        <v>392.33159999999998</v>
      </c>
      <c r="R690"/>
      <c r="S690" s="156">
        <v>0.49281362000000001</v>
      </c>
      <c r="T690" s="156">
        <v>0.44309631999999999</v>
      </c>
      <c r="U690" s="156">
        <v>2.0830959E-2</v>
      </c>
      <c r="V690" s="156">
        <v>2.8886339E-2</v>
      </c>
      <c r="W690"/>
      <c r="X690" s="155">
        <v>1.2943690999999999E-3</v>
      </c>
      <c r="Y690" s="158"/>
      <c r="Z690" s="273"/>
      <c r="AA690"/>
      <c r="AB690"/>
      <c r="AC690"/>
      <c r="AD690" s="159"/>
      <c r="AE690" s="272"/>
      <c r="AF690" s="48"/>
      <c r="AG690" s="48"/>
      <c r="AH690"/>
      <c r="AI690"/>
      <c r="AJ690"/>
    </row>
    <row r="691" spans="1:36" ht="13.8" customHeight="1">
      <c r="A691" t="s">
        <v>1712</v>
      </c>
      <c r="B691" s="188" t="s">
        <v>317</v>
      </c>
      <c r="C691" s="151" t="str">
        <f t="shared" si="159"/>
        <v>A.100.24.121</v>
      </c>
      <c r="D691" s="54" t="s">
        <v>3524</v>
      </c>
      <c r="E691" s="150" t="s">
        <v>352</v>
      </c>
      <c r="F691" s="153" t="str">
        <f t="shared" si="160"/>
        <v>Magnesium - CRM (secondary)</v>
      </c>
      <c r="G691" s="277">
        <v>0.49310816666666668</v>
      </c>
      <c r="H691" s="44">
        <v>0.49310898000000003</v>
      </c>
      <c r="I691"/>
      <c r="J691" s="294">
        <v>8.7515468455341902E-2</v>
      </c>
      <c r="K691">
        <f t="shared" si="161"/>
        <v>8.7515468455341902E-2</v>
      </c>
      <c r="L691" s="295">
        <v>4.2528072090000004E-3</v>
      </c>
      <c r="M691" s="295">
        <v>5.9485676749999996E-3</v>
      </c>
      <c r="N691" s="295">
        <v>3.3478685713419017E-3</v>
      </c>
      <c r="O691" s="295">
        <v>7.3966224999999997E-2</v>
      </c>
      <c r="P691"/>
      <c r="Q691" s="212">
        <v>7.3897576999999997</v>
      </c>
      <c r="R691"/>
      <c r="S691" s="156">
        <v>9.2635136999999999E-3</v>
      </c>
      <c r="T691" s="156">
        <v>8.3552268000000006E-3</v>
      </c>
      <c r="U691" s="156">
        <v>3.9146953999999999E-4</v>
      </c>
      <c r="V691" s="156">
        <v>5.1681739E-4</v>
      </c>
      <c r="W691"/>
      <c r="X691" s="155">
        <v>2.4443952E-5</v>
      </c>
      <c r="Y691" s="158"/>
      <c r="Z691" s="272"/>
      <c r="AA691"/>
      <c r="AB691"/>
      <c r="AC691"/>
      <c r="AD691" s="159"/>
      <c r="AE691" s="270"/>
      <c r="AF691" s="48"/>
      <c r="AG691" s="48"/>
      <c r="AH691"/>
      <c r="AI691"/>
      <c r="AJ691"/>
    </row>
    <row r="692" spans="1:36" ht="13.8" customHeight="1">
      <c r="A692" t="s">
        <v>1713</v>
      </c>
      <c r="B692" s="188" t="s">
        <v>317</v>
      </c>
      <c r="C692" s="151" t="str">
        <f t="shared" si="159"/>
        <v>A.100.24.122</v>
      </c>
      <c r="D692" s="54" t="s">
        <v>3524</v>
      </c>
      <c r="E692" s="150" t="s">
        <v>352</v>
      </c>
      <c r="F692" s="153" t="str">
        <f t="shared" si="160"/>
        <v>Magnesium - CRM trade mix (93% prim 7% sec)</v>
      </c>
      <c r="G692" s="277">
        <v>24.659790000000001</v>
      </c>
      <c r="H692" s="44">
        <v>24.659790000000001</v>
      </c>
      <c r="I692"/>
      <c r="J692" s="294">
        <v>4.2624740119782949</v>
      </c>
      <c r="K692">
        <f t="shared" si="161"/>
        <v>4.2624740119782949</v>
      </c>
      <c r="L692" s="295">
        <v>0.1668940525</v>
      </c>
      <c r="M692" s="295">
        <v>0.23916679054300002</v>
      </c>
      <c r="N692" s="295">
        <v>0.15744466893529493</v>
      </c>
      <c r="O692" s="295">
        <v>3.6989684999999999</v>
      </c>
      <c r="P692"/>
      <c r="Q692" s="212">
        <v>365.38567</v>
      </c>
      <c r="R692"/>
      <c r="S692" s="156">
        <v>0.45896511000000001</v>
      </c>
      <c r="T692" s="156">
        <v>0.41266444000000002</v>
      </c>
      <c r="U692" s="156">
        <v>1.9400194999999999E-2</v>
      </c>
      <c r="V692" s="156">
        <v>2.6900472000000002E-2</v>
      </c>
      <c r="W692"/>
      <c r="X692" s="155">
        <v>1.2054743000000001E-3</v>
      </c>
      <c r="Y692" s="158"/>
      <c r="Z692" s="272"/>
      <c r="AA692"/>
      <c r="AB692"/>
      <c r="AC692"/>
      <c r="AD692" s="159"/>
      <c r="AE692" s="272"/>
      <c r="AF692" s="48"/>
      <c r="AG692" s="48"/>
      <c r="AH692"/>
      <c r="AI692"/>
      <c r="AJ692"/>
    </row>
    <row r="693" spans="1:36" ht="13.8" customHeight="1">
      <c r="A693" t="s">
        <v>3532</v>
      </c>
      <c r="B693" s="188" t="s">
        <v>317</v>
      </c>
      <c r="C693" s="151" t="str">
        <f t="shared" si="159"/>
        <v>A.100.24.123</v>
      </c>
      <c r="D693" s="54" t="s">
        <v>3524</v>
      </c>
      <c r="E693" s="150" t="s">
        <v>352</v>
      </c>
      <c r="F693" s="153" t="str">
        <f t="shared" si="160"/>
        <v>Manganese (EoL_RIR= 9%)</v>
      </c>
      <c r="G693" s="277">
        <v>4.9818182000000002</v>
      </c>
      <c r="H693" s="44">
        <v>4.9818182000000002</v>
      </c>
      <c r="I693"/>
      <c r="J693" s="294">
        <v>1.9550769307000002</v>
      </c>
      <c r="K693">
        <f t="shared" si="161"/>
        <v>1.9550769307000002</v>
      </c>
      <c r="L693" s="295">
        <v>0.1655413687</v>
      </c>
      <c r="M693" s="295">
        <v>0.494399121</v>
      </c>
      <c r="N693" s="295">
        <v>0.54786371099999998</v>
      </c>
      <c r="O693" s="295">
        <v>0.74727273000000005</v>
      </c>
      <c r="P693"/>
      <c r="Q693" s="212">
        <v>7.1424761999999999</v>
      </c>
      <c r="R693"/>
      <c r="S693" s="156">
        <v>1.332873</v>
      </c>
      <c r="T693" s="156">
        <v>1.3266488999999999</v>
      </c>
      <c r="U693" s="156">
        <v>6.1007177000000001E-3</v>
      </c>
      <c r="V693" s="156">
        <v>1.2332727000000001E-4</v>
      </c>
      <c r="W693"/>
      <c r="X693" s="155">
        <v>4.8251975999999999E-4</v>
      </c>
      <c r="Y693" s="158"/>
      <c r="Z693" s="273"/>
      <c r="AA693"/>
      <c r="AB693"/>
      <c r="AC693"/>
      <c r="AD693" s="159"/>
      <c r="AE693" s="272"/>
      <c r="AF693" s="48"/>
      <c r="AG693" s="48"/>
      <c r="AH693"/>
      <c r="AI693"/>
      <c r="AJ693"/>
    </row>
    <row r="694" spans="1:36" ht="13.8" customHeight="1">
      <c r="A694" t="s">
        <v>3533</v>
      </c>
      <c r="B694" s="188" t="s">
        <v>317</v>
      </c>
      <c r="C694" s="151" t="str">
        <f t="shared" si="159"/>
        <v>A.100.24.124</v>
      </c>
      <c r="D694" s="54" t="s">
        <v>3524</v>
      </c>
      <c r="E694" s="150" t="s">
        <v>352</v>
      </c>
      <c r="F694" s="153" t="str">
        <f t="shared" si="160"/>
        <v>Mercury (virgin)</v>
      </c>
      <c r="G694" s="277">
        <v>11.551490000000001</v>
      </c>
      <c r="H694" s="44">
        <v>11.551490000000001</v>
      </c>
      <c r="I694"/>
      <c r="J694" s="294">
        <v>3597.7987212274998</v>
      </c>
      <c r="K694">
        <f t="shared" si="161"/>
        <v>3597.7987212274998</v>
      </c>
      <c r="L694" s="295">
        <v>3554.6241159582</v>
      </c>
      <c r="M694" s="295">
        <v>0.91465650400000009</v>
      </c>
      <c r="N694" s="295">
        <v>40.527225265299997</v>
      </c>
      <c r="O694" s="295">
        <v>1.7327235000000001</v>
      </c>
      <c r="P694"/>
      <c r="Q694" s="212">
        <v>0.97199999999999998</v>
      </c>
      <c r="R694"/>
      <c r="S694" s="156">
        <v>13.652336</v>
      </c>
      <c r="T694" s="156">
        <v>13.075163999999999</v>
      </c>
      <c r="U694" s="156">
        <v>0.56239222</v>
      </c>
      <c r="V694" s="156">
        <v>1.4779799999999999E-2</v>
      </c>
      <c r="W694"/>
      <c r="X694" s="155">
        <v>2.6344732</v>
      </c>
      <c r="Y694" s="158"/>
      <c r="Z694" s="272"/>
      <c r="AA694"/>
      <c r="AB694"/>
      <c r="AC694"/>
      <c r="AD694" s="159"/>
      <c r="AE694" s="272"/>
      <c r="AF694" s="48"/>
      <c r="AG694" s="48"/>
      <c r="AH694"/>
      <c r="AI694"/>
      <c r="AJ694"/>
    </row>
    <row r="695" spans="1:36" ht="13.8" customHeight="1">
      <c r="A695" t="s">
        <v>3534</v>
      </c>
      <c r="B695" s="188" t="s">
        <v>317</v>
      </c>
      <c r="C695" s="151" t="str">
        <f t="shared" si="159"/>
        <v>A.100.24.125</v>
      </c>
      <c r="D695" s="54" t="s">
        <v>3524</v>
      </c>
      <c r="E695" s="150" t="s">
        <v>352</v>
      </c>
      <c r="F695" s="153" t="str">
        <f t="shared" si="160"/>
        <v>Molybdenum (EoL-RIR = 9%)</v>
      </c>
      <c r="G695" s="277">
        <v>15.518727333333334</v>
      </c>
      <c r="H695" s="44">
        <v>15.518727333333334</v>
      </c>
      <c r="I695"/>
      <c r="J695" s="294">
        <v>56.511147328</v>
      </c>
      <c r="K695">
        <f t="shared" si="161"/>
        <v>56.511147328</v>
      </c>
      <c r="L695" s="295">
        <v>0.35329492799999995</v>
      </c>
      <c r="M695" s="295">
        <v>6.3060730700000001</v>
      </c>
      <c r="N695" s="295">
        <v>47.523970229999996</v>
      </c>
      <c r="O695" s="295">
        <v>2.3278091000000001</v>
      </c>
      <c r="P695"/>
      <c r="Q695" s="212">
        <v>42.572344000000001</v>
      </c>
      <c r="R695"/>
      <c r="S695" s="156">
        <v>1.6981778999999999</v>
      </c>
      <c r="T695" s="156">
        <v>1.5962224</v>
      </c>
      <c r="U695" s="156">
        <v>5.8141838000000001E-2</v>
      </c>
      <c r="V695" s="156">
        <v>4.3813636000000003E-2</v>
      </c>
      <c r="W695"/>
      <c r="X695" s="155">
        <v>2.3118138E-2</v>
      </c>
      <c r="Y695" s="158"/>
      <c r="Z695" s="272"/>
      <c r="AA695"/>
      <c r="AB695"/>
      <c r="AC695"/>
      <c r="AD695" s="159"/>
      <c r="AH695"/>
      <c r="AI695"/>
      <c r="AJ695"/>
    </row>
    <row r="696" spans="1:36" ht="13.8" customHeight="1">
      <c r="A696" t="s">
        <v>788</v>
      </c>
      <c r="B696" s="188" t="s">
        <v>317</v>
      </c>
      <c r="C696" s="151" t="str">
        <f t="shared" si="159"/>
        <v>A.100.24.126</v>
      </c>
      <c r="D696" s="54" t="s">
        <v>3524</v>
      </c>
      <c r="E696" s="150" t="s">
        <v>352</v>
      </c>
      <c r="F696" s="153" t="str">
        <f t="shared" si="160"/>
        <v>Nickel (primary)</v>
      </c>
      <c r="G696" s="277">
        <v>13.095508000000001</v>
      </c>
      <c r="H696" s="44">
        <v>13.095508000000001</v>
      </c>
      <c r="I696"/>
      <c r="J696" s="294">
        <v>30.123200646564538</v>
      </c>
      <c r="K696">
        <f t="shared" si="161"/>
        <v>30.123200646564538</v>
      </c>
      <c r="L696" s="295">
        <v>0.56915312242180005</v>
      </c>
      <c r="M696" s="295">
        <v>14.061451282742741</v>
      </c>
      <c r="N696" s="295">
        <v>13.528270041399999</v>
      </c>
      <c r="O696" s="295">
        <v>1.9643261999999999</v>
      </c>
      <c r="P696"/>
      <c r="Q696" s="212">
        <v>251.41444999999999</v>
      </c>
      <c r="R696"/>
      <c r="S696" s="156">
        <v>4.5680680999999996</v>
      </c>
      <c r="T696" s="156">
        <v>4.4540398000000003</v>
      </c>
      <c r="U696" s="156">
        <v>9.1309812000000004E-2</v>
      </c>
      <c r="V696" s="156">
        <v>2.2718512E-2</v>
      </c>
      <c r="W696"/>
      <c r="X696" s="155">
        <v>4.7204991E-3</v>
      </c>
      <c r="Y696" s="158"/>
      <c r="Z696" s="273"/>
      <c r="AA696"/>
      <c r="AB696"/>
      <c r="AC696"/>
      <c r="AD696" s="159"/>
      <c r="AE696" s="269"/>
      <c r="AH696"/>
      <c r="AI696"/>
      <c r="AJ696"/>
    </row>
    <row r="697" spans="1:36" ht="13.8" customHeight="1">
      <c r="A697" t="s">
        <v>789</v>
      </c>
      <c r="B697" s="188" t="s">
        <v>317</v>
      </c>
      <c r="C697" s="151" t="str">
        <f t="shared" si="159"/>
        <v>A.100.24.127</v>
      </c>
      <c r="D697" s="54" t="s">
        <v>3524</v>
      </c>
      <c r="E697" s="150" t="s">
        <v>352</v>
      </c>
      <c r="F697" s="153" t="str">
        <f t="shared" si="160"/>
        <v>Nickel (secondary)</v>
      </c>
      <c r="G697" s="277">
        <v>0.54199207999999999</v>
      </c>
      <c r="H697" s="44">
        <v>0.54199289333333334</v>
      </c>
      <c r="I697"/>
      <c r="J697" s="294">
        <v>9.5724794031341903E-2</v>
      </c>
      <c r="K697">
        <f t="shared" si="161"/>
        <v>9.5724794031341903E-2</v>
      </c>
      <c r="L697" s="295">
        <v>4.5835195810000002E-3</v>
      </c>
      <c r="M697" s="295">
        <v>6.4225138190000001E-3</v>
      </c>
      <c r="N697" s="295">
        <v>3.4199486313419018E-3</v>
      </c>
      <c r="O697" s="295">
        <v>8.1298811999999998E-2</v>
      </c>
      <c r="P697"/>
      <c r="Q697" s="212">
        <v>8.1140621999999993</v>
      </c>
      <c r="R697"/>
      <c r="S697" s="156">
        <v>1.0170910999999999E-2</v>
      </c>
      <c r="T697" s="156">
        <v>9.1732507999999994E-3</v>
      </c>
      <c r="U697" s="156">
        <v>4.2992669999999998E-4</v>
      </c>
      <c r="V697" s="156">
        <v>5.6773379000000005E-4</v>
      </c>
      <c r="W697"/>
      <c r="X697" s="155">
        <v>2.6833551999999999E-5</v>
      </c>
      <c r="Y697" s="158"/>
      <c r="Z697" s="272"/>
      <c r="AA697"/>
      <c r="AB697"/>
      <c r="AC697"/>
      <c r="AD697" s="159"/>
      <c r="AE697" s="269"/>
      <c r="AG697" s="48"/>
      <c r="AH697"/>
      <c r="AI697"/>
      <c r="AJ697"/>
    </row>
    <row r="698" spans="1:36" ht="13.8" customHeight="1">
      <c r="A698" t="s">
        <v>790</v>
      </c>
      <c r="B698" s="188" t="s">
        <v>317</v>
      </c>
      <c r="C698" s="151" t="str">
        <f t="shared" si="159"/>
        <v>A.100.24.128</v>
      </c>
      <c r="D698" s="54" t="s">
        <v>3524</v>
      </c>
      <c r="E698" s="150" t="s">
        <v>352</v>
      </c>
      <c r="F698" s="153" t="str">
        <f t="shared" si="160"/>
        <v>Nickel trade mix (84% prim 16% sec)</v>
      </c>
      <c r="G698" s="277">
        <v>11.086945333333334</v>
      </c>
      <c r="H698" s="44">
        <v>11.086946000000001</v>
      </c>
      <c r="I698"/>
      <c r="J698" s="294">
        <v>25.318804536947408</v>
      </c>
      <c r="K698">
        <f t="shared" si="161"/>
        <v>25.318804536947408</v>
      </c>
      <c r="L698" s="295">
        <v>0.47882198695739997</v>
      </c>
      <c r="M698" s="295">
        <v>11.8126465042522</v>
      </c>
      <c r="N698" s="295">
        <v>11.364294245737812</v>
      </c>
      <c r="O698" s="295">
        <v>1.6630418</v>
      </c>
      <c r="P698"/>
      <c r="Q698" s="212">
        <v>212.48639</v>
      </c>
      <c r="R698"/>
      <c r="S698" s="156">
        <v>3.8388046</v>
      </c>
      <c r="T698" s="156">
        <v>3.7428612000000001</v>
      </c>
      <c r="U698" s="156">
        <v>7.6769030000000002E-2</v>
      </c>
      <c r="V698" s="156">
        <v>1.9174387000000001E-2</v>
      </c>
      <c r="W698"/>
      <c r="X698" s="155">
        <v>3.9695125999999999E-3</v>
      </c>
      <c r="Y698" s="158"/>
      <c r="Z698" s="270"/>
      <c r="AA698"/>
      <c r="AB698"/>
      <c r="AC698"/>
      <c r="AD698" s="159"/>
      <c r="AE698" s="269"/>
      <c r="AG698" s="48"/>
      <c r="AH698"/>
      <c r="AI698"/>
      <c r="AJ698"/>
    </row>
    <row r="699" spans="1:36" ht="13.8" customHeight="1">
      <c r="A699" t="s">
        <v>1714</v>
      </c>
      <c r="B699" s="188" t="s">
        <v>317</v>
      </c>
      <c r="C699" s="151" t="str">
        <f t="shared" si="159"/>
        <v>A.100.24.129</v>
      </c>
      <c r="D699" s="54" t="s">
        <v>3524</v>
      </c>
      <c r="E699" s="150" t="s">
        <v>352</v>
      </c>
      <c r="F699" s="153" t="str">
        <f t="shared" si="160"/>
        <v>Palladium - CRM (primary)</v>
      </c>
      <c r="G699" s="277">
        <v>23700</v>
      </c>
      <c r="H699" s="44">
        <v>23700</v>
      </c>
      <c r="I699"/>
      <c r="J699" s="294">
        <v>29749.958230976074</v>
      </c>
      <c r="K699">
        <f t="shared" si="161"/>
        <v>29749.958230976074</v>
      </c>
      <c r="L699" s="295">
        <v>682.63415934910006</v>
      </c>
      <c r="M699" s="295">
        <v>16204.56407162697</v>
      </c>
      <c r="N699" s="295">
        <v>9307.76</v>
      </c>
      <c r="O699" s="295">
        <v>3555</v>
      </c>
      <c r="P699"/>
      <c r="Q699" s="212">
        <v>363300</v>
      </c>
      <c r="R699"/>
      <c r="S699" s="156">
        <v>5399.3669</v>
      </c>
      <c r="T699" s="156">
        <v>5254.7901000000002</v>
      </c>
      <c r="U699" s="156">
        <v>111.58278</v>
      </c>
      <c r="V699" s="156">
        <v>32.993940000000002</v>
      </c>
      <c r="W699"/>
      <c r="X699" s="155">
        <v>6.3560565000000002</v>
      </c>
      <c r="Y699" s="158"/>
      <c r="Z699" s="272"/>
      <c r="AA699"/>
      <c r="AB699"/>
      <c r="AC699"/>
      <c r="AD699" s="159"/>
      <c r="AF699" s="49"/>
      <c r="AH699"/>
      <c r="AI699"/>
      <c r="AJ699"/>
    </row>
    <row r="700" spans="1:36" ht="13.8" customHeight="1">
      <c r="A700" t="s">
        <v>1715</v>
      </c>
      <c r="B700" s="188" t="s">
        <v>317</v>
      </c>
      <c r="C700" s="151" t="str">
        <f t="shared" si="159"/>
        <v>A.100.24.130</v>
      </c>
      <c r="D700" s="54" t="s">
        <v>3524</v>
      </c>
      <c r="E700" s="150" t="s">
        <v>352</v>
      </c>
      <c r="F700" s="153" t="str">
        <f t="shared" si="160"/>
        <v>Palladium - CRM (secondary)</v>
      </c>
      <c r="G700" s="277">
        <v>311.52784000000003</v>
      </c>
      <c r="H700" s="44">
        <v>311.52784000000003</v>
      </c>
      <c r="I700"/>
      <c r="J700" s="294">
        <v>63.163329007520005</v>
      </c>
      <c r="K700">
        <f t="shared" si="161"/>
        <v>63.163329007520005</v>
      </c>
      <c r="L700" s="295">
        <v>3.8279055200000003</v>
      </c>
      <c r="M700" s="295">
        <v>12.334592599519999</v>
      </c>
      <c r="N700" s="295">
        <v>0.27165488799999998</v>
      </c>
      <c r="O700" s="295">
        <v>46.729176000000002</v>
      </c>
      <c r="P700"/>
      <c r="Q700" s="212">
        <v>4110.2965999999997</v>
      </c>
      <c r="R700"/>
      <c r="S700" s="156">
        <v>8.2650626000000003</v>
      </c>
      <c r="T700" s="156">
        <v>7.6839326999999997</v>
      </c>
      <c r="U700" s="156">
        <v>0.29066765</v>
      </c>
      <c r="V700" s="156">
        <v>0.29046223999999998</v>
      </c>
      <c r="W700"/>
      <c r="X700" s="155">
        <v>1.7534589999999999E-2</v>
      </c>
      <c r="Y700" s="158"/>
      <c r="Z700" s="273"/>
      <c r="AA700"/>
      <c r="AB700"/>
      <c r="AC700"/>
      <c r="AD700" s="159"/>
      <c r="AH700"/>
      <c r="AI700"/>
      <c r="AJ700"/>
    </row>
    <row r="701" spans="1:36" ht="13.8" customHeight="1">
      <c r="A701" t="s">
        <v>1716</v>
      </c>
      <c r="B701" s="188" t="s">
        <v>317</v>
      </c>
      <c r="C701" s="151" t="str">
        <f t="shared" si="159"/>
        <v>A.100.24.131</v>
      </c>
      <c r="D701" s="54" t="s">
        <v>3524</v>
      </c>
      <c r="E701" s="150" t="s">
        <v>352</v>
      </c>
      <c r="F701" s="153" t="str">
        <f t="shared" si="160"/>
        <v>Palladium - CRM trade mix (67% prim 33% sec)</v>
      </c>
      <c r="G701" s="277">
        <v>15981.804</v>
      </c>
      <c r="H701" s="44">
        <v>15981.804</v>
      </c>
      <c r="I701"/>
      <c r="J701" s="294">
        <v>19953.316092507041</v>
      </c>
      <c r="K701">
        <f t="shared" si="161"/>
        <v>19953.316092507041</v>
      </c>
      <c r="L701" s="295">
        <v>458.62809079189998</v>
      </c>
      <c r="M701" s="295">
        <v>10861.128583059141</v>
      </c>
      <c r="N701" s="295">
        <v>6236.2888186560003</v>
      </c>
      <c r="O701" s="295">
        <v>2397.2705999999998</v>
      </c>
      <c r="P701"/>
      <c r="Q701" s="212">
        <v>244767.4</v>
      </c>
      <c r="R701"/>
      <c r="S701" s="156">
        <v>3620.3033</v>
      </c>
      <c r="T701" s="156">
        <v>3523.2451000000001</v>
      </c>
      <c r="U701" s="156">
        <v>74.856382999999994</v>
      </c>
      <c r="V701" s="156">
        <v>22.201792000000001</v>
      </c>
      <c r="W701"/>
      <c r="X701" s="155">
        <v>4.2643443000000003</v>
      </c>
      <c r="Y701" s="158"/>
      <c r="Z701" s="272"/>
      <c r="AA701"/>
      <c r="AB701"/>
      <c r="AC701"/>
      <c r="AD701" s="159"/>
      <c r="AH701"/>
      <c r="AI701"/>
      <c r="AJ701"/>
    </row>
    <row r="702" spans="1:36" ht="13.8" customHeight="1">
      <c r="A702" t="s">
        <v>1717</v>
      </c>
      <c r="B702" s="188" t="s">
        <v>317</v>
      </c>
      <c r="C702" s="151" t="str">
        <f t="shared" si="159"/>
        <v>A.100.24.132</v>
      </c>
      <c r="D702" s="54" t="s">
        <v>3524</v>
      </c>
      <c r="E702" s="150" t="s">
        <v>352</v>
      </c>
      <c r="F702" s="153" t="str">
        <f t="shared" si="160"/>
        <v>Platinum - CRM (primary)</v>
      </c>
      <c r="G702" s="277">
        <v>33300</v>
      </c>
      <c r="H702" s="44">
        <v>33300</v>
      </c>
      <c r="I702"/>
      <c r="J702" s="294">
        <v>23667.792252713538</v>
      </c>
      <c r="K702">
        <f t="shared" si="161"/>
        <v>23667.792252713538</v>
      </c>
      <c r="L702" s="295">
        <v>393.03178871620003</v>
      </c>
      <c r="M702" s="295">
        <v>8972.0004639973395</v>
      </c>
      <c r="N702" s="295">
        <v>9307.76</v>
      </c>
      <c r="O702" s="295">
        <v>4995</v>
      </c>
      <c r="P702"/>
      <c r="Q702" s="212">
        <v>465150</v>
      </c>
      <c r="R702"/>
      <c r="S702" s="156">
        <v>3323.6415999999999</v>
      </c>
      <c r="T702" s="156">
        <v>3199.2730000000001</v>
      </c>
      <c r="U702" s="156">
        <v>76.662657999999993</v>
      </c>
      <c r="V702" s="156">
        <v>47.705910000000003</v>
      </c>
      <c r="W702"/>
      <c r="X702" s="155">
        <v>6.6452906</v>
      </c>
      <c r="Y702" s="158"/>
      <c r="Z702" s="272"/>
      <c r="AA702"/>
      <c r="AB702"/>
      <c r="AC702"/>
      <c r="AD702" s="159"/>
      <c r="AE702" s="269"/>
      <c r="AF702" s="321"/>
      <c r="AH702"/>
      <c r="AI702"/>
      <c r="AJ702"/>
    </row>
    <row r="703" spans="1:36" ht="13.8" customHeight="1">
      <c r="A703" t="s">
        <v>1718</v>
      </c>
      <c r="B703" s="188" t="s">
        <v>317</v>
      </c>
      <c r="C703" s="151" t="str">
        <f t="shared" si="159"/>
        <v>A.100.24.133</v>
      </c>
      <c r="D703" s="54" t="s">
        <v>3524</v>
      </c>
      <c r="E703" s="150" t="s">
        <v>352</v>
      </c>
      <c r="F703" s="153" t="str">
        <f t="shared" si="160"/>
        <v>Platinum - CRM (secondary)</v>
      </c>
      <c r="G703" s="277">
        <v>1100.0538000000001</v>
      </c>
      <c r="H703" s="44">
        <v>1100.0538000000001</v>
      </c>
      <c r="I703"/>
      <c r="J703" s="294">
        <v>223.03964871260001</v>
      </c>
      <c r="K703">
        <f t="shared" si="161"/>
        <v>223.03964871260001</v>
      </c>
      <c r="L703" s="295">
        <v>13.516936051000002</v>
      </c>
      <c r="M703" s="295">
        <v>43.555386541600001</v>
      </c>
      <c r="N703" s="295">
        <v>0.95925612000000005</v>
      </c>
      <c r="O703" s="295">
        <v>165.00807</v>
      </c>
      <c r="P703"/>
      <c r="Q703" s="212">
        <v>14514.103999999999</v>
      </c>
      <c r="R703"/>
      <c r="S703" s="156">
        <v>29.185236</v>
      </c>
      <c r="T703" s="156">
        <v>27.133175000000001</v>
      </c>
      <c r="U703" s="156">
        <v>1.0263932</v>
      </c>
      <c r="V703" s="156">
        <v>1.0256677999999999</v>
      </c>
      <c r="W703"/>
      <c r="X703" s="155">
        <v>6.1917395E-2</v>
      </c>
      <c r="Y703" s="158"/>
      <c r="Z703" s="273"/>
      <c r="AA703"/>
      <c r="AB703"/>
      <c r="AC703"/>
      <c r="AD703" s="159"/>
      <c r="AE703" s="269"/>
      <c r="AF703" s="323"/>
      <c r="AH703"/>
      <c r="AI703"/>
      <c r="AJ703"/>
    </row>
    <row r="704" spans="1:36" ht="13.8" customHeight="1">
      <c r="A704" t="s">
        <v>1719</v>
      </c>
      <c r="B704" s="188" t="s">
        <v>317</v>
      </c>
      <c r="C704" s="151" t="str">
        <f t="shared" si="159"/>
        <v>A.100.24.134</v>
      </c>
      <c r="D704" s="54" t="s">
        <v>3524</v>
      </c>
      <c r="E704" s="150" t="s">
        <v>352</v>
      </c>
      <c r="F704" s="153" t="str">
        <f t="shared" si="160"/>
        <v>Platinum - CRM trade mix (75% prim 25% sec)</v>
      </c>
      <c r="G704" s="277">
        <v>25250.013333333332</v>
      </c>
      <c r="H704" s="44">
        <v>25250.013333333332</v>
      </c>
      <c r="I704"/>
      <c r="J704" s="294">
        <v>17806.604020820399</v>
      </c>
      <c r="K704">
        <f t="shared" si="161"/>
        <v>17806.604020820399</v>
      </c>
      <c r="L704" s="295">
        <v>298.15307230500002</v>
      </c>
      <c r="M704" s="295">
        <v>6739.8891768753992</v>
      </c>
      <c r="N704" s="295">
        <v>6981.0597716399998</v>
      </c>
      <c r="O704" s="295">
        <v>3787.502</v>
      </c>
      <c r="P704"/>
      <c r="Q704" s="212">
        <v>352491.03</v>
      </c>
      <c r="R704"/>
      <c r="S704" s="156">
        <v>2500.0275000000001</v>
      </c>
      <c r="T704" s="156">
        <v>2406.2381</v>
      </c>
      <c r="U704" s="156">
        <v>57.753591999999998</v>
      </c>
      <c r="V704" s="156">
        <v>36.035848999999999</v>
      </c>
      <c r="W704"/>
      <c r="X704" s="155">
        <v>4.9994472999999999</v>
      </c>
      <c r="Y704" s="158"/>
      <c r="Z704" s="272"/>
      <c r="AA704"/>
      <c r="AB704"/>
      <c r="AC704"/>
      <c r="AD704" s="159"/>
      <c r="AE704" s="269"/>
      <c r="AF704" s="323"/>
      <c r="AH704"/>
      <c r="AI704"/>
      <c r="AJ704"/>
    </row>
    <row r="705" spans="1:36" ht="13.8" customHeight="1">
      <c r="A705" t="s">
        <v>1720</v>
      </c>
      <c r="B705" s="188" t="s">
        <v>317</v>
      </c>
      <c r="C705" s="151" t="str">
        <f t="shared" si="159"/>
        <v>A.100.24.135</v>
      </c>
      <c r="D705" s="54" t="s">
        <v>3524</v>
      </c>
      <c r="E705" s="150" t="s">
        <v>352</v>
      </c>
      <c r="F705" s="153" t="str">
        <f t="shared" si="160"/>
        <v>Rhodium - CRM (primary)</v>
      </c>
      <c r="G705" s="277">
        <v>34900</v>
      </c>
      <c r="H705" s="44">
        <v>34900</v>
      </c>
      <c r="I705"/>
      <c r="J705" s="294">
        <v>19366.907570901843</v>
      </c>
      <c r="K705">
        <f t="shared" si="161"/>
        <v>19366.907570901843</v>
      </c>
      <c r="L705" s="295">
        <v>206.85883616639998</v>
      </c>
      <c r="M705" s="295">
        <v>4617.2887347354445</v>
      </c>
      <c r="N705" s="295">
        <v>9307.76</v>
      </c>
      <c r="O705" s="295">
        <v>5235</v>
      </c>
      <c r="P705"/>
      <c r="Q705" s="212">
        <v>481950</v>
      </c>
      <c r="R705"/>
      <c r="S705" s="156">
        <v>2003.9557</v>
      </c>
      <c r="T705" s="156">
        <v>1906.4205999999999</v>
      </c>
      <c r="U705" s="156">
        <v>52.628132999999998</v>
      </c>
      <c r="V705" s="156">
        <v>44.907029999999999</v>
      </c>
      <c r="W705"/>
      <c r="X705" s="155">
        <v>2.8423240999999999</v>
      </c>
      <c r="Y705" s="158"/>
      <c r="Z705" s="272"/>
      <c r="AA705"/>
      <c r="AB705"/>
      <c r="AC705"/>
      <c r="AD705" s="53"/>
      <c r="AE705" s="269"/>
      <c r="AH705"/>
      <c r="AI705"/>
      <c r="AJ705"/>
    </row>
    <row r="706" spans="1:36" ht="13.8" customHeight="1">
      <c r="A706" t="s">
        <v>1721</v>
      </c>
      <c r="B706" s="188" t="s">
        <v>317</v>
      </c>
      <c r="C706" s="151" t="str">
        <f t="shared" si="159"/>
        <v>A.100.24.136</v>
      </c>
      <c r="D706" s="54" t="s">
        <v>3524</v>
      </c>
      <c r="E706" s="150" t="s">
        <v>352</v>
      </c>
      <c r="F706" s="153" t="str">
        <f t="shared" si="160"/>
        <v>Rhodium - CRM (secondary)</v>
      </c>
      <c r="G706" s="277">
        <v>3106.034266666667</v>
      </c>
      <c r="H706" s="44">
        <v>3106.034266666667</v>
      </c>
      <c r="I706"/>
      <c r="J706" s="294">
        <v>629.75900898869997</v>
      </c>
      <c r="K706">
        <f t="shared" si="161"/>
        <v>629.75900898869997</v>
      </c>
      <c r="L706" s="295">
        <v>38.16546735</v>
      </c>
      <c r="M706" s="295">
        <v>122.97991375869998</v>
      </c>
      <c r="N706" s="295">
        <v>2.7084878800000003</v>
      </c>
      <c r="O706" s="295">
        <v>465.90514000000002</v>
      </c>
      <c r="P706"/>
      <c r="Q706" s="212">
        <v>40980.999000000003</v>
      </c>
      <c r="R706"/>
      <c r="S706" s="156">
        <v>82.405372</v>
      </c>
      <c r="T706" s="156">
        <v>76.611317999999997</v>
      </c>
      <c r="U706" s="156">
        <v>2.8980513000000001</v>
      </c>
      <c r="V706" s="156">
        <v>2.8960032999999998</v>
      </c>
      <c r="W706"/>
      <c r="X706" s="155">
        <v>0.17482558000000001</v>
      </c>
      <c r="Y706" s="158"/>
      <c r="Z706" s="272"/>
      <c r="AA706"/>
      <c r="AB706"/>
      <c r="AC706"/>
      <c r="AD706" s="159"/>
      <c r="AE706" s="269"/>
      <c r="AH706"/>
      <c r="AI706"/>
      <c r="AJ706"/>
    </row>
    <row r="707" spans="1:36" ht="13.8" customHeight="1">
      <c r="A707" t="s">
        <v>1722</v>
      </c>
      <c r="B707" s="188" t="s">
        <v>317</v>
      </c>
      <c r="C707" s="151" t="str">
        <f t="shared" si="159"/>
        <v>A.100.24.137</v>
      </c>
      <c r="D707" s="54" t="s">
        <v>3524</v>
      </c>
      <c r="E707" s="150" t="s">
        <v>352</v>
      </c>
      <c r="F707" s="153" t="str">
        <f t="shared" si="160"/>
        <v>Rhodium - CRM trade mix (64% prim 36% sec)</v>
      </c>
      <c r="G707" s="277">
        <v>23454.172666666669</v>
      </c>
      <c r="H707" s="44">
        <v>23454.172666666669</v>
      </c>
      <c r="I707"/>
      <c r="J707" s="294">
        <v>12621.534172601099</v>
      </c>
      <c r="K707">
        <f t="shared" si="161"/>
        <v>12621.534172601099</v>
      </c>
      <c r="L707" s="295">
        <v>146.12922821399999</v>
      </c>
      <c r="M707" s="295">
        <v>2999.3375956971004</v>
      </c>
      <c r="N707" s="295">
        <v>5957.9414486899996</v>
      </c>
      <c r="O707" s="295">
        <v>3518.1259</v>
      </c>
      <c r="P707"/>
      <c r="Q707" s="212">
        <v>323201.15999999997</v>
      </c>
      <c r="R707"/>
      <c r="S707" s="156">
        <v>1312.1976</v>
      </c>
      <c r="T707" s="156">
        <v>1247.6892</v>
      </c>
      <c r="U707" s="156">
        <v>34.725304000000001</v>
      </c>
      <c r="V707" s="156">
        <v>29.783059999999999</v>
      </c>
      <c r="W707"/>
      <c r="X707" s="155">
        <v>1.8820247000000001</v>
      </c>
      <c r="Y707" s="158"/>
      <c r="Z707" s="272"/>
      <c r="AA707"/>
      <c r="AB707"/>
      <c r="AC707"/>
      <c r="AD707" s="159"/>
      <c r="AH707"/>
      <c r="AI707"/>
      <c r="AJ707"/>
    </row>
    <row r="708" spans="1:36" ht="13.8" customHeight="1">
      <c r="A708" t="s">
        <v>791</v>
      </c>
      <c r="B708" s="188" t="s">
        <v>317</v>
      </c>
      <c r="C708" s="151" t="str">
        <f t="shared" si="159"/>
        <v>A.100.24.138</v>
      </c>
      <c r="D708" s="54" t="s">
        <v>3524</v>
      </c>
      <c r="E708" s="150" t="s">
        <v>352</v>
      </c>
      <c r="F708" s="153" t="str">
        <f t="shared" si="160"/>
        <v>Silicon (metallurgical) for steel</v>
      </c>
      <c r="G708" s="277">
        <v>5.4581633333333333</v>
      </c>
      <c r="H708" s="44">
        <v>5.4581642666666665</v>
      </c>
      <c r="I708"/>
      <c r="J708" s="294">
        <v>2.0773962668938486</v>
      </c>
      <c r="K708">
        <f t="shared" si="161"/>
        <v>2.0773962668938486</v>
      </c>
      <c r="L708" s="295">
        <v>2.72543513E-2</v>
      </c>
      <c r="M708" s="295">
        <v>3.9884377339000007E-2</v>
      </c>
      <c r="N708" s="295">
        <v>1.1915330382548488</v>
      </c>
      <c r="O708" s="295">
        <v>0.81872449999999997</v>
      </c>
      <c r="P708"/>
      <c r="Q708" s="212">
        <v>57.653410999999998</v>
      </c>
      <c r="R708"/>
      <c r="S708" s="156">
        <v>9.8786681000000001E-2</v>
      </c>
      <c r="T708" s="156">
        <v>8.9773278999999997E-2</v>
      </c>
      <c r="U708" s="156">
        <v>4.2569946000000003E-3</v>
      </c>
      <c r="V708" s="156">
        <v>4.7564082000000002E-3</v>
      </c>
      <c r="W708"/>
      <c r="X708" s="155">
        <v>2.3439085E-4</v>
      </c>
      <c r="Y708" s="158"/>
      <c r="Z708" s="272"/>
      <c r="AA708"/>
      <c r="AB708"/>
      <c r="AC708"/>
      <c r="AD708" s="159"/>
      <c r="AE708" s="273"/>
      <c r="AH708"/>
      <c r="AI708"/>
      <c r="AJ708"/>
    </row>
    <row r="709" spans="1:36" ht="13.8" customHeight="1">
      <c r="A709" t="s">
        <v>3535</v>
      </c>
      <c r="B709" s="188" t="s">
        <v>317</v>
      </c>
      <c r="C709" s="151" t="str">
        <f t="shared" si="159"/>
        <v>A.100.24.139</v>
      </c>
      <c r="D709" s="54" t="s">
        <v>3524</v>
      </c>
      <c r="E709" s="150" t="s">
        <v>352</v>
      </c>
      <c r="F709" s="153" t="str">
        <f t="shared" si="160"/>
        <v>Silver (primary)</v>
      </c>
      <c r="G709" s="277">
        <v>449.38690000000003</v>
      </c>
      <c r="H709" s="44">
        <v>449.38690000000003</v>
      </c>
      <c r="I709"/>
      <c r="J709" s="294">
        <v>819.30927595000003</v>
      </c>
      <c r="K709">
        <f t="shared" si="161"/>
        <v>819.30927595000003</v>
      </c>
      <c r="L709" s="295">
        <v>4.8657536500000003</v>
      </c>
      <c r="M709" s="295">
        <v>86.063376500000004</v>
      </c>
      <c r="N709" s="295">
        <v>660.9721108</v>
      </c>
      <c r="O709" s="295">
        <v>67.408034999999998</v>
      </c>
      <c r="P709"/>
      <c r="Q709" s="212">
        <v>801.26</v>
      </c>
      <c r="R709"/>
      <c r="S709" s="156">
        <v>28.861173000000001</v>
      </c>
      <c r="T709" s="156">
        <v>27.693262000000001</v>
      </c>
      <c r="U709" s="156">
        <v>0.91515561999999995</v>
      </c>
      <c r="V709" s="156">
        <v>0.25275599999999998</v>
      </c>
      <c r="W709"/>
      <c r="X709" s="155">
        <v>1.4556141</v>
      </c>
      <c r="Y709" s="158"/>
      <c r="Z709" s="273"/>
      <c r="AA709"/>
      <c r="AB709"/>
      <c r="AC709"/>
      <c r="AD709" s="159"/>
      <c r="AE709" s="273"/>
      <c r="AF709" s="48"/>
      <c r="AG709" s="50"/>
      <c r="AH709"/>
      <c r="AI709"/>
      <c r="AJ709"/>
    </row>
    <row r="710" spans="1:36" ht="13.8" customHeight="1">
      <c r="A710" t="s">
        <v>792</v>
      </c>
      <c r="B710" s="188" t="s">
        <v>317</v>
      </c>
      <c r="C710" s="151" t="str">
        <f t="shared" si="159"/>
        <v>A.100.24.140</v>
      </c>
      <c r="D710" s="54" t="s">
        <v>3524</v>
      </c>
      <c r="E710" s="150" t="s">
        <v>352</v>
      </c>
      <c r="F710" s="153" t="str">
        <f t="shared" si="160"/>
        <v>Silver (secondary)</v>
      </c>
      <c r="G710" s="277">
        <v>14.373962000000001</v>
      </c>
      <c r="H710" s="44">
        <v>14.373962000000001</v>
      </c>
      <c r="I710"/>
      <c r="J710" s="294">
        <v>3.3086788974059997</v>
      </c>
      <c r="K710">
        <f t="shared" si="161"/>
        <v>3.3086788974059997</v>
      </c>
      <c r="L710" s="295">
        <v>0.2391587735</v>
      </c>
      <c r="M710" s="295">
        <v>0.90771485159600018</v>
      </c>
      <c r="N710" s="295">
        <v>5.7109723099999996E-3</v>
      </c>
      <c r="O710" s="295">
        <v>2.1560942999999999</v>
      </c>
      <c r="P710"/>
      <c r="Q710" s="212">
        <v>171.27177</v>
      </c>
      <c r="R710"/>
      <c r="S710" s="156">
        <v>0.47159258999999998</v>
      </c>
      <c r="T710" s="156">
        <v>0.44435856000000001</v>
      </c>
      <c r="U710" s="156">
        <v>1.5068684000000001E-2</v>
      </c>
      <c r="V710" s="156">
        <v>1.2165346E-2</v>
      </c>
      <c r="W710"/>
      <c r="X710" s="155">
        <v>8.9288290999999995E-4</v>
      </c>
      <c r="Y710" s="158"/>
      <c r="Z710" s="273"/>
      <c r="AA710"/>
      <c r="AB710"/>
      <c r="AC710"/>
      <c r="AD710" s="159"/>
      <c r="AE710" s="273"/>
      <c r="AF710" s="48"/>
      <c r="AG710" s="50"/>
      <c r="AH710"/>
      <c r="AI710"/>
      <c r="AJ710"/>
    </row>
    <row r="711" spans="1:36" ht="13.8" customHeight="1">
      <c r="A711" t="s">
        <v>793</v>
      </c>
      <c r="B711" s="188" t="s">
        <v>317</v>
      </c>
      <c r="C711" s="151" t="str">
        <f t="shared" si="159"/>
        <v>A.100.24.141</v>
      </c>
      <c r="D711" s="54" t="s">
        <v>3524</v>
      </c>
      <c r="E711" s="150" t="s">
        <v>352</v>
      </c>
      <c r="F711" s="153" t="str">
        <f t="shared" si="160"/>
        <v>Silver trade mix (81% prim 19% sec)</v>
      </c>
      <c r="G711" s="277">
        <v>366.73444000000001</v>
      </c>
      <c r="H711" s="44">
        <v>366.73444000000001</v>
      </c>
      <c r="I711"/>
      <c r="J711" s="294">
        <v>664.26916294169337</v>
      </c>
      <c r="K711">
        <f t="shared" si="161"/>
        <v>664.26916294169337</v>
      </c>
      <c r="L711" s="295">
        <v>3.9867007099999996</v>
      </c>
      <c r="M711" s="295">
        <v>69.883800131693306</v>
      </c>
      <c r="N711" s="295">
        <v>535.3884961</v>
      </c>
      <c r="O711" s="295">
        <v>55.010165999999998</v>
      </c>
      <c r="P711"/>
      <c r="Q711" s="212">
        <v>681.56223999999997</v>
      </c>
      <c r="R711"/>
      <c r="S711" s="156">
        <v>23.467153</v>
      </c>
      <c r="T711" s="156">
        <v>22.515969999999999</v>
      </c>
      <c r="U711" s="156">
        <v>0.74413910000000005</v>
      </c>
      <c r="V711" s="156">
        <v>0.20704378000000001</v>
      </c>
      <c r="W711"/>
      <c r="X711" s="155">
        <v>1.1792171</v>
      </c>
      <c r="Y711" s="158"/>
      <c r="Z711" s="272"/>
      <c r="AA711"/>
      <c r="AB711"/>
      <c r="AC711"/>
      <c r="AD711" s="159"/>
      <c r="AE711" s="273"/>
      <c r="AF711" s="48"/>
      <c r="AG711" s="50"/>
      <c r="AH711"/>
      <c r="AI711"/>
      <c r="AJ711"/>
    </row>
    <row r="712" spans="1:36" ht="13.8" customHeight="1">
      <c r="A712" t="s">
        <v>3536</v>
      </c>
      <c r="B712" s="188" t="s">
        <v>317</v>
      </c>
      <c r="C712" s="151" t="str">
        <f t="shared" si="159"/>
        <v>A.100.24.142</v>
      </c>
      <c r="D712" s="54" t="s">
        <v>3524</v>
      </c>
      <c r="E712" s="150" t="s">
        <v>352</v>
      </c>
      <c r="F712" s="153" t="str">
        <f t="shared" si="160"/>
        <v>Tantalum (EoL-RIR = 13%)</v>
      </c>
      <c r="G712" s="277">
        <v>144.50005333333334</v>
      </c>
      <c r="H712" s="44">
        <v>144.50005333333334</v>
      </c>
      <c r="I712"/>
      <c r="J712" s="294">
        <v>630.26388773000008</v>
      </c>
      <c r="K712">
        <f t="shared" si="161"/>
        <v>630.26388773000008</v>
      </c>
      <c r="L712" s="295">
        <v>2.6252730499999997</v>
      </c>
      <c r="M712" s="295">
        <v>16.2543294</v>
      </c>
      <c r="N712" s="295">
        <v>589.70927728000004</v>
      </c>
      <c r="O712" s="295">
        <v>21.675007999999998</v>
      </c>
      <c r="P712"/>
      <c r="Q712" s="212">
        <v>109.92601999999999</v>
      </c>
      <c r="R712"/>
      <c r="S712" s="156">
        <v>14.019869999999999</v>
      </c>
      <c r="T712" s="156">
        <v>13.74292</v>
      </c>
      <c r="U712" s="156">
        <v>0.20113808</v>
      </c>
      <c r="V712" s="156">
        <v>7.5812009999999999E-2</v>
      </c>
      <c r="W712"/>
      <c r="X712" s="155">
        <v>1.1177395E-2</v>
      </c>
      <c r="Y712" s="158"/>
      <c r="Z712" s="270"/>
      <c r="AA712"/>
      <c r="AB712"/>
      <c r="AC712"/>
      <c r="AD712" s="159"/>
      <c r="AE712" s="273"/>
      <c r="AF712" s="48"/>
      <c r="AG712" s="50"/>
      <c r="AH712"/>
      <c r="AI712"/>
      <c r="AJ712"/>
    </row>
    <row r="713" spans="1:36" ht="13.8" customHeight="1">
      <c r="A713" t="s">
        <v>794</v>
      </c>
      <c r="B713" s="188" t="s">
        <v>317</v>
      </c>
      <c r="C713" s="151" t="str">
        <f t="shared" si="159"/>
        <v>A.100.24.143</v>
      </c>
      <c r="D713" s="54" t="s">
        <v>3524</v>
      </c>
      <c r="E713" s="150" t="s">
        <v>352</v>
      </c>
      <c r="F713" s="153" t="str">
        <f t="shared" si="160"/>
        <v>Tellurium (EoL-RIR = 1%)</v>
      </c>
      <c r="G713" s="277">
        <v>44.537883999999998</v>
      </c>
      <c r="H713" s="44">
        <v>44.537883999999998</v>
      </c>
      <c r="I713"/>
      <c r="J713" s="294">
        <v>125.18267528182299</v>
      </c>
      <c r="K713">
        <f t="shared" si="161"/>
        <v>125.18267528182299</v>
      </c>
      <c r="L713" s="295">
        <v>0.74103615820000002</v>
      </c>
      <c r="M713" s="295">
        <v>2.8125647566230003</v>
      </c>
      <c r="N713" s="295">
        <v>114.948391767</v>
      </c>
      <c r="O713" s="295">
        <v>6.6806825999999999</v>
      </c>
      <c r="P713"/>
      <c r="Q713" s="212">
        <v>530.68751999999995</v>
      </c>
      <c r="R713"/>
      <c r="S713" s="156">
        <v>1.4917743999999999</v>
      </c>
      <c r="T713" s="156">
        <v>1.3768499999999999</v>
      </c>
      <c r="U713" s="156">
        <v>4.6690487000000003E-2</v>
      </c>
      <c r="V713" s="156">
        <v>6.8233869000000003E-2</v>
      </c>
      <c r="W713"/>
      <c r="X713" s="155">
        <v>47.822645000000001</v>
      </c>
      <c r="Y713" s="158"/>
      <c r="Z713" s="272"/>
      <c r="AA713"/>
      <c r="AB713"/>
      <c r="AC713"/>
      <c r="AD713" s="159"/>
      <c r="AE713" s="273"/>
      <c r="AF713" s="48"/>
      <c r="AG713" s="50"/>
      <c r="AH713"/>
      <c r="AI713"/>
      <c r="AJ713"/>
    </row>
    <row r="714" spans="1:36" ht="13.8" customHeight="1">
      <c r="A714" t="s">
        <v>3537</v>
      </c>
      <c r="B714" s="188" t="s">
        <v>317</v>
      </c>
      <c r="C714" s="151" t="str">
        <f t="shared" si="159"/>
        <v>A.100.24.144</v>
      </c>
      <c r="D714" s="54" t="s">
        <v>3524</v>
      </c>
      <c r="E714" s="150" t="s">
        <v>352</v>
      </c>
      <c r="F714" s="153" t="str">
        <f t="shared" si="160"/>
        <v>Tin (virgin)</v>
      </c>
      <c r="G714" s="277">
        <v>10.146806666666668</v>
      </c>
      <c r="H714" s="44">
        <v>10.146806666666668</v>
      </c>
      <c r="I714"/>
      <c r="J714" s="294">
        <v>24.463970641699998</v>
      </c>
      <c r="K714">
        <f t="shared" si="161"/>
        <v>24.463970641699998</v>
      </c>
      <c r="L714" s="295">
        <v>0.27223872670000004</v>
      </c>
      <c r="M714" s="295">
        <v>1.756779205</v>
      </c>
      <c r="N714" s="295">
        <v>20.912931709999999</v>
      </c>
      <c r="O714" s="295">
        <v>1.5220210000000001</v>
      </c>
      <c r="P714"/>
      <c r="Q714" s="212">
        <v>15.32245</v>
      </c>
      <c r="R714"/>
      <c r="S714" s="156">
        <v>0.61840276999999999</v>
      </c>
      <c r="T714" s="156">
        <v>0.59082002</v>
      </c>
      <c r="U714" s="156">
        <v>1.9300344000000001E-2</v>
      </c>
      <c r="V714" s="156">
        <v>8.2824000000000005E-3</v>
      </c>
      <c r="W714"/>
      <c r="X714" s="155">
        <v>2.0396250000000001E-2</v>
      </c>
      <c r="Y714" s="158"/>
      <c r="Z714" s="272"/>
      <c r="AA714"/>
      <c r="AB714"/>
      <c r="AC714"/>
      <c r="AD714" s="159"/>
      <c r="AE714" s="273"/>
      <c r="AF714" s="48"/>
      <c r="AG714" s="50"/>
      <c r="AH714"/>
      <c r="AI714"/>
      <c r="AJ714"/>
    </row>
    <row r="715" spans="1:36" ht="13.8" customHeight="1">
      <c r="A715" t="s">
        <v>795</v>
      </c>
      <c r="B715" s="188" t="s">
        <v>317</v>
      </c>
      <c r="C715" s="151" t="str">
        <f t="shared" si="159"/>
        <v>A.100.24.145</v>
      </c>
      <c r="D715" s="54" t="s">
        <v>3524</v>
      </c>
      <c r="E715" s="150" t="s">
        <v>352</v>
      </c>
      <c r="F715" s="153" t="str">
        <f t="shared" si="160"/>
        <v>Titanium (primary)</v>
      </c>
      <c r="G715" s="277">
        <v>27.752655333333337</v>
      </c>
      <c r="H715" s="44">
        <v>27.752655333333337</v>
      </c>
      <c r="I715"/>
      <c r="J715" s="294">
        <v>20.610359583920001</v>
      </c>
      <c r="K715">
        <f t="shared" si="161"/>
        <v>20.610359583920001</v>
      </c>
      <c r="L715" s="295">
        <v>0.23913495653</v>
      </c>
      <c r="M715" s="295">
        <v>0.60217159738999992</v>
      </c>
      <c r="N715" s="295">
        <v>15.60615473</v>
      </c>
      <c r="O715" s="295">
        <v>4.1628983000000002</v>
      </c>
      <c r="P715"/>
      <c r="Q715" s="212">
        <v>436.63344000000001</v>
      </c>
      <c r="R715"/>
      <c r="S715" s="156">
        <v>0.60302222999999999</v>
      </c>
      <c r="T715" s="156">
        <v>0.56588360000000004</v>
      </c>
      <c r="U715" s="156">
        <v>2.4467240000000001E-2</v>
      </c>
      <c r="V715" s="156">
        <v>1.2671388E-2</v>
      </c>
      <c r="W715"/>
      <c r="X715" s="155">
        <v>1.4591067E-3</v>
      </c>
      <c r="Y715" s="158"/>
      <c r="Z715" s="272"/>
      <c r="AA715"/>
      <c r="AB715"/>
      <c r="AC715"/>
      <c r="AD715" s="159"/>
      <c r="AE715" s="273"/>
      <c r="AF715" s="48"/>
      <c r="AG715" s="50"/>
      <c r="AH715"/>
      <c r="AI715"/>
      <c r="AJ715"/>
    </row>
    <row r="716" spans="1:36" ht="13.8" customHeight="1">
      <c r="A716" t="s">
        <v>796</v>
      </c>
      <c r="B716" s="188" t="s">
        <v>317</v>
      </c>
      <c r="C716" s="151" t="str">
        <f t="shared" si="159"/>
        <v>A.100.24.146</v>
      </c>
      <c r="D716" s="54" t="s">
        <v>3524</v>
      </c>
      <c r="E716" s="150" t="s">
        <v>352</v>
      </c>
      <c r="F716" s="153" t="str">
        <f t="shared" si="160"/>
        <v>Titanium (secondary)</v>
      </c>
      <c r="G716" s="277">
        <v>17.557590666666666</v>
      </c>
      <c r="H716" s="44">
        <v>17.557591333333335</v>
      </c>
      <c r="I716"/>
      <c r="J716" s="294">
        <v>3.5433692499162417</v>
      </c>
      <c r="K716">
        <f t="shared" si="161"/>
        <v>3.5433692499162417</v>
      </c>
      <c r="L716" s="295">
        <v>0.1130970829189</v>
      </c>
      <c r="M716" s="295">
        <v>0.23340688263599998</v>
      </c>
      <c r="N716" s="295">
        <v>0.56322668436134204</v>
      </c>
      <c r="O716" s="295">
        <v>2.6336385999999998</v>
      </c>
      <c r="P716"/>
      <c r="Q716" s="212">
        <v>335.04028</v>
      </c>
      <c r="R716"/>
      <c r="S716" s="156">
        <v>0.33451318000000002</v>
      </c>
      <c r="T716" s="156">
        <v>0.31417021000000001</v>
      </c>
      <c r="U716" s="156">
        <v>1.4180972999999999E-2</v>
      </c>
      <c r="V716" s="156">
        <v>6.1619910999999999E-3</v>
      </c>
      <c r="W716"/>
      <c r="X716" s="155">
        <v>8.8970111999999997E-4</v>
      </c>
      <c r="Y716" s="158"/>
      <c r="Z716" s="267"/>
      <c r="AA716"/>
      <c r="AB716"/>
      <c r="AC716"/>
      <c r="AD716" s="53"/>
      <c r="AE716" s="273"/>
      <c r="AF716" s="48"/>
      <c r="AG716" s="50"/>
      <c r="AH716"/>
      <c r="AI716"/>
      <c r="AJ716"/>
    </row>
    <row r="717" spans="1:36" ht="13.8" customHeight="1">
      <c r="A717" t="s">
        <v>797</v>
      </c>
      <c r="B717" s="188" t="s">
        <v>317</v>
      </c>
      <c r="C717" s="151" t="str">
        <f t="shared" si="159"/>
        <v>A.100.24.147</v>
      </c>
      <c r="D717" s="54" t="s">
        <v>3524</v>
      </c>
      <c r="E717" s="150" t="s">
        <v>352</v>
      </c>
      <c r="F717" s="153" t="str">
        <f t="shared" si="160"/>
        <v>Titanium trade mix (99% prim, 1% sec)</v>
      </c>
      <c r="G717" s="277">
        <v>27.650704666666666</v>
      </c>
      <c r="H717" s="44">
        <v>27.650704666666666</v>
      </c>
      <c r="I717"/>
      <c r="J717" s="294">
        <v>20.439689358514812</v>
      </c>
      <c r="K717">
        <f t="shared" si="161"/>
        <v>20.439689358514812</v>
      </c>
      <c r="L717" s="295">
        <v>0.23787457754000002</v>
      </c>
      <c r="M717" s="295">
        <v>0.59848394484120004</v>
      </c>
      <c r="N717" s="295">
        <v>15.455725136133612</v>
      </c>
      <c r="O717" s="295">
        <v>4.1476056999999997</v>
      </c>
      <c r="P717"/>
      <c r="Q717" s="212">
        <v>435.61750999999998</v>
      </c>
      <c r="R717"/>
      <c r="S717" s="156">
        <v>0.60033714000000005</v>
      </c>
      <c r="T717" s="156">
        <v>0.56336646999999995</v>
      </c>
      <c r="U717" s="156">
        <v>2.4364377E-2</v>
      </c>
      <c r="V717" s="156">
        <v>1.2606294000000001E-2</v>
      </c>
      <c r="W717"/>
      <c r="X717" s="155">
        <v>1.4534127000000001E-3</v>
      </c>
      <c r="Y717" s="158"/>
      <c r="Z717" s="269"/>
      <c r="AA717"/>
      <c r="AB717"/>
      <c r="AC717"/>
      <c r="AD717" s="159"/>
      <c r="AE717" s="273"/>
      <c r="AF717" s="48"/>
      <c r="AG717" s="50"/>
      <c r="AH717"/>
      <c r="AI717"/>
      <c r="AJ717"/>
    </row>
    <row r="718" spans="1:36" ht="13.8" customHeight="1">
      <c r="A718" t="s">
        <v>1723</v>
      </c>
      <c r="B718" s="188" t="s">
        <v>317</v>
      </c>
      <c r="C718" s="151" t="str">
        <f t="shared" si="159"/>
        <v>A.100.24.148</v>
      </c>
      <c r="D718" s="54" t="s">
        <v>3524</v>
      </c>
      <c r="E718" s="150" t="s">
        <v>352</v>
      </c>
      <c r="F718" s="153" t="str">
        <f t="shared" si="160"/>
        <v>Tungsten - CRM (EoL-RIR=42%)</v>
      </c>
      <c r="G718" s="277">
        <v>3.2310270666666669</v>
      </c>
      <c r="H718" s="44">
        <v>3.2310270666666669</v>
      </c>
      <c r="I718"/>
      <c r="J718" s="294">
        <v>21.889331387599999</v>
      </c>
      <c r="K718">
        <f t="shared" si="161"/>
        <v>21.889331387599999</v>
      </c>
      <c r="L718" s="295">
        <v>6.3626843500000002E-2</v>
      </c>
      <c r="M718" s="295">
        <v>1.0505292631000001</v>
      </c>
      <c r="N718" s="295">
        <v>20.290521220999999</v>
      </c>
      <c r="O718" s="295">
        <v>0.48465406</v>
      </c>
      <c r="P718"/>
      <c r="Q718" s="212">
        <v>32.951960999999997</v>
      </c>
      <c r="R718"/>
      <c r="S718" s="156">
        <v>0.29371642999999997</v>
      </c>
      <c r="T718" s="156">
        <v>0.27462453999999997</v>
      </c>
      <c r="U718" s="156">
        <v>1.0168402999999999E-2</v>
      </c>
      <c r="V718" s="156">
        <v>8.9234785E-3</v>
      </c>
      <c r="W718"/>
      <c r="X718" s="155">
        <v>3.8110826000000001E-3</v>
      </c>
      <c r="Y718" s="158"/>
      <c r="Z718" s="269"/>
      <c r="AA718"/>
      <c r="AB718"/>
      <c r="AC718"/>
      <c r="AD718" s="159"/>
      <c r="AE718" s="273"/>
      <c r="AF718" s="48"/>
      <c r="AG718" s="50"/>
      <c r="AH718"/>
      <c r="AI718"/>
      <c r="AJ718"/>
    </row>
    <row r="719" spans="1:36" ht="13.8" customHeight="1">
      <c r="A719" t="s">
        <v>798</v>
      </c>
      <c r="B719" s="188" t="s">
        <v>317</v>
      </c>
      <c r="C719" s="151" t="str">
        <f t="shared" si="159"/>
        <v>A.100.24.149</v>
      </c>
      <c r="D719" s="54" t="s">
        <v>3524</v>
      </c>
      <c r="E719" s="150" t="s">
        <v>352</v>
      </c>
      <c r="F719" s="153" t="str">
        <f t="shared" si="160"/>
        <v>Vanadium (primary)</v>
      </c>
      <c r="G719" s="277">
        <v>16.131258000000003</v>
      </c>
      <c r="H719" s="44">
        <v>16.131258000000003</v>
      </c>
      <c r="I719"/>
      <c r="J719" s="294">
        <v>34.890983582870007</v>
      </c>
      <c r="K719">
        <f t="shared" si="161"/>
        <v>34.890983582870007</v>
      </c>
      <c r="L719" s="295">
        <v>3.7866579875000004</v>
      </c>
      <c r="M719" s="295">
        <v>4.44446685537</v>
      </c>
      <c r="N719" s="295">
        <v>24.240170040000002</v>
      </c>
      <c r="O719" s="295">
        <v>2.4196887</v>
      </c>
      <c r="P719"/>
      <c r="Q719" s="212">
        <v>309.09044</v>
      </c>
      <c r="R719"/>
      <c r="S719" s="156">
        <v>1.7612452999999999</v>
      </c>
      <c r="T719" s="156">
        <v>1.7062094000000001</v>
      </c>
      <c r="U719" s="156">
        <v>3.8373338999999999E-2</v>
      </c>
      <c r="V719" s="156">
        <v>1.6662566E-2</v>
      </c>
      <c r="W719"/>
      <c r="X719" s="155">
        <v>4.6548344999999998E-3</v>
      </c>
      <c r="Y719" s="158"/>
      <c r="Z719" s="269"/>
      <c r="AA719"/>
      <c r="AB719"/>
      <c r="AC719"/>
      <c r="AD719" s="159"/>
      <c r="AE719" s="273"/>
      <c r="AF719" s="48"/>
      <c r="AG719" s="50"/>
      <c r="AH719"/>
      <c r="AI719"/>
      <c r="AJ719"/>
    </row>
    <row r="720" spans="1:36" ht="13.8" customHeight="1">
      <c r="A720" t="s">
        <v>799</v>
      </c>
      <c r="B720" s="188" t="s">
        <v>317</v>
      </c>
      <c r="C720" s="151" t="str">
        <f t="shared" si="159"/>
        <v>A.100.24.150</v>
      </c>
      <c r="D720" s="54" t="s">
        <v>3524</v>
      </c>
      <c r="E720" s="150" t="s">
        <v>352</v>
      </c>
      <c r="F720" s="153" t="str">
        <f t="shared" si="160"/>
        <v>Vanadium trade mix (99% prim 1% sec)</v>
      </c>
      <c r="G720" s="277">
        <v>15.969946000000002</v>
      </c>
      <c r="H720" s="44">
        <v>15.969946000000002</v>
      </c>
      <c r="I720"/>
      <c r="J720" s="294">
        <v>34.542073016010001</v>
      </c>
      <c r="K720">
        <f t="shared" si="161"/>
        <v>34.542073016010001</v>
      </c>
      <c r="L720" s="295">
        <v>3.7487913655999998</v>
      </c>
      <c r="M720" s="295">
        <v>4.4000221204100001</v>
      </c>
      <c r="N720" s="295">
        <v>23.997767629999998</v>
      </c>
      <c r="O720" s="295">
        <v>2.3954919000000001</v>
      </c>
      <c r="P720"/>
      <c r="Q720" s="212">
        <v>305.99954000000002</v>
      </c>
      <c r="R720"/>
      <c r="S720" s="156">
        <v>1.7436328000000001</v>
      </c>
      <c r="T720" s="156">
        <v>1.6891472999999999</v>
      </c>
      <c r="U720" s="156">
        <v>3.7989606000000002E-2</v>
      </c>
      <c r="V720" s="156">
        <v>1.6495940000000001E-2</v>
      </c>
      <c r="W720"/>
      <c r="X720" s="155">
        <v>4.6082861999999997E-3</v>
      </c>
      <c r="Y720" s="158"/>
      <c r="Z720" s="267"/>
      <c r="AA720"/>
      <c r="AB720"/>
      <c r="AC720"/>
      <c r="AD720" s="159"/>
      <c r="AE720" s="273"/>
      <c r="AF720" s="48"/>
      <c r="AG720" s="50"/>
      <c r="AH720"/>
      <c r="AI720"/>
      <c r="AJ720"/>
    </row>
    <row r="721" spans="1:36" ht="13.8" customHeight="1">
      <c r="A721" t="s">
        <v>1724</v>
      </c>
      <c r="B721" s="188" t="s">
        <v>317</v>
      </c>
      <c r="C721" s="151" t="str">
        <f t="shared" si="159"/>
        <v>A.100.24.151</v>
      </c>
      <c r="D721" s="54" t="s">
        <v>3524</v>
      </c>
      <c r="E721" s="150" t="s">
        <v>352</v>
      </c>
      <c r="F721" s="153" t="str">
        <f t="shared" si="160"/>
        <v>Zinc (primary)</v>
      </c>
      <c r="G721" s="277">
        <v>3.8180000000000001</v>
      </c>
      <c r="H721" s="44">
        <v>3.8180000000000001</v>
      </c>
      <c r="I721"/>
      <c r="J721" s="294">
        <v>2.5304043891000001</v>
      </c>
      <c r="K721">
        <f t="shared" si="161"/>
        <v>2.5304043891000001</v>
      </c>
      <c r="L721" s="295">
        <v>0</v>
      </c>
      <c r="M721" s="295">
        <v>0.3377043891</v>
      </c>
      <c r="N721" s="295">
        <v>1.62</v>
      </c>
      <c r="O721" s="295">
        <v>0.57269999999999999</v>
      </c>
      <c r="P721"/>
      <c r="Q721" s="212">
        <v>78.284850000000006</v>
      </c>
      <c r="R721"/>
      <c r="S721" s="156">
        <v>0.16990453999999999</v>
      </c>
      <c r="T721" s="156">
        <v>0.15927905000000001</v>
      </c>
      <c r="U721" s="156">
        <v>4.7824814999999996E-3</v>
      </c>
      <c r="V721" s="156">
        <v>5.8430082999999999E-3</v>
      </c>
      <c r="W721"/>
      <c r="X721" s="155">
        <v>9.3141344000000005E-4</v>
      </c>
      <c r="Y721" s="158"/>
      <c r="Z721" s="267"/>
      <c r="AA721"/>
      <c r="AB721"/>
      <c r="AC721"/>
      <c r="AD721" s="159"/>
      <c r="AE721" s="273"/>
      <c r="AF721" s="48"/>
      <c r="AG721" s="50"/>
      <c r="AH721"/>
      <c r="AI721"/>
      <c r="AJ721"/>
    </row>
    <row r="722" spans="1:36" ht="13.8" customHeight="1">
      <c r="A722" t="s">
        <v>800</v>
      </c>
      <c r="B722" s="188" t="s">
        <v>317</v>
      </c>
      <c r="C722" s="151" t="str">
        <f t="shared" si="159"/>
        <v>A.100.24.152</v>
      </c>
      <c r="D722" s="54" t="s">
        <v>3524</v>
      </c>
      <c r="E722" s="150" t="s">
        <v>352</v>
      </c>
      <c r="F722" s="153" t="str">
        <f t="shared" si="160"/>
        <v>Zinc (secondary)</v>
      </c>
      <c r="G722" s="277">
        <v>0.93228773333333337</v>
      </c>
      <c r="H722" s="44">
        <v>0.9322887333333334</v>
      </c>
      <c r="I722"/>
      <c r="J722" s="294">
        <v>0.16221019752657029</v>
      </c>
      <c r="K722">
        <f t="shared" si="161"/>
        <v>0.16221019752657029</v>
      </c>
      <c r="L722" s="295">
        <v>7.40733156E-3</v>
      </c>
      <c r="M722" s="295">
        <v>1.0440106132999999E-2</v>
      </c>
      <c r="N722" s="295">
        <v>4.5195998335702823E-3</v>
      </c>
      <c r="O722" s="295">
        <v>0.13984315999999999</v>
      </c>
      <c r="P722"/>
      <c r="Q722" s="212">
        <v>13.913697000000001</v>
      </c>
      <c r="R722"/>
      <c r="S722" s="156">
        <v>1.7437753E-2</v>
      </c>
      <c r="T722" s="156">
        <v>1.5725172999999999E-2</v>
      </c>
      <c r="U722" s="156">
        <v>7.3768162999999999E-4</v>
      </c>
      <c r="V722" s="156">
        <v>9.7489848000000001E-4</v>
      </c>
      <c r="W722"/>
      <c r="X722" s="155">
        <v>4.5980289000000001E-5</v>
      </c>
      <c r="Y722" s="158"/>
      <c r="Z722" s="267"/>
      <c r="AA722"/>
      <c r="AB722"/>
      <c r="AC722"/>
      <c r="AD722" s="159"/>
      <c r="AF722" s="48"/>
      <c r="AG722" s="50"/>
      <c r="AH722"/>
      <c r="AI722"/>
      <c r="AJ722"/>
    </row>
    <row r="723" spans="1:36" ht="13.8" customHeight="1">
      <c r="A723" t="s">
        <v>801</v>
      </c>
      <c r="B723" s="188" t="s">
        <v>317</v>
      </c>
      <c r="C723" s="151" t="str">
        <f t="shared" si="159"/>
        <v>A.100.24.153</v>
      </c>
      <c r="D723" s="54" t="s">
        <v>3524</v>
      </c>
      <c r="E723" s="150" t="s">
        <v>352</v>
      </c>
      <c r="F723" s="153" t="str">
        <f t="shared" si="160"/>
        <v>Zinc trade mix (86% prim 14% sec)</v>
      </c>
      <c r="G723" s="277">
        <v>3.4140002666666667</v>
      </c>
      <c r="H723" s="44">
        <v>3.4140003999999999</v>
      </c>
      <c r="I723"/>
      <c r="J723" s="294">
        <v>2.1988572070599002</v>
      </c>
      <c r="K723">
        <f t="shared" si="161"/>
        <v>2.1988572070599002</v>
      </c>
      <c r="L723" s="295">
        <v>1.037026417E-3</v>
      </c>
      <c r="M723" s="295">
        <v>0.29188739423819998</v>
      </c>
      <c r="N723" s="295">
        <v>1.3938327464047</v>
      </c>
      <c r="O723" s="295">
        <v>0.51210003999999998</v>
      </c>
      <c r="P723"/>
      <c r="Q723" s="212">
        <v>69.272889000000006</v>
      </c>
      <c r="R723"/>
      <c r="S723" s="156">
        <v>0.14855919000000001</v>
      </c>
      <c r="T723" s="156">
        <v>0.13918151000000001</v>
      </c>
      <c r="U723" s="156">
        <v>4.2162095E-3</v>
      </c>
      <c r="V723" s="156">
        <v>5.1614729000000002E-3</v>
      </c>
      <c r="W723"/>
      <c r="X723" s="155">
        <v>8.0745280000000001E-4</v>
      </c>
      <c r="Y723" s="158"/>
      <c r="Z723" s="269"/>
      <c r="AA723"/>
      <c r="AB723"/>
      <c r="AC723"/>
      <c r="AD723" s="159"/>
      <c r="AE723" s="272"/>
      <c r="AF723" s="48"/>
      <c r="AH723"/>
      <c r="AI723"/>
      <c r="AJ723"/>
    </row>
    <row r="724" spans="1:36" ht="13.8" customHeight="1">
      <c r="A724" t="s">
        <v>3538</v>
      </c>
      <c r="B724" s="188" t="s">
        <v>317</v>
      </c>
      <c r="C724" s="151" t="str">
        <f t="shared" si="159"/>
        <v>A.100.24.154</v>
      </c>
      <c r="D724" s="54" t="s">
        <v>3524</v>
      </c>
      <c r="E724" s="150" t="s">
        <v>352</v>
      </c>
      <c r="F724" s="153" t="str">
        <f t="shared" si="160"/>
        <v>Tungsten (primary)</v>
      </c>
      <c r="G724" s="277">
        <v>5.5330377333333338</v>
      </c>
      <c r="H724" s="44">
        <v>5.5330377333333338</v>
      </c>
      <c r="I724"/>
      <c r="J724" s="294">
        <v>37.644744865400007</v>
      </c>
      <c r="K724">
        <f t="shared" si="161"/>
        <v>37.644744865400007</v>
      </c>
      <c r="L724" s="295">
        <v>0.10928274539999999</v>
      </c>
      <c r="M724" s="295">
        <v>1.8065883300000001</v>
      </c>
      <c r="N724" s="295">
        <v>34.898918130000006</v>
      </c>
      <c r="O724" s="295">
        <v>0.82995565999999998</v>
      </c>
      <c r="P724"/>
      <c r="Q724" s="212">
        <v>56.21302</v>
      </c>
      <c r="R724"/>
      <c r="S724" s="156">
        <v>0.50472885999999995</v>
      </c>
      <c r="T724" s="156">
        <v>0.47191896999999999</v>
      </c>
      <c r="U724" s="156">
        <v>1.7470007999999999E-2</v>
      </c>
      <c r="V724" s="156">
        <v>1.5339884E-2</v>
      </c>
      <c r="W724"/>
      <c r="X724" s="155">
        <v>6.5538295999999999E-3</v>
      </c>
      <c r="Y724" s="158"/>
      <c r="Z724" s="269"/>
      <c r="AA724"/>
      <c r="AB724"/>
      <c r="AC724"/>
      <c r="AD724" s="159"/>
      <c r="AE724" s="272"/>
      <c r="AH724"/>
      <c r="AI724"/>
      <c r="AJ724"/>
    </row>
    <row r="725" spans="1:36" ht="13.8" customHeight="1">
      <c r="A725" t="s">
        <v>1354</v>
      </c>
      <c r="B725" s="188" t="s">
        <v>317</v>
      </c>
      <c r="C725" s="151" t="str">
        <f t="shared" si="159"/>
        <v>A.100.24.155</v>
      </c>
      <c r="D725" s="54" t="s">
        <v>3524</v>
      </c>
      <c r="E725" s="150" t="s">
        <v>352</v>
      </c>
      <c r="F725" s="153" t="str">
        <f t="shared" si="160"/>
        <v>Tungsten (secondary)</v>
      </c>
      <c r="G725" s="277">
        <v>3.3789984000000002E-2</v>
      </c>
      <c r="H725" s="44">
        <v>3.3789984000000002E-2</v>
      </c>
      <c r="I725"/>
      <c r="J725" s="294">
        <v>6.8126287229999995E-3</v>
      </c>
      <c r="K725">
        <f t="shared" si="161"/>
        <v>6.8126287229999995E-3</v>
      </c>
      <c r="L725" s="295">
        <v>2.15866787E-4</v>
      </c>
      <c r="M725" s="295">
        <v>4.4720063E-4</v>
      </c>
      <c r="N725" s="295">
        <v>1.0810637059999999E-3</v>
      </c>
      <c r="O725" s="295">
        <v>5.0684976000000001E-3</v>
      </c>
      <c r="P725"/>
      <c r="Q725" s="212">
        <v>0.64493491000000003</v>
      </c>
      <c r="R725"/>
      <c r="S725" s="156">
        <v>6.4360036E-4</v>
      </c>
      <c r="T725" s="156">
        <v>6.0451047999999998E-4</v>
      </c>
      <c r="U725" s="156">
        <v>2.7286271000000001E-5</v>
      </c>
      <c r="V725" s="156">
        <v>1.1803616E-5</v>
      </c>
      <c r="W725"/>
      <c r="X725" s="155">
        <v>1.7117231E-6</v>
      </c>
      <c r="Y725" s="158"/>
      <c r="Z725" s="269"/>
      <c r="AA725"/>
      <c r="AB725"/>
      <c r="AC725"/>
      <c r="AD725" s="159"/>
      <c r="AE725" s="272"/>
      <c r="AF725" s="48"/>
      <c r="AG725" s="48"/>
      <c r="AH725"/>
      <c r="AI725"/>
      <c r="AJ725"/>
    </row>
    <row r="726" spans="1:36" ht="13.8" customHeight="1">
      <c r="B726" s="188"/>
      <c r="C726" s="151"/>
      <c r="D726" s="51" t="s">
        <v>1355</v>
      </c>
      <c r="E726" s="150"/>
      <c r="F726"/>
      <c r="H726" s="44"/>
      <c r="I726"/>
      <c r="J726" s="44"/>
      <c r="K726" s="44"/>
      <c r="L726" s="44"/>
      <c r="P726"/>
      <c r="Q726" s="212"/>
      <c r="R726"/>
      <c r="S726"/>
      <c r="T726"/>
      <c r="U726"/>
      <c r="V726"/>
      <c r="W726"/>
      <c r="X726"/>
      <c r="Z726" s="269"/>
      <c r="AA726"/>
      <c r="AB726"/>
      <c r="AC726"/>
      <c r="AD726" s="159"/>
      <c r="AE726" s="272"/>
      <c r="AF726" s="48"/>
      <c r="AG726" s="48"/>
      <c r="AH726"/>
      <c r="AI726"/>
      <c r="AJ726"/>
    </row>
    <row r="727" spans="1:36" ht="13.8" customHeight="1">
      <c r="A727" t="s">
        <v>1313</v>
      </c>
      <c r="B727" s="188" t="s">
        <v>317</v>
      </c>
      <c r="C727" s="151" t="str">
        <f t="shared" ref="C727:C737" si="162">MID(A727,1,12)</f>
        <v>A.100.25.101</v>
      </c>
      <c r="D727" s="54" t="s">
        <v>1355</v>
      </c>
      <c r="E727" s="150" t="s">
        <v>352</v>
      </c>
      <c r="F727" s="153" t="str">
        <f t="shared" ref="F727:F737" si="163">MID(A727, 21,85)</f>
        <v>Arsenic (as co-product of Copper)</v>
      </c>
      <c r="G727" s="277">
        <v>3.8906145999999997</v>
      </c>
      <c r="H727" s="44">
        <f t="shared" ref="H727:H737" si="164">G727</f>
        <v>3.8906145999999997</v>
      </c>
      <c r="I727"/>
      <c r="J727" s="294">
        <v>2.1464937530000001</v>
      </c>
      <c r="K727" s="44">
        <f t="shared" ref="K727:K737" si="165">J727</f>
        <v>2.1464937530000001</v>
      </c>
      <c r="L727" s="295">
        <v>0.14699722630000001</v>
      </c>
      <c r="M727" s="295">
        <v>0.30518816470000004</v>
      </c>
      <c r="N727" s="295">
        <v>1.1107161720000001</v>
      </c>
      <c r="O727" s="295">
        <v>0.58359218999999996</v>
      </c>
      <c r="P727"/>
      <c r="Q727" s="212">
        <v>57.446489999999997</v>
      </c>
      <c r="R727"/>
      <c r="S727" s="156">
        <v>0.17254742000000001</v>
      </c>
      <c r="T727" s="156">
        <v>0.16552953000000001</v>
      </c>
      <c r="U727" s="156">
        <v>4.8824196E-3</v>
      </c>
      <c r="V727" s="156">
        <v>2.1354731000000002E-3</v>
      </c>
      <c r="W727"/>
      <c r="X727" s="155">
        <v>3.8488526E-3</v>
      </c>
      <c r="Y727" s="158"/>
      <c r="Z727" s="269"/>
      <c r="AA727"/>
      <c r="AB727"/>
      <c r="AC727"/>
      <c r="AD727" s="159"/>
      <c r="AE727" s="272"/>
      <c r="AF727" s="48"/>
      <c r="AG727" s="48"/>
      <c r="AH727"/>
      <c r="AI727"/>
      <c r="AJ727"/>
    </row>
    <row r="728" spans="1:36" ht="13.8" customHeight="1">
      <c r="A728" t="s">
        <v>1314</v>
      </c>
      <c r="B728" s="188" t="s">
        <v>317</v>
      </c>
      <c r="C728" s="151" t="str">
        <f t="shared" si="162"/>
        <v>A.100.25.102</v>
      </c>
      <c r="D728" s="54" t="s">
        <v>1355</v>
      </c>
      <c r="E728" s="150" t="s">
        <v>352</v>
      </c>
      <c r="F728" s="153" t="str">
        <f t="shared" si="163"/>
        <v>Barium</v>
      </c>
      <c r="G728" s="277">
        <v>3.1201442000000004</v>
      </c>
      <c r="H728" s="44">
        <f t="shared" si="164"/>
        <v>3.1201442000000004</v>
      </c>
      <c r="I728"/>
      <c r="J728" s="294">
        <v>0.76495868321607996</v>
      </c>
      <c r="K728" s="44">
        <f t="shared" si="165"/>
        <v>0.76495868321607996</v>
      </c>
      <c r="L728" s="295">
        <v>3.7287952363999996E-2</v>
      </c>
      <c r="M728" s="295">
        <v>0.114343465561</v>
      </c>
      <c r="N728" s="295">
        <v>0.14530563529107998</v>
      </c>
      <c r="O728" s="295">
        <v>0.46802163000000002</v>
      </c>
      <c r="P728"/>
      <c r="Q728" s="212">
        <v>32.077612000000002</v>
      </c>
      <c r="R728"/>
      <c r="S728" s="156">
        <v>8.0190361000000002E-2</v>
      </c>
      <c r="T728" s="156">
        <v>7.5905378999999995E-2</v>
      </c>
      <c r="U728" s="156">
        <v>2.9830795000000002E-3</v>
      </c>
      <c r="V728" s="156">
        <v>1.3019023000000001E-3</v>
      </c>
      <c r="W728"/>
      <c r="X728" s="155">
        <v>1.7123687E-4</v>
      </c>
      <c r="Y728" s="158"/>
      <c r="Z728" s="267"/>
      <c r="AA728"/>
      <c r="AB728"/>
      <c r="AC728"/>
      <c r="AD728" s="159"/>
      <c r="AE728" s="272"/>
      <c r="AF728" s="48"/>
      <c r="AG728" s="48"/>
      <c r="AH728"/>
      <c r="AI728"/>
      <c r="AJ728"/>
    </row>
    <row r="729" spans="1:36" ht="13.8" customHeight="1">
      <c r="A729" t="s">
        <v>1315</v>
      </c>
      <c r="B729" s="188" t="s">
        <v>317</v>
      </c>
      <c r="C729" s="151" t="str">
        <f t="shared" si="162"/>
        <v>A.100.25.103</v>
      </c>
      <c r="D729" s="54" t="s">
        <v>1355</v>
      </c>
      <c r="E729" s="150" t="s">
        <v>352</v>
      </c>
      <c r="F729" s="153" t="str">
        <f t="shared" si="163"/>
        <v>Berylium</v>
      </c>
      <c r="G729" s="277">
        <v>538.24192000000005</v>
      </c>
      <c r="H729" s="44">
        <f t="shared" si="164"/>
        <v>538.24192000000005</v>
      </c>
      <c r="I729"/>
      <c r="J729" s="294">
        <v>373.4369163251468</v>
      </c>
      <c r="K729" s="44">
        <f t="shared" si="165"/>
        <v>373.4369163251468</v>
      </c>
      <c r="L729" s="295">
        <v>6.9590148009999995</v>
      </c>
      <c r="M729" s="295">
        <v>8.8475554876000011</v>
      </c>
      <c r="N729" s="295">
        <v>276.89405803654682</v>
      </c>
      <c r="O729" s="295">
        <v>80.736288000000002</v>
      </c>
      <c r="P729"/>
      <c r="Q729" s="212">
        <v>8260.8901999999998</v>
      </c>
      <c r="R729"/>
      <c r="S729" s="156">
        <v>11.805852</v>
      </c>
      <c r="T729" s="156">
        <v>10.884893</v>
      </c>
      <c r="U729" s="156">
        <v>0.45138270000000003</v>
      </c>
      <c r="V729" s="156">
        <v>0.4695762</v>
      </c>
      <c r="W729"/>
      <c r="X729" s="155">
        <v>2.8294830999999999E-2</v>
      </c>
      <c r="Y729" s="158"/>
      <c r="Z729" s="273"/>
      <c r="AA729"/>
      <c r="AB729"/>
      <c r="AC729"/>
      <c r="AD729" s="159"/>
      <c r="AE729" s="272"/>
      <c r="AF729" s="48"/>
      <c r="AG729" s="48"/>
      <c r="AH729"/>
      <c r="AI729"/>
      <c r="AJ729"/>
    </row>
    <row r="730" spans="1:36" ht="13.8" customHeight="1">
      <c r="A730" t="s">
        <v>1316</v>
      </c>
      <c r="B730" s="188" t="s">
        <v>317</v>
      </c>
      <c r="C730" s="151" t="str">
        <f t="shared" si="162"/>
        <v>A.100.25.104</v>
      </c>
      <c r="D730" s="54" t="s">
        <v>1355</v>
      </c>
      <c r="E730" s="150" t="s">
        <v>352</v>
      </c>
      <c r="F730" s="153" t="str">
        <f t="shared" si="163"/>
        <v>Bismuth (as co-product of Lead)</v>
      </c>
      <c r="G730" s="277">
        <v>1.8920000000000001</v>
      </c>
      <c r="H730" s="44">
        <f t="shared" si="164"/>
        <v>1.8920000000000001</v>
      </c>
      <c r="I730"/>
      <c r="J730" s="294">
        <v>26.168008457256001</v>
      </c>
      <c r="K730" s="44">
        <f t="shared" si="165"/>
        <v>26.168008457256001</v>
      </c>
      <c r="L730" s="295">
        <v>7.5536287879999997E-2</v>
      </c>
      <c r="M730" s="295">
        <v>0.36702376737600001</v>
      </c>
      <c r="N730" s="295">
        <v>25.441648402000002</v>
      </c>
      <c r="O730" s="295">
        <v>0.2838</v>
      </c>
      <c r="P730"/>
      <c r="Q730" s="212">
        <v>30.966238000000001</v>
      </c>
      <c r="R730"/>
      <c r="S730" s="156">
        <v>0.14490644</v>
      </c>
      <c r="T730" s="156">
        <v>0.13423978</v>
      </c>
      <c r="U730" s="156">
        <v>3.3912766000000001E-3</v>
      </c>
      <c r="V730" s="156">
        <v>7.2753790999999998E-3</v>
      </c>
      <c r="W730"/>
      <c r="X730" s="155">
        <v>4.1470857999999999E-2</v>
      </c>
      <c r="Y730" s="158"/>
      <c r="Z730" s="273"/>
      <c r="AA730"/>
      <c r="AB730"/>
      <c r="AC730"/>
      <c r="AD730" s="159"/>
      <c r="AE730" s="272"/>
      <c r="AF730" s="48"/>
      <c r="AG730" s="48"/>
      <c r="AH730"/>
      <c r="AI730"/>
      <c r="AJ730"/>
    </row>
    <row r="731" spans="1:36" ht="13.8" customHeight="1">
      <c r="A731" t="s">
        <v>1317</v>
      </c>
      <c r="B731" s="188" t="s">
        <v>317</v>
      </c>
      <c r="C731" s="151" t="str">
        <f t="shared" si="162"/>
        <v>A.100.25.105</v>
      </c>
      <c r="D731" s="54" t="s">
        <v>1355</v>
      </c>
      <c r="E731" s="150" t="s">
        <v>352</v>
      </c>
      <c r="F731" s="153" t="str">
        <f t="shared" si="163"/>
        <v>Boron</v>
      </c>
      <c r="G731" s="277">
        <v>48.644536666666667</v>
      </c>
      <c r="H731" s="44">
        <f t="shared" si="164"/>
        <v>48.644536666666667</v>
      </c>
      <c r="I731"/>
      <c r="J731" s="294">
        <v>10.933945168180999</v>
      </c>
      <c r="K731" s="44">
        <f t="shared" si="165"/>
        <v>10.933945168180999</v>
      </c>
      <c r="L731" s="295">
        <v>0.8923583531</v>
      </c>
      <c r="M731" s="295">
        <v>1.823943185081</v>
      </c>
      <c r="N731" s="295">
        <v>0.92096313000000007</v>
      </c>
      <c r="O731" s="295">
        <v>7.2966804999999999</v>
      </c>
      <c r="P731"/>
      <c r="Q731" s="212">
        <v>316.75898999999998</v>
      </c>
      <c r="R731"/>
      <c r="S731" s="156">
        <v>1.2566847999999999</v>
      </c>
      <c r="T731" s="156">
        <v>1.2023119</v>
      </c>
      <c r="U731" s="156">
        <v>4.8384927000000001E-2</v>
      </c>
      <c r="V731" s="156">
        <v>5.9879694999999998E-3</v>
      </c>
      <c r="W731"/>
      <c r="X731" s="155">
        <v>7.6372052000000003E-3</v>
      </c>
      <c r="Y731" s="158"/>
      <c r="Z731" s="273"/>
      <c r="AA731"/>
      <c r="AB731"/>
      <c r="AC731"/>
      <c r="AD731" s="159"/>
      <c r="AE731" s="272"/>
      <c r="AF731" s="48"/>
      <c r="AG731" s="48"/>
      <c r="AH731"/>
      <c r="AI731"/>
      <c r="AJ731"/>
    </row>
    <row r="732" spans="1:36" ht="13.8" customHeight="1">
      <c r="A732" t="s">
        <v>1318</v>
      </c>
      <c r="B732" s="188" t="s">
        <v>317</v>
      </c>
      <c r="C732" s="151" t="str">
        <f t="shared" si="162"/>
        <v>A.100.25.107</v>
      </c>
      <c r="D732" s="54" t="s">
        <v>1355</v>
      </c>
      <c r="E732" s="150" t="s">
        <v>352</v>
      </c>
      <c r="F732" s="153" t="str">
        <f t="shared" si="163"/>
        <v>Hafnium</v>
      </c>
      <c r="G732" s="277">
        <v>310.2294</v>
      </c>
      <c r="H732" s="44">
        <f t="shared" si="164"/>
        <v>310.2294</v>
      </c>
      <c r="I732"/>
      <c r="J732" s="294">
        <v>343.33034127681998</v>
      </c>
      <c r="K732" s="44">
        <f t="shared" si="165"/>
        <v>343.33034127681998</v>
      </c>
      <c r="L732" s="295">
        <v>5.1617001599999996</v>
      </c>
      <c r="M732" s="295">
        <v>19.590968456820001</v>
      </c>
      <c r="N732" s="295">
        <v>272.04326265999998</v>
      </c>
      <c r="O732" s="295">
        <v>46.534410000000001</v>
      </c>
      <c r="P732"/>
      <c r="Q732" s="212">
        <v>3696.5131000000001</v>
      </c>
      <c r="R732"/>
      <c r="S732" s="156">
        <v>10.337479</v>
      </c>
      <c r="T732" s="156">
        <v>9.5904726</v>
      </c>
      <c r="U732" s="156">
        <v>0.32522339</v>
      </c>
      <c r="V732" s="156">
        <v>0.42178343000000001</v>
      </c>
      <c r="W732"/>
      <c r="X732" s="155">
        <v>1.9270854E-2</v>
      </c>
      <c r="Y732" s="158"/>
      <c r="Z732" s="273"/>
      <c r="AA732"/>
      <c r="AB732"/>
      <c r="AC732"/>
      <c r="AD732" s="159"/>
      <c r="AE732" s="272"/>
      <c r="AF732" s="48"/>
      <c r="AG732" s="48"/>
      <c r="AH732"/>
      <c r="AI732"/>
      <c r="AJ732"/>
    </row>
    <row r="733" spans="1:36" ht="13.8" customHeight="1">
      <c r="A733" t="s">
        <v>1725</v>
      </c>
      <c r="B733" s="188" t="s">
        <v>317</v>
      </c>
      <c r="C733" s="151" t="str">
        <f t="shared" si="162"/>
        <v>A.100.25.108</v>
      </c>
      <c r="D733" s="54" t="s">
        <v>1355</v>
      </c>
      <c r="E733" s="150" t="s">
        <v>352</v>
      </c>
      <c r="F733" s="153" t="str">
        <f t="shared" si="163"/>
        <v>Niobium</v>
      </c>
      <c r="G733" s="277">
        <v>0.18</v>
      </c>
      <c r="H733" s="44">
        <f t="shared" si="164"/>
        <v>0.18</v>
      </c>
      <c r="I733"/>
      <c r="J733" s="294">
        <v>40.362543362219995</v>
      </c>
      <c r="K733" s="44">
        <f t="shared" si="165"/>
        <v>40.362543362219995</v>
      </c>
      <c r="L733" s="295">
        <v>7.0228244200000005E-3</v>
      </c>
      <c r="M733" s="295">
        <v>6.2297887800000007E-2</v>
      </c>
      <c r="N733" s="295">
        <v>40.266222649999996</v>
      </c>
      <c r="O733" s="295">
        <v>2.7E-2</v>
      </c>
      <c r="P733"/>
      <c r="Q733" s="212">
        <v>3.85378</v>
      </c>
      <c r="R733"/>
      <c r="S733" s="156">
        <v>2.7203687000000001E-2</v>
      </c>
      <c r="T733" s="156">
        <v>1.8062696999999999E-2</v>
      </c>
      <c r="U733" s="156">
        <v>4.2699581000000002E-4</v>
      </c>
      <c r="V733" s="156">
        <v>8.7139943999999993E-3</v>
      </c>
      <c r="W733"/>
      <c r="X733" s="155">
        <v>5.4338481999999999E-5</v>
      </c>
      <c r="Y733" s="158"/>
      <c r="Z733" s="273"/>
      <c r="AA733"/>
      <c r="AB733"/>
      <c r="AC733"/>
      <c r="AD733" s="159"/>
      <c r="AE733" s="272"/>
      <c r="AF733" s="48"/>
      <c r="AG733" s="48"/>
      <c r="AH733"/>
      <c r="AI733"/>
      <c r="AJ733"/>
    </row>
    <row r="734" spans="1:36" ht="13.8" customHeight="1">
      <c r="A734" t="s">
        <v>1319</v>
      </c>
      <c r="B734" s="188" t="s">
        <v>317</v>
      </c>
      <c r="C734" s="151" t="str">
        <f t="shared" si="162"/>
        <v>A.100.25.109</v>
      </c>
      <c r="D734" s="54" t="s">
        <v>1355</v>
      </c>
      <c r="E734" s="150" t="s">
        <v>352</v>
      </c>
      <c r="F734" s="153" t="str">
        <f t="shared" si="163"/>
        <v>Rhenium</v>
      </c>
      <c r="G734" s="277">
        <v>798.94413333333341</v>
      </c>
      <c r="H734" s="44">
        <f t="shared" si="164"/>
        <v>798.94413333333341</v>
      </c>
      <c r="I734"/>
      <c r="J734" s="294">
        <v>5923.3354537390996</v>
      </c>
      <c r="K734" s="44">
        <f t="shared" si="165"/>
        <v>5923.3354537390996</v>
      </c>
      <c r="L734" s="295">
        <v>13.293098404000002</v>
      </c>
      <c r="M734" s="295">
        <v>50.453272175100004</v>
      </c>
      <c r="N734" s="295">
        <v>5739.7474631599998</v>
      </c>
      <c r="O734" s="295">
        <v>119.84162000000001</v>
      </c>
      <c r="P734"/>
      <c r="Q734" s="212">
        <v>9519.7533000000003</v>
      </c>
      <c r="R734"/>
      <c r="S734" s="156">
        <v>27.083485</v>
      </c>
      <c r="T734" s="156">
        <v>24.698664000000001</v>
      </c>
      <c r="U734" s="156">
        <v>0.83755864000000002</v>
      </c>
      <c r="V734" s="156">
        <v>1.5472631999999999</v>
      </c>
      <c r="W734"/>
      <c r="X734" s="155">
        <v>0.76519990000000004</v>
      </c>
      <c r="Y734" s="158"/>
      <c r="Z734" s="273"/>
      <c r="AA734"/>
      <c r="AB734"/>
      <c r="AC734"/>
      <c r="AD734" s="159"/>
      <c r="AE734" s="271"/>
      <c r="AF734" s="48"/>
      <c r="AG734" s="48"/>
      <c r="AH734"/>
      <c r="AI734"/>
      <c r="AJ734"/>
    </row>
    <row r="735" spans="1:36" ht="13.8" customHeight="1">
      <c r="A735" t="s">
        <v>1320</v>
      </c>
      <c r="B735" s="188" t="s">
        <v>317</v>
      </c>
      <c r="C735" s="151" t="str">
        <f t="shared" si="162"/>
        <v>A.100.25.110</v>
      </c>
      <c r="D735" s="54" t="s">
        <v>1355</v>
      </c>
      <c r="E735" s="150" t="s">
        <v>352</v>
      </c>
      <c r="F735" s="153" t="str">
        <f t="shared" si="163"/>
        <v>Strontium</v>
      </c>
      <c r="G735" s="277">
        <v>4.8171886666666666</v>
      </c>
      <c r="H735" s="44">
        <f t="shared" si="164"/>
        <v>4.8171886666666666</v>
      </c>
      <c r="I735"/>
      <c r="J735" s="294">
        <v>1.4783536766188998</v>
      </c>
      <c r="K735" s="44">
        <f t="shared" si="165"/>
        <v>1.4783536766188998</v>
      </c>
      <c r="L735" s="295">
        <v>7.1747631940000001E-2</v>
      </c>
      <c r="M735" s="295">
        <v>0.27231445377889996</v>
      </c>
      <c r="N735" s="295">
        <v>0.41171329089999997</v>
      </c>
      <c r="O735" s="295">
        <v>0.72257830000000001</v>
      </c>
      <c r="P735"/>
      <c r="Q735" s="212">
        <v>51.381532</v>
      </c>
      <c r="R735"/>
      <c r="S735" s="156">
        <v>0.14982128</v>
      </c>
      <c r="T735" s="156">
        <v>0.14112448</v>
      </c>
      <c r="U735" s="156">
        <v>4.9029612E-3</v>
      </c>
      <c r="V735" s="156">
        <v>3.7938319E-3</v>
      </c>
      <c r="W735"/>
      <c r="X735" s="155">
        <v>2.827846E-4</v>
      </c>
      <c r="Y735" s="158"/>
      <c r="Z735" s="273"/>
      <c r="AA735"/>
      <c r="AB735"/>
      <c r="AC735"/>
      <c r="AD735" s="159"/>
      <c r="AE735" s="271"/>
      <c r="AF735" s="48"/>
      <c r="AG735" s="48"/>
      <c r="AH735"/>
      <c r="AI735"/>
      <c r="AJ735"/>
    </row>
    <row r="736" spans="1:36" ht="13.8" customHeight="1">
      <c r="A736" t="s">
        <v>1726</v>
      </c>
      <c r="B736" s="188" t="s">
        <v>317</v>
      </c>
      <c r="C736" s="151" t="str">
        <f t="shared" si="162"/>
        <v>A.100.25.111</v>
      </c>
      <c r="D736" s="54" t="s">
        <v>1355</v>
      </c>
      <c r="E736" s="150" t="s">
        <v>352</v>
      </c>
      <c r="F736" s="153" t="str">
        <f t="shared" si="163"/>
        <v>Thallium</v>
      </c>
      <c r="G736" s="277">
        <v>357.81992666666667</v>
      </c>
      <c r="H736" s="44">
        <f t="shared" si="164"/>
        <v>357.81992666666667</v>
      </c>
      <c r="I736"/>
      <c r="J736" s="294">
        <v>3453.3950542000002</v>
      </c>
      <c r="K736" s="44">
        <f t="shared" si="165"/>
        <v>3453.3950542000002</v>
      </c>
      <c r="L736" s="295">
        <v>39.154179800000001</v>
      </c>
      <c r="M736" s="295">
        <v>65.040515499999998</v>
      </c>
      <c r="N736" s="295">
        <v>3295.5273698999999</v>
      </c>
      <c r="O736" s="295">
        <v>53.672989000000001</v>
      </c>
      <c r="P736"/>
      <c r="Q736" s="212">
        <v>824.52574000000004</v>
      </c>
      <c r="R736"/>
      <c r="S736" s="156">
        <v>33.216565000000003</v>
      </c>
      <c r="T736" s="156">
        <v>30.497475000000001</v>
      </c>
      <c r="U736" s="156">
        <v>0.73416912999999995</v>
      </c>
      <c r="V736" s="156">
        <v>1.9849205999999999</v>
      </c>
      <c r="W736"/>
      <c r="X736" s="155">
        <v>5.4949304999999997E-2</v>
      </c>
      <c r="Y736" s="158"/>
      <c r="Z736" s="273"/>
      <c r="AA736"/>
      <c r="AB736"/>
      <c r="AC736"/>
      <c r="AD736" s="159"/>
      <c r="AE736" s="271"/>
      <c r="AF736" s="48"/>
      <c r="AG736" s="48"/>
      <c r="AH736"/>
      <c r="AI736"/>
      <c r="AJ736"/>
    </row>
    <row r="737" spans="1:36" ht="13.8" customHeight="1">
      <c r="A737" t="s">
        <v>1321</v>
      </c>
      <c r="B737" s="188" t="s">
        <v>317</v>
      </c>
      <c r="C737" s="151" t="str">
        <f t="shared" si="162"/>
        <v>A.100.25.112</v>
      </c>
      <c r="D737" s="54" t="s">
        <v>1355</v>
      </c>
      <c r="E737" s="150" t="s">
        <v>352</v>
      </c>
      <c r="F737" s="153" t="str">
        <f t="shared" si="163"/>
        <v>Thorium</v>
      </c>
      <c r="G737" s="277">
        <v>111.26894666666668</v>
      </c>
      <c r="H737" s="44">
        <f t="shared" si="164"/>
        <v>111.26894666666668</v>
      </c>
      <c r="I737"/>
      <c r="J737" s="294">
        <v>153.51250831557002</v>
      </c>
      <c r="K737" s="44">
        <f t="shared" si="165"/>
        <v>153.51250831557002</v>
      </c>
      <c r="L737" s="295">
        <v>1.8513297616000002</v>
      </c>
      <c r="M737" s="295">
        <v>7.0266272819700006</v>
      </c>
      <c r="N737" s="295">
        <v>127.94420927199999</v>
      </c>
      <c r="O737" s="295">
        <v>16.690342000000001</v>
      </c>
      <c r="P737"/>
      <c r="Q737" s="212">
        <v>1325.816</v>
      </c>
      <c r="R737"/>
      <c r="S737" s="156">
        <v>3.6506015999999999</v>
      </c>
      <c r="T737" s="156">
        <v>3.4397828000000001</v>
      </c>
      <c r="U737" s="156">
        <v>0.11664679</v>
      </c>
      <c r="V737" s="156">
        <v>9.4172033000000002E-2</v>
      </c>
      <c r="W737"/>
      <c r="X737" s="155">
        <v>6.9118130999999998E-3</v>
      </c>
      <c r="Y737" s="163"/>
      <c r="Z737" s="273"/>
      <c r="AA737"/>
      <c r="AB737"/>
      <c r="AC737"/>
      <c r="AD737" s="159"/>
      <c r="AE737" s="271"/>
      <c r="AF737" s="48"/>
      <c r="AG737" s="48"/>
      <c r="AH737"/>
      <c r="AI737"/>
      <c r="AJ737"/>
    </row>
    <row r="738" spans="1:36" ht="13.8" customHeight="1">
      <c r="B738" s="188"/>
      <c r="C738" s="151"/>
      <c r="D738" s="51" t="s">
        <v>211</v>
      </c>
      <c r="E738" s="150"/>
      <c r="F738"/>
      <c r="H738" s="44"/>
      <c r="I738"/>
      <c r="J738" s="44"/>
      <c r="K738" s="44"/>
      <c r="L738" s="44"/>
      <c r="P738"/>
      <c r="Q738" s="212"/>
      <c r="R738"/>
      <c r="S738"/>
      <c r="T738"/>
      <c r="U738"/>
      <c r="V738"/>
      <c r="W738"/>
      <c r="X738"/>
      <c r="Y738" s="159"/>
      <c r="Z738" s="273"/>
      <c r="AA738"/>
      <c r="AB738"/>
      <c r="AC738"/>
      <c r="AD738" s="159"/>
      <c r="AE738" s="271"/>
      <c r="AF738" s="48"/>
      <c r="AG738" s="48"/>
      <c r="AH738"/>
      <c r="AI738"/>
      <c r="AJ738"/>
    </row>
    <row r="739" spans="1:36" ht="13.8" customHeight="1">
      <c r="A739" t="s">
        <v>3539</v>
      </c>
      <c r="B739" s="188" t="s">
        <v>317</v>
      </c>
      <c r="C739" s="151" t="str">
        <f t="shared" ref="C739:C761" si="166">MID(A739,1,12)</f>
        <v>A.100.26.101</v>
      </c>
      <c r="D739" s="54" t="s">
        <v>211</v>
      </c>
      <c r="E739" s="150" t="s">
        <v>352</v>
      </c>
      <c r="F739" s="153" t="str">
        <f t="shared" ref="F739:F761" si="167">MID(A739, 21,85)</f>
        <v>Cerium from Bayan Obo deposit</v>
      </c>
      <c r="G739" s="277">
        <v>8.1704826666666666</v>
      </c>
      <c r="H739" s="44">
        <v>8.1704840000000001</v>
      </c>
      <c r="I739"/>
      <c r="J739" s="339">
        <v>117.69320442312028</v>
      </c>
      <c r="K739">
        <f t="shared" ref="K739:K761" si="168">L739+M739+N739+O739</f>
        <v>117.69320442312028</v>
      </c>
      <c r="L739" s="295">
        <v>1.7197188699999999</v>
      </c>
      <c r="M739" s="295">
        <v>1.002127351805</v>
      </c>
      <c r="N739" s="295">
        <v>113.74578580131528</v>
      </c>
      <c r="O739" s="295">
        <v>1.2255723999999999</v>
      </c>
      <c r="P739"/>
      <c r="Q739" s="212">
        <v>102.87855</v>
      </c>
      <c r="R739"/>
      <c r="S739" s="156">
        <v>0.54364763000000005</v>
      </c>
      <c r="T739" s="156">
        <v>0.52411589999999997</v>
      </c>
      <c r="U739" s="156">
        <v>1.2191511E-2</v>
      </c>
      <c r="V739" s="156">
        <v>7.3402140999999999E-3</v>
      </c>
      <c r="W739"/>
      <c r="X739" s="155">
        <v>2.0950447000000001E-3</v>
      </c>
      <c r="Y739" s="158"/>
      <c r="Z739" s="273"/>
      <c r="AA739"/>
      <c r="AB739"/>
      <c r="AC739"/>
      <c r="AD739" s="159"/>
      <c r="AE739" s="271"/>
      <c r="AF739" s="48"/>
      <c r="AG739" s="48"/>
      <c r="AH739"/>
      <c r="AI739"/>
      <c r="AJ739"/>
    </row>
    <row r="740" spans="1:36" ht="13.8" customHeight="1">
      <c r="A740" t="s">
        <v>3540</v>
      </c>
      <c r="B740" s="188" t="s">
        <v>317</v>
      </c>
      <c r="C740" s="151" t="str">
        <f t="shared" si="166"/>
        <v>A.100.26.104</v>
      </c>
      <c r="D740" s="54" t="s">
        <v>211</v>
      </c>
      <c r="E740" s="150" t="s">
        <v>352</v>
      </c>
      <c r="F740" s="153" t="str">
        <f t="shared" si="167"/>
        <v xml:space="preserve">Europium from Bayan Obo deposit </v>
      </c>
      <c r="G740" s="277">
        <v>67.928686666666678</v>
      </c>
      <c r="H740" s="44">
        <v>67.928686666666678</v>
      </c>
      <c r="I740"/>
      <c r="J740" s="339">
        <v>2529.6399601501203</v>
      </c>
      <c r="K740">
        <f t="shared" si="168"/>
        <v>2529.6399601501203</v>
      </c>
      <c r="L740" s="295">
        <v>14.3637803</v>
      </c>
      <c r="M740" s="295">
        <v>8.3544484458050015</v>
      </c>
      <c r="N740" s="295">
        <v>2496.7324284043152</v>
      </c>
      <c r="O740" s="295">
        <v>10.189303000000001</v>
      </c>
      <c r="P740"/>
      <c r="Q740" s="212">
        <v>855.55181000000005</v>
      </c>
      <c r="R740"/>
      <c r="S740" s="156">
        <v>4.5375829999999997</v>
      </c>
      <c r="T740" s="156">
        <v>4.3749514999999999</v>
      </c>
      <c r="U740" s="156">
        <v>0.1015504</v>
      </c>
      <c r="V740" s="156">
        <v>6.1081085E-2</v>
      </c>
      <c r="W740"/>
      <c r="X740" s="155">
        <v>1.7493440999999998E-2</v>
      </c>
      <c r="Y740" s="158"/>
      <c r="Z740" s="273"/>
      <c r="AA740"/>
      <c r="AB740"/>
      <c r="AC740"/>
      <c r="AD740" s="159"/>
      <c r="AE740" s="271"/>
      <c r="AF740" s="48"/>
      <c r="AG740" s="48"/>
      <c r="AH740"/>
      <c r="AI740"/>
      <c r="AJ740"/>
    </row>
    <row r="741" spans="1:36" ht="13.8" customHeight="1">
      <c r="A741" t="s">
        <v>3541</v>
      </c>
      <c r="B741" s="188" t="s">
        <v>317</v>
      </c>
      <c r="C741" s="151" t="str">
        <f t="shared" si="166"/>
        <v>A.100.26.105</v>
      </c>
      <c r="D741" s="54" t="s">
        <v>211</v>
      </c>
      <c r="E741" s="150" t="s">
        <v>352</v>
      </c>
      <c r="F741" s="153" t="str">
        <f t="shared" si="167"/>
        <v>Gadolinium from Bayan Obo deposit</v>
      </c>
      <c r="G741" s="277">
        <v>67.617526666666663</v>
      </c>
      <c r="H741" s="44">
        <v>67.617526666666663</v>
      </c>
      <c r="I741"/>
      <c r="J741" s="339">
        <v>78.102032990120279</v>
      </c>
      <c r="K741">
        <f t="shared" si="168"/>
        <v>78.102032990120279</v>
      </c>
      <c r="L741" s="295">
        <v>14.297716400000001</v>
      </c>
      <c r="M741" s="295">
        <v>8.3168586458050004</v>
      </c>
      <c r="N741" s="295">
        <v>45.344828944315275</v>
      </c>
      <c r="O741" s="295">
        <v>10.142628999999999</v>
      </c>
      <c r="P741"/>
      <c r="Q741" s="212">
        <v>851.39340000000004</v>
      </c>
      <c r="R741"/>
      <c r="S741" s="156">
        <v>4.5167751999999997</v>
      </c>
      <c r="T741" s="156">
        <v>4.3548982000000001</v>
      </c>
      <c r="U741" s="156">
        <v>0.10109282999999999</v>
      </c>
      <c r="V741" s="156">
        <v>6.0784174000000003E-2</v>
      </c>
      <c r="W741"/>
      <c r="X741" s="155">
        <v>1.7413552999999998E-2</v>
      </c>
      <c r="Y741" s="158"/>
      <c r="Z741" s="273"/>
      <c r="AA741"/>
      <c r="AB741"/>
      <c r="AC741"/>
      <c r="AD741" s="159"/>
      <c r="AE741" s="271"/>
      <c r="AF741" s="48"/>
      <c r="AG741" s="48"/>
      <c r="AH741"/>
      <c r="AI741"/>
      <c r="AJ741"/>
    </row>
    <row r="742" spans="1:36" ht="13.8" customHeight="1">
      <c r="A742" t="s">
        <v>3542</v>
      </c>
      <c r="B742" s="188" t="s">
        <v>317</v>
      </c>
      <c r="C742" s="151" t="str">
        <f t="shared" si="166"/>
        <v>A.100.26.107</v>
      </c>
      <c r="D742" s="54" t="s">
        <v>211</v>
      </c>
      <c r="E742" s="150" t="s">
        <v>352</v>
      </c>
      <c r="F742" s="153" t="str">
        <f t="shared" si="167"/>
        <v xml:space="preserve">Lanthanum from Bayan Obo deposit </v>
      </c>
      <c r="G742" s="277">
        <v>8.5116126666666663</v>
      </c>
      <c r="H742" s="44">
        <v>8.5116133333333348</v>
      </c>
      <c r="I742"/>
      <c r="J742" s="339">
        <v>118.56067523612028</v>
      </c>
      <c r="K742">
        <f t="shared" si="168"/>
        <v>118.56067523612028</v>
      </c>
      <c r="L742" s="295">
        <v>1.79052897</v>
      </c>
      <c r="M742" s="295">
        <v>1.0430707088050002</v>
      </c>
      <c r="N742" s="295">
        <v>114.45033365731527</v>
      </c>
      <c r="O742" s="295">
        <v>1.2767419</v>
      </c>
      <c r="P742"/>
      <c r="Q742" s="212">
        <v>107.03695999999999</v>
      </c>
      <c r="R742"/>
      <c r="S742" s="156">
        <v>0.56618743999999999</v>
      </c>
      <c r="T742" s="156">
        <v>0.54585404999999998</v>
      </c>
      <c r="U742" s="156">
        <v>1.2696268E-2</v>
      </c>
      <c r="V742" s="156">
        <v>7.6371249000000002E-3</v>
      </c>
      <c r="W742"/>
      <c r="X742" s="155">
        <v>2.1811012E-3</v>
      </c>
      <c r="Y742" s="158"/>
      <c r="Z742" s="273"/>
      <c r="AA742"/>
      <c r="AB742"/>
      <c r="AC742"/>
      <c r="AD742" s="159"/>
      <c r="AE742" s="271"/>
      <c r="AF742" s="48"/>
      <c r="AG742" s="48"/>
      <c r="AH742"/>
      <c r="AI742"/>
      <c r="AJ742"/>
    </row>
    <row r="743" spans="1:36" ht="13.8" customHeight="1">
      <c r="A743" t="s">
        <v>3543</v>
      </c>
      <c r="B743" s="188" t="s">
        <v>317</v>
      </c>
      <c r="C743" s="151" t="str">
        <f t="shared" si="166"/>
        <v>A.100.26.108</v>
      </c>
      <c r="D743" s="54" t="s">
        <v>211</v>
      </c>
      <c r="E743" s="150" t="s">
        <v>352</v>
      </c>
      <c r="F743" s="153" t="str">
        <f t="shared" si="167"/>
        <v>Neodymium from Bayan Obo deposit</v>
      </c>
      <c r="G743" s="277">
        <v>103.41552666666666</v>
      </c>
      <c r="H743" s="44">
        <v>103.41552666666666</v>
      </c>
      <c r="I743"/>
      <c r="J743" s="339">
        <v>265.01679221012029</v>
      </c>
      <c r="K743">
        <f t="shared" si="168"/>
        <v>265.01679221012029</v>
      </c>
      <c r="L743" s="295">
        <v>21.8996098</v>
      </c>
      <c r="M743" s="295">
        <v>12.723254945804999</v>
      </c>
      <c r="N743" s="295">
        <v>214.88159846431529</v>
      </c>
      <c r="O743" s="295">
        <v>15.512328999999999</v>
      </c>
      <c r="P743"/>
      <c r="Q743" s="212">
        <v>1302.5815</v>
      </c>
      <c r="R743"/>
      <c r="S743" s="156">
        <v>6.9165808999999996</v>
      </c>
      <c r="T743" s="156">
        <v>6.6689451999999996</v>
      </c>
      <c r="U743" s="156">
        <v>0.15463663999999999</v>
      </c>
      <c r="V743" s="156">
        <v>9.2999005999999995E-2</v>
      </c>
      <c r="W743"/>
      <c r="X743" s="155">
        <v>2.6660366000000001E-2</v>
      </c>
      <c r="Y743" s="158"/>
      <c r="Z743" s="267"/>
      <c r="AA743"/>
      <c r="AB743"/>
      <c r="AC743"/>
      <c r="AD743" s="159"/>
      <c r="AE743" s="271"/>
      <c r="AF743" s="48"/>
      <c r="AG743" s="48"/>
      <c r="AH743"/>
      <c r="AI743"/>
      <c r="AJ743"/>
    </row>
    <row r="744" spans="1:36" ht="13.8" customHeight="1">
      <c r="A744" t="s">
        <v>3544</v>
      </c>
      <c r="B744" s="188" t="s">
        <v>317</v>
      </c>
      <c r="C744" s="151" t="str">
        <f t="shared" si="166"/>
        <v>A.100.26.109</v>
      </c>
      <c r="D744" s="54" t="s">
        <v>211</v>
      </c>
      <c r="E744" s="150" t="s">
        <v>352</v>
      </c>
      <c r="F744" s="153" t="str">
        <f t="shared" si="167"/>
        <v>Praseodymium from Bayan Obo deposit</v>
      </c>
      <c r="G744" s="277">
        <v>190.25405333333336</v>
      </c>
      <c r="H744" s="44">
        <v>190.25405333333336</v>
      </c>
      <c r="I744"/>
      <c r="J744" s="339">
        <v>204.86446568012028</v>
      </c>
      <c r="K744">
        <f t="shared" si="168"/>
        <v>204.86446568012028</v>
      </c>
      <c r="L744" s="295">
        <v>40.382754200000001</v>
      </c>
      <c r="M744" s="295">
        <v>23.461143765805001</v>
      </c>
      <c r="N744" s="295">
        <v>112.48245971431527</v>
      </c>
      <c r="O744" s="295">
        <v>28.538108000000001</v>
      </c>
      <c r="P744"/>
      <c r="Q744" s="212">
        <v>2396.2449000000001</v>
      </c>
      <c r="R744"/>
      <c r="S744" s="156">
        <v>12.736382000000001</v>
      </c>
      <c r="T744" s="156">
        <v>12.280431</v>
      </c>
      <c r="U744" s="156">
        <v>0.28486423999999999</v>
      </c>
      <c r="V744" s="156">
        <v>0.17108656999999999</v>
      </c>
      <c r="W744"/>
      <c r="X744" s="155">
        <v>4.9126518000000001E-2</v>
      </c>
      <c r="Y744" s="158"/>
      <c r="Z744" s="272"/>
      <c r="AA744"/>
      <c r="AB744"/>
      <c r="AC744"/>
      <c r="AD744" s="159"/>
      <c r="AE744" s="271"/>
      <c r="AF744" s="48"/>
      <c r="AG744" s="48"/>
      <c r="AH744"/>
      <c r="AI744"/>
      <c r="AJ744"/>
    </row>
    <row r="745" spans="1:36" ht="13.8" customHeight="1">
      <c r="A745" t="s">
        <v>3545</v>
      </c>
      <c r="B745" s="188" t="s">
        <v>317</v>
      </c>
      <c r="C745" s="151" t="str">
        <f t="shared" si="166"/>
        <v>A.100.26.110</v>
      </c>
      <c r="D745" s="54" t="s">
        <v>211</v>
      </c>
      <c r="E745" s="150" t="s">
        <v>352</v>
      </c>
      <c r="F745" s="153" t="str">
        <f t="shared" si="167"/>
        <v>Samarium from Bayan Obo deposit</v>
      </c>
      <c r="G745" s="277">
        <v>68.027433333333335</v>
      </c>
      <c r="H745" s="44">
        <v>68.027433333333335</v>
      </c>
      <c r="I745"/>
      <c r="J745" s="339">
        <v>152.23265221012028</v>
      </c>
      <c r="K745">
        <f t="shared" si="168"/>
        <v>152.23265221012028</v>
      </c>
      <c r="L745" s="295">
        <v>14.384469699999999</v>
      </c>
      <c r="M745" s="295">
        <v>8.3666002358050005</v>
      </c>
      <c r="N745" s="295">
        <v>119.27746727431527</v>
      </c>
      <c r="O745" s="295">
        <v>10.204115</v>
      </c>
      <c r="P745"/>
      <c r="Q745" s="212">
        <v>856.59141999999997</v>
      </c>
      <c r="R745"/>
      <c r="S745" s="156">
        <v>4.5441677</v>
      </c>
      <c r="T745" s="156">
        <v>4.3813142999999997</v>
      </c>
      <c r="U745" s="156">
        <v>0.10169802999999999</v>
      </c>
      <c r="V745" s="156">
        <v>6.1155313000000003E-2</v>
      </c>
      <c r="W745"/>
      <c r="X745" s="155">
        <v>1.7518494999999999E-2</v>
      </c>
      <c r="Y745" s="158"/>
      <c r="Z745" s="272"/>
      <c r="AA745"/>
      <c r="AB745"/>
      <c r="AC745"/>
      <c r="AD745" s="159"/>
      <c r="AE745" s="271"/>
      <c r="AF745" s="48"/>
      <c r="AG745" s="48"/>
      <c r="AH745"/>
      <c r="AI745"/>
      <c r="AJ745"/>
    </row>
    <row r="746" spans="1:36" ht="13.8" customHeight="1">
      <c r="A746" t="s">
        <v>3546</v>
      </c>
      <c r="B746" s="188" t="s">
        <v>317</v>
      </c>
      <c r="C746" s="151" t="str">
        <f t="shared" si="166"/>
        <v>A.100.26.111</v>
      </c>
      <c r="D746" s="54" t="s">
        <v>211</v>
      </c>
      <c r="E746" s="150" t="s">
        <v>352</v>
      </c>
      <c r="F746" s="153" t="str">
        <f t="shared" si="167"/>
        <v>Scandium Bayan Obo deposit OLD</v>
      </c>
      <c r="G746" s="277">
        <v>8.870178666666666</v>
      </c>
      <c r="H746" s="44">
        <v>8.8701800000000013</v>
      </c>
      <c r="I746"/>
      <c r="J746" s="339">
        <v>3540.2900744544049</v>
      </c>
      <c r="K746">
        <f t="shared" si="168"/>
        <v>3540.2900744544049</v>
      </c>
      <c r="L746" s="295">
        <v>0.14713940905</v>
      </c>
      <c r="M746" s="295">
        <v>0.55614106997700008</v>
      </c>
      <c r="N746" s="295">
        <v>3538.2562671753781</v>
      </c>
      <c r="O746" s="295">
        <v>1.3305267999999999</v>
      </c>
      <c r="P746"/>
      <c r="Q746" s="212">
        <v>106.11587</v>
      </c>
      <c r="R746"/>
      <c r="S746" s="156">
        <v>0.28983409999999998</v>
      </c>
      <c r="T746" s="156">
        <v>0.27302362000000002</v>
      </c>
      <c r="U746" s="156">
        <v>9.2796856000000004E-3</v>
      </c>
      <c r="V746" s="156">
        <v>7.5307886000000003E-3</v>
      </c>
      <c r="W746"/>
      <c r="X746" s="155">
        <v>5.4993176000000003E-4</v>
      </c>
      <c r="Y746" s="158"/>
      <c r="Z746" s="272"/>
      <c r="AA746"/>
      <c r="AB746"/>
      <c r="AC746"/>
      <c r="AD746" s="159"/>
      <c r="AE746" s="271"/>
      <c r="AH746"/>
      <c r="AI746"/>
      <c r="AJ746"/>
    </row>
    <row r="747" spans="1:36" ht="13.8" customHeight="1">
      <c r="A747" t="s">
        <v>3547</v>
      </c>
      <c r="B747" s="188" t="s">
        <v>317</v>
      </c>
      <c r="C747" s="151" t="str">
        <f t="shared" si="166"/>
        <v>A.100.26.201</v>
      </c>
      <c r="D747" s="54" t="s">
        <v>211</v>
      </c>
      <c r="E747" s="150" t="s">
        <v>352</v>
      </c>
      <c r="F747" s="153" t="str">
        <f t="shared" si="167"/>
        <v>Cerium from South China clays</v>
      </c>
      <c r="G747" s="277">
        <v>5.7769802000000006</v>
      </c>
      <c r="H747" s="44">
        <v>5.7769802000000006</v>
      </c>
      <c r="I747"/>
      <c r="J747" s="339">
        <v>116.07340932599999</v>
      </c>
      <c r="K747">
        <f t="shared" si="168"/>
        <v>116.07340932599999</v>
      </c>
      <c r="L747" s="295">
        <v>0.90048872999999996</v>
      </c>
      <c r="M747" s="295">
        <v>0.54533166</v>
      </c>
      <c r="N747" s="295">
        <v>113.76104190599999</v>
      </c>
      <c r="O747" s="295">
        <v>0.86654703</v>
      </c>
      <c r="P747"/>
      <c r="Q747" s="212">
        <v>72.772277000000003</v>
      </c>
      <c r="R747"/>
      <c r="S747" s="156">
        <v>0.28296914000000001</v>
      </c>
      <c r="T747" s="156">
        <v>0.27015867999999998</v>
      </c>
      <c r="U747" s="156">
        <v>7.6145225999999996E-3</v>
      </c>
      <c r="V747" s="156">
        <v>5.1959405999999998E-3</v>
      </c>
      <c r="W747"/>
      <c r="X747" s="155">
        <v>1.2083253E-3</v>
      </c>
      <c r="Y747" s="158"/>
      <c r="Z747" s="272"/>
      <c r="AA747"/>
      <c r="AB747"/>
      <c r="AC747"/>
      <c r="AD747" s="159"/>
      <c r="AE747" s="271"/>
      <c r="AH747"/>
      <c r="AI747"/>
      <c r="AJ747"/>
    </row>
    <row r="748" spans="1:36" ht="13.8" customHeight="1">
      <c r="A748" t="s">
        <v>3548</v>
      </c>
      <c r="B748" s="188" t="s">
        <v>317</v>
      </c>
      <c r="C748" s="151" t="str">
        <f t="shared" si="166"/>
        <v>A.100.26.202</v>
      </c>
      <c r="D748" s="54" t="s">
        <v>211</v>
      </c>
      <c r="E748" s="150" t="s">
        <v>352</v>
      </c>
      <c r="F748" s="153" t="str">
        <f t="shared" si="167"/>
        <v>Dysprosium from South China clays</v>
      </c>
      <c r="G748" s="277">
        <v>421.19969333333336</v>
      </c>
      <c r="H748" s="44">
        <v>421.19969333333336</v>
      </c>
      <c r="I748"/>
      <c r="J748" s="339">
        <v>1459.7951665000001</v>
      </c>
      <c r="K748">
        <f t="shared" si="168"/>
        <v>1459.7951665000001</v>
      </c>
      <c r="L748" s="295">
        <v>73.760204799999997</v>
      </c>
      <c r="M748" s="295">
        <v>39.927042100000001</v>
      </c>
      <c r="N748" s="295">
        <v>1282.9279656000001</v>
      </c>
      <c r="O748" s="295">
        <v>63.179954000000002</v>
      </c>
      <c r="P748"/>
      <c r="Q748" s="212">
        <v>5306.7</v>
      </c>
      <c r="R748"/>
      <c r="S748" s="156">
        <v>20.698096</v>
      </c>
      <c r="T748" s="156">
        <v>19.762253000000001</v>
      </c>
      <c r="U748" s="156">
        <v>0.55694494000000005</v>
      </c>
      <c r="V748" s="156">
        <v>0.37889837999999998</v>
      </c>
      <c r="W748"/>
      <c r="X748" s="155">
        <v>9.3115341000000004E-2</v>
      </c>
      <c r="Y748" s="158"/>
      <c r="Z748" s="272"/>
      <c r="AA748"/>
      <c r="AB748"/>
      <c r="AC748"/>
      <c r="AD748" s="159"/>
      <c r="AE748" s="271"/>
      <c r="AH748"/>
      <c r="AI748"/>
      <c r="AJ748"/>
    </row>
    <row r="749" spans="1:36" ht="13.8" customHeight="1">
      <c r="A749" t="s">
        <v>3549</v>
      </c>
      <c r="B749" s="188" t="s">
        <v>317</v>
      </c>
      <c r="C749" s="151" t="str">
        <f t="shared" si="166"/>
        <v>A.100.26.203</v>
      </c>
      <c r="D749" s="54" t="s">
        <v>211</v>
      </c>
      <c r="E749" s="150" t="s">
        <v>352</v>
      </c>
      <c r="F749" s="153" t="str">
        <f t="shared" si="167"/>
        <v>Erbium from South China clays</v>
      </c>
      <c r="G749" s="277">
        <v>95.137619999999998</v>
      </c>
      <c r="H749" s="44">
        <v>95.137619999999998</v>
      </c>
      <c r="I749"/>
      <c r="J749" s="339">
        <v>231.97837527000002</v>
      </c>
      <c r="K749">
        <f t="shared" si="168"/>
        <v>231.97837527000002</v>
      </c>
      <c r="L749" s="295">
        <v>16.715295600000001</v>
      </c>
      <c r="M749" s="295">
        <v>9.0066593700000013</v>
      </c>
      <c r="N749" s="295">
        <v>191.9857773</v>
      </c>
      <c r="O749" s="295">
        <v>14.270643</v>
      </c>
      <c r="P749"/>
      <c r="Q749" s="212">
        <v>1198.05</v>
      </c>
      <c r="R749"/>
      <c r="S749" s="156">
        <v>4.6726961999999999</v>
      </c>
      <c r="T749" s="156">
        <v>4.4614332000000001</v>
      </c>
      <c r="U749" s="156">
        <v>0.12572220000000001</v>
      </c>
      <c r="V749" s="156">
        <v>8.5540770000000002E-2</v>
      </c>
      <c r="W749"/>
      <c r="X749" s="155">
        <v>2.1043233000000001E-2</v>
      </c>
      <c r="Y749" s="158"/>
      <c r="Z749" s="272"/>
      <c r="AA749"/>
      <c r="AB749"/>
      <c r="AC749"/>
      <c r="AD749" s="159"/>
      <c r="AE749" s="271"/>
      <c r="AF749" s="48"/>
      <c r="AG749" s="48"/>
      <c r="AH749"/>
      <c r="AI749"/>
      <c r="AJ749"/>
    </row>
    <row r="750" spans="1:36" ht="13.8" customHeight="1">
      <c r="A750" t="s">
        <v>3550</v>
      </c>
      <c r="B750" s="188" t="s">
        <v>317</v>
      </c>
      <c r="C750" s="151" t="str">
        <f t="shared" si="166"/>
        <v>A.100.26.204</v>
      </c>
      <c r="D750" s="54" t="s">
        <v>211</v>
      </c>
      <c r="E750" s="150" t="s">
        <v>352</v>
      </c>
      <c r="F750" s="153" t="str">
        <f t="shared" si="167"/>
        <v>Europium from South China clays</v>
      </c>
      <c r="G750" s="277">
        <v>840.35346666666669</v>
      </c>
      <c r="H750" s="44">
        <v>840.35346666666669</v>
      </c>
      <c r="I750"/>
      <c r="J750" s="339">
        <v>2857.9678392999999</v>
      </c>
      <c r="K750">
        <f t="shared" si="168"/>
        <v>2857.9678392999999</v>
      </c>
      <c r="L750" s="295">
        <v>147.41763900000001</v>
      </c>
      <c r="M750" s="295">
        <v>79.624402099999998</v>
      </c>
      <c r="N750" s="295">
        <v>2504.8727782000001</v>
      </c>
      <c r="O750" s="295">
        <v>126.05302</v>
      </c>
      <c r="P750"/>
      <c r="Q750" s="212">
        <v>10588.366</v>
      </c>
      <c r="R750"/>
      <c r="S750" s="156">
        <v>41.301023999999998</v>
      </c>
      <c r="T750" s="156">
        <v>39.433962999999999</v>
      </c>
      <c r="U750" s="156">
        <v>1.1110521</v>
      </c>
      <c r="V750" s="156">
        <v>0.75600935999999996</v>
      </c>
      <c r="W750"/>
      <c r="X750" s="155">
        <v>0.18589151000000001</v>
      </c>
      <c r="Y750" s="158"/>
      <c r="Z750" s="272"/>
      <c r="AA750"/>
      <c r="AB750"/>
      <c r="AC750"/>
      <c r="AD750" s="159"/>
      <c r="AE750" s="271"/>
      <c r="AF750" s="48"/>
      <c r="AG750" s="48"/>
      <c r="AH750"/>
      <c r="AI750"/>
      <c r="AJ750"/>
    </row>
    <row r="751" spans="1:36" ht="13.8" customHeight="1">
      <c r="A751" t="s">
        <v>3551</v>
      </c>
      <c r="B751" s="188" t="s">
        <v>317</v>
      </c>
      <c r="C751" s="151" t="str">
        <f t="shared" si="166"/>
        <v>A.100.26.205</v>
      </c>
      <c r="D751" s="54" t="s">
        <v>211</v>
      </c>
      <c r="E751" s="150" t="s">
        <v>352</v>
      </c>
      <c r="F751" s="153" t="str">
        <f t="shared" si="167"/>
        <v>Gadolinium from South China clays</v>
      </c>
      <c r="G751" s="277">
        <v>48.044594000000004</v>
      </c>
      <c r="H751" s="44">
        <v>48.044594000000004</v>
      </c>
      <c r="I751"/>
      <c r="J751" s="339">
        <v>65.667457740000003</v>
      </c>
      <c r="K751">
        <f t="shared" si="168"/>
        <v>65.667457740000003</v>
      </c>
      <c r="L751" s="295">
        <v>8.4101498100000001</v>
      </c>
      <c r="M751" s="295">
        <v>4.54734908</v>
      </c>
      <c r="N751" s="295">
        <v>45.503269750000001</v>
      </c>
      <c r="O751" s="295">
        <v>7.2066891000000002</v>
      </c>
      <c r="P751"/>
      <c r="Q751" s="212">
        <v>605.04949999999997</v>
      </c>
      <c r="R751"/>
      <c r="S751" s="156">
        <v>2.35859</v>
      </c>
      <c r="T751" s="156">
        <v>2.2519151000000002</v>
      </c>
      <c r="U751" s="156">
        <v>6.3474378999999997E-2</v>
      </c>
      <c r="V751" s="156">
        <v>4.3200534999999998E-2</v>
      </c>
      <c r="W751"/>
      <c r="X751" s="155">
        <v>1.0626784E-2</v>
      </c>
      <c r="Y751" s="158"/>
      <c r="Z751" s="272"/>
      <c r="AA751"/>
      <c r="AB751"/>
      <c r="AC751"/>
      <c r="AD751" s="159"/>
      <c r="AE751" s="271"/>
      <c r="AF751" s="48"/>
      <c r="AG751" s="48"/>
      <c r="AH751"/>
      <c r="AI751"/>
      <c r="AJ751"/>
    </row>
    <row r="752" spans="1:36" ht="13.8" customHeight="1">
      <c r="A752" t="s">
        <v>3552</v>
      </c>
      <c r="B752" s="188" t="s">
        <v>317</v>
      </c>
      <c r="C752" s="151" t="str">
        <f t="shared" si="166"/>
        <v>A.100.26.206</v>
      </c>
      <c r="D752" s="54" t="s">
        <v>211</v>
      </c>
      <c r="E752" s="150" t="s">
        <v>352</v>
      </c>
      <c r="F752" s="153" t="str">
        <f t="shared" si="167"/>
        <v>Holmium from South China clays</v>
      </c>
      <c r="G752" s="277">
        <v>73.380506666666662</v>
      </c>
      <c r="H752" s="44">
        <v>73.380506666666662</v>
      </c>
      <c r="I752"/>
      <c r="J752" s="339">
        <v>486.87896474999997</v>
      </c>
      <c r="K752">
        <f t="shared" si="168"/>
        <v>486.87896474999997</v>
      </c>
      <c r="L752" s="295">
        <v>12.721661599999999</v>
      </c>
      <c r="M752" s="295">
        <v>6.9545629900000003</v>
      </c>
      <c r="N752" s="295">
        <v>456.19566415999998</v>
      </c>
      <c r="O752" s="295">
        <v>11.007076</v>
      </c>
      <c r="P752"/>
      <c r="Q752" s="212">
        <v>924.20791999999994</v>
      </c>
      <c r="R752"/>
      <c r="S752" s="156">
        <v>3.6057923999999999</v>
      </c>
      <c r="T752" s="156">
        <v>3.4428079</v>
      </c>
      <c r="U752" s="156">
        <v>9.6996065000000006E-2</v>
      </c>
      <c r="V752" s="156">
        <v>6.5988446000000006E-2</v>
      </c>
      <c r="W752"/>
      <c r="X752" s="155">
        <v>1.6123820000000001E-2</v>
      </c>
      <c r="Y752" s="158"/>
      <c r="Z752" s="272"/>
      <c r="AA752"/>
      <c r="AB752"/>
      <c r="AC752"/>
      <c r="AD752" s="159"/>
      <c r="AE752" s="271"/>
      <c r="AF752" s="48"/>
      <c r="AG752" s="48"/>
      <c r="AH752"/>
      <c r="AI752"/>
      <c r="AJ752"/>
    </row>
    <row r="753" spans="1:36" ht="13.8" customHeight="1">
      <c r="A753" t="s">
        <v>3553</v>
      </c>
      <c r="B753" s="188" t="s">
        <v>317</v>
      </c>
      <c r="C753" s="151" t="str">
        <f t="shared" si="166"/>
        <v>A.100.26.207</v>
      </c>
      <c r="D753" s="54" t="s">
        <v>211</v>
      </c>
      <c r="E753" s="150" t="s">
        <v>352</v>
      </c>
      <c r="F753" s="153" t="str">
        <f t="shared" si="167"/>
        <v>Lanthanum from South China clays</v>
      </c>
      <c r="G753" s="277">
        <v>6.0147920666666668</v>
      </c>
      <c r="H753" s="44">
        <v>6.0147920666666668</v>
      </c>
      <c r="I753"/>
      <c r="J753" s="339">
        <v>117.12048719699999</v>
      </c>
      <c r="K753">
        <f t="shared" si="168"/>
        <v>117.12048719699999</v>
      </c>
      <c r="L753" s="295">
        <v>1.1858667399999998</v>
      </c>
      <c r="M753" s="295">
        <v>0.56596937000000003</v>
      </c>
      <c r="N753" s="295">
        <v>114.466432277</v>
      </c>
      <c r="O753" s="295">
        <v>0.90221881000000004</v>
      </c>
      <c r="P753"/>
      <c r="Q753" s="212">
        <v>75.891088999999994</v>
      </c>
      <c r="R753"/>
      <c r="S753" s="156">
        <v>0.29521396</v>
      </c>
      <c r="T753" s="156">
        <v>0.28182941</v>
      </c>
      <c r="U753" s="156">
        <v>7.9659320999999998E-3</v>
      </c>
      <c r="V753" s="156">
        <v>5.4186238000000003E-3</v>
      </c>
      <c r="W753"/>
      <c r="X753" s="155">
        <v>1.4275170999999999E-3</v>
      </c>
      <c r="Y753" s="158"/>
      <c r="Z753" s="272"/>
      <c r="AA753"/>
      <c r="AB753"/>
      <c r="AC753"/>
      <c r="AD753" s="159"/>
      <c r="AE753" s="271"/>
      <c r="AF753" s="48"/>
      <c r="AG753" s="48"/>
      <c r="AH753"/>
      <c r="AI753"/>
      <c r="AJ753"/>
    </row>
    <row r="754" spans="1:36" ht="13.8" customHeight="1">
      <c r="A754" t="s">
        <v>3554</v>
      </c>
      <c r="B754" s="188" t="s">
        <v>317</v>
      </c>
      <c r="C754" s="151" t="str">
        <f t="shared" si="166"/>
        <v>A.100.26.208</v>
      </c>
      <c r="D754" s="54" t="s">
        <v>211</v>
      </c>
      <c r="E754" s="150" t="s">
        <v>352</v>
      </c>
      <c r="F754" s="153" t="str">
        <f t="shared" si="167"/>
        <v>Lutetium from South China clays</v>
      </c>
      <c r="G754" s="277">
        <v>1519.9667333333334</v>
      </c>
      <c r="H754" s="44">
        <v>1519.9667333333334</v>
      </c>
      <c r="I754"/>
      <c r="J754" s="339">
        <v>2695.6606167</v>
      </c>
      <c r="K754">
        <f t="shared" si="168"/>
        <v>2695.6606167</v>
      </c>
      <c r="L754" s="295">
        <v>265.68132200000002</v>
      </c>
      <c r="M754" s="295">
        <v>143.52957370000001</v>
      </c>
      <c r="N754" s="295">
        <v>2058.4547109999999</v>
      </c>
      <c r="O754" s="295">
        <v>227.99501000000001</v>
      </c>
      <c r="P754"/>
      <c r="Q754" s="212">
        <v>19149.505000000001</v>
      </c>
      <c r="R754"/>
      <c r="S754" s="156">
        <v>74.519998000000001</v>
      </c>
      <c r="T754" s="156">
        <v>71.145959000000005</v>
      </c>
      <c r="U754" s="156">
        <v>2.0067645999999999</v>
      </c>
      <c r="V754" s="156">
        <v>1.3672747000000001</v>
      </c>
      <c r="W754"/>
      <c r="X754" s="155">
        <v>0.33529084999999997</v>
      </c>
      <c r="Y754" s="158"/>
      <c r="Z754" s="272"/>
      <c r="AA754"/>
      <c r="AB754"/>
      <c r="AC754"/>
      <c r="AD754" s="159"/>
      <c r="AE754" s="272"/>
      <c r="AF754" s="48"/>
      <c r="AG754" s="48"/>
      <c r="AH754"/>
      <c r="AI754"/>
      <c r="AJ754"/>
    </row>
    <row r="755" spans="1:36" ht="13.8" customHeight="1">
      <c r="A755" t="s">
        <v>3555</v>
      </c>
      <c r="B755" s="188" t="s">
        <v>317</v>
      </c>
      <c r="C755" s="151" t="str">
        <f t="shared" si="166"/>
        <v>A.100.26.209</v>
      </c>
      <c r="D755" s="54" t="s">
        <v>211</v>
      </c>
      <c r="E755" s="150" t="s">
        <v>352</v>
      </c>
      <c r="F755" s="153" t="str">
        <f t="shared" si="167"/>
        <v>Neodymium from South China clays</v>
      </c>
      <c r="G755" s="277">
        <v>73.44708</v>
      </c>
      <c r="H755" s="44">
        <v>73.44708</v>
      </c>
      <c r="I755"/>
      <c r="J755" s="339">
        <v>246.09988999000004</v>
      </c>
      <c r="K755">
        <f t="shared" si="168"/>
        <v>246.09988999000004</v>
      </c>
      <c r="L755" s="295">
        <v>13.0029816</v>
      </c>
      <c r="M755" s="295">
        <v>6.9532314900000003</v>
      </c>
      <c r="N755" s="295">
        <v>215.12661490000002</v>
      </c>
      <c r="O755" s="295">
        <v>11.017061999999999</v>
      </c>
      <c r="P755"/>
      <c r="Q755" s="212">
        <v>925.24752000000001</v>
      </c>
      <c r="R755"/>
      <c r="S755" s="156">
        <v>3.6086336000000001</v>
      </c>
      <c r="T755" s="156">
        <v>3.4454891000000001</v>
      </c>
      <c r="U755" s="156">
        <v>9.7081774999999995E-2</v>
      </c>
      <c r="V755" s="156">
        <v>6.6062673000000002E-2</v>
      </c>
      <c r="W755"/>
      <c r="X755" s="155">
        <v>1.6324172000000001E-2</v>
      </c>
      <c r="Y755" s="158"/>
      <c r="Z755" s="272"/>
      <c r="AA755"/>
      <c r="AB755"/>
      <c r="AC755"/>
      <c r="AD755" s="159"/>
      <c r="AE755" s="272"/>
      <c r="AF755" s="48"/>
      <c r="AG755" s="48"/>
      <c r="AH755"/>
      <c r="AI755"/>
      <c r="AJ755"/>
    </row>
    <row r="756" spans="1:36" ht="13.8" customHeight="1">
      <c r="A756" t="s">
        <v>3556</v>
      </c>
      <c r="B756" s="188" t="s">
        <v>317</v>
      </c>
      <c r="C756" s="151" t="str">
        <f t="shared" si="166"/>
        <v>A.100.26.210</v>
      </c>
      <c r="D756" s="54" t="s">
        <v>211</v>
      </c>
      <c r="E756" s="150" t="s">
        <v>352</v>
      </c>
      <c r="F756" s="153" t="str">
        <f t="shared" si="167"/>
        <v>Praseodymium from South China clays</v>
      </c>
      <c r="G756" s="277">
        <v>135.17050666666668</v>
      </c>
      <c r="H756" s="44">
        <v>135.17050666666668</v>
      </c>
      <c r="I756"/>
      <c r="J756" s="339">
        <v>169.75343812</v>
      </c>
      <c r="K756">
        <f t="shared" si="168"/>
        <v>169.75343812</v>
      </c>
      <c r="L756" s="295">
        <v>23.7173695</v>
      </c>
      <c r="M756" s="295">
        <v>12.82343322</v>
      </c>
      <c r="N756" s="295">
        <v>112.9370594</v>
      </c>
      <c r="O756" s="295">
        <v>20.275576000000001</v>
      </c>
      <c r="P756"/>
      <c r="Q756" s="212">
        <v>1702.8713</v>
      </c>
      <c r="R756"/>
      <c r="S756" s="156">
        <v>6.6479175000000001</v>
      </c>
      <c r="T756" s="156">
        <v>6.3475248000000004</v>
      </c>
      <c r="U756" s="156">
        <v>0.17880768</v>
      </c>
      <c r="V756" s="156">
        <v>0.12158500999999999</v>
      </c>
      <c r="W756"/>
      <c r="X756" s="155">
        <v>2.9930176999999999E-2</v>
      </c>
      <c r="Y756" s="158"/>
      <c r="Z756" s="272"/>
      <c r="AA756"/>
      <c r="AB756"/>
      <c r="AC756"/>
      <c r="AD756" s="159"/>
      <c r="AE756" s="272"/>
      <c r="AF756" s="48"/>
      <c r="AG756" s="48"/>
      <c r="AH756"/>
      <c r="AI756"/>
      <c r="AJ756"/>
    </row>
    <row r="757" spans="1:36" ht="13.8" customHeight="1">
      <c r="A757" t="s">
        <v>3557</v>
      </c>
      <c r="B757" s="188" t="s">
        <v>317</v>
      </c>
      <c r="C757" s="151" t="str">
        <f t="shared" si="166"/>
        <v>A.100.26.211</v>
      </c>
      <c r="D757" s="54" t="s">
        <v>211</v>
      </c>
      <c r="E757" s="150" t="s">
        <v>352</v>
      </c>
      <c r="F757" s="153" t="str">
        <f t="shared" si="167"/>
        <v>Samarium from South China clays</v>
      </c>
      <c r="G757" s="277">
        <v>28.473514666666667</v>
      </c>
      <c r="H757" s="44">
        <v>28.473514666666667</v>
      </c>
      <c r="I757"/>
      <c r="J757" s="339">
        <v>131.13861852000002</v>
      </c>
      <c r="K757">
        <f t="shared" si="168"/>
        <v>131.13861852000002</v>
      </c>
      <c r="L757" s="295">
        <v>4.9335776100000004</v>
      </c>
      <c r="M757" s="295">
        <v>2.6969292800000004</v>
      </c>
      <c r="N757" s="295">
        <v>119.23708443000001</v>
      </c>
      <c r="O757" s="295">
        <v>4.2710271999999998</v>
      </c>
      <c r="P757"/>
      <c r="Q757" s="212">
        <v>358.66336999999999</v>
      </c>
      <c r="R757"/>
      <c r="S757" s="156">
        <v>1.398719</v>
      </c>
      <c r="T757" s="156">
        <v>1.3354809000000001</v>
      </c>
      <c r="U757" s="156">
        <v>3.7629580000000003E-2</v>
      </c>
      <c r="V757" s="156">
        <v>2.5608564E-2</v>
      </c>
      <c r="W757"/>
      <c r="X757" s="155">
        <v>6.2481018999999997E-3</v>
      </c>
      <c r="Y757" s="158"/>
      <c r="Z757" s="272"/>
      <c r="AA757"/>
      <c r="AB757"/>
      <c r="AC757"/>
      <c r="AD757" s="159"/>
      <c r="AE757" s="272"/>
      <c r="AF757" s="48"/>
      <c r="AG757" s="48"/>
      <c r="AH757"/>
      <c r="AI757"/>
      <c r="AJ757"/>
    </row>
    <row r="758" spans="1:36" ht="13.8" customHeight="1">
      <c r="A758" t="s">
        <v>3558</v>
      </c>
      <c r="B758" s="188" t="s">
        <v>317</v>
      </c>
      <c r="C758" s="151" t="str">
        <f t="shared" si="166"/>
        <v>A.100.26.212</v>
      </c>
      <c r="D758" s="54" t="s">
        <v>211</v>
      </c>
      <c r="E758" s="150" t="s">
        <v>352</v>
      </c>
      <c r="F758" s="153" t="str">
        <f t="shared" si="167"/>
        <v>Thulium from South China clays</v>
      </c>
      <c r="G758" s="277">
        <v>9147.7733333333326</v>
      </c>
      <c r="H758" s="44">
        <v>9147.7733333333326</v>
      </c>
      <c r="I758"/>
      <c r="J758" s="339">
        <v>8185.6876270000002</v>
      </c>
      <c r="K758">
        <f t="shared" si="168"/>
        <v>8185.6876270000002</v>
      </c>
      <c r="L758" s="295">
        <v>1603.6334999999999</v>
      </c>
      <c r="M758" s="295">
        <v>865.58754600000009</v>
      </c>
      <c r="N758" s="295">
        <v>4344.3005809999995</v>
      </c>
      <c r="O758" s="295">
        <v>1372.1659999999999</v>
      </c>
      <c r="P758"/>
      <c r="Q758" s="212">
        <v>115261.93</v>
      </c>
      <c r="R758"/>
      <c r="S758" s="156">
        <v>449.18126999999998</v>
      </c>
      <c r="T758" s="156">
        <v>428.86452000000003</v>
      </c>
      <c r="U758" s="156">
        <v>12.087045</v>
      </c>
      <c r="V758" s="156">
        <v>8.2297019000000002</v>
      </c>
      <c r="W758"/>
      <c r="X758" s="155">
        <v>2.0223756000000002</v>
      </c>
      <c r="Y758" s="158"/>
      <c r="Z758" s="272"/>
      <c r="AA758"/>
      <c r="AB758"/>
      <c r="AC758"/>
      <c r="AD758" s="159"/>
      <c r="AE758" s="272"/>
      <c r="AF758" s="48"/>
      <c r="AG758" s="48"/>
      <c r="AH758"/>
      <c r="AI758"/>
      <c r="AJ758"/>
    </row>
    <row r="759" spans="1:36" ht="13.8" customHeight="1">
      <c r="A759" t="s">
        <v>3559</v>
      </c>
      <c r="B759" s="188" t="s">
        <v>317</v>
      </c>
      <c r="C759" s="151" t="str">
        <f t="shared" si="166"/>
        <v>A.100.26.213</v>
      </c>
      <c r="D759" s="54" t="s">
        <v>211</v>
      </c>
      <c r="E759" s="150" t="s">
        <v>352</v>
      </c>
      <c r="F759" s="153" t="str">
        <f t="shared" si="167"/>
        <v>Terbium from South China clays</v>
      </c>
      <c r="G759" s="277">
        <v>753.44899999999996</v>
      </c>
      <c r="H759" s="44">
        <v>753.44899999999996</v>
      </c>
      <c r="I759"/>
      <c r="J759" s="339">
        <v>2149.1304067999999</v>
      </c>
      <c r="K759">
        <f t="shared" si="168"/>
        <v>2149.1304067999999</v>
      </c>
      <c r="L759" s="295">
        <v>132.01709599999998</v>
      </c>
      <c r="M759" s="295">
        <v>71.386777499999994</v>
      </c>
      <c r="N759" s="295">
        <v>1832.7091832999999</v>
      </c>
      <c r="O759" s="295">
        <v>113.01734999999999</v>
      </c>
      <c r="P759"/>
      <c r="Q759" s="212">
        <v>9492.6237999999994</v>
      </c>
      <c r="R759"/>
      <c r="S759" s="156">
        <v>37.023986000000001</v>
      </c>
      <c r="T759" s="156">
        <v>35.350088999999997</v>
      </c>
      <c r="U759" s="156">
        <v>0.99612416000000004</v>
      </c>
      <c r="V759" s="156">
        <v>0.67777334</v>
      </c>
      <c r="W759"/>
      <c r="X759" s="155">
        <v>0.16656625999999999</v>
      </c>
      <c r="Y759" s="158"/>
      <c r="Z759" s="272"/>
      <c r="AA759"/>
      <c r="AB759"/>
      <c r="AC759"/>
      <c r="AD759" s="159"/>
      <c r="AE759" s="271"/>
      <c r="AF759" s="48"/>
      <c r="AG759" s="48"/>
      <c r="AH759"/>
      <c r="AI759"/>
      <c r="AJ759"/>
    </row>
    <row r="760" spans="1:36" ht="13.8" customHeight="1">
      <c r="A760" t="s">
        <v>3560</v>
      </c>
      <c r="B760" s="188" t="s">
        <v>317</v>
      </c>
      <c r="C760" s="151" t="str">
        <f t="shared" si="166"/>
        <v>A.100.26.214</v>
      </c>
      <c r="D760" s="54" t="s">
        <v>211</v>
      </c>
      <c r="E760" s="150" t="s">
        <v>352</v>
      </c>
      <c r="F760" s="153" t="str">
        <f t="shared" si="167"/>
        <v>Ytterbium from South China clays</v>
      </c>
      <c r="G760" s="277">
        <v>83.879266666666666</v>
      </c>
      <c r="H760" s="44">
        <v>83.879266666666666</v>
      </c>
      <c r="I760"/>
      <c r="J760" s="339">
        <v>102.43194562000001</v>
      </c>
      <c r="K760">
        <f t="shared" si="168"/>
        <v>102.43194562000001</v>
      </c>
      <c r="L760" s="295">
        <v>14.654928200000001</v>
      </c>
      <c r="M760" s="295">
        <v>7.9436549299999992</v>
      </c>
      <c r="N760" s="295">
        <v>67.251472489999998</v>
      </c>
      <c r="O760" s="295">
        <v>12.58189</v>
      </c>
      <c r="P760"/>
      <c r="Q760" s="212">
        <v>1056.2375999999999</v>
      </c>
      <c r="R760"/>
      <c r="S760" s="156">
        <v>4.1202712999999997</v>
      </c>
      <c r="T760" s="156">
        <v>3.9339732000000001</v>
      </c>
      <c r="U760" s="156">
        <v>0.11088278999999999</v>
      </c>
      <c r="V760" s="156">
        <v>7.5415365999999998E-2</v>
      </c>
      <c r="W760"/>
      <c r="X760" s="155">
        <v>1.8510518E-2</v>
      </c>
      <c r="Y760" s="158"/>
      <c r="Z760" s="272"/>
      <c r="AA760"/>
      <c r="AB760"/>
      <c r="AC760"/>
      <c r="AD760" s="159"/>
      <c r="AE760" s="271"/>
      <c r="AF760" s="48"/>
      <c r="AG760" s="48"/>
      <c r="AH760"/>
      <c r="AI760"/>
      <c r="AJ760"/>
    </row>
    <row r="761" spans="1:36" ht="13.8" customHeight="1">
      <c r="A761" t="s">
        <v>3561</v>
      </c>
      <c r="B761" s="188" t="s">
        <v>317</v>
      </c>
      <c r="C761" s="151" t="str">
        <f t="shared" si="166"/>
        <v>A.100.26.215</v>
      </c>
      <c r="D761" s="54" t="s">
        <v>211</v>
      </c>
      <c r="E761" s="150" t="s">
        <v>352</v>
      </c>
      <c r="F761" s="153" t="str">
        <f t="shared" si="167"/>
        <v>Yttrium from South China clays</v>
      </c>
      <c r="G761" s="277">
        <v>67.771606666666671</v>
      </c>
      <c r="H761" s="44">
        <v>67.771606666666671</v>
      </c>
      <c r="I761"/>
      <c r="J761" s="339">
        <v>185.5860797</v>
      </c>
      <c r="K761">
        <f t="shared" si="168"/>
        <v>185.5860797</v>
      </c>
      <c r="L761" s="295">
        <v>11.8645782</v>
      </c>
      <c r="M761" s="295">
        <v>6.4179018400000007</v>
      </c>
      <c r="N761" s="295">
        <v>157.13785866000001</v>
      </c>
      <c r="O761" s="295">
        <v>10.165741000000001</v>
      </c>
      <c r="P761"/>
      <c r="Q761" s="212">
        <v>853.51485000000002</v>
      </c>
      <c r="R761"/>
      <c r="S761" s="156">
        <v>3.3289426999999998</v>
      </c>
      <c r="T761" s="156">
        <v>3.1784455</v>
      </c>
      <c r="U761" s="156">
        <v>8.9556305000000003E-2</v>
      </c>
      <c r="V761" s="156">
        <v>6.0940960000000002E-2</v>
      </c>
      <c r="W761"/>
      <c r="X761" s="155">
        <v>1.4979686000000001E-2</v>
      </c>
      <c r="Y761" s="158"/>
      <c r="Z761" s="272"/>
      <c r="AA761"/>
      <c r="AB761"/>
      <c r="AC761"/>
      <c r="AD761" s="159"/>
      <c r="AE761" s="271"/>
      <c r="AF761" s="48"/>
      <c r="AG761" s="48"/>
      <c r="AH761"/>
      <c r="AI761"/>
      <c r="AJ761"/>
    </row>
    <row r="762" spans="1:36" ht="13.8" customHeight="1">
      <c r="B762" s="188"/>
      <c r="C762" s="151"/>
      <c r="D762" s="51" t="s">
        <v>32</v>
      </c>
      <c r="E762" s="150"/>
      <c r="F762"/>
      <c r="H762" s="44"/>
      <c r="I762"/>
      <c r="J762" s="44"/>
      <c r="K762" s="44"/>
      <c r="L762" s="44"/>
      <c r="P762"/>
      <c r="Q762" s="212"/>
      <c r="R762"/>
      <c r="S762"/>
      <c r="T762"/>
      <c r="U762"/>
      <c r="V762"/>
      <c r="W762"/>
      <c r="X762"/>
      <c r="Y762" s="159"/>
      <c r="Z762" s="272"/>
      <c r="AA762"/>
      <c r="AB762"/>
      <c r="AC762"/>
      <c r="AD762" s="159"/>
      <c r="AE762" s="271"/>
      <c r="AF762" s="48"/>
      <c r="AG762" s="48"/>
      <c r="AH762"/>
      <c r="AI762"/>
      <c r="AJ762"/>
    </row>
    <row r="763" spans="1:36" ht="13.8" customHeight="1">
      <c r="A763" t="s">
        <v>1727</v>
      </c>
      <c r="B763" s="188" t="s">
        <v>317</v>
      </c>
      <c r="C763" s="151" t="str">
        <f t="shared" ref="C763:C783" si="169">MID(A763,1,12)</f>
        <v>A.100.28.100</v>
      </c>
      <c r="D763" s="54" t="s">
        <v>32</v>
      </c>
      <c r="E763" s="150" t="s">
        <v>352</v>
      </c>
      <c r="F763" s="153" t="str">
        <f t="shared" ref="F763:F783" si="170">MID(A763, 21,85)</f>
        <v>Al99</v>
      </c>
      <c r="G763" s="277">
        <v>7.6799080000000011</v>
      </c>
      <c r="H763" s="44">
        <f t="shared" ref="H763:H783" si="171">G763</f>
        <v>7.6799080000000011</v>
      </c>
      <c r="I763"/>
      <c r="J763" s="294">
        <v>2.1081779525056699</v>
      </c>
      <c r="K763" s="44">
        <f t="shared" ref="K763:K783" si="172">J763</f>
        <v>2.1081779525056699</v>
      </c>
      <c r="L763" s="295">
        <v>8.0907888422999993E-2</v>
      </c>
      <c r="M763" s="295">
        <v>0.20203734895200001</v>
      </c>
      <c r="N763" s="295">
        <v>0.67324651513066991</v>
      </c>
      <c r="O763" s="295">
        <v>1.1519862000000001</v>
      </c>
      <c r="P763"/>
      <c r="Q763" s="212">
        <v>78.075683999999995</v>
      </c>
      <c r="R763"/>
      <c r="S763" s="156">
        <v>0.17691570000000001</v>
      </c>
      <c r="T763" s="156">
        <v>0.16829927</v>
      </c>
      <c r="U763" s="156">
        <v>7.1464978999999998E-3</v>
      </c>
      <c r="V763" s="156">
        <v>1.4699298000000001E-3</v>
      </c>
      <c r="W763"/>
      <c r="X763" s="155">
        <v>3.7630659E-4</v>
      </c>
      <c r="Y763" s="158"/>
      <c r="Z763" s="272"/>
      <c r="AA763"/>
      <c r="AB763"/>
      <c r="AC763"/>
      <c r="AD763" s="159"/>
      <c r="AE763" s="271"/>
      <c r="AF763" s="48"/>
      <c r="AG763" s="48"/>
      <c r="AH763"/>
      <c r="AI763"/>
      <c r="AJ763"/>
    </row>
    <row r="764" spans="1:36" ht="13.8" customHeight="1">
      <c r="A764" t="s">
        <v>802</v>
      </c>
      <c r="B764" s="188" t="s">
        <v>317</v>
      </c>
      <c r="C764" s="151" t="str">
        <f t="shared" si="169"/>
        <v>A.100.28.101</v>
      </c>
      <c r="D764" s="54" t="s">
        <v>32</v>
      </c>
      <c r="E764" s="150" t="s">
        <v>352</v>
      </c>
      <c r="F764" s="153" t="str">
        <f t="shared" si="170"/>
        <v>AlCuMg1 (2017)</v>
      </c>
      <c r="G764" s="277">
        <v>7.8580560000000013</v>
      </c>
      <c r="H764" s="44">
        <f t="shared" si="171"/>
        <v>7.8580560000000013</v>
      </c>
      <c r="I764"/>
      <c r="J764" s="294">
        <v>2.2311494131614</v>
      </c>
      <c r="K764" s="44">
        <f t="shared" si="172"/>
        <v>2.2311494131614</v>
      </c>
      <c r="L764" s="295">
        <v>8.4679457100000008E-2</v>
      </c>
      <c r="M764" s="295">
        <v>0.206796774663</v>
      </c>
      <c r="N764" s="295">
        <v>0.76096478139839996</v>
      </c>
      <c r="O764" s="295">
        <v>1.1787084000000001</v>
      </c>
      <c r="P764"/>
      <c r="Q764" s="212">
        <v>82.415760000000006</v>
      </c>
      <c r="R764"/>
      <c r="S764" s="156">
        <v>0.18969145000000001</v>
      </c>
      <c r="T764" s="156">
        <v>0.18040284000000001</v>
      </c>
      <c r="U764" s="156">
        <v>7.2872008999999996E-3</v>
      </c>
      <c r="V764" s="156">
        <v>2.0014148999999998E-3</v>
      </c>
      <c r="W764"/>
      <c r="X764" s="155">
        <v>4.3461352999999998E-4</v>
      </c>
      <c r="Y764" s="158"/>
      <c r="Z764" s="271" t="s">
        <v>2415</v>
      </c>
      <c r="AA764"/>
      <c r="AB764"/>
      <c r="AC764"/>
      <c r="AD764" s="159"/>
      <c r="AE764" s="271"/>
      <c r="AF764" s="48"/>
      <c r="AG764" s="48"/>
      <c r="AH764"/>
      <c r="AI764"/>
      <c r="AJ764"/>
    </row>
    <row r="765" spans="1:36" ht="13.8" customHeight="1">
      <c r="A765" t="s">
        <v>803</v>
      </c>
      <c r="B765" s="188" t="s">
        <v>317</v>
      </c>
      <c r="C765" s="151" t="str">
        <f t="shared" si="169"/>
        <v>A.100.28.102</v>
      </c>
      <c r="D765" s="54" t="s">
        <v>32</v>
      </c>
      <c r="E765" s="150" t="s">
        <v>352</v>
      </c>
      <c r="F765" s="153" t="str">
        <f t="shared" si="170"/>
        <v>AlCuMg2 (2024)</v>
      </c>
      <c r="G765" s="277">
        <v>7.9954166666666673</v>
      </c>
      <c r="H765" s="44">
        <f t="shared" si="171"/>
        <v>7.9954166666666673</v>
      </c>
      <c r="I765"/>
      <c r="J765" s="294">
        <v>2.2556565102738499</v>
      </c>
      <c r="K765" s="44">
        <f t="shared" si="172"/>
        <v>2.2556565102738499</v>
      </c>
      <c r="L765" s="295">
        <v>8.5676127819999989E-2</v>
      </c>
      <c r="M765" s="295">
        <v>0.20766278641799998</v>
      </c>
      <c r="N765" s="295">
        <v>0.76300509603584998</v>
      </c>
      <c r="O765" s="295">
        <v>1.1993125</v>
      </c>
      <c r="P765"/>
      <c r="Q765" s="212">
        <v>84.885368999999997</v>
      </c>
      <c r="R765"/>
      <c r="S765" s="156">
        <v>0.19108058</v>
      </c>
      <c r="T765" s="156">
        <v>0.1814829</v>
      </c>
      <c r="U765" s="156">
        <v>7.3910970999999997E-3</v>
      </c>
      <c r="V765" s="156">
        <v>2.2065840000000001E-3</v>
      </c>
      <c r="W765"/>
      <c r="X765" s="155">
        <v>4.4605966000000003E-4</v>
      </c>
      <c r="Y765" s="158"/>
      <c r="Z765" s="271" t="s">
        <v>2416</v>
      </c>
      <c r="AA765"/>
      <c r="AB765"/>
      <c r="AC765"/>
      <c r="AD765" s="159"/>
      <c r="AE765" s="271"/>
      <c r="AF765" s="48"/>
      <c r="AG765" s="48"/>
      <c r="AH765"/>
      <c r="AI765"/>
      <c r="AJ765"/>
    </row>
    <row r="766" spans="1:36" ht="13.8" customHeight="1">
      <c r="A766" t="s">
        <v>804</v>
      </c>
      <c r="B766" s="188" t="s">
        <v>317</v>
      </c>
      <c r="C766" s="151" t="str">
        <f t="shared" si="169"/>
        <v>A.100.28.103</v>
      </c>
      <c r="D766" s="54" t="s">
        <v>32</v>
      </c>
      <c r="E766" s="150" t="s">
        <v>352</v>
      </c>
      <c r="F766" s="153" t="str">
        <f t="shared" si="170"/>
        <v>AlCuMgPb (2011)</v>
      </c>
      <c r="G766" s="277">
        <v>7.9724673333333342</v>
      </c>
      <c r="H766" s="44">
        <f t="shared" si="171"/>
        <v>7.9724673333333342</v>
      </c>
      <c r="I766"/>
      <c r="J766" s="294">
        <v>2.3289214219908398</v>
      </c>
      <c r="K766" s="44">
        <f t="shared" si="172"/>
        <v>2.3289214219908398</v>
      </c>
      <c r="L766" s="295">
        <v>8.7992651599999985E-2</v>
      </c>
      <c r="M766" s="295">
        <v>0.22146139135500001</v>
      </c>
      <c r="N766" s="295">
        <v>0.8235972790358399</v>
      </c>
      <c r="O766" s="295">
        <v>1.1958701</v>
      </c>
      <c r="P766"/>
      <c r="Q766" s="212">
        <v>84.586252000000002</v>
      </c>
      <c r="R766"/>
      <c r="S766" s="156">
        <v>0.19596243999999999</v>
      </c>
      <c r="T766" s="156">
        <v>0.18630753999999999</v>
      </c>
      <c r="U766" s="156">
        <v>7.4488319000000002E-3</v>
      </c>
      <c r="V766" s="156">
        <v>2.2060618999999999E-3</v>
      </c>
      <c r="W766"/>
      <c r="X766" s="155">
        <v>4.4793783000000002E-4</v>
      </c>
      <c r="Y766" s="158"/>
      <c r="Z766" s="271" t="s">
        <v>2417</v>
      </c>
      <c r="AA766"/>
      <c r="AB766"/>
      <c r="AC766"/>
      <c r="AD766" s="159"/>
      <c r="AE766" s="271"/>
      <c r="AF766" s="48"/>
      <c r="AG766" s="48"/>
      <c r="AH766"/>
      <c r="AI766"/>
      <c r="AJ766"/>
    </row>
    <row r="767" spans="1:36" ht="13.8" customHeight="1">
      <c r="A767" t="s">
        <v>805</v>
      </c>
      <c r="B767" s="188" t="s">
        <v>317</v>
      </c>
      <c r="C767" s="151" t="str">
        <f t="shared" si="169"/>
        <v>A.100.28.104</v>
      </c>
      <c r="D767" s="54" t="s">
        <v>32</v>
      </c>
      <c r="E767" s="150" t="s">
        <v>352</v>
      </c>
      <c r="F767" s="153" t="str">
        <f t="shared" si="170"/>
        <v>AlCuSiMg (2036)</v>
      </c>
      <c r="G767" s="277">
        <v>7.8311919999999997</v>
      </c>
      <c r="H767" s="44">
        <f t="shared" si="171"/>
        <v>7.8311919999999997</v>
      </c>
      <c r="I767"/>
      <c r="J767" s="294">
        <v>2.1971488728604198</v>
      </c>
      <c r="K767" s="44">
        <f t="shared" si="172"/>
        <v>2.1971488728604198</v>
      </c>
      <c r="L767" s="295">
        <v>8.3494474629999996E-2</v>
      </c>
      <c r="M767" s="295">
        <v>0.20527392884099999</v>
      </c>
      <c r="N767" s="295">
        <v>0.73370166938942005</v>
      </c>
      <c r="O767" s="295">
        <v>1.1746787999999999</v>
      </c>
      <c r="P767"/>
      <c r="Q767" s="212">
        <v>81.341471999999996</v>
      </c>
      <c r="R767"/>
      <c r="S767" s="156">
        <v>0.18408474999999999</v>
      </c>
      <c r="T767" s="156">
        <v>0.17499070999999999</v>
      </c>
      <c r="U767" s="156">
        <v>7.2668723000000003E-3</v>
      </c>
      <c r="V767" s="156">
        <v>1.8271692999999999E-3</v>
      </c>
      <c r="W767"/>
      <c r="X767" s="155">
        <v>4.1551712999999998E-4</v>
      </c>
      <c r="Y767" s="158"/>
      <c r="Z767" s="271" t="s">
        <v>2418</v>
      </c>
      <c r="AA767"/>
      <c r="AB767"/>
      <c r="AC767"/>
      <c r="AD767" s="159"/>
      <c r="AE767" s="271"/>
      <c r="AF767" s="48"/>
      <c r="AG767" s="48"/>
      <c r="AH767"/>
      <c r="AI767"/>
      <c r="AJ767"/>
    </row>
    <row r="768" spans="1:36" ht="13.8" customHeight="1">
      <c r="A768" t="s">
        <v>806</v>
      </c>
      <c r="B768" s="188" t="s">
        <v>317</v>
      </c>
      <c r="C768" s="151" t="str">
        <f t="shared" si="169"/>
        <v>A.100.28.105</v>
      </c>
      <c r="D768" s="54" t="s">
        <v>32</v>
      </c>
      <c r="E768" s="150" t="s">
        <v>352</v>
      </c>
      <c r="F768" s="153" t="str">
        <f t="shared" si="170"/>
        <v>AlMg1 (5005)</v>
      </c>
      <c r="G768" s="277">
        <v>8.1552313333333331</v>
      </c>
      <c r="H768" s="44">
        <f t="shared" si="171"/>
        <v>8.1552313333333331</v>
      </c>
      <c r="I768"/>
      <c r="J768" s="294">
        <v>2.1810292072816697</v>
      </c>
      <c r="K768" s="44">
        <f t="shared" si="172"/>
        <v>2.1810292072816697</v>
      </c>
      <c r="L768" s="295">
        <v>8.3834701457999997E-2</v>
      </c>
      <c r="M768" s="295">
        <v>0.20537080783500003</v>
      </c>
      <c r="N768" s="295">
        <v>0.66853899798866989</v>
      </c>
      <c r="O768" s="295">
        <v>1.2232847</v>
      </c>
      <c r="P768"/>
      <c r="Q768" s="212">
        <v>85.475686999999994</v>
      </c>
      <c r="R768"/>
      <c r="S768" s="156">
        <v>0.18540741999999999</v>
      </c>
      <c r="T768" s="156">
        <v>0.17585556999999999</v>
      </c>
      <c r="U768" s="156">
        <v>7.5093920999999998E-3</v>
      </c>
      <c r="V768" s="156">
        <v>2.0424627999999999E-3</v>
      </c>
      <c r="W768"/>
      <c r="X768" s="155">
        <v>3.9953325999999998E-4</v>
      </c>
      <c r="Y768" s="158"/>
      <c r="Z768" s="271" t="s">
        <v>2419</v>
      </c>
      <c r="AA768"/>
      <c r="AB768"/>
      <c r="AC768"/>
      <c r="AD768" s="159"/>
      <c r="AE768" s="271"/>
      <c r="AF768" s="48"/>
      <c r="AG768" s="48"/>
      <c r="AH768"/>
      <c r="AI768"/>
      <c r="AJ768"/>
    </row>
    <row r="769" spans="1:36" ht="13.8" customHeight="1">
      <c r="A769" t="s">
        <v>807</v>
      </c>
      <c r="B769" s="188" t="s">
        <v>317</v>
      </c>
      <c r="C769" s="151" t="str">
        <f t="shared" si="169"/>
        <v>A.100.28.106</v>
      </c>
      <c r="D769" s="54" t="s">
        <v>32</v>
      </c>
      <c r="E769" s="150" t="s">
        <v>352</v>
      </c>
      <c r="F769" s="153" t="str">
        <f t="shared" si="170"/>
        <v>AlMg3 (5754a)</v>
      </c>
      <c r="G769" s="277">
        <v>8.295694000000001</v>
      </c>
      <c r="H769" s="44">
        <f t="shared" si="171"/>
        <v>8.295694000000001</v>
      </c>
      <c r="I769"/>
      <c r="J769" s="294">
        <v>2.1682468139355899</v>
      </c>
      <c r="K769" s="44">
        <f t="shared" si="172"/>
        <v>2.1682468139355899</v>
      </c>
      <c r="L769" s="295">
        <v>8.3467049179999989E-2</v>
      </c>
      <c r="M769" s="295">
        <v>0.20241823544999998</v>
      </c>
      <c r="N769" s="295">
        <v>0.63800742930558996</v>
      </c>
      <c r="O769" s="295">
        <v>1.2443541</v>
      </c>
      <c r="P769"/>
      <c r="Q769" s="212">
        <v>88.927503999999999</v>
      </c>
      <c r="R769"/>
      <c r="S769" s="156">
        <v>0.18965195000000001</v>
      </c>
      <c r="T769" s="156">
        <v>0.17955062999999999</v>
      </c>
      <c r="U769" s="156">
        <v>7.5743013E-3</v>
      </c>
      <c r="V769" s="156">
        <v>2.5270218999999998E-3</v>
      </c>
      <c r="W769"/>
      <c r="X769" s="155">
        <v>4.0766020000000002E-4</v>
      </c>
      <c r="Y769" s="158"/>
      <c r="Z769" s="271" t="s">
        <v>2420</v>
      </c>
      <c r="AA769"/>
      <c r="AB769"/>
      <c r="AC769"/>
      <c r="AD769" s="159"/>
      <c r="AE769" s="271"/>
      <c r="AF769" s="48"/>
      <c r="AG769" s="48"/>
      <c r="AH769"/>
      <c r="AI769"/>
      <c r="AJ769"/>
    </row>
    <row r="770" spans="1:36" ht="13.8" customHeight="1">
      <c r="A770" t="s">
        <v>808</v>
      </c>
      <c r="B770" s="188" t="s">
        <v>317</v>
      </c>
      <c r="C770" s="151" t="str">
        <f t="shared" si="169"/>
        <v>A.100.28.107</v>
      </c>
      <c r="D770" s="54" t="s">
        <v>32</v>
      </c>
      <c r="E770" s="150" t="s">
        <v>352</v>
      </c>
      <c r="F770" s="153" t="str">
        <f t="shared" si="170"/>
        <v>AlMg4.5Mn (5182)</v>
      </c>
      <c r="G770" s="277">
        <v>8.7387346666666659</v>
      </c>
      <c r="H770" s="44">
        <f t="shared" si="171"/>
        <v>8.7387346666666659</v>
      </c>
      <c r="I770"/>
      <c r="J770" s="294">
        <v>2.2558171346505702</v>
      </c>
      <c r="K770" s="44">
        <f t="shared" si="172"/>
        <v>2.2558171346505702</v>
      </c>
      <c r="L770" s="295">
        <v>8.7182751089999996E-2</v>
      </c>
      <c r="M770" s="295">
        <v>0.20783978474600001</v>
      </c>
      <c r="N770" s="295">
        <v>0.64998439881457004</v>
      </c>
      <c r="O770" s="295">
        <v>1.3108101999999999</v>
      </c>
      <c r="P770"/>
      <c r="Q770" s="212">
        <v>95.247804000000002</v>
      </c>
      <c r="R770"/>
      <c r="S770" s="156">
        <v>0.19990298000000001</v>
      </c>
      <c r="T770" s="156">
        <v>0.18904175000000001</v>
      </c>
      <c r="U770" s="156">
        <v>7.9340884000000007E-3</v>
      </c>
      <c r="V770" s="156">
        <v>2.9271453E-3</v>
      </c>
      <c r="W770"/>
      <c r="X770" s="155">
        <v>4.2897899E-4</v>
      </c>
      <c r="Y770" s="158"/>
      <c r="Z770" s="271" t="s">
        <v>2421</v>
      </c>
      <c r="AA770"/>
      <c r="AB770"/>
      <c r="AC770"/>
      <c r="AD770" s="159"/>
      <c r="AE770" s="271"/>
      <c r="AF770" s="48"/>
      <c r="AG770" s="48"/>
      <c r="AH770"/>
      <c r="AI770"/>
      <c r="AJ770"/>
    </row>
    <row r="771" spans="1:36" ht="13.8" customHeight="1">
      <c r="A771" t="s">
        <v>1493</v>
      </c>
      <c r="B771" s="188" t="s">
        <v>317</v>
      </c>
      <c r="C771" s="151" t="str">
        <f t="shared" si="169"/>
        <v>A.100.28.108</v>
      </c>
      <c r="D771" s="54" t="s">
        <v>32</v>
      </c>
      <c r="E771" s="150" t="s">
        <v>352</v>
      </c>
      <c r="F771" s="153" t="str">
        <f t="shared" si="170"/>
        <v>AlMgSi0.5 (6060 and 6063)</v>
      </c>
      <c r="G771" s="277">
        <v>8.0483066666666669</v>
      </c>
      <c r="H771" s="44">
        <f t="shared" si="171"/>
        <v>8.0483066666666669</v>
      </c>
      <c r="I771"/>
      <c r="J771" s="294">
        <v>2.1659489946857997</v>
      </c>
      <c r="K771" s="44">
        <f t="shared" si="172"/>
        <v>2.1659489946857997</v>
      </c>
      <c r="L771" s="295">
        <v>8.3081994174000001E-2</v>
      </c>
      <c r="M771" s="295">
        <v>0.20429462944100002</v>
      </c>
      <c r="N771" s="295">
        <v>0.67132637107079984</v>
      </c>
      <c r="O771" s="295">
        <v>1.207246</v>
      </c>
      <c r="P771"/>
      <c r="Q771" s="212">
        <v>83.821719000000002</v>
      </c>
      <c r="R771"/>
      <c r="S771" s="156">
        <v>0.18340896000000001</v>
      </c>
      <c r="T771" s="156">
        <v>0.17406157</v>
      </c>
      <c r="U771" s="156">
        <v>7.4251621000000004E-3</v>
      </c>
      <c r="V771" s="156">
        <v>1.9222295999999999E-3</v>
      </c>
      <c r="W771"/>
      <c r="X771" s="155">
        <v>3.9420906E-4</v>
      </c>
      <c r="Y771" s="158"/>
      <c r="Z771" s="271" t="s">
        <v>2422</v>
      </c>
      <c r="AA771"/>
      <c r="AB771"/>
      <c r="AC771"/>
      <c r="AD771" s="159"/>
      <c r="AE771" s="271"/>
      <c r="AH771"/>
      <c r="AI771"/>
      <c r="AJ771"/>
    </row>
    <row r="772" spans="1:36" ht="13.8" customHeight="1">
      <c r="A772" t="s">
        <v>809</v>
      </c>
      <c r="B772" s="188" t="s">
        <v>317</v>
      </c>
      <c r="C772" s="151" t="str">
        <f t="shared" si="169"/>
        <v>A.100.28.109</v>
      </c>
      <c r="D772" s="54" t="s">
        <v>32</v>
      </c>
      <c r="E772" s="150" t="s">
        <v>352</v>
      </c>
      <c r="F772" s="153" t="str">
        <f t="shared" si="170"/>
        <v>AlMgSi0.7 (6005)</v>
      </c>
      <c r="G772" s="277">
        <v>8.0717599999999994</v>
      </c>
      <c r="H772" s="44">
        <f t="shared" si="171"/>
        <v>8.0717599999999994</v>
      </c>
      <c r="I772"/>
      <c r="J772" s="294">
        <v>2.1721966101543098</v>
      </c>
      <c r="K772" s="44">
        <f t="shared" si="172"/>
        <v>2.1721966101543098</v>
      </c>
      <c r="L772" s="295">
        <v>8.3115182548999994E-2</v>
      </c>
      <c r="M772" s="295">
        <v>0.20408722267400001</v>
      </c>
      <c r="N772" s="295">
        <v>0.67423020493130992</v>
      </c>
      <c r="O772" s="295">
        <v>1.210764</v>
      </c>
      <c r="P772"/>
      <c r="Q772" s="212">
        <v>84.183492000000001</v>
      </c>
      <c r="R772"/>
      <c r="S772" s="156">
        <v>0.18373232</v>
      </c>
      <c r="T772" s="156">
        <v>0.17432843000000001</v>
      </c>
      <c r="U772" s="156">
        <v>7.4401507999999998E-3</v>
      </c>
      <c r="V772" s="156">
        <v>1.9637459000000001E-3</v>
      </c>
      <c r="W772"/>
      <c r="X772" s="155">
        <v>3.9522317999999998E-4</v>
      </c>
      <c r="Y772" s="158"/>
      <c r="Z772" s="271" t="s">
        <v>2423</v>
      </c>
      <c r="AA772"/>
      <c r="AB772"/>
      <c r="AC772"/>
      <c r="AD772" s="159"/>
      <c r="AE772" s="271"/>
      <c r="AF772" s="48"/>
      <c r="AG772" s="48"/>
      <c r="AH772"/>
      <c r="AI772"/>
      <c r="AJ772"/>
    </row>
    <row r="773" spans="1:36" ht="13.8" customHeight="1">
      <c r="A773" t="s">
        <v>810</v>
      </c>
      <c r="B773" s="188" t="s">
        <v>317</v>
      </c>
      <c r="C773" s="151" t="str">
        <f t="shared" si="169"/>
        <v>A.100.28.110</v>
      </c>
      <c r="D773" s="54" t="s">
        <v>32</v>
      </c>
      <c r="E773" s="150" t="s">
        <v>352</v>
      </c>
      <c r="F773" s="153" t="str">
        <f t="shared" si="170"/>
        <v>AlMn1 (3003)</v>
      </c>
      <c r="G773" s="277">
        <v>7.9584520000000003</v>
      </c>
      <c r="H773" s="44">
        <f t="shared" si="171"/>
        <v>7.9584520000000003</v>
      </c>
      <c r="I773"/>
      <c r="J773" s="294">
        <v>2.1579552952006602</v>
      </c>
      <c r="K773" s="44">
        <f t="shared" si="172"/>
        <v>2.1579552952006602</v>
      </c>
      <c r="L773" s="295">
        <v>8.3821175620000007E-2</v>
      </c>
      <c r="M773" s="295">
        <v>0.20792312864300003</v>
      </c>
      <c r="N773" s="295">
        <v>0.67244319093766003</v>
      </c>
      <c r="O773" s="295">
        <v>1.1937678</v>
      </c>
      <c r="P773"/>
      <c r="Q773" s="212">
        <v>81.893254999999996</v>
      </c>
      <c r="R773"/>
      <c r="S773" s="156">
        <v>0.1941465</v>
      </c>
      <c r="T773" s="156">
        <v>0.18499541</v>
      </c>
      <c r="U773" s="156">
        <v>7.3763973000000004E-3</v>
      </c>
      <c r="V773" s="156">
        <v>1.7746913E-3</v>
      </c>
      <c r="W773"/>
      <c r="X773" s="155">
        <v>3.9230371999999998E-4</v>
      </c>
      <c r="Y773" s="158"/>
      <c r="Z773" s="271" t="s">
        <v>2424</v>
      </c>
      <c r="AA773"/>
      <c r="AB773"/>
      <c r="AC773"/>
      <c r="AD773" s="159"/>
      <c r="AE773" s="271"/>
      <c r="AF773" s="48"/>
      <c r="AG773" s="48"/>
      <c r="AH773"/>
      <c r="AI773"/>
      <c r="AJ773"/>
    </row>
    <row r="774" spans="1:36" ht="13.8" customHeight="1">
      <c r="A774" t="s">
        <v>811</v>
      </c>
      <c r="B774" s="188" t="s">
        <v>317</v>
      </c>
      <c r="C774" s="151" t="str">
        <f t="shared" si="169"/>
        <v>A.100.28.111</v>
      </c>
      <c r="D774" s="54" t="s">
        <v>32</v>
      </c>
      <c r="E774" s="150" t="s">
        <v>352</v>
      </c>
      <c r="F774" s="153" t="str">
        <f t="shared" si="170"/>
        <v>AlMn1.2Mg1 (3004)</v>
      </c>
      <c r="G774" s="277">
        <v>8.122854666666667</v>
      </c>
      <c r="H774" s="44">
        <f t="shared" si="171"/>
        <v>8.122854666666667</v>
      </c>
      <c r="I774"/>
      <c r="J774" s="294">
        <v>2.1791920479269398</v>
      </c>
      <c r="K774" s="44">
        <f t="shared" si="172"/>
        <v>2.1791920479269398</v>
      </c>
      <c r="L774" s="295">
        <v>8.485030410000001E-2</v>
      </c>
      <c r="M774" s="295">
        <v>0.20887914586699999</v>
      </c>
      <c r="N774" s="295">
        <v>0.66703439795993991</v>
      </c>
      <c r="O774" s="295">
        <v>1.2184282</v>
      </c>
      <c r="P774"/>
      <c r="Q774" s="212">
        <v>84.624488999999997</v>
      </c>
      <c r="R774"/>
      <c r="S774" s="156">
        <v>0.19927891</v>
      </c>
      <c r="T774" s="156">
        <v>0.18975576999999999</v>
      </c>
      <c r="U774" s="156">
        <v>7.4968426999999999E-3</v>
      </c>
      <c r="V774" s="156">
        <v>2.0263034999999999E-3</v>
      </c>
      <c r="W774"/>
      <c r="X774" s="155">
        <v>4.0080782000000002E-4</v>
      </c>
      <c r="Y774" s="158"/>
      <c r="Z774" s="271" t="s">
        <v>2425</v>
      </c>
      <c r="AA774"/>
      <c r="AB774"/>
      <c r="AC774"/>
      <c r="AD774" s="159"/>
      <c r="AE774" s="271"/>
      <c r="AF774" s="48"/>
      <c r="AG774" s="48"/>
      <c r="AH774"/>
      <c r="AI774"/>
      <c r="AJ774"/>
    </row>
    <row r="775" spans="1:36" ht="13.8" customHeight="1">
      <c r="A775" t="s">
        <v>812</v>
      </c>
      <c r="B775" s="188" t="s">
        <v>317</v>
      </c>
      <c r="C775" s="151" t="str">
        <f t="shared" si="169"/>
        <v>A.100.28.112</v>
      </c>
      <c r="D775" s="54" t="s">
        <v>32</v>
      </c>
      <c r="E775" s="150" t="s">
        <v>352</v>
      </c>
      <c r="F775" s="153" t="str">
        <f t="shared" si="170"/>
        <v>AlSiMgMn (6009)</v>
      </c>
      <c r="G775" s="277">
        <v>8.0520806666666669</v>
      </c>
      <c r="H775" s="44">
        <f t="shared" si="171"/>
        <v>8.0520806666666669</v>
      </c>
      <c r="I775"/>
      <c r="J775" s="294">
        <v>2.17146107836937</v>
      </c>
      <c r="K775" s="44">
        <f t="shared" si="172"/>
        <v>2.17146107836937</v>
      </c>
      <c r="L775" s="295">
        <v>8.323910209999999E-2</v>
      </c>
      <c r="M775" s="295">
        <v>0.204608055195</v>
      </c>
      <c r="N775" s="295">
        <v>0.67580182107437015</v>
      </c>
      <c r="O775" s="295">
        <v>1.2078120999999999</v>
      </c>
      <c r="P775"/>
      <c r="Q775" s="212">
        <v>83.818070000000006</v>
      </c>
      <c r="R775"/>
      <c r="S775" s="156">
        <v>0.18804364000000001</v>
      </c>
      <c r="T775" s="156">
        <v>0.17864772000000001</v>
      </c>
      <c r="U775" s="156">
        <v>7.4244096999999997E-3</v>
      </c>
      <c r="V775" s="156">
        <v>1.9715054999999999E-3</v>
      </c>
      <c r="W775"/>
      <c r="X775" s="155">
        <v>3.9508037E-4</v>
      </c>
      <c r="Y775" s="158"/>
      <c r="Z775" s="271" t="s">
        <v>2426</v>
      </c>
      <c r="AA775"/>
      <c r="AB775"/>
      <c r="AC775"/>
      <c r="AD775" s="159"/>
      <c r="AE775" s="271"/>
      <c r="AF775" s="48"/>
      <c r="AG775" s="48"/>
      <c r="AH775"/>
      <c r="AI775"/>
      <c r="AJ775"/>
    </row>
    <row r="776" spans="1:36" ht="13.8" customHeight="1">
      <c r="A776" t="s">
        <v>813</v>
      </c>
      <c r="B776" s="188" t="s">
        <v>317</v>
      </c>
      <c r="C776" s="151" t="str">
        <f t="shared" si="169"/>
        <v>A.100.28.113</v>
      </c>
      <c r="D776" s="54" t="s">
        <v>32</v>
      </c>
      <c r="E776" s="150" t="s">
        <v>352</v>
      </c>
      <c r="F776" s="153" t="str">
        <f t="shared" si="170"/>
        <v>AlZnCuMg (7075)</v>
      </c>
      <c r="G776" s="277">
        <v>8.0867793333333342</v>
      </c>
      <c r="H776" s="44">
        <f t="shared" si="171"/>
        <v>8.0867793333333342</v>
      </c>
      <c r="I776"/>
      <c r="J776" s="294">
        <v>2.2489313382851996</v>
      </c>
      <c r="K776" s="44">
        <f t="shared" si="172"/>
        <v>2.2489313382851996</v>
      </c>
      <c r="L776" s="295">
        <v>8.2400201209999996E-2</v>
      </c>
      <c r="M776" s="295">
        <v>0.21804620052900001</v>
      </c>
      <c r="N776" s="295">
        <v>0.73546803654619997</v>
      </c>
      <c r="O776" s="295">
        <v>1.2130169</v>
      </c>
      <c r="P776"/>
      <c r="Q776" s="212">
        <v>87.551423</v>
      </c>
      <c r="R776"/>
      <c r="S776" s="156">
        <v>0.20567774999999999</v>
      </c>
      <c r="T776" s="156">
        <v>0.19556366</v>
      </c>
      <c r="U776" s="156">
        <v>7.4943159000000004E-3</v>
      </c>
      <c r="V776" s="156">
        <v>2.6197746999999999E-3</v>
      </c>
      <c r="W776"/>
      <c r="X776" s="155">
        <v>4.5535319999999999E-4</v>
      </c>
      <c r="Y776" s="158"/>
      <c r="Z776" s="271" t="s">
        <v>2427</v>
      </c>
      <c r="AA776"/>
      <c r="AB776"/>
      <c r="AC776"/>
      <c r="AD776" s="159"/>
      <c r="AE776" s="271"/>
      <c r="AF776" s="48"/>
      <c r="AG776" s="48"/>
      <c r="AH776"/>
      <c r="AI776"/>
      <c r="AJ776"/>
    </row>
    <row r="777" spans="1:36" ht="13.8" customHeight="1">
      <c r="A777" t="s">
        <v>814</v>
      </c>
      <c r="B777" s="188" t="s">
        <v>317</v>
      </c>
      <c r="C777" s="151" t="str">
        <f t="shared" si="169"/>
        <v>A.100.28.114</v>
      </c>
      <c r="D777" s="54" t="s">
        <v>32</v>
      </c>
      <c r="E777" s="150" t="s">
        <v>352</v>
      </c>
      <c r="F777" s="153" t="str">
        <f t="shared" si="170"/>
        <v>G-AlCu4TiMg (204)</v>
      </c>
      <c r="G777" s="277">
        <v>7.7652726666666672</v>
      </c>
      <c r="H777" s="44">
        <f t="shared" si="171"/>
        <v>7.7652726666666672</v>
      </c>
      <c r="I777"/>
      <c r="J777" s="294">
        <v>2.2269500208402597</v>
      </c>
      <c r="K777" s="44">
        <f t="shared" si="172"/>
        <v>2.2269500208402597</v>
      </c>
      <c r="L777" s="295">
        <v>8.3828167110000004E-2</v>
      </c>
      <c r="M777" s="295">
        <v>0.20515469829399999</v>
      </c>
      <c r="N777" s="295">
        <v>0.77317625543626001</v>
      </c>
      <c r="O777" s="295">
        <v>1.1647909000000001</v>
      </c>
      <c r="P777"/>
      <c r="Q777" s="212">
        <v>81.346200999999994</v>
      </c>
      <c r="R777"/>
      <c r="S777" s="156">
        <v>0.18057107999999999</v>
      </c>
      <c r="T777" s="156">
        <v>0.17146068</v>
      </c>
      <c r="U777" s="156">
        <v>7.2150560000000001E-3</v>
      </c>
      <c r="V777" s="156">
        <v>1.8953367999999999E-3</v>
      </c>
      <c r="W777"/>
      <c r="X777" s="155">
        <v>4.3527623000000001E-4</v>
      </c>
      <c r="Y777" s="158"/>
      <c r="Z777" s="271" t="s">
        <v>2428</v>
      </c>
      <c r="AA777"/>
      <c r="AB777"/>
      <c r="AC777"/>
      <c r="AD777" s="159"/>
      <c r="AE777" s="271"/>
      <c r="AF777" s="48"/>
      <c r="AG777" s="48"/>
      <c r="AH777"/>
      <c r="AI777"/>
      <c r="AJ777"/>
    </row>
    <row r="778" spans="1:36" ht="13.8" customHeight="1">
      <c r="A778" t="s">
        <v>815</v>
      </c>
      <c r="B778" s="188" t="s">
        <v>317</v>
      </c>
      <c r="C778" s="151" t="str">
        <f t="shared" si="169"/>
        <v>A.100.28.115</v>
      </c>
      <c r="D778" s="54" t="s">
        <v>32</v>
      </c>
      <c r="E778" s="150" t="s">
        <v>352</v>
      </c>
      <c r="F778" s="153" t="str">
        <f t="shared" si="170"/>
        <v>G-AlMg3 (242)</v>
      </c>
      <c r="G778" s="277">
        <v>8.4516573333333334</v>
      </c>
      <c r="H778" s="44">
        <f t="shared" si="171"/>
        <v>8.4516573333333334</v>
      </c>
      <c r="I778"/>
      <c r="J778" s="294">
        <v>2.2187064693991401</v>
      </c>
      <c r="K778" s="44">
        <f t="shared" si="172"/>
        <v>2.2187064693991401</v>
      </c>
      <c r="L778" s="295">
        <v>8.5210664160000005E-2</v>
      </c>
      <c r="M778" s="295">
        <v>0.20569004640900002</v>
      </c>
      <c r="N778" s="295">
        <v>0.66005715883014004</v>
      </c>
      <c r="O778" s="295">
        <v>1.2677486</v>
      </c>
      <c r="P778"/>
      <c r="Q778" s="212">
        <v>90.734263999999996</v>
      </c>
      <c r="R778"/>
      <c r="S778" s="156">
        <v>0.19245829</v>
      </c>
      <c r="T778" s="156">
        <v>0.18217359</v>
      </c>
      <c r="U778" s="156">
        <v>7.7142742000000002E-3</v>
      </c>
      <c r="V778" s="156">
        <v>2.5704270000000001E-3</v>
      </c>
      <c r="W778"/>
      <c r="X778" s="155">
        <v>4.1553134000000001E-4</v>
      </c>
      <c r="Y778" s="158"/>
      <c r="Z778" s="271" t="s">
        <v>2429</v>
      </c>
      <c r="AA778"/>
      <c r="AB778"/>
      <c r="AC778"/>
      <c r="AD778" s="159"/>
      <c r="AE778" s="271"/>
      <c r="AF778" s="48"/>
      <c r="AG778" s="48"/>
      <c r="AH778"/>
      <c r="AI778"/>
      <c r="AJ778"/>
    </row>
    <row r="779" spans="1:36" ht="13.8" customHeight="1">
      <c r="A779" t="s">
        <v>816</v>
      </c>
      <c r="B779" s="188" t="s">
        <v>317</v>
      </c>
      <c r="C779" s="151" t="str">
        <f t="shared" si="169"/>
        <v>A.100.28.116</v>
      </c>
      <c r="D779" s="54" t="s">
        <v>32</v>
      </c>
      <c r="E779" s="150" t="s">
        <v>352</v>
      </c>
      <c r="F779" s="153" t="str">
        <f t="shared" si="170"/>
        <v>G-AlMg5 (314)</v>
      </c>
      <c r="G779" s="277">
        <v>8.6319886666666683</v>
      </c>
      <c r="H779" s="44">
        <f t="shared" si="171"/>
        <v>8.6319886666666683</v>
      </c>
      <c r="I779"/>
      <c r="J779" s="294">
        <v>2.3033861886711504</v>
      </c>
      <c r="K779" s="44">
        <f t="shared" si="172"/>
        <v>2.3033861886711504</v>
      </c>
      <c r="L779" s="295">
        <v>8.7466389009999992E-2</v>
      </c>
      <c r="M779" s="295">
        <v>0.20648250643300001</v>
      </c>
      <c r="N779" s="295">
        <v>0.71463899322815005</v>
      </c>
      <c r="O779" s="295">
        <v>1.2947983000000001</v>
      </c>
      <c r="P779"/>
      <c r="Q779" s="212">
        <v>95.352952999999999</v>
      </c>
      <c r="R779"/>
      <c r="S779" s="156">
        <v>0.19616059</v>
      </c>
      <c r="T779" s="156">
        <v>0.18521382</v>
      </c>
      <c r="U779" s="156">
        <v>7.8373012000000006E-3</v>
      </c>
      <c r="V779" s="156">
        <v>3.1094678000000001E-3</v>
      </c>
      <c r="W779"/>
      <c r="X779" s="155">
        <v>4.5980502000000001E-4</v>
      </c>
      <c r="Y779" s="158"/>
      <c r="Z779" s="271" t="s">
        <v>2430</v>
      </c>
      <c r="AA779"/>
      <c r="AB779"/>
      <c r="AC779"/>
      <c r="AD779" s="159"/>
      <c r="AE779" s="271"/>
      <c r="AF779" s="48"/>
      <c r="AG779" s="48"/>
      <c r="AH779"/>
      <c r="AI779"/>
      <c r="AJ779"/>
    </row>
    <row r="780" spans="1:36" ht="13.8" customHeight="1">
      <c r="A780" t="s">
        <v>817</v>
      </c>
      <c r="B780" s="188" t="s">
        <v>317</v>
      </c>
      <c r="C780" s="151" t="str">
        <f t="shared" si="169"/>
        <v>A.100.28.117</v>
      </c>
      <c r="D780" s="54" t="s">
        <v>32</v>
      </c>
      <c r="E780" s="150" t="s">
        <v>352</v>
      </c>
      <c r="F780" s="153" t="str">
        <f t="shared" si="170"/>
        <v>G-AlSi12 (230)</v>
      </c>
      <c r="G780" s="277">
        <v>7.6658280000000003</v>
      </c>
      <c r="H780" s="44">
        <f t="shared" si="171"/>
        <v>7.6658280000000003</v>
      </c>
      <c r="I780"/>
      <c r="J780" s="294">
        <v>2.15640498798117</v>
      </c>
      <c r="K780" s="44">
        <f t="shared" si="172"/>
        <v>2.15640498798117</v>
      </c>
      <c r="L780" s="295">
        <v>7.6526454810000005E-2</v>
      </c>
      <c r="M780" s="295">
        <v>0.18579691193600001</v>
      </c>
      <c r="N780" s="295">
        <v>0.74420742123517003</v>
      </c>
      <c r="O780" s="295">
        <v>1.1498742</v>
      </c>
      <c r="P780"/>
      <c r="Q780" s="212">
        <v>79.692358999999996</v>
      </c>
      <c r="R780"/>
      <c r="S780" s="156">
        <v>0.17473296999999999</v>
      </c>
      <c r="T780" s="156">
        <v>0.16553304999999999</v>
      </c>
      <c r="U780" s="156">
        <v>6.9969098999999998E-3</v>
      </c>
      <c r="V780" s="156">
        <v>2.2030054999999998E-3</v>
      </c>
      <c r="W780"/>
      <c r="X780" s="155">
        <v>3.7872312999999999E-4</v>
      </c>
      <c r="Y780" s="158"/>
      <c r="Z780" s="271" t="s">
        <v>2431</v>
      </c>
      <c r="AA780"/>
      <c r="AB780"/>
      <c r="AC780"/>
      <c r="AD780" s="159"/>
      <c r="AF780" s="48"/>
      <c r="AG780" s="48"/>
      <c r="AH780"/>
      <c r="AI780"/>
      <c r="AJ780"/>
    </row>
    <row r="781" spans="1:36" ht="13.8" customHeight="1">
      <c r="A781" t="s">
        <v>818</v>
      </c>
      <c r="B781" s="188" t="s">
        <v>317</v>
      </c>
      <c r="C781" s="151" t="str">
        <f t="shared" si="169"/>
        <v>A.100.28.118</v>
      </c>
      <c r="D781" s="54" t="s">
        <v>32</v>
      </c>
      <c r="E781" s="150" t="s">
        <v>352</v>
      </c>
      <c r="F781" s="153" t="str">
        <f t="shared" si="170"/>
        <v>G-AlSi12Cu (231)</v>
      </c>
      <c r="G781" s="277">
        <v>7.6683640000000004</v>
      </c>
      <c r="H781" s="44">
        <f t="shared" si="171"/>
        <v>7.6683640000000004</v>
      </c>
      <c r="I781"/>
      <c r="J781" s="294">
        <v>2.16434176242843</v>
      </c>
      <c r="K781" s="44">
        <f t="shared" si="172"/>
        <v>2.16434176242843</v>
      </c>
      <c r="L781" s="295">
        <v>7.6861590900000012E-2</v>
      </c>
      <c r="M781" s="295">
        <v>0.18584582184599999</v>
      </c>
      <c r="N781" s="295">
        <v>0.75137974968242993</v>
      </c>
      <c r="O781" s="295">
        <v>1.1502546</v>
      </c>
      <c r="P781"/>
      <c r="Q781" s="212">
        <v>80.004193999999998</v>
      </c>
      <c r="R781"/>
      <c r="S781" s="156">
        <v>0.17595907</v>
      </c>
      <c r="T781" s="156">
        <v>0.16669645999999999</v>
      </c>
      <c r="U781" s="156">
        <v>6.994966E-3</v>
      </c>
      <c r="V781" s="156">
        <v>2.2676456000000002E-3</v>
      </c>
      <c r="W781"/>
      <c r="X781" s="155">
        <v>3.8444051000000002E-4</v>
      </c>
      <c r="Y781" s="158"/>
      <c r="Z781" s="271" t="s">
        <v>2432</v>
      </c>
      <c r="AA781"/>
      <c r="AB781"/>
      <c r="AC781"/>
      <c r="AD781" s="159"/>
      <c r="AE781" s="271"/>
      <c r="AF781" s="48"/>
      <c r="AG781" s="48"/>
      <c r="AH781"/>
      <c r="AI781"/>
      <c r="AJ781"/>
    </row>
    <row r="782" spans="1:36" ht="13.8" customHeight="1">
      <c r="A782" t="s">
        <v>819</v>
      </c>
      <c r="B782" s="188" t="s">
        <v>317</v>
      </c>
      <c r="C782" s="151" t="str">
        <f t="shared" si="169"/>
        <v>A.100.28.119</v>
      </c>
      <c r="D782" s="54" t="s">
        <v>32</v>
      </c>
      <c r="E782" s="150" t="s">
        <v>352</v>
      </c>
      <c r="F782" s="153" t="str">
        <f t="shared" si="170"/>
        <v>G-AlSi7Mg (Thixo)</v>
      </c>
      <c r="G782" s="277">
        <v>7.8609473333333337</v>
      </c>
      <c r="H782" s="44">
        <f t="shared" si="171"/>
        <v>7.8609473333333337</v>
      </c>
      <c r="I782"/>
      <c r="J782" s="294">
        <v>2.1614241159479799</v>
      </c>
      <c r="K782" s="44">
        <f t="shared" si="172"/>
        <v>2.1614241159479799</v>
      </c>
      <c r="L782" s="295">
        <v>7.9394065590000007E-2</v>
      </c>
      <c r="M782" s="295">
        <v>0.19395544218799998</v>
      </c>
      <c r="N782" s="295">
        <v>0.70893250816997999</v>
      </c>
      <c r="O782" s="295">
        <v>1.1791421</v>
      </c>
      <c r="P782"/>
      <c r="Q782" s="212">
        <v>81.828795</v>
      </c>
      <c r="R782"/>
      <c r="S782" s="156">
        <v>0.17882154</v>
      </c>
      <c r="T782" s="156">
        <v>0.16951796999999999</v>
      </c>
      <c r="U782" s="156">
        <v>7.2055586000000001E-3</v>
      </c>
      <c r="V782" s="156">
        <v>2.0980145000000002E-3</v>
      </c>
      <c r="W782"/>
      <c r="X782" s="155">
        <v>3.8429059E-4</v>
      </c>
      <c r="Y782" s="158"/>
      <c r="Z782" s="271" t="s">
        <v>2433</v>
      </c>
      <c r="AA782"/>
      <c r="AB782"/>
      <c r="AC782"/>
      <c r="AD782" s="159"/>
      <c r="AE782" s="271"/>
      <c r="AH782"/>
      <c r="AI782"/>
      <c r="AJ782"/>
    </row>
    <row r="783" spans="1:36" ht="13.8" customHeight="1">
      <c r="A783" t="s">
        <v>820</v>
      </c>
      <c r="B783" s="188" t="s">
        <v>317</v>
      </c>
      <c r="C783" s="151" t="str">
        <f t="shared" si="169"/>
        <v>A.100.28.120</v>
      </c>
      <c r="D783" s="54" t="s">
        <v>32</v>
      </c>
      <c r="E783" s="150" t="s">
        <v>352</v>
      </c>
      <c r="F783" s="153" t="str">
        <f t="shared" si="170"/>
        <v>G-AlSi8Cu3 (380)</v>
      </c>
      <c r="G783" s="277">
        <v>7.5824893333333332</v>
      </c>
      <c r="H783" s="44">
        <f t="shared" si="171"/>
        <v>7.5824893333333332</v>
      </c>
      <c r="I783"/>
      <c r="J783" s="294">
        <v>2.1937966542226102</v>
      </c>
      <c r="K783" s="44">
        <f t="shared" si="172"/>
        <v>2.1937966542226102</v>
      </c>
      <c r="L783" s="295">
        <v>7.8458699570000012E-2</v>
      </c>
      <c r="M783" s="295">
        <v>0.19382544854599998</v>
      </c>
      <c r="N783" s="295">
        <v>0.78413910610660997</v>
      </c>
      <c r="O783" s="295">
        <v>1.1373734</v>
      </c>
      <c r="P783"/>
      <c r="Q783" s="212">
        <v>79.629358999999994</v>
      </c>
      <c r="R783"/>
      <c r="S783" s="156">
        <v>0.17840294000000001</v>
      </c>
      <c r="T783" s="156">
        <v>0.16924544</v>
      </c>
      <c r="U783" s="156">
        <v>6.9833155999999997E-3</v>
      </c>
      <c r="V783" s="156">
        <v>2.1741843000000001E-3</v>
      </c>
      <c r="W783"/>
      <c r="X783" s="155">
        <v>4.1354215999999999E-4</v>
      </c>
      <c r="Y783" s="158"/>
      <c r="Z783" s="271" t="s">
        <v>2434</v>
      </c>
      <c r="AA783"/>
      <c r="AB783"/>
      <c r="AC783"/>
      <c r="AD783" s="159"/>
      <c r="AE783" s="271"/>
      <c r="AF783" s="48"/>
      <c r="AG783" s="48"/>
      <c r="AH783"/>
      <c r="AI783"/>
      <c r="AJ783"/>
    </row>
    <row r="784" spans="1:36" ht="13.8" customHeight="1">
      <c r="B784" s="188"/>
      <c r="C784" s="151"/>
      <c r="D784" s="51" t="s">
        <v>33</v>
      </c>
      <c r="E784" s="150"/>
      <c r="F784"/>
      <c r="H784" s="44"/>
      <c r="I784"/>
      <c r="J784" s="44"/>
      <c r="K784" s="44"/>
      <c r="L784" s="44"/>
      <c r="P784"/>
      <c r="Q784" s="212"/>
      <c r="R784"/>
      <c r="S784"/>
      <c r="T784"/>
      <c r="U784"/>
      <c r="V784"/>
      <c r="W784"/>
      <c r="X784"/>
      <c r="Y784" s="159"/>
      <c r="Z784" s="272"/>
      <c r="AA784"/>
      <c r="AB784"/>
      <c r="AC784"/>
      <c r="AD784" s="159"/>
      <c r="AE784" s="271"/>
      <c r="AF784" s="48"/>
      <c r="AG784" s="48"/>
      <c r="AH784"/>
      <c r="AI784"/>
      <c r="AJ784"/>
    </row>
    <row r="785" spans="1:36" ht="13.8" customHeight="1">
      <c r="A785" t="s">
        <v>1728</v>
      </c>
      <c r="B785" s="188" t="s">
        <v>317</v>
      </c>
      <c r="C785" s="151" t="str">
        <f t="shared" ref="C785:C809" si="173">MID(A785,1,12)</f>
        <v>A.100.30.097</v>
      </c>
      <c r="D785" s="54" t="s">
        <v>33</v>
      </c>
      <c r="E785" s="150" t="s">
        <v>352</v>
      </c>
      <c r="F785" s="153" t="str">
        <f t="shared" ref="F785:F809" si="174">MID(A785, 21,85)</f>
        <v>Copper wire rod</v>
      </c>
      <c r="G785" s="277">
        <v>3.5209000000000001</v>
      </c>
      <c r="H785" s="44">
        <f t="shared" ref="H785:H809" si="175">G785</f>
        <v>3.5209000000000001</v>
      </c>
      <c r="I785"/>
      <c r="J785" s="294">
        <v>5.2522127299900001</v>
      </c>
      <c r="K785" s="44">
        <f t="shared" ref="K785:K809" si="176">J785</f>
        <v>5.2522127299900001</v>
      </c>
      <c r="L785" s="295">
        <v>0.15300252660000002</v>
      </c>
      <c r="M785" s="295">
        <v>0.32095020339000002</v>
      </c>
      <c r="N785" s="295">
        <v>4.2501250000000006</v>
      </c>
      <c r="O785" s="295">
        <v>0.52813500000000002</v>
      </c>
      <c r="P785"/>
      <c r="Q785" s="212">
        <v>57.261000000000003</v>
      </c>
      <c r="R785"/>
      <c r="S785" s="156">
        <v>0.17315449999999999</v>
      </c>
      <c r="T785" s="156">
        <v>0.16491296999999999</v>
      </c>
      <c r="U785" s="156">
        <v>4.7011958000000003E-3</v>
      </c>
      <c r="V785" s="156">
        <v>3.5403404E-3</v>
      </c>
      <c r="W785"/>
      <c r="X785" s="155">
        <v>1.9467314999999999E-3</v>
      </c>
      <c r="Y785" s="158"/>
      <c r="Z785" s="272"/>
      <c r="AA785"/>
      <c r="AB785"/>
      <c r="AC785"/>
      <c r="AD785" s="159"/>
      <c r="AE785" s="271"/>
      <c r="AF785" s="48"/>
      <c r="AG785" s="48"/>
      <c r="AH785"/>
      <c r="AI785"/>
      <c r="AJ785"/>
    </row>
    <row r="786" spans="1:36" ht="13.8" customHeight="1">
      <c r="A786" t="s">
        <v>1729</v>
      </c>
      <c r="B786" s="188" t="s">
        <v>317</v>
      </c>
      <c r="C786" s="151" t="str">
        <f t="shared" si="173"/>
        <v>A.100.30.098</v>
      </c>
      <c r="D786" s="54" t="s">
        <v>33</v>
      </c>
      <c r="E786" s="150" t="s">
        <v>352</v>
      </c>
      <c r="F786" s="153" t="str">
        <f t="shared" si="174"/>
        <v>Copper tube</v>
      </c>
      <c r="G786" s="277">
        <v>2.6838000000000002</v>
      </c>
      <c r="H786" s="44">
        <f t="shared" si="175"/>
        <v>2.6838000000000002</v>
      </c>
      <c r="I786"/>
      <c r="J786" s="294">
        <v>4.9856624265100002</v>
      </c>
      <c r="K786" s="44">
        <f t="shared" si="176"/>
        <v>4.9856624265100002</v>
      </c>
      <c r="L786" s="295">
        <v>0.1136569113</v>
      </c>
      <c r="M786" s="295">
        <v>0.22011551521</v>
      </c>
      <c r="N786" s="295">
        <v>4.24932</v>
      </c>
      <c r="O786" s="295">
        <v>0.40256999999999998</v>
      </c>
      <c r="P786"/>
      <c r="Q786" s="212">
        <v>46.688000000000002</v>
      </c>
      <c r="R786"/>
      <c r="S786" s="156">
        <v>0.12720223</v>
      </c>
      <c r="T786" s="156">
        <v>0.12051591</v>
      </c>
      <c r="U786" s="156">
        <v>3.4313666000000001E-3</v>
      </c>
      <c r="V786" s="156">
        <v>3.2549546000000002E-3</v>
      </c>
      <c r="W786"/>
      <c r="X786" s="155">
        <v>1.8672802000000001E-3</v>
      </c>
      <c r="Y786" s="158"/>
      <c r="Z786" s="272"/>
      <c r="AA786"/>
      <c r="AB786"/>
      <c r="AC786"/>
      <c r="AD786" s="159"/>
      <c r="AE786" s="271"/>
      <c r="AF786" s="48"/>
      <c r="AG786" s="48"/>
      <c r="AH786"/>
      <c r="AI786"/>
      <c r="AJ786"/>
    </row>
    <row r="787" spans="1:36" ht="13.8" customHeight="1">
      <c r="A787" t="s">
        <v>1730</v>
      </c>
      <c r="B787" s="188" t="s">
        <v>317</v>
      </c>
      <c r="C787" s="151" t="str">
        <f t="shared" si="173"/>
        <v>A.100.30.099</v>
      </c>
      <c r="D787" s="54" t="s">
        <v>33</v>
      </c>
      <c r="E787" s="150" t="s">
        <v>352</v>
      </c>
      <c r="F787" s="153" t="str">
        <f t="shared" si="174"/>
        <v>Copper flat rolled product</v>
      </c>
      <c r="G787" s="277">
        <v>3.8207</v>
      </c>
      <c r="H787" s="44">
        <f t="shared" si="175"/>
        <v>3.8207</v>
      </c>
      <c r="I787"/>
      <c r="J787" s="294">
        <v>5.2661747247999999</v>
      </c>
      <c r="K787" s="44">
        <f t="shared" si="176"/>
        <v>5.2661747247999999</v>
      </c>
      <c r="L787" s="295">
        <v>0.14351512350000001</v>
      </c>
      <c r="M787" s="295">
        <v>0.29339210129999999</v>
      </c>
      <c r="N787" s="295">
        <v>4.2561625000000003</v>
      </c>
      <c r="O787" s="295">
        <v>0.57310499999999998</v>
      </c>
      <c r="P787"/>
      <c r="Q787" s="212">
        <v>70.414000000000001</v>
      </c>
      <c r="R787"/>
      <c r="S787" s="156">
        <v>0.16814531999999999</v>
      </c>
      <c r="T787" s="156">
        <v>0.15928750999999999</v>
      </c>
      <c r="U787" s="156">
        <v>4.7606332999999999E-3</v>
      </c>
      <c r="V787" s="156">
        <v>4.0971747999999997E-3</v>
      </c>
      <c r="W787"/>
      <c r="X787" s="155">
        <v>1.9562289999999999E-3</v>
      </c>
      <c r="Y787" s="158"/>
      <c r="Z787" s="272"/>
      <c r="AA787"/>
      <c r="AB787"/>
      <c r="AC787"/>
      <c r="AD787" s="159"/>
      <c r="AE787" s="271"/>
      <c r="AF787" s="48"/>
      <c r="AG787" s="48"/>
      <c r="AH787"/>
      <c r="AI787"/>
      <c r="AJ787"/>
    </row>
    <row r="788" spans="1:36" ht="13.8" customHeight="1">
      <c r="A788" t="s">
        <v>1731</v>
      </c>
      <c r="B788" s="188" t="s">
        <v>317</v>
      </c>
      <c r="C788" s="151" t="str">
        <f t="shared" si="173"/>
        <v>A.100.30.100</v>
      </c>
      <c r="D788" s="54" t="s">
        <v>33</v>
      </c>
      <c r="E788" s="150" t="s">
        <v>352</v>
      </c>
      <c r="F788" s="153" t="str">
        <f t="shared" si="174"/>
        <v>Cu-E</v>
      </c>
      <c r="G788" s="277">
        <v>2.4861446666666671</v>
      </c>
      <c r="H788" s="44">
        <f t="shared" si="175"/>
        <v>2.4861446666666671</v>
      </c>
      <c r="I788"/>
      <c r="J788" s="294">
        <v>3.5803238517608706</v>
      </c>
      <c r="K788" s="44">
        <f t="shared" si="176"/>
        <v>3.5803238517608706</v>
      </c>
      <c r="L788" s="295">
        <v>0.10144639716000001</v>
      </c>
      <c r="M788" s="295">
        <v>0.2100410410496</v>
      </c>
      <c r="N788" s="295">
        <v>2.8959147135512708</v>
      </c>
      <c r="O788" s="295">
        <v>0.37292170000000002</v>
      </c>
      <c r="P788"/>
      <c r="Q788" s="212">
        <v>41.683211</v>
      </c>
      <c r="R788"/>
      <c r="S788" s="156">
        <v>0.11616936</v>
      </c>
      <c r="T788" s="156">
        <v>0.11046749</v>
      </c>
      <c r="U788" s="156">
        <v>3.2081157999999999E-3</v>
      </c>
      <c r="V788" s="156">
        <v>2.4937522999999998E-3</v>
      </c>
      <c r="W788"/>
      <c r="X788" s="155">
        <v>1.3250175999999999E-3</v>
      </c>
      <c r="Y788" s="158"/>
      <c r="Z788" s="272"/>
      <c r="AA788"/>
      <c r="AB788"/>
      <c r="AC788"/>
      <c r="AD788" s="159"/>
      <c r="AE788" s="271"/>
      <c r="AF788" s="48"/>
      <c r="AG788" s="48"/>
      <c r="AH788"/>
      <c r="AI788"/>
      <c r="AJ788"/>
    </row>
    <row r="789" spans="1:36" ht="13.8" customHeight="1">
      <c r="A789" t="s">
        <v>821</v>
      </c>
      <c r="B789" s="188" t="s">
        <v>317</v>
      </c>
      <c r="C789" s="151" t="str">
        <f t="shared" si="173"/>
        <v>A.100.30.101</v>
      </c>
      <c r="D789" s="54" t="s">
        <v>33</v>
      </c>
      <c r="E789" s="150" t="s">
        <v>352</v>
      </c>
      <c r="F789" s="153" t="str">
        <f t="shared" si="174"/>
        <v>CuAg-E</v>
      </c>
      <c r="G789" s="277">
        <v>3.0239728000000001</v>
      </c>
      <c r="H789" s="44">
        <f t="shared" si="175"/>
        <v>3.0239728000000001</v>
      </c>
      <c r="I789"/>
      <c r="J789" s="294">
        <v>4.2733256897431708</v>
      </c>
      <c r="K789" s="44">
        <f t="shared" si="176"/>
        <v>4.2733256897431708</v>
      </c>
      <c r="L789" s="295">
        <v>0.10659059239999999</v>
      </c>
      <c r="M789" s="295">
        <v>0.28158366083700004</v>
      </c>
      <c r="N789" s="295">
        <v>3.4315555165061706</v>
      </c>
      <c r="O789" s="295">
        <v>0.45359591999999999</v>
      </c>
      <c r="P789"/>
      <c r="Q789" s="212">
        <v>44.899839</v>
      </c>
      <c r="R789"/>
      <c r="S789" s="156">
        <v>0.14281240000000001</v>
      </c>
      <c r="T789" s="156">
        <v>0.13584653999999999</v>
      </c>
      <c r="U789" s="156">
        <v>4.0868550000000003E-3</v>
      </c>
      <c r="V789" s="156">
        <v>2.8790034999999999E-3</v>
      </c>
      <c r="W789"/>
      <c r="X789" s="155">
        <v>2.5125982000000001E-3</v>
      </c>
      <c r="Y789" s="158"/>
      <c r="Z789" s="271" t="s">
        <v>2435</v>
      </c>
      <c r="AA789"/>
      <c r="AB789"/>
      <c r="AC789"/>
      <c r="AD789" s="159"/>
      <c r="AE789" s="271"/>
      <c r="AF789" s="48"/>
      <c r="AG789" s="48"/>
      <c r="AH789"/>
      <c r="AI789"/>
      <c r="AJ789"/>
    </row>
    <row r="790" spans="1:36" ht="13.8" customHeight="1">
      <c r="A790" t="s">
        <v>822</v>
      </c>
      <c r="B790" s="188" t="s">
        <v>317</v>
      </c>
      <c r="C790" s="151" t="str">
        <f t="shared" si="173"/>
        <v>A.100.30.102</v>
      </c>
      <c r="D790" s="54" t="s">
        <v>33</v>
      </c>
      <c r="E790" s="150" t="s">
        <v>352</v>
      </c>
      <c r="F790" s="153" t="str">
        <f t="shared" si="174"/>
        <v>CuAl5</v>
      </c>
      <c r="G790" s="277">
        <v>3.0241801333333336</v>
      </c>
      <c r="H790" s="44">
        <f t="shared" si="175"/>
        <v>3.0241801333333336</v>
      </c>
      <c r="I790"/>
      <c r="J790" s="294">
        <v>3.6938700497788557</v>
      </c>
      <c r="K790" s="44">
        <f t="shared" si="176"/>
        <v>3.6938700497788557</v>
      </c>
      <c r="L790" s="295">
        <v>0.10481375230000001</v>
      </c>
      <c r="M790" s="295">
        <v>0.30550229054599998</v>
      </c>
      <c r="N790" s="295">
        <v>2.8299269869328558</v>
      </c>
      <c r="O790" s="295">
        <v>0.45362701999999999</v>
      </c>
      <c r="P790"/>
      <c r="Q790" s="212">
        <v>47.413584</v>
      </c>
      <c r="R790"/>
      <c r="S790" s="156">
        <v>0.15855089999999999</v>
      </c>
      <c r="T790" s="156">
        <v>0.15165138</v>
      </c>
      <c r="U790" s="156">
        <v>4.1622771999999999E-3</v>
      </c>
      <c r="V790" s="156">
        <v>2.7372424000000001E-3</v>
      </c>
      <c r="W790"/>
      <c r="X790" s="155">
        <v>1.2981455000000001E-3</v>
      </c>
      <c r="Y790" s="158"/>
      <c r="Z790" s="271" t="s">
        <v>2436</v>
      </c>
      <c r="AA790"/>
      <c r="AB790"/>
      <c r="AC790"/>
      <c r="AD790" s="159"/>
      <c r="AE790" s="271"/>
      <c r="AF790" s="48"/>
      <c r="AG790" s="48"/>
      <c r="AH790"/>
      <c r="AI790"/>
      <c r="AJ790"/>
    </row>
    <row r="791" spans="1:36" ht="13.8" customHeight="1">
      <c r="A791" t="s">
        <v>823</v>
      </c>
      <c r="B791" s="188" t="s">
        <v>317</v>
      </c>
      <c r="C791" s="151" t="str">
        <f t="shared" si="173"/>
        <v>A.100.30.103</v>
      </c>
      <c r="D791" s="54" t="s">
        <v>33</v>
      </c>
      <c r="E791" s="150" t="s">
        <v>352</v>
      </c>
      <c r="F791" s="153" t="str">
        <f t="shared" si="174"/>
        <v>CuNi10Fe</v>
      </c>
      <c r="G791" s="277">
        <v>3.5326353333333333</v>
      </c>
      <c r="H791" s="44">
        <f t="shared" si="175"/>
        <v>3.5326353333333333</v>
      </c>
      <c r="I791"/>
      <c r="J791" s="294">
        <v>5.7282413864841777</v>
      </c>
      <c r="K791" s="44">
        <f t="shared" si="176"/>
        <v>5.7282413864841777</v>
      </c>
      <c r="L791" s="295">
        <v>0.13968281260000001</v>
      </c>
      <c r="M791" s="295">
        <v>1.3721143124085999</v>
      </c>
      <c r="N791" s="295">
        <v>3.686548961475578</v>
      </c>
      <c r="O791" s="295">
        <v>0.52989529999999996</v>
      </c>
      <c r="P791"/>
      <c r="Q791" s="212">
        <v>60.825501000000003</v>
      </c>
      <c r="R791"/>
      <c r="S791" s="156">
        <v>0.49802218999999998</v>
      </c>
      <c r="T791" s="156">
        <v>0.48300545</v>
      </c>
      <c r="U791" s="156">
        <v>1.0701385000000001E-2</v>
      </c>
      <c r="V791" s="156">
        <v>4.3153573000000002E-3</v>
      </c>
      <c r="W791"/>
      <c r="X791" s="155">
        <v>1.5746741999999999E-3</v>
      </c>
      <c r="Y791" s="158"/>
      <c r="Z791" s="271" t="s">
        <v>2437</v>
      </c>
      <c r="AA791"/>
      <c r="AB791"/>
      <c r="AC791"/>
      <c r="AD791" s="159"/>
      <c r="AE791" s="272"/>
      <c r="AF791" s="48"/>
      <c r="AG791" s="48"/>
      <c r="AH791"/>
      <c r="AI791"/>
      <c r="AJ791"/>
    </row>
    <row r="792" spans="1:36" ht="13.8" customHeight="1">
      <c r="A792" t="s">
        <v>824</v>
      </c>
      <c r="B792" s="188" t="s">
        <v>317</v>
      </c>
      <c r="C792" s="151" t="str">
        <f t="shared" si="173"/>
        <v>A.100.30.104</v>
      </c>
      <c r="D792" s="54" t="s">
        <v>33</v>
      </c>
      <c r="E792" s="150" t="s">
        <v>352</v>
      </c>
      <c r="F792" s="153" t="str">
        <f t="shared" si="174"/>
        <v>CuNi18Zn</v>
      </c>
      <c r="G792" s="277">
        <v>4.3909536666666673</v>
      </c>
      <c r="H792" s="44">
        <f t="shared" si="175"/>
        <v>4.3909536666666673</v>
      </c>
      <c r="I792"/>
      <c r="J792" s="294">
        <v>7.2456897796419169</v>
      </c>
      <c r="K792" s="44">
        <f t="shared" si="176"/>
        <v>7.2456897796419169</v>
      </c>
      <c r="L792" s="295">
        <v>0.15044961973000001</v>
      </c>
      <c r="M792" s="295">
        <v>2.3165381400563998</v>
      </c>
      <c r="N792" s="295">
        <v>4.120058969855517</v>
      </c>
      <c r="O792" s="295">
        <v>0.65864305000000001</v>
      </c>
      <c r="P792"/>
      <c r="Q792" s="212">
        <v>80.480784</v>
      </c>
      <c r="R792"/>
      <c r="S792" s="156">
        <v>0.79589756</v>
      </c>
      <c r="T792" s="156">
        <v>0.77290424000000002</v>
      </c>
      <c r="U792" s="156">
        <v>1.6785299E-2</v>
      </c>
      <c r="V792" s="156">
        <v>6.2080182000000001E-3</v>
      </c>
      <c r="W792"/>
      <c r="X792" s="155">
        <v>1.7058773000000001E-3</v>
      </c>
      <c r="Y792" s="158"/>
      <c r="Z792" s="271" t="s">
        <v>2438</v>
      </c>
      <c r="AA792"/>
      <c r="AB792"/>
      <c r="AC792"/>
      <c r="AD792" s="159"/>
      <c r="AE792" s="271"/>
      <c r="AF792" s="48"/>
      <c r="AG792" s="48"/>
      <c r="AH792"/>
      <c r="AI792"/>
      <c r="AJ792"/>
    </row>
    <row r="793" spans="1:36" ht="13.8" customHeight="1">
      <c r="A793" t="s">
        <v>825</v>
      </c>
      <c r="B793" s="188" t="s">
        <v>317</v>
      </c>
      <c r="C793" s="151" t="str">
        <f t="shared" si="173"/>
        <v>A.100.30.105</v>
      </c>
      <c r="D793" s="54" t="s">
        <v>33</v>
      </c>
      <c r="E793" s="150" t="s">
        <v>352</v>
      </c>
      <c r="F793" s="153" t="str">
        <f t="shared" si="174"/>
        <v>CuNi44Mn</v>
      </c>
      <c r="G793" s="277">
        <v>6.4666617999999998</v>
      </c>
      <c r="H793" s="44">
        <f t="shared" si="175"/>
        <v>6.4666617999999998</v>
      </c>
      <c r="I793"/>
      <c r="J793" s="294">
        <v>13.142765108748542</v>
      </c>
      <c r="K793" s="44">
        <f t="shared" si="176"/>
        <v>13.142765108748542</v>
      </c>
      <c r="L793" s="295">
        <v>0.26894236250000003</v>
      </c>
      <c r="M793" s="295">
        <v>5.3191725158544996</v>
      </c>
      <c r="N793" s="295">
        <v>6.5846509603940415</v>
      </c>
      <c r="O793" s="295">
        <v>0.96999926999999997</v>
      </c>
      <c r="P793"/>
      <c r="Q793" s="212">
        <v>118.93765</v>
      </c>
      <c r="R793"/>
      <c r="S793" s="156">
        <v>1.7691762</v>
      </c>
      <c r="T793" s="156">
        <v>1.7234583999999999</v>
      </c>
      <c r="U793" s="156">
        <v>3.5733517999999999E-2</v>
      </c>
      <c r="V793" s="156">
        <v>9.9842538000000005E-3</v>
      </c>
      <c r="W793"/>
      <c r="X793" s="155">
        <v>2.4825002E-3</v>
      </c>
      <c r="Y793" s="158"/>
      <c r="Z793" s="271" t="s">
        <v>2439</v>
      </c>
      <c r="AA793"/>
      <c r="AB793"/>
      <c r="AC793"/>
      <c r="AD793" s="159"/>
      <c r="AE793" s="271"/>
      <c r="AF793" s="48"/>
      <c r="AG793" s="48"/>
      <c r="AH793"/>
      <c r="AI793"/>
      <c r="AJ793"/>
    </row>
    <row r="794" spans="1:36" ht="13.8" customHeight="1">
      <c r="A794" t="s">
        <v>826</v>
      </c>
      <c r="B794" s="188" t="s">
        <v>317</v>
      </c>
      <c r="C794" s="151" t="str">
        <f t="shared" si="173"/>
        <v>A.100.30.106</v>
      </c>
      <c r="D794" s="54" t="s">
        <v>33</v>
      </c>
      <c r="E794" s="150" t="s">
        <v>352</v>
      </c>
      <c r="F794" s="153" t="str">
        <f t="shared" si="174"/>
        <v>CuSn6.7P</v>
      </c>
      <c r="G794" s="277">
        <v>3.1680165333333332</v>
      </c>
      <c r="H794" s="44">
        <f t="shared" si="175"/>
        <v>3.1680165333333332</v>
      </c>
      <c r="I794"/>
      <c r="J794" s="294">
        <v>5.0046804579036506</v>
      </c>
      <c r="K794" s="44">
        <f t="shared" si="176"/>
        <v>5.0046804579036506</v>
      </c>
      <c r="L794" s="295">
        <v>0.11394552990000001</v>
      </c>
      <c r="M794" s="295">
        <v>0.31512127499789999</v>
      </c>
      <c r="N794" s="295">
        <v>4.1004111730057504</v>
      </c>
      <c r="O794" s="295">
        <v>0.47520247999999998</v>
      </c>
      <c r="P794"/>
      <c r="Q794" s="212">
        <v>42.410421999999997</v>
      </c>
      <c r="R794"/>
      <c r="S794" s="156">
        <v>0.15287872</v>
      </c>
      <c r="T794" s="156">
        <v>0.14540373000000001</v>
      </c>
      <c r="U794" s="156">
        <v>4.417687E-3</v>
      </c>
      <c r="V794" s="156">
        <v>3.0573053999999999E-3</v>
      </c>
      <c r="W794"/>
      <c r="X794" s="155">
        <v>2.6098287E-3</v>
      </c>
      <c r="Y794" s="158"/>
      <c r="Z794" s="271" t="s">
        <v>2440</v>
      </c>
      <c r="AA794"/>
      <c r="AB794"/>
      <c r="AC794"/>
      <c r="AD794" s="159"/>
      <c r="AE794" s="271"/>
      <c r="AF794" s="48"/>
      <c r="AG794" s="48"/>
      <c r="AH794"/>
      <c r="AI794"/>
      <c r="AJ794"/>
    </row>
    <row r="795" spans="1:36" ht="13.8" customHeight="1">
      <c r="A795" t="s">
        <v>827</v>
      </c>
      <c r="B795" s="188" t="s">
        <v>317</v>
      </c>
      <c r="C795" s="151" t="str">
        <f t="shared" si="173"/>
        <v>A.100.30.107</v>
      </c>
      <c r="D795" s="54" t="s">
        <v>33</v>
      </c>
      <c r="E795" s="150" t="s">
        <v>352</v>
      </c>
      <c r="F795" s="153" t="str">
        <f t="shared" si="174"/>
        <v>CuSn8</v>
      </c>
      <c r="G795" s="277">
        <v>3.2700912666666668</v>
      </c>
      <c r="H795" s="44">
        <f t="shared" si="175"/>
        <v>3.2700912666666668</v>
      </c>
      <c r="I795"/>
      <c r="J795" s="294">
        <v>5.2797482717640785</v>
      </c>
      <c r="K795" s="44">
        <f t="shared" si="176"/>
        <v>5.2797482717640785</v>
      </c>
      <c r="L795" s="295">
        <v>0.1162672773</v>
      </c>
      <c r="M795" s="295">
        <v>0.33543891645840002</v>
      </c>
      <c r="N795" s="295">
        <v>4.3375283880056781</v>
      </c>
      <c r="O795" s="295">
        <v>0.49051369</v>
      </c>
      <c r="P795"/>
      <c r="Q795" s="212">
        <v>42.109416000000003</v>
      </c>
      <c r="R795"/>
      <c r="S795" s="156">
        <v>0.15952392000000001</v>
      </c>
      <c r="T795" s="156">
        <v>0.15175878000000001</v>
      </c>
      <c r="U795" s="156">
        <v>4.6300941E-3</v>
      </c>
      <c r="V795" s="156">
        <v>3.1350515E-3</v>
      </c>
      <c r="W795"/>
      <c r="X795" s="155">
        <v>2.8590796999999999E-3</v>
      </c>
      <c r="Y795" s="158"/>
      <c r="Z795" s="271" t="s">
        <v>2441</v>
      </c>
      <c r="AA795"/>
      <c r="AB795"/>
      <c r="AC795"/>
      <c r="AD795" s="159"/>
      <c r="AE795" s="271"/>
      <c r="AF795" s="48"/>
      <c r="AG795" s="48"/>
      <c r="AH795"/>
      <c r="AI795"/>
      <c r="AJ795"/>
    </row>
    <row r="796" spans="1:36" ht="13.8" customHeight="1">
      <c r="A796" t="s">
        <v>828</v>
      </c>
      <c r="B796" s="188" t="s">
        <v>317</v>
      </c>
      <c r="C796" s="151" t="str">
        <f t="shared" si="173"/>
        <v>A.100.30.108</v>
      </c>
      <c r="D796" s="54" t="s">
        <v>33</v>
      </c>
      <c r="E796" s="150" t="s">
        <v>352</v>
      </c>
      <c r="F796" s="153" t="str">
        <f t="shared" si="174"/>
        <v>CuZn15</v>
      </c>
      <c r="G796" s="277">
        <v>2.796416666666667</v>
      </c>
      <c r="H796" s="44">
        <f t="shared" si="175"/>
        <v>2.796416666666667</v>
      </c>
      <c r="I796"/>
      <c r="J796" s="294">
        <v>3.4018365368860581</v>
      </c>
      <c r="K796" s="44">
        <f t="shared" si="176"/>
        <v>3.4018365368860581</v>
      </c>
      <c r="L796" s="295">
        <v>8.7542485599999997E-2</v>
      </c>
      <c r="M796" s="295">
        <v>0.2239768069608</v>
      </c>
      <c r="N796" s="295">
        <v>2.6708547443252582</v>
      </c>
      <c r="O796" s="295">
        <v>0.41946250000000002</v>
      </c>
      <c r="P796"/>
      <c r="Q796" s="212">
        <v>48.356727999999997</v>
      </c>
      <c r="R796"/>
      <c r="S796" s="156">
        <v>0.12420373</v>
      </c>
      <c r="T796" s="156">
        <v>0.11763767999999999</v>
      </c>
      <c r="U796" s="156">
        <v>3.4939299000000001E-3</v>
      </c>
      <c r="V796" s="156">
        <v>3.0721177999999999E-3</v>
      </c>
      <c r="W796"/>
      <c r="X796" s="155">
        <v>1.2557464E-3</v>
      </c>
      <c r="Y796" s="158"/>
      <c r="Z796" s="271" t="s">
        <v>2442</v>
      </c>
      <c r="AA796"/>
      <c r="AB796"/>
      <c r="AC796"/>
      <c r="AD796" s="159"/>
      <c r="AE796" s="271"/>
      <c r="AF796" s="50"/>
      <c r="AG796" s="50"/>
      <c r="AH796"/>
      <c r="AI796"/>
      <c r="AJ796"/>
    </row>
    <row r="797" spans="1:36" ht="13.8" customHeight="1">
      <c r="A797" t="s">
        <v>829</v>
      </c>
      <c r="B797" s="188" t="s">
        <v>317</v>
      </c>
      <c r="C797" s="151" t="str">
        <f t="shared" si="173"/>
        <v>A.100.30.109</v>
      </c>
      <c r="D797" s="54" t="s">
        <v>33</v>
      </c>
      <c r="E797" s="150" t="s">
        <v>352</v>
      </c>
      <c r="F797" s="153" t="str">
        <f t="shared" si="174"/>
        <v>CuZn30</v>
      </c>
      <c r="G797" s="277">
        <v>2.935595066666667</v>
      </c>
      <c r="H797" s="44">
        <f t="shared" si="175"/>
        <v>2.935595066666667</v>
      </c>
      <c r="I797"/>
      <c r="J797" s="294">
        <v>3.1946164887356758</v>
      </c>
      <c r="K797" s="44">
        <f t="shared" si="176"/>
        <v>3.1946164887356758</v>
      </c>
      <c r="L797" s="295">
        <v>7.2481079419999997E-2</v>
      </c>
      <c r="M797" s="295">
        <v>0.23625375921639996</v>
      </c>
      <c r="N797" s="295">
        <v>2.4455423900992757</v>
      </c>
      <c r="O797" s="295">
        <v>0.44033926000000001</v>
      </c>
      <c r="P797"/>
      <c r="Q797" s="212">
        <v>52.495179999999998</v>
      </c>
      <c r="R797"/>
      <c r="S797" s="156">
        <v>0.12906219999999999</v>
      </c>
      <c r="T797" s="156">
        <v>0.12194478</v>
      </c>
      <c r="U797" s="156">
        <v>3.6451439999999999E-3</v>
      </c>
      <c r="V797" s="156">
        <v>3.4722758999999998E-3</v>
      </c>
      <c r="W797"/>
      <c r="X797" s="155">
        <v>1.1781116999999999E-3</v>
      </c>
      <c r="Y797" s="158"/>
      <c r="Z797" s="271" t="s">
        <v>2443</v>
      </c>
      <c r="AA797"/>
      <c r="AB797"/>
      <c r="AC797"/>
      <c r="AD797" s="159"/>
      <c r="AE797" s="271"/>
      <c r="AF797" s="48"/>
      <c r="AG797" s="48"/>
      <c r="AH797"/>
      <c r="AI797"/>
      <c r="AJ797"/>
    </row>
    <row r="798" spans="1:36" ht="13.8" customHeight="1">
      <c r="A798" t="s">
        <v>1732</v>
      </c>
      <c r="B798" s="188" t="s">
        <v>317</v>
      </c>
      <c r="C798" s="151" t="str">
        <f t="shared" si="173"/>
        <v>A.100.30.110</v>
      </c>
      <c r="D798" s="54" t="s">
        <v>33</v>
      </c>
      <c r="E798" s="150" t="s">
        <v>352</v>
      </c>
      <c r="F798" s="153" t="str">
        <f t="shared" si="174"/>
        <v>CuZn37 (Brass)</v>
      </c>
      <c r="G798" s="277">
        <v>3.0005449333333334</v>
      </c>
      <c r="H798" s="44">
        <f t="shared" si="175"/>
        <v>3.0005449333333334</v>
      </c>
      <c r="I798"/>
      <c r="J798" s="294">
        <v>3.0979138150041163</v>
      </c>
      <c r="K798" s="44">
        <f t="shared" si="176"/>
        <v>3.0979138150041163</v>
      </c>
      <c r="L798" s="295">
        <v>6.5452423530000012E-2</v>
      </c>
      <c r="M798" s="295">
        <v>0.24198300768029998</v>
      </c>
      <c r="N798" s="295">
        <v>2.3403966437938166</v>
      </c>
      <c r="O798" s="295">
        <v>0.45008174000000001</v>
      </c>
      <c r="P798"/>
      <c r="Q798" s="212">
        <v>54.426456999999999</v>
      </c>
      <c r="R798"/>
      <c r="S798" s="156">
        <v>0.13132948999999999</v>
      </c>
      <c r="T798" s="156">
        <v>0.12395476</v>
      </c>
      <c r="U798" s="156">
        <v>3.7157105999999999E-3</v>
      </c>
      <c r="V798" s="156">
        <v>3.6590162999999998E-3</v>
      </c>
      <c r="W798"/>
      <c r="X798" s="155">
        <v>1.1418821999999999E-3</v>
      </c>
      <c r="Y798" s="158"/>
      <c r="Z798" s="271" t="s">
        <v>2444</v>
      </c>
      <c r="AA798"/>
      <c r="AB798"/>
      <c r="AC798"/>
      <c r="AD798" s="159"/>
      <c r="AE798" s="271"/>
      <c r="AF798" s="48"/>
      <c r="AG798" s="48"/>
      <c r="AH798"/>
      <c r="AI798"/>
      <c r="AJ798"/>
    </row>
    <row r="799" spans="1:36" ht="13.8" customHeight="1">
      <c r="A799" t="s">
        <v>1733</v>
      </c>
      <c r="B799" s="188" t="s">
        <v>317</v>
      </c>
      <c r="C799" s="151" t="str">
        <f t="shared" si="173"/>
        <v>A.100.30.111</v>
      </c>
      <c r="D799" s="54" t="s">
        <v>33</v>
      </c>
      <c r="E799" s="150" t="s">
        <v>352</v>
      </c>
      <c r="F799" s="153" t="str">
        <f t="shared" si="174"/>
        <v>CuZn40 (Muntz metal)</v>
      </c>
      <c r="G799" s="277">
        <v>3.0283805999999998</v>
      </c>
      <c r="H799" s="44">
        <f t="shared" si="175"/>
        <v>3.0283805999999998</v>
      </c>
      <c r="I799"/>
      <c r="J799" s="294">
        <v>3.0564698752220205</v>
      </c>
      <c r="K799" s="44">
        <f t="shared" si="176"/>
        <v>3.0564698752220205</v>
      </c>
      <c r="L799" s="295">
        <v>6.244014254E-2</v>
      </c>
      <c r="M799" s="295">
        <v>0.24443838973340001</v>
      </c>
      <c r="N799" s="295">
        <v>2.2953342529486203</v>
      </c>
      <c r="O799" s="295">
        <v>0.45425708999999997</v>
      </c>
      <c r="P799"/>
      <c r="Q799" s="212">
        <v>55.254148000000001</v>
      </c>
      <c r="R799"/>
      <c r="S799" s="156">
        <v>0.13230117999999999</v>
      </c>
      <c r="T799" s="156">
        <v>0.12481618</v>
      </c>
      <c r="U799" s="156">
        <v>3.7459533999999999E-3</v>
      </c>
      <c r="V799" s="156">
        <v>3.739048E-3</v>
      </c>
      <c r="W799"/>
      <c r="X799" s="155">
        <v>1.1263553E-3</v>
      </c>
      <c r="Y799" s="158"/>
      <c r="Z799" s="271" t="s">
        <v>2445</v>
      </c>
      <c r="AA799"/>
      <c r="AB799"/>
      <c r="AC799"/>
      <c r="AD799" s="159"/>
      <c r="AE799" s="271"/>
      <c r="AF799" s="48"/>
      <c r="AG799" s="48"/>
      <c r="AH799"/>
      <c r="AI799"/>
      <c r="AJ799"/>
    </row>
    <row r="800" spans="1:36" ht="13.8" customHeight="1">
      <c r="A800" t="s">
        <v>1734</v>
      </c>
      <c r="B800" s="188" t="s">
        <v>317</v>
      </c>
      <c r="C800" s="151" t="str">
        <f t="shared" si="173"/>
        <v>A.100.30.112</v>
      </c>
      <c r="D800" s="54" t="s">
        <v>33</v>
      </c>
      <c r="E800" s="150" t="s">
        <v>352</v>
      </c>
      <c r="F800" s="153" t="str">
        <f t="shared" si="174"/>
        <v>CuZn40Pb (Brass alloy, alpha-beta, machinable)</v>
      </c>
      <c r="G800" s="277">
        <v>3.0040612666666666</v>
      </c>
      <c r="H800" s="44">
        <f t="shared" si="175"/>
        <v>3.0040612666666666</v>
      </c>
      <c r="I800"/>
      <c r="J800" s="294">
        <v>3.030370655227137</v>
      </c>
      <c r="K800" s="44">
        <f t="shared" si="176"/>
        <v>3.030370655227137</v>
      </c>
      <c r="L800" s="295">
        <v>6.2365704599999995E-2</v>
      </c>
      <c r="M800" s="295">
        <v>0.2485749543245</v>
      </c>
      <c r="N800" s="295">
        <v>2.2688208063026369</v>
      </c>
      <c r="O800" s="295">
        <v>0.45060918999999999</v>
      </c>
      <c r="P800"/>
      <c r="Q800" s="212">
        <v>54.739511</v>
      </c>
      <c r="R800"/>
      <c r="S800" s="156">
        <v>0.13280226000000001</v>
      </c>
      <c r="T800" s="156">
        <v>0.12532835000000001</v>
      </c>
      <c r="U800" s="156">
        <v>3.7443914999999999E-3</v>
      </c>
      <c r="V800" s="156">
        <v>3.7295192999999998E-3</v>
      </c>
      <c r="W800"/>
      <c r="X800" s="155">
        <v>1.0968784000000001E-3</v>
      </c>
      <c r="Y800" s="158"/>
      <c r="Z800" s="271" t="s">
        <v>2446</v>
      </c>
      <c r="AA800"/>
      <c r="AB800"/>
      <c r="AC800"/>
      <c r="AD800" s="159"/>
      <c r="AE800" s="271"/>
      <c r="AH800"/>
      <c r="AI800"/>
      <c r="AJ800"/>
    </row>
    <row r="801" spans="1:36" ht="13.8" customHeight="1">
      <c r="A801" t="s">
        <v>830</v>
      </c>
      <c r="B801" s="188" t="s">
        <v>317</v>
      </c>
      <c r="C801" s="151" t="str">
        <f t="shared" si="173"/>
        <v>A.100.30.113</v>
      </c>
      <c r="D801" s="54" t="s">
        <v>33</v>
      </c>
      <c r="E801" s="150" t="s">
        <v>352</v>
      </c>
      <c r="F801" s="153" t="str">
        <f t="shared" si="174"/>
        <v>G-CuAl10Fe</v>
      </c>
      <c r="G801" s="277">
        <v>3.1773003333333336</v>
      </c>
      <c r="H801" s="44">
        <f t="shared" si="175"/>
        <v>3.1773003333333336</v>
      </c>
      <c r="I801"/>
      <c r="J801" s="294">
        <v>3.3720183950546465</v>
      </c>
      <c r="K801" s="44">
        <f t="shared" si="176"/>
        <v>3.3720183950546465</v>
      </c>
      <c r="L801" s="295">
        <v>9.846362673999999E-2</v>
      </c>
      <c r="M801" s="295">
        <v>0.207794966282</v>
      </c>
      <c r="N801" s="295">
        <v>2.5891647520326462</v>
      </c>
      <c r="O801" s="295">
        <v>0.47659505000000002</v>
      </c>
      <c r="P801"/>
      <c r="Q801" s="212">
        <v>47.325825999999999</v>
      </c>
      <c r="R801"/>
      <c r="S801" s="156">
        <v>0.12364628</v>
      </c>
      <c r="T801" s="156">
        <v>0.11739059</v>
      </c>
      <c r="U801" s="156">
        <v>3.7069981E-3</v>
      </c>
      <c r="V801" s="156">
        <v>2.5486907E-3</v>
      </c>
      <c r="W801"/>
      <c r="X801" s="155">
        <v>1.2023070999999999E-3</v>
      </c>
      <c r="Y801" s="158"/>
      <c r="Z801" s="271" t="s">
        <v>2447</v>
      </c>
      <c r="AA801"/>
      <c r="AB801"/>
      <c r="AC801"/>
      <c r="AD801" s="159"/>
      <c r="AE801" s="271"/>
      <c r="AF801" s="48"/>
      <c r="AG801" s="48"/>
      <c r="AH801"/>
      <c r="AI801"/>
      <c r="AJ801"/>
    </row>
    <row r="802" spans="1:36" ht="13.8" customHeight="1">
      <c r="A802" t="s">
        <v>831</v>
      </c>
      <c r="B802" s="188" t="s">
        <v>317</v>
      </c>
      <c r="C802" s="151" t="str">
        <f t="shared" si="173"/>
        <v>A.100.30.114</v>
      </c>
      <c r="D802" s="54" t="s">
        <v>33</v>
      </c>
      <c r="E802" s="150" t="s">
        <v>352</v>
      </c>
      <c r="F802" s="153" t="str">
        <f t="shared" si="174"/>
        <v>G-CuAl10Ni</v>
      </c>
      <c r="G802" s="277">
        <v>3.6506872666666665</v>
      </c>
      <c r="H802" s="44">
        <f t="shared" si="175"/>
        <v>3.6506872666666665</v>
      </c>
      <c r="I802"/>
      <c r="J802" s="294">
        <v>4.5227230632795994</v>
      </c>
      <c r="K802" s="44">
        <f t="shared" si="176"/>
        <v>4.5227230632795994</v>
      </c>
      <c r="L802" s="295">
        <v>0.11817607642000001</v>
      </c>
      <c r="M802" s="295">
        <v>0.84438601490800014</v>
      </c>
      <c r="N802" s="295">
        <v>3.012557881951599</v>
      </c>
      <c r="O802" s="295">
        <v>0.54760308999999996</v>
      </c>
      <c r="P802"/>
      <c r="Q802" s="212">
        <v>56.454152000000001</v>
      </c>
      <c r="R802"/>
      <c r="S802" s="156">
        <v>0.32750442000000002</v>
      </c>
      <c r="T802" s="156">
        <v>0.31631067000000002</v>
      </c>
      <c r="U802" s="156">
        <v>7.7380705000000003E-3</v>
      </c>
      <c r="V802" s="156">
        <v>3.4556823E-3</v>
      </c>
      <c r="W802"/>
      <c r="X802" s="155">
        <v>1.3296528E-3</v>
      </c>
      <c r="Y802" s="158"/>
      <c r="Z802" s="271" t="s">
        <v>2448</v>
      </c>
      <c r="AA802"/>
      <c r="AB802"/>
      <c r="AC802"/>
      <c r="AD802" s="159"/>
      <c r="AE802" s="271"/>
      <c r="AF802" s="48"/>
      <c r="AG802" s="48"/>
      <c r="AH802"/>
      <c r="AI802"/>
      <c r="AJ802"/>
    </row>
    <row r="803" spans="1:36" ht="13.8" customHeight="1">
      <c r="A803" t="s">
        <v>832</v>
      </c>
      <c r="B803" s="188" t="s">
        <v>317</v>
      </c>
      <c r="C803" s="151" t="str">
        <f t="shared" si="173"/>
        <v>A.100.30.115</v>
      </c>
      <c r="D803" s="54" t="s">
        <v>33</v>
      </c>
      <c r="E803" s="150" t="s">
        <v>352</v>
      </c>
      <c r="F803" s="153" t="str">
        <f t="shared" si="174"/>
        <v>G-CuNi10</v>
      </c>
      <c r="G803" s="277">
        <v>3.5547784</v>
      </c>
      <c r="H803" s="44">
        <f t="shared" si="175"/>
        <v>3.5547784</v>
      </c>
      <c r="I803"/>
      <c r="J803" s="294">
        <v>5.7176655350739551</v>
      </c>
      <c r="K803" s="44">
        <f t="shared" si="176"/>
        <v>5.7176655350739551</v>
      </c>
      <c r="L803" s="295">
        <v>0.140020593</v>
      </c>
      <c r="M803" s="295">
        <v>1.3737258517783999</v>
      </c>
      <c r="N803" s="295">
        <v>3.6707023302955548</v>
      </c>
      <c r="O803" s="295">
        <v>0.53321675999999996</v>
      </c>
      <c r="P803"/>
      <c r="Q803" s="212">
        <v>60.650649999999999</v>
      </c>
      <c r="R803"/>
      <c r="S803" s="156">
        <v>0.50595511999999998</v>
      </c>
      <c r="T803" s="156">
        <v>0.49092668</v>
      </c>
      <c r="U803" s="156">
        <v>1.072327E-2</v>
      </c>
      <c r="V803" s="156">
        <v>4.3051710999999996E-3</v>
      </c>
      <c r="W803"/>
      <c r="X803" s="155">
        <v>1.5682235000000001E-3</v>
      </c>
      <c r="Y803" s="158"/>
      <c r="Z803" s="271" t="s">
        <v>2449</v>
      </c>
      <c r="AA803"/>
      <c r="AB803"/>
      <c r="AC803"/>
      <c r="AD803" s="159"/>
      <c r="AE803" s="271"/>
      <c r="AF803" s="48"/>
      <c r="AG803" s="48"/>
      <c r="AH803"/>
      <c r="AI803"/>
      <c r="AJ803"/>
    </row>
    <row r="804" spans="1:36" ht="13.8" customHeight="1">
      <c r="A804" t="s">
        <v>833</v>
      </c>
      <c r="B804" s="188" t="s">
        <v>317</v>
      </c>
      <c r="C804" s="151" t="str">
        <f t="shared" si="173"/>
        <v>A.100.30.116</v>
      </c>
      <c r="D804" s="54" t="s">
        <v>33</v>
      </c>
      <c r="E804" s="150" t="s">
        <v>352</v>
      </c>
      <c r="F804" s="153" t="str">
        <f t="shared" si="174"/>
        <v>G-CuSn10</v>
      </c>
      <c r="G804" s="277">
        <v>3.4233045333333334</v>
      </c>
      <c r="H804" s="44">
        <f t="shared" si="175"/>
        <v>3.4233045333333334</v>
      </c>
      <c r="I804"/>
      <c r="J804" s="294">
        <v>5.6974211402047539</v>
      </c>
      <c r="K804" s="44">
        <f t="shared" si="176"/>
        <v>5.6974211402047539</v>
      </c>
      <c r="L804" s="295">
        <v>0.1196831233</v>
      </c>
      <c r="M804" s="295">
        <v>0.36637367689919997</v>
      </c>
      <c r="N804" s="295">
        <v>4.6978686600055539</v>
      </c>
      <c r="O804" s="295">
        <v>0.51349568000000001</v>
      </c>
      <c r="P804"/>
      <c r="Q804" s="212">
        <v>41.5822</v>
      </c>
      <c r="R804"/>
      <c r="S804" s="156">
        <v>0.16956858999999999</v>
      </c>
      <c r="T804" s="156">
        <v>0.16136582999999999</v>
      </c>
      <c r="U804" s="156">
        <v>4.9519387000000002E-3</v>
      </c>
      <c r="V804" s="156">
        <v>3.2508245E-3</v>
      </c>
      <c r="W804"/>
      <c r="X804" s="155">
        <v>3.2405043000000001E-3</v>
      </c>
      <c r="Y804" s="158"/>
      <c r="Z804" s="271" t="s">
        <v>2450</v>
      </c>
      <c r="AA804"/>
      <c r="AB804"/>
      <c r="AC804"/>
      <c r="AD804" s="159"/>
      <c r="AE804" s="271"/>
      <c r="AF804" s="48"/>
      <c r="AG804" s="48"/>
      <c r="AH804"/>
      <c r="AI804"/>
      <c r="AJ804"/>
    </row>
    <row r="805" spans="1:36" ht="13.8" customHeight="1">
      <c r="A805" t="s">
        <v>834</v>
      </c>
      <c r="B805" s="188" t="s">
        <v>317</v>
      </c>
      <c r="C805" s="151" t="str">
        <f t="shared" si="173"/>
        <v>A.100.30.117</v>
      </c>
      <c r="D805" s="54" t="s">
        <v>33</v>
      </c>
      <c r="E805" s="150" t="s">
        <v>352</v>
      </c>
      <c r="F805" s="153" t="str">
        <f t="shared" si="174"/>
        <v>G-CuSn12</v>
      </c>
      <c r="G805" s="277">
        <v>3.5765177333333331</v>
      </c>
      <c r="H805" s="44">
        <f t="shared" si="175"/>
        <v>3.5765177333333331</v>
      </c>
      <c r="I805"/>
      <c r="J805" s="294">
        <v>6.1150940993354306</v>
      </c>
      <c r="K805" s="44">
        <f t="shared" si="176"/>
        <v>6.1150940993354306</v>
      </c>
      <c r="L805" s="295">
        <v>0.12309897040000001</v>
      </c>
      <c r="M805" s="295">
        <v>0.39730843692999995</v>
      </c>
      <c r="N805" s="295">
        <v>5.0582090320054309</v>
      </c>
      <c r="O805" s="295">
        <v>0.53647765999999997</v>
      </c>
      <c r="P805"/>
      <c r="Q805" s="212">
        <v>41.054985000000002</v>
      </c>
      <c r="R805"/>
      <c r="S805" s="156">
        <v>0.17961326</v>
      </c>
      <c r="T805" s="156">
        <v>0.17097287999999999</v>
      </c>
      <c r="U805" s="156">
        <v>5.2737831999999998E-3</v>
      </c>
      <c r="V805" s="156">
        <v>3.3665974E-3</v>
      </c>
      <c r="W805"/>
      <c r="X805" s="155">
        <v>3.6219289999999999E-3</v>
      </c>
      <c r="Y805" s="158"/>
      <c r="Z805" s="271" t="s">
        <v>2451</v>
      </c>
      <c r="AA805"/>
      <c r="AB805"/>
      <c r="AC805"/>
      <c r="AD805" s="159"/>
      <c r="AE805" s="272"/>
      <c r="AF805" s="48"/>
      <c r="AG805" s="48"/>
      <c r="AH805"/>
      <c r="AI805"/>
      <c r="AJ805"/>
    </row>
    <row r="806" spans="1:36" ht="13.8" customHeight="1">
      <c r="A806" t="s">
        <v>835</v>
      </c>
      <c r="B806" s="188" t="s">
        <v>317</v>
      </c>
      <c r="C806" s="151" t="str">
        <f t="shared" si="173"/>
        <v>A.100.30.118</v>
      </c>
      <c r="D806" s="54" t="s">
        <v>33</v>
      </c>
      <c r="E806" s="150" t="s">
        <v>352</v>
      </c>
      <c r="F806" s="153" t="str">
        <f t="shared" si="174"/>
        <v>G-CuSn5Zn5Pb5</v>
      </c>
      <c r="G806" s="277">
        <v>3.0569570000000001</v>
      </c>
      <c r="H806" s="44">
        <f t="shared" si="175"/>
        <v>3.0569570000000001</v>
      </c>
      <c r="I806"/>
      <c r="J806" s="294">
        <v>4.5245497822819258</v>
      </c>
      <c r="K806" s="44">
        <f t="shared" si="176"/>
        <v>4.5245497822819258</v>
      </c>
      <c r="L806" s="295">
        <v>0.1048275333</v>
      </c>
      <c r="M806" s="295">
        <v>0.30097822297660004</v>
      </c>
      <c r="N806" s="295">
        <v>3.6602004760053259</v>
      </c>
      <c r="O806" s="295">
        <v>0.45854355000000002</v>
      </c>
      <c r="P806"/>
      <c r="Q806" s="212">
        <v>43.743873999999998</v>
      </c>
      <c r="R806"/>
      <c r="S806" s="156">
        <v>0.14728943</v>
      </c>
      <c r="T806" s="156">
        <v>0.13997251999999999</v>
      </c>
      <c r="U806" s="156">
        <v>4.2068899999999996E-3</v>
      </c>
      <c r="V806" s="156">
        <v>3.1100205E-3</v>
      </c>
      <c r="W806"/>
      <c r="X806" s="155">
        <v>2.2058981E-3</v>
      </c>
      <c r="Y806" s="158"/>
      <c r="Z806" s="271" t="s">
        <v>2452</v>
      </c>
      <c r="AA806"/>
      <c r="AB806"/>
      <c r="AC806"/>
      <c r="AD806" s="159"/>
      <c r="AE806" s="271"/>
      <c r="AF806" s="48"/>
      <c r="AG806" s="48"/>
      <c r="AH806"/>
      <c r="AI806"/>
      <c r="AJ806"/>
    </row>
    <row r="807" spans="1:36" ht="13.8" customHeight="1">
      <c r="A807" t="s">
        <v>836</v>
      </c>
      <c r="B807" s="188" t="s">
        <v>317</v>
      </c>
      <c r="C807" s="151" t="str">
        <f t="shared" si="173"/>
        <v>A.100.30.119</v>
      </c>
      <c r="D807" s="54" t="s">
        <v>33</v>
      </c>
      <c r="E807" s="150" t="s">
        <v>352</v>
      </c>
      <c r="F807" s="153" t="str">
        <f t="shared" si="174"/>
        <v>G-CuZn15</v>
      </c>
      <c r="G807" s="277">
        <v>2.796416666666667</v>
      </c>
      <c r="H807" s="44">
        <f t="shared" si="175"/>
        <v>2.796416666666667</v>
      </c>
      <c r="I807"/>
      <c r="J807" s="294">
        <v>3.4018365368860581</v>
      </c>
      <c r="K807" s="44">
        <f t="shared" si="176"/>
        <v>3.4018365368860581</v>
      </c>
      <c r="L807" s="295">
        <v>8.7542485599999997E-2</v>
      </c>
      <c r="M807" s="295">
        <v>0.2239768069608</v>
      </c>
      <c r="N807" s="295">
        <v>2.6708547443252582</v>
      </c>
      <c r="O807" s="295">
        <v>0.41946250000000002</v>
      </c>
      <c r="P807"/>
      <c r="Q807" s="212">
        <v>48.356727999999997</v>
      </c>
      <c r="R807"/>
      <c r="S807" s="156">
        <v>0.12420373</v>
      </c>
      <c r="T807" s="156">
        <v>0.11763767999999999</v>
      </c>
      <c r="U807" s="156">
        <v>3.4939299000000001E-3</v>
      </c>
      <c r="V807" s="156">
        <v>3.0721177999999999E-3</v>
      </c>
      <c r="W807"/>
      <c r="X807" s="155">
        <v>1.2557464E-3</v>
      </c>
      <c r="Y807" s="158"/>
      <c r="Z807" s="271" t="s">
        <v>2453</v>
      </c>
      <c r="AA807"/>
      <c r="AB807"/>
      <c r="AC807"/>
      <c r="AD807" s="159"/>
      <c r="AE807" s="271"/>
      <c r="AF807" s="48"/>
      <c r="AG807" s="48"/>
      <c r="AH807"/>
      <c r="AI807"/>
      <c r="AJ807"/>
    </row>
    <row r="808" spans="1:36" ht="13.8" customHeight="1">
      <c r="A808" t="s">
        <v>837</v>
      </c>
      <c r="B808" s="188" t="s">
        <v>317</v>
      </c>
      <c r="C808" s="151" t="str">
        <f t="shared" si="173"/>
        <v>A.100.30.120</v>
      </c>
      <c r="D808" s="54" t="s">
        <v>33</v>
      </c>
      <c r="E808" s="150" t="s">
        <v>352</v>
      </c>
      <c r="F808" s="153" t="str">
        <f t="shared" si="174"/>
        <v>G-CuZn37Pb</v>
      </c>
      <c r="G808" s="277">
        <v>3.0176016000000003</v>
      </c>
      <c r="H808" s="44">
        <f t="shared" si="175"/>
        <v>3.0176016000000003</v>
      </c>
      <c r="I808"/>
      <c r="J808" s="294">
        <v>3.0726684209934478</v>
      </c>
      <c r="K808" s="44">
        <f t="shared" si="176"/>
        <v>3.0726684209934478</v>
      </c>
      <c r="L808" s="295">
        <v>6.4961079800000002E-2</v>
      </c>
      <c r="M808" s="295">
        <v>0.24429772841500003</v>
      </c>
      <c r="N808" s="295">
        <v>2.3107693727784477</v>
      </c>
      <c r="O808" s="295">
        <v>0.45264024000000003</v>
      </c>
      <c r="P808"/>
      <c r="Q808" s="212">
        <v>54.447665000000001</v>
      </c>
      <c r="R808"/>
      <c r="S808" s="156">
        <v>0.13199712</v>
      </c>
      <c r="T808" s="156">
        <v>0.12460051</v>
      </c>
      <c r="U808" s="156">
        <v>3.7381498999999999E-3</v>
      </c>
      <c r="V808" s="156">
        <v>3.6584699E-3</v>
      </c>
      <c r="W808"/>
      <c r="X808" s="155">
        <v>1.1205887000000001E-3</v>
      </c>
      <c r="Y808" s="158"/>
      <c r="Z808" s="271" t="s">
        <v>2454</v>
      </c>
      <c r="AA808"/>
      <c r="AB808"/>
      <c r="AC808"/>
      <c r="AD808" s="159"/>
      <c r="AE808" s="271"/>
      <c r="AF808" s="48"/>
      <c r="AG808" s="48"/>
      <c r="AH808"/>
      <c r="AI808"/>
      <c r="AJ808"/>
    </row>
    <row r="809" spans="1:36" ht="13.8" customHeight="1">
      <c r="A809" t="s">
        <v>838</v>
      </c>
      <c r="B809" s="188" t="s">
        <v>317</v>
      </c>
      <c r="C809" s="151" t="str">
        <f t="shared" si="173"/>
        <v>A.100.30.121</v>
      </c>
      <c r="D809" s="54" t="s">
        <v>33</v>
      </c>
      <c r="E809" s="150" t="s">
        <v>352</v>
      </c>
      <c r="F809" s="153" t="str">
        <f t="shared" si="174"/>
        <v>G-CuZn40</v>
      </c>
      <c r="G809" s="277">
        <v>3.0283805999999998</v>
      </c>
      <c r="H809" s="44">
        <f t="shared" si="175"/>
        <v>3.0283805999999998</v>
      </c>
      <c r="I809"/>
      <c r="J809" s="294">
        <v>3.0564698752220205</v>
      </c>
      <c r="K809" s="44">
        <f t="shared" si="176"/>
        <v>3.0564698752220205</v>
      </c>
      <c r="L809" s="295">
        <v>6.244014254E-2</v>
      </c>
      <c r="M809" s="295">
        <v>0.24443838973340001</v>
      </c>
      <c r="N809" s="295">
        <v>2.2953342529486203</v>
      </c>
      <c r="O809" s="295">
        <v>0.45425708999999997</v>
      </c>
      <c r="P809"/>
      <c r="Q809" s="212">
        <v>55.254148000000001</v>
      </c>
      <c r="R809"/>
      <c r="S809" s="156">
        <v>0.13230117999999999</v>
      </c>
      <c r="T809" s="156">
        <v>0.12481618</v>
      </c>
      <c r="U809" s="156">
        <v>3.7459533999999999E-3</v>
      </c>
      <c r="V809" s="156">
        <v>3.739048E-3</v>
      </c>
      <c r="W809"/>
      <c r="X809" s="155">
        <v>1.1263553E-3</v>
      </c>
      <c r="Y809" s="158"/>
      <c r="Z809" s="271" t="s">
        <v>2455</v>
      </c>
      <c r="AA809"/>
      <c r="AB809"/>
      <c r="AC809"/>
      <c r="AD809" s="159"/>
      <c r="AF809" s="48"/>
      <c r="AG809" s="48"/>
      <c r="AH809"/>
      <c r="AI809"/>
      <c r="AJ809"/>
    </row>
    <row r="810" spans="1:36" ht="13.8" customHeight="1">
      <c r="B810" s="188"/>
      <c r="C810" s="151"/>
      <c r="D810" s="51" t="s">
        <v>34</v>
      </c>
      <c r="E810" s="150"/>
      <c r="F810"/>
      <c r="H810" s="44"/>
      <c r="I810"/>
      <c r="J810" s="44"/>
      <c r="K810" s="44"/>
      <c r="L810" s="44"/>
      <c r="P810"/>
      <c r="Q810" s="212"/>
      <c r="R810"/>
      <c r="S810"/>
      <c r="T810"/>
      <c r="U810"/>
      <c r="V810"/>
      <c r="W810"/>
      <c r="X810"/>
      <c r="Y810" s="159"/>
      <c r="Z810" s="267"/>
      <c r="AA810"/>
      <c r="AB810"/>
      <c r="AC810"/>
      <c r="AD810" s="159"/>
      <c r="AE810" s="271"/>
      <c r="AF810" s="48"/>
      <c r="AG810" s="48"/>
      <c r="AH810"/>
      <c r="AI810"/>
      <c r="AJ810"/>
    </row>
    <row r="811" spans="1:36" ht="13.8" customHeight="1">
      <c r="A811" t="s">
        <v>839</v>
      </c>
      <c r="B811" s="188" t="s">
        <v>317</v>
      </c>
      <c r="C811" s="151" t="str">
        <f t="shared" ref="C811:C820" si="177">MID(A811,1,12)</f>
        <v>A.100.32.101</v>
      </c>
      <c r="D811" s="54" t="s">
        <v>34</v>
      </c>
      <c r="E811" s="150" t="s">
        <v>352</v>
      </c>
      <c r="F811" s="153" t="str">
        <f t="shared" ref="F811:F820" si="178">MID(A811, 21,85)</f>
        <v>AM100A</v>
      </c>
      <c r="G811" s="277">
        <v>23.398373333333332</v>
      </c>
      <c r="H811" s="44">
        <f t="shared" ref="H811:H820" si="179">G811</f>
        <v>23.398373333333332</v>
      </c>
      <c r="I811"/>
      <c r="J811" s="294">
        <v>4.1213573211966841</v>
      </c>
      <c r="K811" s="44">
        <f t="shared" ref="K811:K820" si="180">J811</f>
        <v>4.1213573211966841</v>
      </c>
      <c r="L811" s="295">
        <v>0.16138073080000001</v>
      </c>
      <c r="M811" s="295">
        <v>0.240132574647</v>
      </c>
      <c r="N811" s="295">
        <v>0.21008801574968403</v>
      </c>
      <c r="O811" s="295">
        <v>3.5097559999999999</v>
      </c>
      <c r="P811"/>
      <c r="Q811" s="212">
        <v>343.05660999999998</v>
      </c>
      <c r="R811"/>
      <c r="S811" s="156">
        <v>0.44010312000000001</v>
      </c>
      <c r="T811" s="156">
        <v>0.39677679999999999</v>
      </c>
      <c r="U811" s="156">
        <v>1.8520459E-2</v>
      </c>
      <c r="V811" s="156">
        <v>2.4805860999999998E-2</v>
      </c>
      <c r="W811"/>
      <c r="X811" s="155">
        <v>1.1441375000000001E-3</v>
      </c>
      <c r="Y811" s="158"/>
      <c r="Z811" s="271" t="s">
        <v>2456</v>
      </c>
      <c r="AA811"/>
      <c r="AB811"/>
      <c r="AC811"/>
      <c r="AD811" s="159"/>
      <c r="AE811" s="271"/>
      <c r="AF811" s="48"/>
      <c r="AG811" s="48"/>
      <c r="AH811"/>
      <c r="AI811"/>
      <c r="AJ811"/>
    </row>
    <row r="812" spans="1:36" ht="13.8" customHeight="1">
      <c r="A812" t="s">
        <v>840</v>
      </c>
      <c r="B812" s="188" t="s">
        <v>317</v>
      </c>
      <c r="C812" s="151" t="str">
        <f t="shared" si="177"/>
        <v>A.100.32.102</v>
      </c>
      <c r="D812" s="54" t="s">
        <v>34</v>
      </c>
      <c r="E812" s="150" t="s">
        <v>352</v>
      </c>
      <c r="F812" s="153" t="str">
        <f t="shared" si="178"/>
        <v>AM503</v>
      </c>
      <c r="G812" s="277">
        <v>24.879904</v>
      </c>
      <c r="H812" s="44">
        <f t="shared" si="179"/>
        <v>24.879904</v>
      </c>
      <c r="I812"/>
      <c r="J812" s="294">
        <v>4.3114055825766666</v>
      </c>
      <c r="K812" s="44">
        <f t="shared" si="180"/>
        <v>4.3114055825766666</v>
      </c>
      <c r="L812" s="295">
        <v>0.16996446770000001</v>
      </c>
      <c r="M812" s="295">
        <v>0.246653070206</v>
      </c>
      <c r="N812" s="295">
        <v>0.16280244467066682</v>
      </c>
      <c r="O812" s="295">
        <v>3.7319855999999998</v>
      </c>
      <c r="P812"/>
      <c r="Q812" s="212">
        <v>367.84692999999999</v>
      </c>
      <c r="R812"/>
      <c r="S812" s="156">
        <v>0.47792105000000001</v>
      </c>
      <c r="T812" s="156">
        <v>0.43126714999999999</v>
      </c>
      <c r="U812" s="156">
        <v>1.9599533999999998E-2</v>
      </c>
      <c r="V812" s="156">
        <v>2.7054366E-2</v>
      </c>
      <c r="W812"/>
      <c r="X812" s="155">
        <v>1.2191018000000001E-3</v>
      </c>
      <c r="Y812" s="158"/>
      <c r="Z812" s="271" t="s">
        <v>2457</v>
      </c>
      <c r="AA812"/>
      <c r="AB812"/>
      <c r="AC812"/>
      <c r="AD812" s="159"/>
      <c r="AE812" s="271"/>
      <c r="AH812"/>
      <c r="AI812"/>
      <c r="AJ812"/>
    </row>
    <row r="813" spans="1:36" ht="13.8" customHeight="1">
      <c r="A813" t="s">
        <v>841</v>
      </c>
      <c r="B813" s="188" t="s">
        <v>317</v>
      </c>
      <c r="C813" s="151" t="str">
        <f t="shared" si="177"/>
        <v>A.100.32.103</v>
      </c>
      <c r="D813" s="54" t="s">
        <v>34</v>
      </c>
      <c r="E813" s="150" t="s">
        <v>352</v>
      </c>
      <c r="F813" s="153" t="str">
        <f t="shared" si="178"/>
        <v>G-MgAl6Zn3</v>
      </c>
      <c r="G813" s="277">
        <v>23.440195333333335</v>
      </c>
      <c r="H813" s="44">
        <f t="shared" si="179"/>
        <v>23.440195333333335</v>
      </c>
      <c r="I813"/>
      <c r="J813" s="294">
        <v>4.1456207253403079</v>
      </c>
      <c r="K813" s="44">
        <f t="shared" si="180"/>
        <v>4.1456207253403079</v>
      </c>
      <c r="L813" s="295">
        <v>0.1598444671</v>
      </c>
      <c r="M813" s="295">
        <v>0.243199371315</v>
      </c>
      <c r="N813" s="295">
        <v>0.22654758692530799</v>
      </c>
      <c r="O813" s="295">
        <v>3.5160293</v>
      </c>
      <c r="P813"/>
      <c r="Q813" s="212">
        <v>345.66561999999999</v>
      </c>
      <c r="R813"/>
      <c r="S813" s="156">
        <v>0.44207291999999998</v>
      </c>
      <c r="T813" s="156">
        <v>0.39834691999999999</v>
      </c>
      <c r="U813" s="156">
        <v>1.8555087000000001E-2</v>
      </c>
      <c r="V813" s="156">
        <v>2.5170912E-2</v>
      </c>
      <c r="W813"/>
      <c r="X813" s="155">
        <v>1.1653636E-3</v>
      </c>
      <c r="Y813" s="158"/>
      <c r="Z813" s="271" t="s">
        <v>2458</v>
      </c>
      <c r="AA813"/>
      <c r="AB813"/>
      <c r="AC813"/>
      <c r="AD813" s="159"/>
      <c r="AE813" s="271"/>
      <c r="AH813"/>
      <c r="AI813"/>
      <c r="AJ813"/>
    </row>
    <row r="814" spans="1:36" ht="13.8" customHeight="1">
      <c r="A814" t="s">
        <v>842</v>
      </c>
      <c r="B814" s="188" t="s">
        <v>317</v>
      </c>
      <c r="C814" s="151" t="str">
        <f t="shared" si="177"/>
        <v>A.100.32.104</v>
      </c>
      <c r="D814" s="54" t="s">
        <v>34</v>
      </c>
      <c r="E814" s="150" t="s">
        <v>352</v>
      </c>
      <c r="F814" s="153" t="str">
        <f t="shared" si="178"/>
        <v>G-MgAl8Zn1</v>
      </c>
      <c r="G814" s="277">
        <v>23.651266666666665</v>
      </c>
      <c r="H814" s="44">
        <f t="shared" si="179"/>
        <v>23.651266666666665</v>
      </c>
      <c r="I814"/>
      <c r="J814" s="294">
        <v>4.1579229141552476</v>
      </c>
      <c r="K814" s="44">
        <f t="shared" si="180"/>
        <v>4.1579229141552476</v>
      </c>
      <c r="L814" s="295">
        <v>0.1622829995</v>
      </c>
      <c r="M814" s="295">
        <v>0.24146929652099999</v>
      </c>
      <c r="N814" s="295">
        <v>0.20648061813424798</v>
      </c>
      <c r="O814" s="295">
        <v>3.5476899999999998</v>
      </c>
      <c r="P814"/>
      <c r="Q814" s="212">
        <v>347.77177999999998</v>
      </c>
      <c r="R814"/>
      <c r="S814" s="156">
        <v>0.44496163999999999</v>
      </c>
      <c r="T814" s="156">
        <v>0.40100138000000002</v>
      </c>
      <c r="U814" s="156">
        <v>1.8704269999999999E-2</v>
      </c>
      <c r="V814" s="156">
        <v>2.5255988E-2</v>
      </c>
      <c r="W814"/>
      <c r="X814" s="155">
        <v>1.1610345E-3</v>
      </c>
      <c r="Y814" s="158"/>
      <c r="Z814" s="271" t="s">
        <v>2459</v>
      </c>
      <c r="AA814"/>
      <c r="AB814"/>
      <c r="AC814"/>
      <c r="AD814" s="159"/>
      <c r="AE814" s="271"/>
      <c r="AH814"/>
      <c r="AI814"/>
      <c r="AJ814"/>
    </row>
    <row r="815" spans="1:36" ht="13.8" customHeight="1">
      <c r="A815" t="s">
        <v>843</v>
      </c>
      <c r="B815" s="188" t="s">
        <v>317</v>
      </c>
      <c r="C815" s="151" t="str">
        <f t="shared" si="177"/>
        <v>A.100.32.105</v>
      </c>
      <c r="D815" s="54" t="s">
        <v>34</v>
      </c>
      <c r="E815" s="150" t="s">
        <v>352</v>
      </c>
      <c r="F815" s="153" t="str">
        <f t="shared" si="178"/>
        <v>G-MgAl9Zn2</v>
      </c>
      <c r="G815" s="277">
        <v>23.143256666666666</v>
      </c>
      <c r="H815" s="44">
        <f t="shared" si="179"/>
        <v>23.143256666666666</v>
      </c>
      <c r="I815"/>
      <c r="J815" s="294">
        <v>4.1016279848416017</v>
      </c>
      <c r="K815" s="44">
        <f t="shared" si="180"/>
        <v>4.1016279848416017</v>
      </c>
      <c r="L815" s="295">
        <v>0.15892344880000003</v>
      </c>
      <c r="M815" s="295">
        <v>0.24155827727199999</v>
      </c>
      <c r="N815" s="295">
        <v>0.22965775876960201</v>
      </c>
      <c r="O815" s="295">
        <v>3.4714885</v>
      </c>
      <c r="P815"/>
      <c r="Q815" s="212">
        <v>340.00745000000001</v>
      </c>
      <c r="R815"/>
      <c r="S815" s="156">
        <v>0.43671549999999998</v>
      </c>
      <c r="T815" s="156">
        <v>0.39375079000000002</v>
      </c>
      <c r="U815" s="156">
        <v>1.8339316000000001E-2</v>
      </c>
      <c r="V815" s="156">
        <v>2.4625385999999999E-2</v>
      </c>
      <c r="W815"/>
      <c r="X815" s="155">
        <v>1.1444688000000001E-3</v>
      </c>
      <c r="Y815" s="158"/>
      <c r="Z815" s="271" t="s">
        <v>2460</v>
      </c>
      <c r="AA815"/>
      <c r="AB815"/>
      <c r="AC815"/>
      <c r="AD815" s="159"/>
      <c r="AE815" s="272"/>
      <c r="AF815" s="48"/>
      <c r="AG815" s="48"/>
      <c r="AH815"/>
      <c r="AI815"/>
      <c r="AJ815"/>
    </row>
    <row r="816" spans="1:36" ht="13.8" customHeight="1">
      <c r="A816" t="s">
        <v>844</v>
      </c>
      <c r="B816" s="188" t="s">
        <v>317</v>
      </c>
      <c r="C816" s="151" t="str">
        <f t="shared" si="177"/>
        <v>A.100.32.106</v>
      </c>
      <c r="D816" s="54" t="s">
        <v>34</v>
      </c>
      <c r="E816" s="150" t="s">
        <v>352</v>
      </c>
      <c r="F816" s="153" t="str">
        <f t="shared" si="178"/>
        <v>GD-MgAl9Zn1</v>
      </c>
      <c r="G816" s="277">
        <v>23.413548666666667</v>
      </c>
      <c r="H816" s="44">
        <f t="shared" si="179"/>
        <v>23.413548666666667</v>
      </c>
      <c r="I816"/>
      <c r="J816" s="294">
        <v>4.127762804325589</v>
      </c>
      <c r="K816" s="44">
        <f t="shared" si="180"/>
        <v>4.127762804325589</v>
      </c>
      <c r="L816" s="295">
        <v>0.16107918659999998</v>
      </c>
      <c r="M816" s="295">
        <v>0.24094948119299997</v>
      </c>
      <c r="N816" s="295">
        <v>0.21370183653258898</v>
      </c>
      <c r="O816" s="295">
        <v>3.5120323</v>
      </c>
      <c r="P816"/>
      <c r="Q816" s="212">
        <v>343.74943999999999</v>
      </c>
      <c r="R816"/>
      <c r="S816" s="156">
        <v>0.44101295000000001</v>
      </c>
      <c r="T816" s="156">
        <v>0.39758027000000001</v>
      </c>
      <c r="U816" s="156">
        <v>1.8532718E-2</v>
      </c>
      <c r="V816" s="156">
        <v>2.4899959999999999E-2</v>
      </c>
      <c r="W816"/>
      <c r="X816" s="155">
        <v>1.1494261999999999E-3</v>
      </c>
      <c r="Y816" s="158"/>
      <c r="Z816" s="271" t="s">
        <v>2461</v>
      </c>
      <c r="AA816"/>
      <c r="AB816"/>
      <c r="AC816"/>
      <c r="AD816" s="159"/>
      <c r="AE816" s="271"/>
      <c r="AF816" s="48"/>
      <c r="AG816" s="48"/>
      <c r="AH816"/>
      <c r="AI816"/>
      <c r="AJ816"/>
    </row>
    <row r="817" spans="1:36" ht="13.8" customHeight="1">
      <c r="A817" t="s">
        <v>845</v>
      </c>
      <c r="B817" s="188" t="s">
        <v>317</v>
      </c>
      <c r="C817" s="151" t="str">
        <f t="shared" si="177"/>
        <v>A.100.32.107</v>
      </c>
      <c r="D817" s="54" t="s">
        <v>34</v>
      </c>
      <c r="E817" s="150" t="s">
        <v>352</v>
      </c>
      <c r="F817" s="153" t="str">
        <f t="shared" si="178"/>
        <v>MgAl3Zn</v>
      </c>
      <c r="G817" s="277">
        <v>24.354829333333335</v>
      </c>
      <c r="H817" s="44">
        <f t="shared" si="179"/>
        <v>24.354829333333335</v>
      </c>
      <c r="I817"/>
      <c r="J817" s="294">
        <v>4.2492144938449856</v>
      </c>
      <c r="K817" s="44">
        <f t="shared" si="180"/>
        <v>4.2492144938449856</v>
      </c>
      <c r="L817" s="295">
        <v>0.16573984300000003</v>
      </c>
      <c r="M817" s="295">
        <v>0.243514065113</v>
      </c>
      <c r="N817" s="295">
        <v>0.18673618573198592</v>
      </c>
      <c r="O817" s="295">
        <v>3.6532244</v>
      </c>
      <c r="P817"/>
      <c r="Q817" s="212">
        <v>359.84893</v>
      </c>
      <c r="R817"/>
      <c r="S817" s="156">
        <v>0.45761642000000002</v>
      </c>
      <c r="T817" s="156">
        <v>0.41206151000000002</v>
      </c>
      <c r="U817" s="156">
        <v>1.9213078000000001E-2</v>
      </c>
      <c r="V817" s="156">
        <v>2.6341831E-2</v>
      </c>
      <c r="W817"/>
      <c r="X817" s="155">
        <v>1.1974761000000001E-3</v>
      </c>
      <c r="Y817" s="158"/>
      <c r="Z817" s="271" t="s">
        <v>2462</v>
      </c>
      <c r="AA817"/>
      <c r="AB817"/>
      <c r="AC817"/>
      <c r="AD817" s="159"/>
      <c r="AE817" s="272"/>
      <c r="AF817" s="48"/>
      <c r="AG817" s="48"/>
      <c r="AH817"/>
      <c r="AI817"/>
      <c r="AJ817"/>
    </row>
    <row r="818" spans="1:36" ht="13.8" customHeight="1">
      <c r="A818" t="s">
        <v>846</v>
      </c>
      <c r="B818" s="188" t="s">
        <v>317</v>
      </c>
      <c r="C818" s="151" t="str">
        <f t="shared" si="177"/>
        <v>A.100.32.108</v>
      </c>
      <c r="D818" s="54" t="s">
        <v>34</v>
      </c>
      <c r="E818" s="150" t="s">
        <v>352</v>
      </c>
      <c r="F818" s="153" t="str">
        <f t="shared" si="178"/>
        <v>MgZn6Zr</v>
      </c>
      <c r="G818" s="277">
        <v>23.947521333333334</v>
      </c>
      <c r="H818" s="44">
        <f t="shared" si="179"/>
        <v>23.947521333333334</v>
      </c>
      <c r="I818"/>
      <c r="J818" s="294">
        <v>4.2258969328553064</v>
      </c>
      <c r="K818" s="44">
        <f t="shared" si="180"/>
        <v>4.2258969328553064</v>
      </c>
      <c r="L818" s="295">
        <v>0.16085856350000002</v>
      </c>
      <c r="M818" s="295">
        <v>0.246489915724</v>
      </c>
      <c r="N818" s="295">
        <v>0.22642025363130688</v>
      </c>
      <c r="O818" s="295">
        <v>3.5921281999999999</v>
      </c>
      <c r="P818"/>
      <c r="Q818" s="212">
        <v>355.85964999999999</v>
      </c>
      <c r="R818"/>
      <c r="S818" s="156">
        <v>0.45036183000000002</v>
      </c>
      <c r="T818" s="156">
        <v>0.40525777000000002</v>
      </c>
      <c r="U818" s="156">
        <v>1.8924008999999999E-2</v>
      </c>
      <c r="V818" s="156">
        <v>2.6180047000000001E-2</v>
      </c>
      <c r="W818"/>
      <c r="X818" s="155">
        <v>1.2058889999999999E-3</v>
      </c>
      <c r="Y818" s="158"/>
      <c r="Z818" s="271" t="s">
        <v>2463</v>
      </c>
      <c r="AA818"/>
      <c r="AB818"/>
      <c r="AC818"/>
      <c r="AD818" s="159"/>
      <c r="AE818" s="272"/>
      <c r="AF818" s="50"/>
      <c r="AG818" s="50"/>
      <c r="AH818"/>
      <c r="AI818"/>
      <c r="AJ818"/>
    </row>
    <row r="819" spans="1:36" ht="13.8" customHeight="1">
      <c r="A819" t="s">
        <v>847</v>
      </c>
      <c r="B819" s="188" t="s">
        <v>317</v>
      </c>
      <c r="C819" s="151" t="str">
        <f t="shared" si="177"/>
        <v>A.100.32.109</v>
      </c>
      <c r="D819" s="54" t="s">
        <v>34</v>
      </c>
      <c r="E819" s="150" t="s">
        <v>352</v>
      </c>
      <c r="F819" s="153" t="str">
        <f t="shared" si="178"/>
        <v>MgMn1.5</v>
      </c>
      <c r="G819" s="277">
        <v>24.820869999999999</v>
      </c>
      <c r="H819" s="44">
        <f t="shared" si="179"/>
        <v>24.820869999999999</v>
      </c>
      <c r="I819"/>
      <c r="J819" s="294">
        <v>4.3044833809416652</v>
      </c>
      <c r="K819" s="44">
        <f t="shared" si="180"/>
        <v>4.3044833809416652</v>
      </c>
      <c r="L819" s="295">
        <v>0.16996041469999998</v>
      </c>
      <c r="M819" s="295">
        <v>0.24741876638099999</v>
      </c>
      <c r="N819" s="295">
        <v>0.16397369986066479</v>
      </c>
      <c r="O819" s="295">
        <v>3.7231304999999999</v>
      </c>
      <c r="P819"/>
      <c r="Q819" s="212">
        <v>366.7722</v>
      </c>
      <c r="R819"/>
      <c r="S819" s="156">
        <v>0.48054277000000001</v>
      </c>
      <c r="T819" s="156">
        <v>0.43400909999999998</v>
      </c>
      <c r="U819" s="156">
        <v>1.9559635999999998E-2</v>
      </c>
      <c r="V819" s="156">
        <v>2.6974035E-2</v>
      </c>
      <c r="W819"/>
      <c r="X819" s="155">
        <v>1.2169329000000001E-3</v>
      </c>
      <c r="Y819" s="158"/>
      <c r="Z819" s="271" t="s">
        <v>2464</v>
      </c>
      <c r="AA819"/>
      <c r="AB819"/>
      <c r="AC819"/>
      <c r="AD819" s="159"/>
      <c r="AE819" s="272"/>
      <c r="AF819" s="50"/>
      <c r="AG819" s="50"/>
      <c r="AH819"/>
      <c r="AI819"/>
      <c r="AJ819"/>
    </row>
    <row r="820" spans="1:36" ht="13.8" customHeight="1">
      <c r="A820" t="s">
        <v>848</v>
      </c>
      <c r="B820" s="188" t="s">
        <v>317</v>
      </c>
      <c r="C820" s="151" t="str">
        <f t="shared" si="177"/>
        <v>A.100.32.110</v>
      </c>
      <c r="D820" s="54" t="s">
        <v>34</v>
      </c>
      <c r="E820" s="150" t="s">
        <v>352</v>
      </c>
      <c r="F820" s="153" t="str">
        <f t="shared" si="178"/>
        <v>MgAl6Zn</v>
      </c>
      <c r="G820" s="277">
        <v>23.770372666666667</v>
      </c>
      <c r="H820" s="44">
        <f t="shared" si="179"/>
        <v>23.770372666666667</v>
      </c>
      <c r="I820"/>
      <c r="J820" s="294">
        <v>4.1749678745948398</v>
      </c>
      <c r="K820" s="44">
        <f t="shared" si="180"/>
        <v>4.1749678745948398</v>
      </c>
      <c r="L820" s="295">
        <v>0.16273100579999999</v>
      </c>
      <c r="M820" s="295">
        <v>0.242086924264</v>
      </c>
      <c r="N820" s="295">
        <v>0.20459404453084004</v>
      </c>
      <c r="O820" s="295">
        <v>3.5655559000000001</v>
      </c>
      <c r="P820"/>
      <c r="Q820" s="212">
        <v>349.97221000000002</v>
      </c>
      <c r="R820"/>
      <c r="S820" s="156">
        <v>0.44730774000000001</v>
      </c>
      <c r="T820" s="156">
        <v>0.40305173999999999</v>
      </c>
      <c r="U820" s="156">
        <v>1.8790848999999998E-2</v>
      </c>
      <c r="V820" s="156">
        <v>2.5465150999999998E-2</v>
      </c>
      <c r="W820"/>
      <c r="X820" s="155">
        <v>1.1688167000000001E-3</v>
      </c>
      <c r="Y820" s="158"/>
      <c r="Z820" s="271" t="s">
        <v>2465</v>
      </c>
      <c r="AA820"/>
      <c r="AB820"/>
      <c r="AC820"/>
      <c r="AD820" s="159"/>
      <c r="AE820" s="272"/>
      <c r="AF820" s="50"/>
      <c r="AG820" s="50"/>
      <c r="AH820"/>
      <c r="AI820"/>
      <c r="AJ820"/>
    </row>
    <row r="821" spans="1:36" ht="13.8" customHeight="1">
      <c r="B821" s="188"/>
      <c r="C821" s="151"/>
      <c r="D821" s="51" t="s">
        <v>35</v>
      </c>
      <c r="E821" s="150"/>
      <c r="F821"/>
      <c r="H821" s="44"/>
      <c r="I821"/>
      <c r="J821" s="44"/>
      <c r="K821" s="44"/>
      <c r="L821" s="44"/>
      <c r="P821"/>
      <c r="Q821" s="212"/>
      <c r="R821"/>
      <c r="S821"/>
      <c r="T821"/>
      <c r="U821"/>
      <c r="V821"/>
      <c r="W821"/>
      <c r="X821"/>
      <c r="Y821" s="159"/>
      <c r="Z821" s="272"/>
      <c r="AA821"/>
      <c r="AB821"/>
      <c r="AC821"/>
      <c r="AD821" s="159"/>
      <c r="AE821" s="272"/>
      <c r="AF821" s="50"/>
      <c r="AG821" s="50"/>
      <c r="AH821"/>
      <c r="AI821"/>
      <c r="AJ821"/>
    </row>
    <row r="822" spans="1:36" ht="13.8" customHeight="1">
      <c r="A822" t="s">
        <v>1735</v>
      </c>
      <c r="B822" s="188" t="s">
        <v>317</v>
      </c>
      <c r="C822" s="151" t="str">
        <f t="shared" ref="C822:C834" si="181">MID(A822,1,12)</f>
        <v>A.100.34.101</v>
      </c>
      <c r="D822" s="54" t="s">
        <v>35</v>
      </c>
      <c r="E822" s="150" t="s">
        <v>352</v>
      </c>
      <c r="F822" s="153" t="str">
        <f t="shared" ref="F822:F834" si="182">MID(A822, 21,85)</f>
        <v>Duranickel</v>
      </c>
      <c r="G822" s="277">
        <v>11.487674666666667</v>
      </c>
      <c r="H822" s="44">
        <f t="shared" ref="H822:H834" si="183">G822</f>
        <v>11.487674666666667</v>
      </c>
      <c r="I822"/>
      <c r="J822" s="294">
        <v>24.162687930233144</v>
      </c>
      <c r="K822" s="44">
        <f t="shared" ref="K822:K834" si="184">J822</f>
        <v>24.162687930233144</v>
      </c>
      <c r="L822" s="295">
        <v>0.45968683317200004</v>
      </c>
      <c r="M822" s="295">
        <v>11.1454106405935</v>
      </c>
      <c r="N822" s="295">
        <v>10.834439256467645</v>
      </c>
      <c r="O822" s="295">
        <v>1.7231512</v>
      </c>
      <c r="P822"/>
      <c r="Q822" s="212">
        <v>214.05583999999999</v>
      </c>
      <c r="R822"/>
      <c r="S822" s="156">
        <v>3.6375817000000001</v>
      </c>
      <c r="T822" s="156">
        <v>3.5456213999999999</v>
      </c>
      <c r="U822" s="156">
        <v>7.3202402999999999E-2</v>
      </c>
      <c r="V822" s="156">
        <v>1.8757897999999999E-2</v>
      </c>
      <c r="W822"/>
      <c r="X822" s="155">
        <v>3.7907779999999999E-3</v>
      </c>
      <c r="Y822" s="158"/>
      <c r="Z822" s="271" t="s">
        <v>2466</v>
      </c>
      <c r="AA822"/>
      <c r="AB822"/>
      <c r="AC822"/>
      <c r="AD822" s="159"/>
      <c r="AE822" s="272"/>
      <c r="AF822" s="50"/>
      <c r="AG822" s="50"/>
      <c r="AH822"/>
      <c r="AI822"/>
      <c r="AJ822"/>
    </row>
    <row r="823" spans="1:36" ht="13.8" customHeight="1">
      <c r="A823" t="s">
        <v>849</v>
      </c>
      <c r="B823" s="188" t="s">
        <v>317</v>
      </c>
      <c r="C823" s="151" t="str">
        <f t="shared" si="181"/>
        <v>A.100.34.102</v>
      </c>
      <c r="D823" s="54" t="s">
        <v>35</v>
      </c>
      <c r="E823" s="150" t="s">
        <v>352</v>
      </c>
      <c r="F823" s="153" t="str">
        <f t="shared" si="182"/>
        <v>Invar</v>
      </c>
      <c r="G823" s="277">
        <v>9.4115753333333334</v>
      </c>
      <c r="H823" s="44">
        <f t="shared" si="183"/>
        <v>9.4115753333333334</v>
      </c>
      <c r="I823"/>
      <c r="J823" s="294">
        <v>10.548833456562249</v>
      </c>
      <c r="K823" s="44">
        <f t="shared" si="184"/>
        <v>10.548833456562249</v>
      </c>
      <c r="L823" s="295">
        <v>0.22757432214000001</v>
      </c>
      <c r="M823" s="295">
        <v>4.3867542151289998</v>
      </c>
      <c r="N823" s="295">
        <v>4.5227686192932506</v>
      </c>
      <c r="O823" s="295">
        <v>1.4117363000000001</v>
      </c>
      <c r="P823"/>
      <c r="Q823" s="212">
        <v>133.94802000000001</v>
      </c>
      <c r="R823"/>
      <c r="S823" s="156">
        <v>1.5045721000000001</v>
      </c>
      <c r="T823" s="156">
        <v>1.4635944999999999</v>
      </c>
      <c r="U823" s="156">
        <v>3.2607999999999998E-2</v>
      </c>
      <c r="V823" s="156">
        <v>8.3696706999999999E-3</v>
      </c>
      <c r="W823"/>
      <c r="X823" s="155">
        <v>1.6945533E-3</v>
      </c>
      <c r="Y823" s="158"/>
      <c r="Z823" s="271" t="s">
        <v>2467</v>
      </c>
      <c r="AA823"/>
      <c r="AB823"/>
      <c r="AC823"/>
      <c r="AD823" s="159"/>
      <c r="AE823" s="272"/>
      <c r="AF823" s="50"/>
      <c r="AG823" s="50"/>
      <c r="AH823"/>
      <c r="AI823"/>
      <c r="AJ823"/>
    </row>
    <row r="824" spans="1:36" ht="13.8" customHeight="1">
      <c r="A824" t="s">
        <v>850</v>
      </c>
      <c r="B824" s="188" t="s">
        <v>317</v>
      </c>
      <c r="C824" s="151" t="str">
        <f t="shared" si="181"/>
        <v>A.100.34.103</v>
      </c>
      <c r="D824" s="54" t="s">
        <v>35</v>
      </c>
      <c r="E824" s="150" t="s">
        <v>352</v>
      </c>
      <c r="F824" s="153" t="str">
        <f t="shared" si="182"/>
        <v>Mumetal</v>
      </c>
      <c r="G824" s="277">
        <v>10.071754666666667</v>
      </c>
      <c r="H824" s="44">
        <f t="shared" si="183"/>
        <v>10.071754666666667</v>
      </c>
      <c r="I824"/>
      <c r="J824" s="294">
        <v>20.066365742870197</v>
      </c>
      <c r="K824" s="44">
        <f t="shared" si="184"/>
        <v>20.066365742870197</v>
      </c>
      <c r="L824" s="295">
        <v>0.38550977296</v>
      </c>
      <c r="M824" s="295">
        <v>9.1513201667287003</v>
      </c>
      <c r="N824" s="295">
        <v>9.0187726031814961</v>
      </c>
      <c r="O824" s="295">
        <v>1.5107632</v>
      </c>
      <c r="P824"/>
      <c r="Q824" s="212">
        <v>180.30049</v>
      </c>
      <c r="R824"/>
      <c r="S824" s="156">
        <v>2.9941239999999998</v>
      </c>
      <c r="T824" s="156">
        <v>2.9177987000000001</v>
      </c>
      <c r="U824" s="156">
        <v>6.0536025E-2</v>
      </c>
      <c r="V824" s="156">
        <v>1.5789201999999999E-2</v>
      </c>
      <c r="W824"/>
      <c r="X824" s="155">
        <v>3.1987254000000001E-3</v>
      </c>
      <c r="Y824" s="158"/>
      <c r="Z824" s="271" t="s">
        <v>2468</v>
      </c>
      <c r="AA824"/>
      <c r="AB824"/>
      <c r="AC824"/>
      <c r="AD824" s="159"/>
      <c r="AE824" s="269"/>
      <c r="AF824" s="50"/>
      <c r="AG824" s="50"/>
      <c r="AH824"/>
      <c r="AI824"/>
      <c r="AJ824"/>
    </row>
    <row r="825" spans="1:36" ht="13.8" customHeight="1">
      <c r="A825" t="s">
        <v>851</v>
      </c>
      <c r="B825" s="188" t="s">
        <v>317</v>
      </c>
      <c r="C825" s="151" t="str">
        <f t="shared" si="181"/>
        <v>A.100.34.104</v>
      </c>
      <c r="D825" s="54" t="s">
        <v>35</v>
      </c>
      <c r="E825" s="150" t="s">
        <v>352</v>
      </c>
      <c r="F825" s="153" t="str">
        <f t="shared" si="182"/>
        <v>Ni 99.6</v>
      </c>
      <c r="G825" s="277">
        <v>11.086945333333334</v>
      </c>
      <c r="H825" s="44">
        <f t="shared" si="183"/>
        <v>11.086945333333334</v>
      </c>
      <c r="I825"/>
      <c r="J825" s="294">
        <v>25.318804536947408</v>
      </c>
      <c r="K825" s="44">
        <f t="shared" si="184"/>
        <v>25.318804536947408</v>
      </c>
      <c r="L825" s="295">
        <v>0.47882198695739997</v>
      </c>
      <c r="M825" s="295">
        <v>11.8126465042522</v>
      </c>
      <c r="N825" s="295">
        <v>11.364294245737812</v>
      </c>
      <c r="O825" s="295">
        <v>1.6630418</v>
      </c>
      <c r="P825"/>
      <c r="Q825" s="212">
        <v>212.48639</v>
      </c>
      <c r="R825"/>
      <c r="S825" s="156">
        <v>3.8388046</v>
      </c>
      <c r="T825" s="156">
        <v>3.7428612000000001</v>
      </c>
      <c r="U825" s="156">
        <v>7.6769030000000002E-2</v>
      </c>
      <c r="V825" s="156">
        <v>1.9174387000000001E-2</v>
      </c>
      <c r="W825"/>
      <c r="X825" s="155">
        <v>3.9695125999999999E-3</v>
      </c>
      <c r="Y825" s="158"/>
      <c r="Z825" s="271" t="s">
        <v>2469</v>
      </c>
      <c r="AA825"/>
      <c r="AB825"/>
      <c r="AC825"/>
      <c r="AD825" s="159"/>
      <c r="AE825" s="269"/>
      <c r="AH825"/>
      <c r="AI825"/>
      <c r="AJ825"/>
    </row>
    <row r="826" spans="1:36" ht="13.8" customHeight="1">
      <c r="A826" t="s">
        <v>852</v>
      </c>
      <c r="B826" s="188" t="s">
        <v>317</v>
      </c>
      <c r="C826" s="151" t="str">
        <f t="shared" si="181"/>
        <v>A.100.34.105</v>
      </c>
      <c r="D826" s="54" t="s">
        <v>35</v>
      </c>
      <c r="E826" s="150" t="s">
        <v>352</v>
      </c>
      <c r="F826" s="153" t="str">
        <f t="shared" si="182"/>
        <v>Ni span C902</v>
      </c>
      <c r="G826" s="277">
        <v>8.255291999999999</v>
      </c>
      <c r="H826" s="44">
        <f t="shared" si="183"/>
        <v>8.255291999999999</v>
      </c>
      <c r="I826"/>
      <c r="J826" s="294">
        <v>11.825921335521503</v>
      </c>
      <c r="K826" s="44">
        <f t="shared" si="184"/>
        <v>11.825921335521503</v>
      </c>
      <c r="L826" s="295">
        <v>0.23231420912</v>
      </c>
      <c r="M826" s="295">
        <v>5.1008482331142995</v>
      </c>
      <c r="N826" s="295">
        <v>5.2544650932872043</v>
      </c>
      <c r="O826" s="295">
        <v>1.2382937999999999</v>
      </c>
      <c r="P826"/>
      <c r="Q826" s="212">
        <v>121.63132</v>
      </c>
      <c r="R826"/>
      <c r="S826" s="156">
        <v>1.7004983</v>
      </c>
      <c r="T826" s="156">
        <v>1.6550969</v>
      </c>
      <c r="U826" s="156">
        <v>3.5604162000000002E-2</v>
      </c>
      <c r="V826" s="156">
        <v>9.7972339000000006E-3</v>
      </c>
      <c r="W826"/>
      <c r="X826" s="155">
        <v>1.8680884999999999E-3</v>
      </c>
      <c r="Y826" s="158"/>
      <c r="Z826" s="271" t="s">
        <v>2470</v>
      </c>
      <c r="AA826"/>
      <c r="AB826"/>
      <c r="AC826"/>
      <c r="AD826" s="159"/>
      <c r="AH826"/>
      <c r="AI826"/>
      <c r="AJ826"/>
    </row>
    <row r="827" spans="1:36" ht="13.8" customHeight="1">
      <c r="A827" t="s">
        <v>853</v>
      </c>
      <c r="B827" s="188" t="s">
        <v>317</v>
      </c>
      <c r="C827" s="151" t="str">
        <f t="shared" si="181"/>
        <v>A.100.34.106</v>
      </c>
      <c r="D827" s="54" t="s">
        <v>35</v>
      </c>
      <c r="E827" s="150" t="s">
        <v>352</v>
      </c>
      <c r="F827" s="153" t="str">
        <f t="shared" si="182"/>
        <v>NiCr 80 20</v>
      </c>
      <c r="G827" s="277">
        <v>13.714372666666668</v>
      </c>
      <c r="H827" s="44">
        <f t="shared" si="183"/>
        <v>13.714372666666668</v>
      </c>
      <c r="I827"/>
      <c r="J827" s="294">
        <v>21.508910374596336</v>
      </c>
      <c r="K827" s="44">
        <f t="shared" si="184"/>
        <v>21.508910374596336</v>
      </c>
      <c r="L827" s="295">
        <v>0.40829535489999996</v>
      </c>
      <c r="M827" s="295">
        <v>9.7084791626950988</v>
      </c>
      <c r="N827" s="295">
        <v>9.3349799570012344</v>
      </c>
      <c r="O827" s="295">
        <v>2.0571559000000001</v>
      </c>
      <c r="P827"/>
      <c r="Q827" s="212">
        <v>184.81010000000001</v>
      </c>
      <c r="R827"/>
      <c r="S827" s="156">
        <v>3.2143451999999999</v>
      </c>
      <c r="T827" s="156">
        <v>3.1319338999999999</v>
      </c>
      <c r="U827" s="156">
        <v>6.6520715999999994E-2</v>
      </c>
      <c r="V827" s="156">
        <v>1.5890578999999998E-2</v>
      </c>
      <c r="W827"/>
      <c r="X827" s="155">
        <v>3.5073082999999999E-3</v>
      </c>
      <c r="Y827" s="158"/>
      <c r="Z827" s="271" t="s">
        <v>2471</v>
      </c>
      <c r="AA827"/>
      <c r="AB827"/>
      <c r="AC827"/>
      <c r="AD827" s="159"/>
      <c r="AH827"/>
      <c r="AI827"/>
      <c r="AJ827"/>
    </row>
    <row r="828" spans="1:36" ht="13.8" customHeight="1">
      <c r="A828" t="s">
        <v>854</v>
      </c>
      <c r="B828" s="188" t="s">
        <v>317</v>
      </c>
      <c r="C828" s="151" t="str">
        <f t="shared" si="181"/>
        <v>A.100.34.107</v>
      </c>
      <c r="D828" s="54" t="s">
        <v>35</v>
      </c>
      <c r="E828" s="150" t="s">
        <v>352</v>
      </c>
      <c r="F828" s="153" t="str">
        <f t="shared" si="182"/>
        <v>NiCr20Co18Ti</v>
      </c>
      <c r="G828" s="277">
        <v>18.238452666666667</v>
      </c>
      <c r="H828" s="44">
        <f t="shared" si="183"/>
        <v>18.238452666666667</v>
      </c>
      <c r="I828"/>
      <c r="J828" s="294">
        <v>25.40566190298761</v>
      </c>
      <c r="K828" s="44">
        <f t="shared" si="184"/>
        <v>25.40566190298761</v>
      </c>
      <c r="L828" s="295">
        <v>0.53349274600000007</v>
      </c>
      <c r="M828" s="295">
        <v>8.1299531169866999</v>
      </c>
      <c r="N828" s="295">
        <v>14.006448140000913</v>
      </c>
      <c r="O828" s="295">
        <v>2.7357678999999999</v>
      </c>
      <c r="P828"/>
      <c r="Q828" s="212">
        <v>183.30565999999999</v>
      </c>
      <c r="R828"/>
      <c r="S828" s="156">
        <v>4.5718896000000004</v>
      </c>
      <c r="T828" s="156">
        <v>4.4966793999999997</v>
      </c>
      <c r="U828" s="156">
        <v>6.1612310000000003E-2</v>
      </c>
      <c r="V828" s="156">
        <v>1.359787E-2</v>
      </c>
      <c r="W828"/>
      <c r="X828" s="155">
        <v>3.4047471000000001E-3</v>
      </c>
      <c r="Y828" s="158"/>
      <c r="Z828" s="271" t="s">
        <v>2472</v>
      </c>
      <c r="AA828"/>
      <c r="AB828"/>
      <c r="AC828"/>
      <c r="AD828" s="159"/>
      <c r="AE828" s="270"/>
      <c r="AH828"/>
      <c r="AI828"/>
      <c r="AJ828"/>
    </row>
    <row r="829" spans="1:36" ht="13.8" customHeight="1">
      <c r="A829" t="s">
        <v>855</v>
      </c>
      <c r="B829" s="188" t="s">
        <v>317</v>
      </c>
      <c r="C829" s="151" t="str">
        <f t="shared" si="181"/>
        <v>A.100.34.108</v>
      </c>
      <c r="D829" s="54" t="s">
        <v>35</v>
      </c>
      <c r="E829" s="150" t="s">
        <v>352</v>
      </c>
      <c r="F829" s="153" t="str">
        <f t="shared" si="182"/>
        <v>NiCr20TiAl</v>
      </c>
      <c r="G829" s="277">
        <v>14.059696000000001</v>
      </c>
      <c r="H829" s="44">
        <f t="shared" si="183"/>
        <v>14.059696000000001</v>
      </c>
      <c r="I829"/>
      <c r="J829" s="294">
        <v>21.027499208242681</v>
      </c>
      <c r="K829" s="44">
        <f t="shared" si="184"/>
        <v>21.027499208242681</v>
      </c>
      <c r="L829" s="295">
        <v>0.39614356470000001</v>
      </c>
      <c r="M829" s="295">
        <v>9.2535656959404982</v>
      </c>
      <c r="N829" s="295">
        <v>9.2688355476021815</v>
      </c>
      <c r="O829" s="295">
        <v>2.1089544</v>
      </c>
      <c r="P829"/>
      <c r="Q829" s="212">
        <v>188.11537000000001</v>
      </c>
      <c r="R829"/>
      <c r="S829" s="156">
        <v>3.0780664999999998</v>
      </c>
      <c r="T829" s="156">
        <v>2.9984622000000001</v>
      </c>
      <c r="U829" s="156">
        <v>6.4150505999999996E-2</v>
      </c>
      <c r="V829" s="156">
        <v>1.5453771999999999E-2</v>
      </c>
      <c r="W829"/>
      <c r="X829" s="155">
        <v>3.3895928000000001E-3</v>
      </c>
      <c r="Y829" s="158"/>
      <c r="Z829" s="271" t="s">
        <v>2473</v>
      </c>
      <c r="AA829"/>
      <c r="AB829"/>
      <c r="AC829"/>
      <c r="AD829" s="159"/>
      <c r="AE829" s="270"/>
      <c r="AF829" s="50"/>
      <c r="AG829" s="50"/>
      <c r="AH829"/>
      <c r="AI829"/>
      <c r="AJ829"/>
    </row>
    <row r="830" spans="1:36" ht="13.8" customHeight="1">
      <c r="A830" t="s">
        <v>856</v>
      </c>
      <c r="B830" s="188" t="s">
        <v>317</v>
      </c>
      <c r="C830" s="151" t="str">
        <f t="shared" si="181"/>
        <v>A.100.34.109</v>
      </c>
      <c r="D830" s="54" t="s">
        <v>35</v>
      </c>
      <c r="E830" s="150" t="s">
        <v>352</v>
      </c>
      <c r="F830" s="153" t="str">
        <f t="shared" si="182"/>
        <v>NiCu30Al</v>
      </c>
      <c r="G830" s="277">
        <v>10.502855333333335</v>
      </c>
      <c r="H830" s="44">
        <f t="shared" si="183"/>
        <v>10.502855333333335</v>
      </c>
      <c r="I830"/>
      <c r="J830" s="294">
        <v>19.267194861088804</v>
      </c>
      <c r="K830" s="44">
        <f t="shared" si="184"/>
        <v>19.267194861088804</v>
      </c>
      <c r="L830" s="295">
        <v>0.36853664589000001</v>
      </c>
      <c r="M830" s="295">
        <v>7.9646992729340003</v>
      </c>
      <c r="N830" s="295">
        <v>9.3585306422648049</v>
      </c>
      <c r="O830" s="295">
        <v>1.5754283</v>
      </c>
      <c r="P830"/>
      <c r="Q830" s="212">
        <v>189.56917000000001</v>
      </c>
      <c r="R830"/>
      <c r="S830" s="156">
        <v>2.6378189000000001</v>
      </c>
      <c r="T830" s="156">
        <v>2.5689198000000002</v>
      </c>
      <c r="U830" s="156">
        <v>5.4072237000000002E-2</v>
      </c>
      <c r="V830" s="156">
        <v>1.4826802E-2</v>
      </c>
      <c r="W830"/>
      <c r="X830" s="155">
        <v>3.1538461000000001E-3</v>
      </c>
      <c r="Y830" s="158"/>
      <c r="Z830" s="271" t="s">
        <v>2474</v>
      </c>
      <c r="AA830"/>
      <c r="AB830"/>
      <c r="AC830"/>
      <c r="AD830" s="159"/>
      <c r="AE830" s="270"/>
      <c r="AF830" s="50"/>
      <c r="AG830" s="50"/>
      <c r="AH830"/>
      <c r="AI830"/>
      <c r="AJ830"/>
    </row>
    <row r="831" spans="1:36" ht="13.8" customHeight="1">
      <c r="A831" t="s">
        <v>857</v>
      </c>
      <c r="B831" s="188" t="s">
        <v>317</v>
      </c>
      <c r="C831" s="151" t="str">
        <f t="shared" si="181"/>
        <v>A.100.34.110</v>
      </c>
      <c r="D831" s="54" t="s">
        <v>35</v>
      </c>
      <c r="E831" s="150" t="s">
        <v>352</v>
      </c>
      <c r="F831" s="153" t="str">
        <f t="shared" si="182"/>
        <v>NiCu30Fe</v>
      </c>
      <c r="G831" s="277">
        <v>8.7112680000000005</v>
      </c>
      <c r="H831" s="44">
        <f t="shared" si="183"/>
        <v>8.7112680000000005</v>
      </c>
      <c r="I831"/>
      <c r="J831" s="294">
        <v>18.061361098096789</v>
      </c>
      <c r="K831" s="44">
        <f t="shared" si="184"/>
        <v>18.061361098096789</v>
      </c>
      <c r="L831" s="295">
        <v>0.35442758633999999</v>
      </c>
      <c r="M831" s="295">
        <v>7.9286015878415004</v>
      </c>
      <c r="N831" s="295">
        <v>8.4716417239152904</v>
      </c>
      <c r="O831" s="295">
        <v>1.3066902</v>
      </c>
      <c r="P831"/>
      <c r="Q831" s="212">
        <v>162.39734000000001</v>
      </c>
      <c r="R831"/>
      <c r="S831" s="156">
        <v>2.5999158000000002</v>
      </c>
      <c r="T831" s="156">
        <v>2.5333133999999999</v>
      </c>
      <c r="U831" s="156">
        <v>5.2503809999999998E-2</v>
      </c>
      <c r="V831" s="156">
        <v>1.4098586E-2</v>
      </c>
      <c r="W831"/>
      <c r="X831" s="155">
        <v>3.0841638999999999E-3</v>
      </c>
      <c r="Y831" s="158"/>
      <c r="Z831" s="271" t="s">
        <v>2475</v>
      </c>
      <c r="AA831"/>
      <c r="AB831"/>
      <c r="AC831"/>
      <c r="AD831" s="159"/>
      <c r="AE831" s="270"/>
      <c r="AF831" s="50"/>
      <c r="AG831" s="50"/>
      <c r="AH831"/>
      <c r="AI831"/>
      <c r="AJ831"/>
    </row>
    <row r="832" spans="1:36" ht="13.8" customHeight="1">
      <c r="A832" t="s">
        <v>858</v>
      </c>
      <c r="B832" s="188" t="s">
        <v>317</v>
      </c>
      <c r="C832" s="151" t="str">
        <f t="shared" si="181"/>
        <v>A.100.34.111</v>
      </c>
      <c r="D832" s="54" t="s">
        <v>35</v>
      </c>
      <c r="E832" s="150" t="s">
        <v>352</v>
      </c>
      <c r="F832" s="153" t="str">
        <f t="shared" si="182"/>
        <v>NiFe 50 50</v>
      </c>
      <c r="G832" s="277">
        <v>7.4433646666666666</v>
      </c>
      <c r="H832" s="44">
        <f t="shared" si="183"/>
        <v>7.4433646666666666</v>
      </c>
      <c r="I832"/>
      <c r="J832" s="294">
        <v>13.085840075226502</v>
      </c>
      <c r="K832" s="44">
        <f t="shared" si="184"/>
        <v>13.085840075226502</v>
      </c>
      <c r="L832" s="295">
        <v>0.26472353027760004</v>
      </c>
      <c r="M832" s="295">
        <v>5.9858054982800004</v>
      </c>
      <c r="N832" s="295">
        <v>5.7188063466689014</v>
      </c>
      <c r="O832" s="295">
        <v>1.1165046999999999</v>
      </c>
      <c r="P832"/>
      <c r="Q832" s="212">
        <v>126.51626</v>
      </c>
      <c r="R832"/>
      <c r="S832" s="156">
        <v>1.9651324999999999</v>
      </c>
      <c r="T832" s="156">
        <v>1.9143724</v>
      </c>
      <c r="U832" s="156">
        <v>4.0159241999999998E-2</v>
      </c>
      <c r="V832" s="156">
        <v>1.0600823000000001E-2</v>
      </c>
      <c r="W832"/>
      <c r="X832" s="155">
        <v>2.0817574000000002E-3</v>
      </c>
      <c r="Y832" s="158"/>
      <c r="Z832" s="271" t="s">
        <v>2476</v>
      </c>
      <c r="AA832"/>
      <c r="AB832"/>
      <c r="AC832"/>
      <c r="AD832" s="159"/>
      <c r="AE832" s="270"/>
      <c r="AF832" s="50"/>
      <c r="AG832" s="50"/>
      <c r="AH832"/>
      <c r="AI832"/>
      <c r="AJ832"/>
    </row>
    <row r="833" spans="1:36" ht="13.8" customHeight="1">
      <c r="A833" t="s">
        <v>859</v>
      </c>
      <c r="B833" s="188" t="s">
        <v>317</v>
      </c>
      <c r="C833" s="151" t="str">
        <f t="shared" si="181"/>
        <v>A.100.34.112</v>
      </c>
      <c r="D833" s="54" t="s">
        <v>35</v>
      </c>
      <c r="E833" s="150" t="s">
        <v>352</v>
      </c>
      <c r="F833" s="153" t="str">
        <f t="shared" si="182"/>
        <v>NiMo30</v>
      </c>
      <c r="G833" s="277">
        <v>13.480893333333333</v>
      </c>
      <c r="H833" s="44">
        <f t="shared" si="183"/>
        <v>13.480893333333333</v>
      </c>
      <c r="I833"/>
      <c r="J833" s="294">
        <v>34.240542777025233</v>
      </c>
      <c r="K833" s="44">
        <f t="shared" si="184"/>
        <v>34.240542777025233</v>
      </c>
      <c r="L833" s="295">
        <v>0.46714287999999998</v>
      </c>
      <c r="M833" s="295">
        <v>9.7887757620242013</v>
      </c>
      <c r="N833" s="295">
        <v>21.962490135001026</v>
      </c>
      <c r="O833" s="295">
        <v>2.0221339999999999</v>
      </c>
      <c r="P833"/>
      <c r="Q833" s="212">
        <v>167.45528999999999</v>
      </c>
      <c r="R833"/>
      <c r="S833" s="156">
        <v>3.3765030999999999</v>
      </c>
      <c r="T833" s="156">
        <v>3.2809135</v>
      </c>
      <c r="U833" s="156">
        <v>6.9737083000000005E-2</v>
      </c>
      <c r="V833" s="156">
        <v>2.5852562999999999E-2</v>
      </c>
      <c r="W833"/>
      <c r="X833" s="155">
        <v>9.2747365999999998E-3</v>
      </c>
      <c r="Y833" s="158"/>
      <c r="Z833" s="271" t="s">
        <v>2477</v>
      </c>
      <c r="AA833"/>
      <c r="AB833"/>
      <c r="AC833"/>
      <c r="AD833" s="159"/>
      <c r="AE833" s="270"/>
      <c r="AF833" s="50"/>
      <c r="AG833" s="50"/>
      <c r="AH833"/>
      <c r="AI833"/>
      <c r="AJ833"/>
    </row>
    <row r="834" spans="1:36" ht="13.8" customHeight="1">
      <c r="A834" t="s">
        <v>860</v>
      </c>
      <c r="B834" s="188" t="s">
        <v>317</v>
      </c>
      <c r="C834" s="151" t="str">
        <f t="shared" si="181"/>
        <v>A.100.34.113</v>
      </c>
      <c r="D834" s="54" t="s">
        <v>35</v>
      </c>
      <c r="E834" s="150" t="s">
        <v>352</v>
      </c>
      <c r="F834" s="153" t="str">
        <f t="shared" si="182"/>
        <v>Supermalloy</v>
      </c>
      <c r="G834" s="277">
        <v>10.098079333333335</v>
      </c>
      <c r="H834" s="44">
        <f t="shared" si="183"/>
        <v>10.098079333333335</v>
      </c>
      <c r="I834"/>
      <c r="J834" s="294">
        <v>22.016732088653761</v>
      </c>
      <c r="K834" s="44">
        <f t="shared" si="184"/>
        <v>22.016732088653761</v>
      </c>
      <c r="L834" s="295">
        <v>0.38657845421999998</v>
      </c>
      <c r="M834" s="295">
        <v>9.2009975894325997</v>
      </c>
      <c r="N834" s="295">
        <v>10.914444145001157</v>
      </c>
      <c r="O834" s="295">
        <v>1.5147119</v>
      </c>
      <c r="P834"/>
      <c r="Q834" s="212">
        <v>173.76988</v>
      </c>
      <c r="R834"/>
      <c r="S834" s="156">
        <v>2.9847986</v>
      </c>
      <c r="T834" s="156">
        <v>2.9060157000000002</v>
      </c>
      <c r="U834" s="156">
        <v>6.1325839E-2</v>
      </c>
      <c r="V834" s="156">
        <v>1.7457113999999999E-2</v>
      </c>
      <c r="W834"/>
      <c r="X834" s="155">
        <v>4.1813841000000003E-3</v>
      </c>
      <c r="Y834" s="158"/>
      <c r="Z834" s="271" t="s">
        <v>2478</v>
      </c>
      <c r="AA834"/>
      <c r="AB834"/>
      <c r="AC834"/>
      <c r="AD834" s="159"/>
      <c r="AE834" s="270"/>
      <c r="AF834" s="50"/>
      <c r="AG834" s="50"/>
      <c r="AH834"/>
      <c r="AI834"/>
      <c r="AJ834"/>
    </row>
    <row r="835" spans="1:36" ht="13.8" customHeight="1">
      <c r="B835" s="188"/>
      <c r="C835" s="151"/>
      <c r="D835" s="51" t="s">
        <v>36</v>
      </c>
      <c r="E835" s="150"/>
      <c r="F835"/>
      <c r="H835" s="44"/>
      <c r="I835"/>
      <c r="J835" s="44"/>
      <c r="K835" s="44"/>
      <c r="L835" s="44"/>
      <c r="P835"/>
      <c r="Q835" s="212"/>
      <c r="R835"/>
      <c r="S835"/>
      <c r="T835"/>
      <c r="U835"/>
      <c r="V835"/>
      <c r="W835"/>
      <c r="X835"/>
      <c r="Y835" s="159"/>
      <c r="Z835" s="272"/>
      <c r="AA835"/>
      <c r="AB835"/>
      <c r="AC835"/>
      <c r="AD835" s="53"/>
      <c r="AE835" s="270"/>
      <c r="AF835" s="50"/>
      <c r="AG835" s="50"/>
      <c r="AH835"/>
      <c r="AI835"/>
      <c r="AJ835"/>
    </row>
    <row r="836" spans="1:36" ht="13.8" customHeight="1">
      <c r="A836" t="s">
        <v>861</v>
      </c>
      <c r="B836" s="188" t="s">
        <v>317</v>
      </c>
      <c r="C836" s="151" t="str">
        <f>MID(A836,1,12)</f>
        <v>A.100.36.101</v>
      </c>
      <c r="D836" s="54" t="s">
        <v>36</v>
      </c>
      <c r="E836" s="150" t="s">
        <v>352</v>
      </c>
      <c r="F836" s="153" t="str">
        <f>MID(A836, 21,85)</f>
        <v>TiAl5Sn2</v>
      </c>
      <c r="G836" s="277">
        <v>35.06267866666667</v>
      </c>
      <c r="H836" s="44">
        <f t="shared" ref="H836:H838" si="185">G836</f>
        <v>35.06267866666667</v>
      </c>
      <c r="I836"/>
      <c r="J836" s="294">
        <v>21.451692926849628</v>
      </c>
      <c r="K836" s="44">
        <f t="shared" ref="K836:K838" si="186">J836</f>
        <v>21.451692926849628</v>
      </c>
      <c r="L836" s="295">
        <v>0.3592476403</v>
      </c>
      <c r="M836" s="295">
        <v>0.96686287538399995</v>
      </c>
      <c r="N836" s="295">
        <v>14.86618061116563</v>
      </c>
      <c r="O836" s="295">
        <v>5.2594018</v>
      </c>
      <c r="P836"/>
      <c r="Q836" s="212">
        <v>520.92866000000004</v>
      </c>
      <c r="R836"/>
      <c r="S836" s="156">
        <v>0.81550007000000002</v>
      </c>
      <c r="T836" s="156">
        <v>0.76951385000000005</v>
      </c>
      <c r="U836" s="156">
        <v>3.2470077999999999E-2</v>
      </c>
      <c r="V836" s="156">
        <v>1.3516146E-2</v>
      </c>
      <c r="W836"/>
      <c r="X836" s="155">
        <v>2.3923893000000001E-3</v>
      </c>
      <c r="Y836" s="158"/>
      <c r="Z836" s="271" t="s">
        <v>2479</v>
      </c>
      <c r="AA836"/>
      <c r="AB836"/>
      <c r="AC836"/>
      <c r="AD836" s="53"/>
      <c r="AE836" s="270"/>
      <c r="AF836" s="50"/>
      <c r="AG836" s="50"/>
      <c r="AH836"/>
      <c r="AI836"/>
      <c r="AJ836"/>
    </row>
    <row r="837" spans="1:36" ht="13.8" customHeight="1">
      <c r="A837" t="s">
        <v>862</v>
      </c>
      <c r="B837" s="188" t="s">
        <v>317</v>
      </c>
      <c r="C837" s="151" t="str">
        <f>MID(A837,1,12)</f>
        <v>A.100.36.102</v>
      </c>
      <c r="D837" s="54" t="s">
        <v>36</v>
      </c>
      <c r="E837" s="150" t="s">
        <v>352</v>
      </c>
      <c r="F837" s="153" t="str">
        <f>MID(A837, 21,85)</f>
        <v>TiAl6V4</v>
      </c>
      <c r="G837" s="277">
        <v>34.833337999999998</v>
      </c>
      <c r="H837" s="44">
        <f t="shared" si="185"/>
        <v>34.833337999999998</v>
      </c>
      <c r="I837"/>
      <c r="J837" s="294">
        <v>21.731865933402091</v>
      </c>
      <c r="K837" s="44">
        <f t="shared" si="186"/>
        <v>21.731865933402091</v>
      </c>
      <c r="L837" s="295">
        <v>0.49725554462999999</v>
      </c>
      <c r="M837" s="295">
        <v>1.0860025586239999</v>
      </c>
      <c r="N837" s="295">
        <v>14.923607130148092</v>
      </c>
      <c r="O837" s="295">
        <v>5.2250006999999998</v>
      </c>
      <c r="P837"/>
      <c r="Q837" s="212">
        <v>522.67591000000004</v>
      </c>
      <c r="R837"/>
      <c r="S837" s="156">
        <v>0.85654604999999995</v>
      </c>
      <c r="T837" s="156">
        <v>0.80990806999999998</v>
      </c>
      <c r="U837" s="156">
        <v>3.2969509000000001E-2</v>
      </c>
      <c r="V837" s="156">
        <v>1.3668466000000001E-2</v>
      </c>
      <c r="W837"/>
      <c r="X837" s="155">
        <v>2.0342422E-3</v>
      </c>
      <c r="Y837" s="158"/>
      <c r="Z837" s="271" t="s">
        <v>2480</v>
      </c>
      <c r="AA837"/>
      <c r="AB837"/>
      <c r="AC837"/>
      <c r="AD837" s="53"/>
      <c r="AE837" s="270"/>
      <c r="AF837" s="50"/>
      <c r="AG837" s="50"/>
      <c r="AH837"/>
      <c r="AI837"/>
      <c r="AJ837"/>
    </row>
    <row r="838" spans="1:36" ht="13.8" customHeight="1">
      <c r="A838" t="s">
        <v>863</v>
      </c>
      <c r="B838" s="188" t="s">
        <v>317</v>
      </c>
      <c r="C838" s="151" t="str">
        <f>MID(A838,1,12)</f>
        <v>A.100.36.103</v>
      </c>
      <c r="D838" s="54" t="s">
        <v>36</v>
      </c>
      <c r="E838" s="150" t="s">
        <v>352</v>
      </c>
      <c r="F838" s="153" t="str">
        <f>MID(A838, 21,85)</f>
        <v>TiV15SnCrAl3</v>
      </c>
      <c r="G838" s="277">
        <v>33.443892666666663</v>
      </c>
      <c r="H838" s="44">
        <f t="shared" si="185"/>
        <v>33.443892666666663</v>
      </c>
      <c r="I838"/>
      <c r="J838" s="294">
        <v>23.515967600444394</v>
      </c>
      <c r="K838" s="44">
        <f t="shared" si="186"/>
        <v>23.515967600444394</v>
      </c>
      <c r="L838" s="295">
        <v>0.88533314499999993</v>
      </c>
      <c r="M838" s="295">
        <v>1.5708791919249998</v>
      </c>
      <c r="N838" s="295">
        <v>16.043171363519395</v>
      </c>
      <c r="O838" s="295">
        <v>5.0165838999999997</v>
      </c>
      <c r="P838"/>
      <c r="Q838" s="212">
        <v>494.56727999999998</v>
      </c>
      <c r="R838"/>
      <c r="S838" s="156">
        <v>0.99763183</v>
      </c>
      <c r="T838" s="156">
        <v>0.94889738999999995</v>
      </c>
      <c r="U838" s="156">
        <v>3.4808182999999999E-2</v>
      </c>
      <c r="V838" s="156">
        <v>1.3926252E-2</v>
      </c>
      <c r="W838"/>
      <c r="X838" s="155">
        <v>2.9843250999999999E-3</v>
      </c>
      <c r="Y838" s="158"/>
      <c r="Z838" s="271" t="s">
        <v>2481</v>
      </c>
      <c r="AA838"/>
      <c r="AB838"/>
      <c r="AC838"/>
      <c r="AD838" s="53"/>
      <c r="AE838" s="270"/>
      <c r="AF838" s="50"/>
      <c r="AG838" s="50"/>
      <c r="AH838"/>
      <c r="AI838"/>
      <c r="AJ838"/>
    </row>
    <row r="839" spans="1:36" ht="13.8" customHeight="1">
      <c r="B839" s="188"/>
      <c r="C839" s="151"/>
      <c r="D839" s="51" t="s">
        <v>37</v>
      </c>
      <c r="E839" s="150"/>
      <c r="F839"/>
      <c r="H839" s="44"/>
      <c r="I839"/>
      <c r="J839" s="44"/>
      <c r="K839" s="44"/>
      <c r="L839" s="44"/>
      <c r="P839"/>
      <c r="Q839" s="212"/>
      <c r="R839"/>
      <c r="S839"/>
      <c r="T839"/>
      <c r="U839"/>
      <c r="V839"/>
      <c r="W839"/>
      <c r="X839"/>
      <c r="Y839" s="159"/>
      <c r="Z839" s="267"/>
      <c r="AA839"/>
      <c r="AB839"/>
      <c r="AC839"/>
      <c r="AD839" s="53"/>
      <c r="AE839" s="270"/>
      <c r="AF839" s="50"/>
      <c r="AG839" s="50"/>
      <c r="AH839"/>
      <c r="AI839"/>
      <c r="AJ839"/>
    </row>
    <row r="840" spans="1:36" ht="13.8" customHeight="1">
      <c r="A840" t="s">
        <v>864</v>
      </c>
      <c r="B840" s="188" t="s">
        <v>317</v>
      </c>
      <c r="C840" s="151" t="str">
        <f>MID(A840,1,12)</f>
        <v>A.100.38.101</v>
      </c>
      <c r="D840" s="54" t="s">
        <v>37</v>
      </c>
      <c r="E840" s="150" t="s">
        <v>352</v>
      </c>
      <c r="F840" s="153" t="str">
        <f>MID(A840, 21,85)</f>
        <v>G-ZnAlCu</v>
      </c>
      <c r="G840" s="277">
        <v>4.4921284000000004</v>
      </c>
      <c r="H840" s="44">
        <f t="shared" ref="H840:H844" si="187">G840</f>
        <v>4.4921284000000004</v>
      </c>
      <c r="I840"/>
      <c r="J840" s="294">
        <v>2.4253187287111904</v>
      </c>
      <c r="K840" s="44">
        <f t="shared" ref="K840:K844" si="188">J840</f>
        <v>2.4253187287111904</v>
      </c>
      <c r="L840" s="295">
        <v>1.172298259E-2</v>
      </c>
      <c r="M840" s="295">
        <v>0.30249455924389995</v>
      </c>
      <c r="N840" s="295">
        <v>1.4372819268772905</v>
      </c>
      <c r="O840" s="295">
        <v>0.67381926000000003</v>
      </c>
      <c r="P840"/>
      <c r="Q840" s="212">
        <v>83.721817000000001</v>
      </c>
      <c r="R840"/>
      <c r="S840" s="156">
        <v>0.16858769000000001</v>
      </c>
      <c r="T840" s="156">
        <v>0.1574699</v>
      </c>
      <c r="U840" s="156">
        <v>5.0791550999999997E-3</v>
      </c>
      <c r="V840" s="156">
        <v>6.0386407000000003E-3</v>
      </c>
      <c r="W840"/>
      <c r="X840" s="155">
        <v>8.6744150999999996E-4</v>
      </c>
      <c r="Y840" s="158"/>
      <c r="Z840" s="271" t="s">
        <v>2482</v>
      </c>
      <c r="AA840"/>
      <c r="AB840"/>
      <c r="AC840"/>
      <c r="AD840" s="159"/>
      <c r="AE840" s="270"/>
      <c r="AF840" s="50"/>
      <c r="AG840" s="50"/>
      <c r="AH840"/>
      <c r="AI840"/>
      <c r="AJ840"/>
    </row>
    <row r="841" spans="1:36" ht="13.8" customHeight="1">
      <c r="A841" t="s">
        <v>865</v>
      </c>
      <c r="B841" s="188" t="s">
        <v>317</v>
      </c>
      <c r="C841" s="151" t="str">
        <f>MID(A841,1,12)</f>
        <v>A.100.38.102</v>
      </c>
      <c r="D841" s="54" t="s">
        <v>37</v>
      </c>
      <c r="E841" s="150" t="s">
        <v>352</v>
      </c>
      <c r="F841" s="153" t="str">
        <f>MID(A841, 21,85)</f>
        <v>Zamak3</v>
      </c>
      <c r="G841" s="277">
        <v>4.4374332666666669</v>
      </c>
      <c r="H841" s="44">
        <f t="shared" si="187"/>
        <v>4.4374332666666669</v>
      </c>
      <c r="I841"/>
      <c r="J841" s="294">
        <v>2.3465516637939645</v>
      </c>
      <c r="K841" s="44">
        <f t="shared" si="188"/>
        <v>2.3465516637939645</v>
      </c>
      <c r="L841" s="295">
        <v>9.491161893E-3</v>
      </c>
      <c r="M841" s="295">
        <v>0.29787366353979999</v>
      </c>
      <c r="N841" s="295">
        <v>1.3735718483611645</v>
      </c>
      <c r="O841" s="295">
        <v>0.66561499000000002</v>
      </c>
      <c r="P841"/>
      <c r="Q841" s="212">
        <v>82.804787000000005</v>
      </c>
      <c r="R841"/>
      <c r="S841" s="156">
        <v>0.16603197</v>
      </c>
      <c r="T841" s="156">
        <v>0.15503960999999999</v>
      </c>
      <c r="U841" s="156">
        <v>5.0085766E-3</v>
      </c>
      <c r="V841" s="156">
        <v>5.9837781E-3</v>
      </c>
      <c r="W841"/>
      <c r="X841" s="155">
        <v>8.3829113000000004E-4</v>
      </c>
      <c r="Y841" s="158"/>
      <c r="Z841" s="271" t="s">
        <v>2483</v>
      </c>
      <c r="AA841"/>
      <c r="AB841"/>
      <c r="AC841"/>
      <c r="AD841" s="159"/>
      <c r="AE841" s="270"/>
      <c r="AF841" s="50"/>
      <c r="AG841" s="50"/>
      <c r="AH841"/>
      <c r="AI841"/>
      <c r="AJ841"/>
    </row>
    <row r="842" spans="1:36" ht="13.8" customHeight="1">
      <c r="A842" t="s">
        <v>866</v>
      </c>
      <c r="B842" s="188" t="s">
        <v>317</v>
      </c>
      <c r="C842" s="151" t="str">
        <f>MID(A842,1,12)</f>
        <v>A.100.38.103</v>
      </c>
      <c r="D842" s="54" t="s">
        <v>37</v>
      </c>
      <c r="E842" s="150" t="s">
        <v>352</v>
      </c>
      <c r="F842" s="153" t="str">
        <f>MID(A842, 21,85)</f>
        <v>Zamak5</v>
      </c>
      <c r="G842" s="277">
        <v>4.4560793333333333</v>
      </c>
      <c r="H842" s="44">
        <f t="shared" si="187"/>
        <v>4.4560793333333333</v>
      </c>
      <c r="I842"/>
      <c r="J842" s="294">
        <v>2.3734040867035908</v>
      </c>
      <c r="K842" s="44">
        <f t="shared" si="188"/>
        <v>2.3734040867035908</v>
      </c>
      <c r="L842" s="295">
        <v>1.0252009780000002E-2</v>
      </c>
      <c r="M842" s="295">
        <v>0.29944896771830004</v>
      </c>
      <c r="N842" s="295">
        <v>1.3952912092052909</v>
      </c>
      <c r="O842" s="295">
        <v>0.66841189999999995</v>
      </c>
      <c r="P842"/>
      <c r="Q842" s="212">
        <v>83.117411000000004</v>
      </c>
      <c r="R842"/>
      <c r="S842" s="156">
        <v>0.16690324000000001</v>
      </c>
      <c r="T842" s="156">
        <v>0.15586812</v>
      </c>
      <c r="U842" s="156">
        <v>5.0326373999999997E-3</v>
      </c>
      <c r="V842" s="156">
        <v>6.0024811999999997E-3</v>
      </c>
      <c r="W842"/>
      <c r="X842" s="155">
        <v>8.4822876000000002E-4</v>
      </c>
      <c r="Y842" s="158"/>
      <c r="Z842" s="271" t="s">
        <v>2484</v>
      </c>
      <c r="AA842"/>
      <c r="AB842"/>
      <c r="AC842"/>
      <c r="AD842" s="159"/>
      <c r="AE842" s="272"/>
      <c r="AF842" s="50"/>
      <c r="AG842" s="50"/>
      <c r="AH842"/>
      <c r="AI842"/>
      <c r="AJ842"/>
    </row>
    <row r="843" spans="1:36" ht="13.8" customHeight="1">
      <c r="A843" t="s">
        <v>867</v>
      </c>
      <c r="B843" s="188" t="s">
        <v>317</v>
      </c>
      <c r="C843" s="151" t="str">
        <f>MID(A843,1,12)</f>
        <v>A.100.38.104</v>
      </c>
      <c r="D843" s="54" t="s">
        <v>37</v>
      </c>
      <c r="E843" s="150" t="s">
        <v>352</v>
      </c>
      <c r="F843" s="153" t="str">
        <f>MID(A843, 21,85)</f>
        <v>ZnCuTi</v>
      </c>
      <c r="G843" s="277">
        <v>4.493944466666667</v>
      </c>
      <c r="H843" s="44">
        <f t="shared" si="187"/>
        <v>4.493944466666667</v>
      </c>
      <c r="I843"/>
      <c r="J843" s="294">
        <v>2.5061548229355908</v>
      </c>
      <c r="K843" s="44">
        <f t="shared" si="188"/>
        <v>2.5061548229355908</v>
      </c>
      <c r="L843" s="295">
        <v>9.5795048329999979E-3</v>
      </c>
      <c r="M843" s="295">
        <v>0.3036424788032</v>
      </c>
      <c r="N843" s="295">
        <v>1.5188411692993908</v>
      </c>
      <c r="O843" s="295">
        <v>0.67409167000000003</v>
      </c>
      <c r="P843"/>
      <c r="Q843" s="212">
        <v>85.318112999999997</v>
      </c>
      <c r="R843"/>
      <c r="S843" s="156">
        <v>0.16893179</v>
      </c>
      <c r="T843" s="156">
        <v>0.15770422000000001</v>
      </c>
      <c r="U843" s="156">
        <v>5.0794795000000002E-3</v>
      </c>
      <c r="V843" s="156">
        <v>6.1480898999999997E-3</v>
      </c>
      <c r="W843"/>
      <c r="X843" s="155">
        <v>8.6362756999999995E-4</v>
      </c>
      <c r="Y843" s="158"/>
      <c r="Z843" s="271" t="s">
        <v>2478</v>
      </c>
      <c r="AA843"/>
      <c r="AB843"/>
      <c r="AC843"/>
      <c r="AD843" s="159"/>
      <c r="AE843" s="272"/>
      <c r="AF843" s="50"/>
      <c r="AG843" s="50"/>
      <c r="AH843"/>
      <c r="AI843"/>
      <c r="AJ843"/>
    </row>
    <row r="844" spans="1:36" ht="13.8" customHeight="1">
      <c r="A844" t="s">
        <v>868</v>
      </c>
      <c r="B844" s="188" t="s">
        <v>317</v>
      </c>
      <c r="C844" s="151" t="str">
        <f>MID(A844,1,12)</f>
        <v>A.100.38.105</v>
      </c>
      <c r="D844" s="54" t="s">
        <v>37</v>
      </c>
      <c r="E844" s="150" t="s">
        <v>352</v>
      </c>
      <c r="F844" s="153" t="str">
        <f>MID(A844, 21,85)</f>
        <v>Zinc (super plastic)</v>
      </c>
      <c r="G844" s="277">
        <v>5.0059328666666669</v>
      </c>
      <c r="H844" s="44">
        <f t="shared" si="187"/>
        <v>5.0059328666666669</v>
      </c>
      <c r="I844"/>
      <c r="J844" s="294">
        <v>2.3330312220018801</v>
      </c>
      <c r="K844" s="44">
        <f t="shared" si="188"/>
        <v>2.3330312220018801</v>
      </c>
      <c r="L844" s="295">
        <v>2.0223659576000003E-2</v>
      </c>
      <c r="M844" s="295">
        <v>0.28567215252700001</v>
      </c>
      <c r="N844" s="295">
        <v>1.2762454798988798</v>
      </c>
      <c r="O844" s="295">
        <v>0.75088993000000004</v>
      </c>
      <c r="P844"/>
      <c r="Q844" s="212">
        <v>83.883548000000005</v>
      </c>
      <c r="R844"/>
      <c r="S844" s="156">
        <v>0.16972240999999999</v>
      </c>
      <c r="T844" s="156">
        <v>0.15884671</v>
      </c>
      <c r="U844" s="156">
        <v>5.3983453999999998E-3</v>
      </c>
      <c r="V844" s="156">
        <v>5.4773495999999996E-3</v>
      </c>
      <c r="W844"/>
      <c r="X844" s="155">
        <v>7.7972473999999995E-4</v>
      </c>
      <c r="Y844" s="158"/>
      <c r="Z844" s="271" t="s">
        <v>2478</v>
      </c>
      <c r="AA844"/>
      <c r="AB844"/>
      <c r="AC844"/>
      <c r="AD844" s="159"/>
      <c r="AE844" s="272"/>
      <c r="AF844" s="50"/>
      <c r="AG844" s="50"/>
      <c r="AH844"/>
      <c r="AI844"/>
      <c r="AJ844"/>
    </row>
    <row r="845" spans="1:36" ht="13.8" customHeight="1">
      <c r="B845" s="188"/>
      <c r="C845" s="151"/>
      <c r="D845" s="51" t="s">
        <v>1356</v>
      </c>
      <c r="E845" s="150"/>
      <c r="F845"/>
      <c r="H845" s="44"/>
      <c r="I845"/>
      <c r="J845" s="44"/>
      <c r="K845" s="44"/>
      <c r="L845" s="44"/>
      <c r="P845"/>
      <c r="Q845" s="212"/>
      <c r="R845"/>
      <c r="S845"/>
      <c r="T845"/>
      <c r="U845"/>
      <c r="V845"/>
      <c r="W845"/>
      <c r="X845"/>
      <c r="Y845" s="159"/>
      <c r="Z845" s="272"/>
      <c r="AA845"/>
      <c r="AB845"/>
      <c r="AC845"/>
      <c r="AD845" s="159"/>
      <c r="AE845" s="272"/>
      <c r="AF845" s="50"/>
      <c r="AG845" s="50"/>
      <c r="AH845"/>
      <c r="AI845"/>
      <c r="AJ845"/>
    </row>
    <row r="846" spans="1:36" ht="13.8" customHeight="1">
      <c r="A846" t="s">
        <v>869</v>
      </c>
      <c r="B846" s="188" t="s">
        <v>317</v>
      </c>
      <c r="C846" s="151" t="str">
        <f t="shared" ref="C846:C852" si="189">MID(A846,1,12)</f>
        <v>A.100.40.101</v>
      </c>
      <c r="D846" s="54" t="s">
        <v>1356</v>
      </c>
      <c r="E846" s="150" t="s">
        <v>352</v>
      </c>
      <c r="F846" s="153" t="str">
        <f t="shared" ref="F846:F852" si="190">MID(A846, 21,85)</f>
        <v>Barium Ferrite magnet, ceramic 4 MGOe</v>
      </c>
      <c r="G846" s="277">
        <v>6.691971333333333</v>
      </c>
      <c r="H846" s="44">
        <f t="shared" ref="H846:H852" si="191">G846</f>
        <v>6.691971333333333</v>
      </c>
      <c r="I846"/>
      <c r="J846" s="294">
        <v>1.4128198564861028</v>
      </c>
      <c r="K846" s="44">
        <f t="shared" ref="K846:K852" si="192">J846</f>
        <v>1.4128198564861028</v>
      </c>
      <c r="L846" s="295">
        <v>5.3416575673789005E-2</v>
      </c>
      <c r="M846" s="295">
        <v>0.13785818881231379</v>
      </c>
      <c r="N846" s="295">
        <v>0.21774939199999999</v>
      </c>
      <c r="O846" s="295">
        <v>1.0037957</v>
      </c>
      <c r="P846"/>
      <c r="Q846" s="212">
        <v>111.64700000000001</v>
      </c>
      <c r="R846"/>
      <c r="S846" s="156">
        <v>0.13368535000000001</v>
      </c>
      <c r="T846" s="156">
        <v>0.12519252</v>
      </c>
      <c r="U846" s="156">
        <v>5.5362110000000001E-3</v>
      </c>
      <c r="V846" s="156">
        <v>2.9566220999999999E-3</v>
      </c>
      <c r="W846"/>
      <c r="X846" s="155">
        <v>3.3403748000000001E-4</v>
      </c>
      <c r="Y846" s="158"/>
      <c r="Z846" s="271"/>
      <c r="AA846"/>
      <c r="AB846"/>
      <c r="AC846"/>
      <c r="AD846" s="159"/>
      <c r="AE846" s="272"/>
      <c r="AF846" s="50"/>
      <c r="AG846" s="50"/>
      <c r="AH846"/>
      <c r="AI846"/>
      <c r="AJ846"/>
    </row>
    <row r="847" spans="1:36" ht="13.8" customHeight="1">
      <c r="A847" t="s">
        <v>870</v>
      </c>
      <c r="B847" s="188" t="s">
        <v>317</v>
      </c>
      <c r="C847" s="151" t="str">
        <f t="shared" si="189"/>
        <v>A.100.40.102</v>
      </c>
      <c r="D847" s="54" t="s">
        <v>1356</v>
      </c>
      <c r="E847" s="150" t="s">
        <v>352</v>
      </c>
      <c r="F847" s="153" t="str">
        <f t="shared" si="190"/>
        <v>Neodymium magnet (NdFeB) 50 MGOe</v>
      </c>
      <c r="G847" s="277">
        <v>41.978037333333333</v>
      </c>
      <c r="H847" s="44">
        <f t="shared" si="191"/>
        <v>41.978037333333333</v>
      </c>
      <c r="I847"/>
      <c r="J847" s="294">
        <v>97.98355504755385</v>
      </c>
      <c r="K847" s="44">
        <f t="shared" si="192"/>
        <v>97.98355504755385</v>
      </c>
      <c r="L847" s="295">
        <v>7.5755874999999993</v>
      </c>
      <c r="M847" s="295">
        <v>4.4727367826754989</v>
      </c>
      <c r="N847" s="295">
        <v>79.638525164878359</v>
      </c>
      <c r="O847" s="295">
        <v>6.2967056000000001</v>
      </c>
      <c r="P847"/>
      <c r="Q847" s="212">
        <v>546.21632</v>
      </c>
      <c r="R847"/>
      <c r="S847" s="156">
        <v>2.4677734999999998</v>
      </c>
      <c r="T847" s="156">
        <v>2.3743508000000002</v>
      </c>
      <c r="U847" s="156">
        <v>5.8301932000000001E-2</v>
      </c>
      <c r="V847" s="156">
        <v>3.5120761E-2</v>
      </c>
      <c r="W847"/>
      <c r="X847" s="155">
        <v>9.4878779000000003E-3</v>
      </c>
      <c r="Y847" s="158"/>
      <c r="Z847" s="272"/>
      <c r="AA847"/>
      <c r="AB847"/>
      <c r="AC847"/>
      <c r="AD847" s="159"/>
      <c r="AE847" s="272"/>
      <c r="AH847"/>
      <c r="AI847"/>
      <c r="AJ847"/>
    </row>
    <row r="848" spans="1:36" ht="13.8" customHeight="1">
      <c r="A848" t="s">
        <v>871</v>
      </c>
      <c r="B848" s="188" t="s">
        <v>317</v>
      </c>
      <c r="C848" s="151" t="str">
        <f t="shared" si="189"/>
        <v>A.100.40.103</v>
      </c>
      <c r="D848" s="54" t="s">
        <v>1356</v>
      </c>
      <c r="E848" s="150" t="s">
        <v>352</v>
      </c>
      <c r="F848" s="153" t="str">
        <f t="shared" si="190"/>
        <v>Neodymium magnet (NdFeB) 50 MGOe recycled</v>
      </c>
      <c r="G848" s="277">
        <v>5.5785944000000001</v>
      </c>
      <c r="H848" s="44">
        <f t="shared" si="191"/>
        <v>5.5785944000000001</v>
      </c>
      <c r="I848"/>
      <c r="J848" s="294">
        <v>5.6007422092771888</v>
      </c>
      <c r="K848" s="44">
        <f t="shared" si="192"/>
        <v>5.6007422092771888</v>
      </c>
      <c r="L848" s="295">
        <v>0.40100933100000002</v>
      </c>
      <c r="M848" s="295">
        <v>0.26968955933327005</v>
      </c>
      <c r="N848" s="295">
        <v>4.0932541589439184</v>
      </c>
      <c r="O848" s="295">
        <v>0.83678916000000003</v>
      </c>
      <c r="P848"/>
      <c r="Q848" s="212">
        <v>93.726213000000001</v>
      </c>
      <c r="R848"/>
      <c r="S848" s="156">
        <v>0.18966664</v>
      </c>
      <c r="T848" s="156">
        <v>0.18097003</v>
      </c>
      <c r="U848" s="156">
        <v>5.7250367999999996E-3</v>
      </c>
      <c r="V848" s="156">
        <v>2.9715744E-3</v>
      </c>
      <c r="W848"/>
      <c r="X848" s="155">
        <v>6.5066712999999998E-4</v>
      </c>
      <c r="Y848" s="158"/>
      <c r="Z848" s="272"/>
      <c r="AA848"/>
      <c r="AB848"/>
      <c r="AC848"/>
      <c r="AD848" s="159"/>
      <c r="AH848"/>
      <c r="AI848"/>
      <c r="AJ848"/>
    </row>
    <row r="849" spans="1:36" ht="13.8" customHeight="1">
      <c r="A849" t="s">
        <v>2485</v>
      </c>
      <c r="B849" s="188" t="s">
        <v>317</v>
      </c>
      <c r="C849" s="151" t="str">
        <f t="shared" si="189"/>
        <v>A.100.40.104</v>
      </c>
      <c r="D849" s="54" t="s">
        <v>1356</v>
      </c>
      <c r="E849" s="150" t="s">
        <v>352</v>
      </c>
      <c r="F849" s="153" t="str">
        <f t="shared" si="190"/>
        <v>Neodymium magnet (NdFeB) corrosion resistant 40 MGOe</v>
      </c>
      <c r="G849" s="277">
        <v>57.368324000000001</v>
      </c>
      <c r="H849" s="44">
        <f t="shared" si="191"/>
        <v>57.368324000000001</v>
      </c>
      <c r="I849"/>
      <c r="J849" s="294">
        <v>130.40443100287271</v>
      </c>
      <c r="K849" s="44">
        <f t="shared" si="192"/>
        <v>130.40443100287271</v>
      </c>
      <c r="L849" s="295">
        <v>10.3241154</v>
      </c>
      <c r="M849" s="295">
        <v>6.0579863212818994</v>
      </c>
      <c r="N849" s="295">
        <v>105.4170806815908</v>
      </c>
      <c r="O849" s="295">
        <v>8.6052485999999995</v>
      </c>
      <c r="P849"/>
      <c r="Q849" s="212">
        <v>736.25878</v>
      </c>
      <c r="R849"/>
      <c r="S849" s="156">
        <v>3.4718613</v>
      </c>
      <c r="T849" s="156">
        <v>3.3436294000000002</v>
      </c>
      <c r="U849" s="156">
        <v>7.9482751000000004E-2</v>
      </c>
      <c r="V849" s="156">
        <v>4.8749146E-2</v>
      </c>
      <c r="W849"/>
      <c r="X849" s="155">
        <v>1.2969974E-2</v>
      </c>
      <c r="Y849" s="158"/>
      <c r="Z849" s="272"/>
      <c r="AA849"/>
      <c r="AB849"/>
      <c r="AC849"/>
      <c r="AD849" s="159"/>
      <c r="AH849"/>
      <c r="AI849"/>
      <c r="AJ849"/>
    </row>
    <row r="850" spans="1:36" ht="13.8" customHeight="1">
      <c r="A850" t="s">
        <v>2486</v>
      </c>
      <c r="B850" s="188" t="s">
        <v>317</v>
      </c>
      <c r="C850" s="151" t="str">
        <f t="shared" si="189"/>
        <v>A.100.40.105</v>
      </c>
      <c r="D850" s="54" t="s">
        <v>1356</v>
      </c>
      <c r="E850" s="150" t="s">
        <v>352</v>
      </c>
      <c r="F850" s="153" t="str">
        <f t="shared" si="190"/>
        <v>Neodymium magnet (NdFeB) corrosion resistant 40 MGOe recycled</v>
      </c>
      <c r="G850" s="277">
        <v>6.3518713333333334</v>
      </c>
      <c r="H850" s="44">
        <f t="shared" si="191"/>
        <v>6.3518713333333334</v>
      </c>
      <c r="I850"/>
      <c r="J850" s="294">
        <v>7.2438743245530803</v>
      </c>
      <c r="K850" s="44">
        <f t="shared" si="192"/>
        <v>7.2438743245530803</v>
      </c>
      <c r="L850" s="295">
        <v>0.53897320000000004</v>
      </c>
      <c r="M850" s="295">
        <v>0.34919714047354</v>
      </c>
      <c r="N850" s="295">
        <v>5.4029232840795407</v>
      </c>
      <c r="O850" s="295">
        <v>0.95278070000000004</v>
      </c>
      <c r="P850"/>
      <c r="Q850" s="212">
        <v>103.27667</v>
      </c>
      <c r="R850"/>
      <c r="S850" s="156">
        <v>0.23998423999999999</v>
      </c>
      <c r="T850" s="156">
        <v>0.22953939000000001</v>
      </c>
      <c r="U850" s="156">
        <v>6.7883923000000004E-3</v>
      </c>
      <c r="V850" s="156">
        <v>3.6564522999999998E-3</v>
      </c>
      <c r="W850"/>
      <c r="X850" s="155">
        <v>8.2548061999999998E-4</v>
      </c>
      <c r="Y850" s="158"/>
      <c r="Z850" s="272"/>
      <c r="AA850"/>
      <c r="AB850"/>
      <c r="AC850"/>
      <c r="AD850" s="159"/>
      <c r="AE850" s="272"/>
      <c r="AF850" s="50"/>
      <c r="AG850" s="50"/>
      <c r="AH850"/>
      <c r="AI850"/>
      <c r="AJ850"/>
    </row>
    <row r="851" spans="1:36" ht="13.8" customHeight="1">
      <c r="A851" t="s">
        <v>872</v>
      </c>
      <c r="B851" s="188" t="s">
        <v>317</v>
      </c>
      <c r="C851" s="151" t="str">
        <f t="shared" si="189"/>
        <v>A.100.40.106</v>
      </c>
      <c r="D851" s="54" t="s">
        <v>1356</v>
      </c>
      <c r="E851" s="150" t="s">
        <v>352</v>
      </c>
      <c r="F851" s="153" t="str">
        <f t="shared" si="190"/>
        <v>SmCo (1:5) magnet, 20 MGOe</v>
      </c>
      <c r="G851" s="277">
        <v>53.305798666666668</v>
      </c>
      <c r="H851" s="44">
        <f t="shared" si="191"/>
        <v>53.305798666666668</v>
      </c>
      <c r="I851"/>
      <c r="J851" s="294">
        <v>89.575664906892698</v>
      </c>
      <c r="K851" s="44">
        <f t="shared" si="192"/>
        <v>89.575664906892698</v>
      </c>
      <c r="L851" s="295">
        <v>6.0616264000000006</v>
      </c>
      <c r="M851" s="295">
        <v>6.5145309768871984</v>
      </c>
      <c r="N851" s="295">
        <v>69.003637730005508</v>
      </c>
      <c r="O851" s="295">
        <v>7.9958698000000004</v>
      </c>
      <c r="P851"/>
      <c r="Q851" s="212">
        <v>528.41881999999998</v>
      </c>
      <c r="R851"/>
      <c r="S851" s="156">
        <v>10.063497</v>
      </c>
      <c r="T851" s="156">
        <v>9.9525997999999998</v>
      </c>
      <c r="U851" s="156">
        <v>8.1706524000000003E-2</v>
      </c>
      <c r="V851" s="156">
        <v>2.9190997E-2</v>
      </c>
      <c r="W851"/>
      <c r="X851" s="155">
        <v>9.2510130000000006E-3</v>
      </c>
      <c r="Y851" s="158"/>
      <c r="Z851" s="272"/>
      <c r="AA851"/>
      <c r="AB851"/>
      <c r="AC851"/>
      <c r="AD851" s="159"/>
      <c r="AE851" s="272"/>
      <c r="AF851" s="50"/>
      <c r="AG851" s="50"/>
      <c r="AH851"/>
      <c r="AI851"/>
      <c r="AJ851"/>
    </row>
    <row r="852" spans="1:36" ht="13.8" customHeight="1">
      <c r="A852" t="s">
        <v>873</v>
      </c>
      <c r="B852" s="188" t="s">
        <v>317</v>
      </c>
      <c r="C852" s="151" t="str">
        <f t="shared" si="189"/>
        <v>A.100.40.107</v>
      </c>
      <c r="D852" s="54" t="s">
        <v>1356</v>
      </c>
      <c r="E852" s="150" t="s">
        <v>352</v>
      </c>
      <c r="F852" s="153" t="str">
        <f t="shared" si="190"/>
        <v>Nitride magnet (Fe16N2), 20-80 MGOe</v>
      </c>
      <c r="G852" s="277">
        <v>7.2539873333333338</v>
      </c>
      <c r="H852" s="44">
        <f t="shared" si="191"/>
        <v>7.2539873333333338</v>
      </c>
      <c r="I852"/>
      <c r="J852" s="294">
        <v>1.5345190459814684</v>
      </c>
      <c r="K852" s="44">
        <f t="shared" si="192"/>
        <v>1.5345190459814684</v>
      </c>
      <c r="L852" s="295">
        <v>6.0562013565049998E-2</v>
      </c>
      <c r="M852" s="295">
        <v>0.16172694041641839</v>
      </c>
      <c r="N852" s="295">
        <v>0.224131992</v>
      </c>
      <c r="O852" s="295">
        <v>1.0880981000000001</v>
      </c>
      <c r="P852"/>
      <c r="Q852" s="212">
        <v>117.01403000000001</v>
      </c>
      <c r="R852"/>
      <c r="S852" s="156">
        <v>0.14646439999999999</v>
      </c>
      <c r="T852" s="156">
        <v>0.13707099</v>
      </c>
      <c r="U852" s="156">
        <v>6.0341444999999997E-3</v>
      </c>
      <c r="V852" s="156">
        <v>3.3592682E-3</v>
      </c>
      <c r="W852"/>
      <c r="X852" s="155">
        <v>3.5954162999999998E-4</v>
      </c>
      <c r="Y852" s="158"/>
      <c r="Z852" s="272"/>
      <c r="AA852"/>
      <c r="AB852"/>
      <c r="AC852"/>
      <c r="AD852" s="159"/>
      <c r="AE852" s="272"/>
      <c r="AF852" s="50"/>
      <c r="AG852" s="50"/>
      <c r="AH852"/>
      <c r="AI852"/>
      <c r="AJ852"/>
    </row>
    <row r="853" spans="1:36" ht="13.8" customHeight="1">
      <c r="B853" s="188"/>
      <c r="C853" s="151"/>
      <c r="D853" s="51" t="s">
        <v>335</v>
      </c>
      <c r="E853" s="150"/>
      <c r="F853"/>
      <c r="H853" s="44"/>
      <c r="I853"/>
      <c r="J853" s="44"/>
      <c r="K853" s="44"/>
      <c r="L853" s="44"/>
      <c r="P853"/>
      <c r="Q853" s="212"/>
      <c r="R853"/>
      <c r="S853"/>
      <c r="T853"/>
      <c r="U853"/>
      <c r="V853"/>
      <c r="W853"/>
      <c r="X853"/>
      <c r="Y853"/>
      <c r="Z853"/>
      <c r="AA853"/>
      <c r="AB853"/>
      <c r="AC853"/>
      <c r="AD853" s="159"/>
      <c r="AE853" s="272"/>
      <c r="AF853" s="50"/>
      <c r="AG853" s="50"/>
      <c r="AH853"/>
      <c r="AI853"/>
      <c r="AJ853"/>
    </row>
    <row r="854" spans="1:36" ht="13.8" customHeight="1">
      <c r="A854" t="s">
        <v>3562</v>
      </c>
      <c r="B854" s="188" t="s">
        <v>318</v>
      </c>
      <c r="C854" s="151" t="str">
        <f t="shared" ref="C854:C870" si="193">MID(A854,1,12)</f>
        <v>A.120.01.101</v>
      </c>
      <c r="D854" s="54" t="s">
        <v>335</v>
      </c>
      <c r="E854" s="150" t="s">
        <v>352</v>
      </c>
      <c r="F854" s="153" t="str">
        <f t="shared" ref="F854:F870" si="194">MID(A854, 21,85)</f>
        <v>Recycled paper (testliner and fluting) in Europe</v>
      </c>
      <c r="G854" s="277">
        <v>0.5577489733333334</v>
      </c>
      <c r="H854" s="44">
        <v>0.55775138666666668</v>
      </c>
      <c r="I854"/>
      <c r="J854" s="294">
        <v>6.6193578597965597E-2</v>
      </c>
      <c r="K854" s="44">
        <v>6.6195265785265606E-2</v>
      </c>
      <c r="L854" s="295">
        <v>9.4437658860000006E-3</v>
      </c>
      <c r="M854" s="295">
        <v>-3.2611420330000002E-2</v>
      </c>
      <c r="N854" s="295">
        <v>5.6988870419656043E-3</v>
      </c>
      <c r="O854" s="295">
        <v>8.3662345999999999E-2</v>
      </c>
      <c r="P854"/>
      <c r="Q854" s="212">
        <v>8.0811323000000002</v>
      </c>
      <c r="R854"/>
      <c r="S854" s="156">
        <v>1.0958498000000001E-2</v>
      </c>
      <c r="T854" s="156">
        <v>1.0047593E-2</v>
      </c>
      <c r="U854" s="156">
        <v>4.6371078000000002E-4</v>
      </c>
      <c r="V854" s="156">
        <v>4.4719425999999998E-4</v>
      </c>
      <c r="W854"/>
      <c r="X854" s="155">
        <v>2.8103188999999999E-5</v>
      </c>
      <c r="Y854"/>
      <c r="Z854"/>
      <c r="AA854"/>
      <c r="AB854"/>
      <c r="AC854"/>
      <c r="AD854" s="175"/>
      <c r="AE854" s="272"/>
      <c r="AF854" s="50"/>
      <c r="AG854" s="50"/>
      <c r="AH854"/>
      <c r="AI854"/>
      <c r="AJ854"/>
    </row>
    <row r="855" spans="1:36" ht="13.8" customHeight="1">
      <c r="A855" t="s">
        <v>3563</v>
      </c>
      <c r="B855" s="188" t="s">
        <v>318</v>
      </c>
      <c r="C855" s="151" t="str">
        <f t="shared" si="193"/>
        <v>A.120.01.102</v>
      </c>
      <c r="D855" s="54" t="s">
        <v>335</v>
      </c>
      <c r="E855" s="150" t="s">
        <v>352</v>
      </c>
      <c r="F855" s="153" t="str">
        <f t="shared" si="194"/>
        <v>Brown paper (kraft liner)</v>
      </c>
      <c r="G855" s="277">
        <v>0.3017109466666667</v>
      </c>
      <c r="H855" s="44">
        <v>0.30171414000000002</v>
      </c>
      <c r="I855"/>
      <c r="J855" s="294">
        <v>7.529350083808263E-2</v>
      </c>
      <c r="K855" s="44">
        <v>7.5295737769882631E-2</v>
      </c>
      <c r="L855" s="295">
        <v>8.9140026890000001E-3</v>
      </c>
      <c r="M855" s="295">
        <v>1.2824793428000001E-2</v>
      </c>
      <c r="N855" s="295">
        <v>8.2980627210826278E-3</v>
      </c>
      <c r="O855" s="295">
        <v>4.5256642E-2</v>
      </c>
      <c r="P855"/>
      <c r="Q855" s="212">
        <v>5.1433922000000001</v>
      </c>
      <c r="R855"/>
      <c r="S855" s="156">
        <v>7.7466986E-3</v>
      </c>
      <c r="T855" s="156">
        <v>7.2368807999999996E-3</v>
      </c>
      <c r="U855" s="156">
        <v>3.0463757000000002E-4</v>
      </c>
      <c r="V855" s="156">
        <v>2.0518026E-4</v>
      </c>
      <c r="W855"/>
      <c r="X855" s="155">
        <v>2.0015453E-5</v>
      </c>
      <c r="Y855"/>
      <c r="Z855"/>
      <c r="AA855"/>
      <c r="AB855"/>
      <c r="AC855"/>
      <c r="AD855" s="175"/>
      <c r="AE855" s="272"/>
      <c r="AF855" s="50"/>
      <c r="AG855" s="50"/>
      <c r="AH855"/>
      <c r="AI855"/>
      <c r="AJ855"/>
    </row>
    <row r="856" spans="1:36" ht="13.8" customHeight="1">
      <c r="A856" t="s">
        <v>3564</v>
      </c>
      <c r="B856" s="188" t="s">
        <v>318</v>
      </c>
      <c r="C856" s="151" t="str">
        <f t="shared" si="193"/>
        <v>A.120.01.103</v>
      </c>
      <c r="D856" s="54" t="s">
        <v>335</v>
      </c>
      <c r="E856" s="150" t="s">
        <v>351</v>
      </c>
      <c r="F856" s="153" t="str">
        <f t="shared" si="194"/>
        <v>Brown paper (kraft liner) 70 gr/m2</v>
      </c>
      <c r="G856" s="277">
        <v>2.1119766000000002E-2</v>
      </c>
      <c r="H856" s="44">
        <v>2.1119990000000002E-2</v>
      </c>
      <c r="I856"/>
      <c r="J856" s="294">
        <v>5.2705450196587839E-3</v>
      </c>
      <c r="K856" s="44">
        <v>5.2707016621227846E-3</v>
      </c>
      <c r="L856" s="295">
        <v>6.2398018532000001E-4</v>
      </c>
      <c r="M856" s="295">
        <v>8.9773554885999997E-4</v>
      </c>
      <c r="N856" s="295">
        <v>5.8086438547878382E-4</v>
      </c>
      <c r="O856" s="295">
        <v>3.1679649E-3</v>
      </c>
      <c r="P856"/>
      <c r="Q856" s="212">
        <v>0.36003745999999998</v>
      </c>
      <c r="R856"/>
      <c r="S856" s="156">
        <v>5.4226890000000003E-4</v>
      </c>
      <c r="T856" s="156">
        <v>5.0658166000000005E-4</v>
      </c>
      <c r="U856" s="156">
        <v>2.1324630000000001E-5</v>
      </c>
      <c r="V856" s="156">
        <v>1.4362618E-5</v>
      </c>
      <c r="W856"/>
      <c r="X856" s="155">
        <v>1.4010816999999999E-6</v>
      </c>
      <c r="Y856"/>
      <c r="Z856"/>
      <c r="AA856"/>
      <c r="AB856"/>
      <c r="AC856"/>
      <c r="AD856" s="175"/>
      <c r="AE856" s="272"/>
      <c r="AF856" s="50"/>
      <c r="AG856" s="50"/>
      <c r="AH856"/>
      <c r="AI856"/>
      <c r="AJ856"/>
    </row>
    <row r="857" spans="1:36" ht="13.8" customHeight="1">
      <c r="A857" t="s">
        <v>3565</v>
      </c>
      <c r="B857" s="188" t="s">
        <v>318</v>
      </c>
      <c r="C857" s="151" t="str">
        <f t="shared" si="193"/>
        <v>A.120.01.104</v>
      </c>
      <c r="D857" s="54" t="s">
        <v>335</v>
      </c>
      <c r="E857" s="150" t="s">
        <v>352</v>
      </c>
      <c r="F857" s="153" t="str">
        <f t="shared" si="194"/>
        <v>Brown paper (kraft liner) - FSC or wood waste based</v>
      </c>
      <c r="G857" s="277">
        <v>0.3017109466666667</v>
      </c>
      <c r="H857" s="44">
        <v>0.30171414000000002</v>
      </c>
      <c r="I857"/>
      <c r="J857" s="294">
        <v>7.5293500839082622E-2</v>
      </c>
      <c r="K857" s="44">
        <v>7.5295737769892623E-2</v>
      </c>
      <c r="L857" s="295">
        <v>8.9140026900000006E-3</v>
      </c>
      <c r="M857" s="295">
        <v>1.2824793428000001E-2</v>
      </c>
      <c r="N857" s="295">
        <v>8.2980627210826278E-3</v>
      </c>
      <c r="O857" s="295">
        <v>4.5256642E-2</v>
      </c>
      <c r="P857"/>
      <c r="Q857" s="212">
        <v>5.1433922000000001</v>
      </c>
      <c r="R857"/>
      <c r="S857" s="156">
        <v>7.7466986E-3</v>
      </c>
      <c r="T857" s="156">
        <v>7.2368807999999996E-3</v>
      </c>
      <c r="U857" s="156">
        <v>3.0463757000000002E-4</v>
      </c>
      <c r="V857" s="156">
        <v>2.0518026E-4</v>
      </c>
      <c r="W857"/>
      <c r="X857" s="155">
        <v>2.0015453E-5</v>
      </c>
      <c r="Y857"/>
      <c r="Z857"/>
      <c r="AA857"/>
      <c r="AB857"/>
      <c r="AC857"/>
      <c r="AD857" s="175"/>
      <c r="AE857" s="272"/>
      <c r="AF857" s="50"/>
      <c r="AG857" s="50"/>
      <c r="AH857"/>
      <c r="AI857"/>
      <c r="AJ857"/>
    </row>
    <row r="858" spans="1:36" ht="13.8" customHeight="1">
      <c r="A858" t="s">
        <v>3566</v>
      </c>
      <c r="B858" s="188" t="s">
        <v>318</v>
      </c>
      <c r="C858" s="151" t="str">
        <f t="shared" si="193"/>
        <v>A.120.01.105</v>
      </c>
      <c r="D858" s="54" t="s">
        <v>335</v>
      </c>
      <c r="E858" s="150" t="s">
        <v>352</v>
      </c>
      <c r="F858" s="153" t="str">
        <f t="shared" si="194"/>
        <v>Moulded fibre products</v>
      </c>
      <c r="G858" s="277">
        <v>0.39879051999999998</v>
      </c>
      <c r="H858" s="44">
        <v>0.39879224000000002</v>
      </c>
      <c r="I858"/>
      <c r="J858" s="294">
        <v>4.73284098276094E-2</v>
      </c>
      <c r="K858" s="44">
        <v>4.7329615276369405E-2</v>
      </c>
      <c r="L858" s="295">
        <v>6.7522926810000003E-3</v>
      </c>
      <c r="M858" s="295">
        <v>-2.331716508E-2</v>
      </c>
      <c r="N858" s="295">
        <v>4.0747042266094059E-3</v>
      </c>
      <c r="O858" s="295">
        <v>5.9818577999999997E-2</v>
      </c>
      <c r="P858"/>
      <c r="Q858" s="212">
        <v>5.7780095999999999</v>
      </c>
      <c r="R858"/>
      <c r="S858" s="156">
        <v>7.8353260999999997E-3</v>
      </c>
      <c r="T858" s="156">
        <v>7.1840289999999998E-3</v>
      </c>
      <c r="U858" s="156">
        <v>3.3155320999999998E-4</v>
      </c>
      <c r="V858" s="156">
        <v>3.1974389000000001E-4</v>
      </c>
      <c r="W858"/>
      <c r="X858" s="155">
        <v>2.0093779999999999E-5</v>
      </c>
      <c r="Y858"/>
      <c r="Z858"/>
      <c r="AA858"/>
      <c r="AB858"/>
      <c r="AC858"/>
      <c r="AD858" s="53"/>
      <c r="AE858" s="272"/>
      <c r="AF858" s="50"/>
      <c r="AG858" s="50"/>
      <c r="AH858"/>
      <c r="AI858"/>
      <c r="AJ858"/>
    </row>
    <row r="859" spans="1:36" ht="13.8" customHeight="1">
      <c r="A859" t="s">
        <v>3567</v>
      </c>
      <c r="B859" s="188" t="s">
        <v>318</v>
      </c>
      <c r="C859" s="151" t="str">
        <f t="shared" si="193"/>
        <v>A.120.01.106</v>
      </c>
      <c r="D859" s="54" t="s">
        <v>335</v>
      </c>
      <c r="E859" s="150" t="s">
        <v>352</v>
      </c>
      <c r="F859" s="153" t="str">
        <f t="shared" si="194"/>
        <v>Office paper woodfree uncoated bleached -  FSC or waste wood based</v>
      </c>
      <c r="G859" s="277">
        <v>0.34478647333333334</v>
      </c>
      <c r="H859" s="44">
        <v>0.34478970000000003</v>
      </c>
      <c r="I859"/>
      <c r="J859" s="294">
        <v>8.3608371555549912E-2</v>
      </c>
      <c r="K859" s="44">
        <v>8.36106295725699E-2</v>
      </c>
      <c r="L859" s="295">
        <v>9.1979980150000001E-3</v>
      </c>
      <c r="M859" s="295">
        <v>1.3661902762E-2</v>
      </c>
      <c r="N859" s="295">
        <v>9.030499778549906E-3</v>
      </c>
      <c r="O859" s="295">
        <v>5.1717971000000001E-2</v>
      </c>
      <c r="P859"/>
      <c r="Q859" s="212">
        <v>5.8305446999999999</v>
      </c>
      <c r="R859"/>
      <c r="S859" s="156">
        <v>8.5862799000000004E-3</v>
      </c>
      <c r="T859" s="156">
        <v>8.0039288000000007E-3</v>
      </c>
      <c r="U859" s="156">
        <v>3.4070010999999998E-4</v>
      </c>
      <c r="V859" s="156">
        <v>2.4165106000000001E-4</v>
      </c>
      <c r="W859"/>
      <c r="X859" s="155">
        <v>2.2204186000000002E-5</v>
      </c>
      <c r="Y859"/>
      <c r="Z859"/>
      <c r="AA859"/>
      <c r="AB859"/>
      <c r="AC859"/>
      <c r="AD859" s="53"/>
      <c r="AE859" s="272"/>
      <c r="AF859" s="50"/>
      <c r="AG859" s="50"/>
      <c r="AH859"/>
      <c r="AI859"/>
      <c r="AJ859"/>
    </row>
    <row r="860" spans="1:36" ht="13.8" customHeight="1">
      <c r="A860" t="s">
        <v>3568</v>
      </c>
      <c r="B860" s="188" t="s">
        <v>318</v>
      </c>
      <c r="C860" s="151" t="str">
        <f t="shared" si="193"/>
        <v>A.120.01.107</v>
      </c>
      <c r="D860" s="54" t="s">
        <v>335</v>
      </c>
      <c r="E860" s="150" t="s">
        <v>351</v>
      </c>
      <c r="F860" s="153" t="str">
        <f t="shared" si="194"/>
        <v>Office paper woodfree uncoated bleached 80 gr/m2</v>
      </c>
      <c r="G860" s="277">
        <v>2.7582917999999998E-2</v>
      </c>
      <c r="H860" s="44">
        <v>2.7583176000000004E-2</v>
      </c>
      <c r="I860"/>
      <c r="J860" s="294">
        <v>6.6886697503449923E-3</v>
      </c>
      <c r="K860" s="44">
        <v>6.6888503503759926E-3</v>
      </c>
      <c r="L860" s="295">
        <v>7.3583984525999997E-4</v>
      </c>
      <c r="M860" s="295">
        <v>1.0929522208000001E-3</v>
      </c>
      <c r="N860" s="295">
        <v>7.2243998428499245E-4</v>
      </c>
      <c r="O860" s="295">
        <v>4.1374376999999997E-3</v>
      </c>
      <c r="P860"/>
      <c r="Q860" s="212">
        <v>0.46644356999999997</v>
      </c>
      <c r="R860"/>
      <c r="S860" s="156">
        <v>6.869024E-4</v>
      </c>
      <c r="T860" s="156">
        <v>6.403143E-4</v>
      </c>
      <c r="U860" s="156">
        <v>2.7256008999999999E-5</v>
      </c>
      <c r="V860" s="156">
        <v>1.9332085E-5</v>
      </c>
      <c r="W860"/>
      <c r="X860" s="155">
        <v>1.7763349E-6</v>
      </c>
      <c r="Y860"/>
      <c r="Z860"/>
      <c r="AA860"/>
      <c r="AB860"/>
      <c r="AC860"/>
      <c r="AD860" s="53"/>
      <c r="AE860" s="271"/>
      <c r="AH860"/>
      <c r="AI860"/>
      <c r="AJ860"/>
    </row>
    <row r="861" spans="1:36" ht="13.8" customHeight="1">
      <c r="A861" t="s">
        <v>3569</v>
      </c>
      <c r="B861" s="188" t="s">
        <v>318</v>
      </c>
      <c r="C861" s="151" t="str">
        <f t="shared" si="193"/>
        <v>A.120.01.108</v>
      </c>
      <c r="D861" s="54" t="s">
        <v>335</v>
      </c>
      <c r="E861" s="150" t="s">
        <v>352</v>
      </c>
      <c r="F861" s="153" t="str">
        <f t="shared" si="194"/>
        <v>Office paper uncoated bleached -  from recycled (office) paper</v>
      </c>
      <c r="G861" s="277">
        <v>0.60082450666666665</v>
      </c>
      <c r="H861" s="44">
        <v>0.60082694666666669</v>
      </c>
      <c r="I861"/>
      <c r="J861" s="294">
        <v>7.4508450090412875E-2</v>
      </c>
      <c r="K861" s="44">
        <v>7.4510157266942878E-2</v>
      </c>
      <c r="L861" s="295">
        <v>9.7277613109999998E-3</v>
      </c>
      <c r="M861" s="295">
        <v>-3.1774311320000005E-2</v>
      </c>
      <c r="N861" s="295">
        <v>6.4313240994128811E-3</v>
      </c>
      <c r="O861" s="295">
        <v>9.0123676E-2</v>
      </c>
      <c r="P861"/>
      <c r="Q861" s="212">
        <v>8.7682847000000006</v>
      </c>
      <c r="R861"/>
      <c r="S861" s="156">
        <v>1.1798079E-2</v>
      </c>
      <c r="T861" s="156">
        <v>1.0814641E-2</v>
      </c>
      <c r="U861" s="156">
        <v>4.9977332000000004E-4</v>
      </c>
      <c r="V861" s="156">
        <v>4.8366506000000002E-4</v>
      </c>
      <c r="W861"/>
      <c r="X861" s="155">
        <v>3.0291923E-5</v>
      </c>
      <c r="Y861"/>
      <c r="Z861"/>
      <c r="AA861"/>
      <c r="AB861"/>
      <c r="AC861"/>
      <c r="AD861" s="53"/>
      <c r="AE861" s="271"/>
      <c r="AH861"/>
      <c r="AI861"/>
      <c r="AJ861"/>
    </row>
    <row r="862" spans="1:36" ht="13.8" customHeight="1">
      <c r="A862" t="s">
        <v>3570</v>
      </c>
      <c r="B862" s="188" t="s">
        <v>318</v>
      </c>
      <c r="C862" s="151" t="str">
        <f t="shared" si="193"/>
        <v>A.120.01.109</v>
      </c>
      <c r="D862" s="54" t="s">
        <v>335</v>
      </c>
      <c r="E862" s="150" t="s">
        <v>352</v>
      </c>
      <c r="F862" s="153" t="str">
        <f t="shared" si="194"/>
        <v>Semichemical fluting</v>
      </c>
      <c r="G862" s="277">
        <v>0.47128771333333341</v>
      </c>
      <c r="H862" s="44">
        <v>0.47129164666666667</v>
      </c>
      <c r="I862"/>
      <c r="J862" s="294">
        <v>0.11033876948758267</v>
      </c>
      <c r="K862" s="44">
        <v>0.11034152241037268</v>
      </c>
      <c r="L862" s="295">
        <v>9.1373146662000002E-3</v>
      </c>
      <c r="M862" s="295">
        <v>2.3424727915000002E-2</v>
      </c>
      <c r="N862" s="295">
        <v>7.0835699063826708E-3</v>
      </c>
      <c r="O862" s="295">
        <v>7.0693157000000006E-2</v>
      </c>
      <c r="P862"/>
      <c r="Q862" s="212">
        <v>4.5310256999999998</v>
      </c>
      <c r="R862"/>
      <c r="S862" s="156">
        <v>1.189697E-2</v>
      </c>
      <c r="T862" s="156">
        <v>1.131251E-2</v>
      </c>
      <c r="U862" s="156">
        <v>4.6672971000000002E-4</v>
      </c>
      <c r="V862" s="156">
        <v>1.1773030999999999E-4</v>
      </c>
      <c r="W862"/>
      <c r="X862" s="155">
        <v>2.6905503999999999E-5</v>
      </c>
      <c r="Y862"/>
      <c r="Z862"/>
      <c r="AA862"/>
      <c r="AB862"/>
      <c r="AC862"/>
      <c r="AD862" s="53"/>
      <c r="AH862"/>
      <c r="AI862"/>
      <c r="AJ862"/>
    </row>
    <row r="863" spans="1:36" ht="13.8" customHeight="1">
      <c r="A863" t="s">
        <v>3571</v>
      </c>
      <c r="B863" s="188" t="s">
        <v>318</v>
      </c>
      <c r="C863" s="151" t="str">
        <f t="shared" si="193"/>
        <v>A.120.01.110</v>
      </c>
      <c r="D863" s="54" t="s">
        <v>335</v>
      </c>
      <c r="E863" s="150" t="s">
        <v>352</v>
      </c>
      <c r="F863" s="153" t="str">
        <f t="shared" si="194"/>
        <v>Semichemical fluting - FCS or wood waste based</v>
      </c>
      <c r="G863" s="277">
        <v>0.47128771333333341</v>
      </c>
      <c r="H863" s="44">
        <v>0.47129164666666667</v>
      </c>
      <c r="I863"/>
      <c r="J863" s="294">
        <v>0.11033876948758267</v>
      </c>
      <c r="K863" s="44">
        <v>0.11034152241037268</v>
      </c>
      <c r="L863" s="295">
        <v>9.1373146662000002E-3</v>
      </c>
      <c r="M863" s="295">
        <v>2.3424727915000002E-2</v>
      </c>
      <c r="N863" s="295">
        <v>7.0835699063826708E-3</v>
      </c>
      <c r="O863" s="295">
        <v>7.0693157000000006E-2</v>
      </c>
      <c r="P863"/>
      <c r="Q863" s="212">
        <v>4.5310256999999998</v>
      </c>
      <c r="R863"/>
      <c r="S863" s="156">
        <v>1.189697E-2</v>
      </c>
      <c r="T863" s="156">
        <v>1.131251E-2</v>
      </c>
      <c r="U863" s="156">
        <v>4.6672971000000002E-4</v>
      </c>
      <c r="V863" s="156">
        <v>1.1773030999999999E-4</v>
      </c>
      <c r="W863"/>
      <c r="X863" s="155">
        <v>2.6905503999999999E-5</v>
      </c>
      <c r="Y863"/>
      <c r="Z863"/>
      <c r="AA863"/>
      <c r="AB863"/>
      <c r="AC863"/>
      <c r="AD863" s="53"/>
      <c r="AH863"/>
      <c r="AI863"/>
      <c r="AJ863"/>
    </row>
    <row r="864" spans="1:36" ht="13.8" customHeight="1">
      <c r="A864" t="s">
        <v>1357</v>
      </c>
      <c r="B864" s="188" t="s">
        <v>318</v>
      </c>
      <c r="C864" s="151" t="str">
        <f t="shared" si="193"/>
        <v>A.120.01.111</v>
      </c>
      <c r="D864" s="54" t="s">
        <v>335</v>
      </c>
      <c r="E864" s="150" t="s">
        <v>352</v>
      </c>
      <c r="F864" s="153" t="str">
        <f t="shared" si="194"/>
        <v>Folding Boxboard GC1</v>
      </c>
      <c r="G864" s="277">
        <v>0.43692982666666669</v>
      </c>
      <c r="H864" s="44">
        <v>0.43347848000000005</v>
      </c>
      <c r="I864"/>
      <c r="J864" s="294">
        <v>0.10198256840537541</v>
      </c>
      <c r="K864" s="44">
        <v>0.10067672665089542</v>
      </c>
      <c r="L864" s="295">
        <v>1.0341481073E-2</v>
      </c>
      <c r="M864" s="295">
        <v>1.5713254535000002E-2</v>
      </c>
      <c r="N864" s="295">
        <v>1.0388358797375406E-2</v>
      </c>
      <c r="O864" s="295">
        <v>6.5539474E-2</v>
      </c>
      <c r="P864"/>
      <c r="Q864" s="212">
        <v>7.7914225999999998</v>
      </c>
      <c r="R864"/>
      <c r="S864" s="156">
        <v>1.0509060000000001E-2</v>
      </c>
      <c r="T864" s="156">
        <v>9.7499839999999997E-3</v>
      </c>
      <c r="U864" s="156">
        <v>4.1752479E-4</v>
      </c>
      <c r="V864" s="156">
        <v>3.4155094000000002E-4</v>
      </c>
      <c r="W864"/>
      <c r="X864" s="155">
        <v>2.7572393000000001E-5</v>
      </c>
      <c r="Y864"/>
      <c r="Z864"/>
      <c r="AA864"/>
      <c r="AB864"/>
      <c r="AC864"/>
      <c r="AD864" s="53"/>
      <c r="AE864" s="272"/>
      <c r="AF864" s="50"/>
      <c r="AG864" s="50"/>
      <c r="AH864"/>
      <c r="AI864"/>
      <c r="AJ864"/>
    </row>
    <row r="865" spans="1:36" ht="13.8" customHeight="1">
      <c r="A865" t="s">
        <v>1358</v>
      </c>
      <c r="B865" s="188" t="s">
        <v>318</v>
      </c>
      <c r="C865" s="151" t="str">
        <f t="shared" si="193"/>
        <v>A.120.01.112</v>
      </c>
      <c r="D865" s="54" t="s">
        <v>335</v>
      </c>
      <c r="E865" s="150" t="s">
        <v>352</v>
      </c>
      <c r="F865" s="153" t="str">
        <f t="shared" si="194"/>
        <v>Folding Boxboard GC2 or GC3</v>
      </c>
      <c r="G865" s="277">
        <v>0.58118776000000005</v>
      </c>
      <c r="H865" s="44">
        <v>0.57773642000000003</v>
      </c>
      <c r="I865"/>
      <c r="J865" s="294">
        <v>0.12916382751939104</v>
      </c>
      <c r="K865" s="44">
        <v>0.12785647321904103</v>
      </c>
      <c r="L865" s="295">
        <v>1.1738477209000002E-2</v>
      </c>
      <c r="M865" s="295">
        <v>1.7792721503E-2</v>
      </c>
      <c r="N865" s="295">
        <v>1.2454464807391038E-2</v>
      </c>
      <c r="O865" s="295">
        <v>8.7178164000000002E-2</v>
      </c>
      <c r="P865"/>
      <c r="Q865" s="212">
        <v>10.343837000000001</v>
      </c>
      <c r="R865"/>
      <c r="S865" s="156">
        <v>1.3322209E-2</v>
      </c>
      <c r="T865" s="156">
        <v>1.2323929000000001E-2</v>
      </c>
      <c r="U865" s="156">
        <v>5.3493878000000002E-4</v>
      </c>
      <c r="V865" s="156">
        <v>4.6334114999999998E-4</v>
      </c>
      <c r="W865"/>
      <c r="X865" s="155">
        <v>3.5131910999999998E-5</v>
      </c>
      <c r="Y865"/>
      <c r="Z865"/>
      <c r="AA865"/>
      <c r="AB865"/>
      <c r="AC865"/>
      <c r="AD865" s="175"/>
      <c r="AE865" s="271"/>
      <c r="AF865" s="50"/>
      <c r="AG865" s="50"/>
      <c r="AH865"/>
      <c r="AI865"/>
      <c r="AJ865"/>
    </row>
    <row r="866" spans="1:36" ht="13.8" customHeight="1">
      <c r="A866" t="s">
        <v>3572</v>
      </c>
      <c r="B866" s="188" t="s">
        <v>318</v>
      </c>
      <c r="C866" s="151" t="str">
        <f t="shared" si="193"/>
        <v>A.120.01.113</v>
      </c>
      <c r="D866" s="54" t="s">
        <v>335</v>
      </c>
      <c r="E866" s="150" t="s">
        <v>352</v>
      </c>
      <c r="F866" s="153" t="str">
        <f t="shared" si="194"/>
        <v>Paper and board for (fat) food packaging</v>
      </c>
      <c r="G866" s="277">
        <v>0.3942850533333333</v>
      </c>
      <c r="H866" s="44">
        <v>0.39083367333333335</v>
      </c>
      <c r="I866"/>
      <c r="J866" s="294">
        <v>9.3750845893308801E-2</v>
      </c>
      <c r="K866" s="44">
        <v>9.2444982990158797E-2</v>
      </c>
      <c r="L866" s="295">
        <v>1.0060325641E-2</v>
      </c>
      <c r="M866" s="295">
        <v>1.4884516285000001E-2</v>
      </c>
      <c r="N866" s="295">
        <v>9.6632459673088016E-3</v>
      </c>
      <c r="O866" s="295">
        <v>5.9142757999999997E-2</v>
      </c>
      <c r="P866"/>
      <c r="Q866" s="212">
        <v>7.1111417000000001</v>
      </c>
      <c r="R866"/>
      <c r="S866" s="156">
        <v>9.6778742000000004E-3</v>
      </c>
      <c r="T866" s="156">
        <v>8.9906064999999997E-3</v>
      </c>
      <c r="U866" s="156">
        <v>3.8182287999999998E-4</v>
      </c>
      <c r="V866" s="156">
        <v>3.0544483999999999E-4</v>
      </c>
      <c r="W866"/>
      <c r="X866" s="155">
        <v>2.5405547000000001E-5</v>
      </c>
      <c r="Y866"/>
      <c r="Z866"/>
      <c r="AA866"/>
      <c r="AB866"/>
      <c r="AC866"/>
      <c r="AD866" s="175"/>
      <c r="AE866" s="271"/>
      <c r="AF866" s="50"/>
      <c r="AG866" s="50"/>
      <c r="AH866"/>
      <c r="AI866"/>
      <c r="AJ866"/>
    </row>
    <row r="867" spans="1:36" ht="13.8" customHeight="1">
      <c r="A867" t="s">
        <v>1736</v>
      </c>
      <c r="B867" s="188" t="s">
        <v>318</v>
      </c>
      <c r="C867" s="151" t="str">
        <f t="shared" si="193"/>
        <v>A.120.01.114</v>
      </c>
      <c r="D867" s="54" t="s">
        <v>335</v>
      </c>
      <c r="E867" s="150" t="s">
        <v>352</v>
      </c>
      <c r="F867" s="153" t="str">
        <f t="shared" si="194"/>
        <v>Bamboo paper in Shenzhen produced in Sichuan proxi</v>
      </c>
      <c r="G867" s="277">
        <v>0.26970565333333335</v>
      </c>
      <c r="H867" s="44">
        <v>0.26971610000000001</v>
      </c>
      <c r="I867"/>
      <c r="J867" s="294">
        <v>7.1813418305320981E-2</v>
      </c>
      <c r="K867" s="44">
        <v>7.1820728818720966E-2</v>
      </c>
      <c r="L867" s="295">
        <v>1.0112823238E-2</v>
      </c>
      <c r="M867" s="295">
        <v>1.3421034110999999E-2</v>
      </c>
      <c r="N867" s="295">
        <v>7.8237129563209704E-3</v>
      </c>
      <c r="O867" s="295">
        <v>4.0455848000000003E-2</v>
      </c>
      <c r="P867"/>
      <c r="Q867" s="212">
        <v>4.9569108999999996</v>
      </c>
      <c r="R867"/>
      <c r="S867" s="156">
        <v>7.1009204000000003E-3</v>
      </c>
      <c r="T867" s="156">
        <v>6.5928894000000004E-3</v>
      </c>
      <c r="U867" s="156">
        <v>2.8000156999999999E-4</v>
      </c>
      <c r="V867" s="156">
        <v>2.2802945E-4</v>
      </c>
      <c r="W867"/>
      <c r="X867" s="155">
        <v>1.8357725E-5</v>
      </c>
      <c r="Y867"/>
      <c r="Z867"/>
      <c r="AA867"/>
      <c r="AB867"/>
      <c r="AC867"/>
      <c r="AD867" s="175"/>
      <c r="AE867" s="271"/>
      <c r="AF867" s="50"/>
      <c r="AG867" s="50"/>
      <c r="AH867"/>
      <c r="AI867"/>
      <c r="AJ867"/>
    </row>
    <row r="868" spans="1:36" ht="13.8" customHeight="1">
      <c r="A868" t="s">
        <v>3573</v>
      </c>
      <c r="B868" s="188" t="s">
        <v>318</v>
      </c>
      <c r="C868" s="151" t="str">
        <f t="shared" si="193"/>
        <v>A.120.01.115</v>
      </c>
      <c r="D868" s="54" t="s">
        <v>335</v>
      </c>
      <c r="E868" s="150" t="s">
        <v>352</v>
      </c>
      <c r="F868" s="153" t="str">
        <f t="shared" si="194"/>
        <v>Solid board (from recycling paper) in Europe</v>
      </c>
      <c r="G868" s="277">
        <v>0.5577489733333334</v>
      </c>
      <c r="H868" s="44">
        <v>0.55775138666666668</v>
      </c>
      <c r="I868"/>
      <c r="J868" s="294">
        <v>6.6193578697975597E-2</v>
      </c>
      <c r="K868" s="44">
        <v>6.6195265785265606E-2</v>
      </c>
      <c r="L868" s="295">
        <v>9.4437659859999985E-3</v>
      </c>
      <c r="M868" s="295">
        <v>-3.2611420330000002E-2</v>
      </c>
      <c r="N868" s="295">
        <v>5.6988870419756041E-3</v>
      </c>
      <c r="O868" s="295">
        <v>8.3662345999999999E-2</v>
      </c>
      <c r="P868"/>
      <c r="Q868" s="212">
        <v>8.0811323000000002</v>
      </c>
      <c r="R868"/>
      <c r="S868" s="156">
        <v>1.0958498000000001E-2</v>
      </c>
      <c r="T868" s="156">
        <v>1.0047593E-2</v>
      </c>
      <c r="U868" s="156">
        <v>4.6371078000000002E-4</v>
      </c>
      <c r="V868" s="156">
        <v>4.4719425999999998E-4</v>
      </c>
      <c r="W868"/>
      <c r="X868" s="155">
        <v>2.8103188999999999E-5</v>
      </c>
      <c r="Y868"/>
      <c r="Z868"/>
      <c r="AA868"/>
      <c r="AB868"/>
      <c r="AC868"/>
      <c r="AD868" s="175"/>
      <c r="AE868" s="271"/>
      <c r="AF868" s="177"/>
      <c r="AG868" s="50"/>
      <c r="AH868"/>
      <c r="AI868"/>
      <c r="AJ868"/>
    </row>
    <row r="869" spans="1:36" ht="13.8" customHeight="1">
      <c r="A869" t="s">
        <v>3574</v>
      </c>
      <c r="B869" s="188" t="s">
        <v>318</v>
      </c>
      <c r="C869" s="151" t="str">
        <f t="shared" si="193"/>
        <v>A.120.01.116</v>
      </c>
      <c r="D869" s="54" t="s">
        <v>335</v>
      </c>
      <c r="E869" s="150" t="s">
        <v>352</v>
      </c>
      <c r="F869" s="153" t="str">
        <f t="shared" si="194"/>
        <v>Sanitary paper (virgin) in Europe</v>
      </c>
      <c r="G869" s="277">
        <v>0.94768806666666672</v>
      </c>
      <c r="H869" s="44">
        <v>0.94769133333333333</v>
      </c>
      <c r="I869"/>
      <c r="J869" s="294">
        <v>0.1848567195425499</v>
      </c>
      <c r="K869" s="44">
        <v>0.1848589830735699</v>
      </c>
      <c r="L869" s="295">
        <v>1.3276783877000001E-2</v>
      </c>
      <c r="M869" s="295">
        <v>1.9507238837E-2</v>
      </c>
      <c r="N869" s="295">
        <v>9.9194868285499074E-3</v>
      </c>
      <c r="O869" s="295">
        <v>0.14215321</v>
      </c>
      <c r="P869"/>
      <c r="Q869" s="212">
        <v>14.763633</v>
      </c>
      <c r="R869"/>
      <c r="S869" s="156">
        <v>1.9777515999999998E-2</v>
      </c>
      <c r="T869" s="156">
        <v>1.8092891E-2</v>
      </c>
      <c r="U869" s="156">
        <v>8.1500501999999997E-4</v>
      </c>
      <c r="V869" s="156">
        <v>8.6962004000000004E-4</v>
      </c>
      <c r="W869"/>
      <c r="X869" s="155">
        <v>5.1675919999999999E-5</v>
      </c>
      <c r="Y869"/>
      <c r="Z869"/>
      <c r="AA869"/>
      <c r="AB869"/>
      <c r="AC869"/>
      <c r="AD869" s="175"/>
      <c r="AE869" s="271"/>
      <c r="AF869" s="322"/>
      <c r="AG869" s="50"/>
      <c r="AH869"/>
      <c r="AI869"/>
      <c r="AJ869"/>
    </row>
    <row r="870" spans="1:36" ht="13.8" customHeight="1">
      <c r="A870" t="s">
        <v>3575</v>
      </c>
      <c r="B870" s="188" t="s">
        <v>318</v>
      </c>
      <c r="C870" s="151" t="str">
        <f t="shared" si="193"/>
        <v>A.120.01.117</v>
      </c>
      <c r="D870" s="54" t="s">
        <v>335</v>
      </c>
      <c r="E870" s="150" t="s">
        <v>352</v>
      </c>
      <c r="F870" s="153" t="str">
        <f t="shared" si="194"/>
        <v>Sanitary paper (from recycled paper) in Europe</v>
      </c>
      <c r="G870" s="277">
        <v>0.97560119999999995</v>
      </c>
      <c r="H870" s="44">
        <v>0.97560360000000002</v>
      </c>
      <c r="I870"/>
      <c r="J870" s="294">
        <v>0.13744661678341286</v>
      </c>
      <c r="K870" s="44">
        <v>0.13744831798994286</v>
      </c>
      <c r="L870" s="295">
        <v>1.2263222823999999E-2</v>
      </c>
      <c r="M870" s="295">
        <v>-2.8140723750000003E-2</v>
      </c>
      <c r="N870" s="295">
        <v>6.9839377094128808E-3</v>
      </c>
      <c r="O870" s="295">
        <v>0.14634017999999999</v>
      </c>
      <c r="P870"/>
      <c r="Q870" s="212">
        <v>14.321286000000001</v>
      </c>
      <c r="R870"/>
      <c r="S870" s="156">
        <v>1.8754794000000002E-2</v>
      </c>
      <c r="T870" s="156">
        <v>1.7086158000000001E-2</v>
      </c>
      <c r="U870" s="156">
        <v>7.9461150999999999E-4</v>
      </c>
      <c r="V870" s="156">
        <v>8.7402415999999995E-4</v>
      </c>
      <c r="W870"/>
      <c r="X870" s="155">
        <v>4.8612190000000001E-5</v>
      </c>
      <c r="Y870"/>
      <c r="Z870"/>
      <c r="AA870"/>
      <c r="AB870"/>
      <c r="AC870"/>
      <c r="AD870" s="175"/>
      <c r="AE870" s="271"/>
      <c r="AF870" s="322"/>
      <c r="AG870" s="50"/>
      <c r="AH870"/>
      <c r="AI870"/>
      <c r="AJ870"/>
    </row>
    <row r="871" spans="1:36" ht="13.8" customHeight="1">
      <c r="B871" s="188"/>
      <c r="C871" s="151"/>
      <c r="D871" s="51" t="s">
        <v>94</v>
      </c>
      <c r="E871" s="150"/>
      <c r="F871"/>
      <c r="H871" s="44"/>
      <c r="I871"/>
      <c r="J871" s="44"/>
      <c r="K871" s="44"/>
      <c r="L871" s="44"/>
      <c r="P871"/>
      <c r="Q871" s="212"/>
      <c r="R871"/>
      <c r="S871"/>
      <c r="T871"/>
      <c r="U871"/>
      <c r="V871"/>
      <c r="W871"/>
      <c r="X871"/>
      <c r="Y871"/>
      <c r="Z871"/>
      <c r="AA871"/>
      <c r="AB871"/>
      <c r="AC871"/>
      <c r="AD871" s="175"/>
      <c r="AE871" s="271"/>
      <c r="AF871" s="322"/>
      <c r="AG871" s="50"/>
      <c r="AH871"/>
      <c r="AI871"/>
      <c r="AJ871"/>
    </row>
    <row r="872" spans="1:36" ht="13.8" customHeight="1">
      <c r="A872" t="s">
        <v>874</v>
      </c>
      <c r="B872" s="188" t="s">
        <v>318</v>
      </c>
      <c r="C872" s="151" t="str">
        <f t="shared" ref="C872:C884" si="195">MID(A872,1,12)</f>
        <v>A.120.10.101</v>
      </c>
      <c r="D872" s="54" t="s">
        <v>94</v>
      </c>
      <c r="E872" s="150" t="s">
        <v>351</v>
      </c>
      <c r="F872" s="153" t="str">
        <f t="shared" ref="F872:F884" si="196">MID(A872, 21,85)</f>
        <v>film HDPE 50 mu</v>
      </c>
      <c r="G872" s="277">
        <v>0.11715222</v>
      </c>
      <c r="H872" s="44">
        <f t="shared" ref="H872:H884" si="197">G872</f>
        <v>0.11715222</v>
      </c>
      <c r="I872"/>
      <c r="J872" s="294">
        <v>6.2266346772300002E-2</v>
      </c>
      <c r="K872" s="44">
        <f t="shared" ref="K872:K884" si="198">J872</f>
        <v>6.2266346772300002E-2</v>
      </c>
      <c r="L872" s="295">
        <v>3.892305205E-3</v>
      </c>
      <c r="M872" s="295">
        <v>3.9528248019999997E-2</v>
      </c>
      <c r="N872" s="295">
        <v>1.2729605473000001E-3</v>
      </c>
      <c r="O872" s="295">
        <v>1.7572833E-2</v>
      </c>
      <c r="P872"/>
      <c r="Q872" s="212">
        <v>4.4949824999999999</v>
      </c>
      <c r="R872"/>
      <c r="S872" s="156">
        <v>2.3084967E-3</v>
      </c>
      <c r="T872" s="156">
        <v>1.9121362999999999E-3</v>
      </c>
      <c r="U872" s="156">
        <v>9.5209189000000006E-5</v>
      </c>
      <c r="V872" s="156">
        <v>3.011512E-4</v>
      </c>
      <c r="W872"/>
      <c r="X872" s="155">
        <v>9.6267842000000002E-6</v>
      </c>
      <c r="Y872"/>
      <c r="Z872"/>
      <c r="AA872"/>
      <c r="AB872"/>
      <c r="AC872"/>
      <c r="AD872" s="175"/>
      <c r="AE872" s="271"/>
      <c r="AF872" s="49"/>
      <c r="AG872" s="50"/>
      <c r="AH872"/>
      <c r="AI872"/>
      <c r="AJ872"/>
    </row>
    <row r="873" spans="1:36" ht="13.8" customHeight="1">
      <c r="A873" t="s">
        <v>875</v>
      </c>
      <c r="B873" s="188" t="s">
        <v>318</v>
      </c>
      <c r="C873" s="151" t="str">
        <f t="shared" si="195"/>
        <v>A.120.10.102</v>
      </c>
      <c r="D873" s="54" t="s">
        <v>94</v>
      </c>
      <c r="E873" s="150" t="s">
        <v>351</v>
      </c>
      <c r="F873" s="153" t="str">
        <f t="shared" si="196"/>
        <v>film LDPE 50 mu</v>
      </c>
      <c r="G873" s="277">
        <v>0.11345267333333332</v>
      </c>
      <c r="H873" s="44">
        <f t="shared" si="197"/>
        <v>0.11345267333333332</v>
      </c>
      <c r="I873"/>
      <c r="J873" s="294">
        <v>6.1267560105999999E-2</v>
      </c>
      <c r="K873" s="44">
        <f t="shared" si="198"/>
        <v>6.1267560105999999E-2</v>
      </c>
      <c r="L873" s="295">
        <v>4.4078884780000011E-3</v>
      </c>
      <c r="M873" s="295">
        <v>3.845468573E-2</v>
      </c>
      <c r="N873" s="295">
        <v>1.3870848980000001E-3</v>
      </c>
      <c r="O873" s="295">
        <v>1.7017900999999998E-2</v>
      </c>
      <c r="P873"/>
      <c r="Q873" s="212">
        <v>4.4952861000000004</v>
      </c>
      <c r="R873"/>
      <c r="S873" s="156">
        <v>2.2513406999999999E-3</v>
      </c>
      <c r="T873" s="156">
        <v>1.8600069999999999E-3</v>
      </c>
      <c r="U873" s="156">
        <v>9.3140086999999997E-5</v>
      </c>
      <c r="V873" s="156">
        <v>2.9819353999999999E-4</v>
      </c>
      <c r="W873"/>
      <c r="X873" s="155">
        <v>9.6090181999999998E-6</v>
      </c>
      <c r="Y873"/>
      <c r="Z873"/>
      <c r="AA873"/>
      <c r="AB873"/>
      <c r="AC873"/>
      <c r="AD873" s="175"/>
      <c r="AE873" s="271"/>
      <c r="AF873" s="322"/>
      <c r="AG873" s="50"/>
      <c r="AH873"/>
      <c r="AI873"/>
      <c r="AJ873"/>
    </row>
    <row r="874" spans="1:36" ht="13.8" customHeight="1">
      <c r="A874" t="s">
        <v>876</v>
      </c>
      <c r="B874" s="188" t="s">
        <v>318</v>
      </c>
      <c r="C874" s="151" t="str">
        <f t="shared" si="195"/>
        <v>A.120.10.103</v>
      </c>
      <c r="D874" s="54" t="s">
        <v>94</v>
      </c>
      <c r="E874" s="150" t="s">
        <v>351</v>
      </c>
      <c r="F874" s="153" t="str">
        <f t="shared" si="196"/>
        <v>film PC 50 mu</v>
      </c>
      <c r="G874" s="277">
        <v>0.22238175333333332</v>
      </c>
      <c r="H874" s="44">
        <f t="shared" si="197"/>
        <v>0.22238175333333332</v>
      </c>
      <c r="I874"/>
      <c r="J874" s="294">
        <v>9.0132592240870613E-2</v>
      </c>
      <c r="K874" s="44">
        <f t="shared" si="198"/>
        <v>9.0132592240870613E-2</v>
      </c>
      <c r="L874" s="295">
        <v>8.7305933399999987E-3</v>
      </c>
      <c r="M874" s="295">
        <v>4.7456637229870618E-2</v>
      </c>
      <c r="N874" s="295">
        <v>5.8809867099999993E-4</v>
      </c>
      <c r="O874" s="295">
        <v>3.3357262999999998E-2</v>
      </c>
      <c r="P874"/>
      <c r="Q874" s="212">
        <v>6.9800525999999996</v>
      </c>
      <c r="R874"/>
      <c r="S874" s="156">
        <v>5.7526054999999998E-3</v>
      </c>
      <c r="T874" s="156">
        <v>5.1107011000000001E-3</v>
      </c>
      <c r="U874" s="156">
        <v>1.8874770000000001E-4</v>
      </c>
      <c r="V874" s="156">
        <v>4.5315668999999998E-4</v>
      </c>
      <c r="W874"/>
      <c r="X874" s="155">
        <v>2.4582237000000001E-5</v>
      </c>
      <c r="Y874"/>
      <c r="Z874"/>
      <c r="AA874"/>
      <c r="AB874"/>
      <c r="AC874"/>
      <c r="AD874" s="175"/>
      <c r="AE874" s="271"/>
      <c r="AF874" s="322"/>
      <c r="AG874" s="49"/>
      <c r="AH874"/>
      <c r="AI874"/>
      <c r="AJ874"/>
    </row>
    <row r="875" spans="1:36" ht="13.8" customHeight="1">
      <c r="A875" t="s">
        <v>877</v>
      </c>
      <c r="B875" s="188" t="s">
        <v>318</v>
      </c>
      <c r="C875" s="151" t="str">
        <f t="shared" si="195"/>
        <v>A.120.10.104</v>
      </c>
      <c r="D875" s="54" t="s">
        <v>94</v>
      </c>
      <c r="E875" s="150" t="s">
        <v>351</v>
      </c>
      <c r="F875" s="153" t="str">
        <f t="shared" si="196"/>
        <v>film PET / PE+EVOH+PE 62 mu for MAP</v>
      </c>
      <c r="G875" s="277">
        <v>0.17230659333333334</v>
      </c>
      <c r="H875" s="44">
        <f t="shared" si="197"/>
        <v>0.17230659333333334</v>
      </c>
      <c r="I875"/>
      <c r="J875" s="294">
        <v>8.1441767368080009E-2</v>
      </c>
      <c r="K875" s="44">
        <f t="shared" si="198"/>
        <v>8.1441767368080009E-2</v>
      </c>
      <c r="L875" s="295">
        <v>4.8614956799999994E-3</v>
      </c>
      <c r="M875" s="295">
        <v>4.9193028257080003E-2</v>
      </c>
      <c r="N875" s="295">
        <v>1.5412544309999999E-3</v>
      </c>
      <c r="O875" s="295">
        <v>2.5845989E-2</v>
      </c>
      <c r="P875"/>
      <c r="Q875" s="212">
        <v>6.0523021999999997</v>
      </c>
      <c r="R875"/>
      <c r="S875" s="156">
        <v>3.8044198000000001E-3</v>
      </c>
      <c r="T875" s="156">
        <v>3.2539965000000001E-3</v>
      </c>
      <c r="U875" s="156">
        <v>1.4808883000000001E-4</v>
      </c>
      <c r="V875" s="156">
        <v>4.0233452E-4</v>
      </c>
      <c r="W875"/>
      <c r="X875" s="155">
        <v>1.3820159E-5</v>
      </c>
      <c r="Y875"/>
      <c r="Z875"/>
      <c r="AA875"/>
      <c r="AB875"/>
      <c r="AC875"/>
      <c r="AD875" s="53"/>
      <c r="AE875" s="271"/>
      <c r="AF875" s="322"/>
      <c r="AG875" s="50"/>
      <c r="AH875"/>
      <c r="AI875"/>
      <c r="AJ875"/>
    </row>
    <row r="876" spans="1:36" ht="13.8" customHeight="1">
      <c r="A876" t="s">
        <v>878</v>
      </c>
      <c r="B876" s="188" t="s">
        <v>318</v>
      </c>
      <c r="C876" s="151" t="str">
        <f t="shared" si="195"/>
        <v>A.120.10.105</v>
      </c>
      <c r="D876" s="54" t="s">
        <v>94</v>
      </c>
      <c r="E876" s="150" t="s">
        <v>351</v>
      </c>
      <c r="F876" s="153" t="str">
        <f t="shared" si="196"/>
        <v>film PET 50 mu</v>
      </c>
      <c r="G876" s="277">
        <v>0.17224901333333334</v>
      </c>
      <c r="H876" s="44">
        <f t="shared" si="197"/>
        <v>0.17224901333333334</v>
      </c>
      <c r="I876"/>
      <c r="J876" s="294">
        <v>7.4094360986000002E-2</v>
      </c>
      <c r="K876" s="44">
        <f t="shared" si="198"/>
        <v>7.4094360986000002E-2</v>
      </c>
      <c r="L876" s="295">
        <v>2.3665550390000001E-3</v>
      </c>
      <c r="M876" s="295">
        <v>4.5214140479999998E-2</v>
      </c>
      <c r="N876" s="295">
        <v>6.7631346699999998E-4</v>
      </c>
      <c r="O876" s="295">
        <v>2.5837352000000001E-2</v>
      </c>
      <c r="P876"/>
      <c r="Q876" s="212">
        <v>5.4695203000000001</v>
      </c>
      <c r="R876"/>
      <c r="S876" s="156">
        <v>4.6647483000000003E-3</v>
      </c>
      <c r="T876" s="156">
        <v>4.1353108E-3</v>
      </c>
      <c r="U876" s="156">
        <v>1.6033732999999999E-4</v>
      </c>
      <c r="V876" s="156">
        <v>3.6910023999999999E-4</v>
      </c>
      <c r="W876"/>
      <c r="X876" s="155">
        <v>1.3708646E-5</v>
      </c>
      <c r="Y876"/>
      <c r="Z876"/>
      <c r="AA876"/>
      <c r="AB876"/>
      <c r="AC876"/>
      <c r="AD876" s="53"/>
      <c r="AE876" s="271"/>
      <c r="AF876" s="322"/>
      <c r="AG876" s="50"/>
      <c r="AH876"/>
      <c r="AI876"/>
      <c r="AJ876"/>
    </row>
    <row r="877" spans="1:36" ht="13.8" customHeight="1">
      <c r="A877" t="s">
        <v>879</v>
      </c>
      <c r="B877" s="188" t="s">
        <v>318</v>
      </c>
      <c r="C877" s="151" t="str">
        <f t="shared" si="195"/>
        <v>A.120.10.106</v>
      </c>
      <c r="D877" s="54" t="s">
        <v>94</v>
      </c>
      <c r="E877" s="150" t="s">
        <v>351</v>
      </c>
      <c r="F877" s="153" t="str">
        <f t="shared" si="196"/>
        <v>film PET+ALOx / LDPE 62 mu for MAP</v>
      </c>
      <c r="G877" s="277">
        <v>0.15923086666666666</v>
      </c>
      <c r="H877" s="44">
        <f t="shared" si="197"/>
        <v>0.15923086666666666</v>
      </c>
      <c r="I877"/>
      <c r="J877" s="294">
        <v>8.0169629074438004E-2</v>
      </c>
      <c r="K877" s="44">
        <f t="shared" si="198"/>
        <v>8.0169629074438004E-2</v>
      </c>
      <c r="L877" s="295">
        <v>5.0654251219999996E-3</v>
      </c>
      <c r="M877" s="295">
        <v>4.9414234528438003E-2</v>
      </c>
      <c r="N877" s="295">
        <v>1.805339424E-3</v>
      </c>
      <c r="O877" s="295">
        <v>2.388463E-2</v>
      </c>
      <c r="P877"/>
      <c r="Q877" s="212">
        <v>5.9070055000000004</v>
      </c>
      <c r="R877"/>
      <c r="S877" s="156">
        <v>3.5810099999999999E-3</v>
      </c>
      <c r="T877" s="156">
        <v>3.0519292000000002E-3</v>
      </c>
      <c r="U877" s="156">
        <v>1.3860040000000001E-4</v>
      </c>
      <c r="V877" s="156">
        <v>3.9048049000000001E-4</v>
      </c>
      <c r="W877"/>
      <c r="X877" s="155">
        <v>1.3320292999999999E-5</v>
      </c>
      <c r="Y877"/>
      <c r="Z877"/>
      <c r="AA877"/>
      <c r="AB877"/>
      <c r="AC877"/>
      <c r="AD877" s="53"/>
      <c r="AE877" s="272"/>
      <c r="AF877" s="322"/>
      <c r="AG877" s="50"/>
      <c r="AH877"/>
      <c r="AI877"/>
      <c r="AJ877"/>
    </row>
    <row r="878" spans="1:36" ht="13.8" customHeight="1">
      <c r="A878" t="s">
        <v>880</v>
      </c>
      <c r="B878" s="188" t="s">
        <v>318</v>
      </c>
      <c r="C878" s="151" t="str">
        <f t="shared" si="195"/>
        <v>A.120.10.107</v>
      </c>
      <c r="D878" s="54" t="s">
        <v>94</v>
      </c>
      <c r="E878" s="150" t="s">
        <v>351</v>
      </c>
      <c r="F878" s="153" t="str">
        <f t="shared" si="196"/>
        <v>film PET+PVOH / LDPE 62 mu for MAP</v>
      </c>
      <c r="G878" s="277">
        <v>0.15910852</v>
      </c>
      <c r="H878" s="44">
        <f t="shared" si="197"/>
        <v>0.15910852</v>
      </c>
      <c r="I878"/>
      <c r="J878" s="294">
        <v>8.0505243113000002E-2</v>
      </c>
      <c r="K878" s="44">
        <f t="shared" si="198"/>
        <v>8.0505243113000002E-2</v>
      </c>
      <c r="L878" s="295">
        <v>5.1141269520000006E-3</v>
      </c>
      <c r="M878" s="295">
        <v>4.9933094769999999E-2</v>
      </c>
      <c r="N878" s="295">
        <v>1.5917433909999998E-3</v>
      </c>
      <c r="O878" s="295">
        <v>2.3866278000000001E-2</v>
      </c>
      <c r="P878"/>
      <c r="Q878" s="212">
        <v>5.9756936999999999</v>
      </c>
      <c r="R878"/>
      <c r="S878" s="156">
        <v>3.6135846000000002E-3</v>
      </c>
      <c r="T878" s="156">
        <v>3.0785987999999999E-3</v>
      </c>
      <c r="U878" s="156">
        <v>1.3931809999999999E-4</v>
      </c>
      <c r="V878" s="156">
        <v>3.9566767999999998E-4</v>
      </c>
      <c r="W878"/>
      <c r="X878" s="155">
        <v>1.3447995E-5</v>
      </c>
      <c r="Y878"/>
      <c r="Z878"/>
      <c r="AA878"/>
      <c r="AB878"/>
      <c r="AC878"/>
      <c r="AD878" s="53"/>
      <c r="AE878" s="272"/>
      <c r="AF878" s="322"/>
      <c r="AG878" s="50"/>
      <c r="AH878"/>
      <c r="AI878"/>
      <c r="AJ878"/>
    </row>
    <row r="879" spans="1:36" ht="13.8" customHeight="1">
      <c r="A879" t="s">
        <v>881</v>
      </c>
      <c r="B879" s="188" t="s">
        <v>318</v>
      </c>
      <c r="C879" s="151" t="str">
        <f t="shared" si="195"/>
        <v>A.120.10.108</v>
      </c>
      <c r="D879" s="54" t="s">
        <v>94</v>
      </c>
      <c r="E879" s="150" t="s">
        <v>351</v>
      </c>
      <c r="F879" s="153" t="str">
        <f t="shared" si="196"/>
        <v>film PLA (biobased) 50 mu</v>
      </c>
      <c r="G879" s="277">
        <v>0.25023113333333336</v>
      </c>
      <c r="H879" s="44">
        <f t="shared" si="197"/>
        <v>0.25023113333333336</v>
      </c>
      <c r="I879"/>
      <c r="J879" s="294">
        <v>4.2646685167710002E-2</v>
      </c>
      <c r="K879" s="44">
        <f t="shared" si="198"/>
        <v>4.2646685167710002E-2</v>
      </c>
      <c r="L879" s="295">
        <v>1.6677859540000001E-3</v>
      </c>
      <c r="M879" s="295">
        <v>2.4713495097099998E-3</v>
      </c>
      <c r="N879" s="295">
        <v>9.7287970399999996E-4</v>
      </c>
      <c r="O879" s="295">
        <v>3.7534669999999999E-2</v>
      </c>
      <c r="P879"/>
      <c r="Q879" s="212">
        <v>5.1516333999999997</v>
      </c>
      <c r="R879"/>
      <c r="S879" s="156">
        <v>4.6484693999999998E-3</v>
      </c>
      <c r="T879" s="156">
        <v>4.2071319999999997E-3</v>
      </c>
      <c r="U879" s="156">
        <v>1.9719552000000001E-4</v>
      </c>
      <c r="V879" s="156">
        <v>2.4414184999999998E-4</v>
      </c>
      <c r="W879"/>
      <c r="X879" s="155">
        <v>1.2212824E-5</v>
      </c>
      <c r="Y879"/>
      <c r="Z879"/>
      <c r="AA879"/>
      <c r="AB879"/>
      <c r="AC879"/>
      <c r="AD879" s="53"/>
      <c r="AE879" s="272"/>
      <c r="AF879" s="322"/>
      <c r="AG879" s="50"/>
      <c r="AH879"/>
      <c r="AI879"/>
      <c r="AJ879"/>
    </row>
    <row r="880" spans="1:36" ht="13.8" customHeight="1">
      <c r="A880" t="s">
        <v>882</v>
      </c>
      <c r="B880" s="188" t="s">
        <v>318</v>
      </c>
      <c r="C880" s="151" t="str">
        <f t="shared" si="195"/>
        <v>A.120.10.109</v>
      </c>
      <c r="D880" s="54" t="s">
        <v>94</v>
      </c>
      <c r="E880" s="150" t="s">
        <v>351</v>
      </c>
      <c r="F880" s="153" t="str">
        <f t="shared" si="196"/>
        <v>film PP 50 mu</v>
      </c>
      <c r="G880" s="277">
        <v>0.10129949333333334</v>
      </c>
      <c r="H880" s="44">
        <f t="shared" si="197"/>
        <v>0.10129949333333334</v>
      </c>
      <c r="I880"/>
      <c r="J880" s="294">
        <v>5.7832262934199997E-2</v>
      </c>
      <c r="K880" s="44">
        <f t="shared" si="198"/>
        <v>5.7832262934199997E-2</v>
      </c>
      <c r="L880" s="295">
        <v>3.4912073859999998E-3</v>
      </c>
      <c r="M880" s="295">
        <v>3.7827002620000001E-2</v>
      </c>
      <c r="N880" s="295">
        <v>1.3191289282000001E-3</v>
      </c>
      <c r="O880" s="295">
        <v>1.5194924E-2</v>
      </c>
      <c r="P880"/>
      <c r="Q880" s="212">
        <v>4.0391810000000001</v>
      </c>
      <c r="R880"/>
      <c r="S880" s="156">
        <v>2.0257925E-3</v>
      </c>
      <c r="T880" s="156">
        <v>1.6729214000000001E-3</v>
      </c>
      <c r="U880" s="156">
        <v>8.2472524999999995E-5</v>
      </c>
      <c r="V880" s="156">
        <v>2.7039863000000001E-4</v>
      </c>
      <c r="W880"/>
      <c r="X880" s="155">
        <v>8.5877226000000006E-6</v>
      </c>
      <c r="Y880"/>
      <c r="Z880"/>
      <c r="AA880"/>
      <c r="AB880"/>
      <c r="AC880"/>
      <c r="AD880" s="53"/>
      <c r="AE880" s="272"/>
      <c r="AF880" s="322"/>
      <c r="AG880" s="50"/>
      <c r="AH880"/>
      <c r="AI880"/>
      <c r="AJ880"/>
    </row>
    <row r="881" spans="1:36" ht="13.8" customHeight="1">
      <c r="A881" t="s">
        <v>883</v>
      </c>
      <c r="B881" s="188" t="s">
        <v>318</v>
      </c>
      <c r="C881" s="151" t="str">
        <f t="shared" si="195"/>
        <v>A.120.10.110</v>
      </c>
      <c r="D881" s="54" t="s">
        <v>94</v>
      </c>
      <c r="E881" s="150" t="s">
        <v>351</v>
      </c>
      <c r="F881" s="153" t="str">
        <f t="shared" si="196"/>
        <v>film PP+PVDC 62 mu for MAP</v>
      </c>
      <c r="G881" s="277">
        <v>0.22152929333333335</v>
      </c>
      <c r="H881" s="44">
        <f t="shared" si="197"/>
        <v>0.22152929333333335</v>
      </c>
      <c r="I881"/>
      <c r="J881" s="294">
        <v>0.15637221989199998</v>
      </c>
      <c r="K881" s="44">
        <f t="shared" si="198"/>
        <v>0.15637221989199998</v>
      </c>
      <c r="L881" s="295">
        <v>6.547595698E-2</v>
      </c>
      <c r="M881" s="295">
        <v>5.4104187899999996E-2</v>
      </c>
      <c r="N881" s="295">
        <v>3.5626810119999998E-3</v>
      </c>
      <c r="O881" s="295">
        <v>3.3229394000000002E-2</v>
      </c>
      <c r="P881"/>
      <c r="Q881" s="212">
        <v>5.9018844000000001</v>
      </c>
      <c r="R881"/>
      <c r="S881" s="156">
        <v>6.5562579999999997E-3</v>
      </c>
      <c r="T881" s="156">
        <v>5.9762553999999999E-3</v>
      </c>
      <c r="U881" s="156">
        <v>2.0757889999999999E-4</v>
      </c>
      <c r="V881" s="156">
        <v>3.7242360000000002E-4</v>
      </c>
      <c r="W881"/>
      <c r="X881" s="155">
        <v>9.7562945000000004E-5</v>
      </c>
      <c r="Y881"/>
      <c r="Z881"/>
      <c r="AA881"/>
      <c r="AB881"/>
      <c r="AC881"/>
      <c r="AD881" s="53"/>
      <c r="AE881" s="272"/>
      <c r="AF881" s="322"/>
      <c r="AG881" s="50"/>
      <c r="AH881"/>
      <c r="AI881"/>
      <c r="AJ881"/>
    </row>
    <row r="882" spans="1:36" ht="13.8" customHeight="1">
      <c r="A882" t="s">
        <v>884</v>
      </c>
      <c r="B882" s="188" t="s">
        <v>318</v>
      </c>
      <c r="C882" s="151" t="str">
        <f t="shared" si="195"/>
        <v>A.120.10.111</v>
      </c>
      <c r="D882" s="54" t="s">
        <v>94</v>
      </c>
      <c r="E882" s="150" t="s">
        <v>351</v>
      </c>
      <c r="F882" s="153" t="str">
        <f t="shared" si="196"/>
        <v>film PS (shrink) 50 mu</v>
      </c>
      <c r="G882" s="277">
        <v>0.12948403333333333</v>
      </c>
      <c r="H882" s="44">
        <f t="shared" si="197"/>
        <v>0.12948403333333333</v>
      </c>
      <c r="I882"/>
      <c r="J882" s="294">
        <v>6.7729534991723739E-2</v>
      </c>
      <c r="K882" s="44">
        <f t="shared" si="198"/>
        <v>6.7729534991723739E-2</v>
      </c>
      <c r="L882" s="295">
        <v>2.105189855E-3</v>
      </c>
      <c r="M882" s="295">
        <v>4.5687153801723744E-2</v>
      </c>
      <c r="N882" s="295">
        <v>5.14586335E-4</v>
      </c>
      <c r="O882" s="295">
        <v>1.9422604999999999E-2</v>
      </c>
      <c r="P882"/>
      <c r="Q882" s="212">
        <v>4.9572028000000001</v>
      </c>
      <c r="R882"/>
      <c r="S882" s="156">
        <v>2.9589846999999998E-3</v>
      </c>
      <c r="T882" s="156">
        <v>2.5168344E-3</v>
      </c>
      <c r="U882" s="156">
        <v>1.0892979E-4</v>
      </c>
      <c r="V882" s="156">
        <v>3.3322054999999998E-4</v>
      </c>
      <c r="W882"/>
      <c r="X882" s="155">
        <v>1.0721405000000001E-5</v>
      </c>
      <c r="Y882"/>
      <c r="Z882"/>
      <c r="AA882"/>
      <c r="AB882"/>
      <c r="AC882"/>
      <c r="AD882" s="53"/>
      <c r="AE882" s="272"/>
      <c r="AF882" s="322"/>
      <c r="AG882" s="50"/>
      <c r="AH882"/>
      <c r="AI882"/>
      <c r="AJ882"/>
    </row>
    <row r="883" spans="1:36" ht="13.8" customHeight="1">
      <c r="A883" t="s">
        <v>1737</v>
      </c>
      <c r="B883" s="188" t="s">
        <v>318</v>
      </c>
      <c r="C883" s="151" t="str">
        <f t="shared" si="195"/>
        <v>A.120.10.112</v>
      </c>
      <c r="D883" s="54" t="s">
        <v>94</v>
      </c>
      <c r="E883" s="150" t="s">
        <v>351</v>
      </c>
      <c r="F883" s="153" t="str">
        <f t="shared" si="196"/>
        <v>film PVC (stiff shrink) 50 mu</v>
      </c>
      <c r="G883" s="277">
        <v>0.17222537333333335</v>
      </c>
      <c r="H883" s="44">
        <f t="shared" si="197"/>
        <v>0.17222537333333335</v>
      </c>
      <c r="I883"/>
      <c r="J883" s="294">
        <v>6.3345705976999997E-2</v>
      </c>
      <c r="K883" s="44">
        <f t="shared" si="198"/>
        <v>6.3345705976999997E-2</v>
      </c>
      <c r="L883" s="295">
        <v>3.9339287600000002E-3</v>
      </c>
      <c r="M883" s="295">
        <v>3.0945734000000003E-2</v>
      </c>
      <c r="N883" s="295">
        <v>2.6322372169999999E-3</v>
      </c>
      <c r="O883" s="295">
        <v>2.5833806000000001E-2</v>
      </c>
      <c r="P883"/>
      <c r="Q883" s="212">
        <v>0.61961829000000002</v>
      </c>
      <c r="R883"/>
      <c r="S883" s="156">
        <v>2.9584405999999999E-3</v>
      </c>
      <c r="T883" s="156">
        <v>2.8118470000000001E-3</v>
      </c>
      <c r="U883" s="156">
        <v>1.3910223999999999E-4</v>
      </c>
      <c r="V883" s="156">
        <v>7.4913615999999996E-6</v>
      </c>
      <c r="W883"/>
      <c r="X883" s="155">
        <v>7.2340898000000002E-6</v>
      </c>
      <c r="Y883"/>
      <c r="Z883"/>
      <c r="AA883"/>
      <c r="AB883"/>
      <c r="AC883"/>
      <c r="AD883" s="53"/>
      <c r="AE883" s="272"/>
      <c r="AF883" s="322"/>
      <c r="AG883" s="50"/>
      <c r="AH883"/>
      <c r="AI883"/>
      <c r="AJ883"/>
    </row>
    <row r="884" spans="1:36" ht="13.8" customHeight="1">
      <c r="A884" t="s">
        <v>1738</v>
      </c>
      <c r="B884" s="188" t="s">
        <v>318</v>
      </c>
      <c r="C884" s="151" t="str">
        <f t="shared" si="195"/>
        <v>A.120.10.113</v>
      </c>
      <c r="D884" s="54" t="s">
        <v>94</v>
      </c>
      <c r="E884" s="150" t="s">
        <v>351</v>
      </c>
      <c r="F884" s="153" t="str">
        <f t="shared" si="196"/>
        <v>Printing of multilayer film - UV Inkjet</v>
      </c>
      <c r="G884" s="277">
        <v>5.0515396666666663E-2</v>
      </c>
      <c r="H884" s="44">
        <f t="shared" si="197"/>
        <v>5.0515396666666663E-2</v>
      </c>
      <c r="I884"/>
      <c r="J884" s="294">
        <v>2.2999233409999997E-2</v>
      </c>
      <c r="K884" s="44">
        <f t="shared" si="198"/>
        <v>2.2999233409999997E-2</v>
      </c>
      <c r="L884" s="295">
        <v>1.9123435999999997E-3</v>
      </c>
      <c r="M884" s="295">
        <v>1.1704840349999999E-2</v>
      </c>
      <c r="N884" s="295">
        <v>1.8047399599999997E-3</v>
      </c>
      <c r="O884" s="295">
        <v>7.5773094999999997E-3</v>
      </c>
      <c r="P884"/>
      <c r="Q884" s="212">
        <v>1.2585137</v>
      </c>
      <c r="R884"/>
      <c r="S884" s="156">
        <v>1.4320136E-3</v>
      </c>
      <c r="T884" s="156">
        <v>1.3225322E-3</v>
      </c>
      <c r="U884" s="156">
        <v>4.7533332999999998E-5</v>
      </c>
      <c r="V884" s="156">
        <v>6.1948125999999995E-5</v>
      </c>
      <c r="W884"/>
      <c r="X884" s="155">
        <v>4.3820275999999999E-6</v>
      </c>
      <c r="Y884"/>
      <c r="Z884"/>
      <c r="AA884"/>
      <c r="AB884"/>
      <c r="AC884"/>
      <c r="AD884" s="175"/>
      <c r="AE884" s="272"/>
      <c r="AF884" s="322"/>
      <c r="AG884" s="50"/>
      <c r="AH884"/>
      <c r="AI884"/>
      <c r="AJ884"/>
    </row>
    <row r="885" spans="1:36" ht="13.8" customHeight="1">
      <c r="B885" s="188"/>
      <c r="C885" s="151"/>
      <c r="D885" s="51" t="s">
        <v>95</v>
      </c>
      <c r="E885" s="150"/>
      <c r="F885"/>
      <c r="H885" s="44"/>
      <c r="I885"/>
      <c r="J885" s="44"/>
      <c r="K885" s="44"/>
      <c r="L885" s="44"/>
      <c r="P885"/>
      <c r="Q885" s="212"/>
      <c r="R885"/>
      <c r="S885"/>
      <c r="T885"/>
      <c r="U885"/>
      <c r="V885"/>
      <c r="W885"/>
      <c r="X885"/>
      <c r="Y885"/>
      <c r="Z885"/>
      <c r="AA885"/>
      <c r="AB885"/>
      <c r="AC885"/>
      <c r="AD885" s="175"/>
      <c r="AE885" s="272"/>
      <c r="AF885" s="322"/>
      <c r="AG885" s="50"/>
      <c r="AH885"/>
      <c r="AI885"/>
      <c r="AJ885"/>
    </row>
    <row r="886" spans="1:36" ht="13.8" customHeight="1">
      <c r="A886" t="s">
        <v>885</v>
      </c>
      <c r="B886" s="188" t="s">
        <v>318</v>
      </c>
      <c r="C886" s="151" t="str">
        <f>MID(A886,1,12)</f>
        <v>A.120.20.101</v>
      </c>
      <c r="D886" s="54" t="s">
        <v>95</v>
      </c>
      <c r="E886" s="150" t="s">
        <v>437</v>
      </c>
      <c r="F886" s="153" t="str">
        <f>MID(A886, 21,85)</f>
        <v>MAP Carbon Dioxide gas at 1 bar 0 degr C</v>
      </c>
      <c r="G886" s="277">
        <v>0.91552006666666674</v>
      </c>
      <c r="H886" s="44">
        <f t="shared" ref="H886:H888" si="199">G886</f>
        <v>0.91552006666666674</v>
      </c>
      <c r="I886"/>
      <c r="J886" s="294">
        <v>0.1662038810432</v>
      </c>
      <c r="K886" s="44">
        <f t="shared" ref="K886:K888" si="200">J886</f>
        <v>0.1662038810432</v>
      </c>
      <c r="L886" s="295">
        <v>6.0543944600000002E-3</v>
      </c>
      <c r="M886" s="295">
        <v>1.01851814932E-2</v>
      </c>
      <c r="N886" s="295">
        <v>1.2636295090000001E-2</v>
      </c>
      <c r="O886" s="295">
        <v>0.13732801</v>
      </c>
      <c r="P886"/>
      <c r="Q886" s="212">
        <v>15.144107</v>
      </c>
      <c r="R886"/>
      <c r="S886" s="156">
        <v>1.717343E-2</v>
      </c>
      <c r="T886" s="156">
        <v>1.5747905999999999E-2</v>
      </c>
      <c r="U886" s="156">
        <v>7.2794311999999995E-4</v>
      </c>
      <c r="V886" s="156">
        <v>6.9758080999999996E-4</v>
      </c>
      <c r="W886"/>
      <c r="X886" s="155">
        <v>4.5409759999999997E-5</v>
      </c>
      <c r="Y886"/>
      <c r="Z886"/>
      <c r="AA886"/>
      <c r="AB886"/>
      <c r="AC886"/>
      <c r="AD886" s="175"/>
      <c r="AE886" s="272"/>
      <c r="AF886" s="322"/>
      <c r="AG886" s="50"/>
      <c r="AH886"/>
      <c r="AI886"/>
      <c r="AJ886"/>
    </row>
    <row r="887" spans="1:36" ht="13.8" customHeight="1">
      <c r="A887" t="s">
        <v>886</v>
      </c>
      <c r="B887" s="188" t="s">
        <v>318</v>
      </c>
      <c r="C887" s="151" t="str">
        <f>MID(A887,1,12)</f>
        <v>A.120.20.102</v>
      </c>
      <c r="D887" s="54" t="s">
        <v>95</v>
      </c>
      <c r="E887" s="150" t="s">
        <v>437</v>
      </c>
      <c r="F887" s="153" t="str">
        <f>MID(A887, 21,85)</f>
        <v>MAP Nitrogen gas at 1 bar 0 degr C</v>
      </c>
      <c r="G887" s="277">
        <v>0.27271134666666669</v>
      </c>
      <c r="H887" s="44">
        <f t="shared" si="199"/>
        <v>0.27271134666666669</v>
      </c>
      <c r="I887"/>
      <c r="J887" s="294">
        <v>5.5419635804414884E-2</v>
      </c>
      <c r="K887" s="44">
        <f t="shared" si="200"/>
        <v>5.5419635804414884E-2</v>
      </c>
      <c r="L887" s="295">
        <v>1.85947914819E-3</v>
      </c>
      <c r="M887" s="295">
        <v>3.7399504527E-3</v>
      </c>
      <c r="N887" s="295">
        <v>8.9135042035248802E-3</v>
      </c>
      <c r="O887" s="295">
        <v>4.0906702000000003E-2</v>
      </c>
      <c r="P887"/>
      <c r="Q887" s="212">
        <v>5.195811</v>
      </c>
      <c r="R887"/>
      <c r="S887" s="156">
        <v>5.2059994000000004E-3</v>
      </c>
      <c r="T887" s="156">
        <v>4.8865454999999997E-3</v>
      </c>
      <c r="U887" s="156">
        <v>2.2057062999999999E-4</v>
      </c>
      <c r="V887" s="156">
        <v>9.8883320000000004E-5</v>
      </c>
      <c r="W887"/>
      <c r="X887" s="155">
        <v>1.3849438000000001E-5</v>
      </c>
      <c r="Y887"/>
      <c r="Z887"/>
      <c r="AA887"/>
      <c r="AB887"/>
      <c r="AC887"/>
      <c r="AD887" s="175"/>
      <c r="AE887" s="272"/>
      <c r="AF887" s="49"/>
      <c r="AG887" s="50"/>
      <c r="AH887"/>
      <c r="AI887"/>
      <c r="AJ887"/>
    </row>
    <row r="888" spans="1:36" ht="13.8" customHeight="1">
      <c r="A888" t="s">
        <v>887</v>
      </c>
      <c r="B888" s="188" t="s">
        <v>318</v>
      </c>
      <c r="C888" s="151" t="str">
        <f>MID(A888,1,12)</f>
        <v>A.120.20.103</v>
      </c>
      <c r="D888" s="54" t="s">
        <v>95</v>
      </c>
      <c r="E888" s="150" t="s">
        <v>437</v>
      </c>
      <c r="F888" s="153" t="str">
        <f>MID(A888, 21,85)</f>
        <v>MAP Oxygen gas at 1 bar 0 degr C</v>
      </c>
      <c r="G888" s="277">
        <v>0.45267515333333336</v>
      </c>
      <c r="H888" s="44">
        <f t="shared" si="199"/>
        <v>0.45267515333333336</v>
      </c>
      <c r="I888"/>
      <c r="J888" s="294">
        <v>9.1762249285668784E-2</v>
      </c>
      <c r="K888" s="44">
        <f t="shared" si="200"/>
        <v>9.1762249285668784E-2</v>
      </c>
      <c r="L888" s="295">
        <v>3.0249968074E-3</v>
      </c>
      <c r="M888" s="295">
        <v>6.1393525876000006E-3</v>
      </c>
      <c r="N888" s="295">
        <v>1.4696626890668791E-2</v>
      </c>
      <c r="O888" s="295">
        <v>6.7901272999999998E-2</v>
      </c>
      <c r="P888"/>
      <c r="Q888" s="212">
        <v>8.6294462000000003</v>
      </c>
      <c r="R888"/>
      <c r="S888" s="156">
        <v>8.6353547000000003E-3</v>
      </c>
      <c r="T888" s="156">
        <v>8.1071745999999993E-3</v>
      </c>
      <c r="U888" s="156">
        <v>3.6594310000000001E-4</v>
      </c>
      <c r="V888" s="156">
        <v>1.6223708E-4</v>
      </c>
      <c r="W888"/>
      <c r="X888" s="155">
        <v>2.2970646999999998E-5</v>
      </c>
      <c r="Y888"/>
      <c r="Z888"/>
      <c r="AA888"/>
      <c r="AB888"/>
      <c r="AC888"/>
      <c r="AD888" s="175"/>
      <c r="AE888" s="272"/>
      <c r="AF888" s="321"/>
      <c r="AG888" s="177"/>
      <c r="AH888"/>
      <c r="AI888"/>
      <c r="AJ888"/>
    </row>
    <row r="889" spans="1:36" ht="13.8" customHeight="1">
      <c r="B889" s="188"/>
      <c r="C889" s="151"/>
      <c r="D889" s="51" t="s">
        <v>1739</v>
      </c>
      <c r="E889" s="150"/>
      <c r="F889"/>
      <c r="H889" s="44"/>
      <c r="I889"/>
      <c r="J889" s="44"/>
      <c r="K889" s="44"/>
      <c r="L889" s="44"/>
      <c r="P889"/>
      <c r="Q889" s="212"/>
      <c r="R889"/>
      <c r="S889"/>
      <c r="T889"/>
      <c r="U889"/>
      <c r="V889"/>
      <c r="W889"/>
      <c r="X889"/>
      <c r="Y889"/>
      <c r="Z889"/>
      <c r="AA889"/>
      <c r="AB889"/>
      <c r="AC889"/>
      <c r="AD889" s="175"/>
      <c r="AE889" s="272"/>
      <c r="AF889" s="322"/>
      <c r="AG889" s="50"/>
      <c r="AH889"/>
      <c r="AI889"/>
      <c r="AJ889"/>
    </row>
    <row r="890" spans="1:36" ht="13.8" customHeight="1">
      <c r="A890" t="s">
        <v>1740</v>
      </c>
      <c r="B890" s="188" t="s">
        <v>318</v>
      </c>
      <c r="C890" s="151" t="str">
        <f>MID(A890,1,12)</f>
        <v>A.120.30.101</v>
      </c>
      <c r="D890" s="54" t="s">
        <v>2487</v>
      </c>
      <c r="E890" s="150" t="s">
        <v>352</v>
      </c>
      <c r="F890" s="153" t="str">
        <f>MID(A890, 21,85)</f>
        <v>Mycelium composite protective packaging - Grown Bio 121 kg/m3</v>
      </c>
      <c r="G890" s="277">
        <v>0.21074541333333335</v>
      </c>
      <c r="H890" s="44">
        <f t="shared" ref="H890:H894" si="201">G890</f>
        <v>0.21074541333333335</v>
      </c>
      <c r="I890"/>
      <c r="J890" s="294">
        <v>4.8843009005595461E-2</v>
      </c>
      <c r="K890" s="44">
        <f t="shared" ref="K890:K894" si="202">J890</f>
        <v>4.8843009005595461E-2</v>
      </c>
      <c r="L890" s="295">
        <v>5.3335666099999998E-3</v>
      </c>
      <c r="M890" s="295">
        <v>9.4765490434999995E-3</v>
      </c>
      <c r="N890" s="295">
        <v>2.4210813520954546E-3</v>
      </c>
      <c r="O890" s="295">
        <v>3.1611812000000003E-2</v>
      </c>
      <c r="P890"/>
      <c r="Q890" s="212">
        <v>2.3623927</v>
      </c>
      <c r="R890"/>
      <c r="S890" s="156">
        <v>4.7792065999999996E-3</v>
      </c>
      <c r="T890" s="156">
        <v>4.4119277000000002E-3</v>
      </c>
      <c r="U890" s="156">
        <v>2.6915654000000001E-4</v>
      </c>
      <c r="V890" s="156">
        <v>9.8122428000000004E-5</v>
      </c>
      <c r="W890"/>
      <c r="X890" s="155">
        <v>1.290508E-5</v>
      </c>
      <c r="Y890" s="110"/>
      <c r="Z890"/>
      <c r="AA890"/>
      <c r="AB890"/>
      <c r="AC890"/>
      <c r="AD890" s="175"/>
      <c r="AE890" s="272"/>
      <c r="AF890" s="322"/>
      <c r="AG890" s="50"/>
      <c r="AH890"/>
      <c r="AI890"/>
      <c r="AJ890"/>
    </row>
    <row r="891" spans="1:36" ht="13.8" customHeight="1">
      <c r="A891" t="s">
        <v>1359</v>
      </c>
      <c r="B891" s="188" t="s">
        <v>318</v>
      </c>
      <c r="C891" s="151" t="str">
        <f>MID(A891,1,12)</f>
        <v>A.120.30.102</v>
      </c>
      <c r="D891" s="54" t="s">
        <v>2487</v>
      </c>
      <c r="E891" s="150" t="s">
        <v>352</v>
      </c>
      <c r="F891" s="153" t="str">
        <f>MID(A891, 21,85)</f>
        <v>Paperfoam</v>
      </c>
      <c r="G891" s="277">
        <v>0.74202133333333342</v>
      </c>
      <c r="H891" s="44">
        <f t="shared" si="201"/>
        <v>0.74202133333333342</v>
      </c>
      <c r="I891"/>
      <c r="J891" s="294">
        <v>0.15564262072669999</v>
      </c>
      <c r="K891" s="44">
        <f t="shared" si="202"/>
        <v>0.15564262072669999</v>
      </c>
      <c r="L891" s="295">
        <v>6.0760481340000009E-3</v>
      </c>
      <c r="M891" s="295">
        <v>1.9295343153000001E-2</v>
      </c>
      <c r="N891" s="295">
        <v>1.8968029439699996E-2</v>
      </c>
      <c r="O891" s="295">
        <v>0.1113032</v>
      </c>
      <c r="P891"/>
      <c r="Q891" s="212">
        <v>19.168133000000001</v>
      </c>
      <c r="R891"/>
      <c r="S891" s="156">
        <v>1.4630409E-2</v>
      </c>
      <c r="T891" s="156">
        <v>1.3476724000000001E-2</v>
      </c>
      <c r="U891" s="156">
        <v>6.4439681999999996E-4</v>
      </c>
      <c r="V891" s="156">
        <v>5.0928802999999998E-4</v>
      </c>
      <c r="W891"/>
      <c r="X891" s="155">
        <v>3.9487926000000003E-5</v>
      </c>
      <c r="Y891" s="110"/>
      <c r="Z891"/>
      <c r="AA891"/>
      <c r="AB891"/>
      <c r="AC891"/>
      <c r="AD891" s="175"/>
      <c r="AE891" s="272"/>
      <c r="AF891" s="322"/>
      <c r="AG891" s="50"/>
      <c r="AH891"/>
      <c r="AI891"/>
      <c r="AJ891"/>
    </row>
    <row r="892" spans="1:36" ht="13.8" customHeight="1">
      <c r="A892" t="s">
        <v>1741</v>
      </c>
      <c r="B892" s="188" t="s">
        <v>318</v>
      </c>
      <c r="C892" s="151" t="str">
        <f>MID(A892,1,12)</f>
        <v>A.120.30.103</v>
      </c>
      <c r="D892" s="54" t="s">
        <v>2487</v>
      </c>
      <c r="E892" s="150" t="s">
        <v>352</v>
      </c>
      <c r="F892" s="153" t="str">
        <f>MID(A892, 21,85)</f>
        <v>Stonepaper from Taiwan in Rotterdam</v>
      </c>
      <c r="G892" s="277">
        <v>1.3124168000000001</v>
      </c>
      <c r="H892" s="44">
        <f t="shared" si="201"/>
        <v>1.3124168000000001</v>
      </c>
      <c r="I892"/>
      <c r="J892" s="294">
        <v>0.473917328153314</v>
      </c>
      <c r="K892" s="44">
        <f t="shared" si="202"/>
        <v>0.473917328153314</v>
      </c>
      <c r="L892" s="295">
        <v>2.8545865418999998E-2</v>
      </c>
      <c r="M892" s="295">
        <v>0.22579263527099999</v>
      </c>
      <c r="N892" s="295">
        <v>2.2716307463314052E-2</v>
      </c>
      <c r="O892" s="295">
        <v>0.19686252000000001</v>
      </c>
      <c r="P892"/>
      <c r="Q892" s="212">
        <v>32.435865</v>
      </c>
      <c r="R892"/>
      <c r="S892" s="156">
        <v>2.8403413999999998E-2</v>
      </c>
      <c r="T892" s="156">
        <v>2.5368030999999999E-2</v>
      </c>
      <c r="U892" s="156">
        <v>1.1055787000000001E-3</v>
      </c>
      <c r="V892" s="156">
        <v>1.9298043999999999E-3</v>
      </c>
      <c r="W892"/>
      <c r="X892" s="155">
        <v>8.7415597999999998E-5</v>
      </c>
      <c r="Y892" s="163"/>
      <c r="Z892" s="271" t="s">
        <v>2488</v>
      </c>
      <c r="AA892"/>
      <c r="AB892"/>
      <c r="AC892"/>
      <c r="AD892" s="175"/>
      <c r="AE892" s="272"/>
      <c r="AF892" s="322"/>
      <c r="AG892" s="50"/>
      <c r="AH892"/>
      <c r="AI892"/>
      <c r="AJ892"/>
    </row>
    <row r="893" spans="1:36" ht="13.8" customHeight="1">
      <c r="A893" t="s">
        <v>1742</v>
      </c>
      <c r="B893" s="188" t="s">
        <v>318</v>
      </c>
      <c r="C893" s="151" t="str">
        <f>MID(A893,1,12)</f>
        <v>A.120.30.104</v>
      </c>
      <c r="D893" s="54" t="s">
        <v>2487</v>
      </c>
      <c r="E893" s="150" t="s">
        <v>352</v>
      </c>
      <c r="F893" s="153" t="str">
        <f>MID(A893, 21,85)</f>
        <v>Stonepaper from Germany in Rotterdam</v>
      </c>
      <c r="G893" s="277">
        <v>0.93731400000000009</v>
      </c>
      <c r="H893" s="44">
        <f t="shared" si="201"/>
        <v>0.93731400000000009</v>
      </c>
      <c r="I893"/>
      <c r="J893" s="294">
        <v>0.38775415202004959</v>
      </c>
      <c r="K893" s="44">
        <f t="shared" si="202"/>
        <v>0.38775415202004959</v>
      </c>
      <c r="L893" s="295">
        <v>2.1112577086999998E-2</v>
      </c>
      <c r="M893" s="295">
        <v>0.21317295208800002</v>
      </c>
      <c r="N893" s="295">
        <v>1.2871522845049594E-2</v>
      </c>
      <c r="O893" s="295">
        <v>0.1405971</v>
      </c>
      <c r="P893"/>
      <c r="Q893" s="212">
        <v>29.848578</v>
      </c>
      <c r="R893"/>
      <c r="S893" s="156">
        <v>1.9062295999999999E-2</v>
      </c>
      <c r="T893" s="156">
        <v>1.6540303999999999E-2</v>
      </c>
      <c r="U893" s="156">
        <v>7.7130844000000004E-4</v>
      </c>
      <c r="V893" s="156">
        <v>1.7506837999999999E-3</v>
      </c>
      <c r="W893"/>
      <c r="X893" s="155">
        <v>6.5939080999999995E-5</v>
      </c>
      <c r="Y893" s="163"/>
      <c r="Z893" s="271" t="s">
        <v>2488</v>
      </c>
      <c r="AA893"/>
      <c r="AB893"/>
      <c r="AC893"/>
      <c r="AD893" s="175"/>
      <c r="AE893" s="272"/>
      <c r="AF893" s="50"/>
      <c r="AG893" s="50"/>
      <c r="AH893"/>
      <c r="AI893"/>
      <c r="AJ893"/>
    </row>
    <row r="894" spans="1:36" ht="13.8" customHeight="1">
      <c r="A894" t="s">
        <v>3576</v>
      </c>
      <c r="B894" s="188" t="s">
        <v>318</v>
      </c>
      <c r="C894" s="151" t="str">
        <f>MID(A894,1,12)</f>
        <v>A.120.30.105</v>
      </c>
      <c r="D894" s="54" t="s">
        <v>2487</v>
      </c>
      <c r="E894" s="260" t="s">
        <v>2489</v>
      </c>
      <c r="F894" s="153" t="str">
        <f>MID(A894, 21,85)</f>
        <v>pallet Euro 1 Euro 2 Euro 3 and ISO wood per m2 per round trip (30)</v>
      </c>
      <c r="G894" s="277">
        <v>0.26050288666666666</v>
      </c>
      <c r="H894" s="44">
        <f t="shared" si="201"/>
        <v>0.26050288666666666</v>
      </c>
      <c r="I894"/>
      <c r="J894" s="294">
        <v>5.9813028228766066E-2</v>
      </c>
      <c r="K894" s="44">
        <f t="shared" si="202"/>
        <v>5.9813028228766066E-2</v>
      </c>
      <c r="L894" s="295">
        <v>2.5418079324000002E-3</v>
      </c>
      <c r="M894" s="295">
        <v>7.7836634411999998E-3</v>
      </c>
      <c r="N894" s="295">
        <v>1.0412123855166062E-2</v>
      </c>
      <c r="O894" s="295">
        <v>3.9075433E-2</v>
      </c>
      <c r="P894"/>
      <c r="Q894" s="212">
        <v>21.972273000000001</v>
      </c>
      <c r="R894"/>
      <c r="S894" s="156">
        <v>5.6577297999999996E-3</v>
      </c>
      <c r="T894" s="156">
        <v>5.2582473999999999E-3</v>
      </c>
      <c r="U894" s="156">
        <v>2.240186E-4</v>
      </c>
      <c r="V894" s="156">
        <v>1.7546378E-4</v>
      </c>
      <c r="W894"/>
      <c r="X894" s="155">
        <v>1.3102653000000001E-5</v>
      </c>
      <c r="Y894" s="163"/>
      <c r="Z894"/>
      <c r="AA894"/>
      <c r="AB894"/>
      <c r="AC894"/>
      <c r="AD894" s="175"/>
      <c r="AE894" s="272"/>
      <c r="AF894" s="50"/>
      <c r="AG894" s="50"/>
      <c r="AH894"/>
      <c r="AI894"/>
      <c r="AJ894"/>
    </row>
    <row r="895" spans="1:36" ht="13.8" customHeight="1">
      <c r="B895" s="188"/>
      <c r="C895" s="151"/>
      <c r="D895" s="51" t="s">
        <v>212</v>
      </c>
      <c r="E895" s="150"/>
      <c r="F895"/>
      <c r="H895" s="44"/>
      <c r="I895"/>
      <c r="J895" s="44"/>
      <c r="K895" s="44"/>
      <c r="L895" s="44"/>
      <c r="P895"/>
      <c r="Q895" s="212"/>
      <c r="R895"/>
      <c r="S895"/>
      <c r="T895"/>
      <c r="U895"/>
      <c r="V895"/>
      <c r="W895"/>
      <c r="X895"/>
      <c r="Z895" s="272"/>
      <c r="AA895"/>
      <c r="AB895"/>
      <c r="AC895"/>
      <c r="AD895" s="175"/>
      <c r="AE895" s="269"/>
      <c r="AF895" s="50"/>
      <c r="AG895" s="50"/>
      <c r="AH895"/>
      <c r="AI895"/>
      <c r="AJ895"/>
    </row>
    <row r="896" spans="1:36" ht="13.8" customHeight="1">
      <c r="A896" t="s">
        <v>2490</v>
      </c>
      <c r="B896" s="188" t="s">
        <v>319</v>
      </c>
      <c r="C896" s="151" t="str">
        <f t="shared" ref="C896:C907" si="203">MID(A896,1,12)</f>
        <v>A.130.01.101</v>
      </c>
      <c r="D896" s="54" t="s">
        <v>212</v>
      </c>
      <c r="E896" s="150" t="s">
        <v>2357</v>
      </c>
      <c r="F896" s="153" t="str">
        <f t="shared" ref="F896:F907" si="204">MID(A896, 21,85)</f>
        <v>bio-HDPE (Polyethylene) - not biodegradable - from ethanol (Brazil Braskem)</v>
      </c>
      <c r="G896" s="277">
        <v>1.46</v>
      </c>
      <c r="H896" s="44">
        <f t="shared" ref="H896:H907" si="205">G896</f>
        <v>1.46</v>
      </c>
      <c r="I896"/>
      <c r="J896" s="294">
        <v>2.2042179640600001</v>
      </c>
      <c r="K896" s="44">
        <f t="shared" ref="K896:K907" si="206">J896</f>
        <v>2.2042179640600001</v>
      </c>
      <c r="L896" s="295">
        <v>0.25049575206000002</v>
      </c>
      <c r="M896" s="295">
        <v>1.7347222120000001</v>
      </c>
      <c r="N896" s="295">
        <v>0</v>
      </c>
      <c r="O896" s="295">
        <v>0.219</v>
      </c>
      <c r="P896"/>
      <c r="Q896" s="212">
        <v>18.805299999999999</v>
      </c>
      <c r="R896"/>
      <c r="S896" s="156">
        <v>0.17510580000000001</v>
      </c>
      <c r="T896" s="156">
        <v>0.17070998000000001</v>
      </c>
      <c r="U896" s="156">
        <v>4.0694496000000004E-3</v>
      </c>
      <c r="V896" s="156">
        <v>3.2637083000000002E-4</v>
      </c>
      <c r="W896"/>
      <c r="X896" s="155">
        <v>3.4774784999999999E-4</v>
      </c>
      <c r="Y896" s="173"/>
      <c r="Z896" s="271" t="s">
        <v>2491</v>
      </c>
      <c r="AA896"/>
      <c r="AB896"/>
      <c r="AC896"/>
      <c r="AD896" s="175"/>
      <c r="AH896"/>
      <c r="AI896"/>
      <c r="AJ896"/>
    </row>
    <row r="897" spans="1:36" ht="13.8" customHeight="1">
      <c r="A897" t="s">
        <v>2492</v>
      </c>
      <c r="B897" s="188" t="s">
        <v>319</v>
      </c>
      <c r="C897" s="151" t="str">
        <f t="shared" si="203"/>
        <v>A.130.01.102</v>
      </c>
      <c r="D897" s="54" t="s">
        <v>212</v>
      </c>
      <c r="E897" s="150" t="s">
        <v>352</v>
      </c>
      <c r="F897" s="153" t="str">
        <f t="shared" si="204"/>
        <v>CA (Cellulose polymers) - biodegradable</v>
      </c>
      <c r="G897" s="277">
        <v>4.5957952000000004</v>
      </c>
      <c r="H897" s="44">
        <f t="shared" si="205"/>
        <v>4.5957952000000004</v>
      </c>
      <c r="I897"/>
      <c r="J897" s="294">
        <v>0.88269177394999998</v>
      </c>
      <c r="K897" s="44">
        <f t="shared" si="206"/>
        <v>0.88269177394999998</v>
      </c>
      <c r="L897" s="295">
        <v>4.9678723719999998E-2</v>
      </c>
      <c r="M897" s="295">
        <v>7.2692075030000011E-2</v>
      </c>
      <c r="N897" s="295">
        <v>7.0951695199999998E-2</v>
      </c>
      <c r="O897" s="295">
        <v>0.68936927999999997</v>
      </c>
      <c r="P897"/>
      <c r="Q897" s="212">
        <v>118.49108</v>
      </c>
      <c r="R897"/>
      <c r="S897" s="156">
        <v>9.2943465000000003E-2</v>
      </c>
      <c r="T897" s="156">
        <v>8.1614044999999996E-2</v>
      </c>
      <c r="U897" s="156">
        <v>3.7318089E-3</v>
      </c>
      <c r="V897" s="156">
        <v>7.5976103999999996E-3</v>
      </c>
      <c r="W897"/>
      <c r="X897" s="155">
        <v>2.9250370999999998E-4</v>
      </c>
      <c r="Y897" s="173"/>
      <c r="Z897" s="271" t="s">
        <v>2493</v>
      </c>
      <c r="AA897"/>
      <c r="AB897"/>
      <c r="AC897"/>
      <c r="AD897" s="175"/>
      <c r="AH897"/>
      <c r="AI897"/>
      <c r="AJ897"/>
    </row>
    <row r="898" spans="1:36" ht="13.8" customHeight="1">
      <c r="A898" t="s">
        <v>2494</v>
      </c>
      <c r="B898" s="188" t="s">
        <v>319</v>
      </c>
      <c r="C898" s="151" t="str">
        <f t="shared" si="203"/>
        <v>A.130.01.103</v>
      </c>
      <c r="D898" s="54" t="s">
        <v>212</v>
      </c>
      <c r="E898" s="150" t="s">
        <v>352</v>
      </c>
      <c r="F898" s="153" t="str">
        <f t="shared" si="204"/>
        <v>PA-11 (Nylon-11) - bio-based not biodegradable</v>
      </c>
      <c r="G898" s="277">
        <v>3.6350000000000002</v>
      </c>
      <c r="H898" s="44">
        <f t="shared" si="205"/>
        <v>3.6350000000000002</v>
      </c>
      <c r="I898"/>
      <c r="J898" s="294">
        <v>1.4118301666999999</v>
      </c>
      <c r="K898" s="44">
        <f t="shared" si="206"/>
        <v>1.4118301666999999</v>
      </c>
      <c r="L898" s="295">
        <v>8.05332307E-2</v>
      </c>
      <c r="M898" s="295">
        <v>0.78604693599999997</v>
      </c>
      <c r="N898" s="295">
        <v>0</v>
      </c>
      <c r="O898" s="295">
        <v>0.54525000000000001</v>
      </c>
      <c r="P898"/>
      <c r="Q898" s="212">
        <v>66.069800000000001</v>
      </c>
      <c r="R898"/>
      <c r="S898" s="156">
        <v>0.11512964000000001</v>
      </c>
      <c r="T898" s="156">
        <v>0.11109173</v>
      </c>
      <c r="U898" s="156">
        <v>3.5137192999999999E-3</v>
      </c>
      <c r="V898" s="156">
        <v>5.2419024000000002E-4</v>
      </c>
      <c r="W898"/>
      <c r="X898" s="155">
        <v>2.1414722E-4</v>
      </c>
      <c r="Y898" s="173"/>
      <c r="Z898" s="271" t="s">
        <v>2495</v>
      </c>
      <c r="AA898"/>
      <c r="AB898"/>
      <c r="AC898"/>
      <c r="AD898" s="175"/>
      <c r="AH898"/>
      <c r="AI898"/>
      <c r="AJ898"/>
    </row>
    <row r="899" spans="1:36" ht="13.8" customHeight="1">
      <c r="A899" t="s">
        <v>1743</v>
      </c>
      <c r="B899" s="188" t="s">
        <v>319</v>
      </c>
      <c r="C899" s="151" t="str">
        <f t="shared" si="203"/>
        <v>A.130.01.104</v>
      </c>
      <c r="D899" s="54" t="s">
        <v>212</v>
      </c>
      <c r="E899" s="150" t="s">
        <v>352</v>
      </c>
      <c r="F899" s="153" t="str">
        <f t="shared" si="204"/>
        <v>bio-PET (Polyethylene terephthalate) from sugarcane - not biodegradable</v>
      </c>
      <c r="G899" s="277">
        <v>2.1900000000000004</v>
      </c>
      <c r="H899" s="44">
        <f t="shared" si="205"/>
        <v>2.1900000000000004</v>
      </c>
      <c r="I899"/>
      <c r="J899" s="294">
        <v>1.0120634871</v>
      </c>
      <c r="K899" s="44">
        <f t="shared" si="206"/>
        <v>1.0120634871</v>
      </c>
      <c r="L899" s="295">
        <v>3.2340707400000002E-2</v>
      </c>
      <c r="M899" s="295">
        <v>0.65122277969999998</v>
      </c>
      <c r="N899" s="295">
        <v>0</v>
      </c>
      <c r="O899" s="295">
        <v>0.32850000000000001</v>
      </c>
      <c r="P899"/>
      <c r="Q899" s="212">
        <v>74.000699999999995</v>
      </c>
      <c r="R899"/>
      <c r="S899" s="156">
        <v>6.0678488000000003E-2</v>
      </c>
      <c r="T899" s="156">
        <v>5.4451144999999999E-2</v>
      </c>
      <c r="U899" s="156">
        <v>2.0763339E-3</v>
      </c>
      <c r="V899" s="156">
        <v>4.1510089000000002E-3</v>
      </c>
      <c r="W899"/>
      <c r="X899" s="155">
        <v>1.7006285999999999E-4</v>
      </c>
      <c r="Y899" s="173"/>
      <c r="Z899" s="271" t="s">
        <v>2496</v>
      </c>
      <c r="AA899"/>
      <c r="AB899"/>
      <c r="AC899"/>
      <c r="AD899" s="175"/>
      <c r="AH899"/>
      <c r="AI899"/>
      <c r="AJ899"/>
    </row>
    <row r="900" spans="1:36" ht="13.8" customHeight="1">
      <c r="A900" t="s">
        <v>1744</v>
      </c>
      <c r="B900" s="188" t="s">
        <v>319</v>
      </c>
      <c r="C900" s="151" t="str">
        <f t="shared" si="203"/>
        <v>A.130.01.105</v>
      </c>
      <c r="D900" s="54" t="s">
        <v>212</v>
      </c>
      <c r="E900" s="150" t="s">
        <v>352</v>
      </c>
      <c r="F900" s="153" t="str">
        <f t="shared" si="204"/>
        <v>PHA and PHB (Polyhydroxyalkanoates) from wastewater sludge - biodegradable)</v>
      </c>
      <c r="G900" s="277">
        <v>2.4948793333333334</v>
      </c>
      <c r="H900" s="44">
        <f t="shared" si="205"/>
        <v>2.4948793333333334</v>
      </c>
      <c r="I900"/>
      <c r="J900" s="294">
        <v>0.46129844995360003</v>
      </c>
      <c r="K900" s="44">
        <f t="shared" si="206"/>
        <v>0.46129844995360003</v>
      </c>
      <c r="L900" s="295">
        <v>1.6405093010999999E-2</v>
      </c>
      <c r="M900" s="295">
        <v>2.86358744426E-2</v>
      </c>
      <c r="N900" s="295">
        <v>4.2025582499999999E-2</v>
      </c>
      <c r="O900" s="295">
        <v>0.37423190000000001</v>
      </c>
      <c r="P900"/>
      <c r="Q900" s="212">
        <v>69.831070999999994</v>
      </c>
      <c r="R900"/>
      <c r="S900" s="156">
        <v>4.6919803000000003E-2</v>
      </c>
      <c r="T900" s="156">
        <v>4.3202108000000003E-2</v>
      </c>
      <c r="U900" s="156">
        <v>1.9888929999999998E-3</v>
      </c>
      <c r="V900" s="156">
        <v>1.7288019E-3</v>
      </c>
      <c r="W900"/>
      <c r="X900" s="155">
        <v>1.2418727E-4</v>
      </c>
      <c r="Y900" s="173"/>
      <c r="Z900" s="271" t="s">
        <v>2497</v>
      </c>
      <c r="AA900"/>
      <c r="AB900"/>
      <c r="AC900"/>
      <c r="AD900" s="175"/>
      <c r="AH900"/>
      <c r="AI900"/>
      <c r="AJ900"/>
    </row>
    <row r="901" spans="1:36" ht="13.8" customHeight="1">
      <c r="A901" t="s">
        <v>1745</v>
      </c>
      <c r="B901" s="188" t="s">
        <v>319</v>
      </c>
      <c r="C901" s="151" t="str">
        <f t="shared" si="203"/>
        <v>A.130.01.106</v>
      </c>
      <c r="D901" s="54" t="s">
        <v>212</v>
      </c>
      <c r="E901" s="150" t="s">
        <v>352</v>
      </c>
      <c r="F901" s="153" t="str">
        <f t="shared" si="204"/>
        <v>PLA (Polylactide) of corn stover - biodegradable</v>
      </c>
      <c r="G901" s="277">
        <v>3.5433472666666672</v>
      </c>
      <c r="H901" s="44">
        <f t="shared" si="205"/>
        <v>3.5433472666666672</v>
      </c>
      <c r="I901"/>
      <c r="J901" s="294">
        <v>0.59433502059900001</v>
      </c>
      <c r="K901" s="44">
        <f t="shared" si="206"/>
        <v>0.59433502059900001</v>
      </c>
      <c r="L901" s="295">
        <v>2.3701053229999998E-2</v>
      </c>
      <c r="M901" s="295">
        <v>3.3966141818999998E-2</v>
      </c>
      <c r="N901" s="295">
        <v>5.1657355499999998E-3</v>
      </c>
      <c r="O901" s="295">
        <v>0.53150209000000004</v>
      </c>
      <c r="P901"/>
      <c r="Q901" s="212">
        <v>73.408489000000003</v>
      </c>
      <c r="R901"/>
      <c r="S901" s="156">
        <v>6.5679604000000003E-2</v>
      </c>
      <c r="T901" s="156">
        <v>5.9244212999999997E-2</v>
      </c>
      <c r="U901" s="156">
        <v>2.7863816999999999E-3</v>
      </c>
      <c r="V901" s="156">
        <v>3.6490088999999999E-3</v>
      </c>
      <c r="W901"/>
      <c r="X901" s="155">
        <v>1.7236998E-4</v>
      </c>
      <c r="Y901" s="173"/>
      <c r="Z901" s="271" t="s">
        <v>2498</v>
      </c>
      <c r="AA901"/>
      <c r="AB901"/>
      <c r="AC901"/>
      <c r="AD901" s="175"/>
      <c r="AE901" s="269"/>
      <c r="AF901" s="49"/>
      <c r="AG901" s="49"/>
      <c r="AH901"/>
      <c r="AI901"/>
      <c r="AJ901"/>
    </row>
    <row r="902" spans="1:36" ht="13.8" customHeight="1">
      <c r="A902" t="s">
        <v>1746</v>
      </c>
      <c r="B902" s="188" t="s">
        <v>319</v>
      </c>
      <c r="C902" s="151" t="str">
        <f t="shared" si="203"/>
        <v>A.130.01.107</v>
      </c>
      <c r="D902" s="54" t="s">
        <v>212</v>
      </c>
      <c r="E902" s="150" t="s">
        <v>352</v>
      </c>
      <c r="F902" s="153" t="str">
        <f t="shared" si="204"/>
        <v>PBS-Starch 50%-50% blend - biodegradable</v>
      </c>
      <c r="G902" s="277">
        <v>2.150391466666667</v>
      </c>
      <c r="H902" s="44">
        <f t="shared" si="205"/>
        <v>2.150391466666667</v>
      </c>
      <c r="I902"/>
      <c r="J902" s="294">
        <v>0.42278990261783822</v>
      </c>
      <c r="K902" s="44">
        <f t="shared" si="206"/>
        <v>0.42278990261783822</v>
      </c>
      <c r="L902" s="295">
        <v>2.7538048959999999E-2</v>
      </c>
      <c r="M902" s="295">
        <v>5.8121667273999998E-2</v>
      </c>
      <c r="N902" s="295">
        <v>1.4571466383838197E-2</v>
      </c>
      <c r="O902" s="295">
        <v>0.32255872000000002</v>
      </c>
      <c r="P902"/>
      <c r="Q902" s="212">
        <v>78.643755999999996</v>
      </c>
      <c r="R902"/>
      <c r="S902" s="156">
        <v>5.0041677999999999E-2</v>
      </c>
      <c r="T902" s="156">
        <v>4.4573582E-2</v>
      </c>
      <c r="U902" s="156">
        <v>1.9441746000000001E-3</v>
      </c>
      <c r="V902" s="156">
        <v>3.5239220000000001E-3</v>
      </c>
      <c r="W902"/>
      <c r="X902" s="155">
        <v>1.4905226000000001E-4</v>
      </c>
      <c r="Y902" s="173"/>
      <c r="Z902" s="271" t="s">
        <v>2499</v>
      </c>
      <c r="AA902"/>
      <c r="AB902"/>
      <c r="AC902"/>
      <c r="AD902" s="175"/>
      <c r="AE902" s="272"/>
      <c r="AF902" s="50"/>
      <c r="AG902" s="50"/>
      <c r="AH902"/>
      <c r="AI902"/>
      <c r="AJ902"/>
    </row>
    <row r="903" spans="1:36" ht="13.8" customHeight="1">
      <c r="A903" t="s">
        <v>1747</v>
      </c>
      <c r="B903" s="188" t="s">
        <v>319</v>
      </c>
      <c r="C903" s="151" t="str">
        <f t="shared" si="203"/>
        <v>A.130.01.108</v>
      </c>
      <c r="D903" s="54" t="s">
        <v>212</v>
      </c>
      <c r="E903" s="150" t="s">
        <v>352</v>
      </c>
      <c r="F903" s="153" t="str">
        <f t="shared" si="204"/>
        <v>PBS (Polybutylene succinate) - biodegradable</v>
      </c>
      <c r="G903" s="277">
        <v>3.6884438666666663</v>
      </c>
      <c r="H903" s="44">
        <f t="shared" si="205"/>
        <v>3.6884438666666663</v>
      </c>
      <c r="I903"/>
      <c r="J903" s="294">
        <v>0.7213315579274765</v>
      </c>
      <c r="K903" s="44">
        <f t="shared" si="206"/>
        <v>0.7213315579274765</v>
      </c>
      <c r="L903" s="295">
        <v>5.0601263799999997E-2</v>
      </c>
      <c r="M903" s="295">
        <v>0.10118564672800001</v>
      </c>
      <c r="N903" s="295">
        <v>1.6278067399476553E-2</v>
      </c>
      <c r="O903" s="295">
        <v>0.55326657999999995</v>
      </c>
      <c r="P903"/>
      <c r="Q903" s="212">
        <v>130.12848</v>
      </c>
      <c r="R903"/>
      <c r="S903" s="156">
        <v>8.8197494000000001E-2</v>
      </c>
      <c r="T903" s="156">
        <v>7.8323322000000001E-2</v>
      </c>
      <c r="U903" s="156">
        <v>3.3630761E-3</v>
      </c>
      <c r="V903" s="156">
        <v>6.5110953000000003E-3</v>
      </c>
      <c r="W903"/>
      <c r="X903" s="155">
        <v>2.6651711000000002E-4</v>
      </c>
      <c r="Y903" s="173"/>
      <c r="Z903" s="271" t="s">
        <v>2499</v>
      </c>
      <c r="AA903"/>
      <c r="AB903"/>
      <c r="AC903"/>
      <c r="AD903" s="175"/>
      <c r="AE903" s="272"/>
      <c r="AF903" s="50"/>
      <c r="AG903" s="50"/>
      <c r="AH903"/>
      <c r="AI903"/>
      <c r="AJ903"/>
    </row>
    <row r="904" spans="1:36" ht="13.8" customHeight="1">
      <c r="A904" t="s">
        <v>1748</v>
      </c>
      <c r="B904" s="188" t="s">
        <v>319</v>
      </c>
      <c r="C904" s="151" t="str">
        <f t="shared" si="203"/>
        <v>A.130.01.109</v>
      </c>
      <c r="D904" s="54" t="s">
        <v>212</v>
      </c>
      <c r="E904" s="150" t="s">
        <v>352</v>
      </c>
      <c r="F904" s="153" t="str">
        <f t="shared" si="204"/>
        <v>PBAT (polybutylene adipate-co-terephthalate) -  biodegradable</v>
      </c>
      <c r="G904" s="277">
        <v>3.9687741333333335</v>
      </c>
      <c r="H904" s="44">
        <f t="shared" si="205"/>
        <v>3.9687741333333335</v>
      </c>
      <c r="I904"/>
      <c r="J904" s="294">
        <v>0.77049813770662767</v>
      </c>
      <c r="K904" s="44">
        <f t="shared" si="206"/>
        <v>0.77049813770662767</v>
      </c>
      <c r="L904" s="295">
        <v>5.4683923179999996E-2</v>
      </c>
      <c r="M904" s="295">
        <v>8.4615887023999997E-2</v>
      </c>
      <c r="N904" s="295">
        <v>3.5882207502627654E-2</v>
      </c>
      <c r="O904" s="295">
        <v>0.59531612</v>
      </c>
      <c r="P904"/>
      <c r="Q904" s="212">
        <v>105.94786999999999</v>
      </c>
      <c r="R904"/>
      <c r="S904" s="156">
        <v>8.0625664999999999E-2</v>
      </c>
      <c r="T904" s="156">
        <v>7.2353078000000001E-2</v>
      </c>
      <c r="U904" s="156">
        <v>3.2050042000000001E-3</v>
      </c>
      <c r="V904" s="156">
        <v>5.0675835999999998E-3</v>
      </c>
      <c r="W904"/>
      <c r="X904" s="155">
        <v>2.2700935000000001E-4</v>
      </c>
      <c r="Y904" s="176"/>
      <c r="Z904" s="271" t="s">
        <v>2500</v>
      </c>
      <c r="AA904"/>
      <c r="AB904"/>
      <c r="AC904"/>
      <c r="AD904" s="175"/>
      <c r="AE904" s="272"/>
      <c r="AF904" s="50"/>
      <c r="AG904" s="50"/>
      <c r="AH904"/>
      <c r="AI904"/>
      <c r="AJ904"/>
    </row>
    <row r="905" spans="1:36" ht="13.8" customHeight="1">
      <c r="A905" t="s">
        <v>2501</v>
      </c>
      <c r="B905" s="188" t="s">
        <v>319</v>
      </c>
      <c r="C905" s="151" t="str">
        <f t="shared" si="203"/>
        <v>A.130.01.110</v>
      </c>
      <c r="D905" s="54" t="s">
        <v>212</v>
      </c>
      <c r="E905" s="150" t="s">
        <v>352</v>
      </c>
      <c r="F905" s="153" t="str">
        <f t="shared" si="204"/>
        <v>bio-PE (Polyethylene) from agricultural waste - not biodegradable</v>
      </c>
      <c r="G905" s="277">
        <v>1.9966398000000001</v>
      </c>
      <c r="H905" s="44">
        <f t="shared" si="205"/>
        <v>1.9966398000000001</v>
      </c>
      <c r="I905"/>
      <c r="J905" s="294">
        <v>1.1664350833582997</v>
      </c>
      <c r="K905" s="44">
        <f t="shared" si="206"/>
        <v>1.1664350833582997</v>
      </c>
      <c r="L905" s="295">
        <v>6.8890568070000005E-2</v>
      </c>
      <c r="M905" s="295">
        <v>0.7792525186</v>
      </c>
      <c r="N905" s="295">
        <v>1.8796026688299598E-2</v>
      </c>
      <c r="O905" s="295">
        <v>0.29949597</v>
      </c>
      <c r="P905"/>
      <c r="Q905" s="212">
        <v>79.978240999999997</v>
      </c>
      <c r="R905"/>
      <c r="S905" s="156">
        <v>2.48875E-2</v>
      </c>
      <c r="T905" s="156">
        <v>2.4371131000000001E-2</v>
      </c>
      <c r="U905" s="156">
        <v>1.4733111E-3</v>
      </c>
      <c r="V905" s="156">
        <v>-9.5694183000000004E-4</v>
      </c>
      <c r="W905"/>
      <c r="X905" s="155">
        <v>4.9367109000000002E-5</v>
      </c>
      <c r="Y905" s="176"/>
      <c r="Z905" s="271" t="s">
        <v>2491</v>
      </c>
      <c r="AA905"/>
      <c r="AB905"/>
      <c r="AC905"/>
      <c r="AD905" s="175"/>
      <c r="AE905" s="272"/>
      <c r="AF905" s="50"/>
      <c r="AG905" s="50"/>
      <c r="AH905"/>
      <c r="AI905"/>
      <c r="AJ905"/>
    </row>
    <row r="906" spans="1:36" ht="13.8" customHeight="1">
      <c r="A906" t="s">
        <v>2502</v>
      </c>
      <c r="B906" s="188" t="s">
        <v>319</v>
      </c>
      <c r="C906" s="151" t="str">
        <f t="shared" si="203"/>
        <v>A.130.01.111</v>
      </c>
      <c r="D906" s="54" t="s">
        <v>212</v>
      </c>
      <c r="E906" s="150" t="s">
        <v>352</v>
      </c>
      <c r="F906" s="153" t="str">
        <f t="shared" si="204"/>
        <v>bio-PP (Polypropylene) from agricultural waste - not biodegradable</v>
      </c>
      <c r="G906" s="277">
        <v>1.7566398000000003</v>
      </c>
      <c r="H906" s="44">
        <f t="shared" si="205"/>
        <v>1.7566398000000003</v>
      </c>
      <c r="I906"/>
      <c r="J906" s="294">
        <v>1.1266033753482996</v>
      </c>
      <c r="K906" s="44">
        <f t="shared" si="206"/>
        <v>1.1266033753482996</v>
      </c>
      <c r="L906" s="295">
        <v>6.3677132509999998E-2</v>
      </c>
      <c r="M906" s="295">
        <v>0.77844157115000001</v>
      </c>
      <c r="N906" s="295">
        <v>2.0988701688299596E-2</v>
      </c>
      <c r="O906" s="295">
        <v>0.26349597000000002</v>
      </c>
      <c r="P906"/>
      <c r="Q906" s="212">
        <v>74.144240999999994</v>
      </c>
      <c r="R906"/>
      <c r="S906" s="156">
        <v>2.0840755999999998E-2</v>
      </c>
      <c r="T906" s="156">
        <v>2.0883131999999999E-2</v>
      </c>
      <c r="U906" s="156">
        <v>1.2814901E-3</v>
      </c>
      <c r="V906" s="156">
        <v>-1.3238664000000001E-3</v>
      </c>
      <c r="W906"/>
      <c r="X906" s="155">
        <v>3.5951090999999997E-5</v>
      </c>
      <c r="Y906" s="163"/>
      <c r="Z906" s="271" t="s">
        <v>2503</v>
      </c>
      <c r="AA906"/>
      <c r="AB906"/>
      <c r="AC906"/>
      <c r="AD906" s="175"/>
      <c r="AE906" s="272"/>
      <c r="AF906" s="50"/>
      <c r="AG906" s="50"/>
      <c r="AH906"/>
      <c r="AI906"/>
      <c r="AJ906"/>
    </row>
    <row r="907" spans="1:36" ht="13.8" customHeight="1">
      <c r="A907" t="s">
        <v>1749</v>
      </c>
      <c r="B907" s="188" t="s">
        <v>319</v>
      </c>
      <c r="C907" s="151" t="str">
        <f t="shared" si="203"/>
        <v>A.130.01.112</v>
      </c>
      <c r="D907" s="54" t="s">
        <v>212</v>
      </c>
      <c r="E907" s="150" t="s">
        <v>352</v>
      </c>
      <c r="F907" s="153" t="str">
        <f t="shared" si="204"/>
        <v>PEF (Polyethylene furan-2,5-dicarboxylate) from sugarcane - not biodegradable</v>
      </c>
      <c r="G907" s="277">
        <v>0.92879440000000002</v>
      </c>
      <c r="H907" s="44">
        <f t="shared" si="205"/>
        <v>0.92879440000000002</v>
      </c>
      <c r="I907"/>
      <c r="J907" s="294">
        <v>0.72459719297549996</v>
      </c>
      <c r="K907" s="44">
        <f t="shared" si="206"/>
        <v>0.72459719297549996</v>
      </c>
      <c r="L907" s="295">
        <v>6.2835350310000001E-3</v>
      </c>
      <c r="M907" s="295">
        <v>0.57762497733450002</v>
      </c>
      <c r="N907" s="295">
        <v>1.3695206100000001E-3</v>
      </c>
      <c r="O907" s="295">
        <v>0.13931916</v>
      </c>
      <c r="P907"/>
      <c r="Q907" s="212">
        <v>47.761785000000003</v>
      </c>
      <c r="R907"/>
      <c r="S907" s="156">
        <v>1.7240552999999999E-2</v>
      </c>
      <c r="T907" s="156">
        <v>1.5542456E-2</v>
      </c>
      <c r="U907" s="156">
        <v>7.3068594000000005E-4</v>
      </c>
      <c r="V907" s="156">
        <v>9.6741166999999998E-4</v>
      </c>
      <c r="W907"/>
      <c r="X907" s="155">
        <v>4.5402401E-5</v>
      </c>
      <c r="Y907" s="163"/>
      <c r="Z907" s="271" t="s">
        <v>2504</v>
      </c>
      <c r="AA907"/>
      <c r="AB907"/>
      <c r="AC907"/>
      <c r="AD907" s="175"/>
      <c r="AE907" s="272"/>
      <c r="AF907" s="50"/>
      <c r="AG907" s="50"/>
      <c r="AH907"/>
      <c r="AI907"/>
      <c r="AJ907"/>
    </row>
    <row r="908" spans="1:36" ht="13.8" customHeight="1">
      <c r="B908" s="188"/>
      <c r="C908" s="151"/>
      <c r="D908" s="51" t="s">
        <v>213</v>
      </c>
      <c r="E908" s="150"/>
      <c r="F908"/>
      <c r="H908" s="44"/>
      <c r="I908"/>
      <c r="J908" s="44"/>
      <c r="K908" s="44"/>
      <c r="L908" s="44"/>
      <c r="P908"/>
      <c r="Q908" s="212"/>
      <c r="R908"/>
      <c r="S908"/>
      <c r="T908"/>
      <c r="U908"/>
      <c r="V908"/>
      <c r="W908"/>
      <c r="X908"/>
      <c r="Z908" s="272"/>
      <c r="AA908"/>
      <c r="AB908"/>
      <c r="AC908"/>
      <c r="AD908" s="175"/>
      <c r="AE908" s="272"/>
      <c r="AF908" s="50"/>
      <c r="AG908" s="50"/>
      <c r="AH908"/>
      <c r="AI908"/>
      <c r="AJ908"/>
    </row>
    <row r="909" spans="1:36" ht="13.8" customHeight="1">
      <c r="A909" t="s">
        <v>2505</v>
      </c>
      <c r="B909" s="188" t="s">
        <v>319</v>
      </c>
      <c r="C909" s="151" t="str">
        <f t="shared" ref="C909:C944" si="207">MID(A909,1,12)</f>
        <v>A.130.03.091</v>
      </c>
      <c r="D909" s="54" t="s">
        <v>213</v>
      </c>
      <c r="E909" s="150" t="s">
        <v>352</v>
      </c>
      <c r="F909" s="153" t="str">
        <f t="shared" ref="F909:F944" si="208">MID(A909, 21,85)</f>
        <v xml:space="preserve"> rABS - mechanical recycled in China - ex transport</v>
      </c>
      <c r="G909" s="277">
        <v>0.45520552666666669</v>
      </c>
      <c r="H909" s="44">
        <f t="shared" ref="H909:H944" si="209">G909</f>
        <v>0.45520552666666669</v>
      </c>
      <c r="I909"/>
      <c r="J909" s="294">
        <v>8.2353321450999994E-2</v>
      </c>
      <c r="K909" s="44">
        <f t="shared" ref="K909:K944" si="210">J909</f>
        <v>8.2353321450999994E-2</v>
      </c>
      <c r="L909" s="295">
        <v>1.0905137131E-2</v>
      </c>
      <c r="M909" s="295">
        <v>2.4610322889999999E-3</v>
      </c>
      <c r="N909" s="295">
        <v>7.06323031E-4</v>
      </c>
      <c r="O909" s="295">
        <v>6.8280829000000001E-2</v>
      </c>
      <c r="P909"/>
      <c r="Q909" s="212">
        <v>5.8586241000000001</v>
      </c>
      <c r="R909"/>
      <c r="S909" s="156">
        <v>8.0008549999999994E-3</v>
      </c>
      <c r="T909" s="156">
        <v>7.4135766999999997E-3</v>
      </c>
      <c r="U909" s="156">
        <v>3.5848702000000003E-4</v>
      </c>
      <c r="V909" s="156">
        <v>2.2879129000000001E-4</v>
      </c>
      <c r="W909"/>
      <c r="X909" s="155">
        <v>2.62218E-5</v>
      </c>
      <c r="Y909" s="173"/>
      <c r="Z909" s="272"/>
      <c r="AA909"/>
      <c r="AB909"/>
      <c r="AC909"/>
      <c r="AD909" s="53"/>
      <c r="AE909" s="269"/>
      <c r="AF909" s="50"/>
      <c r="AG909" s="50"/>
      <c r="AH909"/>
      <c r="AI909"/>
      <c r="AJ909"/>
    </row>
    <row r="910" spans="1:36" ht="13.8" customHeight="1">
      <c r="A910" t="s">
        <v>2506</v>
      </c>
      <c r="B910" s="188" t="s">
        <v>319</v>
      </c>
      <c r="C910" s="151" t="str">
        <f t="shared" si="207"/>
        <v>A.130.03.092</v>
      </c>
      <c r="D910" s="54" t="s">
        <v>213</v>
      </c>
      <c r="E910" s="150" t="s">
        <v>352</v>
      </c>
      <c r="F910" s="153" t="str">
        <f t="shared" si="208"/>
        <v xml:space="preserve"> rPE - mechanical recycled in China - ex transport</v>
      </c>
      <c r="G910" s="277">
        <v>0.4214041933333334</v>
      </c>
      <c r="H910" s="44">
        <f t="shared" si="209"/>
        <v>0.4214041933333334</v>
      </c>
      <c r="I910"/>
      <c r="J910" s="294">
        <v>7.502446626848E-2</v>
      </c>
      <c r="K910" s="44">
        <f t="shared" si="210"/>
        <v>7.502446626848E-2</v>
      </c>
      <c r="L910" s="295">
        <v>8.5835585540000019E-3</v>
      </c>
      <c r="M910" s="295">
        <v>2.4855329224800003E-3</v>
      </c>
      <c r="N910" s="295">
        <v>7.4474579200000009E-4</v>
      </c>
      <c r="O910" s="295">
        <v>6.3210629000000004E-2</v>
      </c>
      <c r="P910"/>
      <c r="Q910" s="212">
        <v>5.5167682999999998</v>
      </c>
      <c r="R910"/>
      <c r="S910" s="156">
        <v>7.4516597999999996E-3</v>
      </c>
      <c r="T910" s="156">
        <v>6.8840246000000001E-3</v>
      </c>
      <c r="U910" s="156">
        <v>3.3003359E-4</v>
      </c>
      <c r="V910" s="156">
        <v>2.3760158E-4</v>
      </c>
      <c r="W910"/>
      <c r="X910" s="155">
        <v>2.4015613E-5</v>
      </c>
      <c r="Y910" s="173"/>
      <c r="Z910" s="272"/>
      <c r="AA910"/>
      <c r="AB910"/>
      <c r="AC910"/>
      <c r="AD910" s="53"/>
      <c r="AE910" s="269"/>
      <c r="AF910" s="50"/>
      <c r="AG910" s="50"/>
      <c r="AH910"/>
      <c r="AI910"/>
      <c r="AJ910"/>
    </row>
    <row r="911" spans="1:36" ht="13.8" customHeight="1">
      <c r="A911" t="s">
        <v>2507</v>
      </c>
      <c r="B911" s="188" t="s">
        <v>319</v>
      </c>
      <c r="C911" s="151" t="str">
        <f t="shared" si="207"/>
        <v>A.130.03.093</v>
      </c>
      <c r="D911" s="54" t="s">
        <v>213</v>
      </c>
      <c r="E911" s="150" t="s">
        <v>352</v>
      </c>
      <c r="F911" s="153" t="str">
        <f t="shared" si="208"/>
        <v xml:space="preserve"> rPET - mechanical recycled in China - ex transport</v>
      </c>
      <c r="G911" s="277">
        <v>0.41422651333333332</v>
      </c>
      <c r="H911" s="44">
        <f t="shared" si="209"/>
        <v>0.41422651333333332</v>
      </c>
      <c r="I911"/>
      <c r="J911" s="294">
        <v>7.4965002046480003E-2</v>
      </c>
      <c r="K911" s="44">
        <f t="shared" si="210"/>
        <v>7.4965002046480003E-2</v>
      </c>
      <c r="L911" s="295">
        <v>9.6422352110000012E-3</v>
      </c>
      <c r="M911" s="295">
        <v>2.4655443654799996E-3</v>
      </c>
      <c r="N911" s="295">
        <v>7.2324547000000004E-4</v>
      </c>
      <c r="O911" s="295">
        <v>6.2133977E-2</v>
      </c>
      <c r="P911"/>
      <c r="Q911" s="212">
        <v>5.4331952000000001</v>
      </c>
      <c r="R911"/>
      <c r="S911" s="156">
        <v>7.3318111000000002E-3</v>
      </c>
      <c r="T911" s="156">
        <v>6.7695480000000002E-3</v>
      </c>
      <c r="U911" s="156">
        <v>3.2583089000000001E-4</v>
      </c>
      <c r="V911" s="156">
        <v>2.3643216E-4</v>
      </c>
      <c r="W911"/>
      <c r="X911" s="155">
        <v>2.4115226E-5</v>
      </c>
      <c r="Y911" s="173"/>
      <c r="Z911" s="272"/>
      <c r="AA911"/>
      <c r="AB911"/>
      <c r="AC911"/>
      <c r="AD911" s="53"/>
      <c r="AE911" s="272"/>
      <c r="AF911" s="50"/>
      <c r="AG911" s="50"/>
      <c r="AH911"/>
      <c r="AI911"/>
      <c r="AJ911"/>
    </row>
    <row r="912" spans="1:36" ht="13.8" customHeight="1">
      <c r="A912" t="s">
        <v>2508</v>
      </c>
      <c r="B912" s="188" t="s">
        <v>319</v>
      </c>
      <c r="C912" s="151" t="str">
        <f t="shared" si="207"/>
        <v>A.130.03.094</v>
      </c>
      <c r="D912" s="54" t="s">
        <v>213</v>
      </c>
      <c r="E912" s="150" t="s">
        <v>352</v>
      </c>
      <c r="F912" s="153" t="str">
        <f t="shared" si="208"/>
        <v xml:space="preserve"> rPP - mechanical recycled in China - ex transport</v>
      </c>
      <c r="G912" s="277">
        <v>0.43386221333333336</v>
      </c>
      <c r="H912" s="44">
        <f t="shared" si="209"/>
        <v>0.43386221333333336</v>
      </c>
      <c r="I912"/>
      <c r="J912" s="294">
        <v>7.6631042347960004E-2</v>
      </c>
      <c r="K912" s="44">
        <f t="shared" si="210"/>
        <v>7.6631042347960004E-2</v>
      </c>
      <c r="L912" s="295">
        <v>8.4603473019999997E-3</v>
      </c>
      <c r="M912" s="295">
        <v>2.3309562879600004E-3</v>
      </c>
      <c r="N912" s="295">
        <v>7.6040675799999994E-4</v>
      </c>
      <c r="O912" s="295">
        <v>6.5079332000000004E-2</v>
      </c>
      <c r="P912"/>
      <c r="Q912" s="212">
        <v>5.5739178000000003</v>
      </c>
      <c r="R912"/>
      <c r="S912" s="156">
        <v>7.6181577000000002E-3</v>
      </c>
      <c r="T912" s="156">
        <v>7.0631243999999998E-3</v>
      </c>
      <c r="U912" s="156">
        <v>3.3974156E-4</v>
      </c>
      <c r="V912" s="156">
        <v>2.1529181000000001E-4</v>
      </c>
      <c r="W912"/>
      <c r="X912" s="155">
        <v>2.4087393999999999E-5</v>
      </c>
      <c r="Y912" s="173"/>
      <c r="Z912" s="272"/>
      <c r="AA912"/>
      <c r="AB912"/>
      <c r="AC912"/>
      <c r="AD912" s="53"/>
      <c r="AE912" s="272"/>
      <c r="AF912" s="50"/>
      <c r="AG912" s="50"/>
      <c r="AH912"/>
      <c r="AI912"/>
      <c r="AJ912"/>
    </row>
    <row r="913" spans="1:36" ht="13.8" customHeight="1">
      <c r="A913" t="s">
        <v>2509</v>
      </c>
      <c r="B913" s="188" t="s">
        <v>319</v>
      </c>
      <c r="C913" s="151" t="str">
        <f t="shared" si="207"/>
        <v>A.130.03.095</v>
      </c>
      <c r="D913" s="54" t="s">
        <v>213</v>
      </c>
      <c r="E913" s="150" t="s">
        <v>352</v>
      </c>
      <c r="F913" s="153" t="str">
        <f t="shared" si="208"/>
        <v xml:space="preserve"> rPS - mechanical recycled in China - ex transport</v>
      </c>
      <c r="G913" s="277">
        <v>0.37728180666666666</v>
      </c>
      <c r="H913" s="44">
        <f t="shared" si="209"/>
        <v>0.37728180666666666</v>
      </c>
      <c r="I913"/>
      <c r="J913" s="294">
        <v>6.8715309237960001E-2</v>
      </c>
      <c r="K913" s="44">
        <f t="shared" si="210"/>
        <v>6.8715309237960001E-2</v>
      </c>
      <c r="L913" s="295">
        <v>9.4830171350000006E-3</v>
      </c>
      <c r="M913" s="295">
        <v>2.0193899879600002E-3</v>
      </c>
      <c r="N913" s="295">
        <v>6.2063111499999993E-4</v>
      </c>
      <c r="O913" s="295">
        <v>5.6592271E-2</v>
      </c>
      <c r="P913"/>
      <c r="Q913" s="212">
        <v>4.8453189999999999</v>
      </c>
      <c r="R913"/>
      <c r="S913" s="156">
        <v>6.6276594000000003E-3</v>
      </c>
      <c r="T913" s="156">
        <v>6.1424540999999999E-3</v>
      </c>
      <c r="U913" s="156">
        <v>2.9846024999999999E-4</v>
      </c>
      <c r="V913" s="156">
        <v>1.8674507999999999E-4</v>
      </c>
      <c r="W913"/>
      <c r="X913" s="155">
        <v>2.1538644000000001E-5</v>
      </c>
      <c r="Y913" s="173"/>
      <c r="Z913" s="272"/>
      <c r="AA913"/>
      <c r="AB913"/>
      <c r="AC913"/>
      <c r="AD913" s="53"/>
      <c r="AE913" s="269"/>
      <c r="AF913" s="50"/>
      <c r="AG913" s="50"/>
      <c r="AH913"/>
      <c r="AI913"/>
      <c r="AJ913"/>
    </row>
    <row r="914" spans="1:36" ht="13.8" customHeight="1">
      <c r="A914" t="s">
        <v>2510</v>
      </c>
      <c r="B914" s="188" t="s">
        <v>319</v>
      </c>
      <c r="C914" s="151" t="str">
        <f t="shared" si="207"/>
        <v>A.130.03.096</v>
      </c>
      <c r="D914" s="54" t="s">
        <v>213</v>
      </c>
      <c r="E914" s="150" t="s">
        <v>352</v>
      </c>
      <c r="F914" s="153" t="str">
        <f t="shared" si="208"/>
        <v xml:space="preserve"> rPVC - mechanical recycled in China - ex transport</v>
      </c>
      <c r="G914" s="277">
        <v>0.47372318666666663</v>
      </c>
      <c r="H914" s="44">
        <f t="shared" si="209"/>
        <v>0.47372318666666663</v>
      </c>
      <c r="I914"/>
      <c r="J914" s="294">
        <v>8.609269453059E-2</v>
      </c>
      <c r="K914" s="44">
        <f t="shared" si="210"/>
        <v>8.609269453059E-2</v>
      </c>
      <c r="L914" s="295">
        <v>1.1286855004E-2</v>
      </c>
      <c r="M914" s="295">
        <v>2.8674745565900003E-3</v>
      </c>
      <c r="N914" s="295">
        <v>8.7988696999999989E-4</v>
      </c>
      <c r="O914" s="295">
        <v>7.1058477999999994E-2</v>
      </c>
      <c r="P914"/>
      <c r="Q914" s="212">
        <v>6.2345309999999996</v>
      </c>
      <c r="R914"/>
      <c r="S914" s="156">
        <v>8.3961009E-3</v>
      </c>
      <c r="T914" s="156">
        <v>7.7468201999999998E-3</v>
      </c>
      <c r="U914" s="156">
        <v>3.7308863999999998E-4</v>
      </c>
      <c r="V914" s="156">
        <v>2.7619203000000002E-4</v>
      </c>
      <c r="W914"/>
      <c r="X914" s="155">
        <v>2.7694745000000001E-5</v>
      </c>
      <c r="Y914" s="173"/>
      <c r="Z914" s="272"/>
      <c r="AA914"/>
      <c r="AB914"/>
      <c r="AC914"/>
      <c r="AD914" s="53"/>
      <c r="AE914" s="269"/>
      <c r="AF914" s="49"/>
      <c r="AG914" s="49"/>
      <c r="AH914"/>
      <c r="AI914"/>
      <c r="AJ914"/>
    </row>
    <row r="915" spans="1:36" ht="13.8" customHeight="1">
      <c r="A915" t="s">
        <v>2511</v>
      </c>
      <c r="B915" s="188" t="s">
        <v>319</v>
      </c>
      <c r="C915" s="151" t="str">
        <f t="shared" si="207"/>
        <v>A.130.03.101</v>
      </c>
      <c r="D915" s="54" t="s">
        <v>213</v>
      </c>
      <c r="E915" s="150" t="s">
        <v>352</v>
      </c>
      <c r="F915" s="153" t="str">
        <f t="shared" si="208"/>
        <v>average rPET/rPE/rPP - mechanical recycled in EU - ex transport</v>
      </c>
      <c r="G915" s="277">
        <v>0.24839511333333333</v>
      </c>
      <c r="H915" s="44">
        <f t="shared" si="209"/>
        <v>0.24839511333333333</v>
      </c>
      <c r="I915"/>
      <c r="J915" s="294">
        <v>5.6403121690920002E-2</v>
      </c>
      <c r="K915" s="44">
        <f t="shared" si="210"/>
        <v>5.6403121690920002E-2</v>
      </c>
      <c r="L915" s="295">
        <v>9.1255456980000003E-3</v>
      </c>
      <c r="M915" s="295">
        <v>3.1951650229200003E-3</v>
      </c>
      <c r="N915" s="295">
        <v>6.8231439699999999E-3</v>
      </c>
      <c r="O915" s="295">
        <v>3.7259266999999999E-2</v>
      </c>
      <c r="P915"/>
      <c r="Q915" s="212">
        <v>5.0827654999999998</v>
      </c>
      <c r="R915"/>
      <c r="S915" s="156">
        <v>4.7791656000000004E-3</v>
      </c>
      <c r="T915" s="156">
        <v>4.3526561000000004E-3</v>
      </c>
      <c r="U915" s="156">
        <v>2.0261275E-4</v>
      </c>
      <c r="V915" s="156">
        <v>2.2389668000000001E-4</v>
      </c>
      <c r="W915"/>
      <c r="X915" s="155">
        <v>1.8369803E-5</v>
      </c>
      <c r="Y915" s="173"/>
      <c r="Z915" s="272"/>
      <c r="AA915"/>
      <c r="AB915"/>
      <c r="AC915"/>
      <c r="AD915" s="175"/>
      <c r="AE915" s="271"/>
      <c r="AF915" s="50"/>
      <c r="AG915" s="50"/>
      <c r="AH915"/>
      <c r="AI915"/>
      <c r="AJ915"/>
    </row>
    <row r="916" spans="1:36" ht="13.8" customHeight="1">
      <c r="A916" t="s">
        <v>2512</v>
      </c>
      <c r="B916" s="188" t="s">
        <v>319</v>
      </c>
      <c r="C916" s="151" t="str">
        <f t="shared" si="207"/>
        <v>A.130.03.102</v>
      </c>
      <c r="D916" s="54" t="s">
        <v>213</v>
      </c>
      <c r="E916" s="150" t="s">
        <v>352</v>
      </c>
      <c r="F916" s="153" t="str">
        <f t="shared" si="208"/>
        <v xml:space="preserve"> rPVC - mechanical recycled in EU - ex transport</v>
      </c>
      <c r="G916" s="277">
        <v>0.29790598000000001</v>
      </c>
      <c r="H916" s="44">
        <f t="shared" si="209"/>
        <v>0.29790598000000001</v>
      </c>
      <c r="I916"/>
      <c r="J916" s="294">
        <v>6.709653669059E-2</v>
      </c>
      <c r="K916" s="44">
        <f t="shared" si="210"/>
        <v>6.709653669059E-2</v>
      </c>
      <c r="L916" s="295">
        <v>1.1615853704E-2</v>
      </c>
      <c r="M916" s="295">
        <v>3.68409075659E-3</v>
      </c>
      <c r="N916" s="295">
        <v>7.1106952300000002E-3</v>
      </c>
      <c r="O916" s="295">
        <v>4.4685897000000002E-2</v>
      </c>
      <c r="P916"/>
      <c r="Q916" s="212">
        <v>5.8529574000000002</v>
      </c>
      <c r="R916"/>
      <c r="S916" s="156">
        <v>5.7018219E-3</v>
      </c>
      <c r="T916" s="156">
        <v>5.1860689999999997E-3</v>
      </c>
      <c r="U916" s="156">
        <v>2.4325251999999999E-4</v>
      </c>
      <c r="V916" s="156">
        <v>2.7250042000000001E-4</v>
      </c>
      <c r="W916"/>
      <c r="X916" s="155">
        <v>2.2063427E-5</v>
      </c>
      <c r="Y916" s="173"/>
      <c r="Z916" s="272"/>
      <c r="AA916"/>
      <c r="AB916"/>
      <c r="AC916"/>
      <c r="AD916" s="175"/>
      <c r="AE916" s="271"/>
      <c r="AF916" s="50"/>
      <c r="AG916" s="50"/>
      <c r="AH916"/>
      <c r="AI916"/>
      <c r="AJ916"/>
    </row>
    <row r="917" spans="1:36" ht="13.8" customHeight="1">
      <c r="A917" t="s">
        <v>888</v>
      </c>
      <c r="B917" s="188" t="s">
        <v>319</v>
      </c>
      <c r="C917" s="151" t="str">
        <f t="shared" si="207"/>
        <v>A.130.03.103</v>
      </c>
      <c r="D917" s="54" t="s">
        <v>213</v>
      </c>
      <c r="E917" s="150" t="s">
        <v>352</v>
      </c>
      <c r="F917" s="153" t="str">
        <f t="shared" si="208"/>
        <v>ABS (Acrylonitrile butadiene styrene) chemical upcycled</v>
      </c>
      <c r="G917" s="277">
        <v>2.4765932000000004</v>
      </c>
      <c r="H917" s="44">
        <f t="shared" si="209"/>
        <v>2.4765932000000004</v>
      </c>
      <c r="I917"/>
      <c r="J917" s="294">
        <v>0.53748598458114594</v>
      </c>
      <c r="K917" s="44">
        <f t="shared" si="210"/>
        <v>0.53748598458114594</v>
      </c>
      <c r="L917" s="295">
        <v>4.5445226560000003E-2</v>
      </c>
      <c r="M917" s="295">
        <v>0.12195629537599999</v>
      </c>
      <c r="N917" s="295">
        <v>-1.40451735485402E-3</v>
      </c>
      <c r="O917" s="295">
        <v>0.37148898000000002</v>
      </c>
      <c r="P917"/>
      <c r="Q917" s="212">
        <v>46.014122999999998</v>
      </c>
      <c r="R917"/>
      <c r="S917" s="156">
        <v>5.3516000000000001E-2</v>
      </c>
      <c r="T917" s="156">
        <v>4.8133128999999997E-2</v>
      </c>
      <c r="U917" s="156">
        <v>2.0800539E-3</v>
      </c>
      <c r="V917" s="156">
        <v>3.3028171E-3</v>
      </c>
      <c r="W917"/>
      <c r="X917" s="155">
        <v>1.6536984000000001E-4</v>
      </c>
      <c r="Y917" s="173"/>
      <c r="Z917" s="272"/>
      <c r="AA917"/>
      <c r="AB917"/>
      <c r="AC917"/>
      <c r="AD917" s="175"/>
      <c r="AE917" s="271"/>
      <c r="AF917" s="50"/>
      <c r="AG917" s="50"/>
      <c r="AH917"/>
      <c r="AI917"/>
      <c r="AJ917"/>
    </row>
    <row r="918" spans="1:36" ht="13.8" customHeight="1">
      <c r="A918" t="s">
        <v>1750</v>
      </c>
      <c r="B918" s="188" t="s">
        <v>319</v>
      </c>
      <c r="C918" s="151" t="str">
        <f t="shared" si="207"/>
        <v>A.130.03.104</v>
      </c>
      <c r="D918" s="54" t="s">
        <v>213</v>
      </c>
      <c r="E918" s="150" t="s">
        <v>352</v>
      </c>
      <c r="F918" s="153" t="str">
        <f t="shared" si="208"/>
        <v>CA (Cellelose Acetate tetra) chemical upcycled</v>
      </c>
      <c r="G918" s="277">
        <v>4.5957951333333336</v>
      </c>
      <c r="H918" s="44">
        <f t="shared" si="209"/>
        <v>4.5957951333333336</v>
      </c>
      <c r="I918"/>
      <c r="J918" s="294">
        <v>0.88269176083000001</v>
      </c>
      <c r="K918" s="44">
        <f t="shared" si="210"/>
        <v>0.88269176083000001</v>
      </c>
      <c r="L918" s="295">
        <v>4.9678722620000004E-2</v>
      </c>
      <c r="M918" s="295">
        <v>7.2692074009999996E-2</v>
      </c>
      <c r="N918" s="295">
        <v>7.0951694199999998E-2</v>
      </c>
      <c r="O918" s="295">
        <v>0.68936927000000003</v>
      </c>
      <c r="P918"/>
      <c r="Q918" s="212">
        <v>118.49108</v>
      </c>
      <c r="R918"/>
      <c r="S918" s="156">
        <v>9.2943464000000003E-2</v>
      </c>
      <c r="T918" s="156">
        <v>8.1614043999999997E-2</v>
      </c>
      <c r="U918" s="156">
        <v>3.7318089E-3</v>
      </c>
      <c r="V918" s="156">
        <v>7.5976103999999996E-3</v>
      </c>
      <c r="W918"/>
      <c r="X918" s="155">
        <v>2.9250370999999998E-4</v>
      </c>
      <c r="Y918" s="173"/>
      <c r="Z918" s="272"/>
      <c r="AA918"/>
      <c r="AB918"/>
      <c r="AC918"/>
      <c r="AD918" s="175"/>
      <c r="AE918" s="271"/>
      <c r="AF918" s="50"/>
      <c r="AG918" s="50"/>
      <c r="AH918"/>
      <c r="AI918"/>
      <c r="AJ918"/>
    </row>
    <row r="919" spans="1:36" ht="13.8" customHeight="1">
      <c r="A919" t="s">
        <v>2513</v>
      </c>
      <c r="B919" s="188" t="s">
        <v>319</v>
      </c>
      <c r="C919" s="151" t="str">
        <f t="shared" si="207"/>
        <v>A.130.03.105</v>
      </c>
      <c r="D919" s="54" t="s">
        <v>213</v>
      </c>
      <c r="E919" s="150" t="s">
        <v>352</v>
      </c>
      <c r="F919" s="153" t="str">
        <f t="shared" si="208"/>
        <v>EVA (Ethylene vinyl acetate) chemical upcycled</v>
      </c>
      <c r="G919" s="277">
        <v>2.5243888666666665</v>
      </c>
      <c r="H919" s="44">
        <f t="shared" si="209"/>
        <v>2.5243888666666665</v>
      </c>
      <c r="I919"/>
      <c r="J919" s="294">
        <v>0.55754591027900002</v>
      </c>
      <c r="K919" s="44">
        <f t="shared" si="210"/>
        <v>0.55754591027900002</v>
      </c>
      <c r="L919" s="295">
        <v>6.9208847830000017E-2</v>
      </c>
      <c r="M919" s="295">
        <v>9.1245501149E-2</v>
      </c>
      <c r="N919" s="295">
        <v>1.8433231299999998E-2</v>
      </c>
      <c r="O919" s="295">
        <v>0.37865832999999999</v>
      </c>
      <c r="P919"/>
      <c r="Q919" s="212">
        <v>55.891784999999999</v>
      </c>
      <c r="R919"/>
      <c r="S919" s="156">
        <v>5.7401289000000001E-2</v>
      </c>
      <c r="T919" s="156">
        <v>5.1439220000000001E-2</v>
      </c>
      <c r="U919" s="156">
        <v>2.3868868999999998E-3</v>
      </c>
      <c r="V919" s="156">
        <v>3.5751827999999999E-3</v>
      </c>
      <c r="W919"/>
      <c r="X919" s="155">
        <v>1.6959566E-4</v>
      </c>
      <c r="Y919" s="173"/>
      <c r="Z919" s="272"/>
      <c r="AA919"/>
      <c r="AB919"/>
      <c r="AC919"/>
      <c r="AD919" s="175"/>
      <c r="AE919" s="271"/>
      <c r="AF919" s="50"/>
      <c r="AG919" s="50"/>
      <c r="AH919"/>
      <c r="AI919"/>
      <c r="AJ919"/>
    </row>
    <row r="920" spans="1:36" ht="13.8" customHeight="1">
      <c r="A920" t="s">
        <v>1751</v>
      </c>
      <c r="B920" s="188" t="s">
        <v>319</v>
      </c>
      <c r="C920" s="151" t="str">
        <f t="shared" si="207"/>
        <v>A.130.03.106</v>
      </c>
      <c r="D920" s="54" t="s">
        <v>213</v>
      </c>
      <c r="E920" s="150" t="s">
        <v>352</v>
      </c>
      <c r="F920" s="153" t="str">
        <f t="shared" si="208"/>
        <v>Flexible Polymeer Foam (PE) chemical upcycled</v>
      </c>
      <c r="G920" s="277">
        <v>1.8882266666666667</v>
      </c>
      <c r="H920" s="44">
        <f t="shared" si="209"/>
        <v>1.8882266666666667</v>
      </c>
      <c r="I920"/>
      <c r="J920" s="294">
        <v>0.39767883503714596</v>
      </c>
      <c r="K920" s="44">
        <f t="shared" si="210"/>
        <v>0.39767883503714596</v>
      </c>
      <c r="L920" s="295">
        <v>8.2553596709999996E-2</v>
      </c>
      <c r="M920" s="295">
        <v>1.2786948389E-2</v>
      </c>
      <c r="N920" s="295">
        <v>1.9104289938145981E-2</v>
      </c>
      <c r="O920" s="295">
        <v>0.28323399999999999</v>
      </c>
      <c r="P920"/>
      <c r="Q920" s="212">
        <v>40.338507</v>
      </c>
      <c r="R920"/>
      <c r="S920" s="156">
        <v>2.6519747999999999E-2</v>
      </c>
      <c r="T920" s="156">
        <v>2.2406133000000002E-2</v>
      </c>
      <c r="U920" s="156">
        <v>1.4025829E-3</v>
      </c>
      <c r="V920" s="156">
        <v>2.7110325000000001E-3</v>
      </c>
      <c r="W920"/>
      <c r="X920" s="155">
        <v>1.1134643E-4</v>
      </c>
      <c r="Y920" s="173"/>
      <c r="Z920" s="269"/>
      <c r="AA920"/>
      <c r="AB920"/>
      <c r="AC920"/>
      <c r="AD920" s="175"/>
      <c r="AE920" s="271"/>
      <c r="AF920" s="50"/>
      <c r="AG920" s="50"/>
      <c r="AH920"/>
      <c r="AI920"/>
      <c r="AJ920"/>
    </row>
    <row r="921" spans="1:36" ht="13.8" customHeight="1">
      <c r="A921" t="s">
        <v>1752</v>
      </c>
      <c r="B921" s="188" t="s">
        <v>319</v>
      </c>
      <c r="C921" s="151" t="str">
        <f t="shared" si="207"/>
        <v>A.130.03.107</v>
      </c>
      <c r="D921" s="54" t="s">
        <v>213</v>
      </c>
      <c r="E921" s="150" t="s">
        <v>352</v>
      </c>
      <c r="F921" s="153" t="str">
        <f t="shared" si="208"/>
        <v>Ionomer chemical upcycled</v>
      </c>
      <c r="G921" s="277">
        <v>11.310124000000002</v>
      </c>
      <c r="H921" s="44">
        <f t="shared" si="209"/>
        <v>11.310124000000002</v>
      </c>
      <c r="I921"/>
      <c r="J921" s="294">
        <v>2.573529037807146</v>
      </c>
      <c r="K921" s="44">
        <f t="shared" si="210"/>
        <v>2.573529037807146</v>
      </c>
      <c r="L921" s="295">
        <v>0.18139059654</v>
      </c>
      <c r="M921" s="295">
        <v>0.69226627938399987</v>
      </c>
      <c r="N921" s="295">
        <v>3.3535618831459797E-3</v>
      </c>
      <c r="O921" s="295">
        <v>1.6965186000000001</v>
      </c>
      <c r="P921"/>
      <c r="Q921" s="212">
        <v>132.26545999999999</v>
      </c>
      <c r="R921"/>
      <c r="S921" s="156">
        <v>0.36666412999999998</v>
      </c>
      <c r="T921" s="156">
        <v>0.34549639999999998</v>
      </c>
      <c r="U921" s="156">
        <v>1.1766867E-2</v>
      </c>
      <c r="V921" s="156">
        <v>9.4008570999999999E-3</v>
      </c>
      <c r="W921"/>
      <c r="X921" s="155">
        <v>6.9271196E-4</v>
      </c>
      <c r="Y921" s="173"/>
      <c r="Z921" s="267"/>
      <c r="AA921"/>
      <c r="AB921"/>
      <c r="AC921"/>
      <c r="AD921" s="175"/>
      <c r="AE921" s="271"/>
      <c r="AF921" s="50"/>
      <c r="AG921" s="50"/>
      <c r="AH921"/>
      <c r="AI921"/>
      <c r="AJ921"/>
    </row>
    <row r="922" spans="1:36" ht="13.8" customHeight="1">
      <c r="A922" t="s">
        <v>2514</v>
      </c>
      <c r="B922" s="188" t="s">
        <v>319</v>
      </c>
      <c r="C922" s="151" t="str">
        <f t="shared" si="207"/>
        <v>A.130.03.108</v>
      </c>
      <c r="D922" s="54" t="s">
        <v>213</v>
      </c>
      <c r="E922" s="150" t="s">
        <v>352</v>
      </c>
      <c r="F922" s="153" t="str">
        <f t="shared" si="208"/>
        <v>PA-11 (Nylon-11) chemical upcycled - not biodegradable</v>
      </c>
      <c r="G922" s="277">
        <v>3.6350000000000002</v>
      </c>
      <c r="H922" s="44">
        <f t="shared" si="209"/>
        <v>3.6350000000000002</v>
      </c>
      <c r="I922"/>
      <c r="J922" s="294">
        <v>0.7995301667000001</v>
      </c>
      <c r="K922" s="44">
        <f t="shared" si="210"/>
        <v>0.7995301667000001</v>
      </c>
      <c r="L922" s="295">
        <v>8.05332307E-2</v>
      </c>
      <c r="M922" s="295">
        <v>0.17374693600000002</v>
      </c>
      <c r="N922" s="295">
        <v>0</v>
      </c>
      <c r="O922" s="295">
        <v>0.54525000000000001</v>
      </c>
      <c r="P922"/>
      <c r="Q922" s="212">
        <v>66.069800000000001</v>
      </c>
      <c r="R922"/>
      <c r="S922" s="156">
        <v>0.11512964000000001</v>
      </c>
      <c r="T922" s="156">
        <v>0.11109173</v>
      </c>
      <c r="U922" s="156">
        <v>3.5137192999999999E-3</v>
      </c>
      <c r="V922" s="156">
        <v>5.2419024000000002E-4</v>
      </c>
      <c r="W922"/>
      <c r="X922" s="155">
        <v>2.1414722E-4</v>
      </c>
      <c r="Y922" s="173"/>
      <c r="Z922" s="267"/>
      <c r="AA922"/>
      <c r="AB922"/>
      <c r="AC922"/>
      <c r="AD922" s="175"/>
      <c r="AE922" s="271"/>
      <c r="AF922" s="50"/>
      <c r="AG922" s="50"/>
      <c r="AH922"/>
      <c r="AI922"/>
      <c r="AJ922"/>
    </row>
    <row r="923" spans="1:36" ht="13.8" customHeight="1">
      <c r="A923" t="s">
        <v>889</v>
      </c>
      <c r="B923" s="188" t="s">
        <v>319</v>
      </c>
      <c r="C923" s="151" t="str">
        <f t="shared" si="207"/>
        <v>A.130.03.109</v>
      </c>
      <c r="D923" s="54" t="s">
        <v>213</v>
      </c>
      <c r="E923" s="150" t="s">
        <v>352</v>
      </c>
      <c r="F923" s="153" t="str">
        <f t="shared" si="208"/>
        <v>PA (Nylons) chemical upcycled</v>
      </c>
      <c r="G923" s="277">
        <v>4.6098016666666668</v>
      </c>
      <c r="H923" s="44">
        <f t="shared" si="209"/>
        <v>4.6098016666666668</v>
      </c>
      <c r="I923"/>
      <c r="J923" s="294">
        <v>0.81183020058714594</v>
      </c>
      <c r="K923" s="44">
        <f t="shared" si="210"/>
        <v>0.81183020058714594</v>
      </c>
      <c r="L923" s="295">
        <v>3.1554844959999995E-2</v>
      </c>
      <c r="M923" s="295">
        <v>8.8282203488999997E-2</v>
      </c>
      <c r="N923" s="295">
        <v>5.2290213814598044E-4</v>
      </c>
      <c r="O923" s="295">
        <v>0.69147024999999995</v>
      </c>
      <c r="P923"/>
      <c r="Q923" s="212">
        <v>62.494736000000003</v>
      </c>
      <c r="R923"/>
      <c r="S923" s="156">
        <v>8.2522714999999996E-2</v>
      </c>
      <c r="T923" s="156">
        <v>7.4809231000000004E-2</v>
      </c>
      <c r="U923" s="156">
        <v>3.56697E-3</v>
      </c>
      <c r="V923" s="156">
        <v>4.1465141999999997E-3</v>
      </c>
      <c r="W923"/>
      <c r="X923" s="155">
        <v>2.2511136999999999E-4</v>
      </c>
      <c r="Y923" s="173"/>
      <c r="Z923" s="267"/>
      <c r="AA923"/>
      <c r="AB923"/>
      <c r="AC923"/>
      <c r="AD923" s="175"/>
      <c r="AE923" s="271"/>
      <c r="AF923" s="50"/>
      <c r="AG923" s="50"/>
      <c r="AH923"/>
      <c r="AI923"/>
      <c r="AJ923"/>
    </row>
    <row r="924" spans="1:36" ht="13.8" customHeight="1">
      <c r="A924" t="s">
        <v>890</v>
      </c>
      <c r="B924" s="188" t="s">
        <v>319</v>
      </c>
      <c r="C924" s="151" t="str">
        <f t="shared" si="207"/>
        <v>A.130.03.110</v>
      </c>
      <c r="D924" s="54" t="s">
        <v>213</v>
      </c>
      <c r="E924" s="150" t="s">
        <v>352</v>
      </c>
      <c r="F924" s="153" t="str">
        <f t="shared" si="208"/>
        <v>PC (Polycarbonate) chemical upclycled</v>
      </c>
      <c r="G924" s="277">
        <v>3.3640516666666671</v>
      </c>
      <c r="H924" s="44">
        <f t="shared" si="209"/>
        <v>3.3640516666666671</v>
      </c>
      <c r="I924"/>
      <c r="J924" s="294">
        <v>0.65866254702714599</v>
      </c>
      <c r="K924" s="44">
        <f t="shared" si="210"/>
        <v>0.65866254702714599</v>
      </c>
      <c r="L924" s="295">
        <v>0.1333086919</v>
      </c>
      <c r="M924" s="295">
        <v>2.1458775388999998E-2</v>
      </c>
      <c r="N924" s="295">
        <v>-7.1267026185401958E-4</v>
      </c>
      <c r="O924" s="295">
        <v>0.50460775000000002</v>
      </c>
      <c r="P924"/>
      <c r="Q924" s="212">
        <v>62.729818000000002</v>
      </c>
      <c r="R924"/>
      <c r="S924" s="156">
        <v>7.8157556000000003E-2</v>
      </c>
      <c r="T924" s="156">
        <v>7.1393900999999996E-2</v>
      </c>
      <c r="U924" s="156">
        <v>2.7145355999999999E-3</v>
      </c>
      <c r="V924" s="156">
        <v>4.0491186999999998E-3</v>
      </c>
      <c r="W924"/>
      <c r="X924" s="155">
        <v>3.2421902000000002E-4</v>
      </c>
      <c r="Y924" s="173"/>
      <c r="Z924" s="267"/>
      <c r="AA924"/>
      <c r="AB924"/>
      <c r="AC924"/>
      <c r="AD924" s="175"/>
      <c r="AE924" s="271"/>
      <c r="AF924" s="50"/>
      <c r="AG924" s="50"/>
      <c r="AH924"/>
      <c r="AI924"/>
      <c r="AJ924"/>
    </row>
    <row r="925" spans="1:36" ht="13.8" customHeight="1">
      <c r="A925" t="s">
        <v>1753</v>
      </c>
      <c r="B925" s="188" t="s">
        <v>319</v>
      </c>
      <c r="C925" s="151" t="str">
        <f t="shared" si="207"/>
        <v>A.130.03.111</v>
      </c>
      <c r="D925" s="54" t="s">
        <v>213</v>
      </c>
      <c r="E925" s="150" t="s">
        <v>352</v>
      </c>
      <c r="F925" s="153" t="str">
        <f t="shared" si="208"/>
        <v>bio-PE (Polyethylene) chemical upcycled - non biodegradable</v>
      </c>
      <c r="G925" s="277">
        <v>1.8882266666666667</v>
      </c>
      <c r="H925" s="44">
        <f t="shared" si="209"/>
        <v>1.8882266666666667</v>
      </c>
      <c r="I925"/>
      <c r="J925" s="294">
        <v>0.37664580378714596</v>
      </c>
      <c r="K925" s="44">
        <f t="shared" si="210"/>
        <v>0.37664580378714596</v>
      </c>
      <c r="L925" s="295">
        <v>6.8673202559999993E-2</v>
      </c>
      <c r="M925" s="295">
        <v>8.989161289E-3</v>
      </c>
      <c r="N925" s="295">
        <v>1.5749439938145982E-2</v>
      </c>
      <c r="O925" s="295">
        <v>0.28323399999999999</v>
      </c>
      <c r="P925"/>
      <c r="Q925" s="212">
        <v>37.246107000000002</v>
      </c>
      <c r="R925"/>
      <c r="S925" s="156">
        <v>2.6177491000000001E-2</v>
      </c>
      <c r="T925" s="156">
        <v>2.2226698999999999E-2</v>
      </c>
      <c r="U925" s="156">
        <v>1.3822024E-3</v>
      </c>
      <c r="V925" s="156">
        <v>2.5685895000000002E-3</v>
      </c>
      <c r="W925"/>
      <c r="X925" s="155">
        <v>1.0512388E-4</v>
      </c>
      <c r="Y925" s="173"/>
      <c r="Z925" s="267"/>
      <c r="AA925"/>
      <c r="AB925"/>
      <c r="AC925"/>
      <c r="AD925" s="175"/>
      <c r="AE925" s="271"/>
      <c r="AF925" s="50"/>
      <c r="AG925" s="50"/>
      <c r="AH925"/>
      <c r="AI925"/>
      <c r="AJ925"/>
    </row>
    <row r="926" spans="1:36" ht="13.8" customHeight="1">
      <c r="A926" t="s">
        <v>1754</v>
      </c>
      <c r="B926" s="188" t="s">
        <v>319</v>
      </c>
      <c r="C926" s="151" t="str">
        <f t="shared" si="207"/>
        <v>A.130.03.112</v>
      </c>
      <c r="D926" s="54" t="s">
        <v>213</v>
      </c>
      <c r="E926" s="150" t="s">
        <v>352</v>
      </c>
      <c r="F926" s="153" t="str">
        <f t="shared" si="208"/>
        <v>PE (HDPE  High density Polyethylene) chemical upcycled</v>
      </c>
      <c r="G926" s="277">
        <v>1.8882266666666667</v>
      </c>
      <c r="H926" s="44">
        <f t="shared" si="209"/>
        <v>1.8882266666666667</v>
      </c>
      <c r="I926"/>
      <c r="J926" s="294">
        <v>0.37664580378714596</v>
      </c>
      <c r="K926" s="44">
        <f t="shared" si="210"/>
        <v>0.37664580378714596</v>
      </c>
      <c r="L926" s="295">
        <v>6.8673202559999993E-2</v>
      </c>
      <c r="M926" s="295">
        <v>8.989161289E-3</v>
      </c>
      <c r="N926" s="295">
        <v>1.5749439938145982E-2</v>
      </c>
      <c r="O926" s="295">
        <v>0.28323399999999999</v>
      </c>
      <c r="P926"/>
      <c r="Q926" s="212">
        <v>37.246107000000002</v>
      </c>
      <c r="R926"/>
      <c r="S926" s="156">
        <v>2.6177491000000001E-2</v>
      </c>
      <c r="T926" s="156">
        <v>2.2226698999999999E-2</v>
      </c>
      <c r="U926" s="156">
        <v>1.3822024E-3</v>
      </c>
      <c r="V926" s="156">
        <v>2.5685895000000002E-3</v>
      </c>
      <c r="W926"/>
      <c r="X926" s="155">
        <v>1.0512388E-4</v>
      </c>
      <c r="Y926" s="173"/>
      <c r="Z926" s="269"/>
      <c r="AA926"/>
      <c r="AB926"/>
      <c r="AC926"/>
      <c r="AD926" s="175"/>
      <c r="AE926" s="271"/>
      <c r="AF926" s="50"/>
      <c r="AG926" s="50"/>
      <c r="AH926"/>
      <c r="AI926"/>
      <c r="AJ926"/>
    </row>
    <row r="927" spans="1:36" ht="13.8" customHeight="1">
      <c r="A927" t="s">
        <v>3577</v>
      </c>
      <c r="B927" s="188" t="s">
        <v>319</v>
      </c>
      <c r="C927" s="151" t="str">
        <f t="shared" si="207"/>
        <v>A.130.03.113</v>
      </c>
      <c r="D927" s="54" t="s">
        <v>213</v>
      </c>
      <c r="E927" s="150" t="s">
        <v>352</v>
      </c>
      <c r="F927" s="153" t="str">
        <f t="shared" si="208"/>
        <v>PET (Polyethylene terephthalate) chemical upcycled by glycolysis</v>
      </c>
      <c r="G927" s="277">
        <v>1.4261999333333333</v>
      </c>
      <c r="H927" s="44">
        <f t="shared" si="209"/>
        <v>1.4261999333333333</v>
      </c>
      <c r="I927"/>
      <c r="J927" s="294">
        <v>0.29667908184356384</v>
      </c>
      <c r="K927" s="44">
        <f t="shared" si="210"/>
        <v>0.29667908184356384</v>
      </c>
      <c r="L927" s="295">
        <v>1.6164285505000001E-2</v>
      </c>
      <c r="M927" s="295">
        <v>2.2485788654E-2</v>
      </c>
      <c r="N927" s="295">
        <v>4.4099017684563889E-2</v>
      </c>
      <c r="O927" s="295">
        <v>0.21392998999999999</v>
      </c>
      <c r="P927"/>
      <c r="Q927" s="212">
        <v>16.151910999999998</v>
      </c>
      <c r="R927"/>
      <c r="S927" s="156">
        <v>2.647557E-2</v>
      </c>
      <c r="T927" s="156">
        <v>2.4954361000000001E-2</v>
      </c>
      <c r="U927" s="156">
        <v>1.1805863000000001E-3</v>
      </c>
      <c r="V927" s="156">
        <v>3.4062268E-4</v>
      </c>
      <c r="W927"/>
      <c r="X927" s="155">
        <v>6.2595892000000006E-5</v>
      </c>
      <c r="Y927" s="173"/>
      <c r="Z927" s="272"/>
      <c r="AA927"/>
      <c r="AB927"/>
      <c r="AC927"/>
      <c r="AD927" s="175"/>
      <c r="AE927" s="269"/>
      <c r="AF927" s="50"/>
      <c r="AG927" s="50"/>
      <c r="AH927"/>
      <c r="AI927"/>
      <c r="AJ927"/>
    </row>
    <row r="928" spans="1:36" ht="13.8" customHeight="1">
      <c r="A928" t="s">
        <v>1755</v>
      </c>
      <c r="B928" s="188" t="s">
        <v>319</v>
      </c>
      <c r="C928" s="151" t="str">
        <f t="shared" si="207"/>
        <v>A.130.03.114</v>
      </c>
      <c r="D928" s="54" t="s">
        <v>213</v>
      </c>
      <c r="E928" s="150" t="s">
        <v>352</v>
      </c>
      <c r="F928" s="153" t="str">
        <f t="shared" si="208"/>
        <v>PHA and PHB (Polyhydroxyalkanoates) chemical upcycled - biodegradeble</v>
      </c>
      <c r="G928" s="277">
        <v>2.4948793333333334</v>
      </c>
      <c r="H928" s="44">
        <f t="shared" si="209"/>
        <v>2.4948793333333334</v>
      </c>
      <c r="I928"/>
      <c r="J928" s="294">
        <v>0.46129844995360003</v>
      </c>
      <c r="K928" s="44">
        <f t="shared" si="210"/>
        <v>0.46129844995360003</v>
      </c>
      <c r="L928" s="295">
        <v>1.6405093010999999E-2</v>
      </c>
      <c r="M928" s="295">
        <v>2.86358744426E-2</v>
      </c>
      <c r="N928" s="295">
        <v>4.2025582499999999E-2</v>
      </c>
      <c r="O928" s="295">
        <v>0.37423190000000001</v>
      </c>
      <c r="P928"/>
      <c r="Q928" s="212">
        <v>69.831070999999994</v>
      </c>
      <c r="R928"/>
      <c r="S928" s="156">
        <v>4.6919803000000003E-2</v>
      </c>
      <c r="T928" s="156">
        <v>4.3202108000000003E-2</v>
      </c>
      <c r="U928" s="156">
        <v>1.9888929999999998E-3</v>
      </c>
      <c r="V928" s="156">
        <v>1.7288019E-3</v>
      </c>
      <c r="W928"/>
      <c r="X928" s="155">
        <v>1.2418727E-4</v>
      </c>
      <c r="Y928" s="173"/>
      <c r="Z928" s="272"/>
      <c r="AA928"/>
      <c r="AB928"/>
      <c r="AC928"/>
      <c r="AD928" s="175"/>
      <c r="AE928" s="271"/>
      <c r="AF928" s="50"/>
      <c r="AG928" s="50"/>
      <c r="AH928"/>
      <c r="AI928"/>
      <c r="AJ928"/>
    </row>
    <row r="929" spans="1:36" ht="13.8" customHeight="1">
      <c r="A929" t="s">
        <v>2515</v>
      </c>
      <c r="B929" s="188" t="s">
        <v>319</v>
      </c>
      <c r="C929" s="151" t="str">
        <f t="shared" si="207"/>
        <v>A.130.03.115</v>
      </c>
      <c r="D929" s="54" t="s">
        <v>213</v>
      </c>
      <c r="E929" s="150" t="s">
        <v>352</v>
      </c>
      <c r="F929" s="153" t="str">
        <f t="shared" si="208"/>
        <v>PLA (Polylactide - starch based) chemical upcycled - biodegradeble</v>
      </c>
      <c r="G929" s="277">
        <v>3.5433472666666672</v>
      </c>
      <c r="H929" s="44">
        <f t="shared" si="209"/>
        <v>3.5433472666666672</v>
      </c>
      <c r="I929"/>
      <c r="J929" s="294">
        <v>0.59433502059900001</v>
      </c>
      <c r="K929" s="44">
        <f t="shared" si="210"/>
        <v>0.59433502059900001</v>
      </c>
      <c r="L929" s="295">
        <v>2.3701053229999998E-2</v>
      </c>
      <c r="M929" s="295">
        <v>3.3966141818999998E-2</v>
      </c>
      <c r="N929" s="295">
        <v>5.1657355499999998E-3</v>
      </c>
      <c r="O929" s="295">
        <v>0.53150209000000004</v>
      </c>
      <c r="P929"/>
      <c r="Q929" s="212">
        <v>73.408489000000003</v>
      </c>
      <c r="R929"/>
      <c r="S929" s="156">
        <v>6.5679604000000003E-2</v>
      </c>
      <c r="T929" s="156">
        <v>5.9244212999999997E-2</v>
      </c>
      <c r="U929" s="156">
        <v>2.7863816999999999E-3</v>
      </c>
      <c r="V929" s="156">
        <v>3.6490088999999999E-3</v>
      </c>
      <c r="W929"/>
      <c r="X929" s="155">
        <v>1.7236998E-4</v>
      </c>
      <c r="Y929" s="173"/>
      <c r="Z929" s="272"/>
      <c r="AA929"/>
      <c r="AB929"/>
      <c r="AC929"/>
      <c r="AD929" s="175"/>
      <c r="AE929" s="271"/>
      <c r="AF929" s="50"/>
      <c r="AG929" s="50"/>
      <c r="AH929"/>
      <c r="AI929"/>
      <c r="AJ929"/>
    </row>
    <row r="930" spans="1:36" ht="13.8" customHeight="1">
      <c r="A930" t="s">
        <v>891</v>
      </c>
      <c r="B930" s="188" t="s">
        <v>319</v>
      </c>
      <c r="C930" s="151" t="str">
        <f t="shared" si="207"/>
        <v>A.130.03.116</v>
      </c>
      <c r="D930" s="54" t="s">
        <v>213</v>
      </c>
      <c r="E930" s="150" t="s">
        <v>352</v>
      </c>
      <c r="F930" s="153" t="str">
        <f t="shared" si="208"/>
        <v>PMMA (Polymethyl methacrylate) chemical upcycled</v>
      </c>
      <c r="G930" s="277">
        <v>4.2797266666666669</v>
      </c>
      <c r="H930" s="44">
        <f t="shared" si="209"/>
        <v>4.2797266666666669</v>
      </c>
      <c r="I930"/>
      <c r="J930" s="294">
        <v>0.61447540096714592</v>
      </c>
      <c r="K930" s="44">
        <f t="shared" si="210"/>
        <v>0.61447540096714592</v>
      </c>
      <c r="L930" s="295">
        <v>5.6328914039999997E-2</v>
      </c>
      <c r="M930" s="295">
        <v>-8.5035572911000001E-2</v>
      </c>
      <c r="N930" s="295">
        <v>1.2230598381459796E-3</v>
      </c>
      <c r="O930" s="295">
        <v>0.64195899999999995</v>
      </c>
      <c r="P930"/>
      <c r="Q930" s="212">
        <v>64.611743000000004</v>
      </c>
      <c r="R930"/>
      <c r="S930" s="156">
        <v>9.1049526000000006E-2</v>
      </c>
      <c r="T930" s="156">
        <v>8.2835831999999998E-2</v>
      </c>
      <c r="U930" s="156">
        <v>3.5942712000000001E-3</v>
      </c>
      <c r="V930" s="156">
        <v>4.6194236000000003E-3</v>
      </c>
      <c r="W930"/>
      <c r="X930" s="155">
        <v>2.1318429999999999E-4</v>
      </c>
      <c r="Y930" s="173"/>
      <c r="Z930" s="272"/>
      <c r="AA930"/>
      <c r="AB930"/>
      <c r="AC930"/>
      <c r="AD930" s="175"/>
      <c r="AE930" s="271"/>
      <c r="AF930" s="50"/>
      <c r="AG930" s="50"/>
      <c r="AH930"/>
      <c r="AI930"/>
      <c r="AJ930"/>
    </row>
    <row r="931" spans="1:36" ht="13.8" customHeight="1">
      <c r="A931" t="s">
        <v>892</v>
      </c>
      <c r="B931" s="188" t="s">
        <v>319</v>
      </c>
      <c r="C931" s="151" t="str">
        <f t="shared" si="207"/>
        <v>A.130.03.117</v>
      </c>
      <c r="D931" s="54" t="s">
        <v>213</v>
      </c>
      <c r="E931" s="150" t="s">
        <v>352</v>
      </c>
      <c r="F931" s="153" t="str">
        <f t="shared" si="208"/>
        <v>POM (Polyoxymethylene) chemical upcycled</v>
      </c>
      <c r="G931" s="277">
        <v>4.0339916666666671</v>
      </c>
      <c r="H931" s="44">
        <f t="shared" si="209"/>
        <v>4.0339916666666671</v>
      </c>
      <c r="I931"/>
      <c r="J931" s="294">
        <v>0.660101720376846</v>
      </c>
      <c r="K931" s="44">
        <f t="shared" si="210"/>
        <v>0.660101720376846</v>
      </c>
      <c r="L931" s="295">
        <v>5.8233103097E-3</v>
      </c>
      <c r="M931" s="295">
        <v>4.6037344589000009E-2</v>
      </c>
      <c r="N931" s="295">
        <v>3.14231547814598E-3</v>
      </c>
      <c r="O931" s="295">
        <v>0.60509875000000002</v>
      </c>
      <c r="P931"/>
      <c r="Q931" s="212">
        <v>70.016338000000005</v>
      </c>
      <c r="R931"/>
      <c r="S931" s="156">
        <v>8.3593476999999999E-2</v>
      </c>
      <c r="T931" s="156">
        <v>7.5367925000000002E-2</v>
      </c>
      <c r="U931" s="156">
        <v>3.3066051999999999E-3</v>
      </c>
      <c r="V931" s="156">
        <v>4.9189463000000001E-3</v>
      </c>
      <c r="W931"/>
      <c r="X931" s="155">
        <v>2.1058393E-4</v>
      </c>
      <c r="Y931" s="173"/>
      <c r="Z931" s="272"/>
      <c r="AA931"/>
      <c r="AB931"/>
      <c r="AC931"/>
      <c r="AD931" s="175"/>
      <c r="AE931" s="271"/>
      <c r="AF931" s="50"/>
      <c r="AG931" s="50"/>
      <c r="AH931"/>
      <c r="AI931"/>
      <c r="AJ931"/>
    </row>
    <row r="932" spans="1:36" ht="13.8" customHeight="1">
      <c r="A932" t="s">
        <v>893</v>
      </c>
      <c r="B932" s="188" t="s">
        <v>319</v>
      </c>
      <c r="C932" s="151" t="str">
        <f t="shared" si="207"/>
        <v>A.130.03.118</v>
      </c>
      <c r="D932" s="54" t="s">
        <v>213</v>
      </c>
      <c r="E932" s="150" t="s">
        <v>352</v>
      </c>
      <c r="F932" s="153" t="str">
        <f t="shared" si="208"/>
        <v>PP (Polypropylene) chemical upcycled</v>
      </c>
      <c r="G932" s="277">
        <v>1.6482266666666667</v>
      </c>
      <c r="H932" s="44">
        <f t="shared" si="209"/>
        <v>1.6482266666666667</v>
      </c>
      <c r="I932"/>
      <c r="J932" s="294">
        <v>0.33681408770714599</v>
      </c>
      <c r="K932" s="44">
        <f t="shared" si="210"/>
        <v>0.33681408770714599</v>
      </c>
      <c r="L932" s="295">
        <v>6.3459766099999995E-2</v>
      </c>
      <c r="M932" s="295">
        <v>8.1782066689999999E-3</v>
      </c>
      <c r="N932" s="295">
        <v>1.7942114938145983E-2</v>
      </c>
      <c r="O932" s="295">
        <v>0.24723400000000001</v>
      </c>
      <c r="P932"/>
      <c r="Q932" s="212">
        <v>31.388106000000001</v>
      </c>
      <c r="R932"/>
      <c r="S932" s="156">
        <v>2.2100472999999999E-2</v>
      </c>
      <c r="T932" s="156">
        <v>1.87387E-2</v>
      </c>
      <c r="U932" s="156">
        <v>1.1903813E-3</v>
      </c>
      <c r="V932" s="156">
        <v>2.1713912E-3</v>
      </c>
      <c r="W932"/>
      <c r="X932" s="155">
        <v>9.1195888999999995E-5</v>
      </c>
      <c r="Y932" s="173"/>
      <c r="Z932" s="272"/>
      <c r="AA932"/>
      <c r="AB932"/>
      <c r="AC932"/>
      <c r="AD932" s="175"/>
      <c r="AE932" s="271"/>
      <c r="AF932" s="50"/>
      <c r="AG932" s="50"/>
      <c r="AH932"/>
      <c r="AI932"/>
      <c r="AJ932"/>
    </row>
    <row r="933" spans="1:36" ht="13.8" customHeight="1">
      <c r="A933" t="s">
        <v>894</v>
      </c>
      <c r="B933" s="188" t="s">
        <v>319</v>
      </c>
      <c r="C933" s="151" t="str">
        <f t="shared" si="207"/>
        <v>A.130.03.119</v>
      </c>
      <c r="D933" s="54" t="s">
        <v>213</v>
      </c>
      <c r="E933" s="150" t="s">
        <v>352</v>
      </c>
      <c r="F933" s="153" t="str">
        <f t="shared" si="208"/>
        <v>PS (Polystyrene) chemical upcycled</v>
      </c>
      <c r="G933" s="277">
        <v>1.9239416666666669</v>
      </c>
      <c r="H933" s="44">
        <f t="shared" si="209"/>
        <v>1.9239416666666669</v>
      </c>
      <c r="I933"/>
      <c r="J933" s="294">
        <v>0.29791506235714599</v>
      </c>
      <c r="K933" s="44">
        <f t="shared" si="210"/>
        <v>0.29791506235714599</v>
      </c>
      <c r="L933" s="295">
        <v>2.6659684289999999E-2</v>
      </c>
      <c r="M933" s="295">
        <v>-1.5453526510999998E-2</v>
      </c>
      <c r="N933" s="295">
        <v>-1.8823454218540197E-3</v>
      </c>
      <c r="O933" s="295">
        <v>0.28859125000000002</v>
      </c>
      <c r="P933"/>
      <c r="Q933" s="212">
        <v>34.228318000000002</v>
      </c>
      <c r="R933"/>
      <c r="S933" s="156">
        <v>3.3969267999999997E-2</v>
      </c>
      <c r="T933" s="156">
        <v>3.0139992000000001E-2</v>
      </c>
      <c r="U933" s="156">
        <v>1.4721029E-3</v>
      </c>
      <c r="V933" s="156">
        <v>2.3571733999999999E-3</v>
      </c>
      <c r="W933"/>
      <c r="X933" s="155">
        <v>1.0376878E-4</v>
      </c>
      <c r="Y933" s="173"/>
      <c r="Z933" s="272"/>
      <c r="AA933"/>
      <c r="AB933"/>
      <c r="AC933"/>
      <c r="AD933" s="175"/>
      <c r="AE933" s="271"/>
      <c r="AF933" s="50"/>
      <c r="AG933" s="50"/>
      <c r="AH933"/>
      <c r="AI933"/>
      <c r="AJ933"/>
    </row>
    <row r="934" spans="1:36" ht="13.8" customHeight="1">
      <c r="A934" t="s">
        <v>1756</v>
      </c>
      <c r="B934" s="188" t="s">
        <v>319</v>
      </c>
      <c r="C934" s="151" t="str">
        <f t="shared" si="207"/>
        <v>A.130.03.120</v>
      </c>
      <c r="D934" s="54" t="s">
        <v>213</v>
      </c>
      <c r="E934" s="150" t="s">
        <v>352</v>
      </c>
      <c r="F934" s="153" t="str">
        <f t="shared" si="208"/>
        <v>PTFE (Teflon) chemical upcycled</v>
      </c>
      <c r="G934" s="277">
        <v>12.91483</v>
      </c>
      <c r="H934" s="44">
        <f t="shared" si="209"/>
        <v>12.91483</v>
      </c>
      <c r="I934"/>
      <c r="J934" s="294">
        <v>2.4272186894961818</v>
      </c>
      <c r="K934" s="44">
        <f t="shared" si="210"/>
        <v>2.4272186894961818</v>
      </c>
      <c r="L934" s="295">
        <v>0.15575320680000002</v>
      </c>
      <c r="M934" s="295">
        <v>0.33082471123299995</v>
      </c>
      <c r="N934" s="295">
        <v>3.4162714631820789E-3</v>
      </c>
      <c r="O934" s="295">
        <v>1.9372244999999999</v>
      </c>
      <c r="P934"/>
      <c r="Q934" s="212">
        <v>167.54956000000001</v>
      </c>
      <c r="R934"/>
      <c r="S934" s="156">
        <v>0.32169975000000001</v>
      </c>
      <c r="T934" s="156">
        <v>0.30021161000000002</v>
      </c>
      <c r="U934" s="156">
        <v>1.1906262000000001E-2</v>
      </c>
      <c r="V934" s="156">
        <v>9.5818777999999993E-3</v>
      </c>
      <c r="W934"/>
      <c r="X934" s="155">
        <v>6.8283438E-4</v>
      </c>
      <c r="Y934" s="163"/>
      <c r="Z934" s="269"/>
      <c r="AA934"/>
      <c r="AB934"/>
      <c r="AC934"/>
      <c r="AD934" s="175"/>
      <c r="AE934" s="271"/>
      <c r="AF934" s="50"/>
      <c r="AG934" s="50"/>
      <c r="AH934"/>
      <c r="AI934"/>
      <c r="AJ934"/>
    </row>
    <row r="935" spans="1:36" ht="13.8" customHeight="1">
      <c r="A935" t="s">
        <v>1757</v>
      </c>
      <c r="B935" s="188" t="s">
        <v>319</v>
      </c>
      <c r="C935" s="151" t="str">
        <f t="shared" si="207"/>
        <v>A.130.03.121</v>
      </c>
      <c r="D935" s="54" t="s">
        <v>213</v>
      </c>
      <c r="E935" s="150" t="s">
        <v>352</v>
      </c>
      <c r="F935" s="153" t="str">
        <f t="shared" si="208"/>
        <v>PTT (Polyltrimethylene terephthalate) chemical upcycled</v>
      </c>
      <c r="G935" s="277">
        <v>3.8338128666666669</v>
      </c>
      <c r="H935" s="44">
        <f t="shared" si="209"/>
        <v>3.8338128666666669</v>
      </c>
      <c r="I935"/>
      <c r="J935" s="294">
        <v>0.61529527034414599</v>
      </c>
      <c r="K935" s="44">
        <f t="shared" si="210"/>
        <v>0.61529527034414599</v>
      </c>
      <c r="L935" s="295">
        <v>1.8674101109999997E-2</v>
      </c>
      <c r="M935" s="295">
        <v>1.4139742150999999E-2</v>
      </c>
      <c r="N935" s="295">
        <v>7.4094970831459807E-3</v>
      </c>
      <c r="O935" s="295">
        <v>0.57507193000000001</v>
      </c>
      <c r="P935"/>
      <c r="Q935" s="212">
        <v>49.153354999999998</v>
      </c>
      <c r="R935"/>
      <c r="S935" s="156">
        <v>6.5713049999999995E-2</v>
      </c>
      <c r="T935" s="156">
        <v>5.9341479000000003E-2</v>
      </c>
      <c r="U935" s="156">
        <v>2.9188875E-3</v>
      </c>
      <c r="V935" s="156">
        <v>3.4526832999999999E-3</v>
      </c>
      <c r="W935"/>
      <c r="X935" s="155">
        <v>1.708147E-4</v>
      </c>
      <c r="Y935" s="163"/>
      <c r="Z935" s="269"/>
      <c r="AA935"/>
      <c r="AB935"/>
      <c r="AC935"/>
      <c r="AD935" s="175"/>
      <c r="AE935" s="271"/>
      <c r="AF935" s="50"/>
      <c r="AG935" s="50"/>
      <c r="AH935"/>
      <c r="AI935"/>
      <c r="AJ935"/>
    </row>
    <row r="936" spans="1:36" ht="13.8" customHeight="1">
      <c r="A936" t="s">
        <v>895</v>
      </c>
      <c r="B936" s="188" t="s">
        <v>319</v>
      </c>
      <c r="C936" s="151" t="str">
        <f t="shared" si="207"/>
        <v>A.130.03.122</v>
      </c>
      <c r="D936" s="54" t="s">
        <v>213</v>
      </c>
      <c r="E936" s="150" t="s">
        <v>352</v>
      </c>
      <c r="F936" s="153" t="str">
        <f t="shared" si="208"/>
        <v>PUR (Polyurethane) chemical upcycled</v>
      </c>
      <c r="G936" s="277">
        <v>3.5068490000000003</v>
      </c>
      <c r="H936" s="44">
        <f t="shared" si="209"/>
        <v>3.5068490000000003</v>
      </c>
      <c r="I936"/>
      <c r="J936" s="294">
        <v>0.61746764992214598</v>
      </c>
      <c r="K936" s="44">
        <f t="shared" si="210"/>
        <v>0.61746764992214598</v>
      </c>
      <c r="L936" s="295">
        <v>3.966331478E-2</v>
      </c>
      <c r="M936" s="295">
        <v>3.5806686988999997E-2</v>
      </c>
      <c r="N936" s="295">
        <v>1.5970298153145986E-2</v>
      </c>
      <c r="O936" s="295">
        <v>0.52602735</v>
      </c>
      <c r="P936"/>
      <c r="Q936" s="212">
        <v>60.682257</v>
      </c>
      <c r="R936"/>
      <c r="S936" s="156">
        <v>6.6756678999999999E-2</v>
      </c>
      <c r="T936" s="156">
        <v>6.0679003000000002E-2</v>
      </c>
      <c r="U936" s="156">
        <v>2.7818188E-3</v>
      </c>
      <c r="V936" s="156">
        <v>3.2958576999999999E-3</v>
      </c>
      <c r="W936"/>
      <c r="X936" s="155">
        <v>2.1209437999999999E-4</v>
      </c>
      <c r="Y936" s="163"/>
      <c r="Z936" s="272"/>
      <c r="AA936"/>
      <c r="AB936"/>
      <c r="AC936"/>
      <c r="AD936" s="175"/>
      <c r="AE936" s="271"/>
      <c r="AF936" s="50"/>
      <c r="AG936" s="50"/>
      <c r="AH936"/>
      <c r="AI936"/>
      <c r="AJ936"/>
    </row>
    <row r="937" spans="1:36" ht="13.8" customHeight="1">
      <c r="A937" t="s">
        <v>896</v>
      </c>
      <c r="B937" s="188" t="s">
        <v>319</v>
      </c>
      <c r="C937" s="151" t="str">
        <f t="shared" si="207"/>
        <v>A.130.03.123</v>
      </c>
      <c r="D937" s="54" t="s">
        <v>213</v>
      </c>
      <c r="E937" s="150" t="s">
        <v>352</v>
      </c>
      <c r="F937" s="153" t="str">
        <f t="shared" si="208"/>
        <v>PVC (Polyvinylchloride) chemical upcycled</v>
      </c>
      <c r="G937" s="277">
        <v>2.2713866666666669</v>
      </c>
      <c r="H937" s="44">
        <f t="shared" si="209"/>
        <v>2.2713866666666669</v>
      </c>
      <c r="I937"/>
      <c r="J937" s="294">
        <v>0.49874309288714602</v>
      </c>
      <c r="K937" s="44">
        <f t="shared" si="210"/>
        <v>0.49874309288714602</v>
      </c>
      <c r="L937" s="295">
        <v>5.2006088800000003E-2</v>
      </c>
      <c r="M937" s="295">
        <v>7.4928437888999999E-2</v>
      </c>
      <c r="N937" s="295">
        <v>3.1100566198145982E-2</v>
      </c>
      <c r="O937" s="295">
        <v>0.34070800000000001</v>
      </c>
      <c r="P937"/>
      <c r="Q937" s="212">
        <v>-16.426451</v>
      </c>
      <c r="R937"/>
      <c r="S937" s="156">
        <v>3.3584639999999999E-2</v>
      </c>
      <c r="T937" s="156">
        <v>3.3208765000000001E-2</v>
      </c>
      <c r="U937" s="156">
        <v>1.7648371E-3</v>
      </c>
      <c r="V937" s="156">
        <v>-1.3889620999999999E-3</v>
      </c>
      <c r="W937"/>
      <c r="X937" s="155">
        <v>6.3229226000000006E-5</v>
      </c>
      <c r="Y937" s="163"/>
      <c r="Z937" s="272"/>
      <c r="AA937"/>
      <c r="AB937"/>
      <c r="AC937"/>
      <c r="AD937" s="175"/>
      <c r="AE937" s="271"/>
      <c r="AF937" s="50"/>
      <c r="AG937" s="50"/>
      <c r="AH937"/>
      <c r="AI937"/>
      <c r="AJ937"/>
    </row>
    <row r="938" spans="1:36" ht="13.8" customHeight="1">
      <c r="A938" t="s">
        <v>1758</v>
      </c>
      <c r="B938" s="188" t="s">
        <v>319</v>
      </c>
      <c r="C938" s="151" t="str">
        <f t="shared" si="207"/>
        <v>A.130.03.124</v>
      </c>
      <c r="D938" s="54" t="s">
        <v>213</v>
      </c>
      <c r="E938" s="150" t="s">
        <v>352</v>
      </c>
      <c r="F938" s="153" t="str">
        <f t="shared" si="208"/>
        <v>Starch-PBS 50%-50% blend chemical upcycled - biodegradeble</v>
      </c>
      <c r="G938" s="277">
        <v>2.150391466666667</v>
      </c>
      <c r="H938" s="44">
        <f t="shared" si="209"/>
        <v>2.150391466666667</v>
      </c>
      <c r="I938"/>
      <c r="J938" s="294">
        <v>0.42278990261783822</v>
      </c>
      <c r="K938" s="44">
        <f t="shared" si="210"/>
        <v>0.42278990261783822</v>
      </c>
      <c r="L938" s="295">
        <v>2.7538048959999999E-2</v>
      </c>
      <c r="M938" s="295">
        <v>5.8121667273999998E-2</v>
      </c>
      <c r="N938" s="295">
        <v>1.4571466383838197E-2</v>
      </c>
      <c r="O938" s="295">
        <v>0.32255872000000002</v>
      </c>
      <c r="P938"/>
      <c r="Q938" s="212">
        <v>78.643755999999996</v>
      </c>
      <c r="R938"/>
      <c r="S938" s="156">
        <v>5.0041677999999999E-2</v>
      </c>
      <c r="T938" s="156">
        <v>4.4573582E-2</v>
      </c>
      <c r="U938" s="156">
        <v>1.9441746000000001E-3</v>
      </c>
      <c r="V938" s="156">
        <v>3.5239220000000001E-3</v>
      </c>
      <c r="W938"/>
      <c r="X938" s="155">
        <v>1.4905226000000001E-4</v>
      </c>
      <c r="Y938" s="163"/>
      <c r="Z938" s="269"/>
      <c r="AA938"/>
      <c r="AB938"/>
      <c r="AC938"/>
      <c r="AD938" s="175"/>
      <c r="AE938" s="271"/>
      <c r="AF938" s="50"/>
      <c r="AG938" s="50"/>
      <c r="AH938"/>
      <c r="AI938"/>
      <c r="AJ938"/>
    </row>
    <row r="939" spans="1:36" ht="13.8" customHeight="1">
      <c r="A939" t="s">
        <v>1759</v>
      </c>
      <c r="B939" s="188" t="s">
        <v>319</v>
      </c>
      <c r="C939" s="151" t="str">
        <f t="shared" si="207"/>
        <v>A.130.03.125</v>
      </c>
      <c r="D939" s="54" t="s">
        <v>213</v>
      </c>
      <c r="E939" s="150" t="s">
        <v>352</v>
      </c>
      <c r="F939" s="153" t="str">
        <f t="shared" si="208"/>
        <v>PBS  chemical upcycled - biodegradeble</v>
      </c>
      <c r="G939" s="277">
        <v>3.6884438666666663</v>
      </c>
      <c r="H939" s="44">
        <f t="shared" si="209"/>
        <v>3.6884438666666663</v>
      </c>
      <c r="I939"/>
      <c r="J939" s="294">
        <v>0.7213315579274765</v>
      </c>
      <c r="K939" s="44">
        <f t="shared" si="210"/>
        <v>0.7213315579274765</v>
      </c>
      <c r="L939" s="295">
        <v>5.0601263799999997E-2</v>
      </c>
      <c r="M939" s="295">
        <v>0.10118564672800001</v>
      </c>
      <c r="N939" s="295">
        <v>1.6278067399476553E-2</v>
      </c>
      <c r="O939" s="295">
        <v>0.55326657999999995</v>
      </c>
      <c r="P939"/>
      <c r="Q939" s="212">
        <v>130.12848</v>
      </c>
      <c r="R939"/>
      <c r="S939" s="156">
        <v>8.8197494000000001E-2</v>
      </c>
      <c r="T939" s="156">
        <v>7.8323322000000001E-2</v>
      </c>
      <c r="U939" s="156">
        <v>3.3630761E-3</v>
      </c>
      <c r="V939" s="156">
        <v>6.5110953000000003E-3</v>
      </c>
      <c r="W939"/>
      <c r="X939" s="155">
        <v>2.6651711000000002E-4</v>
      </c>
      <c r="Y939" s="163"/>
      <c r="Z939" s="269"/>
      <c r="AA939"/>
      <c r="AB939"/>
      <c r="AC939"/>
      <c r="AD939" s="175"/>
      <c r="AE939" s="271"/>
      <c r="AF939" s="50"/>
      <c r="AG939" s="50"/>
      <c r="AH939" s="54"/>
      <c r="AI939"/>
      <c r="AJ939"/>
    </row>
    <row r="940" spans="1:36" ht="13.8" customHeight="1">
      <c r="A940" t="s">
        <v>1760</v>
      </c>
      <c r="B940" s="188" t="s">
        <v>319</v>
      </c>
      <c r="C940" s="151" t="str">
        <f t="shared" si="207"/>
        <v>A.130.03.126</v>
      </c>
      <c r="D940" s="54" t="s">
        <v>213</v>
      </c>
      <c r="E940" s="150" t="s">
        <v>352</v>
      </c>
      <c r="F940" s="153" t="str">
        <f t="shared" si="208"/>
        <v>PBAT (polybutylene adipate-co-terephthalate) chemical upcycled - biodegradeble</v>
      </c>
      <c r="G940" s="277">
        <v>3.9687741333333335</v>
      </c>
      <c r="H940" s="44">
        <f t="shared" si="209"/>
        <v>3.9687741333333335</v>
      </c>
      <c r="I940"/>
      <c r="J940" s="294">
        <v>0.77049813970662773</v>
      </c>
      <c r="K940" s="44">
        <f t="shared" si="210"/>
        <v>0.77049813970662773</v>
      </c>
      <c r="L940" s="295">
        <v>5.4683924179999996E-2</v>
      </c>
      <c r="M940" s="295">
        <v>8.4615888023999997E-2</v>
      </c>
      <c r="N940" s="295">
        <v>3.5882207502627654E-2</v>
      </c>
      <c r="O940" s="295">
        <v>0.59531612</v>
      </c>
      <c r="P940"/>
      <c r="Q940" s="212">
        <v>105.94786999999999</v>
      </c>
      <c r="R940"/>
      <c r="S940" s="156">
        <v>8.0625665999999999E-2</v>
      </c>
      <c r="T940" s="156">
        <v>7.2353078000000001E-2</v>
      </c>
      <c r="U940" s="156">
        <v>3.2050042000000001E-3</v>
      </c>
      <c r="V940" s="156">
        <v>5.0675837000000003E-3</v>
      </c>
      <c r="W940"/>
      <c r="X940" s="155">
        <v>2.2700935000000001E-4</v>
      </c>
      <c r="Y940" s="110"/>
      <c r="Z940"/>
      <c r="AA940"/>
      <c r="AB940"/>
      <c r="AC940"/>
      <c r="AD940" s="175"/>
      <c r="AE940" s="271"/>
      <c r="AF940" s="50"/>
      <c r="AG940" s="50"/>
      <c r="AH940" s="54"/>
      <c r="AI940"/>
      <c r="AJ940"/>
    </row>
    <row r="941" spans="1:36" ht="13.8" customHeight="1">
      <c r="A941" t="s">
        <v>1761</v>
      </c>
      <c r="B941" s="188" t="s">
        <v>319</v>
      </c>
      <c r="C941" s="151" t="str">
        <f t="shared" si="207"/>
        <v>A.130.03.127</v>
      </c>
      <c r="D941" s="54" t="s">
        <v>213</v>
      </c>
      <c r="E941" s="150" t="s">
        <v>352</v>
      </c>
      <c r="F941" s="153" t="str">
        <f t="shared" si="208"/>
        <v>PAN (Polyacrylonitrile fibres) chemical upcycled</v>
      </c>
      <c r="G941" s="277">
        <v>4.8582266666666669</v>
      </c>
      <c r="H941" s="44">
        <f t="shared" si="209"/>
        <v>4.8582266666666669</v>
      </c>
      <c r="I941"/>
      <c r="J941" s="294">
        <v>0.80878711713014595</v>
      </c>
      <c r="K941" s="44">
        <f t="shared" si="210"/>
        <v>0.80878711713014595</v>
      </c>
      <c r="L941" s="295">
        <v>1.2020858030000001E-3</v>
      </c>
      <c r="M941" s="295">
        <v>8.0099116188999994E-2</v>
      </c>
      <c r="N941" s="295">
        <v>-1.2480848618540204E-3</v>
      </c>
      <c r="O941" s="295">
        <v>0.72873399999999999</v>
      </c>
      <c r="P941"/>
      <c r="Q941" s="212">
        <v>48.800306999999997</v>
      </c>
      <c r="R941"/>
      <c r="S941" s="156">
        <v>0.10699595000000001</v>
      </c>
      <c r="T941" s="156">
        <v>9.9348859999999997E-2</v>
      </c>
      <c r="U941" s="156">
        <v>4.1473706000000003E-3</v>
      </c>
      <c r="V941" s="156">
        <v>3.4997168999999998E-3</v>
      </c>
      <c r="W941"/>
      <c r="X941" s="155">
        <v>2.1525016000000001E-4</v>
      </c>
      <c r="Y941" s="110"/>
      <c r="Z941"/>
      <c r="AA941"/>
      <c r="AB941"/>
      <c r="AC941"/>
      <c r="AD941" s="175"/>
      <c r="AE941" s="271"/>
      <c r="AF941" s="50"/>
      <c r="AG941" s="50"/>
      <c r="AH941" s="54"/>
      <c r="AI941"/>
      <c r="AJ941"/>
    </row>
    <row r="942" spans="1:36" ht="13.8" customHeight="1">
      <c r="A942" t="s">
        <v>1762</v>
      </c>
      <c r="B942" s="188" t="s">
        <v>319</v>
      </c>
      <c r="C942" s="151" t="str">
        <f t="shared" si="207"/>
        <v>A.130.03.128</v>
      </c>
      <c r="D942" s="54" t="s">
        <v>213</v>
      </c>
      <c r="E942" s="150" t="s">
        <v>352</v>
      </c>
      <c r="F942" s="153" t="str">
        <f t="shared" si="208"/>
        <v>bio-PP (Polypropylene) chemical upcycled - not biodegradable</v>
      </c>
      <c r="G942" s="277">
        <v>1.6482266666666667</v>
      </c>
      <c r="H942" s="44">
        <f t="shared" si="209"/>
        <v>1.6482266666666667</v>
      </c>
      <c r="I942"/>
      <c r="J942" s="294">
        <v>0.33681408770714599</v>
      </c>
      <c r="K942" s="44">
        <f t="shared" si="210"/>
        <v>0.33681408770714599</v>
      </c>
      <c r="L942" s="295">
        <v>6.3459766099999995E-2</v>
      </c>
      <c r="M942" s="295">
        <v>8.1782066689999999E-3</v>
      </c>
      <c r="N942" s="295">
        <v>1.7942114938145983E-2</v>
      </c>
      <c r="O942" s="295">
        <v>0.24723400000000001</v>
      </c>
      <c r="P942"/>
      <c r="Q942" s="212">
        <v>31.388106000000001</v>
      </c>
      <c r="R942"/>
      <c r="S942" s="156">
        <v>2.2100472999999999E-2</v>
      </c>
      <c r="T942" s="156">
        <v>1.87387E-2</v>
      </c>
      <c r="U942" s="156">
        <v>1.1903813E-3</v>
      </c>
      <c r="V942" s="156">
        <v>2.1713912E-3</v>
      </c>
      <c r="W942"/>
      <c r="X942" s="155">
        <v>9.1195888999999995E-5</v>
      </c>
      <c r="Y942" s="110"/>
      <c r="Z942"/>
      <c r="AA942"/>
      <c r="AB942"/>
      <c r="AC942"/>
      <c r="AD942" s="175"/>
      <c r="AE942" s="271"/>
      <c r="AF942" s="50"/>
      <c r="AG942" s="50"/>
      <c r="AH942" s="54"/>
      <c r="AI942"/>
      <c r="AJ942"/>
    </row>
    <row r="943" spans="1:36" ht="13.8" customHeight="1">
      <c r="A943" t="s">
        <v>1763</v>
      </c>
      <c r="B943" s="188" t="s">
        <v>319</v>
      </c>
      <c r="C943" s="151" t="str">
        <f t="shared" si="207"/>
        <v>A.130.03.129</v>
      </c>
      <c r="D943" s="54" t="s">
        <v>213</v>
      </c>
      <c r="E943" s="150" t="s">
        <v>352</v>
      </c>
      <c r="F943" s="153" t="str">
        <f t="shared" si="208"/>
        <v>bio-PET (Polyethylene terephthalate) chemical upcycled - not biodegradable</v>
      </c>
      <c r="G943" s="277">
        <v>1.4261999333333333</v>
      </c>
      <c r="H943" s="44">
        <f t="shared" si="209"/>
        <v>1.4261999333333333</v>
      </c>
      <c r="I943"/>
      <c r="J943" s="294">
        <v>0.29667908184366387</v>
      </c>
      <c r="K943" s="44">
        <f t="shared" si="210"/>
        <v>0.29667908184366387</v>
      </c>
      <c r="L943" s="295">
        <v>1.61642855051E-2</v>
      </c>
      <c r="M943" s="295">
        <v>2.2485788654E-2</v>
      </c>
      <c r="N943" s="295">
        <v>4.4099017684563889E-2</v>
      </c>
      <c r="O943" s="295">
        <v>0.21392998999999999</v>
      </c>
      <c r="P943"/>
      <c r="Q943" s="212">
        <v>16.151910999999998</v>
      </c>
      <c r="R943"/>
      <c r="S943" s="156">
        <v>2.647557E-2</v>
      </c>
      <c r="T943" s="156">
        <v>2.4954361000000001E-2</v>
      </c>
      <c r="U943" s="156">
        <v>1.1805863000000001E-3</v>
      </c>
      <c r="V943" s="156">
        <v>3.4062268E-4</v>
      </c>
      <c r="W943"/>
      <c r="X943" s="155">
        <v>6.2595892000000006E-5</v>
      </c>
      <c r="Y943" s="110"/>
      <c r="Z943"/>
      <c r="AA943"/>
      <c r="AB943"/>
      <c r="AC943"/>
      <c r="AD943" s="175"/>
      <c r="AE943" s="271"/>
      <c r="AF943" s="50"/>
      <c r="AG943" s="50"/>
      <c r="AH943" s="54"/>
      <c r="AI943"/>
      <c r="AJ943"/>
    </row>
    <row r="944" spans="1:36" ht="13.8" customHeight="1">
      <c r="A944" t="s">
        <v>2516</v>
      </c>
      <c r="B944" s="188" t="s">
        <v>319</v>
      </c>
      <c r="C944" s="151" t="str">
        <f t="shared" si="207"/>
        <v>A.130.03.130</v>
      </c>
      <c r="D944" s="54" t="s">
        <v>213</v>
      </c>
      <c r="E944" s="150" t="s">
        <v>352</v>
      </c>
      <c r="F944" s="153" t="str">
        <f t="shared" si="208"/>
        <v>PEF (Polyethylene furan-2.5-dicarboxylate) chemical upcycled - not biodegradeble</v>
      </c>
      <c r="G944" s="277">
        <v>0.92879440000000002</v>
      </c>
      <c r="H944" s="44">
        <f t="shared" si="209"/>
        <v>0.92879440000000002</v>
      </c>
      <c r="I944"/>
      <c r="J944" s="294">
        <v>0.72459719297549996</v>
      </c>
      <c r="K944" s="44">
        <f t="shared" si="210"/>
        <v>0.72459719297549996</v>
      </c>
      <c r="L944" s="295">
        <v>6.2835350310000001E-3</v>
      </c>
      <c r="M944" s="295">
        <v>0.57762497733450002</v>
      </c>
      <c r="N944" s="295">
        <v>1.3695206100000001E-3</v>
      </c>
      <c r="O944" s="295">
        <v>0.13931916</v>
      </c>
      <c r="P944"/>
      <c r="Q944" s="212">
        <v>47.761785000000003</v>
      </c>
      <c r="R944"/>
      <c r="S944" s="156">
        <v>1.7240552999999999E-2</v>
      </c>
      <c r="T944" s="156">
        <v>1.5542456E-2</v>
      </c>
      <c r="U944" s="156">
        <v>7.3068594000000005E-4</v>
      </c>
      <c r="V944" s="156">
        <v>9.6741166999999998E-4</v>
      </c>
      <c r="W944"/>
      <c r="X944" s="155">
        <v>4.5402401E-5</v>
      </c>
      <c r="Y944" s="110"/>
      <c r="Z944"/>
      <c r="AA944"/>
      <c r="AB944"/>
      <c r="AC944"/>
      <c r="AD944" s="175"/>
      <c r="AE944" s="271"/>
      <c r="AF944" s="50"/>
      <c r="AG944" s="50"/>
      <c r="AH944" s="54"/>
      <c r="AI944"/>
      <c r="AJ944"/>
    </row>
    <row r="945" spans="1:36" ht="13.8" customHeight="1">
      <c r="B945" s="188"/>
      <c r="C945" s="151"/>
      <c r="D945" s="51" t="s">
        <v>1247</v>
      </c>
      <c r="E945" s="150"/>
      <c r="F945"/>
      <c r="H945" s="44"/>
      <c r="I945"/>
      <c r="J945" s="44"/>
      <c r="K945" s="44"/>
      <c r="L945" s="44"/>
      <c r="P945"/>
      <c r="Q945" s="212"/>
      <c r="R945"/>
      <c r="S945"/>
      <c r="T945"/>
      <c r="U945"/>
      <c r="V945"/>
      <c r="W945"/>
      <c r="X945"/>
      <c r="Y945"/>
      <c r="Z945"/>
      <c r="AA945"/>
      <c r="AB945"/>
      <c r="AC945"/>
      <c r="AD945" s="175"/>
      <c r="AE945" s="271"/>
      <c r="AF945" s="50"/>
      <c r="AG945" s="50"/>
      <c r="AH945" s="54"/>
      <c r="AI945"/>
      <c r="AJ945"/>
    </row>
    <row r="946" spans="1:36" ht="13.8" customHeight="1">
      <c r="A946" t="s">
        <v>897</v>
      </c>
      <c r="B946" s="188" t="s">
        <v>319</v>
      </c>
      <c r="C946" s="151" t="str">
        <f t="shared" ref="C946:C957" si="211">MID(A946,1,12)</f>
        <v>A.130.05.100</v>
      </c>
      <c r="D946" s="54" t="s">
        <v>1247</v>
      </c>
      <c r="E946" s="150" t="s">
        <v>352</v>
      </c>
      <c r="F946" s="153" t="str">
        <f t="shared" ref="F946:F957" si="212">MID(A946, 21,85)</f>
        <v>BR (butadiene rubber)</v>
      </c>
      <c r="G946" s="277">
        <v>3.9640000000000004</v>
      </c>
      <c r="H946" s="44">
        <f t="shared" ref="H946:H957" si="213">G946</f>
        <v>3.9640000000000004</v>
      </c>
      <c r="I946"/>
      <c r="J946" s="294">
        <v>1.7739944422551199</v>
      </c>
      <c r="K946" s="44">
        <f t="shared" ref="K946:K957" si="214">J946</f>
        <v>1.7739944422551199</v>
      </c>
      <c r="L946" s="295">
        <v>0.12397512958512</v>
      </c>
      <c r="M946" s="295">
        <v>1.0333645516700001</v>
      </c>
      <c r="N946" s="295">
        <v>2.2054760999999999E-2</v>
      </c>
      <c r="O946" s="295">
        <v>0.59460000000000002</v>
      </c>
      <c r="P946"/>
      <c r="Q946" s="212">
        <v>106.81064000000001</v>
      </c>
      <c r="R946"/>
      <c r="S946" s="156">
        <v>0.11668319000000001</v>
      </c>
      <c r="T946" s="156">
        <v>0.1053013</v>
      </c>
      <c r="U946" s="156">
        <v>3.9535645999999999E-3</v>
      </c>
      <c r="V946" s="156">
        <v>7.4283216000000001E-3</v>
      </c>
      <c r="W946"/>
      <c r="X946" s="155">
        <v>3.1032884999999998E-4</v>
      </c>
      <c r="Y946" s="173"/>
      <c r="Z946" s="271" t="s">
        <v>2517</v>
      </c>
      <c r="AA946"/>
      <c r="AB946"/>
      <c r="AC946"/>
      <c r="AD946" s="175"/>
      <c r="AE946" s="271"/>
      <c r="AH946" s="54"/>
      <c r="AI946"/>
      <c r="AJ946"/>
    </row>
    <row r="947" spans="1:36" ht="13.8" customHeight="1">
      <c r="A947" t="s">
        <v>3578</v>
      </c>
      <c r="B947" s="188" t="s">
        <v>319</v>
      </c>
      <c r="C947" s="151" t="str">
        <f t="shared" si="211"/>
        <v>A.130.05.101</v>
      </c>
      <c r="D947" s="54" t="s">
        <v>1247</v>
      </c>
      <c r="E947" s="150" t="s">
        <v>352</v>
      </c>
      <c r="F947" s="153" t="str">
        <f t="shared" si="212"/>
        <v>Tires (SBR plus Carbon black plus steel)</v>
      </c>
      <c r="G947" s="277">
        <v>2.974441866666667</v>
      </c>
      <c r="H947" s="44">
        <f t="shared" si="213"/>
        <v>2.974441866666667</v>
      </c>
      <c r="I947"/>
      <c r="J947" s="294">
        <v>1.0613364983110527</v>
      </c>
      <c r="K947" s="44">
        <f t="shared" si="214"/>
        <v>1.0613364983110527</v>
      </c>
      <c r="L947" s="295">
        <v>7.0445816549999998E-2</v>
      </c>
      <c r="M947" s="295">
        <v>0.52826135166099997</v>
      </c>
      <c r="N947" s="295">
        <v>1.6463050100052504E-2</v>
      </c>
      <c r="O947" s="295">
        <v>0.44616628000000003</v>
      </c>
      <c r="P947"/>
      <c r="Q947" s="212">
        <v>84.973023999999995</v>
      </c>
      <c r="R947"/>
      <c r="S947" s="156">
        <v>7.8238420000000003E-2</v>
      </c>
      <c r="T947" s="156">
        <v>6.9514289000000007E-2</v>
      </c>
      <c r="U947" s="156">
        <v>2.7916162999999999E-3</v>
      </c>
      <c r="V947" s="156">
        <v>5.9325146999999996E-3</v>
      </c>
      <c r="W947"/>
      <c r="X947" s="155">
        <v>2.3060914000000001E-4</v>
      </c>
      <c r="Y947" s="173"/>
      <c r="Z947" s="271" t="s">
        <v>2518</v>
      </c>
      <c r="AA947"/>
      <c r="AB947"/>
      <c r="AC947"/>
      <c r="AD947" s="175"/>
      <c r="AE947" s="271"/>
      <c r="AF947" s="50"/>
      <c r="AG947" s="50"/>
      <c r="AH947" s="54"/>
      <c r="AI947"/>
      <c r="AJ947"/>
    </row>
    <row r="948" spans="1:36" ht="13.8" customHeight="1">
      <c r="A948" t="s">
        <v>1494</v>
      </c>
      <c r="B948" s="188" t="s">
        <v>319</v>
      </c>
      <c r="C948" s="151" t="str">
        <f t="shared" si="211"/>
        <v>A.130.05.102</v>
      </c>
      <c r="D948" s="54" t="s">
        <v>1247</v>
      </c>
      <c r="E948" s="150" t="s">
        <v>352</v>
      </c>
      <c r="F948" s="153" t="str">
        <f t="shared" si="212"/>
        <v>EPDM (ethylene propylene diene monomer rubber)</v>
      </c>
      <c r="G948" s="277">
        <v>3.5000000000000004</v>
      </c>
      <c r="H948" s="44">
        <f t="shared" si="213"/>
        <v>3.5000000000000004</v>
      </c>
      <c r="I948"/>
      <c r="J948" s="294">
        <v>1.5831096360629999</v>
      </c>
      <c r="K948" s="44">
        <f t="shared" si="214"/>
        <v>1.5831096360629999</v>
      </c>
      <c r="L948" s="295">
        <v>5.1461644100000002E-2</v>
      </c>
      <c r="M948" s="295">
        <v>1.006647991963</v>
      </c>
      <c r="N948" s="295">
        <v>0</v>
      </c>
      <c r="O948" s="295">
        <v>0.52500000000000002</v>
      </c>
      <c r="P948"/>
      <c r="Q948" s="212">
        <v>93.87</v>
      </c>
      <c r="R948"/>
      <c r="S948" s="156">
        <v>7.8795903E-2</v>
      </c>
      <c r="T948" s="156">
        <v>6.9839389000000002E-2</v>
      </c>
      <c r="U948" s="156">
        <v>2.9619132000000001E-3</v>
      </c>
      <c r="V948" s="156">
        <v>5.9946011999999996E-3</v>
      </c>
      <c r="W948"/>
      <c r="X948" s="155">
        <v>2.6218233E-4</v>
      </c>
      <c r="Y948" s="173"/>
      <c r="Z948" s="271" t="s">
        <v>2519</v>
      </c>
      <c r="AA948"/>
      <c r="AB948"/>
      <c r="AC948"/>
      <c r="AD948" s="175"/>
      <c r="AE948" s="271"/>
      <c r="AF948" s="50"/>
      <c r="AG948" s="50"/>
      <c r="AH948" s="54"/>
      <c r="AI948"/>
      <c r="AJ948"/>
    </row>
    <row r="949" spans="1:36" ht="13.8" customHeight="1">
      <c r="A949" t="s">
        <v>2520</v>
      </c>
      <c r="B949" s="188" t="s">
        <v>319</v>
      </c>
      <c r="C949" s="151" t="str">
        <f t="shared" si="211"/>
        <v>A.130.05.103</v>
      </c>
      <c r="D949" s="54" t="s">
        <v>1247</v>
      </c>
      <c r="E949" s="150" t="s">
        <v>352</v>
      </c>
      <c r="F949" s="153" t="str">
        <f t="shared" si="212"/>
        <v>EVA (ethylene vinyl acetate rubber)</v>
      </c>
      <c r="G949" s="277">
        <v>2.2207471999999999</v>
      </c>
      <c r="H949" s="44">
        <f t="shared" si="213"/>
        <v>2.2207471999999999</v>
      </c>
      <c r="I949"/>
      <c r="J949" s="294">
        <v>1.11992366047</v>
      </c>
      <c r="K949" s="44">
        <f t="shared" si="214"/>
        <v>1.11992366047</v>
      </c>
      <c r="L949" s="295">
        <v>7.6196910470000004E-2</v>
      </c>
      <c r="M949" s="295">
        <v>0.69309972399999997</v>
      </c>
      <c r="N949" s="295">
        <v>1.7514946E-2</v>
      </c>
      <c r="O949" s="295">
        <v>0.33311207999999998</v>
      </c>
      <c r="P949"/>
      <c r="Q949" s="212">
        <v>92.132140000000007</v>
      </c>
      <c r="R949"/>
      <c r="S949" s="156">
        <v>6.1108160000000002E-2</v>
      </c>
      <c r="T949" s="156">
        <v>5.2676806999999999E-2</v>
      </c>
      <c r="U949" s="156">
        <v>2.2758932999999999E-3</v>
      </c>
      <c r="V949" s="156">
        <v>6.1554606E-3</v>
      </c>
      <c r="W949"/>
      <c r="X949" s="155">
        <v>2.1338442E-4</v>
      </c>
      <c r="Y949" s="173"/>
      <c r="Z949" s="271" t="s">
        <v>2521</v>
      </c>
      <c r="AA949"/>
      <c r="AB949"/>
      <c r="AC949"/>
      <c r="AD949" s="175"/>
      <c r="AE949" s="271"/>
      <c r="AF949" s="50"/>
      <c r="AG949" s="50"/>
      <c r="AH949" s="54"/>
      <c r="AI949"/>
      <c r="AJ949"/>
    </row>
    <row r="950" spans="1:36" ht="13.8" customHeight="1">
      <c r="A950" t="s">
        <v>2522</v>
      </c>
      <c r="B950" s="188" t="s">
        <v>319</v>
      </c>
      <c r="C950" s="151" t="str">
        <f t="shared" si="211"/>
        <v>A.130.05.104</v>
      </c>
      <c r="D950" s="54" t="s">
        <v>1247</v>
      </c>
      <c r="E950" s="150" t="s">
        <v>352</v>
      </c>
      <c r="F950" s="153" t="str">
        <f t="shared" si="212"/>
        <v>IR (polyisoprene rubber)</v>
      </c>
      <c r="G950" s="277">
        <v>2.3627226000000001</v>
      </c>
      <c r="H950" s="44">
        <f t="shared" si="213"/>
        <v>2.3627226000000001</v>
      </c>
      <c r="I950"/>
      <c r="J950" s="294">
        <v>1.1994040880248</v>
      </c>
      <c r="K950" s="44">
        <f t="shared" si="214"/>
        <v>1.1994040880248</v>
      </c>
      <c r="L950" s="295">
        <v>1.598443125E-2</v>
      </c>
      <c r="M950" s="295">
        <v>0.82552739861479996</v>
      </c>
      <c r="N950" s="295">
        <v>3.48386816E-3</v>
      </c>
      <c r="O950" s="295">
        <v>0.35440839000000002</v>
      </c>
      <c r="P950"/>
      <c r="Q950" s="212">
        <v>35.008051000000002</v>
      </c>
      <c r="R950"/>
      <c r="S950" s="156">
        <v>4.3857546999999997E-2</v>
      </c>
      <c r="T950" s="156">
        <v>3.9537824999999999E-2</v>
      </c>
      <c r="U950" s="156">
        <v>1.8587625000000001E-3</v>
      </c>
      <c r="V950" s="156">
        <v>2.4609595000000001E-3</v>
      </c>
      <c r="W950"/>
      <c r="X950" s="155">
        <v>1.1549734000000001E-4</v>
      </c>
      <c r="Y950" s="173"/>
      <c r="Z950" s="271" t="s">
        <v>2523</v>
      </c>
      <c r="AA950"/>
      <c r="AB950"/>
      <c r="AC950"/>
      <c r="AD950" s="175"/>
      <c r="AE950" s="271"/>
      <c r="AF950" s="50"/>
      <c r="AG950" s="50"/>
      <c r="AH950" s="54"/>
      <c r="AI950"/>
      <c r="AJ950"/>
    </row>
    <row r="951" spans="1:36" ht="13.8" customHeight="1">
      <c r="A951" t="s">
        <v>1764</v>
      </c>
      <c r="B951" s="188" t="s">
        <v>319</v>
      </c>
      <c r="C951" s="151" t="str">
        <f t="shared" si="211"/>
        <v>A.130.05.105</v>
      </c>
      <c r="D951" s="54" t="s">
        <v>1247</v>
      </c>
      <c r="E951" s="150" t="s">
        <v>352</v>
      </c>
      <c r="F951" s="153" t="str">
        <f t="shared" si="212"/>
        <v>Natural rubber (from Thailand in Rotterdam)</v>
      </c>
      <c r="G951" s="277">
        <v>1.3186275333333335</v>
      </c>
      <c r="H951" s="44">
        <f t="shared" si="213"/>
        <v>1.3186275333333335</v>
      </c>
      <c r="I951"/>
      <c r="J951" s="294">
        <v>1.9954050440123767</v>
      </c>
      <c r="K951" s="44">
        <f t="shared" si="214"/>
        <v>1.9954050440123767</v>
      </c>
      <c r="L951" s="295">
        <v>1.1909279595999998E-2</v>
      </c>
      <c r="M951" s="295">
        <v>1.74584220746</v>
      </c>
      <c r="N951" s="295">
        <v>3.9859426956376662E-2</v>
      </c>
      <c r="O951" s="295">
        <v>0.19779413000000001</v>
      </c>
      <c r="P951"/>
      <c r="Q951" s="212">
        <v>50.851154999999999</v>
      </c>
      <c r="R951"/>
      <c r="S951" s="156">
        <v>2.8256641999999998E-2</v>
      </c>
      <c r="T951" s="156">
        <v>2.5950647E-2</v>
      </c>
      <c r="U951" s="156">
        <v>1.1153479999999999E-3</v>
      </c>
      <c r="V951" s="156">
        <v>1.1906467999999999E-3</v>
      </c>
      <c r="W951"/>
      <c r="X951" s="155">
        <v>6.8857009E-5</v>
      </c>
      <c r="Y951" s="173"/>
      <c r="Z951" s="271" t="s">
        <v>2524</v>
      </c>
      <c r="AA951"/>
      <c r="AB951"/>
      <c r="AC951"/>
      <c r="AD951" s="175"/>
      <c r="AE951" s="271"/>
      <c r="AF951" s="50"/>
      <c r="AG951" s="50"/>
      <c r="AH951" s="54"/>
      <c r="AI951"/>
      <c r="AJ951"/>
    </row>
    <row r="952" spans="1:36" ht="13.8" customHeight="1">
      <c r="A952" t="s">
        <v>898</v>
      </c>
      <c r="B952" s="188" t="s">
        <v>319</v>
      </c>
      <c r="C952" s="151" t="str">
        <f t="shared" si="211"/>
        <v>A.130.05.106</v>
      </c>
      <c r="D952" s="54" t="s">
        <v>1247</v>
      </c>
      <c r="E952" s="150" t="s">
        <v>352</v>
      </c>
      <c r="F952" s="153" t="str">
        <f t="shared" si="212"/>
        <v>NBR (nitrile rubber)</v>
      </c>
      <c r="G952" s="277">
        <v>3.568424733333333</v>
      </c>
      <c r="H952" s="44">
        <f t="shared" si="213"/>
        <v>3.568424733333333</v>
      </c>
      <c r="I952"/>
      <c r="J952" s="294">
        <v>1.5558449347638998</v>
      </c>
      <c r="K952" s="44">
        <f t="shared" si="214"/>
        <v>1.5558449347638998</v>
      </c>
      <c r="L952" s="295">
        <v>9.6445972263900018E-2</v>
      </c>
      <c r="M952" s="295">
        <v>0.90566118389999994</v>
      </c>
      <c r="N952" s="295">
        <v>1.8474068599999997E-2</v>
      </c>
      <c r="O952" s="295">
        <v>0.53526370999999995</v>
      </c>
      <c r="P952"/>
      <c r="Q952" s="212">
        <v>75.143962000000002</v>
      </c>
      <c r="R952"/>
      <c r="S952" s="156">
        <v>9.5099693999999999E-2</v>
      </c>
      <c r="T952" s="156">
        <v>8.6518822999999995E-2</v>
      </c>
      <c r="U952" s="156">
        <v>3.3810427000000001E-3</v>
      </c>
      <c r="V952" s="156">
        <v>5.1998280000000001E-3</v>
      </c>
      <c r="W952"/>
      <c r="X952" s="155">
        <v>2.4367168000000001E-4</v>
      </c>
      <c r="Y952" s="173"/>
      <c r="Z952" s="271" t="s">
        <v>2525</v>
      </c>
      <c r="AA952"/>
      <c r="AB952"/>
      <c r="AC952"/>
      <c r="AD952" s="175"/>
      <c r="AE952" s="271"/>
      <c r="AF952" s="50"/>
      <c r="AG952" s="50"/>
      <c r="AH952" s="54"/>
      <c r="AI952"/>
      <c r="AJ952"/>
    </row>
    <row r="953" spans="1:36" ht="13.8" customHeight="1">
      <c r="A953" t="s">
        <v>1765</v>
      </c>
      <c r="B953" s="188" t="s">
        <v>319</v>
      </c>
      <c r="C953" s="151" t="str">
        <f t="shared" si="211"/>
        <v>A.130.05.107</v>
      </c>
      <c r="D953" s="54" t="s">
        <v>1247</v>
      </c>
      <c r="E953" s="150" t="s">
        <v>352</v>
      </c>
      <c r="F953" s="153" t="str">
        <f t="shared" si="212"/>
        <v>Polychloroprene (Neoprene and CR) rubber</v>
      </c>
      <c r="G953" s="277">
        <v>5.2550208666666665</v>
      </c>
      <c r="H953" s="44">
        <f t="shared" si="213"/>
        <v>5.2550208666666665</v>
      </c>
      <c r="I953"/>
      <c r="J953" s="294">
        <v>1.3762425272379999</v>
      </c>
      <c r="K953" s="44">
        <f t="shared" si="214"/>
        <v>1.3762425272379999</v>
      </c>
      <c r="L953" s="295">
        <v>3.5551579780000002E-2</v>
      </c>
      <c r="M953" s="295">
        <v>0.54468921417799998</v>
      </c>
      <c r="N953" s="295">
        <v>7.7486032800000004E-3</v>
      </c>
      <c r="O953" s="295">
        <v>0.78825312999999997</v>
      </c>
      <c r="P953"/>
      <c r="Q953" s="212">
        <v>106.85413</v>
      </c>
      <c r="R953"/>
      <c r="S953" s="156">
        <v>9.9610700999999996E-2</v>
      </c>
      <c r="T953" s="156">
        <v>8.7937577000000003E-2</v>
      </c>
      <c r="U953" s="156">
        <v>4.1341442000000003E-3</v>
      </c>
      <c r="V953" s="156">
        <v>7.5389797999999997E-3</v>
      </c>
      <c r="W953"/>
      <c r="X953" s="155">
        <v>2.9188207999999999E-4</v>
      </c>
      <c r="Y953" s="173"/>
      <c r="Z953" s="271" t="s">
        <v>2526</v>
      </c>
      <c r="AA953"/>
      <c r="AB953"/>
      <c r="AC953"/>
      <c r="AD953" s="175"/>
      <c r="AE953" s="271"/>
      <c r="AF953" s="50"/>
      <c r="AG953" s="50"/>
      <c r="AH953" s="54"/>
      <c r="AI953"/>
      <c r="AJ953"/>
    </row>
    <row r="954" spans="1:36" ht="13.8" customHeight="1">
      <c r="A954" t="s">
        <v>2527</v>
      </c>
      <c r="B954" s="188" t="s">
        <v>319</v>
      </c>
      <c r="C954" s="151" t="str">
        <f t="shared" si="211"/>
        <v>A.130.05.108</v>
      </c>
      <c r="D954" s="54" t="s">
        <v>1247</v>
      </c>
      <c r="E954" s="150" t="s">
        <v>352</v>
      </c>
      <c r="F954" s="153" t="str">
        <f t="shared" si="212"/>
        <v>PU (polyurethane) rubber shoe soles MDI 41.4% Polyols 58.5%</v>
      </c>
      <c r="G954" s="277">
        <v>4.4914875333333333</v>
      </c>
      <c r="H954" s="44">
        <f t="shared" si="213"/>
        <v>4.4914875333333333</v>
      </c>
      <c r="I954"/>
      <c r="J954" s="294">
        <v>1.5137291260197294</v>
      </c>
      <c r="K954" s="44">
        <f t="shared" si="214"/>
        <v>1.5137291260197294</v>
      </c>
      <c r="L954" s="295">
        <v>3.8234240900000001E-2</v>
      </c>
      <c r="M954" s="295">
        <v>0.7484392775197295</v>
      </c>
      <c r="N954" s="295">
        <v>5.3332477599999997E-2</v>
      </c>
      <c r="O954" s="295">
        <v>0.67372312999999995</v>
      </c>
      <c r="P954"/>
      <c r="Q954" s="212">
        <v>126.65124</v>
      </c>
      <c r="R954"/>
      <c r="S954" s="156">
        <v>9.5797276000000001E-2</v>
      </c>
      <c r="T954" s="156">
        <v>8.5214537000000007E-2</v>
      </c>
      <c r="U954" s="156">
        <v>3.7163131999999998E-3</v>
      </c>
      <c r="V954" s="156">
        <v>6.8664253999999999E-3</v>
      </c>
      <c r="W954"/>
      <c r="X954" s="155">
        <v>3.0608334000000001E-4</v>
      </c>
      <c r="Y954" s="173"/>
      <c r="Z954" s="271" t="s">
        <v>2528</v>
      </c>
      <c r="AA954"/>
      <c r="AB954"/>
      <c r="AC954"/>
      <c r="AD954" s="175"/>
      <c r="AE954" s="271"/>
      <c r="AF954" s="50"/>
      <c r="AG954" s="50"/>
      <c r="AH954" s="54"/>
      <c r="AI954"/>
      <c r="AJ954"/>
    </row>
    <row r="955" spans="1:36" ht="13.8" customHeight="1">
      <c r="A955" t="s">
        <v>1495</v>
      </c>
      <c r="B955" s="188" t="s">
        <v>319</v>
      </c>
      <c r="C955" s="151" t="str">
        <f t="shared" si="211"/>
        <v>A.130.05.109</v>
      </c>
      <c r="D955" s="54" t="s">
        <v>1247</v>
      </c>
      <c r="E955" s="150" t="s">
        <v>352</v>
      </c>
      <c r="F955" s="153" t="str">
        <f t="shared" si="212"/>
        <v>SAN (Styrene-acrylonitrile copolymer)</v>
      </c>
      <c r="G955" s="277">
        <v>2.7199999999999998</v>
      </c>
      <c r="H955" s="44">
        <f t="shared" si="213"/>
        <v>2.7199999999999998</v>
      </c>
      <c r="I955"/>
      <c r="J955" s="294">
        <v>1.379925938942</v>
      </c>
      <c r="K955" s="44">
        <f t="shared" si="214"/>
        <v>1.379925938942</v>
      </c>
      <c r="L955" s="295">
        <v>5.6321459519999999E-2</v>
      </c>
      <c r="M955" s="295">
        <v>0.91560447942199996</v>
      </c>
      <c r="N955" s="295">
        <v>0</v>
      </c>
      <c r="O955" s="295">
        <v>0.40799999999999997</v>
      </c>
      <c r="P955"/>
      <c r="Q955" s="212">
        <v>99.718500000000006</v>
      </c>
      <c r="R955"/>
      <c r="S955" s="156">
        <v>6.7003747000000002E-2</v>
      </c>
      <c r="T955" s="156">
        <v>5.7494985999999998E-2</v>
      </c>
      <c r="U955" s="156">
        <v>2.3888599E-3</v>
      </c>
      <c r="V955" s="156">
        <v>7.1199009000000001E-3</v>
      </c>
      <c r="W955"/>
      <c r="X955" s="155">
        <v>2.4456411000000001E-4</v>
      </c>
      <c r="Y955" s="173"/>
      <c r="Z955" s="271" t="s">
        <v>2529</v>
      </c>
      <c r="AA955"/>
      <c r="AB955"/>
      <c r="AC955"/>
      <c r="AD955" s="175"/>
      <c r="AE955" s="271"/>
      <c r="AF955" s="50"/>
      <c r="AG955" s="50"/>
      <c r="AH955" s="54"/>
      <c r="AI955"/>
      <c r="AJ955"/>
    </row>
    <row r="956" spans="1:36" ht="13.8" customHeight="1">
      <c r="A956" t="s">
        <v>899</v>
      </c>
      <c r="B956" s="188" t="s">
        <v>319</v>
      </c>
      <c r="C956" s="151" t="str">
        <f t="shared" si="211"/>
        <v>A.130.05.110</v>
      </c>
      <c r="D956" s="54" t="s">
        <v>1247</v>
      </c>
      <c r="E956" s="150" t="s">
        <v>352</v>
      </c>
      <c r="F956" s="153" t="str">
        <f t="shared" si="212"/>
        <v>SBR (Styrene butadiene rubber)</v>
      </c>
      <c r="G956" s="277">
        <v>3.462078266666667</v>
      </c>
      <c r="H956" s="44">
        <f t="shared" si="213"/>
        <v>3.462078266666667</v>
      </c>
      <c r="I956"/>
      <c r="J956" s="294">
        <v>1.3961069315711001</v>
      </c>
      <c r="K956" s="44">
        <f t="shared" si="214"/>
        <v>1.3961069315711001</v>
      </c>
      <c r="L956" s="295">
        <v>9.3380989289999994E-2</v>
      </c>
      <c r="M956" s="295">
        <v>0.76790249659109999</v>
      </c>
      <c r="N956" s="295">
        <v>1.551170569E-2</v>
      </c>
      <c r="O956" s="295">
        <v>0.51931174000000002</v>
      </c>
      <c r="P956"/>
      <c r="Q956" s="212">
        <v>97.285139999999998</v>
      </c>
      <c r="R956"/>
      <c r="S956" s="156">
        <v>9.6284617000000003E-2</v>
      </c>
      <c r="T956" s="156">
        <v>8.6135730999999993E-2</v>
      </c>
      <c r="U956" s="156">
        <v>3.3478065999999998E-3</v>
      </c>
      <c r="V956" s="156">
        <v>6.8010789000000002E-3</v>
      </c>
      <c r="W956"/>
      <c r="X956" s="155">
        <v>2.6779256000000003E-4</v>
      </c>
      <c r="Y956" s="173"/>
      <c r="Z956" s="271" t="s">
        <v>2530</v>
      </c>
      <c r="AA956"/>
      <c r="AB956"/>
      <c r="AC956"/>
      <c r="AD956" s="175"/>
      <c r="AE956" s="271"/>
      <c r="AF956" s="50"/>
      <c r="AG956" s="50"/>
      <c r="AH956" s="54"/>
      <c r="AI956"/>
      <c r="AJ956"/>
    </row>
    <row r="957" spans="1:36" ht="13.8" customHeight="1">
      <c r="A957" t="s">
        <v>900</v>
      </c>
      <c r="B957" s="188" t="s">
        <v>319</v>
      </c>
      <c r="C957" s="151" t="str">
        <f t="shared" si="211"/>
        <v>A.130.05.111</v>
      </c>
      <c r="D957" s="54" t="s">
        <v>1247</v>
      </c>
      <c r="E957" s="150" t="s">
        <v>352</v>
      </c>
      <c r="F957" s="153" t="str">
        <f t="shared" si="212"/>
        <v>Silicone rubber (PDMS)</v>
      </c>
      <c r="G957" s="277">
        <v>7.2800500000000001</v>
      </c>
      <c r="H957" s="44">
        <f t="shared" si="213"/>
        <v>7.2800500000000001</v>
      </c>
      <c r="I957"/>
      <c r="J957" s="294">
        <v>1.9706025780080001</v>
      </c>
      <c r="K957" s="44">
        <f t="shared" si="214"/>
        <v>1.9706025780080001</v>
      </c>
      <c r="L957" s="295">
        <v>0.12112789656999999</v>
      </c>
      <c r="M957" s="295">
        <v>0.754574717768</v>
      </c>
      <c r="N957" s="295">
        <v>2.89246367E-3</v>
      </c>
      <c r="O957" s="295">
        <v>1.0920075</v>
      </c>
      <c r="P957"/>
      <c r="Q957" s="212">
        <v>104.05723999999999</v>
      </c>
      <c r="R957"/>
      <c r="S957" s="156">
        <v>0.24008318000000001</v>
      </c>
      <c r="T957" s="156">
        <v>0.22505642000000001</v>
      </c>
      <c r="U957" s="156">
        <v>7.6319088999999996E-3</v>
      </c>
      <c r="V957" s="156">
        <v>7.3948479999999999E-3</v>
      </c>
      <c r="W957"/>
      <c r="X957" s="155">
        <v>4.7312322999999999E-4</v>
      </c>
      <c r="Y957" s="173"/>
      <c r="Z957" s="271" t="s">
        <v>2531</v>
      </c>
      <c r="AA957"/>
      <c r="AB957"/>
      <c r="AC957"/>
      <c r="AD957" s="175"/>
      <c r="AE957" s="271"/>
      <c r="AF957" s="50"/>
      <c r="AG957" s="50"/>
      <c r="AH957" s="54"/>
      <c r="AI957"/>
      <c r="AJ957"/>
    </row>
    <row r="958" spans="1:36" ht="13.8" customHeight="1">
      <c r="B958" s="188"/>
      <c r="C958" s="151"/>
      <c r="D958" s="51" t="s">
        <v>38</v>
      </c>
      <c r="E958" s="150"/>
      <c r="F958"/>
      <c r="H958" s="44"/>
      <c r="I958"/>
      <c r="J958" s="44"/>
      <c r="K958" s="44"/>
      <c r="L958" s="44"/>
      <c r="P958"/>
      <c r="Q958" s="212"/>
      <c r="R958"/>
      <c r="S958"/>
      <c r="T958"/>
      <c r="U958"/>
      <c r="V958"/>
      <c r="W958"/>
      <c r="X958"/>
      <c r="Y958" s="175"/>
      <c r="Z958" s="269"/>
      <c r="AA958"/>
      <c r="AB958"/>
      <c r="AC958"/>
      <c r="AD958" s="175"/>
      <c r="AE958" s="271"/>
      <c r="AF958" s="50"/>
      <c r="AG958" s="50"/>
      <c r="AH958" s="54"/>
      <c r="AI958"/>
      <c r="AJ958"/>
    </row>
    <row r="959" spans="1:36" ht="13.8" customHeight="1">
      <c r="A959" t="s">
        <v>1496</v>
      </c>
      <c r="B959" s="188" t="s">
        <v>319</v>
      </c>
      <c r="C959" s="151" t="str">
        <f t="shared" ref="C959:C990" si="215">MID(A959,1,12)</f>
        <v>A.130.07.101</v>
      </c>
      <c r="D959" s="54" t="s">
        <v>38</v>
      </c>
      <c r="E959" s="150" t="s">
        <v>352</v>
      </c>
      <c r="F959" s="153" t="str">
        <f t="shared" ref="F959:F990" si="216">MID(A959, 21,85)</f>
        <v>ABS (Acrylonitrile butadiene styrene)</v>
      </c>
      <c r="G959" s="277">
        <v>2.6900000000000004</v>
      </c>
      <c r="H959" s="44">
        <f t="shared" ref="H959:H990" si="217">G959</f>
        <v>2.6900000000000004</v>
      </c>
      <c r="I959"/>
      <c r="J959" s="294">
        <v>1.3798568451600002</v>
      </c>
      <c r="K959" s="44">
        <f t="shared" ref="K959:K990" si="218">J959</f>
        <v>1.3798568451600002</v>
      </c>
      <c r="L959" s="295">
        <v>5.3752430900000002E-2</v>
      </c>
      <c r="M959" s="295">
        <v>0.92260441426000006</v>
      </c>
      <c r="N959" s="295">
        <v>0</v>
      </c>
      <c r="O959" s="295">
        <v>0.40350000000000003</v>
      </c>
      <c r="P959"/>
      <c r="Q959" s="212">
        <v>97.198499999999996</v>
      </c>
      <c r="R959"/>
      <c r="S959" s="156">
        <v>6.5277583E-2</v>
      </c>
      <c r="T959" s="156">
        <v>5.5997153000000001E-2</v>
      </c>
      <c r="U959" s="156">
        <v>2.3404567000000001E-3</v>
      </c>
      <c r="V959" s="156">
        <v>6.9399728999999999E-3</v>
      </c>
      <c r="W959"/>
      <c r="X959" s="155">
        <v>2.407729E-4</v>
      </c>
      <c r="Y959" s="173"/>
      <c r="Z959" s="271" t="s">
        <v>2532</v>
      </c>
      <c r="AA959"/>
      <c r="AB959"/>
      <c r="AC959"/>
      <c r="AD959" s="53"/>
      <c r="AE959" s="271"/>
      <c r="AF959" s="50"/>
      <c r="AG959" s="50"/>
      <c r="AH959" s="54"/>
      <c r="AI959"/>
      <c r="AJ959"/>
    </row>
    <row r="960" spans="1:36" ht="13.8" customHeight="1">
      <c r="A960" t="s">
        <v>901</v>
      </c>
      <c r="B960" s="188" t="s">
        <v>319</v>
      </c>
      <c r="C960" s="151" t="str">
        <f t="shared" si="215"/>
        <v>A.130.07.102</v>
      </c>
      <c r="D960" s="54" t="s">
        <v>38</v>
      </c>
      <c r="E960" s="150" t="s">
        <v>352</v>
      </c>
      <c r="F960" s="153" t="str">
        <f t="shared" si="216"/>
        <v>ABS 30% glass fibre</v>
      </c>
      <c r="G960" s="277">
        <v>2.3540000000000001</v>
      </c>
      <c r="H960" s="44">
        <f t="shared" si="217"/>
        <v>2.3540000000000001</v>
      </c>
      <c r="I960"/>
      <c r="J960" s="294">
        <v>1.0793147185</v>
      </c>
      <c r="K960" s="44">
        <f t="shared" si="218"/>
        <v>1.0793147185</v>
      </c>
      <c r="L960" s="295">
        <v>4.91947415E-2</v>
      </c>
      <c r="M960" s="295">
        <v>0.67701997700000005</v>
      </c>
      <c r="N960" s="295">
        <v>0</v>
      </c>
      <c r="O960" s="295">
        <v>0.35310000000000002</v>
      </c>
      <c r="P960"/>
      <c r="Q960" s="212">
        <v>77.995649999999998</v>
      </c>
      <c r="R960"/>
      <c r="S960" s="156">
        <v>5.6136424999999997E-2</v>
      </c>
      <c r="T960" s="156">
        <v>4.8593617999999998E-2</v>
      </c>
      <c r="U960" s="156">
        <v>2.1250661000000001E-3</v>
      </c>
      <c r="V960" s="156">
        <v>5.4177412999999999E-3</v>
      </c>
      <c r="W960"/>
      <c r="X960" s="155">
        <v>2.0275128999999999E-4</v>
      </c>
      <c r="Y960" s="173"/>
      <c r="Z960" s="271" t="s">
        <v>2532</v>
      </c>
      <c r="AA960"/>
      <c r="AB960"/>
      <c r="AC960"/>
      <c r="AD960" s="53"/>
      <c r="AE960" s="272"/>
      <c r="AF960" s="50"/>
      <c r="AG960" s="50"/>
      <c r="AH960" s="54"/>
      <c r="AI960"/>
      <c r="AJ960"/>
    </row>
    <row r="961" spans="1:36" ht="13.8" customHeight="1">
      <c r="A961" t="s">
        <v>902</v>
      </c>
      <c r="B961" s="188" t="s">
        <v>319</v>
      </c>
      <c r="C961" s="151" t="str">
        <f t="shared" si="215"/>
        <v>A.130.07.103</v>
      </c>
      <c r="D961" s="54" t="s">
        <v>38</v>
      </c>
      <c r="E961" s="150" t="s">
        <v>352</v>
      </c>
      <c r="F961" s="153" t="str">
        <f t="shared" si="216"/>
        <v>Ionomer</v>
      </c>
      <c r="G961" s="277">
        <v>11.581897333333334</v>
      </c>
      <c r="H961" s="44">
        <f t="shared" si="217"/>
        <v>11.581897333333334</v>
      </c>
      <c r="I961"/>
      <c r="J961" s="294">
        <v>3.4459858620350001</v>
      </c>
      <c r="K961" s="44">
        <f t="shared" si="218"/>
        <v>3.4459858620350001</v>
      </c>
      <c r="L961" s="295">
        <v>0.1927034718</v>
      </c>
      <c r="M961" s="295">
        <v>1.5113961434950001</v>
      </c>
      <c r="N961" s="295">
        <v>4.6016467399999997E-3</v>
      </c>
      <c r="O961" s="295">
        <v>1.7372846</v>
      </c>
      <c r="P961"/>
      <c r="Q961" s="212">
        <v>183.80314999999999</v>
      </c>
      <c r="R961"/>
      <c r="S961" s="156">
        <v>0.38325125999999998</v>
      </c>
      <c r="T961" s="156">
        <v>0.35804430999999998</v>
      </c>
      <c r="U961" s="156">
        <v>1.2141673E-2</v>
      </c>
      <c r="V961" s="156">
        <v>1.3065273000000001E-2</v>
      </c>
      <c r="W961"/>
      <c r="X961" s="155">
        <v>7.7473760000000005E-4</v>
      </c>
      <c r="Y961" s="173"/>
      <c r="Z961" s="271" t="s">
        <v>2533</v>
      </c>
      <c r="AA961"/>
      <c r="AB961"/>
      <c r="AC961"/>
      <c r="AD961" s="175"/>
      <c r="AE961" s="272"/>
      <c r="AF961" s="50"/>
      <c r="AG961" s="50"/>
      <c r="AH961" s="54"/>
      <c r="AI961"/>
      <c r="AJ961"/>
    </row>
    <row r="962" spans="1:36" ht="13.8" customHeight="1">
      <c r="A962" t="s">
        <v>1766</v>
      </c>
      <c r="B962" s="188" t="s">
        <v>319</v>
      </c>
      <c r="C962" s="151" t="str">
        <f t="shared" si="215"/>
        <v>A.130.07.104</v>
      </c>
      <c r="D962" s="54" t="s">
        <v>38</v>
      </c>
      <c r="E962" s="150" t="s">
        <v>352</v>
      </c>
      <c r="F962" s="153" t="str">
        <f t="shared" si="216"/>
        <v>PA 6 (Nylon 6  Polyamide 6)</v>
      </c>
      <c r="G962" s="277">
        <v>4.5200000000000005</v>
      </c>
      <c r="H962" s="44">
        <f t="shared" si="217"/>
        <v>4.5200000000000005</v>
      </c>
      <c r="I962"/>
      <c r="J962" s="294">
        <v>1.4471235200349999</v>
      </c>
      <c r="K962" s="44">
        <f t="shared" si="218"/>
        <v>1.4471235200349999</v>
      </c>
      <c r="L962" s="295">
        <v>3.933222586E-2</v>
      </c>
      <c r="M962" s="295">
        <v>0.72979129417499999</v>
      </c>
      <c r="N962" s="295">
        <v>0</v>
      </c>
      <c r="O962" s="295">
        <v>0.67800000000000005</v>
      </c>
      <c r="P962"/>
      <c r="Q962" s="212">
        <v>101.527</v>
      </c>
      <c r="R962"/>
      <c r="S962" s="156">
        <v>9.0347198000000004E-2</v>
      </c>
      <c r="T962" s="156">
        <v>7.9795508000000001E-2</v>
      </c>
      <c r="U962" s="156">
        <v>3.6270324999999998E-3</v>
      </c>
      <c r="V962" s="156">
        <v>6.9246576000000001E-3</v>
      </c>
      <c r="W962"/>
      <c r="X962" s="155">
        <v>2.7891294999999997E-4</v>
      </c>
      <c r="Y962" s="173"/>
      <c r="Z962" s="271" t="s">
        <v>2534</v>
      </c>
      <c r="AA962"/>
      <c r="AB962"/>
      <c r="AC962"/>
      <c r="AD962" s="175"/>
      <c r="AE962" s="271"/>
      <c r="AF962" s="50"/>
      <c r="AG962" s="50"/>
      <c r="AH962" s="54"/>
      <c r="AI962"/>
      <c r="AJ962"/>
    </row>
    <row r="963" spans="1:36" ht="13.8" customHeight="1">
      <c r="A963" t="s">
        <v>1360</v>
      </c>
      <c r="B963" s="188" t="s">
        <v>319</v>
      </c>
      <c r="C963" s="151" t="str">
        <f t="shared" si="215"/>
        <v>A.130.07.105</v>
      </c>
      <c r="D963" s="54" t="s">
        <v>38</v>
      </c>
      <c r="E963" s="150" t="s">
        <v>352</v>
      </c>
      <c r="F963" s="153" t="str">
        <f t="shared" si="216"/>
        <v>PA 6 30% glass fibre</v>
      </c>
      <c r="G963" s="277">
        <v>3.6350000000000002</v>
      </c>
      <c r="H963" s="44">
        <f t="shared" si="217"/>
        <v>3.6350000000000002</v>
      </c>
      <c r="I963"/>
      <c r="J963" s="294">
        <v>1.1264013930000001</v>
      </c>
      <c r="K963" s="44">
        <f t="shared" si="218"/>
        <v>1.1264013930000001</v>
      </c>
      <c r="L963" s="295">
        <v>3.9100598E-2</v>
      </c>
      <c r="M963" s="295">
        <v>0.54205079499999997</v>
      </c>
      <c r="N963" s="295">
        <v>0</v>
      </c>
      <c r="O963" s="295">
        <v>0.54525000000000001</v>
      </c>
      <c r="P963"/>
      <c r="Q963" s="212">
        <v>81.025599999999997</v>
      </c>
      <c r="R963"/>
      <c r="S963" s="156">
        <v>7.3685156000000002E-2</v>
      </c>
      <c r="T963" s="156">
        <v>6.5252465999999995E-2</v>
      </c>
      <c r="U963" s="156">
        <v>3.0256691E-3</v>
      </c>
      <c r="V963" s="156">
        <v>5.4070206000000004E-3</v>
      </c>
      <c r="W963"/>
      <c r="X963" s="155">
        <v>2.2944932999999999E-4</v>
      </c>
      <c r="Y963" s="173"/>
      <c r="Z963" s="271" t="s">
        <v>2534</v>
      </c>
      <c r="AA963"/>
      <c r="AB963"/>
      <c r="AC963"/>
      <c r="AD963" s="175"/>
      <c r="AE963" s="271"/>
      <c r="AF963" s="50"/>
      <c r="AG963" s="50"/>
      <c r="AH963" s="54"/>
      <c r="AI963"/>
      <c r="AJ963"/>
    </row>
    <row r="964" spans="1:36" ht="13.8" customHeight="1">
      <c r="A964" t="s">
        <v>1767</v>
      </c>
      <c r="B964" s="188" t="s">
        <v>319</v>
      </c>
      <c r="C964" s="151" t="str">
        <f t="shared" si="215"/>
        <v>A.130.07.106</v>
      </c>
      <c r="D964" s="54" t="s">
        <v>38</v>
      </c>
      <c r="E964" s="150" t="s">
        <v>352</v>
      </c>
      <c r="F964" s="153" t="str">
        <f t="shared" si="216"/>
        <v>PA 66 (Nylon 66  Polyamide 6-6)</v>
      </c>
      <c r="G964" s="277">
        <v>6.4</v>
      </c>
      <c r="H964" s="44">
        <f t="shared" si="217"/>
        <v>6.4</v>
      </c>
      <c r="I964"/>
      <c r="J964" s="294">
        <v>1.8265801666999999</v>
      </c>
      <c r="K964" s="44">
        <f t="shared" si="218"/>
        <v>1.8265801666999999</v>
      </c>
      <c r="L964" s="295">
        <v>8.05332307E-2</v>
      </c>
      <c r="M964" s="295">
        <v>0.78604693599999997</v>
      </c>
      <c r="N964" s="295">
        <v>0</v>
      </c>
      <c r="O964" s="295">
        <v>0.96</v>
      </c>
      <c r="P964"/>
      <c r="Q964" s="212">
        <v>146.91380000000001</v>
      </c>
      <c r="R964"/>
      <c r="S964" s="156">
        <v>0.16991145999999999</v>
      </c>
      <c r="T964" s="156">
        <v>0.15389127</v>
      </c>
      <c r="U964" s="156">
        <v>5.6072133000000003E-3</v>
      </c>
      <c r="V964" s="156">
        <v>1.0412975999999999E-2</v>
      </c>
      <c r="W964"/>
      <c r="X964" s="155">
        <v>4.5788783000000002E-4</v>
      </c>
      <c r="Y964" s="173"/>
      <c r="Z964" s="271" t="s">
        <v>2535</v>
      </c>
      <c r="AA964"/>
      <c r="AB964"/>
      <c r="AC964"/>
      <c r="AD964" s="175"/>
      <c r="AE964" s="271"/>
      <c r="AF964" s="50"/>
      <c r="AG964" s="50"/>
      <c r="AH964" s="54"/>
      <c r="AI964"/>
      <c r="AJ964"/>
    </row>
    <row r="965" spans="1:36" ht="13.8" customHeight="1">
      <c r="A965" t="s">
        <v>1361</v>
      </c>
      <c r="B965" s="188" t="s">
        <v>319</v>
      </c>
      <c r="C965" s="151" t="str">
        <f t="shared" si="215"/>
        <v>A.130.07.107</v>
      </c>
      <c r="D965" s="54" t="s">
        <v>38</v>
      </c>
      <c r="E965" s="150" t="s">
        <v>352</v>
      </c>
      <c r="F965" s="153" t="str">
        <f t="shared" si="216"/>
        <v>PA 66 30% glass fibre</v>
      </c>
      <c r="G965" s="277">
        <v>4.9510000000000005</v>
      </c>
      <c r="H965" s="44">
        <f t="shared" si="217"/>
        <v>4.9510000000000005</v>
      </c>
      <c r="I965"/>
      <c r="J965" s="294">
        <v>1.39202104119</v>
      </c>
      <c r="K965" s="44">
        <f t="shared" si="218"/>
        <v>1.39202104119</v>
      </c>
      <c r="L965" s="295">
        <v>6.7941301190000011E-2</v>
      </c>
      <c r="M965" s="295">
        <v>0.58142974000000003</v>
      </c>
      <c r="N965" s="295">
        <v>0</v>
      </c>
      <c r="O965" s="295">
        <v>0.74265000000000003</v>
      </c>
      <c r="P965"/>
      <c r="Q965" s="212">
        <v>112.79636000000001</v>
      </c>
      <c r="R965"/>
      <c r="S965" s="156">
        <v>0.12938014</v>
      </c>
      <c r="T965" s="156">
        <v>0.1171195</v>
      </c>
      <c r="U965" s="156">
        <v>4.4117957000000003E-3</v>
      </c>
      <c r="V965" s="156">
        <v>7.8488434999999992E-3</v>
      </c>
      <c r="W965"/>
      <c r="X965" s="155">
        <v>3.5473174999999999E-4</v>
      </c>
      <c r="Y965" s="173"/>
      <c r="Z965" s="271" t="s">
        <v>2536</v>
      </c>
      <c r="AA965"/>
      <c r="AB965"/>
      <c r="AC965"/>
      <c r="AD965" s="175"/>
      <c r="AE965" s="271"/>
      <c r="AF965" s="50"/>
      <c r="AG965" s="50"/>
      <c r="AH965" s="54"/>
      <c r="AI965"/>
      <c r="AJ965"/>
    </row>
    <row r="966" spans="1:36" ht="13.8" customHeight="1">
      <c r="A966" t="s">
        <v>903</v>
      </c>
      <c r="B966" s="188" t="s">
        <v>319</v>
      </c>
      <c r="C966" s="151" t="str">
        <f t="shared" si="215"/>
        <v>A.130.07.108</v>
      </c>
      <c r="D966" s="54" t="s">
        <v>38</v>
      </c>
      <c r="E966" s="150" t="s">
        <v>352</v>
      </c>
      <c r="F966" s="153" t="str">
        <f t="shared" si="216"/>
        <v>PB-1 (Polybutylene)</v>
      </c>
      <c r="G966" s="277">
        <v>1.92</v>
      </c>
      <c r="H966" s="44">
        <f t="shared" si="217"/>
        <v>1.92</v>
      </c>
      <c r="I966"/>
      <c r="J966" s="294">
        <v>1.20927091678</v>
      </c>
      <c r="K966" s="44">
        <f t="shared" si="218"/>
        <v>1.20927091678</v>
      </c>
      <c r="L966" s="295">
        <v>7.477264077000001E-2</v>
      </c>
      <c r="M966" s="295">
        <v>0.82730807601</v>
      </c>
      <c r="N966" s="295">
        <v>1.9190200000000001E-2</v>
      </c>
      <c r="O966" s="295">
        <v>0.28799999999999998</v>
      </c>
      <c r="P966"/>
      <c r="Q966" s="212">
        <v>82.925799999999995</v>
      </c>
      <c r="R966"/>
      <c r="S966" s="156">
        <v>3.8687603000000001E-2</v>
      </c>
      <c r="T966" s="156">
        <v>3.1286608E-2</v>
      </c>
      <c r="U966" s="156">
        <v>1.5651873999999999E-3</v>
      </c>
      <c r="V966" s="156">
        <v>5.8358076000000004E-3</v>
      </c>
      <c r="W966"/>
      <c r="X966" s="155">
        <v>1.7322153000000001E-4</v>
      </c>
      <c r="Y966" s="173"/>
      <c r="Z966" s="271" t="s">
        <v>2537</v>
      </c>
      <c r="AA966"/>
      <c r="AB966"/>
      <c r="AC966"/>
      <c r="AD966" s="175"/>
      <c r="AE966" s="271"/>
      <c r="AF966" s="50"/>
      <c r="AG966" s="50"/>
      <c r="AH966" s="54"/>
      <c r="AI966"/>
      <c r="AJ966"/>
    </row>
    <row r="967" spans="1:36" ht="13.8" customHeight="1">
      <c r="A967" t="s">
        <v>904</v>
      </c>
      <c r="B967" s="188" t="s">
        <v>319</v>
      </c>
      <c r="C967" s="151" t="str">
        <f t="shared" si="215"/>
        <v>A.130.07.109</v>
      </c>
      <c r="D967" s="54" t="s">
        <v>38</v>
      </c>
      <c r="E967" s="150" t="s">
        <v>352</v>
      </c>
      <c r="F967" s="153" t="str">
        <f t="shared" si="216"/>
        <v>PC (Polycarbonate)</v>
      </c>
      <c r="G967" s="277">
        <v>3.4000000000000004</v>
      </c>
      <c r="H967" s="44">
        <f t="shared" si="217"/>
        <v>3.4000000000000004</v>
      </c>
      <c r="I967"/>
      <c r="J967" s="294">
        <v>1.4404420304978436</v>
      </c>
      <c r="K967" s="44">
        <f t="shared" si="218"/>
        <v>1.4404420304978436</v>
      </c>
      <c r="L967" s="295">
        <v>0.14355269600000001</v>
      </c>
      <c r="M967" s="295">
        <v>0.7868893344978436</v>
      </c>
      <c r="N967" s="295">
        <v>0</v>
      </c>
      <c r="O967" s="295">
        <v>0.51</v>
      </c>
      <c r="P967"/>
      <c r="Q967" s="212">
        <v>110.4868</v>
      </c>
      <c r="R967"/>
      <c r="S967" s="156">
        <v>9.0041447999999996E-2</v>
      </c>
      <c r="T967" s="156">
        <v>7.9697456E-2</v>
      </c>
      <c r="U967" s="156">
        <v>2.8983996000000001E-3</v>
      </c>
      <c r="V967" s="156">
        <v>7.445592E-3</v>
      </c>
      <c r="W967"/>
      <c r="X967" s="155">
        <v>3.9418431999999997E-4</v>
      </c>
      <c r="Y967" s="173"/>
      <c r="Z967" s="271" t="s">
        <v>2538</v>
      </c>
      <c r="AA967"/>
      <c r="AB967"/>
      <c r="AC967"/>
      <c r="AD967" s="175"/>
      <c r="AE967" s="271"/>
      <c r="AF967" s="50"/>
      <c r="AG967" s="50"/>
      <c r="AH967" s="54"/>
      <c r="AI967"/>
      <c r="AJ967"/>
    </row>
    <row r="968" spans="1:36" ht="13.8" customHeight="1">
      <c r="A968" t="s">
        <v>905</v>
      </c>
      <c r="B968" s="188" t="s">
        <v>319</v>
      </c>
      <c r="C968" s="151" t="str">
        <f t="shared" si="215"/>
        <v>A.130.07.110</v>
      </c>
      <c r="D968" s="54" t="s">
        <v>38</v>
      </c>
      <c r="E968" s="150" t="s">
        <v>352</v>
      </c>
      <c r="F968" s="153" t="str">
        <f t="shared" si="216"/>
        <v>PC 30% glass fibre</v>
      </c>
      <c r="G968" s="277">
        <v>2.851</v>
      </c>
      <c r="H968" s="44">
        <f t="shared" si="217"/>
        <v>2.851</v>
      </c>
      <c r="I968"/>
      <c r="J968" s="294">
        <v>1.1217243517776998</v>
      </c>
      <c r="K968" s="44">
        <f t="shared" si="218"/>
        <v>1.1217243517776998</v>
      </c>
      <c r="L968" s="295">
        <v>0.11205492789999999</v>
      </c>
      <c r="M968" s="295">
        <v>0.5820194238777</v>
      </c>
      <c r="N968" s="295">
        <v>0</v>
      </c>
      <c r="O968" s="295">
        <v>0.42764999999999997</v>
      </c>
      <c r="P968"/>
      <c r="Q968" s="212">
        <v>87.297460000000001</v>
      </c>
      <c r="R968"/>
      <c r="S968" s="156">
        <v>7.3471129999999996E-2</v>
      </c>
      <c r="T968" s="156">
        <v>6.5183829999999998E-2</v>
      </c>
      <c r="U968" s="156">
        <v>2.5156261E-3</v>
      </c>
      <c r="V968" s="156">
        <v>5.7716746999999999E-3</v>
      </c>
      <c r="W968"/>
      <c r="X968" s="155">
        <v>3.1013929E-4</v>
      </c>
      <c r="Y968" s="173"/>
      <c r="Z968" s="271" t="s">
        <v>2538</v>
      </c>
      <c r="AA968"/>
      <c r="AB968"/>
      <c r="AC968"/>
      <c r="AD968" s="175"/>
      <c r="AE968" s="271"/>
      <c r="AF968" s="50"/>
      <c r="AG968" s="50"/>
      <c r="AH968" s="54"/>
      <c r="AI968"/>
      <c r="AJ968"/>
    </row>
    <row r="969" spans="1:36" ht="13.8" customHeight="1">
      <c r="A969" t="s">
        <v>3579</v>
      </c>
      <c r="B969" s="188" t="s">
        <v>319</v>
      </c>
      <c r="C969" s="151" t="str">
        <f t="shared" si="215"/>
        <v>A.130.07.111</v>
      </c>
      <c r="D969" s="54" t="s">
        <v>38</v>
      </c>
      <c r="E969" s="150" t="s">
        <v>352</v>
      </c>
      <c r="F969" s="153" t="str">
        <f t="shared" si="216"/>
        <v>PE (HDPE  High density Polyethylene)</v>
      </c>
      <c r="G969" s="277">
        <v>2.16</v>
      </c>
      <c r="H969" s="44">
        <f t="shared" si="217"/>
        <v>2.16</v>
      </c>
      <c r="I969"/>
      <c r="J969" s="294">
        <v>1.2491026247299999</v>
      </c>
      <c r="K969" s="44">
        <f t="shared" si="218"/>
        <v>1.2491026247299999</v>
      </c>
      <c r="L969" s="295">
        <v>7.9986076330000003E-2</v>
      </c>
      <c r="M969" s="295">
        <v>0.82811902339999999</v>
      </c>
      <c r="N969" s="295">
        <v>1.6997524999999999E-2</v>
      </c>
      <c r="O969" s="295">
        <v>0.32400000000000001</v>
      </c>
      <c r="P969"/>
      <c r="Q969" s="212">
        <v>88.783799999999999</v>
      </c>
      <c r="R969"/>
      <c r="S969" s="156">
        <v>4.2764621000000003E-2</v>
      </c>
      <c r="T969" s="156">
        <v>3.4774606999999999E-2</v>
      </c>
      <c r="U969" s="156">
        <v>1.7570085E-3</v>
      </c>
      <c r="V969" s="156">
        <v>6.2330058000000001E-3</v>
      </c>
      <c r="W969"/>
      <c r="X969" s="155">
        <v>1.8714951999999999E-4</v>
      </c>
      <c r="Y969" s="173"/>
      <c r="Z969" s="271" t="s">
        <v>2539</v>
      </c>
      <c r="AA969"/>
      <c r="AB969"/>
      <c r="AC969"/>
      <c r="AD969" s="175"/>
      <c r="AE969" s="271"/>
      <c r="AF969" s="50"/>
      <c r="AG969" s="50"/>
      <c r="AH969" s="54"/>
      <c r="AI969"/>
      <c r="AJ969"/>
    </row>
    <row r="970" spans="1:36" ht="13.8" customHeight="1">
      <c r="A970" t="s">
        <v>3580</v>
      </c>
      <c r="B970" s="188" t="s">
        <v>319</v>
      </c>
      <c r="C970" s="151" t="str">
        <f t="shared" si="215"/>
        <v>A.130.07.112</v>
      </c>
      <c r="D970" s="54" t="s">
        <v>38</v>
      </c>
      <c r="E970" s="150" t="s">
        <v>352</v>
      </c>
      <c r="F970" s="153" t="str">
        <f t="shared" si="216"/>
        <v>PE (LDPE  Low density Polyethylene)</v>
      </c>
      <c r="G970" s="277">
        <v>2.16</v>
      </c>
      <c r="H970" s="44">
        <f t="shared" si="217"/>
        <v>2.16</v>
      </c>
      <c r="I970"/>
      <c r="J970" s="294">
        <v>1.2701356561799999</v>
      </c>
      <c r="K970" s="44">
        <f t="shared" si="218"/>
        <v>1.2701356561799999</v>
      </c>
      <c r="L970" s="295">
        <v>9.3866470480000005E-2</v>
      </c>
      <c r="M970" s="295">
        <v>0.83191681070000001</v>
      </c>
      <c r="N970" s="295">
        <v>2.0352374999999999E-2</v>
      </c>
      <c r="O970" s="295">
        <v>0.32400000000000001</v>
      </c>
      <c r="P970"/>
      <c r="Q970" s="212">
        <v>91.876199999999997</v>
      </c>
      <c r="R970"/>
      <c r="S970" s="156">
        <v>4.3106878000000001E-2</v>
      </c>
      <c r="T970" s="156">
        <v>3.4954039999999999E-2</v>
      </c>
      <c r="U970" s="156">
        <v>1.7773890000000001E-3</v>
      </c>
      <c r="V970" s="156">
        <v>6.3754488E-3</v>
      </c>
      <c r="W970"/>
      <c r="X970" s="155">
        <v>1.9337208000000001E-4</v>
      </c>
      <c r="Y970" s="173"/>
      <c r="Z970" s="271" t="s">
        <v>2540</v>
      </c>
      <c r="AA970"/>
      <c r="AB970"/>
      <c r="AC970"/>
      <c r="AD970" s="175"/>
      <c r="AE970" s="271"/>
      <c r="AF970" s="50"/>
      <c r="AG970" s="50"/>
      <c r="AH970" s="54"/>
      <c r="AI970"/>
      <c r="AJ970"/>
    </row>
    <row r="971" spans="1:36" ht="13.8" customHeight="1">
      <c r="A971" t="s">
        <v>3581</v>
      </c>
      <c r="B971" s="188" t="s">
        <v>319</v>
      </c>
      <c r="C971" s="151" t="str">
        <f t="shared" si="215"/>
        <v>A.130.07.113</v>
      </c>
      <c r="D971" s="54" t="s">
        <v>38</v>
      </c>
      <c r="E971" s="150" t="s">
        <v>352</v>
      </c>
      <c r="F971" s="153" t="str">
        <f t="shared" si="216"/>
        <v>PE (LLDPE  Linear low density Polyethylene)</v>
      </c>
      <c r="G971" s="277">
        <v>2.12</v>
      </c>
      <c r="H971" s="44">
        <f t="shared" si="217"/>
        <v>2.12</v>
      </c>
      <c r="I971"/>
      <c r="J971" s="294">
        <v>1.2455399648300001</v>
      </c>
      <c r="K971" s="44">
        <f t="shared" si="218"/>
        <v>1.2455399648300001</v>
      </c>
      <c r="L971" s="295">
        <v>7.3866064930000003E-2</v>
      </c>
      <c r="M971" s="295">
        <v>0.82801444990000006</v>
      </c>
      <c r="N971" s="295">
        <v>2.565945E-2</v>
      </c>
      <c r="O971" s="295">
        <v>0.318</v>
      </c>
      <c r="P971"/>
      <c r="Q971" s="212">
        <v>86.404200000000003</v>
      </c>
      <c r="R971"/>
      <c r="S971" s="156">
        <v>4.1930042000000001E-2</v>
      </c>
      <c r="T971" s="156">
        <v>3.4152857000000002E-2</v>
      </c>
      <c r="U971" s="156">
        <v>1.7166099999999999E-3</v>
      </c>
      <c r="V971" s="156">
        <v>6.0605748000000003E-3</v>
      </c>
      <c r="W971"/>
      <c r="X971" s="155">
        <v>1.8191668E-4</v>
      </c>
      <c r="Y971" s="173"/>
      <c r="Z971" s="271" t="s">
        <v>2541</v>
      </c>
      <c r="AA971"/>
      <c r="AB971"/>
      <c r="AC971"/>
      <c r="AD971" s="175"/>
      <c r="AE971" s="271"/>
      <c r="AF971" s="50"/>
      <c r="AG971" s="50"/>
      <c r="AH971" s="54"/>
      <c r="AI971"/>
      <c r="AJ971"/>
    </row>
    <row r="972" spans="1:36" ht="13.8" customHeight="1">
      <c r="A972" t="s">
        <v>3582</v>
      </c>
      <c r="B972" s="188" t="s">
        <v>319</v>
      </c>
      <c r="C972" s="151" t="str">
        <f t="shared" si="215"/>
        <v>A.130.07.114</v>
      </c>
      <c r="D972" s="54" t="s">
        <v>38</v>
      </c>
      <c r="E972" s="150" t="s">
        <v>352</v>
      </c>
      <c r="F972" s="153" t="str">
        <f t="shared" si="216"/>
        <v>PE (Polyethylene expanded, EPE)</v>
      </c>
      <c r="G972" s="277">
        <v>2.7409032666666668</v>
      </c>
      <c r="H972" s="44">
        <f t="shared" si="217"/>
        <v>2.7409032666666668</v>
      </c>
      <c r="I972"/>
      <c r="J972" s="294">
        <v>1.3728271191366002</v>
      </c>
      <c r="K972" s="44">
        <f t="shared" si="218"/>
        <v>1.3728271191366002</v>
      </c>
      <c r="L972" s="295">
        <v>9.9340496130000011E-2</v>
      </c>
      <c r="M972" s="295">
        <v>0.83933543369660002</v>
      </c>
      <c r="N972" s="295">
        <v>2.3015699309999998E-2</v>
      </c>
      <c r="O972" s="295">
        <v>0.41113548999999999</v>
      </c>
      <c r="P972"/>
      <c r="Q972" s="212">
        <v>100.47313</v>
      </c>
      <c r="R972"/>
      <c r="S972" s="156">
        <v>5.4190994999999999E-2</v>
      </c>
      <c r="T972" s="156">
        <v>4.5022027999999999E-2</v>
      </c>
      <c r="U972" s="156">
        <v>2.2487954999999998E-3</v>
      </c>
      <c r="V972" s="156">
        <v>6.9201719E-3</v>
      </c>
      <c r="W972"/>
      <c r="X972" s="155">
        <v>2.2242778E-4</v>
      </c>
      <c r="Y972" s="173"/>
      <c r="Z972" s="271" t="s">
        <v>2542</v>
      </c>
      <c r="AA972"/>
      <c r="AB972"/>
      <c r="AC972"/>
      <c r="AD972" s="175"/>
      <c r="AE972" s="269"/>
      <c r="AF972" s="50"/>
      <c r="AG972" s="50"/>
      <c r="AH972" s="54"/>
      <c r="AI972"/>
      <c r="AJ972"/>
    </row>
    <row r="973" spans="1:36" ht="13.8" customHeight="1">
      <c r="A973" t="s">
        <v>1497</v>
      </c>
      <c r="B973" s="188" t="s">
        <v>319</v>
      </c>
      <c r="C973" s="151" t="str">
        <f t="shared" si="215"/>
        <v>A.130.07.116</v>
      </c>
      <c r="D973" s="54" t="s">
        <v>38</v>
      </c>
      <c r="E973" s="150" t="s">
        <v>352</v>
      </c>
      <c r="F973" s="153" t="str">
        <f t="shared" si="216"/>
        <v>PET (Polyethylene terephthalate) 30% glass fibre</v>
      </c>
      <c r="G973" s="277">
        <v>2.004</v>
      </c>
      <c r="H973" s="44">
        <f t="shared" si="217"/>
        <v>2.004</v>
      </c>
      <c r="I973"/>
      <c r="J973" s="294">
        <v>0.82185937090999994</v>
      </c>
      <c r="K973" s="44">
        <f t="shared" si="218"/>
        <v>0.82185937090999994</v>
      </c>
      <c r="L973" s="295">
        <v>3.4206535510000004E-2</v>
      </c>
      <c r="M973" s="295">
        <v>0.48705283539999999</v>
      </c>
      <c r="N973" s="295">
        <v>0</v>
      </c>
      <c r="O973" s="295">
        <v>0.30059999999999998</v>
      </c>
      <c r="P973"/>
      <c r="Q973" s="212">
        <v>61.351399999999998</v>
      </c>
      <c r="R973"/>
      <c r="S973" s="156">
        <v>5.3680934E-2</v>
      </c>
      <c r="T973" s="156">
        <v>4.7511412000000003E-2</v>
      </c>
      <c r="U973" s="156">
        <v>1.9401800999999999E-3</v>
      </c>
      <c r="V973" s="156">
        <v>4.2293419E-3</v>
      </c>
      <c r="W973"/>
      <c r="X973" s="155">
        <v>1.6241975E-4</v>
      </c>
      <c r="Y973" s="173"/>
      <c r="Z973" s="271" t="s">
        <v>2543</v>
      </c>
      <c r="AA973"/>
      <c r="AB973"/>
      <c r="AC973"/>
      <c r="AD973" s="175"/>
      <c r="AE973" s="269"/>
      <c r="AF973" s="50"/>
      <c r="AG973" s="50"/>
      <c r="AH973" s="54"/>
      <c r="AI973"/>
      <c r="AJ973"/>
    </row>
    <row r="974" spans="1:36" ht="13.8" customHeight="1">
      <c r="A974" t="s">
        <v>1498</v>
      </c>
      <c r="B974" s="188" t="s">
        <v>319</v>
      </c>
      <c r="C974" s="151" t="str">
        <f t="shared" si="215"/>
        <v>A.130.07.117</v>
      </c>
      <c r="D974" s="54" t="s">
        <v>38</v>
      </c>
      <c r="E974" s="150" t="s">
        <v>352</v>
      </c>
      <c r="F974" s="153" t="str">
        <f t="shared" si="216"/>
        <v>PET (Polyethylene terephthalate) amorphous</v>
      </c>
      <c r="G974" s="277">
        <v>2.0513377333333334</v>
      </c>
      <c r="H974" s="44">
        <f t="shared" si="217"/>
        <v>2.0513377333333334</v>
      </c>
      <c r="I974"/>
      <c r="J974" s="294">
        <v>1.0059994169447402</v>
      </c>
      <c r="K974" s="44">
        <f t="shared" si="218"/>
        <v>1.0059994169447402</v>
      </c>
      <c r="L974" s="295">
        <v>3.9692675699999999E-2</v>
      </c>
      <c r="M974" s="295">
        <v>0.65508919585274006</v>
      </c>
      <c r="N974" s="295">
        <v>3.5168853920000001E-3</v>
      </c>
      <c r="O974" s="295">
        <v>0.30770066000000001</v>
      </c>
      <c r="P974"/>
      <c r="Q974" s="212">
        <v>72.095490999999996</v>
      </c>
      <c r="R974"/>
      <c r="S974" s="156">
        <v>5.9408369000000003E-2</v>
      </c>
      <c r="T974" s="156">
        <v>5.2348158999999998E-2</v>
      </c>
      <c r="U974" s="156">
        <v>1.9471992E-3</v>
      </c>
      <c r="V974" s="156">
        <v>5.1130109999999998E-3</v>
      </c>
      <c r="W974"/>
      <c r="X974" s="155">
        <v>1.8646866000000001E-4</v>
      </c>
      <c r="Y974" s="173"/>
      <c r="Z974" s="271" t="s">
        <v>2544</v>
      </c>
      <c r="AA974"/>
      <c r="AB974"/>
      <c r="AC974"/>
      <c r="AD974" s="175"/>
      <c r="AE974" s="271"/>
      <c r="AF974" s="50"/>
      <c r="AG974" s="50"/>
      <c r="AH974" s="54"/>
      <c r="AI974"/>
      <c r="AJ974"/>
    </row>
    <row r="975" spans="1:36" ht="13.8" customHeight="1">
      <c r="A975" t="s">
        <v>1499</v>
      </c>
      <c r="B975" s="188" t="s">
        <v>319</v>
      </c>
      <c r="C975" s="151" t="str">
        <f t="shared" si="215"/>
        <v>A.130.07.118</v>
      </c>
      <c r="D975" s="54" t="s">
        <v>38</v>
      </c>
      <c r="E975" s="150" t="s">
        <v>352</v>
      </c>
      <c r="F975" s="153" t="str">
        <f t="shared" si="216"/>
        <v>PET (Polyethylene terephthalate) bottle grade</v>
      </c>
      <c r="G975" s="277">
        <v>2.1900000000000004</v>
      </c>
      <c r="H975" s="44">
        <f t="shared" si="217"/>
        <v>2.1900000000000004</v>
      </c>
      <c r="I975"/>
      <c r="J975" s="294">
        <v>1.0120634871</v>
      </c>
      <c r="K975" s="44">
        <f t="shared" si="218"/>
        <v>1.0120634871</v>
      </c>
      <c r="L975" s="295">
        <v>3.2340707400000002E-2</v>
      </c>
      <c r="M975" s="295">
        <v>0.65122277969999998</v>
      </c>
      <c r="N975" s="295">
        <v>0</v>
      </c>
      <c r="O975" s="295">
        <v>0.32850000000000001</v>
      </c>
      <c r="P975"/>
      <c r="Q975" s="212">
        <v>73.421000000000006</v>
      </c>
      <c r="R975"/>
      <c r="S975" s="156">
        <v>6.1769738999999997E-2</v>
      </c>
      <c r="T975" s="156">
        <v>5.4451144999999999E-2</v>
      </c>
      <c r="U975" s="156">
        <v>2.0763339E-3</v>
      </c>
      <c r="V975" s="156">
        <v>5.2422594000000001E-3</v>
      </c>
      <c r="W975"/>
      <c r="X975" s="155">
        <v>1.8315641000000001E-4</v>
      </c>
      <c r="Y975" s="173"/>
      <c r="Z975" s="271" t="s">
        <v>2544</v>
      </c>
      <c r="AA975"/>
      <c r="AB975"/>
      <c r="AC975"/>
      <c r="AD975" s="175"/>
      <c r="AE975" s="269"/>
      <c r="AF975" s="50"/>
      <c r="AG975" s="50"/>
      <c r="AH975" s="54"/>
      <c r="AI975"/>
      <c r="AJ975"/>
    </row>
    <row r="976" spans="1:36" ht="13.8" customHeight="1">
      <c r="A976" t="s">
        <v>1500</v>
      </c>
      <c r="B976" s="188" t="s">
        <v>319</v>
      </c>
      <c r="C976" s="151" t="str">
        <f t="shared" si="215"/>
        <v>A.130.07.119</v>
      </c>
      <c r="D976" s="54" t="s">
        <v>38</v>
      </c>
      <c r="E976" s="150" t="s">
        <v>352</v>
      </c>
      <c r="F976" s="153" t="str">
        <f t="shared" si="216"/>
        <v>PMMA (Polymethyl methacrylate)</v>
      </c>
      <c r="G976" s="277">
        <v>3.9</v>
      </c>
      <c r="H976" s="44">
        <f t="shared" si="217"/>
        <v>3.9</v>
      </c>
      <c r="I976"/>
      <c r="J976" s="294">
        <v>1.13395989269876</v>
      </c>
      <c r="K976" s="44">
        <f t="shared" si="218"/>
        <v>1.13395989269876</v>
      </c>
      <c r="L976" s="295">
        <v>6.2708542020000008E-2</v>
      </c>
      <c r="M976" s="295">
        <v>0.48625135067876002</v>
      </c>
      <c r="N976" s="295">
        <v>0</v>
      </c>
      <c r="O976" s="295">
        <v>0.58499999999999996</v>
      </c>
      <c r="P976"/>
      <c r="Q976" s="212">
        <v>98.7</v>
      </c>
      <c r="R976"/>
      <c r="S976" s="156">
        <v>9.3023365999999996E-2</v>
      </c>
      <c r="T976" s="156">
        <v>8.2557567999999998E-2</v>
      </c>
      <c r="U976" s="156">
        <v>3.4186181E-3</v>
      </c>
      <c r="V976" s="156">
        <v>7.0471800000000001E-3</v>
      </c>
      <c r="W976"/>
      <c r="X976" s="155">
        <v>2.5172942999999998E-4</v>
      </c>
      <c r="Y976" s="173"/>
      <c r="Z976" s="271" t="s">
        <v>2545</v>
      </c>
      <c r="AA976"/>
      <c r="AB976"/>
      <c r="AC976"/>
      <c r="AD976" s="175"/>
      <c r="AE976" s="271"/>
      <c r="AF976" s="50"/>
      <c r="AG976" s="50"/>
      <c r="AH976" s="54"/>
      <c r="AI976"/>
      <c r="AJ976"/>
    </row>
    <row r="977" spans="1:36" ht="13.8" customHeight="1">
      <c r="A977" t="s">
        <v>1501</v>
      </c>
      <c r="B977" s="188" t="s">
        <v>319</v>
      </c>
      <c r="C977" s="151" t="str">
        <f t="shared" si="215"/>
        <v>A.130.07.120</v>
      </c>
      <c r="D977" s="54" t="s">
        <v>38</v>
      </c>
      <c r="E977" s="150" t="s">
        <v>352</v>
      </c>
      <c r="F977" s="153" t="str">
        <f t="shared" si="216"/>
        <v>POM (Polyoxymethyleen, polyacetaal)</v>
      </c>
      <c r="G977" s="277">
        <v>3.2</v>
      </c>
      <c r="H977" s="44">
        <f t="shared" si="217"/>
        <v>3.2</v>
      </c>
      <c r="I977"/>
      <c r="J977" s="294">
        <v>0.91320437307254609</v>
      </c>
      <c r="K977" s="44">
        <f t="shared" si="218"/>
        <v>0.91320437307254609</v>
      </c>
      <c r="L977" s="295">
        <v>8.3714509041599994E-3</v>
      </c>
      <c r="M977" s="295">
        <v>0.42483292216838608</v>
      </c>
      <c r="N977" s="295">
        <v>0</v>
      </c>
      <c r="O977" s="295">
        <v>0.48</v>
      </c>
      <c r="P977"/>
      <c r="Q977" s="212">
        <v>90.552199999999999</v>
      </c>
      <c r="R977"/>
      <c r="S977" s="156">
        <v>7.5057612999999995E-2</v>
      </c>
      <c r="T977" s="156">
        <v>6.5928784000000004E-2</v>
      </c>
      <c r="U977" s="156">
        <v>2.7425981999999998E-3</v>
      </c>
      <c r="V977" s="156">
        <v>6.3862301999999998E-3</v>
      </c>
      <c r="W977"/>
      <c r="X977" s="155">
        <v>2.1680165E-4</v>
      </c>
      <c r="Y977" s="173"/>
      <c r="Z977" s="271" t="s">
        <v>2546</v>
      </c>
      <c r="AA977"/>
      <c r="AB977"/>
      <c r="AC977"/>
      <c r="AD977" s="175"/>
      <c r="AE977" s="271"/>
      <c r="AF977" s="50"/>
      <c r="AG977" s="50"/>
      <c r="AH977" s="54"/>
      <c r="AI977"/>
      <c r="AJ977"/>
    </row>
    <row r="978" spans="1:36" ht="13.8" customHeight="1">
      <c r="A978" t="s">
        <v>3583</v>
      </c>
      <c r="B978" s="188" t="s">
        <v>319</v>
      </c>
      <c r="C978" s="151" t="str">
        <f t="shared" si="215"/>
        <v>A.130.07.121</v>
      </c>
      <c r="D978" s="54" t="s">
        <v>38</v>
      </c>
      <c r="E978" s="150" t="s">
        <v>352</v>
      </c>
      <c r="F978" s="153" t="str">
        <f t="shared" si="216"/>
        <v>PP (Polypropylene)</v>
      </c>
      <c r="G978" s="277">
        <v>1.92</v>
      </c>
      <c r="H978" s="44">
        <f t="shared" si="217"/>
        <v>1.92</v>
      </c>
      <c r="I978"/>
      <c r="J978" s="294">
        <v>1.20927091678</v>
      </c>
      <c r="K978" s="44">
        <f t="shared" si="218"/>
        <v>1.20927091678</v>
      </c>
      <c r="L978" s="295">
        <v>7.477264077000001E-2</v>
      </c>
      <c r="M978" s="295">
        <v>0.82730807601</v>
      </c>
      <c r="N978" s="295">
        <v>1.9190200000000001E-2</v>
      </c>
      <c r="O978" s="295">
        <v>0.28799999999999998</v>
      </c>
      <c r="P978"/>
      <c r="Q978" s="212">
        <v>82.925799999999995</v>
      </c>
      <c r="R978"/>
      <c r="S978" s="156">
        <v>3.8687603000000001E-2</v>
      </c>
      <c r="T978" s="156">
        <v>3.1286608E-2</v>
      </c>
      <c r="U978" s="156">
        <v>1.5651873999999999E-3</v>
      </c>
      <c r="V978" s="156">
        <v>5.8358076000000004E-3</v>
      </c>
      <c r="W978"/>
      <c r="X978" s="155">
        <v>1.7322153000000001E-4</v>
      </c>
      <c r="Y978" s="173"/>
      <c r="Z978" s="271" t="s">
        <v>2547</v>
      </c>
      <c r="AA978"/>
      <c r="AB978"/>
      <c r="AC978"/>
      <c r="AD978" s="175"/>
      <c r="AE978" s="271"/>
      <c r="AF978" s="50"/>
      <c r="AG978" s="50"/>
      <c r="AH978" s="54"/>
      <c r="AI978"/>
      <c r="AJ978"/>
    </row>
    <row r="979" spans="1:36" ht="13.8" customHeight="1">
      <c r="A979" t="s">
        <v>3584</v>
      </c>
      <c r="B979" s="188" t="s">
        <v>319</v>
      </c>
      <c r="C979" s="151" t="str">
        <f t="shared" si="215"/>
        <v>A.130.07.122</v>
      </c>
      <c r="D979" s="54" t="s">
        <v>38</v>
      </c>
      <c r="E979" s="150" t="s">
        <v>352</v>
      </c>
      <c r="F979" s="153" t="str">
        <f t="shared" si="216"/>
        <v>PP GF30</v>
      </c>
      <c r="G979" s="277">
        <v>1.8149999999999999</v>
      </c>
      <c r="H979" s="44">
        <f t="shared" si="217"/>
        <v>1.8149999999999999</v>
      </c>
      <c r="I979"/>
      <c r="J979" s="294">
        <v>0.95990457197000001</v>
      </c>
      <c r="K979" s="44">
        <f t="shared" si="218"/>
        <v>0.95990457197000001</v>
      </c>
      <c r="L979" s="295">
        <v>6.3908888469999994E-2</v>
      </c>
      <c r="M979" s="295">
        <v>0.61031254350000008</v>
      </c>
      <c r="N979" s="295">
        <v>1.343314E-2</v>
      </c>
      <c r="O979" s="295">
        <v>0.27224999999999999</v>
      </c>
      <c r="P979"/>
      <c r="Q979" s="212">
        <v>68.004760000000005</v>
      </c>
      <c r="R979"/>
      <c r="S979" s="156">
        <v>3.7523438999999999E-2</v>
      </c>
      <c r="T979" s="156">
        <v>3.1296235999999998E-2</v>
      </c>
      <c r="U979" s="156">
        <v>1.5823776E-3</v>
      </c>
      <c r="V979" s="156">
        <v>4.6448256000000002E-3</v>
      </c>
      <c r="W979"/>
      <c r="X979" s="155">
        <v>1.5546534E-4</v>
      </c>
      <c r="Y979" s="173"/>
      <c r="Z979" s="271" t="s">
        <v>2547</v>
      </c>
      <c r="AA979"/>
      <c r="AB979"/>
      <c r="AC979"/>
      <c r="AD979" s="175"/>
      <c r="AE979" s="271"/>
      <c r="AF979" s="50"/>
      <c r="AG979" s="50"/>
      <c r="AH979" s="54"/>
      <c r="AI979"/>
      <c r="AJ979"/>
    </row>
    <row r="980" spans="1:36" ht="13.8" customHeight="1">
      <c r="A980" t="s">
        <v>1768</v>
      </c>
      <c r="B980" s="188" t="s">
        <v>319</v>
      </c>
      <c r="C980" s="151" t="str">
        <f t="shared" si="215"/>
        <v>A.130.07.123</v>
      </c>
      <c r="D980" s="54" t="s">
        <v>38</v>
      </c>
      <c r="E980" s="150" t="s">
        <v>352</v>
      </c>
      <c r="F980" s="153" t="str">
        <f t="shared" si="216"/>
        <v>PS (EPS  expandable polystyrene, white)</v>
      </c>
      <c r="G980" s="277">
        <v>2.2800000000000002</v>
      </c>
      <c r="H980" s="44">
        <f t="shared" si="217"/>
        <v>2.2800000000000002</v>
      </c>
      <c r="I980"/>
      <c r="J980" s="294">
        <v>1.2574208943761243</v>
      </c>
      <c r="K980" s="44">
        <f t="shared" si="218"/>
        <v>1.2574208943761243</v>
      </c>
      <c r="L980" s="295">
        <v>4.526306964E-2</v>
      </c>
      <c r="M980" s="295">
        <v>0.87015782473612413</v>
      </c>
      <c r="N980" s="295">
        <v>0</v>
      </c>
      <c r="O980" s="295">
        <v>0.34200000000000003</v>
      </c>
      <c r="P980"/>
      <c r="Q980" s="212">
        <v>90.587000000000003</v>
      </c>
      <c r="R980"/>
      <c r="S980" s="156">
        <v>5.4053499999999997E-2</v>
      </c>
      <c r="T980" s="156">
        <v>4.5757978999999997E-2</v>
      </c>
      <c r="U980" s="156">
        <v>1.9497746E-3</v>
      </c>
      <c r="V980" s="156">
        <v>6.3457464000000003E-3</v>
      </c>
      <c r="W980"/>
      <c r="X980" s="155">
        <v>1.9737051000000001E-4</v>
      </c>
      <c r="Y980" s="173"/>
      <c r="Z980" s="271" t="s">
        <v>2548</v>
      </c>
      <c r="AA980"/>
      <c r="AB980"/>
      <c r="AC980"/>
      <c r="AD980" s="175"/>
      <c r="AE980" s="271"/>
      <c r="AF980" s="50"/>
      <c r="AG980" s="50"/>
      <c r="AH980" s="54"/>
      <c r="AI980"/>
      <c r="AJ980"/>
    </row>
    <row r="981" spans="1:36" ht="13.8" customHeight="1">
      <c r="A981" t="s">
        <v>1769</v>
      </c>
      <c r="B981" s="188" t="s">
        <v>319</v>
      </c>
      <c r="C981" s="151" t="str">
        <f t="shared" si="215"/>
        <v>A.130.07.124</v>
      </c>
      <c r="D981" s="54" t="s">
        <v>38</v>
      </c>
      <c r="E981" s="150" t="s">
        <v>352</v>
      </c>
      <c r="F981" s="153" t="str">
        <f t="shared" si="216"/>
        <v>PS (GPPS  general purpose polystyrene)</v>
      </c>
      <c r="G981" s="277">
        <v>2.16</v>
      </c>
      <c r="H981" s="44">
        <f t="shared" si="217"/>
        <v>2.16</v>
      </c>
      <c r="I981"/>
      <c r="J981" s="294">
        <v>1.2283185434757857</v>
      </c>
      <c r="K981" s="44">
        <f t="shared" si="218"/>
        <v>1.2283185434757857</v>
      </c>
      <c r="L981" s="295">
        <v>3.8141661959999996E-2</v>
      </c>
      <c r="M981" s="295">
        <v>0.86617688151578565</v>
      </c>
      <c r="N981" s="295">
        <v>0</v>
      </c>
      <c r="O981" s="295">
        <v>0.32400000000000001</v>
      </c>
      <c r="P981"/>
      <c r="Q981" s="212">
        <v>88.575500000000005</v>
      </c>
      <c r="R981"/>
      <c r="S981" s="156">
        <v>5.0526304000000001E-2</v>
      </c>
      <c r="T981" s="156">
        <v>4.2458808000000001E-2</v>
      </c>
      <c r="U981" s="156">
        <v>1.8274576E-3</v>
      </c>
      <c r="V981" s="156">
        <v>6.2400386999999996E-3</v>
      </c>
      <c r="W981"/>
      <c r="X981" s="155">
        <v>1.8869762E-4</v>
      </c>
      <c r="Y981" s="173"/>
      <c r="Z981" s="271" t="s">
        <v>2549</v>
      </c>
      <c r="AA981"/>
      <c r="AB981"/>
      <c r="AC981"/>
      <c r="AD981" s="175"/>
      <c r="AE981" s="271"/>
      <c r="AF981" s="50"/>
      <c r="AG981" s="50"/>
      <c r="AH981" s="54"/>
      <c r="AI981"/>
      <c r="AJ981"/>
    </row>
    <row r="982" spans="1:36" ht="13.8" customHeight="1">
      <c r="A982" t="s">
        <v>1770</v>
      </c>
      <c r="B982" s="188" t="s">
        <v>319</v>
      </c>
      <c r="C982" s="151" t="str">
        <f t="shared" si="215"/>
        <v>A.130.07.125</v>
      </c>
      <c r="D982" s="54" t="s">
        <v>38</v>
      </c>
      <c r="E982" s="150" t="s">
        <v>352</v>
      </c>
      <c r="F982" s="153" t="str">
        <f t="shared" si="216"/>
        <v>PS (HIPS  high impact polysyrene)</v>
      </c>
      <c r="G982" s="277">
        <v>2.2500000000000004</v>
      </c>
      <c r="H982" s="44">
        <f t="shared" si="217"/>
        <v>2.2500000000000004</v>
      </c>
      <c r="I982"/>
      <c r="J982" s="294">
        <v>1.2440281133713811</v>
      </c>
      <c r="K982" s="44">
        <f t="shared" si="218"/>
        <v>1.2440281133713811</v>
      </c>
      <c r="L982" s="295">
        <v>3.9238757619999995E-2</v>
      </c>
      <c r="M982" s="295">
        <v>0.86728935575138111</v>
      </c>
      <c r="N982" s="295">
        <v>0</v>
      </c>
      <c r="O982" s="295">
        <v>0.33750000000000002</v>
      </c>
      <c r="P982"/>
      <c r="Q982" s="212">
        <v>90.244699999999995</v>
      </c>
      <c r="R982"/>
      <c r="S982" s="156">
        <v>5.2473536000000001E-2</v>
      </c>
      <c r="T982" s="156">
        <v>4.4231850000000003E-2</v>
      </c>
      <c r="U982" s="156">
        <v>1.9026870999999999E-3</v>
      </c>
      <c r="V982" s="156">
        <v>6.3389991000000001E-3</v>
      </c>
      <c r="W982"/>
      <c r="X982" s="155">
        <v>1.9380554E-4</v>
      </c>
      <c r="Y982" s="173"/>
      <c r="Z982" s="271" t="s">
        <v>2550</v>
      </c>
      <c r="AA982"/>
      <c r="AB982"/>
      <c r="AC982"/>
      <c r="AD982" s="175"/>
      <c r="AE982" s="271"/>
      <c r="AF982" s="50"/>
      <c r="AG982" s="50"/>
      <c r="AH982" s="54"/>
      <c r="AI982"/>
      <c r="AJ982"/>
    </row>
    <row r="983" spans="1:36" ht="13.8" customHeight="1">
      <c r="A983" t="s">
        <v>1771</v>
      </c>
      <c r="B983" s="188" t="s">
        <v>319</v>
      </c>
      <c r="C983" s="151" t="str">
        <f t="shared" si="215"/>
        <v>A.130.07.126</v>
      </c>
      <c r="D983" s="54" t="s">
        <v>38</v>
      </c>
      <c r="E983" s="150" t="s">
        <v>352</v>
      </c>
      <c r="F983" s="153" t="str">
        <f t="shared" si="216"/>
        <v>PTFE (Polytetrafluoroethylene) Teflon</v>
      </c>
      <c r="G983" s="277">
        <v>12</v>
      </c>
      <c r="H983" s="44">
        <f t="shared" si="217"/>
        <v>12</v>
      </c>
      <c r="I983"/>
      <c r="J983" s="294">
        <v>2.8074053827099998</v>
      </c>
      <c r="K983" s="44">
        <f t="shared" si="218"/>
        <v>2.8074053827099998</v>
      </c>
      <c r="L983" s="295">
        <v>0.15496353429999998</v>
      </c>
      <c r="M983" s="295">
        <v>0.85244184841000004</v>
      </c>
      <c r="N983" s="295">
        <v>0</v>
      </c>
      <c r="O983" s="295">
        <v>1.8</v>
      </c>
      <c r="P983"/>
      <c r="Q983" s="212">
        <v>184.8</v>
      </c>
      <c r="R983"/>
      <c r="S983" s="156">
        <v>0.31210937</v>
      </c>
      <c r="T983" s="156">
        <v>0.28998718000000001</v>
      </c>
      <c r="U983" s="156">
        <v>1.1286521000000001E-2</v>
      </c>
      <c r="V983" s="156">
        <v>1.0835664E-2</v>
      </c>
      <c r="W983"/>
      <c r="X983" s="155">
        <v>6.8241828999999999E-4</v>
      </c>
      <c r="Y983" s="173"/>
      <c r="Z983" s="271" t="s">
        <v>2551</v>
      </c>
      <c r="AA983"/>
      <c r="AB983"/>
      <c r="AC983"/>
      <c r="AD983" s="175"/>
      <c r="AE983" s="271"/>
      <c r="AF983" s="48"/>
      <c r="AG983" s="48"/>
      <c r="AH983" s="54"/>
      <c r="AI983"/>
      <c r="AJ983"/>
    </row>
    <row r="984" spans="1:36" ht="13.8" customHeight="1">
      <c r="A984" t="s">
        <v>906</v>
      </c>
      <c r="B984" s="188" t="s">
        <v>319</v>
      </c>
      <c r="C984" s="151" t="str">
        <f t="shared" si="215"/>
        <v>A.130.07.127</v>
      </c>
      <c r="D984" s="54" t="s">
        <v>38</v>
      </c>
      <c r="E984" s="150" t="s">
        <v>352</v>
      </c>
      <c r="F984" s="153" t="str">
        <f t="shared" si="216"/>
        <v>PTT (Polyltrimethylene terephthalate)</v>
      </c>
      <c r="G984" s="277">
        <v>3.3241062666666665</v>
      </c>
      <c r="H984" s="44">
        <f t="shared" si="217"/>
        <v>3.3241062666666665</v>
      </c>
      <c r="I984"/>
      <c r="J984" s="294">
        <v>0.98255416342199986</v>
      </c>
      <c r="K984" s="44">
        <f t="shared" si="218"/>
        <v>0.98255416342199986</v>
      </c>
      <c r="L984" s="295">
        <v>2.2488441389999999E-2</v>
      </c>
      <c r="M984" s="295">
        <v>0.45654833996199995</v>
      </c>
      <c r="N984" s="295">
        <v>4.9014420699999995E-3</v>
      </c>
      <c r="O984" s="295">
        <v>0.49861593999999998</v>
      </c>
      <c r="P984"/>
      <c r="Q984" s="212">
        <v>74.167906000000002</v>
      </c>
      <c r="R984"/>
      <c r="S984" s="156">
        <v>6.3478092999999999E-2</v>
      </c>
      <c r="T984" s="156">
        <v>5.5625630000000002E-2</v>
      </c>
      <c r="U984" s="156">
        <v>2.6150865000000001E-3</v>
      </c>
      <c r="V984" s="156">
        <v>5.2373766000000004E-3</v>
      </c>
      <c r="W984"/>
      <c r="X984" s="155">
        <v>1.9257186E-4</v>
      </c>
      <c r="Y984" s="173"/>
      <c r="Z984" s="271" t="s">
        <v>2552</v>
      </c>
      <c r="AA984"/>
      <c r="AB984"/>
      <c r="AC984"/>
      <c r="AD984" s="175"/>
      <c r="AE984" s="271"/>
      <c r="AF984" s="48"/>
      <c r="AG984" s="48"/>
      <c r="AH984" s="54"/>
      <c r="AI984"/>
      <c r="AJ984"/>
    </row>
    <row r="985" spans="1:36" ht="13.8" customHeight="1">
      <c r="A985" t="s">
        <v>2553</v>
      </c>
      <c r="B985" s="188" t="s">
        <v>319</v>
      </c>
      <c r="C985" s="151" t="str">
        <f t="shared" si="215"/>
        <v>A.130.07.128</v>
      </c>
      <c r="D985" s="54" t="s">
        <v>38</v>
      </c>
      <c r="E985" s="150" t="s">
        <v>352</v>
      </c>
      <c r="F985" s="153" t="str">
        <f t="shared" si="216"/>
        <v>PVOH (Polyvinyl alcohol) and PVA (Polyvinyl acetate - wood glue)</v>
      </c>
      <c r="G985" s="277">
        <v>3.2512400000000001</v>
      </c>
      <c r="H985" s="44">
        <f t="shared" si="217"/>
        <v>3.2512400000000001</v>
      </c>
      <c r="I985"/>
      <c r="J985" s="294">
        <v>1.40886249259</v>
      </c>
      <c r="K985" s="44">
        <f t="shared" si="218"/>
        <v>1.40886249259</v>
      </c>
      <c r="L985" s="295">
        <v>0.10899831302</v>
      </c>
      <c r="M985" s="295">
        <v>0.78093727957000003</v>
      </c>
      <c r="N985" s="295">
        <v>3.1240899999999999E-2</v>
      </c>
      <c r="O985" s="295">
        <v>0.48768600000000001</v>
      </c>
      <c r="P985"/>
      <c r="Q985" s="212">
        <v>126.5305</v>
      </c>
      <c r="R985"/>
      <c r="S985" s="156">
        <v>0.12749094999999999</v>
      </c>
      <c r="T985" s="156">
        <v>0.11556345</v>
      </c>
      <c r="U985" s="156">
        <v>4.3058156000000004E-3</v>
      </c>
      <c r="V985" s="156">
        <v>7.6216779999999998E-3</v>
      </c>
      <c r="W985"/>
      <c r="X985" s="155">
        <v>3.4692673999999998E-4</v>
      </c>
      <c r="Y985" s="173"/>
      <c r="Z985" s="271" t="s">
        <v>2554</v>
      </c>
      <c r="AA985"/>
      <c r="AB985"/>
      <c r="AC985"/>
      <c r="AD985" s="175"/>
      <c r="AE985" s="271"/>
      <c r="AF985" s="49"/>
      <c r="AG985" s="49"/>
      <c r="AH985" s="54"/>
      <c r="AI985"/>
      <c r="AJ985"/>
    </row>
    <row r="986" spans="1:36" ht="13.8" customHeight="1">
      <c r="A986" t="s">
        <v>3585</v>
      </c>
      <c r="B986" s="188" t="s">
        <v>319</v>
      </c>
      <c r="C986" s="151" t="str">
        <f t="shared" si="215"/>
        <v>A.130.07.129</v>
      </c>
      <c r="D986" s="54" t="s">
        <v>38</v>
      </c>
      <c r="E986" s="150" t="s">
        <v>352</v>
      </c>
      <c r="F986" s="153" t="str">
        <f t="shared" si="216"/>
        <v>PVC (Polyvinylchloride emulsion polymerised)</v>
      </c>
      <c r="G986" s="277">
        <v>2.4500000000000002</v>
      </c>
      <c r="H986" s="44">
        <f t="shared" si="217"/>
        <v>2.4500000000000002</v>
      </c>
      <c r="I986"/>
      <c r="J986" s="294">
        <v>0.91376178919999984</v>
      </c>
      <c r="K986" s="44">
        <f t="shared" si="218"/>
        <v>0.91376178919999984</v>
      </c>
      <c r="L986" s="295">
        <v>5.8918045199999998E-2</v>
      </c>
      <c r="M986" s="295">
        <v>0.45818631899999995</v>
      </c>
      <c r="N986" s="295">
        <v>2.9157425000000001E-2</v>
      </c>
      <c r="O986" s="295">
        <v>0.36749999999999999</v>
      </c>
      <c r="P986"/>
      <c r="Q986" s="212">
        <v>3.2686000000000002</v>
      </c>
      <c r="R986"/>
      <c r="S986" s="156">
        <v>4.1646620000000002E-2</v>
      </c>
      <c r="T986" s="156">
        <v>3.9670985999999998E-2</v>
      </c>
      <c r="U986" s="156">
        <v>1.9756336999999999E-3</v>
      </c>
      <c r="V986" s="156">
        <v>0</v>
      </c>
      <c r="W986"/>
      <c r="X986" s="155">
        <v>1.0010018000000001E-4</v>
      </c>
      <c r="Y986" s="173"/>
      <c r="Z986" s="271" t="s">
        <v>2555</v>
      </c>
      <c r="AA986"/>
      <c r="AB986"/>
      <c r="AC986"/>
      <c r="AD986" s="175"/>
      <c r="AE986" s="271"/>
      <c r="AF986" s="50"/>
      <c r="AG986" s="50"/>
      <c r="AH986" s="54"/>
      <c r="AI986"/>
      <c r="AJ986"/>
    </row>
    <row r="987" spans="1:36" ht="13.8" customHeight="1">
      <c r="A987" t="s">
        <v>3586</v>
      </c>
      <c r="B987" s="188" t="s">
        <v>319</v>
      </c>
      <c r="C987" s="151" t="str">
        <f t="shared" si="215"/>
        <v>A.130.07.130</v>
      </c>
      <c r="D987" s="54" t="s">
        <v>38</v>
      </c>
      <c r="E987" s="150" t="s">
        <v>352</v>
      </c>
      <c r="F987" s="153" t="str">
        <f t="shared" si="216"/>
        <v>PVC (Polyvinylchloride suspension polymerised)</v>
      </c>
      <c r="G987" s="277">
        <v>2.08</v>
      </c>
      <c r="H987" s="44">
        <f t="shared" si="217"/>
        <v>2.08</v>
      </c>
      <c r="I987"/>
      <c r="J987" s="294">
        <v>0.82552309069999996</v>
      </c>
      <c r="K987" s="44">
        <f t="shared" si="218"/>
        <v>0.82552309069999996</v>
      </c>
      <c r="L987" s="295">
        <v>5.3072726699999996E-2</v>
      </c>
      <c r="M987" s="295">
        <v>0.43298753899999998</v>
      </c>
      <c r="N987" s="295">
        <v>2.7462825E-2</v>
      </c>
      <c r="O987" s="295">
        <v>0.312</v>
      </c>
      <c r="P987"/>
      <c r="Q987" s="212">
        <v>2.9382000000000001</v>
      </c>
      <c r="R987"/>
      <c r="S987" s="156">
        <v>3.5123504999999999E-2</v>
      </c>
      <c r="T987" s="156">
        <v>3.3442688999999998E-2</v>
      </c>
      <c r="U987" s="156">
        <v>1.6808157E-3</v>
      </c>
      <c r="V987" s="156">
        <v>0</v>
      </c>
      <c r="W987"/>
      <c r="X987" s="155">
        <v>8.4755600999999995E-5</v>
      </c>
      <c r="Y987" s="173"/>
      <c r="Z987" s="271" t="s">
        <v>2555</v>
      </c>
      <c r="AA987"/>
      <c r="AB987"/>
      <c r="AC987"/>
      <c r="AD987" s="175"/>
      <c r="AE987" s="271"/>
      <c r="AF987" s="50"/>
      <c r="AG987" s="50"/>
      <c r="AH987" s="54"/>
      <c r="AI987"/>
      <c r="AJ987"/>
    </row>
    <row r="988" spans="1:36" ht="13.8" customHeight="1">
      <c r="A988" t="s">
        <v>3587</v>
      </c>
      <c r="B988" s="188" t="s">
        <v>319</v>
      </c>
      <c r="C988" s="151" t="str">
        <f t="shared" si="215"/>
        <v>A.130.07.131</v>
      </c>
      <c r="D988" s="54" t="s">
        <v>38</v>
      </c>
      <c r="E988" s="150" t="s">
        <v>352</v>
      </c>
      <c r="F988" s="153" t="str">
        <f t="shared" si="216"/>
        <v>PVC (Polyvinylchloride trade mix)</v>
      </c>
      <c r="G988" s="277">
        <v>2.1539999999999999</v>
      </c>
      <c r="H988" s="44">
        <f t="shared" si="217"/>
        <v>2.1539999999999999</v>
      </c>
      <c r="I988"/>
      <c r="J988" s="294">
        <v>0.84317083040000007</v>
      </c>
      <c r="K988" s="44">
        <f t="shared" si="218"/>
        <v>0.84317083040000007</v>
      </c>
      <c r="L988" s="295">
        <v>5.4241790400000003E-2</v>
      </c>
      <c r="M988" s="295">
        <v>0.43802729499999998</v>
      </c>
      <c r="N988" s="295">
        <v>2.7801744999999999E-2</v>
      </c>
      <c r="O988" s="295">
        <v>0.3231</v>
      </c>
      <c r="P988"/>
      <c r="Q988" s="212">
        <v>3.0042800000000001</v>
      </c>
      <c r="R988"/>
      <c r="S988" s="156">
        <v>3.6428127999999997E-2</v>
      </c>
      <c r="T988" s="156">
        <v>3.4688349E-2</v>
      </c>
      <c r="U988" s="156">
        <v>1.7397793E-3</v>
      </c>
      <c r="V988" s="156">
        <v>0</v>
      </c>
      <c r="W988"/>
      <c r="X988" s="155">
        <v>8.7824516999999999E-5</v>
      </c>
      <c r="Y988" s="173"/>
      <c r="Z988" s="271" t="s">
        <v>2555</v>
      </c>
      <c r="AA988"/>
      <c r="AB988"/>
      <c r="AC988"/>
      <c r="AD988" s="175"/>
      <c r="AE988" s="271"/>
      <c r="AF988" s="50"/>
      <c r="AG988" s="50"/>
      <c r="AH988" s="54"/>
      <c r="AI988"/>
      <c r="AJ988"/>
    </row>
    <row r="989" spans="1:36" ht="13.8" customHeight="1">
      <c r="A989" t="s">
        <v>2556</v>
      </c>
      <c r="B989" s="188" t="s">
        <v>319</v>
      </c>
      <c r="C989" s="151" t="str">
        <f t="shared" si="215"/>
        <v>A.130.07.132</v>
      </c>
      <c r="D989" s="54" t="s">
        <v>38</v>
      </c>
      <c r="E989" s="150" t="s">
        <v>352</v>
      </c>
      <c r="F989" s="153" t="str">
        <f t="shared" si="216"/>
        <v>PVDC (Polyvinyliden chloride)</v>
      </c>
      <c r="G989" s="277">
        <v>4.577</v>
      </c>
      <c r="H989" s="44">
        <f t="shared" si="217"/>
        <v>4.577</v>
      </c>
      <c r="I989"/>
      <c r="J989" s="294">
        <v>3.7228392829999999</v>
      </c>
      <c r="K989" s="44">
        <f t="shared" si="218"/>
        <v>3.7228392829999999</v>
      </c>
      <c r="L989" s="295">
        <v>2.0943815020000001</v>
      </c>
      <c r="M989" s="295">
        <v>0.86552089799999998</v>
      </c>
      <c r="N989" s="295">
        <v>7.6386883000000003E-2</v>
      </c>
      <c r="O989" s="295">
        <v>0.68654999999999999</v>
      </c>
      <c r="P989"/>
      <c r="Q989" s="212">
        <v>91.160165000000006</v>
      </c>
      <c r="R989"/>
      <c r="S989" s="156">
        <v>0.16269254999999999</v>
      </c>
      <c r="T989" s="156">
        <v>0.15242546000000001</v>
      </c>
      <c r="U989" s="156">
        <v>4.6357663999999996E-3</v>
      </c>
      <c r="V989" s="156">
        <v>5.6313248000000003E-3</v>
      </c>
      <c r="W989"/>
      <c r="X989" s="155">
        <v>3.0245593000000001E-3</v>
      </c>
      <c r="Y989" s="173"/>
      <c r="Z989" s="271" t="s">
        <v>2557</v>
      </c>
      <c r="AA989"/>
      <c r="AB989"/>
      <c r="AC989"/>
      <c r="AD989" s="175"/>
      <c r="AE989" s="271"/>
      <c r="AF989" s="50"/>
      <c r="AG989" s="50"/>
      <c r="AH989" s="54"/>
      <c r="AI989"/>
      <c r="AJ989"/>
    </row>
    <row r="990" spans="1:36" ht="13.8" customHeight="1">
      <c r="A990" t="s">
        <v>1502</v>
      </c>
      <c r="B990" s="188" t="s">
        <v>319</v>
      </c>
      <c r="C990" s="151" t="str">
        <f t="shared" si="215"/>
        <v>A.130.07.133</v>
      </c>
      <c r="D990" s="54" t="s">
        <v>38</v>
      </c>
      <c r="E990" s="150" t="s">
        <v>352</v>
      </c>
      <c r="F990" s="153" t="str">
        <f t="shared" si="216"/>
        <v>PAN Polyacrylonitrile fibres</v>
      </c>
      <c r="G990" s="277">
        <v>5.13</v>
      </c>
      <c r="H990" s="44">
        <f t="shared" si="217"/>
        <v>5.13</v>
      </c>
      <c r="I990"/>
      <c r="J990" s="294">
        <v>1.5190039378995643</v>
      </c>
      <c r="K990" s="44">
        <f t="shared" si="218"/>
        <v>1.5190039378995643</v>
      </c>
      <c r="L990" s="295">
        <v>1.251495958807E-2</v>
      </c>
      <c r="M990" s="295">
        <v>0.73698897831149435</v>
      </c>
      <c r="N990" s="295">
        <v>0</v>
      </c>
      <c r="O990" s="295">
        <v>0.76949999999999996</v>
      </c>
      <c r="P990"/>
      <c r="Q990" s="212">
        <v>100.33799999999999</v>
      </c>
      <c r="R990"/>
      <c r="S990" s="156">
        <v>0.12358308</v>
      </c>
      <c r="T990" s="156">
        <v>0.11189677000000001</v>
      </c>
      <c r="U990" s="156">
        <v>4.5221768000000004E-3</v>
      </c>
      <c r="V990" s="156">
        <v>7.1641331999999997E-3</v>
      </c>
      <c r="W990"/>
      <c r="X990" s="155">
        <v>2.9727581000000002E-4</v>
      </c>
      <c r="Y990" s="163"/>
      <c r="Z990" s="271" t="s">
        <v>2558</v>
      </c>
      <c r="AA990"/>
      <c r="AB990"/>
      <c r="AC990"/>
      <c r="AD990" s="175"/>
      <c r="AE990" s="271"/>
      <c r="AF990" s="50"/>
      <c r="AG990" s="50"/>
      <c r="AH990" s="54"/>
      <c r="AI990"/>
      <c r="AJ990"/>
    </row>
    <row r="991" spans="1:36" ht="13.8" customHeight="1">
      <c r="B991" s="188"/>
      <c r="C991" s="151"/>
      <c r="D991" s="51" t="s">
        <v>96</v>
      </c>
      <c r="E991" s="150"/>
      <c r="F991"/>
      <c r="H991" s="44"/>
      <c r="I991"/>
      <c r="J991" s="44"/>
      <c r="K991" s="44"/>
      <c r="L991" s="44"/>
      <c r="P991"/>
      <c r="Q991" s="212"/>
      <c r="R991"/>
      <c r="S991"/>
      <c r="T991"/>
      <c r="U991"/>
      <c r="V991"/>
      <c r="W991"/>
      <c r="X991"/>
      <c r="Z991" s="272"/>
      <c r="AA991"/>
      <c r="AB991"/>
      <c r="AC991"/>
      <c r="AD991" s="175"/>
      <c r="AE991" s="271"/>
      <c r="AF991" s="50"/>
      <c r="AG991" s="50"/>
      <c r="AH991" s="54"/>
      <c r="AI991"/>
      <c r="AJ991"/>
    </row>
    <row r="992" spans="1:36" ht="13.8" customHeight="1">
      <c r="A992" t="s">
        <v>1362</v>
      </c>
      <c r="B992" s="188" t="s">
        <v>319</v>
      </c>
      <c r="C992" s="151" t="str">
        <f t="shared" ref="C992:C1005" si="219">MID(A992,1,12)</f>
        <v>A.130.09.101</v>
      </c>
      <c r="D992" s="54" t="s">
        <v>96</v>
      </c>
      <c r="E992" s="150" t="s">
        <v>352</v>
      </c>
      <c r="F992" s="153" t="str">
        <f t="shared" ref="F992:F1005" si="220">MID(A992, 21,85)</f>
        <v>Carbon fiber-reinforced plastic</v>
      </c>
      <c r="G992" s="277">
        <v>22.545255333333337</v>
      </c>
      <c r="H992" s="44">
        <f t="shared" ref="H992:H1005" si="221">G992</f>
        <v>22.545255333333337</v>
      </c>
      <c r="I992"/>
      <c r="J992" s="294">
        <v>4.7292755115464367</v>
      </c>
      <c r="K992" s="44">
        <f t="shared" ref="K992:K1005" si="222">J992</f>
        <v>4.7292755115464367</v>
      </c>
      <c r="L992" s="295">
        <v>0.27345010279999998</v>
      </c>
      <c r="M992" s="295">
        <v>1.0534881073219999</v>
      </c>
      <c r="N992" s="295">
        <v>2.0549001424436098E-2</v>
      </c>
      <c r="O992" s="295">
        <v>3.3817883000000002</v>
      </c>
      <c r="P992"/>
      <c r="Q992" s="212">
        <v>304.26562999999999</v>
      </c>
      <c r="R992"/>
      <c r="S992" s="156">
        <v>0.59057194999999996</v>
      </c>
      <c r="T992" s="156">
        <v>0.54819660000000003</v>
      </c>
      <c r="U992" s="156">
        <v>2.0895698000000001E-2</v>
      </c>
      <c r="V992" s="156">
        <v>2.1479650999999999E-2</v>
      </c>
      <c r="W992"/>
      <c r="X992" s="155">
        <v>1.2683315000000001E-3</v>
      </c>
      <c r="Y992" s="173"/>
      <c r="Z992" s="272"/>
      <c r="AA992"/>
      <c r="AB992"/>
      <c r="AC992"/>
      <c r="AD992" s="175"/>
      <c r="AE992" s="271"/>
      <c r="AF992" s="50"/>
      <c r="AG992" s="50"/>
      <c r="AH992" s="54"/>
      <c r="AI992"/>
      <c r="AJ992"/>
    </row>
    <row r="993" spans="1:36" ht="13.8" customHeight="1">
      <c r="A993" t="s">
        <v>1772</v>
      </c>
      <c r="B993" s="188" t="s">
        <v>319</v>
      </c>
      <c r="C993" s="151" t="str">
        <f t="shared" si="219"/>
        <v>A.130.09.102</v>
      </c>
      <c r="D993" s="54" t="s">
        <v>96</v>
      </c>
      <c r="E993" s="150" t="s">
        <v>352</v>
      </c>
      <c r="F993" s="153" t="str">
        <f t="shared" si="220"/>
        <v>Epoxy resin from Bisphenol A 33% Epichlorohydrin 66%</v>
      </c>
      <c r="G993" s="277">
        <v>2.4319387333333338</v>
      </c>
      <c r="H993" s="44">
        <f t="shared" si="221"/>
        <v>2.4319387333333338</v>
      </c>
      <c r="I993"/>
      <c r="J993" s="294">
        <v>1.3641021277491303</v>
      </c>
      <c r="K993" s="44">
        <f t="shared" si="222"/>
        <v>1.3641021277491303</v>
      </c>
      <c r="L993" s="295">
        <v>5.2236021200000003E-2</v>
      </c>
      <c r="M993" s="295">
        <v>0.93820008839398006</v>
      </c>
      <c r="N993" s="295">
        <v>8.8752081551500359E-3</v>
      </c>
      <c r="O993" s="295">
        <v>0.36479081000000002</v>
      </c>
      <c r="P993"/>
      <c r="Q993" s="212">
        <v>71.597280999999995</v>
      </c>
      <c r="R993"/>
      <c r="S993" s="156">
        <v>5.7283892000000003E-2</v>
      </c>
      <c r="T993" s="156">
        <v>5.0347906999999997E-2</v>
      </c>
      <c r="U993" s="156">
        <v>2.1242672000000001E-3</v>
      </c>
      <c r="V993" s="156">
        <v>4.8117181E-3</v>
      </c>
      <c r="W993"/>
      <c r="X993" s="155">
        <v>2.1027489000000001E-4</v>
      </c>
      <c r="Y993" s="173"/>
      <c r="Z993" s="271" t="s">
        <v>2559</v>
      </c>
      <c r="AA993"/>
      <c r="AB993"/>
      <c r="AC993"/>
      <c r="AD993" s="175"/>
      <c r="AE993" s="271"/>
      <c r="AF993" s="50"/>
      <c r="AG993" s="50"/>
      <c r="AH993" s="54"/>
      <c r="AI993"/>
      <c r="AJ993"/>
    </row>
    <row r="994" spans="1:36" ht="13.8" customHeight="1">
      <c r="A994" t="s">
        <v>1503</v>
      </c>
      <c r="B994" s="188" t="s">
        <v>319</v>
      </c>
      <c r="C994" s="151" t="str">
        <f t="shared" si="219"/>
        <v>A.130.09.103</v>
      </c>
      <c r="D994" s="54" t="s">
        <v>96</v>
      </c>
      <c r="E994" s="150" t="s">
        <v>352</v>
      </c>
      <c r="F994" s="153" t="str">
        <f t="shared" si="220"/>
        <v>MF (melamine formaldehyde resin)</v>
      </c>
      <c r="G994" s="277">
        <v>1.770294</v>
      </c>
      <c r="H994" s="44">
        <f t="shared" si="221"/>
        <v>1.770294</v>
      </c>
      <c r="I994"/>
      <c r="J994" s="294">
        <v>0.96255441672100006</v>
      </c>
      <c r="K994" s="44">
        <f t="shared" si="222"/>
        <v>0.96255441672100006</v>
      </c>
      <c r="L994" s="295">
        <v>2.4212962921000003E-2</v>
      </c>
      <c r="M994" s="295">
        <v>0.67279735380000005</v>
      </c>
      <c r="N994" s="295">
        <v>0</v>
      </c>
      <c r="O994" s="295">
        <v>0.26554410000000001</v>
      </c>
      <c r="P994"/>
      <c r="Q994" s="212">
        <v>48.483600000000003</v>
      </c>
      <c r="R994"/>
      <c r="S994" s="156">
        <v>8.9555627999999998E-2</v>
      </c>
      <c r="T994" s="156">
        <v>8.3770824999999993E-2</v>
      </c>
      <c r="U994" s="156">
        <v>2.6668478999999998E-3</v>
      </c>
      <c r="V994" s="156">
        <v>3.1179552E-3</v>
      </c>
      <c r="W994"/>
      <c r="X994" s="155">
        <v>1.8219199000000001E-4</v>
      </c>
      <c r="Y994" s="173"/>
      <c r="Z994" s="271" t="s">
        <v>2560</v>
      </c>
      <c r="AA994"/>
      <c r="AB994"/>
      <c r="AC994"/>
      <c r="AD994" s="175"/>
      <c r="AE994" s="271"/>
      <c r="AF994" s="50"/>
      <c r="AG994" s="50"/>
      <c r="AH994" s="54"/>
      <c r="AI994"/>
      <c r="AJ994"/>
    </row>
    <row r="995" spans="1:36" ht="13.8" customHeight="1">
      <c r="A995" t="s">
        <v>907</v>
      </c>
      <c r="B995" s="188" t="s">
        <v>319</v>
      </c>
      <c r="C995" s="151" t="str">
        <f t="shared" si="219"/>
        <v>A.130.09.104</v>
      </c>
      <c r="D995" s="54" t="s">
        <v>96</v>
      </c>
      <c r="E995" s="150" t="s">
        <v>352</v>
      </c>
      <c r="F995" s="153" t="str">
        <f t="shared" si="220"/>
        <v>PF (phenol formaldehyde resin)</v>
      </c>
      <c r="G995" s="277">
        <v>1.3563820000000002</v>
      </c>
      <c r="H995" s="44">
        <f t="shared" si="221"/>
        <v>1.3563820000000002</v>
      </c>
      <c r="I995"/>
      <c r="J995" s="294">
        <v>0.93418789638299993</v>
      </c>
      <c r="K995" s="44">
        <f t="shared" si="222"/>
        <v>0.93418789638299993</v>
      </c>
      <c r="L995" s="295">
        <v>4.3887244818999999E-2</v>
      </c>
      <c r="M995" s="295">
        <v>0.686843351564</v>
      </c>
      <c r="N995" s="295">
        <v>0</v>
      </c>
      <c r="O995" s="295">
        <v>0.20345730000000001</v>
      </c>
      <c r="P995"/>
      <c r="Q995" s="212">
        <v>32.380600000000001</v>
      </c>
      <c r="R995"/>
      <c r="S995" s="156">
        <v>6.3437220000000002E-2</v>
      </c>
      <c r="T995" s="156">
        <v>5.9213319E-2</v>
      </c>
      <c r="U995" s="156">
        <v>1.9169737E-3</v>
      </c>
      <c r="V995" s="156">
        <v>2.3069268999999998E-3</v>
      </c>
      <c r="W995"/>
      <c r="X995" s="155">
        <v>1.2471935999999999E-4</v>
      </c>
      <c r="Y995" s="173"/>
      <c r="Z995" s="271" t="s">
        <v>2561</v>
      </c>
      <c r="AA995"/>
      <c r="AB995"/>
      <c r="AC995"/>
      <c r="AD995" s="175"/>
      <c r="AE995" s="271"/>
      <c r="AF995" s="50"/>
      <c r="AG995" s="50"/>
      <c r="AH995" s="54"/>
      <c r="AI995"/>
      <c r="AJ995"/>
    </row>
    <row r="996" spans="1:36" ht="13.8" customHeight="1">
      <c r="A996" t="s">
        <v>908</v>
      </c>
      <c r="B996" s="188" t="s">
        <v>319</v>
      </c>
      <c r="C996" s="151" t="str">
        <f t="shared" si="219"/>
        <v>A.130.09.105</v>
      </c>
      <c r="D996" s="54" t="s">
        <v>96</v>
      </c>
      <c r="E996" s="150" t="s">
        <v>352</v>
      </c>
      <c r="F996" s="153" t="str">
        <f t="shared" si="220"/>
        <v>Phenolics (Bakelite)</v>
      </c>
      <c r="G996" s="277">
        <v>1.6169818666666667</v>
      </c>
      <c r="H996" s="44">
        <f t="shared" si="221"/>
        <v>1.6169818666666667</v>
      </c>
      <c r="I996"/>
      <c r="J996" s="294">
        <v>0.91986571303996612</v>
      </c>
      <c r="K996" s="44">
        <f t="shared" si="222"/>
        <v>0.91986571303996612</v>
      </c>
      <c r="L996" s="295">
        <v>1.2140264187E-2</v>
      </c>
      <c r="M996" s="295">
        <v>0.66212835700280004</v>
      </c>
      <c r="N996" s="295">
        <v>3.0498118501660655E-3</v>
      </c>
      <c r="O996" s="295">
        <v>0.24254728</v>
      </c>
      <c r="P996"/>
      <c r="Q996" s="212">
        <v>43.283445</v>
      </c>
      <c r="R996"/>
      <c r="S996" s="156">
        <v>3.9061641000000001E-2</v>
      </c>
      <c r="T996" s="156">
        <v>3.4687447000000003E-2</v>
      </c>
      <c r="U996" s="156">
        <v>1.4243913E-3</v>
      </c>
      <c r="V996" s="156">
        <v>2.9498034000000001E-3</v>
      </c>
      <c r="W996"/>
      <c r="X996" s="155">
        <v>1.0827848E-4</v>
      </c>
      <c r="Y996" s="173"/>
      <c r="Z996" s="271" t="s">
        <v>2562</v>
      </c>
      <c r="AA996"/>
      <c r="AB996"/>
      <c r="AC996"/>
      <c r="AD996" s="175"/>
      <c r="AE996" s="271"/>
      <c r="AF996" s="50"/>
      <c r="AG996" s="50"/>
      <c r="AH996" s="54"/>
      <c r="AI996"/>
      <c r="AJ996"/>
    </row>
    <row r="997" spans="1:36" ht="13.8" customHeight="1">
      <c r="A997" t="s">
        <v>909</v>
      </c>
      <c r="B997" s="188" t="s">
        <v>319</v>
      </c>
      <c r="C997" s="151" t="str">
        <f t="shared" si="219"/>
        <v>A.130.09.106</v>
      </c>
      <c r="D997" s="54" t="s">
        <v>96</v>
      </c>
      <c r="E997" s="150" t="s">
        <v>352</v>
      </c>
      <c r="F997" s="153" t="str">
        <f t="shared" si="220"/>
        <v>Polyester (unsaturated resin)</v>
      </c>
      <c r="G997" s="277">
        <v>1.8463603333333334</v>
      </c>
      <c r="H997" s="44">
        <f t="shared" si="221"/>
        <v>1.8463603333333334</v>
      </c>
      <c r="I997"/>
      <c r="J997" s="294">
        <v>1.1018569533053009</v>
      </c>
      <c r="K997" s="44">
        <f t="shared" si="222"/>
        <v>1.1018569533053009</v>
      </c>
      <c r="L997" s="295">
        <v>2.4056365639999997E-2</v>
      </c>
      <c r="M997" s="295">
        <v>0.79312340937499992</v>
      </c>
      <c r="N997" s="295">
        <v>7.7231282903008694E-3</v>
      </c>
      <c r="O997" s="295">
        <v>0.27695405000000001</v>
      </c>
      <c r="P997"/>
      <c r="Q997" s="212">
        <v>53.657229000000001</v>
      </c>
      <c r="R997"/>
      <c r="S997" s="156">
        <v>4.0559548000000001E-2</v>
      </c>
      <c r="T997" s="156">
        <v>3.5405886999999997E-2</v>
      </c>
      <c r="U997" s="156">
        <v>1.5499547999999999E-3</v>
      </c>
      <c r="V997" s="156">
        <v>3.6037063E-3</v>
      </c>
      <c r="W997"/>
      <c r="X997" s="155">
        <v>1.3188957E-4</v>
      </c>
      <c r="Y997" s="173"/>
      <c r="Z997" s="271" t="s">
        <v>2563</v>
      </c>
      <c r="AA997"/>
      <c r="AB997"/>
      <c r="AC997"/>
      <c r="AD997" s="53"/>
      <c r="AE997" s="269"/>
      <c r="AF997" s="50"/>
      <c r="AG997" s="50"/>
      <c r="AH997" s="54"/>
      <c r="AI997"/>
      <c r="AJ997"/>
    </row>
    <row r="998" spans="1:36" ht="13.8" customHeight="1">
      <c r="A998" t="s">
        <v>2564</v>
      </c>
      <c r="B998" s="188" t="s">
        <v>319</v>
      </c>
      <c r="C998" s="151" t="str">
        <f t="shared" si="219"/>
        <v>A.130.09.107</v>
      </c>
      <c r="D998" s="54" t="s">
        <v>96</v>
      </c>
      <c r="E998" s="150" t="s">
        <v>352</v>
      </c>
      <c r="F998" s="153" t="str">
        <f t="shared" si="220"/>
        <v>PUR flex. block foam 34% TDI  66% Polyols</v>
      </c>
      <c r="G998" s="277">
        <v>3.4656923333333332</v>
      </c>
      <c r="H998" s="44">
        <f t="shared" si="221"/>
        <v>3.4656923333333332</v>
      </c>
      <c r="I998"/>
      <c r="J998" s="294">
        <v>1.3187646041400001</v>
      </c>
      <c r="K998" s="44">
        <f t="shared" si="222"/>
        <v>1.3187646041400001</v>
      </c>
      <c r="L998" s="295">
        <v>4.8575342000000001E-2</v>
      </c>
      <c r="M998" s="295">
        <v>0.73431965290000001</v>
      </c>
      <c r="N998" s="295">
        <v>1.601575924E-2</v>
      </c>
      <c r="O998" s="295">
        <v>0.51985384999999995</v>
      </c>
      <c r="P998"/>
      <c r="Q998" s="212">
        <v>103.72789</v>
      </c>
      <c r="R998"/>
      <c r="S998" s="156">
        <v>7.6299117E-2</v>
      </c>
      <c r="T998" s="156">
        <v>6.7048819999999995E-2</v>
      </c>
      <c r="U998" s="156">
        <v>2.8918642000000001E-3</v>
      </c>
      <c r="V998" s="156">
        <v>6.3584328000000001E-3</v>
      </c>
      <c r="W998"/>
      <c r="X998" s="155">
        <v>2.7307475999999999E-4</v>
      </c>
      <c r="Y998" s="173"/>
      <c r="Z998" s="271" t="s">
        <v>2565</v>
      </c>
      <c r="AA998"/>
      <c r="AB998"/>
      <c r="AC998"/>
      <c r="AD998" s="53"/>
      <c r="AE998" s="269"/>
      <c r="AF998" s="50"/>
      <c r="AG998" s="50"/>
      <c r="AH998" s="54"/>
      <c r="AI998"/>
      <c r="AJ998"/>
    </row>
    <row r="999" spans="1:36" ht="13.8" customHeight="1">
      <c r="A999" t="s">
        <v>910</v>
      </c>
      <c r="B999" s="188" t="s">
        <v>319</v>
      </c>
      <c r="C999" s="151" t="str">
        <f t="shared" si="219"/>
        <v>A.130.09.108</v>
      </c>
      <c r="D999" s="54" t="s">
        <v>96</v>
      </c>
      <c r="E999" s="150" t="s">
        <v>352</v>
      </c>
      <c r="F999" s="153" t="str">
        <f t="shared" si="220"/>
        <v>PUR flex. moulded  TDI with flame retardant</v>
      </c>
      <c r="G999" s="277">
        <v>3.5605331333333332</v>
      </c>
      <c r="H999" s="44">
        <f t="shared" si="221"/>
        <v>3.5605331333333332</v>
      </c>
      <c r="I999"/>
      <c r="J999" s="294">
        <v>1.166434201163679</v>
      </c>
      <c r="K999" s="44">
        <f t="shared" si="222"/>
        <v>1.166434201163679</v>
      </c>
      <c r="L999" s="295">
        <v>2.8334882085599999E-3</v>
      </c>
      <c r="M999" s="295">
        <v>0.62952074295511906</v>
      </c>
      <c r="N999" s="295">
        <v>0</v>
      </c>
      <c r="O999" s="295">
        <v>0.53407996999999996</v>
      </c>
      <c r="P999"/>
      <c r="Q999" s="212">
        <v>99.515000000000001</v>
      </c>
      <c r="R999"/>
      <c r="S999" s="156">
        <v>8.7418393999999996E-2</v>
      </c>
      <c r="T999" s="156">
        <v>7.7570544000000005E-2</v>
      </c>
      <c r="U999" s="156">
        <v>3.1216135999999998E-3</v>
      </c>
      <c r="V999" s="156">
        <v>6.7262370000000004E-3</v>
      </c>
      <c r="W999"/>
      <c r="X999" s="155">
        <v>2.3558174999999999E-4</v>
      </c>
      <c r="Y999" s="173"/>
      <c r="Z999" s="271" t="s">
        <v>2565</v>
      </c>
      <c r="AA999"/>
      <c r="AB999"/>
      <c r="AC999"/>
      <c r="AD999" s="159"/>
      <c r="AE999" s="272"/>
      <c r="AF999" s="50"/>
      <c r="AG999" s="50"/>
      <c r="AH999" s="54"/>
      <c r="AI999"/>
      <c r="AJ999"/>
    </row>
    <row r="1000" spans="1:36" ht="13.8" customHeight="1">
      <c r="A1000" t="s">
        <v>2566</v>
      </c>
      <c r="B1000" s="188" t="s">
        <v>319</v>
      </c>
      <c r="C1000" s="151" t="str">
        <f t="shared" si="219"/>
        <v>A.130.09.109</v>
      </c>
      <c r="D1000" s="54" t="s">
        <v>96</v>
      </c>
      <c r="E1000" s="150" t="s">
        <v>352</v>
      </c>
      <c r="F1000" s="153" t="str">
        <f t="shared" si="220"/>
        <v>PUR flex. moulded 29% TDI 71% Polyols</v>
      </c>
      <c r="G1000" s="277">
        <v>3.7027385333333336</v>
      </c>
      <c r="H1000" s="44">
        <f t="shared" si="221"/>
        <v>3.7027385333333336</v>
      </c>
      <c r="I1000"/>
      <c r="J1000" s="294">
        <v>1.37051606646</v>
      </c>
      <c r="K1000" s="44">
        <f t="shared" si="222"/>
        <v>1.37051606646</v>
      </c>
      <c r="L1000" s="295">
        <v>4.9710322799999998E-2</v>
      </c>
      <c r="M1000" s="295">
        <v>0.74137132529999994</v>
      </c>
      <c r="N1000" s="295">
        <v>2.4023638360000002E-2</v>
      </c>
      <c r="O1000" s="295">
        <v>0.55541077999999999</v>
      </c>
      <c r="P1000"/>
      <c r="Q1000" s="212">
        <v>109.07393999999999</v>
      </c>
      <c r="R1000"/>
      <c r="S1000" s="156">
        <v>8.0999749999999995E-2</v>
      </c>
      <c r="T1000" s="156">
        <v>7.1453804999999995E-2</v>
      </c>
      <c r="U1000" s="156">
        <v>3.0863031999999999E-3</v>
      </c>
      <c r="V1000" s="156">
        <v>6.4596415000000001E-3</v>
      </c>
      <c r="W1000"/>
      <c r="X1000" s="155">
        <v>2.8477861999999998E-4</v>
      </c>
      <c r="Y1000" s="173"/>
      <c r="Z1000" s="271" t="s">
        <v>2565</v>
      </c>
      <c r="AA1000"/>
      <c r="AB1000"/>
      <c r="AC1000"/>
      <c r="AD1000" s="175"/>
      <c r="AE1000" s="272"/>
      <c r="AF1000" s="50"/>
      <c r="AG1000" s="50"/>
      <c r="AH1000" s="54"/>
      <c r="AI1000"/>
      <c r="AJ1000"/>
    </row>
    <row r="1001" spans="1:36" ht="13.8" customHeight="1">
      <c r="A1001" t="s">
        <v>2567</v>
      </c>
      <c r="B1001" s="188" t="s">
        <v>319</v>
      </c>
      <c r="C1001" s="151" t="str">
        <f t="shared" si="219"/>
        <v>A.130.09.110</v>
      </c>
      <c r="D1001" s="54" t="s">
        <v>96</v>
      </c>
      <c r="E1001" s="150" t="s">
        <v>352</v>
      </c>
      <c r="F1001" s="153" t="str">
        <f t="shared" si="220"/>
        <v>PUR flex. moulded. 36% MDI 64% Polyols</v>
      </c>
      <c r="G1001" s="277">
        <v>3.5844885333333338</v>
      </c>
      <c r="H1001" s="44">
        <f t="shared" si="221"/>
        <v>3.5844885333333338</v>
      </c>
      <c r="I1001"/>
      <c r="J1001" s="294">
        <v>1.3364829198827399</v>
      </c>
      <c r="K1001" s="44">
        <f t="shared" si="222"/>
        <v>1.3364829198827399</v>
      </c>
      <c r="L1001" s="295">
        <v>3.4327752199999999E-2</v>
      </c>
      <c r="M1001" s="295">
        <v>0.74045824932274007</v>
      </c>
      <c r="N1001" s="295">
        <v>2.4023638360000002E-2</v>
      </c>
      <c r="O1001" s="295">
        <v>0.53767328000000003</v>
      </c>
      <c r="P1001"/>
      <c r="Q1001" s="212">
        <v>109.66981</v>
      </c>
      <c r="R1001"/>
      <c r="S1001" s="156">
        <v>7.8701505000000005E-2</v>
      </c>
      <c r="T1001" s="156">
        <v>6.9163353999999996E-2</v>
      </c>
      <c r="U1001" s="156">
        <v>2.9871739E-3</v>
      </c>
      <c r="V1001" s="156">
        <v>6.5509770000000004E-3</v>
      </c>
      <c r="W1001"/>
      <c r="X1001" s="155">
        <v>2.6242239000000002E-4</v>
      </c>
      <c r="Y1001" s="173"/>
      <c r="Z1001" s="271" t="s">
        <v>2565</v>
      </c>
      <c r="AA1001"/>
      <c r="AB1001"/>
      <c r="AC1001"/>
      <c r="AD1001" s="175"/>
      <c r="AE1001" s="272"/>
      <c r="AF1001" s="50"/>
      <c r="AG1001" s="50"/>
      <c r="AH1001" s="54"/>
      <c r="AI1001"/>
      <c r="AJ1001"/>
    </row>
    <row r="1002" spans="1:36" ht="13.8" customHeight="1">
      <c r="A1002" t="s">
        <v>2568</v>
      </c>
      <c r="B1002" s="188" t="s">
        <v>319</v>
      </c>
      <c r="C1002" s="151" t="str">
        <f t="shared" si="219"/>
        <v>A.130.09.111</v>
      </c>
      <c r="D1002" s="54" t="s">
        <v>96</v>
      </c>
      <c r="E1002" s="150" t="s">
        <v>352</v>
      </c>
      <c r="F1002" s="153" t="str">
        <f t="shared" si="220"/>
        <v>PUR rigid foam 65% MDI 35% Polyols</v>
      </c>
      <c r="G1002" s="277">
        <v>3.4252841333333337</v>
      </c>
      <c r="H1002" s="44">
        <f t="shared" si="221"/>
        <v>3.4252841333333337</v>
      </c>
      <c r="I1002"/>
      <c r="J1002" s="294">
        <v>1.2787807531889999</v>
      </c>
      <c r="K1002" s="44">
        <f t="shared" si="222"/>
        <v>1.2787807531889999</v>
      </c>
      <c r="L1002" s="295">
        <v>2.48164861E-2</v>
      </c>
      <c r="M1002" s="295">
        <v>0.723653464129</v>
      </c>
      <c r="N1002" s="295">
        <v>1.6518182959999999E-2</v>
      </c>
      <c r="O1002" s="295">
        <v>0.51379262000000003</v>
      </c>
      <c r="P1002"/>
      <c r="Q1002" s="212">
        <v>113.22292</v>
      </c>
      <c r="R1002"/>
      <c r="S1002" s="156">
        <v>7.6383964999999998E-2</v>
      </c>
      <c r="T1002" s="156">
        <v>6.6302359000000005E-2</v>
      </c>
      <c r="U1002" s="156">
        <v>2.8635832999999999E-3</v>
      </c>
      <c r="V1002" s="156">
        <v>7.2180228000000004E-3</v>
      </c>
      <c r="W1002"/>
      <c r="X1002" s="155">
        <v>2.5493419000000001E-4</v>
      </c>
      <c r="Y1002" s="173"/>
      <c r="Z1002" s="271" t="s">
        <v>2565</v>
      </c>
      <c r="AA1002"/>
      <c r="AB1002"/>
      <c r="AC1002"/>
      <c r="AD1002" s="175"/>
      <c r="AE1002" s="269"/>
      <c r="AF1002" s="50"/>
      <c r="AG1002" s="50"/>
      <c r="AH1002" s="54"/>
      <c r="AI1002"/>
      <c r="AJ1002"/>
    </row>
    <row r="1003" spans="1:36" ht="13.8" customHeight="1">
      <c r="A1003" t="s">
        <v>1363</v>
      </c>
      <c r="B1003" s="188" t="s">
        <v>319</v>
      </c>
      <c r="C1003" s="151" t="str">
        <f t="shared" si="219"/>
        <v>A.130.09.112</v>
      </c>
      <c r="D1003" s="54" t="s">
        <v>96</v>
      </c>
      <c r="E1003" s="150" t="s">
        <v>352</v>
      </c>
      <c r="F1003" s="153" t="str">
        <f t="shared" si="220"/>
        <v>Sheet molding compound 25% glass fibre</v>
      </c>
      <c r="G1003" s="277">
        <v>1.6500488</v>
      </c>
      <c r="H1003" s="44">
        <f t="shared" si="221"/>
        <v>1.6500488</v>
      </c>
      <c r="I1003"/>
      <c r="J1003" s="294">
        <v>0.50804718216583611</v>
      </c>
      <c r="K1003" s="44">
        <f t="shared" si="222"/>
        <v>0.50804718216583611</v>
      </c>
      <c r="L1003" s="295">
        <v>2.093063626E-2</v>
      </c>
      <c r="M1003" s="295">
        <v>0.2377213833914</v>
      </c>
      <c r="N1003" s="295">
        <v>1.8878425144361001E-3</v>
      </c>
      <c r="O1003" s="295">
        <v>0.24750732</v>
      </c>
      <c r="P1003"/>
      <c r="Q1003" s="212">
        <v>31.290921000000001</v>
      </c>
      <c r="R1003"/>
      <c r="S1003" s="156">
        <v>3.3541961000000002E-2</v>
      </c>
      <c r="T1003" s="156">
        <v>3.0041752000000001E-2</v>
      </c>
      <c r="U1003" s="156">
        <v>1.4463668E-3</v>
      </c>
      <c r="V1003" s="156">
        <v>2.0538430000000001E-3</v>
      </c>
      <c r="W1003"/>
      <c r="X1003" s="155">
        <v>9.9138639000000007E-5</v>
      </c>
      <c r="Y1003" s="173"/>
      <c r="Z1003" s="269"/>
      <c r="AA1003"/>
      <c r="AB1003"/>
      <c r="AC1003"/>
      <c r="AD1003" s="175"/>
      <c r="AE1003" s="272"/>
      <c r="AF1003" s="50"/>
      <c r="AG1003" s="50"/>
      <c r="AH1003" s="54"/>
      <c r="AI1003"/>
      <c r="AJ1003"/>
    </row>
    <row r="1004" spans="1:36" ht="13.8" customHeight="1">
      <c r="A1004" t="s">
        <v>1364</v>
      </c>
      <c r="B1004" s="188" t="s">
        <v>319</v>
      </c>
      <c r="C1004" s="151" t="str">
        <f t="shared" si="219"/>
        <v>A.130.09.113</v>
      </c>
      <c r="D1004" s="54" t="s">
        <v>96</v>
      </c>
      <c r="E1004" s="150" t="s">
        <v>352</v>
      </c>
      <c r="F1004" s="153" t="str">
        <f t="shared" si="220"/>
        <v>Sheet molding compound 50% glass fibre</v>
      </c>
      <c r="G1004" s="277">
        <v>1.7947073333333334</v>
      </c>
      <c r="H1004" s="44">
        <f t="shared" si="221"/>
        <v>1.7947073333333334</v>
      </c>
      <c r="I1004"/>
      <c r="J1004" s="294">
        <v>0.52566395496003016</v>
      </c>
      <c r="K1004" s="44">
        <f t="shared" si="222"/>
        <v>0.52566395496003016</v>
      </c>
      <c r="L1004" s="295">
        <v>2.8383699010000003E-2</v>
      </c>
      <c r="M1004" s="295">
        <v>0.22672520291399997</v>
      </c>
      <c r="N1004" s="295">
        <v>1.3489530360300871E-3</v>
      </c>
      <c r="O1004" s="295">
        <v>0.2692061</v>
      </c>
      <c r="P1004"/>
      <c r="Q1004" s="212">
        <v>34.392358999999999</v>
      </c>
      <c r="R1004"/>
      <c r="S1004" s="156">
        <v>3.7276159000000003E-2</v>
      </c>
      <c r="T1004" s="156">
        <v>3.3459300999999997E-2</v>
      </c>
      <c r="U1004" s="156">
        <v>1.6751495999999999E-3</v>
      </c>
      <c r="V1004" s="156">
        <v>2.1417092E-3</v>
      </c>
      <c r="W1004"/>
      <c r="X1004" s="155">
        <v>1.1537182999999999E-4</v>
      </c>
      <c r="Y1004" s="173"/>
      <c r="Z1004" s="269"/>
      <c r="AA1004"/>
      <c r="AB1004"/>
      <c r="AC1004"/>
      <c r="AD1004" s="175"/>
      <c r="AE1004" s="272"/>
      <c r="AF1004" s="50"/>
      <c r="AG1004" s="50"/>
      <c r="AH1004" s="54"/>
      <c r="AI1004"/>
      <c r="AJ1004"/>
    </row>
    <row r="1005" spans="1:36" ht="13.8" customHeight="1">
      <c r="A1005" t="s">
        <v>911</v>
      </c>
      <c r="B1005" s="188" t="s">
        <v>319</v>
      </c>
      <c r="C1005" s="151" t="str">
        <f t="shared" si="219"/>
        <v>A.130.09.114</v>
      </c>
      <c r="D1005" s="54" t="s">
        <v>96</v>
      </c>
      <c r="E1005" s="150" t="s">
        <v>352</v>
      </c>
      <c r="F1005" s="153" t="str">
        <f t="shared" si="220"/>
        <v>UF (urea-formaldehyde resin)</v>
      </c>
      <c r="G1005" s="277">
        <v>1.604036</v>
      </c>
      <c r="H1005" s="44">
        <f t="shared" si="221"/>
        <v>1.604036</v>
      </c>
      <c r="I1005"/>
      <c r="J1005" s="294">
        <v>0.90670526480489988</v>
      </c>
      <c r="K1005" s="44">
        <f t="shared" si="222"/>
        <v>0.90670526480489988</v>
      </c>
      <c r="L1005" s="295">
        <v>4.8994990758000005E-2</v>
      </c>
      <c r="M1005" s="295">
        <v>0.61710487404689995</v>
      </c>
      <c r="N1005" s="295">
        <v>0</v>
      </c>
      <c r="O1005" s="295">
        <v>0.2406054</v>
      </c>
      <c r="P1005"/>
      <c r="Q1005" s="212">
        <v>24.090800000000002</v>
      </c>
      <c r="R1005"/>
      <c r="S1005" s="156">
        <v>8.1158138000000005E-2</v>
      </c>
      <c r="T1005" s="156">
        <v>7.6969287999999997E-2</v>
      </c>
      <c r="U1005" s="156">
        <v>2.4725219E-3</v>
      </c>
      <c r="V1005" s="156">
        <v>1.7163275000000001E-3</v>
      </c>
      <c r="W1005"/>
      <c r="X1005" s="155">
        <v>1.4747187E-4</v>
      </c>
      <c r="Y1005" s="173"/>
      <c r="Z1005" s="271" t="s">
        <v>2569</v>
      </c>
      <c r="AA1005"/>
      <c r="AB1005"/>
      <c r="AC1005"/>
      <c r="AD1005" s="175"/>
      <c r="AE1005" s="269"/>
      <c r="AF1005" s="50"/>
      <c r="AG1005" s="50"/>
      <c r="AH1005" s="54"/>
      <c r="AI1005"/>
      <c r="AJ1005"/>
    </row>
    <row r="1006" spans="1:36" ht="13.8" customHeight="1">
      <c r="B1006" s="188"/>
      <c r="C1006" s="151"/>
      <c r="D1006" s="51" t="s">
        <v>1773</v>
      </c>
      <c r="E1006" s="150"/>
      <c r="F1006"/>
      <c r="H1006" s="44"/>
      <c r="I1006"/>
      <c r="J1006" s="44"/>
      <c r="K1006" s="44"/>
      <c r="L1006" s="44"/>
      <c r="P1006"/>
      <c r="Q1006" s="212"/>
      <c r="R1006"/>
      <c r="S1006"/>
      <c r="T1006"/>
      <c r="U1006"/>
      <c r="V1006"/>
      <c r="W1006"/>
      <c r="X1006"/>
      <c r="Y1006" s="175"/>
      <c r="Z1006" s="269"/>
      <c r="AA1006"/>
      <c r="AB1006"/>
      <c r="AC1006"/>
      <c r="AD1006" s="175"/>
      <c r="AE1006" s="271"/>
      <c r="AF1006" s="50"/>
      <c r="AG1006" s="50"/>
      <c r="AH1006" s="54"/>
      <c r="AI1006"/>
      <c r="AJ1006"/>
    </row>
    <row r="1007" spans="1:36" ht="13.8" customHeight="1">
      <c r="A1007" t="s">
        <v>912</v>
      </c>
      <c r="B1007" s="188" t="s">
        <v>319</v>
      </c>
      <c r="C1007" s="151" t="str">
        <f t="shared" ref="C1007:C1027" si="223">MID(A1007,1,12)</f>
        <v>A.130.11.101</v>
      </c>
      <c r="D1007" s="54" t="s">
        <v>2570</v>
      </c>
      <c r="E1007" s="150" t="s">
        <v>352</v>
      </c>
      <c r="F1007" s="153" t="str">
        <f t="shared" ref="F1007:F1027" si="224">MID(A1007, 21,85)</f>
        <v>Bisphenol A</v>
      </c>
      <c r="G1007" s="277">
        <v>2.2636858000000002</v>
      </c>
      <c r="H1007" s="44">
        <f t="shared" ref="H1007:H1027" si="225">G1007</f>
        <v>2.2636858000000002</v>
      </c>
      <c r="I1007"/>
      <c r="J1007" s="294">
        <v>1.098346518322324</v>
      </c>
      <c r="K1007" s="44">
        <f t="shared" ref="K1007:K1027" si="226">J1007</f>
        <v>1.098346518322324</v>
      </c>
      <c r="L1007" s="295">
        <v>6.6280858764900001E-3</v>
      </c>
      <c r="M1007" s="295">
        <v>0.7518980502867999</v>
      </c>
      <c r="N1007" s="295">
        <v>2.6751215903419019E-4</v>
      </c>
      <c r="O1007" s="295">
        <v>0.33955287000000001</v>
      </c>
      <c r="P1007"/>
      <c r="Q1007" s="212">
        <v>82.651458000000005</v>
      </c>
      <c r="R1007"/>
      <c r="S1007" s="156">
        <v>5.2334699999999998E-2</v>
      </c>
      <c r="T1007" s="156">
        <v>4.4529262999999999E-2</v>
      </c>
      <c r="U1007" s="156">
        <v>1.9044584000000001E-3</v>
      </c>
      <c r="V1007" s="156">
        <v>5.9009787000000001E-3</v>
      </c>
      <c r="W1007"/>
      <c r="X1007" s="155">
        <v>1.7392770000000001E-4</v>
      </c>
      <c r="Y1007" s="173"/>
      <c r="Z1007" s="271" t="s">
        <v>2571</v>
      </c>
      <c r="AA1007"/>
      <c r="AB1007"/>
      <c r="AC1007"/>
      <c r="AD1007" s="175"/>
      <c r="AH1007" s="54"/>
      <c r="AI1007"/>
      <c r="AJ1007"/>
    </row>
    <row r="1008" spans="1:36" ht="13.8" customHeight="1">
      <c r="A1008" t="s">
        <v>913</v>
      </c>
      <c r="B1008" s="188" t="s">
        <v>319</v>
      </c>
      <c r="C1008" s="151" t="str">
        <f t="shared" si="223"/>
        <v>A.130.11.102</v>
      </c>
      <c r="D1008" s="54" t="s">
        <v>2570</v>
      </c>
      <c r="E1008" s="150" t="s">
        <v>352</v>
      </c>
      <c r="F1008" s="153" t="str">
        <f t="shared" si="224"/>
        <v>DEHP (diisooctyl phthalate)</v>
      </c>
      <c r="G1008" s="277">
        <v>2.2000000000000002</v>
      </c>
      <c r="H1008" s="44">
        <f t="shared" si="225"/>
        <v>2.2000000000000002</v>
      </c>
      <c r="I1008"/>
      <c r="J1008" s="294">
        <v>1.075086330608624</v>
      </c>
      <c r="K1008" s="44">
        <f t="shared" si="226"/>
        <v>1.075086330608624</v>
      </c>
      <c r="L1008" s="295">
        <v>1.3500360350820001E-2</v>
      </c>
      <c r="M1008" s="295">
        <v>0.73158597025780392</v>
      </c>
      <c r="N1008" s="295">
        <v>0</v>
      </c>
      <c r="O1008" s="295">
        <v>0.33</v>
      </c>
      <c r="P1008"/>
      <c r="Q1008" s="212">
        <v>87.512200000000007</v>
      </c>
      <c r="R1008"/>
      <c r="S1008" s="156">
        <v>5.6086163000000001E-2</v>
      </c>
      <c r="T1008" s="156">
        <v>4.9239843999999998E-2</v>
      </c>
      <c r="U1008" s="156">
        <v>1.9788381000000002E-3</v>
      </c>
      <c r="V1008" s="156">
        <v>4.8674807999999998E-3</v>
      </c>
      <c r="W1008"/>
      <c r="X1008" s="155">
        <v>1.7754779E-4</v>
      </c>
      <c r="Y1008" s="173"/>
      <c r="Z1008" s="271" t="s">
        <v>2572</v>
      </c>
      <c r="AA1008"/>
      <c r="AB1008"/>
      <c r="AC1008"/>
      <c r="AD1008" s="175"/>
      <c r="AE1008" s="269"/>
      <c r="AF1008" s="50"/>
      <c r="AG1008" s="50"/>
      <c r="AH1008" s="54"/>
      <c r="AI1008"/>
      <c r="AJ1008"/>
    </row>
    <row r="1009" spans="1:36" ht="13.8" customHeight="1">
      <c r="A1009" t="s">
        <v>914</v>
      </c>
      <c r="B1009" s="188" t="s">
        <v>319</v>
      </c>
      <c r="C1009" s="151" t="str">
        <f t="shared" si="223"/>
        <v>A.130.11.103</v>
      </c>
      <c r="D1009" s="54" t="s">
        <v>2570</v>
      </c>
      <c r="E1009" s="150" t="s">
        <v>352</v>
      </c>
      <c r="F1009" s="153" t="str">
        <f t="shared" si="224"/>
        <v>DINP (diisononyl phthalate)</v>
      </c>
      <c r="G1009" s="277">
        <v>2.2000000000000002</v>
      </c>
      <c r="H1009" s="44">
        <f t="shared" si="225"/>
        <v>2.2000000000000002</v>
      </c>
      <c r="I1009"/>
      <c r="J1009" s="294">
        <v>1.075086330608624</v>
      </c>
      <c r="K1009" s="44">
        <f t="shared" si="226"/>
        <v>1.075086330608624</v>
      </c>
      <c r="L1009" s="295">
        <v>1.3500360350820001E-2</v>
      </c>
      <c r="M1009" s="295">
        <v>0.73158597025780392</v>
      </c>
      <c r="N1009" s="295">
        <v>0</v>
      </c>
      <c r="O1009" s="295">
        <v>0.33</v>
      </c>
      <c r="P1009"/>
      <c r="Q1009" s="212">
        <v>87.512200000000007</v>
      </c>
      <c r="R1009"/>
      <c r="S1009" s="156">
        <v>5.6086163000000001E-2</v>
      </c>
      <c r="T1009" s="156">
        <v>4.9239843999999998E-2</v>
      </c>
      <c r="U1009" s="156">
        <v>1.9788381000000002E-3</v>
      </c>
      <c r="V1009" s="156">
        <v>4.8674807999999998E-3</v>
      </c>
      <c r="W1009"/>
      <c r="X1009" s="155">
        <v>1.7754779E-4</v>
      </c>
      <c r="Y1009" s="173"/>
      <c r="Z1009" s="271" t="s">
        <v>2573</v>
      </c>
      <c r="AA1009"/>
      <c r="AB1009"/>
      <c r="AC1009"/>
      <c r="AD1009" s="175"/>
      <c r="AE1009" s="269"/>
      <c r="AF1009" s="50"/>
      <c r="AG1009" s="50"/>
      <c r="AH1009" s="54"/>
      <c r="AI1009"/>
      <c r="AJ1009"/>
    </row>
    <row r="1010" spans="1:36" ht="13.8" customHeight="1">
      <c r="A1010" t="s">
        <v>1774</v>
      </c>
      <c r="B1010" s="188" t="s">
        <v>319</v>
      </c>
      <c r="C1010" s="151" t="str">
        <f t="shared" si="223"/>
        <v>A.130.11.104</v>
      </c>
      <c r="D1010" s="54" t="s">
        <v>2570</v>
      </c>
      <c r="E1010" s="150" t="s">
        <v>352</v>
      </c>
      <c r="F1010" s="153" t="str">
        <f t="shared" si="224"/>
        <v>Epichlorohydrin</v>
      </c>
      <c r="G1010" s="277">
        <v>2.2176</v>
      </c>
      <c r="H1010" s="44">
        <f t="shared" si="225"/>
        <v>2.2176</v>
      </c>
      <c r="I1010"/>
      <c r="J1010" s="294">
        <v>1.3295673995900001</v>
      </c>
      <c r="K1010" s="44">
        <f t="shared" si="226"/>
        <v>1.3295673995900001</v>
      </c>
      <c r="L1010" s="295">
        <v>6.8629203990000012E-2</v>
      </c>
      <c r="M1010" s="295">
        <v>0.91620836960000007</v>
      </c>
      <c r="N1010" s="295">
        <v>1.2089826E-2</v>
      </c>
      <c r="O1010" s="295">
        <v>0.33263999999999999</v>
      </c>
      <c r="P1010"/>
      <c r="Q1010" s="212">
        <v>57.283253999999999</v>
      </c>
      <c r="R1010"/>
      <c r="S1010" s="156">
        <v>5.2728192E-2</v>
      </c>
      <c r="T1010" s="156">
        <v>4.7078166999999997E-2</v>
      </c>
      <c r="U1010" s="156">
        <v>1.9734661000000001E-3</v>
      </c>
      <c r="V1010" s="156">
        <v>3.6765588000000002E-3</v>
      </c>
      <c r="W1010"/>
      <c r="X1010" s="155">
        <v>2.0264202999999999E-4</v>
      </c>
      <c r="Y1010" s="173"/>
      <c r="Z1010" s="271" t="s">
        <v>2574</v>
      </c>
      <c r="AA1010"/>
      <c r="AB1010"/>
      <c r="AC1010"/>
      <c r="AD1010" s="175"/>
      <c r="AE1010" s="269"/>
      <c r="AF1010" s="50"/>
      <c r="AG1010" s="50"/>
      <c r="AH1010" s="54"/>
      <c r="AI1010"/>
      <c r="AJ1010"/>
    </row>
    <row r="1011" spans="1:36" ht="13.8" customHeight="1">
      <c r="A1011" t="s">
        <v>1775</v>
      </c>
      <c r="B1011" s="188" t="s">
        <v>319</v>
      </c>
      <c r="C1011" s="151" t="str">
        <f t="shared" si="223"/>
        <v>A.130.11.105</v>
      </c>
      <c r="D1011" s="54" t="s">
        <v>2570</v>
      </c>
      <c r="E1011" s="150" t="s">
        <v>352</v>
      </c>
      <c r="F1011" s="153" t="str">
        <f t="shared" si="224"/>
        <v>EVOH (Ethylene vinyl alcohol) film barrier of gasses</v>
      </c>
      <c r="G1011" s="277">
        <v>5.2308788000000002</v>
      </c>
      <c r="H1011" s="44">
        <f t="shared" si="225"/>
        <v>5.2308788000000002</v>
      </c>
      <c r="I1011"/>
      <c r="J1011" s="294">
        <v>1.4865534032882894</v>
      </c>
      <c r="K1011" s="44">
        <f t="shared" si="226"/>
        <v>1.4865534032882894</v>
      </c>
      <c r="L1011" s="295">
        <v>3.5933979570000003E-2</v>
      </c>
      <c r="M1011" s="295">
        <v>0.65671457965300006</v>
      </c>
      <c r="N1011" s="295">
        <v>9.2730240652893533E-3</v>
      </c>
      <c r="O1011" s="295">
        <v>0.78463181999999998</v>
      </c>
      <c r="P1011"/>
      <c r="Q1011" s="212">
        <v>113.09693</v>
      </c>
      <c r="R1011"/>
      <c r="S1011" s="156">
        <v>9.9694930000000001E-2</v>
      </c>
      <c r="T1011" s="156">
        <v>8.7595221000000001E-2</v>
      </c>
      <c r="U1011" s="156">
        <v>4.1172583999999996E-3</v>
      </c>
      <c r="V1011" s="156">
        <v>7.9824508000000006E-3</v>
      </c>
      <c r="W1011"/>
      <c r="X1011" s="155">
        <v>2.9881241999999997E-4</v>
      </c>
      <c r="Y1011" s="173"/>
      <c r="Z1011" s="271" t="s">
        <v>2575</v>
      </c>
      <c r="AA1011"/>
      <c r="AB1011"/>
      <c r="AC1011"/>
      <c r="AD1011" s="175"/>
      <c r="AE1011" s="269"/>
      <c r="AF1011" s="50"/>
      <c r="AG1011" s="50"/>
      <c r="AH1011" s="54"/>
      <c r="AI1011"/>
      <c r="AJ1011"/>
    </row>
    <row r="1012" spans="1:36" ht="13.8" customHeight="1">
      <c r="A1012" t="s">
        <v>915</v>
      </c>
      <c r="B1012" s="188" t="s">
        <v>319</v>
      </c>
      <c r="C1012" s="151" t="str">
        <f t="shared" si="223"/>
        <v>A.130.11.106</v>
      </c>
      <c r="D1012" s="54" t="s">
        <v>2570</v>
      </c>
      <c r="E1012" s="150" t="s">
        <v>352</v>
      </c>
      <c r="F1012" s="153" t="str">
        <f t="shared" si="224"/>
        <v>Formaldehyde</v>
      </c>
      <c r="G1012" s="277">
        <v>0.98168106666666666</v>
      </c>
      <c r="H1012" s="44">
        <f t="shared" si="225"/>
        <v>0.98168106666666666</v>
      </c>
      <c r="I1012"/>
      <c r="J1012" s="294">
        <v>0.56788078864193225</v>
      </c>
      <c r="K1012" s="44">
        <f t="shared" si="226"/>
        <v>0.56788078864193225</v>
      </c>
      <c r="L1012" s="295">
        <v>1.674236435E-2</v>
      </c>
      <c r="M1012" s="295">
        <v>0.38963792496599997</v>
      </c>
      <c r="N1012" s="295">
        <v>1.4248339325932337E-2</v>
      </c>
      <c r="O1012" s="295">
        <v>0.14725215999999999</v>
      </c>
      <c r="P1012"/>
      <c r="Q1012" s="212">
        <v>59.727735000000003</v>
      </c>
      <c r="R1012"/>
      <c r="S1012" s="156">
        <v>2.3421190000000001E-2</v>
      </c>
      <c r="T1012" s="156">
        <v>1.8720357999999999E-2</v>
      </c>
      <c r="U1012" s="156">
        <v>8.2415288000000004E-4</v>
      </c>
      <c r="V1012" s="156">
        <v>3.8766787E-3</v>
      </c>
      <c r="W1012"/>
      <c r="X1012" s="155">
        <v>1.0607025E-4</v>
      </c>
      <c r="Y1012" s="173"/>
      <c r="Z1012" s="271" t="s">
        <v>2576</v>
      </c>
      <c r="AA1012"/>
      <c r="AB1012"/>
      <c r="AC1012"/>
      <c r="AD1012" s="175"/>
      <c r="AE1012" s="269"/>
      <c r="AF1012" s="50"/>
      <c r="AG1012" s="50"/>
      <c r="AH1012" s="54"/>
      <c r="AI1012"/>
      <c r="AJ1012"/>
    </row>
    <row r="1013" spans="1:36" ht="13.8" customHeight="1">
      <c r="A1013" t="s">
        <v>916</v>
      </c>
      <c r="B1013" s="188" t="s">
        <v>319</v>
      </c>
      <c r="C1013" s="151" t="str">
        <f t="shared" si="223"/>
        <v>A.130.11.107</v>
      </c>
      <c r="D1013" s="54" t="s">
        <v>2570</v>
      </c>
      <c r="E1013" s="150" t="s">
        <v>352</v>
      </c>
      <c r="F1013" s="153" t="str">
        <f t="shared" si="224"/>
        <v>MDI (Methylene diphenyl diisocyanate)</v>
      </c>
      <c r="G1013" s="277">
        <v>2.76</v>
      </c>
      <c r="H1013" s="44">
        <f t="shared" si="225"/>
        <v>2.76</v>
      </c>
      <c r="I1013"/>
      <c r="J1013" s="294">
        <v>1.1113117999998008</v>
      </c>
      <c r="K1013" s="44">
        <f t="shared" si="226"/>
        <v>1.1113117999998008</v>
      </c>
      <c r="L1013" s="295">
        <v>6.9686099945759994E-3</v>
      </c>
      <c r="M1013" s="295">
        <v>0.6903431900052247</v>
      </c>
      <c r="N1013" s="295">
        <v>0</v>
      </c>
      <c r="O1013" s="295">
        <v>0.41399999999999998</v>
      </c>
      <c r="P1013"/>
      <c r="Q1013" s="212">
        <v>90.532799999999995</v>
      </c>
      <c r="R1013"/>
      <c r="S1013" s="156">
        <v>6.1002057999999998E-2</v>
      </c>
      <c r="T1013" s="156">
        <v>5.2409252000000003E-2</v>
      </c>
      <c r="U1013" s="156">
        <v>2.2837879000000001E-3</v>
      </c>
      <c r="V1013" s="156">
        <v>6.3090181999999996E-3</v>
      </c>
      <c r="W1013"/>
      <c r="X1013" s="155">
        <v>1.9469889999999999E-4</v>
      </c>
      <c r="Y1013" s="173"/>
      <c r="Z1013" s="271" t="s">
        <v>2577</v>
      </c>
      <c r="AA1013"/>
      <c r="AB1013"/>
      <c r="AC1013"/>
      <c r="AD1013" s="175"/>
      <c r="AE1013" s="269"/>
      <c r="AF1013" s="50"/>
      <c r="AG1013" s="50"/>
      <c r="AH1013" s="54"/>
      <c r="AI1013"/>
      <c r="AJ1013"/>
    </row>
    <row r="1014" spans="1:36" ht="13.8" customHeight="1">
      <c r="A1014" t="s">
        <v>1504</v>
      </c>
      <c r="B1014" s="188" t="s">
        <v>319</v>
      </c>
      <c r="C1014" s="151" t="str">
        <f t="shared" si="223"/>
        <v>A.130.11.108</v>
      </c>
      <c r="D1014" s="54" t="s">
        <v>2570</v>
      </c>
      <c r="E1014" s="150" t="s">
        <v>352</v>
      </c>
      <c r="F1014" s="153" t="str">
        <f t="shared" si="224"/>
        <v>MMA (Methyl methacrylate)</v>
      </c>
      <c r="G1014" s="277">
        <v>3.7000000000000006</v>
      </c>
      <c r="H1014" s="44">
        <f t="shared" si="225"/>
        <v>3.7000000000000006</v>
      </c>
      <c r="I1014"/>
      <c r="J1014" s="294">
        <v>0.51933518589000005</v>
      </c>
      <c r="K1014" s="44">
        <f t="shared" si="226"/>
        <v>0.51933518589000005</v>
      </c>
      <c r="L1014" s="295">
        <v>5.6744703420000001E-2</v>
      </c>
      <c r="M1014" s="295">
        <v>-9.2409517530000013E-2</v>
      </c>
      <c r="N1014" s="295">
        <v>0</v>
      </c>
      <c r="O1014" s="295">
        <v>0.55500000000000005</v>
      </c>
      <c r="P1014"/>
      <c r="Q1014" s="212">
        <v>0</v>
      </c>
      <c r="R1014"/>
      <c r="S1014" s="156">
        <v>8.0210680000000006E-2</v>
      </c>
      <c r="T1014" s="156">
        <v>7.6990240000000001E-2</v>
      </c>
      <c r="U1014" s="156">
        <v>3.2204406E-3</v>
      </c>
      <c r="V1014" s="156">
        <v>0</v>
      </c>
      <c r="W1014"/>
      <c r="X1014" s="155">
        <v>1.1555178000000001E-4</v>
      </c>
      <c r="Y1014" s="173"/>
      <c r="Z1014" s="271" t="s">
        <v>2578</v>
      </c>
      <c r="AA1014"/>
      <c r="AB1014"/>
      <c r="AC1014"/>
      <c r="AD1014" s="175"/>
      <c r="AE1014" s="269"/>
      <c r="AF1014" s="50"/>
      <c r="AG1014" s="50"/>
      <c r="AH1014" s="54"/>
      <c r="AI1014"/>
      <c r="AJ1014"/>
    </row>
    <row r="1015" spans="1:36" ht="13.8" customHeight="1">
      <c r="A1015" t="s">
        <v>917</v>
      </c>
      <c r="B1015" s="188" t="s">
        <v>319</v>
      </c>
      <c r="C1015" s="151" t="str">
        <f t="shared" si="223"/>
        <v>A.130.11.109</v>
      </c>
      <c r="D1015" s="54" t="s">
        <v>2570</v>
      </c>
      <c r="E1015" s="150" t="s">
        <v>352</v>
      </c>
      <c r="F1015" s="153" t="str">
        <f t="shared" si="224"/>
        <v>Nafion</v>
      </c>
      <c r="G1015" s="277">
        <v>831.00000000000011</v>
      </c>
      <c r="H1015" s="44">
        <f t="shared" si="225"/>
        <v>831.00000000000011</v>
      </c>
      <c r="I1015"/>
      <c r="J1015" s="294">
        <v>129.52786232371486</v>
      </c>
      <c r="K1015" s="44">
        <f t="shared" si="226"/>
        <v>129.52786232371486</v>
      </c>
      <c r="L1015" s="295">
        <v>9.6292788235499999E-2</v>
      </c>
      <c r="M1015" s="295">
        <v>4.781569535479349</v>
      </c>
      <c r="N1015" s="295">
        <v>0</v>
      </c>
      <c r="O1015" s="295">
        <v>124.65</v>
      </c>
      <c r="P1015"/>
      <c r="Q1015" s="212">
        <v>11066.7</v>
      </c>
      <c r="R1015"/>
      <c r="S1015" s="156">
        <v>15.382835999999999</v>
      </c>
      <c r="T1015" s="156">
        <v>14.107794999999999</v>
      </c>
      <c r="U1015" s="156">
        <v>0.65287689000000004</v>
      </c>
      <c r="V1015" s="156">
        <v>0.62216389000000005</v>
      </c>
      <c r="W1015"/>
      <c r="X1015" s="155">
        <v>3.7081432999999997E-2</v>
      </c>
      <c r="Y1015" s="173"/>
      <c r="Z1015" s="271" t="s">
        <v>2579</v>
      </c>
      <c r="AA1015"/>
      <c r="AB1015"/>
      <c r="AC1015"/>
      <c r="AD1015" s="175"/>
      <c r="AE1015" s="269"/>
      <c r="AF1015" s="50"/>
      <c r="AG1015" s="50"/>
      <c r="AH1015" s="54"/>
      <c r="AI1015"/>
      <c r="AJ1015"/>
    </row>
    <row r="1016" spans="1:36" ht="13.8" customHeight="1">
      <c r="A1016" t="s">
        <v>1505</v>
      </c>
      <c r="B1016" s="188" t="s">
        <v>319</v>
      </c>
      <c r="C1016" s="151" t="str">
        <f t="shared" si="223"/>
        <v>A.130.11.111</v>
      </c>
      <c r="D1016" s="54" t="s">
        <v>2570</v>
      </c>
      <c r="E1016" s="150" t="s">
        <v>352</v>
      </c>
      <c r="F1016" s="153" t="str">
        <f t="shared" si="224"/>
        <v>PEEK (Polyetheretherketone)</v>
      </c>
      <c r="G1016" s="277">
        <v>18.000000000000004</v>
      </c>
      <c r="H1016" s="44">
        <f t="shared" si="225"/>
        <v>18.000000000000004</v>
      </c>
      <c r="I1016"/>
      <c r="J1016" s="294">
        <v>5.5983181608199999</v>
      </c>
      <c r="K1016" s="44">
        <f t="shared" si="226"/>
        <v>5.5983181608199999</v>
      </c>
      <c r="L1016" s="295">
        <v>1.3013429647999999</v>
      </c>
      <c r="M1016" s="295">
        <v>1.59697519602</v>
      </c>
      <c r="N1016" s="295">
        <v>0</v>
      </c>
      <c r="O1016" s="295">
        <v>2.7</v>
      </c>
      <c r="P1016"/>
      <c r="Q1016" s="212">
        <v>280.08</v>
      </c>
      <c r="R1016"/>
      <c r="S1016" s="156">
        <v>0.73968608000000002</v>
      </c>
      <c r="T1016" s="156">
        <v>0.70671693000000002</v>
      </c>
      <c r="U1016" s="156">
        <v>1.6611121999999999E-2</v>
      </c>
      <c r="V1016" s="156">
        <v>1.6358026000000001E-2</v>
      </c>
      <c r="W1016"/>
      <c r="X1016" s="155">
        <v>2.0514408000000001E-3</v>
      </c>
      <c r="Y1016" s="173"/>
      <c r="Z1016" s="271" t="s">
        <v>2580</v>
      </c>
      <c r="AA1016"/>
      <c r="AB1016"/>
      <c r="AC1016"/>
      <c r="AD1016" s="175"/>
      <c r="AE1016" s="269"/>
      <c r="AF1016" s="50"/>
      <c r="AG1016" s="50"/>
      <c r="AH1016" s="54"/>
      <c r="AI1016"/>
      <c r="AJ1016"/>
    </row>
    <row r="1017" spans="1:36" ht="13.8" customHeight="1">
      <c r="A1017" t="s">
        <v>918</v>
      </c>
      <c r="B1017" s="188" t="s">
        <v>319</v>
      </c>
      <c r="C1017" s="151" t="str">
        <f t="shared" si="223"/>
        <v>A.130.11.112</v>
      </c>
      <c r="D1017" s="54" t="s">
        <v>2570</v>
      </c>
      <c r="E1017" s="150" t="s">
        <v>352</v>
      </c>
      <c r="F1017" s="153" t="str">
        <f t="shared" si="224"/>
        <v>PEI (PolyEther Imide)</v>
      </c>
      <c r="G1017" s="277">
        <v>9.7684700000000007</v>
      </c>
      <c r="H1017" s="44">
        <f t="shared" si="225"/>
        <v>9.7684700000000007</v>
      </c>
      <c r="I1017"/>
      <c r="J1017" s="294">
        <v>2.7584690844799997</v>
      </c>
      <c r="K1017" s="44">
        <f t="shared" si="226"/>
        <v>2.7584690844799997</v>
      </c>
      <c r="L1017" s="295">
        <v>0.25173581828000002</v>
      </c>
      <c r="M1017" s="295">
        <v>0.92222486619999988</v>
      </c>
      <c r="N1017" s="295">
        <v>0.11923790000000001</v>
      </c>
      <c r="O1017" s="295">
        <v>1.4652704999999999</v>
      </c>
      <c r="P1017"/>
      <c r="Q1017" s="212">
        <v>225.71299999999999</v>
      </c>
      <c r="R1017"/>
      <c r="S1017" s="156">
        <v>0.21165574000000001</v>
      </c>
      <c r="T1017" s="156">
        <v>0.18758463</v>
      </c>
      <c r="U1017" s="156">
        <v>8.3767041E-3</v>
      </c>
      <c r="V1017" s="156">
        <v>1.5694397999999998E-2</v>
      </c>
      <c r="W1017"/>
      <c r="X1017" s="155">
        <v>7.084541E-4</v>
      </c>
      <c r="Y1017" s="173"/>
      <c r="Z1017" s="271" t="s">
        <v>2581</v>
      </c>
      <c r="AA1017"/>
      <c r="AB1017"/>
      <c r="AC1017"/>
      <c r="AD1017" s="175"/>
      <c r="AE1017" s="269"/>
      <c r="AF1017" s="50"/>
      <c r="AG1017" s="50"/>
      <c r="AH1017" s="54"/>
      <c r="AI1017"/>
      <c r="AJ1017"/>
    </row>
    <row r="1018" spans="1:36" ht="13.8" customHeight="1">
      <c r="A1018" t="s">
        <v>1506</v>
      </c>
      <c r="B1018" s="188" t="s">
        <v>319</v>
      </c>
      <c r="C1018" s="151" t="str">
        <f t="shared" si="223"/>
        <v>A.130.11.113</v>
      </c>
      <c r="D1018" s="54" t="s">
        <v>2570</v>
      </c>
      <c r="E1018" s="150" t="s">
        <v>352</v>
      </c>
      <c r="F1018" s="153" t="str">
        <f t="shared" si="224"/>
        <v>Phthalic anhydride</v>
      </c>
      <c r="G1018" s="277">
        <v>3.2708074666666671</v>
      </c>
      <c r="H1018" s="44">
        <f t="shared" si="225"/>
        <v>3.2708074666666671</v>
      </c>
      <c r="I1018"/>
      <c r="J1018" s="294">
        <v>1.4708132282799999</v>
      </c>
      <c r="K1018" s="44">
        <f t="shared" si="226"/>
        <v>1.4708132282799999</v>
      </c>
      <c r="L1018" s="295">
        <v>0.176404015</v>
      </c>
      <c r="M1018" s="295">
        <v>0.76222240957999998</v>
      </c>
      <c r="N1018" s="295">
        <v>4.1565683699999995E-2</v>
      </c>
      <c r="O1018" s="295">
        <v>0.49062112000000002</v>
      </c>
      <c r="P1018"/>
      <c r="Q1018" s="212">
        <v>83.349384000000001</v>
      </c>
      <c r="R1018"/>
      <c r="S1018" s="156">
        <v>0.11160637</v>
      </c>
      <c r="T1018" s="156">
        <v>0.10362356</v>
      </c>
      <c r="U1018" s="156">
        <v>3.4864057E-3</v>
      </c>
      <c r="V1018" s="156">
        <v>4.4964035999999997E-3</v>
      </c>
      <c r="W1018"/>
      <c r="X1018" s="155">
        <v>3.0490494999999999E-4</v>
      </c>
      <c r="Y1018" s="173"/>
      <c r="Z1018" s="271" t="s">
        <v>2582</v>
      </c>
      <c r="AA1018"/>
      <c r="AB1018"/>
      <c r="AC1018"/>
      <c r="AD1018" s="175"/>
      <c r="AE1018" s="269"/>
      <c r="AF1018" s="50"/>
      <c r="AG1018" s="50"/>
      <c r="AH1018" s="54"/>
      <c r="AI1018"/>
      <c r="AJ1018"/>
    </row>
    <row r="1019" spans="1:36" ht="13.8" customHeight="1">
      <c r="A1019" t="s">
        <v>1507</v>
      </c>
      <c r="B1019" s="188" t="s">
        <v>319</v>
      </c>
      <c r="C1019" s="151" t="str">
        <f t="shared" si="223"/>
        <v>A.130.11.114</v>
      </c>
      <c r="D1019" s="54" t="s">
        <v>2570</v>
      </c>
      <c r="E1019" s="150" t="s">
        <v>352</v>
      </c>
      <c r="F1019" s="153" t="str">
        <f t="shared" si="224"/>
        <v>Polyether-polyols</v>
      </c>
      <c r="G1019" s="277">
        <v>2.8750000000000004</v>
      </c>
      <c r="H1019" s="44">
        <f t="shared" si="225"/>
        <v>2.8750000000000004</v>
      </c>
      <c r="I1019"/>
      <c r="J1019" s="294">
        <v>1.2265920666325925</v>
      </c>
      <c r="K1019" s="44">
        <f t="shared" si="226"/>
        <v>1.2265920666325925</v>
      </c>
      <c r="L1019" s="295">
        <v>4.2221895999999995E-2</v>
      </c>
      <c r="M1019" s="295">
        <v>0.7531201706325924</v>
      </c>
      <c r="N1019" s="295">
        <v>0</v>
      </c>
      <c r="O1019" s="295">
        <v>0.43125000000000002</v>
      </c>
      <c r="P1019"/>
      <c r="Q1019" s="212">
        <v>98.040800000000004</v>
      </c>
      <c r="R1019"/>
      <c r="S1019" s="156">
        <v>6.6310208999999995E-2</v>
      </c>
      <c r="T1019" s="156">
        <v>5.7597588999999998E-2</v>
      </c>
      <c r="U1019" s="156">
        <v>2.4353885999999999E-3</v>
      </c>
      <c r="V1019" s="156">
        <v>6.2772310000000003E-3</v>
      </c>
      <c r="W1019"/>
      <c r="X1019" s="155">
        <v>2.4108203000000001E-4</v>
      </c>
      <c r="Y1019" s="173"/>
      <c r="Z1019" s="271" t="s">
        <v>2583</v>
      </c>
      <c r="AA1019"/>
      <c r="AB1019"/>
      <c r="AC1019"/>
      <c r="AD1019" s="53"/>
      <c r="AE1019" s="269"/>
      <c r="AF1019" s="50"/>
      <c r="AG1019" s="50"/>
      <c r="AH1019" s="54"/>
      <c r="AI1019"/>
      <c r="AJ1019"/>
    </row>
    <row r="1020" spans="1:36" ht="13.8" customHeight="1">
      <c r="A1020" t="s">
        <v>919</v>
      </c>
      <c r="B1020" s="188" t="s">
        <v>319</v>
      </c>
      <c r="C1020" s="151" t="str">
        <f t="shared" si="223"/>
        <v>A.130.11.115</v>
      </c>
      <c r="D1020" s="54" t="s">
        <v>2570</v>
      </c>
      <c r="E1020" s="150" t="s">
        <v>352</v>
      </c>
      <c r="F1020" s="153" t="str">
        <f t="shared" si="224"/>
        <v>PPS (polyphenylene sulfide)</v>
      </c>
      <c r="G1020" s="277">
        <v>7.1663940000000004</v>
      </c>
      <c r="H1020" s="44">
        <f t="shared" si="225"/>
        <v>7.1663940000000004</v>
      </c>
      <c r="I1020"/>
      <c r="J1020" s="294">
        <v>4.8181950640000002</v>
      </c>
      <c r="K1020" s="44">
        <f t="shared" si="226"/>
        <v>4.8181950640000002</v>
      </c>
      <c r="L1020" s="295">
        <v>0.60559709499999992</v>
      </c>
      <c r="M1020" s="295">
        <v>3.0545698000000003</v>
      </c>
      <c r="N1020" s="295">
        <v>8.3069068999999995E-2</v>
      </c>
      <c r="O1020" s="295">
        <v>1.0749591000000001</v>
      </c>
      <c r="P1020"/>
      <c r="Q1020" s="212">
        <v>172.46161000000001</v>
      </c>
      <c r="R1020"/>
      <c r="S1020" s="156">
        <v>0.25123212</v>
      </c>
      <c r="T1020" s="156">
        <v>0.23362906</v>
      </c>
      <c r="U1020" s="156">
        <v>8.7351519999999995E-3</v>
      </c>
      <c r="V1020" s="156">
        <v>8.8679134999999996E-3</v>
      </c>
      <c r="W1020"/>
      <c r="X1020" s="155">
        <v>1.3135384999999999E-3</v>
      </c>
      <c r="Y1020" s="173"/>
      <c r="Z1020" s="271" t="s">
        <v>2584</v>
      </c>
      <c r="AA1020"/>
      <c r="AB1020"/>
      <c r="AC1020"/>
      <c r="AD1020" s="53"/>
      <c r="AE1020" s="269"/>
      <c r="AF1020" s="50"/>
      <c r="AG1020" s="50"/>
      <c r="AH1020" s="54"/>
      <c r="AI1020"/>
      <c r="AJ1020"/>
    </row>
    <row r="1021" spans="1:36" ht="13.8" customHeight="1">
      <c r="A1021" t="s">
        <v>1248</v>
      </c>
      <c r="B1021" s="188" t="s">
        <v>319</v>
      </c>
      <c r="C1021" s="151" t="str">
        <f t="shared" si="223"/>
        <v>A.130.11.116</v>
      </c>
      <c r="D1021" s="54" t="s">
        <v>2570</v>
      </c>
      <c r="E1021" s="150" t="s">
        <v>352</v>
      </c>
      <c r="F1021" s="153" t="str">
        <f t="shared" si="224"/>
        <v>PVB (Polyvinyl butyral)</v>
      </c>
      <c r="G1021" s="277">
        <v>2.4595484666666669</v>
      </c>
      <c r="H1021" s="44">
        <f t="shared" si="225"/>
        <v>2.4595484666666669</v>
      </c>
      <c r="I1021"/>
      <c r="J1021" s="294">
        <v>1.0832381840210901</v>
      </c>
      <c r="K1021" s="44">
        <f t="shared" si="226"/>
        <v>1.0832381840210901</v>
      </c>
      <c r="L1021" s="295">
        <v>7.0095189850000003E-2</v>
      </c>
      <c r="M1021" s="295">
        <v>0.62645221197109002</v>
      </c>
      <c r="N1021" s="295">
        <v>1.77585122E-2</v>
      </c>
      <c r="O1021" s="295">
        <v>0.36893227000000001</v>
      </c>
      <c r="P1021"/>
      <c r="Q1021" s="212">
        <v>93.893957999999998</v>
      </c>
      <c r="R1021"/>
      <c r="S1021" s="156">
        <v>7.4373661999999993E-2</v>
      </c>
      <c r="T1021" s="156">
        <v>6.5580019000000003E-2</v>
      </c>
      <c r="U1021" s="156">
        <v>2.6594574999999998E-3</v>
      </c>
      <c r="V1021" s="156">
        <v>6.1341848000000003E-3</v>
      </c>
      <c r="W1021"/>
      <c r="X1021" s="155">
        <v>2.3175668999999999E-4</v>
      </c>
      <c r="Y1021" s="173"/>
      <c r="Z1021" s="271" t="s">
        <v>2585</v>
      </c>
      <c r="AA1021"/>
      <c r="AB1021"/>
      <c r="AC1021"/>
      <c r="AD1021" s="53"/>
      <c r="AE1021" s="269"/>
      <c r="AF1021" s="50"/>
      <c r="AG1021" s="50"/>
      <c r="AH1021" s="54"/>
      <c r="AI1021"/>
      <c r="AJ1021"/>
    </row>
    <row r="1022" spans="1:36" ht="13.8" customHeight="1">
      <c r="A1022" t="s">
        <v>920</v>
      </c>
      <c r="B1022" s="188" t="s">
        <v>319</v>
      </c>
      <c r="C1022" s="151" t="str">
        <f t="shared" si="223"/>
        <v>A.130.11.117</v>
      </c>
      <c r="D1022" s="54" t="s">
        <v>2570</v>
      </c>
      <c r="E1022" s="150" t="s">
        <v>352</v>
      </c>
      <c r="F1022" s="153" t="str">
        <f t="shared" si="224"/>
        <v>TDI (toluene diisocyanate)</v>
      </c>
      <c r="G1022" s="277">
        <v>3.14</v>
      </c>
      <c r="H1022" s="44">
        <f t="shared" si="225"/>
        <v>3.14</v>
      </c>
      <c r="I1022"/>
      <c r="J1022" s="294">
        <v>1.2008412060000002</v>
      </c>
      <c r="K1022" s="44">
        <f t="shared" si="226"/>
        <v>1.2008412060000002</v>
      </c>
      <c r="L1022" s="295">
        <v>5.1502542999999998E-2</v>
      </c>
      <c r="M1022" s="295">
        <v>0.67833866300000012</v>
      </c>
      <c r="N1022" s="295">
        <v>0</v>
      </c>
      <c r="O1022" s="295">
        <v>0.47099999999999997</v>
      </c>
      <c r="P1022"/>
      <c r="Q1022" s="212">
        <v>86.665800000000004</v>
      </c>
      <c r="R1022"/>
      <c r="S1022" s="156">
        <v>6.7645761999999998E-2</v>
      </c>
      <c r="T1022" s="156">
        <v>5.9055001000000003E-2</v>
      </c>
      <c r="U1022" s="156">
        <v>2.5890198E-3</v>
      </c>
      <c r="V1022" s="156">
        <v>6.0017411999999997E-3</v>
      </c>
      <c r="W1022"/>
      <c r="X1022" s="155">
        <v>2.6059340999999998E-4</v>
      </c>
      <c r="Y1022" s="173"/>
      <c r="Z1022" s="271" t="s">
        <v>2586</v>
      </c>
      <c r="AA1022"/>
      <c r="AB1022"/>
      <c r="AC1022"/>
      <c r="AD1022" s="175"/>
      <c r="AE1022" s="269"/>
      <c r="AF1022" s="50"/>
      <c r="AG1022" s="50"/>
      <c r="AH1022" s="54"/>
      <c r="AI1022"/>
      <c r="AJ1022"/>
    </row>
    <row r="1023" spans="1:36" ht="13.8" customHeight="1">
      <c r="A1023" t="s">
        <v>1776</v>
      </c>
      <c r="B1023" s="188" t="s">
        <v>319</v>
      </c>
      <c r="C1023" s="151" t="str">
        <f t="shared" si="223"/>
        <v>A.130.11.118</v>
      </c>
      <c r="D1023" s="54" t="s">
        <v>2570</v>
      </c>
      <c r="E1023" s="150" t="s">
        <v>352</v>
      </c>
      <c r="F1023" s="153" t="str">
        <f t="shared" si="224"/>
        <v>PE for bottles with deposit in EU (RR=80%  RIR=25%)</v>
      </c>
      <c r="G1023" s="277">
        <v>1.6820988000000001</v>
      </c>
      <c r="H1023" s="44">
        <f t="shared" si="225"/>
        <v>1.6820988000000001</v>
      </c>
      <c r="I1023"/>
      <c r="J1023" s="294">
        <v>0.95092775152423004</v>
      </c>
      <c r="K1023" s="44">
        <f t="shared" si="226"/>
        <v>0.95092775152423004</v>
      </c>
      <c r="L1023" s="295">
        <v>6.2270943879999999E-2</v>
      </c>
      <c r="M1023" s="295">
        <v>0.62188805833923</v>
      </c>
      <c r="N1023" s="295">
        <v>1.4453929305000002E-2</v>
      </c>
      <c r="O1023" s="295">
        <v>0.25231482</v>
      </c>
      <c r="P1023"/>
      <c r="Q1023" s="212">
        <v>67.858541000000002</v>
      </c>
      <c r="R1023"/>
      <c r="S1023" s="156">
        <v>3.3268257000000002E-2</v>
      </c>
      <c r="T1023" s="156">
        <v>2.7169118999999999E-2</v>
      </c>
      <c r="U1023" s="156">
        <v>1.3684095000000001E-3</v>
      </c>
      <c r="V1023" s="156">
        <v>4.7307284999999998E-3</v>
      </c>
      <c r="W1023"/>
      <c r="X1023" s="155">
        <v>1.4495459000000001E-4</v>
      </c>
      <c r="Y1023" s="173"/>
      <c r="Z1023" s="271" t="s">
        <v>2541</v>
      </c>
      <c r="AA1023"/>
      <c r="AB1023"/>
      <c r="AC1023"/>
      <c r="AD1023" s="175"/>
      <c r="AE1023" s="269"/>
      <c r="AF1023" s="50"/>
      <c r="AG1023" s="50"/>
      <c r="AH1023" s="54"/>
      <c r="AI1023"/>
      <c r="AJ1023"/>
    </row>
    <row r="1024" spans="1:36" ht="13.8" customHeight="1">
      <c r="A1024" t="s">
        <v>1777</v>
      </c>
      <c r="B1024" s="188" t="s">
        <v>319</v>
      </c>
      <c r="C1024" s="151" t="str">
        <f t="shared" si="223"/>
        <v>A.130.11.119</v>
      </c>
      <c r="D1024" s="54" t="s">
        <v>2570</v>
      </c>
      <c r="E1024" s="150" t="s">
        <v>352</v>
      </c>
      <c r="F1024" s="153" t="str">
        <f t="shared" si="224"/>
        <v>PET for bottles with deposit in EU (RR=80%  RIR=25%)</v>
      </c>
      <c r="G1024" s="277">
        <v>1.7045988000000001</v>
      </c>
      <c r="H1024" s="44">
        <f t="shared" si="225"/>
        <v>1.7045988000000001</v>
      </c>
      <c r="I1024"/>
      <c r="J1024" s="294">
        <v>0.77314839900722987</v>
      </c>
      <c r="K1024" s="44">
        <f t="shared" si="226"/>
        <v>0.77314839900722987</v>
      </c>
      <c r="L1024" s="295">
        <v>2.6536917149999999E-2</v>
      </c>
      <c r="M1024" s="295">
        <v>0.48921587583922999</v>
      </c>
      <c r="N1024" s="295">
        <v>1.7057860180000001E-3</v>
      </c>
      <c r="O1024" s="295">
        <v>0.25568982000000001</v>
      </c>
      <c r="P1024"/>
      <c r="Q1024" s="212">
        <v>56.336441000000001</v>
      </c>
      <c r="R1024"/>
      <c r="S1024" s="156">
        <v>4.7522095E-2</v>
      </c>
      <c r="T1024" s="156">
        <v>4.1926523E-2</v>
      </c>
      <c r="U1024" s="156">
        <v>1.6079035999999999E-3</v>
      </c>
      <c r="V1024" s="156">
        <v>3.9876686999999996E-3</v>
      </c>
      <c r="W1024"/>
      <c r="X1024" s="155">
        <v>1.4195975E-4</v>
      </c>
      <c r="Y1024" s="173"/>
      <c r="Z1024" s="271" t="s">
        <v>2544</v>
      </c>
      <c r="AA1024"/>
      <c r="AB1024"/>
      <c r="AC1024"/>
      <c r="AD1024" s="175"/>
      <c r="AE1024" s="269"/>
      <c r="AF1024" s="50"/>
      <c r="AG1024" s="50"/>
      <c r="AH1024" s="54"/>
      <c r="AI1024"/>
      <c r="AJ1024"/>
    </row>
    <row r="1025" spans="1:36" ht="13.8" customHeight="1">
      <c r="A1025" t="s">
        <v>1778</v>
      </c>
      <c r="B1025" s="188" t="s">
        <v>319</v>
      </c>
      <c r="C1025" s="151" t="str">
        <f t="shared" si="223"/>
        <v>A.130.11.120</v>
      </c>
      <c r="D1025" s="54" t="s">
        <v>2570</v>
      </c>
      <c r="E1025" s="150" t="s">
        <v>352</v>
      </c>
      <c r="F1025" s="153" t="str">
        <f t="shared" si="224"/>
        <v>PP for bottles with deposit in EU (RR=80%  RIR=25%)</v>
      </c>
      <c r="G1025" s="277">
        <v>1.5020988</v>
      </c>
      <c r="H1025" s="44">
        <f t="shared" si="225"/>
        <v>1.5020988</v>
      </c>
      <c r="I1025"/>
      <c r="J1025" s="294">
        <v>0.92105397138422995</v>
      </c>
      <c r="K1025" s="44">
        <f t="shared" si="226"/>
        <v>0.92105397138422995</v>
      </c>
      <c r="L1025" s="295">
        <v>5.8360867239999996E-2</v>
      </c>
      <c r="M1025" s="295">
        <v>0.62127984783922996</v>
      </c>
      <c r="N1025" s="295">
        <v>1.6098436305000002E-2</v>
      </c>
      <c r="O1025" s="295">
        <v>0.22531482</v>
      </c>
      <c r="P1025"/>
      <c r="Q1025" s="212">
        <v>63.465040999999999</v>
      </c>
      <c r="R1025"/>
      <c r="S1025" s="156">
        <v>3.0210494000000001E-2</v>
      </c>
      <c r="T1025" s="156">
        <v>2.4553120000000001E-2</v>
      </c>
      <c r="U1025" s="156">
        <v>1.2245438000000001E-3</v>
      </c>
      <c r="V1025" s="156">
        <v>4.4328299E-3</v>
      </c>
      <c r="W1025"/>
      <c r="X1025" s="155">
        <v>1.3450859999999999E-4</v>
      </c>
      <c r="Y1025" s="173"/>
      <c r="Z1025" s="271" t="s">
        <v>2547</v>
      </c>
      <c r="AA1025"/>
      <c r="AB1025"/>
      <c r="AC1025"/>
      <c r="AD1025" s="175"/>
      <c r="AE1025" s="269"/>
      <c r="AF1025" s="50"/>
      <c r="AG1025" s="50"/>
      <c r="AH1025" s="54"/>
      <c r="AI1025"/>
      <c r="AJ1025"/>
    </row>
    <row r="1026" spans="1:36" ht="13.8" customHeight="1">
      <c r="A1026" t="s">
        <v>1779</v>
      </c>
      <c r="B1026" s="188" t="s">
        <v>319</v>
      </c>
      <c r="C1026" s="151" t="str">
        <f t="shared" si="223"/>
        <v>A.130.11.121</v>
      </c>
      <c r="D1026" s="54" t="s">
        <v>2570</v>
      </c>
      <c r="E1026" s="150" t="s">
        <v>352</v>
      </c>
      <c r="F1026" s="153" t="str">
        <f t="shared" si="224"/>
        <v>PVC for bottles with deposit in EU (RR=80%  RIR=25%)</v>
      </c>
      <c r="G1026" s="277">
        <v>1.6775988000000002</v>
      </c>
      <c r="H1026" s="44">
        <f t="shared" si="225"/>
        <v>1.6775988000000002</v>
      </c>
      <c r="I1026"/>
      <c r="J1026" s="294">
        <v>0.64647890664423002</v>
      </c>
      <c r="K1026" s="44">
        <f t="shared" si="226"/>
        <v>0.64647890664423002</v>
      </c>
      <c r="L1026" s="295">
        <v>4.2962729399999997E-2</v>
      </c>
      <c r="M1026" s="295">
        <v>0.32931926293922997</v>
      </c>
      <c r="N1026" s="295">
        <v>2.2557094305000001E-2</v>
      </c>
      <c r="O1026" s="295">
        <v>0.25163982000000001</v>
      </c>
      <c r="P1026"/>
      <c r="Q1026" s="212">
        <v>3.5239014000000002</v>
      </c>
      <c r="R1026"/>
      <c r="S1026" s="156">
        <v>2.8515887E-2</v>
      </c>
      <c r="T1026" s="156">
        <v>2.7104425000000001E-2</v>
      </c>
      <c r="U1026" s="156">
        <v>1.3554877000000001E-3</v>
      </c>
      <c r="V1026" s="156">
        <v>5.5974170000000001E-5</v>
      </c>
      <c r="W1026"/>
      <c r="X1026" s="155">
        <v>7.0460838999999995E-5</v>
      </c>
      <c r="Y1026" s="173"/>
      <c r="Z1026" s="271" t="s">
        <v>2555</v>
      </c>
      <c r="AA1026"/>
      <c r="AB1026"/>
      <c r="AC1026"/>
      <c r="AD1026" s="175"/>
      <c r="AE1026" s="269"/>
      <c r="AF1026" s="50"/>
      <c r="AG1026" s="50"/>
      <c r="AH1026" s="54"/>
      <c r="AI1026"/>
      <c r="AJ1026"/>
    </row>
    <row r="1027" spans="1:36" ht="13.8" customHeight="1">
      <c r="A1027" t="s">
        <v>2587</v>
      </c>
      <c r="B1027" s="188" t="s">
        <v>319</v>
      </c>
      <c r="C1027" s="151" t="str">
        <f t="shared" si="223"/>
        <v>A.130.11.122</v>
      </c>
      <c r="D1027" s="54" t="s">
        <v>2570</v>
      </c>
      <c r="E1027" s="150" t="s">
        <v>352</v>
      </c>
      <c r="F1027" s="153" t="str">
        <f t="shared" si="224"/>
        <v>EMAA (Ethylene-Methacrylic Acid Copolymer) without water</v>
      </c>
      <c r="G1027" s="277">
        <v>5.423</v>
      </c>
      <c r="H1027" s="44">
        <f t="shared" si="225"/>
        <v>5.423</v>
      </c>
      <c r="I1027"/>
      <c r="J1027" s="294">
        <v>2.0977681129999999</v>
      </c>
      <c r="K1027" s="44">
        <f t="shared" si="226"/>
        <v>2.0977681129999999</v>
      </c>
      <c r="L1027" s="295">
        <v>0.21672137799999999</v>
      </c>
      <c r="M1027" s="295">
        <v>0.91941178099999998</v>
      </c>
      <c r="N1027" s="295">
        <v>0.14818495400000001</v>
      </c>
      <c r="O1027" s="295">
        <v>0.81345000000000001</v>
      </c>
      <c r="P1027"/>
      <c r="Q1027" s="212">
        <v>141.38686999999999</v>
      </c>
      <c r="R1027"/>
      <c r="S1027" s="156">
        <v>0.16532181000000001</v>
      </c>
      <c r="T1027" s="156">
        <v>0.15046250999999999</v>
      </c>
      <c r="U1027" s="156">
        <v>5.2993985E-3</v>
      </c>
      <c r="V1027" s="156">
        <v>9.5598991999999994E-3</v>
      </c>
      <c r="W1027"/>
      <c r="X1027" s="155">
        <v>5.0531065000000003E-4</v>
      </c>
      <c r="Y1027" s="173"/>
      <c r="Z1027" s="269" t="s">
        <v>2588</v>
      </c>
      <c r="AA1027"/>
      <c r="AB1027"/>
      <c r="AC1027"/>
      <c r="AD1027" s="175"/>
      <c r="AE1027" s="269"/>
      <c r="AF1027" s="50"/>
      <c r="AG1027" s="50"/>
      <c r="AH1027" s="54"/>
      <c r="AI1027"/>
      <c r="AJ1027"/>
    </row>
    <row r="1028" spans="1:36" ht="13.8" customHeight="1">
      <c r="A1028" t="s">
        <v>3588</v>
      </c>
      <c r="B1028" s="188"/>
      <c r="C1028" s="151"/>
      <c r="D1028" s="54"/>
      <c r="E1028" s="150"/>
      <c r="F1028" s="153"/>
      <c r="G1028" s="277">
        <v>11.458105333333334</v>
      </c>
      <c r="H1028" s="44"/>
      <c r="I1028"/>
      <c r="J1028" s="294">
        <v>2.1445874520326251</v>
      </c>
      <c r="K1028" s="44"/>
      <c r="L1028" s="295">
        <v>0.13107320279999998</v>
      </c>
      <c r="M1028" s="295">
        <v>0.23808981253200001</v>
      </c>
      <c r="N1028" s="295">
        <v>5.6708636700624933E-2</v>
      </c>
      <c r="O1028" s="295">
        <v>1.7187158</v>
      </c>
      <c r="P1028"/>
      <c r="Q1028" s="212">
        <v>238.56220999999999</v>
      </c>
      <c r="R1028"/>
      <c r="S1028" s="156">
        <v>0.24657823000000001</v>
      </c>
      <c r="T1028" s="156">
        <v>0.22229586000000001</v>
      </c>
      <c r="U1028" s="156">
        <v>9.6209070999999993E-3</v>
      </c>
      <c r="V1028" s="156">
        <v>1.4661466999999999E-2</v>
      </c>
      <c r="W1028"/>
      <c r="X1028" s="155">
        <v>6.6879701999999997E-4</v>
      </c>
      <c r="Y1028" s="173"/>
      <c r="Z1028" s="269"/>
      <c r="AA1028"/>
      <c r="AB1028"/>
      <c r="AC1028"/>
      <c r="AD1028" s="175"/>
      <c r="AE1028" s="269"/>
      <c r="AF1028" s="50"/>
      <c r="AG1028" s="50"/>
      <c r="AH1028" s="54"/>
      <c r="AI1028"/>
      <c r="AJ1028"/>
    </row>
    <row r="1029" spans="1:36" ht="13.8" customHeight="1">
      <c r="B1029" s="188"/>
      <c r="C1029" s="151"/>
      <c r="D1029" s="51" t="s">
        <v>1249</v>
      </c>
      <c r="E1029" s="150"/>
      <c r="F1029"/>
      <c r="H1029" s="44"/>
      <c r="I1029"/>
      <c r="J1029" s="44"/>
      <c r="K1029" s="44"/>
      <c r="L1029" s="44"/>
      <c r="P1029"/>
      <c r="Q1029" s="212"/>
      <c r="R1029"/>
      <c r="S1029"/>
      <c r="T1029"/>
      <c r="U1029"/>
      <c r="V1029"/>
      <c r="W1029"/>
      <c r="X1029"/>
      <c r="Y1029" s="175"/>
      <c r="Z1029" s="272"/>
      <c r="AA1029"/>
      <c r="AB1029"/>
      <c r="AC1029"/>
      <c r="AD1029" s="175"/>
      <c r="AE1029" s="269"/>
      <c r="AF1029" s="50"/>
      <c r="AG1029" s="50"/>
      <c r="AH1029" s="54"/>
      <c r="AI1029"/>
      <c r="AJ1029"/>
    </row>
    <row r="1030" spans="1:36" ht="13.8" customHeight="1">
      <c r="A1030" t="s">
        <v>1508</v>
      </c>
      <c r="B1030" s="188" t="s">
        <v>320</v>
      </c>
      <c r="C1030" s="151" t="str">
        <f t="shared" ref="C1030:C1050" si="227">MID(A1030,1,12)</f>
        <v>A.140.01.101</v>
      </c>
      <c r="D1030" s="54" t="s">
        <v>1249</v>
      </c>
      <c r="E1030" s="150" t="s">
        <v>352</v>
      </c>
      <c r="F1030" s="153" t="str">
        <f t="shared" ref="F1030:F1050" si="228">MID(A1030, 21,85)</f>
        <v>Acrylic fibres</v>
      </c>
      <c r="G1030" s="277">
        <v>5.13</v>
      </c>
      <c r="H1030" s="44">
        <f t="shared" ref="H1030:H1050" si="229">G1030</f>
        <v>5.13</v>
      </c>
      <c r="I1030"/>
      <c r="J1030" s="294">
        <v>2.1367639378995644</v>
      </c>
      <c r="K1030" s="44">
        <f t="shared" ref="K1030:K1050" si="230">J1030</f>
        <v>2.1367639378995644</v>
      </c>
      <c r="L1030" s="295">
        <v>1.251495958807E-2</v>
      </c>
      <c r="M1030" s="295">
        <v>1.3547489783114943</v>
      </c>
      <c r="N1030" s="295">
        <v>0</v>
      </c>
      <c r="O1030" s="295">
        <v>0.76949999999999996</v>
      </c>
      <c r="P1030"/>
      <c r="Q1030" s="212">
        <v>100.33799999999999</v>
      </c>
      <c r="R1030"/>
      <c r="S1030" s="156">
        <v>0.12358308</v>
      </c>
      <c r="T1030" s="156">
        <v>0.11189677000000001</v>
      </c>
      <c r="U1030" s="156">
        <v>4.5221768000000004E-3</v>
      </c>
      <c r="V1030" s="156">
        <v>7.1641331999999997E-3</v>
      </c>
      <c r="W1030"/>
      <c r="X1030" s="155">
        <v>2.9727581000000002E-4</v>
      </c>
      <c r="Y1030" s="173"/>
      <c r="Z1030" s="272"/>
      <c r="AA1030"/>
      <c r="AB1030"/>
      <c r="AC1030"/>
      <c r="AD1030" s="175"/>
      <c r="AE1030" s="269"/>
      <c r="AF1030" s="50"/>
      <c r="AG1030" s="50"/>
      <c r="AH1030" s="54"/>
      <c r="AI1030"/>
      <c r="AJ1030"/>
    </row>
    <row r="1031" spans="1:36" ht="13.8" customHeight="1">
      <c r="A1031" t="s">
        <v>921</v>
      </c>
      <c r="B1031" s="188" t="s">
        <v>320</v>
      </c>
      <c r="C1031" s="151" t="str">
        <f t="shared" si="227"/>
        <v>A.140.01.102</v>
      </c>
      <c r="D1031" s="54" t="s">
        <v>1249</v>
      </c>
      <c r="E1031" s="150" t="s">
        <v>352</v>
      </c>
      <c r="F1031" s="153" t="str">
        <f t="shared" si="228"/>
        <v>BioCotton fibre from China/India (without global seatransport)</v>
      </c>
      <c r="G1031" s="277">
        <v>0.31629076666666667</v>
      </c>
      <c r="H1031" s="44">
        <f t="shared" si="229"/>
        <v>0.31629076666666667</v>
      </c>
      <c r="I1031"/>
      <c r="J1031" s="294">
        <v>0.92523275896299872</v>
      </c>
      <c r="K1031" s="44">
        <f t="shared" si="230"/>
        <v>0.92523275896299872</v>
      </c>
      <c r="L1031" s="295">
        <v>3.4094607316000002E-3</v>
      </c>
      <c r="M1031" s="295">
        <v>5.745602487E-3</v>
      </c>
      <c r="N1031" s="295">
        <v>0.86863408074439863</v>
      </c>
      <c r="O1031" s="295">
        <v>4.7443615000000001E-2</v>
      </c>
      <c r="P1031"/>
      <c r="Q1031" s="212">
        <v>5.6886520999999997</v>
      </c>
      <c r="R1031"/>
      <c r="S1031" s="156">
        <v>3.2807965000000001E-2</v>
      </c>
      <c r="T1031" s="156">
        <v>2.996832E-2</v>
      </c>
      <c r="U1031" s="156">
        <v>2.6374813000000002E-3</v>
      </c>
      <c r="V1031" s="156">
        <v>2.0216386E-4</v>
      </c>
      <c r="W1031"/>
      <c r="X1031" s="155">
        <v>6.2029228000000001E-4</v>
      </c>
      <c r="Y1031" s="173"/>
      <c r="Z1031" s="269"/>
      <c r="AA1031"/>
      <c r="AB1031"/>
      <c r="AC1031"/>
      <c r="AD1031" s="175"/>
      <c r="AE1031" s="269"/>
      <c r="AF1031" s="50"/>
      <c r="AG1031" s="50"/>
      <c r="AH1031" s="54"/>
      <c r="AI1031"/>
      <c r="AJ1031"/>
    </row>
    <row r="1032" spans="1:36" ht="13.8" customHeight="1">
      <c r="A1032" t="s">
        <v>922</v>
      </c>
      <c r="B1032" s="188" t="s">
        <v>320</v>
      </c>
      <c r="C1032" s="151" t="str">
        <f t="shared" si="227"/>
        <v>A.140.01.103</v>
      </c>
      <c r="D1032" s="54" t="s">
        <v>1249</v>
      </c>
      <c r="E1032" s="150" t="s">
        <v>352</v>
      </c>
      <c r="F1032" s="153" t="str">
        <f t="shared" si="228"/>
        <v>BioCotton fibre from USA (without global seatransport)</v>
      </c>
      <c r="G1032" s="277">
        <v>0.72250899999999996</v>
      </c>
      <c r="H1032" s="44">
        <f t="shared" si="229"/>
        <v>0.72250899999999996</v>
      </c>
      <c r="I1032"/>
      <c r="J1032" s="294">
        <v>0.99673260506939865</v>
      </c>
      <c r="K1032" s="44">
        <f t="shared" si="230"/>
        <v>0.99673260506939865</v>
      </c>
      <c r="L1032" s="295">
        <v>6.0027331149999997E-3</v>
      </c>
      <c r="M1032" s="295">
        <v>1.114161089E-2</v>
      </c>
      <c r="N1032" s="295">
        <v>0.87121191106439866</v>
      </c>
      <c r="O1032" s="295">
        <v>0.10837635</v>
      </c>
      <c r="P1032"/>
      <c r="Q1032" s="212">
        <v>12.997396999999999</v>
      </c>
      <c r="R1032"/>
      <c r="S1032" s="156">
        <v>4.8170284000000001E-2</v>
      </c>
      <c r="T1032" s="156">
        <v>4.4434599999999998E-2</v>
      </c>
      <c r="U1032" s="156">
        <v>3.3004438E-3</v>
      </c>
      <c r="V1032" s="156">
        <v>4.3524003999999999E-4</v>
      </c>
      <c r="W1032"/>
      <c r="X1032" s="155">
        <v>5.2121714999999998E-4</v>
      </c>
      <c r="Y1032" s="173"/>
      <c r="Z1032" s="272"/>
      <c r="AA1032"/>
      <c r="AB1032"/>
      <c r="AC1032"/>
      <c r="AD1032" s="175"/>
      <c r="AE1032" s="269"/>
      <c r="AF1032" s="50"/>
      <c r="AG1032" s="50"/>
      <c r="AH1032" s="54"/>
      <c r="AI1032"/>
      <c r="AJ1032"/>
    </row>
    <row r="1033" spans="1:36" ht="13.8" customHeight="1">
      <c r="A1033" t="s">
        <v>1780</v>
      </c>
      <c r="B1033" s="188" t="s">
        <v>320</v>
      </c>
      <c r="C1033" s="151" t="str">
        <f t="shared" si="227"/>
        <v>A.140.01.104</v>
      </c>
      <c r="D1033" s="54" t="s">
        <v>1249</v>
      </c>
      <c r="E1033" s="150" t="s">
        <v>352</v>
      </c>
      <c r="F1033" s="153" t="str">
        <f t="shared" si="228"/>
        <v>Cotton fibre from China and India (without global seatransport)</v>
      </c>
      <c r="G1033" s="277">
        <v>0.82366873333333335</v>
      </c>
      <c r="H1033" s="44">
        <f t="shared" si="229"/>
        <v>0.82366873333333335</v>
      </c>
      <c r="I1033"/>
      <c r="J1033" s="294">
        <v>1.024179470924464</v>
      </c>
      <c r="K1033" s="44">
        <f t="shared" si="230"/>
        <v>1.024179470924464</v>
      </c>
      <c r="L1033" s="295">
        <v>7.9377736229999992E-3</v>
      </c>
      <c r="M1033" s="295">
        <v>2.0460322207E-2</v>
      </c>
      <c r="N1033" s="295">
        <v>0.87223106509446402</v>
      </c>
      <c r="O1033" s="295">
        <v>0.12355031</v>
      </c>
      <c r="P1033"/>
      <c r="Q1033" s="212">
        <v>13.026932</v>
      </c>
      <c r="R1033"/>
      <c r="S1033" s="156">
        <v>4.3763940000000001E-2</v>
      </c>
      <c r="T1033" s="156">
        <v>4.0025173999999997E-2</v>
      </c>
      <c r="U1033" s="156">
        <v>3.0682747E-3</v>
      </c>
      <c r="V1033" s="156">
        <v>6.7049088999999995E-4</v>
      </c>
      <c r="W1033"/>
      <c r="X1033" s="155">
        <v>6.4712836000000004E-4</v>
      </c>
      <c r="Y1033" s="173"/>
      <c r="Z1033" s="272"/>
      <c r="AA1033"/>
      <c r="AB1033"/>
      <c r="AC1033"/>
      <c r="AD1033" s="175"/>
      <c r="AE1033" s="269"/>
      <c r="AF1033" s="50"/>
      <c r="AG1033" s="50"/>
      <c r="AH1033" s="54"/>
      <c r="AI1033"/>
      <c r="AJ1033"/>
    </row>
    <row r="1034" spans="1:36" ht="13.8" customHeight="1">
      <c r="A1034" t="s">
        <v>923</v>
      </c>
      <c r="B1034" s="188" t="s">
        <v>320</v>
      </c>
      <c r="C1034" s="151" t="str">
        <f t="shared" si="227"/>
        <v>A.140.01.105</v>
      </c>
      <c r="D1034" s="54" t="s">
        <v>1249</v>
      </c>
      <c r="E1034" s="150" t="s">
        <v>352</v>
      </c>
      <c r="F1034" s="153" t="str">
        <f t="shared" si="228"/>
        <v>Cotton fibre from USA (without global seatransport)</v>
      </c>
      <c r="G1034" s="277">
        <v>1.2342762666666667</v>
      </c>
      <c r="H1034" s="44">
        <f t="shared" si="229"/>
        <v>1.2342762666666667</v>
      </c>
      <c r="I1034"/>
      <c r="J1034" s="294">
        <v>1.0958550167504653</v>
      </c>
      <c r="K1034" s="44">
        <f t="shared" si="230"/>
        <v>1.0958550167504653</v>
      </c>
      <c r="L1034" s="295">
        <v>1.0537665405999999E-2</v>
      </c>
      <c r="M1034" s="295">
        <v>2.5294765810000001E-2</v>
      </c>
      <c r="N1034" s="295">
        <v>0.87488114553446528</v>
      </c>
      <c r="O1034" s="295">
        <v>0.18514143999999999</v>
      </c>
      <c r="P1034"/>
      <c r="Q1034" s="212">
        <v>20.411086999999998</v>
      </c>
      <c r="R1034"/>
      <c r="S1034" s="156">
        <v>5.9171039000000002E-2</v>
      </c>
      <c r="T1034" s="156">
        <v>5.4529941999999998E-2</v>
      </c>
      <c r="U1034" s="156">
        <v>3.7341052999999998E-3</v>
      </c>
      <c r="V1034" s="156">
        <v>9.0699194000000004E-4</v>
      </c>
      <c r="W1034"/>
      <c r="X1034" s="155">
        <v>5.4818393999999998E-4</v>
      </c>
      <c r="Y1034" s="173"/>
      <c r="Z1034" s="269"/>
      <c r="AA1034"/>
      <c r="AB1034"/>
      <c r="AC1034"/>
      <c r="AD1034" s="175"/>
      <c r="AE1034" s="269"/>
      <c r="AF1034" s="50"/>
      <c r="AG1034" s="50"/>
      <c r="AH1034" s="54"/>
      <c r="AI1034"/>
      <c r="AJ1034"/>
    </row>
    <row r="1035" spans="1:36" ht="13.8" customHeight="1">
      <c r="A1035" t="s">
        <v>924</v>
      </c>
      <c r="B1035" s="188" t="s">
        <v>320</v>
      </c>
      <c r="C1035" s="151" t="str">
        <f t="shared" si="227"/>
        <v>A.140.01.106</v>
      </c>
      <c r="D1035" s="54" t="s">
        <v>1249</v>
      </c>
      <c r="E1035" s="150" t="s">
        <v>352</v>
      </c>
      <c r="F1035" s="153" t="str">
        <f t="shared" si="228"/>
        <v>Cotton fibre trade mix (without global seatransport)</v>
      </c>
      <c r="G1035" s="277">
        <v>0.93657860000000004</v>
      </c>
      <c r="H1035" s="44">
        <f t="shared" si="229"/>
        <v>0.93657860000000004</v>
      </c>
      <c r="I1035"/>
      <c r="J1035" s="294">
        <v>1.0427188137084651</v>
      </c>
      <c r="K1035" s="44">
        <f t="shared" si="230"/>
        <v>1.0427188137084651</v>
      </c>
      <c r="L1035" s="295">
        <v>8.6655572629999993E-3</v>
      </c>
      <c r="M1035" s="295">
        <v>2.1891278461000002E-2</v>
      </c>
      <c r="N1035" s="295">
        <v>0.87167518798446508</v>
      </c>
      <c r="O1035" s="295">
        <v>0.14048679</v>
      </c>
      <c r="P1035"/>
      <c r="Q1035" s="212">
        <v>15.039324000000001</v>
      </c>
      <c r="R1035"/>
      <c r="S1035" s="156">
        <v>4.7857094000000003E-2</v>
      </c>
      <c r="T1035" s="156">
        <v>4.3876916000000002E-2</v>
      </c>
      <c r="U1035" s="156">
        <v>3.2427494999999998E-3</v>
      </c>
      <c r="V1035" s="156">
        <v>7.3742873000000005E-4</v>
      </c>
      <c r="W1035"/>
      <c r="X1035" s="155">
        <v>6.2076112000000001E-4</v>
      </c>
      <c r="Y1035" s="173"/>
      <c r="Z1035" s="271"/>
      <c r="AA1035"/>
      <c r="AB1035"/>
      <c r="AC1035"/>
      <c r="AD1035" s="175"/>
      <c r="AE1035" s="269"/>
      <c r="AF1035" s="50"/>
      <c r="AG1035" s="50"/>
      <c r="AH1035" s="54"/>
      <c r="AI1035"/>
      <c r="AJ1035"/>
    </row>
    <row r="1036" spans="1:36" ht="13.8" customHeight="1">
      <c r="A1036" t="s">
        <v>1365</v>
      </c>
      <c r="B1036" s="188" t="s">
        <v>320</v>
      </c>
      <c r="C1036" s="151" t="str">
        <f t="shared" si="227"/>
        <v>A.140.01.107</v>
      </c>
      <c r="D1036" s="54" t="s">
        <v>1249</v>
      </c>
      <c r="E1036" s="150" t="s">
        <v>352</v>
      </c>
      <c r="F1036" s="153" t="str">
        <f t="shared" si="228"/>
        <v>Elastane (polyurethane) pellets</v>
      </c>
      <c r="G1036" s="277">
        <v>3.7027385333333336</v>
      </c>
      <c r="H1036" s="44">
        <f t="shared" si="229"/>
        <v>3.7027385333333336</v>
      </c>
      <c r="I1036"/>
      <c r="J1036" s="294">
        <v>1.37051606646</v>
      </c>
      <c r="K1036" s="44">
        <f t="shared" si="230"/>
        <v>1.37051606646</v>
      </c>
      <c r="L1036" s="295">
        <v>4.9710322799999998E-2</v>
      </c>
      <c r="M1036" s="295">
        <v>0.74137132529999994</v>
      </c>
      <c r="N1036" s="295">
        <v>2.4023638360000002E-2</v>
      </c>
      <c r="O1036" s="295">
        <v>0.55541077999999999</v>
      </c>
      <c r="P1036"/>
      <c r="Q1036" s="212">
        <v>109.07393999999999</v>
      </c>
      <c r="R1036"/>
      <c r="S1036" s="156">
        <v>8.0999749999999995E-2</v>
      </c>
      <c r="T1036" s="156">
        <v>7.1453804999999995E-2</v>
      </c>
      <c r="U1036" s="156">
        <v>3.0863031999999999E-3</v>
      </c>
      <c r="V1036" s="156">
        <v>6.4596415000000001E-3</v>
      </c>
      <c r="W1036"/>
      <c r="X1036" s="155">
        <v>2.8477861999999998E-4</v>
      </c>
      <c r="Y1036" s="173"/>
      <c r="Z1036" s="267"/>
      <c r="AA1036"/>
      <c r="AB1036"/>
      <c r="AC1036"/>
      <c r="AD1036" s="175"/>
      <c r="AE1036" s="272"/>
      <c r="AF1036" s="50"/>
      <c r="AG1036" s="50"/>
      <c r="AH1036" s="54"/>
      <c r="AI1036"/>
      <c r="AJ1036"/>
    </row>
    <row r="1037" spans="1:36" ht="13.8" customHeight="1">
      <c r="A1037" t="s">
        <v>925</v>
      </c>
      <c r="B1037" s="188" t="s">
        <v>320</v>
      </c>
      <c r="C1037" s="151" t="str">
        <f t="shared" si="227"/>
        <v>A.140.01.108</v>
      </c>
      <c r="D1037" s="54" t="s">
        <v>1249</v>
      </c>
      <c r="E1037" s="150" t="s">
        <v>352</v>
      </c>
      <c r="F1037" s="153" t="str">
        <f t="shared" si="228"/>
        <v>Fleece from recycled PET bottles</v>
      </c>
      <c r="G1037" s="277">
        <v>7.5198900000000002</v>
      </c>
      <c r="H1037" s="44">
        <f t="shared" si="229"/>
        <v>7.5198900000000002</v>
      </c>
      <c r="I1037"/>
      <c r="J1037" s="294">
        <v>1.4058074001721619</v>
      </c>
      <c r="K1037" s="44">
        <f t="shared" si="230"/>
        <v>1.4058074001721619</v>
      </c>
      <c r="L1037" s="295">
        <v>6.1197447439999997E-2</v>
      </c>
      <c r="M1037" s="295">
        <v>0.10361050598600001</v>
      </c>
      <c r="N1037" s="295">
        <v>0.11301594674616175</v>
      </c>
      <c r="O1037" s="295">
        <v>1.1279835</v>
      </c>
      <c r="P1037"/>
      <c r="Q1037" s="212">
        <v>113.51582000000001</v>
      </c>
      <c r="R1037"/>
      <c r="S1037" s="156">
        <v>0.14419735</v>
      </c>
      <c r="T1037" s="156">
        <v>0.13269892999999999</v>
      </c>
      <c r="U1037" s="156">
        <v>6.0837627000000002E-3</v>
      </c>
      <c r="V1037" s="156">
        <v>5.4146573999999999E-3</v>
      </c>
      <c r="W1037"/>
      <c r="X1037" s="155">
        <v>3.6764392999999999E-4</v>
      </c>
      <c r="Y1037" s="173"/>
      <c r="Z1037" s="269"/>
      <c r="AA1037"/>
      <c r="AB1037"/>
      <c r="AC1037"/>
      <c r="AD1037" s="175"/>
      <c r="AE1037" s="269"/>
      <c r="AF1037" s="50"/>
      <c r="AG1037" s="50"/>
      <c r="AH1037" s="54"/>
      <c r="AI1037"/>
      <c r="AJ1037"/>
    </row>
    <row r="1038" spans="1:36" ht="13.8" customHeight="1">
      <c r="A1038" t="s">
        <v>1781</v>
      </c>
      <c r="B1038" s="188" t="s">
        <v>320</v>
      </c>
      <c r="C1038" s="151" t="str">
        <f t="shared" si="227"/>
        <v>A.140.01.109</v>
      </c>
      <c r="D1038" s="54" t="s">
        <v>1249</v>
      </c>
      <c r="E1038" s="150" t="s">
        <v>352</v>
      </c>
      <c r="F1038" s="153" t="str">
        <f t="shared" si="228"/>
        <v>Jute fibre incl. degumming market mix</v>
      </c>
      <c r="G1038" s="277">
        <v>3.7193578</v>
      </c>
      <c r="H1038" s="44">
        <f t="shared" si="229"/>
        <v>3.7193578</v>
      </c>
      <c r="I1038"/>
      <c r="J1038" s="294">
        <v>0.86333940100826034</v>
      </c>
      <c r="K1038" s="44">
        <f t="shared" si="230"/>
        <v>0.86333940100826034</v>
      </c>
      <c r="L1038" s="295">
        <v>2.3713833849999998E-2</v>
      </c>
      <c r="M1038" s="295">
        <v>7.2273992785999996E-2</v>
      </c>
      <c r="N1038" s="295">
        <v>0.20944790437226038</v>
      </c>
      <c r="O1038" s="295">
        <v>0.55790366999999996</v>
      </c>
      <c r="P1038"/>
      <c r="Q1038" s="212">
        <v>41.120207000000001</v>
      </c>
      <c r="R1038"/>
      <c r="S1038" s="156">
        <v>7.7463001000000004E-2</v>
      </c>
      <c r="T1038" s="156">
        <v>7.1760250999999997E-2</v>
      </c>
      <c r="U1038" s="156">
        <v>3.5674516999999999E-3</v>
      </c>
      <c r="V1038" s="156">
        <v>2.1352988000000002E-3</v>
      </c>
      <c r="W1038"/>
      <c r="X1038" s="155">
        <v>2.1622437000000001E-4</v>
      </c>
      <c r="Y1038" s="173"/>
      <c r="Z1038" s="269"/>
      <c r="AA1038"/>
      <c r="AB1038"/>
      <c r="AC1038"/>
      <c r="AD1038" s="175"/>
      <c r="AE1038" s="269"/>
      <c r="AF1038" s="50"/>
      <c r="AG1038" s="50"/>
      <c r="AH1038" s="54"/>
      <c r="AI1038"/>
      <c r="AJ1038"/>
    </row>
    <row r="1039" spans="1:36" ht="13.8" customHeight="1">
      <c r="A1039" t="s">
        <v>1782</v>
      </c>
      <c r="B1039" s="188" t="s">
        <v>320</v>
      </c>
      <c r="C1039" s="151" t="str">
        <f t="shared" si="227"/>
        <v>A.140.01.110</v>
      </c>
      <c r="D1039" s="54" t="s">
        <v>1249</v>
      </c>
      <c r="E1039" s="150" t="s">
        <v>352</v>
      </c>
      <c r="F1039" s="153" t="str">
        <f t="shared" si="228"/>
        <v>Jute fibre incl. degumming India irrigation</v>
      </c>
      <c r="G1039" s="277">
        <v>3.7193578</v>
      </c>
      <c r="H1039" s="44">
        <f t="shared" si="229"/>
        <v>3.7193578</v>
      </c>
      <c r="I1039"/>
      <c r="J1039" s="294">
        <v>1.5331450610082604</v>
      </c>
      <c r="K1039" s="44">
        <f t="shared" si="230"/>
        <v>1.5331450610082604</v>
      </c>
      <c r="L1039" s="295">
        <v>2.3713833849999998E-2</v>
      </c>
      <c r="M1039" s="295">
        <v>7.2273992785999996E-2</v>
      </c>
      <c r="N1039" s="295">
        <v>0.87925356437226043</v>
      </c>
      <c r="O1039" s="295">
        <v>0.55790366999999996</v>
      </c>
      <c r="P1039"/>
      <c r="Q1039" s="212">
        <v>41.120207000000001</v>
      </c>
      <c r="R1039"/>
      <c r="S1039" s="156">
        <v>7.5072160999999998E-2</v>
      </c>
      <c r="T1039" s="156">
        <v>6.7969245999999997E-2</v>
      </c>
      <c r="U1039" s="156">
        <v>4.9676169000000001E-3</v>
      </c>
      <c r="V1039" s="156">
        <v>2.1352988000000002E-3</v>
      </c>
      <c r="W1039"/>
      <c r="X1039" s="155">
        <v>4.1876837000000001E-4</v>
      </c>
      <c r="Y1039" s="173"/>
      <c r="Z1039" s="269"/>
      <c r="AA1039"/>
      <c r="AB1039"/>
      <c r="AC1039"/>
      <c r="AD1039" s="175"/>
      <c r="AE1039" s="272"/>
      <c r="AF1039" s="50"/>
      <c r="AG1039" s="50"/>
      <c r="AH1039" s="54"/>
      <c r="AI1039"/>
      <c r="AJ1039"/>
    </row>
    <row r="1040" spans="1:36" ht="13.8" customHeight="1">
      <c r="A1040" t="s">
        <v>1783</v>
      </c>
      <c r="B1040" s="188" t="s">
        <v>320</v>
      </c>
      <c r="C1040" s="151" t="str">
        <f t="shared" si="227"/>
        <v>A.140.01.111</v>
      </c>
      <c r="D1040" s="54" t="s">
        <v>1249</v>
      </c>
      <c r="E1040" s="150" t="s">
        <v>352</v>
      </c>
      <c r="F1040" s="153" t="str">
        <f t="shared" si="228"/>
        <v>Jute fibre incl. degumming India rain fed - renewable fuel</v>
      </c>
      <c r="G1040" s="277">
        <v>3.7540804666666667</v>
      </c>
      <c r="H1040" s="44">
        <f t="shared" si="229"/>
        <v>3.7540804666666667</v>
      </c>
      <c r="I1040"/>
      <c r="J1040" s="294">
        <v>0.86247181238126036</v>
      </c>
      <c r="K1040" s="44">
        <f t="shared" si="230"/>
        <v>0.86247181238126036</v>
      </c>
      <c r="L1040" s="295">
        <v>2.3404600950999999E-2</v>
      </c>
      <c r="M1040" s="295">
        <v>7.7722230797999989E-2</v>
      </c>
      <c r="N1040" s="295">
        <v>0.1982329106322604</v>
      </c>
      <c r="O1040" s="295">
        <v>0.56311206999999996</v>
      </c>
      <c r="P1040"/>
      <c r="Q1040" s="212">
        <v>47.801090000000002</v>
      </c>
      <c r="R1040"/>
      <c r="S1040" s="156">
        <v>7.4000885000000002E-2</v>
      </c>
      <c r="T1040" s="156">
        <v>6.9384374999999998E-2</v>
      </c>
      <c r="U1040" s="156">
        <v>3.4448053000000001E-3</v>
      </c>
      <c r="V1040" s="156">
        <v>1.1717043999999999E-3</v>
      </c>
      <c r="W1040"/>
      <c r="X1040" s="155">
        <v>2.044204E-4</v>
      </c>
      <c r="Y1040" s="173"/>
      <c r="Z1040" s="269"/>
      <c r="AA1040"/>
      <c r="AB1040"/>
      <c r="AC1040"/>
      <c r="AD1040" s="175"/>
      <c r="AE1040" s="272"/>
      <c r="AF1040" s="50"/>
      <c r="AG1040" s="50"/>
      <c r="AH1040" s="54"/>
      <c r="AI1040"/>
      <c r="AJ1040"/>
    </row>
    <row r="1041" spans="1:36" ht="13.8" customHeight="1">
      <c r="A1041" t="s">
        <v>1784</v>
      </c>
      <c r="B1041" s="188" t="s">
        <v>320</v>
      </c>
      <c r="C1041" s="151" t="str">
        <f t="shared" si="227"/>
        <v>A.140.01.112</v>
      </c>
      <c r="D1041" s="54" t="s">
        <v>1249</v>
      </c>
      <c r="E1041" s="150" t="s">
        <v>352</v>
      </c>
      <c r="F1041" s="153" t="str">
        <f t="shared" si="228"/>
        <v>Kenaf fibre incl. degumming India</v>
      </c>
      <c r="G1041" s="277">
        <v>2.6521053333333335</v>
      </c>
      <c r="H1041" s="44">
        <f t="shared" si="229"/>
        <v>2.6521053333333335</v>
      </c>
      <c r="I1041"/>
      <c r="J1041" s="294">
        <v>0.91220386314403989</v>
      </c>
      <c r="K1041" s="44">
        <f t="shared" si="230"/>
        <v>0.91220386314403989</v>
      </c>
      <c r="L1041" s="295">
        <v>1.9278409070000002E-2</v>
      </c>
      <c r="M1041" s="295">
        <v>3.3444130462000003E-2</v>
      </c>
      <c r="N1041" s="295">
        <v>0.46166552361203989</v>
      </c>
      <c r="O1041" s="295">
        <v>0.3978158</v>
      </c>
      <c r="P1041"/>
      <c r="Q1041" s="212">
        <v>43.094503000000003</v>
      </c>
      <c r="R1041"/>
      <c r="S1041" s="156">
        <v>5.1993288999999998E-2</v>
      </c>
      <c r="T1041" s="156">
        <v>4.6819674999999998E-2</v>
      </c>
      <c r="U1041" s="156">
        <v>3.0423633999999999E-3</v>
      </c>
      <c r="V1041" s="156">
        <v>2.1312508000000002E-3</v>
      </c>
      <c r="W1041"/>
      <c r="X1041" s="155">
        <v>2.5944185999999999E-4</v>
      </c>
      <c r="Y1041" s="173"/>
      <c r="Z1041" s="269"/>
      <c r="AA1041"/>
      <c r="AB1041"/>
      <c r="AC1041"/>
      <c r="AD1041" s="175"/>
      <c r="AE1041" s="269"/>
      <c r="AF1041" s="50"/>
      <c r="AG1041" s="50"/>
      <c r="AH1041" s="54"/>
      <c r="AI1041"/>
      <c r="AJ1041"/>
    </row>
    <row r="1042" spans="1:36" ht="13.8" customHeight="1">
      <c r="A1042" t="s">
        <v>1785</v>
      </c>
      <c r="B1042" s="188" t="s">
        <v>320</v>
      </c>
      <c r="C1042" s="151" t="str">
        <f t="shared" si="227"/>
        <v>A.140.01.113</v>
      </c>
      <c r="D1042" s="54" t="s">
        <v>1249</v>
      </c>
      <c r="E1042" s="150" t="s">
        <v>352</v>
      </c>
      <c r="F1042" s="153" t="str">
        <f t="shared" si="228"/>
        <v>Kenaf fibre incl. degumming Italy - renewable fule</v>
      </c>
      <c r="G1042" s="277">
        <v>1.2426191333333334</v>
      </c>
      <c r="H1042" s="44">
        <f t="shared" si="229"/>
        <v>1.2426191333333334</v>
      </c>
      <c r="I1042"/>
      <c r="J1042" s="294">
        <v>0.61422995769603983</v>
      </c>
      <c r="K1042" s="44">
        <f t="shared" si="230"/>
        <v>0.61422995769603983</v>
      </c>
      <c r="L1042" s="295">
        <v>9.7428687399999988E-3</v>
      </c>
      <c r="M1042" s="295">
        <v>1.9778682764000001E-2</v>
      </c>
      <c r="N1042" s="295">
        <v>0.39831553619203985</v>
      </c>
      <c r="O1042" s="295">
        <v>0.18639286999999999</v>
      </c>
      <c r="P1042"/>
      <c r="Q1042" s="212">
        <v>22.21039</v>
      </c>
      <c r="R1042"/>
      <c r="S1042" s="156">
        <v>4.5239201E-2</v>
      </c>
      <c r="T1042" s="156">
        <v>4.3122474000000001E-2</v>
      </c>
      <c r="U1042" s="156">
        <v>1.4535663E-3</v>
      </c>
      <c r="V1042" s="156">
        <v>6.6316119999999996E-4</v>
      </c>
      <c r="W1042"/>
      <c r="X1042" s="155">
        <v>2.5743974000000001E-4</v>
      </c>
      <c r="Y1042" s="173"/>
      <c r="Z1042" s="269"/>
      <c r="AA1042"/>
      <c r="AB1042"/>
      <c r="AC1042"/>
      <c r="AD1042" s="175"/>
      <c r="AE1042" s="272"/>
      <c r="AF1042" s="50"/>
      <c r="AG1042" s="50"/>
      <c r="AH1042" s="54"/>
      <c r="AI1042"/>
      <c r="AJ1042"/>
    </row>
    <row r="1043" spans="1:36" ht="13.8" customHeight="1">
      <c r="A1043" t="s">
        <v>1366</v>
      </c>
      <c r="B1043" s="188" t="s">
        <v>320</v>
      </c>
      <c r="C1043" s="151" t="str">
        <f t="shared" si="227"/>
        <v>A.140.01.114</v>
      </c>
      <c r="D1043" s="54" t="s">
        <v>1249</v>
      </c>
      <c r="E1043" s="150" t="s">
        <v>352</v>
      </c>
      <c r="F1043" s="153" t="str">
        <f t="shared" si="228"/>
        <v>Nylon pellets</v>
      </c>
      <c r="G1043" s="277">
        <v>5.46</v>
      </c>
      <c r="H1043" s="44">
        <f t="shared" si="229"/>
        <v>5.46</v>
      </c>
      <c r="I1043"/>
      <c r="J1043" s="294">
        <v>1.63685184253</v>
      </c>
      <c r="K1043" s="44">
        <f t="shared" si="230"/>
        <v>1.63685184253</v>
      </c>
      <c r="L1043" s="295">
        <v>5.9932727630000002E-2</v>
      </c>
      <c r="M1043" s="295">
        <v>0.75791911489999997</v>
      </c>
      <c r="N1043" s="295">
        <v>0</v>
      </c>
      <c r="O1043" s="295">
        <v>0.81899999999999995</v>
      </c>
      <c r="P1043"/>
      <c r="Q1043" s="212">
        <v>124.2204</v>
      </c>
      <c r="R1043"/>
      <c r="S1043" s="156">
        <v>0.13012932999999999</v>
      </c>
      <c r="T1043" s="156">
        <v>0.11684339000000001</v>
      </c>
      <c r="U1043" s="156">
        <v>4.6171229000000003E-3</v>
      </c>
      <c r="V1043" s="156">
        <v>8.6688167999999996E-3</v>
      </c>
      <c r="W1043"/>
      <c r="X1043" s="155">
        <v>3.6840039000000002E-4</v>
      </c>
      <c r="Y1043" s="173"/>
      <c r="Z1043" s="269"/>
      <c r="AA1043"/>
      <c r="AB1043"/>
      <c r="AC1043"/>
      <c r="AD1043" s="175"/>
      <c r="AE1043" s="272"/>
      <c r="AF1043" s="50"/>
      <c r="AG1043" s="50"/>
      <c r="AH1043" s="54"/>
      <c r="AI1043"/>
      <c r="AJ1043"/>
    </row>
    <row r="1044" spans="1:36" ht="13.8" customHeight="1">
      <c r="A1044" t="s">
        <v>1367</v>
      </c>
      <c r="B1044" s="188" t="s">
        <v>320</v>
      </c>
      <c r="C1044" s="151" t="str">
        <f t="shared" si="227"/>
        <v>A.140.01.115</v>
      </c>
      <c r="D1044" s="54" t="s">
        <v>1249</v>
      </c>
      <c r="E1044" s="150" t="s">
        <v>352</v>
      </c>
      <c r="F1044" s="153" t="str">
        <f t="shared" si="228"/>
        <v>Polyester = PET pellets</v>
      </c>
      <c r="G1044" s="277">
        <v>2.0513377333333334</v>
      </c>
      <c r="H1044" s="44">
        <f t="shared" si="229"/>
        <v>2.0513377333333334</v>
      </c>
      <c r="I1044"/>
      <c r="J1044" s="294">
        <v>1.0059994169447402</v>
      </c>
      <c r="K1044" s="44">
        <f t="shared" si="230"/>
        <v>1.0059994169447402</v>
      </c>
      <c r="L1044" s="295">
        <v>3.9692675699999999E-2</v>
      </c>
      <c r="M1044" s="295">
        <v>0.65508919585274006</v>
      </c>
      <c r="N1044" s="295">
        <v>3.5168853920000001E-3</v>
      </c>
      <c r="O1044" s="295">
        <v>0.30770066000000001</v>
      </c>
      <c r="P1044"/>
      <c r="Q1044" s="212">
        <v>72.095490999999996</v>
      </c>
      <c r="R1044"/>
      <c r="S1044" s="156">
        <v>5.9408369000000003E-2</v>
      </c>
      <c r="T1044" s="156">
        <v>5.2348158999999998E-2</v>
      </c>
      <c r="U1044" s="156">
        <v>1.9471992E-3</v>
      </c>
      <c r="V1044" s="156">
        <v>5.1130109999999998E-3</v>
      </c>
      <c r="W1044"/>
      <c r="X1044" s="155">
        <v>1.8646866000000001E-4</v>
      </c>
      <c r="Y1044" s="173"/>
      <c r="Z1044" s="269"/>
      <c r="AA1044"/>
      <c r="AB1044"/>
      <c r="AC1044"/>
      <c r="AD1044" s="175"/>
      <c r="AE1044" s="272"/>
      <c r="AF1044" s="50"/>
      <c r="AG1044" s="50"/>
      <c r="AH1044" s="54"/>
      <c r="AI1044"/>
      <c r="AJ1044"/>
    </row>
    <row r="1045" spans="1:36" ht="13.8" customHeight="1">
      <c r="A1045" t="s">
        <v>1368</v>
      </c>
      <c r="B1045" s="188" t="s">
        <v>320</v>
      </c>
      <c r="C1045" s="151" t="str">
        <f t="shared" si="227"/>
        <v>A.140.01.116</v>
      </c>
      <c r="D1045" s="54" t="s">
        <v>1249</v>
      </c>
      <c r="E1045" s="150" t="s">
        <v>352</v>
      </c>
      <c r="F1045" s="153" t="str">
        <f t="shared" si="228"/>
        <v>PLA (polylactide) pellets</v>
      </c>
      <c r="G1045" s="277">
        <v>3.5433472666666672</v>
      </c>
      <c r="H1045" s="44">
        <f t="shared" si="229"/>
        <v>3.5433472666666672</v>
      </c>
      <c r="I1045"/>
      <c r="J1045" s="294">
        <v>0.59433502059900001</v>
      </c>
      <c r="K1045" s="44">
        <f t="shared" si="230"/>
        <v>0.59433502059900001</v>
      </c>
      <c r="L1045" s="295">
        <v>2.3701053229999998E-2</v>
      </c>
      <c r="M1045" s="295">
        <v>3.3966141818999998E-2</v>
      </c>
      <c r="N1045" s="295">
        <v>5.1657355499999998E-3</v>
      </c>
      <c r="O1045" s="295">
        <v>0.53150209000000004</v>
      </c>
      <c r="P1045"/>
      <c r="Q1045" s="212">
        <v>73.408489000000003</v>
      </c>
      <c r="R1045"/>
      <c r="S1045" s="156">
        <v>6.5679604000000003E-2</v>
      </c>
      <c r="T1045" s="156">
        <v>5.9244212999999997E-2</v>
      </c>
      <c r="U1045" s="156">
        <v>2.7863816999999999E-3</v>
      </c>
      <c r="V1045" s="156">
        <v>3.6490088999999999E-3</v>
      </c>
      <c r="W1045"/>
      <c r="X1045" s="155">
        <v>1.7236998E-4</v>
      </c>
      <c r="Y1045" s="173"/>
      <c r="Z1045" s="269"/>
      <c r="AA1045"/>
      <c r="AB1045"/>
      <c r="AC1045"/>
      <c r="AD1045" s="175"/>
      <c r="AE1045" s="272"/>
      <c r="AF1045" s="50"/>
      <c r="AG1045" s="50"/>
      <c r="AH1045" s="54"/>
      <c r="AI1045"/>
      <c r="AJ1045"/>
    </row>
    <row r="1046" spans="1:36" ht="13.8" customHeight="1">
      <c r="A1046" t="s">
        <v>1369</v>
      </c>
      <c r="B1046" s="188" t="s">
        <v>320</v>
      </c>
      <c r="C1046" s="151" t="str">
        <f t="shared" si="227"/>
        <v>A.140.01.117</v>
      </c>
      <c r="D1046" s="54" t="s">
        <v>1249</v>
      </c>
      <c r="E1046" s="150" t="s">
        <v>352</v>
      </c>
      <c r="F1046" s="153" t="str">
        <f t="shared" si="228"/>
        <v>Sorona (PTT) biobased pellets</v>
      </c>
      <c r="G1046" s="277">
        <v>3.3241062666666665</v>
      </c>
      <c r="H1046" s="44">
        <f t="shared" si="229"/>
        <v>3.3241062666666665</v>
      </c>
      <c r="I1046"/>
      <c r="J1046" s="294">
        <v>0.98255416342199986</v>
      </c>
      <c r="K1046" s="44">
        <f t="shared" si="230"/>
        <v>0.98255416342199986</v>
      </c>
      <c r="L1046" s="295">
        <v>2.2488441389999999E-2</v>
      </c>
      <c r="M1046" s="295">
        <v>0.45654833996199995</v>
      </c>
      <c r="N1046" s="295">
        <v>4.9014420699999995E-3</v>
      </c>
      <c r="O1046" s="295">
        <v>0.49861593999999998</v>
      </c>
      <c r="P1046"/>
      <c r="Q1046" s="212">
        <v>74.167906000000002</v>
      </c>
      <c r="R1046"/>
      <c r="S1046" s="156">
        <v>6.3478092999999999E-2</v>
      </c>
      <c r="T1046" s="156">
        <v>5.5625630000000002E-2</v>
      </c>
      <c r="U1046" s="156">
        <v>2.6150865000000001E-3</v>
      </c>
      <c r="V1046" s="156">
        <v>5.2373766000000004E-3</v>
      </c>
      <c r="W1046"/>
      <c r="X1046" s="155">
        <v>1.9257186E-4</v>
      </c>
      <c r="Y1046" s="173"/>
      <c r="Z1046" s="269"/>
      <c r="AA1046"/>
      <c r="AB1046"/>
      <c r="AC1046"/>
      <c r="AD1046" s="175"/>
      <c r="AE1046" s="272"/>
      <c r="AF1046" s="50"/>
      <c r="AG1046" s="50"/>
      <c r="AH1046" s="54"/>
      <c r="AI1046"/>
      <c r="AJ1046"/>
    </row>
    <row r="1047" spans="1:36" ht="13.8" customHeight="1">
      <c r="A1047" t="s">
        <v>926</v>
      </c>
      <c r="B1047" s="188" t="s">
        <v>320</v>
      </c>
      <c r="C1047" s="151" t="str">
        <f t="shared" si="227"/>
        <v>A.140.01.118</v>
      </c>
      <c r="D1047" s="54" t="s">
        <v>1249</v>
      </c>
      <c r="E1047" s="150" t="s">
        <v>352</v>
      </c>
      <c r="F1047" s="153" t="str">
        <f t="shared" si="228"/>
        <v>Viscose production</v>
      </c>
      <c r="G1047" s="277">
        <v>1.5</v>
      </c>
      <c r="H1047" s="44">
        <f t="shared" si="229"/>
        <v>1.5</v>
      </c>
      <c r="I1047"/>
      <c r="J1047" s="294">
        <v>0.37663849153382001</v>
      </c>
      <c r="K1047" s="44">
        <f t="shared" si="230"/>
        <v>0.37663849153382001</v>
      </c>
      <c r="L1047" s="295">
        <v>5.1729563361999995E-3</v>
      </c>
      <c r="M1047" s="295">
        <v>0.14646553519762001</v>
      </c>
      <c r="N1047" s="295">
        <v>0</v>
      </c>
      <c r="O1047" s="295">
        <v>0.22500000000000001</v>
      </c>
      <c r="P1047"/>
      <c r="Q1047" s="212">
        <v>21.783000000000001</v>
      </c>
      <c r="R1047"/>
      <c r="S1047" s="156">
        <v>6.4586084000000002E-2</v>
      </c>
      <c r="T1047" s="156">
        <v>6.1168312000000002E-2</v>
      </c>
      <c r="U1047" s="156">
        <v>1.8624651E-3</v>
      </c>
      <c r="V1047" s="156">
        <v>1.5553062000000001E-3</v>
      </c>
      <c r="W1047"/>
      <c r="X1047" s="155">
        <v>1.0362125000000001E-4</v>
      </c>
      <c r="Y1047" s="173"/>
      <c r="Z1047" s="269"/>
      <c r="AA1047"/>
      <c r="AB1047"/>
      <c r="AC1047"/>
      <c r="AD1047" s="175"/>
      <c r="AE1047" s="272"/>
      <c r="AF1047" s="50"/>
      <c r="AG1047" s="50"/>
      <c r="AH1047" s="54"/>
      <c r="AI1047"/>
      <c r="AJ1047"/>
    </row>
    <row r="1048" spans="1:36" ht="13.8" customHeight="1">
      <c r="A1048" t="s">
        <v>1786</v>
      </c>
      <c r="B1048" s="188" t="s">
        <v>320</v>
      </c>
      <c r="C1048" s="151" t="str">
        <f t="shared" si="227"/>
        <v>A.140.01.119</v>
      </c>
      <c r="D1048" s="54" t="s">
        <v>1249</v>
      </c>
      <c r="E1048" s="150" t="s">
        <v>352</v>
      </c>
      <c r="F1048" s="153" t="str">
        <f t="shared" si="228"/>
        <v>Wool from Australia - transported to Rotterdam</v>
      </c>
      <c r="G1048" s="277">
        <v>61.048566000000008</v>
      </c>
      <c r="H1048" s="44">
        <f t="shared" si="229"/>
        <v>61.048566000000008</v>
      </c>
      <c r="I1048"/>
      <c r="J1048" s="294">
        <v>9.5718848881060925</v>
      </c>
      <c r="K1048" s="44">
        <f t="shared" si="230"/>
        <v>9.5718848881060925</v>
      </c>
      <c r="L1048" s="295">
        <v>2.7389648369999998E-2</v>
      </c>
      <c r="M1048" s="295">
        <v>0.10809524771000001</v>
      </c>
      <c r="N1048" s="295">
        <v>0.27911509202609197</v>
      </c>
      <c r="O1048" s="295">
        <v>9.1572849000000005</v>
      </c>
      <c r="P1048"/>
      <c r="Q1048" s="212">
        <v>58.890801000000003</v>
      </c>
      <c r="R1048"/>
      <c r="S1048" s="156">
        <v>1.0089600999999999</v>
      </c>
      <c r="T1048" s="156">
        <v>0.95819427000000001</v>
      </c>
      <c r="U1048" s="156">
        <v>4.6868224E-2</v>
      </c>
      <c r="V1048" s="156">
        <v>3.8976556000000001E-3</v>
      </c>
      <c r="W1048"/>
      <c r="X1048" s="155">
        <v>1.7954774999999999E-3</v>
      </c>
      <c r="Y1048" s="163"/>
      <c r="Z1048" s="269"/>
      <c r="AA1048"/>
      <c r="AB1048"/>
      <c r="AC1048"/>
      <c r="AD1048" s="175"/>
      <c r="AE1048" s="272"/>
      <c r="AF1048" s="50"/>
      <c r="AG1048" s="50"/>
      <c r="AH1048" s="54"/>
      <c r="AI1048"/>
      <c r="AJ1048"/>
    </row>
    <row r="1049" spans="1:36" ht="13.8" customHeight="1">
      <c r="A1049" t="s">
        <v>1370</v>
      </c>
      <c r="B1049" s="188" t="s">
        <v>320</v>
      </c>
      <c r="C1049" s="151" t="str">
        <f t="shared" si="227"/>
        <v>A.140.01.120</v>
      </c>
      <c r="D1049" s="54" t="s">
        <v>1249</v>
      </c>
      <c r="E1049" s="150" t="s">
        <v>352</v>
      </c>
      <c r="F1049" s="153" t="str">
        <f t="shared" si="228"/>
        <v>PP (Polypropylene) pellets</v>
      </c>
      <c r="G1049" s="277">
        <v>1.92</v>
      </c>
      <c r="H1049" s="44">
        <f t="shared" si="229"/>
        <v>1.92</v>
      </c>
      <c r="I1049"/>
      <c r="J1049" s="294">
        <v>1.20927091678</v>
      </c>
      <c r="K1049" s="44">
        <f t="shared" si="230"/>
        <v>1.20927091678</v>
      </c>
      <c r="L1049" s="295">
        <v>7.477264077000001E-2</v>
      </c>
      <c r="M1049" s="295">
        <v>0.82730807601</v>
      </c>
      <c r="N1049" s="295">
        <v>1.9190200000000001E-2</v>
      </c>
      <c r="O1049" s="295">
        <v>0.28799999999999998</v>
      </c>
      <c r="P1049"/>
      <c r="Q1049" s="212">
        <v>82.925799999999995</v>
      </c>
      <c r="R1049"/>
      <c r="S1049" s="156">
        <v>3.8687603000000001E-2</v>
      </c>
      <c r="T1049" s="156">
        <v>3.1286608E-2</v>
      </c>
      <c r="U1049" s="156">
        <v>1.5651873999999999E-3</v>
      </c>
      <c r="V1049" s="156">
        <v>5.8358076000000004E-3</v>
      </c>
      <c r="W1049"/>
      <c r="X1049" s="155">
        <v>1.7322153000000001E-4</v>
      </c>
      <c r="Y1049" s="163"/>
      <c r="Z1049" s="269"/>
      <c r="AA1049"/>
      <c r="AB1049"/>
      <c r="AC1049"/>
      <c r="AD1049" s="175"/>
      <c r="AE1049" s="272"/>
      <c r="AF1049" s="50"/>
      <c r="AG1049" s="50"/>
      <c r="AH1049" s="54"/>
      <c r="AI1049"/>
      <c r="AJ1049"/>
    </row>
    <row r="1050" spans="1:36" ht="13.8" customHeight="1">
      <c r="A1050" t="s">
        <v>1371</v>
      </c>
      <c r="B1050" s="188" t="s">
        <v>320</v>
      </c>
      <c r="C1050" s="151" t="str">
        <f t="shared" si="227"/>
        <v>A.140.01.121</v>
      </c>
      <c r="D1050" s="54" t="s">
        <v>1249</v>
      </c>
      <c r="E1050" s="150" t="s">
        <v>352</v>
      </c>
      <c r="F1050" s="153" t="str">
        <f t="shared" si="228"/>
        <v>Flax fibres for spinning linen</v>
      </c>
      <c r="G1050" s="277">
        <v>1.3778145333333334</v>
      </c>
      <c r="H1050" s="44">
        <f t="shared" si="229"/>
        <v>1.3778145333333334</v>
      </c>
      <c r="I1050"/>
      <c r="J1050" s="294">
        <v>0.36553199912040002</v>
      </c>
      <c r="K1050" s="44">
        <f t="shared" si="230"/>
        <v>0.36553199912040002</v>
      </c>
      <c r="L1050" s="295">
        <v>7.3962149350000006E-2</v>
      </c>
      <c r="M1050" s="295">
        <v>8.3820073320399993E-2</v>
      </c>
      <c r="N1050" s="295">
        <v>1.07759645E-3</v>
      </c>
      <c r="O1050" s="295">
        <v>0.20667218000000001</v>
      </c>
      <c r="P1050"/>
      <c r="Q1050" s="212">
        <v>10.828352000000001</v>
      </c>
      <c r="R1050"/>
      <c r="S1050" s="156">
        <v>2.8565447000000001E-2</v>
      </c>
      <c r="T1050" s="156">
        <v>2.6607972000000001E-2</v>
      </c>
      <c r="U1050" s="156">
        <v>1.1962754E-3</v>
      </c>
      <c r="V1050" s="156">
        <v>7.6120023999999998E-4</v>
      </c>
      <c r="W1050"/>
      <c r="X1050" s="155">
        <v>9.9245685000000003E-5</v>
      </c>
      <c r="Y1050" s="163"/>
      <c r="Z1050" s="269"/>
      <c r="AA1050"/>
      <c r="AB1050"/>
      <c r="AC1050"/>
      <c r="AD1050" s="175"/>
      <c r="AE1050" s="272"/>
      <c r="AF1050" s="50"/>
      <c r="AG1050" s="50"/>
      <c r="AH1050" s="54"/>
      <c r="AI1050"/>
      <c r="AJ1050"/>
    </row>
    <row r="1051" spans="1:36" ht="13.8" customHeight="1">
      <c r="B1051" s="188"/>
      <c r="C1051" s="151"/>
      <c r="D1051" s="51" t="s">
        <v>1250</v>
      </c>
      <c r="E1051" s="150"/>
      <c r="F1051"/>
      <c r="H1051" s="44"/>
      <c r="I1051"/>
      <c r="J1051" s="44"/>
      <c r="K1051" s="44"/>
      <c r="L1051" s="44"/>
      <c r="P1051"/>
      <c r="Q1051" s="212"/>
      <c r="R1051"/>
      <c r="S1051"/>
      <c r="T1051"/>
      <c r="U1051"/>
      <c r="V1051"/>
      <c r="W1051"/>
      <c r="X1051"/>
      <c r="Y1051"/>
      <c r="Z1051" s="269"/>
      <c r="AA1051"/>
      <c r="AB1051"/>
      <c r="AC1051"/>
      <c r="AD1051" s="175"/>
      <c r="AE1051" s="272"/>
      <c r="AF1051" s="50"/>
      <c r="AG1051" s="50"/>
      <c r="AH1051" s="54"/>
      <c r="AI1051"/>
      <c r="AJ1051"/>
    </row>
    <row r="1052" spans="1:36" ht="13.8" customHeight="1">
      <c r="A1052" t="s">
        <v>1787</v>
      </c>
      <c r="B1052" s="188" t="s">
        <v>320</v>
      </c>
      <c r="C1052" s="151" t="str">
        <f t="shared" ref="C1052:C1086" si="231">MID(A1052,1,12)</f>
        <v>A.140.03.101</v>
      </c>
      <c r="D1052" s="54" t="s">
        <v>1250</v>
      </c>
      <c r="E1052" s="150" t="s">
        <v>352</v>
      </c>
      <c r="F1052" s="153" t="str">
        <f t="shared" ref="F1052:F1086" si="232">MID(A1052, 21,85)</f>
        <v>dyeing with pollution in India - without materials input</v>
      </c>
      <c r="G1052" s="277">
        <v>3.0886180666666667</v>
      </c>
      <c r="H1052" s="44">
        <f t="shared" ref="H1052:H1086" si="233">G1052</f>
        <v>3.0886180666666667</v>
      </c>
      <c r="I1052"/>
      <c r="J1052" s="294">
        <v>7.3704123264752006</v>
      </c>
      <c r="K1052" s="44">
        <f t="shared" ref="K1052:K1086" si="234">J1052</f>
        <v>7.3704123264752006</v>
      </c>
      <c r="L1052" s="295">
        <v>3.6091066980000003E-2</v>
      </c>
      <c r="M1052" s="295">
        <v>6.8585203289452004</v>
      </c>
      <c r="N1052" s="295">
        <v>1.2508220550000001E-2</v>
      </c>
      <c r="O1052" s="295">
        <v>0.46329271</v>
      </c>
      <c r="P1052"/>
      <c r="Q1052" s="212">
        <v>42.609569999999998</v>
      </c>
      <c r="R1052"/>
      <c r="S1052" s="156">
        <v>9.6598225999999995E-2</v>
      </c>
      <c r="T1052" s="156">
        <v>9.1047250999999996E-2</v>
      </c>
      <c r="U1052" s="156">
        <v>2.8550912999999998E-3</v>
      </c>
      <c r="V1052" s="156">
        <v>2.6958843000000001E-3</v>
      </c>
      <c r="W1052"/>
      <c r="X1052" s="155">
        <v>1.0891414E-3</v>
      </c>
      <c r="Y1052" s="163"/>
      <c r="Z1052" s="269"/>
      <c r="AA1052"/>
      <c r="AB1052"/>
      <c r="AC1052"/>
      <c r="AD1052" s="175"/>
      <c r="AE1052" s="272"/>
      <c r="AF1052" s="50"/>
      <c r="AG1052" s="50"/>
      <c r="AH1052" s="54"/>
      <c r="AI1052"/>
      <c r="AJ1052"/>
    </row>
    <row r="1053" spans="1:36" ht="13.8" customHeight="1">
      <c r="A1053" t="s">
        <v>1788</v>
      </c>
      <c r="B1053" s="188" t="s">
        <v>320</v>
      </c>
      <c r="C1053" s="151" t="str">
        <f t="shared" si="231"/>
        <v>A.140.03.102</v>
      </c>
      <c r="D1053" s="54" t="s">
        <v>1250</v>
      </c>
      <c r="E1053" s="150" t="s">
        <v>352</v>
      </c>
      <c r="F1053" s="153" t="str">
        <f t="shared" si="232"/>
        <v>dyeing in Europe - without materials input</v>
      </c>
      <c r="G1053" s="277">
        <v>3.0886180666666667</v>
      </c>
      <c r="H1053" s="44">
        <f t="shared" si="233"/>
        <v>3.0886180666666667</v>
      </c>
      <c r="I1053"/>
      <c r="J1053" s="294">
        <v>0.62586936497520007</v>
      </c>
      <c r="K1053" s="44">
        <f t="shared" si="234"/>
        <v>0.62586936497520007</v>
      </c>
      <c r="L1053" s="295">
        <v>3.6091066980000003E-2</v>
      </c>
      <c r="M1053" s="295">
        <v>0.1139773674452</v>
      </c>
      <c r="N1053" s="295">
        <v>1.2508220550000001E-2</v>
      </c>
      <c r="O1053" s="295">
        <v>0.46329271</v>
      </c>
      <c r="P1053"/>
      <c r="Q1053" s="212">
        <v>42.609569999999998</v>
      </c>
      <c r="R1053"/>
      <c r="S1053" s="156">
        <v>7.9583161999999999E-2</v>
      </c>
      <c r="T1053" s="156">
        <v>7.4045059999999996E-2</v>
      </c>
      <c r="U1053" s="156">
        <v>2.8422177E-3</v>
      </c>
      <c r="V1053" s="156">
        <v>2.6958843000000001E-3</v>
      </c>
      <c r="W1053"/>
      <c r="X1053" s="155">
        <v>1.7207035000000001E-4</v>
      </c>
      <c r="Y1053" s="173"/>
      <c r="Z1053" s="269"/>
      <c r="AA1053"/>
      <c r="AB1053"/>
      <c r="AC1053"/>
      <c r="AD1053" s="175"/>
      <c r="AE1053" s="272"/>
      <c r="AF1053" s="50"/>
      <c r="AG1053" s="50"/>
      <c r="AH1053" s="54"/>
      <c r="AI1053"/>
      <c r="AJ1053"/>
    </row>
    <row r="1054" spans="1:36" ht="13.8" customHeight="1">
      <c r="A1054" t="s">
        <v>927</v>
      </c>
      <c r="B1054" s="188" t="s">
        <v>320</v>
      </c>
      <c r="C1054" s="151" t="str">
        <f t="shared" si="231"/>
        <v>A.140.03.103</v>
      </c>
      <c r="D1054" s="54" t="s">
        <v>1250</v>
      </c>
      <c r="E1054" s="150" t="s">
        <v>352</v>
      </c>
      <c r="F1054" s="153" t="str">
        <f t="shared" si="232"/>
        <v>heat setting and washing synthetic fabrics</v>
      </c>
      <c r="G1054" s="277">
        <v>1.0999584666666669</v>
      </c>
      <c r="H1054" s="44">
        <f t="shared" si="233"/>
        <v>1.0999584666666669</v>
      </c>
      <c r="I1054"/>
      <c r="J1054" s="294">
        <v>0.22261066220070003</v>
      </c>
      <c r="K1054" s="44">
        <f t="shared" si="234"/>
        <v>0.22261066220070003</v>
      </c>
      <c r="L1054" s="295">
        <v>1.1389595012000002E-2</v>
      </c>
      <c r="M1054" s="295">
        <v>3.40510724187E-2</v>
      </c>
      <c r="N1054" s="295">
        <v>1.2176224770000001E-2</v>
      </c>
      <c r="O1054" s="295">
        <v>0.16499377000000001</v>
      </c>
      <c r="P1054"/>
      <c r="Q1054" s="212">
        <v>16.636686000000001</v>
      </c>
      <c r="R1054"/>
      <c r="S1054" s="156">
        <v>2.6485397000000001E-2</v>
      </c>
      <c r="T1054" s="156">
        <v>2.4688901999999999E-2</v>
      </c>
      <c r="U1054" s="156">
        <v>9.8106578000000007E-4</v>
      </c>
      <c r="V1054" s="156">
        <v>8.1542984000000001E-4</v>
      </c>
      <c r="W1054"/>
      <c r="X1054" s="155">
        <v>5.9883519000000002E-5</v>
      </c>
      <c r="Y1054" s="173"/>
      <c r="Z1054" s="269"/>
      <c r="AA1054"/>
      <c r="AB1054"/>
      <c r="AC1054"/>
      <c r="AD1054" s="175"/>
      <c r="AE1054" s="272"/>
      <c r="AF1054" s="50"/>
      <c r="AG1054" s="50"/>
      <c r="AH1054" s="54"/>
      <c r="AI1054"/>
      <c r="AJ1054"/>
    </row>
    <row r="1055" spans="1:36" ht="13.8" customHeight="1">
      <c r="A1055" t="s">
        <v>928</v>
      </c>
      <c r="B1055" s="188" t="s">
        <v>320</v>
      </c>
      <c r="C1055" s="151" t="str">
        <f t="shared" si="231"/>
        <v>A.140.03.104</v>
      </c>
      <c r="D1055" s="54" t="s">
        <v>1250</v>
      </c>
      <c r="E1055" s="150" t="s">
        <v>352</v>
      </c>
      <c r="F1055" s="153" t="str">
        <f t="shared" si="232"/>
        <v>knitting  83 dtex</v>
      </c>
      <c r="G1055" s="277">
        <v>0.22977189333333334</v>
      </c>
      <c r="H1055" s="44">
        <f t="shared" si="233"/>
        <v>0.22977189333333334</v>
      </c>
      <c r="I1055"/>
      <c r="J1055" s="294">
        <v>4.6325875789999998E-2</v>
      </c>
      <c r="K1055" s="44">
        <f t="shared" si="234"/>
        <v>4.6325875789999998E-2</v>
      </c>
      <c r="L1055" s="295">
        <v>1.46789415E-3</v>
      </c>
      <c r="M1055" s="295">
        <v>3.0409642999999998E-3</v>
      </c>
      <c r="N1055" s="295">
        <v>7.3512333399999999E-3</v>
      </c>
      <c r="O1055" s="295">
        <v>3.4465783999999999E-2</v>
      </c>
      <c r="P1055"/>
      <c r="Q1055" s="212">
        <v>4.3855573999999997</v>
      </c>
      <c r="R1055"/>
      <c r="S1055" s="156">
        <v>4.3764824999999999E-3</v>
      </c>
      <c r="T1055" s="156">
        <v>4.1106711999999998E-3</v>
      </c>
      <c r="U1055" s="156">
        <v>1.8554663999999999E-4</v>
      </c>
      <c r="V1055" s="156">
        <v>8.0264587999999998E-5</v>
      </c>
      <c r="W1055"/>
      <c r="X1055" s="155">
        <v>1.1639717E-5</v>
      </c>
      <c r="Y1055" s="173"/>
      <c r="Z1055" s="269"/>
      <c r="AA1055"/>
      <c r="AB1055"/>
      <c r="AC1055"/>
      <c r="AD1055" s="175"/>
      <c r="AE1055" s="272"/>
      <c r="AF1055" s="50"/>
      <c r="AG1055" s="50"/>
      <c r="AH1055" s="54"/>
      <c r="AI1055"/>
      <c r="AJ1055"/>
    </row>
    <row r="1056" spans="1:36" ht="13.8" customHeight="1">
      <c r="A1056" t="s">
        <v>929</v>
      </c>
      <c r="B1056" s="188" t="s">
        <v>320</v>
      </c>
      <c r="C1056" s="151" t="str">
        <f t="shared" si="231"/>
        <v>A.140.03.105</v>
      </c>
      <c r="D1056" s="54" t="s">
        <v>1250</v>
      </c>
      <c r="E1056" s="150" t="s">
        <v>352</v>
      </c>
      <c r="F1056" s="153" t="str">
        <f t="shared" si="232"/>
        <v>knitting 200 dtex</v>
      </c>
      <c r="G1056" s="277">
        <v>9.4611953333333332E-2</v>
      </c>
      <c r="H1056" s="44">
        <f t="shared" si="233"/>
        <v>9.4611953333333332E-2</v>
      </c>
      <c r="I1056"/>
      <c r="J1056" s="294">
        <v>1.9075360170999998E-2</v>
      </c>
      <c r="K1056" s="44">
        <f t="shared" si="234"/>
        <v>1.9075360170999998E-2</v>
      </c>
      <c r="L1056" s="295">
        <v>6.0442699399999996E-4</v>
      </c>
      <c r="M1056" s="295">
        <v>1.2521617599999999E-3</v>
      </c>
      <c r="N1056" s="295">
        <v>3.0269784170000001E-3</v>
      </c>
      <c r="O1056" s="295">
        <v>1.4191792999999999E-2</v>
      </c>
      <c r="P1056"/>
      <c r="Q1056" s="212">
        <v>1.8058177</v>
      </c>
      <c r="R1056"/>
      <c r="S1056" s="156">
        <v>1.8020810000000001E-3</v>
      </c>
      <c r="T1056" s="156">
        <v>1.6926293000000001E-3</v>
      </c>
      <c r="U1056" s="156">
        <v>7.6401559000000005E-5</v>
      </c>
      <c r="V1056" s="156">
        <v>3.3050124999999999E-5</v>
      </c>
      <c r="W1056"/>
      <c r="X1056" s="155">
        <v>4.7928246000000004E-6</v>
      </c>
      <c r="Y1056" s="173"/>
      <c r="Z1056" s="269"/>
      <c r="AA1056"/>
      <c r="AB1056"/>
      <c r="AC1056"/>
      <c r="AD1056" s="175"/>
      <c r="AE1056" s="272"/>
      <c r="AF1056" s="50"/>
      <c r="AG1056" s="50"/>
      <c r="AH1056" s="54"/>
      <c r="AI1056"/>
      <c r="AJ1056"/>
    </row>
    <row r="1057" spans="1:36" ht="13.8" customHeight="1">
      <c r="A1057" t="s">
        <v>930</v>
      </c>
      <c r="B1057" s="188" t="s">
        <v>320</v>
      </c>
      <c r="C1057" s="151" t="str">
        <f t="shared" si="231"/>
        <v>A.140.03.106</v>
      </c>
      <c r="D1057" s="54" t="s">
        <v>1250</v>
      </c>
      <c r="E1057" s="150" t="s">
        <v>352</v>
      </c>
      <c r="F1057" s="153" t="str">
        <f t="shared" si="232"/>
        <v>knitting 300 dtex</v>
      </c>
      <c r="G1057" s="277">
        <v>6.307463666666667E-2</v>
      </c>
      <c r="H1057" s="44">
        <f t="shared" si="233"/>
        <v>6.307463666666667E-2</v>
      </c>
      <c r="I1057"/>
      <c r="J1057" s="294">
        <v>1.2716906921E-2</v>
      </c>
      <c r="K1057" s="44">
        <f t="shared" si="234"/>
        <v>1.2716906921E-2</v>
      </c>
      <c r="L1057" s="295">
        <v>4.02951333E-4</v>
      </c>
      <c r="M1057" s="295">
        <v>8.3477451000000006E-4</v>
      </c>
      <c r="N1057" s="295">
        <v>2.0179855779999998E-3</v>
      </c>
      <c r="O1057" s="295">
        <v>9.4611955000000001E-3</v>
      </c>
      <c r="P1057"/>
      <c r="Q1057" s="212">
        <v>1.2038785000000001</v>
      </c>
      <c r="R1057"/>
      <c r="S1057" s="156">
        <v>1.2013873E-3</v>
      </c>
      <c r="T1057" s="156">
        <v>1.1284196000000001E-3</v>
      </c>
      <c r="U1057" s="156">
        <v>5.0934372000000002E-5</v>
      </c>
      <c r="V1057" s="156">
        <v>2.2033415999999999E-5</v>
      </c>
      <c r="W1057"/>
      <c r="X1057" s="155">
        <v>3.1952164000000001E-6</v>
      </c>
      <c r="Y1057" s="173"/>
      <c r="Z1057" s="269"/>
      <c r="AA1057"/>
      <c r="AB1057"/>
      <c r="AC1057"/>
      <c r="AD1057" s="175"/>
      <c r="AE1057" s="272"/>
      <c r="AF1057" s="50"/>
      <c r="AG1057" s="50"/>
      <c r="AH1057" s="54"/>
      <c r="AI1057"/>
      <c r="AJ1057"/>
    </row>
    <row r="1058" spans="1:36" ht="13.8" customHeight="1">
      <c r="A1058" t="s">
        <v>931</v>
      </c>
      <c r="B1058" s="188" t="s">
        <v>320</v>
      </c>
      <c r="C1058" s="151" t="str">
        <f t="shared" si="231"/>
        <v>A.140.03.107</v>
      </c>
      <c r="D1058" s="54" t="s">
        <v>1250</v>
      </c>
      <c r="E1058" s="150" t="s">
        <v>352</v>
      </c>
      <c r="F1058" s="153" t="str">
        <f t="shared" si="232"/>
        <v>pretreatment of cotton</v>
      </c>
      <c r="G1058" s="277">
        <v>1.7043304666666668</v>
      </c>
      <c r="H1058" s="44">
        <f t="shared" si="233"/>
        <v>1.7043304666666668</v>
      </c>
      <c r="I1058"/>
      <c r="J1058" s="294">
        <v>0.3453027622375</v>
      </c>
      <c r="K1058" s="44">
        <f t="shared" si="234"/>
        <v>0.3453027622375</v>
      </c>
      <c r="L1058" s="295">
        <v>1.961314351E-2</v>
      </c>
      <c r="M1058" s="295">
        <v>6.1543201037500002E-2</v>
      </c>
      <c r="N1058" s="295">
        <v>8.4968476899999999E-3</v>
      </c>
      <c r="O1058" s="295">
        <v>0.25564956999999999</v>
      </c>
      <c r="P1058"/>
      <c r="Q1058" s="212">
        <v>23.814328</v>
      </c>
      <c r="R1058"/>
      <c r="S1058" s="156">
        <v>4.3531322999999997E-2</v>
      </c>
      <c r="T1058" s="156">
        <v>4.0511650000000003E-2</v>
      </c>
      <c r="U1058" s="156">
        <v>1.5619328999999999E-3</v>
      </c>
      <c r="V1058" s="156">
        <v>1.4577399999999999E-3</v>
      </c>
      <c r="W1058"/>
      <c r="X1058" s="155">
        <v>9.4661765999999996E-5</v>
      </c>
      <c r="Y1058" s="173"/>
      <c r="Z1058" s="269"/>
      <c r="AA1058"/>
      <c r="AB1058"/>
      <c r="AC1058"/>
      <c r="AD1058" s="175"/>
      <c r="AE1058" s="272"/>
      <c r="AF1058" s="50"/>
      <c r="AG1058" s="50"/>
      <c r="AH1058" s="54"/>
      <c r="AI1058"/>
      <c r="AJ1058"/>
    </row>
    <row r="1059" spans="1:36" ht="13.8" customHeight="1">
      <c r="A1059" t="s">
        <v>932</v>
      </c>
      <c r="B1059" s="188" t="s">
        <v>320</v>
      </c>
      <c r="C1059" s="151" t="str">
        <f t="shared" si="231"/>
        <v>A.140.03.108</v>
      </c>
      <c r="D1059" s="54" t="s">
        <v>1250</v>
      </c>
      <c r="E1059" s="150" t="s">
        <v>352</v>
      </c>
      <c r="F1059" s="153" t="str">
        <f t="shared" si="232"/>
        <v>spinning cotton  45 dtex</v>
      </c>
      <c r="G1059" s="277">
        <v>10.109963333333335</v>
      </c>
      <c r="H1059" s="44">
        <f t="shared" si="233"/>
        <v>10.109963333333335</v>
      </c>
      <c r="I1059"/>
      <c r="J1059" s="294">
        <v>2.0383385340000002</v>
      </c>
      <c r="K1059" s="44">
        <f t="shared" si="234"/>
        <v>2.0383385340000002</v>
      </c>
      <c r="L1059" s="295">
        <v>6.4587341800000003E-2</v>
      </c>
      <c r="M1059" s="295">
        <v>0.133802428</v>
      </c>
      <c r="N1059" s="295">
        <v>0.32345426420000001</v>
      </c>
      <c r="O1059" s="295">
        <v>1.5164945000000001</v>
      </c>
      <c r="P1059"/>
      <c r="Q1059" s="212">
        <v>192.96453</v>
      </c>
      <c r="R1059"/>
      <c r="S1059" s="156">
        <v>0.19256523</v>
      </c>
      <c r="T1059" s="156">
        <v>0.18086953</v>
      </c>
      <c r="U1059" s="156">
        <v>8.1640523000000003E-3</v>
      </c>
      <c r="V1059" s="156">
        <v>3.5316419000000002E-3</v>
      </c>
      <c r="W1059"/>
      <c r="X1059" s="155">
        <v>5.1214754000000003E-4</v>
      </c>
      <c r="Y1059" s="173"/>
      <c r="Z1059" s="269"/>
      <c r="AA1059"/>
      <c r="AB1059"/>
      <c r="AC1059"/>
      <c r="AD1059" s="175"/>
      <c r="AE1059" s="271"/>
      <c r="AF1059" s="50"/>
      <c r="AG1059" s="50"/>
      <c r="AH1059" s="54"/>
      <c r="AI1059"/>
      <c r="AJ1059"/>
    </row>
    <row r="1060" spans="1:36" ht="13.8" customHeight="1">
      <c r="A1060" t="s">
        <v>933</v>
      </c>
      <c r="B1060" s="188" t="s">
        <v>320</v>
      </c>
      <c r="C1060" s="151" t="str">
        <f t="shared" si="231"/>
        <v>A.140.03.109</v>
      </c>
      <c r="D1060" s="54" t="s">
        <v>1250</v>
      </c>
      <c r="E1060" s="150" t="s">
        <v>352</v>
      </c>
      <c r="F1060" s="153" t="str">
        <f t="shared" si="232"/>
        <v>spinning cotton  70 dtex</v>
      </c>
      <c r="G1060" s="277">
        <v>6.5011929333333338</v>
      </c>
      <c r="H1060" s="44">
        <f t="shared" si="233"/>
        <v>6.5011929333333338</v>
      </c>
      <c r="I1060"/>
      <c r="J1060" s="294">
        <v>1.3107497694000001</v>
      </c>
      <c r="K1060" s="44">
        <f t="shared" si="234"/>
        <v>1.3107497694000001</v>
      </c>
      <c r="L1060" s="295">
        <v>4.1532769400000003E-2</v>
      </c>
      <c r="M1060" s="295">
        <v>8.6041401000000003E-2</v>
      </c>
      <c r="N1060" s="295">
        <v>0.207996659</v>
      </c>
      <c r="O1060" s="295">
        <v>0.97517894000000005</v>
      </c>
      <c r="P1060"/>
      <c r="Q1060" s="212">
        <v>124.08548</v>
      </c>
      <c r="R1060"/>
      <c r="S1060" s="156">
        <v>0.12382870999999999</v>
      </c>
      <c r="T1060" s="156">
        <v>0.11630782000000001</v>
      </c>
      <c r="U1060" s="156">
        <v>5.2498785000000001E-3</v>
      </c>
      <c r="V1060" s="156">
        <v>2.2710157000000002E-3</v>
      </c>
      <c r="W1060"/>
      <c r="X1060" s="155">
        <v>3.2933552000000003E-4</v>
      </c>
      <c r="Y1060" s="173"/>
      <c r="Z1060" s="269"/>
      <c r="AA1060"/>
      <c r="AB1060"/>
      <c r="AC1060"/>
      <c r="AD1060" s="175"/>
      <c r="AE1060" s="271"/>
      <c r="AF1060" s="50"/>
      <c r="AG1060" s="50"/>
      <c r="AH1060" s="54"/>
      <c r="AI1060"/>
      <c r="AJ1060"/>
    </row>
    <row r="1061" spans="1:36" ht="13.8" customHeight="1">
      <c r="A1061" t="s">
        <v>934</v>
      </c>
      <c r="B1061" s="188" t="s">
        <v>320</v>
      </c>
      <c r="C1061" s="151" t="str">
        <f t="shared" si="231"/>
        <v>A.140.03.110</v>
      </c>
      <c r="D1061" s="54" t="s">
        <v>1250</v>
      </c>
      <c r="E1061" s="150" t="s">
        <v>352</v>
      </c>
      <c r="F1061" s="153" t="str">
        <f t="shared" si="232"/>
        <v>spinning cotton 100 dtex</v>
      </c>
      <c r="G1061" s="277">
        <v>4.5503844666666673</v>
      </c>
      <c r="H1061" s="44">
        <f t="shared" si="233"/>
        <v>4.5503844666666673</v>
      </c>
      <c r="I1061"/>
      <c r="J1061" s="294">
        <v>0.91743400090000005</v>
      </c>
      <c r="K1061" s="44">
        <f t="shared" si="234"/>
        <v>0.91743400090000005</v>
      </c>
      <c r="L1061" s="295">
        <v>2.90700604E-2</v>
      </c>
      <c r="M1061" s="295">
        <v>6.0223016999999997E-2</v>
      </c>
      <c r="N1061" s="295">
        <v>0.14558325350000001</v>
      </c>
      <c r="O1061" s="295">
        <v>0.68255767000000001</v>
      </c>
      <c r="P1061"/>
      <c r="Q1061" s="212">
        <v>86.851235000000003</v>
      </c>
      <c r="R1061"/>
      <c r="S1061" s="156">
        <v>8.6671516000000004E-2</v>
      </c>
      <c r="T1061" s="156">
        <v>8.1407410999999999E-2</v>
      </c>
      <c r="U1061" s="156">
        <v>3.6745510999999999E-3</v>
      </c>
      <c r="V1061" s="156">
        <v>1.5895536E-3</v>
      </c>
      <c r="W1061"/>
      <c r="X1061" s="155">
        <v>2.3051203999999999E-4</v>
      </c>
      <c r="Y1061" s="173"/>
      <c r="Z1061" s="269"/>
      <c r="AA1061"/>
      <c r="AB1061"/>
      <c r="AC1061"/>
      <c r="AD1061" s="175"/>
      <c r="AE1061" s="271"/>
      <c r="AF1061" s="50"/>
      <c r="AG1061" s="50"/>
      <c r="AH1061" s="54"/>
      <c r="AI1061"/>
      <c r="AJ1061"/>
    </row>
    <row r="1062" spans="1:36" ht="13.8" customHeight="1">
      <c r="A1062" t="s">
        <v>935</v>
      </c>
      <c r="B1062" s="188" t="s">
        <v>320</v>
      </c>
      <c r="C1062" s="151" t="str">
        <f t="shared" si="231"/>
        <v>A.140.03.111</v>
      </c>
      <c r="D1062" s="54" t="s">
        <v>1250</v>
      </c>
      <c r="E1062" s="150" t="s">
        <v>352</v>
      </c>
      <c r="F1062" s="153" t="str">
        <f t="shared" si="232"/>
        <v>spinning cotton 150 dtex</v>
      </c>
      <c r="G1062" s="277">
        <v>3.0320878666666666</v>
      </c>
      <c r="H1062" s="44">
        <f t="shared" si="233"/>
        <v>3.0320878666666666</v>
      </c>
      <c r="I1062"/>
      <c r="J1062" s="294">
        <v>0.6113198809</v>
      </c>
      <c r="K1062" s="44">
        <f t="shared" si="234"/>
        <v>0.6113198809</v>
      </c>
      <c r="L1062" s="295">
        <v>1.9370446200000002E-2</v>
      </c>
      <c r="M1062" s="295">
        <v>4.0128803000000005E-2</v>
      </c>
      <c r="N1062" s="295">
        <v>9.7007451699999997E-2</v>
      </c>
      <c r="O1062" s="295">
        <v>0.45481317999999998</v>
      </c>
      <c r="P1062"/>
      <c r="Q1062" s="212">
        <v>57.872159000000003</v>
      </c>
      <c r="R1062"/>
      <c r="S1062" s="156">
        <v>5.7752405999999999E-2</v>
      </c>
      <c r="T1062" s="156">
        <v>5.424474E-2</v>
      </c>
      <c r="U1062" s="156">
        <v>2.448488E-3</v>
      </c>
      <c r="V1062" s="156">
        <v>1.0591778E-3</v>
      </c>
      <c r="W1062"/>
      <c r="X1062" s="155">
        <v>1.5359862E-4</v>
      </c>
      <c r="Y1062" s="173"/>
      <c r="Z1062" s="269"/>
      <c r="AA1062"/>
      <c r="AB1062"/>
      <c r="AC1062"/>
      <c r="AD1062" s="175"/>
      <c r="AE1062" s="272"/>
      <c r="AF1062" s="50"/>
      <c r="AG1062" s="50"/>
      <c r="AH1062" s="54"/>
      <c r="AI1062"/>
      <c r="AJ1062"/>
    </row>
    <row r="1063" spans="1:36" ht="13.8" customHeight="1">
      <c r="A1063" t="s">
        <v>936</v>
      </c>
      <c r="B1063" s="188" t="s">
        <v>320</v>
      </c>
      <c r="C1063" s="151" t="str">
        <f t="shared" si="231"/>
        <v>A.140.03.112</v>
      </c>
      <c r="D1063" s="54" t="s">
        <v>1250</v>
      </c>
      <c r="E1063" s="150" t="s">
        <v>352</v>
      </c>
      <c r="F1063" s="153" t="str">
        <f t="shared" si="232"/>
        <v>spinning cotton 200 dtex</v>
      </c>
      <c r="G1063" s="277">
        <v>2.2751922666666671</v>
      </c>
      <c r="H1063" s="44">
        <f t="shared" si="233"/>
        <v>2.2751922666666671</v>
      </c>
      <c r="I1063"/>
      <c r="J1063" s="294">
        <v>0.45871700390000003</v>
      </c>
      <c r="K1063" s="44">
        <f t="shared" si="234"/>
        <v>0.45871700390000003</v>
      </c>
      <c r="L1063" s="295">
        <v>1.45350302E-2</v>
      </c>
      <c r="M1063" s="295">
        <v>3.0111508999999998E-2</v>
      </c>
      <c r="N1063" s="295">
        <v>7.2791624700000002E-2</v>
      </c>
      <c r="O1063" s="295">
        <v>0.34127884000000003</v>
      </c>
      <c r="P1063"/>
      <c r="Q1063" s="212">
        <v>43.425617000000003</v>
      </c>
      <c r="R1063"/>
      <c r="S1063" s="156">
        <v>4.3335758000000002E-2</v>
      </c>
      <c r="T1063" s="156">
        <v>4.0703705E-2</v>
      </c>
      <c r="U1063" s="156">
        <v>1.8372756E-3</v>
      </c>
      <c r="V1063" s="156">
        <v>7.9477680999999998E-4</v>
      </c>
      <c r="W1063"/>
      <c r="X1063" s="155">
        <v>1.1525602E-4</v>
      </c>
      <c r="Y1063" s="173"/>
      <c r="Z1063" s="269"/>
      <c r="AA1063"/>
      <c r="AB1063"/>
      <c r="AC1063"/>
      <c r="AD1063" s="175"/>
      <c r="AE1063" s="272"/>
      <c r="AF1063" s="50"/>
      <c r="AG1063" s="50"/>
      <c r="AH1063" s="54"/>
      <c r="AI1063"/>
      <c r="AJ1063"/>
    </row>
    <row r="1064" spans="1:36" ht="13.8" customHeight="1">
      <c r="A1064" t="s">
        <v>937</v>
      </c>
      <c r="B1064" s="188" t="s">
        <v>320</v>
      </c>
      <c r="C1064" s="151" t="str">
        <f t="shared" si="231"/>
        <v>A.140.03.113</v>
      </c>
      <c r="D1064" s="54" t="s">
        <v>1250</v>
      </c>
      <c r="E1064" s="150" t="s">
        <v>352</v>
      </c>
      <c r="F1064" s="153" t="str">
        <f t="shared" si="232"/>
        <v>spinning cotton 300 dtex</v>
      </c>
      <c r="G1064" s="277">
        <v>1.5182966</v>
      </c>
      <c r="H1064" s="44">
        <f t="shared" si="233"/>
        <v>1.5182966</v>
      </c>
      <c r="I1064"/>
      <c r="J1064" s="294">
        <v>0.30611411530999999</v>
      </c>
      <c r="K1064" s="44">
        <f t="shared" si="234"/>
        <v>0.30611411530999999</v>
      </c>
      <c r="L1064" s="295">
        <v>9.6996141000000001E-3</v>
      </c>
      <c r="M1064" s="295">
        <v>2.0094214399999998E-2</v>
      </c>
      <c r="N1064" s="295">
        <v>4.8575796810000002E-2</v>
      </c>
      <c r="O1064" s="295">
        <v>0.22774448999999999</v>
      </c>
      <c r="P1064"/>
      <c r="Q1064" s="212">
        <v>28.979075000000002</v>
      </c>
      <c r="R1064"/>
      <c r="S1064" s="156">
        <v>2.8919110000000001E-2</v>
      </c>
      <c r="T1064" s="156">
        <v>2.7162670999999999E-2</v>
      </c>
      <c r="U1064" s="156">
        <v>1.2260630999999999E-3</v>
      </c>
      <c r="V1064" s="156">
        <v>5.3037581000000005E-4</v>
      </c>
      <c r="W1064"/>
      <c r="X1064" s="155">
        <v>7.6913423000000004E-5</v>
      </c>
      <c r="Y1064" s="173"/>
      <c r="Z1064" s="269"/>
      <c r="AA1064"/>
      <c r="AB1064"/>
      <c r="AC1064"/>
      <c r="AD1064" s="175"/>
      <c r="AE1064" s="272"/>
      <c r="AF1064" s="50"/>
      <c r="AG1064" s="50"/>
      <c r="AH1064" s="54"/>
      <c r="AI1064"/>
      <c r="AJ1064"/>
    </row>
    <row r="1065" spans="1:36" ht="13.8" customHeight="1">
      <c r="A1065" t="s">
        <v>938</v>
      </c>
      <c r="B1065" s="188" t="s">
        <v>320</v>
      </c>
      <c r="C1065" s="151" t="str">
        <f t="shared" si="231"/>
        <v>A.140.03.114</v>
      </c>
      <c r="D1065" s="54" t="s">
        <v>1250</v>
      </c>
      <c r="E1065" s="150" t="s">
        <v>352</v>
      </c>
      <c r="F1065" s="153" t="str">
        <f t="shared" si="232"/>
        <v>spinning cotton 400 dtex</v>
      </c>
      <c r="G1065" s="277">
        <v>1.1398488</v>
      </c>
      <c r="H1065" s="44">
        <f t="shared" si="233"/>
        <v>1.1398488</v>
      </c>
      <c r="I1065"/>
      <c r="J1065" s="294">
        <v>0.22981267725999999</v>
      </c>
      <c r="K1065" s="44">
        <f t="shared" si="234"/>
        <v>0.22981267725999999</v>
      </c>
      <c r="L1065" s="295">
        <v>7.2819061199999998E-3</v>
      </c>
      <c r="M1065" s="295">
        <v>1.50855678E-2</v>
      </c>
      <c r="N1065" s="295">
        <v>3.646788334E-2</v>
      </c>
      <c r="O1065" s="295">
        <v>0.17097731999999999</v>
      </c>
      <c r="P1065"/>
      <c r="Q1065" s="212">
        <v>21.755804000000001</v>
      </c>
      <c r="R1065"/>
      <c r="S1065" s="156">
        <v>2.1710785999999999E-2</v>
      </c>
      <c r="T1065" s="156">
        <v>2.0392153E-2</v>
      </c>
      <c r="U1065" s="156">
        <v>9.2045687000000005E-4</v>
      </c>
      <c r="V1065" s="156">
        <v>3.9817531000000002E-4</v>
      </c>
      <c r="W1065"/>
      <c r="X1065" s="155">
        <v>5.7742124999999999E-5</v>
      </c>
      <c r="Y1065" s="173"/>
      <c r="Z1065" s="272"/>
      <c r="AA1065"/>
      <c r="AB1065"/>
      <c r="AC1065"/>
      <c r="AD1065" s="175"/>
      <c r="AE1065" s="272"/>
      <c r="AF1065" s="50"/>
      <c r="AG1065" s="50"/>
      <c r="AH1065" s="54"/>
      <c r="AI1065"/>
      <c r="AJ1065"/>
    </row>
    <row r="1066" spans="1:36" ht="13.8" customHeight="1">
      <c r="A1066" t="s">
        <v>939</v>
      </c>
      <c r="B1066" s="188" t="s">
        <v>320</v>
      </c>
      <c r="C1066" s="151" t="str">
        <f t="shared" si="231"/>
        <v>A.140.03.115</v>
      </c>
      <c r="D1066" s="54" t="s">
        <v>1250</v>
      </c>
      <c r="E1066" s="150" t="s">
        <v>352</v>
      </c>
      <c r="F1066" s="153" t="str">
        <f t="shared" si="232"/>
        <v>spinning cotton 500 dtex</v>
      </c>
      <c r="G1066" s="277">
        <v>0.91007686666666665</v>
      </c>
      <c r="H1066" s="44">
        <f t="shared" si="233"/>
        <v>0.91007686666666665</v>
      </c>
      <c r="I1066"/>
      <c r="J1066" s="294">
        <v>0.18348679537000001</v>
      </c>
      <c r="K1066" s="44">
        <f t="shared" si="234"/>
        <v>0.18348679537000001</v>
      </c>
      <c r="L1066" s="295">
        <v>5.8140120700000001E-3</v>
      </c>
      <c r="M1066" s="295">
        <v>1.20446036E-2</v>
      </c>
      <c r="N1066" s="295">
        <v>2.91166497E-2</v>
      </c>
      <c r="O1066" s="295">
        <v>0.13651152999999999</v>
      </c>
      <c r="P1066"/>
      <c r="Q1066" s="212">
        <v>17.370246999999999</v>
      </c>
      <c r="R1066"/>
      <c r="S1066" s="156">
        <v>1.7334302999999999E-2</v>
      </c>
      <c r="T1066" s="156">
        <v>1.6281482E-2</v>
      </c>
      <c r="U1066" s="156">
        <v>7.3491023000000003E-4</v>
      </c>
      <c r="V1066" s="156">
        <v>3.1791072000000002E-4</v>
      </c>
      <c r="W1066"/>
      <c r="X1066" s="155">
        <v>4.6102408000000003E-5</v>
      </c>
      <c r="Y1066" s="173"/>
      <c r="Z1066" s="269"/>
      <c r="AA1066"/>
      <c r="AB1066"/>
      <c r="AC1066"/>
      <c r="AD1066" s="175"/>
      <c r="AE1066" s="272"/>
      <c r="AF1066" s="50"/>
      <c r="AG1066" s="50"/>
      <c r="AH1066" s="54"/>
      <c r="AI1066"/>
      <c r="AJ1066"/>
    </row>
    <row r="1067" spans="1:36" ht="13.8" customHeight="1">
      <c r="A1067" t="s">
        <v>940</v>
      </c>
      <c r="B1067" s="188" t="s">
        <v>320</v>
      </c>
      <c r="C1067" s="151" t="str">
        <f t="shared" si="231"/>
        <v>A.140.03.116</v>
      </c>
      <c r="D1067" s="54" t="s">
        <v>1250</v>
      </c>
      <c r="E1067" s="150" t="s">
        <v>352</v>
      </c>
      <c r="F1067" s="153" t="str">
        <f t="shared" si="232"/>
        <v>spinning extruder polymer filaments  (80 - 500 dtex)</v>
      </c>
      <c r="G1067" s="277">
        <v>0.74996493333333336</v>
      </c>
      <c r="H1067" s="44">
        <f t="shared" si="233"/>
        <v>0.74996493333333336</v>
      </c>
      <c r="I1067"/>
      <c r="J1067" s="294">
        <v>0.15170461119799999</v>
      </c>
      <c r="K1067" s="44">
        <f t="shared" si="234"/>
        <v>0.15170461119799999</v>
      </c>
      <c r="L1067" s="295">
        <v>7.3813901850000004E-3</v>
      </c>
      <c r="M1067" s="295">
        <v>2.1499798782999999E-2</v>
      </c>
      <c r="N1067" s="295">
        <v>1.032868223E-2</v>
      </c>
      <c r="O1067" s="295">
        <v>0.11249474</v>
      </c>
      <c r="P1067"/>
      <c r="Q1067" s="212">
        <v>11.726846</v>
      </c>
      <c r="R1067"/>
      <c r="S1067" s="156">
        <v>1.7570691999999999E-2</v>
      </c>
      <c r="T1067" s="156">
        <v>1.6391965000000001E-2</v>
      </c>
      <c r="U1067" s="156">
        <v>6.6072845000000001E-4</v>
      </c>
      <c r="V1067" s="156">
        <v>5.1799850000000004E-4</v>
      </c>
      <c r="W1067"/>
      <c r="X1067" s="155">
        <v>4.0462778999999997E-5</v>
      </c>
      <c r="Y1067" s="173"/>
      <c r="Z1067" s="269"/>
      <c r="AA1067"/>
      <c r="AB1067"/>
      <c r="AC1067"/>
      <c r="AD1067" s="175"/>
      <c r="AE1067" s="272"/>
      <c r="AF1067" s="50"/>
      <c r="AG1067" s="50"/>
      <c r="AH1067" s="54"/>
      <c r="AI1067"/>
      <c r="AJ1067"/>
    </row>
    <row r="1068" spans="1:36" ht="13.8" customHeight="1">
      <c r="A1068" t="s">
        <v>941</v>
      </c>
      <c r="B1068" s="188" t="s">
        <v>320</v>
      </c>
      <c r="C1068" s="151" t="str">
        <f t="shared" si="231"/>
        <v>A.140.03.117</v>
      </c>
      <c r="D1068" s="54" t="s">
        <v>1250</v>
      </c>
      <c r="E1068" s="150" t="s">
        <v>352</v>
      </c>
      <c r="F1068" s="153" t="str">
        <f t="shared" si="232"/>
        <v>spinning viscose fibres (80-500 dtex)</v>
      </c>
      <c r="G1068" s="277">
        <v>0.21071893999999999</v>
      </c>
      <c r="H1068" s="44">
        <f t="shared" si="233"/>
        <v>0.21071893999999999</v>
      </c>
      <c r="I1068"/>
      <c r="J1068" s="294">
        <v>4.2519152813397999E-2</v>
      </c>
      <c r="K1068" s="44">
        <f t="shared" si="234"/>
        <v>4.2519152813397999E-2</v>
      </c>
      <c r="L1068" s="295">
        <v>1.52612893E-3</v>
      </c>
      <c r="M1068" s="295">
        <v>3.5929084633979998E-3</v>
      </c>
      <c r="N1068" s="295">
        <v>5.7922744200000001E-3</v>
      </c>
      <c r="O1068" s="295">
        <v>3.1607840999999998E-2</v>
      </c>
      <c r="P1068"/>
      <c r="Q1068" s="212">
        <v>3.8421447999999998</v>
      </c>
      <c r="R1068"/>
      <c r="S1068" s="156">
        <v>4.2418737E-3</v>
      </c>
      <c r="T1068" s="156">
        <v>3.9764885E-3</v>
      </c>
      <c r="U1068" s="156">
        <v>1.7398977999999999E-4</v>
      </c>
      <c r="V1068" s="156">
        <v>9.1395508000000005E-5</v>
      </c>
      <c r="W1068"/>
      <c r="X1068" s="155">
        <v>1.0846227E-5</v>
      </c>
      <c r="Y1068" s="173"/>
      <c r="Z1068" s="272"/>
      <c r="AA1068"/>
      <c r="AB1068"/>
      <c r="AC1068"/>
      <c r="AD1068" s="175"/>
      <c r="AE1068" s="272"/>
      <c r="AF1068" s="50"/>
      <c r="AG1068" s="50"/>
      <c r="AH1068" s="54"/>
      <c r="AI1068"/>
      <c r="AJ1068"/>
    </row>
    <row r="1069" spans="1:36" ht="13.8" customHeight="1">
      <c r="A1069" t="s">
        <v>1789</v>
      </c>
      <c r="B1069" s="188" t="s">
        <v>320</v>
      </c>
      <c r="C1069" s="151" t="str">
        <f t="shared" si="231"/>
        <v>A.140.03.118</v>
      </c>
      <c r="D1069" s="54" t="s">
        <v>1250</v>
      </c>
      <c r="E1069" s="150" t="s">
        <v>352</v>
      </c>
      <c r="F1069" s="153" t="str">
        <f t="shared" si="232"/>
        <v>texturing polymer fibres (to improve insulation properties)</v>
      </c>
      <c r="G1069" s="277">
        <v>0.45053312000000006</v>
      </c>
      <c r="H1069" s="44">
        <f t="shared" si="233"/>
        <v>0.45053312000000006</v>
      </c>
      <c r="I1069"/>
      <c r="J1069" s="294">
        <v>9.0835050270000009E-2</v>
      </c>
      <c r="K1069" s="44">
        <f t="shared" si="234"/>
        <v>9.0835050270000009E-2</v>
      </c>
      <c r="L1069" s="295">
        <v>2.8782237600000001E-3</v>
      </c>
      <c r="M1069" s="295">
        <v>5.9626751000000002E-3</v>
      </c>
      <c r="N1069" s="295">
        <v>1.4414183410000002E-2</v>
      </c>
      <c r="O1069" s="295">
        <v>6.7579968000000004E-2</v>
      </c>
      <c r="P1069"/>
      <c r="Q1069" s="212">
        <v>8.5991321000000003</v>
      </c>
      <c r="R1069"/>
      <c r="S1069" s="156">
        <v>8.5813382000000001E-3</v>
      </c>
      <c r="T1069" s="156">
        <v>8.0601396999999998E-3</v>
      </c>
      <c r="U1069" s="156">
        <v>3.6381694999999999E-4</v>
      </c>
      <c r="V1069" s="156">
        <v>1.5738155E-4</v>
      </c>
      <c r="W1069"/>
      <c r="X1069" s="155">
        <v>2.2822974E-5</v>
      </c>
      <c r="Y1069" s="173"/>
      <c r="Z1069" s="272"/>
      <c r="AA1069"/>
      <c r="AB1069"/>
      <c r="AC1069"/>
      <c r="AD1069" s="175"/>
      <c r="AE1069" s="272"/>
      <c r="AF1069" s="50"/>
      <c r="AG1069" s="50"/>
      <c r="AH1069" s="54"/>
      <c r="AI1069"/>
      <c r="AJ1069"/>
    </row>
    <row r="1070" spans="1:36" ht="13.8" customHeight="1">
      <c r="A1070" t="s">
        <v>942</v>
      </c>
      <c r="B1070" s="188" t="s">
        <v>320</v>
      </c>
      <c r="C1070" s="151" t="str">
        <f t="shared" si="231"/>
        <v>A.140.03.119</v>
      </c>
      <c r="D1070" s="54" t="s">
        <v>1250</v>
      </c>
      <c r="E1070" s="150" t="s">
        <v>352</v>
      </c>
      <c r="F1070" s="153" t="str">
        <f t="shared" si="232"/>
        <v>weaving  15 dtex</v>
      </c>
      <c r="G1070" s="277">
        <v>44.454102666666664</v>
      </c>
      <c r="H1070" s="44">
        <f t="shared" si="233"/>
        <v>44.454102666666664</v>
      </c>
      <c r="I1070"/>
      <c r="J1070" s="294">
        <v>8.9626943479999994</v>
      </c>
      <c r="K1070" s="44">
        <f t="shared" si="234"/>
        <v>8.9626943479999994</v>
      </c>
      <c r="L1070" s="295">
        <v>0.28399434200000001</v>
      </c>
      <c r="M1070" s="295">
        <v>0.58833714000000004</v>
      </c>
      <c r="N1070" s="295">
        <v>1.422247466</v>
      </c>
      <c r="O1070" s="295">
        <v>6.6681153999999996</v>
      </c>
      <c r="P1070"/>
      <c r="Q1070" s="212">
        <v>848.47636999999997</v>
      </c>
      <c r="R1070"/>
      <c r="S1070" s="156">
        <v>0.84672064000000002</v>
      </c>
      <c r="T1070" s="156">
        <v>0.79529397999999996</v>
      </c>
      <c r="U1070" s="156">
        <v>3.5897817999999998E-2</v>
      </c>
      <c r="V1070" s="156">
        <v>1.5528837E-2</v>
      </c>
      <c r="W1070"/>
      <c r="X1070" s="155">
        <v>2.2519429000000001E-3</v>
      </c>
      <c r="Y1070" s="173"/>
      <c r="Z1070" s="269"/>
      <c r="AA1070"/>
      <c r="AB1070"/>
      <c r="AC1070"/>
      <c r="AD1070" s="175"/>
      <c r="AE1070" s="272"/>
      <c r="AF1070" s="50"/>
      <c r="AG1070" s="50"/>
      <c r="AH1070" s="54"/>
      <c r="AI1070"/>
      <c r="AJ1070"/>
    </row>
    <row r="1071" spans="1:36" ht="13.8" customHeight="1">
      <c r="A1071" t="s">
        <v>943</v>
      </c>
      <c r="B1071" s="188" t="s">
        <v>320</v>
      </c>
      <c r="C1071" s="151" t="str">
        <f t="shared" si="231"/>
        <v>A.140.03.120</v>
      </c>
      <c r="D1071" s="54" t="s">
        <v>1250</v>
      </c>
      <c r="E1071" s="150" t="s">
        <v>352</v>
      </c>
      <c r="F1071" s="153" t="str">
        <f t="shared" si="232"/>
        <v>weaving  30 dtex</v>
      </c>
      <c r="G1071" s="277">
        <v>22.224798666666668</v>
      </c>
      <c r="H1071" s="44">
        <f t="shared" si="233"/>
        <v>22.224798666666668</v>
      </c>
      <c r="I1071"/>
      <c r="J1071" s="294">
        <v>4.4808929869999998</v>
      </c>
      <c r="K1071" s="44">
        <f t="shared" si="234"/>
        <v>4.4808929869999998</v>
      </c>
      <c r="L1071" s="295">
        <v>0.141982778</v>
      </c>
      <c r="M1071" s="295">
        <v>0.29413876</v>
      </c>
      <c r="N1071" s="295">
        <v>0.71105164899999995</v>
      </c>
      <c r="O1071" s="295">
        <v>3.3337197999999999</v>
      </c>
      <c r="P1071"/>
      <c r="Q1071" s="212">
        <v>424.19519000000003</v>
      </c>
      <c r="R1071"/>
      <c r="S1071" s="156">
        <v>0.42331741000000001</v>
      </c>
      <c r="T1071" s="156">
        <v>0.39760668999999998</v>
      </c>
      <c r="U1071" s="156">
        <v>1.7947089999999999E-2</v>
      </c>
      <c r="V1071" s="156">
        <v>7.7636316999999998E-3</v>
      </c>
      <c r="W1071"/>
      <c r="X1071" s="155">
        <v>1.1258573E-3</v>
      </c>
      <c r="Y1071" s="173"/>
      <c r="Z1071" s="272"/>
      <c r="AA1071"/>
      <c r="AB1071"/>
      <c r="AC1071"/>
      <c r="AD1071" s="175"/>
      <c r="AE1071" s="269"/>
      <c r="AF1071" s="50"/>
      <c r="AG1071" s="50"/>
      <c r="AH1071" s="54"/>
      <c r="AI1071"/>
      <c r="AJ1071"/>
    </row>
    <row r="1072" spans="1:36" ht="13.8" customHeight="1">
      <c r="A1072" t="s">
        <v>944</v>
      </c>
      <c r="B1072" s="188" t="s">
        <v>320</v>
      </c>
      <c r="C1072" s="151" t="str">
        <f t="shared" si="231"/>
        <v>A.140.03.121</v>
      </c>
      <c r="D1072" s="54" t="s">
        <v>1250</v>
      </c>
      <c r="E1072" s="150" t="s">
        <v>352</v>
      </c>
      <c r="F1072" s="153" t="str">
        <f t="shared" si="232"/>
        <v>weaving  45 dtex</v>
      </c>
      <c r="G1072" s="277">
        <v>14.818034000000003</v>
      </c>
      <c r="H1072" s="44">
        <f t="shared" si="233"/>
        <v>14.818034000000003</v>
      </c>
      <c r="I1072"/>
      <c r="J1072" s="294">
        <v>2.9875647364000004</v>
      </c>
      <c r="K1072" s="44">
        <f t="shared" si="234"/>
        <v>2.9875647364000004</v>
      </c>
      <c r="L1072" s="295">
        <v>9.466477999999999E-2</v>
      </c>
      <c r="M1072" s="295">
        <v>0.196112381</v>
      </c>
      <c r="N1072" s="295">
        <v>0.47408247539999998</v>
      </c>
      <c r="O1072" s="295">
        <v>2.2227051000000002</v>
      </c>
      <c r="P1072"/>
      <c r="Q1072" s="212">
        <v>282.82546000000002</v>
      </c>
      <c r="R1072"/>
      <c r="S1072" s="156">
        <v>0.28224020999999999</v>
      </c>
      <c r="T1072" s="156">
        <v>0.26509799000000001</v>
      </c>
      <c r="U1072" s="156">
        <v>1.1965939E-2</v>
      </c>
      <c r="V1072" s="156">
        <v>5.1762789999999998E-3</v>
      </c>
      <c r="W1072"/>
      <c r="X1072" s="155">
        <v>7.5064762000000003E-4</v>
      </c>
      <c r="Y1072" s="173"/>
      <c r="Z1072" s="272"/>
      <c r="AA1072"/>
      <c r="AB1072"/>
      <c r="AC1072"/>
      <c r="AD1072" s="175"/>
      <c r="AE1072" s="272"/>
      <c r="AF1072" s="50"/>
      <c r="AG1072" s="50"/>
      <c r="AH1072" s="54"/>
      <c r="AI1072"/>
      <c r="AJ1072"/>
    </row>
    <row r="1073" spans="1:36" ht="13.8" customHeight="1">
      <c r="A1073" t="s">
        <v>945</v>
      </c>
      <c r="B1073" s="188" t="s">
        <v>320</v>
      </c>
      <c r="C1073" s="151" t="str">
        <f t="shared" si="231"/>
        <v>A.140.03.122</v>
      </c>
      <c r="D1073" s="54" t="s">
        <v>1250</v>
      </c>
      <c r="E1073" s="150" t="s">
        <v>352</v>
      </c>
      <c r="F1073" s="153" t="str">
        <f t="shared" si="232"/>
        <v>weaving  70 dtex</v>
      </c>
      <c r="G1073" s="277">
        <v>9.5242699999999996</v>
      </c>
      <c r="H1073" s="44">
        <f t="shared" si="233"/>
        <v>9.5242699999999996</v>
      </c>
      <c r="I1073"/>
      <c r="J1073" s="294">
        <v>1.9202529342000001</v>
      </c>
      <c r="K1073" s="44">
        <f t="shared" si="234"/>
        <v>1.9202529342000001</v>
      </c>
      <c r="L1073" s="295">
        <v>6.0845650400000006E-2</v>
      </c>
      <c r="M1073" s="295">
        <v>0.12605095099999999</v>
      </c>
      <c r="N1073" s="295">
        <v>0.30471583280000003</v>
      </c>
      <c r="O1073" s="295">
        <v>1.4286405</v>
      </c>
      <c r="P1073"/>
      <c r="Q1073" s="212">
        <v>181.78565</v>
      </c>
      <c r="R1073"/>
      <c r="S1073" s="156">
        <v>0.18140949000000001</v>
      </c>
      <c r="T1073" s="156">
        <v>0.17039135</v>
      </c>
      <c r="U1073" s="156">
        <v>7.6910902000000003E-3</v>
      </c>
      <c r="V1073" s="156">
        <v>3.3270459000000001E-3</v>
      </c>
      <c r="W1073"/>
      <c r="X1073" s="155">
        <v>4.8247767000000002E-4</v>
      </c>
      <c r="Y1073" s="173"/>
      <c r="Z1073" s="272"/>
      <c r="AA1073"/>
      <c r="AB1073"/>
      <c r="AC1073"/>
      <c r="AD1073" s="175"/>
      <c r="AE1073" s="272"/>
      <c r="AF1073" s="50"/>
      <c r="AG1073" s="50"/>
      <c r="AH1073" s="54"/>
      <c r="AI1073"/>
      <c r="AJ1073"/>
    </row>
    <row r="1074" spans="1:36" ht="13.8" customHeight="1">
      <c r="A1074" t="s">
        <v>946</v>
      </c>
      <c r="B1074" s="188" t="s">
        <v>320</v>
      </c>
      <c r="C1074" s="151" t="str">
        <f t="shared" si="231"/>
        <v>A.140.03.123</v>
      </c>
      <c r="D1074" s="54" t="s">
        <v>1250</v>
      </c>
      <c r="E1074" s="150" t="s">
        <v>352</v>
      </c>
      <c r="F1074" s="153" t="str">
        <f t="shared" si="232"/>
        <v>weaving 100 dtex</v>
      </c>
      <c r="G1074" s="277">
        <v>6.6678899999999999</v>
      </c>
      <c r="H1074" s="44">
        <f t="shared" si="233"/>
        <v>6.6678899999999999</v>
      </c>
      <c r="I1074"/>
      <c r="J1074" s="294">
        <v>1.3443587154999999</v>
      </c>
      <c r="K1074" s="44">
        <f t="shared" si="234"/>
        <v>1.3443587154999999</v>
      </c>
      <c r="L1074" s="295">
        <v>4.2597712000000003E-2</v>
      </c>
      <c r="M1074" s="295">
        <v>8.8247591E-2</v>
      </c>
      <c r="N1074" s="295">
        <v>0.2133299125</v>
      </c>
      <c r="O1074" s="295">
        <v>1.0001834999999999</v>
      </c>
      <c r="P1074"/>
      <c r="Q1074" s="212">
        <v>127.26716</v>
      </c>
      <c r="R1074"/>
      <c r="S1074" s="156">
        <v>0.1270038</v>
      </c>
      <c r="T1074" s="156">
        <v>0.11929007</v>
      </c>
      <c r="U1074" s="156">
        <v>5.3844907999999999E-3</v>
      </c>
      <c r="V1074" s="156">
        <v>2.3292469E-3</v>
      </c>
      <c r="W1074"/>
      <c r="X1074" s="155">
        <v>3.3778002000000001E-4</v>
      </c>
      <c r="Y1074" s="173"/>
      <c r="Z1074" s="272"/>
      <c r="AA1074"/>
      <c r="AB1074"/>
      <c r="AC1074"/>
      <c r="AD1074" s="175"/>
      <c r="AE1074" s="271"/>
      <c r="AF1074" s="50"/>
      <c r="AG1074" s="50"/>
      <c r="AH1074" s="54"/>
      <c r="AI1074"/>
      <c r="AJ1074"/>
    </row>
    <row r="1075" spans="1:36" ht="13.8" customHeight="1">
      <c r="A1075" t="s">
        <v>947</v>
      </c>
      <c r="B1075" s="188" t="s">
        <v>320</v>
      </c>
      <c r="C1075" s="151" t="str">
        <f t="shared" si="231"/>
        <v>A.140.03.124</v>
      </c>
      <c r="D1075" s="54" t="s">
        <v>1250</v>
      </c>
      <c r="E1075" s="150" t="s">
        <v>352</v>
      </c>
      <c r="F1075" s="153" t="str">
        <f t="shared" si="232"/>
        <v>weaving 150 dtex</v>
      </c>
      <c r="G1075" s="277">
        <v>4.4467618666666668</v>
      </c>
      <c r="H1075" s="44">
        <f t="shared" si="233"/>
        <v>4.4467618666666668</v>
      </c>
      <c r="I1075"/>
      <c r="J1075" s="294">
        <v>0.89654194269999998</v>
      </c>
      <c r="K1075" s="44">
        <f t="shared" si="234"/>
        <v>0.89654194269999998</v>
      </c>
      <c r="L1075" s="295">
        <v>2.8408068700000001E-2</v>
      </c>
      <c r="M1075" s="295">
        <v>5.8851603000000002E-2</v>
      </c>
      <c r="N1075" s="295">
        <v>0.14226799100000001</v>
      </c>
      <c r="O1075" s="295">
        <v>0.66701427999999996</v>
      </c>
      <c r="P1075"/>
      <c r="Q1075" s="212">
        <v>84.873434000000003</v>
      </c>
      <c r="R1075"/>
      <c r="S1075" s="156">
        <v>8.4697807999999999E-2</v>
      </c>
      <c r="T1075" s="156">
        <v>7.9553578999999999E-2</v>
      </c>
      <c r="U1075" s="156">
        <v>3.5908732000000001E-3</v>
      </c>
      <c r="V1075" s="156">
        <v>1.5533559000000001E-3</v>
      </c>
      <c r="W1075"/>
      <c r="X1075" s="155">
        <v>2.2526275000000001E-4</v>
      </c>
      <c r="Y1075" s="173"/>
      <c r="Z1075" s="272"/>
      <c r="AA1075"/>
      <c r="AB1075"/>
      <c r="AC1075"/>
      <c r="AD1075" s="175"/>
      <c r="AE1075" s="271"/>
      <c r="AF1075" s="50"/>
      <c r="AG1075" s="50"/>
      <c r="AH1075" s="54"/>
      <c r="AI1075"/>
      <c r="AJ1075"/>
    </row>
    <row r="1076" spans="1:36" ht="13.8" customHeight="1">
      <c r="A1076" t="s">
        <v>948</v>
      </c>
      <c r="B1076" s="188" t="s">
        <v>320</v>
      </c>
      <c r="C1076" s="151" t="str">
        <f t="shared" si="231"/>
        <v>A.140.03.125</v>
      </c>
      <c r="D1076" s="54" t="s">
        <v>1250</v>
      </c>
      <c r="E1076" s="150" t="s">
        <v>352</v>
      </c>
      <c r="F1076" s="153" t="str">
        <f t="shared" si="232"/>
        <v>weaving 200 dtex</v>
      </c>
      <c r="G1076" s="277">
        <v>3.3339450666666668</v>
      </c>
      <c r="H1076" s="44">
        <f t="shared" si="233"/>
        <v>3.3339450666666668</v>
      </c>
      <c r="I1076"/>
      <c r="J1076" s="294">
        <v>0.67217936229999997</v>
      </c>
      <c r="K1076" s="44">
        <f t="shared" si="234"/>
        <v>0.67217936229999997</v>
      </c>
      <c r="L1076" s="295">
        <v>2.1298856000000001E-2</v>
      </c>
      <c r="M1076" s="295">
        <v>4.4123795E-2</v>
      </c>
      <c r="N1076" s="295">
        <v>0.1066649513</v>
      </c>
      <c r="O1076" s="295">
        <v>0.50009176</v>
      </c>
      <c r="P1076"/>
      <c r="Q1076" s="212">
        <v>63.633578</v>
      </c>
      <c r="R1076"/>
      <c r="S1076" s="156">
        <v>6.3501901999999999E-2</v>
      </c>
      <c r="T1076" s="156">
        <v>5.9645034E-2</v>
      </c>
      <c r="U1076" s="156">
        <v>2.6922453999999999E-3</v>
      </c>
      <c r="V1076" s="156">
        <v>1.1646234E-3</v>
      </c>
      <c r="W1076"/>
      <c r="X1076" s="155">
        <v>1.6889001E-4</v>
      </c>
      <c r="Y1076" s="173"/>
      <c r="Z1076" s="272"/>
      <c r="AA1076"/>
      <c r="AB1076"/>
      <c r="AC1076"/>
      <c r="AD1076" s="175"/>
      <c r="AE1076" s="271"/>
      <c r="AF1076" s="50"/>
      <c r="AG1076" s="50"/>
      <c r="AH1076" s="54"/>
      <c r="AI1076"/>
      <c r="AJ1076"/>
    </row>
    <row r="1077" spans="1:36" ht="13.8" customHeight="1">
      <c r="A1077" t="s">
        <v>949</v>
      </c>
      <c r="B1077" s="188" t="s">
        <v>320</v>
      </c>
      <c r="C1077" s="151" t="str">
        <f t="shared" si="231"/>
        <v>A.140.03.126</v>
      </c>
      <c r="D1077" s="54" t="s">
        <v>1250</v>
      </c>
      <c r="E1077" s="150" t="s">
        <v>352</v>
      </c>
      <c r="F1077" s="153" t="str">
        <f t="shared" si="232"/>
        <v>weaving 300 dtex</v>
      </c>
      <c r="G1077" s="277">
        <v>2.2211282666666667</v>
      </c>
      <c r="H1077" s="44">
        <f t="shared" si="233"/>
        <v>2.2211282666666667</v>
      </c>
      <c r="I1077"/>
      <c r="J1077" s="294">
        <v>0.44781679379999995</v>
      </c>
      <c r="K1077" s="44">
        <f t="shared" si="234"/>
        <v>0.44781679379999995</v>
      </c>
      <c r="L1077" s="295">
        <v>1.4189643300000001E-2</v>
      </c>
      <c r="M1077" s="295">
        <v>2.9395987999999998E-2</v>
      </c>
      <c r="N1077" s="295">
        <v>7.1061922499999999E-2</v>
      </c>
      <c r="O1077" s="295">
        <v>0.33316923999999998</v>
      </c>
      <c r="P1077"/>
      <c r="Q1077" s="212">
        <v>42.393720999999999</v>
      </c>
      <c r="R1077"/>
      <c r="S1077" s="156">
        <v>4.2305996999999998E-2</v>
      </c>
      <c r="T1077" s="156">
        <v>3.9736489E-2</v>
      </c>
      <c r="U1077" s="156">
        <v>1.7936174999999999E-3</v>
      </c>
      <c r="V1077" s="156">
        <v>7.7589102000000004E-4</v>
      </c>
      <c r="W1077"/>
      <c r="X1077" s="155">
        <v>1.1251726E-4</v>
      </c>
      <c r="Y1077" s="173"/>
      <c r="Z1077" s="272"/>
      <c r="AA1077"/>
      <c r="AB1077"/>
      <c r="AC1077"/>
      <c r="AD1077" s="175"/>
      <c r="AE1077" s="271"/>
      <c r="AF1077" s="50"/>
      <c r="AG1077" s="50"/>
      <c r="AH1077" s="54"/>
      <c r="AI1077"/>
      <c r="AJ1077"/>
    </row>
    <row r="1078" spans="1:36" ht="13.8" customHeight="1">
      <c r="A1078" t="s">
        <v>950</v>
      </c>
      <c r="B1078" s="188" t="s">
        <v>320</v>
      </c>
      <c r="C1078" s="151" t="str">
        <f t="shared" si="231"/>
        <v>A.140.03.127</v>
      </c>
      <c r="D1078" s="54" t="s">
        <v>1250</v>
      </c>
      <c r="E1078" s="150" t="s">
        <v>352</v>
      </c>
      <c r="F1078" s="153" t="str">
        <f t="shared" si="232"/>
        <v>weaving 400 dtex</v>
      </c>
      <c r="G1078" s="277">
        <v>1.6669725333333334</v>
      </c>
      <c r="H1078" s="44">
        <f t="shared" si="233"/>
        <v>1.6669725333333334</v>
      </c>
      <c r="I1078"/>
      <c r="J1078" s="294">
        <v>0.33608968360000002</v>
      </c>
      <c r="K1078" s="44">
        <f t="shared" si="234"/>
        <v>0.33608968360000002</v>
      </c>
      <c r="L1078" s="295">
        <v>1.0649428000000001E-2</v>
      </c>
      <c r="M1078" s="295">
        <v>2.2061898E-2</v>
      </c>
      <c r="N1078" s="295">
        <v>5.3332477599999997E-2</v>
      </c>
      <c r="O1078" s="295">
        <v>0.25004588</v>
      </c>
      <c r="P1078"/>
      <c r="Q1078" s="212">
        <v>31.816789</v>
      </c>
      <c r="R1078"/>
      <c r="S1078" s="156">
        <v>3.1750950999999999E-2</v>
      </c>
      <c r="T1078" s="156">
        <v>2.9822517E-2</v>
      </c>
      <c r="U1078" s="156">
        <v>1.3461227E-3</v>
      </c>
      <c r="V1078" s="156">
        <v>5.8231172000000001E-4</v>
      </c>
      <c r="W1078"/>
      <c r="X1078" s="155">
        <v>8.4445004000000006E-5</v>
      </c>
      <c r="Y1078" s="173"/>
      <c r="Z1078" s="272"/>
      <c r="AA1078"/>
      <c r="AB1078"/>
      <c r="AC1078"/>
      <c r="AD1078" s="175"/>
      <c r="AE1078" s="271"/>
      <c r="AF1078" s="50"/>
      <c r="AG1078" s="50"/>
      <c r="AH1078" s="54"/>
      <c r="AI1078"/>
      <c r="AJ1078"/>
    </row>
    <row r="1079" spans="1:36" ht="13.8" customHeight="1">
      <c r="A1079" t="s">
        <v>951</v>
      </c>
      <c r="B1079" s="188" t="s">
        <v>320</v>
      </c>
      <c r="C1079" s="151" t="str">
        <f t="shared" si="231"/>
        <v>A.140.03.128</v>
      </c>
      <c r="D1079" s="54" t="s">
        <v>1250</v>
      </c>
      <c r="E1079" s="150" t="s">
        <v>352</v>
      </c>
      <c r="F1079" s="153" t="str">
        <f t="shared" si="232"/>
        <v>weaving 500 dtex</v>
      </c>
      <c r="G1079" s="277">
        <v>1.3335780000000002</v>
      </c>
      <c r="H1079" s="44">
        <f t="shared" si="233"/>
        <v>1.3335780000000002</v>
      </c>
      <c r="I1079"/>
      <c r="J1079" s="294">
        <v>0.26887174201000003</v>
      </c>
      <c r="K1079" s="44">
        <f t="shared" si="234"/>
        <v>0.26887174201000003</v>
      </c>
      <c r="L1079" s="295">
        <v>8.5195423999999999E-3</v>
      </c>
      <c r="M1079" s="295">
        <v>1.7649518099999997E-2</v>
      </c>
      <c r="N1079" s="295">
        <v>4.2665981509999999E-2</v>
      </c>
      <c r="O1079" s="295">
        <v>0.20003670000000001</v>
      </c>
      <c r="P1079"/>
      <c r="Q1079" s="212">
        <v>25.453430999999998</v>
      </c>
      <c r="R1079"/>
      <c r="S1079" s="156">
        <v>2.5400761000000001E-2</v>
      </c>
      <c r="T1079" s="156">
        <v>2.3858013000000001E-2</v>
      </c>
      <c r="U1079" s="156">
        <v>1.0768982E-3</v>
      </c>
      <c r="V1079" s="156">
        <v>4.6584938E-4</v>
      </c>
      <c r="W1079"/>
      <c r="X1079" s="155">
        <v>6.7556003000000003E-5</v>
      </c>
      <c r="Y1079" s="163"/>
      <c r="Z1079" s="272"/>
      <c r="AA1079"/>
      <c r="AB1079"/>
      <c r="AC1079"/>
      <c r="AD1079" s="175"/>
      <c r="AE1079" s="271"/>
      <c r="AF1079" s="50"/>
      <c r="AG1079" s="50"/>
      <c r="AH1079" s="54"/>
      <c r="AI1079"/>
      <c r="AJ1079"/>
    </row>
    <row r="1080" spans="1:36" ht="13.8" customHeight="1">
      <c r="A1080" t="s">
        <v>2589</v>
      </c>
      <c r="B1080" s="188" t="s">
        <v>320</v>
      </c>
      <c r="C1080" s="151" t="str">
        <f t="shared" si="231"/>
        <v>A.140.03.131</v>
      </c>
      <c r="D1080" s="54" t="s">
        <v>1250</v>
      </c>
      <c r="E1080" s="150" t="s">
        <v>352</v>
      </c>
      <c r="F1080" s="153" t="str">
        <f t="shared" si="232"/>
        <v>circular knitting (fabric interlock, 83 dtex, 28 GG)</v>
      </c>
      <c r="G1080" s="277">
        <v>0.15768659333333335</v>
      </c>
      <c r="H1080" s="44">
        <f t="shared" si="233"/>
        <v>0.15768659333333335</v>
      </c>
      <c r="I1080"/>
      <c r="J1080" s="294">
        <v>3.1792267659999998E-2</v>
      </c>
      <c r="K1080" s="44">
        <f t="shared" si="234"/>
        <v>3.1792267659999998E-2</v>
      </c>
      <c r="L1080" s="295">
        <v>1.00737832E-3</v>
      </c>
      <c r="M1080" s="295">
        <v>2.08693625E-3</v>
      </c>
      <c r="N1080" s="295">
        <v>5.0449640900000004E-3</v>
      </c>
      <c r="O1080" s="295">
        <v>2.3652988999999999E-2</v>
      </c>
      <c r="P1080"/>
      <c r="Q1080" s="212">
        <v>3.0096962</v>
      </c>
      <c r="R1080"/>
      <c r="S1080" s="156">
        <v>3.0034684000000002E-3</v>
      </c>
      <c r="T1080" s="156">
        <v>2.8210488999999999E-3</v>
      </c>
      <c r="U1080" s="156">
        <v>1.2733593000000001E-4</v>
      </c>
      <c r="V1080" s="156">
        <v>5.5083541000000001E-5</v>
      </c>
      <c r="W1080"/>
      <c r="X1080" s="155">
        <v>7.9880409999999992E-6</v>
      </c>
      <c r="Y1080" s="173"/>
      <c r="Z1080" s="272"/>
      <c r="AA1080"/>
      <c r="AB1080"/>
      <c r="AC1080"/>
      <c r="AD1080" s="175"/>
      <c r="AE1080" s="271"/>
      <c r="AF1080" s="50"/>
      <c r="AG1080" s="50"/>
      <c r="AH1080" s="54"/>
      <c r="AI1080"/>
      <c r="AJ1080"/>
    </row>
    <row r="1081" spans="1:36" ht="13.8" customHeight="1">
      <c r="A1081" t="s">
        <v>2590</v>
      </c>
      <c r="B1081" s="188" t="s">
        <v>320</v>
      </c>
      <c r="C1081" s="151" t="str">
        <f t="shared" si="231"/>
        <v>A.140.03.132</v>
      </c>
      <c r="D1081" s="54" t="s">
        <v>1250</v>
      </c>
      <c r="E1081" s="150" t="s">
        <v>352</v>
      </c>
      <c r="F1081" s="153" t="str">
        <f t="shared" si="232"/>
        <v>circular knitting  (cotton, 200 dtex)</v>
      </c>
      <c r="G1081" s="277">
        <v>8.5601293333333328E-2</v>
      </c>
      <c r="H1081" s="44">
        <f t="shared" si="233"/>
        <v>8.5601293333333328E-2</v>
      </c>
      <c r="I1081"/>
      <c r="J1081" s="294">
        <v>1.7258659529999998E-2</v>
      </c>
      <c r="K1081" s="44">
        <f t="shared" si="234"/>
        <v>1.7258659529999998E-2</v>
      </c>
      <c r="L1081" s="295">
        <v>5.4686252100000004E-4</v>
      </c>
      <c r="M1081" s="295">
        <v>1.13290826E-3</v>
      </c>
      <c r="N1081" s="295">
        <v>2.7386947489999999E-3</v>
      </c>
      <c r="O1081" s="295">
        <v>1.2840193999999999E-2</v>
      </c>
      <c r="P1081"/>
      <c r="Q1081" s="212">
        <v>1.6338351</v>
      </c>
      <c r="R1081"/>
      <c r="S1081" s="156">
        <v>1.6304543E-3</v>
      </c>
      <c r="T1081" s="156">
        <v>1.5314265E-3</v>
      </c>
      <c r="U1081" s="156">
        <v>6.9125220000000002E-5</v>
      </c>
      <c r="V1081" s="156">
        <v>2.9902494000000001E-5</v>
      </c>
      <c r="W1081"/>
      <c r="X1081" s="155">
        <v>4.3363650999999997E-6</v>
      </c>
      <c r="Y1081" s="173"/>
      <c r="Z1081"/>
      <c r="AA1081"/>
      <c r="AB1081"/>
      <c r="AC1081"/>
      <c r="AD1081" s="175"/>
      <c r="AE1081" s="271"/>
      <c r="AF1081" s="50"/>
      <c r="AG1081" s="50"/>
      <c r="AH1081" s="54"/>
      <c r="AI1081"/>
      <c r="AJ1081"/>
    </row>
    <row r="1082" spans="1:36" ht="13.8" customHeight="1">
      <c r="A1082" t="s">
        <v>2591</v>
      </c>
      <c r="B1082" s="188" t="s">
        <v>320</v>
      </c>
      <c r="C1082" s="151" t="str">
        <f t="shared" si="231"/>
        <v>A.140.03.133</v>
      </c>
      <c r="D1082" s="54" t="s">
        <v>1250</v>
      </c>
      <c r="E1082" s="150" t="s">
        <v>352</v>
      </c>
      <c r="F1082" s="153" t="str">
        <f t="shared" si="232"/>
        <v>circular knitting (cotton, 300 dtex)</v>
      </c>
      <c r="G1082" s="277">
        <v>7.2085300000000005E-2</v>
      </c>
      <c r="H1082" s="44">
        <f t="shared" si="233"/>
        <v>7.2085300000000005E-2</v>
      </c>
      <c r="I1082"/>
      <c r="J1082" s="294">
        <v>1.4533608061999999E-2</v>
      </c>
      <c r="K1082" s="44">
        <f t="shared" si="234"/>
        <v>1.4533608061999999E-2</v>
      </c>
      <c r="L1082" s="295">
        <v>4.6051580599999997E-4</v>
      </c>
      <c r="M1082" s="295">
        <v>9.5402800999999995E-4</v>
      </c>
      <c r="N1082" s="295">
        <v>2.306269246E-3</v>
      </c>
      <c r="O1082" s="295">
        <v>1.0812795E-2</v>
      </c>
      <c r="P1082"/>
      <c r="Q1082" s="212">
        <v>1.3758611000000001</v>
      </c>
      <c r="R1082"/>
      <c r="S1082" s="156">
        <v>1.3730140999999999E-3</v>
      </c>
      <c r="T1082" s="156">
        <v>1.2896222999999999E-3</v>
      </c>
      <c r="U1082" s="156">
        <v>5.8210710999999998E-5</v>
      </c>
      <c r="V1082" s="156">
        <v>2.5181047E-5</v>
      </c>
      <c r="W1082"/>
      <c r="X1082" s="155">
        <v>3.6516758999999999E-6</v>
      </c>
      <c r="Y1082" s="173"/>
      <c r="Z1082"/>
      <c r="AA1082"/>
      <c r="AB1082"/>
      <c r="AC1082"/>
      <c r="AD1082" s="175"/>
      <c r="AE1082" s="271"/>
      <c r="AF1082" s="50"/>
      <c r="AG1082" s="50"/>
      <c r="AH1082" s="54"/>
      <c r="AI1082"/>
      <c r="AJ1082"/>
    </row>
    <row r="1083" spans="1:36" ht="13.8" customHeight="1">
      <c r="A1083" t="s">
        <v>2592</v>
      </c>
      <c r="B1083" s="188" t="s">
        <v>320</v>
      </c>
      <c r="C1083" s="151" t="str">
        <f t="shared" si="231"/>
        <v>A.140.03.134</v>
      </c>
      <c r="D1083" s="54" t="s">
        <v>1250</v>
      </c>
      <c r="E1083" s="150" t="s">
        <v>352</v>
      </c>
      <c r="F1083" s="153" t="str">
        <f t="shared" si="232"/>
        <v>flat bed knitting panels (cotton, thin)</v>
      </c>
      <c r="G1083" s="277">
        <v>0.52712374666666661</v>
      </c>
      <c r="H1083" s="44">
        <f t="shared" si="233"/>
        <v>0.52712374666666661</v>
      </c>
      <c r="I1083"/>
      <c r="J1083" s="294">
        <v>0.10627700787</v>
      </c>
      <c r="K1083" s="44">
        <f t="shared" si="234"/>
        <v>0.10627700787</v>
      </c>
      <c r="L1083" s="295">
        <v>3.36752178E-3</v>
      </c>
      <c r="M1083" s="295">
        <v>6.9763298000000001E-3</v>
      </c>
      <c r="N1083" s="295">
        <v>1.686459429E-2</v>
      </c>
      <c r="O1083" s="295">
        <v>7.9068561999999995E-2</v>
      </c>
      <c r="P1083"/>
      <c r="Q1083" s="212">
        <v>10.060985000000001</v>
      </c>
      <c r="R1083"/>
      <c r="S1083" s="156">
        <v>1.0040166E-2</v>
      </c>
      <c r="T1083" s="156">
        <v>9.4303634000000008E-3</v>
      </c>
      <c r="U1083" s="156">
        <v>4.2566582999999997E-4</v>
      </c>
      <c r="V1083" s="156">
        <v>1.8413640999999999E-4</v>
      </c>
      <c r="W1083"/>
      <c r="X1083" s="155">
        <v>2.670288E-5</v>
      </c>
      <c r="Y1083" s="173"/>
      <c r="Z1083"/>
      <c r="AA1083"/>
      <c r="AB1083"/>
      <c r="AC1083"/>
      <c r="AD1083" s="175"/>
      <c r="AE1083" s="271"/>
      <c r="AF1083" s="50"/>
      <c r="AG1083" s="50"/>
      <c r="AH1083" s="54"/>
      <c r="AI1083"/>
      <c r="AJ1083"/>
    </row>
    <row r="1084" spans="1:36" ht="13.8" customHeight="1">
      <c r="A1084" t="s">
        <v>2593</v>
      </c>
      <c r="B1084" s="188" t="s">
        <v>320</v>
      </c>
      <c r="C1084" s="151" t="str">
        <f t="shared" si="231"/>
        <v>A.140.03.135</v>
      </c>
      <c r="D1084" s="54" t="s">
        <v>1250</v>
      </c>
      <c r="E1084" s="150" t="s">
        <v>352</v>
      </c>
      <c r="F1084" s="153" t="str">
        <f t="shared" si="232"/>
        <v>fully fashioned flat bed knitting (cotton, thick)</v>
      </c>
      <c r="G1084" s="277">
        <v>1.0317208666666666</v>
      </c>
      <c r="H1084" s="44">
        <f t="shared" si="233"/>
        <v>1.0317208666666666</v>
      </c>
      <c r="I1084"/>
      <c r="J1084" s="294">
        <v>0.20801226711999998</v>
      </c>
      <c r="K1084" s="44">
        <f t="shared" si="234"/>
        <v>0.20801226711999998</v>
      </c>
      <c r="L1084" s="295">
        <v>6.5911324000000006E-3</v>
      </c>
      <c r="M1084" s="295">
        <v>1.3654525800000001E-2</v>
      </c>
      <c r="N1084" s="295">
        <v>3.3008478920000001E-2</v>
      </c>
      <c r="O1084" s="295">
        <v>0.15475812999999999</v>
      </c>
      <c r="P1084"/>
      <c r="Q1084" s="212">
        <v>19.692012999999999</v>
      </c>
      <c r="R1084"/>
      <c r="S1084" s="156">
        <v>1.9651264000000002E-2</v>
      </c>
      <c r="T1084" s="156">
        <v>1.845772E-2</v>
      </c>
      <c r="U1084" s="156">
        <v>8.3314079999999996E-4</v>
      </c>
      <c r="V1084" s="156">
        <v>3.6040374E-4</v>
      </c>
      <c r="W1084"/>
      <c r="X1084" s="155">
        <v>5.2264610999999998E-5</v>
      </c>
      <c r="Y1084" s="163"/>
      <c r="Z1084" s="272"/>
      <c r="AA1084"/>
      <c r="AB1084"/>
      <c r="AC1084"/>
      <c r="AD1084" s="175"/>
      <c r="AE1084" s="271"/>
      <c r="AF1084" s="50"/>
      <c r="AG1084" s="50"/>
      <c r="AH1084" s="54"/>
      <c r="AI1084"/>
      <c r="AJ1084"/>
    </row>
    <row r="1085" spans="1:36" ht="13.8" customHeight="1">
      <c r="A1085" t="s">
        <v>2594</v>
      </c>
      <c r="B1085" s="188" t="s">
        <v>320</v>
      </c>
      <c r="C1085" s="151" t="str">
        <f t="shared" si="231"/>
        <v>A.140.03.136</v>
      </c>
      <c r="D1085" s="54" t="s">
        <v>1250</v>
      </c>
      <c r="E1085" s="150" t="s">
        <v>352</v>
      </c>
      <c r="F1085" s="153" t="str">
        <f t="shared" si="232"/>
        <v>fully fashioned flat bed knitting (cotton, thin)</v>
      </c>
      <c r="G1085" s="277">
        <v>2.0679470000000002</v>
      </c>
      <c r="H1085" s="44">
        <f t="shared" si="233"/>
        <v>2.0679470000000002</v>
      </c>
      <c r="I1085"/>
      <c r="J1085" s="294">
        <v>0.41693287470000001</v>
      </c>
      <c r="K1085" s="44">
        <f t="shared" si="234"/>
        <v>0.41693287470000001</v>
      </c>
      <c r="L1085" s="295">
        <v>1.32110469E-2</v>
      </c>
      <c r="M1085" s="295">
        <v>2.7368678E-2</v>
      </c>
      <c r="N1085" s="295">
        <v>6.6161099800000012E-2</v>
      </c>
      <c r="O1085" s="295">
        <v>0.31019205</v>
      </c>
      <c r="P1085"/>
      <c r="Q1085" s="212">
        <v>39.470016999999999</v>
      </c>
      <c r="R1085"/>
      <c r="S1085" s="156">
        <v>3.9388342E-2</v>
      </c>
      <c r="T1085" s="156">
        <v>3.6996041E-2</v>
      </c>
      <c r="U1085" s="156">
        <v>1.6699198E-3</v>
      </c>
      <c r="V1085" s="156">
        <v>7.2238130000000002E-4</v>
      </c>
      <c r="W1085"/>
      <c r="X1085" s="155">
        <v>1.0475745E-4</v>
      </c>
      <c r="Y1085" s="163"/>
      <c r="Z1085" s="272"/>
      <c r="AA1085"/>
      <c r="AB1085"/>
      <c r="AC1085"/>
      <c r="AD1085" s="175"/>
      <c r="AE1085" s="271"/>
      <c r="AF1085" s="50"/>
      <c r="AG1085" s="50"/>
      <c r="AH1085" s="54"/>
      <c r="AI1085"/>
      <c r="AJ1085"/>
    </row>
    <row r="1086" spans="1:36" ht="13.8" customHeight="1">
      <c r="A1086" t="s">
        <v>2595</v>
      </c>
      <c r="B1086" s="188" t="s">
        <v>320</v>
      </c>
      <c r="C1086" s="151" t="str">
        <f t="shared" si="231"/>
        <v>A.140.03.137</v>
      </c>
      <c r="D1086" s="54" t="s">
        <v>1250</v>
      </c>
      <c r="E1086" s="150" t="s">
        <v>352</v>
      </c>
      <c r="F1086" s="153" t="str">
        <f t="shared" si="232"/>
        <v>whole garment flat bed knitting (recycled wool, 1400 dtex (2-ply), normal speed)</v>
      </c>
      <c r="G1086" s="277">
        <v>1.3831366666666667</v>
      </c>
      <c r="H1086" s="44">
        <f t="shared" si="233"/>
        <v>1.3831366666666667</v>
      </c>
      <c r="I1086"/>
      <c r="J1086" s="294">
        <v>0.27886360107999997</v>
      </c>
      <c r="K1086" s="44">
        <f t="shared" si="234"/>
        <v>0.27886360107999997</v>
      </c>
      <c r="L1086" s="295">
        <v>8.8361469999999991E-3</v>
      </c>
      <c r="M1086" s="295">
        <v>1.8305412300000001E-2</v>
      </c>
      <c r="N1086" s="295">
        <v>4.425154178E-2</v>
      </c>
      <c r="O1086" s="295">
        <v>0.2074705</v>
      </c>
      <c r="P1086"/>
      <c r="Q1086" s="212">
        <v>26.399336000000002</v>
      </c>
      <c r="R1086"/>
      <c r="S1086" s="156">
        <v>2.6344708000000001E-2</v>
      </c>
      <c r="T1086" s="156">
        <v>2.4744629000000001E-2</v>
      </c>
      <c r="U1086" s="156">
        <v>1.1169179999999999E-3</v>
      </c>
      <c r="V1086" s="156">
        <v>4.8316134999999997E-4</v>
      </c>
      <c r="W1086"/>
      <c r="X1086" s="155">
        <v>7.0066530999999995E-5</v>
      </c>
      <c r="Y1086" s="173"/>
      <c r="Z1086" s="272"/>
      <c r="AA1086"/>
      <c r="AB1086"/>
      <c r="AC1086"/>
      <c r="AD1086" s="175"/>
      <c r="AE1086" s="271"/>
      <c r="AF1086" s="50"/>
      <c r="AG1086" s="50"/>
      <c r="AH1086" s="54"/>
      <c r="AI1086"/>
      <c r="AJ1086"/>
    </row>
    <row r="1087" spans="1:36" ht="13.8" customHeight="1">
      <c r="B1087" s="188"/>
      <c r="C1087" s="151"/>
      <c r="D1087" s="51" t="s">
        <v>1790</v>
      </c>
      <c r="E1087" s="150"/>
      <c r="F1087"/>
      <c r="H1087" s="44"/>
      <c r="I1087"/>
      <c r="J1087" s="44"/>
      <c r="K1087" s="44"/>
      <c r="L1087" s="44"/>
      <c r="P1087"/>
      <c r="Q1087" s="212"/>
      <c r="R1087"/>
      <c r="S1087"/>
      <c r="T1087"/>
      <c r="U1087"/>
      <c r="V1087"/>
      <c r="W1087"/>
      <c r="X1087"/>
      <c r="Y1087" s="175"/>
      <c r="Z1087" s="272"/>
      <c r="AA1087"/>
      <c r="AB1087"/>
      <c r="AC1087"/>
      <c r="AD1087" s="175"/>
      <c r="AE1087" s="271"/>
      <c r="AF1087" s="50"/>
      <c r="AG1087" s="50"/>
      <c r="AH1087" s="54"/>
      <c r="AI1087"/>
      <c r="AJ1087"/>
    </row>
    <row r="1088" spans="1:36" ht="13.8" customHeight="1">
      <c r="A1088" t="s">
        <v>1791</v>
      </c>
      <c r="B1088" s="188" t="s">
        <v>320</v>
      </c>
      <c r="C1088" s="151" t="str">
        <f>MID(A1088,1,12)</f>
        <v>A.140.04.101</v>
      </c>
      <c r="D1088" s="54" t="s">
        <v>1250</v>
      </c>
      <c r="E1088" s="150" t="s">
        <v>352</v>
      </c>
      <c r="F1088" s="153" t="str">
        <f>MID(A1088, 21,85)</f>
        <v>Geotextiles (PP  500 dTex  woven)</v>
      </c>
      <c r="G1088" s="277">
        <v>4.0035429999999996</v>
      </c>
      <c r="H1088" s="44">
        <f t="shared" ref="H1088:H1091" si="235">G1088</f>
        <v>4.0035429999999996</v>
      </c>
      <c r="I1088"/>
      <c r="J1088" s="294">
        <v>1.6298472822729999</v>
      </c>
      <c r="K1088" s="44">
        <f t="shared" ref="K1088:K1091" si="236">J1088</f>
        <v>1.6298472822729999</v>
      </c>
      <c r="L1088" s="295">
        <v>9.0673573640000005E-2</v>
      </c>
      <c r="M1088" s="295">
        <v>0.86645739393300003</v>
      </c>
      <c r="N1088" s="295">
        <v>7.2184864700000004E-2</v>
      </c>
      <c r="O1088" s="295">
        <v>0.60053144999999997</v>
      </c>
      <c r="P1088"/>
      <c r="Q1088" s="212">
        <v>120.10608000000001</v>
      </c>
      <c r="R1088"/>
      <c r="S1088" s="156">
        <v>8.1659055999999994E-2</v>
      </c>
      <c r="T1088" s="156">
        <v>7.1536586999999999E-2</v>
      </c>
      <c r="U1088" s="156">
        <v>3.3028139999999998E-3</v>
      </c>
      <c r="V1088" s="156">
        <v>6.8196554999999997E-3</v>
      </c>
      <c r="W1088"/>
      <c r="X1088" s="155">
        <v>2.8124032000000001E-4</v>
      </c>
      <c r="Y1088" s="173"/>
      <c r="Z1088" s="272"/>
      <c r="AA1088"/>
      <c r="AB1088"/>
      <c r="AC1088"/>
      <c r="AD1088" s="175"/>
      <c r="AE1088" s="271"/>
      <c r="AF1088" s="50"/>
      <c r="AG1088" s="50"/>
      <c r="AH1088" s="54"/>
      <c r="AI1088"/>
      <c r="AJ1088"/>
    </row>
    <row r="1089" spans="1:36" ht="13.8" customHeight="1">
      <c r="A1089" t="s">
        <v>1792</v>
      </c>
      <c r="B1089" s="188" t="s">
        <v>320</v>
      </c>
      <c r="C1089" s="151" t="str">
        <f>MID(A1089,1,12)</f>
        <v>A.140.04.102</v>
      </c>
      <c r="D1089" s="54" t="s">
        <v>1250</v>
      </c>
      <c r="E1089" s="150" t="s">
        <v>352</v>
      </c>
      <c r="F1089" s="153" t="str">
        <f>MID(A1089, 21,85)</f>
        <v>Duck Down in Rotterdam from China</v>
      </c>
      <c r="G1089" s="277">
        <v>0.42907416000000004</v>
      </c>
      <c r="H1089" s="44">
        <f t="shared" si="235"/>
        <v>0.42907416000000004</v>
      </c>
      <c r="I1089"/>
      <c r="J1089" s="294">
        <v>0.12121949783384908</v>
      </c>
      <c r="K1089" s="44">
        <f t="shared" si="236"/>
        <v>0.12121949783384908</v>
      </c>
      <c r="L1089" s="295">
        <v>7.3652361249999998E-3</v>
      </c>
      <c r="M1089" s="295">
        <v>1.5865120998000002E-2</v>
      </c>
      <c r="N1089" s="295">
        <v>3.3628016710849071E-2</v>
      </c>
      <c r="O1089" s="295">
        <v>6.4361124000000006E-2</v>
      </c>
      <c r="P1089"/>
      <c r="Q1089" s="212">
        <v>6.0346592000000001</v>
      </c>
      <c r="R1089"/>
      <c r="S1089" s="156">
        <v>1.1179923E-2</v>
      </c>
      <c r="T1089" s="156">
        <v>1.0363354999999999E-2</v>
      </c>
      <c r="U1089" s="156">
        <v>4.0145764999999998E-4</v>
      </c>
      <c r="V1089" s="156">
        <v>4.1511035000000001E-4</v>
      </c>
      <c r="W1089"/>
      <c r="X1089" s="155">
        <v>2.5626020999999999E-5</v>
      </c>
      <c r="Y1089" s="173"/>
      <c r="Z1089" s="271" t="s">
        <v>2596</v>
      </c>
      <c r="AA1089"/>
      <c r="AB1089"/>
      <c r="AC1089"/>
      <c r="AD1089" s="175"/>
      <c r="AE1089" s="271"/>
      <c r="AF1089" s="50"/>
      <c r="AG1089" s="50"/>
      <c r="AH1089" s="54"/>
      <c r="AI1089"/>
      <c r="AJ1089"/>
    </row>
    <row r="1090" spans="1:36" ht="13.8" customHeight="1">
      <c r="A1090" t="s">
        <v>1793</v>
      </c>
      <c r="B1090" s="188" t="s">
        <v>320</v>
      </c>
      <c r="C1090" s="151" t="str">
        <f>MID(A1090,1,12)</f>
        <v>A.140.04.103</v>
      </c>
      <c r="D1090" s="54" t="s">
        <v>1250</v>
      </c>
      <c r="E1090" s="150" t="s">
        <v>352</v>
      </c>
      <c r="F1090" s="153" t="str">
        <f>MID(A1090, 21,85)</f>
        <v>Duck Down in Rotterdam from Poland</v>
      </c>
      <c r="G1090" s="277">
        <v>0.31519732666666667</v>
      </c>
      <c r="H1090" s="44">
        <f t="shared" si="235"/>
        <v>0.31519732666666667</v>
      </c>
      <c r="I1090"/>
      <c r="J1090" s="294">
        <v>9.161405161168347E-2</v>
      </c>
      <c r="K1090" s="44">
        <f t="shared" si="236"/>
        <v>9.161405161168347E-2</v>
      </c>
      <c r="L1090" s="295">
        <v>1.0683324451E-2</v>
      </c>
      <c r="M1090" s="295">
        <v>1.2342965839999999E-2</v>
      </c>
      <c r="N1090" s="295">
        <v>2.1308162320683471E-2</v>
      </c>
      <c r="O1090" s="295">
        <v>4.7279598999999999E-2</v>
      </c>
      <c r="P1090"/>
      <c r="Q1090" s="212">
        <v>5.3339898999999997</v>
      </c>
      <c r="R1090"/>
      <c r="S1090" s="156">
        <v>6.7326603999999998E-3</v>
      </c>
      <c r="T1090" s="156">
        <v>6.1025417000000002E-3</v>
      </c>
      <c r="U1090" s="156">
        <v>2.7631173000000001E-4</v>
      </c>
      <c r="V1090" s="156">
        <v>3.5380703999999998E-4</v>
      </c>
      <c r="W1090"/>
      <c r="X1090" s="155">
        <v>1.9000565E-5</v>
      </c>
      <c r="Y1090" s="173"/>
      <c r="Z1090" s="271" t="s">
        <v>2596</v>
      </c>
      <c r="AA1090"/>
      <c r="AB1090"/>
      <c r="AC1090"/>
      <c r="AD1090" s="175"/>
      <c r="AE1090" s="271"/>
      <c r="AF1090" s="50"/>
      <c r="AG1090" s="50"/>
      <c r="AH1090" s="54"/>
      <c r="AI1090" s="19"/>
      <c r="AJ1090" s="19"/>
    </row>
    <row r="1091" spans="1:36" ht="13.8" customHeight="1">
      <c r="A1091" t="s">
        <v>1794</v>
      </c>
      <c r="B1091" s="188" t="s">
        <v>320</v>
      </c>
      <c r="C1091" s="151" t="str">
        <f>MID(A1091,1,12)</f>
        <v>A.140.04.104</v>
      </c>
      <c r="D1091" s="54" t="s">
        <v>1250</v>
      </c>
      <c r="E1091" s="150" t="s">
        <v>352</v>
      </c>
      <c r="F1091" s="153" t="str">
        <f>MID(A1091, 21,85)</f>
        <v>Polyester fiberfill</v>
      </c>
      <c r="G1091" s="277">
        <v>3.2518357999999998</v>
      </c>
      <c r="H1091" s="44">
        <f t="shared" si="235"/>
        <v>3.2518357999999998</v>
      </c>
      <c r="I1091"/>
      <c r="J1091" s="294">
        <v>1.24853908122573</v>
      </c>
      <c r="K1091" s="44">
        <f t="shared" si="236"/>
        <v>1.24853908122573</v>
      </c>
      <c r="L1091" s="295">
        <v>4.9952289400000002E-2</v>
      </c>
      <c r="M1091" s="295">
        <v>0.68255167068572997</v>
      </c>
      <c r="N1091" s="295">
        <v>2.8259751139999997E-2</v>
      </c>
      <c r="O1091" s="295">
        <v>0.48777536999999999</v>
      </c>
      <c r="P1091"/>
      <c r="Q1091" s="212">
        <v>92.421469000000002</v>
      </c>
      <c r="R1091"/>
      <c r="S1091" s="156">
        <v>8.5560399999999995E-2</v>
      </c>
      <c r="T1091" s="156">
        <v>7.6800263999999993E-2</v>
      </c>
      <c r="U1091" s="156">
        <v>2.9717445999999999E-3</v>
      </c>
      <c r="V1091" s="156">
        <v>5.7883910000000004E-3</v>
      </c>
      <c r="W1091"/>
      <c r="X1091" s="155">
        <v>2.4975441000000002E-4</v>
      </c>
      <c r="Y1091" s="173"/>
      <c r="Z1091" s="271" t="s">
        <v>2597</v>
      </c>
      <c r="AA1091"/>
      <c r="AB1091"/>
      <c r="AC1091"/>
      <c r="AD1091" s="175"/>
      <c r="AE1091" s="271"/>
      <c r="AF1091" s="50"/>
      <c r="AG1091" s="50"/>
      <c r="AH1091" s="54"/>
      <c r="AI1091" s="19"/>
      <c r="AJ1091" s="19"/>
    </row>
    <row r="1092" spans="1:36" ht="13.8" customHeight="1">
      <c r="B1092" s="188"/>
      <c r="C1092" s="151"/>
      <c r="D1092" s="51" t="s">
        <v>39</v>
      </c>
      <c r="E1092" s="150"/>
      <c r="F1092"/>
      <c r="H1092" s="44"/>
      <c r="I1092"/>
      <c r="J1092" s="44"/>
      <c r="K1092" s="44"/>
      <c r="L1092" s="44"/>
      <c r="P1092"/>
      <c r="Q1092" s="212"/>
      <c r="R1092"/>
      <c r="S1092"/>
      <c r="T1092"/>
      <c r="U1092"/>
      <c r="V1092"/>
      <c r="W1092"/>
      <c r="X1092"/>
      <c r="Y1092" s="175"/>
      <c r="Z1092" s="269"/>
      <c r="AA1092"/>
      <c r="AB1092"/>
      <c r="AC1092"/>
      <c r="AD1092" s="175"/>
      <c r="AE1092" s="271"/>
      <c r="AF1092" s="50"/>
      <c r="AG1092" s="50"/>
      <c r="AH1092" s="54"/>
      <c r="AI1092" s="19"/>
      <c r="AJ1092" s="19"/>
    </row>
    <row r="1093" spans="1:36" ht="13.8" customHeight="1">
      <c r="A1093" t="s">
        <v>1795</v>
      </c>
      <c r="B1093" s="188" t="s">
        <v>68</v>
      </c>
      <c r="C1093" s="151" t="str">
        <f t="shared" ref="C1093:C1100" si="237">MID(A1093,1,12)</f>
        <v>A.150.01.101</v>
      </c>
      <c r="D1093" s="54" t="s">
        <v>39</v>
      </c>
      <c r="E1093" s="150" t="s">
        <v>437</v>
      </c>
      <c r="F1093" s="153" t="str">
        <f t="shared" ref="F1093:F1100" si="238">MID(A1093, 21,85)</f>
        <v>drinking water without water stress</v>
      </c>
      <c r="G1093" s="277">
        <v>0.62915600000000005</v>
      </c>
      <c r="H1093" s="44">
        <f t="shared" ref="H1093:H1100" si="239">G1093</f>
        <v>0.62915600000000005</v>
      </c>
      <c r="I1093"/>
      <c r="J1093" s="294">
        <v>0.15186887968599999</v>
      </c>
      <c r="K1093" s="44">
        <f t="shared" ref="K1093:K1100" si="240">J1093</f>
        <v>0.15186887968599999</v>
      </c>
      <c r="L1093" s="295">
        <v>2.8651162686000001E-2</v>
      </c>
      <c r="M1093" s="295">
        <v>2.1888789699999998E-2</v>
      </c>
      <c r="N1093" s="295">
        <v>6.9555273000000001E-3</v>
      </c>
      <c r="O1093" s="295">
        <v>9.4373399999999996E-2</v>
      </c>
      <c r="P1093"/>
      <c r="Q1093" s="212">
        <v>3.7859517999999999</v>
      </c>
      <c r="R1093"/>
      <c r="S1093" s="156">
        <v>1.8344711999999999E-2</v>
      </c>
      <c r="T1093" s="156">
        <v>1.7572311E-2</v>
      </c>
      <c r="U1093" s="156">
        <v>5.3680163000000003E-4</v>
      </c>
      <c r="V1093" s="156">
        <v>2.3559892000000001E-4</v>
      </c>
      <c r="W1093"/>
      <c r="X1093" s="155">
        <v>4.4765027999999999E-5</v>
      </c>
      <c r="Y1093" s="173"/>
      <c r="Z1093" s="272"/>
      <c r="AA1093"/>
      <c r="AB1093"/>
      <c r="AC1093"/>
      <c r="AD1093" s="175"/>
      <c r="AE1093" s="271"/>
      <c r="AF1093" s="50"/>
      <c r="AG1093" s="50"/>
      <c r="AH1093" s="54"/>
      <c r="AI1093" s="19"/>
      <c r="AJ1093" s="19"/>
    </row>
    <row r="1094" spans="1:36" ht="13.8" customHeight="1">
      <c r="A1094" t="s">
        <v>1796</v>
      </c>
      <c r="B1094" s="188" t="s">
        <v>68</v>
      </c>
      <c r="C1094" s="151" t="str">
        <f t="shared" si="237"/>
        <v>A.150.01.102</v>
      </c>
      <c r="D1094" s="54" t="s">
        <v>39</v>
      </c>
      <c r="E1094" s="150" t="s">
        <v>437</v>
      </c>
      <c r="F1094" s="153" t="str">
        <f t="shared" si="238"/>
        <v>industrial reverse osmosis water</v>
      </c>
      <c r="G1094" s="277">
        <v>8.5770079999999993</v>
      </c>
      <c r="H1094" s="44">
        <f t="shared" si="239"/>
        <v>8.5770079999999993</v>
      </c>
      <c r="I1094"/>
      <c r="J1094" s="294">
        <v>2.8951192409399997</v>
      </c>
      <c r="K1094" s="44">
        <f t="shared" si="240"/>
        <v>2.8951192409399997</v>
      </c>
      <c r="L1094" s="295">
        <v>0.13640730094</v>
      </c>
      <c r="M1094" s="295">
        <v>1.23645022</v>
      </c>
      <c r="N1094" s="295">
        <v>0.23571051999999998</v>
      </c>
      <c r="O1094" s="295">
        <v>1.2865511999999999</v>
      </c>
      <c r="P1094"/>
      <c r="Q1094" s="212">
        <v>113.57024</v>
      </c>
      <c r="R1094"/>
      <c r="S1094" s="156">
        <v>0.19837371000000001</v>
      </c>
      <c r="T1094" s="156">
        <v>0.18511821000000001</v>
      </c>
      <c r="U1094" s="156">
        <v>7.5136606999999999E-3</v>
      </c>
      <c r="V1094" s="156">
        <v>5.7418403999999999E-3</v>
      </c>
      <c r="W1094"/>
      <c r="X1094" s="155">
        <v>6.0591115000000004E-4</v>
      </c>
      <c r="Y1094" s="173"/>
      <c r="Z1094" s="272"/>
      <c r="AA1094"/>
      <c r="AB1094"/>
      <c r="AC1094"/>
      <c r="AD1094" s="175"/>
      <c r="AE1094" s="271"/>
      <c r="AF1094" s="50"/>
      <c r="AG1094" s="50"/>
      <c r="AH1094" s="54"/>
      <c r="AI1094" s="19"/>
      <c r="AJ1094" s="19"/>
    </row>
    <row r="1095" spans="1:36" ht="13.8" customHeight="1">
      <c r="A1095" t="s">
        <v>2598</v>
      </c>
      <c r="B1095" s="188" t="s">
        <v>68</v>
      </c>
      <c r="C1095" s="151" t="str">
        <f t="shared" si="237"/>
        <v>A.150.02.101</v>
      </c>
      <c r="D1095" s="54" t="s">
        <v>39</v>
      </c>
      <c r="E1095" s="150" t="s">
        <v>437</v>
      </c>
      <c r="F1095" s="153" t="str">
        <f t="shared" si="238"/>
        <v>cooling water - excluding pumping energy - excluding BWS</v>
      </c>
      <c r="G1095" s="277">
        <v>0</v>
      </c>
      <c r="H1095" s="44">
        <f t="shared" si="239"/>
        <v>0</v>
      </c>
      <c r="I1095"/>
      <c r="J1095" s="294">
        <v>0</v>
      </c>
      <c r="K1095" s="44">
        <f t="shared" si="240"/>
        <v>0</v>
      </c>
      <c r="L1095" s="295">
        <v>0</v>
      </c>
      <c r="M1095" s="295">
        <v>0</v>
      </c>
      <c r="N1095" s="295">
        <v>0</v>
      </c>
      <c r="O1095" s="295">
        <v>0</v>
      </c>
      <c r="P1095"/>
      <c r="Q1095" s="212">
        <v>0</v>
      </c>
      <c r="R1095"/>
      <c r="S1095" s="156">
        <v>0</v>
      </c>
      <c r="T1095" s="156">
        <v>0</v>
      </c>
      <c r="U1095" s="156">
        <v>0</v>
      </c>
      <c r="V1095" s="156">
        <v>0</v>
      </c>
      <c r="W1095"/>
      <c r="X1095" s="155">
        <v>0</v>
      </c>
      <c r="Y1095" s="173"/>
      <c r="Z1095"/>
      <c r="AA1095"/>
      <c r="AB1095"/>
      <c r="AC1095"/>
      <c r="AD1095" s="175"/>
      <c r="AE1095" s="272"/>
      <c r="AF1095" s="50"/>
      <c r="AG1095" s="50"/>
      <c r="AH1095" s="54"/>
      <c r="AI1095" s="19"/>
      <c r="AJ1095" s="19"/>
    </row>
    <row r="1096" spans="1:36" ht="13.8" customHeight="1">
      <c r="A1096" t="s">
        <v>1797</v>
      </c>
      <c r="B1096" s="188" t="s">
        <v>68</v>
      </c>
      <c r="C1096" s="151" t="str">
        <f t="shared" si="237"/>
        <v>A.150.03.101</v>
      </c>
      <c r="D1096" s="54" t="s">
        <v>39</v>
      </c>
      <c r="E1096" s="150" t="s">
        <v>437</v>
      </c>
      <c r="F1096" s="153" t="str">
        <f t="shared" si="238"/>
        <v>low water stress (BWS &lt; 10%) drinking water and cooling tower water</v>
      </c>
      <c r="G1096" s="277">
        <v>0.62915600000000005</v>
      </c>
      <c r="H1096" s="44">
        <f t="shared" si="239"/>
        <v>0.62915600000000005</v>
      </c>
      <c r="I1096"/>
      <c r="J1096" s="294">
        <v>0.26636887968599998</v>
      </c>
      <c r="K1096" s="44">
        <f t="shared" si="240"/>
        <v>0.26636887968599998</v>
      </c>
      <c r="L1096" s="295">
        <v>2.8651162686000001E-2</v>
      </c>
      <c r="M1096" s="295">
        <v>2.1888789699999998E-2</v>
      </c>
      <c r="N1096" s="295">
        <v>0.1214555273</v>
      </c>
      <c r="O1096" s="295">
        <v>9.4373399999999996E-2</v>
      </c>
      <c r="P1096"/>
      <c r="Q1096" s="212">
        <v>3.7859517999999999</v>
      </c>
      <c r="R1096"/>
      <c r="S1096" s="156">
        <v>1.8344711999999999E-2</v>
      </c>
      <c r="T1096" s="156">
        <v>1.7572311E-2</v>
      </c>
      <c r="U1096" s="156">
        <v>5.3680163000000003E-4</v>
      </c>
      <c r="V1096" s="156">
        <v>2.3559892000000001E-4</v>
      </c>
      <c r="W1096"/>
      <c r="X1096" s="155">
        <v>4.4765027999999999E-5</v>
      </c>
      <c r="Y1096" s="173"/>
      <c r="Z1096"/>
      <c r="AA1096"/>
      <c r="AB1096"/>
      <c r="AC1096"/>
      <c r="AD1096" s="175"/>
      <c r="AE1096" s="271"/>
      <c r="AF1096" s="50"/>
      <c r="AG1096" s="50"/>
      <c r="AH1096" s="54"/>
      <c r="AI1096" s="19"/>
      <c r="AJ1096" s="19"/>
    </row>
    <row r="1097" spans="1:36" ht="13.8" customHeight="1">
      <c r="A1097" t="s">
        <v>1798</v>
      </c>
      <c r="B1097" s="188" t="s">
        <v>68</v>
      </c>
      <c r="C1097" s="151" t="str">
        <f t="shared" si="237"/>
        <v>A.150.03.102</v>
      </c>
      <c r="D1097" s="54" t="s">
        <v>39</v>
      </c>
      <c r="E1097" s="150" t="s">
        <v>437</v>
      </c>
      <c r="F1097" s="153" t="str">
        <f t="shared" si="238"/>
        <v>low medium water stress (BWS 10%-20%) drinking water and cooling tower water</v>
      </c>
      <c r="G1097" s="277">
        <v>0.62915600000000005</v>
      </c>
      <c r="H1097" s="44">
        <f t="shared" si="239"/>
        <v>0.62915600000000005</v>
      </c>
      <c r="I1097"/>
      <c r="J1097" s="294">
        <v>0.38086887968600003</v>
      </c>
      <c r="K1097" s="44">
        <f t="shared" si="240"/>
        <v>0.38086887968600003</v>
      </c>
      <c r="L1097" s="295">
        <v>2.8651162686000001E-2</v>
      </c>
      <c r="M1097" s="295">
        <v>2.1888789699999998E-2</v>
      </c>
      <c r="N1097" s="295">
        <v>0.23595552730000002</v>
      </c>
      <c r="O1097" s="295">
        <v>9.4373399999999996E-2</v>
      </c>
      <c r="P1097"/>
      <c r="Q1097" s="212">
        <v>3.7859517999999999</v>
      </c>
      <c r="R1097"/>
      <c r="S1097" s="156">
        <v>1.8344711999999999E-2</v>
      </c>
      <c r="T1097" s="156">
        <v>1.7572311E-2</v>
      </c>
      <c r="U1097" s="156">
        <v>5.3680163000000003E-4</v>
      </c>
      <c r="V1097" s="156">
        <v>2.3559892000000001E-4</v>
      </c>
      <c r="W1097"/>
      <c r="X1097" s="155">
        <v>4.4765027999999999E-5</v>
      </c>
      <c r="Y1097" s="173"/>
      <c r="Z1097"/>
      <c r="AA1097"/>
      <c r="AB1097"/>
      <c r="AC1097"/>
      <c r="AD1097" s="175"/>
      <c r="AE1097" s="271"/>
      <c r="AF1097" s="50"/>
      <c r="AG1097" s="50"/>
      <c r="AH1097" s="54"/>
      <c r="AI1097" s="19"/>
      <c r="AJ1097" s="19"/>
    </row>
    <row r="1098" spans="1:36" ht="13.8" customHeight="1">
      <c r="A1098" t="s">
        <v>1799</v>
      </c>
      <c r="B1098" s="188" t="s">
        <v>68</v>
      </c>
      <c r="C1098" s="151" t="str">
        <f t="shared" si="237"/>
        <v>A.150.03.103</v>
      </c>
      <c r="D1098" s="54" t="s">
        <v>39</v>
      </c>
      <c r="E1098" s="150" t="s">
        <v>437</v>
      </c>
      <c r="F1098" s="153" t="str">
        <f t="shared" si="238"/>
        <v>medium high water stress (BWS 20%-40%) drinking water and cooling tower water</v>
      </c>
      <c r="G1098" s="277">
        <v>0.62915600000000005</v>
      </c>
      <c r="H1098" s="44">
        <f t="shared" si="239"/>
        <v>0.62915600000000005</v>
      </c>
      <c r="I1098"/>
      <c r="J1098" s="294">
        <v>0.6098688796859999</v>
      </c>
      <c r="K1098" s="44">
        <f t="shared" si="240"/>
        <v>0.6098688796859999</v>
      </c>
      <c r="L1098" s="295">
        <v>2.8651162686000001E-2</v>
      </c>
      <c r="M1098" s="295">
        <v>2.1888789699999998E-2</v>
      </c>
      <c r="N1098" s="295">
        <v>0.4649555273</v>
      </c>
      <c r="O1098" s="295">
        <v>9.4373399999999996E-2</v>
      </c>
      <c r="P1098"/>
      <c r="Q1098" s="212">
        <v>3.7859517999999999</v>
      </c>
      <c r="R1098"/>
      <c r="S1098" s="156">
        <v>1.8344711999999999E-2</v>
      </c>
      <c r="T1098" s="156">
        <v>1.7572311E-2</v>
      </c>
      <c r="U1098" s="156">
        <v>5.3680163000000003E-4</v>
      </c>
      <c r="V1098" s="156">
        <v>2.3559892000000001E-4</v>
      </c>
      <c r="W1098"/>
      <c r="X1098" s="155">
        <v>4.4765027999999999E-5</v>
      </c>
      <c r="Y1098" s="173"/>
      <c r="Z1098"/>
      <c r="AA1098"/>
      <c r="AB1098"/>
      <c r="AC1098"/>
      <c r="AD1098" s="175"/>
      <c r="AE1098" s="271"/>
      <c r="AF1098" s="50"/>
      <c r="AG1098" s="50"/>
      <c r="AH1098" s="54"/>
      <c r="AI1098" s="19"/>
      <c r="AJ1098" s="19"/>
    </row>
    <row r="1099" spans="1:36" ht="13.8" customHeight="1">
      <c r="A1099" t="s">
        <v>1800</v>
      </c>
      <c r="B1099" s="188" t="s">
        <v>68</v>
      </c>
      <c r="C1099" s="151" t="str">
        <f t="shared" si="237"/>
        <v>A.150.03.104</v>
      </c>
      <c r="D1099" s="54" t="s">
        <v>39</v>
      </c>
      <c r="E1099" s="150" t="s">
        <v>437</v>
      </c>
      <c r="F1099" s="153" t="str">
        <f t="shared" si="238"/>
        <v>high water stress (BWS 40%-80%) drinking water and cooling tower water</v>
      </c>
      <c r="G1099" s="277">
        <v>0.62915600000000005</v>
      </c>
      <c r="H1099" s="44">
        <f t="shared" si="239"/>
        <v>0.62915600000000005</v>
      </c>
      <c r="I1099"/>
      <c r="J1099" s="294">
        <v>1.0678688796860001</v>
      </c>
      <c r="K1099" s="44">
        <f t="shared" si="240"/>
        <v>1.0678688796860001</v>
      </c>
      <c r="L1099" s="295">
        <v>2.8651162686000001E-2</v>
      </c>
      <c r="M1099" s="295">
        <v>2.1888789699999998E-2</v>
      </c>
      <c r="N1099" s="295">
        <v>0.92295552730000008</v>
      </c>
      <c r="O1099" s="295">
        <v>9.4373399999999996E-2</v>
      </c>
      <c r="P1099"/>
      <c r="Q1099" s="212">
        <v>3.7859517999999999</v>
      </c>
      <c r="R1099"/>
      <c r="S1099" s="156">
        <v>1.8344711999999999E-2</v>
      </c>
      <c r="T1099" s="156">
        <v>1.7572311E-2</v>
      </c>
      <c r="U1099" s="156">
        <v>5.3680163000000003E-4</v>
      </c>
      <c r="V1099" s="156">
        <v>2.3559892000000001E-4</v>
      </c>
      <c r="W1099"/>
      <c r="X1099" s="155">
        <v>4.4765027999999999E-5</v>
      </c>
      <c r="Y1099" s="173"/>
      <c r="Z1099"/>
      <c r="AA1099"/>
      <c r="AB1099"/>
      <c r="AC1099"/>
      <c r="AD1099" s="175"/>
      <c r="AE1099" s="271"/>
      <c r="AF1099" s="50"/>
      <c r="AG1099" s="50"/>
      <c r="AH1099" s="54"/>
      <c r="AI1099" s="19"/>
      <c r="AJ1099" s="19"/>
    </row>
    <row r="1100" spans="1:36" ht="13.8" customHeight="1">
      <c r="A1100" t="s">
        <v>1801</v>
      </c>
      <c r="B1100" s="188" t="s">
        <v>68</v>
      </c>
      <c r="C1100" s="151" t="str">
        <f t="shared" si="237"/>
        <v>A.150.03.105</v>
      </c>
      <c r="D1100" s="54" t="s">
        <v>39</v>
      </c>
      <c r="E1100" s="150" t="s">
        <v>437</v>
      </c>
      <c r="F1100" s="153" t="str">
        <f t="shared" si="238"/>
        <v>extremely high water stress (BWS &gt; 80%) drinking water and cooling tower water</v>
      </c>
      <c r="G1100" s="277">
        <v>0.62915600000000005</v>
      </c>
      <c r="H1100" s="44">
        <f t="shared" si="239"/>
        <v>0.62915600000000005</v>
      </c>
      <c r="I1100"/>
      <c r="J1100" s="294">
        <v>1.296868879686</v>
      </c>
      <c r="K1100" s="44">
        <f t="shared" si="240"/>
        <v>1.296868879686</v>
      </c>
      <c r="L1100" s="295">
        <v>2.8651162686000001E-2</v>
      </c>
      <c r="M1100" s="295">
        <v>2.1888789699999998E-2</v>
      </c>
      <c r="N1100" s="295">
        <v>1.1519555272999999</v>
      </c>
      <c r="O1100" s="295">
        <v>9.4373399999999996E-2</v>
      </c>
      <c r="P1100"/>
      <c r="Q1100" s="212">
        <v>3.7859517999999999</v>
      </c>
      <c r="R1100"/>
      <c r="S1100" s="156">
        <v>1.8344711999999999E-2</v>
      </c>
      <c r="T1100" s="156">
        <v>1.7572311E-2</v>
      </c>
      <c r="U1100" s="156">
        <v>5.3680163000000003E-4</v>
      </c>
      <c r="V1100" s="156">
        <v>2.3559892000000001E-4</v>
      </c>
      <c r="W1100"/>
      <c r="X1100" s="155">
        <v>4.4765027999999999E-5</v>
      </c>
      <c r="Y1100" s="173"/>
      <c r="Z1100"/>
      <c r="AA1100"/>
      <c r="AB1100"/>
      <c r="AC1100"/>
      <c r="AD1100" s="175"/>
      <c r="AE1100" s="271"/>
      <c r="AF1100" s="50"/>
      <c r="AG1100" s="50"/>
      <c r="AH1100" s="54"/>
      <c r="AI1100" s="19"/>
      <c r="AJ1100" s="19"/>
    </row>
    <row r="1101" spans="1:36" ht="13.8" customHeight="1">
      <c r="B1101" s="188"/>
      <c r="C1101" s="151"/>
      <c r="D1101" s="51" t="s">
        <v>40</v>
      </c>
      <c r="E1101" s="150"/>
      <c r="F1101"/>
      <c r="H1101" s="44"/>
      <c r="I1101"/>
      <c r="J1101" s="44"/>
      <c r="K1101" s="44"/>
      <c r="L1101" s="44"/>
      <c r="P1101"/>
      <c r="Q1101" s="212"/>
      <c r="R1101"/>
      <c r="S1101"/>
      <c r="T1101"/>
      <c r="U1101"/>
      <c r="V1101"/>
      <c r="W1101"/>
      <c r="X1101"/>
      <c r="Y1101"/>
      <c r="Z1101"/>
      <c r="AA1101"/>
      <c r="AB1101"/>
      <c r="AC1101"/>
      <c r="AD1101" s="175"/>
      <c r="AE1101" s="271"/>
      <c r="AF1101" s="50"/>
      <c r="AG1101" s="50"/>
      <c r="AH1101" s="54"/>
      <c r="AI1101" s="19"/>
      <c r="AJ1101" s="19"/>
    </row>
    <row r="1102" spans="1:36" ht="13.8" customHeight="1">
      <c r="A1102" t="s">
        <v>952</v>
      </c>
      <c r="B1102" s="188" t="s">
        <v>321</v>
      </c>
      <c r="C1102" s="151" t="str">
        <f t="shared" ref="C1102:C1122" si="241">MID(A1102,1,12)</f>
        <v>A.160.01.101</v>
      </c>
      <c r="D1102" s="54" t="s">
        <v>40</v>
      </c>
      <c r="E1102" s="150" t="s">
        <v>352</v>
      </c>
      <c r="F1102" s="153" t="str">
        <f t="shared" ref="F1102:F1122" si="242">MID(A1102, 21,85)</f>
        <v>Afrormosia FSC/PEFC 700 (kg/m3)</v>
      </c>
      <c r="G1102" s="277">
        <v>0.22647444666666666</v>
      </c>
      <c r="H1102" s="44">
        <f t="shared" ref="H1102:H1165" si="243">G1102</f>
        <v>0.22647444666666666</v>
      </c>
      <c r="I1102"/>
      <c r="J1102" s="294">
        <v>5.5226709351327036E-2</v>
      </c>
      <c r="K1102" s="44">
        <f t="shared" ref="K1102:K1165" si="244">J1102</f>
        <v>5.5226709351327036E-2</v>
      </c>
      <c r="L1102" s="295">
        <v>2.7527697471999998E-3</v>
      </c>
      <c r="M1102" s="295">
        <v>5.8677547459999998E-3</v>
      </c>
      <c r="N1102" s="295">
        <v>1.2635017858127044E-2</v>
      </c>
      <c r="O1102" s="295">
        <v>3.3971166999999997E-2</v>
      </c>
      <c r="P1102"/>
      <c r="Q1102" s="212">
        <v>24.763774999999999</v>
      </c>
      <c r="R1102"/>
      <c r="S1102" s="156">
        <v>4.9239436999999999E-3</v>
      </c>
      <c r="T1102" s="156">
        <v>4.5724952000000003E-3</v>
      </c>
      <c r="U1102" s="156">
        <v>1.952406E-4</v>
      </c>
      <c r="V1102" s="156">
        <v>1.5620787E-4</v>
      </c>
      <c r="W1102"/>
      <c r="X1102" s="155">
        <v>1.2075011000000001E-5</v>
      </c>
      <c r="Y1102" s="173"/>
      <c r="Z1102" s="271" t="s">
        <v>2599</v>
      </c>
      <c r="AA1102"/>
      <c r="AB1102"/>
      <c r="AC1102"/>
      <c r="AD1102" s="175"/>
      <c r="AE1102" s="271"/>
      <c r="AF1102" s="50"/>
      <c r="AG1102" s="50"/>
      <c r="AH1102" s="54"/>
      <c r="AI1102" s="19"/>
      <c r="AJ1102" s="19"/>
    </row>
    <row r="1103" spans="1:36" ht="13.8" customHeight="1">
      <c r="A1103" t="s">
        <v>1802</v>
      </c>
      <c r="B1103" s="188" t="s">
        <v>321</v>
      </c>
      <c r="C1103" s="151" t="str">
        <f t="shared" si="241"/>
        <v>A.160.01.102</v>
      </c>
      <c r="D1103" s="54" t="s">
        <v>40</v>
      </c>
      <c r="E1103" s="150" t="s">
        <v>352</v>
      </c>
      <c r="F1103" s="153" t="str">
        <f t="shared" si="242"/>
        <v>Afrormosia natural forest clear cut 700 (kg/m3)</v>
      </c>
      <c r="G1103" s="277">
        <v>3.6764744666666669</v>
      </c>
      <c r="H1103" s="44">
        <f t="shared" si="243"/>
        <v>3.6764744666666669</v>
      </c>
      <c r="I1103"/>
      <c r="J1103" s="294">
        <v>5.6011682081753271</v>
      </c>
      <c r="K1103" s="44">
        <f t="shared" si="244"/>
        <v>5.6011682081753271</v>
      </c>
      <c r="L1103" s="295">
        <v>2.7527697471999998E-3</v>
      </c>
      <c r="M1103" s="295">
        <v>5.0343092505699998</v>
      </c>
      <c r="N1103" s="295">
        <v>1.2635017858127044E-2</v>
      </c>
      <c r="O1103" s="295">
        <v>0.55147117000000001</v>
      </c>
      <c r="P1103"/>
      <c r="Q1103" s="212">
        <v>24.763774999999999</v>
      </c>
      <c r="R1103"/>
      <c r="S1103" s="156">
        <v>6.0938766999999998E-2</v>
      </c>
      <c r="T1103" s="156">
        <v>5.7975183E-2</v>
      </c>
      <c r="U1103" s="156">
        <v>2.8073759999999999E-3</v>
      </c>
      <c r="V1103" s="156">
        <v>1.5620787E-4</v>
      </c>
      <c r="W1103"/>
      <c r="X1103" s="155">
        <v>1.0827017E-4</v>
      </c>
      <c r="Y1103" s="173"/>
      <c r="Z1103" s="271" t="s">
        <v>2599</v>
      </c>
      <c r="AA1103"/>
      <c r="AB1103"/>
      <c r="AC1103"/>
      <c r="AD1103" s="175"/>
      <c r="AE1103" s="271"/>
      <c r="AF1103" s="50"/>
      <c r="AG1103" s="50"/>
      <c r="AH1103" s="54"/>
      <c r="AI1103" s="19"/>
      <c r="AJ1103" s="19"/>
    </row>
    <row r="1104" spans="1:36" ht="13.8" customHeight="1">
      <c r="A1104" t="s">
        <v>953</v>
      </c>
      <c r="B1104" s="188" t="s">
        <v>321</v>
      </c>
      <c r="C1104" s="151" t="str">
        <f t="shared" si="241"/>
        <v>A.160.01.103</v>
      </c>
      <c r="D1104" s="54" t="s">
        <v>40</v>
      </c>
      <c r="E1104" s="150" t="s">
        <v>352</v>
      </c>
      <c r="F1104" s="153" t="str">
        <f t="shared" si="242"/>
        <v>Afzelia FCS/PEFC 820 (kg/m3)</v>
      </c>
      <c r="G1104" s="277">
        <v>0.21824426</v>
      </c>
      <c r="H1104" s="44">
        <f t="shared" si="243"/>
        <v>0.21824426</v>
      </c>
      <c r="I1104"/>
      <c r="J1104" s="294">
        <v>5.296383923922704E-2</v>
      </c>
      <c r="K1104" s="44">
        <f t="shared" si="244"/>
        <v>5.296383923922704E-2</v>
      </c>
      <c r="L1104" s="295">
        <v>2.7276656991000003E-3</v>
      </c>
      <c r="M1104" s="295">
        <v>5.5772087020000008E-3</v>
      </c>
      <c r="N1104" s="295">
        <v>1.1922325838127044E-2</v>
      </c>
      <c r="O1104" s="295">
        <v>3.2736638999999998E-2</v>
      </c>
      <c r="P1104"/>
      <c r="Q1104" s="212">
        <v>24.655676</v>
      </c>
      <c r="R1104"/>
      <c r="S1104" s="156">
        <v>4.6978252000000002E-3</v>
      </c>
      <c r="T1104" s="156">
        <v>4.3617569000000004E-3</v>
      </c>
      <c r="U1104" s="156">
        <v>1.8740630000000001E-4</v>
      </c>
      <c r="V1104" s="156">
        <v>1.4866192999999999E-4</v>
      </c>
      <c r="W1104"/>
      <c r="X1104" s="155">
        <v>1.1633465000000001E-5</v>
      </c>
      <c r="Y1104" s="173"/>
      <c r="Z1104" s="271" t="s">
        <v>2600</v>
      </c>
      <c r="AA1104"/>
      <c r="AB1104"/>
      <c r="AC1104"/>
      <c r="AD1104" s="175"/>
      <c r="AE1104" s="271"/>
      <c r="AF1104" s="49"/>
      <c r="AG1104" s="49"/>
      <c r="AH1104" s="54"/>
      <c r="AI1104" s="19"/>
      <c r="AJ1104" s="19"/>
    </row>
    <row r="1105" spans="1:36" ht="13.8" customHeight="1">
      <c r="A1105" t="s">
        <v>1803</v>
      </c>
      <c r="B1105" s="188" t="s">
        <v>321</v>
      </c>
      <c r="C1105" s="151" t="str">
        <f t="shared" si="241"/>
        <v>A.160.01.104</v>
      </c>
      <c r="D1105" s="54" t="s">
        <v>40</v>
      </c>
      <c r="E1105" s="150" t="s">
        <v>352</v>
      </c>
      <c r="F1105" s="153" t="str">
        <f t="shared" si="242"/>
        <v>Afzelia natural forest clear cut 820 (kg/m3)</v>
      </c>
      <c r="G1105" s="277">
        <v>3.668244266666667</v>
      </c>
      <c r="H1105" s="44">
        <f t="shared" si="243"/>
        <v>3.668244266666667</v>
      </c>
      <c r="I1105"/>
      <c r="J1105" s="294">
        <v>6.547363850767228</v>
      </c>
      <c r="K1105" s="44">
        <f t="shared" si="244"/>
        <v>6.547363850767228</v>
      </c>
      <c r="L1105" s="295">
        <v>2.7276656991000003E-3</v>
      </c>
      <c r="M1105" s="295">
        <v>5.9824772192299998</v>
      </c>
      <c r="N1105" s="295">
        <v>1.1922325838127044E-2</v>
      </c>
      <c r="O1105" s="295">
        <v>0.55023664000000005</v>
      </c>
      <c r="P1105"/>
      <c r="Q1105" s="212">
        <v>24.655676</v>
      </c>
      <c r="R1105"/>
      <c r="S1105" s="156">
        <v>6.0712649E-2</v>
      </c>
      <c r="T1105" s="156">
        <v>5.7764444999999998E-2</v>
      </c>
      <c r="U1105" s="156">
        <v>2.7995416999999998E-3</v>
      </c>
      <c r="V1105" s="156">
        <v>1.4866192999999999E-4</v>
      </c>
      <c r="W1105"/>
      <c r="X1105" s="155">
        <v>1.0782862E-4</v>
      </c>
      <c r="Y1105" s="173"/>
      <c r="Z1105" s="271" t="s">
        <v>2600</v>
      </c>
      <c r="AA1105"/>
      <c r="AB1105"/>
      <c r="AC1105"/>
      <c r="AD1105" s="175"/>
      <c r="AE1105" s="271"/>
      <c r="AF1105" s="50"/>
      <c r="AG1105" s="50"/>
      <c r="AH1105" s="49"/>
      <c r="AI1105" s="19"/>
      <c r="AJ1105" s="19"/>
    </row>
    <row r="1106" spans="1:36" ht="13.8" customHeight="1">
      <c r="A1106" t="s">
        <v>954</v>
      </c>
      <c r="B1106" s="188" t="s">
        <v>321</v>
      </c>
      <c r="C1106" s="151" t="str">
        <f t="shared" si="241"/>
        <v>A.160.01.105</v>
      </c>
      <c r="D1106" s="54" t="s">
        <v>40</v>
      </c>
      <c r="E1106" s="150" t="s">
        <v>352</v>
      </c>
      <c r="F1106" s="153" t="str">
        <f t="shared" si="242"/>
        <v>Guaiacum wood FSC/PEFC 1250 (kg/m3)</v>
      </c>
      <c r="G1106" s="277">
        <v>0.21385483333333336</v>
      </c>
      <c r="H1106" s="44">
        <f t="shared" si="243"/>
        <v>0.21385483333333336</v>
      </c>
      <c r="I1106"/>
      <c r="J1106" s="294">
        <v>5.1756976689527043E-2</v>
      </c>
      <c r="K1106" s="44">
        <f t="shared" si="244"/>
        <v>5.1756976689527043E-2</v>
      </c>
      <c r="L1106" s="295">
        <v>2.7142768213999999E-3</v>
      </c>
      <c r="M1106" s="295">
        <v>5.4222507700000004E-3</v>
      </c>
      <c r="N1106" s="295">
        <v>1.1542224098127043E-2</v>
      </c>
      <c r="O1106" s="295">
        <v>3.2078225000000002E-2</v>
      </c>
      <c r="P1106"/>
      <c r="Q1106" s="212">
        <v>24.598023000000001</v>
      </c>
      <c r="R1106"/>
      <c r="S1106" s="156">
        <v>4.5772286000000002E-3</v>
      </c>
      <c r="T1106" s="156">
        <v>4.2493632E-3</v>
      </c>
      <c r="U1106" s="156">
        <v>1.8322801999999999E-4</v>
      </c>
      <c r="V1106" s="156">
        <v>1.4463742000000001E-4</v>
      </c>
      <c r="W1106"/>
      <c r="X1106" s="155">
        <v>1.1397974000000001E-5</v>
      </c>
      <c r="Y1106" s="173"/>
      <c r="Z1106" s="271" t="s">
        <v>1804</v>
      </c>
      <c r="AA1106"/>
      <c r="AB1106"/>
      <c r="AC1106"/>
      <c r="AD1106" s="175"/>
      <c r="AE1106" s="271"/>
      <c r="AF1106" s="50"/>
      <c r="AG1106" s="50"/>
      <c r="AH1106" s="49"/>
      <c r="AI1106"/>
      <c r="AJ1106"/>
    </row>
    <row r="1107" spans="1:36" ht="13.8" customHeight="1">
      <c r="A1107" t="s">
        <v>1805</v>
      </c>
      <c r="B1107" s="188" t="s">
        <v>321</v>
      </c>
      <c r="C1107" s="151" t="str">
        <f t="shared" si="241"/>
        <v>A.160.01.106</v>
      </c>
      <c r="D1107" s="54" t="s">
        <v>40</v>
      </c>
      <c r="E1107" s="150" t="s">
        <v>352</v>
      </c>
      <c r="F1107" s="153" t="str">
        <f t="shared" si="242"/>
        <v>Guaiacum wood natural forest clear cut 1250 (kg/m3)</v>
      </c>
      <c r="G1107" s="277">
        <v>3.6638548000000002</v>
      </c>
      <c r="H1107" s="44">
        <f t="shared" si="243"/>
        <v>3.6638548000000002</v>
      </c>
      <c r="I1107"/>
      <c r="J1107" s="294">
        <v>3.506181990059527</v>
      </c>
      <c r="K1107" s="44">
        <f t="shared" si="244"/>
        <v>3.506181990059527</v>
      </c>
      <c r="L1107" s="295">
        <v>2.7142768213999999E-3</v>
      </c>
      <c r="M1107" s="295">
        <v>2.9423472691399999</v>
      </c>
      <c r="N1107" s="295">
        <v>1.1542224098127043E-2</v>
      </c>
      <c r="O1107" s="295">
        <v>0.54957822000000001</v>
      </c>
      <c r="P1107"/>
      <c r="Q1107" s="212">
        <v>24.598023000000001</v>
      </c>
      <c r="R1107"/>
      <c r="S1107" s="156">
        <v>6.0592052E-2</v>
      </c>
      <c r="T1107" s="156">
        <v>5.7652051000000003E-2</v>
      </c>
      <c r="U1107" s="156">
        <v>2.7953634000000001E-3</v>
      </c>
      <c r="V1107" s="156">
        <v>1.4463742000000001E-4</v>
      </c>
      <c r="W1107"/>
      <c r="X1107" s="155">
        <v>1.0759312999999999E-4</v>
      </c>
      <c r="Y1107" s="173"/>
      <c r="Z1107" s="271" t="s">
        <v>1804</v>
      </c>
      <c r="AA1107"/>
      <c r="AB1107"/>
      <c r="AC1107"/>
      <c r="AD1107" s="175"/>
      <c r="AE1107" s="271"/>
      <c r="AF1107" s="50"/>
      <c r="AG1107" s="50"/>
      <c r="AH1107" s="49"/>
      <c r="AI1107" s="56"/>
      <c r="AJ1107" s="56"/>
    </row>
    <row r="1108" spans="1:36" ht="13.8" customHeight="1">
      <c r="A1108" t="s">
        <v>955</v>
      </c>
      <c r="B1108" s="188" t="s">
        <v>321</v>
      </c>
      <c r="C1108" s="151" t="str">
        <f t="shared" si="241"/>
        <v>A.160.01.107</v>
      </c>
      <c r="D1108" s="54" t="s">
        <v>40</v>
      </c>
      <c r="E1108" s="150" t="s">
        <v>352</v>
      </c>
      <c r="F1108" s="153" t="str">
        <f t="shared" si="242"/>
        <v>Iroko FSC/PEFC 650 (kg/m3)</v>
      </c>
      <c r="G1108" s="277">
        <v>0.23799670666666667</v>
      </c>
      <c r="H1108" s="44">
        <f t="shared" si="243"/>
        <v>0.23799670666666667</v>
      </c>
      <c r="I1108"/>
      <c r="J1108" s="294">
        <v>5.8394726398727045E-2</v>
      </c>
      <c r="K1108" s="44">
        <f t="shared" si="244"/>
        <v>5.8394726398727045E-2</v>
      </c>
      <c r="L1108" s="295">
        <v>2.7879153585999997E-3</v>
      </c>
      <c r="M1108" s="295">
        <v>6.2745193620000004E-3</v>
      </c>
      <c r="N1108" s="295">
        <v>1.3632785678127044E-2</v>
      </c>
      <c r="O1108" s="295">
        <v>3.5699505999999999E-2</v>
      </c>
      <c r="P1108"/>
      <c r="Q1108" s="212">
        <v>24.915113999999999</v>
      </c>
      <c r="R1108"/>
      <c r="S1108" s="156">
        <v>5.2405096999999998E-3</v>
      </c>
      <c r="T1108" s="156">
        <v>4.8675289000000002E-3</v>
      </c>
      <c r="U1108" s="156">
        <v>2.062086E-4</v>
      </c>
      <c r="V1108" s="156">
        <v>1.6677219000000001E-4</v>
      </c>
      <c r="W1108"/>
      <c r="X1108" s="155">
        <v>1.2693175000000001E-5</v>
      </c>
      <c r="Y1108" s="173"/>
      <c r="Z1108" s="271" t="s">
        <v>1806</v>
      </c>
      <c r="AA1108"/>
      <c r="AB1108"/>
      <c r="AC1108"/>
      <c r="AD1108" s="175"/>
      <c r="AE1108" s="271"/>
      <c r="AF1108" s="50"/>
      <c r="AG1108" s="50"/>
      <c r="AH1108" s="49"/>
      <c r="AI1108"/>
      <c r="AJ1108"/>
    </row>
    <row r="1109" spans="1:36" ht="13.8" customHeight="1">
      <c r="A1109" t="s">
        <v>1807</v>
      </c>
      <c r="B1109" s="188" t="s">
        <v>321</v>
      </c>
      <c r="C1109" s="151" t="str">
        <f t="shared" si="241"/>
        <v>A.160.01.108</v>
      </c>
      <c r="D1109" s="54" t="s">
        <v>40</v>
      </c>
      <c r="E1109" s="150" t="s">
        <v>352</v>
      </c>
      <c r="F1109" s="153" t="str">
        <f t="shared" si="242"/>
        <v>Iroko natural forest clear cut 650 (kg/m3)</v>
      </c>
      <c r="G1109" s="277">
        <v>3.6879967333333337</v>
      </c>
      <c r="H1109" s="44">
        <f t="shared" si="243"/>
        <v>3.6879967333333337</v>
      </c>
      <c r="I1109"/>
      <c r="J1109" s="294">
        <v>5.2990197056367272</v>
      </c>
      <c r="K1109" s="44">
        <f t="shared" si="244"/>
        <v>5.2990197056367272</v>
      </c>
      <c r="L1109" s="295">
        <v>2.7879153585999997E-3</v>
      </c>
      <c r="M1109" s="295">
        <v>4.7293994946</v>
      </c>
      <c r="N1109" s="295">
        <v>1.3632785678127044E-2</v>
      </c>
      <c r="O1109" s="295">
        <v>0.55319951000000001</v>
      </c>
      <c r="P1109"/>
      <c r="Q1109" s="212">
        <v>24.915113999999999</v>
      </c>
      <c r="R1109"/>
      <c r="S1109" s="156">
        <v>6.1255333000000002E-2</v>
      </c>
      <c r="T1109" s="156">
        <v>5.8270216999999999E-2</v>
      </c>
      <c r="U1109" s="156">
        <v>2.818344E-3</v>
      </c>
      <c r="V1109" s="156">
        <v>1.6677219000000001E-4</v>
      </c>
      <c r="W1109"/>
      <c r="X1109" s="155">
        <v>1.0888833E-4</v>
      </c>
      <c r="Y1109" s="173"/>
      <c r="Z1109" s="271" t="s">
        <v>1806</v>
      </c>
      <c r="AA1109"/>
      <c r="AB1109"/>
      <c r="AC1109"/>
      <c r="AD1109" s="175"/>
      <c r="AE1109" s="271"/>
      <c r="AF1109" s="50"/>
      <c r="AG1109" s="50"/>
      <c r="AH1109" s="49"/>
      <c r="AI1109" s="56"/>
      <c r="AJ1109" s="56"/>
    </row>
    <row r="1110" spans="1:36" ht="13.8" customHeight="1">
      <c r="A1110" t="s">
        <v>956</v>
      </c>
      <c r="B1110" s="188" t="s">
        <v>321</v>
      </c>
      <c r="C1110" s="151" t="str">
        <f t="shared" si="241"/>
        <v>A.160.01.109</v>
      </c>
      <c r="D1110" s="54" t="s">
        <v>40</v>
      </c>
      <c r="E1110" s="150" t="s">
        <v>352</v>
      </c>
      <c r="F1110" s="153" t="str">
        <f t="shared" si="242"/>
        <v>Makore FSC/PEFC 660 (kg/m3)</v>
      </c>
      <c r="G1110" s="277">
        <v>0.22812048666666668</v>
      </c>
      <c r="H1110" s="44">
        <f t="shared" si="243"/>
        <v>0.22812048666666668</v>
      </c>
      <c r="I1110"/>
      <c r="J1110" s="294">
        <v>5.5679283764027046E-2</v>
      </c>
      <c r="K1110" s="44">
        <f t="shared" si="244"/>
        <v>5.5679283764027046E-2</v>
      </c>
      <c r="L1110" s="295">
        <v>2.7577904788999999E-3</v>
      </c>
      <c r="M1110" s="295">
        <v>5.9258640269999998E-3</v>
      </c>
      <c r="N1110" s="295">
        <v>1.2777556258127043E-2</v>
      </c>
      <c r="O1110" s="295">
        <v>3.4218073000000002E-2</v>
      </c>
      <c r="P1110"/>
      <c r="Q1110" s="212">
        <v>24.785395000000001</v>
      </c>
      <c r="R1110"/>
      <c r="S1110" s="156">
        <v>4.9691674000000002E-3</v>
      </c>
      <c r="T1110" s="156">
        <v>4.6146429000000003E-3</v>
      </c>
      <c r="U1110" s="156">
        <v>1.9680745000000001E-4</v>
      </c>
      <c r="V1110" s="156">
        <v>1.5771706000000001E-4</v>
      </c>
      <c r="W1110"/>
      <c r="X1110" s="155">
        <v>1.2163320000000001E-5</v>
      </c>
      <c r="Y1110" s="173"/>
      <c r="Z1110" s="271" t="s">
        <v>2601</v>
      </c>
      <c r="AA1110"/>
      <c r="AB1110"/>
      <c r="AC1110"/>
      <c r="AD1110" s="175"/>
      <c r="AE1110" s="271"/>
      <c r="AF1110" s="50"/>
      <c r="AG1110" s="50"/>
      <c r="AH1110" s="49"/>
      <c r="AI1110" s="56"/>
      <c r="AJ1110" s="56"/>
    </row>
    <row r="1111" spans="1:36" ht="13.8" customHeight="1">
      <c r="A1111" t="s">
        <v>1808</v>
      </c>
      <c r="B1111" s="188" t="s">
        <v>321</v>
      </c>
      <c r="C1111" s="151" t="str">
        <f t="shared" si="241"/>
        <v>A.160.01.110</v>
      </c>
      <c r="D1111" s="54" t="s">
        <v>40</v>
      </c>
      <c r="E1111" s="150" t="s">
        <v>352</v>
      </c>
      <c r="F1111" s="153" t="str">
        <f t="shared" si="242"/>
        <v>Makore natural forest clear cut 660 (kg/m3)</v>
      </c>
      <c r="G1111" s="277">
        <v>3.6781204666666665</v>
      </c>
      <c r="H1111" s="44">
        <f t="shared" si="243"/>
        <v>3.6781204666666665</v>
      </c>
      <c r="I1111"/>
      <c r="J1111" s="294">
        <v>5.2104292736470272</v>
      </c>
      <c r="K1111" s="44">
        <f t="shared" si="244"/>
        <v>5.2104292736470272</v>
      </c>
      <c r="L1111" s="295">
        <v>2.7577904788999999E-3</v>
      </c>
      <c r="M1111" s="295">
        <v>4.6431758569100001</v>
      </c>
      <c r="N1111" s="295">
        <v>1.2777556258127043E-2</v>
      </c>
      <c r="O1111" s="295">
        <v>0.55171806999999995</v>
      </c>
      <c r="P1111"/>
      <c r="Q1111" s="212">
        <v>24.785395000000001</v>
      </c>
      <c r="R1111"/>
      <c r="S1111" s="156">
        <v>6.0983991000000001E-2</v>
      </c>
      <c r="T1111" s="156">
        <v>5.8017330999999998E-2</v>
      </c>
      <c r="U1111" s="156">
        <v>2.8089427999999999E-3</v>
      </c>
      <c r="V1111" s="156">
        <v>1.5771706000000001E-4</v>
      </c>
      <c r="W1111"/>
      <c r="X1111" s="155">
        <v>1.0835847E-4</v>
      </c>
      <c r="Y1111" s="173"/>
      <c r="Z1111" s="271" t="s">
        <v>2601</v>
      </c>
      <c r="AA1111"/>
      <c r="AB1111"/>
      <c r="AC1111"/>
      <c r="AD1111" s="175"/>
      <c r="AE1111" s="271"/>
      <c r="AF1111" s="50"/>
      <c r="AG1111" s="50"/>
      <c r="AH1111" s="49"/>
      <c r="AI1111" s="56"/>
      <c r="AJ1111" s="56"/>
    </row>
    <row r="1112" spans="1:36" ht="13.8" customHeight="1">
      <c r="A1112" t="s">
        <v>957</v>
      </c>
      <c r="B1112" s="188" t="s">
        <v>321</v>
      </c>
      <c r="C1112" s="151" t="str">
        <f t="shared" si="241"/>
        <v>A.160.01.111</v>
      </c>
      <c r="D1112" s="54" t="s">
        <v>40</v>
      </c>
      <c r="E1112" s="150" t="s">
        <v>352</v>
      </c>
      <c r="F1112" s="153" t="str">
        <f t="shared" si="242"/>
        <v>Mansonia FSC/PEFC 620 (kg/m3)</v>
      </c>
      <c r="G1112" s="277">
        <v>0.23360727333333337</v>
      </c>
      <c r="H1112" s="44">
        <f t="shared" si="243"/>
        <v>0.23360727333333337</v>
      </c>
      <c r="I1112"/>
      <c r="J1112" s="294">
        <v>5.7187862839127045E-2</v>
      </c>
      <c r="K1112" s="44">
        <f t="shared" si="244"/>
        <v>5.7187862839127045E-2</v>
      </c>
      <c r="L1112" s="295">
        <v>2.7745264810000001E-3</v>
      </c>
      <c r="M1112" s="295">
        <v>6.11956142E-3</v>
      </c>
      <c r="N1112" s="295">
        <v>1.3252683938127043E-2</v>
      </c>
      <c r="O1112" s="295">
        <v>3.5041091000000003E-2</v>
      </c>
      <c r="P1112"/>
      <c r="Q1112" s="212">
        <v>24.857461000000001</v>
      </c>
      <c r="R1112"/>
      <c r="S1112" s="156">
        <v>5.1199130999999998E-3</v>
      </c>
      <c r="T1112" s="156">
        <v>4.7551351000000002E-3</v>
      </c>
      <c r="U1112" s="156">
        <v>2.0203031E-4</v>
      </c>
      <c r="V1112" s="156">
        <v>1.6274769000000001E-4</v>
      </c>
      <c r="W1112"/>
      <c r="X1112" s="155">
        <v>1.2457684000000001E-5</v>
      </c>
      <c r="Y1112" s="173"/>
      <c r="Z1112" s="271" t="s">
        <v>2602</v>
      </c>
      <c r="AA1112"/>
      <c r="AB1112"/>
      <c r="AC1112"/>
      <c r="AD1112" s="175"/>
      <c r="AE1112" s="271"/>
      <c r="AF1112" s="50"/>
      <c r="AG1112" s="50"/>
      <c r="AH1112" s="49"/>
      <c r="AI1112" s="56"/>
      <c r="AJ1112" s="56"/>
    </row>
    <row r="1113" spans="1:36" ht="13.8" customHeight="1">
      <c r="A1113" t="s">
        <v>1809</v>
      </c>
      <c r="B1113" s="188" t="s">
        <v>321</v>
      </c>
      <c r="C1113" s="151" t="str">
        <f t="shared" si="241"/>
        <v>A.160.01.112</v>
      </c>
      <c r="D1113" s="54" t="s">
        <v>40</v>
      </c>
      <c r="E1113" s="150" t="s">
        <v>352</v>
      </c>
      <c r="F1113" s="153" t="str">
        <f t="shared" si="242"/>
        <v>Mansonia natural forest clear cut 620 (kg/m3)</v>
      </c>
      <c r="G1113" s="277">
        <v>3.6836072666666664</v>
      </c>
      <c r="H1113" s="44">
        <f t="shared" si="243"/>
        <v>3.6836072666666664</v>
      </c>
      <c r="I1113"/>
      <c r="J1113" s="294">
        <v>6.2551473449191262</v>
      </c>
      <c r="K1113" s="44">
        <f t="shared" si="244"/>
        <v>6.2551473449191262</v>
      </c>
      <c r="L1113" s="295">
        <v>2.7745264810000001E-3</v>
      </c>
      <c r="M1113" s="295">
        <v>5.6865790444999993</v>
      </c>
      <c r="N1113" s="295">
        <v>1.3252683938127043E-2</v>
      </c>
      <c r="O1113" s="295">
        <v>0.55254108999999996</v>
      </c>
      <c r="P1113"/>
      <c r="Q1113" s="212">
        <v>24.857461000000001</v>
      </c>
      <c r="R1113"/>
      <c r="S1113" s="156">
        <v>6.1134736000000002E-2</v>
      </c>
      <c r="T1113" s="156">
        <v>5.8157822999999997E-2</v>
      </c>
      <c r="U1113" s="156">
        <v>2.8141656999999998E-3</v>
      </c>
      <c r="V1113" s="156">
        <v>1.6274769000000001E-4</v>
      </c>
      <c r="W1113"/>
      <c r="X1113" s="155">
        <v>1.0865283999999999E-4</v>
      </c>
      <c r="Y1113" s="173"/>
      <c r="Z1113" s="271" t="s">
        <v>2602</v>
      </c>
      <c r="AA1113"/>
      <c r="AB1113"/>
      <c r="AC1113"/>
      <c r="AD1113" s="175"/>
      <c r="AE1113" s="271"/>
      <c r="AF1113" s="50"/>
      <c r="AG1113" s="50"/>
      <c r="AH1113" s="49"/>
      <c r="AI1113" s="56"/>
      <c r="AJ1113" s="56"/>
    </row>
    <row r="1114" spans="1:36" ht="13.8" customHeight="1">
      <c r="A1114" t="s">
        <v>958</v>
      </c>
      <c r="B1114" s="188" t="s">
        <v>321</v>
      </c>
      <c r="C1114" s="151" t="str">
        <f t="shared" si="241"/>
        <v>A.160.01.113</v>
      </c>
      <c r="D1114" s="54" t="s">
        <v>40</v>
      </c>
      <c r="E1114" s="150" t="s">
        <v>352</v>
      </c>
      <c r="F1114" s="153" t="str">
        <f t="shared" si="242"/>
        <v>Moabi FSC/PEFC 815 (kg/m3)</v>
      </c>
      <c r="G1114" s="277">
        <v>0.21879293999999999</v>
      </c>
      <c r="H1114" s="44">
        <f t="shared" si="243"/>
        <v>0.21879293999999999</v>
      </c>
      <c r="I1114"/>
      <c r="J1114" s="294">
        <v>5.3114697956427037E-2</v>
      </c>
      <c r="K1114" s="44">
        <f t="shared" si="244"/>
        <v>5.3114697956427037E-2</v>
      </c>
      <c r="L1114" s="295">
        <v>2.7293392162999995E-3</v>
      </c>
      <c r="M1114" s="295">
        <v>5.5965784320000005E-3</v>
      </c>
      <c r="N1114" s="295">
        <v>1.1969839308127044E-2</v>
      </c>
      <c r="O1114" s="295">
        <v>3.2818940999999997E-2</v>
      </c>
      <c r="P1114"/>
      <c r="Q1114" s="212">
        <v>24.662883000000001</v>
      </c>
      <c r="R1114"/>
      <c r="S1114" s="156">
        <v>4.7128997000000002E-3</v>
      </c>
      <c r="T1114" s="156">
        <v>4.3758060999999999E-3</v>
      </c>
      <c r="U1114" s="156">
        <v>1.8792858999999999E-4</v>
      </c>
      <c r="V1114" s="156">
        <v>1.4916499E-4</v>
      </c>
      <c r="W1114"/>
      <c r="X1114" s="155">
        <v>1.1662902E-5</v>
      </c>
      <c r="Y1114" s="173"/>
      <c r="Z1114" s="271" t="s">
        <v>2603</v>
      </c>
      <c r="AA1114"/>
      <c r="AB1114"/>
      <c r="AC1114"/>
      <c r="AD1114" s="175"/>
      <c r="AE1114" s="271"/>
      <c r="AF1114" s="50"/>
      <c r="AG1114" s="50"/>
      <c r="AH1114" s="49"/>
      <c r="AI1114" s="56"/>
      <c r="AJ1114" s="56"/>
    </row>
    <row r="1115" spans="1:36" ht="13.8" customHeight="1">
      <c r="A1115" t="s">
        <v>1810</v>
      </c>
      <c r="B1115" s="188" t="s">
        <v>321</v>
      </c>
      <c r="C1115" s="151" t="str">
        <f t="shared" si="241"/>
        <v>A.160.01.114</v>
      </c>
      <c r="D1115" s="54" t="s">
        <v>40</v>
      </c>
      <c r="E1115" s="150" t="s">
        <v>352</v>
      </c>
      <c r="F1115" s="153" t="str">
        <f t="shared" si="242"/>
        <v>Moabi natural forest clear cut 815 (kg/m3)</v>
      </c>
      <c r="G1115" s="277">
        <v>3.6687929333333336</v>
      </c>
      <c r="H1115" s="44">
        <f t="shared" si="243"/>
        <v>3.6687929333333336</v>
      </c>
      <c r="I1115"/>
      <c r="J1115" s="294">
        <v>6.547514706504427</v>
      </c>
      <c r="K1115" s="44">
        <f t="shared" si="244"/>
        <v>6.547514706504427</v>
      </c>
      <c r="L1115" s="295">
        <v>2.7293392162999995E-3</v>
      </c>
      <c r="M1115" s="295">
        <v>5.9824965879800001</v>
      </c>
      <c r="N1115" s="295">
        <v>1.1969839308127044E-2</v>
      </c>
      <c r="O1115" s="295">
        <v>0.55031894000000003</v>
      </c>
      <c r="P1115"/>
      <c r="Q1115" s="212">
        <v>24.662883000000001</v>
      </c>
      <c r="R1115"/>
      <c r="S1115" s="156">
        <v>6.0727722999999997E-2</v>
      </c>
      <c r="T1115" s="156">
        <v>5.7778494E-2</v>
      </c>
      <c r="U1115" s="156">
        <v>2.8000640000000001E-3</v>
      </c>
      <c r="V1115" s="156">
        <v>1.4916499E-4</v>
      </c>
      <c r="W1115"/>
      <c r="X1115" s="155">
        <v>1.0785806E-4</v>
      </c>
      <c r="Y1115" s="173"/>
      <c r="Z1115" s="271" t="s">
        <v>2603</v>
      </c>
      <c r="AA1115"/>
      <c r="AB1115"/>
      <c r="AC1115"/>
      <c r="AD1115" s="175"/>
      <c r="AE1115" s="271"/>
      <c r="AF1115" s="50"/>
      <c r="AG1115" s="50"/>
      <c r="AH1115" s="49"/>
      <c r="AI1115" s="56"/>
      <c r="AJ1115" s="56"/>
    </row>
    <row r="1116" spans="1:36" ht="13.8" customHeight="1">
      <c r="A1116" t="s">
        <v>1811</v>
      </c>
      <c r="B1116" s="188" t="s">
        <v>321</v>
      </c>
      <c r="C1116" s="151" t="str">
        <f t="shared" si="241"/>
        <v>A.160.01.115</v>
      </c>
      <c r="D1116" s="54" t="s">
        <v>40</v>
      </c>
      <c r="E1116" s="150" t="s">
        <v>352</v>
      </c>
      <c r="F1116" s="153" t="str">
        <f t="shared" si="242"/>
        <v>Padouk African FSC/PEFC 740 (kg/m3)</v>
      </c>
      <c r="G1116" s="277">
        <v>0.22373105333333335</v>
      </c>
      <c r="H1116" s="44">
        <f t="shared" si="243"/>
        <v>0.22373105333333335</v>
      </c>
      <c r="I1116"/>
      <c r="J1116" s="294">
        <v>5.4472419314327045E-2</v>
      </c>
      <c r="K1116" s="44">
        <f t="shared" si="244"/>
        <v>5.4472419314327045E-2</v>
      </c>
      <c r="L1116" s="295">
        <v>2.7444017012E-3</v>
      </c>
      <c r="M1116" s="295">
        <v>5.7709060950000002E-3</v>
      </c>
      <c r="N1116" s="295">
        <v>1.2397453518127044E-2</v>
      </c>
      <c r="O1116" s="295">
        <v>3.3559657999999999E-2</v>
      </c>
      <c r="P1116"/>
      <c r="Q1116" s="212">
        <v>24.727741999999999</v>
      </c>
      <c r="R1116"/>
      <c r="S1116" s="156">
        <v>4.8485708999999998E-3</v>
      </c>
      <c r="T1116" s="156">
        <v>4.5022491000000003E-3</v>
      </c>
      <c r="U1116" s="156">
        <v>1.9262916999999999E-4</v>
      </c>
      <c r="V1116" s="156">
        <v>1.5369255999999999E-4</v>
      </c>
      <c r="W1116"/>
      <c r="X1116" s="155">
        <v>1.1927829000000001E-5</v>
      </c>
      <c r="Y1116" s="173"/>
      <c r="Z1116" s="271" t="s">
        <v>2604</v>
      </c>
      <c r="AA1116"/>
      <c r="AB1116"/>
      <c r="AC1116"/>
      <c r="AD1116" s="175"/>
      <c r="AE1116" s="271"/>
      <c r="AF1116" s="50"/>
      <c r="AG1116" s="50"/>
      <c r="AH1116" s="49"/>
      <c r="AI1116" s="56"/>
      <c r="AJ1116" s="56"/>
    </row>
    <row r="1117" spans="1:36" ht="13.8" customHeight="1">
      <c r="A1117" t="s">
        <v>1812</v>
      </c>
      <c r="B1117" s="188" t="s">
        <v>321</v>
      </c>
      <c r="C1117" s="151" t="str">
        <f t="shared" si="241"/>
        <v>A.160.01.116</v>
      </c>
      <c r="D1117" s="54" t="s">
        <v>40</v>
      </c>
      <c r="E1117" s="150" t="s">
        <v>352</v>
      </c>
      <c r="F1117" s="153" t="str">
        <f t="shared" si="242"/>
        <v>Padouk African natural forest clear cut 740 (kg/m3)</v>
      </c>
      <c r="G1117" s="277">
        <v>3.6737310666666665</v>
      </c>
      <c r="H1117" s="44">
        <f t="shared" si="243"/>
        <v>3.6737310666666665</v>
      </c>
      <c r="I1117"/>
      <c r="J1117" s="294">
        <v>7.1671724220393269</v>
      </c>
      <c r="K1117" s="44">
        <f t="shared" si="244"/>
        <v>7.1671724220393269</v>
      </c>
      <c r="L1117" s="295">
        <v>2.7444017012E-3</v>
      </c>
      <c r="M1117" s="295">
        <v>6.6009709068199998</v>
      </c>
      <c r="N1117" s="295">
        <v>1.2397453518127044E-2</v>
      </c>
      <c r="O1117" s="295">
        <v>0.55105965999999995</v>
      </c>
      <c r="P1117"/>
      <c r="Q1117" s="212">
        <v>24.727741999999999</v>
      </c>
      <c r="R1117"/>
      <c r="S1117" s="156">
        <v>6.0863394000000001E-2</v>
      </c>
      <c r="T1117" s="156">
        <v>5.7904936999999997E-2</v>
      </c>
      <c r="U1117" s="156">
        <v>2.8047645000000001E-3</v>
      </c>
      <c r="V1117" s="156">
        <v>1.5369255999999999E-4</v>
      </c>
      <c r="W1117"/>
      <c r="X1117" s="155">
        <v>1.0812298000000001E-4</v>
      </c>
      <c r="Y1117" s="173"/>
      <c r="Z1117" s="271" t="s">
        <v>2604</v>
      </c>
      <c r="AA1117"/>
      <c r="AB1117"/>
      <c r="AC1117"/>
      <c r="AD1117" s="175"/>
      <c r="AE1117" s="271"/>
      <c r="AF1117" s="50"/>
      <c r="AG1117" s="50"/>
      <c r="AH1117" s="49"/>
      <c r="AI1117" s="56"/>
      <c r="AJ1117" s="56"/>
    </row>
    <row r="1118" spans="1:36" ht="13.8" customHeight="1">
      <c r="A1118" t="s">
        <v>1813</v>
      </c>
      <c r="B1118" s="188" t="s">
        <v>321</v>
      </c>
      <c r="C1118" s="151" t="str">
        <f t="shared" si="241"/>
        <v>A.160.01.117</v>
      </c>
      <c r="D1118" s="54" t="s">
        <v>40</v>
      </c>
      <c r="E1118" s="150" t="s">
        <v>352</v>
      </c>
      <c r="F1118" s="153" t="str">
        <f t="shared" si="242"/>
        <v>Palissander Indisch FSC/PEFC 850 (kg/m3)</v>
      </c>
      <c r="G1118" s="277">
        <v>0.21330615333333336</v>
      </c>
      <c r="H1118" s="44">
        <f t="shared" si="243"/>
        <v>0.21330615333333336</v>
      </c>
      <c r="I1118"/>
      <c r="J1118" s="294">
        <v>5.1606118892327045E-2</v>
      </c>
      <c r="K1118" s="44">
        <f t="shared" si="244"/>
        <v>5.1606118892327045E-2</v>
      </c>
      <c r="L1118" s="295">
        <v>2.7126032141999998E-3</v>
      </c>
      <c r="M1118" s="295">
        <v>5.4028810399999998E-3</v>
      </c>
      <c r="N1118" s="295">
        <v>1.1494711638127042E-2</v>
      </c>
      <c r="O1118" s="295">
        <v>3.1995923000000003E-2</v>
      </c>
      <c r="P1118"/>
      <c r="Q1118" s="212">
        <v>24.590817000000001</v>
      </c>
      <c r="R1118"/>
      <c r="S1118" s="156">
        <v>4.5621539999999997E-3</v>
      </c>
      <c r="T1118" s="156">
        <v>4.2353139E-3</v>
      </c>
      <c r="U1118" s="156">
        <v>1.8270573E-4</v>
      </c>
      <c r="V1118" s="156">
        <v>1.4413436E-4</v>
      </c>
      <c r="W1118"/>
      <c r="X1118" s="155">
        <v>1.1368538E-5</v>
      </c>
      <c r="Y1118" s="173"/>
      <c r="Z1118" s="271" t="s">
        <v>2605</v>
      </c>
      <c r="AA1118"/>
      <c r="AB1118"/>
      <c r="AC1118"/>
      <c r="AD1118" s="175"/>
      <c r="AE1118" s="271"/>
      <c r="AF1118" s="50"/>
      <c r="AG1118" s="50"/>
      <c r="AH1118" s="49"/>
      <c r="AI1118" s="56"/>
      <c r="AJ1118" s="56"/>
    </row>
    <row r="1119" spans="1:36" ht="13.8" customHeight="1">
      <c r="A1119" t="s">
        <v>1814</v>
      </c>
      <c r="B1119" s="188" t="s">
        <v>321</v>
      </c>
      <c r="C1119" s="151" t="str">
        <f t="shared" si="241"/>
        <v>A.160.01.118</v>
      </c>
      <c r="D1119" s="54" t="s">
        <v>40</v>
      </c>
      <c r="E1119" s="150" t="s">
        <v>352</v>
      </c>
      <c r="F1119" s="153" t="str">
        <f t="shared" si="242"/>
        <v>Palissander Indisch natural forest clear cut 850 (kg/m3)</v>
      </c>
      <c r="G1119" s="277">
        <v>3.6633061333333337</v>
      </c>
      <c r="H1119" s="44">
        <f t="shared" si="243"/>
        <v>3.6633061333333337</v>
      </c>
      <c r="I1119"/>
      <c r="J1119" s="294">
        <v>4.8972061352423273</v>
      </c>
      <c r="K1119" s="44">
        <f t="shared" si="244"/>
        <v>4.8972061352423273</v>
      </c>
      <c r="L1119" s="295">
        <v>2.7126032141999998E-3</v>
      </c>
      <c r="M1119" s="295">
        <v>4.3335029003900001</v>
      </c>
      <c r="N1119" s="295">
        <v>1.1494711638127042E-2</v>
      </c>
      <c r="O1119" s="295">
        <v>0.54949592000000003</v>
      </c>
      <c r="P1119"/>
      <c r="Q1119" s="212">
        <v>24.590817000000001</v>
      </c>
      <c r="R1119"/>
      <c r="S1119" s="156">
        <v>6.0576976999999997E-2</v>
      </c>
      <c r="T1119" s="156">
        <v>5.7638002000000001E-2</v>
      </c>
      <c r="U1119" s="156">
        <v>2.7948411000000002E-3</v>
      </c>
      <c r="V1119" s="156">
        <v>1.4413436E-4</v>
      </c>
      <c r="W1119"/>
      <c r="X1119" s="155">
        <v>1.0756368999999999E-4</v>
      </c>
      <c r="Y1119" s="173"/>
      <c r="Z1119" s="271" t="s">
        <v>2605</v>
      </c>
      <c r="AA1119"/>
      <c r="AB1119"/>
      <c r="AC1119"/>
      <c r="AD1119" s="175"/>
      <c r="AE1119" s="271"/>
      <c r="AF1119" s="50"/>
      <c r="AG1119" s="50"/>
      <c r="AH1119" s="49"/>
      <c r="AI1119" s="56"/>
      <c r="AJ1119" s="56"/>
    </row>
    <row r="1120" spans="1:36" ht="13.8" customHeight="1">
      <c r="A1120" t="s">
        <v>959</v>
      </c>
      <c r="B1120" s="188" t="s">
        <v>321</v>
      </c>
      <c r="C1120" s="151" t="str">
        <f t="shared" si="241"/>
        <v>A.160.01.119</v>
      </c>
      <c r="D1120" s="54" t="s">
        <v>40</v>
      </c>
      <c r="E1120" s="150" t="s">
        <v>352</v>
      </c>
      <c r="F1120" s="153" t="str">
        <f t="shared" si="242"/>
        <v>Robinia FSC/PEFC 740 (kg/m3)</v>
      </c>
      <c r="G1120" s="277">
        <v>0.22320815333333333</v>
      </c>
      <c r="H1120" s="44">
        <f t="shared" si="243"/>
        <v>0.22320815333333333</v>
      </c>
      <c r="I1120"/>
      <c r="J1120" s="294">
        <v>5.53940437355257E-2</v>
      </c>
      <c r="K1120" s="44">
        <f t="shared" si="244"/>
        <v>5.53940437355257E-2</v>
      </c>
      <c r="L1120" s="295">
        <v>4.2180313615999996E-3</v>
      </c>
      <c r="M1120" s="295">
        <v>6.065878749999999E-3</v>
      </c>
      <c r="N1120" s="295">
        <v>1.1628910623925705E-2</v>
      </c>
      <c r="O1120" s="295">
        <v>3.3481222999999997E-2</v>
      </c>
      <c r="P1120"/>
      <c r="Q1120" s="212">
        <v>24.924530000000001</v>
      </c>
      <c r="R1120"/>
      <c r="S1120" s="156">
        <v>4.5287447999999998E-3</v>
      </c>
      <c r="T1120" s="156">
        <v>4.1760440999999999E-3</v>
      </c>
      <c r="U1120" s="156">
        <v>1.8856252000000001E-4</v>
      </c>
      <c r="V1120" s="156">
        <v>1.6413825000000001E-4</v>
      </c>
      <c r="W1120"/>
      <c r="X1120" s="155">
        <v>1.2128799E-5</v>
      </c>
      <c r="Y1120" s="173"/>
      <c r="Z1120" s="271" t="s">
        <v>2606</v>
      </c>
      <c r="AA1120"/>
      <c r="AB1120"/>
      <c r="AC1120"/>
      <c r="AD1120" s="175"/>
      <c r="AE1120" s="271"/>
      <c r="AF1120" s="50"/>
      <c r="AG1120" s="50"/>
      <c r="AH1120" s="54"/>
      <c r="AI1120" s="56"/>
      <c r="AJ1120" s="56"/>
    </row>
    <row r="1121" spans="1:36" ht="13.8" customHeight="1">
      <c r="A1121" t="s">
        <v>960</v>
      </c>
      <c r="B1121" s="188" t="s">
        <v>321</v>
      </c>
      <c r="C1121" s="151" t="str">
        <f t="shared" si="241"/>
        <v>A.160.01.120</v>
      </c>
      <c r="D1121" s="54" t="s">
        <v>40</v>
      </c>
      <c r="E1121" s="150" t="s">
        <v>352</v>
      </c>
      <c r="F1121" s="153" t="str">
        <f t="shared" si="242"/>
        <v>Teak FSC/PEFC 665 (kg/m3)</v>
      </c>
      <c r="G1121" s="277">
        <v>0.28792649999999997</v>
      </c>
      <c r="H1121" s="44">
        <f t="shared" si="243"/>
        <v>0.28792649999999997</v>
      </c>
      <c r="I1121"/>
      <c r="J1121" s="294">
        <v>7.2122802179927045E-2</v>
      </c>
      <c r="K1121" s="44">
        <f t="shared" si="244"/>
        <v>7.2122802179927045E-2</v>
      </c>
      <c r="L1121" s="295">
        <v>2.9402131447999998E-3</v>
      </c>
      <c r="M1121" s="295">
        <v>8.0371658170000013E-3</v>
      </c>
      <c r="N1121" s="295">
        <v>1.7956448218127044E-2</v>
      </c>
      <c r="O1121" s="295">
        <v>4.3188974999999998E-2</v>
      </c>
      <c r="P1121"/>
      <c r="Q1121" s="212">
        <v>25.570914999999999</v>
      </c>
      <c r="R1121"/>
      <c r="S1121" s="156">
        <v>6.6122956E-3</v>
      </c>
      <c r="T1121" s="156">
        <v>6.1460079999999997E-3</v>
      </c>
      <c r="U1121" s="156">
        <v>2.5373664E-4</v>
      </c>
      <c r="V1121" s="156">
        <v>2.1255092E-4</v>
      </c>
      <c r="W1121"/>
      <c r="X1121" s="155">
        <v>1.5371885999999999E-5</v>
      </c>
      <c r="Y1121" s="173"/>
      <c r="Z1121" s="271" t="s">
        <v>2607</v>
      </c>
      <c r="AA1121"/>
      <c r="AB1121"/>
      <c r="AC1121"/>
      <c r="AD1121" s="175"/>
      <c r="AE1121" s="271"/>
      <c r="AF1121" s="50"/>
      <c r="AG1121" s="50"/>
      <c r="AH1121" s="54"/>
      <c r="AI1121" s="56"/>
      <c r="AJ1121" s="56"/>
    </row>
    <row r="1122" spans="1:36" ht="13.8" customHeight="1">
      <c r="A1122" t="s">
        <v>1815</v>
      </c>
      <c r="B1122" s="188" t="s">
        <v>321</v>
      </c>
      <c r="C1122" s="151" t="str">
        <f t="shared" si="241"/>
        <v>A.160.01.121</v>
      </c>
      <c r="D1122" s="54" t="s">
        <v>40</v>
      </c>
      <c r="E1122" s="150" t="s">
        <v>352</v>
      </c>
      <c r="F1122" s="153" t="str">
        <f t="shared" si="242"/>
        <v>Teak natural forest clear cut 665 (kg/m3)</v>
      </c>
      <c r="G1122" s="277">
        <v>3.7379265333333334</v>
      </c>
      <c r="H1122" s="44">
        <f t="shared" si="243"/>
        <v>3.7379265333333334</v>
      </c>
      <c r="I1122"/>
      <c r="J1122" s="294">
        <v>5.1839352932129277</v>
      </c>
      <c r="K1122" s="44">
        <f t="shared" si="244"/>
        <v>5.1839352932129277</v>
      </c>
      <c r="L1122" s="295">
        <v>2.9402131447999998E-3</v>
      </c>
      <c r="M1122" s="295">
        <v>4.60234965185</v>
      </c>
      <c r="N1122" s="295">
        <v>1.7956448218127044E-2</v>
      </c>
      <c r="O1122" s="295">
        <v>0.56068898</v>
      </c>
      <c r="P1122"/>
      <c r="Q1122" s="212">
        <v>25.570914999999999</v>
      </c>
      <c r="R1122"/>
      <c r="S1122" s="156">
        <v>6.2627118999999995E-2</v>
      </c>
      <c r="T1122" s="156">
        <v>5.9548695999999998E-2</v>
      </c>
      <c r="U1122" s="156">
        <v>2.8658720000000002E-3</v>
      </c>
      <c r="V1122" s="156">
        <v>2.1255092E-4</v>
      </c>
      <c r="W1122"/>
      <c r="X1122" s="155">
        <v>1.1156704E-4</v>
      </c>
      <c r="Y1122" s="173"/>
      <c r="Z1122" s="271" t="s">
        <v>2607</v>
      </c>
      <c r="AA1122"/>
      <c r="AB1122"/>
      <c r="AC1122"/>
      <c r="AD1122" s="175"/>
      <c r="AE1122" s="271"/>
      <c r="AF1122" s="50"/>
      <c r="AG1122" s="50"/>
      <c r="AH1122" s="57"/>
      <c r="AI1122" s="56"/>
      <c r="AJ1122" s="56"/>
    </row>
    <row r="1123" spans="1:36" ht="13.8" customHeight="1">
      <c r="B1123" s="188"/>
      <c r="C1123" s="151"/>
      <c r="D1123" s="51" t="s">
        <v>41</v>
      </c>
      <c r="E1123" s="150"/>
      <c r="F1123"/>
      <c r="H1123" s="44">
        <f t="shared" si="243"/>
        <v>0</v>
      </c>
      <c r="I1123"/>
      <c r="J1123" s="44"/>
      <c r="K1123" s="44">
        <f t="shared" si="244"/>
        <v>0</v>
      </c>
      <c r="L1123" s="44"/>
      <c r="P1123"/>
      <c r="Q1123" s="212"/>
      <c r="R1123"/>
      <c r="S1123"/>
      <c r="T1123"/>
      <c r="U1123"/>
      <c r="V1123"/>
      <c r="W1123"/>
      <c r="X1123"/>
      <c r="Y1123" s="175"/>
      <c r="Z1123" s="272"/>
      <c r="AA1123"/>
      <c r="AB1123"/>
      <c r="AC1123"/>
      <c r="AD1123" s="175"/>
      <c r="AE1123" s="271"/>
      <c r="AF1123" s="50"/>
      <c r="AG1123" s="50"/>
      <c r="AH1123" s="54"/>
      <c r="AI1123" s="56"/>
      <c r="AJ1123" s="56"/>
    </row>
    <row r="1124" spans="1:36" ht="13.8" customHeight="1">
      <c r="A1124" t="s">
        <v>961</v>
      </c>
      <c r="B1124" s="188" t="s">
        <v>321</v>
      </c>
      <c r="C1124" s="151" t="str">
        <f t="shared" ref="C1124:C1154" si="245">MID(A1124,1,12)</f>
        <v>A.160.02.101</v>
      </c>
      <c r="D1124" s="54" t="s">
        <v>41</v>
      </c>
      <c r="E1124" s="150" t="s">
        <v>352</v>
      </c>
      <c r="F1124" s="153" t="str">
        <f t="shared" ref="F1124:F1154" si="246">MID(A1124, 21,85)</f>
        <v>Agba FSC/PEFC 500 (kg/m3)</v>
      </c>
      <c r="G1124" s="277">
        <v>0.24842160666666668</v>
      </c>
      <c r="H1124" s="44">
        <f t="shared" si="243"/>
        <v>0.24842160666666668</v>
      </c>
      <c r="I1124"/>
      <c r="J1124" s="294">
        <v>6.1261027710727042E-2</v>
      </c>
      <c r="K1124" s="44">
        <f t="shared" si="244"/>
        <v>6.1261027710727042E-2</v>
      </c>
      <c r="L1124" s="295">
        <v>2.8197137355999999E-3</v>
      </c>
      <c r="M1124" s="295">
        <v>6.6425444169999999E-3</v>
      </c>
      <c r="N1124" s="295">
        <v>1.4535528558127044E-2</v>
      </c>
      <c r="O1124" s="295">
        <v>3.7263241000000003E-2</v>
      </c>
      <c r="P1124"/>
      <c r="Q1124" s="212">
        <v>25.052039000000001</v>
      </c>
      <c r="R1124"/>
      <c r="S1124" s="156">
        <v>5.5269265000000003E-3</v>
      </c>
      <c r="T1124" s="156">
        <v>5.1344640999999996E-3</v>
      </c>
      <c r="U1124" s="156">
        <v>2.1613204000000001E-4</v>
      </c>
      <c r="V1124" s="156">
        <v>1.7633039E-4</v>
      </c>
      <c r="W1124"/>
      <c r="X1124" s="155">
        <v>1.3252465999999999E-5</v>
      </c>
      <c r="Y1124" s="173"/>
      <c r="Z1124" s="271" t="s">
        <v>2608</v>
      </c>
      <c r="AA1124"/>
      <c r="AB1124"/>
      <c r="AC1124"/>
      <c r="AD1124" s="175"/>
      <c r="AE1124" s="271"/>
      <c r="AF1124" s="50"/>
      <c r="AG1124" s="50"/>
      <c r="AH1124" s="57"/>
      <c r="AI1124" s="56"/>
      <c r="AJ1124" s="56"/>
    </row>
    <row r="1125" spans="1:36" ht="13.8" customHeight="1">
      <c r="A1125" t="s">
        <v>1816</v>
      </c>
      <c r="B1125" s="188" t="s">
        <v>321</v>
      </c>
      <c r="C1125" s="151" t="str">
        <f t="shared" si="245"/>
        <v>A.160.02.102</v>
      </c>
      <c r="D1125" s="54" t="s">
        <v>41</v>
      </c>
      <c r="E1125" s="150" t="s">
        <v>352</v>
      </c>
      <c r="F1125" s="153" t="str">
        <f t="shared" si="246"/>
        <v>Agba natural forest clear cut 500 (kg/m3)</v>
      </c>
      <c r="G1125" s="277">
        <v>3.6984216000000001</v>
      </c>
      <c r="H1125" s="44">
        <f t="shared" si="243"/>
        <v>3.6984216000000001</v>
      </c>
      <c r="I1125"/>
      <c r="J1125" s="294">
        <v>10.402860983323727</v>
      </c>
      <c r="K1125" s="44">
        <f t="shared" si="244"/>
        <v>10.402860983323727</v>
      </c>
      <c r="L1125" s="295">
        <v>2.8197137355999999E-3</v>
      </c>
      <c r="M1125" s="295">
        <v>9.8307425010300005</v>
      </c>
      <c r="N1125" s="295">
        <v>1.4535528558127044E-2</v>
      </c>
      <c r="O1125" s="295">
        <v>0.55476323999999999</v>
      </c>
      <c r="P1125"/>
      <c r="Q1125" s="212">
        <v>25.052039000000001</v>
      </c>
      <c r="R1125"/>
      <c r="S1125" s="156">
        <v>6.1541749999999999E-2</v>
      </c>
      <c r="T1125" s="156">
        <v>5.8537152000000002E-2</v>
      </c>
      <c r="U1125" s="156">
        <v>2.8282673999999999E-3</v>
      </c>
      <c r="V1125" s="156">
        <v>1.7633039E-4</v>
      </c>
      <c r="W1125"/>
      <c r="X1125" s="155">
        <v>1.0944762E-4</v>
      </c>
      <c r="Y1125" s="173"/>
      <c r="Z1125" s="271" t="s">
        <v>2608</v>
      </c>
      <c r="AA1125"/>
      <c r="AB1125"/>
      <c r="AC1125"/>
      <c r="AD1125" s="175"/>
      <c r="AE1125" s="271"/>
      <c r="AF1125" s="50"/>
      <c r="AG1125" s="50"/>
      <c r="AH1125" s="57"/>
      <c r="AI1125" s="56"/>
      <c r="AJ1125" s="56"/>
    </row>
    <row r="1126" spans="1:36" ht="13.8" customHeight="1">
      <c r="A1126" t="s">
        <v>962</v>
      </c>
      <c r="B1126" s="188" t="s">
        <v>321</v>
      </c>
      <c r="C1126" s="151" t="str">
        <f t="shared" si="245"/>
        <v>A.160.02.103</v>
      </c>
      <c r="D1126" s="54" t="s">
        <v>41</v>
      </c>
      <c r="E1126" s="150" t="s">
        <v>352</v>
      </c>
      <c r="F1126" s="153" t="str">
        <f t="shared" si="246"/>
        <v>Angelique FSC 735 (kg/m3)</v>
      </c>
      <c r="G1126" s="277">
        <v>0.21824426</v>
      </c>
      <c r="H1126" s="44">
        <f t="shared" si="243"/>
        <v>0.21824426</v>
      </c>
      <c r="I1126"/>
      <c r="J1126" s="294">
        <v>5.296383923922704E-2</v>
      </c>
      <c r="K1126" s="44">
        <f t="shared" si="244"/>
        <v>5.296383923922704E-2</v>
      </c>
      <c r="L1126" s="295">
        <v>2.7276656991000003E-3</v>
      </c>
      <c r="M1126" s="295">
        <v>5.5772087020000008E-3</v>
      </c>
      <c r="N1126" s="295">
        <v>1.1922325838127044E-2</v>
      </c>
      <c r="O1126" s="295">
        <v>3.2736638999999998E-2</v>
      </c>
      <c r="P1126"/>
      <c r="Q1126" s="212">
        <v>24.655676</v>
      </c>
      <c r="R1126"/>
      <c r="S1126" s="156">
        <v>4.6978252000000002E-3</v>
      </c>
      <c r="T1126" s="156">
        <v>4.3617569000000004E-3</v>
      </c>
      <c r="U1126" s="156">
        <v>1.8740630000000001E-4</v>
      </c>
      <c r="V1126" s="156">
        <v>1.4866192999999999E-4</v>
      </c>
      <c r="W1126"/>
      <c r="X1126" s="155">
        <v>1.1633465000000001E-5</v>
      </c>
      <c r="Y1126" s="173"/>
      <c r="Z1126" s="271" t="s">
        <v>2609</v>
      </c>
      <c r="AA1126"/>
      <c r="AB1126"/>
      <c r="AC1126"/>
      <c r="AD1126" s="175"/>
      <c r="AE1126" s="271"/>
      <c r="AF1126" s="50"/>
      <c r="AG1126" s="50"/>
      <c r="AH1126" s="57"/>
      <c r="AI1126" s="56"/>
      <c r="AJ1126" s="56"/>
    </row>
    <row r="1127" spans="1:36" ht="13.8" customHeight="1">
      <c r="A1127" t="s">
        <v>1817</v>
      </c>
      <c r="B1127" s="188" t="s">
        <v>321</v>
      </c>
      <c r="C1127" s="151" t="str">
        <f t="shared" si="245"/>
        <v>A.160.02.104</v>
      </c>
      <c r="D1127" s="54" t="s">
        <v>41</v>
      </c>
      <c r="E1127" s="150" t="s">
        <v>352</v>
      </c>
      <c r="F1127" s="153" t="str">
        <f t="shared" si="246"/>
        <v>Angelique natural forest clear cut 735 (kg/m3)</v>
      </c>
      <c r="G1127" s="277">
        <v>3.668244266666667</v>
      </c>
      <c r="H1127" s="44">
        <f t="shared" si="243"/>
        <v>3.668244266666667</v>
      </c>
      <c r="I1127"/>
      <c r="J1127" s="294">
        <v>5.5683888507672279</v>
      </c>
      <c r="K1127" s="44">
        <f t="shared" si="244"/>
        <v>5.5683888507672279</v>
      </c>
      <c r="L1127" s="295">
        <v>2.7276656991000003E-3</v>
      </c>
      <c r="M1127" s="295">
        <v>5.0035022192299996</v>
      </c>
      <c r="N1127" s="295">
        <v>1.1922325838127044E-2</v>
      </c>
      <c r="O1127" s="295">
        <v>0.55023664000000005</v>
      </c>
      <c r="P1127"/>
      <c r="Q1127" s="212">
        <v>24.655676</v>
      </c>
      <c r="R1127"/>
      <c r="S1127" s="156">
        <v>6.0712649E-2</v>
      </c>
      <c r="T1127" s="156">
        <v>5.7764444999999998E-2</v>
      </c>
      <c r="U1127" s="156">
        <v>2.7995416999999998E-3</v>
      </c>
      <c r="V1127" s="156">
        <v>1.4866192999999999E-4</v>
      </c>
      <c r="W1127"/>
      <c r="X1127" s="155">
        <v>1.0782862E-4</v>
      </c>
      <c r="Y1127" s="173"/>
      <c r="Z1127" s="271" t="s">
        <v>2609</v>
      </c>
      <c r="AA1127"/>
      <c r="AB1127"/>
      <c r="AC1127"/>
      <c r="AD1127" s="175"/>
      <c r="AE1127" s="272"/>
      <c r="AF1127" s="50"/>
      <c r="AG1127" s="50"/>
      <c r="AH1127" s="57"/>
      <c r="AI1127" s="56"/>
      <c r="AJ1127" s="56"/>
    </row>
    <row r="1128" spans="1:36" ht="13.8" customHeight="1">
      <c r="A1128" t="s">
        <v>963</v>
      </c>
      <c r="B1128" s="188" t="s">
        <v>321</v>
      </c>
      <c r="C1128" s="151" t="str">
        <f t="shared" si="245"/>
        <v>A.160.02.105</v>
      </c>
      <c r="D1128" s="54" t="s">
        <v>41</v>
      </c>
      <c r="E1128" s="150" t="s">
        <v>352</v>
      </c>
      <c r="F1128" s="153" t="str">
        <f t="shared" si="246"/>
        <v>Azobé FSC/PEFC 1060 (kg/m3)</v>
      </c>
      <c r="G1128" s="277">
        <v>0.21604954666666668</v>
      </c>
      <c r="H1128" s="44">
        <f t="shared" si="243"/>
        <v>0.21604954666666668</v>
      </c>
      <c r="I1128"/>
      <c r="J1128" s="294">
        <v>5.2360407819327041E-2</v>
      </c>
      <c r="K1128" s="44">
        <f t="shared" si="244"/>
        <v>5.2360407819327041E-2</v>
      </c>
      <c r="L1128" s="295">
        <v>2.7209711601999999E-3</v>
      </c>
      <c r="M1128" s="295">
        <v>5.4997296910000012E-3</v>
      </c>
      <c r="N1128" s="295">
        <v>1.1732274968127043E-2</v>
      </c>
      <c r="O1128" s="295">
        <v>3.2407432E-2</v>
      </c>
      <c r="P1128"/>
      <c r="Q1128" s="212">
        <v>24.626850000000001</v>
      </c>
      <c r="R1128"/>
      <c r="S1128" s="156">
        <v>4.6375269000000002E-3</v>
      </c>
      <c r="T1128" s="156">
        <v>4.3055599999999999E-3</v>
      </c>
      <c r="U1128" s="156">
        <v>1.8531716000000001E-4</v>
      </c>
      <c r="V1128" s="156">
        <v>1.4664967999999999E-4</v>
      </c>
      <c r="W1128"/>
      <c r="X1128" s="155">
        <v>1.151572E-5</v>
      </c>
      <c r="Y1128" s="173"/>
      <c r="Z1128" s="271" t="s">
        <v>2610</v>
      </c>
      <c r="AA1128"/>
      <c r="AB1128"/>
      <c r="AC1128"/>
      <c r="AD1128" s="175"/>
      <c r="AE1128" s="271"/>
      <c r="AF1128" s="50"/>
      <c r="AG1128" s="50"/>
      <c r="AH1128" s="57"/>
      <c r="AI1128" s="56"/>
      <c r="AJ1128" s="56"/>
    </row>
    <row r="1129" spans="1:36" ht="13.8" customHeight="1">
      <c r="A1129" t="s">
        <v>1818</v>
      </c>
      <c r="B1129" s="188" t="s">
        <v>321</v>
      </c>
      <c r="C1129" s="151" t="str">
        <f t="shared" si="245"/>
        <v>A.160.02.106</v>
      </c>
      <c r="D1129" s="54" t="s">
        <v>41</v>
      </c>
      <c r="E1129" s="150" t="s">
        <v>352</v>
      </c>
      <c r="F1129" s="153" t="str">
        <f t="shared" si="246"/>
        <v>Azobé natural forest clear cut 1060 (kg/m3)</v>
      </c>
      <c r="G1129" s="277">
        <v>3.6660495333333332</v>
      </c>
      <c r="H1129" s="44">
        <f t="shared" si="243"/>
        <v>3.6660495333333332</v>
      </c>
      <c r="I1129"/>
      <c r="J1129" s="294">
        <v>5.1727604202683271</v>
      </c>
      <c r="K1129" s="44">
        <f t="shared" si="244"/>
        <v>5.1727604202683271</v>
      </c>
      <c r="L1129" s="295">
        <v>2.7209711601999999E-3</v>
      </c>
      <c r="M1129" s="295">
        <v>4.6083997441399998</v>
      </c>
      <c r="N1129" s="295">
        <v>1.1732274968127043E-2</v>
      </c>
      <c r="O1129" s="295">
        <v>0.54990742999999997</v>
      </c>
      <c r="P1129"/>
      <c r="Q1129" s="212">
        <v>24.626850000000001</v>
      </c>
      <c r="R1129"/>
      <c r="S1129" s="156">
        <v>6.0652350000000001E-2</v>
      </c>
      <c r="T1129" s="156">
        <v>5.7708247999999997E-2</v>
      </c>
      <c r="U1129" s="156">
        <v>2.7974524999999999E-3</v>
      </c>
      <c r="V1129" s="156">
        <v>1.4664967999999999E-4</v>
      </c>
      <c r="W1129"/>
      <c r="X1129" s="155">
        <v>1.0771087E-4</v>
      </c>
      <c r="Y1129" s="173"/>
      <c r="Z1129" s="271" t="s">
        <v>2610</v>
      </c>
      <c r="AA1129"/>
      <c r="AB1129"/>
      <c r="AC1129"/>
      <c r="AD1129" s="175"/>
      <c r="AE1129" s="271"/>
      <c r="AF1129" s="50"/>
      <c r="AG1129" s="50"/>
      <c r="AH1129" s="57"/>
      <c r="AI1129" s="56"/>
      <c r="AJ1129" s="56"/>
    </row>
    <row r="1130" spans="1:36" ht="13.8" customHeight="1">
      <c r="A1130" t="s">
        <v>964</v>
      </c>
      <c r="B1130" s="188" t="s">
        <v>321</v>
      </c>
      <c r="C1130" s="151" t="str">
        <f t="shared" si="245"/>
        <v>A.160.02.107</v>
      </c>
      <c r="D1130" s="54" t="s">
        <v>41</v>
      </c>
      <c r="E1130" s="150" t="s">
        <v>352</v>
      </c>
      <c r="F1130" s="153" t="str">
        <f t="shared" si="246"/>
        <v>Bosse clair FSC/PEFC 575 (kg/m3)</v>
      </c>
      <c r="G1130" s="277">
        <v>0.23854538666666666</v>
      </c>
      <c r="H1130" s="44">
        <f t="shared" si="243"/>
        <v>0.23854538666666666</v>
      </c>
      <c r="I1130"/>
      <c r="J1130" s="294">
        <v>5.8545585086027044E-2</v>
      </c>
      <c r="K1130" s="44">
        <f t="shared" si="244"/>
        <v>5.8545585086027044E-2</v>
      </c>
      <c r="L1130" s="295">
        <v>2.7895888659000001E-3</v>
      </c>
      <c r="M1130" s="295">
        <v>6.293889082000001E-3</v>
      </c>
      <c r="N1130" s="295">
        <v>1.3680299138127044E-2</v>
      </c>
      <c r="O1130" s="295">
        <v>3.5781807999999998E-2</v>
      </c>
      <c r="P1130"/>
      <c r="Q1130" s="212">
        <v>24.922321</v>
      </c>
      <c r="R1130"/>
      <c r="S1130" s="156">
        <v>5.2555843000000003E-3</v>
      </c>
      <c r="T1130" s="156">
        <v>4.8815780999999997E-3</v>
      </c>
      <c r="U1130" s="156">
        <v>2.0673088999999999E-4</v>
      </c>
      <c r="V1130" s="156">
        <v>1.6727526E-4</v>
      </c>
      <c r="W1130"/>
      <c r="X1130" s="155">
        <v>1.2722610999999999E-5</v>
      </c>
      <c r="Y1130" s="173"/>
      <c r="Z1130" s="271" t="s">
        <v>2611</v>
      </c>
      <c r="AA1130"/>
      <c r="AB1130"/>
      <c r="AC1130"/>
      <c r="AD1130" s="175"/>
      <c r="AE1130" s="271"/>
      <c r="AF1130" s="50"/>
      <c r="AG1130" s="50"/>
      <c r="AH1130" s="57"/>
      <c r="AI1130" s="56"/>
      <c r="AJ1130" s="56"/>
    </row>
    <row r="1131" spans="1:36" ht="13.8" customHeight="1">
      <c r="A1131" t="s">
        <v>1819</v>
      </c>
      <c r="B1131" s="188" t="s">
        <v>321</v>
      </c>
      <c r="C1131" s="151" t="str">
        <f t="shared" si="245"/>
        <v>A.160.02.108</v>
      </c>
      <c r="D1131" s="54" t="s">
        <v>41</v>
      </c>
      <c r="E1131" s="150" t="s">
        <v>352</v>
      </c>
      <c r="F1131" s="153" t="str">
        <f t="shared" si="246"/>
        <v>Bosse clair natural forest clear cut 575 (kg/m3)</v>
      </c>
      <c r="G1131" s="277">
        <v>3.6885454000000002</v>
      </c>
      <c r="H1131" s="44">
        <f t="shared" si="243"/>
        <v>3.6885454000000002</v>
      </c>
      <c r="I1131"/>
      <c r="J1131" s="294">
        <v>9.0948455613440267</v>
      </c>
      <c r="K1131" s="44">
        <f t="shared" si="244"/>
        <v>9.0948455613440267</v>
      </c>
      <c r="L1131" s="295">
        <v>2.7895888659000001E-3</v>
      </c>
      <c r="M1131" s="295">
        <v>8.5250938633400004</v>
      </c>
      <c r="N1131" s="295">
        <v>1.3680299138127044E-2</v>
      </c>
      <c r="O1131" s="295">
        <v>0.55328180999999999</v>
      </c>
      <c r="P1131"/>
      <c r="Q1131" s="212">
        <v>24.922321</v>
      </c>
      <c r="R1131"/>
      <c r="S1131" s="156">
        <v>6.1270407999999998E-2</v>
      </c>
      <c r="T1131" s="156">
        <v>5.8284266000000001E-2</v>
      </c>
      <c r="U1131" s="156">
        <v>2.8188662999999998E-3</v>
      </c>
      <c r="V1131" s="156">
        <v>1.6727526E-4</v>
      </c>
      <c r="W1131"/>
      <c r="X1131" s="155">
        <v>1.0891777E-4</v>
      </c>
      <c r="Y1131" s="173"/>
      <c r="Z1131" s="271" t="s">
        <v>2611</v>
      </c>
      <c r="AA1131"/>
      <c r="AB1131"/>
      <c r="AC1131"/>
      <c r="AD1131" s="175"/>
      <c r="AE1131" s="271"/>
      <c r="AF1131" s="50"/>
      <c r="AG1131" s="50"/>
      <c r="AH1131" s="57"/>
      <c r="AI1131" s="56"/>
      <c r="AJ1131" s="56"/>
    </row>
    <row r="1132" spans="1:36" ht="13.8" customHeight="1">
      <c r="A1132" t="s">
        <v>965</v>
      </c>
      <c r="B1132" s="188" t="s">
        <v>321</v>
      </c>
      <c r="C1132" s="151" t="str">
        <f t="shared" si="245"/>
        <v>A.160.02.109</v>
      </c>
      <c r="D1132" s="54" t="s">
        <v>41</v>
      </c>
      <c r="E1132" s="150" t="s">
        <v>352</v>
      </c>
      <c r="F1132" s="153" t="str">
        <f t="shared" si="246"/>
        <v>Bubinga FSC/PEFC 830 (kg/m3)</v>
      </c>
      <c r="G1132" s="277">
        <v>0.21769558666666666</v>
      </c>
      <c r="H1132" s="44">
        <f t="shared" si="243"/>
        <v>0.21769558666666666</v>
      </c>
      <c r="I1132"/>
      <c r="J1132" s="294">
        <v>5.2812982452027042E-2</v>
      </c>
      <c r="K1132" s="44">
        <f t="shared" si="244"/>
        <v>5.2812982452027042E-2</v>
      </c>
      <c r="L1132" s="295">
        <v>2.7259920919000002E-3</v>
      </c>
      <c r="M1132" s="295">
        <v>5.5578389820000003E-3</v>
      </c>
      <c r="N1132" s="295">
        <v>1.1874813378127043E-2</v>
      </c>
      <c r="O1132" s="295">
        <v>3.2654337999999998E-2</v>
      </c>
      <c r="P1132"/>
      <c r="Q1132" s="212">
        <v>24.64847</v>
      </c>
      <c r="R1132"/>
      <c r="S1132" s="156">
        <v>4.6827505999999996E-3</v>
      </c>
      <c r="T1132" s="156">
        <v>4.3477076999999999E-3</v>
      </c>
      <c r="U1132" s="156">
        <v>1.8688402000000001E-4</v>
      </c>
      <c r="V1132" s="156">
        <v>1.4815887000000001E-4</v>
      </c>
      <c r="W1132"/>
      <c r="X1132" s="155">
        <v>1.1604029E-5</v>
      </c>
      <c r="Y1132" s="173"/>
      <c r="Z1132" s="271" t="s">
        <v>2612</v>
      </c>
      <c r="AA1132"/>
      <c r="AB1132"/>
      <c r="AC1132"/>
      <c r="AD1132" s="175"/>
      <c r="AE1132" s="271"/>
      <c r="AF1132" s="50"/>
      <c r="AG1132" s="50"/>
      <c r="AH1132" s="57"/>
      <c r="AI1132" s="56"/>
      <c r="AJ1132" s="56"/>
    </row>
    <row r="1133" spans="1:36" ht="13.8" customHeight="1">
      <c r="A1133" t="s">
        <v>1820</v>
      </c>
      <c r="B1133" s="188" t="s">
        <v>321</v>
      </c>
      <c r="C1133" s="151" t="str">
        <f t="shared" si="245"/>
        <v>A.160.02.110</v>
      </c>
      <c r="D1133" s="54" t="s">
        <v>41</v>
      </c>
      <c r="E1133" s="150" t="s">
        <v>352</v>
      </c>
      <c r="F1133" s="153" t="str">
        <f t="shared" si="246"/>
        <v>Bubinga natural forest clear cut 830 (kg/m3)</v>
      </c>
      <c r="G1133" s="277">
        <v>3.6676956000000001</v>
      </c>
      <c r="H1133" s="44">
        <f t="shared" si="243"/>
        <v>3.6676956000000001</v>
      </c>
      <c r="I1133"/>
      <c r="J1133" s="294">
        <v>6.4785129959600267</v>
      </c>
      <c r="K1133" s="44">
        <f t="shared" si="244"/>
        <v>6.4785129959600267</v>
      </c>
      <c r="L1133" s="295">
        <v>2.7259920919000002E-3</v>
      </c>
      <c r="M1133" s="295">
        <v>5.9137578504899997</v>
      </c>
      <c r="N1133" s="295">
        <v>1.1874813378127043E-2</v>
      </c>
      <c r="O1133" s="295">
        <v>0.55015433999999996</v>
      </c>
      <c r="P1133"/>
      <c r="Q1133" s="212">
        <v>24.64847</v>
      </c>
      <c r="R1133"/>
      <c r="S1133" s="156">
        <v>6.0697573999999997E-2</v>
      </c>
      <c r="T1133" s="156">
        <v>5.7750396000000002E-2</v>
      </c>
      <c r="U1133" s="156">
        <v>2.7990193999999999E-3</v>
      </c>
      <c r="V1133" s="156">
        <v>1.4815887000000001E-4</v>
      </c>
      <c r="W1133"/>
      <c r="X1133" s="155">
        <v>1.0779918E-4</v>
      </c>
      <c r="Y1133" s="173"/>
      <c r="Z1133" s="271" t="s">
        <v>2612</v>
      </c>
      <c r="AA1133"/>
      <c r="AB1133"/>
      <c r="AC1133"/>
      <c r="AD1133" s="175"/>
      <c r="AE1133" s="271"/>
      <c r="AF1133" s="50"/>
      <c r="AG1133" s="50"/>
      <c r="AH1133" s="57"/>
      <c r="AI1133" s="56"/>
      <c r="AJ1133" s="56"/>
    </row>
    <row r="1134" spans="1:36" ht="13.8" customHeight="1">
      <c r="A1134" t="s">
        <v>1821</v>
      </c>
      <c r="B1134" s="188" t="s">
        <v>321</v>
      </c>
      <c r="C1134" s="151" t="str">
        <f t="shared" si="245"/>
        <v>A.160.02.111</v>
      </c>
      <c r="D1134" s="54" t="s">
        <v>41</v>
      </c>
      <c r="E1134" s="150" t="s">
        <v>352</v>
      </c>
      <c r="F1134" s="153" t="str">
        <f t="shared" si="246"/>
        <v>Cedar  American FSC/PEFC 490 (kg/m3)</v>
      </c>
      <c r="G1134" s="277">
        <v>0.25500576000000003</v>
      </c>
      <c r="H1134" s="44">
        <f t="shared" si="243"/>
        <v>0.25500576000000003</v>
      </c>
      <c r="I1134"/>
      <c r="J1134" s="294">
        <v>6.3071324490327041E-2</v>
      </c>
      <c r="K1134" s="44">
        <f t="shared" si="244"/>
        <v>6.3071324490327041E-2</v>
      </c>
      <c r="L1134" s="295">
        <v>2.8397969622000001E-3</v>
      </c>
      <c r="M1134" s="295">
        <v>6.8749813600000008E-3</v>
      </c>
      <c r="N1134" s="295">
        <v>1.5105682168127044E-2</v>
      </c>
      <c r="O1134" s="295">
        <v>3.8250864000000002E-2</v>
      </c>
      <c r="P1134"/>
      <c r="Q1134" s="212">
        <v>25.138518999999999</v>
      </c>
      <c r="R1134"/>
      <c r="S1134" s="156">
        <v>5.7078214000000002E-3</v>
      </c>
      <c r="T1134" s="156">
        <v>5.3030547000000004E-3</v>
      </c>
      <c r="U1134" s="156">
        <v>2.2239946999999999E-4</v>
      </c>
      <c r="V1134" s="156">
        <v>1.8236713999999999E-4</v>
      </c>
      <c r="W1134"/>
      <c r="X1134" s="155">
        <v>1.3605703000000001E-5</v>
      </c>
      <c r="Y1134" s="173"/>
      <c r="Z1134" s="271" t="s">
        <v>2613</v>
      </c>
      <c r="AA1134"/>
      <c r="AB1134"/>
      <c r="AC1134"/>
      <c r="AD1134" s="175"/>
      <c r="AE1134" s="271"/>
      <c r="AF1134" s="50"/>
      <c r="AG1134" s="50"/>
      <c r="AH1134" s="57"/>
      <c r="AI1134" s="56"/>
      <c r="AJ1134" s="56"/>
    </row>
    <row r="1135" spans="1:36" ht="13.8" customHeight="1">
      <c r="A1135" t="s">
        <v>1822</v>
      </c>
      <c r="B1135" s="188" t="s">
        <v>321</v>
      </c>
      <c r="C1135" s="151" t="str">
        <f t="shared" si="245"/>
        <v>A.160.02.112</v>
      </c>
      <c r="D1135" s="54" t="s">
        <v>41</v>
      </c>
      <c r="E1135" s="150" t="s">
        <v>352</v>
      </c>
      <c r="F1135" s="153" t="str">
        <f t="shared" si="246"/>
        <v>Cedar  American natural forest clear cut 490 (kg/m3)</v>
      </c>
      <c r="G1135" s="277">
        <v>3.7050057333333331</v>
      </c>
      <c r="H1135" s="44">
        <f t="shared" si="243"/>
        <v>3.7050057333333331</v>
      </c>
      <c r="I1135"/>
      <c r="J1135" s="294">
        <v>9.3209288653403259</v>
      </c>
      <c r="K1135" s="44">
        <f t="shared" si="244"/>
        <v>9.3209288653403259</v>
      </c>
      <c r="L1135" s="295">
        <v>2.8397969622000001E-3</v>
      </c>
      <c r="M1135" s="295">
        <v>8.7472325262100004</v>
      </c>
      <c r="N1135" s="295">
        <v>1.5105682168127044E-2</v>
      </c>
      <c r="O1135" s="295">
        <v>0.55575085999999996</v>
      </c>
      <c r="P1135"/>
      <c r="Q1135" s="212">
        <v>25.138518999999999</v>
      </c>
      <c r="R1135"/>
      <c r="S1135" s="156">
        <v>6.1722645E-2</v>
      </c>
      <c r="T1135" s="156">
        <v>5.8705742999999998E-2</v>
      </c>
      <c r="U1135" s="156">
        <v>2.8345347999999999E-3</v>
      </c>
      <c r="V1135" s="156">
        <v>1.8236713999999999E-4</v>
      </c>
      <c r="W1135"/>
      <c r="X1135" s="155">
        <v>1.0980086000000001E-4</v>
      </c>
      <c r="Y1135" s="173"/>
      <c r="Z1135" s="271" t="s">
        <v>2613</v>
      </c>
      <c r="AA1135"/>
      <c r="AB1135"/>
      <c r="AC1135"/>
      <c r="AD1135" s="175"/>
      <c r="AE1135" s="271"/>
      <c r="AF1135" s="50"/>
      <c r="AG1135" s="50"/>
      <c r="AH1135" s="57"/>
      <c r="AI1135" s="56"/>
      <c r="AJ1135" s="56"/>
    </row>
    <row r="1136" spans="1:36" ht="13.8" customHeight="1">
      <c r="A1136" t="s">
        <v>966</v>
      </c>
      <c r="B1136" s="188" t="s">
        <v>321</v>
      </c>
      <c r="C1136" s="151" t="str">
        <f t="shared" si="245"/>
        <v>A.160.02.113</v>
      </c>
      <c r="D1136" s="54" t="s">
        <v>41</v>
      </c>
      <c r="E1136" s="150" t="s">
        <v>352</v>
      </c>
      <c r="F1136" s="153" t="str">
        <f t="shared" si="246"/>
        <v>Chestnut FSC/PEFC 540 (kg/m3)</v>
      </c>
      <c r="G1136" s="277">
        <v>9.0066439999999998E-2</v>
      </c>
      <c r="H1136" s="44">
        <f t="shared" si="243"/>
        <v>9.0066439999999998E-2</v>
      </c>
      <c r="I1136"/>
      <c r="J1136" s="294">
        <v>4.0789136153267604E-2</v>
      </c>
      <c r="K1136" s="44">
        <f t="shared" si="244"/>
        <v>4.0789136153267604E-2</v>
      </c>
      <c r="L1136" s="295">
        <v>5.3841897749999992E-3</v>
      </c>
      <c r="M1136" s="295">
        <v>7.5909486630000005E-3</v>
      </c>
      <c r="N1136" s="295">
        <v>1.4304031715267607E-2</v>
      </c>
      <c r="O1136" s="295">
        <v>1.3509966E-2</v>
      </c>
      <c r="P1136"/>
      <c r="Q1136" s="212">
        <v>25.554113000000001</v>
      </c>
      <c r="R1136"/>
      <c r="S1136" s="156">
        <v>2.5630641999999999E-3</v>
      </c>
      <c r="T1136" s="156">
        <v>2.2649435999999999E-3</v>
      </c>
      <c r="U1136" s="156">
        <v>9.2384702000000002E-5</v>
      </c>
      <c r="V1136" s="156">
        <v>2.0573586999999999E-4</v>
      </c>
      <c r="W1136"/>
      <c r="X1136" s="155">
        <v>9.5297662999999999E-6</v>
      </c>
      <c r="Y1136" s="173"/>
      <c r="Z1136" s="271" t="s">
        <v>2614</v>
      </c>
      <c r="AA1136"/>
      <c r="AB1136"/>
      <c r="AC1136"/>
      <c r="AD1136" s="175"/>
      <c r="AE1136" s="271"/>
      <c r="AF1136" s="50"/>
      <c r="AG1136" s="50"/>
      <c r="AH1136" s="57"/>
      <c r="AI1136" s="56"/>
      <c r="AJ1136" s="56"/>
    </row>
    <row r="1137" spans="1:36" ht="13.8" customHeight="1">
      <c r="A1137" t="s">
        <v>967</v>
      </c>
      <c r="B1137" s="188" t="s">
        <v>321</v>
      </c>
      <c r="C1137" s="151" t="str">
        <f t="shared" si="245"/>
        <v>A.160.02.114</v>
      </c>
      <c r="D1137" s="54" t="s">
        <v>41</v>
      </c>
      <c r="E1137" s="150" t="s">
        <v>352</v>
      </c>
      <c r="F1137" s="153" t="str">
        <f t="shared" si="246"/>
        <v>Cordia FCS/PEFC 540 (kg/m3)</v>
      </c>
      <c r="G1137" s="277">
        <v>0.27036877333333337</v>
      </c>
      <c r="H1137" s="44">
        <f t="shared" si="243"/>
        <v>0.27036877333333337</v>
      </c>
      <c r="I1137"/>
      <c r="J1137" s="294">
        <v>6.7295347170227046E-2</v>
      </c>
      <c r="K1137" s="44">
        <f t="shared" si="244"/>
        <v>6.7295347170227046E-2</v>
      </c>
      <c r="L1137" s="295">
        <v>2.8866578340999995E-3</v>
      </c>
      <c r="M1137" s="295">
        <v>7.4173340780000008E-3</v>
      </c>
      <c r="N1137" s="295">
        <v>1.6436039258127044E-2</v>
      </c>
      <c r="O1137" s="295">
        <v>4.0555316000000001E-2</v>
      </c>
      <c r="P1137"/>
      <c r="Q1137" s="212">
        <v>25.340304</v>
      </c>
      <c r="R1137"/>
      <c r="S1137" s="156">
        <v>6.1299092999999999E-3</v>
      </c>
      <c r="T1137" s="156">
        <v>5.6964329000000003E-3</v>
      </c>
      <c r="U1137" s="156">
        <v>2.3702348E-4</v>
      </c>
      <c r="V1137" s="156">
        <v>1.9645291E-4</v>
      </c>
      <c r="W1137"/>
      <c r="X1137" s="155">
        <v>1.4429921E-5</v>
      </c>
      <c r="Y1137" s="173"/>
      <c r="Z1137" s="271" t="s">
        <v>2615</v>
      </c>
      <c r="AA1137"/>
      <c r="AB1137"/>
      <c r="AC1137"/>
      <c r="AD1137" s="175"/>
      <c r="AE1137" s="271"/>
      <c r="AF1137" s="50"/>
      <c r="AG1137" s="50"/>
      <c r="AH1137" s="57"/>
      <c r="AI1137" s="56"/>
      <c r="AJ1137" s="56"/>
    </row>
    <row r="1138" spans="1:36" ht="13.8" customHeight="1">
      <c r="A1138" t="s">
        <v>1823</v>
      </c>
      <c r="B1138" s="188" t="s">
        <v>321</v>
      </c>
      <c r="C1138" s="151" t="str">
        <f t="shared" si="245"/>
        <v>A.160.02.115</v>
      </c>
      <c r="D1138" s="54" t="s">
        <v>41</v>
      </c>
      <c r="E1138" s="150" t="s">
        <v>352</v>
      </c>
      <c r="F1138" s="153" t="str">
        <f t="shared" si="246"/>
        <v>Cordia natural forest clear cut 540 (kg/m3)</v>
      </c>
      <c r="G1138" s="277">
        <v>3.7203688000000001</v>
      </c>
      <c r="H1138" s="44">
        <f t="shared" si="243"/>
        <v>3.7203688000000001</v>
      </c>
      <c r="I1138"/>
      <c r="J1138" s="294">
        <v>6.2525453685722274</v>
      </c>
      <c r="K1138" s="44">
        <f t="shared" si="244"/>
        <v>6.2525453685722274</v>
      </c>
      <c r="L1138" s="295">
        <v>2.8866578340999995E-3</v>
      </c>
      <c r="M1138" s="295">
        <v>5.6751673514799998</v>
      </c>
      <c r="N1138" s="295">
        <v>1.6436039258127044E-2</v>
      </c>
      <c r="O1138" s="295">
        <v>0.55805532000000002</v>
      </c>
      <c r="P1138"/>
      <c r="Q1138" s="212">
        <v>25.340304</v>
      </c>
      <c r="R1138"/>
      <c r="S1138" s="156">
        <v>6.2144733000000001E-2</v>
      </c>
      <c r="T1138" s="156">
        <v>5.9099120999999998E-2</v>
      </c>
      <c r="U1138" s="156">
        <v>2.8491587999999999E-3</v>
      </c>
      <c r="V1138" s="156">
        <v>1.9645291E-4</v>
      </c>
      <c r="W1138"/>
      <c r="X1138" s="155">
        <v>1.1062508E-4</v>
      </c>
      <c r="Y1138" s="173"/>
      <c r="Z1138" s="271" t="s">
        <v>2615</v>
      </c>
      <c r="AA1138"/>
      <c r="AB1138"/>
      <c r="AC1138"/>
      <c r="AD1138" s="175"/>
      <c r="AE1138" s="271"/>
      <c r="AF1138" s="50"/>
      <c r="AG1138" s="50"/>
      <c r="AH1138" s="57"/>
      <c r="AI1138" s="56"/>
      <c r="AJ1138" s="56"/>
    </row>
    <row r="1139" spans="1:36" ht="13.8" customHeight="1">
      <c r="A1139" t="s">
        <v>968</v>
      </c>
      <c r="B1139" s="188" t="s">
        <v>321</v>
      </c>
      <c r="C1139" s="151" t="str">
        <f t="shared" si="245"/>
        <v>A.160.02.116</v>
      </c>
      <c r="D1139" s="54" t="s">
        <v>41</v>
      </c>
      <c r="E1139" s="150" t="s">
        <v>352</v>
      </c>
      <c r="F1139" s="153" t="str">
        <f t="shared" si="246"/>
        <v>Idigbo FSC/PEFC 550 (kg/m3)</v>
      </c>
      <c r="G1139" s="277">
        <v>0.23086387999999999</v>
      </c>
      <c r="H1139" s="44">
        <f t="shared" si="243"/>
        <v>0.23086387999999999</v>
      </c>
      <c r="I1139"/>
      <c r="J1139" s="294">
        <v>5.6433572801027038E-2</v>
      </c>
      <c r="K1139" s="44">
        <f t="shared" si="244"/>
        <v>5.6433572801027038E-2</v>
      </c>
      <c r="L1139" s="295">
        <v>2.7661585248999997E-3</v>
      </c>
      <c r="M1139" s="295">
        <v>6.0227126780000003E-3</v>
      </c>
      <c r="N1139" s="295">
        <v>1.3015119598127043E-2</v>
      </c>
      <c r="O1139" s="295">
        <v>3.4629581999999999E-2</v>
      </c>
      <c r="P1139"/>
      <c r="Q1139" s="212">
        <v>24.821428000000001</v>
      </c>
      <c r="R1139"/>
      <c r="S1139" s="156">
        <v>5.0445402999999998E-3</v>
      </c>
      <c r="T1139" s="156">
        <v>4.6848890000000002E-3</v>
      </c>
      <c r="U1139" s="156">
        <v>1.9941887999999999E-4</v>
      </c>
      <c r="V1139" s="156">
        <v>1.6023238000000001E-4</v>
      </c>
      <c r="W1139"/>
      <c r="X1139" s="155">
        <v>1.2310502000000001E-5</v>
      </c>
      <c r="Y1139" s="173"/>
      <c r="Z1139" s="271" t="s">
        <v>2616</v>
      </c>
      <c r="AA1139"/>
      <c r="AB1139"/>
      <c r="AC1139"/>
      <c r="AD1139" s="175"/>
      <c r="AE1139" s="271"/>
      <c r="AF1139" s="50"/>
      <c r="AG1139" s="50"/>
      <c r="AH1139" s="57"/>
      <c r="AI1139" s="56"/>
      <c r="AJ1139" s="56"/>
    </row>
    <row r="1140" spans="1:36" ht="13.8" customHeight="1">
      <c r="A1140" t="s">
        <v>1824</v>
      </c>
      <c r="B1140" s="188" t="s">
        <v>321</v>
      </c>
      <c r="C1140" s="151" t="str">
        <f t="shared" si="245"/>
        <v>A.160.02.117</v>
      </c>
      <c r="D1140" s="54" t="s">
        <v>41</v>
      </c>
      <c r="E1140" s="150" t="s">
        <v>352</v>
      </c>
      <c r="F1140" s="153" t="str">
        <f t="shared" si="246"/>
        <v>Idigbo natural forest clear cut 550 (kg/m3)</v>
      </c>
      <c r="G1140" s="277">
        <v>3.6808638666666669</v>
      </c>
      <c r="H1140" s="44">
        <f t="shared" si="243"/>
        <v>3.6808638666666669</v>
      </c>
      <c r="I1140"/>
      <c r="J1140" s="294">
        <v>5.0394335587830268</v>
      </c>
      <c r="K1140" s="44">
        <f t="shared" si="244"/>
        <v>5.0394335587830268</v>
      </c>
      <c r="L1140" s="295">
        <v>2.7661585248999997E-3</v>
      </c>
      <c r="M1140" s="295">
        <v>4.4715227006599996</v>
      </c>
      <c r="N1140" s="295">
        <v>1.3015119598127043E-2</v>
      </c>
      <c r="O1140" s="295">
        <v>0.55212958000000001</v>
      </c>
      <c r="P1140"/>
      <c r="Q1140" s="212">
        <v>24.821428000000001</v>
      </c>
      <c r="R1140"/>
      <c r="S1140" s="156">
        <v>6.1059363999999998E-2</v>
      </c>
      <c r="T1140" s="156">
        <v>5.8087577000000001E-2</v>
      </c>
      <c r="U1140" s="156">
        <v>2.8115542E-3</v>
      </c>
      <c r="V1140" s="156">
        <v>1.6023238000000001E-4</v>
      </c>
      <c r="W1140"/>
      <c r="X1140" s="155">
        <v>1.0850566E-4</v>
      </c>
      <c r="Y1140" s="173"/>
      <c r="Z1140" s="271" t="s">
        <v>2616</v>
      </c>
      <c r="AA1140"/>
      <c r="AB1140"/>
      <c r="AC1140"/>
      <c r="AD1140" s="175"/>
      <c r="AE1140" s="271"/>
      <c r="AF1140" s="49"/>
      <c r="AG1140" s="49"/>
      <c r="AH1140" s="57"/>
      <c r="AI1140" s="56"/>
      <c r="AJ1140" s="56"/>
    </row>
    <row r="1141" spans="1:36" ht="13.8" customHeight="1">
      <c r="A1141" t="s">
        <v>969</v>
      </c>
      <c r="B1141" s="188" t="s">
        <v>321</v>
      </c>
      <c r="C1141" s="151" t="str">
        <f t="shared" si="245"/>
        <v>A.160.02.118</v>
      </c>
      <c r="D1141" s="54" t="s">
        <v>41</v>
      </c>
      <c r="E1141" s="150" t="s">
        <v>352</v>
      </c>
      <c r="F1141" s="153" t="str">
        <f t="shared" si="246"/>
        <v>Mahogany FSC/PEFC 1110 (kg/m3)</v>
      </c>
      <c r="G1141" s="277">
        <v>0.21714690666666667</v>
      </c>
      <c r="H1141" s="44">
        <f t="shared" si="243"/>
        <v>0.21714690666666667</v>
      </c>
      <c r="I1141"/>
      <c r="J1141" s="294">
        <v>5.266212464472704E-2</v>
      </c>
      <c r="K1141" s="44">
        <f t="shared" si="244"/>
        <v>5.266212464472704E-2</v>
      </c>
      <c r="L1141" s="295">
        <v>2.7243184845999998E-3</v>
      </c>
      <c r="M1141" s="295">
        <v>5.5384692519999997E-3</v>
      </c>
      <c r="N1141" s="295">
        <v>1.1827300908127043E-2</v>
      </c>
      <c r="O1141" s="295">
        <v>3.2572035999999999E-2</v>
      </c>
      <c r="P1141"/>
      <c r="Q1141" s="212">
        <v>24.641262999999999</v>
      </c>
      <c r="R1141"/>
      <c r="S1141" s="156">
        <v>4.6676759999999999E-3</v>
      </c>
      <c r="T1141" s="156">
        <v>4.3336585000000004E-3</v>
      </c>
      <c r="U1141" s="156">
        <v>1.8636173E-4</v>
      </c>
      <c r="V1141" s="156">
        <v>1.4765580000000001E-4</v>
      </c>
      <c r="W1141"/>
      <c r="X1141" s="155">
        <v>1.1574593E-5</v>
      </c>
      <c r="Y1141" s="173"/>
      <c r="Z1141" s="271" t="s">
        <v>1825</v>
      </c>
      <c r="AA1141"/>
      <c r="AB1141"/>
      <c r="AC1141"/>
      <c r="AD1141" s="175"/>
      <c r="AE1141" s="271"/>
      <c r="AF1141" s="50"/>
      <c r="AG1141" s="50"/>
      <c r="AH1141" s="57"/>
      <c r="AI1141" s="56"/>
      <c r="AJ1141" s="56"/>
    </row>
    <row r="1142" spans="1:36" ht="13.8" customHeight="1">
      <c r="A1142" t="s">
        <v>1826</v>
      </c>
      <c r="B1142" s="188" t="s">
        <v>321</v>
      </c>
      <c r="C1142" s="151" t="str">
        <f t="shared" si="245"/>
        <v>A.160.02.119</v>
      </c>
      <c r="D1142" s="54" t="s">
        <v>41</v>
      </c>
      <c r="E1142" s="150" t="s">
        <v>352</v>
      </c>
      <c r="F1142" s="153" t="str">
        <f t="shared" si="246"/>
        <v>Mahogany natural forest clear cut 1110 (kg/m3)</v>
      </c>
      <c r="G1142" s="277">
        <v>3.6671469333333335</v>
      </c>
      <c r="H1142" s="44">
        <f t="shared" si="243"/>
        <v>3.6671469333333335</v>
      </c>
      <c r="I1142"/>
      <c r="J1142" s="294">
        <v>3.878067141132727</v>
      </c>
      <c r="K1142" s="44">
        <f t="shared" si="244"/>
        <v>3.878067141132727</v>
      </c>
      <c r="L1142" s="295">
        <v>2.7243184845999998E-3</v>
      </c>
      <c r="M1142" s="295">
        <v>3.3134434817399998</v>
      </c>
      <c r="N1142" s="295">
        <v>1.1827300908127043E-2</v>
      </c>
      <c r="O1142" s="295">
        <v>0.55007203999999998</v>
      </c>
      <c r="P1142"/>
      <c r="Q1142" s="212">
        <v>24.641262999999999</v>
      </c>
      <c r="R1142"/>
      <c r="S1142" s="156">
        <v>6.0682499000000001E-2</v>
      </c>
      <c r="T1142" s="156">
        <v>5.7736346000000001E-2</v>
      </c>
      <c r="U1142" s="156">
        <v>2.7984971000000001E-3</v>
      </c>
      <c r="V1142" s="156">
        <v>1.4765580000000001E-4</v>
      </c>
      <c r="W1142"/>
      <c r="X1142" s="155">
        <v>1.0776975E-4</v>
      </c>
      <c r="Y1142" s="173"/>
      <c r="Z1142" s="271" t="s">
        <v>1825</v>
      </c>
      <c r="AA1142"/>
      <c r="AB1142"/>
      <c r="AC1142"/>
      <c r="AD1142" s="175"/>
      <c r="AE1142" s="271"/>
      <c r="AF1142" s="50"/>
      <c r="AG1142" s="50"/>
      <c r="AH1142" s="57"/>
      <c r="AI1142" s="56"/>
      <c r="AJ1142" s="56"/>
    </row>
    <row r="1143" spans="1:36" ht="13.8" customHeight="1">
      <c r="A1143" t="s">
        <v>970</v>
      </c>
      <c r="B1143" s="188" t="s">
        <v>321</v>
      </c>
      <c r="C1143" s="151" t="str">
        <f t="shared" si="245"/>
        <v>A.160.02.120</v>
      </c>
      <c r="D1143" s="54" t="s">
        <v>41</v>
      </c>
      <c r="E1143" s="150" t="s">
        <v>352</v>
      </c>
      <c r="F1143" s="153" t="str">
        <f t="shared" si="246"/>
        <v>Meranti FSC/PEFC 640 (kg/m3)</v>
      </c>
      <c r="G1143" s="277">
        <v>0.29999744</v>
      </c>
      <c r="H1143" s="44">
        <f t="shared" si="243"/>
        <v>0.29999744</v>
      </c>
      <c r="I1143"/>
      <c r="J1143" s="294">
        <v>7.5441677924527051E-2</v>
      </c>
      <c r="K1143" s="44">
        <f t="shared" si="244"/>
        <v>7.5441677924527051E-2</v>
      </c>
      <c r="L1143" s="295">
        <v>2.9770323633999999E-3</v>
      </c>
      <c r="M1143" s="295">
        <v>8.4633000530000002E-3</v>
      </c>
      <c r="N1143" s="295">
        <v>1.9001729508127042E-2</v>
      </c>
      <c r="O1143" s="295">
        <v>4.4999615999999999E-2</v>
      </c>
      <c r="P1143"/>
      <c r="Q1143" s="212">
        <v>25.72946</v>
      </c>
      <c r="R1143"/>
      <c r="S1143" s="156">
        <v>6.9439361E-3</v>
      </c>
      <c r="T1143" s="156">
        <v>6.4550909E-3</v>
      </c>
      <c r="U1143" s="156">
        <v>2.6522693E-4</v>
      </c>
      <c r="V1143" s="156">
        <v>2.2361829999999999E-4</v>
      </c>
      <c r="W1143"/>
      <c r="X1143" s="155">
        <v>1.6019486E-5</v>
      </c>
      <c r="Y1143" s="173"/>
      <c r="Z1143" s="271" t="s">
        <v>2617</v>
      </c>
      <c r="AA1143"/>
      <c r="AB1143"/>
      <c r="AC1143"/>
      <c r="AD1143" s="175"/>
      <c r="AE1143" s="271"/>
      <c r="AF1143" s="50"/>
      <c r="AG1143" s="50"/>
      <c r="AH1143" s="57"/>
      <c r="AI1143" s="56"/>
      <c r="AJ1143" s="56"/>
    </row>
    <row r="1144" spans="1:36" ht="13.8" customHeight="1">
      <c r="A1144" t="s">
        <v>1827</v>
      </c>
      <c r="B1144" s="188" t="s">
        <v>321</v>
      </c>
      <c r="C1144" s="151" t="str">
        <f t="shared" si="245"/>
        <v>A.160.02.121</v>
      </c>
      <c r="D1144" s="54" t="s">
        <v>41</v>
      </c>
      <c r="E1144" s="150" t="s">
        <v>352</v>
      </c>
      <c r="F1144" s="153" t="str">
        <f t="shared" si="246"/>
        <v>Meranti natural forest clear cut 640 (kg/m3)</v>
      </c>
      <c r="G1144" s="277">
        <v>3.7499974666666667</v>
      </c>
      <c r="H1144" s="44">
        <f t="shared" si="243"/>
        <v>3.7499974666666667</v>
      </c>
      <c r="I1144"/>
      <c r="J1144" s="294">
        <v>8.2186416463915268</v>
      </c>
      <c r="K1144" s="44">
        <f t="shared" si="244"/>
        <v>8.2186416463915268</v>
      </c>
      <c r="L1144" s="295">
        <v>2.9770323633999999E-3</v>
      </c>
      <c r="M1144" s="295">
        <v>7.6341632645199997</v>
      </c>
      <c r="N1144" s="295">
        <v>1.9001729508127042E-2</v>
      </c>
      <c r="O1144" s="295">
        <v>0.56249961999999998</v>
      </c>
      <c r="P1144"/>
      <c r="Q1144" s="212">
        <v>25.72946</v>
      </c>
      <c r="R1144"/>
      <c r="S1144" s="156">
        <v>6.2958759000000003E-2</v>
      </c>
      <c r="T1144" s="156">
        <v>5.9857779E-2</v>
      </c>
      <c r="U1144" s="156">
        <v>2.8773623000000002E-3</v>
      </c>
      <c r="V1144" s="156">
        <v>2.2361829999999999E-4</v>
      </c>
      <c r="W1144"/>
      <c r="X1144" s="155">
        <v>1.1221464E-4</v>
      </c>
      <c r="Y1144" s="173"/>
      <c r="Z1144" s="271" t="s">
        <v>2617</v>
      </c>
      <c r="AA1144"/>
      <c r="AB1144"/>
      <c r="AC1144"/>
      <c r="AD1144" s="175"/>
      <c r="AE1144" s="271"/>
      <c r="AF1144" s="50"/>
      <c r="AG1144" s="50"/>
      <c r="AH1144" s="57"/>
      <c r="AI1144" s="56"/>
      <c r="AJ1144" s="56"/>
    </row>
    <row r="1145" spans="1:36" ht="13.8" customHeight="1">
      <c r="A1145" t="s">
        <v>971</v>
      </c>
      <c r="B1145" s="188" t="s">
        <v>321</v>
      </c>
      <c r="C1145" s="151" t="str">
        <f t="shared" si="245"/>
        <v>A.160.02.122</v>
      </c>
      <c r="D1145" s="54" t="s">
        <v>41</v>
      </c>
      <c r="E1145" s="150" t="s">
        <v>352</v>
      </c>
      <c r="F1145" s="153" t="str">
        <f t="shared" si="246"/>
        <v>Merbau FSC/PEFC 800 (kg/m3)</v>
      </c>
      <c r="G1145" s="277">
        <v>0.27420952666666665</v>
      </c>
      <c r="H1145" s="44">
        <f t="shared" si="243"/>
        <v>0.27420952666666665</v>
      </c>
      <c r="I1145"/>
      <c r="J1145" s="294">
        <v>6.8351353922627034E-2</v>
      </c>
      <c r="K1145" s="44">
        <f t="shared" si="244"/>
        <v>6.8351353922627034E-2</v>
      </c>
      <c r="L1145" s="295">
        <v>2.8983731044999999E-3</v>
      </c>
      <c r="M1145" s="295">
        <v>7.5529222799999999E-3</v>
      </c>
      <c r="N1145" s="295">
        <v>1.6768629538127043E-2</v>
      </c>
      <c r="O1145" s="295">
        <v>4.1131428999999997E-2</v>
      </c>
      <c r="P1145"/>
      <c r="Q1145" s="212">
        <v>25.390750000000001</v>
      </c>
      <c r="R1145"/>
      <c r="S1145" s="156">
        <v>6.2354313000000001E-3</v>
      </c>
      <c r="T1145" s="156">
        <v>5.7947774999999998E-3</v>
      </c>
      <c r="U1145" s="156">
        <v>2.4067948E-4</v>
      </c>
      <c r="V1145" s="156">
        <v>1.9997434999999999E-4</v>
      </c>
      <c r="W1145"/>
      <c r="X1145" s="155">
        <v>1.4635975999999999E-5</v>
      </c>
      <c r="Y1145" s="173"/>
      <c r="Z1145" s="271" t="s">
        <v>1828</v>
      </c>
      <c r="AA1145"/>
      <c r="AB1145"/>
      <c r="AC1145"/>
      <c r="AD1145" s="175"/>
      <c r="AE1145" s="271"/>
      <c r="AF1145" s="50"/>
      <c r="AG1145" s="50"/>
      <c r="AH1145" s="57"/>
      <c r="AI1145" s="56"/>
      <c r="AJ1145" s="56"/>
    </row>
    <row r="1146" spans="1:36" ht="13.8" customHeight="1">
      <c r="A1146" t="s">
        <v>1829</v>
      </c>
      <c r="B1146" s="188" t="s">
        <v>321</v>
      </c>
      <c r="C1146" s="151" t="str">
        <f t="shared" si="245"/>
        <v>A.160.02.123</v>
      </c>
      <c r="D1146" s="54" t="s">
        <v>41</v>
      </c>
      <c r="E1146" s="150" t="s">
        <v>352</v>
      </c>
      <c r="F1146" s="153" t="str">
        <f t="shared" si="246"/>
        <v>Merbau natural forest clear cut 800 (kg/m3)</v>
      </c>
      <c r="G1146" s="277">
        <v>3.7242095333333336</v>
      </c>
      <c r="H1146" s="44">
        <f t="shared" si="243"/>
        <v>3.7242095333333336</v>
      </c>
      <c r="I1146"/>
      <c r="J1146" s="294">
        <v>6.7001513654626281</v>
      </c>
      <c r="K1146" s="44">
        <f t="shared" si="244"/>
        <v>6.7001513654626281</v>
      </c>
      <c r="L1146" s="295">
        <v>2.8983731044999999E-3</v>
      </c>
      <c r="M1146" s="295">
        <v>6.1218529328200004</v>
      </c>
      <c r="N1146" s="295">
        <v>1.6768629538127043E-2</v>
      </c>
      <c r="O1146" s="295">
        <v>0.55863143000000004</v>
      </c>
      <c r="P1146"/>
      <c r="Q1146" s="212">
        <v>25.390750000000001</v>
      </c>
      <c r="R1146"/>
      <c r="S1146" s="156">
        <v>6.2250254999999997E-2</v>
      </c>
      <c r="T1146" s="156">
        <v>5.9197464999999998E-2</v>
      </c>
      <c r="U1146" s="156">
        <v>2.8528147999999998E-3</v>
      </c>
      <c r="V1146" s="156">
        <v>1.9997434999999999E-4</v>
      </c>
      <c r="W1146"/>
      <c r="X1146" s="155">
        <v>1.1083113000000001E-4</v>
      </c>
      <c r="Y1146" s="173"/>
      <c r="Z1146" s="271" t="s">
        <v>1828</v>
      </c>
      <c r="AA1146"/>
      <c r="AB1146"/>
      <c r="AC1146"/>
      <c r="AD1146" s="175"/>
      <c r="AE1146" s="271"/>
      <c r="AF1146" s="50"/>
      <c r="AG1146" s="50"/>
      <c r="AH1146" s="57"/>
      <c r="AI1146" s="56"/>
      <c r="AJ1146" s="56"/>
    </row>
    <row r="1147" spans="1:36" ht="13.8" customHeight="1">
      <c r="A1147" t="s">
        <v>1830</v>
      </c>
      <c r="B1147" s="188" t="s">
        <v>321</v>
      </c>
      <c r="C1147" s="151" t="str">
        <f t="shared" si="245"/>
        <v>A.160.02.124</v>
      </c>
      <c r="D1147" s="54" t="s">
        <v>41</v>
      </c>
      <c r="E1147" s="150" t="s">
        <v>352</v>
      </c>
      <c r="F1147" s="153" t="str">
        <f t="shared" si="246"/>
        <v>Oak European FSC/PEFC 710 (kg/m3)</v>
      </c>
      <c r="G1147" s="277">
        <v>0.20109318000000001</v>
      </c>
      <c r="H1147" s="44">
        <f t="shared" si="243"/>
        <v>0.20109318000000001</v>
      </c>
      <c r="I1147"/>
      <c r="J1147" s="294">
        <v>4.885698773034057E-2</v>
      </c>
      <c r="K1147" s="44">
        <f t="shared" si="244"/>
        <v>4.885698773034057E-2</v>
      </c>
      <c r="L1147" s="295">
        <v>3.5183363092000002E-3</v>
      </c>
      <c r="M1147" s="295">
        <v>5.1508367540000002E-3</v>
      </c>
      <c r="N1147" s="295">
        <v>1.0023837667140566E-2</v>
      </c>
      <c r="O1147" s="295">
        <v>3.0163977000000002E-2</v>
      </c>
      <c r="P1147"/>
      <c r="Q1147" s="212">
        <v>24.546780999999999</v>
      </c>
      <c r="R1147"/>
      <c r="S1147" s="156">
        <v>4.0520627999999998E-3</v>
      </c>
      <c r="T1147" s="156">
        <v>3.7438421999999999E-3</v>
      </c>
      <c r="U1147" s="156">
        <v>1.6904086999999999E-4</v>
      </c>
      <c r="V1147" s="156">
        <v>1.3917968000000001E-4</v>
      </c>
      <c r="W1147"/>
      <c r="X1147" s="155">
        <v>1.0844188000000001E-5</v>
      </c>
      <c r="Y1147" s="173"/>
      <c r="Z1147" s="271" t="s">
        <v>2618</v>
      </c>
      <c r="AA1147"/>
      <c r="AB1147"/>
      <c r="AC1147"/>
      <c r="AD1147" s="175"/>
      <c r="AE1147" s="271"/>
      <c r="AF1147" s="50"/>
      <c r="AG1147" s="50"/>
      <c r="AH1147" s="57"/>
      <c r="AI1147" s="56"/>
      <c r="AJ1147" s="56"/>
    </row>
    <row r="1148" spans="1:36" ht="13.8" customHeight="1">
      <c r="A1148" t="s">
        <v>972</v>
      </c>
      <c r="B1148" s="188" t="s">
        <v>321</v>
      </c>
      <c r="C1148" s="151" t="str">
        <f t="shared" si="245"/>
        <v>A.160.02.125</v>
      </c>
      <c r="D1148" s="54" t="s">
        <v>41</v>
      </c>
      <c r="E1148" s="150" t="s">
        <v>352</v>
      </c>
      <c r="F1148" s="153" t="str">
        <f t="shared" si="246"/>
        <v>Purpleheart FSC/PEFC 850 (kg/m3)</v>
      </c>
      <c r="G1148" s="277">
        <v>0.21275747333333336</v>
      </c>
      <c r="H1148" s="44">
        <f t="shared" si="243"/>
        <v>0.21275747333333336</v>
      </c>
      <c r="I1148"/>
      <c r="J1148" s="294">
        <v>5.1455260094127042E-2</v>
      </c>
      <c r="K1148" s="44">
        <f t="shared" si="244"/>
        <v>5.1455260094127042E-2</v>
      </c>
      <c r="L1148" s="295">
        <v>2.7109296069999997E-3</v>
      </c>
      <c r="M1148" s="295">
        <v>5.3835113190000006E-3</v>
      </c>
      <c r="N1148" s="295">
        <v>1.1447198168127042E-2</v>
      </c>
      <c r="O1148" s="295">
        <v>3.1913621000000003E-2</v>
      </c>
      <c r="P1148"/>
      <c r="Q1148" s="212">
        <v>24.58361</v>
      </c>
      <c r="R1148"/>
      <c r="S1148" s="156">
        <v>4.5470794999999996E-3</v>
      </c>
      <c r="T1148" s="156">
        <v>4.2212647000000004E-3</v>
      </c>
      <c r="U1148" s="156">
        <v>1.8218343999999999E-4</v>
      </c>
      <c r="V1148" s="156">
        <v>1.4363129999999999E-4</v>
      </c>
      <c r="W1148"/>
      <c r="X1148" s="155">
        <v>1.1339102E-5</v>
      </c>
      <c r="Y1148" s="173"/>
      <c r="Z1148" s="271" t="s">
        <v>1831</v>
      </c>
      <c r="AA1148"/>
      <c r="AB1148"/>
      <c r="AC1148"/>
      <c r="AD1148" s="175"/>
      <c r="AE1148" s="271"/>
      <c r="AF1148" s="50"/>
      <c r="AG1148" s="50"/>
      <c r="AH1148" s="57"/>
      <c r="AI1148"/>
      <c r="AJ1148"/>
    </row>
    <row r="1149" spans="1:36" ht="13.8" customHeight="1">
      <c r="A1149" t="s">
        <v>1832</v>
      </c>
      <c r="B1149" s="188" t="s">
        <v>321</v>
      </c>
      <c r="C1149" s="151" t="str">
        <f t="shared" si="245"/>
        <v>A.160.02.126</v>
      </c>
      <c r="D1149" s="54" t="s">
        <v>41</v>
      </c>
      <c r="E1149" s="150" t="s">
        <v>352</v>
      </c>
      <c r="F1149" s="153" t="str">
        <f t="shared" si="246"/>
        <v>Purpleheart natural forest clear cut 850 (kg/m3)</v>
      </c>
      <c r="G1149" s="277">
        <v>3.6627574666666671</v>
      </c>
      <c r="H1149" s="44">
        <f t="shared" si="243"/>
        <v>3.6627574666666671</v>
      </c>
      <c r="I1149"/>
      <c r="J1149" s="294">
        <v>4.8970552794251265</v>
      </c>
      <c r="K1149" s="44">
        <f t="shared" si="244"/>
        <v>4.8970552794251265</v>
      </c>
      <c r="L1149" s="295">
        <v>2.7109296069999997E-3</v>
      </c>
      <c r="M1149" s="295">
        <v>4.3334835316499998</v>
      </c>
      <c r="N1149" s="295">
        <v>1.1447198168127042E-2</v>
      </c>
      <c r="O1149" s="295">
        <v>0.54941362000000005</v>
      </c>
      <c r="P1149"/>
      <c r="Q1149" s="212">
        <v>24.58361</v>
      </c>
      <c r="R1149"/>
      <c r="S1149" s="156">
        <v>6.0561903E-2</v>
      </c>
      <c r="T1149" s="156">
        <v>5.7623952999999999E-2</v>
      </c>
      <c r="U1149" s="156">
        <v>2.7943187999999999E-3</v>
      </c>
      <c r="V1149" s="156">
        <v>1.4363129999999999E-4</v>
      </c>
      <c r="W1149"/>
      <c r="X1149" s="155">
        <v>1.0753426E-4</v>
      </c>
      <c r="Y1149" s="173"/>
      <c r="Z1149" s="271" t="s">
        <v>1831</v>
      </c>
      <c r="AA1149"/>
      <c r="AB1149"/>
      <c r="AC1149"/>
      <c r="AD1149" s="175"/>
      <c r="AE1149" s="271"/>
      <c r="AF1149" s="50"/>
      <c r="AG1149" s="50"/>
      <c r="AH1149" s="57"/>
      <c r="AI1149"/>
      <c r="AJ1149"/>
    </row>
    <row r="1150" spans="1:36" ht="13.8" customHeight="1">
      <c r="A1150" t="s">
        <v>1833</v>
      </c>
      <c r="B1150" s="188" t="s">
        <v>321</v>
      </c>
      <c r="C1150" s="151" t="str">
        <f t="shared" si="245"/>
        <v>A.160.02.127</v>
      </c>
      <c r="D1150" s="54" t="s">
        <v>41</v>
      </c>
      <c r="E1150" s="150" t="s">
        <v>352</v>
      </c>
      <c r="F1150" s="153" t="str">
        <f t="shared" si="246"/>
        <v>Red Cedar Western 370 (kg/m3)</v>
      </c>
      <c r="G1150" s="277">
        <v>0.38363548000000003</v>
      </c>
      <c r="H1150" s="44">
        <f t="shared" si="243"/>
        <v>0.38363548000000003</v>
      </c>
      <c r="I1150"/>
      <c r="J1150" s="294">
        <v>9.8589954585855427E-2</v>
      </c>
      <c r="K1150" s="44">
        <f t="shared" si="244"/>
        <v>9.8589954585855427E-2</v>
      </c>
      <c r="L1150" s="295">
        <v>3.4428947064999997E-3</v>
      </c>
      <c r="M1150" s="295">
        <v>1.1460708159000001E-2</v>
      </c>
      <c r="N1150" s="295">
        <v>2.6141029720355421E-2</v>
      </c>
      <c r="O1150" s="295">
        <v>5.7545322000000003E-2</v>
      </c>
      <c r="P1150"/>
      <c r="Q1150" s="212">
        <v>26.857095000000001</v>
      </c>
      <c r="R1150"/>
      <c r="S1150" s="156">
        <v>9.1981953999999994E-3</v>
      </c>
      <c r="T1150" s="156">
        <v>8.5519998999999992E-3</v>
      </c>
      <c r="U1150" s="156">
        <v>3.4433191000000002E-4</v>
      </c>
      <c r="V1150" s="156">
        <v>3.0186356999999998E-4</v>
      </c>
      <c r="W1150"/>
      <c r="X1150" s="155">
        <v>2.0539346000000001E-5</v>
      </c>
      <c r="Y1150" s="173"/>
      <c r="Z1150" s="271" t="s">
        <v>2619</v>
      </c>
      <c r="AA1150"/>
      <c r="AB1150"/>
      <c r="AC1150"/>
      <c r="AD1150" s="175"/>
      <c r="AE1150" s="271"/>
      <c r="AF1150" s="50"/>
      <c r="AG1150" s="50"/>
      <c r="AH1150" s="57"/>
      <c r="AI1150"/>
      <c r="AJ1150"/>
    </row>
    <row r="1151" spans="1:36" ht="13.8" customHeight="1">
      <c r="A1151" t="s">
        <v>1834</v>
      </c>
      <c r="B1151" s="188" t="s">
        <v>321</v>
      </c>
      <c r="C1151" s="151" t="str">
        <f t="shared" si="245"/>
        <v>A.160.02.128</v>
      </c>
      <c r="D1151" s="54" t="s">
        <v>41</v>
      </c>
      <c r="E1151" s="150" t="s">
        <v>352</v>
      </c>
      <c r="F1151" s="153" t="str">
        <f t="shared" si="246"/>
        <v>Utile (Sipo) FSC/PEFC 640 (kg/m3)</v>
      </c>
      <c r="G1151" s="277">
        <v>0.23196123999999999</v>
      </c>
      <c r="H1151" s="44">
        <f t="shared" si="243"/>
        <v>0.23196123999999999</v>
      </c>
      <c r="I1151"/>
      <c r="J1151" s="294">
        <v>5.6735289516427041E-2</v>
      </c>
      <c r="K1151" s="44">
        <f t="shared" si="244"/>
        <v>5.6735289516427041E-2</v>
      </c>
      <c r="L1151" s="295">
        <v>2.7695057492999994E-3</v>
      </c>
      <c r="M1151" s="295">
        <v>6.0614522390000005E-3</v>
      </c>
      <c r="N1151" s="295">
        <v>1.3110145528127042E-2</v>
      </c>
      <c r="O1151" s="295">
        <v>3.4794185999999998E-2</v>
      </c>
      <c r="P1151"/>
      <c r="Q1151" s="212">
        <v>24.835840999999999</v>
      </c>
      <c r="R1151"/>
      <c r="S1151" s="156">
        <v>5.0746894000000004E-3</v>
      </c>
      <c r="T1151" s="156">
        <v>4.7129874999999998E-3</v>
      </c>
      <c r="U1151" s="156">
        <v>2.0046346000000001E-4</v>
      </c>
      <c r="V1151" s="156">
        <v>1.612385E-4</v>
      </c>
      <c r="W1151"/>
      <c r="X1151" s="155">
        <v>1.2369375E-5</v>
      </c>
      <c r="Y1151" s="173"/>
      <c r="Z1151" s="271" t="s">
        <v>2620</v>
      </c>
      <c r="AA1151"/>
      <c r="AB1151"/>
      <c r="AC1151"/>
      <c r="AD1151" s="175"/>
      <c r="AE1151" s="271"/>
      <c r="AF1151" s="50"/>
      <c r="AG1151" s="50"/>
      <c r="AH1151" s="57"/>
      <c r="AI1151"/>
      <c r="AJ1151"/>
    </row>
    <row r="1152" spans="1:36" ht="13.8" customHeight="1">
      <c r="A1152" t="s">
        <v>1835</v>
      </c>
      <c r="B1152" s="188" t="s">
        <v>321</v>
      </c>
      <c r="C1152" s="151" t="str">
        <f t="shared" si="245"/>
        <v>A.160.02.129</v>
      </c>
      <c r="D1152" s="54" t="s">
        <v>41</v>
      </c>
      <c r="E1152" s="150" t="s">
        <v>352</v>
      </c>
      <c r="F1152" s="153" t="str">
        <f t="shared" si="246"/>
        <v>Utile (Sipo) natural forest clear cut 640 (kg/m3)</v>
      </c>
      <c r="G1152" s="277">
        <v>3.6819612666666668</v>
      </c>
      <c r="H1152" s="44">
        <f t="shared" si="243"/>
        <v>3.6819612666666668</v>
      </c>
      <c r="I1152"/>
      <c r="J1152" s="294">
        <v>6.076871679537426</v>
      </c>
      <c r="K1152" s="44">
        <f t="shared" si="244"/>
        <v>6.076871679537426</v>
      </c>
      <c r="L1152" s="295">
        <v>2.7695057492999994E-3</v>
      </c>
      <c r="M1152" s="295">
        <v>5.5086978382599998</v>
      </c>
      <c r="N1152" s="295">
        <v>1.3110145528127042E-2</v>
      </c>
      <c r="O1152" s="295">
        <v>0.55229419000000002</v>
      </c>
      <c r="P1152"/>
      <c r="Q1152" s="212">
        <v>24.835840999999999</v>
      </c>
      <c r="R1152"/>
      <c r="S1152" s="156">
        <v>6.1089512999999998E-2</v>
      </c>
      <c r="T1152" s="156">
        <v>5.8115674999999999E-2</v>
      </c>
      <c r="U1152" s="156">
        <v>2.8125988000000002E-3</v>
      </c>
      <c r="V1152" s="156">
        <v>1.612385E-4</v>
      </c>
      <c r="W1152"/>
      <c r="X1152" s="155">
        <v>1.0856453E-4</v>
      </c>
      <c r="Y1152" s="173"/>
      <c r="Z1152" s="271" t="s">
        <v>2620</v>
      </c>
      <c r="AA1152"/>
      <c r="AB1152"/>
      <c r="AC1152"/>
      <c r="AD1152" s="175"/>
      <c r="AE1152" s="271"/>
      <c r="AF1152" s="50"/>
      <c r="AG1152" s="50"/>
      <c r="AH1152" s="57"/>
      <c r="AI1152"/>
      <c r="AJ1152"/>
    </row>
    <row r="1153" spans="1:36" ht="13.8" customHeight="1">
      <c r="A1153" t="s">
        <v>973</v>
      </c>
      <c r="B1153" s="188" t="s">
        <v>321</v>
      </c>
      <c r="C1153" s="151" t="str">
        <f t="shared" si="245"/>
        <v>A.160.02.130</v>
      </c>
      <c r="D1153" s="54" t="s">
        <v>41</v>
      </c>
      <c r="E1153" s="150" t="s">
        <v>352</v>
      </c>
      <c r="F1153" s="153" t="str">
        <f t="shared" si="246"/>
        <v>Wengé FSC/PEFC 830 (kg/m3)</v>
      </c>
      <c r="G1153" s="277">
        <v>0.21769558666666666</v>
      </c>
      <c r="H1153" s="44">
        <f t="shared" si="243"/>
        <v>0.21769558666666666</v>
      </c>
      <c r="I1153"/>
      <c r="J1153" s="294">
        <v>5.2812982452027042E-2</v>
      </c>
      <c r="K1153" s="44">
        <f t="shared" si="244"/>
        <v>5.2812982452027042E-2</v>
      </c>
      <c r="L1153" s="295">
        <v>2.7259920919000002E-3</v>
      </c>
      <c r="M1153" s="295">
        <v>5.5578389820000003E-3</v>
      </c>
      <c r="N1153" s="295">
        <v>1.1874813378127043E-2</v>
      </c>
      <c r="O1153" s="295">
        <v>3.2654337999999998E-2</v>
      </c>
      <c r="P1153"/>
      <c r="Q1153" s="212">
        <v>24.64847</v>
      </c>
      <c r="R1153"/>
      <c r="S1153" s="156">
        <v>4.6827505999999996E-3</v>
      </c>
      <c r="T1153" s="156">
        <v>4.3477076999999999E-3</v>
      </c>
      <c r="U1153" s="156">
        <v>1.8688402000000001E-4</v>
      </c>
      <c r="V1153" s="156">
        <v>1.4815887000000001E-4</v>
      </c>
      <c r="W1153"/>
      <c r="X1153" s="155">
        <v>1.1604029E-5</v>
      </c>
      <c r="Y1153" s="173"/>
      <c r="Z1153" s="271" t="s">
        <v>1836</v>
      </c>
      <c r="AA1153"/>
      <c r="AB1153"/>
      <c r="AC1153"/>
      <c r="AD1153" s="175"/>
      <c r="AE1153" s="271"/>
      <c r="AF1153" s="50"/>
      <c r="AG1153" s="50"/>
      <c r="AH1153" s="57"/>
      <c r="AI1153"/>
      <c r="AJ1153"/>
    </row>
    <row r="1154" spans="1:36" ht="13.8" customHeight="1">
      <c r="A1154" t="s">
        <v>1837</v>
      </c>
      <c r="B1154" s="188" t="s">
        <v>321</v>
      </c>
      <c r="C1154" s="151" t="str">
        <f t="shared" si="245"/>
        <v>A.160.02.131</v>
      </c>
      <c r="D1154" s="54" t="s">
        <v>41</v>
      </c>
      <c r="E1154" s="150" t="s">
        <v>352</v>
      </c>
      <c r="F1154" s="153" t="str">
        <f t="shared" si="246"/>
        <v>Wengé natural forest clear cut 830 (kg/m3)</v>
      </c>
      <c r="G1154" s="277">
        <v>3.6676956000000001</v>
      </c>
      <c r="H1154" s="44">
        <f t="shared" si="243"/>
        <v>3.6676956000000001</v>
      </c>
      <c r="I1154"/>
      <c r="J1154" s="294">
        <v>6.4785129959600267</v>
      </c>
      <c r="K1154" s="44">
        <f t="shared" si="244"/>
        <v>6.4785129959600267</v>
      </c>
      <c r="L1154" s="295">
        <v>2.7259920919000002E-3</v>
      </c>
      <c r="M1154" s="295">
        <v>5.9137578504899997</v>
      </c>
      <c r="N1154" s="295">
        <v>1.1874813378127043E-2</v>
      </c>
      <c r="O1154" s="295">
        <v>0.55015433999999996</v>
      </c>
      <c r="P1154"/>
      <c r="Q1154" s="212">
        <v>24.64847</v>
      </c>
      <c r="R1154"/>
      <c r="S1154" s="156">
        <v>6.0697573999999997E-2</v>
      </c>
      <c r="T1154" s="156">
        <v>5.7750396000000002E-2</v>
      </c>
      <c r="U1154" s="156">
        <v>2.7990193999999999E-3</v>
      </c>
      <c r="V1154" s="156">
        <v>1.4815887000000001E-4</v>
      </c>
      <c r="W1154"/>
      <c r="X1154" s="155">
        <v>1.0779918E-4</v>
      </c>
      <c r="Y1154" s="173"/>
      <c r="Z1154" s="271" t="s">
        <v>1836</v>
      </c>
      <c r="AA1154"/>
      <c r="AB1154"/>
      <c r="AC1154"/>
      <c r="AD1154" s="175"/>
      <c r="AE1154" s="271"/>
      <c r="AF1154" s="50"/>
      <c r="AG1154" s="50"/>
      <c r="AH1154" s="57"/>
      <c r="AI1154"/>
      <c r="AJ1154"/>
    </row>
    <row r="1155" spans="1:36" ht="13.8" customHeight="1">
      <c r="B1155" s="188"/>
      <c r="C1155" s="151"/>
      <c r="D1155" s="51" t="s">
        <v>42</v>
      </c>
      <c r="E1155" s="150"/>
      <c r="F1155"/>
      <c r="H1155" s="44">
        <f t="shared" si="243"/>
        <v>0</v>
      </c>
      <c r="I1155"/>
      <c r="J1155" s="44"/>
      <c r="K1155" s="44">
        <f t="shared" si="244"/>
        <v>0</v>
      </c>
      <c r="L1155" s="44"/>
      <c r="P1155"/>
      <c r="Q1155" s="212"/>
      <c r="R1155"/>
      <c r="S1155"/>
      <c r="T1155"/>
      <c r="U1155"/>
      <c r="V1155"/>
      <c r="W1155"/>
      <c r="X1155"/>
      <c r="Y1155" s="175"/>
      <c r="Z1155" s="272"/>
      <c r="AA1155"/>
      <c r="AB1155"/>
      <c r="AC1155"/>
      <c r="AD1155" s="175"/>
      <c r="AE1155" s="271"/>
      <c r="AF1155" s="50"/>
      <c r="AG1155" s="50"/>
      <c r="AH1155" s="57"/>
      <c r="AI1155"/>
      <c r="AJ1155"/>
    </row>
    <row r="1156" spans="1:36" ht="13.8" customHeight="1">
      <c r="A1156" t="s">
        <v>974</v>
      </c>
      <c r="B1156" s="188" t="s">
        <v>321</v>
      </c>
      <c r="C1156" s="151" t="str">
        <f t="shared" ref="C1156:C1190" si="247">MID(A1156,1,12)</f>
        <v>A.160.03.101</v>
      </c>
      <c r="D1156" s="54" t="s">
        <v>42</v>
      </c>
      <c r="E1156" s="150" t="s">
        <v>352</v>
      </c>
      <c r="F1156" s="153" t="str">
        <f t="shared" ref="F1156:F1190" si="248">MID(A1156, 21,85)</f>
        <v>Carapa FSC/PEFC 610 (kg/m3)</v>
      </c>
      <c r="G1156" s="277">
        <v>0.2303152</v>
      </c>
      <c r="H1156" s="44">
        <f t="shared" si="243"/>
        <v>0.2303152</v>
      </c>
      <c r="I1156"/>
      <c r="J1156" s="294">
        <v>5.628271509382704E-2</v>
      </c>
      <c r="K1156" s="44">
        <f t="shared" si="244"/>
        <v>5.628271509382704E-2</v>
      </c>
      <c r="L1156" s="295">
        <v>2.7644849176999995E-3</v>
      </c>
      <c r="M1156" s="295">
        <v>6.0033430480000002E-3</v>
      </c>
      <c r="N1156" s="295">
        <v>1.2967607128127043E-2</v>
      </c>
      <c r="O1156" s="295">
        <v>3.454728E-2</v>
      </c>
      <c r="P1156"/>
      <c r="Q1156" s="212">
        <v>24.814221</v>
      </c>
      <c r="R1156"/>
      <c r="S1156" s="156">
        <v>5.0294657000000001E-3</v>
      </c>
      <c r="T1156" s="156">
        <v>4.6708397999999998E-3</v>
      </c>
      <c r="U1156" s="156">
        <v>1.9889659999999999E-4</v>
      </c>
      <c r="V1156" s="156">
        <v>1.5972931000000001E-4</v>
      </c>
      <c r="W1156"/>
      <c r="X1156" s="155">
        <v>1.2281066E-5</v>
      </c>
      <c r="Y1156" s="173"/>
      <c r="Z1156" s="271" t="s">
        <v>2621</v>
      </c>
      <c r="AA1156"/>
      <c r="AB1156"/>
      <c r="AC1156"/>
      <c r="AD1156" s="175"/>
      <c r="AE1156" s="271"/>
      <c r="AF1156" s="50"/>
      <c r="AG1156" s="50"/>
      <c r="AH1156" s="57"/>
      <c r="AI1156"/>
      <c r="AJ1156"/>
    </row>
    <row r="1157" spans="1:36" ht="13.8" customHeight="1">
      <c r="A1157" t="s">
        <v>1838</v>
      </c>
      <c r="B1157" s="188" t="s">
        <v>321</v>
      </c>
      <c r="C1157" s="151" t="str">
        <f t="shared" si="247"/>
        <v>A.160.03.102</v>
      </c>
      <c r="D1157" s="54" t="s">
        <v>42</v>
      </c>
      <c r="E1157" s="150" t="s">
        <v>352</v>
      </c>
      <c r="F1157" s="153" t="str">
        <f t="shared" si="248"/>
        <v>Carapa natural forest clear cut 610 (kg/m3)</v>
      </c>
      <c r="G1157" s="277">
        <v>3.6803152000000003</v>
      </c>
      <c r="H1157" s="44">
        <f t="shared" si="243"/>
        <v>3.6803152000000003</v>
      </c>
      <c r="I1157"/>
      <c r="J1157" s="294">
        <v>6.602207704055826</v>
      </c>
      <c r="K1157" s="44">
        <f t="shared" si="244"/>
        <v>6.602207704055826</v>
      </c>
      <c r="L1157" s="295">
        <v>2.7644849176999995E-3</v>
      </c>
      <c r="M1157" s="295">
        <v>6.0344283320099992</v>
      </c>
      <c r="N1157" s="295">
        <v>1.2967607128127043E-2</v>
      </c>
      <c r="O1157" s="295">
        <v>0.55204728000000003</v>
      </c>
      <c r="P1157"/>
      <c r="Q1157" s="212">
        <v>24.814221</v>
      </c>
      <c r="R1157"/>
      <c r="S1157" s="156">
        <v>6.1044289000000002E-2</v>
      </c>
      <c r="T1157" s="156">
        <v>5.8073527999999999E-2</v>
      </c>
      <c r="U1157" s="156">
        <v>2.8110320000000002E-3</v>
      </c>
      <c r="V1157" s="156">
        <v>1.5972931000000001E-4</v>
      </c>
      <c r="W1157"/>
      <c r="X1157" s="155">
        <v>1.0847622E-4</v>
      </c>
      <c r="Y1157" s="173"/>
      <c r="Z1157" s="271" t="s">
        <v>2621</v>
      </c>
      <c r="AA1157"/>
      <c r="AB1157"/>
      <c r="AC1157"/>
      <c r="AD1157" s="175"/>
      <c r="AE1157" s="271"/>
      <c r="AF1157" s="50"/>
      <c r="AG1157" s="50"/>
      <c r="AH1157" s="57"/>
      <c r="AI1157" s="19"/>
      <c r="AJ1157" s="19"/>
    </row>
    <row r="1158" spans="1:36" ht="13.8" customHeight="1">
      <c r="A1158" t="s">
        <v>975</v>
      </c>
      <c r="B1158" s="188" t="s">
        <v>321</v>
      </c>
      <c r="C1158" s="151" t="str">
        <f t="shared" si="247"/>
        <v>A.160.03.103</v>
      </c>
      <c r="D1158" s="54" t="s">
        <v>42</v>
      </c>
      <c r="E1158" s="150" t="s">
        <v>352</v>
      </c>
      <c r="F1158" s="153" t="str">
        <f t="shared" si="248"/>
        <v>Dibetou FSC/PEFC550 (kg/m3)</v>
      </c>
      <c r="G1158" s="277">
        <v>0.24183746000000003</v>
      </c>
      <c r="H1158" s="44">
        <f t="shared" si="243"/>
        <v>0.24183746000000003</v>
      </c>
      <c r="I1158"/>
      <c r="J1158" s="294">
        <v>5.9450732031227048E-2</v>
      </c>
      <c r="K1158" s="44">
        <f t="shared" si="244"/>
        <v>5.9450732031227048E-2</v>
      </c>
      <c r="L1158" s="295">
        <v>2.7996305191000004E-3</v>
      </c>
      <c r="M1158" s="295">
        <v>6.4101075640000012E-3</v>
      </c>
      <c r="N1158" s="295">
        <v>1.3965374948127043E-2</v>
      </c>
      <c r="O1158" s="295">
        <v>3.6275619000000002E-2</v>
      </c>
      <c r="P1158"/>
      <c r="Q1158" s="212">
        <v>24.96556</v>
      </c>
      <c r="R1158"/>
      <c r="S1158" s="156">
        <v>5.3460317E-3</v>
      </c>
      <c r="T1158" s="156">
        <v>4.9658734000000001E-3</v>
      </c>
      <c r="U1158" s="156">
        <v>2.0986461000000001E-4</v>
      </c>
      <c r="V1158" s="156">
        <v>1.7029362999999999E-4</v>
      </c>
      <c r="W1158"/>
      <c r="X1158" s="155">
        <v>1.2899230000000001E-5</v>
      </c>
      <c r="Y1158" s="173"/>
      <c r="Z1158" s="271" t="s">
        <v>2622</v>
      </c>
      <c r="AA1158"/>
      <c r="AB1158"/>
      <c r="AC1158"/>
      <c r="AD1158" s="175"/>
      <c r="AE1158" s="271"/>
      <c r="AF1158" s="50"/>
      <c r="AG1158" s="50"/>
      <c r="AH1158" s="57"/>
      <c r="AI1158" s="19"/>
      <c r="AJ1158" s="19"/>
    </row>
    <row r="1159" spans="1:36" ht="13.8" customHeight="1">
      <c r="A1159" t="s">
        <v>1839</v>
      </c>
      <c r="B1159" s="188" t="s">
        <v>321</v>
      </c>
      <c r="C1159" s="151" t="str">
        <f t="shared" si="247"/>
        <v>A.160.03.104</v>
      </c>
      <c r="D1159" s="54" t="s">
        <v>42</v>
      </c>
      <c r="E1159" s="150" t="s">
        <v>352</v>
      </c>
      <c r="F1159" s="153" t="str">
        <f t="shared" si="248"/>
        <v>Dibetou natural forest clear cut 550 (kg/m3)</v>
      </c>
      <c r="G1159" s="277">
        <v>3.6918374666666671</v>
      </c>
      <c r="H1159" s="44">
        <f t="shared" si="243"/>
        <v>3.6918374666666671</v>
      </c>
      <c r="I1159"/>
      <c r="J1159" s="294">
        <v>9.5079507014072266</v>
      </c>
      <c r="K1159" s="44">
        <f t="shared" si="244"/>
        <v>9.5079507014072266</v>
      </c>
      <c r="L1159" s="295">
        <v>2.7996305191000004E-3</v>
      </c>
      <c r="M1159" s="295">
        <v>8.9374100759400008</v>
      </c>
      <c r="N1159" s="295">
        <v>1.3965374948127043E-2</v>
      </c>
      <c r="O1159" s="295">
        <v>0.55377562000000002</v>
      </c>
      <c r="P1159"/>
      <c r="Q1159" s="212">
        <v>24.96556</v>
      </c>
      <c r="R1159"/>
      <c r="S1159" s="156">
        <v>6.1360854999999999E-2</v>
      </c>
      <c r="T1159" s="156">
        <v>5.8368560999999999E-2</v>
      </c>
      <c r="U1159" s="156">
        <v>2.8219999999999999E-3</v>
      </c>
      <c r="V1159" s="156">
        <v>1.7029362999999999E-4</v>
      </c>
      <c r="W1159"/>
      <c r="X1159" s="155">
        <v>1.0909438E-4</v>
      </c>
      <c r="Y1159" s="173"/>
      <c r="Z1159" s="271" t="s">
        <v>2622</v>
      </c>
      <c r="AA1159"/>
      <c r="AB1159"/>
      <c r="AC1159"/>
      <c r="AD1159" s="175"/>
      <c r="AE1159" s="271"/>
      <c r="AF1159" s="50"/>
      <c r="AG1159" s="50"/>
      <c r="AH1159" s="57"/>
      <c r="AI1159"/>
      <c r="AJ1159"/>
    </row>
    <row r="1160" spans="1:36" ht="13.8" customHeight="1">
      <c r="A1160" t="s">
        <v>976</v>
      </c>
      <c r="B1160" s="188" t="s">
        <v>321</v>
      </c>
      <c r="C1160" s="151" t="str">
        <f t="shared" si="247"/>
        <v>A.160.03.105</v>
      </c>
      <c r="D1160" s="54" t="s">
        <v>42</v>
      </c>
      <c r="E1160" s="150" t="s">
        <v>352</v>
      </c>
      <c r="F1160" s="153" t="str">
        <f t="shared" si="248"/>
        <v>Kauri FSC/PEFC 485 (kg/m3)</v>
      </c>
      <c r="G1160" s="277">
        <v>0.3411483666666667</v>
      </c>
      <c r="H1160" s="44">
        <f t="shared" si="243"/>
        <v>0.3411483666666667</v>
      </c>
      <c r="I1160"/>
      <c r="J1160" s="294">
        <v>8.6756025815327042E-2</v>
      </c>
      <c r="K1160" s="44">
        <f t="shared" si="244"/>
        <v>8.6756025815327042E-2</v>
      </c>
      <c r="L1160" s="295">
        <v>3.1025525941999997E-3</v>
      </c>
      <c r="M1160" s="295">
        <v>9.9160306429999998E-3</v>
      </c>
      <c r="N1160" s="295">
        <v>2.2565187578127043E-2</v>
      </c>
      <c r="O1160" s="295">
        <v>5.1172255E-2</v>
      </c>
      <c r="P1160"/>
      <c r="Q1160" s="212">
        <v>26.269955</v>
      </c>
      <c r="R1160"/>
      <c r="S1160" s="156">
        <v>8.0745289000000008E-3</v>
      </c>
      <c r="T1160" s="156">
        <v>7.5087825E-3</v>
      </c>
      <c r="U1160" s="156">
        <v>3.0439837999999999E-4</v>
      </c>
      <c r="V1160" s="156">
        <v>2.6134801999999998E-4</v>
      </c>
      <c r="W1160"/>
      <c r="X1160" s="155">
        <v>1.8227213999999999E-5</v>
      </c>
      <c r="Y1160" s="173"/>
      <c r="Z1160" s="271" t="s">
        <v>2623</v>
      </c>
      <c r="AA1160"/>
      <c r="AB1160"/>
      <c r="AC1160"/>
      <c r="AD1160" s="175"/>
      <c r="AE1160" s="271"/>
      <c r="AF1160" s="50"/>
      <c r="AG1160" s="50"/>
      <c r="AH1160" s="57"/>
      <c r="AI1160" s="19"/>
      <c r="AJ1160" s="19"/>
    </row>
    <row r="1161" spans="1:36" ht="13.8" customHeight="1">
      <c r="A1161" t="s">
        <v>1840</v>
      </c>
      <c r="B1161" s="188" t="s">
        <v>321</v>
      </c>
      <c r="C1161" s="151" t="str">
        <f t="shared" si="247"/>
        <v>A.160.03.106</v>
      </c>
      <c r="D1161" s="54" t="s">
        <v>42</v>
      </c>
      <c r="E1161" s="150" t="s">
        <v>352</v>
      </c>
      <c r="F1161" s="153" t="str">
        <f t="shared" si="248"/>
        <v>Kauri natural forest clear cut 485 (kg/m3)</v>
      </c>
      <c r="G1161" s="277">
        <v>3.7911483333333336</v>
      </c>
      <c r="H1161" s="44">
        <f t="shared" si="243"/>
        <v>3.7911483333333336</v>
      </c>
      <c r="I1161"/>
      <c r="J1161" s="294">
        <v>10.703155711762328</v>
      </c>
      <c r="K1161" s="44">
        <f t="shared" si="244"/>
        <v>10.703155711762328</v>
      </c>
      <c r="L1161" s="295">
        <v>3.1025525941999997E-3</v>
      </c>
      <c r="M1161" s="295">
        <v>10.10881572159</v>
      </c>
      <c r="N1161" s="295">
        <v>2.2565187578127043E-2</v>
      </c>
      <c r="O1161" s="295">
        <v>0.56867224999999999</v>
      </c>
      <c r="P1161"/>
      <c r="Q1161" s="212">
        <v>26.269955</v>
      </c>
      <c r="R1161"/>
      <c r="S1161" s="156">
        <v>6.4089352000000002E-2</v>
      </c>
      <c r="T1161" s="156">
        <v>6.0911470000000002E-2</v>
      </c>
      <c r="U1161" s="156">
        <v>2.9165337E-3</v>
      </c>
      <c r="V1161" s="156">
        <v>2.6134801999999998E-4</v>
      </c>
      <c r="W1161"/>
      <c r="X1161" s="155">
        <v>1.1442237E-4</v>
      </c>
      <c r="Y1161" s="173"/>
      <c r="Z1161" s="271" t="s">
        <v>2623</v>
      </c>
      <c r="AA1161"/>
      <c r="AB1161"/>
      <c r="AC1161"/>
      <c r="AD1161" s="175"/>
      <c r="AE1161" s="271"/>
      <c r="AF1161" s="50"/>
      <c r="AG1161" s="50"/>
      <c r="AH1161" s="57"/>
      <c r="AI1161" s="41"/>
      <c r="AJ1161" s="41"/>
    </row>
    <row r="1162" spans="1:36" ht="13.8" customHeight="1">
      <c r="A1162" t="s">
        <v>977</v>
      </c>
      <c r="B1162" s="188" t="s">
        <v>321</v>
      </c>
      <c r="C1162" s="151" t="str">
        <f t="shared" si="247"/>
        <v>A.160.03.107</v>
      </c>
      <c r="D1162" s="54" t="s">
        <v>42</v>
      </c>
      <c r="E1162" s="150" t="s">
        <v>352</v>
      </c>
      <c r="F1162" s="153" t="str">
        <f t="shared" si="248"/>
        <v>Kotibe FSC/PEFCt 760 (kg/m3)</v>
      </c>
      <c r="G1162" s="277">
        <v>0.22043898000000003</v>
      </c>
      <c r="H1162" s="44">
        <f t="shared" si="243"/>
        <v>0.22043898000000003</v>
      </c>
      <c r="I1162"/>
      <c r="J1162" s="294">
        <v>5.3567272369027044E-2</v>
      </c>
      <c r="K1162" s="44">
        <f t="shared" si="244"/>
        <v>5.3567272369027044E-2</v>
      </c>
      <c r="L1162" s="295">
        <v>2.7343600378999995E-3</v>
      </c>
      <c r="M1162" s="295">
        <v>5.6546876229999999E-3</v>
      </c>
      <c r="N1162" s="295">
        <v>1.2112377708127044E-2</v>
      </c>
      <c r="O1162" s="295">
        <v>3.3065847000000002E-2</v>
      </c>
      <c r="P1162"/>
      <c r="Q1162" s="212">
        <v>24.684502999999999</v>
      </c>
      <c r="R1162"/>
      <c r="S1162" s="156">
        <v>4.7581233999999997E-3</v>
      </c>
      <c r="T1162" s="156">
        <v>4.4179537999999999E-3</v>
      </c>
      <c r="U1162" s="156">
        <v>1.8949544999999999E-4</v>
      </c>
      <c r="V1162" s="156">
        <v>1.5067417999999999E-4</v>
      </c>
      <c r="W1162"/>
      <c r="X1162" s="155">
        <v>1.1751211E-5</v>
      </c>
      <c r="Y1162" s="173"/>
      <c r="Z1162" s="271" t="s">
        <v>2624</v>
      </c>
      <c r="AA1162"/>
      <c r="AB1162"/>
      <c r="AC1162"/>
      <c r="AD1162" s="175"/>
      <c r="AE1162" s="271"/>
      <c r="AF1162" s="50"/>
      <c r="AG1162" s="50"/>
      <c r="AH1162" s="57"/>
      <c r="AI1162" s="19"/>
      <c r="AJ1162" s="19"/>
    </row>
    <row r="1163" spans="1:36" ht="13.8" customHeight="1">
      <c r="A1163" t="s">
        <v>1841</v>
      </c>
      <c r="B1163" s="188" t="s">
        <v>321</v>
      </c>
      <c r="C1163" s="151" t="str">
        <f t="shared" si="247"/>
        <v>A.160.03.108</v>
      </c>
      <c r="D1163" s="54" t="s">
        <v>42</v>
      </c>
      <c r="E1163" s="150" t="s">
        <v>352</v>
      </c>
      <c r="F1163" s="153" t="str">
        <f t="shared" si="248"/>
        <v>Kotibe natural forest clear cut 760 (kg/m3)</v>
      </c>
      <c r="G1163" s="277">
        <v>3.6704390000000005</v>
      </c>
      <c r="H1163" s="44">
        <f t="shared" si="243"/>
        <v>3.6704390000000005</v>
      </c>
      <c r="I1163"/>
      <c r="J1163" s="294">
        <v>3.996085181976027</v>
      </c>
      <c r="K1163" s="44">
        <f t="shared" si="244"/>
        <v>3.996085181976027</v>
      </c>
      <c r="L1163" s="295">
        <v>2.7343600378999995E-3</v>
      </c>
      <c r="M1163" s="295">
        <v>3.4306725942299998</v>
      </c>
      <c r="N1163" s="295">
        <v>1.2112377708127044E-2</v>
      </c>
      <c r="O1163" s="295">
        <v>0.55056585000000002</v>
      </c>
      <c r="P1163"/>
      <c r="Q1163" s="212">
        <v>24.684502999999999</v>
      </c>
      <c r="R1163"/>
      <c r="S1163" s="156">
        <v>6.0772947000000001E-2</v>
      </c>
      <c r="T1163" s="156">
        <v>5.7820641999999998E-2</v>
      </c>
      <c r="U1163" s="156">
        <v>2.8016308000000001E-3</v>
      </c>
      <c r="V1163" s="156">
        <v>1.5067417999999999E-4</v>
      </c>
      <c r="W1163"/>
      <c r="X1163" s="155">
        <v>1.0794637E-4</v>
      </c>
      <c r="Y1163" s="173"/>
      <c r="Z1163" s="271" t="s">
        <v>2624</v>
      </c>
      <c r="AA1163"/>
      <c r="AB1163"/>
      <c r="AC1163"/>
      <c r="AD1163" s="175"/>
      <c r="AE1163" s="272"/>
      <c r="AF1163" s="50"/>
      <c r="AG1163" s="50"/>
      <c r="AH1163" s="54"/>
      <c r="AI1163" s="19"/>
      <c r="AJ1163" s="19"/>
    </row>
    <row r="1164" spans="1:36" ht="13.8" customHeight="1">
      <c r="A1164" t="s">
        <v>978</v>
      </c>
      <c r="B1164" s="188" t="s">
        <v>321</v>
      </c>
      <c r="C1164" s="151" t="str">
        <f t="shared" si="247"/>
        <v>A.160.03.109</v>
      </c>
      <c r="D1164" s="54" t="s">
        <v>42</v>
      </c>
      <c r="E1164" s="150" t="s">
        <v>352</v>
      </c>
      <c r="F1164" s="153" t="str">
        <f t="shared" si="248"/>
        <v>Larch FSC/PEFC 600 (kg/m3)</v>
      </c>
      <c r="G1164" s="277">
        <v>0.22043898000000003</v>
      </c>
      <c r="H1164" s="44">
        <f t="shared" si="243"/>
        <v>0.22043898000000003</v>
      </c>
      <c r="I1164"/>
      <c r="J1164" s="294">
        <v>5.3567272369027044E-2</v>
      </c>
      <c r="K1164" s="44">
        <f t="shared" si="244"/>
        <v>5.3567272369027044E-2</v>
      </c>
      <c r="L1164" s="295">
        <v>2.7343600378999995E-3</v>
      </c>
      <c r="M1164" s="295">
        <v>5.6546876229999999E-3</v>
      </c>
      <c r="N1164" s="295">
        <v>1.2112377708127044E-2</v>
      </c>
      <c r="O1164" s="295">
        <v>3.3065847000000002E-2</v>
      </c>
      <c r="P1164"/>
      <c r="Q1164" s="212">
        <v>24.684502999999999</v>
      </c>
      <c r="R1164"/>
      <c r="S1164" s="156">
        <v>4.7581233999999997E-3</v>
      </c>
      <c r="T1164" s="156">
        <v>4.4179537999999999E-3</v>
      </c>
      <c r="U1164" s="156">
        <v>1.8949544999999999E-4</v>
      </c>
      <c r="V1164" s="156">
        <v>1.5067417999999999E-4</v>
      </c>
      <c r="W1164"/>
      <c r="X1164" s="155">
        <v>1.1751211E-5</v>
      </c>
      <c r="Y1164" s="173"/>
      <c r="Z1164" s="271" t="s">
        <v>2625</v>
      </c>
      <c r="AA1164"/>
      <c r="AB1164"/>
      <c r="AC1164"/>
      <c r="AD1164" s="175"/>
      <c r="AE1164" s="271"/>
      <c r="AF1164" s="50"/>
      <c r="AG1164" s="50"/>
      <c r="AH1164" s="54"/>
      <c r="AI1164" s="19"/>
      <c r="AJ1164" s="19"/>
    </row>
    <row r="1165" spans="1:36" ht="13.8" customHeight="1">
      <c r="A1165" t="s">
        <v>1842</v>
      </c>
      <c r="B1165" s="188" t="s">
        <v>321</v>
      </c>
      <c r="C1165" s="151" t="str">
        <f t="shared" si="247"/>
        <v>A.160.03.110</v>
      </c>
      <c r="D1165" s="54" t="s">
        <v>42</v>
      </c>
      <c r="E1165" s="150" t="s">
        <v>352</v>
      </c>
      <c r="F1165" s="153" t="str">
        <f t="shared" si="248"/>
        <v>Mahogany African FSC/PEFC 640 (kg/m3)</v>
      </c>
      <c r="G1165" s="277">
        <v>0.23196123999999999</v>
      </c>
      <c r="H1165" s="44">
        <f t="shared" si="243"/>
        <v>0.23196123999999999</v>
      </c>
      <c r="I1165"/>
      <c r="J1165" s="294">
        <v>5.6735289516427041E-2</v>
      </c>
      <c r="K1165" s="44">
        <f t="shared" si="244"/>
        <v>5.6735289516427041E-2</v>
      </c>
      <c r="L1165" s="295">
        <v>2.7695057492999994E-3</v>
      </c>
      <c r="M1165" s="295">
        <v>6.0614522390000005E-3</v>
      </c>
      <c r="N1165" s="295">
        <v>1.3110145528127042E-2</v>
      </c>
      <c r="O1165" s="295">
        <v>3.4794185999999998E-2</v>
      </c>
      <c r="P1165"/>
      <c r="Q1165" s="212">
        <v>24.835840999999999</v>
      </c>
      <c r="R1165"/>
      <c r="S1165" s="156">
        <v>5.0746894000000004E-3</v>
      </c>
      <c r="T1165" s="156">
        <v>4.7129874999999998E-3</v>
      </c>
      <c r="U1165" s="156">
        <v>2.0046346000000001E-4</v>
      </c>
      <c r="V1165" s="156">
        <v>1.612385E-4</v>
      </c>
      <c r="W1165"/>
      <c r="X1165" s="155">
        <v>1.2369375E-5</v>
      </c>
      <c r="Y1165" s="173"/>
      <c r="Z1165" s="271" t="s">
        <v>2626</v>
      </c>
      <c r="AA1165"/>
      <c r="AB1165"/>
      <c r="AC1165"/>
      <c r="AD1165" s="175"/>
      <c r="AE1165" s="271"/>
      <c r="AF1165" s="50"/>
      <c r="AG1165" s="50"/>
      <c r="AH1165" s="54"/>
      <c r="AI1165" s="19"/>
      <c r="AJ1165" s="19"/>
    </row>
    <row r="1166" spans="1:36" ht="13.8" customHeight="1">
      <c r="A1166" t="s">
        <v>1843</v>
      </c>
      <c r="B1166" s="188" t="s">
        <v>321</v>
      </c>
      <c r="C1166" s="151" t="str">
        <f t="shared" si="247"/>
        <v>A.160.03.111</v>
      </c>
      <c r="D1166" s="54" t="s">
        <v>42</v>
      </c>
      <c r="E1166" s="150" t="s">
        <v>352</v>
      </c>
      <c r="F1166" s="153" t="str">
        <f t="shared" si="248"/>
        <v>Mahogany African natural forest clear cut 640 (kg/m3)</v>
      </c>
      <c r="G1166" s="277">
        <v>3.6819612666666668</v>
      </c>
      <c r="H1166" s="44">
        <f t="shared" ref="H1166:H1229" si="249">G1166</f>
        <v>3.6819612666666668</v>
      </c>
      <c r="I1166"/>
      <c r="J1166" s="294">
        <v>8.1999352795374261</v>
      </c>
      <c r="K1166" s="44">
        <f t="shared" ref="K1166:K1229" si="250">J1166</f>
        <v>8.1999352795374261</v>
      </c>
      <c r="L1166" s="295">
        <v>2.7695057492999994E-3</v>
      </c>
      <c r="M1166" s="295">
        <v>7.6317614382599999</v>
      </c>
      <c r="N1166" s="295">
        <v>1.3110145528127042E-2</v>
      </c>
      <c r="O1166" s="295">
        <v>0.55229419000000002</v>
      </c>
      <c r="P1166"/>
      <c r="Q1166" s="212">
        <v>24.835840999999999</v>
      </c>
      <c r="R1166"/>
      <c r="S1166" s="156">
        <v>6.1089512999999998E-2</v>
      </c>
      <c r="T1166" s="156">
        <v>5.8115674999999999E-2</v>
      </c>
      <c r="U1166" s="156">
        <v>2.8125988000000002E-3</v>
      </c>
      <c r="V1166" s="156">
        <v>1.612385E-4</v>
      </c>
      <c r="W1166"/>
      <c r="X1166" s="155">
        <v>1.0856453E-4</v>
      </c>
      <c r="Y1166" s="173"/>
      <c r="Z1166" s="271" t="s">
        <v>2626</v>
      </c>
      <c r="AA1166"/>
      <c r="AB1166"/>
      <c r="AC1166"/>
      <c r="AD1166" s="175"/>
      <c r="AE1166" s="271"/>
      <c r="AF1166" s="50"/>
      <c r="AG1166" s="50"/>
      <c r="AH1166" s="54"/>
      <c r="AI1166"/>
      <c r="AJ1166"/>
    </row>
    <row r="1167" spans="1:36" ht="13.8" customHeight="1">
      <c r="A1167" t="s">
        <v>979</v>
      </c>
      <c r="B1167" s="188" t="s">
        <v>321</v>
      </c>
      <c r="C1167" s="151" t="str">
        <f t="shared" si="247"/>
        <v>A.160.03.112</v>
      </c>
      <c r="D1167" s="54" t="s">
        <v>42</v>
      </c>
      <c r="E1167" s="150" t="s">
        <v>352</v>
      </c>
      <c r="F1167" s="153" t="str">
        <f t="shared" si="248"/>
        <v>Movigui FSC/PEFC 710 (kg/m3)</v>
      </c>
      <c r="G1167" s="277">
        <v>0.21769558666666666</v>
      </c>
      <c r="H1167" s="44">
        <f t="shared" si="249"/>
        <v>0.21769558666666666</v>
      </c>
      <c r="I1167"/>
      <c r="J1167" s="294">
        <v>5.2812982452027042E-2</v>
      </c>
      <c r="K1167" s="44">
        <f t="shared" si="250"/>
        <v>5.2812982452027042E-2</v>
      </c>
      <c r="L1167" s="295">
        <v>2.7259920919000002E-3</v>
      </c>
      <c r="M1167" s="295">
        <v>5.5578389820000003E-3</v>
      </c>
      <c r="N1167" s="295">
        <v>1.1874813378127043E-2</v>
      </c>
      <c r="O1167" s="295">
        <v>3.2654337999999998E-2</v>
      </c>
      <c r="P1167"/>
      <c r="Q1167" s="212">
        <v>24.64847</v>
      </c>
      <c r="R1167"/>
      <c r="S1167" s="156">
        <v>4.6827505999999996E-3</v>
      </c>
      <c r="T1167" s="156">
        <v>4.3477076999999999E-3</v>
      </c>
      <c r="U1167" s="156">
        <v>1.8688402000000001E-4</v>
      </c>
      <c r="V1167" s="156">
        <v>1.4815887000000001E-4</v>
      </c>
      <c r="W1167"/>
      <c r="X1167" s="155">
        <v>1.1604029E-5</v>
      </c>
      <c r="Y1167" s="173"/>
      <c r="Z1167" s="271" t="s">
        <v>2627</v>
      </c>
      <c r="AA1167"/>
      <c r="AB1167"/>
      <c r="AC1167"/>
      <c r="AD1167" s="175"/>
      <c r="AE1167" s="271"/>
      <c r="AF1167" s="50"/>
      <c r="AG1167" s="50"/>
      <c r="AH1167" s="54"/>
      <c r="AI1167" s="56"/>
      <c r="AJ1167" s="56"/>
    </row>
    <row r="1168" spans="1:36" ht="13.8" customHeight="1">
      <c r="A1168" t="s">
        <v>1844</v>
      </c>
      <c r="B1168" s="188" t="s">
        <v>321</v>
      </c>
      <c r="C1168" s="151" t="str">
        <f t="shared" si="247"/>
        <v>A.160.03.113</v>
      </c>
      <c r="D1168" s="54" t="s">
        <v>42</v>
      </c>
      <c r="E1168" s="150" t="s">
        <v>352</v>
      </c>
      <c r="F1168" s="153" t="str">
        <f t="shared" si="248"/>
        <v>Movigui natural forest clear cut 710 (kg/m3)</v>
      </c>
      <c r="G1168" s="277">
        <v>3.6676956000000001</v>
      </c>
      <c r="H1168" s="44">
        <f t="shared" si="249"/>
        <v>3.6676956000000001</v>
      </c>
      <c r="I1168"/>
      <c r="J1168" s="294">
        <v>3.5793729959600267</v>
      </c>
      <c r="K1168" s="44">
        <f t="shared" si="250"/>
        <v>3.5793729959600267</v>
      </c>
      <c r="L1168" s="295">
        <v>2.7259920919000002E-3</v>
      </c>
      <c r="M1168" s="295">
        <v>3.0146178504899996</v>
      </c>
      <c r="N1168" s="295">
        <v>1.1874813378127043E-2</v>
      </c>
      <c r="O1168" s="295">
        <v>0.55015433999999996</v>
      </c>
      <c r="P1168"/>
      <c r="Q1168" s="212">
        <v>24.64847</v>
      </c>
      <c r="R1168"/>
      <c r="S1168" s="156">
        <v>6.0697573999999997E-2</v>
      </c>
      <c r="T1168" s="156">
        <v>5.7750396000000002E-2</v>
      </c>
      <c r="U1168" s="156">
        <v>2.7990193999999999E-3</v>
      </c>
      <c r="V1168" s="156">
        <v>1.4815887000000001E-4</v>
      </c>
      <c r="W1168"/>
      <c r="X1168" s="155">
        <v>1.0779918E-4</v>
      </c>
      <c r="Y1168" s="173"/>
      <c r="Z1168" s="271" t="s">
        <v>2627</v>
      </c>
      <c r="AA1168"/>
      <c r="AB1168"/>
      <c r="AC1168"/>
      <c r="AD1168" s="175"/>
      <c r="AE1168" s="271"/>
      <c r="AF1168" s="49"/>
      <c r="AG1168" s="49"/>
      <c r="AH1168" s="54"/>
      <c r="AI1168" s="56"/>
      <c r="AJ1168" s="56"/>
    </row>
    <row r="1169" spans="1:36" ht="13.8" customHeight="1">
      <c r="A1169" t="s">
        <v>980</v>
      </c>
      <c r="B1169" s="188" t="s">
        <v>321</v>
      </c>
      <c r="C1169" s="151" t="str">
        <f t="shared" si="247"/>
        <v>A.160.03.114</v>
      </c>
      <c r="D1169" s="54" t="s">
        <v>42</v>
      </c>
      <c r="E1169" s="150" t="s">
        <v>352</v>
      </c>
      <c r="F1169" s="153" t="str">
        <f t="shared" si="248"/>
        <v>Mutenye FSC/PEFCt 820 (kg/m3)</v>
      </c>
      <c r="G1169" s="277">
        <v>0.22427973333333334</v>
      </c>
      <c r="H1169" s="44">
        <f t="shared" si="249"/>
        <v>0.22427973333333334</v>
      </c>
      <c r="I1169"/>
      <c r="J1169" s="294">
        <v>5.4623278021527041E-2</v>
      </c>
      <c r="K1169" s="44">
        <f t="shared" si="250"/>
        <v>5.4623278021527041E-2</v>
      </c>
      <c r="L1169" s="295">
        <v>2.7460752084000005E-3</v>
      </c>
      <c r="M1169" s="295">
        <v>5.7902758250000007E-3</v>
      </c>
      <c r="N1169" s="295">
        <v>1.2444966988127044E-2</v>
      </c>
      <c r="O1169" s="295">
        <v>3.3641959999999999E-2</v>
      </c>
      <c r="P1169"/>
      <c r="Q1169" s="212">
        <v>24.734949</v>
      </c>
      <c r="R1169"/>
      <c r="S1169" s="156">
        <v>4.8636453999999999E-3</v>
      </c>
      <c r="T1169" s="156">
        <v>4.5162984000000003E-3</v>
      </c>
      <c r="U1169" s="156">
        <v>1.9315145000000001E-4</v>
      </c>
      <c r="V1169" s="156">
        <v>1.5419562E-4</v>
      </c>
      <c r="W1169"/>
      <c r="X1169" s="155">
        <v>1.1957266E-5</v>
      </c>
      <c r="Y1169" s="173"/>
      <c r="Z1169" s="271" t="s">
        <v>2628</v>
      </c>
      <c r="AA1169"/>
      <c r="AB1169"/>
      <c r="AC1169"/>
      <c r="AD1169" s="175"/>
      <c r="AE1169" s="271"/>
      <c r="AF1169" s="50"/>
      <c r="AG1169" s="50"/>
      <c r="AH1169" s="54"/>
      <c r="AI1169" s="56"/>
      <c r="AJ1169" s="56"/>
    </row>
    <row r="1170" spans="1:36" ht="13.8" customHeight="1">
      <c r="A1170" t="s">
        <v>1845</v>
      </c>
      <c r="B1170" s="188" t="s">
        <v>321</v>
      </c>
      <c r="C1170" s="151" t="str">
        <f t="shared" si="247"/>
        <v>A.160.03.115</v>
      </c>
      <c r="D1170" s="54" t="s">
        <v>42</v>
      </c>
      <c r="E1170" s="150" t="s">
        <v>352</v>
      </c>
      <c r="F1170" s="153" t="str">
        <f t="shared" si="248"/>
        <v>Mutenye natural forest clear cut 820 (kg/m3)</v>
      </c>
      <c r="G1170" s="277">
        <v>3.6742797333333339</v>
      </c>
      <c r="H1170" s="44">
        <f t="shared" si="249"/>
        <v>3.6742797333333339</v>
      </c>
      <c r="I1170"/>
      <c r="J1170" s="294">
        <v>3.5605732777665269</v>
      </c>
      <c r="K1170" s="44">
        <f t="shared" si="250"/>
        <v>3.5605732777665269</v>
      </c>
      <c r="L1170" s="295">
        <v>2.7460752084000005E-3</v>
      </c>
      <c r="M1170" s="295">
        <v>2.9942402755699997</v>
      </c>
      <c r="N1170" s="295">
        <v>1.2444966988127044E-2</v>
      </c>
      <c r="O1170" s="295">
        <v>0.55114196000000004</v>
      </c>
      <c r="P1170"/>
      <c r="Q1170" s="212">
        <v>24.734949</v>
      </c>
      <c r="R1170"/>
      <c r="S1170" s="156">
        <v>6.0878468999999998E-2</v>
      </c>
      <c r="T1170" s="156">
        <v>5.7918985999999999E-2</v>
      </c>
      <c r="U1170" s="156">
        <v>2.8052868E-3</v>
      </c>
      <c r="V1170" s="156">
        <v>1.5419562E-4</v>
      </c>
      <c r="W1170"/>
      <c r="X1170" s="155">
        <v>1.0815242000000001E-4</v>
      </c>
      <c r="Y1170" s="173"/>
      <c r="Z1170" s="271" t="s">
        <v>2628</v>
      </c>
      <c r="AA1170"/>
      <c r="AB1170"/>
      <c r="AC1170"/>
      <c r="AD1170" s="175"/>
      <c r="AE1170" s="271"/>
      <c r="AF1170" s="50"/>
      <c r="AG1170" s="50"/>
      <c r="AH1170" s="54"/>
      <c r="AI1170" s="56"/>
      <c r="AJ1170" s="56"/>
    </row>
    <row r="1171" spans="1:36" ht="13.8" customHeight="1">
      <c r="A1171" t="s">
        <v>981</v>
      </c>
      <c r="B1171" s="188" t="s">
        <v>321</v>
      </c>
      <c r="C1171" s="151" t="str">
        <f t="shared" si="247"/>
        <v>A.160.03.116</v>
      </c>
      <c r="D1171" s="54" t="s">
        <v>42</v>
      </c>
      <c r="E1171" s="150" t="s">
        <v>352</v>
      </c>
      <c r="F1171" s="153" t="str">
        <f t="shared" si="248"/>
        <v>Niangon FSC/PEFC 710 (kg/m3)</v>
      </c>
      <c r="G1171" s="277">
        <v>0.21769558666666666</v>
      </c>
      <c r="H1171" s="44">
        <f t="shared" si="249"/>
        <v>0.21769558666666666</v>
      </c>
      <c r="I1171"/>
      <c r="J1171" s="294">
        <v>5.2812982452027042E-2</v>
      </c>
      <c r="K1171" s="44">
        <f t="shared" si="250"/>
        <v>5.2812982452027042E-2</v>
      </c>
      <c r="L1171" s="295">
        <v>2.7259920919000002E-3</v>
      </c>
      <c r="M1171" s="295">
        <v>5.5578389820000003E-3</v>
      </c>
      <c r="N1171" s="295">
        <v>1.1874813378127043E-2</v>
      </c>
      <c r="O1171" s="295">
        <v>3.2654337999999998E-2</v>
      </c>
      <c r="P1171"/>
      <c r="Q1171" s="212">
        <v>24.64847</v>
      </c>
      <c r="R1171"/>
      <c r="S1171" s="156">
        <v>4.6827505999999996E-3</v>
      </c>
      <c r="T1171" s="156">
        <v>4.3477076999999999E-3</v>
      </c>
      <c r="U1171" s="156">
        <v>1.8688402000000001E-4</v>
      </c>
      <c r="V1171" s="156">
        <v>1.4815887000000001E-4</v>
      </c>
      <c r="W1171"/>
      <c r="X1171" s="155">
        <v>1.1604029E-5</v>
      </c>
      <c r="Y1171" s="173"/>
      <c r="Z1171" s="271" t="s">
        <v>2629</v>
      </c>
      <c r="AA1171"/>
      <c r="AB1171"/>
      <c r="AC1171"/>
      <c r="AD1171" s="175"/>
      <c r="AE1171" s="271"/>
      <c r="AF1171" s="50"/>
      <c r="AG1171" s="50"/>
      <c r="AH1171" s="54"/>
      <c r="AI1171" s="56"/>
      <c r="AJ1171" s="56"/>
    </row>
    <row r="1172" spans="1:36" ht="13.8" customHeight="1">
      <c r="A1172" t="s">
        <v>1846</v>
      </c>
      <c r="B1172" s="188" t="s">
        <v>321</v>
      </c>
      <c r="C1172" s="151" t="str">
        <f t="shared" si="247"/>
        <v>A.160.03.117</v>
      </c>
      <c r="D1172" s="54" t="s">
        <v>42</v>
      </c>
      <c r="E1172" s="150" t="s">
        <v>352</v>
      </c>
      <c r="F1172" s="153" t="str">
        <f t="shared" si="248"/>
        <v>Niangon natural forest clear cut 710 (kg/m3)</v>
      </c>
      <c r="G1172" s="277">
        <v>3.6676956000000001</v>
      </c>
      <c r="H1172" s="44">
        <f t="shared" si="249"/>
        <v>3.6676956000000001</v>
      </c>
      <c r="I1172"/>
      <c r="J1172" s="294">
        <v>4.0053129959600273</v>
      </c>
      <c r="K1172" s="44">
        <f t="shared" si="250"/>
        <v>4.0053129959600273</v>
      </c>
      <c r="L1172" s="295">
        <v>2.7259920919000002E-3</v>
      </c>
      <c r="M1172" s="295">
        <v>3.4405578504899998</v>
      </c>
      <c r="N1172" s="295">
        <v>1.1874813378127043E-2</v>
      </c>
      <c r="O1172" s="295">
        <v>0.55015433999999996</v>
      </c>
      <c r="P1172"/>
      <c r="Q1172" s="212">
        <v>24.64847</v>
      </c>
      <c r="R1172"/>
      <c r="S1172" s="156">
        <v>6.0697573999999997E-2</v>
      </c>
      <c r="T1172" s="156">
        <v>5.7750396000000002E-2</v>
      </c>
      <c r="U1172" s="156">
        <v>2.7990193999999999E-3</v>
      </c>
      <c r="V1172" s="156">
        <v>1.4815887000000001E-4</v>
      </c>
      <c r="W1172"/>
      <c r="X1172" s="155">
        <v>1.0779918E-4</v>
      </c>
      <c r="Y1172" s="173"/>
      <c r="Z1172" s="271" t="s">
        <v>2629</v>
      </c>
      <c r="AA1172"/>
      <c r="AB1172"/>
      <c r="AC1172"/>
      <c r="AD1172" s="175"/>
      <c r="AE1172" s="271"/>
      <c r="AF1172" s="50"/>
      <c r="AG1172" s="50"/>
      <c r="AH1172" s="49"/>
      <c r="AI1172" s="56"/>
      <c r="AJ1172" s="56"/>
    </row>
    <row r="1173" spans="1:36" ht="13.8" customHeight="1">
      <c r="A1173" t="s">
        <v>982</v>
      </c>
      <c r="B1173" s="188" t="s">
        <v>321</v>
      </c>
      <c r="C1173" s="151" t="str">
        <f t="shared" si="247"/>
        <v>A.160.03.118</v>
      </c>
      <c r="D1173" s="54" t="s">
        <v>42</v>
      </c>
      <c r="E1173" s="150" t="s">
        <v>352</v>
      </c>
      <c r="F1173" s="153" t="str">
        <f t="shared" si="248"/>
        <v>Olon FSC/PEFC 485 (kg/m3)</v>
      </c>
      <c r="G1173" s="277">
        <v>0.25116500666666669</v>
      </c>
      <c r="H1173" s="44">
        <f t="shared" si="249"/>
        <v>0.25116500666666669</v>
      </c>
      <c r="I1173"/>
      <c r="J1173" s="294">
        <v>6.2015318747827043E-2</v>
      </c>
      <c r="K1173" s="44">
        <f t="shared" si="250"/>
        <v>6.2015318747827043E-2</v>
      </c>
      <c r="L1173" s="295">
        <v>2.8280816916999994E-3</v>
      </c>
      <c r="M1173" s="295">
        <v>6.739393158E-3</v>
      </c>
      <c r="N1173" s="295">
        <v>1.4773092898127043E-2</v>
      </c>
      <c r="O1173" s="295">
        <v>3.7674750999999999E-2</v>
      </c>
      <c r="P1173"/>
      <c r="Q1173" s="212">
        <v>25.088072</v>
      </c>
      <c r="R1173"/>
      <c r="S1173" s="156">
        <v>5.6022994E-3</v>
      </c>
      <c r="T1173" s="156">
        <v>5.2047101999999996E-3</v>
      </c>
      <c r="U1173" s="156">
        <v>2.1874346999999999E-4</v>
      </c>
      <c r="V1173" s="156">
        <v>1.7884570000000001E-4</v>
      </c>
      <c r="W1173"/>
      <c r="X1173" s="155">
        <v>1.3399647999999999E-5</v>
      </c>
      <c r="Y1173" s="173"/>
      <c r="Z1173" s="271" t="s">
        <v>2630</v>
      </c>
      <c r="AA1173"/>
      <c r="AB1173"/>
      <c r="AC1173"/>
      <c r="AD1173" s="175"/>
      <c r="AE1173" s="271"/>
      <c r="AF1173" s="50"/>
      <c r="AG1173" s="50"/>
      <c r="AH1173" s="49"/>
      <c r="AI1173" s="56"/>
      <c r="AJ1173" s="56"/>
    </row>
    <row r="1174" spans="1:36" ht="13.8" customHeight="1">
      <c r="A1174" t="s">
        <v>1847</v>
      </c>
      <c r="B1174" s="188" t="s">
        <v>321</v>
      </c>
      <c r="C1174" s="151" t="str">
        <f t="shared" si="247"/>
        <v>A.160.03.119</v>
      </c>
      <c r="D1174" s="54" t="s">
        <v>42</v>
      </c>
      <c r="E1174" s="150" t="s">
        <v>352</v>
      </c>
      <c r="F1174" s="153" t="str">
        <f t="shared" si="248"/>
        <v>Olon natural forest clear cut 485 (kg/m3)</v>
      </c>
      <c r="G1174" s="277">
        <v>3.7011650000000005</v>
      </c>
      <c r="H1174" s="44">
        <f t="shared" si="249"/>
        <v>3.7011650000000005</v>
      </c>
      <c r="I1174"/>
      <c r="J1174" s="294">
        <v>10.678415169459827</v>
      </c>
      <c r="K1174" s="44">
        <f t="shared" si="250"/>
        <v>10.678415169459827</v>
      </c>
      <c r="L1174" s="295">
        <v>2.8280816916999994E-3</v>
      </c>
      <c r="M1174" s="295">
        <v>10.10563924487</v>
      </c>
      <c r="N1174" s="295">
        <v>1.4773092898127043E-2</v>
      </c>
      <c r="O1174" s="295">
        <v>0.55517475000000005</v>
      </c>
      <c r="P1174"/>
      <c r="Q1174" s="212">
        <v>25.088072</v>
      </c>
      <c r="R1174"/>
      <c r="S1174" s="156">
        <v>6.1617123000000003E-2</v>
      </c>
      <c r="T1174" s="156">
        <v>5.8607397999999998E-2</v>
      </c>
      <c r="U1174" s="156">
        <v>2.8308788000000001E-3</v>
      </c>
      <c r="V1174" s="156">
        <v>1.7884570000000001E-4</v>
      </c>
      <c r="W1174"/>
      <c r="X1174" s="155">
        <v>1.095948E-4</v>
      </c>
      <c r="Y1174" s="173"/>
      <c r="Z1174" s="271" t="s">
        <v>2630</v>
      </c>
      <c r="AA1174"/>
      <c r="AB1174"/>
      <c r="AC1174"/>
      <c r="AD1174" s="175"/>
      <c r="AE1174" s="271"/>
      <c r="AF1174" s="50"/>
      <c r="AG1174" s="50"/>
      <c r="AH1174" s="54"/>
      <c r="AI1174" s="56"/>
      <c r="AJ1174" s="56"/>
    </row>
    <row r="1175" spans="1:36" ht="13.8" customHeight="1">
      <c r="A1175" t="s">
        <v>983</v>
      </c>
      <c r="B1175" s="188" t="s">
        <v>321</v>
      </c>
      <c r="C1175" s="151" t="str">
        <f t="shared" si="247"/>
        <v>A.160.03.120</v>
      </c>
      <c r="D1175" s="54" t="s">
        <v>42</v>
      </c>
      <c r="E1175" s="150" t="s">
        <v>352</v>
      </c>
      <c r="F1175" s="153" t="str">
        <f t="shared" si="248"/>
        <v>Oregon Pine FSC/PEFC 505 (kg/m3)</v>
      </c>
      <c r="G1175" s="277">
        <v>0.15139592000000002</v>
      </c>
      <c r="H1175" s="44">
        <f t="shared" si="249"/>
        <v>0.15139592000000002</v>
      </c>
      <c r="I1175"/>
      <c r="J1175" s="294">
        <v>5.5825138485827042E-2</v>
      </c>
      <c r="K1175" s="44">
        <f t="shared" si="250"/>
        <v>5.5825138485827042E-2</v>
      </c>
      <c r="L1175" s="295">
        <v>3.0423027447000002E-3</v>
      </c>
      <c r="M1175" s="295">
        <v>9.2187199930000002E-3</v>
      </c>
      <c r="N1175" s="295">
        <v>2.0854727748127043E-2</v>
      </c>
      <c r="O1175" s="295">
        <v>2.2709388E-2</v>
      </c>
      <c r="P1175"/>
      <c r="Q1175" s="212">
        <v>26.010518000000001</v>
      </c>
      <c r="R1175"/>
      <c r="S1175" s="156">
        <v>4.7716935999999998E-3</v>
      </c>
      <c r="T1175" s="156">
        <v>4.3715736999999999E-3</v>
      </c>
      <c r="U1175" s="156">
        <v>1.5688217000000001E-4</v>
      </c>
      <c r="V1175" s="156">
        <v>2.4323775999999999E-4</v>
      </c>
      <c r="W1175"/>
      <c r="X1175" s="155">
        <v>1.2427454E-5</v>
      </c>
      <c r="Y1175" s="173"/>
      <c r="Z1175" s="271" t="s">
        <v>2631</v>
      </c>
      <c r="AA1175"/>
      <c r="AB1175"/>
      <c r="AC1175"/>
      <c r="AD1175" s="175"/>
      <c r="AE1175" s="271"/>
      <c r="AF1175" s="50"/>
      <c r="AG1175" s="50"/>
      <c r="AH1175" s="49"/>
      <c r="AI1175"/>
      <c r="AJ1175"/>
    </row>
    <row r="1176" spans="1:36" ht="13.8" customHeight="1">
      <c r="A1176" t="s">
        <v>1848</v>
      </c>
      <c r="B1176" s="188" t="s">
        <v>321</v>
      </c>
      <c r="C1176" s="151" t="str">
        <f t="shared" si="247"/>
        <v>A.160.03.121</v>
      </c>
      <c r="D1176" s="54" t="s">
        <v>42</v>
      </c>
      <c r="E1176" s="150" t="s">
        <v>352</v>
      </c>
      <c r="F1176" s="153" t="str">
        <f t="shared" si="248"/>
        <v>Oregon Pine natural forest clear cut 505 (kg/m3)</v>
      </c>
      <c r="G1176" s="277">
        <v>0.15139592000000002</v>
      </c>
      <c r="H1176" s="44">
        <f t="shared" si="249"/>
        <v>0.15139592000000002</v>
      </c>
      <c r="I1176"/>
      <c r="J1176" s="294">
        <v>3.6883376647228272</v>
      </c>
      <c r="K1176" s="44">
        <f t="shared" si="250"/>
        <v>3.6883376647228272</v>
      </c>
      <c r="L1176" s="295">
        <v>3.0423027447000002E-3</v>
      </c>
      <c r="M1176" s="295">
        <v>3.64173124623</v>
      </c>
      <c r="N1176" s="295">
        <v>2.0854727748127043E-2</v>
      </c>
      <c r="O1176" s="295">
        <v>2.2709388E-2</v>
      </c>
      <c r="P1176"/>
      <c r="Q1176" s="212">
        <v>26.010518000000001</v>
      </c>
      <c r="R1176"/>
      <c r="S1176" s="156">
        <v>4.7716935999999998E-3</v>
      </c>
      <c r="T1176" s="156">
        <v>4.3715736999999999E-3</v>
      </c>
      <c r="U1176" s="156">
        <v>1.5688217000000001E-4</v>
      </c>
      <c r="V1176" s="156">
        <v>2.4323775999999999E-4</v>
      </c>
      <c r="W1176"/>
      <c r="X1176" s="155">
        <v>1.2427454E-5</v>
      </c>
      <c r="Y1176" s="173"/>
      <c r="Z1176" s="271" t="s">
        <v>2631</v>
      </c>
      <c r="AA1176"/>
      <c r="AB1176"/>
      <c r="AC1176"/>
      <c r="AD1176" s="175"/>
      <c r="AE1176" s="271"/>
      <c r="AF1176" s="50"/>
      <c r="AG1176" s="50"/>
      <c r="AH1176" s="116"/>
      <c r="AI1176"/>
      <c r="AJ1176"/>
    </row>
    <row r="1177" spans="1:36" ht="13.8" customHeight="1">
      <c r="A1177" t="s">
        <v>1849</v>
      </c>
      <c r="B1177" s="188" t="s">
        <v>321</v>
      </c>
      <c r="C1177" s="151" t="str">
        <f t="shared" si="247"/>
        <v>A.160.03.122</v>
      </c>
      <c r="D1177" s="54" t="s">
        <v>42</v>
      </c>
      <c r="E1177" s="150" t="s">
        <v>352</v>
      </c>
      <c r="F1177" s="153" t="str">
        <f t="shared" si="248"/>
        <v>Tchitola natural forest clear cut 630 (kg/m3)</v>
      </c>
      <c r="G1177" s="277">
        <v>3.6825099333333333</v>
      </c>
      <c r="H1177" s="44">
        <f t="shared" si="249"/>
        <v>3.6825099333333333</v>
      </c>
      <c r="I1177"/>
      <c r="J1177" s="294">
        <v>6.156055034264627</v>
      </c>
      <c r="K1177" s="44">
        <f t="shared" si="250"/>
        <v>6.156055034264627</v>
      </c>
      <c r="L1177" s="295">
        <v>2.7711792565000004E-3</v>
      </c>
      <c r="M1177" s="295">
        <v>5.5877497070099995</v>
      </c>
      <c r="N1177" s="295">
        <v>1.3157657998127043E-2</v>
      </c>
      <c r="O1177" s="295">
        <v>0.55237649</v>
      </c>
      <c r="P1177"/>
      <c r="Q1177" s="212">
        <v>24.843048</v>
      </c>
      <c r="R1177"/>
      <c r="S1177" s="156">
        <v>6.1104587000000002E-2</v>
      </c>
      <c r="T1177" s="156">
        <v>5.8129725E-2</v>
      </c>
      <c r="U1177" s="156">
        <v>2.8131211000000001E-3</v>
      </c>
      <c r="V1177" s="156">
        <v>1.6174156000000001E-4</v>
      </c>
      <c r="W1177"/>
      <c r="X1177" s="155">
        <v>1.0859397E-4</v>
      </c>
      <c r="Y1177" s="173"/>
      <c r="Z1177" s="271" t="s">
        <v>2632</v>
      </c>
      <c r="AA1177"/>
      <c r="AB1177"/>
      <c r="AC1177"/>
      <c r="AD1177" s="175"/>
      <c r="AE1177" s="271"/>
      <c r="AF1177" s="50"/>
      <c r="AG1177" s="50"/>
      <c r="AH1177" s="49"/>
      <c r="AI1177"/>
      <c r="AJ1177"/>
    </row>
    <row r="1178" spans="1:36" ht="13.8" customHeight="1">
      <c r="A1178" t="s">
        <v>984</v>
      </c>
      <c r="B1178" s="188" t="s">
        <v>321</v>
      </c>
      <c r="C1178" s="151" t="str">
        <f t="shared" si="247"/>
        <v>A.160.03.123</v>
      </c>
      <c r="D1178" s="54" t="s">
        <v>42</v>
      </c>
      <c r="E1178" s="150" t="s">
        <v>352</v>
      </c>
      <c r="F1178" s="153" t="str">
        <f t="shared" si="248"/>
        <v>Peroba FSC/PEFC 750 (kg/m3)</v>
      </c>
      <c r="G1178" s="277">
        <v>0.22647444666666666</v>
      </c>
      <c r="H1178" s="44">
        <f t="shared" si="249"/>
        <v>0.22647444666666666</v>
      </c>
      <c r="I1178"/>
      <c r="J1178" s="294">
        <v>5.5226709351327036E-2</v>
      </c>
      <c r="K1178" s="44">
        <f t="shared" si="250"/>
        <v>5.5226709351327036E-2</v>
      </c>
      <c r="L1178" s="295">
        <v>2.7527697471999998E-3</v>
      </c>
      <c r="M1178" s="295">
        <v>5.8677547459999998E-3</v>
      </c>
      <c r="N1178" s="295">
        <v>1.2635017858127044E-2</v>
      </c>
      <c r="O1178" s="295">
        <v>3.3971166999999997E-2</v>
      </c>
      <c r="P1178"/>
      <c r="Q1178" s="212">
        <v>24.763774999999999</v>
      </c>
      <c r="R1178"/>
      <c r="S1178" s="156">
        <v>4.9239436999999999E-3</v>
      </c>
      <c r="T1178" s="156">
        <v>4.5724952000000003E-3</v>
      </c>
      <c r="U1178" s="156">
        <v>1.952406E-4</v>
      </c>
      <c r="V1178" s="156">
        <v>1.5620787E-4</v>
      </c>
      <c r="W1178"/>
      <c r="X1178" s="155">
        <v>1.2075011000000001E-5</v>
      </c>
      <c r="Y1178" s="173"/>
      <c r="Z1178" s="271" t="s">
        <v>2632</v>
      </c>
      <c r="AA1178"/>
      <c r="AB1178"/>
      <c r="AC1178"/>
      <c r="AD1178" s="175"/>
      <c r="AE1178" s="271"/>
      <c r="AF1178" s="50"/>
      <c r="AG1178" s="50"/>
      <c r="AH1178" s="49"/>
      <c r="AI1178"/>
      <c r="AJ1178"/>
    </row>
    <row r="1179" spans="1:36" ht="13.8" customHeight="1">
      <c r="A1179" t="s">
        <v>1850</v>
      </c>
      <c r="B1179" s="188" t="s">
        <v>321</v>
      </c>
      <c r="C1179" s="151" t="str">
        <f t="shared" si="247"/>
        <v>A.160.03.124</v>
      </c>
      <c r="D1179" s="54" t="s">
        <v>42</v>
      </c>
      <c r="E1179" s="150" t="s">
        <v>352</v>
      </c>
      <c r="F1179" s="153" t="str">
        <f t="shared" si="248"/>
        <v>Peroba natural forest clear cut 750 (kg/m3)</v>
      </c>
      <c r="G1179" s="277">
        <v>3.6764744666666669</v>
      </c>
      <c r="H1179" s="44">
        <f t="shared" si="249"/>
        <v>3.6764744666666669</v>
      </c>
      <c r="I1179"/>
      <c r="J1179" s="294">
        <v>5.4676017081753274</v>
      </c>
      <c r="K1179" s="44">
        <f t="shared" si="250"/>
        <v>5.4676017081753274</v>
      </c>
      <c r="L1179" s="295">
        <v>2.7527697471999998E-3</v>
      </c>
      <c r="M1179" s="295">
        <v>4.9007427505700001</v>
      </c>
      <c r="N1179" s="295">
        <v>1.2635017858127044E-2</v>
      </c>
      <c r="O1179" s="295">
        <v>0.55147117000000001</v>
      </c>
      <c r="P1179"/>
      <c r="Q1179" s="212">
        <v>24.763774999999999</v>
      </c>
      <c r="R1179"/>
      <c r="S1179" s="156">
        <v>6.0938766999999998E-2</v>
      </c>
      <c r="T1179" s="156">
        <v>5.7975183E-2</v>
      </c>
      <c r="U1179" s="156">
        <v>2.8073759999999999E-3</v>
      </c>
      <c r="V1179" s="156">
        <v>1.5620787E-4</v>
      </c>
      <c r="W1179"/>
      <c r="X1179" s="155">
        <v>1.0827017E-4</v>
      </c>
      <c r="Y1179" s="173"/>
      <c r="Z1179" s="271" t="s">
        <v>2632</v>
      </c>
      <c r="AA1179"/>
      <c r="AB1179"/>
      <c r="AC1179"/>
      <c r="AD1179" s="175"/>
      <c r="AE1179" s="271"/>
      <c r="AF1179" s="50"/>
      <c r="AG1179" s="50"/>
      <c r="AH1179" s="49"/>
      <c r="AI1179"/>
      <c r="AJ1179"/>
    </row>
    <row r="1180" spans="1:36" ht="13.8" customHeight="1">
      <c r="A1180" t="s">
        <v>985</v>
      </c>
      <c r="B1180" s="188" t="s">
        <v>321</v>
      </c>
      <c r="C1180" s="151" t="str">
        <f t="shared" si="247"/>
        <v>A.160.03.125</v>
      </c>
      <c r="D1180" s="54" t="s">
        <v>42</v>
      </c>
      <c r="E1180" s="150" t="s">
        <v>352</v>
      </c>
      <c r="F1180" s="153" t="str">
        <f t="shared" si="248"/>
        <v>Pitch Pine FSC/PEFC 750 (kg/m3)</v>
      </c>
      <c r="G1180" s="277">
        <v>0.22647444666666666</v>
      </c>
      <c r="H1180" s="44">
        <f t="shared" si="249"/>
        <v>0.22647444666666666</v>
      </c>
      <c r="I1180"/>
      <c r="J1180" s="294">
        <v>5.5226709351327036E-2</v>
      </c>
      <c r="K1180" s="44">
        <f t="shared" si="250"/>
        <v>5.5226709351327036E-2</v>
      </c>
      <c r="L1180" s="295">
        <v>2.7527697471999998E-3</v>
      </c>
      <c r="M1180" s="295">
        <v>5.8677547459999998E-3</v>
      </c>
      <c r="N1180" s="295">
        <v>1.2635017858127044E-2</v>
      </c>
      <c r="O1180" s="295">
        <v>3.3971166999999997E-2</v>
      </c>
      <c r="P1180"/>
      <c r="Q1180" s="212">
        <v>24.763774999999999</v>
      </c>
      <c r="R1180"/>
      <c r="S1180" s="156">
        <v>4.9239436999999999E-3</v>
      </c>
      <c r="T1180" s="156">
        <v>4.5724952000000003E-3</v>
      </c>
      <c r="U1180" s="156">
        <v>1.952406E-4</v>
      </c>
      <c r="V1180" s="156">
        <v>1.5620787E-4</v>
      </c>
      <c r="W1180"/>
      <c r="X1180" s="155">
        <v>1.2075011000000001E-5</v>
      </c>
      <c r="Y1180" s="173"/>
      <c r="Z1180" s="271" t="s">
        <v>2633</v>
      </c>
      <c r="AA1180"/>
      <c r="AB1180"/>
      <c r="AC1180"/>
      <c r="AD1180" s="175"/>
      <c r="AE1180" s="271"/>
      <c r="AF1180" s="50"/>
      <c r="AG1180" s="50"/>
      <c r="AH1180" s="49"/>
      <c r="AI1180"/>
      <c r="AJ1180"/>
    </row>
    <row r="1181" spans="1:36" ht="13.8" customHeight="1">
      <c r="A1181" t="s">
        <v>1851</v>
      </c>
      <c r="B1181" s="188" t="s">
        <v>321</v>
      </c>
      <c r="C1181" s="151" t="str">
        <f t="shared" si="247"/>
        <v>A.160.03.126</v>
      </c>
      <c r="D1181" s="54" t="s">
        <v>42</v>
      </c>
      <c r="E1181" s="150" t="s">
        <v>352</v>
      </c>
      <c r="F1181" s="153" t="str">
        <f t="shared" si="248"/>
        <v>Pitch Pine natural forest clear cut 750 (kg/m3)</v>
      </c>
      <c r="G1181" s="277">
        <v>3.6764744666666669</v>
      </c>
      <c r="H1181" s="44">
        <f t="shared" si="249"/>
        <v>3.6764744666666669</v>
      </c>
      <c r="I1181"/>
      <c r="J1181" s="294">
        <v>7.0992267081753271</v>
      </c>
      <c r="K1181" s="44">
        <f t="shared" si="250"/>
        <v>7.0992267081753271</v>
      </c>
      <c r="L1181" s="295">
        <v>2.7527697471999998E-3</v>
      </c>
      <c r="M1181" s="295">
        <v>6.5323677505699997</v>
      </c>
      <c r="N1181" s="295">
        <v>1.2635017858127044E-2</v>
      </c>
      <c r="O1181" s="295">
        <v>0.55147117000000001</v>
      </c>
      <c r="P1181"/>
      <c r="Q1181" s="212">
        <v>24.763774999999999</v>
      </c>
      <c r="R1181"/>
      <c r="S1181" s="156">
        <v>6.0938766999999998E-2</v>
      </c>
      <c r="T1181" s="156">
        <v>5.7975183E-2</v>
      </c>
      <c r="U1181" s="156">
        <v>2.8073759999999999E-3</v>
      </c>
      <c r="V1181" s="156">
        <v>1.5620787E-4</v>
      </c>
      <c r="W1181"/>
      <c r="X1181" s="155">
        <v>1.0827017E-4</v>
      </c>
      <c r="Y1181" s="173"/>
      <c r="Z1181" s="271" t="s">
        <v>2633</v>
      </c>
      <c r="AA1181"/>
      <c r="AB1181"/>
      <c r="AC1181"/>
      <c r="AD1181" s="175"/>
      <c r="AE1181" s="271"/>
      <c r="AF1181" s="50"/>
      <c r="AG1181" s="50"/>
      <c r="AH1181" s="54"/>
      <c r="AI1181"/>
      <c r="AJ1181"/>
    </row>
    <row r="1182" spans="1:36" ht="13.8" customHeight="1">
      <c r="A1182" t="s">
        <v>986</v>
      </c>
      <c r="B1182" s="188" t="s">
        <v>321</v>
      </c>
      <c r="C1182" s="151" t="str">
        <f t="shared" si="247"/>
        <v>A.160.03.127</v>
      </c>
      <c r="D1182" s="54" t="s">
        <v>42</v>
      </c>
      <c r="E1182" s="150" t="s">
        <v>352</v>
      </c>
      <c r="F1182" s="153" t="str">
        <f t="shared" si="248"/>
        <v>Sapelli FSC/PEFC 650 (kg/m3)</v>
      </c>
      <c r="G1182" s="277">
        <v>0.23086387999999999</v>
      </c>
      <c r="H1182" s="44">
        <f t="shared" si="249"/>
        <v>0.23086387999999999</v>
      </c>
      <c r="I1182"/>
      <c r="J1182" s="294">
        <v>5.6433572801027038E-2</v>
      </c>
      <c r="K1182" s="44">
        <f t="shared" si="250"/>
        <v>5.6433572801027038E-2</v>
      </c>
      <c r="L1182" s="295">
        <v>2.7661585248999997E-3</v>
      </c>
      <c r="M1182" s="295">
        <v>6.0227126780000003E-3</v>
      </c>
      <c r="N1182" s="295">
        <v>1.3015119598127043E-2</v>
      </c>
      <c r="O1182" s="295">
        <v>3.4629581999999999E-2</v>
      </c>
      <c r="P1182"/>
      <c r="Q1182" s="212">
        <v>24.821428000000001</v>
      </c>
      <c r="R1182"/>
      <c r="S1182" s="156">
        <v>5.0445402999999998E-3</v>
      </c>
      <c r="T1182" s="156">
        <v>4.6848890000000002E-3</v>
      </c>
      <c r="U1182" s="156">
        <v>1.9941887999999999E-4</v>
      </c>
      <c r="V1182" s="156">
        <v>1.6023238000000001E-4</v>
      </c>
      <c r="W1182"/>
      <c r="X1182" s="155">
        <v>1.2310502000000001E-5</v>
      </c>
      <c r="Y1182" s="173"/>
      <c r="Z1182" s="271" t="s">
        <v>2634</v>
      </c>
      <c r="AA1182"/>
      <c r="AB1182"/>
      <c r="AC1182"/>
      <c r="AD1182" s="175"/>
      <c r="AE1182" s="271"/>
      <c r="AF1182" s="50"/>
      <c r="AG1182" s="50"/>
      <c r="AH1182" s="57"/>
      <c r="AI1182"/>
      <c r="AJ1182"/>
    </row>
    <row r="1183" spans="1:36" ht="13.8" customHeight="1">
      <c r="A1183" t="s">
        <v>1852</v>
      </c>
      <c r="B1183" s="188" t="s">
        <v>321</v>
      </c>
      <c r="C1183" s="151" t="str">
        <f t="shared" si="247"/>
        <v>A.160.03.128</v>
      </c>
      <c r="D1183" s="54" t="s">
        <v>42</v>
      </c>
      <c r="E1183" s="150" t="s">
        <v>352</v>
      </c>
      <c r="F1183" s="153" t="str">
        <f t="shared" si="248"/>
        <v>Sapelli natural forest clear cut 650 (kg/m3)</v>
      </c>
      <c r="G1183" s="277">
        <v>3.6808638666666669</v>
      </c>
      <c r="H1183" s="44">
        <f t="shared" si="249"/>
        <v>3.6808638666666669</v>
      </c>
      <c r="I1183"/>
      <c r="J1183" s="294">
        <v>8.1309335587830276</v>
      </c>
      <c r="K1183" s="44">
        <f t="shared" si="250"/>
        <v>8.1309335587830276</v>
      </c>
      <c r="L1183" s="295">
        <v>2.7661585248999997E-3</v>
      </c>
      <c r="M1183" s="295">
        <v>7.5630227006599995</v>
      </c>
      <c r="N1183" s="295">
        <v>1.3015119598127043E-2</v>
      </c>
      <c r="O1183" s="295">
        <v>0.55212958000000001</v>
      </c>
      <c r="P1183"/>
      <c r="Q1183" s="212">
        <v>24.821428000000001</v>
      </c>
      <c r="R1183"/>
      <c r="S1183" s="156">
        <v>6.1059363999999998E-2</v>
      </c>
      <c r="T1183" s="156">
        <v>5.8087577000000001E-2</v>
      </c>
      <c r="U1183" s="156">
        <v>2.8115542E-3</v>
      </c>
      <c r="V1183" s="156">
        <v>1.6023238000000001E-4</v>
      </c>
      <c r="W1183"/>
      <c r="X1183" s="155">
        <v>1.0850566E-4</v>
      </c>
      <c r="Y1183" s="173"/>
      <c r="Z1183" s="271" t="s">
        <v>2634</v>
      </c>
      <c r="AA1183"/>
      <c r="AB1183"/>
      <c r="AC1183"/>
      <c r="AD1183" s="175"/>
      <c r="AE1183" s="271"/>
      <c r="AF1183" s="50"/>
      <c r="AG1183" s="50"/>
      <c r="AH1183" s="57"/>
      <c r="AI1183"/>
      <c r="AJ1183"/>
    </row>
    <row r="1184" spans="1:36" ht="13.8" customHeight="1">
      <c r="A1184" t="s">
        <v>987</v>
      </c>
      <c r="B1184" s="188" t="s">
        <v>321</v>
      </c>
      <c r="C1184" s="151" t="str">
        <f t="shared" si="247"/>
        <v>A.160.03.129</v>
      </c>
      <c r="D1184" s="54" t="s">
        <v>42</v>
      </c>
      <c r="E1184" s="150" t="s">
        <v>352</v>
      </c>
      <c r="F1184" s="153" t="str">
        <f t="shared" si="248"/>
        <v>Scots pine FSC/PEFC 520 (kg/m3)</v>
      </c>
      <c r="G1184" s="277">
        <v>0.1810764466666667</v>
      </c>
      <c r="H1184" s="44">
        <f t="shared" si="249"/>
        <v>0.1810764466666667</v>
      </c>
      <c r="I1184"/>
      <c r="J1184" s="294">
        <v>4.1877103631705277E-2</v>
      </c>
      <c r="K1184" s="44">
        <f t="shared" si="250"/>
        <v>4.1877103631705277E-2</v>
      </c>
      <c r="L1184" s="295">
        <v>1.4130406063999998E-3</v>
      </c>
      <c r="M1184" s="295">
        <v>4.0098684360999996E-3</v>
      </c>
      <c r="N1184" s="295">
        <v>9.2927275892052755E-3</v>
      </c>
      <c r="O1184" s="295">
        <v>2.7161467000000002E-2</v>
      </c>
      <c r="P1184"/>
      <c r="Q1184" s="212">
        <v>24.945663</v>
      </c>
      <c r="R1184"/>
      <c r="S1184" s="156">
        <v>3.9253971000000002E-3</v>
      </c>
      <c r="T1184" s="156">
        <v>3.6647766E-3</v>
      </c>
      <c r="U1184" s="156">
        <v>1.5493245999999999E-4</v>
      </c>
      <c r="V1184" s="156">
        <v>1.05688E-4</v>
      </c>
      <c r="W1184"/>
      <c r="X1184" s="155">
        <v>9.4529388000000007E-6</v>
      </c>
      <c r="Y1184" s="173"/>
      <c r="Z1184" s="271" t="s">
        <v>2635</v>
      </c>
      <c r="AA1184"/>
      <c r="AB1184"/>
      <c r="AC1184"/>
      <c r="AD1184" s="175"/>
      <c r="AE1184" s="271"/>
      <c r="AF1184" s="50"/>
      <c r="AG1184" s="50"/>
      <c r="AH1184" s="57"/>
      <c r="AI1184"/>
      <c r="AJ1184"/>
    </row>
    <row r="1185" spans="1:36" ht="13.8" customHeight="1">
      <c r="A1185" t="s">
        <v>988</v>
      </c>
      <c r="B1185" s="188" t="s">
        <v>321</v>
      </c>
      <c r="C1185" s="151" t="str">
        <f t="shared" si="247"/>
        <v>A.160.03.130</v>
      </c>
      <c r="D1185" s="54" t="s">
        <v>42</v>
      </c>
      <c r="E1185" s="150" t="s">
        <v>352</v>
      </c>
      <c r="F1185" s="153" t="str">
        <f t="shared" si="248"/>
        <v>Tchitola FSC/PEFC 630 (kg/m3)</v>
      </c>
      <c r="G1185" s="277">
        <v>0.23250991999999998</v>
      </c>
      <c r="H1185" s="44">
        <f t="shared" si="249"/>
        <v>0.23250991999999998</v>
      </c>
      <c r="I1185"/>
      <c r="J1185" s="294">
        <v>5.6886147223627039E-2</v>
      </c>
      <c r="K1185" s="44">
        <f t="shared" si="250"/>
        <v>5.6886147223627039E-2</v>
      </c>
      <c r="L1185" s="295">
        <v>2.7711792565000004E-3</v>
      </c>
      <c r="M1185" s="295">
        <v>6.0808219690000002E-3</v>
      </c>
      <c r="N1185" s="295">
        <v>1.3157657998127043E-2</v>
      </c>
      <c r="O1185" s="295">
        <v>3.4876487999999997E-2</v>
      </c>
      <c r="P1185"/>
      <c r="Q1185" s="212">
        <v>24.843048</v>
      </c>
      <c r="R1185"/>
      <c r="S1185" s="156">
        <v>5.0897640000000001E-3</v>
      </c>
      <c r="T1185" s="156">
        <v>4.7270367000000002E-3</v>
      </c>
      <c r="U1185" s="156">
        <v>2.0098574000000001E-4</v>
      </c>
      <c r="V1185" s="156">
        <v>1.6174156000000001E-4</v>
      </c>
      <c r="W1185"/>
      <c r="X1185" s="155">
        <v>1.2398811000000001E-5</v>
      </c>
      <c r="Y1185" s="173"/>
      <c r="Z1185" s="271" t="s">
        <v>2636</v>
      </c>
      <c r="AA1185"/>
      <c r="AB1185"/>
      <c r="AC1185"/>
      <c r="AD1185" s="175"/>
      <c r="AE1185" s="271"/>
      <c r="AF1185" s="50"/>
      <c r="AG1185" s="50"/>
      <c r="AH1185" s="57"/>
      <c r="AI1185"/>
      <c r="AJ1185"/>
    </row>
    <row r="1186" spans="1:36" ht="13.8" customHeight="1">
      <c r="A1186" t="s">
        <v>989</v>
      </c>
      <c r="B1186" s="188" t="s">
        <v>321</v>
      </c>
      <c r="C1186" s="151" t="str">
        <f t="shared" si="247"/>
        <v>A.160.03.131</v>
      </c>
      <c r="D1186" s="54" t="s">
        <v>42</v>
      </c>
      <c r="E1186" s="150" t="s">
        <v>352</v>
      </c>
      <c r="F1186" s="153" t="str">
        <f t="shared" si="248"/>
        <v>Tiama FSC/PEFC 560 (kg/m3)</v>
      </c>
      <c r="G1186" s="277">
        <v>0.23799670666666667</v>
      </c>
      <c r="H1186" s="44">
        <f t="shared" si="249"/>
        <v>0.23799670666666667</v>
      </c>
      <c r="I1186"/>
      <c r="J1186" s="294">
        <v>5.8394726398727045E-2</v>
      </c>
      <c r="K1186" s="44">
        <f t="shared" si="250"/>
        <v>5.8394726398727045E-2</v>
      </c>
      <c r="L1186" s="295">
        <v>2.7879153585999997E-3</v>
      </c>
      <c r="M1186" s="295">
        <v>6.2745193620000004E-3</v>
      </c>
      <c r="N1186" s="295">
        <v>1.3632785678127044E-2</v>
      </c>
      <c r="O1186" s="295">
        <v>3.5699505999999999E-2</v>
      </c>
      <c r="P1186"/>
      <c r="Q1186" s="212">
        <v>24.915113999999999</v>
      </c>
      <c r="R1186"/>
      <c r="S1186" s="156">
        <v>5.2405096999999998E-3</v>
      </c>
      <c r="T1186" s="156">
        <v>4.8675289000000002E-3</v>
      </c>
      <c r="U1186" s="156">
        <v>2.062086E-4</v>
      </c>
      <c r="V1186" s="156">
        <v>1.6677219000000001E-4</v>
      </c>
      <c r="W1186"/>
      <c r="X1186" s="155">
        <v>1.2693175000000001E-5</v>
      </c>
      <c r="Y1186" s="173"/>
      <c r="Z1186" s="271" t="s">
        <v>2637</v>
      </c>
      <c r="AA1186"/>
      <c r="AB1186"/>
      <c r="AC1186"/>
      <c r="AD1186" s="175"/>
      <c r="AE1186" s="271"/>
      <c r="AF1186" s="50"/>
      <c r="AG1186" s="50"/>
      <c r="AH1186" s="57"/>
      <c r="AI1186"/>
      <c r="AJ1186"/>
    </row>
    <row r="1187" spans="1:36" ht="13.8" customHeight="1">
      <c r="A1187" t="s">
        <v>1853</v>
      </c>
      <c r="B1187" s="188" t="s">
        <v>321</v>
      </c>
      <c r="C1187" s="151" t="str">
        <f t="shared" si="247"/>
        <v>A.160.03.132</v>
      </c>
      <c r="D1187" s="54" t="s">
        <v>42</v>
      </c>
      <c r="E1187" s="150" t="s">
        <v>352</v>
      </c>
      <c r="F1187" s="153" t="str">
        <f t="shared" si="248"/>
        <v>Tiama natural forest clear cut 560 (kg/m3)</v>
      </c>
      <c r="G1187" s="277">
        <v>3.6879967333333337</v>
      </c>
      <c r="H1187" s="44">
        <f t="shared" si="249"/>
        <v>3.6879967333333337</v>
      </c>
      <c r="I1187"/>
      <c r="J1187" s="294">
        <v>9.3007947056367275</v>
      </c>
      <c r="K1187" s="44">
        <f t="shared" si="250"/>
        <v>9.3007947056367275</v>
      </c>
      <c r="L1187" s="295">
        <v>2.7879153585999997E-3</v>
      </c>
      <c r="M1187" s="295">
        <v>8.7311744946000012</v>
      </c>
      <c r="N1187" s="295">
        <v>1.3632785678127044E-2</v>
      </c>
      <c r="O1187" s="295">
        <v>0.55319951000000001</v>
      </c>
      <c r="P1187"/>
      <c r="Q1187" s="212">
        <v>24.915113999999999</v>
      </c>
      <c r="R1187"/>
      <c r="S1187" s="156">
        <v>6.1255333000000002E-2</v>
      </c>
      <c r="T1187" s="156">
        <v>5.8270216999999999E-2</v>
      </c>
      <c r="U1187" s="156">
        <v>2.818344E-3</v>
      </c>
      <c r="V1187" s="156">
        <v>1.6677219000000001E-4</v>
      </c>
      <c r="W1187"/>
      <c r="X1187" s="155">
        <v>1.0888833E-4</v>
      </c>
      <c r="Y1187" s="173"/>
      <c r="Z1187" s="271" t="s">
        <v>2637</v>
      </c>
      <c r="AA1187"/>
      <c r="AB1187"/>
      <c r="AC1187"/>
      <c r="AD1187" s="175"/>
      <c r="AE1187" s="271"/>
      <c r="AF1187" s="50"/>
      <c r="AG1187" s="50"/>
      <c r="AH1187" s="57"/>
      <c r="AI1187"/>
      <c r="AJ1187"/>
    </row>
    <row r="1188" spans="1:36" ht="13.8" customHeight="1">
      <c r="A1188" t="s">
        <v>990</v>
      </c>
      <c r="B1188" s="188" t="s">
        <v>321</v>
      </c>
      <c r="C1188" s="151" t="str">
        <f t="shared" si="247"/>
        <v>A.160.03.133</v>
      </c>
      <c r="D1188" s="54" t="s">
        <v>42</v>
      </c>
      <c r="E1188" s="150" t="s">
        <v>352</v>
      </c>
      <c r="F1188" s="153" t="str">
        <f t="shared" si="248"/>
        <v>Walnut FSC/PEFC 670 (kg/m3)</v>
      </c>
      <c r="G1188" s="277">
        <v>0.26006644000000001</v>
      </c>
      <c r="H1188" s="44">
        <f t="shared" si="249"/>
        <v>0.26006644000000001</v>
      </c>
      <c r="I1188"/>
      <c r="J1188" s="294">
        <v>6.6289136153267605E-2</v>
      </c>
      <c r="K1188" s="44">
        <f t="shared" si="250"/>
        <v>6.6289136153267605E-2</v>
      </c>
      <c r="L1188" s="295">
        <v>5.3841897749999992E-3</v>
      </c>
      <c r="M1188" s="295">
        <v>7.5909486630000005E-3</v>
      </c>
      <c r="N1188" s="295">
        <v>1.4304031715267607E-2</v>
      </c>
      <c r="O1188" s="295">
        <v>3.9009966E-2</v>
      </c>
      <c r="P1188"/>
      <c r="Q1188" s="212">
        <v>25.554113000000001</v>
      </c>
      <c r="R1188"/>
      <c r="S1188" s="156">
        <v>5.3232148999999996E-3</v>
      </c>
      <c r="T1188" s="156">
        <v>4.8963803999999998E-3</v>
      </c>
      <c r="U1188" s="156">
        <v>2.2109861999999999E-4</v>
      </c>
      <c r="V1188" s="156">
        <v>2.0573586999999999E-4</v>
      </c>
      <c r="W1188"/>
      <c r="X1188" s="155">
        <v>1.4269817E-5</v>
      </c>
      <c r="Y1188" s="173"/>
      <c r="Z1188" s="271" t="s">
        <v>2638</v>
      </c>
      <c r="AA1188"/>
      <c r="AB1188"/>
      <c r="AC1188"/>
      <c r="AD1188" s="175"/>
      <c r="AE1188" s="271"/>
      <c r="AF1188" s="50"/>
      <c r="AG1188" s="50"/>
      <c r="AH1188" s="57"/>
      <c r="AI1188"/>
      <c r="AJ1188"/>
    </row>
    <row r="1189" spans="1:36" ht="13.8" customHeight="1">
      <c r="A1189" t="s">
        <v>991</v>
      </c>
      <c r="B1189" s="188" t="s">
        <v>321</v>
      </c>
      <c r="C1189" s="151" t="str">
        <f t="shared" si="247"/>
        <v>A.160.03.134</v>
      </c>
      <c r="D1189" s="54" t="s">
        <v>42</v>
      </c>
      <c r="E1189" s="150" t="s">
        <v>352</v>
      </c>
      <c r="F1189" s="153" t="str">
        <f t="shared" si="248"/>
        <v>Yang FSC/PEFC 750 (kg/m3)</v>
      </c>
      <c r="G1189" s="277">
        <v>0.27475820000000001</v>
      </c>
      <c r="H1189" s="44">
        <f t="shared" si="249"/>
        <v>0.27475820000000001</v>
      </c>
      <c r="I1189"/>
      <c r="J1189" s="294">
        <v>6.8502210619927034E-2</v>
      </c>
      <c r="K1189" s="44">
        <f t="shared" si="250"/>
        <v>6.8502210619927034E-2</v>
      </c>
      <c r="L1189" s="295">
        <v>2.9000466117999999E-3</v>
      </c>
      <c r="M1189" s="295">
        <v>7.5722920100000004E-3</v>
      </c>
      <c r="N1189" s="295">
        <v>1.6816141998127039E-2</v>
      </c>
      <c r="O1189" s="295">
        <v>4.1213729999999997E-2</v>
      </c>
      <c r="P1189"/>
      <c r="Q1189" s="212">
        <v>25.397956000000001</v>
      </c>
      <c r="R1189"/>
      <c r="S1189" s="156">
        <v>6.2505058999999998E-3</v>
      </c>
      <c r="T1189" s="156">
        <v>5.8088267000000002E-3</v>
      </c>
      <c r="U1189" s="156">
        <v>2.4120177000000001E-4</v>
      </c>
      <c r="V1189" s="156">
        <v>2.0047741E-4</v>
      </c>
      <c r="W1189"/>
      <c r="X1189" s="155">
        <v>1.4665412E-5</v>
      </c>
      <c r="Y1189" s="173"/>
      <c r="Z1189" s="271" t="s">
        <v>2639</v>
      </c>
      <c r="AA1189"/>
      <c r="AB1189"/>
      <c r="AC1189"/>
      <c r="AD1189" s="175"/>
      <c r="AE1189" s="271"/>
      <c r="AF1189" s="50"/>
      <c r="AG1189" s="50"/>
      <c r="AH1189" s="57"/>
      <c r="AI1189"/>
      <c r="AJ1189"/>
    </row>
    <row r="1190" spans="1:36" ht="13.8" customHeight="1">
      <c r="A1190" t="s">
        <v>1854</v>
      </c>
      <c r="B1190" s="188" t="s">
        <v>321</v>
      </c>
      <c r="C1190" s="151" t="str">
        <f t="shared" si="247"/>
        <v>A.160.03.135</v>
      </c>
      <c r="D1190" s="54" t="s">
        <v>42</v>
      </c>
      <c r="E1190" s="150" t="s">
        <v>352</v>
      </c>
      <c r="F1190" s="153" t="str">
        <f t="shared" si="248"/>
        <v>Yang natural forest clear cut 750 (kg/m3)</v>
      </c>
      <c r="G1190" s="277">
        <v>3.7247582000000001</v>
      </c>
      <c r="H1190" s="44">
        <f t="shared" si="249"/>
        <v>3.7247582000000001</v>
      </c>
      <c r="I1190"/>
      <c r="J1190" s="294">
        <v>4.6650647201799282</v>
      </c>
      <c r="K1190" s="44">
        <f t="shared" si="250"/>
        <v>4.6650647201799282</v>
      </c>
      <c r="L1190" s="295">
        <v>2.9000466117999999E-3</v>
      </c>
      <c r="M1190" s="295">
        <v>4.0866348015700007</v>
      </c>
      <c r="N1190" s="295">
        <v>1.6816141998127039E-2</v>
      </c>
      <c r="O1190" s="295">
        <v>0.55871373000000002</v>
      </c>
      <c r="P1190"/>
      <c r="Q1190" s="212">
        <v>25.397956000000001</v>
      </c>
      <c r="R1190"/>
      <c r="S1190" s="156">
        <v>6.2265329000000001E-2</v>
      </c>
      <c r="T1190" s="156">
        <v>5.9211514999999999E-2</v>
      </c>
      <c r="U1190" s="156">
        <v>2.8533371000000001E-3</v>
      </c>
      <c r="V1190" s="156">
        <v>2.0047741E-4</v>
      </c>
      <c r="W1190"/>
      <c r="X1190" s="155">
        <v>1.1086057000000001E-4</v>
      </c>
      <c r="Y1190" s="173"/>
      <c r="Z1190" s="271" t="s">
        <v>2639</v>
      </c>
      <c r="AA1190"/>
      <c r="AB1190"/>
      <c r="AC1190"/>
      <c r="AD1190" s="175"/>
      <c r="AE1190" s="271"/>
      <c r="AF1190" s="50"/>
      <c r="AG1190" s="50"/>
      <c r="AH1190" s="54"/>
      <c r="AI1190"/>
      <c r="AJ1190"/>
    </row>
    <row r="1191" spans="1:36" ht="13.8" customHeight="1">
      <c r="B1191" s="188"/>
      <c r="C1191" s="151"/>
      <c r="D1191" s="51" t="s">
        <v>43</v>
      </c>
      <c r="E1191" s="150"/>
      <c r="F1191"/>
      <c r="H1191" s="44">
        <f t="shared" si="249"/>
        <v>0</v>
      </c>
      <c r="I1191"/>
      <c r="J1191" s="44"/>
      <c r="K1191" s="44">
        <f t="shared" si="250"/>
        <v>0</v>
      </c>
      <c r="L1191" s="44"/>
      <c r="P1191"/>
      <c r="Q1191" s="212"/>
      <c r="R1191"/>
      <c r="S1191"/>
      <c r="T1191"/>
      <c r="U1191"/>
      <c r="V1191"/>
      <c r="W1191"/>
      <c r="X1191"/>
      <c r="Y1191" s="175"/>
      <c r="Z1191" s="272"/>
      <c r="AA1191"/>
      <c r="AB1191"/>
      <c r="AC1191"/>
      <c r="AD1191" s="175"/>
      <c r="AE1191" s="272"/>
      <c r="AF1191" s="50"/>
      <c r="AG1191" s="50"/>
      <c r="AH1191" s="54"/>
      <c r="AI1191"/>
      <c r="AJ1191"/>
    </row>
    <row r="1192" spans="1:36" ht="13.8" customHeight="1">
      <c r="A1192" t="s">
        <v>992</v>
      </c>
      <c r="B1192" s="188" t="s">
        <v>321</v>
      </c>
      <c r="C1192" s="151" t="str">
        <f t="shared" ref="C1192:C1218" si="251">MID(A1192,1,12)</f>
        <v>A.160.04.101</v>
      </c>
      <c r="D1192" s="54" t="s">
        <v>43</v>
      </c>
      <c r="E1192" s="150" t="s">
        <v>352</v>
      </c>
      <c r="F1192" s="153" t="str">
        <f t="shared" ref="F1192:F1218" si="252">MID(A1192, 21,85)</f>
        <v>Aningre FSC/PEFC 580 (kg/m3)</v>
      </c>
      <c r="G1192" s="277">
        <v>0.22757180666666668</v>
      </c>
      <c r="H1192" s="44">
        <f t="shared" si="249"/>
        <v>0.22757180666666668</v>
      </c>
      <c r="I1192"/>
      <c r="J1192" s="294">
        <v>5.5528426066727046E-2</v>
      </c>
      <c r="K1192" s="44">
        <f t="shared" si="250"/>
        <v>5.5528426066727046E-2</v>
      </c>
      <c r="L1192" s="295">
        <v>2.7561169716E-3</v>
      </c>
      <c r="M1192" s="295">
        <v>5.9064943070000009E-3</v>
      </c>
      <c r="N1192" s="295">
        <v>1.2730043788127043E-2</v>
      </c>
      <c r="O1192" s="295">
        <v>3.4135771000000002E-2</v>
      </c>
      <c r="P1192"/>
      <c r="Q1192" s="212">
        <v>24.778188</v>
      </c>
      <c r="R1192"/>
      <c r="S1192" s="156">
        <v>4.9540929000000001E-3</v>
      </c>
      <c r="T1192" s="156">
        <v>4.6005936999999998E-3</v>
      </c>
      <c r="U1192" s="156">
        <v>1.9628517000000001E-4</v>
      </c>
      <c r="V1192" s="156">
        <v>1.57214E-4</v>
      </c>
      <c r="W1192"/>
      <c r="X1192" s="155">
        <v>1.2133884E-5</v>
      </c>
      <c r="Y1192" s="173"/>
      <c r="Z1192" s="271" t="s">
        <v>1855</v>
      </c>
      <c r="AA1192"/>
      <c r="AB1192"/>
      <c r="AC1192"/>
      <c r="AD1192" s="175"/>
      <c r="AE1192" s="271"/>
      <c r="AF1192" s="50"/>
      <c r="AG1192" s="50"/>
      <c r="AH1192" s="54"/>
      <c r="AI1192"/>
      <c r="AJ1192"/>
    </row>
    <row r="1193" spans="1:36" ht="13.8" customHeight="1">
      <c r="A1193" t="s">
        <v>1856</v>
      </c>
      <c r="B1193" s="188" t="s">
        <v>321</v>
      </c>
      <c r="C1193" s="151" t="str">
        <f t="shared" si="251"/>
        <v>A.160.04.102</v>
      </c>
      <c r="D1193" s="54" t="s">
        <v>43</v>
      </c>
      <c r="E1193" s="150" t="s">
        <v>352</v>
      </c>
      <c r="F1193" s="153" t="str">
        <f t="shared" si="252"/>
        <v>Aningre natural forest clear cut 580 (kg/m3)</v>
      </c>
      <c r="G1193" s="277">
        <v>3.6775717999999999</v>
      </c>
      <c r="H1193" s="44">
        <f t="shared" si="249"/>
        <v>3.6775717999999999</v>
      </c>
      <c r="I1193"/>
      <c r="J1193" s="294">
        <v>4.7980784189297268</v>
      </c>
      <c r="K1193" s="44">
        <f t="shared" si="250"/>
        <v>4.7980784189297268</v>
      </c>
      <c r="L1193" s="295">
        <v>2.7561169716E-3</v>
      </c>
      <c r="M1193" s="295">
        <v>4.2309564881699995</v>
      </c>
      <c r="N1193" s="295">
        <v>1.2730043788127043E-2</v>
      </c>
      <c r="O1193" s="295">
        <v>0.55163576999999997</v>
      </c>
      <c r="P1193"/>
      <c r="Q1193" s="212">
        <v>24.778188</v>
      </c>
      <c r="R1193"/>
      <c r="S1193" s="156">
        <v>6.0968915999999998E-2</v>
      </c>
      <c r="T1193" s="156">
        <v>5.8003282000000003E-2</v>
      </c>
      <c r="U1193" s="156">
        <v>2.8084205E-3</v>
      </c>
      <c r="V1193" s="156">
        <v>1.57214E-4</v>
      </c>
      <c r="W1193"/>
      <c r="X1193" s="155">
        <v>1.0832904E-4</v>
      </c>
      <c r="Y1193" s="173"/>
      <c r="Z1193" s="271" t="s">
        <v>1855</v>
      </c>
      <c r="AA1193"/>
      <c r="AB1193"/>
      <c r="AC1193"/>
      <c r="AD1193" s="175"/>
      <c r="AE1193" s="271"/>
      <c r="AF1193" s="50"/>
      <c r="AG1193" s="50"/>
      <c r="AH1193" s="54"/>
      <c r="AI1193"/>
      <c r="AJ1193"/>
    </row>
    <row r="1194" spans="1:36" ht="13.8" customHeight="1">
      <c r="A1194" t="s">
        <v>993</v>
      </c>
      <c r="B1194" s="188" t="s">
        <v>321</v>
      </c>
      <c r="C1194" s="151" t="str">
        <f t="shared" si="251"/>
        <v>A.160.04.103</v>
      </c>
      <c r="D1194" s="54" t="s">
        <v>43</v>
      </c>
      <c r="E1194" s="150" t="s">
        <v>352</v>
      </c>
      <c r="F1194" s="153" t="str">
        <f t="shared" si="252"/>
        <v>Avodire FSC/PEFC 550 (kg/m3)</v>
      </c>
      <c r="G1194" s="277">
        <v>0.23086387999999999</v>
      </c>
      <c r="H1194" s="44">
        <f t="shared" si="249"/>
        <v>0.23086387999999999</v>
      </c>
      <c r="I1194"/>
      <c r="J1194" s="294">
        <v>5.6433572801027038E-2</v>
      </c>
      <c r="K1194" s="44">
        <f t="shared" si="250"/>
        <v>5.6433572801027038E-2</v>
      </c>
      <c r="L1194" s="295">
        <v>2.7661585248999997E-3</v>
      </c>
      <c r="M1194" s="295">
        <v>6.0227126780000003E-3</v>
      </c>
      <c r="N1194" s="295">
        <v>1.3015119598127043E-2</v>
      </c>
      <c r="O1194" s="295">
        <v>3.4629581999999999E-2</v>
      </c>
      <c r="P1194"/>
      <c r="Q1194" s="212">
        <v>24.821428000000001</v>
      </c>
      <c r="R1194"/>
      <c r="S1194" s="156">
        <v>5.0445402999999998E-3</v>
      </c>
      <c r="T1194" s="156">
        <v>4.6848890000000002E-3</v>
      </c>
      <c r="U1194" s="156">
        <v>1.9941887999999999E-4</v>
      </c>
      <c r="V1194" s="156">
        <v>1.6023238000000001E-4</v>
      </c>
      <c r="W1194"/>
      <c r="X1194" s="155">
        <v>1.2310502000000001E-5</v>
      </c>
      <c r="Y1194" s="173"/>
      <c r="Z1194" s="271" t="s">
        <v>2640</v>
      </c>
      <c r="AA1194"/>
      <c r="AB1194"/>
      <c r="AC1194"/>
      <c r="AD1194" s="175"/>
      <c r="AE1194" s="271"/>
      <c r="AF1194" s="50"/>
      <c r="AG1194" s="50"/>
      <c r="AH1194" s="54"/>
      <c r="AI1194"/>
      <c r="AJ1194"/>
    </row>
    <row r="1195" spans="1:36" ht="13.8" customHeight="1">
      <c r="A1195" t="s">
        <v>1857</v>
      </c>
      <c r="B1195" s="188" t="s">
        <v>321</v>
      </c>
      <c r="C1195" s="151" t="str">
        <f t="shared" si="251"/>
        <v>A.160.04.104</v>
      </c>
      <c r="D1195" s="54" t="s">
        <v>43</v>
      </c>
      <c r="E1195" s="150" t="s">
        <v>352</v>
      </c>
      <c r="F1195" s="153" t="str">
        <f t="shared" si="252"/>
        <v>Avodire natural forest clear cut 550 (kg/m3)</v>
      </c>
      <c r="G1195" s="277">
        <v>3.6808638666666669</v>
      </c>
      <c r="H1195" s="44">
        <f t="shared" si="249"/>
        <v>3.6808638666666669</v>
      </c>
      <c r="I1195"/>
      <c r="J1195" s="294">
        <v>5.0394335587830268</v>
      </c>
      <c r="K1195" s="44">
        <f t="shared" si="250"/>
        <v>5.0394335587830268</v>
      </c>
      <c r="L1195" s="295">
        <v>2.7661585248999997E-3</v>
      </c>
      <c r="M1195" s="295">
        <v>4.4715227006599996</v>
      </c>
      <c r="N1195" s="295">
        <v>1.3015119598127043E-2</v>
      </c>
      <c r="O1195" s="295">
        <v>0.55212958000000001</v>
      </c>
      <c r="P1195"/>
      <c r="Q1195" s="212">
        <v>24.821428000000001</v>
      </c>
      <c r="R1195"/>
      <c r="S1195" s="156">
        <v>6.1059363999999998E-2</v>
      </c>
      <c r="T1195" s="156">
        <v>5.8087577000000001E-2</v>
      </c>
      <c r="U1195" s="156">
        <v>2.8115542E-3</v>
      </c>
      <c r="V1195" s="156">
        <v>1.6023238000000001E-4</v>
      </c>
      <c r="W1195"/>
      <c r="X1195" s="155">
        <v>1.0850566E-4</v>
      </c>
      <c r="Y1195" s="173"/>
      <c r="Z1195" s="271" t="s">
        <v>2640</v>
      </c>
      <c r="AA1195"/>
      <c r="AB1195"/>
      <c r="AC1195"/>
      <c r="AD1195" s="175"/>
      <c r="AE1195" s="271"/>
      <c r="AF1195" s="50"/>
      <c r="AG1195" s="50"/>
      <c r="AH1195" s="54"/>
      <c r="AI1195"/>
      <c r="AJ1195"/>
    </row>
    <row r="1196" spans="1:36" ht="13.8" customHeight="1">
      <c r="A1196" t="s">
        <v>994</v>
      </c>
      <c r="B1196" s="188" t="s">
        <v>321</v>
      </c>
      <c r="C1196" s="151" t="str">
        <f t="shared" si="251"/>
        <v>A.160.04.105</v>
      </c>
      <c r="D1196" s="54" t="s">
        <v>43</v>
      </c>
      <c r="E1196" s="150" t="s">
        <v>352</v>
      </c>
      <c r="F1196" s="153" t="str">
        <f t="shared" si="252"/>
        <v>Balsa FSC/PEFC 150 (kg/m3)</v>
      </c>
      <c r="G1196" s="277">
        <v>0.51312494666666675</v>
      </c>
      <c r="H1196" s="44">
        <f t="shared" si="249"/>
        <v>0.51312494666666675</v>
      </c>
      <c r="I1196"/>
      <c r="J1196" s="294">
        <v>0.13618657858901723</v>
      </c>
      <c r="K1196" s="44">
        <f t="shared" si="250"/>
        <v>0.13618657858901723</v>
      </c>
      <c r="L1196" s="295">
        <v>6.5986460380000004E-3</v>
      </c>
      <c r="M1196" s="295">
        <v>1.6618575624000001E-2</v>
      </c>
      <c r="N1196" s="295">
        <v>3.6000614927017213E-2</v>
      </c>
      <c r="O1196" s="295">
        <v>7.6968742000000007E-2</v>
      </c>
      <c r="P1196"/>
      <c r="Q1196" s="212">
        <v>28.938997000000001</v>
      </c>
      <c r="R1196"/>
      <c r="S1196" s="156">
        <v>1.2184181000000001E-2</v>
      </c>
      <c r="T1196" s="156">
        <v>1.1282234E-2</v>
      </c>
      <c r="U1196" s="156">
        <v>4.6091364999999997E-4</v>
      </c>
      <c r="V1196" s="156">
        <v>4.4103311000000001E-4</v>
      </c>
      <c r="W1196"/>
      <c r="X1196" s="155">
        <v>2.7914998000000001E-5</v>
      </c>
      <c r="Y1196" s="173"/>
      <c r="Z1196" s="271" t="s">
        <v>2641</v>
      </c>
      <c r="AA1196"/>
      <c r="AB1196"/>
      <c r="AC1196"/>
      <c r="AD1196" s="175"/>
      <c r="AE1196" s="271"/>
      <c r="AF1196" s="50"/>
      <c r="AG1196" s="50"/>
      <c r="AH1196" s="54"/>
      <c r="AI1196"/>
      <c r="AJ1196"/>
    </row>
    <row r="1197" spans="1:36" ht="13.8" customHeight="1">
      <c r="A1197" t="s">
        <v>1858</v>
      </c>
      <c r="B1197" s="188" t="s">
        <v>321</v>
      </c>
      <c r="C1197" s="151" t="str">
        <f t="shared" si="251"/>
        <v>A.160.04.106</v>
      </c>
      <c r="D1197" s="54" t="s">
        <v>43</v>
      </c>
      <c r="E1197" s="150" t="s">
        <v>352</v>
      </c>
      <c r="F1197" s="153" t="str">
        <f t="shared" si="252"/>
        <v>Balsa natural forest clear cut 150 (kg/m3)</v>
      </c>
      <c r="G1197" s="277">
        <v>3.9631249333333338</v>
      </c>
      <c r="H1197" s="44">
        <f t="shared" si="249"/>
        <v>3.9631249333333338</v>
      </c>
      <c r="I1197"/>
      <c r="J1197" s="294">
        <v>41.444311835145022</v>
      </c>
      <c r="K1197" s="44">
        <f t="shared" si="250"/>
        <v>41.444311835145022</v>
      </c>
      <c r="L1197" s="295">
        <v>6.5986460380000004E-3</v>
      </c>
      <c r="M1197" s="295">
        <v>40.807243834179999</v>
      </c>
      <c r="N1197" s="295">
        <v>3.6000614927017213E-2</v>
      </c>
      <c r="O1197" s="295">
        <v>0.59446874000000005</v>
      </c>
      <c r="P1197"/>
      <c r="Q1197" s="212">
        <v>28.938997000000001</v>
      </c>
      <c r="R1197"/>
      <c r="S1197" s="156">
        <v>6.8199004999999993E-2</v>
      </c>
      <c r="T1197" s="156">
        <v>6.4684922000000006E-2</v>
      </c>
      <c r="U1197" s="156">
        <v>3.073049E-3</v>
      </c>
      <c r="V1197" s="156">
        <v>4.4103311000000001E-4</v>
      </c>
      <c r="W1197"/>
      <c r="X1197" s="155">
        <v>1.2411015E-4</v>
      </c>
      <c r="Y1197" s="173"/>
      <c r="Z1197" s="271" t="s">
        <v>2641</v>
      </c>
      <c r="AA1197"/>
      <c r="AB1197"/>
      <c r="AC1197"/>
      <c r="AD1197" s="175"/>
      <c r="AE1197" s="271"/>
      <c r="AF1197" s="50"/>
      <c r="AG1197" s="50"/>
      <c r="AH1197" s="54"/>
      <c r="AI1197"/>
      <c r="AJ1197"/>
    </row>
    <row r="1198" spans="1:36" ht="13.8" customHeight="1">
      <c r="A1198" t="s">
        <v>995</v>
      </c>
      <c r="B1198" s="188" t="s">
        <v>321</v>
      </c>
      <c r="C1198" s="151" t="str">
        <f t="shared" si="251"/>
        <v>A.160.04.107</v>
      </c>
      <c r="D1198" s="54" t="s">
        <v>43</v>
      </c>
      <c r="E1198" s="150" t="s">
        <v>352</v>
      </c>
      <c r="F1198" s="153" t="str">
        <f t="shared" si="252"/>
        <v>Birch FSC/PEFC 660 (kg/m3)</v>
      </c>
      <c r="G1198" s="277">
        <v>0.26006644000000001</v>
      </c>
      <c r="H1198" s="44">
        <f t="shared" si="249"/>
        <v>0.26006644000000001</v>
      </c>
      <c r="I1198"/>
      <c r="J1198" s="294">
        <v>6.6289136153267605E-2</v>
      </c>
      <c r="K1198" s="44">
        <f t="shared" si="250"/>
        <v>6.6289136153267605E-2</v>
      </c>
      <c r="L1198" s="295">
        <v>5.3841897749999992E-3</v>
      </c>
      <c r="M1198" s="295">
        <v>7.5909486630000005E-3</v>
      </c>
      <c r="N1198" s="295">
        <v>1.4304031715267607E-2</v>
      </c>
      <c r="O1198" s="295">
        <v>3.9009966E-2</v>
      </c>
      <c r="P1198"/>
      <c r="Q1198" s="212">
        <v>26.498113</v>
      </c>
      <c r="R1198"/>
      <c r="S1198" s="156">
        <v>5.3232148999999996E-3</v>
      </c>
      <c r="T1198" s="156">
        <v>4.8963803999999998E-3</v>
      </c>
      <c r="U1198" s="156">
        <v>2.2109861999999999E-4</v>
      </c>
      <c r="V1198" s="156">
        <v>2.0573586999999999E-4</v>
      </c>
      <c r="W1198"/>
      <c r="X1198" s="155">
        <v>1.4269817E-5</v>
      </c>
      <c r="Y1198" s="173"/>
      <c r="Z1198" s="271" t="s">
        <v>2642</v>
      </c>
      <c r="AA1198"/>
      <c r="AB1198"/>
      <c r="AC1198"/>
      <c r="AD1198" s="175"/>
      <c r="AE1198" s="271"/>
      <c r="AF1198" s="50"/>
      <c r="AG1198" s="50"/>
      <c r="AH1198" s="54"/>
      <c r="AI1198"/>
      <c r="AJ1198"/>
    </row>
    <row r="1199" spans="1:36" ht="13.8" customHeight="1">
      <c r="A1199" t="s">
        <v>996</v>
      </c>
      <c r="B1199" s="188" t="s">
        <v>321</v>
      </c>
      <c r="C1199" s="151" t="str">
        <f t="shared" si="251"/>
        <v>A.160.04.108</v>
      </c>
      <c r="D1199" s="54" t="s">
        <v>43</v>
      </c>
      <c r="E1199" s="150" t="s">
        <v>352</v>
      </c>
      <c r="F1199" s="153" t="str">
        <f t="shared" si="252"/>
        <v>Elm FSC/PEFC 650 (kg/m3)</v>
      </c>
      <c r="G1199" s="277">
        <v>0.26006644000000001</v>
      </c>
      <c r="H1199" s="44">
        <f t="shared" si="249"/>
        <v>0.26006644000000001</v>
      </c>
      <c r="I1199"/>
      <c r="J1199" s="294">
        <v>6.6289136153267605E-2</v>
      </c>
      <c r="K1199" s="44">
        <f t="shared" si="250"/>
        <v>6.6289136153267605E-2</v>
      </c>
      <c r="L1199" s="295">
        <v>5.3841897749999992E-3</v>
      </c>
      <c r="M1199" s="295">
        <v>7.5909486630000005E-3</v>
      </c>
      <c r="N1199" s="295">
        <v>1.4304031715267607E-2</v>
      </c>
      <c r="O1199" s="295">
        <v>3.9009966E-2</v>
      </c>
      <c r="P1199"/>
      <c r="Q1199" s="212">
        <v>26.498113</v>
      </c>
      <c r="R1199"/>
      <c r="S1199" s="156">
        <v>5.3232148999999996E-3</v>
      </c>
      <c r="T1199" s="156">
        <v>4.8963803999999998E-3</v>
      </c>
      <c r="U1199" s="156">
        <v>2.2109861999999999E-4</v>
      </c>
      <c r="V1199" s="156">
        <v>2.0573586999999999E-4</v>
      </c>
      <c r="W1199"/>
      <c r="X1199" s="155">
        <v>1.4269817E-5</v>
      </c>
      <c r="Y1199" s="173"/>
      <c r="Z1199" s="271" t="s">
        <v>2643</v>
      </c>
      <c r="AA1199"/>
      <c r="AB1199"/>
      <c r="AC1199"/>
      <c r="AD1199" s="175"/>
      <c r="AE1199" s="271"/>
      <c r="AF1199" s="50"/>
      <c r="AG1199" s="50"/>
      <c r="AH1199" s="54"/>
      <c r="AI1199"/>
      <c r="AJ1199"/>
    </row>
    <row r="1200" spans="1:36" ht="13.8" customHeight="1">
      <c r="A1200" t="s">
        <v>997</v>
      </c>
      <c r="B1200" s="188" t="s">
        <v>321</v>
      </c>
      <c r="C1200" s="151" t="str">
        <f t="shared" si="251"/>
        <v>A.160.04.109</v>
      </c>
      <c r="D1200" s="54" t="s">
        <v>43</v>
      </c>
      <c r="E1200" s="150" t="s">
        <v>352</v>
      </c>
      <c r="F1200" s="153" t="str">
        <f t="shared" si="252"/>
        <v>Emeri FSC/PEFC 515 (kg/m3)</v>
      </c>
      <c r="G1200" s="277">
        <v>0.23854538666666666</v>
      </c>
      <c r="H1200" s="44">
        <f t="shared" si="249"/>
        <v>0.23854538666666666</v>
      </c>
      <c r="I1200"/>
      <c r="J1200" s="294">
        <v>5.8545585086027044E-2</v>
      </c>
      <c r="K1200" s="44">
        <f t="shared" si="250"/>
        <v>5.8545585086027044E-2</v>
      </c>
      <c r="L1200" s="295">
        <v>2.7895888659000001E-3</v>
      </c>
      <c r="M1200" s="295">
        <v>6.293889082000001E-3</v>
      </c>
      <c r="N1200" s="295">
        <v>1.3680299138127044E-2</v>
      </c>
      <c r="O1200" s="295">
        <v>3.5781807999999998E-2</v>
      </c>
      <c r="P1200"/>
      <c r="Q1200" s="212">
        <v>24.922321</v>
      </c>
      <c r="R1200"/>
      <c r="S1200" s="156">
        <v>5.2555843000000003E-3</v>
      </c>
      <c r="T1200" s="156">
        <v>4.8815780999999997E-3</v>
      </c>
      <c r="U1200" s="156">
        <v>2.0673088999999999E-4</v>
      </c>
      <c r="V1200" s="156">
        <v>1.6727526E-4</v>
      </c>
      <c r="W1200"/>
      <c r="X1200" s="155">
        <v>1.2722610999999999E-5</v>
      </c>
      <c r="Y1200" s="173"/>
      <c r="Z1200" s="271" t="s">
        <v>2644</v>
      </c>
      <c r="AA1200"/>
      <c r="AB1200"/>
      <c r="AC1200"/>
      <c r="AD1200" s="175"/>
      <c r="AE1200" s="271"/>
      <c r="AF1200" s="49"/>
      <c r="AG1200" s="49"/>
      <c r="AH1200" s="54"/>
      <c r="AI1200"/>
      <c r="AJ1200"/>
    </row>
    <row r="1201" spans="1:36" ht="13.8" customHeight="1">
      <c r="A1201" t="s">
        <v>1859</v>
      </c>
      <c r="B1201" s="188" t="s">
        <v>321</v>
      </c>
      <c r="C1201" s="151" t="str">
        <f t="shared" si="251"/>
        <v>A.160.04.110</v>
      </c>
      <c r="D1201" s="54" t="s">
        <v>43</v>
      </c>
      <c r="E1201" s="150" t="s">
        <v>352</v>
      </c>
      <c r="F1201" s="153" t="str">
        <f t="shared" si="252"/>
        <v>Emeri natural forest clear cut 515 (kg/m3)</v>
      </c>
      <c r="G1201" s="277">
        <v>3.6885454000000002</v>
      </c>
      <c r="H1201" s="44">
        <f t="shared" si="249"/>
        <v>3.6885454000000002</v>
      </c>
      <c r="I1201"/>
      <c r="J1201" s="294">
        <v>7.6864955613440262</v>
      </c>
      <c r="K1201" s="44">
        <f t="shared" si="250"/>
        <v>7.6864955613440262</v>
      </c>
      <c r="L1201" s="295">
        <v>2.7895888659000001E-3</v>
      </c>
      <c r="M1201" s="295">
        <v>7.11674386334</v>
      </c>
      <c r="N1201" s="295">
        <v>1.3680299138127044E-2</v>
      </c>
      <c r="O1201" s="295">
        <v>0.55328180999999999</v>
      </c>
      <c r="P1201"/>
      <c r="Q1201" s="212">
        <v>24.922321</v>
      </c>
      <c r="R1201"/>
      <c r="S1201" s="156">
        <v>6.1270407999999998E-2</v>
      </c>
      <c r="T1201" s="156">
        <v>5.8284266000000001E-2</v>
      </c>
      <c r="U1201" s="156">
        <v>2.8188662999999998E-3</v>
      </c>
      <c r="V1201" s="156">
        <v>1.6727526E-4</v>
      </c>
      <c r="W1201"/>
      <c r="X1201" s="155">
        <v>1.0891777E-4</v>
      </c>
      <c r="Y1201" s="173"/>
      <c r="Z1201" s="271" t="s">
        <v>2644</v>
      </c>
      <c r="AA1201"/>
      <c r="AB1201"/>
      <c r="AC1201"/>
      <c r="AD1201" s="175"/>
      <c r="AE1201" s="271"/>
      <c r="AF1201" s="50"/>
      <c r="AG1201" s="50"/>
      <c r="AH1201" s="54"/>
      <c r="AI1201"/>
      <c r="AJ1201"/>
    </row>
    <row r="1202" spans="1:36" ht="13.8" customHeight="1">
      <c r="A1202" t="s">
        <v>998</v>
      </c>
      <c r="B1202" s="188" t="s">
        <v>321</v>
      </c>
      <c r="C1202" s="151" t="str">
        <f t="shared" si="251"/>
        <v>A.160.04.111</v>
      </c>
      <c r="D1202" s="54" t="s">
        <v>43</v>
      </c>
      <c r="E1202" s="150" t="s">
        <v>352</v>
      </c>
      <c r="F1202" s="153" t="str">
        <f t="shared" si="252"/>
        <v>Hemlock FSC/PEFCt 490 (kg/m3)</v>
      </c>
      <c r="G1202" s="277">
        <v>0.32633403333333333</v>
      </c>
      <c r="H1202" s="44">
        <f t="shared" si="249"/>
        <v>0.32633403333333333</v>
      </c>
      <c r="I1202"/>
      <c r="J1202" s="294">
        <v>8.2682860833727043E-2</v>
      </c>
      <c r="K1202" s="44">
        <f t="shared" si="250"/>
        <v>8.2682860833727043E-2</v>
      </c>
      <c r="L1202" s="295">
        <v>3.0573652295999999E-3</v>
      </c>
      <c r="M1202" s="295">
        <v>9.3930476560000007E-3</v>
      </c>
      <c r="N1202" s="295">
        <v>2.1282342948127041E-2</v>
      </c>
      <c r="O1202" s="295">
        <v>4.8950105000000001E-2</v>
      </c>
      <c r="P1202"/>
      <c r="Q1202" s="212">
        <v>26.075377</v>
      </c>
      <c r="R1202"/>
      <c r="S1202" s="156">
        <v>7.6675155000000004E-3</v>
      </c>
      <c r="T1202" s="156">
        <v>7.1294534999999997E-3</v>
      </c>
      <c r="U1202" s="156">
        <v>2.9029666000000002E-4</v>
      </c>
      <c r="V1202" s="156">
        <v>2.4776532000000002E-4</v>
      </c>
      <c r="W1202"/>
      <c r="X1202" s="155">
        <v>1.7432432E-5</v>
      </c>
      <c r="Y1202" s="173"/>
      <c r="Z1202" s="271" t="s">
        <v>2645</v>
      </c>
      <c r="AA1202"/>
      <c r="AB1202"/>
      <c r="AC1202"/>
      <c r="AD1202" s="175"/>
      <c r="AE1202" s="271"/>
      <c r="AF1202" s="50"/>
      <c r="AG1202" s="50"/>
      <c r="AH1202" s="54"/>
      <c r="AI1202"/>
      <c r="AJ1202"/>
    </row>
    <row r="1203" spans="1:36" ht="13.8" customHeight="1">
      <c r="A1203" t="s">
        <v>999</v>
      </c>
      <c r="B1203" s="188" t="s">
        <v>321</v>
      </c>
      <c r="C1203" s="151" t="str">
        <f t="shared" si="251"/>
        <v>A.160.04.112</v>
      </c>
      <c r="D1203" s="54" t="s">
        <v>43</v>
      </c>
      <c r="E1203" s="150" t="s">
        <v>352</v>
      </c>
      <c r="F1203" s="153" t="str">
        <f t="shared" si="252"/>
        <v>Hickory FSC/PEFCt 800 (kg/m3)</v>
      </c>
      <c r="G1203" s="277">
        <v>0.20842839333333335</v>
      </c>
      <c r="H1203" s="44">
        <f t="shared" si="249"/>
        <v>0.20842839333333335</v>
      </c>
      <c r="I1203"/>
      <c r="J1203" s="294">
        <v>5.0264990923227046E-2</v>
      </c>
      <c r="K1203" s="44">
        <f t="shared" si="250"/>
        <v>5.0264990923227046E-2</v>
      </c>
      <c r="L1203" s="295">
        <v>2.6977249301000004E-3</v>
      </c>
      <c r="M1203" s="295">
        <v>5.2306841050000002E-3</v>
      </c>
      <c r="N1203" s="295">
        <v>1.1072322888127045E-2</v>
      </c>
      <c r="O1203" s="295">
        <v>3.1264259000000003E-2</v>
      </c>
      <c r="P1203"/>
      <c r="Q1203" s="212">
        <v>24.52675</v>
      </c>
      <c r="R1203"/>
      <c r="S1203" s="156">
        <v>4.4281410999999996E-3</v>
      </c>
      <c r="T1203" s="156">
        <v>4.1104163999999997E-3</v>
      </c>
      <c r="U1203" s="156">
        <v>1.7806260999999999E-4</v>
      </c>
      <c r="V1203" s="156">
        <v>1.3966213E-4</v>
      </c>
      <c r="W1203"/>
      <c r="X1203" s="155">
        <v>1.1106849000000001E-5</v>
      </c>
      <c r="Y1203" s="173"/>
      <c r="Z1203" s="271" t="s">
        <v>2646</v>
      </c>
      <c r="AA1203"/>
      <c r="AB1203"/>
      <c r="AC1203"/>
      <c r="AD1203" s="175"/>
      <c r="AE1203" s="271"/>
      <c r="AF1203" s="50"/>
      <c r="AG1203" s="50"/>
      <c r="AH1203" s="54"/>
      <c r="AI1203"/>
      <c r="AJ1203"/>
    </row>
    <row r="1204" spans="1:36" ht="13.8" customHeight="1">
      <c r="A1204" t="s">
        <v>1000</v>
      </c>
      <c r="B1204" s="188" t="s">
        <v>321</v>
      </c>
      <c r="C1204" s="151" t="str">
        <f t="shared" si="251"/>
        <v>A.160.04.113</v>
      </c>
      <c r="D1204" s="54" t="s">
        <v>43</v>
      </c>
      <c r="E1204" s="150" t="s">
        <v>352</v>
      </c>
      <c r="F1204" s="153" t="str">
        <f t="shared" si="252"/>
        <v>Limba FSC/PEFC 560 (kg/m3)</v>
      </c>
      <c r="G1204" s="277">
        <v>0.22976652</v>
      </c>
      <c r="H1204" s="44">
        <f t="shared" si="249"/>
        <v>0.22976652</v>
      </c>
      <c r="I1204"/>
      <c r="J1204" s="294">
        <v>5.6131857286627042E-2</v>
      </c>
      <c r="K1204" s="44">
        <f t="shared" si="250"/>
        <v>5.6131857286627042E-2</v>
      </c>
      <c r="L1204" s="295">
        <v>2.7628113104999998E-3</v>
      </c>
      <c r="M1204" s="295">
        <v>5.9839733179999997E-3</v>
      </c>
      <c r="N1204" s="295">
        <v>1.2920094658127044E-2</v>
      </c>
      <c r="O1204" s="295">
        <v>3.4464978E-2</v>
      </c>
      <c r="P1204"/>
      <c r="Q1204" s="212">
        <v>24.807015</v>
      </c>
      <c r="R1204"/>
      <c r="S1204" s="156">
        <v>5.0143910999999996E-3</v>
      </c>
      <c r="T1204" s="156">
        <v>4.6567906000000003E-3</v>
      </c>
      <c r="U1204" s="156">
        <v>1.9837431E-4</v>
      </c>
      <c r="V1204" s="156">
        <v>1.5922625E-4</v>
      </c>
      <c r="W1204"/>
      <c r="X1204" s="155">
        <v>1.2251629000000001E-5</v>
      </c>
      <c r="Y1204" s="173"/>
      <c r="Z1204" s="271" t="s">
        <v>2647</v>
      </c>
      <c r="AA1204"/>
      <c r="AB1204"/>
      <c r="AC1204"/>
      <c r="AD1204" s="175"/>
      <c r="AE1204" s="271"/>
      <c r="AF1204" s="50"/>
      <c r="AG1204" s="50"/>
      <c r="AH1204" s="54"/>
      <c r="AI1204"/>
      <c r="AJ1204"/>
    </row>
    <row r="1205" spans="1:36" ht="13.8" customHeight="1">
      <c r="A1205" t="s">
        <v>1860</v>
      </c>
      <c r="B1205" s="188" t="s">
        <v>321</v>
      </c>
      <c r="C1205" s="151" t="str">
        <f t="shared" si="251"/>
        <v>A.160.04.114</v>
      </c>
      <c r="D1205" s="54" t="s">
        <v>43</v>
      </c>
      <c r="E1205" s="150" t="s">
        <v>352</v>
      </c>
      <c r="F1205" s="153" t="str">
        <f t="shared" si="252"/>
        <v>Limba natural forest clear cut 560 (kg/m3)</v>
      </c>
      <c r="G1205" s="277">
        <v>3.6797665333333338</v>
      </c>
      <c r="H1205" s="44">
        <f t="shared" si="249"/>
        <v>3.6797665333333338</v>
      </c>
      <c r="I1205"/>
      <c r="J1205" s="294">
        <v>4.9360818492286276</v>
      </c>
      <c r="K1205" s="44">
        <f t="shared" si="250"/>
        <v>4.9360818492286276</v>
      </c>
      <c r="L1205" s="295">
        <v>2.7628113104999998E-3</v>
      </c>
      <c r="M1205" s="295">
        <v>4.3684339632600002</v>
      </c>
      <c r="N1205" s="295">
        <v>1.2920094658127044E-2</v>
      </c>
      <c r="O1205" s="295">
        <v>0.55196498000000005</v>
      </c>
      <c r="P1205"/>
      <c r="Q1205" s="212">
        <v>24.807015</v>
      </c>
      <c r="R1205"/>
      <c r="S1205" s="156">
        <v>6.1029213999999998E-2</v>
      </c>
      <c r="T1205" s="156">
        <v>5.8059478999999997E-2</v>
      </c>
      <c r="U1205" s="156">
        <v>2.8105096999999999E-3</v>
      </c>
      <c r="V1205" s="156">
        <v>1.5922625E-4</v>
      </c>
      <c r="W1205"/>
      <c r="X1205" s="155">
        <v>1.0844678E-4</v>
      </c>
      <c r="Y1205" s="173"/>
      <c r="Z1205" s="271" t="s">
        <v>2647</v>
      </c>
      <c r="AA1205"/>
      <c r="AB1205"/>
      <c r="AC1205"/>
      <c r="AD1205" s="175"/>
      <c r="AE1205" s="271"/>
      <c r="AF1205" s="50"/>
      <c r="AG1205" s="50"/>
      <c r="AH1205" s="54"/>
      <c r="AI1205"/>
      <c r="AJ1205"/>
    </row>
    <row r="1206" spans="1:36" ht="13.8" customHeight="1">
      <c r="A1206" t="s">
        <v>1001</v>
      </c>
      <c r="B1206" s="188" t="s">
        <v>321</v>
      </c>
      <c r="C1206" s="151" t="str">
        <f t="shared" si="251"/>
        <v>A.160.04.115</v>
      </c>
      <c r="D1206" s="54" t="s">
        <v>43</v>
      </c>
      <c r="E1206" s="150" t="s">
        <v>352</v>
      </c>
      <c r="F1206" s="153" t="str">
        <f t="shared" si="252"/>
        <v>Menkulang FSC/PEFC 710 (kg/m3)</v>
      </c>
      <c r="G1206" s="277">
        <v>0.28079367333333333</v>
      </c>
      <c r="H1206" s="44">
        <f t="shared" si="249"/>
        <v>0.28079367333333333</v>
      </c>
      <c r="I1206"/>
      <c r="J1206" s="294">
        <v>7.0161648502227045E-2</v>
      </c>
      <c r="K1206" s="44">
        <f t="shared" si="250"/>
        <v>7.0161648502227045E-2</v>
      </c>
      <c r="L1206" s="295">
        <v>2.9184562211000001E-3</v>
      </c>
      <c r="M1206" s="295">
        <v>7.7853591330000011E-3</v>
      </c>
      <c r="N1206" s="295">
        <v>1.7338782148127042E-2</v>
      </c>
      <c r="O1206" s="295">
        <v>4.2119050999999998E-2</v>
      </c>
      <c r="P1206"/>
      <c r="Q1206" s="212">
        <v>25.477229000000001</v>
      </c>
      <c r="R1206"/>
      <c r="S1206" s="156">
        <v>6.4163262E-3</v>
      </c>
      <c r="T1206" s="156">
        <v>5.9633680999999997E-3</v>
      </c>
      <c r="U1206" s="156">
        <v>2.4694692000000001E-4</v>
      </c>
      <c r="V1206" s="156">
        <v>2.0601110000000001E-4</v>
      </c>
      <c r="W1206"/>
      <c r="X1206" s="155">
        <v>1.4989212999999999E-5</v>
      </c>
      <c r="Y1206" s="173"/>
      <c r="Z1206" s="271" t="s">
        <v>2648</v>
      </c>
      <c r="AA1206"/>
      <c r="AB1206"/>
      <c r="AC1206"/>
      <c r="AD1206" s="175"/>
      <c r="AE1206" s="271"/>
      <c r="AF1206" s="50"/>
      <c r="AG1206" s="50"/>
      <c r="AH1206" s="54"/>
      <c r="AI1206"/>
      <c r="AJ1206"/>
    </row>
    <row r="1207" spans="1:36" ht="13.8" customHeight="1">
      <c r="A1207" t="s">
        <v>1861</v>
      </c>
      <c r="B1207" s="188" t="s">
        <v>321</v>
      </c>
      <c r="C1207" s="151" t="str">
        <f t="shared" si="251"/>
        <v>A.160.04.116</v>
      </c>
      <c r="D1207" s="54" t="s">
        <v>43</v>
      </c>
      <c r="E1207" s="150" t="s">
        <v>352</v>
      </c>
      <c r="F1207" s="153" t="str">
        <f t="shared" si="252"/>
        <v>Menkulang natural forest clear cut 710 (kg/m3)</v>
      </c>
      <c r="G1207" s="277">
        <v>3.730793666666667</v>
      </c>
      <c r="H1207" s="44">
        <f t="shared" si="249"/>
        <v>3.730793666666667</v>
      </c>
      <c r="I1207"/>
      <c r="J1207" s="294">
        <v>4.8814116462792274</v>
      </c>
      <c r="K1207" s="44">
        <f t="shared" si="250"/>
        <v>4.8814116462792274</v>
      </c>
      <c r="L1207" s="295">
        <v>2.9184562211000001E-3</v>
      </c>
      <c r="M1207" s="295">
        <v>4.3015353579099997</v>
      </c>
      <c r="N1207" s="295">
        <v>1.7338782148127042E-2</v>
      </c>
      <c r="O1207" s="295">
        <v>0.55961905000000001</v>
      </c>
      <c r="P1207"/>
      <c r="Q1207" s="212">
        <v>25.477229000000001</v>
      </c>
      <c r="R1207"/>
      <c r="S1207" s="156">
        <v>6.2431149999999998E-2</v>
      </c>
      <c r="T1207" s="156">
        <v>5.9366056E-2</v>
      </c>
      <c r="U1207" s="156">
        <v>2.8590822999999999E-3</v>
      </c>
      <c r="V1207" s="156">
        <v>2.0601110000000001E-4</v>
      </c>
      <c r="W1207"/>
      <c r="X1207" s="155">
        <v>1.1118437E-4</v>
      </c>
      <c r="Y1207" s="173"/>
      <c r="Z1207" s="271" t="s">
        <v>2648</v>
      </c>
      <c r="AA1207"/>
      <c r="AB1207"/>
      <c r="AC1207"/>
      <c r="AD1207" s="175"/>
      <c r="AE1207" s="271"/>
      <c r="AF1207" s="50"/>
      <c r="AG1207" s="50"/>
      <c r="AH1207" s="54"/>
      <c r="AI1207"/>
      <c r="AJ1207"/>
    </row>
    <row r="1208" spans="1:36" ht="13.8" customHeight="1">
      <c r="A1208" t="s">
        <v>1002</v>
      </c>
      <c r="B1208" s="188" t="s">
        <v>321</v>
      </c>
      <c r="C1208" s="151" t="str">
        <f t="shared" si="251"/>
        <v>A.160.04.117</v>
      </c>
      <c r="D1208" s="54" t="s">
        <v>43</v>
      </c>
      <c r="E1208" s="150" t="s">
        <v>352</v>
      </c>
      <c r="F1208" s="153" t="str">
        <f t="shared" si="252"/>
        <v>Mersawa FSC/PEFC 640 (kg/m3)</v>
      </c>
      <c r="G1208" s="277">
        <v>0.29231593333333333</v>
      </c>
      <c r="H1208" s="44">
        <f t="shared" si="249"/>
        <v>0.29231593333333333</v>
      </c>
      <c r="I1208"/>
      <c r="J1208" s="294">
        <v>7.3329666629627047E-2</v>
      </c>
      <c r="K1208" s="44">
        <f t="shared" si="250"/>
        <v>7.3329666629627047E-2</v>
      </c>
      <c r="L1208" s="295">
        <v>2.9536019225000001E-3</v>
      </c>
      <c r="M1208" s="295">
        <v>8.192123749E-3</v>
      </c>
      <c r="N1208" s="295">
        <v>1.8336550958127043E-2</v>
      </c>
      <c r="O1208" s="295">
        <v>4.384739E-2</v>
      </c>
      <c r="P1208"/>
      <c r="Q1208" s="212">
        <v>25.628568000000001</v>
      </c>
      <c r="R1208"/>
      <c r="S1208" s="156">
        <v>6.7328921000000003E-3</v>
      </c>
      <c r="T1208" s="156">
        <v>6.2584017999999996E-3</v>
      </c>
      <c r="U1208" s="156">
        <v>2.5791491999999999E-4</v>
      </c>
      <c r="V1208" s="156">
        <v>2.1657541999999999E-4</v>
      </c>
      <c r="W1208"/>
      <c r="X1208" s="155">
        <v>1.5607376999999999E-5</v>
      </c>
      <c r="Y1208" s="173"/>
      <c r="Z1208" s="271" t="s">
        <v>2649</v>
      </c>
      <c r="AA1208"/>
      <c r="AB1208"/>
      <c r="AC1208"/>
      <c r="AD1208" s="175"/>
      <c r="AE1208" s="271"/>
      <c r="AF1208" s="50"/>
      <c r="AG1208" s="50"/>
      <c r="AH1208" s="54"/>
      <c r="AI1208"/>
      <c r="AJ1208"/>
    </row>
    <row r="1209" spans="1:36" ht="13.8" customHeight="1">
      <c r="A1209" t="s">
        <v>1862</v>
      </c>
      <c r="B1209" s="188" t="s">
        <v>321</v>
      </c>
      <c r="C1209" s="151" t="str">
        <f t="shared" si="251"/>
        <v>A.160.04.118</v>
      </c>
      <c r="D1209" s="54" t="s">
        <v>43</v>
      </c>
      <c r="E1209" s="150" t="s">
        <v>352</v>
      </c>
      <c r="F1209" s="153" t="str">
        <f t="shared" si="252"/>
        <v>Mersawa natural forest clear cut 640 (kg/m3)</v>
      </c>
      <c r="G1209" s="277">
        <v>3.7423159333333333</v>
      </c>
      <c r="H1209" s="44">
        <f t="shared" si="249"/>
        <v>3.7423159333333333</v>
      </c>
      <c r="I1209"/>
      <c r="J1209" s="294">
        <v>5.3568921448206268</v>
      </c>
      <c r="K1209" s="44">
        <f t="shared" si="250"/>
        <v>5.3568921448206268</v>
      </c>
      <c r="L1209" s="295">
        <v>2.9536019225000001E-3</v>
      </c>
      <c r="M1209" s="295">
        <v>4.7742546019400001</v>
      </c>
      <c r="N1209" s="295">
        <v>1.8336550958127043E-2</v>
      </c>
      <c r="O1209" s="295">
        <v>0.56134739</v>
      </c>
      <c r="P1209"/>
      <c r="Q1209" s="212">
        <v>25.628568000000001</v>
      </c>
      <c r="R1209"/>
      <c r="S1209" s="156">
        <v>6.2747715999999995E-2</v>
      </c>
      <c r="T1209" s="156">
        <v>5.966109E-2</v>
      </c>
      <c r="U1209" s="156">
        <v>2.8700503E-3</v>
      </c>
      <c r="V1209" s="156">
        <v>2.1657541999999999E-4</v>
      </c>
      <c r="W1209"/>
      <c r="X1209" s="155">
        <v>1.1180252999999999E-4</v>
      </c>
      <c r="Y1209" s="173"/>
      <c r="Z1209" s="271" t="s">
        <v>2649</v>
      </c>
      <c r="AA1209"/>
      <c r="AB1209"/>
      <c r="AC1209"/>
      <c r="AD1209" s="175"/>
      <c r="AE1209" s="271"/>
      <c r="AF1209" s="50"/>
      <c r="AG1209" s="50"/>
      <c r="AH1209" s="54"/>
      <c r="AI1209"/>
      <c r="AJ1209"/>
    </row>
    <row r="1210" spans="1:36" ht="13.8" customHeight="1">
      <c r="A1210" t="s">
        <v>1003</v>
      </c>
      <c r="B1210" s="188" t="s">
        <v>321</v>
      </c>
      <c r="C1210" s="151" t="str">
        <f t="shared" si="251"/>
        <v>A.160.04.119</v>
      </c>
      <c r="D1210" s="54" t="s">
        <v>43</v>
      </c>
      <c r="E1210" s="150" t="s">
        <v>352</v>
      </c>
      <c r="F1210" s="153" t="str">
        <f t="shared" si="252"/>
        <v>Okoume FSC/PEFC forest 440 (kg/m3)</v>
      </c>
      <c r="G1210" s="277">
        <v>0.25884651333333336</v>
      </c>
      <c r="H1210" s="44">
        <f t="shared" si="249"/>
        <v>0.25884651333333336</v>
      </c>
      <c r="I1210"/>
      <c r="J1210" s="294">
        <v>6.4127330122827036E-2</v>
      </c>
      <c r="K1210" s="44">
        <f t="shared" si="250"/>
        <v>6.4127330122827036E-2</v>
      </c>
      <c r="L1210" s="295">
        <v>2.8515122227E-3</v>
      </c>
      <c r="M1210" s="295">
        <v>7.0105694620000011E-3</v>
      </c>
      <c r="N1210" s="295">
        <v>1.5438271438127043E-2</v>
      </c>
      <c r="O1210" s="295">
        <v>3.8826976999999999E-2</v>
      </c>
      <c r="P1210"/>
      <c r="Q1210" s="212">
        <v>25.188965</v>
      </c>
      <c r="R1210"/>
      <c r="S1210" s="156">
        <v>5.8133433999999996E-3</v>
      </c>
      <c r="T1210" s="156">
        <v>5.4013993E-3</v>
      </c>
      <c r="U1210" s="156">
        <v>2.2605547000000001E-4</v>
      </c>
      <c r="V1210" s="156">
        <v>1.8588858000000001E-4</v>
      </c>
      <c r="W1210"/>
      <c r="X1210" s="155">
        <v>1.3811756999999999E-5</v>
      </c>
      <c r="Y1210" s="173"/>
      <c r="Z1210" s="271" t="s">
        <v>2650</v>
      </c>
      <c r="AA1210"/>
      <c r="AB1210"/>
      <c r="AC1210"/>
      <c r="AD1210" s="175"/>
      <c r="AE1210" s="271"/>
      <c r="AF1210" s="50"/>
      <c r="AG1210" s="50"/>
      <c r="AH1210" s="54"/>
      <c r="AI1210"/>
      <c r="AJ1210"/>
    </row>
    <row r="1211" spans="1:36" ht="13.8" customHeight="1">
      <c r="A1211" t="s">
        <v>1863</v>
      </c>
      <c r="B1211" s="188" t="s">
        <v>321</v>
      </c>
      <c r="C1211" s="151" t="str">
        <f t="shared" si="251"/>
        <v>A.160.04.120</v>
      </c>
      <c r="D1211" s="54" t="s">
        <v>43</v>
      </c>
      <c r="E1211" s="150" t="s">
        <v>352</v>
      </c>
      <c r="F1211" s="153" t="str">
        <f t="shared" si="252"/>
        <v>Okoume natural forest clear cut 440 (kg/m3)</v>
      </c>
      <c r="G1211" s="277">
        <v>3.7088465333333338</v>
      </c>
      <c r="H1211" s="44">
        <f t="shared" si="249"/>
        <v>3.7088465333333338</v>
      </c>
      <c r="I1211"/>
      <c r="J1211" s="294">
        <v>11.711027171110826</v>
      </c>
      <c r="K1211" s="44">
        <f t="shared" si="250"/>
        <v>11.711027171110826</v>
      </c>
      <c r="L1211" s="295">
        <v>2.8515122227E-3</v>
      </c>
      <c r="M1211" s="295">
        <v>11.136410407450001</v>
      </c>
      <c r="N1211" s="295">
        <v>1.5438271438127043E-2</v>
      </c>
      <c r="O1211" s="295">
        <v>0.55632698000000003</v>
      </c>
      <c r="P1211"/>
      <c r="Q1211" s="212">
        <v>25.188965</v>
      </c>
      <c r="R1211"/>
      <c r="S1211" s="156">
        <v>6.1828167000000003E-2</v>
      </c>
      <c r="T1211" s="156">
        <v>5.8804086999999998E-2</v>
      </c>
      <c r="U1211" s="156">
        <v>2.8381907999999998E-3</v>
      </c>
      <c r="V1211" s="156">
        <v>1.8588858000000001E-4</v>
      </c>
      <c r="W1211"/>
      <c r="X1211" s="155">
        <v>1.1000691E-4</v>
      </c>
      <c r="Y1211" s="173"/>
      <c r="Z1211" s="271" t="s">
        <v>2650</v>
      </c>
      <c r="AA1211"/>
      <c r="AB1211"/>
      <c r="AC1211"/>
      <c r="AD1211" s="175"/>
      <c r="AE1211" s="271"/>
      <c r="AF1211" s="50"/>
      <c r="AG1211" s="50"/>
      <c r="AH1211" s="54"/>
      <c r="AI1211"/>
      <c r="AJ1211"/>
    </row>
    <row r="1212" spans="1:36" ht="13.8" customHeight="1">
      <c r="A1212" t="s">
        <v>1004</v>
      </c>
      <c r="B1212" s="188" t="s">
        <v>321</v>
      </c>
      <c r="C1212" s="151" t="str">
        <f t="shared" si="251"/>
        <v>A.160.04.121</v>
      </c>
      <c r="D1212" s="54" t="s">
        <v>43</v>
      </c>
      <c r="E1212" s="150" t="s">
        <v>352</v>
      </c>
      <c r="F1212" s="153" t="str">
        <f t="shared" si="252"/>
        <v>Parana Pine FSC/PEFC 540 (kg/m3)</v>
      </c>
      <c r="G1212" s="277">
        <v>0.23744802666666667</v>
      </c>
      <c r="H1212" s="44">
        <f t="shared" si="249"/>
        <v>0.23744802666666667</v>
      </c>
      <c r="I1212"/>
      <c r="J1212" s="294">
        <v>5.8243868581527046E-2</v>
      </c>
      <c r="K1212" s="44">
        <f t="shared" si="250"/>
        <v>5.8243868581527046E-2</v>
      </c>
      <c r="L1212" s="295">
        <v>2.7862417414000001E-3</v>
      </c>
      <c r="M1212" s="295">
        <v>6.2551496320000007E-3</v>
      </c>
      <c r="N1212" s="295">
        <v>1.3585273208127044E-2</v>
      </c>
      <c r="O1212" s="295">
        <v>3.5617204E-2</v>
      </c>
      <c r="P1212"/>
      <c r="Q1212" s="212">
        <v>24.907907000000002</v>
      </c>
      <c r="R1212"/>
      <c r="S1212" s="156">
        <v>5.2254351000000001E-3</v>
      </c>
      <c r="T1212" s="156">
        <v>4.8534796999999998E-3</v>
      </c>
      <c r="U1212" s="156">
        <v>2.0568632E-4</v>
      </c>
      <c r="V1212" s="156">
        <v>1.6626913E-4</v>
      </c>
      <c r="W1212"/>
      <c r="X1212" s="155">
        <v>1.2663739E-5</v>
      </c>
      <c r="Y1212" s="173"/>
      <c r="Z1212" s="271" t="s">
        <v>2651</v>
      </c>
      <c r="AA1212"/>
      <c r="AB1212"/>
      <c r="AC1212"/>
      <c r="AD1212" s="175"/>
      <c r="AE1212" s="271"/>
      <c r="AF1212" s="50"/>
      <c r="AG1212" s="50"/>
      <c r="AH1212" s="54"/>
      <c r="AI1212"/>
      <c r="AJ1212"/>
    </row>
    <row r="1213" spans="1:36" ht="13.8" customHeight="1">
      <c r="A1213" t="s">
        <v>1864</v>
      </c>
      <c r="B1213" s="188" t="s">
        <v>321</v>
      </c>
      <c r="C1213" s="151" t="str">
        <f t="shared" si="251"/>
        <v>A.160.04.122</v>
      </c>
      <c r="D1213" s="54" t="s">
        <v>43</v>
      </c>
      <c r="E1213" s="150" t="s">
        <v>352</v>
      </c>
      <c r="F1213" s="153" t="str">
        <f t="shared" si="252"/>
        <v>Parana Pine natural forest clear cut 540 (kg/m3)</v>
      </c>
      <c r="G1213" s="277">
        <v>3.6874479999999998</v>
      </c>
      <c r="H1213" s="44">
        <f t="shared" si="249"/>
        <v>3.6874479999999998</v>
      </c>
      <c r="I1213"/>
      <c r="J1213" s="294">
        <v>7.3770438407995274</v>
      </c>
      <c r="K1213" s="44">
        <f t="shared" si="250"/>
        <v>7.3770438407995274</v>
      </c>
      <c r="L1213" s="295">
        <v>2.7862417414000001E-3</v>
      </c>
      <c r="M1213" s="295">
        <v>6.8075551258500004</v>
      </c>
      <c r="N1213" s="295">
        <v>1.3585273208127044E-2</v>
      </c>
      <c r="O1213" s="295">
        <v>0.55311719999999998</v>
      </c>
      <c r="P1213"/>
      <c r="Q1213" s="212">
        <v>24.907907000000002</v>
      </c>
      <c r="R1213"/>
      <c r="S1213" s="156">
        <v>6.1240257999999999E-2</v>
      </c>
      <c r="T1213" s="156">
        <v>5.8256167999999997E-2</v>
      </c>
      <c r="U1213" s="156">
        <v>2.8178217000000001E-3</v>
      </c>
      <c r="V1213" s="156">
        <v>1.6626913E-4</v>
      </c>
      <c r="W1213"/>
      <c r="X1213" s="155">
        <v>1.0885889E-4</v>
      </c>
      <c r="Y1213" s="173"/>
      <c r="Z1213" s="271" t="s">
        <v>2651</v>
      </c>
      <c r="AA1213"/>
      <c r="AB1213"/>
      <c r="AC1213"/>
      <c r="AD1213" s="175"/>
      <c r="AE1213" s="271"/>
      <c r="AF1213" s="50"/>
      <c r="AG1213" s="50"/>
      <c r="AH1213" s="54"/>
      <c r="AI1213"/>
      <c r="AJ1213"/>
    </row>
    <row r="1214" spans="1:36" ht="13.8" customHeight="1">
      <c r="A1214" t="s">
        <v>1005</v>
      </c>
      <c r="B1214" s="188" t="s">
        <v>321</v>
      </c>
      <c r="C1214" s="151" t="str">
        <f t="shared" si="251"/>
        <v>A.160.04.123</v>
      </c>
      <c r="D1214" s="54" t="s">
        <v>43</v>
      </c>
      <c r="E1214" s="150" t="s">
        <v>352</v>
      </c>
      <c r="F1214" s="153" t="str">
        <f t="shared" si="252"/>
        <v>Radiata Pine FSC/PEFC 450 (kg/m3)</v>
      </c>
      <c r="G1214" s="277">
        <v>0.38449401333333333</v>
      </c>
      <c r="H1214" s="44">
        <f t="shared" si="249"/>
        <v>0.38449401333333333</v>
      </c>
      <c r="I1214"/>
      <c r="J1214" s="294">
        <v>9.8673805736027048E-2</v>
      </c>
      <c r="K1214" s="44">
        <f t="shared" si="250"/>
        <v>9.8673805736027048E-2</v>
      </c>
      <c r="L1214" s="295">
        <v>3.2347670639000007E-3</v>
      </c>
      <c r="M1214" s="295">
        <v>1.1446240154000002E-2</v>
      </c>
      <c r="N1214" s="295">
        <v>2.6318696518127044E-2</v>
      </c>
      <c r="O1214" s="295">
        <v>5.7674101999999998E-2</v>
      </c>
      <c r="P1214"/>
      <c r="Q1214" s="212">
        <v>27.783276999999998</v>
      </c>
      <c r="R1214"/>
      <c r="S1214" s="156">
        <v>9.2654199000000003E-3</v>
      </c>
      <c r="T1214" s="156">
        <v>8.6186709999999996E-3</v>
      </c>
      <c r="U1214" s="156">
        <v>3.4565897999999998E-4</v>
      </c>
      <c r="V1214" s="156">
        <v>3.0108998999999999E-4</v>
      </c>
      <c r="W1214"/>
      <c r="X1214" s="155">
        <v>2.0552688000000001E-5</v>
      </c>
      <c r="Y1214" s="173"/>
      <c r="Z1214" s="271" t="s">
        <v>2652</v>
      </c>
      <c r="AA1214"/>
      <c r="AB1214"/>
      <c r="AC1214"/>
      <c r="AD1214" s="175"/>
      <c r="AE1214" s="271"/>
      <c r="AF1214" s="50"/>
      <c r="AG1214" s="50"/>
      <c r="AH1214" s="54"/>
      <c r="AI1214"/>
      <c r="AJ1214"/>
    </row>
    <row r="1215" spans="1:36" ht="13.8" customHeight="1">
      <c r="A1215" t="s">
        <v>1006</v>
      </c>
      <c r="B1215" s="188" t="s">
        <v>321</v>
      </c>
      <c r="C1215" s="151" t="str">
        <f t="shared" si="251"/>
        <v>A.160.04.124</v>
      </c>
      <c r="D1215" s="54" t="s">
        <v>43</v>
      </c>
      <c r="E1215" s="150" t="s">
        <v>352</v>
      </c>
      <c r="F1215" s="153" t="str">
        <f t="shared" si="252"/>
        <v>Red oak FSC/PEFC 700 (kg/m3)</v>
      </c>
      <c r="G1215" s="277">
        <v>0.26006644000000001</v>
      </c>
      <c r="H1215" s="44">
        <f t="shared" si="249"/>
        <v>0.26006644000000001</v>
      </c>
      <c r="I1215"/>
      <c r="J1215" s="294">
        <v>6.6289136153267605E-2</v>
      </c>
      <c r="K1215" s="44">
        <f t="shared" si="250"/>
        <v>6.6289136153267605E-2</v>
      </c>
      <c r="L1215" s="295">
        <v>5.3841897749999992E-3</v>
      </c>
      <c r="M1215" s="295">
        <v>7.5909486630000005E-3</v>
      </c>
      <c r="N1215" s="295">
        <v>1.4304031715267607E-2</v>
      </c>
      <c r="O1215" s="295">
        <v>3.9009966E-2</v>
      </c>
      <c r="P1215"/>
      <c r="Q1215" s="212">
        <v>25.554113000000001</v>
      </c>
      <c r="R1215"/>
      <c r="S1215" s="156">
        <v>5.3232148999999996E-3</v>
      </c>
      <c r="T1215" s="156">
        <v>4.8963803999999998E-3</v>
      </c>
      <c r="U1215" s="156">
        <v>2.2109861999999999E-4</v>
      </c>
      <c r="V1215" s="156">
        <v>2.0573586999999999E-4</v>
      </c>
      <c r="W1215"/>
      <c r="X1215" s="155">
        <v>1.4269817E-5</v>
      </c>
      <c r="Y1215" s="173"/>
      <c r="Z1215" s="271" t="s">
        <v>2653</v>
      </c>
      <c r="AA1215"/>
      <c r="AB1215"/>
      <c r="AC1215"/>
      <c r="AD1215" s="175"/>
      <c r="AE1215" s="271"/>
      <c r="AF1215" s="50"/>
      <c r="AG1215" s="50"/>
      <c r="AH1215" s="54"/>
      <c r="AI1215"/>
      <c r="AJ1215"/>
    </row>
    <row r="1216" spans="1:36" ht="13.8" customHeight="1">
      <c r="A1216" t="s">
        <v>1007</v>
      </c>
      <c r="B1216" s="188" t="s">
        <v>321</v>
      </c>
      <c r="C1216" s="151" t="str">
        <f t="shared" si="251"/>
        <v>A.160.04.125</v>
      </c>
      <c r="D1216" s="54" t="s">
        <v>43</v>
      </c>
      <c r="E1216" s="150" t="s">
        <v>352</v>
      </c>
      <c r="F1216" s="153" t="str">
        <f t="shared" si="252"/>
        <v>Silver fir FSC/PEFC 450 (kg/m3)</v>
      </c>
      <c r="G1216" s="277">
        <v>0.22320815333333333</v>
      </c>
      <c r="H1216" s="44">
        <f t="shared" si="249"/>
        <v>0.22320815333333333</v>
      </c>
      <c r="I1216"/>
      <c r="J1216" s="294">
        <v>5.53940437355257E-2</v>
      </c>
      <c r="K1216" s="44">
        <f t="shared" si="250"/>
        <v>5.53940437355257E-2</v>
      </c>
      <c r="L1216" s="295">
        <v>4.2180313615999996E-3</v>
      </c>
      <c r="M1216" s="295">
        <v>6.065878749999999E-3</v>
      </c>
      <c r="N1216" s="295">
        <v>1.1628910623925705E-2</v>
      </c>
      <c r="O1216" s="295">
        <v>3.3481222999999997E-2</v>
      </c>
      <c r="P1216"/>
      <c r="Q1216" s="212">
        <v>25.86853</v>
      </c>
      <c r="R1216"/>
      <c r="S1216" s="156">
        <v>4.5287447999999998E-3</v>
      </c>
      <c r="T1216" s="156">
        <v>4.1760440999999999E-3</v>
      </c>
      <c r="U1216" s="156">
        <v>1.8856252000000001E-4</v>
      </c>
      <c r="V1216" s="156">
        <v>1.6413825000000001E-4</v>
      </c>
      <c r="W1216"/>
      <c r="X1216" s="155">
        <v>1.2128799E-5</v>
      </c>
      <c r="Y1216" s="173"/>
      <c r="Z1216" s="271" t="s">
        <v>2654</v>
      </c>
      <c r="AA1216"/>
      <c r="AB1216"/>
      <c r="AC1216"/>
      <c r="AD1216" s="175"/>
      <c r="AE1216" s="271"/>
      <c r="AF1216" s="50"/>
      <c r="AG1216" s="50"/>
      <c r="AH1216" s="54"/>
      <c r="AI1216"/>
      <c r="AJ1216"/>
    </row>
    <row r="1217" spans="1:36" ht="13.8" customHeight="1">
      <c r="A1217" t="s">
        <v>1865</v>
      </c>
      <c r="B1217" s="188" t="s">
        <v>321</v>
      </c>
      <c r="C1217" s="151" t="str">
        <f t="shared" si="251"/>
        <v>A.160.04.126</v>
      </c>
      <c r="D1217" s="54" t="s">
        <v>43</v>
      </c>
      <c r="E1217" s="150" t="s">
        <v>352</v>
      </c>
      <c r="F1217" s="153" t="str">
        <f t="shared" si="252"/>
        <v>Spruce European FSC/PEFC 460 (kg/m3)</v>
      </c>
      <c r="G1217" s="277">
        <v>0.18879970000000001</v>
      </c>
      <c r="H1217" s="44">
        <f t="shared" si="249"/>
        <v>0.18879970000000001</v>
      </c>
      <c r="I1217"/>
      <c r="J1217" s="294">
        <v>4.4000593569105274E-2</v>
      </c>
      <c r="K1217" s="44">
        <f t="shared" si="250"/>
        <v>4.4000593569105274E-2</v>
      </c>
      <c r="L1217" s="295">
        <v>1.4365983414999998E-3</v>
      </c>
      <c r="M1217" s="295">
        <v>4.2825186984000001E-3</v>
      </c>
      <c r="N1217" s="295">
        <v>9.9615215292052743E-3</v>
      </c>
      <c r="O1217" s="295">
        <v>2.8319955000000001E-2</v>
      </c>
      <c r="P1217"/>
      <c r="Q1217" s="212">
        <v>25.047103</v>
      </c>
      <c r="R1217"/>
      <c r="S1217" s="156">
        <v>4.1375880000000002E-3</v>
      </c>
      <c r="T1217" s="156">
        <v>3.8625346000000001E-3</v>
      </c>
      <c r="U1217" s="156">
        <v>1.6228421000000001E-4</v>
      </c>
      <c r="V1217" s="156">
        <v>1.1276916E-4</v>
      </c>
      <c r="W1217"/>
      <c r="X1217" s="155">
        <v>9.8672877000000002E-6</v>
      </c>
      <c r="Y1217" s="173"/>
      <c r="Z1217" s="271" t="s">
        <v>2655</v>
      </c>
      <c r="AA1217"/>
      <c r="AB1217"/>
      <c r="AC1217"/>
      <c r="AD1217" s="175"/>
      <c r="AE1217" s="271"/>
      <c r="AF1217" s="50"/>
      <c r="AG1217" s="50"/>
      <c r="AH1217" s="54"/>
      <c r="AI1217"/>
      <c r="AJ1217"/>
    </row>
    <row r="1218" spans="1:36" ht="13.8" customHeight="1">
      <c r="A1218" t="s">
        <v>1008</v>
      </c>
      <c r="B1218" s="188" t="s">
        <v>321</v>
      </c>
      <c r="C1218" s="151" t="str">
        <f t="shared" si="251"/>
        <v>A.160.04.127</v>
      </c>
      <c r="D1218" s="54" t="s">
        <v>43</v>
      </c>
      <c r="E1218" s="150" t="s">
        <v>352</v>
      </c>
      <c r="F1218" s="153" t="str">
        <f t="shared" si="252"/>
        <v>Yellow pine FSC/PEFC 540 (kg/m3)</v>
      </c>
      <c r="G1218" s="277">
        <v>0.19300502666666666</v>
      </c>
      <c r="H1218" s="44">
        <f t="shared" si="249"/>
        <v>0.19300502666666666</v>
      </c>
      <c r="I1218"/>
      <c r="J1218" s="294">
        <v>4.6024373045527048E-2</v>
      </c>
      <c r="K1218" s="44">
        <f t="shared" si="250"/>
        <v>4.6024373045527048E-2</v>
      </c>
      <c r="L1218" s="295">
        <v>2.6506799474000004E-3</v>
      </c>
      <c r="M1218" s="295">
        <v>4.6862005600000001E-3</v>
      </c>
      <c r="N1218" s="295">
        <v>9.7367385381270447E-3</v>
      </c>
      <c r="O1218" s="295">
        <v>2.8950753999999999E-2</v>
      </c>
      <c r="P1218"/>
      <c r="Q1218" s="212">
        <v>25.268172</v>
      </c>
      <c r="R1218"/>
      <c r="S1218" s="156">
        <v>4.0043949000000004E-3</v>
      </c>
      <c r="T1218" s="156">
        <v>3.7154928000000002E-3</v>
      </c>
      <c r="U1218" s="156">
        <v>1.6338115000000001E-4</v>
      </c>
      <c r="V1218" s="156">
        <v>1.2552103000000001E-4</v>
      </c>
      <c r="W1218"/>
      <c r="X1218" s="155">
        <v>1.0279392E-5</v>
      </c>
      <c r="Y1218" s="173"/>
      <c r="Z1218" s="271" t="s">
        <v>2656</v>
      </c>
      <c r="AA1218"/>
      <c r="AB1218"/>
      <c r="AC1218"/>
      <c r="AD1218" s="175"/>
      <c r="AE1218" s="271"/>
      <c r="AF1218" s="50"/>
      <c r="AG1218" s="50"/>
      <c r="AH1218" s="54"/>
      <c r="AI1218"/>
      <c r="AJ1218"/>
    </row>
    <row r="1219" spans="1:36" ht="13.8" customHeight="1">
      <c r="B1219" s="188"/>
      <c r="C1219" s="151"/>
      <c r="D1219" s="51" t="s">
        <v>44</v>
      </c>
      <c r="E1219" s="150"/>
      <c r="F1219"/>
      <c r="H1219" s="44">
        <f t="shared" si="249"/>
        <v>0</v>
      </c>
      <c r="I1219"/>
      <c r="J1219" s="44"/>
      <c r="K1219" s="44">
        <f t="shared" si="250"/>
        <v>0</v>
      </c>
      <c r="L1219" s="44"/>
      <c r="P1219"/>
      <c r="Q1219" s="212"/>
      <c r="R1219"/>
      <c r="S1219"/>
      <c r="T1219"/>
      <c r="U1219"/>
      <c r="V1219"/>
      <c r="W1219"/>
      <c r="X1219"/>
      <c r="Y1219" s="175"/>
      <c r="Z1219" s="272"/>
      <c r="AA1219"/>
      <c r="AB1219"/>
      <c r="AC1219"/>
      <c r="AD1219" s="175"/>
      <c r="AE1219" s="271"/>
      <c r="AF1219" s="50"/>
      <c r="AG1219" s="50"/>
      <c r="AH1219" s="54"/>
      <c r="AI1219"/>
      <c r="AJ1219"/>
    </row>
    <row r="1220" spans="1:36" ht="13.8" customHeight="1">
      <c r="A1220" t="s">
        <v>1009</v>
      </c>
      <c r="B1220" s="188" t="s">
        <v>321</v>
      </c>
      <c r="C1220" s="151" t="str">
        <f t="shared" ref="C1220:C1250" si="253">MID(A1220,1,12)</f>
        <v>A.160.05.101</v>
      </c>
      <c r="D1220" s="54" t="s">
        <v>44</v>
      </c>
      <c r="E1220" s="150" t="s">
        <v>352</v>
      </c>
      <c r="F1220" s="153" t="str">
        <f t="shared" ref="F1220:F1250" si="254">MID(A1220, 21,85)</f>
        <v>Abura FSC/PEFC 560 (kg/m3)</v>
      </c>
      <c r="G1220" s="277">
        <v>0.24897028666666668</v>
      </c>
      <c r="H1220" s="44">
        <f t="shared" si="249"/>
        <v>0.24897028666666668</v>
      </c>
      <c r="I1220"/>
      <c r="J1220" s="294">
        <v>6.1411885618027046E-2</v>
      </c>
      <c r="K1220" s="44">
        <f t="shared" si="250"/>
        <v>6.1411885618027046E-2</v>
      </c>
      <c r="L1220" s="295">
        <v>2.8213873529000003E-3</v>
      </c>
      <c r="M1220" s="295">
        <v>6.6619142370000009E-3</v>
      </c>
      <c r="N1220" s="295">
        <v>1.4583041028127042E-2</v>
      </c>
      <c r="O1220" s="295">
        <v>3.7345543000000002E-2</v>
      </c>
      <c r="P1220"/>
      <c r="Q1220" s="212">
        <v>25.059246000000002</v>
      </c>
      <c r="R1220"/>
      <c r="S1220" s="156">
        <v>5.5420011E-3</v>
      </c>
      <c r="T1220" s="156">
        <v>5.1485133000000001E-3</v>
      </c>
      <c r="U1220" s="156">
        <v>2.1665432000000001E-4</v>
      </c>
      <c r="V1220" s="156">
        <v>1.7683345000000001E-4</v>
      </c>
      <c r="W1220"/>
      <c r="X1220" s="155">
        <v>1.3281903000000001E-5</v>
      </c>
      <c r="Y1220" s="173"/>
      <c r="Z1220" s="271" t="s">
        <v>2657</v>
      </c>
      <c r="AA1220"/>
      <c r="AB1220"/>
      <c r="AC1220"/>
      <c r="AD1220" s="175"/>
      <c r="AE1220" s="271"/>
      <c r="AF1220" s="50"/>
      <c r="AG1220" s="50"/>
      <c r="AH1220" s="54"/>
      <c r="AI1220"/>
      <c r="AJ1220"/>
    </row>
    <row r="1221" spans="1:36" ht="13.8" customHeight="1">
      <c r="A1221" t="s">
        <v>1866</v>
      </c>
      <c r="B1221" s="188" t="s">
        <v>321</v>
      </c>
      <c r="C1221" s="151" t="str">
        <f t="shared" si="253"/>
        <v>A.160.05.102</v>
      </c>
      <c r="D1221" s="54" t="s">
        <v>44</v>
      </c>
      <c r="E1221" s="150" t="s">
        <v>352</v>
      </c>
      <c r="F1221" s="153" t="str">
        <f t="shared" si="254"/>
        <v>Abura natural forest clear cut 560 (kg/m3)</v>
      </c>
      <c r="G1221" s="277">
        <v>3.6989702666666666</v>
      </c>
      <c r="H1221" s="44">
        <f t="shared" si="249"/>
        <v>3.6989702666666666</v>
      </c>
      <c r="I1221"/>
      <c r="J1221" s="294">
        <v>6.0319743382510262</v>
      </c>
      <c r="K1221" s="44">
        <f t="shared" si="250"/>
        <v>6.0319743382510262</v>
      </c>
      <c r="L1221" s="295">
        <v>2.8213873529000003E-3</v>
      </c>
      <c r="M1221" s="295">
        <v>5.45972436987</v>
      </c>
      <c r="N1221" s="295">
        <v>1.4583041028127042E-2</v>
      </c>
      <c r="O1221" s="295">
        <v>0.55484553999999997</v>
      </c>
      <c r="P1221"/>
      <c r="Q1221" s="212">
        <v>25.059246000000002</v>
      </c>
      <c r="R1221"/>
      <c r="S1221" s="156">
        <v>6.1556824000000003E-2</v>
      </c>
      <c r="T1221" s="156">
        <v>5.8551200999999997E-2</v>
      </c>
      <c r="U1221" s="156">
        <v>2.8287897000000002E-3</v>
      </c>
      <c r="V1221" s="156">
        <v>1.7683345000000001E-4</v>
      </c>
      <c r="W1221"/>
      <c r="X1221" s="155">
        <v>1.0947706E-4</v>
      </c>
      <c r="Y1221" s="173"/>
      <c r="Z1221" s="271" t="s">
        <v>2657</v>
      </c>
      <c r="AA1221"/>
      <c r="AB1221"/>
      <c r="AC1221"/>
      <c r="AD1221" s="175"/>
      <c r="AE1221" s="271"/>
      <c r="AF1221" s="50"/>
      <c r="AG1221" s="50"/>
      <c r="AH1221" s="54"/>
      <c r="AI1221"/>
      <c r="AJ1221"/>
    </row>
    <row r="1222" spans="1:36" ht="13.8" customHeight="1">
      <c r="A1222" t="s">
        <v>1010</v>
      </c>
      <c r="B1222" s="188" t="s">
        <v>321</v>
      </c>
      <c r="C1222" s="151" t="str">
        <f t="shared" si="253"/>
        <v>A.160.05.103</v>
      </c>
      <c r="D1222" s="54" t="s">
        <v>44</v>
      </c>
      <c r="E1222" s="150" t="s">
        <v>352</v>
      </c>
      <c r="F1222" s="153" t="str">
        <f t="shared" si="254"/>
        <v>Ahorn FSC/PEFC 640 (kg/m3)</v>
      </c>
      <c r="G1222" s="277">
        <v>0.26006644000000001</v>
      </c>
      <c r="H1222" s="44">
        <f t="shared" si="249"/>
        <v>0.26006644000000001</v>
      </c>
      <c r="I1222"/>
      <c r="J1222" s="294">
        <v>6.6289136153267605E-2</v>
      </c>
      <c r="K1222" s="44">
        <f t="shared" si="250"/>
        <v>6.6289136153267605E-2</v>
      </c>
      <c r="L1222" s="295">
        <v>5.3841897749999992E-3</v>
      </c>
      <c r="M1222" s="295">
        <v>7.5909486630000005E-3</v>
      </c>
      <c r="N1222" s="295">
        <v>1.4304031715267607E-2</v>
      </c>
      <c r="O1222" s="295">
        <v>3.9009966E-2</v>
      </c>
      <c r="P1222"/>
      <c r="Q1222" s="212">
        <v>25.554113000000001</v>
      </c>
      <c r="R1222"/>
      <c r="S1222" s="156">
        <v>5.3232148999999996E-3</v>
      </c>
      <c r="T1222" s="156">
        <v>4.8963803999999998E-3</v>
      </c>
      <c r="U1222" s="156">
        <v>2.2109861999999999E-4</v>
      </c>
      <c r="V1222" s="156">
        <v>2.0573586999999999E-4</v>
      </c>
      <c r="W1222"/>
      <c r="X1222" s="155">
        <v>1.4269817E-5</v>
      </c>
      <c r="Y1222" s="173"/>
      <c r="Z1222" s="271" t="s">
        <v>2658</v>
      </c>
      <c r="AA1222"/>
      <c r="AB1222"/>
      <c r="AC1222"/>
      <c r="AD1222" s="175"/>
      <c r="AE1222" s="271"/>
      <c r="AF1222" s="50"/>
      <c r="AG1222" s="50"/>
      <c r="AH1222" s="54"/>
      <c r="AI1222"/>
      <c r="AJ1222"/>
    </row>
    <row r="1223" spans="1:36" ht="13.8" customHeight="1">
      <c r="A1223" t="s">
        <v>1011</v>
      </c>
      <c r="B1223" s="188" t="s">
        <v>321</v>
      </c>
      <c r="C1223" s="151" t="str">
        <f t="shared" si="253"/>
        <v>A.160.05.104</v>
      </c>
      <c r="D1223" s="54" t="s">
        <v>44</v>
      </c>
      <c r="E1223" s="150" t="s">
        <v>352</v>
      </c>
      <c r="F1223" s="153" t="str">
        <f t="shared" si="254"/>
        <v>Alder FSC/PEFC 530 (kg/m3)</v>
      </c>
      <c r="G1223" s="277">
        <v>0.26006644000000001</v>
      </c>
      <c r="H1223" s="44">
        <f t="shared" si="249"/>
        <v>0.26006644000000001</v>
      </c>
      <c r="I1223"/>
      <c r="J1223" s="294">
        <v>6.6289136153267605E-2</v>
      </c>
      <c r="K1223" s="44">
        <f t="shared" si="250"/>
        <v>6.6289136153267605E-2</v>
      </c>
      <c r="L1223" s="295">
        <v>5.3841897749999992E-3</v>
      </c>
      <c r="M1223" s="295">
        <v>7.5909486630000005E-3</v>
      </c>
      <c r="N1223" s="295">
        <v>1.4304031715267607E-2</v>
      </c>
      <c r="O1223" s="295">
        <v>3.9009966E-2</v>
      </c>
      <c r="P1223"/>
      <c r="Q1223" s="212">
        <v>25.554113000000001</v>
      </c>
      <c r="R1223"/>
      <c r="S1223" s="156">
        <v>5.3232148999999996E-3</v>
      </c>
      <c r="T1223" s="156">
        <v>4.8963803999999998E-3</v>
      </c>
      <c r="U1223" s="156">
        <v>2.2109861999999999E-4</v>
      </c>
      <c r="V1223" s="156">
        <v>2.0573586999999999E-4</v>
      </c>
      <c r="W1223"/>
      <c r="X1223" s="155">
        <v>1.4269817E-5</v>
      </c>
      <c r="Y1223" s="173"/>
      <c r="Z1223" s="271" t="s">
        <v>2659</v>
      </c>
      <c r="AA1223"/>
      <c r="AB1223"/>
      <c r="AC1223"/>
      <c r="AD1223" s="175"/>
      <c r="AE1223" s="272"/>
      <c r="AF1223" s="50"/>
      <c r="AG1223" s="50"/>
      <c r="AH1223"/>
      <c r="AI1223"/>
      <c r="AJ1223"/>
    </row>
    <row r="1224" spans="1:36" ht="13.8" customHeight="1">
      <c r="A1224" t="s">
        <v>1012</v>
      </c>
      <c r="B1224" s="188" t="s">
        <v>321</v>
      </c>
      <c r="C1224" s="151" t="str">
        <f t="shared" si="253"/>
        <v>A.160.05.105</v>
      </c>
      <c r="D1224" s="54" t="s">
        <v>44</v>
      </c>
      <c r="E1224" s="150" t="s">
        <v>352</v>
      </c>
      <c r="F1224" s="153" t="str">
        <f t="shared" si="254"/>
        <v>Antiaris FSC/PEFC 445 (kg/m3)</v>
      </c>
      <c r="G1224" s="277">
        <v>0.24458085333333335</v>
      </c>
      <c r="H1224" s="44">
        <f t="shared" si="249"/>
        <v>0.24458085333333335</v>
      </c>
      <c r="I1224"/>
      <c r="J1224" s="294">
        <v>6.0205022168327044E-2</v>
      </c>
      <c r="K1224" s="44">
        <f t="shared" si="250"/>
        <v>6.0205022168327044E-2</v>
      </c>
      <c r="L1224" s="295">
        <v>2.8079985752000004E-3</v>
      </c>
      <c r="M1224" s="295">
        <v>6.5069563050000005E-3</v>
      </c>
      <c r="N1224" s="295">
        <v>1.4202939288127043E-2</v>
      </c>
      <c r="O1224" s="295">
        <v>3.6687127999999999E-2</v>
      </c>
      <c r="P1224"/>
      <c r="Q1224" s="212">
        <v>25.001593</v>
      </c>
      <c r="R1224"/>
      <c r="S1224" s="156">
        <v>5.4214045000000001E-3</v>
      </c>
      <c r="T1224" s="156">
        <v>5.0361195000000001E-3</v>
      </c>
      <c r="U1224" s="156">
        <v>2.1247603999999999E-4</v>
      </c>
      <c r="V1224" s="156">
        <v>1.7280894999999999E-4</v>
      </c>
      <c r="W1224"/>
      <c r="X1224" s="155">
        <v>1.3046412E-5</v>
      </c>
      <c r="Y1224" s="173"/>
      <c r="Z1224" s="271" t="s">
        <v>2660</v>
      </c>
      <c r="AA1224"/>
      <c r="AB1224"/>
      <c r="AC1224"/>
      <c r="AD1224" s="175"/>
      <c r="AE1224" s="271"/>
      <c r="AF1224" s="50"/>
      <c r="AG1224" s="50"/>
      <c r="AH1224"/>
      <c r="AI1224"/>
      <c r="AJ1224"/>
    </row>
    <row r="1225" spans="1:36" ht="13.8" customHeight="1">
      <c r="A1225" t="s">
        <v>1867</v>
      </c>
      <c r="B1225" s="188" t="s">
        <v>321</v>
      </c>
      <c r="C1225" s="151" t="str">
        <f t="shared" si="253"/>
        <v>A.160.05.106</v>
      </c>
      <c r="D1225" s="54" t="s">
        <v>44</v>
      </c>
      <c r="E1225" s="150" t="s">
        <v>352</v>
      </c>
      <c r="F1225" s="153" t="str">
        <f t="shared" si="254"/>
        <v>Antiaris natural forest clear cut 445 (kg/m3)</v>
      </c>
      <c r="G1225" s="277">
        <v>3.6945808666666666</v>
      </c>
      <c r="H1225" s="44">
        <f t="shared" si="249"/>
        <v>3.6945808666666666</v>
      </c>
      <c r="I1225"/>
      <c r="J1225" s="294">
        <v>6.0737049876433264</v>
      </c>
      <c r="K1225" s="44">
        <f t="shared" si="250"/>
        <v>6.0737049876433264</v>
      </c>
      <c r="L1225" s="295">
        <v>2.8079985752000004E-3</v>
      </c>
      <c r="M1225" s="295">
        <v>5.5025069197799992</v>
      </c>
      <c r="N1225" s="295">
        <v>1.4202939288127043E-2</v>
      </c>
      <c r="O1225" s="295">
        <v>0.55418712999999997</v>
      </c>
      <c r="P1225"/>
      <c r="Q1225" s="212">
        <v>25.001593</v>
      </c>
      <c r="R1225"/>
      <c r="S1225" s="156">
        <v>6.1436228000000002E-2</v>
      </c>
      <c r="T1225" s="156">
        <v>5.8438808000000002E-2</v>
      </c>
      <c r="U1225" s="156">
        <v>2.8246114E-3</v>
      </c>
      <c r="V1225" s="156">
        <v>1.7280894999999999E-4</v>
      </c>
      <c r="W1225"/>
      <c r="X1225" s="155">
        <v>1.0924157000000001E-4</v>
      </c>
      <c r="Y1225" s="173"/>
      <c r="Z1225" s="271" t="s">
        <v>2660</v>
      </c>
      <c r="AA1225"/>
      <c r="AB1225"/>
      <c r="AC1225"/>
      <c r="AD1225" s="175"/>
      <c r="AE1225" s="271"/>
      <c r="AF1225" s="50"/>
      <c r="AG1225" s="50"/>
      <c r="AH1225" s="117"/>
      <c r="AI1225"/>
      <c r="AJ1225"/>
    </row>
    <row r="1226" spans="1:36" ht="13.8" customHeight="1">
      <c r="A1226" t="s">
        <v>1013</v>
      </c>
      <c r="B1226" s="188" t="s">
        <v>321</v>
      </c>
      <c r="C1226" s="151" t="str">
        <f t="shared" si="253"/>
        <v>A.160.05.107</v>
      </c>
      <c r="D1226" s="54" t="s">
        <v>44</v>
      </c>
      <c r="E1226" s="150" t="s">
        <v>352</v>
      </c>
      <c r="F1226" s="153" t="str">
        <f t="shared" si="254"/>
        <v>Ash FSC/PEFC 700 (kg/m3)</v>
      </c>
      <c r="G1226" s="277">
        <v>0.26006644000000001</v>
      </c>
      <c r="H1226" s="44">
        <f t="shared" si="249"/>
        <v>0.26006644000000001</v>
      </c>
      <c r="I1226"/>
      <c r="J1226" s="294">
        <v>6.6289136153267605E-2</v>
      </c>
      <c r="K1226" s="44">
        <f t="shared" si="250"/>
        <v>6.6289136153267605E-2</v>
      </c>
      <c r="L1226" s="295">
        <v>5.3841897749999992E-3</v>
      </c>
      <c r="M1226" s="295">
        <v>7.5909486630000005E-3</v>
      </c>
      <c r="N1226" s="295">
        <v>1.4304031715267607E-2</v>
      </c>
      <c r="O1226" s="295">
        <v>3.9009966E-2</v>
      </c>
      <c r="P1226"/>
      <c r="Q1226" s="212">
        <v>25.554113000000001</v>
      </c>
      <c r="R1226"/>
      <c r="S1226" s="156">
        <v>5.3232148999999996E-3</v>
      </c>
      <c r="T1226" s="156">
        <v>4.8963803999999998E-3</v>
      </c>
      <c r="U1226" s="156">
        <v>2.2109861999999999E-4</v>
      </c>
      <c r="V1226" s="156">
        <v>2.0573586999999999E-4</v>
      </c>
      <c r="W1226"/>
      <c r="X1226" s="155">
        <v>1.4269817E-5</v>
      </c>
      <c r="Y1226" s="173"/>
      <c r="Z1226" s="271" t="s">
        <v>2661</v>
      </c>
      <c r="AA1226"/>
      <c r="AB1226"/>
      <c r="AC1226"/>
      <c r="AD1226" s="175"/>
      <c r="AE1226" s="271"/>
      <c r="AF1226" s="50"/>
      <c r="AG1226" s="50"/>
      <c r="AH1226" s="117"/>
      <c r="AI1226"/>
      <c r="AJ1226"/>
    </row>
    <row r="1227" spans="1:36" ht="13.8" customHeight="1">
      <c r="A1227" t="s">
        <v>1014</v>
      </c>
      <c r="B1227" s="188" t="s">
        <v>321</v>
      </c>
      <c r="C1227" s="151" t="str">
        <f t="shared" si="253"/>
        <v>A.160.05.108</v>
      </c>
      <c r="D1227" s="54" t="s">
        <v>44</v>
      </c>
      <c r="E1227" s="150" t="s">
        <v>352</v>
      </c>
      <c r="F1227" s="153" t="str">
        <f t="shared" si="254"/>
        <v>Aspen FSC/PEFC 440 (kg/m3)</v>
      </c>
      <c r="G1227" s="277">
        <v>0.29692473333333336</v>
      </c>
      <c r="H1227" s="44">
        <f t="shared" si="249"/>
        <v>0.29692473333333336</v>
      </c>
      <c r="I1227"/>
      <c r="J1227" s="294">
        <v>7.7184230681609511E-2</v>
      </c>
      <c r="K1227" s="44">
        <f t="shared" si="250"/>
        <v>7.7184230681609511E-2</v>
      </c>
      <c r="L1227" s="295">
        <v>6.5503481990000006E-3</v>
      </c>
      <c r="M1227" s="295">
        <v>9.1160186760000008E-3</v>
      </c>
      <c r="N1227" s="295">
        <v>1.6979153806609509E-2</v>
      </c>
      <c r="O1227" s="295">
        <v>4.4538710000000002E-2</v>
      </c>
      <c r="P1227"/>
      <c r="Q1227" s="212">
        <v>26.183695</v>
      </c>
      <c r="R1227"/>
      <c r="S1227" s="156">
        <v>6.1176850000000003E-3</v>
      </c>
      <c r="T1227" s="156">
        <v>5.6167168000000002E-3</v>
      </c>
      <c r="U1227" s="156">
        <v>2.5363471000000001E-4</v>
      </c>
      <c r="V1227" s="156">
        <v>2.4733349000000002E-4</v>
      </c>
      <c r="W1227"/>
      <c r="X1227" s="155">
        <v>1.6410836000000001E-5</v>
      </c>
      <c r="Y1227" s="173"/>
      <c r="Z1227" s="271" t="s">
        <v>2662</v>
      </c>
      <c r="AA1227"/>
      <c r="AB1227"/>
      <c r="AC1227"/>
      <c r="AD1227" s="175"/>
      <c r="AE1227" s="271"/>
      <c r="AF1227" s="50"/>
      <c r="AG1227" s="50"/>
      <c r="AH1227"/>
      <c r="AI1227"/>
      <c r="AJ1227"/>
    </row>
    <row r="1228" spans="1:36" ht="13.8" customHeight="1">
      <c r="A1228" t="s">
        <v>1015</v>
      </c>
      <c r="B1228" s="188" t="s">
        <v>321</v>
      </c>
      <c r="C1228" s="151" t="str">
        <f t="shared" si="253"/>
        <v>A.160.05.109</v>
      </c>
      <c r="D1228" s="54" t="s">
        <v>44</v>
      </c>
      <c r="E1228" s="150" t="s">
        <v>352</v>
      </c>
      <c r="F1228" s="153" t="str">
        <f t="shared" si="254"/>
        <v>Baboen FSC/PEFC 410 (kg/m3)</v>
      </c>
      <c r="G1228" s="277">
        <v>0.37627275333333338</v>
      </c>
      <c r="H1228" s="44">
        <f t="shared" si="249"/>
        <v>0.37627275333333338</v>
      </c>
      <c r="I1228"/>
      <c r="J1228" s="294">
        <v>9.6413390563927032E-2</v>
      </c>
      <c r="K1228" s="44">
        <f t="shared" si="250"/>
        <v>9.6413390563927032E-2</v>
      </c>
      <c r="L1228" s="295">
        <v>3.2096903098000002E-3</v>
      </c>
      <c r="M1228" s="295">
        <v>1.1156009246E-2</v>
      </c>
      <c r="N1228" s="295">
        <v>2.5606778008127041E-2</v>
      </c>
      <c r="O1228" s="295">
        <v>5.6440913000000002E-2</v>
      </c>
      <c r="P1228"/>
      <c r="Q1228" s="212">
        <v>26.731294999999999</v>
      </c>
      <c r="R1228"/>
      <c r="S1228" s="156">
        <v>9.0395466999999997E-3</v>
      </c>
      <c r="T1228" s="156">
        <v>8.4081612999999996E-3</v>
      </c>
      <c r="U1228" s="156">
        <v>3.3783319E-4</v>
      </c>
      <c r="V1228" s="156">
        <v>2.9355224E-4</v>
      </c>
      <c r="W1228"/>
      <c r="X1228" s="155">
        <v>2.0111621999999999E-5</v>
      </c>
      <c r="Y1228" s="173"/>
      <c r="Z1228" s="271" t="s">
        <v>2663</v>
      </c>
      <c r="AA1228"/>
      <c r="AB1228"/>
      <c r="AC1228"/>
      <c r="AD1228" s="175"/>
      <c r="AE1228" s="271"/>
      <c r="AF1228" s="50"/>
      <c r="AG1228" s="50"/>
      <c r="AH1228"/>
      <c r="AI1228"/>
      <c r="AJ1228"/>
    </row>
    <row r="1229" spans="1:36" ht="13.8" customHeight="1">
      <c r="A1229" t="s">
        <v>1868</v>
      </c>
      <c r="B1229" s="188" t="s">
        <v>321</v>
      </c>
      <c r="C1229" s="151" t="str">
        <f t="shared" si="253"/>
        <v>A.160.05.110</v>
      </c>
      <c r="D1229" s="54" t="s">
        <v>44</v>
      </c>
      <c r="E1229" s="150" t="s">
        <v>352</v>
      </c>
      <c r="F1229" s="153" t="str">
        <f t="shared" si="254"/>
        <v>Baboen natural forest clear cut 410 (kg/m3)</v>
      </c>
      <c r="G1229" s="277">
        <v>3.8262727333333335</v>
      </c>
      <c r="H1229" s="44">
        <f t="shared" si="249"/>
        <v>3.8262727333333335</v>
      </c>
      <c r="I1229"/>
      <c r="J1229" s="294">
        <v>9.5792634157579268</v>
      </c>
      <c r="K1229" s="44">
        <f t="shared" si="250"/>
        <v>9.5792634157579268</v>
      </c>
      <c r="L1229" s="295">
        <v>3.2096903098000002E-3</v>
      </c>
      <c r="M1229" s="295">
        <v>8.9765060374400001</v>
      </c>
      <c r="N1229" s="295">
        <v>2.5606778008127041E-2</v>
      </c>
      <c r="O1229" s="295">
        <v>0.57394091000000003</v>
      </c>
      <c r="P1229"/>
      <c r="Q1229" s="212">
        <v>26.731294999999999</v>
      </c>
      <c r="R1229"/>
      <c r="S1229" s="156">
        <v>6.505437E-2</v>
      </c>
      <c r="T1229" s="156">
        <v>6.1810849000000001E-2</v>
      </c>
      <c r="U1229" s="156">
        <v>2.9499686000000001E-3</v>
      </c>
      <c r="V1229" s="156">
        <v>2.9355224E-4</v>
      </c>
      <c r="W1229"/>
      <c r="X1229" s="155">
        <v>1.1630677999999999E-4</v>
      </c>
      <c r="Y1229" s="173"/>
      <c r="Z1229" s="271" t="s">
        <v>2663</v>
      </c>
      <c r="AA1229"/>
      <c r="AB1229"/>
      <c r="AC1229"/>
      <c r="AD1229" s="175"/>
      <c r="AE1229" s="271"/>
      <c r="AF1229" s="50"/>
      <c r="AG1229" s="50"/>
      <c r="AH1229"/>
      <c r="AI1229"/>
      <c r="AJ1229"/>
    </row>
    <row r="1230" spans="1:36" ht="13.8" customHeight="1">
      <c r="A1230" t="s">
        <v>1869</v>
      </c>
      <c r="B1230" s="188" t="s">
        <v>321</v>
      </c>
      <c r="C1230" s="151" t="str">
        <f t="shared" si="253"/>
        <v>A.160.05.111</v>
      </c>
      <c r="D1230" s="54" t="s">
        <v>44</v>
      </c>
      <c r="E1230" s="150" t="s">
        <v>352</v>
      </c>
      <c r="F1230" s="153" t="str">
        <f t="shared" si="254"/>
        <v>Beech European FSC/PEFC 710 (kg/m3)</v>
      </c>
      <c r="G1230" s="277">
        <v>0.15907472666666669</v>
      </c>
      <c r="H1230" s="44">
        <f t="shared" ref="H1230:H1292" si="255">G1230</f>
        <v>0.15907472666666669</v>
      </c>
      <c r="I1230"/>
      <c r="J1230" s="294">
        <v>3.6436580614148797E-2</v>
      </c>
      <c r="K1230" s="44">
        <f t="shared" ref="K1230:K1292" si="256">J1230</f>
        <v>3.6436580614148797E-2</v>
      </c>
      <c r="L1230" s="295">
        <v>2.1889156619000001E-3</v>
      </c>
      <c r="M1230" s="295">
        <v>3.412256927E-3</v>
      </c>
      <c r="N1230" s="295">
        <v>6.9741990252487956E-3</v>
      </c>
      <c r="O1230" s="295">
        <v>2.3861209000000001E-2</v>
      </c>
      <c r="P1230"/>
      <c r="Q1230" s="212">
        <v>24.773057000000001</v>
      </c>
      <c r="R1230"/>
      <c r="S1230" s="156">
        <v>3.1463669000000001E-3</v>
      </c>
      <c r="T1230" s="156">
        <v>2.9226588000000001E-3</v>
      </c>
      <c r="U1230" s="156">
        <v>1.3194971999999999E-4</v>
      </c>
      <c r="V1230" s="156">
        <v>9.1758389000000002E-5</v>
      </c>
      <c r="W1230"/>
      <c r="X1230" s="155">
        <v>8.4034268000000005E-6</v>
      </c>
      <c r="Y1230" s="173"/>
      <c r="Z1230" s="271" t="s">
        <v>2664</v>
      </c>
      <c r="AA1230"/>
      <c r="AB1230"/>
      <c r="AC1230"/>
      <c r="AD1230" s="175"/>
      <c r="AE1230" s="271"/>
      <c r="AF1230" s="50"/>
      <c r="AG1230" s="50"/>
      <c r="AH1230"/>
      <c r="AI1230"/>
      <c r="AJ1230"/>
    </row>
    <row r="1231" spans="1:36" ht="13.8" customHeight="1">
      <c r="A1231" t="s">
        <v>1016</v>
      </c>
      <c r="B1231" s="188" t="s">
        <v>321</v>
      </c>
      <c r="C1231" s="151" t="str">
        <f t="shared" si="253"/>
        <v>A.160.05.112</v>
      </c>
      <c r="D1231" s="54" t="s">
        <v>44</v>
      </c>
      <c r="E1231" s="150" t="s">
        <v>352</v>
      </c>
      <c r="F1231" s="153" t="str">
        <f t="shared" si="254"/>
        <v>Black poplar FSC/PEFC 440 (kg/m3)</v>
      </c>
      <c r="G1231" s="277">
        <v>0.26006644000000001</v>
      </c>
      <c r="H1231" s="44">
        <f t="shared" si="255"/>
        <v>0.26006644000000001</v>
      </c>
      <c r="I1231"/>
      <c r="J1231" s="294">
        <v>6.6289136153267605E-2</v>
      </c>
      <c r="K1231" s="44">
        <f t="shared" si="256"/>
        <v>6.6289136153267605E-2</v>
      </c>
      <c r="L1231" s="295">
        <v>5.3841897749999992E-3</v>
      </c>
      <c r="M1231" s="295">
        <v>7.5909486630000005E-3</v>
      </c>
      <c r="N1231" s="295">
        <v>1.4304031715267607E-2</v>
      </c>
      <c r="O1231" s="295">
        <v>3.9009966E-2</v>
      </c>
      <c r="P1231"/>
      <c r="Q1231" s="212">
        <v>25.554113000000001</v>
      </c>
      <c r="R1231"/>
      <c r="S1231" s="156">
        <v>5.3232148999999996E-3</v>
      </c>
      <c r="T1231" s="156">
        <v>4.8963803999999998E-3</v>
      </c>
      <c r="U1231" s="156">
        <v>2.2109861999999999E-4</v>
      </c>
      <c r="V1231" s="156">
        <v>2.0573586999999999E-4</v>
      </c>
      <c r="W1231"/>
      <c r="X1231" s="155">
        <v>1.4269817E-5</v>
      </c>
      <c r="Y1231" s="173"/>
      <c r="Z1231" s="271" t="s">
        <v>2665</v>
      </c>
      <c r="AA1231"/>
      <c r="AB1231"/>
      <c r="AC1231"/>
      <c r="AD1231" s="175"/>
      <c r="AE1231" s="271"/>
      <c r="AF1231" s="50"/>
      <c r="AG1231" s="50"/>
      <c r="AH1231"/>
      <c r="AI1231"/>
      <c r="AJ1231"/>
    </row>
    <row r="1232" spans="1:36" ht="13.8" customHeight="1">
      <c r="A1232" t="s">
        <v>1017</v>
      </c>
      <c r="B1232" s="188" t="s">
        <v>321</v>
      </c>
      <c r="C1232" s="151" t="str">
        <f t="shared" si="253"/>
        <v>A.160.05.113</v>
      </c>
      <c r="D1232" s="54" t="s">
        <v>44</v>
      </c>
      <c r="E1232" s="150" t="s">
        <v>352</v>
      </c>
      <c r="F1232" s="153" t="str">
        <f t="shared" si="254"/>
        <v>Blue gum FSC/PEFC 900 (kg/m3)</v>
      </c>
      <c r="G1232" s="277">
        <v>0.28408574666666669</v>
      </c>
      <c r="H1232" s="44">
        <f t="shared" si="255"/>
        <v>0.28408574666666669</v>
      </c>
      <c r="I1232"/>
      <c r="J1232" s="294">
        <v>7.1066796437427041E-2</v>
      </c>
      <c r="K1232" s="44">
        <f t="shared" si="256"/>
        <v>7.1066796437427041E-2</v>
      </c>
      <c r="L1232" s="295">
        <v>2.9284978743E-3</v>
      </c>
      <c r="M1232" s="295">
        <v>7.9015776150000005E-3</v>
      </c>
      <c r="N1232" s="295">
        <v>1.7623858948127041E-2</v>
      </c>
      <c r="O1232" s="295">
        <v>4.2612862000000001E-2</v>
      </c>
      <c r="P1232"/>
      <c r="Q1232" s="212">
        <v>25.520468999999999</v>
      </c>
      <c r="R1232"/>
      <c r="S1232" s="156">
        <v>6.5067735999999998E-3</v>
      </c>
      <c r="T1232" s="156">
        <v>6.0476634999999997E-3</v>
      </c>
      <c r="U1232" s="156">
        <v>2.5008062999999999E-4</v>
      </c>
      <c r="V1232" s="156">
        <v>2.0902947999999999E-4</v>
      </c>
      <c r="W1232"/>
      <c r="X1232" s="155">
        <v>1.5165831E-5</v>
      </c>
      <c r="Y1232" s="173"/>
      <c r="Z1232" s="271" t="s">
        <v>2666</v>
      </c>
      <c r="AA1232"/>
      <c r="AB1232"/>
      <c r="AC1232"/>
      <c r="AD1232" s="175"/>
      <c r="AE1232" s="271"/>
      <c r="AF1232" s="50"/>
      <c r="AG1232" s="50"/>
      <c r="AH1232"/>
      <c r="AI1232"/>
      <c r="AJ1232"/>
    </row>
    <row r="1233" spans="1:36" ht="13.8" customHeight="1">
      <c r="A1233" t="s">
        <v>1870</v>
      </c>
      <c r="B1233" s="188" t="s">
        <v>321</v>
      </c>
      <c r="C1233" s="151" t="str">
        <f t="shared" si="253"/>
        <v>A.160.05.114</v>
      </c>
      <c r="D1233" s="54" t="s">
        <v>44</v>
      </c>
      <c r="E1233" s="150" t="s">
        <v>352</v>
      </c>
      <c r="F1233" s="153" t="str">
        <f t="shared" si="254"/>
        <v>Blue gum natural forest clear cut 900 (kg/m3)</v>
      </c>
      <c r="G1233" s="277">
        <v>3.7340857333333339</v>
      </c>
      <c r="H1233" s="44">
        <f t="shared" si="255"/>
        <v>3.7340857333333339</v>
      </c>
      <c r="I1233"/>
      <c r="J1233" s="294">
        <v>1.9453917873324271</v>
      </c>
      <c r="K1233" s="44">
        <f t="shared" si="256"/>
        <v>1.9453917873324271</v>
      </c>
      <c r="L1233" s="295">
        <v>2.9284978743E-3</v>
      </c>
      <c r="M1233" s="295">
        <v>1.36472657051</v>
      </c>
      <c r="N1233" s="295">
        <v>1.7623858948127041E-2</v>
      </c>
      <c r="O1233" s="295">
        <v>0.56011286000000005</v>
      </c>
      <c r="P1233"/>
      <c r="Q1233" s="212">
        <v>25.520468999999999</v>
      </c>
      <c r="R1233"/>
      <c r="S1233" s="156">
        <v>6.2521596999999998E-2</v>
      </c>
      <c r="T1233" s="156">
        <v>5.9450350999999999E-2</v>
      </c>
      <c r="U1233" s="156">
        <v>2.8622159999999999E-3</v>
      </c>
      <c r="V1233" s="156">
        <v>2.0902947999999999E-4</v>
      </c>
      <c r="W1233"/>
      <c r="X1233" s="155">
        <v>1.1136099000000001E-4</v>
      </c>
      <c r="Y1233" s="173"/>
      <c r="Z1233" s="271" t="s">
        <v>2666</v>
      </c>
      <c r="AA1233"/>
      <c r="AB1233"/>
      <c r="AC1233"/>
      <c r="AD1233" s="175"/>
      <c r="AE1233" s="271"/>
      <c r="AF1233" s="50"/>
      <c r="AG1233" s="50"/>
      <c r="AH1233"/>
      <c r="AI1233"/>
      <c r="AJ1233"/>
    </row>
    <row r="1234" spans="1:36" ht="13.8" customHeight="1">
      <c r="A1234" t="s">
        <v>1018</v>
      </c>
      <c r="B1234" s="188" t="s">
        <v>321</v>
      </c>
      <c r="C1234" s="151" t="str">
        <f t="shared" si="253"/>
        <v>A.160.05.115</v>
      </c>
      <c r="D1234" s="54" t="s">
        <v>44</v>
      </c>
      <c r="E1234" s="150" t="s">
        <v>352</v>
      </c>
      <c r="F1234" s="153" t="str">
        <f t="shared" si="254"/>
        <v>Canaria FSC/PEFC 830 (kg/m3)</v>
      </c>
      <c r="G1234" s="277">
        <v>0.21769558666666666</v>
      </c>
      <c r="H1234" s="44">
        <f t="shared" si="255"/>
        <v>0.21769558666666666</v>
      </c>
      <c r="I1234"/>
      <c r="J1234" s="294">
        <v>5.2812982452027042E-2</v>
      </c>
      <c r="K1234" s="44">
        <f t="shared" si="256"/>
        <v>5.2812982452027042E-2</v>
      </c>
      <c r="L1234" s="295">
        <v>2.7259920919000002E-3</v>
      </c>
      <c r="M1234" s="295">
        <v>5.5578389820000003E-3</v>
      </c>
      <c r="N1234" s="295">
        <v>1.1874813378127043E-2</v>
      </c>
      <c r="O1234" s="295">
        <v>3.2654337999999998E-2</v>
      </c>
      <c r="P1234"/>
      <c r="Q1234" s="212">
        <v>24.64847</v>
      </c>
      <c r="R1234"/>
      <c r="S1234" s="156">
        <v>4.6827505999999996E-3</v>
      </c>
      <c r="T1234" s="156">
        <v>4.3477076999999999E-3</v>
      </c>
      <c r="U1234" s="156">
        <v>1.8688402000000001E-4</v>
      </c>
      <c r="V1234" s="156">
        <v>1.4815887000000001E-4</v>
      </c>
      <c r="W1234"/>
      <c r="X1234" s="155">
        <v>1.1604029E-5</v>
      </c>
      <c r="Y1234" s="173"/>
      <c r="Z1234" s="271" t="s">
        <v>2667</v>
      </c>
      <c r="AA1234"/>
      <c r="AB1234"/>
      <c r="AC1234"/>
      <c r="AD1234" s="175"/>
      <c r="AE1234" s="271"/>
      <c r="AF1234" s="50"/>
      <c r="AG1234" s="50"/>
      <c r="AH1234"/>
      <c r="AI1234"/>
      <c r="AJ1234"/>
    </row>
    <row r="1235" spans="1:36" ht="13.8" customHeight="1">
      <c r="A1235" t="s">
        <v>1871</v>
      </c>
      <c r="B1235" s="188" t="s">
        <v>321</v>
      </c>
      <c r="C1235" s="151" t="str">
        <f t="shared" si="253"/>
        <v>A.160.05.116</v>
      </c>
      <c r="D1235" s="54" t="s">
        <v>44</v>
      </c>
      <c r="E1235" s="150" t="s">
        <v>352</v>
      </c>
      <c r="F1235" s="153" t="str">
        <f t="shared" si="254"/>
        <v>Canaria natural forest clear cut 830 (kg/m3)</v>
      </c>
      <c r="G1235" s="277">
        <v>3.6676956000000001</v>
      </c>
      <c r="H1235" s="44">
        <f t="shared" si="255"/>
        <v>3.6676956000000001</v>
      </c>
      <c r="I1235"/>
      <c r="J1235" s="294">
        <v>6.4785129959600267</v>
      </c>
      <c r="K1235" s="44">
        <f t="shared" si="256"/>
        <v>6.4785129959600267</v>
      </c>
      <c r="L1235" s="295">
        <v>2.7259920919000002E-3</v>
      </c>
      <c r="M1235" s="295">
        <v>5.9137578504899997</v>
      </c>
      <c r="N1235" s="295">
        <v>1.1874813378127043E-2</v>
      </c>
      <c r="O1235" s="295">
        <v>0.55015433999999996</v>
      </c>
      <c r="P1235"/>
      <c r="Q1235" s="212">
        <v>24.64847</v>
      </c>
      <c r="R1235"/>
      <c r="S1235" s="156">
        <v>6.0697573999999997E-2</v>
      </c>
      <c r="T1235" s="156">
        <v>5.7750396000000002E-2</v>
      </c>
      <c r="U1235" s="156">
        <v>2.7990193999999999E-3</v>
      </c>
      <c r="V1235" s="156">
        <v>1.4815887000000001E-4</v>
      </c>
      <c r="W1235"/>
      <c r="X1235" s="155">
        <v>1.0779918E-4</v>
      </c>
      <c r="Y1235" s="173"/>
      <c r="Z1235" s="271" t="s">
        <v>2667</v>
      </c>
      <c r="AA1235"/>
      <c r="AB1235"/>
      <c r="AC1235"/>
      <c r="AD1235" s="175"/>
      <c r="AE1235" s="271"/>
      <c r="AF1235" s="50"/>
      <c r="AG1235" s="50"/>
      <c r="AH1235"/>
      <c r="AI1235"/>
      <c r="AJ1235"/>
    </row>
    <row r="1236" spans="1:36" ht="13.8" customHeight="1">
      <c r="A1236" t="s">
        <v>1019</v>
      </c>
      <c r="B1236" s="188" t="s">
        <v>321</v>
      </c>
      <c r="C1236" s="151" t="str">
        <f t="shared" si="253"/>
        <v>A.160.05.117</v>
      </c>
      <c r="D1236" s="54" t="s">
        <v>44</v>
      </c>
      <c r="E1236" s="150" t="s">
        <v>352</v>
      </c>
      <c r="F1236" s="153" t="str">
        <f t="shared" si="254"/>
        <v>Cottonwood FSC/PEFC 440 (kg/m3)</v>
      </c>
      <c r="G1236" s="277">
        <v>0.23415595333333336</v>
      </c>
      <c r="H1236" s="44">
        <f t="shared" si="255"/>
        <v>0.23415595333333336</v>
      </c>
      <c r="I1236"/>
      <c r="J1236" s="294">
        <v>5.7338720636327042E-2</v>
      </c>
      <c r="K1236" s="44">
        <f t="shared" si="256"/>
        <v>5.7338720636327042E-2</v>
      </c>
      <c r="L1236" s="295">
        <v>2.7762000882000002E-3</v>
      </c>
      <c r="M1236" s="295">
        <v>6.1389311499999996E-3</v>
      </c>
      <c r="N1236" s="295">
        <v>1.3300196398127044E-2</v>
      </c>
      <c r="O1236" s="295">
        <v>3.5123393000000003E-2</v>
      </c>
      <c r="P1236"/>
      <c r="Q1236" s="212">
        <v>24.864668000000002</v>
      </c>
      <c r="R1236"/>
      <c r="S1236" s="156">
        <v>5.1349877000000004E-3</v>
      </c>
      <c r="T1236" s="156">
        <v>4.7691842999999998E-3</v>
      </c>
      <c r="U1236" s="156">
        <v>2.0255260000000001E-4</v>
      </c>
      <c r="V1236" s="156">
        <v>1.6325075E-4</v>
      </c>
      <c r="W1236"/>
      <c r="X1236" s="155">
        <v>1.2487120000000001E-5</v>
      </c>
      <c r="Y1236" s="173"/>
      <c r="Z1236" s="271" t="s">
        <v>2668</v>
      </c>
      <c r="AA1236"/>
      <c r="AB1236"/>
      <c r="AC1236"/>
      <c r="AD1236" s="175"/>
      <c r="AE1236" s="271"/>
      <c r="AF1236" s="50"/>
      <c r="AG1236" s="50"/>
      <c r="AH1236"/>
      <c r="AI1236"/>
      <c r="AJ1236"/>
    </row>
    <row r="1237" spans="1:36" ht="13.8" customHeight="1">
      <c r="A1237" t="s">
        <v>1872</v>
      </c>
      <c r="B1237" s="188" t="s">
        <v>321</v>
      </c>
      <c r="C1237" s="151" t="str">
        <f t="shared" si="253"/>
        <v>A.160.05.118</v>
      </c>
      <c r="D1237" s="54" t="s">
        <v>44</v>
      </c>
      <c r="E1237" s="150" t="s">
        <v>352</v>
      </c>
      <c r="F1237" s="153" t="str">
        <f t="shared" si="254"/>
        <v>Cottonwood natural forest clear cut 440 (kg/m3)</v>
      </c>
      <c r="G1237" s="277">
        <v>3.6841559333333338</v>
      </c>
      <c r="H1237" s="44">
        <f t="shared" si="255"/>
        <v>3.6841559333333338</v>
      </c>
      <c r="I1237"/>
      <c r="J1237" s="294">
        <v>1.1313087197363272</v>
      </c>
      <c r="K1237" s="44">
        <f t="shared" si="256"/>
        <v>1.1313087197363272</v>
      </c>
      <c r="L1237" s="295">
        <v>2.7762000882000002E-3</v>
      </c>
      <c r="M1237" s="295">
        <v>0.56260893325000005</v>
      </c>
      <c r="N1237" s="295">
        <v>1.3300196398127044E-2</v>
      </c>
      <c r="O1237" s="295">
        <v>0.55262339000000005</v>
      </c>
      <c r="P1237"/>
      <c r="Q1237" s="212">
        <v>24.864668000000002</v>
      </c>
      <c r="R1237"/>
      <c r="S1237" s="156">
        <v>6.1149810999999998E-2</v>
      </c>
      <c r="T1237" s="156">
        <v>5.8171871999999999E-2</v>
      </c>
      <c r="U1237" s="156">
        <v>2.8146880000000001E-3</v>
      </c>
      <c r="V1237" s="156">
        <v>1.6325075E-4</v>
      </c>
      <c r="W1237"/>
      <c r="X1237" s="155">
        <v>1.0868227000000001E-4</v>
      </c>
      <c r="Y1237" s="173"/>
      <c r="Z1237" s="271" t="s">
        <v>2668</v>
      </c>
      <c r="AA1237"/>
      <c r="AB1237"/>
      <c r="AC1237"/>
      <c r="AD1237" s="175"/>
      <c r="AE1237" s="271"/>
      <c r="AF1237" s="50"/>
      <c r="AG1237" s="50"/>
      <c r="AH1237"/>
      <c r="AI1237"/>
      <c r="AJ1237"/>
    </row>
    <row r="1238" spans="1:36" ht="13.8" customHeight="1">
      <c r="A1238" t="s">
        <v>1020</v>
      </c>
      <c r="B1238" s="188" t="s">
        <v>321</v>
      </c>
      <c r="C1238" s="151" t="str">
        <f t="shared" si="253"/>
        <v>A.160.05.119</v>
      </c>
      <c r="D1238" s="54" t="s">
        <v>44</v>
      </c>
      <c r="E1238" s="150" t="s">
        <v>352</v>
      </c>
      <c r="F1238" s="153" t="str">
        <f t="shared" si="254"/>
        <v>Hornbean FSC/PEFC 750 (kg/m3)</v>
      </c>
      <c r="G1238" s="277">
        <v>0.18634986000000001</v>
      </c>
      <c r="H1238" s="44">
        <f t="shared" si="255"/>
        <v>0.18634986000000001</v>
      </c>
      <c r="I1238"/>
      <c r="J1238" s="294">
        <v>4.4498949406383798E-2</v>
      </c>
      <c r="K1238" s="44">
        <f t="shared" si="256"/>
        <v>4.4498949406383798E-2</v>
      </c>
      <c r="L1238" s="295">
        <v>3.0518728376999998E-3</v>
      </c>
      <c r="M1238" s="295">
        <v>4.5408086360000004E-3</v>
      </c>
      <c r="N1238" s="295">
        <v>8.9537889326838042E-3</v>
      </c>
      <c r="O1238" s="295">
        <v>2.7952478999999999E-2</v>
      </c>
      <c r="P1238"/>
      <c r="Q1238" s="212">
        <v>24.294948000000002</v>
      </c>
      <c r="R1238"/>
      <c r="S1238" s="156">
        <v>3.7342746999999999E-3</v>
      </c>
      <c r="T1238" s="156">
        <v>3.4557076999999999E-3</v>
      </c>
      <c r="U1238" s="156">
        <v>1.5602642999999999E-4</v>
      </c>
      <c r="V1238" s="156">
        <v>1.2254063000000001E-4</v>
      </c>
      <c r="W1238"/>
      <c r="X1238" s="155">
        <v>9.9877804999999995E-6</v>
      </c>
      <c r="Y1238" s="173"/>
      <c r="Z1238" s="271" t="s">
        <v>2669</v>
      </c>
      <c r="AA1238"/>
      <c r="AB1238"/>
      <c r="AC1238"/>
      <c r="AD1238" s="175"/>
      <c r="AE1238" s="271"/>
      <c r="AF1238" s="50"/>
      <c r="AG1238" s="50"/>
      <c r="AH1238" s="117"/>
      <c r="AI1238"/>
      <c r="AJ1238"/>
    </row>
    <row r="1239" spans="1:36" ht="13.8" customHeight="1">
      <c r="A1239" t="s">
        <v>1021</v>
      </c>
      <c r="B1239" s="188" t="s">
        <v>321</v>
      </c>
      <c r="C1239" s="151" t="str">
        <f t="shared" si="253"/>
        <v>A.160.05.120</v>
      </c>
      <c r="D1239" s="54" t="s">
        <v>44</v>
      </c>
      <c r="E1239" s="150" t="s">
        <v>352</v>
      </c>
      <c r="F1239" s="153" t="str">
        <f t="shared" si="254"/>
        <v>Horse chestnut FSC/PEFC 450 (kg/m3)</v>
      </c>
      <c r="G1239" s="277">
        <v>0.18634986000000001</v>
      </c>
      <c r="H1239" s="44">
        <f t="shared" si="255"/>
        <v>0.18634986000000001</v>
      </c>
      <c r="I1239"/>
      <c r="J1239" s="294">
        <v>4.4498949406383798E-2</v>
      </c>
      <c r="K1239" s="44">
        <f t="shared" si="256"/>
        <v>4.4498949406383798E-2</v>
      </c>
      <c r="L1239" s="295">
        <v>3.0518728376999998E-3</v>
      </c>
      <c r="M1239" s="295">
        <v>4.5408086360000004E-3</v>
      </c>
      <c r="N1239" s="295">
        <v>8.9537889326838042E-3</v>
      </c>
      <c r="O1239" s="295">
        <v>2.7952478999999999E-2</v>
      </c>
      <c r="P1239"/>
      <c r="Q1239" s="212">
        <v>24.294948000000002</v>
      </c>
      <c r="R1239"/>
      <c r="S1239" s="156">
        <v>3.7342746999999999E-3</v>
      </c>
      <c r="T1239" s="156">
        <v>3.4557076999999999E-3</v>
      </c>
      <c r="U1239" s="156">
        <v>1.5602642999999999E-4</v>
      </c>
      <c r="V1239" s="156">
        <v>1.2254063000000001E-4</v>
      </c>
      <c r="W1239"/>
      <c r="X1239" s="155">
        <v>9.9877804999999995E-6</v>
      </c>
      <c r="Y1239" s="173"/>
      <c r="Z1239" s="271" t="s">
        <v>2670</v>
      </c>
      <c r="AA1239"/>
      <c r="AB1239"/>
      <c r="AC1239"/>
      <c r="AD1239" s="175"/>
      <c r="AE1239" s="271"/>
      <c r="AF1239" s="50"/>
      <c r="AG1239" s="50"/>
      <c r="AH1239" s="117"/>
      <c r="AI1239"/>
      <c r="AJ1239"/>
    </row>
    <row r="1240" spans="1:36" ht="13.8" customHeight="1">
      <c r="A1240" t="s">
        <v>1022</v>
      </c>
      <c r="B1240" s="188" t="s">
        <v>321</v>
      </c>
      <c r="C1240" s="151" t="str">
        <f t="shared" si="253"/>
        <v>A.160.05.121</v>
      </c>
      <c r="D1240" s="54" t="s">
        <v>44</v>
      </c>
      <c r="E1240" s="150" t="s">
        <v>352</v>
      </c>
      <c r="F1240" s="153" t="str">
        <f t="shared" si="254"/>
        <v>Ilomba FSC/PEFC 480 (kg/m3)</v>
      </c>
      <c r="G1240" s="277">
        <v>0.25171368666666666</v>
      </c>
      <c r="H1240" s="44">
        <f t="shared" si="255"/>
        <v>0.25171368666666666</v>
      </c>
      <c r="I1240"/>
      <c r="J1240" s="294">
        <v>6.2166176646027041E-2</v>
      </c>
      <c r="K1240" s="44">
        <f t="shared" si="256"/>
        <v>6.2166176646027041E-2</v>
      </c>
      <c r="L1240" s="295">
        <v>2.8297553989E-3</v>
      </c>
      <c r="M1240" s="295">
        <v>6.758762889000001E-3</v>
      </c>
      <c r="N1240" s="295">
        <v>1.4820605358127042E-2</v>
      </c>
      <c r="O1240" s="295">
        <v>3.7757052999999999E-2</v>
      </c>
      <c r="P1240"/>
      <c r="Q1240" s="212">
        <v>25.095279000000001</v>
      </c>
      <c r="R1240"/>
      <c r="S1240" s="156">
        <v>5.6173739E-3</v>
      </c>
      <c r="T1240" s="156">
        <v>5.2187594E-3</v>
      </c>
      <c r="U1240" s="156">
        <v>2.1926574999999999E-4</v>
      </c>
      <c r="V1240" s="156">
        <v>1.7934877E-4</v>
      </c>
      <c r="W1240"/>
      <c r="X1240" s="155">
        <v>1.3429085000000001E-5</v>
      </c>
      <c r="Y1240" s="173"/>
      <c r="Z1240" s="271" t="s">
        <v>2671</v>
      </c>
      <c r="AA1240"/>
      <c r="AB1240"/>
      <c r="AC1240"/>
      <c r="AD1240" s="175"/>
      <c r="AE1240" s="271"/>
      <c r="AF1240" s="50"/>
      <c r="AG1240" s="50"/>
      <c r="AH1240"/>
      <c r="AI1240"/>
      <c r="AJ1240"/>
    </row>
    <row r="1241" spans="1:36" ht="13.8" customHeight="1">
      <c r="A1241" t="s">
        <v>1873</v>
      </c>
      <c r="B1241" s="188" t="s">
        <v>321</v>
      </c>
      <c r="C1241" s="151" t="str">
        <f t="shared" si="253"/>
        <v>A.160.05.122</v>
      </c>
      <c r="D1241" s="54" t="s">
        <v>44</v>
      </c>
      <c r="E1241" s="150" t="s">
        <v>352</v>
      </c>
      <c r="F1241" s="153" t="str">
        <f t="shared" si="254"/>
        <v>Ilomba natural forest clear cut 480 (kg/m3)</v>
      </c>
      <c r="G1241" s="277">
        <v>3.701713666666667</v>
      </c>
      <c r="H1241" s="44">
        <f t="shared" si="255"/>
        <v>3.701713666666667</v>
      </c>
      <c r="I1241"/>
      <c r="J1241" s="294">
        <v>6.9773536243770273</v>
      </c>
      <c r="K1241" s="44">
        <f t="shared" si="256"/>
        <v>6.9773536243770273</v>
      </c>
      <c r="L1241" s="295">
        <v>2.8297553989E-3</v>
      </c>
      <c r="M1241" s="295">
        <v>6.40444621362</v>
      </c>
      <c r="N1241" s="295">
        <v>1.4820605358127042E-2</v>
      </c>
      <c r="O1241" s="295">
        <v>0.55525705000000003</v>
      </c>
      <c r="P1241"/>
      <c r="Q1241" s="212">
        <v>25.095279000000001</v>
      </c>
      <c r="R1241"/>
      <c r="S1241" s="156">
        <v>6.1632197E-2</v>
      </c>
      <c r="T1241" s="156">
        <v>5.8621447E-2</v>
      </c>
      <c r="U1241" s="156">
        <v>2.8314010999999999E-3</v>
      </c>
      <c r="V1241" s="156">
        <v>1.7934877E-4</v>
      </c>
      <c r="W1241"/>
      <c r="X1241" s="155">
        <v>1.0962424E-4</v>
      </c>
      <c r="Y1241" s="173"/>
      <c r="Z1241" s="271" t="s">
        <v>2671</v>
      </c>
      <c r="AA1241"/>
      <c r="AB1241"/>
      <c r="AC1241"/>
      <c r="AD1241" s="175"/>
      <c r="AE1241" s="271"/>
      <c r="AF1241" s="50"/>
      <c r="AG1241" s="50"/>
      <c r="AH1241"/>
      <c r="AI1241"/>
      <c r="AJ1241"/>
    </row>
    <row r="1242" spans="1:36" ht="13.8" customHeight="1">
      <c r="A1242" t="s">
        <v>1023</v>
      </c>
      <c r="B1242" s="188" t="s">
        <v>321</v>
      </c>
      <c r="C1242" s="151" t="str">
        <f t="shared" si="253"/>
        <v>A.160.05.123</v>
      </c>
      <c r="D1242" s="54" t="s">
        <v>44</v>
      </c>
      <c r="E1242" s="150" t="s">
        <v>352</v>
      </c>
      <c r="F1242" s="153" t="str">
        <f t="shared" si="254"/>
        <v>Koto FSC/PEFC 560 (kg/m3)</v>
      </c>
      <c r="G1242" s="277">
        <v>0.22976652</v>
      </c>
      <c r="H1242" s="44">
        <f t="shared" si="255"/>
        <v>0.22976652</v>
      </c>
      <c r="I1242"/>
      <c r="J1242" s="294">
        <v>5.6131857286627042E-2</v>
      </c>
      <c r="K1242" s="44">
        <f t="shared" si="256"/>
        <v>5.6131857286627042E-2</v>
      </c>
      <c r="L1242" s="295">
        <v>2.7628113104999998E-3</v>
      </c>
      <c r="M1242" s="295">
        <v>5.9839733179999997E-3</v>
      </c>
      <c r="N1242" s="295">
        <v>1.2920094658127044E-2</v>
      </c>
      <c r="O1242" s="295">
        <v>3.4464978E-2</v>
      </c>
      <c r="P1242"/>
      <c r="Q1242" s="212">
        <v>24.807015</v>
      </c>
      <c r="R1242"/>
      <c r="S1242" s="156">
        <v>5.0143910999999996E-3</v>
      </c>
      <c r="T1242" s="156">
        <v>4.6567906000000003E-3</v>
      </c>
      <c r="U1242" s="156">
        <v>1.9837431E-4</v>
      </c>
      <c r="V1242" s="156">
        <v>1.5922625E-4</v>
      </c>
      <c r="W1242"/>
      <c r="X1242" s="155">
        <v>1.2251629000000001E-5</v>
      </c>
      <c r="Y1242" s="173"/>
      <c r="Z1242" s="271" t="s">
        <v>2672</v>
      </c>
      <c r="AA1242"/>
      <c r="AB1242"/>
      <c r="AC1242"/>
      <c r="AD1242" s="175"/>
      <c r="AE1242" s="271"/>
      <c r="AF1242" s="49"/>
      <c r="AG1242" s="49"/>
      <c r="AH1242"/>
      <c r="AI1242"/>
      <c r="AJ1242"/>
    </row>
    <row r="1243" spans="1:36" ht="13.8" customHeight="1">
      <c r="A1243" t="s">
        <v>1874</v>
      </c>
      <c r="B1243" s="188" t="s">
        <v>321</v>
      </c>
      <c r="C1243" s="151" t="str">
        <f t="shared" si="253"/>
        <v>A.160.05.124</v>
      </c>
      <c r="D1243" s="54" t="s">
        <v>44</v>
      </c>
      <c r="E1243" s="150" t="s">
        <v>352</v>
      </c>
      <c r="F1243" s="153" t="str">
        <f t="shared" si="254"/>
        <v>Koto natural forest clear cut 560 (kg/m3)</v>
      </c>
      <c r="G1243" s="277">
        <v>3.6797665333333338</v>
      </c>
      <c r="H1243" s="44">
        <f t="shared" si="255"/>
        <v>3.6797665333333338</v>
      </c>
      <c r="I1243"/>
      <c r="J1243" s="294">
        <v>4.9360818492286276</v>
      </c>
      <c r="K1243" s="44">
        <f t="shared" si="256"/>
        <v>4.9360818492286276</v>
      </c>
      <c r="L1243" s="295">
        <v>2.7628113104999998E-3</v>
      </c>
      <c r="M1243" s="295">
        <v>4.3684339632600002</v>
      </c>
      <c r="N1243" s="295">
        <v>1.2920094658127044E-2</v>
      </c>
      <c r="O1243" s="295">
        <v>0.55196498000000005</v>
      </c>
      <c r="P1243"/>
      <c r="Q1243" s="212">
        <v>24.807015</v>
      </c>
      <c r="R1243"/>
      <c r="S1243" s="156">
        <v>6.1029213999999998E-2</v>
      </c>
      <c r="T1243" s="156">
        <v>5.8059478999999997E-2</v>
      </c>
      <c r="U1243" s="156">
        <v>2.8105096999999999E-3</v>
      </c>
      <c r="V1243" s="156">
        <v>1.5922625E-4</v>
      </c>
      <c r="W1243"/>
      <c r="X1243" s="155">
        <v>1.0844678E-4</v>
      </c>
      <c r="Y1243" s="173"/>
      <c r="Z1243" s="271" t="s">
        <v>2672</v>
      </c>
      <c r="AA1243"/>
      <c r="AB1243"/>
      <c r="AC1243"/>
      <c r="AD1243" s="175"/>
      <c r="AE1243" s="271"/>
      <c r="AF1243" s="50"/>
      <c r="AG1243" s="50"/>
      <c r="AH1243"/>
      <c r="AI1243" s="41"/>
      <c r="AJ1243" s="41"/>
    </row>
    <row r="1244" spans="1:36" ht="13.8" customHeight="1">
      <c r="A1244" t="s">
        <v>1024</v>
      </c>
      <c r="B1244" s="188" t="s">
        <v>321</v>
      </c>
      <c r="C1244" s="151" t="str">
        <f t="shared" si="253"/>
        <v>A.160.05.125</v>
      </c>
      <c r="D1244" s="54" t="s">
        <v>44</v>
      </c>
      <c r="E1244" s="150" t="s">
        <v>352</v>
      </c>
      <c r="F1244" s="153" t="str">
        <f t="shared" si="254"/>
        <v>Linde FSC/PEFC 540 (kg/m3)</v>
      </c>
      <c r="G1244" s="277">
        <v>0.18634986000000001</v>
      </c>
      <c r="H1244" s="44">
        <f t="shared" si="255"/>
        <v>0.18634986000000001</v>
      </c>
      <c r="I1244"/>
      <c r="J1244" s="294">
        <v>4.4498949406383798E-2</v>
      </c>
      <c r="K1244" s="44">
        <f t="shared" si="256"/>
        <v>4.4498949406383798E-2</v>
      </c>
      <c r="L1244" s="295">
        <v>3.0518728376999998E-3</v>
      </c>
      <c r="M1244" s="295">
        <v>4.5408086360000004E-3</v>
      </c>
      <c r="N1244" s="295">
        <v>8.9537889326838042E-3</v>
      </c>
      <c r="O1244" s="295">
        <v>2.7952478999999999E-2</v>
      </c>
      <c r="P1244"/>
      <c r="Q1244" s="212">
        <v>25.238948000000001</v>
      </c>
      <c r="R1244"/>
      <c r="S1244" s="156">
        <v>3.7342746999999999E-3</v>
      </c>
      <c r="T1244" s="156">
        <v>3.4557076999999999E-3</v>
      </c>
      <c r="U1244" s="156">
        <v>1.5602642999999999E-4</v>
      </c>
      <c r="V1244" s="156">
        <v>1.2254063000000001E-4</v>
      </c>
      <c r="W1244"/>
      <c r="X1244" s="155">
        <v>9.9877804999999995E-6</v>
      </c>
      <c r="Y1244" s="173"/>
      <c r="Z1244" s="271" t="s">
        <v>2673</v>
      </c>
      <c r="AA1244"/>
      <c r="AB1244"/>
      <c r="AC1244"/>
      <c r="AD1244" s="175"/>
      <c r="AE1244" s="271"/>
      <c r="AF1244" s="50"/>
      <c r="AG1244" s="50"/>
      <c r="AH1244"/>
      <c r="AI1244" s="41"/>
      <c r="AJ1244" s="41"/>
    </row>
    <row r="1245" spans="1:36" ht="13.8" customHeight="1">
      <c r="A1245" t="s">
        <v>1025</v>
      </c>
      <c r="B1245" s="188" t="s">
        <v>321</v>
      </c>
      <c r="C1245" s="151" t="str">
        <f t="shared" si="253"/>
        <v>A.160.05.126</v>
      </c>
      <c r="D1245" s="54" t="s">
        <v>44</v>
      </c>
      <c r="E1245" s="150" t="s">
        <v>352</v>
      </c>
      <c r="F1245" s="153" t="str">
        <f t="shared" si="254"/>
        <v>Platan FSC/PEFC 620 (kg/m3)</v>
      </c>
      <c r="G1245" s="277">
        <v>0.18634986000000001</v>
      </c>
      <c r="H1245" s="44">
        <f t="shared" si="255"/>
        <v>0.18634986000000001</v>
      </c>
      <c r="I1245"/>
      <c r="J1245" s="294">
        <v>4.4498949406383798E-2</v>
      </c>
      <c r="K1245" s="44">
        <f t="shared" si="256"/>
        <v>4.4498949406383798E-2</v>
      </c>
      <c r="L1245" s="295">
        <v>3.0518728376999998E-3</v>
      </c>
      <c r="M1245" s="295">
        <v>4.5408086360000004E-3</v>
      </c>
      <c r="N1245" s="295">
        <v>8.9537889326838042E-3</v>
      </c>
      <c r="O1245" s="295">
        <v>2.7952478999999999E-2</v>
      </c>
      <c r="P1245"/>
      <c r="Q1245" s="212">
        <v>25.238948000000001</v>
      </c>
      <c r="R1245"/>
      <c r="S1245" s="156">
        <v>3.7342746999999999E-3</v>
      </c>
      <c r="T1245" s="156">
        <v>3.4557076999999999E-3</v>
      </c>
      <c r="U1245" s="156">
        <v>1.5602642999999999E-4</v>
      </c>
      <c r="V1245" s="156">
        <v>1.2254063000000001E-4</v>
      </c>
      <c r="W1245"/>
      <c r="X1245" s="155">
        <v>9.9877804999999995E-6</v>
      </c>
      <c r="Y1245" s="173"/>
      <c r="Z1245" s="271" t="s">
        <v>2674</v>
      </c>
      <c r="AA1245"/>
      <c r="AB1245"/>
      <c r="AC1245"/>
      <c r="AD1245" s="175"/>
      <c r="AE1245" s="271"/>
      <c r="AF1245" s="50"/>
      <c r="AG1245" s="50"/>
      <c r="AH1245"/>
      <c r="AI1245" s="41"/>
      <c r="AJ1245" s="41"/>
    </row>
    <row r="1246" spans="1:36" ht="13.8" customHeight="1">
      <c r="A1246" t="s">
        <v>1026</v>
      </c>
      <c r="B1246" s="188" t="s">
        <v>321</v>
      </c>
      <c r="C1246" s="151" t="str">
        <f t="shared" si="253"/>
        <v>A.160.05.127</v>
      </c>
      <c r="D1246" s="54" t="s">
        <v>44</v>
      </c>
      <c r="E1246" s="150" t="s">
        <v>352</v>
      </c>
      <c r="F1246" s="153" t="str">
        <f t="shared" si="254"/>
        <v>Poplar FSC/PEFC 440 (kg/m3)</v>
      </c>
      <c r="G1246" s="277">
        <v>0.18634986000000001</v>
      </c>
      <c r="H1246" s="44">
        <f t="shared" si="255"/>
        <v>0.18634986000000001</v>
      </c>
      <c r="I1246"/>
      <c r="J1246" s="294">
        <v>4.4498949406383798E-2</v>
      </c>
      <c r="K1246" s="44">
        <f t="shared" si="256"/>
        <v>4.4498949406383798E-2</v>
      </c>
      <c r="L1246" s="295">
        <v>3.0518728376999998E-3</v>
      </c>
      <c r="M1246" s="295">
        <v>4.5408086360000004E-3</v>
      </c>
      <c r="N1246" s="295">
        <v>8.9537889326838042E-3</v>
      </c>
      <c r="O1246" s="295">
        <v>2.7952478999999999E-2</v>
      </c>
      <c r="P1246"/>
      <c r="Q1246" s="212">
        <v>25.238948000000001</v>
      </c>
      <c r="R1246"/>
      <c r="S1246" s="156">
        <v>3.7342746999999999E-3</v>
      </c>
      <c r="T1246" s="156">
        <v>3.4557076999999999E-3</v>
      </c>
      <c r="U1246" s="156">
        <v>1.5602642999999999E-4</v>
      </c>
      <c r="V1246" s="156">
        <v>1.2254063000000001E-4</v>
      </c>
      <c r="W1246"/>
      <c r="X1246" s="155">
        <v>9.9877804999999995E-6</v>
      </c>
      <c r="Y1246" s="173"/>
      <c r="Z1246" s="271" t="s">
        <v>2675</v>
      </c>
      <c r="AA1246"/>
      <c r="AB1246"/>
      <c r="AC1246"/>
      <c r="AD1246" s="175"/>
      <c r="AE1246" s="271"/>
      <c r="AF1246" s="50"/>
      <c r="AG1246" s="50"/>
      <c r="AH1246"/>
      <c r="AI1246" s="41"/>
      <c r="AJ1246" s="41"/>
    </row>
    <row r="1247" spans="1:36" ht="13.8" customHeight="1">
      <c r="A1247" t="s">
        <v>1875</v>
      </c>
      <c r="B1247" s="188" t="s">
        <v>321</v>
      </c>
      <c r="C1247" s="151" t="str">
        <f t="shared" si="253"/>
        <v>A.160.05.129</v>
      </c>
      <c r="D1247" s="54" t="s">
        <v>44</v>
      </c>
      <c r="E1247" s="150" t="s">
        <v>352</v>
      </c>
      <c r="F1247" s="153" t="str">
        <f t="shared" si="254"/>
        <v>Sycamore FSC/PEFC 615 (kg/m3)</v>
      </c>
      <c r="G1247" s="277">
        <v>0.29451064666666665</v>
      </c>
      <c r="H1247" s="44">
        <f t="shared" si="255"/>
        <v>0.29451064666666665</v>
      </c>
      <c r="I1247"/>
      <c r="J1247" s="294">
        <v>7.3933097859427033E-2</v>
      </c>
      <c r="K1247" s="44">
        <f t="shared" si="256"/>
        <v>7.3933097859427033E-2</v>
      </c>
      <c r="L1247" s="295">
        <v>2.9602962612999997E-3</v>
      </c>
      <c r="M1247" s="295">
        <v>8.2696027599999996E-3</v>
      </c>
      <c r="N1247" s="295">
        <v>1.852660183812704E-2</v>
      </c>
      <c r="O1247" s="295">
        <v>4.4176596999999998E-2</v>
      </c>
      <c r="P1247"/>
      <c r="Q1247" s="212">
        <v>25.657394</v>
      </c>
      <c r="R1247"/>
      <c r="S1247" s="156">
        <v>6.7931904000000003E-3</v>
      </c>
      <c r="T1247" s="156">
        <v>6.3145987000000001E-3</v>
      </c>
      <c r="U1247" s="156">
        <v>2.6000406999999998E-4</v>
      </c>
      <c r="V1247" s="156">
        <v>2.1858766999999999E-4</v>
      </c>
      <c r="W1247"/>
      <c r="X1247" s="155">
        <v>1.5725122E-5</v>
      </c>
      <c r="Y1247" s="173"/>
      <c r="Z1247" s="271" t="s">
        <v>2676</v>
      </c>
      <c r="AA1247"/>
      <c r="AB1247"/>
      <c r="AC1247"/>
      <c r="AD1247" s="175"/>
      <c r="AE1247" s="271"/>
      <c r="AF1247" s="50"/>
      <c r="AG1247" s="50"/>
      <c r="AH1247"/>
      <c r="AI1247" s="41"/>
      <c r="AJ1247" s="41"/>
    </row>
    <row r="1248" spans="1:36" ht="13.8" customHeight="1">
      <c r="A1248" t="s">
        <v>1876</v>
      </c>
      <c r="B1248" s="188" t="s">
        <v>321</v>
      </c>
      <c r="C1248" s="151" t="str">
        <f t="shared" si="253"/>
        <v>A.160.05.130</v>
      </c>
      <c r="D1248" s="54" t="s">
        <v>44</v>
      </c>
      <c r="E1248" s="150" t="s">
        <v>352</v>
      </c>
      <c r="F1248" s="153" t="str">
        <f t="shared" si="254"/>
        <v>Wawa FSC/PEFC 390 (kg/m3)</v>
      </c>
      <c r="G1248" s="277">
        <v>0.27405460000000004</v>
      </c>
      <c r="H1248" s="44">
        <f t="shared" si="255"/>
        <v>0.27405460000000004</v>
      </c>
      <c r="I1248"/>
      <c r="J1248" s="294">
        <v>6.838485663569123E-2</v>
      </c>
      <c r="K1248" s="44">
        <f t="shared" si="256"/>
        <v>6.838485663569123E-2</v>
      </c>
      <c r="L1248" s="295">
        <v>3.0032737195000003E-3</v>
      </c>
      <c r="M1248" s="295">
        <v>7.5698410420000006E-3</v>
      </c>
      <c r="N1248" s="295">
        <v>1.670355187419123E-2</v>
      </c>
      <c r="O1248" s="295">
        <v>4.1108190000000003E-2</v>
      </c>
      <c r="P1248"/>
      <c r="Q1248" s="212">
        <v>25.403262000000002</v>
      </c>
      <c r="R1248"/>
      <c r="S1248" s="156">
        <v>6.2093562999999997E-3</v>
      </c>
      <c r="T1248" s="156">
        <v>5.7684666000000001E-3</v>
      </c>
      <c r="U1248" s="156">
        <v>2.4027709E-4</v>
      </c>
      <c r="V1248" s="156">
        <v>2.0061267E-4</v>
      </c>
      <c r="W1248"/>
      <c r="X1248" s="155">
        <v>1.4644023E-5</v>
      </c>
      <c r="Y1248" s="173"/>
      <c r="Z1248" s="271" t="s">
        <v>2677</v>
      </c>
      <c r="AA1248"/>
      <c r="AB1248"/>
      <c r="AC1248"/>
      <c r="AD1248" s="175"/>
      <c r="AE1248" s="271"/>
      <c r="AF1248" s="50"/>
      <c r="AG1248" s="50"/>
      <c r="AH1248" s="117"/>
      <c r="AI1248"/>
      <c r="AJ1248"/>
    </row>
    <row r="1249" spans="1:36" ht="13.8" customHeight="1">
      <c r="A1249" t="s">
        <v>1877</v>
      </c>
      <c r="B1249" s="188" t="s">
        <v>321</v>
      </c>
      <c r="C1249" s="151" t="str">
        <f t="shared" si="253"/>
        <v>A.160.05.131</v>
      </c>
      <c r="D1249" s="54" t="s">
        <v>44</v>
      </c>
      <c r="E1249" s="150" t="s">
        <v>352</v>
      </c>
      <c r="F1249" s="153" t="str">
        <f t="shared" si="254"/>
        <v>Wawa natural forest clear cut 390 (kg/m3)</v>
      </c>
      <c r="G1249" s="277">
        <v>3.7240545999999997</v>
      </c>
      <c r="H1249" s="44">
        <f t="shared" si="255"/>
        <v>3.7240545999999997</v>
      </c>
      <c r="I1249"/>
      <c r="J1249" s="294">
        <v>8.4434473736536919</v>
      </c>
      <c r="K1249" s="44">
        <f t="shared" si="256"/>
        <v>8.4434473736536919</v>
      </c>
      <c r="L1249" s="295">
        <v>3.0032737195000003E-3</v>
      </c>
      <c r="M1249" s="295">
        <v>7.8651323580600003</v>
      </c>
      <c r="N1249" s="295">
        <v>1.670355187419123E-2</v>
      </c>
      <c r="O1249" s="295">
        <v>0.55860818999999995</v>
      </c>
      <c r="P1249"/>
      <c r="Q1249" s="212">
        <v>25.403262000000002</v>
      </c>
      <c r="R1249"/>
      <c r="S1249" s="156">
        <v>6.2224179999999997E-2</v>
      </c>
      <c r="T1249" s="156">
        <v>5.9171155000000003E-2</v>
      </c>
      <c r="U1249" s="156">
        <v>2.8524125000000001E-3</v>
      </c>
      <c r="V1249" s="156">
        <v>2.0061267E-4</v>
      </c>
      <c r="W1249"/>
      <c r="X1249" s="155">
        <v>1.1083918E-4</v>
      </c>
      <c r="Y1249" s="173"/>
      <c r="Z1249" s="271" t="s">
        <v>2677</v>
      </c>
      <c r="AA1249"/>
      <c r="AB1249"/>
      <c r="AC1249"/>
      <c r="AD1249" s="175"/>
      <c r="AE1249" s="271"/>
      <c r="AF1249" s="50"/>
      <c r="AG1249" s="50"/>
      <c r="AH1249" s="41"/>
      <c r="AI1249"/>
      <c r="AJ1249"/>
    </row>
    <row r="1250" spans="1:36" ht="13.8" customHeight="1">
      <c r="A1250" t="s">
        <v>1027</v>
      </c>
      <c r="B1250" s="188" t="s">
        <v>321</v>
      </c>
      <c r="C1250" s="151" t="str">
        <f t="shared" si="253"/>
        <v>A.160.05.132</v>
      </c>
      <c r="D1250" s="54" t="s">
        <v>44</v>
      </c>
      <c r="E1250" s="150" t="s">
        <v>352</v>
      </c>
      <c r="F1250" s="153" t="str">
        <f t="shared" si="254"/>
        <v>Willow FSC/PEFC 450 (kg/m3)</v>
      </c>
      <c r="G1250" s="277">
        <v>0.14949157333333335</v>
      </c>
      <c r="H1250" s="44">
        <f t="shared" si="255"/>
        <v>0.14949157333333335</v>
      </c>
      <c r="I1250"/>
      <c r="J1250" s="294">
        <v>3.3603856496241903E-2</v>
      </c>
      <c r="K1250" s="44">
        <f t="shared" si="256"/>
        <v>3.3603856496241903E-2</v>
      </c>
      <c r="L1250" s="295">
        <v>1.8857144189000001E-3</v>
      </c>
      <c r="M1250" s="295">
        <v>3.0157387360000001E-3</v>
      </c>
      <c r="N1250" s="295">
        <v>6.2786673413419017E-3</v>
      </c>
      <c r="O1250" s="295">
        <v>2.2423736E-2</v>
      </c>
      <c r="P1250"/>
      <c r="Q1250" s="212">
        <v>24.609365</v>
      </c>
      <c r="R1250"/>
      <c r="S1250" s="156">
        <v>2.9398046000000001E-3</v>
      </c>
      <c r="T1250" s="156">
        <v>2.7353713E-3</v>
      </c>
      <c r="U1250" s="156">
        <v>1.2349033000000001E-4</v>
      </c>
      <c r="V1250" s="156">
        <v>8.0943007999999996E-5</v>
      </c>
      <c r="W1250"/>
      <c r="X1250" s="155">
        <v>7.8467620000000002E-6</v>
      </c>
      <c r="Y1250" s="173"/>
      <c r="Z1250" s="271" t="s">
        <v>2678</v>
      </c>
      <c r="AA1250"/>
      <c r="AB1250"/>
      <c r="AC1250"/>
      <c r="AD1250" s="175"/>
      <c r="AE1250" s="271"/>
      <c r="AF1250" s="50"/>
      <c r="AG1250" s="50"/>
      <c r="AH1250" s="41"/>
      <c r="AI1250"/>
      <c r="AJ1250"/>
    </row>
    <row r="1251" spans="1:36" ht="13.8" customHeight="1">
      <c r="B1251" s="188"/>
      <c r="C1251" s="151"/>
      <c r="D1251" s="51" t="s">
        <v>45</v>
      </c>
      <c r="E1251" s="150"/>
      <c r="F1251"/>
      <c r="H1251" s="44">
        <f t="shared" si="255"/>
        <v>0</v>
      </c>
      <c r="I1251"/>
      <c r="J1251" s="44"/>
      <c r="K1251" s="44">
        <f t="shared" si="256"/>
        <v>0</v>
      </c>
      <c r="L1251" s="44"/>
      <c r="P1251"/>
      <c r="Q1251" s="212"/>
      <c r="R1251"/>
      <c r="S1251"/>
      <c r="T1251"/>
      <c r="U1251"/>
      <c r="V1251"/>
      <c r="W1251"/>
      <c r="X1251"/>
      <c r="Y1251" s="175"/>
      <c r="Z1251" s="272"/>
      <c r="AA1251"/>
      <c r="AB1251"/>
      <c r="AC1251"/>
      <c r="AD1251" s="175"/>
      <c r="AE1251" s="271"/>
      <c r="AF1251" s="50"/>
      <c r="AG1251" s="50"/>
      <c r="AH1251" s="41"/>
      <c r="AI1251"/>
      <c r="AJ1251"/>
    </row>
    <row r="1252" spans="1:36" ht="13.8" customHeight="1">
      <c r="A1252" t="s">
        <v>1878</v>
      </c>
      <c r="B1252" s="188" t="s">
        <v>321</v>
      </c>
      <c r="C1252" s="151" t="str">
        <f t="shared" ref="C1252:C1281" si="257">MID(A1252,1,12)</f>
        <v>A.160.06.101</v>
      </c>
      <c r="D1252" s="54" t="s">
        <v>45</v>
      </c>
      <c r="E1252" s="150" t="s">
        <v>352</v>
      </c>
      <c r="F1252" s="153" t="str">
        <f t="shared" ref="F1252:F1281" si="258">MID(A1252, 21,85)</f>
        <v>Anzala (Mukulungu) FSC/PEFC 940 (kg/m3)</v>
      </c>
      <c r="G1252" s="277">
        <v>0.21056275333333332</v>
      </c>
      <c r="H1252" s="44">
        <f t="shared" si="255"/>
        <v>0.21056275333333332</v>
      </c>
      <c r="I1252"/>
      <c r="J1252" s="294">
        <v>5.0851827764227045E-2</v>
      </c>
      <c r="K1252" s="44">
        <f t="shared" si="256"/>
        <v>5.0851827764227045E-2</v>
      </c>
      <c r="L1252" s="295">
        <v>2.7042351681000002E-3</v>
      </c>
      <c r="M1252" s="295">
        <v>5.3060322979999993E-3</v>
      </c>
      <c r="N1252" s="295">
        <v>1.1257147298127042E-2</v>
      </c>
      <c r="O1252" s="295">
        <v>3.1584412999999999E-2</v>
      </c>
      <c r="P1252"/>
      <c r="Q1252" s="212">
        <v>24.554784000000001</v>
      </c>
      <c r="R1252"/>
      <c r="S1252" s="156">
        <v>4.4867811999999997E-3</v>
      </c>
      <c r="T1252" s="156">
        <v>4.1650678E-3</v>
      </c>
      <c r="U1252" s="156">
        <v>1.8009429999999999E-4</v>
      </c>
      <c r="V1252" s="156">
        <v>1.4161904999999999E-4</v>
      </c>
      <c r="W1252"/>
      <c r="X1252" s="155">
        <v>1.1221356E-5</v>
      </c>
      <c r="Y1252" s="173"/>
      <c r="Z1252" s="271" t="s">
        <v>2679</v>
      </c>
      <c r="AA1252"/>
      <c r="AB1252"/>
      <c r="AC1252"/>
      <c r="AD1252" s="175"/>
      <c r="AE1252" s="271"/>
      <c r="AF1252" s="50"/>
      <c r="AG1252" s="50"/>
      <c r="AH1252" s="41"/>
      <c r="AI1252"/>
      <c r="AJ1252"/>
    </row>
    <row r="1253" spans="1:36" ht="13.8" customHeight="1">
      <c r="A1253" t="s">
        <v>1879</v>
      </c>
      <c r="B1253" s="188" t="s">
        <v>321</v>
      </c>
      <c r="C1253" s="151" t="str">
        <f t="shared" si="257"/>
        <v>A.160.06.102</v>
      </c>
      <c r="D1253" s="54" t="s">
        <v>45</v>
      </c>
      <c r="E1253" s="150" t="s">
        <v>352</v>
      </c>
      <c r="F1253" s="153" t="str">
        <f t="shared" si="258"/>
        <v>Anzala (Mukulungu) natural forest clear cut 940 (kg/m3)</v>
      </c>
      <c r="G1253" s="277">
        <v>3.6605627333333333</v>
      </c>
      <c r="H1253" s="44">
        <f t="shared" si="255"/>
        <v>3.6605627333333333</v>
      </c>
      <c r="I1253"/>
      <c r="J1253" s="294">
        <v>3.1789518490162267</v>
      </c>
      <c r="K1253" s="44">
        <f t="shared" si="256"/>
        <v>3.1789518490162267</v>
      </c>
      <c r="L1253" s="295">
        <v>2.7042351681000002E-3</v>
      </c>
      <c r="M1253" s="295">
        <v>2.6159060565499996</v>
      </c>
      <c r="N1253" s="295">
        <v>1.1257147298127042E-2</v>
      </c>
      <c r="O1253" s="295">
        <v>0.54908440999999997</v>
      </c>
      <c r="P1253"/>
      <c r="Q1253" s="212">
        <v>24.554784000000001</v>
      </c>
      <c r="R1253"/>
      <c r="S1253" s="156">
        <v>6.0501605E-2</v>
      </c>
      <c r="T1253" s="156">
        <v>5.7567755999999998E-2</v>
      </c>
      <c r="U1253" s="156">
        <v>2.7922297E-3</v>
      </c>
      <c r="V1253" s="156">
        <v>1.4161904999999999E-4</v>
      </c>
      <c r="W1253"/>
      <c r="X1253" s="155">
        <v>1.0741651E-4</v>
      </c>
      <c r="Y1253" s="173"/>
      <c r="Z1253" s="271" t="s">
        <v>2679</v>
      </c>
      <c r="AA1253"/>
      <c r="AB1253"/>
      <c r="AC1253"/>
      <c r="AD1253" s="175"/>
      <c r="AE1253" s="271"/>
      <c r="AF1253" s="50"/>
      <c r="AG1253" s="50"/>
      <c r="AH1253"/>
      <c r="AI1253"/>
      <c r="AJ1253"/>
    </row>
    <row r="1254" spans="1:36" ht="13.8" customHeight="1">
      <c r="A1254" t="s">
        <v>1028</v>
      </c>
      <c r="B1254" s="188" t="s">
        <v>321</v>
      </c>
      <c r="C1254" s="151" t="str">
        <f t="shared" si="257"/>
        <v>A.160.06.103</v>
      </c>
      <c r="D1254" s="54" t="s">
        <v>45</v>
      </c>
      <c r="E1254" s="150" t="s">
        <v>352</v>
      </c>
      <c r="F1254" s="153" t="str">
        <f t="shared" si="258"/>
        <v>Coromandel Ebony FSC/PEFC 1100 (kg/m3)</v>
      </c>
      <c r="G1254" s="277">
        <v>0.26323594666666666</v>
      </c>
      <c r="H1254" s="44">
        <f t="shared" si="255"/>
        <v>0.26323594666666666</v>
      </c>
      <c r="I1254"/>
      <c r="J1254" s="294">
        <v>6.5334193582427036E-2</v>
      </c>
      <c r="K1254" s="44">
        <f t="shared" si="256"/>
        <v>6.5334193582427036E-2</v>
      </c>
      <c r="L1254" s="295">
        <v>2.8649010002999996E-3</v>
      </c>
      <c r="M1254" s="295">
        <v>7.1655274039999998E-3</v>
      </c>
      <c r="N1254" s="295">
        <v>1.5818373178127041E-2</v>
      </c>
      <c r="O1254" s="295">
        <v>3.9485392000000001E-2</v>
      </c>
      <c r="P1254"/>
      <c r="Q1254" s="212">
        <v>25.246618000000002</v>
      </c>
      <c r="R1254"/>
      <c r="S1254" s="156">
        <v>5.9339398999999999E-3</v>
      </c>
      <c r="T1254" s="156">
        <v>5.5137930999999999E-3</v>
      </c>
      <c r="U1254" s="156">
        <v>2.3023375999999999E-4</v>
      </c>
      <c r="V1254" s="156">
        <v>1.8991308999999999E-4</v>
      </c>
      <c r="W1254"/>
      <c r="X1254" s="155">
        <v>1.4047248E-5</v>
      </c>
      <c r="Y1254" s="173"/>
      <c r="Z1254" s="271" t="s">
        <v>2680</v>
      </c>
      <c r="AA1254"/>
      <c r="AB1254"/>
      <c r="AC1254"/>
      <c r="AD1254" s="175"/>
      <c r="AE1254" s="272"/>
      <c r="AF1254" s="50"/>
      <c r="AG1254" s="50"/>
      <c r="AH1254"/>
      <c r="AI1254"/>
      <c r="AJ1254"/>
    </row>
    <row r="1255" spans="1:36" ht="13.8" customHeight="1">
      <c r="A1255" t="s">
        <v>1880</v>
      </c>
      <c r="B1255" s="188" t="s">
        <v>321</v>
      </c>
      <c r="C1255" s="151" t="str">
        <f t="shared" si="257"/>
        <v>A.160.06.104</v>
      </c>
      <c r="D1255" s="54" t="s">
        <v>45</v>
      </c>
      <c r="E1255" s="150" t="s">
        <v>352</v>
      </c>
      <c r="F1255" s="153" t="str">
        <f t="shared" si="258"/>
        <v>Coromandel Ebony natural forest clear cut 1100 (kg/m3)</v>
      </c>
      <c r="G1255" s="277">
        <v>3.7132359333333338</v>
      </c>
      <c r="H1255" s="44">
        <f t="shared" si="255"/>
        <v>3.7132359333333338</v>
      </c>
      <c r="I1255"/>
      <c r="J1255" s="294">
        <v>6.1647092217284269</v>
      </c>
      <c r="K1255" s="44">
        <f t="shared" si="256"/>
        <v>6.1647092217284269</v>
      </c>
      <c r="L1255" s="295">
        <v>2.8649010002999996E-3</v>
      </c>
      <c r="M1255" s="295">
        <v>5.5890405575499997</v>
      </c>
      <c r="N1255" s="295">
        <v>1.5818373178127041E-2</v>
      </c>
      <c r="O1255" s="295">
        <v>0.55698539000000002</v>
      </c>
      <c r="P1255"/>
      <c r="Q1255" s="212">
        <v>25.246618000000002</v>
      </c>
      <c r="R1255"/>
      <c r="S1255" s="156">
        <v>6.1948762999999997E-2</v>
      </c>
      <c r="T1255" s="156">
        <v>5.8916481E-2</v>
      </c>
      <c r="U1255" s="156">
        <v>2.8423691E-3</v>
      </c>
      <c r="V1255" s="156">
        <v>1.8991308999999999E-4</v>
      </c>
      <c r="W1255"/>
      <c r="X1255" s="155">
        <v>1.1024239999999999E-4</v>
      </c>
      <c r="Y1255" s="173"/>
      <c r="Z1255" s="271" t="s">
        <v>2680</v>
      </c>
      <c r="AA1255"/>
      <c r="AB1255"/>
      <c r="AC1255"/>
      <c r="AD1255" s="175"/>
      <c r="AE1255" s="271"/>
      <c r="AF1255" s="50"/>
      <c r="AG1255" s="50"/>
      <c r="AH1255"/>
      <c r="AI1255"/>
      <c r="AJ1255"/>
    </row>
    <row r="1256" spans="1:36" ht="13.8" customHeight="1">
      <c r="A1256" t="s">
        <v>1029</v>
      </c>
      <c r="B1256" s="188" t="s">
        <v>321</v>
      </c>
      <c r="C1256" s="151" t="str">
        <f t="shared" si="257"/>
        <v>A.160.06.105</v>
      </c>
      <c r="D1256" s="54" t="s">
        <v>45</v>
      </c>
      <c r="E1256" s="150" t="s">
        <v>352</v>
      </c>
      <c r="F1256" s="153" t="str">
        <f t="shared" si="258"/>
        <v>Dabema FSC/PEFC 690 (kg/m3)</v>
      </c>
      <c r="G1256" s="277">
        <v>0.22757180666666668</v>
      </c>
      <c r="H1256" s="44">
        <f t="shared" si="255"/>
        <v>0.22757180666666668</v>
      </c>
      <c r="I1256"/>
      <c r="J1256" s="294">
        <v>5.5528426066727046E-2</v>
      </c>
      <c r="K1256" s="44">
        <f t="shared" si="256"/>
        <v>5.5528426066727046E-2</v>
      </c>
      <c r="L1256" s="295">
        <v>2.7561169716E-3</v>
      </c>
      <c r="M1256" s="295">
        <v>5.9064943070000009E-3</v>
      </c>
      <c r="N1256" s="295">
        <v>1.2730043788127043E-2</v>
      </c>
      <c r="O1256" s="295">
        <v>3.4135771000000002E-2</v>
      </c>
      <c r="P1256"/>
      <c r="Q1256" s="212">
        <v>24.778188</v>
      </c>
      <c r="R1256"/>
      <c r="S1256" s="156">
        <v>4.9540929000000001E-3</v>
      </c>
      <c r="T1256" s="156">
        <v>4.6005936999999998E-3</v>
      </c>
      <c r="U1256" s="156">
        <v>1.9628517000000001E-4</v>
      </c>
      <c r="V1256" s="156">
        <v>1.57214E-4</v>
      </c>
      <c r="W1256"/>
      <c r="X1256" s="155">
        <v>1.2133884E-5</v>
      </c>
      <c r="Y1256" s="173"/>
      <c r="Z1256" s="271" t="s">
        <v>2681</v>
      </c>
      <c r="AA1256"/>
      <c r="AB1256"/>
      <c r="AC1256"/>
      <c r="AD1256" s="175"/>
      <c r="AE1256" s="271"/>
      <c r="AF1256" s="50"/>
      <c r="AG1256" s="50"/>
      <c r="AH1256"/>
      <c r="AI1256"/>
      <c r="AJ1256"/>
    </row>
    <row r="1257" spans="1:36" ht="13.8" customHeight="1">
      <c r="A1257" t="s">
        <v>1881</v>
      </c>
      <c r="B1257" s="188" t="s">
        <v>321</v>
      </c>
      <c r="C1257" s="151" t="str">
        <f t="shared" si="257"/>
        <v>A.160.06.106</v>
      </c>
      <c r="D1257" s="54" t="s">
        <v>45</v>
      </c>
      <c r="E1257" s="150" t="s">
        <v>352</v>
      </c>
      <c r="F1257" s="153" t="str">
        <f t="shared" si="258"/>
        <v>Dabema natural forest clear cut 690 (kg/m3)</v>
      </c>
      <c r="G1257" s="277">
        <v>3.6775717999999999</v>
      </c>
      <c r="H1257" s="44">
        <f t="shared" si="255"/>
        <v>3.6775717999999999</v>
      </c>
      <c r="I1257"/>
      <c r="J1257" s="294">
        <v>7.6491284189297275</v>
      </c>
      <c r="K1257" s="44">
        <f t="shared" si="256"/>
        <v>7.6491284189297275</v>
      </c>
      <c r="L1257" s="295">
        <v>2.7561169716E-3</v>
      </c>
      <c r="M1257" s="295">
        <v>7.0820064881700002</v>
      </c>
      <c r="N1257" s="295">
        <v>1.2730043788127043E-2</v>
      </c>
      <c r="O1257" s="295">
        <v>0.55163576999999997</v>
      </c>
      <c r="P1257"/>
      <c r="Q1257" s="212">
        <v>24.778188</v>
      </c>
      <c r="R1257"/>
      <c r="S1257" s="156">
        <v>6.0968915999999998E-2</v>
      </c>
      <c r="T1257" s="156">
        <v>5.8003282000000003E-2</v>
      </c>
      <c r="U1257" s="156">
        <v>2.8084205E-3</v>
      </c>
      <c r="V1257" s="156">
        <v>1.57214E-4</v>
      </c>
      <c r="W1257"/>
      <c r="X1257" s="155">
        <v>1.0832904E-4</v>
      </c>
      <c r="Y1257" s="173"/>
      <c r="Z1257" s="271" t="s">
        <v>2681</v>
      </c>
      <c r="AA1257"/>
      <c r="AB1257"/>
      <c r="AC1257"/>
      <c r="AD1257" s="175"/>
      <c r="AE1257" s="271"/>
      <c r="AF1257" s="50"/>
      <c r="AG1257" s="50"/>
      <c r="AH1257"/>
      <c r="AI1257"/>
      <c r="AJ1257"/>
    </row>
    <row r="1258" spans="1:36" ht="13.8" customHeight="1">
      <c r="A1258" t="s">
        <v>1030</v>
      </c>
      <c r="B1258" s="188" t="s">
        <v>321</v>
      </c>
      <c r="C1258" s="151" t="str">
        <f t="shared" si="257"/>
        <v>A.160.06.107</v>
      </c>
      <c r="D1258" s="54" t="s">
        <v>45</v>
      </c>
      <c r="E1258" s="150" t="s">
        <v>352</v>
      </c>
      <c r="F1258" s="153" t="str">
        <f t="shared" si="258"/>
        <v>Emien FSC/PEFC 360 (kg/m3)</v>
      </c>
      <c r="G1258" s="277">
        <v>0.27098457333333337</v>
      </c>
      <c r="H1258" s="44">
        <f t="shared" si="255"/>
        <v>0.27098457333333337</v>
      </c>
      <c r="I1258"/>
      <c r="J1258" s="294">
        <v>6.76472997656411E-2</v>
      </c>
      <c r="K1258" s="44">
        <f t="shared" si="256"/>
        <v>6.76472997656411E-2</v>
      </c>
      <c r="L1258" s="295">
        <v>3.1414318847999998E-3</v>
      </c>
      <c r="M1258" s="295">
        <v>7.4928047760000008E-3</v>
      </c>
      <c r="N1258" s="295">
        <v>1.6365377104841101E-2</v>
      </c>
      <c r="O1258" s="295">
        <v>4.0647686000000002E-2</v>
      </c>
      <c r="P1258"/>
      <c r="Q1258" s="212">
        <v>25.383303999999999</v>
      </c>
      <c r="R1258"/>
      <c r="S1258" s="156">
        <v>6.0944635999999998E-3</v>
      </c>
      <c r="T1258" s="156">
        <v>5.6585754E-3</v>
      </c>
      <c r="U1258" s="156">
        <v>2.3699785000000001E-4</v>
      </c>
      <c r="V1258" s="156">
        <v>1.9889039E-4</v>
      </c>
      <c r="W1258"/>
      <c r="X1258" s="155">
        <v>1.450222E-5</v>
      </c>
      <c r="Y1258" s="173"/>
      <c r="Z1258" s="271" t="s">
        <v>2682</v>
      </c>
      <c r="AA1258"/>
      <c r="AB1258"/>
      <c r="AC1258"/>
      <c r="AD1258" s="175"/>
      <c r="AE1258" s="271"/>
      <c r="AF1258" s="50"/>
      <c r="AG1258" s="50"/>
      <c r="AH1258"/>
      <c r="AI1258"/>
      <c r="AJ1258"/>
    </row>
    <row r="1259" spans="1:36" ht="13.8" customHeight="1">
      <c r="A1259" t="s">
        <v>1882</v>
      </c>
      <c r="B1259" s="188" t="s">
        <v>321</v>
      </c>
      <c r="C1259" s="151" t="str">
        <f t="shared" si="257"/>
        <v>A.160.06.108</v>
      </c>
      <c r="D1259" s="54" t="s">
        <v>45</v>
      </c>
      <c r="E1259" s="150" t="s">
        <v>352</v>
      </c>
      <c r="F1259" s="153" t="str">
        <f t="shared" si="258"/>
        <v>Emien natural forest clear cut 360 (kg/m3)</v>
      </c>
      <c r="G1259" s="277">
        <v>3.7209846</v>
      </c>
      <c r="H1259" s="44">
        <f t="shared" si="255"/>
        <v>3.7209846</v>
      </c>
      <c r="I1259"/>
      <c r="J1259" s="294">
        <v>7.3864473349496418</v>
      </c>
      <c r="K1259" s="44">
        <f t="shared" si="256"/>
        <v>7.3864473349496418</v>
      </c>
      <c r="L1259" s="295">
        <v>3.1414318847999998E-3</v>
      </c>
      <c r="M1259" s="295">
        <v>6.8087928359600003</v>
      </c>
      <c r="N1259" s="295">
        <v>1.6365377104841101E-2</v>
      </c>
      <c r="O1259" s="295">
        <v>0.55814768999999997</v>
      </c>
      <c r="P1259"/>
      <c r="Q1259" s="212">
        <v>25.383303999999999</v>
      </c>
      <c r="R1259"/>
      <c r="S1259" s="156">
        <v>6.2109286999999999E-2</v>
      </c>
      <c r="T1259" s="156">
        <v>5.9061263000000003E-2</v>
      </c>
      <c r="U1259" s="156">
        <v>2.8491331999999999E-3</v>
      </c>
      <c r="V1259" s="156">
        <v>1.9889039E-4</v>
      </c>
      <c r="W1259"/>
      <c r="X1259" s="155">
        <v>1.1069737E-4</v>
      </c>
      <c r="Y1259" s="173"/>
      <c r="Z1259" s="271" t="s">
        <v>2682</v>
      </c>
      <c r="AA1259"/>
      <c r="AB1259"/>
      <c r="AC1259"/>
      <c r="AD1259" s="175"/>
      <c r="AE1259" s="271"/>
      <c r="AF1259" s="50"/>
      <c r="AG1259" s="50"/>
      <c r="AH1259"/>
      <c r="AI1259"/>
      <c r="AJ1259"/>
    </row>
    <row r="1260" spans="1:36" ht="13.8" customHeight="1">
      <c r="A1260" t="s">
        <v>1031</v>
      </c>
      <c r="B1260" s="188" t="s">
        <v>321</v>
      </c>
      <c r="C1260" s="151" t="str">
        <f t="shared" si="257"/>
        <v>A.160.06.109</v>
      </c>
      <c r="D1260" s="54" t="s">
        <v>45</v>
      </c>
      <c r="E1260" s="150" t="s">
        <v>352</v>
      </c>
      <c r="F1260" s="153" t="str">
        <f t="shared" si="258"/>
        <v>Incense cedar FSC/PEFC 385 (kg/m3)</v>
      </c>
      <c r="G1260" s="277">
        <v>0.35489890666666668</v>
      </c>
      <c r="H1260" s="44">
        <f t="shared" si="255"/>
        <v>0.35489890666666668</v>
      </c>
      <c r="I1260"/>
      <c r="J1260" s="294">
        <v>9.0628022921784068E-2</v>
      </c>
      <c r="K1260" s="44">
        <f t="shared" si="256"/>
        <v>9.0628022921784068E-2</v>
      </c>
      <c r="L1260" s="295">
        <v>3.2709428113E-3</v>
      </c>
      <c r="M1260" s="295">
        <v>1.0428324658999998E-2</v>
      </c>
      <c r="N1260" s="295">
        <v>2.3693919451484073E-2</v>
      </c>
      <c r="O1260" s="295">
        <v>5.3234836000000001E-2</v>
      </c>
      <c r="P1260"/>
      <c r="Q1260" s="212">
        <v>26.468018000000001</v>
      </c>
      <c r="R1260"/>
      <c r="S1260" s="156">
        <v>8.4261330000000006E-3</v>
      </c>
      <c r="T1260" s="156">
        <v>7.8340596000000002E-3</v>
      </c>
      <c r="U1260" s="156">
        <v>3.1718158E-4</v>
      </c>
      <c r="V1260" s="156">
        <v>2.7489181E-4</v>
      </c>
      <c r="W1260"/>
      <c r="X1260" s="155">
        <v>1.8984555000000001E-5</v>
      </c>
      <c r="Y1260" s="173"/>
      <c r="Z1260" s="271" t="s">
        <v>2683</v>
      </c>
      <c r="AA1260"/>
      <c r="AB1260"/>
      <c r="AC1260"/>
      <c r="AD1260" s="175"/>
      <c r="AE1260" s="271"/>
      <c r="AF1260" s="57"/>
      <c r="AG1260" s="57"/>
      <c r="AH1260"/>
      <c r="AI1260"/>
      <c r="AJ1260"/>
    </row>
    <row r="1261" spans="1:36" ht="13.8" customHeight="1">
      <c r="A1261" t="s">
        <v>1883</v>
      </c>
      <c r="B1261" s="188" t="s">
        <v>321</v>
      </c>
      <c r="C1261" s="151" t="str">
        <f t="shared" si="257"/>
        <v>A.160.06.110</v>
      </c>
      <c r="D1261" s="54" t="s">
        <v>45</v>
      </c>
      <c r="E1261" s="150" t="s">
        <v>352</v>
      </c>
      <c r="F1261" s="153" t="str">
        <f t="shared" si="258"/>
        <v>Missanda (Tali) FSC/PEFC 900 (kg/m3)</v>
      </c>
      <c r="G1261" s="277">
        <v>0.21056275333333332</v>
      </c>
      <c r="H1261" s="44">
        <f t="shared" si="255"/>
        <v>0.21056275333333332</v>
      </c>
      <c r="I1261"/>
      <c r="J1261" s="294">
        <v>5.0851827764227045E-2</v>
      </c>
      <c r="K1261" s="44">
        <f t="shared" si="256"/>
        <v>5.0851827764227045E-2</v>
      </c>
      <c r="L1261" s="295">
        <v>2.7042351681000002E-3</v>
      </c>
      <c r="M1261" s="295">
        <v>5.3060322979999993E-3</v>
      </c>
      <c r="N1261" s="295">
        <v>1.1257147298127042E-2</v>
      </c>
      <c r="O1261" s="295">
        <v>3.1584412999999999E-2</v>
      </c>
      <c r="P1261"/>
      <c r="Q1261" s="212">
        <v>24.554784000000001</v>
      </c>
      <c r="R1261"/>
      <c r="S1261" s="156">
        <v>4.4867811999999997E-3</v>
      </c>
      <c r="T1261" s="156">
        <v>4.1650678E-3</v>
      </c>
      <c r="U1261" s="156">
        <v>1.8009429999999999E-4</v>
      </c>
      <c r="V1261" s="156">
        <v>1.4161904999999999E-4</v>
      </c>
      <c r="W1261"/>
      <c r="X1261" s="155">
        <v>1.1221356E-5</v>
      </c>
      <c r="Y1261" s="173"/>
      <c r="Z1261" s="271" t="s">
        <v>2684</v>
      </c>
      <c r="AA1261"/>
      <c r="AB1261"/>
      <c r="AC1261"/>
      <c r="AD1261" s="175"/>
      <c r="AE1261" s="271"/>
      <c r="AF1261" s="50"/>
      <c r="AG1261" s="50"/>
      <c r="AH1261"/>
      <c r="AI1261"/>
      <c r="AJ1261"/>
    </row>
    <row r="1262" spans="1:36" ht="13.8" customHeight="1">
      <c r="A1262" t="s">
        <v>1884</v>
      </c>
      <c r="B1262" s="188" t="s">
        <v>321</v>
      </c>
      <c r="C1262" s="151" t="str">
        <f t="shared" si="257"/>
        <v>A.160.06.111</v>
      </c>
      <c r="D1262" s="54" t="s">
        <v>45</v>
      </c>
      <c r="E1262" s="150" t="s">
        <v>352</v>
      </c>
      <c r="F1262" s="153" t="str">
        <f t="shared" si="258"/>
        <v>Missanda (Tali) natural forest clear cut 900 (kg/m3)</v>
      </c>
      <c r="G1262" s="277">
        <v>3.6605627333333333</v>
      </c>
      <c r="H1262" s="44">
        <f t="shared" si="255"/>
        <v>3.6605627333333333</v>
      </c>
      <c r="I1262"/>
      <c r="J1262" s="294">
        <v>3.2820018490162268</v>
      </c>
      <c r="K1262" s="44">
        <f t="shared" si="256"/>
        <v>3.2820018490162268</v>
      </c>
      <c r="L1262" s="295">
        <v>2.7042351681000002E-3</v>
      </c>
      <c r="M1262" s="295">
        <v>2.7189560565499997</v>
      </c>
      <c r="N1262" s="295">
        <v>1.1257147298127042E-2</v>
      </c>
      <c r="O1262" s="295">
        <v>0.54908440999999997</v>
      </c>
      <c r="P1262"/>
      <c r="Q1262" s="212">
        <v>24.554784000000001</v>
      </c>
      <c r="R1262"/>
      <c r="S1262" s="156">
        <v>6.0501605E-2</v>
      </c>
      <c r="T1262" s="156">
        <v>5.7567755999999998E-2</v>
      </c>
      <c r="U1262" s="156">
        <v>2.7922297E-3</v>
      </c>
      <c r="V1262" s="156">
        <v>1.4161904999999999E-4</v>
      </c>
      <c r="W1262"/>
      <c r="X1262" s="155">
        <v>1.0741651E-4</v>
      </c>
      <c r="Y1262" s="173"/>
      <c r="Z1262" s="271" t="s">
        <v>2684</v>
      </c>
      <c r="AA1262"/>
      <c r="AB1262"/>
      <c r="AC1262"/>
      <c r="AD1262" s="175"/>
      <c r="AE1262" s="271"/>
      <c r="AF1262" s="324"/>
      <c r="AG1262" s="178"/>
      <c r="AH1262"/>
      <c r="AI1262"/>
      <c r="AJ1262"/>
    </row>
    <row r="1263" spans="1:36" ht="13.8" customHeight="1">
      <c r="A1263" t="s">
        <v>1885</v>
      </c>
      <c r="B1263" s="188" t="s">
        <v>321</v>
      </c>
      <c r="C1263" s="151" t="str">
        <f t="shared" si="257"/>
        <v>A.160.06.112</v>
      </c>
      <c r="D1263" s="54" t="s">
        <v>45</v>
      </c>
      <c r="E1263" s="150" t="s">
        <v>352</v>
      </c>
      <c r="F1263" s="153" t="str">
        <f t="shared" si="258"/>
        <v>Mountain ash European FEC/PEFC 700 (kg/m3)</v>
      </c>
      <c r="G1263" s="277">
        <v>0.18634986000000001</v>
      </c>
      <c r="H1263" s="44">
        <f t="shared" si="255"/>
        <v>0.18634986000000001</v>
      </c>
      <c r="I1263"/>
      <c r="J1263" s="294">
        <v>4.4498949406383798E-2</v>
      </c>
      <c r="K1263" s="44">
        <f t="shared" si="256"/>
        <v>4.4498949406383798E-2</v>
      </c>
      <c r="L1263" s="295">
        <v>3.0518728376999998E-3</v>
      </c>
      <c r="M1263" s="295">
        <v>4.5408086360000004E-3</v>
      </c>
      <c r="N1263" s="295">
        <v>8.9537889326838042E-3</v>
      </c>
      <c r="O1263" s="295">
        <v>2.7952478999999999E-2</v>
      </c>
      <c r="P1263"/>
      <c r="Q1263" s="212">
        <v>25.238948000000001</v>
      </c>
      <c r="R1263"/>
      <c r="S1263" s="156">
        <v>3.7342746999999999E-3</v>
      </c>
      <c r="T1263" s="156">
        <v>3.4557076999999999E-3</v>
      </c>
      <c r="U1263" s="156">
        <v>1.5602642999999999E-4</v>
      </c>
      <c r="V1263" s="156">
        <v>1.2254063000000001E-4</v>
      </c>
      <c r="W1263"/>
      <c r="X1263" s="155">
        <v>9.9877804999999995E-6</v>
      </c>
      <c r="Y1263" s="173"/>
      <c r="Z1263" s="271" t="s">
        <v>2685</v>
      </c>
      <c r="AA1263"/>
      <c r="AB1263"/>
      <c r="AC1263"/>
      <c r="AD1263" s="175"/>
      <c r="AE1263" s="271"/>
      <c r="AF1263" s="324"/>
      <c r="AG1263" s="178"/>
      <c r="AH1263"/>
      <c r="AI1263"/>
      <c r="AJ1263"/>
    </row>
    <row r="1264" spans="1:36" ht="13.8" customHeight="1">
      <c r="A1264" t="s">
        <v>1032</v>
      </c>
      <c r="B1264" s="188" t="s">
        <v>321</v>
      </c>
      <c r="C1264" s="151" t="str">
        <f t="shared" si="257"/>
        <v>A.160.06.113</v>
      </c>
      <c r="D1264" s="54" t="s">
        <v>45</v>
      </c>
      <c r="E1264" s="150" t="s">
        <v>352</v>
      </c>
      <c r="F1264" s="153" t="str">
        <f t="shared" si="258"/>
        <v>Mubura FSC/PEFC 830 (kg/m3)</v>
      </c>
      <c r="G1264" s="277">
        <v>0.19794314000000002</v>
      </c>
      <c r="H1264" s="44">
        <f t="shared" si="255"/>
        <v>0.19794314000000002</v>
      </c>
      <c r="I1264"/>
      <c r="J1264" s="294">
        <v>4.7382095202427046E-2</v>
      </c>
      <c r="K1264" s="44">
        <f t="shared" si="256"/>
        <v>4.7382095202427046E-2</v>
      </c>
      <c r="L1264" s="295">
        <v>2.6657423423E-3</v>
      </c>
      <c r="M1264" s="295">
        <v>4.8605283219999998E-3</v>
      </c>
      <c r="N1264" s="295">
        <v>1.0164353538127044E-2</v>
      </c>
      <c r="O1264" s="295">
        <v>2.9691471000000001E-2</v>
      </c>
      <c r="P1264"/>
      <c r="Q1264" s="212">
        <v>24.389032</v>
      </c>
      <c r="R1264"/>
      <c r="S1264" s="156">
        <v>4.1400661E-3</v>
      </c>
      <c r="T1264" s="156">
        <v>3.8419357000000001E-3</v>
      </c>
      <c r="U1264" s="156">
        <v>1.6808171999999999E-4</v>
      </c>
      <c r="V1264" s="156">
        <v>1.300486E-4</v>
      </c>
      <c r="W1264"/>
      <c r="X1264" s="155">
        <v>1.0544319E-5</v>
      </c>
      <c r="Y1264" s="173"/>
      <c r="Z1264" s="271" t="s">
        <v>2686</v>
      </c>
      <c r="AA1264"/>
      <c r="AB1264"/>
      <c r="AC1264"/>
      <c r="AD1264" s="175"/>
      <c r="AE1264" s="271"/>
      <c r="AF1264" s="178"/>
      <c r="AG1264" s="178"/>
      <c r="AH1264"/>
      <c r="AI1264"/>
      <c r="AJ1264"/>
    </row>
    <row r="1265" spans="1:36" ht="13.8" customHeight="1">
      <c r="A1265" t="s">
        <v>1886</v>
      </c>
      <c r="B1265" s="188" t="s">
        <v>321</v>
      </c>
      <c r="C1265" s="151" t="str">
        <f t="shared" si="257"/>
        <v>A.160.06.114</v>
      </c>
      <c r="D1265" s="54" t="s">
        <v>45</v>
      </c>
      <c r="E1265" s="150" t="s">
        <v>352</v>
      </c>
      <c r="F1265" s="153" t="str">
        <f t="shared" si="258"/>
        <v>Mubura natural forest clear cut 830 (kg/m3)</v>
      </c>
      <c r="G1265" s="277">
        <v>3.6479431333333334</v>
      </c>
      <c r="H1265" s="44">
        <f t="shared" si="255"/>
        <v>3.6479431333333334</v>
      </c>
      <c r="I1265"/>
      <c r="J1265" s="294">
        <v>3.5189821410004267</v>
      </c>
      <c r="K1265" s="44">
        <f t="shared" si="256"/>
        <v>3.5189821410004267</v>
      </c>
      <c r="L1265" s="295">
        <v>2.6657423423E-3</v>
      </c>
      <c r="M1265" s="295">
        <v>2.9589605751199999</v>
      </c>
      <c r="N1265" s="295">
        <v>1.0164353538127044E-2</v>
      </c>
      <c r="O1265" s="295">
        <v>0.54719147000000001</v>
      </c>
      <c r="P1265"/>
      <c r="Q1265" s="212">
        <v>24.389032</v>
      </c>
      <c r="R1265"/>
      <c r="S1265" s="156">
        <v>6.0154889000000003E-2</v>
      </c>
      <c r="T1265" s="156">
        <v>5.7244624000000001E-2</v>
      </c>
      <c r="U1265" s="156">
        <v>2.7802170999999998E-3</v>
      </c>
      <c r="V1265" s="156">
        <v>1.300486E-4</v>
      </c>
      <c r="W1265"/>
      <c r="X1265" s="155">
        <v>1.0673947E-4</v>
      </c>
      <c r="Y1265" s="173"/>
      <c r="Z1265" s="271" t="s">
        <v>2686</v>
      </c>
      <c r="AA1265"/>
      <c r="AB1265"/>
      <c r="AC1265"/>
      <c r="AD1265" s="175"/>
      <c r="AE1265" s="272"/>
      <c r="AF1265" s="324"/>
      <c r="AG1265" s="178"/>
      <c r="AH1265"/>
      <c r="AI1265"/>
      <c r="AJ1265"/>
    </row>
    <row r="1266" spans="1:36" ht="13.8" customHeight="1">
      <c r="A1266" t="s">
        <v>1033</v>
      </c>
      <c r="B1266" s="188" t="s">
        <v>321</v>
      </c>
      <c r="C1266" s="151" t="str">
        <f t="shared" si="257"/>
        <v>A.160.06.115</v>
      </c>
      <c r="D1266" s="54" t="s">
        <v>45</v>
      </c>
      <c r="E1266" s="150" t="s">
        <v>352</v>
      </c>
      <c r="F1266" s="153" t="str">
        <f t="shared" si="258"/>
        <v>Niove FSC/PEFC 850 (kg/m3)</v>
      </c>
      <c r="G1266" s="277">
        <v>0.21714690666666667</v>
      </c>
      <c r="H1266" s="44">
        <f t="shared" si="255"/>
        <v>0.21714690666666667</v>
      </c>
      <c r="I1266"/>
      <c r="J1266" s="294">
        <v>5.266212464472704E-2</v>
      </c>
      <c r="K1266" s="44">
        <f t="shared" si="256"/>
        <v>5.266212464472704E-2</v>
      </c>
      <c r="L1266" s="295">
        <v>2.7243184845999998E-3</v>
      </c>
      <c r="M1266" s="295">
        <v>5.5384692519999997E-3</v>
      </c>
      <c r="N1266" s="295">
        <v>1.1827300908127043E-2</v>
      </c>
      <c r="O1266" s="295">
        <v>3.2572035999999999E-2</v>
      </c>
      <c r="P1266"/>
      <c r="Q1266" s="212">
        <v>24.641262999999999</v>
      </c>
      <c r="R1266"/>
      <c r="S1266" s="156">
        <v>4.6676759999999999E-3</v>
      </c>
      <c r="T1266" s="156">
        <v>4.3336585000000004E-3</v>
      </c>
      <c r="U1266" s="156">
        <v>1.8636173E-4</v>
      </c>
      <c r="V1266" s="156">
        <v>1.4765580000000001E-4</v>
      </c>
      <c r="W1266"/>
      <c r="X1266" s="155">
        <v>1.1574593E-5</v>
      </c>
      <c r="Y1266" s="173"/>
      <c r="Z1266" s="271" t="s">
        <v>2687</v>
      </c>
      <c r="AA1266"/>
      <c r="AB1266"/>
      <c r="AC1266"/>
      <c r="AD1266" s="175"/>
      <c r="AE1266" s="274"/>
      <c r="AF1266" s="324"/>
      <c r="AG1266" s="178"/>
      <c r="AH1266"/>
      <c r="AI1266"/>
      <c r="AJ1266"/>
    </row>
    <row r="1267" spans="1:36" ht="13.8" customHeight="1">
      <c r="A1267" t="s">
        <v>1887</v>
      </c>
      <c r="B1267" s="188" t="s">
        <v>321</v>
      </c>
      <c r="C1267" s="151" t="str">
        <f t="shared" si="257"/>
        <v>A.160.06.116</v>
      </c>
      <c r="D1267" s="54" t="s">
        <v>45</v>
      </c>
      <c r="E1267" s="150" t="s">
        <v>352</v>
      </c>
      <c r="F1267" s="153" t="str">
        <f t="shared" si="258"/>
        <v>Niove natural forest clear cut 850 (kg/m3)</v>
      </c>
      <c r="G1267" s="277">
        <v>3.6671469333333335</v>
      </c>
      <c r="H1267" s="44">
        <f t="shared" si="255"/>
        <v>3.6671469333333335</v>
      </c>
      <c r="I1267"/>
      <c r="J1267" s="294">
        <v>6.340962141132727</v>
      </c>
      <c r="K1267" s="44">
        <f t="shared" si="256"/>
        <v>6.340962141132727</v>
      </c>
      <c r="L1267" s="295">
        <v>2.7243184845999998E-3</v>
      </c>
      <c r="M1267" s="295">
        <v>5.7763384817399999</v>
      </c>
      <c r="N1267" s="295">
        <v>1.1827300908127043E-2</v>
      </c>
      <c r="O1267" s="295">
        <v>0.55007203999999998</v>
      </c>
      <c r="P1267"/>
      <c r="Q1267" s="212">
        <v>24.641262999999999</v>
      </c>
      <c r="R1267"/>
      <c r="S1267" s="156">
        <v>6.0682499000000001E-2</v>
      </c>
      <c r="T1267" s="156">
        <v>5.7736346000000001E-2</v>
      </c>
      <c r="U1267" s="156">
        <v>2.7984971000000001E-3</v>
      </c>
      <c r="V1267" s="156">
        <v>1.4765580000000001E-4</v>
      </c>
      <c r="W1267"/>
      <c r="X1267" s="155">
        <v>1.0776975E-4</v>
      </c>
      <c r="Y1267" s="173"/>
      <c r="Z1267" s="271" t="s">
        <v>2687</v>
      </c>
      <c r="AA1267"/>
      <c r="AB1267"/>
      <c r="AC1267"/>
      <c r="AD1267" s="175"/>
      <c r="AE1267" s="274"/>
      <c r="AF1267" s="324"/>
      <c r="AG1267" s="178"/>
      <c r="AH1267"/>
      <c r="AI1267"/>
      <c r="AJ1267"/>
    </row>
    <row r="1268" spans="1:36" ht="13.8" customHeight="1">
      <c r="A1268" t="s">
        <v>1034</v>
      </c>
      <c r="B1268" s="188" t="s">
        <v>321</v>
      </c>
      <c r="C1268" s="151" t="str">
        <f t="shared" si="257"/>
        <v>A.160.06.117</v>
      </c>
      <c r="D1268" s="54" t="s">
        <v>45</v>
      </c>
      <c r="E1268" s="150" t="s">
        <v>352</v>
      </c>
      <c r="F1268" s="153" t="str">
        <f t="shared" si="258"/>
        <v>Onzabili FSC/PEFCt 550 (kg/m3)</v>
      </c>
      <c r="G1268" s="277">
        <v>0.24183746000000003</v>
      </c>
      <c r="H1268" s="44">
        <f t="shared" si="255"/>
        <v>0.24183746000000003</v>
      </c>
      <c r="I1268"/>
      <c r="J1268" s="294">
        <v>5.9450732031227048E-2</v>
      </c>
      <c r="K1268" s="44">
        <f t="shared" si="256"/>
        <v>5.9450732031227048E-2</v>
      </c>
      <c r="L1268" s="295">
        <v>2.7996305191000004E-3</v>
      </c>
      <c r="M1268" s="295">
        <v>6.4101075640000012E-3</v>
      </c>
      <c r="N1268" s="295">
        <v>1.3965374948127043E-2</v>
      </c>
      <c r="O1268" s="295">
        <v>3.6275619000000002E-2</v>
      </c>
      <c r="P1268"/>
      <c r="Q1268" s="212">
        <v>24.96556</v>
      </c>
      <c r="R1268"/>
      <c r="S1268" s="156">
        <v>5.3460317E-3</v>
      </c>
      <c r="T1268" s="156">
        <v>4.9658734000000001E-3</v>
      </c>
      <c r="U1268" s="156">
        <v>2.0986461000000001E-4</v>
      </c>
      <c r="V1268" s="156">
        <v>1.7029362999999999E-4</v>
      </c>
      <c r="W1268"/>
      <c r="X1268" s="155">
        <v>1.2899230000000001E-5</v>
      </c>
      <c r="Y1268" s="173"/>
      <c r="Z1268" s="271" t="s">
        <v>2688</v>
      </c>
      <c r="AA1268"/>
      <c r="AB1268"/>
      <c r="AC1268"/>
      <c r="AD1268" s="175"/>
      <c r="AE1268" s="269"/>
      <c r="AF1268" s="324"/>
      <c r="AG1268" s="178"/>
      <c r="AH1268"/>
      <c r="AI1268"/>
      <c r="AJ1268"/>
    </row>
    <row r="1269" spans="1:36" ht="13.8" customHeight="1">
      <c r="A1269" t="s">
        <v>1888</v>
      </c>
      <c r="B1269" s="188" t="s">
        <v>321</v>
      </c>
      <c r="C1269" s="151" t="str">
        <f t="shared" si="257"/>
        <v>A.160.06.118</v>
      </c>
      <c r="D1269" s="54" t="s">
        <v>45</v>
      </c>
      <c r="E1269" s="150" t="s">
        <v>352</v>
      </c>
      <c r="F1269" s="153" t="str">
        <f t="shared" si="258"/>
        <v>Onzabili natural forest clear cut 550 (kg/m3)</v>
      </c>
      <c r="G1269" s="277">
        <v>3.6918374666666671</v>
      </c>
      <c r="H1269" s="44">
        <f t="shared" si="255"/>
        <v>3.6918374666666671</v>
      </c>
      <c r="I1269"/>
      <c r="J1269" s="294">
        <v>9.5079507014072266</v>
      </c>
      <c r="K1269" s="44">
        <f t="shared" si="256"/>
        <v>9.5079507014072266</v>
      </c>
      <c r="L1269" s="295">
        <v>2.7996305191000004E-3</v>
      </c>
      <c r="M1269" s="295">
        <v>8.9374100759400008</v>
      </c>
      <c r="N1269" s="295">
        <v>1.3965374948127043E-2</v>
      </c>
      <c r="O1269" s="295">
        <v>0.55377562000000002</v>
      </c>
      <c r="P1269"/>
      <c r="Q1269" s="212">
        <v>24.96556</v>
      </c>
      <c r="R1269"/>
      <c r="S1269" s="156">
        <v>6.1360854999999999E-2</v>
      </c>
      <c r="T1269" s="156">
        <v>5.8368560999999999E-2</v>
      </c>
      <c r="U1269" s="156">
        <v>2.8219999999999999E-3</v>
      </c>
      <c r="V1269" s="156">
        <v>1.7029362999999999E-4</v>
      </c>
      <c r="W1269"/>
      <c r="X1269" s="155">
        <v>1.0909438E-4</v>
      </c>
      <c r="Y1269" s="173"/>
      <c r="Z1269" s="271" t="s">
        <v>2688</v>
      </c>
      <c r="AA1269"/>
      <c r="AB1269"/>
      <c r="AC1269"/>
      <c r="AD1269" s="175"/>
      <c r="AH1269"/>
      <c r="AI1269"/>
      <c r="AJ1269"/>
    </row>
    <row r="1270" spans="1:36" ht="13.8" customHeight="1">
      <c r="A1270" t="s">
        <v>1889</v>
      </c>
      <c r="B1270" s="188" t="s">
        <v>321</v>
      </c>
      <c r="C1270" s="151" t="str">
        <f t="shared" si="257"/>
        <v>A.160.06.119</v>
      </c>
      <c r="D1270" s="54" t="s">
        <v>45</v>
      </c>
      <c r="E1270" s="150" t="s">
        <v>352</v>
      </c>
      <c r="F1270" s="153" t="str">
        <f t="shared" si="258"/>
        <v>Ozigo (Igaganga) FSC/PEFC 650 (kg/m3)</v>
      </c>
      <c r="G1270" s="277">
        <v>0.22153634000000003</v>
      </c>
      <c r="H1270" s="44">
        <f t="shared" si="255"/>
        <v>0.22153634000000003</v>
      </c>
      <c r="I1270"/>
      <c r="J1270" s="294">
        <v>5.3868988094427042E-2</v>
      </c>
      <c r="K1270" s="44">
        <f t="shared" si="256"/>
        <v>5.3868988094427042E-2</v>
      </c>
      <c r="L1270" s="295">
        <v>2.7377072623000001E-3</v>
      </c>
      <c r="M1270" s="295">
        <v>5.6934271840000002E-3</v>
      </c>
      <c r="N1270" s="295">
        <v>1.2207402648127042E-2</v>
      </c>
      <c r="O1270" s="295">
        <v>3.3230451000000001E-2</v>
      </c>
      <c r="P1270"/>
      <c r="Q1270" s="212">
        <v>24.698916000000001</v>
      </c>
      <c r="R1270"/>
      <c r="S1270" s="156">
        <v>4.7882725999999999E-3</v>
      </c>
      <c r="T1270" s="156">
        <v>4.4460523000000004E-3</v>
      </c>
      <c r="U1270" s="156">
        <v>1.9054002E-4</v>
      </c>
      <c r="V1270" s="156">
        <v>1.5168030999999999E-4</v>
      </c>
      <c r="W1270"/>
      <c r="X1270" s="155">
        <v>1.1810084E-5</v>
      </c>
      <c r="Y1270" s="173"/>
      <c r="Z1270" s="271" t="s">
        <v>2689</v>
      </c>
      <c r="AA1270"/>
      <c r="AB1270"/>
      <c r="AC1270"/>
      <c r="AD1270" s="175"/>
      <c r="AE1270" s="272"/>
      <c r="AF1270" s="178"/>
      <c r="AG1270" s="179"/>
      <c r="AH1270"/>
      <c r="AI1270"/>
      <c r="AJ1270"/>
    </row>
    <row r="1271" spans="1:36" ht="13.8" customHeight="1">
      <c r="A1271" t="s">
        <v>1890</v>
      </c>
      <c r="B1271" s="188" t="s">
        <v>321</v>
      </c>
      <c r="C1271" s="151" t="str">
        <f t="shared" si="257"/>
        <v>A.160.06.120</v>
      </c>
      <c r="D1271" s="54" t="s">
        <v>45</v>
      </c>
      <c r="E1271" s="150" t="s">
        <v>352</v>
      </c>
      <c r="F1271" s="153" t="str">
        <f t="shared" si="258"/>
        <v>Ozigo (Igaganga) natural forest clear cut 650 (kg/m3)</v>
      </c>
      <c r="G1271" s="277">
        <v>3.6715363333333335</v>
      </c>
      <c r="H1271" s="44">
        <f t="shared" si="255"/>
        <v>3.6715363333333335</v>
      </c>
      <c r="I1271"/>
      <c r="J1271" s="294">
        <v>3.881334991740427</v>
      </c>
      <c r="K1271" s="44">
        <f t="shared" si="256"/>
        <v>3.881334991740427</v>
      </c>
      <c r="L1271" s="295">
        <v>2.7377072623000001E-3</v>
      </c>
      <c r="M1271" s="295">
        <v>3.3156594318299999</v>
      </c>
      <c r="N1271" s="295">
        <v>1.2207402648127042E-2</v>
      </c>
      <c r="O1271" s="295">
        <v>0.55073044999999998</v>
      </c>
      <c r="P1271"/>
      <c r="Q1271" s="212">
        <v>24.698916000000001</v>
      </c>
      <c r="R1271"/>
      <c r="S1271" s="156">
        <v>6.0803096000000001E-2</v>
      </c>
      <c r="T1271" s="156">
        <v>5.7848740000000003E-2</v>
      </c>
      <c r="U1271" s="156">
        <v>2.8026753999999998E-3</v>
      </c>
      <c r="V1271" s="156">
        <v>1.5168030999999999E-4</v>
      </c>
      <c r="W1271"/>
      <c r="X1271" s="155">
        <v>1.0800524E-4</v>
      </c>
      <c r="Y1271" s="173"/>
      <c r="Z1271" s="271" t="s">
        <v>2689</v>
      </c>
      <c r="AA1271"/>
      <c r="AB1271"/>
      <c r="AC1271"/>
      <c r="AD1271" s="175"/>
      <c r="AE1271" s="325"/>
      <c r="AF1271" s="180"/>
      <c r="AG1271" s="180"/>
      <c r="AH1271"/>
      <c r="AI1271"/>
      <c r="AJ1271"/>
    </row>
    <row r="1272" spans="1:36" ht="13.8" customHeight="1">
      <c r="A1272" t="s">
        <v>1035</v>
      </c>
      <c r="B1272" s="188" t="s">
        <v>321</v>
      </c>
      <c r="C1272" s="151" t="str">
        <f t="shared" si="257"/>
        <v>A.160.06.121</v>
      </c>
      <c r="D1272" s="54" t="s">
        <v>45</v>
      </c>
      <c r="E1272" s="150" t="s">
        <v>352</v>
      </c>
      <c r="F1272" s="153" t="str">
        <f t="shared" si="258"/>
        <v>Parasolier FSC/PEFC 190 (kg/m3)</v>
      </c>
      <c r="G1272" s="277">
        <v>0.41282515333333336</v>
      </c>
      <c r="H1272" s="44">
        <f t="shared" si="255"/>
        <v>0.41282515333333336</v>
      </c>
      <c r="I1272"/>
      <c r="J1272" s="294">
        <v>0.10790927678864666</v>
      </c>
      <c r="K1272" s="44">
        <f t="shared" si="256"/>
        <v>0.10790927678864666</v>
      </c>
      <c r="L1272" s="295">
        <v>5.3232743680000005E-3</v>
      </c>
      <c r="M1272" s="295">
        <v>1.2871772866000001E-2</v>
      </c>
      <c r="N1272" s="295">
        <v>2.7790456554646657E-2</v>
      </c>
      <c r="O1272" s="295">
        <v>6.1923773000000001E-2</v>
      </c>
      <c r="P1272"/>
      <c r="Q1272" s="212">
        <v>27.487781999999999</v>
      </c>
      <c r="R1272"/>
      <c r="S1272" s="156">
        <v>9.6292458000000001E-3</v>
      </c>
      <c r="T1272" s="156">
        <v>8.9195692999999993E-3</v>
      </c>
      <c r="U1272" s="156">
        <v>3.6778381999999997E-4</v>
      </c>
      <c r="V1272" s="156">
        <v>3.4189269000000001E-4</v>
      </c>
      <c r="W1272"/>
      <c r="X1272" s="155">
        <v>2.2383459000000001E-5</v>
      </c>
      <c r="Y1272" s="173"/>
      <c r="Z1272" s="271" t="s">
        <v>2690</v>
      </c>
      <c r="AA1272"/>
      <c r="AB1272"/>
      <c r="AC1272"/>
      <c r="AD1272" s="175"/>
      <c r="AE1272" s="326"/>
      <c r="AF1272" s="181"/>
      <c r="AG1272" s="181"/>
      <c r="AH1272"/>
      <c r="AI1272"/>
      <c r="AJ1272"/>
    </row>
    <row r="1273" spans="1:36" ht="13.8" customHeight="1">
      <c r="A1273" t="s">
        <v>1891</v>
      </c>
      <c r="B1273" s="188" t="s">
        <v>321</v>
      </c>
      <c r="C1273" s="151" t="str">
        <f t="shared" si="257"/>
        <v>A.160.06.122</v>
      </c>
      <c r="D1273" s="54" t="s">
        <v>45</v>
      </c>
      <c r="E1273" s="150" t="s">
        <v>352</v>
      </c>
      <c r="F1273" s="153" t="str">
        <f t="shared" si="258"/>
        <v>Parasolier natural forest clear cut 190 (kg/m3)</v>
      </c>
      <c r="G1273" s="277">
        <v>3.8628251333333337</v>
      </c>
      <c r="H1273" s="44">
        <f t="shared" si="255"/>
        <v>3.8628251333333337</v>
      </c>
      <c r="I1273"/>
      <c r="J1273" s="294">
        <v>13.506659454492645</v>
      </c>
      <c r="K1273" s="44">
        <f t="shared" si="256"/>
        <v>13.506659454492645</v>
      </c>
      <c r="L1273" s="295">
        <v>5.3232743680000005E-3</v>
      </c>
      <c r="M1273" s="295">
        <v>12.89412195357</v>
      </c>
      <c r="N1273" s="295">
        <v>2.7790456554646657E-2</v>
      </c>
      <c r="O1273" s="295">
        <v>0.57942377</v>
      </c>
      <c r="P1273"/>
      <c r="Q1273" s="212">
        <v>27.487781999999999</v>
      </c>
      <c r="R1273"/>
      <c r="S1273" s="156">
        <v>6.5644068999999999E-2</v>
      </c>
      <c r="T1273" s="156">
        <v>6.2322256999999999E-2</v>
      </c>
      <c r="U1273" s="156">
        <v>2.9799192000000002E-3</v>
      </c>
      <c r="V1273" s="156">
        <v>3.4189269000000001E-4</v>
      </c>
      <c r="W1273"/>
      <c r="X1273" s="155">
        <v>1.1857861E-4</v>
      </c>
      <c r="Y1273" s="173"/>
      <c r="Z1273" s="271" t="s">
        <v>2690</v>
      </c>
      <c r="AA1273"/>
      <c r="AB1273"/>
      <c r="AC1273"/>
      <c r="AD1273" s="175"/>
      <c r="AH1273"/>
      <c r="AI1273"/>
      <c r="AJ1273"/>
    </row>
    <row r="1274" spans="1:36" ht="13.8" customHeight="1">
      <c r="A1274" t="s">
        <v>1036</v>
      </c>
      <c r="B1274" s="188" t="s">
        <v>321</v>
      </c>
      <c r="C1274" s="151" t="str">
        <f t="shared" si="257"/>
        <v>A.160.06.123</v>
      </c>
      <c r="D1274" s="54" t="s">
        <v>45</v>
      </c>
      <c r="E1274" s="150" t="s">
        <v>352</v>
      </c>
      <c r="F1274" s="153" t="str">
        <f t="shared" si="258"/>
        <v>Pear FSC/PEFC 680 (kg/m3)</v>
      </c>
      <c r="G1274" s="277">
        <v>0.19863596</v>
      </c>
      <c r="H1274" s="44">
        <f t="shared" si="255"/>
        <v>0.19863596</v>
      </c>
      <c r="I1274"/>
      <c r="J1274" s="294">
        <v>4.8130647942297766E-2</v>
      </c>
      <c r="K1274" s="44">
        <f t="shared" si="256"/>
        <v>4.8130647942297766E-2</v>
      </c>
      <c r="L1274" s="295">
        <v>3.4405924056000003E-3</v>
      </c>
      <c r="M1274" s="295">
        <v>5.0491654070000001E-3</v>
      </c>
      <c r="N1274" s="295">
        <v>9.8454961296977703E-3</v>
      </c>
      <c r="O1274" s="295">
        <v>2.9795393999999999E-2</v>
      </c>
      <c r="P1274"/>
      <c r="Q1274" s="212">
        <v>24.504809000000002</v>
      </c>
      <c r="R1274"/>
      <c r="S1274" s="156">
        <v>3.9990981E-3</v>
      </c>
      <c r="T1274" s="156">
        <v>3.6958198000000002E-3</v>
      </c>
      <c r="U1274" s="156">
        <v>1.6687179000000001E-4</v>
      </c>
      <c r="V1274" s="156">
        <v>1.364065E-4</v>
      </c>
      <c r="W1274"/>
      <c r="X1274" s="155">
        <v>1.0701453000000001E-5</v>
      </c>
      <c r="Y1274" s="173"/>
      <c r="Z1274" s="271" t="s">
        <v>2691</v>
      </c>
      <c r="AA1274"/>
      <c r="AB1274"/>
      <c r="AC1274"/>
      <c r="AD1274" s="175"/>
      <c r="AE1274" s="326"/>
      <c r="AH1274"/>
      <c r="AI1274"/>
      <c r="AJ1274"/>
    </row>
    <row r="1275" spans="1:36" ht="13.8" customHeight="1">
      <c r="A1275" t="s">
        <v>1037</v>
      </c>
      <c r="B1275" s="188" t="s">
        <v>321</v>
      </c>
      <c r="C1275" s="151" t="str">
        <f t="shared" si="257"/>
        <v>A.160.06.124</v>
      </c>
      <c r="D1275" s="54" t="s">
        <v>45</v>
      </c>
      <c r="E1275" s="150" t="s">
        <v>352</v>
      </c>
      <c r="F1275" s="153" t="str">
        <f t="shared" si="258"/>
        <v>Pockwood FSC/PEFC1250 (kg/m3)</v>
      </c>
      <c r="G1275" s="277">
        <v>0.21385483333333336</v>
      </c>
      <c r="H1275" s="44">
        <f t="shared" si="255"/>
        <v>0.21385483333333336</v>
      </c>
      <c r="I1275"/>
      <c r="J1275" s="294">
        <v>5.1756976689527043E-2</v>
      </c>
      <c r="K1275" s="44">
        <f t="shared" si="256"/>
        <v>5.1756976689527043E-2</v>
      </c>
      <c r="L1275" s="295">
        <v>2.7142768213999999E-3</v>
      </c>
      <c r="M1275" s="295">
        <v>5.4222507700000004E-3</v>
      </c>
      <c r="N1275" s="295">
        <v>1.1542224098127043E-2</v>
      </c>
      <c r="O1275" s="295">
        <v>3.2078225000000002E-2</v>
      </c>
      <c r="P1275"/>
      <c r="Q1275" s="212">
        <v>24.598023000000001</v>
      </c>
      <c r="R1275"/>
      <c r="S1275" s="156">
        <v>4.5772286000000002E-3</v>
      </c>
      <c r="T1275" s="156">
        <v>4.2493632E-3</v>
      </c>
      <c r="U1275" s="156">
        <v>1.8322801999999999E-4</v>
      </c>
      <c r="V1275" s="156">
        <v>1.4463742000000001E-4</v>
      </c>
      <c r="W1275"/>
      <c r="X1275" s="155">
        <v>1.1397974000000001E-5</v>
      </c>
      <c r="Y1275" s="173"/>
      <c r="Z1275" s="271" t="s">
        <v>2692</v>
      </c>
      <c r="AA1275"/>
      <c r="AB1275"/>
      <c r="AC1275"/>
      <c r="AD1275" s="175"/>
      <c r="AE1275" s="326"/>
      <c r="AF1275" s="117"/>
      <c r="AG1275" s="117"/>
      <c r="AH1275"/>
      <c r="AI1275"/>
      <c r="AJ1275"/>
    </row>
    <row r="1276" spans="1:36" ht="13.8" customHeight="1">
      <c r="A1276" t="s">
        <v>1892</v>
      </c>
      <c r="B1276" s="188" t="s">
        <v>321</v>
      </c>
      <c r="C1276" s="151" t="str">
        <f t="shared" si="257"/>
        <v>A.160.06.125</v>
      </c>
      <c r="D1276" s="54" t="s">
        <v>45</v>
      </c>
      <c r="E1276" s="150" t="s">
        <v>352</v>
      </c>
      <c r="F1276" s="153" t="str">
        <f t="shared" si="258"/>
        <v>Pockwood natural forest clear cut 1250 (kg/m3)</v>
      </c>
      <c r="G1276" s="277">
        <v>3.6638548000000002</v>
      </c>
      <c r="H1276" s="44">
        <f t="shared" si="255"/>
        <v>3.6638548000000002</v>
      </c>
      <c r="I1276"/>
      <c r="J1276" s="294">
        <v>3.506181990059527</v>
      </c>
      <c r="K1276" s="44">
        <f t="shared" si="256"/>
        <v>3.506181990059527</v>
      </c>
      <c r="L1276" s="295">
        <v>2.7142768213999999E-3</v>
      </c>
      <c r="M1276" s="295">
        <v>2.9423472691399999</v>
      </c>
      <c r="N1276" s="295">
        <v>1.1542224098127043E-2</v>
      </c>
      <c r="O1276" s="295">
        <v>0.54957822000000001</v>
      </c>
      <c r="P1276"/>
      <c r="Q1276" s="212">
        <v>24.598023000000001</v>
      </c>
      <c r="R1276"/>
      <c r="S1276" s="156">
        <v>6.0592052E-2</v>
      </c>
      <c r="T1276" s="156">
        <v>5.7652051000000003E-2</v>
      </c>
      <c r="U1276" s="156">
        <v>2.7953634000000001E-3</v>
      </c>
      <c r="V1276" s="156">
        <v>1.4463742000000001E-4</v>
      </c>
      <c r="W1276"/>
      <c r="X1276" s="155">
        <v>1.0759312999999999E-4</v>
      </c>
      <c r="Y1276" s="173"/>
      <c r="Z1276" s="271" t="s">
        <v>2692</v>
      </c>
      <c r="AA1276"/>
      <c r="AB1276"/>
      <c r="AC1276"/>
      <c r="AD1276" s="175"/>
      <c r="AE1276" s="326"/>
      <c r="AH1276"/>
      <c r="AI1276"/>
      <c r="AJ1276"/>
    </row>
    <row r="1277" spans="1:36" ht="13.8" customHeight="1">
      <c r="A1277" t="s">
        <v>1893</v>
      </c>
      <c r="B1277" s="188" t="s">
        <v>321</v>
      </c>
      <c r="C1277" s="151" t="str">
        <f t="shared" si="257"/>
        <v>A.160.06.126</v>
      </c>
      <c r="D1277" s="54" t="s">
        <v>45</v>
      </c>
      <c r="E1277" s="150" t="s">
        <v>352</v>
      </c>
      <c r="F1277" s="153" t="str">
        <f t="shared" si="258"/>
        <v>Simmon (Persimmon) FSC/PEFC 835 (kg/m3)</v>
      </c>
      <c r="G1277" s="277">
        <v>0.20672199999999999</v>
      </c>
      <c r="H1277" s="44">
        <f t="shared" si="255"/>
        <v>0.20672199999999999</v>
      </c>
      <c r="I1277"/>
      <c r="J1277" s="294">
        <v>4.9795822211727042E-2</v>
      </c>
      <c r="K1277" s="44">
        <f t="shared" si="256"/>
        <v>4.9795822211727042E-2</v>
      </c>
      <c r="L1277" s="295">
        <v>2.6925199976E-3</v>
      </c>
      <c r="M1277" s="295">
        <v>5.1704441959999998E-3</v>
      </c>
      <c r="N1277" s="295">
        <v>1.0924558018127044E-2</v>
      </c>
      <c r="O1277" s="295">
        <v>3.1008299999999999E-2</v>
      </c>
      <c r="P1277"/>
      <c r="Q1277" s="212">
        <v>24.504338000000001</v>
      </c>
      <c r="R1277"/>
      <c r="S1277" s="156">
        <v>4.3812592000000003E-3</v>
      </c>
      <c r="T1277" s="156">
        <v>4.0667233000000001E-3</v>
      </c>
      <c r="U1277" s="156">
        <v>1.764383E-4</v>
      </c>
      <c r="V1277" s="156">
        <v>1.3809761E-4</v>
      </c>
      <c r="W1277"/>
      <c r="X1277" s="155">
        <v>1.1015301E-5</v>
      </c>
      <c r="Y1277" s="173"/>
      <c r="Z1277" s="271" t="s">
        <v>2693</v>
      </c>
      <c r="AA1277"/>
      <c r="AB1277"/>
      <c r="AC1277"/>
      <c r="AD1277" s="175"/>
      <c r="AE1277" s="326"/>
      <c r="AH1277"/>
      <c r="AI1277"/>
      <c r="AJ1277"/>
    </row>
    <row r="1278" spans="1:36" ht="13.8" customHeight="1">
      <c r="A1278" t="s">
        <v>1894</v>
      </c>
      <c r="B1278" s="188" t="s">
        <v>321</v>
      </c>
      <c r="C1278" s="151" t="str">
        <f t="shared" si="257"/>
        <v>A.160.06.127</v>
      </c>
      <c r="D1278" s="54" t="s">
        <v>45</v>
      </c>
      <c r="E1278" s="150" t="s">
        <v>352</v>
      </c>
      <c r="F1278" s="153" t="str">
        <f t="shared" si="258"/>
        <v>Sterculia (Niangon) FSC/PEFC 700 (kg/m3)</v>
      </c>
      <c r="G1278" s="277">
        <v>0.33087754000000003</v>
      </c>
      <c r="H1278" s="44">
        <f t="shared" si="255"/>
        <v>0.33087754000000003</v>
      </c>
      <c r="I1278"/>
      <c r="J1278" s="294">
        <v>7.5672602299227038E-2</v>
      </c>
      <c r="K1278" s="44">
        <f t="shared" si="256"/>
        <v>7.5672602299227038E-2</v>
      </c>
      <c r="L1278" s="295">
        <v>3.4472215991000004E-3</v>
      </c>
      <c r="M1278" s="295">
        <v>7.0678775020000008E-3</v>
      </c>
      <c r="N1278" s="295">
        <v>1.5525872198127042E-2</v>
      </c>
      <c r="O1278" s="295">
        <v>4.9631631000000002E-2</v>
      </c>
      <c r="P1278"/>
      <c r="Q1278" s="212">
        <v>26.805458999999999</v>
      </c>
      <c r="R1278"/>
      <c r="S1278" s="156">
        <v>6.8431597000000004E-3</v>
      </c>
      <c r="T1278" s="156">
        <v>6.3767918E-3</v>
      </c>
      <c r="U1278" s="156">
        <v>2.7836054000000002E-4</v>
      </c>
      <c r="V1278" s="156">
        <v>1.8800731E-4</v>
      </c>
      <c r="W1278"/>
      <c r="X1278" s="155">
        <v>1.7339209E-5</v>
      </c>
      <c r="Y1278" s="173"/>
      <c r="Z1278" s="271" t="s">
        <v>2694</v>
      </c>
      <c r="AA1278"/>
      <c r="AB1278"/>
      <c r="AC1278"/>
      <c r="AD1278" s="175"/>
      <c r="AE1278" s="326"/>
      <c r="AH1278"/>
      <c r="AI1278"/>
      <c r="AJ1278"/>
    </row>
    <row r="1279" spans="1:36" ht="13.8" customHeight="1">
      <c r="A1279" t="s">
        <v>1895</v>
      </c>
      <c r="B1279" s="188" t="s">
        <v>321</v>
      </c>
      <c r="C1279" s="151" t="str">
        <f t="shared" si="257"/>
        <v>A.160.06.128</v>
      </c>
      <c r="D1279" s="54" t="s">
        <v>45</v>
      </c>
      <c r="E1279" s="150" t="s">
        <v>352</v>
      </c>
      <c r="F1279" s="153" t="str">
        <f t="shared" si="258"/>
        <v>Sterculia (Niangon) natural forest clear cut 700 (kg/m3)</v>
      </c>
      <c r="G1279" s="277">
        <v>3.7808775333333333</v>
      </c>
      <c r="H1279" s="44">
        <f t="shared" si="255"/>
        <v>3.7808775333333333</v>
      </c>
      <c r="I1279"/>
      <c r="J1279" s="294">
        <v>4.0968726118272265</v>
      </c>
      <c r="K1279" s="44">
        <f t="shared" si="256"/>
        <v>4.0968726118272265</v>
      </c>
      <c r="L1279" s="295">
        <v>3.4472215991000004E-3</v>
      </c>
      <c r="M1279" s="295">
        <v>3.5107678880299997</v>
      </c>
      <c r="N1279" s="295">
        <v>1.5525872198127042E-2</v>
      </c>
      <c r="O1279" s="295">
        <v>0.56713163</v>
      </c>
      <c r="P1279"/>
      <c r="Q1279" s="212">
        <v>26.805458999999999</v>
      </c>
      <c r="R1279"/>
      <c r="S1279" s="156">
        <v>6.2857983000000006E-2</v>
      </c>
      <c r="T1279" s="156">
        <v>5.9779480000000003E-2</v>
      </c>
      <c r="U1279" s="156">
        <v>2.8904959000000002E-3</v>
      </c>
      <c r="V1279" s="156">
        <v>1.8800731E-4</v>
      </c>
      <c r="W1279"/>
      <c r="X1279" s="155">
        <v>1.1353436E-4</v>
      </c>
      <c r="Y1279" s="173"/>
      <c r="Z1279" s="271" t="s">
        <v>2694</v>
      </c>
      <c r="AA1279"/>
      <c r="AB1279"/>
      <c r="AC1279"/>
      <c r="AD1279" s="175"/>
      <c r="AE1279" s="326"/>
      <c r="AH1279"/>
      <c r="AI1279"/>
      <c r="AJ1279"/>
    </row>
    <row r="1280" spans="1:36" ht="13.8" customHeight="1">
      <c r="A1280" t="s">
        <v>1896</v>
      </c>
      <c r="B1280" s="188" t="s">
        <v>321</v>
      </c>
      <c r="C1280" s="151" t="str">
        <f t="shared" si="257"/>
        <v>A.160.06.129</v>
      </c>
      <c r="D1280" s="54" t="s">
        <v>45</v>
      </c>
      <c r="E1280" s="150" t="s">
        <v>352</v>
      </c>
      <c r="F1280" s="153" t="str">
        <f t="shared" si="258"/>
        <v>Zebrano (Goncalo-alvez) FSC/PEFC 900 (kg/m3)</v>
      </c>
      <c r="G1280" s="277">
        <v>0.32319603333333335</v>
      </c>
      <c r="H1280" s="44">
        <f t="shared" si="255"/>
        <v>0.32319603333333335</v>
      </c>
      <c r="I1280"/>
      <c r="J1280" s="294">
        <v>7.3560589914227051E-2</v>
      </c>
      <c r="K1280" s="44">
        <f t="shared" si="256"/>
        <v>7.3560589914227051E-2</v>
      </c>
      <c r="L1280" s="295">
        <v>3.4237911681000003E-3</v>
      </c>
      <c r="M1280" s="295">
        <v>6.7967010980000001E-3</v>
      </c>
      <c r="N1280" s="295">
        <v>1.4860692648127043E-2</v>
      </c>
      <c r="O1280" s="295">
        <v>4.8479405000000003E-2</v>
      </c>
      <c r="P1280"/>
      <c r="Q1280" s="212">
        <v>26.704567000000001</v>
      </c>
      <c r="R1280"/>
      <c r="S1280" s="156">
        <v>6.6321156999999999E-3</v>
      </c>
      <c r="T1280" s="156">
        <v>6.1801026999999996E-3</v>
      </c>
      <c r="U1280" s="156">
        <v>2.7104853999999998E-4</v>
      </c>
      <c r="V1280" s="156">
        <v>1.8096443E-4</v>
      </c>
      <c r="W1280"/>
      <c r="X1280" s="155">
        <v>1.6927099999999999E-5</v>
      </c>
      <c r="Y1280" s="173"/>
      <c r="Z1280" s="271" t="s">
        <v>2695</v>
      </c>
      <c r="AA1280"/>
      <c r="AB1280"/>
      <c r="AC1280"/>
      <c r="AD1280" s="175"/>
      <c r="AE1280" s="326"/>
      <c r="AH1280"/>
      <c r="AI1280"/>
      <c r="AJ1280"/>
    </row>
    <row r="1281" spans="1:36" ht="13.8" customHeight="1">
      <c r="A1281" t="s">
        <v>1897</v>
      </c>
      <c r="B1281" s="188" t="s">
        <v>321</v>
      </c>
      <c r="C1281" s="151" t="str">
        <f t="shared" si="257"/>
        <v>A.160.06.130</v>
      </c>
      <c r="D1281" s="54" t="s">
        <v>45</v>
      </c>
      <c r="E1281" s="150" t="s">
        <v>352</v>
      </c>
      <c r="F1281" s="153" t="str">
        <f t="shared" si="258"/>
        <v>Zebrano (Goncalo-alvez) natural forest clear cut 900 (kg/m3)</v>
      </c>
      <c r="G1281" s="277">
        <v>3.7731960666666664</v>
      </c>
      <c r="H1281" s="44">
        <f t="shared" si="255"/>
        <v>3.7731960666666664</v>
      </c>
      <c r="I1281"/>
      <c r="J1281" s="294">
        <v>3.3047106191662268</v>
      </c>
      <c r="K1281" s="44">
        <f t="shared" si="256"/>
        <v>3.3047106191662268</v>
      </c>
      <c r="L1281" s="295">
        <v>3.4237911681000003E-3</v>
      </c>
      <c r="M1281" s="295">
        <v>2.72044672535</v>
      </c>
      <c r="N1281" s="295">
        <v>1.4860692648127043E-2</v>
      </c>
      <c r="O1281" s="295">
        <v>0.56597940999999996</v>
      </c>
      <c r="P1281"/>
      <c r="Q1281" s="212">
        <v>26.704567000000001</v>
      </c>
      <c r="R1281"/>
      <c r="S1281" s="156">
        <v>6.2646938999999999E-2</v>
      </c>
      <c r="T1281" s="156">
        <v>5.9582791000000003E-2</v>
      </c>
      <c r="U1281" s="156">
        <v>2.8831839E-3</v>
      </c>
      <c r="V1281" s="156">
        <v>1.8096443E-4</v>
      </c>
      <c r="W1281"/>
      <c r="X1281" s="155">
        <v>1.1312225E-4</v>
      </c>
      <c r="Y1281" s="173"/>
      <c r="Z1281" s="271" t="s">
        <v>2695</v>
      </c>
      <c r="AA1281"/>
      <c r="AB1281"/>
      <c r="AC1281"/>
      <c r="AD1281" s="175"/>
      <c r="AE1281" s="326"/>
      <c r="AH1281"/>
      <c r="AI1281"/>
      <c r="AJ1281"/>
    </row>
    <row r="1282" spans="1:36" ht="13.8" customHeight="1">
      <c r="B1282" s="188"/>
      <c r="C1282" s="151"/>
      <c r="D1282" s="51" t="s">
        <v>97</v>
      </c>
      <c r="E1282" s="150"/>
      <c r="F1282"/>
      <c r="H1282" s="44">
        <f t="shared" si="255"/>
        <v>0</v>
      </c>
      <c r="I1282"/>
      <c r="J1282" s="44"/>
      <c r="K1282" s="44">
        <f t="shared" si="256"/>
        <v>0</v>
      </c>
      <c r="L1282" s="44"/>
      <c r="P1282"/>
      <c r="Q1282" s="212"/>
      <c r="R1282"/>
      <c r="S1282"/>
      <c r="T1282"/>
      <c r="U1282"/>
      <c r="V1282"/>
      <c r="W1282"/>
      <c r="X1282"/>
      <c r="Y1282" s="175"/>
      <c r="Z1282" s="272"/>
      <c r="AA1282"/>
      <c r="AB1282"/>
      <c r="AC1282"/>
      <c r="AD1282" s="175"/>
      <c r="AE1282" s="326"/>
      <c r="AH1282"/>
      <c r="AI1282"/>
      <c r="AJ1282"/>
    </row>
    <row r="1283" spans="1:36" ht="13.8" customHeight="1">
      <c r="A1283" t="s">
        <v>1038</v>
      </c>
      <c r="B1283" s="188" t="s">
        <v>321</v>
      </c>
      <c r="C1283" s="151" t="str">
        <f t="shared" ref="C1283:C1292" si="259">MID(A1283,1,12)</f>
        <v>A.160.07.101</v>
      </c>
      <c r="D1283" s="54" t="s">
        <v>2696</v>
      </c>
      <c r="E1283" s="150" t="s">
        <v>352</v>
      </c>
      <c r="F1283" s="153" t="str">
        <f t="shared" ref="F1283:F1292" si="260">MID(A1283, 21,85)</f>
        <v>Angelim Vermelho FSC/PEFC 1430 (kg/m3) wet</v>
      </c>
      <c r="G1283" s="277">
        <v>0.21385483333333336</v>
      </c>
      <c r="H1283" s="44">
        <f t="shared" si="255"/>
        <v>0.21385483333333336</v>
      </c>
      <c r="I1283"/>
      <c r="J1283" s="294">
        <v>5.1756976689527043E-2</v>
      </c>
      <c r="K1283" s="44">
        <f t="shared" si="256"/>
        <v>5.1756976689527043E-2</v>
      </c>
      <c r="L1283" s="295">
        <v>2.7142768213999999E-3</v>
      </c>
      <c r="M1283" s="295">
        <v>5.4222507700000004E-3</v>
      </c>
      <c r="N1283" s="295">
        <v>1.1542224098127043E-2</v>
      </c>
      <c r="O1283" s="295">
        <v>3.2078225000000002E-2</v>
      </c>
      <c r="P1283"/>
      <c r="Q1283" s="212">
        <v>24.598023000000001</v>
      </c>
      <c r="R1283"/>
      <c r="S1283" s="156">
        <v>4.5772286000000002E-3</v>
      </c>
      <c r="T1283" s="156">
        <v>4.2493632E-3</v>
      </c>
      <c r="U1283" s="156">
        <v>1.8322801999999999E-4</v>
      </c>
      <c r="V1283" s="156">
        <v>1.4463742000000001E-4</v>
      </c>
      <c r="W1283"/>
      <c r="X1283" s="155">
        <v>1.1397974000000001E-5</v>
      </c>
      <c r="Y1283" s="173"/>
      <c r="Z1283" s="271" t="s">
        <v>2697</v>
      </c>
      <c r="AA1283"/>
      <c r="AB1283"/>
      <c r="AC1283"/>
      <c r="AD1283" s="175"/>
      <c r="AE1283" s="326"/>
      <c r="AH1283"/>
      <c r="AI1283"/>
      <c r="AJ1283"/>
    </row>
    <row r="1284" spans="1:36" ht="13.8" customHeight="1">
      <c r="A1284" t="s">
        <v>1898</v>
      </c>
      <c r="B1284" s="188" t="s">
        <v>321</v>
      </c>
      <c r="C1284" s="151" t="str">
        <f t="shared" si="259"/>
        <v>A.160.07.102</v>
      </c>
      <c r="D1284" s="54" t="s">
        <v>2696</v>
      </c>
      <c r="E1284" s="150" t="s">
        <v>352</v>
      </c>
      <c r="F1284" s="153" t="str">
        <f t="shared" si="260"/>
        <v>Angelim Vermelho natural forest clear cut 1430 (kg/m3) wet</v>
      </c>
      <c r="G1284" s="277">
        <v>2.6268547999999998</v>
      </c>
      <c r="H1284" s="44">
        <f t="shared" si="255"/>
        <v>2.6268547999999998</v>
      </c>
      <c r="I1284"/>
      <c r="J1284" s="294">
        <v>2.9899569900595271</v>
      </c>
      <c r="K1284" s="44">
        <f t="shared" si="256"/>
        <v>2.9899569900595271</v>
      </c>
      <c r="L1284" s="295">
        <v>2.7142768213999999E-3</v>
      </c>
      <c r="M1284" s="295">
        <v>2.5816722691399998</v>
      </c>
      <c r="N1284" s="295">
        <v>1.1542224098127043E-2</v>
      </c>
      <c r="O1284" s="295">
        <v>0.39402821999999998</v>
      </c>
      <c r="P1284"/>
      <c r="Q1284" s="212">
        <v>24.598023000000001</v>
      </c>
      <c r="R1284"/>
      <c r="S1284" s="156">
        <v>4.3755133000000002E-2</v>
      </c>
      <c r="T1284" s="156">
        <v>4.1600287E-2</v>
      </c>
      <c r="U1284" s="156">
        <v>2.0102085E-3</v>
      </c>
      <c r="V1284" s="156">
        <v>1.4463742000000001E-4</v>
      </c>
      <c r="W1284"/>
      <c r="X1284" s="155">
        <v>7.8678816999999996E-5</v>
      </c>
      <c r="Y1284" s="173"/>
      <c r="Z1284" s="271" t="s">
        <v>2697</v>
      </c>
      <c r="AA1284"/>
      <c r="AB1284"/>
      <c r="AC1284"/>
      <c r="AD1284" s="175"/>
      <c r="AE1284" s="326"/>
      <c r="AH1284"/>
      <c r="AI1284"/>
      <c r="AJ1284"/>
    </row>
    <row r="1285" spans="1:36" ht="13.8" customHeight="1">
      <c r="A1285" t="s">
        <v>1039</v>
      </c>
      <c r="B1285" s="188" t="s">
        <v>321</v>
      </c>
      <c r="C1285" s="151" t="str">
        <f t="shared" si="259"/>
        <v>A.160.07.103</v>
      </c>
      <c r="D1285" s="54" t="s">
        <v>2696</v>
      </c>
      <c r="E1285" s="150" t="s">
        <v>352</v>
      </c>
      <c r="F1285" s="153" t="str">
        <f t="shared" si="260"/>
        <v>Cumaru FSC/PEFC 1200 (kg/m3) wet</v>
      </c>
      <c r="G1285" s="277">
        <v>0.21385483333333336</v>
      </c>
      <c r="H1285" s="44">
        <f t="shared" si="255"/>
        <v>0.21385483333333336</v>
      </c>
      <c r="I1285"/>
      <c r="J1285" s="294">
        <v>5.1756976689527043E-2</v>
      </c>
      <c r="K1285" s="44">
        <f t="shared" si="256"/>
        <v>5.1756976689527043E-2</v>
      </c>
      <c r="L1285" s="295">
        <v>2.7142768213999999E-3</v>
      </c>
      <c r="M1285" s="295">
        <v>5.4222507700000004E-3</v>
      </c>
      <c r="N1285" s="295">
        <v>1.1542224098127043E-2</v>
      </c>
      <c r="O1285" s="295">
        <v>3.2078225000000002E-2</v>
      </c>
      <c r="P1285"/>
      <c r="Q1285" s="212">
        <v>24.598023000000001</v>
      </c>
      <c r="R1285"/>
      <c r="S1285" s="156">
        <v>4.5772286000000002E-3</v>
      </c>
      <c r="T1285" s="156">
        <v>4.2493632E-3</v>
      </c>
      <c r="U1285" s="156">
        <v>1.8322801999999999E-4</v>
      </c>
      <c r="V1285" s="156">
        <v>1.4463742000000001E-4</v>
      </c>
      <c r="W1285"/>
      <c r="X1285" s="155">
        <v>1.1397974000000001E-5</v>
      </c>
      <c r="Y1285" s="173"/>
      <c r="Z1285" s="271" t="s">
        <v>2698</v>
      </c>
      <c r="AA1285"/>
      <c r="AB1285"/>
      <c r="AC1285"/>
      <c r="AD1285" s="175"/>
      <c r="AE1285" s="326"/>
      <c r="AH1285"/>
      <c r="AI1285"/>
      <c r="AJ1285"/>
    </row>
    <row r="1286" spans="1:36" ht="13.8" customHeight="1">
      <c r="A1286" t="s">
        <v>1899</v>
      </c>
      <c r="B1286" s="188" t="s">
        <v>321</v>
      </c>
      <c r="C1286" s="151" t="str">
        <f t="shared" si="259"/>
        <v>A.160.07.104</v>
      </c>
      <c r="D1286" s="54" t="s">
        <v>2696</v>
      </c>
      <c r="E1286" s="150" t="s">
        <v>352</v>
      </c>
      <c r="F1286" s="153" t="str">
        <f t="shared" si="260"/>
        <v>Cumaru natural forest clear cut 1200 (kg/m3) wet</v>
      </c>
      <c r="G1286" s="277">
        <v>3.2328548000000001</v>
      </c>
      <c r="H1286" s="44">
        <f t="shared" si="255"/>
        <v>3.2328548000000001</v>
      </c>
      <c r="I1286"/>
      <c r="J1286" s="294">
        <v>3.5445819900595272</v>
      </c>
      <c r="K1286" s="44">
        <f t="shared" si="256"/>
        <v>3.5445819900595272</v>
      </c>
      <c r="L1286" s="295">
        <v>2.7142768213999999E-3</v>
      </c>
      <c r="M1286" s="295">
        <v>3.04539726914</v>
      </c>
      <c r="N1286" s="295">
        <v>1.1542224098127043E-2</v>
      </c>
      <c r="O1286" s="295">
        <v>0.48492822000000002</v>
      </c>
      <c r="P1286"/>
      <c r="Q1286" s="212">
        <v>24.598023000000001</v>
      </c>
      <c r="R1286"/>
      <c r="S1286" s="156">
        <v>5.3594257999999999E-2</v>
      </c>
      <c r="T1286" s="156">
        <v>5.0980585000000002E-2</v>
      </c>
      <c r="U1286" s="156">
        <v>2.4690356999999999E-3</v>
      </c>
      <c r="V1286" s="156">
        <v>1.4463742000000001E-4</v>
      </c>
      <c r="W1286"/>
      <c r="X1286" s="155">
        <v>9.5575704999999994E-5</v>
      </c>
      <c r="Y1286" s="173"/>
      <c r="Z1286" s="271" t="s">
        <v>2698</v>
      </c>
      <c r="AA1286"/>
      <c r="AB1286"/>
      <c r="AC1286"/>
      <c r="AD1286" s="175"/>
      <c r="AE1286" s="326"/>
      <c r="AH1286"/>
      <c r="AI1286"/>
      <c r="AJ1286"/>
    </row>
    <row r="1287" spans="1:36" ht="13.8" customHeight="1">
      <c r="A1287" t="s">
        <v>1040</v>
      </c>
      <c r="B1287" s="188" t="s">
        <v>321</v>
      </c>
      <c r="C1287" s="151" t="str">
        <f t="shared" si="259"/>
        <v>A.160.07.105</v>
      </c>
      <c r="D1287" s="54" t="s">
        <v>2696</v>
      </c>
      <c r="E1287" s="150" t="s">
        <v>352</v>
      </c>
      <c r="F1287" s="153" t="str">
        <f t="shared" si="260"/>
        <v>Massaranduba FCS/PEFC 1200 (kg/m3) wet</v>
      </c>
      <c r="G1287" s="277">
        <v>0.21385483333333336</v>
      </c>
      <c r="H1287" s="44">
        <f t="shared" si="255"/>
        <v>0.21385483333333336</v>
      </c>
      <c r="I1287"/>
      <c r="J1287" s="294">
        <v>5.1756976689527043E-2</v>
      </c>
      <c r="K1287" s="44">
        <f t="shared" si="256"/>
        <v>5.1756976689527043E-2</v>
      </c>
      <c r="L1287" s="295">
        <v>2.7142768213999999E-3</v>
      </c>
      <c r="M1287" s="295">
        <v>5.4222507700000004E-3</v>
      </c>
      <c r="N1287" s="295">
        <v>1.1542224098127043E-2</v>
      </c>
      <c r="O1287" s="295">
        <v>3.2078225000000002E-2</v>
      </c>
      <c r="P1287"/>
      <c r="Q1287" s="212">
        <v>24.598023000000001</v>
      </c>
      <c r="R1287"/>
      <c r="S1287" s="156">
        <v>4.5772286000000002E-3</v>
      </c>
      <c r="T1287" s="156">
        <v>4.2493632E-3</v>
      </c>
      <c r="U1287" s="156">
        <v>1.8322801999999999E-4</v>
      </c>
      <c r="V1287" s="156">
        <v>1.4463742000000001E-4</v>
      </c>
      <c r="W1287"/>
      <c r="X1287" s="155">
        <v>1.1397974000000001E-5</v>
      </c>
      <c r="Y1287" s="173"/>
      <c r="Z1287" s="271" t="s">
        <v>2699</v>
      </c>
      <c r="AA1287"/>
      <c r="AB1287"/>
      <c r="AC1287"/>
      <c r="AD1287" s="175"/>
      <c r="AE1287" s="326"/>
      <c r="AF1287" s="117"/>
      <c r="AG1287" s="117"/>
      <c r="AH1287"/>
      <c r="AI1287"/>
      <c r="AJ1287"/>
    </row>
    <row r="1288" spans="1:36" ht="13.8" customHeight="1">
      <c r="A1288" t="s">
        <v>1900</v>
      </c>
      <c r="B1288" s="188" t="s">
        <v>321</v>
      </c>
      <c r="C1288" s="151" t="str">
        <f t="shared" si="259"/>
        <v>A.160.07.106</v>
      </c>
      <c r="D1288" s="54" t="s">
        <v>2696</v>
      </c>
      <c r="E1288" s="150" t="s">
        <v>352</v>
      </c>
      <c r="F1288" s="153" t="str">
        <f t="shared" si="260"/>
        <v>Massaranduba natural forest clear cut 1200 (kg/m3) wet</v>
      </c>
      <c r="G1288" s="277">
        <v>3.2328548000000001</v>
      </c>
      <c r="H1288" s="44">
        <f t="shared" si="255"/>
        <v>3.2328548000000001</v>
      </c>
      <c r="I1288"/>
      <c r="J1288" s="294">
        <v>3.5445819900595272</v>
      </c>
      <c r="K1288" s="44">
        <f t="shared" si="256"/>
        <v>3.5445819900595272</v>
      </c>
      <c r="L1288" s="295">
        <v>2.7142768213999999E-3</v>
      </c>
      <c r="M1288" s="295">
        <v>3.04539726914</v>
      </c>
      <c r="N1288" s="295">
        <v>1.1542224098127043E-2</v>
      </c>
      <c r="O1288" s="295">
        <v>0.48492822000000002</v>
      </c>
      <c r="P1288"/>
      <c r="Q1288" s="212">
        <v>24.598023000000001</v>
      </c>
      <c r="R1288"/>
      <c r="S1288" s="156">
        <v>5.3594257999999999E-2</v>
      </c>
      <c r="T1288" s="156">
        <v>5.0980585000000002E-2</v>
      </c>
      <c r="U1288" s="156">
        <v>2.4690356999999999E-3</v>
      </c>
      <c r="V1288" s="156">
        <v>1.4463742000000001E-4</v>
      </c>
      <c r="W1288"/>
      <c r="X1288" s="155">
        <v>9.5575704999999994E-5</v>
      </c>
      <c r="Y1288" s="173"/>
      <c r="Z1288" s="271" t="s">
        <v>2699</v>
      </c>
      <c r="AA1288"/>
      <c r="AB1288"/>
      <c r="AC1288"/>
      <c r="AD1288" s="175"/>
      <c r="AE1288" s="326"/>
      <c r="AF1288" s="117"/>
      <c r="AG1288" s="117"/>
      <c r="AH1288"/>
      <c r="AI1288"/>
      <c r="AJ1288"/>
    </row>
    <row r="1289" spans="1:36" ht="13.8" customHeight="1">
      <c r="A1289" t="s">
        <v>1041</v>
      </c>
      <c r="B1289" s="188" t="s">
        <v>321</v>
      </c>
      <c r="C1289" s="151" t="str">
        <f t="shared" si="259"/>
        <v>A.160.07.107</v>
      </c>
      <c r="D1289" s="54" t="s">
        <v>2696</v>
      </c>
      <c r="E1289" s="150" t="s">
        <v>352</v>
      </c>
      <c r="F1289" s="153" t="str">
        <f t="shared" si="260"/>
        <v>Okan FSC/PEFC 1075 (kg/m3) wet</v>
      </c>
      <c r="G1289" s="277">
        <v>0.21056275333333332</v>
      </c>
      <c r="H1289" s="44">
        <f t="shared" si="255"/>
        <v>0.21056275333333332</v>
      </c>
      <c r="I1289"/>
      <c r="J1289" s="294">
        <v>5.0851827764227045E-2</v>
      </c>
      <c r="K1289" s="44">
        <f t="shared" si="256"/>
        <v>5.0851827764227045E-2</v>
      </c>
      <c r="L1289" s="295">
        <v>2.7042351681000002E-3</v>
      </c>
      <c r="M1289" s="295">
        <v>5.3060322979999993E-3</v>
      </c>
      <c r="N1289" s="295">
        <v>1.1257147298127042E-2</v>
      </c>
      <c r="O1289" s="295">
        <v>3.1584412999999999E-2</v>
      </c>
      <c r="P1289"/>
      <c r="Q1289" s="212">
        <v>24.554784000000001</v>
      </c>
      <c r="R1289"/>
      <c r="S1289" s="156">
        <v>4.4867811999999997E-3</v>
      </c>
      <c r="T1289" s="156">
        <v>4.1650678E-3</v>
      </c>
      <c r="U1289" s="156">
        <v>1.8009429999999999E-4</v>
      </c>
      <c r="V1289" s="156">
        <v>1.4161904999999999E-4</v>
      </c>
      <c r="W1289"/>
      <c r="X1289" s="155">
        <v>1.1221356E-5</v>
      </c>
      <c r="Y1289" s="173"/>
      <c r="Z1289" s="271" t="s">
        <v>2700</v>
      </c>
      <c r="AA1289"/>
      <c r="AB1289"/>
      <c r="AC1289"/>
      <c r="AD1289" s="175"/>
      <c r="AE1289" s="326"/>
      <c r="AH1289"/>
      <c r="AI1289"/>
      <c r="AJ1289"/>
    </row>
    <row r="1290" spans="1:36" ht="13.8" customHeight="1">
      <c r="A1290" t="s">
        <v>1901</v>
      </c>
      <c r="B1290" s="188" t="s">
        <v>321</v>
      </c>
      <c r="C1290" s="151" t="str">
        <f t="shared" si="259"/>
        <v>A.160.07.108</v>
      </c>
      <c r="D1290" s="54" t="s">
        <v>2696</v>
      </c>
      <c r="E1290" s="150" t="s">
        <v>352</v>
      </c>
      <c r="F1290" s="153" t="str">
        <f t="shared" si="260"/>
        <v>Okan natural forest clear cut 1075 (kg/m3) wet</v>
      </c>
      <c r="G1290" s="277">
        <v>3.1635627333333334</v>
      </c>
      <c r="H1290" s="44">
        <f t="shared" si="255"/>
        <v>3.1635627333333334</v>
      </c>
      <c r="I1290"/>
      <c r="J1290" s="294">
        <v>2.9037291490162271</v>
      </c>
      <c r="K1290" s="44">
        <f t="shared" si="256"/>
        <v>2.9037291490162271</v>
      </c>
      <c r="L1290" s="295">
        <v>2.7042351681000002E-3</v>
      </c>
      <c r="M1290" s="295">
        <v>2.4152333565499999</v>
      </c>
      <c r="N1290" s="295">
        <v>1.1257147298127042E-2</v>
      </c>
      <c r="O1290" s="295">
        <v>0.47453441000000002</v>
      </c>
      <c r="P1290"/>
      <c r="Q1290" s="212">
        <v>24.554784000000001</v>
      </c>
      <c r="R1290"/>
      <c r="S1290" s="156">
        <v>5.2432223E-2</v>
      </c>
      <c r="T1290" s="156">
        <v>4.9874673000000001E-2</v>
      </c>
      <c r="U1290" s="156">
        <v>2.4159307E-3</v>
      </c>
      <c r="V1290" s="156">
        <v>1.4161904999999999E-4</v>
      </c>
      <c r="W1290"/>
      <c r="X1290" s="155">
        <v>9.3558831999999997E-5</v>
      </c>
      <c r="Y1290" s="173"/>
      <c r="Z1290" s="271" t="s">
        <v>2700</v>
      </c>
      <c r="AA1290"/>
      <c r="AB1290"/>
      <c r="AC1290"/>
      <c r="AD1290" s="175"/>
      <c r="AE1290" s="326"/>
      <c r="AH1290"/>
      <c r="AI1290" s="48"/>
      <c r="AJ1290" s="48"/>
    </row>
    <row r="1291" spans="1:36" ht="13.8" customHeight="1">
      <c r="A1291" t="s">
        <v>1042</v>
      </c>
      <c r="B1291" s="188" t="s">
        <v>321</v>
      </c>
      <c r="C1291" s="151" t="str">
        <f t="shared" si="259"/>
        <v>A.160.07.109</v>
      </c>
      <c r="D1291" s="54" t="s">
        <v>2696</v>
      </c>
      <c r="E1291" s="150" t="s">
        <v>352</v>
      </c>
      <c r="F1291" s="153" t="str">
        <f t="shared" si="260"/>
        <v>Sapupira FSC/PEFC 1075 (kg/m3) wet</v>
      </c>
      <c r="G1291" s="277">
        <v>0.21385483333333336</v>
      </c>
      <c r="H1291" s="44">
        <f t="shared" si="255"/>
        <v>0.21385483333333336</v>
      </c>
      <c r="I1291"/>
      <c r="J1291" s="294">
        <v>5.1756976689527043E-2</v>
      </c>
      <c r="K1291" s="44">
        <f t="shared" si="256"/>
        <v>5.1756976689527043E-2</v>
      </c>
      <c r="L1291" s="295">
        <v>2.7142768213999999E-3</v>
      </c>
      <c r="M1291" s="295">
        <v>5.4222507700000004E-3</v>
      </c>
      <c r="N1291" s="295">
        <v>1.1542224098127043E-2</v>
      </c>
      <c r="O1291" s="295">
        <v>3.2078225000000002E-2</v>
      </c>
      <c r="P1291"/>
      <c r="Q1291" s="212">
        <v>24.598023000000001</v>
      </c>
      <c r="R1291"/>
      <c r="S1291" s="156">
        <v>4.5772286000000002E-3</v>
      </c>
      <c r="T1291" s="156">
        <v>4.2493632E-3</v>
      </c>
      <c r="U1291" s="156">
        <v>1.8322801999999999E-4</v>
      </c>
      <c r="V1291" s="156">
        <v>1.4463742000000001E-4</v>
      </c>
      <c r="W1291"/>
      <c r="X1291" s="155">
        <v>1.1397974000000001E-5</v>
      </c>
      <c r="Y1291" s="173"/>
      <c r="Z1291" s="271" t="s">
        <v>2701</v>
      </c>
      <c r="AA1291"/>
      <c r="AB1291"/>
      <c r="AC1291"/>
      <c r="AD1291" s="175"/>
      <c r="AE1291" s="326"/>
      <c r="AH1291"/>
      <c r="AI1291" s="48"/>
      <c r="AJ1291" s="48"/>
    </row>
    <row r="1292" spans="1:36" ht="13.8" customHeight="1">
      <c r="A1292" t="s">
        <v>1902</v>
      </c>
      <c r="B1292" s="188" t="s">
        <v>321</v>
      </c>
      <c r="C1292" s="151" t="str">
        <f t="shared" si="259"/>
        <v>A.160.07.110</v>
      </c>
      <c r="D1292" s="54" t="s">
        <v>2696</v>
      </c>
      <c r="E1292" s="150" t="s">
        <v>352</v>
      </c>
      <c r="F1292" s="153" t="str">
        <f t="shared" si="260"/>
        <v>Sapupira natural forest clear cut 1075 (kg/m3) wet</v>
      </c>
      <c r="G1292" s="277">
        <v>2.6528548000000001</v>
      </c>
      <c r="H1292" s="44">
        <f t="shared" si="255"/>
        <v>2.6528548000000001</v>
      </c>
      <c r="I1292"/>
      <c r="J1292" s="294">
        <v>3.8182569900595267</v>
      </c>
      <c r="K1292" s="44">
        <f t="shared" si="256"/>
        <v>3.8182569900595267</v>
      </c>
      <c r="L1292" s="295">
        <v>2.7142768213999999E-3</v>
      </c>
      <c r="M1292" s="295">
        <v>3.4060722691399996</v>
      </c>
      <c r="N1292" s="295">
        <v>1.1542224098127043E-2</v>
      </c>
      <c r="O1292" s="295">
        <v>0.39792822</v>
      </c>
      <c r="P1292"/>
      <c r="Q1292" s="212">
        <v>24.598023000000001</v>
      </c>
      <c r="R1292"/>
      <c r="S1292" s="156">
        <v>4.4177273000000003E-2</v>
      </c>
      <c r="T1292" s="156">
        <v>4.2002742000000003E-2</v>
      </c>
      <c r="U1292" s="156">
        <v>2.0298941E-3</v>
      </c>
      <c r="V1292" s="156">
        <v>1.4463742000000001E-4</v>
      </c>
      <c r="W1292"/>
      <c r="X1292" s="155">
        <v>7.9403766000000001E-5</v>
      </c>
      <c r="Y1292" s="173"/>
      <c r="Z1292" s="271" t="s">
        <v>2701</v>
      </c>
      <c r="AA1292"/>
      <c r="AB1292"/>
      <c r="AC1292"/>
      <c r="AD1292" s="53"/>
      <c r="AE1292" s="326"/>
      <c r="AH1292"/>
      <c r="AI1292" s="48"/>
      <c r="AJ1292" s="48"/>
    </row>
    <row r="1293" spans="1:36" ht="13.8" customHeight="1">
      <c r="B1293" s="188"/>
      <c r="C1293" s="151"/>
      <c r="D1293" s="51" t="s">
        <v>46</v>
      </c>
      <c r="E1293" s="150"/>
      <c r="F1293"/>
      <c r="H1293" s="44"/>
      <c r="I1293"/>
      <c r="J1293" s="44"/>
      <c r="K1293" s="44"/>
      <c r="L1293" s="44"/>
      <c r="P1293"/>
      <c r="Q1293" s="212"/>
      <c r="R1293"/>
      <c r="S1293"/>
      <c r="T1293"/>
      <c r="U1293"/>
      <c r="V1293"/>
      <c r="W1293"/>
      <c r="X1293"/>
      <c r="Y1293"/>
      <c r="Z1293"/>
      <c r="AA1293"/>
      <c r="AB1293"/>
      <c r="AC1293"/>
      <c r="AD1293" s="175"/>
      <c r="AE1293" s="326"/>
      <c r="AH1293"/>
      <c r="AI1293" s="48"/>
      <c r="AJ1293" s="48"/>
    </row>
    <row r="1294" spans="1:36" ht="13.8" customHeight="1">
      <c r="A1294" t="s">
        <v>1509</v>
      </c>
      <c r="B1294" s="188" t="s">
        <v>321</v>
      </c>
      <c r="C1294" s="151" t="str">
        <f t="shared" ref="C1294:C1310" si="261">MID(A1294,1,12)</f>
        <v>A.160.09.101</v>
      </c>
      <c r="D1294" s="54" t="s">
        <v>46</v>
      </c>
      <c r="E1294" s="150" t="s">
        <v>352</v>
      </c>
      <c r="F1294" s="153" t="str">
        <f t="shared" ref="F1294:F1310" si="262">MID(A1294, 21,85)</f>
        <v>Acetylated Radiata pine = durable wood, s.g. 515 kg/m3 (Netherlands)</v>
      </c>
      <c r="G1294" s="277">
        <v>1.5728155333333336</v>
      </c>
      <c r="H1294" s="44">
        <f t="shared" ref="H1294:H1310" si="263">G1294</f>
        <v>1.5728155333333336</v>
      </c>
      <c r="I1294"/>
      <c r="J1294" s="294">
        <v>0.34790186368999998</v>
      </c>
      <c r="K1294" s="44">
        <f t="shared" ref="K1294:K1310" si="264">J1294</f>
        <v>0.34790186368999998</v>
      </c>
      <c r="L1294" s="295">
        <v>4.760193259E-2</v>
      </c>
      <c r="M1294" s="295">
        <v>6.4377601100000001E-2</v>
      </c>
      <c r="N1294" s="295">
        <v>0</v>
      </c>
      <c r="O1294" s="295">
        <v>0.23592233000000001</v>
      </c>
      <c r="P1294"/>
      <c r="Q1294" s="212">
        <v>48.482543999999997</v>
      </c>
      <c r="R1294"/>
      <c r="S1294" s="156">
        <v>4.6778136999999997E-2</v>
      </c>
      <c r="T1294" s="156">
        <v>4.5049076E-2</v>
      </c>
      <c r="U1294" s="156">
        <v>1.6124570000000001E-3</v>
      </c>
      <c r="V1294" s="156">
        <v>1.1660383E-4</v>
      </c>
      <c r="W1294"/>
      <c r="X1294" s="155">
        <v>7.9861746999999997E-5</v>
      </c>
      <c r="Y1294"/>
      <c r="Z1294"/>
      <c r="AA1294"/>
      <c r="AB1294"/>
      <c r="AC1294"/>
      <c r="AD1294" s="175"/>
      <c r="AE1294" s="326"/>
      <c r="AH1294"/>
      <c r="AI1294" s="48"/>
      <c r="AJ1294" s="48"/>
    </row>
    <row r="1295" spans="1:36" ht="13.8" customHeight="1">
      <c r="A1295" t="s">
        <v>1510</v>
      </c>
      <c r="B1295" s="188" t="s">
        <v>321</v>
      </c>
      <c r="C1295" s="151" t="str">
        <f t="shared" si="261"/>
        <v>A.160.09.102</v>
      </c>
      <c r="D1295" s="54" t="s">
        <v>46</v>
      </c>
      <c r="E1295" s="150" t="s">
        <v>352</v>
      </c>
      <c r="F1295" s="153" t="str">
        <f t="shared" si="262"/>
        <v>Acetylated Scots pine = durable wood, s.g. 540 kg/m3 (Netherlands)</v>
      </c>
      <c r="G1295" s="277">
        <v>1.3539582666666667</v>
      </c>
      <c r="H1295" s="44">
        <f t="shared" si="263"/>
        <v>1.3539582666666667</v>
      </c>
      <c r="I1295"/>
      <c r="J1295" s="294">
        <v>0.27337631319291511</v>
      </c>
      <c r="K1295" s="44">
        <f t="shared" si="264"/>
        <v>0.27337631319291511</v>
      </c>
      <c r="L1295" s="295">
        <v>4.4063206020000002E-2</v>
      </c>
      <c r="M1295" s="295">
        <v>3.9203061770999997E-2</v>
      </c>
      <c r="N1295" s="295">
        <v>-1.2983694598084863E-2</v>
      </c>
      <c r="O1295" s="295">
        <v>0.20309373999999999</v>
      </c>
      <c r="P1295"/>
      <c r="Q1295" s="212">
        <v>47.106999999999999</v>
      </c>
      <c r="R1295"/>
      <c r="S1295" s="156">
        <v>3.5573449E-2</v>
      </c>
      <c r="T1295" s="156">
        <v>3.4306906999999998E-2</v>
      </c>
      <c r="U1295" s="156">
        <v>1.3044714999999999E-3</v>
      </c>
      <c r="V1295" s="156">
        <v>-3.7929192999999997E-5</v>
      </c>
      <c r="W1295"/>
      <c r="X1295" s="155">
        <v>6.3590432000000001E-5</v>
      </c>
      <c r="Y1295"/>
      <c r="Z1295"/>
      <c r="AA1295"/>
      <c r="AB1295"/>
      <c r="AC1295"/>
      <c r="AD1295" s="53"/>
      <c r="AE1295" s="326"/>
      <c r="AH1295" s="48"/>
      <c r="AI1295" s="48"/>
      <c r="AJ1295" s="48"/>
    </row>
    <row r="1296" spans="1:36" ht="13.8" customHeight="1">
      <c r="A1296" t="s">
        <v>1903</v>
      </c>
      <c r="B1296" s="188" t="s">
        <v>321</v>
      </c>
      <c r="C1296" s="151" t="str">
        <f t="shared" si="261"/>
        <v>A.160.09.103</v>
      </c>
      <c r="D1296" s="54" t="s">
        <v>46</v>
      </c>
      <c r="E1296" s="150" t="s">
        <v>352</v>
      </c>
      <c r="F1296" s="153" t="str">
        <f t="shared" si="262"/>
        <v>Bamboo (local at forest road China)</v>
      </c>
      <c r="G1296" s="277">
        <v>0.13344771333333336</v>
      </c>
      <c r="H1296" s="44">
        <f t="shared" si="263"/>
        <v>0.13344771333333336</v>
      </c>
      <c r="I1296"/>
      <c r="J1296" s="294">
        <v>3.0873892105200001E-2</v>
      </c>
      <c r="K1296" s="44">
        <f t="shared" si="264"/>
        <v>3.0873892105200001E-2</v>
      </c>
      <c r="L1296" s="295">
        <v>8.3898988320000006E-4</v>
      </c>
      <c r="M1296" s="295">
        <v>1.77901047E-3</v>
      </c>
      <c r="N1296" s="295">
        <v>8.2387347519999998E-3</v>
      </c>
      <c r="O1296" s="295">
        <v>2.0017157000000001E-2</v>
      </c>
      <c r="P1296"/>
      <c r="Q1296" s="212">
        <v>23.163481000000001</v>
      </c>
      <c r="R1296"/>
      <c r="S1296" s="156">
        <v>2.5485779000000001E-3</v>
      </c>
      <c r="T1296" s="156">
        <v>2.3413024000000001E-3</v>
      </c>
      <c r="U1296" s="156">
        <v>1.0680995E-4</v>
      </c>
      <c r="V1296" s="156">
        <v>1.0046552E-4</v>
      </c>
      <c r="W1296"/>
      <c r="X1296" s="155">
        <v>6.7791196999999999E-6</v>
      </c>
      <c r="Y1296"/>
      <c r="Z1296"/>
      <c r="AA1296"/>
      <c r="AB1296"/>
      <c r="AC1296"/>
      <c r="AD1296" s="159"/>
      <c r="AE1296" s="326"/>
      <c r="AH1296" s="48"/>
      <c r="AI1296" s="48"/>
      <c r="AJ1296" s="48"/>
    </row>
    <row r="1297" spans="1:36" ht="13.8" customHeight="1">
      <c r="A1297" t="s">
        <v>1904</v>
      </c>
      <c r="B1297" s="188" t="s">
        <v>321</v>
      </c>
      <c r="C1297" s="151" t="str">
        <f t="shared" si="261"/>
        <v>A.160.09.104</v>
      </c>
      <c r="D1297" s="54" t="s">
        <v>46</v>
      </c>
      <c r="E1297" s="150" t="s">
        <v>352</v>
      </c>
      <c r="F1297" s="153" t="str">
        <f t="shared" si="262"/>
        <v>CCA wood (Scots pine with Cromium Copper and Asenic) incl EoL</v>
      </c>
      <c r="G1297" s="277">
        <v>0.29169280666666669</v>
      </c>
      <c r="H1297" s="44">
        <f t="shared" si="263"/>
        <v>0.29169280666666669</v>
      </c>
      <c r="I1297"/>
      <c r="J1297" s="294">
        <v>1.3238161015278513</v>
      </c>
      <c r="K1297" s="44">
        <f t="shared" si="264"/>
        <v>1.3238161015278513</v>
      </c>
      <c r="L1297" s="295">
        <v>1.05163878546</v>
      </c>
      <c r="M1297" s="295">
        <v>0.2057740984934</v>
      </c>
      <c r="N1297" s="295">
        <v>2.2649296574451319E-2</v>
      </c>
      <c r="O1297" s="295">
        <v>4.3753921000000001E-2</v>
      </c>
      <c r="P1297"/>
      <c r="Q1297" s="212">
        <v>25.230115000000001</v>
      </c>
      <c r="R1297"/>
      <c r="S1297" s="156">
        <v>0.92005356000000005</v>
      </c>
      <c r="T1297" s="156">
        <v>0.91954376000000004</v>
      </c>
      <c r="U1297" s="156">
        <v>3.9703760999999999E-4</v>
      </c>
      <c r="V1297" s="156">
        <v>1.1277016E-4</v>
      </c>
      <c r="W1297"/>
      <c r="X1297" s="155">
        <v>9.2596677999999999E-4</v>
      </c>
      <c r="Y1297"/>
      <c r="Z1297"/>
      <c r="AA1297"/>
      <c r="AB1297"/>
      <c r="AC1297"/>
      <c r="AD1297" s="159"/>
      <c r="AE1297" s="326"/>
      <c r="AF1297" s="117"/>
      <c r="AG1297" s="117"/>
      <c r="AH1297" s="48"/>
      <c r="AI1297" s="48"/>
      <c r="AJ1297" s="48"/>
    </row>
    <row r="1298" spans="1:36" ht="13.8" customHeight="1">
      <c r="A1298" t="s">
        <v>1043</v>
      </c>
      <c r="B1298" s="188" t="s">
        <v>321</v>
      </c>
      <c r="C1298" s="151" t="str">
        <f t="shared" si="261"/>
        <v>A.160.09.105</v>
      </c>
      <c r="D1298" s="54" t="s">
        <v>46</v>
      </c>
      <c r="E1298" s="150" t="s">
        <v>352</v>
      </c>
      <c r="F1298" s="153" t="str">
        <f t="shared" si="262"/>
        <v>Cork at factory gate in Portugal 150 kg/m3</v>
      </c>
      <c r="G1298" s="277">
        <v>0.27435257333333335</v>
      </c>
      <c r="H1298" s="44">
        <f t="shared" si="263"/>
        <v>0.27435257333333335</v>
      </c>
      <c r="I1298"/>
      <c r="J1298" s="294">
        <v>8.3524854184897857E-2</v>
      </c>
      <c r="K1298" s="44">
        <f t="shared" si="264"/>
        <v>8.3524854184897857E-2</v>
      </c>
      <c r="L1298" s="295">
        <v>4.4739244665999989E-3</v>
      </c>
      <c r="M1298" s="295">
        <v>1.2995771679E-2</v>
      </c>
      <c r="N1298" s="295">
        <v>2.490227203929786E-2</v>
      </c>
      <c r="O1298" s="295">
        <v>4.1152886E-2</v>
      </c>
      <c r="P1298"/>
      <c r="Q1298" s="212">
        <v>25.090064999999999</v>
      </c>
      <c r="R1298"/>
      <c r="S1298" s="156">
        <v>7.7882363000000001E-3</v>
      </c>
      <c r="T1298" s="156">
        <v>7.2243806000000001E-3</v>
      </c>
      <c r="U1298" s="156">
        <v>2.7163531000000001E-4</v>
      </c>
      <c r="V1298" s="156">
        <v>2.9222044999999998E-4</v>
      </c>
      <c r="W1298"/>
      <c r="X1298" s="155">
        <v>1.6273798000000001E-5</v>
      </c>
      <c r="Y1298"/>
      <c r="Z1298"/>
      <c r="AA1298"/>
      <c r="AB1298"/>
      <c r="AC1298"/>
      <c r="AD1298" s="159"/>
      <c r="AE1298" s="326"/>
      <c r="AH1298" s="48"/>
      <c r="AI1298" s="48"/>
      <c r="AJ1298" s="48"/>
    </row>
    <row r="1299" spans="1:36" ht="13.8" customHeight="1">
      <c r="A1299" t="s">
        <v>1044</v>
      </c>
      <c r="B1299" s="188" t="s">
        <v>321</v>
      </c>
      <c r="C1299" s="151" t="str">
        <f t="shared" si="261"/>
        <v>A.160.09.106</v>
      </c>
      <c r="D1299" s="54" t="s">
        <v>46</v>
      </c>
      <c r="E1299" s="150" t="s">
        <v>352</v>
      </c>
      <c r="F1299" s="153" t="str">
        <f t="shared" si="262"/>
        <v>Cork at forest road 150 kg/m3</v>
      </c>
      <c r="G1299" s="277">
        <v>0.19178999999999999</v>
      </c>
      <c r="H1299" s="44">
        <f t="shared" si="263"/>
        <v>0.19178999999999999</v>
      </c>
      <c r="I1299"/>
      <c r="J1299" s="294">
        <v>5.9119844448117E-2</v>
      </c>
      <c r="K1299" s="44">
        <f t="shared" si="264"/>
        <v>5.9119844448117E-2</v>
      </c>
      <c r="L1299" s="295">
        <v>1.8617295254980001E-3</v>
      </c>
      <c r="M1299" s="295">
        <v>9.5796149226190005E-3</v>
      </c>
      <c r="N1299" s="295">
        <v>1.891E-2</v>
      </c>
      <c r="O1299" s="295">
        <v>2.8768499999999999E-2</v>
      </c>
      <c r="P1299"/>
      <c r="Q1299" s="212">
        <v>23.6798</v>
      </c>
      <c r="R1299"/>
      <c r="S1299" s="156">
        <v>6.0086232999999999E-3</v>
      </c>
      <c r="T1299" s="156">
        <v>5.6108271000000001E-3</v>
      </c>
      <c r="U1299" s="156">
        <v>1.9875445999999999E-4</v>
      </c>
      <c r="V1299" s="156">
        <v>1.9904178000000001E-4</v>
      </c>
      <c r="W1299"/>
      <c r="X1299" s="155">
        <v>1.1477917000000001E-5</v>
      </c>
      <c r="Y1299"/>
      <c r="Z1299"/>
      <c r="AA1299"/>
      <c r="AB1299"/>
      <c r="AC1299"/>
      <c r="AD1299" s="159"/>
      <c r="AE1299" s="326"/>
      <c r="AH1299" s="48"/>
      <c r="AI1299" s="48"/>
      <c r="AJ1299" s="48"/>
    </row>
    <row r="1300" spans="1:36" ht="13.8" customHeight="1">
      <c r="A1300" t="s">
        <v>1045</v>
      </c>
      <c r="B1300" s="188" t="s">
        <v>321</v>
      </c>
      <c r="C1300" s="151" t="str">
        <f t="shared" si="261"/>
        <v>A.160.09.107</v>
      </c>
      <c r="D1300" s="54" t="s">
        <v>46</v>
      </c>
      <c r="E1300" s="150" t="s">
        <v>352</v>
      </c>
      <c r="F1300" s="153" t="str">
        <f t="shared" si="262"/>
        <v>Cork granulate 150 kg/m3</v>
      </c>
      <c r="G1300" s="277">
        <v>0.18783177333333334</v>
      </c>
      <c r="H1300" s="44">
        <f t="shared" si="263"/>
        <v>0.18783177333333334</v>
      </c>
      <c r="I1300"/>
      <c r="J1300" s="294">
        <v>3.9562561126319659E-2</v>
      </c>
      <c r="K1300" s="44">
        <f t="shared" si="264"/>
        <v>3.9562561126319659E-2</v>
      </c>
      <c r="L1300" s="295">
        <v>1.5386142319000003E-3</v>
      </c>
      <c r="M1300" s="295">
        <v>2.8647210409000002E-3</v>
      </c>
      <c r="N1300" s="295">
        <v>6.9844598535196535E-3</v>
      </c>
      <c r="O1300" s="295">
        <v>2.8174766E-2</v>
      </c>
      <c r="P1300"/>
      <c r="Q1300" s="212">
        <v>24.415932000000002</v>
      </c>
      <c r="R1300"/>
      <c r="S1300" s="156">
        <v>3.6113495E-3</v>
      </c>
      <c r="T1300" s="156">
        <v>3.3769200999999999E-3</v>
      </c>
      <c r="U1300" s="156">
        <v>1.5257174E-4</v>
      </c>
      <c r="V1300" s="156">
        <v>8.1857695E-5</v>
      </c>
      <c r="W1300"/>
      <c r="X1300" s="155">
        <v>9.6182705E-6</v>
      </c>
      <c r="Y1300"/>
      <c r="Z1300"/>
      <c r="AA1300"/>
      <c r="AB1300"/>
      <c r="AC1300"/>
      <c r="AD1300" s="159"/>
      <c r="AE1300" s="326"/>
      <c r="AH1300" s="48"/>
      <c r="AI1300" s="48"/>
      <c r="AJ1300" s="48"/>
    </row>
    <row r="1301" spans="1:36" ht="13.8" customHeight="1">
      <c r="A1301" t="s">
        <v>1046</v>
      </c>
      <c r="B1301" s="188" t="s">
        <v>321</v>
      </c>
      <c r="C1301" s="151" t="str">
        <f t="shared" si="261"/>
        <v>A.160.09.108</v>
      </c>
      <c r="D1301" s="54" t="s">
        <v>46</v>
      </c>
      <c r="E1301" s="150" t="s">
        <v>352</v>
      </c>
      <c r="F1301" s="153" t="str">
        <f t="shared" si="262"/>
        <v>Cork granulate glued = aggregate (e.g. slab for insulation) 150 kg/m3</v>
      </c>
      <c r="G1301" s="277">
        <v>0.8239962666666667</v>
      </c>
      <c r="H1301" s="44">
        <f t="shared" si="263"/>
        <v>0.8239962666666667</v>
      </c>
      <c r="I1301"/>
      <c r="J1301" s="294">
        <v>0.25273540861776866</v>
      </c>
      <c r="K1301" s="44">
        <f t="shared" si="264"/>
        <v>0.25273540861776866</v>
      </c>
      <c r="L1301" s="295">
        <v>9.4475536129999989E-3</v>
      </c>
      <c r="M1301" s="295">
        <v>9.9708927677599993E-2</v>
      </c>
      <c r="N1301" s="295">
        <v>1.9979487327168689E-2</v>
      </c>
      <c r="O1301" s="295">
        <v>0.12359944</v>
      </c>
      <c r="P1301"/>
      <c r="Q1301" s="212">
        <v>35.114337999999996</v>
      </c>
      <c r="R1301"/>
      <c r="S1301" s="156">
        <v>2.2738699000000001E-2</v>
      </c>
      <c r="T1301" s="156">
        <v>2.1355780000000001E-2</v>
      </c>
      <c r="U1301" s="156">
        <v>8.2442064000000002E-4</v>
      </c>
      <c r="V1301" s="156">
        <v>5.5849817999999998E-4</v>
      </c>
      <c r="W1301"/>
      <c r="X1301" s="155">
        <v>5.2291586999999997E-5</v>
      </c>
      <c r="Y1301"/>
      <c r="Z1301"/>
      <c r="AA1301"/>
      <c r="AB1301"/>
      <c r="AC1301"/>
      <c r="AD1301" s="159"/>
      <c r="AE1301" s="326"/>
      <c r="AH1301" s="48"/>
      <c r="AI1301" s="48"/>
      <c r="AJ1301" s="48"/>
    </row>
    <row r="1302" spans="1:36" ht="13.8" customHeight="1">
      <c r="A1302" t="s">
        <v>1047</v>
      </c>
      <c r="B1302" s="188" t="s">
        <v>321</v>
      </c>
      <c r="C1302" s="151" t="str">
        <f t="shared" si="261"/>
        <v>A.160.09.109</v>
      </c>
      <c r="D1302" s="54" t="s">
        <v>46</v>
      </c>
      <c r="E1302" s="150" t="s">
        <v>352</v>
      </c>
      <c r="F1302" s="153" t="str">
        <f t="shared" si="262"/>
        <v>MDF at factury gate</v>
      </c>
      <c r="G1302" s="277">
        <v>0.62252925333333331</v>
      </c>
      <c r="H1302" s="44">
        <f t="shared" si="263"/>
        <v>0.62252925333333331</v>
      </c>
      <c r="I1302"/>
      <c r="J1302" s="294">
        <v>0.18811728619908119</v>
      </c>
      <c r="K1302" s="44">
        <f t="shared" si="264"/>
        <v>0.18811728619908119</v>
      </c>
      <c r="L1302" s="295">
        <v>8.9714691640000004E-3</v>
      </c>
      <c r="M1302" s="295">
        <v>7.5295701483999999E-2</v>
      </c>
      <c r="N1302" s="295">
        <v>1.047072755108119E-2</v>
      </c>
      <c r="O1302" s="295">
        <v>9.3379387999999994E-2</v>
      </c>
      <c r="P1302"/>
      <c r="Q1302" s="212">
        <v>29.862857000000002</v>
      </c>
      <c r="R1302"/>
      <c r="S1302" s="156">
        <v>1.7528205000000002E-2</v>
      </c>
      <c r="T1302" s="156">
        <v>1.6413654E-2</v>
      </c>
      <c r="U1302" s="156">
        <v>6.3343093000000001E-4</v>
      </c>
      <c r="V1302" s="156">
        <v>4.8112086000000001E-4</v>
      </c>
      <c r="W1302"/>
      <c r="X1302" s="155">
        <v>3.8867730999999999E-5</v>
      </c>
      <c r="Y1302"/>
      <c r="Z1302"/>
      <c r="AA1302"/>
      <c r="AB1302"/>
      <c r="AC1302"/>
      <c r="AD1302" s="117"/>
      <c r="AE1302" s="326"/>
      <c r="AH1302" s="48"/>
      <c r="AI1302" s="48"/>
      <c r="AJ1302" s="48"/>
    </row>
    <row r="1303" spans="1:36" ht="13.8" customHeight="1">
      <c r="A1303" t="s">
        <v>1048</v>
      </c>
      <c r="B1303" s="188" t="s">
        <v>321</v>
      </c>
      <c r="C1303" s="151" t="str">
        <f t="shared" si="261"/>
        <v>A.160.09.110</v>
      </c>
      <c r="D1303" s="54" t="s">
        <v>46</v>
      </c>
      <c r="E1303" s="150" t="s">
        <v>352</v>
      </c>
      <c r="F1303" s="153" t="str">
        <f t="shared" si="262"/>
        <v>Particle board  standard (Rotterdam)</v>
      </c>
      <c r="G1303" s="277">
        <v>0.65340039333333333</v>
      </c>
      <c r="H1303" s="44">
        <f t="shared" si="263"/>
        <v>0.65340039333333333</v>
      </c>
      <c r="I1303"/>
      <c r="J1303" s="294">
        <v>0.18304324961335566</v>
      </c>
      <c r="K1303" s="44">
        <f t="shared" si="264"/>
        <v>0.18304324961335566</v>
      </c>
      <c r="L1303" s="295">
        <v>8.3080673310000006E-3</v>
      </c>
      <c r="M1303" s="295">
        <v>5.9691327054000001E-2</v>
      </c>
      <c r="N1303" s="295">
        <v>1.7033796228355678E-2</v>
      </c>
      <c r="O1303" s="295">
        <v>9.8010058999999997E-2</v>
      </c>
      <c r="P1303"/>
      <c r="Q1303" s="212">
        <v>30.255721000000001</v>
      </c>
      <c r="R1303"/>
      <c r="S1303" s="156">
        <v>1.7146623999999999E-2</v>
      </c>
      <c r="T1303" s="156">
        <v>1.6007299999999999E-2</v>
      </c>
      <c r="U1303" s="156">
        <v>6.3307968000000004E-4</v>
      </c>
      <c r="V1303" s="156">
        <v>5.0624396000000004E-4</v>
      </c>
      <c r="W1303"/>
      <c r="X1303" s="155">
        <v>3.8769264000000003E-5</v>
      </c>
      <c r="Y1303"/>
      <c r="Z1303"/>
      <c r="AA1303"/>
      <c r="AB1303"/>
      <c r="AC1303"/>
      <c r="AD1303" s="117"/>
      <c r="AE1303" s="326"/>
      <c r="AH1303" s="48"/>
      <c r="AI1303" s="48"/>
      <c r="AJ1303" s="48"/>
    </row>
    <row r="1304" spans="1:36" ht="13.8" customHeight="1">
      <c r="A1304" t="s">
        <v>3589</v>
      </c>
      <c r="B1304" s="188" t="s">
        <v>321</v>
      </c>
      <c r="C1304" s="151" t="str">
        <f t="shared" si="261"/>
        <v>A.160.09.111</v>
      </c>
      <c r="D1304" s="54" t="s">
        <v>46</v>
      </c>
      <c r="E1304" s="150" t="s">
        <v>352</v>
      </c>
      <c r="F1304" s="153" t="str">
        <f t="shared" si="262"/>
        <v>Particle board biodegradable at factury gate</v>
      </c>
      <c r="G1304" s="277">
        <v>0.84039473333333337</v>
      </c>
      <c r="H1304" s="44">
        <f t="shared" si="263"/>
        <v>0.84039473333333337</v>
      </c>
      <c r="I1304"/>
      <c r="J1304" s="294">
        <v>0.1529779167390812</v>
      </c>
      <c r="K1304" s="44">
        <f t="shared" si="264"/>
        <v>0.1529779167390812</v>
      </c>
      <c r="L1304" s="295">
        <v>6.1270749529999998E-3</v>
      </c>
      <c r="M1304" s="295">
        <v>9.7404039450000018E-3</v>
      </c>
      <c r="N1304" s="295">
        <v>1.1051227841081191E-2</v>
      </c>
      <c r="O1304" s="295">
        <v>0.12605921</v>
      </c>
      <c r="P1304"/>
      <c r="Q1304" s="212">
        <v>35.403964999999999</v>
      </c>
      <c r="R1304"/>
      <c r="S1304" s="156">
        <v>1.5785516999999999E-2</v>
      </c>
      <c r="T1304" s="156">
        <v>1.4418679E-2</v>
      </c>
      <c r="U1304" s="156">
        <v>6.6860088000000005E-4</v>
      </c>
      <c r="V1304" s="156">
        <v>6.9823678E-4</v>
      </c>
      <c r="W1304"/>
      <c r="X1304" s="155">
        <v>4.1659689E-5</v>
      </c>
      <c r="Y1304"/>
      <c r="Z1304"/>
      <c r="AA1304"/>
      <c r="AB1304"/>
      <c r="AC1304"/>
      <c r="AD1304" s="159"/>
      <c r="AE1304" s="326"/>
      <c r="AH1304" s="48"/>
      <c r="AI1304" s="48"/>
      <c r="AJ1304" s="48"/>
    </row>
    <row r="1305" spans="1:36" ht="13.8" customHeight="1">
      <c r="A1305" t="s">
        <v>3590</v>
      </c>
      <c r="B1305" s="188" t="s">
        <v>321</v>
      </c>
      <c r="C1305" s="151" t="str">
        <f t="shared" si="261"/>
        <v>A.160.09.112</v>
      </c>
      <c r="D1305" s="54" t="s">
        <v>46</v>
      </c>
      <c r="E1305" s="150" t="s">
        <v>352</v>
      </c>
      <c r="F1305" s="153" t="str">
        <f t="shared" si="262"/>
        <v>Particle board high humidity P5 (Rotterdam)</v>
      </c>
      <c r="G1305" s="277">
        <v>0.8098934000000001</v>
      </c>
      <c r="H1305" s="44">
        <f t="shared" si="263"/>
        <v>0.8098934000000001</v>
      </c>
      <c r="I1305"/>
      <c r="J1305" s="294">
        <v>0.24085019874020824</v>
      </c>
      <c r="K1305" s="44">
        <f t="shared" si="264"/>
        <v>0.24085019874020824</v>
      </c>
      <c r="L1305" s="295">
        <v>1.1228945503999999E-2</v>
      </c>
      <c r="M1305" s="295">
        <v>8.2268332526999999E-2</v>
      </c>
      <c r="N1305" s="295">
        <v>2.5868910709208232E-2</v>
      </c>
      <c r="O1305" s="295">
        <v>0.12148401</v>
      </c>
      <c r="P1305"/>
      <c r="Q1305" s="212">
        <v>32.556533999999999</v>
      </c>
      <c r="R1305"/>
      <c r="S1305" s="156">
        <v>2.2326807000000001E-2</v>
      </c>
      <c r="T1305" s="156">
        <v>2.0853710000000001E-2</v>
      </c>
      <c r="U1305" s="156">
        <v>8.0770362000000002E-4</v>
      </c>
      <c r="V1305" s="156">
        <v>6.6539378000000004E-4</v>
      </c>
      <c r="W1305"/>
      <c r="X1305" s="155">
        <v>4.9181473000000003E-5</v>
      </c>
      <c r="Y1305"/>
      <c r="Z1305"/>
      <c r="AA1305"/>
      <c r="AB1305"/>
      <c r="AC1305"/>
      <c r="AD1305" s="159"/>
      <c r="AH1305" s="48"/>
      <c r="AI1305" s="48"/>
      <c r="AJ1305" s="48"/>
    </row>
    <row r="1306" spans="1:36" ht="13.8" customHeight="1">
      <c r="A1306" t="s">
        <v>1905</v>
      </c>
      <c r="B1306" s="188" t="s">
        <v>321</v>
      </c>
      <c r="C1306" s="151" t="str">
        <f t="shared" si="261"/>
        <v>A.160.09.113</v>
      </c>
      <c r="D1306" s="54" t="s">
        <v>46</v>
      </c>
      <c r="E1306" s="150" t="s">
        <v>352</v>
      </c>
      <c r="F1306" s="153" t="str">
        <f t="shared" si="262"/>
        <v>Plato wood = thermal treated European Spruce s.g. 420 kg/m3</v>
      </c>
      <c r="G1306" s="277">
        <v>0.43728812666666667</v>
      </c>
      <c r="H1306" s="44">
        <f t="shared" si="263"/>
        <v>0.43728812666666667</v>
      </c>
      <c r="I1306"/>
      <c r="J1306" s="294">
        <v>9.568241624881256E-2</v>
      </c>
      <c r="K1306" s="44">
        <f t="shared" si="264"/>
        <v>9.568241624881256E-2</v>
      </c>
      <c r="L1306" s="295">
        <v>3.6349340989999999E-3</v>
      </c>
      <c r="M1306" s="295">
        <v>9.7320787519999986E-3</v>
      </c>
      <c r="N1306" s="295">
        <v>1.6722184397812569E-2</v>
      </c>
      <c r="O1306" s="295">
        <v>6.5593218999999994E-2</v>
      </c>
      <c r="P1306"/>
      <c r="Q1306" s="212">
        <v>31.320734999999999</v>
      </c>
      <c r="R1306"/>
      <c r="S1306" s="156">
        <v>8.9509116999999996E-3</v>
      </c>
      <c r="T1306" s="156">
        <v>8.2729273999999995E-3</v>
      </c>
      <c r="U1306" s="156">
        <v>3.8170005999999999E-4</v>
      </c>
      <c r="V1306" s="156">
        <v>2.9628427000000002E-4</v>
      </c>
      <c r="W1306"/>
      <c r="X1306" s="155">
        <v>2.2471953999999998E-5</v>
      </c>
      <c r="Y1306"/>
      <c r="Z1306"/>
      <c r="AA1306"/>
      <c r="AB1306"/>
      <c r="AC1306"/>
      <c r="AD1306" s="159"/>
      <c r="AE1306" s="326"/>
      <c r="AH1306" s="48"/>
      <c r="AI1306" s="48"/>
      <c r="AJ1306" s="48"/>
    </row>
    <row r="1307" spans="1:36" ht="13.8" customHeight="1">
      <c r="A1307" t="s">
        <v>1049</v>
      </c>
      <c r="B1307" s="188" t="s">
        <v>321</v>
      </c>
      <c r="C1307" s="151" t="str">
        <f t="shared" si="261"/>
        <v>A.160.09.114</v>
      </c>
      <c r="D1307" s="54" t="s">
        <v>46</v>
      </c>
      <c r="E1307" s="150" t="s">
        <v>352</v>
      </c>
      <c r="F1307" s="153" t="str">
        <f t="shared" si="262"/>
        <v>Plywood Bamboo (density approx 700 kg/m3)</v>
      </c>
      <c r="G1307" s="277">
        <v>0.18026344</v>
      </c>
      <c r="H1307" s="44">
        <f t="shared" si="263"/>
        <v>0.18026344</v>
      </c>
      <c r="I1307"/>
      <c r="J1307" s="294">
        <v>0.12193314288332043</v>
      </c>
      <c r="K1307" s="44">
        <f t="shared" si="264"/>
        <v>0.12193314288332043</v>
      </c>
      <c r="L1307" s="295">
        <v>1.1252104131E-2</v>
      </c>
      <c r="M1307" s="295">
        <v>4.5317201394000001E-2</v>
      </c>
      <c r="N1307" s="295">
        <v>3.832432135832043E-2</v>
      </c>
      <c r="O1307" s="295">
        <v>2.7039516E-2</v>
      </c>
      <c r="P1307"/>
      <c r="Q1307" s="212">
        <v>14.986005</v>
      </c>
      <c r="R1307"/>
      <c r="S1307" s="156">
        <v>8.9328160999999993E-3</v>
      </c>
      <c r="T1307" s="156">
        <v>8.0900235999999993E-3</v>
      </c>
      <c r="U1307" s="156">
        <v>2.6025095000000001E-4</v>
      </c>
      <c r="V1307" s="156">
        <v>5.8254159000000003E-4</v>
      </c>
      <c r="W1307"/>
      <c r="X1307" s="155">
        <v>2.9180297000000001E-5</v>
      </c>
      <c r="Y1307"/>
      <c r="Z1307"/>
      <c r="AA1307"/>
      <c r="AB1307"/>
      <c r="AC1307"/>
      <c r="AD1307" s="159"/>
      <c r="AE1307" s="326"/>
      <c r="AH1307" s="48"/>
      <c r="AI1307" s="48"/>
      <c r="AJ1307" s="48"/>
    </row>
    <row r="1308" spans="1:36" ht="13.8" customHeight="1">
      <c r="A1308" t="s">
        <v>1906</v>
      </c>
      <c r="B1308" s="188" t="s">
        <v>321</v>
      </c>
      <c r="C1308" s="151" t="str">
        <f t="shared" si="261"/>
        <v>A.160.09.115</v>
      </c>
      <c r="D1308" s="54" t="s">
        <v>46</v>
      </c>
      <c r="E1308" s="150" t="s">
        <v>352</v>
      </c>
      <c r="F1308" s="153" t="str">
        <f t="shared" si="262"/>
        <v>Plywood (softwood 600 kg/m3) - indoor use</v>
      </c>
      <c r="G1308" s="277">
        <v>0.60859646000000001</v>
      </c>
      <c r="H1308" s="44">
        <f t="shared" si="263"/>
        <v>0.60859646000000001</v>
      </c>
      <c r="I1308"/>
      <c r="J1308" s="294">
        <v>0.2080469267064739</v>
      </c>
      <c r="K1308" s="44">
        <f t="shared" si="264"/>
        <v>0.2080469267064739</v>
      </c>
      <c r="L1308" s="295">
        <v>9.4701697039999994E-3</v>
      </c>
      <c r="M1308" s="295">
        <v>9.188235776909999E-2</v>
      </c>
      <c r="N1308" s="295">
        <v>1.5404930233373903E-2</v>
      </c>
      <c r="O1308" s="295">
        <v>9.1289468999999998E-2</v>
      </c>
      <c r="P1308"/>
      <c r="Q1308" s="212">
        <v>29.337692000000001</v>
      </c>
      <c r="R1308"/>
      <c r="S1308" s="156">
        <v>1.9005369000000001E-2</v>
      </c>
      <c r="T1308" s="156">
        <v>1.7934228999999999E-2</v>
      </c>
      <c r="U1308" s="156">
        <v>6.6185364000000005E-4</v>
      </c>
      <c r="V1308" s="156">
        <v>4.0928615999999998E-4</v>
      </c>
      <c r="W1308"/>
      <c r="X1308" s="155">
        <v>4.0232538000000002E-5</v>
      </c>
      <c r="Y1308"/>
      <c r="Z1308"/>
      <c r="AA1308"/>
      <c r="AB1308"/>
      <c r="AC1308"/>
      <c r="AD1308" s="159"/>
      <c r="AE1308" s="326"/>
      <c r="AH1308" s="48"/>
      <c r="AI1308" s="48"/>
      <c r="AJ1308" s="48"/>
    </row>
    <row r="1309" spans="1:36" ht="13.8" customHeight="1">
      <c r="A1309" t="s">
        <v>2702</v>
      </c>
      <c r="B1309" s="188" t="s">
        <v>321</v>
      </c>
      <c r="C1309" s="151" t="str">
        <f t="shared" si="261"/>
        <v>A.160.09.116</v>
      </c>
      <c r="D1309" s="54" t="s">
        <v>46</v>
      </c>
      <c r="E1309" s="150" t="s">
        <v>352</v>
      </c>
      <c r="F1309" s="153" t="str">
        <f t="shared" si="262"/>
        <v>Plywood Okoumei plantation (500 kg/m3) - marine and outdoor use</v>
      </c>
      <c r="G1309" s="277">
        <v>0.84721613333333334</v>
      </c>
      <c r="H1309" s="44">
        <f t="shared" si="263"/>
        <v>0.84721613333333334</v>
      </c>
      <c r="I1309"/>
      <c r="J1309" s="294">
        <v>0.3019688899646587</v>
      </c>
      <c r="K1309" s="44">
        <f t="shared" si="264"/>
        <v>0.3019688899646587</v>
      </c>
      <c r="L1309" s="295">
        <v>8.9993358069999987E-3</v>
      </c>
      <c r="M1309" s="295">
        <v>0.14409750573999999</v>
      </c>
      <c r="N1309" s="295">
        <v>2.1789628417658718E-2</v>
      </c>
      <c r="O1309" s="295">
        <v>0.12708242</v>
      </c>
      <c r="P1309"/>
      <c r="Q1309" s="212">
        <v>36.118119</v>
      </c>
      <c r="R1309"/>
      <c r="S1309" s="156">
        <v>2.8046113000000001E-2</v>
      </c>
      <c r="T1309" s="156">
        <v>2.6224146E-2</v>
      </c>
      <c r="U1309" s="156">
        <v>9.4591214999999998E-4</v>
      </c>
      <c r="V1309" s="156">
        <v>8.7605495000000002E-4</v>
      </c>
      <c r="W1309"/>
      <c r="X1309" s="155">
        <v>6.2007934999999995E-5</v>
      </c>
      <c r="Y1309"/>
      <c r="Z1309"/>
      <c r="AA1309"/>
      <c r="AB1309"/>
      <c r="AC1309"/>
      <c r="AD1309" s="159"/>
      <c r="AE1309" s="326"/>
      <c r="AH1309" s="48"/>
      <c r="AI1309" s="48"/>
      <c r="AJ1309" s="48"/>
    </row>
    <row r="1310" spans="1:36" ht="13.8" customHeight="1">
      <c r="A1310" t="s">
        <v>3591</v>
      </c>
      <c r="B1310" s="188" t="s">
        <v>321</v>
      </c>
      <c r="C1310" s="151" t="str">
        <f t="shared" si="261"/>
        <v>A.160.09.117</v>
      </c>
      <c r="D1310" s="54" t="s">
        <v>46</v>
      </c>
      <c r="E1310" s="150" t="s">
        <v>352</v>
      </c>
      <c r="F1310" s="153" t="str">
        <f t="shared" si="262"/>
        <v>Particle board Recycled from "A-wood" (Rotterdam)</v>
      </c>
      <c r="G1310" s="277">
        <v>0.59418878666666664</v>
      </c>
      <c r="H1310" s="44">
        <f t="shared" si="263"/>
        <v>0.59418878666666664</v>
      </c>
      <c r="I1310"/>
      <c r="J1310" s="339">
        <v>0.16676316141135566</v>
      </c>
      <c r="K1310" s="44">
        <f t="shared" si="264"/>
        <v>0.16676316141135566</v>
      </c>
      <c r="L1310" s="340">
        <v>8.1274577859999989E-3</v>
      </c>
      <c r="M1310" s="340">
        <v>5.7601009277000001E-2</v>
      </c>
      <c r="N1310" s="340">
        <v>1.1906376348355674E-2</v>
      </c>
      <c r="O1310" s="340">
        <v>8.9128317999999998E-2</v>
      </c>
      <c r="P1310"/>
      <c r="Q1310" s="336">
        <v>29.478009</v>
      </c>
      <c r="R1310"/>
      <c r="S1310" s="156">
        <v>1.5519827E-2</v>
      </c>
      <c r="T1310" s="156">
        <v>1.4491155E-2</v>
      </c>
      <c r="U1310" s="156">
        <v>5.7671630999999997E-4</v>
      </c>
      <c r="V1310" s="156">
        <v>4.5195510000000001E-4</v>
      </c>
      <c r="W1310"/>
      <c r="X1310" s="341">
        <v>3.5592588000000003E-5</v>
      </c>
      <c r="Y1310"/>
      <c r="Z1310"/>
      <c r="AA1310"/>
      <c r="AB1310"/>
      <c r="AC1310"/>
      <c r="AD1310" s="159"/>
      <c r="AE1310" s="326"/>
      <c r="AH1310" s="48"/>
      <c r="AI1310" s="48"/>
      <c r="AJ1310" s="48"/>
    </row>
    <row r="1311" spans="1:36" ht="13.8" customHeight="1">
      <c r="B1311" s="188"/>
      <c r="C1311" s="151"/>
      <c r="D1311" s="51" t="s">
        <v>1907</v>
      </c>
      <c r="E1311" s="150"/>
      <c r="F1311"/>
      <c r="H1311" s="44"/>
      <c r="I1311"/>
      <c r="J1311" s="44"/>
      <c r="K1311" s="44"/>
      <c r="L1311" s="44"/>
      <c r="P1311"/>
      <c r="Q1311" s="212"/>
      <c r="R1311"/>
      <c r="S1311"/>
      <c r="T1311"/>
      <c r="U1311"/>
      <c r="V1311"/>
      <c r="W1311"/>
      <c r="X1311"/>
      <c r="Y1311"/>
      <c r="Z1311"/>
      <c r="AA1311"/>
      <c r="AB1311"/>
      <c r="AC1311"/>
      <c r="AD1311" s="159"/>
      <c r="AE1311" s="326"/>
      <c r="AH1311" s="48"/>
      <c r="AI1311" s="48"/>
      <c r="AJ1311" s="48"/>
    </row>
    <row r="1312" spans="1:36" ht="13.8" customHeight="1">
      <c r="B1312" s="188"/>
      <c r="C1312" s="151"/>
      <c r="D1312" s="51" t="s">
        <v>47</v>
      </c>
      <c r="E1312" s="150"/>
      <c r="F1312"/>
      <c r="H1312" s="44"/>
      <c r="I1312"/>
      <c r="J1312" s="44"/>
      <c r="K1312" s="44"/>
      <c r="L1312" s="44"/>
      <c r="P1312"/>
      <c r="Q1312" s="212"/>
      <c r="R1312"/>
      <c r="S1312"/>
      <c r="T1312"/>
      <c r="U1312"/>
      <c r="V1312"/>
      <c r="W1312"/>
      <c r="X1312"/>
      <c r="Y1312"/>
      <c r="Z1312"/>
      <c r="AA1312"/>
      <c r="AB1312"/>
      <c r="AC1312"/>
      <c r="AD1312" s="159"/>
      <c r="AE1312" s="326"/>
      <c r="AH1312" s="48"/>
      <c r="AI1312" s="48"/>
      <c r="AJ1312" s="48"/>
    </row>
    <row r="1313" spans="1:36" ht="13.8" customHeight="1">
      <c r="A1313" t="s">
        <v>1908</v>
      </c>
      <c r="B1313" s="188" t="s">
        <v>1372</v>
      </c>
      <c r="C1313" s="151" t="str">
        <f t="shared" ref="C1313:C1322" si="265">MID(A1313,1,12)</f>
        <v>B.030.01.101</v>
      </c>
      <c r="D1313" s="54" t="s">
        <v>47</v>
      </c>
      <c r="E1313" s="150" t="s">
        <v>440</v>
      </c>
      <c r="F1313" s="153" t="str">
        <f t="shared" ref="F1313:F1322" si="266">MID(A1313, 21,85)</f>
        <v>Electricity coal EU - US - China 38% efficiency</v>
      </c>
      <c r="G1313" s="342">
        <v>0.27404857999999999</v>
      </c>
      <c r="H1313" s="44">
        <v>0.27404857999999999</v>
      </c>
      <c r="I1313"/>
      <c r="J1313" s="343">
        <v>5.6616961971480001E-2</v>
      </c>
      <c r="K1313" s="44">
        <f t="shared" ref="K1313:K1322" si="267">J1313</f>
        <v>5.6616961971480001E-2</v>
      </c>
      <c r="L1313" s="344">
        <v>3.97570745168E-3</v>
      </c>
      <c r="M1313" s="344">
        <v>1.1126698837199999E-2</v>
      </c>
      <c r="N1313" s="344">
        <v>4.0726868259999998E-4</v>
      </c>
      <c r="O1313" s="344">
        <v>4.1107286999999999E-2</v>
      </c>
      <c r="P1313"/>
      <c r="Q1313" s="44">
        <v>3.5214433999999999</v>
      </c>
      <c r="R1313"/>
      <c r="S1313" s="156">
        <v>7.3058782999999997E-3</v>
      </c>
      <c r="T1313" s="156">
        <v>6.9754643000000003E-3</v>
      </c>
      <c r="U1313" s="156">
        <v>2.8163944000000001E-4</v>
      </c>
      <c r="V1313" s="156">
        <v>4.8774569000000001E-5</v>
      </c>
      <c r="W1313"/>
      <c r="X1313" s="155">
        <v>1.6082836E-5</v>
      </c>
      <c r="Y1313"/>
      <c r="Z1313"/>
      <c r="AA1313"/>
      <c r="AB1313"/>
      <c r="AC1313"/>
      <c r="AD1313" s="159"/>
      <c r="AE1313" s="326"/>
      <c r="AH1313" s="48"/>
      <c r="AI1313" s="48"/>
      <c r="AJ1313" s="48"/>
    </row>
    <row r="1314" spans="1:36" ht="13.8" customHeight="1">
      <c r="A1314" t="s">
        <v>1909</v>
      </c>
      <c r="B1314" s="188" t="s">
        <v>1372</v>
      </c>
      <c r="C1314" s="151" t="str">
        <f t="shared" si="265"/>
        <v>B.030.01.102</v>
      </c>
      <c r="D1314" s="54" t="s">
        <v>47</v>
      </c>
      <c r="E1314" s="150" t="s">
        <v>440</v>
      </c>
      <c r="F1314" s="153" t="str">
        <f t="shared" si="266"/>
        <v>Electricity from offshore windmill (5MW  capacity factor 0.47)</v>
      </c>
      <c r="G1314" s="342">
        <v>3.0244749333333334E-3</v>
      </c>
      <c r="H1314" s="44">
        <v>3.0244749333333334E-3</v>
      </c>
      <c r="I1314"/>
      <c r="J1314" s="343">
        <v>9.256783752091156E-4</v>
      </c>
      <c r="K1314" s="44">
        <f t="shared" si="267"/>
        <v>9.256783752091156E-4</v>
      </c>
      <c r="L1314" s="344">
        <v>4.8751480000000001E-5</v>
      </c>
      <c r="M1314" s="344">
        <v>1.27201040686E-4</v>
      </c>
      <c r="N1314" s="344">
        <v>2.9605461452311558E-4</v>
      </c>
      <c r="O1314" s="344">
        <v>4.5367124000000002E-4</v>
      </c>
      <c r="P1314"/>
      <c r="Q1314" s="44">
        <v>1.0353717</v>
      </c>
      <c r="R1314"/>
      <c r="S1314" s="156">
        <v>7.1383781999999997E-5</v>
      </c>
      <c r="T1314" s="156">
        <v>6.6183512E-5</v>
      </c>
      <c r="U1314" s="156">
        <v>2.6686485999999999E-6</v>
      </c>
      <c r="V1314" s="156">
        <v>2.5316217E-6</v>
      </c>
      <c r="W1314"/>
      <c r="X1314" s="155">
        <v>2.0006983000000001E-7</v>
      </c>
      <c r="Y1314"/>
      <c r="Z1314"/>
      <c r="AA1314"/>
      <c r="AB1314"/>
      <c r="AC1314"/>
      <c r="AD1314" s="159"/>
      <c r="AE1314" s="326"/>
      <c r="AH1314" s="48"/>
      <c r="AI1314" s="48"/>
      <c r="AJ1314" s="48"/>
    </row>
    <row r="1315" spans="1:36" ht="13.8" customHeight="1">
      <c r="A1315" t="s">
        <v>1910</v>
      </c>
      <c r="B1315" s="188" t="s">
        <v>1372</v>
      </c>
      <c r="C1315" s="151" t="str">
        <f t="shared" si="265"/>
        <v>B.030.01.103</v>
      </c>
      <c r="D1315" s="54" t="s">
        <v>47</v>
      </c>
      <c r="E1315" s="150" t="s">
        <v>440</v>
      </c>
      <c r="F1315" s="153" t="str">
        <f t="shared" si="266"/>
        <v>Electricity gas EU - US - China 60% efficiency</v>
      </c>
      <c r="G1315" s="342">
        <v>0.16313532000000003</v>
      </c>
      <c r="H1315" s="44">
        <v>0.16313532000000003</v>
      </c>
      <c r="I1315"/>
      <c r="J1315" s="343">
        <v>3.1536770692315891E-2</v>
      </c>
      <c r="K1315" s="44">
        <f t="shared" si="267"/>
        <v>3.1536770692315891E-2</v>
      </c>
      <c r="L1315" s="344">
        <v>3.4593298179999999E-3</v>
      </c>
      <c r="M1315" s="344">
        <v>3.0322644121899998E-3</v>
      </c>
      <c r="N1315" s="344">
        <v>5.7487846212588868E-4</v>
      </c>
      <c r="O1315" s="344">
        <v>2.4470298000000001E-2</v>
      </c>
      <c r="P1315"/>
      <c r="Q1315" s="44">
        <v>1.4134285</v>
      </c>
      <c r="R1315"/>
      <c r="S1315" s="156">
        <v>3.5258573E-3</v>
      </c>
      <c r="T1315" s="156">
        <v>3.2936620000000002E-3</v>
      </c>
      <c r="U1315" s="156">
        <v>1.4235876000000001E-4</v>
      </c>
      <c r="V1315" s="156">
        <v>8.9836475999999994E-5</v>
      </c>
      <c r="W1315"/>
      <c r="X1315" s="155">
        <v>8.5753023999999993E-6</v>
      </c>
      <c r="Y1315"/>
      <c r="Z1315"/>
      <c r="AA1315"/>
      <c r="AB1315"/>
      <c r="AC1315"/>
      <c r="AD1315" s="117"/>
      <c r="AE1315" s="326"/>
      <c r="AH1315" s="48"/>
      <c r="AI1315" s="48"/>
      <c r="AJ1315" s="48"/>
    </row>
    <row r="1316" spans="1:36" ht="13.8" customHeight="1">
      <c r="A1316" t="s">
        <v>1050</v>
      </c>
      <c r="B1316" s="188" t="s">
        <v>1372</v>
      </c>
      <c r="C1316" s="151" t="str">
        <f t="shared" si="265"/>
        <v>B.030.01.104</v>
      </c>
      <c r="D1316" s="54" t="s">
        <v>47</v>
      </c>
      <c r="E1316" s="150" t="s">
        <v>440</v>
      </c>
      <c r="F1316" s="153" t="str">
        <f t="shared" si="266"/>
        <v>Electricity nuclear (US)</v>
      </c>
      <c r="G1316" s="342">
        <v>2.4601874000000001E-3</v>
      </c>
      <c r="H1316" s="44">
        <v>2.4601874000000001E-3</v>
      </c>
      <c r="I1316"/>
      <c r="J1316" s="343">
        <v>2.5692443218424794E-2</v>
      </c>
      <c r="K1316" s="44">
        <f t="shared" si="267"/>
        <v>2.5692443218424794E-2</v>
      </c>
      <c r="L1316" s="344">
        <v>9.472921301E-5</v>
      </c>
      <c r="M1316" s="344">
        <v>5.9870425560400002E-4</v>
      </c>
      <c r="N1316" s="344">
        <v>2.4629981639810797E-2</v>
      </c>
      <c r="O1316" s="344">
        <v>3.6902811000000003E-4</v>
      </c>
      <c r="P1316"/>
      <c r="Q1316" s="44">
        <v>3.0926808000000001</v>
      </c>
      <c r="R1316"/>
      <c r="S1316" s="156">
        <v>1.9991753999999999E-4</v>
      </c>
      <c r="T1316" s="156">
        <v>1.9332948000000001E-4</v>
      </c>
      <c r="U1316" s="156">
        <v>5.1076825999999998E-6</v>
      </c>
      <c r="V1316" s="156">
        <v>1.4803790000000001E-6</v>
      </c>
      <c r="W1316"/>
      <c r="X1316" s="155">
        <v>4.1989647000000002E-6</v>
      </c>
      <c r="Y1316"/>
      <c r="Z1316"/>
      <c r="AA1316"/>
      <c r="AB1316"/>
      <c r="AC1316"/>
      <c r="AD1316" s="117"/>
      <c r="AE1316" s="326"/>
      <c r="AH1316" s="48"/>
      <c r="AI1316" s="48"/>
      <c r="AJ1316" s="48"/>
    </row>
    <row r="1317" spans="1:36" ht="13.8" customHeight="1">
      <c r="A1317" t="s">
        <v>1911</v>
      </c>
      <c r="B1317" s="188" t="s">
        <v>1372</v>
      </c>
      <c r="C1317" s="151" t="str">
        <f t="shared" si="265"/>
        <v>B.030.01.105</v>
      </c>
      <c r="D1317" s="54" t="s">
        <v>47</v>
      </c>
      <c r="E1317" s="150" t="s">
        <v>440</v>
      </c>
      <c r="F1317" s="153" t="str">
        <f t="shared" si="266"/>
        <v>Electricity oil EU - US - China  45% efficiency</v>
      </c>
      <c r="G1317" s="342">
        <v>0.22967222000000001</v>
      </c>
      <c r="H1317" s="44">
        <v>0.22967222000000001</v>
      </c>
      <c r="I1317"/>
      <c r="J1317" s="343">
        <v>4.6165887286434101E-2</v>
      </c>
      <c r="K1317" s="44">
        <f t="shared" si="267"/>
        <v>4.6165887286434101E-2</v>
      </c>
      <c r="L1317" s="344">
        <v>2.6919380072721001E-3</v>
      </c>
      <c r="M1317" s="344">
        <v>8.9343749894400006E-3</v>
      </c>
      <c r="N1317" s="344">
        <v>8.8741289721999995E-5</v>
      </c>
      <c r="O1317" s="344">
        <v>3.4450833E-2</v>
      </c>
      <c r="P1317"/>
      <c r="Q1317" s="44">
        <v>2.6079777000000002</v>
      </c>
      <c r="R1317"/>
      <c r="S1317" s="156">
        <v>6.7270094999999997E-3</v>
      </c>
      <c r="T1317" s="156">
        <v>6.3141936000000003E-3</v>
      </c>
      <c r="U1317" s="156">
        <v>2.2748606E-4</v>
      </c>
      <c r="V1317" s="156">
        <v>1.8532984999999999E-4</v>
      </c>
      <c r="W1317"/>
      <c r="X1317" s="155">
        <v>1.3503693E-5</v>
      </c>
      <c r="Y1317"/>
      <c r="Z1317"/>
      <c r="AA1317"/>
      <c r="AB1317"/>
      <c r="AC1317"/>
      <c r="AD1317" s="159"/>
      <c r="AE1317" s="326"/>
      <c r="AH1317" s="48"/>
      <c r="AI1317" s="48"/>
      <c r="AJ1317" s="48"/>
    </row>
    <row r="1318" spans="1:36" ht="13.8" customHeight="1">
      <c r="A1318" t="s">
        <v>1912</v>
      </c>
      <c r="B1318" s="188" t="s">
        <v>1372</v>
      </c>
      <c r="C1318" s="151" t="str">
        <f t="shared" si="265"/>
        <v>B.030.01.106</v>
      </c>
      <c r="D1318" s="54" t="s">
        <v>47</v>
      </c>
      <c r="E1318" s="150" t="s">
        <v>440</v>
      </c>
      <c r="F1318" s="153" t="str">
        <f t="shared" si="266"/>
        <v>Electricity from Hydropower (Norway)</v>
      </c>
      <c r="G1318" s="342">
        <v>2E-3</v>
      </c>
      <c r="H1318" s="44">
        <v>2E-3</v>
      </c>
      <c r="I1318"/>
      <c r="J1318" s="343">
        <v>5.1091195955999999E-4</v>
      </c>
      <c r="K1318" s="44">
        <f t="shared" si="267"/>
        <v>5.1091195955999999E-4</v>
      </c>
      <c r="L1318" s="344">
        <v>8.5499220600000001E-6</v>
      </c>
      <c r="M1318" s="344">
        <v>4.4144156000000003E-6</v>
      </c>
      <c r="N1318" s="344">
        <v>1.979476219E-4</v>
      </c>
      <c r="O1318" s="344">
        <v>2.9999999999999997E-4</v>
      </c>
      <c r="P1318"/>
      <c r="Q1318" s="44">
        <v>1.0094181</v>
      </c>
      <c r="R1318"/>
      <c r="S1318" s="156">
        <v>3.4814044999999999E-5</v>
      </c>
      <c r="T1318" s="156">
        <v>3.2592941000000003E-5</v>
      </c>
      <c r="U1318" s="156">
        <v>1.5146392E-6</v>
      </c>
      <c r="V1318" s="156">
        <v>7.0646436000000003E-7</v>
      </c>
      <c r="W1318"/>
      <c r="X1318" s="155">
        <v>7.4691078999999999E-8</v>
      </c>
      <c r="Y1318"/>
      <c r="Z1318"/>
      <c r="AA1318"/>
      <c r="AB1318"/>
      <c r="AC1318"/>
      <c r="AD1318" s="159"/>
      <c r="AE1318" s="326"/>
      <c r="AH1318" s="48"/>
      <c r="AI1318" s="48"/>
      <c r="AJ1318" s="48"/>
    </row>
    <row r="1319" spans="1:36" ht="13.8" customHeight="1">
      <c r="A1319" t="s">
        <v>1913</v>
      </c>
      <c r="B1319" s="188" t="s">
        <v>1372</v>
      </c>
      <c r="C1319" s="151" t="str">
        <f t="shared" si="265"/>
        <v>B.030.01.107</v>
      </c>
      <c r="D1319" s="54" t="s">
        <v>47</v>
      </c>
      <c r="E1319" s="150" t="s">
        <v>440</v>
      </c>
      <c r="F1319" s="153" t="str">
        <f t="shared" si="266"/>
        <v>Electricity from PV panel  Mono-Si (irradiation 1100 kWh per m2 ) in MJ</v>
      </c>
      <c r="G1319" s="342">
        <v>3.2365801999999998E-3</v>
      </c>
      <c r="H1319" s="44">
        <v>3.2365801999999998E-3</v>
      </c>
      <c r="I1319"/>
      <c r="J1319" s="343">
        <v>9.4856261793800005E-4</v>
      </c>
      <c r="K1319" s="44">
        <f t="shared" si="267"/>
        <v>9.4856261793800005E-4</v>
      </c>
      <c r="L1319" s="344">
        <v>3.4507576040000002E-5</v>
      </c>
      <c r="M1319" s="344">
        <v>1.24899960168E-4</v>
      </c>
      <c r="N1319" s="344">
        <v>3.0366805173E-4</v>
      </c>
      <c r="O1319" s="344">
        <v>4.8548702999999998E-4</v>
      </c>
      <c r="P1319"/>
      <c r="Q1319" s="44">
        <v>1.0472079999999999</v>
      </c>
      <c r="R1319"/>
      <c r="S1319" s="156">
        <v>7.1906451999999995E-5</v>
      </c>
      <c r="T1319" s="156">
        <v>6.6509518E-5</v>
      </c>
      <c r="U1319" s="156">
        <v>2.8757019E-6</v>
      </c>
      <c r="V1319" s="156">
        <v>2.5212321000000001E-6</v>
      </c>
      <c r="W1319"/>
      <c r="X1319" s="155">
        <v>4.4934618E-7</v>
      </c>
      <c r="Y1319"/>
      <c r="Z1319"/>
      <c r="AA1319"/>
      <c r="AB1319"/>
      <c r="AC1319"/>
      <c r="AD1319" s="159"/>
      <c r="AE1319" s="326"/>
      <c r="AH1319" s="48"/>
      <c r="AI1319" s="48"/>
      <c r="AJ1319" s="48"/>
    </row>
    <row r="1320" spans="1:36" ht="13.8" customHeight="1">
      <c r="A1320" t="s">
        <v>1914</v>
      </c>
      <c r="B1320" s="188" t="s">
        <v>1372</v>
      </c>
      <c r="C1320" s="151" t="str">
        <f t="shared" si="265"/>
        <v>B.030.01.108</v>
      </c>
      <c r="D1320" s="54" t="s">
        <v>47</v>
      </c>
      <c r="E1320" s="150" t="s">
        <v>440</v>
      </c>
      <c r="F1320" s="153" t="str">
        <f t="shared" si="266"/>
        <v>Electricity from sawdust (waste wood 12% MC) in power plant</v>
      </c>
      <c r="G1320" s="342">
        <v>3.1481541333333335E-4</v>
      </c>
      <c r="H1320" s="44">
        <v>3.1481541333333335E-4</v>
      </c>
      <c r="I1320"/>
      <c r="J1320" s="343">
        <v>9.0382765153280854E-3</v>
      </c>
      <c r="K1320" s="44">
        <f t="shared" si="267"/>
        <v>9.0382765153280854E-3</v>
      </c>
      <c r="L1320" s="344">
        <v>3.6626787404419998E-3</v>
      </c>
      <c r="M1320" s="344">
        <v>5.3229865706721008E-3</v>
      </c>
      <c r="N1320" s="344">
        <v>5.3888922139849263E-6</v>
      </c>
      <c r="O1320" s="344">
        <v>4.7222312000000003E-5</v>
      </c>
      <c r="P1320"/>
      <c r="Q1320" s="44">
        <v>2.1887514999999998E-3</v>
      </c>
      <c r="R1320"/>
      <c r="S1320" s="156">
        <v>1.6370094E-3</v>
      </c>
      <c r="T1320" s="156">
        <v>1.6010873000000001E-3</v>
      </c>
      <c r="U1320" s="156">
        <v>3.5764282999999999E-5</v>
      </c>
      <c r="V1320" s="156">
        <v>1.5784538E-7</v>
      </c>
      <c r="W1320"/>
      <c r="X1320" s="155">
        <v>3.3649317E-6</v>
      </c>
      <c r="Y1320"/>
      <c r="Z1320"/>
      <c r="AA1320"/>
      <c r="AB1320"/>
      <c r="AC1320"/>
      <c r="AD1320" s="159"/>
      <c r="AE1320" s="326"/>
      <c r="AH1320" s="48"/>
      <c r="AI1320" s="48"/>
      <c r="AJ1320" s="48"/>
    </row>
    <row r="1321" spans="1:36" ht="13.8" customHeight="1">
      <c r="A1321" t="s">
        <v>3592</v>
      </c>
      <c r="B1321" s="188" t="s">
        <v>1372</v>
      </c>
      <c r="C1321" s="151" t="str">
        <f t="shared" si="265"/>
        <v>B.030.01.109</v>
      </c>
      <c r="D1321" s="54" t="s">
        <v>47</v>
      </c>
      <c r="E1321" s="150" t="s">
        <v>440</v>
      </c>
      <c r="F1321" s="153" t="str">
        <f t="shared" si="266"/>
        <v xml:space="preserve">Electricity average offshore North sea </v>
      </c>
      <c r="G1321" s="342">
        <v>2.4131395333333336E-3</v>
      </c>
      <c r="H1321" s="44">
        <v>2.4131395333333336E-3</v>
      </c>
      <c r="I1321"/>
      <c r="J1321" s="343">
        <v>9.3499206765614517E-4</v>
      </c>
      <c r="K1321" s="44">
        <f t="shared" si="267"/>
        <v>9.3499206765614517E-4</v>
      </c>
      <c r="L1321" s="344">
        <v>4.8772179699999997E-5</v>
      </c>
      <c r="M1321" s="344">
        <v>1.2668455042130002E-4</v>
      </c>
      <c r="N1321" s="344">
        <v>3.9756440753484516E-4</v>
      </c>
      <c r="O1321" s="344">
        <v>3.6197093E-4</v>
      </c>
      <c r="P1321"/>
      <c r="Q1321" s="44">
        <v>2.7799567000000001E-2</v>
      </c>
      <c r="R1321"/>
      <c r="S1321" s="156">
        <v>6.4925466999999997E-5</v>
      </c>
      <c r="T1321" s="156">
        <v>6.0740847000000002E-5</v>
      </c>
      <c r="U1321" s="156">
        <v>2.290647E-6</v>
      </c>
      <c r="V1321" s="156">
        <v>1.8939731E-6</v>
      </c>
      <c r="W1321"/>
      <c r="X1321" s="155">
        <v>1.663477E-7</v>
      </c>
      <c r="Y1321"/>
      <c r="Z1321"/>
      <c r="AA1321"/>
      <c r="AB1321"/>
      <c r="AC1321"/>
      <c r="AD1321" s="159"/>
      <c r="AE1321" s="326"/>
      <c r="AH1321" s="48"/>
      <c r="AI1321" s="48"/>
      <c r="AJ1321" s="48"/>
    </row>
    <row r="1322" spans="1:36" ht="13.8" customHeight="1">
      <c r="A1322" t="s">
        <v>3593</v>
      </c>
      <c r="B1322" s="188" t="s">
        <v>1372</v>
      </c>
      <c r="C1322" s="151" t="str">
        <f t="shared" si="265"/>
        <v>B.030.01.110</v>
      </c>
      <c r="D1322" s="54" t="s">
        <v>47</v>
      </c>
      <c r="E1322" s="150" t="s">
        <v>440</v>
      </c>
      <c r="F1322" s="153" t="str">
        <f t="shared" si="266"/>
        <v xml:space="preserve">Electricity average onshore NL DK DE UK </v>
      </c>
      <c r="G1322" s="342">
        <v>2.0129036666666667E-3</v>
      </c>
      <c r="H1322" s="44">
        <v>2.0129036666666667E-3</v>
      </c>
      <c r="I1322"/>
      <c r="J1322" s="343">
        <v>5.3521674791223034E-4</v>
      </c>
      <c r="K1322" s="44">
        <f t="shared" si="267"/>
        <v>5.3521674791223034E-4</v>
      </c>
      <c r="L1322" s="344">
        <v>2.6968946519999999E-5</v>
      </c>
      <c r="M1322" s="344">
        <v>1.1417124179980001E-4</v>
      </c>
      <c r="N1322" s="344">
        <v>9.2141009592430309E-5</v>
      </c>
      <c r="O1322" s="344">
        <v>3.0193555E-4</v>
      </c>
      <c r="P1322"/>
      <c r="Q1322" s="44">
        <v>2.05889E-2</v>
      </c>
      <c r="R1322"/>
      <c r="S1322" s="156">
        <v>4.8151827000000003E-5</v>
      </c>
      <c r="T1322" s="156">
        <v>4.4931961000000003E-5</v>
      </c>
      <c r="U1322" s="156">
        <v>1.8403857999999999E-6</v>
      </c>
      <c r="V1322" s="156">
        <v>1.3794806E-6</v>
      </c>
      <c r="W1322"/>
      <c r="X1322" s="155">
        <v>1.263763E-7</v>
      </c>
      <c r="Y1322"/>
      <c r="Z1322"/>
      <c r="AA1322"/>
      <c r="AB1322"/>
      <c r="AC1322"/>
      <c r="AD1322" s="159"/>
      <c r="AE1322" s="326"/>
      <c r="AH1322" s="48"/>
      <c r="AI1322" s="48"/>
      <c r="AJ1322" s="48"/>
    </row>
    <row r="1323" spans="1:36" ht="13.8" customHeight="1">
      <c r="B1323" s="188"/>
      <c r="C1323" s="151"/>
      <c r="D1323" s="51" t="s">
        <v>1511</v>
      </c>
      <c r="E1323" s="150"/>
      <c r="F1323"/>
      <c r="H1323" s="44"/>
      <c r="I1323"/>
      <c r="J1323" s="44"/>
      <c r="K1323" s="44"/>
      <c r="L1323" s="44"/>
      <c r="P1323"/>
      <c r="Q1323" s="212"/>
      <c r="R1323"/>
      <c r="S1323"/>
      <c r="T1323"/>
      <c r="U1323"/>
      <c r="V1323"/>
      <c r="W1323"/>
      <c r="X1323"/>
      <c r="Y1323"/>
      <c r="Z1323"/>
      <c r="AA1323"/>
      <c r="AB1323"/>
      <c r="AC1323"/>
      <c r="AD1323" s="159"/>
      <c r="AE1323" s="326"/>
      <c r="AH1323" s="48"/>
      <c r="AI1323" s="48"/>
      <c r="AJ1323" s="48"/>
    </row>
    <row r="1324" spans="1:36" ht="13.8" customHeight="1">
      <c r="A1324" t="s">
        <v>2703</v>
      </c>
      <c r="B1324" s="188" t="s">
        <v>1373</v>
      </c>
      <c r="C1324" s="151" t="str">
        <f>MID(A1324,1,12)</f>
        <v>B.040.01.101</v>
      </c>
      <c r="D1324" s="54" t="s">
        <v>1511</v>
      </c>
      <c r="E1324" s="150" t="s">
        <v>440</v>
      </c>
      <c r="F1324" s="153" t="str">
        <f>MID(A1324, 21,85)</f>
        <v>Electricity General Industry</v>
      </c>
      <c r="G1324" s="277">
        <v>0.12514808666666666</v>
      </c>
      <c r="H1324" s="44">
        <f t="shared" ref="H1324:H1387" si="268">G1324</f>
        <v>0.12514808666666666</v>
      </c>
      <c r="I1324"/>
      <c r="J1324" s="294">
        <v>2.5231957989999998E-2</v>
      </c>
      <c r="K1324" s="44">
        <f t="shared" ref="K1324:K1387" si="269">J1324</f>
        <v>2.5231957989999998E-2</v>
      </c>
      <c r="L1324" s="295">
        <v>7.9950660000000005E-4</v>
      </c>
      <c r="M1324" s="295">
        <v>1.6562986299999999E-3</v>
      </c>
      <c r="N1324" s="295">
        <v>4.0039397600000002E-3</v>
      </c>
      <c r="O1324" s="295">
        <v>1.8772212999999999E-2</v>
      </c>
      <c r="P1324"/>
      <c r="Q1324" s="212">
        <v>2.3886478000000002</v>
      </c>
      <c r="R1324"/>
      <c r="S1324" s="156">
        <v>2.3837049999999999E-3</v>
      </c>
      <c r="T1324" s="156">
        <v>2.2389277000000002E-3</v>
      </c>
      <c r="U1324" s="156">
        <v>1.0106026E-4</v>
      </c>
      <c r="V1324" s="156">
        <v>4.3717095999999998E-5</v>
      </c>
      <c r="W1324"/>
      <c r="X1324" s="155">
        <v>6.3397149999999998E-6</v>
      </c>
      <c r="Y1324"/>
      <c r="Z1324"/>
      <c r="AA1324"/>
      <c r="AB1324"/>
      <c r="AC1324"/>
      <c r="AD1324" s="159"/>
      <c r="AE1324" s="326"/>
      <c r="AH1324" s="48"/>
      <c r="AI1324" s="48"/>
      <c r="AJ1324" s="48"/>
    </row>
    <row r="1325" spans="1:36" ht="13.8" customHeight="1">
      <c r="A1325" t="s">
        <v>2704</v>
      </c>
      <c r="B1325" s="188" t="s">
        <v>1373</v>
      </c>
      <c r="C1325" s="151" t="str">
        <f>MID(A1325,1,12)</f>
        <v>B.040.01.104</v>
      </c>
      <c r="D1325" s="54" t="s">
        <v>1511</v>
      </c>
      <c r="E1325" s="150" t="s">
        <v>440</v>
      </c>
      <c r="F1325" s="153" t="str">
        <f>MID(A1325, 21,85)</f>
        <v>Electricity General domestic use Low Voltage</v>
      </c>
      <c r="G1325" s="277">
        <v>0.13173483333333333</v>
      </c>
      <c r="H1325" s="44">
        <f t="shared" si="268"/>
        <v>0.13173483333333333</v>
      </c>
      <c r="I1325"/>
      <c r="J1325" s="294">
        <v>2.6559956534999998E-2</v>
      </c>
      <c r="K1325" s="44">
        <f t="shared" si="269"/>
        <v>2.6559956534999998E-2</v>
      </c>
      <c r="L1325" s="295">
        <v>8.4158590000000004E-4</v>
      </c>
      <c r="M1325" s="295">
        <v>1.74347223E-3</v>
      </c>
      <c r="N1325" s="295">
        <v>4.2146734049999992E-3</v>
      </c>
      <c r="O1325" s="295">
        <v>1.9760224999999999E-2</v>
      </c>
      <c r="P1325"/>
      <c r="Q1325" s="212">
        <v>2.5143661000000002</v>
      </c>
      <c r="R1325"/>
      <c r="S1325" s="156">
        <v>2.5091632000000001E-3</v>
      </c>
      <c r="T1325" s="156">
        <v>2.3567660000000002E-3</v>
      </c>
      <c r="U1325" s="156">
        <v>1.0637921999999999E-4</v>
      </c>
      <c r="V1325" s="156">
        <v>4.6017996000000001E-5</v>
      </c>
      <c r="W1325"/>
      <c r="X1325" s="155">
        <v>6.6733842999999997E-6</v>
      </c>
      <c r="Y1325"/>
      <c r="Z1325"/>
      <c r="AA1325"/>
      <c r="AB1325"/>
      <c r="AC1325"/>
      <c r="AD1325" s="159"/>
      <c r="AE1325" s="326"/>
      <c r="AH1325" s="48"/>
      <c r="AI1325" s="48"/>
      <c r="AJ1325" s="48"/>
    </row>
    <row r="1326" spans="1:36" ht="13.8" customHeight="1">
      <c r="B1326" s="188"/>
      <c r="C1326" s="151"/>
      <c r="D1326" s="51" t="s">
        <v>1322</v>
      </c>
      <c r="E1326" s="150"/>
      <c r="F1326"/>
      <c r="H1326" s="44">
        <f t="shared" si="268"/>
        <v>0</v>
      </c>
      <c r="I1326"/>
      <c r="J1326" s="44"/>
      <c r="K1326" s="44">
        <f t="shared" si="269"/>
        <v>0</v>
      </c>
      <c r="L1326" s="44"/>
      <c r="P1326"/>
      <c r="Q1326" s="212"/>
      <c r="R1326"/>
      <c r="S1326"/>
      <c r="T1326"/>
      <c r="U1326"/>
      <c r="V1326"/>
      <c r="W1326"/>
      <c r="X1326"/>
      <c r="Y1326"/>
      <c r="Z1326"/>
      <c r="AA1326"/>
      <c r="AB1326"/>
      <c r="AC1326"/>
      <c r="AD1326" s="53"/>
      <c r="AE1326" s="326"/>
      <c r="AH1326" s="48"/>
      <c r="AI1326" s="48"/>
      <c r="AJ1326" s="48"/>
    </row>
    <row r="1327" spans="1:36" ht="13.8" customHeight="1">
      <c r="A1327" t="s">
        <v>2705</v>
      </c>
      <c r="B1327" s="188" t="s">
        <v>1374</v>
      </c>
      <c r="C1327" s="151" t="str">
        <f t="shared" ref="C1327:C1357" si="270">MID(A1327,1,12)</f>
        <v>B.042.01.101</v>
      </c>
      <c r="D1327" s="54" t="s">
        <v>1322</v>
      </c>
      <c r="E1327" s="150" t="s">
        <v>440</v>
      </c>
      <c r="F1327" s="153" t="str">
        <f t="shared" ref="F1327:F1357" si="271">MID(A1327, 21,85)</f>
        <v>Electricity .EU-27 production</v>
      </c>
      <c r="G1327" s="277">
        <v>6.5892410666666665E-2</v>
      </c>
      <c r="H1327" s="44">
        <f t="shared" si="268"/>
        <v>6.5892410666666665E-2</v>
      </c>
      <c r="I1327"/>
      <c r="J1327" s="294">
        <v>1.8046742710000001E-2</v>
      </c>
      <c r="K1327" s="44">
        <f t="shared" si="269"/>
        <v>1.8046742710000001E-2</v>
      </c>
      <c r="L1327" s="295">
        <v>6.5976923999999995E-4</v>
      </c>
      <c r="M1327" s="295">
        <v>1.3556966300000001E-3</v>
      </c>
      <c r="N1327" s="295">
        <v>6.1474152399999997E-3</v>
      </c>
      <c r="O1327" s="295">
        <v>9.8838616000000001E-3</v>
      </c>
      <c r="P1327"/>
      <c r="Q1327" s="212">
        <v>2.3040619000000002</v>
      </c>
      <c r="R1327"/>
      <c r="S1327" s="156">
        <v>1.3757085E-3</v>
      </c>
      <c r="T1327" s="156">
        <v>1.2867645999999999E-3</v>
      </c>
      <c r="U1327" s="156">
        <v>5.5183380000000003E-5</v>
      </c>
      <c r="V1327" s="156">
        <v>3.3760512999999999E-5</v>
      </c>
      <c r="W1327"/>
      <c r="X1327" s="155">
        <v>4.3360718000000001E-6</v>
      </c>
      <c r="Y1327"/>
      <c r="Z1327"/>
      <c r="AA1327"/>
      <c r="AB1327"/>
      <c r="AC1327"/>
      <c r="AD1327" s="53"/>
      <c r="AE1327" s="326"/>
      <c r="AH1327" s="48"/>
      <c r="AI1327" s="48"/>
      <c r="AJ1327" s="48"/>
    </row>
    <row r="1328" spans="1:36" ht="13.8" customHeight="1">
      <c r="A1328" t="s">
        <v>2706</v>
      </c>
      <c r="B1328" s="188" t="s">
        <v>1374</v>
      </c>
      <c r="C1328" s="151" t="str">
        <f t="shared" si="270"/>
        <v>B.042.01.102</v>
      </c>
      <c r="D1328" s="54" t="s">
        <v>1322</v>
      </c>
      <c r="E1328" s="150" t="s">
        <v>440</v>
      </c>
      <c r="F1328" s="153" t="str">
        <f t="shared" si="271"/>
        <v>Electricity Austria production</v>
      </c>
      <c r="G1328" s="277">
        <v>2.1014425333333336E-2</v>
      </c>
      <c r="H1328" s="44">
        <f t="shared" si="268"/>
        <v>2.1014425333333336E-2</v>
      </c>
      <c r="I1328"/>
      <c r="J1328" s="294">
        <v>4.8133859300000005E-3</v>
      </c>
      <c r="K1328" s="44">
        <f t="shared" si="269"/>
        <v>4.8133859300000005E-3</v>
      </c>
      <c r="L1328" s="295">
        <v>4.8809333999999999E-4</v>
      </c>
      <c r="M1328" s="295">
        <v>9.8930969000000013E-4</v>
      </c>
      <c r="N1328" s="295">
        <v>1.838191E-4</v>
      </c>
      <c r="O1328" s="295">
        <v>3.1521638000000002E-3</v>
      </c>
      <c r="P1328"/>
      <c r="Q1328" s="212">
        <v>1.4022283</v>
      </c>
      <c r="R1328"/>
      <c r="S1328" s="156">
        <v>5.7309104999999998E-4</v>
      </c>
      <c r="T1328" s="156">
        <v>5.3315917999999999E-4</v>
      </c>
      <c r="U1328" s="156">
        <v>1.9830173000000001E-5</v>
      </c>
      <c r="V1328" s="156">
        <v>2.0101696999999999E-5</v>
      </c>
      <c r="W1328"/>
      <c r="X1328" s="155">
        <v>1.3077404E-6</v>
      </c>
      <c r="Y1328"/>
      <c r="Z1328"/>
      <c r="AA1328"/>
      <c r="AB1328"/>
      <c r="AC1328"/>
      <c r="AD1328" s="159"/>
      <c r="AE1328" s="326"/>
      <c r="AH1328" s="48"/>
      <c r="AI1328" s="48"/>
      <c r="AJ1328" s="48"/>
    </row>
    <row r="1329" spans="1:36" ht="13.8" customHeight="1">
      <c r="A1329" t="s">
        <v>2707</v>
      </c>
      <c r="B1329" s="188" t="s">
        <v>1374</v>
      </c>
      <c r="C1329" s="151" t="str">
        <f t="shared" si="270"/>
        <v>B.042.01.103</v>
      </c>
      <c r="D1329" s="54" t="s">
        <v>1322</v>
      </c>
      <c r="E1329" s="150" t="s">
        <v>440</v>
      </c>
      <c r="F1329" s="153" t="str">
        <f t="shared" si="271"/>
        <v>Electricity Belgium production</v>
      </c>
      <c r="G1329" s="277">
        <v>4.9498659333333334E-2</v>
      </c>
      <c r="H1329" s="44">
        <f t="shared" si="268"/>
        <v>4.9498659333333334E-2</v>
      </c>
      <c r="I1329"/>
      <c r="J1329" s="294">
        <v>2.0206852988999997E-2</v>
      </c>
      <c r="K1329" s="44">
        <f t="shared" si="269"/>
        <v>2.0206852988999997E-2</v>
      </c>
      <c r="L1329" s="295">
        <v>6.0252866999999999E-4</v>
      </c>
      <c r="M1329" s="295">
        <v>1.3213956599999999E-3</v>
      </c>
      <c r="N1329" s="295">
        <v>1.0858129758999999E-2</v>
      </c>
      <c r="O1329" s="295">
        <v>7.4247988999999997E-3</v>
      </c>
      <c r="P1329"/>
      <c r="Q1329" s="212">
        <v>2.5066687000000001</v>
      </c>
      <c r="R1329"/>
      <c r="S1329" s="156">
        <v>1.1060925000000001E-3</v>
      </c>
      <c r="T1329" s="156">
        <v>1.0322065000000001E-3</v>
      </c>
      <c r="U1329" s="156">
        <v>4.2777173E-5</v>
      </c>
      <c r="V1329" s="156">
        <v>3.1108790999999998E-5</v>
      </c>
      <c r="W1329"/>
      <c r="X1329" s="155">
        <v>4.3085307000000003E-6</v>
      </c>
      <c r="Y1329"/>
      <c r="Z1329"/>
      <c r="AA1329"/>
      <c r="AB1329"/>
      <c r="AC1329"/>
      <c r="AD1329" s="159"/>
      <c r="AE1329" s="326"/>
      <c r="AH1329" s="48"/>
      <c r="AI1329"/>
      <c r="AJ1329"/>
    </row>
    <row r="1330" spans="1:36" ht="13.8" customHeight="1">
      <c r="A1330" t="s">
        <v>2708</v>
      </c>
      <c r="B1330" s="188" t="s">
        <v>1374</v>
      </c>
      <c r="C1330" s="151" t="str">
        <f t="shared" si="270"/>
        <v>B.042.01.104</v>
      </c>
      <c r="D1330" s="54" t="s">
        <v>1322</v>
      </c>
      <c r="E1330" s="150" t="s">
        <v>440</v>
      </c>
      <c r="F1330" s="153" t="str">
        <f t="shared" si="271"/>
        <v>Electricity Bulgaria production</v>
      </c>
      <c r="G1330" s="277">
        <v>0.10174697333333334</v>
      </c>
      <c r="H1330" s="44">
        <f t="shared" si="268"/>
        <v>0.10174697333333334</v>
      </c>
      <c r="I1330"/>
      <c r="J1330" s="294">
        <v>2.7529225237E-2</v>
      </c>
      <c r="K1330" s="44">
        <f t="shared" si="269"/>
        <v>2.7529225237E-2</v>
      </c>
      <c r="L1330" s="295">
        <v>4.33428847E-4</v>
      </c>
      <c r="M1330" s="295">
        <v>9.2858510999999999E-4</v>
      </c>
      <c r="N1330" s="295">
        <v>1.090516528E-2</v>
      </c>
      <c r="O1330" s="295">
        <v>1.5262046E-2</v>
      </c>
      <c r="P1330"/>
      <c r="Q1330" s="212">
        <v>2.7152172000000001</v>
      </c>
      <c r="R1330"/>
      <c r="S1330" s="156">
        <v>1.8600506E-3</v>
      </c>
      <c r="T1330" s="156">
        <v>1.7635239E-3</v>
      </c>
      <c r="U1330" s="156">
        <v>8.0707210999999995E-5</v>
      </c>
      <c r="V1330" s="156">
        <v>1.5819515000000001E-5</v>
      </c>
      <c r="W1330"/>
      <c r="X1330" s="155">
        <v>5.9727495E-6</v>
      </c>
      <c r="Y1330"/>
      <c r="Z1330"/>
      <c r="AA1330"/>
      <c r="AB1330"/>
      <c r="AC1330"/>
      <c r="AD1330" s="159"/>
      <c r="AE1330" s="326"/>
      <c r="AH1330" s="48"/>
      <c r="AI1330"/>
      <c r="AJ1330"/>
    </row>
    <row r="1331" spans="1:36" ht="13.8" customHeight="1">
      <c r="A1331" t="s">
        <v>2709</v>
      </c>
      <c r="B1331" s="188" t="s">
        <v>1374</v>
      </c>
      <c r="C1331" s="151" t="str">
        <f t="shared" si="270"/>
        <v>B.042.01.105</v>
      </c>
      <c r="D1331" s="54" t="s">
        <v>1322</v>
      </c>
      <c r="E1331" s="150" t="s">
        <v>440</v>
      </c>
      <c r="F1331" s="153" t="str">
        <f t="shared" si="271"/>
        <v>Electricity Croatia production</v>
      </c>
      <c r="G1331" s="277">
        <v>5.4646540000000007E-2</v>
      </c>
      <c r="H1331" s="44">
        <f t="shared" si="268"/>
        <v>5.4646540000000007E-2</v>
      </c>
      <c r="I1331"/>
      <c r="J1331" s="294">
        <v>1.018506592E-2</v>
      </c>
      <c r="K1331" s="44">
        <f t="shared" si="269"/>
        <v>1.018506592E-2</v>
      </c>
      <c r="L1331" s="295">
        <v>7.1428456999999993E-4</v>
      </c>
      <c r="M1331" s="295">
        <v>1.10780987E-3</v>
      </c>
      <c r="N1331" s="295">
        <v>1.6599048000000001E-4</v>
      </c>
      <c r="O1331" s="295">
        <v>8.1969810000000008E-3</v>
      </c>
      <c r="P1331"/>
      <c r="Q1331" s="212">
        <v>1.7226992999999999</v>
      </c>
      <c r="R1331"/>
      <c r="S1331" s="156">
        <v>1.1176881E-3</v>
      </c>
      <c r="T1331" s="156">
        <v>1.0398384000000001E-3</v>
      </c>
      <c r="U1331" s="156">
        <v>4.5192516999999998E-5</v>
      </c>
      <c r="V1331" s="156">
        <v>3.2657197000000001E-5</v>
      </c>
      <c r="W1331"/>
      <c r="X1331" s="155">
        <v>2.7437868999999998E-6</v>
      </c>
      <c r="Y1331"/>
      <c r="Z1331"/>
      <c r="AA1331"/>
      <c r="AB1331"/>
      <c r="AC1331"/>
      <c r="AD1331" s="159"/>
      <c r="AE1331" s="326"/>
      <c r="AH1331" s="48"/>
      <c r="AI1331"/>
      <c r="AJ1331"/>
    </row>
    <row r="1332" spans="1:36" ht="13.8" customHeight="1">
      <c r="A1332" t="s">
        <v>2710</v>
      </c>
      <c r="B1332" s="188" t="s">
        <v>1374</v>
      </c>
      <c r="C1332" s="151" t="str">
        <f t="shared" si="270"/>
        <v>B.042.01.106</v>
      </c>
      <c r="D1332" s="54" t="s">
        <v>1322</v>
      </c>
      <c r="E1332" s="150" t="s">
        <v>440</v>
      </c>
      <c r="F1332" s="153" t="str">
        <f t="shared" si="271"/>
        <v>Electricity Cyprus production</v>
      </c>
      <c r="G1332" s="277">
        <v>0.15903101333333333</v>
      </c>
      <c r="H1332" s="44">
        <f t="shared" si="268"/>
        <v>0.15903101333333333</v>
      </c>
      <c r="I1332"/>
      <c r="J1332" s="294">
        <v>3.1665652475999999E-2</v>
      </c>
      <c r="K1332" s="44">
        <f t="shared" si="269"/>
        <v>3.1665652475999999E-2</v>
      </c>
      <c r="L1332" s="295">
        <v>1.3107390999999998E-3</v>
      </c>
      <c r="M1332" s="295">
        <v>6.4369612000000007E-3</v>
      </c>
      <c r="N1332" s="295">
        <v>6.3300175999999995E-5</v>
      </c>
      <c r="O1332" s="295">
        <v>2.3854652E-2</v>
      </c>
      <c r="P1332"/>
      <c r="Q1332" s="212">
        <v>2.2873681000000001</v>
      </c>
      <c r="R1332"/>
      <c r="S1332" s="156">
        <v>4.3136095999999997E-3</v>
      </c>
      <c r="T1332" s="156">
        <v>4.0180894E-3</v>
      </c>
      <c r="U1332" s="156">
        <v>1.5115615E-4</v>
      </c>
      <c r="V1332" s="156">
        <v>1.4436403999999999E-4</v>
      </c>
      <c r="W1332"/>
      <c r="X1332" s="155">
        <v>8.5994330999999996E-6</v>
      </c>
      <c r="Y1332"/>
      <c r="Z1332"/>
      <c r="AA1332"/>
      <c r="AB1332"/>
      <c r="AC1332"/>
      <c r="AD1332" s="159"/>
      <c r="AE1332" s="326"/>
      <c r="AH1332" s="48"/>
      <c r="AI1332"/>
      <c r="AJ1332"/>
    </row>
    <row r="1333" spans="1:36" ht="13.8" customHeight="1">
      <c r="A1333" t="s">
        <v>2711</v>
      </c>
      <c r="B1333" s="188" t="s">
        <v>1374</v>
      </c>
      <c r="C1333" s="151" t="str">
        <f t="shared" si="270"/>
        <v>B.042.01.107</v>
      </c>
      <c r="D1333" s="54" t="s">
        <v>1322</v>
      </c>
      <c r="E1333" s="150" t="s">
        <v>440</v>
      </c>
      <c r="F1333" s="153" t="str">
        <f t="shared" si="271"/>
        <v>Electricity Czechia production</v>
      </c>
      <c r="G1333" s="277">
        <v>0.12152712000000002</v>
      </c>
      <c r="H1333" s="44">
        <f t="shared" si="268"/>
        <v>0.12152712000000002</v>
      </c>
      <c r="I1333"/>
      <c r="J1333" s="294">
        <v>3.0481751304999999E-2</v>
      </c>
      <c r="K1333" s="44">
        <f t="shared" si="269"/>
        <v>3.0481751304999999E-2</v>
      </c>
      <c r="L1333" s="295">
        <v>5.8006729000000001E-4</v>
      </c>
      <c r="M1333" s="295">
        <v>1.1756286700000001E-3</v>
      </c>
      <c r="N1333" s="295">
        <v>1.0496987345E-2</v>
      </c>
      <c r="O1333" s="295">
        <v>1.8229068000000001E-2</v>
      </c>
      <c r="P1333"/>
      <c r="Q1333" s="212">
        <v>2.9994906000000001</v>
      </c>
      <c r="R1333"/>
      <c r="S1333" s="156">
        <v>2.2332532999999998E-3</v>
      </c>
      <c r="T1333" s="156">
        <v>2.1153697E-3</v>
      </c>
      <c r="U1333" s="156">
        <v>9.6552940000000005E-5</v>
      </c>
      <c r="V1333" s="156">
        <v>2.1330648999999999E-5</v>
      </c>
      <c r="W1333"/>
      <c r="X1333" s="155">
        <v>7.0653504999999997E-6</v>
      </c>
      <c r="Y1333"/>
      <c r="Z1333"/>
      <c r="AA1333"/>
      <c r="AB1333"/>
      <c r="AC1333"/>
      <c r="AD1333" s="159"/>
      <c r="AE1333" s="326"/>
      <c r="AH1333" s="48"/>
      <c r="AI1333"/>
      <c r="AJ1333"/>
    </row>
    <row r="1334" spans="1:36" ht="13.8" customHeight="1">
      <c r="A1334" t="s">
        <v>2712</v>
      </c>
      <c r="B1334" s="188" t="s">
        <v>1374</v>
      </c>
      <c r="C1334" s="151" t="str">
        <f t="shared" si="270"/>
        <v>B.042.01.108</v>
      </c>
      <c r="D1334" s="54" t="s">
        <v>1322</v>
      </c>
      <c r="E1334" s="150" t="s">
        <v>440</v>
      </c>
      <c r="F1334" s="153" t="str">
        <f t="shared" si="271"/>
        <v>Electricity Denmark production</v>
      </c>
      <c r="G1334" s="277">
        <v>3.299066266666667E-2</v>
      </c>
      <c r="H1334" s="44">
        <f t="shared" si="268"/>
        <v>3.299066266666667E-2</v>
      </c>
      <c r="I1334"/>
      <c r="J1334" s="294">
        <v>7.5104206599999994E-3</v>
      </c>
      <c r="K1334" s="44">
        <f t="shared" si="269"/>
        <v>7.5104206599999994E-3</v>
      </c>
      <c r="L1334" s="295">
        <v>8.7225897000000002E-4</v>
      </c>
      <c r="M1334" s="295">
        <v>1.48081302E-3</v>
      </c>
      <c r="N1334" s="295">
        <v>2.0874927E-4</v>
      </c>
      <c r="O1334" s="295">
        <v>4.9485993999999998E-3</v>
      </c>
      <c r="P1334"/>
      <c r="Q1334" s="212">
        <v>1.7335659000000001</v>
      </c>
      <c r="R1334"/>
      <c r="S1334" s="156">
        <v>8.722771E-4</v>
      </c>
      <c r="T1334" s="156">
        <v>8.3103036000000004E-4</v>
      </c>
      <c r="U1334" s="156">
        <v>3.0544279000000001E-5</v>
      </c>
      <c r="V1334" s="156">
        <v>1.0702455E-5</v>
      </c>
      <c r="W1334"/>
      <c r="X1334" s="155">
        <v>1.9117378000000002E-6</v>
      </c>
      <c r="Y1334"/>
      <c r="Z1334"/>
      <c r="AA1334"/>
      <c r="AB1334"/>
      <c r="AC1334"/>
      <c r="AD1334" s="159"/>
      <c r="AE1334" s="326"/>
      <c r="AH1334"/>
      <c r="AI1334"/>
      <c r="AJ1334"/>
    </row>
    <row r="1335" spans="1:36" ht="13.8" customHeight="1">
      <c r="A1335" t="s">
        <v>2713</v>
      </c>
      <c r="B1335" s="188" t="s">
        <v>1374</v>
      </c>
      <c r="C1335" s="151" t="str">
        <f t="shared" si="270"/>
        <v>B.042.01.109</v>
      </c>
      <c r="D1335" s="54" t="s">
        <v>1322</v>
      </c>
      <c r="E1335" s="150" t="s">
        <v>440</v>
      </c>
      <c r="F1335" s="153" t="str">
        <f t="shared" si="271"/>
        <v>Electricity Estonia production</v>
      </c>
      <c r="G1335" s="277">
        <v>0.10709189333333334</v>
      </c>
      <c r="H1335" s="44">
        <f t="shared" si="268"/>
        <v>0.10709189333333334</v>
      </c>
      <c r="I1335"/>
      <c r="J1335" s="294">
        <v>2.3884560810000004E-2</v>
      </c>
      <c r="K1335" s="44">
        <f t="shared" si="269"/>
        <v>2.3884560810000004E-2</v>
      </c>
      <c r="L1335" s="295">
        <v>1.8741704E-3</v>
      </c>
      <c r="M1335" s="295">
        <v>5.8253534000000003E-3</v>
      </c>
      <c r="N1335" s="295">
        <v>1.2125301E-4</v>
      </c>
      <c r="O1335" s="295">
        <v>1.6063784000000001E-2</v>
      </c>
      <c r="P1335"/>
      <c r="Q1335" s="212">
        <v>2.7281479000000002</v>
      </c>
      <c r="R1335"/>
      <c r="S1335" s="156">
        <v>3.2389658000000002E-3</v>
      </c>
      <c r="T1335" s="156">
        <v>3.0330092999999998E-3</v>
      </c>
      <c r="U1335" s="156">
        <v>1.0714533E-4</v>
      </c>
      <c r="V1335" s="156">
        <v>9.8811090000000006E-5</v>
      </c>
      <c r="W1335"/>
      <c r="X1335" s="155">
        <v>6.4809246000000004E-6</v>
      </c>
      <c r="Y1335"/>
      <c r="Z1335"/>
      <c r="AA1335"/>
      <c r="AB1335"/>
      <c r="AC1335"/>
      <c r="AD1335" s="159"/>
      <c r="AE1335" s="326"/>
      <c r="AH1335"/>
      <c r="AI1335"/>
      <c r="AJ1335"/>
    </row>
    <row r="1336" spans="1:36" ht="13.8" customHeight="1">
      <c r="A1336" t="s">
        <v>2714</v>
      </c>
      <c r="B1336" s="188" t="s">
        <v>1374</v>
      </c>
      <c r="C1336" s="151" t="str">
        <f t="shared" si="270"/>
        <v>B.042.01.110</v>
      </c>
      <c r="D1336" s="54" t="s">
        <v>1322</v>
      </c>
      <c r="E1336" s="150" t="s">
        <v>440</v>
      </c>
      <c r="F1336" s="153" t="str">
        <f t="shared" si="271"/>
        <v>Electricity Finland production</v>
      </c>
      <c r="G1336" s="277">
        <v>1.8134196666666668E-2</v>
      </c>
      <c r="H1336" s="44">
        <f t="shared" si="268"/>
        <v>1.8134196666666668E-2</v>
      </c>
      <c r="I1336"/>
      <c r="J1336" s="294">
        <v>1.4680233829999998E-2</v>
      </c>
      <c r="K1336" s="44">
        <f t="shared" si="269"/>
        <v>1.4680233829999998E-2</v>
      </c>
      <c r="L1336" s="295">
        <v>5.9849114999999998E-4</v>
      </c>
      <c r="M1336" s="295">
        <v>1.2891433399999999E-3</v>
      </c>
      <c r="N1336" s="295">
        <v>1.0072469839999999E-2</v>
      </c>
      <c r="O1336" s="295">
        <v>2.7201295000000001E-3</v>
      </c>
      <c r="P1336"/>
      <c r="Q1336" s="212">
        <v>2.4020915999999999</v>
      </c>
      <c r="R1336"/>
      <c r="S1336" s="156">
        <v>6.0310666999999999E-4</v>
      </c>
      <c r="T1336" s="156">
        <v>5.7520323999999995E-4</v>
      </c>
      <c r="U1336" s="156">
        <v>1.9029322000000001E-5</v>
      </c>
      <c r="V1336" s="156">
        <v>8.8741092999999997E-6</v>
      </c>
      <c r="W1336"/>
      <c r="X1336" s="155">
        <v>2.9174068999999998E-6</v>
      </c>
      <c r="Y1336"/>
      <c r="Z1336"/>
      <c r="AA1336"/>
      <c r="AB1336"/>
      <c r="AC1336"/>
      <c r="AD1336" s="159"/>
      <c r="AH1336"/>
      <c r="AI1336"/>
      <c r="AJ1336"/>
    </row>
    <row r="1337" spans="1:36" ht="13.8" customHeight="1">
      <c r="A1337" t="s">
        <v>2715</v>
      </c>
      <c r="B1337" s="188" t="s">
        <v>1374</v>
      </c>
      <c r="C1337" s="151" t="str">
        <f t="shared" si="270"/>
        <v>B.042.01.111</v>
      </c>
      <c r="D1337" s="54" t="s">
        <v>1322</v>
      </c>
      <c r="E1337" s="150" t="s">
        <v>440</v>
      </c>
      <c r="F1337" s="153" t="str">
        <f t="shared" si="271"/>
        <v>Electricity France production</v>
      </c>
      <c r="G1337" s="277">
        <v>1.0044256E-2</v>
      </c>
      <c r="H1337" s="44">
        <f t="shared" si="268"/>
        <v>1.0044256E-2</v>
      </c>
      <c r="I1337"/>
      <c r="J1337" s="294">
        <v>2.0588384942E-2</v>
      </c>
      <c r="K1337" s="44">
        <f t="shared" si="269"/>
        <v>2.0588384942E-2</v>
      </c>
      <c r="L1337" s="295">
        <v>2.3657017399999998E-4</v>
      </c>
      <c r="M1337" s="295">
        <v>7.8587466999999992E-4</v>
      </c>
      <c r="N1337" s="295">
        <v>1.8059301698000001E-2</v>
      </c>
      <c r="O1337" s="295">
        <v>1.5066384E-3</v>
      </c>
      <c r="P1337"/>
      <c r="Q1337" s="212">
        <v>2.9663845000000002</v>
      </c>
      <c r="R1337"/>
      <c r="S1337" s="156">
        <v>3.555319E-4</v>
      </c>
      <c r="T1337" s="156">
        <v>3.3550417E-4</v>
      </c>
      <c r="U1337" s="156">
        <v>1.1141394E-5</v>
      </c>
      <c r="V1337" s="156">
        <v>8.886339E-6</v>
      </c>
      <c r="W1337"/>
      <c r="X1337" s="155">
        <v>3.8709441E-6</v>
      </c>
      <c r="Y1337"/>
      <c r="Z1337"/>
      <c r="AA1337"/>
      <c r="AB1337"/>
      <c r="AC1337"/>
      <c r="AD1337" s="159"/>
      <c r="AH1337"/>
      <c r="AI1337"/>
      <c r="AJ1337"/>
    </row>
    <row r="1338" spans="1:36" ht="13.8" customHeight="1">
      <c r="A1338" t="s">
        <v>2716</v>
      </c>
      <c r="B1338" s="188" t="s">
        <v>1374</v>
      </c>
      <c r="C1338" s="151" t="str">
        <f t="shared" si="270"/>
        <v>B.042.01.112</v>
      </c>
      <c r="D1338" s="54" t="s">
        <v>1322</v>
      </c>
      <c r="E1338" s="150" t="s">
        <v>440</v>
      </c>
      <c r="F1338" s="153" t="str">
        <f t="shared" si="271"/>
        <v>Electricity Germany production</v>
      </c>
      <c r="G1338" s="277">
        <v>9.8816853333333329E-2</v>
      </c>
      <c r="H1338" s="44">
        <f t="shared" si="268"/>
        <v>9.8816853333333329E-2</v>
      </c>
      <c r="I1338"/>
      <c r="J1338" s="294">
        <v>1.7397445970000001E-2</v>
      </c>
      <c r="K1338" s="44">
        <f t="shared" si="269"/>
        <v>1.7397445970000001E-2</v>
      </c>
      <c r="L1338" s="295">
        <v>8.4342162999999999E-4</v>
      </c>
      <c r="M1338" s="295">
        <v>1.5945083199999999E-3</v>
      </c>
      <c r="N1338" s="295">
        <v>1.3698802E-4</v>
      </c>
      <c r="O1338" s="295">
        <v>1.4822528E-2</v>
      </c>
      <c r="P1338"/>
      <c r="Q1338" s="212">
        <v>1.9868861</v>
      </c>
      <c r="R1338"/>
      <c r="S1338" s="156">
        <v>1.9602106999999998E-3</v>
      </c>
      <c r="T1338" s="156">
        <v>1.8414576999999999E-3</v>
      </c>
      <c r="U1338" s="156">
        <v>8.0862689999999993E-5</v>
      </c>
      <c r="V1338" s="156">
        <v>3.7890381E-5</v>
      </c>
      <c r="W1338"/>
      <c r="X1338" s="155">
        <v>4.6442963000000003E-6</v>
      </c>
      <c r="Y1338"/>
      <c r="Z1338"/>
      <c r="AA1338"/>
      <c r="AB1338"/>
      <c r="AC1338"/>
      <c r="AD1338" s="159"/>
      <c r="AE1338" s="326"/>
      <c r="AH1338"/>
      <c r="AI1338"/>
      <c r="AJ1338"/>
    </row>
    <row r="1339" spans="1:36" ht="13.8" customHeight="1">
      <c r="A1339" t="s">
        <v>2717</v>
      </c>
      <c r="B1339" s="188" t="s">
        <v>1374</v>
      </c>
      <c r="C1339" s="151" t="str">
        <f t="shared" si="270"/>
        <v>B.042.01.113</v>
      </c>
      <c r="D1339" s="54" t="s">
        <v>1322</v>
      </c>
      <c r="E1339" s="150" t="s">
        <v>440</v>
      </c>
      <c r="F1339" s="153" t="str">
        <f t="shared" si="271"/>
        <v>Electricity Greece production</v>
      </c>
      <c r="G1339" s="277">
        <v>0.10319979999999999</v>
      </c>
      <c r="H1339" s="44">
        <f t="shared" si="268"/>
        <v>0.10319979999999999</v>
      </c>
      <c r="I1339"/>
      <c r="J1339" s="294">
        <v>1.840333928E-2</v>
      </c>
      <c r="K1339" s="44">
        <f t="shared" si="269"/>
        <v>1.840333928E-2</v>
      </c>
      <c r="L1339" s="295">
        <v>9.0082838E-4</v>
      </c>
      <c r="M1339" s="295">
        <v>1.8760910999999999E-3</v>
      </c>
      <c r="N1339" s="295">
        <v>1.4644979999999999E-4</v>
      </c>
      <c r="O1339" s="295">
        <v>1.5479969999999999E-2</v>
      </c>
      <c r="P1339"/>
      <c r="Q1339" s="212">
        <v>1.9087243</v>
      </c>
      <c r="R1339"/>
      <c r="S1339" s="156">
        <v>2.0940097000000002E-3</v>
      </c>
      <c r="T1339" s="156">
        <v>1.9392755E-3</v>
      </c>
      <c r="U1339" s="156">
        <v>8.5384765E-5</v>
      </c>
      <c r="V1339" s="156">
        <v>6.9349452999999995E-5</v>
      </c>
      <c r="W1339"/>
      <c r="X1339" s="155">
        <v>4.9508504E-6</v>
      </c>
      <c r="Y1339"/>
      <c r="Z1339"/>
      <c r="AA1339"/>
      <c r="AB1339"/>
      <c r="AC1339"/>
      <c r="AD1339" s="159"/>
      <c r="AE1339" s="326"/>
      <c r="AH1339"/>
      <c r="AI1339"/>
      <c r="AJ1339"/>
    </row>
    <row r="1340" spans="1:36" ht="13.8" customHeight="1">
      <c r="A1340" t="s">
        <v>2718</v>
      </c>
      <c r="B1340" s="188" t="s">
        <v>1374</v>
      </c>
      <c r="C1340" s="151" t="str">
        <f t="shared" si="270"/>
        <v>B.042.01.114</v>
      </c>
      <c r="D1340" s="54" t="s">
        <v>1322</v>
      </c>
      <c r="E1340" s="150" t="s">
        <v>440</v>
      </c>
      <c r="F1340" s="153" t="str">
        <f t="shared" si="271"/>
        <v>Electricity Hungary production</v>
      </c>
      <c r="G1340" s="277">
        <v>6.2477742666666669E-2</v>
      </c>
      <c r="H1340" s="44">
        <f t="shared" si="268"/>
        <v>6.2477742666666669E-2</v>
      </c>
      <c r="I1340"/>
      <c r="J1340" s="294">
        <v>2.2381755312999997E-2</v>
      </c>
      <c r="K1340" s="44">
        <f t="shared" si="269"/>
        <v>2.2381755312999997E-2</v>
      </c>
      <c r="L1340" s="295">
        <v>6.0488909999999998E-4</v>
      </c>
      <c r="M1340" s="295">
        <v>1.2046132899999999E-3</v>
      </c>
      <c r="N1340" s="295">
        <v>1.1200591522999999E-2</v>
      </c>
      <c r="O1340" s="295">
        <v>9.3716614E-3</v>
      </c>
      <c r="P1340"/>
      <c r="Q1340" s="212">
        <v>2.6647732999999998</v>
      </c>
      <c r="R1340"/>
      <c r="S1340" s="156">
        <v>1.2795103999999999E-3</v>
      </c>
      <c r="T1340" s="156">
        <v>1.1977203999999999E-3</v>
      </c>
      <c r="U1340" s="156">
        <v>5.1935548999999998E-5</v>
      </c>
      <c r="V1340" s="156">
        <v>2.9854478999999999E-5</v>
      </c>
      <c r="W1340"/>
      <c r="X1340" s="155">
        <v>4.8714554999999998E-6</v>
      </c>
      <c r="Y1340"/>
      <c r="Z1340"/>
      <c r="AA1340"/>
      <c r="AB1340"/>
      <c r="AC1340"/>
      <c r="AD1340" s="159"/>
      <c r="AE1340" s="326"/>
      <c r="AH1340"/>
      <c r="AI1340"/>
      <c r="AJ1340"/>
    </row>
    <row r="1341" spans="1:36" ht="13.8" customHeight="1">
      <c r="A1341" t="s">
        <v>2719</v>
      </c>
      <c r="B1341" s="188" t="s">
        <v>1374</v>
      </c>
      <c r="C1341" s="151" t="str">
        <f t="shared" si="270"/>
        <v>B.042.01.115</v>
      </c>
      <c r="D1341" s="54" t="s">
        <v>1322</v>
      </c>
      <c r="E1341" s="150" t="s">
        <v>440</v>
      </c>
      <c r="F1341" s="153" t="str">
        <f t="shared" si="271"/>
        <v>Electricity Ireland production</v>
      </c>
      <c r="G1341" s="277">
        <v>0.10625872</v>
      </c>
      <c r="H1341" s="44">
        <f t="shared" si="268"/>
        <v>0.10625872</v>
      </c>
      <c r="I1341"/>
      <c r="J1341" s="294">
        <v>1.890918812E-2</v>
      </c>
      <c r="K1341" s="44">
        <f t="shared" si="269"/>
        <v>1.890918812E-2</v>
      </c>
      <c r="L1341" s="295">
        <v>1.03937406E-3</v>
      </c>
      <c r="M1341" s="295">
        <v>1.8006654299999999E-3</v>
      </c>
      <c r="N1341" s="295">
        <v>1.3034063000000001E-4</v>
      </c>
      <c r="O1341" s="295">
        <v>1.5938807999999999E-2</v>
      </c>
      <c r="P1341"/>
      <c r="Q1341" s="212">
        <v>1.9050396999999999</v>
      </c>
      <c r="R1341"/>
      <c r="S1341" s="156">
        <v>2.1018145000000002E-3</v>
      </c>
      <c r="T1341" s="156">
        <v>1.9423755E-3</v>
      </c>
      <c r="U1341" s="156">
        <v>8.6878411000000002E-5</v>
      </c>
      <c r="V1341" s="156">
        <v>7.2560660000000002E-5</v>
      </c>
      <c r="W1341"/>
      <c r="X1341" s="155">
        <v>5.0543553000000003E-6</v>
      </c>
      <c r="Y1341"/>
      <c r="Z1341"/>
      <c r="AA1341"/>
      <c r="AB1341"/>
      <c r="AC1341"/>
      <c r="AD1341" s="159"/>
      <c r="AE1341" s="326"/>
      <c r="AH1341"/>
      <c r="AI1341"/>
      <c r="AJ1341"/>
    </row>
    <row r="1342" spans="1:36" ht="13.8" customHeight="1">
      <c r="A1342" t="s">
        <v>2720</v>
      </c>
      <c r="B1342" s="188" t="s">
        <v>1374</v>
      </c>
      <c r="C1342" s="151" t="str">
        <f t="shared" si="270"/>
        <v>B.042.01.116</v>
      </c>
      <c r="D1342" s="54" t="s">
        <v>1322</v>
      </c>
      <c r="E1342" s="150" t="s">
        <v>440</v>
      </c>
      <c r="F1342" s="153" t="str">
        <f t="shared" si="271"/>
        <v>Electricity Italy production</v>
      </c>
      <c r="G1342" s="277">
        <v>9.2528780000000005E-2</v>
      </c>
      <c r="H1342" s="44">
        <f t="shared" si="268"/>
        <v>9.2528780000000005E-2</v>
      </c>
      <c r="I1342"/>
      <c r="J1342" s="294">
        <v>1.707815935E-2</v>
      </c>
      <c r="K1342" s="44">
        <f t="shared" si="269"/>
        <v>1.707815935E-2</v>
      </c>
      <c r="L1342" s="295">
        <v>1.09771168E-3</v>
      </c>
      <c r="M1342" s="295">
        <v>1.9966302999999998E-3</v>
      </c>
      <c r="N1342" s="295">
        <v>1.0450037E-4</v>
      </c>
      <c r="O1342" s="295">
        <v>1.3879317E-2</v>
      </c>
      <c r="P1342"/>
      <c r="Q1342" s="212">
        <v>1.9122866000000001</v>
      </c>
      <c r="R1342"/>
      <c r="S1342" s="156">
        <v>1.9360001E-3</v>
      </c>
      <c r="T1342" s="156">
        <v>1.7896119000000001E-3</v>
      </c>
      <c r="U1342" s="156">
        <v>7.7421085999999998E-5</v>
      </c>
      <c r="V1342" s="156">
        <v>6.8967119000000004E-5</v>
      </c>
      <c r="W1342"/>
      <c r="X1342" s="155">
        <v>4.6287433000000002E-6</v>
      </c>
      <c r="Y1342"/>
      <c r="Z1342"/>
      <c r="AA1342"/>
      <c r="AB1342"/>
      <c r="AC1342"/>
      <c r="AD1342" s="159"/>
      <c r="AE1342" s="326"/>
      <c r="AH1342"/>
      <c r="AI1342"/>
      <c r="AJ1342"/>
    </row>
    <row r="1343" spans="1:36" ht="13.8" customHeight="1">
      <c r="A1343" t="s">
        <v>2721</v>
      </c>
      <c r="B1343" s="188" t="s">
        <v>1374</v>
      </c>
      <c r="C1343" s="151" t="str">
        <f t="shared" si="270"/>
        <v>B.042.01.117</v>
      </c>
      <c r="D1343" s="54" t="s">
        <v>1322</v>
      </c>
      <c r="E1343" s="150" t="s">
        <v>440</v>
      </c>
      <c r="F1343" s="153" t="str">
        <f t="shared" si="271"/>
        <v>Electricity Latvia production</v>
      </c>
      <c r="G1343" s="277">
        <v>5.165250733333334E-2</v>
      </c>
      <c r="H1343" s="44">
        <f t="shared" si="268"/>
        <v>5.165250733333334E-2</v>
      </c>
      <c r="I1343"/>
      <c r="J1343" s="294">
        <v>1.018196241E-2</v>
      </c>
      <c r="K1343" s="44">
        <f t="shared" si="269"/>
        <v>1.018196241E-2</v>
      </c>
      <c r="L1343" s="295">
        <v>9.1597573999999994E-4</v>
      </c>
      <c r="M1343" s="295">
        <v>1.37992216E-3</v>
      </c>
      <c r="N1343" s="295">
        <v>1.3818840999999999E-4</v>
      </c>
      <c r="O1343" s="295">
        <v>7.7478761000000004E-3</v>
      </c>
      <c r="P1343"/>
      <c r="Q1343" s="212">
        <v>1.6965626</v>
      </c>
      <c r="R1343"/>
      <c r="S1343" s="156">
        <v>1.1289182000000001E-3</v>
      </c>
      <c r="T1343" s="156">
        <v>1.0511612E-3</v>
      </c>
      <c r="U1343" s="156">
        <v>4.3850251999999998E-5</v>
      </c>
      <c r="V1343" s="156">
        <v>3.3906789999999998E-5</v>
      </c>
      <c r="W1343"/>
      <c r="X1343" s="155">
        <v>2.6470684000000002E-6</v>
      </c>
      <c r="Y1343"/>
      <c r="Z1343"/>
      <c r="AA1343"/>
      <c r="AB1343"/>
      <c r="AC1343"/>
      <c r="AD1343" s="159"/>
      <c r="AE1343" s="326"/>
      <c r="AH1343"/>
      <c r="AI1343"/>
      <c r="AJ1343"/>
    </row>
    <row r="1344" spans="1:36" ht="13.8" customHeight="1">
      <c r="A1344" t="s">
        <v>2722</v>
      </c>
      <c r="B1344" s="188" t="s">
        <v>1374</v>
      </c>
      <c r="C1344" s="151" t="str">
        <f t="shared" si="270"/>
        <v>B.042.01.118</v>
      </c>
      <c r="D1344" s="54" t="s">
        <v>1322</v>
      </c>
      <c r="E1344" s="150" t="s">
        <v>440</v>
      </c>
      <c r="F1344" s="153" t="str">
        <f t="shared" si="271"/>
        <v>Electricity Lithuania production</v>
      </c>
      <c r="G1344" s="277">
        <v>4.3953857333333332E-2</v>
      </c>
      <c r="H1344" s="44">
        <f t="shared" si="268"/>
        <v>4.3953857333333332E-2</v>
      </c>
      <c r="I1344"/>
      <c r="J1344" s="294">
        <v>9.5534999700000005E-3</v>
      </c>
      <c r="K1344" s="44">
        <f t="shared" si="269"/>
        <v>9.5534999700000005E-3</v>
      </c>
      <c r="L1344" s="295">
        <v>8.3006321000000005E-4</v>
      </c>
      <c r="M1344" s="295">
        <v>1.9012627799999998E-3</v>
      </c>
      <c r="N1344" s="295">
        <v>2.2909537999999999E-4</v>
      </c>
      <c r="O1344" s="295">
        <v>6.5930785999999998E-3</v>
      </c>
      <c r="P1344"/>
      <c r="Q1344" s="212">
        <v>1.7831112</v>
      </c>
      <c r="R1344"/>
      <c r="S1344" s="156">
        <v>1.1709293999999999E-3</v>
      </c>
      <c r="T1344" s="156">
        <v>1.0942135999999999E-3</v>
      </c>
      <c r="U1344" s="156">
        <v>4.1128034000000003E-5</v>
      </c>
      <c r="V1344" s="156">
        <v>3.5587765000000003E-5</v>
      </c>
      <c r="W1344"/>
      <c r="X1344" s="155">
        <v>2.5113333000000001E-6</v>
      </c>
      <c r="Y1344"/>
      <c r="Z1344"/>
      <c r="AA1344"/>
      <c r="AB1344"/>
      <c r="AC1344"/>
      <c r="AD1344" s="159"/>
      <c r="AE1344" s="326"/>
      <c r="AH1344"/>
      <c r="AI1344"/>
      <c r="AJ1344"/>
    </row>
    <row r="1345" spans="1:36" ht="13.8" customHeight="1">
      <c r="A1345" t="s">
        <v>2723</v>
      </c>
      <c r="B1345" s="188" t="s">
        <v>1374</v>
      </c>
      <c r="C1345" s="151" t="str">
        <f t="shared" si="270"/>
        <v>B.042.01.119</v>
      </c>
      <c r="D1345" s="54" t="s">
        <v>1322</v>
      </c>
      <c r="E1345" s="150" t="s">
        <v>440</v>
      </c>
      <c r="F1345" s="153" t="str">
        <f t="shared" si="271"/>
        <v>Electricity Luxembourg production</v>
      </c>
      <c r="G1345" s="277">
        <v>1.0668667333333335E-2</v>
      </c>
      <c r="H1345" s="44">
        <f t="shared" si="268"/>
        <v>1.0668667333333335E-2</v>
      </c>
      <c r="I1345"/>
      <c r="J1345" s="294">
        <v>5.806855960000001E-3</v>
      </c>
      <c r="K1345" s="44">
        <f t="shared" si="269"/>
        <v>5.806855960000001E-3</v>
      </c>
      <c r="L1345" s="295">
        <v>1.4978090000000001E-3</v>
      </c>
      <c r="M1345" s="295">
        <v>2.5196721000000002E-3</v>
      </c>
      <c r="N1345" s="295">
        <v>1.8907476000000001E-4</v>
      </c>
      <c r="O1345" s="295">
        <v>1.6003001000000001E-3</v>
      </c>
      <c r="P1345"/>
      <c r="Q1345" s="212">
        <v>2.1663377000000001</v>
      </c>
      <c r="R1345"/>
      <c r="S1345" s="156">
        <v>7.5049092000000004E-4</v>
      </c>
      <c r="T1345" s="156">
        <v>7.1574791000000003E-4</v>
      </c>
      <c r="U1345" s="156">
        <v>1.7538554999999999E-5</v>
      </c>
      <c r="V1345" s="156">
        <v>1.7204449000000002E-5</v>
      </c>
      <c r="W1345"/>
      <c r="X1345" s="155">
        <v>1.6434060999999999E-6</v>
      </c>
      <c r="Y1345"/>
      <c r="Z1345"/>
      <c r="AA1345"/>
      <c r="AB1345"/>
      <c r="AC1345"/>
      <c r="AD1345" s="159"/>
      <c r="AE1345" s="326"/>
      <c r="AH1345"/>
      <c r="AI1345"/>
      <c r="AJ1345"/>
    </row>
    <row r="1346" spans="1:36" ht="13.8" customHeight="1">
      <c r="A1346" t="s">
        <v>2724</v>
      </c>
      <c r="B1346" s="188" t="s">
        <v>1374</v>
      </c>
      <c r="C1346" s="151" t="str">
        <f t="shared" si="270"/>
        <v>B.042.01.120</v>
      </c>
      <c r="D1346" s="54" t="s">
        <v>1322</v>
      </c>
      <c r="E1346" s="150" t="s">
        <v>440</v>
      </c>
      <c r="F1346" s="153" t="str">
        <f t="shared" si="271"/>
        <v>Electricity Malta production</v>
      </c>
      <c r="G1346" s="277">
        <v>0.14798548666666667</v>
      </c>
      <c r="H1346" s="44">
        <f t="shared" si="268"/>
        <v>0.14798548666666667</v>
      </c>
      <c r="I1346"/>
      <c r="J1346" s="294">
        <v>2.6057652814E-2</v>
      </c>
      <c r="K1346" s="44">
        <f t="shared" si="269"/>
        <v>2.6057652814E-2</v>
      </c>
      <c r="L1346" s="295">
        <v>1.4763165299999999E-3</v>
      </c>
      <c r="M1346" s="295">
        <v>2.3365086200000003E-3</v>
      </c>
      <c r="N1346" s="295">
        <v>4.7004664000000002E-5</v>
      </c>
      <c r="O1346" s="295">
        <v>2.2197822999999998E-2</v>
      </c>
      <c r="P1346"/>
      <c r="Q1346" s="212">
        <v>2.1921689999999998</v>
      </c>
      <c r="R1346"/>
      <c r="S1346" s="156">
        <v>2.8656407999999999E-3</v>
      </c>
      <c r="T1346" s="156">
        <v>2.6331985E-3</v>
      </c>
      <c r="U1346" s="156">
        <v>1.1988351E-4</v>
      </c>
      <c r="V1346" s="156">
        <v>1.1255874E-4</v>
      </c>
      <c r="W1346"/>
      <c r="X1346" s="155">
        <v>7.1018162999999998E-6</v>
      </c>
      <c r="Y1346"/>
      <c r="Z1346"/>
      <c r="AA1346"/>
      <c r="AB1346"/>
      <c r="AC1346"/>
      <c r="AD1346" s="159"/>
      <c r="AE1346" s="326"/>
      <c r="AH1346"/>
      <c r="AI1346"/>
      <c r="AJ1346"/>
    </row>
    <row r="1347" spans="1:36" ht="13.8" customHeight="1">
      <c r="A1347" t="s">
        <v>2725</v>
      </c>
      <c r="B1347" s="188" t="s">
        <v>1374</v>
      </c>
      <c r="C1347" s="151" t="str">
        <f t="shared" si="270"/>
        <v>B.042.01.121</v>
      </c>
      <c r="D1347" s="54" t="s">
        <v>1322</v>
      </c>
      <c r="E1347" s="150" t="s">
        <v>440</v>
      </c>
      <c r="F1347" s="153" t="str">
        <f t="shared" si="271"/>
        <v>Electricity Netherlands production</v>
      </c>
      <c r="G1347" s="277">
        <v>9.5876740000000002E-2</v>
      </c>
      <c r="H1347" s="44">
        <f t="shared" si="268"/>
        <v>9.5876740000000002E-2</v>
      </c>
      <c r="I1347"/>
      <c r="J1347" s="294">
        <v>1.7910598029999999E-2</v>
      </c>
      <c r="K1347" s="44">
        <f t="shared" si="269"/>
        <v>1.7910598029999999E-2</v>
      </c>
      <c r="L1347" s="295">
        <v>9.3990791000000008E-4</v>
      </c>
      <c r="M1347" s="295">
        <v>1.70345022E-3</v>
      </c>
      <c r="N1347" s="295">
        <v>8.857289E-4</v>
      </c>
      <c r="O1347" s="295">
        <v>1.4381511E-2</v>
      </c>
      <c r="P1347"/>
      <c r="Q1347" s="212">
        <v>1.8985734999999999</v>
      </c>
      <c r="R1347"/>
      <c r="S1347" s="156">
        <v>1.9247767E-3</v>
      </c>
      <c r="T1347" s="156">
        <v>1.7899655000000001E-3</v>
      </c>
      <c r="U1347" s="156">
        <v>7.8865959000000001E-5</v>
      </c>
      <c r="V1347" s="156">
        <v>5.5945264999999999E-5</v>
      </c>
      <c r="W1347"/>
      <c r="X1347" s="155">
        <v>4.6457661999999998E-6</v>
      </c>
      <c r="Y1347"/>
      <c r="Z1347"/>
      <c r="AA1347"/>
      <c r="AB1347"/>
      <c r="AC1347"/>
      <c r="AD1347" s="159"/>
      <c r="AE1347" s="326"/>
      <c r="AH1347"/>
      <c r="AI1347"/>
      <c r="AJ1347"/>
    </row>
    <row r="1348" spans="1:36" ht="13.8" customHeight="1">
      <c r="A1348" t="s">
        <v>2726</v>
      </c>
      <c r="B1348" s="188" t="s">
        <v>1374</v>
      </c>
      <c r="C1348" s="151" t="str">
        <f t="shared" si="270"/>
        <v>B.042.01.122</v>
      </c>
      <c r="D1348" s="54" t="s">
        <v>1322</v>
      </c>
      <c r="E1348" s="150" t="s">
        <v>440</v>
      </c>
      <c r="F1348" s="153" t="str">
        <f t="shared" si="271"/>
        <v>Electricity Norway production</v>
      </c>
      <c r="G1348" s="277">
        <v>5.4657009333333329E-3</v>
      </c>
      <c r="H1348" s="44">
        <f t="shared" si="268"/>
        <v>5.4657009333333329E-3</v>
      </c>
      <c r="I1348"/>
      <c r="J1348" s="294">
        <v>1.1620373639999999E-3</v>
      </c>
      <c r="K1348" s="44">
        <f t="shared" si="269"/>
        <v>1.1620373639999999E-3</v>
      </c>
      <c r="L1348" s="295">
        <v>4.2492240999999998E-5</v>
      </c>
      <c r="M1348" s="295">
        <v>9.1527973000000008E-5</v>
      </c>
      <c r="N1348" s="295">
        <v>2.0816201E-4</v>
      </c>
      <c r="O1348" s="295">
        <v>8.1985513999999996E-4</v>
      </c>
      <c r="P1348"/>
      <c r="Q1348" s="212">
        <v>1.0778802999999999</v>
      </c>
      <c r="R1348"/>
      <c r="S1348" s="156">
        <v>1.1199809E-4</v>
      </c>
      <c r="T1348" s="156">
        <v>1.0502484999999999E-4</v>
      </c>
      <c r="U1348" s="156">
        <v>4.5215718000000002E-6</v>
      </c>
      <c r="V1348" s="156">
        <v>2.4516697E-6</v>
      </c>
      <c r="W1348"/>
      <c r="X1348" s="155">
        <v>2.3041374E-7</v>
      </c>
      <c r="Y1348"/>
      <c r="Z1348"/>
      <c r="AA1348"/>
      <c r="AB1348"/>
      <c r="AC1348"/>
      <c r="AD1348" s="159"/>
      <c r="AE1348" s="326"/>
      <c r="AH1348"/>
      <c r="AI1348"/>
      <c r="AJ1348"/>
    </row>
    <row r="1349" spans="1:36" ht="13.8" customHeight="1">
      <c r="A1349" t="s">
        <v>2727</v>
      </c>
      <c r="B1349" s="188" t="s">
        <v>1374</v>
      </c>
      <c r="C1349" s="151" t="str">
        <f t="shared" si="270"/>
        <v>B.042.01.123</v>
      </c>
      <c r="D1349" s="54" t="s">
        <v>1322</v>
      </c>
      <c r="E1349" s="150" t="s">
        <v>440</v>
      </c>
      <c r="F1349" s="153" t="str">
        <f t="shared" si="271"/>
        <v>Electricity Poland production</v>
      </c>
      <c r="G1349" s="277">
        <v>0.18715674666666665</v>
      </c>
      <c r="H1349" s="44">
        <f t="shared" si="268"/>
        <v>0.18715674666666665</v>
      </c>
      <c r="I1349"/>
      <c r="J1349" s="294">
        <v>3.0467809036999999E-2</v>
      </c>
      <c r="K1349" s="44">
        <f t="shared" si="269"/>
        <v>3.0467809036999999E-2</v>
      </c>
      <c r="L1349" s="295">
        <v>7.4765683999999998E-4</v>
      </c>
      <c r="M1349" s="295">
        <v>1.5733596800000002E-3</v>
      </c>
      <c r="N1349" s="295">
        <v>7.3280516999999997E-5</v>
      </c>
      <c r="O1349" s="295">
        <v>2.8073511999999998E-2</v>
      </c>
      <c r="P1349"/>
      <c r="Q1349" s="212">
        <v>2.4480209999999998</v>
      </c>
      <c r="R1349"/>
      <c r="S1349" s="156">
        <v>3.3889278999999998E-3</v>
      </c>
      <c r="T1349" s="156">
        <v>3.1957293000000001E-3</v>
      </c>
      <c r="U1349" s="156">
        <v>1.4777468000000001E-4</v>
      </c>
      <c r="V1349" s="156">
        <v>4.5423882000000001E-5</v>
      </c>
      <c r="W1349"/>
      <c r="X1349" s="155">
        <v>8.0953308000000002E-6</v>
      </c>
      <c r="Y1349"/>
      <c r="Z1349"/>
      <c r="AA1349"/>
      <c r="AB1349"/>
      <c r="AC1349"/>
      <c r="AD1349" s="159"/>
      <c r="AE1349" s="326"/>
      <c r="AH1349"/>
      <c r="AI1349"/>
      <c r="AJ1349"/>
    </row>
    <row r="1350" spans="1:36" ht="13.8" customHeight="1">
      <c r="A1350" t="s">
        <v>2728</v>
      </c>
      <c r="B1350" s="188" t="s">
        <v>1374</v>
      </c>
      <c r="C1350" s="151" t="str">
        <f t="shared" si="270"/>
        <v>B.042.01.124</v>
      </c>
      <c r="D1350" s="54" t="s">
        <v>1322</v>
      </c>
      <c r="E1350" s="150" t="s">
        <v>440</v>
      </c>
      <c r="F1350" s="153" t="str">
        <f t="shared" si="271"/>
        <v>Electricity Portugal production</v>
      </c>
      <c r="G1350" s="277">
        <v>2.8751026000000002E-2</v>
      </c>
      <c r="H1350" s="44">
        <f t="shared" si="268"/>
        <v>2.8751026000000002E-2</v>
      </c>
      <c r="I1350"/>
      <c r="J1350" s="294">
        <v>6.3334742900000001E-3</v>
      </c>
      <c r="K1350" s="44">
        <f t="shared" si="269"/>
        <v>6.3334742900000001E-3</v>
      </c>
      <c r="L1350" s="295">
        <v>6.3928165000000001E-4</v>
      </c>
      <c r="M1350" s="295">
        <v>1.1717519400000001E-3</v>
      </c>
      <c r="N1350" s="295">
        <v>2.097868E-4</v>
      </c>
      <c r="O1350" s="295">
        <v>4.3126539000000004E-3</v>
      </c>
      <c r="P1350"/>
      <c r="Q1350" s="212">
        <v>1.5620953</v>
      </c>
      <c r="R1350"/>
      <c r="S1350" s="156">
        <v>7.3260437999999998E-4</v>
      </c>
      <c r="T1350" s="156">
        <v>6.8366137000000005E-4</v>
      </c>
      <c r="U1350" s="156">
        <v>2.6235545999999999E-5</v>
      </c>
      <c r="V1350" s="156">
        <v>2.270747E-5</v>
      </c>
      <c r="W1350"/>
      <c r="X1350" s="155">
        <v>1.6606266999999999E-6</v>
      </c>
      <c r="Y1350"/>
      <c r="Z1350"/>
      <c r="AA1350"/>
      <c r="AB1350"/>
      <c r="AC1350"/>
      <c r="AD1350" s="159"/>
      <c r="AE1350" s="326"/>
      <c r="AH1350"/>
      <c r="AI1350"/>
      <c r="AJ1350"/>
    </row>
    <row r="1351" spans="1:36" ht="13.8" customHeight="1">
      <c r="A1351" t="s">
        <v>2729</v>
      </c>
      <c r="B1351" s="188" t="s">
        <v>1374</v>
      </c>
      <c r="C1351" s="151" t="str">
        <f t="shared" si="270"/>
        <v>B.042.01.125</v>
      </c>
      <c r="D1351" s="54" t="s">
        <v>1322</v>
      </c>
      <c r="E1351" s="150" t="s">
        <v>440</v>
      </c>
      <c r="F1351" s="153" t="str">
        <f t="shared" si="271"/>
        <v>Electricity Romania production</v>
      </c>
      <c r="G1351" s="277">
        <v>8.3932073333333329E-2</v>
      </c>
      <c r="H1351" s="44">
        <f t="shared" si="268"/>
        <v>8.3932073333333329E-2</v>
      </c>
      <c r="I1351"/>
      <c r="J1351" s="294">
        <v>1.9649037352E-2</v>
      </c>
      <c r="K1351" s="44">
        <f t="shared" si="269"/>
        <v>1.9649037352E-2</v>
      </c>
      <c r="L1351" s="295">
        <v>4.7305767200000001E-4</v>
      </c>
      <c r="M1351" s="295">
        <v>8.9130918E-4</v>
      </c>
      <c r="N1351" s="295">
        <v>5.6948594999999998E-3</v>
      </c>
      <c r="O1351" s="295">
        <v>1.2589810999999999E-2</v>
      </c>
      <c r="P1351"/>
      <c r="Q1351" s="212">
        <v>2.1947595</v>
      </c>
      <c r="R1351"/>
      <c r="S1351" s="156">
        <v>1.5505374E-3</v>
      </c>
      <c r="T1351" s="156">
        <v>1.4521149000000001E-3</v>
      </c>
      <c r="U1351" s="156">
        <v>6.6831802000000005E-5</v>
      </c>
      <c r="V1351" s="156">
        <v>3.1590626E-5</v>
      </c>
      <c r="W1351"/>
      <c r="X1351" s="155">
        <v>4.6093061999999997E-6</v>
      </c>
      <c r="Y1351"/>
      <c r="Z1351"/>
      <c r="AA1351"/>
      <c r="AB1351"/>
      <c r="AC1351"/>
      <c r="AD1351" s="159"/>
      <c r="AE1351" s="326"/>
      <c r="AH1351"/>
      <c r="AI1351"/>
      <c r="AJ1351"/>
    </row>
    <row r="1352" spans="1:36" ht="13.8" customHeight="1">
      <c r="A1352" t="s">
        <v>2730</v>
      </c>
      <c r="B1352" s="188" t="s">
        <v>1374</v>
      </c>
      <c r="C1352" s="151" t="str">
        <f t="shared" si="270"/>
        <v>B.042.01.126</v>
      </c>
      <c r="D1352" s="54" t="s">
        <v>1322</v>
      </c>
      <c r="E1352" s="150" t="s">
        <v>440</v>
      </c>
      <c r="F1352" s="153" t="str">
        <f t="shared" si="271"/>
        <v>Electricity Slovakia production</v>
      </c>
      <c r="G1352" s="277">
        <v>3.0595023333333336E-2</v>
      </c>
      <c r="H1352" s="44">
        <f t="shared" si="268"/>
        <v>3.0595023333333336E-2</v>
      </c>
      <c r="I1352"/>
      <c r="J1352" s="294">
        <v>2.2349836392E-2</v>
      </c>
      <c r="K1352" s="44">
        <f t="shared" si="269"/>
        <v>2.2349836392E-2</v>
      </c>
      <c r="L1352" s="295">
        <v>4.72020495E-4</v>
      </c>
      <c r="M1352" s="295">
        <v>1.16208913E-3</v>
      </c>
      <c r="N1352" s="295">
        <v>1.6126473266999997E-2</v>
      </c>
      <c r="O1352" s="295">
        <v>4.5892535000000003E-3</v>
      </c>
      <c r="P1352"/>
      <c r="Q1352" s="212">
        <v>2.9552195000000001</v>
      </c>
      <c r="R1352"/>
      <c r="S1352" s="156">
        <v>7.7142906999999995E-4</v>
      </c>
      <c r="T1352" s="156">
        <v>7.2475263999999999E-4</v>
      </c>
      <c r="U1352" s="156">
        <v>2.8033402E-5</v>
      </c>
      <c r="V1352" s="156">
        <v>1.8643024999999999E-5</v>
      </c>
      <c r="W1352"/>
      <c r="X1352" s="155">
        <v>4.4787951999999997E-6</v>
      </c>
      <c r="Y1352"/>
      <c r="Z1352"/>
      <c r="AA1352"/>
      <c r="AB1352"/>
      <c r="AC1352"/>
      <c r="AD1352" s="159"/>
      <c r="AE1352" s="326"/>
      <c r="AH1352"/>
      <c r="AI1352"/>
      <c r="AJ1352"/>
    </row>
    <row r="1353" spans="1:36" ht="13.8" customHeight="1">
      <c r="A1353" t="s">
        <v>2731</v>
      </c>
      <c r="B1353" s="188" t="s">
        <v>1374</v>
      </c>
      <c r="C1353" s="151" t="str">
        <f t="shared" si="270"/>
        <v>B.042.01.127</v>
      </c>
      <c r="D1353" s="54" t="s">
        <v>1322</v>
      </c>
      <c r="E1353" s="150" t="s">
        <v>440</v>
      </c>
      <c r="F1353" s="153" t="str">
        <f t="shared" si="271"/>
        <v>Electricity Slovenia production</v>
      </c>
      <c r="G1353" s="277">
        <v>7.2714300000000009E-2</v>
      </c>
      <c r="H1353" s="44">
        <f t="shared" si="268"/>
        <v>7.2714300000000009E-2</v>
      </c>
      <c r="I1353"/>
      <c r="J1353" s="294">
        <v>2.0766155840000002E-2</v>
      </c>
      <c r="K1353" s="44">
        <f t="shared" si="269"/>
        <v>2.0766155840000002E-2</v>
      </c>
      <c r="L1353" s="295">
        <v>2.7468716200000002E-4</v>
      </c>
      <c r="M1353" s="295">
        <v>6.1891730999999992E-4</v>
      </c>
      <c r="N1353" s="295">
        <v>8.9654063680000007E-3</v>
      </c>
      <c r="O1353" s="295">
        <v>1.0907145E-2</v>
      </c>
      <c r="P1353"/>
      <c r="Q1353" s="212">
        <v>2.4034387000000001</v>
      </c>
      <c r="R1353"/>
      <c r="S1353" s="156">
        <v>1.3180726E-3</v>
      </c>
      <c r="T1353" s="156">
        <v>1.248187E-3</v>
      </c>
      <c r="U1353" s="156">
        <v>5.7514271E-5</v>
      </c>
      <c r="V1353" s="156">
        <v>1.2371277E-5</v>
      </c>
      <c r="W1353"/>
      <c r="X1353" s="155">
        <v>4.6033780999999996E-6</v>
      </c>
      <c r="Y1353"/>
      <c r="Z1353"/>
      <c r="AA1353"/>
      <c r="AB1353"/>
      <c r="AC1353"/>
      <c r="AD1353" s="159"/>
      <c r="AE1353" s="326"/>
      <c r="AH1353"/>
      <c r="AI1353"/>
      <c r="AJ1353"/>
    </row>
    <row r="1354" spans="1:36" ht="13.8" customHeight="1">
      <c r="A1354" t="s">
        <v>2732</v>
      </c>
      <c r="B1354" s="188" t="s">
        <v>1374</v>
      </c>
      <c r="C1354" s="151" t="str">
        <f t="shared" si="270"/>
        <v>B.042.01.128</v>
      </c>
      <c r="D1354" s="54" t="s">
        <v>1322</v>
      </c>
      <c r="E1354" s="150" t="s">
        <v>440</v>
      </c>
      <c r="F1354" s="153" t="str">
        <f t="shared" si="271"/>
        <v>Electricity Spain production</v>
      </c>
      <c r="G1354" s="277">
        <v>4.5715855333333333E-2</v>
      </c>
      <c r="H1354" s="44">
        <f t="shared" si="268"/>
        <v>4.5715855333333333E-2</v>
      </c>
      <c r="I1354"/>
      <c r="J1354" s="294">
        <v>1.396916889E-2</v>
      </c>
      <c r="K1354" s="44">
        <f t="shared" si="269"/>
        <v>1.396916889E-2</v>
      </c>
      <c r="L1354" s="295">
        <v>5.2511012000000003E-4</v>
      </c>
      <c r="M1354" s="295">
        <v>1.1404973199999999E-3</v>
      </c>
      <c r="N1354" s="295">
        <v>5.4461831499999997E-3</v>
      </c>
      <c r="O1354" s="295">
        <v>6.8573782999999996E-3</v>
      </c>
      <c r="P1354"/>
      <c r="Q1354" s="212">
        <v>2.0032378</v>
      </c>
      <c r="R1354"/>
      <c r="S1354" s="156">
        <v>1.0008840000000001E-3</v>
      </c>
      <c r="T1354" s="156">
        <v>9.2852685999999997E-4</v>
      </c>
      <c r="U1354" s="156">
        <v>3.9136037000000001E-5</v>
      </c>
      <c r="V1354" s="156">
        <v>3.3221067000000003E-5</v>
      </c>
      <c r="W1354"/>
      <c r="X1354" s="155">
        <v>3.2312552E-6</v>
      </c>
      <c r="Y1354"/>
      <c r="Z1354"/>
      <c r="AA1354"/>
      <c r="AB1354"/>
      <c r="AC1354"/>
      <c r="AD1354" s="159"/>
      <c r="AE1354" s="326"/>
      <c r="AH1354"/>
      <c r="AI1354"/>
      <c r="AJ1354"/>
    </row>
    <row r="1355" spans="1:36" ht="13.8" customHeight="1">
      <c r="A1355" t="s">
        <v>2733</v>
      </c>
      <c r="B1355" s="188" t="s">
        <v>1374</v>
      </c>
      <c r="C1355" s="151" t="str">
        <f t="shared" si="270"/>
        <v>B.042.01.129</v>
      </c>
      <c r="D1355" s="54" t="s">
        <v>1322</v>
      </c>
      <c r="E1355" s="150" t="s">
        <v>440</v>
      </c>
      <c r="F1355" s="153" t="str">
        <f t="shared" si="271"/>
        <v>Electricity Sweden production</v>
      </c>
      <c r="G1355" s="277">
        <v>1.0932999333333334E-2</v>
      </c>
      <c r="H1355" s="44">
        <f t="shared" si="268"/>
        <v>1.0932999333333334E-2</v>
      </c>
      <c r="I1355"/>
      <c r="J1355" s="294">
        <v>1.0377848062000001E-2</v>
      </c>
      <c r="K1355" s="44">
        <f t="shared" si="269"/>
        <v>1.0377848062000001E-2</v>
      </c>
      <c r="L1355" s="295">
        <v>2.9794965200000004E-4</v>
      </c>
      <c r="M1355" s="295">
        <v>6.5114074E-4</v>
      </c>
      <c r="N1355" s="295">
        <v>7.7888077700000004E-3</v>
      </c>
      <c r="O1355" s="295">
        <v>1.6399499E-3</v>
      </c>
      <c r="P1355"/>
      <c r="Q1355" s="212">
        <v>1.9829878999999999</v>
      </c>
      <c r="R1355"/>
      <c r="S1355" s="156">
        <v>3.332381E-4</v>
      </c>
      <c r="T1355" s="156">
        <v>3.1956110999999999E-4</v>
      </c>
      <c r="U1355" s="156">
        <v>1.0978173000000001E-5</v>
      </c>
      <c r="V1355" s="156">
        <v>2.6988122000000001E-6</v>
      </c>
      <c r="W1355"/>
      <c r="X1355" s="155">
        <v>1.9408943E-6</v>
      </c>
      <c r="Y1355"/>
      <c r="Z1355"/>
      <c r="AA1355"/>
      <c r="AB1355"/>
      <c r="AC1355"/>
      <c r="AD1355" s="159"/>
      <c r="AE1355" s="326"/>
      <c r="AH1355"/>
      <c r="AI1355"/>
      <c r="AJ1355"/>
    </row>
    <row r="1356" spans="1:36" ht="13.8" customHeight="1">
      <c r="A1356" t="s">
        <v>2734</v>
      </c>
      <c r="B1356" s="188" t="s">
        <v>1374</v>
      </c>
      <c r="C1356" s="151" t="str">
        <f t="shared" si="270"/>
        <v>B.042.01.131</v>
      </c>
      <c r="D1356" s="54" t="s">
        <v>1322</v>
      </c>
      <c r="E1356" s="150" t="s">
        <v>440</v>
      </c>
      <c r="F1356" s="153" t="str">
        <f t="shared" si="271"/>
        <v>Electricity Switzerland production</v>
      </c>
      <c r="G1356" s="277">
        <v>7.2586193333333332E-3</v>
      </c>
      <c r="H1356" s="44">
        <f t="shared" si="268"/>
        <v>7.2586193333333332E-3</v>
      </c>
      <c r="I1356"/>
      <c r="J1356" s="294">
        <v>9.7985221219999991E-3</v>
      </c>
      <c r="K1356" s="44">
        <f t="shared" si="269"/>
        <v>9.7985221219999991E-3</v>
      </c>
      <c r="L1356" s="295">
        <v>1.5847611199999999E-4</v>
      </c>
      <c r="M1356" s="295">
        <v>4.4492580000000004E-4</v>
      </c>
      <c r="N1356" s="295">
        <v>8.1063273099999996E-3</v>
      </c>
      <c r="O1356" s="295">
        <v>1.0887929E-3</v>
      </c>
      <c r="P1356"/>
      <c r="Q1356" s="212">
        <v>1.9109067</v>
      </c>
      <c r="R1356"/>
      <c r="S1356" s="156">
        <v>2.3598111000000001E-4</v>
      </c>
      <c r="T1356" s="156">
        <v>2.240756E-4</v>
      </c>
      <c r="U1356" s="156">
        <v>7.5117136999999997E-6</v>
      </c>
      <c r="V1356" s="156">
        <v>4.3938006999999998E-6</v>
      </c>
      <c r="W1356"/>
      <c r="X1356" s="155">
        <v>1.8471507E-6</v>
      </c>
      <c r="Y1356"/>
      <c r="Z1356"/>
      <c r="AA1356"/>
      <c r="AB1356"/>
      <c r="AC1356"/>
      <c r="AD1356" s="159"/>
      <c r="AE1356" s="326"/>
      <c r="AH1356"/>
      <c r="AI1356"/>
      <c r="AJ1356"/>
    </row>
    <row r="1357" spans="1:36" ht="13.8" customHeight="1">
      <c r="A1357" t="s">
        <v>2735</v>
      </c>
      <c r="B1357" s="188" t="s">
        <v>1374</v>
      </c>
      <c r="C1357" s="151" t="str">
        <f t="shared" si="270"/>
        <v>B.042.01.132</v>
      </c>
      <c r="D1357" s="54" t="s">
        <v>1322</v>
      </c>
      <c r="E1357" s="150" t="s">
        <v>440</v>
      </c>
      <c r="F1357" s="153" t="str">
        <f t="shared" si="271"/>
        <v>Electricity United Kingdom production</v>
      </c>
      <c r="G1357" s="277">
        <v>7.3981859999999997E-2</v>
      </c>
      <c r="H1357" s="44">
        <f t="shared" si="268"/>
        <v>7.3981859999999997E-2</v>
      </c>
      <c r="I1357"/>
      <c r="J1357" s="294">
        <v>1.8409994120000002E-2</v>
      </c>
      <c r="K1357" s="44">
        <f t="shared" si="269"/>
        <v>1.8409994120000002E-2</v>
      </c>
      <c r="L1357" s="295">
        <v>1.18461641E-3</v>
      </c>
      <c r="M1357" s="295">
        <v>2.0784068099999999E-3</v>
      </c>
      <c r="N1357" s="295">
        <v>4.0496919000000001E-3</v>
      </c>
      <c r="O1357" s="295">
        <v>1.1097279E-2</v>
      </c>
      <c r="P1357"/>
      <c r="Q1357" s="212">
        <v>2.3220632000000001</v>
      </c>
      <c r="R1357"/>
      <c r="S1357" s="156">
        <v>1.6588932999999999E-3</v>
      </c>
      <c r="T1357" s="156">
        <v>1.5472971E-3</v>
      </c>
      <c r="U1357" s="156">
        <v>6.3719709000000004E-5</v>
      </c>
      <c r="V1357" s="156">
        <v>4.7876561999999998E-5</v>
      </c>
      <c r="W1357"/>
      <c r="X1357" s="155">
        <v>4.4640427000000003E-6</v>
      </c>
      <c r="Y1357"/>
      <c r="Z1357"/>
      <c r="AA1357"/>
      <c r="AB1357"/>
      <c r="AC1357"/>
      <c r="AD1357" s="53"/>
      <c r="AE1357" s="326"/>
      <c r="AH1357"/>
      <c r="AI1357"/>
      <c r="AJ1357"/>
    </row>
    <row r="1358" spans="1:36" ht="13.8" customHeight="1">
      <c r="B1358" s="188"/>
      <c r="C1358" s="151"/>
      <c r="D1358" s="51" t="s">
        <v>1915</v>
      </c>
      <c r="E1358" s="150"/>
      <c r="F1358"/>
      <c r="H1358" s="44">
        <f t="shared" si="268"/>
        <v>0</v>
      </c>
      <c r="I1358"/>
      <c r="J1358" s="44"/>
      <c r="K1358" s="44">
        <f t="shared" si="269"/>
        <v>0</v>
      </c>
      <c r="L1358" s="44"/>
      <c r="P1358"/>
      <c r="Q1358" s="212"/>
      <c r="R1358"/>
      <c r="S1358"/>
      <c r="T1358"/>
      <c r="U1358"/>
      <c r="V1358"/>
      <c r="W1358"/>
      <c r="X1358"/>
      <c r="Y1358"/>
      <c r="Z1358"/>
      <c r="AA1358"/>
      <c r="AB1358"/>
      <c r="AC1358"/>
      <c r="AD1358" s="159"/>
      <c r="AE1358" s="326"/>
      <c r="AH1358"/>
      <c r="AI1358"/>
      <c r="AJ1358"/>
    </row>
    <row r="1359" spans="1:36" ht="13.8" customHeight="1">
      <c r="A1359" t="s">
        <v>2736</v>
      </c>
      <c r="B1359" s="188" t="s">
        <v>1374</v>
      </c>
      <c r="C1359" s="151" t="str">
        <f t="shared" ref="C1359:C1387" si="272">MID(A1359,1,12)</f>
        <v>B.042.02.101</v>
      </c>
      <c r="D1359" s="54" t="s">
        <v>1915</v>
      </c>
      <c r="E1359" s="150" t="s">
        <v>440</v>
      </c>
      <c r="F1359" s="153" t="str">
        <f t="shared" ref="F1359:F1387" si="273">MID(A1359, 21,85)</f>
        <v>Electricity .EU-27 consumption</v>
      </c>
      <c r="G1359" s="277">
        <v>6.5826242666666673E-2</v>
      </c>
      <c r="H1359" s="44">
        <f t="shared" si="268"/>
        <v>6.5826242666666673E-2</v>
      </c>
      <c r="I1359"/>
      <c r="J1359" s="294">
        <v>1.8005454319999999E-2</v>
      </c>
      <c r="K1359" s="44">
        <f t="shared" si="269"/>
        <v>1.8005454319999999E-2</v>
      </c>
      <c r="L1359" s="295">
        <v>6.6762351999999998E-4</v>
      </c>
      <c r="M1359" s="295">
        <v>1.3606133099999999E-3</v>
      </c>
      <c r="N1359" s="295">
        <v>6.10328109E-3</v>
      </c>
      <c r="O1359" s="295">
        <v>9.8739364E-3</v>
      </c>
      <c r="P1359"/>
      <c r="Q1359" s="212">
        <v>2.2950534</v>
      </c>
      <c r="R1359"/>
      <c r="S1359" s="156">
        <v>1.3761811E-3</v>
      </c>
      <c r="T1359" s="156">
        <v>1.2876602E-3</v>
      </c>
      <c r="U1359" s="156">
        <v>5.5146065000000001E-5</v>
      </c>
      <c r="V1359" s="156">
        <v>3.3374765999999998E-5</v>
      </c>
      <c r="W1359"/>
      <c r="X1359" s="155">
        <v>4.3259022999999998E-6</v>
      </c>
      <c r="Y1359"/>
      <c r="Z1359"/>
      <c r="AA1359"/>
      <c r="AB1359"/>
      <c r="AC1359"/>
      <c r="AD1359" s="159"/>
      <c r="AE1359" s="326"/>
      <c r="AH1359"/>
      <c r="AI1359"/>
      <c r="AJ1359"/>
    </row>
    <row r="1360" spans="1:36" ht="13.8" customHeight="1">
      <c r="A1360" t="s">
        <v>2737</v>
      </c>
      <c r="B1360" s="188" t="s">
        <v>1374</v>
      </c>
      <c r="C1360" s="151" t="str">
        <f t="shared" si="272"/>
        <v>B.042.02.102</v>
      </c>
      <c r="D1360" s="54" t="s">
        <v>1915</v>
      </c>
      <c r="E1360" s="150" t="s">
        <v>440</v>
      </c>
      <c r="F1360" s="153" t="str">
        <f t="shared" si="273"/>
        <v>Electricity Austria consumption</v>
      </c>
      <c r="G1360" s="277">
        <v>3.8947338666666664E-2</v>
      </c>
      <c r="H1360" s="44">
        <f t="shared" si="268"/>
        <v>3.8947338666666664E-2</v>
      </c>
      <c r="I1360"/>
      <c r="J1360" s="294">
        <v>8.8517136300000007E-3</v>
      </c>
      <c r="K1360" s="44">
        <f t="shared" si="269"/>
        <v>8.8517136300000007E-3</v>
      </c>
      <c r="L1360" s="295">
        <v>5.2744266999999996E-4</v>
      </c>
      <c r="M1360" s="295">
        <v>1.05927434E-3</v>
      </c>
      <c r="N1360" s="295">
        <v>1.42289582E-3</v>
      </c>
      <c r="O1360" s="295">
        <v>5.8421007999999996E-3</v>
      </c>
      <c r="P1360"/>
      <c r="Q1360" s="212">
        <v>1.6374857</v>
      </c>
      <c r="R1360"/>
      <c r="S1360" s="156">
        <v>8.7731742999999998E-4</v>
      </c>
      <c r="T1360" s="156">
        <v>8.2181248999999999E-4</v>
      </c>
      <c r="U1360" s="156">
        <v>3.3648241E-5</v>
      </c>
      <c r="V1360" s="156">
        <v>2.1856707999999999E-5</v>
      </c>
      <c r="W1360"/>
      <c r="X1360" s="155">
        <v>2.2528852000000002E-6</v>
      </c>
      <c r="Y1360"/>
      <c r="Z1360"/>
      <c r="AA1360"/>
      <c r="AB1360"/>
      <c r="AC1360"/>
      <c r="AD1360" s="159"/>
      <c r="AE1360" s="326"/>
      <c r="AH1360"/>
      <c r="AI1360"/>
      <c r="AJ1360"/>
    </row>
    <row r="1361" spans="1:36" ht="13.8" customHeight="1">
      <c r="A1361" t="s">
        <v>2738</v>
      </c>
      <c r="B1361" s="188" t="s">
        <v>1374</v>
      </c>
      <c r="C1361" s="151" t="str">
        <f t="shared" si="272"/>
        <v>B.042.02.103</v>
      </c>
      <c r="D1361" s="54" t="s">
        <v>1915</v>
      </c>
      <c r="E1361" s="150" t="s">
        <v>440</v>
      </c>
      <c r="F1361" s="153" t="str">
        <f t="shared" si="273"/>
        <v>Electricity Belgium consumption</v>
      </c>
      <c r="G1361" s="277">
        <v>5.1521365999999999E-2</v>
      </c>
      <c r="H1361" s="44">
        <f t="shared" si="268"/>
        <v>5.1521365999999999E-2</v>
      </c>
      <c r="I1361"/>
      <c r="J1361" s="294">
        <v>1.9955765435000002E-2</v>
      </c>
      <c r="K1361" s="44">
        <f t="shared" si="269"/>
        <v>1.9955765435000002E-2</v>
      </c>
      <c r="L1361" s="295">
        <v>6.1224379000000004E-4</v>
      </c>
      <c r="M1361" s="295">
        <v>1.32342007E-3</v>
      </c>
      <c r="N1361" s="295">
        <v>1.0291896675E-2</v>
      </c>
      <c r="O1361" s="295">
        <v>7.7282048999999997E-3</v>
      </c>
      <c r="P1361"/>
      <c r="Q1361" s="212">
        <v>2.4803313999999999</v>
      </c>
      <c r="R1361"/>
      <c r="S1361" s="156">
        <v>1.1382783E-3</v>
      </c>
      <c r="T1361" s="156">
        <v>1.0622812000000001E-3</v>
      </c>
      <c r="U1361" s="156">
        <v>4.4287159E-5</v>
      </c>
      <c r="V1361" s="156">
        <v>3.1709966E-5</v>
      </c>
      <c r="W1361"/>
      <c r="X1361" s="155">
        <v>4.3099700999999998E-6</v>
      </c>
      <c r="Y1361"/>
      <c r="Z1361"/>
      <c r="AA1361"/>
      <c r="AB1361"/>
      <c r="AC1361"/>
      <c r="AD1361" s="159"/>
      <c r="AE1361" s="326"/>
      <c r="AH1361"/>
      <c r="AI1361"/>
      <c r="AJ1361"/>
    </row>
    <row r="1362" spans="1:36" ht="13.8" customHeight="1">
      <c r="A1362" t="s">
        <v>2739</v>
      </c>
      <c r="B1362" s="188" t="s">
        <v>1374</v>
      </c>
      <c r="C1362" s="151" t="str">
        <f t="shared" si="272"/>
        <v>B.042.02.104</v>
      </c>
      <c r="D1362" s="54" t="s">
        <v>1915</v>
      </c>
      <c r="E1362" s="150" t="s">
        <v>440</v>
      </c>
      <c r="F1362" s="153" t="str">
        <f t="shared" si="273"/>
        <v>Electricity Bulgaria consumption</v>
      </c>
      <c r="G1362" s="277">
        <v>0.10145378666666667</v>
      </c>
      <c r="H1362" s="44">
        <f t="shared" si="268"/>
        <v>0.10145378666666667</v>
      </c>
      <c r="I1362"/>
      <c r="J1362" s="294">
        <v>2.6867739659000002E-2</v>
      </c>
      <c r="K1362" s="44">
        <f t="shared" si="269"/>
        <v>2.6867739659000002E-2</v>
      </c>
      <c r="L1362" s="295">
        <v>4.6029853700000001E-4</v>
      </c>
      <c r="M1362" s="295">
        <v>9.6106256999999994E-4</v>
      </c>
      <c r="N1362" s="295">
        <v>1.0228310552E-2</v>
      </c>
      <c r="O1362" s="295">
        <v>1.5218068E-2</v>
      </c>
      <c r="P1362"/>
      <c r="Q1362" s="212">
        <v>2.6578917999999998</v>
      </c>
      <c r="R1362"/>
      <c r="S1362" s="156">
        <v>1.862156E-3</v>
      </c>
      <c r="T1362" s="156">
        <v>1.7638777000000001E-3</v>
      </c>
      <c r="U1362" s="156">
        <v>8.0584743999999995E-5</v>
      </c>
      <c r="V1362" s="156">
        <v>1.7693536000000001E-5</v>
      </c>
      <c r="W1362"/>
      <c r="X1362" s="155">
        <v>5.8870554999999999E-6</v>
      </c>
      <c r="Y1362"/>
      <c r="Z1362"/>
      <c r="AA1362"/>
      <c r="AB1362"/>
      <c r="AC1362"/>
      <c r="AD1362" s="159"/>
      <c r="AE1362" s="326"/>
      <c r="AH1362"/>
      <c r="AI1362"/>
      <c r="AJ1362"/>
    </row>
    <row r="1363" spans="1:36" ht="13.8" customHeight="1">
      <c r="A1363" t="s">
        <v>2740</v>
      </c>
      <c r="B1363" s="188" t="s">
        <v>1374</v>
      </c>
      <c r="C1363" s="151" t="str">
        <f t="shared" si="272"/>
        <v>B.042.02.105</v>
      </c>
      <c r="D1363" s="54" t="s">
        <v>1915</v>
      </c>
      <c r="E1363" s="150" t="s">
        <v>440</v>
      </c>
      <c r="F1363" s="153" t="str">
        <f t="shared" si="273"/>
        <v>Electricity Croatia consumption</v>
      </c>
      <c r="G1363" s="277">
        <v>8.0509473333333345E-2</v>
      </c>
      <c r="H1363" s="44">
        <f t="shared" si="268"/>
        <v>8.0509473333333345E-2</v>
      </c>
      <c r="I1363"/>
      <c r="J1363" s="294">
        <v>1.67228364E-2</v>
      </c>
      <c r="K1363" s="44">
        <f t="shared" si="269"/>
        <v>1.67228364E-2</v>
      </c>
      <c r="L1363" s="295">
        <v>9.8763928999999993E-4</v>
      </c>
      <c r="M1363" s="295">
        <v>1.53463352E-3</v>
      </c>
      <c r="N1363" s="295">
        <v>2.1241425900000001E-3</v>
      </c>
      <c r="O1363" s="295">
        <v>1.2076421E-2</v>
      </c>
      <c r="P1363"/>
      <c r="Q1363" s="212">
        <v>1.9923926999999999</v>
      </c>
      <c r="R1363"/>
      <c r="S1363" s="156">
        <v>1.6482701000000001E-3</v>
      </c>
      <c r="T1363" s="156">
        <v>1.5522820999999999E-3</v>
      </c>
      <c r="U1363" s="156">
        <v>6.6442118000000001E-5</v>
      </c>
      <c r="V1363" s="156">
        <v>2.9545874999999999E-5</v>
      </c>
      <c r="W1363"/>
      <c r="X1363" s="155">
        <v>4.2989357999999999E-6</v>
      </c>
      <c r="Y1363"/>
      <c r="Z1363"/>
      <c r="AA1363"/>
      <c r="AB1363"/>
      <c r="AC1363"/>
      <c r="AD1363" s="159"/>
      <c r="AE1363" s="326"/>
      <c r="AH1363"/>
      <c r="AI1363"/>
      <c r="AJ1363"/>
    </row>
    <row r="1364" spans="1:36" ht="13.8" customHeight="1">
      <c r="A1364" t="s">
        <v>2741</v>
      </c>
      <c r="B1364" s="188" t="s">
        <v>1374</v>
      </c>
      <c r="C1364" s="151" t="str">
        <f t="shared" si="272"/>
        <v>B.042.02.106</v>
      </c>
      <c r="D1364" s="54" t="s">
        <v>1915</v>
      </c>
      <c r="E1364" s="150" t="s">
        <v>440</v>
      </c>
      <c r="F1364" s="153" t="str">
        <f t="shared" si="273"/>
        <v>Electricity Cyprus consumption</v>
      </c>
      <c r="G1364" s="277">
        <v>0.15903101333333333</v>
      </c>
      <c r="H1364" s="44">
        <f t="shared" si="268"/>
        <v>0.15903101333333333</v>
      </c>
      <c r="I1364"/>
      <c r="J1364" s="294">
        <v>3.1665652475999999E-2</v>
      </c>
      <c r="K1364" s="44">
        <f t="shared" si="269"/>
        <v>3.1665652475999999E-2</v>
      </c>
      <c r="L1364" s="295">
        <v>1.3107390999999998E-3</v>
      </c>
      <c r="M1364" s="295">
        <v>6.4369612000000007E-3</v>
      </c>
      <c r="N1364" s="295">
        <v>6.3300175999999995E-5</v>
      </c>
      <c r="O1364" s="295">
        <v>2.3854652E-2</v>
      </c>
      <c r="P1364"/>
      <c r="Q1364" s="212">
        <v>2.2873681000000001</v>
      </c>
      <c r="R1364"/>
      <c r="S1364" s="156">
        <v>4.3136095999999997E-3</v>
      </c>
      <c r="T1364" s="156">
        <v>4.0180894E-3</v>
      </c>
      <c r="U1364" s="156">
        <v>1.5115615E-4</v>
      </c>
      <c r="V1364" s="156">
        <v>1.4436403999999999E-4</v>
      </c>
      <c r="W1364"/>
      <c r="X1364" s="155">
        <v>8.5994330999999996E-6</v>
      </c>
      <c r="Y1364"/>
      <c r="Z1364"/>
      <c r="AA1364"/>
      <c r="AB1364"/>
      <c r="AC1364"/>
      <c r="AD1364" s="159"/>
      <c r="AE1364" s="326"/>
      <c r="AH1364"/>
      <c r="AI1364"/>
      <c r="AJ1364"/>
    </row>
    <row r="1365" spans="1:36" ht="13.8" customHeight="1">
      <c r="A1365" t="s">
        <v>2742</v>
      </c>
      <c r="B1365" s="188" t="s">
        <v>1374</v>
      </c>
      <c r="C1365" s="151" t="str">
        <f t="shared" si="272"/>
        <v>B.042.02.107</v>
      </c>
      <c r="D1365" s="54" t="s">
        <v>1915</v>
      </c>
      <c r="E1365" s="150" t="s">
        <v>440</v>
      </c>
      <c r="F1365" s="153" t="str">
        <f t="shared" si="273"/>
        <v>Electricity Czechia consumption</v>
      </c>
      <c r="G1365" s="277">
        <v>0.12214324666666668</v>
      </c>
      <c r="H1365" s="44">
        <f t="shared" si="268"/>
        <v>0.12214324666666668</v>
      </c>
      <c r="I1365"/>
      <c r="J1365" s="294">
        <v>2.9235215935000003E-2</v>
      </c>
      <c r="K1365" s="44">
        <f t="shared" si="269"/>
        <v>2.9235215935000003E-2</v>
      </c>
      <c r="L1365" s="295">
        <v>6.0852862999999997E-4</v>
      </c>
      <c r="M1365" s="295">
        <v>1.2313604299999999E-3</v>
      </c>
      <c r="N1365" s="295">
        <v>9.0738398750000015E-3</v>
      </c>
      <c r="O1365" s="295">
        <v>1.8321487000000001E-2</v>
      </c>
      <c r="P1365"/>
      <c r="Q1365" s="212">
        <v>2.8770519999999999</v>
      </c>
      <c r="R1365"/>
      <c r="S1365" s="156">
        <v>2.2562336000000001E-3</v>
      </c>
      <c r="T1365" s="156">
        <v>2.1349701E-3</v>
      </c>
      <c r="U1365" s="156">
        <v>9.7231897999999994E-5</v>
      </c>
      <c r="V1365" s="156">
        <v>2.4031659E-5</v>
      </c>
      <c r="W1365"/>
      <c r="X1365" s="155">
        <v>6.8784358000000003E-6</v>
      </c>
      <c r="Y1365"/>
      <c r="Z1365"/>
      <c r="AA1365"/>
      <c r="AB1365"/>
      <c r="AC1365"/>
      <c r="AD1365" s="159"/>
      <c r="AE1365" s="326"/>
      <c r="AH1365"/>
      <c r="AI1365"/>
      <c r="AJ1365"/>
    </row>
    <row r="1366" spans="1:36" ht="13.8" customHeight="1">
      <c r="A1366" t="s">
        <v>2743</v>
      </c>
      <c r="B1366" s="188" t="s">
        <v>1374</v>
      </c>
      <c r="C1366" s="151" t="str">
        <f t="shared" si="272"/>
        <v>B.042.02.108</v>
      </c>
      <c r="D1366" s="54" t="s">
        <v>1915</v>
      </c>
      <c r="E1366" s="150" t="s">
        <v>440</v>
      </c>
      <c r="F1366" s="153" t="str">
        <f t="shared" si="273"/>
        <v>Electricity Denmark consumption</v>
      </c>
      <c r="G1366" s="277">
        <v>3.198442666666667E-2</v>
      </c>
      <c r="H1366" s="44">
        <f t="shared" si="268"/>
        <v>3.198442666666667E-2</v>
      </c>
      <c r="I1366"/>
      <c r="J1366" s="294">
        <v>8.2642283800000004E-3</v>
      </c>
      <c r="K1366" s="44">
        <f t="shared" si="269"/>
        <v>8.2642283800000004E-3</v>
      </c>
      <c r="L1366" s="295">
        <v>6.8179223000000002E-4</v>
      </c>
      <c r="M1366" s="295">
        <v>1.1985341500000001E-3</v>
      </c>
      <c r="N1366" s="295">
        <v>1.586238E-3</v>
      </c>
      <c r="O1366" s="295">
        <v>4.7976640000000001E-3</v>
      </c>
      <c r="P1366"/>
      <c r="Q1366" s="212">
        <v>1.7292945</v>
      </c>
      <c r="R1366"/>
      <c r="S1366" s="156">
        <v>7.9242587999999998E-4</v>
      </c>
      <c r="T1366" s="156">
        <v>7.5218747000000005E-4</v>
      </c>
      <c r="U1366" s="156">
        <v>2.8769798000000001E-5</v>
      </c>
      <c r="V1366" s="156">
        <v>1.1468612999999999E-5</v>
      </c>
      <c r="W1366"/>
      <c r="X1366" s="155">
        <v>1.9869905E-6</v>
      </c>
      <c r="Y1366"/>
      <c r="Z1366"/>
      <c r="AA1366"/>
      <c r="AB1366"/>
      <c r="AC1366"/>
      <c r="AD1366" s="159"/>
      <c r="AE1366" s="326"/>
      <c r="AH1366"/>
      <c r="AI1366"/>
      <c r="AJ1366"/>
    </row>
    <row r="1367" spans="1:36" ht="13.8" customHeight="1">
      <c r="A1367" t="s">
        <v>2744</v>
      </c>
      <c r="B1367" s="188" t="s">
        <v>1374</v>
      </c>
      <c r="C1367" s="151" t="str">
        <f t="shared" si="272"/>
        <v>B.042.02.109</v>
      </c>
      <c r="D1367" s="54" t="s">
        <v>1915</v>
      </c>
      <c r="E1367" s="150" t="s">
        <v>440</v>
      </c>
      <c r="F1367" s="153" t="str">
        <f t="shared" si="273"/>
        <v>Electricity Estonia consumption</v>
      </c>
      <c r="G1367" s="277">
        <v>5.3783652666666668E-2</v>
      </c>
      <c r="H1367" s="44">
        <f t="shared" si="268"/>
        <v>5.3783652666666668E-2</v>
      </c>
      <c r="I1367"/>
      <c r="J1367" s="294">
        <v>1.8145652849999999E-2</v>
      </c>
      <c r="K1367" s="44">
        <f t="shared" si="269"/>
        <v>1.8145652849999999E-2</v>
      </c>
      <c r="L1367" s="295">
        <v>1.1051432499999999E-3</v>
      </c>
      <c r="M1367" s="295">
        <v>3.0616717099999999E-3</v>
      </c>
      <c r="N1367" s="295">
        <v>5.9112899899999996E-3</v>
      </c>
      <c r="O1367" s="295">
        <v>8.0675478999999994E-3</v>
      </c>
      <c r="P1367"/>
      <c r="Q1367" s="212">
        <v>2.4387287</v>
      </c>
      <c r="R1367"/>
      <c r="S1367" s="156">
        <v>1.6425744999999999E-3</v>
      </c>
      <c r="T1367" s="156">
        <v>1.5475494E-3</v>
      </c>
      <c r="U1367" s="156">
        <v>5.4106698999999999E-5</v>
      </c>
      <c r="V1367" s="156">
        <v>4.0918346999999999E-5</v>
      </c>
      <c r="W1367"/>
      <c r="X1367" s="155">
        <v>4.2380222E-6</v>
      </c>
      <c r="Y1367"/>
      <c r="Z1367"/>
      <c r="AA1367"/>
      <c r="AB1367"/>
      <c r="AC1367"/>
      <c r="AD1367" s="159"/>
      <c r="AE1367" s="326"/>
      <c r="AH1367"/>
      <c r="AI1367"/>
      <c r="AJ1367"/>
    </row>
    <row r="1368" spans="1:36" ht="13.8" customHeight="1">
      <c r="A1368" t="s">
        <v>2745</v>
      </c>
      <c r="B1368" s="188" t="s">
        <v>1374</v>
      </c>
      <c r="C1368" s="151" t="str">
        <f t="shared" si="272"/>
        <v>B.042.02.110</v>
      </c>
      <c r="D1368" s="54" t="s">
        <v>1915</v>
      </c>
      <c r="E1368" s="150" t="s">
        <v>440</v>
      </c>
      <c r="F1368" s="153" t="str">
        <f t="shared" si="273"/>
        <v>Electricity Finland consumption</v>
      </c>
      <c r="G1368" s="277">
        <v>1.7370150000000001E-2</v>
      </c>
      <c r="H1368" s="44">
        <f t="shared" si="268"/>
        <v>1.7370150000000001E-2</v>
      </c>
      <c r="I1368"/>
      <c r="J1368" s="294">
        <v>1.417562638E-2</v>
      </c>
      <c r="K1368" s="44">
        <f t="shared" si="269"/>
        <v>1.417562638E-2</v>
      </c>
      <c r="L1368" s="295">
        <v>5.6523919000000004E-4</v>
      </c>
      <c r="M1368" s="295">
        <v>1.2194154399999999E-3</v>
      </c>
      <c r="N1368" s="295">
        <v>9.7854492499999998E-3</v>
      </c>
      <c r="O1368" s="295">
        <v>2.6055225E-3</v>
      </c>
      <c r="P1368"/>
      <c r="Q1368" s="212">
        <v>2.3526956000000001</v>
      </c>
      <c r="R1368"/>
      <c r="S1368" s="156">
        <v>5.7405349000000004E-4</v>
      </c>
      <c r="T1368" s="156">
        <v>5.4763323000000001E-4</v>
      </c>
      <c r="U1368" s="156">
        <v>1.816781E-5</v>
      </c>
      <c r="V1368" s="156">
        <v>8.2524464999999997E-6</v>
      </c>
      <c r="W1368"/>
      <c r="X1368" s="155">
        <v>2.8054639999999999E-6</v>
      </c>
      <c r="Y1368"/>
      <c r="Z1368"/>
      <c r="AA1368"/>
      <c r="AB1368"/>
      <c r="AC1368"/>
      <c r="AD1368" s="159"/>
      <c r="AE1368" s="326"/>
      <c r="AH1368"/>
      <c r="AI1368"/>
      <c r="AJ1368"/>
    </row>
    <row r="1369" spans="1:36" ht="13.8" customHeight="1">
      <c r="A1369" t="s">
        <v>2746</v>
      </c>
      <c r="B1369" s="188" t="s">
        <v>1374</v>
      </c>
      <c r="C1369" s="151" t="str">
        <f t="shared" si="272"/>
        <v>B.042.02.111</v>
      </c>
      <c r="D1369" s="54" t="s">
        <v>1915</v>
      </c>
      <c r="E1369" s="150" t="s">
        <v>440</v>
      </c>
      <c r="F1369" s="153" t="str">
        <f t="shared" si="273"/>
        <v>Electricity France consumption</v>
      </c>
      <c r="G1369" s="277">
        <v>1.2168176666666667E-2</v>
      </c>
      <c r="H1369" s="44">
        <f t="shared" si="268"/>
        <v>1.2168176666666667E-2</v>
      </c>
      <c r="I1369"/>
      <c r="J1369" s="294">
        <v>2.0359115828999998E-2</v>
      </c>
      <c r="K1369" s="44">
        <f t="shared" si="269"/>
        <v>2.0359115828999998E-2</v>
      </c>
      <c r="L1369" s="295">
        <v>2.5550039800000001E-4</v>
      </c>
      <c r="M1369" s="295">
        <v>8.0977380999999998E-4</v>
      </c>
      <c r="N1369" s="295">
        <v>1.7468615120999998E-2</v>
      </c>
      <c r="O1369" s="295">
        <v>1.8252265000000001E-3</v>
      </c>
      <c r="P1369"/>
      <c r="Q1369" s="212">
        <v>2.9257933</v>
      </c>
      <c r="R1369"/>
      <c r="S1369" s="156">
        <v>3.9474386E-4</v>
      </c>
      <c r="T1369" s="156">
        <v>3.7190919999999998E-4</v>
      </c>
      <c r="U1369" s="156">
        <v>1.2820587999999999E-5</v>
      </c>
      <c r="V1369" s="156">
        <v>1.0014071E-5</v>
      </c>
      <c r="W1369"/>
      <c r="X1369" s="155">
        <v>3.8612138999999996E-6</v>
      </c>
      <c r="Y1369"/>
      <c r="Z1369"/>
      <c r="AA1369"/>
      <c r="AB1369"/>
      <c r="AC1369"/>
      <c r="AD1369" s="159"/>
      <c r="AE1369" s="326"/>
      <c r="AH1369"/>
      <c r="AI1369"/>
      <c r="AJ1369"/>
    </row>
    <row r="1370" spans="1:36" ht="13.8" customHeight="1">
      <c r="A1370" t="s">
        <v>2747</v>
      </c>
      <c r="B1370" s="188" t="s">
        <v>1374</v>
      </c>
      <c r="C1370" s="151" t="str">
        <f t="shared" si="272"/>
        <v>B.042.02.112</v>
      </c>
      <c r="D1370" s="54" t="s">
        <v>1915</v>
      </c>
      <c r="E1370" s="150" t="s">
        <v>440</v>
      </c>
      <c r="F1370" s="153" t="str">
        <f t="shared" si="273"/>
        <v>Electricity Germany consumption</v>
      </c>
      <c r="G1370" s="277">
        <v>9.4650520000000002E-2</v>
      </c>
      <c r="H1370" s="44">
        <f t="shared" si="268"/>
        <v>9.4650520000000002E-2</v>
      </c>
      <c r="I1370"/>
      <c r="J1370" s="294">
        <v>1.75847183E-2</v>
      </c>
      <c r="K1370" s="44">
        <f t="shared" si="269"/>
        <v>1.75847183E-2</v>
      </c>
      <c r="L1370" s="295">
        <v>8.1181720000000001E-4</v>
      </c>
      <c r="M1370" s="295">
        <v>1.5494153299999999E-3</v>
      </c>
      <c r="N1370" s="295">
        <v>1.0259077699999999E-3</v>
      </c>
      <c r="O1370" s="295">
        <v>1.4197578000000001E-2</v>
      </c>
      <c r="P1370"/>
      <c r="Q1370" s="212">
        <v>2.0304167</v>
      </c>
      <c r="R1370"/>
      <c r="S1370" s="156">
        <v>1.8830333E-3</v>
      </c>
      <c r="T1370" s="156">
        <v>1.7686481999999999E-3</v>
      </c>
      <c r="U1370" s="156">
        <v>7.7559154000000002E-5</v>
      </c>
      <c r="V1370" s="156">
        <v>3.6825919999999997E-5</v>
      </c>
      <c r="W1370"/>
      <c r="X1370" s="155">
        <v>4.6084261E-6</v>
      </c>
      <c r="Y1370"/>
      <c r="Z1370"/>
      <c r="AA1370"/>
      <c r="AB1370"/>
      <c r="AC1370"/>
      <c r="AD1370" s="159"/>
      <c r="AE1370" s="326"/>
      <c r="AH1370"/>
      <c r="AI1370"/>
      <c r="AJ1370"/>
    </row>
    <row r="1371" spans="1:36" ht="13.8" customHeight="1">
      <c r="A1371" t="s">
        <v>2748</v>
      </c>
      <c r="B1371" s="188" t="s">
        <v>1374</v>
      </c>
      <c r="C1371" s="151" t="str">
        <f t="shared" si="272"/>
        <v>B.042.02.113</v>
      </c>
      <c r="D1371" s="54" t="s">
        <v>1915</v>
      </c>
      <c r="E1371" s="150" t="s">
        <v>440</v>
      </c>
      <c r="F1371" s="153" t="str">
        <f t="shared" si="273"/>
        <v>Electricity Greece consumption</v>
      </c>
      <c r="G1371" s="277">
        <v>0.10694482666666667</v>
      </c>
      <c r="H1371" s="44">
        <f t="shared" si="268"/>
        <v>0.10694482666666667</v>
      </c>
      <c r="I1371"/>
      <c r="J1371" s="294">
        <v>1.9538301219999998E-2</v>
      </c>
      <c r="K1371" s="44">
        <f t="shared" si="269"/>
        <v>1.9538301219999998E-2</v>
      </c>
      <c r="L1371" s="295">
        <v>9.8084080000000002E-4</v>
      </c>
      <c r="M1371" s="295">
        <v>1.94216631E-3</v>
      </c>
      <c r="N1371" s="295">
        <v>5.7357011000000002E-4</v>
      </c>
      <c r="O1371" s="295">
        <v>1.6041724E-2</v>
      </c>
      <c r="P1371"/>
      <c r="Q1371" s="212">
        <v>1.9596245999999999</v>
      </c>
      <c r="R1371"/>
      <c r="S1371" s="156">
        <v>2.1727897999999999E-3</v>
      </c>
      <c r="T1371" s="156">
        <v>2.0198207000000001E-3</v>
      </c>
      <c r="U1371" s="156">
        <v>8.8422136999999996E-5</v>
      </c>
      <c r="V1371" s="156">
        <v>6.4547024000000003E-5</v>
      </c>
      <c r="W1371"/>
      <c r="X1371" s="155">
        <v>5.1905611999999998E-6</v>
      </c>
      <c r="Y1371"/>
      <c r="Z1371"/>
      <c r="AA1371"/>
      <c r="AB1371"/>
      <c r="AC1371"/>
      <c r="AD1371" s="159"/>
      <c r="AE1371" s="326"/>
      <c r="AH1371"/>
      <c r="AI1371"/>
      <c r="AJ1371"/>
    </row>
    <row r="1372" spans="1:36" ht="13.8" customHeight="1">
      <c r="A1372" t="s">
        <v>2749</v>
      </c>
      <c r="B1372" s="188" t="s">
        <v>1374</v>
      </c>
      <c r="C1372" s="151" t="str">
        <f t="shared" si="272"/>
        <v>B.042.02.114</v>
      </c>
      <c r="D1372" s="54" t="s">
        <v>1915</v>
      </c>
      <c r="E1372" s="150" t="s">
        <v>440</v>
      </c>
      <c r="F1372" s="153" t="str">
        <f t="shared" si="273"/>
        <v>Electricity Hungary consumption</v>
      </c>
      <c r="G1372" s="277">
        <v>5.5452188000000006E-2</v>
      </c>
      <c r="H1372" s="44">
        <f t="shared" si="268"/>
        <v>5.5452188000000006E-2</v>
      </c>
      <c r="I1372"/>
      <c r="J1372" s="294">
        <v>2.1532087382999998E-2</v>
      </c>
      <c r="K1372" s="44">
        <f t="shared" si="269"/>
        <v>2.1532087382999998E-2</v>
      </c>
      <c r="L1372" s="295">
        <v>6.2624226999999995E-4</v>
      </c>
      <c r="M1372" s="295">
        <v>1.25059471E-3</v>
      </c>
      <c r="N1372" s="295">
        <v>1.1337422203E-2</v>
      </c>
      <c r="O1372" s="295">
        <v>8.3178282000000003E-3</v>
      </c>
      <c r="P1372"/>
      <c r="Q1372" s="212">
        <v>2.6379326000000001</v>
      </c>
      <c r="R1372"/>
      <c r="S1372" s="156">
        <v>1.1828819000000001E-3</v>
      </c>
      <c r="T1372" s="156">
        <v>1.1098219999999999E-3</v>
      </c>
      <c r="U1372" s="156">
        <v>4.6862303000000002E-5</v>
      </c>
      <c r="V1372" s="156">
        <v>2.619763E-5</v>
      </c>
      <c r="W1372"/>
      <c r="X1372" s="155">
        <v>4.6586367000000003E-6</v>
      </c>
      <c r="Y1372"/>
      <c r="Z1372"/>
      <c r="AA1372"/>
      <c r="AB1372"/>
      <c r="AC1372"/>
      <c r="AD1372" s="159"/>
      <c r="AE1372" s="326"/>
      <c r="AH1372"/>
      <c r="AI1372"/>
      <c r="AJ1372"/>
    </row>
    <row r="1373" spans="1:36" ht="13.8" customHeight="1">
      <c r="A1373" t="s">
        <v>2750</v>
      </c>
      <c r="B1373" s="188" t="s">
        <v>1374</v>
      </c>
      <c r="C1373" s="151" t="str">
        <f t="shared" si="272"/>
        <v>B.042.02.115</v>
      </c>
      <c r="D1373" s="54" t="s">
        <v>1915</v>
      </c>
      <c r="E1373" s="150" t="s">
        <v>440</v>
      </c>
      <c r="F1373" s="153" t="str">
        <f t="shared" si="273"/>
        <v>Electricity Ireland consumption</v>
      </c>
      <c r="G1373" s="277">
        <v>0.1027985</v>
      </c>
      <c r="H1373" s="44">
        <f t="shared" si="268"/>
        <v>0.1027985</v>
      </c>
      <c r="I1373"/>
      <c r="J1373" s="294">
        <v>1.8855672529999999E-2</v>
      </c>
      <c r="K1373" s="44">
        <f t="shared" si="269"/>
        <v>1.8855672529999999E-2</v>
      </c>
      <c r="L1373" s="295">
        <v>1.05494468E-3</v>
      </c>
      <c r="M1373" s="295">
        <v>1.8304405200000001E-3</v>
      </c>
      <c r="N1373" s="295">
        <v>5.5051232999999995E-4</v>
      </c>
      <c r="O1373" s="295">
        <v>1.5419775E-2</v>
      </c>
      <c r="P1373"/>
      <c r="Q1373" s="212">
        <v>1.9498854000000001</v>
      </c>
      <c r="R1373"/>
      <c r="S1373" s="156">
        <v>2.0543583000000002E-3</v>
      </c>
      <c r="T1373" s="156">
        <v>1.9000213000000001E-3</v>
      </c>
      <c r="U1373" s="156">
        <v>8.4395696000000005E-5</v>
      </c>
      <c r="V1373" s="156">
        <v>6.9941254999999998E-5</v>
      </c>
      <c r="W1373"/>
      <c r="X1373" s="155">
        <v>4.9916972999999999E-6</v>
      </c>
      <c r="Y1373"/>
      <c r="Z1373"/>
      <c r="AA1373"/>
      <c r="AB1373"/>
      <c r="AC1373"/>
      <c r="AD1373" s="159"/>
      <c r="AE1373" s="326"/>
      <c r="AH1373"/>
      <c r="AI1373"/>
      <c r="AJ1373"/>
    </row>
    <row r="1374" spans="1:36" ht="13.8" customHeight="1">
      <c r="A1374" t="s">
        <v>2751</v>
      </c>
      <c r="B1374" s="188" t="s">
        <v>1374</v>
      </c>
      <c r="C1374" s="151" t="str">
        <f t="shared" si="272"/>
        <v>B.042.02.116</v>
      </c>
      <c r="D1374" s="54" t="s">
        <v>1915</v>
      </c>
      <c r="E1374" s="150" t="s">
        <v>440</v>
      </c>
      <c r="F1374" s="153" t="str">
        <f t="shared" si="273"/>
        <v>Electricity Italy consumption</v>
      </c>
      <c r="G1374" s="277">
        <v>8.1395919999999997E-2</v>
      </c>
      <c r="H1374" s="44">
        <f t="shared" si="268"/>
        <v>8.1395919999999997E-2</v>
      </c>
      <c r="I1374"/>
      <c r="J1374" s="294">
        <v>1.6915651449999999E-2</v>
      </c>
      <c r="K1374" s="44">
        <f t="shared" si="269"/>
        <v>1.6915651449999999E-2</v>
      </c>
      <c r="L1374" s="295">
        <v>9.6725322000000005E-4</v>
      </c>
      <c r="M1374" s="295">
        <v>1.7878376200000001E-3</v>
      </c>
      <c r="N1374" s="295">
        <v>1.9511726099999999E-3</v>
      </c>
      <c r="O1374" s="295">
        <v>1.2209388E-2</v>
      </c>
      <c r="P1374"/>
      <c r="Q1374" s="212">
        <v>1.9856313000000001</v>
      </c>
      <c r="R1374"/>
      <c r="S1374" s="156">
        <v>1.7135481999999999E-3</v>
      </c>
      <c r="T1374" s="156">
        <v>1.5865348E-3</v>
      </c>
      <c r="U1374" s="156">
        <v>6.8291196999999999E-5</v>
      </c>
      <c r="V1374" s="156">
        <v>5.8722235000000001E-5</v>
      </c>
      <c r="W1374"/>
      <c r="X1374" s="155">
        <v>4.3994332999999998E-6</v>
      </c>
      <c r="Y1374"/>
      <c r="Z1374"/>
      <c r="AA1374"/>
      <c r="AB1374"/>
      <c r="AC1374"/>
      <c r="AD1374" s="159"/>
      <c r="AE1374" s="326"/>
      <c r="AH1374"/>
      <c r="AI1374"/>
      <c r="AJ1374"/>
    </row>
    <row r="1375" spans="1:36" ht="13.8" customHeight="1">
      <c r="A1375" t="s">
        <v>2752</v>
      </c>
      <c r="B1375" s="188" t="s">
        <v>1374</v>
      </c>
      <c r="C1375" s="151" t="str">
        <f t="shared" si="272"/>
        <v>B.042.02.117</v>
      </c>
      <c r="D1375" s="54" t="s">
        <v>1915</v>
      </c>
      <c r="E1375" s="150" t="s">
        <v>440</v>
      </c>
      <c r="F1375" s="153" t="str">
        <f t="shared" si="273"/>
        <v>Electricity Latvia consumption</v>
      </c>
      <c r="G1375" s="277">
        <v>6.9679980000000002E-2</v>
      </c>
      <c r="H1375" s="44">
        <f t="shared" si="268"/>
        <v>6.9679980000000002E-2</v>
      </c>
      <c r="I1375"/>
      <c r="J1375" s="294">
        <v>1.475035041E-2</v>
      </c>
      <c r="K1375" s="44">
        <f t="shared" si="269"/>
        <v>1.475035041E-2</v>
      </c>
      <c r="L1375" s="295">
        <v>1.24163837E-3</v>
      </c>
      <c r="M1375" s="295">
        <v>2.6328866000000003E-3</v>
      </c>
      <c r="N1375" s="295">
        <v>4.2382843999999999E-4</v>
      </c>
      <c r="O1375" s="295">
        <v>1.0451996999999999E-2</v>
      </c>
      <c r="P1375"/>
      <c r="Q1375" s="212">
        <v>1.9700614000000001</v>
      </c>
      <c r="R1375"/>
      <c r="S1375" s="156">
        <v>1.7580854999999999E-3</v>
      </c>
      <c r="T1375" s="156">
        <v>1.6449467E-3</v>
      </c>
      <c r="U1375" s="156">
        <v>6.3382094000000001E-5</v>
      </c>
      <c r="V1375" s="156">
        <v>4.9756723E-5</v>
      </c>
      <c r="W1375"/>
      <c r="X1375" s="155">
        <v>3.8674484999999998E-6</v>
      </c>
      <c r="Y1375"/>
      <c r="Z1375"/>
      <c r="AA1375"/>
      <c r="AB1375"/>
      <c r="AC1375"/>
      <c r="AD1375" s="159"/>
      <c r="AE1375" s="326"/>
      <c r="AH1375"/>
      <c r="AI1375"/>
      <c r="AJ1375"/>
    </row>
    <row r="1376" spans="1:36" ht="13.8" customHeight="1">
      <c r="A1376" t="s">
        <v>2753</v>
      </c>
      <c r="B1376" s="188" t="s">
        <v>1374</v>
      </c>
      <c r="C1376" s="151" t="str">
        <f t="shared" si="272"/>
        <v>B.042.02.118</v>
      </c>
      <c r="D1376" s="54" t="s">
        <v>1915</v>
      </c>
      <c r="E1376" s="150" t="s">
        <v>440</v>
      </c>
      <c r="F1376" s="153" t="str">
        <f t="shared" si="273"/>
        <v>Electricity Lithuania consumption</v>
      </c>
      <c r="G1376" s="277">
        <v>5.7033710000000001E-2</v>
      </c>
      <c r="H1376" s="44">
        <f t="shared" si="268"/>
        <v>5.7033710000000001E-2</v>
      </c>
      <c r="I1376"/>
      <c r="J1376" s="294">
        <v>1.4568884939999999E-2</v>
      </c>
      <c r="K1376" s="44">
        <f t="shared" si="269"/>
        <v>1.4568884939999999E-2</v>
      </c>
      <c r="L1376" s="295">
        <v>9.4889913999999999E-4</v>
      </c>
      <c r="M1376" s="295">
        <v>1.7350834999999998E-3</v>
      </c>
      <c r="N1376" s="295">
        <v>3.3298458E-3</v>
      </c>
      <c r="O1376" s="295">
        <v>8.5550564999999999E-3</v>
      </c>
      <c r="P1376"/>
      <c r="Q1376" s="212">
        <v>1.9773117</v>
      </c>
      <c r="R1376"/>
      <c r="S1376" s="156">
        <v>1.3258237999999999E-3</v>
      </c>
      <c r="T1376" s="156">
        <v>1.2442423000000001E-3</v>
      </c>
      <c r="U1376" s="156">
        <v>4.9843431000000003E-5</v>
      </c>
      <c r="V1376" s="156">
        <v>3.1738110000000001E-5</v>
      </c>
      <c r="W1376"/>
      <c r="X1376" s="155">
        <v>3.5294291000000001E-6</v>
      </c>
      <c r="Y1376"/>
      <c r="Z1376"/>
      <c r="AA1376"/>
      <c r="AB1376"/>
      <c r="AC1376"/>
      <c r="AD1376" s="159"/>
      <c r="AE1376" s="326"/>
      <c r="AH1376"/>
      <c r="AI1376"/>
      <c r="AJ1376"/>
    </row>
    <row r="1377" spans="1:36" ht="13.8" customHeight="1">
      <c r="A1377" t="s">
        <v>2754</v>
      </c>
      <c r="B1377" s="188" t="s">
        <v>1374</v>
      </c>
      <c r="C1377" s="151" t="str">
        <f t="shared" si="272"/>
        <v>B.042.02.119</v>
      </c>
      <c r="D1377" s="54" t="s">
        <v>1915</v>
      </c>
      <c r="E1377" s="150" t="s">
        <v>440</v>
      </c>
      <c r="F1377" s="153" t="str">
        <f t="shared" si="273"/>
        <v>Electricity Luxembourg consumption</v>
      </c>
      <c r="G1377" s="277">
        <v>6.066921333333334E-2</v>
      </c>
      <c r="H1377" s="44">
        <f t="shared" si="268"/>
        <v>6.066921333333334E-2</v>
      </c>
      <c r="I1377"/>
      <c r="J1377" s="294">
        <v>1.487052019E-2</v>
      </c>
      <c r="K1377" s="44">
        <f t="shared" si="269"/>
        <v>1.487052019E-2</v>
      </c>
      <c r="L1377" s="295">
        <v>9.6049853E-4</v>
      </c>
      <c r="M1377" s="295">
        <v>1.77739081E-3</v>
      </c>
      <c r="N1377" s="295">
        <v>3.03224885E-3</v>
      </c>
      <c r="O1377" s="295">
        <v>9.1003820000000006E-3</v>
      </c>
      <c r="P1377"/>
      <c r="Q1377" s="212">
        <v>2.1652100000000001</v>
      </c>
      <c r="R1377"/>
      <c r="S1377" s="156">
        <v>1.3883461E-3</v>
      </c>
      <c r="T1377" s="156">
        <v>1.3052075E-3</v>
      </c>
      <c r="U1377" s="156">
        <v>5.2726245E-5</v>
      </c>
      <c r="V1377" s="156">
        <v>3.0412335999999999E-5</v>
      </c>
      <c r="W1377"/>
      <c r="X1377" s="155">
        <v>3.7219526000000001E-6</v>
      </c>
      <c r="Y1377"/>
      <c r="Z1377"/>
      <c r="AA1377"/>
      <c r="AB1377"/>
      <c r="AC1377"/>
      <c r="AD1377" s="159"/>
      <c r="AE1377" s="326"/>
      <c r="AH1377"/>
      <c r="AI1377"/>
      <c r="AJ1377"/>
    </row>
    <row r="1378" spans="1:36" ht="13.8" customHeight="1">
      <c r="A1378" t="s">
        <v>2755</v>
      </c>
      <c r="B1378" s="188" t="s">
        <v>1374</v>
      </c>
      <c r="C1378" s="151" t="str">
        <f t="shared" si="272"/>
        <v>B.042.02.120</v>
      </c>
      <c r="D1378" s="54" t="s">
        <v>1915</v>
      </c>
      <c r="E1378" s="150" t="s">
        <v>440</v>
      </c>
      <c r="F1378" s="153" t="str">
        <f t="shared" si="273"/>
        <v>Electricity Malta consumption</v>
      </c>
      <c r="G1378" s="277">
        <v>0.13577345333333335</v>
      </c>
      <c r="H1378" s="44">
        <f t="shared" si="268"/>
        <v>0.13577345333333335</v>
      </c>
      <c r="I1378"/>
      <c r="J1378" s="294">
        <v>2.4080292800999999E-2</v>
      </c>
      <c r="K1378" s="44">
        <f t="shared" si="269"/>
        <v>2.4080292800999999E-2</v>
      </c>
      <c r="L1378" s="295">
        <v>1.3929445500000001E-3</v>
      </c>
      <c r="M1378" s="295">
        <v>2.26166455E-3</v>
      </c>
      <c r="N1378" s="295">
        <v>5.9665701000000003E-5</v>
      </c>
      <c r="O1378" s="295">
        <v>2.0366018E-2</v>
      </c>
      <c r="P1378"/>
      <c r="Q1378" s="212">
        <v>2.1298865</v>
      </c>
      <c r="R1378"/>
      <c r="S1378" s="156">
        <v>2.6608247999999998E-3</v>
      </c>
      <c r="T1378" s="156">
        <v>2.4474337E-3</v>
      </c>
      <c r="U1378" s="156">
        <v>1.1053293E-4</v>
      </c>
      <c r="V1378" s="156">
        <v>1.0285822E-4</v>
      </c>
      <c r="W1378"/>
      <c r="X1378" s="155">
        <v>6.5551889000000003E-6</v>
      </c>
      <c r="Y1378"/>
      <c r="Z1378"/>
      <c r="AA1378"/>
      <c r="AB1378"/>
      <c r="AC1378"/>
      <c r="AD1378" s="159"/>
      <c r="AE1378" s="326"/>
      <c r="AH1378"/>
      <c r="AI1378"/>
      <c r="AJ1378"/>
    </row>
    <row r="1379" spans="1:36" ht="13.8" customHeight="1">
      <c r="A1379" t="s">
        <v>2756</v>
      </c>
      <c r="B1379" s="188" t="s">
        <v>1374</v>
      </c>
      <c r="C1379" s="151" t="str">
        <f t="shared" si="272"/>
        <v>B.042.02.121</v>
      </c>
      <c r="D1379" s="54" t="s">
        <v>1915</v>
      </c>
      <c r="E1379" s="150" t="s">
        <v>440</v>
      </c>
      <c r="F1379" s="153" t="str">
        <f t="shared" si="273"/>
        <v>Electricity Netherlands consumption</v>
      </c>
      <c r="G1379" s="277">
        <v>9.1214986666666664E-2</v>
      </c>
      <c r="H1379" s="44">
        <f t="shared" si="268"/>
        <v>9.1214986666666664E-2</v>
      </c>
      <c r="I1379"/>
      <c r="J1379" s="294">
        <v>1.74085787E-2</v>
      </c>
      <c r="K1379" s="44">
        <f t="shared" si="269"/>
        <v>1.74085787E-2</v>
      </c>
      <c r="L1379" s="295">
        <v>9.0575979999999996E-4</v>
      </c>
      <c r="M1379" s="295">
        <v>1.6504860899999999E-3</v>
      </c>
      <c r="N1379" s="295">
        <v>1.1700848099999999E-3</v>
      </c>
      <c r="O1379" s="295">
        <v>1.3682247999999999E-2</v>
      </c>
      <c r="P1379"/>
      <c r="Q1379" s="212">
        <v>1.9075373</v>
      </c>
      <c r="R1379"/>
      <c r="S1379" s="156">
        <v>1.8393643999999999E-3</v>
      </c>
      <c r="T1379" s="156">
        <v>1.7121568000000001E-3</v>
      </c>
      <c r="U1379" s="156">
        <v>7.5168988000000005E-5</v>
      </c>
      <c r="V1379" s="156">
        <v>5.2038603000000002E-5</v>
      </c>
      <c r="W1379"/>
      <c r="X1379" s="155">
        <v>4.4882495000000001E-6</v>
      </c>
      <c r="Y1379"/>
      <c r="Z1379"/>
      <c r="AA1379"/>
      <c r="AB1379"/>
      <c r="AC1379"/>
      <c r="AD1379" s="159"/>
      <c r="AE1379" s="326"/>
      <c r="AH1379"/>
      <c r="AI1379"/>
      <c r="AJ1379"/>
    </row>
    <row r="1380" spans="1:36" ht="13.8" customHeight="1">
      <c r="A1380" t="s">
        <v>2757</v>
      </c>
      <c r="B1380" s="188" t="s">
        <v>1374</v>
      </c>
      <c r="C1380" s="151" t="str">
        <f t="shared" si="272"/>
        <v>B.042.02.123</v>
      </c>
      <c r="D1380" s="54" t="s">
        <v>1915</v>
      </c>
      <c r="E1380" s="150" t="s">
        <v>440</v>
      </c>
      <c r="F1380" s="153" t="str">
        <f t="shared" si="273"/>
        <v>Electricity Poland consumption</v>
      </c>
      <c r="G1380" s="277">
        <v>0.17674009333333335</v>
      </c>
      <c r="H1380" s="44">
        <f t="shared" si="268"/>
        <v>0.17674009333333335</v>
      </c>
      <c r="I1380"/>
      <c r="J1380" s="294">
        <v>2.9164687128000001E-2</v>
      </c>
      <c r="K1380" s="44">
        <f t="shared" si="269"/>
        <v>2.9164687128000001E-2</v>
      </c>
      <c r="L1380" s="295">
        <v>7.4155746000000001E-4</v>
      </c>
      <c r="M1380" s="295">
        <v>1.55348464E-3</v>
      </c>
      <c r="N1380" s="295">
        <v>3.5863102799999999E-4</v>
      </c>
      <c r="O1380" s="295">
        <v>2.6511013999999999E-2</v>
      </c>
      <c r="P1380"/>
      <c r="Q1380" s="212">
        <v>2.4135406000000001</v>
      </c>
      <c r="R1380"/>
      <c r="S1380" s="156">
        <v>3.2160423999999998E-3</v>
      </c>
      <c r="T1380" s="156">
        <v>3.0324534999999998E-3</v>
      </c>
      <c r="U1380" s="156">
        <v>1.3981584000000001E-4</v>
      </c>
      <c r="V1380" s="156">
        <v>4.3773063000000002E-5</v>
      </c>
      <c r="W1380"/>
      <c r="X1380" s="155">
        <v>7.7218686000000002E-6</v>
      </c>
      <c r="Y1380"/>
      <c r="Z1380"/>
      <c r="AA1380"/>
      <c r="AB1380"/>
      <c r="AC1380"/>
      <c r="AD1380" s="159"/>
      <c r="AE1380" s="326"/>
      <c r="AH1380"/>
      <c r="AI1380"/>
      <c r="AJ1380"/>
    </row>
    <row r="1381" spans="1:36" ht="13.8" customHeight="1">
      <c r="A1381" t="s">
        <v>2758</v>
      </c>
      <c r="B1381" s="188" t="s">
        <v>1374</v>
      </c>
      <c r="C1381" s="151" t="str">
        <f t="shared" si="272"/>
        <v>B.042.02.124</v>
      </c>
      <c r="D1381" s="54" t="s">
        <v>1915</v>
      </c>
      <c r="E1381" s="150" t="s">
        <v>440</v>
      </c>
      <c r="F1381" s="153" t="str">
        <f t="shared" si="273"/>
        <v>Electricity Portugal consumption</v>
      </c>
      <c r="G1381" s="277">
        <v>3.2480389333333338E-2</v>
      </c>
      <c r="H1381" s="44">
        <f t="shared" si="268"/>
        <v>3.2480389333333338E-2</v>
      </c>
      <c r="I1381"/>
      <c r="J1381" s="294">
        <v>8.0120222300000005E-3</v>
      </c>
      <c r="K1381" s="44">
        <f t="shared" si="269"/>
        <v>8.0120222300000005E-3</v>
      </c>
      <c r="L1381" s="295">
        <v>6.1418341999999997E-4</v>
      </c>
      <c r="M1381" s="295">
        <v>1.16488127E-3</v>
      </c>
      <c r="N1381" s="295">
        <v>1.3608991399999999E-3</v>
      </c>
      <c r="O1381" s="295">
        <v>4.8720584000000004E-3</v>
      </c>
      <c r="P1381"/>
      <c r="Q1381" s="212">
        <v>1.6580398999999999</v>
      </c>
      <c r="R1381"/>
      <c r="S1381" s="156">
        <v>7.9161707000000004E-4</v>
      </c>
      <c r="T1381" s="156">
        <v>7.3748993E-4</v>
      </c>
      <c r="U1381" s="156">
        <v>2.9071449000000002E-5</v>
      </c>
      <c r="V1381" s="156">
        <v>2.5055692999999999E-5</v>
      </c>
      <c r="W1381"/>
      <c r="X1381" s="155">
        <v>2.0067398000000002E-6</v>
      </c>
      <c r="Y1381"/>
      <c r="Z1381"/>
      <c r="AA1381"/>
      <c r="AB1381"/>
      <c r="AC1381"/>
      <c r="AD1381" s="159"/>
      <c r="AE1381" s="326"/>
      <c r="AH1381"/>
      <c r="AI1381"/>
      <c r="AJ1381"/>
    </row>
    <row r="1382" spans="1:36" ht="13.8" customHeight="1">
      <c r="A1382" t="s">
        <v>2759</v>
      </c>
      <c r="B1382" s="188" t="s">
        <v>1374</v>
      </c>
      <c r="C1382" s="151" t="str">
        <f t="shared" si="272"/>
        <v>B.042.02.125</v>
      </c>
      <c r="D1382" s="54" t="s">
        <v>1915</v>
      </c>
      <c r="E1382" s="150" t="s">
        <v>440</v>
      </c>
      <c r="F1382" s="153" t="str">
        <f t="shared" si="273"/>
        <v>Electricity Romania consumption</v>
      </c>
      <c r="G1382" s="277">
        <v>8.9206286666666662E-2</v>
      </c>
      <c r="H1382" s="44">
        <f t="shared" si="268"/>
        <v>8.9206286666666662E-2</v>
      </c>
      <c r="I1382"/>
      <c r="J1382" s="294">
        <v>2.1097034729999999E-2</v>
      </c>
      <c r="K1382" s="44">
        <f t="shared" si="269"/>
        <v>2.1097034729999999E-2</v>
      </c>
      <c r="L1382" s="295">
        <v>5.8873000999999994E-4</v>
      </c>
      <c r="M1382" s="295">
        <v>1.06234693E-3</v>
      </c>
      <c r="N1382" s="295">
        <v>6.06501479E-3</v>
      </c>
      <c r="O1382" s="295">
        <v>1.3380942999999999E-2</v>
      </c>
      <c r="P1382"/>
      <c r="Q1382" s="212">
        <v>2.2633200000000002</v>
      </c>
      <c r="R1382"/>
      <c r="S1382" s="156">
        <v>1.6781802000000001E-3</v>
      </c>
      <c r="T1382" s="156">
        <v>1.5758168999999999E-3</v>
      </c>
      <c r="U1382" s="156">
        <v>7.1463834000000005E-5</v>
      </c>
      <c r="V1382" s="156">
        <v>3.0899431999999998E-5</v>
      </c>
      <c r="W1382"/>
      <c r="X1382" s="155">
        <v>4.9545161000000001E-6</v>
      </c>
      <c r="Y1382"/>
      <c r="Z1382"/>
      <c r="AA1382"/>
      <c r="AB1382"/>
      <c r="AC1382"/>
      <c r="AD1382" s="159"/>
      <c r="AE1382" s="326"/>
      <c r="AH1382"/>
      <c r="AI1382"/>
      <c r="AJ1382"/>
    </row>
    <row r="1383" spans="1:36" ht="13.8" customHeight="1">
      <c r="A1383" t="s">
        <v>2760</v>
      </c>
      <c r="B1383" s="188" t="s">
        <v>1374</v>
      </c>
      <c r="C1383" s="151" t="str">
        <f t="shared" si="272"/>
        <v>B.042.02.126</v>
      </c>
      <c r="D1383" s="54" t="s">
        <v>1915</v>
      </c>
      <c r="E1383" s="150" t="s">
        <v>440</v>
      </c>
      <c r="F1383" s="153" t="str">
        <f t="shared" si="273"/>
        <v>Electricity Slovakia consumption</v>
      </c>
      <c r="G1383" s="277">
        <v>6.0532870000000003E-2</v>
      </c>
      <c r="H1383" s="44">
        <f t="shared" si="268"/>
        <v>6.0532870000000003E-2</v>
      </c>
      <c r="I1383"/>
      <c r="J1383" s="294">
        <v>2.4463459768999999E-2</v>
      </c>
      <c r="K1383" s="44">
        <f t="shared" si="269"/>
        <v>2.4463459768999999E-2</v>
      </c>
      <c r="L1383" s="295">
        <v>5.2360532999999999E-4</v>
      </c>
      <c r="M1383" s="295">
        <v>1.21099914E-3</v>
      </c>
      <c r="N1383" s="295">
        <v>1.3648924799E-2</v>
      </c>
      <c r="O1383" s="295">
        <v>9.0799304999999997E-3</v>
      </c>
      <c r="P1383"/>
      <c r="Q1383" s="212">
        <v>2.9102657000000001</v>
      </c>
      <c r="R1383"/>
      <c r="S1383" s="156">
        <v>1.2640086E-3</v>
      </c>
      <c r="T1383" s="156">
        <v>1.1915363000000001E-3</v>
      </c>
      <c r="U1383" s="156">
        <v>5.0783179999999997E-5</v>
      </c>
      <c r="V1383" s="156">
        <v>2.1689052000000001E-5</v>
      </c>
      <c r="W1383"/>
      <c r="X1383" s="155">
        <v>5.2504946999999998E-6</v>
      </c>
      <c r="Y1383"/>
      <c r="Z1383"/>
      <c r="AA1383"/>
      <c r="AB1383"/>
      <c r="AC1383"/>
      <c r="AD1383" s="159"/>
      <c r="AE1383" s="326"/>
      <c r="AH1383"/>
      <c r="AI1383"/>
      <c r="AJ1383"/>
    </row>
    <row r="1384" spans="1:36" ht="13.8" customHeight="1">
      <c r="A1384" t="s">
        <v>2761</v>
      </c>
      <c r="B1384" s="188" t="s">
        <v>1374</v>
      </c>
      <c r="C1384" s="151" t="str">
        <f t="shared" si="272"/>
        <v>B.042.02.127</v>
      </c>
      <c r="D1384" s="54" t="s">
        <v>1915</v>
      </c>
      <c r="E1384" s="150" t="s">
        <v>440</v>
      </c>
      <c r="F1384" s="153" t="str">
        <f t="shared" si="273"/>
        <v>Electricity Slovenia consumption</v>
      </c>
      <c r="G1384" s="277">
        <v>6.239644200000001E-2</v>
      </c>
      <c r="H1384" s="44">
        <f t="shared" si="268"/>
        <v>6.239644200000001E-2</v>
      </c>
      <c r="I1384"/>
      <c r="J1384" s="294">
        <v>1.6891257582E-2</v>
      </c>
      <c r="K1384" s="44">
        <f t="shared" si="269"/>
        <v>1.6891257582E-2</v>
      </c>
      <c r="L1384" s="295">
        <v>4.0652163199999999E-4</v>
      </c>
      <c r="M1384" s="295">
        <v>7.9535120999999994E-4</v>
      </c>
      <c r="N1384" s="295">
        <v>6.3299184399999995E-3</v>
      </c>
      <c r="O1384" s="295">
        <v>9.3594663000000008E-3</v>
      </c>
      <c r="P1384"/>
      <c r="Q1384" s="212">
        <v>2.160933</v>
      </c>
      <c r="R1384"/>
      <c r="S1384" s="156">
        <v>1.1878048E-3</v>
      </c>
      <c r="T1384" s="156">
        <v>1.1193779E-3</v>
      </c>
      <c r="U1384" s="156">
        <v>5.0278521000000001E-5</v>
      </c>
      <c r="V1384" s="156">
        <v>1.8148295999999999E-5</v>
      </c>
      <c r="W1384"/>
      <c r="X1384" s="155">
        <v>3.8620467E-6</v>
      </c>
      <c r="Y1384"/>
      <c r="Z1384"/>
      <c r="AA1384"/>
      <c r="AB1384"/>
      <c r="AC1384"/>
      <c r="AD1384" s="159"/>
      <c r="AE1384" s="326"/>
      <c r="AH1384"/>
      <c r="AI1384"/>
      <c r="AJ1384"/>
    </row>
    <row r="1385" spans="1:36" ht="13.8" customHeight="1">
      <c r="A1385" t="s">
        <v>2762</v>
      </c>
      <c r="B1385" s="188" t="s">
        <v>1374</v>
      </c>
      <c r="C1385" s="151" t="str">
        <f t="shared" si="272"/>
        <v>B.042.02.128</v>
      </c>
      <c r="D1385" s="54" t="s">
        <v>1915</v>
      </c>
      <c r="E1385" s="150" t="s">
        <v>440</v>
      </c>
      <c r="F1385" s="153" t="str">
        <f t="shared" si="273"/>
        <v>Electricity Spain consumption</v>
      </c>
      <c r="G1385" s="277">
        <v>4.4885810000000005E-2</v>
      </c>
      <c r="H1385" s="44">
        <f t="shared" si="268"/>
        <v>4.4885810000000005E-2</v>
      </c>
      <c r="I1385"/>
      <c r="J1385" s="294">
        <v>1.4094624249000001E-2</v>
      </c>
      <c r="K1385" s="44">
        <f t="shared" si="269"/>
        <v>1.4094624249000001E-2</v>
      </c>
      <c r="L1385" s="295">
        <v>5.2342397899999996E-4</v>
      </c>
      <c r="M1385" s="295">
        <v>1.1378160400000001E-3</v>
      </c>
      <c r="N1385" s="295">
        <v>5.7005127300000001E-3</v>
      </c>
      <c r="O1385" s="295">
        <v>6.7328715000000003E-3</v>
      </c>
      <c r="P1385"/>
      <c r="Q1385" s="212">
        <v>2.0232361000000001</v>
      </c>
      <c r="R1385"/>
      <c r="S1385" s="156">
        <v>9.8726023999999991E-4</v>
      </c>
      <c r="T1385" s="156">
        <v>9.1627457000000002E-4</v>
      </c>
      <c r="U1385" s="156">
        <v>3.8503449000000002E-5</v>
      </c>
      <c r="V1385" s="156">
        <v>3.2482221999999999E-5</v>
      </c>
      <c r="W1385"/>
      <c r="X1385" s="155">
        <v>3.2416879999999999E-6</v>
      </c>
      <c r="Y1385"/>
      <c r="Z1385"/>
      <c r="AA1385"/>
      <c r="AB1385"/>
      <c r="AC1385"/>
      <c r="AD1385" s="159"/>
      <c r="AE1385" s="326"/>
      <c r="AH1385"/>
      <c r="AI1385"/>
      <c r="AJ1385"/>
    </row>
    <row r="1386" spans="1:36" ht="13.8" customHeight="1">
      <c r="A1386" t="s">
        <v>2763</v>
      </c>
      <c r="B1386" s="188" t="s">
        <v>1374</v>
      </c>
      <c r="C1386" s="151" t="str">
        <f t="shared" si="272"/>
        <v>B.042.02.129</v>
      </c>
      <c r="D1386" s="54" t="s">
        <v>1915</v>
      </c>
      <c r="E1386" s="150" t="s">
        <v>440</v>
      </c>
      <c r="F1386" s="153" t="str">
        <f t="shared" si="273"/>
        <v>Electricity Sweden consumption</v>
      </c>
      <c r="G1386" s="277">
        <v>1.1470242666666668E-2</v>
      </c>
      <c r="H1386" s="44">
        <f t="shared" si="268"/>
        <v>1.1470242666666668E-2</v>
      </c>
      <c r="I1386"/>
      <c r="J1386" s="294">
        <v>1.0184854852E-2</v>
      </c>
      <c r="K1386" s="44">
        <f t="shared" si="269"/>
        <v>1.0184854852E-2</v>
      </c>
      <c r="L1386" s="295">
        <v>2.9983344200000002E-4</v>
      </c>
      <c r="M1386" s="295">
        <v>6.5087165999999999E-4</v>
      </c>
      <c r="N1386" s="295">
        <v>7.5136133500000001E-3</v>
      </c>
      <c r="O1386" s="295">
        <v>1.7205364000000001E-3</v>
      </c>
      <c r="P1386"/>
      <c r="Q1386" s="212">
        <v>1.960674</v>
      </c>
      <c r="R1386"/>
      <c r="S1386" s="156">
        <v>3.4169167000000001E-4</v>
      </c>
      <c r="T1386" s="156">
        <v>3.2737891999999998E-4</v>
      </c>
      <c r="U1386" s="156">
        <v>1.1376863999999999E-5</v>
      </c>
      <c r="V1386" s="156">
        <v>2.9358920999999998E-6</v>
      </c>
      <c r="W1386"/>
      <c r="X1386" s="155">
        <v>1.9169678000000001E-6</v>
      </c>
      <c r="Y1386"/>
      <c r="Z1386"/>
      <c r="AA1386"/>
      <c r="AB1386"/>
      <c r="AC1386"/>
      <c r="AD1386" s="159"/>
      <c r="AE1386" s="326"/>
      <c r="AH1386"/>
      <c r="AI1386"/>
      <c r="AJ1386"/>
    </row>
    <row r="1387" spans="1:36" ht="13.8" customHeight="1">
      <c r="A1387" t="s">
        <v>2764</v>
      </c>
      <c r="B1387" s="188" t="s">
        <v>1374</v>
      </c>
      <c r="C1387" s="151" t="str">
        <f t="shared" si="272"/>
        <v>B.042.02.131</v>
      </c>
      <c r="D1387" s="54" t="s">
        <v>1915</v>
      </c>
      <c r="E1387" s="150" t="s">
        <v>440</v>
      </c>
      <c r="F1387" s="153" t="str">
        <f t="shared" si="273"/>
        <v>Electricity Switzerland consumption</v>
      </c>
      <c r="G1387" s="277">
        <v>1.3946935333333334E-2</v>
      </c>
      <c r="H1387" s="44">
        <f t="shared" si="268"/>
        <v>1.3946935333333334E-2</v>
      </c>
      <c r="I1387"/>
      <c r="J1387" s="294">
        <v>1.2021602603E-2</v>
      </c>
      <c r="K1387" s="44">
        <f t="shared" si="269"/>
        <v>1.2021602603E-2</v>
      </c>
      <c r="L1387" s="295">
        <v>2.2880460300000002E-4</v>
      </c>
      <c r="M1387" s="295">
        <v>5.9980658E-4</v>
      </c>
      <c r="N1387" s="295">
        <v>9.100951119999999E-3</v>
      </c>
      <c r="O1387" s="295">
        <v>2.0920403E-3</v>
      </c>
      <c r="P1387"/>
      <c r="Q1387" s="212">
        <v>2.0895196</v>
      </c>
      <c r="R1387"/>
      <c r="S1387" s="156">
        <v>3.7741613000000002E-4</v>
      </c>
      <c r="T1387" s="156">
        <v>3.5602464999999998E-4</v>
      </c>
      <c r="U1387" s="156">
        <v>1.3175587000000001E-5</v>
      </c>
      <c r="V1387" s="156">
        <v>8.2158931999999994E-6</v>
      </c>
      <c r="W1387"/>
      <c r="X1387" s="155">
        <v>2.3683722E-6</v>
      </c>
      <c r="Y1387"/>
      <c r="Z1387"/>
      <c r="AA1387"/>
      <c r="AB1387"/>
      <c r="AC1387"/>
      <c r="AD1387" s="159"/>
      <c r="AE1387" s="326"/>
      <c r="AH1387"/>
      <c r="AI1387"/>
      <c r="AJ1387"/>
    </row>
    <row r="1388" spans="1:36" ht="13.8" customHeight="1">
      <c r="B1388" s="188"/>
      <c r="C1388" s="151"/>
      <c r="D1388" s="51" t="s">
        <v>1251</v>
      </c>
      <c r="E1388" s="150"/>
      <c r="F1388"/>
      <c r="H1388" s="44">
        <f t="shared" ref="H1388:H1451" si="274">G1388</f>
        <v>0</v>
      </c>
      <c r="I1388"/>
      <c r="J1388" s="44"/>
      <c r="K1388" s="44">
        <f t="shared" ref="K1388:K1451" si="275">J1388</f>
        <v>0</v>
      </c>
      <c r="L1388" s="44"/>
      <c r="P1388"/>
      <c r="Q1388" s="212"/>
      <c r="R1388"/>
      <c r="S1388"/>
      <c r="T1388"/>
      <c r="U1388"/>
      <c r="V1388"/>
      <c r="W1388"/>
      <c r="X1388"/>
      <c r="Y1388"/>
      <c r="Z1388"/>
      <c r="AA1388"/>
      <c r="AB1388"/>
      <c r="AC1388"/>
      <c r="AD1388" s="159"/>
      <c r="AE1388" s="326"/>
      <c r="AH1388"/>
      <c r="AI1388"/>
      <c r="AJ1388"/>
    </row>
    <row r="1389" spans="1:36" ht="13.8" customHeight="1">
      <c r="A1389" t="s">
        <v>2765</v>
      </c>
      <c r="B1389" s="188" t="s">
        <v>1252</v>
      </c>
      <c r="C1389" s="151" t="str">
        <f t="shared" ref="C1389:C1452" si="276">MID(A1389,1,12)</f>
        <v>B.044.01.101</v>
      </c>
      <c r="D1389" s="54" t="s">
        <v>1251</v>
      </c>
      <c r="E1389" s="150" t="s">
        <v>440</v>
      </c>
      <c r="F1389" s="153" t="str">
        <f t="shared" ref="F1389:F1452" si="277">MID(A1389, 21,85)</f>
        <v>Electricity .Middle Africa production</v>
      </c>
      <c r="G1389" s="277">
        <v>2.4076952666666667E-3</v>
      </c>
      <c r="H1389" s="44">
        <f t="shared" si="274"/>
        <v>2.4076952666666667E-3</v>
      </c>
      <c r="I1389"/>
      <c r="J1389" s="294">
        <v>6.0080555182E-4</v>
      </c>
      <c r="K1389" s="44">
        <f t="shared" si="275"/>
        <v>6.0080555182E-4</v>
      </c>
      <c r="L1389" s="295">
        <v>7.7194745200000011E-6</v>
      </c>
      <c r="M1389" s="295">
        <v>9.3234730000000001E-7</v>
      </c>
      <c r="N1389" s="295">
        <v>2.3099943999999999E-4</v>
      </c>
      <c r="O1389" s="295">
        <v>3.6115429000000001E-4</v>
      </c>
      <c r="P1389"/>
      <c r="Q1389" s="212">
        <v>1.1966108</v>
      </c>
      <c r="R1389"/>
      <c r="S1389" s="156">
        <v>4.1244961000000002E-5</v>
      </c>
      <c r="T1389" s="156">
        <v>3.9355289999999998E-5</v>
      </c>
      <c r="U1389" s="156">
        <v>1.8264457E-6</v>
      </c>
      <c r="V1389" s="156">
        <v>6.3224548E-8</v>
      </c>
      <c r="W1389"/>
      <c r="X1389" s="155">
        <v>7.3946814999999998E-8</v>
      </c>
      <c r="Y1389"/>
      <c r="Z1389"/>
      <c r="AA1389"/>
      <c r="AB1389"/>
      <c r="AC1389"/>
      <c r="AD1389" s="159"/>
      <c r="AE1389" s="326"/>
      <c r="AH1389"/>
      <c r="AI1389"/>
      <c r="AJ1389"/>
    </row>
    <row r="1390" spans="1:36" ht="13.8" customHeight="1">
      <c r="A1390" t="s">
        <v>2766</v>
      </c>
      <c r="B1390" s="188" t="s">
        <v>1252</v>
      </c>
      <c r="C1390" s="151" t="str">
        <f t="shared" si="276"/>
        <v>B.044.01.102</v>
      </c>
      <c r="D1390" s="54" t="s">
        <v>1251</v>
      </c>
      <c r="E1390" s="150" t="s">
        <v>440</v>
      </c>
      <c r="F1390" s="153" t="str">
        <f t="shared" si="277"/>
        <v>Electricity .Middle East production</v>
      </c>
      <c r="G1390" s="277">
        <v>0.19300321333333334</v>
      </c>
      <c r="H1390" s="44">
        <f t="shared" si="274"/>
        <v>0.19300321333333334</v>
      </c>
      <c r="I1390"/>
      <c r="J1390" s="294">
        <v>3.9760525192999996E-2</v>
      </c>
      <c r="K1390" s="44">
        <f t="shared" si="275"/>
        <v>3.9760525192999996E-2</v>
      </c>
      <c r="L1390" s="295">
        <v>3.7073777000000002E-3</v>
      </c>
      <c r="M1390" s="295">
        <v>6.3000178999999996E-3</v>
      </c>
      <c r="N1390" s="295">
        <v>8.0264759299999999E-4</v>
      </c>
      <c r="O1390" s="295">
        <v>2.8950482E-2</v>
      </c>
      <c r="P1390"/>
      <c r="Q1390" s="212">
        <v>2.4406276</v>
      </c>
      <c r="R1390"/>
      <c r="S1390" s="156">
        <v>4.6872776000000003E-3</v>
      </c>
      <c r="T1390" s="156">
        <v>4.3811262E-3</v>
      </c>
      <c r="U1390" s="156">
        <v>1.7046278E-4</v>
      </c>
      <c r="V1390" s="156">
        <v>1.3568856E-4</v>
      </c>
      <c r="W1390"/>
      <c r="X1390" s="155">
        <v>1.0736978000000001E-5</v>
      </c>
      <c r="Y1390"/>
      <c r="Z1390"/>
      <c r="AA1390"/>
      <c r="AB1390"/>
      <c r="AC1390"/>
      <c r="AD1390" s="159"/>
      <c r="AE1390" s="326"/>
      <c r="AH1390"/>
      <c r="AI1390"/>
      <c r="AJ1390"/>
    </row>
    <row r="1391" spans="1:36" ht="13.8" customHeight="1">
      <c r="A1391" t="s">
        <v>2767</v>
      </c>
      <c r="B1391" s="188" t="s">
        <v>1252</v>
      </c>
      <c r="C1391" s="151" t="str">
        <f t="shared" si="276"/>
        <v>B.044.01.103</v>
      </c>
      <c r="D1391" s="54" t="s">
        <v>1251</v>
      </c>
      <c r="E1391" s="150" t="s">
        <v>440</v>
      </c>
      <c r="F1391" s="153" t="str">
        <f t="shared" si="277"/>
        <v>Electricity .North America production</v>
      </c>
      <c r="G1391" s="277">
        <v>0.12551472666666669</v>
      </c>
      <c r="H1391" s="44">
        <f t="shared" si="274"/>
        <v>0.12551472666666669</v>
      </c>
      <c r="I1391"/>
      <c r="J1391" s="294">
        <v>2.9089244667000001E-2</v>
      </c>
      <c r="K1391" s="44">
        <f t="shared" si="275"/>
        <v>2.9089244667000001E-2</v>
      </c>
      <c r="L1391" s="295">
        <v>2.38389988E-3</v>
      </c>
      <c r="M1391" s="295">
        <v>3.6051169999999997E-3</v>
      </c>
      <c r="N1391" s="295">
        <v>4.2730187869999998E-3</v>
      </c>
      <c r="O1391" s="295">
        <v>1.8827209000000001E-2</v>
      </c>
      <c r="P1391"/>
      <c r="Q1391" s="212">
        <v>2.3245922999999999</v>
      </c>
      <c r="R1391"/>
      <c r="S1391" s="156">
        <v>2.8695614999999998E-3</v>
      </c>
      <c r="T1391" s="156">
        <v>2.6990756000000002E-3</v>
      </c>
      <c r="U1391" s="156">
        <v>1.0805278E-4</v>
      </c>
      <c r="V1391" s="156">
        <v>6.2433120999999994E-5</v>
      </c>
      <c r="W1391"/>
      <c r="X1391" s="155">
        <v>7.4132970999999999E-6</v>
      </c>
      <c r="Y1391"/>
      <c r="Z1391"/>
      <c r="AA1391"/>
      <c r="AB1391"/>
      <c r="AC1391"/>
      <c r="AD1391" s="159"/>
      <c r="AE1391" s="326"/>
      <c r="AH1391"/>
      <c r="AI1391"/>
      <c r="AJ1391"/>
    </row>
    <row r="1392" spans="1:36" ht="13.8" customHeight="1">
      <c r="A1392" t="s">
        <v>2768</v>
      </c>
      <c r="B1392" s="188" t="s">
        <v>1252</v>
      </c>
      <c r="C1392" s="151" t="str">
        <f t="shared" si="276"/>
        <v>B.044.01.104</v>
      </c>
      <c r="D1392" s="54" t="s">
        <v>1251</v>
      </c>
      <c r="E1392" s="150" t="s">
        <v>440</v>
      </c>
      <c r="F1392" s="153" t="str">
        <f t="shared" si="277"/>
        <v>Electricity .South America production</v>
      </c>
      <c r="G1392" s="277">
        <v>5.4227586000000001E-2</v>
      </c>
      <c r="H1392" s="44">
        <f t="shared" si="274"/>
        <v>5.4227586000000001E-2</v>
      </c>
      <c r="I1392"/>
      <c r="J1392" s="294">
        <v>1.196503417E-2</v>
      </c>
      <c r="K1392" s="44">
        <f t="shared" si="275"/>
        <v>1.196503417E-2</v>
      </c>
      <c r="L1392" s="295">
        <v>1.2077160800000001E-3</v>
      </c>
      <c r="M1392" s="295">
        <v>1.9314395900000001E-3</v>
      </c>
      <c r="N1392" s="295">
        <v>6.9174059999999992E-4</v>
      </c>
      <c r="O1392" s="295">
        <v>8.1341378999999995E-3</v>
      </c>
      <c r="P1392"/>
      <c r="Q1392" s="212">
        <v>1.7096217</v>
      </c>
      <c r="R1392"/>
      <c r="S1392" s="156">
        <v>1.3427628E-3</v>
      </c>
      <c r="T1392" s="156">
        <v>1.2634063E-3</v>
      </c>
      <c r="U1392" s="156">
        <v>4.8298867000000002E-5</v>
      </c>
      <c r="V1392" s="156">
        <v>3.1057621999999999E-5</v>
      </c>
      <c r="W1392"/>
      <c r="X1392" s="155">
        <v>3.1278271E-6</v>
      </c>
      <c r="Y1392"/>
      <c r="Z1392"/>
      <c r="AA1392"/>
      <c r="AB1392"/>
      <c r="AC1392"/>
      <c r="AD1392" s="159"/>
      <c r="AE1392" s="326"/>
      <c r="AH1392"/>
      <c r="AI1392"/>
      <c r="AJ1392"/>
    </row>
    <row r="1393" spans="1:36" ht="13.8" customHeight="1">
      <c r="A1393" t="s">
        <v>2769</v>
      </c>
      <c r="B1393" s="188" t="s">
        <v>1252</v>
      </c>
      <c r="C1393" s="151" t="str">
        <f t="shared" si="276"/>
        <v>B.044.01.105</v>
      </c>
      <c r="D1393" s="54" t="s">
        <v>1251</v>
      </c>
      <c r="E1393" s="150" t="s">
        <v>440</v>
      </c>
      <c r="F1393" s="153" t="str">
        <f t="shared" si="277"/>
        <v>Electricity Afghanistan production</v>
      </c>
      <c r="G1393" s="277">
        <v>3.7263022666666666E-2</v>
      </c>
      <c r="H1393" s="44">
        <f t="shared" si="274"/>
        <v>3.7263022666666666E-2</v>
      </c>
      <c r="I1393"/>
      <c r="J1393" s="294">
        <v>7.4714317700000001E-3</v>
      </c>
      <c r="K1393" s="44">
        <f t="shared" si="275"/>
        <v>7.4714317700000001E-3</v>
      </c>
      <c r="L1393" s="295">
        <v>4.7232451999999997E-4</v>
      </c>
      <c r="M1393" s="295">
        <v>1.20585923E-3</v>
      </c>
      <c r="N1393" s="295">
        <v>2.0379462E-4</v>
      </c>
      <c r="O1393" s="295">
        <v>5.5894533999999996E-3</v>
      </c>
      <c r="P1393"/>
      <c r="Q1393" s="212">
        <v>1.4435815999999999</v>
      </c>
      <c r="R1393"/>
      <c r="S1393" s="156">
        <v>9.6097341000000005E-4</v>
      </c>
      <c r="T1393" s="156">
        <v>9.0287975999999999E-4</v>
      </c>
      <c r="U1393" s="156">
        <v>3.3769880000000002E-5</v>
      </c>
      <c r="V1393" s="156">
        <v>2.4323772999999999E-5</v>
      </c>
      <c r="W1393"/>
      <c r="X1393" s="155">
        <v>2.0373264E-6</v>
      </c>
      <c r="Y1393"/>
      <c r="Z1393"/>
      <c r="AA1393"/>
      <c r="AB1393"/>
      <c r="AC1393"/>
      <c r="AD1393" s="159"/>
      <c r="AE1393" s="326"/>
      <c r="AH1393"/>
      <c r="AI1393"/>
      <c r="AJ1393"/>
    </row>
    <row r="1394" spans="1:36" ht="13.8" customHeight="1">
      <c r="A1394" t="s">
        <v>2770</v>
      </c>
      <c r="B1394" s="188" t="s">
        <v>1252</v>
      </c>
      <c r="C1394" s="151" t="str">
        <f t="shared" si="276"/>
        <v>B.044.01.106</v>
      </c>
      <c r="D1394" s="54" t="s">
        <v>1251</v>
      </c>
      <c r="E1394" s="150" t="s">
        <v>440</v>
      </c>
      <c r="F1394" s="153" t="str">
        <f t="shared" si="277"/>
        <v>Electricity Africa production</v>
      </c>
      <c r="G1394" s="277">
        <v>0.21856013333333332</v>
      </c>
      <c r="H1394" s="44">
        <f t="shared" si="274"/>
        <v>0.21856013333333332</v>
      </c>
      <c r="I1394"/>
      <c r="J1394" s="294">
        <v>4.2900163423000001E-2</v>
      </c>
      <c r="K1394" s="44">
        <f t="shared" si="275"/>
        <v>4.2900163423000001E-2</v>
      </c>
      <c r="L1394" s="295">
        <v>3.8337079999999999E-3</v>
      </c>
      <c r="M1394" s="295">
        <v>5.9023770999999999E-3</v>
      </c>
      <c r="N1394" s="295">
        <v>3.8005832300000002E-4</v>
      </c>
      <c r="O1394" s="295">
        <v>3.2784019999999997E-2</v>
      </c>
      <c r="P1394"/>
      <c r="Q1394" s="212">
        <v>2.8368240999999998</v>
      </c>
      <c r="R1394"/>
      <c r="S1394" s="156">
        <v>4.9474719E-3</v>
      </c>
      <c r="T1394" s="156">
        <v>4.6584857999999998E-3</v>
      </c>
      <c r="U1394" s="156">
        <v>1.8718173000000001E-4</v>
      </c>
      <c r="V1394" s="156">
        <v>1.0180431E-4</v>
      </c>
      <c r="W1394"/>
      <c r="X1394" s="155">
        <v>1.1570526E-5</v>
      </c>
      <c r="Y1394"/>
      <c r="Z1394"/>
      <c r="AA1394"/>
      <c r="AB1394"/>
      <c r="AC1394"/>
      <c r="AD1394" s="159"/>
      <c r="AE1394" s="326"/>
      <c r="AH1394"/>
      <c r="AI1394"/>
      <c r="AJ1394"/>
    </row>
    <row r="1395" spans="1:36" ht="13.8" customHeight="1">
      <c r="A1395" t="s">
        <v>2771</v>
      </c>
      <c r="B1395" s="188" t="s">
        <v>1252</v>
      </c>
      <c r="C1395" s="151" t="str">
        <f t="shared" si="276"/>
        <v>B.044.01.107</v>
      </c>
      <c r="D1395" s="54" t="s">
        <v>1251</v>
      </c>
      <c r="E1395" s="150" t="s">
        <v>440</v>
      </c>
      <c r="F1395" s="153" t="str">
        <f t="shared" si="277"/>
        <v>Electricity Albania production</v>
      </c>
      <c r="G1395" s="277">
        <v>2.3658974666666667E-3</v>
      </c>
      <c r="H1395" s="44">
        <f t="shared" si="274"/>
        <v>2.3658974666666667E-3</v>
      </c>
      <c r="I1395"/>
      <c r="J1395" s="294">
        <v>5.9189203570000003E-4</v>
      </c>
      <c r="K1395" s="44">
        <f t="shared" si="275"/>
        <v>5.9189203570000003E-4</v>
      </c>
      <c r="L1395" s="295">
        <v>8.2617996999999996E-6</v>
      </c>
      <c r="M1395" s="295">
        <v>3.1056959999999996E-6</v>
      </c>
      <c r="N1395" s="295">
        <v>2.2563992000000001E-4</v>
      </c>
      <c r="O1395" s="295">
        <v>3.5488461999999999E-4</v>
      </c>
      <c r="P1395"/>
      <c r="Q1395" s="212">
        <v>1.1585042999999999</v>
      </c>
      <c r="R1395"/>
      <c r="S1395" s="156">
        <v>4.0863547000000001E-5</v>
      </c>
      <c r="T1395" s="156">
        <v>3.8998968999999999E-5</v>
      </c>
      <c r="U1395" s="156">
        <v>1.8028198999999999E-6</v>
      </c>
      <c r="V1395" s="156">
        <v>6.1757644999999999E-8</v>
      </c>
      <c r="W1395"/>
      <c r="X1395" s="155">
        <v>7.3034434999999994E-8</v>
      </c>
      <c r="Y1395"/>
      <c r="Z1395"/>
      <c r="AA1395"/>
      <c r="AB1395"/>
      <c r="AC1395"/>
      <c r="AD1395" s="159"/>
      <c r="AE1395" s="326"/>
      <c r="AH1395"/>
      <c r="AI1395"/>
      <c r="AJ1395"/>
    </row>
    <row r="1396" spans="1:36" ht="13.8" customHeight="1">
      <c r="A1396" t="s">
        <v>2772</v>
      </c>
      <c r="B1396" s="188" t="s">
        <v>1252</v>
      </c>
      <c r="C1396" s="151" t="str">
        <f t="shared" si="276"/>
        <v>B.044.01.108</v>
      </c>
      <c r="D1396" s="54" t="s">
        <v>1251</v>
      </c>
      <c r="E1396" s="150" t="s">
        <v>440</v>
      </c>
      <c r="F1396" s="153" t="str">
        <f t="shared" si="277"/>
        <v>Electricity Algeria production</v>
      </c>
      <c r="G1396" s="277">
        <v>0.21416977333333334</v>
      </c>
      <c r="H1396" s="44">
        <f t="shared" si="274"/>
        <v>0.21416977333333334</v>
      </c>
      <c r="I1396"/>
      <c r="J1396" s="294">
        <v>4.32338395556E-2</v>
      </c>
      <c r="K1396" s="44">
        <f t="shared" si="275"/>
        <v>4.32338395556E-2</v>
      </c>
      <c r="L1396" s="295">
        <v>4.5452224999999995E-3</v>
      </c>
      <c r="M1396" s="295">
        <v>6.5603891999999999E-3</v>
      </c>
      <c r="N1396" s="295">
        <v>2.7618556000000001E-6</v>
      </c>
      <c r="O1396" s="295">
        <v>3.2125465999999998E-2</v>
      </c>
      <c r="P1396"/>
      <c r="Q1396" s="212">
        <v>2.4948453000000002</v>
      </c>
      <c r="R1396"/>
      <c r="S1396" s="156">
        <v>4.9412222000000004E-3</v>
      </c>
      <c r="T1396" s="156">
        <v>4.6163569000000002E-3</v>
      </c>
      <c r="U1396" s="156">
        <v>1.8501322999999999E-4</v>
      </c>
      <c r="V1396" s="156">
        <v>1.3985207999999999E-4</v>
      </c>
      <c r="W1396"/>
      <c r="X1396" s="155">
        <v>1.1543989E-5</v>
      </c>
      <c r="Y1396"/>
      <c r="Z1396"/>
      <c r="AA1396"/>
      <c r="AB1396"/>
      <c r="AC1396"/>
      <c r="AD1396" s="159"/>
      <c r="AE1396" s="326"/>
      <c r="AH1396"/>
      <c r="AI1396"/>
      <c r="AJ1396"/>
    </row>
    <row r="1397" spans="1:36" ht="13.8" customHeight="1">
      <c r="A1397" t="s">
        <v>2773</v>
      </c>
      <c r="B1397" s="188" t="s">
        <v>1252</v>
      </c>
      <c r="C1397" s="151" t="str">
        <f t="shared" si="276"/>
        <v>B.044.01.109</v>
      </c>
      <c r="D1397" s="54" t="s">
        <v>1251</v>
      </c>
      <c r="E1397" s="150" t="s">
        <v>440</v>
      </c>
      <c r="F1397" s="153" t="str">
        <f t="shared" si="277"/>
        <v>Electricity American Samoa production</v>
      </c>
      <c r="G1397" s="277">
        <v>0.21775154666666668</v>
      </c>
      <c r="H1397" s="44">
        <f t="shared" si="274"/>
        <v>0.21775154666666668</v>
      </c>
      <c r="I1397"/>
      <c r="J1397" s="294">
        <v>4.4143292100000002E-2</v>
      </c>
      <c r="K1397" s="44">
        <f t="shared" si="275"/>
        <v>4.4143292100000002E-2</v>
      </c>
      <c r="L1397" s="295">
        <v>2.8382317999999999E-3</v>
      </c>
      <c r="M1397" s="295">
        <v>8.6423283E-3</v>
      </c>
      <c r="N1397" s="295">
        <v>0</v>
      </c>
      <c r="O1397" s="295">
        <v>3.2662732E-2</v>
      </c>
      <c r="P1397"/>
      <c r="Q1397" s="212">
        <v>2.7575237000000001</v>
      </c>
      <c r="R1397"/>
      <c r="S1397" s="156">
        <v>6.1767009000000001E-3</v>
      </c>
      <c r="T1397" s="156">
        <v>5.773406E-3</v>
      </c>
      <c r="U1397" s="156">
        <v>2.0640769000000001E-4</v>
      </c>
      <c r="V1397" s="156">
        <v>1.9688719E-4</v>
      </c>
      <c r="W1397"/>
      <c r="X1397" s="155">
        <v>1.2732473999999999E-5</v>
      </c>
      <c r="Y1397"/>
      <c r="Z1397"/>
      <c r="AA1397"/>
      <c r="AB1397"/>
      <c r="AC1397"/>
      <c r="AD1397" s="159"/>
      <c r="AE1397" s="326"/>
      <c r="AH1397"/>
      <c r="AI1397"/>
      <c r="AJ1397"/>
    </row>
    <row r="1398" spans="1:36" ht="13.8" customHeight="1">
      <c r="A1398" t="s">
        <v>2774</v>
      </c>
      <c r="B1398" s="188" t="s">
        <v>1252</v>
      </c>
      <c r="C1398" s="151" t="str">
        <f t="shared" si="276"/>
        <v>B.044.01.110</v>
      </c>
      <c r="D1398" s="54" t="s">
        <v>1251</v>
      </c>
      <c r="E1398" s="150" t="s">
        <v>440</v>
      </c>
      <c r="F1398" s="153" t="str">
        <f t="shared" si="277"/>
        <v>Electricity Angola production</v>
      </c>
      <c r="G1398" s="277">
        <v>5.589272666666667E-2</v>
      </c>
      <c r="H1398" s="44">
        <f t="shared" si="274"/>
        <v>5.589272666666667E-2</v>
      </c>
      <c r="I1398"/>
      <c r="J1398" s="294">
        <v>1.142381345E-2</v>
      </c>
      <c r="K1398" s="44">
        <f t="shared" si="275"/>
        <v>1.142381345E-2</v>
      </c>
      <c r="L1398" s="295">
        <v>8.9180413000000008E-4</v>
      </c>
      <c r="M1398" s="295">
        <v>1.98124999E-3</v>
      </c>
      <c r="N1398" s="295">
        <v>1.6685033E-4</v>
      </c>
      <c r="O1398" s="295">
        <v>8.3839090000000002E-3</v>
      </c>
      <c r="P1398"/>
      <c r="Q1398" s="212">
        <v>1.5325122</v>
      </c>
      <c r="R1398"/>
      <c r="S1398" s="156">
        <v>1.4607680999999999E-3</v>
      </c>
      <c r="T1398" s="156">
        <v>1.3659494999999999E-3</v>
      </c>
      <c r="U1398" s="156">
        <v>5.0984267000000002E-5</v>
      </c>
      <c r="V1398" s="156">
        <v>4.3834314E-5</v>
      </c>
      <c r="W1398"/>
      <c r="X1398" s="155">
        <v>3.1334493E-6</v>
      </c>
      <c r="Y1398"/>
      <c r="Z1398"/>
      <c r="AA1398"/>
      <c r="AB1398"/>
      <c r="AC1398"/>
      <c r="AD1398" s="159"/>
      <c r="AE1398" s="326"/>
      <c r="AH1398"/>
      <c r="AI1398"/>
      <c r="AJ1398"/>
    </row>
    <row r="1399" spans="1:36" ht="13.8" customHeight="1">
      <c r="A1399" t="s">
        <v>2775</v>
      </c>
      <c r="B1399" s="188" t="s">
        <v>1252</v>
      </c>
      <c r="C1399" s="151" t="str">
        <f t="shared" si="276"/>
        <v>B.044.01.111</v>
      </c>
      <c r="D1399" s="54" t="s">
        <v>1251</v>
      </c>
      <c r="E1399" s="150" t="s">
        <v>440</v>
      </c>
      <c r="F1399" s="153" t="str">
        <f t="shared" si="277"/>
        <v>Electricity Antigua and Barbuda production</v>
      </c>
      <c r="G1399" s="277">
        <v>0.21118814</v>
      </c>
      <c r="H1399" s="44">
        <f t="shared" si="274"/>
        <v>0.21118814</v>
      </c>
      <c r="I1399"/>
      <c r="J1399" s="294">
        <v>4.2825097487000002E-2</v>
      </c>
      <c r="K1399" s="44">
        <f t="shared" si="275"/>
        <v>4.2825097487000002E-2</v>
      </c>
      <c r="L1399" s="295">
        <v>2.7522257999999999E-3</v>
      </c>
      <c r="M1399" s="295">
        <v>8.3789173000000002E-3</v>
      </c>
      <c r="N1399" s="295">
        <v>1.5733386999999999E-5</v>
      </c>
      <c r="O1399" s="295">
        <v>3.1678220999999999E-2</v>
      </c>
      <c r="P1399"/>
      <c r="Q1399" s="212">
        <v>2.7312637999999998</v>
      </c>
      <c r="R1399"/>
      <c r="S1399" s="156">
        <v>5.9890684999999999E-3</v>
      </c>
      <c r="T1399" s="156">
        <v>5.5981197999999998E-3</v>
      </c>
      <c r="U1399" s="156">
        <v>2.0016692E-4</v>
      </c>
      <c r="V1399" s="156">
        <v>1.9078174999999999E-4</v>
      </c>
      <c r="W1399"/>
      <c r="X1399" s="155">
        <v>1.2344113999999999E-5</v>
      </c>
      <c r="Y1399"/>
      <c r="Z1399"/>
      <c r="AA1399"/>
      <c r="AB1399"/>
      <c r="AC1399"/>
      <c r="AD1399" s="159"/>
      <c r="AE1399" s="326"/>
      <c r="AH1399"/>
      <c r="AI1399"/>
      <c r="AJ1399"/>
    </row>
    <row r="1400" spans="1:36" ht="13.8" customHeight="1">
      <c r="A1400" t="s">
        <v>2776</v>
      </c>
      <c r="B1400" s="188" t="s">
        <v>1252</v>
      </c>
      <c r="C1400" s="151" t="str">
        <f t="shared" si="276"/>
        <v>B.044.01.112</v>
      </c>
      <c r="D1400" s="54" t="s">
        <v>1251</v>
      </c>
      <c r="E1400" s="150" t="s">
        <v>440</v>
      </c>
      <c r="F1400" s="153" t="str">
        <f t="shared" si="277"/>
        <v>Electricity Argentina production</v>
      </c>
      <c r="G1400" s="277">
        <v>0.15314306666666666</v>
      </c>
      <c r="H1400" s="44">
        <f t="shared" si="274"/>
        <v>0.15314306666666666</v>
      </c>
      <c r="I1400"/>
      <c r="J1400" s="294">
        <v>3.3367841415000002E-2</v>
      </c>
      <c r="K1400" s="44">
        <f t="shared" si="275"/>
        <v>3.3367841415000002E-2</v>
      </c>
      <c r="L1400" s="295">
        <v>3.1651793999999999E-3</v>
      </c>
      <c r="M1400" s="295">
        <v>4.9422025000000003E-3</v>
      </c>
      <c r="N1400" s="295">
        <v>2.288999515E-3</v>
      </c>
      <c r="O1400" s="295">
        <v>2.2971459999999999E-2</v>
      </c>
      <c r="P1400"/>
      <c r="Q1400" s="212">
        <v>2.5302736000000001</v>
      </c>
      <c r="R1400"/>
      <c r="S1400" s="156">
        <v>3.6432970999999998E-3</v>
      </c>
      <c r="T1400" s="156">
        <v>3.4073674999999999E-3</v>
      </c>
      <c r="U1400" s="156">
        <v>1.3409558E-4</v>
      </c>
      <c r="V1400" s="156">
        <v>1.0183403E-4</v>
      </c>
      <c r="W1400"/>
      <c r="X1400" s="155">
        <v>8.7436704E-6</v>
      </c>
      <c r="Y1400"/>
      <c r="Z1400"/>
      <c r="AA1400"/>
      <c r="AB1400"/>
      <c r="AC1400"/>
      <c r="AD1400" s="159"/>
      <c r="AE1400" s="326"/>
      <c r="AH1400"/>
      <c r="AI1400"/>
      <c r="AJ1400"/>
    </row>
    <row r="1401" spans="1:36" ht="13.8" customHeight="1">
      <c r="A1401" t="s">
        <v>2777</v>
      </c>
      <c r="B1401" s="188" t="s">
        <v>1252</v>
      </c>
      <c r="C1401" s="151" t="str">
        <f t="shared" si="276"/>
        <v>B.044.01.113</v>
      </c>
      <c r="D1401" s="54" t="s">
        <v>1251</v>
      </c>
      <c r="E1401" s="150" t="s">
        <v>440</v>
      </c>
      <c r="F1401" s="153" t="str">
        <f t="shared" si="277"/>
        <v>Electricity Armenia production</v>
      </c>
      <c r="G1401" s="277">
        <v>8.4811060000000008E-2</v>
      </c>
      <c r="H1401" s="44">
        <f t="shared" si="274"/>
        <v>8.4811060000000008E-2</v>
      </c>
      <c r="I1401"/>
      <c r="J1401" s="294">
        <v>2.5232160672000001E-2</v>
      </c>
      <c r="K1401" s="44">
        <f t="shared" si="275"/>
        <v>2.5232160672000001E-2</v>
      </c>
      <c r="L1401" s="295">
        <v>1.8044825400000001E-3</v>
      </c>
      <c r="M1401" s="295">
        <v>2.7318754000000001E-3</v>
      </c>
      <c r="N1401" s="295">
        <v>7.9741437320000001E-3</v>
      </c>
      <c r="O1401" s="295">
        <v>1.2721659E-2</v>
      </c>
      <c r="P1401"/>
      <c r="Q1401" s="212">
        <v>2.3839980999999999</v>
      </c>
      <c r="R1401"/>
      <c r="S1401" s="156">
        <v>1.9904299E-3</v>
      </c>
      <c r="T1401" s="156">
        <v>1.8620818000000001E-3</v>
      </c>
      <c r="U1401" s="156">
        <v>7.3962687E-5</v>
      </c>
      <c r="V1401" s="156">
        <v>5.4385463999999998E-5</v>
      </c>
      <c r="W1401"/>
      <c r="X1401" s="155">
        <v>5.9801853000000004E-6</v>
      </c>
      <c r="Y1401"/>
      <c r="Z1401"/>
      <c r="AA1401"/>
      <c r="AB1401"/>
      <c r="AC1401"/>
      <c r="AD1401" s="159"/>
      <c r="AE1401" s="326"/>
      <c r="AH1401"/>
      <c r="AI1401"/>
      <c r="AJ1401"/>
    </row>
    <row r="1402" spans="1:36" ht="13.8" customHeight="1">
      <c r="A1402" t="s">
        <v>2778</v>
      </c>
      <c r="B1402" s="188" t="s">
        <v>1252</v>
      </c>
      <c r="C1402" s="151" t="str">
        <f t="shared" si="276"/>
        <v>B.044.01.114</v>
      </c>
      <c r="D1402" s="54" t="s">
        <v>1251</v>
      </c>
      <c r="E1402" s="150" t="s">
        <v>440</v>
      </c>
      <c r="F1402" s="153" t="str">
        <f t="shared" si="277"/>
        <v>Electricity Aruba production</v>
      </c>
      <c r="G1402" s="277">
        <v>0.20090172666666667</v>
      </c>
      <c r="H1402" s="44">
        <f t="shared" si="274"/>
        <v>0.20090172666666667</v>
      </c>
      <c r="I1402"/>
      <c r="J1402" s="294">
        <v>4.0779351835999997E-2</v>
      </c>
      <c r="K1402" s="44">
        <f t="shared" si="275"/>
        <v>4.0779351835999997E-2</v>
      </c>
      <c r="L1402" s="295">
        <v>2.6178694999999998E-3</v>
      </c>
      <c r="M1402" s="295">
        <v>7.9705777999999998E-3</v>
      </c>
      <c r="N1402" s="295">
        <v>5.5645536E-5</v>
      </c>
      <c r="O1402" s="295">
        <v>3.0135259000000001E-2</v>
      </c>
      <c r="P1402"/>
      <c r="Q1402" s="212">
        <v>2.7326684000000001</v>
      </c>
      <c r="R1402"/>
      <c r="S1402" s="156">
        <v>5.6961364999999998E-3</v>
      </c>
      <c r="T1402" s="156">
        <v>5.3245914999999998E-3</v>
      </c>
      <c r="U1402" s="156">
        <v>1.904156E-4</v>
      </c>
      <c r="V1402" s="156">
        <v>1.8112938999999999E-4</v>
      </c>
      <c r="W1402"/>
      <c r="X1402" s="155">
        <v>1.1734694E-5</v>
      </c>
      <c r="Y1402"/>
      <c r="Z1402"/>
      <c r="AA1402"/>
      <c r="AB1402"/>
      <c r="AC1402"/>
      <c r="AD1402" s="159"/>
      <c r="AE1402" s="326"/>
      <c r="AH1402"/>
      <c r="AI1402"/>
      <c r="AJ1402"/>
    </row>
    <row r="1403" spans="1:36" ht="13.8" customHeight="1">
      <c r="A1403" t="s">
        <v>2779</v>
      </c>
      <c r="B1403" s="188" t="s">
        <v>1252</v>
      </c>
      <c r="C1403" s="151" t="str">
        <f t="shared" si="276"/>
        <v>B.044.01.115</v>
      </c>
      <c r="D1403" s="54" t="s">
        <v>1251</v>
      </c>
      <c r="E1403" s="150" t="s">
        <v>440</v>
      </c>
      <c r="F1403" s="153" t="str">
        <f t="shared" si="277"/>
        <v>Electricity Asia Pacific production</v>
      </c>
      <c r="G1403" s="277">
        <v>0.17929423333333333</v>
      </c>
      <c r="H1403" s="44">
        <f t="shared" si="274"/>
        <v>0.17929423333333333</v>
      </c>
      <c r="I1403"/>
      <c r="J1403" s="294">
        <v>3.4686225552000002E-2</v>
      </c>
      <c r="K1403" s="44">
        <f t="shared" si="275"/>
        <v>3.4686225552000002E-2</v>
      </c>
      <c r="L1403" s="295">
        <v>2.5951517899999998E-3</v>
      </c>
      <c r="M1403" s="295">
        <v>3.7896737999999998E-3</v>
      </c>
      <c r="N1403" s="295">
        <v>1.4072649619999999E-3</v>
      </c>
      <c r="O1403" s="295">
        <v>2.6894135E-2</v>
      </c>
      <c r="P1403"/>
      <c r="Q1403" s="212">
        <v>2.4068896999999998</v>
      </c>
      <c r="R1403"/>
      <c r="S1403" s="156">
        <v>3.8042050000000002E-3</v>
      </c>
      <c r="T1403" s="156">
        <v>3.6187296E-3</v>
      </c>
      <c r="U1403" s="156">
        <v>1.4942490000000001E-4</v>
      </c>
      <c r="V1403" s="156">
        <v>3.6050461999999999E-5</v>
      </c>
      <c r="W1403"/>
      <c r="X1403" s="155">
        <v>9.2833542000000006E-6</v>
      </c>
      <c r="Y1403"/>
      <c r="Z1403"/>
      <c r="AA1403"/>
      <c r="AB1403"/>
      <c r="AC1403"/>
      <c r="AD1403" s="159"/>
      <c r="AE1403" s="326"/>
      <c r="AH1403"/>
      <c r="AI1403"/>
      <c r="AJ1403"/>
    </row>
    <row r="1404" spans="1:36" ht="13.8" customHeight="1">
      <c r="A1404" t="s">
        <v>2780</v>
      </c>
      <c r="B1404" s="188" t="s">
        <v>1252</v>
      </c>
      <c r="C1404" s="151" t="str">
        <f t="shared" si="276"/>
        <v>B.044.01.116</v>
      </c>
      <c r="D1404" s="54" t="s">
        <v>1251</v>
      </c>
      <c r="E1404" s="150" t="s">
        <v>440</v>
      </c>
      <c r="F1404" s="153" t="str">
        <f t="shared" si="277"/>
        <v>Electricity Australia production</v>
      </c>
      <c r="G1404" s="277">
        <v>0.16332560666666668</v>
      </c>
      <c r="H1404" s="44">
        <f t="shared" si="274"/>
        <v>0.16332560666666668</v>
      </c>
      <c r="I1404"/>
      <c r="J1404" s="294">
        <v>2.8711590573E-2</v>
      </c>
      <c r="K1404" s="44">
        <f t="shared" si="275"/>
        <v>2.8711590573E-2</v>
      </c>
      <c r="L1404" s="295">
        <v>1.7253823899999999E-3</v>
      </c>
      <c r="M1404" s="295">
        <v>2.3928654300000001E-3</v>
      </c>
      <c r="N1404" s="295">
        <v>9.4501752999999995E-5</v>
      </c>
      <c r="O1404" s="295">
        <v>2.4498841E-2</v>
      </c>
      <c r="P1404"/>
      <c r="Q1404" s="212">
        <v>2.1771710999999998</v>
      </c>
      <c r="R1404"/>
      <c r="S1404" s="156">
        <v>3.0080086000000002E-3</v>
      </c>
      <c r="T1404" s="156">
        <v>2.8346793000000002E-3</v>
      </c>
      <c r="U1404" s="156">
        <v>1.3033087E-4</v>
      </c>
      <c r="V1404" s="156">
        <v>4.2998455999999998E-5</v>
      </c>
      <c r="W1404"/>
      <c r="X1404" s="155">
        <v>7.4268955000000002E-6</v>
      </c>
      <c r="Y1404"/>
      <c r="Z1404"/>
      <c r="AA1404"/>
      <c r="AB1404"/>
      <c r="AC1404"/>
      <c r="AD1404" s="159"/>
      <c r="AE1404" s="326"/>
      <c r="AH1404"/>
      <c r="AI1404"/>
      <c r="AJ1404"/>
    </row>
    <row r="1405" spans="1:36" ht="13.8" customHeight="1">
      <c r="A1405" t="s">
        <v>2781</v>
      </c>
      <c r="B1405" s="188" t="s">
        <v>1252</v>
      </c>
      <c r="C1405" s="151" t="str">
        <f t="shared" si="276"/>
        <v>B.044.01.117</v>
      </c>
      <c r="D1405" s="54" t="s">
        <v>1251</v>
      </c>
      <c r="E1405" s="150" t="s">
        <v>440</v>
      </c>
      <c r="F1405" s="153" t="str">
        <f t="shared" si="277"/>
        <v>Electricity Azerbaijan production</v>
      </c>
      <c r="G1405" s="277">
        <v>0.18629749333333334</v>
      </c>
      <c r="H1405" s="44">
        <f t="shared" si="274"/>
        <v>0.18629749333333334</v>
      </c>
      <c r="I1405"/>
      <c r="J1405" s="294">
        <v>3.7656134581999998E-2</v>
      </c>
      <c r="K1405" s="44">
        <f t="shared" si="275"/>
        <v>3.7656134581999998E-2</v>
      </c>
      <c r="L1405" s="295">
        <v>3.9640874E-3</v>
      </c>
      <c r="M1405" s="295">
        <v>5.7219281000000007E-3</v>
      </c>
      <c r="N1405" s="295">
        <v>2.5495082E-5</v>
      </c>
      <c r="O1405" s="295">
        <v>2.7944624000000001E-2</v>
      </c>
      <c r="P1405"/>
      <c r="Q1405" s="212">
        <v>2.2972139999999999</v>
      </c>
      <c r="R1405"/>
      <c r="S1405" s="156">
        <v>4.3018574999999998E-3</v>
      </c>
      <c r="T1405" s="156">
        <v>4.0193579999999998E-3</v>
      </c>
      <c r="U1405" s="156">
        <v>1.6099227E-4</v>
      </c>
      <c r="V1405" s="156">
        <v>1.2150728999999999E-4</v>
      </c>
      <c r="W1405"/>
      <c r="X1405" s="155">
        <v>1.0046103E-5</v>
      </c>
      <c r="Y1405"/>
      <c r="Z1405"/>
      <c r="AA1405"/>
      <c r="AB1405"/>
      <c r="AC1405"/>
      <c r="AD1405" s="159"/>
      <c r="AE1405" s="326"/>
      <c r="AH1405"/>
      <c r="AI1405"/>
      <c r="AJ1405"/>
    </row>
    <row r="1406" spans="1:36" ht="13.8" customHeight="1">
      <c r="A1406" t="s">
        <v>2782</v>
      </c>
      <c r="B1406" s="188" t="s">
        <v>1252</v>
      </c>
      <c r="C1406" s="151" t="str">
        <f t="shared" si="276"/>
        <v>B.044.01.118</v>
      </c>
      <c r="D1406" s="54" t="s">
        <v>1251</v>
      </c>
      <c r="E1406" s="150" t="s">
        <v>440</v>
      </c>
      <c r="F1406" s="153" t="str">
        <f t="shared" si="277"/>
        <v>Electricity Bahamas production</v>
      </c>
      <c r="G1406" s="277">
        <v>0.22126024</v>
      </c>
      <c r="H1406" s="44">
        <f t="shared" si="274"/>
        <v>0.22126024</v>
      </c>
      <c r="I1406"/>
      <c r="J1406" s="294">
        <v>4.48567561364E-2</v>
      </c>
      <c r="K1406" s="44">
        <f t="shared" si="275"/>
        <v>4.48567561364E-2</v>
      </c>
      <c r="L1406" s="295">
        <v>2.8838848E-3</v>
      </c>
      <c r="M1406" s="295">
        <v>8.7810723999999993E-3</v>
      </c>
      <c r="N1406" s="295">
        <v>2.7629364000000002E-6</v>
      </c>
      <c r="O1406" s="295">
        <v>3.3189035999999998E-2</v>
      </c>
      <c r="P1406"/>
      <c r="Q1406" s="212">
        <v>2.811941</v>
      </c>
      <c r="R1406"/>
      <c r="S1406" s="156">
        <v>6.2759720999999999E-3</v>
      </c>
      <c r="T1406" s="156">
        <v>5.8662122000000001E-3</v>
      </c>
      <c r="U1406" s="156">
        <v>2.0973020999999999E-4</v>
      </c>
      <c r="V1406" s="156">
        <v>2.0002967000000001E-4</v>
      </c>
      <c r="W1406"/>
      <c r="X1406" s="155">
        <v>1.2936830999999999E-5</v>
      </c>
      <c r="Y1406"/>
      <c r="Z1406"/>
      <c r="AA1406"/>
      <c r="AB1406"/>
      <c r="AC1406"/>
      <c r="AD1406" s="159"/>
      <c r="AE1406" s="326"/>
      <c r="AH1406"/>
      <c r="AI1406"/>
      <c r="AJ1406"/>
    </row>
    <row r="1407" spans="1:36" ht="13.8" customHeight="1">
      <c r="A1407" t="s">
        <v>2783</v>
      </c>
      <c r="B1407" s="188" t="s">
        <v>1252</v>
      </c>
      <c r="C1407" s="151" t="str">
        <f t="shared" si="276"/>
        <v>B.044.01.119</v>
      </c>
      <c r="D1407" s="54" t="s">
        <v>1251</v>
      </c>
      <c r="E1407" s="150" t="s">
        <v>440</v>
      </c>
      <c r="F1407" s="153" t="str">
        <f t="shared" si="277"/>
        <v>Electricity Bahrain production</v>
      </c>
      <c r="G1407" s="277">
        <v>0.20092957333333333</v>
      </c>
      <c r="H1407" s="44">
        <f t="shared" si="274"/>
        <v>0.20092957333333333</v>
      </c>
      <c r="I1407"/>
      <c r="J1407" s="294">
        <v>4.0558793241429997E-2</v>
      </c>
      <c r="K1407" s="44">
        <f t="shared" si="275"/>
        <v>4.0558793241429997E-2</v>
      </c>
      <c r="L1407" s="295">
        <v>4.2717177000000002E-3</v>
      </c>
      <c r="M1407" s="295">
        <v>6.1469589E-3</v>
      </c>
      <c r="N1407" s="295">
        <v>6.8064143000000004E-7</v>
      </c>
      <c r="O1407" s="295">
        <v>3.0139435999999999E-2</v>
      </c>
      <c r="P1407"/>
      <c r="Q1407" s="212">
        <v>2.3327008999999999</v>
      </c>
      <c r="R1407"/>
      <c r="S1407" s="156">
        <v>4.6311234999999997E-3</v>
      </c>
      <c r="T1407" s="156">
        <v>4.3266227999999999E-3</v>
      </c>
      <c r="U1407" s="156">
        <v>1.7350159999999999E-4</v>
      </c>
      <c r="V1407" s="156">
        <v>1.3099912000000001E-4</v>
      </c>
      <c r="W1407"/>
      <c r="X1407" s="155">
        <v>1.0826735E-5</v>
      </c>
      <c r="Y1407"/>
      <c r="Z1407"/>
      <c r="AA1407"/>
      <c r="AB1407"/>
      <c r="AC1407"/>
      <c r="AD1407" s="159"/>
      <c r="AE1407" s="326"/>
      <c r="AH1407"/>
      <c r="AI1407"/>
      <c r="AJ1407"/>
    </row>
    <row r="1408" spans="1:36" ht="13.8" customHeight="1">
      <c r="A1408" t="s">
        <v>2784</v>
      </c>
      <c r="B1408" s="188" t="s">
        <v>1252</v>
      </c>
      <c r="C1408" s="151" t="str">
        <f t="shared" si="276"/>
        <v>B.044.01.120</v>
      </c>
      <c r="D1408" s="54" t="s">
        <v>1251</v>
      </c>
      <c r="E1408" s="150" t="s">
        <v>440</v>
      </c>
      <c r="F1408" s="153" t="str">
        <f t="shared" si="277"/>
        <v>Electricity Bangladesh production</v>
      </c>
      <c r="G1408" s="277">
        <v>0.22581315333333335</v>
      </c>
      <c r="H1408" s="44">
        <f t="shared" si="274"/>
        <v>0.22581315333333335</v>
      </c>
      <c r="I1408"/>
      <c r="J1408" s="294">
        <v>4.4525617624300004E-2</v>
      </c>
      <c r="K1408" s="44">
        <f t="shared" si="275"/>
        <v>4.4525617624300004E-2</v>
      </c>
      <c r="L1408" s="295">
        <v>4.0488133000000006E-3</v>
      </c>
      <c r="M1408" s="295">
        <v>6.5996129000000002E-3</v>
      </c>
      <c r="N1408" s="295">
        <v>5.2184243000000004E-6</v>
      </c>
      <c r="O1408" s="295">
        <v>3.3871973E-2</v>
      </c>
      <c r="P1408"/>
      <c r="Q1408" s="212">
        <v>2.6278825000000001</v>
      </c>
      <c r="R1408"/>
      <c r="S1408" s="156">
        <v>5.2739802999999998E-3</v>
      </c>
      <c r="T1408" s="156">
        <v>4.9515638000000002E-3</v>
      </c>
      <c r="U1408" s="156">
        <v>1.9600651999999999E-4</v>
      </c>
      <c r="V1408" s="156">
        <v>1.2640994999999999E-4</v>
      </c>
      <c r="W1408"/>
      <c r="X1408" s="155">
        <v>1.2108113000000001E-5</v>
      </c>
      <c r="Y1408"/>
      <c r="Z1408"/>
      <c r="AA1408"/>
      <c r="AB1408"/>
      <c r="AC1408"/>
      <c r="AD1408" s="159"/>
      <c r="AE1408" s="326"/>
      <c r="AH1408"/>
      <c r="AI1408"/>
      <c r="AJ1408"/>
    </row>
    <row r="1409" spans="1:36" ht="13.8" customHeight="1">
      <c r="A1409" t="s">
        <v>2785</v>
      </c>
      <c r="B1409" s="188" t="s">
        <v>1252</v>
      </c>
      <c r="C1409" s="151" t="str">
        <f t="shared" si="276"/>
        <v>B.044.01.121</v>
      </c>
      <c r="D1409" s="54" t="s">
        <v>1251</v>
      </c>
      <c r="E1409" s="150" t="s">
        <v>440</v>
      </c>
      <c r="F1409" s="153" t="str">
        <f t="shared" si="277"/>
        <v>Electricity Barbados production</v>
      </c>
      <c r="G1409" s="277">
        <v>0.20500694666666666</v>
      </c>
      <c r="H1409" s="44">
        <f t="shared" si="274"/>
        <v>0.20500694666666666</v>
      </c>
      <c r="I1409"/>
      <c r="J1409" s="294">
        <v>4.1572920786999999E-2</v>
      </c>
      <c r="K1409" s="44">
        <f t="shared" si="275"/>
        <v>4.1572920786999999E-2</v>
      </c>
      <c r="L1409" s="295">
        <v>2.7182261999999999E-3</v>
      </c>
      <c r="M1409" s="295">
        <v>8.0804815999999998E-3</v>
      </c>
      <c r="N1409" s="295">
        <v>2.3170987E-5</v>
      </c>
      <c r="O1409" s="295">
        <v>3.0751041999999999E-2</v>
      </c>
      <c r="P1409"/>
      <c r="Q1409" s="212">
        <v>2.6738005999999999</v>
      </c>
      <c r="R1409"/>
      <c r="S1409" s="156">
        <v>5.7828050999999998E-3</v>
      </c>
      <c r="T1409" s="156">
        <v>5.4053087999999996E-3</v>
      </c>
      <c r="U1409" s="156">
        <v>1.9381855999999999E-4</v>
      </c>
      <c r="V1409" s="156">
        <v>1.8367774000000001E-4</v>
      </c>
      <c r="W1409"/>
      <c r="X1409" s="155">
        <v>1.1954423E-5</v>
      </c>
      <c r="Y1409"/>
      <c r="Z1409"/>
      <c r="AA1409"/>
      <c r="AB1409"/>
      <c r="AC1409"/>
      <c r="AD1409" s="159"/>
      <c r="AE1409" s="326"/>
      <c r="AH1409"/>
      <c r="AI1409"/>
      <c r="AJ1409"/>
    </row>
    <row r="1410" spans="1:36" ht="13.8" customHeight="1">
      <c r="A1410" t="s">
        <v>2786</v>
      </c>
      <c r="B1410" s="188" t="s">
        <v>1252</v>
      </c>
      <c r="C1410" s="151" t="str">
        <f t="shared" si="276"/>
        <v>B.044.01.122</v>
      </c>
      <c r="D1410" s="54" t="s">
        <v>1251</v>
      </c>
      <c r="E1410" s="150" t="s">
        <v>440</v>
      </c>
      <c r="F1410" s="153" t="str">
        <f t="shared" si="277"/>
        <v>Electricity Belarus production</v>
      </c>
      <c r="G1410" s="277">
        <v>0.12774216000000002</v>
      </c>
      <c r="H1410" s="44">
        <f t="shared" si="274"/>
        <v>0.12774216000000002</v>
      </c>
      <c r="I1410"/>
      <c r="J1410" s="294">
        <v>3.5758852684899999E-2</v>
      </c>
      <c r="K1410" s="44">
        <f t="shared" si="275"/>
        <v>3.5758852684899999E-2</v>
      </c>
      <c r="L1410" s="295">
        <v>2.76376763E-3</v>
      </c>
      <c r="M1410" s="295">
        <v>4.1800416E-3</v>
      </c>
      <c r="N1410" s="295">
        <v>9.6537194548999995E-3</v>
      </c>
      <c r="O1410" s="295">
        <v>1.9161324E-2</v>
      </c>
      <c r="P1410"/>
      <c r="Q1410" s="212">
        <v>2.8739471000000001</v>
      </c>
      <c r="R1410"/>
      <c r="S1410" s="156">
        <v>3.0171044999999998E-3</v>
      </c>
      <c r="T1410" s="156">
        <v>2.8223431999999998E-3</v>
      </c>
      <c r="U1410" s="156">
        <v>1.1165749E-4</v>
      </c>
      <c r="V1410" s="156">
        <v>8.3103792999999996E-5</v>
      </c>
      <c r="W1410"/>
      <c r="X1410" s="155">
        <v>8.6644077999999999E-6</v>
      </c>
      <c r="Y1410"/>
      <c r="Z1410"/>
      <c r="AA1410"/>
      <c r="AB1410"/>
      <c r="AC1410"/>
      <c r="AD1410" s="159"/>
      <c r="AE1410" s="326"/>
      <c r="AH1410"/>
      <c r="AI1410"/>
      <c r="AJ1410"/>
    </row>
    <row r="1411" spans="1:36" ht="13.8" customHeight="1">
      <c r="A1411" t="s">
        <v>2787</v>
      </c>
      <c r="B1411" s="188" t="s">
        <v>1252</v>
      </c>
      <c r="C1411" s="151" t="str">
        <f t="shared" si="276"/>
        <v>B.044.01.123</v>
      </c>
      <c r="D1411" s="54" t="s">
        <v>1251</v>
      </c>
      <c r="E1411" s="150" t="s">
        <v>440</v>
      </c>
      <c r="F1411" s="153" t="str">
        <f t="shared" si="277"/>
        <v>Electricity Belize production</v>
      </c>
      <c r="G1411" s="277">
        <v>2.6151192666666667E-2</v>
      </c>
      <c r="H1411" s="44">
        <f t="shared" si="274"/>
        <v>2.6151192666666667E-2</v>
      </c>
      <c r="I1411"/>
      <c r="J1411" s="294">
        <v>8.5546758599999995E-3</v>
      </c>
      <c r="K1411" s="44">
        <f t="shared" si="275"/>
        <v>8.5546758599999995E-3</v>
      </c>
      <c r="L1411" s="295">
        <v>1.63123656E-3</v>
      </c>
      <c r="M1411" s="295">
        <v>2.8832685999999998E-3</v>
      </c>
      <c r="N1411" s="295">
        <v>1.1749180000000001E-4</v>
      </c>
      <c r="O1411" s="295">
        <v>3.9226788999999996E-3</v>
      </c>
      <c r="P1411"/>
      <c r="Q1411" s="212">
        <v>2.1072291999999999</v>
      </c>
      <c r="R1411"/>
      <c r="S1411" s="156">
        <v>1.1496151999999999E-3</v>
      </c>
      <c r="T1411" s="156">
        <v>1.0958896000000001E-3</v>
      </c>
      <c r="U1411" s="156">
        <v>3.1249040000000001E-5</v>
      </c>
      <c r="V1411" s="156">
        <v>2.2476563999999999E-5</v>
      </c>
      <c r="W1411"/>
      <c r="X1411" s="155">
        <v>2.3535746E-6</v>
      </c>
      <c r="Y1411"/>
      <c r="Z1411"/>
      <c r="AA1411"/>
      <c r="AB1411"/>
      <c r="AC1411"/>
      <c r="AD1411" s="159"/>
      <c r="AE1411" s="326"/>
      <c r="AH1411"/>
      <c r="AI1411"/>
      <c r="AJ1411"/>
    </row>
    <row r="1412" spans="1:36" ht="13.8" customHeight="1">
      <c r="A1412" t="s">
        <v>2788</v>
      </c>
      <c r="B1412" s="188" t="s">
        <v>1252</v>
      </c>
      <c r="C1412" s="151" t="str">
        <f t="shared" si="276"/>
        <v>B.044.01.124</v>
      </c>
      <c r="D1412" s="54" t="s">
        <v>1251</v>
      </c>
      <c r="E1412" s="150" t="s">
        <v>440</v>
      </c>
      <c r="F1412" s="153" t="str">
        <f t="shared" si="277"/>
        <v>Electricity Benin production</v>
      </c>
      <c r="G1412" s="277">
        <v>0.3134826</v>
      </c>
      <c r="H1412" s="44">
        <f t="shared" si="274"/>
        <v>0.3134826</v>
      </c>
      <c r="I1412"/>
      <c r="J1412" s="294">
        <v>6.3358736514000008E-2</v>
      </c>
      <c r="K1412" s="44">
        <f t="shared" si="275"/>
        <v>6.3358736514000008E-2</v>
      </c>
      <c r="L1412" s="295">
        <v>5.9916885E-3</v>
      </c>
      <c r="M1412" s="295">
        <v>1.0331726100000001E-2</v>
      </c>
      <c r="N1412" s="295">
        <v>1.2931914000000001E-5</v>
      </c>
      <c r="O1412" s="295">
        <v>4.7022389999999997E-2</v>
      </c>
      <c r="P1412"/>
      <c r="Q1412" s="212">
        <v>3.7694694000000002</v>
      </c>
      <c r="R1412"/>
      <c r="S1412" s="156">
        <v>7.6589285999999999E-3</v>
      </c>
      <c r="T1412" s="156">
        <v>7.1564821000000001E-3</v>
      </c>
      <c r="U1412" s="156">
        <v>2.7757710999999998E-4</v>
      </c>
      <c r="V1412" s="156">
        <v>2.2486946E-4</v>
      </c>
      <c r="W1412"/>
      <c r="X1412" s="155">
        <v>1.7263142999999998E-5</v>
      </c>
      <c r="Y1412"/>
      <c r="Z1412"/>
      <c r="AA1412"/>
      <c r="AB1412"/>
      <c r="AC1412"/>
      <c r="AD1412" s="159"/>
      <c r="AE1412" s="326"/>
      <c r="AH1412"/>
      <c r="AI1412"/>
      <c r="AJ1412"/>
    </row>
    <row r="1413" spans="1:36" ht="13.8" customHeight="1">
      <c r="A1413" t="s">
        <v>2789</v>
      </c>
      <c r="B1413" s="188" t="s">
        <v>1252</v>
      </c>
      <c r="C1413" s="151" t="str">
        <f t="shared" si="276"/>
        <v>B.044.01.125</v>
      </c>
      <c r="D1413" s="54" t="s">
        <v>1251</v>
      </c>
      <c r="E1413" s="150" t="s">
        <v>440</v>
      </c>
      <c r="F1413" s="153" t="str">
        <f t="shared" si="277"/>
        <v>Electricity Bermuda production</v>
      </c>
      <c r="G1413" s="277">
        <v>0.23756860666666668</v>
      </c>
      <c r="H1413" s="44">
        <f t="shared" si="274"/>
        <v>0.23756860666666668</v>
      </c>
      <c r="I1413"/>
      <c r="J1413" s="294">
        <v>4.8322468328359999E-2</v>
      </c>
      <c r="K1413" s="44">
        <f t="shared" si="275"/>
        <v>4.8322468328359999E-2</v>
      </c>
      <c r="L1413" s="295">
        <v>3.1624556E-3</v>
      </c>
      <c r="M1413" s="295">
        <v>9.5246364999999993E-3</v>
      </c>
      <c r="N1413" s="295">
        <v>8.5228359999999996E-8</v>
      </c>
      <c r="O1413" s="295">
        <v>3.5635290999999999E-2</v>
      </c>
      <c r="P1413"/>
      <c r="Q1413" s="212">
        <v>3.0691600999999999</v>
      </c>
      <c r="R1413"/>
      <c r="S1413" s="156">
        <v>6.7601591000000004E-3</v>
      </c>
      <c r="T1413" s="156">
        <v>6.3198279E-3</v>
      </c>
      <c r="U1413" s="156">
        <v>2.2553088E-4</v>
      </c>
      <c r="V1413" s="156">
        <v>2.1480032000000001E-4</v>
      </c>
      <c r="W1413"/>
      <c r="X1413" s="155">
        <v>1.3934671E-5</v>
      </c>
      <c r="Y1413"/>
      <c r="Z1413"/>
      <c r="AA1413"/>
      <c r="AB1413"/>
      <c r="AC1413"/>
      <c r="AD1413" s="159"/>
      <c r="AE1413" s="326"/>
      <c r="AH1413"/>
      <c r="AI1413"/>
      <c r="AJ1413"/>
    </row>
    <row r="1414" spans="1:36" ht="13.8" customHeight="1">
      <c r="A1414" t="s">
        <v>2790</v>
      </c>
      <c r="B1414" s="188" t="s">
        <v>1252</v>
      </c>
      <c r="C1414" s="151" t="str">
        <f t="shared" si="276"/>
        <v>B.044.01.126</v>
      </c>
      <c r="D1414" s="54" t="s">
        <v>1251</v>
      </c>
      <c r="E1414" s="150" t="s">
        <v>440</v>
      </c>
      <c r="F1414" s="153" t="str">
        <f t="shared" si="277"/>
        <v>Electricity Bhutan production</v>
      </c>
      <c r="G1414" s="277">
        <v>2.3515327333333337E-3</v>
      </c>
      <c r="H1414" s="44">
        <f t="shared" si="274"/>
        <v>2.3515327333333337E-3</v>
      </c>
      <c r="I1414"/>
      <c r="J1414" s="294">
        <v>5.8613763759999995E-4</v>
      </c>
      <c r="K1414" s="44">
        <f t="shared" si="275"/>
        <v>5.8613763759999995E-4</v>
      </c>
      <c r="L1414" s="295">
        <v>7.2608276000000002E-6</v>
      </c>
      <c r="M1414" s="295">
        <v>0</v>
      </c>
      <c r="N1414" s="295">
        <v>2.2614689999999999E-4</v>
      </c>
      <c r="O1414" s="295">
        <v>3.5272991000000003E-4</v>
      </c>
      <c r="P1414"/>
      <c r="Q1414" s="212">
        <v>1.1757664000000001</v>
      </c>
      <c r="R1414"/>
      <c r="S1414" s="156">
        <v>4.0141520999999999E-5</v>
      </c>
      <c r="T1414" s="156">
        <v>3.8299183999999997E-5</v>
      </c>
      <c r="U1414" s="156">
        <v>1.7804410999999999E-6</v>
      </c>
      <c r="V1414" s="156">
        <v>6.1896406999999995E-8</v>
      </c>
      <c r="W1414"/>
      <c r="X1414" s="155">
        <v>7.2066281000000005E-8</v>
      </c>
      <c r="Y1414"/>
      <c r="Z1414"/>
      <c r="AA1414"/>
      <c r="AB1414"/>
      <c r="AC1414"/>
      <c r="AD1414" s="159"/>
      <c r="AE1414" s="326"/>
      <c r="AH1414"/>
      <c r="AI1414"/>
      <c r="AJ1414"/>
    </row>
    <row r="1415" spans="1:36" ht="13.8" customHeight="1">
      <c r="A1415" t="s">
        <v>2791</v>
      </c>
      <c r="B1415" s="188" t="s">
        <v>1252</v>
      </c>
      <c r="C1415" s="151" t="str">
        <f t="shared" si="276"/>
        <v>B.044.01.127</v>
      </c>
      <c r="D1415" s="54" t="s">
        <v>1251</v>
      </c>
      <c r="E1415" s="150" t="s">
        <v>440</v>
      </c>
      <c r="F1415" s="153" t="str">
        <f t="shared" si="277"/>
        <v>Electricity Bolivia production</v>
      </c>
      <c r="G1415" s="277">
        <v>0.13428762</v>
      </c>
      <c r="H1415" s="44">
        <f t="shared" si="274"/>
        <v>0.13428762</v>
      </c>
      <c r="I1415"/>
      <c r="J1415" s="294">
        <v>2.7484324623999998E-2</v>
      </c>
      <c r="K1415" s="44">
        <f t="shared" si="275"/>
        <v>2.7484324623999998E-2</v>
      </c>
      <c r="L1415" s="295">
        <v>2.9427756399999999E-3</v>
      </c>
      <c r="M1415" s="295">
        <v>4.3190149999999998E-3</v>
      </c>
      <c r="N1415" s="295">
        <v>7.9390983999999996E-5</v>
      </c>
      <c r="O1415" s="295">
        <v>2.0143142999999999E-2</v>
      </c>
      <c r="P1415"/>
      <c r="Q1415" s="212">
        <v>2.0556671999999998</v>
      </c>
      <c r="R1415"/>
      <c r="S1415" s="156">
        <v>3.1554512000000002E-3</v>
      </c>
      <c r="T1415" s="156">
        <v>2.9505297000000002E-3</v>
      </c>
      <c r="U1415" s="156">
        <v>1.1691335999999999E-4</v>
      </c>
      <c r="V1415" s="156">
        <v>8.8008199000000006E-5</v>
      </c>
      <c r="W1415"/>
      <c r="X1415" s="155">
        <v>7.3237243000000003E-6</v>
      </c>
      <c r="Y1415"/>
      <c r="Z1415"/>
      <c r="AA1415"/>
      <c r="AB1415"/>
      <c r="AC1415"/>
      <c r="AD1415" s="159"/>
      <c r="AE1415" s="326"/>
      <c r="AH1415"/>
      <c r="AI1415"/>
      <c r="AJ1415"/>
    </row>
    <row r="1416" spans="1:36" ht="13.8" customHeight="1">
      <c r="A1416" t="s">
        <v>2792</v>
      </c>
      <c r="B1416" s="188" t="s">
        <v>1252</v>
      </c>
      <c r="C1416" s="151" t="str">
        <f t="shared" si="276"/>
        <v>B.044.01.128</v>
      </c>
      <c r="D1416" s="54" t="s">
        <v>1251</v>
      </c>
      <c r="E1416" s="150" t="s">
        <v>440</v>
      </c>
      <c r="F1416" s="153" t="str">
        <f t="shared" si="277"/>
        <v>Electricity Bosnia and Herzegovina production</v>
      </c>
      <c r="G1416" s="277">
        <v>0.18393068666666668</v>
      </c>
      <c r="H1416" s="44">
        <f t="shared" si="274"/>
        <v>0.18393068666666668</v>
      </c>
      <c r="I1416"/>
      <c r="J1416" s="294">
        <v>3.3836095876999997E-2</v>
      </c>
      <c r="K1416" s="44">
        <f t="shared" si="275"/>
        <v>3.3836095876999997E-2</v>
      </c>
      <c r="L1416" s="295">
        <v>2.5046856099999997E-3</v>
      </c>
      <c r="M1416" s="295">
        <v>3.6626552E-3</v>
      </c>
      <c r="N1416" s="295">
        <v>7.9152066999999994E-5</v>
      </c>
      <c r="O1416" s="295">
        <v>2.7589603000000001E-2</v>
      </c>
      <c r="P1416"/>
      <c r="Q1416" s="212">
        <v>2.3700399999999999</v>
      </c>
      <c r="R1416"/>
      <c r="S1416" s="156">
        <v>3.8626292999999999E-3</v>
      </c>
      <c r="T1416" s="156">
        <v>3.6826629E-3</v>
      </c>
      <c r="U1416" s="156">
        <v>1.5258319E-4</v>
      </c>
      <c r="V1416" s="156">
        <v>2.7383198E-5</v>
      </c>
      <c r="W1416"/>
      <c r="X1416" s="155">
        <v>9.2101532999999999E-6</v>
      </c>
      <c r="Y1416"/>
      <c r="Z1416"/>
      <c r="AA1416"/>
      <c r="AB1416"/>
      <c r="AC1416"/>
      <c r="AD1416" s="159"/>
      <c r="AE1416" s="326"/>
      <c r="AH1416"/>
      <c r="AI1416"/>
      <c r="AJ1416"/>
    </row>
    <row r="1417" spans="1:36" ht="13.8" customHeight="1">
      <c r="A1417" t="s">
        <v>2793</v>
      </c>
      <c r="B1417" s="188" t="s">
        <v>1252</v>
      </c>
      <c r="C1417" s="151" t="str">
        <f t="shared" si="276"/>
        <v>B.044.01.129</v>
      </c>
      <c r="D1417" s="54" t="s">
        <v>1251</v>
      </c>
      <c r="E1417" s="150" t="s">
        <v>440</v>
      </c>
      <c r="F1417" s="153" t="str">
        <f t="shared" si="277"/>
        <v>Electricity Botswana production</v>
      </c>
      <c r="G1417" s="277">
        <v>0.34851683999999999</v>
      </c>
      <c r="H1417" s="44">
        <f t="shared" si="274"/>
        <v>0.34851683999999999</v>
      </c>
      <c r="I1417"/>
      <c r="J1417" s="294">
        <v>6.4052163367399995E-2</v>
      </c>
      <c r="K1417" s="44">
        <f t="shared" si="275"/>
        <v>6.4052163367399995E-2</v>
      </c>
      <c r="L1417" s="295">
        <v>4.7355690999999998E-3</v>
      </c>
      <c r="M1417" s="295">
        <v>7.0377167999999997E-3</v>
      </c>
      <c r="N1417" s="295">
        <v>1.3514674E-6</v>
      </c>
      <c r="O1417" s="295">
        <v>5.2277525999999998E-2</v>
      </c>
      <c r="P1417"/>
      <c r="Q1417" s="212">
        <v>3.7598091</v>
      </c>
      <c r="R1417"/>
      <c r="S1417" s="156">
        <v>7.3561032000000002E-3</v>
      </c>
      <c r="T1417" s="156">
        <v>7.0104169999999997E-3</v>
      </c>
      <c r="U1417" s="156">
        <v>2.8972082000000001E-4</v>
      </c>
      <c r="V1417" s="156">
        <v>5.5965421999999998E-5</v>
      </c>
      <c r="W1417"/>
      <c r="X1417" s="155">
        <v>1.7511175000000001E-5</v>
      </c>
      <c r="Y1417"/>
      <c r="Z1417"/>
      <c r="AA1417"/>
      <c r="AB1417"/>
      <c r="AC1417"/>
      <c r="AD1417" s="159"/>
      <c r="AE1417" s="326"/>
      <c r="AH1417"/>
      <c r="AI1417"/>
      <c r="AJ1417"/>
    </row>
    <row r="1418" spans="1:36" ht="13.8" customHeight="1">
      <c r="A1418" t="s">
        <v>2794</v>
      </c>
      <c r="B1418" s="188" t="s">
        <v>1252</v>
      </c>
      <c r="C1418" s="151" t="str">
        <f t="shared" si="276"/>
        <v>B.044.01.130</v>
      </c>
      <c r="D1418" s="54" t="s">
        <v>1251</v>
      </c>
      <c r="E1418" s="150" t="s">
        <v>440</v>
      </c>
      <c r="F1418" s="153" t="str">
        <f t="shared" si="277"/>
        <v>Electricity Brazil production</v>
      </c>
      <c r="G1418" s="277">
        <v>2.7741235333333336E-2</v>
      </c>
      <c r="H1418" s="44">
        <f t="shared" si="274"/>
        <v>2.7741235333333336E-2</v>
      </c>
      <c r="I1418"/>
      <c r="J1418" s="294">
        <v>7.0408489900000001E-3</v>
      </c>
      <c r="K1418" s="44">
        <f t="shared" si="275"/>
        <v>7.0408489900000001E-3</v>
      </c>
      <c r="L1418" s="295">
        <v>8.0001018999999998E-4</v>
      </c>
      <c r="M1418" s="295">
        <v>1.2599435499999999E-3</v>
      </c>
      <c r="N1418" s="295">
        <v>8.1970994999999995E-4</v>
      </c>
      <c r="O1418" s="295">
        <v>4.1611853000000001E-3</v>
      </c>
      <c r="P1418"/>
      <c r="Q1418" s="212">
        <v>1.6233706000000001</v>
      </c>
      <c r="R1418"/>
      <c r="S1418" s="156">
        <v>7.4764581999999999E-4</v>
      </c>
      <c r="T1418" s="156">
        <v>7.0767905000000003E-4</v>
      </c>
      <c r="U1418" s="156">
        <v>2.5688093999999999E-5</v>
      </c>
      <c r="V1418" s="156">
        <v>1.4278676E-5</v>
      </c>
      <c r="W1418"/>
      <c r="X1418" s="155">
        <v>1.7676286E-6</v>
      </c>
      <c r="Y1418"/>
      <c r="Z1418"/>
      <c r="AA1418"/>
      <c r="AB1418"/>
      <c r="AC1418"/>
      <c r="AD1418" s="159"/>
      <c r="AE1418" s="326"/>
      <c r="AH1418"/>
      <c r="AI1418"/>
      <c r="AJ1418"/>
    </row>
    <row r="1419" spans="1:36" ht="13.8" customHeight="1">
      <c r="A1419" t="s">
        <v>2795</v>
      </c>
      <c r="B1419" s="188" t="s">
        <v>1252</v>
      </c>
      <c r="C1419" s="151" t="str">
        <f t="shared" si="276"/>
        <v>B.044.01.131</v>
      </c>
      <c r="D1419" s="54" t="s">
        <v>1251</v>
      </c>
      <c r="E1419" s="150" t="s">
        <v>440</v>
      </c>
      <c r="F1419" s="153" t="str">
        <f t="shared" si="277"/>
        <v>Electricity Brunei production</v>
      </c>
      <c r="G1419" s="277">
        <v>0.23187257333333333</v>
      </c>
      <c r="H1419" s="44">
        <f t="shared" si="274"/>
        <v>0.23187257333333333</v>
      </c>
      <c r="I1419"/>
      <c r="J1419" s="294">
        <v>4.56188129E-2</v>
      </c>
      <c r="K1419" s="44">
        <f t="shared" si="275"/>
        <v>4.56188129E-2</v>
      </c>
      <c r="L1419" s="295">
        <v>4.4259933000000001E-3</v>
      </c>
      <c r="M1419" s="295">
        <v>6.4119336000000001E-3</v>
      </c>
      <c r="N1419" s="295">
        <v>0</v>
      </c>
      <c r="O1419" s="295">
        <v>3.4780885999999997E-2</v>
      </c>
      <c r="P1419"/>
      <c r="Q1419" s="212">
        <v>2.6351331999999998</v>
      </c>
      <c r="R1419"/>
      <c r="S1419" s="156">
        <v>5.2172349999999998E-3</v>
      </c>
      <c r="T1419" s="156">
        <v>4.9001638000000002E-3</v>
      </c>
      <c r="U1419" s="156">
        <v>1.9811294999999999E-4</v>
      </c>
      <c r="V1419" s="156">
        <v>1.189583E-4</v>
      </c>
      <c r="W1419"/>
      <c r="X1419" s="155">
        <v>1.2255795E-5</v>
      </c>
      <c r="Y1419"/>
      <c r="Z1419"/>
      <c r="AA1419"/>
      <c r="AB1419"/>
      <c r="AC1419"/>
      <c r="AD1419" s="159"/>
      <c r="AE1419" s="326"/>
      <c r="AH1419"/>
      <c r="AI1419"/>
      <c r="AJ1419"/>
    </row>
    <row r="1420" spans="1:36" ht="13.8" customHeight="1">
      <c r="A1420" t="s">
        <v>2796</v>
      </c>
      <c r="B1420" s="188" t="s">
        <v>1252</v>
      </c>
      <c r="C1420" s="151" t="str">
        <f t="shared" si="276"/>
        <v>B.044.01.132</v>
      </c>
      <c r="D1420" s="54" t="s">
        <v>1251</v>
      </c>
      <c r="E1420" s="150" t="s">
        <v>440</v>
      </c>
      <c r="F1420" s="153" t="str">
        <f t="shared" si="277"/>
        <v>Electricity Burkina Faso production</v>
      </c>
      <c r="G1420" s="277">
        <v>0.19797000000000001</v>
      </c>
      <c r="H1420" s="44">
        <f t="shared" si="274"/>
        <v>0.19797000000000001</v>
      </c>
      <c r="I1420"/>
      <c r="J1420" s="294">
        <v>4.0686487075999998E-2</v>
      </c>
      <c r="K1420" s="44">
        <f t="shared" si="275"/>
        <v>4.0686487075999998E-2</v>
      </c>
      <c r="L1420" s="295">
        <v>2.7957748999999999E-3</v>
      </c>
      <c r="M1420" s="295">
        <v>8.1639252999999995E-3</v>
      </c>
      <c r="N1420" s="295">
        <v>3.1286876000000001E-5</v>
      </c>
      <c r="O1420" s="295">
        <v>2.96955E-2</v>
      </c>
      <c r="P1420"/>
      <c r="Q1420" s="212">
        <v>2.8413461999999998</v>
      </c>
      <c r="R1420"/>
      <c r="S1420" s="156">
        <v>5.6826827999999999E-3</v>
      </c>
      <c r="T1420" s="156">
        <v>5.3152855000000001E-3</v>
      </c>
      <c r="U1420" s="156">
        <v>1.8872354E-4</v>
      </c>
      <c r="V1420" s="156">
        <v>1.7867383000000001E-4</v>
      </c>
      <c r="W1420"/>
      <c r="X1420" s="155">
        <v>1.1710079000000001E-5</v>
      </c>
      <c r="Y1420"/>
      <c r="Z1420"/>
      <c r="AA1420"/>
      <c r="AB1420"/>
      <c r="AC1420"/>
      <c r="AD1420" s="159"/>
      <c r="AE1420" s="326"/>
      <c r="AH1420"/>
      <c r="AI1420"/>
      <c r="AJ1420"/>
    </row>
    <row r="1421" spans="1:36" ht="13.8" customHeight="1">
      <c r="A1421" t="s">
        <v>2797</v>
      </c>
      <c r="B1421" s="188" t="s">
        <v>1252</v>
      </c>
      <c r="C1421" s="151" t="str">
        <f t="shared" si="276"/>
        <v>B.044.01.133</v>
      </c>
      <c r="D1421" s="54" t="s">
        <v>1251</v>
      </c>
      <c r="E1421" s="150" t="s">
        <v>440</v>
      </c>
      <c r="F1421" s="153" t="str">
        <f t="shared" si="277"/>
        <v>Electricity Burundi production</v>
      </c>
      <c r="G1421" s="277">
        <v>8.6668040000000002E-2</v>
      </c>
      <c r="H1421" s="44">
        <f t="shared" si="274"/>
        <v>8.6668040000000002E-2</v>
      </c>
      <c r="I1421"/>
      <c r="J1421" s="294">
        <v>1.79550048E-2</v>
      </c>
      <c r="K1421" s="44">
        <f t="shared" si="275"/>
        <v>1.79550048E-2</v>
      </c>
      <c r="L1421" s="295">
        <v>1.2358539699999999E-3</v>
      </c>
      <c r="M1421" s="295">
        <v>3.54971047E-3</v>
      </c>
      <c r="N1421" s="295">
        <v>1.6923436000000001E-4</v>
      </c>
      <c r="O1421" s="295">
        <v>1.3000206E-2</v>
      </c>
      <c r="P1421"/>
      <c r="Q1421" s="212">
        <v>2.0681577999999998</v>
      </c>
      <c r="R1421"/>
      <c r="S1421" s="156">
        <v>2.4785737000000002E-3</v>
      </c>
      <c r="T1421" s="156">
        <v>2.3193100999999998E-3</v>
      </c>
      <c r="U1421" s="156">
        <v>8.2452780000000003E-5</v>
      </c>
      <c r="V1421" s="156">
        <v>7.6810815999999997E-5</v>
      </c>
      <c r="W1421"/>
      <c r="X1421" s="155">
        <v>5.1002872000000003E-6</v>
      </c>
      <c r="Y1421"/>
      <c r="Z1421"/>
      <c r="AA1421"/>
      <c r="AB1421"/>
      <c r="AC1421"/>
      <c r="AD1421" s="159"/>
      <c r="AE1421" s="326"/>
      <c r="AH1421"/>
      <c r="AI1421"/>
      <c r="AJ1421"/>
    </row>
    <row r="1422" spans="1:36" ht="13.8" customHeight="1">
      <c r="A1422" t="s">
        <v>2798</v>
      </c>
      <c r="B1422" s="188" t="s">
        <v>1252</v>
      </c>
      <c r="C1422" s="151" t="str">
        <f t="shared" si="276"/>
        <v>B.044.01.134</v>
      </c>
      <c r="D1422" s="54" t="s">
        <v>1251</v>
      </c>
      <c r="E1422" s="150" t="s">
        <v>440</v>
      </c>
      <c r="F1422" s="153" t="str">
        <f t="shared" si="277"/>
        <v>Electricity Cambodia production</v>
      </c>
      <c r="G1422" s="277">
        <v>0.18249230666666669</v>
      </c>
      <c r="H1422" s="44">
        <f t="shared" si="274"/>
        <v>0.18249230666666669</v>
      </c>
      <c r="I1422"/>
      <c r="J1422" s="294">
        <v>3.3673077827999998E-2</v>
      </c>
      <c r="K1422" s="44">
        <f t="shared" si="275"/>
        <v>3.3673077827999998E-2</v>
      </c>
      <c r="L1422" s="295">
        <v>2.4775937099999999E-3</v>
      </c>
      <c r="M1422" s="295">
        <v>3.7256152999999999E-3</v>
      </c>
      <c r="N1422" s="295">
        <v>9.6022817999999994E-5</v>
      </c>
      <c r="O1422" s="295">
        <v>2.7373846E-2</v>
      </c>
      <c r="P1422"/>
      <c r="Q1422" s="212">
        <v>2.4359095000000002</v>
      </c>
      <c r="R1422"/>
      <c r="S1422" s="156">
        <v>3.8674039E-3</v>
      </c>
      <c r="T1422" s="156">
        <v>3.6846308000000002E-3</v>
      </c>
      <c r="U1422" s="156">
        <v>1.5195266999999999E-4</v>
      </c>
      <c r="V1422" s="156">
        <v>3.0820376000000002E-5</v>
      </c>
      <c r="W1422"/>
      <c r="X1422" s="155">
        <v>9.1738004999999999E-6</v>
      </c>
      <c r="Y1422"/>
      <c r="Z1422"/>
      <c r="AA1422"/>
      <c r="AB1422"/>
      <c r="AC1422"/>
      <c r="AD1422" s="159"/>
      <c r="AE1422" s="326"/>
      <c r="AH1422"/>
      <c r="AI1422"/>
      <c r="AJ1422"/>
    </row>
    <row r="1423" spans="1:36" ht="13.8" customHeight="1">
      <c r="A1423" t="s">
        <v>2799</v>
      </c>
      <c r="B1423" s="188" t="s">
        <v>1252</v>
      </c>
      <c r="C1423" s="151" t="str">
        <f t="shared" si="276"/>
        <v>B.044.01.135</v>
      </c>
      <c r="D1423" s="54" t="s">
        <v>1251</v>
      </c>
      <c r="E1423" s="150" t="s">
        <v>440</v>
      </c>
      <c r="F1423" s="153" t="str">
        <f t="shared" si="277"/>
        <v>Electricity Cameroon production</v>
      </c>
      <c r="G1423" s="277">
        <v>9.4331960000000006E-2</v>
      </c>
      <c r="H1423" s="44">
        <f t="shared" si="274"/>
        <v>9.4331960000000006E-2</v>
      </c>
      <c r="I1423"/>
      <c r="J1423" s="294">
        <v>1.9203235110000001E-2</v>
      </c>
      <c r="K1423" s="44">
        <f t="shared" si="275"/>
        <v>1.9203235110000001E-2</v>
      </c>
      <c r="L1423" s="295">
        <v>1.7204359000000001E-3</v>
      </c>
      <c r="M1423" s="295">
        <v>3.1765157999999998E-3</v>
      </c>
      <c r="N1423" s="295">
        <v>1.5648940999999999E-4</v>
      </c>
      <c r="O1423" s="295">
        <v>1.4149794E-2</v>
      </c>
      <c r="P1423"/>
      <c r="Q1423" s="212">
        <v>1.9441671</v>
      </c>
      <c r="R1423"/>
      <c r="S1423" s="156">
        <v>2.3515535999999999E-3</v>
      </c>
      <c r="T1423" s="156">
        <v>2.1982934000000002E-3</v>
      </c>
      <c r="U1423" s="156">
        <v>8.4251964000000001E-5</v>
      </c>
      <c r="V1423" s="156">
        <v>6.9008258999999996E-5</v>
      </c>
      <c r="W1423"/>
      <c r="X1423" s="155">
        <v>5.2151344999999996E-6</v>
      </c>
      <c r="Y1423"/>
      <c r="Z1423"/>
      <c r="AA1423"/>
      <c r="AB1423"/>
      <c r="AC1423"/>
      <c r="AD1423" s="159"/>
      <c r="AE1423" s="326"/>
      <c r="AH1423"/>
      <c r="AI1423"/>
      <c r="AJ1423"/>
    </row>
    <row r="1424" spans="1:36" ht="13.8" customHeight="1">
      <c r="A1424" t="s">
        <v>2800</v>
      </c>
      <c r="B1424" s="188" t="s">
        <v>1252</v>
      </c>
      <c r="C1424" s="151" t="str">
        <f t="shared" si="276"/>
        <v>B.044.01.136</v>
      </c>
      <c r="D1424" s="54" t="s">
        <v>1251</v>
      </c>
      <c r="E1424" s="150" t="s">
        <v>440</v>
      </c>
      <c r="F1424" s="153" t="str">
        <f t="shared" si="277"/>
        <v>Electricity Canada production</v>
      </c>
      <c r="G1424" s="277">
        <v>4.7729114666666669E-2</v>
      </c>
      <c r="H1424" s="44">
        <f t="shared" si="274"/>
        <v>4.7729114666666669E-2</v>
      </c>
      <c r="I1424"/>
      <c r="J1424" s="294">
        <v>1.3301072819999999E-2</v>
      </c>
      <c r="K1424" s="44">
        <f t="shared" si="275"/>
        <v>1.3301072819999999E-2</v>
      </c>
      <c r="L1424" s="295">
        <v>9.5863732000000005E-4</v>
      </c>
      <c r="M1424" s="295">
        <v>1.48014554E-3</v>
      </c>
      <c r="N1424" s="295">
        <v>3.7029227600000004E-3</v>
      </c>
      <c r="O1424" s="295">
        <v>7.1593671999999999E-3</v>
      </c>
      <c r="P1424"/>
      <c r="Q1424" s="212">
        <v>1.7522386999999999</v>
      </c>
      <c r="R1424"/>
      <c r="S1424" s="156">
        <v>1.1173349999999999E-3</v>
      </c>
      <c r="T1424" s="156">
        <v>1.0513316E-3</v>
      </c>
      <c r="U1424" s="156">
        <v>4.1539916999999998E-5</v>
      </c>
      <c r="V1424" s="156">
        <v>2.4463433000000001E-5</v>
      </c>
      <c r="W1424"/>
      <c r="X1424" s="155">
        <v>3.1911919999999998E-6</v>
      </c>
      <c r="Y1424"/>
      <c r="Z1424"/>
      <c r="AA1424"/>
      <c r="AB1424"/>
      <c r="AC1424"/>
      <c r="AD1424" s="159"/>
      <c r="AE1424" s="326"/>
      <c r="AH1424"/>
      <c r="AI1424"/>
      <c r="AJ1424"/>
    </row>
    <row r="1425" spans="1:36" ht="13.8" customHeight="1">
      <c r="A1425" t="s">
        <v>2801</v>
      </c>
      <c r="B1425" s="188" t="s">
        <v>1252</v>
      </c>
      <c r="C1425" s="151" t="str">
        <f t="shared" si="276"/>
        <v>B.044.01.137</v>
      </c>
      <c r="D1425" s="54" t="s">
        <v>1251</v>
      </c>
      <c r="E1425" s="150" t="s">
        <v>440</v>
      </c>
      <c r="F1425" s="153" t="str">
        <f t="shared" si="277"/>
        <v>Electricity Cape Verde production</v>
      </c>
      <c r="G1425" s="277">
        <v>0.18133780666666666</v>
      </c>
      <c r="H1425" s="44">
        <f t="shared" si="274"/>
        <v>0.18133780666666666</v>
      </c>
      <c r="I1425"/>
      <c r="J1425" s="294">
        <v>3.6842673790000002E-2</v>
      </c>
      <c r="K1425" s="44">
        <f t="shared" si="275"/>
        <v>3.6842673790000002E-2</v>
      </c>
      <c r="L1425" s="295">
        <v>2.3618268999999999E-3</v>
      </c>
      <c r="M1425" s="295">
        <v>7.1875223000000005E-3</v>
      </c>
      <c r="N1425" s="295">
        <v>9.2653589999999996E-5</v>
      </c>
      <c r="O1425" s="295">
        <v>2.7200670999999999E-2</v>
      </c>
      <c r="P1425"/>
      <c r="Q1425" s="212">
        <v>2.6181844000000001</v>
      </c>
      <c r="R1425"/>
      <c r="S1425" s="156">
        <v>5.1378611999999997E-3</v>
      </c>
      <c r="T1425" s="156">
        <v>4.8029928000000001E-3</v>
      </c>
      <c r="U1425" s="156">
        <v>1.7182731999999999E-4</v>
      </c>
      <c r="V1425" s="156">
        <v>1.6304108000000001E-4</v>
      </c>
      <c r="W1425"/>
      <c r="X1425" s="155">
        <v>1.0580106E-5</v>
      </c>
      <c r="Y1425"/>
      <c r="Z1425"/>
      <c r="AA1425"/>
      <c r="AB1425"/>
      <c r="AC1425"/>
      <c r="AD1425" s="159"/>
      <c r="AE1425" s="326"/>
      <c r="AH1425"/>
      <c r="AI1425"/>
      <c r="AJ1425"/>
    </row>
    <row r="1426" spans="1:36" ht="13.8" customHeight="1">
      <c r="A1426" t="s">
        <v>2802</v>
      </c>
      <c r="B1426" s="188" t="s">
        <v>1252</v>
      </c>
      <c r="C1426" s="151" t="str">
        <f t="shared" si="276"/>
        <v>B.044.01.138</v>
      </c>
      <c r="D1426" s="54" t="s">
        <v>1251</v>
      </c>
      <c r="E1426" s="150" t="s">
        <v>440</v>
      </c>
      <c r="F1426" s="153" t="str">
        <f t="shared" si="277"/>
        <v>Electricity Cayman Islands production</v>
      </c>
      <c r="G1426" s="277">
        <v>0.23454618000000002</v>
      </c>
      <c r="H1426" s="44">
        <f t="shared" si="274"/>
        <v>0.23454618000000002</v>
      </c>
      <c r="I1426"/>
      <c r="J1426" s="294">
        <v>4.7554820984100001E-2</v>
      </c>
      <c r="K1426" s="44">
        <f t="shared" si="275"/>
        <v>4.7554820984100001E-2</v>
      </c>
      <c r="L1426" s="295">
        <v>3.0568838000000001E-3</v>
      </c>
      <c r="M1426" s="295">
        <v>9.3072694000000001E-3</v>
      </c>
      <c r="N1426" s="295">
        <v>8.7407841000000006E-6</v>
      </c>
      <c r="O1426" s="295">
        <v>3.5181927000000002E-2</v>
      </c>
      <c r="P1426"/>
      <c r="Q1426" s="212">
        <v>3.0017917000000001</v>
      </c>
      <c r="R1426"/>
      <c r="S1426" s="156">
        <v>6.6522856000000002E-3</v>
      </c>
      <c r="T1426" s="156">
        <v>6.2179912999999996E-3</v>
      </c>
      <c r="U1426" s="156">
        <v>2.2231668000000001E-4</v>
      </c>
      <c r="V1426" s="156">
        <v>2.1197765E-4</v>
      </c>
      <c r="W1426"/>
      <c r="X1426" s="155">
        <v>1.3711953E-5</v>
      </c>
      <c r="Y1426"/>
      <c r="Z1426"/>
      <c r="AA1426"/>
      <c r="AB1426"/>
      <c r="AC1426"/>
      <c r="AD1426" s="159"/>
      <c r="AE1426" s="326"/>
      <c r="AH1426"/>
      <c r="AI1426"/>
      <c r="AJ1426"/>
    </row>
    <row r="1427" spans="1:36" ht="13.8" customHeight="1">
      <c r="A1427" t="s">
        <v>2803</v>
      </c>
      <c r="B1427" s="188" t="s">
        <v>1252</v>
      </c>
      <c r="C1427" s="151" t="str">
        <f t="shared" si="276"/>
        <v>B.044.01.139</v>
      </c>
      <c r="D1427" s="54" t="s">
        <v>1251</v>
      </c>
      <c r="E1427" s="150" t="s">
        <v>440</v>
      </c>
      <c r="F1427" s="153" t="str">
        <f t="shared" si="277"/>
        <v>Electricity Central African Republic production</v>
      </c>
      <c r="G1427" s="277">
        <v>2.3932216000000003E-3</v>
      </c>
      <c r="H1427" s="44">
        <f t="shared" si="274"/>
        <v>2.3932216000000003E-3</v>
      </c>
      <c r="I1427"/>
      <c r="J1427" s="294">
        <v>5.9652891020000004E-4</v>
      </c>
      <c r="K1427" s="44">
        <f t="shared" si="275"/>
        <v>5.9652891020000004E-4</v>
      </c>
      <c r="L1427" s="295">
        <v>7.3895502000000001E-6</v>
      </c>
      <c r="M1427" s="295">
        <v>0</v>
      </c>
      <c r="N1427" s="295">
        <v>2.3015612000000001E-4</v>
      </c>
      <c r="O1427" s="295">
        <v>3.5898324000000002E-4</v>
      </c>
      <c r="P1427"/>
      <c r="Q1427" s="212">
        <v>1.1966108</v>
      </c>
      <c r="R1427"/>
      <c r="S1427" s="156">
        <v>4.0853165000000001E-5</v>
      </c>
      <c r="T1427" s="156">
        <v>3.8978165999999999E-5</v>
      </c>
      <c r="U1427" s="156">
        <v>1.8120054000000001E-6</v>
      </c>
      <c r="V1427" s="156">
        <v>6.2993730000000001E-8</v>
      </c>
      <c r="W1427"/>
      <c r="X1427" s="155">
        <v>7.3343899000000002E-8</v>
      </c>
      <c r="Y1427"/>
      <c r="Z1427"/>
      <c r="AA1427"/>
      <c r="AB1427"/>
      <c r="AC1427"/>
      <c r="AD1427" s="159"/>
      <c r="AE1427" s="326"/>
      <c r="AH1427"/>
      <c r="AI1427"/>
      <c r="AJ1427"/>
    </row>
    <row r="1428" spans="1:36" ht="13.8" customHeight="1">
      <c r="A1428" t="s">
        <v>2804</v>
      </c>
      <c r="B1428" s="188" t="s">
        <v>1252</v>
      </c>
      <c r="C1428" s="151" t="str">
        <f t="shared" si="276"/>
        <v>B.044.01.140</v>
      </c>
      <c r="D1428" s="54" t="s">
        <v>1251</v>
      </c>
      <c r="E1428" s="150" t="s">
        <v>440</v>
      </c>
      <c r="F1428" s="153" t="str">
        <f t="shared" si="277"/>
        <v>Electricity Central America production</v>
      </c>
      <c r="G1428" s="277">
        <v>2.5978785333333333E-3</v>
      </c>
      <c r="H1428" s="44">
        <f t="shared" si="274"/>
        <v>2.5978785333333333E-3</v>
      </c>
      <c r="I1428"/>
      <c r="J1428" s="294">
        <v>6.7039810019999999E-4</v>
      </c>
      <c r="K1428" s="44">
        <f t="shared" si="275"/>
        <v>6.7039810019999999E-4</v>
      </c>
      <c r="L1428" s="295">
        <v>1.41934619E-5</v>
      </c>
      <c r="M1428" s="295">
        <v>2.2724488299999998E-5</v>
      </c>
      <c r="N1428" s="295">
        <v>2.4379837E-4</v>
      </c>
      <c r="O1428" s="295">
        <v>3.8968177999999998E-4</v>
      </c>
      <c r="P1428"/>
      <c r="Q1428" s="212">
        <v>1.1631966</v>
      </c>
      <c r="R1428"/>
      <c r="S1428" s="156">
        <v>4.8507521E-5</v>
      </c>
      <c r="T1428" s="156">
        <v>4.6377578999999997E-5</v>
      </c>
      <c r="U1428" s="156">
        <v>2.063214E-6</v>
      </c>
      <c r="V1428" s="156">
        <v>6.6727614000000003E-8</v>
      </c>
      <c r="W1428"/>
      <c r="X1428" s="155">
        <v>8.3844697999999997E-8</v>
      </c>
      <c r="Y1428"/>
      <c r="Z1428"/>
      <c r="AA1428"/>
      <c r="AB1428"/>
      <c r="AC1428"/>
      <c r="AD1428" s="159"/>
      <c r="AE1428" s="326"/>
      <c r="AH1428"/>
      <c r="AI1428"/>
      <c r="AJ1428"/>
    </row>
    <row r="1429" spans="1:36" ht="13.8" customHeight="1">
      <c r="A1429" t="s">
        <v>2805</v>
      </c>
      <c r="B1429" s="188" t="s">
        <v>1252</v>
      </c>
      <c r="C1429" s="151" t="str">
        <f t="shared" si="276"/>
        <v>B.044.01.141</v>
      </c>
      <c r="D1429" s="54" t="s">
        <v>1251</v>
      </c>
      <c r="E1429" s="150" t="s">
        <v>440</v>
      </c>
      <c r="F1429" s="153" t="str">
        <f t="shared" si="277"/>
        <v>Electricity Chad production</v>
      </c>
      <c r="G1429" s="277">
        <v>0.27969617333333335</v>
      </c>
      <c r="H1429" s="44">
        <f t="shared" si="274"/>
        <v>0.27969617333333335</v>
      </c>
      <c r="I1429"/>
      <c r="J1429" s="294">
        <v>5.7035119424000004E-2</v>
      </c>
      <c r="K1429" s="44">
        <f t="shared" si="275"/>
        <v>5.7035119424000004E-2</v>
      </c>
      <c r="L1429" s="295">
        <v>3.7776280999999999E-3</v>
      </c>
      <c r="M1429" s="295">
        <v>1.12925024E-2</v>
      </c>
      <c r="N1429" s="295">
        <v>1.0562924000000001E-5</v>
      </c>
      <c r="O1429" s="295">
        <v>4.1954426000000003E-2</v>
      </c>
      <c r="P1429"/>
      <c r="Q1429" s="212">
        <v>3.6983057000000001</v>
      </c>
      <c r="R1429"/>
      <c r="S1429" s="156">
        <v>7.9761623000000007E-3</v>
      </c>
      <c r="T1429" s="156">
        <v>7.4575689999999998E-3</v>
      </c>
      <c r="U1429" s="156">
        <v>2.6580163E-4</v>
      </c>
      <c r="V1429" s="156">
        <v>2.5279167000000002E-4</v>
      </c>
      <c r="W1429"/>
      <c r="X1429" s="155">
        <v>1.6439380999999999E-5</v>
      </c>
      <c r="Y1429"/>
      <c r="Z1429"/>
      <c r="AA1429"/>
      <c r="AB1429"/>
      <c r="AC1429"/>
      <c r="AD1429" s="159"/>
      <c r="AE1429" s="326"/>
      <c r="AH1429"/>
      <c r="AI1429"/>
      <c r="AJ1429"/>
    </row>
    <row r="1430" spans="1:36" ht="13.8" customHeight="1">
      <c r="A1430" t="s">
        <v>2806</v>
      </c>
      <c r="B1430" s="188" t="s">
        <v>1252</v>
      </c>
      <c r="C1430" s="151" t="str">
        <f t="shared" si="276"/>
        <v>B.044.01.142</v>
      </c>
      <c r="D1430" s="54" t="s">
        <v>1251</v>
      </c>
      <c r="E1430" s="150" t="s">
        <v>440</v>
      </c>
      <c r="F1430" s="153" t="str">
        <f t="shared" si="277"/>
        <v>Electricity Chile production</v>
      </c>
      <c r="G1430" s="277">
        <v>7.2243966666666659E-2</v>
      </c>
      <c r="H1430" s="44">
        <f t="shared" si="274"/>
        <v>7.2243966666666659E-2</v>
      </c>
      <c r="I1430"/>
      <c r="J1430" s="294">
        <v>1.3285060999999999E-2</v>
      </c>
      <c r="K1430" s="44">
        <f t="shared" si="275"/>
        <v>1.3285060999999999E-2</v>
      </c>
      <c r="L1430" s="295">
        <v>7.7777404999999997E-4</v>
      </c>
      <c r="M1430" s="295">
        <v>1.51228255E-3</v>
      </c>
      <c r="N1430" s="295">
        <v>1.5840940000000001E-4</v>
      </c>
      <c r="O1430" s="295">
        <v>1.0836594999999999E-2</v>
      </c>
      <c r="P1430"/>
      <c r="Q1430" s="212">
        <v>1.6662669999999999</v>
      </c>
      <c r="R1430"/>
      <c r="S1430" s="156">
        <v>1.4934640999999999E-3</v>
      </c>
      <c r="T1430" s="156">
        <v>1.4073925000000001E-3</v>
      </c>
      <c r="U1430" s="156">
        <v>6.0375355999999998E-5</v>
      </c>
      <c r="V1430" s="156">
        <v>2.5696261E-5</v>
      </c>
      <c r="W1430"/>
      <c r="X1430" s="155">
        <v>3.4367789E-6</v>
      </c>
      <c r="Y1430"/>
      <c r="Z1430"/>
      <c r="AA1430"/>
      <c r="AB1430"/>
      <c r="AC1430"/>
      <c r="AD1430" s="159"/>
      <c r="AE1430" s="326"/>
      <c r="AH1430"/>
      <c r="AI1430"/>
      <c r="AJ1430"/>
    </row>
    <row r="1431" spans="1:36" ht="13.8" customHeight="1">
      <c r="A1431" t="s">
        <v>2807</v>
      </c>
      <c r="B1431" s="188" t="s">
        <v>1252</v>
      </c>
      <c r="C1431" s="151" t="str">
        <f t="shared" si="276"/>
        <v>B.044.01.143</v>
      </c>
      <c r="D1431" s="54" t="s">
        <v>1251</v>
      </c>
      <c r="E1431" s="150" t="s">
        <v>440</v>
      </c>
      <c r="F1431" s="153" t="str">
        <f t="shared" si="277"/>
        <v>Electricity China production</v>
      </c>
      <c r="G1431" s="277">
        <v>0.16277234666666665</v>
      </c>
      <c r="H1431" s="44">
        <f t="shared" si="274"/>
        <v>0.16277234666666665</v>
      </c>
      <c r="I1431"/>
      <c r="J1431" s="294">
        <v>2.6348289149999999E-2</v>
      </c>
      <c r="K1431" s="44">
        <f t="shared" si="275"/>
        <v>2.6348289149999999E-2</v>
      </c>
      <c r="L1431" s="295">
        <v>2.6211723100000002E-4</v>
      </c>
      <c r="M1431" s="295">
        <v>4.6417490000000001E-4</v>
      </c>
      <c r="N1431" s="295">
        <v>1.206145019E-3</v>
      </c>
      <c r="O1431" s="295">
        <v>2.4415851999999998E-2</v>
      </c>
      <c r="P1431"/>
      <c r="Q1431" s="212">
        <v>2.2969753000000002</v>
      </c>
      <c r="R1431"/>
      <c r="S1431" s="156">
        <v>2.7639701000000002E-3</v>
      </c>
      <c r="T1431" s="156">
        <v>2.6125214000000002E-3</v>
      </c>
      <c r="U1431" s="156">
        <v>1.2502262000000001E-4</v>
      </c>
      <c r="V1431" s="156">
        <v>2.6426041999999999E-5</v>
      </c>
      <c r="W1431"/>
      <c r="X1431" s="155">
        <v>7.0014113000000003E-6</v>
      </c>
      <c r="Y1431"/>
      <c r="Z1431"/>
      <c r="AA1431"/>
      <c r="AB1431"/>
      <c r="AC1431"/>
      <c r="AD1431" s="159"/>
      <c r="AE1431" s="326"/>
      <c r="AH1431"/>
      <c r="AI1431"/>
      <c r="AJ1431"/>
    </row>
    <row r="1432" spans="1:36" ht="13.8" customHeight="1">
      <c r="A1432" t="s">
        <v>2808</v>
      </c>
      <c r="B1432" s="188" t="s">
        <v>1252</v>
      </c>
      <c r="C1432" s="151" t="str">
        <f t="shared" si="276"/>
        <v>B.044.01.144</v>
      </c>
      <c r="D1432" s="54" t="s">
        <v>1251</v>
      </c>
      <c r="E1432" s="150" t="s">
        <v>440</v>
      </c>
      <c r="F1432" s="153" t="str">
        <f t="shared" si="277"/>
        <v>Electricity CIS production</v>
      </c>
      <c r="G1432" s="277">
        <v>0.15835960000000002</v>
      </c>
      <c r="H1432" s="44">
        <f t="shared" si="274"/>
        <v>0.15835960000000002</v>
      </c>
      <c r="I1432"/>
      <c r="J1432" s="294">
        <v>3.5121484285000004E-2</v>
      </c>
      <c r="K1432" s="44">
        <f t="shared" si="275"/>
        <v>3.5121484285000004E-2</v>
      </c>
      <c r="L1432" s="295">
        <v>2.93178491E-3</v>
      </c>
      <c r="M1432" s="295">
        <v>4.3334741E-3</v>
      </c>
      <c r="N1432" s="295">
        <v>4.102285275E-3</v>
      </c>
      <c r="O1432" s="295">
        <v>2.3753940000000001E-2</v>
      </c>
      <c r="P1432"/>
      <c r="Q1432" s="212">
        <v>2.5487456000000002</v>
      </c>
      <c r="R1432"/>
      <c r="S1432" s="156">
        <v>3.5617111E-3</v>
      </c>
      <c r="T1432" s="156">
        <v>3.3510052999999999E-3</v>
      </c>
      <c r="U1432" s="156">
        <v>1.3534431999999999E-4</v>
      </c>
      <c r="V1432" s="156">
        <v>7.5361491000000002E-5</v>
      </c>
      <c r="W1432"/>
      <c r="X1432" s="155">
        <v>9.0551824999999998E-6</v>
      </c>
      <c r="Y1432"/>
      <c r="Z1432"/>
      <c r="AA1432"/>
      <c r="AB1432"/>
      <c r="AC1432"/>
      <c r="AD1432" s="159"/>
      <c r="AE1432" s="326"/>
      <c r="AH1432"/>
      <c r="AI1432"/>
      <c r="AJ1432"/>
    </row>
    <row r="1433" spans="1:36" ht="13.8" customHeight="1">
      <c r="A1433" t="s">
        <v>2809</v>
      </c>
      <c r="B1433" s="188" t="s">
        <v>1252</v>
      </c>
      <c r="C1433" s="151" t="str">
        <f t="shared" si="276"/>
        <v>B.044.01.145</v>
      </c>
      <c r="D1433" s="54" t="s">
        <v>1251</v>
      </c>
      <c r="E1433" s="150" t="s">
        <v>440</v>
      </c>
      <c r="F1433" s="153" t="str">
        <f t="shared" si="277"/>
        <v>Electricity Colombia production</v>
      </c>
      <c r="G1433" s="277">
        <v>8.9119980000000001E-2</v>
      </c>
      <c r="H1433" s="44">
        <f t="shared" si="274"/>
        <v>8.9119980000000001E-2</v>
      </c>
      <c r="I1433"/>
      <c r="J1433" s="294">
        <v>1.7497720469999999E-2</v>
      </c>
      <c r="K1433" s="44">
        <f t="shared" si="275"/>
        <v>1.7497720469999999E-2</v>
      </c>
      <c r="L1433" s="295">
        <v>1.5693006999999998E-3</v>
      </c>
      <c r="M1433" s="295">
        <v>2.42881E-3</v>
      </c>
      <c r="N1433" s="295">
        <v>1.3161277000000001E-4</v>
      </c>
      <c r="O1433" s="295">
        <v>1.3367997E-2</v>
      </c>
      <c r="P1433"/>
      <c r="Q1433" s="212">
        <v>1.7506516000000001</v>
      </c>
      <c r="R1433"/>
      <c r="S1433" s="156">
        <v>2.0284131999999998E-3</v>
      </c>
      <c r="T1433" s="156">
        <v>1.9151993999999999E-3</v>
      </c>
      <c r="U1433" s="156">
        <v>7.6472820999999995E-5</v>
      </c>
      <c r="V1433" s="156">
        <v>3.6740994000000003E-5</v>
      </c>
      <c r="W1433"/>
      <c r="X1433" s="155">
        <v>4.7052389000000004E-6</v>
      </c>
      <c r="Y1433"/>
      <c r="Z1433"/>
      <c r="AA1433"/>
      <c r="AB1433"/>
      <c r="AC1433"/>
      <c r="AD1433" s="159"/>
      <c r="AE1433" s="326"/>
      <c r="AH1433"/>
      <c r="AI1433"/>
      <c r="AJ1433"/>
    </row>
    <row r="1434" spans="1:36" ht="13.8" customHeight="1">
      <c r="A1434" t="s">
        <v>2810</v>
      </c>
      <c r="B1434" s="188" t="s">
        <v>1252</v>
      </c>
      <c r="C1434" s="151" t="str">
        <f t="shared" si="276"/>
        <v>B.044.01.146</v>
      </c>
      <c r="D1434" s="54" t="s">
        <v>1251</v>
      </c>
      <c r="E1434" s="150" t="s">
        <v>440</v>
      </c>
      <c r="F1434" s="153" t="str">
        <f t="shared" si="277"/>
        <v>Electricity Comoros production</v>
      </c>
      <c r="G1434" s="277">
        <v>0.27592276666666665</v>
      </c>
      <c r="H1434" s="44">
        <f t="shared" si="274"/>
        <v>0.27592276666666665</v>
      </c>
      <c r="I1434"/>
      <c r="J1434" s="294">
        <v>5.5935947999999999E-2</v>
      </c>
      <c r="K1434" s="44">
        <f t="shared" si="275"/>
        <v>5.5935947999999999E-2</v>
      </c>
      <c r="L1434" s="295">
        <v>3.5964509E-3</v>
      </c>
      <c r="M1434" s="295">
        <v>1.09510821E-2</v>
      </c>
      <c r="N1434" s="295">
        <v>0</v>
      </c>
      <c r="O1434" s="295">
        <v>4.1388414999999998E-2</v>
      </c>
      <c r="P1434"/>
      <c r="Q1434" s="212">
        <v>3.4941821000000002</v>
      </c>
      <c r="R1434"/>
      <c r="S1434" s="156">
        <v>7.8267749999999994E-3</v>
      </c>
      <c r="T1434" s="156">
        <v>7.3157418999999996E-3</v>
      </c>
      <c r="U1434" s="156">
        <v>2.6154845E-4</v>
      </c>
      <c r="V1434" s="156">
        <v>2.494846E-4</v>
      </c>
      <c r="W1434"/>
      <c r="X1434" s="155">
        <v>1.6133889000000001E-5</v>
      </c>
      <c r="Y1434"/>
      <c r="Z1434"/>
      <c r="AA1434"/>
      <c r="AB1434"/>
      <c r="AC1434"/>
      <c r="AD1434" s="159"/>
      <c r="AE1434" s="326"/>
      <c r="AH1434"/>
      <c r="AI1434"/>
      <c r="AJ1434"/>
    </row>
    <row r="1435" spans="1:36" ht="13.8" customHeight="1">
      <c r="A1435" t="s">
        <v>2811</v>
      </c>
      <c r="B1435" s="188" t="s">
        <v>1252</v>
      </c>
      <c r="C1435" s="151" t="str">
        <f t="shared" si="276"/>
        <v>B.044.01.147</v>
      </c>
      <c r="D1435" s="54" t="s">
        <v>1251</v>
      </c>
      <c r="E1435" s="150" t="s">
        <v>440</v>
      </c>
      <c r="F1435" s="153" t="str">
        <f t="shared" si="277"/>
        <v>Electricity Congo production</v>
      </c>
      <c r="G1435" s="277">
        <v>0.28168669333333335</v>
      </c>
      <c r="H1435" s="44">
        <f t="shared" si="274"/>
        <v>0.28168669333333335</v>
      </c>
      <c r="I1435"/>
      <c r="J1435" s="294">
        <v>5.6944579630999997E-2</v>
      </c>
      <c r="K1435" s="44">
        <f t="shared" si="275"/>
        <v>5.6944579630999997E-2</v>
      </c>
      <c r="L1435" s="295">
        <v>5.8137998E-3</v>
      </c>
      <c r="M1435" s="295">
        <v>8.8063424000000001E-3</v>
      </c>
      <c r="N1435" s="295">
        <v>7.1433431000000004E-5</v>
      </c>
      <c r="O1435" s="295">
        <v>4.2253003999999997E-2</v>
      </c>
      <c r="P1435"/>
      <c r="Q1435" s="212">
        <v>3.6624851</v>
      </c>
      <c r="R1435"/>
      <c r="S1435" s="156">
        <v>6.6048378E-3</v>
      </c>
      <c r="T1435" s="156">
        <v>6.1712944999999996E-3</v>
      </c>
      <c r="U1435" s="156">
        <v>2.4501058E-4</v>
      </c>
      <c r="V1435" s="156">
        <v>1.8853270000000001E-4</v>
      </c>
      <c r="W1435"/>
      <c r="X1435" s="155">
        <v>1.5266774999999999E-5</v>
      </c>
      <c r="Y1435"/>
      <c r="Z1435"/>
      <c r="AA1435"/>
      <c r="AB1435"/>
      <c r="AC1435"/>
      <c r="AD1435" s="159"/>
      <c r="AE1435" s="326"/>
      <c r="AH1435"/>
      <c r="AI1435"/>
      <c r="AJ1435"/>
    </row>
    <row r="1436" spans="1:36" ht="13.8" customHeight="1">
      <c r="A1436" t="s">
        <v>2812</v>
      </c>
      <c r="B1436" s="188" t="s">
        <v>1252</v>
      </c>
      <c r="C1436" s="151" t="str">
        <f t="shared" si="276"/>
        <v>B.044.01.148</v>
      </c>
      <c r="D1436" s="54" t="s">
        <v>1251</v>
      </c>
      <c r="E1436" s="150" t="s">
        <v>440</v>
      </c>
      <c r="F1436" s="153" t="str">
        <f t="shared" si="277"/>
        <v>Electricity Cook Islands production</v>
      </c>
      <c r="G1436" s="277">
        <v>0.11057576666666666</v>
      </c>
      <c r="H1436" s="44">
        <f t="shared" si="274"/>
        <v>0.11057576666666666</v>
      </c>
      <c r="I1436"/>
      <c r="J1436" s="294">
        <v>2.2524703510000001E-2</v>
      </c>
      <c r="K1436" s="44">
        <f t="shared" si="275"/>
        <v>2.2524703510000001E-2</v>
      </c>
      <c r="L1436" s="295">
        <v>1.4372678599999999E-3</v>
      </c>
      <c r="M1436" s="295">
        <v>4.36305397E-3</v>
      </c>
      <c r="N1436" s="295">
        <v>1.3801667999999999E-4</v>
      </c>
      <c r="O1436" s="295">
        <v>1.6586364999999999E-2</v>
      </c>
      <c r="P1436"/>
      <c r="Q1436" s="212">
        <v>1.8990492999999999</v>
      </c>
      <c r="R1436"/>
      <c r="S1436" s="156">
        <v>3.1238011999999999E-3</v>
      </c>
      <c r="T1436" s="156">
        <v>2.9206737000000002E-3</v>
      </c>
      <c r="U1436" s="156">
        <v>1.0464612E-4</v>
      </c>
      <c r="V1436" s="156">
        <v>9.8481371000000003E-5</v>
      </c>
      <c r="W1436"/>
      <c r="X1436" s="155">
        <v>6.4254563E-6</v>
      </c>
      <c r="Y1436"/>
      <c r="Z1436"/>
      <c r="AA1436"/>
      <c r="AB1436"/>
      <c r="AC1436"/>
      <c r="AD1436" s="159"/>
      <c r="AE1436" s="326"/>
      <c r="AH1436"/>
      <c r="AI1436"/>
      <c r="AJ1436"/>
    </row>
    <row r="1437" spans="1:36" ht="13.8" customHeight="1">
      <c r="A1437" t="s">
        <v>2813</v>
      </c>
      <c r="B1437" s="188" t="s">
        <v>1252</v>
      </c>
      <c r="C1437" s="151" t="str">
        <f t="shared" si="276"/>
        <v>B.044.01.149</v>
      </c>
      <c r="D1437" s="54" t="s">
        <v>1251</v>
      </c>
      <c r="E1437" s="150" t="s">
        <v>440</v>
      </c>
      <c r="F1437" s="153" t="str">
        <f t="shared" si="277"/>
        <v>Electricity Costa Rica production</v>
      </c>
      <c r="G1437" s="277">
        <v>1.5548536666666668E-2</v>
      </c>
      <c r="H1437" s="44">
        <f t="shared" si="274"/>
        <v>1.5548536666666668E-2</v>
      </c>
      <c r="I1437"/>
      <c r="J1437" s="294">
        <v>3.3030844960000002E-3</v>
      </c>
      <c r="K1437" s="44">
        <f t="shared" si="275"/>
        <v>3.3030844960000002E-3</v>
      </c>
      <c r="L1437" s="295">
        <v>2.0641648600000002E-4</v>
      </c>
      <c r="M1437" s="295">
        <v>5.8321965000000006E-4</v>
      </c>
      <c r="N1437" s="295">
        <v>1.8116785999999999E-4</v>
      </c>
      <c r="O1437" s="295">
        <v>2.3322805000000001E-3</v>
      </c>
      <c r="P1437"/>
      <c r="Q1437" s="212">
        <v>1.2124003000000001</v>
      </c>
      <c r="R1437"/>
      <c r="S1437" s="156">
        <v>4.2863200000000003E-4</v>
      </c>
      <c r="T1437" s="156">
        <v>4.0169312999999997E-4</v>
      </c>
      <c r="U1437" s="156">
        <v>1.4537451E-5</v>
      </c>
      <c r="V1437" s="156">
        <v>1.2401414E-5</v>
      </c>
      <c r="W1437"/>
      <c r="X1437" s="155">
        <v>8.7197760000000003E-7</v>
      </c>
      <c r="Y1437"/>
      <c r="Z1437"/>
      <c r="AA1437"/>
      <c r="AB1437"/>
      <c r="AC1437"/>
      <c r="AD1437" s="159"/>
      <c r="AE1437" s="326"/>
      <c r="AH1437"/>
      <c r="AI1437"/>
      <c r="AJ1437"/>
    </row>
    <row r="1438" spans="1:36" ht="13.8" customHeight="1">
      <c r="A1438" t="s">
        <v>2814</v>
      </c>
      <c r="B1438" s="188" t="s">
        <v>1252</v>
      </c>
      <c r="C1438" s="151" t="str">
        <f t="shared" si="276"/>
        <v>B.044.01.150</v>
      </c>
      <c r="D1438" s="54" t="s">
        <v>1251</v>
      </c>
      <c r="E1438" s="150" t="s">
        <v>440</v>
      </c>
      <c r="F1438" s="153" t="str">
        <f t="shared" si="277"/>
        <v>Electricity Cote d'Ivoire production</v>
      </c>
      <c r="G1438" s="277">
        <v>0.15903515333333335</v>
      </c>
      <c r="H1438" s="44">
        <f t="shared" si="274"/>
        <v>0.15903515333333335</v>
      </c>
      <c r="I1438"/>
      <c r="J1438" s="294">
        <v>3.2221502409E-2</v>
      </c>
      <c r="K1438" s="44">
        <f t="shared" si="275"/>
        <v>3.2221502409E-2</v>
      </c>
      <c r="L1438" s="295">
        <v>3.3993094999999998E-3</v>
      </c>
      <c r="M1438" s="295">
        <v>4.8982382000000001E-3</v>
      </c>
      <c r="N1438" s="295">
        <v>6.8681709000000001E-5</v>
      </c>
      <c r="O1438" s="295">
        <v>2.3855273E-2</v>
      </c>
      <c r="P1438"/>
      <c r="Q1438" s="212">
        <v>2.2246271000000002</v>
      </c>
      <c r="R1438"/>
      <c r="S1438" s="156">
        <v>3.6749110999999999E-3</v>
      </c>
      <c r="T1438" s="156">
        <v>3.4340922999999998E-3</v>
      </c>
      <c r="U1438" s="156">
        <v>1.3746691000000001E-4</v>
      </c>
      <c r="V1438" s="156">
        <v>1.0335192E-4</v>
      </c>
      <c r="W1438"/>
      <c r="X1438" s="155">
        <v>8.5778416999999995E-6</v>
      </c>
      <c r="Y1438"/>
      <c r="Z1438"/>
      <c r="AA1438"/>
      <c r="AB1438"/>
      <c r="AC1438"/>
      <c r="AD1438" s="159"/>
      <c r="AE1438" s="326"/>
      <c r="AH1438"/>
      <c r="AI1438"/>
      <c r="AJ1438"/>
    </row>
    <row r="1439" spans="1:36" ht="13.8" customHeight="1">
      <c r="A1439" t="s">
        <v>2815</v>
      </c>
      <c r="B1439" s="188" t="s">
        <v>1252</v>
      </c>
      <c r="C1439" s="151" t="str">
        <f t="shared" si="276"/>
        <v>B.044.01.151</v>
      </c>
      <c r="D1439" s="54" t="s">
        <v>1251</v>
      </c>
      <c r="E1439" s="150" t="s">
        <v>440</v>
      </c>
      <c r="F1439" s="153" t="str">
        <f t="shared" si="277"/>
        <v>Electricity Cuba production</v>
      </c>
      <c r="G1439" s="277">
        <v>0.25321466000000004</v>
      </c>
      <c r="H1439" s="44">
        <f t="shared" si="274"/>
        <v>0.25321466000000004</v>
      </c>
      <c r="I1439"/>
      <c r="J1439" s="294">
        <v>5.15579897164E-2</v>
      </c>
      <c r="K1439" s="44">
        <f t="shared" si="275"/>
        <v>5.15579897164E-2</v>
      </c>
      <c r="L1439" s="295">
        <v>3.6732329999999997E-3</v>
      </c>
      <c r="M1439" s="295">
        <v>9.8943784000000007E-3</v>
      </c>
      <c r="N1439" s="295">
        <v>8.1793164E-6</v>
      </c>
      <c r="O1439" s="295">
        <v>3.7982199000000001E-2</v>
      </c>
      <c r="P1439"/>
      <c r="Q1439" s="212">
        <v>3.2959781000000001</v>
      </c>
      <c r="R1439"/>
      <c r="S1439" s="156">
        <v>7.0388658000000003E-3</v>
      </c>
      <c r="T1439" s="156">
        <v>6.5805982000000001E-3</v>
      </c>
      <c r="U1439" s="156">
        <v>2.3774226999999999E-4</v>
      </c>
      <c r="V1439" s="156">
        <v>2.2052525000000001E-4</v>
      </c>
      <c r="W1439"/>
      <c r="X1439" s="155">
        <v>1.4718830000000001E-5</v>
      </c>
      <c r="Y1439"/>
      <c r="Z1439"/>
      <c r="AA1439"/>
      <c r="AB1439"/>
      <c r="AC1439"/>
      <c r="AD1439" s="159"/>
      <c r="AE1439" s="326"/>
      <c r="AH1439"/>
      <c r="AI1439"/>
      <c r="AJ1439"/>
    </row>
    <row r="1440" spans="1:36" ht="13.8" customHeight="1">
      <c r="A1440" t="s">
        <v>2816</v>
      </c>
      <c r="B1440" s="188" t="s">
        <v>1252</v>
      </c>
      <c r="C1440" s="151" t="str">
        <f t="shared" si="276"/>
        <v>B.044.01.152</v>
      </c>
      <c r="D1440" s="54" t="s">
        <v>1251</v>
      </c>
      <c r="E1440" s="150" t="s">
        <v>440</v>
      </c>
      <c r="F1440" s="153" t="str">
        <f t="shared" si="277"/>
        <v>Electricity Democratic Republic of Congo production</v>
      </c>
      <c r="G1440" s="277">
        <v>2.3881056666666669E-3</v>
      </c>
      <c r="H1440" s="44">
        <f t="shared" si="274"/>
        <v>2.3881056666666669E-3</v>
      </c>
      <c r="I1440"/>
      <c r="J1440" s="294">
        <v>6.2242150720000005E-4</v>
      </c>
      <c r="K1440" s="44">
        <f t="shared" si="275"/>
        <v>6.2242150720000005E-4</v>
      </c>
      <c r="L1440" s="295">
        <v>1.87414392E-5</v>
      </c>
      <c r="M1440" s="295">
        <v>2.3300277999999998E-5</v>
      </c>
      <c r="N1440" s="295">
        <v>2.2216394000000001E-4</v>
      </c>
      <c r="O1440" s="295">
        <v>3.5821585000000002E-4</v>
      </c>
      <c r="P1440"/>
      <c r="Q1440" s="212">
        <v>1.1043217000000001</v>
      </c>
      <c r="R1440"/>
      <c r="S1440" s="156">
        <v>4.5109089000000001E-5</v>
      </c>
      <c r="T1440" s="156">
        <v>4.3155697000000003E-5</v>
      </c>
      <c r="U1440" s="156">
        <v>1.8925859E-6</v>
      </c>
      <c r="V1440" s="156">
        <v>6.0806270999999999E-8</v>
      </c>
      <c r="W1440"/>
      <c r="X1440" s="155">
        <v>8.0288305000000005E-8</v>
      </c>
      <c r="Y1440"/>
      <c r="Z1440"/>
      <c r="AA1440"/>
      <c r="AB1440"/>
      <c r="AC1440"/>
      <c r="AD1440" s="159"/>
      <c r="AE1440" s="326"/>
      <c r="AH1440"/>
      <c r="AI1440"/>
      <c r="AJ1440"/>
    </row>
    <row r="1441" spans="1:36" ht="13.8" customHeight="1">
      <c r="A1441" t="s">
        <v>2817</v>
      </c>
      <c r="B1441" s="188" t="s">
        <v>1252</v>
      </c>
      <c r="C1441" s="151" t="str">
        <f t="shared" si="276"/>
        <v>B.044.01.153</v>
      </c>
      <c r="D1441" s="54" t="s">
        <v>1251</v>
      </c>
      <c r="E1441" s="150" t="s">
        <v>440</v>
      </c>
      <c r="F1441" s="153" t="str">
        <f t="shared" si="277"/>
        <v>Electricity Djibouti production</v>
      </c>
      <c r="G1441" s="277">
        <v>0.17106991999999999</v>
      </c>
      <c r="H1441" s="44">
        <f t="shared" si="274"/>
        <v>0.17106991999999999</v>
      </c>
      <c r="I1441"/>
      <c r="J1441" s="294">
        <v>3.4800780369999999E-2</v>
      </c>
      <c r="K1441" s="44">
        <f t="shared" si="275"/>
        <v>3.4800780369999999E-2</v>
      </c>
      <c r="L1441" s="295">
        <v>2.2284970999999999E-3</v>
      </c>
      <c r="M1441" s="295">
        <v>6.7860728999999996E-3</v>
      </c>
      <c r="N1441" s="295">
        <v>1.2572237E-4</v>
      </c>
      <c r="O1441" s="295">
        <v>2.5660487999999999E-2</v>
      </c>
      <c r="P1441"/>
      <c r="Q1441" s="212">
        <v>2.5866997</v>
      </c>
      <c r="R1441"/>
      <c r="S1441" s="156">
        <v>4.8477868999999996E-3</v>
      </c>
      <c r="T1441" s="156">
        <v>4.5321182E-3</v>
      </c>
      <c r="U1441" s="156">
        <v>1.6213410000000001E-4</v>
      </c>
      <c r="V1441" s="156">
        <v>1.535346E-4</v>
      </c>
      <c r="W1441"/>
      <c r="X1441" s="155">
        <v>9.9762145000000008E-6</v>
      </c>
      <c r="Y1441"/>
      <c r="Z1441"/>
      <c r="AA1441"/>
      <c r="AB1441"/>
      <c r="AC1441"/>
      <c r="AD1441" s="159"/>
      <c r="AE1441" s="326"/>
      <c r="AH1441"/>
      <c r="AI1441"/>
      <c r="AJ1441"/>
    </row>
    <row r="1442" spans="1:36" ht="13.8" customHeight="1">
      <c r="A1442" t="s">
        <v>2818</v>
      </c>
      <c r="B1442" s="188" t="s">
        <v>1252</v>
      </c>
      <c r="C1442" s="151" t="str">
        <f t="shared" si="276"/>
        <v>B.044.01.154</v>
      </c>
      <c r="D1442" s="54" t="s">
        <v>1251</v>
      </c>
      <c r="E1442" s="150" t="s">
        <v>440</v>
      </c>
      <c r="F1442" s="153" t="str">
        <f t="shared" si="277"/>
        <v>Electricity Dominica production</v>
      </c>
      <c r="G1442" s="277">
        <v>0.19390303333333334</v>
      </c>
      <c r="H1442" s="44">
        <f t="shared" si="274"/>
        <v>0.19390303333333334</v>
      </c>
      <c r="I1442"/>
      <c r="J1442" s="294">
        <v>3.9321892728999996E-2</v>
      </c>
      <c r="K1442" s="44">
        <f t="shared" si="275"/>
        <v>3.9321892728999996E-2</v>
      </c>
      <c r="L1442" s="295">
        <v>2.5245520999999998E-3</v>
      </c>
      <c r="M1442" s="295">
        <v>7.6845067999999992E-3</v>
      </c>
      <c r="N1442" s="295">
        <v>2.7378828999999999E-5</v>
      </c>
      <c r="O1442" s="295">
        <v>2.9085455E-2</v>
      </c>
      <c r="P1442"/>
      <c r="Q1442" s="212">
        <v>2.5942558</v>
      </c>
      <c r="R1442"/>
      <c r="S1442" s="156">
        <v>5.4970024999999997E-3</v>
      </c>
      <c r="T1442" s="156">
        <v>5.1381813999999996E-3</v>
      </c>
      <c r="U1442" s="156">
        <v>1.8374725999999999E-4</v>
      </c>
      <c r="V1442" s="156">
        <v>1.7507385E-4</v>
      </c>
      <c r="W1442"/>
      <c r="X1442" s="155">
        <v>1.133007E-5</v>
      </c>
      <c r="Y1442"/>
      <c r="Z1442"/>
      <c r="AA1442"/>
      <c r="AB1442"/>
      <c r="AC1442"/>
      <c r="AD1442" s="159"/>
      <c r="AE1442" s="326"/>
      <c r="AH1442"/>
      <c r="AI1442"/>
      <c r="AJ1442"/>
    </row>
    <row r="1443" spans="1:36" ht="13.8" customHeight="1">
      <c r="A1443" t="s">
        <v>2819</v>
      </c>
      <c r="B1443" s="188" t="s">
        <v>1252</v>
      </c>
      <c r="C1443" s="151" t="str">
        <f t="shared" si="276"/>
        <v>B.044.01.155</v>
      </c>
      <c r="D1443" s="54" t="s">
        <v>1251</v>
      </c>
      <c r="E1443" s="150" t="s">
        <v>440</v>
      </c>
      <c r="F1443" s="153" t="str">
        <f t="shared" si="277"/>
        <v>Electricity Dominican Republic production</v>
      </c>
      <c r="G1443" s="277">
        <v>0.20449271333333335</v>
      </c>
      <c r="H1443" s="44">
        <f t="shared" si="274"/>
        <v>0.20449271333333335</v>
      </c>
      <c r="I1443"/>
      <c r="J1443" s="294">
        <v>3.9785960427999999E-2</v>
      </c>
      <c r="K1443" s="44">
        <f t="shared" si="275"/>
        <v>3.9785960427999999E-2</v>
      </c>
      <c r="L1443" s="295">
        <v>3.3093089999999999E-3</v>
      </c>
      <c r="M1443" s="295">
        <v>5.7551928000000004E-3</v>
      </c>
      <c r="N1443" s="295">
        <v>4.7551627999999997E-5</v>
      </c>
      <c r="O1443" s="295">
        <v>3.0673907E-2</v>
      </c>
      <c r="P1443"/>
      <c r="Q1443" s="212">
        <v>2.5653630000000001</v>
      </c>
      <c r="R1443"/>
      <c r="S1443" s="156">
        <v>4.7821078999999997E-3</v>
      </c>
      <c r="T1443" s="156">
        <v>4.505294E-3</v>
      </c>
      <c r="U1443" s="156">
        <v>1.7755407999999999E-4</v>
      </c>
      <c r="V1443" s="156">
        <v>9.9259821000000005E-5</v>
      </c>
      <c r="W1443"/>
      <c r="X1443" s="155">
        <v>1.0902913000000001E-5</v>
      </c>
      <c r="Y1443"/>
      <c r="Z1443"/>
      <c r="AA1443"/>
      <c r="AB1443"/>
      <c r="AC1443"/>
      <c r="AD1443" s="159"/>
      <c r="AE1443" s="326"/>
      <c r="AH1443"/>
      <c r="AI1443"/>
      <c r="AJ1443"/>
    </row>
    <row r="1444" spans="1:36" ht="13.8" customHeight="1">
      <c r="A1444" t="s">
        <v>2820</v>
      </c>
      <c r="B1444" s="188" t="s">
        <v>1252</v>
      </c>
      <c r="C1444" s="151" t="str">
        <f t="shared" si="276"/>
        <v>B.044.01.156</v>
      </c>
      <c r="D1444" s="54" t="s">
        <v>1251</v>
      </c>
      <c r="E1444" s="150" t="s">
        <v>440</v>
      </c>
      <c r="F1444" s="153" t="str">
        <f t="shared" si="277"/>
        <v>Electricity Eastern Africa production</v>
      </c>
      <c r="G1444" s="277">
        <v>2.7200982000000003E-3</v>
      </c>
      <c r="H1444" s="44">
        <f t="shared" si="274"/>
        <v>2.7200982000000003E-3</v>
      </c>
      <c r="I1444"/>
      <c r="J1444" s="294">
        <v>6.8590440580000003E-4</v>
      </c>
      <c r="K1444" s="44">
        <f t="shared" si="275"/>
        <v>6.8590440580000003E-4</v>
      </c>
      <c r="L1444" s="295">
        <v>1.03580867E-5</v>
      </c>
      <c r="M1444" s="295">
        <v>7.4093891000000004E-6</v>
      </c>
      <c r="N1444" s="295">
        <v>2.6012220000000001E-4</v>
      </c>
      <c r="O1444" s="295">
        <v>4.0801473000000001E-4</v>
      </c>
      <c r="P1444"/>
      <c r="Q1444" s="212">
        <v>1.3185593</v>
      </c>
      <c r="R1444"/>
      <c r="S1444" s="156">
        <v>4.7832864000000002E-5</v>
      </c>
      <c r="T1444" s="156">
        <v>4.5670010999999998E-5</v>
      </c>
      <c r="U1444" s="156">
        <v>2.0916576000000002E-6</v>
      </c>
      <c r="V1444" s="156">
        <v>7.1195447000000003E-8</v>
      </c>
      <c r="W1444"/>
      <c r="X1444" s="155">
        <v>8.4763839000000002E-8</v>
      </c>
      <c r="Y1444"/>
      <c r="Z1444"/>
      <c r="AA1444"/>
      <c r="AB1444"/>
      <c r="AC1444"/>
      <c r="AD1444" s="159"/>
      <c r="AE1444" s="326"/>
      <c r="AH1444"/>
      <c r="AI1444"/>
      <c r="AJ1444"/>
    </row>
    <row r="1445" spans="1:36" ht="13.8" customHeight="1">
      <c r="A1445" t="s">
        <v>2821</v>
      </c>
      <c r="B1445" s="188" t="s">
        <v>1252</v>
      </c>
      <c r="C1445" s="151" t="str">
        <f t="shared" si="276"/>
        <v>B.044.01.157</v>
      </c>
      <c r="D1445" s="54" t="s">
        <v>1251</v>
      </c>
      <c r="E1445" s="150" t="s">
        <v>440</v>
      </c>
      <c r="F1445" s="153" t="str">
        <f t="shared" si="277"/>
        <v>Electricity Ecuador production</v>
      </c>
      <c r="G1445" s="277">
        <v>7.092128666666668E-2</v>
      </c>
      <c r="H1445" s="44">
        <f t="shared" si="274"/>
        <v>7.092128666666668E-2</v>
      </c>
      <c r="I1445"/>
      <c r="J1445" s="294">
        <v>1.46151905E-2</v>
      </c>
      <c r="K1445" s="44">
        <f t="shared" si="275"/>
        <v>1.46151905E-2</v>
      </c>
      <c r="L1445" s="295">
        <v>1.0337594100000001E-3</v>
      </c>
      <c r="M1445" s="295">
        <v>2.7841492500000004E-3</v>
      </c>
      <c r="N1445" s="295">
        <v>1.5908884E-4</v>
      </c>
      <c r="O1445" s="295">
        <v>1.0638193000000001E-2</v>
      </c>
      <c r="P1445"/>
      <c r="Q1445" s="212">
        <v>1.7568191</v>
      </c>
      <c r="R1445"/>
      <c r="S1445" s="156">
        <v>1.9776851999999999E-3</v>
      </c>
      <c r="T1445" s="156">
        <v>1.8501231E-3</v>
      </c>
      <c r="U1445" s="156">
        <v>6.6667519000000004E-5</v>
      </c>
      <c r="V1445" s="156">
        <v>6.0894540000000001E-5</v>
      </c>
      <c r="W1445"/>
      <c r="X1445" s="155">
        <v>4.1134253000000002E-6</v>
      </c>
      <c r="Y1445"/>
      <c r="Z1445"/>
      <c r="AA1445"/>
      <c r="AB1445"/>
      <c r="AC1445"/>
      <c r="AD1445" s="159"/>
      <c r="AE1445" s="326"/>
      <c r="AH1445"/>
      <c r="AI1445"/>
      <c r="AJ1445"/>
    </row>
    <row r="1446" spans="1:36" ht="13.8" customHeight="1">
      <c r="A1446" t="s">
        <v>2822</v>
      </c>
      <c r="B1446" s="188" t="s">
        <v>1252</v>
      </c>
      <c r="C1446" s="151" t="str">
        <f t="shared" si="276"/>
        <v>B.044.01.158</v>
      </c>
      <c r="D1446" s="54" t="s">
        <v>1251</v>
      </c>
      <c r="E1446" s="150" t="s">
        <v>440</v>
      </c>
      <c r="F1446" s="153" t="str">
        <f t="shared" si="277"/>
        <v>Electricity Egypt production</v>
      </c>
      <c r="G1446" s="277">
        <v>0.22282260666666664</v>
      </c>
      <c r="H1446" s="44">
        <f t="shared" si="274"/>
        <v>0.22282260666666664</v>
      </c>
      <c r="I1446"/>
      <c r="J1446" s="294">
        <v>4.5022125106999995E-2</v>
      </c>
      <c r="K1446" s="44">
        <f t="shared" si="275"/>
        <v>4.5022125106999995E-2</v>
      </c>
      <c r="L1446" s="295">
        <v>4.5859591999999998E-3</v>
      </c>
      <c r="M1446" s="295">
        <v>6.9784393999999996E-3</v>
      </c>
      <c r="N1446" s="295">
        <v>3.4335507000000003E-5</v>
      </c>
      <c r="O1446" s="295">
        <v>3.3423390999999997E-2</v>
      </c>
      <c r="P1446"/>
      <c r="Q1446" s="212">
        <v>2.7485732999999999</v>
      </c>
      <c r="R1446"/>
      <c r="S1446" s="156">
        <v>5.2310802999999996E-3</v>
      </c>
      <c r="T1446" s="156">
        <v>4.8875706000000001E-3</v>
      </c>
      <c r="U1446" s="156">
        <v>1.9392433E-4</v>
      </c>
      <c r="V1446" s="156">
        <v>1.4958541999999999E-4</v>
      </c>
      <c r="W1446"/>
      <c r="X1446" s="155">
        <v>1.2082973000000001E-5</v>
      </c>
      <c r="Y1446"/>
      <c r="Z1446"/>
      <c r="AA1446"/>
      <c r="AB1446"/>
      <c r="AC1446"/>
      <c r="AD1446" s="159"/>
      <c r="AE1446" s="326"/>
      <c r="AH1446"/>
      <c r="AI1446"/>
      <c r="AJ1446"/>
    </row>
    <row r="1447" spans="1:36" ht="13.8" customHeight="1">
      <c r="A1447" t="s">
        <v>2823</v>
      </c>
      <c r="B1447" s="188" t="s">
        <v>1252</v>
      </c>
      <c r="C1447" s="151" t="str">
        <f t="shared" si="276"/>
        <v>B.044.01.159</v>
      </c>
      <c r="D1447" s="54" t="s">
        <v>1251</v>
      </c>
      <c r="E1447" s="150" t="s">
        <v>440</v>
      </c>
      <c r="F1447" s="153" t="str">
        <f t="shared" si="277"/>
        <v>Electricity El Salvador production</v>
      </c>
      <c r="G1447" s="277">
        <v>1.9078350000000001E-2</v>
      </c>
      <c r="H1447" s="44">
        <f t="shared" si="274"/>
        <v>1.9078350000000001E-2</v>
      </c>
      <c r="I1447"/>
      <c r="J1447" s="294">
        <v>5.2048163500000005E-3</v>
      </c>
      <c r="K1447" s="44">
        <f t="shared" si="275"/>
        <v>5.2048163500000005E-3</v>
      </c>
      <c r="L1447" s="295">
        <v>7.5076659999999992E-4</v>
      </c>
      <c r="M1447" s="295">
        <v>1.4591476E-3</v>
      </c>
      <c r="N1447" s="295">
        <v>1.3314965E-4</v>
      </c>
      <c r="O1447" s="295">
        <v>2.8617525000000001E-3</v>
      </c>
      <c r="P1447"/>
      <c r="Q1447" s="212">
        <v>1.5888019</v>
      </c>
      <c r="R1447"/>
      <c r="S1447" s="156">
        <v>6.9275493000000004E-4</v>
      </c>
      <c r="T1447" s="156">
        <v>6.5634790999999999E-4</v>
      </c>
      <c r="U1447" s="156">
        <v>2.0494904E-5</v>
      </c>
      <c r="V1447" s="156">
        <v>1.5912115000000001E-5</v>
      </c>
      <c r="W1447"/>
      <c r="X1447" s="155">
        <v>1.414592E-6</v>
      </c>
      <c r="Y1447"/>
      <c r="Z1447"/>
      <c r="AA1447"/>
      <c r="AB1447"/>
      <c r="AC1447"/>
      <c r="AD1447" s="159"/>
      <c r="AE1447" s="326"/>
      <c r="AH1447"/>
      <c r="AI1447"/>
      <c r="AJ1447"/>
    </row>
    <row r="1448" spans="1:36" ht="13.8" customHeight="1">
      <c r="A1448" t="s">
        <v>2824</v>
      </c>
      <c r="B1448" s="188" t="s">
        <v>1252</v>
      </c>
      <c r="C1448" s="151" t="str">
        <f t="shared" si="276"/>
        <v>B.044.01.160</v>
      </c>
      <c r="D1448" s="54" t="s">
        <v>1251</v>
      </c>
      <c r="E1448" s="150" t="s">
        <v>440</v>
      </c>
      <c r="F1448" s="153" t="str">
        <f t="shared" si="277"/>
        <v>Electricity Equatorial Guinea production</v>
      </c>
      <c r="G1448" s="277">
        <v>0.15157622666666667</v>
      </c>
      <c r="H1448" s="44">
        <f t="shared" si="274"/>
        <v>0.15157622666666667</v>
      </c>
      <c r="I1448"/>
      <c r="J1448" s="294">
        <v>3.0630631461999999E-2</v>
      </c>
      <c r="K1448" s="44">
        <f t="shared" si="275"/>
        <v>3.0630631461999999E-2</v>
      </c>
      <c r="L1448" s="295">
        <v>3.1975118800000001E-3</v>
      </c>
      <c r="M1448" s="295">
        <v>4.6293254000000002E-3</v>
      </c>
      <c r="N1448" s="295">
        <v>6.7360181999999997E-5</v>
      </c>
      <c r="O1448" s="295">
        <v>2.2736434E-2</v>
      </c>
      <c r="P1448"/>
      <c r="Q1448" s="212">
        <v>2.1015546999999999</v>
      </c>
      <c r="R1448"/>
      <c r="S1448" s="156">
        <v>3.4973825E-3</v>
      </c>
      <c r="T1448" s="156">
        <v>3.2676799999999998E-3</v>
      </c>
      <c r="U1448" s="156">
        <v>1.309371E-4</v>
      </c>
      <c r="V1448" s="156">
        <v>9.8765377000000005E-5</v>
      </c>
      <c r="W1448"/>
      <c r="X1448" s="155">
        <v>8.1581240999999996E-6</v>
      </c>
      <c r="Y1448"/>
      <c r="Z1448"/>
      <c r="AA1448"/>
      <c r="AB1448"/>
      <c r="AC1448"/>
      <c r="AD1448" s="159"/>
      <c r="AE1448" s="326"/>
      <c r="AH1448"/>
      <c r="AI1448"/>
      <c r="AJ1448"/>
    </row>
    <row r="1449" spans="1:36" ht="13.8" customHeight="1">
      <c r="A1449" t="s">
        <v>2825</v>
      </c>
      <c r="B1449" s="188" t="s">
        <v>1252</v>
      </c>
      <c r="C1449" s="151" t="str">
        <f t="shared" si="276"/>
        <v>B.044.01.161</v>
      </c>
      <c r="D1449" s="54" t="s">
        <v>1251</v>
      </c>
      <c r="E1449" s="150" t="s">
        <v>440</v>
      </c>
      <c r="F1449" s="153" t="str">
        <f t="shared" si="277"/>
        <v>Electricity Eritrea production</v>
      </c>
      <c r="G1449" s="277">
        <v>0.21247888000000004</v>
      </c>
      <c r="H1449" s="44">
        <f t="shared" si="274"/>
        <v>0.21247888000000004</v>
      </c>
      <c r="I1449"/>
      <c r="J1449" s="294">
        <v>4.3101475197E-2</v>
      </c>
      <c r="K1449" s="44">
        <f t="shared" si="275"/>
        <v>4.3101475197E-2</v>
      </c>
      <c r="L1449" s="295">
        <v>2.7685061E-3</v>
      </c>
      <c r="M1449" s="295">
        <v>8.4266740999999999E-3</v>
      </c>
      <c r="N1449" s="295">
        <v>3.4462996999999997E-5</v>
      </c>
      <c r="O1449" s="295">
        <v>3.1871832000000003E-2</v>
      </c>
      <c r="P1449"/>
      <c r="Q1449" s="212">
        <v>2.8152936999999998</v>
      </c>
      <c r="R1449"/>
      <c r="S1449" s="156">
        <v>6.0239483999999996E-3</v>
      </c>
      <c r="T1449" s="156">
        <v>5.6308356E-3</v>
      </c>
      <c r="U1449" s="156">
        <v>2.0136745999999999E-4</v>
      </c>
      <c r="V1449" s="156">
        <v>1.9174535000000001E-4</v>
      </c>
      <c r="W1449"/>
      <c r="X1449" s="155">
        <v>1.2414134E-5</v>
      </c>
      <c r="Y1449"/>
      <c r="Z1449"/>
      <c r="AA1449"/>
      <c r="AB1449"/>
      <c r="AC1449"/>
      <c r="AD1449" s="159"/>
      <c r="AE1449" s="326"/>
      <c r="AH1449"/>
      <c r="AI1449"/>
      <c r="AJ1449"/>
    </row>
    <row r="1450" spans="1:36" ht="13.8" customHeight="1">
      <c r="A1450" t="s">
        <v>2826</v>
      </c>
      <c r="B1450" s="188" t="s">
        <v>1252</v>
      </c>
      <c r="C1450" s="151" t="str">
        <f t="shared" si="276"/>
        <v>B.044.01.162</v>
      </c>
      <c r="D1450" s="54" t="s">
        <v>1251</v>
      </c>
      <c r="E1450" s="150" t="s">
        <v>440</v>
      </c>
      <c r="F1450" s="153" t="str">
        <f t="shared" si="277"/>
        <v>Electricity Eswatini production</v>
      </c>
      <c r="G1450" s="277">
        <v>1.4835589333333335E-2</v>
      </c>
      <c r="H1450" s="44">
        <f t="shared" si="274"/>
        <v>1.4835589333333335E-2</v>
      </c>
      <c r="I1450"/>
      <c r="J1450" s="294">
        <v>7.4137443400000003E-3</v>
      </c>
      <c r="K1450" s="44">
        <f t="shared" si="275"/>
        <v>7.4137443400000003E-3</v>
      </c>
      <c r="L1450" s="295">
        <v>2.0505540800000001E-3</v>
      </c>
      <c r="M1450" s="295">
        <v>2.9760619000000002E-3</v>
      </c>
      <c r="N1450" s="295">
        <v>1.6178996000000001E-4</v>
      </c>
      <c r="O1450" s="295">
        <v>2.2253384E-3</v>
      </c>
      <c r="P1450"/>
      <c r="Q1450" s="212">
        <v>2.6586530000000002</v>
      </c>
      <c r="R1450"/>
      <c r="S1450" s="156">
        <v>9.0879806999999999E-4</v>
      </c>
      <c r="T1450" s="156">
        <v>8.8519825999999995E-4</v>
      </c>
      <c r="U1450" s="156">
        <v>2.1775579000000001E-5</v>
      </c>
      <c r="V1450" s="156">
        <v>1.8242397000000001E-6</v>
      </c>
      <c r="W1450"/>
      <c r="X1450" s="155">
        <v>1.9401152999999999E-6</v>
      </c>
      <c r="Y1450"/>
      <c r="Z1450"/>
      <c r="AA1450"/>
      <c r="AB1450"/>
      <c r="AC1450"/>
      <c r="AD1450" s="159"/>
      <c r="AE1450" s="326"/>
      <c r="AH1450"/>
      <c r="AI1450"/>
      <c r="AJ1450"/>
    </row>
    <row r="1451" spans="1:36" ht="13.8" customHeight="1">
      <c r="A1451" t="s">
        <v>2827</v>
      </c>
      <c r="B1451" s="188" t="s">
        <v>1252</v>
      </c>
      <c r="C1451" s="151" t="str">
        <f t="shared" si="276"/>
        <v>B.044.01.163</v>
      </c>
      <c r="D1451" s="54" t="s">
        <v>1251</v>
      </c>
      <c r="E1451" s="150" t="s">
        <v>440</v>
      </c>
      <c r="F1451" s="153" t="str">
        <f t="shared" si="277"/>
        <v>Electricity Ethiopia production</v>
      </c>
      <c r="G1451" s="277">
        <v>2.6367255333333336E-3</v>
      </c>
      <c r="H1451" s="44">
        <f t="shared" si="274"/>
        <v>2.6367255333333336E-3</v>
      </c>
      <c r="I1451"/>
      <c r="J1451" s="294">
        <v>6.6926692710000003E-4</v>
      </c>
      <c r="K1451" s="44">
        <f t="shared" si="275"/>
        <v>6.6926692710000003E-4</v>
      </c>
      <c r="L1451" s="295">
        <v>1.1884654000000001E-5</v>
      </c>
      <c r="M1451" s="295">
        <v>8.4206831000000006E-6</v>
      </c>
      <c r="N1451" s="295">
        <v>2.5345275999999998E-4</v>
      </c>
      <c r="O1451" s="295">
        <v>3.9550883000000003E-4</v>
      </c>
      <c r="P1451"/>
      <c r="Q1451" s="212">
        <v>1.3013881</v>
      </c>
      <c r="R1451"/>
      <c r="S1451" s="156">
        <v>4.6799730000000001E-5</v>
      </c>
      <c r="T1451" s="156">
        <v>4.4699218999999999E-5</v>
      </c>
      <c r="U1451" s="156">
        <v>2.0311411999999999E-6</v>
      </c>
      <c r="V1451" s="156">
        <v>6.9370018999999995E-8</v>
      </c>
      <c r="W1451"/>
      <c r="X1451" s="155">
        <v>8.3442994000000006E-8</v>
      </c>
      <c r="Y1451"/>
      <c r="Z1451"/>
      <c r="AA1451"/>
      <c r="AB1451"/>
      <c r="AC1451"/>
      <c r="AD1451" s="159"/>
      <c r="AE1451" s="326"/>
      <c r="AH1451"/>
      <c r="AI1451"/>
      <c r="AJ1451"/>
    </row>
    <row r="1452" spans="1:36" ht="13.8" customHeight="1">
      <c r="A1452" t="s">
        <v>2828</v>
      </c>
      <c r="B1452" s="188" t="s">
        <v>1252</v>
      </c>
      <c r="C1452" s="151" t="str">
        <f t="shared" si="276"/>
        <v>B.044.01.164</v>
      </c>
      <c r="D1452" s="54" t="s">
        <v>1251</v>
      </c>
      <c r="E1452" s="150" t="s">
        <v>440</v>
      </c>
      <c r="F1452" s="153" t="str">
        <f t="shared" si="277"/>
        <v>Electricity Falkland Islands production</v>
      </c>
      <c r="G1452" s="277">
        <v>0.24133377333333336</v>
      </c>
      <c r="H1452" s="44">
        <f t="shared" ref="H1452:H1515" si="278">G1452</f>
        <v>0.24133377333333336</v>
      </c>
      <c r="I1452"/>
      <c r="J1452" s="294">
        <v>4.8923956400000003E-2</v>
      </c>
      <c r="K1452" s="44">
        <f t="shared" ref="K1452:K1515" si="279">J1452</f>
        <v>4.8923956400000003E-2</v>
      </c>
      <c r="L1452" s="295">
        <v>3.1456087000000001E-3</v>
      </c>
      <c r="M1452" s="295">
        <v>9.5782816999999999E-3</v>
      </c>
      <c r="N1452" s="295">
        <v>0</v>
      </c>
      <c r="O1452" s="295">
        <v>3.6200066000000003E-2</v>
      </c>
      <c r="P1452"/>
      <c r="Q1452" s="212">
        <v>3.0561601</v>
      </c>
      <c r="R1452"/>
      <c r="S1452" s="156">
        <v>6.8456298999999996E-3</v>
      </c>
      <c r="T1452" s="156">
        <v>6.3986586999999996E-3</v>
      </c>
      <c r="U1452" s="156">
        <v>2.2876137999999999E-4</v>
      </c>
      <c r="V1452" s="156">
        <v>2.1820982999999999E-4</v>
      </c>
      <c r="W1452"/>
      <c r="X1452" s="155">
        <v>1.4111385000000001E-5</v>
      </c>
      <c r="Y1452"/>
      <c r="Z1452"/>
      <c r="AA1452"/>
      <c r="AB1452"/>
      <c r="AC1452"/>
      <c r="AD1452" s="159"/>
      <c r="AE1452" s="326"/>
      <c r="AH1452"/>
      <c r="AI1452"/>
      <c r="AJ1452"/>
    </row>
    <row r="1453" spans="1:36" ht="13.8" customHeight="1">
      <c r="A1453" t="s">
        <v>2829</v>
      </c>
      <c r="B1453" s="188" t="s">
        <v>1252</v>
      </c>
      <c r="C1453" s="151" t="str">
        <f t="shared" ref="C1453:C1516" si="280">MID(A1453,1,12)</f>
        <v>B.044.01.165</v>
      </c>
      <c r="D1453" s="54" t="s">
        <v>1251</v>
      </c>
      <c r="E1453" s="150" t="s">
        <v>440</v>
      </c>
      <c r="F1453" s="153" t="str">
        <f t="shared" ref="F1453:F1516" si="281">MID(A1453, 21,85)</f>
        <v>Electricity Faroe Islands production</v>
      </c>
      <c r="G1453" s="277">
        <v>0.12252289333333333</v>
      </c>
      <c r="H1453" s="44">
        <f t="shared" si="278"/>
        <v>0.12252289333333333</v>
      </c>
      <c r="I1453"/>
      <c r="J1453" s="294">
        <v>2.4920788109999998E-2</v>
      </c>
      <c r="K1453" s="44">
        <f t="shared" si="279"/>
        <v>2.4920788109999998E-2</v>
      </c>
      <c r="L1453" s="295">
        <v>1.5906430100000001E-3</v>
      </c>
      <c r="M1453" s="295">
        <v>4.8381761000000001E-3</v>
      </c>
      <c r="N1453" s="295">
        <v>1.13535E-4</v>
      </c>
      <c r="O1453" s="295">
        <v>1.8378433999999999E-2</v>
      </c>
      <c r="P1453"/>
      <c r="Q1453" s="212">
        <v>2.0273176999999998</v>
      </c>
      <c r="R1453"/>
      <c r="S1453" s="156">
        <v>3.466729E-3</v>
      </c>
      <c r="T1453" s="156">
        <v>3.2409622000000001E-3</v>
      </c>
      <c r="U1453" s="156">
        <v>1.1601843E-4</v>
      </c>
      <c r="V1453" s="156">
        <v>1.0974844E-4</v>
      </c>
      <c r="W1453"/>
      <c r="X1453" s="155">
        <v>7.1358283000000001E-6</v>
      </c>
      <c r="Y1453"/>
      <c r="Z1453"/>
      <c r="AA1453"/>
      <c r="AB1453"/>
      <c r="AC1453"/>
      <c r="AD1453" s="159"/>
      <c r="AE1453" s="326"/>
      <c r="AH1453"/>
      <c r="AI1453"/>
      <c r="AJ1453"/>
    </row>
    <row r="1454" spans="1:36" ht="13.8" customHeight="1">
      <c r="A1454" t="s">
        <v>2830</v>
      </c>
      <c r="B1454" s="188" t="s">
        <v>1252</v>
      </c>
      <c r="C1454" s="151" t="str">
        <f t="shared" si="280"/>
        <v>B.044.01.166</v>
      </c>
      <c r="D1454" s="54" t="s">
        <v>1251</v>
      </c>
      <c r="E1454" s="150" t="s">
        <v>440</v>
      </c>
      <c r="F1454" s="153" t="str">
        <f t="shared" si="281"/>
        <v>Electricity Fiji production</v>
      </c>
      <c r="G1454" s="277">
        <v>8.0680673333333341E-2</v>
      </c>
      <c r="H1454" s="44">
        <f t="shared" si="278"/>
        <v>8.0680673333333341E-2</v>
      </c>
      <c r="I1454"/>
      <c r="J1454" s="294">
        <v>1.7383262609999998E-2</v>
      </c>
      <c r="K1454" s="44">
        <f t="shared" si="279"/>
        <v>1.7383262609999998E-2</v>
      </c>
      <c r="L1454" s="295">
        <v>1.4379966099999999E-3</v>
      </c>
      <c r="M1454" s="295">
        <v>3.7358221699999999E-3</v>
      </c>
      <c r="N1454" s="295">
        <v>1.0734282999999999E-4</v>
      </c>
      <c r="O1454" s="295">
        <v>1.2102101000000001E-2</v>
      </c>
      <c r="P1454"/>
      <c r="Q1454" s="212">
        <v>1.9252346</v>
      </c>
      <c r="R1454"/>
      <c r="S1454" s="156">
        <v>2.4046279999999998E-3</v>
      </c>
      <c r="T1454" s="156">
        <v>2.2543806E-3</v>
      </c>
      <c r="U1454" s="156">
        <v>7.8307378999999998E-5</v>
      </c>
      <c r="V1454" s="156">
        <v>7.1939973000000005E-5</v>
      </c>
      <c r="W1454"/>
      <c r="X1454" s="155">
        <v>4.9484832000000002E-6</v>
      </c>
      <c r="Y1454"/>
      <c r="Z1454"/>
      <c r="AA1454"/>
      <c r="AB1454"/>
      <c r="AC1454"/>
      <c r="AD1454" s="159"/>
      <c r="AE1454" s="326"/>
      <c r="AH1454"/>
      <c r="AI1454"/>
      <c r="AJ1454"/>
    </row>
    <row r="1455" spans="1:36" ht="13.8" customHeight="1">
      <c r="A1455" t="s">
        <v>2831</v>
      </c>
      <c r="B1455" s="188" t="s">
        <v>1252</v>
      </c>
      <c r="C1455" s="151" t="str">
        <f t="shared" si="280"/>
        <v>B.044.01.167</v>
      </c>
      <c r="D1455" s="54" t="s">
        <v>1251</v>
      </c>
      <c r="E1455" s="150" t="s">
        <v>440</v>
      </c>
      <c r="F1455" s="153" t="str">
        <f t="shared" si="281"/>
        <v>Electricity French Guiana production</v>
      </c>
      <c r="G1455" s="277">
        <v>7.0575446666666666E-2</v>
      </c>
      <c r="H1455" s="44">
        <f t="shared" si="278"/>
        <v>7.0575446666666666E-2</v>
      </c>
      <c r="I1455"/>
      <c r="J1455" s="294">
        <v>1.4913579810000001E-2</v>
      </c>
      <c r="K1455" s="44">
        <f t="shared" si="279"/>
        <v>1.4913579810000001E-2</v>
      </c>
      <c r="L1455" s="295">
        <v>1.1206589800000001E-3</v>
      </c>
      <c r="M1455" s="295">
        <v>3.0549091000000002E-3</v>
      </c>
      <c r="N1455" s="295">
        <v>1.5169473E-4</v>
      </c>
      <c r="O1455" s="295">
        <v>1.0586317E-2</v>
      </c>
      <c r="P1455"/>
      <c r="Q1455" s="212">
        <v>1.8364867</v>
      </c>
      <c r="R1455"/>
      <c r="S1455" s="156">
        <v>2.0541880000000002E-3</v>
      </c>
      <c r="T1455" s="156">
        <v>1.9240851999999999E-3</v>
      </c>
      <c r="U1455" s="156">
        <v>6.7715623000000002E-5</v>
      </c>
      <c r="V1455" s="156">
        <v>6.2387182999999998E-5</v>
      </c>
      <c r="W1455"/>
      <c r="X1455" s="155">
        <v>4.2247426999999999E-6</v>
      </c>
      <c r="Y1455"/>
      <c r="Z1455"/>
      <c r="AA1455"/>
      <c r="AB1455"/>
      <c r="AC1455"/>
      <c r="AD1455" s="159"/>
      <c r="AE1455" s="326"/>
      <c r="AH1455"/>
      <c r="AI1455"/>
      <c r="AJ1455"/>
    </row>
    <row r="1456" spans="1:36" ht="13.8" customHeight="1">
      <c r="A1456" t="s">
        <v>2832</v>
      </c>
      <c r="B1456" s="188" t="s">
        <v>1252</v>
      </c>
      <c r="C1456" s="151" t="str">
        <f t="shared" si="280"/>
        <v>B.044.01.168</v>
      </c>
      <c r="D1456" s="54" t="s">
        <v>1251</v>
      </c>
      <c r="E1456" s="150" t="s">
        <v>440</v>
      </c>
      <c r="F1456" s="153" t="str">
        <f t="shared" si="281"/>
        <v>Electricity French Polynesia production</v>
      </c>
      <c r="G1456" s="277">
        <v>0.14494174666666668</v>
      </c>
      <c r="H1456" s="44">
        <f t="shared" si="278"/>
        <v>0.14494174666666668</v>
      </c>
      <c r="I1456"/>
      <c r="J1456" s="294">
        <v>2.9424243898000003E-2</v>
      </c>
      <c r="K1456" s="44">
        <f t="shared" si="279"/>
        <v>2.9424243898000003E-2</v>
      </c>
      <c r="L1456" s="295">
        <v>1.8831056100000001E-3</v>
      </c>
      <c r="M1456" s="295">
        <v>5.7268776000000002E-3</v>
      </c>
      <c r="N1456" s="295">
        <v>7.2998687999999997E-5</v>
      </c>
      <c r="O1456" s="295">
        <v>2.1741262000000001E-2</v>
      </c>
      <c r="P1456"/>
      <c r="Q1456" s="212">
        <v>2.1771465999999999</v>
      </c>
      <c r="R1456"/>
      <c r="S1456" s="156">
        <v>4.1033019E-3</v>
      </c>
      <c r="T1456" s="156">
        <v>3.8356872E-3</v>
      </c>
      <c r="U1456" s="156">
        <v>1.3726088E-4</v>
      </c>
      <c r="V1456" s="156">
        <v>1.3035375E-4</v>
      </c>
      <c r="W1456"/>
      <c r="X1456" s="155">
        <v>8.4539473000000005E-6</v>
      </c>
      <c r="Y1456"/>
      <c r="Z1456"/>
      <c r="AA1456"/>
      <c r="AB1456"/>
      <c r="AC1456"/>
      <c r="AD1456" s="159"/>
      <c r="AE1456" s="326"/>
      <c r="AH1456"/>
      <c r="AI1456"/>
      <c r="AJ1456"/>
    </row>
    <row r="1457" spans="1:36" ht="13.8" customHeight="1">
      <c r="A1457" t="s">
        <v>2833</v>
      </c>
      <c r="B1457" s="188" t="s">
        <v>1252</v>
      </c>
      <c r="C1457" s="151" t="str">
        <f t="shared" si="280"/>
        <v>B.044.01.169</v>
      </c>
      <c r="D1457" s="54" t="s">
        <v>1251</v>
      </c>
      <c r="E1457" s="150" t="s">
        <v>440</v>
      </c>
      <c r="F1457" s="153" t="str">
        <f t="shared" si="281"/>
        <v>Electricity Gabon production</v>
      </c>
      <c r="G1457" s="277">
        <v>0.12940317333333334</v>
      </c>
      <c r="H1457" s="44">
        <f t="shared" si="278"/>
        <v>0.12940317333333334</v>
      </c>
      <c r="I1457"/>
      <c r="J1457" s="294">
        <v>2.6248831139999998E-2</v>
      </c>
      <c r="K1457" s="44">
        <f t="shared" si="279"/>
        <v>2.6248831139999998E-2</v>
      </c>
      <c r="L1457" s="295">
        <v>2.3846580900000001E-3</v>
      </c>
      <c r="M1457" s="295">
        <v>4.3406853E-3</v>
      </c>
      <c r="N1457" s="295">
        <v>1.1301175E-4</v>
      </c>
      <c r="O1457" s="295">
        <v>1.9410475999999999E-2</v>
      </c>
      <c r="P1457"/>
      <c r="Q1457" s="212">
        <v>2.1341519</v>
      </c>
      <c r="R1457"/>
      <c r="S1457" s="156">
        <v>3.2123415999999998E-3</v>
      </c>
      <c r="T1457" s="156">
        <v>3.0023202999999998E-3</v>
      </c>
      <c r="U1457" s="156">
        <v>1.1537325E-4</v>
      </c>
      <c r="V1457" s="156">
        <v>9.4648038000000003E-5</v>
      </c>
      <c r="W1457"/>
      <c r="X1457" s="155">
        <v>7.1551809000000003E-6</v>
      </c>
      <c r="Y1457"/>
      <c r="Z1457"/>
      <c r="AA1457"/>
      <c r="AB1457"/>
      <c r="AC1457"/>
      <c r="AD1457" s="159"/>
      <c r="AE1457" s="326"/>
      <c r="AH1457"/>
      <c r="AI1457"/>
      <c r="AJ1457"/>
    </row>
    <row r="1458" spans="1:36" ht="13.8" customHeight="1">
      <c r="A1458" t="s">
        <v>2834</v>
      </c>
      <c r="B1458" s="188" t="s">
        <v>1252</v>
      </c>
      <c r="C1458" s="151" t="str">
        <f t="shared" si="280"/>
        <v>B.044.01.170</v>
      </c>
      <c r="D1458" s="54" t="s">
        <v>1251</v>
      </c>
      <c r="E1458" s="150" t="s">
        <v>440</v>
      </c>
      <c r="F1458" s="153" t="str">
        <f t="shared" si="281"/>
        <v>Electricity Gambia production</v>
      </c>
      <c r="G1458" s="277">
        <v>0.25040372666666666</v>
      </c>
      <c r="H1458" s="44">
        <f t="shared" si="278"/>
        <v>0.25040372666666666</v>
      </c>
      <c r="I1458"/>
      <c r="J1458" s="294">
        <v>5.0762646500000001E-2</v>
      </c>
      <c r="K1458" s="44">
        <f t="shared" si="279"/>
        <v>5.0762646500000001E-2</v>
      </c>
      <c r="L1458" s="295">
        <v>3.2638289000000002E-3</v>
      </c>
      <c r="M1458" s="295">
        <v>9.9382585999999995E-3</v>
      </c>
      <c r="N1458" s="295">
        <v>0</v>
      </c>
      <c r="O1458" s="295">
        <v>3.7560559E-2</v>
      </c>
      <c r="P1458"/>
      <c r="Q1458" s="212">
        <v>3.1710186</v>
      </c>
      <c r="R1458"/>
      <c r="S1458" s="156">
        <v>7.1029066000000002E-3</v>
      </c>
      <c r="T1458" s="156">
        <v>6.6391371000000003E-3</v>
      </c>
      <c r="U1458" s="156">
        <v>2.3735883E-4</v>
      </c>
      <c r="V1458" s="156">
        <v>2.2641073000000001E-4</v>
      </c>
      <c r="W1458"/>
      <c r="X1458" s="155">
        <v>1.4641728000000001E-5</v>
      </c>
      <c r="Y1458"/>
      <c r="Z1458"/>
      <c r="AA1458"/>
      <c r="AB1458"/>
      <c r="AC1458"/>
      <c r="AD1458" s="159"/>
      <c r="AE1458" s="326"/>
      <c r="AH1458"/>
      <c r="AI1458"/>
      <c r="AJ1458"/>
    </row>
    <row r="1459" spans="1:36" ht="13.8" customHeight="1">
      <c r="A1459" t="s">
        <v>2835</v>
      </c>
      <c r="B1459" s="188" t="s">
        <v>1252</v>
      </c>
      <c r="C1459" s="151" t="str">
        <f t="shared" si="280"/>
        <v>B.044.01.171</v>
      </c>
      <c r="D1459" s="54" t="s">
        <v>1251</v>
      </c>
      <c r="E1459" s="150" t="s">
        <v>440</v>
      </c>
      <c r="F1459" s="153" t="str">
        <f t="shared" si="281"/>
        <v>Electricity Georgia production</v>
      </c>
      <c r="G1459" s="277">
        <v>4.386930533333333E-2</v>
      </c>
      <c r="H1459" s="44">
        <f t="shared" si="278"/>
        <v>4.386930533333333E-2</v>
      </c>
      <c r="I1459"/>
      <c r="J1459" s="294">
        <v>8.9389924300000007E-3</v>
      </c>
      <c r="K1459" s="44">
        <f t="shared" si="279"/>
        <v>8.9389924300000007E-3</v>
      </c>
      <c r="L1459" s="295">
        <v>9.0107788000000008E-4</v>
      </c>
      <c r="M1459" s="295">
        <v>1.2893492E-3</v>
      </c>
      <c r="N1459" s="295">
        <v>1.6816954999999999E-4</v>
      </c>
      <c r="O1459" s="295">
        <v>6.5803957999999996E-3</v>
      </c>
      <c r="P1459"/>
      <c r="Q1459" s="212">
        <v>1.3594158000000001</v>
      </c>
      <c r="R1459"/>
      <c r="S1459" s="156">
        <v>1.0008282999999999E-3</v>
      </c>
      <c r="T1459" s="156">
        <v>9.3562139000000005E-4</v>
      </c>
      <c r="U1459" s="156">
        <v>3.7698491E-5</v>
      </c>
      <c r="V1459" s="156">
        <v>2.7508371999999999E-5</v>
      </c>
      <c r="W1459"/>
      <c r="X1459" s="155">
        <v>2.3233722E-6</v>
      </c>
      <c r="Y1459"/>
      <c r="Z1459"/>
      <c r="AA1459"/>
      <c r="AB1459"/>
      <c r="AC1459"/>
      <c r="AD1459" s="159"/>
      <c r="AE1459" s="326"/>
      <c r="AH1459"/>
      <c r="AI1459"/>
      <c r="AJ1459"/>
    </row>
    <row r="1460" spans="1:36" ht="13.8" customHeight="1">
      <c r="A1460" t="s">
        <v>2836</v>
      </c>
      <c r="B1460" s="188" t="s">
        <v>1252</v>
      </c>
      <c r="C1460" s="151" t="str">
        <f t="shared" si="280"/>
        <v>B.044.01.172</v>
      </c>
      <c r="D1460" s="54" t="s">
        <v>1251</v>
      </c>
      <c r="E1460" s="150" t="s">
        <v>440</v>
      </c>
      <c r="F1460" s="153" t="str">
        <f t="shared" si="281"/>
        <v>Electricity Ghana production</v>
      </c>
      <c r="G1460" s="277">
        <v>0.13688488000000001</v>
      </c>
      <c r="H1460" s="44">
        <f t="shared" si="278"/>
        <v>0.13688488000000001</v>
      </c>
      <c r="I1460"/>
      <c r="J1460" s="294">
        <v>2.7684661184000002E-2</v>
      </c>
      <c r="K1460" s="44">
        <f t="shared" si="279"/>
        <v>2.7684661184000002E-2</v>
      </c>
      <c r="L1460" s="295">
        <v>2.8633693099999998E-3</v>
      </c>
      <c r="M1460" s="295">
        <v>4.2044373000000006E-3</v>
      </c>
      <c r="N1460" s="295">
        <v>8.4122574000000002E-5</v>
      </c>
      <c r="O1460" s="295">
        <v>2.0532732000000001E-2</v>
      </c>
      <c r="P1460"/>
      <c r="Q1460" s="212">
        <v>2.0195987999999998</v>
      </c>
      <c r="R1460"/>
      <c r="S1460" s="156">
        <v>3.1732098E-3</v>
      </c>
      <c r="T1460" s="156">
        <v>2.9649765E-3</v>
      </c>
      <c r="U1460" s="156">
        <v>1.1847912E-4</v>
      </c>
      <c r="V1460" s="156">
        <v>8.9754170000000007E-5</v>
      </c>
      <c r="W1460"/>
      <c r="X1460" s="155">
        <v>7.3770577000000004E-6</v>
      </c>
      <c r="Y1460"/>
      <c r="Z1460"/>
      <c r="AA1460"/>
      <c r="AB1460"/>
      <c r="AC1460"/>
      <c r="AD1460" s="159"/>
      <c r="AE1460" s="326"/>
      <c r="AH1460"/>
      <c r="AI1460"/>
      <c r="AJ1460"/>
    </row>
    <row r="1461" spans="1:36" ht="13.8" customHeight="1">
      <c r="A1461" t="s">
        <v>2837</v>
      </c>
      <c r="B1461" s="188" t="s">
        <v>1252</v>
      </c>
      <c r="C1461" s="151" t="str">
        <f t="shared" si="280"/>
        <v>B.044.01.173</v>
      </c>
      <c r="D1461" s="54" t="s">
        <v>1251</v>
      </c>
      <c r="E1461" s="150" t="s">
        <v>440</v>
      </c>
      <c r="F1461" s="153" t="str">
        <f t="shared" si="281"/>
        <v>Electricity Greenland production</v>
      </c>
      <c r="G1461" s="277">
        <v>3.0903163333333337E-2</v>
      </c>
      <c r="H1461" s="44">
        <f t="shared" si="278"/>
        <v>3.0903163333333337E-2</v>
      </c>
      <c r="I1461"/>
      <c r="J1461" s="294">
        <v>6.3515061899999999E-3</v>
      </c>
      <c r="K1461" s="44">
        <f t="shared" si="279"/>
        <v>6.3515061899999999E-3</v>
      </c>
      <c r="L1461" s="295">
        <v>3.8426449000000004E-4</v>
      </c>
      <c r="M1461" s="295">
        <v>1.1525528100000001E-3</v>
      </c>
      <c r="N1461" s="295">
        <v>1.7921439000000001E-4</v>
      </c>
      <c r="O1461" s="295">
        <v>4.6354745000000003E-3</v>
      </c>
      <c r="P1461"/>
      <c r="Q1461" s="212">
        <v>1.2995055</v>
      </c>
      <c r="R1461"/>
      <c r="S1461" s="156">
        <v>8.5554426000000001E-4</v>
      </c>
      <c r="T1461" s="156">
        <v>8.0030029999999999E-4</v>
      </c>
      <c r="U1461" s="156">
        <v>2.8937758000000001E-5</v>
      </c>
      <c r="V1461" s="156">
        <v>2.6306198E-5</v>
      </c>
      <c r="W1461"/>
      <c r="X1461" s="155">
        <v>1.7551305E-6</v>
      </c>
      <c r="Y1461"/>
      <c r="Z1461"/>
      <c r="AA1461"/>
      <c r="AB1461"/>
      <c r="AC1461"/>
      <c r="AD1461" s="159"/>
      <c r="AE1461" s="326"/>
      <c r="AH1461"/>
      <c r="AI1461"/>
      <c r="AJ1461"/>
    </row>
    <row r="1462" spans="1:36" ht="13.8" customHeight="1">
      <c r="A1462" t="s">
        <v>2838</v>
      </c>
      <c r="B1462" s="188" t="s">
        <v>1252</v>
      </c>
      <c r="C1462" s="151" t="str">
        <f t="shared" si="280"/>
        <v>B.044.01.174</v>
      </c>
      <c r="D1462" s="54" t="s">
        <v>1251</v>
      </c>
      <c r="E1462" s="150" t="s">
        <v>440</v>
      </c>
      <c r="F1462" s="153" t="str">
        <f t="shared" si="281"/>
        <v>Electricity Grenada production</v>
      </c>
      <c r="G1462" s="277">
        <v>0.22340578</v>
      </c>
      <c r="H1462" s="44">
        <f t="shared" si="278"/>
        <v>0.22340578</v>
      </c>
      <c r="I1462"/>
      <c r="J1462" s="294">
        <v>4.52895361E-2</v>
      </c>
      <c r="K1462" s="44">
        <f t="shared" si="279"/>
        <v>4.52895361E-2</v>
      </c>
      <c r="L1462" s="295">
        <v>2.9119304999999998E-3</v>
      </c>
      <c r="M1462" s="295">
        <v>8.8667386000000001E-3</v>
      </c>
      <c r="N1462" s="295">
        <v>0</v>
      </c>
      <c r="O1462" s="295">
        <v>3.3510867E-2</v>
      </c>
      <c r="P1462"/>
      <c r="Q1462" s="212">
        <v>2.8291267000000002</v>
      </c>
      <c r="R1462"/>
      <c r="S1462" s="156">
        <v>6.3370876999999997E-3</v>
      </c>
      <c r="T1462" s="156">
        <v>5.9233207E-3</v>
      </c>
      <c r="U1462" s="156">
        <v>2.1176735999999999E-4</v>
      </c>
      <c r="V1462" s="156">
        <v>2.0199964999999999E-4</v>
      </c>
      <c r="W1462"/>
      <c r="X1462" s="155">
        <v>1.3063091000000001E-5</v>
      </c>
      <c r="Y1462"/>
      <c r="Z1462"/>
      <c r="AA1462"/>
      <c r="AB1462"/>
      <c r="AC1462"/>
      <c r="AD1462" s="159"/>
      <c r="AE1462" s="326"/>
      <c r="AH1462"/>
      <c r="AI1462"/>
      <c r="AJ1462"/>
    </row>
    <row r="1463" spans="1:36" ht="13.8" customHeight="1">
      <c r="A1463" t="s">
        <v>2839</v>
      </c>
      <c r="B1463" s="188" t="s">
        <v>1252</v>
      </c>
      <c r="C1463" s="151" t="str">
        <f t="shared" si="280"/>
        <v>B.044.01.175</v>
      </c>
      <c r="D1463" s="54" t="s">
        <v>1251</v>
      </c>
      <c r="E1463" s="150" t="s">
        <v>440</v>
      </c>
      <c r="F1463" s="153" t="str">
        <f t="shared" si="281"/>
        <v>Electricity Guam production</v>
      </c>
      <c r="G1463" s="277">
        <v>0.20107976</v>
      </c>
      <c r="H1463" s="44">
        <f t="shared" si="278"/>
        <v>0.20107976</v>
      </c>
      <c r="I1463"/>
      <c r="J1463" s="294">
        <v>4.0780400662999997E-2</v>
      </c>
      <c r="K1463" s="44">
        <f t="shared" si="279"/>
        <v>4.0780400662999997E-2</v>
      </c>
      <c r="L1463" s="295">
        <v>2.6203039999999999E-3</v>
      </c>
      <c r="M1463" s="295">
        <v>7.9766634000000003E-3</v>
      </c>
      <c r="N1463" s="295">
        <v>2.1469263E-5</v>
      </c>
      <c r="O1463" s="295">
        <v>3.0161963999999999E-2</v>
      </c>
      <c r="P1463"/>
      <c r="Q1463" s="212">
        <v>2.6239832000000001</v>
      </c>
      <c r="R1463"/>
      <c r="S1463" s="156">
        <v>5.7018053000000004E-3</v>
      </c>
      <c r="T1463" s="156">
        <v>5.3296476000000001E-3</v>
      </c>
      <c r="U1463" s="156">
        <v>1.9057811E-4</v>
      </c>
      <c r="V1463" s="156">
        <v>1.8157962000000001E-4</v>
      </c>
      <c r="W1463"/>
      <c r="X1463" s="155">
        <v>1.1751382E-5</v>
      </c>
      <c r="Y1463"/>
      <c r="Z1463"/>
      <c r="AA1463"/>
      <c r="AB1463"/>
      <c r="AC1463"/>
      <c r="AD1463" s="159"/>
      <c r="AE1463" s="326"/>
      <c r="AH1463"/>
      <c r="AI1463"/>
      <c r="AJ1463"/>
    </row>
    <row r="1464" spans="1:36" ht="13.8" customHeight="1">
      <c r="A1464" t="s">
        <v>2840</v>
      </c>
      <c r="B1464" s="188" t="s">
        <v>1252</v>
      </c>
      <c r="C1464" s="151" t="str">
        <f t="shared" si="280"/>
        <v>B.044.01.176</v>
      </c>
      <c r="D1464" s="54" t="s">
        <v>1251</v>
      </c>
      <c r="E1464" s="150" t="s">
        <v>440</v>
      </c>
      <c r="F1464" s="153" t="str">
        <f t="shared" si="281"/>
        <v>Electricity Guatemala production</v>
      </c>
      <c r="G1464" s="277">
        <v>7.4195979999999995E-2</v>
      </c>
      <c r="H1464" s="44">
        <f t="shared" si="278"/>
        <v>7.4195979999999995E-2</v>
      </c>
      <c r="I1464"/>
      <c r="J1464" s="294">
        <v>1.6692395539999998E-2</v>
      </c>
      <c r="K1464" s="44">
        <f t="shared" si="279"/>
        <v>1.6692395539999998E-2</v>
      </c>
      <c r="L1464" s="295">
        <v>2.0679971199999998E-3</v>
      </c>
      <c r="M1464" s="295">
        <v>3.3871168999999998E-3</v>
      </c>
      <c r="N1464" s="295">
        <v>1.0788451999999999E-4</v>
      </c>
      <c r="O1464" s="295">
        <v>1.1129396999999999E-2</v>
      </c>
      <c r="P1464"/>
      <c r="Q1464" s="212">
        <v>2.3745346999999999</v>
      </c>
      <c r="R1464"/>
      <c r="S1464" s="156">
        <v>2.0375238000000001E-3</v>
      </c>
      <c r="T1464" s="156">
        <v>1.9437904000000001E-3</v>
      </c>
      <c r="U1464" s="156">
        <v>6.9180561000000006E-5</v>
      </c>
      <c r="V1464" s="156">
        <v>2.4552877E-5</v>
      </c>
      <c r="W1464"/>
      <c r="X1464" s="155">
        <v>4.5610977999999999E-6</v>
      </c>
      <c r="Y1464"/>
      <c r="Z1464"/>
      <c r="AA1464"/>
      <c r="AB1464"/>
      <c r="AC1464"/>
      <c r="AD1464" s="159"/>
      <c r="AE1464" s="326"/>
      <c r="AH1464"/>
      <c r="AI1464"/>
      <c r="AJ1464"/>
    </row>
    <row r="1465" spans="1:36" ht="13.8" customHeight="1">
      <c r="A1465" t="s">
        <v>2841</v>
      </c>
      <c r="B1465" s="188" t="s">
        <v>1252</v>
      </c>
      <c r="C1465" s="151" t="str">
        <f t="shared" si="280"/>
        <v>B.044.01.177</v>
      </c>
      <c r="D1465" s="54" t="s">
        <v>1251</v>
      </c>
      <c r="E1465" s="150" t="s">
        <v>440</v>
      </c>
      <c r="F1465" s="153" t="str">
        <f t="shared" si="281"/>
        <v>Electricity Guinea production</v>
      </c>
      <c r="G1465" s="277">
        <v>6.4866361333333331E-2</v>
      </c>
      <c r="H1465" s="44">
        <f t="shared" si="278"/>
        <v>6.4866361333333331E-2</v>
      </c>
      <c r="I1465"/>
      <c r="J1465" s="294">
        <v>1.323425837E-2</v>
      </c>
      <c r="K1465" s="44">
        <f t="shared" si="279"/>
        <v>1.323425837E-2</v>
      </c>
      <c r="L1465" s="295">
        <v>8.2778435000000004E-4</v>
      </c>
      <c r="M1465" s="295">
        <v>2.5036825099999998E-3</v>
      </c>
      <c r="N1465" s="295">
        <v>1.7283730999999999E-4</v>
      </c>
      <c r="O1465" s="295">
        <v>9.7299541999999999E-3</v>
      </c>
      <c r="P1465"/>
      <c r="Q1465" s="212">
        <v>1.6938690000000001</v>
      </c>
      <c r="R1465"/>
      <c r="S1465" s="156">
        <v>1.8197457E-3</v>
      </c>
      <c r="T1465" s="156">
        <v>1.7015304000000001E-3</v>
      </c>
      <c r="U1465" s="156">
        <v>6.1146060000000005E-5</v>
      </c>
      <c r="V1465" s="156">
        <v>5.7069267000000002E-5</v>
      </c>
      <c r="W1465"/>
      <c r="X1465" s="155">
        <v>3.7428838999999998E-6</v>
      </c>
      <c r="Y1465"/>
      <c r="Z1465"/>
      <c r="AA1465"/>
      <c r="AB1465"/>
      <c r="AC1465"/>
      <c r="AD1465" s="159"/>
      <c r="AE1465" s="326"/>
      <c r="AH1465"/>
      <c r="AI1465"/>
      <c r="AJ1465"/>
    </row>
    <row r="1466" spans="1:36" ht="13.8" customHeight="1">
      <c r="A1466" t="s">
        <v>2842</v>
      </c>
      <c r="B1466" s="188" t="s">
        <v>1252</v>
      </c>
      <c r="C1466" s="151" t="str">
        <f t="shared" si="280"/>
        <v>B.044.01.178</v>
      </c>
      <c r="D1466" s="54" t="s">
        <v>1251</v>
      </c>
      <c r="E1466" s="150" t="s">
        <v>440</v>
      </c>
      <c r="F1466" s="153" t="str">
        <f t="shared" si="281"/>
        <v>Electricity Guinea-Bissau production</v>
      </c>
      <c r="G1466" s="277">
        <v>0.25040372666666666</v>
      </c>
      <c r="H1466" s="44">
        <f t="shared" si="278"/>
        <v>0.25040372666666666</v>
      </c>
      <c r="I1466"/>
      <c r="J1466" s="294">
        <v>5.0762646500000001E-2</v>
      </c>
      <c r="K1466" s="44">
        <f t="shared" si="279"/>
        <v>5.0762646500000001E-2</v>
      </c>
      <c r="L1466" s="295">
        <v>3.2638289000000002E-3</v>
      </c>
      <c r="M1466" s="295">
        <v>9.9382585999999995E-3</v>
      </c>
      <c r="N1466" s="295">
        <v>0</v>
      </c>
      <c r="O1466" s="295">
        <v>3.7560559E-2</v>
      </c>
      <c r="P1466"/>
      <c r="Q1466" s="212">
        <v>3.1710186</v>
      </c>
      <c r="R1466"/>
      <c r="S1466" s="156">
        <v>7.1029066000000002E-3</v>
      </c>
      <c r="T1466" s="156">
        <v>6.6391371000000003E-3</v>
      </c>
      <c r="U1466" s="156">
        <v>2.3735883E-4</v>
      </c>
      <c r="V1466" s="156">
        <v>2.2641073000000001E-4</v>
      </c>
      <c r="W1466"/>
      <c r="X1466" s="155">
        <v>1.4641728000000001E-5</v>
      </c>
      <c r="Y1466"/>
      <c r="Z1466"/>
      <c r="AA1466"/>
      <c r="AB1466"/>
      <c r="AC1466"/>
      <c r="AD1466" s="159"/>
      <c r="AE1466" s="326"/>
      <c r="AH1466"/>
      <c r="AI1466"/>
      <c r="AJ1466"/>
    </row>
    <row r="1467" spans="1:36" ht="13.8" customHeight="1">
      <c r="A1467" t="s">
        <v>2843</v>
      </c>
      <c r="B1467" s="188" t="s">
        <v>1252</v>
      </c>
      <c r="C1467" s="151" t="str">
        <f t="shared" si="280"/>
        <v>B.044.01.179</v>
      </c>
      <c r="D1467" s="54" t="s">
        <v>1251</v>
      </c>
      <c r="E1467" s="150" t="s">
        <v>440</v>
      </c>
      <c r="F1467" s="153" t="str">
        <f t="shared" si="281"/>
        <v>Electricity Guyana production</v>
      </c>
      <c r="G1467" s="277">
        <v>0.20835955333333334</v>
      </c>
      <c r="H1467" s="44">
        <f t="shared" si="278"/>
        <v>0.20835955333333334</v>
      </c>
      <c r="I1467"/>
      <c r="J1467" s="294">
        <v>4.2742037455E-2</v>
      </c>
      <c r="K1467" s="44">
        <f t="shared" si="279"/>
        <v>4.2742037455E-2</v>
      </c>
      <c r="L1467" s="295">
        <v>2.9325194999999999E-3</v>
      </c>
      <c r="M1467" s="295">
        <v>8.5510943000000009E-3</v>
      </c>
      <c r="N1467" s="295">
        <v>4.4906550000000003E-6</v>
      </c>
      <c r="O1467" s="295">
        <v>3.1253932999999998E-2</v>
      </c>
      <c r="P1467"/>
      <c r="Q1467" s="212">
        <v>2.8400042999999999</v>
      </c>
      <c r="R1467"/>
      <c r="S1467" s="156">
        <v>5.9676418000000004E-3</v>
      </c>
      <c r="T1467" s="156">
        <v>5.5812847000000004E-3</v>
      </c>
      <c r="U1467" s="156">
        <v>1.9841611E-4</v>
      </c>
      <c r="V1467" s="156">
        <v>1.8794092E-4</v>
      </c>
      <c r="W1467"/>
      <c r="X1467" s="155">
        <v>1.2309387000000001E-5</v>
      </c>
      <c r="Y1467"/>
      <c r="Z1467"/>
      <c r="AA1467"/>
      <c r="AB1467"/>
      <c r="AC1467"/>
      <c r="AD1467" s="159"/>
      <c r="AE1467" s="326"/>
      <c r="AH1467"/>
      <c r="AI1467"/>
      <c r="AJ1467"/>
    </row>
    <row r="1468" spans="1:36" ht="13.8" customHeight="1">
      <c r="A1468" t="s">
        <v>2844</v>
      </c>
      <c r="B1468" s="188" t="s">
        <v>1252</v>
      </c>
      <c r="C1468" s="151" t="str">
        <f t="shared" si="280"/>
        <v>B.044.01.180</v>
      </c>
      <c r="D1468" s="54" t="s">
        <v>1251</v>
      </c>
      <c r="E1468" s="150" t="s">
        <v>440</v>
      </c>
      <c r="F1468" s="153" t="str">
        <f t="shared" si="281"/>
        <v>Electricity Haiti production</v>
      </c>
      <c r="G1468" s="277">
        <v>0.20013286000000002</v>
      </c>
      <c r="H1468" s="44">
        <f t="shared" si="278"/>
        <v>0.20013286000000002</v>
      </c>
      <c r="I1468"/>
      <c r="J1468" s="294">
        <v>4.0592153916000004E-2</v>
      </c>
      <c r="K1468" s="44">
        <f t="shared" si="279"/>
        <v>4.0592153916000004E-2</v>
      </c>
      <c r="L1468" s="295">
        <v>2.6041865000000003E-3</v>
      </c>
      <c r="M1468" s="295">
        <v>7.9255100000000002E-3</v>
      </c>
      <c r="N1468" s="295">
        <v>4.2528416000000001E-5</v>
      </c>
      <c r="O1468" s="295">
        <v>3.0019929000000001E-2</v>
      </c>
      <c r="P1468"/>
      <c r="Q1468" s="212">
        <v>2.7499178</v>
      </c>
      <c r="R1468"/>
      <c r="S1468" s="156">
        <v>5.6719372999999998E-3</v>
      </c>
      <c r="T1468" s="156">
        <v>5.3017463999999997E-3</v>
      </c>
      <c r="U1468" s="156">
        <v>1.8962248999999999E-4</v>
      </c>
      <c r="V1468" s="156">
        <v>1.8056847E-4</v>
      </c>
      <c r="W1468"/>
      <c r="X1468" s="155">
        <v>1.168996E-5</v>
      </c>
      <c r="Y1468"/>
      <c r="Z1468"/>
      <c r="AA1468"/>
      <c r="AB1468"/>
      <c r="AC1468"/>
      <c r="AD1468" s="159"/>
      <c r="AE1468" s="326"/>
      <c r="AH1468"/>
      <c r="AI1468"/>
      <c r="AJ1468"/>
    </row>
    <row r="1469" spans="1:36" ht="13.8" customHeight="1">
      <c r="A1469" t="s">
        <v>2845</v>
      </c>
      <c r="B1469" s="188" t="s">
        <v>1252</v>
      </c>
      <c r="C1469" s="151" t="str">
        <f t="shared" si="280"/>
        <v>B.044.01.181</v>
      </c>
      <c r="D1469" s="54" t="s">
        <v>1251</v>
      </c>
      <c r="E1469" s="150" t="s">
        <v>440</v>
      </c>
      <c r="F1469" s="153" t="str">
        <f t="shared" si="281"/>
        <v>Electricity Honduras production</v>
      </c>
      <c r="G1469" s="277">
        <v>0.11969832</v>
      </c>
      <c r="H1469" s="44">
        <f t="shared" si="278"/>
        <v>0.11969832</v>
      </c>
      <c r="I1469"/>
      <c r="J1469" s="294">
        <v>2.5768307720000001E-2</v>
      </c>
      <c r="K1469" s="44">
        <f t="shared" si="279"/>
        <v>2.5768307720000001E-2</v>
      </c>
      <c r="L1469" s="295">
        <v>2.12225066E-3</v>
      </c>
      <c r="M1469" s="295">
        <v>5.5376074999999997E-3</v>
      </c>
      <c r="N1469" s="295">
        <v>1.5370156E-4</v>
      </c>
      <c r="O1469" s="295">
        <v>1.7954748E-2</v>
      </c>
      <c r="P1469"/>
      <c r="Q1469" s="212">
        <v>2.7690703000000001</v>
      </c>
      <c r="R1469"/>
      <c r="S1469" s="156">
        <v>3.5656278999999999E-3</v>
      </c>
      <c r="T1469" s="156">
        <v>3.3427263E-3</v>
      </c>
      <c r="U1469" s="156">
        <v>1.1617234E-4</v>
      </c>
      <c r="V1469" s="156">
        <v>1.0672927000000001E-4</v>
      </c>
      <c r="W1469"/>
      <c r="X1469" s="155">
        <v>7.3342766000000001E-6</v>
      </c>
      <c r="Y1469"/>
      <c r="Z1469"/>
      <c r="AA1469"/>
      <c r="AB1469"/>
      <c r="AC1469"/>
      <c r="AD1469" s="159"/>
      <c r="AE1469" s="326"/>
      <c r="AH1469"/>
      <c r="AI1469"/>
      <c r="AJ1469"/>
    </row>
    <row r="1470" spans="1:36" ht="13.8" customHeight="1">
      <c r="A1470" t="s">
        <v>2846</v>
      </c>
      <c r="B1470" s="188" t="s">
        <v>1252</v>
      </c>
      <c r="C1470" s="151" t="str">
        <f t="shared" si="280"/>
        <v>B.044.01.182</v>
      </c>
      <c r="D1470" s="54" t="s">
        <v>1251</v>
      </c>
      <c r="E1470" s="150" t="s">
        <v>440</v>
      </c>
      <c r="F1470" s="153" t="str">
        <f t="shared" si="281"/>
        <v>Electricity Hong Kong production</v>
      </c>
      <c r="G1470" s="277">
        <v>0.22922479333333334</v>
      </c>
      <c r="H1470" s="44">
        <f t="shared" si="278"/>
        <v>0.22922479333333334</v>
      </c>
      <c r="I1470"/>
      <c r="J1470" s="294">
        <v>4.4469486717400003E-2</v>
      </c>
      <c r="K1470" s="44">
        <f t="shared" si="279"/>
        <v>4.4469486717400003E-2</v>
      </c>
      <c r="L1470" s="295">
        <v>4.1239702000000003E-3</v>
      </c>
      <c r="M1470" s="295">
        <v>5.9603008999999998E-3</v>
      </c>
      <c r="N1470" s="295">
        <v>1.4966174E-6</v>
      </c>
      <c r="O1470" s="295">
        <v>3.4383719E-2</v>
      </c>
      <c r="P1470"/>
      <c r="Q1470" s="212">
        <v>2.5928848000000002</v>
      </c>
      <c r="R1470"/>
      <c r="S1470" s="156">
        <v>5.0808182E-3</v>
      </c>
      <c r="T1470" s="156">
        <v>4.7872994000000002E-3</v>
      </c>
      <c r="U1470" s="156">
        <v>1.9458033999999999E-4</v>
      </c>
      <c r="V1470" s="156">
        <v>9.8938429000000001E-5</v>
      </c>
      <c r="W1470"/>
      <c r="X1470" s="155">
        <v>1.198287E-5</v>
      </c>
      <c r="Y1470"/>
      <c r="Z1470"/>
      <c r="AA1470"/>
      <c r="AB1470"/>
      <c r="AC1470"/>
      <c r="AD1470" s="159"/>
      <c r="AE1470" s="326"/>
      <c r="AH1470"/>
      <c r="AI1470"/>
      <c r="AJ1470"/>
    </row>
    <row r="1471" spans="1:36" ht="13.8" customHeight="1">
      <c r="A1471" t="s">
        <v>2847</v>
      </c>
      <c r="B1471" s="188" t="s">
        <v>1252</v>
      </c>
      <c r="C1471" s="151" t="str">
        <f t="shared" si="280"/>
        <v>B.044.01.183</v>
      </c>
      <c r="D1471" s="54" t="s">
        <v>1251</v>
      </c>
      <c r="E1471" s="150" t="s">
        <v>440</v>
      </c>
      <c r="F1471" s="153" t="str">
        <f t="shared" si="281"/>
        <v>Electricity Iceland production</v>
      </c>
      <c r="G1471" s="277">
        <v>1.4417466666666668E-3</v>
      </c>
      <c r="H1471" s="44">
        <f t="shared" si="278"/>
        <v>1.4417466666666668E-3</v>
      </c>
      <c r="I1471"/>
      <c r="J1471" s="294">
        <v>3.5943694869000002E-4</v>
      </c>
      <c r="K1471" s="44">
        <f t="shared" si="279"/>
        <v>3.5943694869000002E-4</v>
      </c>
      <c r="L1471" s="295">
        <v>4.4653458130000003E-6</v>
      </c>
      <c r="M1471" s="295">
        <v>5.6362877000000004E-8</v>
      </c>
      <c r="N1471" s="295">
        <v>1.3865323999999999E-4</v>
      </c>
      <c r="O1471" s="295">
        <v>2.16262E-4</v>
      </c>
      <c r="P1471"/>
      <c r="Q1471" s="212">
        <v>1.0275635000000001</v>
      </c>
      <c r="R1471"/>
      <c r="S1471" s="156">
        <v>2.4622796E-5</v>
      </c>
      <c r="T1471" s="156">
        <v>2.3492978E-5</v>
      </c>
      <c r="U1471" s="156">
        <v>1.0918678E-6</v>
      </c>
      <c r="V1471" s="156">
        <v>3.7949391999999997E-8</v>
      </c>
      <c r="W1471"/>
      <c r="X1471" s="155">
        <v>4.4195725000000002E-8</v>
      </c>
      <c r="Y1471"/>
      <c r="Z1471"/>
      <c r="AA1471"/>
      <c r="AB1471"/>
      <c r="AC1471"/>
      <c r="AD1471" s="159"/>
      <c r="AE1471" s="326"/>
      <c r="AH1471"/>
      <c r="AI1471"/>
      <c r="AJ1471"/>
    </row>
    <row r="1472" spans="1:36" ht="13.8" customHeight="1">
      <c r="A1472" t="s">
        <v>2848</v>
      </c>
      <c r="B1472" s="188" t="s">
        <v>1252</v>
      </c>
      <c r="C1472" s="151" t="str">
        <f t="shared" si="280"/>
        <v>B.044.01.184</v>
      </c>
      <c r="D1472" s="54" t="s">
        <v>1251</v>
      </c>
      <c r="E1472" s="150" t="s">
        <v>440</v>
      </c>
      <c r="F1472" s="153" t="str">
        <f t="shared" si="281"/>
        <v>Electricity India  production</v>
      </c>
      <c r="G1472" s="277">
        <v>0.25727534666666668</v>
      </c>
      <c r="H1472" s="44">
        <f t="shared" si="278"/>
        <v>0.25727534666666668</v>
      </c>
      <c r="I1472"/>
      <c r="J1472" s="294">
        <v>4.3233764766E-2</v>
      </c>
      <c r="K1472" s="44">
        <f t="shared" si="279"/>
        <v>4.3233764766E-2</v>
      </c>
      <c r="L1472" s="295">
        <v>1.5122622299999998E-3</v>
      </c>
      <c r="M1472" s="295">
        <v>2.3048389099999999E-3</v>
      </c>
      <c r="N1472" s="295">
        <v>8.2536162600000003E-4</v>
      </c>
      <c r="O1472" s="295">
        <v>3.8591302000000001E-2</v>
      </c>
      <c r="P1472"/>
      <c r="Q1472" s="212">
        <v>3.1470364000000002</v>
      </c>
      <c r="R1472"/>
      <c r="S1472" s="156">
        <v>4.5149237000000004E-3</v>
      </c>
      <c r="T1472" s="156">
        <v>4.2742283000000002E-3</v>
      </c>
      <c r="U1472" s="156">
        <v>2.0145855999999999E-4</v>
      </c>
      <c r="V1472" s="156">
        <v>3.9236821999999997E-5</v>
      </c>
      <c r="W1472"/>
      <c r="X1472" s="155">
        <v>1.1286112E-5</v>
      </c>
      <c r="Y1472"/>
      <c r="Z1472"/>
      <c r="AA1472"/>
      <c r="AB1472"/>
      <c r="AC1472"/>
      <c r="AD1472" s="159"/>
      <c r="AE1472" s="326"/>
      <c r="AH1472"/>
      <c r="AI1472"/>
      <c r="AJ1472"/>
    </row>
    <row r="1473" spans="1:36" ht="13.8" customHeight="1">
      <c r="A1473" t="s">
        <v>2849</v>
      </c>
      <c r="B1473" s="188" t="s">
        <v>1252</v>
      </c>
      <c r="C1473" s="151" t="str">
        <f t="shared" si="280"/>
        <v>B.044.01.185</v>
      </c>
      <c r="D1473" s="54" t="s">
        <v>1251</v>
      </c>
      <c r="E1473" s="150" t="s">
        <v>440</v>
      </c>
      <c r="F1473" s="153" t="str">
        <f t="shared" si="281"/>
        <v>Electricity Indonesia production</v>
      </c>
      <c r="G1473" s="277">
        <v>0.23231343333333335</v>
      </c>
      <c r="H1473" s="44">
        <f t="shared" si="278"/>
        <v>0.23231343333333335</v>
      </c>
      <c r="I1473"/>
      <c r="J1473" s="294">
        <v>4.0677467946000002E-2</v>
      </c>
      <c r="K1473" s="44">
        <f t="shared" si="279"/>
        <v>4.0677467946000002E-2</v>
      </c>
      <c r="L1473" s="295">
        <v>1.9418430099999999E-3</v>
      </c>
      <c r="M1473" s="295">
        <v>3.8727467000000001E-3</v>
      </c>
      <c r="N1473" s="295">
        <v>1.5863235999999999E-5</v>
      </c>
      <c r="O1473" s="295">
        <v>3.4847015000000002E-2</v>
      </c>
      <c r="P1473"/>
      <c r="Q1473" s="212">
        <v>2.8947330999999998</v>
      </c>
      <c r="R1473"/>
      <c r="S1473" s="156">
        <v>4.6205424000000002E-3</v>
      </c>
      <c r="T1473" s="156">
        <v>4.3742095000000002E-3</v>
      </c>
      <c r="U1473" s="156">
        <v>1.9079956E-4</v>
      </c>
      <c r="V1473" s="156">
        <v>5.5533376E-5</v>
      </c>
      <c r="W1473"/>
      <c r="X1473" s="155">
        <v>1.0800424999999999E-5</v>
      </c>
      <c r="Y1473"/>
      <c r="Z1473"/>
      <c r="AA1473"/>
      <c r="AB1473"/>
      <c r="AC1473"/>
      <c r="AD1473" s="159"/>
      <c r="AE1473" s="326"/>
      <c r="AH1473"/>
      <c r="AI1473"/>
      <c r="AJ1473"/>
    </row>
    <row r="1474" spans="1:36" ht="13.8" customHeight="1">
      <c r="A1474" t="s">
        <v>2850</v>
      </c>
      <c r="B1474" s="188" t="s">
        <v>1252</v>
      </c>
      <c r="C1474" s="151" t="str">
        <f t="shared" si="280"/>
        <v>B.044.01.186</v>
      </c>
      <c r="D1474" s="54" t="s">
        <v>1251</v>
      </c>
      <c r="E1474" s="150" t="s">
        <v>440</v>
      </c>
      <c r="F1474" s="153" t="str">
        <f t="shared" si="281"/>
        <v>Electricity Iran production</v>
      </c>
      <c r="G1474" s="277">
        <v>0.20221950666666666</v>
      </c>
      <c r="H1474" s="44">
        <f t="shared" si="278"/>
        <v>0.20221950666666666</v>
      </c>
      <c r="I1474"/>
      <c r="J1474" s="294">
        <v>4.1316070337000001E-2</v>
      </c>
      <c r="K1474" s="44">
        <f t="shared" si="279"/>
        <v>4.1316070337000001E-2</v>
      </c>
      <c r="L1474" s="295">
        <v>4.0682836E-3</v>
      </c>
      <c r="M1474" s="295">
        <v>6.4323128999999998E-3</v>
      </c>
      <c r="N1474" s="295">
        <v>4.8254783699999996E-4</v>
      </c>
      <c r="O1474" s="295">
        <v>3.0332926E-2</v>
      </c>
      <c r="P1474"/>
      <c r="Q1474" s="212">
        <v>2.5051694000000002</v>
      </c>
      <c r="R1474"/>
      <c r="S1474" s="156">
        <v>4.8059236000000003E-3</v>
      </c>
      <c r="T1474" s="156">
        <v>4.4907571999999998E-3</v>
      </c>
      <c r="U1474" s="156">
        <v>1.7692590000000001E-4</v>
      </c>
      <c r="V1474" s="156">
        <v>1.3824050000000001E-4</v>
      </c>
      <c r="W1474"/>
      <c r="X1474" s="155">
        <v>1.1100329E-5</v>
      </c>
      <c r="Y1474"/>
      <c r="Z1474"/>
      <c r="AA1474"/>
      <c r="AB1474"/>
      <c r="AC1474"/>
      <c r="AD1474" s="159"/>
      <c r="AE1474" s="326"/>
      <c r="AH1474"/>
      <c r="AI1474"/>
      <c r="AJ1474"/>
    </row>
    <row r="1475" spans="1:36" ht="13.8" customHeight="1">
      <c r="A1475" t="s">
        <v>2851</v>
      </c>
      <c r="B1475" s="188" t="s">
        <v>1252</v>
      </c>
      <c r="C1475" s="151" t="str">
        <f t="shared" si="280"/>
        <v>B.044.01.187</v>
      </c>
      <c r="D1475" s="54" t="s">
        <v>1251</v>
      </c>
      <c r="E1475" s="150" t="s">
        <v>440</v>
      </c>
      <c r="F1475" s="153" t="str">
        <f t="shared" si="281"/>
        <v>Electricity Iraq production</v>
      </c>
      <c r="G1475" s="277">
        <v>0.48765037333333339</v>
      </c>
      <c r="H1475" s="44">
        <f t="shared" si="278"/>
        <v>0.48765037333333339</v>
      </c>
      <c r="I1475"/>
      <c r="J1475" s="294">
        <v>9.8618845856000004E-2</v>
      </c>
      <c r="K1475" s="44">
        <f t="shared" si="279"/>
        <v>9.8618845856000004E-2</v>
      </c>
      <c r="L1475" s="295">
        <v>8.6490386000000006E-3</v>
      </c>
      <c r="M1475" s="295">
        <v>1.6816271800000001E-2</v>
      </c>
      <c r="N1475" s="295">
        <v>5.9794559999999997E-6</v>
      </c>
      <c r="O1475" s="295">
        <v>7.3147556000000002E-2</v>
      </c>
      <c r="P1475"/>
      <c r="Q1475" s="212">
        <v>5.9060296000000001</v>
      </c>
      <c r="R1475"/>
      <c r="S1475" s="156">
        <v>1.2349512E-2</v>
      </c>
      <c r="T1475" s="156">
        <v>1.1540252000000001E-2</v>
      </c>
      <c r="U1475" s="156">
        <v>4.3870233E-4</v>
      </c>
      <c r="V1475" s="156">
        <v>3.7055749999999999E-4</v>
      </c>
      <c r="W1475"/>
      <c r="X1475" s="155">
        <v>2.7233148E-5</v>
      </c>
      <c r="Y1475"/>
      <c r="Z1475"/>
      <c r="AA1475"/>
      <c r="AB1475"/>
      <c r="AC1475"/>
      <c r="AD1475" s="159"/>
      <c r="AE1475" s="326"/>
      <c r="AH1475"/>
      <c r="AI1475"/>
      <c r="AJ1475"/>
    </row>
    <row r="1476" spans="1:36" ht="13.8" customHeight="1">
      <c r="A1476" t="s">
        <v>2852</v>
      </c>
      <c r="B1476" s="188" t="s">
        <v>1252</v>
      </c>
      <c r="C1476" s="151" t="str">
        <f t="shared" si="280"/>
        <v>B.044.01.188</v>
      </c>
      <c r="D1476" s="54" t="s">
        <v>1251</v>
      </c>
      <c r="E1476" s="150" t="s">
        <v>440</v>
      </c>
      <c r="F1476" s="153" t="str">
        <f t="shared" si="281"/>
        <v>Electricity Israel production</v>
      </c>
      <c r="G1476" s="277">
        <v>0.19713662666666668</v>
      </c>
      <c r="H1476" s="44">
        <f t="shared" si="278"/>
        <v>0.19713662666666668</v>
      </c>
      <c r="I1476"/>
      <c r="J1476" s="294">
        <v>3.8907016508999998E-2</v>
      </c>
      <c r="K1476" s="44">
        <f t="shared" si="279"/>
        <v>3.8907016508999998E-2</v>
      </c>
      <c r="L1476" s="295">
        <v>3.8060146000000001E-3</v>
      </c>
      <c r="M1476" s="295">
        <v>5.5014310999999998E-3</v>
      </c>
      <c r="N1476" s="295">
        <v>2.9076809E-5</v>
      </c>
      <c r="O1476" s="295">
        <v>2.9570493999999999E-2</v>
      </c>
      <c r="P1476"/>
      <c r="Q1476" s="212">
        <v>2.3534468999999998</v>
      </c>
      <c r="R1476"/>
      <c r="S1476" s="156">
        <v>4.4427941000000004E-3</v>
      </c>
      <c r="T1476" s="156">
        <v>4.1711541999999999E-3</v>
      </c>
      <c r="U1476" s="156">
        <v>1.6856169E-4</v>
      </c>
      <c r="V1476" s="156">
        <v>1.0307822999999999E-4</v>
      </c>
      <c r="W1476"/>
      <c r="X1476" s="155">
        <v>1.0431308999999999E-5</v>
      </c>
      <c r="Y1476"/>
      <c r="Z1476"/>
      <c r="AA1476"/>
      <c r="AB1476"/>
      <c r="AC1476"/>
      <c r="AD1476" s="159"/>
      <c r="AE1476" s="326"/>
      <c r="AH1476"/>
      <c r="AI1476"/>
      <c r="AJ1476"/>
    </row>
    <row r="1477" spans="1:36" ht="13.8" customHeight="1">
      <c r="A1477" t="s">
        <v>2853</v>
      </c>
      <c r="B1477" s="188" t="s">
        <v>1252</v>
      </c>
      <c r="C1477" s="151" t="str">
        <f t="shared" si="280"/>
        <v>B.044.01.189</v>
      </c>
      <c r="D1477" s="54" t="s">
        <v>1251</v>
      </c>
      <c r="E1477" s="150" t="s">
        <v>440</v>
      </c>
      <c r="F1477" s="153" t="str">
        <f t="shared" si="281"/>
        <v>Electricity Jamaica production</v>
      </c>
      <c r="G1477" s="277">
        <v>0.23863552666666668</v>
      </c>
      <c r="H1477" s="44">
        <f t="shared" si="278"/>
        <v>0.23863552666666668</v>
      </c>
      <c r="I1477"/>
      <c r="J1477" s="294">
        <v>4.8451465148999999E-2</v>
      </c>
      <c r="K1477" s="44">
        <f t="shared" si="279"/>
        <v>4.8451465148999999E-2</v>
      </c>
      <c r="L1477" s="295">
        <v>4.3410948000000005E-3</v>
      </c>
      <c r="M1477" s="295">
        <v>8.2739067999999995E-3</v>
      </c>
      <c r="N1477" s="295">
        <v>4.1134548999999998E-5</v>
      </c>
      <c r="O1477" s="295">
        <v>3.5795329000000001E-2</v>
      </c>
      <c r="P1477"/>
      <c r="Q1477" s="212">
        <v>3.0843813999999998</v>
      </c>
      <c r="R1477"/>
      <c r="S1477" s="156">
        <v>6.0347059999999999E-3</v>
      </c>
      <c r="T1477" s="156">
        <v>5.6405025000000001E-3</v>
      </c>
      <c r="U1477" s="156">
        <v>2.1455684E-4</v>
      </c>
      <c r="V1477" s="156">
        <v>1.7964660000000001E-4</v>
      </c>
      <c r="W1477"/>
      <c r="X1477" s="155">
        <v>1.3337417E-5</v>
      </c>
      <c r="Y1477"/>
      <c r="Z1477"/>
      <c r="AA1477"/>
      <c r="AB1477"/>
      <c r="AC1477"/>
      <c r="AD1477" s="159"/>
      <c r="AE1477" s="326"/>
      <c r="AH1477"/>
      <c r="AI1477"/>
      <c r="AJ1477"/>
    </row>
    <row r="1478" spans="1:36" ht="13.8" customHeight="1">
      <c r="A1478" t="s">
        <v>2854</v>
      </c>
      <c r="B1478" s="188" t="s">
        <v>1252</v>
      </c>
      <c r="C1478" s="151" t="str">
        <f t="shared" si="280"/>
        <v>B.044.01.190</v>
      </c>
      <c r="D1478" s="54" t="s">
        <v>1251</v>
      </c>
      <c r="E1478" s="150" t="s">
        <v>440</v>
      </c>
      <c r="F1478" s="153" t="str">
        <f t="shared" si="281"/>
        <v>Electricity Japan production</v>
      </c>
      <c r="G1478" s="277">
        <v>0.14656675333333335</v>
      </c>
      <c r="H1478" s="44">
        <f t="shared" si="278"/>
        <v>0.14656675333333335</v>
      </c>
      <c r="I1478"/>
      <c r="J1478" s="294">
        <v>2.7565852945000004E-2</v>
      </c>
      <c r="K1478" s="44">
        <f t="shared" si="279"/>
        <v>2.7565852945000004E-2</v>
      </c>
      <c r="L1478" s="295">
        <v>1.2607863300000001E-3</v>
      </c>
      <c r="M1478" s="295">
        <v>2.1394937099999999E-3</v>
      </c>
      <c r="N1478" s="295">
        <v>2.1805599050000002E-3</v>
      </c>
      <c r="O1478" s="295">
        <v>2.1985013000000001E-2</v>
      </c>
      <c r="P1478"/>
      <c r="Q1478" s="212">
        <v>2.2770323000000001</v>
      </c>
      <c r="R1478"/>
      <c r="S1478" s="156">
        <v>2.8029986999999999E-3</v>
      </c>
      <c r="T1478" s="156">
        <v>2.6288981999999998E-3</v>
      </c>
      <c r="U1478" s="156">
        <v>1.1837392E-4</v>
      </c>
      <c r="V1478" s="156">
        <v>5.5726585000000002E-5</v>
      </c>
      <c r="W1478"/>
      <c r="X1478" s="155">
        <v>7.0650249000000002E-6</v>
      </c>
      <c r="Y1478"/>
      <c r="Z1478"/>
      <c r="AA1478"/>
      <c r="AB1478"/>
      <c r="AC1478"/>
      <c r="AD1478" s="159"/>
      <c r="AE1478" s="326"/>
      <c r="AH1478"/>
      <c r="AI1478"/>
      <c r="AJ1478"/>
    </row>
    <row r="1479" spans="1:36" ht="13.8" customHeight="1">
      <c r="A1479" t="s">
        <v>2855</v>
      </c>
      <c r="B1479" s="188" t="s">
        <v>1252</v>
      </c>
      <c r="C1479" s="151" t="str">
        <f t="shared" si="280"/>
        <v>B.044.01.191</v>
      </c>
      <c r="D1479" s="54" t="s">
        <v>1251</v>
      </c>
      <c r="E1479" s="150" t="s">
        <v>440</v>
      </c>
      <c r="F1479" s="153" t="str">
        <f t="shared" si="281"/>
        <v>Electricity Jordan production</v>
      </c>
      <c r="G1479" s="277">
        <v>0.17005426000000001</v>
      </c>
      <c r="H1479" s="44">
        <f t="shared" si="278"/>
        <v>0.17005426000000001</v>
      </c>
      <c r="I1479"/>
      <c r="J1479" s="294">
        <v>3.4394459416000001E-2</v>
      </c>
      <c r="K1479" s="44">
        <f t="shared" si="279"/>
        <v>3.4394459416000001E-2</v>
      </c>
      <c r="L1479" s="295">
        <v>3.5333643999999999E-3</v>
      </c>
      <c r="M1479" s="295">
        <v>5.2821637999999997E-3</v>
      </c>
      <c r="N1479" s="295">
        <v>7.0792216E-5</v>
      </c>
      <c r="O1479" s="295">
        <v>2.5508138999999999E-2</v>
      </c>
      <c r="P1479"/>
      <c r="Q1479" s="212">
        <v>2.2319175000000002</v>
      </c>
      <c r="R1479"/>
      <c r="S1479" s="156">
        <v>3.9663164000000002E-3</v>
      </c>
      <c r="T1479" s="156">
        <v>3.7060956000000002E-3</v>
      </c>
      <c r="U1479" s="156">
        <v>1.4760542000000001E-4</v>
      </c>
      <c r="V1479" s="156">
        <v>1.1261531E-4</v>
      </c>
      <c r="W1479"/>
      <c r="X1479" s="155">
        <v>9.1894427999999999E-6</v>
      </c>
      <c r="Y1479"/>
      <c r="Z1479"/>
      <c r="AA1479"/>
      <c r="AB1479"/>
      <c r="AC1479"/>
      <c r="AD1479" s="159"/>
      <c r="AE1479" s="326"/>
      <c r="AH1479"/>
      <c r="AI1479"/>
      <c r="AJ1479"/>
    </row>
    <row r="1480" spans="1:36" ht="13.8" customHeight="1">
      <c r="A1480" t="s">
        <v>2856</v>
      </c>
      <c r="B1480" s="188" t="s">
        <v>1252</v>
      </c>
      <c r="C1480" s="151" t="str">
        <f t="shared" si="280"/>
        <v>B.044.01.192</v>
      </c>
      <c r="D1480" s="54" t="s">
        <v>1251</v>
      </c>
      <c r="E1480" s="150" t="s">
        <v>440</v>
      </c>
      <c r="F1480" s="153" t="str">
        <f t="shared" si="281"/>
        <v>Electricity Kazakhstan production</v>
      </c>
      <c r="G1480" s="277">
        <v>0.22519364666666666</v>
      </c>
      <c r="H1480" s="44">
        <f t="shared" si="278"/>
        <v>0.22519364666666666</v>
      </c>
      <c r="I1480"/>
      <c r="J1480" s="294">
        <v>4.2482636293000003E-2</v>
      </c>
      <c r="K1480" s="44">
        <f t="shared" si="279"/>
        <v>4.2482636293000003E-2</v>
      </c>
      <c r="L1480" s="295">
        <v>3.5124721000000005E-3</v>
      </c>
      <c r="M1480" s="295">
        <v>5.1546482000000005E-3</v>
      </c>
      <c r="N1480" s="295">
        <v>3.6468993E-5</v>
      </c>
      <c r="O1480" s="295">
        <v>3.3779047E-2</v>
      </c>
      <c r="P1480"/>
      <c r="Q1480" s="212">
        <v>2.6328486</v>
      </c>
      <c r="R1480"/>
      <c r="S1480" s="156">
        <v>4.8650856999999997E-3</v>
      </c>
      <c r="T1480" s="156">
        <v>4.6110561000000001E-3</v>
      </c>
      <c r="U1480" s="156">
        <v>1.8906475999999999E-4</v>
      </c>
      <c r="V1480" s="156">
        <v>6.4964803E-5</v>
      </c>
      <c r="W1480"/>
      <c r="X1480" s="155">
        <v>1.1521115999999999E-5</v>
      </c>
      <c r="Y1480"/>
      <c r="Z1480"/>
      <c r="AA1480"/>
      <c r="AB1480"/>
      <c r="AC1480"/>
      <c r="AD1480" s="159"/>
      <c r="AE1480" s="326"/>
      <c r="AH1480"/>
      <c r="AI1480"/>
      <c r="AJ1480"/>
    </row>
    <row r="1481" spans="1:36" ht="13.8" customHeight="1">
      <c r="A1481" t="s">
        <v>2857</v>
      </c>
      <c r="B1481" s="188" t="s">
        <v>1252</v>
      </c>
      <c r="C1481" s="151" t="str">
        <f t="shared" si="280"/>
        <v>B.044.01.193</v>
      </c>
      <c r="D1481" s="54" t="s">
        <v>1251</v>
      </c>
      <c r="E1481" s="150" t="s">
        <v>440</v>
      </c>
      <c r="F1481" s="153" t="str">
        <f t="shared" si="281"/>
        <v>Electricity Kenya production</v>
      </c>
      <c r="G1481" s="277">
        <v>2.3819842000000001E-2</v>
      </c>
      <c r="H1481" s="44">
        <f t="shared" si="278"/>
        <v>2.3819842000000001E-2</v>
      </c>
      <c r="I1481"/>
      <c r="J1481" s="294">
        <v>5.18446567E-3</v>
      </c>
      <c r="K1481" s="44">
        <f t="shared" si="279"/>
        <v>5.18446567E-3</v>
      </c>
      <c r="L1481" s="295">
        <v>4.0723848000000001E-4</v>
      </c>
      <c r="M1481" s="295">
        <v>1.0644435000000002E-3</v>
      </c>
      <c r="N1481" s="295">
        <v>1.3980739E-4</v>
      </c>
      <c r="O1481" s="295">
        <v>3.5729762999999999E-3</v>
      </c>
      <c r="P1481"/>
      <c r="Q1481" s="212">
        <v>1.5627749</v>
      </c>
      <c r="R1481"/>
      <c r="S1481" s="156">
        <v>6.9790672999999999E-4</v>
      </c>
      <c r="T1481" s="156">
        <v>6.5472785999999995E-4</v>
      </c>
      <c r="U1481" s="156">
        <v>2.2948853000000001E-5</v>
      </c>
      <c r="V1481" s="156">
        <v>2.0230014999999999E-5</v>
      </c>
      <c r="W1481"/>
      <c r="X1481" s="155">
        <v>1.4257625000000001E-6</v>
      </c>
      <c r="Y1481"/>
      <c r="Z1481"/>
      <c r="AA1481"/>
      <c r="AB1481"/>
      <c r="AC1481"/>
      <c r="AD1481" s="159"/>
      <c r="AE1481" s="326"/>
      <c r="AH1481"/>
      <c r="AI1481"/>
      <c r="AJ1481"/>
    </row>
    <row r="1482" spans="1:36" ht="13.8" customHeight="1">
      <c r="A1482" t="s">
        <v>2858</v>
      </c>
      <c r="B1482" s="188" t="s">
        <v>1252</v>
      </c>
      <c r="C1482" s="151" t="str">
        <f t="shared" si="280"/>
        <v>B.044.01.194</v>
      </c>
      <c r="D1482" s="54" t="s">
        <v>1251</v>
      </c>
      <c r="E1482" s="150" t="s">
        <v>440</v>
      </c>
      <c r="F1482" s="153" t="str">
        <f t="shared" si="281"/>
        <v>Electricity Kiribati production</v>
      </c>
      <c r="G1482" s="277">
        <v>0.16417271333333333</v>
      </c>
      <c r="H1482" s="44">
        <f t="shared" si="278"/>
        <v>0.16417271333333333</v>
      </c>
      <c r="I1482"/>
      <c r="J1482" s="294">
        <v>3.3335836778999997E-2</v>
      </c>
      <c r="K1482" s="44">
        <f t="shared" si="279"/>
        <v>3.3335836778999997E-2</v>
      </c>
      <c r="L1482" s="295">
        <v>2.13786773E-3</v>
      </c>
      <c r="M1482" s="295">
        <v>6.5030499000000002E-3</v>
      </c>
      <c r="N1482" s="295">
        <v>6.9012148999999997E-5</v>
      </c>
      <c r="O1482" s="295">
        <v>2.4625906999999999E-2</v>
      </c>
      <c r="P1482"/>
      <c r="Q1482" s="212">
        <v>2.3284150000000001</v>
      </c>
      <c r="R1482"/>
      <c r="S1482" s="156">
        <v>4.6505076000000001E-3</v>
      </c>
      <c r="T1482" s="156">
        <v>4.3472796999999997E-3</v>
      </c>
      <c r="U1482" s="156">
        <v>1.5553548999999999E-4</v>
      </c>
      <c r="V1482" s="156">
        <v>1.4769243000000001E-4</v>
      </c>
      <c r="W1482"/>
      <c r="X1482" s="155">
        <v>9.5794935999999992E-6</v>
      </c>
      <c r="Y1482"/>
      <c r="Z1482"/>
      <c r="AA1482"/>
      <c r="AB1482"/>
      <c r="AC1482"/>
      <c r="AD1482" s="159"/>
      <c r="AE1482" s="326"/>
      <c r="AH1482"/>
      <c r="AI1482"/>
      <c r="AJ1482"/>
    </row>
    <row r="1483" spans="1:36" ht="13.8" customHeight="1">
      <c r="A1483" t="s">
        <v>2859</v>
      </c>
      <c r="B1483" s="188" t="s">
        <v>1252</v>
      </c>
      <c r="C1483" s="151" t="str">
        <f t="shared" si="280"/>
        <v>B.044.01.195</v>
      </c>
      <c r="D1483" s="54" t="s">
        <v>1251</v>
      </c>
      <c r="E1483" s="150" t="s">
        <v>440</v>
      </c>
      <c r="F1483" s="153" t="str">
        <f t="shared" si="281"/>
        <v>Electricity Kosovo production</v>
      </c>
      <c r="G1483" s="277">
        <v>0.29794722666666668</v>
      </c>
      <c r="H1483" s="44">
        <f t="shared" si="278"/>
        <v>0.29794722666666668</v>
      </c>
      <c r="I1483"/>
      <c r="J1483" s="294">
        <v>5.4599270775E-2</v>
      </c>
      <c r="K1483" s="44">
        <f t="shared" si="279"/>
        <v>5.4599270775E-2</v>
      </c>
      <c r="L1483" s="295">
        <v>4.0525224000000004E-3</v>
      </c>
      <c r="M1483" s="295">
        <v>5.8403546999999997E-3</v>
      </c>
      <c r="N1483" s="295">
        <v>1.4309674999999999E-5</v>
      </c>
      <c r="O1483" s="295">
        <v>4.4692084E-2</v>
      </c>
      <c r="P1483"/>
      <c r="Q1483" s="212">
        <v>3.2544211000000001</v>
      </c>
      <c r="R1483"/>
      <c r="S1483" s="156">
        <v>6.2232555000000002E-3</v>
      </c>
      <c r="T1483" s="156">
        <v>5.9354956E-3</v>
      </c>
      <c r="U1483" s="156">
        <v>2.4663225999999998E-4</v>
      </c>
      <c r="V1483" s="156">
        <v>4.1127651999999998E-5</v>
      </c>
      <c r="W1483"/>
      <c r="X1483" s="155">
        <v>1.4893984E-5</v>
      </c>
      <c r="Y1483"/>
      <c r="Z1483"/>
      <c r="AA1483"/>
      <c r="AB1483"/>
      <c r="AC1483"/>
      <c r="AD1483" s="159"/>
      <c r="AE1483" s="326"/>
      <c r="AH1483"/>
      <c r="AI1483"/>
      <c r="AJ1483"/>
    </row>
    <row r="1484" spans="1:36" ht="13.8" customHeight="1">
      <c r="A1484" t="s">
        <v>2860</v>
      </c>
      <c r="B1484" s="188" t="s">
        <v>1252</v>
      </c>
      <c r="C1484" s="151" t="str">
        <f t="shared" si="280"/>
        <v>B.044.01.196</v>
      </c>
      <c r="D1484" s="54" t="s">
        <v>1251</v>
      </c>
      <c r="E1484" s="150" t="s">
        <v>440</v>
      </c>
      <c r="F1484" s="153" t="str">
        <f t="shared" si="281"/>
        <v>Electricity Kuwait production</v>
      </c>
      <c r="G1484" s="277">
        <v>0.21711917333333336</v>
      </c>
      <c r="H1484" s="44">
        <f t="shared" si="278"/>
        <v>0.21711917333333336</v>
      </c>
      <c r="I1484"/>
      <c r="J1484" s="294">
        <v>4.3926182041100006E-2</v>
      </c>
      <c r="K1484" s="44">
        <f t="shared" si="279"/>
        <v>4.3926182041100006E-2</v>
      </c>
      <c r="L1484" s="295">
        <v>3.7315604999999998E-3</v>
      </c>
      <c r="M1484" s="295">
        <v>7.6199107000000004E-3</v>
      </c>
      <c r="N1484" s="295">
        <v>6.8348410999999998E-6</v>
      </c>
      <c r="O1484" s="295">
        <v>3.2567876000000003E-2</v>
      </c>
      <c r="P1484"/>
      <c r="Q1484" s="212">
        <v>2.6556525999999998</v>
      </c>
      <c r="R1484"/>
      <c r="S1484" s="156">
        <v>5.5756440000000003E-3</v>
      </c>
      <c r="T1484" s="156">
        <v>5.2104806000000002E-3</v>
      </c>
      <c r="U1484" s="156">
        <v>1.9655413000000001E-4</v>
      </c>
      <c r="V1484" s="156">
        <v>1.6860924999999999E-4</v>
      </c>
      <c r="W1484"/>
      <c r="X1484" s="155">
        <v>1.2191054E-5</v>
      </c>
      <c r="Y1484"/>
      <c r="Z1484"/>
      <c r="AA1484"/>
      <c r="AB1484"/>
      <c r="AC1484"/>
      <c r="AD1484" s="159"/>
      <c r="AE1484" s="326"/>
      <c r="AH1484"/>
      <c r="AI1484" s="48"/>
      <c r="AJ1484" s="48"/>
    </row>
    <row r="1485" spans="1:36" ht="13.8" customHeight="1">
      <c r="A1485" t="s">
        <v>2861</v>
      </c>
      <c r="B1485" s="188" t="s">
        <v>1252</v>
      </c>
      <c r="C1485" s="151" t="str">
        <f t="shared" si="280"/>
        <v>B.044.01.197</v>
      </c>
      <c r="D1485" s="54" t="s">
        <v>1251</v>
      </c>
      <c r="E1485" s="150" t="s">
        <v>440</v>
      </c>
      <c r="F1485" s="153" t="str">
        <f t="shared" si="281"/>
        <v>Electricity Kyrgyzstan production</v>
      </c>
      <c r="G1485" s="277">
        <v>5.2022913333333337E-2</v>
      </c>
      <c r="H1485" s="44">
        <f t="shared" si="278"/>
        <v>5.2022913333333337E-2</v>
      </c>
      <c r="I1485"/>
      <c r="J1485" s="294">
        <v>9.7512638399999997E-3</v>
      </c>
      <c r="K1485" s="44">
        <f t="shared" si="279"/>
        <v>9.7512638399999997E-3</v>
      </c>
      <c r="L1485" s="295">
        <v>7.0683431999999996E-4</v>
      </c>
      <c r="M1485" s="295">
        <v>1.0457552400000001E-3</v>
      </c>
      <c r="N1485" s="295">
        <v>1.9523728000000001E-4</v>
      </c>
      <c r="O1485" s="295">
        <v>7.8034369999999999E-3</v>
      </c>
      <c r="P1485"/>
      <c r="Q1485" s="212">
        <v>1.5566781000000001</v>
      </c>
      <c r="R1485"/>
      <c r="S1485" s="156">
        <v>1.0979401E-3</v>
      </c>
      <c r="T1485" s="156">
        <v>1.0449821000000001E-3</v>
      </c>
      <c r="U1485" s="156">
        <v>4.3228700999999998E-5</v>
      </c>
      <c r="V1485" s="156">
        <v>9.7292591999999996E-6</v>
      </c>
      <c r="W1485"/>
      <c r="X1485" s="155">
        <v>2.5873286000000002E-6</v>
      </c>
      <c r="Y1485"/>
      <c r="Z1485"/>
      <c r="AA1485"/>
      <c r="AB1485"/>
      <c r="AC1485"/>
      <c r="AD1485" s="159"/>
      <c r="AE1485" s="326"/>
      <c r="AH1485"/>
      <c r="AI1485" s="48"/>
      <c r="AJ1485" s="48"/>
    </row>
    <row r="1486" spans="1:36" ht="13.8" customHeight="1">
      <c r="A1486" t="s">
        <v>2862</v>
      </c>
      <c r="B1486" s="188" t="s">
        <v>1252</v>
      </c>
      <c r="C1486" s="151" t="str">
        <f t="shared" si="280"/>
        <v>B.044.01.198</v>
      </c>
      <c r="D1486" s="54" t="s">
        <v>1251</v>
      </c>
      <c r="E1486" s="150" t="s">
        <v>440</v>
      </c>
      <c r="F1486" s="153" t="str">
        <f t="shared" si="281"/>
        <v>Electricity Laos production</v>
      </c>
      <c r="G1486" s="277">
        <v>6.6936960000000004E-2</v>
      </c>
      <c r="H1486" s="44">
        <f t="shared" si="278"/>
        <v>6.6936960000000004E-2</v>
      </c>
      <c r="I1486"/>
      <c r="J1486" s="294">
        <v>1.2375407240000001E-2</v>
      </c>
      <c r="K1486" s="44">
        <f t="shared" si="279"/>
        <v>1.2375407240000001E-2</v>
      </c>
      <c r="L1486" s="295">
        <v>8.9674533999999995E-4</v>
      </c>
      <c r="M1486" s="295">
        <v>1.2833647E-3</v>
      </c>
      <c r="N1486" s="295">
        <v>1.547532E-4</v>
      </c>
      <c r="O1486" s="295">
        <v>1.0040544E-2</v>
      </c>
      <c r="P1486"/>
      <c r="Q1486" s="212">
        <v>1.5065883</v>
      </c>
      <c r="R1486"/>
      <c r="S1486" s="156">
        <v>1.3923397000000001E-3</v>
      </c>
      <c r="T1486" s="156">
        <v>1.3280392999999999E-3</v>
      </c>
      <c r="U1486" s="156">
        <v>5.5300205999999999E-5</v>
      </c>
      <c r="V1486" s="156">
        <v>9.0001384000000008E-6</v>
      </c>
      <c r="W1486"/>
      <c r="X1486" s="155">
        <v>3.3167315999999998E-6</v>
      </c>
      <c r="Y1486"/>
      <c r="Z1486"/>
      <c r="AA1486"/>
      <c r="AB1486"/>
      <c r="AC1486"/>
      <c r="AD1486" s="159"/>
      <c r="AE1486" s="326"/>
      <c r="AH1486"/>
      <c r="AI1486" s="48"/>
      <c r="AJ1486" s="48"/>
    </row>
    <row r="1487" spans="1:36" ht="13.8" customHeight="1">
      <c r="A1487" t="s">
        <v>2863</v>
      </c>
      <c r="B1487" s="188" t="s">
        <v>1252</v>
      </c>
      <c r="C1487" s="151" t="str">
        <f t="shared" si="280"/>
        <v>B.044.01.199</v>
      </c>
      <c r="D1487" s="54" t="s">
        <v>1251</v>
      </c>
      <c r="E1487" s="150" t="s">
        <v>440</v>
      </c>
      <c r="F1487" s="153" t="str">
        <f t="shared" si="281"/>
        <v>Electricity Lebanon production</v>
      </c>
      <c r="G1487" s="277">
        <v>0.12358076000000001</v>
      </c>
      <c r="H1487" s="44">
        <f t="shared" si="278"/>
        <v>0.12358076000000001</v>
      </c>
      <c r="I1487"/>
      <c r="J1487" s="294">
        <v>2.5206914070000003E-2</v>
      </c>
      <c r="K1487" s="44">
        <f t="shared" si="279"/>
        <v>2.5206914070000003E-2</v>
      </c>
      <c r="L1487" s="295">
        <v>1.6316284499999999E-3</v>
      </c>
      <c r="M1487" s="295">
        <v>4.9133695000000005E-3</v>
      </c>
      <c r="N1487" s="295">
        <v>1.2480212000000001E-4</v>
      </c>
      <c r="O1487" s="295">
        <v>1.8537114E-2</v>
      </c>
      <c r="P1487"/>
      <c r="Q1487" s="212">
        <v>2.0884228</v>
      </c>
      <c r="R1487"/>
      <c r="S1487" s="156">
        <v>3.5018472999999999E-3</v>
      </c>
      <c r="T1487" s="156">
        <v>3.2743029000000001E-3</v>
      </c>
      <c r="U1487" s="156">
        <v>1.1710374E-4</v>
      </c>
      <c r="V1487" s="156">
        <v>1.1044063E-4</v>
      </c>
      <c r="W1487"/>
      <c r="X1487" s="155">
        <v>7.2075964999999998E-6</v>
      </c>
      <c r="Y1487"/>
      <c r="Z1487"/>
      <c r="AA1487"/>
      <c r="AB1487"/>
      <c r="AC1487"/>
      <c r="AD1487" s="159"/>
      <c r="AE1487" s="326"/>
      <c r="AH1487"/>
      <c r="AI1487" s="48"/>
      <c r="AJ1487" s="48"/>
    </row>
    <row r="1488" spans="1:36" ht="13.8" customHeight="1">
      <c r="A1488" t="s">
        <v>2864</v>
      </c>
      <c r="B1488" s="188" t="s">
        <v>1252</v>
      </c>
      <c r="C1488" s="151" t="str">
        <f t="shared" si="280"/>
        <v>B.044.01.200</v>
      </c>
      <c r="D1488" s="54" t="s">
        <v>1251</v>
      </c>
      <c r="E1488" s="150" t="s">
        <v>440</v>
      </c>
      <c r="F1488" s="153" t="str">
        <f t="shared" si="281"/>
        <v>Electricity Lesotho production</v>
      </c>
      <c r="G1488" s="277">
        <v>2.6371185333333336E-3</v>
      </c>
      <c r="H1488" s="44">
        <f t="shared" si="278"/>
        <v>2.6371185333333336E-3</v>
      </c>
      <c r="I1488"/>
      <c r="J1488" s="294">
        <v>6.5732210090000006E-4</v>
      </c>
      <c r="K1488" s="44">
        <f t="shared" si="279"/>
        <v>6.5732210090000006E-4</v>
      </c>
      <c r="L1488" s="295">
        <v>8.1426309000000005E-6</v>
      </c>
      <c r="M1488" s="295">
        <v>0</v>
      </c>
      <c r="N1488" s="295">
        <v>2.5361169E-4</v>
      </c>
      <c r="O1488" s="295">
        <v>3.9556778000000002E-4</v>
      </c>
      <c r="P1488"/>
      <c r="Q1488" s="212">
        <v>1.3185593</v>
      </c>
      <c r="R1488"/>
      <c r="S1488" s="156">
        <v>4.5016576E-5</v>
      </c>
      <c r="T1488" s="156">
        <v>4.2950492E-5</v>
      </c>
      <c r="U1488" s="156">
        <v>1.9966697000000001E-6</v>
      </c>
      <c r="V1488" s="156">
        <v>6.9413519999999995E-8</v>
      </c>
      <c r="W1488"/>
      <c r="X1488" s="155">
        <v>8.0818490999999997E-8</v>
      </c>
      <c r="Y1488"/>
      <c r="Z1488"/>
      <c r="AA1488"/>
      <c r="AB1488"/>
      <c r="AC1488"/>
      <c r="AD1488" s="159"/>
      <c r="AE1488" s="326"/>
      <c r="AH1488"/>
      <c r="AI1488" s="48"/>
      <c r="AJ1488" s="48"/>
    </row>
    <row r="1489" spans="1:36" ht="13.8" customHeight="1">
      <c r="A1489" t="s">
        <v>2865</v>
      </c>
      <c r="B1489" s="188" t="s">
        <v>1252</v>
      </c>
      <c r="C1489" s="151" t="str">
        <f t="shared" si="280"/>
        <v>B.044.01.201</v>
      </c>
      <c r="D1489" s="54" t="s">
        <v>1251</v>
      </c>
      <c r="E1489" s="150" t="s">
        <v>440</v>
      </c>
      <c r="F1489" s="153" t="str">
        <f t="shared" si="281"/>
        <v>Electricity Liberia production</v>
      </c>
      <c r="G1489" s="277">
        <v>0.16773356</v>
      </c>
      <c r="H1489" s="44">
        <f t="shared" si="278"/>
        <v>0.16773356</v>
      </c>
      <c r="I1489"/>
      <c r="J1489" s="294">
        <v>3.4040607696000001E-2</v>
      </c>
      <c r="K1489" s="44">
        <f t="shared" si="279"/>
        <v>3.4040607696000001E-2</v>
      </c>
      <c r="L1489" s="295">
        <v>2.1783491899999997E-3</v>
      </c>
      <c r="M1489" s="295">
        <v>6.6255057999999997E-3</v>
      </c>
      <c r="N1489" s="295">
        <v>7.6718706000000004E-5</v>
      </c>
      <c r="O1489" s="295">
        <v>2.5160034000000001E-2</v>
      </c>
      <c r="P1489"/>
      <c r="Q1489" s="212">
        <v>2.5128826000000002</v>
      </c>
      <c r="R1489"/>
      <c r="S1489" s="156">
        <v>4.7488888E-3</v>
      </c>
      <c r="T1489" s="156">
        <v>4.4390840999999999E-3</v>
      </c>
      <c r="U1489" s="156">
        <v>1.5884322E-4</v>
      </c>
      <c r="V1489" s="156">
        <v>1.5096148E-4</v>
      </c>
      <c r="W1489"/>
      <c r="X1489" s="155">
        <v>9.7855997000000001E-6</v>
      </c>
      <c r="Y1489"/>
      <c r="Z1489"/>
      <c r="AA1489"/>
      <c r="AB1489"/>
      <c r="AC1489"/>
      <c r="AD1489" s="159"/>
      <c r="AE1489" s="326"/>
      <c r="AH1489"/>
      <c r="AI1489" s="48"/>
      <c r="AJ1489" s="48"/>
    </row>
    <row r="1490" spans="1:36" ht="13.8" customHeight="1">
      <c r="A1490" t="s">
        <v>2866</v>
      </c>
      <c r="B1490" s="188" t="s">
        <v>1252</v>
      </c>
      <c r="C1490" s="151" t="str">
        <f t="shared" si="280"/>
        <v>B.044.01.202</v>
      </c>
      <c r="D1490" s="54" t="s">
        <v>1251</v>
      </c>
      <c r="E1490" s="150" t="s">
        <v>440</v>
      </c>
      <c r="F1490" s="153" t="str">
        <f t="shared" si="281"/>
        <v>Electricity Libya production</v>
      </c>
      <c r="G1490" s="277">
        <v>0.24879112</v>
      </c>
      <c r="H1490" s="44">
        <f t="shared" si="278"/>
        <v>0.24879112</v>
      </c>
      <c r="I1490"/>
      <c r="J1490" s="294">
        <v>5.0273897443999002E-2</v>
      </c>
      <c r="K1490" s="44">
        <f t="shared" si="279"/>
        <v>5.0273897443999002E-2</v>
      </c>
      <c r="L1490" s="295">
        <v>4.7734496999999997E-3</v>
      </c>
      <c r="M1490" s="295">
        <v>8.1816851000000006E-3</v>
      </c>
      <c r="N1490" s="295">
        <v>9.4643998999999993E-8</v>
      </c>
      <c r="O1490" s="295">
        <v>3.7318667999999999E-2</v>
      </c>
      <c r="P1490"/>
      <c r="Q1490" s="212">
        <v>2.9525153999999998</v>
      </c>
      <c r="R1490"/>
      <c r="S1490" s="156">
        <v>6.0677511000000002E-3</v>
      </c>
      <c r="T1490" s="156">
        <v>5.6696022000000002E-3</v>
      </c>
      <c r="U1490" s="156">
        <v>2.2012367E-4</v>
      </c>
      <c r="V1490" s="156">
        <v>1.7802517999999999E-4</v>
      </c>
      <c r="W1490"/>
      <c r="X1490" s="155">
        <v>1.3693611000000001E-5</v>
      </c>
      <c r="Y1490"/>
      <c r="Z1490"/>
      <c r="AA1490"/>
      <c r="AB1490"/>
      <c r="AC1490"/>
      <c r="AD1490" s="159"/>
      <c r="AE1490" s="326"/>
      <c r="AH1490"/>
      <c r="AI1490" s="48"/>
      <c r="AJ1490" s="48"/>
    </row>
    <row r="1491" spans="1:36" ht="13.8" customHeight="1">
      <c r="A1491" t="s">
        <v>2867</v>
      </c>
      <c r="B1491" s="188" t="s">
        <v>1252</v>
      </c>
      <c r="C1491" s="151" t="str">
        <f t="shared" si="280"/>
        <v>B.044.01.203</v>
      </c>
      <c r="D1491" s="54" t="s">
        <v>1251</v>
      </c>
      <c r="E1491" s="150" t="s">
        <v>440</v>
      </c>
      <c r="F1491" s="153" t="str">
        <f t="shared" si="281"/>
        <v>Electricity Macau production</v>
      </c>
      <c r="G1491" s="277">
        <v>0.12161177333333334</v>
      </c>
      <c r="H1491" s="44">
        <f t="shared" si="278"/>
        <v>0.12161177333333334</v>
      </c>
      <c r="I1491"/>
      <c r="J1491" s="294">
        <v>2.8376863420600001E-2</v>
      </c>
      <c r="K1491" s="44">
        <f t="shared" si="279"/>
        <v>2.8376863420600001E-2</v>
      </c>
      <c r="L1491" s="295">
        <v>3.9919687000000001E-3</v>
      </c>
      <c r="M1491" s="295">
        <v>6.1411199000000003E-3</v>
      </c>
      <c r="N1491" s="295">
        <v>2.0088205999999999E-6</v>
      </c>
      <c r="O1491" s="295">
        <v>1.8241766E-2</v>
      </c>
      <c r="P1491"/>
      <c r="Q1491" s="212">
        <v>2.8596959000000002</v>
      </c>
      <c r="R1491"/>
      <c r="S1491" s="156">
        <v>3.4009811E-3</v>
      </c>
      <c r="T1491" s="156">
        <v>3.2027933999999999E-3</v>
      </c>
      <c r="U1491" s="156">
        <v>1.1450162E-4</v>
      </c>
      <c r="V1491" s="156">
        <v>8.3686077999999998E-5</v>
      </c>
      <c r="W1491"/>
      <c r="X1491" s="155">
        <v>7.6590934999999998E-6</v>
      </c>
      <c r="Y1491"/>
      <c r="Z1491"/>
      <c r="AA1491"/>
      <c r="AB1491"/>
      <c r="AC1491"/>
      <c r="AD1491" s="159"/>
      <c r="AE1491" s="326"/>
      <c r="AH1491"/>
      <c r="AI1491" s="48"/>
      <c r="AJ1491" s="48"/>
    </row>
    <row r="1492" spans="1:36" ht="13.8" customHeight="1">
      <c r="A1492" t="s">
        <v>2868</v>
      </c>
      <c r="B1492" s="188" t="s">
        <v>1252</v>
      </c>
      <c r="C1492" s="151" t="str">
        <f t="shared" si="280"/>
        <v>B.044.01.204</v>
      </c>
      <c r="D1492" s="54" t="s">
        <v>1251</v>
      </c>
      <c r="E1492" s="150" t="s">
        <v>440</v>
      </c>
      <c r="F1492" s="153" t="str">
        <f t="shared" si="281"/>
        <v>Electricity Madagascar production</v>
      </c>
      <c r="G1492" s="277">
        <v>0.15572076666666668</v>
      </c>
      <c r="H1492" s="44">
        <f t="shared" si="278"/>
        <v>0.15572076666666668</v>
      </c>
      <c r="I1492"/>
      <c r="J1492" s="294">
        <v>3.0647522672000001E-2</v>
      </c>
      <c r="K1492" s="44">
        <f t="shared" si="279"/>
        <v>3.0647522672000001E-2</v>
      </c>
      <c r="L1492" s="295">
        <v>2.0979723000000001E-3</v>
      </c>
      <c r="M1492" s="295">
        <v>5.1198188999999998E-3</v>
      </c>
      <c r="N1492" s="295">
        <v>7.1616471999999998E-5</v>
      </c>
      <c r="O1492" s="295">
        <v>2.3358114999999999E-2</v>
      </c>
      <c r="P1492"/>
      <c r="Q1492" s="212">
        <v>2.2563715000000002</v>
      </c>
      <c r="R1492"/>
      <c r="S1492" s="156">
        <v>4.0148014999999999E-3</v>
      </c>
      <c r="T1492" s="156">
        <v>3.7753655999999999E-3</v>
      </c>
      <c r="U1492" s="156">
        <v>1.4113839999999999E-4</v>
      </c>
      <c r="V1492" s="156">
        <v>9.8297468999999994E-5</v>
      </c>
      <c r="W1492"/>
      <c r="X1492" s="155">
        <v>8.6507760999999995E-6</v>
      </c>
      <c r="Y1492"/>
      <c r="Z1492"/>
      <c r="AA1492"/>
      <c r="AB1492"/>
      <c r="AC1492"/>
      <c r="AD1492" s="159"/>
      <c r="AE1492" s="326"/>
      <c r="AH1492" s="48"/>
      <c r="AI1492" s="48"/>
      <c r="AJ1492" s="48"/>
    </row>
    <row r="1493" spans="1:36" ht="13.8" customHeight="1">
      <c r="A1493" t="s">
        <v>2869</v>
      </c>
      <c r="B1493" s="188" t="s">
        <v>1252</v>
      </c>
      <c r="C1493" s="151" t="str">
        <f t="shared" si="280"/>
        <v>B.044.01.205</v>
      </c>
      <c r="D1493" s="54" t="s">
        <v>1251</v>
      </c>
      <c r="E1493" s="150" t="s">
        <v>440</v>
      </c>
      <c r="F1493" s="153" t="str">
        <f t="shared" si="281"/>
        <v>Electricity Malawi production</v>
      </c>
      <c r="G1493" s="277">
        <v>1.4532453333333336E-2</v>
      </c>
      <c r="H1493" s="44">
        <f t="shared" si="278"/>
        <v>1.4532453333333336E-2</v>
      </c>
      <c r="I1493"/>
      <c r="J1493" s="294">
        <v>3.3843726200000002E-3</v>
      </c>
      <c r="K1493" s="44">
        <f t="shared" si="279"/>
        <v>3.3843726200000002E-3</v>
      </c>
      <c r="L1493" s="295">
        <v>2.9693785999999997E-4</v>
      </c>
      <c r="M1493" s="295">
        <v>6.7127533000000002E-4</v>
      </c>
      <c r="N1493" s="295">
        <v>2.3629143000000001E-4</v>
      </c>
      <c r="O1493" s="295">
        <v>2.1798680000000002E-3</v>
      </c>
      <c r="P1493"/>
      <c r="Q1493" s="212">
        <v>1.4991019999999999</v>
      </c>
      <c r="R1493"/>
      <c r="S1493" s="156">
        <v>4.2718599000000001E-4</v>
      </c>
      <c r="T1493" s="156">
        <v>4.0222964999999999E-4</v>
      </c>
      <c r="U1493" s="156">
        <v>1.3985230999999999E-5</v>
      </c>
      <c r="V1493" s="156">
        <v>1.0971102E-5</v>
      </c>
      <c r="W1493"/>
      <c r="X1493" s="155">
        <v>8.6828255999999996E-7</v>
      </c>
      <c r="Y1493"/>
      <c r="Z1493"/>
      <c r="AA1493"/>
      <c r="AB1493"/>
      <c r="AC1493"/>
      <c r="AD1493" s="159"/>
      <c r="AE1493" s="326"/>
      <c r="AH1493" s="48"/>
      <c r="AI1493" s="48"/>
      <c r="AJ1493" s="48"/>
    </row>
    <row r="1494" spans="1:36" ht="13.8" customHeight="1">
      <c r="A1494" t="s">
        <v>2870</v>
      </c>
      <c r="B1494" s="188" t="s">
        <v>1252</v>
      </c>
      <c r="C1494" s="151" t="str">
        <f t="shared" si="280"/>
        <v>B.044.01.206</v>
      </c>
      <c r="D1494" s="54" t="s">
        <v>1251</v>
      </c>
      <c r="E1494" s="150" t="s">
        <v>440</v>
      </c>
      <c r="F1494" s="153" t="str">
        <f t="shared" si="281"/>
        <v>Electricity Malaysia production</v>
      </c>
      <c r="G1494" s="277">
        <v>0.20236586000000001</v>
      </c>
      <c r="H1494" s="44">
        <f t="shared" si="278"/>
        <v>0.20236586000000001</v>
      </c>
      <c r="I1494"/>
      <c r="J1494" s="294">
        <v>3.8634550262000002E-2</v>
      </c>
      <c r="K1494" s="44">
        <f t="shared" si="279"/>
        <v>3.8634550262000002E-2</v>
      </c>
      <c r="L1494" s="295">
        <v>3.3667204999999999E-3</v>
      </c>
      <c r="M1494" s="295">
        <v>4.8721705000000001E-3</v>
      </c>
      <c r="N1494" s="295">
        <v>4.0780262000000003E-5</v>
      </c>
      <c r="O1494" s="295">
        <v>3.0354879000000001E-2</v>
      </c>
      <c r="P1494"/>
      <c r="Q1494" s="212">
        <v>2.4642943000000002</v>
      </c>
      <c r="R1494"/>
      <c r="S1494" s="156">
        <v>4.4101028000000002E-3</v>
      </c>
      <c r="T1494" s="156">
        <v>4.1712236999999997E-3</v>
      </c>
      <c r="U1494" s="156">
        <v>1.7052928000000001E-4</v>
      </c>
      <c r="V1494" s="156">
        <v>6.8349818000000003E-5</v>
      </c>
      <c r="W1494"/>
      <c r="X1494" s="155">
        <v>1.0437914E-5</v>
      </c>
      <c r="Y1494"/>
      <c r="Z1494"/>
      <c r="AA1494"/>
      <c r="AB1494"/>
      <c r="AC1494"/>
      <c r="AD1494" s="159"/>
      <c r="AE1494" s="326"/>
      <c r="AH1494" s="48"/>
      <c r="AI1494" s="48"/>
      <c r="AJ1494" s="48"/>
    </row>
    <row r="1495" spans="1:36" ht="13.8" customHeight="1">
      <c r="A1495" t="s">
        <v>2871</v>
      </c>
      <c r="B1495" s="188" t="s">
        <v>1252</v>
      </c>
      <c r="C1495" s="151" t="str">
        <f t="shared" si="280"/>
        <v>B.044.01.207</v>
      </c>
      <c r="D1495" s="54" t="s">
        <v>1251</v>
      </c>
      <c r="E1495" s="150" t="s">
        <v>440</v>
      </c>
      <c r="F1495" s="153" t="str">
        <f t="shared" si="281"/>
        <v>Electricity Maldives production</v>
      </c>
      <c r="G1495" s="277">
        <v>0.22894532666666667</v>
      </c>
      <c r="H1495" s="44">
        <f t="shared" si="278"/>
        <v>0.22894532666666667</v>
      </c>
      <c r="I1495"/>
      <c r="J1495" s="294">
        <v>4.6429827556999995E-2</v>
      </c>
      <c r="K1495" s="44">
        <f t="shared" si="279"/>
        <v>4.6429827556999995E-2</v>
      </c>
      <c r="L1495" s="295">
        <v>2.9834954999999998E-3</v>
      </c>
      <c r="M1495" s="295">
        <v>9.0825169000000004E-3</v>
      </c>
      <c r="N1495" s="295">
        <v>2.2016157E-5</v>
      </c>
      <c r="O1495" s="295">
        <v>3.4341798999999999E-2</v>
      </c>
      <c r="P1495"/>
      <c r="Q1495" s="212">
        <v>2.9788386999999998</v>
      </c>
      <c r="R1495"/>
      <c r="S1495" s="156">
        <v>6.4921843999999999E-3</v>
      </c>
      <c r="T1495" s="156">
        <v>6.0684238000000001E-3</v>
      </c>
      <c r="U1495" s="156">
        <v>2.1699134000000001E-4</v>
      </c>
      <c r="V1495" s="156">
        <v>2.0676924E-4</v>
      </c>
      <c r="W1495"/>
      <c r="X1495" s="155">
        <v>1.3380592E-5</v>
      </c>
      <c r="Y1495"/>
      <c r="Z1495"/>
      <c r="AA1495"/>
      <c r="AB1495"/>
      <c r="AC1495"/>
      <c r="AD1495" s="159"/>
      <c r="AE1495" s="326"/>
      <c r="AH1495" s="48"/>
      <c r="AI1495" s="48"/>
      <c r="AJ1495" s="48"/>
    </row>
    <row r="1496" spans="1:36" ht="13.8" customHeight="1">
      <c r="A1496" t="s">
        <v>2872</v>
      </c>
      <c r="B1496" s="188" t="s">
        <v>1252</v>
      </c>
      <c r="C1496" s="151" t="str">
        <f t="shared" si="280"/>
        <v>B.044.01.208</v>
      </c>
      <c r="D1496" s="54" t="s">
        <v>1251</v>
      </c>
      <c r="E1496" s="150" t="s">
        <v>440</v>
      </c>
      <c r="F1496" s="153" t="str">
        <f t="shared" si="281"/>
        <v>Electricity Mali production</v>
      </c>
      <c r="G1496" s="277">
        <v>0.14462088000000001</v>
      </c>
      <c r="H1496" s="44">
        <f t="shared" si="278"/>
        <v>0.14462088000000001</v>
      </c>
      <c r="I1496"/>
      <c r="J1496" s="294">
        <v>2.9540978725E-2</v>
      </c>
      <c r="K1496" s="44">
        <f t="shared" si="279"/>
        <v>2.9540978725E-2</v>
      </c>
      <c r="L1496" s="295">
        <v>1.9460394899999999E-3</v>
      </c>
      <c r="M1496" s="295">
        <v>5.8042233000000004E-3</v>
      </c>
      <c r="N1496" s="295">
        <v>9.7583934999999995E-5</v>
      </c>
      <c r="O1496" s="295">
        <v>2.1693132E-2</v>
      </c>
      <c r="P1496"/>
      <c r="Q1496" s="212">
        <v>2.3742844000000001</v>
      </c>
      <c r="R1496"/>
      <c r="S1496" s="156">
        <v>4.1138529999999998E-3</v>
      </c>
      <c r="T1496" s="156">
        <v>3.8467410999999999E-3</v>
      </c>
      <c r="U1496" s="156">
        <v>1.3726259E-4</v>
      </c>
      <c r="V1496" s="156">
        <v>1.2984937000000001E-4</v>
      </c>
      <c r="W1496"/>
      <c r="X1496" s="155">
        <v>8.4744316000000008E-6</v>
      </c>
      <c r="Y1496"/>
      <c r="Z1496"/>
      <c r="AA1496"/>
      <c r="AB1496"/>
      <c r="AC1496"/>
      <c r="AD1496" s="159"/>
      <c r="AE1496" s="326"/>
      <c r="AH1496" s="48"/>
      <c r="AI1496" s="48"/>
      <c r="AJ1496" s="48"/>
    </row>
    <row r="1497" spans="1:36" ht="13.8" customHeight="1">
      <c r="A1497" t="s">
        <v>2873</v>
      </c>
      <c r="B1497" s="188" t="s">
        <v>1252</v>
      </c>
      <c r="C1497" s="151" t="str">
        <f t="shared" si="280"/>
        <v>B.044.01.209</v>
      </c>
      <c r="D1497" s="54" t="s">
        <v>1251</v>
      </c>
      <c r="E1497" s="150" t="s">
        <v>440</v>
      </c>
      <c r="F1497" s="153" t="str">
        <f t="shared" si="281"/>
        <v>Electricity Mauritania production</v>
      </c>
      <c r="G1497" s="277">
        <v>0.18255326666666666</v>
      </c>
      <c r="H1497" s="44">
        <f t="shared" si="278"/>
        <v>0.18255326666666666</v>
      </c>
      <c r="I1497"/>
      <c r="J1497" s="294">
        <v>3.7063532332E-2</v>
      </c>
      <c r="K1497" s="44">
        <f t="shared" si="279"/>
        <v>3.7063532332E-2</v>
      </c>
      <c r="L1497" s="295">
        <v>2.3754004999999999E-3</v>
      </c>
      <c r="M1497" s="295">
        <v>7.2275741999999997E-3</v>
      </c>
      <c r="N1497" s="295">
        <v>7.7567631999999993E-5</v>
      </c>
      <c r="O1497" s="295">
        <v>2.7382989999999999E-2</v>
      </c>
      <c r="P1497"/>
      <c r="Q1497" s="212">
        <v>2.6292604000000002</v>
      </c>
      <c r="R1497"/>
      <c r="S1497" s="156">
        <v>5.1715103000000004E-3</v>
      </c>
      <c r="T1497" s="156">
        <v>4.8342558000000002E-3</v>
      </c>
      <c r="U1497" s="156">
        <v>1.7294742000000001E-4</v>
      </c>
      <c r="V1497" s="156">
        <v>1.6430705999999999E-4</v>
      </c>
      <c r="W1497"/>
      <c r="X1497" s="155">
        <v>1.0653472000000001E-5</v>
      </c>
      <c r="Y1497"/>
      <c r="Z1497"/>
      <c r="AA1497"/>
      <c r="AB1497"/>
      <c r="AC1497"/>
      <c r="AD1497" s="159"/>
      <c r="AE1497" s="326"/>
      <c r="AH1497" s="48"/>
      <c r="AI1497" s="48"/>
      <c r="AJ1497" s="48"/>
    </row>
    <row r="1498" spans="1:36" ht="13.8" customHeight="1">
      <c r="A1498" t="s">
        <v>2874</v>
      </c>
      <c r="B1498" s="188" t="s">
        <v>1252</v>
      </c>
      <c r="C1498" s="151" t="str">
        <f t="shared" si="280"/>
        <v>B.044.01.210</v>
      </c>
      <c r="D1498" s="54" t="s">
        <v>1251</v>
      </c>
      <c r="E1498" s="150" t="s">
        <v>440</v>
      </c>
      <c r="F1498" s="153" t="str">
        <f t="shared" si="281"/>
        <v>Electricity Mauritius production</v>
      </c>
      <c r="G1498" s="277">
        <v>0.20382220666666667</v>
      </c>
      <c r="H1498" s="44">
        <f t="shared" si="278"/>
        <v>0.20382220666666667</v>
      </c>
      <c r="I1498"/>
      <c r="J1498" s="294">
        <v>4.0403038832999998E-2</v>
      </c>
      <c r="K1498" s="44">
        <f t="shared" si="279"/>
        <v>4.0403038832999998E-2</v>
      </c>
      <c r="L1498" s="295">
        <v>3.0889789999999999E-3</v>
      </c>
      <c r="M1498" s="295">
        <v>6.7208262000000001E-3</v>
      </c>
      <c r="N1498" s="295">
        <v>1.9902632999999998E-5</v>
      </c>
      <c r="O1498" s="295">
        <v>3.0573330999999999E-2</v>
      </c>
      <c r="P1498"/>
      <c r="Q1498" s="212">
        <v>2.8223726</v>
      </c>
      <c r="R1498"/>
      <c r="S1498" s="156">
        <v>5.1894714000000003E-3</v>
      </c>
      <c r="T1498" s="156">
        <v>4.8947577000000003E-3</v>
      </c>
      <c r="U1498" s="156">
        <v>1.8367150999999999E-4</v>
      </c>
      <c r="V1498" s="156">
        <v>1.1104223E-4</v>
      </c>
      <c r="W1498"/>
      <c r="X1498" s="155">
        <v>1.1354239000000001E-5</v>
      </c>
      <c r="Y1498"/>
      <c r="Z1498"/>
      <c r="AA1498"/>
      <c r="AB1498"/>
      <c r="AC1498"/>
      <c r="AD1498" s="159"/>
      <c r="AE1498" s="326"/>
      <c r="AH1498" s="48"/>
      <c r="AI1498" s="48"/>
      <c r="AJ1498" s="48"/>
    </row>
    <row r="1499" spans="1:36" ht="13.8" customHeight="1">
      <c r="A1499" t="s">
        <v>2875</v>
      </c>
      <c r="B1499" s="188" t="s">
        <v>1252</v>
      </c>
      <c r="C1499" s="151" t="str">
        <f t="shared" si="280"/>
        <v>B.044.01.211</v>
      </c>
      <c r="D1499" s="54" t="s">
        <v>1251</v>
      </c>
      <c r="E1499" s="150" t="s">
        <v>440</v>
      </c>
      <c r="F1499" s="153" t="str">
        <f t="shared" si="281"/>
        <v>Electricity Mexico production</v>
      </c>
      <c r="G1499" s="277">
        <v>0.17239114666666666</v>
      </c>
      <c r="H1499" s="44">
        <f t="shared" si="278"/>
        <v>0.17239114666666666</v>
      </c>
      <c r="I1499"/>
      <c r="J1499" s="294">
        <v>3.5693573636000002E-2</v>
      </c>
      <c r="K1499" s="44">
        <f t="shared" si="279"/>
        <v>3.5693573636000002E-2</v>
      </c>
      <c r="L1499" s="295">
        <v>3.4478843000000001E-3</v>
      </c>
      <c r="M1499" s="295">
        <v>5.3767316000000002E-3</v>
      </c>
      <c r="N1499" s="295">
        <v>1.010285736E-3</v>
      </c>
      <c r="O1499" s="295">
        <v>2.5858671999999999E-2</v>
      </c>
      <c r="P1499"/>
      <c r="Q1499" s="212">
        <v>2.4285074999999998</v>
      </c>
      <c r="R1499"/>
      <c r="S1499" s="156">
        <v>4.0635745000000001E-3</v>
      </c>
      <c r="T1499" s="156">
        <v>3.8059305000000001E-3</v>
      </c>
      <c r="U1499" s="156">
        <v>1.5029609999999999E-4</v>
      </c>
      <c r="V1499" s="156">
        <v>1.0734786999999999E-4</v>
      </c>
      <c r="W1499"/>
      <c r="X1499" s="155">
        <v>9.5184850999999993E-6</v>
      </c>
      <c r="Y1499"/>
      <c r="Z1499"/>
      <c r="AA1499"/>
      <c r="AB1499"/>
      <c r="AC1499"/>
      <c r="AD1499" s="159"/>
      <c r="AE1499" s="326"/>
      <c r="AH1499" s="48"/>
      <c r="AI1499" s="48"/>
      <c r="AJ1499" s="48"/>
    </row>
    <row r="1500" spans="1:36" ht="13.8" customHeight="1">
      <c r="A1500" t="s">
        <v>2876</v>
      </c>
      <c r="B1500" s="188" t="s">
        <v>1252</v>
      </c>
      <c r="C1500" s="151" t="str">
        <f t="shared" si="280"/>
        <v>B.044.01.212</v>
      </c>
      <c r="D1500" s="54" t="s">
        <v>1251</v>
      </c>
      <c r="E1500" s="150" t="s">
        <v>440</v>
      </c>
      <c r="F1500" s="153" t="str">
        <f t="shared" si="281"/>
        <v>Electricity Moldova production</v>
      </c>
      <c r="G1500" s="277">
        <v>0.19476430666666666</v>
      </c>
      <c r="H1500" s="44">
        <f t="shared" si="278"/>
        <v>0.19476430666666666</v>
      </c>
      <c r="I1500"/>
      <c r="J1500" s="294">
        <v>3.9369241164999999E-2</v>
      </c>
      <c r="K1500" s="44">
        <f t="shared" si="279"/>
        <v>3.9369241164999999E-2</v>
      </c>
      <c r="L1500" s="295">
        <v>4.0331454000000003E-3</v>
      </c>
      <c r="M1500" s="295">
        <v>6.0899106999999994E-3</v>
      </c>
      <c r="N1500" s="295">
        <v>3.1539065000000002E-5</v>
      </c>
      <c r="O1500" s="295">
        <v>2.9214646E-2</v>
      </c>
      <c r="P1500"/>
      <c r="Q1500" s="212">
        <v>2.4056408999999999</v>
      </c>
      <c r="R1500"/>
      <c r="S1500" s="156">
        <v>4.5628637999999997E-3</v>
      </c>
      <c r="T1500" s="156">
        <v>4.2633289999999997E-3</v>
      </c>
      <c r="U1500" s="156">
        <v>1.6935618E-4</v>
      </c>
      <c r="V1500" s="156">
        <v>1.3017854000000001E-4</v>
      </c>
      <c r="W1500"/>
      <c r="X1500" s="155">
        <v>1.0555365999999999E-5</v>
      </c>
      <c r="Y1500"/>
      <c r="Z1500"/>
      <c r="AA1500"/>
      <c r="AB1500"/>
      <c r="AC1500"/>
      <c r="AD1500" s="159"/>
      <c r="AE1500" s="326"/>
      <c r="AH1500" s="48"/>
      <c r="AI1500" s="48"/>
      <c r="AJ1500" s="48"/>
    </row>
    <row r="1501" spans="1:36" ht="13.8" customHeight="1">
      <c r="A1501" t="s">
        <v>2877</v>
      </c>
      <c r="B1501" s="188" t="s">
        <v>1252</v>
      </c>
      <c r="C1501" s="151" t="str">
        <f t="shared" si="280"/>
        <v>B.044.01.213</v>
      </c>
      <c r="D1501" s="54" t="s">
        <v>1251</v>
      </c>
      <c r="E1501" s="150" t="s">
        <v>440</v>
      </c>
      <c r="F1501" s="153" t="str">
        <f t="shared" si="281"/>
        <v>Electricity Mongolia production</v>
      </c>
      <c r="G1501" s="277">
        <v>0.27862524666666666</v>
      </c>
      <c r="H1501" s="44">
        <f t="shared" si="278"/>
        <v>0.27862524666666666</v>
      </c>
      <c r="I1501"/>
      <c r="J1501" s="294">
        <v>5.1272596029999999E-2</v>
      </c>
      <c r="K1501" s="44">
        <f t="shared" si="279"/>
        <v>5.1272596029999999E-2</v>
      </c>
      <c r="L1501" s="295">
        <v>3.7842079999999998E-3</v>
      </c>
      <c r="M1501" s="295">
        <v>5.6636147999999994E-3</v>
      </c>
      <c r="N1501" s="295">
        <v>3.098623E-5</v>
      </c>
      <c r="O1501" s="295">
        <v>4.1793786999999999E-2</v>
      </c>
      <c r="P1501"/>
      <c r="Q1501" s="212">
        <v>3.1140072000000001</v>
      </c>
      <c r="R1501"/>
      <c r="S1501" s="156">
        <v>5.8940818000000001E-3</v>
      </c>
      <c r="T1501" s="156">
        <v>5.6162683999999999E-3</v>
      </c>
      <c r="U1501" s="156">
        <v>2.3184251E-4</v>
      </c>
      <c r="V1501" s="156">
        <v>4.5970907999999999E-5</v>
      </c>
      <c r="W1501"/>
      <c r="X1501" s="155">
        <v>1.4009269E-5</v>
      </c>
      <c r="Y1501"/>
      <c r="Z1501"/>
      <c r="AA1501"/>
      <c r="AB1501"/>
      <c r="AC1501"/>
      <c r="AD1501" s="159"/>
      <c r="AE1501" s="326"/>
      <c r="AH1501" s="48"/>
      <c r="AI1501" s="48"/>
      <c r="AJ1501" s="48"/>
    </row>
    <row r="1502" spans="1:36" ht="13.8" customHeight="1">
      <c r="A1502" t="s">
        <v>2878</v>
      </c>
      <c r="B1502" s="188" t="s">
        <v>1252</v>
      </c>
      <c r="C1502" s="151" t="str">
        <f t="shared" si="280"/>
        <v>B.044.01.214</v>
      </c>
      <c r="D1502" s="54" t="s">
        <v>1251</v>
      </c>
      <c r="E1502" s="150" t="s">
        <v>440</v>
      </c>
      <c r="F1502" s="153" t="str">
        <f t="shared" si="281"/>
        <v>Electricity Montenegro production</v>
      </c>
      <c r="G1502" s="277">
        <v>0.12557599333333333</v>
      </c>
      <c r="H1502" s="44">
        <f t="shared" si="278"/>
        <v>0.12557599333333333</v>
      </c>
      <c r="I1502"/>
      <c r="J1502" s="294">
        <v>2.3119177559999999E-2</v>
      </c>
      <c r="K1502" s="44">
        <f t="shared" si="279"/>
        <v>2.3119177559999999E-2</v>
      </c>
      <c r="L1502" s="295">
        <v>1.6955500399999999E-3</v>
      </c>
      <c r="M1502" s="295">
        <v>2.4409894999999999E-3</v>
      </c>
      <c r="N1502" s="295">
        <v>1.4623901999999999E-4</v>
      </c>
      <c r="O1502" s="295">
        <v>1.8836399E-2</v>
      </c>
      <c r="P1502"/>
      <c r="Q1502" s="212">
        <v>2.0327904999999999</v>
      </c>
      <c r="R1502"/>
      <c r="S1502" s="156">
        <v>2.6183906000000002E-3</v>
      </c>
      <c r="T1502" s="156">
        <v>2.4974645000000002E-3</v>
      </c>
      <c r="U1502" s="156">
        <v>1.0387691E-4</v>
      </c>
      <c r="V1502" s="156">
        <v>1.7049193E-5</v>
      </c>
      <c r="W1502"/>
      <c r="X1502" s="155">
        <v>6.2498225999999997E-6</v>
      </c>
      <c r="Y1502"/>
      <c r="Z1502"/>
      <c r="AA1502"/>
      <c r="AB1502"/>
      <c r="AC1502"/>
      <c r="AD1502" s="159"/>
      <c r="AE1502" s="326"/>
      <c r="AH1502" s="48"/>
      <c r="AI1502" s="48"/>
      <c r="AJ1502" s="48"/>
    </row>
    <row r="1503" spans="1:36" ht="13.8" customHeight="1">
      <c r="A1503" t="s">
        <v>2879</v>
      </c>
      <c r="B1503" s="188" t="s">
        <v>1252</v>
      </c>
      <c r="C1503" s="151" t="str">
        <f t="shared" si="280"/>
        <v>B.044.01.215</v>
      </c>
      <c r="D1503" s="54" t="s">
        <v>1251</v>
      </c>
      <c r="E1503" s="150" t="s">
        <v>440</v>
      </c>
      <c r="F1503" s="153" t="str">
        <f t="shared" si="281"/>
        <v>Electricity Montserrat production</v>
      </c>
      <c r="G1503" s="277">
        <v>0.24133377333333336</v>
      </c>
      <c r="H1503" s="44">
        <f t="shared" si="278"/>
        <v>0.24133377333333336</v>
      </c>
      <c r="I1503"/>
      <c r="J1503" s="294">
        <v>4.8923956400000003E-2</v>
      </c>
      <c r="K1503" s="44">
        <f t="shared" si="279"/>
        <v>4.8923956400000003E-2</v>
      </c>
      <c r="L1503" s="295">
        <v>3.1456087000000001E-3</v>
      </c>
      <c r="M1503" s="295">
        <v>9.5782816999999999E-3</v>
      </c>
      <c r="N1503" s="295">
        <v>0</v>
      </c>
      <c r="O1503" s="295">
        <v>3.6200066000000003E-2</v>
      </c>
      <c r="P1503"/>
      <c r="Q1503" s="212">
        <v>3.0561601</v>
      </c>
      <c r="R1503"/>
      <c r="S1503" s="156">
        <v>6.8456298999999996E-3</v>
      </c>
      <c r="T1503" s="156">
        <v>6.3986586999999996E-3</v>
      </c>
      <c r="U1503" s="156">
        <v>2.2876137999999999E-4</v>
      </c>
      <c r="V1503" s="156">
        <v>2.1820982999999999E-4</v>
      </c>
      <c r="W1503"/>
      <c r="X1503" s="155">
        <v>1.4111385000000001E-5</v>
      </c>
      <c r="Y1503"/>
      <c r="Z1503"/>
      <c r="AA1503"/>
      <c r="AB1503"/>
      <c r="AC1503"/>
      <c r="AD1503" s="159"/>
      <c r="AE1503" s="326"/>
      <c r="AH1503" s="48"/>
      <c r="AI1503" s="48"/>
      <c r="AJ1503" s="48"/>
    </row>
    <row r="1504" spans="1:36" ht="13.8" customHeight="1">
      <c r="A1504" t="s">
        <v>2880</v>
      </c>
      <c r="B1504" s="188" t="s">
        <v>1252</v>
      </c>
      <c r="C1504" s="151" t="str">
        <f t="shared" si="280"/>
        <v>B.044.01.216</v>
      </c>
      <c r="D1504" s="54" t="s">
        <v>1251</v>
      </c>
      <c r="E1504" s="150" t="s">
        <v>440</v>
      </c>
      <c r="F1504" s="153" t="str">
        <f t="shared" si="281"/>
        <v>Electricity Morocco production</v>
      </c>
      <c r="G1504" s="277">
        <v>0.22833774666666667</v>
      </c>
      <c r="H1504" s="44">
        <f t="shared" si="278"/>
        <v>0.22833774666666667</v>
      </c>
      <c r="I1504"/>
      <c r="J1504" s="294">
        <v>4.2591098124999997E-2</v>
      </c>
      <c r="K1504" s="44">
        <f t="shared" si="279"/>
        <v>4.2591098124999997E-2</v>
      </c>
      <c r="L1504" s="295">
        <v>3.2860103999999999E-3</v>
      </c>
      <c r="M1504" s="295">
        <v>4.9648162999999992E-3</v>
      </c>
      <c r="N1504" s="295">
        <v>8.9609424999999998E-5</v>
      </c>
      <c r="O1504" s="295">
        <v>3.4250662000000001E-2</v>
      </c>
      <c r="P1504"/>
      <c r="Q1504" s="212">
        <v>2.8026043</v>
      </c>
      <c r="R1504"/>
      <c r="S1504" s="156">
        <v>4.9019930000000003E-3</v>
      </c>
      <c r="T1504" s="156">
        <v>4.6591990999999998E-3</v>
      </c>
      <c r="U1504" s="156">
        <v>1.9119895999999999E-4</v>
      </c>
      <c r="V1504" s="156">
        <v>5.1595021999999997E-5</v>
      </c>
      <c r="W1504"/>
      <c r="X1504" s="155">
        <v>1.1586758000000001E-5</v>
      </c>
      <c r="Y1504"/>
      <c r="Z1504"/>
      <c r="AA1504"/>
      <c r="AB1504"/>
      <c r="AC1504"/>
      <c r="AD1504" s="159"/>
      <c r="AE1504" s="326"/>
      <c r="AH1504" s="48"/>
      <c r="AI1504" s="48"/>
      <c r="AJ1504" s="48"/>
    </row>
    <row r="1505" spans="1:36" ht="13.8" customHeight="1">
      <c r="A1505" t="s">
        <v>2881</v>
      </c>
      <c r="B1505" s="188" t="s">
        <v>1252</v>
      </c>
      <c r="C1505" s="151" t="str">
        <f t="shared" si="280"/>
        <v>B.044.01.217</v>
      </c>
      <c r="D1505" s="54" t="s">
        <v>1251</v>
      </c>
      <c r="E1505" s="150" t="s">
        <v>440</v>
      </c>
      <c r="F1505" s="153" t="str">
        <f t="shared" si="281"/>
        <v>Electricity Mozambique production</v>
      </c>
      <c r="G1505" s="277">
        <v>4.0636606666666665E-2</v>
      </c>
      <c r="H1505" s="44">
        <f t="shared" si="278"/>
        <v>4.0636606666666665E-2</v>
      </c>
      <c r="I1505"/>
      <c r="J1505" s="294">
        <v>8.3718888799999992E-3</v>
      </c>
      <c r="K1505" s="44">
        <f t="shared" si="279"/>
        <v>8.3718888799999992E-3</v>
      </c>
      <c r="L1505" s="295">
        <v>8.4301395999999995E-4</v>
      </c>
      <c r="M1505" s="295">
        <v>1.23998497E-3</v>
      </c>
      <c r="N1505" s="295">
        <v>1.9339895000000001E-4</v>
      </c>
      <c r="O1505" s="295">
        <v>6.0954909999999998E-3</v>
      </c>
      <c r="P1505"/>
      <c r="Q1505" s="212">
        <v>1.4804482999999999</v>
      </c>
      <c r="R1505"/>
      <c r="S1505" s="156">
        <v>9.4310040999999998E-4</v>
      </c>
      <c r="T1505" s="156">
        <v>8.8227295000000002E-4</v>
      </c>
      <c r="U1505" s="156">
        <v>3.5169790000000003E-5</v>
      </c>
      <c r="V1505" s="156">
        <v>2.5657668999999999E-5</v>
      </c>
      <c r="W1505"/>
      <c r="X1505" s="155">
        <v>2.1700465000000001E-6</v>
      </c>
      <c r="Y1505"/>
      <c r="Z1505"/>
      <c r="AA1505"/>
      <c r="AB1505"/>
      <c r="AC1505"/>
      <c r="AD1505" s="159"/>
      <c r="AE1505" s="326"/>
      <c r="AH1505" s="48"/>
      <c r="AI1505" s="48"/>
      <c r="AJ1505" s="48"/>
    </row>
    <row r="1506" spans="1:36" ht="13.8" customHeight="1">
      <c r="A1506" t="s">
        <v>2882</v>
      </c>
      <c r="B1506" s="188" t="s">
        <v>1252</v>
      </c>
      <c r="C1506" s="151" t="str">
        <f t="shared" si="280"/>
        <v>B.044.01.218</v>
      </c>
      <c r="D1506" s="54" t="s">
        <v>1251</v>
      </c>
      <c r="E1506" s="150" t="s">
        <v>440</v>
      </c>
      <c r="F1506" s="153" t="str">
        <f t="shared" si="281"/>
        <v>Electricity Myanmar production</v>
      </c>
      <c r="G1506" s="277">
        <v>0.13527834666666666</v>
      </c>
      <c r="H1506" s="44">
        <f t="shared" si="278"/>
        <v>0.13527834666666666</v>
      </c>
      <c r="I1506"/>
      <c r="J1506" s="294">
        <v>2.6940448670999997E-2</v>
      </c>
      <c r="K1506" s="44">
        <f t="shared" si="279"/>
        <v>2.6940448670999997E-2</v>
      </c>
      <c r="L1506" s="295">
        <v>2.68474144E-3</v>
      </c>
      <c r="M1506" s="295">
        <v>3.8816317000000002E-3</v>
      </c>
      <c r="N1506" s="295">
        <v>8.2323530999999997E-5</v>
      </c>
      <c r="O1506" s="295">
        <v>2.0291752E-2</v>
      </c>
      <c r="P1506"/>
      <c r="Q1506" s="212">
        <v>2.0012509000000001</v>
      </c>
      <c r="R1506"/>
      <c r="S1506" s="156">
        <v>3.0725724000000001E-3</v>
      </c>
      <c r="T1506" s="156">
        <v>2.8828042000000002E-3</v>
      </c>
      <c r="U1506" s="156">
        <v>1.1604303E-4</v>
      </c>
      <c r="V1506" s="156">
        <v>7.3725194E-5</v>
      </c>
      <c r="W1506"/>
      <c r="X1506" s="155">
        <v>7.1953783000000002E-6</v>
      </c>
      <c r="Y1506"/>
      <c r="Z1506"/>
      <c r="AA1506"/>
      <c r="AB1506"/>
      <c r="AC1506"/>
      <c r="AD1506" s="159"/>
      <c r="AE1506" s="326"/>
      <c r="AH1506" s="48"/>
      <c r="AI1506" s="48"/>
      <c r="AJ1506" s="48"/>
    </row>
    <row r="1507" spans="1:36" ht="13.8" customHeight="1">
      <c r="A1507" t="s">
        <v>2883</v>
      </c>
      <c r="B1507" s="188" t="s">
        <v>1252</v>
      </c>
      <c r="C1507" s="151" t="str">
        <f t="shared" si="280"/>
        <v>B.044.01.219</v>
      </c>
      <c r="D1507" s="54" t="s">
        <v>1251</v>
      </c>
      <c r="E1507" s="150" t="s">
        <v>440</v>
      </c>
      <c r="F1507" s="153" t="str">
        <f t="shared" si="281"/>
        <v>Electricity Namibia production</v>
      </c>
      <c r="G1507" s="277">
        <v>1.2605041333333334E-2</v>
      </c>
      <c r="H1507" s="44">
        <f t="shared" si="278"/>
        <v>1.2605041333333334E-2</v>
      </c>
      <c r="I1507"/>
      <c r="J1507" s="294">
        <v>2.6231738119999997E-3</v>
      </c>
      <c r="K1507" s="44">
        <f t="shared" si="279"/>
        <v>2.6231738119999997E-3</v>
      </c>
      <c r="L1507" s="295">
        <v>1.41957979E-4</v>
      </c>
      <c r="M1507" s="295">
        <v>2.4667167299999998E-4</v>
      </c>
      <c r="N1507" s="295">
        <v>3.4378795999999998E-4</v>
      </c>
      <c r="O1507" s="295">
        <v>1.8907562E-3</v>
      </c>
      <c r="P1507"/>
      <c r="Q1507" s="212">
        <v>1.7083051</v>
      </c>
      <c r="R1507"/>
      <c r="S1507" s="156">
        <v>2.6822031000000001E-4</v>
      </c>
      <c r="T1507" s="156">
        <v>2.5499689999999999E-4</v>
      </c>
      <c r="U1507" s="156">
        <v>1.0524744E-5</v>
      </c>
      <c r="V1507" s="156">
        <v>2.6986645000000001E-6</v>
      </c>
      <c r="W1507"/>
      <c r="X1507" s="155">
        <v>5.784905E-7</v>
      </c>
      <c r="Y1507"/>
      <c r="Z1507"/>
      <c r="AA1507"/>
      <c r="AB1507"/>
      <c r="AC1507"/>
      <c r="AD1507" s="159"/>
      <c r="AE1507" s="326"/>
      <c r="AH1507" s="48"/>
      <c r="AI1507" s="48"/>
      <c r="AJ1507" s="48"/>
    </row>
    <row r="1508" spans="1:36" ht="13.8" customHeight="1">
      <c r="A1508" t="s">
        <v>2884</v>
      </c>
      <c r="B1508" s="188" t="s">
        <v>1252</v>
      </c>
      <c r="C1508" s="151" t="str">
        <f t="shared" si="280"/>
        <v>B.044.01.220</v>
      </c>
      <c r="D1508" s="54" t="s">
        <v>1251</v>
      </c>
      <c r="E1508" s="150" t="s">
        <v>440</v>
      </c>
      <c r="F1508" s="153" t="str">
        <f t="shared" si="281"/>
        <v>Electricity Nauru production</v>
      </c>
      <c r="G1508" s="277">
        <v>0.21775154666666668</v>
      </c>
      <c r="H1508" s="44">
        <f t="shared" si="278"/>
        <v>0.21775154666666668</v>
      </c>
      <c r="I1508"/>
      <c r="J1508" s="294">
        <v>4.4143292100000002E-2</v>
      </c>
      <c r="K1508" s="44">
        <f t="shared" si="279"/>
        <v>4.4143292100000002E-2</v>
      </c>
      <c r="L1508" s="295">
        <v>2.8382317999999999E-3</v>
      </c>
      <c r="M1508" s="295">
        <v>8.6423283E-3</v>
      </c>
      <c r="N1508" s="295">
        <v>0</v>
      </c>
      <c r="O1508" s="295">
        <v>3.2662732E-2</v>
      </c>
      <c r="P1508"/>
      <c r="Q1508" s="212">
        <v>2.7575237000000001</v>
      </c>
      <c r="R1508"/>
      <c r="S1508" s="156">
        <v>6.1767009000000001E-3</v>
      </c>
      <c r="T1508" s="156">
        <v>5.773406E-3</v>
      </c>
      <c r="U1508" s="156">
        <v>2.0640769000000001E-4</v>
      </c>
      <c r="V1508" s="156">
        <v>1.9688719E-4</v>
      </c>
      <c r="W1508"/>
      <c r="X1508" s="155">
        <v>1.2732473999999999E-5</v>
      </c>
      <c r="Y1508"/>
      <c r="Z1508"/>
      <c r="AA1508"/>
      <c r="AB1508"/>
      <c r="AC1508"/>
      <c r="AD1508" s="313"/>
      <c r="AE1508" s="326"/>
      <c r="AH1508" s="48"/>
      <c r="AI1508" s="48"/>
      <c r="AJ1508" s="48"/>
    </row>
    <row r="1509" spans="1:36" ht="13.8" customHeight="1">
      <c r="A1509" t="s">
        <v>2885</v>
      </c>
      <c r="B1509" s="188" t="s">
        <v>1252</v>
      </c>
      <c r="C1509" s="151" t="str">
        <f t="shared" si="280"/>
        <v>B.044.01.221</v>
      </c>
      <c r="D1509" s="54" t="s">
        <v>1251</v>
      </c>
      <c r="E1509" s="150" t="s">
        <v>440</v>
      </c>
      <c r="F1509" s="153" t="str">
        <f t="shared" si="281"/>
        <v>Electricity Nepal production</v>
      </c>
      <c r="G1509" s="277">
        <v>2.3769421333333335E-3</v>
      </c>
      <c r="H1509" s="44">
        <f t="shared" si="278"/>
        <v>2.3769421333333335E-3</v>
      </c>
      <c r="I1509"/>
      <c r="J1509" s="294">
        <v>5.9324545441000003E-4</v>
      </c>
      <c r="K1509" s="44">
        <f t="shared" si="279"/>
        <v>5.9324545441000003E-4</v>
      </c>
      <c r="L1509" s="295">
        <v>7.6425212699999995E-6</v>
      </c>
      <c r="M1509" s="295">
        <v>1.0104031400000001E-6</v>
      </c>
      <c r="N1509" s="295">
        <v>2.2805121E-4</v>
      </c>
      <c r="O1509" s="295">
        <v>3.5654132000000001E-4</v>
      </c>
      <c r="P1509"/>
      <c r="Q1509" s="212">
        <v>1.1809345</v>
      </c>
      <c r="R1509"/>
      <c r="S1509" s="156">
        <v>4.0736879999999998E-5</v>
      </c>
      <c r="T1509" s="156">
        <v>3.8870924E-5</v>
      </c>
      <c r="U1509" s="156">
        <v>1.8035385000000001E-6</v>
      </c>
      <c r="V1509" s="156">
        <v>6.2417616999999997E-8</v>
      </c>
      <c r="W1509"/>
      <c r="X1509" s="155">
        <v>7.3020277E-8</v>
      </c>
      <c r="Y1509"/>
      <c r="Z1509"/>
      <c r="AA1509"/>
      <c r="AB1509"/>
      <c r="AC1509"/>
      <c r="AD1509" s="159"/>
      <c r="AE1509" s="326"/>
      <c r="AH1509" s="48"/>
      <c r="AI1509" s="48"/>
      <c r="AJ1509" s="48"/>
    </row>
    <row r="1510" spans="1:36" ht="13.8" customHeight="1">
      <c r="A1510" t="s">
        <v>2886</v>
      </c>
      <c r="B1510" s="188" t="s">
        <v>1252</v>
      </c>
      <c r="C1510" s="151" t="str">
        <f t="shared" si="280"/>
        <v>B.044.01.222</v>
      </c>
      <c r="D1510" s="54" t="s">
        <v>1251</v>
      </c>
      <c r="E1510" s="150" t="s">
        <v>440</v>
      </c>
      <c r="F1510" s="153" t="str">
        <f t="shared" si="281"/>
        <v>Electricity New Caledonia production</v>
      </c>
      <c r="G1510" s="277">
        <v>0.18364283333333334</v>
      </c>
      <c r="H1510" s="44">
        <f t="shared" si="278"/>
        <v>0.18364283333333334</v>
      </c>
      <c r="I1510"/>
      <c r="J1510" s="294">
        <v>3.5259678780999996E-2</v>
      </c>
      <c r="K1510" s="44">
        <f t="shared" si="279"/>
        <v>3.5259678780999996E-2</v>
      </c>
      <c r="L1510" s="295">
        <v>2.4480222000000003E-3</v>
      </c>
      <c r="M1510" s="295">
        <v>5.2058319999999996E-3</v>
      </c>
      <c r="N1510" s="295">
        <v>5.9399581000000001E-5</v>
      </c>
      <c r="O1510" s="295">
        <v>2.7546424999999999E-2</v>
      </c>
      <c r="P1510"/>
      <c r="Q1510" s="212">
        <v>2.3899366999999998</v>
      </c>
      <c r="R1510"/>
      <c r="S1510" s="156">
        <v>4.4343780999999997E-3</v>
      </c>
      <c r="T1510" s="156">
        <v>4.1860151999999996E-3</v>
      </c>
      <c r="U1510" s="156">
        <v>1.616329E-4</v>
      </c>
      <c r="V1510" s="156">
        <v>8.6729943999999998E-5</v>
      </c>
      <c r="W1510"/>
      <c r="X1510" s="155">
        <v>9.8499840000000001E-6</v>
      </c>
      <c r="Y1510"/>
      <c r="Z1510"/>
      <c r="AA1510"/>
      <c r="AB1510"/>
      <c r="AC1510"/>
      <c r="AD1510" s="159"/>
      <c r="AE1510" s="326"/>
      <c r="AH1510" s="48"/>
      <c r="AI1510" s="48"/>
      <c r="AJ1510" s="48"/>
    </row>
    <row r="1511" spans="1:36" ht="13.8" customHeight="1">
      <c r="A1511" t="s">
        <v>2887</v>
      </c>
      <c r="B1511" s="188" t="s">
        <v>1252</v>
      </c>
      <c r="C1511" s="151" t="str">
        <f t="shared" si="280"/>
        <v>B.044.01.223</v>
      </c>
      <c r="D1511" s="54" t="s">
        <v>1251</v>
      </c>
      <c r="E1511" s="150" t="s">
        <v>440</v>
      </c>
      <c r="F1511" s="153" t="str">
        <f t="shared" si="281"/>
        <v>Electricity New Zealand production</v>
      </c>
      <c r="G1511" s="277">
        <v>3.6053862666666665E-2</v>
      </c>
      <c r="H1511" s="44">
        <f t="shared" si="278"/>
        <v>3.6053862666666665E-2</v>
      </c>
      <c r="I1511"/>
      <c r="J1511" s="294">
        <v>7.3166665499999999E-3</v>
      </c>
      <c r="K1511" s="44">
        <f t="shared" si="279"/>
        <v>7.3166665499999999E-3</v>
      </c>
      <c r="L1511" s="295">
        <v>6.9258511999999996E-4</v>
      </c>
      <c r="M1511" s="295">
        <v>1.07331453E-3</v>
      </c>
      <c r="N1511" s="295">
        <v>1.4268749999999999E-4</v>
      </c>
      <c r="O1511" s="295">
        <v>5.4080793999999998E-3</v>
      </c>
      <c r="P1511"/>
      <c r="Q1511" s="212">
        <v>1.3512143000000001</v>
      </c>
      <c r="R1511"/>
      <c r="S1511" s="156">
        <v>8.4013136000000001E-4</v>
      </c>
      <c r="T1511" s="156">
        <v>7.9096939000000005E-4</v>
      </c>
      <c r="U1511" s="156">
        <v>3.1262103000000002E-5</v>
      </c>
      <c r="V1511" s="156">
        <v>1.7899864999999999E-5</v>
      </c>
      <c r="W1511"/>
      <c r="X1511" s="155">
        <v>1.9256691000000002E-6</v>
      </c>
      <c r="Y1511"/>
      <c r="Z1511"/>
      <c r="AA1511"/>
      <c r="AB1511"/>
      <c r="AC1511"/>
      <c r="AD1511" s="159"/>
      <c r="AE1511" s="326"/>
      <c r="AH1511" s="48"/>
      <c r="AI1511" s="48"/>
      <c r="AJ1511" s="48"/>
    </row>
    <row r="1512" spans="1:36" ht="13.8" customHeight="1">
      <c r="A1512" t="s">
        <v>2888</v>
      </c>
      <c r="B1512" s="188" t="s">
        <v>1252</v>
      </c>
      <c r="C1512" s="151" t="str">
        <f t="shared" si="280"/>
        <v>B.044.01.224</v>
      </c>
      <c r="D1512" s="54" t="s">
        <v>1251</v>
      </c>
      <c r="E1512" s="150" t="s">
        <v>440</v>
      </c>
      <c r="F1512" s="153" t="str">
        <f t="shared" si="281"/>
        <v>Electricity Nicaragua production</v>
      </c>
      <c r="G1512" s="277">
        <v>9.2786193333333336E-2</v>
      </c>
      <c r="H1512" s="44">
        <f t="shared" si="278"/>
        <v>9.2786193333333336E-2</v>
      </c>
      <c r="I1512"/>
      <c r="J1512" s="294">
        <v>2.1135359879000001E-2</v>
      </c>
      <c r="K1512" s="44">
        <f t="shared" si="279"/>
        <v>2.1135359879000001E-2</v>
      </c>
      <c r="L1512" s="295">
        <v>2.1271029500000002E-3</v>
      </c>
      <c r="M1512" s="295">
        <v>5.0058506999999999E-3</v>
      </c>
      <c r="N1512" s="295">
        <v>8.4477229000000004E-5</v>
      </c>
      <c r="O1512" s="295">
        <v>1.3917929000000001E-2</v>
      </c>
      <c r="P1512"/>
      <c r="Q1512" s="212">
        <v>2.5590492999999999</v>
      </c>
      <c r="R1512"/>
      <c r="S1512" s="156">
        <v>2.9241688999999999E-3</v>
      </c>
      <c r="T1512" s="156">
        <v>2.7485028000000002E-3</v>
      </c>
      <c r="U1512" s="156">
        <v>9.2604714999999999E-5</v>
      </c>
      <c r="V1512" s="156">
        <v>8.3061466000000005E-5</v>
      </c>
      <c r="W1512"/>
      <c r="X1512" s="155">
        <v>6.0124069000000003E-6</v>
      </c>
      <c r="Y1512"/>
      <c r="Z1512"/>
      <c r="AA1512"/>
      <c r="AB1512"/>
      <c r="AC1512"/>
      <c r="AD1512" s="159"/>
      <c r="AE1512" s="326"/>
      <c r="AH1512" s="48"/>
      <c r="AI1512" s="48"/>
      <c r="AJ1512" s="48"/>
    </row>
    <row r="1513" spans="1:36" ht="13.8" customHeight="1">
      <c r="A1513" t="s">
        <v>2889</v>
      </c>
      <c r="B1513" s="188" t="s">
        <v>1252</v>
      </c>
      <c r="C1513" s="151" t="str">
        <f t="shared" si="280"/>
        <v>B.044.01.225</v>
      </c>
      <c r="D1513" s="54" t="s">
        <v>1251</v>
      </c>
      <c r="E1513" s="150" t="s">
        <v>440</v>
      </c>
      <c r="F1513" s="153" t="str">
        <f t="shared" si="281"/>
        <v>Electricity Niger production</v>
      </c>
      <c r="G1513" s="277">
        <v>0.40566262666666669</v>
      </c>
      <c r="H1513" s="44">
        <f t="shared" si="278"/>
        <v>0.40566262666666669</v>
      </c>
      <c r="I1513"/>
      <c r="J1513" s="294">
        <v>8.0022543821000006E-2</v>
      </c>
      <c r="K1513" s="44">
        <f t="shared" si="279"/>
        <v>8.0022543821000006E-2</v>
      </c>
      <c r="L1513" s="295">
        <v>5.5399140999999995E-3</v>
      </c>
      <c r="M1513" s="295">
        <v>1.36207992E-2</v>
      </c>
      <c r="N1513" s="295">
        <v>1.2436520999999999E-5</v>
      </c>
      <c r="O1513" s="295">
        <v>6.0849394000000001E-2</v>
      </c>
      <c r="P1513"/>
      <c r="Q1513" s="212">
        <v>4.9377602999999999</v>
      </c>
      <c r="R1513"/>
      <c r="S1513" s="156">
        <v>1.0539257999999999E-2</v>
      </c>
      <c r="T1513" s="156">
        <v>9.8959041000000001E-3</v>
      </c>
      <c r="U1513" s="156">
        <v>3.6901052E-4</v>
      </c>
      <c r="V1513" s="156">
        <v>2.7434308999999999E-4</v>
      </c>
      <c r="W1513"/>
      <c r="X1513" s="155">
        <v>2.2653966000000001E-5</v>
      </c>
      <c r="Y1513"/>
      <c r="Z1513"/>
      <c r="AA1513"/>
      <c r="AB1513"/>
      <c r="AC1513"/>
      <c r="AD1513" s="159"/>
      <c r="AE1513" s="326"/>
      <c r="AH1513" s="48"/>
      <c r="AI1513" s="48"/>
      <c r="AJ1513" s="48"/>
    </row>
    <row r="1514" spans="1:36" ht="13.8" customHeight="1">
      <c r="A1514" t="s">
        <v>2890</v>
      </c>
      <c r="B1514" s="188" t="s">
        <v>1252</v>
      </c>
      <c r="C1514" s="151" t="str">
        <f t="shared" si="280"/>
        <v>B.044.01.226</v>
      </c>
      <c r="D1514" s="54" t="s">
        <v>1251</v>
      </c>
      <c r="E1514" s="150" t="s">
        <v>440</v>
      </c>
      <c r="F1514" s="153" t="str">
        <f t="shared" si="281"/>
        <v>Electricity Nigeria production</v>
      </c>
      <c r="G1514" s="277">
        <v>0.17553493333333334</v>
      </c>
      <c r="H1514" s="44">
        <f t="shared" si="278"/>
        <v>0.17553493333333334</v>
      </c>
      <c r="I1514"/>
      <c r="J1514" s="294">
        <v>3.5473470945000002E-2</v>
      </c>
      <c r="K1514" s="44">
        <f t="shared" si="279"/>
        <v>3.5473470945000002E-2</v>
      </c>
      <c r="L1514" s="295">
        <v>3.7286007999999997E-3</v>
      </c>
      <c r="M1514" s="295">
        <v>5.3632001999999995E-3</v>
      </c>
      <c r="N1514" s="295">
        <v>5.1429944999999997E-5</v>
      </c>
      <c r="O1514" s="295">
        <v>2.6330240000000001E-2</v>
      </c>
      <c r="P1514"/>
      <c r="Q1514" s="212">
        <v>2.3016147</v>
      </c>
      <c r="R1514"/>
      <c r="S1514" s="156">
        <v>4.0447247000000002E-3</v>
      </c>
      <c r="T1514" s="156">
        <v>3.7790631000000001E-3</v>
      </c>
      <c r="U1514" s="156">
        <v>1.5155014999999999E-4</v>
      </c>
      <c r="V1514" s="156">
        <v>1.1411144E-4</v>
      </c>
      <c r="W1514"/>
      <c r="X1514" s="155">
        <v>9.4503075000000005E-6</v>
      </c>
      <c r="Y1514"/>
      <c r="Z1514"/>
      <c r="AA1514"/>
      <c r="AB1514"/>
      <c r="AC1514"/>
      <c r="AD1514" s="159"/>
      <c r="AE1514" s="326"/>
      <c r="AH1514" s="48"/>
      <c r="AI1514" s="48"/>
      <c r="AJ1514" s="48"/>
    </row>
    <row r="1515" spans="1:36" ht="13.8" customHeight="1">
      <c r="A1515" t="s">
        <v>2891</v>
      </c>
      <c r="B1515" s="188" t="s">
        <v>1252</v>
      </c>
      <c r="C1515" s="151" t="str">
        <f t="shared" si="280"/>
        <v>B.044.01.227</v>
      </c>
      <c r="D1515" s="54" t="s">
        <v>1251</v>
      </c>
      <c r="E1515" s="150" t="s">
        <v>440</v>
      </c>
      <c r="F1515" s="153" t="str">
        <f t="shared" si="281"/>
        <v>Electricity North Korea production</v>
      </c>
      <c r="G1515" s="277">
        <v>0.11681998666666668</v>
      </c>
      <c r="H1515" s="44">
        <f t="shared" si="278"/>
        <v>0.11681998666666668</v>
      </c>
      <c r="I1515"/>
      <c r="J1515" s="294">
        <v>2.1602946570000003E-2</v>
      </c>
      <c r="K1515" s="44">
        <f t="shared" si="279"/>
        <v>2.1602946570000003E-2</v>
      </c>
      <c r="L1515" s="295">
        <v>1.57071709E-3</v>
      </c>
      <c r="M1515" s="295">
        <v>2.3651479E-3</v>
      </c>
      <c r="N1515" s="295">
        <v>1.4408358E-4</v>
      </c>
      <c r="O1515" s="295">
        <v>1.7522998000000001E-2</v>
      </c>
      <c r="P1515"/>
      <c r="Q1515" s="212">
        <v>1.9924917</v>
      </c>
      <c r="R1515"/>
      <c r="S1515" s="156">
        <v>2.4731216999999998E-3</v>
      </c>
      <c r="T1515" s="156">
        <v>2.3559738000000002E-3</v>
      </c>
      <c r="U1515" s="156">
        <v>9.7217743999999996E-5</v>
      </c>
      <c r="V1515" s="156">
        <v>1.9930227000000002E-5</v>
      </c>
      <c r="W1515"/>
      <c r="X1515" s="155">
        <v>5.8555289000000003E-6</v>
      </c>
      <c r="Y1515"/>
      <c r="Z1515"/>
      <c r="AA1515"/>
      <c r="AB1515"/>
      <c r="AC1515"/>
      <c r="AD1515" s="159"/>
      <c r="AE1515" s="326"/>
      <c r="AH1515" s="48"/>
      <c r="AI1515" s="48"/>
      <c r="AJ1515" s="48"/>
    </row>
    <row r="1516" spans="1:36" ht="13.8" customHeight="1">
      <c r="A1516" t="s">
        <v>2892</v>
      </c>
      <c r="B1516" s="188" t="s">
        <v>1252</v>
      </c>
      <c r="C1516" s="151" t="str">
        <f t="shared" si="280"/>
        <v>B.044.01.228</v>
      </c>
      <c r="D1516" s="54" t="s">
        <v>1251</v>
      </c>
      <c r="E1516" s="150" t="s">
        <v>440</v>
      </c>
      <c r="F1516" s="153" t="str">
        <f t="shared" si="281"/>
        <v>Electricity North Macedonia production</v>
      </c>
      <c r="G1516" s="277">
        <v>0.19429533333333335</v>
      </c>
      <c r="H1516" s="44">
        <f t="shared" ref="H1516:H1579" si="282">G1516</f>
        <v>0.19429533333333335</v>
      </c>
      <c r="I1516"/>
      <c r="J1516" s="294">
        <v>3.6850794439000002E-2</v>
      </c>
      <c r="K1516" s="44">
        <f t="shared" ref="K1516:K1579" si="283">J1516</f>
        <v>3.6850794439000002E-2</v>
      </c>
      <c r="L1516" s="295">
        <v>3.0879755000000004E-3</v>
      </c>
      <c r="M1516" s="295">
        <v>4.5365287000000004E-3</v>
      </c>
      <c r="N1516" s="295">
        <v>8.1990239E-5</v>
      </c>
      <c r="O1516" s="295">
        <v>2.9144300000000001E-2</v>
      </c>
      <c r="P1516"/>
      <c r="Q1516" s="212">
        <v>2.5569693999999998</v>
      </c>
      <c r="R1516"/>
      <c r="S1516" s="156">
        <v>4.2178917999999999E-3</v>
      </c>
      <c r="T1516" s="156">
        <v>3.9976326000000003E-3</v>
      </c>
      <c r="U1516" s="156">
        <v>1.6344868E-4</v>
      </c>
      <c r="V1516" s="156">
        <v>5.6810563E-5</v>
      </c>
      <c r="W1516"/>
      <c r="X1516" s="155">
        <v>9.9722406999999998E-6</v>
      </c>
      <c r="Y1516"/>
      <c r="Z1516"/>
      <c r="AA1516"/>
      <c r="AB1516"/>
      <c r="AC1516"/>
      <c r="AD1516" s="159"/>
      <c r="AE1516" s="326"/>
      <c r="AH1516" s="48"/>
      <c r="AI1516" s="48"/>
      <c r="AJ1516" s="48"/>
    </row>
    <row r="1517" spans="1:36" ht="13.8" customHeight="1">
      <c r="A1517" t="s">
        <v>2893</v>
      </c>
      <c r="B1517" s="188" t="s">
        <v>1252</v>
      </c>
      <c r="C1517" s="151" t="str">
        <f t="shared" ref="C1517:C1580" si="284">MID(A1517,1,12)</f>
        <v>B.044.01.229</v>
      </c>
      <c r="D1517" s="54" t="s">
        <v>1251</v>
      </c>
      <c r="E1517" s="150" t="s">
        <v>440</v>
      </c>
      <c r="F1517" s="153" t="str">
        <f t="shared" ref="F1517:F1580" si="285">MID(A1517, 21,85)</f>
        <v>Electricity Oman production</v>
      </c>
      <c r="G1517" s="277">
        <v>0.20799604666666666</v>
      </c>
      <c r="H1517" s="44">
        <f t="shared" si="282"/>
        <v>0.20799604666666666</v>
      </c>
      <c r="I1517"/>
      <c r="J1517" s="294">
        <v>4.2000220686999996E-2</v>
      </c>
      <c r="K1517" s="44">
        <f t="shared" si="283"/>
        <v>4.2000220686999996E-2</v>
      </c>
      <c r="L1517" s="295">
        <v>4.3680769000000001E-3</v>
      </c>
      <c r="M1517" s="295">
        <v>6.4203230000000003E-3</v>
      </c>
      <c r="N1517" s="295">
        <v>1.2413787000000001E-5</v>
      </c>
      <c r="O1517" s="295">
        <v>3.1199406999999998E-2</v>
      </c>
      <c r="P1517"/>
      <c r="Q1517" s="212">
        <v>2.4637566999999998</v>
      </c>
      <c r="R1517"/>
      <c r="S1517" s="156">
        <v>4.8275740000000003E-3</v>
      </c>
      <c r="T1517" s="156">
        <v>4.5103121999999999E-3</v>
      </c>
      <c r="U1517" s="156">
        <v>1.8013951E-4</v>
      </c>
      <c r="V1517" s="156">
        <v>1.3712228000000001E-4</v>
      </c>
      <c r="W1517"/>
      <c r="X1517" s="155">
        <v>1.123403E-5</v>
      </c>
      <c r="Y1517"/>
      <c r="Z1517"/>
      <c r="AA1517"/>
      <c r="AB1517"/>
      <c r="AC1517"/>
      <c r="AD1517" s="159"/>
      <c r="AE1517" s="326"/>
      <c r="AH1517" s="48"/>
      <c r="AI1517" s="48"/>
      <c r="AJ1517" s="48"/>
    </row>
    <row r="1518" spans="1:36" ht="13.8" customHeight="1">
      <c r="A1518" t="s">
        <v>2894</v>
      </c>
      <c r="B1518" s="188" t="s">
        <v>1252</v>
      </c>
      <c r="C1518" s="151" t="str">
        <f t="shared" si="284"/>
        <v>B.044.01.230</v>
      </c>
      <c r="D1518" s="54" t="s">
        <v>1251</v>
      </c>
      <c r="E1518" s="150" t="s">
        <v>440</v>
      </c>
      <c r="F1518" s="153" t="str">
        <f t="shared" si="285"/>
        <v>Electricity Pakistan production</v>
      </c>
      <c r="G1518" s="277">
        <v>0.13806668666666669</v>
      </c>
      <c r="H1518" s="44">
        <f t="shared" si="282"/>
        <v>0.13806668666666669</v>
      </c>
      <c r="I1518"/>
      <c r="J1518" s="294">
        <v>3.1212593444E-2</v>
      </c>
      <c r="K1518" s="44">
        <f t="shared" si="283"/>
        <v>3.1212593444E-2</v>
      </c>
      <c r="L1518" s="295">
        <v>2.3435658900000001E-3</v>
      </c>
      <c r="M1518" s="295">
        <v>4.1973132000000003E-3</v>
      </c>
      <c r="N1518" s="295">
        <v>3.961711354E-3</v>
      </c>
      <c r="O1518" s="295">
        <v>2.0710003000000001E-2</v>
      </c>
      <c r="P1518"/>
      <c r="Q1518" s="212">
        <v>2.5418278999999999</v>
      </c>
      <c r="R1518"/>
      <c r="S1518" s="156">
        <v>3.3098653E-3</v>
      </c>
      <c r="T1518" s="156">
        <v>3.1127574E-3</v>
      </c>
      <c r="U1518" s="156">
        <v>1.2126964E-4</v>
      </c>
      <c r="V1518" s="156">
        <v>7.5838268999999997E-5</v>
      </c>
      <c r="W1518"/>
      <c r="X1518" s="155">
        <v>8.1455804000000005E-6</v>
      </c>
      <c r="Y1518"/>
      <c r="Z1518"/>
      <c r="AA1518"/>
      <c r="AB1518"/>
      <c r="AC1518"/>
      <c r="AD1518" s="159"/>
      <c r="AE1518" s="326"/>
      <c r="AH1518" s="48"/>
      <c r="AI1518" s="48"/>
      <c r="AJ1518" s="48"/>
    </row>
    <row r="1519" spans="1:36" ht="13.8" customHeight="1">
      <c r="A1519" t="s">
        <v>2895</v>
      </c>
      <c r="B1519" s="188" t="s">
        <v>1252</v>
      </c>
      <c r="C1519" s="151" t="str">
        <f t="shared" si="284"/>
        <v>B.044.01.231</v>
      </c>
      <c r="D1519" s="54" t="s">
        <v>1251</v>
      </c>
      <c r="E1519" s="150" t="s">
        <v>440</v>
      </c>
      <c r="F1519" s="153" t="str">
        <f t="shared" si="285"/>
        <v>Electricity Palestine production</v>
      </c>
      <c r="G1519" s="277">
        <v>0.17547912666666668</v>
      </c>
      <c r="H1519" s="44">
        <f t="shared" si="282"/>
        <v>0.17547912666666668</v>
      </c>
      <c r="I1519"/>
      <c r="J1519" s="294">
        <v>3.5660394309999996E-2</v>
      </c>
      <c r="K1519" s="44">
        <f t="shared" si="283"/>
        <v>3.5660394309999996E-2</v>
      </c>
      <c r="L1519" s="295">
        <v>2.2840383000000001E-3</v>
      </c>
      <c r="M1519" s="295">
        <v>6.9441252999999994E-3</v>
      </c>
      <c r="N1519" s="295">
        <v>1.1036171E-4</v>
      </c>
      <c r="O1519" s="295">
        <v>2.6321869000000001E-2</v>
      </c>
      <c r="P1519"/>
      <c r="Q1519" s="212">
        <v>2.6210225999999999</v>
      </c>
      <c r="R1519"/>
      <c r="S1519" s="156">
        <v>4.9673970000000001E-3</v>
      </c>
      <c r="T1519" s="156">
        <v>4.6437285000000003E-3</v>
      </c>
      <c r="U1519" s="156">
        <v>1.6620221000000001E-4</v>
      </c>
      <c r="V1519" s="156">
        <v>1.5746628999999999E-4</v>
      </c>
      <c r="W1519"/>
      <c r="X1519" s="155">
        <v>1.0228569000000001E-5</v>
      </c>
      <c r="Y1519"/>
      <c r="Z1519"/>
      <c r="AA1519"/>
      <c r="AB1519"/>
      <c r="AC1519"/>
      <c r="AD1519" s="159"/>
      <c r="AE1519" s="326"/>
      <c r="AH1519" s="48"/>
      <c r="AI1519" s="48"/>
      <c r="AJ1519" s="48"/>
    </row>
    <row r="1520" spans="1:36" ht="13.8" customHeight="1">
      <c r="A1520" t="s">
        <v>2896</v>
      </c>
      <c r="B1520" s="188" t="s">
        <v>1252</v>
      </c>
      <c r="C1520" s="151" t="str">
        <f t="shared" si="284"/>
        <v>B.044.01.232</v>
      </c>
      <c r="D1520" s="54" t="s">
        <v>1251</v>
      </c>
      <c r="E1520" s="150" t="s">
        <v>440</v>
      </c>
      <c r="F1520" s="153" t="str">
        <f t="shared" si="285"/>
        <v>Electricity Panama production</v>
      </c>
      <c r="G1520" s="277">
        <v>8.6660746666666677E-2</v>
      </c>
      <c r="H1520" s="44">
        <f t="shared" si="282"/>
        <v>8.6660746666666677E-2</v>
      </c>
      <c r="I1520"/>
      <c r="J1520" s="294">
        <v>1.7441043910000002E-2</v>
      </c>
      <c r="K1520" s="44">
        <f t="shared" si="283"/>
        <v>1.7441043910000002E-2</v>
      </c>
      <c r="L1520" s="295">
        <v>1.5119365599999999E-3</v>
      </c>
      <c r="M1520" s="295">
        <v>2.7901987E-3</v>
      </c>
      <c r="N1520" s="295">
        <v>1.3979665000000001E-4</v>
      </c>
      <c r="O1520" s="295">
        <v>1.2999112E-2</v>
      </c>
      <c r="P1520"/>
      <c r="Q1520" s="212">
        <v>1.6832769000000001</v>
      </c>
      <c r="R1520"/>
      <c r="S1520" s="156">
        <v>2.1282692E-3</v>
      </c>
      <c r="T1520" s="156">
        <v>1.9937290000000001E-3</v>
      </c>
      <c r="U1520" s="156">
        <v>7.6895597000000001E-5</v>
      </c>
      <c r="V1520" s="156">
        <v>5.7644649999999997E-5</v>
      </c>
      <c r="W1520"/>
      <c r="X1520" s="155">
        <v>4.7398147000000003E-6</v>
      </c>
      <c r="Y1520"/>
      <c r="Z1520"/>
      <c r="AA1520"/>
      <c r="AB1520"/>
      <c r="AC1520"/>
      <c r="AD1520" s="159"/>
      <c r="AE1520" s="326"/>
      <c r="AH1520" s="48"/>
      <c r="AI1520" s="48"/>
      <c r="AJ1520" s="48"/>
    </row>
    <row r="1521" spans="1:36" ht="13.8" customHeight="1">
      <c r="A1521" t="s">
        <v>2897</v>
      </c>
      <c r="B1521" s="188" t="s">
        <v>1252</v>
      </c>
      <c r="C1521" s="151" t="str">
        <f t="shared" si="284"/>
        <v>B.044.01.233</v>
      </c>
      <c r="D1521" s="54" t="s">
        <v>1251</v>
      </c>
      <c r="E1521" s="150" t="s">
        <v>440</v>
      </c>
      <c r="F1521" s="153" t="str">
        <f t="shared" si="285"/>
        <v>Electricity Papua New Guinea production</v>
      </c>
      <c r="G1521" s="277">
        <v>0.16385919333333335</v>
      </c>
      <c r="H1521" s="44">
        <f t="shared" si="282"/>
        <v>0.16385919333333335</v>
      </c>
      <c r="I1521"/>
      <c r="J1521" s="294">
        <v>3.3224721795000002E-2</v>
      </c>
      <c r="K1521" s="44">
        <f t="shared" si="283"/>
        <v>3.3224721795000002E-2</v>
      </c>
      <c r="L1521" s="295">
        <v>2.4611278599999996E-3</v>
      </c>
      <c r="M1521" s="295">
        <v>6.1418048000000001E-3</v>
      </c>
      <c r="N1521" s="295">
        <v>4.2910134999999997E-5</v>
      </c>
      <c r="O1521" s="295">
        <v>2.4578879000000001E-2</v>
      </c>
      <c r="P1521"/>
      <c r="Q1521" s="212">
        <v>2.2793024000000002</v>
      </c>
      <c r="R1521"/>
      <c r="S1521" s="156">
        <v>4.4376418000000003E-3</v>
      </c>
      <c r="T1521" s="156">
        <v>4.1477600999999999E-3</v>
      </c>
      <c r="U1521" s="156">
        <v>1.519786E-4</v>
      </c>
      <c r="V1521" s="156">
        <v>1.3790311000000001E-4</v>
      </c>
      <c r="W1521"/>
      <c r="X1521" s="155">
        <v>9.3947060999999997E-6</v>
      </c>
      <c r="Y1521"/>
      <c r="Z1521"/>
      <c r="AA1521"/>
      <c r="AB1521"/>
      <c r="AC1521"/>
      <c r="AD1521" s="159"/>
      <c r="AE1521" s="326"/>
      <c r="AH1521" s="48"/>
      <c r="AI1521" s="48"/>
      <c r="AJ1521" s="48"/>
    </row>
    <row r="1522" spans="1:36" ht="13.8" customHeight="1">
      <c r="A1522" t="s">
        <v>2898</v>
      </c>
      <c r="B1522" s="188" t="s">
        <v>1252</v>
      </c>
      <c r="C1522" s="151" t="str">
        <f t="shared" si="284"/>
        <v>B.044.01.234</v>
      </c>
      <c r="D1522" s="54" t="s">
        <v>1251</v>
      </c>
      <c r="E1522" s="150" t="s">
        <v>440</v>
      </c>
      <c r="F1522" s="153" t="str">
        <f t="shared" si="285"/>
        <v>Electricity Paraguay production</v>
      </c>
      <c r="G1522" s="277">
        <v>2.2565207333333334E-3</v>
      </c>
      <c r="H1522" s="44">
        <f t="shared" si="282"/>
        <v>2.2565207333333334E-3</v>
      </c>
      <c r="I1522"/>
      <c r="J1522" s="294">
        <v>6.1757530300000007E-4</v>
      </c>
      <c r="K1522" s="44">
        <f t="shared" si="283"/>
        <v>6.1757530300000007E-4</v>
      </c>
      <c r="L1522" s="295">
        <v>2.9481519000000001E-5</v>
      </c>
      <c r="M1522" s="295">
        <v>3.2763174000000001E-5</v>
      </c>
      <c r="N1522" s="295">
        <v>2.168525E-4</v>
      </c>
      <c r="O1522" s="295">
        <v>3.3847811000000002E-4</v>
      </c>
      <c r="P1522"/>
      <c r="Q1522" s="212">
        <v>1.1480229</v>
      </c>
      <c r="R1522"/>
      <c r="S1522" s="156">
        <v>4.582031E-5</v>
      </c>
      <c r="T1522" s="156">
        <v>4.3936575E-5</v>
      </c>
      <c r="U1522" s="156">
        <v>1.8243834E-6</v>
      </c>
      <c r="V1522" s="156">
        <v>5.9352529000000001E-8</v>
      </c>
      <c r="W1522"/>
      <c r="X1522" s="155">
        <v>8.403291E-8</v>
      </c>
      <c r="Y1522"/>
      <c r="Z1522"/>
      <c r="AA1522"/>
      <c r="AB1522"/>
      <c r="AC1522"/>
      <c r="AD1522" s="159"/>
      <c r="AE1522" s="326"/>
      <c r="AH1522" s="48"/>
      <c r="AI1522" s="48"/>
      <c r="AJ1522" s="48"/>
    </row>
    <row r="1523" spans="1:36" ht="13.8" customHeight="1">
      <c r="A1523" t="s">
        <v>2899</v>
      </c>
      <c r="B1523" s="188" t="s">
        <v>1252</v>
      </c>
      <c r="C1523" s="151" t="str">
        <f t="shared" si="284"/>
        <v>B.044.01.235</v>
      </c>
      <c r="D1523" s="54" t="s">
        <v>1251</v>
      </c>
      <c r="E1523" s="150" t="s">
        <v>440</v>
      </c>
      <c r="F1523" s="153" t="str">
        <f t="shared" si="285"/>
        <v>Electricity Peru production</v>
      </c>
      <c r="G1523" s="277">
        <v>9.1153020000000001E-2</v>
      </c>
      <c r="H1523" s="44">
        <f t="shared" si="282"/>
        <v>9.1153020000000001E-2</v>
      </c>
      <c r="I1523"/>
      <c r="J1523" s="294">
        <v>1.857028682E-2</v>
      </c>
      <c r="K1523" s="44">
        <f t="shared" si="283"/>
        <v>1.857028682E-2</v>
      </c>
      <c r="L1523" s="295">
        <v>1.93086698E-3</v>
      </c>
      <c r="M1523" s="295">
        <v>2.8320457999999999E-3</v>
      </c>
      <c r="N1523" s="295">
        <v>1.3442104E-4</v>
      </c>
      <c r="O1523" s="295">
        <v>1.3672953E-2</v>
      </c>
      <c r="P1523"/>
      <c r="Q1523" s="212">
        <v>1.7358454999999999</v>
      </c>
      <c r="R1523"/>
      <c r="S1523" s="156">
        <v>2.1200342999999999E-3</v>
      </c>
      <c r="T1523" s="156">
        <v>1.9820301000000001E-3</v>
      </c>
      <c r="U1523" s="156">
        <v>7.9009231999999997E-5</v>
      </c>
      <c r="V1523" s="156">
        <v>5.8994949000000001E-5</v>
      </c>
      <c r="W1523"/>
      <c r="X1523" s="155">
        <v>4.9173427999999997E-6</v>
      </c>
      <c r="Y1523"/>
      <c r="Z1523"/>
      <c r="AA1523"/>
      <c r="AB1523"/>
      <c r="AC1523"/>
      <c r="AD1523" s="159"/>
      <c r="AE1523" s="326"/>
      <c r="AH1523" s="48"/>
      <c r="AI1523" s="48"/>
      <c r="AJ1523" s="48"/>
    </row>
    <row r="1524" spans="1:36" ht="13.8" customHeight="1">
      <c r="A1524" t="s">
        <v>2900</v>
      </c>
      <c r="B1524" s="188" t="s">
        <v>1252</v>
      </c>
      <c r="C1524" s="151" t="str">
        <f t="shared" si="284"/>
        <v>B.044.01.236</v>
      </c>
      <c r="D1524" s="54" t="s">
        <v>1251</v>
      </c>
      <c r="E1524" s="150" t="s">
        <v>440</v>
      </c>
      <c r="F1524" s="153" t="str">
        <f t="shared" si="285"/>
        <v>Electricity Philippines production</v>
      </c>
      <c r="G1524" s="277">
        <v>0.23203343333333334</v>
      </c>
      <c r="H1524" s="44">
        <f t="shared" si="282"/>
        <v>0.23203343333333334</v>
      </c>
      <c r="I1524"/>
      <c r="J1524" s="294">
        <v>4.7121412474E-2</v>
      </c>
      <c r="K1524" s="44">
        <f t="shared" si="283"/>
        <v>4.7121412474E-2</v>
      </c>
      <c r="L1524" s="295">
        <v>3.77685825E-3</v>
      </c>
      <c r="M1524" s="295">
        <v>8.5094225000000006E-3</v>
      </c>
      <c r="N1524" s="295">
        <v>3.0116724000000002E-5</v>
      </c>
      <c r="O1524" s="295">
        <v>3.4805015000000002E-2</v>
      </c>
      <c r="P1524"/>
      <c r="Q1524" s="212">
        <v>2.7860694000000001</v>
      </c>
      <c r="R1524"/>
      <c r="S1524" s="156">
        <v>5.51572E-3</v>
      </c>
      <c r="T1524" s="156">
        <v>5.2554532999999999E-3</v>
      </c>
      <c r="U1524" s="156">
        <v>2.0880116999999999E-4</v>
      </c>
      <c r="V1524" s="156">
        <v>5.1465475999999998E-5</v>
      </c>
      <c r="W1524"/>
      <c r="X1524" s="155">
        <v>1.2049406E-5</v>
      </c>
      <c r="Y1524"/>
      <c r="Z1524"/>
      <c r="AA1524"/>
      <c r="AB1524"/>
      <c r="AC1524"/>
      <c r="AD1524" s="159"/>
      <c r="AE1524" s="326"/>
      <c r="AH1524" s="48"/>
      <c r="AI1524" s="48"/>
      <c r="AJ1524" s="48"/>
    </row>
    <row r="1525" spans="1:36" ht="13.8" customHeight="1">
      <c r="A1525" t="s">
        <v>2901</v>
      </c>
      <c r="B1525" s="188" t="s">
        <v>1252</v>
      </c>
      <c r="C1525" s="151" t="str">
        <f t="shared" si="284"/>
        <v>B.044.01.237</v>
      </c>
      <c r="D1525" s="54" t="s">
        <v>1251</v>
      </c>
      <c r="E1525" s="150" t="s">
        <v>440</v>
      </c>
      <c r="F1525" s="153" t="str">
        <f t="shared" si="285"/>
        <v>Electricity Puerto Rico production</v>
      </c>
      <c r="G1525" s="277">
        <v>0.23623898000000002</v>
      </c>
      <c r="H1525" s="44">
        <f t="shared" si="282"/>
        <v>0.23623898000000002</v>
      </c>
      <c r="I1525"/>
      <c r="J1525" s="294">
        <v>4.6741990104E-2</v>
      </c>
      <c r="K1525" s="44">
        <f t="shared" si="283"/>
        <v>4.6741990104E-2</v>
      </c>
      <c r="L1525" s="295">
        <v>3.5463813E-3</v>
      </c>
      <c r="M1525" s="295">
        <v>7.7420284999999995E-3</v>
      </c>
      <c r="N1525" s="295">
        <v>1.7733303999999999E-5</v>
      </c>
      <c r="O1525" s="295">
        <v>3.5435846999999999E-2</v>
      </c>
      <c r="P1525"/>
      <c r="Q1525" s="212">
        <v>2.8894525</v>
      </c>
      <c r="R1525"/>
      <c r="S1525" s="156">
        <v>5.9902994999999999E-3</v>
      </c>
      <c r="T1525" s="156">
        <v>5.6216699999999996E-3</v>
      </c>
      <c r="U1525" s="156">
        <v>2.1257125E-4</v>
      </c>
      <c r="V1525" s="156">
        <v>1.5605829E-4</v>
      </c>
      <c r="W1525"/>
      <c r="X1525" s="155">
        <v>1.3080932E-5</v>
      </c>
      <c r="Y1525"/>
      <c r="Z1525"/>
      <c r="AA1525"/>
      <c r="AB1525"/>
      <c r="AC1525"/>
      <c r="AD1525" s="159"/>
      <c r="AE1525" s="326"/>
      <c r="AH1525" s="48"/>
      <c r="AI1525" s="48"/>
      <c r="AJ1525" s="48"/>
    </row>
    <row r="1526" spans="1:36" ht="13.8" customHeight="1">
      <c r="A1526" t="s">
        <v>2902</v>
      </c>
      <c r="B1526" s="188" t="s">
        <v>1252</v>
      </c>
      <c r="C1526" s="151" t="str">
        <f t="shared" si="284"/>
        <v>B.044.01.238</v>
      </c>
      <c r="D1526" s="54" t="s">
        <v>1251</v>
      </c>
      <c r="E1526" s="150" t="s">
        <v>440</v>
      </c>
      <c r="F1526" s="153" t="str">
        <f t="shared" si="285"/>
        <v>Electricity Qatar production</v>
      </c>
      <c r="G1526" s="277">
        <v>0.20667488666666667</v>
      </c>
      <c r="H1526" s="44">
        <f t="shared" si="282"/>
        <v>0.20667488666666667</v>
      </c>
      <c r="I1526"/>
      <c r="J1526" s="294">
        <v>4.1739110899161998E-2</v>
      </c>
      <c r="K1526" s="44">
        <f t="shared" si="283"/>
        <v>4.1739110899161998E-2</v>
      </c>
      <c r="L1526" s="295">
        <v>4.4025423999999999E-3</v>
      </c>
      <c r="M1526" s="295">
        <v>6.3352764000000001E-3</v>
      </c>
      <c r="N1526" s="295">
        <v>5.9099161999999997E-8</v>
      </c>
      <c r="O1526" s="295">
        <v>3.1001233E-2</v>
      </c>
      <c r="P1526"/>
      <c r="Q1526" s="212">
        <v>2.4049546999999998</v>
      </c>
      <c r="R1526"/>
      <c r="S1526" s="156">
        <v>4.7663491999999997E-3</v>
      </c>
      <c r="T1526" s="156">
        <v>4.4530927999999999E-3</v>
      </c>
      <c r="U1526" s="156">
        <v>1.78507E-4</v>
      </c>
      <c r="V1526" s="156">
        <v>1.3474944000000001E-4</v>
      </c>
      <c r="W1526"/>
      <c r="X1526" s="155">
        <v>1.1142136E-5</v>
      </c>
      <c r="Y1526"/>
      <c r="Z1526"/>
      <c r="AA1526"/>
      <c r="AB1526"/>
      <c r="AC1526"/>
      <c r="AD1526" s="159"/>
      <c r="AE1526" s="326"/>
      <c r="AH1526" s="48"/>
      <c r="AI1526" s="48"/>
      <c r="AJ1526" s="48"/>
    </row>
    <row r="1527" spans="1:36" ht="13.8" customHeight="1">
      <c r="A1527" t="s">
        <v>2903</v>
      </c>
      <c r="B1527" s="188" t="s">
        <v>1252</v>
      </c>
      <c r="C1527" s="151" t="str">
        <f t="shared" si="284"/>
        <v>B.044.01.239</v>
      </c>
      <c r="D1527" s="54" t="s">
        <v>1251</v>
      </c>
      <c r="E1527" s="150" t="s">
        <v>440</v>
      </c>
      <c r="F1527" s="153" t="str">
        <f t="shared" si="285"/>
        <v>Electricity Russia production</v>
      </c>
      <c r="G1527" s="277">
        <v>0.15252318000000001</v>
      </c>
      <c r="H1527" s="44">
        <f t="shared" si="282"/>
        <v>0.15252318000000001</v>
      </c>
      <c r="I1527"/>
      <c r="J1527" s="294">
        <v>3.4698545635000001E-2</v>
      </c>
      <c r="K1527" s="44">
        <f t="shared" si="283"/>
        <v>3.4698545635000001E-2</v>
      </c>
      <c r="L1527" s="295">
        <v>2.8104947899999996E-3</v>
      </c>
      <c r="M1527" s="295">
        <v>4.1741688000000001E-3</v>
      </c>
      <c r="N1527" s="295">
        <v>4.8354050449999995E-3</v>
      </c>
      <c r="O1527" s="295">
        <v>2.2878477000000001E-2</v>
      </c>
      <c r="P1527"/>
      <c r="Q1527" s="212">
        <v>2.5779635999999999</v>
      </c>
      <c r="R1527"/>
      <c r="S1527" s="156">
        <v>3.4324436000000001E-3</v>
      </c>
      <c r="T1527" s="156">
        <v>3.2304930000000001E-3</v>
      </c>
      <c r="U1527" s="156">
        <v>1.3040228E-4</v>
      </c>
      <c r="V1527" s="156">
        <v>7.1548257999999999E-5</v>
      </c>
      <c r="W1527"/>
      <c r="X1527" s="155">
        <v>8.8761960000000006E-6</v>
      </c>
      <c r="Y1527"/>
      <c r="Z1527"/>
      <c r="AA1527"/>
      <c r="AB1527"/>
      <c r="AC1527"/>
      <c r="AD1527" s="159"/>
      <c r="AE1527" s="326"/>
      <c r="AH1527" s="48"/>
      <c r="AI1527" s="48"/>
      <c r="AJ1527" s="48"/>
    </row>
    <row r="1528" spans="1:36" ht="13.8" customHeight="1">
      <c r="A1528" t="s">
        <v>2904</v>
      </c>
      <c r="B1528" s="188" t="s">
        <v>1252</v>
      </c>
      <c r="C1528" s="151" t="str">
        <f t="shared" si="284"/>
        <v>B.044.01.240</v>
      </c>
      <c r="D1528" s="54" t="s">
        <v>1251</v>
      </c>
      <c r="E1528" s="150" t="s">
        <v>440</v>
      </c>
      <c r="F1528" s="153" t="str">
        <f t="shared" si="285"/>
        <v>Electricity Rwanda production</v>
      </c>
      <c r="G1528" s="277">
        <v>0.11148620666666667</v>
      </c>
      <c r="H1528" s="44">
        <f t="shared" si="282"/>
        <v>0.11148620666666667</v>
      </c>
      <c r="I1528"/>
      <c r="J1528" s="294">
        <v>2.2328088910000002E-2</v>
      </c>
      <c r="K1528" s="44">
        <f t="shared" si="283"/>
        <v>2.2328088910000002E-2</v>
      </c>
      <c r="L1528" s="295">
        <v>1.8535878100000001E-3</v>
      </c>
      <c r="M1528" s="295">
        <v>3.6160708999999997E-3</v>
      </c>
      <c r="N1528" s="295">
        <v>1.3549920000000001E-4</v>
      </c>
      <c r="O1528" s="295">
        <v>1.6722931E-2</v>
      </c>
      <c r="P1528"/>
      <c r="Q1528" s="212">
        <v>1.9984675999999999</v>
      </c>
      <c r="R1528"/>
      <c r="S1528" s="156">
        <v>2.7704714000000002E-3</v>
      </c>
      <c r="T1528" s="156">
        <v>2.5956570999999999E-3</v>
      </c>
      <c r="U1528" s="156">
        <v>9.9423125000000002E-5</v>
      </c>
      <c r="V1528" s="156">
        <v>7.5391243000000002E-5</v>
      </c>
      <c r="W1528"/>
      <c r="X1528" s="155">
        <v>6.1239105000000003E-6</v>
      </c>
      <c r="Y1528"/>
      <c r="Z1528"/>
      <c r="AA1528"/>
      <c r="AB1528"/>
      <c r="AC1528"/>
      <c r="AD1528" s="159"/>
      <c r="AE1528" s="326"/>
      <c r="AH1528" s="48"/>
      <c r="AI1528" s="48"/>
      <c r="AJ1528" s="48"/>
    </row>
    <row r="1529" spans="1:36" ht="13.8" customHeight="1">
      <c r="A1529" t="s">
        <v>2905</v>
      </c>
      <c r="B1529" s="188" t="s">
        <v>1252</v>
      </c>
      <c r="C1529" s="151" t="str">
        <f t="shared" si="284"/>
        <v>B.044.01.241</v>
      </c>
      <c r="D1529" s="54" t="s">
        <v>1251</v>
      </c>
      <c r="E1529" s="150" t="s">
        <v>440</v>
      </c>
      <c r="F1529" s="153" t="str">
        <f t="shared" si="285"/>
        <v>Electricity Saint Helena production</v>
      </c>
      <c r="G1529" s="277">
        <v>0.25040372666666666</v>
      </c>
      <c r="H1529" s="44">
        <f t="shared" si="282"/>
        <v>0.25040372666666666</v>
      </c>
      <c r="I1529"/>
      <c r="J1529" s="294">
        <v>5.0762646500000001E-2</v>
      </c>
      <c r="K1529" s="44">
        <f t="shared" si="283"/>
        <v>5.0762646500000001E-2</v>
      </c>
      <c r="L1529" s="295">
        <v>3.2638289000000002E-3</v>
      </c>
      <c r="M1529" s="295">
        <v>9.9382585999999995E-3</v>
      </c>
      <c r="N1529" s="295">
        <v>0</v>
      </c>
      <c r="O1529" s="295">
        <v>3.7560559E-2</v>
      </c>
      <c r="P1529"/>
      <c r="Q1529" s="212">
        <v>3.1710186</v>
      </c>
      <c r="R1529"/>
      <c r="S1529" s="156">
        <v>7.1029066000000002E-3</v>
      </c>
      <c r="T1529" s="156">
        <v>6.6391371000000003E-3</v>
      </c>
      <c r="U1529" s="156">
        <v>2.3735883E-4</v>
      </c>
      <c r="V1529" s="156">
        <v>2.2641073000000001E-4</v>
      </c>
      <c r="W1529"/>
      <c r="X1529" s="155">
        <v>1.4641728000000001E-5</v>
      </c>
      <c r="Y1529"/>
      <c r="Z1529"/>
      <c r="AA1529"/>
      <c r="AB1529"/>
      <c r="AC1529"/>
      <c r="AD1529" s="159"/>
      <c r="AE1529" s="326"/>
      <c r="AH1529" s="48"/>
      <c r="AI1529" s="48"/>
      <c r="AJ1529" s="48"/>
    </row>
    <row r="1530" spans="1:36" ht="13.8" customHeight="1">
      <c r="A1530" t="s">
        <v>2906</v>
      </c>
      <c r="B1530" s="188" t="s">
        <v>1252</v>
      </c>
      <c r="C1530" s="151" t="str">
        <f t="shared" si="284"/>
        <v>B.044.01.242</v>
      </c>
      <c r="D1530" s="54" t="s">
        <v>1251</v>
      </c>
      <c r="E1530" s="150" t="s">
        <v>440</v>
      </c>
      <c r="F1530" s="153" t="str">
        <f t="shared" si="285"/>
        <v>Electricity Saint Kitts and Nevis production</v>
      </c>
      <c r="G1530" s="277">
        <v>0.21339573333333334</v>
      </c>
      <c r="H1530" s="44">
        <f t="shared" si="282"/>
        <v>0.21339573333333334</v>
      </c>
      <c r="I1530"/>
      <c r="J1530" s="294">
        <v>4.3273701955999999E-2</v>
      </c>
      <c r="K1530" s="44">
        <f t="shared" si="283"/>
        <v>4.3273701955999999E-2</v>
      </c>
      <c r="L1530" s="295">
        <v>2.7813153E-3</v>
      </c>
      <c r="M1530" s="295">
        <v>8.4690605000000002E-3</v>
      </c>
      <c r="N1530" s="295">
        <v>1.3966156E-5</v>
      </c>
      <c r="O1530" s="295">
        <v>3.2009360000000001E-2</v>
      </c>
      <c r="P1530"/>
      <c r="Q1530" s="212">
        <v>2.7490570999999999</v>
      </c>
      <c r="R1530"/>
      <c r="S1530" s="156">
        <v>6.0526167000000001E-3</v>
      </c>
      <c r="T1530" s="156">
        <v>5.6575189000000001E-3</v>
      </c>
      <c r="U1530" s="156">
        <v>2.0227614E-4</v>
      </c>
      <c r="V1530" s="156">
        <v>1.9282167000000001E-4</v>
      </c>
      <c r="W1530"/>
      <c r="X1530" s="155">
        <v>1.2474816E-5</v>
      </c>
      <c r="Y1530"/>
      <c r="Z1530"/>
      <c r="AA1530"/>
      <c r="AB1530"/>
      <c r="AC1530"/>
      <c r="AD1530" s="159"/>
      <c r="AE1530" s="326"/>
      <c r="AH1530" s="48"/>
      <c r="AI1530" s="48"/>
      <c r="AJ1530" s="48"/>
    </row>
    <row r="1531" spans="1:36" ht="13.8" customHeight="1">
      <c r="A1531" t="s">
        <v>2907</v>
      </c>
      <c r="B1531" s="188" t="s">
        <v>1252</v>
      </c>
      <c r="C1531" s="151" t="str">
        <f t="shared" si="284"/>
        <v>B.044.01.243</v>
      </c>
      <c r="D1531" s="54" t="s">
        <v>1251</v>
      </c>
      <c r="E1531" s="150" t="s">
        <v>440</v>
      </c>
      <c r="F1531" s="153" t="str">
        <f t="shared" si="285"/>
        <v>Electricity Saint Lucia production</v>
      </c>
      <c r="G1531" s="277">
        <v>0.21790783999999999</v>
      </c>
      <c r="H1531" s="44">
        <f t="shared" si="282"/>
        <v>0.21790783999999999</v>
      </c>
      <c r="I1531"/>
      <c r="J1531" s="294">
        <v>4.4180538324799998E-2</v>
      </c>
      <c r="K1531" s="44">
        <f t="shared" si="283"/>
        <v>4.4180538324799998E-2</v>
      </c>
      <c r="L1531" s="295">
        <v>2.8400633E-3</v>
      </c>
      <c r="M1531" s="295">
        <v>8.6472189999999994E-3</v>
      </c>
      <c r="N1531" s="295">
        <v>7.0800248000000002E-6</v>
      </c>
      <c r="O1531" s="295">
        <v>3.2686175999999997E-2</v>
      </c>
      <c r="P1531"/>
      <c r="Q1531" s="212">
        <v>2.7850883999999998</v>
      </c>
      <c r="R1531"/>
      <c r="S1531" s="156">
        <v>6.180479E-3</v>
      </c>
      <c r="T1531" s="156">
        <v>5.7769802999999998E-3</v>
      </c>
      <c r="U1531" s="156">
        <v>2.0654716E-4</v>
      </c>
      <c r="V1531" s="156">
        <v>1.9695159000000001E-4</v>
      </c>
      <c r="W1531"/>
      <c r="X1531" s="155">
        <v>1.2739551E-5</v>
      </c>
      <c r="Y1531"/>
      <c r="Z1531"/>
      <c r="AA1531"/>
      <c r="AB1531"/>
      <c r="AC1531"/>
      <c r="AD1531" s="159"/>
      <c r="AE1531" s="326"/>
      <c r="AH1531" s="48"/>
      <c r="AI1531" s="48"/>
      <c r="AJ1531" s="48"/>
    </row>
    <row r="1532" spans="1:36" ht="13.8" customHeight="1">
      <c r="A1532" t="s">
        <v>2908</v>
      </c>
      <c r="B1532" s="188" t="s">
        <v>1252</v>
      </c>
      <c r="C1532" s="151" t="str">
        <f t="shared" si="284"/>
        <v>B.044.01.244</v>
      </c>
      <c r="D1532" s="54" t="s">
        <v>1251</v>
      </c>
      <c r="E1532" s="150" t="s">
        <v>440</v>
      </c>
      <c r="F1532" s="153" t="str">
        <f t="shared" si="285"/>
        <v>Electricity Saint Pierre and Miquelon production</v>
      </c>
      <c r="G1532" s="277">
        <v>0.2192785266666667</v>
      </c>
      <c r="H1532" s="44">
        <f t="shared" si="282"/>
        <v>0.2192785266666667</v>
      </c>
      <c r="I1532"/>
      <c r="J1532" s="294">
        <v>4.4452846400000003E-2</v>
      </c>
      <c r="K1532" s="44">
        <f t="shared" si="283"/>
        <v>4.4452846400000003E-2</v>
      </c>
      <c r="L1532" s="295">
        <v>2.8581348999999999E-3</v>
      </c>
      <c r="M1532" s="295">
        <v>8.7029324999999998E-3</v>
      </c>
      <c r="N1532" s="295">
        <v>0</v>
      </c>
      <c r="O1532" s="295">
        <v>3.2891779000000003E-2</v>
      </c>
      <c r="P1532"/>
      <c r="Q1532" s="212">
        <v>2.7768608000000001</v>
      </c>
      <c r="R1532"/>
      <c r="S1532" s="156">
        <v>6.2200149000000001E-3</v>
      </c>
      <c r="T1532" s="156">
        <v>5.8138918999999997E-3</v>
      </c>
      <c r="U1532" s="156">
        <v>2.0785511999999999E-4</v>
      </c>
      <c r="V1532" s="156">
        <v>1.9826786E-4</v>
      </c>
      <c r="W1532"/>
      <c r="X1532" s="155">
        <v>1.282176E-5</v>
      </c>
      <c r="Y1532"/>
      <c r="Z1532"/>
      <c r="AA1532"/>
      <c r="AB1532"/>
      <c r="AC1532"/>
      <c r="AD1532" s="159"/>
      <c r="AE1532" s="326"/>
      <c r="AH1532" s="48"/>
      <c r="AI1532" s="48"/>
      <c r="AJ1532" s="48"/>
    </row>
    <row r="1533" spans="1:36" ht="13.8" customHeight="1">
      <c r="A1533" t="s">
        <v>2909</v>
      </c>
      <c r="B1533" s="188" t="s">
        <v>1252</v>
      </c>
      <c r="C1533" s="151" t="str">
        <f t="shared" si="284"/>
        <v>B.044.01.245</v>
      </c>
      <c r="D1533" s="54" t="s">
        <v>1251</v>
      </c>
      <c r="E1533" s="150" t="s">
        <v>440</v>
      </c>
      <c r="F1533" s="153" t="str">
        <f t="shared" si="285"/>
        <v>Electricity Saint Vincent and the Grenadines production</v>
      </c>
      <c r="G1533" s="277">
        <v>0.19390303333333334</v>
      </c>
      <c r="H1533" s="44">
        <f t="shared" si="282"/>
        <v>0.19390303333333334</v>
      </c>
      <c r="I1533"/>
      <c r="J1533" s="294">
        <v>3.9321892728999996E-2</v>
      </c>
      <c r="K1533" s="44">
        <f t="shared" si="283"/>
        <v>3.9321892728999996E-2</v>
      </c>
      <c r="L1533" s="295">
        <v>2.5245520999999998E-3</v>
      </c>
      <c r="M1533" s="295">
        <v>7.6845067999999992E-3</v>
      </c>
      <c r="N1533" s="295">
        <v>2.7378828999999999E-5</v>
      </c>
      <c r="O1533" s="295">
        <v>2.9085455E-2</v>
      </c>
      <c r="P1533"/>
      <c r="Q1533" s="212">
        <v>2.5942558</v>
      </c>
      <c r="R1533"/>
      <c r="S1533" s="156">
        <v>5.4970024999999997E-3</v>
      </c>
      <c r="T1533" s="156">
        <v>5.1381813999999996E-3</v>
      </c>
      <c r="U1533" s="156">
        <v>1.8374725999999999E-4</v>
      </c>
      <c r="V1533" s="156">
        <v>1.7507385E-4</v>
      </c>
      <c r="W1533"/>
      <c r="X1533" s="155">
        <v>1.133007E-5</v>
      </c>
      <c r="Y1533"/>
      <c r="Z1533"/>
      <c r="AA1533"/>
      <c r="AB1533"/>
      <c r="AC1533"/>
      <c r="AD1533" s="159"/>
      <c r="AE1533" s="326"/>
      <c r="AH1533" s="48"/>
      <c r="AI1533" s="48"/>
      <c r="AJ1533" s="48"/>
    </row>
    <row r="1534" spans="1:36" ht="13.8" customHeight="1">
      <c r="A1534" t="s">
        <v>2910</v>
      </c>
      <c r="B1534" s="188" t="s">
        <v>1252</v>
      </c>
      <c r="C1534" s="151" t="str">
        <f t="shared" si="284"/>
        <v>B.044.01.246</v>
      </c>
      <c r="D1534" s="54" t="s">
        <v>1251</v>
      </c>
      <c r="E1534" s="150" t="s">
        <v>440</v>
      </c>
      <c r="F1534" s="153" t="str">
        <f t="shared" si="285"/>
        <v>Electricity Samoa production</v>
      </c>
      <c r="G1534" s="277">
        <v>0.13154959333333335</v>
      </c>
      <c r="H1534" s="44">
        <f t="shared" si="282"/>
        <v>0.13154959333333335</v>
      </c>
      <c r="I1534"/>
      <c r="J1534" s="294">
        <v>2.7339359207000001E-2</v>
      </c>
      <c r="K1534" s="44">
        <f t="shared" si="283"/>
        <v>2.7339359207000001E-2</v>
      </c>
      <c r="L1534" s="295">
        <v>1.9632447599999998E-3</v>
      </c>
      <c r="M1534" s="295">
        <v>5.5665098000000001E-3</v>
      </c>
      <c r="N1534" s="295">
        <v>7.7165647000000001E-5</v>
      </c>
      <c r="O1534" s="295">
        <v>1.9732439000000001E-2</v>
      </c>
      <c r="P1534"/>
      <c r="Q1534" s="212">
        <v>2.2353774999999998</v>
      </c>
      <c r="R1534"/>
      <c r="S1534" s="156">
        <v>3.8055286000000001E-3</v>
      </c>
      <c r="T1534" s="156">
        <v>3.5614934999999999E-3</v>
      </c>
      <c r="U1534" s="156">
        <v>1.2587521000000001E-4</v>
      </c>
      <c r="V1534" s="156">
        <v>1.1815996E-4</v>
      </c>
      <c r="W1534"/>
      <c r="X1534" s="155">
        <v>7.8369928000000007E-6</v>
      </c>
      <c r="Y1534"/>
      <c r="Z1534"/>
      <c r="AA1534"/>
      <c r="AB1534"/>
      <c r="AC1534"/>
      <c r="AD1534" s="159"/>
      <c r="AE1534" s="326"/>
      <c r="AH1534" s="48"/>
      <c r="AI1534" s="48"/>
      <c r="AJ1534" s="48"/>
    </row>
    <row r="1535" spans="1:36" ht="13.8" customHeight="1">
      <c r="A1535" t="s">
        <v>2911</v>
      </c>
      <c r="B1535" s="188" t="s">
        <v>1252</v>
      </c>
      <c r="C1535" s="151" t="str">
        <f t="shared" si="284"/>
        <v>B.044.01.247</v>
      </c>
      <c r="D1535" s="54" t="s">
        <v>1251</v>
      </c>
      <c r="E1535" s="150" t="s">
        <v>440</v>
      </c>
      <c r="F1535" s="153" t="str">
        <f t="shared" si="285"/>
        <v>Electricity Sao Tome and Principe production</v>
      </c>
      <c r="G1535" s="277">
        <v>0.22284700666666668</v>
      </c>
      <c r="H1535" s="44">
        <f t="shared" si="282"/>
        <v>0.22284700666666668</v>
      </c>
      <c r="I1535"/>
      <c r="J1535" s="294">
        <v>4.5188633802999999E-2</v>
      </c>
      <c r="K1535" s="44">
        <f t="shared" si="283"/>
        <v>4.5188633802999999E-2</v>
      </c>
      <c r="L1535" s="295">
        <v>2.9020023E-3</v>
      </c>
      <c r="M1535" s="295">
        <v>8.834007599999999E-3</v>
      </c>
      <c r="N1535" s="295">
        <v>2.5572902999999999E-5</v>
      </c>
      <c r="O1535" s="295">
        <v>3.3427050999999999E-2</v>
      </c>
      <c r="P1535"/>
      <c r="Q1535" s="212">
        <v>2.9516399</v>
      </c>
      <c r="R1535"/>
      <c r="S1535" s="156">
        <v>6.3182339999999998E-3</v>
      </c>
      <c r="T1535" s="156">
        <v>5.9057859999999997E-3</v>
      </c>
      <c r="U1535" s="156">
        <v>2.1118695999999999E-4</v>
      </c>
      <c r="V1535" s="156">
        <v>2.0126097999999999E-4</v>
      </c>
      <c r="W1535"/>
      <c r="X1535" s="155">
        <v>1.3023018E-5</v>
      </c>
      <c r="Y1535"/>
      <c r="Z1535"/>
      <c r="AA1535"/>
      <c r="AB1535"/>
      <c r="AC1535"/>
      <c r="AD1535" s="159"/>
      <c r="AE1535" s="326"/>
      <c r="AH1535" s="48"/>
      <c r="AI1535" s="48"/>
      <c r="AJ1535" s="48"/>
    </row>
    <row r="1536" spans="1:36" ht="13.8" customHeight="1">
      <c r="A1536" t="s">
        <v>2912</v>
      </c>
      <c r="B1536" s="188" t="s">
        <v>1252</v>
      </c>
      <c r="C1536" s="151" t="str">
        <f t="shared" si="284"/>
        <v>B.044.01.248</v>
      </c>
      <c r="D1536" s="54" t="s">
        <v>1251</v>
      </c>
      <c r="E1536" s="150" t="s">
        <v>440</v>
      </c>
      <c r="F1536" s="153" t="str">
        <f t="shared" si="285"/>
        <v>Electricity Saudi Arabia production</v>
      </c>
      <c r="G1536" s="277">
        <v>0.21553665999999999</v>
      </c>
      <c r="H1536" s="44">
        <f t="shared" si="282"/>
        <v>0.21553665999999999</v>
      </c>
      <c r="I1536"/>
      <c r="J1536" s="294">
        <v>4.3581100577099997E-2</v>
      </c>
      <c r="K1536" s="44">
        <f t="shared" si="283"/>
        <v>4.3581100577099997E-2</v>
      </c>
      <c r="L1536" s="295">
        <v>3.9284814000000003E-3</v>
      </c>
      <c r="M1536" s="295">
        <v>7.3157307999999997E-3</v>
      </c>
      <c r="N1536" s="295">
        <v>6.3893770999999997E-6</v>
      </c>
      <c r="O1536" s="295">
        <v>3.2330498999999999E-2</v>
      </c>
      <c r="P1536"/>
      <c r="Q1536" s="212">
        <v>2.6071675999999999</v>
      </c>
      <c r="R1536"/>
      <c r="S1536" s="156">
        <v>5.3898406999999997E-3</v>
      </c>
      <c r="T1536" s="156">
        <v>5.0365224999999996E-3</v>
      </c>
      <c r="U1536" s="156">
        <v>1.9281613999999999E-4</v>
      </c>
      <c r="V1536" s="156">
        <v>1.6050208000000001E-4</v>
      </c>
      <c r="W1536"/>
      <c r="X1536" s="155">
        <v>1.1976852000000001E-5</v>
      </c>
      <c r="Y1536"/>
      <c r="Z1536"/>
      <c r="AA1536"/>
      <c r="AB1536"/>
      <c r="AC1536"/>
      <c r="AD1536" s="159"/>
      <c r="AE1536" s="326"/>
      <c r="AH1536" s="48"/>
      <c r="AI1536" s="48"/>
      <c r="AJ1536" s="48"/>
    </row>
    <row r="1537" spans="1:36" ht="13.8" customHeight="1">
      <c r="A1537" t="s">
        <v>2913</v>
      </c>
      <c r="B1537" s="188" t="s">
        <v>1252</v>
      </c>
      <c r="C1537" s="151" t="str">
        <f t="shared" si="284"/>
        <v>B.044.01.249</v>
      </c>
      <c r="D1537" s="54" t="s">
        <v>1251</v>
      </c>
      <c r="E1537" s="150" t="s">
        <v>440</v>
      </c>
      <c r="F1537" s="153" t="str">
        <f t="shared" si="285"/>
        <v>Electricity Senegal production</v>
      </c>
      <c r="G1537" s="277">
        <v>0.19283343333333333</v>
      </c>
      <c r="H1537" s="44">
        <f t="shared" si="282"/>
        <v>0.19283343333333333</v>
      </c>
      <c r="I1537"/>
      <c r="J1537" s="294">
        <v>3.8932614800000001E-2</v>
      </c>
      <c r="K1537" s="44">
        <f t="shared" si="283"/>
        <v>3.8932614800000001E-2</v>
      </c>
      <c r="L1537" s="295">
        <v>2.5839193000000002E-3</v>
      </c>
      <c r="M1537" s="295">
        <v>7.3623205000000001E-3</v>
      </c>
      <c r="N1537" s="295">
        <v>6.1359999999999995E-5</v>
      </c>
      <c r="O1537" s="295">
        <v>2.8925014999999998E-2</v>
      </c>
      <c r="P1537"/>
      <c r="Q1537" s="212">
        <v>2.684917</v>
      </c>
      <c r="R1537"/>
      <c r="S1537" s="156">
        <v>5.3468915000000001E-3</v>
      </c>
      <c r="T1537" s="156">
        <v>5.0062183000000003E-3</v>
      </c>
      <c r="U1537" s="156">
        <v>1.8082665000000001E-4</v>
      </c>
      <c r="V1537" s="156">
        <v>1.5984652000000001E-4</v>
      </c>
      <c r="W1537"/>
      <c r="X1537" s="155">
        <v>1.1143021000000001E-5</v>
      </c>
      <c r="Y1537"/>
      <c r="Z1537"/>
      <c r="AA1537"/>
      <c r="AB1537"/>
      <c r="AC1537"/>
      <c r="AD1537" s="159"/>
      <c r="AE1537" s="326"/>
      <c r="AH1537" s="48"/>
      <c r="AI1537" s="48"/>
      <c r="AJ1537" s="48"/>
    </row>
    <row r="1538" spans="1:36" ht="13.8" customHeight="1">
      <c r="A1538" t="s">
        <v>2914</v>
      </c>
      <c r="B1538" s="188" t="s">
        <v>1252</v>
      </c>
      <c r="C1538" s="151" t="str">
        <f t="shared" si="284"/>
        <v>B.044.01.250</v>
      </c>
      <c r="D1538" s="54" t="s">
        <v>1251</v>
      </c>
      <c r="E1538" s="150" t="s">
        <v>440</v>
      </c>
      <c r="F1538" s="153" t="str">
        <f t="shared" si="285"/>
        <v>Electricity Serbia production</v>
      </c>
      <c r="G1538" s="277">
        <v>0.20491428</v>
      </c>
      <c r="H1538" s="44">
        <f t="shared" si="282"/>
        <v>0.20491428</v>
      </c>
      <c r="I1538"/>
      <c r="J1538" s="294">
        <v>3.7912633920000001E-2</v>
      </c>
      <c r="K1538" s="44">
        <f t="shared" si="283"/>
        <v>3.7912633920000001E-2</v>
      </c>
      <c r="L1538" s="295">
        <v>2.9095083E-3</v>
      </c>
      <c r="M1538" s="295">
        <v>4.1958095999999993E-3</v>
      </c>
      <c r="N1538" s="295">
        <v>7.0174019999999997E-5</v>
      </c>
      <c r="O1538" s="295">
        <v>3.0737141999999999E-2</v>
      </c>
      <c r="P1538"/>
      <c r="Q1538" s="212">
        <v>2.5743589</v>
      </c>
      <c r="R1538"/>
      <c r="S1538" s="156">
        <v>4.3171727E-3</v>
      </c>
      <c r="T1538" s="156">
        <v>4.1118973000000003E-3</v>
      </c>
      <c r="U1538" s="156">
        <v>1.702265E-4</v>
      </c>
      <c r="V1538" s="156">
        <v>3.5048890000000002E-5</v>
      </c>
      <c r="W1538"/>
      <c r="X1538" s="155">
        <v>1.0303147999999999E-5</v>
      </c>
      <c r="Y1538"/>
      <c r="Z1538"/>
      <c r="AA1538"/>
      <c r="AB1538"/>
      <c r="AC1538"/>
      <c r="AD1538" s="159"/>
      <c r="AE1538" s="326"/>
      <c r="AH1538" s="48"/>
      <c r="AI1538" s="48"/>
      <c r="AJ1538" s="48"/>
    </row>
    <row r="1539" spans="1:36" ht="13.8" customHeight="1">
      <c r="A1539" t="s">
        <v>2915</v>
      </c>
      <c r="B1539" s="188" t="s">
        <v>1252</v>
      </c>
      <c r="C1539" s="151" t="str">
        <f t="shared" si="284"/>
        <v>B.044.01.251</v>
      </c>
      <c r="D1539" s="54" t="s">
        <v>1251</v>
      </c>
      <c r="E1539" s="150" t="s">
        <v>440</v>
      </c>
      <c r="F1539" s="153" t="str">
        <f t="shared" si="285"/>
        <v>Electricity Seychelles production</v>
      </c>
      <c r="G1539" s="277">
        <v>0.23711474666666668</v>
      </c>
      <c r="H1539" s="44">
        <f t="shared" si="282"/>
        <v>0.23711474666666668</v>
      </c>
      <c r="I1539"/>
      <c r="J1539" s="294">
        <v>4.8109350224000001E-2</v>
      </c>
      <c r="K1539" s="44">
        <f t="shared" si="283"/>
        <v>4.8109350224000001E-2</v>
      </c>
      <c r="L1539" s="295">
        <v>3.0892665E-3</v>
      </c>
      <c r="M1539" s="295">
        <v>9.4024324000000006E-3</v>
      </c>
      <c r="N1539" s="295">
        <v>5.0439324000000002E-5</v>
      </c>
      <c r="O1539" s="295">
        <v>3.5567212000000001E-2</v>
      </c>
      <c r="P1539"/>
      <c r="Q1539" s="212">
        <v>3.1833787999999998</v>
      </c>
      <c r="R1539"/>
      <c r="S1539" s="156">
        <v>6.7216163000000002E-3</v>
      </c>
      <c r="T1539" s="156">
        <v>6.2830519000000003E-3</v>
      </c>
      <c r="U1539" s="156">
        <v>2.2470657E-4</v>
      </c>
      <c r="V1539" s="156">
        <v>2.1385775000000001E-4</v>
      </c>
      <c r="W1539"/>
      <c r="X1539" s="155">
        <v>1.3850479E-5</v>
      </c>
      <c r="Y1539"/>
      <c r="Z1539"/>
      <c r="AA1539"/>
      <c r="AB1539"/>
      <c r="AC1539"/>
      <c r="AD1539" s="159"/>
      <c r="AE1539" s="326"/>
      <c r="AH1539" s="48"/>
      <c r="AI1539" s="48"/>
      <c r="AJ1539" s="48"/>
    </row>
    <row r="1540" spans="1:36" ht="13.8" customHeight="1">
      <c r="A1540" t="s">
        <v>2916</v>
      </c>
      <c r="B1540" s="188" t="s">
        <v>1252</v>
      </c>
      <c r="C1540" s="151" t="str">
        <f t="shared" si="284"/>
        <v>B.044.01.252</v>
      </c>
      <c r="D1540" s="54" t="s">
        <v>1251</v>
      </c>
      <c r="E1540" s="150" t="s">
        <v>440</v>
      </c>
      <c r="F1540" s="153" t="str">
        <f t="shared" si="285"/>
        <v>Electricity Sierra Leone production</v>
      </c>
      <c r="G1540" s="277">
        <v>1.4347682000000002E-2</v>
      </c>
      <c r="H1540" s="44">
        <f t="shared" si="282"/>
        <v>1.4347682000000002E-2</v>
      </c>
      <c r="I1540"/>
      <c r="J1540" s="294">
        <v>3.0278160530000002E-3</v>
      </c>
      <c r="K1540" s="44">
        <f t="shared" si="283"/>
        <v>3.0278160530000002E-3</v>
      </c>
      <c r="L1540" s="295">
        <v>1.6573029300000002E-4</v>
      </c>
      <c r="M1540" s="295">
        <v>4.8242583999999998E-4</v>
      </c>
      <c r="N1540" s="295">
        <v>2.2750761999999999E-4</v>
      </c>
      <c r="O1540" s="295">
        <v>2.1521523000000002E-3</v>
      </c>
      <c r="P1540"/>
      <c r="Q1540" s="212">
        <v>1.2906302000000001</v>
      </c>
      <c r="R1540"/>
      <c r="S1540" s="156">
        <v>3.8101569000000002E-4</v>
      </c>
      <c r="T1540" s="156">
        <v>3.5700009999999998E-4</v>
      </c>
      <c r="U1540" s="156">
        <v>1.3171863000000001E-5</v>
      </c>
      <c r="V1540" s="156">
        <v>1.0843731000000001E-5</v>
      </c>
      <c r="W1540"/>
      <c r="X1540" s="155">
        <v>7.7306260000000002E-7</v>
      </c>
      <c r="Y1540"/>
      <c r="Z1540"/>
      <c r="AA1540"/>
      <c r="AB1540"/>
      <c r="AC1540"/>
      <c r="AD1540" s="159"/>
      <c r="AE1540" s="326"/>
      <c r="AH1540" s="48"/>
      <c r="AI1540" s="48"/>
      <c r="AJ1540" s="48"/>
    </row>
    <row r="1541" spans="1:36" ht="13.8" customHeight="1">
      <c r="A1541" t="s">
        <v>2917</v>
      </c>
      <c r="B1541" s="188" t="s">
        <v>1252</v>
      </c>
      <c r="C1541" s="151" t="str">
        <f t="shared" si="284"/>
        <v>B.044.01.253</v>
      </c>
      <c r="D1541" s="54" t="s">
        <v>1251</v>
      </c>
      <c r="E1541" s="150" t="s">
        <v>440</v>
      </c>
      <c r="F1541" s="153" t="str">
        <f t="shared" si="285"/>
        <v>Electricity Singapore production</v>
      </c>
      <c r="G1541" s="277">
        <v>0.18729386666666667</v>
      </c>
      <c r="H1541" s="44">
        <f t="shared" si="282"/>
        <v>0.18729386666666667</v>
      </c>
      <c r="I1541"/>
      <c r="J1541" s="294">
        <v>3.8016892356900006E-2</v>
      </c>
      <c r="K1541" s="44">
        <f t="shared" si="283"/>
        <v>3.8016892356900006E-2</v>
      </c>
      <c r="L1541" s="295">
        <v>4.0297543000000005E-3</v>
      </c>
      <c r="M1541" s="295">
        <v>5.8872129E-3</v>
      </c>
      <c r="N1541" s="295">
        <v>5.8451569000000003E-6</v>
      </c>
      <c r="O1541" s="295">
        <v>2.809408E-2</v>
      </c>
      <c r="P1541"/>
      <c r="Q1541" s="212">
        <v>2.2890082999999999</v>
      </c>
      <c r="R1541"/>
      <c r="S1541" s="156">
        <v>4.3661511E-3</v>
      </c>
      <c r="T1541" s="156">
        <v>4.0818610999999996E-3</v>
      </c>
      <c r="U1541" s="156">
        <v>1.6250744E-4</v>
      </c>
      <c r="V1541" s="156">
        <v>1.2178258999999999E-4</v>
      </c>
      <c r="W1541"/>
      <c r="X1541" s="155">
        <v>1.0167091999999999E-5</v>
      </c>
      <c r="Y1541"/>
      <c r="Z1541"/>
      <c r="AA1541"/>
      <c r="AB1541"/>
      <c r="AC1541"/>
      <c r="AD1541" s="159"/>
      <c r="AE1541" s="326"/>
      <c r="AH1541" s="48"/>
      <c r="AI1541" s="48"/>
      <c r="AJ1541" s="48"/>
    </row>
    <row r="1542" spans="1:36" ht="13.8" customHeight="1">
      <c r="A1542" t="s">
        <v>2918</v>
      </c>
      <c r="B1542" s="188" t="s">
        <v>1252</v>
      </c>
      <c r="C1542" s="151" t="str">
        <f t="shared" si="284"/>
        <v>B.044.01.254</v>
      </c>
      <c r="D1542" s="54" t="s">
        <v>1251</v>
      </c>
      <c r="E1542" s="150" t="s">
        <v>440</v>
      </c>
      <c r="F1542" s="153" t="str">
        <f t="shared" si="285"/>
        <v>Electricity Solomon Islands production</v>
      </c>
      <c r="G1542" s="277">
        <v>0.19827598666666665</v>
      </c>
      <c r="H1542" s="44">
        <f t="shared" si="282"/>
        <v>0.19827598666666665</v>
      </c>
      <c r="I1542"/>
      <c r="J1542" s="294">
        <v>4.0214859324999998E-2</v>
      </c>
      <c r="K1542" s="44">
        <f t="shared" si="283"/>
        <v>4.0214859324999998E-2</v>
      </c>
      <c r="L1542" s="295">
        <v>2.5836536999999998E-3</v>
      </c>
      <c r="M1542" s="295">
        <v>7.8647122999999999E-3</v>
      </c>
      <c r="N1542" s="295">
        <v>2.5095324999999998E-5</v>
      </c>
      <c r="O1542" s="295">
        <v>2.9741397999999999E-2</v>
      </c>
      <c r="P1542"/>
      <c r="Q1542" s="212">
        <v>2.6015809999999999</v>
      </c>
      <c r="R1542"/>
      <c r="S1542" s="156">
        <v>5.6219384000000001E-3</v>
      </c>
      <c r="T1542" s="156">
        <v>5.2550174E-3</v>
      </c>
      <c r="U1542" s="156">
        <v>1.8791595E-4</v>
      </c>
      <c r="V1542" s="156">
        <v>1.7900509999999999E-4</v>
      </c>
      <c r="W1542"/>
      <c r="X1542" s="155">
        <v>1.1586383E-5</v>
      </c>
      <c r="Y1542"/>
      <c r="Z1542"/>
      <c r="AA1542"/>
      <c r="AB1542"/>
      <c r="AC1542"/>
      <c r="AD1542" s="159"/>
      <c r="AE1542" s="326"/>
      <c r="AH1542" s="48"/>
      <c r="AI1542" s="48"/>
      <c r="AJ1542" s="48"/>
    </row>
    <row r="1543" spans="1:36" ht="13.8" customHeight="1">
      <c r="A1543" t="s">
        <v>2919</v>
      </c>
      <c r="B1543" s="188" t="s">
        <v>1252</v>
      </c>
      <c r="C1543" s="151" t="str">
        <f t="shared" si="284"/>
        <v>B.044.01.255</v>
      </c>
      <c r="D1543" s="54" t="s">
        <v>1251</v>
      </c>
      <c r="E1543" s="150" t="s">
        <v>440</v>
      </c>
      <c r="F1543" s="153" t="str">
        <f t="shared" si="285"/>
        <v>Electricity Somalia production</v>
      </c>
      <c r="G1543" s="277">
        <v>0.22417774666666668</v>
      </c>
      <c r="H1543" s="44">
        <f t="shared" si="282"/>
        <v>0.22417774666666668</v>
      </c>
      <c r="I1543"/>
      <c r="J1543" s="294">
        <v>4.550052173E-2</v>
      </c>
      <c r="K1543" s="44">
        <f t="shared" si="283"/>
        <v>4.550052173E-2</v>
      </c>
      <c r="L1543" s="295">
        <v>2.9202087999999999E-3</v>
      </c>
      <c r="M1543" s="295">
        <v>8.8863199E-3</v>
      </c>
      <c r="N1543" s="295">
        <v>6.7331029999999998E-5</v>
      </c>
      <c r="O1543" s="295">
        <v>3.3626662000000002E-2</v>
      </c>
      <c r="P1543"/>
      <c r="Q1543" s="212">
        <v>3.0797777000000002</v>
      </c>
      <c r="R1543"/>
      <c r="S1543" s="156">
        <v>6.3532494999999998E-3</v>
      </c>
      <c r="T1543" s="156">
        <v>5.9388414000000004E-3</v>
      </c>
      <c r="U1543" s="156">
        <v>2.1242595E-4</v>
      </c>
      <c r="V1543" s="156">
        <v>2.0198214999999999E-4</v>
      </c>
      <c r="W1543"/>
      <c r="X1543" s="155">
        <v>1.308934E-5</v>
      </c>
      <c r="Y1543"/>
      <c r="Z1543"/>
      <c r="AA1543"/>
      <c r="AB1543"/>
      <c r="AC1543"/>
      <c r="AD1543" s="159"/>
      <c r="AE1543" s="326"/>
      <c r="AH1543" s="48"/>
      <c r="AI1543" s="48"/>
      <c r="AJ1543" s="48"/>
    </row>
    <row r="1544" spans="1:36" ht="13.8" customHeight="1">
      <c r="A1544" t="s">
        <v>2920</v>
      </c>
      <c r="B1544" s="188" t="s">
        <v>1252</v>
      </c>
      <c r="C1544" s="151" t="str">
        <f t="shared" si="284"/>
        <v>B.044.01.256</v>
      </c>
      <c r="D1544" s="54" t="s">
        <v>1251</v>
      </c>
      <c r="E1544" s="150" t="s">
        <v>440</v>
      </c>
      <c r="F1544" s="153" t="str">
        <f t="shared" si="285"/>
        <v>Electricity South Africa production</v>
      </c>
      <c r="G1544" s="277">
        <v>0.25746674666666669</v>
      </c>
      <c r="H1544" s="44">
        <f t="shared" si="282"/>
        <v>0.25746674666666669</v>
      </c>
      <c r="I1544"/>
      <c r="J1544" s="294">
        <v>4.6697202178000004E-2</v>
      </c>
      <c r="K1544" s="44">
        <f t="shared" si="283"/>
        <v>4.6697202178000004E-2</v>
      </c>
      <c r="L1544" s="295">
        <v>2.3105168499999999E-3</v>
      </c>
      <c r="M1544" s="295">
        <v>4.7685886999999996E-3</v>
      </c>
      <c r="N1544" s="295">
        <v>9.9808462800000009E-4</v>
      </c>
      <c r="O1544" s="295">
        <v>3.8620012000000002E-2</v>
      </c>
      <c r="P1544"/>
      <c r="Q1544" s="212">
        <v>3.042516</v>
      </c>
      <c r="R1544"/>
      <c r="S1544" s="156">
        <v>5.0030561999999997E-3</v>
      </c>
      <c r="T1544" s="156">
        <v>4.7538416000000002E-3</v>
      </c>
      <c r="U1544" s="156">
        <v>2.1170415E-4</v>
      </c>
      <c r="V1544" s="156">
        <v>3.7510532E-5</v>
      </c>
      <c r="W1544"/>
      <c r="X1544" s="155">
        <v>1.1932547999999999E-5</v>
      </c>
      <c r="Y1544"/>
      <c r="Z1544"/>
      <c r="AA1544"/>
      <c r="AB1544"/>
      <c r="AC1544"/>
      <c r="AD1544" s="159"/>
      <c r="AE1544" s="326"/>
      <c r="AH1544" s="48"/>
      <c r="AI1544" s="48"/>
      <c r="AJ1544" s="48"/>
    </row>
    <row r="1545" spans="1:36" ht="13.8" customHeight="1">
      <c r="A1545" t="s">
        <v>2921</v>
      </c>
      <c r="B1545" s="188" t="s">
        <v>1252</v>
      </c>
      <c r="C1545" s="151" t="str">
        <f t="shared" si="284"/>
        <v>B.044.01.257</v>
      </c>
      <c r="D1545" s="54" t="s">
        <v>1251</v>
      </c>
      <c r="E1545" s="150" t="s">
        <v>440</v>
      </c>
      <c r="F1545" s="153" t="str">
        <f t="shared" si="285"/>
        <v>Electricity South Korea production</v>
      </c>
      <c r="G1545" s="277">
        <v>0.14171207333333335</v>
      </c>
      <c r="H1545" s="44">
        <f t="shared" si="282"/>
        <v>0.14171207333333335</v>
      </c>
      <c r="I1545"/>
      <c r="J1545" s="294">
        <v>3.1885551590000005E-2</v>
      </c>
      <c r="K1545" s="44">
        <f t="shared" si="283"/>
        <v>3.1885551590000005E-2</v>
      </c>
      <c r="L1545" s="295">
        <v>9.5543857000000008E-4</v>
      </c>
      <c r="M1545" s="295">
        <v>1.92847658E-3</v>
      </c>
      <c r="N1545" s="295">
        <v>7.7448254400000003E-3</v>
      </c>
      <c r="O1545" s="295">
        <v>2.1256811E-2</v>
      </c>
      <c r="P1545"/>
      <c r="Q1545" s="212">
        <v>2.8028833</v>
      </c>
      <c r="R1545"/>
      <c r="S1545" s="156">
        <v>2.7170346999999999E-3</v>
      </c>
      <c r="T1545" s="156">
        <v>2.5551247E-3</v>
      </c>
      <c r="U1545" s="156">
        <v>1.1465095999999999E-4</v>
      </c>
      <c r="V1545" s="156">
        <v>4.7258978000000003E-5</v>
      </c>
      <c r="W1545"/>
      <c r="X1545" s="155">
        <v>7.7573517000000002E-6</v>
      </c>
      <c r="Y1545"/>
      <c r="Z1545"/>
      <c r="AA1545"/>
      <c r="AB1545"/>
      <c r="AC1545"/>
      <c r="AD1545" s="159"/>
      <c r="AE1545" s="326"/>
      <c r="AH1545" s="48"/>
      <c r="AI1545" s="48"/>
      <c r="AJ1545" s="48"/>
    </row>
    <row r="1546" spans="1:36" ht="13.8" customHeight="1">
      <c r="A1546" t="s">
        <v>2922</v>
      </c>
      <c r="B1546" s="188" t="s">
        <v>1252</v>
      </c>
      <c r="C1546" s="151" t="str">
        <f t="shared" si="284"/>
        <v>B.044.01.258</v>
      </c>
      <c r="D1546" s="54" t="s">
        <v>1251</v>
      </c>
      <c r="E1546" s="150" t="s">
        <v>440</v>
      </c>
      <c r="F1546" s="153" t="str">
        <f t="shared" si="285"/>
        <v>Electricity South Sudan production</v>
      </c>
      <c r="G1546" s="277">
        <v>0.20322782666666667</v>
      </c>
      <c r="H1546" s="44">
        <f t="shared" si="282"/>
        <v>0.20322782666666667</v>
      </c>
      <c r="I1546"/>
      <c r="J1546" s="294">
        <v>4.1213699915999998E-2</v>
      </c>
      <c r="K1546" s="44">
        <f t="shared" si="283"/>
        <v>4.1213699915999998E-2</v>
      </c>
      <c r="L1546" s="295">
        <v>2.6483825000000001E-3</v>
      </c>
      <c r="M1546" s="295">
        <v>8.0624284999999997E-3</v>
      </c>
      <c r="N1546" s="295">
        <v>1.8714916E-5</v>
      </c>
      <c r="O1546" s="295">
        <v>3.0484173999999999E-2</v>
      </c>
      <c r="P1546"/>
      <c r="Q1546" s="212">
        <v>2.641232</v>
      </c>
      <c r="R1546"/>
      <c r="S1546" s="156">
        <v>5.7629919999999998E-3</v>
      </c>
      <c r="T1546" s="156">
        <v>5.3868225E-3</v>
      </c>
      <c r="U1546" s="156">
        <v>1.9261764999999999E-4</v>
      </c>
      <c r="V1546" s="156">
        <v>1.8355178999999999E-4</v>
      </c>
      <c r="W1546"/>
      <c r="X1546" s="155">
        <v>1.1877786999999999E-5</v>
      </c>
      <c r="Y1546"/>
      <c r="Z1546"/>
      <c r="AA1546"/>
      <c r="AB1546"/>
      <c r="AC1546"/>
      <c r="AD1546" s="159"/>
      <c r="AE1546" s="326"/>
      <c r="AH1546" s="48"/>
      <c r="AI1546" s="48"/>
      <c r="AJ1546" s="48"/>
    </row>
    <row r="1547" spans="1:36" ht="13.8" customHeight="1">
      <c r="A1547" t="s">
        <v>2923</v>
      </c>
      <c r="B1547" s="188" t="s">
        <v>1252</v>
      </c>
      <c r="C1547" s="151" t="str">
        <f t="shared" si="284"/>
        <v>B.044.01.259</v>
      </c>
      <c r="D1547" s="54" t="s">
        <v>1251</v>
      </c>
      <c r="E1547" s="150" t="s">
        <v>440</v>
      </c>
      <c r="F1547" s="153" t="str">
        <f t="shared" si="285"/>
        <v>Electricity Sri Lanka production</v>
      </c>
      <c r="G1547" s="277">
        <v>0.12439497333333334</v>
      </c>
      <c r="H1547" s="44">
        <f t="shared" si="282"/>
        <v>0.12439497333333334</v>
      </c>
      <c r="I1547"/>
      <c r="J1547" s="294">
        <v>2.348546617E-2</v>
      </c>
      <c r="K1547" s="44">
        <f t="shared" si="283"/>
        <v>2.348546617E-2</v>
      </c>
      <c r="L1547" s="295">
        <v>1.69943294E-3</v>
      </c>
      <c r="M1547" s="295">
        <v>3.0007721000000001E-3</v>
      </c>
      <c r="N1547" s="295">
        <v>1.2601512999999999E-4</v>
      </c>
      <c r="O1547" s="295">
        <v>1.8659246000000001E-2</v>
      </c>
      <c r="P1547"/>
      <c r="Q1547" s="212">
        <v>1.9958098</v>
      </c>
      <c r="R1547"/>
      <c r="S1547" s="156">
        <v>2.8026690999999999E-3</v>
      </c>
      <c r="T1547" s="156">
        <v>2.6592496E-3</v>
      </c>
      <c r="U1547" s="156">
        <v>1.0625603E-4</v>
      </c>
      <c r="V1547" s="156">
        <v>3.7163423E-5</v>
      </c>
      <c r="W1547"/>
      <c r="X1547" s="155">
        <v>6.4399696E-6</v>
      </c>
      <c r="Y1547"/>
      <c r="Z1547"/>
      <c r="AA1547"/>
      <c r="AB1547"/>
      <c r="AC1547"/>
      <c r="AD1547" s="159"/>
      <c r="AE1547" s="326"/>
      <c r="AH1547" s="48"/>
      <c r="AI1547" s="48"/>
      <c r="AJ1547" s="48"/>
    </row>
    <row r="1548" spans="1:36" ht="13.8" customHeight="1">
      <c r="A1548" t="s">
        <v>2924</v>
      </c>
      <c r="B1548" s="188" t="s">
        <v>1252</v>
      </c>
      <c r="C1548" s="151" t="str">
        <f t="shared" si="284"/>
        <v>B.044.01.260</v>
      </c>
      <c r="D1548" s="54" t="s">
        <v>1251</v>
      </c>
      <c r="E1548" s="150" t="s">
        <v>440</v>
      </c>
      <c r="F1548" s="153" t="str">
        <f t="shared" si="285"/>
        <v>Electricity Sudan production</v>
      </c>
      <c r="G1548" s="277">
        <v>8.1961500000000007E-2</v>
      </c>
      <c r="H1548" s="44">
        <f t="shared" si="282"/>
        <v>8.1961500000000007E-2</v>
      </c>
      <c r="I1548"/>
      <c r="J1548" s="294">
        <v>1.6775403500000001E-2</v>
      </c>
      <c r="K1548" s="44">
        <f t="shared" si="283"/>
        <v>1.6775403500000001E-2</v>
      </c>
      <c r="L1548" s="295">
        <v>1.08152947E-3</v>
      </c>
      <c r="M1548" s="295">
        <v>3.2273003199999998E-3</v>
      </c>
      <c r="N1548" s="295">
        <v>1.7234870999999999E-4</v>
      </c>
      <c r="O1548" s="295">
        <v>1.2294225000000001E-2</v>
      </c>
      <c r="P1548"/>
      <c r="Q1548" s="212">
        <v>1.9353388</v>
      </c>
      <c r="R1548"/>
      <c r="S1548" s="156">
        <v>2.3147139999999998E-3</v>
      </c>
      <c r="T1548" s="156">
        <v>2.1646756999999998E-3</v>
      </c>
      <c r="U1548" s="156">
        <v>7.7510361000000002E-5</v>
      </c>
      <c r="V1548" s="156">
        <v>7.2527975999999995E-5</v>
      </c>
      <c r="W1548"/>
      <c r="X1548" s="155">
        <v>4.7629496000000001E-6</v>
      </c>
      <c r="Y1548"/>
      <c r="Z1548"/>
      <c r="AA1548"/>
      <c r="AB1548"/>
      <c r="AC1548"/>
      <c r="AD1548" s="159"/>
      <c r="AE1548" s="326"/>
      <c r="AH1548" s="48"/>
      <c r="AI1548" s="48"/>
      <c r="AJ1548" s="48"/>
    </row>
    <row r="1549" spans="1:36" ht="13.8" customHeight="1">
      <c r="A1549" t="s">
        <v>2925</v>
      </c>
      <c r="B1549" s="188" t="s">
        <v>1252</v>
      </c>
      <c r="C1549" s="151" t="str">
        <f t="shared" si="284"/>
        <v>B.044.01.261</v>
      </c>
      <c r="D1549" s="54" t="s">
        <v>1251</v>
      </c>
      <c r="E1549" s="150" t="s">
        <v>440</v>
      </c>
      <c r="F1549" s="153" t="str">
        <f t="shared" si="285"/>
        <v>Electricity Suriname production</v>
      </c>
      <c r="G1549" s="277">
        <v>0.13579476666666668</v>
      </c>
      <c r="H1549" s="44">
        <f t="shared" si="282"/>
        <v>0.13579476666666668</v>
      </c>
      <c r="I1549"/>
      <c r="J1549" s="294">
        <v>2.7619808529999998E-2</v>
      </c>
      <c r="K1549" s="44">
        <f t="shared" si="283"/>
        <v>2.7619808529999998E-2</v>
      </c>
      <c r="L1549" s="295">
        <v>1.7968097100000001E-3</v>
      </c>
      <c r="M1549" s="295">
        <v>5.3608383999999999E-3</v>
      </c>
      <c r="N1549" s="295">
        <v>9.2945420000000001E-5</v>
      </c>
      <c r="O1549" s="295">
        <v>2.0369215E-2</v>
      </c>
      <c r="P1549"/>
      <c r="Q1549" s="212">
        <v>2.2040850000000001</v>
      </c>
      <c r="R1549"/>
      <c r="S1549" s="156">
        <v>3.8363271000000001E-3</v>
      </c>
      <c r="T1549" s="156">
        <v>3.5864546E-3</v>
      </c>
      <c r="U1549" s="156">
        <v>1.2846219999999999E-4</v>
      </c>
      <c r="V1549" s="156">
        <v>1.2141029E-4</v>
      </c>
      <c r="W1549"/>
      <c r="X1549" s="155">
        <v>7.9166381000000003E-6</v>
      </c>
      <c r="Y1549"/>
      <c r="Z1549"/>
      <c r="AA1549"/>
      <c r="AB1549"/>
      <c r="AC1549"/>
      <c r="AD1549" s="159"/>
      <c r="AE1549" s="326"/>
      <c r="AH1549" s="48"/>
      <c r="AI1549" s="48"/>
      <c r="AJ1549" s="48"/>
    </row>
    <row r="1550" spans="1:36" ht="13.8" customHeight="1">
      <c r="A1550" t="s">
        <v>2926</v>
      </c>
      <c r="B1550" s="188" t="s">
        <v>1252</v>
      </c>
      <c r="C1550" s="151" t="str">
        <f t="shared" si="284"/>
        <v>B.044.01.262</v>
      </c>
      <c r="D1550" s="54" t="s">
        <v>1251</v>
      </c>
      <c r="E1550" s="150" t="s">
        <v>440</v>
      </c>
      <c r="F1550" s="153" t="str">
        <f t="shared" si="285"/>
        <v>Electricity Syria production</v>
      </c>
      <c r="G1550" s="277">
        <v>0.24663575333333337</v>
      </c>
      <c r="H1550" s="44">
        <f t="shared" si="282"/>
        <v>0.24663575333333337</v>
      </c>
      <c r="I1550"/>
      <c r="J1550" s="294">
        <v>4.9938983798000006E-2</v>
      </c>
      <c r="K1550" s="44">
        <f t="shared" si="283"/>
        <v>4.9938983798000006E-2</v>
      </c>
      <c r="L1550" s="295">
        <v>4.0005885999999996E-3</v>
      </c>
      <c r="M1550" s="295">
        <v>8.9322571999999999E-3</v>
      </c>
      <c r="N1550" s="295">
        <v>1.0774998000000001E-5</v>
      </c>
      <c r="O1550" s="295">
        <v>3.6995363000000003E-2</v>
      </c>
      <c r="P1550"/>
      <c r="Q1550" s="212">
        <v>3.080689</v>
      </c>
      <c r="R1550"/>
      <c r="S1550" s="156">
        <v>6.4928876000000003E-3</v>
      </c>
      <c r="T1550" s="156">
        <v>6.0680977000000004E-3</v>
      </c>
      <c r="U1550" s="156">
        <v>2.2579933000000001E-4</v>
      </c>
      <c r="V1550" s="156">
        <v>1.9899060000000001E-4</v>
      </c>
      <c r="W1550"/>
      <c r="X1550" s="155">
        <v>1.3987792E-5</v>
      </c>
      <c r="Y1550"/>
      <c r="Z1550"/>
      <c r="AA1550"/>
      <c r="AB1550"/>
      <c r="AC1550"/>
      <c r="AD1550" s="159"/>
      <c r="AE1550" s="326"/>
      <c r="AH1550" s="48"/>
      <c r="AI1550" s="48"/>
      <c r="AJ1550" s="48"/>
    </row>
    <row r="1551" spans="1:36" ht="13.8" customHeight="1">
      <c r="A1551" t="s">
        <v>2927</v>
      </c>
      <c r="B1551" s="188" t="s">
        <v>1252</v>
      </c>
      <c r="C1551" s="151" t="str">
        <f t="shared" si="284"/>
        <v>B.044.01.263</v>
      </c>
      <c r="D1551" s="54" t="s">
        <v>1251</v>
      </c>
      <c r="E1551" s="150" t="s">
        <v>440</v>
      </c>
      <c r="F1551" s="153" t="str">
        <f t="shared" si="285"/>
        <v>Electricity Taiwan production</v>
      </c>
      <c r="G1551" s="277">
        <v>0.20332518000000002</v>
      </c>
      <c r="H1551" s="44">
        <f t="shared" si="282"/>
        <v>0.20332518000000002</v>
      </c>
      <c r="I1551"/>
      <c r="J1551" s="294">
        <v>4.0149971534000004E-2</v>
      </c>
      <c r="K1551" s="44">
        <f t="shared" si="283"/>
        <v>4.0149971534000004E-2</v>
      </c>
      <c r="L1551" s="295">
        <v>3.4644466000000001E-3</v>
      </c>
      <c r="M1551" s="295">
        <v>5.0770658000000007E-3</v>
      </c>
      <c r="N1551" s="295">
        <v>1.109682134E-3</v>
      </c>
      <c r="O1551" s="295">
        <v>3.0498777000000001E-2</v>
      </c>
      <c r="P1551"/>
      <c r="Q1551" s="212">
        <v>2.5375123999999998</v>
      </c>
      <c r="R1551"/>
      <c r="S1551" s="156">
        <v>4.4747876000000002E-3</v>
      </c>
      <c r="T1551" s="156">
        <v>4.2270563000000004E-3</v>
      </c>
      <c r="U1551" s="156">
        <v>1.7208271000000001E-4</v>
      </c>
      <c r="V1551" s="156">
        <v>7.564851E-5</v>
      </c>
      <c r="W1551"/>
      <c r="X1551" s="155">
        <v>1.0742167999999999E-5</v>
      </c>
      <c r="Y1551"/>
      <c r="Z1551"/>
      <c r="AA1551"/>
      <c r="AB1551"/>
      <c r="AC1551"/>
      <c r="AD1551" s="159"/>
      <c r="AE1551" s="326"/>
      <c r="AH1551" s="48"/>
      <c r="AI1551" s="48"/>
      <c r="AJ1551" s="48"/>
    </row>
    <row r="1552" spans="1:36" ht="13.8" customHeight="1">
      <c r="A1552" t="s">
        <v>2928</v>
      </c>
      <c r="B1552" s="188" t="s">
        <v>1252</v>
      </c>
      <c r="C1552" s="151" t="str">
        <f t="shared" si="284"/>
        <v>B.044.01.264</v>
      </c>
      <c r="D1552" s="54" t="s">
        <v>1251</v>
      </c>
      <c r="E1552" s="150" t="s">
        <v>440</v>
      </c>
      <c r="F1552" s="153" t="str">
        <f t="shared" si="285"/>
        <v>Electricity Tajikistan production</v>
      </c>
      <c r="G1552" s="277">
        <v>3.5290592666666669E-2</v>
      </c>
      <c r="H1552" s="44">
        <f t="shared" si="282"/>
        <v>3.5290592666666669E-2</v>
      </c>
      <c r="I1552"/>
      <c r="J1552" s="294">
        <v>6.6978223100000005E-3</v>
      </c>
      <c r="K1552" s="44">
        <f t="shared" si="283"/>
        <v>6.6978223100000005E-3</v>
      </c>
      <c r="L1552" s="295">
        <v>4.9355445000000004E-4</v>
      </c>
      <c r="M1552" s="295">
        <v>7.0050420000000008E-4</v>
      </c>
      <c r="N1552" s="295">
        <v>2.1017476000000001E-4</v>
      </c>
      <c r="O1552" s="295">
        <v>5.2935889E-3</v>
      </c>
      <c r="P1552"/>
      <c r="Q1552" s="212">
        <v>1.4516217</v>
      </c>
      <c r="R1552"/>
      <c r="S1552" s="156">
        <v>7.3879152999999998E-4</v>
      </c>
      <c r="T1552" s="156">
        <v>7.0252273999999999E-4</v>
      </c>
      <c r="U1552" s="156">
        <v>2.9223637E-5</v>
      </c>
      <c r="V1552" s="156">
        <v>7.0451541999999998E-6</v>
      </c>
      <c r="W1552"/>
      <c r="X1552" s="155">
        <v>1.7403039000000001E-6</v>
      </c>
      <c r="Y1552"/>
      <c r="Z1552"/>
      <c r="AA1552"/>
      <c r="AB1552"/>
      <c r="AC1552"/>
      <c r="AD1552" s="159"/>
      <c r="AE1552" s="326"/>
      <c r="AH1552" s="48"/>
      <c r="AI1552" s="48"/>
      <c r="AJ1552" s="48"/>
    </row>
    <row r="1553" spans="1:36" ht="13.8" customHeight="1">
      <c r="A1553" t="s">
        <v>2929</v>
      </c>
      <c r="B1553" s="188" t="s">
        <v>1252</v>
      </c>
      <c r="C1553" s="151" t="str">
        <f t="shared" si="284"/>
        <v>B.044.01.265</v>
      </c>
      <c r="D1553" s="54" t="s">
        <v>1251</v>
      </c>
      <c r="E1553" s="150" t="s">
        <v>440</v>
      </c>
      <c r="F1553" s="153" t="str">
        <f t="shared" si="285"/>
        <v>Electricity Tanzania production</v>
      </c>
      <c r="G1553" s="277">
        <v>0.17940813333333333</v>
      </c>
      <c r="H1553" s="44">
        <f t="shared" si="282"/>
        <v>0.17940813333333333</v>
      </c>
      <c r="I1553"/>
      <c r="J1553" s="294">
        <v>3.6314937542999998E-2</v>
      </c>
      <c r="K1553" s="44">
        <f t="shared" si="283"/>
        <v>3.6314937542999998E-2</v>
      </c>
      <c r="L1553" s="295">
        <v>3.8202339E-3</v>
      </c>
      <c r="M1553" s="295">
        <v>5.5244765999999997E-3</v>
      </c>
      <c r="N1553" s="295">
        <v>5.9007042999999997E-5</v>
      </c>
      <c r="O1553" s="295">
        <v>2.691122E-2</v>
      </c>
      <c r="P1553"/>
      <c r="Q1553" s="212">
        <v>2.4066945999999998</v>
      </c>
      <c r="R1553"/>
      <c r="S1553" s="156">
        <v>4.1482155999999996E-3</v>
      </c>
      <c r="T1553" s="156">
        <v>3.8761557999999999E-3</v>
      </c>
      <c r="U1553" s="156">
        <v>1.5511947E-4</v>
      </c>
      <c r="V1553" s="156">
        <v>1.1694036E-4</v>
      </c>
      <c r="W1553"/>
      <c r="X1553" s="155">
        <v>9.6783192000000003E-6</v>
      </c>
      <c r="Y1553"/>
      <c r="Z1553"/>
      <c r="AA1553"/>
      <c r="AB1553"/>
      <c r="AC1553"/>
      <c r="AD1553" s="159"/>
      <c r="AE1553" s="326"/>
      <c r="AH1553" s="48"/>
      <c r="AI1553" s="48"/>
      <c r="AJ1553" s="48"/>
    </row>
    <row r="1554" spans="1:36" ht="13.8" customHeight="1">
      <c r="A1554" t="s">
        <v>2930</v>
      </c>
      <c r="B1554" s="188" t="s">
        <v>1252</v>
      </c>
      <c r="C1554" s="151" t="str">
        <f t="shared" si="284"/>
        <v>B.044.01.266</v>
      </c>
      <c r="D1554" s="54" t="s">
        <v>1251</v>
      </c>
      <c r="E1554" s="150" t="s">
        <v>440</v>
      </c>
      <c r="F1554" s="153" t="str">
        <f t="shared" si="285"/>
        <v>Electricity Thailand production</v>
      </c>
      <c r="G1554" s="277">
        <v>0.19277436666666667</v>
      </c>
      <c r="H1554" s="44">
        <f t="shared" si="282"/>
        <v>0.19277436666666667</v>
      </c>
      <c r="I1554"/>
      <c r="J1554" s="294">
        <v>3.8680396616999999E-2</v>
      </c>
      <c r="K1554" s="44">
        <f t="shared" si="283"/>
        <v>3.8680396616999999E-2</v>
      </c>
      <c r="L1554" s="295">
        <v>3.9896530000000001E-3</v>
      </c>
      <c r="M1554" s="295">
        <v>5.7530089999999999E-3</v>
      </c>
      <c r="N1554" s="295">
        <v>2.1579616999999999E-5</v>
      </c>
      <c r="O1554" s="295">
        <v>2.8916154999999999E-2</v>
      </c>
      <c r="P1554"/>
      <c r="Q1554" s="212">
        <v>2.5227206</v>
      </c>
      <c r="R1554"/>
      <c r="S1554" s="156">
        <v>4.4255605999999996E-3</v>
      </c>
      <c r="T1554" s="156">
        <v>4.1586349999999999E-3</v>
      </c>
      <c r="U1554" s="156">
        <v>1.6611503999999999E-4</v>
      </c>
      <c r="V1554" s="156">
        <v>1.0081048E-4</v>
      </c>
      <c r="W1554"/>
      <c r="X1554" s="155">
        <v>1.0371353999999999E-5</v>
      </c>
      <c r="Y1554"/>
      <c r="Z1554"/>
      <c r="AA1554"/>
      <c r="AB1554"/>
      <c r="AC1554"/>
      <c r="AD1554" s="159"/>
      <c r="AE1554" s="326"/>
      <c r="AH1554" s="48"/>
      <c r="AI1554" s="48"/>
      <c r="AJ1554" s="48"/>
    </row>
    <row r="1555" spans="1:36" ht="13.8" customHeight="1">
      <c r="A1555" t="s">
        <v>2931</v>
      </c>
      <c r="B1555" s="188" t="s">
        <v>1252</v>
      </c>
      <c r="C1555" s="151" t="str">
        <f t="shared" si="284"/>
        <v>B.044.01.267</v>
      </c>
      <c r="D1555" s="54" t="s">
        <v>1251</v>
      </c>
      <c r="E1555" s="150" t="s">
        <v>440</v>
      </c>
      <c r="F1555" s="153" t="str">
        <f t="shared" si="285"/>
        <v>Electricity Togo production</v>
      </c>
      <c r="G1555" s="277">
        <v>0.20780695333333332</v>
      </c>
      <c r="H1555" s="44">
        <f t="shared" si="282"/>
        <v>0.20780695333333332</v>
      </c>
      <c r="I1555"/>
      <c r="J1555" s="294">
        <v>4.2009306667999999E-2</v>
      </c>
      <c r="K1555" s="44">
        <f t="shared" si="283"/>
        <v>4.2009306667999999E-2</v>
      </c>
      <c r="L1555" s="295">
        <v>4.2345580000000002E-3</v>
      </c>
      <c r="M1555" s="295">
        <v>6.5394295E-3</v>
      </c>
      <c r="N1555" s="295">
        <v>6.4276167999999999E-5</v>
      </c>
      <c r="O1555" s="295">
        <v>3.1171042999999999E-2</v>
      </c>
      <c r="P1555"/>
      <c r="Q1555" s="212">
        <v>2.6978572000000001</v>
      </c>
      <c r="R1555"/>
      <c r="S1555" s="156">
        <v>4.8994718999999997E-3</v>
      </c>
      <c r="T1555" s="156">
        <v>4.5779352999999997E-3</v>
      </c>
      <c r="U1555" s="156">
        <v>1.8119119999999999E-4</v>
      </c>
      <c r="V1555" s="156">
        <v>1.4034542999999999E-4</v>
      </c>
      <c r="W1555"/>
      <c r="X1555" s="155">
        <v>1.1279176E-5</v>
      </c>
      <c r="Y1555"/>
      <c r="Z1555"/>
      <c r="AA1555"/>
      <c r="AB1555"/>
      <c r="AC1555"/>
      <c r="AD1555" s="159"/>
      <c r="AE1555" s="326"/>
      <c r="AH1555" s="48"/>
      <c r="AI1555" s="48"/>
      <c r="AJ1555" s="48"/>
    </row>
    <row r="1556" spans="1:36" ht="13.8" customHeight="1">
      <c r="A1556" t="s">
        <v>2932</v>
      </c>
      <c r="B1556" s="188" t="s">
        <v>1252</v>
      </c>
      <c r="C1556" s="151" t="str">
        <f t="shared" si="284"/>
        <v>B.044.01.268</v>
      </c>
      <c r="D1556" s="54" t="s">
        <v>1251</v>
      </c>
      <c r="E1556" s="150" t="s">
        <v>440</v>
      </c>
      <c r="F1556" s="153" t="str">
        <f t="shared" si="285"/>
        <v>Electricity Tonga production</v>
      </c>
      <c r="G1556" s="277">
        <v>0.18714022666666669</v>
      </c>
      <c r="H1556" s="44">
        <f t="shared" si="282"/>
        <v>0.18714022666666669</v>
      </c>
      <c r="I1556"/>
      <c r="J1556" s="294">
        <v>3.7968648310999997E-2</v>
      </c>
      <c r="K1556" s="44">
        <f t="shared" si="283"/>
        <v>3.7968648310999997E-2</v>
      </c>
      <c r="L1556" s="295">
        <v>2.4380909000000003E-3</v>
      </c>
      <c r="M1556" s="295">
        <v>7.4200878999999996E-3</v>
      </c>
      <c r="N1556" s="295">
        <v>3.9435511000000002E-5</v>
      </c>
      <c r="O1556" s="295">
        <v>2.8071034000000002E-2</v>
      </c>
      <c r="P1556"/>
      <c r="Q1556" s="212">
        <v>2.5123839000000001</v>
      </c>
      <c r="R1556"/>
      <c r="S1556" s="156">
        <v>5.3047366000000002E-3</v>
      </c>
      <c r="T1556" s="156">
        <v>4.9586133000000003E-3</v>
      </c>
      <c r="U1556" s="156">
        <v>1.7734274000000001E-4</v>
      </c>
      <c r="V1556" s="156">
        <v>1.6878056000000001E-4</v>
      </c>
      <c r="W1556"/>
      <c r="X1556" s="155">
        <v>1.0931071999999999E-5</v>
      </c>
      <c r="Y1556"/>
      <c r="Z1556"/>
      <c r="AA1556"/>
      <c r="AB1556"/>
      <c r="AC1556"/>
      <c r="AD1556" s="159"/>
      <c r="AE1556" s="326"/>
      <c r="AH1556" s="48"/>
      <c r="AI1556" s="48"/>
      <c r="AJ1556" s="48"/>
    </row>
    <row r="1557" spans="1:36" ht="13.8" customHeight="1">
      <c r="A1557" t="s">
        <v>2933</v>
      </c>
      <c r="B1557" s="188" t="s">
        <v>1252</v>
      </c>
      <c r="C1557" s="151" t="str">
        <f t="shared" si="284"/>
        <v>B.044.01.269</v>
      </c>
      <c r="D1557" s="54" t="s">
        <v>1251</v>
      </c>
      <c r="E1557" s="150" t="s">
        <v>440</v>
      </c>
      <c r="F1557" s="153" t="str">
        <f t="shared" si="285"/>
        <v>Electricity Trinidad and Tobago production</v>
      </c>
      <c r="G1557" s="277">
        <v>0.20583385333333334</v>
      </c>
      <c r="H1557" s="44">
        <f t="shared" si="282"/>
        <v>0.20583385333333334</v>
      </c>
      <c r="I1557"/>
      <c r="J1557" s="294">
        <v>4.1549238161890004E-2</v>
      </c>
      <c r="K1557" s="44">
        <f t="shared" si="283"/>
        <v>4.1549238161890004E-2</v>
      </c>
      <c r="L1557" s="295">
        <v>4.3683908999999996E-3</v>
      </c>
      <c r="M1557" s="295">
        <v>6.3054748000000004E-3</v>
      </c>
      <c r="N1557" s="295">
        <v>2.9446188999999998E-7</v>
      </c>
      <c r="O1557" s="295">
        <v>3.0875078E-2</v>
      </c>
      <c r="P1557"/>
      <c r="Q1557" s="212">
        <v>2.3891673</v>
      </c>
      <c r="R1557"/>
      <c r="S1557" s="156">
        <v>4.7491112000000004E-3</v>
      </c>
      <c r="T1557" s="156">
        <v>4.4368623000000003E-3</v>
      </c>
      <c r="U1557" s="156">
        <v>1.7781492E-4</v>
      </c>
      <c r="V1557" s="156">
        <v>1.3443398999999999E-4</v>
      </c>
      <c r="W1557"/>
      <c r="X1557" s="155">
        <v>1.1095351999999999E-5</v>
      </c>
      <c r="Y1557"/>
      <c r="Z1557"/>
      <c r="AA1557"/>
      <c r="AB1557"/>
      <c r="AC1557"/>
      <c r="AD1557" s="159"/>
      <c r="AE1557" s="326"/>
      <c r="AH1557" s="48"/>
      <c r="AI1557" s="48"/>
      <c r="AJ1557" s="48"/>
    </row>
    <row r="1558" spans="1:36" ht="13.8" customHeight="1">
      <c r="A1558" t="s">
        <v>2934</v>
      </c>
      <c r="B1558" s="188" t="s">
        <v>1252</v>
      </c>
      <c r="C1558" s="151" t="str">
        <f t="shared" si="284"/>
        <v>B.044.01.270</v>
      </c>
      <c r="D1558" s="54" t="s">
        <v>1251</v>
      </c>
      <c r="E1558" s="150" t="s">
        <v>440</v>
      </c>
      <c r="F1558" s="153" t="str">
        <f t="shared" si="285"/>
        <v>Electricity Tunisia production</v>
      </c>
      <c r="G1558" s="277">
        <v>0.23999878666666669</v>
      </c>
      <c r="H1558" s="44">
        <f t="shared" si="282"/>
        <v>0.23999878666666669</v>
      </c>
      <c r="I1558"/>
      <c r="J1558" s="294">
        <v>4.8458902913000007E-2</v>
      </c>
      <c r="K1558" s="44">
        <f t="shared" si="283"/>
        <v>4.8458902913000007E-2</v>
      </c>
      <c r="L1558" s="295">
        <v>5.0786325999999998E-3</v>
      </c>
      <c r="M1558" s="295">
        <v>7.3665338999999996E-3</v>
      </c>
      <c r="N1558" s="295">
        <v>1.3918412999999999E-5</v>
      </c>
      <c r="O1558" s="295">
        <v>3.5999818000000003E-2</v>
      </c>
      <c r="P1558"/>
      <c r="Q1558" s="212">
        <v>2.8352670999999998</v>
      </c>
      <c r="R1558"/>
      <c r="S1558" s="156">
        <v>5.5458445E-3</v>
      </c>
      <c r="T1558" s="156">
        <v>5.1813201000000001E-3</v>
      </c>
      <c r="U1558" s="156">
        <v>2.0746774E-4</v>
      </c>
      <c r="V1558" s="156">
        <v>1.5705666999999999E-4</v>
      </c>
      <c r="W1558"/>
      <c r="X1558" s="155">
        <v>1.2941613E-5</v>
      </c>
      <c r="Y1558"/>
      <c r="Z1558"/>
      <c r="AA1558"/>
      <c r="AB1558"/>
      <c r="AC1558"/>
      <c r="AD1558" s="159"/>
      <c r="AE1558" s="326"/>
      <c r="AH1558" s="48"/>
      <c r="AI1558" s="48"/>
      <c r="AJ1558" s="48"/>
    </row>
    <row r="1559" spans="1:36" ht="13.8" customHeight="1">
      <c r="A1559" t="s">
        <v>2935</v>
      </c>
      <c r="B1559" s="188" t="s">
        <v>1252</v>
      </c>
      <c r="C1559" s="151" t="str">
        <f t="shared" si="284"/>
        <v>B.044.01.271</v>
      </c>
      <c r="D1559" s="54" t="s">
        <v>1251</v>
      </c>
      <c r="E1559" s="150" t="s">
        <v>440</v>
      </c>
      <c r="F1559" s="153" t="str">
        <f t="shared" si="285"/>
        <v>Electricity Turkey production</v>
      </c>
      <c r="G1559" s="277">
        <v>0.15025668666666669</v>
      </c>
      <c r="H1559" s="44">
        <f t="shared" si="282"/>
        <v>0.15025668666666669</v>
      </c>
      <c r="I1559"/>
      <c r="J1559" s="294">
        <v>2.5054098980000002E-2</v>
      </c>
      <c r="K1559" s="44">
        <f t="shared" si="283"/>
        <v>2.5054098980000002E-2</v>
      </c>
      <c r="L1559" s="295">
        <v>7.5049730999999999E-4</v>
      </c>
      <c r="M1559" s="295">
        <v>1.6628575500000002E-3</v>
      </c>
      <c r="N1559" s="295">
        <v>1.0224111999999999E-4</v>
      </c>
      <c r="O1559" s="295">
        <v>2.2538503000000001E-2</v>
      </c>
      <c r="P1559"/>
      <c r="Q1559" s="212">
        <v>2.2037616</v>
      </c>
      <c r="R1559"/>
      <c r="S1559" s="156">
        <v>2.8507824000000002E-3</v>
      </c>
      <c r="T1559" s="156">
        <v>2.6879992E-3</v>
      </c>
      <c r="U1559" s="156">
        <v>1.2069116E-4</v>
      </c>
      <c r="V1559" s="156">
        <v>4.2092034000000003E-5</v>
      </c>
      <c r="W1559"/>
      <c r="X1559" s="155">
        <v>6.6933457000000001E-6</v>
      </c>
      <c r="Y1559"/>
      <c r="Z1559"/>
      <c r="AA1559"/>
      <c r="AB1559"/>
      <c r="AC1559"/>
      <c r="AD1559" s="159"/>
      <c r="AE1559" s="326"/>
      <c r="AH1559" s="48"/>
      <c r="AI1559" s="48"/>
      <c r="AJ1559" s="48"/>
    </row>
    <row r="1560" spans="1:36" ht="13.8" customHeight="1">
      <c r="A1560" t="s">
        <v>2936</v>
      </c>
      <c r="B1560" s="188" t="s">
        <v>1252</v>
      </c>
      <c r="C1560" s="151" t="str">
        <f t="shared" si="284"/>
        <v>B.044.01.272</v>
      </c>
      <c r="D1560" s="54" t="s">
        <v>1251</v>
      </c>
      <c r="E1560" s="150" t="s">
        <v>440</v>
      </c>
      <c r="F1560" s="153" t="str">
        <f t="shared" si="285"/>
        <v>Electricity Turkmenistan production</v>
      </c>
      <c r="G1560" s="277">
        <v>0.21611661333333335</v>
      </c>
      <c r="H1560" s="44">
        <f t="shared" si="282"/>
        <v>0.21611661333333335</v>
      </c>
      <c r="I1560"/>
      <c r="J1560" s="294">
        <v>4.3623832697782999E-2</v>
      </c>
      <c r="K1560" s="44">
        <f t="shared" si="283"/>
        <v>4.3623832697782999E-2</v>
      </c>
      <c r="L1560" s="295">
        <v>4.5946742E-3</v>
      </c>
      <c r="M1560" s="295">
        <v>6.6116035000000004E-3</v>
      </c>
      <c r="N1560" s="295">
        <v>6.2997783E-8</v>
      </c>
      <c r="O1560" s="295">
        <v>3.2417491999999999E-2</v>
      </c>
      <c r="P1560"/>
      <c r="Q1560" s="212">
        <v>2.5066801999999999</v>
      </c>
      <c r="R1560"/>
      <c r="S1560" s="156">
        <v>4.9811776999999996E-3</v>
      </c>
      <c r="T1560" s="156">
        <v>4.6536562999999996E-3</v>
      </c>
      <c r="U1560" s="156">
        <v>1.8661559E-4</v>
      </c>
      <c r="V1560" s="156">
        <v>1.4090581E-4</v>
      </c>
      <c r="W1560"/>
      <c r="X1560" s="155">
        <v>1.1645218000000001E-5</v>
      </c>
      <c r="Y1560"/>
      <c r="Z1560"/>
      <c r="AA1560"/>
      <c r="AB1560"/>
      <c r="AC1560"/>
      <c r="AD1560" s="159"/>
      <c r="AE1560" s="326"/>
      <c r="AH1560" s="48"/>
      <c r="AI1560" s="48"/>
      <c r="AJ1560" s="48"/>
    </row>
    <row r="1561" spans="1:36" ht="13.8" customHeight="1">
      <c r="A1561" t="s">
        <v>2937</v>
      </c>
      <c r="B1561" s="188" t="s">
        <v>1252</v>
      </c>
      <c r="C1561" s="151" t="str">
        <f t="shared" si="284"/>
        <v>B.044.01.273</v>
      </c>
      <c r="D1561" s="54" t="s">
        <v>1251</v>
      </c>
      <c r="E1561" s="150" t="s">
        <v>440</v>
      </c>
      <c r="F1561" s="153" t="str">
        <f t="shared" si="285"/>
        <v>Electricity Turks and Caicos Islands production</v>
      </c>
      <c r="G1561" s="277">
        <v>0.24133377333333336</v>
      </c>
      <c r="H1561" s="44">
        <f t="shared" si="282"/>
        <v>0.24133377333333336</v>
      </c>
      <c r="I1561"/>
      <c r="J1561" s="294">
        <v>4.8923956400000003E-2</v>
      </c>
      <c r="K1561" s="44">
        <f t="shared" si="283"/>
        <v>4.8923956400000003E-2</v>
      </c>
      <c r="L1561" s="295">
        <v>3.1456087000000001E-3</v>
      </c>
      <c r="M1561" s="295">
        <v>9.5782816999999999E-3</v>
      </c>
      <c r="N1561" s="295">
        <v>0</v>
      </c>
      <c r="O1561" s="295">
        <v>3.6200066000000003E-2</v>
      </c>
      <c r="P1561"/>
      <c r="Q1561" s="212">
        <v>3.0561601</v>
      </c>
      <c r="R1561"/>
      <c r="S1561" s="156">
        <v>6.8456298999999996E-3</v>
      </c>
      <c r="T1561" s="156">
        <v>6.3986586999999996E-3</v>
      </c>
      <c r="U1561" s="156">
        <v>2.2876137999999999E-4</v>
      </c>
      <c r="V1561" s="156">
        <v>2.1820982999999999E-4</v>
      </c>
      <c r="W1561"/>
      <c r="X1561" s="155">
        <v>1.4111385000000001E-5</v>
      </c>
      <c r="Y1561"/>
      <c r="Z1561"/>
      <c r="AA1561"/>
      <c r="AB1561"/>
      <c r="AC1561"/>
      <c r="AD1561" s="159"/>
      <c r="AE1561" s="326"/>
      <c r="AH1561" s="48"/>
      <c r="AI1561" s="48"/>
      <c r="AJ1561" s="48"/>
    </row>
    <row r="1562" spans="1:36" ht="13.8" customHeight="1">
      <c r="A1562" t="s">
        <v>2938</v>
      </c>
      <c r="B1562" s="188" t="s">
        <v>1252</v>
      </c>
      <c r="C1562" s="151" t="str">
        <f t="shared" si="284"/>
        <v>B.044.01.274</v>
      </c>
      <c r="D1562" s="54" t="s">
        <v>1251</v>
      </c>
      <c r="E1562" s="150" t="s">
        <v>440</v>
      </c>
      <c r="F1562" s="153" t="str">
        <f t="shared" si="285"/>
        <v>Electricity Uganda production</v>
      </c>
      <c r="G1562" s="277">
        <v>9.0512473333333333E-3</v>
      </c>
      <c r="H1562" s="44">
        <f t="shared" si="282"/>
        <v>9.0512473333333333E-3</v>
      </c>
      <c r="I1562"/>
      <c r="J1562" s="294">
        <v>2.8512831699999998E-3</v>
      </c>
      <c r="K1562" s="44">
        <f t="shared" si="283"/>
        <v>2.8512831699999998E-3</v>
      </c>
      <c r="L1562" s="295">
        <v>4.6703179999999997E-4</v>
      </c>
      <c r="M1562" s="295">
        <v>8.1102146999999995E-4</v>
      </c>
      <c r="N1562" s="295">
        <v>2.1554279999999999E-4</v>
      </c>
      <c r="O1562" s="295">
        <v>1.3576871E-3</v>
      </c>
      <c r="P1562"/>
      <c r="Q1562" s="212">
        <v>1.5331602</v>
      </c>
      <c r="R1562"/>
      <c r="S1562" s="156">
        <v>3.5163734999999998E-4</v>
      </c>
      <c r="T1562" s="156">
        <v>3.3539715999999998E-4</v>
      </c>
      <c r="U1562" s="156">
        <v>1.0062953999999999E-5</v>
      </c>
      <c r="V1562" s="156">
        <v>6.1772378999999998E-6</v>
      </c>
      <c r="W1562"/>
      <c r="X1562" s="155">
        <v>7.1127967000000002E-7</v>
      </c>
      <c r="Y1562"/>
      <c r="Z1562"/>
      <c r="AA1562"/>
      <c r="AB1562"/>
      <c r="AC1562"/>
      <c r="AD1562" s="159"/>
      <c r="AE1562" s="326"/>
      <c r="AH1562" s="48"/>
      <c r="AI1562" s="48"/>
      <c r="AJ1562" s="48"/>
    </row>
    <row r="1563" spans="1:36" ht="13.8" customHeight="1">
      <c r="A1563" t="s">
        <v>2939</v>
      </c>
      <c r="B1563" s="188" t="s">
        <v>1252</v>
      </c>
      <c r="C1563" s="151" t="str">
        <f t="shared" si="284"/>
        <v>B.044.01.275</v>
      </c>
      <c r="D1563" s="54" t="s">
        <v>1251</v>
      </c>
      <c r="E1563" s="150" t="s">
        <v>440</v>
      </c>
      <c r="F1563" s="153" t="str">
        <f t="shared" si="285"/>
        <v>Electricity Ukraine production</v>
      </c>
      <c r="G1563" s="277">
        <v>4.8624238000000007E-2</v>
      </c>
      <c r="H1563" s="44">
        <f t="shared" si="282"/>
        <v>4.8624238000000007E-2</v>
      </c>
      <c r="I1563"/>
      <c r="J1563" s="294">
        <v>2.6005501351999999E-2</v>
      </c>
      <c r="K1563" s="44">
        <f t="shared" si="283"/>
        <v>2.6005501351999999E-2</v>
      </c>
      <c r="L1563" s="295">
        <v>8.6065601999999993E-4</v>
      </c>
      <c r="M1563" s="295">
        <v>1.56259412E-3</v>
      </c>
      <c r="N1563" s="295">
        <v>1.6288615511999997E-2</v>
      </c>
      <c r="O1563" s="295">
        <v>7.2936357000000004E-3</v>
      </c>
      <c r="P1563"/>
      <c r="Q1563" s="212">
        <v>3.0496257999999998</v>
      </c>
      <c r="R1563"/>
      <c r="S1563" s="156">
        <v>1.1633584000000001E-3</v>
      </c>
      <c r="T1563" s="156">
        <v>1.1042056E-3</v>
      </c>
      <c r="U1563" s="156">
        <v>4.2954924000000003E-5</v>
      </c>
      <c r="V1563" s="156">
        <v>1.6197847000000001E-5</v>
      </c>
      <c r="W1563"/>
      <c r="X1563" s="155">
        <v>5.4684483000000003E-6</v>
      </c>
      <c r="Y1563"/>
      <c r="Z1563"/>
      <c r="AA1563"/>
      <c r="AB1563"/>
      <c r="AC1563"/>
      <c r="AD1563" s="159"/>
      <c r="AE1563" s="326"/>
      <c r="AH1563" s="48"/>
      <c r="AI1563" s="48"/>
      <c r="AJ1563" s="48"/>
    </row>
    <row r="1564" spans="1:36" ht="13.8" customHeight="1">
      <c r="A1564" t="s">
        <v>2940</v>
      </c>
      <c r="B1564" s="188" t="s">
        <v>1252</v>
      </c>
      <c r="C1564" s="151" t="str">
        <f t="shared" si="284"/>
        <v>B.044.01.276</v>
      </c>
      <c r="D1564" s="54" t="s">
        <v>1251</v>
      </c>
      <c r="E1564" s="150" t="s">
        <v>440</v>
      </c>
      <c r="F1564" s="153" t="str">
        <f t="shared" si="285"/>
        <v>Electricity United Arab Emirates production</v>
      </c>
      <c r="G1564" s="277">
        <v>0.14100938666666668</v>
      </c>
      <c r="H1564" s="44">
        <f t="shared" si="282"/>
        <v>0.14100938666666668</v>
      </c>
      <c r="I1564"/>
      <c r="J1564" s="294">
        <v>3.4539257971999998E-2</v>
      </c>
      <c r="K1564" s="44">
        <f t="shared" si="283"/>
        <v>3.4539257971999998E-2</v>
      </c>
      <c r="L1564" s="295">
        <v>3.0044261900000003E-3</v>
      </c>
      <c r="M1564" s="295">
        <v>4.4267113000000004E-3</v>
      </c>
      <c r="N1564" s="295">
        <v>5.9567124820000001E-3</v>
      </c>
      <c r="O1564" s="295">
        <v>2.1151408E-2</v>
      </c>
      <c r="P1564"/>
      <c r="Q1564" s="212">
        <v>2.5384389999999999</v>
      </c>
      <c r="R1564"/>
      <c r="S1564" s="156">
        <v>3.2787235000000001E-3</v>
      </c>
      <c r="T1564" s="156">
        <v>3.0649462999999999E-3</v>
      </c>
      <c r="U1564" s="156">
        <v>1.2234251E-4</v>
      </c>
      <c r="V1564" s="156">
        <v>9.1434730000000003E-5</v>
      </c>
      <c r="W1564"/>
      <c r="X1564" s="155">
        <v>8.6634773999999995E-6</v>
      </c>
      <c r="Y1564"/>
      <c r="Z1564"/>
      <c r="AA1564"/>
      <c r="AB1564"/>
      <c r="AC1564"/>
      <c r="AD1564" s="159"/>
      <c r="AE1564" s="326"/>
      <c r="AH1564" s="48"/>
      <c r="AI1564" s="48"/>
      <c r="AJ1564" s="48"/>
    </row>
    <row r="1565" spans="1:36" ht="13.8" customHeight="1">
      <c r="A1565" t="s">
        <v>2941</v>
      </c>
      <c r="B1565" s="188" t="s">
        <v>1252</v>
      </c>
      <c r="C1565" s="151" t="str">
        <f t="shared" si="284"/>
        <v>B.044.01.277</v>
      </c>
      <c r="D1565" s="54" t="s">
        <v>1251</v>
      </c>
      <c r="E1565" s="150" t="s">
        <v>440</v>
      </c>
      <c r="F1565" s="153" t="str">
        <f t="shared" si="285"/>
        <v>Electricity United States production</v>
      </c>
      <c r="G1565" s="277">
        <v>0.14677950666666667</v>
      </c>
      <c r="H1565" s="44">
        <f t="shared" si="282"/>
        <v>0.14677950666666667</v>
      </c>
      <c r="I1565"/>
      <c r="J1565" s="294">
        <v>3.1300842671000001E-2</v>
      </c>
      <c r="K1565" s="44">
        <f t="shared" si="283"/>
        <v>3.1300842671000001E-2</v>
      </c>
      <c r="L1565" s="295">
        <v>1.4766333500000001E-3</v>
      </c>
      <c r="M1565" s="295">
        <v>3.1490244000000004E-3</v>
      </c>
      <c r="N1565" s="295">
        <v>4.6582589209999995E-3</v>
      </c>
      <c r="O1565" s="295">
        <v>2.2016925999999999E-2</v>
      </c>
      <c r="P1565"/>
      <c r="Q1565" s="212">
        <v>2.5649063000000001</v>
      </c>
      <c r="R1565"/>
      <c r="S1565" s="156">
        <v>3.0114364999999999E-3</v>
      </c>
      <c r="T1565" s="156">
        <v>2.817497E-3</v>
      </c>
      <c r="U1565" s="156">
        <v>1.2297478999999999E-4</v>
      </c>
      <c r="V1565" s="156">
        <v>7.0964733000000005E-5</v>
      </c>
      <c r="W1565"/>
      <c r="X1565" s="155">
        <v>7.6816620000000007E-6</v>
      </c>
      <c r="Y1565"/>
      <c r="Z1565"/>
      <c r="AA1565"/>
      <c r="AB1565"/>
      <c r="AC1565"/>
      <c r="AD1565" s="159"/>
      <c r="AE1565" s="326"/>
      <c r="AH1565" s="48"/>
      <c r="AI1565" s="48"/>
      <c r="AJ1565" s="48"/>
    </row>
    <row r="1566" spans="1:36" ht="13.8" customHeight="1">
      <c r="A1566" t="s">
        <v>2942</v>
      </c>
      <c r="B1566" s="188" t="s">
        <v>1252</v>
      </c>
      <c r="C1566" s="151" t="str">
        <f t="shared" si="284"/>
        <v>B.044.01.278</v>
      </c>
      <c r="D1566" s="54" t="s">
        <v>1251</v>
      </c>
      <c r="E1566" s="150" t="s">
        <v>440</v>
      </c>
      <c r="F1566" s="153" t="str">
        <f t="shared" si="285"/>
        <v>Electricity United States Virgin Islands production</v>
      </c>
      <c r="G1566" s="277">
        <v>0.23424226000000004</v>
      </c>
      <c r="H1566" s="44">
        <f t="shared" si="282"/>
        <v>0.23424226000000004</v>
      </c>
      <c r="I1566"/>
      <c r="J1566" s="294">
        <v>4.7493516762400004E-2</v>
      </c>
      <c r="K1566" s="44">
        <f t="shared" si="283"/>
        <v>4.7493516762400004E-2</v>
      </c>
      <c r="L1566" s="295">
        <v>3.0529110000000002E-3</v>
      </c>
      <c r="M1566" s="295">
        <v>9.2951345999999994E-3</v>
      </c>
      <c r="N1566" s="295">
        <v>9.1321623999999996E-6</v>
      </c>
      <c r="O1566" s="295">
        <v>3.5136339000000003E-2</v>
      </c>
      <c r="P1566"/>
      <c r="Q1566" s="212">
        <v>2.9993572999999998</v>
      </c>
      <c r="R1566"/>
      <c r="S1566" s="156">
        <v>6.6436283999999996E-3</v>
      </c>
      <c r="T1566" s="156">
        <v>6.2099017000000001E-3</v>
      </c>
      <c r="U1566" s="156">
        <v>2.2202811999999999E-4</v>
      </c>
      <c r="V1566" s="156">
        <v>2.1169860000000001E-4</v>
      </c>
      <c r="W1566"/>
      <c r="X1566" s="155">
        <v>1.3694068000000001E-5</v>
      </c>
      <c r="Y1566"/>
      <c r="Z1566"/>
      <c r="AA1566"/>
      <c r="AB1566"/>
      <c r="AC1566"/>
      <c r="AD1566" s="159"/>
      <c r="AE1566" s="326"/>
      <c r="AH1566" s="48"/>
      <c r="AI1566" s="48"/>
      <c r="AJ1566" s="48"/>
    </row>
    <row r="1567" spans="1:36" ht="13.8" customHeight="1">
      <c r="A1567" t="s">
        <v>2943</v>
      </c>
      <c r="B1567" s="188" t="s">
        <v>1252</v>
      </c>
      <c r="C1567" s="151" t="str">
        <f t="shared" si="284"/>
        <v>B.044.01.279</v>
      </c>
      <c r="D1567" s="54" t="s">
        <v>1251</v>
      </c>
      <c r="E1567" s="150" t="s">
        <v>440</v>
      </c>
      <c r="F1567" s="153" t="str">
        <f t="shared" si="285"/>
        <v>Electricity Uruguay production</v>
      </c>
      <c r="G1567" s="277">
        <v>1.4369441333333333E-2</v>
      </c>
      <c r="H1567" s="44">
        <f t="shared" si="282"/>
        <v>1.4369441333333333E-2</v>
      </c>
      <c r="I1567"/>
      <c r="J1567" s="294">
        <v>5.2020377899999999E-3</v>
      </c>
      <c r="K1567" s="44">
        <f t="shared" si="283"/>
        <v>5.2020377899999999E-3</v>
      </c>
      <c r="L1567" s="295">
        <v>1.05517809E-3</v>
      </c>
      <c r="M1567" s="295">
        <v>1.8056360200000001E-3</v>
      </c>
      <c r="N1567" s="295">
        <v>1.8580748E-4</v>
      </c>
      <c r="O1567" s="295">
        <v>2.1554161999999999E-3</v>
      </c>
      <c r="P1567"/>
      <c r="Q1567" s="212">
        <v>1.7635035999999999</v>
      </c>
      <c r="R1567"/>
      <c r="S1567" s="156">
        <v>6.7722113000000001E-4</v>
      </c>
      <c r="T1567" s="156">
        <v>6.4806849999999997E-4</v>
      </c>
      <c r="U1567" s="156">
        <v>1.7926687999999999E-5</v>
      </c>
      <c r="V1567" s="156">
        <v>1.1225945E-5</v>
      </c>
      <c r="W1567"/>
      <c r="X1567" s="155">
        <v>1.3722362999999999E-6</v>
      </c>
      <c r="Y1567"/>
      <c r="Z1567"/>
      <c r="AA1567"/>
      <c r="AB1567"/>
      <c r="AC1567"/>
      <c r="AD1567" s="159"/>
      <c r="AE1567" s="326"/>
      <c r="AH1567" s="48"/>
      <c r="AI1567" s="48"/>
      <c r="AJ1567" s="48"/>
    </row>
    <row r="1568" spans="1:36" ht="13.8" customHeight="1">
      <c r="A1568" t="s">
        <v>2944</v>
      </c>
      <c r="B1568" s="188" t="s">
        <v>1252</v>
      </c>
      <c r="C1568" s="151" t="str">
        <f t="shared" si="284"/>
        <v>B.044.01.280</v>
      </c>
      <c r="D1568" s="54" t="s">
        <v>1251</v>
      </c>
      <c r="E1568" s="150" t="s">
        <v>440</v>
      </c>
      <c r="F1568" s="153" t="str">
        <f t="shared" si="285"/>
        <v>Electricity Uzbekistan production</v>
      </c>
      <c r="G1568" s="277">
        <v>0.19185263333333336</v>
      </c>
      <c r="H1568" s="44">
        <f t="shared" si="282"/>
        <v>0.19185263333333336</v>
      </c>
      <c r="I1568"/>
      <c r="J1568" s="294">
        <v>3.8348734450000005E-2</v>
      </c>
      <c r="K1568" s="44">
        <f t="shared" si="283"/>
        <v>3.8348734450000005E-2</v>
      </c>
      <c r="L1568" s="295">
        <v>3.8795417E-3</v>
      </c>
      <c r="M1568" s="295">
        <v>5.6722155999999998E-3</v>
      </c>
      <c r="N1568" s="295">
        <v>1.9082150000000002E-5</v>
      </c>
      <c r="O1568" s="295">
        <v>2.8777895000000001E-2</v>
      </c>
      <c r="P1568"/>
      <c r="Q1568" s="212">
        <v>2.3056017999999998</v>
      </c>
      <c r="R1568"/>
      <c r="S1568" s="156">
        <v>4.3982769999999999E-3</v>
      </c>
      <c r="T1568" s="156">
        <v>4.1177541999999996E-3</v>
      </c>
      <c r="U1568" s="156">
        <v>1.6525692999999999E-4</v>
      </c>
      <c r="V1568" s="156">
        <v>1.1526586999999999E-4</v>
      </c>
      <c r="W1568"/>
      <c r="X1568" s="155">
        <v>1.0271352999999999E-5</v>
      </c>
      <c r="Y1568"/>
      <c r="Z1568"/>
      <c r="AA1568"/>
      <c r="AB1568"/>
      <c r="AC1568"/>
      <c r="AD1568" s="159"/>
      <c r="AE1568" s="326"/>
      <c r="AH1568" s="48"/>
      <c r="AI1568" s="48"/>
      <c r="AJ1568" s="48"/>
    </row>
    <row r="1569" spans="1:36" ht="13.8" customHeight="1">
      <c r="A1569" t="s">
        <v>2945</v>
      </c>
      <c r="B1569" s="188" t="s">
        <v>1252</v>
      </c>
      <c r="C1569" s="151" t="str">
        <f t="shared" si="284"/>
        <v>B.044.01.281</v>
      </c>
      <c r="D1569" s="54" t="s">
        <v>1251</v>
      </c>
      <c r="E1569" s="150" t="s">
        <v>440</v>
      </c>
      <c r="F1569" s="153" t="str">
        <f t="shared" si="285"/>
        <v>Electricity Vanuatu production</v>
      </c>
      <c r="G1569" s="277">
        <v>0.16400785333333334</v>
      </c>
      <c r="H1569" s="44">
        <f t="shared" si="282"/>
        <v>0.16400785333333334</v>
      </c>
      <c r="I1569"/>
      <c r="J1569" s="294">
        <v>3.3287413159000002E-2</v>
      </c>
      <c r="K1569" s="44">
        <f t="shared" si="283"/>
        <v>3.3287413159000002E-2</v>
      </c>
      <c r="L1569" s="295">
        <v>2.1341327799999999E-3</v>
      </c>
      <c r="M1569" s="295">
        <v>6.4925768999999998E-3</v>
      </c>
      <c r="N1569" s="295">
        <v>5.9525479E-5</v>
      </c>
      <c r="O1569" s="295">
        <v>2.4601178000000001E-2</v>
      </c>
      <c r="P1569"/>
      <c r="Q1569" s="212">
        <v>2.3284150000000001</v>
      </c>
      <c r="R1569"/>
      <c r="S1569" s="156">
        <v>4.6460853999999996E-3</v>
      </c>
      <c r="T1569" s="156">
        <v>4.3430237000000003E-3</v>
      </c>
      <c r="U1569" s="156">
        <v>1.5537187000000001E-4</v>
      </c>
      <c r="V1569" s="156">
        <v>1.4768982999999999E-4</v>
      </c>
      <c r="W1569"/>
      <c r="X1569" s="155">
        <v>9.5726609000000007E-6</v>
      </c>
      <c r="Y1569"/>
      <c r="Z1569"/>
      <c r="AA1569"/>
      <c r="AB1569"/>
      <c r="AC1569"/>
      <c r="AD1569" s="159"/>
      <c r="AE1569" s="326"/>
      <c r="AH1569" s="48"/>
      <c r="AI1569" s="48"/>
      <c r="AJ1569" s="48"/>
    </row>
    <row r="1570" spans="1:36" ht="13.8" customHeight="1">
      <c r="A1570" t="s">
        <v>2946</v>
      </c>
      <c r="B1570" s="188" t="s">
        <v>1252</v>
      </c>
      <c r="C1570" s="151" t="str">
        <f t="shared" si="284"/>
        <v>B.044.01.282</v>
      </c>
      <c r="D1570" s="54" t="s">
        <v>1251</v>
      </c>
      <c r="E1570" s="150" t="s">
        <v>440</v>
      </c>
      <c r="F1570" s="153" t="str">
        <f t="shared" si="285"/>
        <v>Electricity Venezuela production</v>
      </c>
      <c r="G1570" s="277">
        <v>6.5012265999999999E-2</v>
      </c>
      <c r="H1570" s="44">
        <f t="shared" si="282"/>
        <v>6.5012265999999999E-2</v>
      </c>
      <c r="I1570"/>
      <c r="J1570" s="294">
        <v>1.3249417369999999E-2</v>
      </c>
      <c r="K1570" s="44">
        <f t="shared" si="283"/>
        <v>1.3249417369999999E-2</v>
      </c>
      <c r="L1570" s="295">
        <v>1.1660026E-3</v>
      </c>
      <c r="M1570" s="295">
        <v>2.1125989599999999E-3</v>
      </c>
      <c r="N1570" s="295">
        <v>2.1897590999999999E-4</v>
      </c>
      <c r="O1570" s="295">
        <v>9.7518398999999999E-3</v>
      </c>
      <c r="P1570"/>
      <c r="Q1570" s="212">
        <v>1.8884605999999999</v>
      </c>
      <c r="R1570"/>
      <c r="S1570" s="156">
        <v>1.5978323999999999E-3</v>
      </c>
      <c r="T1570" s="156">
        <v>1.4938207999999999E-3</v>
      </c>
      <c r="U1570" s="156">
        <v>5.7689585999999999E-5</v>
      </c>
      <c r="V1570" s="156">
        <v>4.6321973999999997E-5</v>
      </c>
      <c r="W1570"/>
      <c r="X1570" s="155">
        <v>3.5477271E-6</v>
      </c>
      <c r="Y1570"/>
      <c r="Z1570"/>
      <c r="AA1570"/>
      <c r="AB1570"/>
      <c r="AC1570"/>
      <c r="AD1570" s="159"/>
      <c r="AE1570" s="326"/>
      <c r="AH1570" s="48"/>
      <c r="AI1570" s="48"/>
      <c r="AJ1570" s="48"/>
    </row>
    <row r="1571" spans="1:36" ht="13.8" customHeight="1">
      <c r="A1571" t="s">
        <v>2947</v>
      </c>
      <c r="B1571" s="188" t="s">
        <v>1252</v>
      </c>
      <c r="C1571" s="151" t="str">
        <f t="shared" si="284"/>
        <v>B.044.01.283</v>
      </c>
      <c r="D1571" s="54" t="s">
        <v>1251</v>
      </c>
      <c r="E1571" s="150" t="s">
        <v>440</v>
      </c>
      <c r="F1571" s="153" t="str">
        <f t="shared" si="285"/>
        <v>Electricity Vietnam production</v>
      </c>
      <c r="G1571" s="277">
        <v>0.16364393333333335</v>
      </c>
      <c r="H1571" s="44">
        <f t="shared" si="282"/>
        <v>0.16364393333333335</v>
      </c>
      <c r="I1571"/>
      <c r="J1571" s="294">
        <v>2.9579606299999998E-2</v>
      </c>
      <c r="K1571" s="44">
        <f t="shared" si="283"/>
        <v>2.9579606299999998E-2</v>
      </c>
      <c r="L1571" s="295">
        <v>2.2293651699999998E-3</v>
      </c>
      <c r="M1571" s="295">
        <v>2.7029119E-3</v>
      </c>
      <c r="N1571" s="295">
        <v>1.0073923E-4</v>
      </c>
      <c r="O1571" s="295">
        <v>2.454659E-2</v>
      </c>
      <c r="P1571"/>
      <c r="Q1571" s="212">
        <v>2.2331751999999998</v>
      </c>
      <c r="R1571"/>
      <c r="S1571" s="156">
        <v>3.2558492E-3</v>
      </c>
      <c r="T1571" s="156">
        <v>3.0929591999999998E-3</v>
      </c>
      <c r="U1571" s="156">
        <v>1.3250504E-4</v>
      </c>
      <c r="V1571" s="156">
        <v>3.0385008999999999E-5</v>
      </c>
      <c r="W1571"/>
      <c r="X1571" s="155">
        <v>8.0088680999999996E-6</v>
      </c>
      <c r="Y1571"/>
      <c r="Z1571"/>
      <c r="AA1571"/>
      <c r="AB1571"/>
      <c r="AC1571"/>
      <c r="AD1571" s="159"/>
      <c r="AE1571" s="326"/>
      <c r="AH1571" s="48"/>
      <c r="AI1571" s="48"/>
      <c r="AJ1571" s="48"/>
    </row>
    <row r="1572" spans="1:36" ht="13.8" customHeight="1">
      <c r="A1572" t="s">
        <v>2948</v>
      </c>
      <c r="B1572" s="188" t="s">
        <v>1252</v>
      </c>
      <c r="C1572" s="151" t="str">
        <f t="shared" si="284"/>
        <v>B.044.01.284</v>
      </c>
      <c r="D1572" s="54" t="s">
        <v>1251</v>
      </c>
      <c r="E1572" s="150" t="s">
        <v>440</v>
      </c>
      <c r="F1572" s="153" t="str">
        <f t="shared" si="285"/>
        <v>Electricity Western Africa production</v>
      </c>
      <c r="G1572" s="277">
        <v>2.5127885333333334E-3</v>
      </c>
      <c r="H1572" s="44">
        <f t="shared" si="282"/>
        <v>2.5127885333333334E-3</v>
      </c>
      <c r="I1572"/>
      <c r="J1572" s="294">
        <v>6.35070259E-4</v>
      </c>
      <c r="K1572" s="44">
        <f t="shared" si="283"/>
        <v>6.35070259E-4</v>
      </c>
      <c r="L1572" s="295">
        <v>1.03711084E-5</v>
      </c>
      <c r="M1572" s="295">
        <v>9.3336205999999992E-6</v>
      </c>
      <c r="N1572" s="295">
        <v>2.3844725000000001E-4</v>
      </c>
      <c r="O1572" s="295">
        <v>3.7691827999999998E-4</v>
      </c>
      <c r="P1572"/>
      <c r="Q1572" s="212">
        <v>1.1966108</v>
      </c>
      <c r="R1572"/>
      <c r="S1572" s="156">
        <v>4.4540375000000003E-5</v>
      </c>
      <c r="T1572" s="156">
        <v>4.2534173000000003E-5</v>
      </c>
      <c r="U1572" s="156">
        <v>1.9409390999999999E-6</v>
      </c>
      <c r="V1572" s="156">
        <v>6.5263013000000001E-8</v>
      </c>
      <c r="W1572"/>
      <c r="X1572" s="155">
        <v>7.8710890999999998E-8</v>
      </c>
      <c r="Y1572"/>
      <c r="Z1572"/>
      <c r="AA1572"/>
      <c r="AB1572"/>
      <c r="AC1572"/>
      <c r="AD1572" s="159"/>
      <c r="AE1572" s="326"/>
      <c r="AH1572" s="48"/>
      <c r="AI1572" s="48"/>
      <c r="AJ1572" s="48"/>
    </row>
    <row r="1573" spans="1:36" ht="13.8" customHeight="1">
      <c r="A1573" t="s">
        <v>2949</v>
      </c>
      <c r="B1573" s="188" t="s">
        <v>1252</v>
      </c>
      <c r="C1573" s="151" t="str">
        <f t="shared" si="284"/>
        <v>B.044.01.285</v>
      </c>
      <c r="D1573" s="54" t="s">
        <v>1251</v>
      </c>
      <c r="E1573" s="150" t="s">
        <v>440</v>
      </c>
      <c r="F1573" s="153" t="str">
        <f t="shared" si="285"/>
        <v>Electricity World production</v>
      </c>
      <c r="G1573" s="277">
        <v>0.15082038666666669</v>
      </c>
      <c r="H1573" s="44">
        <f t="shared" si="282"/>
        <v>0.15082038666666669</v>
      </c>
      <c r="I1573"/>
      <c r="J1573" s="294">
        <v>3.1299461841999998E-2</v>
      </c>
      <c r="K1573" s="44">
        <f t="shared" si="283"/>
        <v>3.1299461841999998E-2</v>
      </c>
      <c r="L1573" s="295">
        <v>2.49054116E-3</v>
      </c>
      <c r="M1573" s="295">
        <v>3.7607369000000001E-3</v>
      </c>
      <c r="N1573" s="295">
        <v>2.4251257820000001E-3</v>
      </c>
      <c r="O1573" s="295">
        <v>2.2623058000000001E-2</v>
      </c>
      <c r="P1573"/>
      <c r="Q1573" s="212">
        <v>2.3814581000000001</v>
      </c>
      <c r="R1573"/>
      <c r="S1573" s="156">
        <v>3.3357823999999999E-3</v>
      </c>
      <c r="T1573" s="156">
        <v>3.1589236999999999E-3</v>
      </c>
      <c r="U1573" s="156">
        <v>1.2792403999999999E-4</v>
      </c>
      <c r="V1573" s="156">
        <v>4.8934682000000002E-5</v>
      </c>
      <c r="W1573"/>
      <c r="X1573" s="155">
        <v>8.2422535000000001E-6</v>
      </c>
      <c r="Y1573"/>
      <c r="Z1573"/>
      <c r="AA1573"/>
      <c r="AB1573"/>
      <c r="AC1573"/>
      <c r="AD1573" s="159"/>
      <c r="AE1573" s="326"/>
      <c r="AH1573" s="48"/>
      <c r="AI1573" s="48"/>
      <c r="AJ1573" s="48"/>
    </row>
    <row r="1574" spans="1:36" ht="13.8" customHeight="1">
      <c r="A1574" t="s">
        <v>2950</v>
      </c>
      <c r="B1574" s="188" t="s">
        <v>1252</v>
      </c>
      <c r="C1574" s="151" t="str">
        <f t="shared" si="284"/>
        <v>B.044.01.286</v>
      </c>
      <c r="D1574" s="54" t="s">
        <v>1251</v>
      </c>
      <c r="E1574" s="150" t="s">
        <v>440</v>
      </c>
      <c r="F1574" s="153" t="str">
        <f t="shared" si="285"/>
        <v>Electricity Yemen production</v>
      </c>
      <c r="G1574" s="277">
        <v>0.21194723333333332</v>
      </c>
      <c r="H1574" s="44">
        <f t="shared" si="282"/>
        <v>0.21194723333333332</v>
      </c>
      <c r="I1574"/>
      <c r="J1574" s="294">
        <v>4.2972603215999994E-2</v>
      </c>
      <c r="K1574" s="44">
        <f t="shared" si="283"/>
        <v>4.2972603215999994E-2</v>
      </c>
      <c r="L1574" s="295">
        <v>3.1159450999999998E-3</v>
      </c>
      <c r="M1574" s="295">
        <v>8.0091652999999992E-3</v>
      </c>
      <c r="N1574" s="295">
        <v>5.5407815999999999E-5</v>
      </c>
      <c r="O1574" s="295">
        <v>3.1792084999999998E-2</v>
      </c>
      <c r="P1574"/>
      <c r="Q1574" s="212">
        <v>2.8382334999999999</v>
      </c>
      <c r="R1574"/>
      <c r="S1574" s="156">
        <v>5.7774734999999997E-3</v>
      </c>
      <c r="T1574" s="156">
        <v>5.4001240000000001E-3</v>
      </c>
      <c r="U1574" s="156">
        <v>1.9719529999999999E-4</v>
      </c>
      <c r="V1574" s="156">
        <v>1.8015424000000001E-4</v>
      </c>
      <c r="W1574"/>
      <c r="X1574" s="155">
        <v>1.2178941999999999E-5</v>
      </c>
      <c r="Y1574"/>
      <c r="Z1574"/>
      <c r="AA1574"/>
      <c r="AB1574"/>
      <c r="AC1574"/>
      <c r="AD1574" s="159"/>
      <c r="AE1574" s="326"/>
      <c r="AH1574" s="48"/>
      <c r="AI1574" s="48"/>
      <c r="AJ1574" s="48"/>
    </row>
    <row r="1575" spans="1:36" ht="13.8" customHeight="1">
      <c r="A1575" t="s">
        <v>2951</v>
      </c>
      <c r="B1575" s="188" t="s">
        <v>1252</v>
      </c>
      <c r="C1575" s="151" t="str">
        <f t="shared" si="284"/>
        <v>B.044.01.287</v>
      </c>
      <c r="D1575" s="54" t="s">
        <v>1251</v>
      </c>
      <c r="E1575" s="150" t="s">
        <v>440</v>
      </c>
      <c r="F1575" s="153" t="str">
        <f t="shared" si="285"/>
        <v>Electricity Zambia production</v>
      </c>
      <c r="G1575" s="277">
        <v>3.5190522000000002E-2</v>
      </c>
      <c r="H1575" s="44">
        <f t="shared" si="282"/>
        <v>3.5190522000000002E-2</v>
      </c>
      <c r="I1575"/>
      <c r="J1575" s="294">
        <v>6.6238547699999997E-3</v>
      </c>
      <c r="K1575" s="44">
        <f t="shared" si="283"/>
        <v>6.6238547699999997E-3</v>
      </c>
      <c r="L1575" s="295">
        <v>4.7474871999999998E-4</v>
      </c>
      <c r="M1575" s="295">
        <v>6.7741609999999995E-4</v>
      </c>
      <c r="N1575" s="295">
        <v>1.9311164999999999E-4</v>
      </c>
      <c r="O1575" s="295">
        <v>5.2785782999999996E-3</v>
      </c>
      <c r="P1575"/>
      <c r="Q1575" s="212">
        <v>1.3719536999999999</v>
      </c>
      <c r="R1575"/>
      <c r="S1575" s="156">
        <v>7.3356440000000005E-4</v>
      </c>
      <c r="T1575" s="156">
        <v>6.9978206000000001E-4</v>
      </c>
      <c r="U1575" s="156">
        <v>2.9087026999999998E-5</v>
      </c>
      <c r="V1575" s="156">
        <v>4.6953136E-6</v>
      </c>
      <c r="W1575"/>
      <c r="X1575" s="155">
        <v>1.7324734999999999E-6</v>
      </c>
      <c r="Y1575"/>
      <c r="Z1575"/>
      <c r="AA1575"/>
      <c r="AB1575"/>
      <c r="AC1575"/>
      <c r="AD1575" s="159"/>
      <c r="AE1575" s="326"/>
      <c r="AH1575" s="48"/>
      <c r="AI1575" s="48"/>
      <c r="AJ1575" s="48"/>
    </row>
    <row r="1576" spans="1:36" ht="13.8" customHeight="1">
      <c r="A1576" t="s">
        <v>2952</v>
      </c>
      <c r="B1576" s="188" t="s">
        <v>1252</v>
      </c>
      <c r="C1576" s="151" t="str">
        <f t="shared" si="284"/>
        <v>B.044.01.288</v>
      </c>
      <c r="D1576" s="54" t="s">
        <v>1251</v>
      </c>
      <c r="E1576" s="150" t="s">
        <v>440</v>
      </c>
      <c r="F1576" s="153" t="str">
        <f t="shared" si="285"/>
        <v>Electricity Zimbabwe production</v>
      </c>
      <c r="G1576" s="277">
        <v>0.11378447999999999</v>
      </c>
      <c r="H1576" s="44">
        <f t="shared" si="282"/>
        <v>0.11378447999999999</v>
      </c>
      <c r="I1576"/>
      <c r="J1576" s="294">
        <v>2.1124057679999999E-2</v>
      </c>
      <c r="K1576" s="44">
        <f t="shared" si="283"/>
        <v>2.1124057679999999E-2</v>
      </c>
      <c r="L1576" s="295">
        <v>1.5983522900000001E-3</v>
      </c>
      <c r="M1576" s="295">
        <v>2.2936901000000002E-3</v>
      </c>
      <c r="N1576" s="295">
        <v>1.6434328999999999E-4</v>
      </c>
      <c r="O1576" s="295">
        <v>1.7067671999999999E-2</v>
      </c>
      <c r="P1576"/>
      <c r="Q1576" s="212">
        <v>2.1157518</v>
      </c>
      <c r="R1576"/>
      <c r="S1576" s="156">
        <v>2.3912124999999999E-3</v>
      </c>
      <c r="T1576" s="156">
        <v>2.2813991E-3</v>
      </c>
      <c r="U1576" s="156">
        <v>9.4401329000000006E-5</v>
      </c>
      <c r="V1576" s="156">
        <v>1.5412085999999999E-5</v>
      </c>
      <c r="W1576"/>
      <c r="X1576" s="155">
        <v>5.6995740000000002E-6</v>
      </c>
      <c r="Y1576"/>
      <c r="Z1576"/>
      <c r="AA1576"/>
      <c r="AB1576"/>
      <c r="AC1576"/>
      <c r="AD1576" s="159"/>
      <c r="AE1576" s="326"/>
      <c r="AH1576" s="48"/>
      <c r="AI1576" s="48"/>
      <c r="AJ1576" s="48"/>
    </row>
    <row r="1577" spans="1:36" ht="13.8" customHeight="1">
      <c r="A1577" t="s">
        <v>2953</v>
      </c>
      <c r="B1577" s="188" t="s">
        <v>1252</v>
      </c>
      <c r="C1577" s="151" t="str">
        <f t="shared" si="284"/>
        <v>B.044.01.289</v>
      </c>
      <c r="D1577" s="54" t="s">
        <v>1251</v>
      </c>
      <c r="E1577" s="150" t="s">
        <v>440</v>
      </c>
      <c r="F1577" s="153" t="str">
        <f t="shared" si="285"/>
        <v>Electricity Asia production</v>
      </c>
      <c r="G1577" s="277">
        <v>0.18212007333333333</v>
      </c>
      <c r="H1577" s="44">
        <f t="shared" si="282"/>
        <v>0.18212007333333333</v>
      </c>
      <c r="I1577"/>
      <c r="J1577" s="294">
        <v>3.5611459021999997E-2</v>
      </c>
      <c r="K1577" s="44">
        <f t="shared" si="283"/>
        <v>3.5611459021999997E-2</v>
      </c>
      <c r="L1577" s="295">
        <v>2.8040175E-3</v>
      </c>
      <c r="M1577" s="295">
        <v>4.1925286999999999E-3</v>
      </c>
      <c r="N1577" s="295">
        <v>1.296901822E-3</v>
      </c>
      <c r="O1577" s="295">
        <v>2.7318011E-2</v>
      </c>
      <c r="P1577"/>
      <c r="Q1577" s="212">
        <v>2.4674719000000001</v>
      </c>
      <c r="R1577"/>
      <c r="S1577" s="156">
        <v>3.9521123999999999E-3</v>
      </c>
      <c r="T1577" s="156">
        <v>3.7523080999999998E-3</v>
      </c>
      <c r="U1577" s="156">
        <v>1.5319452000000001E-4</v>
      </c>
      <c r="V1577" s="156">
        <v>4.6609720999999999E-5</v>
      </c>
      <c r="W1577"/>
      <c r="X1577" s="155">
        <v>9.5513291000000005E-6</v>
      </c>
      <c r="Y1577"/>
      <c r="Z1577"/>
      <c r="AA1577"/>
      <c r="AB1577"/>
      <c r="AC1577"/>
      <c r="AD1577" s="159"/>
      <c r="AE1577" s="326"/>
      <c r="AH1577" s="48"/>
      <c r="AI1577" s="48"/>
      <c r="AJ1577" s="48"/>
    </row>
    <row r="1578" spans="1:36" ht="13.8" customHeight="1">
      <c r="A1578" t="s">
        <v>2954</v>
      </c>
      <c r="B1578" s="188" t="s">
        <v>1252</v>
      </c>
      <c r="C1578" s="151" t="str">
        <f t="shared" si="284"/>
        <v>B.044.01.290</v>
      </c>
      <c r="D1578" s="54" t="s">
        <v>1251</v>
      </c>
      <c r="E1578" s="150" t="s">
        <v>440</v>
      </c>
      <c r="F1578" s="153" t="str">
        <f t="shared" si="285"/>
        <v>Electricity British Virgin Islands production</v>
      </c>
      <c r="G1578" s="277">
        <v>0.24133377333333336</v>
      </c>
      <c r="H1578" s="44">
        <f t="shared" si="282"/>
        <v>0.24133377333333336</v>
      </c>
      <c r="I1578"/>
      <c r="J1578" s="294">
        <v>4.8923956400000003E-2</v>
      </c>
      <c r="K1578" s="44">
        <f t="shared" si="283"/>
        <v>4.8923956400000003E-2</v>
      </c>
      <c r="L1578" s="295">
        <v>3.1456087000000001E-3</v>
      </c>
      <c r="M1578" s="295">
        <v>9.5782816999999999E-3</v>
      </c>
      <c r="N1578" s="295">
        <v>0</v>
      </c>
      <c r="O1578" s="295">
        <v>3.6200066000000003E-2</v>
      </c>
      <c r="P1578"/>
      <c r="Q1578" s="212">
        <v>3.0561601</v>
      </c>
      <c r="R1578"/>
      <c r="S1578" s="156">
        <v>6.8456298999999996E-3</v>
      </c>
      <c r="T1578" s="156">
        <v>6.3986586999999996E-3</v>
      </c>
      <c r="U1578" s="156">
        <v>2.2876137999999999E-4</v>
      </c>
      <c r="V1578" s="156">
        <v>2.1820982999999999E-4</v>
      </c>
      <c r="W1578"/>
      <c r="X1578" s="155">
        <v>1.4111385000000001E-5</v>
      </c>
      <c r="Y1578"/>
      <c r="Z1578"/>
      <c r="AA1578"/>
      <c r="AB1578"/>
      <c r="AC1578"/>
      <c r="AD1578" s="159"/>
      <c r="AE1578" s="326"/>
      <c r="AH1578" s="48"/>
      <c r="AI1578" s="48"/>
      <c r="AJ1578" s="48"/>
    </row>
    <row r="1579" spans="1:36" ht="13.8" customHeight="1">
      <c r="A1579" t="s">
        <v>2955</v>
      </c>
      <c r="B1579" s="188" t="s">
        <v>1252</v>
      </c>
      <c r="C1579" s="151" t="str">
        <f t="shared" si="284"/>
        <v>B.044.01.291</v>
      </c>
      <c r="D1579" s="54" t="s">
        <v>1251</v>
      </c>
      <c r="E1579" s="150" t="s">
        <v>440</v>
      </c>
      <c r="F1579" s="153" t="str">
        <f t="shared" si="285"/>
        <v>Electricity East Timor production</v>
      </c>
      <c r="G1579" s="277">
        <v>0.21776356666666669</v>
      </c>
      <c r="H1579" s="44">
        <f t="shared" si="282"/>
        <v>0.21776356666666669</v>
      </c>
      <c r="I1579"/>
      <c r="J1579" s="294">
        <v>4.4145728500000002E-2</v>
      </c>
      <c r="K1579" s="44">
        <f t="shared" si="283"/>
        <v>4.4145728500000002E-2</v>
      </c>
      <c r="L1579" s="295">
        <v>2.8383884E-3</v>
      </c>
      <c r="M1579" s="295">
        <v>8.6428050999999995E-3</v>
      </c>
      <c r="N1579" s="295">
        <v>0</v>
      </c>
      <c r="O1579" s="295">
        <v>3.2664535000000001E-2</v>
      </c>
      <c r="P1579"/>
      <c r="Q1579" s="212">
        <v>2.7576757999999999</v>
      </c>
      <c r="R1579"/>
      <c r="S1579" s="156">
        <v>6.1770417000000001E-3</v>
      </c>
      <c r="T1579" s="156">
        <v>5.7737246000000002E-3</v>
      </c>
      <c r="U1579" s="156">
        <v>2.0641908000000001E-4</v>
      </c>
      <c r="V1579" s="156">
        <v>1.9689805999999999E-4</v>
      </c>
      <c r="W1579"/>
      <c r="X1579" s="155">
        <v>1.2733176E-5</v>
      </c>
      <c r="Y1579"/>
      <c r="Z1579"/>
      <c r="AA1579"/>
      <c r="AB1579"/>
      <c r="AC1579"/>
      <c r="AD1579" s="159"/>
      <c r="AE1579" s="326"/>
      <c r="AH1579" s="48"/>
      <c r="AI1579" s="48"/>
      <c r="AJ1579" s="48"/>
    </row>
    <row r="1580" spans="1:36" ht="13.8" customHeight="1">
      <c r="A1580" t="s">
        <v>2956</v>
      </c>
      <c r="B1580" s="188" t="s">
        <v>1252</v>
      </c>
      <c r="C1580" s="151" t="str">
        <f t="shared" si="284"/>
        <v>B.044.01.292</v>
      </c>
      <c r="D1580" s="54" t="s">
        <v>1251</v>
      </c>
      <c r="E1580" s="150" t="s">
        <v>440</v>
      </c>
      <c r="F1580" s="153" t="str">
        <f t="shared" si="285"/>
        <v>Electricity Oceania production</v>
      </c>
      <c r="G1580" s="277">
        <v>0.14900331333333333</v>
      </c>
      <c r="H1580" s="44">
        <f t="shared" ref="H1580:H1643" si="286">G1580</f>
        <v>0.14900331333333333</v>
      </c>
      <c r="I1580"/>
      <c r="J1580" s="294">
        <v>2.8232570253000001E-2</v>
      </c>
      <c r="K1580" s="44">
        <f t="shared" ref="K1580:K1643" si="287">J1580</f>
        <v>2.8232570253000001E-2</v>
      </c>
      <c r="L1580" s="295">
        <v>2.309874E-3</v>
      </c>
      <c r="M1580" s="295">
        <v>3.4739666E-3</v>
      </c>
      <c r="N1580" s="295">
        <v>9.8232652999999997E-5</v>
      </c>
      <c r="O1580" s="295">
        <v>2.2350497E-2</v>
      </c>
      <c r="P1580"/>
      <c r="Q1580" s="212">
        <v>2.092276</v>
      </c>
      <c r="R1580"/>
      <c r="S1580" s="156">
        <v>3.2454846000000001E-3</v>
      </c>
      <c r="T1580" s="156">
        <v>3.0780536000000001E-3</v>
      </c>
      <c r="U1580" s="156">
        <v>1.2553061E-4</v>
      </c>
      <c r="V1580" s="156">
        <v>4.1900409999999997E-5</v>
      </c>
      <c r="W1580"/>
      <c r="X1580" s="155">
        <v>7.6432579000000003E-6</v>
      </c>
      <c r="Y1580"/>
      <c r="Z1580"/>
      <c r="AA1580"/>
      <c r="AB1580"/>
      <c r="AC1580"/>
      <c r="AD1580" s="159"/>
      <c r="AE1580" s="326"/>
      <c r="AH1580" s="48"/>
      <c r="AI1580" s="48"/>
      <c r="AJ1580" s="48"/>
    </row>
    <row r="1581" spans="1:36" ht="13.8" customHeight="1">
      <c r="B1581" s="188"/>
      <c r="C1581" s="151"/>
      <c r="D1581" s="51" t="s">
        <v>1376</v>
      </c>
      <c r="E1581" s="150"/>
      <c r="F1581"/>
      <c r="H1581" s="44">
        <f t="shared" si="286"/>
        <v>0</v>
      </c>
      <c r="I1581"/>
      <c r="J1581" s="44"/>
      <c r="K1581" s="44">
        <f t="shared" si="287"/>
        <v>0</v>
      </c>
      <c r="L1581" s="44"/>
      <c r="P1581"/>
      <c r="Q1581" s="212"/>
      <c r="R1581"/>
      <c r="S1581"/>
      <c r="T1581"/>
      <c r="U1581"/>
      <c r="V1581"/>
      <c r="W1581"/>
      <c r="X1581"/>
      <c r="Y1581"/>
      <c r="Z1581"/>
      <c r="AA1581"/>
      <c r="AB1581"/>
      <c r="AC1581"/>
      <c r="AD1581" s="159"/>
      <c r="AE1581" s="326"/>
      <c r="AH1581" s="48"/>
      <c r="AI1581" s="48"/>
      <c r="AJ1581" s="48"/>
    </row>
    <row r="1582" spans="1:36" ht="13.8" customHeight="1">
      <c r="A1582" t="s">
        <v>2957</v>
      </c>
      <c r="B1582" s="188" t="s">
        <v>1375</v>
      </c>
      <c r="C1582" s="151" t="str">
        <f t="shared" ref="C1582:C1594" si="288">MID(A1582,1,12)</f>
        <v>B.046.02.101</v>
      </c>
      <c r="D1582" s="54" t="s">
        <v>1376</v>
      </c>
      <c r="E1582" s="150" t="s">
        <v>440</v>
      </c>
      <c r="F1582" s="153" t="str">
        <f t="shared" ref="F1582:F1594" si="289">MID(A1582, 21,85)</f>
        <v>Electricity Alberta production</v>
      </c>
      <c r="G1582" s="277">
        <v>0.16679584</v>
      </c>
      <c r="H1582" s="44">
        <f t="shared" si="286"/>
        <v>0.16679584</v>
      </c>
      <c r="I1582"/>
      <c r="J1582" s="294">
        <v>3.3585664884999998E-2</v>
      </c>
      <c r="K1582" s="44">
        <f t="shared" si="287"/>
        <v>3.3585664884999998E-2</v>
      </c>
      <c r="L1582" s="295">
        <v>3.4855403000000002E-3</v>
      </c>
      <c r="M1582" s="295">
        <v>5.0286124999999997E-3</v>
      </c>
      <c r="N1582" s="295">
        <v>5.2136085000000003E-5</v>
      </c>
      <c r="O1582" s="295">
        <v>2.5019375999999999E-2</v>
      </c>
      <c r="P1582"/>
      <c r="Q1582" s="212">
        <v>2.2196194</v>
      </c>
      <c r="R1582"/>
      <c r="S1582" s="156">
        <v>3.8368603999999998E-3</v>
      </c>
      <c r="T1582" s="156">
        <v>3.5969557E-3</v>
      </c>
      <c r="U1582" s="156">
        <v>1.4387455E-4</v>
      </c>
      <c r="V1582" s="156">
        <v>9.6030107000000007E-5</v>
      </c>
      <c r="W1582"/>
      <c r="X1582" s="155">
        <v>9.0322178000000007E-6</v>
      </c>
      <c r="Y1582"/>
      <c r="Z1582"/>
      <c r="AA1582"/>
      <c r="AB1582"/>
      <c r="AC1582"/>
      <c r="AD1582" s="159"/>
      <c r="AE1582" s="326"/>
      <c r="AH1582" s="48"/>
      <c r="AI1582" s="48"/>
      <c r="AJ1582" s="48"/>
    </row>
    <row r="1583" spans="1:36" ht="13.8" customHeight="1">
      <c r="A1583" t="s">
        <v>2958</v>
      </c>
      <c r="B1583" s="188" t="s">
        <v>1375</v>
      </c>
      <c r="C1583" s="151" t="str">
        <f t="shared" si="288"/>
        <v>B.046.02.102</v>
      </c>
      <c r="D1583" s="54" t="s">
        <v>1376</v>
      </c>
      <c r="E1583" s="150" t="s">
        <v>440</v>
      </c>
      <c r="F1583" s="153" t="str">
        <f t="shared" si="289"/>
        <v>Electricity British Columbia production</v>
      </c>
      <c r="G1583" s="277">
        <v>8.5722033333333336E-3</v>
      </c>
      <c r="H1583" s="44">
        <f t="shared" si="286"/>
        <v>8.5722033333333336E-3</v>
      </c>
      <c r="I1583"/>
      <c r="J1583" s="294">
        <v>2.4433387500000002E-3</v>
      </c>
      <c r="K1583" s="44">
        <f t="shared" si="287"/>
        <v>2.4433387500000002E-3</v>
      </c>
      <c r="L1583" s="295">
        <v>3.9758475000000002E-4</v>
      </c>
      <c r="M1583" s="295">
        <v>5.7367132000000001E-4</v>
      </c>
      <c r="N1583" s="295">
        <v>1.8625217999999999E-4</v>
      </c>
      <c r="O1583" s="295">
        <v>1.2858304999999999E-3</v>
      </c>
      <c r="P1583"/>
      <c r="Q1583" s="212">
        <v>1.2668727</v>
      </c>
      <c r="R1583"/>
      <c r="S1583" s="156">
        <v>2.6935347000000003E-4</v>
      </c>
      <c r="T1583" s="156">
        <v>2.5712112999999999E-4</v>
      </c>
      <c r="U1583" s="156">
        <v>8.523437E-6</v>
      </c>
      <c r="V1583" s="156">
        <v>3.7089094E-6</v>
      </c>
      <c r="W1583"/>
      <c r="X1583" s="155">
        <v>5.8037217999999997E-7</v>
      </c>
      <c r="Y1583"/>
      <c r="Z1583"/>
      <c r="AA1583"/>
      <c r="AB1583"/>
      <c r="AC1583"/>
      <c r="AD1583" s="159"/>
      <c r="AE1583" s="326"/>
      <c r="AH1583" s="48"/>
      <c r="AI1583" s="48"/>
      <c r="AJ1583" s="48"/>
    </row>
    <row r="1584" spans="1:36" ht="13.8" customHeight="1">
      <c r="A1584" t="s">
        <v>2959</v>
      </c>
      <c r="B1584" s="188" t="s">
        <v>1375</v>
      </c>
      <c r="C1584" s="151" t="str">
        <f t="shared" si="288"/>
        <v>B.046.02.103</v>
      </c>
      <c r="D1584" s="54" t="s">
        <v>1376</v>
      </c>
      <c r="E1584" s="150" t="s">
        <v>440</v>
      </c>
      <c r="F1584" s="153" t="str">
        <f t="shared" si="289"/>
        <v>Electricity Manitoba production</v>
      </c>
      <c r="G1584" s="277">
        <v>2.9839224000000001E-3</v>
      </c>
      <c r="H1584" s="44">
        <f t="shared" si="286"/>
        <v>2.9839224000000001E-3</v>
      </c>
      <c r="I1584"/>
      <c r="J1584" s="294">
        <v>7.279946299999999E-4</v>
      </c>
      <c r="K1584" s="44">
        <f t="shared" si="287"/>
        <v>7.279946299999999E-4</v>
      </c>
      <c r="L1584" s="295">
        <v>3.2441972999999998E-5</v>
      </c>
      <c r="M1584" s="295">
        <v>4.4079577000000001E-5</v>
      </c>
      <c r="N1584" s="295">
        <v>2.0388472000000001E-4</v>
      </c>
      <c r="O1584" s="295">
        <v>4.4758835999999998E-4</v>
      </c>
      <c r="P1584"/>
      <c r="Q1584" s="212">
        <v>1.0658133000000001</v>
      </c>
      <c r="R1584"/>
      <c r="S1584" s="156">
        <v>6.0727555000000001E-5</v>
      </c>
      <c r="T1584" s="156">
        <v>5.7701253000000001E-5</v>
      </c>
      <c r="U1584" s="156">
        <v>2.4288547000000002E-6</v>
      </c>
      <c r="V1584" s="156">
        <v>5.9744645999999996E-7</v>
      </c>
      <c r="W1584"/>
      <c r="X1584" s="155">
        <v>1.1743107E-7</v>
      </c>
      <c r="Y1584"/>
      <c r="Z1584"/>
      <c r="AA1584"/>
      <c r="AB1584"/>
      <c r="AC1584"/>
      <c r="AD1584" s="159"/>
      <c r="AE1584" s="326"/>
      <c r="AH1584" s="48"/>
      <c r="AI1584" s="48"/>
      <c r="AJ1584" s="48"/>
    </row>
    <row r="1585" spans="1:36" ht="13.8" customHeight="1">
      <c r="A1585" t="s">
        <v>2960</v>
      </c>
      <c r="B1585" s="188" t="s">
        <v>1375</v>
      </c>
      <c r="C1585" s="151" t="str">
        <f t="shared" si="288"/>
        <v>B.046.02.104</v>
      </c>
      <c r="D1585" s="54" t="s">
        <v>1376</v>
      </c>
      <c r="E1585" s="150" t="s">
        <v>440</v>
      </c>
      <c r="F1585" s="153" t="str">
        <f t="shared" si="289"/>
        <v>Electricity New Brunswick production</v>
      </c>
      <c r="G1585" s="277">
        <v>7.8755366666666674E-2</v>
      </c>
      <c r="H1585" s="44">
        <f t="shared" si="286"/>
        <v>7.8755366666666674E-2</v>
      </c>
      <c r="I1585"/>
      <c r="J1585" s="294">
        <v>2.4596205418999997E-2</v>
      </c>
      <c r="K1585" s="44">
        <f t="shared" si="287"/>
        <v>2.4596205418999997E-2</v>
      </c>
      <c r="L1585" s="295">
        <v>1.4468430300000001E-3</v>
      </c>
      <c r="M1585" s="295">
        <v>2.4023109999999999E-3</v>
      </c>
      <c r="N1585" s="295">
        <v>8.933746389E-3</v>
      </c>
      <c r="O1585" s="295">
        <v>1.1813305E-2</v>
      </c>
      <c r="P1585"/>
      <c r="Q1585" s="212">
        <v>2.5356508999999998</v>
      </c>
      <c r="R1585"/>
      <c r="S1585" s="156">
        <v>1.8563141E-3</v>
      </c>
      <c r="T1585" s="156">
        <v>1.7547730000000001E-3</v>
      </c>
      <c r="U1585" s="156">
        <v>6.8788906000000004E-5</v>
      </c>
      <c r="V1585" s="156">
        <v>3.2752242000000003E-5</v>
      </c>
      <c r="W1585"/>
      <c r="X1585" s="155">
        <v>5.7801599999999999E-6</v>
      </c>
      <c r="Y1585"/>
      <c r="Z1585"/>
      <c r="AA1585"/>
      <c r="AB1585"/>
      <c r="AC1585"/>
      <c r="AD1585" s="159"/>
      <c r="AE1585" s="326"/>
      <c r="AH1585" s="48"/>
      <c r="AI1585" s="48"/>
      <c r="AJ1585" s="48"/>
    </row>
    <row r="1586" spans="1:36" ht="13.8" customHeight="1">
      <c r="A1586" t="s">
        <v>2961</v>
      </c>
      <c r="B1586" s="188" t="s">
        <v>1375</v>
      </c>
      <c r="C1586" s="151" t="str">
        <f t="shared" si="288"/>
        <v>B.046.02.105</v>
      </c>
      <c r="D1586" s="54" t="s">
        <v>1376</v>
      </c>
      <c r="E1586" s="150" t="s">
        <v>440</v>
      </c>
      <c r="F1586" s="153" t="str">
        <f t="shared" si="289"/>
        <v>Electricity Newfoundland and Labrador production</v>
      </c>
      <c r="G1586" s="277">
        <v>7.3101746666666672E-3</v>
      </c>
      <c r="H1586" s="44">
        <f t="shared" si="286"/>
        <v>7.3101746666666672E-3</v>
      </c>
      <c r="I1586"/>
      <c r="J1586" s="294">
        <v>1.6029024200000001E-3</v>
      </c>
      <c r="K1586" s="44">
        <f t="shared" si="287"/>
        <v>1.6029024200000001E-3</v>
      </c>
      <c r="L1586" s="295">
        <v>9.1340048000000001E-5</v>
      </c>
      <c r="M1586" s="295">
        <v>2.1739935200000001E-4</v>
      </c>
      <c r="N1586" s="295">
        <v>1.9763682000000001E-4</v>
      </c>
      <c r="O1586" s="295">
        <v>1.0965262000000001E-3</v>
      </c>
      <c r="P1586"/>
      <c r="Q1586" s="212">
        <v>1.0976090000000001</v>
      </c>
      <c r="R1586"/>
      <c r="S1586" s="156">
        <v>1.8371016E-4</v>
      </c>
      <c r="T1586" s="156">
        <v>1.7229337E-4</v>
      </c>
      <c r="U1586" s="156">
        <v>6.5302888999999999E-6</v>
      </c>
      <c r="V1586" s="156">
        <v>4.8865048000000002E-6</v>
      </c>
      <c r="W1586"/>
      <c r="X1586" s="155">
        <v>3.7873099999999998E-7</v>
      </c>
      <c r="Y1586"/>
      <c r="Z1586"/>
      <c r="AA1586"/>
      <c r="AB1586"/>
      <c r="AC1586"/>
      <c r="AD1586" s="159"/>
      <c r="AE1586" s="326"/>
      <c r="AH1586" s="48"/>
      <c r="AI1586" s="48"/>
      <c r="AJ1586" s="48"/>
    </row>
    <row r="1587" spans="1:36" ht="13.8" customHeight="1">
      <c r="A1587" t="s">
        <v>2962</v>
      </c>
      <c r="B1587" s="188" t="s">
        <v>1375</v>
      </c>
      <c r="C1587" s="151" t="str">
        <f t="shared" si="288"/>
        <v>B.046.02.106</v>
      </c>
      <c r="D1587" s="54" t="s">
        <v>1376</v>
      </c>
      <c r="E1587" s="150" t="s">
        <v>440</v>
      </c>
      <c r="F1587" s="153" t="str">
        <f t="shared" si="289"/>
        <v>Electricity Northwest Territories production</v>
      </c>
      <c r="G1587" s="277">
        <v>0.13386484666666668</v>
      </c>
      <c r="H1587" s="44">
        <f t="shared" si="286"/>
        <v>0.13386484666666668</v>
      </c>
      <c r="I1587"/>
      <c r="J1587" s="294">
        <v>2.9034476772999997E-2</v>
      </c>
      <c r="K1587" s="44">
        <f t="shared" si="287"/>
        <v>2.9034476772999997E-2</v>
      </c>
      <c r="L1587" s="295">
        <v>2.4648463999999998E-3</v>
      </c>
      <c r="M1587" s="295">
        <v>6.4425550999999996E-3</v>
      </c>
      <c r="N1587" s="295">
        <v>4.7348273000000001E-5</v>
      </c>
      <c r="O1587" s="295">
        <v>2.0079726999999999E-2</v>
      </c>
      <c r="P1587"/>
      <c r="Q1587" s="212">
        <v>2.3451868999999999</v>
      </c>
      <c r="R1587"/>
      <c r="S1587" s="156">
        <v>4.0638512999999999E-3</v>
      </c>
      <c r="T1587" s="156">
        <v>3.7874663999999999E-3</v>
      </c>
      <c r="U1587" s="156">
        <v>1.3105813999999999E-4</v>
      </c>
      <c r="V1587" s="156">
        <v>1.4532681999999999E-4</v>
      </c>
      <c r="W1587"/>
      <c r="X1587" s="155">
        <v>8.7729120999999997E-6</v>
      </c>
      <c r="Y1587"/>
      <c r="Z1587"/>
      <c r="AA1587"/>
      <c r="AB1587"/>
      <c r="AC1587"/>
      <c r="AD1587" s="159"/>
      <c r="AE1587" s="326"/>
      <c r="AH1587" s="48"/>
      <c r="AI1587" s="48"/>
      <c r="AJ1587" s="48"/>
    </row>
    <row r="1588" spans="1:36" ht="13.8" customHeight="1">
      <c r="A1588" t="s">
        <v>2963</v>
      </c>
      <c r="B1588" s="188" t="s">
        <v>1375</v>
      </c>
      <c r="C1588" s="151" t="str">
        <f t="shared" si="288"/>
        <v>B.046.02.107</v>
      </c>
      <c r="D1588" s="54" t="s">
        <v>1376</v>
      </c>
      <c r="E1588" s="150" t="s">
        <v>440</v>
      </c>
      <c r="F1588" s="153" t="str">
        <f t="shared" si="289"/>
        <v>Electricity Nova Scotia production</v>
      </c>
      <c r="G1588" s="277">
        <v>0.18432312666666667</v>
      </c>
      <c r="H1588" s="44">
        <f t="shared" si="286"/>
        <v>0.18432312666666667</v>
      </c>
      <c r="I1588"/>
      <c r="J1588" s="294">
        <v>3.4958874708E-2</v>
      </c>
      <c r="K1588" s="44">
        <f t="shared" si="287"/>
        <v>3.4958874708E-2</v>
      </c>
      <c r="L1588" s="295">
        <v>2.9330668000000001E-3</v>
      </c>
      <c r="M1588" s="295">
        <v>4.3084065000000005E-3</v>
      </c>
      <c r="N1588" s="295">
        <v>6.8932408000000006E-5</v>
      </c>
      <c r="O1588" s="295">
        <v>2.7648468999999998E-2</v>
      </c>
      <c r="P1588"/>
      <c r="Q1588" s="212">
        <v>2.3786130999999999</v>
      </c>
      <c r="R1588"/>
      <c r="S1588" s="156">
        <v>4.0021685000000001E-3</v>
      </c>
      <c r="T1588" s="156">
        <v>3.7965431999999999E-3</v>
      </c>
      <c r="U1588" s="156">
        <v>1.5508504000000001E-4</v>
      </c>
      <c r="V1588" s="156">
        <v>5.0540227000000002E-5</v>
      </c>
      <c r="W1588"/>
      <c r="X1588" s="155">
        <v>9.4366333000000005E-6</v>
      </c>
      <c r="Y1588"/>
      <c r="Z1588"/>
      <c r="AA1588"/>
      <c r="AB1588"/>
      <c r="AC1588"/>
      <c r="AD1588" s="159"/>
      <c r="AE1588" s="326"/>
      <c r="AH1588" s="48"/>
      <c r="AI1588" s="48"/>
      <c r="AJ1588" s="48"/>
    </row>
    <row r="1589" spans="1:36" ht="13.8" customHeight="1">
      <c r="A1589" t="s">
        <v>2964</v>
      </c>
      <c r="B1589" s="188" t="s">
        <v>1375</v>
      </c>
      <c r="C1589" s="151" t="str">
        <f t="shared" si="288"/>
        <v>B.046.02.108</v>
      </c>
      <c r="D1589" s="54" t="s">
        <v>1376</v>
      </c>
      <c r="E1589" s="150" t="s">
        <v>440</v>
      </c>
      <c r="F1589" s="153" t="str">
        <f t="shared" si="289"/>
        <v>Electricity Nunavut production</v>
      </c>
      <c r="G1589" s="277">
        <v>0.23385496000000003</v>
      </c>
      <c r="H1589" s="44">
        <f t="shared" si="286"/>
        <v>0.23385496000000003</v>
      </c>
      <c r="I1589"/>
      <c r="J1589" s="294">
        <v>4.6695223512630002E-2</v>
      </c>
      <c r="K1589" s="44">
        <f t="shared" si="287"/>
        <v>4.6695223512630002E-2</v>
      </c>
      <c r="L1589" s="295">
        <v>2.8719282999999998E-3</v>
      </c>
      <c r="M1589" s="295">
        <v>8.744920199999999E-3</v>
      </c>
      <c r="N1589" s="295">
        <v>1.3101262999999999E-7</v>
      </c>
      <c r="O1589" s="295">
        <v>3.5078244000000001E-2</v>
      </c>
      <c r="P1589"/>
      <c r="Q1589" s="212">
        <v>2.7907391000000001</v>
      </c>
      <c r="R1589"/>
      <c r="S1589" s="156">
        <v>6.4695079000000001E-3</v>
      </c>
      <c r="T1589" s="156">
        <v>6.0511910999999996E-3</v>
      </c>
      <c r="U1589" s="156">
        <v>2.1909330000000001E-4</v>
      </c>
      <c r="V1589" s="156">
        <v>1.9922354000000001E-4</v>
      </c>
      <c r="W1589"/>
      <c r="X1589" s="155">
        <v>1.3260532E-5</v>
      </c>
      <c r="Y1589"/>
      <c r="Z1589"/>
      <c r="AA1589"/>
      <c r="AB1589"/>
      <c r="AC1589"/>
      <c r="AD1589" s="159"/>
      <c r="AE1589" s="326"/>
      <c r="AH1589" s="48"/>
      <c r="AI1589" s="48"/>
      <c r="AJ1589" s="48"/>
    </row>
    <row r="1590" spans="1:36" ht="13.8" customHeight="1">
      <c r="A1590" t="s">
        <v>2965</v>
      </c>
      <c r="B1590" s="188" t="s">
        <v>1375</v>
      </c>
      <c r="C1590" s="151" t="str">
        <f t="shared" si="288"/>
        <v>B.046.02.109</v>
      </c>
      <c r="D1590" s="54" t="s">
        <v>1376</v>
      </c>
      <c r="E1590" s="150" t="s">
        <v>440</v>
      </c>
      <c r="F1590" s="153" t="str">
        <f t="shared" si="289"/>
        <v>Electricity Ontario production</v>
      </c>
      <c r="G1590" s="277">
        <v>2.7100709333333334E-2</v>
      </c>
      <c r="H1590" s="44">
        <f t="shared" si="286"/>
        <v>2.7100709333333334E-2</v>
      </c>
      <c r="I1590"/>
      <c r="J1590" s="294">
        <v>1.9190938104999999E-2</v>
      </c>
      <c r="K1590" s="44">
        <f t="shared" si="287"/>
        <v>1.9190938104999999E-2</v>
      </c>
      <c r="L1590" s="295">
        <v>6.8308530000000004E-4</v>
      </c>
      <c r="M1590" s="295">
        <v>1.2114237199999998E-3</v>
      </c>
      <c r="N1590" s="295">
        <v>1.3231322685E-2</v>
      </c>
      <c r="O1590" s="295">
        <v>4.0651063999999999E-3</v>
      </c>
      <c r="P1590"/>
      <c r="Q1590" s="212">
        <v>2.5419816000000002</v>
      </c>
      <c r="R1590"/>
      <c r="S1590" s="156">
        <v>7.190721E-4</v>
      </c>
      <c r="T1590" s="156">
        <v>6.7516978999999997E-4</v>
      </c>
      <c r="U1590" s="156">
        <v>2.5165486E-5</v>
      </c>
      <c r="V1590" s="156">
        <v>1.8736823999999999E-5</v>
      </c>
      <c r="W1590"/>
      <c r="X1590" s="155">
        <v>3.9283542000000002E-6</v>
      </c>
      <c r="Y1590"/>
      <c r="Z1590"/>
      <c r="AA1590"/>
      <c r="AB1590"/>
      <c r="AC1590"/>
      <c r="AD1590" s="159"/>
      <c r="AE1590" s="326"/>
      <c r="AH1590" s="48"/>
      <c r="AI1590" s="48"/>
      <c r="AJ1590" s="48"/>
    </row>
    <row r="1591" spans="1:36" ht="13.8" customHeight="1">
      <c r="A1591" t="s">
        <v>2966</v>
      </c>
      <c r="B1591" s="188" t="s">
        <v>1375</v>
      </c>
      <c r="C1591" s="151" t="str">
        <f t="shared" si="288"/>
        <v>B.046.02.110</v>
      </c>
      <c r="D1591" s="54" t="s">
        <v>1376</v>
      </c>
      <c r="E1591" s="150" t="s">
        <v>440</v>
      </c>
      <c r="F1591" s="153" t="str">
        <f t="shared" si="289"/>
        <v>Electricity New Brunswick production</v>
      </c>
      <c r="G1591" s="277">
        <v>7.8755366666666674E-2</v>
      </c>
      <c r="H1591" s="44">
        <f t="shared" si="286"/>
        <v>7.8755366666666674E-2</v>
      </c>
      <c r="I1591"/>
      <c r="J1591" s="294">
        <v>2.4596205418999997E-2</v>
      </c>
      <c r="K1591" s="44">
        <f t="shared" si="287"/>
        <v>2.4596205418999997E-2</v>
      </c>
      <c r="L1591" s="295">
        <v>1.4468430300000001E-3</v>
      </c>
      <c r="M1591" s="295">
        <v>2.4023109999999999E-3</v>
      </c>
      <c r="N1591" s="295">
        <v>8.933746389E-3</v>
      </c>
      <c r="O1591" s="295">
        <v>1.1813305E-2</v>
      </c>
      <c r="P1591"/>
      <c r="Q1591" s="212">
        <v>2.5356508999999998</v>
      </c>
      <c r="R1591"/>
      <c r="S1591" s="156">
        <v>1.8563141E-3</v>
      </c>
      <c r="T1591" s="156">
        <v>1.7547730000000001E-3</v>
      </c>
      <c r="U1591" s="156">
        <v>6.8788906000000004E-5</v>
      </c>
      <c r="V1591" s="156">
        <v>3.2752242000000003E-5</v>
      </c>
      <c r="W1591"/>
      <c r="X1591" s="155">
        <v>5.7801599999999999E-6</v>
      </c>
      <c r="Y1591"/>
      <c r="Z1591"/>
      <c r="AA1591"/>
      <c r="AB1591"/>
      <c r="AC1591"/>
      <c r="AD1591" s="159"/>
      <c r="AE1591" s="326"/>
      <c r="AH1591" s="48"/>
      <c r="AI1591" s="48"/>
      <c r="AJ1591" s="48"/>
    </row>
    <row r="1592" spans="1:36" ht="13.8" customHeight="1">
      <c r="A1592" t="s">
        <v>2967</v>
      </c>
      <c r="B1592" s="188" t="s">
        <v>1375</v>
      </c>
      <c r="C1592" s="151" t="str">
        <f t="shared" si="288"/>
        <v>B.046.02.111</v>
      </c>
      <c r="D1592" s="54" t="s">
        <v>1376</v>
      </c>
      <c r="E1592" s="150" t="s">
        <v>440</v>
      </c>
      <c r="F1592" s="153" t="str">
        <f t="shared" si="289"/>
        <v>Electricity Quebec production</v>
      </c>
      <c r="G1592" s="277">
        <v>2.7426083333333337E-3</v>
      </c>
      <c r="H1592" s="44">
        <f t="shared" si="286"/>
        <v>2.7426083333333337E-3</v>
      </c>
      <c r="I1592"/>
      <c r="J1592" s="294">
        <v>7.3477380600000001E-4</v>
      </c>
      <c r="K1592" s="44">
        <f t="shared" si="287"/>
        <v>7.3477380600000001E-4</v>
      </c>
      <c r="L1592" s="295">
        <v>4.6143232999999999E-5</v>
      </c>
      <c r="M1592" s="295">
        <v>7.1752502999999996E-5</v>
      </c>
      <c r="N1592" s="295">
        <v>2.0548682000000001E-4</v>
      </c>
      <c r="O1592" s="295">
        <v>4.1139125000000002E-4</v>
      </c>
      <c r="P1592"/>
      <c r="Q1592" s="212">
        <v>1.0766309000000001</v>
      </c>
      <c r="R1592"/>
      <c r="S1592" s="156">
        <v>6.3914844E-5</v>
      </c>
      <c r="T1592" s="156">
        <v>6.0947314999999999E-5</v>
      </c>
      <c r="U1592" s="156">
        <v>2.3623980999999999E-6</v>
      </c>
      <c r="V1592" s="156">
        <v>6.0513050000000003E-7</v>
      </c>
      <c r="W1592"/>
      <c r="X1592" s="155">
        <v>1.2294245000000001E-7</v>
      </c>
      <c r="Y1592"/>
      <c r="Z1592"/>
      <c r="AA1592"/>
      <c r="AB1592"/>
      <c r="AC1592"/>
      <c r="AD1592" s="159"/>
      <c r="AE1592" s="326"/>
      <c r="AH1592" s="48"/>
      <c r="AI1592" s="48"/>
      <c r="AJ1592" s="48"/>
    </row>
    <row r="1593" spans="1:36" ht="13.8" customHeight="1">
      <c r="A1593" t="s">
        <v>2968</v>
      </c>
      <c r="B1593" s="188" t="s">
        <v>1375</v>
      </c>
      <c r="C1593" s="151" t="str">
        <f t="shared" si="288"/>
        <v>B.046.02.112</v>
      </c>
      <c r="D1593" s="54" t="s">
        <v>1376</v>
      </c>
      <c r="E1593" s="150" t="s">
        <v>440</v>
      </c>
      <c r="F1593" s="153" t="str">
        <f t="shared" si="289"/>
        <v>Electricity Saskatchewan production</v>
      </c>
      <c r="G1593" s="277">
        <v>0.21139862000000001</v>
      </c>
      <c r="H1593" s="44">
        <f t="shared" si="286"/>
        <v>0.21139862000000001</v>
      </c>
      <c r="I1593"/>
      <c r="J1593" s="294">
        <v>3.985070072E-2</v>
      </c>
      <c r="K1593" s="44">
        <f t="shared" si="287"/>
        <v>3.985070072E-2</v>
      </c>
      <c r="L1593" s="295">
        <v>3.3167109000000004E-3</v>
      </c>
      <c r="M1593" s="295">
        <v>4.7768789999999995E-3</v>
      </c>
      <c r="N1593" s="295">
        <v>4.7317819999999998E-5</v>
      </c>
      <c r="O1593" s="295">
        <v>3.1709793E-2</v>
      </c>
      <c r="P1593"/>
      <c r="Q1593" s="212">
        <v>2.3131324000000002</v>
      </c>
      <c r="R1593"/>
      <c r="S1593" s="156">
        <v>4.5214844000000002E-3</v>
      </c>
      <c r="T1593" s="156">
        <v>4.2682529E-3</v>
      </c>
      <c r="U1593" s="156">
        <v>1.7689275000000001E-4</v>
      </c>
      <c r="V1593" s="156">
        <v>7.6338759000000003E-5</v>
      </c>
      <c r="W1593"/>
      <c r="X1593" s="155">
        <v>1.0432632E-5</v>
      </c>
      <c r="Y1593"/>
      <c r="Z1593"/>
      <c r="AA1593"/>
      <c r="AB1593"/>
      <c r="AC1593"/>
      <c r="AD1593" s="159"/>
      <c r="AE1593" s="326"/>
      <c r="AH1593" s="48"/>
      <c r="AI1593" s="48"/>
      <c r="AJ1593" s="48"/>
    </row>
    <row r="1594" spans="1:36" ht="13.8" customHeight="1">
      <c r="A1594" t="s">
        <v>2969</v>
      </c>
      <c r="B1594" s="188" t="s">
        <v>1375</v>
      </c>
      <c r="C1594" s="151" t="str">
        <f t="shared" si="288"/>
        <v>B.046.02.113</v>
      </c>
      <c r="D1594" s="54" t="s">
        <v>1376</v>
      </c>
      <c r="E1594" s="150" t="s">
        <v>440</v>
      </c>
      <c r="F1594" s="153" t="str">
        <f t="shared" si="289"/>
        <v>Electricity Yukon production</v>
      </c>
      <c r="G1594" s="277">
        <v>2.7165334000000003E-2</v>
      </c>
      <c r="H1594" s="44">
        <f t="shared" si="286"/>
        <v>2.7165334000000003E-2</v>
      </c>
      <c r="I1594"/>
      <c r="J1594" s="294">
        <v>5.6273530700000005E-3</v>
      </c>
      <c r="K1594" s="44">
        <f t="shared" si="287"/>
        <v>5.6273530700000005E-3</v>
      </c>
      <c r="L1594" s="295">
        <v>4.5782324999999997E-4</v>
      </c>
      <c r="M1594" s="295">
        <v>9.1665174999999992E-4</v>
      </c>
      <c r="N1594" s="295">
        <v>1.7807797000000001E-4</v>
      </c>
      <c r="O1594" s="295">
        <v>4.0748001000000004E-3</v>
      </c>
      <c r="P1594"/>
      <c r="Q1594" s="212">
        <v>1.2408245</v>
      </c>
      <c r="R1594"/>
      <c r="S1594" s="156">
        <v>6.8850479999999999E-4</v>
      </c>
      <c r="T1594" s="156">
        <v>6.4376400999999997E-4</v>
      </c>
      <c r="U1594" s="156">
        <v>2.4425250000000001E-5</v>
      </c>
      <c r="V1594" s="156">
        <v>2.0315535000000001E-5</v>
      </c>
      <c r="W1594"/>
      <c r="X1594" s="155">
        <v>1.5014334E-6</v>
      </c>
      <c r="Y1594"/>
      <c r="Z1594"/>
      <c r="AA1594"/>
      <c r="AB1594"/>
      <c r="AC1594"/>
      <c r="AD1594" s="159"/>
      <c r="AE1594" s="326"/>
      <c r="AH1594" s="48"/>
      <c r="AI1594" s="48"/>
      <c r="AJ1594" s="48"/>
    </row>
    <row r="1595" spans="1:36" ht="13.8" customHeight="1">
      <c r="B1595" s="188"/>
      <c r="C1595" s="151"/>
      <c r="D1595" s="51" t="s">
        <v>1378</v>
      </c>
      <c r="E1595" s="150"/>
      <c r="F1595"/>
      <c r="H1595" s="44">
        <f t="shared" si="286"/>
        <v>0</v>
      </c>
      <c r="I1595"/>
      <c r="J1595" s="44"/>
      <c r="K1595" s="44">
        <f t="shared" si="287"/>
        <v>0</v>
      </c>
      <c r="L1595" s="44"/>
      <c r="P1595"/>
      <c r="Q1595" s="212"/>
      <c r="R1595"/>
      <c r="S1595"/>
      <c r="T1595"/>
      <c r="U1595"/>
      <c r="V1595"/>
      <c r="W1595"/>
      <c r="X1595"/>
      <c r="Y1595"/>
      <c r="Z1595"/>
      <c r="AA1595"/>
      <c r="AB1595"/>
      <c r="AC1595"/>
      <c r="AD1595" s="159"/>
      <c r="AE1595" s="326"/>
      <c r="AH1595" s="48"/>
      <c r="AI1595" s="48"/>
      <c r="AJ1595" s="48"/>
    </row>
    <row r="1596" spans="1:36" ht="13.8" customHeight="1">
      <c r="A1596" t="s">
        <v>2970</v>
      </c>
      <c r="B1596" s="188" t="s">
        <v>1377</v>
      </c>
      <c r="C1596" s="151" t="str">
        <f t="shared" ref="C1596:C1626" si="290">MID(A1596,1,12)</f>
        <v>B.046.04.101</v>
      </c>
      <c r="D1596" s="54" t="s">
        <v>1378</v>
      </c>
      <c r="E1596" s="150" t="s">
        <v>440</v>
      </c>
      <c r="F1596" s="153" t="str">
        <f t="shared" ref="F1596:F1626" si="291">MID(A1596, 21,85)</f>
        <v>Electricity Beijing production</v>
      </c>
      <c r="G1596" s="277">
        <v>0.24402341333333333</v>
      </c>
      <c r="H1596" s="44">
        <f t="shared" si="286"/>
        <v>0.24402341333333333</v>
      </c>
      <c r="I1596"/>
      <c r="J1596" s="294">
        <v>3.7624849174899999E-2</v>
      </c>
      <c r="K1596" s="44">
        <f t="shared" si="287"/>
        <v>3.7624849174899999E-2</v>
      </c>
      <c r="L1596" s="295">
        <v>3.7804043000000002E-4</v>
      </c>
      <c r="M1596" s="295">
        <v>6.3543140999999998E-4</v>
      </c>
      <c r="N1596" s="295">
        <v>7.8653348999999999E-6</v>
      </c>
      <c r="O1596" s="295">
        <v>3.6603511999999998E-2</v>
      </c>
      <c r="P1596"/>
      <c r="Q1596" s="212">
        <v>2.7709687000000001</v>
      </c>
      <c r="R1596"/>
      <c r="S1596" s="156">
        <v>4.1292090999999996E-3</v>
      </c>
      <c r="T1596" s="156">
        <v>3.9022694E-3</v>
      </c>
      <c r="U1596" s="156">
        <v>1.8714592000000001E-4</v>
      </c>
      <c r="V1596" s="156">
        <v>3.9793775999999999E-5</v>
      </c>
      <c r="W1596"/>
      <c r="X1596" s="155">
        <v>1.0197789000000001E-5</v>
      </c>
      <c r="Y1596"/>
      <c r="Z1596"/>
      <c r="AA1596"/>
      <c r="AB1596"/>
      <c r="AC1596"/>
      <c r="AD1596" s="159"/>
      <c r="AE1596" s="326"/>
      <c r="AH1596" s="48"/>
      <c r="AI1596" s="48"/>
      <c r="AJ1596" s="48"/>
    </row>
    <row r="1597" spans="1:36" ht="13.8" customHeight="1">
      <c r="A1597" t="s">
        <v>2971</v>
      </c>
      <c r="B1597" s="188" t="s">
        <v>1377</v>
      </c>
      <c r="C1597" s="151" t="str">
        <f t="shared" si="290"/>
        <v>B.046.04.102</v>
      </c>
      <c r="D1597" s="54" t="s">
        <v>1378</v>
      </c>
      <c r="E1597" s="150" t="s">
        <v>440</v>
      </c>
      <c r="F1597" s="153" t="str">
        <f t="shared" si="291"/>
        <v>Electricity Tianjin production</v>
      </c>
      <c r="G1597" s="277">
        <v>0.22812372000000003</v>
      </c>
      <c r="H1597" s="44">
        <f t="shared" si="286"/>
        <v>0.22812372000000003</v>
      </c>
      <c r="I1597"/>
      <c r="J1597" s="294">
        <v>3.5205230289000002E-2</v>
      </c>
      <c r="K1597" s="44">
        <f t="shared" si="287"/>
        <v>3.5205230289000002E-2</v>
      </c>
      <c r="L1597" s="295">
        <v>3.5619313499999999E-4</v>
      </c>
      <c r="M1597" s="295">
        <v>6.0218264999999994E-4</v>
      </c>
      <c r="N1597" s="295">
        <v>2.8296504E-5</v>
      </c>
      <c r="O1597" s="295">
        <v>3.4218558000000003E-2</v>
      </c>
      <c r="P1597"/>
      <c r="Q1597" s="212">
        <v>2.6561501999999999</v>
      </c>
      <c r="R1597"/>
      <c r="S1597" s="156">
        <v>3.8617929E-3</v>
      </c>
      <c r="T1597" s="156">
        <v>3.6496393000000002E-3</v>
      </c>
      <c r="U1597" s="156">
        <v>1.7498669E-4</v>
      </c>
      <c r="V1597" s="156">
        <v>3.7166860000000002E-5</v>
      </c>
      <c r="W1597"/>
      <c r="X1597" s="155">
        <v>9.5322420999999998E-6</v>
      </c>
      <c r="Y1597"/>
      <c r="Z1597"/>
      <c r="AA1597"/>
      <c r="AB1597"/>
      <c r="AC1597"/>
      <c r="AD1597" s="159"/>
      <c r="AE1597" s="326"/>
      <c r="AH1597" s="48"/>
      <c r="AI1597" s="48"/>
      <c r="AJ1597" s="48"/>
    </row>
    <row r="1598" spans="1:36" ht="13.8" customHeight="1">
      <c r="A1598" t="s">
        <v>2972</v>
      </c>
      <c r="B1598" s="188" t="s">
        <v>1377</v>
      </c>
      <c r="C1598" s="151" t="str">
        <f t="shared" si="290"/>
        <v>B.046.04.103</v>
      </c>
      <c r="D1598" s="54" t="s">
        <v>1378</v>
      </c>
      <c r="E1598" s="150" t="s">
        <v>440</v>
      </c>
      <c r="F1598" s="153" t="str">
        <f t="shared" si="291"/>
        <v>Electricity Hebei production</v>
      </c>
      <c r="G1598" s="277">
        <v>0.18287200666666667</v>
      </c>
      <c r="H1598" s="44">
        <f t="shared" si="286"/>
        <v>0.18287200666666667</v>
      </c>
      <c r="I1598"/>
      <c r="J1598" s="294">
        <v>2.8303431122000001E-2</v>
      </c>
      <c r="K1598" s="44">
        <f t="shared" si="287"/>
        <v>2.8303431122000001E-2</v>
      </c>
      <c r="L1598" s="295">
        <v>2.9154781700000001E-4</v>
      </c>
      <c r="M1598" s="295">
        <v>5.0103791000000002E-4</v>
      </c>
      <c r="N1598" s="295">
        <v>8.0044395000000002E-5</v>
      </c>
      <c r="O1598" s="295">
        <v>2.7430801000000001E-2</v>
      </c>
      <c r="P1598"/>
      <c r="Q1598" s="212">
        <v>2.3302640000000001</v>
      </c>
      <c r="R1598"/>
      <c r="S1598" s="156">
        <v>3.0997706000000002E-3</v>
      </c>
      <c r="T1598" s="156">
        <v>2.9297023999999999E-3</v>
      </c>
      <c r="U1598" s="156">
        <v>1.403589E-4</v>
      </c>
      <c r="V1598" s="156">
        <v>2.9709248000000001E-5</v>
      </c>
      <c r="W1598"/>
      <c r="X1598" s="155">
        <v>7.6383582999999995E-6</v>
      </c>
      <c r="Y1598"/>
      <c r="Z1598"/>
      <c r="AA1598"/>
      <c r="AB1598"/>
      <c r="AC1598"/>
      <c r="AD1598" s="159"/>
      <c r="AE1598" s="326"/>
      <c r="AH1598" s="48"/>
      <c r="AI1598" s="48"/>
      <c r="AJ1598" s="48"/>
    </row>
    <row r="1599" spans="1:36" ht="13.8" customHeight="1">
      <c r="A1599" t="s">
        <v>2973</v>
      </c>
      <c r="B1599" s="188" t="s">
        <v>1377</v>
      </c>
      <c r="C1599" s="151" t="str">
        <f t="shared" si="290"/>
        <v>B.046.04.104</v>
      </c>
      <c r="D1599" s="54" t="s">
        <v>1378</v>
      </c>
      <c r="E1599" s="150" t="s">
        <v>440</v>
      </c>
      <c r="F1599" s="153" t="str">
        <f t="shared" si="291"/>
        <v>Electricity Shanxi production</v>
      </c>
      <c r="G1599" s="277">
        <v>0.20779716000000001</v>
      </c>
      <c r="H1599" s="44">
        <f t="shared" si="286"/>
        <v>0.20779716000000001</v>
      </c>
      <c r="I1599"/>
      <c r="J1599" s="294">
        <v>3.2105273457999996E-2</v>
      </c>
      <c r="K1599" s="44">
        <f t="shared" si="287"/>
        <v>3.2105273457999996E-2</v>
      </c>
      <c r="L1599" s="295">
        <v>3.2708389999999997E-4</v>
      </c>
      <c r="M1599" s="295">
        <v>5.5697415000000006E-4</v>
      </c>
      <c r="N1599" s="295">
        <v>5.1641407999999998E-5</v>
      </c>
      <c r="O1599" s="295">
        <v>3.1169573999999999E-2</v>
      </c>
      <c r="P1599"/>
      <c r="Q1599" s="212">
        <v>2.5098319</v>
      </c>
      <c r="R1599"/>
      <c r="S1599" s="156">
        <v>3.5196267999999999E-3</v>
      </c>
      <c r="T1599" s="156">
        <v>3.3263733999999998E-3</v>
      </c>
      <c r="U1599" s="156">
        <v>1.5943484E-4</v>
      </c>
      <c r="V1599" s="156">
        <v>3.3818527999999998E-5</v>
      </c>
      <c r="W1599"/>
      <c r="X1599" s="155">
        <v>8.6817208999999994E-6</v>
      </c>
      <c r="Y1599"/>
      <c r="Z1599"/>
      <c r="AA1599"/>
      <c r="AB1599"/>
      <c r="AC1599"/>
      <c r="AD1599" s="159"/>
      <c r="AE1599" s="326"/>
      <c r="AH1599" s="48"/>
      <c r="AI1599" s="48"/>
      <c r="AJ1599" s="48"/>
    </row>
    <row r="1600" spans="1:36" ht="13.8" customHeight="1">
      <c r="A1600" t="s">
        <v>2974</v>
      </c>
      <c r="B1600" s="188" t="s">
        <v>1377</v>
      </c>
      <c r="C1600" s="151" t="str">
        <f t="shared" si="290"/>
        <v>B.046.04.105</v>
      </c>
      <c r="D1600" s="54" t="s">
        <v>1378</v>
      </c>
      <c r="E1600" s="150" t="s">
        <v>440</v>
      </c>
      <c r="F1600" s="153" t="str">
        <f t="shared" si="291"/>
        <v>Electricity Inner Mongolia production</v>
      </c>
      <c r="G1600" s="277">
        <v>0.18472343999999999</v>
      </c>
      <c r="H1600" s="44">
        <f t="shared" si="286"/>
        <v>0.18472343999999999</v>
      </c>
      <c r="I1600"/>
      <c r="J1600" s="294">
        <v>2.8590138623999999E-2</v>
      </c>
      <c r="K1600" s="44">
        <f t="shared" si="287"/>
        <v>2.8590138623999999E-2</v>
      </c>
      <c r="L1600" s="295">
        <v>2.9449980700000001E-4</v>
      </c>
      <c r="M1600" s="295">
        <v>5.0741337999999996E-4</v>
      </c>
      <c r="N1600" s="295">
        <v>7.9709436999999994E-5</v>
      </c>
      <c r="O1600" s="295">
        <v>2.7708515999999999E-2</v>
      </c>
      <c r="P1600"/>
      <c r="Q1600" s="212">
        <v>2.3436246999999999</v>
      </c>
      <c r="R1600"/>
      <c r="S1600" s="156">
        <v>3.1315922E-3</v>
      </c>
      <c r="T1600" s="156">
        <v>2.9597872999999999E-3</v>
      </c>
      <c r="U1600" s="156">
        <v>1.4178939999999999E-4</v>
      </c>
      <c r="V1600" s="156">
        <v>3.0015483000000001E-5</v>
      </c>
      <c r="W1600"/>
      <c r="X1600" s="155">
        <v>7.7164310999999992E-6</v>
      </c>
      <c r="Y1600"/>
      <c r="Z1600"/>
      <c r="AA1600"/>
      <c r="AB1600"/>
      <c r="AC1600"/>
      <c r="AD1600" s="159"/>
      <c r="AE1600" s="326"/>
      <c r="AH1600" s="48"/>
      <c r="AI1600" s="48"/>
      <c r="AJ1600" s="48"/>
    </row>
    <row r="1601" spans="1:36" ht="13.8" customHeight="1">
      <c r="A1601" t="s">
        <v>2975</v>
      </c>
      <c r="B1601" s="188" t="s">
        <v>1377</v>
      </c>
      <c r="C1601" s="151" t="str">
        <f t="shared" si="290"/>
        <v>B.046.04.106</v>
      </c>
      <c r="D1601" s="54" t="s">
        <v>1378</v>
      </c>
      <c r="E1601" s="150" t="s">
        <v>440</v>
      </c>
      <c r="F1601" s="153" t="str">
        <f t="shared" si="291"/>
        <v>Electricity Liaoning production</v>
      </c>
      <c r="G1601" s="277">
        <v>0.14392710666666667</v>
      </c>
      <c r="H1601" s="44">
        <f t="shared" si="286"/>
        <v>0.14392710666666667</v>
      </c>
      <c r="I1601"/>
      <c r="J1601" s="294">
        <v>2.8342036687E-2</v>
      </c>
      <c r="K1601" s="44">
        <f t="shared" si="287"/>
        <v>2.8342036687E-2</v>
      </c>
      <c r="L1601" s="295">
        <v>2.4963341200000001E-4</v>
      </c>
      <c r="M1601" s="295">
        <v>5.2280169999999995E-4</v>
      </c>
      <c r="N1601" s="295">
        <v>5.9805355750000002E-3</v>
      </c>
      <c r="O1601" s="295">
        <v>2.1589066000000001E-2</v>
      </c>
      <c r="P1601"/>
      <c r="Q1601" s="212">
        <v>2.6311187999999999</v>
      </c>
      <c r="R1601"/>
      <c r="S1601" s="156">
        <v>2.4721125E-3</v>
      </c>
      <c r="T1601" s="156">
        <v>2.3376502000000002E-3</v>
      </c>
      <c r="U1601" s="156">
        <v>1.1110166E-4</v>
      </c>
      <c r="V1601" s="156">
        <v>2.3360678000000001E-5</v>
      </c>
      <c r="W1601"/>
      <c r="X1601" s="155">
        <v>7.0884624E-6</v>
      </c>
      <c r="Y1601"/>
      <c r="Z1601"/>
      <c r="AA1601"/>
      <c r="AB1601"/>
      <c r="AC1601"/>
      <c r="AD1601" s="159"/>
      <c r="AE1601" s="326"/>
      <c r="AH1601" s="48"/>
      <c r="AI1601" s="48"/>
      <c r="AJ1601" s="48"/>
    </row>
    <row r="1602" spans="1:36" ht="13.8" customHeight="1">
      <c r="A1602" t="s">
        <v>2976</v>
      </c>
      <c r="B1602" s="188" t="s">
        <v>1377</v>
      </c>
      <c r="C1602" s="151" t="str">
        <f t="shared" si="290"/>
        <v>B.046.04.107</v>
      </c>
      <c r="D1602" s="54" t="s">
        <v>1378</v>
      </c>
      <c r="E1602" s="150" t="s">
        <v>440</v>
      </c>
      <c r="F1602" s="153" t="str">
        <f t="shared" si="291"/>
        <v>Electricity Jilin production</v>
      </c>
      <c r="G1602" s="277">
        <v>0.15314204666666667</v>
      </c>
      <c r="H1602" s="44">
        <f t="shared" si="286"/>
        <v>0.15314204666666667</v>
      </c>
      <c r="I1602"/>
      <c r="J1602" s="294">
        <v>2.3755944175000002E-2</v>
      </c>
      <c r="K1602" s="44">
        <f t="shared" si="287"/>
        <v>2.3755944175000002E-2</v>
      </c>
      <c r="L1602" s="295">
        <v>2.47137115E-4</v>
      </c>
      <c r="M1602" s="295">
        <v>4.2888799000000003E-4</v>
      </c>
      <c r="N1602" s="295">
        <v>1.0861207E-4</v>
      </c>
      <c r="O1602" s="295">
        <v>2.2971307E-2</v>
      </c>
      <c r="P1602"/>
      <c r="Q1602" s="212">
        <v>2.1168081000000001</v>
      </c>
      <c r="R1602"/>
      <c r="S1602" s="156">
        <v>2.5981800999999999E-3</v>
      </c>
      <c r="T1602" s="156">
        <v>2.4557697999999998E-3</v>
      </c>
      <c r="U1602" s="156">
        <v>1.1758724E-4</v>
      </c>
      <c r="V1602" s="156">
        <v>2.4823043E-5</v>
      </c>
      <c r="W1602"/>
      <c r="X1602" s="155">
        <v>6.3940877000000002E-6</v>
      </c>
      <c r="Y1602"/>
      <c r="Z1602"/>
      <c r="AA1602"/>
      <c r="AB1602"/>
      <c r="AC1602"/>
      <c r="AD1602" s="159"/>
      <c r="AE1602" s="326"/>
      <c r="AH1602" s="48"/>
      <c r="AI1602" s="48"/>
      <c r="AJ1602" s="48"/>
    </row>
    <row r="1603" spans="1:36" ht="13.8" customHeight="1">
      <c r="A1603" t="s">
        <v>2977</v>
      </c>
      <c r="B1603" s="188" t="s">
        <v>1377</v>
      </c>
      <c r="C1603" s="151" t="str">
        <f t="shared" si="290"/>
        <v>B.046.04.108</v>
      </c>
      <c r="D1603" s="54" t="s">
        <v>1378</v>
      </c>
      <c r="E1603" s="150" t="s">
        <v>440</v>
      </c>
      <c r="F1603" s="153" t="str">
        <f t="shared" si="291"/>
        <v>Electricity Heilongjiang production</v>
      </c>
      <c r="G1603" s="277">
        <v>0.18313323333333334</v>
      </c>
      <c r="H1603" s="44">
        <f t="shared" si="286"/>
        <v>0.18313323333333334</v>
      </c>
      <c r="I1603"/>
      <c r="J1603" s="294">
        <v>2.834200223E-2</v>
      </c>
      <c r="K1603" s="44">
        <f t="shared" si="287"/>
        <v>2.834200223E-2</v>
      </c>
      <c r="L1603" s="295">
        <v>2.9156537100000001E-4</v>
      </c>
      <c r="M1603" s="295">
        <v>5.0124217000000002E-4</v>
      </c>
      <c r="N1603" s="295">
        <v>7.9209689000000005E-5</v>
      </c>
      <c r="O1603" s="295">
        <v>2.7469984999999999E-2</v>
      </c>
      <c r="P1603"/>
      <c r="Q1603" s="212">
        <v>2.3323290000000001</v>
      </c>
      <c r="R1603"/>
      <c r="S1603" s="156">
        <v>3.1042418E-3</v>
      </c>
      <c r="T1603" s="156">
        <v>2.9339254000000001E-3</v>
      </c>
      <c r="U1603" s="156">
        <v>1.4056E-4</v>
      </c>
      <c r="V1603" s="156">
        <v>2.9756363000000001E-5</v>
      </c>
      <c r="W1603"/>
      <c r="X1603" s="155">
        <v>7.6495817999999996E-6</v>
      </c>
      <c r="Y1603"/>
      <c r="Z1603"/>
      <c r="AA1603"/>
      <c r="AB1603"/>
      <c r="AC1603"/>
      <c r="AD1603" s="159"/>
      <c r="AE1603" s="326"/>
      <c r="AH1603" s="48"/>
      <c r="AI1603" s="48"/>
      <c r="AJ1603" s="48"/>
    </row>
    <row r="1604" spans="1:36" ht="13.8" customHeight="1">
      <c r="A1604" t="s">
        <v>2978</v>
      </c>
      <c r="B1604" s="188" t="s">
        <v>1377</v>
      </c>
      <c r="C1604" s="151" t="str">
        <f t="shared" si="290"/>
        <v>B.046.04.109</v>
      </c>
      <c r="D1604" s="54" t="s">
        <v>1378</v>
      </c>
      <c r="E1604" s="150" t="s">
        <v>440</v>
      </c>
      <c r="F1604" s="153" t="str">
        <f t="shared" si="291"/>
        <v>Electricity Shanghai production</v>
      </c>
      <c r="G1604" s="277">
        <v>0.24332327333333334</v>
      </c>
      <c r="H1604" s="44">
        <f t="shared" si="286"/>
        <v>0.24332327333333334</v>
      </c>
      <c r="I1604"/>
      <c r="J1604" s="294">
        <v>3.7524100011000004E-2</v>
      </c>
      <c r="K1604" s="44">
        <f t="shared" si="287"/>
        <v>3.7524100011000004E-2</v>
      </c>
      <c r="L1604" s="295">
        <v>3.7780880300000003E-4</v>
      </c>
      <c r="M1604" s="295">
        <v>6.3663188000000009E-4</v>
      </c>
      <c r="N1604" s="295">
        <v>1.1168327999999999E-5</v>
      </c>
      <c r="O1604" s="295">
        <v>3.6498491000000001E-2</v>
      </c>
      <c r="P1604"/>
      <c r="Q1604" s="212">
        <v>2.7657189999999998</v>
      </c>
      <c r="R1604"/>
      <c r="S1604" s="156">
        <v>4.1179826000000003E-3</v>
      </c>
      <c r="T1604" s="156">
        <v>3.8916857E-3</v>
      </c>
      <c r="U1604" s="156">
        <v>1.8662261000000001E-4</v>
      </c>
      <c r="V1604" s="156">
        <v>3.9674317E-5</v>
      </c>
      <c r="W1604"/>
      <c r="X1604" s="155">
        <v>1.0168711999999999E-5</v>
      </c>
      <c r="Y1604"/>
      <c r="Z1604"/>
      <c r="AA1604"/>
      <c r="AB1604"/>
      <c r="AC1604"/>
      <c r="AD1604" s="159"/>
      <c r="AE1604" s="326"/>
      <c r="AH1604" s="48"/>
      <c r="AI1604" s="48"/>
      <c r="AJ1604" s="48"/>
    </row>
    <row r="1605" spans="1:36" ht="13.8" customHeight="1">
      <c r="A1605" t="s">
        <v>2979</v>
      </c>
      <c r="B1605" s="188" t="s">
        <v>1377</v>
      </c>
      <c r="C1605" s="151" t="str">
        <f t="shared" si="290"/>
        <v>B.046.04.110</v>
      </c>
      <c r="D1605" s="54" t="s">
        <v>1378</v>
      </c>
      <c r="E1605" s="150" t="s">
        <v>440</v>
      </c>
      <c r="F1605" s="153" t="str">
        <f t="shared" si="291"/>
        <v>Electricity Jiangsu production</v>
      </c>
      <c r="G1605" s="277">
        <v>0.20269282666666666</v>
      </c>
      <c r="H1605" s="44">
        <f t="shared" si="286"/>
        <v>0.20269282666666666</v>
      </c>
      <c r="I1605"/>
      <c r="J1605" s="294">
        <v>3.3437008165999996E-2</v>
      </c>
      <c r="K1605" s="44">
        <f t="shared" si="287"/>
        <v>3.3437008165999996E-2</v>
      </c>
      <c r="L1605" s="295">
        <v>3.2478202500000003E-4</v>
      </c>
      <c r="M1605" s="295">
        <v>5.8446091000000002E-4</v>
      </c>
      <c r="N1605" s="295">
        <v>2.123841231E-3</v>
      </c>
      <c r="O1605" s="295">
        <v>3.0403923999999999E-2</v>
      </c>
      <c r="P1605"/>
      <c r="Q1605" s="212">
        <v>2.6781109999999999</v>
      </c>
      <c r="R1605"/>
      <c r="S1605" s="156">
        <v>3.4437049E-3</v>
      </c>
      <c r="T1605" s="156">
        <v>3.2549807E-3</v>
      </c>
      <c r="U1605" s="156">
        <v>1.5572313E-4</v>
      </c>
      <c r="V1605" s="156">
        <v>3.3001031999999999E-5</v>
      </c>
      <c r="W1605"/>
      <c r="X1605" s="155">
        <v>8.8491446999999996E-6</v>
      </c>
      <c r="Y1605"/>
      <c r="Z1605"/>
      <c r="AA1605"/>
      <c r="AB1605"/>
      <c r="AC1605"/>
      <c r="AD1605" s="159"/>
      <c r="AE1605" s="326"/>
      <c r="AH1605" s="48"/>
      <c r="AI1605" s="48"/>
      <c r="AJ1605" s="48"/>
    </row>
    <row r="1606" spans="1:36" ht="13.8" customHeight="1">
      <c r="A1606" t="s">
        <v>2980</v>
      </c>
      <c r="B1606" s="188" t="s">
        <v>1377</v>
      </c>
      <c r="C1606" s="151" t="str">
        <f t="shared" si="290"/>
        <v>B.046.04.111</v>
      </c>
      <c r="D1606" s="54" t="s">
        <v>1378</v>
      </c>
      <c r="E1606" s="150" t="s">
        <v>440</v>
      </c>
      <c r="F1606" s="153" t="str">
        <f t="shared" si="291"/>
        <v>Electricity Zhejiang production</v>
      </c>
      <c r="G1606" s="277">
        <v>0.18818736666666666</v>
      </c>
      <c r="H1606" s="44">
        <f t="shared" si="286"/>
        <v>0.18818736666666666</v>
      </c>
      <c r="I1606"/>
      <c r="J1606" s="294">
        <v>3.3042144039999999E-2</v>
      </c>
      <c r="K1606" s="44">
        <f t="shared" si="287"/>
        <v>3.3042144039999999E-2</v>
      </c>
      <c r="L1606" s="295">
        <v>3.07513022E-4</v>
      </c>
      <c r="M1606" s="295">
        <v>5.8173122999999999E-4</v>
      </c>
      <c r="N1606" s="295">
        <v>3.924794788E-3</v>
      </c>
      <c r="O1606" s="295">
        <v>2.8228105E-2</v>
      </c>
      <c r="P1606"/>
      <c r="Q1606" s="212">
        <v>2.7511931000000001</v>
      </c>
      <c r="R1606"/>
      <c r="S1606" s="156">
        <v>3.2071704000000002E-3</v>
      </c>
      <c r="T1606" s="156">
        <v>3.0317663000000001E-3</v>
      </c>
      <c r="U1606" s="156">
        <v>1.4477066E-4</v>
      </c>
      <c r="V1606" s="156">
        <v>3.0633529999999999E-5</v>
      </c>
      <c r="W1606"/>
      <c r="X1606" s="155">
        <v>8.5711101000000006E-6</v>
      </c>
      <c r="Y1606"/>
      <c r="Z1606"/>
      <c r="AA1606"/>
      <c r="AB1606"/>
      <c r="AC1606"/>
      <c r="AD1606" s="159"/>
      <c r="AE1606" s="326"/>
      <c r="AH1606" s="48"/>
      <c r="AI1606" s="48"/>
      <c r="AJ1606" s="48"/>
    </row>
    <row r="1607" spans="1:36" ht="13.8" customHeight="1">
      <c r="A1607" t="s">
        <v>2981</v>
      </c>
      <c r="B1607" s="188" t="s">
        <v>1377</v>
      </c>
      <c r="C1607" s="151" t="str">
        <f t="shared" si="290"/>
        <v>B.046.04.112</v>
      </c>
      <c r="D1607" s="54" t="s">
        <v>1378</v>
      </c>
      <c r="E1607" s="150" t="s">
        <v>440</v>
      </c>
      <c r="F1607" s="153" t="str">
        <f t="shared" si="291"/>
        <v>Electricity Anhui production</v>
      </c>
      <c r="G1607" s="277">
        <v>0.22451467333333333</v>
      </c>
      <c r="H1607" s="44">
        <f t="shared" si="286"/>
        <v>0.22451467333333333</v>
      </c>
      <c r="I1607"/>
      <c r="J1607" s="294">
        <v>3.4650987786999994E-2</v>
      </c>
      <c r="K1607" s="44">
        <f t="shared" si="287"/>
        <v>3.4650987786999994E-2</v>
      </c>
      <c r="L1607" s="295">
        <v>3.5049399899999997E-4</v>
      </c>
      <c r="M1607" s="295">
        <v>5.9244313000000003E-4</v>
      </c>
      <c r="N1607" s="295">
        <v>3.0849658000000002E-5</v>
      </c>
      <c r="O1607" s="295">
        <v>3.3677200999999997E-2</v>
      </c>
      <c r="P1607"/>
      <c r="Q1607" s="212">
        <v>2.6303334</v>
      </c>
      <c r="R1607"/>
      <c r="S1607" s="156">
        <v>3.8007239000000001E-3</v>
      </c>
      <c r="T1607" s="156">
        <v>3.5919299000000001E-3</v>
      </c>
      <c r="U1607" s="156">
        <v>1.7221833000000001E-4</v>
      </c>
      <c r="V1607" s="156">
        <v>3.6575643E-5</v>
      </c>
      <c r="W1607"/>
      <c r="X1607" s="155">
        <v>9.3811604999999995E-6</v>
      </c>
      <c r="Y1607"/>
      <c r="Z1607"/>
      <c r="AA1607"/>
      <c r="AB1607"/>
      <c r="AC1607"/>
      <c r="AD1607" s="159"/>
      <c r="AE1607" s="326"/>
      <c r="AH1607" s="48"/>
      <c r="AI1607" s="48"/>
      <c r="AJ1607" s="48"/>
    </row>
    <row r="1608" spans="1:36" ht="13.8" customHeight="1">
      <c r="A1608" t="s">
        <v>2982</v>
      </c>
      <c r="B1608" s="188" t="s">
        <v>1377</v>
      </c>
      <c r="C1608" s="151" t="str">
        <f t="shared" si="290"/>
        <v>B.046.04.113</v>
      </c>
      <c r="D1608" s="54" t="s">
        <v>1378</v>
      </c>
      <c r="E1608" s="150" t="s">
        <v>440</v>
      </c>
      <c r="F1608" s="153" t="str">
        <f t="shared" si="291"/>
        <v>Electricity Fujian production</v>
      </c>
      <c r="G1608" s="277">
        <v>0.14622486666666668</v>
      </c>
      <c r="H1608" s="44">
        <f t="shared" si="286"/>
        <v>0.14622486666666668</v>
      </c>
      <c r="I1608"/>
      <c r="J1608" s="294">
        <v>2.9863934514999996E-2</v>
      </c>
      <c r="K1608" s="44">
        <f t="shared" si="287"/>
        <v>2.9863934514999996E-2</v>
      </c>
      <c r="L1608" s="295">
        <v>2.5423905700000001E-4</v>
      </c>
      <c r="M1608" s="295">
        <v>5.4426244999999994E-4</v>
      </c>
      <c r="N1608" s="295">
        <v>7.1317030079999996E-3</v>
      </c>
      <c r="O1608" s="295">
        <v>2.1933729999999999E-2</v>
      </c>
      <c r="P1608"/>
      <c r="Q1608" s="212">
        <v>2.7630235999999999</v>
      </c>
      <c r="R1608"/>
      <c r="S1608" s="156">
        <v>2.5152843000000001E-3</v>
      </c>
      <c r="T1608" s="156">
        <v>2.3785806000000001E-3</v>
      </c>
      <c r="U1608" s="156">
        <v>1.1294360999999999E-4</v>
      </c>
      <c r="V1608" s="156">
        <v>2.3760039999999999E-5</v>
      </c>
      <c r="W1608"/>
      <c r="X1608" s="155">
        <v>7.3977950000000002E-6</v>
      </c>
      <c r="Y1608"/>
      <c r="Z1608"/>
      <c r="AA1608"/>
      <c r="AB1608"/>
      <c r="AC1608"/>
      <c r="AD1608" s="159"/>
      <c r="AE1608" s="326"/>
      <c r="AH1608" s="48"/>
      <c r="AI1608" s="48"/>
      <c r="AJ1608" s="48"/>
    </row>
    <row r="1609" spans="1:36" ht="13.8" customHeight="1">
      <c r="A1609" t="s">
        <v>2983</v>
      </c>
      <c r="B1609" s="188" t="s">
        <v>1377</v>
      </c>
      <c r="C1609" s="151" t="str">
        <f t="shared" si="290"/>
        <v>B.046.04.114</v>
      </c>
      <c r="D1609" s="54" t="s">
        <v>1378</v>
      </c>
      <c r="E1609" s="150" t="s">
        <v>440</v>
      </c>
      <c r="F1609" s="153" t="str">
        <f t="shared" si="291"/>
        <v>Electricity Jiangxi production</v>
      </c>
      <c r="G1609" s="277">
        <v>0.20758362666666666</v>
      </c>
      <c r="H1609" s="44">
        <f t="shared" si="286"/>
        <v>0.20758362666666666</v>
      </c>
      <c r="I1609"/>
      <c r="J1609" s="294">
        <v>3.2064392926000003E-2</v>
      </c>
      <c r="K1609" s="44">
        <f t="shared" si="287"/>
        <v>3.2064392926000003E-2</v>
      </c>
      <c r="L1609" s="295">
        <v>3.2582084299999999E-4</v>
      </c>
      <c r="M1609" s="295">
        <v>5.525837200000001E-4</v>
      </c>
      <c r="N1609" s="295">
        <v>4.8444362999999999E-5</v>
      </c>
      <c r="O1609" s="295">
        <v>3.1137544E-2</v>
      </c>
      <c r="P1609"/>
      <c r="Q1609" s="212">
        <v>2.5085074999999999</v>
      </c>
      <c r="R1609"/>
      <c r="S1609" s="156">
        <v>3.5151559000000001E-3</v>
      </c>
      <c r="T1609" s="156">
        <v>3.3221163000000001E-3</v>
      </c>
      <c r="U1609" s="156">
        <v>1.5925231999999999E-4</v>
      </c>
      <c r="V1609" s="156">
        <v>3.3787286999999999E-5</v>
      </c>
      <c r="W1609"/>
      <c r="X1609" s="155">
        <v>8.6722995000000003E-6</v>
      </c>
      <c r="Y1609"/>
      <c r="Z1609"/>
      <c r="AA1609"/>
      <c r="AB1609"/>
      <c r="AC1609"/>
      <c r="AD1609" s="159"/>
      <c r="AE1609" s="326"/>
      <c r="AH1609" s="48"/>
      <c r="AI1609" s="48"/>
      <c r="AJ1609" s="48"/>
    </row>
    <row r="1610" spans="1:36" ht="13.8" customHeight="1">
      <c r="A1610" t="s">
        <v>2984</v>
      </c>
      <c r="B1610" s="188" t="s">
        <v>1377</v>
      </c>
      <c r="C1610" s="151" t="str">
        <f t="shared" si="290"/>
        <v>B.046.04.115</v>
      </c>
      <c r="D1610" s="54" t="s">
        <v>1378</v>
      </c>
      <c r="E1610" s="150" t="s">
        <v>440</v>
      </c>
      <c r="F1610" s="153" t="str">
        <f t="shared" si="291"/>
        <v>Electricity Shandong production</v>
      </c>
      <c r="G1610" s="277">
        <v>0.20658289333333335</v>
      </c>
      <c r="H1610" s="44">
        <f t="shared" si="286"/>
        <v>0.20658289333333335</v>
      </c>
      <c r="I1610"/>
      <c r="J1610" s="294">
        <v>3.3033449536999999E-2</v>
      </c>
      <c r="K1610" s="44">
        <f t="shared" si="287"/>
        <v>3.3033449536999999E-2</v>
      </c>
      <c r="L1610" s="295">
        <v>3.2793363499999999E-4</v>
      </c>
      <c r="M1610" s="295">
        <v>5.7449268000000001E-4</v>
      </c>
      <c r="N1610" s="295">
        <v>1.143589222E-3</v>
      </c>
      <c r="O1610" s="295">
        <v>3.0987434000000001E-2</v>
      </c>
      <c r="P1610"/>
      <c r="Q1610" s="212">
        <v>2.6093259999999998</v>
      </c>
      <c r="R1610"/>
      <c r="S1610" s="156">
        <v>3.5043942000000002E-3</v>
      </c>
      <c r="T1610" s="156">
        <v>3.3121568E-3</v>
      </c>
      <c r="U1610" s="156">
        <v>1.5860646E-4</v>
      </c>
      <c r="V1610" s="156">
        <v>3.3630902000000002E-5</v>
      </c>
      <c r="W1610"/>
      <c r="X1610" s="155">
        <v>8.8319854999999998E-6</v>
      </c>
      <c r="Y1610"/>
      <c r="Z1610"/>
      <c r="AA1610"/>
      <c r="AB1610"/>
      <c r="AC1610"/>
      <c r="AD1610" s="159"/>
      <c r="AE1610" s="326"/>
      <c r="AH1610" s="48"/>
      <c r="AI1610" s="48"/>
      <c r="AJ1610" s="48"/>
    </row>
    <row r="1611" spans="1:36" ht="13.8" customHeight="1">
      <c r="A1611" t="s">
        <v>2985</v>
      </c>
      <c r="B1611" s="188" t="s">
        <v>1377</v>
      </c>
      <c r="C1611" s="151" t="str">
        <f t="shared" si="290"/>
        <v>B.046.04.116</v>
      </c>
      <c r="D1611" s="54" t="s">
        <v>1378</v>
      </c>
      <c r="E1611" s="150" t="s">
        <v>440</v>
      </c>
      <c r="F1611" s="153" t="str">
        <f t="shared" si="291"/>
        <v>Electricity Henan production</v>
      </c>
      <c r="G1611" s="277">
        <v>0.20527397333333333</v>
      </c>
      <c r="H1611" s="44">
        <f t="shared" si="286"/>
        <v>0.20527397333333333</v>
      </c>
      <c r="I1611"/>
      <c r="J1611" s="294">
        <v>3.1714799704999998E-2</v>
      </c>
      <c r="K1611" s="44">
        <f t="shared" si="287"/>
        <v>3.1714799704999998E-2</v>
      </c>
      <c r="L1611" s="295">
        <v>3.2263897499999999E-4</v>
      </c>
      <c r="M1611" s="295">
        <v>5.4888037E-4</v>
      </c>
      <c r="N1611" s="295">
        <v>5.2184359999999999E-5</v>
      </c>
      <c r="O1611" s="295">
        <v>3.0791096E-2</v>
      </c>
      <c r="P1611"/>
      <c r="Q1611" s="212">
        <v>2.4919433</v>
      </c>
      <c r="R1611"/>
      <c r="S1611" s="156">
        <v>3.4767318000000001E-3</v>
      </c>
      <c r="T1611" s="156">
        <v>3.2858283999999999E-3</v>
      </c>
      <c r="U1611" s="156">
        <v>1.5749483000000001E-4</v>
      </c>
      <c r="V1611" s="156">
        <v>3.3408533999999997E-5</v>
      </c>
      <c r="W1611"/>
      <c r="X1611" s="155">
        <v>8.5761239999999997E-6</v>
      </c>
      <c r="Y1611"/>
      <c r="Z1611"/>
      <c r="AA1611"/>
      <c r="AB1611"/>
      <c r="AC1611"/>
      <c r="AD1611" s="159"/>
      <c r="AE1611" s="326"/>
      <c r="AH1611" s="48"/>
      <c r="AI1611" s="48"/>
      <c r="AJ1611" s="48"/>
    </row>
    <row r="1612" spans="1:36" ht="13.8" customHeight="1">
      <c r="A1612" t="s">
        <v>2986</v>
      </c>
      <c r="B1612" s="188" t="s">
        <v>1377</v>
      </c>
      <c r="C1612" s="151" t="str">
        <f t="shared" si="290"/>
        <v>B.046.04.117</v>
      </c>
      <c r="D1612" s="54" t="s">
        <v>1378</v>
      </c>
      <c r="E1612" s="150" t="s">
        <v>440</v>
      </c>
      <c r="F1612" s="153" t="str">
        <f t="shared" si="291"/>
        <v>Electricity Hubei production</v>
      </c>
      <c r="G1612" s="277">
        <v>0.13246756666666668</v>
      </c>
      <c r="H1612" s="44">
        <f t="shared" si="286"/>
        <v>0.13246756666666668</v>
      </c>
      <c r="I1612"/>
      <c r="J1612" s="294">
        <v>2.0538355388000001E-2</v>
      </c>
      <c r="K1612" s="44">
        <f t="shared" si="287"/>
        <v>2.0538355388000001E-2</v>
      </c>
      <c r="L1612" s="295">
        <v>2.09800598E-4</v>
      </c>
      <c r="M1612" s="295">
        <v>3.5280836999999996E-4</v>
      </c>
      <c r="N1612" s="295">
        <v>1.0561142E-4</v>
      </c>
      <c r="O1612" s="295">
        <v>1.9870135000000001E-2</v>
      </c>
      <c r="P1612"/>
      <c r="Q1612" s="212">
        <v>1.9698500000000001</v>
      </c>
      <c r="R1612"/>
      <c r="S1612" s="156">
        <v>2.2436428E-3</v>
      </c>
      <c r="T1612" s="156">
        <v>2.1205637E-3</v>
      </c>
      <c r="U1612" s="156">
        <v>1.0162628E-4</v>
      </c>
      <c r="V1612" s="156">
        <v>2.1452830000000001E-5</v>
      </c>
      <c r="W1612"/>
      <c r="X1612" s="155">
        <v>5.5257449000000001E-6</v>
      </c>
      <c r="Y1612"/>
      <c r="Z1612"/>
      <c r="AA1612"/>
      <c r="AB1612"/>
      <c r="AC1612"/>
      <c r="AD1612" s="159"/>
      <c r="AE1612" s="326"/>
      <c r="AH1612" s="48"/>
      <c r="AI1612" s="48"/>
      <c r="AJ1612" s="48"/>
    </row>
    <row r="1613" spans="1:36" ht="13.8" customHeight="1">
      <c r="A1613" t="s">
        <v>2987</v>
      </c>
      <c r="B1613" s="188" t="s">
        <v>1377</v>
      </c>
      <c r="C1613" s="151" t="str">
        <f t="shared" si="290"/>
        <v>B.046.04.118</v>
      </c>
      <c r="D1613" s="54" t="s">
        <v>1378</v>
      </c>
      <c r="E1613" s="150" t="s">
        <v>440</v>
      </c>
      <c r="F1613" s="153" t="str">
        <f t="shared" si="291"/>
        <v>Electricity Hunan production</v>
      </c>
      <c r="G1613" s="277">
        <v>0.15595985333333334</v>
      </c>
      <c r="H1613" s="44">
        <f t="shared" si="286"/>
        <v>0.15595985333333334</v>
      </c>
      <c r="I1613"/>
      <c r="J1613" s="294">
        <v>2.4154422371E-2</v>
      </c>
      <c r="K1613" s="44">
        <f t="shared" si="287"/>
        <v>2.4154422371E-2</v>
      </c>
      <c r="L1613" s="295">
        <v>2.4733267500000002E-4</v>
      </c>
      <c r="M1613" s="295">
        <v>4.2068770999999997E-4</v>
      </c>
      <c r="N1613" s="295">
        <v>9.2423985999999996E-5</v>
      </c>
      <c r="O1613" s="295">
        <v>2.3393977999999999E-2</v>
      </c>
      <c r="P1613"/>
      <c r="Q1613" s="212">
        <v>2.1380653000000001</v>
      </c>
      <c r="R1613"/>
      <c r="S1613" s="156">
        <v>2.6425565000000001E-3</v>
      </c>
      <c r="T1613" s="156">
        <v>2.4975746E-3</v>
      </c>
      <c r="U1613" s="156">
        <v>1.1967589E-4</v>
      </c>
      <c r="V1613" s="156">
        <v>2.5305987999999998E-5</v>
      </c>
      <c r="W1613"/>
      <c r="X1613" s="155">
        <v>6.5105840000000004E-6</v>
      </c>
      <c r="Y1613"/>
      <c r="Z1613"/>
      <c r="AA1613"/>
      <c r="AB1613"/>
      <c r="AC1613"/>
      <c r="AD1613" s="159"/>
      <c r="AE1613" s="326"/>
      <c r="AH1613" s="48"/>
      <c r="AI1613" s="48"/>
      <c r="AJ1613" s="48"/>
    </row>
    <row r="1614" spans="1:36" ht="13.8" customHeight="1">
      <c r="A1614" t="s">
        <v>2988</v>
      </c>
      <c r="B1614" s="188" t="s">
        <v>1377</v>
      </c>
      <c r="C1614" s="151" t="str">
        <f t="shared" si="290"/>
        <v>B.046.04.119</v>
      </c>
      <c r="D1614" s="54" t="s">
        <v>1378</v>
      </c>
      <c r="E1614" s="150" t="s">
        <v>440</v>
      </c>
      <c r="F1614" s="153" t="str">
        <f t="shared" si="291"/>
        <v>Electricity Guangdong production</v>
      </c>
      <c r="G1614" s="277">
        <v>0.18125016666666668</v>
      </c>
      <c r="H1614" s="44">
        <f t="shared" si="286"/>
        <v>0.18125016666666668</v>
      </c>
      <c r="I1614"/>
      <c r="J1614" s="294">
        <v>3.2706831233999999E-2</v>
      </c>
      <c r="K1614" s="44">
        <f t="shared" si="287"/>
        <v>3.2706831233999999E-2</v>
      </c>
      <c r="L1614" s="295">
        <v>2.9940741699999998E-4</v>
      </c>
      <c r="M1614" s="295">
        <v>5.8013299000000008E-4</v>
      </c>
      <c r="N1614" s="295">
        <v>4.6397658270000003E-3</v>
      </c>
      <c r="O1614" s="295">
        <v>2.7187525000000001E-2</v>
      </c>
      <c r="P1614"/>
      <c r="Q1614" s="212">
        <v>2.7713399999999999</v>
      </c>
      <c r="R1614"/>
      <c r="S1614" s="156">
        <v>3.0939472000000002E-3</v>
      </c>
      <c r="T1614" s="156">
        <v>2.9249166999999999E-3</v>
      </c>
      <c r="U1614" s="156">
        <v>1.3953212E-4</v>
      </c>
      <c r="V1614" s="156">
        <v>2.9498459999999999E-5</v>
      </c>
      <c r="W1614"/>
      <c r="X1614" s="155">
        <v>8.4112040999999992E-6</v>
      </c>
      <c r="Y1614"/>
      <c r="Z1614"/>
      <c r="AA1614"/>
      <c r="AB1614"/>
      <c r="AC1614"/>
      <c r="AD1614" s="159"/>
      <c r="AE1614" s="326"/>
      <c r="AH1614" s="48"/>
      <c r="AI1614" s="48"/>
      <c r="AJ1614" s="48"/>
    </row>
    <row r="1615" spans="1:36" ht="13.8" customHeight="1">
      <c r="A1615" t="s">
        <v>2989</v>
      </c>
      <c r="B1615" s="188" t="s">
        <v>1377</v>
      </c>
      <c r="C1615" s="151" t="str">
        <f t="shared" si="290"/>
        <v>B.046.04.120</v>
      </c>
      <c r="D1615" s="54" t="s">
        <v>1378</v>
      </c>
      <c r="E1615" s="150" t="s">
        <v>440</v>
      </c>
      <c r="F1615" s="153" t="str">
        <f t="shared" si="291"/>
        <v>Electricity Guangxi production</v>
      </c>
      <c r="G1615" s="277">
        <v>0.11770071333333333</v>
      </c>
      <c r="H1615" s="44">
        <f t="shared" si="286"/>
        <v>0.11770071333333333</v>
      </c>
      <c r="I1615"/>
      <c r="J1615" s="294">
        <v>2.1975670134000001E-2</v>
      </c>
      <c r="K1615" s="44">
        <f t="shared" si="287"/>
        <v>2.1975670134000001E-2</v>
      </c>
      <c r="L1615" s="295">
        <v>2.0134341199999999E-4</v>
      </c>
      <c r="M1615" s="295">
        <v>4.0193366000000001E-4</v>
      </c>
      <c r="N1615" s="295">
        <v>3.717286062E-3</v>
      </c>
      <c r="O1615" s="295">
        <v>1.7655107E-2</v>
      </c>
      <c r="P1615"/>
      <c r="Q1615" s="212">
        <v>2.2178482000000002</v>
      </c>
      <c r="R1615"/>
      <c r="S1615" s="156">
        <v>2.0154236999999999E-3</v>
      </c>
      <c r="T1615" s="156">
        <v>1.9056532000000001E-3</v>
      </c>
      <c r="U1615" s="156">
        <v>9.0730416999999994E-5</v>
      </c>
      <c r="V1615" s="156">
        <v>1.9040039000000001E-5</v>
      </c>
      <c r="W1615"/>
      <c r="X1615" s="155">
        <v>5.5695067999999999E-6</v>
      </c>
      <c r="Y1615"/>
      <c r="Z1615"/>
      <c r="AA1615"/>
      <c r="AB1615"/>
      <c r="AC1615"/>
      <c r="AD1615" s="159"/>
      <c r="AE1615" s="326"/>
      <c r="AH1615" s="48"/>
      <c r="AI1615" s="48"/>
      <c r="AJ1615" s="48"/>
    </row>
    <row r="1616" spans="1:36" ht="13.8" customHeight="1">
      <c r="A1616" t="s">
        <v>2990</v>
      </c>
      <c r="B1616" s="188" t="s">
        <v>1377</v>
      </c>
      <c r="C1616" s="151" t="str">
        <f t="shared" si="290"/>
        <v>B.046.04.121</v>
      </c>
      <c r="D1616" s="54" t="s">
        <v>1378</v>
      </c>
      <c r="E1616" s="150" t="s">
        <v>440</v>
      </c>
      <c r="F1616" s="153" t="str">
        <f t="shared" si="291"/>
        <v>Electricity Hainan production</v>
      </c>
      <c r="G1616" s="277">
        <v>0.16516498666666668</v>
      </c>
      <c r="H1616" s="44">
        <f t="shared" si="286"/>
        <v>0.16516498666666668</v>
      </c>
      <c r="I1616"/>
      <c r="J1616" s="294">
        <v>3.0961707019000001E-2</v>
      </c>
      <c r="K1616" s="44">
        <f t="shared" si="287"/>
        <v>3.0961707019000001E-2</v>
      </c>
      <c r="L1616" s="295">
        <v>2.7767690599999999E-4</v>
      </c>
      <c r="M1616" s="295">
        <v>5.5442475999999997E-4</v>
      </c>
      <c r="N1616" s="295">
        <v>5.3548573530000001E-3</v>
      </c>
      <c r="O1616" s="295">
        <v>2.4774747999999999E-2</v>
      </c>
      <c r="P1616"/>
      <c r="Q1616" s="212">
        <v>2.7248540999999999</v>
      </c>
      <c r="R1616"/>
      <c r="S1616" s="156">
        <v>2.8256576999999999E-3</v>
      </c>
      <c r="T1616" s="156">
        <v>2.6715314000000001E-3</v>
      </c>
      <c r="U1616" s="156">
        <v>1.2727161000000001E-4</v>
      </c>
      <c r="V1616" s="156">
        <v>2.6854705999999999E-5</v>
      </c>
      <c r="W1616"/>
      <c r="X1616" s="155">
        <v>7.8662009000000005E-6</v>
      </c>
      <c r="Y1616"/>
      <c r="Z1616"/>
      <c r="AA1616"/>
      <c r="AB1616"/>
      <c r="AC1616"/>
      <c r="AD1616" s="159"/>
      <c r="AE1616" s="326"/>
      <c r="AH1616" s="48"/>
      <c r="AI1616" s="48"/>
      <c r="AJ1616" s="48"/>
    </row>
    <row r="1617" spans="1:36" ht="13.8" customHeight="1">
      <c r="A1617" t="s">
        <v>2991</v>
      </c>
      <c r="B1617" s="188" t="s">
        <v>1377</v>
      </c>
      <c r="C1617" s="151" t="str">
        <f t="shared" si="290"/>
        <v>B.046.04.122</v>
      </c>
      <c r="D1617" s="54" t="s">
        <v>1378</v>
      </c>
      <c r="E1617" s="150" t="s">
        <v>440</v>
      </c>
      <c r="F1617" s="153" t="str">
        <f t="shared" si="291"/>
        <v>Electricity Chongqing production</v>
      </c>
      <c r="G1617" s="277">
        <v>0.20250241333333333</v>
      </c>
      <c r="H1617" s="44">
        <f t="shared" si="286"/>
        <v>0.20250241333333333</v>
      </c>
      <c r="I1617"/>
      <c r="J1617" s="294">
        <v>3.1266252936000001E-2</v>
      </c>
      <c r="K1617" s="44">
        <f t="shared" si="287"/>
        <v>3.1266252936000001E-2</v>
      </c>
      <c r="L1617" s="295">
        <v>3.1544616199999999E-4</v>
      </c>
      <c r="M1617" s="295">
        <v>5.3079536999999996E-4</v>
      </c>
      <c r="N1617" s="295">
        <v>4.4649403999999997E-5</v>
      </c>
      <c r="O1617" s="295">
        <v>3.0375362E-2</v>
      </c>
      <c r="P1617"/>
      <c r="Q1617" s="212">
        <v>2.4728319000000001</v>
      </c>
      <c r="R1617"/>
      <c r="S1617" s="156">
        <v>3.4275938999999999E-3</v>
      </c>
      <c r="T1617" s="156">
        <v>3.239306E-3</v>
      </c>
      <c r="U1617" s="156">
        <v>1.5531959000000001E-4</v>
      </c>
      <c r="V1617" s="156">
        <v>3.2968293999999998E-5</v>
      </c>
      <c r="W1617"/>
      <c r="X1617" s="155">
        <v>8.4590703999999994E-6</v>
      </c>
      <c r="Y1617"/>
      <c r="Z1617"/>
      <c r="AA1617"/>
      <c r="AB1617"/>
      <c r="AC1617"/>
      <c r="AD1617" s="159"/>
      <c r="AE1617" s="326"/>
      <c r="AH1617" s="48"/>
      <c r="AI1617" s="48"/>
      <c r="AJ1617" s="48"/>
    </row>
    <row r="1618" spans="1:36" ht="13.8" customHeight="1">
      <c r="A1618" t="s">
        <v>2992</v>
      </c>
      <c r="B1618" s="188" t="s">
        <v>1377</v>
      </c>
      <c r="C1618" s="151" t="str">
        <f t="shared" si="290"/>
        <v>B.046.04.123</v>
      </c>
      <c r="D1618" s="54" t="s">
        <v>1378</v>
      </c>
      <c r="E1618" s="150" t="s">
        <v>440</v>
      </c>
      <c r="F1618" s="153" t="str">
        <f t="shared" si="291"/>
        <v>Electricity Sichuan production</v>
      </c>
      <c r="G1618" s="277">
        <v>4.7760364E-2</v>
      </c>
      <c r="H1618" s="44">
        <f t="shared" si="286"/>
        <v>4.7760364E-2</v>
      </c>
      <c r="I1618"/>
      <c r="J1618" s="294">
        <v>7.5348391429999996E-3</v>
      </c>
      <c r="K1618" s="44">
        <f t="shared" si="287"/>
        <v>7.5348391429999996E-3</v>
      </c>
      <c r="L1618" s="295">
        <v>7.8031101999999998E-5</v>
      </c>
      <c r="M1618" s="295">
        <v>1.2508282100000002E-4</v>
      </c>
      <c r="N1618" s="295">
        <v>1.6767061999999999E-4</v>
      </c>
      <c r="O1618" s="295">
        <v>7.1640545999999998E-3</v>
      </c>
      <c r="P1618"/>
      <c r="Q1618" s="212">
        <v>1.362757</v>
      </c>
      <c r="R1618"/>
      <c r="S1618" s="156">
        <v>8.0943320999999995E-4</v>
      </c>
      <c r="T1618" s="156">
        <v>7.6524826999999995E-4</v>
      </c>
      <c r="U1618" s="156">
        <v>3.6634287E-5</v>
      </c>
      <c r="V1618" s="156">
        <v>7.5506519999999999E-6</v>
      </c>
      <c r="W1618"/>
      <c r="X1618" s="155">
        <v>1.9775561999999999E-6</v>
      </c>
      <c r="Y1618"/>
      <c r="Z1618"/>
      <c r="AA1618"/>
      <c r="AB1618"/>
      <c r="AC1618"/>
      <c r="AD1618" s="159"/>
      <c r="AE1618" s="326"/>
      <c r="AH1618" s="48"/>
      <c r="AI1618" s="48"/>
      <c r="AJ1618" s="48"/>
    </row>
    <row r="1619" spans="1:36" ht="13.8" customHeight="1">
      <c r="A1619" t="s">
        <v>2993</v>
      </c>
      <c r="B1619" s="188" t="s">
        <v>1377</v>
      </c>
      <c r="C1619" s="151" t="str">
        <f t="shared" si="290"/>
        <v>B.046.04.124</v>
      </c>
      <c r="D1619" s="54" t="s">
        <v>1378</v>
      </c>
      <c r="E1619" s="150" t="s">
        <v>440</v>
      </c>
      <c r="F1619" s="153" t="str">
        <f t="shared" si="291"/>
        <v>Electricity Guizhou production</v>
      </c>
      <c r="G1619" s="277">
        <v>0.16825354000000001</v>
      </c>
      <c r="H1619" s="44">
        <f t="shared" si="286"/>
        <v>0.16825354000000001</v>
      </c>
      <c r="I1619"/>
      <c r="J1619" s="294">
        <v>2.6026285504000001E-2</v>
      </c>
      <c r="K1619" s="44">
        <f t="shared" si="287"/>
        <v>2.6026285504000001E-2</v>
      </c>
      <c r="L1619" s="295">
        <v>2.6469555199999998E-4</v>
      </c>
      <c r="M1619" s="295">
        <v>4.4649898999999998E-4</v>
      </c>
      <c r="N1619" s="295">
        <v>7.7059962E-5</v>
      </c>
      <c r="O1619" s="295">
        <v>2.5238031000000001E-2</v>
      </c>
      <c r="P1619"/>
      <c r="Q1619" s="212">
        <v>2.2265614</v>
      </c>
      <c r="R1619"/>
      <c r="S1619" s="156">
        <v>2.8490801E-3</v>
      </c>
      <c r="T1619" s="156">
        <v>2.6926766E-3</v>
      </c>
      <c r="U1619" s="156">
        <v>1.2907276000000001E-4</v>
      </c>
      <c r="V1619" s="156">
        <v>2.7330782E-5</v>
      </c>
      <c r="W1619"/>
      <c r="X1619" s="155">
        <v>7.0246273E-6</v>
      </c>
      <c r="Y1619"/>
      <c r="Z1619"/>
      <c r="AA1619"/>
      <c r="AB1619"/>
      <c r="AC1619"/>
      <c r="AD1619" s="159"/>
      <c r="AE1619" s="326"/>
      <c r="AH1619" s="48"/>
      <c r="AI1619" s="48"/>
      <c r="AJ1619" s="48"/>
    </row>
    <row r="1620" spans="1:36" ht="13.8" customHeight="1">
      <c r="A1620" t="s">
        <v>2994</v>
      </c>
      <c r="B1620" s="188" t="s">
        <v>1377</v>
      </c>
      <c r="C1620" s="151" t="str">
        <f t="shared" si="290"/>
        <v>B.046.04.125</v>
      </c>
      <c r="D1620" s="54" t="s">
        <v>1378</v>
      </c>
      <c r="E1620" s="150" t="s">
        <v>440</v>
      </c>
      <c r="F1620" s="153" t="str">
        <f t="shared" si="291"/>
        <v>Electricity Yunnan production</v>
      </c>
      <c r="G1620" s="277">
        <v>3.5272324666666667E-2</v>
      </c>
      <c r="H1620" s="44">
        <f t="shared" si="286"/>
        <v>3.5272324666666667E-2</v>
      </c>
      <c r="I1620"/>
      <c r="J1620" s="294">
        <v>5.6388015379999993E-3</v>
      </c>
      <c r="K1620" s="44">
        <f t="shared" si="287"/>
        <v>5.6388015379999993E-3</v>
      </c>
      <c r="L1620" s="295">
        <v>6.1468717999999992E-5</v>
      </c>
      <c r="M1620" s="295">
        <v>1.0094264E-4</v>
      </c>
      <c r="N1620" s="295">
        <v>1.8554148000000001E-4</v>
      </c>
      <c r="O1620" s="295">
        <v>5.2908486999999997E-3</v>
      </c>
      <c r="P1620"/>
      <c r="Q1620" s="212">
        <v>1.2723973</v>
      </c>
      <c r="R1620"/>
      <c r="S1620" s="156">
        <v>5.9977095999999997E-4</v>
      </c>
      <c r="T1620" s="156">
        <v>5.6719471000000001E-4</v>
      </c>
      <c r="U1620" s="156">
        <v>2.7092434000000001E-5</v>
      </c>
      <c r="V1620" s="156">
        <v>5.4838167999999999E-6</v>
      </c>
      <c r="W1620"/>
      <c r="X1620" s="155">
        <v>1.4549163000000001E-6</v>
      </c>
      <c r="Y1620"/>
      <c r="Z1620"/>
      <c r="AA1620"/>
      <c r="AB1620"/>
      <c r="AC1620"/>
      <c r="AD1620" s="159"/>
      <c r="AE1620" s="326"/>
      <c r="AH1620" s="48"/>
      <c r="AI1620" s="48"/>
      <c r="AJ1620" s="48"/>
    </row>
    <row r="1621" spans="1:36" ht="13.8" customHeight="1">
      <c r="A1621" t="s">
        <v>2995</v>
      </c>
      <c r="B1621" s="188" t="s">
        <v>1377</v>
      </c>
      <c r="C1621" s="151" t="str">
        <f t="shared" si="290"/>
        <v>B.046.04.126</v>
      </c>
      <c r="D1621" s="54" t="s">
        <v>1378</v>
      </c>
      <c r="E1621" s="150" t="s">
        <v>440</v>
      </c>
      <c r="F1621" s="153" t="str">
        <f t="shared" si="291"/>
        <v>Electricity Tibet production</v>
      </c>
      <c r="G1621" s="277">
        <v>9.5123306666666674E-3</v>
      </c>
      <c r="H1621" s="44">
        <f t="shared" si="286"/>
        <v>9.5123306666666674E-3</v>
      </c>
      <c r="I1621"/>
      <c r="J1621" s="294">
        <v>1.6718520697999999E-3</v>
      </c>
      <c r="K1621" s="44">
        <f t="shared" si="287"/>
        <v>1.6718520697999999E-3</v>
      </c>
      <c r="L1621" s="295">
        <v>1.9926239799999999E-5</v>
      </c>
      <c r="M1621" s="295">
        <v>2.583768E-5</v>
      </c>
      <c r="N1621" s="295">
        <v>1.9923854999999999E-4</v>
      </c>
      <c r="O1621" s="295">
        <v>1.4268496E-3</v>
      </c>
      <c r="P1621"/>
      <c r="Q1621" s="212">
        <v>1.0881190000000001</v>
      </c>
      <c r="R1621"/>
      <c r="S1621" s="156">
        <v>1.6233276999999999E-4</v>
      </c>
      <c r="T1621" s="156">
        <v>1.5377045999999999E-4</v>
      </c>
      <c r="U1621" s="156">
        <v>7.2997944999999999E-6</v>
      </c>
      <c r="V1621" s="156">
        <v>1.2625136E-6</v>
      </c>
      <c r="W1621"/>
      <c r="X1621" s="155">
        <v>3.7521364000000001E-7</v>
      </c>
      <c r="Y1621"/>
      <c r="Z1621"/>
      <c r="AA1621"/>
      <c r="AB1621"/>
      <c r="AC1621"/>
      <c r="AD1621" s="159"/>
      <c r="AE1621" s="326"/>
      <c r="AH1621" s="48"/>
      <c r="AI1621" s="48"/>
      <c r="AJ1621" s="48"/>
    </row>
    <row r="1622" spans="1:36" ht="13.8" customHeight="1">
      <c r="A1622" t="s">
        <v>2996</v>
      </c>
      <c r="B1622" s="188" t="s">
        <v>1377</v>
      </c>
      <c r="C1622" s="151" t="str">
        <f t="shared" si="290"/>
        <v>B.046.04.127</v>
      </c>
      <c r="D1622" s="54" t="s">
        <v>1378</v>
      </c>
      <c r="E1622" s="150" t="s">
        <v>440</v>
      </c>
      <c r="F1622" s="153" t="str">
        <f t="shared" si="291"/>
        <v>Electricity Shaanxi production</v>
      </c>
      <c r="G1622" s="277">
        <v>0.22003926666666671</v>
      </c>
      <c r="H1622" s="44">
        <f t="shared" si="286"/>
        <v>0.22003926666666671</v>
      </c>
      <c r="I1622"/>
      <c r="J1622" s="294">
        <v>3.3967935403000006E-2</v>
      </c>
      <c r="K1622" s="44">
        <f t="shared" si="287"/>
        <v>3.3967935403000006E-2</v>
      </c>
      <c r="L1622" s="295">
        <v>3.4403750999999997E-4</v>
      </c>
      <c r="M1622" s="295">
        <v>5.8223232000000004E-4</v>
      </c>
      <c r="N1622" s="295">
        <v>3.5775573000000003E-5</v>
      </c>
      <c r="O1622" s="295">
        <v>3.3005890000000003E-2</v>
      </c>
      <c r="P1622"/>
      <c r="Q1622" s="212">
        <v>2.5981220999999999</v>
      </c>
      <c r="R1622"/>
      <c r="S1622" s="156">
        <v>3.7253206000000001E-3</v>
      </c>
      <c r="T1622" s="156">
        <v>3.5206894000000002E-3</v>
      </c>
      <c r="U1622" s="156">
        <v>1.6879277000000001E-4</v>
      </c>
      <c r="V1622" s="156">
        <v>3.5838464999999997E-5</v>
      </c>
      <c r="W1622"/>
      <c r="X1622" s="155">
        <v>9.1938449999999997E-6</v>
      </c>
      <c r="Y1622"/>
      <c r="Z1622"/>
      <c r="AA1622"/>
      <c r="AB1622"/>
      <c r="AC1622"/>
      <c r="AD1622" s="159"/>
      <c r="AE1622" s="326"/>
      <c r="AH1622" s="48"/>
      <c r="AI1622" s="48"/>
      <c r="AJ1622" s="48"/>
    </row>
    <row r="1623" spans="1:36" ht="13.8" customHeight="1">
      <c r="A1623" t="s">
        <v>2997</v>
      </c>
      <c r="B1623" s="188" t="s">
        <v>1377</v>
      </c>
      <c r="C1623" s="151" t="str">
        <f t="shared" si="290"/>
        <v>B.046.04.128</v>
      </c>
      <c r="D1623" s="54" t="s">
        <v>1378</v>
      </c>
      <c r="E1623" s="150" t="s">
        <v>440</v>
      </c>
      <c r="F1623" s="153" t="str">
        <f t="shared" si="291"/>
        <v>Electricity Gansu production</v>
      </c>
      <c r="G1623" s="277">
        <v>0.13340539333333334</v>
      </c>
      <c r="H1623" s="44">
        <f t="shared" si="286"/>
        <v>0.13340539333333334</v>
      </c>
      <c r="I1623"/>
      <c r="J1623" s="294">
        <v>2.0731904290000002E-2</v>
      </c>
      <c r="K1623" s="44">
        <f t="shared" si="287"/>
        <v>2.0731904290000002E-2</v>
      </c>
      <c r="L1623" s="295">
        <v>2.1760864000000001E-4</v>
      </c>
      <c r="M1623" s="295">
        <v>3.7800653999999997E-4</v>
      </c>
      <c r="N1623" s="295">
        <v>1.2548010999999999E-4</v>
      </c>
      <c r="O1623" s="295">
        <v>2.0010809000000001E-2</v>
      </c>
      <c r="P1623"/>
      <c r="Q1623" s="212">
        <v>1.9748403000000001</v>
      </c>
      <c r="R1623"/>
      <c r="S1623" s="156">
        <v>2.2641153999999998E-3</v>
      </c>
      <c r="T1623" s="156">
        <v>2.1400952999999999E-3</v>
      </c>
      <c r="U1623" s="156">
        <v>1.0244739E-4</v>
      </c>
      <c r="V1623" s="156">
        <v>2.1572681999999998E-5</v>
      </c>
      <c r="W1623"/>
      <c r="X1623" s="155">
        <v>5.5668114999999996E-6</v>
      </c>
      <c r="Y1623"/>
      <c r="Z1623"/>
      <c r="AA1623"/>
      <c r="AB1623"/>
      <c r="AC1623"/>
      <c r="AD1623" s="159"/>
      <c r="AE1623" s="326"/>
      <c r="AH1623" s="48"/>
      <c r="AI1623" s="48"/>
      <c r="AJ1623" s="48"/>
    </row>
    <row r="1624" spans="1:36" ht="13.8" customHeight="1">
      <c r="A1624" t="s">
        <v>2998</v>
      </c>
      <c r="B1624" s="188" t="s">
        <v>1377</v>
      </c>
      <c r="C1624" s="151" t="str">
        <f t="shared" si="290"/>
        <v>B.046.04.129</v>
      </c>
      <c r="D1624" s="54" t="s">
        <v>1378</v>
      </c>
      <c r="E1624" s="150" t="s">
        <v>440</v>
      </c>
      <c r="F1624" s="153" t="str">
        <f t="shared" si="291"/>
        <v>Electricity Qinghai production</v>
      </c>
      <c r="G1624" s="277">
        <v>3.1448589999999998E-2</v>
      </c>
      <c r="H1624" s="44">
        <f t="shared" si="286"/>
        <v>3.1448589999999998E-2</v>
      </c>
      <c r="I1624"/>
      <c r="J1624" s="294">
        <v>5.1025645629999995E-3</v>
      </c>
      <c r="K1624" s="44">
        <f t="shared" si="287"/>
        <v>5.1025645629999995E-3</v>
      </c>
      <c r="L1624" s="295">
        <v>6.2777868999999996E-5</v>
      </c>
      <c r="M1624" s="295">
        <v>1.1308019400000001E-4</v>
      </c>
      <c r="N1624" s="295">
        <v>2.0941800000000001E-4</v>
      </c>
      <c r="O1624" s="295">
        <v>4.7172884999999998E-3</v>
      </c>
      <c r="P1624"/>
      <c r="Q1624" s="212">
        <v>1.2426729000000001</v>
      </c>
      <c r="R1624"/>
      <c r="S1624" s="156">
        <v>5.3898434E-4</v>
      </c>
      <c r="T1624" s="156">
        <v>5.0992785000000004E-4</v>
      </c>
      <c r="U1624" s="156">
        <v>2.4247645000000001E-5</v>
      </c>
      <c r="V1624" s="156">
        <v>4.8088428999999998E-6</v>
      </c>
      <c r="W1624"/>
      <c r="X1624" s="155">
        <v>1.2952507E-6</v>
      </c>
      <c r="Y1624"/>
      <c r="Z1624"/>
      <c r="AA1624"/>
      <c r="AB1624"/>
      <c r="AC1624"/>
      <c r="AD1624" s="159"/>
      <c r="AE1624" s="326"/>
      <c r="AH1624" s="48"/>
      <c r="AI1624" s="48"/>
      <c r="AJ1624" s="48"/>
    </row>
    <row r="1625" spans="1:36" ht="13.8" customHeight="1">
      <c r="A1625" t="s">
        <v>2999</v>
      </c>
      <c r="B1625" s="188" t="s">
        <v>1377</v>
      </c>
      <c r="C1625" s="151" t="str">
        <f t="shared" si="290"/>
        <v>B.046.04.130</v>
      </c>
      <c r="D1625" s="54" t="s">
        <v>1378</v>
      </c>
      <c r="E1625" s="150" t="s">
        <v>440</v>
      </c>
      <c r="F1625" s="153" t="str">
        <f t="shared" si="291"/>
        <v>Electricity Ningxia production</v>
      </c>
      <c r="G1625" s="277">
        <v>0.18864439333333333</v>
      </c>
      <c r="H1625" s="44">
        <f t="shared" si="286"/>
        <v>0.18864439333333333</v>
      </c>
      <c r="I1625"/>
      <c r="J1625" s="294">
        <v>2.9182282291999997E-2</v>
      </c>
      <c r="K1625" s="44">
        <f t="shared" si="287"/>
        <v>2.9182282291999997E-2</v>
      </c>
      <c r="L1625" s="295">
        <v>2.9986185500000001E-4</v>
      </c>
      <c r="M1625" s="295">
        <v>5.1295007000000002E-4</v>
      </c>
      <c r="N1625" s="295">
        <v>7.2811367000000002E-5</v>
      </c>
      <c r="O1625" s="295">
        <v>2.8296658999999998E-2</v>
      </c>
      <c r="P1625"/>
      <c r="Q1625" s="212">
        <v>2.3716962000000001</v>
      </c>
      <c r="R1625"/>
      <c r="S1625" s="156">
        <v>3.1965685000000001E-3</v>
      </c>
      <c r="T1625" s="156">
        <v>3.0211436999999998E-3</v>
      </c>
      <c r="U1625" s="156">
        <v>1.4476762999999999E-4</v>
      </c>
      <c r="V1625" s="156">
        <v>3.0657205999999998E-5</v>
      </c>
      <c r="W1625"/>
      <c r="X1625" s="155">
        <v>7.8794241000000001E-6</v>
      </c>
      <c r="Y1625"/>
      <c r="Z1625"/>
      <c r="AA1625"/>
      <c r="AB1625"/>
      <c r="AC1625"/>
      <c r="AD1625" s="159"/>
      <c r="AE1625" s="326"/>
      <c r="AH1625" s="48"/>
      <c r="AI1625" s="48"/>
      <c r="AJ1625" s="48"/>
    </row>
    <row r="1626" spans="1:36" ht="13.8" customHeight="1">
      <c r="A1626" t="s">
        <v>3000</v>
      </c>
      <c r="B1626" s="188" t="s">
        <v>1377</v>
      </c>
      <c r="C1626" s="151" t="str">
        <f t="shared" si="290"/>
        <v>B.046.04.131</v>
      </c>
      <c r="D1626" s="54" t="s">
        <v>1378</v>
      </c>
      <c r="E1626" s="150" t="s">
        <v>440</v>
      </c>
      <c r="F1626" s="153" t="str">
        <f t="shared" si="291"/>
        <v>Electricity Xinjiang production</v>
      </c>
      <c r="G1626" s="277">
        <v>0.18080269333333335</v>
      </c>
      <c r="H1626" s="44">
        <f t="shared" si="286"/>
        <v>0.18080269333333335</v>
      </c>
      <c r="I1626"/>
      <c r="J1626" s="294">
        <v>2.7974734986000001E-2</v>
      </c>
      <c r="K1626" s="44">
        <f t="shared" si="287"/>
        <v>2.7974734986000001E-2</v>
      </c>
      <c r="L1626" s="295">
        <v>2.8697098800000001E-4</v>
      </c>
      <c r="M1626" s="295">
        <v>4.9037112000000003E-4</v>
      </c>
      <c r="N1626" s="295">
        <v>7.6988878000000004E-5</v>
      </c>
      <c r="O1626" s="295">
        <v>2.7120404000000001E-2</v>
      </c>
      <c r="P1626"/>
      <c r="Q1626" s="212">
        <v>2.3157787999999999</v>
      </c>
      <c r="R1626"/>
      <c r="S1626" s="156">
        <v>3.0636577999999999E-3</v>
      </c>
      <c r="T1626" s="156">
        <v>2.895534E-3</v>
      </c>
      <c r="U1626" s="156">
        <v>1.3874752999999999E-4</v>
      </c>
      <c r="V1626" s="156">
        <v>2.9376301000000001E-5</v>
      </c>
      <c r="W1626"/>
      <c r="X1626" s="155">
        <v>7.5511868000000002E-6</v>
      </c>
      <c r="Y1626"/>
      <c r="Z1626"/>
      <c r="AA1626"/>
      <c r="AB1626"/>
      <c r="AC1626"/>
      <c r="AD1626" s="159"/>
      <c r="AE1626" s="326"/>
      <c r="AH1626" s="48"/>
      <c r="AI1626" s="48"/>
      <c r="AJ1626" s="48"/>
    </row>
    <row r="1627" spans="1:36" ht="13.8" customHeight="1">
      <c r="B1627" s="188"/>
      <c r="C1627" s="151"/>
      <c r="D1627" s="51" t="s">
        <v>1380</v>
      </c>
      <c r="E1627" s="150"/>
      <c r="F1627"/>
      <c r="H1627" s="44">
        <f t="shared" si="286"/>
        <v>0</v>
      </c>
      <c r="I1627"/>
      <c r="J1627" s="44"/>
      <c r="K1627" s="44">
        <f t="shared" si="287"/>
        <v>0</v>
      </c>
      <c r="L1627" s="44"/>
      <c r="P1627"/>
      <c r="Q1627" s="212"/>
      <c r="R1627"/>
      <c r="S1627"/>
      <c r="T1627"/>
      <c r="U1627"/>
      <c r="V1627"/>
      <c r="W1627"/>
      <c r="X1627"/>
      <c r="Y1627"/>
      <c r="Z1627"/>
      <c r="AA1627"/>
      <c r="AB1627"/>
      <c r="AC1627"/>
      <c r="AD1627" s="159"/>
      <c r="AE1627" s="326"/>
      <c r="AH1627" s="48"/>
      <c r="AI1627" s="48"/>
      <c r="AJ1627" s="48"/>
    </row>
    <row r="1628" spans="1:36" ht="13.8" customHeight="1">
      <c r="A1628" t="s">
        <v>3001</v>
      </c>
      <c r="B1628" s="188" t="s">
        <v>1379</v>
      </c>
      <c r="C1628" s="151" t="str">
        <f t="shared" ref="C1628:C1657" si="292">MID(A1628,1,12)</f>
        <v>B.046.06.101</v>
      </c>
      <c r="D1628" s="54" t="s">
        <v>1380</v>
      </c>
      <c r="E1628" s="150" t="s">
        <v>440</v>
      </c>
      <c r="F1628" s="153" t="str">
        <f t="shared" ref="F1628:F1657" si="293">MID(A1628, 21,85)</f>
        <v>Electricity Andaman  &amp; Nicobar production</v>
      </c>
      <c r="G1628" s="277">
        <v>0.30526485333333336</v>
      </c>
      <c r="H1628" s="44">
        <f t="shared" si="286"/>
        <v>0.30526485333333336</v>
      </c>
      <c r="I1628"/>
      <c r="J1628" s="294">
        <v>5.9237657434000002E-2</v>
      </c>
      <c r="K1628" s="44">
        <f t="shared" si="287"/>
        <v>5.9237657434000002E-2</v>
      </c>
      <c r="L1628" s="295">
        <v>1.95080943E-3</v>
      </c>
      <c r="M1628" s="295">
        <v>1.14670556E-2</v>
      </c>
      <c r="N1628" s="295">
        <v>3.0064404000000001E-5</v>
      </c>
      <c r="O1628" s="295">
        <v>4.5789728000000002E-2</v>
      </c>
      <c r="P1628"/>
      <c r="Q1628" s="212">
        <v>3.9870644</v>
      </c>
      <c r="R1628"/>
      <c r="S1628" s="156">
        <v>8.2657029999999992E-3</v>
      </c>
      <c r="T1628" s="156">
        <v>7.7015711000000004E-3</v>
      </c>
      <c r="U1628" s="156">
        <v>2.8842812999999999E-4</v>
      </c>
      <c r="V1628" s="156">
        <v>2.7570372000000002E-4</v>
      </c>
      <c r="W1628"/>
      <c r="X1628" s="155">
        <v>1.6405160000000001E-5</v>
      </c>
      <c r="Y1628"/>
      <c r="Z1628"/>
      <c r="AA1628"/>
      <c r="AB1628"/>
      <c r="AC1628"/>
      <c r="AD1628" s="19"/>
      <c r="AE1628" s="326"/>
      <c r="AH1628" s="48"/>
      <c r="AI1628" s="48"/>
      <c r="AJ1628" s="48"/>
    </row>
    <row r="1629" spans="1:36" ht="13.8" customHeight="1">
      <c r="A1629" t="s">
        <v>3002</v>
      </c>
      <c r="B1629" s="188" t="s">
        <v>1379</v>
      </c>
      <c r="C1629" s="151" t="str">
        <f t="shared" si="292"/>
        <v>B.046.06.102</v>
      </c>
      <c r="D1629" s="54" t="s">
        <v>1380</v>
      </c>
      <c r="E1629" s="150" t="s">
        <v>440</v>
      </c>
      <c r="F1629" s="153" t="str">
        <f t="shared" si="293"/>
        <v>Electricity Andhra Pradesh production</v>
      </c>
      <c r="G1629" s="277">
        <v>0.26499580666666667</v>
      </c>
      <c r="H1629" s="44">
        <f t="shared" si="286"/>
        <v>0.26499580666666667</v>
      </c>
      <c r="I1629"/>
      <c r="J1629" s="294">
        <v>4.3414161150999997E-2</v>
      </c>
      <c r="K1629" s="44">
        <f t="shared" si="287"/>
        <v>4.3414161150999997E-2</v>
      </c>
      <c r="L1629" s="295">
        <v>1.4344159099999999E-3</v>
      </c>
      <c r="M1629" s="295">
        <v>2.16702867E-3</v>
      </c>
      <c r="N1629" s="295">
        <v>6.3345571000000006E-5</v>
      </c>
      <c r="O1629" s="295">
        <v>3.9749370999999999E-2</v>
      </c>
      <c r="P1629"/>
      <c r="Q1629" s="212">
        <v>3.0815872</v>
      </c>
      <c r="R1629"/>
      <c r="S1629" s="156">
        <v>4.6037303999999996E-3</v>
      </c>
      <c r="T1629" s="156">
        <v>4.3606868000000002E-3</v>
      </c>
      <c r="U1629" s="156">
        <v>2.0673649999999999E-4</v>
      </c>
      <c r="V1629" s="156">
        <v>3.6307051999999999E-5</v>
      </c>
      <c r="W1629"/>
      <c r="X1629" s="155">
        <v>1.1400611000000001E-5</v>
      </c>
      <c r="Y1629"/>
      <c r="Z1629"/>
      <c r="AA1629"/>
      <c r="AB1629"/>
      <c r="AC1629"/>
      <c r="AD1629" s="19"/>
      <c r="AE1629" s="326"/>
      <c r="AH1629" s="48"/>
      <c r="AI1629" s="48"/>
      <c r="AJ1629" s="48"/>
    </row>
    <row r="1630" spans="1:36" ht="13.8" customHeight="1">
      <c r="A1630" t="s">
        <v>3003</v>
      </c>
      <c r="B1630" s="188" t="s">
        <v>1379</v>
      </c>
      <c r="C1630" s="151" t="str">
        <f t="shared" si="292"/>
        <v>B.046.06.103</v>
      </c>
      <c r="D1630" s="54" t="s">
        <v>1380</v>
      </c>
      <c r="E1630" s="150" t="s">
        <v>440</v>
      </c>
      <c r="F1630" s="153" t="str">
        <f t="shared" si="293"/>
        <v>Electricity Arunachal Pradesh production</v>
      </c>
      <c r="G1630" s="277">
        <v>2.3647921333333332E-3</v>
      </c>
      <c r="H1630" s="44">
        <f t="shared" si="286"/>
        <v>2.3647921333333332E-3</v>
      </c>
      <c r="I1630"/>
      <c r="J1630" s="294">
        <v>5.8946263792799994E-4</v>
      </c>
      <c r="K1630" s="44">
        <f t="shared" si="287"/>
        <v>5.8946263792799994E-4</v>
      </c>
      <c r="L1630" s="295">
        <v>7.3105639570000004E-6</v>
      </c>
      <c r="M1630" s="295">
        <v>2.8553970999999999E-8</v>
      </c>
      <c r="N1630" s="295">
        <v>2.274047E-4</v>
      </c>
      <c r="O1630" s="295">
        <v>3.5471881999999999E-4</v>
      </c>
      <c r="P1630"/>
      <c r="Q1630" s="212">
        <v>1.1821713</v>
      </c>
      <c r="R1630"/>
      <c r="S1630" s="156">
        <v>4.0372249E-5</v>
      </c>
      <c r="T1630" s="156">
        <v>3.8519422000000003E-5</v>
      </c>
      <c r="U1630" s="156">
        <v>1.7905861E-6</v>
      </c>
      <c r="V1630" s="156">
        <v>6.2240666000000001E-8</v>
      </c>
      <c r="W1630"/>
      <c r="X1630" s="155">
        <v>7.2477489999999998E-8</v>
      </c>
      <c r="Y1630"/>
      <c r="Z1630"/>
      <c r="AA1630"/>
      <c r="AB1630"/>
      <c r="AC1630"/>
      <c r="AD1630" s="19"/>
      <c r="AE1630" s="326"/>
      <c r="AH1630" s="48"/>
      <c r="AI1630" s="48"/>
      <c r="AJ1630" s="48"/>
    </row>
    <row r="1631" spans="1:36" ht="13.8" customHeight="1">
      <c r="A1631" t="s">
        <v>3004</v>
      </c>
      <c r="B1631" s="188" t="s">
        <v>1379</v>
      </c>
      <c r="C1631" s="151" t="str">
        <f t="shared" si="292"/>
        <v>B.046.06.104</v>
      </c>
      <c r="D1631" s="54" t="s">
        <v>1380</v>
      </c>
      <c r="E1631" s="150" t="s">
        <v>440</v>
      </c>
      <c r="F1631" s="153" t="str">
        <f t="shared" si="293"/>
        <v>Electricity Assam production</v>
      </c>
      <c r="G1631" s="277">
        <v>0.25330505999999997</v>
      </c>
      <c r="H1631" s="44">
        <f t="shared" si="286"/>
        <v>0.25330505999999997</v>
      </c>
      <c r="I1631"/>
      <c r="J1631" s="294">
        <v>4.2902450554999999E-2</v>
      </c>
      <c r="K1631" s="44">
        <f t="shared" si="287"/>
        <v>4.2902450554999999E-2</v>
      </c>
      <c r="L1631" s="295">
        <v>1.9659617799999999E-3</v>
      </c>
      <c r="M1631" s="295">
        <v>2.9042592100000002E-3</v>
      </c>
      <c r="N1631" s="295">
        <v>3.6470565E-5</v>
      </c>
      <c r="O1631" s="295">
        <v>3.7995758999999997E-2</v>
      </c>
      <c r="P1631"/>
      <c r="Q1631" s="212">
        <v>2.9610199000000001</v>
      </c>
      <c r="R1631"/>
      <c r="S1631" s="156">
        <v>4.5573059999999997E-3</v>
      </c>
      <c r="T1631" s="156">
        <v>4.2781512999999997E-3</v>
      </c>
      <c r="U1631" s="156">
        <v>2.0022445E-4</v>
      </c>
      <c r="V1631" s="156">
        <v>7.8930228000000002E-5</v>
      </c>
      <c r="W1631"/>
      <c r="X1631" s="155">
        <v>1.1184446999999999E-5</v>
      </c>
      <c r="Y1631"/>
      <c r="Z1631"/>
      <c r="AA1631"/>
      <c r="AB1631"/>
      <c r="AC1631"/>
      <c r="AD1631" s="19"/>
      <c r="AE1631" s="326"/>
      <c r="AH1631" s="48"/>
      <c r="AI1631" s="48"/>
      <c r="AJ1631" s="48"/>
    </row>
    <row r="1632" spans="1:36" ht="13.8" customHeight="1">
      <c r="A1632" t="s">
        <v>3005</v>
      </c>
      <c r="B1632" s="188" t="s">
        <v>1379</v>
      </c>
      <c r="C1632" s="151" t="str">
        <f t="shared" si="292"/>
        <v>B.046.06.105</v>
      </c>
      <c r="D1632" s="54" t="s">
        <v>1380</v>
      </c>
      <c r="E1632" s="150" t="s">
        <v>440</v>
      </c>
      <c r="F1632" s="153" t="str">
        <f t="shared" si="293"/>
        <v>Electricity Bihar production</v>
      </c>
      <c r="G1632" s="277">
        <v>0.33194106000000001</v>
      </c>
      <c r="H1632" s="44">
        <f t="shared" si="286"/>
        <v>0.33194106000000001</v>
      </c>
      <c r="I1632"/>
      <c r="J1632" s="294">
        <v>5.4285988095300004E-2</v>
      </c>
      <c r="K1632" s="44">
        <f t="shared" si="287"/>
        <v>5.4285988095300004E-2</v>
      </c>
      <c r="L1632" s="295">
        <v>1.7935324600000001E-3</v>
      </c>
      <c r="M1632" s="295">
        <v>2.6997364E-3</v>
      </c>
      <c r="N1632" s="295">
        <v>1.5602353000000001E-6</v>
      </c>
      <c r="O1632" s="295">
        <v>4.9791159000000001E-2</v>
      </c>
      <c r="P1632"/>
      <c r="Q1632" s="212">
        <v>3.5689888000000001</v>
      </c>
      <c r="R1632"/>
      <c r="S1632" s="156">
        <v>5.7631011999999997E-3</v>
      </c>
      <c r="T1632" s="156">
        <v>5.4586966000000001E-3</v>
      </c>
      <c r="U1632" s="156">
        <v>2.5889024000000003E-4</v>
      </c>
      <c r="V1632" s="156">
        <v>4.5514386999999997E-5</v>
      </c>
      <c r="W1632"/>
      <c r="X1632" s="155">
        <v>1.4288009000000001E-5</v>
      </c>
      <c r="Y1632"/>
      <c r="Z1632"/>
      <c r="AA1632"/>
      <c r="AB1632"/>
      <c r="AC1632"/>
      <c r="AD1632" s="19"/>
      <c r="AE1632" s="326"/>
      <c r="AH1632" s="48"/>
      <c r="AI1632" s="48"/>
      <c r="AJ1632" s="48"/>
    </row>
    <row r="1633" spans="1:36" ht="13.8" customHeight="1">
      <c r="A1633" t="s">
        <v>3006</v>
      </c>
      <c r="B1633" s="188" t="s">
        <v>1379</v>
      </c>
      <c r="C1633" s="151" t="str">
        <f t="shared" si="292"/>
        <v>B.046.06.106</v>
      </c>
      <c r="D1633" s="54" t="s">
        <v>1380</v>
      </c>
      <c r="E1633" s="150" t="s">
        <v>440</v>
      </c>
      <c r="F1633" s="153" t="str">
        <f t="shared" si="293"/>
        <v>Electricity Chandigarh production</v>
      </c>
      <c r="G1633" s="277">
        <v>3.8626344000000003E-3</v>
      </c>
      <c r="H1633" s="44">
        <f t="shared" si="286"/>
        <v>3.8626344000000003E-3</v>
      </c>
      <c r="I1633"/>
      <c r="J1633" s="294">
        <v>1.0294137157E-3</v>
      </c>
      <c r="K1633" s="44">
        <f t="shared" si="287"/>
        <v>1.0294137157E-3</v>
      </c>
      <c r="L1633" s="295">
        <v>4.1244014700000006E-5</v>
      </c>
      <c r="M1633" s="295">
        <v>9.5179900999999996E-5</v>
      </c>
      <c r="N1633" s="295">
        <v>3.1359463999999998E-4</v>
      </c>
      <c r="O1633" s="295">
        <v>5.7939516000000003E-4</v>
      </c>
      <c r="P1633"/>
      <c r="Q1633" s="212">
        <v>1.1821713</v>
      </c>
      <c r="R1633"/>
      <c r="S1633" s="156">
        <v>8.0549424000000004E-5</v>
      </c>
      <c r="T1633" s="156">
        <v>7.7186515000000005E-5</v>
      </c>
      <c r="U1633" s="156">
        <v>3.2770783999999999E-6</v>
      </c>
      <c r="V1633" s="156">
        <v>8.5830852000000002E-8</v>
      </c>
      <c r="W1633"/>
      <c r="X1633" s="155">
        <v>1.3455549000000001E-7</v>
      </c>
      <c r="Y1633"/>
      <c r="Z1633"/>
      <c r="AA1633"/>
      <c r="AB1633"/>
      <c r="AC1633"/>
      <c r="AD1633" s="19"/>
      <c r="AE1633" s="326"/>
      <c r="AH1633" s="48"/>
      <c r="AI1633" s="48"/>
      <c r="AJ1633" s="48"/>
    </row>
    <row r="1634" spans="1:36" ht="13.8" customHeight="1">
      <c r="A1634" t="s">
        <v>3007</v>
      </c>
      <c r="B1634" s="188" t="s">
        <v>1379</v>
      </c>
      <c r="C1634" s="151" t="str">
        <f t="shared" si="292"/>
        <v>B.046.06.107</v>
      </c>
      <c r="D1634" s="54" t="s">
        <v>1380</v>
      </c>
      <c r="E1634" s="150" t="s">
        <v>440</v>
      </c>
      <c r="F1634" s="153" t="str">
        <f t="shared" si="293"/>
        <v>Electricity Chhattisgarh production</v>
      </c>
      <c r="G1634" s="277">
        <v>0.32748624666666665</v>
      </c>
      <c r="H1634" s="44">
        <f t="shared" si="286"/>
        <v>0.32748624666666665</v>
      </c>
      <c r="I1634"/>
      <c r="J1634" s="294">
        <v>5.3635159707200002E-2</v>
      </c>
      <c r="K1634" s="44">
        <f t="shared" si="287"/>
        <v>5.3635159707200002E-2</v>
      </c>
      <c r="L1634" s="295">
        <v>1.8003477999999999E-3</v>
      </c>
      <c r="M1634" s="295">
        <v>2.70853211E-3</v>
      </c>
      <c r="N1634" s="295">
        <v>3.3427972E-6</v>
      </c>
      <c r="O1634" s="295">
        <v>4.9122936999999998E-2</v>
      </c>
      <c r="P1634"/>
      <c r="Q1634" s="212">
        <v>3.5567582999999998</v>
      </c>
      <c r="R1634"/>
      <c r="S1634" s="156">
        <v>5.6958021000000003E-3</v>
      </c>
      <c r="T1634" s="156">
        <v>5.3953259999999998E-3</v>
      </c>
      <c r="U1634" s="156">
        <v>2.5557526000000001E-4</v>
      </c>
      <c r="V1634" s="156">
        <v>4.4900873999999998E-5</v>
      </c>
      <c r="W1634"/>
      <c r="X1634" s="155">
        <v>1.4116403000000001E-5</v>
      </c>
      <c r="Y1634"/>
      <c r="Z1634"/>
      <c r="AA1634"/>
      <c r="AB1634"/>
      <c r="AC1634"/>
      <c r="AD1634" s="19"/>
      <c r="AE1634" s="326"/>
      <c r="AH1634" s="48"/>
      <c r="AI1634" s="48"/>
      <c r="AJ1634" s="48"/>
    </row>
    <row r="1635" spans="1:36" ht="13.8" customHeight="1">
      <c r="A1635" t="s">
        <v>3008</v>
      </c>
      <c r="B1635" s="188" t="s">
        <v>1379</v>
      </c>
      <c r="C1635" s="151" t="str">
        <f t="shared" si="292"/>
        <v>B.046.06.108</v>
      </c>
      <c r="D1635" s="54" t="s">
        <v>1380</v>
      </c>
      <c r="E1635" s="150" t="s">
        <v>440</v>
      </c>
      <c r="F1635" s="153" t="str">
        <f t="shared" si="293"/>
        <v>Electricity Dadra &amp; Nagar Naveli production</v>
      </c>
      <c r="G1635" s="277">
        <v>2.3111360666666666E-3</v>
      </c>
      <c r="H1635" s="44">
        <f t="shared" si="286"/>
        <v>2.3111360666666666E-3</v>
      </c>
      <c r="I1635"/>
      <c r="J1635" s="294">
        <v>5.3235815300000013E-3</v>
      </c>
      <c r="K1635" s="44">
        <f t="shared" si="287"/>
        <v>5.3235815300000013E-3</v>
      </c>
      <c r="L1635" s="295">
        <v>1.9474478600000002E-3</v>
      </c>
      <c r="M1635" s="295">
        <v>2.8527761E-3</v>
      </c>
      <c r="N1635" s="295">
        <v>1.7668716000000001E-4</v>
      </c>
      <c r="O1635" s="295">
        <v>3.4667040999999997E-4</v>
      </c>
      <c r="P1635"/>
      <c r="Q1635" s="212">
        <v>2.4282981000000001</v>
      </c>
      <c r="R1635"/>
      <c r="S1635" s="156">
        <v>6.7147706000000005E-4</v>
      </c>
      <c r="T1635" s="156">
        <v>6.5958007000000004E-4</v>
      </c>
      <c r="U1635" s="156">
        <v>1.1848630000000001E-5</v>
      </c>
      <c r="V1635" s="156">
        <v>4.8359275999999998E-8</v>
      </c>
      <c r="W1635"/>
      <c r="X1635" s="155">
        <v>1.3513082999999999E-6</v>
      </c>
      <c r="Y1635"/>
      <c r="Z1635"/>
      <c r="AA1635"/>
      <c r="AB1635"/>
      <c r="AC1635"/>
      <c r="AD1635" s="327"/>
      <c r="AE1635" s="326"/>
      <c r="AH1635" s="48"/>
      <c r="AI1635" s="48"/>
      <c r="AJ1635" s="48"/>
    </row>
    <row r="1636" spans="1:36" ht="13.8" customHeight="1">
      <c r="A1636" t="s">
        <v>3009</v>
      </c>
      <c r="B1636" s="188" t="s">
        <v>1379</v>
      </c>
      <c r="C1636" s="151" t="str">
        <f t="shared" si="292"/>
        <v>B.046.06.109</v>
      </c>
      <c r="D1636" s="54" t="s">
        <v>1380</v>
      </c>
      <c r="E1636" s="150" t="s">
        <v>440</v>
      </c>
      <c r="F1636" s="153" t="str">
        <f t="shared" si="293"/>
        <v>Electricity Delhi production</v>
      </c>
      <c r="G1636" s="277">
        <v>0.20679906666666667</v>
      </c>
      <c r="H1636" s="44">
        <f t="shared" si="286"/>
        <v>0.20679906666666667</v>
      </c>
      <c r="I1636"/>
      <c r="J1636" s="294">
        <v>3.7324734358000003E-2</v>
      </c>
      <c r="K1636" s="44">
        <f t="shared" si="287"/>
        <v>3.7324734358000003E-2</v>
      </c>
      <c r="L1636" s="295">
        <v>2.5636350399999997E-3</v>
      </c>
      <c r="M1636" s="295">
        <v>3.7282565000000003E-3</v>
      </c>
      <c r="N1636" s="295">
        <v>1.2982818E-5</v>
      </c>
      <c r="O1636" s="295">
        <v>3.101986E-2</v>
      </c>
      <c r="P1636"/>
      <c r="Q1636" s="212">
        <v>2.5777928000000001</v>
      </c>
      <c r="R1636"/>
      <c r="S1636" s="156">
        <v>3.9765852000000004E-3</v>
      </c>
      <c r="T1636" s="156">
        <v>3.6741051E-3</v>
      </c>
      <c r="U1636" s="156">
        <v>1.6774956000000001E-4</v>
      </c>
      <c r="V1636" s="156">
        <v>1.3473055E-4</v>
      </c>
      <c r="W1636"/>
      <c r="X1636" s="155">
        <v>9.5927400999999998E-6</v>
      </c>
      <c r="Y1636"/>
      <c r="Z1636"/>
      <c r="AA1636"/>
      <c r="AB1636"/>
      <c r="AC1636"/>
      <c r="AD1636" s="327"/>
      <c r="AE1636" s="326"/>
      <c r="AH1636" s="48"/>
      <c r="AI1636" s="48"/>
      <c r="AJ1636" s="48"/>
    </row>
    <row r="1637" spans="1:36" ht="13.8" customHeight="1">
      <c r="A1637" t="s">
        <v>3010</v>
      </c>
      <c r="B1637" s="188" t="s">
        <v>1379</v>
      </c>
      <c r="C1637" s="151" t="str">
        <f t="shared" si="292"/>
        <v>B.046.06.110</v>
      </c>
      <c r="D1637" s="54" t="s">
        <v>1380</v>
      </c>
      <c r="E1637" s="150" t="s">
        <v>440</v>
      </c>
      <c r="F1637" s="153" t="str">
        <f t="shared" si="293"/>
        <v>Electricity Goa production</v>
      </c>
      <c r="G1637" s="277">
        <v>3.3809638666666671E-3</v>
      </c>
      <c r="H1637" s="44">
        <f t="shared" si="286"/>
        <v>3.3809638666666671E-3</v>
      </c>
      <c r="I1637"/>
      <c r="J1637" s="294">
        <v>9.0104581310000004E-4</v>
      </c>
      <c r="K1637" s="44">
        <f t="shared" si="287"/>
        <v>9.0104581310000004E-4</v>
      </c>
      <c r="L1637" s="295">
        <v>3.6100886099999999E-5</v>
      </c>
      <c r="M1637" s="295">
        <v>8.3310966999999999E-5</v>
      </c>
      <c r="N1637" s="295">
        <v>2.7448937999999999E-4</v>
      </c>
      <c r="O1637" s="295">
        <v>5.0714458000000002E-4</v>
      </c>
      <c r="P1637"/>
      <c r="Q1637" s="212">
        <v>1.1821713</v>
      </c>
      <c r="R1637"/>
      <c r="S1637" s="156">
        <v>7.0504911000000007E-5</v>
      </c>
      <c r="T1637" s="156">
        <v>6.7561356E-5</v>
      </c>
      <c r="U1637" s="156">
        <v>2.8684266999999998E-6</v>
      </c>
      <c r="V1637" s="156">
        <v>7.5127744999999998E-8</v>
      </c>
      <c r="W1637"/>
      <c r="X1637" s="155">
        <v>1.1777642E-7</v>
      </c>
      <c r="Y1637"/>
      <c r="Z1637"/>
      <c r="AA1637"/>
      <c r="AB1637"/>
      <c r="AC1637"/>
      <c r="AD1637" s="327"/>
      <c r="AE1637" s="326"/>
      <c r="AH1637" s="48"/>
      <c r="AI1637" s="48"/>
      <c r="AJ1637" s="48"/>
    </row>
    <row r="1638" spans="1:36" ht="13.8" customHeight="1">
      <c r="A1638" t="s">
        <v>3011</v>
      </c>
      <c r="B1638" s="188" t="s">
        <v>1379</v>
      </c>
      <c r="C1638" s="151" t="str">
        <f t="shared" si="292"/>
        <v>B.046.06.111</v>
      </c>
      <c r="D1638" s="54" t="s">
        <v>1380</v>
      </c>
      <c r="E1638" s="150" t="s">
        <v>440</v>
      </c>
      <c r="F1638" s="153" t="str">
        <f t="shared" si="293"/>
        <v>Electricity Gujarat production</v>
      </c>
      <c r="G1638" s="277">
        <v>0.20097769333333332</v>
      </c>
      <c r="H1638" s="44">
        <f t="shared" si="286"/>
        <v>0.20097769333333332</v>
      </c>
      <c r="I1638"/>
      <c r="J1638" s="294">
        <v>3.5373102908999997E-2</v>
      </c>
      <c r="K1638" s="44">
        <f t="shared" si="287"/>
        <v>3.5373102908999997E-2</v>
      </c>
      <c r="L1638" s="295">
        <v>1.20479555E-3</v>
      </c>
      <c r="M1638" s="295">
        <v>1.8521468000000001E-3</v>
      </c>
      <c r="N1638" s="295">
        <v>2.1695065589999998E-3</v>
      </c>
      <c r="O1638" s="295">
        <v>3.0146653999999998E-2</v>
      </c>
      <c r="P1638"/>
      <c r="Q1638" s="212">
        <v>2.8120848000000001</v>
      </c>
      <c r="R1638"/>
      <c r="S1638" s="156">
        <v>3.5345794000000001E-3</v>
      </c>
      <c r="T1638" s="156">
        <v>3.3415521999999999E-3</v>
      </c>
      <c r="U1638" s="156">
        <v>1.5755443000000001E-4</v>
      </c>
      <c r="V1638" s="156">
        <v>3.5472746000000003E-5</v>
      </c>
      <c r="W1638"/>
      <c r="X1638" s="155">
        <v>9.0697884999999993E-6</v>
      </c>
      <c r="Y1638"/>
      <c r="Z1638"/>
      <c r="AA1638"/>
      <c r="AB1638"/>
      <c r="AC1638"/>
      <c r="AD1638" s="327"/>
      <c r="AE1638" s="326"/>
      <c r="AH1638" s="48"/>
      <c r="AI1638" s="48"/>
      <c r="AJ1638" s="48"/>
    </row>
    <row r="1639" spans="1:36" ht="13.8" customHeight="1">
      <c r="A1639" t="s">
        <v>3012</v>
      </c>
      <c r="B1639" s="188" t="s">
        <v>1379</v>
      </c>
      <c r="C1639" s="151" t="str">
        <f t="shared" si="292"/>
        <v>B.046.06.112</v>
      </c>
      <c r="D1639" s="54" t="s">
        <v>1380</v>
      </c>
      <c r="E1639" s="150" t="s">
        <v>440</v>
      </c>
      <c r="F1639" s="153" t="str">
        <f t="shared" si="293"/>
        <v>Electricity Haryana production</v>
      </c>
      <c r="G1639" s="277">
        <v>0.31210112000000001</v>
      </c>
      <c r="H1639" s="44">
        <f t="shared" si="286"/>
        <v>0.31210112000000001</v>
      </c>
      <c r="I1639"/>
      <c r="J1639" s="294">
        <v>5.1202394638999997E-2</v>
      </c>
      <c r="K1639" s="44">
        <f t="shared" si="287"/>
        <v>5.1202394638999997E-2</v>
      </c>
      <c r="L1639" s="295">
        <v>1.7459983199999999E-3</v>
      </c>
      <c r="M1639" s="295">
        <v>2.6259452200000002E-3</v>
      </c>
      <c r="N1639" s="295">
        <v>1.5283099E-5</v>
      </c>
      <c r="O1639" s="295">
        <v>4.6815167999999997E-2</v>
      </c>
      <c r="P1639"/>
      <c r="Q1639" s="212">
        <v>3.4553883999999999</v>
      </c>
      <c r="R1639"/>
      <c r="S1639" s="156">
        <v>5.4376182999999996E-3</v>
      </c>
      <c r="T1639" s="156">
        <v>5.1502924999999996E-3</v>
      </c>
      <c r="U1639" s="156">
        <v>2.4372179999999999E-4</v>
      </c>
      <c r="V1639" s="156">
        <v>4.3603967999999997E-5</v>
      </c>
      <c r="W1639"/>
      <c r="X1639" s="155">
        <v>1.3469428999999999E-5</v>
      </c>
      <c r="Y1639"/>
      <c r="Z1639"/>
      <c r="AA1639"/>
      <c r="AB1639"/>
      <c r="AC1639"/>
      <c r="AD1639" s="327"/>
      <c r="AE1639" s="326"/>
      <c r="AH1639" s="48"/>
      <c r="AI1639" s="48"/>
      <c r="AJ1639" s="48"/>
    </row>
    <row r="1640" spans="1:36" ht="13.8" customHeight="1">
      <c r="A1640" t="s">
        <v>3013</v>
      </c>
      <c r="B1640" s="188" t="s">
        <v>1379</v>
      </c>
      <c r="C1640" s="151" t="str">
        <f t="shared" si="292"/>
        <v>B.046.06.113</v>
      </c>
      <c r="D1640" s="54" t="s">
        <v>1380</v>
      </c>
      <c r="E1640" s="150" t="s">
        <v>440</v>
      </c>
      <c r="F1640" s="153" t="str">
        <f t="shared" si="293"/>
        <v>Electricity Himachal Pradesh production</v>
      </c>
      <c r="G1640" s="277">
        <v>2.3673392666666666E-3</v>
      </c>
      <c r="H1640" s="44">
        <f t="shared" si="286"/>
        <v>2.3673392666666666E-3</v>
      </c>
      <c r="I1640"/>
      <c r="J1640" s="294">
        <v>5.9021077791199998E-4</v>
      </c>
      <c r="K1640" s="44">
        <f t="shared" si="287"/>
        <v>5.9021077791199998E-4</v>
      </c>
      <c r="L1640" s="295">
        <v>7.3682681140000004E-6</v>
      </c>
      <c r="M1640" s="295">
        <v>1.9035979799999997E-7</v>
      </c>
      <c r="N1640" s="295">
        <v>2.2755126000000001E-4</v>
      </c>
      <c r="O1640" s="295">
        <v>3.5510088999999998E-4</v>
      </c>
      <c r="P1640"/>
      <c r="Q1640" s="212">
        <v>1.1821713</v>
      </c>
      <c r="R1640"/>
      <c r="S1640" s="156">
        <v>4.0440569999999998E-5</v>
      </c>
      <c r="T1640" s="156">
        <v>3.8585175999999999E-5</v>
      </c>
      <c r="U1640" s="156">
        <v>1.7931139000000001E-6</v>
      </c>
      <c r="V1640" s="156">
        <v>6.2280781E-8</v>
      </c>
      <c r="W1640"/>
      <c r="X1640" s="155">
        <v>7.2583054000000006E-8</v>
      </c>
      <c r="Y1640"/>
      <c r="Z1640"/>
      <c r="AA1640"/>
      <c r="AB1640"/>
      <c r="AC1640"/>
      <c r="AD1640" s="327"/>
      <c r="AE1640" s="326"/>
      <c r="AH1640" s="48"/>
      <c r="AI1640" s="48"/>
      <c r="AJ1640" s="48"/>
    </row>
    <row r="1641" spans="1:36" ht="13.8" customHeight="1">
      <c r="A1641" t="s">
        <v>3014</v>
      </c>
      <c r="B1641" s="188" t="s">
        <v>1379</v>
      </c>
      <c r="C1641" s="151" t="str">
        <f t="shared" si="292"/>
        <v>B.046.06.114</v>
      </c>
      <c r="D1641" s="54" t="s">
        <v>1380</v>
      </c>
      <c r="E1641" s="150" t="s">
        <v>440</v>
      </c>
      <c r="F1641" s="153" t="str">
        <f t="shared" si="293"/>
        <v>Electricity Jammu &amp; Kashmir and Ladajh production</v>
      </c>
      <c r="G1641" s="277">
        <v>2.3643426666666669E-3</v>
      </c>
      <c r="H1641" s="44">
        <f t="shared" si="286"/>
        <v>2.3643426666666669E-3</v>
      </c>
      <c r="I1641"/>
      <c r="J1641" s="294">
        <v>5.8933061079999999E-4</v>
      </c>
      <c r="K1641" s="44">
        <f t="shared" si="287"/>
        <v>5.8933061079999999E-4</v>
      </c>
      <c r="L1641" s="295">
        <v>7.3003808000000002E-6</v>
      </c>
      <c r="M1641" s="295">
        <v>0</v>
      </c>
      <c r="N1641" s="295">
        <v>2.2737882999999999E-4</v>
      </c>
      <c r="O1641" s="295">
        <v>3.5465140000000002E-4</v>
      </c>
      <c r="P1641"/>
      <c r="Q1641" s="212">
        <v>1.1821713</v>
      </c>
      <c r="R1641"/>
      <c r="S1641" s="156">
        <v>4.0360191999999998E-5</v>
      </c>
      <c r="T1641" s="156">
        <v>3.8507818E-5</v>
      </c>
      <c r="U1641" s="156">
        <v>1.7901400000000001E-6</v>
      </c>
      <c r="V1641" s="156">
        <v>6.2233586999999997E-8</v>
      </c>
      <c r="W1641"/>
      <c r="X1641" s="155">
        <v>7.2458860999999999E-8</v>
      </c>
      <c r="Y1641"/>
      <c r="Z1641"/>
      <c r="AA1641"/>
      <c r="AB1641"/>
      <c r="AC1641"/>
      <c r="AD1641" s="327"/>
      <c r="AE1641" s="326"/>
      <c r="AH1641" s="48"/>
      <c r="AI1641" s="48"/>
      <c r="AJ1641" s="48"/>
    </row>
    <row r="1642" spans="1:36" ht="13.8" customHeight="1">
      <c r="A1642" t="s">
        <v>3015</v>
      </c>
      <c r="B1642" s="188" t="s">
        <v>1379</v>
      </c>
      <c r="C1642" s="151" t="str">
        <f t="shared" si="292"/>
        <v>B.046.06.115</v>
      </c>
      <c r="D1642" s="54" t="s">
        <v>1380</v>
      </c>
      <c r="E1642" s="150" t="s">
        <v>440</v>
      </c>
      <c r="F1642" s="153" t="str">
        <f t="shared" si="293"/>
        <v>Electricity Jharkhand production</v>
      </c>
      <c r="G1642" s="277">
        <v>0.33190467333333334</v>
      </c>
      <c r="H1642" s="44">
        <f t="shared" si="286"/>
        <v>0.33190467333333334</v>
      </c>
      <c r="I1642"/>
      <c r="J1642" s="294">
        <v>5.4261476382400003E-2</v>
      </c>
      <c r="K1642" s="44">
        <f t="shared" si="287"/>
        <v>5.4261476382400003E-2</v>
      </c>
      <c r="L1642" s="295">
        <v>1.7858560299999998E-3</v>
      </c>
      <c r="M1642" s="295">
        <v>2.68833869E-3</v>
      </c>
      <c r="N1642" s="295">
        <v>1.5806623999999999E-6</v>
      </c>
      <c r="O1642" s="295">
        <v>4.9785701000000002E-2</v>
      </c>
      <c r="P1642"/>
      <c r="Q1642" s="212">
        <v>3.5639831000000002</v>
      </c>
      <c r="R1642"/>
      <c r="S1642" s="156">
        <v>5.7600200999999998E-3</v>
      </c>
      <c r="T1642" s="156">
        <v>5.4556878000000001E-3</v>
      </c>
      <c r="U1642" s="156">
        <v>2.5882250999999999E-4</v>
      </c>
      <c r="V1642" s="156">
        <v>4.5509810999999999E-5</v>
      </c>
      <c r="W1642"/>
      <c r="X1642" s="155">
        <v>1.4281546E-5</v>
      </c>
      <c r="Y1642"/>
      <c r="Z1642"/>
      <c r="AA1642"/>
      <c r="AB1642"/>
      <c r="AC1642"/>
      <c r="AD1642" s="327"/>
      <c r="AE1642" s="326"/>
      <c r="AH1642" s="48"/>
      <c r="AI1642" s="48"/>
      <c r="AJ1642" s="48"/>
    </row>
    <row r="1643" spans="1:36" ht="13.8" customHeight="1">
      <c r="A1643" t="s">
        <v>3016</v>
      </c>
      <c r="B1643" s="188" t="s">
        <v>1379</v>
      </c>
      <c r="C1643" s="151" t="str">
        <f t="shared" si="292"/>
        <v>B.046.06.116</v>
      </c>
      <c r="D1643" s="54" t="s">
        <v>1380</v>
      </c>
      <c r="E1643" s="150" t="s">
        <v>440</v>
      </c>
      <c r="F1643" s="153" t="str">
        <f t="shared" si="293"/>
        <v>Electricity Karnataka production</v>
      </c>
      <c r="G1643" s="277">
        <v>0.15444340000000001</v>
      </c>
      <c r="H1643" s="44">
        <f t="shared" si="286"/>
        <v>0.15444340000000001</v>
      </c>
      <c r="I1643"/>
      <c r="J1643" s="294">
        <v>2.8059900419999999E-2</v>
      </c>
      <c r="K1643" s="44">
        <f t="shared" si="287"/>
        <v>2.8059900419999999E-2</v>
      </c>
      <c r="L1643" s="295">
        <v>9.5615006999999995E-4</v>
      </c>
      <c r="M1643" s="295">
        <v>1.4851243599999999E-3</v>
      </c>
      <c r="N1643" s="295">
        <v>2.4521159899999999E-3</v>
      </c>
      <c r="O1643" s="295">
        <v>2.3166510000000001E-2</v>
      </c>
      <c r="P1643"/>
      <c r="Q1643" s="212">
        <v>2.5789126000000002</v>
      </c>
      <c r="R1643"/>
      <c r="S1643" s="156">
        <v>2.7349249E-3</v>
      </c>
      <c r="T1643" s="156">
        <v>2.5925495000000002E-3</v>
      </c>
      <c r="U1643" s="156">
        <v>1.2136699E-4</v>
      </c>
      <c r="V1643" s="156">
        <v>2.1008433000000001E-5</v>
      </c>
      <c r="W1643"/>
      <c r="X1643" s="155">
        <v>7.1299147999999996E-6</v>
      </c>
      <c r="Y1643"/>
      <c r="Z1643"/>
      <c r="AA1643"/>
      <c r="AB1643"/>
      <c r="AC1643"/>
      <c r="AD1643" s="327"/>
      <c r="AE1643" s="326"/>
      <c r="AH1643" s="48"/>
      <c r="AI1643" s="48"/>
      <c r="AJ1643" s="48"/>
    </row>
    <row r="1644" spans="1:36" ht="13.8" customHeight="1">
      <c r="A1644" t="s">
        <v>3017</v>
      </c>
      <c r="B1644" s="188" t="s">
        <v>1379</v>
      </c>
      <c r="C1644" s="151" t="str">
        <f t="shared" si="292"/>
        <v>B.046.06.117</v>
      </c>
      <c r="D1644" s="54" t="s">
        <v>1380</v>
      </c>
      <c r="E1644" s="150" t="s">
        <v>440</v>
      </c>
      <c r="F1644" s="153" t="str">
        <f t="shared" si="293"/>
        <v>Electricity Kerala production</v>
      </c>
      <c r="G1644" s="277">
        <v>2.6802724000000002E-3</v>
      </c>
      <c r="H1644" s="44">
        <f t="shared" ref="H1644:H1707" si="294">G1644</f>
        <v>2.6802724000000002E-3</v>
      </c>
      <c r="I1644"/>
      <c r="J1644" s="294">
        <v>7.2104032800000004E-4</v>
      </c>
      <c r="K1644" s="44">
        <f t="shared" ref="K1644:K1707" si="295">J1644</f>
        <v>7.2104032800000004E-4</v>
      </c>
      <c r="L1644" s="295">
        <v>3.1592154999999996E-5</v>
      </c>
      <c r="M1644" s="295">
        <v>4.6088093000000004E-5</v>
      </c>
      <c r="N1644" s="295">
        <v>2.4131922E-4</v>
      </c>
      <c r="O1644" s="295">
        <v>4.0204086000000003E-4</v>
      </c>
      <c r="P1644"/>
      <c r="Q1644" s="212">
        <v>1.1942931999999999</v>
      </c>
      <c r="R1644"/>
      <c r="S1644" s="156">
        <v>5.4995376E-5</v>
      </c>
      <c r="T1644" s="156">
        <v>5.2667009E-5</v>
      </c>
      <c r="U1644" s="156">
        <v>2.2006134000000001E-6</v>
      </c>
      <c r="V1644" s="156">
        <v>1.2775352E-7</v>
      </c>
      <c r="W1644"/>
      <c r="X1644" s="155">
        <v>9.8502219999999995E-8</v>
      </c>
      <c r="Y1644"/>
      <c r="Z1644"/>
      <c r="AA1644"/>
      <c r="AB1644"/>
      <c r="AC1644"/>
      <c r="AD1644" s="327"/>
      <c r="AE1644" s="326"/>
      <c r="AH1644" s="48"/>
      <c r="AI1644" s="48"/>
      <c r="AJ1644" s="48"/>
    </row>
    <row r="1645" spans="1:36" ht="13.8" customHeight="1">
      <c r="A1645" t="s">
        <v>3018</v>
      </c>
      <c r="B1645" s="188" t="s">
        <v>1379</v>
      </c>
      <c r="C1645" s="151" t="str">
        <f t="shared" si="292"/>
        <v>B.046.06.118</v>
      </c>
      <c r="D1645" s="54" t="s">
        <v>1380</v>
      </c>
      <c r="E1645" s="150" t="s">
        <v>440</v>
      </c>
      <c r="F1645" s="153" t="str">
        <f t="shared" si="293"/>
        <v>Electricity Lakshadweep production</v>
      </c>
      <c r="G1645" s="277">
        <v>0.33369787333333334</v>
      </c>
      <c r="H1645" s="44">
        <f t="shared" si="294"/>
        <v>0.33369787333333334</v>
      </c>
      <c r="I1645"/>
      <c r="J1645" s="294">
        <v>5.4553729872489999E-2</v>
      </c>
      <c r="K1645" s="44">
        <f t="shared" si="295"/>
        <v>5.4553729872489999E-2</v>
      </c>
      <c r="L1645" s="295">
        <v>1.7955597799999999E-3</v>
      </c>
      <c r="M1645" s="295">
        <v>2.70305006E-3</v>
      </c>
      <c r="N1645" s="295">
        <v>4.3903249000000001E-7</v>
      </c>
      <c r="O1645" s="295">
        <v>5.0054680999999997E-2</v>
      </c>
      <c r="P1645"/>
      <c r="Q1645" s="212">
        <v>3.5769329000000001</v>
      </c>
      <c r="R1645"/>
      <c r="S1645" s="156">
        <v>5.7911578999999998E-3</v>
      </c>
      <c r="T1645" s="156">
        <v>5.4851795000000004E-3</v>
      </c>
      <c r="U1645" s="156">
        <v>2.6022147000000001E-4</v>
      </c>
      <c r="V1645" s="156">
        <v>4.5756931E-5</v>
      </c>
      <c r="W1645"/>
      <c r="X1645" s="155">
        <v>1.4358862E-5</v>
      </c>
      <c r="Y1645"/>
      <c r="Z1645"/>
      <c r="AA1645"/>
      <c r="AB1645"/>
      <c r="AC1645"/>
      <c r="AD1645" s="327"/>
      <c r="AE1645" s="326"/>
      <c r="AH1645" s="48"/>
      <c r="AI1645" s="48"/>
      <c r="AJ1645" s="48"/>
    </row>
    <row r="1646" spans="1:36" ht="13.8" customHeight="1">
      <c r="A1646" t="s">
        <v>3019</v>
      </c>
      <c r="B1646" s="188" t="s">
        <v>1379</v>
      </c>
      <c r="C1646" s="151" t="str">
        <f t="shared" si="292"/>
        <v>B.046.06.119</v>
      </c>
      <c r="D1646" s="54" t="s">
        <v>1380</v>
      </c>
      <c r="E1646" s="150" t="s">
        <v>440</v>
      </c>
      <c r="F1646" s="153" t="str">
        <f t="shared" si="293"/>
        <v>Electricity Madhya Pradesh production</v>
      </c>
      <c r="G1646" s="277">
        <v>0.29638708000000002</v>
      </c>
      <c r="H1646" s="44">
        <f t="shared" si="294"/>
        <v>0.29638708000000002</v>
      </c>
      <c r="I1646"/>
      <c r="J1646" s="294">
        <v>4.8503782439999997E-2</v>
      </c>
      <c r="K1646" s="44">
        <f t="shared" si="295"/>
        <v>4.8503782439999997E-2</v>
      </c>
      <c r="L1646" s="295">
        <v>1.60112558E-3</v>
      </c>
      <c r="M1646" s="295">
        <v>2.41262214E-3</v>
      </c>
      <c r="N1646" s="295">
        <v>3.1972720000000001E-5</v>
      </c>
      <c r="O1646" s="295">
        <v>4.4458062E-2</v>
      </c>
      <c r="P1646"/>
      <c r="Q1646" s="212">
        <v>3.3100290999999999</v>
      </c>
      <c r="R1646"/>
      <c r="S1646" s="156">
        <v>5.1465169999999998E-3</v>
      </c>
      <c r="T1646" s="156">
        <v>4.8747408000000001E-3</v>
      </c>
      <c r="U1646" s="156">
        <v>2.3117465000000001E-4</v>
      </c>
      <c r="V1646" s="156">
        <v>4.0601539999999997E-5</v>
      </c>
      <c r="W1646"/>
      <c r="X1646" s="155">
        <v>1.2753808999999999E-5</v>
      </c>
      <c r="Y1646"/>
      <c r="Z1646"/>
      <c r="AA1646"/>
      <c r="AB1646"/>
      <c r="AC1646"/>
      <c r="AD1646" s="327"/>
      <c r="AE1646" s="326"/>
      <c r="AH1646" s="48"/>
      <c r="AI1646" s="48"/>
      <c r="AJ1646" s="48"/>
    </row>
    <row r="1647" spans="1:36" ht="13.8" customHeight="1">
      <c r="A1647" t="s">
        <v>3020</v>
      </c>
      <c r="B1647" s="188" t="s">
        <v>1379</v>
      </c>
      <c r="C1647" s="151" t="str">
        <f t="shared" si="292"/>
        <v>B.046.06.120</v>
      </c>
      <c r="D1647" s="54" t="s">
        <v>1380</v>
      </c>
      <c r="E1647" s="150" t="s">
        <v>440</v>
      </c>
      <c r="F1647" s="153" t="str">
        <f t="shared" si="293"/>
        <v>Electricity Maharashtra production</v>
      </c>
      <c r="G1647" s="277">
        <v>0.26700868</v>
      </c>
      <c r="H1647" s="44">
        <f t="shared" si="294"/>
        <v>0.26700868</v>
      </c>
      <c r="I1647"/>
      <c r="J1647" s="294">
        <v>4.5576172867999996E-2</v>
      </c>
      <c r="K1647" s="44">
        <f t="shared" si="295"/>
        <v>4.5576172867999996E-2</v>
      </c>
      <c r="L1647" s="295">
        <v>1.5927811099999999E-3</v>
      </c>
      <c r="M1647" s="295">
        <v>2.4165596900000003E-3</v>
      </c>
      <c r="N1647" s="295">
        <v>1.5155300679999999E-3</v>
      </c>
      <c r="O1647" s="295">
        <v>4.0051301999999997E-2</v>
      </c>
      <c r="P1647"/>
      <c r="Q1647" s="212">
        <v>3.2951275999999998</v>
      </c>
      <c r="R1647"/>
      <c r="S1647" s="156">
        <v>4.6888418000000003E-3</v>
      </c>
      <c r="T1647" s="156">
        <v>4.4388930999999998E-3</v>
      </c>
      <c r="U1647" s="156">
        <v>2.0913813000000001E-4</v>
      </c>
      <c r="V1647" s="156">
        <v>4.0810559E-5</v>
      </c>
      <c r="W1647"/>
      <c r="X1647" s="155">
        <v>1.1843112E-5</v>
      </c>
      <c r="Y1647"/>
      <c r="Z1647"/>
      <c r="AA1647"/>
      <c r="AB1647"/>
      <c r="AC1647"/>
      <c r="AD1647" s="327"/>
      <c r="AE1647" s="326"/>
      <c r="AH1647" s="48"/>
      <c r="AI1647" s="48"/>
      <c r="AJ1647" s="48"/>
    </row>
    <row r="1648" spans="1:36" ht="13.8" customHeight="1">
      <c r="A1648" t="s">
        <v>3021</v>
      </c>
      <c r="B1648" s="188" t="s">
        <v>1379</v>
      </c>
      <c r="C1648" s="151" t="str">
        <f t="shared" si="292"/>
        <v>B.046.06.121</v>
      </c>
      <c r="D1648" s="54" t="s">
        <v>1380</v>
      </c>
      <c r="E1648" s="150" t="s">
        <v>440</v>
      </c>
      <c r="F1648" s="153" t="str">
        <f t="shared" si="293"/>
        <v>Electricity Manipur production</v>
      </c>
      <c r="G1648" s="277">
        <v>2.3839702666666666E-3</v>
      </c>
      <c r="H1648" s="44">
        <f t="shared" si="294"/>
        <v>2.3839702666666666E-3</v>
      </c>
      <c r="I1648"/>
      <c r="J1648" s="294">
        <v>5.9509569914000004E-4</v>
      </c>
      <c r="K1648" s="44">
        <f t="shared" si="295"/>
        <v>5.9509569914000004E-4</v>
      </c>
      <c r="L1648" s="295">
        <v>7.7450424300000004E-6</v>
      </c>
      <c r="M1648" s="295">
        <v>1.24685671E-6</v>
      </c>
      <c r="N1648" s="295">
        <v>2.2850826000000001E-4</v>
      </c>
      <c r="O1648" s="295">
        <v>3.5759554E-4</v>
      </c>
      <c r="P1648"/>
      <c r="Q1648" s="212">
        <v>1.1821713</v>
      </c>
      <c r="R1648"/>
      <c r="S1648" s="156">
        <v>4.0886670999999997E-5</v>
      </c>
      <c r="T1648" s="156">
        <v>3.9014509000000002E-5</v>
      </c>
      <c r="U1648" s="156">
        <v>1.8096189E-6</v>
      </c>
      <c r="V1648" s="156">
        <v>6.2542711000000003E-8</v>
      </c>
      <c r="W1648"/>
      <c r="X1648" s="155">
        <v>7.3272327000000004E-8</v>
      </c>
      <c r="Y1648"/>
      <c r="Z1648"/>
      <c r="AA1648"/>
      <c r="AB1648"/>
      <c r="AC1648"/>
      <c r="AD1648" s="327"/>
      <c r="AE1648" s="326"/>
      <c r="AH1648" s="48"/>
      <c r="AI1648" s="48"/>
      <c r="AJ1648" s="48"/>
    </row>
    <row r="1649" spans="1:36" ht="13.8" customHeight="1">
      <c r="A1649" t="s">
        <v>3022</v>
      </c>
      <c r="B1649" s="188" t="s">
        <v>1379</v>
      </c>
      <c r="C1649" s="151" t="str">
        <f t="shared" si="292"/>
        <v>B.046.06.122</v>
      </c>
      <c r="D1649" s="54" t="s">
        <v>1380</v>
      </c>
      <c r="E1649" s="150" t="s">
        <v>440</v>
      </c>
      <c r="F1649" s="153" t="str">
        <f t="shared" si="293"/>
        <v>Electricity Meghalaya production</v>
      </c>
      <c r="G1649" s="277">
        <v>2.3643426666666669E-3</v>
      </c>
      <c r="H1649" s="44">
        <f t="shared" si="294"/>
        <v>2.3643426666666669E-3</v>
      </c>
      <c r="I1649"/>
      <c r="J1649" s="294">
        <v>5.8933061079999999E-4</v>
      </c>
      <c r="K1649" s="44">
        <f t="shared" si="295"/>
        <v>5.8933061079999999E-4</v>
      </c>
      <c r="L1649" s="295">
        <v>7.3003808000000002E-6</v>
      </c>
      <c r="M1649" s="295">
        <v>0</v>
      </c>
      <c r="N1649" s="295">
        <v>2.2737882999999999E-4</v>
      </c>
      <c r="O1649" s="295">
        <v>3.5465140000000002E-4</v>
      </c>
      <c r="P1649"/>
      <c r="Q1649" s="212">
        <v>1.1821713</v>
      </c>
      <c r="R1649"/>
      <c r="S1649" s="156">
        <v>4.0360191999999998E-5</v>
      </c>
      <c r="T1649" s="156">
        <v>3.8507818E-5</v>
      </c>
      <c r="U1649" s="156">
        <v>1.7901400000000001E-6</v>
      </c>
      <c r="V1649" s="156">
        <v>6.2233586999999997E-8</v>
      </c>
      <c r="W1649"/>
      <c r="X1649" s="155">
        <v>7.2458860999999999E-8</v>
      </c>
      <c r="Y1649"/>
      <c r="Z1649"/>
      <c r="AA1649"/>
      <c r="AB1649"/>
      <c r="AC1649"/>
      <c r="AD1649" s="327"/>
      <c r="AE1649" s="326"/>
      <c r="AH1649" s="48"/>
      <c r="AI1649" s="48"/>
      <c r="AJ1649" s="48"/>
    </row>
    <row r="1650" spans="1:36" ht="13.8" customHeight="1">
      <c r="A1650" t="s">
        <v>3023</v>
      </c>
      <c r="B1650" s="188" t="s">
        <v>1379</v>
      </c>
      <c r="C1650" s="151" t="str">
        <f t="shared" si="292"/>
        <v>B.046.06.123</v>
      </c>
      <c r="D1650" s="54" t="s">
        <v>1380</v>
      </c>
      <c r="E1650" s="150" t="s">
        <v>440</v>
      </c>
      <c r="F1650" s="153" t="str">
        <f t="shared" si="293"/>
        <v>Electricity Mizoram production</v>
      </c>
      <c r="G1650" s="277">
        <v>2.441354866666667E-3</v>
      </c>
      <c r="H1650" s="44">
        <f t="shared" si="294"/>
        <v>2.441354866666667E-3</v>
      </c>
      <c r="I1650"/>
      <c r="J1650" s="294">
        <v>6.1195089059999999E-4</v>
      </c>
      <c r="K1650" s="44">
        <f t="shared" si="295"/>
        <v>6.1195089059999999E-4</v>
      </c>
      <c r="L1650" s="295">
        <v>9.0450837000000006E-6</v>
      </c>
      <c r="M1650" s="295">
        <v>4.8922468999999998E-6</v>
      </c>
      <c r="N1650" s="295">
        <v>2.3181033E-4</v>
      </c>
      <c r="O1650" s="295">
        <v>3.6620323000000001E-4</v>
      </c>
      <c r="P1650"/>
      <c r="Q1650" s="212">
        <v>1.1821713</v>
      </c>
      <c r="R1650"/>
      <c r="S1650" s="156">
        <v>4.2425917999999999E-5</v>
      </c>
      <c r="T1650" s="156">
        <v>4.0495903000000001E-5</v>
      </c>
      <c r="U1650" s="156">
        <v>1.8665687E-6</v>
      </c>
      <c r="V1650" s="156">
        <v>6.3446486000000001E-8</v>
      </c>
      <c r="W1650"/>
      <c r="X1650" s="155">
        <v>7.5650627999999994E-8</v>
      </c>
      <c r="Y1650"/>
      <c r="Z1650"/>
      <c r="AA1650"/>
      <c r="AB1650"/>
      <c r="AC1650"/>
      <c r="AD1650" s="327"/>
      <c r="AE1650" s="326"/>
      <c r="AH1650" s="48"/>
      <c r="AI1650" s="48"/>
      <c r="AJ1650" s="48"/>
    </row>
    <row r="1651" spans="1:36" ht="13.8" customHeight="1">
      <c r="A1651" t="s">
        <v>3024</v>
      </c>
      <c r="B1651" s="188" t="s">
        <v>1379</v>
      </c>
      <c r="C1651" s="151" t="str">
        <f t="shared" si="292"/>
        <v>B.046.06.124</v>
      </c>
      <c r="D1651" s="54" t="s">
        <v>1380</v>
      </c>
      <c r="E1651" s="150" t="s">
        <v>440</v>
      </c>
      <c r="F1651" s="153" t="str">
        <f t="shared" si="293"/>
        <v>Electricity Nagaland production</v>
      </c>
      <c r="G1651" s="277">
        <v>2.3643426666666669E-3</v>
      </c>
      <c r="H1651" s="44">
        <f t="shared" si="294"/>
        <v>2.3643426666666669E-3</v>
      </c>
      <c r="I1651"/>
      <c r="J1651" s="294">
        <v>5.8933061079999999E-4</v>
      </c>
      <c r="K1651" s="44">
        <f t="shared" si="295"/>
        <v>5.8933061079999999E-4</v>
      </c>
      <c r="L1651" s="295">
        <v>7.3003808000000002E-6</v>
      </c>
      <c r="M1651" s="295">
        <v>0</v>
      </c>
      <c r="N1651" s="295">
        <v>2.2737882999999999E-4</v>
      </c>
      <c r="O1651" s="295">
        <v>3.5465140000000002E-4</v>
      </c>
      <c r="P1651"/>
      <c r="Q1651" s="212">
        <v>1.1821713</v>
      </c>
      <c r="R1651"/>
      <c r="S1651" s="156">
        <v>4.0360191999999998E-5</v>
      </c>
      <c r="T1651" s="156">
        <v>3.8507818E-5</v>
      </c>
      <c r="U1651" s="156">
        <v>1.7901400000000001E-6</v>
      </c>
      <c r="V1651" s="156">
        <v>6.2233586999999997E-8</v>
      </c>
      <c r="W1651"/>
      <c r="X1651" s="155">
        <v>7.2458860999999999E-8</v>
      </c>
      <c r="Y1651"/>
      <c r="Z1651"/>
      <c r="AA1651"/>
      <c r="AB1651"/>
      <c r="AC1651"/>
      <c r="AD1651" s="327"/>
      <c r="AE1651" s="326"/>
      <c r="AH1651" s="48"/>
      <c r="AI1651" s="48"/>
      <c r="AJ1651" s="48"/>
    </row>
    <row r="1652" spans="1:36" ht="13.8" customHeight="1">
      <c r="A1652" t="s">
        <v>3025</v>
      </c>
      <c r="B1652" s="188" t="s">
        <v>1379</v>
      </c>
      <c r="C1652" s="151" t="str">
        <f t="shared" si="292"/>
        <v>B.046.06.125</v>
      </c>
      <c r="D1652" s="54" t="s">
        <v>1380</v>
      </c>
      <c r="E1652" s="150" t="s">
        <v>440</v>
      </c>
      <c r="F1652" s="153" t="str">
        <f t="shared" si="293"/>
        <v>Electricity Odisha production</v>
      </c>
      <c r="G1652" s="277">
        <v>0.30052985333333332</v>
      </c>
      <c r="H1652" s="44">
        <f t="shared" si="294"/>
        <v>0.30052985333333332</v>
      </c>
      <c r="I1652"/>
      <c r="J1652" s="294">
        <v>4.9163861906999999E-2</v>
      </c>
      <c r="K1652" s="44">
        <f t="shared" si="295"/>
        <v>4.9163861906999999E-2</v>
      </c>
      <c r="L1652" s="295">
        <v>1.6211131399999999E-3</v>
      </c>
      <c r="M1652" s="295">
        <v>2.43952558E-3</v>
      </c>
      <c r="N1652" s="295">
        <v>2.3745186999999999E-5</v>
      </c>
      <c r="O1652" s="295">
        <v>4.5079477999999999E-2</v>
      </c>
      <c r="P1652"/>
      <c r="Q1652" s="212">
        <v>3.3400427000000001</v>
      </c>
      <c r="R1652"/>
      <c r="S1652" s="156">
        <v>5.2170087999999998E-3</v>
      </c>
      <c r="T1652" s="156">
        <v>4.9414511E-3</v>
      </c>
      <c r="U1652" s="156">
        <v>2.3437649999999999E-4</v>
      </c>
      <c r="V1652" s="156">
        <v>4.1181214000000003E-5</v>
      </c>
      <c r="W1652"/>
      <c r="X1652" s="155">
        <v>1.2931586999999999E-5</v>
      </c>
      <c r="Y1652"/>
      <c r="Z1652"/>
      <c r="AA1652"/>
      <c r="AB1652"/>
      <c r="AC1652"/>
      <c r="AD1652" s="327"/>
      <c r="AE1652" s="326"/>
      <c r="AH1652" s="48"/>
      <c r="AI1652" s="48"/>
      <c r="AJ1652" s="48"/>
    </row>
    <row r="1653" spans="1:36" ht="13.8" customHeight="1">
      <c r="A1653" t="s">
        <v>3026</v>
      </c>
      <c r="B1653" s="188" t="s">
        <v>1379</v>
      </c>
      <c r="C1653" s="151" t="str">
        <f t="shared" si="292"/>
        <v>B.046.06.126</v>
      </c>
      <c r="D1653" s="54" t="s">
        <v>1380</v>
      </c>
      <c r="E1653" s="150" t="s">
        <v>440</v>
      </c>
      <c r="F1653" s="153" t="str">
        <f t="shared" si="293"/>
        <v>Electricity Puducherry production</v>
      </c>
      <c r="G1653" s="277">
        <v>0.23053607333333334</v>
      </c>
      <c r="H1653" s="44">
        <f t="shared" si="294"/>
        <v>0.23053607333333334</v>
      </c>
      <c r="I1653"/>
      <c r="J1653" s="294">
        <v>4.1612418057E-2</v>
      </c>
      <c r="K1653" s="44">
        <f t="shared" si="295"/>
        <v>4.1612418057E-2</v>
      </c>
      <c r="L1653" s="295">
        <v>2.8578278599999999E-3</v>
      </c>
      <c r="M1653" s="295">
        <v>4.1564610999999998E-3</v>
      </c>
      <c r="N1653" s="295">
        <v>1.7718097000000001E-5</v>
      </c>
      <c r="O1653" s="295">
        <v>3.4580410999999998E-2</v>
      </c>
      <c r="P1653"/>
      <c r="Q1653" s="212">
        <v>2.7378480999999999</v>
      </c>
      <c r="R1653"/>
      <c r="S1653" s="156">
        <v>4.4330942999999999E-3</v>
      </c>
      <c r="T1653" s="156">
        <v>4.0959183000000001E-3</v>
      </c>
      <c r="U1653" s="156">
        <v>1.8700583999999999E-4</v>
      </c>
      <c r="V1653" s="156">
        <v>1.5017013999999999E-4</v>
      </c>
      <c r="W1653"/>
      <c r="X1653" s="155">
        <v>1.0693361E-5</v>
      </c>
      <c r="Y1653"/>
      <c r="Z1653"/>
      <c r="AA1653"/>
      <c r="AB1653"/>
      <c r="AC1653"/>
      <c r="AD1653" s="327"/>
      <c r="AE1653" s="326"/>
      <c r="AH1653" s="48"/>
      <c r="AI1653" s="48"/>
      <c r="AJ1653" s="48"/>
    </row>
    <row r="1654" spans="1:36" ht="13.8" customHeight="1">
      <c r="A1654" t="s">
        <v>3027</v>
      </c>
      <c r="B1654" s="188" t="s">
        <v>1379</v>
      </c>
      <c r="C1654" s="151" t="str">
        <f t="shared" si="292"/>
        <v>B.046.06.127</v>
      </c>
      <c r="D1654" s="54" t="s">
        <v>1380</v>
      </c>
      <c r="E1654" s="150" t="s">
        <v>440</v>
      </c>
      <c r="F1654" s="153" t="str">
        <f t="shared" si="293"/>
        <v>Electricity Punjab production</v>
      </c>
      <c r="G1654" s="277">
        <v>0.2755650466666667</v>
      </c>
      <c r="H1654" s="44">
        <f t="shared" si="294"/>
        <v>0.2755650466666667</v>
      </c>
      <c r="I1654"/>
      <c r="J1654" s="294">
        <v>4.5341831809999997E-2</v>
      </c>
      <c r="K1654" s="44">
        <f t="shared" si="295"/>
        <v>4.5341831809999997E-2</v>
      </c>
      <c r="L1654" s="295">
        <v>1.5865918400000002E-3</v>
      </c>
      <c r="M1654" s="295">
        <v>2.3828949899999999E-3</v>
      </c>
      <c r="N1654" s="295">
        <v>3.7587979999999999E-5</v>
      </c>
      <c r="O1654" s="295">
        <v>4.1334757E-2</v>
      </c>
      <c r="P1654"/>
      <c r="Q1654" s="212">
        <v>3.2241832000000001</v>
      </c>
      <c r="R1654"/>
      <c r="S1654" s="156">
        <v>4.8163078999999996E-3</v>
      </c>
      <c r="T1654" s="156">
        <v>4.5631437000000002E-3</v>
      </c>
      <c r="U1654" s="156">
        <v>2.1542491E-4</v>
      </c>
      <c r="V1654" s="156">
        <v>3.7739267000000003E-5</v>
      </c>
      <c r="W1654"/>
      <c r="X1654" s="155">
        <v>1.1921466E-5</v>
      </c>
      <c r="Y1654"/>
      <c r="Z1654"/>
      <c r="AA1654"/>
      <c r="AB1654"/>
      <c r="AC1654"/>
      <c r="AD1654" s="327"/>
      <c r="AE1654" s="326"/>
      <c r="AH1654" s="48"/>
      <c r="AI1654" s="48"/>
      <c r="AJ1654" s="48"/>
    </row>
    <row r="1655" spans="1:36" ht="13.8" customHeight="1">
      <c r="A1655" t="s">
        <v>3028</v>
      </c>
      <c r="B1655" s="188" t="s">
        <v>1379</v>
      </c>
      <c r="C1655" s="151" t="str">
        <f t="shared" si="292"/>
        <v>B.046.06.128</v>
      </c>
      <c r="D1655" s="54" t="s">
        <v>1380</v>
      </c>
      <c r="E1655" s="150" t="s">
        <v>440</v>
      </c>
      <c r="F1655" s="153" t="str">
        <f t="shared" si="293"/>
        <v>Electricity Rajasthan production</v>
      </c>
      <c r="G1655" s="277">
        <v>0.17260640666666668</v>
      </c>
      <c r="H1655" s="44">
        <f t="shared" si="294"/>
        <v>0.17260640666666668</v>
      </c>
      <c r="I1655"/>
      <c r="J1655" s="294">
        <v>3.023504011E-2</v>
      </c>
      <c r="K1655" s="44">
        <f t="shared" si="295"/>
        <v>3.023504011E-2</v>
      </c>
      <c r="L1655" s="295">
        <v>9.6834996999999999E-4</v>
      </c>
      <c r="M1655" s="295">
        <v>1.50059911E-3</v>
      </c>
      <c r="N1655" s="295">
        <v>1.8751300299999999E-3</v>
      </c>
      <c r="O1655" s="295">
        <v>2.5890961000000001E-2</v>
      </c>
      <c r="P1655"/>
      <c r="Q1655" s="212">
        <v>2.5867629999999999</v>
      </c>
      <c r="R1655"/>
      <c r="S1655" s="156">
        <v>3.0189131999999999E-3</v>
      </c>
      <c r="T1655" s="156">
        <v>2.8595210999999999E-3</v>
      </c>
      <c r="U1655" s="156">
        <v>1.3503344000000001E-4</v>
      </c>
      <c r="V1655" s="156">
        <v>2.4358658E-5</v>
      </c>
      <c r="W1655"/>
      <c r="X1655" s="155">
        <v>7.7453547000000008E-6</v>
      </c>
      <c r="Y1655"/>
      <c r="Z1655"/>
      <c r="AA1655"/>
      <c r="AB1655"/>
      <c r="AC1655"/>
      <c r="AD1655" s="327"/>
      <c r="AE1655" s="326"/>
      <c r="AH1655" s="48"/>
      <c r="AI1655" s="48"/>
      <c r="AJ1655" s="48"/>
    </row>
    <row r="1656" spans="1:36" ht="13.8" customHeight="1">
      <c r="A1656" t="s">
        <v>3029</v>
      </c>
      <c r="B1656" s="188" t="s">
        <v>1379</v>
      </c>
      <c r="C1656" s="151" t="str">
        <f t="shared" si="292"/>
        <v>B.046.06.129</v>
      </c>
      <c r="D1656" s="54" t="s">
        <v>1380</v>
      </c>
      <c r="E1656" s="150" t="s">
        <v>440</v>
      </c>
      <c r="F1656" s="153" t="str">
        <f t="shared" si="293"/>
        <v>Electricity Sikkim production</v>
      </c>
      <c r="G1656" s="277">
        <v>2.3643426666666669E-3</v>
      </c>
      <c r="H1656" s="44">
        <f t="shared" si="294"/>
        <v>2.3643426666666669E-3</v>
      </c>
      <c r="I1656"/>
      <c r="J1656" s="294">
        <v>5.8933061079999999E-4</v>
      </c>
      <c r="K1656" s="44">
        <f t="shared" si="295"/>
        <v>5.8933061079999999E-4</v>
      </c>
      <c r="L1656" s="295">
        <v>7.3003808000000002E-6</v>
      </c>
      <c r="M1656" s="295">
        <v>0</v>
      </c>
      <c r="N1656" s="295">
        <v>2.2737882999999999E-4</v>
      </c>
      <c r="O1656" s="295">
        <v>3.5465140000000002E-4</v>
      </c>
      <c r="P1656"/>
      <c r="Q1656" s="212">
        <v>1.1821713</v>
      </c>
      <c r="R1656"/>
      <c r="S1656" s="156">
        <v>4.0360191999999998E-5</v>
      </c>
      <c r="T1656" s="156">
        <v>3.8507818E-5</v>
      </c>
      <c r="U1656" s="156">
        <v>1.7901400000000001E-6</v>
      </c>
      <c r="V1656" s="156">
        <v>6.2233586999999997E-8</v>
      </c>
      <c r="W1656"/>
      <c r="X1656" s="155">
        <v>7.2458860999999999E-8</v>
      </c>
      <c r="Y1656"/>
      <c r="Z1656"/>
      <c r="AA1656"/>
      <c r="AB1656"/>
      <c r="AC1656"/>
      <c r="AD1656" s="327"/>
      <c r="AE1656" s="326"/>
      <c r="AH1656" s="48"/>
      <c r="AI1656" s="48"/>
      <c r="AJ1656" s="48"/>
    </row>
    <row r="1657" spans="1:36" ht="13.8" customHeight="1">
      <c r="A1657" t="s">
        <v>3030</v>
      </c>
      <c r="B1657" s="188" t="s">
        <v>1379</v>
      </c>
      <c r="C1657" s="151" t="str">
        <f t="shared" si="292"/>
        <v>B.046.06.130</v>
      </c>
      <c r="D1657" s="54" t="s">
        <v>1380</v>
      </c>
      <c r="E1657" s="150" t="s">
        <v>440</v>
      </c>
      <c r="F1657" s="153" t="str">
        <f t="shared" si="293"/>
        <v>Electricity Tamil Nadu production</v>
      </c>
      <c r="G1657" s="277">
        <v>0.19879862666666667</v>
      </c>
      <c r="H1657" s="44">
        <f t="shared" si="294"/>
        <v>0.19879862666666667</v>
      </c>
      <c r="I1657"/>
      <c r="J1657" s="294">
        <v>3.6445211025E-2</v>
      </c>
      <c r="K1657" s="44">
        <f t="shared" si="295"/>
        <v>3.6445211025E-2</v>
      </c>
      <c r="L1657" s="295">
        <v>1.1292352699999999E-3</v>
      </c>
      <c r="M1657" s="295">
        <v>1.7694452799999999E-3</v>
      </c>
      <c r="N1657" s="295">
        <v>3.7267364750000003E-3</v>
      </c>
      <c r="O1657" s="295">
        <v>2.9819794E-2</v>
      </c>
      <c r="P1657"/>
      <c r="Q1657" s="212">
        <v>2.9668779999999999</v>
      </c>
      <c r="R1657"/>
      <c r="S1657" s="156">
        <v>3.4873794999999998E-3</v>
      </c>
      <c r="T1657" s="156">
        <v>3.3027791000000001E-3</v>
      </c>
      <c r="U1657" s="156">
        <v>1.5571407000000001E-4</v>
      </c>
      <c r="V1657" s="156">
        <v>2.8886381999999999E-5</v>
      </c>
      <c r="W1657"/>
      <c r="X1657" s="155">
        <v>9.2323021000000001E-6</v>
      </c>
      <c r="Y1657"/>
      <c r="Z1657"/>
      <c r="AA1657"/>
      <c r="AB1657"/>
      <c r="AC1657"/>
      <c r="AD1657" s="327"/>
      <c r="AE1657" s="326"/>
      <c r="AH1657" s="48"/>
      <c r="AI1657" s="48"/>
      <c r="AJ1657" s="48"/>
    </row>
    <row r="1658" spans="1:36" ht="14.4">
      <c r="B1658" s="188"/>
      <c r="C1658" s="151"/>
      <c r="D1658" s="51" t="s">
        <v>1382</v>
      </c>
      <c r="E1658" s="150"/>
      <c r="F1658"/>
      <c r="H1658" s="44">
        <f t="shared" si="294"/>
        <v>0</v>
      </c>
      <c r="I1658"/>
      <c r="J1658" s="44"/>
      <c r="K1658" s="44">
        <f t="shared" si="295"/>
        <v>0</v>
      </c>
      <c r="L1658" s="44"/>
      <c r="P1658"/>
      <c r="Q1658" s="212"/>
      <c r="R1658"/>
      <c r="S1658"/>
      <c r="T1658"/>
      <c r="U1658"/>
      <c r="V1658"/>
      <c r="W1658"/>
      <c r="X1658"/>
      <c r="Y1658"/>
      <c r="Z1658"/>
      <c r="AA1658"/>
      <c r="AB1658"/>
      <c r="AC1658"/>
      <c r="AD1658" s="327"/>
      <c r="AE1658" s="326"/>
      <c r="AH1658" s="48"/>
      <c r="AI1658" s="48"/>
      <c r="AJ1658" s="48"/>
    </row>
    <row r="1659" spans="1:36" ht="14.4">
      <c r="A1659" t="s">
        <v>3031</v>
      </c>
      <c r="B1659" s="188" t="s">
        <v>1381</v>
      </c>
      <c r="C1659" s="151" t="str">
        <f t="shared" ref="C1659:C1709" si="296">MID(A1659,1,12)</f>
        <v>B.046.08.101</v>
      </c>
      <c r="D1659" s="54" t="s">
        <v>1382</v>
      </c>
      <c r="E1659" s="150" t="s">
        <v>440</v>
      </c>
      <c r="F1659" s="153" t="str">
        <f t="shared" ref="F1659:F1709" si="297">MID(A1659, 21,85)</f>
        <v>Electricity Alabama production</v>
      </c>
      <c r="G1659" s="277">
        <v>0.13072317999999999</v>
      </c>
      <c r="H1659" s="44">
        <f t="shared" si="294"/>
        <v>0.13072317999999999</v>
      </c>
      <c r="I1659"/>
      <c r="J1659" s="294">
        <v>3.1453917654999997E-2</v>
      </c>
      <c r="K1659" s="44">
        <f t="shared" si="295"/>
        <v>3.1453917654999997E-2</v>
      </c>
      <c r="L1659" s="295">
        <v>1.0642440800000001E-3</v>
      </c>
      <c r="M1659" s="295">
        <v>2.03970634E-3</v>
      </c>
      <c r="N1659" s="295">
        <v>8.7414902349999997E-3</v>
      </c>
      <c r="O1659" s="295">
        <v>1.9608476999999999E-2</v>
      </c>
      <c r="P1659"/>
      <c r="Q1659" s="212">
        <v>2.9456785000000001</v>
      </c>
      <c r="R1659"/>
      <c r="S1659" s="156">
        <v>2.5541779999999998E-3</v>
      </c>
      <c r="T1659" s="156">
        <v>2.3753941999999999E-3</v>
      </c>
      <c r="U1659" s="156">
        <v>1.0656480999999999E-4</v>
      </c>
      <c r="V1659" s="156">
        <v>7.2218995000000001E-5</v>
      </c>
      <c r="W1659"/>
      <c r="X1659" s="155">
        <v>7.7158542000000008E-6</v>
      </c>
      <c r="Y1659"/>
      <c r="Z1659"/>
      <c r="AA1659"/>
      <c r="AB1659"/>
      <c r="AC1659"/>
      <c r="AD1659" s="327"/>
      <c r="AE1659" s="326"/>
      <c r="AH1659" s="48"/>
      <c r="AI1659" s="48"/>
      <c r="AJ1659" s="48"/>
    </row>
    <row r="1660" spans="1:36" ht="14.4">
      <c r="A1660" t="s">
        <v>3032</v>
      </c>
      <c r="B1660" s="188" t="s">
        <v>1381</v>
      </c>
      <c r="C1660" s="151" t="str">
        <f t="shared" si="296"/>
        <v>B.046.08.102</v>
      </c>
      <c r="D1660" s="54" t="s">
        <v>1382</v>
      </c>
      <c r="E1660" s="150" t="s">
        <v>440</v>
      </c>
      <c r="F1660" s="153" t="str">
        <f t="shared" si="297"/>
        <v>Electricity Alaska production</v>
      </c>
      <c r="G1660" s="277">
        <v>0.19581290666666668</v>
      </c>
      <c r="H1660" s="44">
        <f t="shared" si="294"/>
        <v>0.19581290666666668</v>
      </c>
      <c r="I1660"/>
      <c r="J1660" s="294">
        <v>4.3945444508000003E-2</v>
      </c>
      <c r="K1660" s="44">
        <f t="shared" si="295"/>
        <v>4.3945444508000003E-2</v>
      </c>
      <c r="L1660" s="295">
        <v>6.2156243600000006E-3</v>
      </c>
      <c r="M1660" s="295">
        <v>8.3011813E-3</v>
      </c>
      <c r="N1660" s="295">
        <v>5.6702848E-5</v>
      </c>
      <c r="O1660" s="295">
        <v>2.9371936000000001E-2</v>
      </c>
      <c r="P1660"/>
      <c r="Q1660" s="212">
        <v>2.4052456000000002</v>
      </c>
      <c r="R1660"/>
      <c r="S1660" s="156">
        <v>3.7204603000000002E-3</v>
      </c>
      <c r="T1660" s="156">
        <v>3.4423245999999998E-3</v>
      </c>
      <c r="U1660" s="156">
        <v>1.6531772E-4</v>
      </c>
      <c r="V1660" s="156">
        <v>1.1281798E-4</v>
      </c>
      <c r="W1660"/>
      <c r="X1660" s="155">
        <v>9.5857369999999999E-6</v>
      </c>
      <c r="Y1660"/>
      <c r="Z1660"/>
      <c r="AA1660"/>
      <c r="AB1660"/>
      <c r="AC1660"/>
      <c r="AD1660" s="327"/>
      <c r="AH1660" s="48"/>
      <c r="AI1660" s="48"/>
      <c r="AJ1660" s="48"/>
    </row>
    <row r="1661" spans="1:36" ht="14.4">
      <c r="A1661" t="s">
        <v>3033</v>
      </c>
      <c r="B1661" s="188" t="s">
        <v>1381</v>
      </c>
      <c r="C1661" s="151" t="str">
        <f t="shared" si="296"/>
        <v>B.046.08.103</v>
      </c>
      <c r="D1661" s="54" t="s">
        <v>1382</v>
      </c>
      <c r="E1661" s="150" t="s">
        <v>440</v>
      </c>
      <c r="F1661" s="153" t="str">
        <f t="shared" si="297"/>
        <v>Electricity Arizona production</v>
      </c>
      <c r="G1661" s="277">
        <v>0.12616535333333334</v>
      </c>
      <c r="H1661" s="44">
        <f t="shared" si="294"/>
        <v>0.12616535333333334</v>
      </c>
      <c r="I1661"/>
      <c r="J1661" s="294">
        <v>2.9188152419E-2</v>
      </c>
      <c r="K1661" s="44">
        <f t="shared" si="295"/>
        <v>2.9188152419E-2</v>
      </c>
      <c r="L1661" s="295">
        <v>1.1607538600000001E-3</v>
      </c>
      <c r="M1661" s="295">
        <v>1.77830293E-3</v>
      </c>
      <c r="N1661" s="295">
        <v>7.3242926290000001E-3</v>
      </c>
      <c r="O1661" s="295">
        <v>1.8924803E-2</v>
      </c>
      <c r="P1661"/>
      <c r="Q1661" s="212">
        <v>2.7668257000000001</v>
      </c>
      <c r="R1661"/>
      <c r="S1661" s="156">
        <v>2.3715985000000001E-3</v>
      </c>
      <c r="T1661" s="156">
        <v>2.1959695E-3</v>
      </c>
      <c r="U1661" s="156">
        <v>1.0118198999999999E-4</v>
      </c>
      <c r="V1661" s="156">
        <v>7.4447084000000004E-5</v>
      </c>
      <c r="W1661"/>
      <c r="X1661" s="155">
        <v>7.1909496000000004E-6</v>
      </c>
      <c r="Y1661"/>
      <c r="Z1661"/>
      <c r="AA1661"/>
      <c r="AB1661"/>
      <c r="AC1661"/>
      <c r="AD1661" s="327"/>
      <c r="AE1661" s="326"/>
      <c r="AH1661" s="48"/>
      <c r="AI1661" s="48"/>
      <c r="AJ1661" s="48"/>
    </row>
    <row r="1662" spans="1:36" ht="14.4">
      <c r="A1662" t="s">
        <v>3034</v>
      </c>
      <c r="B1662" s="188" t="s">
        <v>1381</v>
      </c>
      <c r="C1662" s="151" t="str">
        <f t="shared" si="296"/>
        <v>B.046.08.104</v>
      </c>
      <c r="D1662" s="54" t="s">
        <v>1382</v>
      </c>
      <c r="E1662" s="150" t="s">
        <v>440</v>
      </c>
      <c r="F1662" s="153" t="str">
        <f t="shared" si="297"/>
        <v>Electricity Arkansas production</v>
      </c>
      <c r="G1662" s="277">
        <v>0.16589672666666666</v>
      </c>
      <c r="H1662" s="44">
        <f t="shared" si="294"/>
        <v>0.16589672666666666</v>
      </c>
      <c r="I1662"/>
      <c r="J1662" s="294">
        <v>3.5448464335999998E-2</v>
      </c>
      <c r="K1662" s="44">
        <f t="shared" si="295"/>
        <v>3.5448464335999998E-2</v>
      </c>
      <c r="L1662" s="295">
        <v>1.22030725E-3</v>
      </c>
      <c r="M1662" s="295">
        <v>3.1149507999999998E-3</v>
      </c>
      <c r="N1662" s="295">
        <v>6.2286972859999998E-3</v>
      </c>
      <c r="O1662" s="295">
        <v>2.4884508999999999E-2</v>
      </c>
      <c r="P1662"/>
      <c r="Q1662" s="212">
        <v>2.9693383999999998</v>
      </c>
      <c r="R1662"/>
      <c r="S1662" s="156">
        <v>3.405244E-3</v>
      </c>
      <c r="T1662" s="156">
        <v>3.192299E-3</v>
      </c>
      <c r="U1662" s="156">
        <v>1.3856014000000001E-4</v>
      </c>
      <c r="V1662" s="156">
        <v>7.4384820000000001E-5</v>
      </c>
      <c r="W1662"/>
      <c r="X1662" s="155">
        <v>8.9922173999999997E-6</v>
      </c>
      <c r="Y1662"/>
      <c r="Z1662"/>
      <c r="AA1662"/>
      <c r="AB1662"/>
      <c r="AC1662"/>
      <c r="AD1662" s="327"/>
      <c r="AE1662" s="325"/>
      <c r="AH1662" s="48"/>
      <c r="AI1662" s="48"/>
      <c r="AJ1662" s="48"/>
    </row>
    <row r="1663" spans="1:36" ht="14.4">
      <c r="A1663" t="s">
        <v>3035</v>
      </c>
      <c r="B1663" s="188" t="s">
        <v>1381</v>
      </c>
      <c r="C1663" s="151" t="str">
        <f t="shared" si="296"/>
        <v>B.046.08.105</v>
      </c>
      <c r="D1663" s="54" t="s">
        <v>1382</v>
      </c>
      <c r="E1663" s="150" t="s">
        <v>440</v>
      </c>
      <c r="F1663" s="153" t="str">
        <f t="shared" si="297"/>
        <v>Electricity California production</v>
      </c>
      <c r="G1663" s="277">
        <v>8.8048399999999999E-2</v>
      </c>
      <c r="H1663" s="44">
        <f t="shared" si="294"/>
        <v>8.8048399999999999E-2</v>
      </c>
      <c r="I1663"/>
      <c r="J1663" s="294">
        <v>1.844850692E-2</v>
      </c>
      <c r="K1663" s="44">
        <f t="shared" si="295"/>
        <v>1.844850692E-2</v>
      </c>
      <c r="L1663" s="295">
        <v>1.2340987700000001E-3</v>
      </c>
      <c r="M1663" s="295">
        <v>1.6455359000000001E-3</v>
      </c>
      <c r="N1663" s="295">
        <v>2.3616122499999998E-3</v>
      </c>
      <c r="O1663" s="295">
        <v>1.320726E-2</v>
      </c>
      <c r="P1663"/>
      <c r="Q1663" s="212">
        <v>1.9629626</v>
      </c>
      <c r="R1663"/>
      <c r="S1663" s="156">
        <v>1.6655833000000001E-3</v>
      </c>
      <c r="T1663" s="156">
        <v>1.5334092E-3</v>
      </c>
      <c r="U1663" s="156">
        <v>7.1068103999999996E-5</v>
      </c>
      <c r="V1663" s="156">
        <v>6.1105930999999999E-5</v>
      </c>
      <c r="W1663"/>
      <c r="X1663" s="155">
        <v>4.5590398000000003E-6</v>
      </c>
      <c r="Y1663"/>
      <c r="Z1663"/>
      <c r="AA1663"/>
      <c r="AB1663"/>
      <c r="AC1663"/>
      <c r="AD1663" s="327"/>
      <c r="AE1663" s="325"/>
      <c r="AF1663" s="181"/>
      <c r="AG1663" s="181"/>
      <c r="AH1663" s="48"/>
      <c r="AI1663" s="48"/>
      <c r="AJ1663" s="48"/>
    </row>
    <row r="1664" spans="1:36" ht="14.4">
      <c r="A1664" t="s">
        <v>3036</v>
      </c>
      <c r="B1664" s="188" t="s">
        <v>1381</v>
      </c>
      <c r="C1664" s="151" t="str">
        <f t="shared" si="296"/>
        <v>B.046.08.106</v>
      </c>
      <c r="D1664" s="54" t="s">
        <v>1382</v>
      </c>
      <c r="E1664" s="150" t="s">
        <v>440</v>
      </c>
      <c r="F1664" s="153" t="str">
        <f t="shared" si="297"/>
        <v>Electricity Colorado production</v>
      </c>
      <c r="G1664" s="277">
        <v>0.16779062666666666</v>
      </c>
      <c r="H1664" s="44">
        <f t="shared" si="294"/>
        <v>0.16779062666666666</v>
      </c>
      <c r="I1664"/>
      <c r="J1664" s="294">
        <v>2.7990878509999997E-2</v>
      </c>
      <c r="K1664" s="44">
        <f t="shared" si="295"/>
        <v>2.7990878509999997E-2</v>
      </c>
      <c r="L1664" s="295">
        <v>1.0095959200000001E-3</v>
      </c>
      <c r="M1664" s="295">
        <v>1.70499032E-3</v>
      </c>
      <c r="N1664" s="295">
        <v>1.0769827E-4</v>
      </c>
      <c r="O1664" s="295">
        <v>2.5168593999999999E-2</v>
      </c>
      <c r="P1664"/>
      <c r="Q1664" s="212">
        <v>2.3064174999999998</v>
      </c>
      <c r="R1664"/>
      <c r="S1664" s="156">
        <v>3.0384048E-3</v>
      </c>
      <c r="T1664" s="156">
        <v>2.8471962999999999E-3</v>
      </c>
      <c r="U1664" s="156">
        <v>1.3272258999999999E-4</v>
      </c>
      <c r="V1664" s="156">
        <v>5.8485965E-5</v>
      </c>
      <c r="W1664"/>
      <c r="X1664" s="155">
        <v>7.4129185000000004E-6</v>
      </c>
      <c r="Y1664"/>
      <c r="Z1664"/>
      <c r="AA1664"/>
      <c r="AB1664"/>
      <c r="AC1664"/>
      <c r="AD1664" s="327"/>
      <c r="AE1664" s="325"/>
      <c r="AF1664" s="181"/>
      <c r="AG1664" s="181"/>
      <c r="AH1664" s="48"/>
      <c r="AI1664" s="48"/>
      <c r="AJ1664" s="48"/>
    </row>
    <row r="1665" spans="1:36" ht="14.4">
      <c r="A1665" t="s">
        <v>3037</v>
      </c>
      <c r="B1665" s="188" t="s">
        <v>1381</v>
      </c>
      <c r="C1665" s="151" t="str">
        <f t="shared" si="296"/>
        <v>B.046.08.107</v>
      </c>
      <c r="D1665" s="54" t="s">
        <v>1382</v>
      </c>
      <c r="E1665" s="150" t="s">
        <v>440</v>
      </c>
      <c r="F1665" s="153" t="str">
        <f t="shared" si="297"/>
        <v>Electricity Connecticut production</v>
      </c>
      <c r="G1665" s="277">
        <v>0.11857483333333334</v>
      </c>
      <c r="H1665" s="44">
        <f t="shared" si="294"/>
        <v>0.11857483333333334</v>
      </c>
      <c r="I1665"/>
      <c r="J1665" s="294">
        <v>2.9757170752899999E-2</v>
      </c>
      <c r="K1665" s="44">
        <f t="shared" si="295"/>
        <v>2.9757170752899999E-2</v>
      </c>
      <c r="L1665" s="295">
        <v>1.2526118099999998E-3</v>
      </c>
      <c r="M1665" s="295">
        <v>1.8354823200000001E-3</v>
      </c>
      <c r="N1665" s="295">
        <v>8.8828516229000013E-3</v>
      </c>
      <c r="O1665" s="295">
        <v>1.7786224999999999E-2</v>
      </c>
      <c r="P1665"/>
      <c r="Q1665" s="212">
        <v>2.9112852999999999</v>
      </c>
      <c r="R1665"/>
      <c r="S1665" s="156">
        <v>2.2842108999999999E-3</v>
      </c>
      <c r="T1665" s="156">
        <v>2.0986346E-3</v>
      </c>
      <c r="U1665" s="156">
        <v>9.5695450000000002E-5</v>
      </c>
      <c r="V1665" s="156">
        <v>8.9880870000000007E-5</v>
      </c>
      <c r="W1665"/>
      <c r="X1665" s="155">
        <v>7.2782572E-6</v>
      </c>
      <c r="Y1665"/>
      <c r="Z1665"/>
      <c r="AA1665"/>
      <c r="AB1665"/>
      <c r="AC1665"/>
      <c r="AD1665" s="327"/>
      <c r="AE1665" s="325"/>
      <c r="AF1665" s="181"/>
      <c r="AG1665" s="181"/>
      <c r="AH1665" s="48"/>
      <c r="AI1665" s="48"/>
      <c r="AJ1665" s="48"/>
    </row>
    <row r="1666" spans="1:36" ht="14.4">
      <c r="A1666" t="s">
        <v>3038</v>
      </c>
      <c r="B1666" s="188" t="s">
        <v>1381</v>
      </c>
      <c r="C1666" s="151" t="str">
        <f t="shared" si="296"/>
        <v>B.046.08.108</v>
      </c>
      <c r="D1666" s="54" t="s">
        <v>1382</v>
      </c>
      <c r="E1666" s="150" t="s">
        <v>440</v>
      </c>
      <c r="F1666" s="153" t="str">
        <f t="shared" si="297"/>
        <v>Electricity Delaware production</v>
      </c>
      <c r="G1666" s="277">
        <v>0.2093840666666667</v>
      </c>
      <c r="H1666" s="44">
        <f t="shared" si="294"/>
        <v>0.2093840666666667</v>
      </c>
      <c r="I1666"/>
      <c r="J1666" s="294">
        <v>3.6275409862000001E-2</v>
      </c>
      <c r="K1666" s="44">
        <f t="shared" si="295"/>
        <v>3.6275409862000001E-2</v>
      </c>
      <c r="L1666" s="295">
        <v>2.0676513299999998E-3</v>
      </c>
      <c r="M1666" s="295">
        <v>2.7879452900000001E-3</v>
      </c>
      <c r="N1666" s="295">
        <v>1.2203242E-5</v>
      </c>
      <c r="O1666" s="295">
        <v>3.1407610000000002E-2</v>
      </c>
      <c r="P1666"/>
      <c r="Q1666" s="212">
        <v>2.5609636999999998</v>
      </c>
      <c r="R1666"/>
      <c r="S1666" s="156">
        <v>3.8845950999999998E-3</v>
      </c>
      <c r="T1666" s="156">
        <v>3.5792911000000001E-3</v>
      </c>
      <c r="U1666" s="156">
        <v>1.6667316000000001E-4</v>
      </c>
      <c r="V1666" s="156">
        <v>1.3863088999999999E-4</v>
      </c>
      <c r="W1666"/>
      <c r="X1666" s="155">
        <v>9.4985086000000005E-6</v>
      </c>
      <c r="Y1666"/>
      <c r="Z1666"/>
      <c r="AA1666"/>
      <c r="AB1666"/>
      <c r="AC1666"/>
      <c r="AD1666" s="327"/>
      <c r="AE1666" s="325"/>
      <c r="AF1666" s="56"/>
      <c r="AG1666" s="56"/>
      <c r="AH1666" s="48"/>
      <c r="AI1666" s="48"/>
      <c r="AJ1666" s="48"/>
    </row>
    <row r="1667" spans="1:36" ht="14.4">
      <c r="A1667" t="s">
        <v>3039</v>
      </c>
      <c r="B1667" s="188" t="s">
        <v>1381</v>
      </c>
      <c r="C1667" s="151" t="str">
        <f t="shared" si="296"/>
        <v>B.046.08.109</v>
      </c>
      <c r="D1667" s="54" t="s">
        <v>1382</v>
      </c>
      <c r="E1667" s="150" t="s">
        <v>440</v>
      </c>
      <c r="F1667" s="153" t="str">
        <f t="shared" si="297"/>
        <v>Electricity District of Columbia production</v>
      </c>
      <c r="G1667" s="277">
        <v>0.12720697333333333</v>
      </c>
      <c r="H1667" s="44">
        <f t="shared" si="294"/>
        <v>0.12720697333333333</v>
      </c>
      <c r="I1667"/>
      <c r="J1667" s="294">
        <v>2.9686188954199999E-2</v>
      </c>
      <c r="K1667" s="44">
        <f t="shared" si="295"/>
        <v>2.9686188954199999E-2</v>
      </c>
      <c r="L1667" s="295">
        <v>4.6905361962000002E-3</v>
      </c>
      <c r="M1667" s="295">
        <v>5.6368441279999997E-3</v>
      </c>
      <c r="N1667" s="295">
        <v>2.7776263E-4</v>
      </c>
      <c r="O1667" s="295">
        <v>1.9081046000000001E-2</v>
      </c>
      <c r="P1667"/>
      <c r="Q1667" s="212">
        <v>1.0470938000000001</v>
      </c>
      <c r="R1667"/>
      <c r="S1667" s="156">
        <v>2.0957687999999999E-3</v>
      </c>
      <c r="T1667" s="156">
        <v>1.9912865999999999E-3</v>
      </c>
      <c r="U1667" s="156">
        <v>1.044061E-4</v>
      </c>
      <c r="V1667" s="156">
        <v>7.6023631000000004E-8</v>
      </c>
      <c r="W1667"/>
      <c r="X1667" s="155">
        <v>4.4735917999999997E-6</v>
      </c>
      <c r="Y1667"/>
      <c r="Z1667"/>
      <c r="AA1667"/>
      <c r="AB1667"/>
      <c r="AC1667"/>
      <c r="AD1667" s="327"/>
      <c r="AE1667" s="325"/>
      <c r="AF1667" s="181"/>
      <c r="AG1667" s="181"/>
      <c r="AH1667" s="48"/>
      <c r="AI1667" s="48"/>
      <c r="AJ1667" s="48"/>
    </row>
    <row r="1668" spans="1:36" ht="14.4">
      <c r="A1668" t="s">
        <v>3040</v>
      </c>
      <c r="B1668" s="188" t="s">
        <v>1381</v>
      </c>
      <c r="C1668" s="151" t="str">
        <f t="shared" si="296"/>
        <v>B.046.08.110</v>
      </c>
      <c r="D1668" s="54" t="s">
        <v>1382</v>
      </c>
      <c r="E1668" s="150" t="s">
        <v>440</v>
      </c>
      <c r="F1668" s="153" t="str">
        <f t="shared" si="297"/>
        <v>Electricity Florida production</v>
      </c>
      <c r="G1668" s="277">
        <v>0.15898576666666667</v>
      </c>
      <c r="H1668" s="44">
        <f t="shared" si="294"/>
        <v>0.15898576666666667</v>
      </c>
      <c r="I1668"/>
      <c r="J1668" s="294">
        <v>3.0771559582000001E-2</v>
      </c>
      <c r="K1668" s="44">
        <f t="shared" si="295"/>
        <v>3.0771559582000001E-2</v>
      </c>
      <c r="L1668" s="295">
        <v>1.55928513E-3</v>
      </c>
      <c r="M1668" s="295">
        <v>2.3213747099999999E-3</v>
      </c>
      <c r="N1668" s="295">
        <v>3.0430347420000001E-3</v>
      </c>
      <c r="O1668" s="295">
        <v>2.3847864999999999E-2</v>
      </c>
      <c r="P1668"/>
      <c r="Q1668" s="212">
        <v>2.6839200999999999</v>
      </c>
      <c r="R1668"/>
      <c r="S1668" s="156">
        <v>3.0380721000000002E-3</v>
      </c>
      <c r="T1668" s="156">
        <v>2.7939780999999999E-3</v>
      </c>
      <c r="U1668" s="156">
        <v>1.2792053E-4</v>
      </c>
      <c r="V1668" s="156">
        <v>1.1617341E-4</v>
      </c>
      <c r="W1668"/>
      <c r="X1668" s="155">
        <v>8.1913507000000004E-6</v>
      </c>
      <c r="Y1668"/>
      <c r="Z1668"/>
      <c r="AA1668"/>
      <c r="AB1668"/>
      <c r="AC1668"/>
      <c r="AD1668" s="327"/>
      <c r="AE1668" s="325"/>
      <c r="AF1668" s="181"/>
      <c r="AG1668" s="181"/>
      <c r="AH1668" s="48"/>
      <c r="AI1668" s="48"/>
      <c r="AJ1668" s="48"/>
    </row>
    <row r="1669" spans="1:36" ht="14.4">
      <c r="A1669" t="s">
        <v>3041</v>
      </c>
      <c r="B1669" s="188" t="s">
        <v>1381</v>
      </c>
      <c r="C1669" s="151" t="str">
        <f t="shared" si="296"/>
        <v>B.046.08.111</v>
      </c>
      <c r="D1669" s="54" t="s">
        <v>1382</v>
      </c>
      <c r="E1669" s="150" t="s">
        <v>440</v>
      </c>
      <c r="F1669" s="153" t="str">
        <f t="shared" si="297"/>
        <v>Electricity Georgia production</v>
      </c>
      <c r="G1669" s="277">
        <v>0.13297445333333335</v>
      </c>
      <c r="H1669" s="44">
        <f t="shared" si="294"/>
        <v>0.13297445333333335</v>
      </c>
      <c r="I1669"/>
      <c r="J1669" s="294">
        <v>3.1749578239000001E-2</v>
      </c>
      <c r="K1669" s="44">
        <f t="shared" si="295"/>
        <v>3.1749578239000001E-2</v>
      </c>
      <c r="L1669" s="295">
        <v>1.3312434099999998E-3</v>
      </c>
      <c r="M1669" s="295">
        <v>2.7728731E-3</v>
      </c>
      <c r="N1669" s="295">
        <v>7.6992937289999995E-3</v>
      </c>
      <c r="O1669" s="295">
        <v>1.9946168E-2</v>
      </c>
      <c r="P1669"/>
      <c r="Q1669" s="212">
        <v>2.8940033000000001</v>
      </c>
      <c r="R1669"/>
      <c r="S1669" s="156">
        <v>2.7409283000000002E-3</v>
      </c>
      <c r="T1669" s="156">
        <v>2.5541988E-3</v>
      </c>
      <c r="U1669" s="156">
        <v>1.1125758E-4</v>
      </c>
      <c r="V1669" s="156">
        <v>7.5471958000000004E-5</v>
      </c>
      <c r="W1669"/>
      <c r="X1669" s="155">
        <v>7.8223145999999992E-6</v>
      </c>
      <c r="Y1669"/>
      <c r="Z1669"/>
      <c r="AA1669"/>
      <c r="AB1669"/>
      <c r="AC1669"/>
      <c r="AD1669" s="327"/>
      <c r="AF1669" s="181"/>
      <c r="AG1669" s="181"/>
      <c r="AH1669" s="48"/>
      <c r="AI1669" s="48"/>
      <c r="AJ1669" s="48"/>
    </row>
    <row r="1670" spans="1:36" ht="14.4">
      <c r="A1670" t="s">
        <v>3042</v>
      </c>
      <c r="B1670" s="188" t="s">
        <v>1381</v>
      </c>
      <c r="C1670" s="151" t="str">
        <f t="shared" si="296"/>
        <v>B.046.08.112</v>
      </c>
      <c r="D1670" s="54" t="s">
        <v>1382</v>
      </c>
      <c r="E1670" s="150" t="s">
        <v>440</v>
      </c>
      <c r="F1670" s="153" t="str">
        <f t="shared" si="297"/>
        <v>Electricity Hawaii production</v>
      </c>
      <c r="G1670" s="277">
        <v>0.20918454666666667</v>
      </c>
      <c r="H1670" s="44">
        <f t="shared" si="294"/>
        <v>0.20918454666666667</v>
      </c>
      <c r="I1670"/>
      <c r="J1670" s="294">
        <v>4.4107836052999998E-2</v>
      </c>
      <c r="K1670" s="44">
        <f t="shared" si="295"/>
        <v>4.4107836052999998E-2</v>
      </c>
      <c r="L1670" s="295">
        <v>3.325904912E-3</v>
      </c>
      <c r="M1670" s="295">
        <v>9.3606078999999998E-3</v>
      </c>
      <c r="N1670" s="295">
        <v>4.3641240999999997E-5</v>
      </c>
      <c r="O1670" s="295">
        <v>3.1377681999999997E-2</v>
      </c>
      <c r="P1670"/>
      <c r="Q1670" s="212">
        <v>3.1977747000000001</v>
      </c>
      <c r="R1670"/>
      <c r="S1670" s="156">
        <v>5.3441356000000001E-3</v>
      </c>
      <c r="T1670" s="156">
        <v>4.9375113999999996E-3</v>
      </c>
      <c r="U1670" s="156">
        <v>1.9539458999999999E-4</v>
      </c>
      <c r="V1670" s="156">
        <v>2.1122964E-4</v>
      </c>
      <c r="W1670"/>
      <c r="X1670" s="155">
        <v>1.1629468E-5</v>
      </c>
      <c r="Y1670"/>
      <c r="Z1670"/>
      <c r="AA1670"/>
      <c r="AB1670"/>
      <c r="AC1670"/>
      <c r="AD1670" s="327"/>
      <c r="AE1670" s="326"/>
      <c r="AF1670" s="181"/>
      <c r="AG1670" s="181"/>
      <c r="AH1670" s="48"/>
      <c r="AI1670" s="48"/>
      <c r="AJ1670" s="48"/>
    </row>
    <row r="1671" spans="1:36" ht="14.4">
      <c r="A1671" t="s">
        <v>3043</v>
      </c>
      <c r="B1671" s="188" t="s">
        <v>1381</v>
      </c>
      <c r="C1671" s="151" t="str">
        <f t="shared" si="296"/>
        <v>B.046.08.113</v>
      </c>
      <c r="D1671" s="54" t="s">
        <v>1382</v>
      </c>
      <c r="E1671" s="150" t="s">
        <v>440</v>
      </c>
      <c r="F1671" s="153" t="str">
        <f t="shared" si="297"/>
        <v>Electricity Idaho production</v>
      </c>
      <c r="G1671" s="277">
        <v>7.243194E-2</v>
      </c>
      <c r="H1671" s="44">
        <f t="shared" si="294"/>
        <v>7.243194E-2</v>
      </c>
      <c r="I1671"/>
      <c r="J1671" s="294">
        <v>1.3616441548E-2</v>
      </c>
      <c r="K1671" s="44">
        <f t="shared" si="295"/>
        <v>1.3616441548E-2</v>
      </c>
      <c r="L1671" s="295">
        <v>9.1311189799999997E-4</v>
      </c>
      <c r="M1671" s="295">
        <v>1.6862817699999999E-3</v>
      </c>
      <c r="N1671" s="295">
        <v>1.5225688000000001E-4</v>
      </c>
      <c r="O1671" s="295">
        <v>1.0864791E-2</v>
      </c>
      <c r="P1671"/>
      <c r="Q1671" s="212">
        <v>1.5610739</v>
      </c>
      <c r="R1671"/>
      <c r="S1671" s="156">
        <v>1.4941684000000001E-3</v>
      </c>
      <c r="T1671" s="156">
        <v>1.3862905E-3</v>
      </c>
      <c r="U1671" s="156">
        <v>6.0770596E-5</v>
      </c>
      <c r="V1671" s="156">
        <v>4.7107295999999998E-5</v>
      </c>
      <c r="W1671"/>
      <c r="X1671" s="155">
        <v>3.4426975999999999E-6</v>
      </c>
      <c r="Y1671"/>
      <c r="Z1671"/>
      <c r="AA1671"/>
      <c r="AB1671"/>
      <c r="AC1671"/>
      <c r="AD1671" s="327"/>
      <c r="AE1671" s="272"/>
      <c r="AF1671" s="181"/>
      <c r="AG1671" s="181"/>
      <c r="AH1671" s="48"/>
      <c r="AI1671" s="48"/>
      <c r="AJ1671" s="48"/>
    </row>
    <row r="1672" spans="1:36" ht="14.4">
      <c r="A1672" t="s">
        <v>3044</v>
      </c>
      <c r="B1672" s="188" t="s">
        <v>1381</v>
      </c>
      <c r="C1672" s="151" t="str">
        <f t="shared" si="296"/>
        <v>B.046.08.114</v>
      </c>
      <c r="D1672" s="54" t="s">
        <v>1382</v>
      </c>
      <c r="E1672" s="150" t="s">
        <v>440</v>
      </c>
      <c r="F1672" s="153" t="str">
        <f t="shared" si="297"/>
        <v>Electricity Illinois production</v>
      </c>
      <c r="G1672" s="277">
        <v>8.461898000000001E-2</v>
      </c>
      <c r="H1672" s="44">
        <f t="shared" si="294"/>
        <v>8.461898000000001E-2</v>
      </c>
      <c r="I1672"/>
      <c r="J1672" s="294">
        <v>2.8995209149999999E-2</v>
      </c>
      <c r="K1672" s="44">
        <f t="shared" si="295"/>
        <v>2.8995209149999999E-2</v>
      </c>
      <c r="L1672" s="295">
        <v>5.1221568499999997E-4</v>
      </c>
      <c r="M1672" s="295">
        <v>1.3760749299999999E-3</v>
      </c>
      <c r="N1672" s="295">
        <v>1.4414071535E-2</v>
      </c>
      <c r="O1672" s="295">
        <v>1.2692847E-2</v>
      </c>
      <c r="P1672"/>
      <c r="Q1672" s="212">
        <v>3.0608778000000001</v>
      </c>
      <c r="R1672"/>
      <c r="S1672" s="156">
        <v>1.6917282E-3</v>
      </c>
      <c r="T1672" s="156">
        <v>1.5922003999999999E-3</v>
      </c>
      <c r="U1672" s="156">
        <v>6.9884057E-5</v>
      </c>
      <c r="V1672" s="156">
        <v>2.9643724000000001E-5</v>
      </c>
      <c r="W1672"/>
      <c r="X1672" s="155">
        <v>6.3804665000000002E-6</v>
      </c>
      <c r="Y1672"/>
      <c r="Z1672"/>
      <c r="AA1672"/>
      <c r="AB1672"/>
      <c r="AC1672"/>
      <c r="AD1672" s="327"/>
      <c r="AE1672" s="272"/>
      <c r="AF1672" s="181"/>
      <c r="AG1672" s="181"/>
      <c r="AH1672" s="48"/>
      <c r="AI1672" s="48"/>
      <c r="AJ1672" s="48"/>
    </row>
    <row r="1673" spans="1:36" ht="14.4">
      <c r="A1673" t="s">
        <v>3045</v>
      </c>
      <c r="B1673" s="188" t="s">
        <v>1381</v>
      </c>
      <c r="C1673" s="151" t="str">
        <f t="shared" si="296"/>
        <v>B.046.08.115</v>
      </c>
      <c r="D1673" s="54" t="s">
        <v>1382</v>
      </c>
      <c r="E1673" s="150" t="s">
        <v>440</v>
      </c>
      <c r="F1673" s="153" t="str">
        <f t="shared" si="297"/>
        <v>Electricity Indiana production</v>
      </c>
      <c r="G1673" s="277">
        <v>0.23452209333333335</v>
      </c>
      <c r="H1673" s="44">
        <f t="shared" si="294"/>
        <v>0.23452209333333335</v>
      </c>
      <c r="I1673"/>
      <c r="J1673" s="294">
        <v>3.9397777098000006E-2</v>
      </c>
      <c r="K1673" s="44">
        <f t="shared" si="295"/>
        <v>3.9397777098000006E-2</v>
      </c>
      <c r="L1673" s="295">
        <v>1.54916899E-3</v>
      </c>
      <c r="M1673" s="295">
        <v>2.6316992E-3</v>
      </c>
      <c r="N1673" s="295">
        <v>3.8594908000000001E-5</v>
      </c>
      <c r="O1673" s="295">
        <v>3.5178314000000002E-2</v>
      </c>
      <c r="P1673"/>
      <c r="Q1673" s="212">
        <v>2.8094345999999999</v>
      </c>
      <c r="R1673"/>
      <c r="S1673" s="156">
        <v>4.2604034000000004E-3</v>
      </c>
      <c r="T1673" s="156">
        <v>3.9964880000000003E-3</v>
      </c>
      <c r="U1673" s="156">
        <v>1.8610835E-4</v>
      </c>
      <c r="V1673" s="156">
        <v>7.7807077999999996E-5</v>
      </c>
      <c r="W1673"/>
      <c r="X1673" s="155">
        <v>1.0396644999999999E-5</v>
      </c>
      <c r="Y1673"/>
      <c r="Z1673"/>
      <c r="AA1673"/>
      <c r="AB1673"/>
      <c r="AC1673"/>
      <c r="AD1673" s="327"/>
      <c r="AE1673" s="272"/>
      <c r="AF1673" s="181"/>
      <c r="AG1673" s="181"/>
      <c r="AH1673" s="48"/>
      <c r="AI1673" s="48"/>
      <c r="AJ1673" s="48"/>
    </row>
    <row r="1674" spans="1:36" ht="14.4">
      <c r="A1674" t="s">
        <v>3046</v>
      </c>
      <c r="B1674" s="188" t="s">
        <v>1381</v>
      </c>
      <c r="C1674" s="151" t="str">
        <f t="shared" si="296"/>
        <v>B.046.08.116</v>
      </c>
      <c r="D1674" s="54" t="s">
        <v>1382</v>
      </c>
      <c r="E1674" s="150" t="s">
        <v>440</v>
      </c>
      <c r="F1674" s="153" t="str">
        <f t="shared" si="297"/>
        <v>Electricity Iowa production</v>
      </c>
      <c r="G1674" s="277">
        <v>0.11866536</v>
      </c>
      <c r="H1674" s="44">
        <f t="shared" si="294"/>
        <v>0.11866536</v>
      </c>
      <c r="I1674"/>
      <c r="J1674" s="294">
        <v>2.0465751771999999E-2</v>
      </c>
      <c r="K1674" s="44">
        <f t="shared" si="295"/>
        <v>2.0465751771999999E-2</v>
      </c>
      <c r="L1674" s="295">
        <v>7.6615166200000003E-4</v>
      </c>
      <c r="M1674" s="295">
        <v>1.7104180299999999E-3</v>
      </c>
      <c r="N1674" s="295">
        <v>1.8937808000000001E-4</v>
      </c>
      <c r="O1674" s="295">
        <v>1.7799803999999999E-2</v>
      </c>
      <c r="P1674"/>
      <c r="Q1674" s="212">
        <v>1.8080178</v>
      </c>
      <c r="R1674"/>
      <c r="S1674" s="156">
        <v>2.2594211000000002E-3</v>
      </c>
      <c r="T1674" s="156">
        <v>2.1323762000000001E-3</v>
      </c>
      <c r="U1674" s="156">
        <v>9.6303674000000007E-5</v>
      </c>
      <c r="V1674" s="156">
        <v>3.0741228E-5</v>
      </c>
      <c r="W1674"/>
      <c r="X1674" s="155">
        <v>5.1058272999999998E-6</v>
      </c>
      <c r="Y1674"/>
      <c r="Z1674"/>
      <c r="AA1674"/>
      <c r="AB1674"/>
      <c r="AC1674"/>
      <c r="AD1674" s="327"/>
      <c r="AE1674" s="272"/>
      <c r="AF1674" s="56"/>
      <c r="AG1674" s="56"/>
      <c r="AH1674" s="48"/>
      <c r="AI1674" s="48"/>
      <c r="AJ1674" s="48"/>
    </row>
    <row r="1675" spans="1:36" ht="14.4">
      <c r="A1675" t="s">
        <v>3047</v>
      </c>
      <c r="B1675" s="188" t="s">
        <v>1381</v>
      </c>
      <c r="C1675" s="151" t="str">
        <f t="shared" si="296"/>
        <v>B.046.08.117</v>
      </c>
      <c r="D1675" s="54" t="s">
        <v>1382</v>
      </c>
      <c r="E1675" s="150" t="s">
        <v>440</v>
      </c>
      <c r="F1675" s="153" t="str">
        <f t="shared" si="297"/>
        <v>Electricity Kansas production</v>
      </c>
      <c r="G1675" s="277">
        <v>0.11343584</v>
      </c>
      <c r="H1675" s="44">
        <f t="shared" si="294"/>
        <v>0.11343584</v>
      </c>
      <c r="I1675"/>
      <c r="J1675" s="294">
        <v>2.3364067943999998E-2</v>
      </c>
      <c r="K1675" s="44">
        <f t="shared" si="295"/>
        <v>2.3364067943999998E-2</v>
      </c>
      <c r="L1675" s="295">
        <v>6.3199833400000001E-4</v>
      </c>
      <c r="M1675" s="295">
        <v>1.0007555E-3</v>
      </c>
      <c r="N1675" s="295">
        <v>4.7159381099999998E-3</v>
      </c>
      <c r="O1675" s="295">
        <v>1.7015375999999999E-2</v>
      </c>
      <c r="P1675"/>
      <c r="Q1675" s="212">
        <v>2.2795242</v>
      </c>
      <c r="R1675"/>
      <c r="S1675" s="156">
        <v>1.9823395999999998E-3</v>
      </c>
      <c r="T1675" s="156">
        <v>1.8706559E-3</v>
      </c>
      <c r="U1675" s="156">
        <v>8.8796711E-5</v>
      </c>
      <c r="V1675" s="156">
        <v>2.2886997000000001E-5</v>
      </c>
      <c r="W1675"/>
      <c r="X1675" s="155">
        <v>5.5984610999999998E-6</v>
      </c>
      <c r="Y1675"/>
      <c r="Z1675"/>
      <c r="AA1675"/>
      <c r="AB1675"/>
      <c r="AC1675"/>
      <c r="AD1675" s="327"/>
      <c r="AE1675" s="272"/>
      <c r="AF1675" s="117"/>
      <c r="AG1675" s="117"/>
      <c r="AH1675" s="48"/>
      <c r="AI1675" s="48"/>
      <c r="AJ1675" s="48"/>
    </row>
    <row r="1676" spans="1:36" ht="14.4">
      <c r="A1676" t="s">
        <v>3048</v>
      </c>
      <c r="B1676" s="188" t="s">
        <v>1381</v>
      </c>
      <c r="C1676" s="151" t="str">
        <f t="shared" si="296"/>
        <v>B.046.08.118</v>
      </c>
      <c r="D1676" s="54" t="s">
        <v>1382</v>
      </c>
      <c r="E1676" s="150" t="s">
        <v>440</v>
      </c>
      <c r="F1676" s="153" t="str">
        <f t="shared" si="297"/>
        <v>Electricity Kentucky production</v>
      </c>
      <c r="G1676" s="277">
        <v>0.26109718666666665</v>
      </c>
      <c r="H1676" s="44">
        <f t="shared" si="294"/>
        <v>0.26109718666666665</v>
      </c>
      <c r="I1676"/>
      <c r="J1676" s="294">
        <v>4.3593982422000001E-2</v>
      </c>
      <c r="K1676" s="44">
        <f t="shared" si="295"/>
        <v>4.3593982422000001E-2</v>
      </c>
      <c r="L1676" s="295">
        <v>1.30669528E-3</v>
      </c>
      <c r="M1676" s="295">
        <v>3.1093117999999999E-3</v>
      </c>
      <c r="N1676" s="295">
        <v>1.3397342E-5</v>
      </c>
      <c r="O1676" s="295">
        <v>3.9164577999999999E-2</v>
      </c>
      <c r="P1676"/>
      <c r="Q1676" s="212">
        <v>3.0821735000000001</v>
      </c>
      <c r="R1676"/>
      <c r="S1676" s="156">
        <v>4.8940959999999997E-3</v>
      </c>
      <c r="T1676" s="156">
        <v>4.6184876999999999E-3</v>
      </c>
      <c r="U1676" s="156">
        <v>2.0992335999999999E-4</v>
      </c>
      <c r="V1676" s="156">
        <v>6.5685018999999997E-5</v>
      </c>
      <c r="W1676"/>
      <c r="X1676" s="155">
        <v>1.1710447000000001E-5</v>
      </c>
      <c r="Y1676"/>
      <c r="Z1676"/>
      <c r="AA1676"/>
      <c r="AB1676"/>
      <c r="AC1676"/>
      <c r="AD1676" s="327"/>
      <c r="AE1676" s="272"/>
      <c r="AF1676" s="117"/>
      <c r="AG1676" s="117"/>
      <c r="AH1676" s="48"/>
      <c r="AI1676" s="48"/>
      <c r="AJ1676" s="48"/>
    </row>
    <row r="1677" spans="1:36" ht="14.4">
      <c r="A1677" t="s">
        <v>3049</v>
      </c>
      <c r="B1677" s="188" t="s">
        <v>1381</v>
      </c>
      <c r="C1677" s="151" t="str">
        <f t="shared" si="296"/>
        <v>B.046.08.119</v>
      </c>
      <c r="D1677" s="54" t="s">
        <v>1382</v>
      </c>
      <c r="E1677" s="150" t="s">
        <v>440</v>
      </c>
      <c r="F1677" s="153" t="str">
        <f t="shared" si="297"/>
        <v>Electricity Louisiana production</v>
      </c>
      <c r="G1677" s="277">
        <v>0.17894072</v>
      </c>
      <c r="H1677" s="44">
        <f t="shared" si="294"/>
        <v>0.17894072</v>
      </c>
      <c r="I1677"/>
      <c r="J1677" s="294">
        <v>3.7092927414799998E-2</v>
      </c>
      <c r="K1677" s="44">
        <f t="shared" si="295"/>
        <v>3.7092927414799998E-2</v>
      </c>
      <c r="L1677" s="295">
        <v>2.1329171999999999E-3</v>
      </c>
      <c r="M1677" s="295">
        <v>3.4767924000000004E-3</v>
      </c>
      <c r="N1677" s="295">
        <v>4.6421098147999993E-3</v>
      </c>
      <c r="O1677" s="295">
        <v>2.6841107999999999E-2</v>
      </c>
      <c r="P1677"/>
      <c r="Q1677" s="212">
        <v>2.8365128999999998</v>
      </c>
      <c r="R1677"/>
      <c r="S1677" s="156">
        <v>3.4910653999999999E-3</v>
      </c>
      <c r="T1677" s="156">
        <v>3.2322430000000001E-3</v>
      </c>
      <c r="U1677" s="156">
        <v>1.4652164000000001E-4</v>
      </c>
      <c r="V1677" s="156">
        <v>1.1230067E-4</v>
      </c>
      <c r="W1677"/>
      <c r="X1677" s="155">
        <v>9.2472801000000006E-6</v>
      </c>
      <c r="Y1677"/>
      <c r="Z1677"/>
      <c r="AA1677"/>
      <c r="AB1677"/>
      <c r="AC1677"/>
      <c r="AD1677" s="327"/>
      <c r="AE1677" s="272"/>
      <c r="AF1677" s="117"/>
      <c r="AG1677" s="117"/>
      <c r="AH1677" s="48"/>
      <c r="AI1677" s="48"/>
      <c r="AJ1677" s="48"/>
    </row>
    <row r="1678" spans="1:36" ht="14.4">
      <c r="A1678" t="s">
        <v>3050</v>
      </c>
      <c r="B1678" s="188" t="s">
        <v>1381</v>
      </c>
      <c r="C1678" s="151" t="str">
        <f t="shared" si="296"/>
        <v>B.046.08.120</v>
      </c>
      <c r="D1678" s="54" t="s">
        <v>1382</v>
      </c>
      <c r="E1678" s="150" t="s">
        <v>440</v>
      </c>
      <c r="F1678" s="153" t="str">
        <f t="shared" si="297"/>
        <v>Electricity Maine production</v>
      </c>
      <c r="G1678" s="277">
        <v>8.0613533333333334E-2</v>
      </c>
      <c r="H1678" s="44">
        <f t="shared" si="294"/>
        <v>8.0613533333333334E-2</v>
      </c>
      <c r="I1678"/>
      <c r="J1678" s="294">
        <v>1.6336962510000001E-2</v>
      </c>
      <c r="K1678" s="44">
        <f t="shared" si="295"/>
        <v>1.6336962510000001E-2</v>
      </c>
      <c r="L1678" s="295">
        <v>1.3800192200000001E-3</v>
      </c>
      <c r="M1678" s="295">
        <v>2.7235842999999999E-3</v>
      </c>
      <c r="N1678" s="295">
        <v>1.4132899E-4</v>
      </c>
      <c r="O1678" s="295">
        <v>1.209203E-2</v>
      </c>
      <c r="P1678"/>
      <c r="Q1678" s="212">
        <v>1.7628721000000001</v>
      </c>
      <c r="R1678"/>
      <c r="S1678" s="156">
        <v>1.8440282E-3</v>
      </c>
      <c r="T1678" s="156">
        <v>1.7235377000000001E-3</v>
      </c>
      <c r="U1678" s="156">
        <v>7.1036891000000006E-5</v>
      </c>
      <c r="V1678" s="156">
        <v>4.9453589E-5</v>
      </c>
      <c r="W1678"/>
      <c r="X1678" s="155">
        <v>4.0558422999999999E-6</v>
      </c>
      <c r="Y1678"/>
      <c r="Z1678"/>
      <c r="AA1678"/>
      <c r="AB1678"/>
      <c r="AC1678"/>
      <c r="AD1678" s="327"/>
      <c r="AE1678" s="269"/>
      <c r="AF1678" s="117"/>
      <c r="AG1678" s="117"/>
      <c r="AH1678" s="48"/>
      <c r="AI1678" s="48"/>
      <c r="AJ1678" s="48"/>
    </row>
    <row r="1679" spans="1:36" ht="14.4">
      <c r="A1679" t="s">
        <v>3051</v>
      </c>
      <c r="B1679" s="188" t="s">
        <v>1381</v>
      </c>
      <c r="C1679" s="151" t="str">
        <f t="shared" si="296"/>
        <v>B.046.08.121</v>
      </c>
      <c r="D1679" s="54" t="s">
        <v>1382</v>
      </c>
      <c r="E1679" s="150" t="s">
        <v>440</v>
      </c>
      <c r="F1679" s="153" t="str">
        <f t="shared" si="297"/>
        <v>Electricity Maryland production</v>
      </c>
      <c r="G1679" s="277">
        <v>0.10492007333333334</v>
      </c>
      <c r="H1679" s="44">
        <f t="shared" si="294"/>
        <v>0.10492007333333334</v>
      </c>
      <c r="I1679"/>
      <c r="J1679" s="294">
        <v>2.9182537612000001E-2</v>
      </c>
      <c r="K1679" s="44">
        <f t="shared" si="295"/>
        <v>2.9182537612000001E-2</v>
      </c>
      <c r="L1679" s="295">
        <v>9.7641034999999994E-4</v>
      </c>
      <c r="M1679" s="295">
        <v>1.5895713E-3</v>
      </c>
      <c r="N1679" s="295">
        <v>1.0878544961999999E-2</v>
      </c>
      <c r="O1679" s="295">
        <v>1.5738011E-2</v>
      </c>
      <c r="P1679"/>
      <c r="Q1679" s="212">
        <v>2.9119947000000002</v>
      </c>
      <c r="R1679"/>
      <c r="S1679" s="156">
        <v>2.0158936000000001E-3</v>
      </c>
      <c r="T1679" s="156">
        <v>1.8665355000000001E-3</v>
      </c>
      <c r="U1679" s="156">
        <v>8.4830427999999997E-5</v>
      </c>
      <c r="V1679" s="156">
        <v>6.4527645999999994E-5</v>
      </c>
      <c r="W1679"/>
      <c r="X1679" s="155">
        <v>6.7904553999999996E-6</v>
      </c>
      <c r="Y1679"/>
      <c r="Z1679"/>
      <c r="AA1679"/>
      <c r="AB1679"/>
      <c r="AC1679"/>
      <c r="AD1679" s="53"/>
      <c r="AE1679" s="269"/>
      <c r="AH1679" s="48"/>
      <c r="AI1679" s="48"/>
      <c r="AJ1679" s="48"/>
    </row>
    <row r="1680" spans="1:36" ht="14.4">
      <c r="A1680" t="s">
        <v>3052</v>
      </c>
      <c r="B1680" s="188" t="s">
        <v>1381</v>
      </c>
      <c r="C1680" s="151" t="str">
        <f t="shared" si="296"/>
        <v>B.046.08.122</v>
      </c>
      <c r="D1680" s="54" t="s">
        <v>1382</v>
      </c>
      <c r="E1680" s="150" t="s">
        <v>440</v>
      </c>
      <c r="F1680" s="153" t="str">
        <f t="shared" si="297"/>
        <v>Electricity Massachusetts production</v>
      </c>
      <c r="G1680" s="277">
        <v>0.17495762666666667</v>
      </c>
      <c r="H1680" s="44">
        <f t="shared" si="294"/>
        <v>0.17495762666666667</v>
      </c>
      <c r="I1680"/>
      <c r="J1680" s="294">
        <v>3.1181459703999999E-2</v>
      </c>
      <c r="K1680" s="44">
        <f t="shared" si="295"/>
        <v>3.1181459703999999E-2</v>
      </c>
      <c r="L1680" s="295">
        <v>2.0240439299999999E-3</v>
      </c>
      <c r="M1680" s="295">
        <v>2.8676495299999999E-3</v>
      </c>
      <c r="N1680" s="295">
        <v>4.6122243999999997E-5</v>
      </c>
      <c r="O1680" s="295">
        <v>2.6243644E-2</v>
      </c>
      <c r="P1680"/>
      <c r="Q1680" s="212">
        <v>2.3239418000000001</v>
      </c>
      <c r="R1680"/>
      <c r="S1680" s="156">
        <v>3.3088791999999999E-3</v>
      </c>
      <c r="T1680" s="156">
        <v>3.0542981E-3</v>
      </c>
      <c r="U1680" s="156">
        <v>1.4085756E-4</v>
      </c>
      <c r="V1680" s="156">
        <v>1.1372362E-4</v>
      </c>
      <c r="W1680"/>
      <c r="X1680" s="155">
        <v>8.0145524999999995E-6</v>
      </c>
      <c r="Y1680"/>
      <c r="Z1680"/>
      <c r="AA1680"/>
      <c r="AB1680"/>
      <c r="AC1680"/>
      <c r="AD1680" s="327"/>
      <c r="AE1680" s="269"/>
      <c r="AF1680" s="48"/>
      <c r="AG1680" s="48"/>
      <c r="AH1680" s="48"/>
      <c r="AI1680" s="48"/>
      <c r="AJ1680" s="48"/>
    </row>
    <row r="1681" spans="1:36" ht="14.4">
      <c r="A1681" t="s">
        <v>3053</v>
      </c>
      <c r="B1681" s="188" t="s">
        <v>1381</v>
      </c>
      <c r="C1681" s="151" t="str">
        <f t="shared" si="296"/>
        <v>B.046.08.123</v>
      </c>
      <c r="D1681" s="54" t="s">
        <v>1382</v>
      </c>
      <c r="E1681" s="150" t="s">
        <v>440</v>
      </c>
      <c r="F1681" s="153" t="str">
        <f t="shared" si="297"/>
        <v>Electricity Michigan1 production</v>
      </c>
      <c r="G1681" s="277">
        <v>0.15606091999999999</v>
      </c>
      <c r="H1681" s="44">
        <f t="shared" si="294"/>
        <v>0.15606091999999999</v>
      </c>
      <c r="I1681"/>
      <c r="J1681" s="294">
        <v>3.3586472623999997E-2</v>
      </c>
      <c r="K1681" s="44">
        <f t="shared" si="295"/>
        <v>3.3586472623999997E-2</v>
      </c>
      <c r="L1681" s="295">
        <v>1.4378954599999999E-3</v>
      </c>
      <c r="M1681" s="295">
        <v>2.6706858999999998E-3</v>
      </c>
      <c r="N1681" s="295">
        <v>6.0687532640000003E-3</v>
      </c>
      <c r="O1681" s="295">
        <v>2.3409137999999999E-2</v>
      </c>
      <c r="P1681"/>
      <c r="Q1681" s="212">
        <v>2.8612844000000002</v>
      </c>
      <c r="R1681"/>
      <c r="S1681" s="156">
        <v>3.0422598000000001E-3</v>
      </c>
      <c r="T1681" s="156">
        <v>2.8382405999999999E-3</v>
      </c>
      <c r="U1681" s="156">
        <v>1.2755484E-4</v>
      </c>
      <c r="V1681" s="156">
        <v>7.6464309000000004E-5</v>
      </c>
      <c r="W1681"/>
      <c r="X1681" s="155">
        <v>8.3486911000000005E-6</v>
      </c>
      <c r="Y1681"/>
      <c r="Z1681"/>
      <c r="AA1681"/>
      <c r="AB1681"/>
      <c r="AC1681"/>
      <c r="AD1681" s="175"/>
      <c r="AE1681" s="325"/>
      <c r="AF1681" s="48"/>
      <c r="AG1681" s="48"/>
      <c r="AH1681" s="48"/>
      <c r="AI1681" s="48"/>
      <c r="AJ1681" s="48"/>
    </row>
    <row r="1682" spans="1:36" ht="14.4">
      <c r="A1682" t="s">
        <v>3054</v>
      </c>
      <c r="B1682" s="188" t="s">
        <v>1381</v>
      </c>
      <c r="C1682" s="151" t="str">
        <f t="shared" si="296"/>
        <v>B.046.08.124</v>
      </c>
      <c r="D1682" s="54" t="s">
        <v>1382</v>
      </c>
      <c r="E1682" s="150" t="s">
        <v>440</v>
      </c>
      <c r="F1682" s="153" t="str">
        <f t="shared" si="297"/>
        <v>Electricity Minnesota production</v>
      </c>
      <c r="G1682" s="277">
        <v>0.12844490666666666</v>
      </c>
      <c r="H1682" s="44">
        <f t="shared" si="294"/>
        <v>0.12844490666666666</v>
      </c>
      <c r="I1682"/>
      <c r="J1682" s="294">
        <v>2.7868380582000002E-2</v>
      </c>
      <c r="K1682" s="44">
        <f t="shared" si="295"/>
        <v>2.7868380582000002E-2</v>
      </c>
      <c r="L1682" s="295">
        <v>1.032838623E-3</v>
      </c>
      <c r="M1682" s="295">
        <v>1.9674955200000002E-3</v>
      </c>
      <c r="N1682" s="295">
        <v>5.6013104390000004E-3</v>
      </c>
      <c r="O1682" s="295">
        <v>1.9266736E-2</v>
      </c>
      <c r="P1682"/>
      <c r="Q1682" s="212">
        <v>2.52434</v>
      </c>
      <c r="R1682"/>
      <c r="S1682" s="156">
        <v>2.4427905E-3</v>
      </c>
      <c r="T1682" s="156">
        <v>2.2932110999999999E-3</v>
      </c>
      <c r="U1682" s="156">
        <v>1.0411348E-4</v>
      </c>
      <c r="V1682" s="156">
        <v>4.5465895999999997E-5</v>
      </c>
      <c r="W1682"/>
      <c r="X1682" s="155">
        <v>6.7424306000000001E-6</v>
      </c>
      <c r="Y1682"/>
      <c r="Z1682"/>
      <c r="AA1682"/>
      <c r="AB1682"/>
      <c r="AC1682"/>
      <c r="AD1682" s="175"/>
      <c r="AE1682" s="325"/>
      <c r="AH1682" s="48"/>
      <c r="AI1682" s="48"/>
      <c r="AJ1682" s="48"/>
    </row>
    <row r="1683" spans="1:36" ht="14.4">
      <c r="A1683" t="s">
        <v>3055</v>
      </c>
      <c r="B1683" s="188" t="s">
        <v>1381</v>
      </c>
      <c r="C1683" s="151" t="str">
        <f t="shared" si="296"/>
        <v>B.046.08.125</v>
      </c>
      <c r="D1683" s="54" t="s">
        <v>1382</v>
      </c>
      <c r="E1683" s="150" t="s">
        <v>440</v>
      </c>
      <c r="F1683" s="153" t="str">
        <f t="shared" si="297"/>
        <v>Electricity Mississippi production</v>
      </c>
      <c r="G1683" s="277">
        <v>0.16229268666666669</v>
      </c>
      <c r="H1683" s="44">
        <f t="shared" si="294"/>
        <v>0.16229268666666669</v>
      </c>
      <c r="I1683"/>
      <c r="J1683" s="294">
        <v>3.2788625162900001E-2</v>
      </c>
      <c r="K1683" s="44">
        <f t="shared" si="295"/>
        <v>3.2788625162900001E-2</v>
      </c>
      <c r="L1683" s="295">
        <v>1.59439473E-3</v>
      </c>
      <c r="M1683" s="295">
        <v>2.5814900000000001E-3</v>
      </c>
      <c r="N1683" s="295">
        <v>4.2688374328999999E-3</v>
      </c>
      <c r="O1683" s="295">
        <v>2.4343903E-2</v>
      </c>
      <c r="P1683"/>
      <c r="Q1683" s="212">
        <v>2.8084972000000001</v>
      </c>
      <c r="R1683"/>
      <c r="S1683" s="156">
        <v>3.1544976999999998E-3</v>
      </c>
      <c r="T1683" s="156">
        <v>2.9071152000000001E-3</v>
      </c>
      <c r="U1683" s="156">
        <v>1.3169917000000001E-4</v>
      </c>
      <c r="V1683" s="156">
        <v>1.1568331E-4</v>
      </c>
      <c r="W1683"/>
      <c r="X1683" s="155">
        <v>8.5931235000000001E-6</v>
      </c>
      <c r="Y1683"/>
      <c r="Z1683"/>
      <c r="AA1683"/>
      <c r="AB1683"/>
      <c r="AC1683"/>
      <c r="AD1683" s="175"/>
      <c r="AE1683" s="325"/>
      <c r="AH1683" s="48"/>
      <c r="AI1683" s="48"/>
      <c r="AJ1683" s="48"/>
    </row>
    <row r="1684" spans="1:36" ht="14.4">
      <c r="A1684" t="s">
        <v>3056</v>
      </c>
      <c r="B1684" s="188" t="s">
        <v>1381</v>
      </c>
      <c r="C1684" s="151" t="str">
        <f t="shared" si="296"/>
        <v>B.046.08.126</v>
      </c>
      <c r="D1684" s="54" t="s">
        <v>1382</v>
      </c>
      <c r="E1684" s="150" t="s">
        <v>440</v>
      </c>
      <c r="F1684" s="153" t="str">
        <f t="shared" si="297"/>
        <v>Electricity Missouri production</v>
      </c>
      <c r="G1684" s="277">
        <v>0.22294453333333336</v>
      </c>
      <c r="H1684" s="44">
        <f t="shared" si="294"/>
        <v>0.22294453333333336</v>
      </c>
      <c r="I1684"/>
      <c r="J1684" s="294">
        <v>4.2639622259000004E-2</v>
      </c>
      <c r="K1684" s="44">
        <f t="shared" si="295"/>
        <v>4.2639622259000004E-2</v>
      </c>
      <c r="L1684" s="295">
        <v>1.2256152540000001E-3</v>
      </c>
      <c r="M1684" s="295">
        <v>4.3796075000000004E-3</v>
      </c>
      <c r="N1684" s="295">
        <v>3.592719505E-3</v>
      </c>
      <c r="O1684" s="295">
        <v>3.3441680000000001E-2</v>
      </c>
      <c r="P1684"/>
      <c r="Q1684" s="212">
        <v>3.0662186999999999</v>
      </c>
      <c r="R1684"/>
      <c r="S1684" s="156">
        <v>4.6476905999999997E-3</v>
      </c>
      <c r="T1684" s="156">
        <v>4.4119989000000002E-3</v>
      </c>
      <c r="U1684" s="156">
        <v>1.8837203999999999E-4</v>
      </c>
      <c r="V1684" s="156">
        <v>4.7319678E-5</v>
      </c>
      <c r="W1684"/>
      <c r="X1684" s="155">
        <v>1.0936045E-5</v>
      </c>
      <c r="Y1684"/>
      <c r="Z1684"/>
      <c r="AA1684"/>
      <c r="AB1684"/>
      <c r="AC1684"/>
      <c r="AD1684" s="175"/>
      <c r="AH1684" s="48"/>
      <c r="AI1684" s="48"/>
      <c r="AJ1684" s="48"/>
    </row>
    <row r="1685" spans="1:36" ht="14.4">
      <c r="A1685" t="s">
        <v>3057</v>
      </c>
      <c r="B1685" s="188" t="s">
        <v>1381</v>
      </c>
      <c r="C1685" s="151" t="str">
        <f t="shared" si="296"/>
        <v>B.046.08.127</v>
      </c>
      <c r="D1685" s="54" t="s">
        <v>1382</v>
      </c>
      <c r="E1685" s="150" t="s">
        <v>440</v>
      </c>
      <c r="F1685" s="153" t="str">
        <f t="shared" si="297"/>
        <v>Electricity Montana production</v>
      </c>
      <c r="G1685" s="277">
        <v>0.16211499333333335</v>
      </c>
      <c r="H1685" s="44">
        <f t="shared" si="294"/>
        <v>0.16211499333333335</v>
      </c>
      <c r="I1685"/>
      <c r="J1685" s="294">
        <v>2.7332754088E-2</v>
      </c>
      <c r="K1685" s="44">
        <f t="shared" si="295"/>
        <v>2.7332754088E-2</v>
      </c>
      <c r="L1685" s="295">
        <v>9.1858030800000007E-4</v>
      </c>
      <c r="M1685" s="295">
        <v>1.97744022E-3</v>
      </c>
      <c r="N1685" s="295">
        <v>1.1948455999999999E-4</v>
      </c>
      <c r="O1685" s="295">
        <v>2.4317248999999999E-2</v>
      </c>
      <c r="P1685"/>
      <c r="Q1685" s="212">
        <v>2.1806942999999999</v>
      </c>
      <c r="R1685"/>
      <c r="S1685" s="156">
        <v>2.9783270999999998E-3</v>
      </c>
      <c r="T1685" s="156">
        <v>2.8193839999999999E-3</v>
      </c>
      <c r="U1685" s="156">
        <v>1.2976493000000001E-4</v>
      </c>
      <c r="V1685" s="156">
        <v>2.9178191E-5</v>
      </c>
      <c r="W1685"/>
      <c r="X1685" s="155">
        <v>6.9794027999999996E-6</v>
      </c>
      <c r="Y1685"/>
      <c r="Z1685"/>
      <c r="AA1685"/>
      <c r="AB1685"/>
      <c r="AC1685"/>
      <c r="AD1685" s="175"/>
      <c r="AE1685" s="272"/>
      <c r="AH1685" s="48"/>
      <c r="AI1685" s="48"/>
      <c r="AJ1685" s="48"/>
    </row>
    <row r="1686" spans="1:36" ht="14.4">
      <c r="A1686" t="s">
        <v>3058</v>
      </c>
      <c r="B1686" s="188" t="s">
        <v>1381</v>
      </c>
      <c r="C1686" s="151" t="str">
        <f t="shared" si="296"/>
        <v>B.046.08.128</v>
      </c>
      <c r="D1686" s="54" t="s">
        <v>1382</v>
      </c>
      <c r="E1686" s="150" t="s">
        <v>440</v>
      </c>
      <c r="F1686" s="153" t="str">
        <f t="shared" si="297"/>
        <v>Electricity Nebraska production</v>
      </c>
      <c r="G1686" s="277">
        <v>0.15909800666666665</v>
      </c>
      <c r="H1686" s="44">
        <f t="shared" si="294"/>
        <v>0.15909800666666665</v>
      </c>
      <c r="I1686"/>
      <c r="J1686" s="294">
        <v>3.3594904230999999E-2</v>
      </c>
      <c r="K1686" s="44">
        <f t="shared" si="295"/>
        <v>3.3594904230999999E-2</v>
      </c>
      <c r="L1686" s="295">
        <v>9.9486587000000015E-4</v>
      </c>
      <c r="M1686" s="295">
        <v>4.0715291000000004E-3</v>
      </c>
      <c r="N1686" s="295">
        <v>4.6638082610000004E-3</v>
      </c>
      <c r="O1686" s="295">
        <v>2.3864700999999999E-2</v>
      </c>
      <c r="P1686"/>
      <c r="Q1686" s="212">
        <v>2.6335193000000001</v>
      </c>
      <c r="R1686"/>
      <c r="S1686" s="156">
        <v>3.5452191000000001E-3</v>
      </c>
      <c r="T1686" s="156">
        <v>3.3807484E-3</v>
      </c>
      <c r="U1686" s="156">
        <v>1.3908055E-4</v>
      </c>
      <c r="V1686" s="156">
        <v>2.5390180000000002E-5</v>
      </c>
      <c r="W1686"/>
      <c r="X1686" s="155">
        <v>8.2777565999999999E-6</v>
      </c>
      <c r="Y1686"/>
      <c r="Z1686"/>
      <c r="AA1686"/>
      <c r="AB1686"/>
      <c r="AC1686"/>
      <c r="AD1686" s="175"/>
      <c r="AE1686" s="272"/>
      <c r="AH1686" s="48"/>
      <c r="AI1686" s="48"/>
      <c r="AJ1686" s="48"/>
    </row>
    <row r="1687" spans="1:36" ht="14.4">
      <c r="A1687" t="s">
        <v>3059</v>
      </c>
      <c r="B1687" s="188" t="s">
        <v>1381</v>
      </c>
      <c r="C1687" s="151" t="str">
        <f t="shared" si="296"/>
        <v>B.046.08.129</v>
      </c>
      <c r="D1687" s="54" t="s">
        <v>1382</v>
      </c>
      <c r="E1687" s="150" t="s">
        <v>440</v>
      </c>
      <c r="F1687" s="153" t="str">
        <f t="shared" si="297"/>
        <v>Electricity Nevada production</v>
      </c>
      <c r="G1687" s="277">
        <v>0.1280261</v>
      </c>
      <c r="H1687" s="44">
        <f t="shared" si="294"/>
        <v>0.1280261</v>
      </c>
      <c r="I1687"/>
      <c r="J1687" s="294">
        <v>2.2555088530999998E-2</v>
      </c>
      <c r="K1687" s="44">
        <f t="shared" si="295"/>
        <v>2.2555088530999998E-2</v>
      </c>
      <c r="L1687" s="295">
        <v>1.35222085E-3</v>
      </c>
      <c r="M1687" s="295">
        <v>1.9260205200000002E-3</v>
      </c>
      <c r="N1687" s="295">
        <v>7.2932161000000006E-5</v>
      </c>
      <c r="O1687" s="295">
        <v>1.9203914999999998E-2</v>
      </c>
      <c r="P1687"/>
      <c r="Q1687" s="212">
        <v>2.0781811000000001</v>
      </c>
      <c r="R1687"/>
      <c r="S1687" s="156">
        <v>2.4114703999999999E-3</v>
      </c>
      <c r="T1687" s="156">
        <v>2.2213464E-3</v>
      </c>
      <c r="U1687" s="156">
        <v>1.0270955000000001E-4</v>
      </c>
      <c r="V1687" s="156">
        <v>8.7414383000000001E-5</v>
      </c>
      <c r="W1687"/>
      <c r="X1687" s="155">
        <v>6.0700143000000001E-6</v>
      </c>
      <c r="Y1687"/>
      <c r="Z1687"/>
      <c r="AA1687"/>
      <c r="AB1687"/>
      <c r="AC1687"/>
      <c r="AD1687" s="175"/>
      <c r="AE1687" s="269"/>
      <c r="AH1687" s="48"/>
      <c r="AI1687" s="48"/>
      <c r="AJ1687" s="48"/>
    </row>
    <row r="1688" spans="1:36" ht="14.4">
      <c r="A1688" t="s">
        <v>3060</v>
      </c>
      <c r="B1688" s="188" t="s">
        <v>1381</v>
      </c>
      <c r="C1688" s="151" t="str">
        <f t="shared" si="296"/>
        <v>B.046.08.130</v>
      </c>
      <c r="D1688" s="54" t="s">
        <v>1382</v>
      </c>
      <c r="E1688" s="150" t="s">
        <v>440</v>
      </c>
      <c r="F1688" s="153" t="str">
        <f t="shared" si="297"/>
        <v>Electricity New Hampshire production</v>
      </c>
      <c r="G1688" s="277">
        <v>5.4725624666666667E-2</v>
      </c>
      <c r="H1688" s="44">
        <f t="shared" si="294"/>
        <v>5.4725624666666667E-2</v>
      </c>
      <c r="I1688"/>
      <c r="J1688" s="294">
        <v>2.5101523004999998E-2</v>
      </c>
      <c r="K1688" s="44">
        <f t="shared" si="295"/>
        <v>2.5101523004999998E-2</v>
      </c>
      <c r="L1688" s="295">
        <v>7.9502723999999993E-4</v>
      </c>
      <c r="M1688" s="295">
        <v>1.37672823E-3</v>
      </c>
      <c r="N1688" s="295">
        <v>1.4720923835E-2</v>
      </c>
      <c r="O1688" s="295">
        <v>8.2088436999999993E-3</v>
      </c>
      <c r="P1688"/>
      <c r="Q1688" s="212">
        <v>3.0208229000000002</v>
      </c>
      <c r="R1688"/>
      <c r="S1688" s="156">
        <v>1.1647382999999999E-3</v>
      </c>
      <c r="T1688" s="156">
        <v>1.0801799E-3</v>
      </c>
      <c r="U1688" s="156">
        <v>4.6297532000000003E-5</v>
      </c>
      <c r="V1688" s="156">
        <v>3.8260874E-5</v>
      </c>
      <c r="W1688"/>
      <c r="X1688" s="155">
        <v>5.3657257999999997E-6</v>
      </c>
      <c r="Y1688"/>
      <c r="Z1688"/>
      <c r="AA1688"/>
      <c r="AB1688"/>
      <c r="AC1688"/>
      <c r="AD1688" s="53"/>
      <c r="AE1688" s="269"/>
      <c r="AH1688" s="48"/>
      <c r="AI1688" s="48"/>
      <c r="AJ1688" s="48"/>
    </row>
    <row r="1689" spans="1:36" ht="14.4">
      <c r="A1689" t="s">
        <v>3061</v>
      </c>
      <c r="B1689" s="188" t="s">
        <v>1381</v>
      </c>
      <c r="C1689" s="151" t="str">
        <f t="shared" si="296"/>
        <v>B.046.08.131</v>
      </c>
      <c r="D1689" s="54" t="s">
        <v>1382</v>
      </c>
      <c r="E1689" s="150" t="s">
        <v>440</v>
      </c>
      <c r="F1689" s="153" t="str">
        <f t="shared" si="297"/>
        <v>Electricity New Jersey production</v>
      </c>
      <c r="G1689" s="277">
        <v>0.10502428666666667</v>
      </c>
      <c r="H1689" s="44">
        <f t="shared" si="294"/>
        <v>0.10502428666666667</v>
      </c>
      <c r="I1689"/>
      <c r="J1689" s="294">
        <v>3.01735610757E-2</v>
      </c>
      <c r="K1689" s="44">
        <f t="shared" si="295"/>
        <v>3.01735610757E-2</v>
      </c>
      <c r="L1689" s="295">
        <v>1.09766056E-3</v>
      </c>
      <c r="M1689" s="295">
        <v>1.6613316E-3</v>
      </c>
      <c r="N1689" s="295">
        <v>1.1660925915699999E-2</v>
      </c>
      <c r="O1689" s="295">
        <v>1.5753643000000001E-2</v>
      </c>
      <c r="P1689"/>
      <c r="Q1689" s="212">
        <v>3.0151010999999999</v>
      </c>
      <c r="R1689"/>
      <c r="S1689" s="156">
        <v>2.0235428E-3</v>
      </c>
      <c r="T1689" s="156">
        <v>1.8623013999999999E-3</v>
      </c>
      <c r="U1689" s="156">
        <v>8.4911047000000003E-5</v>
      </c>
      <c r="V1689" s="156">
        <v>7.6330344000000004E-5</v>
      </c>
      <c r="W1689"/>
      <c r="X1689" s="155">
        <v>7.0462054999999996E-6</v>
      </c>
      <c r="Y1689"/>
      <c r="Z1689"/>
      <c r="AA1689"/>
      <c r="AB1689"/>
      <c r="AC1689"/>
      <c r="AD1689" s="175"/>
      <c r="AE1689" s="269"/>
      <c r="AF1689" s="181"/>
      <c r="AG1689" s="181"/>
      <c r="AH1689" s="48"/>
      <c r="AI1689" s="48"/>
      <c r="AJ1689" s="48"/>
    </row>
    <row r="1690" spans="1:36" ht="14.4">
      <c r="A1690" t="s">
        <v>3062</v>
      </c>
      <c r="B1690" s="188" t="s">
        <v>1381</v>
      </c>
      <c r="C1690" s="151" t="str">
        <f t="shared" si="296"/>
        <v>B.046.08.132</v>
      </c>
      <c r="D1690" s="54" t="s">
        <v>1382</v>
      </c>
      <c r="E1690" s="150" t="s">
        <v>440</v>
      </c>
      <c r="F1690" s="153" t="str">
        <f t="shared" si="297"/>
        <v>Electricity New Mexico production</v>
      </c>
      <c r="G1690" s="277">
        <v>0.13026800666666669</v>
      </c>
      <c r="H1690" s="44">
        <f t="shared" si="294"/>
        <v>0.13026800666666669</v>
      </c>
      <c r="I1690"/>
      <c r="J1690" s="294">
        <v>2.1958458350000001E-2</v>
      </c>
      <c r="K1690" s="44">
        <f t="shared" si="295"/>
        <v>2.1958458350000001E-2</v>
      </c>
      <c r="L1690" s="295">
        <v>9.4115345999999992E-4</v>
      </c>
      <c r="M1690" s="295">
        <v>1.3430274399999999E-3</v>
      </c>
      <c r="N1690" s="295">
        <v>1.3407645E-4</v>
      </c>
      <c r="O1690" s="295">
        <v>1.9540201E-2</v>
      </c>
      <c r="P1690"/>
      <c r="Q1690" s="212">
        <v>2.0632866000000001</v>
      </c>
      <c r="R1690"/>
      <c r="S1690" s="156">
        <v>2.3489362999999999E-3</v>
      </c>
      <c r="T1690" s="156">
        <v>2.185013E-3</v>
      </c>
      <c r="U1690" s="156">
        <v>1.0266786E-4</v>
      </c>
      <c r="V1690" s="156">
        <v>6.1255486000000005E-5</v>
      </c>
      <c r="W1690"/>
      <c r="X1690" s="155">
        <v>5.8837243999999997E-6</v>
      </c>
      <c r="Y1690"/>
      <c r="Z1690"/>
      <c r="AA1690"/>
      <c r="AB1690"/>
      <c r="AC1690"/>
      <c r="AD1690" s="175"/>
      <c r="AE1690" s="269"/>
      <c r="AF1690" s="181"/>
      <c r="AG1690" s="181"/>
      <c r="AH1690" s="48"/>
      <c r="AI1690" s="48"/>
      <c r="AJ1690" s="48"/>
    </row>
    <row r="1691" spans="1:36" ht="14.4">
      <c r="A1691" t="s">
        <v>3063</v>
      </c>
      <c r="B1691" s="188" t="s">
        <v>1381</v>
      </c>
      <c r="C1691" s="151" t="str">
        <f t="shared" si="296"/>
        <v>B.046.08.133</v>
      </c>
      <c r="D1691" s="54" t="s">
        <v>1382</v>
      </c>
      <c r="E1691" s="150" t="s">
        <v>440</v>
      </c>
      <c r="F1691" s="153" t="str">
        <f t="shared" si="297"/>
        <v>Electricity New York2 production</v>
      </c>
      <c r="G1691" s="277">
        <v>0.10246747333333334</v>
      </c>
      <c r="H1691" s="44">
        <f t="shared" si="294"/>
        <v>0.10246747333333334</v>
      </c>
      <c r="I1691"/>
      <c r="J1691" s="294">
        <v>2.4177079761E-2</v>
      </c>
      <c r="K1691" s="44">
        <f t="shared" si="295"/>
        <v>2.4177079761E-2</v>
      </c>
      <c r="L1691" s="295">
        <v>1.1562449099999999E-3</v>
      </c>
      <c r="M1691" s="295">
        <v>1.7420893599999999E-3</v>
      </c>
      <c r="N1691" s="295">
        <v>5.9086244909999997E-3</v>
      </c>
      <c r="O1691" s="295">
        <v>1.5370121E-2</v>
      </c>
      <c r="P1691"/>
      <c r="Q1691" s="212">
        <v>2.3838906999999998</v>
      </c>
      <c r="R1691"/>
      <c r="S1691" s="156">
        <v>1.9706639E-3</v>
      </c>
      <c r="T1691" s="156">
        <v>1.8175581E-3</v>
      </c>
      <c r="U1691" s="156">
        <v>8.3022004999999999E-5</v>
      </c>
      <c r="V1691" s="156">
        <v>7.0083870000000006E-5</v>
      </c>
      <c r="W1691"/>
      <c r="X1691" s="155">
        <v>5.8182758000000001E-6</v>
      </c>
      <c r="Y1691"/>
      <c r="Z1691"/>
      <c r="AA1691"/>
      <c r="AB1691"/>
      <c r="AC1691"/>
      <c r="AD1691" s="175"/>
      <c r="AF1691" s="117"/>
      <c r="AG1691" s="117"/>
      <c r="AH1691" s="48"/>
      <c r="AI1691" s="48"/>
      <c r="AJ1691" s="48"/>
    </row>
    <row r="1692" spans="1:36" ht="14.4">
      <c r="A1692" t="s">
        <v>3064</v>
      </c>
      <c r="B1692" s="188" t="s">
        <v>1381</v>
      </c>
      <c r="C1692" s="151" t="str">
        <f t="shared" si="296"/>
        <v>B.046.08.134</v>
      </c>
      <c r="D1692" s="54" t="s">
        <v>1382</v>
      </c>
      <c r="E1692" s="150" t="s">
        <v>440</v>
      </c>
      <c r="F1692" s="153" t="str">
        <f t="shared" si="297"/>
        <v>Electricity North Carolina production</v>
      </c>
      <c r="G1692" s="277">
        <v>0.11635835999999999</v>
      </c>
      <c r="H1692" s="44">
        <f t="shared" si="294"/>
        <v>0.11635835999999999</v>
      </c>
      <c r="I1692"/>
      <c r="J1692" s="294">
        <v>2.9618188623999998E-2</v>
      </c>
      <c r="K1692" s="44">
        <f t="shared" si="295"/>
        <v>2.9618188623999998E-2</v>
      </c>
      <c r="L1692" s="295">
        <v>1.23825053E-3</v>
      </c>
      <c r="M1692" s="295">
        <v>2.1426788500000004E-3</v>
      </c>
      <c r="N1692" s="295">
        <v>8.7835052439999995E-3</v>
      </c>
      <c r="O1692" s="295">
        <v>1.7453753999999998E-2</v>
      </c>
      <c r="P1692"/>
      <c r="Q1692" s="212">
        <v>2.8374166000000001</v>
      </c>
      <c r="R1692"/>
      <c r="S1692" s="156">
        <v>2.2773958E-3</v>
      </c>
      <c r="T1692" s="156">
        <v>2.1161495000000001E-3</v>
      </c>
      <c r="U1692" s="156">
        <v>9.5299524000000004E-5</v>
      </c>
      <c r="V1692" s="156">
        <v>6.5946767000000007E-5</v>
      </c>
      <c r="W1692"/>
      <c r="X1692" s="155">
        <v>7.0940306000000002E-6</v>
      </c>
      <c r="Y1692"/>
      <c r="Z1692"/>
      <c r="AA1692"/>
      <c r="AB1692"/>
      <c r="AC1692"/>
      <c r="AD1692" s="175"/>
      <c r="AE1692" s="328"/>
      <c r="AH1692" s="48"/>
      <c r="AI1692" s="48"/>
      <c r="AJ1692" s="48"/>
    </row>
    <row r="1693" spans="1:36" ht="14.4">
      <c r="A1693" t="s">
        <v>3065</v>
      </c>
      <c r="B1693" s="188" t="s">
        <v>1381</v>
      </c>
      <c r="C1693" s="151" t="str">
        <f t="shared" si="296"/>
        <v>B.046.08.135</v>
      </c>
      <c r="D1693" s="54" t="s">
        <v>1382</v>
      </c>
      <c r="E1693" s="150" t="s">
        <v>440</v>
      </c>
      <c r="F1693" s="153" t="str">
        <f t="shared" si="297"/>
        <v>Electricity North Dakota production</v>
      </c>
      <c r="G1693" s="277">
        <v>0.20392067999999999</v>
      </c>
      <c r="H1693" s="44">
        <f t="shared" si="294"/>
        <v>0.20392067999999999</v>
      </c>
      <c r="I1693"/>
      <c r="J1693" s="294">
        <v>3.5923554539000001E-2</v>
      </c>
      <c r="K1693" s="44">
        <f t="shared" si="295"/>
        <v>3.5923554539000001E-2</v>
      </c>
      <c r="L1693" s="295">
        <v>1.3618699990000001E-3</v>
      </c>
      <c r="M1693" s="295">
        <v>3.8592833000000003E-3</v>
      </c>
      <c r="N1693" s="295">
        <v>1.1429924E-4</v>
      </c>
      <c r="O1693" s="295">
        <v>3.0588101999999999E-2</v>
      </c>
      <c r="P1693"/>
      <c r="Q1693" s="212">
        <v>2.4329276000000002</v>
      </c>
      <c r="R1693"/>
      <c r="S1693" s="156">
        <v>4.0935614E-3</v>
      </c>
      <c r="T1693" s="156">
        <v>3.8897273E-3</v>
      </c>
      <c r="U1693" s="156">
        <v>1.7004922000000001E-4</v>
      </c>
      <c r="V1693" s="156">
        <v>3.3784907999999998E-5</v>
      </c>
      <c r="W1693"/>
      <c r="X1693" s="155">
        <v>9.0716469999999999E-6</v>
      </c>
      <c r="Y1693"/>
      <c r="Z1693"/>
      <c r="AA1693"/>
      <c r="AB1693"/>
      <c r="AC1693"/>
      <c r="AD1693" s="175"/>
      <c r="AE1693" s="328"/>
      <c r="AF1693" s="48"/>
      <c r="AG1693" s="48"/>
      <c r="AH1693" s="48"/>
      <c r="AI1693" s="48"/>
      <c r="AJ1693" s="48"/>
    </row>
    <row r="1694" spans="1:36" ht="14.4">
      <c r="A1694" t="s">
        <v>3066</v>
      </c>
      <c r="B1694" s="188" t="s">
        <v>1381</v>
      </c>
      <c r="C1694" s="151" t="str">
        <f t="shared" si="296"/>
        <v>B.046.08.136</v>
      </c>
      <c r="D1694" s="54" t="s">
        <v>1382</v>
      </c>
      <c r="E1694" s="150" t="s">
        <v>440</v>
      </c>
      <c r="F1694" s="153" t="str">
        <f t="shared" si="297"/>
        <v>Electricity Ohio production</v>
      </c>
      <c r="G1694" s="277">
        <v>0.18402476000000001</v>
      </c>
      <c r="H1694" s="44">
        <f t="shared" si="294"/>
        <v>0.18402476000000001</v>
      </c>
      <c r="I1694"/>
      <c r="J1694" s="294">
        <v>3.5297236612100005E-2</v>
      </c>
      <c r="K1694" s="44">
        <f t="shared" si="295"/>
        <v>3.5297236612100005E-2</v>
      </c>
      <c r="L1694" s="295">
        <v>1.40274309E-3</v>
      </c>
      <c r="M1694" s="295">
        <v>3.1210457E-3</v>
      </c>
      <c r="N1694" s="295">
        <v>3.1697338220999997E-3</v>
      </c>
      <c r="O1694" s="295">
        <v>2.7603714000000001E-2</v>
      </c>
      <c r="P1694"/>
      <c r="Q1694" s="212">
        <v>2.8760024</v>
      </c>
      <c r="R1694"/>
      <c r="S1694" s="156">
        <v>3.6988989999999999E-3</v>
      </c>
      <c r="T1694" s="156">
        <v>3.4475313999999999E-3</v>
      </c>
      <c r="U1694" s="156">
        <v>1.5185188999999999E-4</v>
      </c>
      <c r="V1694" s="156">
        <v>9.9515681999999997E-5</v>
      </c>
      <c r="W1694"/>
      <c r="X1694" s="155">
        <v>9.3884598000000007E-6</v>
      </c>
      <c r="Y1694"/>
      <c r="Z1694"/>
      <c r="AA1694"/>
      <c r="AB1694"/>
      <c r="AC1694"/>
      <c r="AD1694" s="175"/>
      <c r="AE1694" s="328"/>
      <c r="AF1694" s="48"/>
      <c r="AG1694" s="48"/>
      <c r="AH1694" s="48"/>
      <c r="AI1694" s="48"/>
      <c r="AJ1694" s="48"/>
    </row>
    <row r="1695" spans="1:36" ht="14.4">
      <c r="A1695" t="s">
        <v>3067</v>
      </c>
      <c r="B1695" s="188" t="s">
        <v>1381</v>
      </c>
      <c r="C1695" s="151" t="str">
        <f t="shared" si="296"/>
        <v>B.046.08.137</v>
      </c>
      <c r="D1695" s="54" t="s">
        <v>1382</v>
      </c>
      <c r="E1695" s="150" t="s">
        <v>440</v>
      </c>
      <c r="F1695" s="153" t="str">
        <f t="shared" si="297"/>
        <v>Electricity Oklahoma production</v>
      </c>
      <c r="G1695" s="277">
        <v>0.12285151333333334</v>
      </c>
      <c r="H1695" s="44">
        <f t="shared" si="294"/>
        <v>0.12285151333333334</v>
      </c>
      <c r="I1695"/>
      <c r="J1695" s="294">
        <v>2.1699831070000002E-2</v>
      </c>
      <c r="K1695" s="44">
        <f t="shared" si="295"/>
        <v>2.1699831070000002E-2</v>
      </c>
      <c r="L1695" s="295">
        <v>1.24310222E-3</v>
      </c>
      <c r="M1695" s="295">
        <v>1.89936307E-3</v>
      </c>
      <c r="N1695" s="295">
        <v>1.2963878000000001E-4</v>
      </c>
      <c r="O1695" s="295">
        <v>1.8427727000000001E-2</v>
      </c>
      <c r="P1695"/>
      <c r="Q1695" s="212">
        <v>1.9810264</v>
      </c>
      <c r="R1695"/>
      <c r="S1695" s="156">
        <v>2.3315842999999999E-3</v>
      </c>
      <c r="T1695" s="156">
        <v>2.1555986000000001E-3</v>
      </c>
      <c r="U1695" s="156">
        <v>9.9010502000000002E-5</v>
      </c>
      <c r="V1695" s="156">
        <v>7.6975160999999994E-5</v>
      </c>
      <c r="W1695"/>
      <c r="X1695" s="155">
        <v>5.7233893999999998E-6</v>
      </c>
      <c r="Y1695"/>
      <c r="Z1695"/>
      <c r="AA1695"/>
      <c r="AB1695"/>
      <c r="AC1695"/>
      <c r="AD1695" s="53"/>
      <c r="AE1695" s="328"/>
      <c r="AF1695" s="48"/>
      <c r="AG1695" s="48"/>
      <c r="AH1695" s="48"/>
      <c r="AI1695" s="48"/>
      <c r="AJ1695" s="48"/>
    </row>
    <row r="1696" spans="1:36" ht="14.4">
      <c r="A1696" t="s">
        <v>3068</v>
      </c>
      <c r="B1696" s="188" t="s">
        <v>1381</v>
      </c>
      <c r="C1696" s="151" t="str">
        <f t="shared" si="296"/>
        <v>B.046.08.138</v>
      </c>
      <c r="D1696" s="54" t="s">
        <v>1382</v>
      </c>
      <c r="E1696" s="150" t="s">
        <v>440</v>
      </c>
      <c r="F1696" s="153" t="str">
        <f t="shared" si="297"/>
        <v>Electricity Oregon production</v>
      </c>
      <c r="G1696" s="277">
        <v>7.297882E-2</v>
      </c>
      <c r="H1696" s="44">
        <f t="shared" si="294"/>
        <v>7.297882E-2</v>
      </c>
      <c r="I1696"/>
      <c r="J1696" s="294">
        <v>1.4136407159999999E-2</v>
      </c>
      <c r="K1696" s="44">
        <f t="shared" si="295"/>
        <v>1.4136407159999999E-2</v>
      </c>
      <c r="L1696" s="295">
        <v>1.2680295500000001E-3</v>
      </c>
      <c r="M1696" s="295">
        <v>1.7816803299999999E-3</v>
      </c>
      <c r="N1696" s="295">
        <v>1.3987428E-4</v>
      </c>
      <c r="O1696" s="295">
        <v>1.0946823E-2</v>
      </c>
      <c r="P1696"/>
      <c r="Q1696" s="212">
        <v>1.6605213999999999</v>
      </c>
      <c r="R1696"/>
      <c r="S1696" s="156">
        <v>1.4276416000000001E-3</v>
      </c>
      <c r="T1696" s="156">
        <v>1.3114419000000001E-3</v>
      </c>
      <c r="U1696" s="156">
        <v>6.0087641999999999E-5</v>
      </c>
      <c r="V1696" s="156">
        <v>5.6112022999999997E-5</v>
      </c>
      <c r="W1696"/>
      <c r="X1696" s="155">
        <v>3.6428998E-6</v>
      </c>
      <c r="Y1696"/>
      <c r="Z1696"/>
      <c r="AA1696"/>
      <c r="AB1696"/>
      <c r="AC1696"/>
      <c r="AD1696" s="175"/>
      <c r="AE1696" s="328"/>
      <c r="AF1696" s="48"/>
      <c r="AG1696" s="48"/>
      <c r="AH1696" s="48"/>
      <c r="AI1696" s="48"/>
      <c r="AJ1696" s="48"/>
    </row>
    <row r="1697" spans="1:36" ht="14.4">
      <c r="A1697" t="s">
        <v>3069</v>
      </c>
      <c r="B1697" s="188" t="s">
        <v>1381</v>
      </c>
      <c r="C1697" s="151" t="str">
        <f t="shared" si="296"/>
        <v>B.046.08.139</v>
      </c>
      <c r="D1697" s="54" t="s">
        <v>1382</v>
      </c>
      <c r="E1697" s="150" t="s">
        <v>440</v>
      </c>
      <c r="F1697" s="153" t="str">
        <f t="shared" si="297"/>
        <v>Electricity Pennsylvania production</v>
      </c>
      <c r="G1697" s="277">
        <v>0.12869373333333334</v>
      </c>
      <c r="H1697" s="44">
        <f t="shared" si="294"/>
        <v>0.12869373333333334</v>
      </c>
      <c r="I1697"/>
      <c r="J1697" s="294">
        <v>3.0947630812600005E-2</v>
      </c>
      <c r="K1697" s="44">
        <f t="shared" si="295"/>
        <v>3.0947630812600005E-2</v>
      </c>
      <c r="L1697" s="295">
        <v>1.2209815299999999E-3</v>
      </c>
      <c r="M1697" s="295">
        <v>2.0536210200000002E-3</v>
      </c>
      <c r="N1697" s="295">
        <v>8.3689682626000017E-3</v>
      </c>
      <c r="O1697" s="295">
        <v>1.9304060000000001E-2</v>
      </c>
      <c r="P1697"/>
      <c r="Q1697" s="212">
        <v>2.928855</v>
      </c>
      <c r="R1697"/>
      <c r="S1697" s="156">
        <v>2.5156994999999999E-3</v>
      </c>
      <c r="T1697" s="156">
        <v>2.3222434E-3</v>
      </c>
      <c r="U1697" s="156">
        <v>1.0467049999999999E-4</v>
      </c>
      <c r="V1697" s="156">
        <v>8.8785535000000001E-5</v>
      </c>
      <c r="W1697"/>
      <c r="X1697" s="155">
        <v>7.6751546999999994E-6</v>
      </c>
      <c r="Y1697"/>
      <c r="Z1697"/>
      <c r="AA1697"/>
      <c r="AB1697"/>
      <c r="AC1697"/>
      <c r="AD1697" s="175"/>
      <c r="AE1697" s="328"/>
      <c r="AH1697" s="48"/>
      <c r="AI1697" s="48"/>
      <c r="AJ1697" s="48"/>
    </row>
    <row r="1698" spans="1:36" ht="14.4">
      <c r="A1698" t="s">
        <v>3070</v>
      </c>
      <c r="B1698" s="188" t="s">
        <v>1381</v>
      </c>
      <c r="C1698" s="151" t="str">
        <f t="shared" si="296"/>
        <v>B.046.08.140</v>
      </c>
      <c r="D1698" s="54" t="s">
        <v>1382</v>
      </c>
      <c r="E1698" s="150" t="s">
        <v>440</v>
      </c>
      <c r="F1698" s="153" t="str">
        <f t="shared" si="297"/>
        <v>Electricity Rhode Island production</v>
      </c>
      <c r="G1698" s="277">
        <v>0.17480032666666667</v>
      </c>
      <c r="H1698" s="44">
        <f t="shared" si="294"/>
        <v>0.17480032666666667</v>
      </c>
      <c r="I1698"/>
      <c r="J1698" s="294">
        <v>3.0723651572999999E-2</v>
      </c>
      <c r="K1698" s="44">
        <f t="shared" si="295"/>
        <v>3.0723651572999999E-2</v>
      </c>
      <c r="L1698" s="295">
        <v>1.93659872E-3</v>
      </c>
      <c r="M1698" s="295">
        <v>2.5504302099999998E-3</v>
      </c>
      <c r="N1698" s="295">
        <v>1.6573643000000001E-5</v>
      </c>
      <c r="O1698" s="295">
        <v>2.6220048999999999E-2</v>
      </c>
      <c r="P1698"/>
      <c r="Q1698" s="212">
        <v>2.5514576999999998</v>
      </c>
      <c r="R1698"/>
      <c r="S1698" s="156">
        <v>3.2962149999999999E-3</v>
      </c>
      <c r="T1698" s="156">
        <v>3.0210314000000001E-3</v>
      </c>
      <c r="U1698" s="156">
        <v>1.3979503999999999E-4</v>
      </c>
      <c r="V1698" s="156">
        <v>1.3538851999999999E-4</v>
      </c>
      <c r="W1698"/>
      <c r="X1698" s="155">
        <v>8.4271116000000007E-6</v>
      </c>
      <c r="Y1698"/>
      <c r="Z1698"/>
      <c r="AA1698"/>
      <c r="AB1698"/>
      <c r="AC1698"/>
      <c r="AD1698" s="175"/>
      <c r="AE1698" s="328"/>
      <c r="AH1698" s="48"/>
      <c r="AI1698" s="48"/>
      <c r="AJ1698" s="48"/>
    </row>
    <row r="1699" spans="1:36" ht="14.4">
      <c r="A1699" t="s">
        <v>3071</v>
      </c>
      <c r="B1699" s="188" t="s">
        <v>1381</v>
      </c>
      <c r="C1699" s="151" t="str">
        <f t="shared" si="296"/>
        <v>B.046.08.141</v>
      </c>
      <c r="D1699" s="54" t="s">
        <v>1382</v>
      </c>
      <c r="E1699" s="150" t="s">
        <v>440</v>
      </c>
      <c r="F1699" s="153" t="str">
        <f t="shared" si="297"/>
        <v>Electricity South Carolina production</v>
      </c>
      <c r="G1699" s="277">
        <v>9.4687366666666675E-2</v>
      </c>
      <c r="H1699" s="44">
        <f t="shared" si="294"/>
        <v>9.4687366666666675E-2</v>
      </c>
      <c r="I1699"/>
      <c r="J1699" s="294">
        <v>3.1049357344000002E-2</v>
      </c>
      <c r="K1699" s="44">
        <f t="shared" si="295"/>
        <v>3.1049357344000002E-2</v>
      </c>
      <c r="L1699" s="295">
        <v>7.3832144499999996E-4</v>
      </c>
      <c r="M1699" s="295">
        <v>1.7244188199999999E-3</v>
      </c>
      <c r="N1699" s="295">
        <v>1.4383512079E-2</v>
      </c>
      <c r="O1699" s="295">
        <v>1.4203105000000001E-2</v>
      </c>
      <c r="P1699"/>
      <c r="Q1699" s="212">
        <v>3.2014828</v>
      </c>
      <c r="R1699"/>
      <c r="S1699" s="156">
        <v>1.9145315999999999E-3</v>
      </c>
      <c r="T1699" s="156">
        <v>1.7941855E-3</v>
      </c>
      <c r="U1699" s="156">
        <v>7.8587658999999994E-5</v>
      </c>
      <c r="V1699" s="156">
        <v>4.1758465999999997E-5</v>
      </c>
      <c r="W1699"/>
      <c r="X1699" s="155">
        <v>7.0109629999999999E-6</v>
      </c>
      <c r="Y1699"/>
      <c r="Z1699"/>
      <c r="AA1699"/>
      <c r="AB1699"/>
      <c r="AC1699"/>
      <c r="AD1699" s="175"/>
      <c r="AE1699" s="328"/>
      <c r="AH1699" s="48"/>
      <c r="AI1699" s="48"/>
      <c r="AJ1699" s="48"/>
    </row>
    <row r="1700" spans="1:36" ht="14.4">
      <c r="A1700" t="s">
        <v>3072</v>
      </c>
      <c r="B1700" s="188" t="s">
        <v>1381</v>
      </c>
      <c r="C1700" s="151" t="str">
        <f t="shared" si="296"/>
        <v>B.046.08.142</v>
      </c>
      <c r="D1700" s="54" t="s">
        <v>1382</v>
      </c>
      <c r="E1700" s="150" t="s">
        <v>440</v>
      </c>
      <c r="F1700" s="153" t="str">
        <f t="shared" si="297"/>
        <v>Electricity South Dakota production</v>
      </c>
      <c r="G1700" s="277">
        <v>6.1097374666666669E-2</v>
      </c>
      <c r="H1700" s="44">
        <f t="shared" si="294"/>
        <v>6.1097374666666669E-2</v>
      </c>
      <c r="I1700"/>
      <c r="J1700" s="294">
        <v>1.0619780339E-2</v>
      </c>
      <c r="K1700" s="44">
        <f t="shared" si="295"/>
        <v>1.0619780339E-2</v>
      </c>
      <c r="L1700" s="295">
        <v>4.8891136900000001E-4</v>
      </c>
      <c r="M1700" s="295">
        <v>7.5314539999999991E-4</v>
      </c>
      <c r="N1700" s="295">
        <v>2.1311737000000001E-4</v>
      </c>
      <c r="O1700" s="295">
        <v>9.1646061999999997E-3</v>
      </c>
      <c r="P1700"/>
      <c r="Q1700" s="212">
        <v>1.4528538</v>
      </c>
      <c r="R1700"/>
      <c r="S1700" s="156">
        <v>1.1062824E-3</v>
      </c>
      <c r="T1700" s="156">
        <v>1.0358568E-3</v>
      </c>
      <c r="U1700" s="156">
        <v>4.8504144000000002E-5</v>
      </c>
      <c r="V1700" s="156">
        <v>2.1921437000000001E-5</v>
      </c>
      <c r="W1700"/>
      <c r="X1700" s="155">
        <v>2.6373315000000001E-6</v>
      </c>
      <c r="Y1700"/>
      <c r="Z1700"/>
      <c r="AA1700"/>
      <c r="AB1700"/>
      <c r="AC1700"/>
      <c r="AD1700" s="175"/>
      <c r="AE1700" s="269"/>
      <c r="AF1700" s="117"/>
      <c r="AG1700" s="117"/>
      <c r="AH1700" s="48"/>
      <c r="AI1700" s="48"/>
      <c r="AJ1700" s="48"/>
    </row>
    <row r="1701" spans="1:36" ht="14.4">
      <c r="A1701" t="s">
        <v>3073</v>
      </c>
      <c r="B1701" s="188" t="s">
        <v>1381</v>
      </c>
      <c r="C1701" s="151" t="str">
        <f t="shared" si="296"/>
        <v>B.046.08.143</v>
      </c>
      <c r="D1701" s="54" t="s">
        <v>1382</v>
      </c>
      <c r="E1701" s="150" t="s">
        <v>440</v>
      </c>
      <c r="F1701" s="153" t="str">
        <f t="shared" si="297"/>
        <v>Electricity Tennessee production</v>
      </c>
      <c r="G1701" s="277">
        <v>0.11268758</v>
      </c>
      <c r="H1701" s="44">
        <f t="shared" si="294"/>
        <v>0.11268758</v>
      </c>
      <c r="I1701"/>
      <c r="J1701" s="294">
        <v>3.1947659441999995E-2</v>
      </c>
      <c r="K1701" s="44">
        <f t="shared" si="295"/>
        <v>3.1947659441999995E-2</v>
      </c>
      <c r="L1701" s="295">
        <v>6.1918767200000002E-4</v>
      </c>
      <c r="M1701" s="295">
        <v>1.5691527900000002E-3</v>
      </c>
      <c r="N1701" s="295">
        <v>1.2856181979999999E-2</v>
      </c>
      <c r="O1701" s="295">
        <v>1.6903136999999999E-2</v>
      </c>
      <c r="P1701"/>
      <c r="Q1701" s="212">
        <v>3.0747437999999998</v>
      </c>
      <c r="R1701"/>
      <c r="S1701" s="156">
        <v>2.1830797999999999E-3</v>
      </c>
      <c r="T1701" s="156">
        <v>2.0553707000000002E-3</v>
      </c>
      <c r="U1701" s="156">
        <v>9.1786951999999996E-5</v>
      </c>
      <c r="V1701" s="156">
        <v>3.5922133999999999E-5</v>
      </c>
      <c r="W1701"/>
      <c r="X1701" s="155">
        <v>7.2377590999999998E-6</v>
      </c>
      <c r="Y1701"/>
      <c r="Z1701"/>
      <c r="AA1701"/>
      <c r="AB1701"/>
      <c r="AC1701"/>
      <c r="AD1701" s="175"/>
      <c r="AE1701" s="269"/>
      <c r="AF1701" s="183"/>
      <c r="AG1701" s="183"/>
      <c r="AH1701" s="48"/>
      <c r="AI1701" s="48"/>
      <c r="AJ1701" s="48"/>
    </row>
    <row r="1702" spans="1:36" ht="14.4">
      <c r="A1702" t="s">
        <v>3074</v>
      </c>
      <c r="B1702" s="188" t="s">
        <v>1381</v>
      </c>
      <c r="C1702" s="151" t="str">
        <f t="shared" si="296"/>
        <v>B.046.08.144</v>
      </c>
      <c r="D1702" s="54" t="s">
        <v>1382</v>
      </c>
      <c r="E1702" s="150" t="s">
        <v>440</v>
      </c>
      <c r="F1702" s="153" t="str">
        <f t="shared" si="297"/>
        <v>Electricity Texas production</v>
      </c>
      <c r="G1702" s="277">
        <v>0.14992598000000001</v>
      </c>
      <c r="H1702" s="44">
        <f t="shared" si="294"/>
        <v>0.14992598000000001</v>
      </c>
      <c r="I1702"/>
      <c r="J1702" s="294">
        <v>2.8172671602000002E-2</v>
      </c>
      <c r="K1702" s="44">
        <f t="shared" si="295"/>
        <v>2.8172671602000002E-2</v>
      </c>
      <c r="L1702" s="295">
        <v>1.2906441999999999E-3</v>
      </c>
      <c r="M1702" s="295">
        <v>2.2231700299999999E-3</v>
      </c>
      <c r="N1702" s="295">
        <v>2.1699603720000001E-3</v>
      </c>
      <c r="O1702" s="295">
        <v>2.2488897000000001E-2</v>
      </c>
      <c r="P1702"/>
      <c r="Q1702" s="212">
        <v>2.3450650999999998</v>
      </c>
      <c r="R1702"/>
      <c r="S1702" s="156">
        <v>2.8529978999999998E-3</v>
      </c>
      <c r="T1702" s="156">
        <v>2.6551145999999999E-3</v>
      </c>
      <c r="U1702" s="156">
        <v>1.2109222E-4</v>
      </c>
      <c r="V1702" s="156">
        <v>7.6791028999999996E-5</v>
      </c>
      <c r="W1702"/>
      <c r="X1702" s="155">
        <v>7.1983016000000001E-6</v>
      </c>
      <c r="Y1702"/>
      <c r="Z1702"/>
      <c r="AA1702"/>
      <c r="AB1702"/>
      <c r="AC1702"/>
      <c r="AD1702" s="175"/>
      <c r="AE1702" s="328"/>
      <c r="AF1702" s="183"/>
      <c r="AG1702" s="183"/>
      <c r="AH1702" s="48"/>
      <c r="AI1702" s="48"/>
      <c r="AJ1702" s="48"/>
    </row>
    <row r="1703" spans="1:36" ht="14.4">
      <c r="A1703" t="s">
        <v>3075</v>
      </c>
      <c r="B1703" s="188" t="s">
        <v>1381</v>
      </c>
      <c r="C1703" s="151" t="str">
        <f t="shared" si="296"/>
        <v>B.046.08.145</v>
      </c>
      <c r="D1703" s="54" t="s">
        <v>1382</v>
      </c>
      <c r="E1703" s="150" t="s">
        <v>440</v>
      </c>
      <c r="F1703" s="153" t="str">
        <f t="shared" si="297"/>
        <v>Electricity Utah production</v>
      </c>
      <c r="G1703" s="277">
        <v>0.21335107333333336</v>
      </c>
      <c r="H1703" s="44">
        <f t="shared" si="294"/>
        <v>0.21335107333333336</v>
      </c>
      <c r="I1703"/>
      <c r="J1703" s="294">
        <v>3.6259797295E-2</v>
      </c>
      <c r="K1703" s="44">
        <f t="shared" si="295"/>
        <v>3.6259797295E-2</v>
      </c>
      <c r="L1703" s="295">
        <v>1.73442395E-3</v>
      </c>
      <c r="M1703" s="295">
        <v>2.4791933099999998E-3</v>
      </c>
      <c r="N1703" s="295">
        <v>4.3519034999999997E-5</v>
      </c>
      <c r="O1703" s="295">
        <v>3.2002661000000002E-2</v>
      </c>
      <c r="P1703"/>
      <c r="Q1703" s="212">
        <v>2.7295748</v>
      </c>
      <c r="R1703"/>
      <c r="S1703" s="156">
        <v>3.7878601000000001E-3</v>
      </c>
      <c r="T1703" s="156">
        <v>3.5472667000000001E-3</v>
      </c>
      <c r="U1703" s="156">
        <v>1.6814514000000001E-4</v>
      </c>
      <c r="V1703" s="156">
        <v>7.2448328999999995E-5</v>
      </c>
      <c r="W1703"/>
      <c r="X1703" s="155">
        <v>9.5799225999999994E-6</v>
      </c>
      <c r="Y1703"/>
      <c r="Z1703"/>
      <c r="AA1703"/>
      <c r="AB1703"/>
      <c r="AC1703"/>
      <c r="AD1703" s="53"/>
      <c r="AE1703" s="328"/>
      <c r="AF1703" s="183"/>
      <c r="AG1703" s="183"/>
      <c r="AH1703" s="48"/>
      <c r="AI1703" s="48"/>
      <c r="AJ1703" s="48"/>
    </row>
    <row r="1704" spans="1:36" ht="14.4">
      <c r="A1704" t="s">
        <v>3076</v>
      </c>
      <c r="B1704" s="188" t="s">
        <v>1381</v>
      </c>
      <c r="C1704" s="151" t="str">
        <f t="shared" si="296"/>
        <v>B.046.08.146</v>
      </c>
      <c r="D1704" s="54" t="s">
        <v>1382</v>
      </c>
      <c r="E1704" s="150" t="s">
        <v>440</v>
      </c>
      <c r="F1704" s="153" t="str">
        <f t="shared" si="297"/>
        <v>Electricity Vermont production</v>
      </c>
      <c r="G1704" s="277">
        <v>3.1587106666666667E-3</v>
      </c>
      <c r="H1704" s="44">
        <f t="shared" si="294"/>
        <v>3.1587106666666667E-3</v>
      </c>
      <c r="I1704"/>
      <c r="J1704" s="294">
        <v>3.7273468000000006E-3</v>
      </c>
      <c r="K1704" s="44">
        <f t="shared" si="295"/>
        <v>3.7273468000000006E-3</v>
      </c>
      <c r="L1704" s="295">
        <v>1.2971925700000001E-3</v>
      </c>
      <c r="M1704" s="295">
        <v>1.7676692800000001E-3</v>
      </c>
      <c r="N1704" s="295">
        <v>1.8867835E-4</v>
      </c>
      <c r="O1704" s="295">
        <v>4.738066E-4</v>
      </c>
      <c r="P1704"/>
      <c r="Q1704" s="212">
        <v>1.4529113</v>
      </c>
      <c r="R1704"/>
      <c r="S1704" s="156">
        <v>2.7652638999999999E-4</v>
      </c>
      <c r="T1704" s="156">
        <v>2.6907872000000001E-4</v>
      </c>
      <c r="U1704" s="156">
        <v>7.0805565999999997E-6</v>
      </c>
      <c r="V1704" s="156">
        <v>3.6711327000000001E-7</v>
      </c>
      <c r="W1704"/>
      <c r="X1704" s="155">
        <v>6.5653127000000002E-7</v>
      </c>
      <c r="Y1704"/>
      <c r="Z1704"/>
      <c r="AA1704"/>
      <c r="AB1704"/>
      <c r="AC1704"/>
      <c r="AD1704" s="175"/>
      <c r="AE1704" s="271"/>
      <c r="AF1704" s="183"/>
      <c r="AG1704" s="183"/>
      <c r="AH1704" s="48"/>
      <c r="AI1704" s="48"/>
      <c r="AJ1704" s="48"/>
    </row>
    <row r="1705" spans="1:36" ht="14.4">
      <c r="A1705" t="s">
        <v>3077</v>
      </c>
      <c r="B1705" s="188" t="s">
        <v>1381</v>
      </c>
      <c r="C1705" s="151" t="str">
        <f t="shared" si="296"/>
        <v>B.046.08.147</v>
      </c>
      <c r="D1705" s="54" t="s">
        <v>1382</v>
      </c>
      <c r="E1705" s="150" t="s">
        <v>440</v>
      </c>
      <c r="F1705" s="153" t="str">
        <f t="shared" si="297"/>
        <v>Electricity Virginia production</v>
      </c>
      <c r="G1705" s="277">
        <v>0.11797613333333334</v>
      </c>
      <c r="H1705" s="44">
        <f t="shared" si="294"/>
        <v>0.11797613333333334</v>
      </c>
      <c r="I1705"/>
      <c r="J1705" s="294">
        <v>2.9708615681E-2</v>
      </c>
      <c r="K1705" s="44">
        <f t="shared" si="295"/>
        <v>2.9708615681E-2</v>
      </c>
      <c r="L1705" s="295">
        <v>1.2896883399999999E-3</v>
      </c>
      <c r="M1705" s="295">
        <v>2.1598207800000001E-3</v>
      </c>
      <c r="N1705" s="295">
        <v>8.5626865609999998E-3</v>
      </c>
      <c r="O1705" s="295">
        <v>1.7696420000000001E-2</v>
      </c>
      <c r="P1705"/>
      <c r="Q1705" s="212">
        <v>2.8461649000000002</v>
      </c>
      <c r="R1705"/>
      <c r="S1705" s="156">
        <v>2.3484904000000001E-3</v>
      </c>
      <c r="T1705" s="156">
        <v>2.1688223E-3</v>
      </c>
      <c r="U1705" s="156">
        <v>9.6816987999999999E-5</v>
      </c>
      <c r="V1705" s="156">
        <v>8.2851098999999994E-5</v>
      </c>
      <c r="W1705"/>
      <c r="X1705" s="155">
        <v>7.1860810000000002E-6</v>
      </c>
      <c r="Y1705"/>
      <c r="Z1705"/>
      <c r="AA1705"/>
      <c r="AB1705"/>
      <c r="AC1705"/>
      <c r="AD1705" s="175"/>
      <c r="AE1705" s="271"/>
      <c r="AH1705" s="48"/>
      <c r="AI1705" s="48"/>
      <c r="AJ1705" s="48"/>
    </row>
    <row r="1706" spans="1:36" ht="14.4">
      <c r="A1706" t="s">
        <v>3078</v>
      </c>
      <c r="B1706" s="188" t="s">
        <v>1381</v>
      </c>
      <c r="C1706" s="151" t="str">
        <f t="shared" si="296"/>
        <v>B.046.08.148</v>
      </c>
      <c r="D1706" s="54" t="s">
        <v>1382</v>
      </c>
      <c r="E1706" s="150" t="s">
        <v>440</v>
      </c>
      <c r="F1706" s="153" t="str">
        <f t="shared" si="297"/>
        <v>Electricity Washington production</v>
      </c>
      <c r="G1706" s="277">
        <v>5.3811376000000001E-2</v>
      </c>
      <c r="H1706" s="44">
        <f t="shared" si="294"/>
        <v>5.3811376000000001E-2</v>
      </c>
      <c r="I1706"/>
      <c r="J1706" s="294">
        <v>1.1946846785E-2</v>
      </c>
      <c r="K1706" s="44">
        <f t="shared" si="295"/>
        <v>1.1946846785E-2</v>
      </c>
      <c r="L1706" s="295">
        <v>5.54771465E-4</v>
      </c>
      <c r="M1706" s="295">
        <v>1.0205635499999999E-3</v>
      </c>
      <c r="N1706" s="295">
        <v>2.2998053700000001E-3</v>
      </c>
      <c r="O1706" s="295">
        <v>8.0717063999999998E-3</v>
      </c>
      <c r="P1706"/>
      <c r="Q1706" s="212">
        <v>1.6552933000000001</v>
      </c>
      <c r="R1706"/>
      <c r="S1706" s="156">
        <v>1.068816E-3</v>
      </c>
      <c r="T1706" s="156">
        <v>9.9547648999999991E-4</v>
      </c>
      <c r="U1706" s="156">
        <v>4.4340695E-5</v>
      </c>
      <c r="V1706" s="156">
        <v>2.899883E-5</v>
      </c>
      <c r="W1706"/>
      <c r="X1706" s="155">
        <v>2.8903696000000002E-6</v>
      </c>
      <c r="Y1706"/>
      <c r="Z1706"/>
      <c r="AA1706"/>
      <c r="AB1706"/>
      <c r="AC1706"/>
      <c r="AD1706" s="175"/>
      <c r="AH1706" s="48"/>
      <c r="AI1706" s="48"/>
      <c r="AJ1706" s="48"/>
    </row>
    <row r="1707" spans="1:36" ht="14.4">
      <c r="A1707" t="s">
        <v>3079</v>
      </c>
      <c r="B1707" s="188" t="s">
        <v>1381</v>
      </c>
      <c r="C1707" s="151" t="str">
        <f t="shared" si="296"/>
        <v>B.046.08.149</v>
      </c>
      <c r="D1707" s="54" t="s">
        <v>1382</v>
      </c>
      <c r="E1707" s="150" t="s">
        <v>440</v>
      </c>
      <c r="F1707" s="153" t="str">
        <f t="shared" si="297"/>
        <v>Electricity West Virginia production</v>
      </c>
      <c r="G1707" s="277">
        <v>0.27702781333333337</v>
      </c>
      <c r="H1707" s="44">
        <f t="shared" si="294"/>
        <v>0.27702781333333337</v>
      </c>
      <c r="I1707"/>
      <c r="J1707" s="294">
        <v>4.5871595081999998E-2</v>
      </c>
      <c r="K1707" s="44">
        <f t="shared" si="295"/>
        <v>4.5871595081999998E-2</v>
      </c>
      <c r="L1707" s="295">
        <v>1.096580974E-3</v>
      </c>
      <c r="M1707" s="295">
        <v>3.2042729999999997E-3</v>
      </c>
      <c r="N1707" s="295">
        <v>1.6569107999999999E-5</v>
      </c>
      <c r="O1707" s="295">
        <v>4.1554172E-2</v>
      </c>
      <c r="P1707"/>
      <c r="Q1707" s="212">
        <v>3.2408039999999998</v>
      </c>
      <c r="R1707"/>
      <c r="S1707" s="156">
        <v>5.2099575E-3</v>
      </c>
      <c r="T1707" s="156">
        <v>4.9386533999999996E-3</v>
      </c>
      <c r="U1707" s="156">
        <v>2.2321565999999999E-4</v>
      </c>
      <c r="V1707" s="156">
        <v>4.8088362999999997E-5</v>
      </c>
      <c r="W1707"/>
      <c r="X1707" s="155">
        <v>1.2396736E-5</v>
      </c>
      <c r="Y1707"/>
      <c r="Z1707"/>
      <c r="AA1707"/>
      <c r="AB1707"/>
      <c r="AC1707"/>
      <c r="AD1707" s="175"/>
      <c r="AE1707" s="328"/>
      <c r="AF1707" s="183"/>
      <c r="AG1707" s="183"/>
      <c r="AH1707" s="48"/>
      <c r="AI1707" s="48"/>
      <c r="AJ1707" s="48"/>
    </row>
    <row r="1708" spans="1:36" ht="14.4">
      <c r="A1708" t="s">
        <v>3080</v>
      </c>
      <c r="B1708" s="188" t="s">
        <v>1381</v>
      </c>
      <c r="C1708" s="151" t="str">
        <f t="shared" si="296"/>
        <v>B.046.08.150</v>
      </c>
      <c r="D1708" s="54" t="s">
        <v>1382</v>
      </c>
      <c r="E1708" s="150" t="s">
        <v>440</v>
      </c>
      <c r="F1708" s="153" t="str">
        <f t="shared" si="297"/>
        <v>Electricity Wisconsin production</v>
      </c>
      <c r="G1708" s="277">
        <v>0.18730112666666668</v>
      </c>
      <c r="H1708" s="44">
        <f t="shared" ref="H1708:H1709" si="298">G1708</f>
        <v>0.18730112666666668</v>
      </c>
      <c r="I1708"/>
      <c r="J1708" s="294">
        <v>3.5591067937000002E-2</v>
      </c>
      <c r="K1708" s="44">
        <f t="shared" ref="K1708:K1709" si="299">J1708</f>
        <v>3.5591067937000002E-2</v>
      </c>
      <c r="L1708" s="295">
        <v>1.3290267999999999E-3</v>
      </c>
      <c r="M1708" s="295">
        <v>2.0542142800000001E-3</v>
      </c>
      <c r="N1708" s="295">
        <v>4.1126578570000001E-3</v>
      </c>
      <c r="O1708" s="295">
        <v>2.8095169E-2</v>
      </c>
      <c r="P1708"/>
      <c r="Q1708" s="212">
        <v>2.9363722000000001</v>
      </c>
      <c r="R1708"/>
      <c r="S1708" s="156">
        <v>3.3971291000000001E-3</v>
      </c>
      <c r="T1708" s="156">
        <v>3.1738891000000001E-3</v>
      </c>
      <c r="U1708" s="156">
        <v>1.4822016E-4</v>
      </c>
      <c r="V1708" s="156">
        <v>7.5019833999999996E-5</v>
      </c>
      <c r="W1708"/>
      <c r="X1708" s="155">
        <v>9.1742169999999992E-6</v>
      </c>
      <c r="Y1708"/>
      <c r="Z1708"/>
      <c r="AA1708"/>
      <c r="AB1708"/>
      <c r="AC1708"/>
      <c r="AD1708" s="175"/>
      <c r="AE1708" s="328"/>
      <c r="AF1708" s="183"/>
      <c r="AG1708" s="183"/>
      <c r="AH1708" s="48"/>
      <c r="AI1708" s="48"/>
      <c r="AJ1708" s="48"/>
    </row>
    <row r="1709" spans="1:36" ht="14.4">
      <c r="A1709" t="s">
        <v>3081</v>
      </c>
      <c r="B1709" s="188" t="s">
        <v>1381</v>
      </c>
      <c r="C1709" s="151" t="str">
        <f t="shared" si="296"/>
        <v>B.046.08.151</v>
      </c>
      <c r="D1709" s="54" t="s">
        <v>1382</v>
      </c>
      <c r="E1709" s="150" t="s">
        <v>440</v>
      </c>
      <c r="F1709" s="153" t="str">
        <f t="shared" si="297"/>
        <v>Electricity Wyoming production</v>
      </c>
      <c r="G1709" s="277">
        <v>0.26472640666666669</v>
      </c>
      <c r="H1709" s="44">
        <f t="shared" si="298"/>
        <v>0.26472640666666669</v>
      </c>
      <c r="I1709"/>
      <c r="J1709" s="294">
        <v>4.4131032673000004E-2</v>
      </c>
      <c r="K1709" s="44">
        <f t="shared" si="299"/>
        <v>4.4131032673000004E-2</v>
      </c>
      <c r="L1709" s="295">
        <v>1.3381693330000001E-3</v>
      </c>
      <c r="M1709" s="295">
        <v>3.0158596000000003E-3</v>
      </c>
      <c r="N1709" s="295">
        <v>6.8042739999999994E-5</v>
      </c>
      <c r="O1709" s="295">
        <v>3.9708961000000001E-2</v>
      </c>
      <c r="P1709"/>
      <c r="Q1709" s="212">
        <v>2.8507145</v>
      </c>
      <c r="R1709"/>
      <c r="S1709" s="156">
        <v>4.8377715999999996E-3</v>
      </c>
      <c r="T1709" s="156">
        <v>4.5888502999999999E-3</v>
      </c>
      <c r="U1709" s="156">
        <v>2.1141549E-4</v>
      </c>
      <c r="V1709" s="156">
        <v>3.7505822000000003E-5</v>
      </c>
      <c r="W1709"/>
      <c r="X1709" s="155">
        <v>1.1262686999999999E-5</v>
      </c>
      <c r="Y1709"/>
      <c r="Z1709"/>
      <c r="AA1709"/>
      <c r="AB1709"/>
      <c r="AC1709"/>
      <c r="AD1709" s="175"/>
      <c r="AE1709" s="328"/>
      <c r="AF1709" s="183"/>
      <c r="AG1709" s="183"/>
      <c r="AH1709" s="48"/>
      <c r="AI1709" s="48"/>
      <c r="AJ1709" s="48"/>
    </row>
    <row r="1710" spans="1:36" ht="14.4">
      <c r="B1710" s="188"/>
      <c r="C1710" s="151"/>
      <c r="D1710" s="51" t="s">
        <v>48</v>
      </c>
      <c r="E1710" s="150"/>
      <c r="F1710"/>
      <c r="H1710" s="44"/>
      <c r="I1710"/>
      <c r="J1710" s="44"/>
      <c r="K1710" s="44"/>
      <c r="L1710" s="44"/>
      <c r="P1710"/>
      <c r="Q1710" s="212"/>
      <c r="R1710"/>
      <c r="S1710"/>
      <c r="T1710"/>
      <c r="U1710"/>
      <c r="V1710"/>
      <c r="W1710"/>
      <c r="X1710"/>
      <c r="Y1710"/>
      <c r="Z1710"/>
      <c r="AA1710"/>
      <c r="AB1710"/>
      <c r="AC1710"/>
      <c r="AD1710" s="175"/>
      <c r="AE1710" s="269"/>
      <c r="AF1710" s="56"/>
      <c r="AG1710" s="56"/>
      <c r="AH1710" s="48"/>
      <c r="AI1710" s="48"/>
      <c r="AJ1710" s="48"/>
    </row>
    <row r="1711" spans="1:36" ht="14.4">
      <c r="A1711" t="s">
        <v>1916</v>
      </c>
      <c r="B1711" s="188" t="s">
        <v>322</v>
      </c>
      <c r="C1711" s="151" t="str">
        <f t="shared" ref="C1711:C1717" si="300">MID(A1711,1,12)</f>
        <v>B.050.01.101</v>
      </c>
      <c r="D1711" s="54" t="s">
        <v>48</v>
      </c>
      <c r="E1711" s="150" t="s">
        <v>440</v>
      </c>
      <c r="F1711" s="153" t="str">
        <f t="shared" ref="F1711:F1717" si="301">MID(A1711, 21,85)</f>
        <v>Heat - General Industry</v>
      </c>
      <c r="G1711" s="277">
        <v>9.2441493333333333E-2</v>
      </c>
      <c r="H1711" s="44">
        <f t="shared" ref="H1711:H1756" si="302">G1711</f>
        <v>9.2441493333333333E-2</v>
      </c>
      <c r="I1711"/>
      <c r="J1711" s="294">
        <v>1.8742827249040001E-2</v>
      </c>
      <c r="K1711" s="44">
        <f t="shared" ref="K1711:K1756" si="303">J1711</f>
        <v>1.8742827249040001E-2</v>
      </c>
      <c r="L1711" s="295">
        <v>1.1358769961999997E-3</v>
      </c>
      <c r="M1711" s="295">
        <v>3.6601164948399999E-3</v>
      </c>
      <c r="N1711" s="295">
        <v>8.0609757999999994E-5</v>
      </c>
      <c r="O1711" s="295">
        <v>1.3866224E-2</v>
      </c>
      <c r="P1711"/>
      <c r="Q1711" s="212">
        <v>1.2196726</v>
      </c>
      <c r="R1711"/>
      <c r="S1711" s="156">
        <v>2.4525407999999999E-3</v>
      </c>
      <c r="T1711" s="156">
        <v>2.2800987000000002E-3</v>
      </c>
      <c r="U1711" s="156">
        <v>8.6251528000000002E-5</v>
      </c>
      <c r="V1711" s="156">
        <v>8.6190575000000006E-5</v>
      </c>
      <c r="W1711"/>
      <c r="X1711" s="155">
        <v>5.2031423999999999E-6</v>
      </c>
      <c r="Y1711"/>
      <c r="Z1711"/>
      <c r="AA1711"/>
      <c r="AB1711"/>
      <c r="AC1711"/>
      <c r="AD1711" s="175"/>
      <c r="AE1711" s="269"/>
      <c r="AH1711" s="48"/>
      <c r="AI1711" s="48"/>
      <c r="AJ1711" s="48"/>
    </row>
    <row r="1712" spans="1:36" ht="14.4">
      <c r="A1712" t="s">
        <v>1917</v>
      </c>
      <c r="B1712" s="188" t="s">
        <v>322</v>
      </c>
      <c r="C1712" s="151" t="str">
        <f t="shared" si="300"/>
        <v>B.050.01.102</v>
      </c>
      <c r="D1712" s="54" t="s">
        <v>48</v>
      </c>
      <c r="E1712" s="150" t="s">
        <v>440</v>
      </c>
      <c r="F1712" s="153" t="str">
        <f t="shared" si="301"/>
        <v>Heat - Domestic from heat pump</v>
      </c>
      <c r="G1712" s="277">
        <v>3.1287021999999998E-2</v>
      </c>
      <c r="H1712" s="44">
        <f t="shared" si="302"/>
        <v>3.1287021999999998E-2</v>
      </c>
      <c r="I1712"/>
      <c r="J1712" s="294">
        <v>6.3079895499999995E-3</v>
      </c>
      <c r="K1712" s="44">
        <f t="shared" si="303"/>
        <v>6.3079895499999995E-3</v>
      </c>
      <c r="L1712" s="295">
        <v>1.9987665499999999E-4</v>
      </c>
      <c r="M1712" s="295">
        <v>4.1407466000000003E-4</v>
      </c>
      <c r="N1712" s="295">
        <v>1.0009849350000001E-3</v>
      </c>
      <c r="O1712" s="295">
        <v>4.6930532999999997E-3</v>
      </c>
      <c r="P1712"/>
      <c r="Q1712" s="212">
        <v>0.59716195000000005</v>
      </c>
      <c r="R1712"/>
      <c r="S1712" s="156">
        <v>5.9592626000000003E-4</v>
      </c>
      <c r="T1712" s="156">
        <v>5.5973191999999995E-4</v>
      </c>
      <c r="U1712" s="156">
        <v>2.5265066E-5</v>
      </c>
      <c r="V1712" s="156">
        <v>1.0929273999999999E-5</v>
      </c>
      <c r="W1712"/>
      <c r="X1712" s="155">
        <v>1.5849287999999999E-6</v>
      </c>
      <c r="Y1712"/>
      <c r="Z1712"/>
      <c r="AA1712"/>
      <c r="AB1712"/>
      <c r="AC1712"/>
      <c r="AD1712" s="175"/>
      <c r="AE1712" s="269"/>
      <c r="AH1712" s="48"/>
      <c r="AI1712" s="48"/>
      <c r="AJ1712" s="48"/>
    </row>
    <row r="1713" spans="1:36" ht="14.4">
      <c r="A1713" t="s">
        <v>1918</v>
      </c>
      <c r="B1713" s="188" t="s">
        <v>322</v>
      </c>
      <c r="C1713" s="151" t="str">
        <f t="shared" si="300"/>
        <v>B.050.01.103</v>
      </c>
      <c r="D1713" s="54" t="s">
        <v>48</v>
      </c>
      <c r="E1713" s="150" t="s">
        <v>440</v>
      </c>
      <c r="F1713" s="153" t="str">
        <f t="shared" si="301"/>
        <v>Heat from natural gas - condensing low NOx - incl. combustion CO2</v>
      </c>
      <c r="G1713" s="277">
        <v>8.2613820000000004E-2</v>
      </c>
      <c r="H1713" s="44">
        <f t="shared" si="302"/>
        <v>8.2613820000000004E-2</v>
      </c>
      <c r="I1713"/>
      <c r="J1713" s="294">
        <v>1.387376118631E-2</v>
      </c>
      <c r="K1713" s="44">
        <f t="shared" si="303"/>
        <v>1.387376118631E-2</v>
      </c>
      <c r="L1713" s="295">
        <v>5.58903901E-4</v>
      </c>
      <c r="M1713" s="295">
        <v>8.0096903430999994E-4</v>
      </c>
      <c r="N1713" s="295">
        <v>1.21815251E-4</v>
      </c>
      <c r="O1713" s="295">
        <v>1.2392073E-2</v>
      </c>
      <c r="P1713"/>
      <c r="Q1713" s="212">
        <v>1.2240746</v>
      </c>
      <c r="R1713"/>
      <c r="S1713" s="156">
        <v>1.5335018000000001E-3</v>
      </c>
      <c r="T1713" s="156">
        <v>1.3824605E-3</v>
      </c>
      <c r="U1713" s="156">
        <v>6.4992591999999996E-5</v>
      </c>
      <c r="V1713" s="156">
        <v>8.6048722999999998E-5</v>
      </c>
      <c r="W1713"/>
      <c r="X1713" s="155">
        <v>4.0384240999999999E-6</v>
      </c>
      <c r="Y1713"/>
      <c r="Z1713"/>
      <c r="AA1713"/>
      <c r="AB1713"/>
      <c r="AC1713"/>
      <c r="AD1713" s="175"/>
      <c r="AE1713" s="269"/>
      <c r="AF1713" s="183"/>
      <c r="AG1713" s="183"/>
      <c r="AH1713" s="48"/>
      <c r="AI1713" s="48"/>
      <c r="AJ1713" s="48"/>
    </row>
    <row r="1714" spans="1:36" ht="14.4">
      <c r="A1714" t="s">
        <v>1919</v>
      </c>
      <c r="B1714" s="188" t="s">
        <v>322</v>
      </c>
      <c r="C1714" s="151" t="str">
        <f t="shared" si="300"/>
        <v>B.050.01.104</v>
      </c>
      <c r="D1714" s="54" t="s">
        <v>48</v>
      </c>
      <c r="E1714" s="150" t="s">
        <v>440</v>
      </c>
      <c r="F1714" s="153" t="str">
        <f t="shared" si="301"/>
        <v>Heat from anthracite coal 30.7 MJ/kg - incl. combustion CO2</v>
      </c>
      <c r="G1714" s="277">
        <v>0.11622866000000001</v>
      </c>
      <c r="H1714" s="44">
        <f t="shared" si="302"/>
        <v>0.11622866000000001</v>
      </c>
      <c r="I1714"/>
      <c r="J1714" s="294">
        <v>2.0323253031502002E-2</v>
      </c>
      <c r="K1714" s="44">
        <f t="shared" si="303"/>
        <v>2.0323253031502002E-2</v>
      </c>
      <c r="L1714" s="295">
        <v>1.2869286371519999E-3</v>
      </c>
      <c r="M1714" s="295">
        <v>1.53463755175E-3</v>
      </c>
      <c r="N1714" s="295">
        <v>6.7387842599999997E-5</v>
      </c>
      <c r="O1714" s="295">
        <v>1.7434299E-2</v>
      </c>
      <c r="P1714"/>
      <c r="Q1714" s="212">
        <v>1.3524925999999999</v>
      </c>
      <c r="R1714"/>
      <c r="S1714" s="156">
        <v>2.1675345999999998E-3</v>
      </c>
      <c r="T1714" s="156">
        <v>2.0498031999999998E-3</v>
      </c>
      <c r="U1714" s="156">
        <v>9.9860869000000007E-5</v>
      </c>
      <c r="V1714" s="156">
        <v>1.7870481999999998E-5</v>
      </c>
      <c r="W1714"/>
      <c r="X1714" s="155">
        <v>5.6657398000000002E-6</v>
      </c>
      <c r="Y1714"/>
      <c r="Z1714"/>
      <c r="AA1714"/>
      <c r="AB1714"/>
      <c r="AC1714"/>
      <c r="AD1714" s="175"/>
      <c r="AE1714" s="269"/>
      <c r="AF1714" s="183"/>
      <c r="AG1714" s="183"/>
      <c r="AH1714" s="48"/>
      <c r="AI1714" s="48"/>
      <c r="AJ1714" s="48"/>
    </row>
    <row r="1715" spans="1:36" ht="14.4">
      <c r="A1715" t="s">
        <v>1920</v>
      </c>
      <c r="B1715" s="188" t="s">
        <v>322</v>
      </c>
      <c r="C1715" s="151" t="str">
        <f t="shared" si="300"/>
        <v>B.050.01.105</v>
      </c>
      <c r="D1715" s="54" t="s">
        <v>48</v>
      </c>
      <c r="E1715" s="150" t="s">
        <v>440</v>
      </c>
      <c r="F1715" s="153" t="str">
        <f t="shared" si="301"/>
        <v>Heat from coal bituminous 26.4 MJ/kg  - incl. combustion CO2</v>
      </c>
      <c r="G1715" s="277">
        <v>0.10409543333333333</v>
      </c>
      <c r="H1715" s="44">
        <f t="shared" si="302"/>
        <v>0.10409543333333333</v>
      </c>
      <c r="I1715"/>
      <c r="J1715" s="294">
        <v>2.1505556443079998E-2</v>
      </c>
      <c r="K1715" s="44">
        <f t="shared" si="303"/>
        <v>2.1505556443079998E-2</v>
      </c>
      <c r="L1715" s="295">
        <v>1.51014461806E-3</v>
      </c>
      <c r="M1715" s="295">
        <v>4.2263986622199995E-3</v>
      </c>
      <c r="N1715" s="295">
        <v>1.5469816279999998E-4</v>
      </c>
      <c r="O1715" s="295">
        <v>1.5614315E-2</v>
      </c>
      <c r="P1715"/>
      <c r="Q1715" s="212">
        <v>1.3375956</v>
      </c>
      <c r="R1715"/>
      <c r="S1715" s="156">
        <v>2.7750867000000002E-3</v>
      </c>
      <c r="T1715" s="156">
        <v>2.6495812999999999E-3</v>
      </c>
      <c r="U1715" s="156">
        <v>1.0697877E-4</v>
      </c>
      <c r="V1715" s="156">
        <v>1.8526678E-5</v>
      </c>
      <c r="W1715"/>
      <c r="X1715" s="155">
        <v>6.1089527000000002E-6</v>
      </c>
      <c r="Y1715"/>
      <c r="Z1715"/>
      <c r="AA1715"/>
      <c r="AB1715"/>
      <c r="AC1715"/>
      <c r="AD1715" s="175"/>
      <c r="AE1715" s="269"/>
      <c r="AF1715" s="183"/>
      <c r="AG1715" s="183"/>
      <c r="AH1715" s="48"/>
      <c r="AI1715" s="48"/>
      <c r="AJ1715" s="48"/>
    </row>
    <row r="1716" spans="1:36" ht="14.4">
      <c r="A1716" t="s">
        <v>1921</v>
      </c>
      <c r="B1716" s="188" t="s">
        <v>322</v>
      </c>
      <c r="C1716" s="151" t="str">
        <f t="shared" si="300"/>
        <v>B.050.01.106</v>
      </c>
      <c r="D1716" s="54" t="s">
        <v>48</v>
      </c>
      <c r="E1716" s="150" t="s">
        <v>440</v>
      </c>
      <c r="F1716" s="153" t="str">
        <f t="shared" si="301"/>
        <v>Heat from heavy oil for chemical processes - incl. combustion CO2</v>
      </c>
      <c r="G1716" s="277">
        <v>0.1034098</v>
      </c>
      <c r="H1716" s="44">
        <f t="shared" si="302"/>
        <v>0.1034098</v>
      </c>
      <c r="I1716"/>
      <c r="J1716" s="294">
        <v>2.380344552778E-2</v>
      </c>
      <c r="K1716" s="44">
        <f t="shared" si="303"/>
        <v>2.380344552778E-2</v>
      </c>
      <c r="L1716" s="295">
        <v>1.7205667136999997E-3</v>
      </c>
      <c r="M1716" s="295">
        <v>6.5303226822800006E-3</v>
      </c>
      <c r="N1716" s="295">
        <v>4.1086131799999997E-5</v>
      </c>
      <c r="O1716" s="295">
        <v>1.5511469999999999E-2</v>
      </c>
      <c r="P1716"/>
      <c r="Q1716" s="212">
        <v>1.2321709999999999</v>
      </c>
      <c r="R1716"/>
      <c r="S1716" s="156">
        <v>3.3927524999999999E-3</v>
      </c>
      <c r="T1716" s="156">
        <v>3.1968242000000001E-3</v>
      </c>
      <c r="U1716" s="156">
        <v>1.084078E-4</v>
      </c>
      <c r="V1716" s="156">
        <v>8.7520476999999994E-5</v>
      </c>
      <c r="W1716"/>
      <c r="X1716" s="155">
        <v>6.4236180999999998E-6</v>
      </c>
      <c r="Y1716"/>
      <c r="Z1716"/>
      <c r="AA1716"/>
      <c r="AB1716"/>
      <c r="AC1716"/>
      <c r="AD1716" s="175"/>
      <c r="AE1716" s="269"/>
      <c r="AF1716" s="183"/>
      <c r="AG1716" s="183"/>
      <c r="AH1716" s="48"/>
      <c r="AI1716" s="48"/>
      <c r="AJ1716" s="48"/>
    </row>
    <row r="1717" spans="1:36" ht="14.4">
      <c r="A1717" t="s">
        <v>1922</v>
      </c>
      <c r="B1717" s="188" t="s">
        <v>322</v>
      </c>
      <c r="C1717" s="151" t="str">
        <f t="shared" si="300"/>
        <v>B.050.01.107</v>
      </c>
      <c r="D1717" s="54" t="s">
        <v>48</v>
      </c>
      <c r="E1717" s="150" t="s">
        <v>440</v>
      </c>
      <c r="F1717" s="153" t="str">
        <f t="shared" si="301"/>
        <v>Heat from natural gas for chemical processes - incl. combustion CO2</v>
      </c>
      <c r="G1717" s="277">
        <v>8.1473193333333332E-2</v>
      </c>
      <c r="H1717" s="44">
        <f t="shared" si="302"/>
        <v>8.1473193333333332E-2</v>
      </c>
      <c r="I1717"/>
      <c r="J1717" s="294">
        <v>1.3682209966709999E-2</v>
      </c>
      <c r="K1717" s="44">
        <f t="shared" si="303"/>
        <v>1.3682209966709999E-2</v>
      </c>
      <c r="L1717" s="295">
        <v>5.5118728329999996E-4</v>
      </c>
      <c r="M1717" s="295">
        <v>7.8991029941000005E-4</v>
      </c>
      <c r="N1717" s="295">
        <v>1.2013338399999999E-4</v>
      </c>
      <c r="O1717" s="295">
        <v>1.2220979E-2</v>
      </c>
      <c r="P1717"/>
      <c r="Q1717" s="212">
        <v>1.2071742000000001</v>
      </c>
      <c r="R1717"/>
      <c r="S1717" s="156">
        <v>1.5123292E-3</v>
      </c>
      <c r="T1717" s="156">
        <v>1.3633733000000001E-3</v>
      </c>
      <c r="U1717" s="156">
        <v>6.4095258000000001E-5</v>
      </c>
      <c r="V1717" s="156">
        <v>8.4860673000000005E-5</v>
      </c>
      <c r="W1717"/>
      <c r="X1717" s="155">
        <v>3.9826666999999999E-6</v>
      </c>
      <c r="Y1717"/>
      <c r="Z1717"/>
      <c r="AA1717"/>
      <c r="AB1717"/>
      <c r="AC1717"/>
      <c r="AD1717" s="175"/>
      <c r="AE1717" s="269"/>
      <c r="AF1717" s="183"/>
      <c r="AG1717" s="183"/>
      <c r="AH1717" s="48"/>
      <c r="AI1717" s="48"/>
      <c r="AJ1717" s="48"/>
    </row>
    <row r="1718" spans="1:36" ht="14.4">
      <c r="B1718" s="188"/>
      <c r="C1718" s="151"/>
      <c r="D1718" s="51" t="s">
        <v>3594</v>
      </c>
      <c r="E1718" s="150"/>
      <c r="F1718" s="153"/>
      <c r="G1718" s="277"/>
      <c r="H1718" s="44"/>
      <c r="I1718"/>
      <c r="J1718" s="294"/>
      <c r="K1718" s="44"/>
      <c r="L1718" s="295"/>
      <c r="M1718" s="295"/>
      <c r="N1718" s="295"/>
      <c r="O1718" s="295"/>
      <c r="P1718"/>
      <c r="Q1718" s="212"/>
      <c r="R1718"/>
      <c r="S1718" s="156"/>
      <c r="T1718" s="156"/>
      <c r="U1718" s="156"/>
      <c r="V1718" s="156"/>
      <c r="W1718"/>
      <c r="X1718" s="155"/>
      <c r="Y1718"/>
      <c r="Z1718"/>
      <c r="AA1718"/>
      <c r="AB1718"/>
      <c r="AC1718"/>
      <c r="AD1718" s="175"/>
      <c r="AE1718" s="269"/>
      <c r="AF1718" s="183"/>
      <c r="AG1718" s="183"/>
      <c r="AH1718" s="48"/>
      <c r="AI1718" s="48"/>
      <c r="AJ1718" s="48"/>
    </row>
    <row r="1719" spans="1:36" ht="14.4">
      <c r="A1719" t="s">
        <v>3595</v>
      </c>
      <c r="B1719" s="188" t="s">
        <v>322</v>
      </c>
      <c r="C1719" s="151" t="str">
        <f t="shared" ref="C1719:C1756" si="304">MID(A1719,1,12)</f>
        <v>B.080.01.101</v>
      </c>
      <c r="D1719" s="54" t="s">
        <v>3594</v>
      </c>
      <c r="E1719" s="150" t="s">
        <v>2360</v>
      </c>
      <c r="F1719" s="153" t="str">
        <f t="shared" ref="F1719:F1756" si="305">MID(A1719, 21,85)</f>
        <v>2.3 MW full wind turbine (onshore)</v>
      </c>
      <c r="G1719" s="345">
        <v>1285554.0666666667</v>
      </c>
      <c r="H1719" s="44">
        <f t="shared" si="302"/>
        <v>1285554.0666666667</v>
      </c>
      <c r="I1719"/>
      <c r="J1719" s="346">
        <v>358078.74220419978</v>
      </c>
      <c r="K1719" s="44">
        <f t="shared" si="303"/>
        <v>358078.74220419978</v>
      </c>
      <c r="L1719" s="295">
        <v>17402.435140000001</v>
      </c>
      <c r="M1719" s="295">
        <v>63241.720778499992</v>
      </c>
      <c r="N1719" s="295">
        <v>84601.476285699799</v>
      </c>
      <c r="O1719" s="295">
        <v>192833.11</v>
      </c>
      <c r="P1719"/>
      <c r="Q1719" s="212">
        <v>11943045</v>
      </c>
      <c r="R1719"/>
      <c r="S1719" s="156">
        <v>34305.368999999999</v>
      </c>
      <c r="T1719" s="156">
        <v>32293.780999999999</v>
      </c>
      <c r="U1719" s="156">
        <v>1238.1256000000001</v>
      </c>
      <c r="V1719" s="156">
        <v>773.4624</v>
      </c>
      <c r="W1719"/>
      <c r="X1719" s="155">
        <v>83.974644999999995</v>
      </c>
      <c r="Y1719"/>
      <c r="Z1719"/>
      <c r="AA1719"/>
      <c r="AB1719"/>
      <c r="AC1719"/>
      <c r="AD1719" s="175"/>
      <c r="AE1719" s="269"/>
      <c r="AF1719" s="183"/>
      <c r="AG1719" s="183"/>
      <c r="AH1719" s="48"/>
      <c r="AI1719" s="48"/>
      <c r="AJ1719" s="48"/>
    </row>
    <row r="1720" spans="1:36" ht="14.4">
      <c r="A1720" t="s">
        <v>3596</v>
      </c>
      <c r="B1720" s="188" t="s">
        <v>322</v>
      </c>
      <c r="C1720" s="151" t="str">
        <f t="shared" si="304"/>
        <v>B.080.01.102</v>
      </c>
      <c r="D1720" s="54" t="s">
        <v>3594</v>
      </c>
      <c r="E1720" s="150" t="s">
        <v>2360</v>
      </c>
      <c r="F1720" s="153" t="str">
        <f t="shared" si="305"/>
        <v>2.3 MW wind turbine, foundation</v>
      </c>
      <c r="G1720" s="345">
        <v>225244.2466666667</v>
      </c>
      <c r="H1720" s="44">
        <f t="shared" si="302"/>
        <v>225244.2466666667</v>
      </c>
      <c r="I1720"/>
      <c r="J1720" s="346">
        <v>48870.860882103894</v>
      </c>
      <c r="K1720" s="44">
        <f t="shared" si="303"/>
        <v>48870.860882103894</v>
      </c>
      <c r="L1720" s="295">
        <v>3501.4481317</v>
      </c>
      <c r="M1720" s="295">
        <v>7749.7290338999992</v>
      </c>
      <c r="N1720" s="295">
        <v>3833.0467165038954</v>
      </c>
      <c r="O1720" s="295">
        <v>33786.637000000002</v>
      </c>
      <c r="P1720"/>
      <c r="Q1720" s="212">
        <v>1590983.7</v>
      </c>
      <c r="R1720"/>
      <c r="S1720" s="156">
        <v>4779.6976000000004</v>
      </c>
      <c r="T1720" s="156">
        <v>4471.9652999999998</v>
      </c>
      <c r="U1720" s="156">
        <v>192.64725000000001</v>
      </c>
      <c r="V1720" s="156">
        <v>115.08503</v>
      </c>
      <c r="W1720"/>
      <c r="X1720" s="155">
        <v>10.051627999999999</v>
      </c>
      <c r="Y1720"/>
      <c r="Z1720"/>
      <c r="AA1720"/>
      <c r="AB1720"/>
      <c r="AC1720"/>
      <c r="AD1720" s="175"/>
      <c r="AE1720" s="269"/>
      <c r="AF1720" s="183"/>
      <c r="AG1720" s="183"/>
      <c r="AH1720" s="48"/>
      <c r="AI1720" s="48"/>
      <c r="AJ1720" s="48"/>
    </row>
    <row r="1721" spans="1:36" ht="14.4">
      <c r="A1721" t="s">
        <v>3597</v>
      </c>
      <c r="B1721" s="188" t="s">
        <v>322</v>
      </c>
      <c r="C1721" s="151" t="str">
        <f t="shared" si="304"/>
        <v>B.080.01.103</v>
      </c>
      <c r="D1721" s="54" t="s">
        <v>3594</v>
      </c>
      <c r="E1721" s="150" t="s">
        <v>2360</v>
      </c>
      <c r="F1721" s="153" t="str">
        <f t="shared" si="305"/>
        <v>2.3 MW wind turbine, moving parts diameter 82 m</v>
      </c>
      <c r="G1721" s="345">
        <v>556588.30000000005</v>
      </c>
      <c r="H1721" s="44">
        <f t="shared" si="302"/>
        <v>556588.30000000005</v>
      </c>
      <c r="I1721"/>
      <c r="J1721" s="346">
        <v>190671.10941974516</v>
      </c>
      <c r="K1721" s="44">
        <f t="shared" si="303"/>
        <v>190671.10941974516</v>
      </c>
      <c r="L1721" s="295">
        <v>7026.4638500000001</v>
      </c>
      <c r="M1721" s="295">
        <v>36186.099258400005</v>
      </c>
      <c r="N1721" s="295">
        <v>63970.301311345174</v>
      </c>
      <c r="O1721" s="295">
        <v>83488.244999999995</v>
      </c>
      <c r="P1721"/>
      <c r="Q1721" s="212">
        <v>5476147.5999999996</v>
      </c>
      <c r="R1721"/>
      <c r="S1721" s="156">
        <v>18639.428</v>
      </c>
      <c r="T1721" s="156">
        <v>17717.468000000001</v>
      </c>
      <c r="U1721" s="156">
        <v>610.74553000000003</v>
      </c>
      <c r="V1721" s="156">
        <v>311.21463999999997</v>
      </c>
      <c r="W1721"/>
      <c r="X1721" s="155">
        <v>48.824072000000001</v>
      </c>
      <c r="Y1721"/>
      <c r="Z1721"/>
      <c r="AA1721"/>
      <c r="AB1721"/>
      <c r="AC1721"/>
      <c r="AD1721" s="175"/>
      <c r="AE1721" s="269"/>
      <c r="AF1721" s="183"/>
      <c r="AG1721" s="183"/>
      <c r="AH1721" s="48"/>
      <c r="AI1721" s="48"/>
      <c r="AJ1721" s="48"/>
    </row>
    <row r="1722" spans="1:36" ht="14.4">
      <c r="A1722" t="s">
        <v>3598</v>
      </c>
      <c r="B1722" s="188" t="s">
        <v>322</v>
      </c>
      <c r="C1722" s="151" t="str">
        <f t="shared" si="304"/>
        <v>B.080.01.104</v>
      </c>
      <c r="D1722" s="54" t="s">
        <v>3594</v>
      </c>
      <c r="E1722" s="150" t="s">
        <v>2360</v>
      </c>
      <c r="F1722" s="153" t="str">
        <f t="shared" si="305"/>
        <v>2.3 MW wind turbine, tower 95 meter + 12 m concrete</v>
      </c>
      <c r="G1722" s="345">
        <v>503721.51333333337</v>
      </c>
      <c r="H1722" s="44">
        <f t="shared" si="302"/>
        <v>503721.51333333337</v>
      </c>
      <c r="I1722"/>
      <c r="J1722" s="346">
        <v>118536.7728993327</v>
      </c>
      <c r="K1722" s="44">
        <f t="shared" si="303"/>
        <v>118536.7728993327</v>
      </c>
      <c r="L1722" s="295">
        <v>6874.5234455</v>
      </c>
      <c r="M1722" s="295">
        <v>19305.892986100003</v>
      </c>
      <c r="N1722" s="295">
        <v>16798.129467732699</v>
      </c>
      <c r="O1722" s="295">
        <v>75558.226999999999</v>
      </c>
      <c r="P1722"/>
      <c r="Q1722" s="212">
        <v>4875914</v>
      </c>
      <c r="R1722"/>
      <c r="S1722" s="156">
        <v>10886.243</v>
      </c>
      <c r="T1722" s="156">
        <v>10104.347</v>
      </c>
      <c r="U1722" s="156">
        <v>434.7328</v>
      </c>
      <c r="V1722" s="156">
        <v>347.16273000000001</v>
      </c>
      <c r="W1722"/>
      <c r="X1722" s="155">
        <v>25.098946000000002</v>
      </c>
      <c r="Y1722"/>
      <c r="Z1722"/>
      <c r="AA1722"/>
      <c r="AB1722"/>
      <c r="AC1722"/>
      <c r="AD1722" s="175"/>
      <c r="AE1722" s="269"/>
      <c r="AF1722" s="183"/>
      <c r="AG1722" s="183"/>
      <c r="AH1722" s="48"/>
      <c r="AI1722" s="48"/>
      <c r="AJ1722" s="48"/>
    </row>
    <row r="1723" spans="1:36" ht="14.4">
      <c r="A1723" t="s">
        <v>3599</v>
      </c>
      <c r="B1723" s="188" t="s">
        <v>322</v>
      </c>
      <c r="C1723" s="151" t="str">
        <f t="shared" si="304"/>
        <v>B.080.01.201</v>
      </c>
      <c r="D1723" s="54" t="s">
        <v>3594</v>
      </c>
      <c r="E1723" s="150" t="s">
        <v>2360</v>
      </c>
      <c r="F1723" s="153" t="str">
        <f t="shared" si="305"/>
        <v>3.4 MW full wind turbine (onshore)</v>
      </c>
      <c r="G1723" s="345">
        <v>1470992</v>
      </c>
      <c r="H1723" s="44">
        <f t="shared" si="302"/>
        <v>1470992</v>
      </c>
      <c r="I1723"/>
      <c r="J1723" s="346">
        <v>417908.26017437002</v>
      </c>
      <c r="K1723" s="44">
        <f t="shared" si="303"/>
        <v>417908.26017437002</v>
      </c>
      <c r="L1723" s="295">
        <v>21342.163919999999</v>
      </c>
      <c r="M1723" s="295">
        <v>91756.567004800003</v>
      </c>
      <c r="N1723" s="295">
        <v>84160.729249570009</v>
      </c>
      <c r="O1723" s="295">
        <v>220648.8</v>
      </c>
      <c r="P1723"/>
      <c r="Q1723" s="212">
        <v>15288290</v>
      </c>
      <c r="R1723"/>
      <c r="S1723" s="156">
        <v>41811.85</v>
      </c>
      <c r="T1723" s="156">
        <v>39351.881999999998</v>
      </c>
      <c r="U1723" s="156">
        <v>1434.5588</v>
      </c>
      <c r="V1723" s="156">
        <v>1025.4093</v>
      </c>
      <c r="W1723"/>
      <c r="X1723" s="155">
        <v>86.159653000000006</v>
      </c>
      <c r="Y1723"/>
      <c r="Z1723"/>
      <c r="AA1723"/>
      <c r="AB1723"/>
      <c r="AC1723"/>
      <c r="AD1723" s="175"/>
      <c r="AE1723" s="269"/>
      <c r="AF1723" s="183"/>
      <c r="AG1723" s="183"/>
      <c r="AH1723" s="48"/>
      <c r="AI1723" s="48"/>
      <c r="AJ1723" s="48"/>
    </row>
    <row r="1724" spans="1:36" ht="14.4">
      <c r="A1724" t="s">
        <v>3600</v>
      </c>
      <c r="B1724" s="188" t="s">
        <v>322</v>
      </c>
      <c r="C1724" s="151" t="str">
        <f t="shared" si="304"/>
        <v>B.080.01.202</v>
      </c>
      <c r="D1724" s="54" t="s">
        <v>3594</v>
      </c>
      <c r="E1724" s="150" t="s">
        <v>2360</v>
      </c>
      <c r="F1724" s="153" t="str">
        <f t="shared" si="305"/>
        <v>3.4 MW wind turbine, foundation</v>
      </c>
      <c r="G1724" s="345">
        <v>326345.64</v>
      </c>
      <c r="H1724" s="44">
        <f t="shared" si="302"/>
        <v>326345.64</v>
      </c>
      <c r="I1724"/>
      <c r="J1724" s="346">
        <v>105492.4257567337</v>
      </c>
      <c r="K1724" s="44">
        <f t="shared" si="303"/>
        <v>105492.4257567337</v>
      </c>
      <c r="L1724" s="295">
        <v>5431.5117999999993</v>
      </c>
      <c r="M1724" s="295">
        <v>28292.667061799999</v>
      </c>
      <c r="N1724" s="295">
        <v>22816.400894933708</v>
      </c>
      <c r="O1724" s="295">
        <v>48951.845999999998</v>
      </c>
      <c r="P1724"/>
      <c r="Q1724" s="212">
        <v>2424690.7000000002</v>
      </c>
      <c r="R1724"/>
      <c r="S1724" s="156">
        <v>13800.232</v>
      </c>
      <c r="T1724" s="156">
        <v>13243.954</v>
      </c>
      <c r="U1724" s="156">
        <v>381.20312999999999</v>
      </c>
      <c r="V1724" s="156">
        <v>175.07532</v>
      </c>
      <c r="W1724"/>
      <c r="X1724" s="155">
        <v>20.387089</v>
      </c>
      <c r="Y1724"/>
      <c r="Z1724"/>
      <c r="AA1724"/>
      <c r="AB1724"/>
      <c r="AC1724"/>
      <c r="AD1724" s="175"/>
      <c r="AE1724" s="269"/>
      <c r="AF1724" s="183"/>
      <c r="AG1724" s="183"/>
      <c r="AH1724" s="48"/>
      <c r="AI1724" s="48"/>
      <c r="AJ1724" s="48"/>
    </row>
    <row r="1725" spans="1:36" ht="14.4">
      <c r="A1725" t="s">
        <v>3601</v>
      </c>
      <c r="B1725" s="188" t="s">
        <v>322</v>
      </c>
      <c r="C1725" s="151" t="str">
        <f t="shared" si="304"/>
        <v>B.080.01.203</v>
      </c>
      <c r="D1725" s="54" t="s">
        <v>3594</v>
      </c>
      <c r="E1725" s="150" t="s">
        <v>2360</v>
      </c>
      <c r="F1725" s="153" t="str">
        <f t="shared" si="305"/>
        <v>3.4 MW wind turbine, moving parts diameter 130 m</v>
      </c>
      <c r="G1725" s="345">
        <v>653242.62666666671</v>
      </c>
      <c r="H1725" s="44">
        <f t="shared" si="302"/>
        <v>653242.62666666671</v>
      </c>
      <c r="I1725"/>
      <c r="J1725" s="346">
        <v>199215.09287851001</v>
      </c>
      <c r="K1725" s="44">
        <f t="shared" si="303"/>
        <v>199215.09287851001</v>
      </c>
      <c r="L1725" s="295">
        <v>9675.8428399999993</v>
      </c>
      <c r="M1725" s="295">
        <v>43104.853522400001</v>
      </c>
      <c r="N1725" s="295">
        <v>48448.002516109998</v>
      </c>
      <c r="O1725" s="295">
        <v>97986.394</v>
      </c>
      <c r="P1725"/>
      <c r="Q1725" s="212">
        <v>7520585.4000000004</v>
      </c>
      <c r="R1725"/>
      <c r="S1725" s="156">
        <v>17393.792000000001</v>
      </c>
      <c r="T1725" s="156">
        <v>16302.379000000001</v>
      </c>
      <c r="U1725" s="156">
        <v>629.02910999999995</v>
      </c>
      <c r="V1725" s="156">
        <v>462.38376</v>
      </c>
      <c r="W1725"/>
      <c r="X1725" s="155">
        <v>42.211917999999997</v>
      </c>
      <c r="Y1725"/>
      <c r="Z1725"/>
      <c r="AA1725"/>
      <c r="AB1725"/>
      <c r="AC1725"/>
      <c r="AD1725" s="175"/>
      <c r="AE1725" s="269"/>
      <c r="AF1725" s="183"/>
      <c r="AG1725" s="183"/>
      <c r="AH1725" s="48"/>
      <c r="AI1725" s="48"/>
      <c r="AJ1725" s="48"/>
    </row>
    <row r="1726" spans="1:36" ht="14.4">
      <c r="A1726" t="s">
        <v>3602</v>
      </c>
      <c r="B1726" s="188" t="s">
        <v>322</v>
      </c>
      <c r="C1726" s="151" t="str">
        <f t="shared" si="304"/>
        <v>B.080.01.204</v>
      </c>
      <c r="D1726" s="54" t="s">
        <v>3594</v>
      </c>
      <c r="E1726" s="150" t="s">
        <v>2360</v>
      </c>
      <c r="F1726" s="153" t="str">
        <f t="shared" si="305"/>
        <v>3.4 MW wind turbine, tower 110 meter</v>
      </c>
      <c r="G1726" s="345">
        <v>491403.74000000005</v>
      </c>
      <c r="H1726" s="44">
        <f t="shared" si="302"/>
        <v>491403.74000000005</v>
      </c>
      <c r="I1726"/>
      <c r="J1726" s="346">
        <v>113200.74311231906</v>
      </c>
      <c r="K1726" s="44">
        <f t="shared" si="303"/>
        <v>113200.74311231906</v>
      </c>
      <c r="L1726" s="295">
        <v>6234.80926817</v>
      </c>
      <c r="M1726" s="295">
        <v>20359.046975626999</v>
      </c>
      <c r="N1726" s="295">
        <v>12896.325868522061</v>
      </c>
      <c r="O1726" s="295">
        <v>73710.561000000002</v>
      </c>
      <c r="P1726"/>
      <c r="Q1726" s="212">
        <v>5343014.2</v>
      </c>
      <c r="R1726"/>
      <c r="S1726" s="156">
        <v>10617.825999999999</v>
      </c>
      <c r="T1726" s="156">
        <v>9805.5491000000002</v>
      </c>
      <c r="U1726" s="156">
        <v>424.32655999999997</v>
      </c>
      <c r="V1726" s="156">
        <v>387.95022999999998</v>
      </c>
      <c r="W1726"/>
      <c r="X1726" s="155">
        <v>23.560646999999999</v>
      </c>
      <c r="Y1726"/>
      <c r="Z1726"/>
      <c r="AA1726"/>
      <c r="AB1726"/>
      <c r="AC1726"/>
      <c r="AD1726" s="175"/>
      <c r="AE1726" s="269"/>
      <c r="AF1726" s="183"/>
      <c r="AG1726" s="183"/>
      <c r="AH1726" s="48"/>
      <c r="AI1726" s="48"/>
      <c r="AJ1726" s="48"/>
    </row>
    <row r="1727" spans="1:36" ht="14.4">
      <c r="A1727" t="s">
        <v>3603</v>
      </c>
      <c r="B1727" s="188" t="s">
        <v>322</v>
      </c>
      <c r="C1727" s="151" t="str">
        <f t="shared" si="304"/>
        <v>B.080.01.301</v>
      </c>
      <c r="D1727" s="54" t="s">
        <v>3594</v>
      </c>
      <c r="E1727" s="150" t="s">
        <v>2360</v>
      </c>
      <c r="F1727" s="153" t="str">
        <f t="shared" si="305"/>
        <v>4.5 MW full wind turbine (onshore)</v>
      </c>
      <c r="G1727" s="345">
        <v>1408710.5333333332</v>
      </c>
      <c r="H1727" s="44">
        <f t="shared" si="302"/>
        <v>1408710.5333333332</v>
      </c>
      <c r="I1727"/>
      <c r="J1727" s="346">
        <v>374566.09285447036</v>
      </c>
      <c r="K1727" s="44">
        <f t="shared" si="303"/>
        <v>374566.09285447036</v>
      </c>
      <c r="L1727" s="295">
        <v>18873.947319999999</v>
      </c>
      <c r="M1727" s="295">
        <v>79901.6011402</v>
      </c>
      <c r="N1727" s="295">
        <v>64483.964394270399</v>
      </c>
      <c r="O1727" s="295">
        <v>211306.58</v>
      </c>
      <c r="P1727"/>
      <c r="Q1727" s="212">
        <v>14408936</v>
      </c>
      <c r="R1727"/>
      <c r="S1727" s="156">
        <v>33698.574999999997</v>
      </c>
      <c r="T1727" s="156">
        <v>31445.184000000001</v>
      </c>
      <c r="U1727" s="156">
        <v>1287.9756</v>
      </c>
      <c r="V1727" s="156">
        <v>965.41570999999999</v>
      </c>
      <c r="W1727"/>
      <c r="X1727" s="155">
        <v>88.443190999999999</v>
      </c>
      <c r="Y1727"/>
      <c r="Z1727"/>
      <c r="AA1727"/>
      <c r="AB1727"/>
      <c r="AC1727"/>
      <c r="AD1727" s="175"/>
      <c r="AE1727" s="269"/>
      <c r="AF1727" s="183"/>
      <c r="AG1727" s="183"/>
      <c r="AH1727" s="48"/>
      <c r="AI1727" s="48"/>
      <c r="AJ1727" s="48"/>
    </row>
    <row r="1728" spans="1:36" ht="14.4">
      <c r="A1728" t="s">
        <v>3604</v>
      </c>
      <c r="B1728" s="188" t="s">
        <v>322</v>
      </c>
      <c r="C1728" s="151" t="str">
        <f t="shared" si="304"/>
        <v>B.080.01.302</v>
      </c>
      <c r="D1728" s="54" t="s">
        <v>3594</v>
      </c>
      <c r="E1728" s="150" t="s">
        <v>2360</v>
      </c>
      <c r="F1728" s="153" t="str">
        <f t="shared" si="305"/>
        <v>4.5 MW wind turbine, foundation</v>
      </c>
      <c r="G1728" s="345">
        <v>315841.42000000004</v>
      </c>
      <c r="H1728" s="44">
        <f t="shared" si="302"/>
        <v>315841.42000000004</v>
      </c>
      <c r="I1728"/>
      <c r="J1728" s="346">
        <v>69442.15236658504</v>
      </c>
      <c r="K1728" s="44">
        <f t="shared" si="303"/>
        <v>69442.15236658504</v>
      </c>
      <c r="L1728" s="295">
        <v>4897.7059355000001</v>
      </c>
      <c r="M1728" s="295">
        <v>11515.054990300001</v>
      </c>
      <c r="N1728" s="295">
        <v>5653.1784407850446</v>
      </c>
      <c r="O1728" s="295">
        <v>47376.213000000003</v>
      </c>
      <c r="P1728"/>
      <c r="Q1728" s="212">
        <v>2341942</v>
      </c>
      <c r="R1728"/>
      <c r="S1728" s="156">
        <v>6708.8836000000001</v>
      </c>
      <c r="T1728" s="156">
        <v>6269.4400999999998</v>
      </c>
      <c r="U1728" s="156">
        <v>270.24232999999998</v>
      </c>
      <c r="V1728" s="156">
        <v>169.20119</v>
      </c>
      <c r="W1728"/>
      <c r="X1728" s="155">
        <v>14.255801</v>
      </c>
      <c r="Y1728"/>
      <c r="Z1728"/>
      <c r="AA1728"/>
      <c r="AB1728"/>
      <c r="AC1728"/>
      <c r="AD1728" s="175"/>
      <c r="AE1728" s="269"/>
      <c r="AF1728" s="183"/>
      <c r="AG1728" s="183"/>
      <c r="AH1728" s="48"/>
      <c r="AI1728" s="48"/>
      <c r="AJ1728" s="48"/>
    </row>
    <row r="1729" spans="1:36" ht="14.4">
      <c r="A1729" t="s">
        <v>3605</v>
      </c>
      <c r="B1729" s="188" t="s">
        <v>322</v>
      </c>
      <c r="C1729" s="151" t="str">
        <f t="shared" si="304"/>
        <v>B.080.01.303</v>
      </c>
      <c r="D1729" s="54" t="s">
        <v>3594</v>
      </c>
      <c r="E1729" s="150" t="s">
        <v>2360</v>
      </c>
      <c r="F1729" s="153" t="str">
        <f t="shared" si="305"/>
        <v>4.5 MW wind turbine, moving parts diameter 163 m</v>
      </c>
      <c r="G1729" s="345">
        <v>687277.66666666663</v>
      </c>
      <c r="H1729" s="44">
        <f t="shared" si="302"/>
        <v>687277.66666666663</v>
      </c>
      <c r="I1729"/>
      <c r="J1729" s="346">
        <v>211327.67334603571</v>
      </c>
      <c r="K1729" s="44">
        <f t="shared" si="303"/>
        <v>211327.67334603571</v>
      </c>
      <c r="L1729" s="295">
        <v>8894.1785199999995</v>
      </c>
      <c r="M1729" s="295">
        <v>52171.296778999997</v>
      </c>
      <c r="N1729" s="295">
        <v>47170.548047035707</v>
      </c>
      <c r="O1729" s="295">
        <v>103091.65</v>
      </c>
      <c r="P1729"/>
      <c r="Q1729" s="212">
        <v>7665943.2000000002</v>
      </c>
      <c r="R1729"/>
      <c r="S1729" s="156">
        <v>18238.257000000001</v>
      </c>
      <c r="T1729" s="156">
        <v>17089.239000000001</v>
      </c>
      <c r="U1729" s="156">
        <v>667.68427999999994</v>
      </c>
      <c r="V1729" s="156">
        <v>481.33390000000003</v>
      </c>
      <c r="W1729"/>
      <c r="X1729" s="155">
        <v>54.836413999999998</v>
      </c>
      <c r="Y1729"/>
      <c r="Z1729"/>
      <c r="AA1729"/>
      <c r="AB1729"/>
      <c r="AC1729"/>
      <c r="AD1729" s="175"/>
      <c r="AE1729" s="269"/>
      <c r="AF1729" s="183"/>
      <c r="AG1729" s="183"/>
      <c r="AH1729" s="48"/>
      <c r="AI1729" s="48"/>
      <c r="AJ1729" s="48"/>
    </row>
    <row r="1730" spans="1:36" ht="14.4">
      <c r="A1730" t="s">
        <v>3606</v>
      </c>
      <c r="B1730" s="188" t="s">
        <v>322</v>
      </c>
      <c r="C1730" s="151" t="str">
        <f t="shared" si="304"/>
        <v>B.080.01.304</v>
      </c>
      <c r="D1730" s="54" t="s">
        <v>3594</v>
      </c>
      <c r="E1730" s="150" t="s">
        <v>2360</v>
      </c>
      <c r="F1730" s="153" t="str">
        <f t="shared" si="305"/>
        <v>4.5 MW wind turbine, tower 98 meter</v>
      </c>
      <c r="G1730" s="345">
        <v>405591.39333333337</v>
      </c>
      <c r="H1730" s="44">
        <f t="shared" si="302"/>
        <v>405591.39333333337</v>
      </c>
      <c r="I1730"/>
      <c r="J1730" s="346">
        <v>93796.260923569702</v>
      </c>
      <c r="K1730" s="44">
        <f t="shared" si="303"/>
        <v>93796.260923569702</v>
      </c>
      <c r="L1730" s="295">
        <v>5082.0627600799999</v>
      </c>
      <c r="M1730" s="295">
        <v>16215.251268085</v>
      </c>
      <c r="N1730" s="295">
        <v>11660.2378954047</v>
      </c>
      <c r="O1730" s="295">
        <v>60838.709000000003</v>
      </c>
      <c r="P1730"/>
      <c r="Q1730" s="212">
        <v>4401050.3</v>
      </c>
      <c r="R1730"/>
      <c r="S1730" s="156">
        <v>8751.4339999999993</v>
      </c>
      <c r="T1730" s="156">
        <v>8086.5043999999998</v>
      </c>
      <c r="U1730" s="156">
        <v>350.04897</v>
      </c>
      <c r="V1730" s="156">
        <v>314.88062000000002</v>
      </c>
      <c r="W1730"/>
      <c r="X1730" s="155">
        <v>19.350975999999999</v>
      </c>
      <c r="Y1730"/>
      <c r="Z1730"/>
      <c r="AA1730"/>
      <c r="AB1730"/>
      <c r="AC1730"/>
      <c r="AD1730" s="175"/>
      <c r="AE1730" s="269"/>
      <c r="AF1730" s="183"/>
      <c r="AG1730" s="183"/>
      <c r="AH1730" s="48"/>
      <c r="AI1730" s="48"/>
      <c r="AJ1730" s="48"/>
    </row>
    <row r="1731" spans="1:36" ht="14.4">
      <c r="A1731" t="s">
        <v>3607</v>
      </c>
      <c r="B1731" s="188" t="s">
        <v>322</v>
      </c>
      <c r="C1731" s="151" t="str">
        <f t="shared" si="304"/>
        <v>B.080.01.401</v>
      </c>
      <c r="D1731" s="54" t="s">
        <v>3594</v>
      </c>
      <c r="E1731" s="150" t="s">
        <v>2360</v>
      </c>
      <c r="F1731" s="153" t="str">
        <f t="shared" si="305"/>
        <v>6.2 MW full wind turbine (onshore)</v>
      </c>
      <c r="G1731" s="345">
        <v>2351505.6666666665</v>
      </c>
      <c r="H1731" s="44">
        <f t="shared" si="302"/>
        <v>2351505.6666666665</v>
      </c>
      <c r="I1731"/>
      <c r="J1731" s="346">
        <v>673655.65602891834</v>
      </c>
      <c r="K1731" s="44">
        <f t="shared" si="303"/>
        <v>673655.65602891834</v>
      </c>
      <c r="L1731" s="295">
        <v>34426.303399999997</v>
      </c>
      <c r="M1731" s="295">
        <v>141225.87573519998</v>
      </c>
      <c r="N1731" s="295">
        <v>145277.62689371841</v>
      </c>
      <c r="O1731" s="295">
        <v>352725.85</v>
      </c>
      <c r="P1731"/>
      <c r="Q1731" s="212">
        <v>23665112</v>
      </c>
      <c r="R1731"/>
      <c r="S1731" s="156">
        <v>61280.875</v>
      </c>
      <c r="T1731" s="156">
        <v>57490.654000000002</v>
      </c>
      <c r="U1731" s="156">
        <v>2239.288</v>
      </c>
      <c r="V1731" s="156">
        <v>1550.9335000000001</v>
      </c>
      <c r="W1731"/>
      <c r="X1731" s="155">
        <v>148.72172</v>
      </c>
      <c r="Y1731"/>
      <c r="Z1731"/>
      <c r="AA1731"/>
      <c r="AB1731"/>
      <c r="AC1731"/>
      <c r="AD1731" s="175"/>
      <c r="AE1731" s="269"/>
      <c r="AF1731" s="183"/>
      <c r="AG1731" s="183"/>
      <c r="AH1731" s="48"/>
      <c r="AI1731" s="48"/>
      <c r="AJ1731" s="48"/>
    </row>
    <row r="1732" spans="1:36" ht="14.4">
      <c r="A1732" t="s">
        <v>3608</v>
      </c>
      <c r="B1732" s="188" t="s">
        <v>322</v>
      </c>
      <c r="C1732" s="151" t="str">
        <f t="shared" si="304"/>
        <v>B.080.01.402</v>
      </c>
      <c r="D1732" s="54" t="s">
        <v>3594</v>
      </c>
      <c r="E1732" s="150" t="s">
        <v>2360</v>
      </c>
      <c r="F1732" s="153" t="str">
        <f t="shared" si="305"/>
        <v>6.2 MW wind turbine, foundation</v>
      </c>
      <c r="G1732" s="345">
        <v>540764.39333333331</v>
      </c>
      <c r="H1732" s="44">
        <f t="shared" si="302"/>
        <v>540764.39333333331</v>
      </c>
      <c r="I1732"/>
      <c r="J1732" s="346">
        <v>124596.65901686614</v>
      </c>
      <c r="K1732" s="44">
        <f t="shared" si="303"/>
        <v>124596.65901686614</v>
      </c>
      <c r="L1732" s="295">
        <v>8365.6135400000003</v>
      </c>
      <c r="M1732" s="295">
        <v>22248.490812399996</v>
      </c>
      <c r="N1732" s="295">
        <v>12867.895664466136</v>
      </c>
      <c r="O1732" s="295">
        <v>81114.659</v>
      </c>
      <c r="P1732"/>
      <c r="Q1732" s="212">
        <v>3899486.8</v>
      </c>
      <c r="R1732"/>
      <c r="S1732" s="156">
        <v>12742.075999999999</v>
      </c>
      <c r="T1732" s="156">
        <v>11984.707</v>
      </c>
      <c r="U1732" s="156">
        <v>486.63243999999997</v>
      </c>
      <c r="V1732" s="156">
        <v>270.73746</v>
      </c>
      <c r="W1732"/>
      <c r="X1732" s="155">
        <v>25.784763999999999</v>
      </c>
      <c r="Y1732"/>
      <c r="Z1732"/>
      <c r="AA1732"/>
      <c r="AB1732"/>
      <c r="AC1732"/>
      <c r="AD1732" s="175"/>
      <c r="AE1732" s="269"/>
      <c r="AF1732" s="183"/>
      <c r="AG1732" s="183"/>
      <c r="AH1732" s="48"/>
      <c r="AI1732" s="48"/>
      <c r="AJ1732" s="48"/>
    </row>
    <row r="1733" spans="1:36" ht="14.4">
      <c r="A1733" t="s">
        <v>3609</v>
      </c>
      <c r="B1733" s="188" t="s">
        <v>322</v>
      </c>
      <c r="C1733" s="151" t="str">
        <f t="shared" si="304"/>
        <v>B.080.01.403</v>
      </c>
      <c r="D1733" s="54" t="s">
        <v>3594</v>
      </c>
      <c r="E1733" s="150" t="s">
        <v>2360</v>
      </c>
      <c r="F1733" s="153" t="str">
        <f t="shared" si="305"/>
        <v>6.2 MW wind turbine, moving parts  diameter 162 m</v>
      </c>
      <c r="G1733" s="345">
        <v>1023071.6666666667</v>
      </c>
      <c r="H1733" s="44">
        <f t="shared" si="302"/>
        <v>1023071.6666666667</v>
      </c>
      <c r="I1733"/>
      <c r="J1733" s="346">
        <v>365971.75969406689</v>
      </c>
      <c r="K1733" s="44">
        <f t="shared" si="303"/>
        <v>365971.75969406689</v>
      </c>
      <c r="L1733" s="295">
        <v>16207.9877</v>
      </c>
      <c r="M1733" s="295">
        <v>87220.841260799993</v>
      </c>
      <c r="N1733" s="295">
        <v>109082.1807332669</v>
      </c>
      <c r="O1733" s="295">
        <v>153460.75</v>
      </c>
      <c r="P1733"/>
      <c r="Q1733" s="212">
        <v>11217938</v>
      </c>
      <c r="R1733"/>
      <c r="S1733" s="156">
        <v>31432.862000000001</v>
      </c>
      <c r="T1733" s="156">
        <v>29691.157999999999</v>
      </c>
      <c r="U1733" s="156">
        <v>1070.8012000000001</v>
      </c>
      <c r="V1733" s="156">
        <v>670.90270999999996</v>
      </c>
      <c r="W1733"/>
      <c r="X1733" s="155">
        <v>85.271197000000001</v>
      </c>
      <c r="Y1733"/>
      <c r="Z1733"/>
      <c r="AA1733"/>
      <c r="AB1733"/>
      <c r="AC1733"/>
      <c r="AD1733" s="175"/>
      <c r="AE1733" s="269"/>
      <c r="AF1733" s="183"/>
      <c r="AG1733" s="183"/>
      <c r="AH1733" s="48"/>
      <c r="AI1733" s="48"/>
      <c r="AJ1733" s="48"/>
    </row>
    <row r="1734" spans="1:36" ht="14.4">
      <c r="A1734" t="s">
        <v>3610</v>
      </c>
      <c r="B1734" s="188" t="s">
        <v>322</v>
      </c>
      <c r="C1734" s="151" t="str">
        <f t="shared" si="304"/>
        <v>B.080.01.404</v>
      </c>
      <c r="D1734" s="54" t="s">
        <v>3594</v>
      </c>
      <c r="E1734" s="150" t="s">
        <v>2360</v>
      </c>
      <c r="F1734" s="153" t="str">
        <f t="shared" si="305"/>
        <v>6.2 MW wind turbine, tower 149 meter</v>
      </c>
      <c r="G1734" s="345">
        <v>787669.60000000009</v>
      </c>
      <c r="H1734" s="44">
        <f t="shared" si="302"/>
        <v>787669.60000000009</v>
      </c>
      <c r="I1734"/>
      <c r="J1734" s="346">
        <v>183087.24292369542</v>
      </c>
      <c r="K1734" s="44">
        <f t="shared" si="303"/>
        <v>183087.24292369542</v>
      </c>
      <c r="L1734" s="295">
        <v>9852.7024070000007</v>
      </c>
      <c r="M1734" s="295">
        <v>31756.543929310003</v>
      </c>
      <c r="N1734" s="295">
        <v>23327.556587385399</v>
      </c>
      <c r="O1734" s="295">
        <v>118150.44</v>
      </c>
      <c r="P1734"/>
      <c r="Q1734" s="212">
        <v>8547686.5999999996</v>
      </c>
      <c r="R1734"/>
      <c r="S1734" s="156">
        <v>17105.937000000002</v>
      </c>
      <c r="T1734" s="156">
        <v>15814.789000000001</v>
      </c>
      <c r="U1734" s="156">
        <v>681.85443999999995</v>
      </c>
      <c r="V1734" s="156">
        <v>609.29336999999998</v>
      </c>
      <c r="W1734"/>
      <c r="X1734" s="155">
        <v>37.665762000000001</v>
      </c>
      <c r="Y1734"/>
      <c r="Z1734"/>
      <c r="AA1734"/>
      <c r="AB1734"/>
      <c r="AC1734"/>
      <c r="AD1734" s="175"/>
      <c r="AE1734" s="269"/>
      <c r="AF1734" s="183"/>
      <c r="AG1734" s="183"/>
      <c r="AH1734" s="48"/>
      <c r="AI1734" s="48"/>
      <c r="AJ1734" s="48"/>
    </row>
    <row r="1735" spans="1:36" ht="14.4">
      <c r="A1735" t="s">
        <v>3611</v>
      </c>
      <c r="B1735" s="188" t="s">
        <v>322</v>
      </c>
      <c r="C1735" s="151" t="str">
        <f t="shared" si="304"/>
        <v>B.080.01.601</v>
      </c>
      <c r="D1735" s="54" t="s">
        <v>3594</v>
      </c>
      <c r="E1735" s="150" t="s">
        <v>2360</v>
      </c>
      <c r="F1735" s="153" t="str">
        <f t="shared" si="305"/>
        <v>5 MW full wind turbine (offshore)</v>
      </c>
      <c r="G1735" s="345">
        <v>3375974.8666666667</v>
      </c>
      <c r="H1735" s="44">
        <f t="shared" si="302"/>
        <v>3375974.8666666667</v>
      </c>
      <c r="I1735"/>
      <c r="J1735" s="346">
        <v>1291272.6315021703</v>
      </c>
      <c r="K1735" s="44">
        <f t="shared" si="303"/>
        <v>1291272.6315021703</v>
      </c>
      <c r="L1735" s="295">
        <v>68237.934600000008</v>
      </c>
      <c r="M1735" s="295">
        <v>171030.21370250001</v>
      </c>
      <c r="N1735" s="295">
        <v>545608.25319967035</v>
      </c>
      <c r="O1735" s="295">
        <v>506396.23</v>
      </c>
      <c r="P1735"/>
      <c r="Q1735" s="212">
        <v>38334017</v>
      </c>
      <c r="R1735"/>
      <c r="S1735" s="156">
        <v>90854.543999999994</v>
      </c>
      <c r="T1735" s="156">
        <v>85041.769</v>
      </c>
      <c r="U1735" s="156">
        <v>3204.7390999999998</v>
      </c>
      <c r="V1735" s="156">
        <v>2608.0367000000001</v>
      </c>
      <c r="W1735"/>
      <c r="X1735" s="155">
        <v>223.06521000000001</v>
      </c>
      <c r="Y1735"/>
      <c r="Z1735"/>
      <c r="AA1735"/>
      <c r="AB1735"/>
      <c r="AC1735"/>
      <c r="AD1735" s="175"/>
      <c r="AE1735" s="269"/>
      <c r="AF1735" s="183"/>
      <c r="AG1735" s="183"/>
      <c r="AH1735" s="48"/>
      <c r="AI1735" s="48"/>
      <c r="AJ1735" s="48"/>
    </row>
    <row r="1736" spans="1:36" ht="14.4">
      <c r="A1736" t="s">
        <v>3612</v>
      </c>
      <c r="B1736" s="188" t="s">
        <v>322</v>
      </c>
      <c r="C1736" s="151" t="str">
        <f t="shared" si="304"/>
        <v>B.080.01.602</v>
      </c>
      <c r="D1736" s="54" t="s">
        <v>3594</v>
      </c>
      <c r="E1736" s="150" t="s">
        <v>2360</v>
      </c>
      <c r="F1736" s="153" t="str">
        <f t="shared" si="305"/>
        <v xml:space="preserve">5 MW wind turbine, offshore jacket substructure </v>
      </c>
      <c r="G1736" s="345">
        <v>1189191.6666666667</v>
      </c>
      <c r="H1736" s="44">
        <f t="shared" si="302"/>
        <v>1189191.6666666667</v>
      </c>
      <c r="I1736"/>
      <c r="J1736" s="346">
        <v>268873.99129809998</v>
      </c>
      <c r="K1736" s="44">
        <f t="shared" si="303"/>
        <v>268873.99129809998</v>
      </c>
      <c r="L1736" s="295">
        <v>15116.795789500002</v>
      </c>
      <c r="M1736" s="295">
        <v>48072.307318600004</v>
      </c>
      <c r="N1736" s="295">
        <v>27306.138190000001</v>
      </c>
      <c r="O1736" s="295">
        <v>178378.75</v>
      </c>
      <c r="P1736"/>
      <c r="Q1736" s="212">
        <v>12750770</v>
      </c>
      <c r="R1736"/>
      <c r="S1736" s="156">
        <v>25678.245999999999</v>
      </c>
      <c r="T1736" s="156">
        <v>23710.024000000001</v>
      </c>
      <c r="U1736" s="156">
        <v>1026.2068999999999</v>
      </c>
      <c r="V1736" s="156">
        <v>942.01562000000001</v>
      </c>
      <c r="W1736"/>
      <c r="X1736" s="155">
        <v>56.480088000000002</v>
      </c>
      <c r="Y1736"/>
      <c r="Z1736"/>
      <c r="AA1736"/>
      <c r="AB1736"/>
      <c r="AC1736"/>
      <c r="AD1736" s="175"/>
      <c r="AE1736" s="269"/>
      <c r="AF1736" s="183"/>
      <c r="AG1736" s="183"/>
      <c r="AH1736" s="48"/>
      <c r="AI1736" s="48"/>
      <c r="AJ1736" s="48"/>
    </row>
    <row r="1737" spans="1:36" ht="14.4">
      <c r="A1737" t="s">
        <v>3613</v>
      </c>
      <c r="B1737" s="188" t="s">
        <v>322</v>
      </c>
      <c r="C1737" s="151" t="str">
        <f t="shared" si="304"/>
        <v>B.080.01.603</v>
      </c>
      <c r="D1737" s="54" t="s">
        <v>3594</v>
      </c>
      <c r="E1737" s="150" t="s">
        <v>2360</v>
      </c>
      <c r="F1737" s="153" t="str">
        <f t="shared" si="305"/>
        <v>5 MW wind turbine, moving parts diameter 126 m</v>
      </c>
      <c r="G1737" s="345">
        <v>1040195.8666666667</v>
      </c>
      <c r="H1737" s="44">
        <f t="shared" si="302"/>
        <v>1040195.8666666667</v>
      </c>
      <c r="I1737"/>
      <c r="J1737" s="346">
        <v>722353.88269379491</v>
      </c>
      <c r="K1737" s="44">
        <f t="shared" si="303"/>
        <v>722353.88269379491</v>
      </c>
      <c r="L1737" s="295">
        <v>46250.157399999996</v>
      </c>
      <c r="M1737" s="295">
        <v>81022.470453000002</v>
      </c>
      <c r="N1737" s="295">
        <v>439051.87484079489</v>
      </c>
      <c r="O1737" s="295">
        <v>156029.38</v>
      </c>
      <c r="P1737"/>
      <c r="Q1737" s="212">
        <v>11321968</v>
      </c>
      <c r="R1737"/>
      <c r="S1737" s="156">
        <v>35848.512000000002</v>
      </c>
      <c r="T1737" s="156">
        <v>34059.546000000002</v>
      </c>
      <c r="U1737" s="156">
        <v>1119.9742000000001</v>
      </c>
      <c r="V1737" s="156">
        <v>668.99257</v>
      </c>
      <c r="W1737"/>
      <c r="X1737" s="155">
        <v>107.43427</v>
      </c>
      <c r="Y1737"/>
      <c r="Z1737"/>
      <c r="AA1737"/>
      <c r="AB1737"/>
      <c r="AC1737"/>
      <c r="AD1737" s="175"/>
      <c r="AE1737" s="269"/>
      <c r="AF1737" s="183"/>
      <c r="AG1737" s="183"/>
      <c r="AH1737" s="48"/>
      <c r="AI1737" s="48"/>
      <c r="AJ1737" s="48"/>
    </row>
    <row r="1738" spans="1:36" ht="14.4">
      <c r="A1738" t="s">
        <v>3614</v>
      </c>
      <c r="B1738" s="188" t="s">
        <v>322</v>
      </c>
      <c r="C1738" s="151" t="str">
        <f t="shared" si="304"/>
        <v>B.080.01.604</v>
      </c>
      <c r="D1738" s="54" t="s">
        <v>3594</v>
      </c>
      <c r="E1738" s="150" t="s">
        <v>2360</v>
      </c>
      <c r="F1738" s="153" t="str">
        <f t="shared" si="305"/>
        <v>5 MW wind turbine, offshore tower 90 meter</v>
      </c>
      <c r="G1738" s="345">
        <v>361791.44666666666</v>
      </c>
      <c r="H1738" s="44">
        <f t="shared" si="302"/>
        <v>361791.44666666666</v>
      </c>
      <c r="I1738"/>
      <c r="J1738" s="346">
        <v>84306.918289705791</v>
      </c>
      <c r="K1738" s="44">
        <f t="shared" si="303"/>
        <v>84306.918289705791</v>
      </c>
      <c r="L1738" s="295">
        <v>4469.5550702600003</v>
      </c>
      <c r="M1738" s="295">
        <v>14276.184957440999</v>
      </c>
      <c r="N1738" s="295">
        <v>11292.461262004803</v>
      </c>
      <c r="O1738" s="295">
        <v>54268.716999999997</v>
      </c>
      <c r="P1738"/>
      <c r="Q1738" s="212">
        <v>3948247.7</v>
      </c>
      <c r="R1738"/>
      <c r="S1738" s="156">
        <v>7783.9268000000002</v>
      </c>
      <c r="T1738" s="156">
        <v>7194.9380000000001</v>
      </c>
      <c r="U1738" s="156">
        <v>311.84911</v>
      </c>
      <c r="V1738" s="156">
        <v>277.13972000000001</v>
      </c>
      <c r="W1738"/>
      <c r="X1738" s="155">
        <v>17.052192999999999</v>
      </c>
      <c r="Y1738"/>
      <c r="Z1738"/>
      <c r="AA1738"/>
      <c r="AB1738"/>
      <c r="AC1738"/>
      <c r="AD1738" s="175"/>
      <c r="AE1738" s="269"/>
      <c r="AF1738" s="183"/>
      <c r="AG1738" s="183"/>
      <c r="AH1738" s="48"/>
      <c r="AI1738" s="48"/>
      <c r="AJ1738" s="48"/>
    </row>
    <row r="1739" spans="1:36" ht="14.4">
      <c r="A1739" t="s">
        <v>3615</v>
      </c>
      <c r="B1739" s="188" t="s">
        <v>322</v>
      </c>
      <c r="C1739" s="151" t="str">
        <f t="shared" si="304"/>
        <v>B.080.01.701</v>
      </c>
      <c r="D1739" s="54" t="s">
        <v>3594</v>
      </c>
      <c r="E1739" s="150" t="s">
        <v>2360</v>
      </c>
      <c r="F1739" s="153" t="str">
        <f t="shared" si="305"/>
        <v>10 MW full wind turbine (offshore)</v>
      </c>
      <c r="G1739" s="345">
        <v>6038624.666666667</v>
      </c>
      <c r="H1739" s="44">
        <f t="shared" si="302"/>
        <v>6038624.666666667</v>
      </c>
      <c r="I1739"/>
      <c r="J1739" s="346">
        <v>2718164.8179650977</v>
      </c>
      <c r="K1739" s="44">
        <f t="shared" si="303"/>
        <v>2718164.8179650977</v>
      </c>
      <c r="L1739" s="295">
        <v>143774.609</v>
      </c>
      <c r="M1739" s="295">
        <v>401039.68093000003</v>
      </c>
      <c r="N1739" s="295">
        <v>1267556.8280350978</v>
      </c>
      <c r="O1739" s="295">
        <v>905793.7</v>
      </c>
      <c r="P1739"/>
      <c r="Q1739" s="212">
        <v>66092207</v>
      </c>
      <c r="R1739"/>
      <c r="S1739" s="156">
        <v>185592.14</v>
      </c>
      <c r="T1739" s="156">
        <v>175202.93</v>
      </c>
      <c r="U1739" s="156">
        <v>6183.3433999999997</v>
      </c>
      <c r="V1739" s="156">
        <v>4205.8586999999998</v>
      </c>
      <c r="W1739"/>
      <c r="X1739" s="155">
        <v>520.85855000000004</v>
      </c>
      <c r="Y1739"/>
      <c r="Z1739"/>
      <c r="AA1739"/>
      <c r="AB1739"/>
      <c r="AC1739"/>
      <c r="AD1739" s="175"/>
      <c r="AE1739" s="269"/>
      <c r="AF1739" s="183"/>
      <c r="AG1739" s="183"/>
      <c r="AH1739" s="48"/>
      <c r="AI1739" s="48"/>
      <c r="AJ1739" s="48"/>
    </row>
    <row r="1740" spans="1:36" ht="14.4">
      <c r="A1740" t="s">
        <v>3616</v>
      </c>
      <c r="B1740" s="188" t="s">
        <v>322</v>
      </c>
      <c r="C1740" s="151" t="str">
        <f t="shared" si="304"/>
        <v>B.080.01.702</v>
      </c>
      <c r="D1740" s="54" t="s">
        <v>3594</v>
      </c>
      <c r="E1740" s="150" t="s">
        <v>2360</v>
      </c>
      <c r="F1740" s="153" t="str">
        <f t="shared" si="305"/>
        <v>10 MW wind turbine, offshore monopile substructure</v>
      </c>
      <c r="G1740" s="345">
        <v>1775520.6000000003</v>
      </c>
      <c r="H1740" s="44">
        <f t="shared" si="302"/>
        <v>1775520.6000000003</v>
      </c>
      <c r="I1740"/>
      <c r="J1740" s="346">
        <v>409892.64276699489</v>
      </c>
      <c r="K1740" s="44">
        <f t="shared" si="303"/>
        <v>409892.64276699489</v>
      </c>
      <c r="L1740" s="295">
        <v>22195.669744800001</v>
      </c>
      <c r="M1740" s="295">
        <v>70893.459106059992</v>
      </c>
      <c r="N1740" s="295">
        <v>50475.423916134903</v>
      </c>
      <c r="O1740" s="295">
        <v>266328.09000000003</v>
      </c>
      <c r="P1740"/>
      <c r="Q1740" s="212">
        <v>19366659</v>
      </c>
      <c r="R1740"/>
      <c r="S1740" s="156">
        <v>38497.919000000002</v>
      </c>
      <c r="T1740" s="156">
        <v>35566.957000000002</v>
      </c>
      <c r="U1740" s="156">
        <v>1534.4092000000001</v>
      </c>
      <c r="V1740" s="156">
        <v>1396.5518999999999</v>
      </c>
      <c r="W1740"/>
      <c r="X1740" s="155">
        <v>84.483827000000005</v>
      </c>
      <c r="Y1740"/>
      <c r="Z1740"/>
      <c r="AA1740"/>
      <c r="AB1740"/>
      <c r="AC1740"/>
      <c r="AD1740" s="175"/>
      <c r="AE1740" s="269"/>
      <c r="AF1740" s="183"/>
      <c r="AG1740" s="183"/>
      <c r="AH1740" s="48"/>
      <c r="AI1740" s="48"/>
      <c r="AJ1740" s="48"/>
    </row>
    <row r="1741" spans="1:36" ht="14.4">
      <c r="A1741" t="s">
        <v>3617</v>
      </c>
      <c r="B1741" s="188" t="s">
        <v>322</v>
      </c>
      <c r="C1741" s="151" t="str">
        <f t="shared" si="304"/>
        <v>B.080.01.703</v>
      </c>
      <c r="D1741" s="54" t="s">
        <v>3594</v>
      </c>
      <c r="E1741" s="150" t="s">
        <v>2360</v>
      </c>
      <c r="F1741" s="153" t="str">
        <f t="shared" si="305"/>
        <v>10 MW wind turbine, moving parts diameter 198 m</v>
      </c>
      <c r="G1741" s="345">
        <v>2978150.8000000003</v>
      </c>
      <c r="H1741" s="44">
        <f t="shared" si="302"/>
        <v>2978150.8000000003</v>
      </c>
      <c r="I1741"/>
      <c r="J1741" s="346">
        <v>1998242.3425026513</v>
      </c>
      <c r="K1741" s="44">
        <f t="shared" si="303"/>
        <v>1998242.3425026513</v>
      </c>
      <c r="L1741" s="295">
        <v>109123.927</v>
      </c>
      <c r="M1741" s="295">
        <v>280087.82965790003</v>
      </c>
      <c r="N1741" s="295">
        <v>1162307.9658447511</v>
      </c>
      <c r="O1741" s="295">
        <v>446722.62</v>
      </c>
      <c r="P1741"/>
      <c r="Q1741" s="212">
        <v>31957874</v>
      </c>
      <c r="R1741"/>
      <c r="S1741" s="156">
        <v>116982.05</v>
      </c>
      <c r="T1741" s="156">
        <v>111738.55</v>
      </c>
      <c r="U1741" s="156">
        <v>3504.1682999999998</v>
      </c>
      <c r="V1741" s="156">
        <v>1739.3354999999999</v>
      </c>
      <c r="W1741"/>
      <c r="X1741" s="155">
        <v>372.86709000000002</v>
      </c>
      <c r="Y1741"/>
      <c r="Z1741"/>
      <c r="AA1741"/>
      <c r="AB1741"/>
      <c r="AC1741"/>
      <c r="AD1741" s="175"/>
      <c r="AE1741" s="269"/>
      <c r="AF1741" s="183"/>
      <c r="AG1741" s="183"/>
      <c r="AH1741" s="48"/>
      <c r="AI1741" s="48"/>
      <c r="AJ1741" s="48"/>
    </row>
    <row r="1742" spans="1:36" ht="14.4">
      <c r="A1742" t="s">
        <v>3618</v>
      </c>
      <c r="B1742" s="188" t="s">
        <v>322</v>
      </c>
      <c r="C1742" s="151" t="str">
        <f t="shared" si="304"/>
        <v>B.080.01.704</v>
      </c>
      <c r="D1742" s="54" t="s">
        <v>3594</v>
      </c>
      <c r="E1742" s="150" t="s">
        <v>2360</v>
      </c>
      <c r="F1742" s="153" t="str">
        <f t="shared" si="305"/>
        <v>10 MW wind turbine, offshore tower 119 meter</v>
      </c>
      <c r="G1742" s="345">
        <v>880891.2</v>
      </c>
      <c r="H1742" s="44">
        <f t="shared" si="302"/>
        <v>880891.2</v>
      </c>
      <c r="I1742"/>
      <c r="J1742" s="346">
        <v>198973.81924976475</v>
      </c>
      <c r="K1742" s="44">
        <f t="shared" si="303"/>
        <v>198973.81924976475</v>
      </c>
      <c r="L1742" s="295">
        <v>11214.915213877999</v>
      </c>
      <c r="M1742" s="295">
        <v>35839.998035886761</v>
      </c>
      <c r="N1742" s="295">
        <v>19785.225999999999</v>
      </c>
      <c r="O1742" s="295">
        <v>132133.68</v>
      </c>
      <c r="P1742"/>
      <c r="Q1742" s="212">
        <v>9455377.5999999996</v>
      </c>
      <c r="R1742"/>
      <c r="S1742" s="156">
        <v>19028.704000000002</v>
      </c>
      <c r="T1742" s="156">
        <v>17569.064999999999</v>
      </c>
      <c r="U1742" s="156">
        <v>760.47653000000003</v>
      </c>
      <c r="V1742" s="156">
        <v>699.16290000000004</v>
      </c>
      <c r="W1742"/>
      <c r="X1742" s="155">
        <v>41.835186999999998</v>
      </c>
      <c r="Y1742"/>
      <c r="Z1742"/>
      <c r="AA1742"/>
      <c r="AB1742"/>
      <c r="AC1742"/>
      <c r="AD1742" s="53"/>
      <c r="AE1742" s="269"/>
      <c r="AH1742" s="48"/>
      <c r="AI1742" s="48"/>
      <c r="AJ1742" s="48"/>
    </row>
    <row r="1743" spans="1:36" ht="14.4">
      <c r="A1743" t="s">
        <v>3619</v>
      </c>
      <c r="B1743" s="188" t="s">
        <v>322</v>
      </c>
      <c r="C1743" s="151" t="str">
        <f t="shared" si="304"/>
        <v>B.080.01.801</v>
      </c>
      <c r="D1743" s="54" t="s">
        <v>3594</v>
      </c>
      <c r="E1743" s="150" t="s">
        <v>2360</v>
      </c>
      <c r="F1743" s="153" t="str">
        <f t="shared" si="305"/>
        <v>15 MW full wind turbine (offshore)</v>
      </c>
      <c r="G1743" s="345">
        <v>8267377.333333334</v>
      </c>
      <c r="H1743" s="44">
        <f t="shared" si="302"/>
        <v>8267377.333333334</v>
      </c>
      <c r="I1743"/>
      <c r="J1743" s="346">
        <v>3769012.7247667001</v>
      </c>
      <c r="K1743" s="44">
        <f t="shared" si="303"/>
        <v>3769012.7247667001</v>
      </c>
      <c r="L1743" s="295">
        <v>210007.16000000003</v>
      </c>
      <c r="M1743" s="295">
        <v>628497.33128500008</v>
      </c>
      <c r="N1743" s="295">
        <v>1690401.6334816997</v>
      </c>
      <c r="O1743" s="295">
        <v>1240106.6000000001</v>
      </c>
      <c r="P1743"/>
      <c r="Q1743" s="212">
        <v>96744202</v>
      </c>
      <c r="R1743"/>
      <c r="S1743" s="156">
        <v>308843.92</v>
      </c>
      <c r="T1743" s="156">
        <v>293272.68</v>
      </c>
      <c r="U1743" s="156">
        <v>8927.5849999999991</v>
      </c>
      <c r="V1743" s="156">
        <v>6643.6598000000004</v>
      </c>
      <c r="W1743"/>
      <c r="X1743" s="155">
        <v>647.68584999999996</v>
      </c>
      <c r="Y1743"/>
      <c r="Z1743"/>
      <c r="AA1743"/>
      <c r="AB1743"/>
      <c r="AC1743"/>
      <c r="AD1743" s="175"/>
      <c r="AE1743" s="269"/>
      <c r="AF1743" s="183"/>
      <c r="AG1743" s="183"/>
      <c r="AH1743" s="48"/>
      <c r="AI1743" s="48"/>
      <c r="AJ1743" s="48"/>
    </row>
    <row r="1744" spans="1:36" ht="14.4">
      <c r="A1744" t="s">
        <v>3620</v>
      </c>
      <c r="B1744" s="188" t="s">
        <v>322</v>
      </c>
      <c r="C1744" s="151" t="str">
        <f t="shared" si="304"/>
        <v>B.080.01.802</v>
      </c>
      <c r="D1744" s="54" t="s">
        <v>3594</v>
      </c>
      <c r="E1744" s="150" t="s">
        <v>2360</v>
      </c>
      <c r="F1744" s="153" t="str">
        <f t="shared" si="305"/>
        <v>15 MW wind turbine, offshore monopile substructure</v>
      </c>
      <c r="G1744" s="345">
        <v>2380600.6666666665</v>
      </c>
      <c r="H1744" s="44">
        <f t="shared" si="302"/>
        <v>2380600.6666666665</v>
      </c>
      <c r="I1744"/>
      <c r="J1744" s="346">
        <v>973336.11839422805</v>
      </c>
      <c r="K1744" s="44">
        <f t="shared" si="303"/>
        <v>973336.11839422805</v>
      </c>
      <c r="L1744" s="295">
        <v>38681.526660000003</v>
      </c>
      <c r="M1744" s="295">
        <v>308392.02975419996</v>
      </c>
      <c r="N1744" s="295">
        <v>269172.46198002808</v>
      </c>
      <c r="O1744" s="295">
        <v>357090.1</v>
      </c>
      <c r="P1744"/>
      <c r="Q1744" s="212">
        <v>26077687</v>
      </c>
      <c r="R1744"/>
      <c r="S1744" s="156">
        <v>146017.28</v>
      </c>
      <c r="T1744" s="156">
        <v>140727.21</v>
      </c>
      <c r="U1744" s="156">
        <v>3311.0432999999998</v>
      </c>
      <c r="V1744" s="156">
        <v>1979.0229999999999</v>
      </c>
      <c r="W1744"/>
      <c r="X1744" s="155">
        <v>181.45987</v>
      </c>
      <c r="Y1744"/>
      <c r="Z1744"/>
      <c r="AA1744"/>
      <c r="AB1744"/>
      <c r="AC1744"/>
      <c r="AD1744" s="175"/>
      <c r="AE1744" s="269"/>
      <c r="AF1744" s="183"/>
      <c r="AG1744" s="183"/>
      <c r="AH1744" s="48"/>
      <c r="AI1744" s="48"/>
      <c r="AJ1744" s="48"/>
    </row>
    <row r="1745" spans="1:36" ht="14.4">
      <c r="A1745" t="s">
        <v>3621</v>
      </c>
      <c r="B1745" s="188" t="s">
        <v>322</v>
      </c>
      <c r="C1745" s="151" t="str">
        <f t="shared" si="304"/>
        <v>B.080.01.803</v>
      </c>
      <c r="D1745" s="54" t="s">
        <v>3594</v>
      </c>
      <c r="E1745" s="150" t="s">
        <v>2360</v>
      </c>
      <c r="F1745" s="153" t="str">
        <f t="shared" si="305"/>
        <v>15 MW wind turbine, moving parts diameter 240 m</v>
      </c>
      <c r="G1745" s="345">
        <v>4322216.9333333336</v>
      </c>
      <c r="H1745" s="44">
        <f t="shared" si="302"/>
        <v>4322216.9333333336</v>
      </c>
      <c r="I1745"/>
      <c r="J1745" s="346">
        <v>2405013.2026522001</v>
      </c>
      <c r="K1745" s="44">
        <f t="shared" si="303"/>
        <v>2405013.2026522001</v>
      </c>
      <c r="L1745" s="295">
        <v>156290.883</v>
      </c>
      <c r="M1745" s="295">
        <v>257996.9612859</v>
      </c>
      <c r="N1745" s="295">
        <v>1342392.8183662998</v>
      </c>
      <c r="O1745" s="295">
        <v>648332.54</v>
      </c>
      <c r="P1745"/>
      <c r="Q1745" s="212">
        <v>52407318</v>
      </c>
      <c r="R1745"/>
      <c r="S1745" s="156">
        <v>125854.63</v>
      </c>
      <c r="T1745" s="156">
        <v>118273.84</v>
      </c>
      <c r="U1745" s="156">
        <v>4217.4985999999999</v>
      </c>
      <c r="V1745" s="156">
        <v>3363.2851000000001</v>
      </c>
      <c r="W1745"/>
      <c r="X1745" s="155">
        <v>386.11586</v>
      </c>
      <c r="Y1745"/>
      <c r="Z1745"/>
      <c r="AA1745"/>
      <c r="AB1745"/>
      <c r="AC1745"/>
      <c r="AD1745" s="175"/>
      <c r="AE1745" s="269"/>
      <c r="AF1745" s="183"/>
      <c r="AG1745" s="183"/>
      <c r="AH1745" s="48"/>
      <c r="AI1745" s="48"/>
      <c r="AJ1745" s="48"/>
    </row>
    <row r="1746" spans="1:36" ht="14.4">
      <c r="A1746" t="s">
        <v>3622</v>
      </c>
      <c r="B1746" s="188" t="s">
        <v>322</v>
      </c>
      <c r="C1746" s="151" t="str">
        <f t="shared" si="304"/>
        <v>B.080.01.804</v>
      </c>
      <c r="D1746" s="54" t="s">
        <v>3594</v>
      </c>
      <c r="E1746" s="150" t="s">
        <v>2360</v>
      </c>
      <c r="F1746" s="153" t="str">
        <f t="shared" si="305"/>
        <v>15 MW wind turbine, offshore tower 150 meter</v>
      </c>
      <c r="G1746" s="345">
        <v>1046396.6666666667</v>
      </c>
      <c r="H1746" s="44">
        <f t="shared" si="302"/>
        <v>1046396.6666666667</v>
      </c>
      <c r="I1746"/>
      <c r="J1746" s="346">
        <v>248246.7571856413</v>
      </c>
      <c r="K1746" s="44">
        <f t="shared" si="303"/>
        <v>248246.7571856413</v>
      </c>
      <c r="L1746" s="295">
        <v>13444.491661</v>
      </c>
      <c r="M1746" s="295">
        <v>43874.780962329991</v>
      </c>
      <c r="N1746" s="295">
        <v>33967.984562311307</v>
      </c>
      <c r="O1746" s="295">
        <v>156959.5</v>
      </c>
      <c r="P1746"/>
      <c r="Q1746" s="212">
        <v>11446802</v>
      </c>
      <c r="R1746"/>
      <c r="S1746" s="156">
        <v>22758.712</v>
      </c>
      <c r="T1746" s="156">
        <v>21026.643</v>
      </c>
      <c r="U1746" s="156">
        <v>906.23553000000004</v>
      </c>
      <c r="V1746" s="156">
        <v>825.83351000000005</v>
      </c>
      <c r="W1746"/>
      <c r="X1746" s="155">
        <v>52.317687999999997</v>
      </c>
      <c r="Y1746"/>
      <c r="Z1746"/>
      <c r="AA1746"/>
      <c r="AB1746"/>
      <c r="AC1746"/>
      <c r="AD1746" s="175"/>
      <c r="AE1746" s="269"/>
      <c r="AH1746" s="48"/>
      <c r="AI1746" s="48"/>
      <c r="AJ1746" s="48"/>
    </row>
    <row r="1747" spans="1:36" ht="14.4">
      <c r="A1747" t="s">
        <v>3623</v>
      </c>
      <c r="B1747" s="188" t="s">
        <v>322</v>
      </c>
      <c r="C1747" s="151" t="str">
        <f t="shared" si="304"/>
        <v>B.080.01.901</v>
      </c>
      <c r="D1747" s="54" t="s">
        <v>3594</v>
      </c>
      <c r="E1747" s="150" t="s">
        <v>272</v>
      </c>
      <c r="F1747" s="153" t="str">
        <f t="shared" si="305"/>
        <v>Array cable 66 kV per km</v>
      </c>
      <c r="G1747" s="345">
        <v>50040.581333333335</v>
      </c>
      <c r="H1747" s="44">
        <f t="shared" si="302"/>
        <v>50040.581333333335</v>
      </c>
      <c r="I1747"/>
      <c r="J1747" s="346">
        <v>39095.148741316727</v>
      </c>
      <c r="K1747" s="44">
        <f t="shared" si="303"/>
        <v>39095.148741316727</v>
      </c>
      <c r="L1747" s="295">
        <v>1471.3455918000002</v>
      </c>
      <c r="M1747" s="295">
        <v>7583.1676394200003</v>
      </c>
      <c r="N1747" s="295">
        <v>22534.548310096725</v>
      </c>
      <c r="O1747" s="295">
        <v>7506.0871999999999</v>
      </c>
      <c r="P1747"/>
      <c r="Q1747" s="212">
        <v>1042700.2</v>
      </c>
      <c r="R1747"/>
      <c r="S1747" s="156">
        <v>1620.5114000000001</v>
      </c>
      <c r="T1747" s="156">
        <v>1496.5500999999999</v>
      </c>
      <c r="U1747" s="156">
        <v>52.118603999999998</v>
      </c>
      <c r="V1747" s="156">
        <v>71.842720999999997</v>
      </c>
      <c r="W1747"/>
      <c r="X1747" s="155">
        <v>11.269907</v>
      </c>
      <c r="Y1747"/>
      <c r="Z1747"/>
      <c r="AA1747"/>
      <c r="AB1747"/>
      <c r="AC1747"/>
      <c r="AD1747" s="175"/>
      <c r="AE1747" s="269"/>
      <c r="AF1747" s="183"/>
      <c r="AG1747" s="183"/>
      <c r="AH1747" s="48"/>
      <c r="AI1747" s="48"/>
      <c r="AJ1747" s="48"/>
    </row>
    <row r="1748" spans="1:36" ht="14.4">
      <c r="A1748" t="s">
        <v>3624</v>
      </c>
      <c r="B1748" s="188" t="s">
        <v>322</v>
      </c>
      <c r="C1748" s="151" t="str">
        <f t="shared" si="304"/>
        <v>B.080.01.902</v>
      </c>
      <c r="D1748" s="54" t="s">
        <v>3594</v>
      </c>
      <c r="E1748" s="150" t="s">
        <v>272</v>
      </c>
      <c r="F1748" s="153" t="str">
        <f t="shared" si="305"/>
        <v>Connection to coast cable 220 for kV per km (max 250 MW)</v>
      </c>
      <c r="G1748" s="345">
        <v>165534.10666666669</v>
      </c>
      <c r="H1748" s="44">
        <f t="shared" si="302"/>
        <v>165534.10666666669</v>
      </c>
      <c r="I1748"/>
      <c r="J1748" s="346">
        <v>142913.81189609796</v>
      </c>
      <c r="K1748" s="44">
        <f t="shared" si="303"/>
        <v>142913.81189609796</v>
      </c>
      <c r="L1748" s="295">
        <v>5346.17479</v>
      </c>
      <c r="M1748" s="295">
        <v>29459.75150572</v>
      </c>
      <c r="N1748" s="295">
        <v>83277.769600377957</v>
      </c>
      <c r="O1748" s="295">
        <v>24830.116000000002</v>
      </c>
      <c r="P1748"/>
      <c r="Q1748" s="212">
        <v>3830937.7</v>
      </c>
      <c r="R1748"/>
      <c r="S1748" s="156">
        <v>5604.9234999999999</v>
      </c>
      <c r="T1748" s="156">
        <v>5165.2991000000002</v>
      </c>
      <c r="U1748" s="156">
        <v>176.34172000000001</v>
      </c>
      <c r="V1748" s="156">
        <v>263.28269999999998</v>
      </c>
      <c r="W1748"/>
      <c r="X1748" s="155">
        <v>40.878211</v>
      </c>
      <c r="Y1748"/>
      <c r="Z1748"/>
      <c r="AA1748"/>
      <c r="AB1748"/>
      <c r="AC1748"/>
      <c r="AD1748" s="175"/>
      <c r="AE1748" s="269"/>
      <c r="AF1748" s="183"/>
      <c r="AG1748" s="183"/>
      <c r="AH1748" s="48"/>
      <c r="AI1748" s="48"/>
      <c r="AJ1748" s="48"/>
    </row>
    <row r="1749" spans="1:36" ht="14.4">
      <c r="A1749" t="s">
        <v>3625</v>
      </c>
      <c r="B1749" s="188" t="s">
        <v>322</v>
      </c>
      <c r="C1749" s="151" t="str">
        <f t="shared" si="304"/>
        <v>B.080.01.910</v>
      </c>
      <c r="D1749" s="54" t="s">
        <v>3594</v>
      </c>
      <c r="E1749" s="150" t="s">
        <v>2360</v>
      </c>
      <c r="F1749" s="153" t="str">
        <f t="shared" si="305"/>
        <v>Electrical substation offshore 150 MW windfarm</v>
      </c>
      <c r="G1749" s="345">
        <v>3477889.6</v>
      </c>
      <c r="H1749" s="44">
        <f t="shared" si="302"/>
        <v>3477889.6</v>
      </c>
      <c r="I1749"/>
      <c r="J1749" s="346">
        <v>953260.64160217997</v>
      </c>
      <c r="K1749" s="44">
        <f t="shared" si="303"/>
        <v>953260.64160217997</v>
      </c>
      <c r="L1749" s="295">
        <v>42262.398018000007</v>
      </c>
      <c r="M1749" s="295">
        <v>122829.00839279998</v>
      </c>
      <c r="N1749" s="295">
        <v>266485.79519138002</v>
      </c>
      <c r="O1749" s="295">
        <v>521683.44</v>
      </c>
      <c r="P1749"/>
      <c r="Q1749" s="212">
        <v>40823841</v>
      </c>
      <c r="R1749"/>
      <c r="S1749" s="156">
        <v>78922.759000000005</v>
      </c>
      <c r="T1749" s="156">
        <v>73258.793999999994</v>
      </c>
      <c r="U1749" s="156">
        <v>3089.8191999999999</v>
      </c>
      <c r="V1749" s="156">
        <v>2574.1459</v>
      </c>
      <c r="W1749"/>
      <c r="X1749" s="155">
        <v>234.04884999999999</v>
      </c>
      <c r="Y1749"/>
      <c r="Z1749"/>
      <c r="AA1749"/>
      <c r="AB1749"/>
      <c r="AC1749"/>
      <c r="AD1749" s="175"/>
      <c r="AE1749" s="269"/>
      <c r="AF1749" s="183"/>
      <c r="AG1749" s="183"/>
      <c r="AH1749" s="48"/>
      <c r="AI1749" s="48"/>
      <c r="AJ1749" s="48"/>
    </row>
    <row r="1750" spans="1:36" ht="14.4">
      <c r="A1750" t="s">
        <v>3626</v>
      </c>
      <c r="B1750" s="188" t="s">
        <v>322</v>
      </c>
      <c r="C1750" s="151" t="str">
        <f t="shared" si="304"/>
        <v>B.080.01.911</v>
      </c>
      <c r="D1750" s="54" t="s">
        <v>3594</v>
      </c>
      <c r="E1750" s="150" t="s">
        <v>2360</v>
      </c>
      <c r="F1750" s="153" t="str">
        <f t="shared" si="305"/>
        <v>Electrical substation offshore 740 MW windfarm</v>
      </c>
      <c r="G1750" s="345">
        <v>12109698</v>
      </c>
      <c r="H1750" s="44">
        <f t="shared" si="302"/>
        <v>12109698</v>
      </c>
      <c r="I1750"/>
      <c r="J1750" s="346">
        <v>2845925.0304589579</v>
      </c>
      <c r="K1750" s="44">
        <f t="shared" si="303"/>
        <v>2845925.0304589579</v>
      </c>
      <c r="L1750" s="295">
        <v>133405.72216000003</v>
      </c>
      <c r="M1750" s="295">
        <v>414291.73344519996</v>
      </c>
      <c r="N1750" s="295">
        <v>481772.87485375797</v>
      </c>
      <c r="O1750" s="295">
        <v>1816454.7</v>
      </c>
      <c r="P1750"/>
      <c r="Q1750" s="212">
        <v>116463540</v>
      </c>
      <c r="R1750"/>
      <c r="S1750" s="156">
        <v>258651.47</v>
      </c>
      <c r="T1750" s="156">
        <v>239884.41</v>
      </c>
      <c r="U1750" s="156">
        <v>10414.594999999999</v>
      </c>
      <c r="V1750" s="156">
        <v>8352.4642999999996</v>
      </c>
      <c r="W1750"/>
      <c r="X1750" s="155">
        <v>648.47695999999996</v>
      </c>
      <c r="Y1750"/>
      <c r="Z1750"/>
      <c r="AA1750"/>
      <c r="AB1750"/>
      <c r="AC1750"/>
      <c r="AD1750" s="175"/>
      <c r="AE1750" s="269"/>
      <c r="AF1750" s="183"/>
      <c r="AG1750" s="183"/>
      <c r="AH1750" s="48"/>
      <c r="AI1750" s="48"/>
      <c r="AJ1750" s="48"/>
    </row>
    <row r="1751" spans="1:36" ht="14.4">
      <c r="A1751" t="s">
        <v>3627</v>
      </c>
      <c r="B1751" s="188" t="s">
        <v>322</v>
      </c>
      <c r="C1751" s="151" t="str">
        <f t="shared" si="304"/>
        <v>B.080.01.912</v>
      </c>
      <c r="D1751" s="54" t="s">
        <v>3594</v>
      </c>
      <c r="E1751" s="150" t="s">
        <v>2360</v>
      </c>
      <c r="F1751" s="153" t="str">
        <f t="shared" si="305"/>
        <v>Electrical substation offshore 1005 MW windfarm</v>
      </c>
      <c r="G1751" s="345">
        <v>14079230</v>
      </c>
      <c r="H1751" s="44">
        <f t="shared" si="302"/>
        <v>14079230</v>
      </c>
      <c r="I1751"/>
      <c r="J1751" s="346">
        <v>5918140.9381306656</v>
      </c>
      <c r="K1751" s="44">
        <f t="shared" si="303"/>
        <v>5918140.9381306656</v>
      </c>
      <c r="L1751" s="295">
        <v>233184.2789</v>
      </c>
      <c r="M1751" s="295">
        <v>1795492.3674299999</v>
      </c>
      <c r="N1751" s="295">
        <v>1777579.7918006661</v>
      </c>
      <c r="O1751" s="295">
        <v>2111884.5</v>
      </c>
      <c r="P1751"/>
      <c r="Q1751" s="212">
        <v>154400970</v>
      </c>
      <c r="R1751"/>
      <c r="S1751" s="156">
        <v>853443.19</v>
      </c>
      <c r="T1751" s="156">
        <v>822341.27</v>
      </c>
      <c r="U1751" s="156">
        <v>19446.305</v>
      </c>
      <c r="V1751" s="156">
        <v>11655.607</v>
      </c>
      <c r="W1751"/>
      <c r="X1751" s="155">
        <v>1159.8792000000001</v>
      </c>
      <c r="Y1751"/>
      <c r="Z1751"/>
      <c r="AA1751"/>
      <c r="AB1751"/>
      <c r="AC1751"/>
      <c r="AD1751" s="175"/>
      <c r="AE1751" s="269"/>
      <c r="AF1751" s="183"/>
      <c r="AG1751" s="183"/>
      <c r="AH1751" s="48"/>
      <c r="AI1751" s="48"/>
      <c r="AJ1751" s="48"/>
    </row>
    <row r="1752" spans="1:36" ht="14.4">
      <c r="A1752" t="s">
        <v>3628</v>
      </c>
      <c r="B1752" s="188" t="s">
        <v>322</v>
      </c>
      <c r="C1752" s="151" t="str">
        <f t="shared" si="304"/>
        <v>B.090.01.101</v>
      </c>
      <c r="D1752" s="54" t="s">
        <v>3594</v>
      </c>
      <c r="E1752" s="150" t="s">
        <v>19</v>
      </c>
      <c r="F1752" s="153" t="str">
        <f t="shared" si="305"/>
        <v>optimal offshore take North sea 15 WM x 50 turbines capacity factor 50%</v>
      </c>
      <c r="G1752" s="347">
        <v>1.4903392666666669E-3</v>
      </c>
      <c r="H1752" s="44">
        <f t="shared" si="302"/>
        <v>1.4903392666666669E-3</v>
      </c>
      <c r="I1752" s="41"/>
      <c r="J1752" s="348">
        <v>6.8297948393336995E-4</v>
      </c>
      <c r="K1752" s="44">
        <f t="shared" si="303"/>
        <v>6.8297948393336995E-4</v>
      </c>
      <c r="L1752" s="349">
        <v>3.7475321300000002E-5</v>
      </c>
      <c r="M1752" s="349">
        <v>1.1474432254429998E-4</v>
      </c>
      <c r="N1752" s="349">
        <v>3.0720895008906998E-4</v>
      </c>
      <c r="O1752" s="349">
        <v>2.2355089000000001E-4</v>
      </c>
      <c r="P1752"/>
      <c r="Q1752" s="350">
        <v>1.7710476999999999E-2</v>
      </c>
      <c r="R1752"/>
      <c r="S1752" s="156">
        <v>5.4900954000000003E-5</v>
      </c>
      <c r="T1752" s="156">
        <v>5.2083709000000002E-5</v>
      </c>
      <c r="U1752" s="156">
        <v>1.5997689999999999E-6</v>
      </c>
      <c r="V1752" s="156">
        <v>1.217476E-6</v>
      </c>
      <c r="W1752"/>
      <c r="X1752" s="155">
        <v>1.2099133000000001E-7</v>
      </c>
      <c r="Y1752"/>
      <c r="Z1752"/>
      <c r="AA1752"/>
      <c r="AB1752"/>
      <c r="AC1752"/>
      <c r="AD1752" s="175"/>
      <c r="AE1752" s="269"/>
      <c r="AF1752" s="183"/>
      <c r="AG1752" s="183"/>
      <c r="AH1752" s="48"/>
      <c r="AI1752" s="48"/>
      <c r="AJ1752" s="48"/>
    </row>
    <row r="1753" spans="1:36" ht="14.4">
      <c r="A1753" t="s">
        <v>3629</v>
      </c>
      <c r="B1753" s="188" t="s">
        <v>322</v>
      </c>
      <c r="C1753" s="151" t="str">
        <f t="shared" si="304"/>
        <v>B.090.01.102</v>
      </c>
      <c r="D1753" s="54" t="s">
        <v>3594</v>
      </c>
      <c r="E1753" s="150" t="s">
        <v>19</v>
      </c>
      <c r="F1753" s="153" t="str">
        <f t="shared" si="305"/>
        <v>optimal onshore take NL DK DE UK 6.2 WM x 80 turbines capacity factor 40%</v>
      </c>
      <c r="G1753" s="347">
        <v>1.2193772666666666E-3</v>
      </c>
      <c r="H1753" s="44">
        <f t="shared" si="302"/>
        <v>1.2193772666666666E-3</v>
      </c>
      <c r="I1753" s="41"/>
      <c r="J1753" s="348">
        <v>3.4932529016427362E-4</v>
      </c>
      <c r="K1753" s="44">
        <f t="shared" si="303"/>
        <v>3.4932529016427362E-4</v>
      </c>
      <c r="L1753" s="349">
        <v>1.7851818279999998E-5</v>
      </c>
      <c r="M1753" s="349">
        <v>7.323291925259999E-5</v>
      </c>
      <c r="N1753" s="349">
        <v>7.5333962631673692E-5</v>
      </c>
      <c r="O1753" s="349">
        <v>1.8290658999999999E-4</v>
      </c>
      <c r="P1753"/>
      <c r="Q1753" s="350">
        <v>1.2271584E-2</v>
      </c>
      <c r="R1753"/>
      <c r="S1753" s="156">
        <v>3.1777303E-5</v>
      </c>
      <c r="T1753" s="156">
        <v>2.9811876999999999E-5</v>
      </c>
      <c r="U1753" s="156">
        <v>1.1611866000000001E-6</v>
      </c>
      <c r="V1753" s="156">
        <v>8.0423922999999997E-7</v>
      </c>
      <c r="W1753"/>
      <c r="X1753" s="155">
        <v>7.7119902999999997E-8</v>
      </c>
      <c r="Y1753"/>
      <c r="Z1753"/>
      <c r="AA1753"/>
      <c r="AB1753"/>
      <c r="AC1753"/>
      <c r="AD1753" s="175"/>
      <c r="AE1753" s="269"/>
      <c r="AF1753" s="183"/>
      <c r="AG1753" s="183"/>
      <c r="AH1753" s="48"/>
      <c r="AI1753" s="48"/>
      <c r="AJ1753" s="48"/>
    </row>
    <row r="1754" spans="1:36" ht="14.4">
      <c r="A1754" t="s">
        <v>3630</v>
      </c>
      <c r="B1754" s="188" t="s">
        <v>322</v>
      </c>
      <c r="C1754" s="151" t="str">
        <f t="shared" si="304"/>
        <v>B.090.01.103</v>
      </c>
      <c r="D1754" s="54" t="s">
        <v>3594</v>
      </c>
      <c r="E1754" s="150" t="s">
        <v>19</v>
      </c>
      <c r="F1754" s="153" t="str">
        <f t="shared" si="305"/>
        <v>average offshore take North sea 10 WM x 75 turbines capacity factor 37.5 %</v>
      </c>
      <c r="G1754" s="347">
        <v>2.1662862000000004E-3</v>
      </c>
      <c r="H1754" s="44">
        <f t="shared" si="302"/>
        <v>2.1662862000000004E-3</v>
      </c>
      <c r="I1754" s="41"/>
      <c r="J1754" s="348">
        <v>9.8062034371446181E-4</v>
      </c>
      <c r="K1754" s="44">
        <f t="shared" si="303"/>
        <v>9.8062034371446181E-4</v>
      </c>
      <c r="L1754" s="349">
        <v>5.1238542899999993E-5</v>
      </c>
      <c r="M1754" s="349">
        <v>1.467527748055E-4</v>
      </c>
      <c r="N1754" s="349">
        <v>4.576860960089618E-4</v>
      </c>
      <c r="O1754" s="349">
        <v>3.2494293000000002E-4</v>
      </c>
      <c r="P1754"/>
      <c r="Q1754" s="350">
        <v>2.4143627000000001E-2</v>
      </c>
      <c r="R1754"/>
      <c r="S1754" s="156">
        <v>6.6202400999999998E-5</v>
      </c>
      <c r="T1754" s="156">
        <v>6.2445851000000004E-5</v>
      </c>
      <c r="U1754" s="156">
        <v>2.2110640000000002E-6</v>
      </c>
      <c r="V1754" s="156">
        <v>1.5454860000000001E-6</v>
      </c>
      <c r="W1754"/>
      <c r="X1754" s="155">
        <v>1.9174549E-7</v>
      </c>
      <c r="Y1754"/>
      <c r="Z1754"/>
      <c r="AA1754"/>
      <c r="AB1754"/>
      <c r="AC1754"/>
      <c r="AD1754" s="175"/>
      <c r="AE1754" s="269"/>
      <c r="AF1754" s="183"/>
      <c r="AG1754" s="183"/>
      <c r="AH1754" s="48"/>
      <c r="AI1754" s="48"/>
      <c r="AJ1754" s="48"/>
    </row>
    <row r="1755" spans="1:36" ht="14.4">
      <c r="A1755" t="s">
        <v>3631</v>
      </c>
      <c r="B1755" s="188" t="s">
        <v>322</v>
      </c>
      <c r="C1755" s="151" t="str">
        <f t="shared" si="304"/>
        <v>B.090.01.104</v>
      </c>
      <c r="D1755" s="54" t="s">
        <v>3594</v>
      </c>
      <c r="E1755" s="150" t="s">
        <v>19</v>
      </c>
      <c r="F1755" s="153" t="str">
        <f t="shared" si="305"/>
        <v>average offshore take North sea 5 WM x 150 turbines capacity factor 37.5 %</v>
      </c>
      <c r="G1755" s="347">
        <v>2.4131395333333336E-3</v>
      </c>
      <c r="H1755" s="44">
        <f t="shared" si="302"/>
        <v>2.4131395333333336E-3</v>
      </c>
      <c r="I1755" s="41"/>
      <c r="J1755" s="348">
        <v>9.3499206975614525E-4</v>
      </c>
      <c r="K1755" s="44">
        <f t="shared" si="303"/>
        <v>9.3499206975614525E-4</v>
      </c>
      <c r="L1755" s="349">
        <v>4.8772179799999996E-5</v>
      </c>
      <c r="M1755" s="349">
        <v>1.2668455142130001E-4</v>
      </c>
      <c r="N1755" s="349">
        <v>3.9756440853484516E-4</v>
      </c>
      <c r="O1755" s="349">
        <v>3.6197093E-4</v>
      </c>
      <c r="P1755"/>
      <c r="Q1755" s="350">
        <v>2.7799567000000001E-2</v>
      </c>
      <c r="R1755"/>
      <c r="S1755" s="156">
        <v>6.4925466999999997E-5</v>
      </c>
      <c r="T1755" s="156">
        <v>6.0740847000000002E-5</v>
      </c>
      <c r="U1755" s="156">
        <v>2.290647E-6</v>
      </c>
      <c r="V1755" s="156">
        <v>1.8939731E-6</v>
      </c>
      <c r="W1755"/>
      <c r="X1755" s="155">
        <v>1.663477E-7</v>
      </c>
      <c r="Y1755"/>
      <c r="Z1755"/>
      <c r="AA1755"/>
      <c r="AB1755"/>
      <c r="AC1755"/>
      <c r="AD1755" s="53"/>
      <c r="AE1755" s="269"/>
      <c r="AF1755" s="183"/>
      <c r="AG1755" s="183"/>
      <c r="AH1755" s="48"/>
      <c r="AI1755" s="48"/>
      <c r="AJ1755" s="48"/>
    </row>
    <row r="1756" spans="1:36" ht="14.4">
      <c r="A1756" t="s">
        <v>3632</v>
      </c>
      <c r="B1756" s="188" t="s">
        <v>322</v>
      </c>
      <c r="C1756" s="151" t="str">
        <f t="shared" si="304"/>
        <v>B.090.01.105</v>
      </c>
      <c r="D1756" s="54" t="s">
        <v>3594</v>
      </c>
      <c r="E1756" s="150" t="s">
        <v>19</v>
      </c>
      <c r="F1756" s="153" t="str">
        <f t="shared" si="305"/>
        <v>average onshore take NL DK DE UK 4.5 WM x 80 turbines capacity factor 21%</v>
      </c>
      <c r="G1756" s="347">
        <v>2.0129036666666667E-3</v>
      </c>
      <c r="H1756" s="44">
        <f t="shared" si="302"/>
        <v>2.0129036666666667E-3</v>
      </c>
      <c r="I1756" s="41"/>
      <c r="J1756" s="348">
        <v>5.3521674791223034E-4</v>
      </c>
      <c r="K1756" s="44">
        <f t="shared" si="303"/>
        <v>5.3521674791223034E-4</v>
      </c>
      <c r="L1756" s="349">
        <v>2.6968946519999999E-5</v>
      </c>
      <c r="M1756" s="349">
        <v>1.1417124179980001E-4</v>
      </c>
      <c r="N1756" s="349">
        <v>9.2141009592430309E-5</v>
      </c>
      <c r="O1756" s="349">
        <v>3.0193555E-4</v>
      </c>
      <c r="P1756"/>
      <c r="Q1756" s="350">
        <v>2.05889E-2</v>
      </c>
      <c r="R1756"/>
      <c r="S1756" s="156">
        <v>4.8151827000000003E-5</v>
      </c>
      <c r="T1756" s="156">
        <v>4.4931961000000003E-5</v>
      </c>
      <c r="U1756" s="156">
        <v>1.8403857999999999E-6</v>
      </c>
      <c r="V1756" s="156">
        <v>1.3794806E-6</v>
      </c>
      <c r="W1756"/>
      <c r="X1756" s="155">
        <v>1.263763E-7</v>
      </c>
      <c r="Y1756"/>
      <c r="Z1756"/>
      <c r="AA1756"/>
      <c r="AB1756"/>
      <c r="AC1756"/>
      <c r="AD1756" s="53"/>
      <c r="AE1756" s="269"/>
      <c r="AF1756" s="183"/>
      <c r="AG1756" s="183"/>
      <c r="AH1756" s="48"/>
      <c r="AI1756" s="48"/>
      <c r="AJ1756" s="48"/>
    </row>
    <row r="1757" spans="1:36" ht="14.4">
      <c r="B1757" s="188"/>
      <c r="C1757" s="151"/>
      <c r="D1757" s="51" t="s">
        <v>1923</v>
      </c>
      <c r="E1757" s="150"/>
      <c r="F1757"/>
      <c r="H1757" s="44"/>
      <c r="I1757"/>
      <c r="J1757" s="44"/>
      <c r="K1757" s="44"/>
      <c r="L1757" s="44"/>
      <c r="P1757"/>
      <c r="Q1757" s="212"/>
      <c r="R1757"/>
      <c r="S1757"/>
      <c r="T1757"/>
      <c r="U1757"/>
      <c r="V1757"/>
      <c r="W1757"/>
      <c r="X1757"/>
      <c r="Y1757"/>
      <c r="Z1757"/>
      <c r="AA1757"/>
      <c r="AB1757"/>
      <c r="AC1757"/>
      <c r="AD1757" s="53"/>
      <c r="AE1757" s="269"/>
      <c r="AF1757" s="170"/>
      <c r="AG1757" s="170"/>
      <c r="AH1757" s="48"/>
      <c r="AI1757" s="48"/>
      <c r="AJ1757" s="48"/>
    </row>
    <row r="1758" spans="1:36" ht="14.4">
      <c r="B1758" s="188"/>
      <c r="C1758" s="151"/>
      <c r="D1758" s="51" t="s">
        <v>98</v>
      </c>
      <c r="E1758" s="150"/>
      <c r="F1758"/>
      <c r="H1758" s="44"/>
      <c r="I1758"/>
      <c r="J1758" s="44"/>
      <c r="K1758" s="44"/>
      <c r="L1758" s="44"/>
      <c r="P1758"/>
      <c r="Q1758" s="212"/>
      <c r="R1758"/>
      <c r="S1758"/>
      <c r="T1758"/>
      <c r="U1758"/>
      <c r="V1758"/>
      <c r="W1758"/>
      <c r="X1758"/>
      <c r="Y1758"/>
      <c r="Z1758"/>
      <c r="AA1758"/>
      <c r="AB1758"/>
      <c r="AC1758"/>
      <c r="AD1758" s="175"/>
      <c r="AE1758" s="269"/>
      <c r="AF1758" s="183"/>
      <c r="AG1758" s="183"/>
      <c r="AH1758" s="48"/>
      <c r="AI1758" s="48"/>
      <c r="AJ1758" s="48"/>
    </row>
    <row r="1759" spans="1:36" ht="14.4">
      <c r="A1759" t="s">
        <v>1924</v>
      </c>
      <c r="B1759" s="188" t="s">
        <v>323</v>
      </c>
      <c r="C1759" s="151" t="str">
        <f t="shared" ref="C1759:C1764" si="306">MID(A1759,1,12)</f>
        <v>C.010.01.101</v>
      </c>
      <c r="D1759" s="54" t="s">
        <v>98</v>
      </c>
      <c r="E1759" s="260" t="s">
        <v>49</v>
      </c>
      <c r="F1759" s="153" t="str">
        <f t="shared" ref="F1759:F1764" si="307">MID(A1759, 21,85)</f>
        <v>Air traffic continental (min weight/volume ratio 0.167 ton/m3) (tkm)</v>
      </c>
      <c r="G1759" s="277">
        <v>1.4152</v>
      </c>
      <c r="H1759" s="44">
        <f t="shared" ref="H1759:H1764" si="308">G1759</f>
        <v>1.4152</v>
      </c>
      <c r="I1759"/>
      <c r="J1759" s="294">
        <v>0.35866234187099999</v>
      </c>
      <c r="K1759" s="44">
        <f t="shared" ref="K1759:K1764" si="309">J1759</f>
        <v>0.35866234187099999</v>
      </c>
      <c r="L1759" s="295">
        <v>4.7249019510000002E-3</v>
      </c>
      <c r="M1759" s="295">
        <v>1.7207347920000001E-2</v>
      </c>
      <c r="N1759" s="295">
        <v>0.124450092</v>
      </c>
      <c r="O1759" s="295">
        <v>0.21228</v>
      </c>
      <c r="P1759"/>
      <c r="Q1759" s="212">
        <v>22.245421</v>
      </c>
      <c r="R1759"/>
      <c r="S1759" s="156">
        <v>2.809555E-2</v>
      </c>
      <c r="T1759" s="156">
        <v>2.5370612000000001E-2</v>
      </c>
      <c r="U1759" s="156">
        <v>1.1416581000000001E-3</v>
      </c>
      <c r="V1759" s="156">
        <v>1.5832800000000001E-3</v>
      </c>
      <c r="W1759"/>
      <c r="X1759" s="155">
        <v>7.1364706000000001E-5</v>
      </c>
      <c r="Y1759"/>
      <c r="Z1759"/>
      <c r="AA1759"/>
      <c r="AB1759"/>
      <c r="AC1759"/>
      <c r="AD1759" s="175"/>
      <c r="AE1759" s="269"/>
      <c r="AF1759" s="183"/>
      <c r="AG1759" s="183"/>
      <c r="AH1759" s="48"/>
      <c r="AI1759" s="48"/>
      <c r="AJ1759" s="48"/>
    </row>
    <row r="1760" spans="1:36" ht="14.4">
      <c r="A1760" t="s">
        <v>1925</v>
      </c>
      <c r="B1760" s="188" t="s">
        <v>323</v>
      </c>
      <c r="C1760" s="151" t="str">
        <f t="shared" si="306"/>
        <v>C.010.01.102</v>
      </c>
      <c r="D1760" s="54" t="s">
        <v>98</v>
      </c>
      <c r="E1760" s="260" t="s">
        <v>49</v>
      </c>
      <c r="F1760" s="153" t="str">
        <f t="shared" si="307"/>
        <v>Air traffic intercontinental (min weight/volume ratio 0.167 ton/m3) (tkm)</v>
      </c>
      <c r="G1760" s="277">
        <v>0.57787333333333335</v>
      </c>
      <c r="H1760" s="44">
        <f t="shared" si="308"/>
        <v>0.57787333333333335</v>
      </c>
      <c r="I1760"/>
      <c r="J1760" s="294">
        <v>0.16058549732569999</v>
      </c>
      <c r="K1760" s="44">
        <f t="shared" si="309"/>
        <v>0.16058549732569999</v>
      </c>
      <c r="L1760" s="295">
        <v>1.9293349662E-3</v>
      </c>
      <c r="M1760" s="295">
        <v>2.1158040626500001E-2</v>
      </c>
      <c r="N1760" s="295">
        <v>5.0817121733000001E-2</v>
      </c>
      <c r="O1760" s="295">
        <v>8.6680999999999994E-2</v>
      </c>
      <c r="P1760"/>
      <c r="Q1760" s="212">
        <v>9.0835468000000006</v>
      </c>
      <c r="R1760"/>
      <c r="S1760" s="156">
        <v>1.5834028999999999E-2</v>
      </c>
      <c r="T1760" s="156">
        <v>1.4640510000000001E-2</v>
      </c>
      <c r="U1760" s="156">
        <v>5.4701298999999999E-4</v>
      </c>
      <c r="V1760" s="156">
        <v>6.4650601999999995E-4</v>
      </c>
      <c r="W1760"/>
      <c r="X1760" s="155">
        <v>3.3033181000000002E-5</v>
      </c>
      <c r="Y1760"/>
      <c r="Z1760"/>
      <c r="AA1760"/>
      <c r="AB1760"/>
      <c r="AC1760"/>
      <c r="AD1760" s="175"/>
      <c r="AE1760" s="269"/>
      <c r="AF1760" s="183"/>
      <c r="AG1760" s="183"/>
      <c r="AH1760" s="48"/>
      <c r="AI1760" s="48"/>
      <c r="AJ1760" s="48"/>
    </row>
    <row r="1761" spans="1:36" ht="14.4">
      <c r="A1761" t="s">
        <v>1926</v>
      </c>
      <c r="B1761" s="188" t="s">
        <v>323</v>
      </c>
      <c r="C1761" s="151" t="str">
        <f t="shared" si="306"/>
        <v>C.010.01.103</v>
      </c>
      <c r="D1761" s="54" t="s">
        <v>98</v>
      </c>
      <c r="E1761" s="260" t="s">
        <v>50</v>
      </c>
      <c r="F1761" s="153" t="str">
        <f t="shared" si="307"/>
        <v>Air traffic continental (max weight/volume ratio 0.167 ton/m3) (m3km)*</v>
      </c>
      <c r="G1761" s="277">
        <v>0.23652367999999999</v>
      </c>
      <c r="H1761" s="44">
        <f t="shared" si="308"/>
        <v>0.23652367999999999</v>
      </c>
      <c r="I1761"/>
      <c r="J1761" s="294">
        <v>5.9943567155909996E-2</v>
      </c>
      <c r="K1761" s="44">
        <f t="shared" si="309"/>
        <v>5.9943567155909996E-2</v>
      </c>
      <c r="L1761" s="295">
        <v>7.8967720280000001E-4</v>
      </c>
      <c r="M1761" s="295">
        <v>2.87587991111E-3</v>
      </c>
      <c r="N1761" s="295">
        <v>2.0799458041999997E-2</v>
      </c>
      <c r="O1761" s="295">
        <v>3.5478551999999997E-2</v>
      </c>
      <c r="P1761"/>
      <c r="Q1761" s="212">
        <v>3.7178976000000001</v>
      </c>
      <c r="R1761"/>
      <c r="S1761" s="156">
        <v>4.6956350999999997E-3</v>
      </c>
      <c r="T1761" s="156">
        <v>4.2402135999999998E-3</v>
      </c>
      <c r="U1761" s="156">
        <v>1.9080637E-4</v>
      </c>
      <c r="V1761" s="156">
        <v>2.6461505000000002E-4</v>
      </c>
      <c r="W1761"/>
      <c r="X1761" s="155">
        <v>1.1927249000000001E-5</v>
      </c>
      <c r="Y1761"/>
      <c r="Z1761"/>
      <c r="AA1761"/>
      <c r="AB1761"/>
      <c r="AC1761"/>
      <c r="AD1761" s="175"/>
      <c r="AE1761" s="269"/>
      <c r="AF1761" s="183"/>
      <c r="AG1761" s="183"/>
      <c r="AH1761" s="48"/>
      <c r="AI1761" s="48"/>
      <c r="AJ1761" s="48"/>
    </row>
    <row r="1762" spans="1:36" ht="14.4">
      <c r="A1762" t="s">
        <v>1927</v>
      </c>
      <c r="B1762" s="188" t="s">
        <v>323</v>
      </c>
      <c r="C1762" s="151" t="str">
        <f t="shared" si="306"/>
        <v>C.010.01.104</v>
      </c>
      <c r="D1762" s="54" t="s">
        <v>98</v>
      </c>
      <c r="E1762" s="260" t="s">
        <v>50</v>
      </c>
      <c r="F1762" s="153" t="str">
        <f t="shared" si="307"/>
        <v>Air traffic intercontinental (max weight/volume ratio 0.167 ton/m3) (m3km)*</v>
      </c>
      <c r="G1762" s="277">
        <v>9.65805E-2</v>
      </c>
      <c r="H1762" s="44">
        <f t="shared" si="308"/>
        <v>9.65805E-2</v>
      </c>
      <c r="I1762"/>
      <c r="J1762" s="294">
        <v>2.6838801577789999E-2</v>
      </c>
      <c r="K1762" s="44">
        <f t="shared" si="309"/>
        <v>2.6838801577789999E-2</v>
      </c>
      <c r="L1762" s="295">
        <v>3.2245152189999996E-4</v>
      </c>
      <c r="M1762" s="295">
        <v>3.5361628137899996E-3</v>
      </c>
      <c r="N1762" s="295">
        <v>8.4931122420999986E-3</v>
      </c>
      <c r="O1762" s="295">
        <v>1.4487075E-2</v>
      </c>
      <c r="P1762"/>
      <c r="Q1762" s="212">
        <v>1.5181415</v>
      </c>
      <c r="R1762"/>
      <c r="S1762" s="156">
        <v>2.6463557999999998E-3</v>
      </c>
      <c r="T1762" s="156">
        <v>2.4468818E-3</v>
      </c>
      <c r="U1762" s="156">
        <v>9.1422782999999995E-5</v>
      </c>
      <c r="V1762" s="156">
        <v>1.0805114E-4</v>
      </c>
      <c r="W1762"/>
      <c r="X1762" s="155">
        <v>5.5208659000000003E-6</v>
      </c>
      <c r="Y1762"/>
      <c r="Z1762"/>
      <c r="AA1762"/>
      <c r="AB1762"/>
      <c r="AC1762"/>
      <c r="AD1762" s="175"/>
      <c r="AE1762" s="269"/>
      <c r="AH1762" s="48"/>
      <c r="AI1762" s="48"/>
      <c r="AJ1762" s="48"/>
    </row>
    <row r="1763" spans="1:36" ht="14.4">
      <c r="A1763" t="s">
        <v>1512</v>
      </c>
      <c r="B1763" s="188" t="s">
        <v>323</v>
      </c>
      <c r="C1763" s="151" t="str">
        <f t="shared" si="306"/>
        <v>C.010.01.105</v>
      </c>
      <c r="D1763" s="54" t="s">
        <v>98</v>
      </c>
      <c r="E1763" s="260" t="s">
        <v>1513</v>
      </c>
      <c r="F1763" s="153" t="str">
        <f t="shared" si="307"/>
        <v>Air passenger continental</v>
      </c>
      <c r="G1763" s="277">
        <v>0.14152000000000001</v>
      </c>
      <c r="H1763" s="44">
        <f t="shared" si="308"/>
        <v>0.14152000000000001</v>
      </c>
      <c r="I1763"/>
      <c r="J1763" s="294">
        <v>3.5866234187099999E-2</v>
      </c>
      <c r="K1763" s="44">
        <f t="shared" si="309"/>
        <v>3.5866234187099999E-2</v>
      </c>
      <c r="L1763" s="295">
        <v>4.7249019510000001E-4</v>
      </c>
      <c r="M1763" s="295">
        <v>1.7207347919999999E-3</v>
      </c>
      <c r="N1763" s="295">
        <v>1.2445009200000001E-2</v>
      </c>
      <c r="O1763" s="295">
        <v>2.1228E-2</v>
      </c>
      <c r="P1763"/>
      <c r="Q1763" s="212">
        <v>2.2245420999999999</v>
      </c>
      <c r="R1763"/>
      <c r="S1763" s="156">
        <v>2.809555E-3</v>
      </c>
      <c r="T1763" s="156">
        <v>2.5370611999999998E-3</v>
      </c>
      <c r="U1763" s="156">
        <v>1.1416581E-4</v>
      </c>
      <c r="V1763" s="156">
        <v>1.5832800000000001E-4</v>
      </c>
      <c r="W1763"/>
      <c r="X1763" s="155">
        <v>7.1364706000000003E-6</v>
      </c>
      <c r="Y1763"/>
      <c r="Z1763"/>
      <c r="AA1763"/>
      <c r="AB1763"/>
      <c r="AC1763"/>
      <c r="AD1763" s="175"/>
      <c r="AE1763" s="269"/>
      <c r="AF1763" s="183"/>
      <c r="AG1763" s="183"/>
      <c r="AH1763" s="48"/>
      <c r="AI1763" s="48"/>
      <c r="AJ1763" s="48"/>
    </row>
    <row r="1764" spans="1:36" ht="14.4">
      <c r="A1764" t="s">
        <v>1514</v>
      </c>
      <c r="B1764" s="188" t="s">
        <v>323</v>
      </c>
      <c r="C1764" s="151" t="str">
        <f t="shared" si="306"/>
        <v>C.010.01.106</v>
      </c>
      <c r="D1764" s="54" t="s">
        <v>98</v>
      </c>
      <c r="E1764" s="260" t="s">
        <v>1513</v>
      </c>
      <c r="F1764" s="153" t="str">
        <f t="shared" si="307"/>
        <v>Air passenger intercontinental</v>
      </c>
      <c r="G1764" s="277">
        <v>5.7787333333333336E-2</v>
      </c>
      <c r="H1764" s="44">
        <f t="shared" si="308"/>
        <v>5.7787333333333336E-2</v>
      </c>
      <c r="I1764"/>
      <c r="J1764" s="294">
        <v>1.605854973257E-2</v>
      </c>
      <c r="K1764" s="44">
        <f t="shared" si="309"/>
        <v>1.605854973257E-2</v>
      </c>
      <c r="L1764" s="295">
        <v>1.9293349661999998E-4</v>
      </c>
      <c r="M1764" s="295">
        <v>2.11580406265E-3</v>
      </c>
      <c r="N1764" s="295">
        <v>5.0817121732999997E-3</v>
      </c>
      <c r="O1764" s="295">
        <v>8.6680999999999998E-3</v>
      </c>
      <c r="P1764"/>
      <c r="Q1764" s="212">
        <v>0.90835467999999997</v>
      </c>
      <c r="R1764"/>
      <c r="S1764" s="156">
        <v>1.5834028999999999E-3</v>
      </c>
      <c r="T1764" s="156">
        <v>1.4640510000000001E-3</v>
      </c>
      <c r="U1764" s="156">
        <v>5.4701299000000002E-5</v>
      </c>
      <c r="V1764" s="156">
        <v>6.4650602000000006E-5</v>
      </c>
      <c r="W1764"/>
      <c r="X1764" s="155">
        <v>3.3033180999999998E-6</v>
      </c>
      <c r="Y1764"/>
      <c r="Z1764"/>
      <c r="AA1764"/>
      <c r="AB1764"/>
      <c r="AC1764"/>
      <c r="AD1764" s="175"/>
      <c r="AE1764" s="269"/>
      <c r="AF1764" s="183"/>
      <c r="AG1764" s="183"/>
      <c r="AH1764" s="48"/>
      <c r="AI1764" s="48"/>
      <c r="AJ1764" s="48"/>
    </row>
    <row r="1765" spans="1:36" ht="14.4">
      <c r="B1765" s="188"/>
      <c r="C1765" s="151"/>
      <c r="D1765" s="51" t="s">
        <v>214</v>
      </c>
      <c r="E1765" s="260"/>
      <c r="F1765"/>
      <c r="H1765" s="44"/>
      <c r="I1765"/>
      <c r="J1765" s="44"/>
      <c r="K1765" s="44"/>
      <c r="L1765" s="44"/>
      <c r="P1765"/>
      <c r="Q1765" s="212"/>
      <c r="R1765"/>
      <c r="S1765"/>
      <c r="T1765"/>
      <c r="U1765"/>
      <c r="V1765"/>
      <c r="W1765"/>
      <c r="X1765"/>
      <c r="Y1765"/>
      <c r="Z1765"/>
      <c r="AA1765"/>
      <c r="AB1765"/>
      <c r="AC1765"/>
      <c r="AD1765" s="175"/>
      <c r="AE1765" s="269"/>
      <c r="AF1765" s="183"/>
      <c r="AG1765" s="183"/>
      <c r="AH1765" s="48"/>
      <c r="AI1765" s="48"/>
      <c r="AJ1765" s="48"/>
    </row>
    <row r="1766" spans="1:36" ht="14.4">
      <c r="A1766" t="s">
        <v>1928</v>
      </c>
      <c r="B1766" s="188" t="s">
        <v>323</v>
      </c>
      <c r="C1766" s="151" t="str">
        <f>MID(A1766,1,12)</f>
        <v>C.030.01.101</v>
      </c>
      <c r="D1766" s="54" t="s">
        <v>214</v>
      </c>
      <c r="E1766" s="260" t="s">
        <v>49</v>
      </c>
      <c r="F1766" s="153" t="str">
        <f>MID(A1766, 21,85)</f>
        <v>Transport pipeline natural gas</v>
      </c>
      <c r="G1766" s="277">
        <v>7.4710680000000002E-2</v>
      </c>
      <c r="H1766" s="44">
        <f t="shared" ref="H1766:H1767" si="310">G1766</f>
        <v>7.4710680000000002E-2</v>
      </c>
      <c r="I1766"/>
      <c r="J1766" s="294">
        <v>1.247153405063E-2</v>
      </c>
      <c r="K1766" s="44">
        <f t="shared" ref="K1766:K1767" si="311">J1766</f>
        <v>1.247153405063E-2</v>
      </c>
      <c r="L1766" s="295">
        <v>4.8440794179999998E-4</v>
      </c>
      <c r="M1766" s="295">
        <v>6.7750822982999993E-4</v>
      </c>
      <c r="N1766" s="295">
        <v>1.03015879E-4</v>
      </c>
      <c r="O1766" s="295">
        <v>1.1206602E-2</v>
      </c>
      <c r="P1766"/>
      <c r="Q1766" s="212">
        <v>1.0351668999999999</v>
      </c>
      <c r="R1766"/>
      <c r="S1766" s="156">
        <v>1.3918864999999999E-3</v>
      </c>
      <c r="T1766" s="156">
        <v>1.2597133000000001E-3</v>
      </c>
      <c r="U1766" s="156">
        <v>5.9404122000000003E-5</v>
      </c>
      <c r="V1766" s="156">
        <v>7.2769087999999995E-5</v>
      </c>
      <c r="W1766"/>
      <c r="X1766" s="155">
        <v>3.5533847000000001E-6</v>
      </c>
      <c r="Y1766"/>
      <c r="Z1766"/>
      <c r="AA1766"/>
      <c r="AB1766"/>
      <c r="AC1766"/>
      <c r="AD1766" s="175"/>
      <c r="AE1766" s="269"/>
      <c r="AF1766" s="183"/>
      <c r="AG1766" s="183"/>
      <c r="AH1766" s="48"/>
      <c r="AI1766" s="48"/>
      <c r="AJ1766" s="48"/>
    </row>
    <row r="1767" spans="1:36" ht="14.4">
      <c r="A1767" t="s">
        <v>1929</v>
      </c>
      <c r="B1767" s="188" t="s">
        <v>323</v>
      </c>
      <c r="C1767" s="151" t="str">
        <f>MID(A1767,1,12)</f>
        <v>C.030.01.102</v>
      </c>
      <c r="D1767" s="54" t="s">
        <v>214</v>
      </c>
      <c r="E1767" s="260" t="s">
        <v>49</v>
      </c>
      <c r="F1767" s="153" t="str">
        <f>MID(A1767, 21,85)</f>
        <v>Transport pipeline petroleum</v>
      </c>
      <c r="G1767" s="277">
        <v>6.7129433333333339E-3</v>
      </c>
      <c r="H1767" s="44">
        <f t="shared" si="310"/>
        <v>6.7129433333333339E-3</v>
      </c>
      <c r="I1767"/>
      <c r="J1767" s="294">
        <v>1.3534422246000001E-3</v>
      </c>
      <c r="K1767" s="44">
        <f t="shared" si="311"/>
        <v>1.3534422246000001E-3</v>
      </c>
      <c r="L1767" s="295">
        <v>4.2885534699999995E-5</v>
      </c>
      <c r="M1767" s="295">
        <v>8.8843858000000003E-5</v>
      </c>
      <c r="N1767" s="295">
        <v>2.1477133189999999E-4</v>
      </c>
      <c r="O1767" s="295">
        <v>1.0069415000000001E-3</v>
      </c>
      <c r="P1767"/>
      <c r="Q1767" s="212">
        <v>0.12812707000000001</v>
      </c>
      <c r="R1767"/>
      <c r="S1767" s="156">
        <v>1.2786194000000001E-4</v>
      </c>
      <c r="T1767" s="156">
        <v>1.2009608E-4</v>
      </c>
      <c r="U1767" s="156">
        <v>5.4208724999999998E-6</v>
      </c>
      <c r="V1767" s="156">
        <v>2.3449849999999998E-6</v>
      </c>
      <c r="W1767"/>
      <c r="X1767" s="155">
        <v>3.4006231E-7</v>
      </c>
      <c r="Y1767"/>
      <c r="Z1767"/>
      <c r="AA1767"/>
      <c r="AB1767"/>
      <c r="AC1767"/>
      <c r="AD1767" s="175"/>
      <c r="AE1767" s="269"/>
      <c r="AF1767" s="183"/>
      <c r="AG1767" s="183"/>
      <c r="AH1767" s="48"/>
      <c r="AI1767" s="48"/>
      <c r="AJ1767" s="48"/>
    </row>
    <row r="1768" spans="1:36" ht="14.4">
      <c r="B1768" s="188"/>
      <c r="C1768" s="151"/>
      <c r="D1768" s="51" t="s">
        <v>99</v>
      </c>
      <c r="E1768" s="260"/>
      <c r="F1768"/>
      <c r="H1768" s="44"/>
      <c r="I1768"/>
      <c r="J1768" s="44"/>
      <c r="K1768" s="44"/>
      <c r="L1768" s="44"/>
      <c r="P1768"/>
      <c r="Q1768" s="212"/>
      <c r="R1768"/>
      <c r="S1768"/>
      <c r="T1768"/>
      <c r="U1768"/>
      <c r="V1768"/>
      <c r="W1768"/>
      <c r="X1768"/>
      <c r="Y1768"/>
      <c r="Z1768"/>
      <c r="AA1768"/>
      <c r="AB1768"/>
      <c r="AC1768"/>
      <c r="AD1768" s="175"/>
      <c r="AE1768" s="269"/>
      <c r="AF1768" s="183"/>
      <c r="AG1768" s="183"/>
      <c r="AH1768" s="48"/>
      <c r="AI1768" s="48"/>
      <c r="AJ1768" s="48"/>
    </row>
    <row r="1769" spans="1:36" ht="14.4">
      <c r="A1769" t="s">
        <v>1930</v>
      </c>
      <c r="B1769" s="188" t="s">
        <v>323</v>
      </c>
      <c r="C1769" s="151" t="str">
        <f>MID(A1769,1,12)</f>
        <v>C.050.01.101</v>
      </c>
      <c r="D1769" s="54" t="s">
        <v>99</v>
      </c>
      <c r="E1769" s="260" t="s">
        <v>49</v>
      </c>
      <c r="F1769" s="153" t="str">
        <f>MID(A1769, 21,85)</f>
        <v>Train freight diesel (tkm)</v>
      </c>
      <c r="G1769" s="277">
        <v>1.9486360000000001E-2</v>
      </c>
      <c r="H1769" s="44">
        <f t="shared" ref="H1769:H1771" si="312">G1769</f>
        <v>1.9486360000000001E-2</v>
      </c>
      <c r="I1769"/>
      <c r="J1769" s="294">
        <v>4.9844304153000007E-3</v>
      </c>
      <c r="K1769" s="44">
        <f t="shared" ref="K1769:K1778" si="313">J1769</f>
        <v>4.9844304153000007E-3</v>
      </c>
      <c r="L1769" s="295">
        <v>1.242016089E-4</v>
      </c>
      <c r="M1769" s="295">
        <v>2.6097496160000006E-4</v>
      </c>
      <c r="N1769" s="295">
        <v>1.6762998447999999E-3</v>
      </c>
      <c r="O1769" s="295">
        <v>2.9229540000000002E-3</v>
      </c>
      <c r="P1769"/>
      <c r="Q1769" s="212">
        <v>0.30290106</v>
      </c>
      <c r="R1769"/>
      <c r="S1769" s="156">
        <v>3.7130483000000003E-4</v>
      </c>
      <c r="T1769" s="156">
        <v>3.3488985999999998E-4</v>
      </c>
      <c r="U1769" s="156">
        <v>1.5451494999999999E-5</v>
      </c>
      <c r="V1769" s="156">
        <v>2.0963472E-5</v>
      </c>
      <c r="W1769"/>
      <c r="X1769" s="155">
        <v>9.955905000000001E-7</v>
      </c>
      <c r="Y1769"/>
      <c r="Z1769"/>
      <c r="AA1769"/>
      <c r="AB1769"/>
      <c r="AC1769"/>
      <c r="AD1769" s="175"/>
      <c r="AE1769" s="269"/>
      <c r="AF1769" s="183"/>
      <c r="AG1769" s="183"/>
      <c r="AH1769" s="48"/>
      <c r="AI1769" s="48"/>
      <c r="AJ1769" s="48"/>
    </row>
    <row r="1770" spans="1:36" ht="14.4">
      <c r="A1770" t="s">
        <v>1931</v>
      </c>
      <c r="B1770" s="188" t="s">
        <v>323</v>
      </c>
      <c r="C1770" s="151" t="str">
        <f>MID(A1770,1,12)</f>
        <v>C.050.01.102</v>
      </c>
      <c r="D1770" s="54" t="s">
        <v>99</v>
      </c>
      <c r="E1770" s="260" t="s">
        <v>49</v>
      </c>
      <c r="F1770" s="153" t="str">
        <f>MID(A1770, 21,85)</f>
        <v>Train freight electric (tkm)</v>
      </c>
      <c r="G1770" s="277">
        <v>9.0106626666666672E-3</v>
      </c>
      <c r="H1770" s="44">
        <f t="shared" si="312"/>
        <v>9.0106626666666672E-3</v>
      </c>
      <c r="I1770"/>
      <c r="J1770" s="294">
        <v>1.8167010345999999E-3</v>
      </c>
      <c r="K1770" s="44">
        <f t="shared" si="313"/>
        <v>1.8167010345999999E-3</v>
      </c>
      <c r="L1770" s="295">
        <v>5.7564475300000001E-5</v>
      </c>
      <c r="M1770" s="295">
        <v>1.19253501E-4</v>
      </c>
      <c r="N1770" s="295">
        <v>2.8828365829999998E-4</v>
      </c>
      <c r="O1770" s="295">
        <v>1.3515993999999999E-3</v>
      </c>
      <c r="P1770"/>
      <c r="Q1770" s="212">
        <v>0.17198263999999999</v>
      </c>
      <c r="R1770"/>
      <c r="S1770" s="156">
        <v>1.7162676E-4</v>
      </c>
      <c r="T1770" s="156">
        <v>1.6120279000000001E-4</v>
      </c>
      <c r="U1770" s="156">
        <v>7.2763389000000002E-6</v>
      </c>
      <c r="V1770" s="156">
        <v>3.1476309E-6</v>
      </c>
      <c r="W1770"/>
      <c r="X1770" s="155">
        <v>4.5645948000000002E-7</v>
      </c>
      <c r="Y1770"/>
      <c r="Z1770"/>
      <c r="AA1770"/>
      <c r="AB1770"/>
      <c r="AC1770"/>
      <c r="AD1770" s="175"/>
      <c r="AE1770" s="269"/>
      <c r="AF1770" s="183"/>
      <c r="AG1770" s="183"/>
      <c r="AH1770" s="48"/>
      <c r="AI1770" s="48"/>
      <c r="AJ1770" s="48"/>
    </row>
    <row r="1771" spans="1:36" ht="14.4">
      <c r="A1771" t="s">
        <v>1515</v>
      </c>
      <c r="B1771" s="188" t="s">
        <v>323</v>
      </c>
      <c r="C1771" s="151" t="str">
        <f>MID(A1771,1,12)</f>
        <v>C.050.01.103</v>
      </c>
      <c r="D1771" s="54" t="s">
        <v>99</v>
      </c>
      <c r="E1771" s="260" t="s">
        <v>1513</v>
      </c>
      <c r="F1771" s="153" t="str">
        <f>MID(A1771, 21,85)</f>
        <v>Passenger-kilometer per train</v>
      </c>
      <c r="G1771" s="277">
        <v>4.0547980666666664E-2</v>
      </c>
      <c r="H1771" s="44">
        <f t="shared" si="312"/>
        <v>4.0547980666666664E-2</v>
      </c>
      <c r="I1771"/>
      <c r="J1771" s="294">
        <v>8.1751545019999993E-3</v>
      </c>
      <c r="K1771" s="44">
        <f t="shared" si="313"/>
        <v>8.1751545019999993E-3</v>
      </c>
      <c r="L1771" s="295">
        <v>2.59040145E-4</v>
      </c>
      <c r="M1771" s="295">
        <v>5.3664074999999994E-4</v>
      </c>
      <c r="N1771" s="295">
        <v>1.2972765070000001E-3</v>
      </c>
      <c r="O1771" s="295">
        <v>6.0821970999999997E-3</v>
      </c>
      <c r="P1771"/>
      <c r="Q1771" s="212">
        <v>0.77392189</v>
      </c>
      <c r="R1771"/>
      <c r="S1771" s="156">
        <v>7.7232044000000004E-4</v>
      </c>
      <c r="T1771" s="156">
        <v>7.2541257000000004E-4</v>
      </c>
      <c r="U1771" s="156">
        <v>3.2743524999999998E-5</v>
      </c>
      <c r="V1771" s="156">
        <v>1.4164338999999999E-5</v>
      </c>
      <c r="W1771"/>
      <c r="X1771" s="155">
        <v>2.0540677000000001E-6</v>
      </c>
      <c r="Y1771"/>
      <c r="Z1771"/>
      <c r="AA1771"/>
      <c r="AB1771"/>
      <c r="AC1771"/>
      <c r="AD1771" s="175"/>
      <c r="AE1771" s="269"/>
      <c r="AF1771" s="183"/>
      <c r="AG1771" s="183"/>
      <c r="AH1771" s="48"/>
      <c r="AI1771" s="48"/>
      <c r="AJ1771" s="48"/>
    </row>
    <row r="1772" spans="1:36" ht="14.4">
      <c r="B1772" s="188"/>
      <c r="C1772" s="151"/>
      <c r="D1772" s="51" t="s">
        <v>3082</v>
      </c>
      <c r="E1772" s="260"/>
      <c r="F1772"/>
      <c r="H1772" s="44"/>
      <c r="I1772"/>
      <c r="J1772" s="44"/>
      <c r="K1772" s="44"/>
      <c r="L1772" s="44"/>
      <c r="P1772"/>
      <c r="Q1772" s="212"/>
      <c r="R1772"/>
      <c r="S1772"/>
      <c r="T1772"/>
      <c r="U1772"/>
      <c r="V1772"/>
      <c r="W1772"/>
      <c r="X1772"/>
      <c r="Y1772"/>
      <c r="Z1772"/>
      <c r="AA1772"/>
      <c r="AB1772"/>
      <c r="AC1772"/>
      <c r="AD1772" s="175"/>
      <c r="AE1772" s="269"/>
      <c r="AF1772" s="183"/>
      <c r="AG1772" s="183"/>
      <c r="AH1772" s="48"/>
      <c r="AI1772" s="48"/>
      <c r="AJ1772" s="48"/>
    </row>
    <row r="1773" spans="1:36" ht="14.4">
      <c r="A1773" t="s">
        <v>3083</v>
      </c>
      <c r="B1773" s="188" t="s">
        <v>323</v>
      </c>
      <c r="C1773" s="151" t="str">
        <f t="shared" ref="C1773:C1778" si="314">MID(A1773,1,12)</f>
        <v>C.060.01.103</v>
      </c>
      <c r="D1773" s="54" t="s">
        <v>3082</v>
      </c>
      <c r="E1773" s="260" t="s">
        <v>49</v>
      </c>
      <c r="F1773" s="153" t="str">
        <f t="shared" ref="F1773:F1778" si="315">MID(A1773, 21,85)</f>
        <v>Tractor (240 pk) - B7 diesel</v>
      </c>
      <c r="G1773" s="277">
        <v>0.220942</v>
      </c>
      <c r="H1773" s="44">
        <f t="shared" ref="H1773:H1825" si="316">G1773</f>
        <v>0.220942</v>
      </c>
      <c r="I1773"/>
      <c r="J1773" s="294">
        <v>5.6514917249999998E-2</v>
      </c>
      <c r="K1773" s="44">
        <f t="shared" si="313"/>
        <v>5.6514917249999998E-2</v>
      </c>
      <c r="L1773" s="295">
        <v>1.4082338600000001E-3</v>
      </c>
      <c r="M1773" s="295">
        <v>2.95900983E-3</v>
      </c>
      <c r="N1773" s="295">
        <v>1.9006373560000001E-2</v>
      </c>
      <c r="O1773" s="295">
        <v>3.3141299999999999E-2</v>
      </c>
      <c r="P1773"/>
      <c r="Q1773" s="212">
        <v>3.43438</v>
      </c>
      <c r="R1773"/>
      <c r="S1773" s="156">
        <v>4.2099618000000002E-3</v>
      </c>
      <c r="T1773" s="156">
        <v>3.7970782999999998E-3</v>
      </c>
      <c r="U1773" s="156">
        <v>1.7519353E-4</v>
      </c>
      <c r="V1773" s="156">
        <v>2.3768992999999999E-4</v>
      </c>
      <c r="W1773"/>
      <c r="X1773" s="155">
        <v>1.1288294E-5</v>
      </c>
      <c r="Y1773"/>
      <c r="Z1773"/>
      <c r="AA1773"/>
      <c r="AB1773"/>
      <c r="AC1773"/>
      <c r="AD1773" s="175"/>
      <c r="AE1773" s="269"/>
      <c r="AF1773" s="183"/>
      <c r="AG1773" s="183"/>
      <c r="AH1773" s="48"/>
      <c r="AI1773" s="48"/>
      <c r="AJ1773" s="48"/>
    </row>
    <row r="1774" spans="1:36" ht="14.4">
      <c r="A1774" t="s">
        <v>1932</v>
      </c>
      <c r="B1774" s="188" t="s">
        <v>323</v>
      </c>
      <c r="C1774" s="151" t="str">
        <f t="shared" si="314"/>
        <v>C.060.01.104</v>
      </c>
      <c r="D1774" s="54" t="s">
        <v>3082</v>
      </c>
      <c r="E1774" s="260" t="s">
        <v>1516</v>
      </c>
      <c r="F1774" s="153" t="str">
        <f t="shared" si="315"/>
        <v>Truck +trailer  Euro 6 - B7 diesel (output per meter)</v>
      </c>
      <c r="G1774" s="277">
        <v>1.0320321333333335E-3</v>
      </c>
      <c r="H1774" s="44">
        <f t="shared" si="316"/>
        <v>1.0320321333333335E-3</v>
      </c>
      <c r="I1774"/>
      <c r="J1774" s="294">
        <v>3.0506262013497325E-4</v>
      </c>
      <c r="K1774" s="44">
        <f t="shared" si="313"/>
        <v>3.0506262013497325E-4</v>
      </c>
      <c r="L1774" s="295">
        <v>3.2652436708000002E-5</v>
      </c>
      <c r="M1774" s="295">
        <v>4.2701958909999998E-5</v>
      </c>
      <c r="N1774" s="295">
        <v>7.490340451697326E-5</v>
      </c>
      <c r="O1774" s="295">
        <v>1.5480482000000001E-4</v>
      </c>
      <c r="P1774"/>
      <c r="Q1774" s="212">
        <v>1.7628307999999999E-2</v>
      </c>
      <c r="R1774"/>
      <c r="S1774" s="156">
        <v>2.2245163000000001E-5</v>
      </c>
      <c r="T1774" s="156">
        <v>2.0169418999999999E-5</v>
      </c>
      <c r="U1774" s="156">
        <v>9.1101067E-7</v>
      </c>
      <c r="V1774" s="156">
        <v>1.1647334000000001E-6</v>
      </c>
      <c r="W1774"/>
      <c r="X1774" s="155">
        <v>5.9948516999999998E-8</v>
      </c>
      <c r="Y1774"/>
      <c r="Z1774"/>
      <c r="AA1774"/>
      <c r="AB1774"/>
      <c r="AC1774"/>
      <c r="AD1774" s="175"/>
      <c r="AE1774" s="269"/>
      <c r="AF1774" s="183"/>
      <c r="AG1774" s="183"/>
      <c r="AH1774" s="48"/>
      <c r="AI1774" s="48"/>
      <c r="AJ1774" s="48"/>
    </row>
    <row r="1775" spans="1:36" ht="14.4">
      <c r="A1775" t="s">
        <v>3084</v>
      </c>
      <c r="B1775" s="188" t="s">
        <v>323</v>
      </c>
      <c r="C1775" s="151" t="str">
        <f t="shared" si="314"/>
        <v>C.060.01.105</v>
      </c>
      <c r="D1775" s="54" t="s">
        <v>3082</v>
      </c>
      <c r="E1775" s="260" t="s">
        <v>49</v>
      </c>
      <c r="F1775" s="153" t="str">
        <f t="shared" si="315"/>
        <v>Truck+container 28 tonne net B7(min weight/volume ratio 0.41 t/m3) (tkm)</v>
      </c>
      <c r="G1775" s="277">
        <v>7.3716580000000004E-2</v>
      </c>
      <c r="H1775" s="44">
        <f t="shared" si="316"/>
        <v>7.3716580000000004E-2</v>
      </c>
      <c r="I1775"/>
      <c r="J1775" s="294">
        <v>2.1790186964383805E-2</v>
      </c>
      <c r="K1775" s="44">
        <f t="shared" si="313"/>
        <v>2.1790186964383805E-2</v>
      </c>
      <c r="L1775" s="295">
        <v>2.3323169076999999E-3</v>
      </c>
      <c r="M1775" s="295">
        <v>3.0501398759999994E-3</v>
      </c>
      <c r="N1775" s="295">
        <v>5.3502431806838032E-3</v>
      </c>
      <c r="O1775" s="295">
        <v>1.1057487E-2</v>
      </c>
      <c r="P1775"/>
      <c r="Q1775" s="212">
        <v>1.2591648</v>
      </c>
      <c r="R1775"/>
      <c r="S1775" s="156">
        <v>1.5889401999999999E-3</v>
      </c>
      <c r="T1775" s="156">
        <v>1.4406728000000001E-3</v>
      </c>
      <c r="U1775" s="156">
        <v>6.5072190999999999E-5</v>
      </c>
      <c r="V1775" s="156">
        <v>8.3195242000000001E-5</v>
      </c>
      <c r="W1775"/>
      <c r="X1775" s="155">
        <v>4.2820369000000003E-6</v>
      </c>
      <c r="Y1775"/>
      <c r="Z1775"/>
      <c r="AA1775"/>
      <c r="AB1775"/>
      <c r="AC1775"/>
      <c r="AD1775" s="175"/>
      <c r="AE1775" s="269"/>
      <c r="AF1775" s="183"/>
      <c r="AG1775" s="183"/>
      <c r="AH1775" s="48"/>
      <c r="AI1775" s="48"/>
      <c r="AJ1775" s="48"/>
    </row>
    <row r="1776" spans="1:36" ht="14.4">
      <c r="A1776" t="s">
        <v>3085</v>
      </c>
      <c r="B1776" s="188" t="s">
        <v>323</v>
      </c>
      <c r="C1776" s="151" t="str">
        <f t="shared" si="314"/>
        <v>C.060.01.106</v>
      </c>
      <c r="D1776" s="54" t="s">
        <v>3082</v>
      </c>
      <c r="E1776" s="260" t="s">
        <v>49</v>
      </c>
      <c r="F1776" s="153" t="str">
        <f t="shared" si="315"/>
        <v>Truck+trailer 24 tonne net B7 (min weight/volume ratio 0.32 t/m3) (tkm)</v>
      </c>
      <c r="G1776" s="277">
        <v>8.6002679999999998E-2</v>
      </c>
      <c r="H1776" s="44">
        <f t="shared" si="316"/>
        <v>8.6002679999999998E-2</v>
      </c>
      <c r="I1776"/>
      <c r="J1776" s="294">
        <v>2.542188540229777E-2</v>
      </c>
      <c r="K1776" s="44">
        <f t="shared" si="313"/>
        <v>2.542188540229777E-2</v>
      </c>
      <c r="L1776" s="295">
        <v>2.7210364055999998E-3</v>
      </c>
      <c r="M1776" s="295">
        <v>3.5584966170000001E-3</v>
      </c>
      <c r="N1776" s="295">
        <v>6.2419503796977711E-3</v>
      </c>
      <c r="O1776" s="295">
        <v>1.2900402E-2</v>
      </c>
      <c r="P1776"/>
      <c r="Q1776" s="212">
        <v>1.4690255999999999</v>
      </c>
      <c r="R1776"/>
      <c r="S1776" s="156">
        <v>1.8537636E-3</v>
      </c>
      <c r="T1776" s="156">
        <v>1.6807848999999999E-3</v>
      </c>
      <c r="U1776" s="156">
        <v>7.5917555999999999E-5</v>
      </c>
      <c r="V1776" s="156">
        <v>9.7061115999999995E-5</v>
      </c>
      <c r="W1776"/>
      <c r="X1776" s="155">
        <v>4.9957097000000003E-6</v>
      </c>
      <c r="Y1776"/>
      <c r="Z1776"/>
      <c r="AA1776"/>
      <c r="AB1776"/>
      <c r="AC1776"/>
      <c r="AD1776" s="175"/>
      <c r="AE1776" s="269"/>
      <c r="AF1776" s="183"/>
      <c r="AG1776" s="183"/>
      <c r="AH1776" s="48"/>
      <c r="AI1776" s="48"/>
      <c r="AJ1776" s="48"/>
    </row>
    <row r="1777" spans="1:36" ht="14.4">
      <c r="A1777" t="s">
        <v>3086</v>
      </c>
      <c r="B1777" s="188" t="s">
        <v>323</v>
      </c>
      <c r="C1777" s="151" t="str">
        <f t="shared" si="314"/>
        <v>C.060.01.107</v>
      </c>
      <c r="D1777" s="54" t="s">
        <v>3082</v>
      </c>
      <c r="E1777" s="260" t="s">
        <v>50</v>
      </c>
      <c r="F1777" s="153" t="str">
        <f t="shared" si="315"/>
        <v>Truck+container 28 tonne net B7 (max weight/volume ratio 0.41 t/m3) (m3km)</v>
      </c>
      <c r="G1777" s="277">
        <v>3.022056066666667E-2</v>
      </c>
      <c r="H1777" s="44">
        <f t="shared" si="316"/>
        <v>3.022056066666667E-2</v>
      </c>
      <c r="I1777"/>
      <c r="J1777" s="294">
        <v>8.9330197437055142E-3</v>
      </c>
      <c r="K1777" s="44">
        <f t="shared" si="313"/>
        <v>8.9330197437055142E-3</v>
      </c>
      <c r="L1777" s="295">
        <v>9.5614748519999993E-4</v>
      </c>
      <c r="M1777" s="295">
        <v>1.2504234100000002E-3</v>
      </c>
      <c r="N1777" s="295">
        <v>2.1933647485055129E-3</v>
      </c>
      <c r="O1777" s="295">
        <v>4.5330841000000002E-3</v>
      </c>
      <c r="P1777"/>
      <c r="Q1777" s="212">
        <v>0.51620226999999996</v>
      </c>
      <c r="R1777"/>
      <c r="S1777" s="156">
        <v>6.5139568999999999E-4</v>
      </c>
      <c r="T1777" s="156">
        <v>5.9061254999999999E-4</v>
      </c>
      <c r="U1777" s="156">
        <v>2.6676740000000001E-5</v>
      </c>
      <c r="V1777" s="156">
        <v>3.4106395000000002E-5</v>
      </c>
      <c r="W1777"/>
      <c r="X1777" s="155">
        <v>1.7554470999999999E-6</v>
      </c>
      <c r="Y1777"/>
      <c r="Z1777"/>
      <c r="AA1777"/>
      <c r="AB1777"/>
      <c r="AC1777"/>
      <c r="AD1777" s="175"/>
      <c r="AE1777" s="269"/>
      <c r="AF1777" s="183"/>
      <c r="AG1777" s="183"/>
      <c r="AH1777" s="48"/>
      <c r="AI1777" s="48"/>
      <c r="AJ1777" s="48"/>
    </row>
    <row r="1778" spans="1:36" ht="14.4">
      <c r="A1778" t="s">
        <v>3087</v>
      </c>
      <c r="B1778" s="188" t="s">
        <v>323</v>
      </c>
      <c r="C1778" s="151" t="str">
        <f t="shared" si="314"/>
        <v>C.060.01.108</v>
      </c>
      <c r="D1778" s="54" t="s">
        <v>3082</v>
      </c>
      <c r="E1778" s="260" t="s">
        <v>50</v>
      </c>
      <c r="F1778" s="153" t="str">
        <f t="shared" si="315"/>
        <v>Truck+trailer 24 tonne net B7 (max weight/volume ratio 0.32 t/m3) (m3km)</v>
      </c>
      <c r="G1778" s="277">
        <v>2.7520857333333336E-2</v>
      </c>
      <c r="H1778" s="44">
        <f t="shared" si="316"/>
        <v>2.7520857333333336E-2</v>
      </c>
      <c r="I1778"/>
      <c r="J1778" s="294">
        <v>8.1350032492992878E-3</v>
      </c>
      <c r="K1778" s="44">
        <f t="shared" si="313"/>
        <v>8.1350032492992878E-3</v>
      </c>
      <c r="L1778" s="295">
        <v>8.707316492000002E-4</v>
      </c>
      <c r="M1778" s="295">
        <v>1.1387189189999999E-3</v>
      </c>
      <c r="N1778" s="295">
        <v>1.9974240810992868E-3</v>
      </c>
      <c r="O1778" s="295">
        <v>4.1281286000000002E-3</v>
      </c>
      <c r="P1778"/>
      <c r="Q1778" s="212">
        <v>0.47008820000000001</v>
      </c>
      <c r="R1778"/>
      <c r="S1778" s="156">
        <v>5.9320434E-4</v>
      </c>
      <c r="T1778" s="156">
        <v>5.3785116000000001E-4</v>
      </c>
      <c r="U1778" s="156">
        <v>2.4293618E-5</v>
      </c>
      <c r="V1778" s="156">
        <v>3.1059556999999999E-5</v>
      </c>
      <c r="W1778"/>
      <c r="X1778" s="155">
        <v>1.5986271000000001E-6</v>
      </c>
      <c r="Y1778"/>
      <c r="Z1778"/>
      <c r="AA1778"/>
      <c r="AB1778"/>
      <c r="AC1778"/>
      <c r="AD1778" s="175"/>
      <c r="AE1778" s="269"/>
      <c r="AF1778" s="183"/>
      <c r="AG1778" s="183"/>
      <c r="AH1778" s="48"/>
      <c r="AI1778" s="48"/>
      <c r="AJ1778" s="48"/>
    </row>
    <row r="1779" spans="1:36" ht="14.4">
      <c r="B1779" s="188"/>
      <c r="C1779" s="151"/>
      <c r="D1779" s="51" t="s">
        <v>3088</v>
      </c>
      <c r="E1779" s="260"/>
      <c r="F1779"/>
      <c r="H1779" s="44">
        <f t="shared" si="316"/>
        <v>0</v>
      </c>
      <c r="I1779"/>
      <c r="J1779" s="44"/>
      <c r="K1779" s="44"/>
      <c r="L1779" s="44"/>
      <c r="P1779"/>
      <c r="Q1779" s="212"/>
      <c r="R1779"/>
      <c r="S1779"/>
      <c r="T1779"/>
      <c r="U1779"/>
      <c r="V1779"/>
      <c r="W1779"/>
      <c r="X1779"/>
      <c r="Y1779"/>
      <c r="Z1779"/>
      <c r="AA1779"/>
      <c r="AB1779"/>
      <c r="AC1779"/>
      <c r="AD1779" s="175"/>
      <c r="AE1779" s="269"/>
      <c r="AF1779" s="183"/>
      <c r="AG1779" s="183"/>
      <c r="AH1779" s="48"/>
      <c r="AI1779" s="48"/>
      <c r="AJ1779" s="48"/>
    </row>
    <row r="1780" spans="1:36" ht="14.4">
      <c r="A1780" t="s">
        <v>3089</v>
      </c>
      <c r="B1780" s="188" t="s">
        <v>323</v>
      </c>
      <c r="C1780" s="151" t="str">
        <f>MID(A1780,1,12)</f>
        <v>C.060.03.104</v>
      </c>
      <c r="D1780" s="54" t="s">
        <v>3088</v>
      </c>
      <c r="E1780" s="260" t="s">
        <v>1516</v>
      </c>
      <c r="F1780" s="153" t="str">
        <f>MID(A1780, 21,85)</f>
        <v>Truck +trailer  Euro 6 - HVO diesel from tallow waste (output per meter)</v>
      </c>
      <c r="G1780" s="277">
        <v>2.6818028666666667E-4</v>
      </c>
      <c r="H1780" s="44">
        <f t="shared" si="316"/>
        <v>2.6818028666666667E-4</v>
      </c>
      <c r="I1780"/>
      <c r="J1780" s="294">
        <v>1.0591213732114465E-4</v>
      </c>
      <c r="K1780" s="44">
        <f t="shared" ref="K1780:K1796" si="317">J1780</f>
        <v>1.0591213732114465E-4</v>
      </c>
      <c r="L1780" s="295">
        <v>2.8062495113000003E-5</v>
      </c>
      <c r="M1780" s="295">
        <v>3.2769656685900005E-5</v>
      </c>
      <c r="N1780" s="295">
        <v>4.8529425222446498E-6</v>
      </c>
      <c r="O1780" s="295">
        <v>4.0227042999999997E-5</v>
      </c>
      <c r="P1780"/>
      <c r="Q1780" s="212">
        <v>1.531559E-2</v>
      </c>
      <c r="R1780"/>
      <c r="S1780" s="156">
        <v>7.8036520999999998E-6</v>
      </c>
      <c r="T1780" s="156">
        <v>7.1586578999999999E-6</v>
      </c>
      <c r="U1780" s="156">
        <v>3.0796404999999999E-7</v>
      </c>
      <c r="V1780" s="156">
        <v>3.3703021000000002E-7</v>
      </c>
      <c r="W1780"/>
      <c r="X1780" s="155">
        <v>2.0880518999999999E-8</v>
      </c>
      <c r="Y1780"/>
      <c r="Z1780"/>
      <c r="AA1780"/>
      <c r="AB1780"/>
      <c r="AC1780"/>
      <c r="AD1780" s="175"/>
      <c r="AE1780" s="269"/>
      <c r="AF1780" s="183"/>
      <c r="AG1780" s="183"/>
      <c r="AH1780" s="48"/>
      <c r="AI1780" s="48"/>
      <c r="AJ1780" s="48"/>
    </row>
    <row r="1781" spans="1:36" ht="14.4">
      <c r="A1781" t="s">
        <v>3090</v>
      </c>
      <c r="B1781" s="188" t="s">
        <v>323</v>
      </c>
      <c r="C1781" s="151" t="str">
        <f>MID(A1781,1,12)</f>
        <v>C.060.03.105</v>
      </c>
      <c r="D1781" s="54" t="s">
        <v>3088</v>
      </c>
      <c r="E1781" s="260" t="s">
        <v>49</v>
      </c>
      <c r="F1781" s="153" t="str">
        <f>MID(A1781, 21,85)</f>
        <v>Truck+container 28 tonne net HVO (min weight/volume ratio 0.41 t/m3) (tkm)</v>
      </c>
      <c r="G1781" s="277">
        <v>1.9155734666666667E-2</v>
      </c>
      <c r="H1781" s="44">
        <f t="shared" si="316"/>
        <v>1.9155734666666667E-2</v>
      </c>
      <c r="I1781"/>
      <c r="J1781" s="294">
        <v>7.5651526132089041E-3</v>
      </c>
      <c r="K1781" s="44">
        <f t="shared" si="317"/>
        <v>7.5651526132089041E-3</v>
      </c>
      <c r="L1781" s="295">
        <v>2.0044639382000001E-3</v>
      </c>
      <c r="M1781" s="295">
        <v>2.3406897304200001E-3</v>
      </c>
      <c r="N1781" s="295">
        <v>3.4663874458890298E-4</v>
      </c>
      <c r="O1781" s="295">
        <v>2.8733601999999998E-3</v>
      </c>
      <c r="P1781"/>
      <c r="Q1781" s="212">
        <v>1.0939707000000001</v>
      </c>
      <c r="R1781"/>
      <c r="S1781" s="156">
        <v>5.5740373000000005E-4</v>
      </c>
      <c r="T1781" s="156">
        <v>5.1133270999999996E-4</v>
      </c>
      <c r="U1781" s="156">
        <v>2.1997432000000001E-5</v>
      </c>
      <c r="V1781" s="156">
        <v>2.4073586000000001E-5</v>
      </c>
      <c r="W1781"/>
      <c r="X1781" s="155">
        <v>1.4914656E-6</v>
      </c>
      <c r="Y1781"/>
      <c r="Z1781"/>
      <c r="AA1781"/>
      <c r="AB1781"/>
      <c r="AC1781"/>
      <c r="AD1781" s="175"/>
      <c r="AE1781" s="269"/>
      <c r="AF1781" s="183"/>
      <c r="AG1781" s="183"/>
      <c r="AH1781" s="48"/>
      <c r="AI1781" s="48"/>
      <c r="AJ1781" s="48"/>
    </row>
    <row r="1782" spans="1:36" ht="14.4">
      <c r="A1782" t="s">
        <v>3091</v>
      </c>
      <c r="B1782" s="188" t="s">
        <v>323</v>
      </c>
      <c r="C1782" s="151" t="str">
        <f>MID(A1782,1,12)</f>
        <v>C.060.03.106</v>
      </c>
      <c r="D1782" s="54" t="s">
        <v>3088</v>
      </c>
      <c r="E1782" s="260" t="s">
        <v>49</v>
      </c>
      <c r="F1782" s="153" t="str">
        <f>MID(A1782, 21,85)</f>
        <v>Truck+trailer 24 tonne net HVO (min weight/volume ratio 0.32 t/m3) (tkm)</v>
      </c>
      <c r="G1782" s="277">
        <v>2.2348357333333336E-2</v>
      </c>
      <c r="H1782" s="44">
        <f t="shared" si="316"/>
        <v>2.2348357333333336E-2</v>
      </c>
      <c r="I1782"/>
      <c r="J1782" s="294">
        <v>8.8260114553137207E-3</v>
      </c>
      <c r="K1782" s="44">
        <f t="shared" si="317"/>
        <v>8.8260114553137207E-3</v>
      </c>
      <c r="L1782" s="295">
        <v>2.3385412927999999E-3</v>
      </c>
      <c r="M1782" s="295">
        <v>2.73080468566E-3</v>
      </c>
      <c r="N1782" s="295">
        <v>4.0441187685372101E-4</v>
      </c>
      <c r="O1782" s="295">
        <v>3.3522536000000001E-3</v>
      </c>
      <c r="P1782"/>
      <c r="Q1782" s="212">
        <v>1.2762992</v>
      </c>
      <c r="R1782"/>
      <c r="S1782" s="156">
        <v>6.5030435E-4</v>
      </c>
      <c r="T1782" s="156">
        <v>5.9655483000000005E-4</v>
      </c>
      <c r="U1782" s="156">
        <v>2.5663671E-5</v>
      </c>
      <c r="V1782" s="156">
        <v>2.8085851000000001E-5</v>
      </c>
      <c r="W1782"/>
      <c r="X1782" s="155">
        <v>1.7400432000000001E-6</v>
      </c>
      <c r="Y1782"/>
      <c r="Z1782"/>
      <c r="AA1782"/>
      <c r="AB1782"/>
      <c r="AC1782"/>
      <c r="AD1782" s="175"/>
      <c r="AE1782" s="269"/>
      <c r="AF1782" s="183"/>
      <c r="AG1782" s="183"/>
      <c r="AH1782" s="48"/>
      <c r="AI1782" s="48"/>
      <c r="AJ1782" s="48"/>
    </row>
    <row r="1783" spans="1:36" ht="14.4">
      <c r="A1783" t="s">
        <v>3092</v>
      </c>
      <c r="B1783" s="188" t="s">
        <v>323</v>
      </c>
      <c r="C1783" s="151" t="str">
        <f>MID(A1783,1,12)</f>
        <v>C.060.03.107</v>
      </c>
      <c r="D1783" s="54" t="s">
        <v>3088</v>
      </c>
      <c r="E1783" s="260" t="s">
        <v>50</v>
      </c>
      <c r="F1783" s="153" t="str">
        <f>MID(A1783, 21,85)</f>
        <v>Truck+container 28 tonne net HVO (max weight/volume ratio 0.41 t/m3) (m3km)</v>
      </c>
      <c r="G1783" s="277">
        <v>7.8530100000000005E-3</v>
      </c>
      <c r="H1783" s="44">
        <f t="shared" si="316"/>
        <v>7.8530100000000005E-3</v>
      </c>
      <c r="I1783"/>
      <c r="J1783" s="294">
        <v>3.1013803313605899E-3</v>
      </c>
      <c r="K1783" s="44">
        <f t="shared" si="317"/>
        <v>3.1013803313605899E-3</v>
      </c>
      <c r="L1783" s="295">
        <v>8.2174218640999994E-4</v>
      </c>
      <c r="M1783" s="295">
        <v>9.5957998072000012E-4</v>
      </c>
      <c r="N1783" s="295">
        <v>1.4210666423058991E-4</v>
      </c>
      <c r="O1783" s="295">
        <v>1.1779515E-3</v>
      </c>
      <c r="P1783"/>
      <c r="Q1783" s="212">
        <v>0.44847996000000001</v>
      </c>
      <c r="R1783"/>
      <c r="S1783" s="156">
        <v>2.2851104000000001E-4</v>
      </c>
      <c r="T1783" s="156">
        <v>2.0962395000000001E-4</v>
      </c>
      <c r="U1783" s="156">
        <v>9.0179809000000005E-6</v>
      </c>
      <c r="V1783" s="156">
        <v>9.8691130000000007E-6</v>
      </c>
      <c r="W1783"/>
      <c r="X1783" s="155">
        <v>6.1143539999999996E-7</v>
      </c>
      <c r="Y1783"/>
      <c r="Z1783"/>
      <c r="AA1783"/>
      <c r="AB1783"/>
      <c r="AC1783"/>
      <c r="AD1783" s="175"/>
      <c r="AE1783" s="269"/>
      <c r="AF1783" s="183"/>
      <c r="AG1783" s="183"/>
      <c r="AH1783" s="48"/>
      <c r="AI1783" s="48"/>
      <c r="AJ1783" s="48"/>
    </row>
    <row r="1784" spans="1:36" ht="14.4">
      <c r="A1784" t="s">
        <v>3093</v>
      </c>
      <c r="B1784" s="188" t="s">
        <v>323</v>
      </c>
      <c r="C1784" s="151" t="str">
        <f>MID(A1784,1,12)</f>
        <v>C.060.03.108</v>
      </c>
      <c r="D1784" s="54" t="s">
        <v>3088</v>
      </c>
      <c r="E1784" s="260" t="s">
        <v>50</v>
      </c>
      <c r="F1784" s="153" t="str">
        <f>MID(A1784, 21,85)</f>
        <v>Truck+trailer 24 tonne net HVO (max weight/volume ratio 0.32 t/m3) (m3km)</v>
      </c>
      <c r="G1784" s="277">
        <v>7.1514740000000005E-3</v>
      </c>
      <c r="H1784" s="44">
        <f t="shared" si="316"/>
        <v>7.1514740000000005E-3</v>
      </c>
      <c r="I1784"/>
      <c r="J1784" s="294">
        <v>2.8243236222231906E-3</v>
      </c>
      <c r="K1784" s="44">
        <f t="shared" si="317"/>
        <v>2.8243236222231906E-3</v>
      </c>
      <c r="L1784" s="295">
        <v>7.483332197199999E-4</v>
      </c>
      <c r="M1784" s="295">
        <v>8.7385750289000006E-4</v>
      </c>
      <c r="N1784" s="295">
        <v>1.2941179961319061E-4</v>
      </c>
      <c r="O1784" s="295">
        <v>1.0727211E-3</v>
      </c>
      <c r="P1784"/>
      <c r="Q1784" s="212">
        <v>0.40841575000000002</v>
      </c>
      <c r="R1784"/>
      <c r="S1784" s="156">
        <v>2.0809739000000001E-4</v>
      </c>
      <c r="T1784" s="156">
        <v>1.9089754E-4</v>
      </c>
      <c r="U1784" s="156">
        <v>8.2123745999999997E-6</v>
      </c>
      <c r="V1784" s="156">
        <v>8.9874721999999999E-6</v>
      </c>
      <c r="W1784"/>
      <c r="X1784" s="155">
        <v>5.5681384000000003E-7</v>
      </c>
      <c r="Y1784"/>
      <c r="Z1784"/>
      <c r="AA1784"/>
      <c r="AB1784"/>
      <c r="AC1784"/>
      <c r="AD1784" s="175"/>
      <c r="AE1784" s="269"/>
      <c r="AF1784" s="183"/>
      <c r="AG1784" s="183"/>
      <c r="AH1784" s="48"/>
      <c r="AI1784" s="48"/>
      <c r="AJ1784" s="48"/>
    </row>
    <row r="1785" spans="1:36" ht="14.4">
      <c r="B1785" s="188"/>
      <c r="C1785" s="151"/>
      <c r="D1785" s="51" t="s">
        <v>3094</v>
      </c>
      <c r="E1785" s="260"/>
      <c r="F1785"/>
      <c r="H1785" s="44">
        <f t="shared" si="316"/>
        <v>0</v>
      </c>
      <c r="I1785"/>
      <c r="J1785" s="44"/>
      <c r="K1785" s="44">
        <f t="shared" si="317"/>
        <v>0</v>
      </c>
      <c r="L1785" s="44"/>
      <c r="P1785"/>
      <c r="Q1785" s="212"/>
      <c r="R1785"/>
      <c r="S1785"/>
      <c r="T1785"/>
      <c r="U1785"/>
      <c r="V1785"/>
      <c r="W1785"/>
      <c r="X1785"/>
      <c r="Y1785"/>
      <c r="Z1785"/>
      <c r="AA1785"/>
      <c r="AB1785"/>
      <c r="AC1785"/>
      <c r="AD1785" s="175"/>
      <c r="AE1785" s="269"/>
      <c r="AF1785" s="183"/>
      <c r="AG1785" s="183"/>
      <c r="AH1785" s="48"/>
      <c r="AI1785" s="48"/>
      <c r="AJ1785" s="48"/>
    </row>
    <row r="1786" spans="1:36" ht="14.4">
      <c r="A1786" t="s">
        <v>3095</v>
      </c>
      <c r="B1786" s="188" t="s">
        <v>323</v>
      </c>
      <c r="C1786" s="151" t="str">
        <f>MID(A1786,1,12)</f>
        <v>C.060.05.104</v>
      </c>
      <c r="D1786" s="54" t="s">
        <v>3094</v>
      </c>
      <c r="E1786" s="260" t="s">
        <v>1516</v>
      </c>
      <c r="F1786" s="153" t="str">
        <f>MID(A1786, 21,85)</f>
        <v>Truck +trailer Electric EU (output per meter)</v>
      </c>
      <c r="G1786" s="277">
        <v>4.2522558666666663E-4</v>
      </c>
      <c r="H1786" s="44">
        <f t="shared" si="316"/>
        <v>4.2522558666666663E-4</v>
      </c>
      <c r="I1786"/>
      <c r="J1786" s="294">
        <v>1.6454994290763256E-4</v>
      </c>
      <c r="K1786" s="44">
        <f t="shared" si="317"/>
        <v>1.6454994290763256E-4</v>
      </c>
      <c r="L1786" s="295">
        <v>2.2195775986999999E-5</v>
      </c>
      <c r="M1786" s="295">
        <v>3.6662966536900004E-5</v>
      </c>
      <c r="N1786" s="295">
        <v>4.190736238373257E-5</v>
      </c>
      <c r="O1786" s="295">
        <v>6.3783837999999995E-5</v>
      </c>
      <c r="P1786"/>
      <c r="Q1786" s="212">
        <v>1.2447491999999999E-2</v>
      </c>
      <c r="R1786"/>
      <c r="S1786" s="156">
        <v>1.3387071E-5</v>
      </c>
      <c r="T1786" s="156">
        <v>1.2606815E-5</v>
      </c>
      <c r="U1786" s="156">
        <v>4.2624456000000001E-7</v>
      </c>
      <c r="V1786" s="156">
        <v>3.5401167999999998E-7</v>
      </c>
      <c r="W1786"/>
      <c r="X1786" s="155">
        <v>3.1787139E-8</v>
      </c>
      <c r="Y1786"/>
      <c r="Z1786"/>
      <c r="AA1786"/>
      <c r="AB1786"/>
      <c r="AC1786"/>
      <c r="AD1786" s="175"/>
      <c r="AE1786" s="269"/>
      <c r="AF1786" s="183"/>
      <c r="AG1786" s="183"/>
      <c r="AH1786" s="48"/>
      <c r="AI1786" s="48"/>
      <c r="AJ1786" s="48"/>
    </row>
    <row r="1787" spans="1:36" ht="14.4">
      <c r="A1787" t="s">
        <v>3096</v>
      </c>
      <c r="B1787" s="188" t="s">
        <v>323</v>
      </c>
      <c r="C1787" s="151" t="str">
        <f>MID(A1787,1,12)</f>
        <v>C.060.05.105</v>
      </c>
      <c r="D1787" s="54" t="s">
        <v>3094</v>
      </c>
      <c r="E1787" s="260" t="s">
        <v>49</v>
      </c>
      <c r="F1787" s="153" t="str">
        <f>MID(A1787, 21,85)</f>
        <v>Truck+container 28 tonne net Electric EU (min weight/volume ratio 0.41 t/m3) (tkm)</v>
      </c>
      <c r="G1787" s="277">
        <v>3.0373255999999998E-2</v>
      </c>
      <c r="H1787" s="44">
        <f t="shared" si="316"/>
        <v>3.0373255999999998E-2</v>
      </c>
      <c r="I1787"/>
      <c r="J1787" s="294">
        <v>1.1753567265602755E-2</v>
      </c>
      <c r="K1787" s="44">
        <f t="shared" si="317"/>
        <v>1.1753567265602755E-2</v>
      </c>
      <c r="L1787" s="295">
        <v>1.5854124976999999E-3</v>
      </c>
      <c r="M1787" s="295">
        <v>2.6187833257790001E-3</v>
      </c>
      <c r="N1787" s="295">
        <v>2.9933830421237551E-3</v>
      </c>
      <c r="O1787" s="295">
        <v>4.5559883999999997E-3</v>
      </c>
      <c r="P1787"/>
      <c r="Q1787" s="212">
        <v>0.88910655000000005</v>
      </c>
      <c r="R1787"/>
      <c r="S1787" s="156">
        <v>9.5621935999999999E-4</v>
      </c>
      <c r="T1787" s="156">
        <v>9.0048677E-4</v>
      </c>
      <c r="U1787" s="156">
        <v>3.0446039999999999E-5</v>
      </c>
      <c r="V1787" s="156">
        <v>2.5286548000000001E-5</v>
      </c>
      <c r="W1787"/>
      <c r="X1787" s="155">
        <v>2.27051E-6</v>
      </c>
      <c r="Y1787"/>
      <c r="Z1787"/>
      <c r="AA1787"/>
      <c r="AB1787"/>
      <c r="AC1787"/>
      <c r="AD1787" s="175"/>
      <c r="AE1787" s="269"/>
      <c r="AF1787" s="183"/>
      <c r="AG1787" s="183"/>
      <c r="AH1787" s="48"/>
      <c r="AI1787" s="48"/>
      <c r="AJ1787" s="48"/>
    </row>
    <row r="1788" spans="1:36" ht="14.4">
      <c r="A1788" t="s">
        <v>3097</v>
      </c>
      <c r="B1788" s="188" t="s">
        <v>323</v>
      </c>
      <c r="C1788" s="151" t="str">
        <f>MID(A1788,1,12)</f>
        <v>C.060.05.106</v>
      </c>
      <c r="D1788" s="54" t="s">
        <v>3094</v>
      </c>
      <c r="E1788" s="260" t="s">
        <v>49</v>
      </c>
      <c r="F1788" s="153" t="str">
        <f>MID(A1788, 21,85)</f>
        <v>Truck+trailer 24 tonne net Electric EU (min weight/volume ratio 0.32 t/m3) (tkm)</v>
      </c>
      <c r="G1788" s="277">
        <v>3.5435465333333332E-2</v>
      </c>
      <c r="H1788" s="44">
        <f t="shared" si="316"/>
        <v>3.5435465333333332E-2</v>
      </c>
      <c r="I1788"/>
      <c r="J1788" s="294">
        <v>1.3712495090186381E-2</v>
      </c>
      <c r="K1788" s="44">
        <f t="shared" si="317"/>
        <v>1.3712495090186381E-2</v>
      </c>
      <c r="L1788" s="295">
        <v>1.8496479323000001E-3</v>
      </c>
      <c r="M1788" s="295">
        <v>3.0552471762419998E-3</v>
      </c>
      <c r="N1788" s="295">
        <v>3.4922801816443809E-3</v>
      </c>
      <c r="O1788" s="295">
        <v>5.3153198E-3</v>
      </c>
      <c r="P1788"/>
      <c r="Q1788" s="212">
        <v>1.037291</v>
      </c>
      <c r="R1788"/>
      <c r="S1788" s="156">
        <v>1.1155893E-3</v>
      </c>
      <c r="T1788" s="156">
        <v>1.0505679E-3</v>
      </c>
      <c r="U1788" s="156">
        <v>3.5520379999999998E-5</v>
      </c>
      <c r="V1788" s="156">
        <v>2.9500973E-5</v>
      </c>
      <c r="W1788"/>
      <c r="X1788" s="155">
        <v>2.6489282999999999E-6</v>
      </c>
      <c r="Y1788"/>
      <c r="Z1788"/>
      <c r="AA1788"/>
      <c r="AB1788"/>
      <c r="AC1788"/>
      <c r="AD1788" s="175"/>
      <c r="AE1788" s="269"/>
      <c r="AF1788" s="183"/>
      <c r="AG1788" s="183"/>
      <c r="AH1788" s="48"/>
      <c r="AI1788" s="48"/>
      <c r="AJ1788" s="48"/>
    </row>
    <row r="1789" spans="1:36" ht="14.4">
      <c r="A1789" t="s">
        <v>3098</v>
      </c>
      <c r="B1789" s="188" t="s">
        <v>323</v>
      </c>
      <c r="C1789" s="151" t="str">
        <f>MID(A1789,1,12)</f>
        <v>C.060.05.107</v>
      </c>
      <c r="D1789" s="54" t="s">
        <v>3094</v>
      </c>
      <c r="E1789" s="260" t="s">
        <v>50</v>
      </c>
      <c r="F1789" s="153" t="str">
        <f>MID(A1789, 21,85)</f>
        <v>Truck+container 28 tonne net Electric EU (max weight/volume ratio 0.41 t/m3) (m3km)</v>
      </c>
      <c r="G1789" s="277">
        <v>1.2451700666666668E-2</v>
      </c>
      <c r="H1789" s="44">
        <f t="shared" si="316"/>
        <v>1.2451700666666668E-2</v>
      </c>
      <c r="I1789"/>
      <c r="J1789" s="294">
        <v>4.8184462994549674E-3</v>
      </c>
      <c r="K1789" s="44">
        <f t="shared" si="317"/>
        <v>4.8184462994549674E-3</v>
      </c>
      <c r="L1789" s="295">
        <v>6.4994950259999996E-4</v>
      </c>
      <c r="M1789" s="295">
        <v>1.073586128277E-3</v>
      </c>
      <c r="N1789" s="295">
        <v>1.2271555685779672E-3</v>
      </c>
      <c r="O1789" s="295">
        <v>1.8677551000000001E-3</v>
      </c>
      <c r="P1789"/>
      <c r="Q1789" s="212">
        <v>0.36449462999999999</v>
      </c>
      <c r="R1789"/>
      <c r="S1789" s="156">
        <v>3.9200793999999997E-4</v>
      </c>
      <c r="T1789" s="156">
        <v>3.6916002000000002E-4</v>
      </c>
      <c r="U1789" s="156">
        <v>1.2481539000000001E-5</v>
      </c>
      <c r="V1789" s="156">
        <v>1.0366374E-5</v>
      </c>
      <c r="W1789"/>
      <c r="X1789" s="155">
        <v>9.3080934999999998E-7</v>
      </c>
      <c r="Y1789"/>
      <c r="Z1789"/>
      <c r="AA1789"/>
      <c r="AB1789"/>
      <c r="AC1789"/>
      <c r="AD1789" s="175"/>
      <c r="AE1789" s="272"/>
      <c r="AF1789" s="183"/>
      <c r="AG1789" s="183"/>
      <c r="AH1789" s="48"/>
      <c r="AI1789" s="48"/>
      <c r="AJ1789" s="48"/>
    </row>
    <row r="1790" spans="1:36" ht="14.4">
      <c r="A1790" t="s">
        <v>3099</v>
      </c>
      <c r="B1790" s="188" t="s">
        <v>323</v>
      </c>
      <c r="C1790" s="151" t="str">
        <f>MID(A1790,1,12)</f>
        <v>C.060.05.108</v>
      </c>
      <c r="D1790" s="54" t="s">
        <v>3094</v>
      </c>
      <c r="E1790" s="260" t="s">
        <v>50</v>
      </c>
      <c r="F1790" s="153" t="str">
        <f>MID(A1790, 21,85)</f>
        <v>Truck+trailer 24 tonne net Electric EU (max weight/volume ratio 0.32 t/m3) (m3km)</v>
      </c>
      <c r="G1790" s="277">
        <v>1.1339348666666667E-2</v>
      </c>
      <c r="H1790" s="44">
        <f t="shared" si="316"/>
        <v>1.1339348666666667E-2</v>
      </c>
      <c r="I1790"/>
      <c r="J1790" s="294">
        <v>4.3879984043836018E-3</v>
      </c>
      <c r="K1790" s="44">
        <f t="shared" si="317"/>
        <v>4.3879984043836018E-3</v>
      </c>
      <c r="L1790" s="295">
        <v>5.9188734239999999E-4</v>
      </c>
      <c r="M1790" s="295">
        <v>9.7767909171739991E-4</v>
      </c>
      <c r="N1790" s="295">
        <v>1.1175296702662021E-3</v>
      </c>
      <c r="O1790" s="295">
        <v>1.7009022999999999E-3</v>
      </c>
      <c r="P1790"/>
      <c r="Q1790" s="212">
        <v>0.33193310999999998</v>
      </c>
      <c r="R1790"/>
      <c r="S1790" s="156">
        <v>3.5698856000000002E-4</v>
      </c>
      <c r="T1790" s="156">
        <v>3.3618173000000002E-4</v>
      </c>
      <c r="U1790" s="156">
        <v>1.1366522000000001E-5</v>
      </c>
      <c r="V1790" s="156">
        <v>9.4403113999999999E-6</v>
      </c>
      <c r="W1790"/>
      <c r="X1790" s="155">
        <v>8.4765705E-7</v>
      </c>
      <c r="Y1790"/>
      <c r="Z1790"/>
      <c r="AA1790"/>
      <c r="AB1790"/>
      <c r="AC1790"/>
      <c r="AD1790" s="175"/>
      <c r="AE1790" s="269"/>
      <c r="AF1790" s="183"/>
      <c r="AG1790" s="183"/>
      <c r="AH1790" s="48"/>
      <c r="AI1790" s="48"/>
      <c r="AJ1790" s="48"/>
    </row>
    <row r="1791" spans="1:36" ht="14.4">
      <c r="B1791" s="188"/>
      <c r="C1791" s="151"/>
      <c r="D1791" s="51" t="s">
        <v>3100</v>
      </c>
      <c r="E1791" s="260"/>
      <c r="F1791"/>
      <c r="H1791" s="44">
        <f t="shared" si="316"/>
        <v>0</v>
      </c>
      <c r="I1791"/>
      <c r="J1791" s="44"/>
      <c r="K1791" s="44">
        <f t="shared" si="317"/>
        <v>0</v>
      </c>
      <c r="L1791" s="44"/>
      <c r="P1791"/>
      <c r="Q1791" s="212"/>
      <c r="R1791"/>
      <c r="S1791"/>
      <c r="T1791"/>
      <c r="U1791"/>
      <c r="V1791"/>
      <c r="W1791"/>
      <c r="X1791"/>
      <c r="Y1791"/>
      <c r="Z1791"/>
      <c r="AA1791"/>
      <c r="AB1791"/>
      <c r="AC1791"/>
      <c r="AD1791" s="175"/>
      <c r="AE1791" s="269"/>
      <c r="AF1791" s="183"/>
      <c r="AG1791" s="183"/>
      <c r="AH1791" s="48"/>
      <c r="AI1791" s="48"/>
      <c r="AJ1791" s="48"/>
    </row>
    <row r="1792" spans="1:36" ht="14.4">
      <c r="A1792" t="s">
        <v>3633</v>
      </c>
      <c r="B1792" s="188" t="s">
        <v>323</v>
      </c>
      <c r="C1792" s="151" t="str">
        <f>MID(A1792,1,12)</f>
        <v>C.060.06.104</v>
      </c>
      <c r="D1792" s="54" t="s">
        <v>3100</v>
      </c>
      <c r="E1792" s="260" t="s">
        <v>1516</v>
      </c>
      <c r="F1792" s="153" t="str">
        <f>MID(A1792, 21,85)</f>
        <v>Truck +trailer Electric Norway (output per meter)</v>
      </c>
      <c r="G1792" s="277">
        <v>1.8593581333333333E-4</v>
      </c>
      <c r="H1792" s="44">
        <f t="shared" si="316"/>
        <v>1.8593581333333333E-4</v>
      </c>
      <c r="I1792"/>
      <c r="J1792" s="294">
        <v>9.7686509447632557E-5</v>
      </c>
      <c r="K1792" s="44">
        <f t="shared" si="317"/>
        <v>9.7686509447632557E-5</v>
      </c>
      <c r="L1792" s="295">
        <v>1.9751359186999999E-5</v>
      </c>
      <c r="M1792" s="295">
        <v>3.1656858336899999E-5</v>
      </c>
      <c r="N1792" s="295">
        <v>1.8387919923732569E-5</v>
      </c>
      <c r="O1792" s="295">
        <v>2.7890372E-5</v>
      </c>
      <c r="P1792"/>
      <c r="Q1792" s="212">
        <v>7.5918128000000001E-3</v>
      </c>
      <c r="R1792"/>
      <c r="S1792" s="156">
        <v>8.3827778000000004E-6</v>
      </c>
      <c r="T1792" s="156">
        <v>7.9271253000000006E-6</v>
      </c>
      <c r="U1792" s="156">
        <v>2.256238E-7</v>
      </c>
      <c r="V1792" s="156">
        <v>2.3002866000000001E-7</v>
      </c>
      <c r="W1792"/>
      <c r="X1792" s="155">
        <v>1.5528734000000001E-8</v>
      </c>
      <c r="Y1792"/>
      <c r="Z1792"/>
      <c r="AA1792"/>
      <c r="AB1792"/>
      <c r="AC1792"/>
      <c r="AD1792" s="175"/>
      <c r="AE1792" s="269"/>
      <c r="AF1792" s="183"/>
      <c r="AG1792" s="183"/>
      <c r="AH1792" s="48"/>
      <c r="AI1792" s="48"/>
      <c r="AJ1792" s="48"/>
    </row>
    <row r="1793" spans="1:36" ht="14.4">
      <c r="A1793" t="s">
        <v>3634</v>
      </c>
      <c r="B1793" s="188" t="s">
        <v>323</v>
      </c>
      <c r="C1793" s="151" t="str">
        <f>MID(A1793,1,12)</f>
        <v>C.060.06.105</v>
      </c>
      <c r="D1793" s="54" t="s">
        <v>3100</v>
      </c>
      <c r="E1793" s="260" t="s">
        <v>49</v>
      </c>
      <c r="F1793" s="153" t="str">
        <f>MID(A1793, 21,85)</f>
        <v>Truck+container 28 tonne net Electric Norway (min weight/volume ratio 0.41 t/m3) (tkm</v>
      </c>
      <c r="G1793" s="277">
        <v>1.3281129333333334E-2</v>
      </c>
      <c r="H1793" s="44">
        <f t="shared" si="316"/>
        <v>1.3281129333333334E-2</v>
      </c>
      <c r="I1793"/>
      <c r="J1793" s="294">
        <v>6.9776077216027552E-3</v>
      </c>
      <c r="K1793" s="44">
        <f t="shared" si="317"/>
        <v>6.9776077216027552E-3</v>
      </c>
      <c r="L1793" s="295">
        <v>1.4108113276999998E-3</v>
      </c>
      <c r="M1793" s="295">
        <v>2.2612041557790001E-3</v>
      </c>
      <c r="N1793" s="295">
        <v>1.3134228381237547E-3</v>
      </c>
      <c r="O1793" s="295">
        <v>1.9921693999999999E-3</v>
      </c>
      <c r="P1793"/>
      <c r="Q1793" s="212">
        <v>0.54227234000000002</v>
      </c>
      <c r="R1793"/>
      <c r="S1793" s="156">
        <v>5.9876983999999998E-4</v>
      </c>
      <c r="T1793" s="156">
        <v>5.6622324000000005E-4</v>
      </c>
      <c r="U1793" s="156">
        <v>1.6115986000000001E-5</v>
      </c>
      <c r="V1793" s="156">
        <v>1.6430618000000001E-5</v>
      </c>
      <c r="W1793"/>
      <c r="X1793" s="155">
        <v>1.1091953E-6</v>
      </c>
      <c r="Y1793"/>
      <c r="Z1793"/>
      <c r="AA1793"/>
      <c r="AB1793"/>
      <c r="AC1793"/>
      <c r="AD1793" s="175"/>
      <c r="AE1793" s="269"/>
      <c r="AF1793" s="183"/>
      <c r="AG1793" s="183"/>
      <c r="AH1793" s="48"/>
      <c r="AI1793" s="48"/>
      <c r="AJ1793" s="48"/>
    </row>
    <row r="1794" spans="1:36" ht="14.4">
      <c r="A1794" t="s">
        <v>3635</v>
      </c>
      <c r="B1794" s="188" t="s">
        <v>323</v>
      </c>
      <c r="C1794" s="151" t="str">
        <f>MID(A1794,1,12)</f>
        <v>C.060.06.106</v>
      </c>
      <c r="D1794" s="54" t="s">
        <v>3100</v>
      </c>
      <c r="E1794" s="260" t="s">
        <v>49</v>
      </c>
      <c r="F1794" s="153" t="str">
        <f>MID(A1794, 21,85)</f>
        <v>Truck+container 28 tonne net Electric Norway (max weight/volume ratio 0.41 t/m3) (m3k</v>
      </c>
      <c r="G1794" s="277">
        <v>5.4446798000000003E-3</v>
      </c>
      <c r="H1794" s="44">
        <f t="shared" si="316"/>
        <v>5.4446798000000003E-3</v>
      </c>
      <c r="I1794"/>
      <c r="J1794" s="294">
        <v>2.8605127184549669E-3</v>
      </c>
      <c r="K1794" s="44">
        <f t="shared" si="317"/>
        <v>2.8605127184549669E-3</v>
      </c>
      <c r="L1794" s="295">
        <v>5.7837068259999989E-4</v>
      </c>
      <c r="M1794" s="295">
        <v>9.2699438027699999E-4</v>
      </c>
      <c r="N1794" s="295">
        <v>5.3844568557796704E-4</v>
      </c>
      <c r="O1794" s="295">
        <v>8.1670197E-4</v>
      </c>
      <c r="P1794"/>
      <c r="Q1794" s="212">
        <v>0.22230784000000001</v>
      </c>
      <c r="R1794"/>
      <c r="S1794" s="156">
        <v>2.4546932999999999E-4</v>
      </c>
      <c r="T1794" s="156">
        <v>2.3212666E-4</v>
      </c>
      <c r="U1794" s="156">
        <v>6.6068461999999999E-6</v>
      </c>
      <c r="V1794" s="156">
        <v>6.7358319E-6</v>
      </c>
      <c r="W1794"/>
      <c r="X1794" s="155">
        <v>4.5472132999999999E-7</v>
      </c>
      <c r="Y1794"/>
      <c r="Z1794"/>
      <c r="AA1794"/>
      <c r="AB1794"/>
      <c r="AC1794"/>
      <c r="AD1794" s="175"/>
      <c r="AE1794" s="269"/>
      <c r="AF1794" s="329"/>
      <c r="AG1794" s="183"/>
      <c r="AH1794" s="48"/>
      <c r="AI1794" s="48"/>
      <c r="AJ1794" s="48"/>
    </row>
    <row r="1795" spans="1:36" ht="14.4">
      <c r="A1795" t="s">
        <v>3636</v>
      </c>
      <c r="B1795" s="188" t="s">
        <v>323</v>
      </c>
      <c r="C1795" s="151" t="str">
        <f>MID(A1795,1,12)</f>
        <v>C.060.06.106</v>
      </c>
      <c r="D1795" s="54" t="s">
        <v>3100</v>
      </c>
      <c r="E1795" s="260" t="s">
        <v>50</v>
      </c>
      <c r="F1795" s="153" t="str">
        <f>MID(A1795, 21,85)</f>
        <v>Truck+trailer 24 tonne net Electric Norway (min weight/volume ratio 0.32 t/m3) (tkm)</v>
      </c>
      <c r="G1795" s="277">
        <v>1.5494651333333333E-2</v>
      </c>
      <c r="H1795" s="44">
        <f t="shared" si="316"/>
        <v>1.5494651333333333E-2</v>
      </c>
      <c r="I1795"/>
      <c r="J1795" s="294">
        <v>8.1405423251863819E-3</v>
      </c>
      <c r="K1795" s="44">
        <f t="shared" si="317"/>
        <v>8.1405423251863819E-3</v>
      </c>
      <c r="L1795" s="295">
        <v>1.6459465223E-3</v>
      </c>
      <c r="M1795" s="295">
        <v>2.6380714762420003E-3</v>
      </c>
      <c r="N1795" s="295">
        <v>1.5323266266443808E-3</v>
      </c>
      <c r="O1795" s="295">
        <v>2.3241976999999999E-3</v>
      </c>
      <c r="P1795"/>
      <c r="Q1795" s="212">
        <v>0.63265106000000004</v>
      </c>
      <c r="R1795"/>
      <c r="S1795" s="156">
        <v>6.9856480999999995E-4</v>
      </c>
      <c r="T1795" s="156">
        <v>6.6059378000000004E-4</v>
      </c>
      <c r="U1795" s="156">
        <v>1.8801983000000001E-5</v>
      </c>
      <c r="V1795" s="156">
        <v>1.9169054999999999E-5</v>
      </c>
      <c r="W1795"/>
      <c r="X1795" s="155">
        <v>1.2940610999999999E-6</v>
      </c>
      <c r="Y1795"/>
      <c r="Z1795"/>
      <c r="AA1795"/>
      <c r="AB1795"/>
      <c r="AC1795"/>
      <c r="AD1795" s="175"/>
      <c r="AE1795" s="269"/>
      <c r="AF1795" s="329"/>
      <c r="AG1795" s="183"/>
      <c r="AH1795" s="48"/>
      <c r="AI1795" s="48"/>
      <c r="AJ1795" s="48"/>
    </row>
    <row r="1796" spans="1:36" ht="14.4">
      <c r="A1796" t="s">
        <v>3637</v>
      </c>
      <c r="B1796" s="188" t="s">
        <v>323</v>
      </c>
      <c r="C1796" s="151" t="str">
        <f>MID(A1796,1,12)</f>
        <v>C.060.06.108</v>
      </c>
      <c r="D1796" s="54" t="s">
        <v>3100</v>
      </c>
      <c r="E1796" s="260" t="s">
        <v>50</v>
      </c>
      <c r="F1796" s="153" t="str">
        <f>MID(A1796, 21,85)</f>
        <v>Truck+trailer 24 tonne net Electric Norway (max weight/volume ratio 0.32 t/m3) (m3km)</v>
      </c>
      <c r="G1796" s="277">
        <v>4.9582884000000001E-3</v>
      </c>
      <c r="H1796" s="44">
        <f t="shared" si="316"/>
        <v>4.9582884000000001E-3</v>
      </c>
      <c r="I1796"/>
      <c r="J1796" s="294">
        <v>2.6049735683836019E-3</v>
      </c>
      <c r="K1796" s="44">
        <f t="shared" si="317"/>
        <v>2.6049735683836019E-3</v>
      </c>
      <c r="L1796" s="295">
        <v>5.2670289540000001E-4</v>
      </c>
      <c r="M1796" s="295">
        <v>8.4418287871740002E-4</v>
      </c>
      <c r="N1796" s="295">
        <v>4.9034453426620201E-4</v>
      </c>
      <c r="O1796" s="295">
        <v>7.4374325999999999E-4</v>
      </c>
      <c r="P1796"/>
      <c r="Q1796" s="212">
        <v>0.20244834</v>
      </c>
      <c r="R1796"/>
      <c r="S1796" s="156">
        <v>2.2354073999999999E-4</v>
      </c>
      <c r="T1796" s="156">
        <v>2.1139001000000001E-4</v>
      </c>
      <c r="U1796" s="156">
        <v>6.0166346000000003E-6</v>
      </c>
      <c r="V1796" s="156">
        <v>6.1340976E-6</v>
      </c>
      <c r="W1796"/>
      <c r="X1796" s="155">
        <v>4.1409955999999997E-7</v>
      </c>
      <c r="Y1796"/>
      <c r="Z1796"/>
      <c r="AA1796"/>
      <c r="AB1796"/>
      <c r="AC1796"/>
      <c r="AD1796" s="175"/>
      <c r="AE1796" s="330"/>
      <c r="AF1796" s="331"/>
      <c r="AG1796" s="183"/>
      <c r="AH1796" s="48"/>
      <c r="AI1796" s="48"/>
      <c r="AJ1796" s="48"/>
    </row>
    <row r="1797" spans="1:36" ht="14.4">
      <c r="B1797" s="188"/>
      <c r="C1797" s="151"/>
      <c r="D1797" s="51" t="s">
        <v>3101</v>
      </c>
      <c r="E1797" s="260"/>
      <c r="F1797"/>
      <c r="H1797" s="44">
        <f t="shared" si="316"/>
        <v>0</v>
      </c>
      <c r="I1797"/>
      <c r="J1797" s="44"/>
      <c r="K1797" s="44"/>
      <c r="L1797" s="44"/>
      <c r="P1797"/>
      <c r="Q1797" s="212"/>
      <c r="R1797"/>
      <c r="S1797"/>
      <c r="T1797"/>
      <c r="U1797"/>
      <c r="V1797"/>
      <c r="W1797"/>
      <c r="X1797"/>
      <c r="Y1797"/>
      <c r="Z1797"/>
      <c r="AA1797"/>
      <c r="AB1797"/>
      <c r="AC1797"/>
      <c r="AD1797" s="175"/>
      <c r="AE1797" s="330"/>
      <c r="AF1797" s="329"/>
      <c r="AG1797" s="183"/>
      <c r="AH1797" s="48"/>
      <c r="AI1797" s="48"/>
      <c r="AJ1797" s="48"/>
    </row>
    <row r="1798" spans="1:36" ht="14.4">
      <c r="A1798" t="s">
        <v>3638</v>
      </c>
      <c r="B1798" s="188" t="s">
        <v>323</v>
      </c>
      <c r="C1798" s="151" t="str">
        <f t="shared" ref="C1798:C1809" si="318">MID(A1798,1,12)</f>
        <v>C.060.07.101</v>
      </c>
      <c r="D1798" s="54" t="s">
        <v>3101</v>
      </c>
      <c r="E1798" s="260" t="s">
        <v>272</v>
      </c>
      <c r="F1798" s="153" t="str">
        <f t="shared" ref="F1798:F1809" si="319">MID(A1798, 21,85)</f>
        <v>Delivery Van petrol in city (per km) max. 3.1-3.9 m3 660-1000 kg WTW</v>
      </c>
      <c r="G1798" s="277">
        <v>0.24242309333333334</v>
      </c>
      <c r="H1798" s="44">
        <f t="shared" si="316"/>
        <v>0.24242309333333334</v>
      </c>
      <c r="I1798"/>
      <c r="J1798" s="294">
        <v>6.0694734616386956E-2</v>
      </c>
      <c r="K1798" s="44">
        <f t="shared" ref="K1798:K1809" si="320">J1798</f>
        <v>6.0694734616386956E-2</v>
      </c>
      <c r="L1798" s="295">
        <v>2.0229535196000003E-3</v>
      </c>
      <c r="M1798" s="295">
        <v>3.8702084613999998E-3</v>
      </c>
      <c r="N1798" s="295">
        <v>1.8438108635386957E-2</v>
      </c>
      <c r="O1798" s="295">
        <v>3.6363463999999998E-2</v>
      </c>
      <c r="P1798"/>
      <c r="Q1798" s="212">
        <v>3.8221112000000002</v>
      </c>
      <c r="R1798"/>
      <c r="S1798" s="156">
        <v>4.9737491E-3</v>
      </c>
      <c r="T1798" s="156">
        <v>4.5223318000000004E-3</v>
      </c>
      <c r="U1798" s="156">
        <v>2.0073456999999999E-4</v>
      </c>
      <c r="V1798" s="156">
        <v>2.5068277000000002E-4</v>
      </c>
      <c r="W1798"/>
      <c r="X1798" s="155">
        <v>1.2574681E-5</v>
      </c>
      <c r="Y1798"/>
      <c r="Z1798"/>
      <c r="AA1798"/>
      <c r="AB1798"/>
      <c r="AC1798"/>
      <c r="AD1798" s="175"/>
      <c r="AE1798" s="330"/>
      <c r="AF1798" s="329"/>
      <c r="AG1798" s="183"/>
      <c r="AH1798" s="48"/>
      <c r="AI1798" s="48"/>
      <c r="AJ1798" s="48"/>
    </row>
    <row r="1799" spans="1:36" ht="14.4">
      <c r="A1799" t="s">
        <v>3639</v>
      </c>
      <c r="B1799" s="188" t="s">
        <v>323</v>
      </c>
      <c r="C1799" s="151" t="str">
        <f t="shared" si="318"/>
        <v>C.060.07.102</v>
      </c>
      <c r="D1799" s="54" t="s">
        <v>3101</v>
      </c>
      <c r="E1799" s="260" t="s">
        <v>272</v>
      </c>
      <c r="F1799" s="153" t="str">
        <f t="shared" si="319"/>
        <v>Delivery Van diesel in city (per km) max. 6.6-9.3 m3 800-1400 kg WTW</v>
      </c>
      <c r="G1799" s="277">
        <v>0.26287235333333336</v>
      </c>
      <c r="H1799" s="44">
        <f t="shared" si="316"/>
        <v>0.26287235333333336</v>
      </c>
      <c r="I1799"/>
      <c r="J1799" s="294">
        <v>6.9281337089329306E-2</v>
      </c>
      <c r="K1799" s="44">
        <f t="shared" si="320"/>
        <v>6.9281337089329306E-2</v>
      </c>
      <c r="L1799" s="295">
        <v>3.1428885959999997E-3</v>
      </c>
      <c r="M1799" s="295">
        <v>4.4760220220000004E-3</v>
      </c>
      <c r="N1799" s="295">
        <v>2.2231573471329306E-2</v>
      </c>
      <c r="O1799" s="295">
        <v>3.9430853000000002E-2</v>
      </c>
      <c r="P1799"/>
      <c r="Q1799" s="212">
        <v>4.3965195000000001</v>
      </c>
      <c r="R1799"/>
      <c r="S1799" s="156">
        <v>5.2384620000000002E-3</v>
      </c>
      <c r="T1799" s="156">
        <v>4.7405896999999997E-3</v>
      </c>
      <c r="U1799" s="156">
        <v>2.1588938999999999E-4</v>
      </c>
      <c r="V1799" s="156">
        <v>2.8198289999999999E-4</v>
      </c>
      <c r="W1799"/>
      <c r="X1799" s="155">
        <v>1.4230511E-5</v>
      </c>
      <c r="Y1799"/>
      <c r="Z1799"/>
      <c r="AA1799"/>
      <c r="AB1799"/>
      <c r="AC1799"/>
      <c r="AD1799" s="175"/>
      <c r="AE1799" s="330"/>
      <c r="AF1799" s="329"/>
      <c r="AG1799" s="183"/>
      <c r="AH1799" s="48"/>
      <c r="AI1799" s="48"/>
      <c r="AJ1799" s="48"/>
    </row>
    <row r="1800" spans="1:36" ht="14.4">
      <c r="A1800" t="s">
        <v>3640</v>
      </c>
      <c r="B1800" s="188" t="s">
        <v>323</v>
      </c>
      <c r="C1800" s="151" t="str">
        <f t="shared" si="318"/>
        <v>C.060.07.103</v>
      </c>
      <c r="D1800" s="54" t="s">
        <v>3101</v>
      </c>
      <c r="E1800" s="260" t="s">
        <v>272</v>
      </c>
      <c r="F1800" s="153" t="str">
        <f t="shared" si="319"/>
        <v>Delivery Van diesel in city (per km) max. 13-18.5 m3 1350-2550 kg WTW</v>
      </c>
      <c r="G1800" s="277">
        <v>0.30840709333333333</v>
      </c>
      <c r="H1800" s="44">
        <f t="shared" si="316"/>
        <v>0.30840709333333333</v>
      </c>
      <c r="I1800"/>
      <c r="J1800" s="294">
        <v>8.0894376031458243E-2</v>
      </c>
      <c r="K1800" s="44">
        <f t="shared" si="320"/>
        <v>8.0894376031458243E-2</v>
      </c>
      <c r="L1800" s="295">
        <v>3.4426884520000001E-3</v>
      </c>
      <c r="M1800" s="295">
        <v>5.1080974869999992E-3</v>
      </c>
      <c r="N1800" s="295">
        <v>2.6082526092458244E-2</v>
      </c>
      <c r="O1800" s="295">
        <v>4.6261063999999998E-2</v>
      </c>
      <c r="P1800"/>
      <c r="Q1800" s="212">
        <v>5.1580845000000002</v>
      </c>
      <c r="R1800"/>
      <c r="S1800" s="156">
        <v>6.1079823000000002E-3</v>
      </c>
      <c r="T1800" s="156">
        <v>5.5250801000000004E-3</v>
      </c>
      <c r="U1800" s="156">
        <v>2.5207425E-4</v>
      </c>
      <c r="V1800" s="156">
        <v>3.3082796999999998E-4</v>
      </c>
      <c r="W1800"/>
      <c r="X1800" s="155">
        <v>1.6561779E-5</v>
      </c>
      <c r="Y1800"/>
      <c r="Z1800"/>
      <c r="AA1800"/>
      <c r="AB1800"/>
      <c r="AC1800"/>
      <c r="AD1800" s="175"/>
      <c r="AE1800" s="330"/>
      <c r="AF1800" s="329"/>
      <c r="AG1800" s="183"/>
      <c r="AH1800" s="48"/>
      <c r="AI1800" s="48"/>
      <c r="AJ1800" s="48"/>
    </row>
    <row r="1801" spans="1:36" ht="14.4">
      <c r="A1801" t="s">
        <v>3641</v>
      </c>
      <c r="B1801" s="188" t="s">
        <v>323</v>
      </c>
      <c r="C1801" s="151" t="str">
        <f t="shared" si="318"/>
        <v>C.060.07.201</v>
      </c>
      <c r="D1801" s="54" t="s">
        <v>3101</v>
      </c>
      <c r="E1801" s="260" t="s">
        <v>272</v>
      </c>
      <c r="F1801" s="153" t="str">
        <f t="shared" si="319"/>
        <v>Delivery Van petrol on road (per km) max. 3.1-3.9 m3 660-1000 kg WTW</v>
      </c>
      <c r="G1801" s="277">
        <v>0.17686563999999999</v>
      </c>
      <c r="H1801" s="44">
        <f t="shared" si="316"/>
        <v>0.17686563999999999</v>
      </c>
      <c r="I1801"/>
      <c r="J1801" s="294">
        <v>4.4671391981105417E-2</v>
      </c>
      <c r="K1801" s="44">
        <f t="shared" si="320"/>
        <v>4.4671391981105417E-2</v>
      </c>
      <c r="L1801" s="295">
        <v>1.6982317542000001E-3</v>
      </c>
      <c r="M1801" s="295">
        <v>2.9913454225000001E-3</v>
      </c>
      <c r="N1801" s="295">
        <v>1.3451968804405417E-2</v>
      </c>
      <c r="O1801" s="295">
        <v>2.6529845999999999E-2</v>
      </c>
      <c r="P1801"/>
      <c r="Q1801" s="212">
        <v>2.7885138</v>
      </c>
      <c r="R1801"/>
      <c r="S1801" s="156">
        <v>3.6782214999999999E-3</v>
      </c>
      <c r="T1801" s="156">
        <v>3.3476000000000001E-3</v>
      </c>
      <c r="U1801" s="156">
        <v>1.4772981E-4</v>
      </c>
      <c r="V1801" s="156">
        <v>1.8289169E-4</v>
      </c>
      <c r="W1801"/>
      <c r="X1801" s="155">
        <v>9.3326604999999999E-6</v>
      </c>
      <c r="Y1801"/>
      <c r="Z1801"/>
      <c r="AA1801"/>
      <c r="AB1801"/>
      <c r="AC1801"/>
      <c r="AD1801" s="175"/>
      <c r="AE1801" s="330"/>
      <c r="AF1801" s="329"/>
      <c r="AG1801" s="183"/>
      <c r="AH1801" s="48"/>
      <c r="AI1801" s="48"/>
      <c r="AJ1801" s="48"/>
    </row>
    <row r="1802" spans="1:36" ht="14.4">
      <c r="A1802" t="s">
        <v>3642</v>
      </c>
      <c r="B1802" s="188" t="s">
        <v>323</v>
      </c>
      <c r="C1802" s="151" t="str">
        <f t="shared" si="318"/>
        <v>C.060.07.202</v>
      </c>
      <c r="D1802" s="54" t="s">
        <v>3101</v>
      </c>
      <c r="E1802" s="260" t="s">
        <v>272</v>
      </c>
      <c r="F1802" s="153" t="str">
        <f t="shared" si="319"/>
        <v>Delivery Van diesel on road (per km) max 6.6-9.3 m3 800-1400 kg WTW</v>
      </c>
      <c r="G1802" s="277">
        <v>0.19191637333333333</v>
      </c>
      <c r="H1802" s="44">
        <f t="shared" si="316"/>
        <v>0.19191637333333333</v>
      </c>
      <c r="I1802"/>
      <c r="J1802" s="294">
        <v>5.1184944687199807E-2</v>
      </c>
      <c r="K1802" s="44">
        <f t="shared" si="320"/>
        <v>5.1184944687199807E-2</v>
      </c>
      <c r="L1802" s="295">
        <v>2.6757157149999997E-3</v>
      </c>
      <c r="M1802" s="295">
        <v>3.4910701079999998E-3</v>
      </c>
      <c r="N1802" s="295">
        <v>1.6230702864199805E-2</v>
      </c>
      <c r="O1802" s="295">
        <v>2.8787455999999999E-2</v>
      </c>
      <c r="P1802"/>
      <c r="Q1802" s="212">
        <v>3.2097863000000002</v>
      </c>
      <c r="R1802"/>
      <c r="S1802" s="156">
        <v>3.8835038999999998E-3</v>
      </c>
      <c r="T1802" s="156">
        <v>3.5181321999999998E-3</v>
      </c>
      <c r="U1802" s="156">
        <v>1.5950316999999999E-4</v>
      </c>
      <c r="V1802" s="156">
        <v>2.0586849E-4</v>
      </c>
      <c r="W1802"/>
      <c r="X1802" s="155">
        <v>1.0597739E-5</v>
      </c>
      <c r="Y1802"/>
      <c r="Z1802"/>
      <c r="AA1802"/>
      <c r="AB1802"/>
      <c r="AC1802"/>
      <c r="AD1802" s="175"/>
      <c r="AE1802" s="328"/>
      <c r="AG1802" s="183"/>
      <c r="AH1802" s="48"/>
      <c r="AI1802" s="48"/>
      <c r="AJ1802" s="48"/>
    </row>
    <row r="1803" spans="1:36" ht="14.4">
      <c r="A1803" t="s">
        <v>3643</v>
      </c>
      <c r="B1803" s="188" t="s">
        <v>323</v>
      </c>
      <c r="C1803" s="151" t="str">
        <f t="shared" si="318"/>
        <v>C.060.07.203</v>
      </c>
      <c r="D1803" s="54" t="s">
        <v>3101</v>
      </c>
      <c r="E1803" s="260" t="s">
        <v>272</v>
      </c>
      <c r="F1803" s="153" t="str">
        <f t="shared" si="319"/>
        <v>Delivery Van diesel on road (per km) max. 13-18.5 m3 1350-2550 kg WTW</v>
      </c>
      <c r="G1803" s="277">
        <v>0.22515952666666669</v>
      </c>
      <c r="H1803" s="44">
        <f t="shared" si="316"/>
        <v>0.22515952666666669</v>
      </c>
      <c r="I1803"/>
      <c r="J1803" s="294">
        <v>5.9663175164363633E-2</v>
      </c>
      <c r="K1803" s="44">
        <f t="shared" si="320"/>
        <v>5.9663175164363633E-2</v>
      </c>
      <c r="L1803" s="295">
        <v>2.8945880619999998E-3</v>
      </c>
      <c r="M1803" s="295">
        <v>3.95252395E-3</v>
      </c>
      <c r="N1803" s="295">
        <v>1.9042134152363627E-2</v>
      </c>
      <c r="O1803" s="295">
        <v>3.3773929000000001E-2</v>
      </c>
      <c r="P1803"/>
      <c r="Q1803" s="212">
        <v>3.7657755000000002</v>
      </c>
      <c r="R1803"/>
      <c r="S1803" s="156">
        <v>4.5183070999999997E-3</v>
      </c>
      <c r="T1803" s="156">
        <v>4.0908582999999998E-3</v>
      </c>
      <c r="U1803" s="156">
        <v>1.8592034000000001E-4</v>
      </c>
      <c r="V1803" s="156">
        <v>2.4152839000000001E-4</v>
      </c>
      <c r="W1803"/>
      <c r="X1803" s="155">
        <v>1.2299706999999999E-5</v>
      </c>
      <c r="Y1803"/>
      <c r="Z1803"/>
      <c r="AA1803"/>
      <c r="AB1803"/>
      <c r="AC1803"/>
      <c r="AD1803" s="175"/>
      <c r="AE1803" s="330"/>
      <c r="AF1803" s="329"/>
      <c r="AG1803" s="183"/>
      <c r="AH1803" s="48"/>
      <c r="AI1803" s="48"/>
      <c r="AJ1803" s="48"/>
    </row>
    <row r="1804" spans="1:36" ht="14.4">
      <c r="A1804" t="s">
        <v>3644</v>
      </c>
      <c r="B1804" s="188" t="s">
        <v>323</v>
      </c>
      <c r="C1804" s="151" t="str">
        <f t="shared" si="318"/>
        <v>C.060.07.301</v>
      </c>
      <c r="D1804" s="54" t="s">
        <v>3101</v>
      </c>
      <c r="E1804" s="260" t="s">
        <v>272</v>
      </c>
      <c r="F1804" s="153" t="str">
        <f t="shared" si="319"/>
        <v>Delivery Van Electric in city (per km) max. 3.1-3.9 m3 660-1000 kg ex batteries</v>
      </c>
      <c r="G1804" s="277">
        <v>4.3647132666666665E-2</v>
      </c>
      <c r="H1804" s="44">
        <f t="shared" si="316"/>
        <v>4.3647132666666665E-2</v>
      </c>
      <c r="I1804"/>
      <c r="J1804" s="294">
        <v>1.1954162306999999E-2</v>
      </c>
      <c r="K1804" s="44">
        <f t="shared" si="320"/>
        <v>1.1954162306999999E-2</v>
      </c>
      <c r="L1804" s="295">
        <v>4.3703114600000001E-4</v>
      </c>
      <c r="M1804" s="295">
        <v>8.9801344999999996E-4</v>
      </c>
      <c r="N1804" s="295">
        <v>4.0720478110000003E-3</v>
      </c>
      <c r="O1804" s="295">
        <v>6.5470698999999999E-3</v>
      </c>
      <c r="P1804"/>
      <c r="Q1804" s="212">
        <v>1.5262106</v>
      </c>
      <c r="R1804"/>
      <c r="S1804" s="156">
        <v>9.1126931999999995E-4</v>
      </c>
      <c r="T1804" s="156">
        <v>8.5235289000000004E-4</v>
      </c>
      <c r="U1804" s="156">
        <v>3.6553471000000002E-5</v>
      </c>
      <c r="V1804" s="156">
        <v>2.2362964000000001E-5</v>
      </c>
      <c r="W1804"/>
      <c r="X1804" s="155">
        <v>2.8722140000000002E-6</v>
      </c>
      <c r="Y1804"/>
      <c r="Z1804"/>
      <c r="AA1804"/>
      <c r="AB1804"/>
      <c r="AC1804"/>
      <c r="AD1804" s="175"/>
      <c r="AE1804" s="330"/>
      <c r="AF1804" s="148"/>
      <c r="AG1804" s="183"/>
      <c r="AH1804" s="48"/>
      <c r="AI1804" s="48"/>
      <c r="AJ1804" s="48"/>
    </row>
    <row r="1805" spans="1:36" ht="14.4">
      <c r="A1805" t="s">
        <v>3645</v>
      </c>
      <c r="B1805" s="188" t="s">
        <v>323</v>
      </c>
      <c r="C1805" s="151" t="str">
        <f t="shared" si="318"/>
        <v>C.060.07.302</v>
      </c>
      <c r="D1805" s="54" t="s">
        <v>3101</v>
      </c>
      <c r="E1805" s="260" t="s">
        <v>272</v>
      </c>
      <c r="F1805" s="153" t="str">
        <f t="shared" si="319"/>
        <v>Delivery Van Electric in city (per km) max. 6.6-9.3 m3 800-1400 kg ex batteries</v>
      </c>
      <c r="G1805" s="277">
        <v>5.8591532000000009E-2</v>
      </c>
      <c r="H1805" s="44">
        <f t="shared" si="316"/>
        <v>5.8591532000000009E-2</v>
      </c>
      <c r="I1805"/>
      <c r="J1805" s="294">
        <v>1.6047163704E-2</v>
      </c>
      <c r="K1805" s="44">
        <f t="shared" si="320"/>
        <v>1.6047163704E-2</v>
      </c>
      <c r="L1805" s="295">
        <v>5.8666681000000003E-4</v>
      </c>
      <c r="M1805" s="295">
        <v>1.20548544E-3</v>
      </c>
      <c r="N1805" s="295">
        <v>5.4662816539999999E-3</v>
      </c>
      <c r="O1805" s="295">
        <v>8.7887298000000006E-3</v>
      </c>
      <c r="P1805"/>
      <c r="Q1805" s="212">
        <v>2.0487717999999999</v>
      </c>
      <c r="R1805"/>
      <c r="S1805" s="156">
        <v>1.22328E-3</v>
      </c>
      <c r="T1805" s="156">
        <v>1.1441910999999999E-3</v>
      </c>
      <c r="U1805" s="156">
        <v>4.9069061000000001E-5</v>
      </c>
      <c r="V1805" s="156">
        <v>3.0019848000000001E-5</v>
      </c>
      <c r="W1805"/>
      <c r="X1805" s="155">
        <v>3.8556350999999998E-6</v>
      </c>
      <c r="Y1805"/>
      <c r="Z1805"/>
      <c r="AA1805"/>
      <c r="AB1805"/>
      <c r="AC1805"/>
      <c r="AD1805" s="175"/>
      <c r="AE1805" s="269"/>
      <c r="AF1805" s="329"/>
      <c r="AG1805" s="183"/>
      <c r="AH1805" s="48"/>
      <c r="AI1805" s="48"/>
      <c r="AJ1805" s="48"/>
    </row>
    <row r="1806" spans="1:36" ht="14.4">
      <c r="A1806" t="s">
        <v>3646</v>
      </c>
      <c r="B1806" s="188" t="s">
        <v>323</v>
      </c>
      <c r="C1806" s="151" t="str">
        <f t="shared" si="318"/>
        <v>C.060.07.303</v>
      </c>
      <c r="D1806" s="54" t="s">
        <v>3101</v>
      </c>
      <c r="E1806" s="260" t="s">
        <v>272</v>
      </c>
      <c r="F1806" s="153" t="str">
        <f t="shared" si="319"/>
        <v>Delivery Van Electric in city (per km) max. 13-18.5 m3 1350-2550 kg ex batteries</v>
      </c>
      <c r="G1806" s="277">
        <v>6.8791680000000008E-2</v>
      </c>
      <c r="H1806" s="44">
        <f t="shared" si="316"/>
        <v>6.8791680000000008E-2</v>
      </c>
      <c r="I1806"/>
      <c r="J1806" s="294">
        <v>1.8840799890000003E-2</v>
      </c>
      <c r="K1806" s="44">
        <f t="shared" si="320"/>
        <v>1.8840799890000003E-2</v>
      </c>
      <c r="L1806" s="295">
        <v>6.8879908000000004E-4</v>
      </c>
      <c r="M1806" s="295">
        <v>1.4153472800000001E-3</v>
      </c>
      <c r="N1806" s="295">
        <v>6.4179015299999998E-3</v>
      </c>
      <c r="O1806" s="295">
        <v>1.0318752E-2</v>
      </c>
      <c r="P1806"/>
      <c r="Q1806" s="212">
        <v>2.4054405999999999</v>
      </c>
      <c r="R1806"/>
      <c r="S1806" s="156">
        <v>1.4362397E-3</v>
      </c>
      <c r="T1806" s="156">
        <v>1.3433823000000001E-3</v>
      </c>
      <c r="U1806" s="156">
        <v>5.7611449000000003E-5</v>
      </c>
      <c r="V1806" s="156">
        <v>3.5245974999999999E-5</v>
      </c>
      <c r="W1806"/>
      <c r="X1806" s="155">
        <v>4.5268590000000002E-6</v>
      </c>
      <c r="Y1806"/>
      <c r="Z1806"/>
      <c r="AA1806"/>
      <c r="AB1806"/>
      <c r="AC1806"/>
      <c r="AD1806" s="175"/>
      <c r="AE1806" s="328"/>
      <c r="AF1806" s="53"/>
      <c r="AG1806" s="183"/>
      <c r="AH1806" s="48"/>
      <c r="AI1806" s="48"/>
      <c r="AJ1806" s="48"/>
    </row>
    <row r="1807" spans="1:36" ht="14.4">
      <c r="A1807" t="s">
        <v>3647</v>
      </c>
      <c r="B1807" s="188" t="s">
        <v>323</v>
      </c>
      <c r="C1807" s="151" t="str">
        <f t="shared" si="318"/>
        <v>C.060.07.401</v>
      </c>
      <c r="D1807" s="54" t="s">
        <v>3101</v>
      </c>
      <c r="E1807" s="260" t="s">
        <v>272</v>
      </c>
      <c r="F1807" s="153" t="str">
        <f t="shared" si="319"/>
        <v>Delivery Van Electric on road (per km) max. 3.1-3.9 m3 660-1000 kg ex batteries</v>
      </c>
      <c r="G1807" s="277">
        <v>4.3647132666666665E-2</v>
      </c>
      <c r="H1807" s="44">
        <f t="shared" si="316"/>
        <v>4.3647132666666665E-2</v>
      </c>
      <c r="I1807"/>
      <c r="J1807" s="294">
        <v>1.1954162306999999E-2</v>
      </c>
      <c r="K1807" s="44">
        <f t="shared" si="320"/>
        <v>1.1954162306999999E-2</v>
      </c>
      <c r="L1807" s="295">
        <v>4.3703114600000001E-4</v>
      </c>
      <c r="M1807" s="295">
        <v>8.9801344999999996E-4</v>
      </c>
      <c r="N1807" s="295">
        <v>4.0720478110000003E-3</v>
      </c>
      <c r="O1807" s="295">
        <v>6.5470698999999999E-3</v>
      </c>
      <c r="P1807"/>
      <c r="Q1807" s="212">
        <v>1.5262106</v>
      </c>
      <c r="R1807"/>
      <c r="S1807" s="156">
        <v>9.1126931999999995E-4</v>
      </c>
      <c r="T1807" s="156">
        <v>8.5235289000000004E-4</v>
      </c>
      <c r="U1807" s="156">
        <v>3.6553471000000002E-5</v>
      </c>
      <c r="V1807" s="156">
        <v>2.2362964000000001E-5</v>
      </c>
      <c r="W1807"/>
      <c r="X1807" s="155">
        <v>2.8722140000000002E-6</v>
      </c>
      <c r="Y1807"/>
      <c r="Z1807"/>
      <c r="AA1807"/>
      <c r="AB1807"/>
      <c r="AC1807"/>
      <c r="AD1807" s="175"/>
      <c r="AE1807" s="328"/>
      <c r="AF1807" s="53"/>
      <c r="AG1807" s="183"/>
      <c r="AH1807" s="48"/>
      <c r="AI1807" s="48"/>
      <c r="AJ1807" s="48"/>
    </row>
    <row r="1808" spans="1:36" ht="14.4">
      <c r="A1808" t="s">
        <v>3648</v>
      </c>
      <c r="B1808" s="188" t="s">
        <v>323</v>
      </c>
      <c r="C1808" s="151" t="str">
        <f t="shared" si="318"/>
        <v>C.060.07.402</v>
      </c>
      <c r="D1808" s="54" t="s">
        <v>3101</v>
      </c>
      <c r="E1808" s="260" t="s">
        <v>272</v>
      </c>
      <c r="F1808" s="153" t="str">
        <f t="shared" si="319"/>
        <v>Delivery Van Electric on road (per km) max 6.6-9.3 m3 800-1400 kg ex batteries</v>
      </c>
      <c r="G1808" s="277">
        <v>5.8591532000000009E-2</v>
      </c>
      <c r="H1808" s="44">
        <f t="shared" si="316"/>
        <v>5.8591532000000009E-2</v>
      </c>
      <c r="I1808"/>
      <c r="J1808" s="294">
        <v>1.6047163704E-2</v>
      </c>
      <c r="K1808" s="44">
        <f t="shared" si="320"/>
        <v>1.6047163704E-2</v>
      </c>
      <c r="L1808" s="295">
        <v>5.8666681000000003E-4</v>
      </c>
      <c r="M1808" s="295">
        <v>1.20548544E-3</v>
      </c>
      <c r="N1808" s="295">
        <v>5.4662816539999999E-3</v>
      </c>
      <c r="O1808" s="295">
        <v>8.7887298000000006E-3</v>
      </c>
      <c r="P1808"/>
      <c r="Q1808" s="212">
        <v>2.0487717999999999</v>
      </c>
      <c r="R1808"/>
      <c r="S1808" s="156">
        <v>1.22328E-3</v>
      </c>
      <c r="T1808" s="156">
        <v>1.1441910999999999E-3</v>
      </c>
      <c r="U1808" s="156">
        <v>4.9069061000000001E-5</v>
      </c>
      <c r="V1808" s="156">
        <v>3.0019848000000001E-5</v>
      </c>
      <c r="W1808"/>
      <c r="X1808" s="155">
        <v>3.8556350999999998E-6</v>
      </c>
      <c r="Y1808"/>
      <c r="Z1808"/>
      <c r="AA1808"/>
      <c r="AB1808"/>
      <c r="AC1808"/>
      <c r="AD1808" s="175"/>
      <c r="AE1808" s="328"/>
      <c r="AF1808" s="53"/>
      <c r="AG1808" s="183"/>
      <c r="AH1808" s="48"/>
      <c r="AI1808" s="48"/>
      <c r="AJ1808" s="48"/>
    </row>
    <row r="1809" spans="1:36" ht="14.4">
      <c r="A1809" t="s">
        <v>3649</v>
      </c>
      <c r="B1809" s="188" t="s">
        <v>323</v>
      </c>
      <c r="C1809" s="151" t="str">
        <f t="shared" si="318"/>
        <v>C.060.07.403</v>
      </c>
      <c r="D1809" s="54" t="s">
        <v>3101</v>
      </c>
      <c r="E1809" s="260" t="s">
        <v>272</v>
      </c>
      <c r="F1809" s="153" t="str">
        <f t="shared" si="319"/>
        <v>Delivery Van Electric on road (per km) max. 13-18.5 m3 1350-2550 kg ex batteries</v>
      </c>
      <c r="G1809" s="277">
        <v>6.8791680000000008E-2</v>
      </c>
      <c r="H1809" s="44">
        <f t="shared" si="316"/>
        <v>6.8791680000000008E-2</v>
      </c>
      <c r="I1809"/>
      <c r="J1809" s="294">
        <v>1.8840799890000003E-2</v>
      </c>
      <c r="K1809" s="44">
        <f t="shared" si="320"/>
        <v>1.8840799890000003E-2</v>
      </c>
      <c r="L1809" s="295">
        <v>6.8879908000000004E-4</v>
      </c>
      <c r="M1809" s="295">
        <v>1.4153472800000001E-3</v>
      </c>
      <c r="N1809" s="295">
        <v>6.4179015299999998E-3</v>
      </c>
      <c r="O1809" s="295">
        <v>1.0318752E-2</v>
      </c>
      <c r="P1809"/>
      <c r="Q1809" s="212">
        <v>2.4054405999999999</v>
      </c>
      <c r="R1809"/>
      <c r="S1809" s="156">
        <v>1.4362397E-3</v>
      </c>
      <c r="T1809" s="156">
        <v>1.3433823000000001E-3</v>
      </c>
      <c r="U1809" s="156">
        <v>5.7611449000000003E-5</v>
      </c>
      <c r="V1809" s="156">
        <v>3.5245974999999999E-5</v>
      </c>
      <c r="W1809"/>
      <c r="X1809" s="155">
        <v>4.5268590000000002E-6</v>
      </c>
      <c r="Y1809"/>
      <c r="Z1809"/>
      <c r="AA1809"/>
      <c r="AB1809"/>
      <c r="AC1809"/>
      <c r="AD1809" s="175"/>
      <c r="AE1809" s="328"/>
      <c r="AF1809" s="53"/>
      <c r="AG1809" s="183"/>
      <c r="AH1809" s="48"/>
      <c r="AI1809" s="48"/>
      <c r="AJ1809" s="48"/>
    </row>
    <row r="1810" spans="1:36" ht="14.4">
      <c r="B1810" s="188"/>
      <c r="C1810" s="151"/>
      <c r="D1810" s="51" t="s">
        <v>3650</v>
      </c>
      <c r="E1810" s="260"/>
      <c r="F1810"/>
      <c r="H1810" s="44"/>
      <c r="I1810"/>
      <c r="J1810" s="44"/>
      <c r="K1810" s="44"/>
      <c r="L1810" s="44"/>
      <c r="P1810"/>
      <c r="Q1810" s="212"/>
      <c r="R1810"/>
      <c r="S1810"/>
      <c r="T1810"/>
      <c r="U1810"/>
      <c r="V1810"/>
      <c r="W1810"/>
      <c r="X1810"/>
      <c r="Y1810"/>
      <c r="Z1810"/>
      <c r="AA1810"/>
      <c r="AB1810"/>
      <c r="AC1810"/>
      <c r="AD1810" s="175"/>
      <c r="AE1810" s="332"/>
      <c r="AH1810" s="48"/>
      <c r="AI1810" s="48"/>
      <c r="AJ1810" s="48"/>
    </row>
    <row r="1811" spans="1:36" ht="14.4">
      <c r="A1811" t="s">
        <v>3651</v>
      </c>
      <c r="B1811" s="188" t="s">
        <v>323</v>
      </c>
      <c r="C1811" s="151" t="str">
        <f t="shared" ref="C1811:C1816" si="321">MID(A1811,1,12)</f>
        <v>C.060.08.101</v>
      </c>
      <c r="D1811" s="54" t="s">
        <v>3650</v>
      </c>
      <c r="E1811" s="260" t="s">
        <v>2360</v>
      </c>
      <c r="F1811" s="153" t="str">
        <f t="shared" ref="F1811:F1816" si="322">MID(A1811, 21,85)</f>
        <v>Lorry EU 16 metric ton (total lorry weight)</v>
      </c>
      <c r="G1811" s="277">
        <v>15225.027333333335</v>
      </c>
      <c r="H1811" s="44"/>
      <c r="I1811"/>
      <c r="J1811" s="294">
        <v>4656.1519302946499</v>
      </c>
      <c r="K1811" s="44"/>
      <c r="L1811" s="295">
        <v>239.67737051999998</v>
      </c>
      <c r="M1811" s="295">
        <v>1242.6186939700001</v>
      </c>
      <c r="N1811" s="295">
        <v>890.10176580464986</v>
      </c>
      <c r="O1811" s="295">
        <v>2283.7541000000001</v>
      </c>
      <c r="P1811"/>
      <c r="Q1811" s="212">
        <v>239402.69</v>
      </c>
      <c r="R1811"/>
      <c r="S1811" s="156">
        <v>349.38137</v>
      </c>
      <c r="T1811" s="156">
        <v>321.16003000000001</v>
      </c>
      <c r="U1811" s="156">
        <v>13.624829999999999</v>
      </c>
      <c r="V1811" s="156">
        <v>14.596508999999999</v>
      </c>
      <c r="W1811"/>
      <c r="X1811" s="155">
        <v>0.96908932000000003</v>
      </c>
      <c r="Y1811"/>
      <c r="Z1811"/>
      <c r="AA1811"/>
      <c r="AB1811"/>
      <c r="AC1811"/>
      <c r="AD1811" s="175"/>
      <c r="AG1811" s="183"/>
      <c r="AH1811" s="48"/>
      <c r="AI1811" s="48"/>
      <c r="AJ1811" s="48"/>
    </row>
    <row r="1812" spans="1:36" ht="14.4">
      <c r="A1812" t="s">
        <v>3652</v>
      </c>
      <c r="B1812" s="188" t="s">
        <v>323</v>
      </c>
      <c r="C1812" s="151" t="str">
        <f t="shared" si="321"/>
        <v>C.060.08.102</v>
      </c>
      <c r="D1812" s="54" t="s">
        <v>3650</v>
      </c>
      <c r="E1812" s="260" t="s">
        <v>272</v>
      </c>
      <c r="F1812" s="153" t="str">
        <f t="shared" si="322"/>
        <v>Lorry EU 16 metric ton (per km)</v>
      </c>
      <c r="G1812" s="277">
        <v>0.70195833333333335</v>
      </c>
      <c r="H1812" s="44">
        <f t="shared" si="316"/>
        <v>0.70195833333333335</v>
      </c>
      <c r="I1812"/>
      <c r="J1812" s="294">
        <v>0.1801114292569776</v>
      </c>
      <c r="K1812" s="44"/>
      <c r="L1812" s="295">
        <v>4.734842104E-3</v>
      </c>
      <c r="M1812" s="295">
        <v>1.0791958689999999E-2</v>
      </c>
      <c r="N1812" s="295">
        <v>5.9290878462977613E-2</v>
      </c>
      <c r="O1812" s="295">
        <v>0.10529375000000001</v>
      </c>
      <c r="P1812"/>
      <c r="Q1812" s="212">
        <v>11.476519</v>
      </c>
      <c r="R1812"/>
      <c r="S1812" s="156">
        <v>1.3462355000000001E-2</v>
      </c>
      <c r="T1812" s="156">
        <v>1.215081E-2</v>
      </c>
      <c r="U1812" s="156">
        <v>5.5916436999999995E-4</v>
      </c>
      <c r="V1812" s="156">
        <v>7.5238094000000001E-4</v>
      </c>
      <c r="W1812"/>
      <c r="X1812" s="155">
        <v>3.6140187000000001E-5</v>
      </c>
      <c r="Y1812"/>
      <c r="Z1812"/>
      <c r="AA1812"/>
      <c r="AB1812"/>
      <c r="AC1812"/>
      <c r="AD1812" s="175"/>
      <c r="AE1812" s="272"/>
      <c r="AG1812" s="183"/>
      <c r="AH1812" s="48"/>
      <c r="AI1812" s="48"/>
      <c r="AJ1812" s="48"/>
    </row>
    <row r="1813" spans="1:36" ht="14.4">
      <c r="A1813" t="s">
        <v>3653</v>
      </c>
      <c r="B1813" s="188" t="s">
        <v>323</v>
      </c>
      <c r="C1813" s="151" t="str">
        <f t="shared" si="321"/>
        <v>C.060.08.103</v>
      </c>
      <c r="D1813" s="54" t="s">
        <v>3650</v>
      </c>
      <c r="E1813" s="260" t="s">
        <v>49</v>
      </c>
      <c r="F1813" s="153" t="str">
        <f t="shared" si="322"/>
        <v>Lorry EU 16 metric ton (per tonkm)</v>
      </c>
      <c r="G1813" s="277">
        <v>0.15599074000000002</v>
      </c>
      <c r="H1813" s="44">
        <f t="shared" si="316"/>
        <v>0.15599074000000002</v>
      </c>
      <c r="I1813"/>
      <c r="J1813" s="294">
        <v>4.002476216626169E-2</v>
      </c>
      <c r="K1813" s="44"/>
      <c r="L1813" s="295">
        <v>1.0521871499999998E-3</v>
      </c>
      <c r="M1813" s="295">
        <v>2.3982130290000001E-3</v>
      </c>
      <c r="N1813" s="295">
        <v>1.3175750987261691E-2</v>
      </c>
      <c r="O1813" s="295">
        <v>2.3398611E-2</v>
      </c>
      <c r="P1813"/>
      <c r="Q1813" s="212">
        <v>2.5503374999999999</v>
      </c>
      <c r="R1813"/>
      <c r="S1813" s="156">
        <v>2.9916345000000001E-3</v>
      </c>
      <c r="T1813" s="156">
        <v>2.7001799999999999E-3</v>
      </c>
      <c r="U1813" s="156">
        <v>1.2425874999999999E-4</v>
      </c>
      <c r="V1813" s="156">
        <v>1.6719576E-4</v>
      </c>
      <c r="W1813"/>
      <c r="X1813" s="155">
        <v>8.0311527000000002E-6</v>
      </c>
      <c r="Y1813"/>
      <c r="Z1813"/>
      <c r="AA1813"/>
      <c r="AB1813"/>
      <c r="AC1813"/>
      <c r="AD1813" s="175"/>
      <c r="AE1813" s="272"/>
      <c r="AF1813" s="48"/>
      <c r="AG1813" s="48"/>
      <c r="AH1813" s="48"/>
      <c r="AI1813" s="48"/>
      <c r="AJ1813" s="48"/>
    </row>
    <row r="1814" spans="1:36" ht="14.4">
      <c r="A1814" t="s">
        <v>3654</v>
      </c>
      <c r="B1814" s="188" t="s">
        <v>323</v>
      </c>
      <c r="C1814" s="151" t="str">
        <f t="shared" si="321"/>
        <v>C.060.08.104</v>
      </c>
      <c r="D1814" s="54" t="s">
        <v>3650</v>
      </c>
      <c r="E1814" s="260" t="s">
        <v>49</v>
      </c>
      <c r="F1814" s="153" t="str">
        <f t="shared" si="322"/>
        <v>Lorry EU 16 metric ton (per tonkm) Refrigerated</v>
      </c>
      <c r="G1814" s="277">
        <v>0.17548958000000001</v>
      </c>
      <c r="H1814" s="44">
        <f t="shared" si="316"/>
        <v>0.17548958000000001</v>
      </c>
      <c r="I1814"/>
      <c r="J1814" s="294">
        <v>4.5027857264694403E-2</v>
      </c>
      <c r="K1814" s="44"/>
      <c r="L1814" s="295">
        <v>1.183710532E-3</v>
      </c>
      <c r="M1814" s="295">
        <v>2.6979896269999997E-3</v>
      </c>
      <c r="N1814" s="295">
        <v>1.48227201056944E-2</v>
      </c>
      <c r="O1814" s="295">
        <v>2.6323437000000002E-2</v>
      </c>
      <c r="P1814"/>
      <c r="Q1814" s="212">
        <v>2.8691295999999999</v>
      </c>
      <c r="R1814"/>
      <c r="S1814" s="156">
        <v>3.3655887999999999E-3</v>
      </c>
      <c r="T1814" s="156">
        <v>3.0377024999999999E-3</v>
      </c>
      <c r="U1814" s="156">
        <v>1.3979109E-4</v>
      </c>
      <c r="V1814" s="156">
        <v>1.8809523E-4</v>
      </c>
      <c r="W1814"/>
      <c r="X1814" s="155">
        <v>9.0350467999999994E-6</v>
      </c>
      <c r="Y1814"/>
      <c r="Z1814"/>
      <c r="AA1814"/>
      <c r="AB1814"/>
      <c r="AC1814"/>
      <c r="AD1814" s="175"/>
      <c r="AE1814" s="272"/>
      <c r="AF1814" s="48"/>
      <c r="AG1814" s="48"/>
      <c r="AH1814" s="48"/>
      <c r="AI1814" s="48"/>
      <c r="AJ1814" s="48"/>
    </row>
    <row r="1815" spans="1:36" ht="14.4">
      <c r="A1815" t="s">
        <v>3655</v>
      </c>
      <c r="B1815" s="188" t="s">
        <v>323</v>
      </c>
      <c r="C1815" s="151" t="str">
        <f t="shared" si="321"/>
        <v>C.060.08.105</v>
      </c>
      <c r="D1815" s="54" t="s">
        <v>3650</v>
      </c>
      <c r="E1815" s="260" t="s">
        <v>50</v>
      </c>
      <c r="F1815" s="153" t="str">
        <f t="shared" si="322"/>
        <v>Lorry EU 16 metric ton (per m3km)</v>
      </c>
      <c r="G1815" s="277">
        <v>3.1198148000000002E-2</v>
      </c>
      <c r="H1815" s="44">
        <f t="shared" si="316"/>
        <v>3.1198148000000002E-2</v>
      </c>
      <c r="I1815"/>
      <c r="J1815" s="294">
        <v>8.0049524320523376E-3</v>
      </c>
      <c r="K1815" s="44"/>
      <c r="L1815" s="295">
        <v>2.1043742659999999E-4</v>
      </c>
      <c r="M1815" s="295">
        <v>4.7964260900000002E-4</v>
      </c>
      <c r="N1815" s="295">
        <v>2.6351501964523381E-3</v>
      </c>
      <c r="O1815" s="295">
        <v>4.6797221999999999E-3</v>
      </c>
      <c r="P1815"/>
      <c r="Q1815" s="212">
        <v>0.51006748999999996</v>
      </c>
      <c r="R1815"/>
      <c r="S1815" s="156">
        <v>5.9832690000000003E-4</v>
      </c>
      <c r="T1815" s="156">
        <v>5.4003600000000003E-4</v>
      </c>
      <c r="U1815" s="156">
        <v>2.4851750000000001E-5</v>
      </c>
      <c r="V1815" s="156">
        <v>3.3439153000000001E-5</v>
      </c>
      <c r="W1815"/>
      <c r="X1815" s="155">
        <v>1.6062305000000001E-6</v>
      </c>
      <c r="Y1815"/>
      <c r="Z1815"/>
      <c r="AA1815"/>
      <c r="AB1815"/>
      <c r="AC1815"/>
      <c r="AD1815" s="175"/>
      <c r="AE1815" s="272"/>
      <c r="AF1815" s="48"/>
      <c r="AG1815" s="48"/>
      <c r="AH1815" s="48"/>
      <c r="AI1815" s="48"/>
      <c r="AJ1815" s="48"/>
    </row>
    <row r="1816" spans="1:36" ht="14.4">
      <c r="A1816" t="s">
        <v>3656</v>
      </c>
      <c r="B1816" s="188" t="s">
        <v>323</v>
      </c>
      <c r="C1816" s="151" t="str">
        <f t="shared" si="321"/>
        <v>C.060.08.106</v>
      </c>
      <c r="D1816" s="54" t="s">
        <v>3650</v>
      </c>
      <c r="E1816" s="260" t="s">
        <v>50</v>
      </c>
      <c r="F1816" s="153" t="str">
        <f t="shared" si="322"/>
        <v>Lorry EU 16 metric ton (per m3km) Refrigerated</v>
      </c>
      <c r="G1816" s="277">
        <v>4.0111904000000004E-2</v>
      </c>
      <c r="H1816" s="44">
        <f t="shared" si="316"/>
        <v>4.0111904000000004E-2</v>
      </c>
      <c r="I1816"/>
      <c r="J1816" s="294">
        <v>1.0292081601978722E-2</v>
      </c>
      <c r="K1816" s="44"/>
      <c r="L1816" s="295">
        <v>2.705624034E-4</v>
      </c>
      <c r="M1816" s="295">
        <v>6.1668334600000006E-4</v>
      </c>
      <c r="N1816" s="295">
        <v>3.388050252578721E-3</v>
      </c>
      <c r="O1816" s="295">
        <v>6.0167856000000004E-3</v>
      </c>
      <c r="P1816"/>
      <c r="Q1816" s="212">
        <v>0.65580106000000005</v>
      </c>
      <c r="R1816"/>
      <c r="S1816" s="156">
        <v>7.6927745E-4</v>
      </c>
      <c r="T1816" s="156">
        <v>6.9433199999999998E-4</v>
      </c>
      <c r="U1816" s="156">
        <v>3.1952249000000003E-5</v>
      </c>
      <c r="V1816" s="156">
        <v>4.2993196999999999E-5</v>
      </c>
      <c r="W1816"/>
      <c r="X1816" s="155">
        <v>2.0651535E-6</v>
      </c>
      <c r="Y1816"/>
      <c r="Z1816"/>
      <c r="AA1816"/>
      <c r="AB1816"/>
      <c r="AC1816"/>
      <c r="AD1816" s="175"/>
      <c r="AE1816" s="272"/>
      <c r="AF1816" s="48"/>
      <c r="AG1816" s="48"/>
      <c r="AH1816" s="48"/>
      <c r="AI1816" s="48"/>
      <c r="AJ1816" s="48"/>
    </row>
    <row r="1817" spans="1:36" ht="14.4">
      <c r="B1817" s="188"/>
      <c r="C1817" s="151"/>
      <c r="D1817" s="51" t="s">
        <v>100</v>
      </c>
      <c r="E1817" s="260"/>
      <c r="F1817"/>
      <c r="H1817" s="44"/>
      <c r="I1817"/>
      <c r="J1817" s="44"/>
      <c r="K1817" s="44"/>
      <c r="L1817" s="44"/>
      <c r="P1817"/>
      <c r="Q1817" s="212"/>
      <c r="R1817"/>
      <c r="S1817"/>
      <c r="T1817"/>
      <c r="U1817"/>
      <c r="V1817"/>
      <c r="W1817"/>
      <c r="X1817"/>
      <c r="Y1817"/>
      <c r="Z1817"/>
      <c r="AA1817"/>
      <c r="AB1817"/>
      <c r="AC1817"/>
      <c r="AD1817" s="175"/>
      <c r="AE1817" s="272"/>
      <c r="AF1817" s="48"/>
      <c r="AG1817" s="48"/>
      <c r="AH1817" s="48"/>
      <c r="AI1817" s="48"/>
      <c r="AJ1817" s="48"/>
    </row>
    <row r="1818" spans="1:36" ht="14.4">
      <c r="A1818" t="s">
        <v>1051</v>
      </c>
      <c r="B1818" s="188" t="s">
        <v>323</v>
      </c>
      <c r="C1818" s="151" t="str">
        <f t="shared" ref="C1818:C1829" si="323">MID(A1818,1,12)</f>
        <v>C.070.01.101</v>
      </c>
      <c r="D1818" s="54" t="s">
        <v>100</v>
      </c>
      <c r="E1818" s="260" t="s">
        <v>49</v>
      </c>
      <c r="F1818" s="153" t="str">
        <f t="shared" ref="F1818:F1829" si="324">MID(A1818, 21,85)</f>
        <v>Barge 1475 dwt</v>
      </c>
      <c r="G1818" s="277">
        <v>2.0137220666666667E-2</v>
      </c>
      <c r="H1818" s="44">
        <f t="shared" si="316"/>
        <v>2.0137220666666667E-2</v>
      </c>
      <c r="I1818"/>
      <c r="J1818" s="294">
        <v>5.2621965963999999E-3</v>
      </c>
      <c r="K1818" s="44">
        <f t="shared" ref="K1818:K1825" si="325">J1818</f>
        <v>5.2621965963999999E-3</v>
      </c>
      <c r="L1818" s="295">
        <v>1.283414028E-4</v>
      </c>
      <c r="M1818" s="295">
        <v>3.8109907359999999E-4</v>
      </c>
      <c r="N1818" s="295">
        <v>1.73217302E-3</v>
      </c>
      <c r="O1818" s="295">
        <v>3.0205830999999999E-3</v>
      </c>
      <c r="P1818"/>
      <c r="Q1818" s="212">
        <v>0.31299712000000002</v>
      </c>
      <c r="R1818"/>
      <c r="S1818" s="156">
        <v>4.1809380000000003E-4</v>
      </c>
      <c r="T1818" s="156">
        <v>3.7982667000000003E-4</v>
      </c>
      <c r="U1818" s="156">
        <v>1.6604913E-5</v>
      </c>
      <c r="V1818" s="156">
        <v>2.1662211000000001E-5</v>
      </c>
      <c r="W1818"/>
      <c r="X1818" s="155">
        <v>1.0595048E-6</v>
      </c>
      <c r="Y1818"/>
      <c r="Z1818"/>
      <c r="AA1818"/>
      <c r="AB1818"/>
      <c r="AC1818"/>
      <c r="AD1818" s="175"/>
      <c r="AE1818" s="272"/>
      <c r="AF1818" s="48"/>
      <c r="AG1818" s="48"/>
      <c r="AH1818" s="48"/>
      <c r="AI1818" s="48"/>
      <c r="AJ1818" s="48"/>
    </row>
    <row r="1819" spans="1:36" ht="14.4">
      <c r="A1819" t="s">
        <v>1933</v>
      </c>
      <c r="B1819" s="188" t="s">
        <v>323</v>
      </c>
      <c r="C1819" s="151" t="str">
        <f t="shared" si="323"/>
        <v>C.070.01.102</v>
      </c>
      <c r="D1819" s="54" t="s">
        <v>100</v>
      </c>
      <c r="E1819" s="260" t="s">
        <v>49</v>
      </c>
      <c r="F1819" s="153" t="str">
        <f t="shared" si="324"/>
        <v>Bulk carrier Handysize dwt 16.383   12.5 knots</v>
      </c>
      <c r="G1819" s="277">
        <v>5.4867903333333332E-3</v>
      </c>
      <c r="H1819" s="44">
        <f t="shared" si="316"/>
        <v>5.4867903333333332E-3</v>
      </c>
      <c r="I1819"/>
      <c r="J1819" s="294">
        <v>1.5085797216504999E-3</v>
      </c>
      <c r="K1819" s="44">
        <f t="shared" si="325"/>
        <v>1.5085797216504999E-3</v>
      </c>
      <c r="L1819" s="295">
        <v>1.6736020056000003E-5</v>
      </c>
      <c r="M1819" s="295">
        <v>1.9369740592450001E-4</v>
      </c>
      <c r="N1819" s="295">
        <v>4.7512774566999997E-4</v>
      </c>
      <c r="O1819" s="295">
        <v>8.2301854999999998E-4</v>
      </c>
      <c r="P1819"/>
      <c r="Q1819" s="212">
        <v>7.2066036E-2</v>
      </c>
      <c r="R1819"/>
      <c r="S1819" s="156">
        <v>1.507457E-4</v>
      </c>
      <c r="T1819" s="156">
        <v>1.4049221000000001E-4</v>
      </c>
      <c r="U1819" s="156">
        <v>5.2228606999999997E-6</v>
      </c>
      <c r="V1819" s="156">
        <v>5.0306291999999998E-6</v>
      </c>
      <c r="W1819"/>
      <c r="X1819" s="155">
        <v>2.9436380000000002E-7</v>
      </c>
      <c r="Y1819"/>
      <c r="Z1819"/>
      <c r="AA1819"/>
      <c r="AB1819"/>
      <c r="AC1819"/>
      <c r="AD1819" s="175"/>
      <c r="AE1819" s="272"/>
      <c r="AF1819" s="48"/>
      <c r="AG1819" s="48"/>
      <c r="AH1819" s="48"/>
      <c r="AI1819" s="48"/>
      <c r="AJ1819" s="48"/>
    </row>
    <row r="1820" spans="1:36" ht="14.4">
      <c r="A1820" t="s">
        <v>1052</v>
      </c>
      <c r="B1820" s="188" t="s">
        <v>323</v>
      </c>
      <c r="C1820" s="151" t="str">
        <f t="shared" si="323"/>
        <v>C.070.01.103</v>
      </c>
      <c r="D1820" s="54" t="s">
        <v>100</v>
      </c>
      <c r="E1820" s="260" t="s">
        <v>49</v>
      </c>
      <c r="F1820" s="153" t="str">
        <f t="shared" si="324"/>
        <v>Bulk carrier Panamax</v>
      </c>
      <c r="G1820" s="277">
        <v>3.2874088666666672E-3</v>
      </c>
      <c r="H1820" s="44">
        <f t="shared" si="316"/>
        <v>3.2874088666666672E-3</v>
      </c>
      <c r="I1820"/>
      <c r="J1820" s="294">
        <v>9.0386510368279998E-4</v>
      </c>
      <c r="K1820" s="44">
        <f t="shared" si="325"/>
        <v>9.0386510368279998E-4</v>
      </c>
      <c r="L1820" s="295">
        <v>1.0027381741999999E-5</v>
      </c>
      <c r="M1820" s="295">
        <v>1.160537441008E-4</v>
      </c>
      <c r="N1820" s="295">
        <v>2.8467264783999999E-4</v>
      </c>
      <c r="O1820" s="295">
        <v>4.9311133000000005E-4</v>
      </c>
      <c r="P1820"/>
      <c r="Q1820" s="212">
        <v>4.3178345E-2</v>
      </c>
      <c r="R1820"/>
      <c r="S1820" s="156">
        <v>9.0319244000000001E-5</v>
      </c>
      <c r="T1820" s="156">
        <v>8.4175868999999997E-5</v>
      </c>
      <c r="U1820" s="156">
        <v>3.1292754999999999E-6</v>
      </c>
      <c r="V1820" s="156">
        <v>3.0141000000000001E-6</v>
      </c>
      <c r="W1820"/>
      <c r="X1820" s="155">
        <v>1.7636799E-7</v>
      </c>
      <c r="Y1820"/>
      <c r="Z1820"/>
      <c r="AA1820"/>
      <c r="AB1820"/>
      <c r="AC1820"/>
      <c r="AD1820" s="175"/>
      <c r="AE1820" s="272"/>
      <c r="AF1820" s="48"/>
      <c r="AG1820" s="48"/>
      <c r="AH1820" s="48"/>
      <c r="AI1820" s="48"/>
      <c r="AJ1820" s="48"/>
    </row>
    <row r="1821" spans="1:36" ht="14.4">
      <c r="A1821" t="s">
        <v>1934</v>
      </c>
      <c r="B1821" s="188" t="s">
        <v>323</v>
      </c>
      <c r="C1821" s="151" t="str">
        <f t="shared" si="323"/>
        <v>C.070.01.104</v>
      </c>
      <c r="D1821" s="54" t="s">
        <v>100</v>
      </c>
      <c r="E1821" s="260" t="s">
        <v>49</v>
      </c>
      <c r="F1821" s="153" t="str">
        <f t="shared" si="324"/>
        <v>Coaster Class A (coast US and North and Baltic sea)</v>
      </c>
      <c r="G1821" s="277">
        <v>1.2872088666666668E-2</v>
      </c>
      <c r="H1821" s="44">
        <f t="shared" si="316"/>
        <v>1.2872088666666668E-2</v>
      </c>
      <c r="I1821"/>
      <c r="J1821" s="294">
        <v>3.5391496665449999E-3</v>
      </c>
      <c r="K1821" s="44">
        <f t="shared" si="325"/>
        <v>3.5391496665449999E-3</v>
      </c>
      <c r="L1821" s="295">
        <v>3.9262942769999998E-5</v>
      </c>
      <c r="M1821" s="295">
        <v>4.5441689014499994E-4</v>
      </c>
      <c r="N1821" s="295">
        <v>1.1146565336300001E-3</v>
      </c>
      <c r="O1821" s="295">
        <v>1.9308133000000001E-3</v>
      </c>
      <c r="P1821"/>
      <c r="Q1821" s="212">
        <v>0.16906794999999999</v>
      </c>
      <c r="R1821"/>
      <c r="S1821" s="156">
        <v>3.5365157999999998E-4</v>
      </c>
      <c r="T1821" s="156">
        <v>3.2959674E-4</v>
      </c>
      <c r="U1821" s="156">
        <v>1.2252906000000001E-5</v>
      </c>
      <c r="V1821" s="156">
        <v>1.1801928E-5</v>
      </c>
      <c r="W1821"/>
      <c r="X1821" s="155">
        <v>6.9058168999999997E-7</v>
      </c>
      <c r="Y1821"/>
      <c r="Z1821"/>
      <c r="AA1821"/>
      <c r="AB1821"/>
      <c r="AC1821"/>
      <c r="AD1821" s="175"/>
      <c r="AE1821" s="272"/>
      <c r="AF1821" s="48"/>
      <c r="AG1821" s="48"/>
      <c r="AH1821" s="48"/>
      <c r="AI1821" s="48"/>
      <c r="AJ1821" s="48"/>
    </row>
    <row r="1822" spans="1:36" ht="14.4">
      <c r="A1822" t="s">
        <v>1053</v>
      </c>
      <c r="B1822" s="188" t="s">
        <v>323</v>
      </c>
      <c r="C1822" s="151" t="str">
        <f t="shared" si="323"/>
        <v>C.070.01.105</v>
      </c>
      <c r="D1822" s="54" t="s">
        <v>100</v>
      </c>
      <c r="E1822" s="260" t="s">
        <v>49</v>
      </c>
      <c r="F1822" s="153" t="str">
        <f t="shared" si="324"/>
        <v>Container feeder Handysize 1577 TEU 13  knots</v>
      </c>
      <c r="G1822" s="277">
        <v>1.1241503999999999E-2</v>
      </c>
      <c r="H1822" s="44">
        <f t="shared" si="316"/>
        <v>1.1241503999999999E-2</v>
      </c>
      <c r="I1822"/>
      <c r="J1822" s="294">
        <v>3.0908243136160002E-3</v>
      </c>
      <c r="K1822" s="44">
        <f t="shared" si="325"/>
        <v>3.0908243136160002E-3</v>
      </c>
      <c r="L1822" s="295">
        <v>3.4289270749999999E-5</v>
      </c>
      <c r="M1822" s="295">
        <v>3.9685317571599998E-4</v>
      </c>
      <c r="N1822" s="295">
        <v>9.7345626715000008E-4</v>
      </c>
      <c r="O1822" s="295">
        <v>1.6862256E-3</v>
      </c>
      <c r="P1822"/>
      <c r="Q1822" s="212">
        <v>0.14765110000000001</v>
      </c>
      <c r="R1822"/>
      <c r="S1822" s="156">
        <v>3.0885241000000002E-4</v>
      </c>
      <c r="T1822" s="156">
        <v>2.8784474000000002E-4</v>
      </c>
      <c r="U1822" s="156">
        <v>1.0700757E-5</v>
      </c>
      <c r="V1822" s="156">
        <v>1.0306907E-5</v>
      </c>
      <c r="W1822"/>
      <c r="X1822" s="155">
        <v>6.0310156000000004E-7</v>
      </c>
      <c r="Y1822"/>
      <c r="Z1822"/>
      <c r="AA1822"/>
      <c r="AB1822"/>
      <c r="AC1822"/>
      <c r="AD1822" s="175"/>
      <c r="AE1822" s="272"/>
      <c r="AF1822" s="48"/>
      <c r="AG1822" s="48"/>
      <c r="AH1822" s="48"/>
      <c r="AI1822" s="48"/>
      <c r="AJ1822" s="48"/>
    </row>
    <row r="1823" spans="1:36" ht="14.4">
      <c r="A1823" t="s">
        <v>1935</v>
      </c>
      <c r="B1823" s="188" t="s">
        <v>323</v>
      </c>
      <c r="C1823" s="151" t="str">
        <f t="shared" si="323"/>
        <v>C.070.01.106</v>
      </c>
      <c r="D1823" s="54" t="s">
        <v>100</v>
      </c>
      <c r="E1823" s="260" t="s">
        <v>49</v>
      </c>
      <c r="F1823" s="153" t="str">
        <f t="shared" si="324"/>
        <v>Container ship (min weight/volume ratio 0.41 ton/m3)</v>
      </c>
      <c r="G1823" s="277">
        <v>4.7754108000000002E-3</v>
      </c>
      <c r="H1823" s="44">
        <f t="shared" si="316"/>
        <v>4.7754108000000002E-3</v>
      </c>
      <c r="I1823"/>
      <c r="J1823" s="294">
        <v>1.3129876462722001E-3</v>
      </c>
      <c r="K1823" s="44">
        <f t="shared" si="325"/>
        <v>1.3129876462722001E-3</v>
      </c>
      <c r="L1823" s="295">
        <v>1.4566143269E-5</v>
      </c>
      <c r="M1823" s="295">
        <v>1.6858393601319998E-4</v>
      </c>
      <c r="N1823" s="295">
        <v>4.1352594699000002E-4</v>
      </c>
      <c r="O1823" s="295">
        <v>7.1631161999999998E-4</v>
      </c>
      <c r="P1823"/>
      <c r="Q1823" s="212">
        <v>6.2722449E-2</v>
      </c>
      <c r="R1823"/>
      <c r="S1823" s="156">
        <v>1.3120105E-4</v>
      </c>
      <c r="T1823" s="156">
        <v>1.2227696000000001E-4</v>
      </c>
      <c r="U1823" s="156">
        <v>4.5457005000000001E-6</v>
      </c>
      <c r="V1823" s="156">
        <v>4.3783923999999998E-6</v>
      </c>
      <c r="W1823"/>
      <c r="X1823" s="155">
        <v>2.5619861000000002E-7</v>
      </c>
      <c r="Y1823"/>
      <c r="Z1823"/>
      <c r="AA1823"/>
      <c r="AB1823"/>
      <c r="AC1823"/>
      <c r="AD1823" s="175"/>
      <c r="AE1823" s="272"/>
      <c r="AF1823" s="48"/>
      <c r="AG1823" s="48"/>
      <c r="AH1823" s="48"/>
      <c r="AI1823" s="48"/>
      <c r="AJ1823" s="48"/>
    </row>
    <row r="1824" spans="1:36" ht="14.4">
      <c r="A1824" t="s">
        <v>1054</v>
      </c>
      <c r="B1824" s="188" t="s">
        <v>323</v>
      </c>
      <c r="C1824" s="151" t="str">
        <f t="shared" si="323"/>
        <v>C.070.01.107</v>
      </c>
      <c r="D1824" s="54" t="s">
        <v>100</v>
      </c>
      <c r="E1824" s="260" t="s">
        <v>49</v>
      </c>
      <c r="F1824" s="153" t="str">
        <f t="shared" si="324"/>
        <v>Oil Supertanker</v>
      </c>
      <c r="G1824" s="277">
        <v>2.8829613333333334E-3</v>
      </c>
      <c r="H1824" s="44">
        <f t="shared" si="316"/>
        <v>2.8829613333333334E-3</v>
      </c>
      <c r="I1824"/>
      <c r="J1824" s="294">
        <v>7.9266324077299994E-4</v>
      </c>
      <c r="K1824" s="44">
        <f t="shared" si="325"/>
        <v>7.9266324077299994E-4</v>
      </c>
      <c r="L1824" s="295">
        <v>8.7937201900000016E-6</v>
      </c>
      <c r="M1824" s="295">
        <v>1.01775738423E-4</v>
      </c>
      <c r="N1824" s="295">
        <v>2.4964958215999996E-4</v>
      </c>
      <c r="O1824" s="295">
        <v>4.324442E-4</v>
      </c>
      <c r="P1824"/>
      <c r="Q1824" s="212">
        <v>3.7866143999999997E-2</v>
      </c>
      <c r="R1824"/>
      <c r="S1824" s="156">
        <v>7.9207333E-5</v>
      </c>
      <c r="T1824" s="156">
        <v>7.3819771999999998E-5</v>
      </c>
      <c r="U1824" s="156">
        <v>2.7442829999999999E-6</v>
      </c>
      <c r="V1824" s="156">
        <v>2.6432774999999999E-6</v>
      </c>
      <c r="W1824"/>
      <c r="X1824" s="155">
        <v>1.5466956000000001E-7</v>
      </c>
      <c r="Y1824"/>
      <c r="Z1824"/>
      <c r="AA1824"/>
      <c r="AB1824"/>
      <c r="AC1824"/>
      <c r="AD1824" s="175"/>
      <c r="AE1824" s="272"/>
      <c r="AF1824" s="48"/>
      <c r="AG1824" s="48"/>
      <c r="AH1824" s="48"/>
      <c r="AI1824" s="48"/>
      <c r="AJ1824" s="48"/>
    </row>
    <row r="1825" spans="1:36" ht="14.4">
      <c r="A1825" t="s">
        <v>1936</v>
      </c>
      <c r="B1825" s="188" t="s">
        <v>323</v>
      </c>
      <c r="C1825" s="151" t="str">
        <f t="shared" si="323"/>
        <v>C.070.01.108</v>
      </c>
      <c r="D1825" s="54" t="s">
        <v>100</v>
      </c>
      <c r="E1825" s="260" t="s">
        <v>50</v>
      </c>
      <c r="F1825" s="153" t="str">
        <f t="shared" si="324"/>
        <v>Container ship (max weight/volume ratio 0.41 ton/m3) (m3km)*</v>
      </c>
      <c r="G1825" s="277">
        <v>1.9591429333333335E-3</v>
      </c>
      <c r="H1825" s="44">
        <f t="shared" si="316"/>
        <v>1.9591429333333335E-3</v>
      </c>
      <c r="I1825"/>
      <c r="J1825" s="294">
        <v>5.3866160293780001E-4</v>
      </c>
      <c r="K1825" s="44">
        <f t="shared" si="325"/>
        <v>5.3866160293780001E-4</v>
      </c>
      <c r="L1825" s="295">
        <v>5.9758535039999997E-6</v>
      </c>
      <c r="M1825" s="295">
        <v>6.9162639643800003E-5</v>
      </c>
      <c r="N1825" s="295">
        <v>1.6965166978999999E-4</v>
      </c>
      <c r="O1825" s="295">
        <v>2.9387144E-4</v>
      </c>
      <c r="P1825"/>
      <c r="Q1825" s="212">
        <v>2.5732287E-2</v>
      </c>
      <c r="R1825"/>
      <c r="S1825" s="156">
        <v>5.3826072E-5</v>
      </c>
      <c r="T1825" s="156">
        <v>5.0164906000000001E-5</v>
      </c>
      <c r="U1825" s="156">
        <v>1.8649027999999999E-6</v>
      </c>
      <c r="V1825" s="156">
        <v>1.7962635E-6</v>
      </c>
      <c r="W1825"/>
      <c r="X1825" s="155">
        <v>1.0510712E-7</v>
      </c>
      <c r="Y1825"/>
      <c r="Z1825"/>
      <c r="AA1825"/>
      <c r="AB1825"/>
      <c r="AC1825"/>
      <c r="AD1825" s="175"/>
      <c r="AE1825" s="272"/>
      <c r="AF1825" s="48"/>
      <c r="AG1825" s="48"/>
      <c r="AH1825" s="48"/>
      <c r="AI1825" s="48"/>
      <c r="AJ1825" s="48"/>
    </row>
    <row r="1826" spans="1:36" ht="14.4">
      <c r="A1826" t="s">
        <v>3657</v>
      </c>
      <c r="B1826" s="188" t="s">
        <v>323</v>
      </c>
      <c r="C1826" s="151" t="str">
        <f t="shared" si="323"/>
        <v>C.070.01.110</v>
      </c>
      <c r="D1826" s="54" t="s">
        <v>100</v>
      </c>
      <c r="E1826" s="260" t="s">
        <v>2357</v>
      </c>
      <c r="F1826" s="153" t="str">
        <f t="shared" si="324"/>
        <v>Reefer 40 food container (min weight 435 kg/ m3)</v>
      </c>
      <c r="G1826" s="277">
        <v>0.32120376</v>
      </c>
      <c r="H1826" s="44"/>
      <c r="I1826"/>
      <c r="J1826" s="294">
        <v>0.11893055259229951</v>
      </c>
      <c r="K1826" s="44"/>
      <c r="L1826" s="295">
        <v>3.9197931599999998E-3</v>
      </c>
      <c r="M1826" s="295">
        <v>3.4478105494900005E-2</v>
      </c>
      <c r="N1826" s="295">
        <v>3.2352089937399506E-2</v>
      </c>
      <c r="O1826" s="295">
        <v>4.8180564000000002E-2</v>
      </c>
      <c r="P1826"/>
      <c r="Q1826" s="212">
        <v>5.0020369999999996</v>
      </c>
      <c r="R1826"/>
      <c r="S1826" s="156">
        <v>1.0808208E-2</v>
      </c>
      <c r="T1826" s="156">
        <v>1.0171313E-2</v>
      </c>
      <c r="U1826" s="156">
        <v>3.5289764000000001E-4</v>
      </c>
      <c r="V1826" s="156">
        <v>2.8399737000000001E-4</v>
      </c>
      <c r="W1826"/>
      <c r="X1826" s="155">
        <v>2.7411979E-5</v>
      </c>
      <c r="Y1826"/>
      <c r="Z1826"/>
      <c r="AA1826"/>
      <c r="AB1826"/>
      <c r="AC1826"/>
      <c r="AD1826" s="175"/>
      <c r="AE1826" s="272"/>
      <c r="AF1826" s="48"/>
      <c r="AG1826" s="48"/>
      <c r="AH1826" s="48"/>
      <c r="AI1826" s="48"/>
      <c r="AJ1826" s="48"/>
    </row>
    <row r="1827" spans="1:36" ht="14.4">
      <c r="A1827" t="s">
        <v>3658</v>
      </c>
      <c r="B1827" s="188" t="s">
        <v>323</v>
      </c>
      <c r="C1827" s="151" t="str">
        <f t="shared" si="323"/>
        <v>C.070.01.111</v>
      </c>
      <c r="D1827" s="54" t="s">
        <v>100</v>
      </c>
      <c r="E1827" s="260" t="s">
        <v>3659</v>
      </c>
      <c r="F1827" s="153" t="str">
        <f t="shared" si="324"/>
        <v>Reefer 40 ft container (min weight 435 kg/ m3) in kg.day load factor = 1</v>
      </c>
      <c r="G1827" s="277">
        <v>7.043942000000001E-5</v>
      </c>
      <c r="H1827" s="44"/>
      <c r="I1827"/>
      <c r="J1827" s="294">
        <v>2.6081261513820239E-5</v>
      </c>
      <c r="K1827" s="44"/>
      <c r="L1827" s="295">
        <v>8.5960376300000009E-7</v>
      </c>
      <c r="M1827" s="295">
        <v>7.5609881431799996E-6</v>
      </c>
      <c r="N1827" s="295">
        <v>7.0947566076402401E-6</v>
      </c>
      <c r="O1827" s="295">
        <v>1.0565913E-5</v>
      </c>
      <c r="P1827"/>
      <c r="Q1827" s="212">
        <v>1.0969379E-3</v>
      </c>
      <c r="R1827"/>
      <c r="S1827" s="156">
        <v>2.3702210000000001E-6</v>
      </c>
      <c r="T1827" s="156">
        <v>2.230551E-6</v>
      </c>
      <c r="U1827" s="156">
        <v>7.7389834E-8</v>
      </c>
      <c r="V1827" s="156">
        <v>6.2280123999999999E-8</v>
      </c>
      <c r="W1827"/>
      <c r="X1827" s="155">
        <v>6.0113988999999998E-9</v>
      </c>
      <c r="Y1827"/>
      <c r="Z1827"/>
      <c r="AA1827"/>
      <c r="AB1827"/>
      <c r="AC1827"/>
      <c r="AD1827" s="175"/>
      <c r="AE1827" s="272"/>
      <c r="AF1827" s="48"/>
      <c r="AG1827" s="48"/>
      <c r="AH1827" s="48"/>
      <c r="AI1827" s="48"/>
      <c r="AJ1827" s="48"/>
    </row>
    <row r="1828" spans="1:36" ht="14.4">
      <c r="A1828" t="s">
        <v>3660</v>
      </c>
      <c r="B1828" s="188" t="s">
        <v>323</v>
      </c>
      <c r="C1828" s="151" t="str">
        <f t="shared" si="323"/>
        <v>C.070.01.112</v>
      </c>
      <c r="D1828" s="54" t="s">
        <v>100</v>
      </c>
      <c r="E1828" s="260" t="s">
        <v>2356</v>
      </c>
      <c r="F1828" s="153" t="str">
        <f t="shared" si="324"/>
        <v>Reefer 40 ft container (max weight 435 kg/ m3)</v>
      </c>
      <c r="G1828" s="277">
        <v>139.80529999999999</v>
      </c>
      <c r="H1828" s="44"/>
      <c r="I1828"/>
      <c r="J1828" s="294">
        <v>51.765027338091507</v>
      </c>
      <c r="K1828" s="44"/>
      <c r="L1828" s="295">
        <v>1.7061066020000002</v>
      </c>
      <c r="M1828" s="295">
        <v>15.006741698419999</v>
      </c>
      <c r="N1828" s="295">
        <v>14.081384037671508</v>
      </c>
      <c r="O1828" s="295">
        <v>20.970794999999999</v>
      </c>
      <c r="P1828"/>
      <c r="Q1828" s="212">
        <v>2177.1578</v>
      </c>
      <c r="R1828"/>
      <c r="S1828" s="156">
        <v>4.7043182000000003</v>
      </c>
      <c r="T1828" s="156">
        <v>4.4271070000000003</v>
      </c>
      <c r="U1828" s="156">
        <v>0.15360019</v>
      </c>
      <c r="V1828" s="156">
        <v>0.12361105999999999</v>
      </c>
      <c r="W1828"/>
      <c r="X1828" s="155">
        <v>1.193118E-2</v>
      </c>
      <c r="Y1828"/>
      <c r="Z1828"/>
      <c r="AA1828"/>
      <c r="AB1828"/>
      <c r="AC1828"/>
      <c r="AD1828" s="175"/>
      <c r="AE1828" s="333"/>
      <c r="AF1828" s="48"/>
      <c r="AG1828" s="48"/>
      <c r="AH1828" s="48"/>
      <c r="AI1828" s="48"/>
      <c r="AJ1828" s="48"/>
    </row>
    <row r="1829" spans="1:36" ht="14.4">
      <c r="A1829" t="s">
        <v>3661</v>
      </c>
      <c r="B1829" s="188" t="s">
        <v>323</v>
      </c>
      <c r="C1829" s="151" t="str">
        <f t="shared" si="323"/>
        <v>C.070.01.113</v>
      </c>
      <c r="D1829" s="54" t="s">
        <v>100</v>
      </c>
      <c r="E1829" s="260" t="s">
        <v>3662</v>
      </c>
      <c r="F1829" s="153" t="str">
        <f t="shared" si="324"/>
        <v>Reefer 40 ft container (max weight 435 kg/ m3) in m3.day load factor 1</v>
      </c>
      <c r="G1829" s="277">
        <v>3.0659056666666667E-2</v>
      </c>
      <c r="H1829" s="44"/>
      <c r="I1829"/>
      <c r="J1829" s="294">
        <v>1.1351979759523749E-2</v>
      </c>
      <c r="K1829" s="44"/>
      <c r="L1829" s="295">
        <v>3.7414617999999999E-4</v>
      </c>
      <c r="M1829" s="295">
        <v>3.2909521737800001E-3</v>
      </c>
      <c r="N1829" s="295">
        <v>3.0880229057437497E-3</v>
      </c>
      <c r="O1829" s="295">
        <v>4.5988584999999997E-3</v>
      </c>
      <c r="P1829"/>
      <c r="Q1829" s="212">
        <v>0.47744689000000001</v>
      </c>
      <c r="R1829"/>
      <c r="S1829" s="156">
        <v>1.0316487E-3</v>
      </c>
      <c r="T1829" s="156">
        <v>9.7085678999999996E-4</v>
      </c>
      <c r="U1829" s="156">
        <v>3.3684252999999997E-5</v>
      </c>
      <c r="V1829" s="156">
        <v>2.7107687999999998E-5</v>
      </c>
      <c r="W1829"/>
      <c r="X1829" s="155">
        <v>2.6164867999999998E-6</v>
      </c>
      <c r="Y1829"/>
      <c r="Z1829"/>
      <c r="AA1829"/>
      <c r="AB1829"/>
      <c r="AC1829"/>
      <c r="AD1829" s="175"/>
      <c r="AE1829" s="272"/>
      <c r="AF1829" s="48"/>
      <c r="AG1829" s="48"/>
      <c r="AH1829" s="48"/>
      <c r="AI1829" s="48"/>
      <c r="AJ1829" s="48"/>
    </row>
    <row r="1830" spans="1:36" ht="14.4">
      <c r="B1830" s="188"/>
      <c r="C1830" s="151"/>
      <c r="D1830" s="51" t="s">
        <v>1937</v>
      </c>
      <c r="E1830" s="260"/>
      <c r="F1830"/>
      <c r="H1830" s="44"/>
      <c r="I1830"/>
      <c r="J1830" s="44"/>
      <c r="K1830" s="44"/>
      <c r="L1830" s="44"/>
      <c r="P1830"/>
      <c r="Q1830" s="212"/>
      <c r="R1830"/>
      <c r="S1830"/>
      <c r="T1830"/>
      <c r="U1830"/>
      <c r="V1830"/>
      <c r="W1830"/>
      <c r="X1830"/>
      <c r="Y1830"/>
      <c r="Z1830"/>
      <c r="AA1830"/>
      <c r="AB1830"/>
      <c r="AC1830"/>
      <c r="AD1830" s="175"/>
      <c r="AE1830" s="272"/>
      <c r="AF1830" s="48"/>
      <c r="AG1830" s="48"/>
      <c r="AH1830" s="48"/>
      <c r="AI1830" s="48"/>
      <c r="AJ1830" s="48"/>
    </row>
    <row r="1831" spans="1:36" ht="14.4">
      <c r="B1831" s="188"/>
      <c r="C1831" s="151"/>
      <c r="D1831" s="51" t="s">
        <v>1383</v>
      </c>
      <c r="E1831" s="260"/>
      <c r="F1831"/>
      <c r="H1831" s="44"/>
      <c r="I1831"/>
      <c r="J1831" s="44"/>
      <c r="K1831" s="44"/>
      <c r="L1831" s="44"/>
      <c r="P1831"/>
      <c r="Q1831" s="212"/>
      <c r="R1831"/>
      <c r="S1831"/>
      <c r="T1831"/>
      <c r="U1831"/>
      <c r="V1831"/>
      <c r="W1831"/>
      <c r="X1831"/>
      <c r="Y1831"/>
      <c r="Z1831"/>
      <c r="AA1831"/>
      <c r="AB1831"/>
      <c r="AC1831"/>
      <c r="AD1831" s="175"/>
      <c r="AE1831" s="272"/>
      <c r="AF1831" s="48"/>
      <c r="AG1831" s="48"/>
      <c r="AH1831" s="48"/>
      <c r="AI1831" s="48"/>
      <c r="AJ1831" s="48"/>
    </row>
    <row r="1832" spans="1:36" ht="14.4">
      <c r="A1832" t="s">
        <v>1055</v>
      </c>
      <c r="B1832" s="188" t="s">
        <v>324</v>
      </c>
      <c r="C1832" s="151" t="str">
        <f>MID(A1832,1,12)</f>
        <v>D.050.01.101</v>
      </c>
      <c r="D1832" s="54" t="s">
        <v>1383</v>
      </c>
      <c r="E1832" s="150" t="s">
        <v>352</v>
      </c>
      <c r="F1832" s="153" t="str">
        <f>MID(A1832, 21,85)</f>
        <v>Deep drawing steel</v>
      </c>
      <c r="G1832" s="277">
        <v>0.45929348666666669</v>
      </c>
      <c r="H1832" s="44">
        <f t="shared" ref="H1832:H1835" si="326">G1832</f>
        <v>0.45929348666666669</v>
      </c>
      <c r="I1832"/>
      <c r="J1832" s="294">
        <v>9.2601286690000006E-2</v>
      </c>
      <c r="K1832" s="44">
        <f t="shared" ref="K1832:K1839" si="327">J1832</f>
        <v>9.2601286690000006E-2</v>
      </c>
      <c r="L1832" s="295">
        <v>2.93418928E-3</v>
      </c>
      <c r="M1832" s="295">
        <v>6.0786158999999998E-3</v>
      </c>
      <c r="N1832" s="295">
        <v>1.4694458509999999E-2</v>
      </c>
      <c r="O1832" s="295">
        <v>6.8894022999999999E-2</v>
      </c>
      <c r="P1832"/>
      <c r="Q1832" s="212">
        <v>8.7663375000000006</v>
      </c>
      <c r="R1832"/>
      <c r="S1832" s="156">
        <v>8.7481975000000007E-3</v>
      </c>
      <c r="T1832" s="156">
        <v>8.2168646000000001E-3</v>
      </c>
      <c r="U1832" s="156">
        <v>3.7089115999999999E-4</v>
      </c>
      <c r="V1832" s="156">
        <v>1.6044173999999999E-4</v>
      </c>
      <c r="W1832"/>
      <c r="X1832" s="155">
        <v>2.3266754E-5</v>
      </c>
      <c r="Y1832"/>
      <c r="Z1832"/>
      <c r="AA1832"/>
      <c r="AB1832"/>
      <c r="AC1832"/>
      <c r="AD1832" s="175"/>
      <c r="AE1832" s="272"/>
      <c r="AF1832" s="48"/>
      <c r="AG1832" s="48"/>
      <c r="AH1832" s="48"/>
      <c r="AI1832" s="48"/>
      <c r="AJ1832" s="48"/>
    </row>
    <row r="1833" spans="1:36" ht="14.4">
      <c r="A1833" t="s">
        <v>1938</v>
      </c>
      <c r="B1833" s="188" t="s">
        <v>324</v>
      </c>
      <c r="C1833" s="151" t="str">
        <f>MID(A1833,1,12)</f>
        <v>D.050.01.102</v>
      </c>
      <c r="D1833" s="54" t="s">
        <v>1383</v>
      </c>
      <c r="E1833" s="150" t="s">
        <v>352</v>
      </c>
      <c r="F1833" s="153" t="str">
        <f>MID(A1833, 21,85)</f>
        <v>Rolling steel</v>
      </c>
      <c r="G1833" s="277">
        <v>0.15</v>
      </c>
      <c r="H1833" s="44">
        <f t="shared" si="326"/>
        <v>0.15</v>
      </c>
      <c r="I1833"/>
      <c r="J1833" s="294">
        <v>2.6268042486352779E-2</v>
      </c>
      <c r="K1833" s="44">
        <f t="shared" si="327"/>
        <v>2.6268042486352779E-2</v>
      </c>
      <c r="L1833" s="295">
        <v>3.1028825424960003E-4</v>
      </c>
      <c r="M1833" s="295">
        <v>3.4577542321031656E-3</v>
      </c>
      <c r="N1833" s="295">
        <v>1.3877788000000001E-17</v>
      </c>
      <c r="O1833" s="295">
        <v>2.2499999999999999E-2</v>
      </c>
      <c r="P1833"/>
      <c r="Q1833" s="212">
        <v>1.7849999999999999</v>
      </c>
      <c r="R1833"/>
      <c r="S1833" s="156">
        <v>3.5843708999999998E-3</v>
      </c>
      <c r="T1833" s="156">
        <v>3.3238219000000001E-3</v>
      </c>
      <c r="U1833" s="156">
        <v>1.3309992999999999E-4</v>
      </c>
      <c r="V1833" s="156">
        <v>1.2744899999999999E-4</v>
      </c>
      <c r="W1833"/>
      <c r="X1833" s="155">
        <v>7.3285133999999997E-6</v>
      </c>
      <c r="Y1833"/>
      <c r="Z1833"/>
      <c r="AA1833"/>
      <c r="AB1833"/>
      <c r="AC1833"/>
      <c r="AD1833" s="175"/>
      <c r="AE1833" s="272"/>
      <c r="AF1833" s="48"/>
      <c r="AG1833" s="48"/>
      <c r="AH1833" s="48"/>
      <c r="AI1833" s="48"/>
      <c r="AJ1833" s="48"/>
    </row>
    <row r="1834" spans="1:36" ht="14.4">
      <c r="A1834" t="s">
        <v>1939</v>
      </c>
      <c r="B1834" s="188" t="s">
        <v>324</v>
      </c>
      <c r="C1834" s="151" t="str">
        <f>MID(A1834,1,12)</f>
        <v>D.050.01.103</v>
      </c>
      <c r="D1834" s="54" t="s">
        <v>1383</v>
      </c>
      <c r="E1834" s="150" t="s">
        <v>1229</v>
      </c>
      <c r="F1834" s="153" t="str">
        <f>MID(A1834, 21,85)</f>
        <v>Fiber Laser cutting 1000 W  Steel 1mm thick  1 meter</v>
      </c>
      <c r="G1834" s="277">
        <v>5.0059235333333341E-4</v>
      </c>
      <c r="H1834" s="44">
        <f t="shared" si="326"/>
        <v>5.0059235333333341E-4</v>
      </c>
      <c r="I1834"/>
      <c r="J1834" s="294">
        <v>1.0092783314E-4</v>
      </c>
      <c r="K1834" s="44">
        <f t="shared" si="327"/>
        <v>1.0092783314E-4</v>
      </c>
      <c r="L1834" s="295">
        <v>3.1980264000000002E-6</v>
      </c>
      <c r="M1834" s="295">
        <v>6.6251945000000005E-6</v>
      </c>
      <c r="N1834" s="295">
        <v>1.601575924E-5</v>
      </c>
      <c r="O1834" s="295">
        <v>7.5088853000000003E-5</v>
      </c>
      <c r="P1834"/>
      <c r="Q1834" s="212">
        <v>9.5545913E-3</v>
      </c>
      <c r="R1834"/>
      <c r="S1834" s="156">
        <v>9.5348202000000002E-6</v>
      </c>
      <c r="T1834" s="156">
        <v>8.9557107999999999E-6</v>
      </c>
      <c r="U1834" s="156">
        <v>4.0424105000000002E-7</v>
      </c>
      <c r="V1834" s="156">
        <v>1.7486838E-7</v>
      </c>
      <c r="W1834"/>
      <c r="X1834" s="155">
        <v>2.5358860000000001E-8</v>
      </c>
      <c r="Y1834"/>
      <c r="Z1834"/>
      <c r="AA1834"/>
      <c r="AB1834"/>
      <c r="AC1834"/>
      <c r="AD1834" s="175"/>
      <c r="AE1834" s="272"/>
      <c r="AF1834" s="48"/>
      <c r="AG1834" s="48"/>
      <c r="AH1834" s="48"/>
      <c r="AI1834" s="48"/>
      <c r="AJ1834" s="48"/>
    </row>
    <row r="1835" spans="1:36" ht="14.4">
      <c r="A1835" t="s">
        <v>1940</v>
      </c>
      <c r="B1835" s="188" t="s">
        <v>324</v>
      </c>
      <c r="C1835" s="151" t="str">
        <f>MID(A1835,1,12)</f>
        <v>D.050.01.104</v>
      </c>
      <c r="D1835" s="54" t="s">
        <v>1383</v>
      </c>
      <c r="E1835" s="150" t="s">
        <v>1229</v>
      </c>
      <c r="F1835" s="153" t="str">
        <f>MID(A1835, 21,85)</f>
        <v>Fiber Laser cutting 6000 W  Steel 10mm thick per 1 meter</v>
      </c>
      <c r="G1835" s="277">
        <v>2.5029618E-2</v>
      </c>
      <c r="H1835" s="44">
        <f t="shared" si="326"/>
        <v>2.5029618E-2</v>
      </c>
      <c r="I1835"/>
      <c r="J1835" s="294">
        <v>5.0463916919999997E-3</v>
      </c>
      <c r="K1835" s="44">
        <f t="shared" si="327"/>
        <v>5.0463916919999997E-3</v>
      </c>
      <c r="L1835" s="295">
        <v>1.5990131999999999E-4</v>
      </c>
      <c r="M1835" s="295">
        <v>3.3125972999999999E-4</v>
      </c>
      <c r="N1835" s="295">
        <v>8.0078794199999999E-4</v>
      </c>
      <c r="O1835" s="295">
        <v>3.7544427E-3</v>
      </c>
      <c r="P1835"/>
      <c r="Q1835" s="212">
        <v>0.47772956</v>
      </c>
      <c r="R1835"/>
      <c r="S1835" s="156">
        <v>4.7674101E-4</v>
      </c>
      <c r="T1835" s="156">
        <v>4.4778553999999998E-4</v>
      </c>
      <c r="U1835" s="156">
        <v>2.0212053000000001E-5</v>
      </c>
      <c r="V1835" s="156">
        <v>8.7434192000000002E-6</v>
      </c>
      <c r="W1835"/>
      <c r="X1835" s="155">
        <v>1.2679430000000001E-6</v>
      </c>
      <c r="Y1835"/>
      <c r="Z1835"/>
      <c r="AA1835"/>
      <c r="AB1835"/>
      <c r="AC1835"/>
      <c r="AD1835" s="175"/>
      <c r="AE1835" s="272"/>
      <c r="AF1835" s="48"/>
      <c r="AG1835" s="48"/>
      <c r="AH1835" s="48"/>
      <c r="AI1835" s="48"/>
      <c r="AJ1835" s="48"/>
    </row>
    <row r="1836" spans="1:36" ht="14.4">
      <c r="B1836" s="188"/>
      <c r="C1836" s="151"/>
      <c r="D1836" s="51" t="s">
        <v>51</v>
      </c>
      <c r="E1836" s="150"/>
      <c r="F1836"/>
      <c r="H1836" s="44"/>
      <c r="I1836"/>
      <c r="J1836" s="44"/>
      <c r="K1836" s="44">
        <f t="shared" si="327"/>
        <v>0</v>
      </c>
      <c r="L1836" s="44"/>
      <c r="P1836"/>
      <c r="Q1836" s="212"/>
      <c r="R1836"/>
      <c r="S1836"/>
      <c r="T1836"/>
      <c r="U1836"/>
      <c r="V1836"/>
      <c r="W1836"/>
      <c r="X1836"/>
      <c r="Y1836"/>
      <c r="Z1836"/>
      <c r="AA1836"/>
      <c r="AB1836"/>
      <c r="AC1836"/>
      <c r="AD1836" s="175"/>
      <c r="AE1836" s="272"/>
      <c r="AF1836" s="48"/>
      <c r="AG1836" s="48"/>
      <c r="AH1836" s="48"/>
      <c r="AI1836" s="48"/>
      <c r="AJ1836" s="48"/>
    </row>
    <row r="1837" spans="1:36" ht="14.4">
      <c r="A1837" t="s">
        <v>1941</v>
      </c>
      <c r="B1837" s="188" t="s">
        <v>324</v>
      </c>
      <c r="C1837" s="151" t="str">
        <f>MID(A1837,1,12)</f>
        <v>D.060.01.101</v>
      </c>
      <c r="D1837" s="54" t="s">
        <v>51</v>
      </c>
      <c r="E1837" s="150" t="s">
        <v>352</v>
      </c>
      <c r="F1837" s="153" t="str">
        <f>MID(A1837, 21,85)</f>
        <v>Drilling steel (per kg removed - the removed steel not counted)</v>
      </c>
      <c r="G1837" s="277">
        <v>9.6364026666666672E-2</v>
      </c>
      <c r="H1837" s="44">
        <f t="shared" ref="H1837:H1839" si="328">G1837</f>
        <v>9.6364026666666672E-2</v>
      </c>
      <c r="I1837"/>
      <c r="J1837" s="294">
        <v>1.9428607664000001E-2</v>
      </c>
      <c r="K1837" s="44">
        <f t="shared" si="327"/>
        <v>1.9428607664000001E-2</v>
      </c>
      <c r="L1837" s="295">
        <v>6.1562008799999996E-4</v>
      </c>
      <c r="M1837" s="295">
        <v>1.27534994E-3</v>
      </c>
      <c r="N1837" s="295">
        <v>3.0830336359999998E-3</v>
      </c>
      <c r="O1837" s="295">
        <v>1.4454603999999999E-2</v>
      </c>
      <c r="P1837"/>
      <c r="Q1837" s="212">
        <v>1.8392588000000001</v>
      </c>
      <c r="R1837"/>
      <c r="S1837" s="156">
        <v>1.8354529000000001E-3</v>
      </c>
      <c r="T1837" s="156">
        <v>1.7239743E-3</v>
      </c>
      <c r="U1837" s="156">
        <v>7.7816401999999995E-5</v>
      </c>
      <c r="V1837" s="156">
        <v>3.3662163999999999E-5</v>
      </c>
      <c r="W1837"/>
      <c r="X1837" s="155">
        <v>4.8815805999999999E-6</v>
      </c>
      <c r="Y1837"/>
      <c r="Z1837"/>
      <c r="AA1837"/>
      <c r="AB1837"/>
      <c r="AC1837"/>
      <c r="AD1837" s="175"/>
      <c r="AE1837" s="272"/>
      <c r="AF1837" s="48"/>
      <c r="AG1837" s="48"/>
      <c r="AH1837" s="48"/>
      <c r="AI1837" s="48"/>
      <c r="AJ1837" s="48"/>
    </row>
    <row r="1838" spans="1:36" ht="14.4">
      <c r="A1838" t="s">
        <v>1942</v>
      </c>
      <c r="B1838" s="188" t="s">
        <v>324</v>
      </c>
      <c r="C1838" s="151" t="str">
        <f>MID(A1838,1,12)</f>
        <v>D.060.01.102</v>
      </c>
      <c r="D1838" s="54" t="s">
        <v>51</v>
      </c>
      <c r="E1838" s="150" t="s">
        <v>352</v>
      </c>
      <c r="F1838" s="153" t="str">
        <f>MID(A1838, 21,85)</f>
        <v>Milling steel (per kg removed - revomed steel not counted)</v>
      </c>
      <c r="G1838" s="277">
        <v>9.6364026666666672E-2</v>
      </c>
      <c r="H1838" s="44">
        <f t="shared" si="328"/>
        <v>9.6364026666666672E-2</v>
      </c>
      <c r="I1838"/>
      <c r="J1838" s="294">
        <v>1.9428607664000001E-2</v>
      </c>
      <c r="K1838" s="44">
        <f t="shared" si="327"/>
        <v>1.9428607664000001E-2</v>
      </c>
      <c r="L1838" s="295">
        <v>6.1562008799999996E-4</v>
      </c>
      <c r="M1838" s="295">
        <v>1.27534994E-3</v>
      </c>
      <c r="N1838" s="295">
        <v>3.0830336359999998E-3</v>
      </c>
      <c r="O1838" s="295">
        <v>1.4454603999999999E-2</v>
      </c>
      <c r="P1838"/>
      <c r="Q1838" s="212">
        <v>1.8392588000000001</v>
      </c>
      <c r="R1838"/>
      <c r="S1838" s="156">
        <v>1.8354529000000001E-3</v>
      </c>
      <c r="T1838" s="156">
        <v>1.7239743E-3</v>
      </c>
      <c r="U1838" s="156">
        <v>7.7816401999999995E-5</v>
      </c>
      <c r="V1838" s="156">
        <v>3.3662163999999999E-5</v>
      </c>
      <c r="W1838"/>
      <c r="X1838" s="155">
        <v>4.8815805999999999E-6</v>
      </c>
      <c r="Y1838"/>
      <c r="Z1838"/>
      <c r="AA1838"/>
      <c r="AB1838"/>
      <c r="AC1838"/>
      <c r="AD1838" s="175"/>
      <c r="AE1838" s="272"/>
      <c r="AF1838" s="48"/>
      <c r="AG1838" s="48"/>
      <c r="AH1838" s="48"/>
      <c r="AI1838" s="48"/>
      <c r="AJ1838" s="48"/>
    </row>
    <row r="1839" spans="1:36" ht="14.4">
      <c r="A1839" t="s">
        <v>1943</v>
      </c>
      <c r="B1839" s="188" t="s">
        <v>324</v>
      </c>
      <c r="C1839" s="151" t="str">
        <f>MID(A1839,1,12)</f>
        <v>D.060.01.103</v>
      </c>
      <c r="D1839" s="54" t="s">
        <v>51</v>
      </c>
      <c r="E1839" s="150" t="s">
        <v>352</v>
      </c>
      <c r="F1839" s="153" t="str">
        <f>MID(A1839, 21,85)</f>
        <v>Turrning steel (per kg removed - steel removed not counted)</v>
      </c>
      <c r="G1839" s="277">
        <v>9.6364026666666672E-2</v>
      </c>
      <c r="H1839" s="44">
        <f t="shared" si="328"/>
        <v>9.6364026666666672E-2</v>
      </c>
      <c r="I1839"/>
      <c r="J1839" s="294">
        <v>1.9428607664000001E-2</v>
      </c>
      <c r="K1839" s="44">
        <f t="shared" si="327"/>
        <v>1.9428607664000001E-2</v>
      </c>
      <c r="L1839" s="295">
        <v>6.1562008799999996E-4</v>
      </c>
      <c r="M1839" s="295">
        <v>1.27534994E-3</v>
      </c>
      <c r="N1839" s="295">
        <v>3.0830336359999998E-3</v>
      </c>
      <c r="O1839" s="295">
        <v>1.4454603999999999E-2</v>
      </c>
      <c r="P1839"/>
      <c r="Q1839" s="212">
        <v>1.8392588000000001</v>
      </c>
      <c r="R1839"/>
      <c r="S1839" s="156">
        <v>1.8354529000000001E-3</v>
      </c>
      <c r="T1839" s="156">
        <v>1.7239743E-3</v>
      </c>
      <c r="U1839" s="156">
        <v>7.7816401999999995E-5</v>
      </c>
      <c r="V1839" s="156">
        <v>3.3662163999999999E-5</v>
      </c>
      <c r="W1839"/>
      <c r="X1839" s="155">
        <v>4.8815805999999999E-6</v>
      </c>
      <c r="Y1839"/>
      <c r="Z1839"/>
      <c r="AA1839"/>
      <c r="AB1839"/>
      <c r="AC1839"/>
      <c r="AD1839" s="175"/>
      <c r="AE1839" s="272"/>
      <c r="AF1839" s="48"/>
      <c r="AG1839" s="48"/>
      <c r="AH1839" s="48"/>
      <c r="AI1839" s="48"/>
      <c r="AJ1839" s="48"/>
    </row>
    <row r="1840" spans="1:36" ht="14.4">
      <c r="B1840" s="188"/>
      <c r="C1840" s="151"/>
      <c r="D1840" s="51" t="s">
        <v>52</v>
      </c>
      <c r="E1840" s="150"/>
      <c r="F1840"/>
      <c r="H1840" s="44"/>
      <c r="I1840"/>
      <c r="J1840" s="44"/>
      <c r="K1840" s="44"/>
      <c r="L1840" s="44"/>
      <c r="P1840"/>
      <c r="Q1840" s="212"/>
      <c r="R1840"/>
      <c r="S1840"/>
      <c r="T1840"/>
      <c r="U1840"/>
      <c r="V1840"/>
      <c r="W1840"/>
      <c r="X1840"/>
      <c r="Y1840"/>
      <c r="Z1840"/>
      <c r="AA1840"/>
      <c r="AB1840"/>
      <c r="AC1840"/>
      <c r="AD1840" s="175"/>
      <c r="AE1840" s="272"/>
      <c r="AF1840" s="48"/>
      <c r="AG1840" s="48"/>
      <c r="AH1840" s="48"/>
      <c r="AI1840" s="48"/>
      <c r="AJ1840" s="48"/>
    </row>
    <row r="1841" spans="1:36" ht="14.4">
      <c r="A1841" t="s">
        <v>1517</v>
      </c>
      <c r="B1841" s="188" t="s">
        <v>324</v>
      </c>
      <c r="C1841" s="151" t="str">
        <f t="shared" ref="C1841:C1850" si="329">MID(A1841,1,12)</f>
        <v>D.070.01.101</v>
      </c>
      <c r="D1841" s="54" t="s">
        <v>52</v>
      </c>
      <c r="E1841" s="150" t="s">
        <v>351</v>
      </c>
      <c r="F1841" s="153" t="str">
        <f t="shared" ref="F1841:F1851" si="330">MID(A1841, 21,85)</f>
        <v>Electroplating Chrome (single side)</v>
      </c>
      <c r="G1841" s="277">
        <v>2.1655457333333334</v>
      </c>
      <c r="H1841" s="44">
        <f t="shared" ref="H1841:H1851" si="331">G1841</f>
        <v>2.1655457333333334</v>
      </c>
      <c r="I1841"/>
      <c r="J1841" s="294">
        <v>1.3183632460719323</v>
      </c>
      <c r="K1841" s="44">
        <f t="shared" ref="K1841:K1851" si="332">J1841</f>
        <v>1.3183632460719323</v>
      </c>
      <c r="L1841" s="295">
        <v>5.9156860700000001E-2</v>
      </c>
      <c r="M1841" s="295">
        <v>0.53371034437189113</v>
      </c>
      <c r="N1841" s="295">
        <v>0.4006641810000412</v>
      </c>
      <c r="O1841" s="295">
        <v>0.32483185999999997</v>
      </c>
      <c r="P1841"/>
      <c r="Q1841" s="212">
        <v>14.178660000000001</v>
      </c>
      <c r="R1841"/>
      <c r="S1841" s="156">
        <v>0.15924136999999999</v>
      </c>
      <c r="T1841" s="156">
        <v>0.15377394999999999</v>
      </c>
      <c r="U1841" s="156">
        <v>4.8391564E-3</v>
      </c>
      <c r="V1841" s="156">
        <v>6.2825760999999996E-4</v>
      </c>
      <c r="W1841"/>
      <c r="X1841" s="155">
        <v>3.6717736999999998E-4</v>
      </c>
      <c r="Y1841"/>
      <c r="Z1841"/>
      <c r="AA1841"/>
      <c r="AB1841"/>
      <c r="AC1841"/>
      <c r="AD1841" s="175"/>
      <c r="AE1841" s="272"/>
      <c r="AF1841" s="48"/>
      <c r="AG1841" s="48"/>
      <c r="AH1841" s="48"/>
      <c r="AI1841" s="48"/>
      <c r="AJ1841" s="48"/>
    </row>
    <row r="1842" spans="1:36" ht="14.4">
      <c r="A1842" t="s">
        <v>1518</v>
      </c>
      <c r="B1842" s="188" t="s">
        <v>324</v>
      </c>
      <c r="C1842" s="151" t="str">
        <f t="shared" si="329"/>
        <v>D.070.01.102</v>
      </c>
      <c r="D1842" s="54" t="s">
        <v>52</v>
      </c>
      <c r="E1842" s="150" t="s">
        <v>351</v>
      </c>
      <c r="F1842" s="153" t="str">
        <f t="shared" si="330"/>
        <v>Electroplating Nickel (single side)</v>
      </c>
      <c r="G1842" s="277">
        <v>1.2070206000000001</v>
      </c>
      <c r="H1842" s="44">
        <f t="shared" si="331"/>
        <v>1.2070206000000001</v>
      </c>
      <c r="I1842"/>
      <c r="J1842" s="294">
        <v>1.5751200312253393</v>
      </c>
      <c r="K1842" s="44">
        <f t="shared" si="332"/>
        <v>1.5751200312253393</v>
      </c>
      <c r="L1842" s="295">
        <v>3.1144338697E-2</v>
      </c>
      <c r="M1842" s="295">
        <v>0.73639392474377996</v>
      </c>
      <c r="N1842" s="295">
        <v>0.62652867778455934</v>
      </c>
      <c r="O1842" s="295">
        <v>0.18105309</v>
      </c>
      <c r="P1842"/>
      <c r="Q1842" s="212">
        <v>23.084588</v>
      </c>
      <c r="R1842"/>
      <c r="S1842" s="156">
        <v>0.21938557</v>
      </c>
      <c r="T1842" s="156">
        <v>0.21270470999999999</v>
      </c>
      <c r="U1842" s="156">
        <v>5.4421184000000003E-3</v>
      </c>
      <c r="V1842" s="156">
        <v>1.2387380999999999E-3</v>
      </c>
      <c r="W1842"/>
      <c r="X1842" s="155">
        <v>3.2840787000000001E-4</v>
      </c>
      <c r="Y1842"/>
      <c r="Z1842"/>
      <c r="AA1842"/>
      <c r="AB1842"/>
      <c r="AC1842"/>
      <c r="AD1842" s="175"/>
      <c r="AE1842" s="269"/>
      <c r="AF1842" s="48"/>
      <c r="AG1842" s="48"/>
      <c r="AH1842" s="48"/>
      <c r="AI1842" s="48"/>
      <c r="AJ1842" s="48"/>
    </row>
    <row r="1843" spans="1:36" ht="14.4">
      <c r="A1843" t="s">
        <v>1944</v>
      </c>
      <c r="B1843" s="188" t="s">
        <v>324</v>
      </c>
      <c r="C1843" s="151" t="str">
        <f t="shared" si="329"/>
        <v>D.070.01.103</v>
      </c>
      <c r="D1843" s="54" t="s">
        <v>52</v>
      </c>
      <c r="E1843" s="150" t="s">
        <v>351</v>
      </c>
      <c r="F1843" s="153" t="str">
        <f t="shared" si="330"/>
        <v>Electroplating Zinc incl. outside use per 10 years (10  micron single side)</v>
      </c>
      <c r="G1843" s="277">
        <v>2.6987105333333337</v>
      </c>
      <c r="H1843" s="44">
        <f t="shared" si="331"/>
        <v>2.6987105333333337</v>
      </c>
      <c r="I1843"/>
      <c r="J1843" s="294">
        <v>1.2869369496302885</v>
      </c>
      <c r="K1843" s="44">
        <f t="shared" si="332"/>
        <v>1.2869369496302885</v>
      </c>
      <c r="L1843" s="295">
        <v>7.9186043799999994E-2</v>
      </c>
      <c r="M1843" s="295">
        <v>0.62411114831506997</v>
      </c>
      <c r="N1843" s="295">
        <v>0.17883317751521863</v>
      </c>
      <c r="O1843" s="295">
        <v>0.40480658000000003</v>
      </c>
      <c r="P1843"/>
      <c r="Q1843" s="212">
        <v>51.805145000000003</v>
      </c>
      <c r="R1843"/>
      <c r="S1843" s="156">
        <v>2.3678791000000001</v>
      </c>
      <c r="T1843" s="156">
        <v>2.3587470000000001</v>
      </c>
      <c r="U1843" s="156">
        <v>7.9036786000000001E-3</v>
      </c>
      <c r="V1843" s="156">
        <v>1.2284811000000001E-3</v>
      </c>
      <c r="W1843"/>
      <c r="X1843" s="155">
        <v>4.9810759000000005E-4</v>
      </c>
      <c r="Y1843"/>
      <c r="Z1843"/>
      <c r="AA1843"/>
      <c r="AB1843"/>
      <c r="AC1843"/>
      <c r="AD1843" s="327"/>
      <c r="AE1843" s="272"/>
      <c r="AH1843" s="48"/>
      <c r="AI1843" s="48"/>
      <c r="AJ1843" s="48"/>
    </row>
    <row r="1844" spans="1:36" ht="14.4">
      <c r="A1844" t="s">
        <v>1945</v>
      </c>
      <c r="B1844" s="188" t="s">
        <v>324</v>
      </c>
      <c r="C1844" s="151" t="str">
        <f t="shared" si="329"/>
        <v>D.070.01.104</v>
      </c>
      <c r="D1844" s="54" t="s">
        <v>52</v>
      </c>
      <c r="E1844" s="150" t="s">
        <v>351</v>
      </c>
      <c r="F1844" s="153" t="str">
        <f t="shared" si="330"/>
        <v>Electroplating Zinc inside use or painted (5 micron)</v>
      </c>
      <c r="G1844" s="277">
        <v>1.3528594</v>
      </c>
      <c r="H1844" s="44">
        <f t="shared" si="331"/>
        <v>1.3528594</v>
      </c>
      <c r="I1844"/>
      <c r="J1844" s="294">
        <v>0.64417496871509916</v>
      </c>
      <c r="K1844" s="44">
        <f t="shared" si="332"/>
        <v>0.64417496871509916</v>
      </c>
      <c r="L1844" s="295">
        <v>3.9615408300000002E-2</v>
      </c>
      <c r="M1844" s="295">
        <v>0.31210195165749</v>
      </c>
      <c r="N1844" s="295">
        <v>8.9528698757609215E-2</v>
      </c>
      <c r="O1844" s="295">
        <v>0.20292890999999999</v>
      </c>
      <c r="P1844"/>
      <c r="Q1844" s="212">
        <v>25.969455</v>
      </c>
      <c r="R1844"/>
      <c r="S1844" s="156">
        <v>1.1840063000000001</v>
      </c>
      <c r="T1844" s="156">
        <v>1.1794362</v>
      </c>
      <c r="U1844" s="156">
        <v>3.9546690000000001E-3</v>
      </c>
      <c r="V1844" s="156">
        <v>6.1546463999999996E-4</v>
      </c>
      <c r="W1844"/>
      <c r="X1844" s="155">
        <v>2.4923130999999999E-4</v>
      </c>
      <c r="Y1844"/>
      <c r="Z1844"/>
      <c r="AA1844"/>
      <c r="AB1844"/>
      <c r="AC1844"/>
      <c r="AD1844" s="327"/>
      <c r="AE1844" s="272"/>
      <c r="AF1844" s="48"/>
      <c r="AG1844" s="48"/>
      <c r="AH1844" s="48"/>
      <c r="AI1844" s="48"/>
      <c r="AJ1844" s="48"/>
    </row>
    <row r="1845" spans="1:36" ht="14.4">
      <c r="A1845" t="s">
        <v>1946</v>
      </c>
      <c r="B1845" s="188" t="s">
        <v>324</v>
      </c>
      <c r="C1845" s="151" t="str">
        <f t="shared" si="329"/>
        <v>D.070.01.105</v>
      </c>
      <c r="D1845" s="54" t="s">
        <v>52</v>
      </c>
      <c r="E1845" s="150" t="s">
        <v>351</v>
      </c>
      <c r="F1845" s="153" t="str">
        <f t="shared" si="330"/>
        <v>Hot-dip Zinc plating pieces outside use single side</v>
      </c>
      <c r="G1845" s="277">
        <v>11.582287333333333</v>
      </c>
      <c r="H1845" s="44">
        <f t="shared" si="331"/>
        <v>11.582287333333333</v>
      </c>
      <c r="I1845"/>
      <c r="J1845" s="294">
        <v>6.1407758445774654</v>
      </c>
      <c r="K1845" s="44">
        <f t="shared" si="332"/>
        <v>6.1407758445774654</v>
      </c>
      <c r="L1845" s="295">
        <v>2.7828493944949999</v>
      </c>
      <c r="M1845" s="295">
        <v>0.65910511540189998</v>
      </c>
      <c r="N1845" s="295">
        <v>0.96147823468056526</v>
      </c>
      <c r="O1845" s="295">
        <v>1.7373430999999999</v>
      </c>
      <c r="P1845"/>
      <c r="Q1845" s="212">
        <v>222.95734999999999</v>
      </c>
      <c r="R1845"/>
      <c r="S1845" s="156">
        <v>7.1239311000000001</v>
      </c>
      <c r="T1845" s="156">
        <v>7.0165521000000002</v>
      </c>
      <c r="U1845" s="156">
        <v>0.10150739</v>
      </c>
      <c r="V1845" s="156">
        <v>5.8716452000000001E-3</v>
      </c>
      <c r="W1845"/>
      <c r="X1845" s="155">
        <v>2.7233510000000002E-3</v>
      </c>
      <c r="Y1845"/>
      <c r="Z1845"/>
      <c r="AA1845"/>
      <c r="AB1845"/>
      <c r="AC1845"/>
      <c r="AD1845" s="175"/>
      <c r="AE1845" s="272"/>
      <c r="AF1845" s="48"/>
      <c r="AG1845" s="48"/>
      <c r="AH1845" s="48"/>
      <c r="AI1845" s="48"/>
      <c r="AJ1845" s="48"/>
    </row>
    <row r="1846" spans="1:36" ht="14.4">
      <c r="A1846" t="s">
        <v>1056</v>
      </c>
      <c r="B1846" s="188" t="s">
        <v>324</v>
      </c>
      <c r="C1846" s="151" t="str">
        <f t="shared" si="329"/>
        <v>D.070.01.106</v>
      </c>
      <c r="D1846" s="54" t="s">
        <v>52</v>
      </c>
      <c r="E1846" s="150" t="s">
        <v>351</v>
      </c>
      <c r="F1846" s="153" t="str">
        <f t="shared" si="330"/>
        <v>Phosphating (Fe s)</v>
      </c>
      <c r="G1846" s="277">
        <v>0.61443565999999994</v>
      </c>
      <c r="H1846" s="44">
        <f t="shared" si="331"/>
        <v>0.61443565999999994</v>
      </c>
      <c r="I1846"/>
      <c r="J1846" s="294">
        <v>0.13551985222401131</v>
      </c>
      <c r="K1846" s="44">
        <f t="shared" si="332"/>
        <v>0.13551985222401131</v>
      </c>
      <c r="L1846" s="295">
        <v>4.0539115455899997E-3</v>
      </c>
      <c r="M1846" s="295">
        <v>1.9664203228421301E-2</v>
      </c>
      <c r="N1846" s="295">
        <v>1.963638845E-2</v>
      </c>
      <c r="O1846" s="295">
        <v>9.2165348999999994E-2</v>
      </c>
      <c r="P1846"/>
      <c r="Q1846" s="212">
        <v>11.72367</v>
      </c>
      <c r="R1846"/>
      <c r="S1846" s="156">
        <v>1.3398082E-2</v>
      </c>
      <c r="T1846" s="156">
        <v>1.2558625E-2</v>
      </c>
      <c r="U1846" s="156">
        <v>6.2406389000000003E-4</v>
      </c>
      <c r="V1846" s="156">
        <v>2.153934E-4</v>
      </c>
      <c r="W1846"/>
      <c r="X1846" s="155">
        <v>4.3304528999999998E-5</v>
      </c>
      <c r="Y1846"/>
      <c r="Z1846"/>
      <c r="AA1846"/>
      <c r="AB1846"/>
      <c r="AC1846"/>
      <c r="AD1846" s="175"/>
      <c r="AE1846" s="272"/>
      <c r="AF1846" s="48"/>
      <c r="AG1846" s="48"/>
      <c r="AH1846" s="48"/>
      <c r="AI1846" s="48"/>
      <c r="AJ1846" s="48"/>
    </row>
    <row r="1847" spans="1:36" ht="14.4">
      <c r="A1847" t="s">
        <v>1057</v>
      </c>
      <c r="B1847" s="188" t="s">
        <v>324</v>
      </c>
      <c r="C1847" s="151" t="str">
        <f t="shared" si="329"/>
        <v>D.070.01.107</v>
      </c>
      <c r="D1847" s="54" t="s">
        <v>52</v>
      </c>
      <c r="E1847" s="150" t="s">
        <v>351</v>
      </c>
      <c r="F1847" s="153" t="str">
        <f t="shared" si="330"/>
        <v>Phosphating (Zn i)</v>
      </c>
      <c r="G1847" s="277">
        <v>1.3282350666666666E-2</v>
      </c>
      <c r="H1847" s="44">
        <f t="shared" si="331"/>
        <v>1.3282350666666666E-2</v>
      </c>
      <c r="I1847"/>
      <c r="J1847" s="294">
        <v>3.394218595756316E-2</v>
      </c>
      <c r="K1847" s="44">
        <f t="shared" si="332"/>
        <v>3.394218595756316E-2</v>
      </c>
      <c r="L1847" s="295">
        <v>2.5508274401199993E-3</v>
      </c>
      <c r="M1847" s="295">
        <v>2.5443710165518E-2</v>
      </c>
      <c r="N1847" s="295">
        <v>3.9552957519251655E-3</v>
      </c>
      <c r="O1847" s="295">
        <v>1.9923526E-3</v>
      </c>
      <c r="P1847"/>
      <c r="Q1847" s="212">
        <v>0.25333663000000001</v>
      </c>
      <c r="R1847"/>
      <c r="S1847" s="156">
        <v>4.6064812999999996E-3</v>
      </c>
      <c r="T1847" s="156">
        <v>4.3098466000000002E-3</v>
      </c>
      <c r="U1847" s="156">
        <v>2.7855289000000002E-4</v>
      </c>
      <c r="V1847" s="156">
        <v>1.8081739999999999E-5</v>
      </c>
      <c r="W1847"/>
      <c r="X1847" s="155">
        <v>2.7035660999999999E-5</v>
      </c>
      <c r="Y1847"/>
      <c r="Z1847"/>
      <c r="AA1847"/>
      <c r="AB1847"/>
      <c r="AC1847"/>
      <c r="AD1847" s="175"/>
      <c r="AE1847" s="272"/>
      <c r="AF1847" s="48"/>
      <c r="AG1847" s="48"/>
      <c r="AH1847" s="48"/>
      <c r="AI1847" s="48"/>
      <c r="AJ1847" s="48"/>
    </row>
    <row r="1848" spans="1:36" ht="14.4">
      <c r="A1848" t="s">
        <v>1058</v>
      </c>
      <c r="B1848" s="188" t="s">
        <v>324</v>
      </c>
      <c r="C1848" s="151" t="str">
        <f t="shared" si="329"/>
        <v>D.070.01.108</v>
      </c>
      <c r="D1848" s="54" t="s">
        <v>52</v>
      </c>
      <c r="E1848" s="150" t="s">
        <v>351</v>
      </c>
      <c r="F1848" s="153" t="str">
        <f t="shared" si="330"/>
        <v>Phosphating (Zn s)</v>
      </c>
      <c r="G1848" s="277">
        <v>6.5946360000000001E-3</v>
      </c>
      <c r="H1848" s="44">
        <f t="shared" si="331"/>
        <v>6.5946360000000001E-3</v>
      </c>
      <c r="I1848"/>
      <c r="J1848" s="294">
        <v>1.5389836425366777E-2</v>
      </c>
      <c r="K1848" s="44">
        <f t="shared" si="332"/>
        <v>1.5389836425366777E-2</v>
      </c>
      <c r="L1848" s="295">
        <v>8.1021934339999999E-4</v>
      </c>
      <c r="M1848" s="295">
        <v>1.1613430843204198E-2</v>
      </c>
      <c r="N1848" s="295">
        <v>1.9769908387625777E-3</v>
      </c>
      <c r="O1848" s="295">
        <v>9.8919539999999992E-4</v>
      </c>
      <c r="P1848"/>
      <c r="Q1848" s="212">
        <v>0.12592616000000001</v>
      </c>
      <c r="R1848"/>
      <c r="S1848" s="156">
        <v>2.0475112000000002E-3</v>
      </c>
      <c r="T1848" s="156">
        <v>1.9096561000000001E-3</v>
      </c>
      <c r="U1848" s="156">
        <v>1.2885967999999999E-4</v>
      </c>
      <c r="V1848" s="156">
        <v>8.9954999000000006E-6</v>
      </c>
      <c r="W1848"/>
      <c r="X1848" s="155">
        <v>1.2655155000000001E-5</v>
      </c>
      <c r="Y1848"/>
      <c r="Z1848"/>
      <c r="AA1848"/>
      <c r="AB1848"/>
      <c r="AC1848"/>
      <c r="AD1848" s="175"/>
      <c r="AE1848" s="272"/>
      <c r="AF1848" s="48"/>
      <c r="AG1848" s="48"/>
      <c r="AH1848" s="48"/>
      <c r="AI1848" s="48"/>
      <c r="AJ1848" s="48"/>
    </row>
    <row r="1849" spans="1:36" ht="14.4">
      <c r="A1849" t="s">
        <v>1059</v>
      </c>
      <c r="B1849" s="188" t="s">
        <v>324</v>
      </c>
      <c r="C1849" s="151" t="str">
        <f t="shared" si="329"/>
        <v>D.070.01.109</v>
      </c>
      <c r="D1849" s="54" t="s">
        <v>52</v>
      </c>
      <c r="E1849" s="150" t="s">
        <v>351</v>
      </c>
      <c r="F1849" s="153" t="str">
        <f t="shared" si="330"/>
        <v>Powder coating aluminium</v>
      </c>
      <c r="G1849" s="277">
        <v>3.9753338</v>
      </c>
      <c r="H1849" s="44">
        <f t="shared" si="331"/>
        <v>3.9753338</v>
      </c>
      <c r="I1849"/>
      <c r="J1849" s="294">
        <v>1.016532354702</v>
      </c>
      <c r="K1849" s="44">
        <f t="shared" si="332"/>
        <v>1.016532354702</v>
      </c>
      <c r="L1849" s="295">
        <v>4.7132689149999997E-2</v>
      </c>
      <c r="M1849" s="295">
        <v>0.15417015861199998</v>
      </c>
      <c r="N1849" s="295">
        <v>0.21892943694</v>
      </c>
      <c r="O1849" s="295">
        <v>0.59630006999999996</v>
      </c>
      <c r="P1849"/>
      <c r="Q1849" s="212">
        <v>51.534019000000001</v>
      </c>
      <c r="R1849"/>
      <c r="S1849" s="156">
        <v>0.10455680000000001</v>
      </c>
      <c r="T1849" s="156">
        <v>9.7208270999999999E-2</v>
      </c>
      <c r="U1849" s="156">
        <v>3.6995655999999999E-3</v>
      </c>
      <c r="V1849" s="156">
        <v>3.6489597E-3</v>
      </c>
      <c r="W1849"/>
      <c r="X1849" s="155">
        <v>2.2397657E-4</v>
      </c>
      <c r="Y1849"/>
      <c r="Z1849"/>
      <c r="AA1849"/>
      <c r="AB1849"/>
      <c r="AC1849"/>
      <c r="AD1849" s="175"/>
      <c r="AE1849" s="273"/>
      <c r="AF1849" s="48"/>
      <c r="AG1849" s="48"/>
      <c r="AH1849" s="48"/>
      <c r="AI1849" s="48"/>
      <c r="AJ1849" s="48"/>
    </row>
    <row r="1850" spans="1:36" ht="14.4">
      <c r="A1850" t="s">
        <v>1060</v>
      </c>
      <c r="B1850" s="188" t="s">
        <v>324</v>
      </c>
      <c r="C1850" s="151" t="str">
        <f t="shared" si="329"/>
        <v>D.070.01.110</v>
      </c>
      <c r="D1850" s="54" t="s">
        <v>52</v>
      </c>
      <c r="E1850" s="150" t="s">
        <v>351</v>
      </c>
      <c r="F1850" s="153" t="str">
        <f t="shared" si="330"/>
        <v>Powder coating steel</v>
      </c>
      <c r="G1850" s="277">
        <v>3.9556789333333331</v>
      </c>
      <c r="H1850" s="44">
        <f t="shared" si="331"/>
        <v>3.9556789333333331</v>
      </c>
      <c r="I1850"/>
      <c r="J1850" s="294">
        <v>1.104742373191</v>
      </c>
      <c r="K1850" s="44">
        <f t="shared" si="332"/>
        <v>1.104742373191</v>
      </c>
      <c r="L1850" s="295">
        <v>4.7180646360000002E-2</v>
      </c>
      <c r="M1850" s="295">
        <v>0.14890623943099998</v>
      </c>
      <c r="N1850" s="295">
        <v>0.3153036474</v>
      </c>
      <c r="O1850" s="295">
        <v>0.59335183999999996</v>
      </c>
      <c r="P1850"/>
      <c r="Q1850" s="212">
        <v>52.609927999999996</v>
      </c>
      <c r="R1850"/>
      <c r="S1850" s="156">
        <v>0.10292080000000001</v>
      </c>
      <c r="T1850" s="156">
        <v>9.5521644000000003E-2</v>
      </c>
      <c r="U1850" s="156">
        <v>3.6530457E-3</v>
      </c>
      <c r="V1850" s="156">
        <v>3.7461120999999998E-3</v>
      </c>
      <c r="W1850"/>
      <c r="X1850" s="155">
        <v>2.2073916E-4</v>
      </c>
      <c r="Y1850"/>
      <c r="Z1850"/>
      <c r="AA1850"/>
      <c r="AB1850"/>
      <c r="AC1850"/>
      <c r="AD1850" s="175"/>
      <c r="AE1850" s="273"/>
      <c r="AF1850" s="48"/>
      <c r="AG1850" s="48"/>
      <c r="AH1850" s="48"/>
      <c r="AI1850" s="48"/>
      <c r="AJ1850" s="48"/>
    </row>
    <row r="1851" spans="1:36" ht="14.4">
      <c r="A1851" t="s">
        <v>3663</v>
      </c>
      <c r="B1851" s="188" t="s">
        <v>324</v>
      </c>
      <c r="C1851" s="151" t="s">
        <v>3664</v>
      </c>
      <c r="D1851" s="54" t="s">
        <v>52</v>
      </c>
      <c r="E1851" s="150" t="s">
        <v>351</v>
      </c>
      <c r="F1851" s="153" t="str">
        <f t="shared" si="330"/>
        <v>Electroplating Zinc (10  micron single side) excl emissions use phase</v>
      </c>
      <c r="G1851" s="277">
        <v>2.6987105333333337</v>
      </c>
      <c r="H1851" s="44">
        <f t="shared" si="331"/>
        <v>2.6987105333333337</v>
      </c>
      <c r="I1851"/>
      <c r="J1851" s="294">
        <v>0.91937384474028871</v>
      </c>
      <c r="K1851" s="44">
        <f t="shared" si="332"/>
        <v>0.91937384474028871</v>
      </c>
      <c r="L1851" s="295">
        <v>5.6934241909999996E-2</v>
      </c>
      <c r="M1851" s="295">
        <v>0.27879984531507002</v>
      </c>
      <c r="N1851" s="295">
        <v>0.17883317751521863</v>
      </c>
      <c r="O1851" s="295">
        <v>0.40480658000000003</v>
      </c>
      <c r="P1851"/>
      <c r="Q1851" s="212">
        <v>51.805145000000003</v>
      </c>
      <c r="R1851"/>
      <c r="S1851" s="156">
        <v>0.10662057</v>
      </c>
      <c r="T1851" s="156">
        <v>0.10094218000000001</v>
      </c>
      <c r="U1851" s="156">
        <v>4.4499135000000004E-3</v>
      </c>
      <c r="V1851" s="156">
        <v>1.2284811000000001E-3</v>
      </c>
      <c r="W1851"/>
      <c r="X1851" s="155">
        <v>4.4293483999999998E-4</v>
      </c>
      <c r="Y1851"/>
      <c r="Z1851"/>
      <c r="AA1851"/>
      <c r="AB1851"/>
      <c r="AC1851"/>
      <c r="AD1851" s="175"/>
      <c r="AE1851" s="273"/>
      <c r="AF1851" s="48"/>
      <c r="AG1851" s="48"/>
      <c r="AH1851" s="48"/>
      <c r="AI1851" s="48"/>
      <c r="AJ1851" s="48"/>
    </row>
    <row r="1852" spans="1:36" ht="14.4">
      <c r="B1852" s="188"/>
      <c r="C1852" s="151"/>
      <c r="D1852" s="51" t="s">
        <v>53</v>
      </c>
      <c r="E1852" s="150"/>
      <c r="F1852"/>
      <c r="H1852" s="44"/>
      <c r="I1852"/>
      <c r="J1852" s="44"/>
      <c r="K1852" s="44"/>
      <c r="L1852" s="44"/>
      <c r="P1852"/>
      <c r="Q1852" s="212"/>
      <c r="R1852"/>
      <c r="S1852"/>
      <c r="T1852"/>
      <c r="U1852"/>
      <c r="V1852"/>
      <c r="W1852"/>
      <c r="X1852"/>
      <c r="Y1852"/>
      <c r="Z1852"/>
      <c r="AA1852"/>
      <c r="AB1852"/>
      <c r="AC1852"/>
      <c r="AD1852" s="175"/>
      <c r="AE1852" s="273"/>
      <c r="AF1852" s="48"/>
      <c r="AG1852" s="48"/>
      <c r="AH1852" s="48"/>
      <c r="AI1852" s="48"/>
      <c r="AJ1852" s="48"/>
    </row>
    <row r="1853" spans="1:36" ht="14.4">
      <c r="A1853" t="s">
        <v>1947</v>
      </c>
      <c r="B1853" s="188" t="s">
        <v>324</v>
      </c>
      <c r="C1853" s="151" t="str">
        <f>MID(A1853,1,12)</f>
        <v>D.090.01.101</v>
      </c>
      <c r="D1853" s="54" t="s">
        <v>53</v>
      </c>
      <c r="E1853" s="150" t="s">
        <v>1229</v>
      </c>
      <c r="F1853" s="153" t="str">
        <f>MID(A1853, 21,85)</f>
        <v>Electric MIG welding 4mm steel   0.125 kg electrode</v>
      </c>
      <c r="G1853" s="277">
        <v>1.2192202000000001</v>
      </c>
      <c r="H1853" s="44">
        <f t="shared" ref="H1853:H1856" si="333">G1853</f>
        <v>1.2192202000000001</v>
      </c>
      <c r="I1853"/>
      <c r="J1853" s="294">
        <v>0.25318413651183264</v>
      </c>
      <c r="K1853" s="44">
        <f t="shared" ref="K1853:K1856" si="334">J1853</f>
        <v>0.25318413651183264</v>
      </c>
      <c r="L1853" s="295">
        <v>9.9250251289567139E-3</v>
      </c>
      <c r="M1853" s="295">
        <v>2.4544586482868787E-2</v>
      </c>
      <c r="N1853" s="295">
        <v>3.5831494900007123E-2</v>
      </c>
      <c r="O1853" s="295">
        <v>0.18288303</v>
      </c>
      <c r="P1853"/>
      <c r="Q1853" s="212">
        <v>19.046707000000001</v>
      </c>
      <c r="R1853"/>
      <c r="S1853" s="156">
        <v>2.4214473E-2</v>
      </c>
      <c r="T1853" s="156">
        <v>2.2689355000000001E-2</v>
      </c>
      <c r="U1853" s="156">
        <v>1.0066484999999999E-3</v>
      </c>
      <c r="V1853" s="156">
        <v>5.1846979000000001E-4</v>
      </c>
      <c r="W1853"/>
      <c r="X1853" s="155">
        <v>5.9233861999999998E-5</v>
      </c>
      <c r="Y1853"/>
      <c r="Z1853"/>
      <c r="AA1853"/>
      <c r="AB1853"/>
      <c r="AC1853"/>
      <c r="AD1853" s="175"/>
      <c r="AE1853" s="272"/>
      <c r="AF1853" s="48"/>
      <c r="AG1853" s="48"/>
      <c r="AH1853" s="48"/>
      <c r="AI1853" s="48"/>
      <c r="AJ1853" s="48"/>
    </row>
    <row r="1854" spans="1:36" ht="14.4">
      <c r="A1854" t="s">
        <v>1061</v>
      </c>
      <c r="B1854" s="188" t="s">
        <v>324</v>
      </c>
      <c r="C1854" s="151" t="str">
        <f>MID(A1854,1,12)</f>
        <v>D.090.01.102</v>
      </c>
      <c r="D1854" s="54" t="s">
        <v>53</v>
      </c>
      <c r="E1854" s="150" t="s">
        <v>352</v>
      </c>
      <c r="F1854" s="153" t="str">
        <f>MID(A1854, 21,85)</f>
        <v>welding shipbuilding (FCAW) per kg electrode</v>
      </c>
      <c r="G1854" s="277">
        <v>209.61928</v>
      </c>
      <c r="H1854" s="44">
        <f t="shared" si="333"/>
        <v>209.61928</v>
      </c>
      <c r="I1854"/>
      <c r="J1854" s="294">
        <v>35.49919160492739</v>
      </c>
      <c r="K1854" s="44">
        <f t="shared" si="334"/>
        <v>35.49919160492739</v>
      </c>
      <c r="L1854" s="295">
        <v>1.4430136059999998</v>
      </c>
      <c r="M1854" s="295">
        <v>2.1099198122100002</v>
      </c>
      <c r="N1854" s="295">
        <v>0.50336618671739142</v>
      </c>
      <c r="O1854" s="295">
        <v>31.442892000000001</v>
      </c>
      <c r="P1854"/>
      <c r="Q1854" s="212">
        <v>3119.3346000000001</v>
      </c>
      <c r="R1854"/>
      <c r="S1854" s="156">
        <v>3.8998979999999999</v>
      </c>
      <c r="T1854" s="156">
        <v>3.5198629000000001</v>
      </c>
      <c r="U1854" s="156">
        <v>0.16518165000000001</v>
      </c>
      <c r="V1854" s="156">
        <v>0.21485346</v>
      </c>
      <c r="W1854"/>
      <c r="X1854" s="155">
        <v>1.0258781999999999E-2</v>
      </c>
      <c r="Y1854"/>
      <c r="Z1854"/>
      <c r="AA1854"/>
      <c r="AB1854"/>
      <c r="AC1854"/>
      <c r="AD1854" s="175"/>
      <c r="AE1854" s="272"/>
      <c r="AF1854" s="48"/>
      <c r="AG1854" s="48"/>
      <c r="AH1854" s="48"/>
      <c r="AI1854" s="48"/>
      <c r="AJ1854" s="48"/>
    </row>
    <row r="1855" spans="1:36" ht="14.4">
      <c r="A1855" t="s">
        <v>1062</v>
      </c>
      <c r="B1855" s="188" t="s">
        <v>324</v>
      </c>
      <c r="C1855" s="151" t="str">
        <f>MID(A1855,1,12)</f>
        <v>D.090.01.103</v>
      </c>
      <c r="D1855" s="54" t="s">
        <v>53</v>
      </c>
      <c r="E1855" s="150" t="s">
        <v>1229</v>
      </c>
      <c r="F1855" s="153" t="str">
        <f>MID(A1855, 21,85)</f>
        <v>welding steel arc (MAG) 0.0536 kg electrode</v>
      </c>
      <c r="G1855" s="277">
        <v>0.22568312666666671</v>
      </c>
      <c r="H1855" s="44">
        <f t="shared" si="333"/>
        <v>0.22568312666666671</v>
      </c>
      <c r="I1855"/>
      <c r="J1855" s="294">
        <v>9.2599111248528626E-2</v>
      </c>
      <c r="K1855" s="44">
        <f t="shared" si="334"/>
        <v>9.2599111248528626E-2</v>
      </c>
      <c r="L1855" s="295">
        <v>3.0427959710000001E-3</v>
      </c>
      <c r="M1855" s="295">
        <v>2.9283001362500002E-2</v>
      </c>
      <c r="N1855" s="295">
        <v>2.6420844915028628E-2</v>
      </c>
      <c r="O1855" s="295">
        <v>3.3852469000000003E-2</v>
      </c>
      <c r="P1855"/>
      <c r="Q1855" s="212">
        <v>2.5318255999999999</v>
      </c>
      <c r="R1855"/>
      <c r="S1855" s="156">
        <v>1.2082440999999999E-2</v>
      </c>
      <c r="T1855" s="156">
        <v>1.1572605999999999E-2</v>
      </c>
      <c r="U1855" s="156">
        <v>3.2364516999999998E-4</v>
      </c>
      <c r="V1855" s="156">
        <v>1.8619000999999999E-4</v>
      </c>
      <c r="W1855"/>
      <c r="X1855" s="155">
        <v>1.7687913999999999E-5</v>
      </c>
      <c r="Y1855"/>
      <c r="Z1855"/>
      <c r="AA1855"/>
      <c r="AB1855"/>
      <c r="AC1855"/>
      <c r="AD1855" s="175"/>
      <c r="AE1855" s="273"/>
      <c r="AF1855" s="48"/>
      <c r="AG1855" s="48"/>
      <c r="AH1855" s="48"/>
      <c r="AI1855" s="48"/>
      <c r="AJ1855" s="48"/>
    </row>
    <row r="1856" spans="1:36" ht="14.4">
      <c r="A1856" t="s">
        <v>1948</v>
      </c>
      <c r="B1856" s="188" t="s">
        <v>324</v>
      </c>
      <c r="C1856" s="151" t="str">
        <f>MID(A1856,1,12)</f>
        <v>D.090.01.104</v>
      </c>
      <c r="D1856" s="54" t="s">
        <v>53</v>
      </c>
      <c r="E1856" s="150" t="s">
        <v>1229</v>
      </c>
      <c r="F1856" s="153" t="str">
        <f>MID(A1856, 21,85)</f>
        <v>welding steel autogenious 0.0536 kg electrode</v>
      </c>
      <c r="G1856" s="277">
        <v>0.18569243333333332</v>
      </c>
      <c r="H1856" s="44">
        <f t="shared" si="333"/>
        <v>0.18569243333333332</v>
      </c>
      <c r="I1856"/>
      <c r="J1856" s="294">
        <v>8.6909976433327513E-2</v>
      </c>
      <c r="K1856" s="44">
        <f t="shared" si="334"/>
        <v>8.6909976433327513E-2</v>
      </c>
      <c r="L1856" s="295">
        <v>3.3435732400000002E-3</v>
      </c>
      <c r="M1856" s="295">
        <v>2.9318743993322998E-2</v>
      </c>
      <c r="N1856" s="295">
        <v>2.6393794200004522E-2</v>
      </c>
      <c r="O1856" s="295">
        <v>2.7853864999999998E-2</v>
      </c>
      <c r="P1856"/>
      <c r="Q1856" s="212">
        <v>2.0973888999999999</v>
      </c>
      <c r="R1856"/>
      <c r="S1856" s="156">
        <v>1.1328144E-2</v>
      </c>
      <c r="T1856" s="156">
        <v>1.087626E-2</v>
      </c>
      <c r="U1856" s="156">
        <v>2.9266714000000002E-4</v>
      </c>
      <c r="V1856" s="156">
        <v>1.5921690000000001E-4</v>
      </c>
      <c r="W1856"/>
      <c r="X1856" s="155">
        <v>1.6030025999999998E-5</v>
      </c>
      <c r="Y1856"/>
      <c r="Z1856"/>
      <c r="AA1856"/>
      <c r="AB1856"/>
      <c r="AC1856"/>
      <c r="AD1856" s="175"/>
      <c r="AE1856" s="273"/>
      <c r="AF1856" s="48"/>
      <c r="AG1856" s="48"/>
      <c r="AH1856" s="48"/>
      <c r="AI1856" s="48"/>
      <c r="AJ1856" s="48"/>
    </row>
    <row r="1857" spans="1:36" ht="14.4">
      <c r="B1857" s="188"/>
      <c r="C1857" s="151"/>
      <c r="D1857" s="51" t="s">
        <v>54</v>
      </c>
      <c r="E1857" s="150"/>
      <c r="F1857"/>
      <c r="H1857" s="44"/>
      <c r="I1857"/>
      <c r="J1857" s="44"/>
      <c r="K1857" s="44"/>
      <c r="L1857" s="44"/>
      <c r="P1857"/>
      <c r="Q1857" s="212"/>
      <c r="R1857"/>
      <c r="S1857"/>
      <c r="T1857"/>
      <c r="U1857"/>
      <c r="V1857"/>
      <c r="W1857"/>
      <c r="X1857"/>
      <c r="Y1857"/>
      <c r="Z1857"/>
      <c r="AA1857"/>
      <c r="AB1857"/>
      <c r="AC1857"/>
      <c r="AD1857" s="175"/>
      <c r="AE1857" s="273"/>
      <c r="AF1857" s="48"/>
      <c r="AG1857" s="48"/>
      <c r="AH1857" s="48"/>
      <c r="AI1857" s="48"/>
      <c r="AJ1857" s="48"/>
    </row>
    <row r="1858" spans="1:36" ht="14.4">
      <c r="A1858" t="s">
        <v>1063</v>
      </c>
      <c r="B1858" s="188" t="s">
        <v>324</v>
      </c>
      <c r="C1858" s="151" t="str">
        <f t="shared" ref="C1858:C1891" si="335">MID(A1858,1,12)</f>
        <v>D.100.01.101</v>
      </c>
      <c r="D1858" s="54" t="s">
        <v>54</v>
      </c>
      <c r="E1858" s="150" t="s">
        <v>351</v>
      </c>
      <c r="F1858" s="153" t="str">
        <f t="shared" ref="F1858:F1891" si="336">MID(A1858, 21,85)</f>
        <v>Anodising</v>
      </c>
      <c r="G1858" s="277">
        <v>2.092611666666667</v>
      </c>
      <c r="H1858" s="44">
        <f t="shared" ref="H1858:H1891" si="337">G1858</f>
        <v>2.092611666666667</v>
      </c>
      <c r="I1858"/>
      <c r="J1858" s="294">
        <v>0.38787644835430002</v>
      </c>
      <c r="K1858" s="44">
        <f t="shared" ref="K1858:K1891" si="338">J1858</f>
        <v>0.38787644835430002</v>
      </c>
      <c r="L1858" s="295">
        <v>1.4167259271000002E-2</v>
      </c>
      <c r="M1858" s="295">
        <v>2.9232122583300001E-2</v>
      </c>
      <c r="N1858" s="295">
        <v>3.0585316499999998E-2</v>
      </c>
      <c r="O1858" s="295">
        <v>0.31389175000000002</v>
      </c>
      <c r="P1858"/>
      <c r="Q1858" s="212">
        <v>44.933185999999999</v>
      </c>
      <c r="R1858"/>
      <c r="S1858" s="156">
        <v>3.9924088000000003E-2</v>
      </c>
      <c r="T1858" s="156">
        <v>3.6136475000000001E-2</v>
      </c>
      <c r="U1858" s="156">
        <v>1.6662746999999999E-3</v>
      </c>
      <c r="V1858" s="156">
        <v>2.1213384000000001E-3</v>
      </c>
      <c r="W1858"/>
      <c r="X1858" s="155">
        <v>1.1666710000000001E-4</v>
      </c>
      <c r="Y1858"/>
      <c r="Z1858"/>
      <c r="AA1858"/>
      <c r="AB1858"/>
      <c r="AC1858"/>
      <c r="AD1858" s="175"/>
      <c r="AE1858" s="273"/>
      <c r="AF1858" s="48"/>
      <c r="AG1858" s="48"/>
      <c r="AH1858" s="48"/>
      <c r="AI1858" s="48"/>
      <c r="AJ1858" s="48"/>
    </row>
    <row r="1859" spans="1:36" ht="14.4">
      <c r="A1859" t="s">
        <v>1064</v>
      </c>
      <c r="B1859" s="188" t="s">
        <v>324</v>
      </c>
      <c r="C1859" s="151" t="str">
        <f t="shared" si="335"/>
        <v>D.100.01.102</v>
      </c>
      <c r="D1859" s="54" t="s">
        <v>54</v>
      </c>
      <c r="E1859" s="150" t="s">
        <v>1229</v>
      </c>
      <c r="F1859" s="153" t="str">
        <f t="shared" si="336"/>
        <v>Autogenuous welding Al 1</v>
      </c>
      <c r="G1859" s="277">
        <v>0.54414388666666669</v>
      </c>
      <c r="H1859" s="44">
        <f t="shared" si="337"/>
        <v>0.54414388666666669</v>
      </c>
      <c r="I1859"/>
      <c r="J1859" s="294">
        <v>0.10970855408999999</v>
      </c>
      <c r="K1859" s="44">
        <f t="shared" si="338"/>
        <v>0.10970855408999999</v>
      </c>
      <c r="L1859" s="295">
        <v>3.4762547599999998E-3</v>
      </c>
      <c r="M1859" s="295">
        <v>7.2015863999999995E-3</v>
      </c>
      <c r="N1859" s="295">
        <v>1.740912993E-2</v>
      </c>
      <c r="O1859" s="295">
        <v>8.1621582999999998E-2</v>
      </c>
      <c r="P1859"/>
      <c r="Q1859" s="212">
        <v>10.385840999999999</v>
      </c>
      <c r="R1859"/>
      <c r="S1859" s="156">
        <v>1.036435E-2</v>
      </c>
      <c r="T1859" s="156">
        <v>9.7348576000000006E-3</v>
      </c>
      <c r="U1859" s="156">
        <v>4.3941002000000002E-4</v>
      </c>
      <c r="V1859" s="156">
        <v>1.9008193000000001E-4</v>
      </c>
      <c r="W1859"/>
      <c r="X1859" s="155">
        <v>2.7565080999999999E-5</v>
      </c>
      <c r="Y1859"/>
      <c r="Z1859"/>
      <c r="AA1859"/>
      <c r="AB1859"/>
      <c r="AC1859"/>
      <c r="AD1859" s="175"/>
      <c r="AE1859" s="273"/>
      <c r="AF1859" s="48"/>
      <c r="AG1859" s="48"/>
      <c r="AH1859" s="48"/>
      <c r="AI1859" s="48"/>
      <c r="AJ1859" s="48"/>
    </row>
    <row r="1860" spans="1:36" ht="14.4">
      <c r="A1860" t="s">
        <v>1065</v>
      </c>
      <c r="B1860" s="188" t="s">
        <v>324</v>
      </c>
      <c r="C1860" s="151" t="str">
        <f t="shared" si="335"/>
        <v>D.100.01.103</v>
      </c>
      <c r="D1860" s="54" t="s">
        <v>54</v>
      </c>
      <c r="E1860" s="150" t="s">
        <v>1229</v>
      </c>
      <c r="F1860" s="153" t="str">
        <f t="shared" si="336"/>
        <v>Autogenuous welding Al 2</v>
      </c>
      <c r="G1860" s="277">
        <v>1.4841312</v>
      </c>
      <c r="H1860" s="44">
        <f t="shared" si="337"/>
        <v>1.4841312</v>
      </c>
      <c r="I1860"/>
      <c r="J1860" s="294">
        <v>0.29922579634000002</v>
      </c>
      <c r="K1860" s="44">
        <f t="shared" si="338"/>
        <v>0.29922579634000002</v>
      </c>
      <c r="L1860" s="295">
        <v>9.4813488000000008E-3</v>
      </c>
      <c r="M1860" s="295">
        <v>1.9642045900000002E-2</v>
      </c>
      <c r="N1860" s="295">
        <v>4.7482721640000003E-2</v>
      </c>
      <c r="O1860" s="295">
        <v>0.22261967999999999</v>
      </c>
      <c r="P1860"/>
      <c r="Q1860" s="212">
        <v>28.326974</v>
      </c>
      <c r="R1860"/>
      <c r="S1860" s="156">
        <v>2.8268358E-2</v>
      </c>
      <c r="T1860" s="156">
        <v>2.6551443000000001E-2</v>
      </c>
      <c r="U1860" s="156">
        <v>1.1984737000000001E-3</v>
      </c>
      <c r="V1860" s="156">
        <v>5.1844103999999997E-4</v>
      </c>
      <c r="W1860"/>
      <c r="X1860" s="155">
        <v>7.5182681000000002E-5</v>
      </c>
      <c r="Y1860"/>
      <c r="Z1860"/>
      <c r="AA1860"/>
      <c r="AB1860"/>
      <c r="AC1860"/>
      <c r="AD1860" s="175"/>
      <c r="AE1860" s="273"/>
      <c r="AF1860" s="48"/>
      <c r="AG1860" s="48"/>
      <c r="AH1860" s="48"/>
      <c r="AI1860" s="48"/>
      <c r="AJ1860" s="48"/>
    </row>
    <row r="1861" spans="1:36" ht="14.4">
      <c r="A1861" t="s">
        <v>1066</v>
      </c>
      <c r="B1861" s="188" t="s">
        <v>324</v>
      </c>
      <c r="C1861" s="151" t="str">
        <f t="shared" si="335"/>
        <v>D.100.01.104</v>
      </c>
      <c r="D1861" s="54" t="s">
        <v>54</v>
      </c>
      <c r="E1861" s="150" t="s">
        <v>1229</v>
      </c>
      <c r="F1861" s="153" t="str">
        <f t="shared" si="336"/>
        <v>Autogenuous welding Al 3</v>
      </c>
      <c r="G1861" s="277">
        <v>2.3251263333333334</v>
      </c>
      <c r="H1861" s="44">
        <f t="shared" si="337"/>
        <v>2.3251263333333334</v>
      </c>
      <c r="I1861"/>
      <c r="J1861" s="294">
        <v>0.4687845518</v>
      </c>
      <c r="K1861" s="44">
        <f t="shared" si="338"/>
        <v>0.4687845518</v>
      </c>
      <c r="L1861" s="295">
        <v>1.48540331E-2</v>
      </c>
      <c r="M1861" s="295">
        <v>3.0772371999999999E-2</v>
      </c>
      <c r="N1861" s="295">
        <v>7.4389196700000007E-2</v>
      </c>
      <c r="O1861" s="295">
        <v>0.34876895000000002</v>
      </c>
      <c r="P1861"/>
      <c r="Q1861" s="212">
        <v>44.378687999999997</v>
      </c>
      <c r="R1861"/>
      <c r="S1861" s="156">
        <v>4.4286855999999999E-2</v>
      </c>
      <c r="T1861" s="156">
        <v>4.1597038000000003E-2</v>
      </c>
      <c r="U1861" s="156">
        <v>1.8775986000000001E-3</v>
      </c>
      <c r="V1861" s="156">
        <v>8.1221992999999995E-4</v>
      </c>
      <c r="W1861"/>
      <c r="X1861" s="155">
        <v>1.1778557E-4</v>
      </c>
      <c r="Y1861"/>
      <c r="Z1861"/>
      <c r="AA1861"/>
      <c r="AB1861"/>
      <c r="AC1861"/>
      <c r="AD1861" s="175"/>
      <c r="AE1861" s="272"/>
      <c r="AF1861" s="48"/>
      <c r="AG1861" s="48"/>
      <c r="AH1861" s="48"/>
      <c r="AI1861" s="48"/>
      <c r="AJ1861" s="48"/>
    </row>
    <row r="1862" spans="1:36" ht="14.4">
      <c r="A1862" t="s">
        <v>1067</v>
      </c>
      <c r="B1862" s="188" t="s">
        <v>324</v>
      </c>
      <c r="C1862" s="151" t="str">
        <f t="shared" si="335"/>
        <v>D.100.01.105</v>
      </c>
      <c r="D1862" s="54" t="s">
        <v>54</v>
      </c>
      <c r="E1862" s="150" t="s">
        <v>352</v>
      </c>
      <c r="F1862" s="153" t="str">
        <f t="shared" si="336"/>
        <v>Cold transforming Al</v>
      </c>
      <c r="G1862" s="277">
        <v>9.1608400000000006E-2</v>
      </c>
      <c r="H1862" s="44">
        <f t="shared" si="337"/>
        <v>9.1608400000000006E-2</v>
      </c>
      <c r="I1862"/>
      <c r="J1862" s="294">
        <v>1.8469793347999999E-2</v>
      </c>
      <c r="K1862" s="44">
        <f t="shared" si="338"/>
        <v>1.8469793347999999E-2</v>
      </c>
      <c r="L1862" s="295">
        <v>5.8523883000000001E-4</v>
      </c>
      <c r="M1862" s="295">
        <v>1.2124105899999999E-3</v>
      </c>
      <c r="N1862" s="295">
        <v>2.9308839279999998E-3</v>
      </c>
      <c r="O1862" s="295">
        <v>1.374126E-2</v>
      </c>
      <c r="P1862"/>
      <c r="Q1862" s="212">
        <v>1.7484902</v>
      </c>
      <c r="R1862"/>
      <c r="S1862" s="156">
        <v>1.7448721E-3</v>
      </c>
      <c r="T1862" s="156">
        <v>1.6388951000000001E-3</v>
      </c>
      <c r="U1862" s="156">
        <v>7.3976111999999998E-5</v>
      </c>
      <c r="V1862" s="156">
        <v>3.2000913999999999E-5</v>
      </c>
      <c r="W1862"/>
      <c r="X1862" s="155">
        <v>4.6406713999999999E-6</v>
      </c>
      <c r="Y1862"/>
      <c r="Z1862"/>
      <c r="AA1862"/>
      <c r="AB1862"/>
      <c r="AC1862"/>
      <c r="AD1862" s="175"/>
      <c r="AE1862" s="272"/>
      <c r="AF1862" s="48"/>
      <c r="AG1862" s="48"/>
      <c r="AH1862" s="48"/>
      <c r="AI1862" s="48"/>
      <c r="AJ1862" s="48"/>
    </row>
    <row r="1863" spans="1:36" ht="14.4">
      <c r="A1863" t="s">
        <v>1949</v>
      </c>
      <c r="B1863" s="188" t="s">
        <v>324</v>
      </c>
      <c r="C1863" s="151" t="str">
        <f t="shared" si="335"/>
        <v>D.100.01.106</v>
      </c>
      <c r="D1863" s="54" t="s">
        <v>54</v>
      </c>
      <c r="E1863" s="150" t="s">
        <v>1229</v>
      </c>
      <c r="F1863" s="153" t="str">
        <f t="shared" si="336"/>
        <v>Fiber Laser cutting 1000 W  Aluminium 1mm thick, 1 meter</v>
      </c>
      <c r="G1863" s="277">
        <v>7.5088853333333335E-4</v>
      </c>
      <c r="H1863" s="44">
        <f t="shared" si="337"/>
        <v>7.5088853333333335E-4</v>
      </c>
      <c r="I1863"/>
      <c r="J1863" s="294">
        <v>1.5139174967E-4</v>
      </c>
      <c r="K1863" s="44">
        <f t="shared" si="338"/>
        <v>1.5139174967E-4</v>
      </c>
      <c r="L1863" s="295">
        <v>4.7970396099999995E-6</v>
      </c>
      <c r="M1863" s="295">
        <v>9.9377916999999999E-6</v>
      </c>
      <c r="N1863" s="295">
        <v>2.4023638359999999E-5</v>
      </c>
      <c r="O1863" s="295">
        <v>1.1263328E-4</v>
      </c>
      <c r="P1863"/>
      <c r="Q1863" s="212">
        <v>1.4331887E-2</v>
      </c>
      <c r="R1863"/>
      <c r="S1863" s="156">
        <v>1.430223E-5</v>
      </c>
      <c r="T1863" s="156">
        <v>1.3433566E-5</v>
      </c>
      <c r="U1863" s="156">
        <v>6.0636158E-7</v>
      </c>
      <c r="V1863" s="156">
        <v>2.6230258E-7</v>
      </c>
      <c r="W1863"/>
      <c r="X1863" s="155">
        <v>3.8038289999999999E-8</v>
      </c>
      <c r="Y1863"/>
      <c r="Z1863"/>
      <c r="AA1863"/>
      <c r="AB1863"/>
      <c r="AC1863"/>
      <c r="AD1863" s="175"/>
      <c r="AE1863" s="272"/>
      <c r="AF1863" s="48"/>
      <c r="AG1863" s="48"/>
      <c r="AH1863" s="48"/>
      <c r="AI1863" s="48"/>
      <c r="AJ1863" s="48"/>
    </row>
    <row r="1864" spans="1:36" ht="14.4">
      <c r="A1864" t="s">
        <v>1950</v>
      </c>
      <c r="B1864" s="188" t="s">
        <v>324</v>
      </c>
      <c r="C1864" s="151" t="str">
        <f t="shared" si="335"/>
        <v>D.100.01.107</v>
      </c>
      <c r="D1864" s="54" t="s">
        <v>54</v>
      </c>
      <c r="E1864" s="150" t="s">
        <v>1229</v>
      </c>
      <c r="F1864" s="153" t="str">
        <f t="shared" si="336"/>
        <v>Fiber Laser cutting 6000 W  Aluminium 10mm thick, 1 meter</v>
      </c>
      <c r="G1864" s="277">
        <v>4.5053311999999998E-2</v>
      </c>
      <c r="H1864" s="44">
        <f t="shared" si="337"/>
        <v>4.5053311999999998E-2</v>
      </c>
      <c r="I1864"/>
      <c r="J1864" s="294">
        <v>9.0835050269999999E-3</v>
      </c>
      <c r="K1864" s="44">
        <f t="shared" si="338"/>
        <v>9.0835050269999999E-3</v>
      </c>
      <c r="L1864" s="295">
        <v>2.8782237599999998E-4</v>
      </c>
      <c r="M1864" s="295">
        <v>5.9626751000000006E-4</v>
      </c>
      <c r="N1864" s="295">
        <v>1.441418341E-3</v>
      </c>
      <c r="O1864" s="295">
        <v>6.7579967999999999E-3</v>
      </c>
      <c r="P1864"/>
      <c r="Q1864" s="212">
        <v>0.85991320999999998</v>
      </c>
      <c r="R1864"/>
      <c r="S1864" s="156">
        <v>8.5813382000000005E-4</v>
      </c>
      <c r="T1864" s="156">
        <v>8.0601396999999998E-4</v>
      </c>
      <c r="U1864" s="156">
        <v>3.6381694999999997E-5</v>
      </c>
      <c r="V1864" s="156">
        <v>1.5738155000000001E-5</v>
      </c>
      <c r="W1864"/>
      <c r="X1864" s="155">
        <v>2.2822974E-6</v>
      </c>
      <c r="Y1864"/>
      <c r="Z1864"/>
      <c r="AA1864"/>
      <c r="AB1864"/>
      <c r="AC1864"/>
      <c r="AD1864" s="175"/>
      <c r="AE1864" s="272"/>
      <c r="AF1864" s="48"/>
      <c r="AG1864" s="48"/>
      <c r="AH1864" s="48"/>
      <c r="AI1864" s="48"/>
      <c r="AJ1864" s="48"/>
    </row>
    <row r="1865" spans="1:36" ht="14.4">
      <c r="A1865" t="s">
        <v>1951</v>
      </c>
      <c r="B1865" s="188" t="s">
        <v>324</v>
      </c>
      <c r="C1865" s="151" t="str">
        <f t="shared" si="335"/>
        <v>D.100.01.108</v>
      </c>
      <c r="D1865" s="54" t="s">
        <v>54</v>
      </c>
      <c r="E1865" s="150" t="s">
        <v>352</v>
      </c>
      <c r="F1865" s="153" t="str">
        <f t="shared" si="336"/>
        <v>Drilling Al (per kg removed, removed Al not counted)</v>
      </c>
      <c r="G1865" s="277">
        <v>6.0071082666666664E-2</v>
      </c>
      <c r="H1865" s="44">
        <f t="shared" si="337"/>
        <v>6.0071082666666664E-2</v>
      </c>
      <c r="I1865"/>
      <c r="J1865" s="294">
        <v>1.2111339996999999E-2</v>
      </c>
      <c r="K1865" s="44">
        <f t="shared" si="338"/>
        <v>1.2111339996999999E-2</v>
      </c>
      <c r="L1865" s="295">
        <v>3.83763168E-4</v>
      </c>
      <c r="M1865" s="295">
        <v>7.9502334E-4</v>
      </c>
      <c r="N1865" s="295">
        <v>1.9218910890000001E-3</v>
      </c>
      <c r="O1865" s="295">
        <v>9.0106623999999993E-3</v>
      </c>
      <c r="P1865"/>
      <c r="Q1865" s="212">
        <v>1.1465510000000001</v>
      </c>
      <c r="R1865"/>
      <c r="S1865" s="156">
        <v>1.1441784E-3</v>
      </c>
      <c r="T1865" s="156">
        <v>1.0746853E-3</v>
      </c>
      <c r="U1865" s="156">
        <v>4.8508925999999997E-5</v>
      </c>
      <c r="V1865" s="156">
        <v>2.0984206000000001E-5</v>
      </c>
      <c r="W1865"/>
      <c r="X1865" s="155">
        <v>3.0430632000000001E-6</v>
      </c>
      <c r="Y1865"/>
      <c r="Z1865"/>
      <c r="AA1865"/>
      <c r="AB1865"/>
      <c r="AC1865"/>
      <c r="AD1865" s="175"/>
      <c r="AE1865" s="272"/>
      <c r="AF1865" s="48"/>
      <c r="AG1865" s="48"/>
      <c r="AH1865" s="48"/>
      <c r="AI1865" s="48"/>
      <c r="AJ1865" s="48"/>
    </row>
    <row r="1866" spans="1:36" ht="14.4">
      <c r="A1866" t="s">
        <v>1068</v>
      </c>
      <c r="B1866" s="188" t="s">
        <v>324</v>
      </c>
      <c r="C1866" s="151" t="str">
        <f t="shared" si="335"/>
        <v>D.100.01.109</v>
      </c>
      <c r="D1866" s="54" t="s">
        <v>54</v>
      </c>
      <c r="E1866" s="150" t="s">
        <v>352</v>
      </c>
      <c r="F1866" s="153" t="str">
        <f t="shared" si="336"/>
        <v>Extruding alum</v>
      </c>
      <c r="G1866" s="277">
        <v>0.76288873333333329</v>
      </c>
      <c r="H1866" s="44">
        <f t="shared" si="337"/>
        <v>0.76288873333333329</v>
      </c>
      <c r="I1866"/>
      <c r="J1866" s="294">
        <v>0.1674113568775</v>
      </c>
      <c r="K1866" s="44">
        <f t="shared" si="338"/>
        <v>0.1674113568775</v>
      </c>
      <c r="L1866" s="295">
        <v>8.7745877690000012E-3</v>
      </c>
      <c r="M1866" s="295">
        <v>3.6344836838499997E-2</v>
      </c>
      <c r="N1866" s="295">
        <v>7.8586222700000007E-3</v>
      </c>
      <c r="O1866" s="295">
        <v>0.11443331</v>
      </c>
      <c r="P1866"/>
      <c r="Q1866" s="212">
        <v>10.448717</v>
      </c>
      <c r="R1866"/>
      <c r="S1866" s="156">
        <v>2.2355166999999999E-2</v>
      </c>
      <c r="T1866" s="156">
        <v>2.1063544999999999E-2</v>
      </c>
      <c r="U1866" s="156">
        <v>7.8197010000000003E-4</v>
      </c>
      <c r="V1866" s="156">
        <v>5.0965180000000002E-4</v>
      </c>
      <c r="W1866"/>
      <c r="X1866" s="155">
        <v>4.4462926999999998E-5</v>
      </c>
      <c r="Y1866"/>
      <c r="Z1866"/>
      <c r="AA1866"/>
      <c r="AB1866"/>
      <c r="AC1866"/>
      <c r="AD1866" s="175"/>
      <c r="AE1866" s="272"/>
      <c r="AH1866" s="48"/>
      <c r="AI1866" s="48"/>
      <c r="AJ1866" s="48"/>
    </row>
    <row r="1867" spans="1:36" ht="14.4">
      <c r="A1867" t="s">
        <v>1069</v>
      </c>
      <c r="B1867" s="188" t="s">
        <v>324</v>
      </c>
      <c r="C1867" s="151" t="str">
        <f t="shared" si="335"/>
        <v>D.100.01.110</v>
      </c>
      <c r="D1867" s="54" t="s">
        <v>54</v>
      </c>
      <c r="E1867" s="150" t="s">
        <v>352</v>
      </c>
      <c r="F1867" s="153" t="str">
        <f t="shared" si="336"/>
        <v>Forging aluminium</v>
      </c>
      <c r="G1867" s="277">
        <v>0.20148842</v>
      </c>
      <c r="H1867" s="44">
        <f t="shared" si="337"/>
        <v>0.20148842</v>
      </c>
      <c r="I1867"/>
      <c r="J1867" s="294">
        <v>4.0623452359999999E-2</v>
      </c>
      <c r="K1867" s="44">
        <f t="shared" si="338"/>
        <v>4.0623452359999999E-2</v>
      </c>
      <c r="L1867" s="295">
        <v>1.2872055900000001E-3</v>
      </c>
      <c r="M1867" s="295">
        <v>2.6666407999999999E-3</v>
      </c>
      <c r="N1867" s="295">
        <v>6.4463429699999995E-3</v>
      </c>
      <c r="O1867" s="295">
        <v>3.0223263E-2</v>
      </c>
      <c r="P1867"/>
      <c r="Q1867" s="212">
        <v>3.845723</v>
      </c>
      <c r="R1867"/>
      <c r="S1867" s="156">
        <v>3.8377651E-3</v>
      </c>
      <c r="T1867" s="156">
        <v>3.6046735999999998E-3</v>
      </c>
      <c r="U1867" s="156">
        <v>1.6270702E-4</v>
      </c>
      <c r="V1867" s="156">
        <v>7.0384524999999998E-5</v>
      </c>
      <c r="W1867"/>
      <c r="X1867" s="155">
        <v>1.0206940999999999E-5</v>
      </c>
      <c r="Y1867"/>
      <c r="Z1867"/>
      <c r="AA1867"/>
      <c r="AB1867"/>
      <c r="AC1867"/>
      <c r="AD1867" s="175"/>
      <c r="AE1867" s="272"/>
      <c r="AH1867" s="48"/>
      <c r="AI1867" s="48"/>
      <c r="AJ1867" s="48"/>
    </row>
    <row r="1868" spans="1:36" ht="14.4">
      <c r="A1868" t="s">
        <v>1070</v>
      </c>
      <c r="B1868" s="188" t="s">
        <v>324</v>
      </c>
      <c r="C1868" s="151" t="str">
        <f t="shared" si="335"/>
        <v>D.100.01.111</v>
      </c>
      <c r="D1868" s="54" t="s">
        <v>54</v>
      </c>
      <c r="E1868" s="150" t="s">
        <v>352</v>
      </c>
      <c r="F1868" s="153" t="str">
        <f t="shared" si="336"/>
        <v>Machining aluminium</v>
      </c>
      <c r="G1868" s="277">
        <v>6.0071082666666664E-2</v>
      </c>
      <c r="H1868" s="44">
        <f t="shared" si="337"/>
        <v>6.0071082666666664E-2</v>
      </c>
      <c r="I1868"/>
      <c r="J1868" s="294">
        <v>1.2111339996999999E-2</v>
      </c>
      <c r="K1868" s="44">
        <f t="shared" si="338"/>
        <v>1.2111339996999999E-2</v>
      </c>
      <c r="L1868" s="295">
        <v>3.83763168E-4</v>
      </c>
      <c r="M1868" s="295">
        <v>7.9502334E-4</v>
      </c>
      <c r="N1868" s="295">
        <v>1.9218910890000001E-3</v>
      </c>
      <c r="O1868" s="295">
        <v>9.0106623999999993E-3</v>
      </c>
      <c r="P1868"/>
      <c r="Q1868" s="212">
        <v>1.1465510000000001</v>
      </c>
      <c r="R1868"/>
      <c r="S1868" s="156">
        <v>1.1441784E-3</v>
      </c>
      <c r="T1868" s="156">
        <v>1.0746853E-3</v>
      </c>
      <c r="U1868" s="156">
        <v>4.8508925999999997E-5</v>
      </c>
      <c r="V1868" s="156">
        <v>2.0984206000000001E-5</v>
      </c>
      <c r="W1868"/>
      <c r="X1868" s="155">
        <v>3.0430632000000001E-6</v>
      </c>
      <c r="Y1868"/>
      <c r="Z1868"/>
      <c r="AA1868"/>
      <c r="AB1868"/>
      <c r="AC1868"/>
      <c r="AD1868" s="175"/>
      <c r="AH1868" s="48"/>
      <c r="AI1868" s="48"/>
      <c r="AJ1868" s="48"/>
    </row>
    <row r="1869" spans="1:36" ht="14.4">
      <c r="A1869" t="s">
        <v>1071</v>
      </c>
      <c r="B1869" s="188" t="s">
        <v>324</v>
      </c>
      <c r="C1869" s="151" t="str">
        <f t="shared" si="335"/>
        <v>D.100.01.112</v>
      </c>
      <c r="D1869" s="54" t="s">
        <v>54</v>
      </c>
      <c r="E1869" s="150" t="s">
        <v>1229</v>
      </c>
      <c r="F1869" s="153" t="str">
        <f t="shared" si="336"/>
        <v>MIG-arc welding Al 10</v>
      </c>
      <c r="G1869" s="277">
        <v>3.0671293333333334</v>
      </c>
      <c r="H1869" s="44">
        <f t="shared" si="337"/>
        <v>3.0671293333333334</v>
      </c>
      <c r="I1869"/>
      <c r="J1869" s="294">
        <v>0.61838483</v>
      </c>
      <c r="K1869" s="44">
        <f t="shared" si="338"/>
        <v>0.61838483</v>
      </c>
      <c r="L1869" s="295">
        <v>1.95943079E-2</v>
      </c>
      <c r="M1869" s="295">
        <v>4.0592566999999996E-2</v>
      </c>
      <c r="N1869" s="295">
        <v>9.8128555100000001E-2</v>
      </c>
      <c r="O1869" s="295">
        <v>0.46006940000000002</v>
      </c>
      <c r="P1869"/>
      <c r="Q1869" s="212">
        <v>58.540981000000002</v>
      </c>
      <c r="R1869"/>
      <c r="S1869" s="156">
        <v>5.8419842999999999E-2</v>
      </c>
      <c r="T1869" s="156">
        <v>5.4871639999999999E-2</v>
      </c>
      <c r="U1869" s="156">
        <v>2.4767849E-3</v>
      </c>
      <c r="V1869" s="156">
        <v>1.0714186E-3</v>
      </c>
      <c r="W1869"/>
      <c r="X1869" s="155">
        <v>1.5537373999999999E-4</v>
      </c>
      <c r="Y1869"/>
      <c r="Z1869"/>
      <c r="AA1869"/>
      <c r="AB1869"/>
      <c r="AC1869"/>
      <c r="AD1869" s="175"/>
      <c r="AH1869" s="48"/>
      <c r="AI1869" s="48"/>
      <c r="AJ1869" s="48"/>
    </row>
    <row r="1870" spans="1:36" ht="14.4">
      <c r="A1870" t="s">
        <v>1072</v>
      </c>
      <c r="B1870" s="188" t="s">
        <v>324</v>
      </c>
      <c r="C1870" s="151" t="str">
        <f t="shared" si="335"/>
        <v>D.100.01.113</v>
      </c>
      <c r="D1870" s="54" t="s">
        <v>54</v>
      </c>
      <c r="E1870" s="150" t="s">
        <v>1229</v>
      </c>
      <c r="F1870" s="153" t="str">
        <f t="shared" si="336"/>
        <v>MIG-arc welding Al 12</v>
      </c>
      <c r="G1870" s="277">
        <v>5.3926311333333334</v>
      </c>
      <c r="H1870" s="44">
        <f t="shared" si="337"/>
        <v>5.3926311333333334</v>
      </c>
      <c r="I1870"/>
      <c r="J1870" s="294">
        <v>1.0872450814000001</v>
      </c>
      <c r="K1870" s="44">
        <f t="shared" si="338"/>
        <v>1.0872450814000001</v>
      </c>
      <c r="L1870" s="295">
        <v>3.4450740000000001E-2</v>
      </c>
      <c r="M1870" s="295">
        <v>7.136990800000001E-2</v>
      </c>
      <c r="N1870" s="295">
        <v>0.17252976339999998</v>
      </c>
      <c r="O1870" s="295">
        <v>0.80889467000000004</v>
      </c>
      <c r="P1870"/>
      <c r="Q1870" s="212">
        <v>102.92683</v>
      </c>
      <c r="R1870"/>
      <c r="S1870" s="156">
        <v>0.10271385</v>
      </c>
      <c r="T1870" s="156">
        <v>9.6475394000000006E-2</v>
      </c>
      <c r="U1870" s="156">
        <v>4.3546866999999998E-3</v>
      </c>
      <c r="V1870" s="156">
        <v>1.8837697E-3</v>
      </c>
      <c r="W1870"/>
      <c r="X1870" s="155">
        <v>2.7317831999999997E-4</v>
      </c>
      <c r="Y1870"/>
      <c r="Z1870"/>
      <c r="AA1870"/>
      <c r="AB1870"/>
      <c r="AC1870"/>
      <c r="AD1870" s="175"/>
      <c r="AH1870" s="48"/>
      <c r="AI1870" s="48"/>
      <c r="AJ1870" s="48"/>
    </row>
    <row r="1871" spans="1:36" ht="14.4">
      <c r="A1871" t="s">
        <v>1073</v>
      </c>
      <c r="B1871" s="188" t="s">
        <v>324</v>
      </c>
      <c r="C1871" s="151" t="str">
        <f t="shared" si="335"/>
        <v>D.100.01.114</v>
      </c>
      <c r="D1871" s="54" t="s">
        <v>54</v>
      </c>
      <c r="E1871" s="150" t="s">
        <v>1229</v>
      </c>
      <c r="F1871" s="153" t="str">
        <f t="shared" si="336"/>
        <v>MIG-arc welding Al 4</v>
      </c>
      <c r="G1871" s="277">
        <v>0.59370253333333334</v>
      </c>
      <c r="H1871" s="44">
        <f t="shared" si="337"/>
        <v>0.59370253333333334</v>
      </c>
      <c r="I1871"/>
      <c r="J1871" s="294">
        <v>0.11970041026</v>
      </c>
      <c r="K1871" s="44">
        <f t="shared" si="338"/>
        <v>0.11970041026</v>
      </c>
      <c r="L1871" s="295">
        <v>3.7928593499999999E-3</v>
      </c>
      <c r="M1871" s="295">
        <v>7.8574807000000007E-3</v>
      </c>
      <c r="N1871" s="295">
        <v>1.8994690210000002E-2</v>
      </c>
      <c r="O1871" s="295">
        <v>8.9055380000000003E-2</v>
      </c>
      <c r="P1871"/>
      <c r="Q1871" s="212">
        <v>11.331745</v>
      </c>
      <c r="R1871"/>
      <c r="S1871" s="156">
        <v>1.1308297E-2</v>
      </c>
      <c r="T1871" s="156">
        <v>1.0621472999999999E-2</v>
      </c>
      <c r="U1871" s="156">
        <v>4.7942988999999999E-4</v>
      </c>
      <c r="V1871" s="156">
        <v>2.0739390000000001E-4</v>
      </c>
      <c r="W1871"/>
      <c r="X1871" s="155">
        <v>3.0075607999999999E-5</v>
      </c>
      <c r="Y1871"/>
      <c r="Z1871"/>
      <c r="AA1871"/>
      <c r="AB1871"/>
      <c r="AC1871"/>
      <c r="AD1871" s="175"/>
      <c r="AH1871" s="48"/>
      <c r="AI1871" s="48"/>
      <c r="AJ1871" s="48"/>
    </row>
    <row r="1872" spans="1:36" ht="14.4">
      <c r="A1872" t="s">
        <v>1074</v>
      </c>
      <c r="B1872" s="188" t="s">
        <v>324</v>
      </c>
      <c r="C1872" s="151" t="str">
        <f t="shared" si="335"/>
        <v>D.100.01.115</v>
      </c>
      <c r="D1872" s="54" t="s">
        <v>54</v>
      </c>
      <c r="E1872" s="150" t="s">
        <v>1229</v>
      </c>
      <c r="F1872" s="153" t="str">
        <f t="shared" si="336"/>
        <v>MIG-arc welding Al 5 I-jnt</v>
      </c>
      <c r="G1872" s="277">
        <v>1.2865223333333333</v>
      </c>
      <c r="H1872" s="44">
        <f t="shared" si="337"/>
        <v>1.2865223333333333</v>
      </c>
      <c r="I1872"/>
      <c r="J1872" s="294">
        <v>0.25938452776999998</v>
      </c>
      <c r="K1872" s="44">
        <f t="shared" si="338"/>
        <v>0.25938452776999998</v>
      </c>
      <c r="L1872" s="295">
        <v>8.2189279000000007E-3</v>
      </c>
      <c r="M1872" s="295">
        <v>1.7026749899999999E-2</v>
      </c>
      <c r="N1872" s="295">
        <v>4.116049997E-2</v>
      </c>
      <c r="O1872" s="295">
        <v>0.19297834999999999</v>
      </c>
      <c r="P1872"/>
      <c r="Q1872" s="212">
        <v>24.555299999999999</v>
      </c>
      <c r="R1872"/>
      <c r="S1872" s="156">
        <v>2.4504488000000001E-2</v>
      </c>
      <c r="T1872" s="156">
        <v>2.3016176999999999E-2</v>
      </c>
      <c r="U1872" s="156">
        <v>1.0388995E-3</v>
      </c>
      <c r="V1872" s="156">
        <v>4.4941175000000002E-4</v>
      </c>
      <c r="W1872"/>
      <c r="X1872" s="155">
        <v>6.5172270999999993E-5</v>
      </c>
      <c r="Y1872"/>
      <c r="Z1872"/>
      <c r="AA1872"/>
      <c r="AB1872"/>
      <c r="AC1872"/>
      <c r="AD1872" s="175"/>
      <c r="AE1872" s="272"/>
      <c r="AH1872" s="48"/>
      <c r="AI1872" s="48"/>
      <c r="AJ1872" s="48"/>
    </row>
    <row r="1873" spans="1:36" ht="14.4">
      <c r="A1873" t="s">
        <v>1075</v>
      </c>
      <c r="B1873" s="188" t="s">
        <v>324</v>
      </c>
      <c r="C1873" s="151" t="str">
        <f t="shared" si="335"/>
        <v>D.100.01.116</v>
      </c>
      <c r="D1873" s="54" t="s">
        <v>54</v>
      </c>
      <c r="E1873" s="150" t="s">
        <v>1229</v>
      </c>
      <c r="F1873" s="153" t="str">
        <f t="shared" si="336"/>
        <v>MIG-arc welding Al 5 V-jnt</v>
      </c>
      <c r="G1873" s="277">
        <v>1.9297835333333333</v>
      </c>
      <c r="H1873" s="44">
        <f t="shared" si="337"/>
        <v>1.9297835333333333</v>
      </c>
      <c r="I1873"/>
      <c r="J1873" s="294">
        <v>0.38907679749999996</v>
      </c>
      <c r="K1873" s="44">
        <f t="shared" si="338"/>
        <v>0.38907679749999996</v>
      </c>
      <c r="L1873" s="295">
        <v>1.2328391999999999E-2</v>
      </c>
      <c r="M1873" s="295">
        <v>2.5540125E-2</v>
      </c>
      <c r="N1873" s="295">
        <v>6.1740750499999997E-2</v>
      </c>
      <c r="O1873" s="295">
        <v>0.28946752999999997</v>
      </c>
      <c r="P1873"/>
      <c r="Q1873" s="212">
        <v>36.832948999999999</v>
      </c>
      <c r="R1873"/>
      <c r="S1873" s="156">
        <v>3.6756732E-2</v>
      </c>
      <c r="T1873" s="156">
        <v>3.4524264999999998E-2</v>
      </c>
      <c r="U1873" s="156">
        <v>1.5583492E-3</v>
      </c>
      <c r="V1873" s="156">
        <v>6.7411762000000003E-4</v>
      </c>
      <c r="W1873"/>
      <c r="X1873" s="155">
        <v>9.7758405999999999E-5</v>
      </c>
      <c r="Y1873"/>
      <c r="Z1873"/>
      <c r="AA1873"/>
      <c r="AB1873"/>
      <c r="AC1873"/>
      <c r="AD1873" s="175"/>
      <c r="AE1873" s="272"/>
      <c r="AH1873" s="48"/>
      <c r="AI1873" s="48"/>
      <c r="AJ1873" s="48"/>
    </row>
    <row r="1874" spans="1:36" ht="14.4">
      <c r="A1874" t="s">
        <v>1076</v>
      </c>
      <c r="B1874" s="188" t="s">
        <v>324</v>
      </c>
      <c r="C1874" s="151" t="str">
        <f t="shared" si="335"/>
        <v>D.100.01.117</v>
      </c>
      <c r="D1874" s="54" t="s">
        <v>54</v>
      </c>
      <c r="E1874" s="150" t="s">
        <v>1229</v>
      </c>
      <c r="F1874" s="153" t="str">
        <f t="shared" si="336"/>
        <v>MIG-arc welding Al 6 V-jnt</v>
      </c>
      <c r="G1874" s="277">
        <v>2.2902100000000001</v>
      </c>
      <c r="H1874" s="44">
        <f t="shared" si="337"/>
        <v>2.2902100000000001</v>
      </c>
      <c r="I1874"/>
      <c r="J1874" s="294">
        <v>0.46174483290000001</v>
      </c>
      <c r="K1874" s="44">
        <f t="shared" si="338"/>
        <v>0.46174483290000001</v>
      </c>
      <c r="L1874" s="295">
        <v>1.4630970699999999E-2</v>
      </c>
      <c r="M1874" s="295">
        <v>3.0310265000000003E-2</v>
      </c>
      <c r="N1874" s="295">
        <v>7.3272097199999997E-2</v>
      </c>
      <c r="O1874" s="295">
        <v>0.34353149999999999</v>
      </c>
      <c r="P1874"/>
      <c r="Q1874" s="212">
        <v>43.712254999999999</v>
      </c>
      <c r="R1874"/>
      <c r="S1874" s="156">
        <v>4.3621802000000001E-2</v>
      </c>
      <c r="T1874" s="156">
        <v>4.0972376999999997E-2</v>
      </c>
      <c r="U1874" s="156">
        <v>1.8494028E-3</v>
      </c>
      <c r="V1874" s="156">
        <v>8.0002285999999998E-4</v>
      </c>
      <c r="W1874"/>
      <c r="X1874" s="155">
        <v>1.1601679E-4</v>
      </c>
      <c r="Y1874"/>
      <c r="Z1874"/>
      <c r="AA1874"/>
      <c r="AB1874"/>
      <c r="AC1874"/>
      <c r="AD1874" s="175"/>
      <c r="AE1874" s="272"/>
      <c r="AH1874" s="48"/>
      <c r="AI1874" s="48"/>
      <c r="AJ1874" s="48"/>
    </row>
    <row r="1875" spans="1:36" ht="14.4">
      <c r="A1875" t="s">
        <v>1077</v>
      </c>
      <c r="B1875" s="188" t="s">
        <v>324</v>
      </c>
      <c r="C1875" s="151" t="str">
        <f t="shared" si="335"/>
        <v>D.100.01.118</v>
      </c>
      <c r="D1875" s="54" t="s">
        <v>54</v>
      </c>
      <c r="E1875" s="150" t="s">
        <v>1229</v>
      </c>
      <c r="F1875" s="153" t="str">
        <f t="shared" si="336"/>
        <v>MIG-arc welding Al 8</v>
      </c>
      <c r="G1875" s="277">
        <v>2.9184534000000002</v>
      </c>
      <c r="H1875" s="44">
        <f t="shared" si="337"/>
        <v>2.9184534000000002</v>
      </c>
      <c r="I1875"/>
      <c r="J1875" s="294">
        <v>0.58840926269999994</v>
      </c>
      <c r="K1875" s="44">
        <f t="shared" si="338"/>
        <v>0.58840926269999994</v>
      </c>
      <c r="L1875" s="295">
        <v>1.8644494500000001E-2</v>
      </c>
      <c r="M1875" s="295">
        <v>3.8624883999999998E-2</v>
      </c>
      <c r="N1875" s="295">
        <v>9.3371874199999996E-2</v>
      </c>
      <c r="O1875" s="295">
        <v>0.43776800999999999</v>
      </c>
      <c r="P1875"/>
      <c r="Q1875" s="212">
        <v>55.703266999999997</v>
      </c>
      <c r="R1875"/>
      <c r="S1875" s="156">
        <v>5.5588001999999997E-2</v>
      </c>
      <c r="T1875" s="156">
        <v>5.2211793999999999E-2</v>
      </c>
      <c r="U1875" s="156">
        <v>2.3567253000000002E-3</v>
      </c>
      <c r="V1875" s="156">
        <v>1.0194827E-3</v>
      </c>
      <c r="W1875"/>
      <c r="X1875" s="155">
        <v>1.4784215E-4</v>
      </c>
      <c r="Y1875"/>
      <c r="Z1875"/>
      <c r="AA1875"/>
      <c r="AB1875"/>
      <c r="AC1875"/>
      <c r="AD1875" s="175"/>
      <c r="AE1875" s="272"/>
      <c r="AH1875" s="48"/>
      <c r="AI1875" s="48"/>
      <c r="AJ1875" s="48"/>
    </row>
    <row r="1876" spans="1:36" ht="14.4">
      <c r="A1876" t="s">
        <v>1952</v>
      </c>
      <c r="B1876" s="188" t="s">
        <v>324</v>
      </c>
      <c r="C1876" s="151" t="str">
        <f t="shared" si="335"/>
        <v>D.100.01.119</v>
      </c>
      <c r="D1876" s="54" t="s">
        <v>54</v>
      </c>
      <c r="E1876" s="150" t="s">
        <v>352</v>
      </c>
      <c r="F1876" s="153" t="str">
        <f t="shared" si="336"/>
        <v>Milling Al (per kg removed, removed Al not counted)</v>
      </c>
      <c r="G1876" s="277">
        <v>6.0071082666666664E-2</v>
      </c>
      <c r="H1876" s="44">
        <f t="shared" si="337"/>
        <v>6.0071082666666664E-2</v>
      </c>
      <c r="I1876"/>
      <c r="J1876" s="294">
        <v>1.2111339996999999E-2</v>
      </c>
      <c r="K1876" s="44">
        <f t="shared" si="338"/>
        <v>1.2111339996999999E-2</v>
      </c>
      <c r="L1876" s="295">
        <v>3.83763168E-4</v>
      </c>
      <c r="M1876" s="295">
        <v>7.9502334E-4</v>
      </c>
      <c r="N1876" s="295">
        <v>1.9218910890000001E-3</v>
      </c>
      <c r="O1876" s="295">
        <v>9.0106623999999993E-3</v>
      </c>
      <c r="P1876"/>
      <c r="Q1876" s="212">
        <v>1.1465510000000001</v>
      </c>
      <c r="R1876"/>
      <c r="S1876" s="156">
        <v>1.1441784E-3</v>
      </c>
      <c r="T1876" s="156">
        <v>1.0746853E-3</v>
      </c>
      <c r="U1876" s="156">
        <v>4.8508925999999997E-5</v>
      </c>
      <c r="V1876" s="156">
        <v>2.0984206000000001E-5</v>
      </c>
      <c r="W1876"/>
      <c r="X1876" s="155">
        <v>3.0430632000000001E-6</v>
      </c>
      <c r="Y1876"/>
      <c r="Z1876"/>
      <c r="AA1876"/>
      <c r="AB1876"/>
      <c r="AC1876"/>
      <c r="AD1876" s="175"/>
      <c r="AE1876" s="272"/>
      <c r="AF1876" s="48"/>
      <c r="AG1876" s="48"/>
      <c r="AH1876" s="48"/>
      <c r="AI1876" s="48"/>
      <c r="AJ1876" s="48"/>
    </row>
    <row r="1877" spans="1:36" ht="14.4">
      <c r="A1877" t="s">
        <v>3102</v>
      </c>
      <c r="B1877" s="188" t="s">
        <v>324</v>
      </c>
      <c r="C1877" s="151" t="str">
        <f t="shared" si="335"/>
        <v>D.100.01.120</v>
      </c>
      <c r="D1877" s="54" t="s">
        <v>54</v>
      </c>
      <c r="E1877" s="150" t="s">
        <v>352</v>
      </c>
      <c r="F1877" s="153" t="str">
        <f t="shared" si="336"/>
        <v xml:space="preserve">Rolling aluminium foil </v>
      </c>
      <c r="G1877" s="277">
        <v>1.4106452</v>
      </c>
      <c r="H1877" s="44">
        <f t="shared" si="337"/>
        <v>1.4106452</v>
      </c>
      <c r="I1877"/>
      <c r="J1877" s="294">
        <v>0.27537767295530624</v>
      </c>
      <c r="K1877" s="44">
        <f t="shared" si="338"/>
        <v>0.27537767295530624</v>
      </c>
      <c r="L1877" s="295">
        <v>1.2622286090999999E-2</v>
      </c>
      <c r="M1877" s="295">
        <v>2.5593204559999999E-2</v>
      </c>
      <c r="N1877" s="295">
        <v>2.5565402304306251E-2</v>
      </c>
      <c r="O1877" s="295">
        <v>0.21159678000000001</v>
      </c>
      <c r="P1877"/>
      <c r="Q1877" s="212">
        <v>25.700669000000001</v>
      </c>
      <c r="R1877"/>
      <c r="S1877" s="156">
        <v>2.8608364000000001E-2</v>
      </c>
      <c r="T1877" s="156">
        <v>2.6449538000000002E-2</v>
      </c>
      <c r="U1877" s="156">
        <v>1.1651253E-3</v>
      </c>
      <c r="V1877" s="156">
        <v>9.9370151999999992E-4</v>
      </c>
      <c r="W1877"/>
      <c r="X1877" s="155">
        <v>7.3985289999999997E-5</v>
      </c>
      <c r="Y1877"/>
      <c r="Z1877"/>
      <c r="AA1877"/>
      <c r="AB1877"/>
      <c r="AC1877"/>
      <c r="AD1877" s="175"/>
      <c r="AE1877" s="272"/>
      <c r="AF1877" s="48"/>
      <c r="AG1877" s="48"/>
      <c r="AH1877" s="48"/>
      <c r="AI1877" s="48"/>
      <c r="AJ1877" s="48"/>
    </row>
    <row r="1878" spans="1:36" ht="14.4">
      <c r="A1878" t="s">
        <v>3103</v>
      </c>
      <c r="B1878" s="188" t="s">
        <v>324</v>
      </c>
      <c r="C1878" s="151" t="str">
        <f t="shared" si="335"/>
        <v>D.100.01.121</v>
      </c>
      <c r="D1878" s="54" t="s">
        <v>54</v>
      </c>
      <c r="E1878" s="150" t="s">
        <v>352</v>
      </c>
      <c r="F1878" s="153" t="str">
        <f t="shared" si="336"/>
        <v>Rolling aluminium sheet</v>
      </c>
      <c r="G1878" s="277">
        <v>0.48359350666666673</v>
      </c>
      <c r="H1878" s="44">
        <f t="shared" si="337"/>
        <v>0.48359350666666673</v>
      </c>
      <c r="I1878"/>
      <c r="J1878" s="294">
        <v>9.2423282766584625E-2</v>
      </c>
      <c r="K1878" s="44">
        <f t="shared" si="338"/>
        <v>9.2423282766584625E-2</v>
      </c>
      <c r="L1878" s="295">
        <v>3.9311866440000006E-3</v>
      </c>
      <c r="M1878" s="295">
        <v>6.2548556680000001E-3</v>
      </c>
      <c r="N1878" s="295">
        <v>9.6982144545846114E-3</v>
      </c>
      <c r="O1878" s="295">
        <v>7.2539026000000006E-2</v>
      </c>
      <c r="P1878"/>
      <c r="Q1878" s="212">
        <v>9.1155766000000007</v>
      </c>
      <c r="R1878"/>
      <c r="S1878" s="156">
        <v>9.3046324999999999E-3</v>
      </c>
      <c r="T1878" s="156">
        <v>8.5948692000000007E-3</v>
      </c>
      <c r="U1878" s="156">
        <v>3.9305436000000002E-4</v>
      </c>
      <c r="V1878" s="156">
        <v>3.1670891999999997E-4</v>
      </c>
      <c r="W1878"/>
      <c r="X1878" s="155">
        <v>2.4642252000000002E-5</v>
      </c>
      <c r="Y1878"/>
      <c r="Z1878"/>
      <c r="AA1878"/>
      <c r="AB1878"/>
      <c r="AC1878"/>
      <c r="AD1878" s="175"/>
      <c r="AE1878" s="272"/>
      <c r="AF1878" s="48"/>
      <c r="AG1878" s="48"/>
      <c r="AH1878" s="48"/>
      <c r="AI1878" s="48"/>
      <c r="AJ1878" s="48"/>
    </row>
    <row r="1879" spans="1:36" ht="14.4">
      <c r="A1879" t="s">
        <v>1253</v>
      </c>
      <c r="B1879" s="188" t="s">
        <v>324</v>
      </c>
      <c r="C1879" s="151" t="str">
        <f t="shared" si="335"/>
        <v>D.100.01.122</v>
      </c>
      <c r="D1879" s="54" t="s">
        <v>54</v>
      </c>
      <c r="E1879" s="150" t="s">
        <v>352</v>
      </c>
      <c r="F1879" s="153" t="str">
        <f t="shared" si="336"/>
        <v>Rolling brass</v>
      </c>
      <c r="G1879" s="277">
        <v>0.44178561333333333</v>
      </c>
      <c r="H1879" s="44">
        <f t="shared" si="337"/>
        <v>0.44178561333333333</v>
      </c>
      <c r="I1879"/>
      <c r="J1879" s="294">
        <v>9.1819400157899994E-2</v>
      </c>
      <c r="K1879" s="44">
        <f t="shared" si="338"/>
        <v>9.1819400157899994E-2</v>
      </c>
      <c r="L1879" s="295">
        <v>1.1573501885999999E-2</v>
      </c>
      <c r="M1879" s="295">
        <v>1.34475472439E-2</v>
      </c>
      <c r="N1879" s="295">
        <v>5.3050902799999997E-4</v>
      </c>
      <c r="O1879" s="295">
        <v>6.6267841999999993E-2</v>
      </c>
      <c r="P1879"/>
      <c r="Q1879" s="212">
        <v>5.3308811</v>
      </c>
      <c r="R1879"/>
      <c r="S1879" s="156">
        <v>1.0055936999999999E-2</v>
      </c>
      <c r="T1879" s="156">
        <v>9.2633022000000002E-3</v>
      </c>
      <c r="U1879" s="156">
        <v>4.1788962000000003E-4</v>
      </c>
      <c r="V1879" s="156">
        <v>3.7474473E-4</v>
      </c>
      <c r="W1879"/>
      <c r="X1879" s="155">
        <v>2.5015441E-5</v>
      </c>
      <c r="Y1879"/>
      <c r="Z1879"/>
      <c r="AA1879"/>
      <c r="AB1879"/>
      <c r="AC1879"/>
      <c r="AD1879" s="175"/>
      <c r="AE1879" s="272"/>
      <c r="AF1879" s="48"/>
      <c r="AG1879" s="48"/>
      <c r="AH1879" s="48"/>
      <c r="AI1879" s="48"/>
      <c r="AJ1879" s="48"/>
    </row>
    <row r="1880" spans="1:36" ht="14.4">
      <c r="A1880" t="s">
        <v>1953</v>
      </c>
      <c r="B1880" s="188" t="s">
        <v>324</v>
      </c>
      <c r="C1880" s="151" t="str">
        <f t="shared" si="335"/>
        <v>D.100.01.123</v>
      </c>
      <c r="D1880" s="54" t="s">
        <v>54</v>
      </c>
      <c r="E1880" s="150" t="s">
        <v>1229</v>
      </c>
      <c r="F1880" s="153" t="str">
        <f t="shared" si="336"/>
        <v>Sawing Al band saw</v>
      </c>
      <c r="G1880" s="277">
        <v>0.37106408000000002</v>
      </c>
      <c r="H1880" s="44">
        <f t="shared" si="337"/>
        <v>0.37106408000000002</v>
      </c>
      <c r="I1880"/>
      <c r="J1880" s="294">
        <v>7.4812755620000004E-2</v>
      </c>
      <c r="K1880" s="44">
        <f t="shared" si="338"/>
        <v>7.4812755620000004E-2</v>
      </c>
      <c r="L1880" s="295">
        <v>2.3705370899999999E-3</v>
      </c>
      <c r="M1880" s="295">
        <v>4.9109254000000001E-3</v>
      </c>
      <c r="N1880" s="295">
        <v>1.1871681129999999E-2</v>
      </c>
      <c r="O1880" s="295">
        <v>5.5659611999999997E-2</v>
      </c>
      <c r="P1880"/>
      <c r="Q1880" s="212">
        <v>7.0823407999999999</v>
      </c>
      <c r="R1880"/>
      <c r="S1880" s="156">
        <v>7.0676855000000004E-3</v>
      </c>
      <c r="T1880" s="156">
        <v>6.6384206000000001E-3</v>
      </c>
      <c r="U1880" s="156">
        <v>2.9964367999999998E-4</v>
      </c>
      <c r="V1880" s="156">
        <v>1.2962119000000001E-4</v>
      </c>
      <c r="W1880"/>
      <c r="X1880" s="155">
        <v>1.8797255000000001E-5</v>
      </c>
      <c r="Y1880"/>
      <c r="Z1880"/>
      <c r="AA1880"/>
      <c r="AB1880"/>
      <c r="AC1880"/>
      <c r="AD1880" s="175"/>
      <c r="AE1880" s="272"/>
      <c r="AF1880" s="48"/>
      <c r="AG1880" s="48"/>
      <c r="AH1880" s="48"/>
      <c r="AI1880" s="48"/>
      <c r="AJ1880" s="48"/>
    </row>
    <row r="1881" spans="1:36" ht="14.4">
      <c r="A1881" t="s">
        <v>1954</v>
      </c>
      <c r="B1881" s="188" t="s">
        <v>324</v>
      </c>
      <c r="C1881" s="151" t="str">
        <f t="shared" si="335"/>
        <v>D.100.01.124</v>
      </c>
      <c r="D1881" s="54" t="s">
        <v>54</v>
      </c>
      <c r="E1881" s="150" t="s">
        <v>1229</v>
      </c>
      <c r="F1881" s="153" t="str">
        <f t="shared" si="336"/>
        <v>Sawing Al circular saw</v>
      </c>
      <c r="G1881" s="277">
        <v>0.74212813333333338</v>
      </c>
      <c r="H1881" s="44">
        <f t="shared" si="337"/>
        <v>0.74212813333333338</v>
      </c>
      <c r="I1881"/>
      <c r="J1881" s="294">
        <v>0.14962550734999999</v>
      </c>
      <c r="K1881" s="44">
        <f t="shared" si="338"/>
        <v>0.14962550734999999</v>
      </c>
      <c r="L1881" s="295">
        <v>4.7410741899999997E-3</v>
      </c>
      <c r="M1881" s="295">
        <v>9.8218508999999999E-3</v>
      </c>
      <c r="N1881" s="295">
        <v>2.3743362259999998E-2</v>
      </c>
      <c r="O1881" s="295">
        <v>0.11131922</v>
      </c>
      <c r="P1881"/>
      <c r="Q1881" s="212">
        <v>14.164682000000001</v>
      </c>
      <c r="R1881"/>
      <c r="S1881" s="156">
        <v>1.4135371000000001E-2</v>
      </c>
      <c r="T1881" s="156">
        <v>1.3276840999999999E-2</v>
      </c>
      <c r="U1881" s="156">
        <v>5.9928735999999997E-4</v>
      </c>
      <c r="V1881" s="156">
        <v>2.5924238000000002E-4</v>
      </c>
      <c r="W1881"/>
      <c r="X1881" s="155">
        <v>3.7594510000000001E-5</v>
      </c>
      <c r="Y1881"/>
      <c r="Z1881"/>
      <c r="AA1881"/>
      <c r="AB1881"/>
      <c r="AC1881"/>
      <c r="AD1881" s="175"/>
      <c r="AE1881" s="272"/>
      <c r="AF1881" s="48"/>
      <c r="AG1881" s="48"/>
      <c r="AH1881" s="48"/>
      <c r="AI1881" s="48"/>
      <c r="AJ1881" s="48"/>
    </row>
    <row r="1882" spans="1:36" ht="14.4">
      <c r="A1882" t="s">
        <v>1254</v>
      </c>
      <c r="B1882" s="188" t="s">
        <v>324</v>
      </c>
      <c r="C1882" s="151" t="str">
        <f t="shared" si="335"/>
        <v>D.100.01.125</v>
      </c>
      <c r="D1882" s="54" t="s">
        <v>54</v>
      </c>
      <c r="E1882" s="150" t="s">
        <v>352</v>
      </c>
      <c r="F1882" s="153" t="str">
        <f t="shared" si="336"/>
        <v>Scouring aluminium</v>
      </c>
      <c r="G1882" s="277">
        <v>0.7784211333333334</v>
      </c>
      <c r="H1882" s="44">
        <f t="shared" si="337"/>
        <v>0.7784211333333334</v>
      </c>
      <c r="I1882"/>
      <c r="J1882" s="294">
        <v>0.156942784</v>
      </c>
      <c r="K1882" s="44">
        <f t="shared" si="338"/>
        <v>0.156942784</v>
      </c>
      <c r="L1882" s="295">
        <v>4.9729310900000004E-3</v>
      </c>
      <c r="M1882" s="295">
        <v>1.0302177400000001E-2</v>
      </c>
      <c r="N1882" s="295">
        <v>2.4904505509999997E-2</v>
      </c>
      <c r="O1882" s="295">
        <v>0.11676317</v>
      </c>
      <c r="P1882"/>
      <c r="Q1882" s="212">
        <v>14.857389</v>
      </c>
      <c r="R1882"/>
      <c r="S1882" s="156">
        <v>1.4826644999999999E-2</v>
      </c>
      <c r="T1882" s="156">
        <v>1.392613E-2</v>
      </c>
      <c r="U1882" s="156">
        <v>6.2859483000000005E-4</v>
      </c>
      <c r="V1882" s="156">
        <v>2.7192033999999998E-4</v>
      </c>
      <c r="W1882"/>
      <c r="X1882" s="155">
        <v>3.9433028000000003E-5</v>
      </c>
      <c r="Y1882"/>
      <c r="Z1882"/>
      <c r="AA1882"/>
      <c r="AB1882"/>
      <c r="AC1882"/>
      <c r="AD1882" s="175"/>
      <c r="AE1882" s="272"/>
      <c r="AF1882" s="48"/>
      <c r="AG1882" s="48"/>
      <c r="AH1882" s="48"/>
      <c r="AI1882" s="48"/>
      <c r="AJ1882" s="48"/>
    </row>
    <row r="1883" spans="1:36" ht="14.4">
      <c r="A1883" t="s">
        <v>1255</v>
      </c>
      <c r="B1883" s="188" t="s">
        <v>324</v>
      </c>
      <c r="C1883" s="151" t="str">
        <f t="shared" si="335"/>
        <v>D.100.01.126</v>
      </c>
      <c r="D1883" s="54" t="s">
        <v>54</v>
      </c>
      <c r="E1883" s="150" t="s">
        <v>1229</v>
      </c>
      <c r="F1883" s="153" t="str">
        <f t="shared" si="336"/>
        <v>Seam welding Al. 0.25</v>
      </c>
      <c r="G1883" s="277">
        <v>2.4735520000000002</v>
      </c>
      <c r="H1883" s="44">
        <f t="shared" si="337"/>
        <v>2.4735520000000002</v>
      </c>
      <c r="I1883"/>
      <c r="J1883" s="294">
        <v>0.4987096594</v>
      </c>
      <c r="K1883" s="44">
        <f t="shared" si="338"/>
        <v>0.4987096594</v>
      </c>
      <c r="L1883" s="295">
        <v>1.5802247700000001E-2</v>
      </c>
      <c r="M1883" s="295">
        <v>3.2736742999999999E-2</v>
      </c>
      <c r="N1883" s="295">
        <v>7.9137868700000003E-2</v>
      </c>
      <c r="O1883" s="295">
        <v>0.3710328</v>
      </c>
      <c r="P1883"/>
      <c r="Q1883" s="212">
        <v>47.211624</v>
      </c>
      <c r="R1883"/>
      <c r="S1883" s="156">
        <v>4.7113929999999998E-2</v>
      </c>
      <c r="T1883" s="156">
        <v>4.4252406000000001E-2</v>
      </c>
      <c r="U1883" s="156">
        <v>1.9974560999999999E-3</v>
      </c>
      <c r="V1883" s="156">
        <v>8.6406839999999998E-4</v>
      </c>
      <c r="W1883"/>
      <c r="X1883" s="155">
        <v>1.2530447000000001E-4</v>
      </c>
      <c r="Y1883"/>
      <c r="Z1883"/>
      <c r="AA1883"/>
      <c r="AB1883"/>
      <c r="AC1883"/>
      <c r="AD1883" s="175"/>
      <c r="AE1883" s="272"/>
      <c r="AF1883" s="48"/>
      <c r="AG1883" s="48"/>
      <c r="AH1883" s="48"/>
      <c r="AI1883" s="48"/>
      <c r="AJ1883" s="48"/>
    </row>
    <row r="1884" spans="1:36" ht="14.4">
      <c r="A1884" t="s">
        <v>1256</v>
      </c>
      <c r="B1884" s="188" t="s">
        <v>324</v>
      </c>
      <c r="C1884" s="151" t="str">
        <f t="shared" si="335"/>
        <v>D.100.01.127</v>
      </c>
      <c r="D1884" s="54" t="s">
        <v>54</v>
      </c>
      <c r="E1884" s="150" t="s">
        <v>1229</v>
      </c>
      <c r="F1884" s="153" t="str">
        <f t="shared" si="336"/>
        <v>Seam welding Al. 1.5</v>
      </c>
      <c r="G1884" s="277">
        <v>7.9153660000000006</v>
      </c>
      <c r="H1884" s="44">
        <f t="shared" si="337"/>
        <v>7.9153660000000006</v>
      </c>
      <c r="I1884"/>
      <c r="J1884" s="294">
        <v>1.5958708510999999</v>
      </c>
      <c r="K1884" s="44">
        <f t="shared" si="338"/>
        <v>1.5958708510999999</v>
      </c>
      <c r="L1884" s="295">
        <v>5.0567193400000002E-2</v>
      </c>
      <c r="M1884" s="295">
        <v>0.10475757499999999</v>
      </c>
      <c r="N1884" s="295">
        <v>0.25324118270000001</v>
      </c>
      <c r="O1884" s="295">
        <v>1.1873049</v>
      </c>
      <c r="P1884"/>
      <c r="Q1884" s="212">
        <v>151.0772</v>
      </c>
      <c r="R1884"/>
      <c r="S1884" s="156">
        <v>0.15076458000000001</v>
      </c>
      <c r="T1884" s="156">
        <v>0.1416077</v>
      </c>
      <c r="U1884" s="156">
        <v>6.3918595000000003E-3</v>
      </c>
      <c r="V1884" s="156">
        <v>2.7650189E-3</v>
      </c>
      <c r="W1884"/>
      <c r="X1884" s="155">
        <v>4.0097430000000001E-4</v>
      </c>
      <c r="Y1884"/>
      <c r="Z1884"/>
      <c r="AA1884"/>
      <c r="AB1884"/>
      <c r="AC1884"/>
      <c r="AD1884" s="175"/>
      <c r="AE1884" s="272"/>
      <c r="AF1884" s="48"/>
      <c r="AG1884" s="48"/>
      <c r="AH1884" s="48"/>
      <c r="AI1884" s="48"/>
      <c r="AJ1884" s="48"/>
    </row>
    <row r="1885" spans="1:36" ht="14.4">
      <c r="A1885" t="s">
        <v>1257</v>
      </c>
      <c r="B1885" s="188" t="s">
        <v>324</v>
      </c>
      <c r="C1885" s="151" t="str">
        <f t="shared" si="335"/>
        <v>D.100.01.128</v>
      </c>
      <c r="D1885" s="54" t="s">
        <v>54</v>
      </c>
      <c r="E1885" s="150" t="s">
        <v>1229</v>
      </c>
      <c r="F1885" s="153" t="str">
        <f t="shared" si="336"/>
        <v>Seam welding Al. 2.5</v>
      </c>
      <c r="G1885" s="277">
        <v>11.378464000000001</v>
      </c>
      <c r="H1885" s="44">
        <f t="shared" si="337"/>
        <v>11.378464000000001</v>
      </c>
      <c r="I1885"/>
      <c r="J1885" s="294">
        <v>2.2940896125000001</v>
      </c>
      <c r="K1885" s="44">
        <f t="shared" si="338"/>
        <v>2.2940896125000001</v>
      </c>
      <c r="L1885" s="295">
        <v>7.2691140099999996E-2</v>
      </c>
      <c r="M1885" s="295">
        <v>0.15059067100000001</v>
      </c>
      <c r="N1885" s="295">
        <v>0.36403820139999998</v>
      </c>
      <c r="O1885" s="295">
        <v>1.7067696000000001</v>
      </c>
      <c r="P1885"/>
      <c r="Q1885" s="212">
        <v>217.17586</v>
      </c>
      <c r="R1885"/>
      <c r="S1885" s="156">
        <v>0.21672646000000001</v>
      </c>
      <c r="T1885" s="156">
        <v>0.20356331</v>
      </c>
      <c r="U1885" s="156">
        <v>9.1883990999999995E-3</v>
      </c>
      <c r="V1885" s="156">
        <v>3.9747584000000002E-3</v>
      </c>
      <c r="W1885"/>
      <c r="X1885" s="155">
        <v>5.7640689000000003E-4</v>
      </c>
      <c r="Y1885"/>
      <c r="Z1885"/>
      <c r="AA1885"/>
      <c r="AB1885"/>
      <c r="AC1885"/>
      <c r="AD1885" s="175"/>
      <c r="AE1885" s="272"/>
      <c r="AF1885" s="48"/>
      <c r="AG1885" s="48"/>
      <c r="AH1885" s="48"/>
      <c r="AI1885" s="48"/>
      <c r="AJ1885" s="48"/>
    </row>
    <row r="1886" spans="1:36" ht="14.4">
      <c r="A1886" t="s">
        <v>1258</v>
      </c>
      <c r="B1886" s="188" t="s">
        <v>324</v>
      </c>
      <c r="C1886" s="151" t="str">
        <f t="shared" si="335"/>
        <v>D.100.01.129</v>
      </c>
      <c r="D1886" s="54" t="s">
        <v>54</v>
      </c>
      <c r="E1886" s="150" t="s">
        <v>1228</v>
      </c>
      <c r="F1886" s="153" t="str">
        <f t="shared" si="336"/>
        <v>Spot welding Al. 0.5</v>
      </c>
      <c r="G1886" s="277">
        <v>2.4779321333333333E-2</v>
      </c>
      <c r="H1886" s="44">
        <f t="shared" si="337"/>
        <v>2.4779321333333333E-2</v>
      </c>
      <c r="I1886"/>
      <c r="J1886" s="294">
        <v>4.9959277019999996E-3</v>
      </c>
      <c r="K1886" s="44">
        <f t="shared" si="338"/>
        <v>4.9959277019999996E-3</v>
      </c>
      <c r="L1886" s="295">
        <v>1.5830230400000001E-4</v>
      </c>
      <c r="M1886" s="295">
        <v>3.2794713000000001E-4</v>
      </c>
      <c r="N1886" s="295">
        <v>7.9278006800000004E-4</v>
      </c>
      <c r="O1886" s="295">
        <v>3.7168981999999998E-3</v>
      </c>
      <c r="P1886"/>
      <c r="Q1886" s="212">
        <v>0.47295227000000001</v>
      </c>
      <c r="R1886"/>
      <c r="S1886" s="156">
        <v>4.7197359999999998E-4</v>
      </c>
      <c r="T1886" s="156">
        <v>4.4330767999999998E-4</v>
      </c>
      <c r="U1886" s="156">
        <v>2.0009932000000001E-5</v>
      </c>
      <c r="V1886" s="156">
        <v>8.6559850000000004E-6</v>
      </c>
      <c r="W1886"/>
      <c r="X1886" s="155">
        <v>1.2552636E-6</v>
      </c>
      <c r="Y1886"/>
      <c r="Z1886"/>
      <c r="AA1886"/>
      <c r="AB1886"/>
      <c r="AC1886"/>
      <c r="AD1886" s="175"/>
      <c r="AE1886" s="272"/>
      <c r="AF1886" s="48"/>
      <c r="AG1886" s="48"/>
      <c r="AH1886" s="48"/>
      <c r="AI1886" s="48"/>
      <c r="AJ1886" s="48"/>
    </row>
    <row r="1887" spans="1:36" ht="14.4">
      <c r="A1887" t="s">
        <v>1259</v>
      </c>
      <c r="B1887" s="188" t="s">
        <v>324</v>
      </c>
      <c r="C1887" s="151" t="str">
        <f t="shared" si="335"/>
        <v>D.100.01.130</v>
      </c>
      <c r="D1887" s="54" t="s">
        <v>54</v>
      </c>
      <c r="E1887" s="150" t="s">
        <v>1228</v>
      </c>
      <c r="F1887" s="153" t="str">
        <f t="shared" si="336"/>
        <v>Spot welding Al. 1</v>
      </c>
      <c r="G1887" s="277">
        <v>4.9471039333333335E-2</v>
      </c>
      <c r="H1887" s="44">
        <f t="shared" si="337"/>
        <v>4.9471039333333335E-2</v>
      </c>
      <c r="I1887"/>
      <c r="J1887" s="294">
        <v>9.9741930689999994E-3</v>
      </c>
      <c r="K1887" s="44">
        <f t="shared" si="338"/>
        <v>9.9741930689999994E-3</v>
      </c>
      <c r="L1887" s="295">
        <v>3.1604496399999997E-4</v>
      </c>
      <c r="M1887" s="295">
        <v>6.5473484999999999E-4</v>
      </c>
      <c r="N1887" s="295">
        <v>1.5827573550000001E-3</v>
      </c>
      <c r="O1887" s="295">
        <v>7.4206558999999998E-3</v>
      </c>
      <c r="P1887"/>
      <c r="Q1887" s="212">
        <v>0.94423248000000004</v>
      </c>
      <c r="R1887"/>
      <c r="S1887" s="156">
        <v>9.4227861000000001E-4</v>
      </c>
      <c r="T1887" s="156">
        <v>8.8504812E-4</v>
      </c>
      <c r="U1887" s="156">
        <v>3.9949122E-5</v>
      </c>
      <c r="V1887" s="156">
        <v>1.7281367999999999E-5</v>
      </c>
      <c r="W1887"/>
      <c r="X1887" s="155">
        <v>2.5060894000000001E-6</v>
      </c>
      <c r="Y1887"/>
      <c r="Z1887"/>
      <c r="AA1887"/>
      <c r="AB1887"/>
      <c r="AC1887"/>
      <c r="AD1887" s="175"/>
      <c r="AE1887" s="272"/>
      <c r="AF1887" s="48"/>
      <c r="AG1887" s="48"/>
      <c r="AH1887" s="48"/>
      <c r="AI1887" s="48"/>
      <c r="AJ1887" s="48"/>
    </row>
    <row r="1888" spans="1:36" ht="14.4">
      <c r="A1888" t="s">
        <v>1260</v>
      </c>
      <c r="B1888" s="188" t="s">
        <v>324</v>
      </c>
      <c r="C1888" s="151" t="str">
        <f t="shared" si="335"/>
        <v>D.100.01.131</v>
      </c>
      <c r="D1888" s="54" t="s">
        <v>54</v>
      </c>
      <c r="E1888" s="150" t="s">
        <v>1228</v>
      </c>
      <c r="F1888" s="153" t="str">
        <f t="shared" si="336"/>
        <v>Spot welding Al. 1.5</v>
      </c>
      <c r="G1888" s="277">
        <v>9.8992140000000006E-2</v>
      </c>
      <c r="H1888" s="44">
        <f t="shared" si="337"/>
        <v>9.8992140000000006E-2</v>
      </c>
      <c r="I1888"/>
      <c r="J1888" s="294">
        <v>1.9958479296999999E-2</v>
      </c>
      <c r="K1888" s="44">
        <f t="shared" si="338"/>
        <v>1.9958479296999999E-2</v>
      </c>
      <c r="L1888" s="295">
        <v>6.3240972300000005E-4</v>
      </c>
      <c r="M1888" s="295">
        <v>1.3101322099999999E-3</v>
      </c>
      <c r="N1888" s="295">
        <v>3.1671163639999996E-3</v>
      </c>
      <c r="O1888" s="295">
        <v>1.4848821E-2</v>
      </c>
      <c r="P1888"/>
      <c r="Q1888" s="212">
        <v>1.8894204000000001</v>
      </c>
      <c r="R1888"/>
      <c r="S1888" s="156">
        <v>1.8855107E-3</v>
      </c>
      <c r="T1888" s="156">
        <v>1.7709918E-3</v>
      </c>
      <c r="U1888" s="156">
        <v>7.9938668000000007E-5</v>
      </c>
      <c r="V1888" s="156">
        <v>3.4580223000000001E-5</v>
      </c>
      <c r="W1888"/>
      <c r="X1888" s="155">
        <v>5.0147146000000001E-6</v>
      </c>
      <c r="Y1888"/>
      <c r="Z1888"/>
      <c r="AA1888"/>
      <c r="AB1888"/>
      <c r="AC1888"/>
      <c r="AD1888" s="175"/>
      <c r="AE1888" s="272"/>
      <c r="AF1888" s="48"/>
      <c r="AG1888" s="48"/>
      <c r="AH1888" s="48"/>
      <c r="AI1888" s="48"/>
      <c r="AJ1888" s="48"/>
    </row>
    <row r="1889" spans="1:36" ht="14.4">
      <c r="A1889" t="s">
        <v>1261</v>
      </c>
      <c r="B1889" s="188" t="s">
        <v>324</v>
      </c>
      <c r="C1889" s="151" t="str">
        <f t="shared" si="335"/>
        <v>D.100.01.132</v>
      </c>
      <c r="D1889" s="54" t="s">
        <v>54</v>
      </c>
      <c r="E1889" s="150" t="s">
        <v>1228</v>
      </c>
      <c r="F1889" s="153" t="str">
        <f t="shared" si="336"/>
        <v>Spot welding Al. 3</v>
      </c>
      <c r="G1889" s="277">
        <v>0.23252514666666668</v>
      </c>
      <c r="H1889" s="44">
        <f t="shared" si="337"/>
        <v>0.23252514666666668</v>
      </c>
      <c r="I1889"/>
      <c r="J1889" s="294">
        <v>4.6880978200000006E-2</v>
      </c>
      <c r="K1889" s="44">
        <f t="shared" si="338"/>
        <v>4.6880978200000006E-2</v>
      </c>
      <c r="L1889" s="295">
        <v>1.48548324E-3</v>
      </c>
      <c r="M1889" s="295">
        <v>3.0774028999999998E-3</v>
      </c>
      <c r="N1889" s="295">
        <v>7.4393200599999999E-3</v>
      </c>
      <c r="O1889" s="295">
        <v>3.4878772000000002E-2</v>
      </c>
      <c r="P1889"/>
      <c r="Q1889" s="212">
        <v>4.4381076000000004</v>
      </c>
      <c r="R1889"/>
      <c r="S1889" s="156">
        <v>4.4289239999999999E-3</v>
      </c>
      <c r="T1889" s="156">
        <v>4.1599276000000001E-3</v>
      </c>
      <c r="U1889" s="156">
        <v>1.8776997000000001E-4</v>
      </c>
      <c r="V1889" s="156">
        <v>8.1226363999999994E-5</v>
      </c>
      <c r="W1889"/>
      <c r="X1889" s="155">
        <v>1.1779190999999999E-5</v>
      </c>
      <c r="Y1889"/>
      <c r="Z1889"/>
      <c r="AA1889"/>
      <c r="AB1889"/>
      <c r="AC1889"/>
      <c r="AD1889" s="175"/>
      <c r="AE1889" s="272"/>
      <c r="AF1889" s="48"/>
      <c r="AG1889" s="48"/>
      <c r="AH1889" s="48"/>
      <c r="AI1889" s="48"/>
      <c r="AJ1889" s="48"/>
    </row>
    <row r="1890" spans="1:36" ht="14.4">
      <c r="A1890" t="s">
        <v>1955</v>
      </c>
      <c r="B1890" s="188" t="s">
        <v>324</v>
      </c>
      <c r="C1890" s="151" t="str">
        <f t="shared" si="335"/>
        <v>D.100.01.133</v>
      </c>
      <c r="D1890" s="54" t="s">
        <v>54</v>
      </c>
      <c r="E1890" s="150" t="s">
        <v>352</v>
      </c>
      <c r="F1890" s="153" t="str">
        <f t="shared" si="336"/>
        <v>Turning Al (per kg removed  removed Al not counted)</v>
      </c>
      <c r="G1890" s="277">
        <v>6.0071082666666664E-2</v>
      </c>
      <c r="H1890" s="44">
        <f t="shared" si="337"/>
        <v>6.0071082666666664E-2</v>
      </c>
      <c r="I1890"/>
      <c r="J1890" s="294">
        <v>1.2111339996999999E-2</v>
      </c>
      <c r="K1890" s="44">
        <f t="shared" si="338"/>
        <v>1.2111339996999999E-2</v>
      </c>
      <c r="L1890" s="295">
        <v>3.83763168E-4</v>
      </c>
      <c r="M1890" s="295">
        <v>7.9502334E-4</v>
      </c>
      <c r="N1890" s="295">
        <v>1.9218910890000001E-3</v>
      </c>
      <c r="O1890" s="295">
        <v>9.0106623999999993E-3</v>
      </c>
      <c r="P1890"/>
      <c r="Q1890" s="212">
        <v>1.1465510000000001</v>
      </c>
      <c r="R1890"/>
      <c r="S1890" s="156">
        <v>1.1441784E-3</v>
      </c>
      <c r="T1890" s="156">
        <v>1.0746853E-3</v>
      </c>
      <c r="U1890" s="156">
        <v>4.8508925999999997E-5</v>
      </c>
      <c r="V1890" s="156">
        <v>2.0984206000000001E-5</v>
      </c>
      <c r="W1890"/>
      <c r="X1890" s="155">
        <v>3.0430632000000001E-6</v>
      </c>
      <c r="Y1890"/>
      <c r="Z1890"/>
      <c r="AA1890"/>
      <c r="AB1890"/>
      <c r="AC1890"/>
      <c r="AD1890" s="175"/>
      <c r="AE1890" s="272"/>
      <c r="AF1890" s="48"/>
      <c r="AG1890" s="48"/>
      <c r="AH1890" s="48"/>
      <c r="AI1890" s="48"/>
      <c r="AJ1890" s="48"/>
    </row>
    <row r="1891" spans="1:36" ht="14.4">
      <c r="A1891" t="s">
        <v>1262</v>
      </c>
      <c r="B1891" s="188" t="s">
        <v>324</v>
      </c>
      <c r="C1891" s="151" t="str">
        <f t="shared" si="335"/>
        <v>D.100.01.134</v>
      </c>
      <c r="D1891" s="54" t="s">
        <v>54</v>
      </c>
      <c r="E1891" s="150" t="s">
        <v>1229</v>
      </c>
      <c r="F1891" s="153" t="str">
        <f t="shared" si="336"/>
        <v>Welding aluminium arc (0.0183 kg electrode)</v>
      </c>
      <c r="G1891" s="277">
        <v>0.24263046000000002</v>
      </c>
      <c r="H1891" s="44">
        <f t="shared" si="337"/>
        <v>0.24263046000000002</v>
      </c>
      <c r="I1891"/>
      <c r="J1891" s="294">
        <v>6.4670137489060198E-2</v>
      </c>
      <c r="K1891" s="44">
        <f t="shared" si="338"/>
        <v>6.4670137489060198E-2</v>
      </c>
      <c r="L1891" s="295">
        <v>2.4438820860999996E-3</v>
      </c>
      <c r="M1891" s="295">
        <v>6.0415133812999995E-3</v>
      </c>
      <c r="N1891" s="295">
        <v>1.9790173021660199E-2</v>
      </c>
      <c r="O1891" s="295">
        <v>3.6394569000000002E-2</v>
      </c>
      <c r="P1891"/>
      <c r="Q1891" s="212">
        <v>2.6502018000000001</v>
      </c>
      <c r="R1891"/>
      <c r="S1891" s="156">
        <v>5.4928746000000002E-3</v>
      </c>
      <c r="T1891" s="156">
        <v>5.2168105000000003E-3</v>
      </c>
      <c r="U1891" s="156">
        <v>2.2277494999999999E-4</v>
      </c>
      <c r="V1891" s="156">
        <v>5.3289128999999997E-5</v>
      </c>
      <c r="W1891"/>
      <c r="X1891" s="155">
        <v>1.1911569999999999E-5</v>
      </c>
      <c r="Y1891"/>
      <c r="Z1891"/>
      <c r="AA1891"/>
      <c r="AB1891"/>
      <c r="AC1891"/>
      <c r="AD1891" s="53"/>
      <c r="AE1891" s="272"/>
      <c r="AF1891" s="48"/>
      <c r="AG1891" s="48"/>
      <c r="AH1891" s="48"/>
      <c r="AI1891" s="48"/>
      <c r="AJ1891" s="48"/>
    </row>
    <row r="1892" spans="1:36" ht="14.4">
      <c r="B1892" s="188"/>
      <c r="C1892" s="151"/>
      <c r="D1892" s="51" t="s">
        <v>215</v>
      </c>
      <c r="E1892" s="150"/>
      <c r="F1892"/>
      <c r="H1892" s="44"/>
      <c r="I1892"/>
      <c r="J1892" s="44"/>
      <c r="K1892" s="44"/>
      <c r="L1892" s="44"/>
      <c r="P1892"/>
      <c r="Q1892" s="212"/>
      <c r="R1892"/>
      <c r="S1892"/>
      <c r="T1892"/>
      <c r="U1892"/>
      <c r="V1892"/>
      <c r="W1892"/>
      <c r="X1892"/>
      <c r="Y1892"/>
      <c r="Z1892"/>
      <c r="AA1892"/>
      <c r="AB1892"/>
      <c r="AC1892"/>
      <c r="AD1892" s="53"/>
      <c r="AE1892" s="272"/>
      <c r="AF1892" s="48"/>
      <c r="AG1892" s="48"/>
      <c r="AH1892" s="48"/>
      <c r="AI1892" s="48"/>
      <c r="AJ1892" s="48"/>
    </row>
    <row r="1893" spans="1:36" ht="14.4">
      <c r="A1893" t="s">
        <v>3665</v>
      </c>
      <c r="B1893" s="188" t="s">
        <v>318</v>
      </c>
      <c r="C1893" s="151" t="str">
        <f t="shared" ref="C1893:C1906" si="339">MID(A1893,1,12)</f>
        <v>D.110.01.101</v>
      </c>
      <c r="D1893" s="54" t="s">
        <v>215</v>
      </c>
      <c r="E1893" s="150" t="s">
        <v>352</v>
      </c>
      <c r="F1893" s="153" t="str">
        <f t="shared" ref="F1893:F1906" si="340">MID(A1893, 21,85)</f>
        <v>Corrugated board making  (excl the paper)</v>
      </c>
      <c r="G1893" s="277">
        <v>0.14425793333333334</v>
      </c>
      <c r="H1893" s="44">
        <f t="shared" ref="H1893:H1906" si="341">G1893</f>
        <v>0.14425793333333334</v>
      </c>
      <c r="I1893"/>
      <c r="J1893" s="351">
        <v>2.7181259812546231E-2</v>
      </c>
      <c r="K1893" s="44">
        <v>2.7179746776799837E-2</v>
      </c>
      <c r="L1893" s="352">
        <v>1.3969961539999998E-3</v>
      </c>
      <c r="M1893" s="352">
        <v>2.0794674425400001E-3</v>
      </c>
      <c r="N1893" s="352">
        <v>2.066106216006234E-3</v>
      </c>
      <c r="O1893" s="352">
        <v>2.1638689999999999E-2</v>
      </c>
      <c r="P1893"/>
      <c r="Q1893" s="212">
        <v>2.5524138999999999</v>
      </c>
      <c r="R1893"/>
      <c r="S1893" s="156">
        <v>2.813149E-3</v>
      </c>
      <c r="T1893" s="156">
        <v>2.5739448000000002E-3</v>
      </c>
      <c r="U1893" s="156">
        <v>1.1741399E-4</v>
      </c>
      <c r="V1893" s="156">
        <v>1.2179021E-4</v>
      </c>
      <c r="W1893"/>
      <c r="X1893" s="155">
        <v>7.5595171999999999E-6</v>
      </c>
      <c r="Y1893"/>
      <c r="Z1893"/>
      <c r="AA1893"/>
      <c r="AB1893"/>
      <c r="AC1893"/>
      <c r="AD1893" s="53"/>
      <c r="AE1893" s="269"/>
      <c r="AF1893" s="48"/>
      <c r="AG1893" s="48"/>
      <c r="AH1893" s="48"/>
      <c r="AI1893" s="48"/>
      <c r="AJ1893" s="48"/>
    </row>
    <row r="1894" spans="1:36" ht="14.4">
      <c r="A1894" t="s">
        <v>3104</v>
      </c>
      <c r="B1894" s="188" t="s">
        <v>318</v>
      </c>
      <c r="C1894" s="151" t="str">
        <f t="shared" si="339"/>
        <v>D.110.01.102</v>
      </c>
      <c r="D1894" s="54" t="s">
        <v>215</v>
      </c>
      <c r="E1894" s="150" t="s">
        <v>351</v>
      </c>
      <c r="F1894" s="153" t="str">
        <f t="shared" si="340"/>
        <v>Printing per m2  100%  offset conventional (incl ink)</v>
      </c>
      <c r="G1894" s="277">
        <v>1.1672433333333334E-2</v>
      </c>
      <c r="H1894" s="44">
        <f t="shared" si="341"/>
        <v>1.1672433333333334E-2</v>
      </c>
      <c r="I1894"/>
      <c r="J1894" s="351">
        <v>4.1742222615000005E-3</v>
      </c>
      <c r="K1894" s="44">
        <f t="shared" ref="K1894:K1906" si="342">J1894</f>
        <v>4.1742222615000005E-3</v>
      </c>
      <c r="L1894" s="352">
        <v>1.8773453049999997E-4</v>
      </c>
      <c r="M1894" s="352">
        <v>1.9059228380000001E-3</v>
      </c>
      <c r="N1894" s="352">
        <v>3.2969989300000004E-4</v>
      </c>
      <c r="O1894" s="352">
        <v>1.7508650000000001E-3</v>
      </c>
      <c r="P1894"/>
      <c r="Q1894" s="212">
        <v>0.28078609999999998</v>
      </c>
      <c r="R1894"/>
      <c r="S1894" s="156">
        <v>2.7380360999999998E-4</v>
      </c>
      <c r="T1894" s="156">
        <v>2.5369287999999998E-4</v>
      </c>
      <c r="U1894" s="156">
        <v>1.0139878000000001E-5</v>
      </c>
      <c r="V1894" s="156">
        <v>9.9708526999999996E-6</v>
      </c>
      <c r="W1894"/>
      <c r="X1894" s="155">
        <v>7.6133407000000005E-7</v>
      </c>
      <c r="Y1894"/>
      <c r="Z1894"/>
      <c r="AA1894"/>
      <c r="AB1894"/>
      <c r="AC1894"/>
      <c r="AD1894" s="53"/>
      <c r="AH1894" s="48"/>
      <c r="AI1894" s="48"/>
      <c r="AJ1894" s="48"/>
    </row>
    <row r="1895" spans="1:36" ht="14.4">
      <c r="A1895" t="s">
        <v>3105</v>
      </c>
      <c r="B1895" s="188" t="s">
        <v>318</v>
      </c>
      <c r="C1895" s="151" t="str">
        <f t="shared" si="339"/>
        <v>D.110.01.103</v>
      </c>
      <c r="D1895" s="54" t="s">
        <v>215</v>
      </c>
      <c r="E1895" s="150" t="s">
        <v>351</v>
      </c>
      <c r="F1895" s="153" t="str">
        <f t="shared" si="340"/>
        <v>Printing per m2  100%  UV inkjet  (incl ink)</v>
      </c>
      <c r="G1895" s="277">
        <v>5.0515396666666663E-2</v>
      </c>
      <c r="H1895" s="44">
        <f t="shared" si="341"/>
        <v>5.0515396666666663E-2</v>
      </c>
      <c r="I1895"/>
      <c r="J1895" s="351">
        <v>2.2999233409999997E-2</v>
      </c>
      <c r="K1895" s="44">
        <f t="shared" si="342"/>
        <v>2.2999233409999997E-2</v>
      </c>
      <c r="L1895" s="352">
        <v>1.9123435999999997E-3</v>
      </c>
      <c r="M1895" s="352">
        <v>1.1704840349999999E-2</v>
      </c>
      <c r="N1895" s="352">
        <v>1.8047399599999997E-3</v>
      </c>
      <c r="O1895" s="352">
        <v>7.5773094999999997E-3</v>
      </c>
      <c r="P1895"/>
      <c r="Q1895" s="212">
        <v>1.2585137</v>
      </c>
      <c r="R1895"/>
      <c r="S1895" s="156">
        <v>1.4320136E-3</v>
      </c>
      <c r="T1895" s="156">
        <v>1.3225322E-3</v>
      </c>
      <c r="U1895" s="156">
        <v>4.7533332999999998E-5</v>
      </c>
      <c r="V1895" s="156">
        <v>6.1948125999999995E-5</v>
      </c>
      <c r="W1895"/>
      <c r="X1895" s="155">
        <v>4.3820275999999999E-6</v>
      </c>
      <c r="Y1895"/>
      <c r="Z1895"/>
      <c r="AA1895"/>
      <c r="AB1895"/>
      <c r="AC1895"/>
      <c r="AD1895" s="53"/>
      <c r="AE1895" s="272"/>
      <c r="AF1895" s="48"/>
      <c r="AG1895" s="48"/>
      <c r="AH1895" s="48"/>
      <c r="AI1895" s="48"/>
      <c r="AJ1895" s="48"/>
    </row>
    <row r="1896" spans="1:36" ht="14.4">
      <c r="A1896" t="s">
        <v>3666</v>
      </c>
      <c r="B1896" s="188" t="s">
        <v>318</v>
      </c>
      <c r="C1896" s="151" t="str">
        <f t="shared" si="339"/>
        <v>D.110.01.106</v>
      </c>
      <c r="D1896" s="54" t="s">
        <v>215</v>
      </c>
      <c r="E1896" s="150" t="s">
        <v>351</v>
      </c>
      <c r="F1896" s="153" t="str">
        <f t="shared" si="340"/>
        <v>Printing per m2  100% extra paint varnish layer</v>
      </c>
      <c r="G1896" s="277">
        <v>8.0158766666666662E-3</v>
      </c>
      <c r="H1896" s="44">
        <f t="shared" si="341"/>
        <v>8.0158766666666662E-3</v>
      </c>
      <c r="I1896"/>
      <c r="J1896" s="351">
        <v>3.0210728600000001E-3</v>
      </c>
      <c r="K1896" s="44">
        <f t="shared" si="342"/>
        <v>3.0210728600000001E-3</v>
      </c>
      <c r="L1896" s="352">
        <v>3.0384665350000002E-4</v>
      </c>
      <c r="M1896" s="352">
        <v>1.4866814804000003E-3</v>
      </c>
      <c r="N1896" s="352">
        <v>2.8163226100000001E-5</v>
      </c>
      <c r="O1896" s="352">
        <v>1.2023814999999999E-3</v>
      </c>
      <c r="P1896"/>
      <c r="Q1896" s="212">
        <v>0.20617954999999999</v>
      </c>
      <c r="R1896"/>
      <c r="S1896" s="156">
        <v>2.6194310999999999E-4</v>
      </c>
      <c r="T1896" s="156">
        <v>2.3888134E-4</v>
      </c>
      <c r="U1896" s="156">
        <v>9.0638187E-6</v>
      </c>
      <c r="V1896" s="156">
        <v>1.399795E-5</v>
      </c>
      <c r="W1896"/>
      <c r="X1896" s="155">
        <v>7.1148405999999997E-7</v>
      </c>
      <c r="Y1896"/>
      <c r="Z1896"/>
      <c r="AA1896"/>
      <c r="AB1896"/>
      <c r="AC1896"/>
      <c r="AD1896" s="53"/>
      <c r="AE1896" s="272"/>
      <c r="AF1896" s="48"/>
      <c r="AG1896" s="48"/>
      <c r="AH1896" s="48"/>
      <c r="AI1896" s="48"/>
      <c r="AJ1896" s="48"/>
    </row>
    <row r="1897" spans="1:36" ht="14.4">
      <c r="A1897" t="s">
        <v>3106</v>
      </c>
      <c r="B1897" s="188" t="s">
        <v>318</v>
      </c>
      <c r="C1897" s="151" t="str">
        <f t="shared" si="339"/>
        <v>D.110.01.107</v>
      </c>
      <c r="D1897" s="54" t="s">
        <v>215</v>
      </c>
      <c r="E1897" s="150" t="s">
        <v>351</v>
      </c>
      <c r="F1897" s="153" t="str">
        <f t="shared" si="340"/>
        <v>Printing per m2  100% flexographic print (incl ink)</v>
      </c>
      <c r="G1897" s="277">
        <v>9.8733686666666667E-3</v>
      </c>
      <c r="H1897" s="44">
        <f t="shared" si="341"/>
        <v>9.8733686666666667E-3</v>
      </c>
      <c r="I1897"/>
      <c r="J1897" s="351">
        <v>3.6257658053999997E-3</v>
      </c>
      <c r="K1897" s="44">
        <f t="shared" si="342"/>
        <v>3.6257658053999997E-3</v>
      </c>
      <c r="L1897" s="352">
        <v>1.646979441E-4</v>
      </c>
      <c r="M1897" s="352">
        <v>1.7034592589999999E-3</v>
      </c>
      <c r="N1897" s="352">
        <v>2.7660330230000002E-4</v>
      </c>
      <c r="O1897" s="352">
        <v>1.4810053E-3</v>
      </c>
      <c r="P1897"/>
      <c r="Q1897" s="212">
        <v>0.24053197000000001</v>
      </c>
      <c r="R1897"/>
      <c r="S1897" s="156">
        <v>2.3428576000000001E-4</v>
      </c>
      <c r="T1897" s="156">
        <v>2.1693025999999999E-4</v>
      </c>
      <c r="U1897" s="156">
        <v>8.6142470999999998E-6</v>
      </c>
      <c r="V1897" s="156">
        <v>8.7412491999999992E-6</v>
      </c>
      <c r="W1897"/>
      <c r="X1897" s="155">
        <v>6.5285333999999997E-7</v>
      </c>
      <c r="Y1897"/>
      <c r="Z1897"/>
      <c r="AA1897"/>
      <c r="AB1897"/>
      <c r="AC1897"/>
      <c r="AD1897" s="175"/>
      <c r="AE1897" s="272"/>
      <c r="AF1897" s="48"/>
      <c r="AG1897" s="48"/>
      <c r="AH1897" s="48"/>
      <c r="AI1897" s="48"/>
      <c r="AJ1897" s="48"/>
    </row>
    <row r="1898" spans="1:36" ht="14.4">
      <c r="A1898" t="s">
        <v>3107</v>
      </c>
      <c r="B1898" s="188" t="s">
        <v>318</v>
      </c>
      <c r="C1898" s="151" t="str">
        <f t="shared" si="339"/>
        <v>D.110.01.108</v>
      </c>
      <c r="D1898" s="54" t="s">
        <v>215</v>
      </c>
      <c r="E1898" s="150" t="s">
        <v>351</v>
      </c>
      <c r="F1898" s="153" t="str">
        <f t="shared" si="340"/>
        <v>Printing per m2  100% rotogravure print (incl ink)</v>
      </c>
      <c r="G1898" s="277">
        <v>1.5462954000000001E-2</v>
      </c>
      <c r="H1898" s="44">
        <f t="shared" si="341"/>
        <v>1.5462954000000001E-2</v>
      </c>
      <c r="I1898"/>
      <c r="J1898" s="351">
        <v>5.4794440158000002E-3</v>
      </c>
      <c r="K1898" s="44">
        <f t="shared" si="342"/>
        <v>5.4794440158000002E-3</v>
      </c>
      <c r="L1898" s="352">
        <v>2.4557229080000002E-4</v>
      </c>
      <c r="M1898" s="352">
        <v>2.4764526980000003E-3</v>
      </c>
      <c r="N1898" s="352">
        <v>4.3797592699999999E-4</v>
      </c>
      <c r="O1898" s="352">
        <v>2.3194431000000001E-3</v>
      </c>
      <c r="P1898"/>
      <c r="Q1898" s="212">
        <v>0.37036608999999998</v>
      </c>
      <c r="R1898"/>
      <c r="S1898" s="156">
        <v>3.6129632999999997E-4</v>
      </c>
      <c r="T1898" s="156">
        <v>3.3483740999999998E-4</v>
      </c>
      <c r="U1898" s="156">
        <v>1.341298E-5</v>
      </c>
      <c r="V1898" s="156">
        <v>1.3045933E-5</v>
      </c>
      <c r="W1898"/>
      <c r="X1898" s="155">
        <v>1.0038715999999999E-6</v>
      </c>
      <c r="Y1898"/>
      <c r="Z1898"/>
      <c r="AA1898"/>
      <c r="AB1898"/>
      <c r="AC1898"/>
      <c r="AD1898" s="175"/>
      <c r="AE1898" s="272"/>
      <c r="AH1898" s="48"/>
      <c r="AI1898" s="48"/>
      <c r="AJ1898" s="48"/>
    </row>
    <row r="1899" spans="1:36" ht="14.4">
      <c r="A1899" t="s">
        <v>3108</v>
      </c>
      <c r="B1899" s="188" t="s">
        <v>318</v>
      </c>
      <c r="C1899" s="151" t="str">
        <f t="shared" si="339"/>
        <v>D.110.01.202</v>
      </c>
      <c r="D1899" s="54" t="s">
        <v>215</v>
      </c>
      <c r="E1899" s="150" t="s">
        <v>351</v>
      </c>
      <c r="F1899" s="153" t="str">
        <f t="shared" si="340"/>
        <v>Printing per m2  offset  conventional  electricity only</v>
      </c>
      <c r="G1899" s="277">
        <v>6.6980573333333335E-3</v>
      </c>
      <c r="H1899" s="44">
        <f t="shared" si="341"/>
        <v>6.6980573333333335E-3</v>
      </c>
      <c r="I1899"/>
      <c r="J1899" s="351">
        <v>1.3504409539999999E-3</v>
      </c>
      <c r="K1899" s="44">
        <f t="shared" si="342"/>
        <v>1.3504409539999999E-3</v>
      </c>
      <c r="L1899" s="352">
        <v>4.27904353E-5</v>
      </c>
      <c r="M1899" s="352">
        <v>8.8646847000000008E-5</v>
      </c>
      <c r="N1899" s="352">
        <v>2.142950717E-4</v>
      </c>
      <c r="O1899" s="352">
        <v>1.0047086E-3</v>
      </c>
      <c r="P1899"/>
      <c r="Q1899" s="212">
        <v>0.12784295000000001</v>
      </c>
      <c r="R1899"/>
      <c r="S1899" s="156">
        <v>1.2757841000000001E-4</v>
      </c>
      <c r="T1899" s="156">
        <v>1.1982976999999999E-4</v>
      </c>
      <c r="U1899" s="156">
        <v>5.4088516999999997E-6</v>
      </c>
      <c r="V1899" s="156">
        <v>2.3397849999999998E-6</v>
      </c>
      <c r="W1899"/>
      <c r="X1899" s="155">
        <v>3.3930823000000002E-7</v>
      </c>
      <c r="Y1899"/>
      <c r="Z1899"/>
      <c r="AA1899"/>
      <c r="AB1899"/>
      <c r="AC1899"/>
      <c r="AD1899" s="175"/>
      <c r="AE1899" s="272"/>
      <c r="AH1899" s="48"/>
      <c r="AI1899" s="48"/>
      <c r="AJ1899" s="48"/>
    </row>
    <row r="1900" spans="1:36" ht="14.4">
      <c r="A1900" t="s">
        <v>3109</v>
      </c>
      <c r="B1900" s="188" t="s">
        <v>318</v>
      </c>
      <c r="C1900" s="151" t="str">
        <f t="shared" si="339"/>
        <v>D.110.01.203</v>
      </c>
      <c r="D1900" s="54" t="s">
        <v>215</v>
      </c>
      <c r="E1900" s="150" t="s">
        <v>351</v>
      </c>
      <c r="F1900" s="153" t="str">
        <f t="shared" si="340"/>
        <v>Printing per m2  UV inkjet  electricity only</v>
      </c>
      <c r="G1900" s="277">
        <v>8.7074746666666678E-3</v>
      </c>
      <c r="H1900" s="44">
        <f t="shared" si="341"/>
        <v>8.7074746666666678E-3</v>
      </c>
      <c r="I1900"/>
      <c r="J1900" s="351">
        <v>1.7555732634E-3</v>
      </c>
      <c r="K1900" s="44">
        <f t="shared" si="342"/>
        <v>1.7555732634E-3</v>
      </c>
      <c r="L1900" s="352">
        <v>5.5627566199999999E-5</v>
      </c>
      <c r="M1900" s="352">
        <v>1.1524090099999999E-4</v>
      </c>
      <c r="N1900" s="352">
        <v>2.7858359620000001E-4</v>
      </c>
      <c r="O1900" s="352">
        <v>1.3061212E-3</v>
      </c>
      <c r="P1900"/>
      <c r="Q1900" s="212">
        <v>0.16619582999999999</v>
      </c>
      <c r="R1900"/>
      <c r="S1900" s="156">
        <v>1.6585193000000001E-4</v>
      </c>
      <c r="T1900" s="156">
        <v>1.5577869999999999E-4</v>
      </c>
      <c r="U1900" s="156">
        <v>7.0315072000000002E-6</v>
      </c>
      <c r="V1900" s="156">
        <v>3.0417204999999999E-6</v>
      </c>
      <c r="W1900"/>
      <c r="X1900" s="155">
        <v>4.411007E-7</v>
      </c>
      <c r="Y1900"/>
      <c r="Z1900"/>
      <c r="AA1900"/>
      <c r="AB1900"/>
      <c r="AC1900"/>
      <c r="AD1900" s="175"/>
      <c r="AE1900" s="272"/>
      <c r="AF1900" s="48"/>
      <c r="AG1900" s="48"/>
      <c r="AH1900" s="48"/>
      <c r="AI1900" s="48"/>
      <c r="AJ1900" s="48"/>
    </row>
    <row r="1901" spans="1:36" ht="14.4">
      <c r="A1901" t="s">
        <v>3110</v>
      </c>
      <c r="B1901" s="188" t="s">
        <v>318</v>
      </c>
      <c r="C1901" s="151" t="str">
        <f t="shared" si="339"/>
        <v>D.110.01.204</v>
      </c>
      <c r="D1901" s="54" t="s">
        <v>215</v>
      </c>
      <c r="E1901" s="150" t="s">
        <v>351</v>
      </c>
      <c r="F1901" s="153" t="str">
        <f t="shared" si="340"/>
        <v>Printing per m2  flexographic print  electricity only</v>
      </c>
      <c r="G1901" s="277">
        <v>5.4063974000000004E-3</v>
      </c>
      <c r="H1901" s="44">
        <f t="shared" si="341"/>
        <v>5.4063974000000004E-3</v>
      </c>
      <c r="I1901"/>
      <c r="J1901" s="351">
        <v>1.0900205969999999E-3</v>
      </c>
      <c r="K1901" s="44">
        <f t="shared" si="342"/>
        <v>1.0900205969999999E-3</v>
      </c>
      <c r="L1901" s="352">
        <v>3.4538685000000001E-5</v>
      </c>
      <c r="M1901" s="352">
        <v>7.1552100999999998E-5</v>
      </c>
      <c r="N1901" s="352">
        <v>1.72970201E-4</v>
      </c>
      <c r="O1901" s="352">
        <v>8.1095961000000004E-4</v>
      </c>
      <c r="P1901"/>
      <c r="Q1901" s="212">
        <v>0.10318959</v>
      </c>
      <c r="R1901"/>
      <c r="S1901" s="156">
        <v>1.0297606E-4</v>
      </c>
      <c r="T1901" s="156">
        <v>9.6721675999999994E-5</v>
      </c>
      <c r="U1901" s="156">
        <v>4.3658033000000003E-6</v>
      </c>
      <c r="V1901" s="156">
        <v>1.8885784999999999E-6</v>
      </c>
      <c r="W1901"/>
      <c r="X1901" s="155">
        <v>2.7387569E-7</v>
      </c>
      <c r="Y1901"/>
      <c r="Z1901"/>
      <c r="AA1901"/>
      <c r="AB1901"/>
      <c r="AC1901"/>
      <c r="AD1901" s="175"/>
      <c r="AE1901" s="272"/>
      <c r="AF1901" s="48"/>
      <c r="AG1901" s="48"/>
      <c r="AH1901" s="48"/>
      <c r="AI1901" s="48"/>
      <c r="AJ1901" s="48"/>
    </row>
    <row r="1902" spans="1:36" ht="14.4">
      <c r="A1902" t="s">
        <v>3111</v>
      </c>
      <c r="B1902" s="188" t="s">
        <v>318</v>
      </c>
      <c r="C1902" s="151" t="str">
        <f t="shared" si="339"/>
        <v>D.110.01.205</v>
      </c>
      <c r="D1902" s="54" t="s">
        <v>215</v>
      </c>
      <c r="E1902" s="150" t="s">
        <v>351</v>
      </c>
      <c r="F1902" s="153" t="str">
        <f t="shared" si="340"/>
        <v>Printing per m2  rotogravure print  electricity only</v>
      </c>
      <c r="G1902" s="277">
        <v>9.0106626666666672E-3</v>
      </c>
      <c r="H1902" s="44">
        <f t="shared" si="341"/>
        <v>9.0106626666666672E-3</v>
      </c>
      <c r="I1902"/>
      <c r="J1902" s="351">
        <v>1.8167010345999999E-3</v>
      </c>
      <c r="K1902" s="44">
        <f t="shared" si="342"/>
        <v>1.8167010345999999E-3</v>
      </c>
      <c r="L1902" s="352">
        <v>5.7564475300000001E-5</v>
      </c>
      <c r="M1902" s="352">
        <v>1.19253501E-4</v>
      </c>
      <c r="N1902" s="352">
        <v>2.8828365829999998E-4</v>
      </c>
      <c r="O1902" s="352">
        <v>1.3515993999999999E-3</v>
      </c>
      <c r="P1902"/>
      <c r="Q1902" s="212">
        <v>0.17198263999999999</v>
      </c>
      <c r="R1902"/>
      <c r="S1902" s="156">
        <v>1.7162676E-4</v>
      </c>
      <c r="T1902" s="156">
        <v>1.6120279000000001E-4</v>
      </c>
      <c r="U1902" s="156">
        <v>7.2763389000000002E-6</v>
      </c>
      <c r="V1902" s="156">
        <v>3.1476309E-6</v>
      </c>
      <c r="W1902"/>
      <c r="X1902" s="155">
        <v>4.5645948000000002E-7</v>
      </c>
      <c r="Y1902"/>
      <c r="Z1902"/>
      <c r="AA1902"/>
      <c r="AB1902"/>
      <c r="AC1902"/>
      <c r="AD1902" s="175"/>
      <c r="AE1902" s="272"/>
      <c r="AF1902" s="48"/>
      <c r="AG1902" s="48"/>
      <c r="AH1902" s="48"/>
      <c r="AI1902" s="48"/>
      <c r="AJ1902" s="48"/>
    </row>
    <row r="1903" spans="1:36" ht="14.4">
      <c r="A1903" t="s">
        <v>3112</v>
      </c>
      <c r="B1903" s="188" t="s">
        <v>318</v>
      </c>
      <c r="C1903" s="151" t="str">
        <f t="shared" si="339"/>
        <v>D.110.01.301</v>
      </c>
      <c r="D1903" s="54" t="s">
        <v>215</v>
      </c>
      <c r="E1903" s="150" t="s">
        <v>351</v>
      </c>
      <c r="F1903" s="153" t="str">
        <f t="shared" si="340"/>
        <v>printing plate offset</v>
      </c>
      <c r="G1903" s="277">
        <v>4.9919403333333339</v>
      </c>
      <c r="H1903" s="44">
        <f t="shared" si="341"/>
        <v>4.9919403333333339</v>
      </c>
      <c r="I1903"/>
      <c r="J1903" s="294">
        <v>1.3703156884848999</v>
      </c>
      <c r="K1903" s="44">
        <f t="shared" si="342"/>
        <v>1.3703156884848999</v>
      </c>
      <c r="L1903" s="295">
        <v>5.2590127629999997E-2</v>
      </c>
      <c r="M1903" s="295">
        <v>0.13132427821999998</v>
      </c>
      <c r="N1903" s="295">
        <v>0.43761023263489995</v>
      </c>
      <c r="O1903" s="295">
        <v>0.74879105000000001</v>
      </c>
      <c r="P1903"/>
      <c r="Q1903" s="212">
        <v>50.749195</v>
      </c>
      <c r="R1903"/>
      <c r="S1903" s="156">
        <v>0.11499520000000001</v>
      </c>
      <c r="T1903" s="156">
        <v>0.10939452</v>
      </c>
      <c r="U1903" s="156">
        <v>4.6452235999999997E-3</v>
      </c>
      <c r="V1903" s="156">
        <v>9.5545438999999996E-4</v>
      </c>
      <c r="W1903"/>
      <c r="X1903" s="155">
        <v>2.4459927999999999E-4</v>
      </c>
      <c r="Y1903"/>
      <c r="Z1903"/>
      <c r="AA1903"/>
      <c r="AB1903"/>
      <c r="AC1903"/>
      <c r="AD1903" s="175"/>
      <c r="AF1903" s="48"/>
      <c r="AG1903" s="48"/>
      <c r="AH1903" s="48"/>
      <c r="AI1903" s="48"/>
      <c r="AJ1903" s="48"/>
    </row>
    <row r="1904" spans="1:36" ht="14.4">
      <c r="A1904" t="s">
        <v>3113</v>
      </c>
      <c r="B1904" s="188" t="s">
        <v>318</v>
      </c>
      <c r="C1904" s="151" t="str">
        <f t="shared" si="339"/>
        <v>D.110.01.302</v>
      </c>
      <c r="D1904" s="54" t="s">
        <v>215</v>
      </c>
      <c r="E1904" s="150" t="s">
        <v>351</v>
      </c>
      <c r="F1904" s="153" t="str">
        <f t="shared" si="340"/>
        <v>printing plate flexo</v>
      </c>
      <c r="G1904" s="277">
        <v>10.92</v>
      </c>
      <c r="H1904" s="44">
        <f t="shared" si="341"/>
        <v>10.92</v>
      </c>
      <c r="I1904"/>
      <c r="J1904" s="294">
        <v>4.9393020697200001</v>
      </c>
      <c r="K1904" s="44">
        <f t="shared" si="342"/>
        <v>4.9393020697200001</v>
      </c>
      <c r="L1904" s="295">
        <v>0.16056033040000001</v>
      </c>
      <c r="M1904" s="295">
        <v>3.1407417393200001</v>
      </c>
      <c r="N1904" s="295">
        <v>0</v>
      </c>
      <c r="O1904" s="295">
        <v>1.6379999999999999</v>
      </c>
      <c r="P1904"/>
      <c r="Q1904" s="212">
        <v>292.87439999999998</v>
      </c>
      <c r="R1904"/>
      <c r="S1904" s="156">
        <v>0.24584322</v>
      </c>
      <c r="T1904" s="156">
        <v>0.21789889000000001</v>
      </c>
      <c r="U1904" s="156">
        <v>9.2411691999999997E-3</v>
      </c>
      <c r="V1904" s="156">
        <v>1.8703155999999999E-2</v>
      </c>
      <c r="W1904"/>
      <c r="X1904" s="155">
        <v>8.1800888000000001E-4</v>
      </c>
      <c r="Y1904"/>
      <c r="Z1904"/>
      <c r="AA1904"/>
      <c r="AB1904"/>
      <c r="AC1904"/>
      <c r="AD1904" s="175"/>
      <c r="AE1904" s="272"/>
      <c r="AH1904" s="48"/>
      <c r="AI1904" s="48"/>
      <c r="AJ1904" s="48"/>
    </row>
    <row r="1905" spans="1:36" ht="14.4">
      <c r="A1905" t="s">
        <v>3114</v>
      </c>
      <c r="B1905" s="188" t="s">
        <v>318</v>
      </c>
      <c r="C1905" s="151" t="str">
        <f t="shared" si="339"/>
        <v>D.110.01.303</v>
      </c>
      <c r="D1905" s="54" t="s">
        <v>215</v>
      </c>
      <c r="E1905" s="150" t="s">
        <v>351</v>
      </c>
      <c r="F1905" s="153" t="str">
        <f t="shared" si="340"/>
        <v>printing plate rotogravure</v>
      </c>
      <c r="G1905" s="277">
        <v>8.9075793333333344</v>
      </c>
      <c r="H1905" s="44">
        <f t="shared" si="341"/>
        <v>8.9075793333333344</v>
      </c>
      <c r="I1905"/>
      <c r="J1905" s="294">
        <v>1.9372424925613898</v>
      </c>
      <c r="K1905" s="44">
        <f t="shared" si="342"/>
        <v>1.9372424925613898</v>
      </c>
      <c r="L1905" s="295">
        <v>9.4878076120000002E-2</v>
      </c>
      <c r="M1905" s="295">
        <v>0.1602094815</v>
      </c>
      <c r="N1905" s="295">
        <v>0.34601803494138961</v>
      </c>
      <c r="O1905" s="295">
        <v>1.3361369000000001</v>
      </c>
      <c r="P1905"/>
      <c r="Q1905" s="212">
        <v>166.99937</v>
      </c>
      <c r="R1905"/>
      <c r="S1905" s="156">
        <v>0.17343437</v>
      </c>
      <c r="T1905" s="156">
        <v>0.16184469000000001</v>
      </c>
      <c r="U1905" s="156">
        <v>7.3061977999999998E-3</v>
      </c>
      <c r="V1905" s="156">
        <v>4.2834863000000001E-3</v>
      </c>
      <c r="W1905"/>
      <c r="X1905" s="155">
        <v>4.6241110000000001E-4</v>
      </c>
      <c r="Y1905"/>
      <c r="Z1905"/>
      <c r="AA1905"/>
      <c r="AB1905"/>
      <c r="AC1905"/>
      <c r="AD1905" s="175"/>
      <c r="AE1905" s="272"/>
      <c r="AF1905" s="48"/>
      <c r="AG1905" s="48"/>
      <c r="AH1905" s="48"/>
      <c r="AI1905" s="48"/>
      <c r="AJ1905" s="48"/>
    </row>
    <row r="1906" spans="1:36" ht="14.4">
      <c r="A1906" t="s">
        <v>3115</v>
      </c>
      <c r="B1906" s="188" t="s">
        <v>318</v>
      </c>
      <c r="C1906" s="151" t="str">
        <f t="shared" si="339"/>
        <v>D.110.01.400</v>
      </c>
      <c r="D1906" s="54" t="s">
        <v>215</v>
      </c>
      <c r="E1906" s="150" t="s">
        <v>352</v>
      </c>
      <c r="F1906" s="153" t="str">
        <f t="shared" si="340"/>
        <v>negligible extra converting (e.g. a bag from paper - etc)</v>
      </c>
      <c r="G1906" s="277">
        <v>5.6767172666666668E-4</v>
      </c>
      <c r="H1906" s="44">
        <f t="shared" si="341"/>
        <v>5.6767172666666668E-4</v>
      </c>
      <c r="I1906"/>
      <c r="J1906" s="294">
        <v>1.1445216213E-4</v>
      </c>
      <c r="K1906" s="44">
        <f t="shared" si="342"/>
        <v>1.1445216213E-4</v>
      </c>
      <c r="L1906" s="295">
        <v>3.6265619299999999E-6</v>
      </c>
      <c r="M1906" s="295">
        <v>7.5129705E-6</v>
      </c>
      <c r="N1906" s="295">
        <v>1.8161870699999999E-5</v>
      </c>
      <c r="O1906" s="295">
        <v>8.5150758999999999E-5</v>
      </c>
      <c r="P1906"/>
      <c r="Q1906" s="212">
        <v>1.0834906E-2</v>
      </c>
      <c r="R1906"/>
      <c r="S1906" s="156">
        <v>1.0812486E-5</v>
      </c>
      <c r="T1906" s="156">
        <v>1.0155776E-5</v>
      </c>
      <c r="U1906" s="156">
        <v>4.5840935000000001E-7</v>
      </c>
      <c r="V1906" s="156">
        <v>1.9830074999999999E-7</v>
      </c>
      <c r="W1906"/>
      <c r="X1906" s="155">
        <v>2.8756947E-8</v>
      </c>
      <c r="Y1906"/>
      <c r="Z1906"/>
      <c r="AA1906"/>
      <c r="AB1906"/>
      <c r="AC1906"/>
      <c r="AD1906" s="175"/>
      <c r="AE1906" s="272"/>
      <c r="AF1906" s="48"/>
      <c r="AG1906" s="48"/>
      <c r="AH1906" s="48"/>
      <c r="AI1906" s="48"/>
      <c r="AJ1906" s="48"/>
    </row>
    <row r="1907" spans="1:36" ht="14.4">
      <c r="B1907" s="188"/>
      <c r="C1907" s="151"/>
      <c r="D1907" s="51" t="s">
        <v>55</v>
      </c>
      <c r="E1907" s="150"/>
      <c r="F1907"/>
      <c r="H1907" s="44"/>
      <c r="I1907"/>
      <c r="J1907" s="44"/>
      <c r="K1907" s="44"/>
      <c r="L1907" s="44"/>
      <c r="P1907"/>
      <c r="Q1907" s="212"/>
      <c r="R1907"/>
      <c r="S1907"/>
      <c r="T1907"/>
      <c r="U1907"/>
      <c r="V1907"/>
      <c r="W1907"/>
      <c r="X1907"/>
      <c r="Y1907"/>
      <c r="Z1907"/>
      <c r="AA1907"/>
      <c r="AB1907"/>
      <c r="AC1907"/>
      <c r="AD1907" s="175"/>
      <c r="AE1907" s="272"/>
      <c r="AF1907" s="48"/>
      <c r="AG1907" s="48"/>
      <c r="AH1907" s="48"/>
      <c r="AI1907" s="48"/>
      <c r="AJ1907" s="48"/>
    </row>
    <row r="1908" spans="1:36" ht="14.4">
      <c r="A1908" t="s">
        <v>1956</v>
      </c>
      <c r="B1908" s="188" t="s">
        <v>319</v>
      </c>
      <c r="C1908" s="151" t="str">
        <f t="shared" ref="C1908:C1916" si="343">MID(A1908,1,12)</f>
        <v>D.120.01.101</v>
      </c>
      <c r="D1908" s="54" t="s">
        <v>55</v>
      </c>
      <c r="E1908" s="150" t="s">
        <v>352</v>
      </c>
      <c r="F1908" s="153" t="str">
        <f t="shared" ref="F1908:F1916" si="344">MID(A1908, 21,85)</f>
        <v>blow moulding - machine only</v>
      </c>
      <c r="G1908" s="277">
        <v>0.19372924</v>
      </c>
      <c r="H1908" s="44">
        <f t="shared" ref="H1908:H1916" si="345">G1908</f>
        <v>0.19372924</v>
      </c>
      <c r="I1908"/>
      <c r="J1908" s="294">
        <v>3.9059071149999999E-2</v>
      </c>
      <c r="K1908" s="44">
        <f t="shared" ref="K1908:K1916" si="346">J1908</f>
        <v>3.9059071149999999E-2</v>
      </c>
      <c r="L1908" s="295">
        <v>1.23763618E-3</v>
      </c>
      <c r="M1908" s="295">
        <v>2.5639503000000003E-3</v>
      </c>
      <c r="N1908" s="295">
        <v>6.1980986699999999E-3</v>
      </c>
      <c r="O1908" s="295">
        <v>2.9059386E-2</v>
      </c>
      <c r="P1908"/>
      <c r="Q1908" s="212">
        <v>3.6976268000000001</v>
      </c>
      <c r="R1908"/>
      <c r="S1908" s="156">
        <v>3.6899754E-3</v>
      </c>
      <c r="T1908" s="156">
        <v>3.4658600999999999E-3</v>
      </c>
      <c r="U1908" s="156">
        <v>1.5644129000000001E-4</v>
      </c>
      <c r="V1908" s="156">
        <v>6.7674065000000001E-5</v>
      </c>
      <c r="W1908"/>
      <c r="X1908" s="155">
        <v>9.8138789000000003E-6</v>
      </c>
      <c r="Y1908"/>
      <c r="Z1908"/>
      <c r="AA1908"/>
      <c r="AB1908"/>
      <c r="AC1908"/>
      <c r="AD1908" s="175"/>
      <c r="AE1908" s="272"/>
      <c r="AF1908" s="48"/>
      <c r="AG1908" s="48"/>
      <c r="AH1908" s="48"/>
      <c r="AI1908" s="48"/>
      <c r="AJ1908" s="48"/>
    </row>
    <row r="1909" spans="1:36" ht="14.4">
      <c r="A1909" t="s">
        <v>1957</v>
      </c>
      <c r="B1909" s="188" t="s">
        <v>319</v>
      </c>
      <c r="C1909" s="151" t="str">
        <f t="shared" si="343"/>
        <v>D.120.01.102</v>
      </c>
      <c r="D1909" s="54" t="s">
        <v>55</v>
      </c>
      <c r="E1909" s="150" t="s">
        <v>352</v>
      </c>
      <c r="F1909" s="153" t="str">
        <f t="shared" si="344"/>
        <v>blow moulding - production site</v>
      </c>
      <c r="G1909" s="277">
        <v>1.0046888666666667</v>
      </c>
      <c r="H1909" s="44">
        <f t="shared" si="345"/>
        <v>1.0046888666666667</v>
      </c>
      <c r="I1909"/>
      <c r="J1909" s="294">
        <v>0.20256216267999999</v>
      </c>
      <c r="K1909" s="44">
        <f t="shared" si="346"/>
        <v>0.20256216267999999</v>
      </c>
      <c r="L1909" s="295">
        <v>6.4184389699999999E-3</v>
      </c>
      <c r="M1909" s="295">
        <v>1.32967654E-2</v>
      </c>
      <c r="N1909" s="295">
        <v>3.2143628309999998E-2</v>
      </c>
      <c r="O1909" s="295">
        <v>0.15070333</v>
      </c>
      <c r="P1909"/>
      <c r="Q1909" s="212">
        <v>19.176065000000001</v>
      </c>
      <c r="R1909"/>
      <c r="S1909" s="156">
        <v>1.9136383999999999E-2</v>
      </c>
      <c r="T1909" s="156">
        <v>1.7974111000000001E-2</v>
      </c>
      <c r="U1909" s="156">
        <v>8.1131178999999999E-4</v>
      </c>
      <c r="V1909" s="156">
        <v>3.5096085000000001E-4</v>
      </c>
      <c r="W1909"/>
      <c r="X1909" s="155">
        <v>5.0895232000000001E-5</v>
      </c>
      <c r="Y1909"/>
      <c r="Z1909"/>
      <c r="AA1909"/>
      <c r="AB1909"/>
      <c r="AC1909"/>
      <c r="AD1909" s="175"/>
      <c r="AE1909" s="272"/>
      <c r="AF1909" s="48"/>
      <c r="AG1909" s="48"/>
      <c r="AH1909" s="48"/>
      <c r="AI1909" s="48"/>
      <c r="AJ1909" s="48"/>
    </row>
    <row r="1910" spans="1:36" ht="14.4">
      <c r="A1910" t="s">
        <v>1958</v>
      </c>
      <c r="B1910" s="188" t="s">
        <v>319</v>
      </c>
      <c r="C1910" s="151" t="str">
        <f t="shared" si="343"/>
        <v>D.120.01.103</v>
      </c>
      <c r="D1910" s="54" t="s">
        <v>55</v>
      </c>
      <c r="E1910" s="150" t="s">
        <v>352</v>
      </c>
      <c r="F1910" s="153" t="str">
        <f t="shared" si="344"/>
        <v>extrusion - machine only</v>
      </c>
      <c r="G1910" s="277">
        <v>0.11263328000000002</v>
      </c>
      <c r="H1910" s="44">
        <f t="shared" si="345"/>
        <v>0.11263328000000002</v>
      </c>
      <c r="I1910"/>
      <c r="J1910" s="294">
        <v>2.2708762455000003E-2</v>
      </c>
      <c r="K1910" s="44">
        <f t="shared" si="346"/>
        <v>2.2708762455000003E-2</v>
      </c>
      <c r="L1910" s="295">
        <v>7.1955594100000001E-4</v>
      </c>
      <c r="M1910" s="295">
        <v>1.4906687600000001E-3</v>
      </c>
      <c r="N1910" s="295">
        <v>3.6035457540000001E-3</v>
      </c>
      <c r="O1910" s="295">
        <v>1.6894992000000001E-2</v>
      </c>
      <c r="P1910"/>
      <c r="Q1910" s="212">
        <v>2.1497830000000002</v>
      </c>
      <c r="R1910"/>
      <c r="S1910" s="156">
        <v>2.1453345000000002E-3</v>
      </c>
      <c r="T1910" s="156">
        <v>2.0150349000000001E-3</v>
      </c>
      <c r="U1910" s="156">
        <v>9.0954236000000003E-5</v>
      </c>
      <c r="V1910" s="156">
        <v>3.9345385999999999E-5</v>
      </c>
      <c r="W1910"/>
      <c r="X1910" s="155">
        <v>5.7057435000000001E-6</v>
      </c>
      <c r="Y1910"/>
      <c r="Z1910"/>
      <c r="AA1910"/>
      <c r="AB1910"/>
      <c r="AC1910"/>
      <c r="AD1910" s="175"/>
      <c r="AE1910" s="272"/>
      <c r="AF1910" s="48"/>
      <c r="AG1910" s="48"/>
      <c r="AH1910" s="48"/>
      <c r="AI1910" s="48"/>
      <c r="AJ1910" s="48"/>
    </row>
    <row r="1911" spans="1:36" ht="14.4">
      <c r="A1911" t="s">
        <v>1959</v>
      </c>
      <c r="B1911" s="188" t="s">
        <v>319</v>
      </c>
      <c r="C1911" s="151" t="str">
        <f t="shared" si="343"/>
        <v>D.120.01.104</v>
      </c>
      <c r="D1911" s="54" t="s">
        <v>55</v>
      </c>
      <c r="E1911" s="150" t="s">
        <v>352</v>
      </c>
      <c r="F1911" s="153" t="str">
        <f t="shared" si="344"/>
        <v>extrusion - production site</v>
      </c>
      <c r="G1911" s="277">
        <v>0.30636251999999997</v>
      </c>
      <c r="H1911" s="44">
        <f t="shared" si="345"/>
        <v>0.30636251999999997</v>
      </c>
      <c r="I1911"/>
      <c r="J1911" s="294">
        <v>6.1767833590000001E-2</v>
      </c>
      <c r="K1911" s="44">
        <f t="shared" si="346"/>
        <v>6.1767833590000001E-2</v>
      </c>
      <c r="L1911" s="295">
        <v>1.9571921699999997E-3</v>
      </c>
      <c r="M1911" s="295">
        <v>4.0546190000000006E-3</v>
      </c>
      <c r="N1911" s="295">
        <v>9.80164442E-3</v>
      </c>
      <c r="O1911" s="295">
        <v>4.5954377999999997E-2</v>
      </c>
      <c r="P1911"/>
      <c r="Q1911" s="212">
        <v>5.8474098999999997</v>
      </c>
      <c r="R1911"/>
      <c r="S1911" s="156">
        <v>5.8353099999999998E-3</v>
      </c>
      <c r="T1911" s="156">
        <v>5.4808950000000004E-3</v>
      </c>
      <c r="U1911" s="156">
        <v>2.4739552000000001E-4</v>
      </c>
      <c r="V1911" s="156">
        <v>1.0701945E-4</v>
      </c>
      <c r="W1911"/>
      <c r="X1911" s="155">
        <v>1.5519622E-5</v>
      </c>
      <c r="Y1911"/>
      <c r="Z1911"/>
      <c r="AA1911"/>
      <c r="AB1911"/>
      <c r="AC1911"/>
      <c r="AD1911" s="175"/>
      <c r="AE1911" s="272"/>
      <c r="AF1911" s="48"/>
      <c r="AG1911" s="48"/>
      <c r="AH1911" s="48"/>
      <c r="AI1911" s="48"/>
      <c r="AJ1911" s="48"/>
    </row>
    <row r="1912" spans="1:36" ht="14.4">
      <c r="A1912" t="s">
        <v>1960</v>
      </c>
      <c r="B1912" s="188" t="s">
        <v>319</v>
      </c>
      <c r="C1912" s="151" t="str">
        <f t="shared" si="343"/>
        <v>D.120.01.105</v>
      </c>
      <c r="D1912" s="54" t="s">
        <v>55</v>
      </c>
      <c r="E1912" s="150" t="s">
        <v>352</v>
      </c>
      <c r="F1912" s="153" t="str">
        <f t="shared" si="344"/>
        <v>injection moulding - machine only</v>
      </c>
      <c r="G1912" s="277">
        <v>0.41899580000000003</v>
      </c>
      <c r="H1912" s="44">
        <f t="shared" si="345"/>
        <v>0.41899580000000003</v>
      </c>
      <c r="I1912"/>
      <c r="J1912" s="294">
        <v>8.4476595740000007E-2</v>
      </c>
      <c r="K1912" s="44">
        <f t="shared" si="346"/>
        <v>8.4476595740000007E-2</v>
      </c>
      <c r="L1912" s="295">
        <v>2.6767480600000003E-3</v>
      </c>
      <c r="M1912" s="295">
        <v>5.5452877999999997E-3</v>
      </c>
      <c r="N1912" s="295">
        <v>1.3405189880000001E-2</v>
      </c>
      <c r="O1912" s="295">
        <v>6.2849370000000002E-2</v>
      </c>
      <c r="P1912"/>
      <c r="Q1912" s="212">
        <v>7.9971928999999999</v>
      </c>
      <c r="R1912"/>
      <c r="S1912" s="156">
        <v>7.9806445E-3</v>
      </c>
      <c r="T1912" s="156">
        <v>7.4959299E-3</v>
      </c>
      <c r="U1912" s="156">
        <v>3.3834975999999999E-4</v>
      </c>
      <c r="V1912" s="156">
        <v>1.4636483999999999E-4</v>
      </c>
      <c r="W1912"/>
      <c r="X1912" s="155">
        <v>2.1225365999999999E-5</v>
      </c>
      <c r="Y1912"/>
      <c r="Z1912"/>
      <c r="AA1912"/>
      <c r="AB1912"/>
      <c r="AC1912"/>
      <c r="AD1912" s="175"/>
      <c r="AE1912" s="269"/>
      <c r="AF1912" s="48"/>
      <c r="AG1912" s="48"/>
      <c r="AH1912" s="48"/>
      <c r="AI1912" s="48"/>
      <c r="AJ1912" s="48"/>
    </row>
    <row r="1913" spans="1:36" ht="14.4">
      <c r="A1913" t="s">
        <v>1961</v>
      </c>
      <c r="B1913" s="188" t="s">
        <v>319</v>
      </c>
      <c r="C1913" s="151" t="str">
        <f t="shared" si="343"/>
        <v>D.120.01.106</v>
      </c>
      <c r="D1913" s="54" t="s">
        <v>55</v>
      </c>
      <c r="E1913" s="150" t="s">
        <v>352</v>
      </c>
      <c r="F1913" s="153" t="str">
        <f t="shared" si="344"/>
        <v>injection moulding - production site</v>
      </c>
      <c r="G1913" s="277">
        <v>1.0677634666666667</v>
      </c>
      <c r="H1913" s="44">
        <f t="shared" si="345"/>
        <v>1.0677634666666667</v>
      </c>
      <c r="I1913"/>
      <c r="J1913" s="294">
        <v>0.21527906357000001</v>
      </c>
      <c r="K1913" s="44">
        <f t="shared" si="346"/>
        <v>0.21527906357000001</v>
      </c>
      <c r="L1913" s="295">
        <v>6.8213903800000003E-3</v>
      </c>
      <c r="M1913" s="295">
        <v>1.4131539800000001E-2</v>
      </c>
      <c r="N1913" s="295">
        <v>3.4161613389999998E-2</v>
      </c>
      <c r="O1913" s="295">
        <v>0.16016452</v>
      </c>
      <c r="P1913"/>
      <c r="Q1913" s="212">
        <v>20.379943000000001</v>
      </c>
      <c r="R1913"/>
      <c r="S1913" s="156">
        <v>2.0337771000000001E-2</v>
      </c>
      <c r="T1913" s="156">
        <v>1.9102530999999999E-2</v>
      </c>
      <c r="U1913" s="156">
        <v>8.6224616000000001E-4</v>
      </c>
      <c r="V1913" s="156">
        <v>3.7299426000000002E-4</v>
      </c>
      <c r="W1913"/>
      <c r="X1913" s="155">
        <v>5.4090449E-5</v>
      </c>
      <c r="Y1913"/>
      <c r="Z1913"/>
      <c r="AA1913"/>
      <c r="AB1913"/>
      <c r="AC1913"/>
      <c r="AD1913" s="175"/>
      <c r="AE1913" s="272"/>
      <c r="AH1913" s="48"/>
      <c r="AI1913" s="48"/>
      <c r="AJ1913" s="48"/>
    </row>
    <row r="1914" spans="1:36" ht="14.4">
      <c r="A1914" t="s">
        <v>1078</v>
      </c>
      <c r="B1914" s="188" t="s">
        <v>319</v>
      </c>
      <c r="C1914" s="151" t="str">
        <f t="shared" si="343"/>
        <v>D.120.01.107</v>
      </c>
      <c r="D1914" s="54" t="s">
        <v>55</v>
      </c>
      <c r="E1914" s="150" t="s">
        <v>352</v>
      </c>
      <c r="F1914" s="153" t="str">
        <f t="shared" si="344"/>
        <v>Recycling mixed polymer</v>
      </c>
      <c r="G1914" s="277">
        <v>0.38175989333333332</v>
      </c>
      <c r="H1914" s="44">
        <f t="shared" si="345"/>
        <v>0.38175989333333332</v>
      </c>
      <c r="I1914"/>
      <c r="J1914" s="294">
        <v>7.1022820297682879E-2</v>
      </c>
      <c r="K1914" s="44">
        <f t="shared" si="346"/>
        <v>7.1022820297682879E-2</v>
      </c>
      <c r="L1914" s="295">
        <v>2.5544390309999998E-3</v>
      </c>
      <c r="M1914" s="295">
        <v>4.4616848806000005E-3</v>
      </c>
      <c r="N1914" s="295">
        <v>6.7427123860828815E-3</v>
      </c>
      <c r="O1914" s="295">
        <v>5.7263983999999997E-2</v>
      </c>
      <c r="P1914"/>
      <c r="Q1914" s="212">
        <v>6.5067193000000003</v>
      </c>
      <c r="R1914"/>
      <c r="S1914" s="156">
        <v>7.1879767000000002E-3</v>
      </c>
      <c r="T1914" s="156">
        <v>6.6227116000000001E-3</v>
      </c>
      <c r="U1914" s="156">
        <v>3.0463672E-4</v>
      </c>
      <c r="V1914" s="156">
        <v>2.6062843000000002E-4</v>
      </c>
      <c r="W1914"/>
      <c r="X1914" s="155">
        <v>1.9030411999999999E-5</v>
      </c>
      <c r="Y1914"/>
      <c r="Z1914"/>
      <c r="AA1914"/>
      <c r="AB1914"/>
      <c r="AC1914"/>
      <c r="AD1914" s="175"/>
      <c r="AE1914" s="272"/>
      <c r="AF1914" s="48"/>
      <c r="AG1914" s="48"/>
      <c r="AH1914" s="48"/>
      <c r="AI1914" s="48"/>
      <c r="AJ1914" s="48"/>
    </row>
    <row r="1915" spans="1:36" ht="14.4">
      <c r="A1915" t="s">
        <v>1962</v>
      </c>
      <c r="B1915" s="188" t="s">
        <v>319</v>
      </c>
      <c r="C1915" s="151" t="str">
        <f t="shared" si="343"/>
        <v>D.120.01.108</v>
      </c>
      <c r="D1915" s="54" t="s">
        <v>55</v>
      </c>
      <c r="E1915" s="150" t="s">
        <v>352</v>
      </c>
      <c r="F1915" s="153" t="str">
        <f t="shared" si="344"/>
        <v>thermo forming - machine only</v>
      </c>
      <c r="G1915" s="277">
        <v>0.19823457333333333</v>
      </c>
      <c r="H1915" s="44">
        <f t="shared" si="345"/>
        <v>0.19823457333333333</v>
      </c>
      <c r="I1915"/>
      <c r="J1915" s="294">
        <v>3.9967421949999998E-2</v>
      </c>
      <c r="K1915" s="44">
        <f t="shared" si="346"/>
        <v>3.9967421949999998E-2</v>
      </c>
      <c r="L1915" s="295">
        <v>1.26641845E-3</v>
      </c>
      <c r="M1915" s="295">
        <v>2.6235770000000002E-3</v>
      </c>
      <c r="N1915" s="295">
        <v>6.3422404999999996E-3</v>
      </c>
      <c r="O1915" s="295">
        <v>2.9735186E-2</v>
      </c>
      <c r="P1915"/>
      <c r="Q1915" s="212">
        <v>3.7836181</v>
      </c>
      <c r="R1915"/>
      <c r="S1915" s="156">
        <v>3.7757887999999998E-3</v>
      </c>
      <c r="T1915" s="156">
        <v>3.5464615000000001E-3</v>
      </c>
      <c r="U1915" s="156">
        <v>1.6007945999999999E-4</v>
      </c>
      <c r="V1915" s="156">
        <v>6.9247880000000004E-5</v>
      </c>
      <c r="W1915"/>
      <c r="X1915" s="155">
        <v>1.0042109E-5</v>
      </c>
      <c r="Y1915"/>
      <c r="Z1915"/>
      <c r="AA1915"/>
      <c r="AB1915"/>
      <c r="AC1915"/>
      <c r="AD1915" s="175"/>
      <c r="AE1915" s="272"/>
      <c r="AF1915" s="48"/>
      <c r="AG1915" s="48"/>
      <c r="AH1915" s="48"/>
      <c r="AI1915" s="48"/>
      <c r="AJ1915" s="48"/>
    </row>
    <row r="1916" spans="1:36" ht="14.4">
      <c r="A1916" t="s">
        <v>1963</v>
      </c>
      <c r="B1916" s="188" t="s">
        <v>319</v>
      </c>
      <c r="C1916" s="151" t="str">
        <f t="shared" si="343"/>
        <v>D.120.01.109</v>
      </c>
      <c r="D1916" s="54" t="s">
        <v>55</v>
      </c>
      <c r="E1916" s="150" t="s">
        <v>352</v>
      </c>
      <c r="F1916" s="153" t="str">
        <f t="shared" si="344"/>
        <v>thermo forming - production site</v>
      </c>
      <c r="G1916" s="277">
        <v>0.40547980666666672</v>
      </c>
      <c r="H1916" s="44">
        <f t="shared" si="345"/>
        <v>0.40547980666666672</v>
      </c>
      <c r="I1916"/>
      <c r="J1916" s="294">
        <v>8.175154502000001E-2</v>
      </c>
      <c r="K1916" s="44">
        <f t="shared" si="346"/>
        <v>8.175154502000001E-2</v>
      </c>
      <c r="L1916" s="295">
        <v>2.5904014499999999E-3</v>
      </c>
      <c r="M1916" s="295">
        <v>5.3664074999999999E-3</v>
      </c>
      <c r="N1916" s="295">
        <v>1.297276507E-2</v>
      </c>
      <c r="O1916" s="295">
        <v>6.0821971000000002E-2</v>
      </c>
      <c r="P1916"/>
      <c r="Q1916" s="212">
        <v>7.7392189</v>
      </c>
      <c r="R1916"/>
      <c r="S1916" s="156">
        <v>7.7232044000000001E-3</v>
      </c>
      <c r="T1916" s="156">
        <v>7.2541257E-3</v>
      </c>
      <c r="U1916" s="156">
        <v>3.2743524999999998E-4</v>
      </c>
      <c r="V1916" s="156">
        <v>1.4164339000000001E-4</v>
      </c>
      <c r="W1916"/>
      <c r="X1916" s="155">
        <v>2.0540676999999998E-5</v>
      </c>
      <c r="Y1916"/>
      <c r="Z1916"/>
      <c r="AA1916"/>
      <c r="AB1916"/>
      <c r="AC1916"/>
      <c r="AD1916" s="175"/>
      <c r="AE1916" s="272"/>
      <c r="AF1916" s="48"/>
      <c r="AG1916" s="48"/>
      <c r="AH1916" s="48"/>
      <c r="AI1916" s="48"/>
      <c r="AJ1916" s="48"/>
    </row>
    <row r="1917" spans="1:36" ht="14.4">
      <c r="B1917" s="188"/>
      <c r="C1917" s="151"/>
      <c r="D1917" s="51" t="s">
        <v>56</v>
      </c>
      <c r="E1917" s="150"/>
      <c r="F1917"/>
      <c r="H1917" s="44"/>
      <c r="I1917"/>
      <c r="J1917" s="44"/>
      <c r="K1917" s="44"/>
      <c r="L1917" s="44"/>
      <c r="P1917"/>
      <c r="Q1917" s="212"/>
      <c r="R1917"/>
      <c r="S1917"/>
      <c r="T1917"/>
      <c r="U1917"/>
      <c r="V1917"/>
      <c r="W1917"/>
      <c r="X1917"/>
      <c r="Y1917"/>
      <c r="Z1917"/>
      <c r="AA1917"/>
      <c r="AB1917"/>
      <c r="AC1917"/>
      <c r="AD1917" s="175"/>
      <c r="AE1917" s="272"/>
      <c r="AF1917" s="48"/>
      <c r="AG1917" s="48"/>
      <c r="AH1917" s="48"/>
      <c r="AI1917" s="48"/>
      <c r="AJ1917" s="48"/>
    </row>
    <row r="1918" spans="1:36" ht="14.4">
      <c r="A1918" t="s">
        <v>1079</v>
      </c>
      <c r="B1918" s="188" t="s">
        <v>321</v>
      </c>
      <c r="C1918" s="151" t="str">
        <f>MID(A1918,1,12)</f>
        <v>D.140.01.101</v>
      </c>
      <c r="D1918" s="54" t="s">
        <v>56</v>
      </c>
      <c r="E1918" s="150" t="s">
        <v>1263</v>
      </c>
      <c r="F1918" s="153" t="str">
        <f>MID(A1918, 21,85)</f>
        <v>Chain sawing</v>
      </c>
      <c r="G1918" s="277">
        <v>7.4062553333333341E-4</v>
      </c>
      <c r="H1918" s="44">
        <f t="shared" ref="H1918:H1921" si="347">G1918</f>
        <v>7.4062553333333341E-4</v>
      </c>
      <c r="I1918"/>
      <c r="J1918" s="294">
        <v>1.9050406900899999E-4</v>
      </c>
      <c r="K1918" s="44">
        <f t="shared" ref="K1918:K1921" si="348">J1918</f>
        <v>1.9050406900899999E-4</v>
      </c>
      <c r="L1918" s="295">
        <v>6.9857654509999994E-6</v>
      </c>
      <c r="M1918" s="295">
        <v>1.4858574306999998E-5</v>
      </c>
      <c r="N1918" s="295">
        <v>5.7565899251E-5</v>
      </c>
      <c r="O1918" s="295">
        <v>1.1109383000000001E-4</v>
      </c>
      <c r="P1918"/>
      <c r="Q1918" s="212">
        <v>1.1316366E-2</v>
      </c>
      <c r="R1918"/>
      <c r="S1918" s="156">
        <v>1.5629016999999999E-5</v>
      </c>
      <c r="T1918" s="156">
        <v>1.4208996E-5</v>
      </c>
      <c r="U1918" s="156">
        <v>6.3495808000000004E-7</v>
      </c>
      <c r="V1918" s="156">
        <v>7.8506299000000001E-7</v>
      </c>
      <c r="W1918"/>
      <c r="X1918" s="155">
        <v>3.9218055999999999E-8</v>
      </c>
      <c r="Y1918"/>
      <c r="Z1918"/>
      <c r="AA1918"/>
      <c r="AB1918"/>
      <c r="AC1918"/>
      <c r="AD1918" s="175"/>
      <c r="AE1918" s="272"/>
      <c r="AF1918" s="48"/>
      <c r="AG1918" s="48"/>
      <c r="AH1918" s="48"/>
      <c r="AI1918" s="48"/>
      <c r="AJ1918" s="48"/>
    </row>
    <row r="1919" spans="1:36" ht="14.4">
      <c r="A1919" t="s">
        <v>1080</v>
      </c>
      <c r="B1919" s="188" t="s">
        <v>321</v>
      </c>
      <c r="C1919" s="151" t="str">
        <f>MID(A1919,1,12)</f>
        <v>D.140.01.102</v>
      </c>
      <c r="D1919" s="54" t="s">
        <v>56</v>
      </c>
      <c r="E1919" s="150" t="s">
        <v>1263</v>
      </c>
      <c r="F1919" s="153" t="str">
        <f>MID(A1919, 21,85)</f>
        <v>Power sawing (petrol)</v>
      </c>
      <c r="G1919" s="277">
        <v>2.3670282666666668E-3</v>
      </c>
      <c r="H1919" s="44">
        <f t="shared" si="347"/>
        <v>2.3670282666666668E-3</v>
      </c>
      <c r="I1919"/>
      <c r="J1919" s="294">
        <v>5.8523491285300002E-4</v>
      </c>
      <c r="K1919" s="44">
        <f t="shared" si="348"/>
        <v>5.8523491285300002E-4</v>
      </c>
      <c r="L1919" s="295">
        <v>1.0618024009999999E-5</v>
      </c>
      <c r="M1919" s="295">
        <v>2.8969740893E-5</v>
      </c>
      <c r="N1919" s="295">
        <v>1.9059290795000002E-4</v>
      </c>
      <c r="O1919" s="295">
        <v>3.5505424000000001E-4</v>
      </c>
      <c r="P1919"/>
      <c r="Q1919" s="212">
        <v>3.4526526000000002E-2</v>
      </c>
      <c r="R1919"/>
      <c r="S1919" s="156">
        <v>4.6417732999999998E-5</v>
      </c>
      <c r="T1919" s="156">
        <v>4.2114194000000001E-5</v>
      </c>
      <c r="U1919" s="156">
        <v>1.907157E-6</v>
      </c>
      <c r="V1919" s="156">
        <v>2.3963815999999998E-6</v>
      </c>
      <c r="W1919"/>
      <c r="X1919" s="155">
        <v>1.1535594999999999E-7</v>
      </c>
      <c r="Y1919"/>
      <c r="Z1919"/>
      <c r="AA1919"/>
      <c r="AB1919"/>
      <c r="AC1919"/>
      <c r="AD1919" s="53"/>
      <c r="AE1919" s="272"/>
      <c r="AF1919" s="48"/>
      <c r="AG1919" s="48"/>
      <c r="AH1919" s="48"/>
      <c r="AI1919" s="48"/>
      <c r="AJ1919" s="48"/>
    </row>
    <row r="1920" spans="1:36" ht="14.4">
      <c r="A1920" t="s">
        <v>1081</v>
      </c>
      <c r="B1920" s="188" t="s">
        <v>321</v>
      </c>
      <c r="C1920" s="151" t="str">
        <f>MID(A1920,1,12)</f>
        <v>D.140.01.103</v>
      </c>
      <c r="D1920" s="54" t="s">
        <v>56</v>
      </c>
      <c r="E1920" s="150" t="s">
        <v>352</v>
      </c>
      <c r="F1920" s="153" t="str">
        <f>MID(A1920, 21,85)</f>
        <v>Shaving hardwood per kg dry mass removed</v>
      </c>
      <c r="G1920" s="277">
        <v>0.75088853333333339</v>
      </c>
      <c r="H1920" s="44">
        <f t="shared" si="347"/>
        <v>0.75088853333333339</v>
      </c>
      <c r="I1920"/>
      <c r="J1920" s="294">
        <v>0.15139174967000002</v>
      </c>
      <c r="K1920" s="44">
        <f t="shared" si="348"/>
        <v>0.15139174967000002</v>
      </c>
      <c r="L1920" s="295">
        <v>4.7970396099999996E-3</v>
      </c>
      <c r="M1920" s="295">
        <v>9.9377917000000003E-3</v>
      </c>
      <c r="N1920" s="295">
        <v>2.4023638360000002E-2</v>
      </c>
      <c r="O1920" s="295">
        <v>0.11263328</v>
      </c>
      <c r="P1920"/>
      <c r="Q1920" s="212">
        <v>14.331887</v>
      </c>
      <c r="R1920"/>
      <c r="S1920" s="156">
        <v>1.4302230000000001E-2</v>
      </c>
      <c r="T1920" s="156">
        <v>1.3433565999999999E-2</v>
      </c>
      <c r="U1920" s="156">
        <v>6.0636157999999999E-4</v>
      </c>
      <c r="V1920" s="156">
        <v>2.6230258000000002E-4</v>
      </c>
      <c r="W1920"/>
      <c r="X1920" s="155">
        <v>3.8038289999999997E-5</v>
      </c>
      <c r="Y1920"/>
      <c r="Z1920"/>
      <c r="AA1920"/>
      <c r="AB1920"/>
      <c r="AC1920"/>
      <c r="AD1920" s="175"/>
      <c r="AE1920" s="272"/>
      <c r="AF1920" s="48"/>
      <c r="AG1920" s="48"/>
      <c r="AH1920" s="48"/>
      <c r="AI1920" s="48"/>
      <c r="AJ1920" s="48"/>
    </row>
    <row r="1921" spans="1:36" ht="14.4">
      <c r="A1921" t="s">
        <v>1082</v>
      </c>
      <c r="B1921" s="188" t="s">
        <v>321</v>
      </c>
      <c r="C1921" s="151" t="str">
        <f>MID(A1921,1,12)</f>
        <v>D.140.01.104</v>
      </c>
      <c r="D1921" s="54" t="s">
        <v>56</v>
      </c>
      <c r="E1921" s="150" t="s">
        <v>352</v>
      </c>
      <c r="F1921" s="153" t="str">
        <f>MID(A1921, 21,85)</f>
        <v>Shaving softwood per kg dry mass removed</v>
      </c>
      <c r="G1921" s="277">
        <v>0.56316640000000007</v>
      </c>
      <c r="H1921" s="44">
        <f t="shared" si="347"/>
        <v>0.56316640000000007</v>
      </c>
      <c r="I1921"/>
      <c r="J1921" s="294">
        <v>0.11354381232000001</v>
      </c>
      <c r="K1921" s="44">
        <f t="shared" si="348"/>
        <v>0.11354381232000001</v>
      </c>
      <c r="L1921" s="295">
        <v>3.5977797499999998E-3</v>
      </c>
      <c r="M1921" s="295">
        <v>7.4533437999999997E-3</v>
      </c>
      <c r="N1921" s="295">
        <v>1.8017728770000001E-2</v>
      </c>
      <c r="O1921" s="295">
        <v>8.4474960000000002E-2</v>
      </c>
      <c r="P1921"/>
      <c r="Q1921" s="212">
        <v>10.748915</v>
      </c>
      <c r="R1921"/>
      <c r="S1921" s="156">
        <v>1.0726673000000001E-2</v>
      </c>
      <c r="T1921" s="156">
        <v>1.0075175E-2</v>
      </c>
      <c r="U1921" s="156">
        <v>4.5477118000000001E-4</v>
      </c>
      <c r="V1921" s="156">
        <v>1.9672693000000001E-4</v>
      </c>
      <c r="W1921"/>
      <c r="X1921" s="155">
        <v>2.8528717999999999E-5</v>
      </c>
      <c r="Y1921"/>
      <c r="Z1921"/>
      <c r="AA1921"/>
      <c r="AB1921"/>
      <c r="AC1921"/>
      <c r="AD1921" s="175"/>
      <c r="AE1921" s="272"/>
      <c r="AF1921" s="48"/>
      <c r="AG1921" s="48"/>
      <c r="AH1921" s="48"/>
      <c r="AI1921" s="48"/>
      <c r="AJ1921" s="48"/>
    </row>
    <row r="1922" spans="1:36" ht="14.4">
      <c r="B1922" s="188"/>
      <c r="C1922" s="151"/>
      <c r="D1922" s="51" t="s">
        <v>1964</v>
      </c>
      <c r="E1922" s="150"/>
      <c r="F1922"/>
      <c r="H1922" s="44"/>
      <c r="I1922"/>
      <c r="J1922" s="44"/>
      <c r="K1922" s="44"/>
      <c r="L1922" s="44"/>
      <c r="P1922"/>
      <c r="Q1922" s="212"/>
      <c r="R1922"/>
      <c r="S1922"/>
      <c r="T1922"/>
      <c r="U1922"/>
      <c r="V1922"/>
      <c r="W1922"/>
      <c r="X1922"/>
      <c r="Y1922"/>
      <c r="Z1922"/>
      <c r="AA1922"/>
      <c r="AB1922"/>
      <c r="AC1922"/>
      <c r="AD1922" s="175"/>
      <c r="AE1922" s="272"/>
      <c r="AF1922" s="48"/>
      <c r="AG1922" s="48"/>
      <c r="AH1922" s="48"/>
      <c r="AI1922" s="48"/>
      <c r="AJ1922" s="48"/>
    </row>
    <row r="1923" spans="1:36" ht="14.4">
      <c r="B1923" s="188"/>
      <c r="C1923" s="151"/>
      <c r="D1923" s="51" t="s">
        <v>57</v>
      </c>
      <c r="E1923" s="150"/>
      <c r="F1923"/>
      <c r="H1923" s="44"/>
      <c r="I1923"/>
      <c r="J1923" s="44"/>
      <c r="K1923" s="44"/>
      <c r="L1923" s="44"/>
      <c r="P1923"/>
      <c r="Q1923" s="212"/>
      <c r="R1923"/>
      <c r="S1923"/>
      <c r="T1923"/>
      <c r="U1923"/>
      <c r="V1923"/>
      <c r="W1923"/>
      <c r="X1923"/>
      <c r="Y1923"/>
      <c r="Z1923"/>
      <c r="AA1923"/>
      <c r="AB1923"/>
      <c r="AC1923"/>
      <c r="AD1923" s="175"/>
      <c r="AE1923" s="272"/>
      <c r="AF1923" s="48"/>
      <c r="AG1923" s="48"/>
      <c r="AH1923" s="48"/>
      <c r="AI1923" s="48"/>
      <c r="AJ1923" s="48"/>
    </row>
    <row r="1924" spans="1:36" ht="14.4">
      <c r="A1924" t="s">
        <v>1083</v>
      </c>
      <c r="B1924" s="188" t="s">
        <v>334</v>
      </c>
      <c r="C1924" s="151" t="str">
        <f t="shared" ref="C1924:C1931" si="349">MID(A1924,1,12)</f>
        <v>F.010.01.101</v>
      </c>
      <c r="D1924" s="54" t="s">
        <v>57</v>
      </c>
      <c r="E1924" s="150" t="s">
        <v>352</v>
      </c>
      <c r="F1924" s="153" t="str">
        <f t="shared" ref="F1924:F1931" si="350">MID(A1924, 21,85)</f>
        <v>BR and IIR (Butyl rubber) co-firing in electrical power plant</v>
      </c>
      <c r="G1924" s="277">
        <v>-0.22444096000000002</v>
      </c>
      <c r="H1924" s="44">
        <f t="shared" ref="H1924:H1987" si="351">G1924</f>
        <v>-0.22444096000000002</v>
      </c>
      <c r="I1924"/>
      <c r="J1924" s="294">
        <v>-6.2850728994000002E-2</v>
      </c>
      <c r="K1924" s="44">
        <f t="shared" ref="K1924:K1987" si="352">J1924</f>
        <v>-6.2850728994000002E-2</v>
      </c>
      <c r="L1924" s="295">
        <v>-8.0897464400000001E-3</v>
      </c>
      <c r="M1924" s="295">
        <v>-1.5676822893999999E-2</v>
      </c>
      <c r="N1924" s="295">
        <v>-5.4180156600000008E-3</v>
      </c>
      <c r="O1924" s="295">
        <v>-3.3666144000000002E-2</v>
      </c>
      <c r="P1924"/>
      <c r="Q1924" s="212">
        <v>-54.443555000000003</v>
      </c>
      <c r="R1924"/>
      <c r="S1924" s="156">
        <v>-8.8348673000000003E-3</v>
      </c>
      <c r="T1924" s="156">
        <v>-4.8811960999999996E-3</v>
      </c>
      <c r="U1924" s="156">
        <v>-1.2645483000000001E-4</v>
      </c>
      <c r="V1924" s="156">
        <v>-3.8272164000000002E-3</v>
      </c>
      <c r="W1924"/>
      <c r="X1924" s="155">
        <v>-7.3231503999999996E-5</v>
      </c>
      <c r="Y1924"/>
      <c r="Z1924"/>
      <c r="AA1924"/>
      <c r="AB1924"/>
      <c r="AC1924"/>
      <c r="AD1924" s="175"/>
      <c r="AE1924" s="272"/>
      <c r="AF1924" s="48"/>
      <c r="AG1924" s="48"/>
      <c r="AH1924" s="48"/>
      <c r="AI1924" s="48"/>
      <c r="AJ1924" s="48"/>
    </row>
    <row r="1925" spans="1:36" ht="14.4">
      <c r="A1925" t="s">
        <v>1084</v>
      </c>
      <c r="B1925" s="188" t="s">
        <v>334</v>
      </c>
      <c r="C1925" s="151" t="str">
        <f t="shared" si="349"/>
        <v>F.010.01.102</v>
      </c>
      <c r="D1925" s="54" t="s">
        <v>57</v>
      </c>
      <c r="E1925" s="150" t="s">
        <v>352</v>
      </c>
      <c r="F1925" s="153" t="str">
        <f t="shared" si="350"/>
        <v>EVA (Ethylene vinyl acetate) co-firing in electrical power plant</v>
      </c>
      <c r="G1925" s="277">
        <v>-0.27084750666666668</v>
      </c>
      <c r="H1925" s="44">
        <f t="shared" si="351"/>
        <v>-0.27084750666666668</v>
      </c>
      <c r="I1925"/>
      <c r="J1925" s="294">
        <v>-5.3727423906000001E-2</v>
      </c>
      <c r="K1925" s="44">
        <f t="shared" si="352"/>
        <v>-5.3727423906000001E-2</v>
      </c>
      <c r="L1925" s="295">
        <v>-2.2889556100000002E-3</v>
      </c>
      <c r="M1925" s="295">
        <v>-6.9911006960000008E-3</v>
      </c>
      <c r="N1925" s="295">
        <v>-3.8202416E-3</v>
      </c>
      <c r="O1925" s="295">
        <v>-4.0627126E-2</v>
      </c>
      <c r="P1925"/>
      <c r="Q1925" s="212">
        <v>-38.388137999999998</v>
      </c>
      <c r="R1925"/>
      <c r="S1925" s="156">
        <v>-7.3740098000000002E-3</v>
      </c>
      <c r="T1925" s="156">
        <v>-4.5320051999999996E-3</v>
      </c>
      <c r="U1925" s="156">
        <v>-1.4343514999999999E-4</v>
      </c>
      <c r="V1925" s="156">
        <v>-2.6985694000000002E-3</v>
      </c>
      <c r="W1925"/>
      <c r="X1925" s="155">
        <v>-5.2699326999999999E-5</v>
      </c>
      <c r="Y1925"/>
      <c r="Z1925"/>
      <c r="AA1925"/>
      <c r="AB1925"/>
      <c r="AC1925"/>
      <c r="AD1925" s="175"/>
      <c r="AE1925" s="272"/>
      <c r="AF1925" s="48"/>
      <c r="AG1925" s="48"/>
      <c r="AH1925" s="48"/>
      <c r="AI1925" s="48"/>
      <c r="AJ1925" s="48"/>
    </row>
    <row r="1926" spans="1:36" ht="14.4">
      <c r="A1926" t="s">
        <v>1085</v>
      </c>
      <c r="B1926" s="188" t="s">
        <v>334</v>
      </c>
      <c r="C1926" s="151" t="str">
        <f t="shared" si="349"/>
        <v>F.010.01.103</v>
      </c>
      <c r="D1926" s="54" t="s">
        <v>57</v>
      </c>
      <c r="E1926" s="150" t="s">
        <v>352</v>
      </c>
      <c r="F1926" s="153" t="str">
        <f t="shared" si="350"/>
        <v>IR (Polyisoprene rubber) co-firing in electrical power plant</v>
      </c>
      <c r="G1926" s="277">
        <v>-0.36926240666666665</v>
      </c>
      <c r="H1926" s="44">
        <f t="shared" si="351"/>
        <v>-0.36926240666666665</v>
      </c>
      <c r="I1926"/>
      <c r="J1926" s="294">
        <v>-8.3940974417999997E-2</v>
      </c>
      <c r="K1926" s="44">
        <f t="shared" si="352"/>
        <v>-8.3940974417999997E-2</v>
      </c>
      <c r="L1926" s="295">
        <v>-7.8935966900000008E-3</v>
      </c>
      <c r="M1926" s="295">
        <v>-1.5336107778000001E-2</v>
      </c>
      <c r="N1926" s="295">
        <v>-5.3219089499999999E-3</v>
      </c>
      <c r="O1926" s="295">
        <v>-5.5389360999999998E-2</v>
      </c>
      <c r="P1926"/>
      <c r="Q1926" s="212">
        <v>-53.477815</v>
      </c>
      <c r="R1926"/>
      <c r="S1926" s="156">
        <v>-1.1083600000000001E-2</v>
      </c>
      <c r="T1926" s="156">
        <v>-7.0878731999999998E-3</v>
      </c>
      <c r="U1926" s="156">
        <v>-2.3639869999999999E-4</v>
      </c>
      <c r="V1926" s="156">
        <v>-3.7593278000000001E-3</v>
      </c>
      <c r="W1926"/>
      <c r="X1926" s="155">
        <v>-7.6049510999999994E-5</v>
      </c>
      <c r="Y1926"/>
      <c r="Z1926"/>
      <c r="AA1926"/>
      <c r="AB1926"/>
      <c r="AC1926"/>
      <c r="AD1926" s="175"/>
      <c r="AE1926" s="269"/>
      <c r="AF1926" s="48"/>
      <c r="AG1926" s="48"/>
      <c r="AH1926" s="48"/>
      <c r="AI1926" s="48"/>
      <c r="AJ1926" s="48"/>
    </row>
    <row r="1927" spans="1:36" ht="14.4">
      <c r="A1927" t="s">
        <v>1086</v>
      </c>
      <c r="B1927" s="188" t="s">
        <v>334</v>
      </c>
      <c r="C1927" s="151" t="str">
        <f t="shared" si="349"/>
        <v>F.010.01.104</v>
      </c>
      <c r="D1927" s="54" t="s">
        <v>57</v>
      </c>
      <c r="E1927" s="150" t="s">
        <v>352</v>
      </c>
      <c r="F1927" s="153" t="str">
        <f t="shared" si="350"/>
        <v>Natural rubber co-firing in electrical power plant</v>
      </c>
      <c r="G1927" s="277">
        <v>-3.3892848000000004</v>
      </c>
      <c r="H1927" s="44">
        <f t="shared" si="351"/>
        <v>-3.3892848000000004</v>
      </c>
      <c r="I1927"/>
      <c r="J1927" s="294">
        <v>-0.532999010198</v>
      </c>
      <c r="K1927" s="44">
        <f t="shared" si="352"/>
        <v>-0.532999010198</v>
      </c>
      <c r="L1927" s="295">
        <v>-6.4053909500000001E-3</v>
      </c>
      <c r="M1927" s="295">
        <v>-1.3203350467999999E-2</v>
      </c>
      <c r="N1927" s="295">
        <v>-4.9975487799999996E-3</v>
      </c>
      <c r="O1927" s="295">
        <v>-0.50839272000000002</v>
      </c>
      <c r="P1927"/>
      <c r="Q1927" s="212">
        <v>-50.218445000000003</v>
      </c>
      <c r="R1927"/>
      <c r="S1927" s="156">
        <v>-5.9605536000000001E-2</v>
      </c>
      <c r="T1927" s="156">
        <v>-5.3558855000000002E-2</v>
      </c>
      <c r="U1927" s="156">
        <v>-2.5164773000000001E-3</v>
      </c>
      <c r="V1927" s="156">
        <v>-3.5302039999999999E-3</v>
      </c>
      <c r="W1927"/>
      <c r="X1927" s="155">
        <v>-1.5563611000000001E-4</v>
      </c>
      <c r="Y1927"/>
      <c r="Z1927"/>
      <c r="AA1927"/>
      <c r="AB1927"/>
      <c r="AC1927"/>
      <c r="AD1927" s="327"/>
      <c r="AH1927" s="48"/>
      <c r="AI1927" s="48"/>
      <c r="AJ1927" s="48"/>
    </row>
    <row r="1928" spans="1:36" ht="14.4">
      <c r="A1928" t="s">
        <v>1087</v>
      </c>
      <c r="B1928" s="188" t="s">
        <v>334</v>
      </c>
      <c r="C1928" s="151" t="str">
        <f t="shared" si="349"/>
        <v>F.010.01.105</v>
      </c>
      <c r="D1928" s="54" t="s">
        <v>57</v>
      </c>
      <c r="E1928" s="150" t="s">
        <v>352</v>
      </c>
      <c r="F1928" s="153" t="str">
        <f t="shared" si="350"/>
        <v>Polychloroprene (Neoprene, CR) co-firing in electrical power plant</v>
      </c>
      <c r="G1928" s="277">
        <v>-1.4240523333333335E-2</v>
      </c>
      <c r="H1928" s="44">
        <f t="shared" si="351"/>
        <v>-1.4240523333333335E-2</v>
      </c>
      <c r="I1928"/>
      <c r="J1928" s="294">
        <v>0.49694871344779995</v>
      </c>
      <c r="K1928" s="44">
        <f t="shared" si="352"/>
        <v>0.49694871344779995</v>
      </c>
      <c r="L1928" s="295">
        <v>5.3601989740000001E-2</v>
      </c>
      <c r="M1928" s="295">
        <v>0.44843808349780001</v>
      </c>
      <c r="N1928" s="295">
        <v>-2.9552812899999998E-3</v>
      </c>
      <c r="O1928" s="295">
        <v>-2.1360785000000002E-3</v>
      </c>
      <c r="P1928"/>
      <c r="Q1928" s="212">
        <v>-29.696484000000002</v>
      </c>
      <c r="R1928"/>
      <c r="S1928" s="156">
        <v>-3.582605E-3</v>
      </c>
      <c r="T1928" s="156">
        <v>-1.4843981000000001E-3</v>
      </c>
      <c r="U1928" s="156">
        <v>-1.0634351E-5</v>
      </c>
      <c r="V1928" s="156">
        <v>-2.0875726E-3</v>
      </c>
      <c r="W1928"/>
      <c r="X1928" s="155">
        <v>5.5492935999999997E-5</v>
      </c>
      <c r="Y1928"/>
      <c r="Z1928"/>
      <c r="AA1928"/>
      <c r="AB1928"/>
      <c r="AC1928"/>
      <c r="AD1928" s="53"/>
      <c r="AE1928" s="272"/>
      <c r="AH1928" s="48"/>
      <c r="AI1928" s="48"/>
      <c r="AJ1928" s="48"/>
    </row>
    <row r="1929" spans="1:36" ht="14.4">
      <c r="A1929" t="s">
        <v>1088</v>
      </c>
      <c r="B1929" s="188" t="s">
        <v>334</v>
      </c>
      <c r="C1929" s="151" t="str">
        <f t="shared" si="349"/>
        <v>F.010.01.106</v>
      </c>
      <c r="D1929" s="54" t="s">
        <v>57</v>
      </c>
      <c r="E1929" s="150" t="s">
        <v>352</v>
      </c>
      <c r="F1929" s="153" t="str">
        <f t="shared" si="350"/>
        <v>PU (Polyurethane) co-firing in electrical power plant</v>
      </c>
      <c r="G1929" s="277">
        <v>0.11544713333333334</v>
      </c>
      <c r="H1929" s="44">
        <f t="shared" si="351"/>
        <v>0.11544713333333334</v>
      </c>
      <c r="I1929"/>
      <c r="J1929" s="294">
        <v>-4.7372163640000027E-3</v>
      </c>
      <c r="K1929" s="44">
        <f t="shared" si="352"/>
        <v>-4.7372163640000027E-3</v>
      </c>
      <c r="L1929" s="295">
        <v>-6.4015181700000003E-3</v>
      </c>
      <c r="M1929" s="295">
        <v>-1.1856553254E-2</v>
      </c>
      <c r="N1929" s="295">
        <v>-3.7962149400000002E-3</v>
      </c>
      <c r="O1929" s="295">
        <v>1.731707E-2</v>
      </c>
      <c r="P1929"/>
      <c r="Q1929" s="212">
        <v>-38.146704</v>
      </c>
      <c r="R1929"/>
      <c r="S1929" s="156">
        <v>-1.9093711E-3</v>
      </c>
      <c r="T1929" s="156">
        <v>6.6100424999999995E-4</v>
      </c>
      <c r="U1929" s="156">
        <v>1.1122190000000001E-4</v>
      </c>
      <c r="V1929" s="156">
        <v>-2.6815973000000001E-3</v>
      </c>
      <c r="W1929"/>
      <c r="X1929" s="155">
        <v>-4.4152712000000001E-5</v>
      </c>
      <c r="Y1929"/>
      <c r="Z1929"/>
      <c r="AA1929"/>
      <c r="AB1929"/>
      <c r="AC1929"/>
      <c r="AD1929" s="175"/>
      <c r="AE1929" s="272"/>
      <c r="AF1929" s="48"/>
      <c r="AG1929" s="48"/>
      <c r="AH1929" s="48"/>
      <c r="AI1929" s="48"/>
      <c r="AJ1929" s="48"/>
    </row>
    <row r="1930" spans="1:36" ht="14.4">
      <c r="A1930" t="s">
        <v>1089</v>
      </c>
      <c r="B1930" s="188" t="s">
        <v>334</v>
      </c>
      <c r="C1930" s="151" t="str">
        <f t="shared" si="349"/>
        <v>F.010.01.107</v>
      </c>
      <c r="D1930" s="54" t="s">
        <v>57</v>
      </c>
      <c r="E1930" s="150" t="s">
        <v>352</v>
      </c>
      <c r="F1930" s="153" t="str">
        <f t="shared" si="350"/>
        <v>SBR (Styrene butadiene rubber) co-firing in electrical power plant</v>
      </c>
      <c r="G1930" s="277">
        <v>0.15848304000000002</v>
      </c>
      <c r="H1930" s="44">
        <f t="shared" si="351"/>
        <v>0.15848304000000002</v>
      </c>
      <c r="I1930"/>
      <c r="J1930" s="294">
        <v>1.4556572410000003E-3</v>
      </c>
      <c r="K1930" s="44">
        <f t="shared" si="352"/>
        <v>1.4556572410000003E-3</v>
      </c>
      <c r="L1930" s="295">
        <v>-5.4991662099999998E-3</v>
      </c>
      <c r="M1930" s="295">
        <v>-1.1964243778999999E-2</v>
      </c>
      <c r="N1930" s="295">
        <v>-4.8533887700000005E-3</v>
      </c>
      <c r="O1930" s="295">
        <v>2.3772456000000001E-2</v>
      </c>
      <c r="P1930"/>
      <c r="Q1930" s="212">
        <v>-48.769835999999998</v>
      </c>
      <c r="R1930"/>
      <c r="S1930" s="156">
        <v>-1.7269199E-3</v>
      </c>
      <c r="T1930" s="156">
        <v>1.5266584000000001E-3</v>
      </c>
      <c r="U1930" s="156">
        <v>1.7479288000000001E-4</v>
      </c>
      <c r="V1930" s="156">
        <v>-3.4283712E-3</v>
      </c>
      <c r="W1930"/>
      <c r="X1930" s="155">
        <v>-5.4512970999999999E-5</v>
      </c>
      <c r="Y1930"/>
      <c r="Z1930"/>
      <c r="AA1930"/>
      <c r="AB1930"/>
      <c r="AC1930"/>
      <c r="AD1930" s="175"/>
      <c r="AE1930" s="272"/>
      <c r="AF1930" s="48"/>
      <c r="AG1930" s="48"/>
      <c r="AH1930" s="48"/>
      <c r="AI1930" s="48"/>
      <c r="AJ1930" s="48"/>
    </row>
    <row r="1931" spans="1:36" ht="14.4">
      <c r="A1931" t="s">
        <v>1090</v>
      </c>
      <c r="B1931" s="188" t="s">
        <v>334</v>
      </c>
      <c r="C1931" s="151" t="str">
        <f t="shared" si="349"/>
        <v>F.010.01.108</v>
      </c>
      <c r="D1931" s="54" t="s">
        <v>57</v>
      </c>
      <c r="E1931" s="150" t="s">
        <v>352</v>
      </c>
      <c r="F1931" s="153" t="str">
        <f t="shared" si="350"/>
        <v>Silicone rubber co-firing in electrical power plant</v>
      </c>
      <c r="G1931" s="277">
        <v>0.24794688000000001</v>
      </c>
      <c r="H1931" s="44">
        <f t="shared" si="351"/>
        <v>0.24794688000000001</v>
      </c>
      <c r="I1931"/>
      <c r="J1931" s="294">
        <v>1.8639205968899997E-2</v>
      </c>
      <c r="K1931" s="44">
        <f t="shared" si="352"/>
        <v>1.8639205968899997E-2</v>
      </c>
      <c r="L1931" s="295">
        <v>-6.1034205499999996E-3</v>
      </c>
      <c r="M1931" s="295">
        <v>-9.9986843911000021E-3</v>
      </c>
      <c r="N1931" s="295">
        <v>-2.45072109E-3</v>
      </c>
      <c r="O1931" s="295">
        <v>3.7192032E-2</v>
      </c>
      <c r="P1931"/>
      <c r="Q1931" s="212">
        <v>-24.626353000000002</v>
      </c>
      <c r="R1931"/>
      <c r="S1931" s="156">
        <v>1.1885451999999999E-3</v>
      </c>
      <c r="T1931" s="156">
        <v>2.7344765000000002E-3</v>
      </c>
      <c r="U1931" s="156">
        <v>1.8522646000000001E-4</v>
      </c>
      <c r="V1931" s="156">
        <v>-1.7311576999999999E-3</v>
      </c>
      <c r="W1931"/>
      <c r="X1931" s="155">
        <v>-2.4866098E-5</v>
      </c>
      <c r="Y1931"/>
      <c r="Z1931"/>
      <c r="AA1931"/>
      <c r="AB1931"/>
      <c r="AC1931"/>
      <c r="AD1931" s="175"/>
      <c r="AE1931" s="272"/>
      <c r="AF1931" s="48"/>
      <c r="AG1931" s="48"/>
      <c r="AH1931" s="48"/>
      <c r="AI1931" s="48"/>
      <c r="AJ1931" s="48"/>
    </row>
    <row r="1932" spans="1:36" ht="14.4">
      <c r="B1932" s="188"/>
      <c r="C1932" s="151"/>
      <c r="D1932" s="51" t="s">
        <v>58</v>
      </c>
      <c r="E1932" s="150"/>
      <c r="F1932"/>
      <c r="H1932" s="44">
        <f t="shared" si="351"/>
        <v>0</v>
      </c>
      <c r="I1932"/>
      <c r="J1932" s="44"/>
      <c r="K1932" s="44">
        <f t="shared" si="352"/>
        <v>0</v>
      </c>
      <c r="L1932" s="44"/>
      <c r="P1932"/>
      <c r="Q1932" s="212"/>
      <c r="R1932"/>
      <c r="S1932"/>
      <c r="T1932"/>
      <c r="U1932"/>
      <c r="V1932"/>
      <c r="W1932"/>
      <c r="X1932"/>
      <c r="Y1932"/>
      <c r="Z1932"/>
      <c r="AA1932"/>
      <c r="AB1932"/>
      <c r="AC1932"/>
      <c r="AD1932" s="175"/>
      <c r="AE1932" s="272"/>
      <c r="AF1932" s="48"/>
      <c r="AG1932" s="48"/>
      <c r="AH1932" s="48"/>
      <c r="AI1932" s="48"/>
      <c r="AJ1932" s="48"/>
    </row>
    <row r="1933" spans="1:36" ht="14.4">
      <c r="A1933" t="s">
        <v>1091</v>
      </c>
      <c r="B1933" s="188" t="s">
        <v>334</v>
      </c>
      <c r="C1933" s="151" t="str">
        <f t="shared" ref="C1933:C1945" si="353">MID(A1933,1,12)</f>
        <v>F.020.01.101</v>
      </c>
      <c r="D1933" s="54" t="s">
        <v>58</v>
      </c>
      <c r="E1933" s="150" t="s">
        <v>352</v>
      </c>
      <c r="F1933" s="153" t="str">
        <f t="shared" ref="F1933:F1945" si="354">MID(A1933, 21,85)</f>
        <v>CFRP (50%) co-firing in electrical power plant</v>
      </c>
      <c r="G1933" s="277">
        <v>2.3839651333333337E-2</v>
      </c>
      <c r="H1933" s="44">
        <f t="shared" si="351"/>
        <v>2.3839651333333337E-2</v>
      </c>
      <c r="I1933"/>
      <c r="J1933" s="294">
        <v>-6.8538966715000014E-3</v>
      </c>
      <c r="K1933" s="44">
        <f t="shared" si="352"/>
        <v>-6.8538966715000014E-3</v>
      </c>
      <c r="L1933" s="295">
        <v>-2.8582714600000002E-3</v>
      </c>
      <c r="M1933" s="295">
        <v>-5.6013853815000004E-3</v>
      </c>
      <c r="N1933" s="295">
        <v>-1.97018753E-3</v>
      </c>
      <c r="O1933" s="295">
        <v>3.5759477000000001E-3</v>
      </c>
      <c r="P1933"/>
      <c r="Q1933" s="212">
        <v>-19.797656</v>
      </c>
      <c r="R1933"/>
      <c r="S1933" s="156">
        <v>-1.4837960999999999E-3</v>
      </c>
      <c r="T1933" s="156">
        <v>-1.2669841999999999E-4</v>
      </c>
      <c r="U1933" s="156">
        <v>3.4617348000000003E-5</v>
      </c>
      <c r="V1933" s="156">
        <v>-1.391715E-3</v>
      </c>
      <c r="W1933"/>
      <c r="X1933" s="155">
        <v>-2.3638563999999999E-5</v>
      </c>
      <c r="Y1933"/>
      <c r="Z1933"/>
      <c r="AA1933"/>
      <c r="AB1933"/>
      <c r="AC1933"/>
      <c r="AD1933" s="175"/>
      <c r="AE1933" s="272"/>
      <c r="AF1933" s="48"/>
      <c r="AG1933" s="48"/>
      <c r="AH1933" s="48"/>
      <c r="AI1933" s="48"/>
      <c r="AJ1933" s="48"/>
    </row>
    <row r="1934" spans="1:36" ht="14.4">
      <c r="A1934" t="s">
        <v>1092</v>
      </c>
      <c r="B1934" s="188" t="s">
        <v>334</v>
      </c>
      <c r="C1934" s="151" t="str">
        <f t="shared" si="353"/>
        <v>F.020.01.102</v>
      </c>
      <c r="D1934" s="54" t="s">
        <v>58</v>
      </c>
      <c r="E1934" s="150" t="s">
        <v>352</v>
      </c>
      <c r="F1934" s="153" t="str">
        <f t="shared" si="354"/>
        <v>DMC (50%) co-firing in electrical power plant</v>
      </c>
      <c r="G1934" s="277">
        <v>0.10531284</v>
      </c>
      <c r="H1934" s="44">
        <f t="shared" si="351"/>
        <v>0.10531284</v>
      </c>
      <c r="I1934"/>
      <c r="J1934" s="294">
        <v>6.8283125158999994E-3</v>
      </c>
      <c r="K1934" s="44">
        <f t="shared" si="352"/>
        <v>6.8283125158999994E-3</v>
      </c>
      <c r="L1934" s="295">
        <v>-2.3070841599999998E-3</v>
      </c>
      <c r="M1934" s="295">
        <v>-4.8114751541000001E-3</v>
      </c>
      <c r="N1934" s="295">
        <v>-1.85005417E-3</v>
      </c>
      <c r="O1934" s="295">
        <v>1.5796925999999999E-2</v>
      </c>
      <c r="P1934"/>
      <c r="Q1934" s="212">
        <v>-18.590482000000002</v>
      </c>
      <c r="R1934"/>
      <c r="S1934" s="156">
        <v>2.853311E-5</v>
      </c>
      <c r="T1934" s="156">
        <v>1.2366749E-3</v>
      </c>
      <c r="U1934" s="156">
        <v>9.8712606000000004E-5</v>
      </c>
      <c r="V1934" s="156">
        <v>-1.3068544E-3</v>
      </c>
      <c r="W1934"/>
      <c r="X1934" s="155">
        <v>-1.9655897000000001E-5</v>
      </c>
      <c r="Y1934"/>
      <c r="Z1934"/>
      <c r="AA1934"/>
      <c r="AB1934"/>
      <c r="AC1934"/>
      <c r="AD1934" s="175"/>
      <c r="AE1934" s="273"/>
      <c r="AF1934" s="48"/>
      <c r="AG1934" s="48"/>
      <c r="AH1934" s="48"/>
      <c r="AI1934" s="48"/>
      <c r="AJ1934" s="48"/>
    </row>
    <row r="1935" spans="1:36" ht="14.4">
      <c r="A1935" t="s">
        <v>1965</v>
      </c>
      <c r="B1935" s="188" t="s">
        <v>334</v>
      </c>
      <c r="C1935" s="151" t="str">
        <f t="shared" si="353"/>
        <v>F.020.01.103</v>
      </c>
      <c r="D1935" s="54" t="s">
        <v>58</v>
      </c>
      <c r="E1935" s="150" t="s">
        <v>352</v>
      </c>
      <c r="F1935" s="153" t="str">
        <f t="shared" si="354"/>
        <v>Flexible Polymer Foam co-firing in electrical power plant</v>
      </c>
      <c r="G1935" s="277">
        <v>0.31913011333333335</v>
      </c>
      <c r="H1935" s="44">
        <f t="shared" si="351"/>
        <v>0.31913011333333335</v>
      </c>
      <c r="I1935"/>
      <c r="J1935" s="294">
        <v>2.3840165164400004E-2</v>
      </c>
      <c r="K1935" s="44">
        <f t="shared" si="352"/>
        <v>2.3840165164400004E-2</v>
      </c>
      <c r="L1935" s="295">
        <v>-7.5939499700000005E-3</v>
      </c>
      <c r="M1935" s="295">
        <v>-1.2939520335599999E-2</v>
      </c>
      <c r="N1935" s="295">
        <v>-3.4958815299999998E-3</v>
      </c>
      <c r="O1935" s="295">
        <v>4.7869517E-2</v>
      </c>
      <c r="P1935"/>
      <c r="Q1935" s="212">
        <v>-35.128768000000001</v>
      </c>
      <c r="R1935"/>
      <c r="S1935" s="156">
        <v>1.3569738000000001E-3</v>
      </c>
      <c r="T1935" s="156">
        <v>3.5782749000000001E-3</v>
      </c>
      <c r="U1935" s="156">
        <v>2.4814453E-4</v>
      </c>
      <c r="V1935" s="156">
        <v>-2.4694456E-3</v>
      </c>
      <c r="W1935"/>
      <c r="X1935" s="155">
        <v>-3.5758262999999998E-5</v>
      </c>
      <c r="Y1935"/>
      <c r="Z1935"/>
      <c r="AA1935"/>
      <c r="AB1935"/>
      <c r="AC1935"/>
      <c r="AD1935" s="175"/>
      <c r="AE1935" s="273"/>
      <c r="AF1935" s="48"/>
      <c r="AG1935" s="48"/>
      <c r="AH1935" s="48"/>
      <c r="AI1935" s="48"/>
      <c r="AJ1935" s="48"/>
    </row>
    <row r="1936" spans="1:36" ht="14.4">
      <c r="A1936" t="s">
        <v>1093</v>
      </c>
      <c r="B1936" s="188" t="s">
        <v>334</v>
      </c>
      <c r="C1936" s="151" t="str">
        <f t="shared" si="353"/>
        <v>F.020.01.104</v>
      </c>
      <c r="D1936" s="54" t="s">
        <v>58</v>
      </c>
      <c r="E1936" s="150" t="s">
        <v>352</v>
      </c>
      <c r="F1936" s="153" t="str">
        <f t="shared" si="354"/>
        <v>GFRP (50%) co-firing in electrical power plant</v>
      </c>
      <c r="G1936" s="277">
        <v>0.10531284</v>
      </c>
      <c r="H1936" s="44">
        <f t="shared" si="351"/>
        <v>0.10531284</v>
      </c>
      <c r="I1936"/>
      <c r="J1936" s="294">
        <v>6.8283125158999994E-3</v>
      </c>
      <c r="K1936" s="44">
        <f t="shared" si="352"/>
        <v>6.8283125158999994E-3</v>
      </c>
      <c r="L1936" s="295">
        <v>-2.3070841599999998E-3</v>
      </c>
      <c r="M1936" s="295">
        <v>-4.8114751541000001E-3</v>
      </c>
      <c r="N1936" s="295">
        <v>-1.85005417E-3</v>
      </c>
      <c r="O1936" s="295">
        <v>1.5796925999999999E-2</v>
      </c>
      <c r="P1936"/>
      <c r="Q1936" s="212">
        <v>-18.590482000000002</v>
      </c>
      <c r="R1936"/>
      <c r="S1936" s="156">
        <v>2.853311E-5</v>
      </c>
      <c r="T1936" s="156">
        <v>1.2366749E-3</v>
      </c>
      <c r="U1936" s="156">
        <v>9.8712606000000004E-5</v>
      </c>
      <c r="V1936" s="156">
        <v>-1.3068544E-3</v>
      </c>
      <c r="W1936"/>
      <c r="X1936" s="155">
        <v>-1.9655897000000001E-5</v>
      </c>
      <c r="Y1936"/>
      <c r="Z1936"/>
      <c r="AA1936"/>
      <c r="AB1936"/>
      <c r="AC1936"/>
      <c r="AD1936" s="175"/>
      <c r="AE1936" s="273"/>
      <c r="AF1936" s="48"/>
      <c r="AG1936" s="48"/>
      <c r="AH1936" s="48"/>
      <c r="AI1936" s="48"/>
      <c r="AJ1936" s="48"/>
    </row>
    <row r="1937" spans="1:36" ht="14.4">
      <c r="A1937" t="s">
        <v>1966</v>
      </c>
      <c r="B1937" s="188" t="s">
        <v>334</v>
      </c>
      <c r="C1937" s="151" t="str">
        <f t="shared" si="353"/>
        <v>F.020.01.105</v>
      </c>
      <c r="D1937" s="54" t="s">
        <v>58</v>
      </c>
      <c r="E1937" s="150" t="s">
        <v>352</v>
      </c>
      <c r="F1937" s="153" t="str">
        <f t="shared" si="354"/>
        <v>Hardwood 0% MC  Bamboo &amp; Cork  co-firing in electrical power plant</v>
      </c>
      <c r="G1937" s="277">
        <v>-1.4502228000000001</v>
      </c>
      <c r="H1937" s="44">
        <f t="shared" si="351"/>
        <v>-1.4502228000000001</v>
      </c>
      <c r="I1937"/>
      <c r="J1937" s="294">
        <v>-0.2265248992119</v>
      </c>
      <c r="K1937" s="44">
        <f t="shared" si="352"/>
        <v>-0.2265248992119</v>
      </c>
      <c r="L1937" s="295">
        <v>-2.0387336300000001E-3</v>
      </c>
      <c r="M1937" s="295">
        <v>-4.8143713818999999E-3</v>
      </c>
      <c r="N1937" s="295">
        <v>-2.1383741999999998E-3</v>
      </c>
      <c r="O1937" s="295">
        <v>-0.21753342000000001</v>
      </c>
      <c r="P1937"/>
      <c r="Q1937" s="212">
        <v>-21.4877</v>
      </c>
      <c r="R1937"/>
      <c r="S1937" s="156">
        <v>-2.5363776000000001E-2</v>
      </c>
      <c r="T1937" s="156">
        <v>-2.2782862000000001E-2</v>
      </c>
      <c r="U1937" s="156">
        <v>-1.0703939000000001E-3</v>
      </c>
      <c r="V1937" s="156">
        <v>-1.51052E-3</v>
      </c>
      <c r="W1937"/>
      <c r="X1937" s="155">
        <v>-6.6167618999999998E-5</v>
      </c>
      <c r="Y1937"/>
      <c r="Z1937"/>
      <c r="AA1937"/>
      <c r="AB1937"/>
      <c r="AC1937"/>
      <c r="AD1937" s="175"/>
      <c r="AE1937" s="273"/>
      <c r="AF1937" s="48"/>
      <c r="AG1937" s="48"/>
      <c r="AH1937" s="48"/>
      <c r="AI1937" s="48"/>
      <c r="AJ1937" s="48"/>
    </row>
    <row r="1938" spans="1:36" ht="14.4">
      <c r="A1938" t="s">
        <v>1967</v>
      </c>
      <c r="B1938" s="188" t="s">
        <v>334</v>
      </c>
      <c r="C1938" s="151" t="str">
        <f t="shared" si="353"/>
        <v>F.020.01.106</v>
      </c>
      <c r="D1938" s="54" t="s">
        <v>58</v>
      </c>
      <c r="E1938" s="150" t="s">
        <v>352</v>
      </c>
      <c r="F1938" s="153" t="str">
        <f t="shared" si="354"/>
        <v>Hardwood 12% MC  Bamboo &amp; Cork  co-firing in electrical power plant</v>
      </c>
      <c r="G1938" s="277">
        <v>-1.2522429333333334</v>
      </c>
      <c r="H1938" s="44">
        <f t="shared" si="351"/>
        <v>-1.2522429333333334</v>
      </c>
      <c r="I1938"/>
      <c r="J1938" s="294">
        <v>-0.19327712810689998</v>
      </c>
      <c r="K1938" s="44">
        <f t="shared" si="352"/>
        <v>-0.19327712810689998</v>
      </c>
      <c r="L1938" s="295">
        <v>-6.99348549E-4</v>
      </c>
      <c r="M1938" s="295">
        <v>-2.8948894378999996E-3</v>
      </c>
      <c r="N1938" s="295">
        <v>-1.8464501200000001E-3</v>
      </c>
      <c r="O1938" s="295">
        <v>-0.18783643999999999</v>
      </c>
      <c r="P1938"/>
      <c r="Q1938" s="212">
        <v>-18.554266999999999</v>
      </c>
      <c r="R1938"/>
      <c r="S1938" s="156">
        <v>-2.1688816E-2</v>
      </c>
      <c r="T1938" s="156">
        <v>-1.9469864999999999E-2</v>
      </c>
      <c r="U1938" s="156">
        <v>-9.1464246000000002E-4</v>
      </c>
      <c r="V1938" s="156">
        <v>-1.3043085000000001E-3</v>
      </c>
      <c r="W1938"/>
      <c r="X1938" s="155">
        <v>-5.6489739000000002E-5</v>
      </c>
      <c r="Y1938"/>
      <c r="Z1938"/>
      <c r="AA1938"/>
      <c r="AB1938"/>
      <c r="AC1938"/>
      <c r="AD1938" s="175"/>
      <c r="AE1938" s="272"/>
      <c r="AF1938" s="48"/>
      <c r="AG1938" s="48"/>
      <c r="AH1938" s="48"/>
      <c r="AI1938" s="48"/>
      <c r="AJ1938" s="48"/>
    </row>
    <row r="1939" spans="1:36" ht="14.4">
      <c r="A1939" t="s">
        <v>1968</v>
      </c>
      <c r="B1939" s="188" t="s">
        <v>334</v>
      </c>
      <c r="C1939" s="151" t="str">
        <f t="shared" si="353"/>
        <v>F.020.01.107</v>
      </c>
      <c r="D1939" s="54" t="s">
        <v>58</v>
      </c>
      <c r="E1939" s="150" t="s">
        <v>352</v>
      </c>
      <c r="F1939" s="153" t="str">
        <f t="shared" si="354"/>
        <v>Hardwood fresh 50% MC  Bamboo &amp; Cork,  co-firing in electrical power plant</v>
      </c>
      <c r="G1939" s="277">
        <v>-0.62734358000000001</v>
      </c>
      <c r="H1939" s="44">
        <f t="shared" si="351"/>
        <v>-0.62734358000000001</v>
      </c>
      <c r="I1939"/>
      <c r="J1939" s="294">
        <v>-8.8334583632999994E-2</v>
      </c>
      <c r="K1939" s="44">
        <f t="shared" si="352"/>
        <v>-8.8334583632999994E-2</v>
      </c>
      <c r="L1939" s="295">
        <v>3.5282579240000006E-3</v>
      </c>
      <c r="M1939" s="295">
        <v>3.1637225030000005E-3</v>
      </c>
      <c r="N1939" s="295">
        <v>-9.2502706000000001E-4</v>
      </c>
      <c r="O1939" s="295">
        <v>-9.4101536999999999E-2</v>
      </c>
      <c r="P1939"/>
      <c r="Q1939" s="212">
        <v>-9.2952410000000008</v>
      </c>
      <c r="R1939"/>
      <c r="S1939" s="156">
        <v>-1.0089251E-2</v>
      </c>
      <c r="T1939" s="156">
        <v>-9.0127921E-3</v>
      </c>
      <c r="U1939" s="156">
        <v>-4.2303183000000003E-4</v>
      </c>
      <c r="V1939" s="156">
        <v>-6.5342717999999998E-4</v>
      </c>
      <c r="W1939"/>
      <c r="X1939" s="155">
        <v>-2.5942685E-5</v>
      </c>
      <c r="Y1939"/>
      <c r="Z1939"/>
      <c r="AA1939"/>
      <c r="AB1939"/>
      <c r="AC1939"/>
      <c r="AD1939" s="175"/>
      <c r="AE1939" s="272"/>
      <c r="AF1939" s="48"/>
      <c r="AG1939" s="48"/>
      <c r="AH1939" s="48"/>
      <c r="AI1939" s="48"/>
      <c r="AJ1939" s="48"/>
    </row>
    <row r="1940" spans="1:36" ht="14.4">
      <c r="A1940" t="s">
        <v>3116</v>
      </c>
      <c r="B1940" s="188" t="s">
        <v>334</v>
      </c>
      <c r="C1940" s="151" t="str">
        <f t="shared" si="353"/>
        <v>F.020.01.108</v>
      </c>
      <c r="D1940" s="54" t="s">
        <v>58</v>
      </c>
      <c r="E1940" s="150" t="s">
        <v>352</v>
      </c>
      <c r="F1940" s="153" t="str">
        <f t="shared" si="354"/>
        <v>Paper Cardboard Leather Cotton Wool co-firing in electrical power plant</v>
      </c>
      <c r="G1940" s="277">
        <v>-1.2220978666666669</v>
      </c>
      <c r="H1940" s="44">
        <f t="shared" si="351"/>
        <v>-1.2220978666666669</v>
      </c>
      <c r="I1940"/>
      <c r="J1940" s="294">
        <v>-0.18821471261310002</v>
      </c>
      <c r="K1940" s="44">
        <f t="shared" si="352"/>
        <v>-0.18821471261310002</v>
      </c>
      <c r="L1940" s="295">
        <v>-4.9540925200000001E-4</v>
      </c>
      <c r="M1940" s="295">
        <v>-2.6026226010999998E-3</v>
      </c>
      <c r="N1940" s="295">
        <v>-1.8020007599999998E-3</v>
      </c>
      <c r="O1940" s="295">
        <v>-0.18331468000000001</v>
      </c>
      <c r="P1940"/>
      <c r="Q1940" s="212">
        <v>-18.107612</v>
      </c>
      <c r="R1940"/>
      <c r="S1940" s="156">
        <v>-2.1129254E-2</v>
      </c>
      <c r="T1940" s="156">
        <v>-1.8965416999999998E-2</v>
      </c>
      <c r="U1940" s="156">
        <v>-8.9092721000000004E-4</v>
      </c>
      <c r="V1940" s="156">
        <v>-1.2729101E-3</v>
      </c>
      <c r="W1940"/>
      <c r="X1940" s="155">
        <v>-5.5016151999999999E-5</v>
      </c>
      <c r="Y1940"/>
      <c r="Z1940"/>
      <c r="AA1940"/>
      <c r="AB1940"/>
      <c r="AC1940"/>
      <c r="AD1940" s="175"/>
      <c r="AE1940" s="273"/>
      <c r="AF1940" s="48"/>
      <c r="AG1940" s="48"/>
      <c r="AH1940" s="48"/>
      <c r="AI1940" s="48"/>
      <c r="AJ1940" s="48"/>
    </row>
    <row r="1941" spans="1:36" ht="14.4">
      <c r="A1941" t="s">
        <v>1969</v>
      </c>
      <c r="B1941" s="188" t="s">
        <v>334</v>
      </c>
      <c r="C1941" s="151" t="str">
        <f t="shared" si="353"/>
        <v>F.020.01.109</v>
      </c>
      <c r="D1941" s="54" t="s">
        <v>58</v>
      </c>
      <c r="E1941" s="150" t="s">
        <v>352</v>
      </c>
      <c r="F1941" s="153" t="str">
        <f t="shared" si="354"/>
        <v>Rigid Polymer Foam co-firing in electrical power plant</v>
      </c>
      <c r="G1941" s="277">
        <v>0.31913011333333335</v>
      </c>
      <c r="H1941" s="44">
        <f t="shared" si="351"/>
        <v>0.31913011333333335</v>
      </c>
      <c r="I1941"/>
      <c r="J1941" s="294">
        <v>2.3840165164400004E-2</v>
      </c>
      <c r="K1941" s="44">
        <f t="shared" si="352"/>
        <v>2.3840165164400004E-2</v>
      </c>
      <c r="L1941" s="295">
        <v>-7.5939499700000005E-3</v>
      </c>
      <c r="M1941" s="295">
        <v>-1.2939520335599999E-2</v>
      </c>
      <c r="N1941" s="295">
        <v>-3.4958815299999998E-3</v>
      </c>
      <c r="O1941" s="295">
        <v>4.7869517E-2</v>
      </c>
      <c r="P1941"/>
      <c r="Q1941" s="212">
        <v>-35.128768000000001</v>
      </c>
      <c r="R1941"/>
      <c r="S1941" s="156">
        <v>1.3569738000000001E-3</v>
      </c>
      <c r="T1941" s="156">
        <v>3.5782749000000001E-3</v>
      </c>
      <c r="U1941" s="156">
        <v>2.4814453E-4</v>
      </c>
      <c r="V1941" s="156">
        <v>-2.4694456E-3</v>
      </c>
      <c r="W1941"/>
      <c r="X1941" s="155">
        <v>-3.5758262999999998E-5</v>
      </c>
      <c r="Y1941"/>
      <c r="Z1941"/>
      <c r="AA1941"/>
      <c r="AB1941"/>
      <c r="AC1941"/>
      <c r="AD1941" s="175"/>
      <c r="AE1941" s="273"/>
      <c r="AF1941" s="48"/>
      <c r="AG1941" s="48"/>
      <c r="AH1941" s="48"/>
      <c r="AI1941" s="48"/>
      <c r="AJ1941" s="48"/>
    </row>
    <row r="1942" spans="1:36" ht="14.4">
      <c r="A1942" t="s">
        <v>1519</v>
      </c>
      <c r="B1942" s="188" t="s">
        <v>334</v>
      </c>
      <c r="C1942" s="151" t="str">
        <f t="shared" si="353"/>
        <v>F.020.01.110</v>
      </c>
      <c r="D1942" s="54" t="s">
        <v>58</v>
      </c>
      <c r="E1942" s="150" t="s">
        <v>352</v>
      </c>
      <c r="F1942" s="153" t="str">
        <f t="shared" si="354"/>
        <v>SMC (50%) co-firing in electrical power plant</v>
      </c>
      <c r="G1942" s="277">
        <v>0.46531284000000001</v>
      </c>
      <c r="H1942" s="44">
        <f t="shared" si="351"/>
        <v>0.46531284000000001</v>
      </c>
      <c r="I1942"/>
      <c r="J1942" s="294">
        <v>6.1498329515899994E-2</v>
      </c>
      <c r="K1942" s="44">
        <f t="shared" si="352"/>
        <v>6.1498329515899994E-2</v>
      </c>
      <c r="L1942" s="295">
        <v>-2.00108416E-3</v>
      </c>
      <c r="M1942" s="295">
        <v>-4.4474581541000006E-3</v>
      </c>
      <c r="N1942" s="295">
        <v>-1.85005417E-3</v>
      </c>
      <c r="O1942" s="295">
        <v>6.9796925999999995E-2</v>
      </c>
      <c r="P1942"/>
      <c r="Q1942" s="212">
        <v>-18.590482000000002</v>
      </c>
      <c r="R1942"/>
      <c r="S1942" s="156">
        <v>5.9348055999999998E-3</v>
      </c>
      <c r="T1942" s="156">
        <v>6.8676010000000001E-3</v>
      </c>
      <c r="U1942" s="156">
        <v>3.7405891000000003E-4</v>
      </c>
      <c r="V1942" s="156">
        <v>-1.3068544E-3</v>
      </c>
      <c r="W1942"/>
      <c r="X1942" s="155">
        <v>-9.4321636999999993E-6</v>
      </c>
      <c r="Y1942"/>
      <c r="Z1942"/>
      <c r="AA1942"/>
      <c r="AB1942"/>
      <c r="AC1942"/>
      <c r="AD1942" s="175"/>
      <c r="AE1942" s="273"/>
      <c r="AF1942" s="48"/>
      <c r="AG1942" s="48"/>
      <c r="AH1942" s="48"/>
      <c r="AI1942" s="48"/>
      <c r="AJ1942" s="48"/>
    </row>
    <row r="1943" spans="1:36" ht="14.4">
      <c r="A1943" t="s">
        <v>1970</v>
      </c>
      <c r="B1943" s="188" t="s">
        <v>334</v>
      </c>
      <c r="C1943" s="151" t="str">
        <f t="shared" si="353"/>
        <v>F.020.01.111</v>
      </c>
      <c r="D1943" s="54" t="s">
        <v>58</v>
      </c>
      <c r="E1943" s="150" t="s">
        <v>352</v>
      </c>
      <c r="F1943" s="153" t="str">
        <f t="shared" si="354"/>
        <v>Softwood 0% MC co-firing in electrical power plant</v>
      </c>
      <c r="G1943" s="277">
        <v>-1.4746648</v>
      </c>
      <c r="H1943" s="44">
        <f t="shared" si="351"/>
        <v>-1.4746648</v>
      </c>
      <c r="I1943"/>
      <c r="J1943" s="294">
        <v>-0.2299595515141</v>
      </c>
      <c r="K1943" s="44">
        <f t="shared" si="352"/>
        <v>-0.2299595515141</v>
      </c>
      <c r="L1943" s="295">
        <v>-1.8980897899999998E-3</v>
      </c>
      <c r="M1943" s="295">
        <v>-4.6873274941000003E-3</v>
      </c>
      <c r="N1943" s="295">
        <v>-2.1744142299999999E-3</v>
      </c>
      <c r="O1943" s="295">
        <v>-0.22119971999999999</v>
      </c>
      <c r="P1943"/>
      <c r="Q1943" s="212">
        <v>-21.849851999999998</v>
      </c>
      <c r="R1943"/>
      <c r="S1943" s="156">
        <v>-2.5756227999999999E-2</v>
      </c>
      <c r="T1943" s="156">
        <v>-2.3133403E-2</v>
      </c>
      <c r="U1943" s="156">
        <v>-1.0868468999999999E-3</v>
      </c>
      <c r="V1943" s="156">
        <v>-1.5359782E-3</v>
      </c>
      <c r="W1943"/>
      <c r="X1943" s="155">
        <v>-6.7176440999999995E-5</v>
      </c>
      <c r="Y1943"/>
      <c r="Z1943"/>
      <c r="AA1943"/>
      <c r="AB1943"/>
      <c r="AC1943"/>
      <c r="AD1943" s="175"/>
      <c r="AE1943" s="273"/>
      <c r="AF1943" s="48"/>
      <c r="AG1943" s="48"/>
      <c r="AH1943" s="48"/>
      <c r="AI1943" s="48"/>
      <c r="AJ1943" s="48"/>
    </row>
    <row r="1944" spans="1:36" ht="14.4">
      <c r="A1944" t="s">
        <v>1971</v>
      </c>
      <c r="B1944" s="188" t="s">
        <v>334</v>
      </c>
      <c r="C1944" s="151" t="str">
        <f t="shared" si="353"/>
        <v>F.020.01.112</v>
      </c>
      <c r="D1944" s="54" t="s">
        <v>58</v>
      </c>
      <c r="E1944" s="150" t="s">
        <v>352</v>
      </c>
      <c r="F1944" s="153" t="str">
        <f t="shared" si="354"/>
        <v>Softwood 12% MC co-firing in electrical power plant</v>
      </c>
      <c r="G1944" s="277">
        <v>-1.2709818000000002</v>
      </c>
      <c r="H1944" s="44">
        <f t="shared" si="351"/>
        <v>-1.2709818000000002</v>
      </c>
      <c r="I1944"/>
      <c r="J1944" s="294">
        <v>-0.19575402418560001</v>
      </c>
      <c r="K1944" s="44">
        <f t="shared" si="352"/>
        <v>-0.19575402418560001</v>
      </c>
      <c r="L1944" s="295">
        <v>-5.2012161999999992E-4</v>
      </c>
      <c r="M1944" s="295">
        <v>-2.7125517455999998E-3</v>
      </c>
      <c r="N1944" s="295">
        <v>-1.8740808199999999E-3</v>
      </c>
      <c r="O1944" s="295">
        <v>-0.19064727000000001</v>
      </c>
      <c r="P1944"/>
      <c r="Q1944" s="212">
        <v>-18.831917000000001</v>
      </c>
      <c r="R1944"/>
      <c r="S1944" s="156">
        <v>-2.1975405E-2</v>
      </c>
      <c r="T1944" s="156">
        <v>-1.9724968999999998E-2</v>
      </c>
      <c r="U1944" s="156">
        <v>-9.2660870999999997E-4</v>
      </c>
      <c r="V1944" s="156">
        <v>-1.3238264999999999E-3</v>
      </c>
      <c r="W1944"/>
      <c r="X1944" s="155">
        <v>-5.7219773999999999E-5</v>
      </c>
      <c r="Y1944"/>
      <c r="Z1944"/>
      <c r="AA1944"/>
      <c r="AB1944"/>
      <c r="AC1944"/>
      <c r="AD1944" s="175"/>
      <c r="AE1944" s="273"/>
      <c r="AF1944" s="48"/>
      <c r="AG1944" s="48"/>
      <c r="AH1944" s="48"/>
      <c r="AI1944" s="48"/>
      <c r="AJ1944" s="48"/>
    </row>
    <row r="1945" spans="1:36" ht="14.4">
      <c r="A1945" t="s">
        <v>1972</v>
      </c>
      <c r="B1945" s="188" t="s">
        <v>334</v>
      </c>
      <c r="C1945" s="151" t="str">
        <f t="shared" si="353"/>
        <v>F.020.01.113</v>
      </c>
      <c r="D1945" s="54" t="s">
        <v>58</v>
      </c>
      <c r="E1945" s="150" t="s">
        <v>352</v>
      </c>
      <c r="F1945" s="153" t="str">
        <f t="shared" si="354"/>
        <v>Softwood fresh 50% MC co-firing in electrical power plant</v>
      </c>
      <c r="G1945" s="277">
        <v>-0.63549090000000008</v>
      </c>
      <c r="H1945" s="44">
        <f t="shared" si="351"/>
        <v>-0.63549090000000008</v>
      </c>
      <c r="I1945"/>
      <c r="J1945" s="294">
        <v>-8.9032787774800004E-2</v>
      </c>
      <c r="K1945" s="44">
        <f t="shared" si="352"/>
        <v>-8.9032787774800004E-2</v>
      </c>
      <c r="L1945" s="295">
        <v>3.779139193E-3</v>
      </c>
      <c r="M1945" s="295">
        <v>3.4487484321999999E-3</v>
      </c>
      <c r="N1945" s="295">
        <v>-9.3704040000000001E-4</v>
      </c>
      <c r="O1945" s="295">
        <v>-9.5323635000000004E-2</v>
      </c>
      <c r="P1945"/>
      <c r="Q1945" s="212">
        <v>-9.4159585000000003</v>
      </c>
      <c r="R1945"/>
      <c r="S1945" s="156">
        <v>-1.0179237000000001E-2</v>
      </c>
      <c r="T1945" s="156">
        <v>-9.0906576999999992E-3</v>
      </c>
      <c r="U1945" s="156">
        <v>-4.2666569999999998E-4</v>
      </c>
      <c r="V1945" s="156">
        <v>-6.6191324999999995E-4</v>
      </c>
      <c r="W1945"/>
      <c r="X1945" s="155">
        <v>-2.6154972999999999E-5</v>
      </c>
      <c r="Y1945"/>
      <c r="Z1945"/>
      <c r="AA1945"/>
      <c r="AB1945"/>
      <c r="AC1945"/>
      <c r="AD1945" s="175"/>
      <c r="AE1945" s="273"/>
      <c r="AF1945" s="48"/>
      <c r="AG1945" s="48"/>
      <c r="AH1945" s="48"/>
      <c r="AI1945" s="48"/>
      <c r="AJ1945" s="48"/>
    </row>
    <row r="1946" spans="1:36" ht="14.4">
      <c r="B1946" s="188"/>
      <c r="C1946" s="151"/>
      <c r="D1946" s="51" t="s">
        <v>59</v>
      </c>
      <c r="E1946" s="150"/>
      <c r="F1946"/>
      <c r="H1946" s="44">
        <f t="shared" si="351"/>
        <v>0</v>
      </c>
      <c r="I1946"/>
      <c r="J1946" s="44"/>
      <c r="K1946" s="44">
        <f t="shared" si="352"/>
        <v>0</v>
      </c>
      <c r="L1946" s="44"/>
      <c r="P1946"/>
      <c r="Q1946" s="212"/>
      <c r="R1946"/>
      <c r="S1946"/>
      <c r="T1946"/>
      <c r="U1946"/>
      <c r="V1946"/>
      <c r="W1946"/>
      <c r="X1946"/>
      <c r="Y1946"/>
      <c r="Z1946"/>
      <c r="AA1946"/>
      <c r="AB1946"/>
      <c r="AC1946"/>
      <c r="AD1946" s="175"/>
      <c r="AE1946" s="272"/>
      <c r="AF1946" s="48"/>
      <c r="AG1946" s="48"/>
      <c r="AH1946" s="48"/>
      <c r="AI1946" s="48"/>
      <c r="AJ1946" s="48"/>
    </row>
    <row r="1947" spans="1:36" ht="14.4">
      <c r="A1947" t="s">
        <v>1094</v>
      </c>
      <c r="B1947" s="188" t="s">
        <v>334</v>
      </c>
      <c r="C1947" s="151" t="str">
        <f t="shared" ref="C1947:C1974" si="355">MID(A1947,1,12)</f>
        <v>F.030.01.101</v>
      </c>
      <c r="D1947" s="54" t="s">
        <v>59</v>
      </c>
      <c r="E1947" s="150" t="s">
        <v>352</v>
      </c>
      <c r="F1947" s="153" t="str">
        <f t="shared" ref="F1947:F1974" si="356">MID(A1947, 21,85)</f>
        <v>ABS (Acrylonitrile butadiene styrene) co-firing in electrical power plant</v>
      </c>
      <c r="G1947" s="277">
        <v>2.8315580666666666E-2</v>
      </c>
      <c r="H1947" s="44">
        <f t="shared" si="351"/>
        <v>2.8315580666666666E-2</v>
      </c>
      <c r="I1947"/>
      <c r="J1947" s="294">
        <v>-1.9354913436000001E-2</v>
      </c>
      <c r="K1947" s="44">
        <f t="shared" si="352"/>
        <v>-1.9354913436000001E-2</v>
      </c>
      <c r="L1947" s="295">
        <v>-6.3568998300000011E-3</v>
      </c>
      <c r="M1947" s="295">
        <v>-1.2671872735999999E-2</v>
      </c>
      <c r="N1947" s="295">
        <v>-4.5734779699999999E-3</v>
      </c>
      <c r="O1947" s="295">
        <v>4.2473370999999999E-3</v>
      </c>
      <c r="P1947"/>
      <c r="Q1947" s="212">
        <v>-45.957120000000003</v>
      </c>
      <c r="R1947"/>
      <c r="S1947" s="156">
        <v>-3.8275024000000001E-3</v>
      </c>
      <c r="T1947" s="156">
        <v>-6.5927681E-4</v>
      </c>
      <c r="U1947" s="156">
        <v>6.2420220000000004E-5</v>
      </c>
      <c r="V1947" s="156">
        <v>-3.2306458000000001E-3</v>
      </c>
      <c r="W1947"/>
      <c r="X1947" s="155">
        <v>-5.5457653999999997E-5</v>
      </c>
      <c r="Y1947"/>
      <c r="Z1947"/>
      <c r="AA1947"/>
      <c r="AB1947"/>
      <c r="AC1947"/>
      <c r="AD1947" s="175"/>
      <c r="AE1947" s="272"/>
      <c r="AF1947" s="48"/>
      <c r="AG1947" s="48"/>
      <c r="AH1947" s="48"/>
      <c r="AI1947" s="48"/>
      <c r="AJ1947" s="48"/>
    </row>
    <row r="1948" spans="1:36" ht="14.4">
      <c r="A1948" t="s">
        <v>1095</v>
      </c>
      <c r="B1948" s="188" t="s">
        <v>334</v>
      </c>
      <c r="C1948" s="151" t="str">
        <f t="shared" si="355"/>
        <v>F.030.01.102</v>
      </c>
      <c r="D1948" s="54" t="s">
        <v>59</v>
      </c>
      <c r="E1948" s="150" t="s">
        <v>352</v>
      </c>
      <c r="F1948" s="153" t="str">
        <f t="shared" si="356"/>
        <v>bio-PE (Polyethylene) co-firing in electrical power plant</v>
      </c>
      <c r="G1948" s="277">
        <v>-3.6337043333333336</v>
      </c>
      <c r="H1948" s="44">
        <f t="shared" si="351"/>
        <v>-3.6337043333333336</v>
      </c>
      <c r="I1948"/>
      <c r="J1948" s="294">
        <v>-0.57283960194999994</v>
      </c>
      <c r="K1948" s="44">
        <f t="shared" si="352"/>
        <v>-0.57283960194999994</v>
      </c>
      <c r="L1948" s="295">
        <v>-7.5081528399999998E-3</v>
      </c>
      <c r="M1948" s="295">
        <v>-1.4917850139999999E-2</v>
      </c>
      <c r="N1948" s="295">
        <v>-5.35794897E-3</v>
      </c>
      <c r="O1948" s="295">
        <v>-0.54505565</v>
      </c>
      <c r="P1948"/>
      <c r="Q1948" s="212">
        <v>-53.839967999999999</v>
      </c>
      <c r="R1948"/>
      <c r="S1948" s="156">
        <v>-6.4032278999999998E-2</v>
      </c>
      <c r="T1948" s="156">
        <v>-5.7543726000000003E-2</v>
      </c>
      <c r="U1948" s="156">
        <v>-2.7037669000000001E-3</v>
      </c>
      <c r="V1948" s="156">
        <v>-3.7847860000000001E-3</v>
      </c>
      <c r="W1948"/>
      <c r="X1948" s="155">
        <v>-1.6724934999999999E-4</v>
      </c>
      <c r="Y1948"/>
      <c r="Z1948"/>
      <c r="AA1948"/>
      <c r="AB1948"/>
      <c r="AC1948"/>
      <c r="AD1948" s="175"/>
      <c r="AE1948" s="272"/>
      <c r="AF1948" s="48"/>
      <c r="AG1948" s="48"/>
      <c r="AH1948" s="48"/>
      <c r="AI1948" s="48"/>
      <c r="AJ1948" s="48"/>
    </row>
    <row r="1949" spans="1:36" ht="14.4">
      <c r="A1949" t="s">
        <v>1096</v>
      </c>
      <c r="B1949" s="188" t="s">
        <v>334</v>
      </c>
      <c r="C1949" s="151" t="str">
        <f t="shared" si="355"/>
        <v>F.030.01.103</v>
      </c>
      <c r="D1949" s="54" t="s">
        <v>59</v>
      </c>
      <c r="E1949" s="150" t="s">
        <v>352</v>
      </c>
      <c r="F1949" s="153" t="str">
        <f t="shared" si="356"/>
        <v>CA (Cellulose polymers) co-firing in electrical power plant</v>
      </c>
      <c r="G1949" s="277">
        <v>-1.2139505333333334</v>
      </c>
      <c r="H1949" s="44">
        <f t="shared" si="351"/>
        <v>-1.2139505333333334</v>
      </c>
      <c r="I1949"/>
      <c r="J1949" s="294">
        <v>-0.1881865234284</v>
      </c>
      <c r="K1949" s="44">
        <f t="shared" si="352"/>
        <v>-0.1881865234284</v>
      </c>
      <c r="L1949" s="295">
        <v>-1.0522905280000001E-3</v>
      </c>
      <c r="M1949" s="295">
        <v>-3.2516655204000004E-3</v>
      </c>
      <c r="N1949" s="295">
        <v>-1.78998738E-3</v>
      </c>
      <c r="O1949" s="295">
        <v>-0.18209258</v>
      </c>
      <c r="P1949"/>
      <c r="Q1949" s="212">
        <v>-17.986895000000001</v>
      </c>
      <c r="R1949"/>
      <c r="S1949" s="156">
        <v>-2.1100516E-2</v>
      </c>
      <c r="T1949" s="156">
        <v>-1.8946022999999999E-2</v>
      </c>
      <c r="U1949" s="156">
        <v>-8.9006899999999995E-4</v>
      </c>
      <c r="V1949" s="156">
        <v>-1.2644240000000001E-3</v>
      </c>
      <c r="W1949"/>
      <c r="X1949" s="155">
        <v>-5.4989842000000002E-5</v>
      </c>
      <c r="Y1949"/>
      <c r="Z1949"/>
      <c r="AA1949"/>
      <c r="AB1949"/>
      <c r="AC1949"/>
      <c r="AD1949" s="175"/>
      <c r="AE1949" s="272"/>
      <c r="AF1949" s="48"/>
      <c r="AG1949" s="48"/>
      <c r="AH1949" s="48"/>
      <c r="AI1949" s="48"/>
      <c r="AJ1949" s="48"/>
    </row>
    <row r="1950" spans="1:36" ht="14.4">
      <c r="A1950" t="s">
        <v>1097</v>
      </c>
      <c r="B1950" s="188" t="s">
        <v>334</v>
      </c>
      <c r="C1950" s="151" t="str">
        <f t="shared" si="355"/>
        <v>F.030.01.104</v>
      </c>
      <c r="D1950" s="54" t="s">
        <v>59</v>
      </c>
      <c r="E1950" s="150" t="s">
        <v>352</v>
      </c>
      <c r="F1950" s="153" t="str">
        <f t="shared" si="356"/>
        <v>Ionomer co-firing in electrical power plant</v>
      </c>
      <c r="G1950" s="277">
        <v>9.6976279999999998E-2</v>
      </c>
      <c r="H1950" s="44">
        <f t="shared" si="351"/>
        <v>9.6976279999999998E-2</v>
      </c>
      <c r="I1950"/>
      <c r="J1950" s="294">
        <v>-9.075748966999999E-3</v>
      </c>
      <c r="K1950" s="44">
        <f t="shared" si="352"/>
        <v>-9.075748966999999E-3</v>
      </c>
      <c r="L1950" s="295">
        <v>-6.4496450100000012E-3</v>
      </c>
      <c r="M1950" s="295">
        <v>-1.2685564017E-2</v>
      </c>
      <c r="N1950" s="295">
        <v>-4.4869819399999998E-3</v>
      </c>
      <c r="O1950" s="295">
        <v>1.4546442E-2</v>
      </c>
      <c r="P1950"/>
      <c r="Q1950" s="212">
        <v>-45.087955000000001</v>
      </c>
      <c r="R1950"/>
      <c r="S1950" s="156">
        <v>-2.6742594000000001E-3</v>
      </c>
      <c r="T1950" s="156">
        <v>3.8358758000000003E-4</v>
      </c>
      <c r="U1950" s="156">
        <v>1.1169916E-4</v>
      </c>
      <c r="V1950" s="156">
        <v>-3.1695461000000001E-3</v>
      </c>
      <c r="W1950"/>
      <c r="X1950" s="155">
        <v>-5.2608873000000003E-5</v>
      </c>
      <c r="Y1950"/>
      <c r="Z1950"/>
      <c r="AA1950"/>
      <c r="AB1950"/>
      <c r="AC1950"/>
      <c r="AD1950" s="334"/>
      <c r="AE1950" s="272"/>
      <c r="AH1950" s="48"/>
      <c r="AI1950" s="48"/>
      <c r="AJ1950" s="48"/>
    </row>
    <row r="1951" spans="1:36" ht="14.4">
      <c r="A1951" t="s">
        <v>3117</v>
      </c>
      <c r="B1951" s="188" t="s">
        <v>334</v>
      </c>
      <c r="C1951" s="151" t="str">
        <f t="shared" si="355"/>
        <v>F.030.01.105</v>
      </c>
      <c r="D1951" s="54" t="s">
        <v>59</v>
      </c>
      <c r="E1951" s="150" t="s">
        <v>352</v>
      </c>
      <c r="F1951" s="153" t="str">
        <f t="shared" si="356"/>
        <v>PA-11 (Nylon-11) co-firing in electrical power plant</v>
      </c>
      <c r="G1951" s="277">
        <v>-3.0470974000000002</v>
      </c>
      <c r="H1951" s="44">
        <f t="shared" si="351"/>
        <v>-3.0470974000000002</v>
      </c>
      <c r="I1951"/>
      <c r="J1951" s="294">
        <v>-0.48156388308699999</v>
      </c>
      <c r="K1951" s="44">
        <f t="shared" si="352"/>
        <v>-0.48156388308699999</v>
      </c>
      <c r="L1951" s="295">
        <v>-6.8444044099999993E-3</v>
      </c>
      <c r="M1951" s="295">
        <v>-1.3161880107000002E-2</v>
      </c>
      <c r="N1951" s="295">
        <v>-4.4929885700000002E-3</v>
      </c>
      <c r="O1951" s="295">
        <v>-0.45706460999999998</v>
      </c>
      <c r="P1951"/>
      <c r="Q1951" s="212">
        <v>-45.148313999999999</v>
      </c>
      <c r="R1951"/>
      <c r="S1951" s="156">
        <v>-5.3804980000000002E-2</v>
      </c>
      <c r="T1951" s="156">
        <v>-4.8358933E-2</v>
      </c>
      <c r="U1951" s="156">
        <v>-2.2722581000000001E-3</v>
      </c>
      <c r="V1951" s="156">
        <v>-3.1737891999999998E-3</v>
      </c>
      <c r="W1951"/>
      <c r="X1951" s="155">
        <v>-1.4058271E-4</v>
      </c>
      <c r="Y1951"/>
      <c r="Z1951"/>
      <c r="AA1951"/>
      <c r="AB1951"/>
      <c r="AC1951"/>
      <c r="AD1951" s="53"/>
      <c r="AE1951" s="272"/>
      <c r="AH1951" s="48"/>
      <c r="AI1951" s="48"/>
      <c r="AJ1951" s="48"/>
    </row>
    <row r="1952" spans="1:36" ht="14.4">
      <c r="A1952" t="s">
        <v>1098</v>
      </c>
      <c r="B1952" s="188" t="s">
        <v>334</v>
      </c>
      <c r="C1952" s="151" t="str">
        <f t="shared" si="355"/>
        <v>F.030.01.106</v>
      </c>
      <c r="D1952" s="54" t="s">
        <v>59</v>
      </c>
      <c r="E1952" s="150" t="s">
        <v>352</v>
      </c>
      <c r="F1952" s="153" t="str">
        <f t="shared" si="356"/>
        <v>PA (Nylons, Polyamides) co-firing in electrical power plant</v>
      </c>
      <c r="G1952" s="277">
        <v>0.126831</v>
      </c>
      <c r="H1952" s="44">
        <f t="shared" si="351"/>
        <v>0.126831</v>
      </c>
      <c r="I1952"/>
      <c r="J1952" s="294">
        <v>8.522527148999981E-4</v>
      </c>
      <c r="K1952" s="44">
        <f t="shared" si="352"/>
        <v>8.522527148999981E-4</v>
      </c>
      <c r="L1952" s="295">
        <v>-4.9585463400000007E-3</v>
      </c>
      <c r="M1952" s="295">
        <v>-9.7588148351000006E-3</v>
      </c>
      <c r="N1952" s="295">
        <v>-3.4550361099999999E-3</v>
      </c>
      <c r="O1952" s="295">
        <v>1.9024650000000001E-2</v>
      </c>
      <c r="P1952"/>
      <c r="Q1952" s="212">
        <v>-34.718328999999997</v>
      </c>
      <c r="R1952"/>
      <c r="S1952" s="156">
        <v>-1.2108148E-3</v>
      </c>
      <c r="T1952" s="156">
        <v>1.1042069E-3</v>
      </c>
      <c r="U1952" s="156">
        <v>1.2557122000000001E-4</v>
      </c>
      <c r="V1952" s="156">
        <v>-2.440593E-3</v>
      </c>
      <c r="W1952"/>
      <c r="X1952" s="155">
        <v>-3.9050514E-5</v>
      </c>
      <c r="Y1952"/>
      <c r="Z1952"/>
      <c r="AA1952"/>
      <c r="AB1952"/>
      <c r="AC1952"/>
      <c r="AD1952" s="53"/>
      <c r="AE1952" s="272"/>
      <c r="AH1952" s="48"/>
      <c r="AI1952" s="48"/>
      <c r="AJ1952" s="48"/>
    </row>
    <row r="1953" spans="1:36" ht="14.4">
      <c r="A1953" t="s">
        <v>1099</v>
      </c>
      <c r="B1953" s="188" t="s">
        <v>334</v>
      </c>
      <c r="C1953" s="151" t="str">
        <f t="shared" si="355"/>
        <v>F.030.01.107</v>
      </c>
      <c r="D1953" s="54" t="s">
        <v>59</v>
      </c>
      <c r="E1953" s="150" t="s">
        <v>352</v>
      </c>
      <c r="F1953" s="153" t="str">
        <f t="shared" si="356"/>
        <v>PC (Polycarbonate) co-firing in electrical power plant</v>
      </c>
      <c r="G1953" s="277">
        <v>0.48765691999999999</v>
      </c>
      <c r="H1953" s="44">
        <f t="shared" si="351"/>
        <v>0.48765691999999999</v>
      </c>
      <c r="I1953"/>
      <c r="J1953" s="294">
        <v>5.4090118436999998E-2</v>
      </c>
      <c r="K1953" s="44">
        <f t="shared" si="352"/>
        <v>5.4090118436999998E-2</v>
      </c>
      <c r="L1953" s="295">
        <v>-5.2075372699999997E-3</v>
      </c>
      <c r="M1953" s="295">
        <v>-1.0234867393000001E-2</v>
      </c>
      <c r="N1953" s="295">
        <v>-3.6160148999999997E-3</v>
      </c>
      <c r="O1953" s="295">
        <v>7.3148537999999999E-2</v>
      </c>
      <c r="P1953"/>
      <c r="Q1953" s="212">
        <v>-36.335942000000003</v>
      </c>
      <c r="R1953"/>
      <c r="S1953" s="156">
        <v>4.4916647999999997E-3</v>
      </c>
      <c r="T1953" s="156">
        <v>6.6459902999999997E-3</v>
      </c>
      <c r="U1953" s="156">
        <v>3.9998074E-4</v>
      </c>
      <c r="V1953" s="156">
        <v>-2.5543063000000002E-3</v>
      </c>
      <c r="W1953"/>
      <c r="X1953" s="155">
        <v>-3.0984875E-5</v>
      </c>
      <c r="Y1953"/>
      <c r="Z1953"/>
      <c r="AA1953"/>
      <c r="AB1953"/>
      <c r="AC1953"/>
      <c r="AD1953" s="175"/>
      <c r="AF1953" s="48"/>
      <c r="AG1953" s="48"/>
      <c r="AH1953" s="48"/>
      <c r="AI1953" s="48"/>
      <c r="AJ1953" s="48"/>
    </row>
    <row r="1954" spans="1:36" ht="14.4">
      <c r="A1954" t="s">
        <v>3667</v>
      </c>
      <c r="B1954" s="188" t="s">
        <v>334</v>
      </c>
      <c r="C1954" s="151" t="str">
        <f t="shared" si="355"/>
        <v>F.030.01.108</v>
      </c>
      <c r="D1954" s="54" t="s">
        <v>59</v>
      </c>
      <c r="E1954" s="150" t="s">
        <v>352</v>
      </c>
      <c r="F1954" s="153" t="str">
        <f t="shared" si="356"/>
        <v>PE (Polyethylene HDPE LDPE LLDPE) co-firing in electrical power plant</v>
      </c>
      <c r="G1954" s="277">
        <v>-0.49370436000000001</v>
      </c>
      <c r="H1954" s="44">
        <f t="shared" si="351"/>
        <v>-0.49370436000000001</v>
      </c>
      <c r="I1954"/>
      <c r="J1954" s="294">
        <v>-0.10224161614999999</v>
      </c>
      <c r="K1954" s="44">
        <f t="shared" si="352"/>
        <v>-0.10224161614999999</v>
      </c>
      <c r="L1954" s="295">
        <v>-7.6917528399999989E-3</v>
      </c>
      <c r="M1954" s="295">
        <v>-1.5136260339999999E-2</v>
      </c>
      <c r="N1954" s="295">
        <v>-5.35794897E-3</v>
      </c>
      <c r="O1954" s="295">
        <v>-7.4055653999999999E-2</v>
      </c>
      <c r="P1954"/>
      <c r="Q1954" s="212">
        <v>-53.839967999999999</v>
      </c>
      <c r="R1954"/>
      <c r="S1954" s="156">
        <v>-1.3087420000000001E-2</v>
      </c>
      <c r="T1954" s="156">
        <v>-8.9746231000000006E-3</v>
      </c>
      <c r="U1954" s="156">
        <v>-3.2801055999999998E-4</v>
      </c>
      <c r="V1954" s="156">
        <v>-3.7847860000000001E-3</v>
      </c>
      <c r="W1954"/>
      <c r="X1954" s="155">
        <v>-7.9809402000000001E-5</v>
      </c>
      <c r="Y1954"/>
      <c r="Z1954"/>
      <c r="AA1954"/>
      <c r="AB1954"/>
      <c r="AC1954"/>
      <c r="AD1954" s="175"/>
      <c r="AH1954" s="48"/>
      <c r="AI1954" s="48"/>
      <c r="AJ1954" s="48"/>
    </row>
    <row r="1955" spans="1:36" ht="14.4">
      <c r="A1955" t="s">
        <v>1100</v>
      </c>
      <c r="B1955" s="188" t="s">
        <v>334</v>
      </c>
      <c r="C1955" s="151" t="str">
        <f t="shared" si="355"/>
        <v>F.030.01.111</v>
      </c>
      <c r="D1955" s="54" t="s">
        <v>59</v>
      </c>
      <c r="E1955" s="150" t="s">
        <v>352</v>
      </c>
      <c r="F1955" s="153" t="str">
        <f t="shared" si="356"/>
        <v>PET (Polyethylene terephthalate) co-firing in electrical power plant</v>
      </c>
      <c r="G1955" s="277">
        <v>0.39819248000000002</v>
      </c>
      <c r="H1955" s="44">
        <f t="shared" si="351"/>
        <v>0.39819248000000002</v>
      </c>
      <c r="I1955"/>
      <c r="J1955" s="294">
        <v>5.0991728274000003E-2</v>
      </c>
      <c r="K1955" s="44">
        <f t="shared" si="352"/>
        <v>5.0991728274000003E-2</v>
      </c>
      <c r="L1955" s="295">
        <v>-1.29296871E-3</v>
      </c>
      <c r="M1955" s="295">
        <v>-4.6546777959999997E-3</v>
      </c>
      <c r="N1955" s="295">
        <v>-2.7894972200000001E-3</v>
      </c>
      <c r="O1955" s="295">
        <v>5.9728872000000002E-2</v>
      </c>
      <c r="P1955"/>
      <c r="Q1955" s="212">
        <v>-28.030584000000001</v>
      </c>
      <c r="R1955"/>
      <c r="S1955" s="156">
        <v>4.3674713E-3</v>
      </c>
      <c r="T1955" s="156">
        <v>5.9880111999999997E-3</v>
      </c>
      <c r="U1955" s="156">
        <v>3.4992493999999998E-4</v>
      </c>
      <c r="V1955" s="156">
        <v>-1.9704648000000002E-3</v>
      </c>
      <c r="W1955"/>
      <c r="X1955" s="155">
        <v>-2.1633460999999999E-5</v>
      </c>
      <c r="Y1955"/>
      <c r="Z1955"/>
      <c r="AA1955"/>
      <c r="AB1955"/>
      <c r="AC1955"/>
      <c r="AD1955" s="175"/>
      <c r="AH1955" s="48"/>
      <c r="AI1955" s="48"/>
      <c r="AJ1955" s="48"/>
    </row>
    <row r="1956" spans="1:36" ht="14.4">
      <c r="A1956" t="s">
        <v>1101</v>
      </c>
      <c r="B1956" s="188" t="s">
        <v>334</v>
      </c>
      <c r="C1956" s="151" t="str">
        <f t="shared" si="355"/>
        <v>F.030.01.112</v>
      </c>
      <c r="D1956" s="54" t="s">
        <v>59</v>
      </c>
      <c r="E1956" s="150" t="s">
        <v>352</v>
      </c>
      <c r="F1956" s="153" t="str">
        <f t="shared" si="356"/>
        <v>PHA (Polyhydroxyalkanoates) co-firing in electrical power plant</v>
      </c>
      <c r="G1956" s="277">
        <v>-2.1427449333333333</v>
      </c>
      <c r="H1956" s="44">
        <f t="shared" si="351"/>
        <v>-2.1427449333333333</v>
      </c>
      <c r="I1956"/>
      <c r="J1956" s="294">
        <v>-0.3404116211648</v>
      </c>
      <c r="K1956" s="44">
        <f t="shared" si="352"/>
        <v>-0.3404116211648</v>
      </c>
      <c r="L1956" s="295">
        <v>-5.6222255199999994E-3</v>
      </c>
      <c r="M1956" s="295">
        <v>-1.0218147654799999E-2</v>
      </c>
      <c r="N1956" s="295">
        <v>-3.1595079900000001E-3</v>
      </c>
      <c r="O1956" s="295">
        <v>-0.32141174</v>
      </c>
      <c r="P1956"/>
      <c r="Q1956" s="212">
        <v>-31.74868</v>
      </c>
      <c r="R1956"/>
      <c r="S1956" s="156">
        <v>-3.7998084000000001E-2</v>
      </c>
      <c r="T1956" s="156">
        <v>-3.4161036999999998E-2</v>
      </c>
      <c r="U1956" s="156">
        <v>-1.6052112999999999E-3</v>
      </c>
      <c r="V1956" s="156">
        <v>-2.2318357E-3</v>
      </c>
      <c r="W1956"/>
      <c r="X1956" s="155">
        <v>-9.9350763999999999E-5</v>
      </c>
      <c r="Y1956"/>
      <c r="Z1956"/>
      <c r="AA1956"/>
      <c r="AB1956"/>
      <c r="AC1956"/>
      <c r="AD1956" s="175"/>
      <c r="AH1956" s="48"/>
      <c r="AI1956" s="48"/>
      <c r="AJ1956" s="48"/>
    </row>
    <row r="1957" spans="1:36" ht="14.4">
      <c r="A1957" t="s">
        <v>1102</v>
      </c>
      <c r="B1957" s="188" t="s">
        <v>334</v>
      </c>
      <c r="C1957" s="151" t="str">
        <f t="shared" si="355"/>
        <v>F.030.01.113</v>
      </c>
      <c r="D1957" s="54" t="s">
        <v>59</v>
      </c>
      <c r="E1957" s="150" t="s">
        <v>352</v>
      </c>
      <c r="F1957" s="153" t="str">
        <f t="shared" si="356"/>
        <v>PLA (Polylactide) co-firing in electrical power plant</v>
      </c>
      <c r="G1957" s="277">
        <v>-1.4257808666666667</v>
      </c>
      <c r="H1957" s="44">
        <f t="shared" si="351"/>
        <v>-1.4257808666666667</v>
      </c>
      <c r="I1957"/>
      <c r="J1957" s="294">
        <v>-0.22349226728959998</v>
      </c>
      <c r="K1957" s="44">
        <f t="shared" si="352"/>
        <v>-0.22349226728959998</v>
      </c>
      <c r="L1957" s="295">
        <v>-2.3629774699999999E-3</v>
      </c>
      <c r="M1957" s="295">
        <v>-5.159825549599999E-3</v>
      </c>
      <c r="N1957" s="295">
        <v>-2.1023342699999998E-3</v>
      </c>
      <c r="O1957" s="295">
        <v>-0.21386712999999999</v>
      </c>
      <c r="P1957"/>
      <c r="Q1957" s="212">
        <v>-21.125547999999998</v>
      </c>
      <c r="R1957"/>
      <c r="S1957" s="156">
        <v>-2.5008072999999999E-2</v>
      </c>
      <c r="T1957" s="156">
        <v>-2.2467404999999999E-2</v>
      </c>
      <c r="U1957" s="156">
        <v>-1.0556064000000001E-3</v>
      </c>
      <c r="V1957" s="156">
        <v>-1.4850618E-3</v>
      </c>
      <c r="W1957"/>
      <c r="X1957" s="155">
        <v>-6.5270384000000001E-5</v>
      </c>
      <c r="Y1957"/>
      <c r="Z1957"/>
      <c r="AA1957"/>
      <c r="AB1957"/>
      <c r="AC1957"/>
      <c r="AD1957" s="175"/>
      <c r="AE1957" s="272"/>
      <c r="AF1957" s="48"/>
      <c r="AG1957" s="48"/>
      <c r="AH1957" s="48"/>
      <c r="AI1957" s="48"/>
      <c r="AJ1957" s="48"/>
    </row>
    <row r="1958" spans="1:36" ht="14.4">
      <c r="A1958" t="s">
        <v>1103</v>
      </c>
      <c r="B1958" s="188" t="s">
        <v>334</v>
      </c>
      <c r="C1958" s="151" t="str">
        <f t="shared" si="355"/>
        <v>F.030.01.114</v>
      </c>
      <c r="D1958" s="54" t="s">
        <v>59</v>
      </c>
      <c r="E1958" s="150" t="s">
        <v>352</v>
      </c>
      <c r="F1958" s="153" t="str">
        <f t="shared" si="356"/>
        <v>PMMA (Polymethyl methacrylate) co-firing in electrical power plant</v>
      </c>
      <c r="G1958" s="277">
        <v>0.15502288</v>
      </c>
      <c r="H1958" s="44">
        <f t="shared" si="351"/>
        <v>0.15502288</v>
      </c>
      <c r="I1958"/>
      <c r="J1958" s="294">
        <v>7.347061824100002E-3</v>
      </c>
      <c r="K1958" s="44">
        <f t="shared" si="352"/>
        <v>7.347061824100002E-3</v>
      </c>
      <c r="L1958" s="295">
        <v>-4.3488007700000003E-3</v>
      </c>
      <c r="M1958" s="295">
        <v>-8.5422214259000002E-3</v>
      </c>
      <c r="N1958" s="295">
        <v>-3.0153479799999998E-3</v>
      </c>
      <c r="O1958" s="295">
        <v>2.3253432000000001E-2</v>
      </c>
      <c r="P1958"/>
      <c r="Q1958" s="212">
        <v>-30.300070999999999</v>
      </c>
      <c r="R1958"/>
      <c r="S1958" s="156">
        <v>-3.4119669E-4</v>
      </c>
      <c r="T1958" s="156">
        <v>1.6458422999999999E-3</v>
      </c>
      <c r="U1958" s="156">
        <v>1.4296386E-4</v>
      </c>
      <c r="V1958" s="156">
        <v>-2.1300029000000001E-3</v>
      </c>
      <c r="W1958"/>
      <c r="X1958" s="155">
        <v>-3.285777E-5</v>
      </c>
      <c r="Y1958"/>
      <c r="Z1958"/>
      <c r="AA1958"/>
      <c r="AB1958"/>
      <c r="AC1958"/>
      <c r="AD1958" s="175"/>
      <c r="AE1958" s="272"/>
      <c r="AF1958" s="48"/>
      <c r="AG1958" s="48"/>
      <c r="AH1958" s="48"/>
      <c r="AI1958" s="48"/>
      <c r="AJ1958" s="48"/>
    </row>
    <row r="1959" spans="1:36" ht="14.4">
      <c r="A1959" t="s">
        <v>1104</v>
      </c>
      <c r="B1959" s="188" t="s">
        <v>334</v>
      </c>
      <c r="C1959" s="151" t="str">
        <f t="shared" si="355"/>
        <v>F.030.01.115</v>
      </c>
      <c r="D1959" s="54" t="s">
        <v>59</v>
      </c>
      <c r="E1959" s="150" t="s">
        <v>352</v>
      </c>
      <c r="F1959" s="153" t="str">
        <f t="shared" si="356"/>
        <v>POM (Polyoxymethylene, polyacetaal) co-firing in electrical power plant</v>
      </c>
      <c r="G1959" s="277">
        <v>0.17457624666666668</v>
      </c>
      <c r="H1959" s="44">
        <f t="shared" si="351"/>
        <v>0.17457624666666668</v>
      </c>
      <c r="I1959"/>
      <c r="J1959" s="294">
        <v>1.6085197872199999E-2</v>
      </c>
      <c r="K1959" s="44">
        <f t="shared" si="352"/>
        <v>1.6085197872199999E-2</v>
      </c>
      <c r="L1959" s="295">
        <v>-2.7662778E-3</v>
      </c>
      <c r="M1959" s="295">
        <v>-5.4248404778000003E-3</v>
      </c>
      <c r="N1959" s="295">
        <v>-1.91012085E-3</v>
      </c>
      <c r="O1959" s="295">
        <v>2.6186437E-2</v>
      </c>
      <c r="P1959"/>
      <c r="Q1959" s="212">
        <v>-19.194068999999999</v>
      </c>
      <c r="R1959"/>
      <c r="S1959" s="156">
        <v>1.0215999000000001E-3</v>
      </c>
      <c r="T1959" s="156">
        <v>2.2225995999999998E-3</v>
      </c>
      <c r="U1959" s="156">
        <v>1.4828506000000001E-4</v>
      </c>
      <c r="V1959" s="156">
        <v>-1.3492847000000001E-3</v>
      </c>
      <c r="W1959"/>
      <c r="X1959" s="155">
        <v>-1.8691726E-5</v>
      </c>
      <c r="Y1959"/>
      <c r="Z1959"/>
      <c r="AA1959"/>
      <c r="AB1959"/>
      <c r="AC1959"/>
      <c r="AD1959" s="175"/>
      <c r="AE1959" s="272"/>
      <c r="AF1959" s="48"/>
      <c r="AG1959" s="48"/>
      <c r="AH1959" s="48"/>
      <c r="AI1959" s="48"/>
      <c r="AJ1959" s="48"/>
    </row>
    <row r="1960" spans="1:36" ht="14.4">
      <c r="A1960" t="s">
        <v>1105</v>
      </c>
      <c r="B1960" s="188" t="s">
        <v>334</v>
      </c>
      <c r="C1960" s="151" t="str">
        <f t="shared" si="355"/>
        <v>F.030.01.116</v>
      </c>
      <c r="D1960" s="54" t="s">
        <v>59</v>
      </c>
      <c r="E1960" s="150" t="s">
        <v>352</v>
      </c>
      <c r="F1960" s="153" t="str">
        <f t="shared" si="356"/>
        <v>PP (Polypropylene) co-firing in electrical power plant</v>
      </c>
      <c r="G1960" s="277">
        <v>-0.33809056666666665</v>
      </c>
      <c r="H1960" s="44">
        <f t="shared" si="351"/>
        <v>-0.33809056666666665</v>
      </c>
      <c r="I1960"/>
      <c r="J1960" s="294">
        <v>-7.7716637243999992E-2</v>
      </c>
      <c r="K1960" s="44">
        <f t="shared" si="352"/>
        <v>-7.7716637243999992E-2</v>
      </c>
      <c r="L1960" s="295">
        <v>-7.37338512E-3</v>
      </c>
      <c r="M1960" s="295">
        <v>-1.4501172944000001E-2</v>
      </c>
      <c r="N1960" s="295">
        <v>-5.1284941800000001E-3</v>
      </c>
      <c r="O1960" s="295">
        <v>-5.0713584999999999E-2</v>
      </c>
      <c r="P1960"/>
      <c r="Q1960" s="212">
        <v>-51.534264999999998</v>
      </c>
      <c r="R1960"/>
      <c r="S1960" s="156">
        <v>-1.0345864999999999E-2</v>
      </c>
      <c r="T1960" s="156">
        <v>-6.5109123000000003E-3</v>
      </c>
      <c r="U1960" s="156">
        <v>-2.1225019000000001E-4</v>
      </c>
      <c r="V1960" s="156">
        <v>-3.6227020999999998E-3</v>
      </c>
      <c r="W1960"/>
      <c r="X1960" s="155">
        <v>-7.2648857000000004E-5</v>
      </c>
      <c r="Y1960"/>
      <c r="Z1960"/>
      <c r="AA1960"/>
      <c r="AB1960"/>
      <c r="AC1960"/>
      <c r="AD1960" s="175"/>
      <c r="AE1960" s="272"/>
      <c r="AF1960" s="48"/>
      <c r="AG1960" s="48"/>
      <c r="AH1960" s="48"/>
      <c r="AI1960" s="48"/>
      <c r="AJ1960" s="48"/>
    </row>
    <row r="1961" spans="1:36" ht="14.4">
      <c r="A1961" t="s">
        <v>1106</v>
      </c>
      <c r="B1961" s="188" t="s">
        <v>334</v>
      </c>
      <c r="C1961" s="151" t="str">
        <f t="shared" si="355"/>
        <v>F.030.01.117</v>
      </c>
      <c r="D1961" s="54" t="s">
        <v>59</v>
      </c>
      <c r="E1961" s="150" t="s">
        <v>352</v>
      </c>
      <c r="F1961" s="153" t="str">
        <f t="shared" si="356"/>
        <v>PS (Polystyrene) co-firing in electrical power plant</v>
      </c>
      <c r="G1961" s="277">
        <v>-4.1874064000000003E-2</v>
      </c>
      <c r="H1961" s="44">
        <f t="shared" si="351"/>
        <v>-4.1874064000000003E-2</v>
      </c>
      <c r="I1961"/>
      <c r="J1961" s="294">
        <v>-3.2811925641000002E-2</v>
      </c>
      <c r="K1961" s="44">
        <f t="shared" si="352"/>
        <v>-3.2811925641000002E-2</v>
      </c>
      <c r="L1961" s="295">
        <v>-7.2378659300000002E-3</v>
      </c>
      <c r="M1961" s="295">
        <v>-1.4247347920999999E-2</v>
      </c>
      <c r="N1961" s="295">
        <v>-5.0456021899999998E-3</v>
      </c>
      <c r="O1961" s="295">
        <v>-6.2811096000000002E-3</v>
      </c>
      <c r="P1961"/>
      <c r="Q1961" s="212">
        <v>-50.701315000000001</v>
      </c>
      <c r="R1961"/>
      <c r="S1961" s="156">
        <v>-5.4546719999999998E-3</v>
      </c>
      <c r="T1961" s="156">
        <v>-1.9019925000000001E-3</v>
      </c>
      <c r="U1961" s="156">
        <v>1.1468781000000001E-5</v>
      </c>
      <c r="V1961" s="156">
        <v>-3.5641483000000002E-3</v>
      </c>
      <c r="W1961"/>
      <c r="X1961" s="155">
        <v>-6.3357762000000001E-5</v>
      </c>
      <c r="Y1961"/>
      <c r="Z1961"/>
      <c r="AA1961"/>
      <c r="AB1961"/>
      <c r="AC1961"/>
      <c r="AD1961" s="175"/>
      <c r="AE1961" s="272"/>
      <c r="AF1961" s="48"/>
      <c r="AG1961" s="48"/>
      <c r="AH1961" s="48"/>
      <c r="AI1961" s="48"/>
      <c r="AJ1961" s="48"/>
    </row>
    <row r="1962" spans="1:36" ht="14.4">
      <c r="A1962" t="s">
        <v>1973</v>
      </c>
      <c r="B1962" s="188" t="s">
        <v>334</v>
      </c>
      <c r="C1962" s="151" t="str">
        <f t="shared" si="355"/>
        <v>F.030.01.118</v>
      </c>
      <c r="D1962" s="54" t="s">
        <v>59</v>
      </c>
      <c r="E1962" s="150" t="s">
        <v>352</v>
      </c>
      <c r="F1962" s="153" t="str">
        <f t="shared" si="356"/>
        <v>PTFE (Teflon  Polytetrafluoroethylene) co-firing in electrical power plant</v>
      </c>
      <c r="G1962" s="277">
        <v>0.33412961333333335</v>
      </c>
      <c r="H1962" s="44">
        <f t="shared" si="351"/>
        <v>0.33412961333333335</v>
      </c>
      <c r="I1962"/>
      <c r="J1962" s="294">
        <v>4.5823333961400002E-2</v>
      </c>
      <c r="K1962" s="44">
        <f t="shared" si="352"/>
        <v>4.5823333961400002E-2</v>
      </c>
      <c r="L1962" s="295">
        <v>-1.183754799E-3</v>
      </c>
      <c r="M1962" s="295">
        <v>-2.3074595595999996E-3</v>
      </c>
      <c r="N1962" s="295">
        <v>-8.0489367999999999E-4</v>
      </c>
      <c r="O1962" s="295">
        <v>5.0119442E-2</v>
      </c>
      <c r="P1962"/>
      <c r="Q1962" s="212">
        <v>-8.0880668999999994</v>
      </c>
      <c r="R1962"/>
      <c r="S1962" s="156">
        <v>4.6574618999999998E-3</v>
      </c>
      <c r="T1962" s="156">
        <v>4.9664224E-3</v>
      </c>
      <c r="U1962" s="156">
        <v>2.5960594999999999E-4</v>
      </c>
      <c r="V1962" s="156">
        <v>-5.6856650999999997E-4</v>
      </c>
      <c r="W1962"/>
      <c r="X1962" s="155">
        <v>-6.2210998999999997E-7</v>
      </c>
      <c r="Y1962"/>
      <c r="Z1962"/>
      <c r="AA1962"/>
      <c r="AB1962"/>
      <c r="AC1962"/>
      <c r="AD1962" s="175"/>
      <c r="AE1962" s="272"/>
      <c r="AF1962" s="48"/>
      <c r="AG1962" s="48"/>
      <c r="AH1962" s="48"/>
      <c r="AI1962" s="48"/>
      <c r="AJ1962" s="48"/>
    </row>
    <row r="1963" spans="1:36" ht="14.4">
      <c r="A1963" t="s">
        <v>1107</v>
      </c>
      <c r="B1963" s="188" t="s">
        <v>334</v>
      </c>
      <c r="C1963" s="151" t="str">
        <f t="shared" si="355"/>
        <v>F.030.01.119</v>
      </c>
      <c r="D1963" s="54" t="s">
        <v>59</v>
      </c>
      <c r="E1963" s="150" t="s">
        <v>352</v>
      </c>
      <c r="F1963" s="153" t="str">
        <f t="shared" si="356"/>
        <v>PTT (Polyltrimethylene terephthalate) co-firing in electrical power plant</v>
      </c>
      <c r="G1963" s="277">
        <v>-0.18017805333333334</v>
      </c>
      <c r="H1963" s="44">
        <f t="shared" si="351"/>
        <v>-0.18017805333333334</v>
      </c>
      <c r="I1963"/>
      <c r="J1963" s="294">
        <v>-4.5114865081900005E-2</v>
      </c>
      <c r="K1963" s="44">
        <f t="shared" si="352"/>
        <v>-4.5114865081900005E-2</v>
      </c>
      <c r="L1963" s="295">
        <v>-5.5659450000000001E-3</v>
      </c>
      <c r="M1963" s="295">
        <v>-9.7351175619000002E-3</v>
      </c>
      <c r="N1963" s="295">
        <v>-2.78709452E-3</v>
      </c>
      <c r="O1963" s="295">
        <v>-2.7026708E-2</v>
      </c>
      <c r="P1963"/>
      <c r="Q1963" s="212">
        <v>-28.006440999999999</v>
      </c>
      <c r="R1963"/>
      <c r="S1963" s="156">
        <v>-5.8767304000000003E-3</v>
      </c>
      <c r="T1963" s="156">
        <v>-3.7811689E-3</v>
      </c>
      <c r="U1963" s="156">
        <v>-1.2679394E-4</v>
      </c>
      <c r="V1963" s="156">
        <v>-1.9687675999999999E-3</v>
      </c>
      <c r="W1963"/>
      <c r="X1963" s="155">
        <v>-4.0329442999999998E-5</v>
      </c>
      <c r="Y1963"/>
      <c r="Z1963"/>
      <c r="AA1963"/>
      <c r="AB1963"/>
      <c r="AC1963"/>
      <c r="AD1963" s="175"/>
      <c r="AE1963" s="272"/>
      <c r="AF1963" s="48"/>
      <c r="AG1963" s="48"/>
      <c r="AH1963" s="48"/>
      <c r="AI1963" s="48"/>
      <c r="AJ1963" s="48"/>
    </row>
    <row r="1964" spans="1:36" ht="14.4">
      <c r="A1964" t="s">
        <v>1108</v>
      </c>
      <c r="B1964" s="188" t="s">
        <v>334</v>
      </c>
      <c r="C1964" s="151" t="str">
        <f t="shared" si="355"/>
        <v>F.030.01.120</v>
      </c>
      <c r="D1964" s="54" t="s">
        <v>59</v>
      </c>
      <c r="E1964" s="150" t="s">
        <v>352</v>
      </c>
      <c r="F1964" s="153" t="str">
        <f t="shared" si="356"/>
        <v>PUR (Polyurethane) co-firing in electrical power plant</v>
      </c>
      <c r="G1964" s="277">
        <v>0.31913011333333335</v>
      </c>
      <c r="H1964" s="44">
        <f t="shared" si="351"/>
        <v>0.31913011333333335</v>
      </c>
      <c r="I1964"/>
      <c r="J1964" s="294">
        <v>2.3840165164400004E-2</v>
      </c>
      <c r="K1964" s="44">
        <f t="shared" si="352"/>
        <v>2.3840165164400004E-2</v>
      </c>
      <c r="L1964" s="295">
        <v>-7.5939499700000005E-3</v>
      </c>
      <c r="M1964" s="295">
        <v>-1.2939520335599999E-2</v>
      </c>
      <c r="N1964" s="295">
        <v>-3.4958815299999998E-3</v>
      </c>
      <c r="O1964" s="295">
        <v>4.7869517E-2</v>
      </c>
      <c r="P1964"/>
      <c r="Q1964" s="212">
        <v>-35.128768000000001</v>
      </c>
      <c r="R1964"/>
      <c r="S1964" s="156">
        <v>1.3569738000000001E-3</v>
      </c>
      <c r="T1964" s="156">
        <v>3.5782749000000001E-3</v>
      </c>
      <c r="U1964" s="156">
        <v>2.4814453E-4</v>
      </c>
      <c r="V1964" s="156">
        <v>-2.4694456E-3</v>
      </c>
      <c r="W1964"/>
      <c r="X1964" s="155">
        <v>-3.5758262999999998E-5</v>
      </c>
      <c r="Y1964"/>
      <c r="Z1964"/>
      <c r="AA1964"/>
      <c r="AB1964"/>
      <c r="AC1964"/>
      <c r="AD1964" s="175"/>
      <c r="AE1964" s="272"/>
      <c r="AF1964" s="48"/>
      <c r="AG1964" s="48"/>
      <c r="AH1964" s="48"/>
      <c r="AI1964" s="48"/>
      <c r="AJ1964" s="48"/>
    </row>
    <row r="1965" spans="1:36" ht="14.4">
      <c r="A1965" t="s">
        <v>1109</v>
      </c>
      <c r="B1965" s="188" t="s">
        <v>334</v>
      </c>
      <c r="C1965" s="151" t="str">
        <f t="shared" si="355"/>
        <v>F.030.01.121</v>
      </c>
      <c r="D1965" s="54" t="s">
        <v>59</v>
      </c>
      <c r="E1965" s="150" t="s">
        <v>352</v>
      </c>
      <c r="F1965" s="153" t="str">
        <f t="shared" si="356"/>
        <v>PVC (Polyvinylchloride) co-firing in electrical power plant</v>
      </c>
      <c r="G1965" s="277">
        <v>-1.5780860000000001E-2</v>
      </c>
      <c r="H1965" s="44">
        <f t="shared" si="351"/>
        <v>-1.5780860000000001E-2</v>
      </c>
      <c r="I1965"/>
      <c r="J1965" s="294">
        <v>-1.3466269069599999E-2</v>
      </c>
      <c r="K1965" s="44">
        <f t="shared" si="352"/>
        <v>-1.3466269069599999E-2</v>
      </c>
      <c r="L1965" s="295">
        <v>-3.03614285E-3</v>
      </c>
      <c r="M1965" s="295">
        <v>-5.9606629495999996E-3</v>
      </c>
      <c r="N1965" s="295">
        <v>-2.1023342699999998E-3</v>
      </c>
      <c r="O1965" s="295">
        <v>-2.3671289999999999E-3</v>
      </c>
      <c r="P1965"/>
      <c r="Q1965" s="212">
        <v>-21.125547999999998</v>
      </c>
      <c r="R1965"/>
      <c r="S1965" s="156">
        <v>-2.2494715E-3</v>
      </c>
      <c r="T1965" s="156">
        <v>-7.7052611999999996E-4</v>
      </c>
      <c r="U1965" s="156">
        <v>6.1163603E-6</v>
      </c>
      <c r="V1965" s="156">
        <v>-1.4850618E-3</v>
      </c>
      <c r="W1965"/>
      <c r="X1965" s="155">
        <v>-2.6364971999999999E-5</v>
      </c>
      <c r="Y1965"/>
      <c r="Z1965"/>
      <c r="AA1965"/>
      <c r="AB1965"/>
      <c r="AC1965"/>
      <c r="AD1965" s="175"/>
      <c r="AE1965" s="272"/>
      <c r="AF1965" s="48"/>
      <c r="AG1965" s="48"/>
      <c r="AH1965" s="48"/>
      <c r="AI1965" s="48"/>
      <c r="AJ1965" s="48"/>
    </row>
    <row r="1966" spans="1:36" ht="14.4">
      <c r="A1966" t="s">
        <v>1110</v>
      </c>
      <c r="B1966" s="188" t="s">
        <v>334</v>
      </c>
      <c r="C1966" s="151" t="str">
        <f t="shared" si="355"/>
        <v>F.030.01.122</v>
      </c>
      <c r="D1966" s="54" t="s">
        <v>59</v>
      </c>
      <c r="E1966" s="150" t="s">
        <v>352</v>
      </c>
      <c r="F1966" s="153" t="str">
        <f t="shared" si="356"/>
        <v>PVDC (Polyvinyliden chloride) co-firing in electrical power plant</v>
      </c>
      <c r="G1966" s="277">
        <v>6.2678803333333338E-2</v>
      </c>
      <c r="H1966" s="44">
        <f t="shared" si="351"/>
        <v>6.2678803333333338E-2</v>
      </c>
      <c r="I1966"/>
      <c r="J1966" s="294">
        <v>2.7812360809999995E-3</v>
      </c>
      <c r="K1966" s="44">
        <f t="shared" si="352"/>
        <v>2.7812360809999995E-3</v>
      </c>
      <c r="L1966" s="295">
        <v>-1.8155477420000001E-3</v>
      </c>
      <c r="M1966" s="295">
        <v>-3.5556494269999997E-3</v>
      </c>
      <c r="N1966" s="295">
        <v>-1.2493872499999999E-3</v>
      </c>
      <c r="O1966" s="295">
        <v>9.4018204999999997E-3</v>
      </c>
      <c r="P1966"/>
      <c r="Q1966" s="212">
        <v>-12.554611</v>
      </c>
      <c r="R1966"/>
      <c r="S1966" s="156">
        <v>-1.6933281999999999E-4</v>
      </c>
      <c r="T1966" s="156">
        <v>6.5528245000000002E-4</v>
      </c>
      <c r="U1966" s="156">
        <v>5.7935734000000001E-5</v>
      </c>
      <c r="V1966" s="156">
        <v>-8.8255099999999997E-4</v>
      </c>
      <c r="W1966"/>
      <c r="X1966" s="155">
        <v>-1.3665996999999999E-5</v>
      </c>
      <c r="Y1966"/>
      <c r="Z1966"/>
      <c r="AA1966"/>
      <c r="AB1966"/>
      <c r="AC1966"/>
      <c r="AD1966" s="175"/>
      <c r="AE1966" s="272"/>
      <c r="AF1966" s="48"/>
      <c r="AG1966" s="48"/>
      <c r="AH1966" s="48"/>
      <c r="AI1966" s="48"/>
      <c r="AJ1966" s="48"/>
    </row>
    <row r="1967" spans="1:36" ht="14.4">
      <c r="A1967" t="s">
        <v>1111</v>
      </c>
      <c r="B1967" s="188" t="s">
        <v>334</v>
      </c>
      <c r="C1967" s="151" t="str">
        <f t="shared" si="355"/>
        <v>F.030.01.123</v>
      </c>
      <c r="D1967" s="54" t="s">
        <v>59</v>
      </c>
      <c r="E1967" s="150" t="s">
        <v>352</v>
      </c>
      <c r="F1967" s="153" t="str">
        <f t="shared" si="356"/>
        <v>Starch PBS 50%-50% (Polybutylene succinate) co-firing in electrical power plant</v>
      </c>
      <c r="G1967" s="277">
        <v>-1.3117184000000002</v>
      </c>
      <c r="H1967" s="44">
        <f t="shared" si="351"/>
        <v>-1.3117184000000002</v>
      </c>
      <c r="I1967"/>
      <c r="J1967" s="294">
        <v>-0.20688323850930002</v>
      </c>
      <c r="K1967" s="44">
        <f t="shared" si="352"/>
        <v>-0.20688323850930002</v>
      </c>
      <c r="L1967" s="295">
        <v>-2.75411526E-3</v>
      </c>
      <c r="M1967" s="295">
        <v>-5.4372157493000001E-3</v>
      </c>
      <c r="N1967" s="295">
        <v>-1.9341474999999999E-3</v>
      </c>
      <c r="O1967" s="295">
        <v>-0.19675776</v>
      </c>
      <c r="P1967"/>
      <c r="Q1967" s="212">
        <v>-19.435504000000002</v>
      </c>
      <c r="R1967"/>
      <c r="S1967" s="156">
        <v>-2.3123553000000002E-2</v>
      </c>
      <c r="T1967" s="156">
        <v>-2.0780875000000001E-2</v>
      </c>
      <c r="U1967" s="156">
        <v>-9.7642053999999999E-4</v>
      </c>
      <c r="V1967" s="156">
        <v>-1.3662568E-3</v>
      </c>
      <c r="W1967"/>
      <c r="X1967" s="155">
        <v>-6.0401368E-5</v>
      </c>
      <c r="Y1967"/>
      <c r="Z1967"/>
      <c r="AA1967"/>
      <c r="AB1967"/>
      <c r="AC1967"/>
      <c r="AD1967" s="175"/>
      <c r="AE1967" s="272"/>
      <c r="AF1967" s="48"/>
      <c r="AG1967" s="48"/>
      <c r="AH1967" s="48"/>
      <c r="AI1967" s="48"/>
      <c r="AJ1967" s="48"/>
    </row>
    <row r="1968" spans="1:36" ht="14.4">
      <c r="A1968" t="s">
        <v>1264</v>
      </c>
      <c r="B1968" s="188" t="s">
        <v>334</v>
      </c>
      <c r="C1968" s="151" t="str">
        <f t="shared" si="355"/>
        <v>F.030.01.124</v>
      </c>
      <c r="D1968" s="54" t="s">
        <v>59</v>
      </c>
      <c r="E1968" s="150" t="s">
        <v>352</v>
      </c>
      <c r="F1968" s="153" t="str">
        <f t="shared" si="356"/>
        <v>PBS (Polybutylene succinate) co-firing in electrical power plant</v>
      </c>
      <c r="G1968" s="277">
        <v>-2.1753342000000004</v>
      </c>
      <c r="H1968" s="44">
        <f t="shared" si="351"/>
        <v>-2.1753342000000004</v>
      </c>
      <c r="I1968"/>
      <c r="J1968" s="294">
        <v>-0.34320443573780002</v>
      </c>
      <c r="K1968" s="44">
        <f t="shared" si="352"/>
        <v>-0.34320443573780002</v>
      </c>
      <c r="L1968" s="295">
        <v>-4.6187004899999988E-3</v>
      </c>
      <c r="M1968" s="295">
        <v>-9.0780438477999995E-3</v>
      </c>
      <c r="N1968" s="295">
        <v>-3.2075614E-3</v>
      </c>
      <c r="O1968" s="295">
        <v>-0.32630013000000002</v>
      </c>
      <c r="P1968"/>
      <c r="Q1968" s="212">
        <v>-32.231549999999999</v>
      </c>
      <c r="R1968"/>
      <c r="S1968" s="156">
        <v>-3.8358026000000003E-2</v>
      </c>
      <c r="T1968" s="156">
        <v>-3.4472498999999997E-2</v>
      </c>
      <c r="U1968" s="156">
        <v>-1.6197467000000001E-3</v>
      </c>
      <c r="V1968" s="156">
        <v>-2.2657799999999998E-3</v>
      </c>
      <c r="W1968"/>
      <c r="X1968" s="155">
        <v>-1.0019992E-4</v>
      </c>
      <c r="Y1968"/>
      <c r="Z1968"/>
      <c r="AA1968"/>
      <c r="AB1968"/>
      <c r="AC1968"/>
      <c r="AD1968" s="175"/>
      <c r="AE1968" s="272"/>
      <c r="AF1968" s="48"/>
      <c r="AG1968" s="48"/>
      <c r="AH1968" s="48"/>
      <c r="AI1968" s="48"/>
      <c r="AJ1968" s="48"/>
    </row>
    <row r="1969" spans="1:36" ht="14.4">
      <c r="A1969" t="s">
        <v>1265</v>
      </c>
      <c r="B1969" s="188" t="s">
        <v>334</v>
      </c>
      <c r="C1969" s="151" t="str">
        <f t="shared" si="355"/>
        <v>F.030.01.125</v>
      </c>
      <c r="D1969" s="54" t="s">
        <v>59</v>
      </c>
      <c r="E1969" s="150" t="s">
        <v>352</v>
      </c>
      <c r="F1969" s="153" t="str">
        <f t="shared" si="356"/>
        <v>PBAT (Polybutylene adipate terephthalate) co-firing in electrical power plant</v>
      </c>
      <c r="G1969" s="277">
        <v>-2.1508922666666668</v>
      </c>
      <c r="H1969" s="44">
        <f t="shared" si="351"/>
        <v>-2.1508922666666668</v>
      </c>
      <c r="I1969"/>
      <c r="J1969" s="294">
        <v>-0.33936778318560001</v>
      </c>
      <c r="K1969" s="44">
        <f t="shared" si="352"/>
        <v>-0.33936778318560001</v>
      </c>
      <c r="L1969" s="295">
        <v>-4.5757442299999996E-3</v>
      </c>
      <c r="M1969" s="295">
        <v>-8.9866775855999993E-3</v>
      </c>
      <c r="N1969" s="295">
        <v>-3.1715213699999999E-3</v>
      </c>
      <c r="O1969" s="295">
        <v>-0.32263384000000001</v>
      </c>
      <c r="P1969"/>
      <c r="Q1969" s="212">
        <v>-31.869398</v>
      </c>
      <c r="R1969"/>
      <c r="S1969" s="156">
        <v>-3.7928825999999999E-2</v>
      </c>
      <c r="T1969" s="156">
        <v>-3.4086876000000002E-2</v>
      </c>
      <c r="U1969" s="156">
        <v>-1.6016284E-3</v>
      </c>
      <c r="V1969" s="156">
        <v>-2.2403217999999998E-3</v>
      </c>
      <c r="W1969"/>
      <c r="X1969" s="155">
        <v>-9.9079509000000004E-5</v>
      </c>
      <c r="Y1969"/>
      <c r="Z1969"/>
      <c r="AA1969"/>
      <c r="AB1969"/>
      <c r="AC1969"/>
      <c r="AD1969" s="175"/>
      <c r="AE1969" s="272"/>
      <c r="AF1969" s="48"/>
      <c r="AG1969" s="48"/>
      <c r="AH1969" s="48"/>
      <c r="AI1969" s="48"/>
      <c r="AJ1969" s="48"/>
    </row>
    <row r="1970" spans="1:36" ht="14.4">
      <c r="A1970" t="s">
        <v>1266</v>
      </c>
      <c r="B1970" s="188" t="s">
        <v>334</v>
      </c>
      <c r="C1970" s="151" t="str">
        <f t="shared" si="355"/>
        <v>F.030.01.126</v>
      </c>
      <c r="D1970" s="54" t="s">
        <v>59</v>
      </c>
      <c r="E1970" s="150" t="s">
        <v>352</v>
      </c>
      <c r="F1970" s="153" t="str">
        <f t="shared" si="356"/>
        <v>PHB (Polyhydroxybutyrate) co-firing in electrical power plant</v>
      </c>
      <c r="G1970" s="277">
        <v>-2.0531244666666666</v>
      </c>
      <c r="H1970" s="44">
        <f t="shared" si="351"/>
        <v>-2.0531244666666666</v>
      </c>
      <c r="I1970"/>
      <c r="J1970" s="294">
        <v>-0.32402116316669999</v>
      </c>
      <c r="K1970" s="44">
        <f t="shared" si="352"/>
        <v>-0.32402116316669999</v>
      </c>
      <c r="L1970" s="295">
        <v>-4.4039195000000007E-3</v>
      </c>
      <c r="M1970" s="295">
        <v>-8.6212124167000005E-3</v>
      </c>
      <c r="N1970" s="295">
        <v>-3.02736125E-3</v>
      </c>
      <c r="O1970" s="295">
        <v>-0.30796867</v>
      </c>
      <c r="P1970"/>
      <c r="Q1970" s="212">
        <v>-30.420788999999999</v>
      </c>
      <c r="R1970"/>
      <c r="S1970" s="156">
        <v>-3.6212027000000001E-2</v>
      </c>
      <c r="T1970" s="156">
        <v>-3.2544383000000003E-2</v>
      </c>
      <c r="U1970" s="156">
        <v>-1.5291552E-3</v>
      </c>
      <c r="V1970" s="156">
        <v>-2.1384889999999999E-3</v>
      </c>
      <c r="W1970"/>
      <c r="X1970" s="155">
        <v>-9.4597874000000007E-5</v>
      </c>
      <c r="Y1970"/>
      <c r="Z1970"/>
      <c r="AA1970"/>
      <c r="AB1970"/>
      <c r="AC1970"/>
      <c r="AD1970" s="175"/>
      <c r="AE1970" s="272"/>
      <c r="AF1970" s="48"/>
      <c r="AG1970" s="48"/>
      <c r="AH1970" s="48"/>
      <c r="AI1970" s="48"/>
      <c r="AJ1970" s="48"/>
    </row>
    <row r="1971" spans="1:36" ht="14.4">
      <c r="A1971" t="s">
        <v>1520</v>
      </c>
      <c r="B1971" s="188" t="s">
        <v>334</v>
      </c>
      <c r="C1971" s="151" t="str">
        <f t="shared" si="355"/>
        <v>F.030.01.127</v>
      </c>
      <c r="D1971" s="54" t="s">
        <v>59</v>
      </c>
      <c r="E1971" s="150" t="s">
        <v>352</v>
      </c>
      <c r="F1971" s="153" t="str">
        <f t="shared" si="356"/>
        <v>PAN (Polyacrylonitrile fibres) co-firing in electrical power plant</v>
      </c>
      <c r="G1971" s="277">
        <v>7.0246200000000009E-2</v>
      </c>
      <c r="H1971" s="44">
        <f t="shared" si="351"/>
        <v>7.0246200000000009E-2</v>
      </c>
      <c r="I1971"/>
      <c r="J1971" s="294">
        <v>-8.3390073100000003E-3</v>
      </c>
      <c r="K1971" s="44">
        <f t="shared" si="352"/>
        <v>-8.3390073100000003E-3</v>
      </c>
      <c r="L1971" s="295">
        <v>-5.1706622899999992E-3</v>
      </c>
      <c r="M1971" s="295">
        <v>-1.0137313530000001E-2</v>
      </c>
      <c r="N1971" s="295">
        <v>-3.5679614899999999E-3</v>
      </c>
      <c r="O1971" s="295">
        <v>1.053693E-2</v>
      </c>
      <c r="P1971"/>
      <c r="Q1971" s="212">
        <v>-35.853073000000002</v>
      </c>
      <c r="R1971"/>
      <c r="S1971" s="156">
        <v>-2.2464333E-3</v>
      </c>
      <c r="T1971" s="156">
        <v>1.9068855E-4</v>
      </c>
      <c r="U1971" s="156">
        <v>8.3240144999999999E-5</v>
      </c>
      <c r="V1971" s="156">
        <v>-2.5203619999999999E-3</v>
      </c>
      <c r="W1971"/>
      <c r="X1971" s="155">
        <v>-4.2050588999999997E-5</v>
      </c>
      <c r="Y1971"/>
      <c r="Z1971"/>
      <c r="AA1971"/>
      <c r="AB1971"/>
      <c r="AC1971"/>
      <c r="AD1971" s="175"/>
      <c r="AE1971" s="272"/>
      <c r="AF1971" s="48"/>
      <c r="AG1971" s="48"/>
      <c r="AH1971" s="48"/>
      <c r="AI1971" s="48"/>
      <c r="AJ1971" s="48"/>
    </row>
    <row r="1972" spans="1:36" ht="14.4">
      <c r="A1972" t="s">
        <v>1521</v>
      </c>
      <c r="B1972" s="188" t="s">
        <v>334</v>
      </c>
      <c r="C1972" s="151" t="str">
        <f t="shared" si="355"/>
        <v>F.030.01.128</v>
      </c>
      <c r="D1972" s="54" t="s">
        <v>59</v>
      </c>
      <c r="E1972" s="150" t="s">
        <v>352</v>
      </c>
      <c r="F1972" s="153" t="str">
        <f t="shared" si="356"/>
        <v>bio-PP (Polypropylene) co-firing in electrical power plant</v>
      </c>
      <c r="G1972" s="277">
        <v>-3.4789052666666671</v>
      </c>
      <c r="H1972" s="44">
        <f t="shared" si="351"/>
        <v>-3.4789052666666671</v>
      </c>
      <c r="I1972"/>
      <c r="J1972" s="294">
        <v>-0.54885345412600006</v>
      </c>
      <c r="K1972" s="44">
        <f t="shared" si="352"/>
        <v>-0.54885345412600006</v>
      </c>
      <c r="L1972" s="295">
        <v>-7.3788969599999999E-3</v>
      </c>
      <c r="M1972" s="295">
        <v>-1.4509071646E-2</v>
      </c>
      <c r="N1972" s="295">
        <v>-5.1296955199999997E-3</v>
      </c>
      <c r="O1972" s="295">
        <v>-0.52183579000000002</v>
      </c>
      <c r="P1972"/>
      <c r="Q1972" s="212">
        <v>-51.546337000000001</v>
      </c>
      <c r="R1972"/>
      <c r="S1972" s="156">
        <v>-6.1342595E-2</v>
      </c>
      <c r="T1972" s="156">
        <v>-5.5128732E-2</v>
      </c>
      <c r="U1972" s="156">
        <v>-2.5903128999999999E-3</v>
      </c>
      <c r="V1972" s="156">
        <v>-3.6235506999999999E-3</v>
      </c>
      <c r="W1972"/>
      <c r="X1972" s="155">
        <v>-1.6024021E-4</v>
      </c>
      <c r="Y1972"/>
      <c r="Z1972"/>
      <c r="AA1972"/>
      <c r="AB1972"/>
      <c r="AC1972"/>
      <c r="AD1972" s="175"/>
      <c r="AE1972" s="272"/>
      <c r="AF1972" s="48"/>
      <c r="AG1972" s="48"/>
      <c r="AH1972" s="48"/>
      <c r="AI1972" s="48"/>
      <c r="AJ1972" s="48"/>
    </row>
    <row r="1973" spans="1:36" ht="14.4">
      <c r="A1973" t="s">
        <v>1522</v>
      </c>
      <c r="B1973" s="188" t="s">
        <v>334</v>
      </c>
      <c r="C1973" s="151" t="str">
        <f t="shared" si="355"/>
        <v>F.030.01.129</v>
      </c>
      <c r="D1973" s="54" t="s">
        <v>59</v>
      </c>
      <c r="E1973" s="150" t="s">
        <v>352</v>
      </c>
      <c r="F1973" s="153" t="str">
        <f t="shared" si="356"/>
        <v>bio-PET (Polyethylene terephthalate) co-firing in electrical power plant</v>
      </c>
      <c r="G1973" s="277">
        <v>-6.0178054666666675E-2</v>
      </c>
      <c r="H1973" s="44">
        <f t="shared" si="351"/>
        <v>-6.0178054666666675E-2</v>
      </c>
      <c r="I1973"/>
      <c r="J1973" s="294">
        <v>-2.3630776891900001E-2</v>
      </c>
      <c r="K1973" s="44">
        <f t="shared" si="352"/>
        <v>-2.3630776891900001E-2</v>
      </c>
      <c r="L1973" s="295">
        <v>-3.974745E-3</v>
      </c>
      <c r="M1973" s="295">
        <v>-7.8422291719000004E-3</v>
      </c>
      <c r="N1973" s="295">
        <v>-2.78709452E-3</v>
      </c>
      <c r="O1973" s="295">
        <v>-9.0267082000000005E-3</v>
      </c>
      <c r="P1973"/>
      <c r="Q1973" s="212">
        <v>-28.006440999999999</v>
      </c>
      <c r="R1973"/>
      <c r="S1973" s="156">
        <v>-3.6099023E-3</v>
      </c>
      <c r="T1973" s="156">
        <v>-1.6196310000000001E-3</v>
      </c>
      <c r="U1973" s="156">
        <v>-2.1503644999999998E-5</v>
      </c>
      <c r="V1973" s="156">
        <v>-1.9687675999999999E-3</v>
      </c>
      <c r="W1973"/>
      <c r="X1973" s="155">
        <v>-3.6016436999999997E-5</v>
      </c>
      <c r="Y1973"/>
      <c r="Z1973"/>
      <c r="AA1973"/>
      <c r="AB1973"/>
      <c r="AC1973"/>
      <c r="AD1973" s="175"/>
      <c r="AE1973" s="272"/>
      <c r="AF1973" s="48"/>
      <c r="AG1973" s="48"/>
      <c r="AH1973" s="48"/>
      <c r="AI1973" s="48"/>
      <c r="AJ1973" s="48"/>
    </row>
    <row r="1974" spans="1:36" ht="14.4">
      <c r="A1974" t="s">
        <v>1974</v>
      </c>
      <c r="B1974" s="188" t="s">
        <v>334</v>
      </c>
      <c r="C1974" s="151" t="str">
        <f t="shared" si="355"/>
        <v>F.030.01.130</v>
      </c>
      <c r="D1974" s="54" t="s">
        <v>59</v>
      </c>
      <c r="E1974" s="150" t="s">
        <v>352</v>
      </c>
      <c r="F1974" s="153" t="str">
        <f t="shared" si="356"/>
        <v>PEF (Polyethylene furan-2.5-dicarboxylate) co-firing in electrical power plant</v>
      </c>
      <c r="G1974" s="277">
        <v>-1.7924102000000002</v>
      </c>
      <c r="H1974" s="44">
        <f t="shared" si="351"/>
        <v>-1.7924102000000002</v>
      </c>
      <c r="I1974"/>
      <c r="J1974" s="294">
        <v>-0.28278414873300001</v>
      </c>
      <c r="K1974" s="44">
        <f t="shared" si="352"/>
        <v>-0.28278414873300001</v>
      </c>
      <c r="L1974" s="295">
        <v>-3.8029202599999998E-3</v>
      </c>
      <c r="M1974" s="295">
        <v>-7.4767640630000005E-3</v>
      </c>
      <c r="N1974" s="295">
        <v>-2.6429344100000001E-3</v>
      </c>
      <c r="O1974" s="295">
        <v>-0.26886153000000002</v>
      </c>
      <c r="P1974"/>
      <c r="Q1974" s="212">
        <v>-26.557832000000001</v>
      </c>
      <c r="R1974"/>
      <c r="S1974" s="156">
        <v>-3.1605314000000002E-2</v>
      </c>
      <c r="T1974" s="156">
        <v>-2.8403780999999999E-2</v>
      </c>
      <c r="U1974" s="156">
        <v>-1.3345977999999999E-3</v>
      </c>
      <c r="V1974" s="156">
        <v>-1.8669348000000001E-3</v>
      </c>
      <c r="W1974"/>
      <c r="X1974" s="155">
        <v>-8.2560057999999994E-5</v>
      </c>
      <c r="Y1974"/>
      <c r="Z1974"/>
      <c r="AA1974"/>
      <c r="AB1974"/>
      <c r="AC1974"/>
      <c r="AD1974" s="175"/>
      <c r="AE1974" s="272"/>
      <c r="AF1974" s="48"/>
      <c r="AG1974" s="48"/>
      <c r="AH1974" s="48"/>
      <c r="AI1974" s="48"/>
      <c r="AJ1974" s="48"/>
    </row>
    <row r="1975" spans="1:36" ht="14.4">
      <c r="B1975" s="188"/>
      <c r="C1975" s="151"/>
      <c r="D1975" s="51" t="s">
        <v>60</v>
      </c>
      <c r="E1975" s="150"/>
      <c r="F1975"/>
      <c r="H1975" s="44">
        <f t="shared" si="351"/>
        <v>0</v>
      </c>
      <c r="I1975"/>
      <c r="J1975" s="44"/>
      <c r="K1975" s="44">
        <f t="shared" si="352"/>
        <v>0</v>
      </c>
      <c r="L1975" s="44"/>
      <c r="P1975"/>
      <c r="Q1975" s="212"/>
      <c r="R1975"/>
      <c r="S1975"/>
      <c r="T1975"/>
      <c r="U1975"/>
      <c r="V1975"/>
      <c r="W1975"/>
      <c r="X1975"/>
      <c r="Y1975"/>
      <c r="Z1975"/>
      <c r="AA1975"/>
      <c r="AB1975"/>
      <c r="AC1975"/>
      <c r="AD1975" s="175"/>
      <c r="AE1975" s="272"/>
      <c r="AF1975" s="48"/>
      <c r="AG1975" s="48"/>
      <c r="AH1975" s="48"/>
      <c r="AI1975" s="48"/>
      <c r="AJ1975" s="48"/>
    </row>
    <row r="1976" spans="1:36" ht="14.4">
      <c r="A1976" t="s">
        <v>1112</v>
      </c>
      <c r="B1976" s="188" t="s">
        <v>334</v>
      </c>
      <c r="C1976" s="151" t="str">
        <f>MID(A1976,1,12)</f>
        <v>F.040.01.101</v>
      </c>
      <c r="D1976" s="54" t="s">
        <v>60</v>
      </c>
      <c r="E1976" s="150" t="s">
        <v>352</v>
      </c>
      <c r="F1976" s="153" t="str">
        <f>MID(A1976, 21,85)</f>
        <v>Epoxies co-firing in electrical power plant</v>
      </c>
      <c r="G1976" s="277">
        <v>4.7679302666666673E-2</v>
      </c>
      <c r="H1976" s="44">
        <f t="shared" si="351"/>
        <v>4.7679302666666673E-2</v>
      </c>
      <c r="I1976"/>
      <c r="J1976" s="294">
        <v>-1.3707793263E-2</v>
      </c>
      <c r="K1976" s="44">
        <f t="shared" si="352"/>
        <v>-1.3707793263E-2</v>
      </c>
      <c r="L1976" s="295">
        <v>-5.7165429000000005E-3</v>
      </c>
      <c r="M1976" s="295">
        <v>-1.1202770803000001E-2</v>
      </c>
      <c r="N1976" s="295">
        <v>-3.9403749599999996E-3</v>
      </c>
      <c r="O1976" s="295">
        <v>7.1518954000000003E-3</v>
      </c>
      <c r="P1976"/>
      <c r="Q1976" s="212">
        <v>-39.595312999999997</v>
      </c>
      <c r="R1976"/>
      <c r="S1976" s="156">
        <v>-2.9675921999999999E-3</v>
      </c>
      <c r="T1976" s="156">
        <v>-2.5339683999999998E-4</v>
      </c>
      <c r="U1976" s="156">
        <v>6.9234694999999996E-5</v>
      </c>
      <c r="V1976" s="156">
        <v>-2.7834301E-3</v>
      </c>
      <c r="W1976"/>
      <c r="X1976" s="155">
        <v>-4.7277127999999998E-5</v>
      </c>
      <c r="Y1976"/>
      <c r="Z1976"/>
      <c r="AA1976"/>
      <c r="AB1976"/>
      <c r="AC1976"/>
      <c r="AD1976" s="53"/>
      <c r="AE1976" s="273"/>
      <c r="AF1976" s="48"/>
      <c r="AG1976" s="48"/>
      <c r="AH1976" s="48"/>
      <c r="AI1976" s="48"/>
      <c r="AJ1976" s="48"/>
    </row>
    <row r="1977" spans="1:36" ht="14.4">
      <c r="A1977" t="s">
        <v>1113</v>
      </c>
      <c r="B1977" s="188" t="s">
        <v>334</v>
      </c>
      <c r="C1977" s="151" t="str">
        <f>MID(A1977,1,12)</f>
        <v>F.040.01.102</v>
      </c>
      <c r="D1977" s="54" t="s">
        <v>60</v>
      </c>
      <c r="E1977" s="150" t="s">
        <v>352</v>
      </c>
      <c r="F1977" s="153" t="str">
        <f>MID(A1977, 21,85)</f>
        <v>Phenolics (Bakelite) co-firing in electrical power plant</v>
      </c>
      <c r="G1977" s="277">
        <v>0.17841590000000002</v>
      </c>
      <c r="H1977" s="44">
        <f t="shared" si="351"/>
        <v>0.17841590000000002</v>
      </c>
      <c r="I1977"/>
      <c r="J1977" s="294">
        <v>6.3653050609999984E-3</v>
      </c>
      <c r="K1977" s="44">
        <f t="shared" si="352"/>
        <v>6.3653050609999984E-3</v>
      </c>
      <c r="L1977" s="295">
        <v>-5.5633492000000005E-3</v>
      </c>
      <c r="M1977" s="295">
        <v>-1.0953422459E-2</v>
      </c>
      <c r="N1977" s="295">
        <v>-3.88030828E-3</v>
      </c>
      <c r="O1977" s="295">
        <v>2.6762385E-2</v>
      </c>
      <c r="P1977"/>
      <c r="Q1977" s="212">
        <v>-38.991725000000002</v>
      </c>
      <c r="R1977"/>
      <c r="S1977" s="156">
        <v>-7.7467031000000004E-4</v>
      </c>
      <c r="T1977" s="156">
        <v>1.7980146999999999E-3</v>
      </c>
      <c r="U1977" s="156">
        <v>1.6831472E-4</v>
      </c>
      <c r="V1977" s="156">
        <v>-2.7409996999999998E-3</v>
      </c>
      <c r="W1977"/>
      <c r="X1977" s="155">
        <v>-4.2850747000000001E-5</v>
      </c>
      <c r="Y1977"/>
      <c r="Z1977"/>
      <c r="AA1977"/>
      <c r="AB1977"/>
      <c r="AC1977"/>
      <c r="AD1977" s="53"/>
      <c r="AE1977" s="272"/>
      <c r="AF1977" s="48"/>
      <c r="AG1977" s="48"/>
      <c r="AH1977" s="48"/>
      <c r="AI1977" s="48"/>
      <c r="AJ1977" s="48"/>
    </row>
    <row r="1978" spans="1:36" ht="14.4">
      <c r="A1978" t="s">
        <v>1114</v>
      </c>
      <c r="B1978" s="188" t="s">
        <v>334</v>
      </c>
      <c r="C1978" s="151" t="str">
        <f>MID(A1978,1,12)</f>
        <v>F.040.01.103</v>
      </c>
      <c r="D1978" s="54" t="s">
        <v>60</v>
      </c>
      <c r="E1978" s="150" t="s">
        <v>352</v>
      </c>
      <c r="F1978" s="153" t="str">
        <f>MID(A1978, 21,85)</f>
        <v>Polyester co-firing in electrical power plant</v>
      </c>
      <c r="G1978" s="277">
        <v>-4.8280610666666668E-2</v>
      </c>
      <c r="H1978" s="44">
        <f t="shared" si="351"/>
        <v>-4.8280610666666668E-2</v>
      </c>
      <c r="I1978"/>
      <c r="J1978" s="294">
        <v>-2.5326814962600003E-2</v>
      </c>
      <c r="K1978" s="44">
        <f t="shared" si="352"/>
        <v>-2.5326814962600003E-2</v>
      </c>
      <c r="L1978" s="295">
        <v>-4.9254749900000004E-3</v>
      </c>
      <c r="M1978" s="295">
        <v>-9.711420242600001E-3</v>
      </c>
      <c r="N1978" s="295">
        <v>-3.4478281299999999E-3</v>
      </c>
      <c r="O1978" s="295">
        <v>-7.2420916000000002E-3</v>
      </c>
      <c r="P1978"/>
      <c r="Q1978" s="212">
        <v>-34.645898000000003</v>
      </c>
      <c r="R1978"/>
      <c r="S1978" s="156">
        <v>-4.0425875999999996E-3</v>
      </c>
      <c r="T1978" s="156">
        <v>-1.6002179E-3</v>
      </c>
      <c r="U1978" s="156">
        <v>-6.8683892999999999E-6</v>
      </c>
      <c r="V1978" s="156">
        <v>-2.4355013000000002E-3</v>
      </c>
      <c r="W1978"/>
      <c r="X1978" s="155">
        <v>-4.3830430999999998E-5</v>
      </c>
      <c r="Y1978"/>
      <c r="Z1978"/>
      <c r="AA1978"/>
      <c r="AB1978"/>
      <c r="AC1978"/>
      <c r="AD1978" s="53"/>
      <c r="AE1978" s="270"/>
      <c r="AH1978" s="48"/>
      <c r="AI1978" s="48"/>
      <c r="AJ1978" s="48"/>
    </row>
    <row r="1979" spans="1:36" ht="14.4">
      <c r="B1979" s="188"/>
      <c r="C1979" s="151"/>
      <c r="D1979" s="51" t="s">
        <v>1975</v>
      </c>
      <c r="E1979" s="150"/>
      <c r="F1979"/>
      <c r="H1979" s="44">
        <f t="shared" si="351"/>
        <v>0</v>
      </c>
      <c r="I1979"/>
      <c r="J1979" s="44"/>
      <c r="K1979" s="44">
        <f t="shared" si="352"/>
        <v>0</v>
      </c>
      <c r="L1979" s="44"/>
      <c r="P1979"/>
      <c r="Q1979" s="212"/>
      <c r="R1979"/>
      <c r="S1979"/>
      <c r="T1979"/>
      <c r="U1979"/>
      <c r="V1979"/>
      <c r="W1979"/>
      <c r="X1979"/>
      <c r="Y1979"/>
      <c r="Z1979"/>
      <c r="AA1979"/>
      <c r="AB1979"/>
      <c r="AC1979"/>
      <c r="AD1979" s="53"/>
      <c r="AE1979" s="272"/>
      <c r="AH1979" s="48"/>
      <c r="AI1979" s="48"/>
      <c r="AJ1979" s="48"/>
    </row>
    <row r="1980" spans="1:36" ht="14.4">
      <c r="A1980" t="s">
        <v>1115</v>
      </c>
      <c r="B1980" s="188" t="s">
        <v>334</v>
      </c>
      <c r="C1980" s="151" t="str">
        <f t="shared" ref="C1980:C1996" si="357">MID(A1980,1,12)</f>
        <v>F.044.01.101</v>
      </c>
      <c r="D1980" s="54" t="s">
        <v>1975</v>
      </c>
      <c r="E1980" s="150" t="s">
        <v>352</v>
      </c>
      <c r="F1980" s="153" t="str">
        <f t="shared" ref="F1980:F1996" si="358">MID(A1980, 21,85)</f>
        <v>Bisphenol A  co-firing in electrical power plant</v>
      </c>
      <c r="G1980" s="277">
        <v>0.21767930000000002</v>
      </c>
      <c r="H1980" s="44">
        <f t="shared" si="351"/>
        <v>0.21767930000000002</v>
      </c>
      <c r="I1980"/>
      <c r="J1980" s="294">
        <v>1.1926209736999999E-2</v>
      </c>
      <c r="K1980" s="44">
        <f t="shared" si="352"/>
        <v>1.1926209736999999E-2</v>
      </c>
      <c r="L1980" s="295">
        <v>-5.6553428999999997E-3</v>
      </c>
      <c r="M1980" s="295">
        <v>-1.1129967403000001E-2</v>
      </c>
      <c r="N1980" s="295">
        <v>-3.9403749599999996E-3</v>
      </c>
      <c r="O1980" s="295">
        <v>3.2651895E-2</v>
      </c>
      <c r="P1980"/>
      <c r="Q1980" s="212">
        <v>-39.595312999999997</v>
      </c>
      <c r="R1980"/>
      <c r="S1980" s="156">
        <v>-1.9519203E-4</v>
      </c>
      <c r="T1980" s="156">
        <v>2.3897342999999998E-3</v>
      </c>
      <c r="U1980" s="156">
        <v>1.9850373999999999E-4</v>
      </c>
      <c r="V1980" s="156">
        <v>-2.7834301E-3</v>
      </c>
      <c r="W1980"/>
      <c r="X1980" s="155">
        <v>-4.2499880999999997E-5</v>
      </c>
      <c r="Y1980"/>
      <c r="Z1980"/>
      <c r="AA1980"/>
      <c r="AB1980"/>
      <c r="AC1980"/>
      <c r="AD1980" s="53"/>
      <c r="AE1980" s="272"/>
      <c r="AH1980" s="48"/>
      <c r="AI1980" s="48"/>
      <c r="AJ1980" s="48"/>
    </row>
    <row r="1981" spans="1:36" ht="14.4">
      <c r="A1981" t="s">
        <v>1116</v>
      </c>
      <c r="B1981" s="188" t="s">
        <v>334</v>
      </c>
      <c r="C1981" s="151" t="str">
        <f t="shared" si="357"/>
        <v>F.044.01.102</v>
      </c>
      <c r="D1981" s="54" t="s">
        <v>1975</v>
      </c>
      <c r="E1981" s="150" t="s">
        <v>352</v>
      </c>
      <c r="F1981" s="153" t="str">
        <f t="shared" si="358"/>
        <v>DEHP co-firing in electrical power plant</v>
      </c>
      <c r="G1981" s="277">
        <v>-0.22303491333333333</v>
      </c>
      <c r="H1981" s="44">
        <f t="shared" si="351"/>
        <v>-0.22303491333333333</v>
      </c>
      <c r="I1981"/>
      <c r="J1981" s="294">
        <v>-5.8454851007E-2</v>
      </c>
      <c r="K1981" s="44">
        <f t="shared" si="352"/>
        <v>-5.8454851007E-2</v>
      </c>
      <c r="L1981" s="295">
        <v>-7.235542240000001E-3</v>
      </c>
      <c r="M1981" s="295">
        <v>-1.3439269966999999E-2</v>
      </c>
      <c r="N1981" s="295">
        <v>-4.3248017999999999E-3</v>
      </c>
      <c r="O1981" s="295">
        <v>-3.3455236999999999E-2</v>
      </c>
      <c r="P1981"/>
      <c r="Q1981" s="212">
        <v>-43.458269999999999</v>
      </c>
      <c r="R1981"/>
      <c r="S1981" s="156">
        <v>-7.9204096000000009E-3</v>
      </c>
      <c r="T1981" s="156">
        <v>-4.7242044000000002E-3</v>
      </c>
      <c r="U1981" s="156">
        <v>-1.4122101000000001E-4</v>
      </c>
      <c r="V1981" s="156">
        <v>-3.0549841999999998E-3</v>
      </c>
      <c r="W1981"/>
      <c r="X1981" s="155">
        <v>-6.0151705000000002E-5</v>
      </c>
      <c r="Y1981"/>
      <c r="Z1981"/>
      <c r="AA1981"/>
      <c r="AB1981"/>
      <c r="AC1981"/>
      <c r="AD1981" s="53"/>
      <c r="AE1981" s="272"/>
      <c r="AH1981" s="48"/>
      <c r="AI1981" s="48"/>
      <c r="AJ1981" s="48"/>
    </row>
    <row r="1982" spans="1:36" ht="14.4">
      <c r="A1982" t="s">
        <v>1117</v>
      </c>
      <c r="B1982" s="188" t="s">
        <v>334</v>
      </c>
      <c r="C1982" s="151" t="str">
        <f t="shared" si="357"/>
        <v>F.044.01.103</v>
      </c>
      <c r="D1982" s="54" t="s">
        <v>1975</v>
      </c>
      <c r="E1982" s="150" t="s">
        <v>352</v>
      </c>
      <c r="F1982" s="153" t="str">
        <f t="shared" si="358"/>
        <v>DINP co-firing in electrical power plant</v>
      </c>
      <c r="G1982" s="277">
        <v>-0.2419188266666667</v>
      </c>
      <c r="H1982" s="44">
        <f t="shared" si="351"/>
        <v>-0.2419188266666667</v>
      </c>
      <c r="I1982"/>
      <c r="J1982" s="294">
        <v>-6.1494159401000004E-2</v>
      </c>
      <c r="K1982" s="44">
        <f t="shared" si="352"/>
        <v>-6.1494159401000004E-2</v>
      </c>
      <c r="L1982" s="295">
        <v>-7.2602545500000002E-3</v>
      </c>
      <c r="M1982" s="295">
        <v>-1.3549198991000001E-2</v>
      </c>
      <c r="N1982" s="295">
        <v>-4.3968818600000001E-3</v>
      </c>
      <c r="O1982" s="295">
        <v>-3.6287824000000003E-2</v>
      </c>
      <c r="P1982"/>
      <c r="Q1982" s="212">
        <v>-44.182574000000002</v>
      </c>
      <c r="R1982"/>
      <c r="S1982" s="156">
        <v>-8.2794743000000007E-3</v>
      </c>
      <c r="T1982" s="156">
        <v>-5.0193853999999996E-3</v>
      </c>
      <c r="U1982" s="156">
        <v>-1.5418828999999999E-4</v>
      </c>
      <c r="V1982" s="156">
        <v>-3.1059006000000002E-3</v>
      </c>
      <c r="W1982"/>
      <c r="X1982" s="155">
        <v>-6.1518848000000003E-5</v>
      </c>
      <c r="Y1982"/>
      <c r="Z1982"/>
      <c r="AA1982"/>
      <c r="AB1982"/>
      <c r="AC1982"/>
      <c r="AD1982" s="175"/>
      <c r="AH1982" s="48"/>
      <c r="AI1982" s="48"/>
      <c r="AJ1982" s="48"/>
    </row>
    <row r="1983" spans="1:36" ht="14.4">
      <c r="A1983" t="s">
        <v>1118</v>
      </c>
      <c r="B1983" s="188" t="s">
        <v>334</v>
      </c>
      <c r="C1983" s="151" t="str">
        <f t="shared" si="357"/>
        <v>F.044.01.104</v>
      </c>
      <c r="D1983" s="54" t="s">
        <v>1975</v>
      </c>
      <c r="E1983" s="150" t="s">
        <v>352</v>
      </c>
      <c r="F1983" s="153" t="str">
        <f t="shared" si="358"/>
        <v>Epichlorohydrin  co-firing in electrical power plant</v>
      </c>
      <c r="G1983" s="277">
        <v>-1.2075498666666667E-2</v>
      </c>
      <c r="H1983" s="44">
        <f t="shared" si="351"/>
        <v>-1.2075498666666667E-2</v>
      </c>
      <c r="I1983"/>
      <c r="J1983" s="294">
        <v>-1.2934738861100002E-2</v>
      </c>
      <c r="K1983" s="44">
        <f t="shared" si="352"/>
        <v>-1.2934738861100002E-2</v>
      </c>
      <c r="L1983" s="295">
        <v>-3.02401491E-3</v>
      </c>
      <c r="M1983" s="295">
        <v>-5.9730382311000002E-3</v>
      </c>
      <c r="N1983" s="295">
        <v>-2.1263609200000001E-3</v>
      </c>
      <c r="O1983" s="295">
        <v>-1.8113248000000001E-3</v>
      </c>
      <c r="P1983"/>
      <c r="Q1983" s="212">
        <v>-21.366983000000001</v>
      </c>
      <c r="R1983"/>
      <c r="S1983" s="156">
        <v>-2.2030461000000002E-3</v>
      </c>
      <c r="T1983" s="156">
        <v>-7.1030176999999995E-4</v>
      </c>
      <c r="U1983" s="156">
        <v>9.2895407000000004E-6</v>
      </c>
      <c r="V1983" s="156">
        <v>-1.5020338999999999E-3</v>
      </c>
      <c r="W1983"/>
      <c r="X1983" s="155">
        <v>-2.6529484E-5</v>
      </c>
      <c r="Y1983"/>
      <c r="Z1983"/>
      <c r="AA1983"/>
      <c r="AB1983"/>
      <c r="AC1983"/>
      <c r="AD1983" s="175"/>
      <c r="AH1983" s="48"/>
      <c r="AI1983" s="48"/>
      <c r="AJ1983" s="48"/>
    </row>
    <row r="1984" spans="1:36" ht="14.4">
      <c r="A1984" t="s">
        <v>1119</v>
      </c>
      <c r="B1984" s="188" t="s">
        <v>334</v>
      </c>
      <c r="C1984" s="151" t="str">
        <f t="shared" si="357"/>
        <v>F.044.01.105</v>
      </c>
      <c r="D1984" s="54" t="s">
        <v>1975</v>
      </c>
      <c r="E1984" s="150" t="s">
        <v>352</v>
      </c>
      <c r="F1984" s="153" t="str">
        <f t="shared" si="358"/>
        <v>EVOH  co-firing in electrical power plant</v>
      </c>
      <c r="G1984" s="277">
        <v>-0.43600368</v>
      </c>
      <c r="H1984" s="44">
        <f t="shared" si="351"/>
        <v>-0.43600368</v>
      </c>
      <c r="I1984"/>
      <c r="J1984" s="294">
        <v>-9.0449331292000001E-2</v>
      </c>
      <c r="K1984" s="44">
        <f t="shared" si="352"/>
        <v>-9.0449331292000001E-2</v>
      </c>
      <c r="L1984" s="295">
        <v>-7.3393110999999999E-3</v>
      </c>
      <c r="M1984" s="295">
        <v>-1.3468759722E-2</v>
      </c>
      <c r="N1984" s="295">
        <v>-4.24070847E-3</v>
      </c>
      <c r="O1984" s="295">
        <v>-6.5400552000000001E-2</v>
      </c>
      <c r="P1984"/>
      <c r="Q1984" s="212">
        <v>-42.613247999999999</v>
      </c>
      <c r="R1984"/>
      <c r="S1984" s="156">
        <v>-1.1343544000000001E-2</v>
      </c>
      <c r="T1984" s="156">
        <v>-8.0427386999999996E-3</v>
      </c>
      <c r="U1984" s="156">
        <v>-3.0522337000000001E-4</v>
      </c>
      <c r="V1984" s="156">
        <v>-2.9955818E-3</v>
      </c>
      <c r="W1984"/>
      <c r="X1984" s="155">
        <v>-6.5189719999999998E-5</v>
      </c>
      <c r="Y1984"/>
      <c r="Z1984"/>
      <c r="AA1984"/>
      <c r="AB1984"/>
      <c r="AC1984"/>
      <c r="AD1984" s="175"/>
      <c r="AH1984" s="48"/>
      <c r="AI1984" s="48"/>
      <c r="AJ1984" s="48"/>
    </row>
    <row r="1985" spans="1:36" ht="14.4">
      <c r="A1985" t="s">
        <v>1120</v>
      </c>
      <c r="B1985" s="188" t="s">
        <v>334</v>
      </c>
      <c r="C1985" s="151" t="str">
        <f t="shared" si="357"/>
        <v>F.044.01.106</v>
      </c>
      <c r="D1985" s="54" t="s">
        <v>1975</v>
      </c>
      <c r="E1985" s="150" t="s">
        <v>352</v>
      </c>
      <c r="F1985" s="153" t="str">
        <f t="shared" si="358"/>
        <v>Formaldehyde  co-firing in electrical power plant</v>
      </c>
      <c r="G1985" s="277">
        <v>3.6071820666666671E-2</v>
      </c>
      <c r="H1985" s="44">
        <f t="shared" si="351"/>
        <v>3.6071820666666671E-2</v>
      </c>
      <c r="I1985"/>
      <c r="J1985" s="294">
        <v>-5.7005212303999995E-3</v>
      </c>
      <c r="K1985" s="44">
        <f t="shared" si="352"/>
        <v>-5.7005212303999995E-3</v>
      </c>
      <c r="L1985" s="295">
        <v>-3.0300961899999996E-3</v>
      </c>
      <c r="M1985" s="295">
        <v>-5.9668505904000007E-3</v>
      </c>
      <c r="N1985" s="295">
        <v>-2.1143475499999999E-3</v>
      </c>
      <c r="O1985" s="295">
        <v>5.4107731000000003E-3</v>
      </c>
      <c r="P1985"/>
      <c r="Q1985" s="212">
        <v>-21.246265000000001</v>
      </c>
      <c r="R1985"/>
      <c r="S1985" s="156">
        <v>-1.4146155000000001E-3</v>
      </c>
      <c r="T1985" s="156">
        <v>3.3502813999999999E-5</v>
      </c>
      <c r="U1985" s="156">
        <v>4.5429563000000002E-5</v>
      </c>
      <c r="V1985" s="156">
        <v>-1.4935478000000001E-3</v>
      </c>
      <c r="W1985"/>
      <c r="X1985" s="155">
        <v>-2.5053107000000002E-5</v>
      </c>
      <c r="Y1985"/>
      <c r="Z1985"/>
      <c r="AA1985"/>
      <c r="AB1985"/>
      <c r="AC1985"/>
      <c r="AD1985" s="175"/>
      <c r="AH1985" s="48"/>
      <c r="AI1985" s="48"/>
      <c r="AJ1985" s="48"/>
    </row>
    <row r="1986" spans="1:36" ht="14.4">
      <c r="A1986" t="s">
        <v>1121</v>
      </c>
      <c r="B1986" s="188" t="s">
        <v>334</v>
      </c>
      <c r="C1986" s="151" t="str">
        <f t="shared" si="357"/>
        <v>F.044.01.107</v>
      </c>
      <c r="D1986" s="54" t="s">
        <v>1975</v>
      </c>
      <c r="E1986" s="150" t="s">
        <v>352</v>
      </c>
      <c r="F1986" s="153" t="str">
        <f t="shared" si="358"/>
        <v>MDI  co-firing in electrical power plant</v>
      </c>
      <c r="G1986" s="277">
        <v>0.35875062666666668</v>
      </c>
      <c r="H1986" s="44">
        <f t="shared" si="351"/>
        <v>0.35875062666666668</v>
      </c>
      <c r="I1986"/>
      <c r="J1986" s="294">
        <v>3.6080715242599995E-2</v>
      </c>
      <c r="K1986" s="44">
        <f t="shared" si="352"/>
        <v>3.6080715242599995E-2</v>
      </c>
      <c r="L1986" s="295">
        <v>-4.8456439499999998E-3</v>
      </c>
      <c r="M1986" s="295">
        <v>-9.5225000173999996E-3</v>
      </c>
      <c r="N1986" s="295">
        <v>-3.36373479E-3</v>
      </c>
      <c r="O1986" s="295">
        <v>5.3812593999999998E-2</v>
      </c>
      <c r="P1986"/>
      <c r="Q1986" s="212">
        <v>-33.800877</v>
      </c>
      <c r="R1986"/>
      <c r="S1986" s="156">
        <v>2.6374586999999999E-3</v>
      </c>
      <c r="T1986" s="156">
        <v>4.7133356999999997E-3</v>
      </c>
      <c r="U1986" s="156">
        <v>3.0022187999999999E-4</v>
      </c>
      <c r="V1986" s="156">
        <v>-2.3760987999999999E-3</v>
      </c>
      <c r="W1986"/>
      <c r="X1986" s="155">
        <v>-3.1469613999999999E-5</v>
      </c>
      <c r="Y1986"/>
      <c r="Z1986"/>
      <c r="AA1986"/>
      <c r="AB1986"/>
      <c r="AC1986"/>
      <c r="AD1986" s="175"/>
      <c r="AH1986" s="48"/>
      <c r="AI1986" s="48"/>
      <c r="AJ1986" s="48"/>
    </row>
    <row r="1987" spans="1:36" ht="14.4">
      <c r="A1987" t="s">
        <v>1122</v>
      </c>
      <c r="B1987" s="188" t="s">
        <v>334</v>
      </c>
      <c r="C1987" s="151" t="str">
        <f t="shared" si="357"/>
        <v>F.044.01.108</v>
      </c>
      <c r="D1987" s="54" t="s">
        <v>1975</v>
      </c>
      <c r="E1987" s="150" t="s">
        <v>352</v>
      </c>
      <c r="F1987" s="153" t="str">
        <f t="shared" si="358"/>
        <v>MMA monomer  co-firing in electrical power plant</v>
      </c>
      <c r="G1987" s="277">
        <v>0.12243360666666667</v>
      </c>
      <c r="H1987" s="44">
        <f t="shared" si="351"/>
        <v>0.12243360666666667</v>
      </c>
      <c r="I1987"/>
      <c r="J1987" s="294">
        <v>2.2761886811000012E-3</v>
      </c>
      <c r="K1987" s="44">
        <f t="shared" si="352"/>
        <v>2.2761886811000012E-3</v>
      </c>
      <c r="L1987" s="295">
        <v>-4.3856757599999999E-3</v>
      </c>
      <c r="M1987" s="295">
        <v>-8.6397752788999992E-3</v>
      </c>
      <c r="N1987" s="295">
        <v>-3.0634012800000001E-3</v>
      </c>
      <c r="O1987" s="295">
        <v>1.8365040999999999E-2</v>
      </c>
      <c r="P1987"/>
      <c r="Q1987" s="212">
        <v>-30.782941000000001</v>
      </c>
      <c r="R1987"/>
      <c r="S1987" s="156">
        <v>-9.0937994000000002E-4</v>
      </c>
      <c r="T1987" s="156">
        <v>1.1355760999999999E-3</v>
      </c>
      <c r="U1987" s="156">
        <v>1.1899115E-4</v>
      </c>
      <c r="V1987" s="156">
        <v>-2.1639471999999999E-3</v>
      </c>
      <c r="W1987"/>
      <c r="X1987" s="155">
        <v>-3.4339250000000002E-5</v>
      </c>
      <c r="Y1987"/>
      <c r="Z1987"/>
      <c r="AA1987"/>
      <c r="AB1987"/>
      <c r="AC1987"/>
      <c r="AD1987" s="175"/>
      <c r="AH1987" s="48"/>
      <c r="AI1987" s="48"/>
      <c r="AJ1987" s="48"/>
    </row>
    <row r="1988" spans="1:36" ht="14.4">
      <c r="A1988" t="s">
        <v>1123</v>
      </c>
      <c r="B1988" s="188" t="s">
        <v>334</v>
      </c>
      <c r="C1988" s="151" t="str">
        <f t="shared" si="357"/>
        <v>F.044.01.109</v>
      </c>
      <c r="D1988" s="54" t="s">
        <v>1975</v>
      </c>
      <c r="E1988" s="150" t="s">
        <v>352</v>
      </c>
      <c r="F1988" s="153" t="str">
        <f t="shared" si="358"/>
        <v>Nafion co-firing in electrical power plant</v>
      </c>
      <c r="G1988" s="277">
        <v>0.1352457</v>
      </c>
      <c r="H1988" s="44">
        <f t="shared" ref="H1988:H1996" si="359">G1988</f>
        <v>0.1352457</v>
      </c>
      <c r="I1988"/>
      <c r="J1988" s="294">
        <v>1.63200390089E-2</v>
      </c>
      <c r="K1988" s="44">
        <f t="shared" ref="K1988:K1996" si="360">J1988</f>
        <v>1.63200390089E-2</v>
      </c>
      <c r="L1988" s="295">
        <v>-9.6366716700000007E-4</v>
      </c>
      <c r="M1988" s="295">
        <v>-2.1261751141E-3</v>
      </c>
      <c r="N1988" s="295">
        <v>-8.7697370999999995E-4</v>
      </c>
      <c r="O1988" s="295">
        <v>2.0286854999999999E-2</v>
      </c>
      <c r="P1988"/>
      <c r="Q1988" s="212">
        <v>-8.8123714</v>
      </c>
      <c r="R1988"/>
      <c r="S1988" s="156">
        <v>1.4248825000000001E-3</v>
      </c>
      <c r="T1988" s="156">
        <v>1.9317916E-3</v>
      </c>
      <c r="U1988" s="156">
        <v>1.1257387E-4</v>
      </c>
      <c r="V1988" s="156">
        <v>-6.1948291000000003E-4</v>
      </c>
      <c r="W1988"/>
      <c r="X1988" s="155">
        <v>-6.8593470999999999E-6</v>
      </c>
      <c r="Y1988"/>
      <c r="Z1988"/>
      <c r="AA1988"/>
      <c r="AB1988"/>
      <c r="AC1988"/>
      <c r="AD1988" s="175"/>
      <c r="AH1988" s="48"/>
      <c r="AI1988" s="48"/>
      <c r="AJ1988" s="48"/>
    </row>
    <row r="1989" spans="1:36" ht="14.4">
      <c r="A1989" t="s">
        <v>1124</v>
      </c>
      <c r="B1989" s="188" t="s">
        <v>334</v>
      </c>
      <c r="C1989" s="151" t="str">
        <f t="shared" si="357"/>
        <v>F.044.01.110</v>
      </c>
      <c r="D1989" s="54" t="s">
        <v>1975</v>
      </c>
      <c r="E1989" s="150" t="s">
        <v>352</v>
      </c>
      <c r="F1989" s="153" t="str">
        <f t="shared" si="358"/>
        <v>Paperfoam  co-firing in electrical power plant</v>
      </c>
      <c r="G1989" s="277">
        <v>-1.3117184000000002</v>
      </c>
      <c r="H1989" s="44">
        <f t="shared" si="359"/>
        <v>-1.3117184000000002</v>
      </c>
      <c r="I1989"/>
      <c r="J1989" s="294">
        <v>-0.20688323850930002</v>
      </c>
      <c r="K1989" s="44">
        <f t="shared" si="360"/>
        <v>-0.20688323850930002</v>
      </c>
      <c r="L1989" s="295">
        <v>-2.75411526E-3</v>
      </c>
      <c r="M1989" s="295">
        <v>-5.4372157493000001E-3</v>
      </c>
      <c r="N1989" s="295">
        <v>-1.9341474999999999E-3</v>
      </c>
      <c r="O1989" s="295">
        <v>-0.19675776</v>
      </c>
      <c r="P1989"/>
      <c r="Q1989" s="212">
        <v>-19.435504000000002</v>
      </c>
      <c r="R1989"/>
      <c r="S1989" s="156">
        <v>-2.3123553000000002E-2</v>
      </c>
      <c r="T1989" s="156">
        <v>-2.0780875000000001E-2</v>
      </c>
      <c r="U1989" s="156">
        <v>-9.7642053999999999E-4</v>
      </c>
      <c r="V1989" s="156">
        <v>-1.3662568E-3</v>
      </c>
      <c r="W1989"/>
      <c r="X1989" s="155">
        <v>-6.0401368E-5</v>
      </c>
      <c r="Y1989"/>
      <c r="Z1989"/>
      <c r="AA1989"/>
      <c r="AB1989"/>
      <c r="AC1989"/>
      <c r="AD1989" s="175"/>
      <c r="AH1989" s="48"/>
      <c r="AI1989" s="48"/>
      <c r="AJ1989" s="48"/>
    </row>
    <row r="1990" spans="1:36" ht="14.4">
      <c r="A1990" t="s">
        <v>1125</v>
      </c>
      <c r="B1990" s="188" t="s">
        <v>334</v>
      </c>
      <c r="C1990" s="151" t="str">
        <f t="shared" si="357"/>
        <v>F.044.01.111</v>
      </c>
      <c r="D1990" s="54" t="s">
        <v>1975</v>
      </c>
      <c r="E1990" s="150" t="s">
        <v>352</v>
      </c>
      <c r="F1990" s="153" t="str">
        <f t="shared" si="358"/>
        <v>PEEK (Polyetheretherketone)  co-firing in electrical power plant</v>
      </c>
      <c r="G1990" s="277">
        <v>0.31936451999999999</v>
      </c>
      <c r="H1990" s="44">
        <f t="shared" si="359"/>
        <v>0.31936451999999999</v>
      </c>
      <c r="I1990"/>
      <c r="J1990" s="294">
        <v>2.8427486779499998E-2</v>
      </c>
      <c r="K1990" s="44">
        <f t="shared" si="360"/>
        <v>2.8427486779499998E-2</v>
      </c>
      <c r="L1990" s="295">
        <v>-5.3441952400000003E-3</v>
      </c>
      <c r="M1990" s="295">
        <v>-1.04605184405E-2</v>
      </c>
      <c r="N1990" s="295">
        <v>-3.67247754E-3</v>
      </c>
      <c r="O1990" s="295">
        <v>4.7904677999999999E-2</v>
      </c>
      <c r="P1990"/>
      <c r="Q1990" s="212">
        <v>-36.903314000000002</v>
      </c>
      <c r="R1990"/>
      <c r="S1990" s="156">
        <v>1.6946655000000001E-3</v>
      </c>
      <c r="T1990" s="156">
        <v>4.0163183000000002E-3</v>
      </c>
      <c r="U1990" s="156">
        <v>2.7253794999999999E-4</v>
      </c>
      <c r="V1990" s="156">
        <v>-2.5941908E-3</v>
      </c>
      <c r="W1990"/>
      <c r="X1990" s="155">
        <v>-3.6407082000000003E-5</v>
      </c>
      <c r="Y1990"/>
      <c r="Z1990"/>
      <c r="AA1990"/>
      <c r="AB1990"/>
      <c r="AC1990"/>
      <c r="AD1990" s="175"/>
      <c r="AH1990" s="48"/>
      <c r="AI1990" s="48"/>
      <c r="AJ1990" s="48"/>
    </row>
    <row r="1991" spans="1:36" ht="14.4">
      <c r="A1991" t="s">
        <v>3668</v>
      </c>
      <c r="B1991" s="188" t="s">
        <v>334</v>
      </c>
      <c r="C1991" s="151" t="str">
        <f t="shared" si="357"/>
        <v>F.044.01.112</v>
      </c>
      <c r="D1991" s="54" t="s">
        <v>1975</v>
      </c>
      <c r="E1991" s="150" t="s">
        <v>352</v>
      </c>
      <c r="F1991" s="153" t="str">
        <f t="shared" si="358"/>
        <v>PEI (Polyether Imide) and Aramid co-firing in electrical power plant</v>
      </c>
      <c r="G1991" s="277">
        <v>0.59245598666666666</v>
      </c>
      <c r="H1991" s="44">
        <f t="shared" si="359"/>
        <v>0.59245598666666666</v>
      </c>
      <c r="I1991"/>
      <c r="J1991" s="294">
        <v>4.7661684621100001E-2</v>
      </c>
      <c r="K1991" s="44">
        <f t="shared" si="360"/>
        <v>4.7661684621100001E-2</v>
      </c>
      <c r="L1991" s="295">
        <v>-1.5543481190000001E-2</v>
      </c>
      <c r="M1991" s="295">
        <v>-2.22754707489E-2</v>
      </c>
      <c r="N1991" s="295">
        <v>-3.38776144E-3</v>
      </c>
      <c r="O1991" s="295">
        <v>8.8868398000000001E-2</v>
      </c>
      <c r="P1991"/>
      <c r="Q1991" s="212">
        <v>-34.042310999999998</v>
      </c>
      <c r="R1991"/>
      <c r="S1991" s="156">
        <v>4.2748780999999998E-3</v>
      </c>
      <c r="T1991" s="156">
        <v>6.2872987999999996E-3</v>
      </c>
      <c r="U1991" s="156">
        <v>3.806503E-4</v>
      </c>
      <c r="V1991" s="156">
        <v>-2.3930710000000001E-3</v>
      </c>
      <c r="W1991"/>
      <c r="X1991" s="155">
        <v>-3.1730333E-5</v>
      </c>
      <c r="Y1991"/>
      <c r="Z1991"/>
      <c r="AA1991"/>
      <c r="AB1991"/>
      <c r="AC1991"/>
      <c r="AD1991" s="175"/>
      <c r="AH1991" s="48"/>
      <c r="AI1991" s="48"/>
      <c r="AJ1991" s="48"/>
    </row>
    <row r="1992" spans="1:36" ht="14.4">
      <c r="A1992" t="s">
        <v>1126</v>
      </c>
      <c r="B1992" s="188" t="s">
        <v>334</v>
      </c>
      <c r="C1992" s="151" t="str">
        <f t="shared" si="357"/>
        <v>F.044.01.113</v>
      </c>
      <c r="D1992" s="54" t="s">
        <v>1975</v>
      </c>
      <c r="E1992" s="150" t="s">
        <v>352</v>
      </c>
      <c r="F1992" s="153" t="str">
        <f t="shared" si="358"/>
        <v>Phthalic anhydride co-firing in electrical power plant</v>
      </c>
      <c r="G1992" s="277">
        <v>0.63647369333333337</v>
      </c>
      <c r="H1992" s="44">
        <f t="shared" si="359"/>
        <v>0.63647369333333337</v>
      </c>
      <c r="I1992"/>
      <c r="J1992" s="294">
        <v>8.18891602015E-2</v>
      </c>
      <c r="K1992" s="44">
        <f t="shared" si="360"/>
        <v>8.18891602015E-2</v>
      </c>
      <c r="L1992" s="295">
        <v>-3.7170078399999993E-3</v>
      </c>
      <c r="M1992" s="295">
        <v>-7.2940315085000002E-3</v>
      </c>
      <c r="N1992" s="295">
        <v>-2.57085445E-3</v>
      </c>
      <c r="O1992" s="295">
        <v>9.5471054E-2</v>
      </c>
      <c r="P1992"/>
      <c r="Q1992" s="212">
        <v>-25.833527</v>
      </c>
      <c r="R1992"/>
      <c r="S1992" s="156">
        <v>7.8951959000000006E-3</v>
      </c>
      <c r="T1992" s="156">
        <v>9.2075807000000006E-3</v>
      </c>
      <c r="U1992" s="156">
        <v>5.0363361999999998E-4</v>
      </c>
      <c r="V1992" s="156">
        <v>-1.8160183999999999E-3</v>
      </c>
      <c r="W1992"/>
      <c r="X1992" s="155">
        <v>-1.3958526E-5</v>
      </c>
      <c r="Y1992"/>
      <c r="Z1992"/>
      <c r="AA1992"/>
      <c r="AB1992"/>
      <c r="AC1992"/>
      <c r="AD1992" s="175"/>
      <c r="AH1992" s="48"/>
      <c r="AI1992" s="48"/>
      <c r="AJ1992" s="48"/>
    </row>
    <row r="1993" spans="1:36" ht="14.4">
      <c r="A1993" t="s">
        <v>1127</v>
      </c>
      <c r="B1993" s="188" t="s">
        <v>334</v>
      </c>
      <c r="C1993" s="151" t="str">
        <f t="shared" si="357"/>
        <v>F.044.01.114</v>
      </c>
      <c r="D1993" s="54" t="s">
        <v>1975</v>
      </c>
      <c r="E1993" s="150" t="s">
        <v>352</v>
      </c>
      <c r="F1993" s="153" t="str">
        <f t="shared" si="358"/>
        <v>Polyether-polyols co-firing in electrical power plant</v>
      </c>
      <c r="G1993" s="277">
        <v>0.24100517333333335</v>
      </c>
      <c r="H1993" s="44">
        <f t="shared" si="359"/>
        <v>0.24100517333333335</v>
      </c>
      <c r="I1993"/>
      <c r="J1993" s="294">
        <v>1.5936178114000003E-2</v>
      </c>
      <c r="K1993" s="44">
        <f t="shared" si="360"/>
        <v>1.5936178114000003E-2</v>
      </c>
      <c r="L1993" s="295">
        <v>-5.5264743199999996E-3</v>
      </c>
      <c r="M1993" s="295">
        <v>-1.0855868596000001E-2</v>
      </c>
      <c r="N1993" s="295">
        <v>-3.8322549699999998E-3</v>
      </c>
      <c r="O1993" s="295">
        <v>3.6150776000000003E-2</v>
      </c>
      <c r="P1993"/>
      <c r="Q1993" s="212">
        <v>-38.508856000000002</v>
      </c>
      <c r="R1993"/>
      <c r="S1993" s="156">
        <v>2.8059835999999998E-4</v>
      </c>
      <c r="T1993" s="156">
        <v>2.7726522000000001E-3</v>
      </c>
      <c r="U1993" s="156">
        <v>2.1500164999999999E-4</v>
      </c>
      <c r="V1993" s="156">
        <v>-2.7070555E-3</v>
      </c>
      <c r="W1993"/>
      <c r="X1993" s="155">
        <v>-4.0532788E-5</v>
      </c>
      <c r="Y1993"/>
      <c r="Z1993"/>
      <c r="AA1993"/>
      <c r="AB1993"/>
      <c r="AC1993"/>
      <c r="AD1993" s="175"/>
      <c r="AH1993" s="48"/>
      <c r="AI1993" s="48"/>
      <c r="AJ1993" s="48"/>
    </row>
    <row r="1994" spans="1:36" ht="14.4">
      <c r="A1994" t="s">
        <v>1128</v>
      </c>
      <c r="B1994" s="188" t="s">
        <v>334</v>
      </c>
      <c r="C1994" s="151" t="str">
        <f t="shared" si="357"/>
        <v>F.044.01.115</v>
      </c>
      <c r="D1994" s="54" t="s">
        <v>1975</v>
      </c>
      <c r="E1994" s="150" t="s">
        <v>352</v>
      </c>
      <c r="F1994" s="153" t="str">
        <f t="shared" si="358"/>
        <v>PPS  co-firing in electrical power plant</v>
      </c>
      <c r="G1994" s="277">
        <v>0.15875062666666667</v>
      </c>
      <c r="H1994" s="44">
        <f t="shared" si="359"/>
        <v>0.15875062666666667</v>
      </c>
      <c r="I1994"/>
      <c r="J1994" s="294">
        <v>6.0807152425999995E-3</v>
      </c>
      <c r="K1994" s="44">
        <f t="shared" si="360"/>
        <v>6.0807152425999995E-3</v>
      </c>
      <c r="L1994" s="295">
        <v>-4.8456439499999998E-3</v>
      </c>
      <c r="M1994" s="295">
        <v>-9.5225000173999996E-3</v>
      </c>
      <c r="N1994" s="295">
        <v>-3.36373479E-3</v>
      </c>
      <c r="O1994" s="295">
        <v>2.3812593999999999E-2</v>
      </c>
      <c r="P1994"/>
      <c r="Q1994" s="212">
        <v>-33.800877</v>
      </c>
      <c r="R1994"/>
      <c r="S1994" s="156">
        <v>-6.0977744999999998E-4</v>
      </c>
      <c r="T1994" s="156">
        <v>1.6175276999999999E-3</v>
      </c>
      <c r="U1994" s="156">
        <v>1.4879374000000001E-4</v>
      </c>
      <c r="V1994" s="156">
        <v>-2.3760987999999999E-3</v>
      </c>
      <c r="W1994"/>
      <c r="X1994" s="155">
        <v>-3.7046145000000001E-5</v>
      </c>
      <c r="Y1994"/>
      <c r="Z1994"/>
      <c r="AA1994"/>
      <c r="AB1994"/>
      <c r="AC1994"/>
      <c r="AD1994" s="175"/>
      <c r="AH1994" s="48"/>
      <c r="AI1994" s="48"/>
      <c r="AJ1994" s="48"/>
    </row>
    <row r="1995" spans="1:36" ht="14.4">
      <c r="A1995" t="s">
        <v>1129</v>
      </c>
      <c r="B1995" s="188" t="s">
        <v>334</v>
      </c>
      <c r="C1995" s="151" t="str">
        <f t="shared" si="357"/>
        <v>F.044.01.116</v>
      </c>
      <c r="D1995" s="54" t="s">
        <v>1975</v>
      </c>
      <c r="E1995" s="150" t="s">
        <v>352</v>
      </c>
      <c r="F1995" s="153" t="str">
        <f t="shared" si="358"/>
        <v>PVOH (PVA) co-firing in electrical power plant</v>
      </c>
      <c r="G1995" s="277">
        <v>0.26462101333333338</v>
      </c>
      <c r="H1995" s="44">
        <f t="shared" si="359"/>
        <v>0.26462101333333338</v>
      </c>
      <c r="I1995"/>
      <c r="J1995" s="294">
        <v>2.6257381342200001E-2</v>
      </c>
      <c r="K1995" s="44">
        <f t="shared" si="360"/>
        <v>2.6257381342200001E-2</v>
      </c>
      <c r="L1995" s="295">
        <v>-3.6618891200000002E-3</v>
      </c>
      <c r="M1995" s="295">
        <v>-7.2150404677999999E-3</v>
      </c>
      <c r="N1995" s="295">
        <v>-2.5588410699999998E-3</v>
      </c>
      <c r="O1995" s="295">
        <v>3.9693152000000002E-2</v>
      </c>
      <c r="P1995"/>
      <c r="Q1995" s="212">
        <v>-25.712810000000001</v>
      </c>
      <c r="R1995"/>
      <c r="S1995" s="156">
        <v>1.8766802E-3</v>
      </c>
      <c r="T1995" s="156">
        <v>3.4618828000000002E-3</v>
      </c>
      <c r="U1995" s="156">
        <v>2.2232969000000001E-4</v>
      </c>
      <c r="V1995" s="156">
        <v>-1.8075323E-3</v>
      </c>
      <c r="W1995"/>
      <c r="X1995" s="155">
        <v>-2.4155667E-5</v>
      </c>
      <c r="Y1995"/>
      <c r="Z1995"/>
      <c r="AA1995"/>
      <c r="AB1995"/>
      <c r="AC1995"/>
      <c r="AD1995" s="175"/>
      <c r="AH1995" s="48"/>
      <c r="AI1995" s="48"/>
      <c r="AJ1995" s="48"/>
    </row>
    <row r="1996" spans="1:36" ht="14.4">
      <c r="A1996" t="s">
        <v>1130</v>
      </c>
      <c r="B1996" s="188" t="s">
        <v>334</v>
      </c>
      <c r="C1996" s="151" t="str">
        <f t="shared" si="357"/>
        <v>F.044.01.117</v>
      </c>
      <c r="D1996" s="54" t="s">
        <v>1975</v>
      </c>
      <c r="E1996" s="150" t="s">
        <v>352</v>
      </c>
      <c r="F1996" s="153" t="str">
        <f t="shared" si="358"/>
        <v>TDI co-firing in electrical power plant</v>
      </c>
      <c r="G1996" s="277">
        <v>0.31649607333333335</v>
      </c>
      <c r="H1996" s="44">
        <f t="shared" si="359"/>
        <v>0.31649607333333335</v>
      </c>
      <c r="I1996"/>
      <c r="J1996" s="294">
        <v>3.2225251481500003E-2</v>
      </c>
      <c r="K1996" s="44">
        <f t="shared" si="360"/>
        <v>3.2225251481500003E-2</v>
      </c>
      <c r="L1996" s="295">
        <v>-4.1648134800000005E-3</v>
      </c>
      <c r="M1996" s="295">
        <v>-8.1891314284999999E-3</v>
      </c>
      <c r="N1996" s="295">
        <v>-2.8952146099999999E-3</v>
      </c>
      <c r="O1996" s="295">
        <v>4.7474411000000001E-2</v>
      </c>
      <c r="P1996"/>
      <c r="Q1996" s="212">
        <v>-29.092897000000001</v>
      </c>
      <c r="R1996"/>
      <c r="S1996" s="156">
        <v>2.3965301E-3</v>
      </c>
      <c r="T1996" s="156">
        <v>4.1773727000000002E-3</v>
      </c>
      <c r="U1996" s="156">
        <v>2.6429958999999999E-4</v>
      </c>
      <c r="V1996" s="156">
        <v>-2.0451421999999999E-3</v>
      </c>
      <c r="W1996"/>
      <c r="X1996" s="155">
        <v>-2.6867665000000001E-5</v>
      </c>
      <c r="Y1996"/>
      <c r="Z1996"/>
      <c r="AA1996"/>
      <c r="AB1996"/>
      <c r="AC1996"/>
      <c r="AD1996" s="175"/>
      <c r="AH1996" s="48"/>
      <c r="AI1996" s="48"/>
      <c r="AJ1996" s="48"/>
    </row>
    <row r="1997" spans="1:36" ht="14.4">
      <c r="B1997" s="188"/>
      <c r="C1997" s="151"/>
      <c r="D1997" s="51" t="s">
        <v>61</v>
      </c>
      <c r="E1997" s="150"/>
      <c r="F1997"/>
      <c r="H1997" s="44"/>
      <c r="I1997"/>
      <c r="J1997" s="44"/>
      <c r="K1997" s="44"/>
      <c r="L1997" s="44"/>
      <c r="P1997"/>
      <c r="Q1997" s="212"/>
      <c r="R1997"/>
      <c r="S1997"/>
      <c r="T1997"/>
      <c r="U1997"/>
      <c r="V1997"/>
      <c r="W1997"/>
      <c r="X1997"/>
      <c r="Y1997"/>
      <c r="Z1997"/>
      <c r="AA1997"/>
      <c r="AB1997"/>
      <c r="AC1997"/>
      <c r="AD1997" s="175"/>
      <c r="AH1997" s="48"/>
      <c r="AI1997" s="48"/>
      <c r="AJ1997" s="48"/>
    </row>
    <row r="1998" spans="1:36" ht="14.4">
      <c r="A1998" t="s">
        <v>1976</v>
      </c>
      <c r="B1998" s="188" t="s">
        <v>334</v>
      </c>
      <c r="C1998" s="151" t="str">
        <f t="shared" ref="C1998:C2004" si="361">MID(A1998,1,12)</f>
        <v>F.050.01.101</v>
      </c>
      <c r="D1998" s="54" t="s">
        <v>61</v>
      </c>
      <c r="E1998" s="150" t="s">
        <v>352</v>
      </c>
      <c r="F1998" s="153" t="str">
        <f t="shared" ref="F1998:F2004" si="362">MID(A1998, 21,85)</f>
        <v>Hardwood 0% MC  Bamboo and Cork  combustion in small elec. power plant</v>
      </c>
      <c r="G1998" s="277">
        <v>-1.0151560000000002</v>
      </c>
      <c r="H1998" s="44">
        <f t="shared" ref="H1998:H2004" si="363">G1998</f>
        <v>-1.0151560000000002</v>
      </c>
      <c r="I1998"/>
      <c r="J1998" s="294">
        <v>-0.15346190602529999</v>
      </c>
      <c r="K1998" s="44">
        <f t="shared" ref="K1998:K2004" si="364">J1998</f>
        <v>-0.15346190602529999</v>
      </c>
      <c r="L1998" s="295">
        <v>9.0460640900000007E-4</v>
      </c>
      <c r="M1998" s="295">
        <v>-5.962504743000002E-4</v>
      </c>
      <c r="N1998" s="295">
        <v>-1.49686196E-3</v>
      </c>
      <c r="O1998" s="295">
        <v>-0.1522734</v>
      </c>
      <c r="P1998"/>
      <c r="Q1998" s="212">
        <v>-15.04139</v>
      </c>
      <c r="R1998"/>
      <c r="S1998" s="156">
        <v>-1.7287937999999999E-2</v>
      </c>
      <c r="T1998" s="156">
        <v>-1.5502449E-2</v>
      </c>
      <c r="U1998" s="156">
        <v>-7.2812525999999998E-4</v>
      </c>
      <c r="V1998" s="156">
        <v>-1.0573640000000001E-3</v>
      </c>
      <c r="W1998"/>
      <c r="X1998" s="155">
        <v>-4.4900178999999997E-5</v>
      </c>
      <c r="Y1998"/>
      <c r="Z1998"/>
      <c r="AA1998"/>
      <c r="AB1998"/>
      <c r="AC1998"/>
      <c r="AD1998" s="175"/>
      <c r="AH1998" s="48"/>
      <c r="AI1998" s="48"/>
      <c r="AJ1998" s="48"/>
    </row>
    <row r="1999" spans="1:36" ht="14.4">
      <c r="A1999" t="s">
        <v>1977</v>
      </c>
      <c r="B1999" s="188" t="s">
        <v>334</v>
      </c>
      <c r="C1999" s="151" t="str">
        <f t="shared" si="361"/>
        <v>F.050.01.102</v>
      </c>
      <c r="D1999" s="54" t="s">
        <v>61</v>
      </c>
      <c r="E1999" s="150" t="s">
        <v>352</v>
      </c>
      <c r="F1999" s="153" t="str">
        <f t="shared" si="362"/>
        <v>Hardwood 12% MC  Bamboo and Cork  combustion in small elec. power plant</v>
      </c>
      <c r="G1999" s="277">
        <v>-0.87991046666666672</v>
      </c>
      <c r="H1999" s="44">
        <f t="shared" si="363"/>
        <v>-0.87991046666666672</v>
      </c>
      <c r="I1999"/>
      <c r="J1999" s="294">
        <v>-0.130749432601</v>
      </c>
      <c r="K1999" s="44">
        <f t="shared" si="364"/>
        <v>-0.130749432601</v>
      </c>
      <c r="L1999" s="295">
        <v>1.8195773389999999E-3</v>
      </c>
      <c r="M1999" s="295">
        <v>7.1500061000000052E-4</v>
      </c>
      <c r="N1999" s="295">
        <v>-1.2974405499999999E-3</v>
      </c>
      <c r="O1999" s="295">
        <v>-0.13198657</v>
      </c>
      <c r="P1999"/>
      <c r="Q1999" s="212">
        <v>-13.037481</v>
      </c>
      <c r="R1999"/>
      <c r="S1999" s="156">
        <v>-1.4777472E-2</v>
      </c>
      <c r="T1999" s="156">
        <v>-1.3239249E-2</v>
      </c>
      <c r="U1999" s="156">
        <v>-6.2172713E-4</v>
      </c>
      <c r="V1999" s="156">
        <v>-9.1649527000000003E-4</v>
      </c>
      <c r="W1999"/>
      <c r="X1999" s="155">
        <v>-3.8288952000000001E-5</v>
      </c>
      <c r="Y1999"/>
      <c r="Z1999"/>
      <c r="AA1999"/>
      <c r="AB1999"/>
      <c r="AC1999"/>
      <c r="AD1999" s="175"/>
      <c r="AH1999" s="48"/>
      <c r="AI1999" s="48"/>
      <c r="AJ1999" s="48"/>
    </row>
    <row r="2000" spans="1:36" ht="14.4">
      <c r="A2000" t="s">
        <v>1978</v>
      </c>
      <c r="B2000" s="188" t="s">
        <v>334</v>
      </c>
      <c r="C2000" s="151" t="str">
        <f t="shared" si="361"/>
        <v>F.050.01.103</v>
      </c>
      <c r="D2000" s="54" t="s">
        <v>61</v>
      </c>
      <c r="E2000" s="150" t="s">
        <v>352</v>
      </c>
      <c r="F2000" s="153" t="str">
        <f t="shared" si="362"/>
        <v>Hardwood fresh 50% MC  Bamboo and Cork  combustion in small elec. power plant</v>
      </c>
      <c r="G2000" s="277">
        <v>-0.43995524000000003</v>
      </c>
      <c r="H2000" s="44">
        <f t="shared" si="363"/>
        <v>-0.43995524000000003</v>
      </c>
      <c r="I2000"/>
      <c r="J2000" s="294">
        <v>-5.6865501407000002E-2</v>
      </c>
      <c r="K2000" s="44">
        <f t="shared" si="364"/>
        <v>-5.6865501407000002E-2</v>
      </c>
      <c r="L2000" s="295">
        <v>4.7959886690000005E-3</v>
      </c>
      <c r="M2000" s="295">
        <v>4.9805162E-3</v>
      </c>
      <c r="N2000" s="295">
        <v>-6.4872027600000007E-4</v>
      </c>
      <c r="O2000" s="295">
        <v>-6.5993285999999998E-2</v>
      </c>
      <c r="P2000"/>
      <c r="Q2000" s="212">
        <v>-6.5187404999999998</v>
      </c>
      <c r="R2000"/>
      <c r="S2000" s="156">
        <v>-6.6108939000000004E-3</v>
      </c>
      <c r="T2000" s="156">
        <v>-5.8770335999999996E-3</v>
      </c>
      <c r="U2000" s="156">
        <v>-2.7561273000000001E-4</v>
      </c>
      <c r="V2000" s="156">
        <v>-4.5824762999999998E-4</v>
      </c>
      <c r="W2000"/>
      <c r="X2000" s="155">
        <v>-1.6782551E-5</v>
      </c>
      <c r="Y2000"/>
      <c r="Z2000"/>
      <c r="AA2000"/>
      <c r="AB2000"/>
      <c r="AC2000"/>
      <c r="AD2000" s="175"/>
      <c r="AH2000" s="48"/>
      <c r="AI2000" s="48"/>
      <c r="AJ2000" s="48"/>
    </row>
    <row r="2001" spans="1:36" ht="14.4">
      <c r="A2001" t="s">
        <v>3118</v>
      </c>
      <c r="B2001" s="188" t="s">
        <v>334</v>
      </c>
      <c r="C2001" s="151" t="str">
        <f t="shared" si="361"/>
        <v>F.050.01.104</v>
      </c>
      <c r="D2001" s="54" t="s">
        <v>61</v>
      </c>
      <c r="E2001" s="150" t="s">
        <v>352</v>
      </c>
      <c r="F2001" s="153" t="str">
        <f t="shared" si="362"/>
        <v>Paper Cardboard Leather Cotton Wool  combustion in small elec. power plant</v>
      </c>
      <c r="G2001" s="277">
        <v>-0.85546853333333339</v>
      </c>
      <c r="H2001" s="44">
        <f t="shared" si="363"/>
        <v>-0.85546853333333339</v>
      </c>
      <c r="I2001"/>
      <c r="J2001" s="294">
        <v>-0.1266447732598</v>
      </c>
      <c r="K2001" s="44">
        <f t="shared" si="364"/>
        <v>-0.1266447732598</v>
      </c>
      <c r="L2001" s="295">
        <v>1.984933528E-3</v>
      </c>
      <c r="M2001" s="295">
        <v>9.5197373220000034E-4</v>
      </c>
      <c r="N2001" s="295">
        <v>-1.2614005200000001E-3</v>
      </c>
      <c r="O2001" s="295">
        <v>-0.12832028000000001</v>
      </c>
      <c r="P2001"/>
      <c r="Q2001" s="212">
        <v>-12.675329</v>
      </c>
      <c r="R2001"/>
      <c r="S2001" s="156">
        <v>-1.4323773E-2</v>
      </c>
      <c r="T2001" s="156">
        <v>-1.2830237E-2</v>
      </c>
      <c r="U2001" s="156">
        <v>-6.0249855E-4</v>
      </c>
      <c r="V2001" s="156">
        <v>-8.9103706999999995E-4</v>
      </c>
      <c r="W2001"/>
      <c r="X2001" s="155">
        <v>-3.7094151999999997E-5</v>
      </c>
      <c r="Y2001"/>
      <c r="Z2001"/>
      <c r="AA2001"/>
      <c r="AB2001"/>
      <c r="AC2001"/>
      <c r="AD2001" s="175"/>
      <c r="AH2001" s="48"/>
      <c r="AI2001" s="48"/>
      <c r="AJ2001" s="48"/>
    </row>
    <row r="2002" spans="1:36" ht="14.4">
      <c r="A2002" t="s">
        <v>1979</v>
      </c>
      <c r="B2002" s="188" t="s">
        <v>334</v>
      </c>
      <c r="C2002" s="151" t="str">
        <f t="shared" si="361"/>
        <v>F.050.01.105</v>
      </c>
      <c r="D2002" s="54" t="s">
        <v>61</v>
      </c>
      <c r="E2002" s="150" t="s">
        <v>352</v>
      </c>
      <c r="F2002" s="153" t="str">
        <f t="shared" si="362"/>
        <v>Softwood 0% MC  combustion in small elec. power plant</v>
      </c>
      <c r="G2002" s="277">
        <v>-1.0347095333333334</v>
      </c>
      <c r="H2002" s="44">
        <f t="shared" si="363"/>
        <v>-1.0347095333333334</v>
      </c>
      <c r="I2002"/>
      <c r="J2002" s="294">
        <v>-0.15607561439209999</v>
      </c>
      <c r="K2002" s="44">
        <f t="shared" si="364"/>
        <v>-0.15607561439209999</v>
      </c>
      <c r="L2002" s="295">
        <v>1.0783215020000001E-3</v>
      </c>
      <c r="M2002" s="295">
        <v>-4.2181189409999957E-4</v>
      </c>
      <c r="N2002" s="295">
        <v>-1.525694E-3</v>
      </c>
      <c r="O2002" s="295">
        <v>-0.15520643000000001</v>
      </c>
      <c r="P2002"/>
      <c r="Q2002" s="212">
        <v>-15.331111999999999</v>
      </c>
      <c r="R2002"/>
      <c r="S2002" s="156">
        <v>-1.7589649999999998E-2</v>
      </c>
      <c r="T2002" s="156">
        <v>-1.5771186999999999E-2</v>
      </c>
      <c r="U2002" s="156">
        <v>-7.4073246000000003E-4</v>
      </c>
      <c r="V2002" s="156">
        <v>-1.0777305E-3</v>
      </c>
      <c r="W2002"/>
      <c r="X2002" s="155">
        <v>-4.5670039999999998E-5</v>
      </c>
      <c r="Y2002"/>
      <c r="Z2002"/>
      <c r="AA2002"/>
      <c r="AB2002"/>
      <c r="AC2002"/>
      <c r="AD2002" s="175"/>
      <c r="AH2002" s="48"/>
      <c r="AI2002" s="48"/>
      <c r="AJ2002" s="48"/>
    </row>
    <row r="2003" spans="1:36" ht="14.4">
      <c r="A2003" t="s">
        <v>1980</v>
      </c>
      <c r="B2003" s="188" t="s">
        <v>334</v>
      </c>
      <c r="C2003" s="151" t="str">
        <f t="shared" si="361"/>
        <v>F.050.01.106</v>
      </c>
      <c r="D2003" s="54" t="s">
        <v>61</v>
      </c>
      <c r="E2003" s="150" t="s">
        <v>352</v>
      </c>
      <c r="F2003" s="153" t="str">
        <f t="shared" si="362"/>
        <v>Softwood 12% MC  combustion in small elec. power plant</v>
      </c>
      <c r="G2003" s="277">
        <v>-0.88805780000000001</v>
      </c>
      <c r="H2003" s="44">
        <f t="shared" si="363"/>
        <v>-0.88805780000000001</v>
      </c>
      <c r="I2003"/>
      <c r="J2003" s="294">
        <v>-0.13144763878169999</v>
      </c>
      <c r="K2003" s="44">
        <f t="shared" si="364"/>
        <v>-0.13144763878169999</v>
      </c>
      <c r="L2003" s="295">
        <v>2.0704586089999996E-3</v>
      </c>
      <c r="M2003" s="295">
        <v>1.0000265393000003E-3</v>
      </c>
      <c r="N2003" s="295">
        <v>-1.3094539299999999E-3</v>
      </c>
      <c r="O2003" s="295">
        <v>-0.13320867</v>
      </c>
      <c r="P2003"/>
      <c r="Q2003" s="212">
        <v>-13.158198000000001</v>
      </c>
      <c r="R2003"/>
      <c r="S2003" s="156">
        <v>-1.4867457000000001E-2</v>
      </c>
      <c r="T2003" s="156">
        <v>-1.3317114999999999E-2</v>
      </c>
      <c r="U2003" s="156">
        <v>-6.2536099999999995E-4</v>
      </c>
      <c r="V2003" s="156">
        <v>-9.2498134000000001E-4</v>
      </c>
      <c r="W2003"/>
      <c r="X2003" s="155">
        <v>-3.8501239999999999E-5</v>
      </c>
      <c r="Y2003"/>
      <c r="Z2003"/>
      <c r="AA2003"/>
      <c r="AB2003"/>
      <c r="AC2003"/>
      <c r="AD2003" s="327"/>
      <c r="AH2003" s="48"/>
      <c r="AI2003" s="48"/>
      <c r="AJ2003" s="48"/>
    </row>
    <row r="2004" spans="1:36" ht="14.4">
      <c r="A2004" t="s">
        <v>1981</v>
      </c>
      <c r="B2004" s="188" t="s">
        <v>334</v>
      </c>
      <c r="C2004" s="151" t="str">
        <f t="shared" si="361"/>
        <v>F.050.01.107</v>
      </c>
      <c r="D2004" s="54" t="s">
        <v>61</v>
      </c>
      <c r="E2004" s="150" t="s">
        <v>352</v>
      </c>
      <c r="F2004" s="153" t="str">
        <f t="shared" si="362"/>
        <v>Softwood fresh  50% MC  combustion in small elec. power plant</v>
      </c>
      <c r="G2004" s="277">
        <v>-0.44484362666666666</v>
      </c>
      <c r="H2004" s="44">
        <f t="shared" si="363"/>
        <v>-0.44484362666666666</v>
      </c>
      <c r="I2004"/>
      <c r="J2004" s="294">
        <v>-5.7016416285399996E-2</v>
      </c>
      <c r="K2004" s="44">
        <f t="shared" si="364"/>
        <v>-5.7016416285399996E-2</v>
      </c>
      <c r="L2004" s="295">
        <v>5.0689173980000011E-3</v>
      </c>
      <c r="M2004" s="295">
        <v>5.2971385975999997E-3</v>
      </c>
      <c r="N2004" s="295">
        <v>-6.5592828100000003E-4</v>
      </c>
      <c r="O2004" s="295">
        <v>-6.6726543999999999E-2</v>
      </c>
      <c r="P2004"/>
      <c r="Q2004" s="212">
        <v>-6.5911708999999998</v>
      </c>
      <c r="R2004"/>
      <c r="S2004" s="156">
        <v>-6.6403863000000004E-3</v>
      </c>
      <c r="T2004" s="156">
        <v>-5.9003642E-3</v>
      </c>
      <c r="U2004" s="156">
        <v>-2.7668278999999998E-4</v>
      </c>
      <c r="V2004" s="156">
        <v>-4.6333928000000002E-4</v>
      </c>
      <c r="W2004"/>
      <c r="X2004" s="155">
        <v>-1.6835532999999999E-5</v>
      </c>
      <c r="Y2004"/>
      <c r="Z2004"/>
      <c r="AA2004"/>
      <c r="AB2004"/>
      <c r="AC2004"/>
      <c r="AD2004" s="327"/>
      <c r="AH2004" s="48"/>
      <c r="AI2004" s="48"/>
      <c r="AJ2004" s="48"/>
    </row>
    <row r="2005" spans="1:36" ht="14.4">
      <c r="B2005" s="188"/>
      <c r="C2005" s="151"/>
      <c r="D2005" s="51" t="s">
        <v>62</v>
      </c>
      <c r="E2005" s="150"/>
      <c r="F2005"/>
      <c r="H2005" s="44"/>
      <c r="I2005"/>
      <c r="J2005" s="44"/>
      <c r="K2005" s="44"/>
      <c r="L2005" s="44"/>
      <c r="P2005"/>
      <c r="Q2005" s="212"/>
      <c r="R2005"/>
      <c r="S2005"/>
      <c r="T2005"/>
      <c r="U2005"/>
      <c r="V2005"/>
      <c r="W2005"/>
      <c r="X2005"/>
      <c r="Y2005"/>
      <c r="Z2005"/>
      <c r="AA2005"/>
      <c r="AB2005"/>
      <c r="AC2005"/>
      <c r="AD2005" s="327"/>
      <c r="AH2005" s="48"/>
      <c r="AI2005" s="48"/>
      <c r="AJ2005" s="48"/>
    </row>
    <row r="2006" spans="1:36" ht="14.4">
      <c r="A2006" t="s">
        <v>1131</v>
      </c>
      <c r="B2006" s="188" t="s">
        <v>334</v>
      </c>
      <c r="C2006" s="151" t="str">
        <f t="shared" ref="C2006:C2013" si="365">MID(A2006,1,12)</f>
        <v>F.070.01.101</v>
      </c>
      <c r="D2006" s="54" t="s">
        <v>62</v>
      </c>
      <c r="E2006" s="150" t="s">
        <v>352</v>
      </c>
      <c r="F2006" s="153" t="str">
        <f t="shared" ref="F2006:F2013" si="366">MID(A2006, 21,85)</f>
        <v>BR and IIR (Butyl rubber) waste incineration with electricity</v>
      </c>
      <c r="G2006" s="277">
        <v>1.4286501333333332</v>
      </c>
      <c r="H2006" s="44">
        <f t="shared" ref="H2006:H2069" si="367">G2006</f>
        <v>1.4286501333333332</v>
      </c>
      <c r="I2006"/>
      <c r="J2006" s="294">
        <v>0.21476131142419999</v>
      </c>
      <c r="K2006" s="44">
        <f t="shared" ref="K2006:K2069" si="368">J2006</f>
        <v>0.21476131142419999</v>
      </c>
      <c r="L2006" s="295">
        <v>3.0938434399999997E-3</v>
      </c>
      <c r="M2006" s="295">
        <v>3.5045727419999971E-4</v>
      </c>
      <c r="N2006" s="295">
        <v>-2.9805092900000003E-3</v>
      </c>
      <c r="O2006" s="295">
        <v>0.21429751999999999</v>
      </c>
      <c r="P2006"/>
      <c r="Q2006" s="212">
        <v>-29.949991000000001</v>
      </c>
      <c r="R2006"/>
      <c r="S2006" s="156">
        <v>2.1850293E-2</v>
      </c>
      <c r="T2006" s="156">
        <v>2.2781648000000002E-2</v>
      </c>
      <c r="U2006" s="156">
        <v>1.1740380000000001E-3</v>
      </c>
      <c r="V2006" s="156">
        <v>-2.1053933000000002E-3</v>
      </c>
      <c r="W2006"/>
      <c r="X2006" s="155">
        <v>7.5768038000000003E-6</v>
      </c>
      <c r="Y2006"/>
      <c r="Z2006"/>
      <c r="AA2006"/>
      <c r="AB2006"/>
      <c r="AC2006"/>
      <c r="AD2006" s="327"/>
      <c r="AH2006" s="48"/>
      <c r="AI2006" s="48"/>
      <c r="AJ2006" s="48"/>
    </row>
    <row r="2007" spans="1:36" ht="14.4">
      <c r="A2007" t="s">
        <v>1132</v>
      </c>
      <c r="B2007" s="188" t="s">
        <v>334</v>
      </c>
      <c r="C2007" s="151" t="str">
        <f t="shared" si="365"/>
        <v>F.070.01.102</v>
      </c>
      <c r="D2007" s="54" t="s">
        <v>62</v>
      </c>
      <c r="E2007" s="150" t="s">
        <v>352</v>
      </c>
      <c r="F2007" s="153" t="str">
        <f t="shared" si="366"/>
        <v>EVA (Ethylene vinyl acetate) waste incineration with electricity</v>
      </c>
      <c r="G2007" s="277">
        <v>0.89421913333333325</v>
      </c>
      <c r="H2007" s="44">
        <f t="shared" si="367"/>
        <v>0.89421913333333325</v>
      </c>
      <c r="I2007"/>
      <c r="J2007" s="294">
        <v>0.1419281746104</v>
      </c>
      <c r="K2007" s="44">
        <f t="shared" si="368"/>
        <v>0.1419281746104</v>
      </c>
      <c r="L2007" s="295">
        <v>5.5930225299999992E-3</v>
      </c>
      <c r="M2007" s="295">
        <v>4.3046163504000014E-3</v>
      </c>
      <c r="N2007" s="295">
        <v>-2.1023342699999998E-3</v>
      </c>
      <c r="O2007" s="295">
        <v>0.13413286999999999</v>
      </c>
      <c r="P2007"/>
      <c r="Q2007" s="212">
        <v>-21.125547999999998</v>
      </c>
      <c r="R2007"/>
      <c r="S2007" s="156">
        <v>1.4252298E-2</v>
      </c>
      <c r="T2007" s="156">
        <v>1.4964233E-2</v>
      </c>
      <c r="U2007" s="156">
        <v>7.7312704000000003E-4</v>
      </c>
      <c r="V2007" s="156">
        <v>-1.4850618E-3</v>
      </c>
      <c r="W2007"/>
      <c r="X2007" s="155">
        <v>4.2528076999999997E-6</v>
      </c>
      <c r="Y2007"/>
      <c r="Z2007"/>
      <c r="AA2007"/>
      <c r="AB2007"/>
      <c r="AC2007"/>
      <c r="AD2007" s="327"/>
      <c r="AH2007" s="48"/>
      <c r="AI2007" s="48"/>
      <c r="AJ2007" s="48"/>
    </row>
    <row r="2008" spans="1:36" ht="14.4">
      <c r="A2008" t="s">
        <v>1133</v>
      </c>
      <c r="B2008" s="188" t="s">
        <v>334</v>
      </c>
      <c r="C2008" s="151" t="str">
        <f t="shared" si="365"/>
        <v>F.070.01.103</v>
      </c>
      <c r="D2008" s="54" t="s">
        <v>62</v>
      </c>
      <c r="E2008" s="150" t="s">
        <v>352</v>
      </c>
      <c r="F2008" s="153" t="str">
        <f t="shared" si="366"/>
        <v>IR (Polyisoprene rubber) waste incineration with electricity</v>
      </c>
      <c r="G2008" s="277">
        <v>1.2544983333333335</v>
      </c>
      <c r="H2008" s="44">
        <f t="shared" si="367"/>
        <v>1.2544983333333335</v>
      </c>
      <c r="I2008"/>
      <c r="J2008" s="294">
        <v>0.18874546937549999</v>
      </c>
      <c r="K2008" s="44">
        <f t="shared" si="368"/>
        <v>0.18874546937549999</v>
      </c>
      <c r="L2008" s="295">
        <v>3.09156589E-3</v>
      </c>
      <c r="M2008" s="295">
        <v>4.0680408549999915E-4</v>
      </c>
      <c r="N2008" s="295">
        <v>-2.9276506000000002E-3</v>
      </c>
      <c r="O2008" s="295">
        <v>0.18817475</v>
      </c>
      <c r="P2008"/>
      <c r="Q2008" s="212">
        <v>-29.418834</v>
      </c>
      <c r="R2008"/>
      <c r="S2008" s="156">
        <v>1.9057121999999999E-2</v>
      </c>
      <c r="T2008" s="156">
        <v>2.0084155999999999E-2</v>
      </c>
      <c r="U2008" s="156">
        <v>1.0410198000000001E-3</v>
      </c>
      <c r="V2008" s="156">
        <v>-2.0680545999999999E-3</v>
      </c>
      <c r="W2008"/>
      <c r="X2008" s="155">
        <v>3.3250373000000001E-6</v>
      </c>
      <c r="Y2008"/>
      <c r="Z2008"/>
      <c r="AA2008"/>
      <c r="AB2008"/>
      <c r="AC2008"/>
      <c r="AD2008" s="327"/>
      <c r="AH2008" s="48"/>
      <c r="AI2008" s="48"/>
      <c r="AJ2008" s="48"/>
    </row>
    <row r="2009" spans="1:36" ht="14.4">
      <c r="A2009" t="s">
        <v>1134</v>
      </c>
      <c r="B2009" s="188" t="s">
        <v>334</v>
      </c>
      <c r="C2009" s="151" t="str">
        <f t="shared" si="365"/>
        <v>F.070.01.104</v>
      </c>
      <c r="D2009" s="54" t="s">
        <v>62</v>
      </c>
      <c r="E2009" s="150" t="s">
        <v>352</v>
      </c>
      <c r="F2009" s="153" t="str">
        <f t="shared" si="366"/>
        <v>Natural rubber waste incineration with electricity</v>
      </c>
      <c r="G2009" s="277">
        <v>-1.8641065999999999</v>
      </c>
      <c r="H2009" s="44">
        <f t="shared" si="367"/>
        <v>-1.8641065999999999</v>
      </c>
      <c r="I2009"/>
      <c r="J2009" s="294">
        <v>-0.2768680363655</v>
      </c>
      <c r="K2009" s="44">
        <f t="shared" si="368"/>
        <v>-0.2768680363655</v>
      </c>
      <c r="L2009" s="295">
        <v>3.9128349399999993E-3</v>
      </c>
      <c r="M2009" s="295">
        <v>1.5837704944999995E-3</v>
      </c>
      <c r="N2009" s="295">
        <v>-2.7486517999999998E-3</v>
      </c>
      <c r="O2009" s="295">
        <v>-0.27961598999999998</v>
      </c>
      <c r="P2009"/>
      <c r="Q2009" s="212">
        <v>-27.620145000000001</v>
      </c>
      <c r="R2009"/>
      <c r="S2009" s="156">
        <v>-3.1294732999999998E-2</v>
      </c>
      <c r="T2009" s="156">
        <v>-2.8036506999999999E-2</v>
      </c>
      <c r="U2009" s="156">
        <v>-1.3166141000000001E-3</v>
      </c>
      <c r="V2009" s="156">
        <v>-1.9416122E-3</v>
      </c>
      <c r="W2009"/>
      <c r="X2009" s="155">
        <v>-8.1080586000000006E-5</v>
      </c>
      <c r="Y2009"/>
      <c r="Z2009"/>
      <c r="AA2009"/>
      <c r="AB2009"/>
      <c r="AC2009"/>
      <c r="AD2009" s="327"/>
      <c r="AH2009" s="48"/>
      <c r="AI2009" s="48"/>
      <c r="AJ2009" s="48"/>
    </row>
    <row r="2010" spans="1:36" ht="14.4">
      <c r="A2010" t="s">
        <v>1982</v>
      </c>
      <c r="B2010" s="188" t="s">
        <v>334</v>
      </c>
      <c r="C2010" s="151" t="str">
        <f t="shared" si="365"/>
        <v>F.070.01.105</v>
      </c>
      <c r="D2010" s="54" t="s">
        <v>62</v>
      </c>
      <c r="E2010" s="150" t="s">
        <v>352</v>
      </c>
      <c r="F2010" s="153" t="str">
        <f t="shared" si="366"/>
        <v>Polychloroprene (Neoprene  CR) waste incineration with electricity</v>
      </c>
      <c r="G2010" s="277">
        <v>0.88766773333333326</v>
      </c>
      <c r="H2010" s="44">
        <f t="shared" si="367"/>
        <v>0.88766773333333326</v>
      </c>
      <c r="I2010"/>
      <c r="J2010" s="294">
        <v>0.64841077190679997</v>
      </c>
      <c r="K2010" s="44">
        <f t="shared" si="368"/>
        <v>0.64841077190679997</v>
      </c>
      <c r="L2010" s="295">
        <v>5.9703632413000002E-2</v>
      </c>
      <c r="M2010" s="295">
        <v>0.45718238415380003</v>
      </c>
      <c r="N2010" s="295">
        <v>-1.62540466E-3</v>
      </c>
      <c r="O2010" s="295">
        <v>0.13315015999999999</v>
      </c>
      <c r="P2010"/>
      <c r="Q2010" s="212">
        <v>-16.333065999999999</v>
      </c>
      <c r="R2010"/>
      <c r="S2010" s="156">
        <v>1.3158879E-2</v>
      </c>
      <c r="T2010" s="156">
        <v>1.3608144000000001E-2</v>
      </c>
      <c r="U2010" s="156">
        <v>6.9890016000000003E-4</v>
      </c>
      <c r="V2010" s="156">
        <v>-1.1481649E-3</v>
      </c>
      <c r="W2010"/>
      <c r="X2010" s="155">
        <v>9.9581056999999997E-5</v>
      </c>
      <c r="Y2010"/>
      <c r="Z2010"/>
      <c r="AA2010"/>
      <c r="AB2010"/>
      <c r="AC2010"/>
      <c r="AD2010" s="327"/>
      <c r="AH2010" s="48"/>
      <c r="AI2010" s="48"/>
      <c r="AJ2010" s="48"/>
    </row>
    <row r="2011" spans="1:36" ht="14.4">
      <c r="A2011" t="s">
        <v>1135</v>
      </c>
      <c r="B2011" s="188" t="s">
        <v>334</v>
      </c>
      <c r="C2011" s="151" t="str">
        <f t="shared" si="365"/>
        <v>F.070.01.106</v>
      </c>
      <c r="D2011" s="54" t="s">
        <v>62</v>
      </c>
      <c r="E2011" s="150" t="s">
        <v>352</v>
      </c>
      <c r="F2011" s="153" t="str">
        <f t="shared" si="366"/>
        <v>PU (Polyurethane) waste incineration with electricity</v>
      </c>
      <c r="G2011" s="277">
        <v>1.2739959333333335</v>
      </c>
      <c r="H2011" s="44">
        <f t="shared" si="367"/>
        <v>1.2739959333333335</v>
      </c>
      <c r="I2011"/>
      <c r="J2011" s="294">
        <v>0.18982380789520001</v>
      </c>
      <c r="K2011" s="44">
        <f t="shared" si="368"/>
        <v>0.18982380789520001</v>
      </c>
      <c r="L2011" s="295">
        <v>1.4363650300000001E-3</v>
      </c>
      <c r="M2011" s="295">
        <v>-6.2402893479999934E-4</v>
      </c>
      <c r="N2011" s="295">
        <v>-2.0879181999999999E-3</v>
      </c>
      <c r="O2011" s="295">
        <v>0.19109939000000001</v>
      </c>
      <c r="P2011"/>
      <c r="Q2011" s="212">
        <v>-20.980687</v>
      </c>
      <c r="R2011"/>
      <c r="S2011" s="156">
        <v>1.9595950000000001E-2</v>
      </c>
      <c r="T2011" s="156">
        <v>2.0048172E-2</v>
      </c>
      <c r="U2011" s="156">
        <v>1.0226565E-3</v>
      </c>
      <c r="V2011" s="156">
        <v>-1.4748784999999999E-3</v>
      </c>
      <c r="W2011"/>
      <c r="X2011" s="155">
        <v>1.2480809E-5</v>
      </c>
      <c r="Y2011"/>
      <c r="Z2011"/>
      <c r="AA2011"/>
      <c r="AB2011"/>
      <c r="AC2011"/>
      <c r="AD2011" s="327"/>
      <c r="AH2011" s="48"/>
      <c r="AI2011" s="48"/>
      <c r="AJ2011" s="48"/>
    </row>
    <row r="2012" spans="1:36" ht="14.4">
      <c r="A2012" t="s">
        <v>1136</v>
      </c>
      <c r="B2012" s="188" t="s">
        <v>334</v>
      </c>
      <c r="C2012" s="151" t="str">
        <f t="shared" si="365"/>
        <v>F.070.01.107</v>
      </c>
      <c r="D2012" s="54" t="s">
        <v>62</v>
      </c>
      <c r="E2012" s="150" t="s">
        <v>352</v>
      </c>
      <c r="F2012" s="153" t="str">
        <f t="shared" si="366"/>
        <v>SBR (Styrene butadiene rubber) waste incineration with electricity</v>
      </c>
      <c r="G2012" s="277">
        <v>1.6396656666666667</v>
      </c>
      <c r="H2012" s="44">
        <f t="shared" si="367"/>
        <v>1.6396656666666667</v>
      </c>
      <c r="I2012"/>
      <c r="J2012" s="294">
        <v>0.25019822970139999</v>
      </c>
      <c r="K2012" s="44">
        <f t="shared" si="368"/>
        <v>0.25019822970139999</v>
      </c>
      <c r="L2012" s="295">
        <v>4.5214186200000003E-3</v>
      </c>
      <c r="M2012" s="295">
        <v>2.3963248413999992E-3</v>
      </c>
      <c r="N2012" s="295">
        <v>-2.6693637600000001E-3</v>
      </c>
      <c r="O2012" s="295">
        <v>0.24594985</v>
      </c>
      <c r="P2012"/>
      <c r="Q2012" s="212">
        <v>-26.823409999999999</v>
      </c>
      <c r="R2012"/>
      <c r="S2012" s="156">
        <v>2.5767225000000001E-2</v>
      </c>
      <c r="T2012" s="156">
        <v>2.6312785000000002E-2</v>
      </c>
      <c r="U2012" s="156">
        <v>1.3400446999999999E-3</v>
      </c>
      <c r="V2012" s="156">
        <v>-1.8856042E-3</v>
      </c>
      <c r="W2012"/>
      <c r="X2012" s="155">
        <v>1.7891911000000001E-5</v>
      </c>
      <c r="Y2012"/>
      <c r="Z2012"/>
      <c r="AA2012"/>
      <c r="AB2012"/>
      <c r="AC2012"/>
      <c r="AD2012" s="327"/>
      <c r="AH2012" s="48"/>
      <c r="AI2012" s="48"/>
      <c r="AJ2012" s="48"/>
    </row>
    <row r="2013" spans="1:36" ht="14.4">
      <c r="A2013" t="s">
        <v>1137</v>
      </c>
      <c r="B2013" s="188" t="s">
        <v>334</v>
      </c>
      <c r="C2013" s="151" t="str">
        <f t="shared" si="365"/>
        <v>F.070.01.108</v>
      </c>
      <c r="D2013" s="54" t="s">
        <v>62</v>
      </c>
      <c r="E2013" s="150" t="s">
        <v>352</v>
      </c>
      <c r="F2013" s="153" t="str">
        <f t="shared" si="366"/>
        <v>Silicone rubbers waste incineration with electricity</v>
      </c>
      <c r="G2013" s="277">
        <v>0.99587079999999994</v>
      </c>
      <c r="H2013" s="44">
        <f t="shared" si="367"/>
        <v>0.99587079999999994</v>
      </c>
      <c r="I2013"/>
      <c r="J2013" s="294">
        <v>0.14424189419889999</v>
      </c>
      <c r="K2013" s="44">
        <f t="shared" si="368"/>
        <v>0.14424189419889999</v>
      </c>
      <c r="L2013" s="295">
        <v>-1.043521314E-3</v>
      </c>
      <c r="M2013" s="295">
        <v>-2.7473079371000001E-3</v>
      </c>
      <c r="N2013" s="295">
        <v>-1.3478965499999999E-3</v>
      </c>
      <c r="O2013" s="295">
        <v>0.14938061999999999</v>
      </c>
      <c r="P2013"/>
      <c r="Q2013" s="212">
        <v>-13.544494</v>
      </c>
      <c r="R2013"/>
      <c r="S2013" s="156">
        <v>1.5071727E-2</v>
      </c>
      <c r="T2013" s="156">
        <v>1.5250243E-2</v>
      </c>
      <c r="U2013" s="156">
        <v>7.7362093000000001E-4</v>
      </c>
      <c r="V2013" s="156">
        <v>-9.5213674999999995E-4</v>
      </c>
      <c r="W2013"/>
      <c r="X2013" s="155">
        <v>1.1694783E-5</v>
      </c>
      <c r="Y2013"/>
      <c r="Z2013"/>
      <c r="AA2013"/>
      <c r="AB2013"/>
      <c r="AC2013"/>
      <c r="AD2013" s="327"/>
      <c r="AH2013" s="48"/>
      <c r="AI2013" s="48"/>
      <c r="AJ2013" s="48"/>
    </row>
    <row r="2014" spans="1:36" ht="14.4">
      <c r="B2014" s="188"/>
      <c r="C2014" s="151"/>
      <c r="D2014" s="51" t="s">
        <v>63</v>
      </c>
      <c r="E2014" s="150"/>
      <c r="F2014"/>
      <c r="H2014" s="44">
        <f t="shared" si="367"/>
        <v>0</v>
      </c>
      <c r="I2014"/>
      <c r="J2014" s="44"/>
      <c r="K2014" s="44">
        <f t="shared" si="368"/>
        <v>0</v>
      </c>
      <c r="L2014" s="44"/>
      <c r="P2014"/>
      <c r="Q2014" s="212"/>
      <c r="R2014"/>
      <c r="S2014"/>
      <c r="T2014"/>
      <c r="U2014"/>
      <c r="V2014"/>
      <c r="W2014"/>
      <c r="X2014"/>
      <c r="Y2014"/>
      <c r="Z2014"/>
      <c r="AA2014"/>
      <c r="AB2014"/>
      <c r="AC2014"/>
      <c r="AD2014" s="327"/>
      <c r="AH2014" s="48"/>
      <c r="AI2014" s="48"/>
      <c r="AJ2014" s="48"/>
    </row>
    <row r="2015" spans="1:36" ht="14.4">
      <c r="A2015" t="s">
        <v>1138</v>
      </c>
      <c r="B2015" s="188" t="s">
        <v>334</v>
      </c>
      <c r="C2015" s="151" t="str">
        <f t="shared" ref="C2015:C2028" si="369">MID(A2015,1,12)</f>
        <v>F.080.01.101</v>
      </c>
      <c r="D2015" s="54" t="s">
        <v>63</v>
      </c>
      <c r="E2015" s="150" t="s">
        <v>352</v>
      </c>
      <c r="F2015" s="153" t="str">
        <f t="shared" ref="F2015:F2028" si="370">MID(A2015, 21,85)</f>
        <v>CFRP (50%) waste incineration with electricity</v>
      </c>
      <c r="G2015" s="277">
        <v>0.67155153333333339</v>
      </c>
      <c r="H2015" s="44">
        <f t="shared" si="367"/>
        <v>0.67155153333333339</v>
      </c>
      <c r="I2015"/>
      <c r="J2015" s="294">
        <v>0.1019196718524</v>
      </c>
      <c r="K2015" s="44">
        <f t="shared" si="368"/>
        <v>0.1019196718524</v>
      </c>
      <c r="L2015" s="295">
        <v>1.5236674550000002E-3</v>
      </c>
      <c r="M2015" s="295">
        <v>6.7840149740000012E-4</v>
      </c>
      <c r="N2015" s="295">
        <v>-1.0151271E-3</v>
      </c>
      <c r="O2015" s="295">
        <v>0.10073273000000001</v>
      </c>
      <c r="P2015"/>
      <c r="Q2015" s="212">
        <v>-10.200621999999999</v>
      </c>
      <c r="R2015"/>
      <c r="S2015" s="156">
        <v>1.0539221E-2</v>
      </c>
      <c r="T2015" s="156">
        <v>1.0712119000000001E-2</v>
      </c>
      <c r="U2015" s="156">
        <v>5.4417465000000003E-4</v>
      </c>
      <c r="V2015" s="156">
        <v>-7.1707268999999998E-4</v>
      </c>
      <c r="W2015"/>
      <c r="X2015" s="155">
        <v>8.0236365000000004E-6</v>
      </c>
      <c r="Y2015"/>
      <c r="Z2015"/>
      <c r="AA2015"/>
      <c r="AB2015"/>
      <c r="AC2015"/>
      <c r="AD2015" s="327"/>
      <c r="AH2015" s="48"/>
      <c r="AI2015" s="48"/>
      <c r="AJ2015" s="48"/>
    </row>
    <row r="2016" spans="1:36" ht="14.4">
      <c r="A2016" t="s">
        <v>1139</v>
      </c>
      <c r="B2016" s="188" t="s">
        <v>334</v>
      </c>
      <c r="C2016" s="151" t="str">
        <f t="shared" si="369"/>
        <v>F.080.01.102</v>
      </c>
      <c r="D2016" s="54" t="s">
        <v>63</v>
      </c>
      <c r="E2016" s="150" t="s">
        <v>352</v>
      </c>
      <c r="F2016" s="153" t="str">
        <f t="shared" si="370"/>
        <v>DMC (50%) waste incineration with electricity</v>
      </c>
      <c r="G2016" s="277">
        <v>0.67155153333333339</v>
      </c>
      <c r="H2016" s="44">
        <f t="shared" si="367"/>
        <v>0.67155153333333339</v>
      </c>
      <c r="I2016"/>
      <c r="J2016" s="294">
        <v>0.1019196718524</v>
      </c>
      <c r="K2016" s="44">
        <f t="shared" si="368"/>
        <v>0.1019196718524</v>
      </c>
      <c r="L2016" s="295">
        <v>1.5236674550000002E-3</v>
      </c>
      <c r="M2016" s="295">
        <v>6.7840149740000012E-4</v>
      </c>
      <c r="N2016" s="295">
        <v>-1.0151271E-3</v>
      </c>
      <c r="O2016" s="295">
        <v>0.10073273000000001</v>
      </c>
      <c r="P2016"/>
      <c r="Q2016" s="212">
        <v>-10.200621999999999</v>
      </c>
      <c r="R2016"/>
      <c r="S2016" s="156">
        <v>1.0539221E-2</v>
      </c>
      <c r="T2016" s="156">
        <v>1.0712119000000001E-2</v>
      </c>
      <c r="U2016" s="156">
        <v>5.4417465000000003E-4</v>
      </c>
      <c r="V2016" s="156">
        <v>-7.1707268999999998E-4</v>
      </c>
      <c r="W2016"/>
      <c r="X2016" s="155">
        <v>8.0236365000000004E-6</v>
      </c>
      <c r="Y2016"/>
      <c r="Z2016"/>
      <c r="AA2016"/>
      <c r="AB2016"/>
      <c r="AC2016"/>
      <c r="AD2016" s="327"/>
      <c r="AH2016" s="48"/>
      <c r="AI2016" s="48"/>
      <c r="AJ2016" s="48"/>
    </row>
    <row r="2017" spans="1:36" ht="14.4">
      <c r="A2017" t="s">
        <v>1983</v>
      </c>
      <c r="B2017" s="188" t="s">
        <v>334</v>
      </c>
      <c r="C2017" s="151" t="str">
        <f t="shared" si="369"/>
        <v>F.080.01.103</v>
      </c>
      <c r="D2017" s="54" t="s">
        <v>63</v>
      </c>
      <c r="E2017" s="150" t="s">
        <v>352</v>
      </c>
      <c r="F2017" s="153" t="str">
        <f t="shared" si="370"/>
        <v>Flexible Polymer Foam waste incineration with electricity</v>
      </c>
      <c r="G2017" s="277">
        <v>1.3864289333333333</v>
      </c>
      <c r="H2017" s="44">
        <f t="shared" si="367"/>
        <v>1.3864289333333333</v>
      </c>
      <c r="I2017"/>
      <c r="J2017" s="294">
        <v>0.20307711381150001</v>
      </c>
      <c r="K2017" s="44">
        <f t="shared" si="368"/>
        <v>0.20307711381150001</v>
      </c>
      <c r="L2017" s="295">
        <v>-3.7339653000000001E-4</v>
      </c>
      <c r="M2017" s="295">
        <v>-2.5916955385E-3</v>
      </c>
      <c r="N2017" s="295">
        <v>-1.92213412E-3</v>
      </c>
      <c r="O2017" s="295">
        <v>0.20796434</v>
      </c>
      <c r="P2017"/>
      <c r="Q2017" s="212">
        <v>-19.314786999999999</v>
      </c>
      <c r="R2017"/>
      <c r="S2017" s="156">
        <v>2.1168487E-2</v>
      </c>
      <c r="T2017" s="156">
        <v>2.1438465E-2</v>
      </c>
      <c r="U2017" s="156">
        <v>1.0877924000000001E-3</v>
      </c>
      <c r="V2017" s="156">
        <v>-1.3577708E-3</v>
      </c>
      <c r="W2017"/>
      <c r="X2017" s="155">
        <v>1.6414671000000001E-5</v>
      </c>
      <c r="Y2017"/>
      <c r="Z2017"/>
      <c r="AA2017"/>
      <c r="AB2017"/>
      <c r="AC2017"/>
      <c r="AD2017" s="327"/>
      <c r="AH2017" s="48"/>
      <c r="AI2017" s="48"/>
      <c r="AJ2017" s="48"/>
    </row>
    <row r="2018" spans="1:36" ht="14.4">
      <c r="A2018" t="s">
        <v>1140</v>
      </c>
      <c r="B2018" s="188" t="s">
        <v>334</v>
      </c>
      <c r="C2018" s="151" t="str">
        <f t="shared" si="369"/>
        <v>F.080.01.104</v>
      </c>
      <c r="D2018" s="54" t="s">
        <v>63</v>
      </c>
      <c r="E2018" s="150" t="s">
        <v>352</v>
      </c>
      <c r="F2018" s="153" t="str">
        <f t="shared" si="370"/>
        <v>GFRP (50%) waste incineration with electricity</v>
      </c>
      <c r="G2018" s="277">
        <v>0.67155153333333339</v>
      </c>
      <c r="H2018" s="44">
        <f t="shared" si="367"/>
        <v>0.67155153333333339</v>
      </c>
      <c r="I2018"/>
      <c r="J2018" s="294">
        <v>0.1019196718524</v>
      </c>
      <c r="K2018" s="44">
        <f t="shared" si="368"/>
        <v>0.1019196718524</v>
      </c>
      <c r="L2018" s="295">
        <v>1.5236674550000002E-3</v>
      </c>
      <c r="M2018" s="295">
        <v>6.7840149740000012E-4</v>
      </c>
      <c r="N2018" s="295">
        <v>-1.0151271E-3</v>
      </c>
      <c r="O2018" s="295">
        <v>0.10073273000000001</v>
      </c>
      <c r="P2018"/>
      <c r="Q2018" s="212">
        <v>-10.200621999999999</v>
      </c>
      <c r="R2018"/>
      <c r="S2018" s="156">
        <v>1.0539221E-2</v>
      </c>
      <c r="T2018" s="156">
        <v>1.0712119000000001E-2</v>
      </c>
      <c r="U2018" s="156">
        <v>5.4417465000000003E-4</v>
      </c>
      <c r="V2018" s="156">
        <v>-7.1707268999999998E-4</v>
      </c>
      <c r="W2018"/>
      <c r="X2018" s="155">
        <v>8.0236365000000004E-6</v>
      </c>
      <c r="Y2018"/>
      <c r="Z2018"/>
      <c r="AA2018"/>
      <c r="AB2018"/>
      <c r="AC2018"/>
      <c r="AD2018" s="327"/>
      <c r="AH2018" s="48"/>
      <c r="AI2018" s="48"/>
      <c r="AJ2018" s="48"/>
    </row>
    <row r="2019" spans="1:36" ht="14.4">
      <c r="A2019" t="s">
        <v>1984</v>
      </c>
      <c r="B2019" s="188" t="s">
        <v>334</v>
      </c>
      <c r="C2019" s="151" t="str">
        <f t="shared" si="369"/>
        <v>F.080.01.105</v>
      </c>
      <c r="D2019" s="54" t="s">
        <v>63</v>
      </c>
      <c r="E2019" s="150" t="s">
        <v>352</v>
      </c>
      <c r="F2019" s="153" t="str">
        <f t="shared" si="370"/>
        <v>Hardwood 0%MC  Bamboo and Cork  waste incineration with electricity</v>
      </c>
      <c r="G2019" s="277">
        <v>-0.79762253333333333</v>
      </c>
      <c r="H2019" s="44">
        <f t="shared" si="367"/>
        <v>-0.79762253333333333</v>
      </c>
      <c r="I2019"/>
      <c r="J2019" s="294">
        <v>-0.11693039923149999</v>
      </c>
      <c r="K2019" s="44">
        <f t="shared" si="368"/>
        <v>-0.11693039923149999</v>
      </c>
      <c r="L2019" s="295">
        <v>2.3762765389999997E-3</v>
      </c>
      <c r="M2019" s="295">
        <v>1.5128100695000004E-3</v>
      </c>
      <c r="N2019" s="295">
        <v>-1.1761058399999999E-3</v>
      </c>
      <c r="O2019" s="295">
        <v>-0.11964337999999999</v>
      </c>
      <c r="P2019"/>
      <c r="Q2019" s="212">
        <v>-11.818235</v>
      </c>
      <c r="R2019"/>
      <c r="S2019" s="156">
        <v>-1.3250019E-2</v>
      </c>
      <c r="T2019" s="156">
        <v>-1.1862242E-2</v>
      </c>
      <c r="U2019" s="156">
        <v>-5.5699091999999995E-4</v>
      </c>
      <c r="V2019" s="156">
        <v>-8.3078598999999996E-4</v>
      </c>
      <c r="W2019"/>
      <c r="X2019" s="155">
        <v>-3.4266458E-5</v>
      </c>
      <c r="Y2019"/>
      <c r="Z2019"/>
      <c r="AA2019"/>
      <c r="AB2019"/>
      <c r="AC2019"/>
      <c r="AD2019" s="327"/>
      <c r="AH2019" s="48"/>
      <c r="AI2019" s="48"/>
      <c r="AJ2019" s="48"/>
    </row>
    <row r="2020" spans="1:36" ht="14.4">
      <c r="A2020" t="s">
        <v>1985</v>
      </c>
      <c r="B2020" s="188" t="s">
        <v>334</v>
      </c>
      <c r="C2020" s="151" t="str">
        <f t="shared" si="369"/>
        <v>F.080.01.106</v>
      </c>
      <c r="D2020" s="54" t="s">
        <v>63</v>
      </c>
      <c r="E2020" s="150" t="s">
        <v>352</v>
      </c>
      <c r="F2020" s="153" t="str">
        <f t="shared" si="370"/>
        <v>Hardwood 12%MC  Bamboo and Cork  waste incineration with electricity</v>
      </c>
      <c r="G2020" s="277">
        <v>-0.6884484666666667</v>
      </c>
      <c r="H2020" s="44">
        <f t="shared" si="367"/>
        <v>-0.6884484666666667</v>
      </c>
      <c r="I2020"/>
      <c r="J2020" s="294">
        <v>-9.8596239747599998E-2</v>
      </c>
      <c r="K2020" s="44">
        <f t="shared" si="368"/>
        <v>-9.8596239747599998E-2</v>
      </c>
      <c r="L2020" s="295">
        <v>3.1148674550000002E-3</v>
      </c>
      <c r="M2020" s="295">
        <v>2.5712898974000003E-3</v>
      </c>
      <c r="N2020" s="295">
        <v>-1.0151271E-3</v>
      </c>
      <c r="O2020" s="295">
        <v>-0.10326726999999999</v>
      </c>
      <c r="P2020"/>
      <c r="Q2020" s="212">
        <v>-10.200621999999999</v>
      </c>
      <c r="R2020"/>
      <c r="S2020" s="156">
        <v>-1.1223498E-2</v>
      </c>
      <c r="T2020" s="156">
        <v>-1.0035321999999999E-2</v>
      </c>
      <c r="U2020" s="156">
        <v>-4.7110327000000001E-4</v>
      </c>
      <c r="V2020" s="156">
        <v>-7.1707268999999998E-4</v>
      </c>
      <c r="W2020"/>
      <c r="X2020" s="155">
        <v>-2.8929685000000001E-5</v>
      </c>
      <c r="Y2020"/>
      <c r="Z2020"/>
      <c r="AA2020"/>
      <c r="AB2020"/>
      <c r="AC2020"/>
      <c r="AD2020" s="327"/>
      <c r="AH2020" s="48"/>
      <c r="AI2020" s="48"/>
      <c r="AJ2020" s="48"/>
    </row>
    <row r="2021" spans="1:36" ht="14.4">
      <c r="A2021" t="s">
        <v>1986</v>
      </c>
      <c r="B2021" s="188" t="s">
        <v>334</v>
      </c>
      <c r="C2021" s="151" t="str">
        <f t="shared" si="369"/>
        <v>F.080.01.107</v>
      </c>
      <c r="D2021" s="54" t="s">
        <v>63</v>
      </c>
      <c r="E2021" s="150" t="s">
        <v>352</v>
      </c>
      <c r="F2021" s="153" t="str">
        <f t="shared" si="370"/>
        <v>Hardwood fresh  50%MC  Bamboo and Cork  waste incineration with electricity</v>
      </c>
      <c r="G2021" s="277">
        <v>-0.34544633333333336</v>
      </c>
      <c r="H2021" s="44">
        <f t="shared" si="367"/>
        <v>-0.34544633333333336</v>
      </c>
      <c r="I2021"/>
      <c r="J2021" s="294">
        <v>-4.0994137369399997E-2</v>
      </c>
      <c r="K2021" s="44">
        <f t="shared" si="368"/>
        <v>-4.0994137369399997E-2</v>
      </c>
      <c r="L2021" s="295">
        <v>5.4353659590000002E-3</v>
      </c>
      <c r="M2021" s="295">
        <v>5.8968122205999996E-3</v>
      </c>
      <c r="N2021" s="295">
        <v>-5.0936554899999999E-4</v>
      </c>
      <c r="O2021" s="295">
        <v>-5.1816950000000001E-2</v>
      </c>
      <c r="P2021"/>
      <c r="Q2021" s="212">
        <v>-5.1184184000000004</v>
      </c>
      <c r="R2021"/>
      <c r="S2021" s="156">
        <v>-4.8565919999999999E-3</v>
      </c>
      <c r="T2021" s="156">
        <v>-4.2955205999999999E-3</v>
      </c>
      <c r="U2021" s="156">
        <v>-2.0126222999999999E-4</v>
      </c>
      <c r="V2021" s="156">
        <v>-3.5980924999999997E-4</v>
      </c>
      <c r="W2021"/>
      <c r="X2021" s="155">
        <v>-1.2162658E-5</v>
      </c>
      <c r="Y2021"/>
      <c r="Z2021"/>
      <c r="AA2021"/>
      <c r="AB2021"/>
      <c r="AC2021"/>
      <c r="AD2021" s="327"/>
      <c r="AH2021" s="48"/>
      <c r="AI2021" s="48"/>
      <c r="AJ2021" s="48"/>
    </row>
    <row r="2022" spans="1:36" ht="14.4">
      <c r="A2022" t="s">
        <v>3119</v>
      </c>
      <c r="B2022" s="188" t="s">
        <v>334</v>
      </c>
      <c r="C2022" s="151" t="str">
        <f t="shared" si="369"/>
        <v>F.080.01.108</v>
      </c>
      <c r="D2022" s="54" t="s">
        <v>63</v>
      </c>
      <c r="E2022" s="150" t="s">
        <v>352</v>
      </c>
      <c r="F2022" s="153" t="str">
        <f t="shared" si="370"/>
        <v>Paper Cardboard Leather Cotton Wool waste incineration with electricity</v>
      </c>
      <c r="G2022" s="277">
        <v>-0.67215386666666666</v>
      </c>
      <c r="H2022" s="44">
        <f t="shared" si="367"/>
        <v>-0.67215386666666666</v>
      </c>
      <c r="I2022"/>
      <c r="J2022" s="294">
        <v>-9.5859803656100001E-2</v>
      </c>
      <c r="K2022" s="44">
        <f t="shared" si="368"/>
        <v>-9.5859803656100001E-2</v>
      </c>
      <c r="L2022" s="295">
        <v>3.2251049150000002E-3</v>
      </c>
      <c r="M2022" s="295">
        <v>2.7292718488999995E-3</v>
      </c>
      <c r="N2022" s="295">
        <v>-9.9110042000000002E-4</v>
      </c>
      <c r="O2022" s="295">
        <v>-0.10082308</v>
      </c>
      <c r="P2022"/>
      <c r="Q2022" s="212">
        <v>-9.9591867999999995</v>
      </c>
      <c r="R2022"/>
      <c r="S2022" s="156">
        <v>-1.0921032000000001E-2</v>
      </c>
      <c r="T2022" s="156">
        <v>-9.7626475000000008E-3</v>
      </c>
      <c r="U2022" s="156">
        <v>-4.5828421999999998E-4</v>
      </c>
      <c r="V2022" s="156">
        <v>-7.0010055000000002E-4</v>
      </c>
      <c r="W2022"/>
      <c r="X2022" s="155">
        <v>-2.8133151999999999E-5</v>
      </c>
      <c r="Y2022"/>
      <c r="Z2022"/>
      <c r="AA2022"/>
      <c r="AB2022"/>
      <c r="AC2022"/>
      <c r="AD2022" s="327"/>
      <c r="AH2022" s="48"/>
      <c r="AI2022" s="48"/>
      <c r="AJ2022" s="48"/>
    </row>
    <row r="2023" spans="1:36" ht="14.4">
      <c r="A2023" t="s">
        <v>1987</v>
      </c>
      <c r="B2023" s="188" t="s">
        <v>334</v>
      </c>
      <c r="C2023" s="151" t="str">
        <f t="shared" si="369"/>
        <v>F.080.01.109</v>
      </c>
      <c r="D2023" s="54" t="s">
        <v>63</v>
      </c>
      <c r="E2023" s="150" t="s">
        <v>352</v>
      </c>
      <c r="F2023" s="153" t="str">
        <f t="shared" si="370"/>
        <v>Rigid Polymer Foam waste incineration with electricity</v>
      </c>
      <c r="G2023" s="277">
        <v>1.3864289333333333</v>
      </c>
      <c r="H2023" s="44">
        <f t="shared" si="367"/>
        <v>1.3864289333333333</v>
      </c>
      <c r="I2023"/>
      <c r="J2023" s="294">
        <v>0.20307711381150001</v>
      </c>
      <c r="K2023" s="44">
        <f t="shared" si="368"/>
        <v>0.20307711381150001</v>
      </c>
      <c r="L2023" s="295">
        <v>-3.7339653000000001E-4</v>
      </c>
      <c r="M2023" s="295">
        <v>-2.5916955385E-3</v>
      </c>
      <c r="N2023" s="295">
        <v>-1.92213412E-3</v>
      </c>
      <c r="O2023" s="295">
        <v>0.20796434</v>
      </c>
      <c r="P2023"/>
      <c r="Q2023" s="212">
        <v>-19.314786999999999</v>
      </c>
      <c r="R2023"/>
      <c r="S2023" s="156">
        <v>2.1168487E-2</v>
      </c>
      <c r="T2023" s="156">
        <v>2.1438465E-2</v>
      </c>
      <c r="U2023" s="156">
        <v>1.0877924000000001E-3</v>
      </c>
      <c r="V2023" s="156">
        <v>-1.3577708E-3</v>
      </c>
      <c r="W2023"/>
      <c r="X2023" s="155">
        <v>1.6414671000000001E-5</v>
      </c>
      <c r="Y2023"/>
      <c r="Z2023"/>
      <c r="AA2023"/>
      <c r="AB2023"/>
      <c r="AC2023"/>
      <c r="AD2023" s="327"/>
      <c r="AH2023" s="48"/>
      <c r="AI2023" s="48"/>
      <c r="AJ2023" s="48"/>
    </row>
    <row r="2024" spans="1:36" ht="14.4">
      <c r="A2024" t="s">
        <v>1523</v>
      </c>
      <c r="B2024" s="188" t="s">
        <v>334</v>
      </c>
      <c r="C2024" s="151" t="str">
        <f t="shared" si="369"/>
        <v>F.080.01.110</v>
      </c>
      <c r="D2024" s="54" t="s">
        <v>63</v>
      </c>
      <c r="E2024" s="150" t="s">
        <v>352</v>
      </c>
      <c r="F2024" s="153" t="str">
        <f t="shared" si="370"/>
        <v>SMC (50%) waste incineration with electricity</v>
      </c>
      <c r="G2024" s="277">
        <v>1.0641408000000001</v>
      </c>
      <c r="H2024" s="44">
        <f t="shared" si="367"/>
        <v>1.0641408000000001</v>
      </c>
      <c r="I2024"/>
      <c r="J2024" s="294">
        <v>0.16206257112440001</v>
      </c>
      <c r="K2024" s="44">
        <f t="shared" si="368"/>
        <v>0.16206257112440001</v>
      </c>
      <c r="L2024" s="295">
        <v>2.0501423740000003E-3</v>
      </c>
      <c r="M2024" s="295">
        <v>1.3583824903999999E-3</v>
      </c>
      <c r="N2024" s="295">
        <v>-9.6707374000000001E-4</v>
      </c>
      <c r="O2024" s="295">
        <v>0.15962112000000001</v>
      </c>
      <c r="P2024"/>
      <c r="Q2024" s="212">
        <v>-9.7177520000000008</v>
      </c>
      <c r="R2024"/>
      <c r="S2024" s="156">
        <v>1.7050425000000001E-2</v>
      </c>
      <c r="T2024" s="156">
        <v>1.6888395E-2</v>
      </c>
      <c r="U2024" s="156">
        <v>8.4515906000000003E-4</v>
      </c>
      <c r="V2024" s="156">
        <v>-6.8312842000000003E-4</v>
      </c>
      <c r="W2024"/>
      <c r="X2024" s="155">
        <v>1.9840436999999999E-5</v>
      </c>
      <c r="Y2024"/>
      <c r="Z2024"/>
      <c r="AA2024"/>
      <c r="AB2024"/>
      <c r="AC2024"/>
      <c r="AD2024" s="327"/>
      <c r="AH2024" s="48"/>
      <c r="AI2024" s="48"/>
      <c r="AJ2024" s="48"/>
    </row>
    <row r="2025" spans="1:36" ht="14.4">
      <c r="A2025" t="s">
        <v>1988</v>
      </c>
      <c r="B2025" s="188" t="s">
        <v>334</v>
      </c>
      <c r="C2025" s="151" t="str">
        <f t="shared" si="369"/>
        <v>F.080.01.111</v>
      </c>
      <c r="D2025" s="54" t="s">
        <v>63</v>
      </c>
      <c r="E2025" s="150" t="s">
        <v>352</v>
      </c>
      <c r="F2025" s="153" t="str">
        <f t="shared" si="370"/>
        <v>Softwood 0%MC  waste incineration with electricity</v>
      </c>
      <c r="G2025" s="277">
        <v>-0.81473193333333338</v>
      </c>
      <c r="H2025" s="44">
        <f t="shared" si="367"/>
        <v>-0.81473193333333338</v>
      </c>
      <c r="I2025"/>
      <c r="J2025" s="294">
        <v>-0.1191336508671</v>
      </c>
      <c r="K2025" s="44">
        <f t="shared" si="368"/>
        <v>-0.1191336508671</v>
      </c>
      <c r="L2025" s="295">
        <v>2.5665271669999996E-3</v>
      </c>
      <c r="M2025" s="295">
        <v>1.7109458059000003E-3</v>
      </c>
      <c r="N2025" s="295">
        <v>-1.2013338400000001E-3</v>
      </c>
      <c r="O2025" s="295">
        <v>-0.12220979</v>
      </c>
      <c r="P2025"/>
      <c r="Q2025" s="212">
        <v>-12.071742</v>
      </c>
      <c r="R2025"/>
      <c r="S2025" s="156">
        <v>-1.3506361E-2</v>
      </c>
      <c r="T2025" s="156">
        <v>-1.2090079E-2</v>
      </c>
      <c r="U2025" s="156">
        <v>-5.6767525999999995E-4</v>
      </c>
      <c r="V2025" s="156">
        <v>-8.4860673000000002E-4</v>
      </c>
      <c r="W2025"/>
      <c r="X2025" s="155">
        <v>-3.491684E-5</v>
      </c>
      <c r="Y2025"/>
      <c r="Z2025"/>
      <c r="AA2025"/>
      <c r="AB2025"/>
      <c r="AC2025"/>
      <c r="AD2025" s="327"/>
      <c r="AH2025" s="48"/>
      <c r="AI2025" s="48"/>
      <c r="AJ2025" s="48"/>
    </row>
    <row r="2026" spans="1:36" ht="14.4">
      <c r="A2026" t="s">
        <v>1989</v>
      </c>
      <c r="B2026" s="188" t="s">
        <v>334</v>
      </c>
      <c r="C2026" s="151" t="str">
        <f t="shared" si="369"/>
        <v>F.080.01.112</v>
      </c>
      <c r="D2026" s="54" t="s">
        <v>63</v>
      </c>
      <c r="E2026" s="150" t="s">
        <v>352</v>
      </c>
      <c r="F2026" s="153" t="str">
        <f t="shared" si="370"/>
        <v>Softwood 12%MC  waste incineration with electricity</v>
      </c>
      <c r="G2026" s="277">
        <v>-0.70066946666666674</v>
      </c>
      <c r="H2026" s="44">
        <f t="shared" si="367"/>
        <v>-0.70066946666666674</v>
      </c>
      <c r="I2026"/>
      <c r="J2026" s="294">
        <v>-9.9978557508699994E-2</v>
      </c>
      <c r="K2026" s="44">
        <f t="shared" si="368"/>
        <v>-9.9978557508699994E-2</v>
      </c>
      <c r="L2026" s="295">
        <v>3.3381893650000004E-3</v>
      </c>
      <c r="M2026" s="295">
        <v>2.8168202363000002E-3</v>
      </c>
      <c r="N2026" s="295">
        <v>-1.0331471099999999E-3</v>
      </c>
      <c r="O2026" s="295">
        <v>-0.10510042</v>
      </c>
      <c r="P2026"/>
      <c r="Q2026" s="212">
        <v>-10.381698</v>
      </c>
      <c r="R2026"/>
      <c r="S2026" s="156">
        <v>-1.1389099999999999E-2</v>
      </c>
      <c r="T2026" s="156">
        <v>-1.0181356000000001E-2</v>
      </c>
      <c r="U2026" s="156">
        <v>-4.7794189999999999E-4</v>
      </c>
      <c r="V2026" s="156">
        <v>-7.2980178999999996E-4</v>
      </c>
      <c r="W2026"/>
      <c r="X2026" s="155">
        <v>-2.9341106999999998E-5</v>
      </c>
      <c r="Y2026"/>
      <c r="Z2026"/>
      <c r="AA2026"/>
      <c r="AB2026"/>
      <c r="AC2026"/>
      <c r="AD2026" s="327"/>
      <c r="AH2026" s="48"/>
      <c r="AI2026" s="48"/>
      <c r="AJ2026" s="48"/>
    </row>
    <row r="2027" spans="1:36" ht="14.4">
      <c r="A2027" t="s">
        <v>1990</v>
      </c>
      <c r="B2027" s="188" t="s">
        <v>334</v>
      </c>
      <c r="C2027" s="151" t="str">
        <f t="shared" si="369"/>
        <v>F.080.01.113</v>
      </c>
      <c r="D2027" s="54" t="s">
        <v>63</v>
      </c>
      <c r="E2027" s="150" t="s">
        <v>352</v>
      </c>
      <c r="F2027" s="153" t="str">
        <f t="shared" si="370"/>
        <v>Softwood fresh  50%MC  waste incineration with electricity</v>
      </c>
      <c r="G2027" s="277">
        <v>-0.35033472666666671</v>
      </c>
      <c r="H2027" s="44">
        <f t="shared" si="367"/>
        <v>-0.35033472666666671</v>
      </c>
      <c r="I2027"/>
      <c r="J2027" s="294">
        <v>-4.1145053259899998E-2</v>
      </c>
      <c r="K2027" s="44">
        <f t="shared" si="368"/>
        <v>-4.1145053259899998E-2</v>
      </c>
      <c r="L2027" s="295">
        <v>5.7082946770000004E-3</v>
      </c>
      <c r="M2027" s="295">
        <v>6.2134346181000003E-3</v>
      </c>
      <c r="N2027" s="295">
        <v>-5.1657355499999994E-4</v>
      </c>
      <c r="O2027" s="295">
        <v>-5.2550209000000001E-2</v>
      </c>
      <c r="P2027"/>
      <c r="Q2027" s="212">
        <v>-5.1908488999999998</v>
      </c>
      <c r="R2027"/>
      <c r="S2027" s="156">
        <v>-4.8860843999999999E-3</v>
      </c>
      <c r="T2027" s="156">
        <v>-4.3188512000000004E-3</v>
      </c>
      <c r="U2027" s="156">
        <v>-2.0233229000000001E-4</v>
      </c>
      <c r="V2027" s="156">
        <v>-3.6490089E-4</v>
      </c>
      <c r="W2027"/>
      <c r="X2027" s="155">
        <v>-1.221564E-5</v>
      </c>
      <c r="Y2027"/>
      <c r="Z2027"/>
      <c r="AA2027"/>
      <c r="AB2027"/>
      <c r="AC2027"/>
      <c r="AD2027" s="327"/>
      <c r="AH2027" s="48"/>
      <c r="AI2027" s="48"/>
      <c r="AJ2027" s="48"/>
    </row>
    <row r="2028" spans="1:36" ht="14.4">
      <c r="A2028" t="s">
        <v>1991</v>
      </c>
      <c r="B2028" s="188" t="s">
        <v>334</v>
      </c>
      <c r="C2028" s="151" t="str">
        <f t="shared" si="369"/>
        <v>F.080.01.114</v>
      </c>
      <c r="D2028" s="54" t="s">
        <v>63</v>
      </c>
      <c r="E2028" s="150" t="s">
        <v>352</v>
      </c>
      <c r="F2028" s="153" t="str">
        <f t="shared" si="370"/>
        <v>Paper and Cardboard, as wet household waste   waste incineration with electricity</v>
      </c>
      <c r="G2028" s="277">
        <v>0</v>
      </c>
      <c r="H2028" s="44">
        <f t="shared" si="367"/>
        <v>0</v>
      </c>
      <c r="I2028"/>
      <c r="J2028" s="294">
        <v>1.7688448799999999E-2</v>
      </c>
      <c r="K2028" s="44">
        <f t="shared" si="368"/>
        <v>1.7688448799999999E-2</v>
      </c>
      <c r="L2028" s="295">
        <v>8.0783999999999995E-3</v>
      </c>
      <c r="M2028" s="295">
        <v>9.6100487999999998E-3</v>
      </c>
      <c r="N2028" s="295">
        <v>0</v>
      </c>
      <c r="O2028" s="295">
        <v>0</v>
      </c>
      <c r="P2028"/>
      <c r="Q2028" s="212">
        <v>0</v>
      </c>
      <c r="R2028"/>
      <c r="S2028" s="156">
        <v>1.6169312999999999E-3</v>
      </c>
      <c r="T2028" s="156">
        <v>1.5436539E-3</v>
      </c>
      <c r="U2028" s="156">
        <v>7.3277318E-5</v>
      </c>
      <c r="V2028" s="156">
        <v>0</v>
      </c>
      <c r="W2028"/>
      <c r="X2028" s="155">
        <v>4.9098273000000003E-6</v>
      </c>
      <c r="Y2028"/>
      <c r="Z2028"/>
      <c r="AA2028"/>
      <c r="AB2028"/>
      <c r="AC2028"/>
      <c r="AD2028" s="327"/>
      <c r="AH2028" s="48"/>
      <c r="AI2028" s="48"/>
      <c r="AJ2028" s="48"/>
    </row>
    <row r="2029" spans="1:36" ht="14.4">
      <c r="B2029" s="188"/>
      <c r="C2029" s="151"/>
      <c r="D2029" s="51" t="s">
        <v>64</v>
      </c>
      <c r="E2029" s="150"/>
      <c r="F2029"/>
      <c r="H2029" s="44">
        <f t="shared" si="367"/>
        <v>0</v>
      </c>
      <c r="I2029"/>
      <c r="J2029" s="44"/>
      <c r="K2029" s="44">
        <f t="shared" si="368"/>
        <v>0</v>
      </c>
      <c r="L2029" s="44"/>
      <c r="P2029"/>
      <c r="Q2029" s="212"/>
      <c r="R2029"/>
      <c r="S2029"/>
      <c r="T2029"/>
      <c r="U2029"/>
      <c r="V2029"/>
      <c r="W2029"/>
      <c r="X2029"/>
      <c r="Y2029"/>
      <c r="Z2029"/>
      <c r="AA2029"/>
      <c r="AB2029"/>
      <c r="AC2029"/>
      <c r="AD2029" s="327"/>
      <c r="AH2029" s="48"/>
      <c r="AI2029" s="48"/>
      <c r="AJ2029" s="48"/>
    </row>
    <row r="2030" spans="1:36" ht="14.4">
      <c r="A2030" t="s">
        <v>1141</v>
      </c>
      <c r="B2030" s="188" t="s">
        <v>334</v>
      </c>
      <c r="C2030" s="151" t="str">
        <f t="shared" ref="C2030:C2057" si="371">MID(A2030,1,12)</f>
        <v>F.090.01.101</v>
      </c>
      <c r="D2030" s="54" t="s">
        <v>64</v>
      </c>
      <c r="E2030" s="150" t="s">
        <v>352</v>
      </c>
      <c r="F2030" s="153" t="str">
        <f t="shared" ref="F2030:F2057" si="372">MID(A2030, 21,85)</f>
        <v>ABS (Acrylonitrile butadiene styrene) waste incineration with electricity</v>
      </c>
      <c r="G2030" s="277">
        <v>1.4239513333333333</v>
      </c>
      <c r="H2030" s="44">
        <f t="shared" si="367"/>
        <v>1.4239513333333333</v>
      </c>
      <c r="I2030"/>
      <c r="J2030" s="294">
        <v>0.21502133629689998</v>
      </c>
      <c r="K2030" s="44">
        <f t="shared" si="368"/>
        <v>0.21502133629689998</v>
      </c>
      <c r="L2030" s="295">
        <v>3.0849382899999999E-3</v>
      </c>
      <c r="M2030" s="295">
        <v>8.5929106690000006E-4</v>
      </c>
      <c r="N2030" s="295">
        <v>-2.5155930600000002E-3</v>
      </c>
      <c r="O2030" s="295">
        <v>0.2135927</v>
      </c>
      <c r="P2030"/>
      <c r="Q2030" s="212">
        <v>-25.278227000000001</v>
      </c>
      <c r="R2030"/>
      <c r="S2030" s="156">
        <v>2.2078697000000001E-2</v>
      </c>
      <c r="T2030" s="156">
        <v>2.2695308000000001E-2</v>
      </c>
      <c r="U2030" s="156">
        <v>1.160372E-3</v>
      </c>
      <c r="V2030" s="156">
        <v>-1.7769825E-3</v>
      </c>
      <c r="W2030"/>
      <c r="X2030" s="155">
        <v>1.2765427E-5</v>
      </c>
      <c r="Y2030"/>
      <c r="Z2030"/>
      <c r="AA2030"/>
      <c r="AB2030"/>
      <c r="AC2030"/>
      <c r="AD2030" s="327"/>
      <c r="AH2030" s="48"/>
      <c r="AI2030" s="48"/>
      <c r="AJ2030" s="48"/>
    </row>
    <row r="2031" spans="1:36" ht="14.4">
      <c r="A2031" t="s">
        <v>1142</v>
      </c>
      <c r="B2031" s="188" t="s">
        <v>334</v>
      </c>
      <c r="C2031" s="151" t="str">
        <f t="shared" si="371"/>
        <v>F.090.01.102</v>
      </c>
      <c r="D2031" s="54" t="s">
        <v>64</v>
      </c>
      <c r="E2031" s="150" t="s">
        <v>352</v>
      </c>
      <c r="F2031" s="153" t="str">
        <f t="shared" si="372"/>
        <v>bio-PE (Polyethylene) waste incineration with electricity</v>
      </c>
      <c r="G2031" s="277">
        <v>-1.9985374</v>
      </c>
      <c r="H2031" s="44">
        <f t="shared" si="367"/>
        <v>-1.9985374</v>
      </c>
      <c r="I2031"/>
      <c r="J2031" s="294">
        <v>-0.2982376570777</v>
      </c>
      <c r="K2031" s="44">
        <f t="shared" si="368"/>
        <v>-0.2982376570777</v>
      </c>
      <c r="L2031" s="295">
        <v>3.5541759100000004E-3</v>
      </c>
      <c r="M2031" s="295">
        <v>9.3564897229999981E-4</v>
      </c>
      <c r="N2031" s="295">
        <v>-2.9468719599999998E-3</v>
      </c>
      <c r="O2031" s="295">
        <v>-0.29978061</v>
      </c>
      <c r="P2031"/>
      <c r="Q2031" s="212">
        <v>-29.611982000000001</v>
      </c>
      <c r="R2031"/>
      <c r="S2031" s="156">
        <v>-3.3679831E-2</v>
      </c>
      <c r="T2031" s="156">
        <v>-3.0180823999999998E-2</v>
      </c>
      <c r="U2031" s="156">
        <v>-1.4173751E-3</v>
      </c>
      <c r="V2031" s="156">
        <v>-2.0816323E-3</v>
      </c>
      <c r="W2031"/>
      <c r="X2031" s="155">
        <v>-8.7317225E-5</v>
      </c>
      <c r="Y2031"/>
      <c r="Z2031"/>
      <c r="AA2031"/>
      <c r="AB2031"/>
      <c r="AC2031"/>
      <c r="AD2031" s="327"/>
      <c r="AH2031" s="48"/>
      <c r="AI2031" s="48"/>
      <c r="AJ2031" s="48"/>
    </row>
    <row r="2032" spans="1:36" ht="14.4">
      <c r="A2032" t="s">
        <v>1143</v>
      </c>
      <c r="B2032" s="188" t="s">
        <v>334</v>
      </c>
      <c r="C2032" s="151" t="str">
        <f t="shared" si="371"/>
        <v>F.090.01.103</v>
      </c>
      <c r="D2032" s="54" t="s">
        <v>64</v>
      </c>
      <c r="E2032" s="150" t="s">
        <v>352</v>
      </c>
      <c r="F2032" s="153" t="str">
        <f t="shared" si="372"/>
        <v>CA (Cellulose polymers) waste incineration with electricity</v>
      </c>
      <c r="G2032" s="277">
        <v>-0.66767280000000007</v>
      </c>
      <c r="H2032" s="44">
        <f t="shared" si="367"/>
        <v>-0.66767280000000007</v>
      </c>
      <c r="I2032"/>
      <c r="J2032" s="294">
        <v>-9.6447309904700004E-2</v>
      </c>
      <c r="K2032" s="44">
        <f t="shared" si="368"/>
        <v>-9.6447309904700004E-2</v>
      </c>
      <c r="L2032" s="295">
        <v>2.643420235E-3</v>
      </c>
      <c r="M2032" s="295">
        <v>2.0446829403000001E-3</v>
      </c>
      <c r="N2032" s="295">
        <v>-9.8449308000000003E-4</v>
      </c>
      <c r="O2032" s="295">
        <v>-0.10015092</v>
      </c>
      <c r="P2032"/>
      <c r="Q2032" s="212">
        <v>-9.8927923</v>
      </c>
      <c r="R2032"/>
      <c r="S2032" s="156">
        <v>-1.0960348999999999E-2</v>
      </c>
      <c r="T2032" s="156">
        <v>-9.8046053999999994E-3</v>
      </c>
      <c r="U2032" s="156">
        <v>-4.6031029E-4</v>
      </c>
      <c r="V2032" s="156">
        <v>-6.9543321999999996E-4</v>
      </c>
      <c r="W2032"/>
      <c r="X2032" s="155">
        <v>-2.8286061999999999E-5</v>
      </c>
      <c r="Y2032"/>
      <c r="Z2032"/>
      <c r="AA2032"/>
      <c r="AB2032"/>
      <c r="AC2032"/>
      <c r="AD2032" s="327"/>
      <c r="AH2032" s="48"/>
      <c r="AI2032" s="48"/>
      <c r="AJ2032" s="48"/>
    </row>
    <row r="2033" spans="1:36" ht="14.4">
      <c r="A2033" t="s">
        <v>1144</v>
      </c>
      <c r="B2033" s="188" t="s">
        <v>334</v>
      </c>
      <c r="C2033" s="151" t="str">
        <f t="shared" si="371"/>
        <v>F.090.01.104</v>
      </c>
      <c r="D2033" s="54" t="s">
        <v>64</v>
      </c>
      <c r="E2033" s="150" t="s">
        <v>352</v>
      </c>
      <c r="F2033" s="153" t="str">
        <f t="shared" si="372"/>
        <v>Ionomer waste incineration with electricity</v>
      </c>
      <c r="G2033" s="277">
        <v>1.4665406666666667</v>
      </c>
      <c r="H2033" s="44">
        <f t="shared" si="367"/>
        <v>1.4665406666666667</v>
      </c>
      <c r="I2033"/>
      <c r="J2033" s="294">
        <v>0.22092220147980002</v>
      </c>
      <c r="K2033" s="44">
        <f t="shared" si="368"/>
        <v>0.22092220147980002</v>
      </c>
      <c r="L2033" s="295">
        <v>2.8158132700000001E-3</v>
      </c>
      <c r="M2033" s="295">
        <v>5.9282795980000009E-4</v>
      </c>
      <c r="N2033" s="295">
        <v>-2.46753975E-3</v>
      </c>
      <c r="O2033" s="295">
        <v>0.21998110000000001</v>
      </c>
      <c r="P2033"/>
      <c r="Q2033" s="212">
        <v>-24.795356999999999</v>
      </c>
      <c r="R2033"/>
      <c r="S2033" s="156">
        <v>2.2747995E-2</v>
      </c>
      <c r="T2033" s="156">
        <v>2.3301893000000001E-2</v>
      </c>
      <c r="U2033" s="156">
        <v>1.1891404999999999E-3</v>
      </c>
      <c r="V2033" s="156">
        <v>-1.7430382E-3</v>
      </c>
      <c r="W2033"/>
      <c r="X2033" s="155">
        <v>1.4339755E-5</v>
      </c>
      <c r="Y2033"/>
      <c r="Z2033"/>
      <c r="AA2033"/>
      <c r="AB2033"/>
      <c r="AC2033"/>
      <c r="AD2033" s="327"/>
      <c r="AH2033" s="48"/>
      <c r="AI2033" s="48"/>
      <c r="AJ2033" s="48"/>
    </row>
    <row r="2034" spans="1:36" ht="14.4">
      <c r="A2034" t="s">
        <v>3120</v>
      </c>
      <c r="B2034" s="188" t="s">
        <v>334</v>
      </c>
      <c r="C2034" s="151" t="str">
        <f t="shared" si="371"/>
        <v>F.090.01.105</v>
      </c>
      <c r="D2034" s="54" t="s">
        <v>64</v>
      </c>
      <c r="E2034" s="150" t="s">
        <v>352</v>
      </c>
      <c r="F2034" s="153" t="str">
        <f t="shared" si="372"/>
        <v>PA-11 (Nylon-11) waste incineration with electricity</v>
      </c>
      <c r="G2034" s="277">
        <v>-1.6759035333333336</v>
      </c>
      <c r="H2034" s="44">
        <f t="shared" si="367"/>
        <v>-1.6759035333333336</v>
      </c>
      <c r="I2034"/>
      <c r="J2034" s="294">
        <v>-0.25129228584640001</v>
      </c>
      <c r="K2034" s="44">
        <f t="shared" si="368"/>
        <v>-0.25129228584640001</v>
      </c>
      <c r="L2034" s="295">
        <v>2.4320776399999995E-3</v>
      </c>
      <c r="M2034" s="295">
        <v>1.3231021360000019E-4</v>
      </c>
      <c r="N2034" s="295">
        <v>-2.4711437000000001E-3</v>
      </c>
      <c r="O2034" s="295">
        <v>-0.25138553000000002</v>
      </c>
      <c r="P2034"/>
      <c r="Q2034" s="212">
        <v>-24.831572999999999</v>
      </c>
      <c r="R2034"/>
      <c r="S2034" s="156">
        <v>-2.8352479E-2</v>
      </c>
      <c r="T2034" s="156">
        <v>-2.5413359999999999E-2</v>
      </c>
      <c r="U2034" s="156">
        <v>-1.1935349000000001E-3</v>
      </c>
      <c r="V2034" s="156">
        <v>-1.7455839999999999E-3</v>
      </c>
      <c r="W2034"/>
      <c r="X2034" s="155">
        <v>-7.3554431000000007E-5</v>
      </c>
      <c r="Y2034"/>
      <c r="Z2034"/>
      <c r="AA2034"/>
      <c r="AB2034"/>
      <c r="AC2034"/>
      <c r="AD2034" s="327"/>
      <c r="AH2034" s="48"/>
      <c r="AI2034" s="48"/>
      <c r="AJ2034" s="48"/>
    </row>
    <row r="2035" spans="1:36" ht="14.4">
      <c r="A2035" t="s">
        <v>1145</v>
      </c>
      <c r="B2035" s="188" t="s">
        <v>334</v>
      </c>
      <c r="C2035" s="151" t="str">
        <f t="shared" si="371"/>
        <v>F.090.01.106</v>
      </c>
      <c r="D2035" s="54" t="s">
        <v>64</v>
      </c>
      <c r="E2035" s="150" t="s">
        <v>352</v>
      </c>
      <c r="F2035" s="153" t="str">
        <f t="shared" si="372"/>
        <v>PA (Nylons, Polyamides) waste incineration with electricity</v>
      </c>
      <c r="G2035" s="277">
        <v>1.1810941333333334</v>
      </c>
      <c r="H2035" s="44">
        <f t="shared" si="367"/>
        <v>1.1810941333333334</v>
      </c>
      <c r="I2035"/>
      <c r="J2035" s="294">
        <v>0.1779000514088</v>
      </c>
      <c r="K2035" s="44">
        <f t="shared" si="368"/>
        <v>0.1779000514088</v>
      </c>
      <c r="L2035" s="295">
        <v>2.1738171999999994E-3</v>
      </c>
      <c r="M2035" s="295">
        <v>4.626243788000005E-4</v>
      </c>
      <c r="N2035" s="295">
        <v>-1.90051017E-3</v>
      </c>
      <c r="O2035" s="295">
        <v>0.17716412000000001</v>
      </c>
      <c r="P2035"/>
      <c r="Q2035" s="212">
        <v>-19.097494999999999</v>
      </c>
      <c r="R2035"/>
      <c r="S2035" s="156">
        <v>1.8358724999999999E-2</v>
      </c>
      <c r="T2035" s="156">
        <v>1.8746256999999999E-2</v>
      </c>
      <c r="U2035" s="156">
        <v>9.5496386E-4</v>
      </c>
      <c r="V2035" s="156">
        <v>-1.3424958E-3</v>
      </c>
      <c r="W2035"/>
      <c r="X2035" s="155">
        <v>1.2485194000000001E-5</v>
      </c>
      <c r="Y2035"/>
      <c r="Z2035"/>
      <c r="AA2035"/>
      <c r="AB2035"/>
      <c r="AC2035"/>
      <c r="AD2035" s="327"/>
      <c r="AH2035" s="48"/>
      <c r="AI2035" s="48"/>
      <c r="AJ2035" s="48"/>
    </row>
    <row r="2036" spans="1:36" ht="14.4">
      <c r="A2036" t="s">
        <v>1146</v>
      </c>
      <c r="B2036" s="188" t="s">
        <v>334</v>
      </c>
      <c r="C2036" s="151" t="str">
        <f t="shared" si="371"/>
        <v>F.090.01.107</v>
      </c>
      <c r="D2036" s="54" t="s">
        <v>64</v>
      </c>
      <c r="E2036" s="150" t="s">
        <v>352</v>
      </c>
      <c r="F2036" s="153" t="str">
        <f t="shared" si="372"/>
        <v>PC (Polycarbonate) waste incineration with electricity</v>
      </c>
      <c r="G2036" s="277">
        <v>1.5916186666666667</v>
      </c>
      <c r="H2036" s="44">
        <f t="shared" si="367"/>
        <v>1.5916186666666667</v>
      </c>
      <c r="I2036"/>
      <c r="J2036" s="294">
        <v>0.23948405988740001</v>
      </c>
      <c r="K2036" s="44">
        <f t="shared" si="368"/>
        <v>0.23948405988740001</v>
      </c>
      <c r="L2036" s="295">
        <v>2.2610504199999997E-3</v>
      </c>
      <c r="M2036" s="295">
        <v>4.6841700740000042E-4</v>
      </c>
      <c r="N2036" s="295">
        <v>-1.9882075400000001E-3</v>
      </c>
      <c r="O2036" s="295">
        <v>0.23874280000000001</v>
      </c>
      <c r="P2036"/>
      <c r="Q2036" s="212">
        <v>-19.978732000000001</v>
      </c>
      <c r="R2036"/>
      <c r="S2036" s="156">
        <v>2.4983726000000001E-2</v>
      </c>
      <c r="T2036" s="156">
        <v>2.5119697999999999E-2</v>
      </c>
      <c r="U2036" s="156">
        <v>1.2684714999999999E-3</v>
      </c>
      <c r="V2036" s="156">
        <v>-1.4044441E-3</v>
      </c>
      <c r="W2036"/>
      <c r="X2036" s="155">
        <v>2.2980260000000001E-5</v>
      </c>
      <c r="Y2036"/>
      <c r="Z2036"/>
      <c r="AA2036"/>
      <c r="AB2036"/>
      <c r="AC2036"/>
      <c r="AD2036" s="327"/>
      <c r="AH2036" s="48"/>
      <c r="AI2036" s="48"/>
      <c r="AJ2036" s="48"/>
    </row>
    <row r="2037" spans="1:36" ht="14.4">
      <c r="A2037" t="s">
        <v>3669</v>
      </c>
      <c r="B2037" s="188" t="s">
        <v>334</v>
      </c>
      <c r="C2037" s="151" t="str">
        <f t="shared" si="371"/>
        <v>F.090.01.108</v>
      </c>
      <c r="D2037" s="54" t="s">
        <v>64</v>
      </c>
      <c r="E2037" s="150" t="s">
        <v>352</v>
      </c>
      <c r="F2037" s="153" t="str">
        <f t="shared" si="372"/>
        <v>PE (Polyethylene HDPE LDPE LLDPE) waste incineration with electricity</v>
      </c>
      <c r="G2037" s="277">
        <v>1.1414626000000001</v>
      </c>
      <c r="H2037" s="44">
        <f t="shared" si="367"/>
        <v>1.1414626000000001</v>
      </c>
      <c r="I2037"/>
      <c r="J2037" s="294">
        <v>0.1723603327223</v>
      </c>
      <c r="K2037" s="44">
        <f t="shared" si="368"/>
        <v>0.1723603327223</v>
      </c>
      <c r="L2037" s="295">
        <v>3.3705759100000005E-3</v>
      </c>
      <c r="M2037" s="295">
        <v>7.1723877230000014E-4</v>
      </c>
      <c r="N2037" s="295">
        <v>-2.9468719599999998E-3</v>
      </c>
      <c r="O2037" s="295">
        <v>0.17121939</v>
      </c>
      <c r="P2037"/>
      <c r="Q2037" s="212">
        <v>-29.611982000000001</v>
      </c>
      <c r="R2037"/>
      <c r="S2037" s="156">
        <v>1.7265028000000002E-2</v>
      </c>
      <c r="T2037" s="156">
        <v>1.8388279E-2</v>
      </c>
      <c r="U2037" s="156">
        <v>9.5838127999999998E-4</v>
      </c>
      <c r="V2037" s="156">
        <v>-2.0816323E-3</v>
      </c>
      <c r="W2037"/>
      <c r="X2037" s="155">
        <v>1.2271924E-7</v>
      </c>
      <c r="Y2037"/>
      <c r="Z2037"/>
      <c r="AA2037"/>
      <c r="AB2037"/>
      <c r="AC2037"/>
      <c r="AD2037" s="327"/>
      <c r="AH2037" s="48"/>
      <c r="AI2037" s="48"/>
      <c r="AJ2037" s="48"/>
    </row>
    <row r="2038" spans="1:36" ht="14.4">
      <c r="A2038" t="s">
        <v>1147</v>
      </c>
      <c r="B2038" s="188" t="s">
        <v>334</v>
      </c>
      <c r="C2038" s="151" t="str">
        <f t="shared" si="371"/>
        <v>F.090.01.111</v>
      </c>
      <c r="D2038" s="54" t="s">
        <v>64</v>
      </c>
      <c r="E2038" s="150" t="s">
        <v>352</v>
      </c>
      <c r="F2038" s="153" t="str">
        <f t="shared" si="372"/>
        <v>PET (Polyethylene terephthalate) waste incineration with electricity</v>
      </c>
      <c r="G2038" s="277">
        <v>1.2495873333333334</v>
      </c>
      <c r="H2038" s="44">
        <f t="shared" si="367"/>
        <v>1.2495873333333334</v>
      </c>
      <c r="I2038"/>
      <c r="J2038" s="294">
        <v>0.19397081984939998</v>
      </c>
      <c r="K2038" s="44">
        <f t="shared" si="368"/>
        <v>0.19397081984939998</v>
      </c>
      <c r="L2038" s="295">
        <v>4.4669384079999994E-3</v>
      </c>
      <c r="M2038" s="295">
        <v>3.5998847813999996E-3</v>
      </c>
      <c r="N2038" s="295">
        <v>-1.5341033399999999E-3</v>
      </c>
      <c r="O2038" s="295">
        <v>0.1874381</v>
      </c>
      <c r="P2038"/>
      <c r="Q2038" s="212">
        <v>-15.415614</v>
      </c>
      <c r="R2038"/>
      <c r="S2038" s="156">
        <v>2.0171312E-2</v>
      </c>
      <c r="T2038" s="156">
        <v>2.0235262E-2</v>
      </c>
      <c r="U2038" s="156">
        <v>1.0197203999999999E-3</v>
      </c>
      <c r="V2038" s="156">
        <v>-1.0836708E-3</v>
      </c>
      <c r="W2038"/>
      <c r="X2038" s="155">
        <v>1.9985406E-5</v>
      </c>
      <c r="Y2038"/>
      <c r="Z2038"/>
      <c r="AA2038"/>
      <c r="AB2038"/>
      <c r="AC2038"/>
      <c r="AD2038" s="327"/>
      <c r="AH2038" s="48"/>
      <c r="AI2038" s="48"/>
      <c r="AJ2038" s="48"/>
    </row>
    <row r="2039" spans="1:36" ht="14.4">
      <c r="A2039" t="s">
        <v>1148</v>
      </c>
      <c r="B2039" s="188" t="s">
        <v>334</v>
      </c>
      <c r="C2039" s="151" t="str">
        <f t="shared" si="371"/>
        <v>F.090.01.112</v>
      </c>
      <c r="D2039" s="54" t="s">
        <v>64</v>
      </c>
      <c r="E2039" s="150" t="s">
        <v>352</v>
      </c>
      <c r="F2039" s="153" t="str">
        <f t="shared" si="372"/>
        <v>PHA (Polyhydroxyalkanoates) waste incineration with electricity</v>
      </c>
      <c r="G2039" s="277">
        <v>-1.1813612666666669</v>
      </c>
      <c r="H2039" s="44">
        <f t="shared" si="367"/>
        <v>-1.1813612666666669</v>
      </c>
      <c r="I2039"/>
      <c r="J2039" s="294">
        <v>-0.17896154591740002</v>
      </c>
      <c r="K2039" s="44">
        <f t="shared" si="368"/>
        <v>-0.17896154591740002</v>
      </c>
      <c r="L2039" s="295">
        <v>8.8178439000000011E-4</v>
      </c>
      <c r="M2039" s="295">
        <v>-8.9720622739999998E-4</v>
      </c>
      <c r="N2039" s="295">
        <v>-1.74193408E-3</v>
      </c>
      <c r="O2039" s="295">
        <v>-0.17720419000000001</v>
      </c>
      <c r="P2039"/>
      <c r="Q2039" s="212">
        <v>-17.504024999999999</v>
      </c>
      <c r="R2039"/>
      <c r="S2039" s="156">
        <v>-2.0152599E-2</v>
      </c>
      <c r="T2039" s="156">
        <v>-1.8073232000000002E-2</v>
      </c>
      <c r="U2039" s="156">
        <v>-8.4888721999999998E-4</v>
      </c>
      <c r="V2039" s="156">
        <v>-1.2304798000000001E-3</v>
      </c>
      <c r="W2039"/>
      <c r="X2039" s="155">
        <v>-5.2355297000000002E-5</v>
      </c>
      <c r="Y2039"/>
      <c r="Z2039"/>
      <c r="AA2039"/>
      <c r="AB2039"/>
      <c r="AC2039"/>
      <c r="AD2039" s="327"/>
      <c r="AH2039" s="48"/>
      <c r="AI2039" s="48"/>
      <c r="AJ2039" s="48"/>
    </row>
    <row r="2040" spans="1:36" ht="14.4">
      <c r="A2040" t="s">
        <v>1149</v>
      </c>
      <c r="B2040" s="188" t="s">
        <v>334</v>
      </c>
      <c r="C2040" s="151" t="str">
        <f t="shared" si="371"/>
        <v>F.090.01.113</v>
      </c>
      <c r="D2040" s="54" t="s">
        <v>64</v>
      </c>
      <c r="E2040" s="150" t="s">
        <v>352</v>
      </c>
      <c r="F2040" s="153" t="str">
        <f t="shared" si="372"/>
        <v>PLA (Polylactide) waste incineration with electricity</v>
      </c>
      <c r="G2040" s="277">
        <v>-0.78417946666666671</v>
      </c>
      <c r="H2040" s="44">
        <f t="shared" si="367"/>
        <v>-0.78417946666666671</v>
      </c>
      <c r="I2040"/>
      <c r="J2040" s="294">
        <v>-0.11574486339529999</v>
      </c>
      <c r="K2040" s="44">
        <f t="shared" si="368"/>
        <v>-0.11574486339529999</v>
      </c>
      <c r="L2040" s="295">
        <v>1.9776224010000002E-3</v>
      </c>
      <c r="M2040" s="295">
        <v>1.0607180536999997E-3</v>
      </c>
      <c r="N2040" s="295">
        <v>-1.15628385E-3</v>
      </c>
      <c r="O2040" s="295">
        <v>-0.11762692</v>
      </c>
      <c r="P2040"/>
      <c r="Q2040" s="212">
        <v>-11.619051000000001</v>
      </c>
      <c r="R2040"/>
      <c r="S2040" s="156">
        <v>-1.3098481E-2</v>
      </c>
      <c r="T2040" s="156">
        <v>-1.1730841000000001E-2</v>
      </c>
      <c r="U2040" s="156">
        <v>-5.5085625000000004E-4</v>
      </c>
      <c r="V2040" s="156">
        <v>-8.1678397999999995E-4</v>
      </c>
      <c r="W2040"/>
      <c r="X2040" s="155">
        <v>-3.3906884000000002E-5</v>
      </c>
      <c r="Y2040"/>
      <c r="Z2040"/>
      <c r="AA2040"/>
      <c r="AB2040"/>
      <c r="AC2040"/>
      <c r="AD2040" s="327"/>
      <c r="AH2040" s="48"/>
      <c r="AI2040" s="48"/>
      <c r="AJ2040" s="48"/>
    </row>
    <row r="2041" spans="1:36" ht="14.4">
      <c r="A2041" t="s">
        <v>1150</v>
      </c>
      <c r="B2041" s="188" t="s">
        <v>334</v>
      </c>
      <c r="C2041" s="151" t="str">
        <f t="shared" si="371"/>
        <v>F.090.01.114</v>
      </c>
      <c r="D2041" s="54" t="s">
        <v>64</v>
      </c>
      <c r="E2041" s="150" t="s">
        <v>352</v>
      </c>
      <c r="F2041" s="153" t="str">
        <f t="shared" si="372"/>
        <v>PMMA (Polymethyl methacrylate) waste incineration with electricity</v>
      </c>
      <c r="G2041" s="277">
        <v>1.0748552</v>
      </c>
      <c r="H2041" s="44">
        <f t="shared" si="367"/>
        <v>1.0748552</v>
      </c>
      <c r="I2041"/>
      <c r="J2041" s="294">
        <v>0.16181920746770001</v>
      </c>
      <c r="K2041" s="44">
        <f t="shared" si="368"/>
        <v>0.16181920746770001</v>
      </c>
      <c r="L2041" s="295">
        <v>1.8741035820000001E-3</v>
      </c>
      <c r="M2041" s="295">
        <v>3.7586587569999968E-4</v>
      </c>
      <c r="N2041" s="295">
        <v>-1.6590419899999999E-3</v>
      </c>
      <c r="O2041" s="295">
        <v>0.16122828</v>
      </c>
      <c r="P2041"/>
      <c r="Q2041" s="212">
        <v>-16.671074999999998</v>
      </c>
      <c r="R2041"/>
      <c r="S2041" s="156">
        <v>1.6733000000000001E-2</v>
      </c>
      <c r="T2041" s="156">
        <v>1.7038326999999999E-2</v>
      </c>
      <c r="U2041" s="156">
        <v>8.6659933E-4</v>
      </c>
      <c r="V2041" s="156">
        <v>-1.1719259E-3</v>
      </c>
      <c r="W2041"/>
      <c r="X2041" s="155">
        <v>1.2106537E-5</v>
      </c>
      <c r="Y2041"/>
      <c r="Z2041"/>
      <c r="AA2041"/>
      <c r="AB2041"/>
      <c r="AC2041"/>
      <c r="AD2041" s="327"/>
      <c r="AH2041" s="48"/>
      <c r="AI2041" s="48"/>
      <c r="AJ2041" s="48"/>
    </row>
    <row r="2042" spans="1:36" ht="14.4">
      <c r="A2042" t="s">
        <v>1151</v>
      </c>
      <c r="B2042" s="188" t="s">
        <v>334</v>
      </c>
      <c r="C2042" s="151" t="str">
        <f t="shared" si="371"/>
        <v>F.090.01.115</v>
      </c>
      <c r="D2042" s="54" t="s">
        <v>64</v>
      </c>
      <c r="E2042" s="150" t="s">
        <v>352</v>
      </c>
      <c r="F2042" s="153" t="str">
        <f t="shared" si="372"/>
        <v>POM (Polyoxymethylene, Polyacetaal) waste incineration with electricity</v>
      </c>
      <c r="G2042" s="277">
        <v>0.75710960000000005</v>
      </c>
      <c r="H2042" s="44">
        <f t="shared" si="367"/>
        <v>0.75710960000000005</v>
      </c>
      <c r="I2042"/>
      <c r="J2042" s="294">
        <v>0.1139130022402</v>
      </c>
      <c r="K2042" s="44">
        <f t="shared" si="368"/>
        <v>0.1139130022402</v>
      </c>
      <c r="L2042" s="295">
        <v>1.1747112749999997E-3</v>
      </c>
      <c r="M2042" s="295">
        <v>2.2301807520000016E-4</v>
      </c>
      <c r="N2042" s="295">
        <v>-1.05116711E-3</v>
      </c>
      <c r="O2042" s="295">
        <v>0.11356644</v>
      </c>
      <c r="P2042"/>
      <c r="Q2042" s="212">
        <v>-10.562773999999999</v>
      </c>
      <c r="R2042"/>
      <c r="S2042" s="156">
        <v>1.1834753999999999E-2</v>
      </c>
      <c r="T2042" s="156">
        <v>1.1970718999999999E-2</v>
      </c>
      <c r="U2042" s="156">
        <v>6.0656616000000002E-4</v>
      </c>
      <c r="V2042" s="156">
        <v>-7.4253088999999995E-4</v>
      </c>
      <c r="W2042"/>
      <c r="X2042" s="155">
        <v>9.7843414000000007E-6</v>
      </c>
      <c r="Y2042"/>
      <c r="Z2042"/>
      <c r="AA2042"/>
      <c r="AB2042"/>
      <c r="AC2042"/>
      <c r="AD2042" s="327"/>
      <c r="AH2042" s="48"/>
      <c r="AI2042" s="48"/>
      <c r="AJ2042" s="48"/>
    </row>
    <row r="2043" spans="1:36" ht="14.4">
      <c r="A2043" t="s">
        <v>1152</v>
      </c>
      <c r="B2043" s="188" t="s">
        <v>334</v>
      </c>
      <c r="C2043" s="151" t="str">
        <f t="shared" si="371"/>
        <v>F.090.01.116</v>
      </c>
      <c r="D2043" s="54" t="s">
        <v>64</v>
      </c>
      <c r="E2043" s="150" t="s">
        <v>352</v>
      </c>
      <c r="F2043" s="153" t="str">
        <f t="shared" si="372"/>
        <v>PP (Polypropylene) waste incineration with electricity</v>
      </c>
      <c r="G2043" s="277">
        <v>1.2270094666666667</v>
      </c>
      <c r="H2043" s="44">
        <f t="shared" si="367"/>
        <v>1.2270094666666667</v>
      </c>
      <c r="I2043"/>
      <c r="J2043" s="294">
        <v>0.18511861461009999</v>
      </c>
      <c r="K2043" s="44">
        <f t="shared" si="368"/>
        <v>0.18511861461009999</v>
      </c>
      <c r="L2043" s="295">
        <v>3.2149225199999999E-3</v>
      </c>
      <c r="M2043" s="295">
        <v>6.7300395010000099E-4</v>
      </c>
      <c r="N2043" s="295">
        <v>-2.82073186E-3</v>
      </c>
      <c r="O2043" s="295">
        <v>0.18405141999999999</v>
      </c>
      <c r="P2043"/>
      <c r="Q2043" s="212">
        <v>-28.344449000000001</v>
      </c>
      <c r="R2043"/>
      <c r="S2043" s="156">
        <v>1.8705980000000001E-2</v>
      </c>
      <c r="T2043" s="156">
        <v>1.9679489000000001E-2</v>
      </c>
      <c r="U2043" s="156">
        <v>1.0190196999999999E-3</v>
      </c>
      <c r="V2043" s="156">
        <v>-1.9925286000000001E-3</v>
      </c>
      <c r="W2043"/>
      <c r="X2043" s="155">
        <v>3.8581714000000002E-6</v>
      </c>
      <c r="Y2043"/>
      <c r="Z2043"/>
      <c r="AA2043"/>
      <c r="AB2043"/>
      <c r="AC2043"/>
      <c r="AD2043" s="327"/>
      <c r="AH2043" s="48"/>
      <c r="AI2043" s="48"/>
      <c r="AJ2043" s="48"/>
    </row>
    <row r="2044" spans="1:36" ht="14.4">
      <c r="A2044" t="s">
        <v>1153</v>
      </c>
      <c r="B2044" s="188" t="s">
        <v>334</v>
      </c>
      <c r="C2044" s="151" t="str">
        <f t="shared" si="371"/>
        <v>F.090.01.117</v>
      </c>
      <c r="D2044" s="54" t="s">
        <v>64</v>
      </c>
      <c r="E2044" s="150" t="s">
        <v>352</v>
      </c>
      <c r="F2044" s="153" t="str">
        <f t="shared" si="372"/>
        <v>PS (Polystyrene) waste incineration with electricity</v>
      </c>
      <c r="G2044" s="277">
        <v>1.4979692666666666</v>
      </c>
      <c r="H2044" s="44">
        <f t="shared" si="367"/>
        <v>1.4979692666666666</v>
      </c>
      <c r="I2044"/>
      <c r="J2044" s="294">
        <v>0.22578183887889999</v>
      </c>
      <c r="K2044" s="44">
        <f t="shared" si="368"/>
        <v>0.22578183887889999</v>
      </c>
      <c r="L2044" s="295">
        <v>3.1795737200000004E-3</v>
      </c>
      <c r="M2044" s="295">
        <v>6.8195630889999949E-4</v>
      </c>
      <c r="N2044" s="295">
        <v>-2.7750811499999998E-3</v>
      </c>
      <c r="O2044" s="295">
        <v>0.22469538999999999</v>
      </c>
      <c r="P2044"/>
      <c r="Q2044" s="212">
        <v>-27.885722999999999</v>
      </c>
      <c r="R2044"/>
      <c r="S2044" s="156">
        <v>2.3128349999999999E-2</v>
      </c>
      <c r="T2044" s="156">
        <v>2.3865763000000002E-2</v>
      </c>
      <c r="U2044" s="156">
        <v>1.2228692E-3</v>
      </c>
      <c r="V2044" s="156">
        <v>-1.9602815000000001E-3</v>
      </c>
      <c r="W2044"/>
      <c r="X2044" s="155">
        <v>1.1914638999999999E-5</v>
      </c>
      <c r="Y2044"/>
      <c r="Z2044"/>
      <c r="AA2044"/>
      <c r="AB2044"/>
      <c r="AC2044"/>
      <c r="AD2044" s="327"/>
      <c r="AH2044" s="48"/>
      <c r="AI2044" s="48"/>
      <c r="AJ2044" s="48"/>
    </row>
    <row r="2045" spans="1:36" ht="14.4">
      <c r="A2045" t="s">
        <v>1154</v>
      </c>
      <c r="B2045" s="188" t="s">
        <v>334</v>
      </c>
      <c r="C2045" s="151" t="str">
        <f t="shared" si="371"/>
        <v>F.090.01.118</v>
      </c>
      <c r="D2045" s="54" t="s">
        <v>64</v>
      </c>
      <c r="E2045" s="150" t="s">
        <v>352</v>
      </c>
      <c r="F2045" s="153" t="str">
        <f t="shared" si="372"/>
        <v>PTFE (Teflon, Polytetrafluoroethylene) waste incineration with electricity</v>
      </c>
      <c r="G2045" s="277">
        <v>0.58017865333333341</v>
      </c>
      <c r="H2045" s="44">
        <f t="shared" si="367"/>
        <v>0.58017865333333341</v>
      </c>
      <c r="I2045"/>
      <c r="J2045" s="294">
        <v>8.7143607445700003E-2</v>
      </c>
      <c r="K2045" s="44">
        <f t="shared" si="368"/>
        <v>8.7143607445700003E-2</v>
      </c>
      <c r="L2045" s="295">
        <v>4.8083080100000001E-4</v>
      </c>
      <c r="M2045" s="295">
        <v>7.80694967000001E-5</v>
      </c>
      <c r="N2045" s="295">
        <v>-4.4209085200000003E-4</v>
      </c>
      <c r="O2045" s="295">
        <v>8.7026798000000002E-2</v>
      </c>
      <c r="P2045"/>
      <c r="Q2045" s="212">
        <v>-4.4424009</v>
      </c>
      <c r="R2045"/>
      <c r="S2045" s="156">
        <v>9.2246961000000006E-3</v>
      </c>
      <c r="T2045" s="156">
        <v>9.0838098000000003E-3</v>
      </c>
      <c r="U2045" s="156">
        <v>4.5317363E-4</v>
      </c>
      <c r="V2045" s="156">
        <v>-3.1228727999999998E-4</v>
      </c>
      <c r="W2045"/>
      <c r="X2045" s="155">
        <v>1.1405544E-5</v>
      </c>
      <c r="Y2045"/>
      <c r="Z2045"/>
      <c r="AA2045"/>
      <c r="AB2045"/>
      <c r="AC2045"/>
      <c r="AD2045" s="327"/>
      <c r="AH2045" s="48"/>
      <c r="AI2045" s="48"/>
      <c r="AJ2045" s="48"/>
    </row>
    <row r="2046" spans="1:36" ht="14.4">
      <c r="A2046" t="s">
        <v>1155</v>
      </c>
      <c r="B2046" s="188" t="s">
        <v>334</v>
      </c>
      <c r="C2046" s="151" t="str">
        <f t="shared" si="371"/>
        <v>F.090.01.119</v>
      </c>
      <c r="D2046" s="54" t="s">
        <v>64</v>
      </c>
      <c r="E2046" s="150" t="s">
        <v>352</v>
      </c>
      <c r="F2046" s="153" t="str">
        <f t="shared" si="372"/>
        <v>PTT (Polyltrimethylene terephthalate) waste incineration with electricity</v>
      </c>
      <c r="G2046" s="277">
        <v>0.67040206666666669</v>
      </c>
      <c r="H2046" s="44">
        <f t="shared" si="367"/>
        <v>0.67040206666666669</v>
      </c>
      <c r="I2046"/>
      <c r="J2046" s="294">
        <v>9.7727404144499999E-2</v>
      </c>
      <c r="K2046" s="44">
        <f t="shared" si="368"/>
        <v>9.7727404144499999E-2</v>
      </c>
      <c r="L2046" s="295">
        <v>1.8845023100000005E-4</v>
      </c>
      <c r="M2046" s="295">
        <v>-1.4884540964999998E-3</v>
      </c>
      <c r="N2046" s="295">
        <v>-1.5329019900000001E-3</v>
      </c>
      <c r="O2046" s="295">
        <v>0.10056031</v>
      </c>
      <c r="P2046"/>
      <c r="Q2046" s="212">
        <v>-15.403542</v>
      </c>
      <c r="R2046"/>
      <c r="S2046" s="156">
        <v>9.9119866000000004E-3</v>
      </c>
      <c r="T2046" s="156">
        <v>1.0452448E-2</v>
      </c>
      <c r="U2046" s="156">
        <v>5.4236056000000002E-4</v>
      </c>
      <c r="V2046" s="156">
        <v>-1.0828222000000001E-3</v>
      </c>
      <c r="W2046"/>
      <c r="X2046" s="155">
        <v>1.2495977999999999E-6</v>
      </c>
      <c r="Y2046"/>
      <c r="Z2046"/>
      <c r="AA2046"/>
      <c r="AB2046"/>
      <c r="AC2046"/>
      <c r="AD2046" s="327"/>
      <c r="AH2046" s="48"/>
      <c r="AI2046" s="48"/>
      <c r="AJ2046" s="48"/>
    </row>
    <row r="2047" spans="1:36" ht="14.4">
      <c r="A2047" t="s">
        <v>1156</v>
      </c>
      <c r="B2047" s="188" t="s">
        <v>334</v>
      </c>
      <c r="C2047" s="151" t="str">
        <f t="shared" si="371"/>
        <v>F.090.01.120</v>
      </c>
      <c r="D2047" s="54" t="s">
        <v>64</v>
      </c>
      <c r="E2047" s="150" t="s">
        <v>352</v>
      </c>
      <c r="F2047" s="153" t="str">
        <f t="shared" si="372"/>
        <v>PUR (Polyurethane) waste incineration with electricity</v>
      </c>
      <c r="G2047" s="277">
        <v>1.3864289333333333</v>
      </c>
      <c r="H2047" s="44">
        <f t="shared" si="367"/>
        <v>1.3864289333333333</v>
      </c>
      <c r="I2047"/>
      <c r="J2047" s="294">
        <v>0.20307711381150001</v>
      </c>
      <c r="K2047" s="44">
        <f t="shared" si="368"/>
        <v>0.20307711381150001</v>
      </c>
      <c r="L2047" s="295">
        <v>-3.7339653000000001E-4</v>
      </c>
      <c r="M2047" s="295">
        <v>-2.5916955385E-3</v>
      </c>
      <c r="N2047" s="295">
        <v>-1.92213412E-3</v>
      </c>
      <c r="O2047" s="295">
        <v>0.20796434</v>
      </c>
      <c r="P2047"/>
      <c r="Q2047" s="212">
        <v>-19.314786999999999</v>
      </c>
      <c r="R2047"/>
      <c r="S2047" s="156">
        <v>2.1168487E-2</v>
      </c>
      <c r="T2047" s="156">
        <v>2.1438465E-2</v>
      </c>
      <c r="U2047" s="156">
        <v>1.0877924000000001E-3</v>
      </c>
      <c r="V2047" s="156">
        <v>-1.3577708E-3</v>
      </c>
      <c r="W2047"/>
      <c r="X2047" s="155">
        <v>1.6414671000000001E-5</v>
      </c>
      <c r="Y2047"/>
      <c r="Z2047"/>
      <c r="AA2047"/>
      <c r="AB2047"/>
      <c r="AC2047"/>
      <c r="AD2047" s="53"/>
      <c r="AH2047" s="48"/>
      <c r="AI2047" s="48"/>
      <c r="AJ2047" s="48"/>
    </row>
    <row r="2048" spans="1:36" ht="14.4">
      <c r="A2048" t="s">
        <v>1157</v>
      </c>
      <c r="B2048" s="188" t="s">
        <v>334</v>
      </c>
      <c r="C2048" s="151" t="str">
        <f t="shared" si="371"/>
        <v>F.090.01.121</v>
      </c>
      <c r="D2048" s="54" t="s">
        <v>64</v>
      </c>
      <c r="E2048" s="150" t="s">
        <v>352</v>
      </c>
      <c r="F2048" s="153" t="str">
        <f t="shared" si="372"/>
        <v>PVC (Polyvinylchloride) waste incineration with electricity</v>
      </c>
      <c r="G2048" s="277">
        <v>0.62582052666666665</v>
      </c>
      <c r="H2048" s="44">
        <f t="shared" si="367"/>
        <v>0.62582052666666665</v>
      </c>
      <c r="I2048"/>
      <c r="J2048" s="294">
        <v>9.4693039363699993E-2</v>
      </c>
      <c r="K2048" s="44">
        <f t="shared" si="368"/>
        <v>9.4693039363699993E-2</v>
      </c>
      <c r="L2048" s="295">
        <v>1.4979285199999998E-3</v>
      </c>
      <c r="M2048" s="295">
        <v>4.7831569370000021E-4</v>
      </c>
      <c r="N2048" s="295">
        <v>-1.15628385E-3</v>
      </c>
      <c r="O2048" s="295">
        <v>9.3873078999999998E-2</v>
      </c>
      <c r="P2048"/>
      <c r="Q2048" s="212">
        <v>-11.619051000000001</v>
      </c>
      <c r="R2048"/>
      <c r="S2048" s="156">
        <v>9.6965382000000003E-3</v>
      </c>
      <c r="T2048" s="156">
        <v>1.0001051E-2</v>
      </c>
      <c r="U2048" s="156">
        <v>5.1227106999999995E-4</v>
      </c>
      <c r="V2048" s="156">
        <v>-8.1678397999999995E-4</v>
      </c>
      <c r="W2048"/>
      <c r="X2048" s="155">
        <v>5.1166502000000003E-6</v>
      </c>
      <c r="Y2048"/>
      <c r="Z2048"/>
      <c r="AA2048"/>
      <c r="AB2048"/>
      <c r="AC2048"/>
      <c r="AD2048" s="53"/>
      <c r="AH2048" s="48"/>
      <c r="AI2048" s="48"/>
      <c r="AJ2048" s="48"/>
    </row>
    <row r="2049" spans="1:36" ht="14.4">
      <c r="A2049" t="s">
        <v>1158</v>
      </c>
      <c r="B2049" s="188" t="s">
        <v>334</v>
      </c>
      <c r="C2049" s="151" t="str">
        <f t="shared" si="371"/>
        <v>F.090.01.122</v>
      </c>
      <c r="D2049" s="54" t="s">
        <v>64</v>
      </c>
      <c r="E2049" s="150" t="s">
        <v>352</v>
      </c>
      <c r="F2049" s="153" t="str">
        <f t="shared" si="372"/>
        <v>PVDC (Polyvinyliden chloride) waste incineration with electricity</v>
      </c>
      <c r="G2049" s="277">
        <v>0.44397334000000005</v>
      </c>
      <c r="H2049" s="44">
        <f t="shared" si="367"/>
        <v>0.44397334000000005</v>
      </c>
      <c r="I2049"/>
      <c r="J2049" s="294">
        <v>6.68139775396E-2</v>
      </c>
      <c r="K2049" s="44">
        <f t="shared" si="368"/>
        <v>6.68139775396E-2</v>
      </c>
      <c r="L2049" s="295">
        <v>7.6400875600000006E-4</v>
      </c>
      <c r="M2049" s="295">
        <v>1.4113074360000012E-4</v>
      </c>
      <c r="N2049" s="295">
        <v>-6.8716295999999991E-4</v>
      </c>
      <c r="O2049" s="295">
        <v>6.6596001000000002E-2</v>
      </c>
      <c r="P2049"/>
      <c r="Q2049" s="212">
        <v>-6.9050361999999996</v>
      </c>
      <c r="R2049"/>
      <c r="S2049" s="156">
        <v>6.9083679000000002E-3</v>
      </c>
      <c r="T2049" s="156">
        <v>7.0358694000000003E-3</v>
      </c>
      <c r="U2049" s="156">
        <v>3.5790154E-4</v>
      </c>
      <c r="V2049" s="156">
        <v>-4.8540304999999999E-4</v>
      </c>
      <c r="W2049"/>
      <c r="X2049" s="155">
        <v>4.9728832000000003E-6</v>
      </c>
      <c r="Y2049"/>
      <c r="Z2049"/>
      <c r="AA2049"/>
      <c r="AB2049"/>
      <c r="AC2049"/>
      <c r="AD2049" s="53"/>
      <c r="AH2049" s="48"/>
      <c r="AI2049" s="48"/>
      <c r="AJ2049" s="48"/>
    </row>
    <row r="2050" spans="1:36" ht="14.4">
      <c r="A2050" t="s">
        <v>1159</v>
      </c>
      <c r="B2050" s="188" t="s">
        <v>334</v>
      </c>
      <c r="C2050" s="151" t="str">
        <f t="shared" si="371"/>
        <v>F.090.01.123</v>
      </c>
      <c r="D2050" s="54" t="s">
        <v>64</v>
      </c>
      <c r="E2050" s="150" t="s">
        <v>352</v>
      </c>
      <c r="F2050" s="153" t="str">
        <f t="shared" si="372"/>
        <v>Starch PBS 50%-50% (Polybutylene succinate) waste incineration with electricity</v>
      </c>
      <c r="G2050" s="277">
        <v>-0.72103773333333332</v>
      </c>
      <c r="H2050" s="44">
        <f t="shared" si="367"/>
        <v>-0.72103773333333332</v>
      </c>
      <c r="I2050"/>
      <c r="J2050" s="294">
        <v>-0.1070171970006</v>
      </c>
      <c r="K2050" s="44">
        <f t="shared" si="368"/>
        <v>-0.1070171970006</v>
      </c>
      <c r="L2050" s="295">
        <v>1.5479925450000002E-3</v>
      </c>
      <c r="M2050" s="295">
        <v>6.5365090440000007E-4</v>
      </c>
      <c r="N2050" s="295">
        <v>-1.0631804499999999E-3</v>
      </c>
      <c r="O2050" s="295">
        <v>-0.10815566</v>
      </c>
      <c r="P2050"/>
      <c r="Q2050" s="212">
        <v>-10.683491</v>
      </c>
      <c r="R2050"/>
      <c r="S2050" s="156">
        <v>-1.2097917999999999E-2</v>
      </c>
      <c r="T2050" s="156">
        <v>-1.0837947000000001E-2</v>
      </c>
      <c r="U2050" s="156">
        <v>-5.0895425999999998E-4</v>
      </c>
      <c r="V2050" s="156">
        <v>-7.5101696000000003E-4</v>
      </c>
      <c r="W2050"/>
      <c r="X2050" s="155">
        <v>-3.1341055999999997E-5</v>
      </c>
      <c r="Y2050"/>
      <c r="Z2050"/>
      <c r="AA2050"/>
      <c r="AB2050"/>
      <c r="AC2050"/>
      <c r="AD2050" s="53"/>
      <c r="AH2050" s="48"/>
      <c r="AI2050" s="48"/>
      <c r="AJ2050" s="48"/>
    </row>
    <row r="2051" spans="1:36" ht="14.4">
      <c r="A2051" t="s">
        <v>1267</v>
      </c>
      <c r="B2051" s="188" t="s">
        <v>334</v>
      </c>
      <c r="C2051" s="151" t="str">
        <f t="shared" si="371"/>
        <v>F.090.01.124</v>
      </c>
      <c r="D2051" s="54" t="s">
        <v>64</v>
      </c>
      <c r="E2051" s="150" t="s">
        <v>352</v>
      </c>
      <c r="F2051" s="153" t="str">
        <f t="shared" si="372"/>
        <v>PBS (Polybutylene succinate)  incineration with electricity</v>
      </c>
      <c r="G2051" s="277">
        <v>-1.1895085999999999</v>
      </c>
      <c r="H2051" s="44">
        <f t="shared" si="367"/>
        <v>-1.1895085999999999</v>
      </c>
      <c r="I2051"/>
      <c r="J2051" s="294">
        <v>-0.18568990509219999</v>
      </c>
      <c r="K2051" s="44">
        <f t="shared" si="368"/>
        <v>-0.18568990509219999</v>
      </c>
      <c r="L2051" s="295">
        <v>-1.6213343339999998E-3</v>
      </c>
      <c r="M2051" s="295">
        <v>-3.8883333082000001E-3</v>
      </c>
      <c r="N2051" s="295">
        <v>-1.75394745E-3</v>
      </c>
      <c r="O2051" s="295">
        <v>-0.17842628999999999</v>
      </c>
      <c r="P2051"/>
      <c r="Q2051" s="212">
        <v>-17.624742999999999</v>
      </c>
      <c r="R2051"/>
      <c r="S2051" s="156">
        <v>-2.0793810999999999E-2</v>
      </c>
      <c r="T2051" s="156">
        <v>-1.8677343999999999E-2</v>
      </c>
      <c r="U2051" s="156">
        <v>-8.7750199999999995E-4</v>
      </c>
      <c r="V2051" s="156">
        <v>-1.2389657999999999E-3</v>
      </c>
      <c r="W2051"/>
      <c r="X2051" s="155">
        <v>-5.4241389999999998E-5</v>
      </c>
      <c r="Y2051"/>
      <c r="Z2051"/>
      <c r="AA2051"/>
      <c r="AB2051"/>
      <c r="AC2051"/>
      <c r="AD2051" s="53"/>
      <c r="AH2051" s="48"/>
      <c r="AI2051" s="48"/>
      <c r="AJ2051" s="48"/>
    </row>
    <row r="2052" spans="1:36" ht="14.4">
      <c r="A2052" t="s">
        <v>1268</v>
      </c>
      <c r="B2052" s="188" t="s">
        <v>334</v>
      </c>
      <c r="C2052" s="151" t="str">
        <f t="shared" si="371"/>
        <v>F.090.01.125</v>
      </c>
      <c r="D2052" s="54" t="s">
        <v>64</v>
      </c>
      <c r="E2052" s="150" t="s">
        <v>352</v>
      </c>
      <c r="F2052" s="153" t="str">
        <f t="shared" si="372"/>
        <v>PBAT (Polybutylene adipate terephthalate) waste incineration with electricity</v>
      </c>
      <c r="G2052" s="277">
        <v>-1.1813612666666669</v>
      </c>
      <c r="H2052" s="44">
        <f t="shared" si="367"/>
        <v>-1.1813612666666669</v>
      </c>
      <c r="I2052"/>
      <c r="J2052" s="294">
        <v>-0.18432168196740001</v>
      </c>
      <c r="K2052" s="44">
        <f t="shared" si="368"/>
        <v>-0.18432168196740001</v>
      </c>
      <c r="L2052" s="295">
        <v>-1.5662156099999999E-3</v>
      </c>
      <c r="M2052" s="295">
        <v>-3.8093422774E-3</v>
      </c>
      <c r="N2052" s="295">
        <v>-1.74193408E-3</v>
      </c>
      <c r="O2052" s="295">
        <v>-0.17720419000000001</v>
      </c>
      <c r="P2052"/>
      <c r="Q2052" s="212">
        <v>-17.504024999999999</v>
      </c>
      <c r="R2052"/>
      <c r="S2052" s="156">
        <v>-2.0642578000000002E-2</v>
      </c>
      <c r="T2052" s="156">
        <v>-1.8541005999999999E-2</v>
      </c>
      <c r="U2052" s="156">
        <v>-8.7109247000000003E-4</v>
      </c>
      <c r="V2052" s="156">
        <v>-1.2304798000000001E-3</v>
      </c>
      <c r="W2052"/>
      <c r="X2052" s="155">
        <v>-5.3843123000000002E-5</v>
      </c>
      <c r="Y2052"/>
      <c r="Z2052"/>
      <c r="AA2052"/>
      <c r="AB2052"/>
      <c r="AC2052"/>
      <c r="AD2052" s="327"/>
      <c r="AF2052" s="50"/>
      <c r="AG2052" s="50"/>
      <c r="AH2052" s="48"/>
      <c r="AI2052" s="48"/>
      <c r="AJ2052" s="48"/>
    </row>
    <row r="2053" spans="1:36" ht="14.4">
      <c r="A2053" t="s">
        <v>1269</v>
      </c>
      <c r="B2053" s="188" t="s">
        <v>334</v>
      </c>
      <c r="C2053" s="151" t="str">
        <f t="shared" si="371"/>
        <v>F.090.01.126</v>
      </c>
      <c r="D2053" s="54" t="s">
        <v>64</v>
      </c>
      <c r="E2053" s="150" t="s">
        <v>352</v>
      </c>
      <c r="F2053" s="153" t="str">
        <f t="shared" si="372"/>
        <v>PHB (Polyhydroxybutyrate) waste incineration with electricity</v>
      </c>
      <c r="G2053" s="277">
        <v>-1.1243300666666667</v>
      </c>
      <c r="H2053" s="44">
        <f t="shared" si="367"/>
        <v>-1.1243300666666667</v>
      </c>
      <c r="I2053"/>
      <c r="J2053" s="294">
        <v>-0.1747441403602</v>
      </c>
      <c r="K2053" s="44">
        <f t="shared" si="368"/>
        <v>-0.1747441403602</v>
      </c>
      <c r="L2053" s="295">
        <v>-1.1803845080000002E-3</v>
      </c>
      <c r="M2053" s="295">
        <v>-3.2564051121999993E-3</v>
      </c>
      <c r="N2053" s="295">
        <v>-1.6578407400000001E-3</v>
      </c>
      <c r="O2053" s="295">
        <v>-0.16864951</v>
      </c>
      <c r="P2053"/>
      <c r="Q2053" s="212">
        <v>-16.659002999999998</v>
      </c>
      <c r="R2053"/>
      <c r="S2053" s="156">
        <v>-1.9583948E-2</v>
      </c>
      <c r="T2053" s="156">
        <v>-1.7586645000000001E-2</v>
      </c>
      <c r="U2053" s="156">
        <v>-8.2622578999999997E-4</v>
      </c>
      <c r="V2053" s="156">
        <v>-1.1710773000000001E-3</v>
      </c>
      <c r="W2053"/>
      <c r="X2053" s="155">
        <v>-5.1055255999999999E-5</v>
      </c>
      <c r="Y2053"/>
      <c r="Z2053"/>
      <c r="AA2053"/>
      <c r="AB2053"/>
      <c r="AC2053"/>
      <c r="AD2053" s="327"/>
      <c r="AH2053" s="48"/>
      <c r="AI2053" s="48"/>
      <c r="AJ2053" s="48"/>
    </row>
    <row r="2054" spans="1:36" ht="14.4">
      <c r="A2054" t="s">
        <v>1524</v>
      </c>
      <c r="B2054" s="188" t="s">
        <v>334</v>
      </c>
      <c r="C2054" s="151" t="str">
        <f t="shared" si="371"/>
        <v>F.090.01.127</v>
      </c>
      <c r="D2054" s="54" t="s">
        <v>64</v>
      </c>
      <c r="E2054" s="150" t="s">
        <v>352</v>
      </c>
      <c r="F2054" s="153" t="str">
        <f t="shared" si="372"/>
        <v>PAN (Polyacrylonitrile fibres) waste incineration with electricity</v>
      </c>
      <c r="G2054" s="277">
        <v>1.1619870000000001</v>
      </c>
      <c r="H2054" s="44">
        <f t="shared" si="367"/>
        <v>1.1619870000000001</v>
      </c>
      <c r="I2054"/>
      <c r="J2054" s="294">
        <v>0.1750026075592</v>
      </c>
      <c r="K2054" s="44">
        <f t="shared" si="368"/>
        <v>0.1750026075592</v>
      </c>
      <c r="L2054" s="295">
        <v>2.2152472699999998E-3</v>
      </c>
      <c r="M2054" s="295">
        <v>4.4748443919999999E-4</v>
      </c>
      <c r="N2054" s="295">
        <v>-1.9581741500000003E-3</v>
      </c>
      <c r="O2054" s="295">
        <v>0.17429805000000001</v>
      </c>
      <c r="P2054"/>
      <c r="Q2054" s="212">
        <v>-19.676939000000001</v>
      </c>
      <c r="R2054"/>
      <c r="S2054" s="156">
        <v>1.8018777999999999E-2</v>
      </c>
      <c r="T2054" s="156">
        <v>1.8459890999999999E-2</v>
      </c>
      <c r="U2054" s="156">
        <v>9.4211660999999995E-4</v>
      </c>
      <c r="V2054" s="156">
        <v>-1.3832289999999999E-3</v>
      </c>
      <c r="W2054"/>
      <c r="X2054" s="155">
        <v>1.1317145E-5</v>
      </c>
      <c r="Y2054"/>
      <c r="Z2054"/>
      <c r="AA2054"/>
      <c r="AB2054"/>
      <c r="AC2054"/>
      <c r="AD2054" s="327"/>
      <c r="AE2054" s="272"/>
      <c r="AF2054" s="50"/>
      <c r="AG2054" s="50"/>
      <c r="AH2054" s="48"/>
      <c r="AI2054" s="48"/>
      <c r="AJ2054" s="48"/>
    </row>
    <row r="2055" spans="1:36" ht="14.4">
      <c r="A2055" t="s">
        <v>1525</v>
      </c>
      <c r="B2055" s="188" t="s">
        <v>334</v>
      </c>
      <c r="C2055" s="151" t="str">
        <f t="shared" si="371"/>
        <v>F.090.01.128</v>
      </c>
      <c r="D2055" s="54" t="s">
        <v>64</v>
      </c>
      <c r="E2055" s="150" t="s">
        <v>352</v>
      </c>
      <c r="F2055" s="153" t="str">
        <f t="shared" si="372"/>
        <v>bio-PP (Polypropylene) waste incineration with electricity</v>
      </c>
      <c r="G2055" s="277">
        <v>-1.9129905333333335</v>
      </c>
      <c r="H2055" s="44">
        <f t="shared" si="367"/>
        <v>-1.9129905333333335</v>
      </c>
      <c r="I2055"/>
      <c r="J2055" s="294">
        <v>-0.28588138538989999</v>
      </c>
      <c r="K2055" s="44">
        <f t="shared" si="368"/>
        <v>-0.28588138538989999</v>
      </c>
      <c r="L2055" s="295">
        <v>3.2149225199999999E-3</v>
      </c>
      <c r="M2055" s="295">
        <v>6.7300395010000099E-4</v>
      </c>
      <c r="N2055" s="295">
        <v>-2.82073186E-3</v>
      </c>
      <c r="O2055" s="295">
        <v>-0.28694858000000001</v>
      </c>
      <c r="P2055"/>
      <c r="Q2055" s="212">
        <v>-28.344449000000001</v>
      </c>
      <c r="R2055"/>
      <c r="S2055" s="156">
        <v>-3.2275628000000001E-2</v>
      </c>
      <c r="T2055" s="156">
        <v>-2.8924696999999999E-2</v>
      </c>
      <c r="U2055" s="156">
        <v>-1.3584020000000001E-3</v>
      </c>
      <c r="V2055" s="156">
        <v>-1.9925286000000001E-3</v>
      </c>
      <c r="W2055"/>
      <c r="X2055" s="155">
        <v>-8.3693359999999998E-5</v>
      </c>
      <c r="Y2055"/>
      <c r="Z2055"/>
      <c r="AA2055"/>
      <c r="AB2055"/>
      <c r="AC2055"/>
      <c r="AD2055" s="327"/>
      <c r="AE2055" s="272"/>
      <c r="AF2055" s="50"/>
      <c r="AG2055" s="50"/>
      <c r="AH2055" s="48"/>
      <c r="AI2055" s="48"/>
      <c r="AJ2055" s="48"/>
    </row>
    <row r="2056" spans="1:36" ht="14.4">
      <c r="A2056" t="s">
        <v>1526</v>
      </c>
      <c r="B2056" s="188" t="s">
        <v>334</v>
      </c>
      <c r="C2056" s="151" t="str">
        <f t="shared" si="371"/>
        <v>F.090.01.129</v>
      </c>
      <c r="D2056" s="54" t="s">
        <v>64</v>
      </c>
      <c r="E2056" s="150" t="s">
        <v>352</v>
      </c>
      <c r="F2056" s="153" t="str">
        <f t="shared" si="372"/>
        <v>bio-PET (Polyethylene terephthalate) waste incineration with electricity</v>
      </c>
      <c r="G2056" s="277">
        <v>0.78958733333333342</v>
      </c>
      <c r="H2056" s="44">
        <f t="shared" si="367"/>
        <v>0.78958733333333342</v>
      </c>
      <c r="I2056"/>
      <c r="J2056" s="294">
        <v>0.11907467024940001</v>
      </c>
      <c r="K2056" s="44">
        <f t="shared" si="368"/>
        <v>0.11907467024940001</v>
      </c>
      <c r="L2056" s="295">
        <v>1.7741384080000003E-3</v>
      </c>
      <c r="M2056" s="295">
        <v>3.9653518140000011E-4</v>
      </c>
      <c r="N2056" s="295">
        <v>-1.5341033399999999E-3</v>
      </c>
      <c r="O2056" s="295">
        <v>0.1184381</v>
      </c>
      <c r="P2056"/>
      <c r="Q2056" s="212">
        <v>-15.415614</v>
      </c>
      <c r="R2056"/>
      <c r="S2056" s="156">
        <v>1.2163691000000001E-2</v>
      </c>
      <c r="T2056" s="156">
        <v>1.2600352E-2</v>
      </c>
      <c r="U2056" s="156">
        <v>6.4700990000000002E-4</v>
      </c>
      <c r="V2056" s="156">
        <v>-1.0836708E-3</v>
      </c>
      <c r="W2056"/>
      <c r="X2056" s="155">
        <v>5.5227768000000004E-6</v>
      </c>
      <c r="Y2056"/>
      <c r="Z2056"/>
      <c r="AA2056"/>
      <c r="AB2056"/>
      <c r="AC2056"/>
      <c r="AD2056" s="327"/>
      <c r="AE2056" s="272"/>
      <c r="AF2056" s="50"/>
      <c r="AG2056" s="50"/>
      <c r="AH2056" s="48"/>
      <c r="AI2056" s="48"/>
      <c r="AJ2056" s="48"/>
    </row>
    <row r="2057" spans="1:36" ht="14.4">
      <c r="A2057" t="s">
        <v>1992</v>
      </c>
      <c r="B2057" s="188" t="s">
        <v>334</v>
      </c>
      <c r="C2057" s="151" t="str">
        <f t="shared" si="371"/>
        <v>F.090.01.130</v>
      </c>
      <c r="D2057" s="54" t="s">
        <v>64</v>
      </c>
      <c r="E2057" s="150" t="s">
        <v>352</v>
      </c>
      <c r="F2057" s="153" t="str">
        <f t="shared" si="372"/>
        <v>PEF (Polyethylene furan-2.5-dicarboxylate) waste incineration with electricity</v>
      </c>
      <c r="G2057" s="277">
        <v>-0.98582560000000008</v>
      </c>
      <c r="H2057" s="44">
        <f t="shared" si="367"/>
        <v>-0.98582560000000008</v>
      </c>
      <c r="I2057"/>
      <c r="J2057" s="294">
        <v>-0.14733027221860001</v>
      </c>
      <c r="K2057" s="44">
        <f t="shared" si="368"/>
        <v>-0.14733027221860001</v>
      </c>
      <c r="L2057" s="295">
        <v>1.6538338710000002E-3</v>
      </c>
      <c r="M2057" s="295">
        <v>3.4334785040000029E-4</v>
      </c>
      <c r="N2057" s="295">
        <v>-1.45361394E-3</v>
      </c>
      <c r="O2057" s="295">
        <v>-0.14787384000000001</v>
      </c>
      <c r="P2057"/>
      <c r="Q2057" s="212">
        <v>-14.606807</v>
      </c>
      <c r="R2057"/>
      <c r="S2057" s="156">
        <v>-1.6633254E-2</v>
      </c>
      <c r="T2057" s="156">
        <v>-1.4906384999999999E-2</v>
      </c>
      <c r="U2057" s="156">
        <v>-7.0005478E-4</v>
      </c>
      <c r="V2057" s="156">
        <v>-1.0268141000000001E-3</v>
      </c>
      <c r="W2057"/>
      <c r="X2057" s="155">
        <v>-4.3131657999999997E-5</v>
      </c>
      <c r="Y2057"/>
      <c r="Z2057"/>
      <c r="AA2057"/>
      <c r="AB2057"/>
      <c r="AC2057"/>
      <c r="AD2057" s="327"/>
      <c r="AE2057" s="272"/>
      <c r="AF2057" s="50"/>
      <c r="AG2057" s="50"/>
      <c r="AH2057" s="48"/>
      <c r="AI2057" s="48"/>
      <c r="AJ2057" s="48"/>
    </row>
    <row r="2058" spans="1:36" ht="14.4">
      <c r="B2058" s="188"/>
      <c r="C2058" s="151"/>
      <c r="D2058" s="51" t="s">
        <v>65</v>
      </c>
      <c r="E2058" s="150"/>
      <c r="F2058"/>
      <c r="H2058" s="44">
        <f t="shared" si="367"/>
        <v>0</v>
      </c>
      <c r="I2058"/>
      <c r="J2058" s="44"/>
      <c r="K2058" s="44">
        <f t="shared" si="368"/>
        <v>0</v>
      </c>
      <c r="L2058" s="44"/>
      <c r="P2058"/>
      <c r="Q2058" s="212"/>
      <c r="R2058"/>
      <c r="S2058"/>
      <c r="T2058"/>
      <c r="U2058"/>
      <c r="V2058"/>
      <c r="W2058"/>
      <c r="X2058"/>
      <c r="Y2058"/>
      <c r="Z2058"/>
      <c r="AA2058"/>
      <c r="AB2058"/>
      <c r="AC2058"/>
      <c r="AD2058" s="327"/>
      <c r="AE2058" s="272"/>
      <c r="AF2058" s="50"/>
      <c r="AG2058" s="50"/>
      <c r="AH2058" s="48"/>
      <c r="AI2058" s="48"/>
      <c r="AJ2058" s="48"/>
    </row>
    <row r="2059" spans="1:36" ht="14.4">
      <c r="A2059" t="s">
        <v>1160</v>
      </c>
      <c r="B2059" s="188" t="s">
        <v>334</v>
      </c>
      <c r="C2059" s="151" t="str">
        <f>MID(A2059,1,12)</f>
        <v>F.100.01.101</v>
      </c>
      <c r="D2059" s="54" t="s">
        <v>65</v>
      </c>
      <c r="E2059" s="150" t="s">
        <v>352</v>
      </c>
      <c r="F2059" s="153" t="str">
        <f>MID(A2059, 21,85)</f>
        <v>Epoxies waste incineration with electricity</v>
      </c>
      <c r="G2059" s="277">
        <v>1.2534825333333333</v>
      </c>
      <c r="H2059" s="44">
        <f t="shared" si="367"/>
        <v>1.2534825333333333</v>
      </c>
      <c r="I2059"/>
      <c r="J2059" s="294">
        <v>0.1887889095667</v>
      </c>
      <c r="K2059" s="44">
        <f t="shared" si="368"/>
        <v>0.1887889095667</v>
      </c>
      <c r="L2059" s="295">
        <v>2.4410289299999994E-3</v>
      </c>
      <c r="M2059" s="295">
        <v>4.879015867E-4</v>
      </c>
      <c r="N2059" s="295">
        <v>-2.1624009500000002E-3</v>
      </c>
      <c r="O2059" s="295">
        <v>0.18802237999999999</v>
      </c>
      <c r="P2059"/>
      <c r="Q2059" s="212">
        <v>-21.729134999999999</v>
      </c>
      <c r="R2059"/>
      <c r="S2059" s="156">
        <v>1.9414879999999999E-2</v>
      </c>
      <c r="T2059" s="156">
        <v>1.9924528E-2</v>
      </c>
      <c r="U2059" s="156">
        <v>1.0178444999999999E-3</v>
      </c>
      <c r="V2059" s="156">
        <v>-1.5274920999999999E-3</v>
      </c>
      <c r="W2059"/>
      <c r="X2059" s="155">
        <v>1.166634E-5</v>
      </c>
      <c r="Y2059"/>
      <c r="Z2059"/>
      <c r="AA2059"/>
      <c r="AB2059"/>
      <c r="AC2059"/>
      <c r="AD2059" s="327"/>
      <c r="AE2059" s="272"/>
      <c r="AF2059" s="50"/>
      <c r="AG2059" s="50"/>
      <c r="AH2059" s="48"/>
      <c r="AI2059" s="48"/>
      <c r="AJ2059" s="48"/>
    </row>
    <row r="2060" spans="1:36" ht="14.4">
      <c r="A2060" t="s">
        <v>1161</v>
      </c>
      <c r="B2060" s="188" t="s">
        <v>334</v>
      </c>
      <c r="C2060" s="151" t="str">
        <f>MID(A2060,1,12)</f>
        <v>F.100.01.102</v>
      </c>
      <c r="D2060" s="54" t="s">
        <v>65</v>
      </c>
      <c r="E2060" s="150" t="s">
        <v>352</v>
      </c>
      <c r="F2060" s="153" t="str">
        <f>MID(A2060, 21,85)</f>
        <v>Phenolics (Bakelite) waste incineration with electricity</v>
      </c>
      <c r="G2060" s="277">
        <v>1.3630361333333334</v>
      </c>
      <c r="H2060" s="44">
        <f t="shared" si="367"/>
        <v>1.3630361333333334</v>
      </c>
      <c r="I2060"/>
      <c r="J2060" s="294">
        <v>0.20530463812639999</v>
      </c>
      <c r="K2060" s="44">
        <f t="shared" si="368"/>
        <v>0.20530463812639999</v>
      </c>
      <c r="L2060" s="295">
        <v>2.45091384E-3</v>
      </c>
      <c r="M2060" s="295">
        <v>5.3187319639999998E-4</v>
      </c>
      <c r="N2060" s="295">
        <v>-2.13356891E-3</v>
      </c>
      <c r="O2060" s="295">
        <v>0.20445542</v>
      </c>
      <c r="P2060"/>
      <c r="Q2060" s="212">
        <v>-21.439412999999998</v>
      </c>
      <c r="R2060"/>
      <c r="S2060" s="156">
        <v>2.1214597000000002E-2</v>
      </c>
      <c r="T2060" s="156">
        <v>2.1621462000000001E-2</v>
      </c>
      <c r="U2060" s="156">
        <v>1.1002598E-3</v>
      </c>
      <c r="V2060" s="156">
        <v>-1.5071256E-3</v>
      </c>
      <c r="W2060"/>
      <c r="X2060" s="155">
        <v>1.5057226999999999E-5</v>
      </c>
      <c r="Y2060"/>
      <c r="Z2060"/>
      <c r="AA2060"/>
      <c r="AB2060"/>
      <c r="AC2060"/>
      <c r="AD2060" s="327"/>
      <c r="AE2060" s="272"/>
      <c r="AF2060" s="50"/>
      <c r="AG2060" s="50"/>
      <c r="AH2060" s="48"/>
      <c r="AI2060" s="48"/>
      <c r="AJ2060" s="48"/>
    </row>
    <row r="2061" spans="1:36" ht="14.4">
      <c r="A2061" t="s">
        <v>1162</v>
      </c>
      <c r="B2061" s="188" t="s">
        <v>334</v>
      </c>
      <c r="C2061" s="151" t="str">
        <f>MID(A2061,1,12)</f>
        <v>F.100.01.103</v>
      </c>
      <c r="D2061" s="54" t="s">
        <v>65</v>
      </c>
      <c r="E2061" s="150" t="s">
        <v>352</v>
      </c>
      <c r="F2061" s="153" t="str">
        <f>MID(A2061, 21,85)</f>
        <v>Polyester waste incineration with electricity</v>
      </c>
      <c r="G2061" s="277">
        <v>1.0043530000000001</v>
      </c>
      <c r="H2061" s="44">
        <f t="shared" si="367"/>
        <v>1.0043530000000001</v>
      </c>
      <c r="I2061"/>
      <c r="J2061" s="294">
        <v>0.1514473306171</v>
      </c>
      <c r="K2061" s="44">
        <f t="shared" si="368"/>
        <v>0.1514473306171</v>
      </c>
      <c r="L2061" s="295">
        <v>2.1958646500000001E-3</v>
      </c>
      <c r="M2061" s="295">
        <v>4.9422074710000032E-4</v>
      </c>
      <c r="N2061" s="295">
        <v>-1.8957047800000001E-3</v>
      </c>
      <c r="O2061" s="295">
        <v>0.15065295000000001</v>
      </c>
      <c r="P2061"/>
      <c r="Q2061" s="212">
        <v>-19.049208</v>
      </c>
      <c r="R2061"/>
      <c r="S2061" s="156">
        <v>1.5496706000000001E-2</v>
      </c>
      <c r="T2061" s="156">
        <v>1.6014565000000001E-2</v>
      </c>
      <c r="U2061" s="156">
        <v>8.2124235000000003E-4</v>
      </c>
      <c r="V2061" s="156">
        <v>-1.3391014E-3</v>
      </c>
      <c r="W2061"/>
      <c r="X2061" s="155">
        <v>7.6256229999999999E-6</v>
      </c>
      <c r="Y2061"/>
      <c r="Z2061"/>
      <c r="AA2061"/>
      <c r="AB2061"/>
      <c r="AC2061"/>
      <c r="AD2061" s="327"/>
      <c r="AE2061" s="272"/>
      <c r="AF2061" s="50"/>
      <c r="AG2061" s="50"/>
      <c r="AH2061" s="48"/>
      <c r="AI2061" s="48"/>
      <c r="AJ2061" s="48"/>
    </row>
    <row r="2062" spans="1:36" ht="14.4">
      <c r="B2062" s="188"/>
      <c r="C2062" s="151"/>
      <c r="D2062" s="51" t="s">
        <v>1993</v>
      </c>
      <c r="E2062" s="150"/>
      <c r="F2062"/>
      <c r="H2062" s="44">
        <f t="shared" si="367"/>
        <v>0</v>
      </c>
      <c r="I2062"/>
      <c r="J2062" s="44"/>
      <c r="K2062" s="44">
        <f t="shared" si="368"/>
        <v>0</v>
      </c>
      <c r="L2062" s="44"/>
      <c r="P2062"/>
      <c r="Q2062" s="212"/>
      <c r="R2062"/>
      <c r="S2062"/>
      <c r="T2062"/>
      <c r="U2062"/>
      <c r="V2062"/>
      <c r="W2062"/>
      <c r="X2062"/>
      <c r="Y2062"/>
      <c r="Z2062"/>
      <c r="AA2062"/>
      <c r="AB2062"/>
      <c r="AC2062"/>
      <c r="AD2062" s="327"/>
      <c r="AE2062" s="272"/>
      <c r="AF2062" s="50"/>
      <c r="AG2062" s="50"/>
      <c r="AH2062" s="48"/>
      <c r="AI2062" s="48"/>
      <c r="AJ2062" s="48"/>
    </row>
    <row r="2063" spans="1:36" ht="14.4">
      <c r="A2063" t="s">
        <v>1163</v>
      </c>
      <c r="B2063" s="188" t="s">
        <v>334</v>
      </c>
      <c r="C2063" s="151" t="str">
        <f t="shared" ref="C2063:C2079" si="373">MID(A2063,1,12)</f>
        <v>F.104.01.101</v>
      </c>
      <c r="D2063" s="54" t="s">
        <v>1993</v>
      </c>
      <c r="E2063" s="150" t="s">
        <v>352</v>
      </c>
      <c r="F2063" s="153" t="str">
        <f t="shared" ref="F2063:F2079" si="374">MID(A2063, 21,85)</f>
        <v>Bisphenol A  waste incineration with electricity</v>
      </c>
      <c r="G2063" s="277">
        <v>1.4202235999999999</v>
      </c>
      <c r="H2063" s="44">
        <f t="shared" si="367"/>
        <v>1.4202235999999999</v>
      </c>
      <c r="I2063"/>
      <c r="J2063" s="294">
        <v>0.21387562372839999</v>
      </c>
      <c r="K2063" s="44">
        <f t="shared" si="368"/>
        <v>0.21387562372839999</v>
      </c>
      <c r="L2063" s="295">
        <v>2.48018146E-3</v>
      </c>
      <c r="M2063" s="295">
        <v>5.2910850840000041E-4</v>
      </c>
      <c r="N2063" s="295">
        <v>-2.16720624E-3</v>
      </c>
      <c r="O2063" s="295">
        <v>0.21303353999999999</v>
      </c>
      <c r="P2063"/>
      <c r="Q2063" s="212">
        <v>-21.777422000000001</v>
      </c>
      <c r="R2063"/>
      <c r="S2063" s="156">
        <v>2.2126786999999998E-2</v>
      </c>
      <c r="T2063" s="156">
        <v>2.2513123999999999E-2</v>
      </c>
      <c r="U2063" s="156">
        <v>1.1445498E-3</v>
      </c>
      <c r="V2063" s="156">
        <v>-1.5308864999999999E-3</v>
      </c>
      <c r="W2063"/>
      <c r="X2063" s="155">
        <v>1.6284280000000001E-5</v>
      </c>
      <c r="Y2063"/>
      <c r="Z2063"/>
      <c r="AA2063"/>
      <c r="AB2063"/>
      <c r="AC2063"/>
      <c r="AD2063" s="327"/>
      <c r="AE2063" s="272"/>
      <c r="AF2063" s="50"/>
      <c r="AG2063" s="50"/>
      <c r="AH2063" s="48"/>
      <c r="AI2063" s="48"/>
      <c r="AJ2063" s="48"/>
    </row>
    <row r="2064" spans="1:36" ht="14.4">
      <c r="A2064" t="s">
        <v>1164</v>
      </c>
      <c r="B2064" s="188" t="s">
        <v>334</v>
      </c>
      <c r="C2064" s="151" t="str">
        <f t="shared" si="373"/>
        <v>F.104.01.102</v>
      </c>
      <c r="D2064" s="54" t="s">
        <v>1993</v>
      </c>
      <c r="E2064" s="150" t="s">
        <v>352</v>
      </c>
      <c r="F2064" s="153" t="str">
        <f t="shared" si="374"/>
        <v>DEHP  waste incineration with electricity</v>
      </c>
      <c r="G2064" s="277">
        <v>1.0968308000000002</v>
      </c>
      <c r="H2064" s="44">
        <f t="shared" si="367"/>
        <v>1.0968308000000002</v>
      </c>
      <c r="I2064"/>
      <c r="J2064" s="294">
        <v>0.1631969472933</v>
      </c>
      <c r="K2064" s="44">
        <f t="shared" si="368"/>
        <v>0.1631969472933</v>
      </c>
      <c r="L2064" s="295">
        <v>1.6936917699999999E-3</v>
      </c>
      <c r="M2064" s="295">
        <v>-6.4272344670000033E-4</v>
      </c>
      <c r="N2064" s="295">
        <v>-2.3786410299999998E-3</v>
      </c>
      <c r="O2064" s="295">
        <v>0.16452462000000001</v>
      </c>
      <c r="P2064"/>
      <c r="Q2064" s="212">
        <v>-23.902048000000001</v>
      </c>
      <c r="R2064"/>
      <c r="S2064" s="156">
        <v>1.6579323999999999E-2</v>
      </c>
      <c r="T2064" s="156">
        <v>1.7362443000000002E-2</v>
      </c>
      <c r="U2064" s="156">
        <v>8.9712216999999995E-4</v>
      </c>
      <c r="V2064" s="156">
        <v>-1.6802413E-3</v>
      </c>
      <c r="W2064"/>
      <c r="X2064" s="155">
        <v>4.3674956000000002E-6</v>
      </c>
      <c r="Y2064"/>
      <c r="Z2064"/>
      <c r="AA2064"/>
      <c r="AB2064"/>
      <c r="AC2064"/>
      <c r="AD2064" s="327"/>
      <c r="AE2064" s="272"/>
      <c r="AF2064" s="50"/>
      <c r="AG2064" s="50"/>
      <c r="AH2064" s="48"/>
      <c r="AI2064" s="48"/>
      <c r="AJ2064" s="48"/>
    </row>
    <row r="2065" spans="1:36" ht="14.4">
      <c r="A2065" t="s">
        <v>1165</v>
      </c>
      <c r="B2065" s="188" t="s">
        <v>334</v>
      </c>
      <c r="C2065" s="151" t="str">
        <f t="shared" si="373"/>
        <v>F.104.01.103</v>
      </c>
      <c r="D2065" s="54" t="s">
        <v>1993</v>
      </c>
      <c r="E2065" s="150" t="s">
        <v>352</v>
      </c>
      <c r="F2065" s="153" t="str">
        <f t="shared" si="374"/>
        <v>DINP  waste incineration with electricity</v>
      </c>
      <c r="G2065" s="277">
        <v>1.0999446666666666</v>
      </c>
      <c r="H2065" s="44">
        <f t="shared" si="367"/>
        <v>1.0999446666666666</v>
      </c>
      <c r="I2065"/>
      <c r="J2065" s="294">
        <v>0.16385183825489999</v>
      </c>
      <c r="K2065" s="44">
        <f t="shared" si="368"/>
        <v>0.16385183825489999</v>
      </c>
      <c r="L2065" s="295">
        <v>1.8177999799999997E-3</v>
      </c>
      <c r="M2065" s="295">
        <v>-5.3937672510000016E-4</v>
      </c>
      <c r="N2065" s="295">
        <v>-2.4182850000000001E-3</v>
      </c>
      <c r="O2065" s="295">
        <v>0.16499169999999999</v>
      </c>
      <c r="P2065"/>
      <c r="Q2065" s="212">
        <v>-24.300415999999998</v>
      </c>
      <c r="R2065"/>
      <c r="S2065" s="156">
        <v>1.6628588E-2</v>
      </c>
      <c r="T2065" s="156">
        <v>1.7435373000000001E-2</v>
      </c>
      <c r="U2065" s="156">
        <v>9.0146061000000003E-4</v>
      </c>
      <c r="V2065" s="156">
        <v>-1.7082453E-3</v>
      </c>
      <c r="W2065"/>
      <c r="X2065" s="155">
        <v>4.0756734999999998E-6</v>
      </c>
      <c r="Y2065"/>
      <c r="Z2065"/>
      <c r="AA2065"/>
      <c r="AB2065"/>
      <c r="AC2065"/>
      <c r="AD2065" s="327"/>
      <c r="AE2065" s="272"/>
      <c r="AF2065" s="50"/>
      <c r="AG2065" s="50"/>
      <c r="AH2065" s="48"/>
      <c r="AI2065" s="48"/>
      <c r="AJ2065" s="48"/>
    </row>
    <row r="2066" spans="1:36" ht="14.4">
      <c r="A2066" t="s">
        <v>1166</v>
      </c>
      <c r="B2066" s="188" t="s">
        <v>334</v>
      </c>
      <c r="C2066" s="151" t="str">
        <f t="shared" si="373"/>
        <v>F.104.01.104</v>
      </c>
      <c r="D2066" s="54" t="s">
        <v>1993</v>
      </c>
      <c r="E2066" s="150" t="s">
        <v>352</v>
      </c>
      <c r="F2066" s="153" t="str">
        <f t="shared" si="374"/>
        <v>Epichlorohydrin  waste incineration with electricity</v>
      </c>
      <c r="G2066" s="277">
        <v>0.63645110666666671</v>
      </c>
      <c r="H2066" s="44">
        <f t="shared" si="367"/>
        <v>0.63645110666666671</v>
      </c>
      <c r="I2066"/>
      <c r="J2066" s="294">
        <v>9.5975650448800007E-2</v>
      </c>
      <c r="K2066" s="44">
        <f t="shared" si="368"/>
        <v>9.5975650448800007E-2</v>
      </c>
      <c r="L2066" s="295">
        <v>1.363435899E-3</v>
      </c>
      <c r="M2066" s="295">
        <v>3.1464774980000012E-4</v>
      </c>
      <c r="N2066" s="295">
        <v>-1.1700992E-3</v>
      </c>
      <c r="O2066" s="295">
        <v>9.5467666000000007E-2</v>
      </c>
      <c r="P2066"/>
      <c r="Q2066" s="212">
        <v>-11.757876</v>
      </c>
      <c r="R2066"/>
      <c r="S2066" s="156">
        <v>9.8350945000000006E-3</v>
      </c>
      <c r="T2066" s="156">
        <v>1.0142150000000001E-2</v>
      </c>
      <c r="U2066" s="156">
        <v>5.1948779999999996E-4</v>
      </c>
      <c r="V2066" s="156">
        <v>-8.2654295999999995E-4</v>
      </c>
      <c r="W2066"/>
      <c r="X2066" s="155">
        <v>5.1725431000000001E-6</v>
      </c>
      <c r="Y2066"/>
      <c r="Z2066"/>
      <c r="AA2066"/>
      <c r="AB2066"/>
      <c r="AC2066"/>
      <c r="AD2066" s="327"/>
      <c r="AE2066" s="272"/>
      <c r="AF2066" s="49"/>
      <c r="AG2066" s="50"/>
      <c r="AH2066" s="48"/>
      <c r="AI2066" s="48"/>
      <c r="AJ2066" s="48"/>
    </row>
    <row r="2067" spans="1:36" ht="14.4">
      <c r="A2067" t="s">
        <v>1167</v>
      </c>
      <c r="B2067" s="188" t="s">
        <v>334</v>
      </c>
      <c r="C2067" s="151" t="str">
        <f t="shared" si="373"/>
        <v>F.104.01.105</v>
      </c>
      <c r="D2067" s="54" t="s">
        <v>1993</v>
      </c>
      <c r="E2067" s="150" t="s">
        <v>352</v>
      </c>
      <c r="F2067" s="153" t="str">
        <f t="shared" si="374"/>
        <v>EVOH  waste incineration with electricity</v>
      </c>
      <c r="G2067" s="277">
        <v>0.8594200666666667</v>
      </c>
      <c r="H2067" s="44">
        <f t="shared" si="367"/>
        <v>0.8594200666666667</v>
      </c>
      <c r="I2067"/>
      <c r="J2067" s="294">
        <v>0.1270978026863</v>
      </c>
      <c r="K2067" s="44">
        <f t="shared" si="368"/>
        <v>0.1270978026863</v>
      </c>
      <c r="L2067" s="295">
        <v>1.4245667600000002E-3</v>
      </c>
      <c r="M2067" s="295">
        <v>-9.0918645369999997E-4</v>
      </c>
      <c r="N2067" s="295">
        <v>-2.33058762E-3</v>
      </c>
      <c r="O2067" s="295">
        <v>0.12891300999999999</v>
      </c>
      <c r="P2067"/>
      <c r="Q2067" s="212">
        <v>-23.419179</v>
      </c>
      <c r="R2067"/>
      <c r="S2067" s="156">
        <v>1.2702491E-2</v>
      </c>
      <c r="T2067" s="156">
        <v>1.3634897E-2</v>
      </c>
      <c r="U2067" s="156">
        <v>7.1389124000000004E-4</v>
      </c>
      <c r="V2067" s="156">
        <v>-1.6462970999999999E-3</v>
      </c>
      <c r="W2067"/>
      <c r="X2067" s="155">
        <v>-1.8653194E-6</v>
      </c>
      <c r="Y2067"/>
      <c r="Z2067"/>
      <c r="AA2067"/>
      <c r="AB2067"/>
      <c r="AC2067"/>
      <c r="AD2067" s="327"/>
      <c r="AH2067" s="48"/>
      <c r="AI2067" s="48"/>
      <c r="AJ2067" s="48"/>
    </row>
    <row r="2068" spans="1:36" ht="14.4">
      <c r="A2068" t="s">
        <v>1168</v>
      </c>
      <c r="B2068" s="188" t="s">
        <v>334</v>
      </c>
      <c r="C2068" s="151" t="str">
        <f t="shared" si="373"/>
        <v>F.104.01.106</v>
      </c>
      <c r="D2068" s="54" t="s">
        <v>1993</v>
      </c>
      <c r="E2068" s="150" t="s">
        <v>352</v>
      </c>
      <c r="F2068" s="153" t="str">
        <f t="shared" si="374"/>
        <v>Formaldehyde  waste incineration with electricity</v>
      </c>
      <c r="G2068" s="277">
        <v>0.6813395333333333</v>
      </c>
      <c r="H2068" s="44">
        <f t="shared" si="367"/>
        <v>0.6813395333333333</v>
      </c>
      <c r="I2068"/>
      <c r="J2068" s="294">
        <v>0.10266258492329999</v>
      </c>
      <c r="K2068" s="44">
        <f t="shared" si="368"/>
        <v>0.10266258492329999</v>
      </c>
      <c r="L2068" s="295">
        <v>1.3353070809999999E-3</v>
      </c>
      <c r="M2068" s="295">
        <v>2.8923896229999976E-4</v>
      </c>
      <c r="N2068" s="295">
        <v>-1.1628911200000001E-3</v>
      </c>
      <c r="O2068" s="295">
        <v>0.10220093</v>
      </c>
      <c r="P2068"/>
      <c r="Q2068" s="212">
        <v>-11.685446000000001</v>
      </c>
      <c r="R2068"/>
      <c r="S2068" s="156">
        <v>1.0563032E-2</v>
      </c>
      <c r="T2068" s="156">
        <v>1.0831419E-2</v>
      </c>
      <c r="U2068" s="156">
        <v>5.5306400999999999E-4</v>
      </c>
      <c r="V2068" s="156">
        <v>-8.2145131999999997E-4</v>
      </c>
      <c r="W2068"/>
      <c r="X2068" s="155">
        <v>6.4896135999999999E-6</v>
      </c>
      <c r="Y2068"/>
      <c r="Z2068"/>
      <c r="AA2068"/>
      <c r="AB2068"/>
      <c r="AC2068"/>
      <c r="AD2068" s="327"/>
      <c r="AE2068" s="272"/>
      <c r="AF2068" s="50"/>
      <c r="AG2068" s="49"/>
      <c r="AH2068" s="48"/>
      <c r="AI2068" s="48"/>
      <c r="AJ2068" s="48"/>
    </row>
    <row r="2069" spans="1:36" ht="14.4">
      <c r="A2069" t="s">
        <v>1169</v>
      </c>
      <c r="B2069" s="188" t="s">
        <v>334</v>
      </c>
      <c r="C2069" s="151" t="str">
        <f t="shared" si="373"/>
        <v>F.104.01.107</v>
      </c>
      <c r="D2069" s="54" t="s">
        <v>1993</v>
      </c>
      <c r="E2069" s="150" t="s">
        <v>352</v>
      </c>
      <c r="F2069" s="153" t="str">
        <f t="shared" si="374"/>
        <v>MDI  waste incineration with electricity</v>
      </c>
      <c r="G2069" s="277">
        <v>1.3853128666666668</v>
      </c>
      <c r="H2069" s="44">
        <f t="shared" si="367"/>
        <v>1.3853128666666668</v>
      </c>
      <c r="I2069"/>
      <c r="J2069" s="294">
        <v>0.2084765612759</v>
      </c>
      <c r="K2069" s="44">
        <f t="shared" si="368"/>
        <v>0.2084765612759</v>
      </c>
      <c r="L2069" s="295">
        <v>2.0993158400000001E-3</v>
      </c>
      <c r="M2069" s="295">
        <v>4.3036960590000031E-4</v>
      </c>
      <c r="N2069" s="295">
        <v>-1.85005417E-3</v>
      </c>
      <c r="O2069" s="295">
        <v>0.20779692999999999</v>
      </c>
      <c r="P2069"/>
      <c r="Q2069" s="212">
        <v>-18.590482000000002</v>
      </c>
      <c r="R2069"/>
      <c r="S2069" s="156">
        <v>2.1692807000000001E-2</v>
      </c>
      <c r="T2069" s="156">
        <v>2.1891839E-2</v>
      </c>
      <c r="U2069" s="156">
        <v>1.1078221000000001E-3</v>
      </c>
      <c r="V2069" s="156">
        <v>-1.3068544E-3</v>
      </c>
      <c r="W2069"/>
      <c r="X2069" s="155">
        <v>1.8711987000000001E-5</v>
      </c>
      <c r="Y2069"/>
      <c r="Z2069"/>
      <c r="AA2069"/>
      <c r="AB2069"/>
      <c r="AC2069"/>
      <c r="AD2069" s="327"/>
      <c r="AE2069" s="272"/>
      <c r="AF2069" s="177"/>
      <c r="AG2069" s="50"/>
      <c r="AH2069" s="48"/>
      <c r="AI2069" s="48"/>
      <c r="AJ2069" s="48"/>
    </row>
    <row r="2070" spans="1:36" ht="14.4">
      <c r="A2070" t="s">
        <v>1170</v>
      </c>
      <c r="B2070" s="188" t="s">
        <v>334</v>
      </c>
      <c r="C2070" s="151" t="str">
        <f t="shared" si="373"/>
        <v>F.104.01.108</v>
      </c>
      <c r="D2070" s="54" t="s">
        <v>1993</v>
      </c>
      <c r="E2070" s="150" t="s">
        <v>352</v>
      </c>
      <c r="F2070" s="153" t="str">
        <f t="shared" si="374"/>
        <v>MMA monomer  waste incineration with electricity</v>
      </c>
      <c r="G2070" s="277">
        <v>1.0569311333333333</v>
      </c>
      <c r="H2070" s="44">
        <f t="shared" ref="H2070:H2083" si="375">G2070</f>
        <v>1.0569311333333333</v>
      </c>
      <c r="I2070"/>
      <c r="J2070" s="294">
        <v>0.1592111368521</v>
      </c>
      <c r="K2070" s="44">
        <f t="shared" ref="K2070:K2079" si="376">J2070</f>
        <v>0.1592111368521</v>
      </c>
      <c r="L2070" s="295">
        <v>1.9364424019999995E-3</v>
      </c>
      <c r="M2070" s="295">
        <v>4.2049579009999965E-4</v>
      </c>
      <c r="N2070" s="295">
        <v>-1.68547134E-3</v>
      </c>
      <c r="O2070" s="295">
        <v>0.15853966999999999</v>
      </c>
      <c r="P2070"/>
      <c r="Q2070" s="212">
        <v>-16.936653</v>
      </c>
      <c r="R2070"/>
      <c r="S2070" s="156">
        <v>1.6437035999999999E-2</v>
      </c>
      <c r="T2070" s="156">
        <v>1.6773468E-2</v>
      </c>
      <c r="U2070" s="156">
        <v>8.5416376000000001E-4</v>
      </c>
      <c r="V2070" s="156">
        <v>-1.1905952000000001E-3</v>
      </c>
      <c r="W2070"/>
      <c r="X2070" s="155">
        <v>1.1341938E-5</v>
      </c>
      <c r="Y2070"/>
      <c r="Z2070"/>
      <c r="AA2070"/>
      <c r="AB2070"/>
      <c r="AC2070"/>
      <c r="AD2070" s="327"/>
      <c r="AE2070" s="272"/>
      <c r="AF2070" s="322"/>
      <c r="AG2070" s="50"/>
      <c r="AH2070" s="48"/>
      <c r="AI2070" s="48"/>
      <c r="AJ2070" s="48"/>
    </row>
    <row r="2071" spans="1:36" ht="14.4">
      <c r="A2071" t="s">
        <v>1171</v>
      </c>
      <c r="B2071" s="188" t="s">
        <v>334</v>
      </c>
      <c r="C2071" s="151" t="str">
        <f t="shared" si="373"/>
        <v>F.104.01.109</v>
      </c>
      <c r="D2071" s="54" t="s">
        <v>1993</v>
      </c>
      <c r="E2071" s="150" t="s">
        <v>352</v>
      </c>
      <c r="F2071" s="153" t="str">
        <f t="shared" si="374"/>
        <v>Nafion  waste incineration with electricity</v>
      </c>
      <c r="G2071" s="277">
        <v>0.40247776666666668</v>
      </c>
      <c r="H2071" s="44">
        <f t="shared" si="375"/>
        <v>0.40247776666666668</v>
      </c>
      <c r="I2071"/>
      <c r="J2071" s="294">
        <v>6.11976865482E-2</v>
      </c>
      <c r="K2071" s="44">
        <f t="shared" si="376"/>
        <v>6.11976865482E-2</v>
      </c>
      <c r="L2071" s="295">
        <v>8.4422714299999988E-4</v>
      </c>
      <c r="M2071" s="295">
        <v>4.6473060620000019E-4</v>
      </c>
      <c r="N2071" s="295">
        <v>-4.8293620100000001E-4</v>
      </c>
      <c r="O2071" s="295">
        <v>6.0371664999999998E-2</v>
      </c>
      <c r="P2071"/>
      <c r="Q2071" s="212">
        <v>-4.8528400999999999</v>
      </c>
      <c r="R2071"/>
      <c r="S2071" s="156">
        <v>6.3853223999999998E-3</v>
      </c>
      <c r="T2071" s="156">
        <v>6.4036559999999998E-3</v>
      </c>
      <c r="U2071" s="156">
        <v>3.2280631999999999E-4</v>
      </c>
      <c r="V2071" s="156">
        <v>-3.4113991000000001E-4</v>
      </c>
      <c r="W2071"/>
      <c r="X2071" s="155">
        <v>6.2037997999999999E-6</v>
      </c>
      <c r="Y2071"/>
      <c r="Z2071"/>
      <c r="AA2071"/>
      <c r="AB2071"/>
      <c r="AC2071"/>
      <c r="AD2071" s="327"/>
      <c r="AE2071" s="272"/>
      <c r="AF2071" s="323"/>
      <c r="AG2071" s="50"/>
      <c r="AH2071" s="48"/>
      <c r="AI2071" s="48"/>
      <c r="AJ2071" s="48"/>
    </row>
    <row r="2072" spans="1:36" ht="14.4">
      <c r="A2072" t="s">
        <v>1172</v>
      </c>
      <c r="B2072" s="188" t="s">
        <v>334</v>
      </c>
      <c r="C2072" s="151" t="str">
        <f t="shared" si="373"/>
        <v>F.104.01.110</v>
      </c>
      <c r="D2072" s="54" t="s">
        <v>1993</v>
      </c>
      <c r="E2072" s="150" t="s">
        <v>352</v>
      </c>
      <c r="F2072" s="153" t="str">
        <f t="shared" si="374"/>
        <v>Paperfoam  waste incineration with electricity</v>
      </c>
      <c r="G2072" s="277">
        <v>-0.72103773333333332</v>
      </c>
      <c r="H2072" s="44">
        <f t="shared" si="375"/>
        <v>-0.72103773333333332</v>
      </c>
      <c r="I2072"/>
      <c r="J2072" s="294">
        <v>-0.1070171970006</v>
      </c>
      <c r="K2072" s="44">
        <f t="shared" si="376"/>
        <v>-0.1070171970006</v>
      </c>
      <c r="L2072" s="295">
        <v>1.5479925450000002E-3</v>
      </c>
      <c r="M2072" s="295">
        <v>6.5365090440000007E-4</v>
      </c>
      <c r="N2072" s="295">
        <v>-1.0631804499999999E-3</v>
      </c>
      <c r="O2072" s="295">
        <v>-0.10815566</v>
      </c>
      <c r="P2072"/>
      <c r="Q2072" s="212">
        <v>-10.683491</v>
      </c>
      <c r="R2072"/>
      <c r="S2072" s="156">
        <v>-1.2097917999999999E-2</v>
      </c>
      <c r="T2072" s="156">
        <v>-1.0837947000000001E-2</v>
      </c>
      <c r="U2072" s="156">
        <v>-5.0895425999999998E-4</v>
      </c>
      <c r="V2072" s="156">
        <v>-7.5101696000000003E-4</v>
      </c>
      <c r="W2072"/>
      <c r="X2072" s="155">
        <v>-3.1341055999999997E-5</v>
      </c>
      <c r="Y2072"/>
      <c r="Z2072"/>
      <c r="AA2072"/>
      <c r="AB2072"/>
      <c r="AC2072"/>
      <c r="AD2072" s="327"/>
      <c r="AE2072" s="272"/>
      <c r="AF2072" s="322"/>
      <c r="AG2072" s="50"/>
      <c r="AH2072" s="48"/>
      <c r="AI2072" s="48"/>
      <c r="AJ2072" s="48"/>
    </row>
    <row r="2073" spans="1:36" ht="14.4">
      <c r="A2073" t="s">
        <v>1173</v>
      </c>
      <c r="B2073" s="188" t="s">
        <v>334</v>
      </c>
      <c r="C2073" s="151" t="str">
        <f t="shared" si="373"/>
        <v>F.104.01.111</v>
      </c>
      <c r="D2073" s="54" t="s">
        <v>1993</v>
      </c>
      <c r="E2073" s="150" t="s">
        <v>352</v>
      </c>
      <c r="F2073" s="153" t="str">
        <f t="shared" si="374"/>
        <v>PEEK (Polyetheretherketone)  waste incineration with electricity</v>
      </c>
      <c r="G2073" s="277">
        <v>1.4404356666666667</v>
      </c>
      <c r="H2073" s="44">
        <f t="shared" si="375"/>
        <v>1.4404356666666667</v>
      </c>
      <c r="I2073"/>
      <c r="J2073" s="294">
        <v>0.21669469680349998</v>
      </c>
      <c r="K2073" s="44">
        <f t="shared" si="376"/>
        <v>0.21669469680349998</v>
      </c>
      <c r="L2073" s="295">
        <v>2.2401417300000003E-3</v>
      </c>
      <c r="M2073" s="295">
        <v>4.0864725350000028E-4</v>
      </c>
      <c r="N2073" s="295">
        <v>-2.0194421799999999E-3</v>
      </c>
      <c r="O2073" s="295">
        <v>0.21606534999999999</v>
      </c>
      <c r="P2073"/>
      <c r="Q2073" s="212">
        <v>-20.292598000000002</v>
      </c>
      <c r="R2073"/>
      <c r="S2073" s="156">
        <v>2.2504316E-2</v>
      </c>
      <c r="T2073" s="156">
        <v>2.2776335000000002E-2</v>
      </c>
      <c r="U2073" s="156">
        <v>1.1544887E-3</v>
      </c>
      <c r="V2073" s="156">
        <v>-1.4265078999999999E-3</v>
      </c>
      <c r="W2073"/>
      <c r="X2073" s="155">
        <v>1.8394413E-5</v>
      </c>
      <c r="Y2073"/>
      <c r="Z2073"/>
      <c r="AA2073"/>
      <c r="AB2073"/>
      <c r="AC2073"/>
      <c r="AD2073" s="327"/>
      <c r="AE2073" s="272"/>
      <c r="AF2073" s="322"/>
      <c r="AG2073" s="50"/>
      <c r="AH2073" s="48"/>
      <c r="AI2073" s="48"/>
      <c r="AJ2073" s="48"/>
    </row>
    <row r="2074" spans="1:36" ht="14.4">
      <c r="A2074" t="s">
        <v>3670</v>
      </c>
      <c r="B2074" s="188" t="s">
        <v>334</v>
      </c>
      <c r="C2074" s="151" t="str">
        <f t="shared" si="373"/>
        <v>F.104.01.112</v>
      </c>
      <c r="D2074" s="54" t="s">
        <v>1993</v>
      </c>
      <c r="E2074" s="150" t="s">
        <v>352</v>
      </c>
      <c r="F2074" s="153" t="str">
        <f t="shared" si="374"/>
        <v>PEI (Polyether Imide) and Aramid waste incineration with electricity</v>
      </c>
      <c r="G2074" s="277">
        <v>1.6263508000000002</v>
      </c>
      <c r="H2074" s="44">
        <f t="shared" si="375"/>
        <v>1.6263508000000002</v>
      </c>
      <c r="I2074"/>
      <c r="J2074" s="294">
        <v>0.2212889278181</v>
      </c>
      <c r="K2074" s="44">
        <f t="shared" si="376"/>
        <v>0.2212889278181</v>
      </c>
      <c r="L2074" s="295">
        <v>-8.5489148050000002E-3</v>
      </c>
      <c r="M2074" s="295">
        <v>-1.22515085869E-2</v>
      </c>
      <c r="N2074" s="295">
        <v>-1.8632687900000001E-3</v>
      </c>
      <c r="O2074" s="295">
        <v>0.24395262000000001</v>
      </c>
      <c r="P2074"/>
      <c r="Q2074" s="212">
        <v>-18.723271</v>
      </c>
      <c r="R2074"/>
      <c r="S2074" s="156">
        <v>2.3466336000000001E-2</v>
      </c>
      <c r="T2074" s="156">
        <v>2.3588505999999999E-2</v>
      </c>
      <c r="U2074" s="156">
        <v>1.1940191E-3</v>
      </c>
      <c r="V2074" s="156">
        <v>-1.3161889999999999E-3</v>
      </c>
      <c r="W2074"/>
      <c r="X2074" s="155">
        <v>1.8809707E-5</v>
      </c>
      <c r="Y2074"/>
      <c r="Z2074"/>
      <c r="AA2074"/>
      <c r="AB2074"/>
      <c r="AC2074"/>
      <c r="AD2074" s="327"/>
      <c r="AE2074" s="272"/>
      <c r="AF2074" s="50"/>
      <c r="AG2074" s="50"/>
      <c r="AH2074" s="48"/>
      <c r="AI2074" s="48"/>
      <c r="AJ2074" s="48"/>
    </row>
    <row r="2075" spans="1:36" ht="14.4">
      <c r="A2075" t="s">
        <v>1174</v>
      </c>
      <c r="B2075" s="188" t="s">
        <v>334</v>
      </c>
      <c r="C2075" s="151" t="str">
        <f t="shared" si="373"/>
        <v>F.104.01.113</v>
      </c>
      <c r="D2075" s="54" t="s">
        <v>1993</v>
      </c>
      <c r="E2075" s="150" t="s">
        <v>352</v>
      </c>
      <c r="F2075" s="153" t="str">
        <f t="shared" si="374"/>
        <v>Phthalic anhydride waste incineration with electricity</v>
      </c>
      <c r="G2075" s="277">
        <v>1.4210605333333335</v>
      </c>
      <c r="H2075" s="44">
        <f t="shared" si="375"/>
        <v>1.4210605333333335</v>
      </c>
      <c r="I2075"/>
      <c r="J2075" s="294">
        <v>0.21364884044579999</v>
      </c>
      <c r="K2075" s="44">
        <f t="shared" si="376"/>
        <v>0.21364884044579999</v>
      </c>
      <c r="L2075" s="295">
        <v>1.590925697E-3</v>
      </c>
      <c r="M2075" s="295">
        <v>3.1280471879999969E-4</v>
      </c>
      <c r="N2075" s="295">
        <v>-1.41396997E-3</v>
      </c>
      <c r="O2075" s="295">
        <v>0.21315908</v>
      </c>
      <c r="P2075"/>
      <c r="Q2075" s="212">
        <v>-14.20844</v>
      </c>
      <c r="R2075"/>
      <c r="S2075" s="156">
        <v>2.2458926000000001E-2</v>
      </c>
      <c r="T2075" s="156">
        <v>2.2336866E-2</v>
      </c>
      <c r="U2075" s="156">
        <v>1.1208710000000001E-3</v>
      </c>
      <c r="V2075" s="156">
        <v>-9.988101200000001E-4</v>
      </c>
      <c r="W2075"/>
      <c r="X2075" s="155">
        <v>2.4394554999999999E-5</v>
      </c>
      <c r="Y2075"/>
      <c r="Z2075"/>
      <c r="AA2075"/>
      <c r="AB2075"/>
      <c r="AC2075"/>
      <c r="AD2075" s="327"/>
      <c r="AE2075" s="272"/>
      <c r="AF2075" s="50"/>
      <c r="AG2075" s="50"/>
      <c r="AH2075" s="48"/>
      <c r="AI2075" s="48"/>
      <c r="AJ2075" s="48"/>
    </row>
    <row r="2076" spans="1:36" ht="14.4">
      <c r="A2076" t="s">
        <v>1175</v>
      </c>
      <c r="B2076" s="188" t="s">
        <v>334</v>
      </c>
      <c r="C2076" s="151" t="str">
        <f t="shared" si="373"/>
        <v>F.104.01.114</v>
      </c>
      <c r="D2076" s="54" t="s">
        <v>1993</v>
      </c>
      <c r="E2076" s="150" t="s">
        <v>352</v>
      </c>
      <c r="F2076" s="153" t="str">
        <f t="shared" si="374"/>
        <v>Polyether-polyols waste incineration with electricity</v>
      </c>
      <c r="G2076" s="277">
        <v>1.4101454666666666</v>
      </c>
      <c r="H2076" s="44">
        <f t="shared" si="375"/>
        <v>1.4101454666666666</v>
      </c>
      <c r="I2076"/>
      <c r="J2076" s="294">
        <v>0.21227588648000001</v>
      </c>
      <c r="K2076" s="44">
        <f t="shared" si="376"/>
        <v>0.21227588648000001</v>
      </c>
      <c r="L2076" s="295">
        <v>2.3830632199999999E-3</v>
      </c>
      <c r="M2076" s="295">
        <v>4.7934417000000012E-4</v>
      </c>
      <c r="N2076" s="295">
        <v>-2.10834091E-3</v>
      </c>
      <c r="O2076" s="295">
        <v>0.21152182</v>
      </c>
      <c r="P2076"/>
      <c r="Q2076" s="212">
        <v>-21.185907</v>
      </c>
      <c r="R2076"/>
      <c r="S2076" s="156">
        <v>2.1982523E-2</v>
      </c>
      <c r="T2076" s="156">
        <v>2.2337058999999999E-2</v>
      </c>
      <c r="U2076" s="156">
        <v>1.1347686E-3</v>
      </c>
      <c r="V2076" s="156">
        <v>-1.4893047999999999E-3</v>
      </c>
      <c r="W2076"/>
      <c r="X2076" s="155">
        <v>1.6618479999999999E-5</v>
      </c>
      <c r="Y2076"/>
      <c r="Z2076"/>
      <c r="AA2076"/>
      <c r="AB2076"/>
      <c r="AC2076"/>
      <c r="AD2076" s="327"/>
      <c r="AE2076" s="272"/>
      <c r="AF2076" s="50"/>
      <c r="AG2076" s="50"/>
      <c r="AH2076" s="48"/>
      <c r="AI2076" s="48"/>
      <c r="AJ2076" s="48"/>
    </row>
    <row r="2077" spans="1:36" ht="14.4">
      <c r="A2077" t="s">
        <v>1176</v>
      </c>
      <c r="B2077" s="188" t="s">
        <v>334</v>
      </c>
      <c r="C2077" s="151" t="str">
        <f t="shared" si="373"/>
        <v>F.104.01.115</v>
      </c>
      <c r="D2077" s="54" t="s">
        <v>1993</v>
      </c>
      <c r="E2077" s="150" t="s">
        <v>352</v>
      </c>
      <c r="F2077" s="153" t="str">
        <f t="shared" si="374"/>
        <v>PPS  waste incineration with electricity</v>
      </c>
      <c r="G2077" s="277">
        <v>1.1853128666666666</v>
      </c>
      <c r="H2077" s="44">
        <f t="shared" si="375"/>
        <v>1.1853128666666666</v>
      </c>
      <c r="I2077"/>
      <c r="J2077" s="294">
        <v>0.1784765612759</v>
      </c>
      <c r="K2077" s="44">
        <f t="shared" si="376"/>
        <v>0.1784765612759</v>
      </c>
      <c r="L2077" s="295">
        <v>2.0993158400000001E-3</v>
      </c>
      <c r="M2077" s="295">
        <v>4.3036960590000031E-4</v>
      </c>
      <c r="N2077" s="295">
        <v>-1.85005417E-3</v>
      </c>
      <c r="O2077" s="295">
        <v>0.17779692999999999</v>
      </c>
      <c r="P2077"/>
      <c r="Q2077" s="212">
        <v>-18.590482000000002</v>
      </c>
      <c r="R2077"/>
      <c r="S2077" s="156">
        <v>1.8445571000000001E-2</v>
      </c>
      <c r="T2077" s="156">
        <v>1.8796031000000001E-2</v>
      </c>
      <c r="U2077" s="156">
        <v>9.5639398999999999E-4</v>
      </c>
      <c r="V2077" s="156">
        <v>-1.3068544E-3</v>
      </c>
      <c r="W2077"/>
      <c r="X2077" s="155">
        <v>1.3135455999999999E-5</v>
      </c>
      <c r="Y2077"/>
      <c r="Z2077"/>
      <c r="AA2077"/>
      <c r="AB2077"/>
      <c r="AC2077"/>
      <c r="AD2077" s="327"/>
      <c r="AE2077" s="272"/>
      <c r="AF2077" s="50"/>
      <c r="AG2077" s="50"/>
      <c r="AH2077" s="48"/>
      <c r="AI2077" s="48"/>
      <c r="AJ2077" s="48"/>
    </row>
    <row r="2078" spans="1:36" ht="14.4">
      <c r="A2078" t="s">
        <v>1177</v>
      </c>
      <c r="B2078" s="188" t="s">
        <v>334</v>
      </c>
      <c r="C2078" s="151" t="str">
        <f t="shared" si="373"/>
        <v>F.104.01.116</v>
      </c>
      <c r="D2078" s="54" t="s">
        <v>1993</v>
      </c>
      <c r="E2078" s="150" t="s">
        <v>352</v>
      </c>
      <c r="F2078" s="153" t="str">
        <f t="shared" si="374"/>
        <v>PVOH (PVA) waste incineration with electricity</v>
      </c>
      <c r="G2078" s="277">
        <v>1.0467636666666666</v>
      </c>
      <c r="H2078" s="44">
        <f t="shared" si="375"/>
        <v>1.0467636666666666</v>
      </c>
      <c r="I2078"/>
      <c r="J2078" s="294">
        <v>0.15760659659330001</v>
      </c>
      <c r="K2078" s="44">
        <f t="shared" si="376"/>
        <v>0.15760659659330001</v>
      </c>
      <c r="L2078" s="295">
        <v>1.6295087900000001E-3</v>
      </c>
      <c r="M2078" s="295">
        <v>3.6809844330000036E-4</v>
      </c>
      <c r="N2078" s="295">
        <v>-1.40556064E-3</v>
      </c>
      <c r="O2078" s="295">
        <v>0.15701455</v>
      </c>
      <c r="P2078"/>
      <c r="Q2078" s="212">
        <v>-14.123938000000001</v>
      </c>
      <c r="R2078"/>
      <c r="S2078" s="156">
        <v>1.6395040999999999E-2</v>
      </c>
      <c r="T2078" s="156">
        <v>1.6550266000000001E-2</v>
      </c>
      <c r="U2078" s="156">
        <v>8.3764416999999999E-4</v>
      </c>
      <c r="V2078" s="156">
        <v>-9.9286987999999991E-4</v>
      </c>
      <c r="W2078"/>
      <c r="X2078" s="155">
        <v>1.4077933E-5</v>
      </c>
      <c r="Y2078"/>
      <c r="Z2078"/>
      <c r="AA2078"/>
      <c r="AB2078"/>
      <c r="AC2078"/>
      <c r="AD2078" s="53"/>
      <c r="AE2078" s="272"/>
      <c r="AF2078" s="50"/>
      <c r="AG2078" s="50"/>
      <c r="AH2078" s="48"/>
      <c r="AI2078" s="48"/>
      <c r="AJ2078" s="48"/>
    </row>
    <row r="2079" spans="1:36" ht="14.4">
      <c r="A2079" t="s">
        <v>1178</v>
      </c>
      <c r="B2079" s="188" t="s">
        <v>334</v>
      </c>
      <c r="C2079" s="151" t="str">
        <f t="shared" si="373"/>
        <v>F.104.01.117</v>
      </c>
      <c r="D2079" s="54" t="s">
        <v>1993</v>
      </c>
      <c r="E2079" s="150" t="s">
        <v>352</v>
      </c>
      <c r="F2079" s="153" t="str">
        <f t="shared" si="374"/>
        <v>TDI waste incineration with electricity</v>
      </c>
      <c r="G2079" s="277">
        <v>1.1996654666666668</v>
      </c>
      <c r="H2079" s="44">
        <f t="shared" si="375"/>
        <v>1.1996654666666668</v>
      </c>
      <c r="I2079"/>
      <c r="J2079" s="294">
        <v>0.18054040394080001</v>
      </c>
      <c r="K2079" s="44">
        <f t="shared" si="376"/>
        <v>0.18054040394080001</v>
      </c>
      <c r="L2079" s="295">
        <v>1.8100565809999998E-3</v>
      </c>
      <c r="M2079" s="295">
        <v>3.7349602980000016E-4</v>
      </c>
      <c r="N2079" s="295">
        <v>-1.5929686699999999E-3</v>
      </c>
      <c r="O2079" s="295">
        <v>0.17994982000000001</v>
      </c>
      <c r="P2079"/>
      <c r="Q2079" s="212">
        <v>-16.007128999999999</v>
      </c>
      <c r="R2079"/>
      <c r="S2079" s="156">
        <v>1.8790179000000001E-2</v>
      </c>
      <c r="T2079" s="156">
        <v>1.8956338999999999E-2</v>
      </c>
      <c r="U2079" s="156">
        <v>9.5909219000000004E-4</v>
      </c>
      <c r="V2079" s="156">
        <v>-1.1252524999999999E-3</v>
      </c>
      <c r="W2079"/>
      <c r="X2079" s="155">
        <v>1.6304442000000001E-5</v>
      </c>
      <c r="Y2079"/>
      <c r="Z2079"/>
      <c r="AA2079"/>
      <c r="AB2079"/>
      <c r="AC2079"/>
      <c r="AD2079" s="175"/>
      <c r="AE2079" s="272"/>
      <c r="AF2079" s="50"/>
      <c r="AG2079" s="50"/>
      <c r="AH2079" s="48"/>
      <c r="AI2079" s="48"/>
      <c r="AJ2079" s="48"/>
    </row>
    <row r="2080" spans="1:36" ht="14.4">
      <c r="B2080" s="188"/>
      <c r="C2080" s="151"/>
      <c r="D2080" s="51" t="s">
        <v>1384</v>
      </c>
      <c r="E2080" s="150"/>
      <c r="F2080"/>
      <c r="H2080" s="44">
        <f t="shared" si="375"/>
        <v>0</v>
      </c>
      <c r="I2080"/>
      <c r="J2080" s="44"/>
      <c r="K2080" s="44"/>
      <c r="L2080" s="44"/>
      <c r="P2080"/>
      <c r="Q2080" s="212"/>
      <c r="R2080"/>
      <c r="S2080"/>
      <c r="T2080"/>
      <c r="U2080"/>
      <c r="V2080"/>
      <c r="W2080"/>
      <c r="X2080"/>
      <c r="Y2080"/>
      <c r="Z2080"/>
      <c r="AA2080"/>
      <c r="AB2080"/>
      <c r="AC2080"/>
      <c r="AD2080" s="175"/>
      <c r="AE2080" s="272"/>
      <c r="AF2080" s="50"/>
      <c r="AG2080" s="50"/>
      <c r="AH2080" s="48"/>
      <c r="AI2080" s="48"/>
      <c r="AJ2080" s="48"/>
    </row>
    <row r="2081" spans="1:36" ht="14.4">
      <c r="A2081" t="s">
        <v>1270</v>
      </c>
      <c r="B2081" s="188" t="s">
        <v>334</v>
      </c>
      <c r="C2081" s="151" t="str">
        <f>MID(A2081,1,12)</f>
        <v>F.105.01.101</v>
      </c>
      <c r="D2081" s="54" t="s">
        <v>1384</v>
      </c>
      <c r="E2081" s="150" t="s">
        <v>352</v>
      </c>
      <c r="F2081" s="153" t="str">
        <f>MID(A2081, 21,85)</f>
        <v>AKD (Alkyl ketene dimers) waste incineration with electricity</v>
      </c>
      <c r="G2081" s="277">
        <v>-1.8461825333333335</v>
      </c>
      <c r="H2081" s="44">
        <f t="shared" si="375"/>
        <v>-1.8461825333333335</v>
      </c>
      <c r="I2081"/>
      <c r="J2081" s="294">
        <v>-0.29127839750989998</v>
      </c>
      <c r="K2081" s="44">
        <f t="shared" ref="K2081:K2083" si="377">J2081</f>
        <v>-0.29127839750989998</v>
      </c>
      <c r="L2081" s="295">
        <v>-3.9219038299999993E-3</v>
      </c>
      <c r="M2081" s="295">
        <v>-7.7068912299000005E-3</v>
      </c>
      <c r="N2081" s="295">
        <v>-2.7222224499999998E-3</v>
      </c>
      <c r="O2081" s="295">
        <v>-0.27692738</v>
      </c>
      <c r="P2081"/>
      <c r="Q2081" s="212">
        <v>-27.354566999999999</v>
      </c>
      <c r="R2081"/>
      <c r="S2081" s="156">
        <v>-3.2554452999999997E-2</v>
      </c>
      <c r="T2081" s="156">
        <v>-2.9256830000000001E-2</v>
      </c>
      <c r="U2081" s="156">
        <v>-1.3746801999999999E-3</v>
      </c>
      <c r="V2081" s="156">
        <v>-1.9229429000000001E-3</v>
      </c>
      <c r="W2081"/>
      <c r="X2081" s="155">
        <v>-8.5039836000000004E-5</v>
      </c>
      <c r="Y2081"/>
      <c r="Z2081"/>
      <c r="AA2081"/>
      <c r="AB2081"/>
      <c r="AC2081"/>
      <c r="AD2081" s="175"/>
      <c r="AE2081" s="272"/>
      <c r="AF2081" s="50"/>
      <c r="AG2081" s="50"/>
      <c r="AH2081" s="48"/>
      <c r="AI2081" s="48"/>
      <c r="AJ2081" s="48"/>
    </row>
    <row r="2082" spans="1:36" ht="14.4">
      <c r="A2082" t="s">
        <v>1271</v>
      </c>
      <c r="B2082" s="188" t="s">
        <v>334</v>
      </c>
      <c r="C2082" s="151" t="str">
        <f>MID(A2082,1,12)</f>
        <v>F.105.01.102</v>
      </c>
      <c r="D2082" s="54" t="s">
        <v>1384</v>
      </c>
      <c r="E2082" s="150" t="s">
        <v>352</v>
      </c>
      <c r="F2082" s="153" t="str">
        <f>MID(A2082, 21,85)</f>
        <v>ASA (Acrylonitrile styrene acrylate) waste incineration with electricity</v>
      </c>
      <c r="G2082" s="277">
        <v>1.0756699333333335</v>
      </c>
      <c r="H2082" s="44">
        <f t="shared" si="375"/>
        <v>1.0756699333333335</v>
      </c>
      <c r="I2082"/>
      <c r="J2082" s="294">
        <v>0.15257579166980001</v>
      </c>
      <c r="K2082" s="44">
        <f t="shared" si="377"/>
        <v>0.15257579166980001</v>
      </c>
      <c r="L2082" s="295">
        <v>-2.404384508E-3</v>
      </c>
      <c r="M2082" s="295">
        <v>-4.7124730821999994E-3</v>
      </c>
      <c r="N2082" s="295">
        <v>-1.6578407400000001E-3</v>
      </c>
      <c r="O2082" s="295">
        <v>0.16135049000000001</v>
      </c>
      <c r="P2082"/>
      <c r="Q2082" s="212">
        <v>-16.659002999999998</v>
      </c>
      <c r="R2082"/>
      <c r="S2082" s="156">
        <v>1.5890660000000001E-2</v>
      </c>
      <c r="T2082" s="156">
        <v>1.6233356000000001E-2</v>
      </c>
      <c r="U2082" s="156">
        <v>8.2838110000000003E-4</v>
      </c>
      <c r="V2082" s="156">
        <v>-1.1710773000000001E-3</v>
      </c>
      <c r="W2082"/>
      <c r="X2082" s="155">
        <v>9.5426678000000002E-6</v>
      </c>
      <c r="Y2082"/>
      <c r="Z2082"/>
      <c r="AA2082"/>
      <c r="AB2082"/>
      <c r="AC2082"/>
      <c r="AD2082" s="175"/>
      <c r="AE2082" s="272"/>
      <c r="AF2082" s="49"/>
      <c r="AG2082" s="50"/>
      <c r="AH2082" s="48"/>
      <c r="AI2082" s="48"/>
      <c r="AJ2082" s="48"/>
    </row>
    <row r="2083" spans="1:36" ht="14.4">
      <c r="A2083" t="s">
        <v>1272</v>
      </c>
      <c r="B2083" s="188" t="s">
        <v>334</v>
      </c>
      <c r="C2083" s="151" t="str">
        <f>MID(A2083,1,12)</f>
        <v>F.105.01.103</v>
      </c>
      <c r="D2083" s="54" t="s">
        <v>1384</v>
      </c>
      <c r="E2083" s="150" t="s">
        <v>352</v>
      </c>
      <c r="F2083" s="153" t="str">
        <f>MID(A2083, 21,85)</f>
        <v>Rosin (from wood, pine) waste incineration with electricity</v>
      </c>
      <c r="G2083" s="277">
        <v>-1.7076781333333335</v>
      </c>
      <c r="H2083" s="44">
        <f t="shared" si="375"/>
        <v>-1.7076781333333335</v>
      </c>
      <c r="I2083"/>
      <c r="J2083" s="294">
        <v>-0.27538883190730001</v>
      </c>
      <c r="K2083" s="44">
        <f t="shared" si="377"/>
        <v>-0.27538883190730001</v>
      </c>
      <c r="L2083" s="295">
        <v>-6.3508854900000003E-3</v>
      </c>
      <c r="M2083" s="295">
        <v>-1.0368230667299999E-2</v>
      </c>
      <c r="N2083" s="295">
        <v>-2.5179957499999999E-3</v>
      </c>
      <c r="O2083" s="295">
        <v>-0.25615172000000003</v>
      </c>
      <c r="P2083"/>
      <c r="Q2083" s="212">
        <v>-25.30237</v>
      </c>
      <c r="R2083"/>
      <c r="S2083" s="156">
        <v>-3.0657215000000002E-2</v>
      </c>
      <c r="T2083" s="156">
        <v>-2.7582285000000002E-2</v>
      </c>
      <c r="U2083" s="156">
        <v>-1.2962505E-3</v>
      </c>
      <c r="V2083" s="156">
        <v>-1.7786797E-3</v>
      </c>
      <c r="W2083"/>
      <c r="X2083" s="155">
        <v>-8.0315062999999998E-5</v>
      </c>
      <c r="Y2083"/>
      <c r="Z2083"/>
      <c r="AA2083"/>
      <c r="AB2083"/>
      <c r="AC2083"/>
      <c r="AD2083" s="175"/>
      <c r="AH2083" s="48"/>
      <c r="AI2083" s="48"/>
      <c r="AJ2083" s="48"/>
    </row>
    <row r="2084" spans="1:36" ht="14.4">
      <c r="B2084" s="188"/>
      <c r="C2084" s="151"/>
      <c r="D2084" s="51" t="s">
        <v>1385</v>
      </c>
      <c r="E2084" s="150"/>
      <c r="F2084"/>
      <c r="H2084" s="44"/>
      <c r="I2084"/>
      <c r="J2084" s="44"/>
      <c r="K2084" s="44"/>
      <c r="L2084" s="44"/>
      <c r="P2084"/>
      <c r="Q2084" s="212"/>
      <c r="R2084"/>
      <c r="S2084"/>
      <c r="T2084"/>
      <c r="U2084"/>
      <c r="V2084"/>
      <c r="W2084"/>
      <c r="X2084"/>
      <c r="Y2084"/>
      <c r="Z2084"/>
      <c r="AA2084"/>
      <c r="AB2084"/>
      <c r="AC2084"/>
      <c r="AD2084" s="175"/>
      <c r="AE2084" s="272"/>
      <c r="AF2084" s="50"/>
      <c r="AG2084" s="49"/>
      <c r="AH2084" s="48"/>
      <c r="AI2084" s="48"/>
      <c r="AJ2084" s="48"/>
    </row>
    <row r="2085" spans="1:36" ht="14.4">
      <c r="A2085" t="s">
        <v>1994</v>
      </c>
      <c r="B2085" s="188" t="s">
        <v>334</v>
      </c>
      <c r="C2085" s="151" t="str">
        <f t="shared" ref="C2085:C2092" si="378">MID(A2085,1,12)</f>
        <v>F.106.01.101</v>
      </c>
      <c r="D2085" s="54" t="s">
        <v>1385</v>
      </c>
      <c r="E2085" s="150" t="s">
        <v>352</v>
      </c>
      <c r="F2085" s="153" t="str">
        <f t="shared" ref="F2085:F2092" si="379">MID(A2085, 21,85)</f>
        <v>BR and IIR (Butyl rubber) waste combustion - clean tech without heat recovery</v>
      </c>
      <c r="G2085" s="277">
        <v>3.4499999999999997</v>
      </c>
      <c r="H2085" s="44">
        <f t="shared" ref="H2085:H2148" si="380">G2085</f>
        <v>3.4499999999999997</v>
      </c>
      <c r="I2085"/>
      <c r="J2085" s="294">
        <v>0.554216932</v>
      </c>
      <c r="K2085" s="44">
        <f t="shared" ref="K2085:K2148" si="381">J2085</f>
        <v>0.554216932</v>
      </c>
      <c r="L2085" s="295">
        <v>1.67688E-2</v>
      </c>
      <c r="M2085" s="295">
        <v>1.9948132E-2</v>
      </c>
      <c r="N2085" s="295">
        <v>0</v>
      </c>
      <c r="O2085" s="295">
        <v>0.51749999999999996</v>
      </c>
      <c r="P2085"/>
      <c r="Q2085" s="212">
        <v>0</v>
      </c>
      <c r="R2085"/>
      <c r="S2085" s="156">
        <v>5.9371181000000002E-2</v>
      </c>
      <c r="T2085" s="156">
        <v>5.6606939000000002E-2</v>
      </c>
      <c r="U2085" s="156">
        <v>2.7642412999999998E-3</v>
      </c>
      <c r="V2085" s="156">
        <v>0</v>
      </c>
      <c r="W2085"/>
      <c r="X2085" s="155">
        <v>1.0638676999999999E-4</v>
      </c>
      <c r="Y2085"/>
      <c r="Z2085"/>
      <c r="AA2085"/>
      <c r="AB2085"/>
      <c r="AC2085"/>
      <c r="AD2085" s="175"/>
      <c r="AE2085" s="272"/>
      <c r="AF2085" s="177"/>
      <c r="AG2085" s="50"/>
      <c r="AH2085" s="48"/>
      <c r="AI2085" s="48"/>
      <c r="AJ2085" s="48"/>
    </row>
    <row r="2086" spans="1:36" ht="14.4">
      <c r="A2086" t="s">
        <v>1995</v>
      </c>
      <c r="B2086" s="188" t="s">
        <v>334</v>
      </c>
      <c r="C2086" s="151" t="str">
        <f t="shared" si="378"/>
        <v>F.106.01.102</v>
      </c>
      <c r="D2086" s="54" t="s">
        <v>1385</v>
      </c>
      <c r="E2086" s="150" t="s">
        <v>352</v>
      </c>
      <c r="F2086" s="153" t="str">
        <f t="shared" si="379"/>
        <v>EVA (Ethylene vinyl acetate) waste combustion - clean tech without heat recovery</v>
      </c>
      <c r="G2086" s="277">
        <v>2.3199999999999998</v>
      </c>
      <c r="H2086" s="44">
        <f t="shared" si="380"/>
        <v>2.3199999999999998</v>
      </c>
      <c r="I2086"/>
      <c r="J2086" s="294">
        <v>0.38136684700000001</v>
      </c>
      <c r="K2086" s="44">
        <f t="shared" si="381"/>
        <v>0.38136684700000001</v>
      </c>
      <c r="L2086" s="295">
        <v>1.52388E-2</v>
      </c>
      <c r="M2086" s="295">
        <v>1.8128047000000001E-2</v>
      </c>
      <c r="N2086" s="295">
        <v>0</v>
      </c>
      <c r="O2086" s="295">
        <v>0.34799999999999998</v>
      </c>
      <c r="P2086"/>
      <c r="Q2086" s="212">
        <v>0</v>
      </c>
      <c r="R2086"/>
      <c r="S2086" s="156">
        <v>4.071806E-2</v>
      </c>
      <c r="T2086" s="156">
        <v>3.8823265000000003E-2</v>
      </c>
      <c r="U2086" s="156">
        <v>1.8947941E-3</v>
      </c>
      <c r="V2086" s="156">
        <v>0</v>
      </c>
      <c r="W2086"/>
      <c r="X2086" s="155">
        <v>7.3949476000000002E-5</v>
      </c>
      <c r="Y2086"/>
      <c r="Z2086"/>
      <c r="AA2086"/>
      <c r="AB2086"/>
      <c r="AC2086"/>
      <c r="AD2086" s="175"/>
      <c r="AE2086" s="272"/>
      <c r="AF2086" s="322"/>
      <c r="AG2086" s="50"/>
      <c r="AH2086" s="48"/>
      <c r="AI2086" s="48"/>
      <c r="AJ2086" s="48"/>
    </row>
    <row r="2087" spans="1:36" ht="14.4">
      <c r="A2087" t="s">
        <v>1996</v>
      </c>
      <c r="B2087" s="188" t="s">
        <v>334</v>
      </c>
      <c r="C2087" s="151" t="str">
        <f t="shared" si="378"/>
        <v>F.106.01.103</v>
      </c>
      <c r="D2087" s="54" t="s">
        <v>1385</v>
      </c>
      <c r="E2087" s="150" t="s">
        <v>352</v>
      </c>
      <c r="F2087" s="153" t="str">
        <f t="shared" si="379"/>
        <v>IR (Polyisoprene rubber) waste combustion - clean tech without heat recovery</v>
      </c>
      <c r="G2087" s="277">
        <v>3.24</v>
      </c>
      <c r="H2087" s="44">
        <f t="shared" si="380"/>
        <v>3.24</v>
      </c>
      <c r="I2087"/>
      <c r="J2087" s="294">
        <v>0.52218091799999999</v>
      </c>
      <c r="K2087" s="44">
        <f t="shared" si="381"/>
        <v>0.52218091799999999</v>
      </c>
      <c r="L2087" s="295">
        <v>1.6524E-2</v>
      </c>
      <c r="M2087" s="295">
        <v>1.9656917999999999E-2</v>
      </c>
      <c r="N2087" s="295">
        <v>0</v>
      </c>
      <c r="O2087" s="295">
        <v>0.48599999999999999</v>
      </c>
      <c r="P2087"/>
      <c r="Q2087" s="212">
        <v>0</v>
      </c>
      <c r="R2087"/>
      <c r="S2087" s="156">
        <v>5.5912585000000001E-2</v>
      </c>
      <c r="T2087" s="156">
        <v>5.3309563999999997E-2</v>
      </c>
      <c r="U2087" s="156">
        <v>2.6030212000000001E-3</v>
      </c>
      <c r="V2087" s="156">
        <v>0</v>
      </c>
      <c r="W2087"/>
      <c r="X2087" s="155">
        <v>1.0038263000000001E-4</v>
      </c>
      <c r="Y2087"/>
      <c r="Z2087"/>
      <c r="AA2087"/>
      <c r="AB2087"/>
      <c r="AC2087"/>
      <c r="AD2087" s="175"/>
      <c r="AE2087" s="272"/>
      <c r="AF2087" s="323"/>
      <c r="AG2087" s="50"/>
      <c r="AH2087" s="48"/>
      <c r="AI2087" s="48"/>
      <c r="AJ2087" s="48"/>
    </row>
    <row r="2088" spans="1:36" ht="14.4">
      <c r="A2088" t="s">
        <v>1997</v>
      </c>
      <c r="B2088" s="188" t="s">
        <v>334</v>
      </c>
      <c r="C2088" s="151" t="str">
        <f t="shared" si="378"/>
        <v>F.106.01.104</v>
      </c>
      <c r="D2088" s="54" t="s">
        <v>1385</v>
      </c>
      <c r="E2088" s="150" t="s">
        <v>352</v>
      </c>
      <c r="F2088" s="153" t="str">
        <f t="shared" si="379"/>
        <v>Natural rubber waste combustion - clean tech without heat recovery</v>
      </c>
      <c r="G2088" s="277">
        <v>0</v>
      </c>
      <c r="H2088" s="44">
        <f t="shared" si="380"/>
        <v>0</v>
      </c>
      <c r="I2088"/>
      <c r="J2088" s="294">
        <v>3.6180917999999999E-2</v>
      </c>
      <c r="K2088" s="44">
        <f t="shared" si="381"/>
        <v>3.6180917999999999E-2</v>
      </c>
      <c r="L2088" s="295">
        <v>1.6524E-2</v>
      </c>
      <c r="M2088" s="295">
        <v>1.9656917999999999E-2</v>
      </c>
      <c r="N2088" s="295">
        <v>0</v>
      </c>
      <c r="O2088" s="295">
        <v>0</v>
      </c>
      <c r="P2088"/>
      <c r="Q2088" s="212">
        <v>0</v>
      </c>
      <c r="R2088"/>
      <c r="S2088" s="156">
        <v>3.3073593999999999E-3</v>
      </c>
      <c r="T2088" s="156">
        <v>3.157474E-3</v>
      </c>
      <c r="U2088" s="156">
        <v>1.4988541999999999E-4</v>
      </c>
      <c r="V2088" s="156">
        <v>0</v>
      </c>
      <c r="W2088"/>
      <c r="X2088" s="155">
        <v>1.0042828E-5</v>
      </c>
      <c r="Y2088"/>
      <c r="Z2088"/>
      <c r="AA2088"/>
      <c r="AB2088"/>
      <c r="AC2088"/>
      <c r="AD2088" s="175"/>
      <c r="AE2088" s="272"/>
      <c r="AF2088" s="322"/>
      <c r="AG2088" s="50"/>
      <c r="AH2088" s="48"/>
      <c r="AI2088" s="48"/>
      <c r="AJ2088" s="48"/>
    </row>
    <row r="2089" spans="1:36" ht="14.4">
      <c r="A2089" t="s">
        <v>1998</v>
      </c>
      <c r="B2089" s="188" t="s">
        <v>334</v>
      </c>
      <c r="C2089" s="151" t="str">
        <f t="shared" si="378"/>
        <v>F.106.01.105</v>
      </c>
      <c r="D2089" s="54" t="s">
        <v>1385</v>
      </c>
      <c r="E2089" s="150" t="s">
        <v>352</v>
      </c>
      <c r="F2089" s="153" t="str">
        <f t="shared" si="379"/>
        <v>Polychloroprene (Neoprene, CR) waste combustion - clean tech without heat recovery</v>
      </c>
      <c r="G2089" s="277">
        <v>1.99</v>
      </c>
      <c r="H2089" s="44">
        <f t="shared" si="380"/>
        <v>1.99</v>
      </c>
      <c r="I2089"/>
      <c r="J2089" s="294">
        <v>0.8335310708</v>
      </c>
      <c r="K2089" s="44">
        <f t="shared" si="381"/>
        <v>0.8335310708</v>
      </c>
      <c r="L2089" s="295">
        <v>6.7161197000000006E-2</v>
      </c>
      <c r="M2089" s="295">
        <v>0.4678698738</v>
      </c>
      <c r="N2089" s="295">
        <v>0</v>
      </c>
      <c r="O2089" s="295">
        <v>0.29849999999999999</v>
      </c>
      <c r="P2089"/>
      <c r="Q2089" s="212">
        <v>0</v>
      </c>
      <c r="R2089"/>
      <c r="S2089" s="156">
        <v>3.3620694E-2</v>
      </c>
      <c r="T2089" s="156">
        <v>3.2054584999999997E-2</v>
      </c>
      <c r="U2089" s="156">
        <v>1.566109E-3</v>
      </c>
      <c r="V2089" s="156">
        <v>0</v>
      </c>
      <c r="W2089"/>
      <c r="X2089" s="155">
        <v>1.5346654000000001E-4</v>
      </c>
      <c r="Y2089"/>
      <c r="Z2089"/>
      <c r="AA2089"/>
      <c r="AB2089"/>
      <c r="AC2089"/>
      <c r="AD2089" s="175"/>
      <c r="AE2089" s="272"/>
      <c r="AF2089" s="322"/>
      <c r="AG2089" s="50"/>
      <c r="AH2089" s="48"/>
      <c r="AI2089" s="48"/>
      <c r="AJ2089" s="48"/>
    </row>
    <row r="2090" spans="1:36" ht="14.4">
      <c r="A2090" t="s">
        <v>1999</v>
      </c>
      <c r="B2090" s="188" t="s">
        <v>334</v>
      </c>
      <c r="C2090" s="151" t="str">
        <f t="shared" si="378"/>
        <v>F.106.01.106</v>
      </c>
      <c r="D2090" s="54" t="s">
        <v>1385</v>
      </c>
      <c r="E2090" s="150" t="s">
        <v>352</v>
      </c>
      <c r="F2090" s="153" t="str">
        <f t="shared" si="379"/>
        <v>PU (Polyurethane) waste combustion - clean tech without heat recovery</v>
      </c>
      <c r="G2090" s="277">
        <v>2.6900000000000004</v>
      </c>
      <c r="H2090" s="44">
        <f t="shared" si="380"/>
        <v>2.6900000000000004</v>
      </c>
      <c r="I2090"/>
      <c r="J2090" s="294">
        <v>0.42762061200000001</v>
      </c>
      <c r="K2090" s="44">
        <f t="shared" si="381"/>
        <v>0.42762061200000001</v>
      </c>
      <c r="L2090" s="295">
        <v>1.1016E-2</v>
      </c>
      <c r="M2090" s="295">
        <v>1.3104612E-2</v>
      </c>
      <c r="N2090" s="295">
        <v>0</v>
      </c>
      <c r="O2090" s="295">
        <v>0.40350000000000003</v>
      </c>
      <c r="P2090"/>
      <c r="Q2090" s="212">
        <v>0</v>
      </c>
      <c r="R2090"/>
      <c r="S2090" s="156">
        <v>4.5880232E-2</v>
      </c>
      <c r="T2090" s="156">
        <v>4.3743600000000001E-2</v>
      </c>
      <c r="U2090" s="156">
        <v>2.1366320999999999E-3</v>
      </c>
      <c r="V2090" s="156">
        <v>0</v>
      </c>
      <c r="W2090"/>
      <c r="X2090" s="155">
        <v>8.1699557000000002E-5</v>
      </c>
      <c r="Y2090"/>
      <c r="Z2090"/>
      <c r="AA2090"/>
      <c r="AB2090"/>
      <c r="AC2090"/>
      <c r="AD2090" s="175"/>
      <c r="AE2090" s="272"/>
      <c r="AF2090" s="50"/>
      <c r="AG2090" s="50"/>
      <c r="AH2090" s="48"/>
      <c r="AI2090" s="48"/>
      <c r="AJ2090" s="48"/>
    </row>
    <row r="2091" spans="1:36" ht="14.4">
      <c r="A2091" t="s">
        <v>2000</v>
      </c>
      <c r="B2091" s="188" t="s">
        <v>334</v>
      </c>
      <c r="C2091" s="151" t="str">
        <f t="shared" si="378"/>
        <v>F.106.01.107</v>
      </c>
      <c r="D2091" s="54" t="s">
        <v>1385</v>
      </c>
      <c r="E2091" s="150" t="s">
        <v>352</v>
      </c>
      <c r="F2091" s="153" t="str">
        <f t="shared" si="379"/>
        <v>SBR (Styrene butadiene rubber) waste combustion - clean tech without heat recovery</v>
      </c>
      <c r="G2091" s="277">
        <v>3.4499999999999997</v>
      </c>
      <c r="H2091" s="44">
        <f t="shared" si="380"/>
        <v>3.4499999999999997</v>
      </c>
      <c r="I2091"/>
      <c r="J2091" s="294">
        <v>0.554216932</v>
      </c>
      <c r="K2091" s="44">
        <f t="shared" si="381"/>
        <v>0.554216932</v>
      </c>
      <c r="L2091" s="295">
        <v>1.67688E-2</v>
      </c>
      <c r="M2091" s="295">
        <v>1.9948132E-2</v>
      </c>
      <c r="N2091" s="295">
        <v>0</v>
      </c>
      <c r="O2091" s="295">
        <v>0.51749999999999996</v>
      </c>
      <c r="P2091"/>
      <c r="Q2091" s="212">
        <v>0</v>
      </c>
      <c r="R2091"/>
      <c r="S2091" s="156">
        <v>5.9371181000000002E-2</v>
      </c>
      <c r="T2091" s="156">
        <v>5.6606939000000002E-2</v>
      </c>
      <c r="U2091" s="156">
        <v>2.7642412999999998E-3</v>
      </c>
      <c r="V2091" s="156">
        <v>0</v>
      </c>
      <c r="W2091"/>
      <c r="X2091" s="155">
        <v>1.0638676999999999E-4</v>
      </c>
      <c r="Y2091"/>
      <c r="Z2091"/>
      <c r="AA2091"/>
      <c r="AB2091"/>
      <c r="AC2091"/>
      <c r="AD2091" s="175"/>
      <c r="AE2091" s="272"/>
      <c r="AF2091" s="50"/>
      <c r="AG2091" s="50"/>
      <c r="AH2091" s="48"/>
      <c r="AI2091" s="48"/>
      <c r="AJ2091" s="48"/>
    </row>
    <row r="2092" spans="1:36" ht="14.4">
      <c r="A2092" t="s">
        <v>2001</v>
      </c>
      <c r="B2092" s="188" t="s">
        <v>334</v>
      </c>
      <c r="C2092" s="151" t="str">
        <f t="shared" si="378"/>
        <v>F.106.01.108</v>
      </c>
      <c r="D2092" s="54" t="s">
        <v>1385</v>
      </c>
      <c r="E2092" s="150" t="s">
        <v>352</v>
      </c>
      <c r="F2092" s="153" t="str">
        <f t="shared" si="379"/>
        <v>Silicone rubbers combustion - clean tech without heat recovery</v>
      </c>
      <c r="G2092" s="277">
        <v>1.91</v>
      </c>
      <c r="H2092" s="44">
        <f t="shared" si="380"/>
        <v>1.91</v>
      </c>
      <c r="I2092"/>
      <c r="J2092" s="294">
        <v>0.2977562856</v>
      </c>
      <c r="K2092" s="44">
        <f t="shared" si="381"/>
        <v>0.2977562856</v>
      </c>
      <c r="L2092" s="295">
        <v>5.1408000000000001E-3</v>
      </c>
      <c r="M2092" s="295">
        <v>6.1154855999999997E-3</v>
      </c>
      <c r="N2092" s="295">
        <v>0</v>
      </c>
      <c r="O2092" s="295">
        <v>0.28649999999999998</v>
      </c>
      <c r="P2092"/>
      <c r="Q2092" s="212">
        <v>0</v>
      </c>
      <c r="R2092"/>
      <c r="S2092" s="156">
        <v>3.2040061000000002E-2</v>
      </c>
      <c r="T2092" s="156">
        <v>3.0547292E-2</v>
      </c>
      <c r="U2092" s="156">
        <v>1.4927696999999999E-3</v>
      </c>
      <c r="V2092" s="156">
        <v>0</v>
      </c>
      <c r="W2092"/>
      <c r="X2092" s="155">
        <v>5.6380303999999997E-5</v>
      </c>
      <c r="Y2092"/>
      <c r="Z2092"/>
      <c r="AA2092"/>
      <c r="AB2092"/>
      <c r="AC2092"/>
      <c r="AD2092" s="53"/>
      <c r="AE2092" s="272"/>
      <c r="AF2092" s="50"/>
      <c r="AG2092" s="50"/>
      <c r="AH2092" s="48"/>
      <c r="AI2092" s="48"/>
      <c r="AJ2092" s="48"/>
    </row>
    <row r="2093" spans="1:36" ht="14.4">
      <c r="B2093" s="188"/>
      <c r="C2093" s="151"/>
      <c r="D2093" s="51" t="s">
        <v>1386</v>
      </c>
      <c r="E2093" s="150"/>
      <c r="F2093"/>
      <c r="H2093" s="44">
        <f t="shared" si="380"/>
        <v>0</v>
      </c>
      <c r="I2093"/>
      <c r="J2093" s="44"/>
      <c r="K2093" s="44">
        <f t="shared" si="381"/>
        <v>0</v>
      </c>
      <c r="L2093" s="44"/>
      <c r="P2093"/>
      <c r="Q2093" s="212"/>
      <c r="R2093"/>
      <c r="S2093"/>
      <c r="T2093"/>
      <c r="U2093"/>
      <c r="V2093"/>
      <c r="W2093"/>
      <c r="X2093"/>
      <c r="Y2093"/>
      <c r="Z2093"/>
      <c r="AA2093"/>
      <c r="AB2093"/>
      <c r="AC2093"/>
      <c r="AD2093" s="175"/>
      <c r="AE2093" s="272"/>
      <c r="AF2093" s="50"/>
      <c r="AG2093" s="50"/>
      <c r="AH2093" s="48"/>
      <c r="AI2093" s="48"/>
      <c r="AJ2093" s="48"/>
    </row>
    <row r="2094" spans="1:36" ht="14.4">
      <c r="A2094" t="s">
        <v>2002</v>
      </c>
      <c r="B2094" s="188" t="s">
        <v>334</v>
      </c>
      <c r="C2094" s="151" t="str">
        <f>MID(A2094,1,12)</f>
        <v>F.106.02.101</v>
      </c>
      <c r="D2094" s="54" t="s">
        <v>1386</v>
      </c>
      <c r="E2094" s="150" t="s">
        <v>352</v>
      </c>
      <c r="F2094" s="153" t="str">
        <f>MID(A2094, 21,85)</f>
        <v>CFRP (50%) waste combustion - clean tech without heat recovery</v>
      </c>
      <c r="G2094" s="277">
        <v>3.19</v>
      </c>
      <c r="H2094" s="44">
        <f t="shared" si="380"/>
        <v>3.19</v>
      </c>
      <c r="I2094"/>
      <c r="J2094" s="294">
        <v>0.49203434339999996</v>
      </c>
      <c r="K2094" s="44">
        <f t="shared" si="381"/>
        <v>0.49203434339999996</v>
      </c>
      <c r="L2094" s="295">
        <v>6.1812000000000004E-3</v>
      </c>
      <c r="M2094" s="295">
        <v>7.3531433999999996E-3</v>
      </c>
      <c r="N2094" s="295">
        <v>0</v>
      </c>
      <c r="O2094" s="295">
        <v>0.47849999999999998</v>
      </c>
      <c r="P2094"/>
      <c r="Q2094" s="212">
        <v>0</v>
      </c>
      <c r="R2094"/>
      <c r="S2094" s="156">
        <v>5.3030613999999997E-2</v>
      </c>
      <c r="T2094" s="156">
        <v>5.0559266999999998E-2</v>
      </c>
      <c r="U2094" s="156">
        <v>2.471347E-3</v>
      </c>
      <c r="V2094" s="156">
        <v>0</v>
      </c>
      <c r="W2094"/>
      <c r="X2094" s="155">
        <v>9.2702426E-5</v>
      </c>
      <c r="Y2094"/>
      <c r="Z2094"/>
      <c r="AA2094"/>
      <c r="AB2094"/>
      <c r="AC2094"/>
      <c r="AD2094" s="175"/>
      <c r="AE2094" s="272"/>
      <c r="AF2094" s="50"/>
      <c r="AG2094" s="50"/>
      <c r="AH2094" s="48"/>
      <c r="AI2094" s="48"/>
      <c r="AJ2094" s="48"/>
    </row>
    <row r="2095" spans="1:36" ht="14.4">
      <c r="A2095" t="s">
        <v>2003</v>
      </c>
      <c r="B2095" s="188" t="s">
        <v>334</v>
      </c>
      <c r="C2095" s="151" t="str">
        <f>MID(A2095,1,12)</f>
        <v>F.106.02.102</v>
      </c>
      <c r="D2095" s="54" t="s">
        <v>1386</v>
      </c>
      <c r="E2095" s="150" t="s">
        <v>352</v>
      </c>
      <c r="F2095" s="153" t="str">
        <f>MID(A2095, 21,85)</f>
        <v>DMC (50%) waste combustion - clean tech without heat recovery</v>
      </c>
      <c r="G2095" s="277">
        <v>1.3599999999999999</v>
      </c>
      <c r="H2095" s="44">
        <f t="shared" si="380"/>
        <v>1.3599999999999999</v>
      </c>
      <c r="I2095"/>
      <c r="J2095" s="294">
        <v>0.2175343434</v>
      </c>
      <c r="K2095" s="44">
        <f t="shared" si="381"/>
        <v>0.2175343434</v>
      </c>
      <c r="L2095" s="295">
        <v>6.1812000000000004E-3</v>
      </c>
      <c r="M2095" s="295">
        <v>7.3531433999999996E-3</v>
      </c>
      <c r="N2095" s="295">
        <v>0</v>
      </c>
      <c r="O2095" s="295">
        <v>0.20399999999999999</v>
      </c>
      <c r="P2095"/>
      <c r="Q2095" s="212">
        <v>0</v>
      </c>
      <c r="R2095"/>
      <c r="S2095" s="156">
        <v>2.3318403000000001E-2</v>
      </c>
      <c r="T2095" s="156">
        <v>2.2232623999999999E-2</v>
      </c>
      <c r="U2095" s="156">
        <v>1.0857796E-3</v>
      </c>
      <c r="V2095" s="156">
        <v>0</v>
      </c>
      <c r="W2095"/>
      <c r="X2095" s="155">
        <v>4.1677169999999999E-5</v>
      </c>
      <c r="Y2095"/>
      <c r="Z2095"/>
      <c r="AA2095"/>
      <c r="AB2095"/>
      <c r="AC2095"/>
      <c r="AD2095" s="175"/>
      <c r="AE2095" s="272"/>
      <c r="AF2095" s="50"/>
      <c r="AG2095" s="50"/>
      <c r="AH2095" s="48"/>
      <c r="AI2095" s="48"/>
      <c r="AJ2095" s="48"/>
    </row>
    <row r="2096" spans="1:36" ht="14.4">
      <c r="A2096" t="s">
        <v>2004</v>
      </c>
      <c r="B2096" s="188" t="s">
        <v>334</v>
      </c>
      <c r="C2096" s="151" t="str">
        <f>MID(A2096,1,12)</f>
        <v>F.106.02.103</v>
      </c>
      <c r="D2096" s="54" t="s">
        <v>1386</v>
      </c>
      <c r="E2096" s="150" t="s">
        <v>352</v>
      </c>
      <c r="F2096" s="153" t="str">
        <f>MID(A2096, 21,85)</f>
        <v>Flexible Polymer Foam, waste combustion - clean tech without heat recovery</v>
      </c>
      <c r="G2096" s="277">
        <v>5.3800000000000008</v>
      </c>
      <c r="H2096" s="44">
        <f t="shared" si="380"/>
        <v>5.3800000000000008</v>
      </c>
      <c r="I2096"/>
      <c r="J2096" s="294">
        <v>0.84398493800000007</v>
      </c>
      <c r="K2096" s="44">
        <f t="shared" si="381"/>
        <v>0.84398493800000007</v>
      </c>
      <c r="L2096" s="295">
        <v>1.6891199999999999E-2</v>
      </c>
      <c r="M2096" s="295">
        <v>2.0093738E-2</v>
      </c>
      <c r="N2096" s="295">
        <v>0</v>
      </c>
      <c r="O2096" s="295">
        <v>0.80700000000000005</v>
      </c>
      <c r="P2096"/>
      <c r="Q2096" s="212">
        <v>0</v>
      </c>
      <c r="R2096"/>
      <c r="S2096" s="156">
        <v>9.0731508000000002E-2</v>
      </c>
      <c r="T2096" s="156">
        <v>8.6504874999999995E-2</v>
      </c>
      <c r="U2096" s="156">
        <v>4.2266331000000001E-3</v>
      </c>
      <c r="V2096" s="156">
        <v>0</v>
      </c>
      <c r="W2096"/>
      <c r="X2096" s="155">
        <v>1.6027468000000001E-4</v>
      </c>
      <c r="Y2096"/>
      <c r="Z2096"/>
      <c r="AA2096"/>
      <c r="AB2096"/>
      <c r="AC2096"/>
      <c r="AD2096" s="175"/>
      <c r="AE2096" s="272"/>
      <c r="AF2096" s="50"/>
      <c r="AG2096" s="50"/>
      <c r="AH2096" s="48"/>
      <c r="AI2096" s="48"/>
      <c r="AJ2096" s="48"/>
    </row>
    <row r="2097" spans="1:36" ht="14.4">
      <c r="A2097" t="s">
        <v>2005</v>
      </c>
      <c r="B2097" s="188" t="s">
        <v>334</v>
      </c>
      <c r="C2097" s="151" t="str">
        <f>MID(A2097,1,12)</f>
        <v>F.106.02.104</v>
      </c>
      <c r="D2097" s="54" t="s">
        <v>1386</v>
      </c>
      <c r="E2097" s="150" t="s">
        <v>352</v>
      </c>
      <c r="F2097" s="153" t="str">
        <f>MID(A2097, 21,85)</f>
        <v>GFRP (50%) waste combustion - clean tech without heat recovery</v>
      </c>
      <c r="G2097" s="277">
        <v>1.3599999999999999</v>
      </c>
      <c r="H2097" s="44">
        <f t="shared" si="380"/>
        <v>1.3599999999999999</v>
      </c>
      <c r="I2097"/>
      <c r="J2097" s="294">
        <v>0.2175343434</v>
      </c>
      <c r="K2097" s="44">
        <f t="shared" si="381"/>
        <v>0.2175343434</v>
      </c>
      <c r="L2097" s="295">
        <v>6.1812000000000004E-3</v>
      </c>
      <c r="M2097" s="295">
        <v>7.3531433999999996E-3</v>
      </c>
      <c r="N2097" s="295">
        <v>0</v>
      </c>
      <c r="O2097" s="295">
        <v>0.20399999999999999</v>
      </c>
      <c r="P2097"/>
      <c r="Q2097" s="212">
        <v>0</v>
      </c>
      <c r="R2097"/>
      <c r="S2097" s="156">
        <v>2.3318403000000001E-2</v>
      </c>
      <c r="T2097" s="156">
        <v>2.2232623999999999E-2</v>
      </c>
      <c r="U2097" s="156">
        <v>1.0857796E-3</v>
      </c>
      <c r="V2097" s="156">
        <v>0</v>
      </c>
      <c r="W2097"/>
      <c r="X2097" s="155">
        <v>4.1677169999999999E-5</v>
      </c>
      <c r="Y2097"/>
      <c r="Z2097"/>
      <c r="AA2097"/>
      <c r="AB2097"/>
      <c r="AC2097"/>
      <c r="AD2097" s="175"/>
      <c r="AE2097" s="272"/>
      <c r="AF2097" s="50"/>
      <c r="AG2097" s="50"/>
      <c r="AH2097" s="48"/>
      <c r="AI2097" s="48"/>
      <c r="AJ2097" s="48"/>
    </row>
    <row r="2098" spans="1:36" ht="14.4">
      <c r="A2098" t="s">
        <v>2006</v>
      </c>
      <c r="B2098" s="188" t="s">
        <v>334</v>
      </c>
      <c r="C2098" s="151" t="str">
        <f>MID(A2098,1,12)</f>
        <v>F.106.02.110</v>
      </c>
      <c r="D2098" s="54" t="s">
        <v>1386</v>
      </c>
      <c r="E2098" s="150" t="s">
        <v>352</v>
      </c>
      <c r="F2098" s="153" t="str">
        <f>MID(A2098, 21,85)</f>
        <v>SMC waste combustion - clean tech without heat recovery</v>
      </c>
      <c r="G2098" s="277">
        <v>1.7200000000000002</v>
      </c>
      <c r="H2098" s="44">
        <f t="shared" si="380"/>
        <v>1.7200000000000002</v>
      </c>
      <c r="I2098"/>
      <c r="J2098" s="294">
        <v>0.27220436040000001</v>
      </c>
      <c r="K2098" s="44">
        <f t="shared" si="381"/>
        <v>0.27220436040000001</v>
      </c>
      <c r="L2098" s="295">
        <v>6.4872000000000003E-3</v>
      </c>
      <c r="M2098" s="295">
        <v>7.7171604E-3</v>
      </c>
      <c r="N2098" s="295">
        <v>0</v>
      </c>
      <c r="O2098" s="295">
        <v>0.25800000000000001</v>
      </c>
      <c r="P2098"/>
      <c r="Q2098" s="212">
        <v>0</v>
      </c>
      <c r="R2098"/>
      <c r="S2098" s="156">
        <v>2.9224676000000002E-2</v>
      </c>
      <c r="T2098" s="156">
        <v>2.7863550000000001E-2</v>
      </c>
      <c r="U2098" s="156">
        <v>1.3611259E-3</v>
      </c>
      <c r="V2098" s="156">
        <v>0</v>
      </c>
      <c r="W2098"/>
      <c r="X2098" s="155">
        <v>5.1900904000000001E-5</v>
      </c>
      <c r="Y2098"/>
      <c r="Z2098"/>
      <c r="AA2098"/>
      <c r="AB2098"/>
      <c r="AC2098"/>
      <c r="AD2098" s="175"/>
      <c r="AE2098" s="272"/>
      <c r="AF2098" s="50"/>
      <c r="AG2098" s="50"/>
      <c r="AH2098" s="48"/>
      <c r="AI2098" s="48"/>
      <c r="AJ2098" s="48"/>
    </row>
    <row r="2099" spans="1:36" ht="14.4">
      <c r="B2099" s="188"/>
      <c r="C2099" s="151"/>
      <c r="D2099" s="51" t="s">
        <v>1387</v>
      </c>
      <c r="E2099" s="150"/>
      <c r="F2099"/>
      <c r="H2099" s="44">
        <f t="shared" si="380"/>
        <v>0</v>
      </c>
      <c r="I2099"/>
      <c r="J2099" s="44"/>
      <c r="K2099" s="44">
        <f t="shared" si="381"/>
        <v>0</v>
      </c>
      <c r="L2099" s="44"/>
      <c r="P2099"/>
      <c r="Q2099" s="212"/>
      <c r="R2099"/>
      <c r="S2099"/>
      <c r="T2099"/>
      <c r="U2099"/>
      <c r="V2099"/>
      <c r="W2099"/>
      <c r="X2099"/>
      <c r="Y2099"/>
      <c r="Z2099"/>
      <c r="AA2099"/>
      <c r="AB2099"/>
      <c r="AC2099"/>
      <c r="AD2099" s="175"/>
      <c r="AE2099" s="272"/>
      <c r="AF2099" s="50"/>
      <c r="AG2099" s="50"/>
      <c r="AH2099" s="48"/>
      <c r="AI2099" s="48"/>
      <c r="AJ2099" s="48"/>
    </row>
    <row r="2100" spans="1:36" ht="14.4">
      <c r="A2100" t="s">
        <v>2007</v>
      </c>
      <c r="B2100" s="188" t="s">
        <v>334</v>
      </c>
      <c r="C2100" s="151" t="str">
        <f t="shared" ref="C2100:C2126" si="382">MID(A2100,1,12)</f>
        <v>F.106.03.101</v>
      </c>
      <c r="D2100" s="54" t="s">
        <v>1387</v>
      </c>
      <c r="E2100" s="150" t="s">
        <v>352</v>
      </c>
      <c r="F2100" s="153" t="str">
        <f t="shared" ref="F2100:F2126" si="383">MID(A2100, 21,85)</f>
        <v>ABS (Acrylonitrile butadiene styrene) waste combustion - clean tech without heat reco</v>
      </c>
      <c r="G2100" s="277">
        <v>3.13</v>
      </c>
      <c r="H2100" s="44">
        <f t="shared" si="380"/>
        <v>3.13</v>
      </c>
      <c r="I2100"/>
      <c r="J2100" s="294">
        <v>0.50152681300000002</v>
      </c>
      <c r="K2100" s="44">
        <f t="shared" si="381"/>
        <v>0.50152681300000002</v>
      </c>
      <c r="L2100" s="295">
        <v>1.4626800000000001E-2</v>
      </c>
      <c r="M2100" s="295">
        <v>1.7400012999999999E-2</v>
      </c>
      <c r="N2100" s="295">
        <v>0</v>
      </c>
      <c r="O2100" s="295">
        <v>0.46949999999999997</v>
      </c>
      <c r="P2100"/>
      <c r="Q2100" s="212">
        <v>0</v>
      </c>
      <c r="R2100"/>
      <c r="S2100" s="156">
        <v>5.3746871000000002E-2</v>
      </c>
      <c r="T2100" s="156">
        <v>5.1244343999999997E-2</v>
      </c>
      <c r="U2100" s="156">
        <v>2.5025266999999999E-3</v>
      </c>
      <c r="V2100" s="156">
        <v>0</v>
      </c>
      <c r="W2100"/>
      <c r="X2100" s="155">
        <v>9.6162468000000005E-5</v>
      </c>
      <c r="Y2100"/>
      <c r="Z2100"/>
      <c r="AA2100"/>
      <c r="AB2100"/>
      <c r="AC2100"/>
      <c r="AD2100" s="175"/>
      <c r="AE2100" s="272"/>
      <c r="AF2100" s="50"/>
      <c r="AG2100" s="50"/>
      <c r="AH2100" s="48"/>
      <c r="AI2100" s="48"/>
      <c r="AJ2100" s="48"/>
    </row>
    <row r="2101" spans="1:36" ht="14.4">
      <c r="A2101" t="s">
        <v>2008</v>
      </c>
      <c r="B2101" s="188" t="s">
        <v>334</v>
      </c>
      <c r="C2101" s="151" t="str">
        <f t="shared" si="382"/>
        <v>F.106.03.102</v>
      </c>
      <c r="D2101" s="54" t="s">
        <v>1387</v>
      </c>
      <c r="E2101" s="150" t="s">
        <v>352</v>
      </c>
      <c r="F2101" s="153" t="str">
        <f t="shared" si="383"/>
        <v>bio-PE (Polyethylene) waste combustion - clean tech without heat recovery</v>
      </c>
      <c r="G2101" s="277">
        <v>0</v>
      </c>
      <c r="H2101" s="44">
        <f t="shared" si="380"/>
        <v>0</v>
      </c>
      <c r="I2101"/>
      <c r="J2101" s="294">
        <v>3.7386949000000003E-2</v>
      </c>
      <c r="K2101" s="44">
        <f t="shared" si="381"/>
        <v>3.7386949000000003E-2</v>
      </c>
      <c r="L2101" s="295">
        <v>1.7074800000000001E-2</v>
      </c>
      <c r="M2101" s="295">
        <v>2.0312149000000002E-2</v>
      </c>
      <c r="N2101" s="295">
        <v>0</v>
      </c>
      <c r="O2101" s="295">
        <v>0</v>
      </c>
      <c r="P2101"/>
      <c r="Q2101" s="212">
        <v>0</v>
      </c>
      <c r="R2101"/>
      <c r="S2101" s="156">
        <v>3.4176047000000001E-3</v>
      </c>
      <c r="T2101" s="156">
        <v>3.2627231E-3</v>
      </c>
      <c r="U2101" s="156">
        <v>1.5488160000000001E-4</v>
      </c>
      <c r="V2101" s="156">
        <v>0</v>
      </c>
      <c r="W2101"/>
      <c r="X2101" s="155">
        <v>1.0377589E-5</v>
      </c>
      <c r="Y2101"/>
      <c r="Z2101"/>
      <c r="AA2101"/>
      <c r="AB2101"/>
      <c r="AC2101"/>
      <c r="AD2101" s="175"/>
      <c r="AE2101" s="272"/>
      <c r="AF2101" s="50"/>
      <c r="AG2101" s="50"/>
      <c r="AH2101" s="48"/>
      <c r="AI2101" s="48"/>
      <c r="AJ2101" s="48"/>
    </row>
    <row r="2102" spans="1:36" ht="14.4">
      <c r="A2102" t="s">
        <v>2009</v>
      </c>
      <c r="B2102" s="188" t="s">
        <v>334</v>
      </c>
      <c r="C2102" s="151" t="str">
        <f t="shared" si="382"/>
        <v>F.106.03.103</v>
      </c>
      <c r="D2102" s="54" t="s">
        <v>1387</v>
      </c>
      <c r="E2102" s="150" t="s">
        <v>352</v>
      </c>
      <c r="F2102" s="153" t="str">
        <f t="shared" si="383"/>
        <v>CA (Cellulose polymers) waste combustion - clean tech without heat recovery</v>
      </c>
      <c r="G2102" s="277">
        <v>0</v>
      </c>
      <c r="H2102" s="44">
        <f t="shared" si="380"/>
        <v>0</v>
      </c>
      <c r="I2102"/>
      <c r="J2102" s="294">
        <v>1.56783978E-2</v>
      </c>
      <c r="K2102" s="44">
        <f t="shared" si="381"/>
        <v>1.56783978E-2</v>
      </c>
      <c r="L2102" s="295">
        <v>7.1603999999999999E-3</v>
      </c>
      <c r="M2102" s="295">
        <v>8.5179977999999996E-3</v>
      </c>
      <c r="N2102" s="295">
        <v>0</v>
      </c>
      <c r="O2102" s="295">
        <v>0</v>
      </c>
      <c r="P2102"/>
      <c r="Q2102" s="212">
        <v>0</v>
      </c>
      <c r="R2102"/>
      <c r="S2102" s="156">
        <v>1.4331890999999999E-3</v>
      </c>
      <c r="T2102" s="156">
        <v>1.3682386999999999E-3</v>
      </c>
      <c r="U2102" s="156">
        <v>6.4950350000000004E-5</v>
      </c>
      <c r="V2102" s="156">
        <v>0</v>
      </c>
      <c r="W2102"/>
      <c r="X2102" s="155">
        <v>4.3518923000000002E-6</v>
      </c>
      <c r="Y2102"/>
      <c r="Z2102"/>
      <c r="AA2102"/>
      <c r="AB2102"/>
      <c r="AC2102"/>
      <c r="AD2102" s="175"/>
      <c r="AE2102" s="272"/>
      <c r="AF2102" s="50"/>
      <c r="AG2102" s="50"/>
      <c r="AH2102" s="48"/>
      <c r="AI2102" s="48"/>
      <c r="AJ2102" s="48"/>
    </row>
    <row r="2103" spans="1:36" ht="14.4">
      <c r="A2103" t="s">
        <v>2010</v>
      </c>
      <c r="B2103" s="188" t="s">
        <v>334</v>
      </c>
      <c r="C2103" s="151" t="str">
        <f t="shared" si="382"/>
        <v>F.106.03.104</v>
      </c>
      <c r="D2103" s="54" t="s">
        <v>1387</v>
      </c>
      <c r="E2103" s="150" t="s">
        <v>352</v>
      </c>
      <c r="F2103" s="153" t="str">
        <f t="shared" si="383"/>
        <v>Ionomer waste combustion - clean tech without heat recovery</v>
      </c>
      <c r="G2103" s="277">
        <v>3.14</v>
      </c>
      <c r="H2103" s="44">
        <f t="shared" si="380"/>
        <v>3.14</v>
      </c>
      <c r="I2103"/>
      <c r="J2103" s="294">
        <v>0.50195478500000001</v>
      </c>
      <c r="K2103" s="44">
        <f t="shared" si="381"/>
        <v>0.50195478500000001</v>
      </c>
      <c r="L2103" s="295">
        <v>1.4137200000000001E-2</v>
      </c>
      <c r="M2103" s="295">
        <v>1.6817584999999999E-2</v>
      </c>
      <c r="N2103" s="295">
        <v>0</v>
      </c>
      <c r="O2103" s="295">
        <v>0.47099999999999997</v>
      </c>
      <c r="P2103"/>
      <c r="Q2103" s="212">
        <v>0</v>
      </c>
      <c r="R2103"/>
      <c r="S2103" s="156">
        <v>5.3811236999999998E-2</v>
      </c>
      <c r="T2103" s="156">
        <v>5.1305580000000003E-2</v>
      </c>
      <c r="U2103" s="156">
        <v>2.5056571000000001E-3</v>
      </c>
      <c r="V2103" s="156">
        <v>0</v>
      </c>
      <c r="W2103"/>
      <c r="X2103" s="155">
        <v>9.6143729000000005E-5</v>
      </c>
      <c r="Y2103"/>
      <c r="Z2103"/>
      <c r="AA2103"/>
      <c r="AB2103"/>
      <c r="AC2103"/>
      <c r="AD2103" s="175"/>
      <c r="AE2103" s="272"/>
      <c r="AF2103" s="50"/>
      <c r="AG2103" s="50"/>
      <c r="AH2103" s="48"/>
      <c r="AI2103" s="48"/>
      <c r="AJ2103" s="48"/>
    </row>
    <row r="2104" spans="1:36" ht="14.4">
      <c r="A2104" t="s">
        <v>2011</v>
      </c>
      <c r="B2104" s="188" t="s">
        <v>334</v>
      </c>
      <c r="C2104" s="151" t="str">
        <f t="shared" si="382"/>
        <v>F.106.03.105</v>
      </c>
      <c r="D2104" s="54" t="s">
        <v>1387</v>
      </c>
      <c r="E2104" s="150" t="s">
        <v>352</v>
      </c>
      <c r="F2104" s="153" t="str">
        <f t="shared" si="383"/>
        <v>PA-11 (Nylon-11) waste combustion - clean tech without heat recovery</v>
      </c>
      <c r="G2104" s="277">
        <v>0</v>
      </c>
      <c r="H2104" s="44">
        <f t="shared" si="380"/>
        <v>0</v>
      </c>
      <c r="I2104"/>
      <c r="J2104" s="294">
        <v>3.0150764999999996E-2</v>
      </c>
      <c r="K2104" s="44">
        <f t="shared" si="381"/>
        <v>3.0150764999999996E-2</v>
      </c>
      <c r="L2104" s="295">
        <v>1.3769999999999999E-2</v>
      </c>
      <c r="M2104" s="295">
        <v>1.6380764999999999E-2</v>
      </c>
      <c r="N2104" s="295">
        <v>0</v>
      </c>
      <c r="O2104" s="295">
        <v>0</v>
      </c>
      <c r="P2104"/>
      <c r="Q2104" s="212">
        <v>0</v>
      </c>
      <c r="R2104"/>
      <c r="S2104" s="156">
        <v>2.7561328E-3</v>
      </c>
      <c r="T2104" s="156">
        <v>2.6312282999999999E-3</v>
      </c>
      <c r="U2104" s="156">
        <v>1.2490451999999999E-4</v>
      </c>
      <c r="V2104" s="156">
        <v>0</v>
      </c>
      <c r="W2104"/>
      <c r="X2104" s="155">
        <v>8.3690236999999998E-6</v>
      </c>
      <c r="Y2104"/>
      <c r="Z2104"/>
      <c r="AA2104"/>
      <c r="AB2104"/>
      <c r="AC2104"/>
      <c r="AD2104" s="175"/>
      <c r="AE2104" s="272"/>
      <c r="AF2104" s="50"/>
      <c r="AG2104" s="50"/>
      <c r="AH2104" s="48"/>
      <c r="AI2104" s="48"/>
      <c r="AJ2104" s="48"/>
    </row>
    <row r="2105" spans="1:36" ht="14.4">
      <c r="A2105" t="s">
        <v>2012</v>
      </c>
      <c r="B2105" s="188" t="s">
        <v>334</v>
      </c>
      <c r="C2105" s="151" t="str">
        <f t="shared" si="382"/>
        <v>F.106.03.106</v>
      </c>
      <c r="D2105" s="54" t="s">
        <v>1387</v>
      </c>
      <c r="E2105" s="150" t="s">
        <v>352</v>
      </c>
      <c r="F2105" s="153" t="str">
        <f t="shared" si="383"/>
        <v>PA (Nylons  Polyamides) waste combustion - clean tech without heat recovery</v>
      </c>
      <c r="G2105" s="277">
        <v>2.4700000000000002</v>
      </c>
      <c r="H2105" s="44">
        <f t="shared" si="380"/>
        <v>2.4700000000000002</v>
      </c>
      <c r="I2105"/>
      <c r="J2105" s="294">
        <v>0.39435260500000002</v>
      </c>
      <c r="K2105" s="44">
        <f t="shared" si="381"/>
        <v>0.39435260500000002</v>
      </c>
      <c r="L2105" s="295">
        <v>1.08936E-2</v>
      </c>
      <c r="M2105" s="295">
        <v>1.2959004999999999E-2</v>
      </c>
      <c r="N2105" s="295">
        <v>0</v>
      </c>
      <c r="O2105" s="295">
        <v>0.3705</v>
      </c>
      <c r="P2105"/>
      <c r="Q2105" s="212">
        <v>0</v>
      </c>
      <c r="R2105"/>
      <c r="S2105" s="156">
        <v>4.2283774000000003E-2</v>
      </c>
      <c r="T2105" s="156">
        <v>4.0314823E-2</v>
      </c>
      <c r="U2105" s="156">
        <v>1.9689508E-3</v>
      </c>
      <c r="V2105" s="156">
        <v>0</v>
      </c>
      <c r="W2105"/>
      <c r="X2105" s="155">
        <v>7.5490982000000004E-5</v>
      </c>
      <c r="Y2105"/>
      <c r="Z2105"/>
      <c r="AA2105"/>
      <c r="AB2105"/>
      <c r="AC2105"/>
      <c r="AD2105" s="175"/>
      <c r="AE2105" s="272"/>
      <c r="AF2105" s="50"/>
      <c r="AG2105" s="50"/>
      <c r="AH2105" s="48"/>
      <c r="AI2105" s="48"/>
      <c r="AJ2105" s="48"/>
    </row>
    <row r="2106" spans="1:36" ht="14.4">
      <c r="A2106" t="s">
        <v>2013</v>
      </c>
      <c r="B2106" s="188" t="s">
        <v>334</v>
      </c>
      <c r="C2106" s="151" t="str">
        <f t="shared" si="382"/>
        <v>F.106.03.107</v>
      </c>
      <c r="D2106" s="54" t="s">
        <v>1387</v>
      </c>
      <c r="E2106" s="150" t="s">
        <v>352</v>
      </c>
      <c r="F2106" s="153" t="str">
        <f t="shared" si="383"/>
        <v>PC (Polycarbonate) waste combustion - clean tech without heat recovery</v>
      </c>
      <c r="G2106" s="277">
        <v>2.94</v>
      </c>
      <c r="H2106" s="44">
        <f t="shared" si="380"/>
        <v>2.94</v>
      </c>
      <c r="I2106"/>
      <c r="J2106" s="294">
        <v>0.46592463200000001</v>
      </c>
      <c r="K2106" s="44">
        <f t="shared" si="381"/>
        <v>0.46592463200000001</v>
      </c>
      <c r="L2106" s="295">
        <v>1.13832E-2</v>
      </c>
      <c r="M2106" s="295">
        <v>1.3541432000000001E-2</v>
      </c>
      <c r="N2106" s="295">
        <v>0</v>
      </c>
      <c r="O2106" s="295">
        <v>0.441</v>
      </c>
      <c r="P2106"/>
      <c r="Q2106" s="212">
        <v>0</v>
      </c>
      <c r="R2106"/>
      <c r="S2106" s="156">
        <v>5.0012774000000003E-2</v>
      </c>
      <c r="T2106" s="156">
        <v>4.7683525999999997E-2</v>
      </c>
      <c r="U2106" s="156">
        <v>2.3292479999999999E-3</v>
      </c>
      <c r="V2106" s="156">
        <v>0</v>
      </c>
      <c r="W2106"/>
      <c r="X2106" s="155">
        <v>8.8893394000000002E-5</v>
      </c>
      <c r="Y2106"/>
      <c r="Z2106"/>
      <c r="AA2106"/>
      <c r="AB2106"/>
      <c r="AC2106"/>
      <c r="AD2106" s="175"/>
      <c r="AE2106" s="272"/>
      <c r="AF2106" s="49"/>
      <c r="AG2106" s="50"/>
      <c r="AH2106" s="48"/>
      <c r="AI2106" s="48"/>
      <c r="AJ2106" s="48"/>
    </row>
    <row r="2107" spans="1:36" ht="14.4">
      <c r="A2107" t="s">
        <v>3671</v>
      </c>
      <c r="B2107" s="188" t="s">
        <v>334</v>
      </c>
      <c r="C2107" s="151" t="str">
        <f t="shared" si="382"/>
        <v>F.106.03.108</v>
      </c>
      <c r="D2107" s="54" t="s">
        <v>1387</v>
      </c>
      <c r="E2107" s="150" t="s">
        <v>352</v>
      </c>
      <c r="F2107" s="153" t="str">
        <f t="shared" si="383"/>
        <v>PE (Polyethylene HDPE LDPE LLDPE) waste combustion - clean tech without heat recovery</v>
      </c>
      <c r="G2107" s="277">
        <v>3.14</v>
      </c>
      <c r="H2107" s="44">
        <f t="shared" si="380"/>
        <v>3.14</v>
      </c>
      <c r="I2107"/>
      <c r="J2107" s="294">
        <v>0.507984938</v>
      </c>
      <c r="K2107" s="44">
        <f t="shared" si="381"/>
        <v>0.507984938</v>
      </c>
      <c r="L2107" s="295">
        <v>1.6891199999999999E-2</v>
      </c>
      <c r="M2107" s="295">
        <v>2.0093738E-2</v>
      </c>
      <c r="N2107" s="295">
        <v>0</v>
      </c>
      <c r="O2107" s="295">
        <v>0.47099999999999997</v>
      </c>
      <c r="P2107"/>
      <c r="Q2107" s="212">
        <v>0</v>
      </c>
      <c r="R2107"/>
      <c r="S2107" s="156">
        <v>5.4362463999999999E-2</v>
      </c>
      <c r="T2107" s="156">
        <v>5.1831825999999998E-2</v>
      </c>
      <c r="U2107" s="156">
        <v>2.530638E-3</v>
      </c>
      <c r="V2107" s="156">
        <v>0</v>
      </c>
      <c r="W2107"/>
      <c r="X2107" s="155">
        <v>9.7817533999999996E-5</v>
      </c>
      <c r="Y2107"/>
      <c r="Z2107"/>
      <c r="AA2107"/>
      <c r="AB2107"/>
      <c r="AC2107"/>
      <c r="AD2107" s="175"/>
      <c r="AE2107" s="272"/>
      <c r="AF2107" s="49"/>
      <c r="AG2107" s="49"/>
      <c r="AH2107" s="48"/>
      <c r="AI2107" s="48"/>
      <c r="AJ2107" s="48"/>
    </row>
    <row r="2108" spans="1:36" ht="14.4">
      <c r="A2108" t="s">
        <v>2014</v>
      </c>
      <c r="B2108" s="188" t="s">
        <v>334</v>
      </c>
      <c r="C2108" s="151" t="str">
        <f t="shared" si="382"/>
        <v>F.106.03.111</v>
      </c>
      <c r="D2108" s="54" t="s">
        <v>1387</v>
      </c>
      <c r="E2108" s="150" t="s">
        <v>352</v>
      </c>
      <c r="F2108" s="153" t="str">
        <f t="shared" si="383"/>
        <v>PET (Polyethylene terephthalate) waste combustion - clean tech without heat recovery</v>
      </c>
      <c r="G2108" s="277">
        <v>2.2900000000000005</v>
      </c>
      <c r="H2108" s="44">
        <f t="shared" si="380"/>
        <v>2.2900000000000005</v>
      </c>
      <c r="I2108"/>
      <c r="J2108" s="294">
        <v>0.36869263900000004</v>
      </c>
      <c r="K2108" s="44">
        <f t="shared" si="381"/>
        <v>0.36869263900000004</v>
      </c>
      <c r="L2108" s="295">
        <v>1.15056E-2</v>
      </c>
      <c r="M2108" s="295">
        <v>1.3687039E-2</v>
      </c>
      <c r="N2108" s="295">
        <v>0</v>
      </c>
      <c r="O2108" s="295">
        <v>0.34350000000000003</v>
      </c>
      <c r="P2108"/>
      <c r="Q2108" s="212">
        <v>0</v>
      </c>
      <c r="R2108"/>
      <c r="S2108" s="156">
        <v>3.9483756000000002E-2</v>
      </c>
      <c r="T2108" s="156">
        <v>3.7645538999999999E-2</v>
      </c>
      <c r="U2108" s="156">
        <v>1.8382168E-3</v>
      </c>
      <c r="V2108" s="156">
        <v>0</v>
      </c>
      <c r="W2108"/>
      <c r="X2108" s="155">
        <v>7.0844061000000002E-5</v>
      </c>
      <c r="Y2108"/>
      <c r="Z2108"/>
      <c r="AA2108"/>
      <c r="AB2108"/>
      <c r="AC2108"/>
      <c r="AD2108" s="53"/>
      <c r="AE2108" s="272"/>
      <c r="AH2108" s="48"/>
      <c r="AI2108" s="48"/>
      <c r="AJ2108" s="48"/>
    </row>
    <row r="2109" spans="1:36" ht="14.4">
      <c r="A2109" t="s">
        <v>2015</v>
      </c>
      <c r="B2109" s="188" t="s">
        <v>334</v>
      </c>
      <c r="C2109" s="151" t="str">
        <f t="shared" si="382"/>
        <v>F.106.03.112</v>
      </c>
      <c r="D2109" s="54" t="s">
        <v>1387</v>
      </c>
      <c r="E2109" s="150" t="s">
        <v>352</v>
      </c>
      <c r="F2109" s="153" t="str">
        <f t="shared" si="383"/>
        <v>PHA (Polyhydroxyalkanoates) waste combustion - clean tech without heat recovery</v>
      </c>
      <c r="G2109" s="277">
        <v>0</v>
      </c>
      <c r="H2109" s="44">
        <f t="shared" si="380"/>
        <v>0</v>
      </c>
      <c r="I2109"/>
      <c r="J2109" s="294">
        <v>1.9430493E-2</v>
      </c>
      <c r="K2109" s="44">
        <f t="shared" si="381"/>
        <v>1.9430493E-2</v>
      </c>
      <c r="L2109" s="295">
        <v>8.8739999999999999E-3</v>
      </c>
      <c r="M2109" s="295">
        <v>1.0556493E-2</v>
      </c>
      <c r="N2109" s="295">
        <v>0</v>
      </c>
      <c r="O2109" s="295">
        <v>0</v>
      </c>
      <c r="P2109"/>
      <c r="Q2109" s="212">
        <v>0</v>
      </c>
      <c r="R2109"/>
      <c r="S2109" s="156">
        <v>1.7761744999999999E-3</v>
      </c>
      <c r="T2109" s="156">
        <v>1.6956804999999999E-3</v>
      </c>
      <c r="U2109" s="156">
        <v>8.0494024000000005E-5</v>
      </c>
      <c r="V2109" s="156">
        <v>0</v>
      </c>
      <c r="W2109"/>
      <c r="X2109" s="155">
        <v>5.3933707999999999E-6</v>
      </c>
      <c r="Y2109"/>
      <c r="Z2109"/>
      <c r="AA2109"/>
      <c r="AB2109"/>
      <c r="AC2109"/>
      <c r="AD2109" s="175"/>
      <c r="AE2109" s="272"/>
      <c r="AH2109" s="48"/>
      <c r="AI2109" s="48"/>
      <c r="AJ2109" s="48"/>
    </row>
    <row r="2110" spans="1:36" ht="14.4">
      <c r="A2110" t="s">
        <v>2016</v>
      </c>
      <c r="B2110" s="188" t="s">
        <v>334</v>
      </c>
      <c r="C2110" s="151" t="str">
        <f t="shared" si="382"/>
        <v>F.106.03.113</v>
      </c>
      <c r="D2110" s="54" t="s">
        <v>1387</v>
      </c>
      <c r="E2110" s="150" t="s">
        <v>352</v>
      </c>
      <c r="F2110" s="153" t="str">
        <f t="shared" si="383"/>
        <v>PLA (Polylactide) waste combustion - clean tech without heat recovery</v>
      </c>
      <c r="G2110" s="277">
        <v>0</v>
      </c>
      <c r="H2110" s="44">
        <f t="shared" si="380"/>
        <v>0</v>
      </c>
      <c r="I2110"/>
      <c r="J2110" s="294">
        <v>1.5946404599999998E-2</v>
      </c>
      <c r="K2110" s="44">
        <f t="shared" si="381"/>
        <v>1.5946404599999998E-2</v>
      </c>
      <c r="L2110" s="295">
        <v>7.2827999999999999E-3</v>
      </c>
      <c r="M2110" s="295">
        <v>8.6636045999999994E-3</v>
      </c>
      <c r="N2110" s="295">
        <v>0</v>
      </c>
      <c r="O2110" s="295">
        <v>0</v>
      </c>
      <c r="P2110"/>
      <c r="Q2110" s="212">
        <v>0</v>
      </c>
      <c r="R2110"/>
      <c r="S2110" s="156">
        <v>1.457688E-3</v>
      </c>
      <c r="T2110" s="156">
        <v>1.3916274E-3</v>
      </c>
      <c r="U2110" s="156">
        <v>6.6060613000000005E-5</v>
      </c>
      <c r="V2110" s="156">
        <v>0</v>
      </c>
      <c r="W2110"/>
      <c r="X2110" s="155">
        <v>4.4262837E-6</v>
      </c>
      <c r="Y2110"/>
      <c r="Z2110"/>
      <c r="AA2110"/>
      <c r="AB2110"/>
      <c r="AC2110"/>
      <c r="AD2110" s="175"/>
      <c r="AE2110" s="272"/>
      <c r="AH2110" s="48"/>
      <c r="AI2110" s="48"/>
      <c r="AJ2110" s="48"/>
    </row>
    <row r="2111" spans="1:36" ht="14.4">
      <c r="A2111" t="s">
        <v>2017</v>
      </c>
      <c r="B2111" s="188" t="s">
        <v>334</v>
      </c>
      <c r="C2111" s="151" t="str">
        <f t="shared" si="382"/>
        <v>F.106.03.114</v>
      </c>
      <c r="D2111" s="54" t="s">
        <v>1387</v>
      </c>
      <c r="E2111" s="150" t="s">
        <v>352</v>
      </c>
      <c r="F2111" s="153" t="str">
        <f t="shared" si="383"/>
        <v>PMMA (Polymethyl methacrylate) waste combustion - clean tech without heat recovery</v>
      </c>
      <c r="G2111" s="277">
        <v>2.2000000000000002</v>
      </c>
      <c r="H2111" s="44">
        <f t="shared" si="380"/>
        <v>2.2000000000000002</v>
      </c>
      <c r="I2111"/>
      <c r="J2111" s="294">
        <v>0.350770527</v>
      </c>
      <c r="K2111" s="44">
        <f t="shared" si="381"/>
        <v>0.350770527</v>
      </c>
      <c r="L2111" s="295">
        <v>9.4859999999999996E-3</v>
      </c>
      <c r="M2111" s="295">
        <v>1.1284527000000001E-2</v>
      </c>
      <c r="N2111" s="295">
        <v>0</v>
      </c>
      <c r="O2111" s="295">
        <v>0.33</v>
      </c>
      <c r="P2111"/>
      <c r="Q2111" s="212">
        <v>0</v>
      </c>
      <c r="R2111"/>
      <c r="S2111" s="156">
        <v>3.7618266999999997E-2</v>
      </c>
      <c r="T2111" s="156">
        <v>3.5866512000000003E-2</v>
      </c>
      <c r="U2111" s="156">
        <v>1.7517548E-3</v>
      </c>
      <c r="V2111" s="156">
        <v>0</v>
      </c>
      <c r="W2111"/>
      <c r="X2111" s="155">
        <v>6.7107164999999998E-5</v>
      </c>
      <c r="Y2111"/>
      <c r="Z2111"/>
      <c r="AA2111"/>
      <c r="AB2111"/>
      <c r="AC2111"/>
      <c r="AD2111" s="175"/>
      <c r="AE2111" s="272"/>
      <c r="AH2111" s="48"/>
      <c r="AI2111" s="48"/>
      <c r="AJ2111" s="48"/>
    </row>
    <row r="2112" spans="1:36" ht="14.4">
      <c r="A2112" t="s">
        <v>2018</v>
      </c>
      <c r="B2112" s="188" t="s">
        <v>334</v>
      </c>
      <c r="C2112" s="151" t="str">
        <f t="shared" si="382"/>
        <v>F.106.03.115</v>
      </c>
      <c r="D2112" s="54" t="s">
        <v>1387</v>
      </c>
      <c r="E2112" s="150" t="s">
        <v>352</v>
      </c>
      <c r="F2112" s="153" t="str">
        <f t="shared" si="383"/>
        <v>POM (Polyoxymethylene  Polyacetaal) waste combustion - clean tech without heat recove</v>
      </c>
      <c r="G2112" s="277">
        <v>1.47</v>
      </c>
      <c r="H2112" s="44">
        <f t="shared" si="380"/>
        <v>1.47</v>
      </c>
      <c r="I2112"/>
      <c r="J2112" s="294">
        <v>0.23363233319999999</v>
      </c>
      <c r="K2112" s="44">
        <f t="shared" si="381"/>
        <v>0.23363233319999999</v>
      </c>
      <c r="L2112" s="295">
        <v>5.9975999999999996E-3</v>
      </c>
      <c r="M2112" s="295">
        <v>7.1347331999999999E-3</v>
      </c>
      <c r="N2112" s="295">
        <v>0</v>
      </c>
      <c r="O2112" s="295">
        <v>0.2205</v>
      </c>
      <c r="P2112"/>
      <c r="Q2112" s="212">
        <v>0</v>
      </c>
      <c r="R2112"/>
      <c r="S2112" s="156">
        <v>2.5067635000000001E-2</v>
      </c>
      <c r="T2112" s="156">
        <v>2.3900234999999999E-2</v>
      </c>
      <c r="U2112" s="156">
        <v>1.1673997E-3</v>
      </c>
      <c r="V2112" s="156">
        <v>0</v>
      </c>
      <c r="W2112"/>
      <c r="X2112" s="155">
        <v>4.4632675000000002E-5</v>
      </c>
      <c r="Y2112"/>
      <c r="Z2112"/>
      <c r="AA2112"/>
      <c r="AB2112"/>
      <c r="AC2112"/>
      <c r="AD2112" s="175"/>
      <c r="AH2112" s="48"/>
      <c r="AI2112" s="48"/>
      <c r="AJ2112" s="48"/>
    </row>
    <row r="2113" spans="1:36" ht="14.4">
      <c r="A2113" t="s">
        <v>2019</v>
      </c>
      <c r="B2113" s="188" t="s">
        <v>334</v>
      </c>
      <c r="C2113" s="151" t="str">
        <f t="shared" si="382"/>
        <v>F.106.03.116</v>
      </c>
      <c r="D2113" s="54" t="s">
        <v>1387</v>
      </c>
      <c r="E2113" s="150" t="s">
        <v>352</v>
      </c>
      <c r="F2113" s="153" t="str">
        <f t="shared" si="383"/>
        <v>PP (Polypropylene) waste combustion - clean tech without heat recovery</v>
      </c>
      <c r="G2113" s="277">
        <v>3.14</v>
      </c>
      <c r="H2113" s="44">
        <f t="shared" si="380"/>
        <v>3.14</v>
      </c>
      <c r="I2113"/>
      <c r="J2113" s="294">
        <v>0.50637689799999996</v>
      </c>
      <c r="K2113" s="44">
        <f t="shared" si="381"/>
        <v>0.50637689799999996</v>
      </c>
      <c r="L2113" s="295">
        <v>1.6156799999999999E-2</v>
      </c>
      <c r="M2113" s="295">
        <v>1.9220098000000001E-2</v>
      </c>
      <c r="N2113" s="295">
        <v>0</v>
      </c>
      <c r="O2113" s="295">
        <v>0.47099999999999997</v>
      </c>
      <c r="P2113"/>
      <c r="Q2113" s="212">
        <v>0</v>
      </c>
      <c r="R2113"/>
      <c r="S2113" s="156">
        <v>5.4215470000000002E-2</v>
      </c>
      <c r="T2113" s="156">
        <v>5.1691492999999998E-2</v>
      </c>
      <c r="U2113" s="156">
        <v>2.5239764E-3</v>
      </c>
      <c r="V2113" s="156">
        <v>0</v>
      </c>
      <c r="W2113"/>
      <c r="X2113" s="155">
        <v>9.7371186000000002E-5</v>
      </c>
      <c r="Y2113"/>
      <c r="Z2113"/>
      <c r="AA2113"/>
      <c r="AB2113"/>
      <c r="AC2113"/>
      <c r="AD2113" s="175"/>
      <c r="AH2113" s="48"/>
      <c r="AI2113" s="48"/>
      <c r="AJ2113" s="48"/>
    </row>
    <row r="2114" spans="1:36" ht="14.4">
      <c r="A2114" t="s">
        <v>2020</v>
      </c>
      <c r="B2114" s="188" t="s">
        <v>334</v>
      </c>
      <c r="C2114" s="151" t="str">
        <f t="shared" si="382"/>
        <v>F.106.03.117</v>
      </c>
      <c r="D2114" s="54" t="s">
        <v>1387</v>
      </c>
      <c r="E2114" s="150" t="s">
        <v>352</v>
      </c>
      <c r="F2114" s="153" t="str">
        <f t="shared" si="383"/>
        <v>PS (Polystyrene) waste combustion - clean tech without heat recovery</v>
      </c>
      <c r="G2114" s="277">
        <v>3.3800000000000003</v>
      </c>
      <c r="H2114" s="44">
        <f t="shared" si="380"/>
        <v>3.3800000000000003</v>
      </c>
      <c r="I2114"/>
      <c r="J2114" s="294">
        <v>0.54184088399999997</v>
      </c>
      <c r="K2114" s="44">
        <f t="shared" si="381"/>
        <v>0.54184088399999997</v>
      </c>
      <c r="L2114" s="295">
        <v>1.5911999999999999E-2</v>
      </c>
      <c r="M2114" s="295">
        <v>1.8928884E-2</v>
      </c>
      <c r="N2114" s="295">
        <v>0</v>
      </c>
      <c r="O2114" s="295">
        <v>0.50700000000000001</v>
      </c>
      <c r="P2114"/>
      <c r="Q2114" s="212">
        <v>0</v>
      </c>
      <c r="R2114"/>
      <c r="S2114" s="156">
        <v>5.8063154999999998E-2</v>
      </c>
      <c r="T2114" s="156">
        <v>5.5359685999999998E-2</v>
      </c>
      <c r="U2114" s="156">
        <v>2.7034696000000002E-3</v>
      </c>
      <c r="V2114" s="156">
        <v>0</v>
      </c>
      <c r="W2114"/>
      <c r="X2114" s="155">
        <v>1.0391424E-4</v>
      </c>
      <c r="Y2114"/>
      <c r="Z2114"/>
      <c r="AA2114"/>
      <c r="AB2114"/>
      <c r="AC2114"/>
      <c r="AD2114" s="175"/>
      <c r="AE2114" s="335"/>
      <c r="AF2114" s="49"/>
      <c r="AG2114" s="49"/>
      <c r="AH2114" s="48"/>
      <c r="AI2114" s="48"/>
      <c r="AJ2114" s="48"/>
    </row>
    <row r="2115" spans="1:36" ht="14.4">
      <c r="A2115" t="s">
        <v>2021</v>
      </c>
      <c r="B2115" s="188" t="s">
        <v>334</v>
      </c>
      <c r="C2115" s="151" t="str">
        <f t="shared" si="382"/>
        <v>F.106.03.118</v>
      </c>
      <c r="D2115" s="54" t="s">
        <v>1387</v>
      </c>
      <c r="E2115" s="150" t="s">
        <v>352</v>
      </c>
      <c r="F2115" s="153" t="str">
        <f t="shared" si="383"/>
        <v>PTFE (Teflon, Polytetrafluoroethylene) waste combustion - clean tech without heat rec</v>
      </c>
      <c r="G2115" s="277">
        <v>0.88000000000000012</v>
      </c>
      <c r="H2115" s="44">
        <f t="shared" si="380"/>
        <v>0.88000000000000012</v>
      </c>
      <c r="I2115"/>
      <c r="J2115" s="294">
        <v>0.13749413939999999</v>
      </c>
      <c r="K2115" s="44">
        <f t="shared" si="381"/>
        <v>0.13749413939999999</v>
      </c>
      <c r="L2115" s="295">
        <v>2.5092000000000001E-3</v>
      </c>
      <c r="M2115" s="295">
        <v>2.9849394E-3</v>
      </c>
      <c r="N2115" s="295">
        <v>0</v>
      </c>
      <c r="O2115" s="295">
        <v>0.13200000000000001</v>
      </c>
      <c r="P2115"/>
      <c r="Q2115" s="212">
        <v>0</v>
      </c>
      <c r="R2115"/>
      <c r="S2115" s="156">
        <v>1.4790068E-2</v>
      </c>
      <c r="T2115" s="156">
        <v>1.4101023000000001E-2</v>
      </c>
      <c r="U2115" s="156">
        <v>6.8904418000000002E-4</v>
      </c>
      <c r="V2115" s="156">
        <v>0</v>
      </c>
      <c r="W2115"/>
      <c r="X2115" s="155">
        <v>2.6061757000000001E-5</v>
      </c>
      <c r="Y2115"/>
      <c r="Z2115"/>
      <c r="AA2115"/>
      <c r="AB2115"/>
      <c r="AC2115"/>
      <c r="AD2115" s="175"/>
      <c r="AE2115" s="335"/>
      <c r="AF2115" s="49"/>
      <c r="AG2115" s="49"/>
      <c r="AH2115" s="48"/>
      <c r="AI2115" s="48"/>
      <c r="AJ2115" s="48"/>
    </row>
    <row r="2116" spans="1:36" ht="14.4">
      <c r="A2116" t="s">
        <v>2022</v>
      </c>
      <c r="B2116" s="188" t="s">
        <v>334</v>
      </c>
      <c r="C2116" s="151" t="str">
        <f t="shared" si="382"/>
        <v>F.106.03.119</v>
      </c>
      <c r="D2116" s="54" t="s">
        <v>1387</v>
      </c>
      <c r="E2116" s="150" t="s">
        <v>352</v>
      </c>
      <c r="F2116" s="153" t="str">
        <f t="shared" si="383"/>
        <v>PTT (Polyltrimethylene terephthalate) waste combustion - clean tech without heat reco</v>
      </c>
      <c r="G2116" s="277">
        <v>1.7100000000000002</v>
      </c>
      <c r="H2116" s="44">
        <f t="shared" si="380"/>
        <v>1.7100000000000002</v>
      </c>
      <c r="I2116"/>
      <c r="J2116" s="294">
        <v>0.2723124012</v>
      </c>
      <c r="K2116" s="44">
        <f t="shared" si="381"/>
        <v>0.2723124012</v>
      </c>
      <c r="L2116" s="295">
        <v>7.2215999999999999E-3</v>
      </c>
      <c r="M2116" s="295">
        <v>8.5908011999999995E-3</v>
      </c>
      <c r="N2116" s="295">
        <v>0</v>
      </c>
      <c r="O2116" s="295">
        <v>0.25650000000000001</v>
      </c>
      <c r="P2116"/>
      <c r="Q2116" s="212">
        <v>0</v>
      </c>
      <c r="R2116"/>
      <c r="S2116" s="156">
        <v>2.9209308E-2</v>
      </c>
      <c r="T2116" s="156">
        <v>2.7849090999999999E-2</v>
      </c>
      <c r="U2116" s="156">
        <v>1.3602161000000001E-3</v>
      </c>
      <c r="V2116" s="156">
        <v>0</v>
      </c>
      <c r="W2116"/>
      <c r="X2116" s="155">
        <v>5.2068424999999999E-5</v>
      </c>
      <c r="Y2116"/>
      <c r="Z2116"/>
      <c r="AA2116"/>
      <c r="AB2116"/>
      <c r="AC2116"/>
      <c r="AD2116" s="175"/>
      <c r="AE2116" s="335"/>
      <c r="AF2116" s="49"/>
      <c r="AG2116" s="49"/>
      <c r="AH2116" s="48"/>
      <c r="AI2116" s="48"/>
      <c r="AJ2116" s="48"/>
    </row>
    <row r="2117" spans="1:36" ht="14.4">
      <c r="A2117" t="s">
        <v>2023</v>
      </c>
      <c r="B2117" s="188" t="s">
        <v>334</v>
      </c>
      <c r="C2117" s="151" t="str">
        <f t="shared" si="382"/>
        <v>F.106.03.120</v>
      </c>
      <c r="D2117" s="54" t="s">
        <v>1387</v>
      </c>
      <c r="E2117" s="150" t="s">
        <v>352</v>
      </c>
      <c r="F2117" s="153" t="str">
        <f t="shared" si="383"/>
        <v>PUR (Polyurethane) waste combustion - clean tech without heat recovery</v>
      </c>
      <c r="G2117" s="277">
        <v>2.6900000000000004</v>
      </c>
      <c r="H2117" s="44">
        <f t="shared" si="380"/>
        <v>2.6900000000000004</v>
      </c>
      <c r="I2117"/>
      <c r="J2117" s="294">
        <v>0.42199246900000004</v>
      </c>
      <c r="K2117" s="44">
        <f t="shared" si="381"/>
        <v>0.42199246900000004</v>
      </c>
      <c r="L2117" s="295">
        <v>8.4455999999999993E-3</v>
      </c>
      <c r="M2117" s="295">
        <v>1.0046869E-2</v>
      </c>
      <c r="N2117" s="295">
        <v>0</v>
      </c>
      <c r="O2117" s="295">
        <v>0.40350000000000003</v>
      </c>
      <c r="P2117"/>
      <c r="Q2117" s="212">
        <v>0</v>
      </c>
      <c r="R2117"/>
      <c r="S2117" s="156">
        <v>4.5365754000000001E-2</v>
      </c>
      <c r="T2117" s="156">
        <v>4.3252437999999997E-2</v>
      </c>
      <c r="U2117" s="156">
        <v>2.1133164999999998E-3</v>
      </c>
      <c r="V2117" s="156">
        <v>0</v>
      </c>
      <c r="W2117"/>
      <c r="X2117" s="155">
        <v>8.0137338999999996E-5</v>
      </c>
      <c r="Y2117"/>
      <c r="Z2117"/>
      <c r="AA2117"/>
      <c r="AB2117"/>
      <c r="AC2117"/>
      <c r="AD2117" s="175"/>
      <c r="AE2117" s="335"/>
      <c r="AF2117" s="49"/>
      <c r="AG2117" s="49"/>
      <c r="AH2117" s="48"/>
      <c r="AI2117" s="48"/>
      <c r="AJ2117" s="48"/>
    </row>
    <row r="2118" spans="1:36" ht="14.4">
      <c r="A2118" t="s">
        <v>2024</v>
      </c>
      <c r="B2118" s="188" t="s">
        <v>334</v>
      </c>
      <c r="C2118" s="151" t="str">
        <f t="shared" si="382"/>
        <v>F.106.03.122</v>
      </c>
      <c r="D2118" s="54" t="s">
        <v>1387</v>
      </c>
      <c r="E2118" s="150" t="s">
        <v>352</v>
      </c>
      <c r="F2118" s="153" t="str">
        <f t="shared" si="383"/>
        <v>PVDC (Polyvinyliden chloride) waste combustion - clean tech without heat recovery</v>
      </c>
      <c r="G2118" s="277">
        <v>0.91000000000000014</v>
      </c>
      <c r="H2118" s="44">
        <f t="shared" si="380"/>
        <v>0.91000000000000014</v>
      </c>
      <c r="I2118"/>
      <c r="J2118" s="294">
        <v>1.0973957776000001</v>
      </c>
      <c r="K2118" s="44">
        <f t="shared" si="381"/>
        <v>1.0973957776000001</v>
      </c>
      <c r="L2118" s="295">
        <v>0.11477442</v>
      </c>
      <c r="M2118" s="295">
        <v>0.84612135759999996</v>
      </c>
      <c r="N2118" s="295">
        <v>0</v>
      </c>
      <c r="O2118" s="295">
        <v>0.13650000000000001</v>
      </c>
      <c r="P2118"/>
      <c r="Q2118" s="212">
        <v>0</v>
      </c>
      <c r="R2118"/>
      <c r="S2118" s="156">
        <v>1.5558891E-2</v>
      </c>
      <c r="T2118" s="156">
        <v>1.4834365E-2</v>
      </c>
      <c r="U2118" s="156">
        <v>7.2452642000000002E-4</v>
      </c>
      <c r="V2118" s="156">
        <v>0</v>
      </c>
      <c r="W2118"/>
      <c r="X2118" s="155">
        <v>1.9967501E-4</v>
      </c>
      <c r="Y2118"/>
      <c r="Z2118"/>
      <c r="AA2118"/>
      <c r="AB2118"/>
      <c r="AC2118"/>
      <c r="AD2118" s="175"/>
      <c r="AE2118" s="335"/>
      <c r="AF2118" s="49"/>
      <c r="AG2118" s="49"/>
      <c r="AH2118" s="48"/>
      <c r="AI2118" s="48"/>
      <c r="AJ2118" s="48"/>
    </row>
    <row r="2119" spans="1:36" ht="14.4">
      <c r="A2119" t="s">
        <v>2025</v>
      </c>
      <c r="B2119" s="188" t="s">
        <v>334</v>
      </c>
      <c r="C2119" s="151" t="str">
        <f t="shared" si="382"/>
        <v>F.106.03.123</v>
      </c>
      <c r="D2119" s="54" t="s">
        <v>1387</v>
      </c>
      <c r="E2119" s="150" t="s">
        <v>352</v>
      </c>
      <c r="F2119" s="153" t="str">
        <f t="shared" si="383"/>
        <v>Starch PBS 50%-50% (Polybutylene succinate) waste combustion - clean tech without hea</v>
      </c>
      <c r="G2119" s="277">
        <v>0</v>
      </c>
      <c r="H2119" s="44">
        <f t="shared" si="380"/>
        <v>0</v>
      </c>
      <c r="I2119"/>
      <c r="J2119" s="294">
        <v>1.4070357E-2</v>
      </c>
      <c r="K2119" s="44">
        <f t="shared" si="381"/>
        <v>1.4070357E-2</v>
      </c>
      <c r="L2119" s="295">
        <v>6.4260000000000003E-3</v>
      </c>
      <c r="M2119" s="295">
        <v>7.6443570000000001E-3</v>
      </c>
      <c r="N2119" s="295">
        <v>0</v>
      </c>
      <c r="O2119" s="295">
        <v>0</v>
      </c>
      <c r="P2119"/>
      <c r="Q2119" s="212">
        <v>0</v>
      </c>
      <c r="R2119"/>
      <c r="S2119" s="156">
        <v>1.2861953000000001E-3</v>
      </c>
      <c r="T2119" s="156">
        <v>1.2279064999999999E-3</v>
      </c>
      <c r="U2119" s="156">
        <v>5.8288775999999998E-5</v>
      </c>
      <c r="V2119" s="156">
        <v>0</v>
      </c>
      <c r="W2119"/>
      <c r="X2119" s="155">
        <v>3.9055444000000003E-6</v>
      </c>
      <c r="Y2119"/>
      <c r="Z2119"/>
      <c r="AA2119"/>
      <c r="AB2119"/>
      <c r="AC2119"/>
      <c r="AD2119" s="175"/>
      <c r="AE2119" s="335"/>
      <c r="AF2119" s="49"/>
      <c r="AG2119" s="49"/>
      <c r="AH2119" s="48"/>
      <c r="AI2119" s="48"/>
      <c r="AJ2119" s="48"/>
    </row>
    <row r="2120" spans="1:36" ht="14.4">
      <c r="A2120" t="s">
        <v>2026</v>
      </c>
      <c r="B2120" s="188" t="s">
        <v>334</v>
      </c>
      <c r="C2120" s="151" t="str">
        <f t="shared" si="382"/>
        <v>F.106.03.124</v>
      </c>
      <c r="D2120" s="54" t="s">
        <v>1387</v>
      </c>
      <c r="E2120" s="150" t="s">
        <v>352</v>
      </c>
      <c r="F2120" s="153" t="str">
        <f t="shared" si="383"/>
        <v>PBS (Polybutylene succinate) waste combustion - clean tech without heat recovery</v>
      </c>
      <c r="G2120" s="277">
        <v>0</v>
      </c>
      <c r="H2120" s="44">
        <f t="shared" si="380"/>
        <v>0</v>
      </c>
      <c r="I2120"/>
      <c r="J2120" s="294">
        <v>1.5946404599999998E-2</v>
      </c>
      <c r="K2120" s="44">
        <f t="shared" si="381"/>
        <v>1.5946404599999998E-2</v>
      </c>
      <c r="L2120" s="295">
        <v>7.2827999999999999E-3</v>
      </c>
      <c r="M2120" s="295">
        <v>8.6636045999999994E-3</v>
      </c>
      <c r="N2120" s="295">
        <v>0</v>
      </c>
      <c r="O2120" s="295">
        <v>0</v>
      </c>
      <c r="P2120"/>
      <c r="Q2120" s="212">
        <v>0</v>
      </c>
      <c r="R2120"/>
      <c r="S2120" s="156">
        <v>1.457688E-3</v>
      </c>
      <c r="T2120" s="156">
        <v>1.3916274E-3</v>
      </c>
      <c r="U2120" s="156">
        <v>6.6060613000000005E-5</v>
      </c>
      <c r="V2120" s="156">
        <v>0</v>
      </c>
      <c r="W2120"/>
      <c r="X2120" s="155">
        <v>4.4262837E-6</v>
      </c>
      <c r="Y2120"/>
      <c r="Z2120"/>
      <c r="AA2120"/>
      <c r="AB2120"/>
      <c r="AC2120"/>
      <c r="AD2120" s="175"/>
      <c r="AE2120" s="269"/>
      <c r="AF2120" s="49"/>
      <c r="AG2120" s="49"/>
      <c r="AH2120" s="48"/>
      <c r="AI2120" s="48"/>
      <c r="AJ2120" s="48"/>
    </row>
    <row r="2121" spans="1:36" ht="14.4">
      <c r="A2121" t="s">
        <v>2027</v>
      </c>
      <c r="B2121" s="188" t="s">
        <v>334</v>
      </c>
      <c r="C2121" s="151" t="str">
        <f t="shared" si="382"/>
        <v>F.106.03.125</v>
      </c>
      <c r="D2121" s="54" t="s">
        <v>1387</v>
      </c>
      <c r="E2121" s="150" t="s">
        <v>352</v>
      </c>
      <c r="F2121" s="153" t="str">
        <f t="shared" si="383"/>
        <v>PBAT (Polybutylene adipate terepht) waste combustion - clean tech without heat recove</v>
      </c>
      <c r="G2121" s="277">
        <v>0</v>
      </c>
      <c r="H2121" s="44">
        <f t="shared" si="380"/>
        <v>0</v>
      </c>
      <c r="I2121"/>
      <c r="J2121" s="294">
        <v>1.5946404599999998E-2</v>
      </c>
      <c r="K2121" s="44">
        <f t="shared" si="381"/>
        <v>1.5946404599999998E-2</v>
      </c>
      <c r="L2121" s="295">
        <v>7.2827999999999999E-3</v>
      </c>
      <c r="M2121" s="295">
        <v>8.6636045999999994E-3</v>
      </c>
      <c r="N2121" s="295">
        <v>0</v>
      </c>
      <c r="O2121" s="295">
        <v>0</v>
      </c>
      <c r="P2121"/>
      <c r="Q2121" s="212">
        <v>0</v>
      </c>
      <c r="R2121"/>
      <c r="S2121" s="156">
        <v>1.457688E-3</v>
      </c>
      <c r="T2121" s="156">
        <v>1.3916274E-3</v>
      </c>
      <c r="U2121" s="156">
        <v>6.6060613000000005E-5</v>
      </c>
      <c r="V2121" s="156">
        <v>0</v>
      </c>
      <c r="W2121"/>
      <c r="X2121" s="155">
        <v>4.4262837E-6</v>
      </c>
      <c r="Y2121"/>
      <c r="Z2121"/>
      <c r="AA2121"/>
      <c r="AB2121"/>
      <c r="AC2121"/>
      <c r="AD2121" s="175"/>
      <c r="AE2121" s="269"/>
      <c r="AF2121" s="49"/>
      <c r="AG2121" s="49"/>
      <c r="AH2121" s="48"/>
      <c r="AI2121" s="48"/>
      <c r="AJ2121" s="48"/>
    </row>
    <row r="2122" spans="1:36" ht="14.4">
      <c r="A2122" t="s">
        <v>2028</v>
      </c>
      <c r="B2122" s="188" t="s">
        <v>334</v>
      </c>
      <c r="C2122" s="151" t="str">
        <f t="shared" si="382"/>
        <v>F.106.03.126</v>
      </c>
      <c r="D2122" s="54" t="s">
        <v>1387</v>
      </c>
      <c r="E2122" s="150" t="s">
        <v>352</v>
      </c>
      <c r="F2122" s="153" t="str">
        <f t="shared" si="383"/>
        <v>PHB (Polyhydroxybutyrate) waste combustion - clean tech without heat recovery</v>
      </c>
      <c r="G2122" s="277">
        <v>0</v>
      </c>
      <c r="H2122" s="44">
        <f t="shared" si="380"/>
        <v>0</v>
      </c>
      <c r="I2122"/>
      <c r="J2122" s="294">
        <v>1.5946404599999998E-2</v>
      </c>
      <c r="K2122" s="44">
        <f t="shared" si="381"/>
        <v>1.5946404599999998E-2</v>
      </c>
      <c r="L2122" s="295">
        <v>7.2827999999999999E-3</v>
      </c>
      <c r="M2122" s="295">
        <v>8.6636045999999994E-3</v>
      </c>
      <c r="N2122" s="295">
        <v>0</v>
      </c>
      <c r="O2122" s="295">
        <v>0</v>
      </c>
      <c r="P2122"/>
      <c r="Q2122" s="212">
        <v>0</v>
      </c>
      <c r="R2122"/>
      <c r="S2122" s="156">
        <v>1.457688E-3</v>
      </c>
      <c r="T2122" s="156">
        <v>1.3916274E-3</v>
      </c>
      <c r="U2122" s="156">
        <v>6.6060613000000005E-5</v>
      </c>
      <c r="V2122" s="156">
        <v>0</v>
      </c>
      <c r="W2122"/>
      <c r="X2122" s="155">
        <v>4.4262837E-6</v>
      </c>
      <c r="Y2122"/>
      <c r="Z2122"/>
      <c r="AA2122"/>
      <c r="AB2122"/>
      <c r="AC2122"/>
      <c r="AD2122" s="175"/>
      <c r="AE2122" s="269"/>
      <c r="AF2122" s="49"/>
      <c r="AG2122" s="49"/>
      <c r="AH2122" s="48"/>
      <c r="AI2122" s="48"/>
      <c r="AJ2122" s="48"/>
    </row>
    <row r="2123" spans="1:36" ht="14.4">
      <c r="A2123" t="s">
        <v>2029</v>
      </c>
      <c r="B2123" s="188" t="s">
        <v>334</v>
      </c>
      <c r="C2123" s="151" t="str">
        <f t="shared" si="382"/>
        <v>F.106.03.127</v>
      </c>
      <c r="D2123" s="54" t="s">
        <v>1387</v>
      </c>
      <c r="E2123" s="150" t="s">
        <v>352</v>
      </c>
      <c r="F2123" s="153" t="str">
        <f t="shared" si="383"/>
        <v>PAN (Polyacrylonitrile fibres) waste combustion - clean tech without heat recovery</v>
      </c>
      <c r="G2123" s="277">
        <v>2.4900000000000002</v>
      </c>
      <c r="H2123" s="44">
        <f t="shared" si="380"/>
        <v>2.4900000000000002</v>
      </c>
      <c r="I2123"/>
      <c r="J2123" s="294">
        <v>0.39802262199999999</v>
      </c>
      <c r="K2123" s="44">
        <f t="shared" si="381"/>
        <v>0.39802262199999999</v>
      </c>
      <c r="L2123" s="295">
        <v>1.1199600000000001E-2</v>
      </c>
      <c r="M2123" s="295">
        <v>1.3323022E-2</v>
      </c>
      <c r="N2123" s="295">
        <v>0</v>
      </c>
      <c r="O2123" s="295">
        <v>0.3735</v>
      </c>
      <c r="P2123"/>
      <c r="Q2123" s="212">
        <v>0</v>
      </c>
      <c r="R2123"/>
      <c r="S2123" s="156">
        <v>4.2669745000000002E-2</v>
      </c>
      <c r="T2123" s="156">
        <v>4.0682875E-2</v>
      </c>
      <c r="U2123" s="156">
        <v>1.9868693000000002E-3</v>
      </c>
      <c r="V2123" s="156">
        <v>0</v>
      </c>
      <c r="W2123"/>
      <c r="X2123" s="155">
        <v>7.6234613000000006E-5</v>
      </c>
      <c r="Y2123"/>
      <c r="Z2123"/>
      <c r="AA2123"/>
      <c r="AB2123"/>
      <c r="AC2123"/>
      <c r="AD2123" s="175"/>
      <c r="AE2123" s="269"/>
      <c r="AF2123" s="49"/>
      <c r="AG2123" s="49"/>
      <c r="AH2123" s="48"/>
      <c r="AI2123" s="48"/>
      <c r="AJ2123" s="48"/>
    </row>
    <row r="2124" spans="1:36" ht="14.4">
      <c r="A2124" t="s">
        <v>2030</v>
      </c>
      <c r="B2124" s="188" t="s">
        <v>334</v>
      </c>
      <c r="C2124" s="151" t="str">
        <f t="shared" si="382"/>
        <v>F.106.03.128</v>
      </c>
      <c r="D2124" s="54" t="s">
        <v>1387</v>
      </c>
      <c r="E2124" s="150" t="s">
        <v>352</v>
      </c>
      <c r="F2124" s="153" t="str">
        <f t="shared" si="383"/>
        <v>bio-PP (Polypropylene) waste combustion - clean tech without heat recovery</v>
      </c>
      <c r="G2124" s="277">
        <v>0</v>
      </c>
      <c r="H2124" s="44">
        <f t="shared" si="380"/>
        <v>0</v>
      </c>
      <c r="I2124"/>
      <c r="J2124" s="294">
        <v>3.5376898000000004E-2</v>
      </c>
      <c r="K2124" s="44">
        <f t="shared" si="381"/>
        <v>3.5376898000000004E-2</v>
      </c>
      <c r="L2124" s="295">
        <v>1.6156799999999999E-2</v>
      </c>
      <c r="M2124" s="295">
        <v>1.9220098000000001E-2</v>
      </c>
      <c r="N2124" s="295">
        <v>0</v>
      </c>
      <c r="O2124" s="295">
        <v>0</v>
      </c>
      <c r="P2124"/>
      <c r="Q2124" s="212">
        <v>0</v>
      </c>
      <c r="R2124"/>
      <c r="S2124" s="156">
        <v>3.2338624999999998E-3</v>
      </c>
      <c r="T2124" s="156">
        <v>3.0873078999999999E-3</v>
      </c>
      <c r="U2124" s="156">
        <v>1.4655464000000001E-4</v>
      </c>
      <c r="V2124" s="156">
        <v>0</v>
      </c>
      <c r="W2124"/>
      <c r="X2124" s="155">
        <v>9.8196545000000007E-6</v>
      </c>
      <c r="Y2124"/>
      <c r="Z2124"/>
      <c r="AA2124"/>
      <c r="AB2124"/>
      <c r="AC2124"/>
      <c r="AD2124" s="175"/>
      <c r="AE2124" s="269"/>
      <c r="AF2124" s="49"/>
      <c r="AG2124" s="49"/>
      <c r="AH2124" s="48"/>
      <c r="AI2124" s="48"/>
      <c r="AJ2124" s="48"/>
    </row>
    <row r="2125" spans="1:36" ht="14.4">
      <c r="A2125" t="s">
        <v>2031</v>
      </c>
      <c r="B2125" s="188" t="s">
        <v>334</v>
      </c>
      <c r="C2125" s="151" t="str">
        <f t="shared" si="382"/>
        <v>F.106.03.129</v>
      </c>
      <c r="D2125" s="54" t="s">
        <v>1387</v>
      </c>
      <c r="E2125" s="150" t="s">
        <v>352</v>
      </c>
      <c r="F2125" s="153" t="str">
        <f t="shared" si="383"/>
        <v>bio-PET (Polyethylene terephthalate)waste combustion - clean tech without heat recove</v>
      </c>
      <c r="G2125" s="277">
        <v>2.2900000000000005</v>
      </c>
      <c r="H2125" s="44">
        <f t="shared" si="380"/>
        <v>2.2900000000000005</v>
      </c>
      <c r="I2125"/>
      <c r="J2125" s="294">
        <v>0.36279649000000003</v>
      </c>
      <c r="K2125" s="44">
        <f t="shared" si="381"/>
        <v>0.36279649000000003</v>
      </c>
      <c r="L2125" s="295">
        <v>8.8128000000000008E-3</v>
      </c>
      <c r="M2125" s="295">
        <v>1.048369E-2</v>
      </c>
      <c r="N2125" s="295">
        <v>0</v>
      </c>
      <c r="O2125" s="295">
        <v>0.34350000000000003</v>
      </c>
      <c r="P2125"/>
      <c r="Q2125" s="212">
        <v>0</v>
      </c>
      <c r="R2125"/>
      <c r="S2125" s="156">
        <v>3.8944778999999999E-2</v>
      </c>
      <c r="T2125" s="156">
        <v>3.7130987999999997E-2</v>
      </c>
      <c r="U2125" s="156">
        <v>1.8137911E-3</v>
      </c>
      <c r="V2125" s="156">
        <v>0</v>
      </c>
      <c r="W2125"/>
      <c r="X2125" s="155">
        <v>6.9207451000000004E-5</v>
      </c>
      <c r="Y2125"/>
      <c r="Z2125"/>
      <c r="AA2125"/>
      <c r="AB2125"/>
      <c r="AC2125"/>
      <c r="AD2125" s="175"/>
      <c r="AE2125" s="269"/>
      <c r="AF2125" s="49"/>
      <c r="AG2125" s="49"/>
      <c r="AH2125" s="48"/>
      <c r="AI2125" s="48"/>
      <c r="AJ2125" s="48"/>
    </row>
    <row r="2126" spans="1:36" ht="14.4">
      <c r="A2126" t="s">
        <v>2032</v>
      </c>
      <c r="B2126" s="188" t="s">
        <v>334</v>
      </c>
      <c r="C2126" s="151" t="str">
        <f t="shared" si="382"/>
        <v>F.106.03.130</v>
      </c>
      <c r="D2126" s="54" t="s">
        <v>1387</v>
      </c>
      <c r="E2126" s="150" t="s">
        <v>352</v>
      </c>
      <c r="F2126" s="153" t="str">
        <f t="shared" si="383"/>
        <v>PEF (Polyethylene terephthalate) waste combustion - clean tech without heat recovery</v>
      </c>
      <c r="G2126" s="277">
        <v>0</v>
      </c>
      <c r="H2126" s="44">
        <f t="shared" si="380"/>
        <v>0</v>
      </c>
      <c r="I2126"/>
      <c r="J2126" s="294">
        <v>1.8224462399999999E-2</v>
      </c>
      <c r="K2126" s="44">
        <f t="shared" si="381"/>
        <v>1.8224462399999999E-2</v>
      </c>
      <c r="L2126" s="295">
        <v>8.3231999999999993E-3</v>
      </c>
      <c r="M2126" s="295">
        <v>9.9012623999999994E-3</v>
      </c>
      <c r="N2126" s="295">
        <v>0</v>
      </c>
      <c r="O2126" s="295">
        <v>0</v>
      </c>
      <c r="P2126"/>
      <c r="Q2126" s="212">
        <v>0</v>
      </c>
      <c r="R2126"/>
      <c r="S2126" s="156">
        <v>1.6659292000000001E-3</v>
      </c>
      <c r="T2126" s="156">
        <v>1.5904312999999999E-3</v>
      </c>
      <c r="U2126" s="156">
        <v>7.5497843000000005E-5</v>
      </c>
      <c r="V2126" s="156">
        <v>0</v>
      </c>
      <c r="W2126"/>
      <c r="X2126" s="155">
        <v>5.0586099000000001E-6</v>
      </c>
      <c r="Y2126"/>
      <c r="Z2126"/>
      <c r="AA2126"/>
      <c r="AB2126"/>
      <c r="AC2126"/>
      <c r="AD2126" s="175"/>
      <c r="AE2126" s="269"/>
      <c r="AF2126" s="49"/>
      <c r="AG2126" s="49"/>
      <c r="AH2126" s="48"/>
      <c r="AI2126" s="48"/>
      <c r="AJ2126" s="48"/>
    </row>
    <row r="2127" spans="1:36" ht="14.4">
      <c r="B2127" s="188"/>
      <c r="C2127" s="151"/>
      <c r="D2127" s="51" t="s">
        <v>1388</v>
      </c>
      <c r="E2127" s="150"/>
      <c r="F2127"/>
      <c r="H2127" s="44">
        <f t="shared" si="380"/>
        <v>0</v>
      </c>
      <c r="I2127"/>
      <c r="J2127" s="44"/>
      <c r="K2127" s="44">
        <f t="shared" si="381"/>
        <v>0</v>
      </c>
      <c r="L2127" s="44"/>
      <c r="P2127"/>
      <c r="Q2127" s="212"/>
      <c r="R2127"/>
      <c r="S2127"/>
      <c r="T2127"/>
      <c r="U2127"/>
      <c r="V2127"/>
      <c r="W2127"/>
      <c r="X2127"/>
      <c r="Y2127"/>
      <c r="Z2127"/>
      <c r="AA2127"/>
      <c r="AB2127"/>
      <c r="AC2127"/>
      <c r="AD2127" s="175"/>
      <c r="AE2127" s="269"/>
      <c r="AF2127" s="49"/>
      <c r="AG2127" s="49"/>
      <c r="AH2127" s="48"/>
      <c r="AI2127" s="48"/>
      <c r="AJ2127" s="48"/>
    </row>
    <row r="2128" spans="1:36" ht="14.4">
      <c r="A2128" t="s">
        <v>2033</v>
      </c>
      <c r="B2128" s="188" t="s">
        <v>334</v>
      </c>
      <c r="C2128" s="151" t="str">
        <f>MID(A2128,1,12)</f>
        <v>F.106.04.101</v>
      </c>
      <c r="D2128" s="54" t="s">
        <v>1388</v>
      </c>
      <c r="E2128" s="150" t="s">
        <v>352</v>
      </c>
      <c r="F2128" s="153" t="str">
        <f>MID(A2128, 21,85)</f>
        <v>Epoxies waste combustion - clean tech without heat recovery</v>
      </c>
      <c r="G2128" s="277">
        <v>2.7199999999999998</v>
      </c>
      <c r="H2128" s="44">
        <f t="shared" si="380"/>
        <v>2.7199999999999998</v>
      </c>
      <c r="I2128"/>
      <c r="J2128" s="294">
        <v>0.43506868699999995</v>
      </c>
      <c r="K2128" s="44">
        <f t="shared" si="381"/>
        <v>0.43506868699999995</v>
      </c>
      <c r="L2128" s="295">
        <v>1.2362400000000001E-2</v>
      </c>
      <c r="M2128" s="295">
        <v>1.4706287E-2</v>
      </c>
      <c r="N2128" s="295">
        <v>0</v>
      </c>
      <c r="O2128" s="295">
        <v>0.40799999999999997</v>
      </c>
      <c r="P2128"/>
      <c r="Q2128" s="212">
        <v>0</v>
      </c>
      <c r="R2128"/>
      <c r="S2128" s="156">
        <v>4.6636806000000003E-2</v>
      </c>
      <c r="T2128" s="156">
        <v>4.4465246999999999E-2</v>
      </c>
      <c r="U2128" s="156">
        <v>2.1715592000000001E-3</v>
      </c>
      <c r="V2128" s="156">
        <v>0</v>
      </c>
      <c r="W2128"/>
      <c r="X2128" s="155">
        <v>8.3354340999999995E-5</v>
      </c>
      <c r="Y2128"/>
      <c r="Z2128"/>
      <c r="AA2128"/>
      <c r="AB2128"/>
      <c r="AC2128"/>
      <c r="AD2128" s="175"/>
      <c r="AE2128" s="269"/>
      <c r="AF2128" s="49"/>
      <c r="AG2128" s="49"/>
      <c r="AH2128" s="48"/>
      <c r="AI2128" s="48"/>
      <c r="AJ2128" s="48"/>
    </row>
    <row r="2129" spans="1:36" ht="14.4">
      <c r="A2129" t="s">
        <v>2034</v>
      </c>
      <c r="B2129" s="188" t="s">
        <v>334</v>
      </c>
      <c r="C2129" s="151" t="str">
        <f>MID(A2129,1,12)</f>
        <v>F.106.04.102</v>
      </c>
      <c r="D2129" s="54" t="s">
        <v>1388</v>
      </c>
      <c r="E2129" s="150" t="s">
        <v>352</v>
      </c>
      <c r="F2129" s="153" t="str">
        <f>MID(A2129, 21,85)</f>
        <v>Phenolics (Bakelite) waste combustion - clean tech without heat recovery</v>
      </c>
      <c r="G2129" s="277">
        <v>2.81</v>
      </c>
      <c r="H2129" s="44">
        <f t="shared" si="380"/>
        <v>2.81</v>
      </c>
      <c r="I2129"/>
      <c r="J2129" s="294">
        <v>0.44830068000000001</v>
      </c>
      <c r="K2129" s="44">
        <f t="shared" si="381"/>
        <v>0.44830068000000001</v>
      </c>
      <c r="L2129" s="295">
        <v>1.2239999999999999E-2</v>
      </c>
      <c r="M2129" s="295">
        <v>1.4560679999999999E-2</v>
      </c>
      <c r="N2129" s="295">
        <v>0</v>
      </c>
      <c r="O2129" s="295">
        <v>0.42149999999999999</v>
      </c>
      <c r="P2129"/>
      <c r="Q2129" s="212">
        <v>0</v>
      </c>
      <c r="R2129"/>
      <c r="S2129" s="156">
        <v>4.8073563999999999E-2</v>
      </c>
      <c r="T2129" s="156">
        <v>4.5834972000000002E-2</v>
      </c>
      <c r="U2129" s="156">
        <v>2.2385916E-3</v>
      </c>
      <c r="V2129" s="156">
        <v>0</v>
      </c>
      <c r="W2129"/>
      <c r="X2129" s="155">
        <v>8.5789387999999996E-5</v>
      </c>
      <c r="Y2129"/>
      <c r="Z2129"/>
      <c r="AA2129"/>
      <c r="AB2129"/>
      <c r="AC2129"/>
      <c r="AD2129" s="175"/>
      <c r="AE2129" s="269"/>
      <c r="AH2129" s="48"/>
      <c r="AI2129" s="48"/>
      <c r="AJ2129" s="48"/>
    </row>
    <row r="2130" spans="1:36" ht="14.4">
      <c r="A2130" t="s">
        <v>2035</v>
      </c>
      <c r="B2130" s="188" t="s">
        <v>334</v>
      </c>
      <c r="C2130" s="151" t="str">
        <f>MID(A2130,1,12)</f>
        <v>F.106.04.103</v>
      </c>
      <c r="D2130" s="54" t="s">
        <v>1388</v>
      </c>
      <c r="E2130" s="150" t="s">
        <v>352</v>
      </c>
      <c r="F2130" s="153" t="str">
        <f>MID(A2130, 21,85)</f>
        <v>Polyester waste combustion - clean tech without heat recovery</v>
      </c>
      <c r="G2130" s="277">
        <v>2.2900000000000005</v>
      </c>
      <c r="H2130" s="44">
        <f t="shared" si="380"/>
        <v>2.2900000000000005</v>
      </c>
      <c r="I2130"/>
      <c r="J2130" s="294">
        <v>0.367352605</v>
      </c>
      <c r="K2130" s="44">
        <f t="shared" si="381"/>
        <v>0.367352605</v>
      </c>
      <c r="L2130" s="295">
        <v>1.08936E-2</v>
      </c>
      <c r="M2130" s="295">
        <v>1.2959004999999999E-2</v>
      </c>
      <c r="N2130" s="295">
        <v>0</v>
      </c>
      <c r="O2130" s="295">
        <v>0.34350000000000003</v>
      </c>
      <c r="P2130"/>
      <c r="Q2130" s="212">
        <v>0</v>
      </c>
      <c r="R2130"/>
      <c r="S2130" s="156">
        <v>3.9361261000000002E-2</v>
      </c>
      <c r="T2130" s="156">
        <v>3.7528595999999997E-2</v>
      </c>
      <c r="U2130" s="156">
        <v>1.8326655E-3</v>
      </c>
      <c r="V2130" s="156">
        <v>0</v>
      </c>
      <c r="W2130"/>
      <c r="X2130" s="155">
        <v>7.0472104000000003E-5</v>
      </c>
      <c r="Y2130"/>
      <c r="Z2130"/>
      <c r="AA2130"/>
      <c r="AB2130"/>
      <c r="AC2130"/>
      <c r="AD2130" s="175"/>
      <c r="AE2130" s="269"/>
      <c r="AH2130" s="48"/>
      <c r="AI2130" s="48"/>
      <c r="AJ2130" s="48"/>
    </row>
    <row r="2131" spans="1:36" ht="14.4">
      <c r="B2131" s="188"/>
      <c r="C2131" s="151"/>
      <c r="D2131" s="51" t="s">
        <v>2036</v>
      </c>
      <c r="E2131" s="150"/>
      <c r="F2131"/>
      <c r="H2131" s="44">
        <f t="shared" si="380"/>
        <v>0</v>
      </c>
      <c r="I2131"/>
      <c r="J2131" s="44"/>
      <c r="K2131" s="44">
        <f t="shared" si="381"/>
        <v>0</v>
      </c>
      <c r="L2131" s="44"/>
      <c r="P2131"/>
      <c r="Q2131" s="212"/>
      <c r="R2131"/>
      <c r="S2131"/>
      <c r="T2131"/>
      <c r="U2131"/>
      <c r="V2131"/>
      <c r="W2131"/>
      <c r="X2131"/>
      <c r="Y2131"/>
      <c r="Z2131"/>
      <c r="AA2131"/>
      <c r="AB2131"/>
      <c r="AC2131"/>
      <c r="AD2131" s="175"/>
      <c r="AE2131" s="269"/>
      <c r="AH2131" s="48"/>
      <c r="AI2131" s="48"/>
      <c r="AJ2131" s="48"/>
    </row>
    <row r="2132" spans="1:36" ht="14.4">
      <c r="A2132" t="s">
        <v>2037</v>
      </c>
      <c r="B2132" s="188" t="s">
        <v>334</v>
      </c>
      <c r="C2132" s="151" t="str">
        <f t="shared" ref="C2132:C2148" si="384">MID(A2132,1,12)</f>
        <v>F.106.05.101</v>
      </c>
      <c r="D2132" s="54" t="s">
        <v>2036</v>
      </c>
      <c r="E2132" s="150" t="s">
        <v>352</v>
      </c>
      <c r="F2132" s="153" t="str">
        <f t="shared" ref="F2132:F2148" si="385">MID(A2132, 21,85)</f>
        <v>Bisphenol A  waste combustion - clean tech without heat recovery</v>
      </c>
      <c r="G2132" s="277">
        <v>2.89</v>
      </c>
      <c r="H2132" s="44">
        <f t="shared" si="380"/>
        <v>2.89</v>
      </c>
      <c r="I2132"/>
      <c r="J2132" s="294">
        <v>0.46070268999999997</v>
      </c>
      <c r="K2132" s="44">
        <f t="shared" si="381"/>
        <v>0.46070268999999997</v>
      </c>
      <c r="L2132" s="295">
        <v>1.24236E-2</v>
      </c>
      <c r="M2132" s="295">
        <v>1.477909E-2</v>
      </c>
      <c r="N2132" s="295">
        <v>0</v>
      </c>
      <c r="O2132" s="295">
        <v>0.4335</v>
      </c>
      <c r="P2132"/>
      <c r="Q2132" s="212">
        <v>0</v>
      </c>
      <c r="R2132"/>
      <c r="S2132" s="156">
        <v>4.9409205999999997E-2</v>
      </c>
      <c r="T2132" s="156">
        <v>4.7108377999999999E-2</v>
      </c>
      <c r="U2132" s="156">
        <v>2.3008282000000001E-3</v>
      </c>
      <c r="V2132" s="156">
        <v>0</v>
      </c>
      <c r="W2132"/>
      <c r="X2132" s="155">
        <v>8.8131587999999995E-5</v>
      </c>
      <c r="Y2132"/>
      <c r="Z2132"/>
      <c r="AA2132"/>
      <c r="AB2132"/>
      <c r="AC2132"/>
      <c r="AD2132" s="53"/>
      <c r="AE2132" s="269"/>
      <c r="AH2132" s="48"/>
      <c r="AI2132" s="48"/>
      <c r="AJ2132" s="48"/>
    </row>
    <row r="2133" spans="1:36" ht="14.4">
      <c r="A2133" t="s">
        <v>2038</v>
      </c>
      <c r="B2133" s="188" t="s">
        <v>334</v>
      </c>
      <c r="C2133" s="151" t="str">
        <f t="shared" si="384"/>
        <v>F.106.05.102</v>
      </c>
      <c r="D2133" s="54" t="s">
        <v>2036</v>
      </c>
      <c r="E2133" s="150" t="s">
        <v>352</v>
      </c>
      <c r="F2133" s="153" t="str">
        <f t="shared" si="385"/>
        <v>DEHP  waste combustion - clean tech without heat recovery</v>
      </c>
      <c r="G2133" s="277">
        <v>2.71</v>
      </c>
      <c r="H2133" s="44">
        <f t="shared" si="380"/>
        <v>2.71</v>
      </c>
      <c r="I2133"/>
      <c r="J2133" s="294">
        <v>0.43410469999999995</v>
      </c>
      <c r="K2133" s="44">
        <f t="shared" si="381"/>
        <v>0.43410469999999995</v>
      </c>
      <c r="L2133" s="295">
        <v>1.2607200000000001E-2</v>
      </c>
      <c r="M2133" s="295">
        <v>1.49975E-2</v>
      </c>
      <c r="N2133" s="295">
        <v>0</v>
      </c>
      <c r="O2133" s="295">
        <v>0.40649999999999997</v>
      </c>
      <c r="P2133"/>
      <c r="Q2133" s="212">
        <v>0</v>
      </c>
      <c r="R2133"/>
      <c r="S2133" s="156">
        <v>4.6523441999999998E-2</v>
      </c>
      <c r="T2133" s="156">
        <v>4.4357234000000002E-2</v>
      </c>
      <c r="U2133" s="156">
        <v>2.1662082999999999E-3</v>
      </c>
      <c r="V2133" s="156">
        <v>0</v>
      </c>
      <c r="W2133"/>
      <c r="X2133" s="155">
        <v>8.3224296999999994E-5</v>
      </c>
      <c r="Y2133"/>
      <c r="Z2133"/>
      <c r="AA2133"/>
      <c r="AB2133"/>
      <c r="AC2133"/>
      <c r="AD2133" s="53"/>
      <c r="AH2133" s="48"/>
      <c r="AI2133" s="48"/>
      <c r="AJ2133" s="48"/>
    </row>
    <row r="2134" spans="1:36" ht="14.4">
      <c r="A2134" t="s">
        <v>2039</v>
      </c>
      <c r="B2134" s="188" t="s">
        <v>334</v>
      </c>
      <c r="C2134" s="151" t="str">
        <f t="shared" si="384"/>
        <v>F.106.05.103</v>
      </c>
      <c r="D2134" s="54" t="s">
        <v>2036</v>
      </c>
      <c r="E2134" s="150" t="s">
        <v>352</v>
      </c>
      <c r="F2134" s="153" t="str">
        <f t="shared" si="385"/>
        <v>DINP  waste combustion - clean tech without heat recovery</v>
      </c>
      <c r="G2134" s="277">
        <v>2.7399999999999998</v>
      </c>
      <c r="H2134" s="44">
        <f t="shared" si="380"/>
        <v>2.7399999999999998</v>
      </c>
      <c r="I2134"/>
      <c r="J2134" s="294">
        <v>0.43927471699999998</v>
      </c>
      <c r="K2134" s="44">
        <f t="shared" si="381"/>
        <v>0.43927471699999998</v>
      </c>
      <c r="L2134" s="295">
        <v>1.29132E-2</v>
      </c>
      <c r="M2134" s="295">
        <v>1.5361517E-2</v>
      </c>
      <c r="N2134" s="295">
        <v>0</v>
      </c>
      <c r="O2134" s="295">
        <v>0.41099999999999998</v>
      </c>
      <c r="P2134"/>
      <c r="Q2134" s="212">
        <v>0</v>
      </c>
      <c r="R2134"/>
      <c r="S2134" s="156">
        <v>4.7071775000000003E-2</v>
      </c>
      <c r="T2134" s="156">
        <v>4.4880076999999997E-2</v>
      </c>
      <c r="U2134" s="156">
        <v>2.1916981999999998E-3</v>
      </c>
      <c r="V2134" s="156">
        <v>0</v>
      </c>
      <c r="W2134"/>
      <c r="X2134" s="155">
        <v>8.4246754999999998E-5</v>
      </c>
      <c r="Y2134"/>
      <c r="Z2134"/>
      <c r="AA2134"/>
      <c r="AB2134"/>
      <c r="AC2134"/>
      <c r="AD2134" s="53"/>
      <c r="AH2134" s="48"/>
      <c r="AI2134" s="48"/>
      <c r="AJ2134" s="48"/>
    </row>
    <row r="2135" spans="1:36" ht="14.4">
      <c r="A2135" t="s">
        <v>2040</v>
      </c>
      <c r="B2135" s="188" t="s">
        <v>334</v>
      </c>
      <c r="C2135" s="151" t="str">
        <f t="shared" si="384"/>
        <v>F.106.05.104</v>
      </c>
      <c r="D2135" s="54" t="s">
        <v>2036</v>
      </c>
      <c r="E2135" s="150" t="s">
        <v>352</v>
      </c>
      <c r="F2135" s="153" t="str">
        <f t="shared" si="385"/>
        <v>Epichlorohydrin waste combustion - clean tech without heat recovery</v>
      </c>
      <c r="G2135" s="277">
        <v>1.43</v>
      </c>
      <c r="H2135" s="44">
        <f t="shared" si="380"/>
        <v>1.43</v>
      </c>
      <c r="I2135"/>
      <c r="J2135" s="294">
        <v>0.72937942</v>
      </c>
      <c r="K2135" s="44">
        <f t="shared" si="381"/>
        <v>0.72937942</v>
      </c>
      <c r="L2135" s="295">
        <v>6.4952185999999995E-2</v>
      </c>
      <c r="M2135" s="295">
        <v>0.44992723400000001</v>
      </c>
      <c r="N2135" s="295">
        <v>0</v>
      </c>
      <c r="O2135" s="295">
        <v>0.2145</v>
      </c>
      <c r="P2135"/>
      <c r="Q2135" s="212">
        <v>0</v>
      </c>
      <c r="R2135"/>
      <c r="S2135" s="156">
        <v>2.4565180999999998E-2</v>
      </c>
      <c r="T2135" s="156">
        <v>2.3421404999999999E-2</v>
      </c>
      <c r="U2135" s="156">
        <v>1.1437756000000001E-3</v>
      </c>
      <c r="V2135" s="156">
        <v>0</v>
      </c>
      <c r="W2135"/>
      <c r="X2135" s="155">
        <v>1.3425331000000001E-4</v>
      </c>
      <c r="Y2135"/>
      <c r="Z2135"/>
      <c r="AA2135"/>
      <c r="AB2135"/>
      <c r="AC2135"/>
      <c r="AD2135" s="53"/>
      <c r="AH2135" s="48"/>
      <c r="AI2135" s="48"/>
      <c r="AJ2135" s="48"/>
    </row>
    <row r="2136" spans="1:36" ht="14.4">
      <c r="A2136" t="s">
        <v>2041</v>
      </c>
      <c r="B2136" s="188" t="s">
        <v>334</v>
      </c>
      <c r="C2136" s="151" t="str">
        <f t="shared" si="384"/>
        <v>F.106.05.105</v>
      </c>
      <c r="D2136" s="54" t="s">
        <v>2036</v>
      </c>
      <c r="E2136" s="150" t="s">
        <v>352</v>
      </c>
      <c r="F2136" s="153" t="str">
        <f t="shared" si="385"/>
        <v>EVOH  waste combustion - clean tech without heat recovery</v>
      </c>
      <c r="G2136" s="277">
        <v>2.44</v>
      </c>
      <c r="H2136" s="44">
        <f t="shared" si="380"/>
        <v>2.44</v>
      </c>
      <c r="I2136"/>
      <c r="J2136" s="294">
        <v>0.392532673</v>
      </c>
      <c r="K2136" s="44">
        <f t="shared" si="381"/>
        <v>0.392532673</v>
      </c>
      <c r="L2136" s="295">
        <v>1.2117599999999999E-2</v>
      </c>
      <c r="M2136" s="295">
        <v>1.4415073E-2</v>
      </c>
      <c r="N2136" s="295">
        <v>0</v>
      </c>
      <c r="O2136" s="295">
        <v>0.36599999999999999</v>
      </c>
      <c r="P2136"/>
      <c r="Q2136" s="212">
        <v>0</v>
      </c>
      <c r="R2136"/>
      <c r="S2136" s="156">
        <v>4.2041677999999999E-2</v>
      </c>
      <c r="T2136" s="156">
        <v>4.0084338999999997E-2</v>
      </c>
      <c r="U2136" s="156">
        <v>1.9573392999999999E-3</v>
      </c>
      <c r="V2136" s="156">
        <v>0</v>
      </c>
      <c r="W2136"/>
      <c r="X2136" s="155">
        <v>7.5398414999999994E-5</v>
      </c>
      <c r="Y2136"/>
      <c r="Z2136"/>
      <c r="AA2136"/>
      <c r="AB2136"/>
      <c r="AC2136"/>
      <c r="AD2136" s="53"/>
      <c r="AH2136" s="48"/>
      <c r="AI2136" s="48"/>
      <c r="AJ2136" s="48"/>
    </row>
    <row r="2137" spans="1:36" ht="14.4">
      <c r="A2137" t="s">
        <v>2042</v>
      </c>
      <c r="B2137" s="188" t="s">
        <v>334</v>
      </c>
      <c r="C2137" s="151" t="str">
        <f t="shared" si="384"/>
        <v>F.106.05.106</v>
      </c>
      <c r="D2137" s="54" t="s">
        <v>2036</v>
      </c>
      <c r="E2137" s="150" t="s">
        <v>352</v>
      </c>
      <c r="F2137" s="153" t="str">
        <f t="shared" si="385"/>
        <v>Formaldehyde  waste combustion - clean tech without heat recovery</v>
      </c>
      <c r="G2137" s="277">
        <v>1.47</v>
      </c>
      <c r="H2137" s="44">
        <f t="shared" si="380"/>
        <v>1.47</v>
      </c>
      <c r="I2137"/>
      <c r="J2137" s="294">
        <v>0.2351063706</v>
      </c>
      <c r="K2137" s="44">
        <f t="shared" si="381"/>
        <v>0.2351063706</v>
      </c>
      <c r="L2137" s="295">
        <v>6.6708000000000002E-3</v>
      </c>
      <c r="M2137" s="295">
        <v>7.9355706000000005E-3</v>
      </c>
      <c r="N2137" s="295">
        <v>0</v>
      </c>
      <c r="O2137" s="295">
        <v>0.2205</v>
      </c>
      <c r="P2137"/>
      <c r="Q2137" s="212">
        <v>0</v>
      </c>
      <c r="R2137"/>
      <c r="S2137" s="156">
        <v>2.5202379E-2</v>
      </c>
      <c r="T2137" s="156">
        <v>2.4028872999999999E-2</v>
      </c>
      <c r="U2137" s="156">
        <v>1.1735061E-3</v>
      </c>
      <c r="V2137" s="156">
        <v>0</v>
      </c>
      <c r="W2137"/>
      <c r="X2137" s="155">
        <v>4.5041828000000003E-5</v>
      </c>
      <c r="Y2137"/>
      <c r="Z2137"/>
      <c r="AA2137"/>
      <c r="AB2137"/>
      <c r="AC2137"/>
      <c r="AD2137" s="53"/>
      <c r="AH2137" s="48"/>
      <c r="AI2137" s="48"/>
      <c r="AJ2137" s="48"/>
    </row>
    <row r="2138" spans="1:36" ht="14.4">
      <c r="A2138" t="s">
        <v>2043</v>
      </c>
      <c r="B2138" s="188" t="s">
        <v>334</v>
      </c>
      <c r="C2138" s="151" t="str">
        <f t="shared" si="384"/>
        <v>F.106.05.107</v>
      </c>
      <c r="D2138" s="54" t="s">
        <v>2036</v>
      </c>
      <c r="E2138" s="150" t="s">
        <v>352</v>
      </c>
      <c r="F2138" s="153" t="str">
        <f t="shared" si="385"/>
        <v>MDI  waste combustion - clean tech without heat recovery</v>
      </c>
      <c r="G2138" s="277">
        <v>2.64</v>
      </c>
      <c r="H2138" s="44">
        <f t="shared" si="380"/>
        <v>2.64</v>
      </c>
      <c r="I2138"/>
      <c r="J2138" s="294">
        <v>0.41918258800000002</v>
      </c>
      <c r="K2138" s="44">
        <f t="shared" si="381"/>
        <v>0.41918258800000002</v>
      </c>
      <c r="L2138" s="295">
        <v>1.0587600000000001E-2</v>
      </c>
      <c r="M2138" s="295">
        <v>1.2594988E-2</v>
      </c>
      <c r="N2138" s="295">
        <v>0</v>
      </c>
      <c r="O2138" s="295">
        <v>0.39600000000000002</v>
      </c>
      <c r="P2138"/>
      <c r="Q2138" s="212">
        <v>0</v>
      </c>
      <c r="R2138"/>
      <c r="S2138" s="156">
        <v>4.4982676999999999E-2</v>
      </c>
      <c r="T2138" s="156">
        <v>4.2887788000000003E-2</v>
      </c>
      <c r="U2138" s="156">
        <v>2.0948891E-3</v>
      </c>
      <c r="V2138" s="156">
        <v>0</v>
      </c>
      <c r="W2138"/>
      <c r="X2138" s="155">
        <v>8.0045053999999998E-5</v>
      </c>
      <c r="Y2138"/>
      <c r="Z2138"/>
      <c r="AA2138"/>
      <c r="AB2138"/>
      <c r="AC2138"/>
      <c r="AD2138" s="53"/>
      <c r="AH2138" s="48"/>
      <c r="AI2138" s="48"/>
      <c r="AJ2138" s="48"/>
    </row>
    <row r="2139" spans="1:36" ht="14.4">
      <c r="A2139" t="s">
        <v>2044</v>
      </c>
      <c r="B2139" s="188" t="s">
        <v>334</v>
      </c>
      <c r="C2139" s="151" t="str">
        <f t="shared" si="384"/>
        <v>F.106.05.108</v>
      </c>
      <c r="D2139" s="54" t="s">
        <v>2036</v>
      </c>
      <c r="E2139" s="150" t="s">
        <v>352</v>
      </c>
      <c r="F2139" s="153" t="str">
        <f t="shared" si="385"/>
        <v>MMA monomer  waste combustion - clean tech without heat recovery</v>
      </c>
      <c r="G2139" s="277">
        <v>2.2000000000000002</v>
      </c>
      <c r="H2139" s="44">
        <f t="shared" si="380"/>
        <v>2.2000000000000002</v>
      </c>
      <c r="I2139"/>
      <c r="J2139" s="294">
        <v>0.35117253700000001</v>
      </c>
      <c r="K2139" s="44">
        <f t="shared" si="381"/>
        <v>0.35117253700000001</v>
      </c>
      <c r="L2139" s="295">
        <v>9.6696000000000004E-3</v>
      </c>
      <c r="M2139" s="295">
        <v>1.1502937E-2</v>
      </c>
      <c r="N2139" s="295">
        <v>0</v>
      </c>
      <c r="O2139" s="295">
        <v>0.33</v>
      </c>
      <c r="P2139"/>
      <c r="Q2139" s="212">
        <v>0</v>
      </c>
      <c r="R2139"/>
      <c r="S2139" s="156">
        <v>3.7655015E-2</v>
      </c>
      <c r="T2139" s="156">
        <v>3.5901595000000001E-2</v>
      </c>
      <c r="U2139" s="156">
        <v>1.7534202E-3</v>
      </c>
      <c r="V2139" s="156">
        <v>0</v>
      </c>
      <c r="W2139"/>
      <c r="X2139" s="155">
        <v>6.7218751999999996E-5</v>
      </c>
      <c r="Y2139"/>
      <c r="Z2139"/>
      <c r="AA2139"/>
      <c r="AB2139"/>
      <c r="AC2139"/>
      <c r="AD2139" s="175"/>
      <c r="AH2139" s="48"/>
      <c r="AI2139" s="48"/>
      <c r="AJ2139" s="48"/>
    </row>
    <row r="2140" spans="1:36" ht="14.4">
      <c r="A2140" t="s">
        <v>2045</v>
      </c>
      <c r="B2140" s="188" t="s">
        <v>334</v>
      </c>
      <c r="C2140" s="151" t="str">
        <f t="shared" si="384"/>
        <v>F.106.05.109</v>
      </c>
      <c r="D2140" s="54" t="s">
        <v>2036</v>
      </c>
      <c r="E2140" s="150" t="s">
        <v>352</v>
      </c>
      <c r="F2140" s="153" t="str">
        <f t="shared" si="385"/>
        <v>Nafion  waste combustion - clean tech without heat recovery</v>
      </c>
      <c r="G2140" s="277">
        <v>0.73</v>
      </c>
      <c r="H2140" s="44">
        <f t="shared" si="380"/>
        <v>0.73</v>
      </c>
      <c r="I2140"/>
      <c r="J2140" s="294">
        <v>1.3187801699999999</v>
      </c>
      <c r="K2140" s="44">
        <f t="shared" si="381"/>
        <v>1.3187801699999999</v>
      </c>
      <c r="L2140" s="295">
        <v>3.0599999999999998E-3</v>
      </c>
      <c r="M2140" s="295">
        <v>1.2062201699999999</v>
      </c>
      <c r="N2140" s="295">
        <v>0</v>
      </c>
      <c r="O2140" s="295">
        <v>0.1095</v>
      </c>
      <c r="P2140"/>
      <c r="Q2140" s="212">
        <v>0</v>
      </c>
      <c r="R2140"/>
      <c r="S2140" s="156">
        <v>0.38363506000000003</v>
      </c>
      <c r="T2140" s="156">
        <v>0.37617561999999999</v>
      </c>
      <c r="U2140" s="156">
        <v>7.4594453E-3</v>
      </c>
      <c r="V2140" s="156">
        <v>0</v>
      </c>
      <c r="W2140"/>
      <c r="X2140" s="155">
        <v>3.5346599000000002E-4</v>
      </c>
      <c r="Y2140"/>
      <c r="Z2140"/>
      <c r="AA2140"/>
      <c r="AB2140"/>
      <c r="AC2140"/>
      <c r="AD2140" s="175"/>
      <c r="AH2140" s="48"/>
      <c r="AI2140" s="48"/>
      <c r="AJ2140" s="48"/>
    </row>
    <row r="2141" spans="1:36" ht="14.4">
      <c r="A2141" t="s">
        <v>2046</v>
      </c>
      <c r="B2141" s="188" t="s">
        <v>334</v>
      </c>
      <c r="C2141" s="151" t="str">
        <f t="shared" si="384"/>
        <v>F.106.05.110</v>
      </c>
      <c r="D2141" s="54" t="s">
        <v>2036</v>
      </c>
      <c r="E2141" s="150" t="s">
        <v>352</v>
      </c>
      <c r="F2141" s="153" t="str">
        <f t="shared" si="385"/>
        <v>Paperfoam  waste combustion - clean tech without heat recovery</v>
      </c>
      <c r="G2141" s="277">
        <v>0</v>
      </c>
      <c r="H2141" s="44">
        <f t="shared" si="380"/>
        <v>0</v>
      </c>
      <c r="I2141"/>
      <c r="J2141" s="294">
        <v>1.4070357E-2</v>
      </c>
      <c r="K2141" s="44">
        <f t="shared" si="381"/>
        <v>1.4070357E-2</v>
      </c>
      <c r="L2141" s="295">
        <v>6.4260000000000003E-3</v>
      </c>
      <c r="M2141" s="295">
        <v>7.6443570000000001E-3</v>
      </c>
      <c r="N2141" s="295">
        <v>0</v>
      </c>
      <c r="O2141" s="295">
        <v>0</v>
      </c>
      <c r="P2141"/>
      <c r="Q2141" s="212">
        <v>0</v>
      </c>
      <c r="R2141"/>
      <c r="S2141" s="156">
        <v>1.2861953000000001E-3</v>
      </c>
      <c r="T2141" s="156">
        <v>1.2279064999999999E-3</v>
      </c>
      <c r="U2141" s="156">
        <v>5.8288775999999998E-5</v>
      </c>
      <c r="V2141" s="156">
        <v>0</v>
      </c>
      <c r="W2141"/>
      <c r="X2141" s="155">
        <v>3.9055444000000003E-6</v>
      </c>
      <c r="Y2141"/>
      <c r="Z2141"/>
      <c r="AA2141"/>
      <c r="AB2141"/>
      <c r="AC2141"/>
      <c r="AD2141" s="175"/>
      <c r="AH2141" s="48"/>
      <c r="AI2141" s="48"/>
      <c r="AJ2141" s="48"/>
    </row>
    <row r="2142" spans="1:36" ht="14.4">
      <c r="A2142" t="s">
        <v>2047</v>
      </c>
      <c r="B2142" s="188" t="s">
        <v>334</v>
      </c>
      <c r="C2142" s="151" t="str">
        <f t="shared" si="384"/>
        <v>F.106.05.111</v>
      </c>
      <c r="D2142" s="54" t="s">
        <v>2036</v>
      </c>
      <c r="E2142" s="150" t="s">
        <v>352</v>
      </c>
      <c r="F2142" s="153" t="str">
        <f t="shared" si="385"/>
        <v>PEEK (Polyetheretherketone)  waste combustion - clean tech without heat recovery</v>
      </c>
      <c r="G2142" s="277">
        <v>2.81</v>
      </c>
      <c r="H2142" s="44">
        <f t="shared" si="380"/>
        <v>2.81</v>
      </c>
      <c r="I2142"/>
      <c r="J2142" s="294">
        <v>0.446692639</v>
      </c>
      <c r="K2142" s="44">
        <f t="shared" si="381"/>
        <v>0.446692639</v>
      </c>
      <c r="L2142" s="295">
        <v>1.15056E-2</v>
      </c>
      <c r="M2142" s="295">
        <v>1.3687039E-2</v>
      </c>
      <c r="N2142" s="295">
        <v>0</v>
      </c>
      <c r="O2142" s="295">
        <v>0.42149999999999999</v>
      </c>
      <c r="P2142"/>
      <c r="Q2142" s="212">
        <v>0</v>
      </c>
      <c r="R2142"/>
      <c r="S2142" s="156">
        <v>4.7926570000000002E-2</v>
      </c>
      <c r="T2142" s="156">
        <v>4.5694640000000002E-2</v>
      </c>
      <c r="U2142" s="156">
        <v>2.23193E-3</v>
      </c>
      <c r="V2142" s="156">
        <v>0</v>
      </c>
      <c r="W2142"/>
      <c r="X2142" s="155">
        <v>8.5343040000000002E-5</v>
      </c>
      <c r="Y2142"/>
      <c r="Z2142"/>
      <c r="AA2142"/>
      <c r="AB2142"/>
      <c r="AC2142"/>
      <c r="AD2142" s="175"/>
      <c r="AH2142" s="48"/>
      <c r="AI2142" s="48"/>
      <c r="AJ2142" s="48"/>
    </row>
    <row r="2143" spans="1:36" ht="14.4">
      <c r="A2143" t="s">
        <v>3672</v>
      </c>
      <c r="B2143" s="188" t="s">
        <v>334</v>
      </c>
      <c r="C2143" s="151" t="str">
        <f t="shared" si="384"/>
        <v>F.106.05.112</v>
      </c>
      <c r="D2143" s="54" t="s">
        <v>2036</v>
      </c>
      <c r="E2143" s="150" t="s">
        <v>352</v>
      </c>
      <c r="F2143" s="153" t="str">
        <f t="shared" si="385"/>
        <v>PEI (Polyether Imide) and Aramid waste combustion - clean tech without heat recovery</v>
      </c>
      <c r="G2143" s="277">
        <v>2.89</v>
      </c>
      <c r="H2143" s="44">
        <f t="shared" si="380"/>
        <v>2.89</v>
      </c>
      <c r="I2143"/>
      <c r="J2143" s="294">
        <v>0.4335</v>
      </c>
      <c r="K2143" s="44">
        <f t="shared" si="381"/>
        <v>0.4335</v>
      </c>
      <c r="L2143" s="295">
        <v>0</v>
      </c>
      <c r="M2143" s="295">
        <v>0</v>
      </c>
      <c r="N2143" s="295">
        <v>0</v>
      </c>
      <c r="O2143" s="295">
        <v>0.4335</v>
      </c>
      <c r="P2143"/>
      <c r="Q2143" s="212">
        <v>0</v>
      </c>
      <c r="R2143"/>
      <c r="S2143" s="156">
        <v>4.6922562000000001E-2</v>
      </c>
      <c r="T2143" s="156">
        <v>4.4734426000000001E-2</v>
      </c>
      <c r="U2143" s="156">
        <v>2.1881366E-3</v>
      </c>
      <c r="V2143" s="156">
        <v>0</v>
      </c>
      <c r="W2143"/>
      <c r="X2143" s="155">
        <v>8.0580868000000005E-5</v>
      </c>
      <c r="Y2143"/>
      <c r="Z2143"/>
      <c r="AA2143"/>
      <c r="AB2143"/>
      <c r="AC2143"/>
      <c r="AD2143" s="175"/>
      <c r="AH2143" s="48"/>
      <c r="AI2143" s="48"/>
      <c r="AJ2143" s="48"/>
    </row>
    <row r="2144" spans="1:36" ht="14.4">
      <c r="A2144" t="s">
        <v>2048</v>
      </c>
      <c r="B2144" s="188" t="s">
        <v>334</v>
      </c>
      <c r="C2144" s="151" t="str">
        <f t="shared" si="384"/>
        <v>F.106.05.113</v>
      </c>
      <c r="D2144" s="54" t="s">
        <v>2036</v>
      </c>
      <c r="E2144" s="150" t="s">
        <v>352</v>
      </c>
      <c r="F2144" s="153" t="str">
        <f t="shared" si="385"/>
        <v>Phthalic anhydride  waste combustion - clean tech without heat recovery</v>
      </c>
      <c r="G2144" s="277">
        <v>2.38</v>
      </c>
      <c r="H2144" s="44">
        <f t="shared" si="380"/>
        <v>2.38</v>
      </c>
      <c r="I2144"/>
      <c r="J2144" s="294">
        <v>0.37468844879999996</v>
      </c>
      <c r="K2144" s="44">
        <f t="shared" si="381"/>
        <v>0.37468844879999996</v>
      </c>
      <c r="L2144" s="295">
        <v>8.0783999999999995E-3</v>
      </c>
      <c r="M2144" s="295">
        <v>9.6100487999999998E-3</v>
      </c>
      <c r="N2144" s="295">
        <v>0</v>
      </c>
      <c r="O2144" s="295">
        <v>0.35699999999999998</v>
      </c>
      <c r="P2144"/>
      <c r="Q2144" s="212">
        <v>0</v>
      </c>
      <c r="R2144"/>
      <c r="S2144" s="156">
        <v>4.0259041000000002E-2</v>
      </c>
      <c r="T2144" s="156">
        <v>3.8383768999999998E-2</v>
      </c>
      <c r="U2144" s="156">
        <v>1.8752721999999999E-3</v>
      </c>
      <c r="V2144" s="156">
        <v>0</v>
      </c>
      <c r="W2144"/>
      <c r="X2144" s="155">
        <v>7.1270542000000003E-5</v>
      </c>
      <c r="Y2144"/>
      <c r="Z2144"/>
      <c r="AA2144"/>
      <c r="AB2144"/>
      <c r="AC2144"/>
      <c r="AD2144" s="175"/>
      <c r="AH2144" s="48"/>
      <c r="AI2144" s="48"/>
      <c r="AJ2144" s="48"/>
    </row>
    <row r="2145" spans="1:36" ht="14.4">
      <c r="A2145" t="s">
        <v>2049</v>
      </c>
      <c r="B2145" s="188" t="s">
        <v>334</v>
      </c>
      <c r="C2145" s="151" t="str">
        <f t="shared" si="384"/>
        <v>F.106.05.114</v>
      </c>
      <c r="D2145" s="54" t="s">
        <v>2036</v>
      </c>
      <c r="E2145" s="150" t="s">
        <v>352</v>
      </c>
      <c r="F2145" s="153" t="str">
        <f t="shared" si="385"/>
        <v>Polyether-polyols  waste combustion - clean tech without heat recovery</v>
      </c>
      <c r="G2145" s="277">
        <v>2.84</v>
      </c>
      <c r="H2145" s="44">
        <f t="shared" si="380"/>
        <v>2.84</v>
      </c>
      <c r="I2145"/>
      <c r="J2145" s="294">
        <v>0.45239867</v>
      </c>
      <c r="K2145" s="44">
        <f t="shared" si="381"/>
        <v>0.45239867</v>
      </c>
      <c r="L2145" s="295">
        <v>1.20564E-2</v>
      </c>
      <c r="M2145" s="295">
        <v>1.4342270000000001E-2</v>
      </c>
      <c r="N2145" s="295">
        <v>0</v>
      </c>
      <c r="O2145" s="295">
        <v>0.42599999999999999</v>
      </c>
      <c r="P2145"/>
      <c r="Q2145" s="212">
        <v>0</v>
      </c>
      <c r="R2145"/>
      <c r="S2145" s="156">
        <v>4.8523901000000001E-2</v>
      </c>
      <c r="T2145" s="156">
        <v>4.6264260000000001E-2</v>
      </c>
      <c r="U2145" s="156">
        <v>2.2596404E-3</v>
      </c>
      <c r="V2145" s="156">
        <v>0</v>
      </c>
      <c r="W2145"/>
      <c r="X2145" s="155">
        <v>8.6514280999999994E-5</v>
      </c>
      <c r="Y2145"/>
      <c r="Z2145"/>
      <c r="AA2145"/>
      <c r="AB2145"/>
      <c r="AC2145"/>
      <c r="AD2145" s="49"/>
      <c r="AH2145" s="48"/>
      <c r="AI2145" s="48"/>
      <c r="AJ2145" s="48"/>
    </row>
    <row r="2146" spans="1:36" ht="14.4">
      <c r="A2146" t="s">
        <v>2050</v>
      </c>
      <c r="B2146" s="188" t="s">
        <v>334</v>
      </c>
      <c r="C2146" s="151" t="str">
        <f t="shared" si="384"/>
        <v>F.106.05.115</v>
      </c>
      <c r="D2146" s="54" t="s">
        <v>2036</v>
      </c>
      <c r="E2146" s="150" t="s">
        <v>352</v>
      </c>
      <c r="F2146" s="153" t="str">
        <f t="shared" si="385"/>
        <v>PPS  waste combustion - clean tech without heat recovery</v>
      </c>
      <c r="G2146" s="277">
        <v>2.44</v>
      </c>
      <c r="H2146" s="44">
        <f t="shared" si="380"/>
        <v>2.44</v>
      </c>
      <c r="I2146"/>
      <c r="J2146" s="294">
        <v>6.3018675879999995</v>
      </c>
      <c r="K2146" s="44">
        <f t="shared" si="381"/>
        <v>6.3018675879999995</v>
      </c>
      <c r="L2146" s="295">
        <v>1.0587600000000001E-2</v>
      </c>
      <c r="M2146" s="295">
        <v>5.9252799879999998</v>
      </c>
      <c r="N2146" s="295">
        <v>0</v>
      </c>
      <c r="O2146" s="295">
        <v>0.36599999999999999</v>
      </c>
      <c r="P2146"/>
      <c r="Q2146" s="212">
        <v>0</v>
      </c>
      <c r="R2146"/>
      <c r="S2146" s="156">
        <v>1.8666555</v>
      </c>
      <c r="T2146" s="156">
        <v>1.8308903999999999</v>
      </c>
      <c r="U2146" s="156">
        <v>3.5765092999999998E-2</v>
      </c>
      <c r="V2146" s="156">
        <v>0</v>
      </c>
      <c r="W2146"/>
      <c r="X2146" s="155">
        <v>1.7031234999999999E-3</v>
      </c>
      <c r="Y2146"/>
      <c r="Z2146"/>
      <c r="AA2146"/>
      <c r="AB2146"/>
      <c r="AC2146"/>
      <c r="AD2146" s="49"/>
      <c r="AH2146" s="48"/>
      <c r="AI2146" s="48"/>
      <c r="AJ2146" s="48"/>
    </row>
    <row r="2147" spans="1:36" ht="14.4">
      <c r="A2147" t="s">
        <v>2051</v>
      </c>
      <c r="B2147" s="188" t="s">
        <v>334</v>
      </c>
      <c r="C2147" s="151" t="str">
        <f t="shared" si="384"/>
        <v>F.106.05.116</v>
      </c>
      <c r="D2147" s="54" t="s">
        <v>2036</v>
      </c>
      <c r="E2147" s="150" t="s">
        <v>352</v>
      </c>
      <c r="F2147" s="153" t="str">
        <f t="shared" si="385"/>
        <v>PVOH (PVA)  waste combustion - clean tech without heat recovery</v>
      </c>
      <c r="G2147" s="277">
        <v>2</v>
      </c>
      <c r="H2147" s="44">
        <f t="shared" si="380"/>
        <v>2</v>
      </c>
      <c r="I2147"/>
      <c r="J2147" s="294">
        <v>0.31768844879999997</v>
      </c>
      <c r="K2147" s="44">
        <f t="shared" si="381"/>
        <v>0.31768844879999997</v>
      </c>
      <c r="L2147" s="295">
        <v>8.0783999999999995E-3</v>
      </c>
      <c r="M2147" s="295">
        <v>9.6100487999999998E-3</v>
      </c>
      <c r="N2147" s="295">
        <v>0</v>
      </c>
      <c r="O2147" s="295">
        <v>0.3</v>
      </c>
      <c r="P2147"/>
      <c r="Q2147" s="212">
        <v>0</v>
      </c>
      <c r="R2147"/>
      <c r="S2147" s="156">
        <v>3.4089293E-2</v>
      </c>
      <c r="T2147" s="156">
        <v>3.2501733999999997E-2</v>
      </c>
      <c r="U2147" s="156">
        <v>1.5875587E-3</v>
      </c>
      <c r="V2147" s="156">
        <v>0</v>
      </c>
      <c r="W2147"/>
      <c r="X2147" s="155">
        <v>6.0675133999999997E-5</v>
      </c>
      <c r="Y2147"/>
      <c r="Z2147"/>
      <c r="AA2147"/>
      <c r="AB2147"/>
      <c r="AC2147"/>
      <c r="AD2147" s="49"/>
      <c r="AH2147" s="48"/>
      <c r="AI2147" s="48"/>
      <c r="AJ2147" s="48"/>
    </row>
    <row r="2148" spans="1:36" ht="14.4">
      <c r="A2148" t="s">
        <v>2052</v>
      </c>
      <c r="B2148" s="188" t="s">
        <v>334</v>
      </c>
      <c r="C2148" s="151" t="str">
        <f t="shared" si="384"/>
        <v>F.106.05.117</v>
      </c>
      <c r="D2148" s="54" t="s">
        <v>2036</v>
      </c>
      <c r="E2148" s="150" t="s">
        <v>352</v>
      </c>
      <c r="F2148" s="153" t="str">
        <f t="shared" si="385"/>
        <v>TDI  waste combustion - clean tech without heat recovery</v>
      </c>
      <c r="G2148" s="277">
        <v>2.2800000000000002</v>
      </c>
      <c r="H2148" s="44">
        <f t="shared" si="380"/>
        <v>2.2800000000000002</v>
      </c>
      <c r="I2148"/>
      <c r="J2148" s="294">
        <v>0.36196650700000005</v>
      </c>
      <c r="K2148" s="44">
        <f t="shared" si="381"/>
        <v>0.36196650700000005</v>
      </c>
      <c r="L2148" s="295">
        <v>9.1187999999999998E-3</v>
      </c>
      <c r="M2148" s="295">
        <v>1.0847707E-2</v>
      </c>
      <c r="N2148" s="295">
        <v>0</v>
      </c>
      <c r="O2148" s="295">
        <v>0.34200000000000003</v>
      </c>
      <c r="P2148"/>
      <c r="Q2148" s="212">
        <v>0</v>
      </c>
      <c r="R2148"/>
      <c r="S2148" s="156">
        <v>3.8843664E-2</v>
      </c>
      <c r="T2148" s="156">
        <v>3.7034668999999999E-2</v>
      </c>
      <c r="U2148" s="156">
        <v>1.8089953E-3</v>
      </c>
      <c r="V2148" s="156">
        <v>0</v>
      </c>
      <c r="W2148"/>
      <c r="X2148" s="155">
        <v>6.9114603000000006E-5</v>
      </c>
      <c r="Y2148"/>
      <c r="Z2148"/>
      <c r="AA2148"/>
      <c r="AB2148"/>
      <c r="AC2148"/>
      <c r="AD2148" s="49"/>
      <c r="AH2148" s="48"/>
      <c r="AI2148" s="48"/>
      <c r="AJ2148" s="48"/>
    </row>
    <row r="2149" spans="1:36" ht="14.4">
      <c r="B2149" s="188"/>
      <c r="C2149" s="151"/>
      <c r="D2149" s="51" t="s">
        <v>1389</v>
      </c>
      <c r="E2149" s="150"/>
      <c r="F2149"/>
      <c r="H2149" s="44"/>
      <c r="I2149"/>
      <c r="J2149" s="44"/>
      <c r="K2149" s="44">
        <f t="shared" ref="K2149:K2152" si="386">J2149</f>
        <v>0</v>
      </c>
      <c r="L2149" s="44"/>
      <c r="P2149"/>
      <c r="Q2149" s="212"/>
      <c r="R2149"/>
      <c r="S2149"/>
      <c r="T2149"/>
      <c r="U2149"/>
      <c r="V2149"/>
      <c r="W2149"/>
      <c r="X2149"/>
      <c r="Y2149"/>
      <c r="Z2149"/>
      <c r="AA2149"/>
      <c r="AB2149"/>
      <c r="AC2149"/>
      <c r="AD2149" s="49"/>
      <c r="AH2149" s="48"/>
      <c r="AI2149" s="48"/>
      <c r="AJ2149" s="48"/>
    </row>
    <row r="2150" spans="1:36" ht="14.4">
      <c r="A2150" t="s">
        <v>2053</v>
      </c>
      <c r="B2150" s="188" t="s">
        <v>334</v>
      </c>
      <c r="C2150" s="151" t="str">
        <f>MID(A2150,1,12)</f>
        <v>F.106.06.101</v>
      </c>
      <c r="D2150" s="54" t="s">
        <v>1389</v>
      </c>
      <c r="E2150" s="150" t="s">
        <v>352</v>
      </c>
      <c r="F2150" s="153" t="str">
        <f>MID(A2150, 21,85)</f>
        <v>AKD (Alkyl ketene dimers)  waste combustion - clean tech without heat recovery</v>
      </c>
      <c r="G2150" s="277">
        <v>0</v>
      </c>
      <c r="H2150" s="44">
        <f t="shared" ref="H2150:H2152" si="387">G2150</f>
        <v>0</v>
      </c>
      <c r="I2150"/>
      <c r="J2150" s="294">
        <v>1.8760475999999998E-2</v>
      </c>
      <c r="K2150" s="44">
        <f t="shared" si="386"/>
        <v>1.8760475999999998E-2</v>
      </c>
      <c r="L2150" s="295">
        <v>8.5679999999999992E-3</v>
      </c>
      <c r="M2150" s="295">
        <v>1.0192476000000001E-2</v>
      </c>
      <c r="N2150" s="295">
        <v>0</v>
      </c>
      <c r="O2150" s="295">
        <v>0</v>
      </c>
      <c r="P2150"/>
      <c r="Q2150" s="212">
        <v>0</v>
      </c>
      <c r="R2150"/>
      <c r="S2150" s="156">
        <v>1.7149271E-3</v>
      </c>
      <c r="T2150" s="156">
        <v>1.6372087E-3</v>
      </c>
      <c r="U2150" s="156">
        <v>7.7718367999999997E-5</v>
      </c>
      <c r="V2150" s="156">
        <v>0</v>
      </c>
      <c r="W2150"/>
      <c r="X2150" s="155">
        <v>5.2073924999999998E-6</v>
      </c>
      <c r="Y2150"/>
      <c r="Z2150"/>
      <c r="AA2150"/>
      <c r="AB2150"/>
      <c r="AC2150"/>
      <c r="AD2150" s="49"/>
      <c r="AH2150" s="48"/>
      <c r="AI2150" s="48"/>
      <c r="AJ2150" s="48"/>
    </row>
    <row r="2151" spans="1:36" ht="14.4">
      <c r="A2151" t="s">
        <v>2054</v>
      </c>
      <c r="B2151" s="188" t="s">
        <v>334</v>
      </c>
      <c r="C2151" s="151" t="str">
        <f>MID(A2151,1,12)</f>
        <v>F.106.06.102</v>
      </c>
      <c r="D2151" s="54" t="s">
        <v>1389</v>
      </c>
      <c r="E2151" s="150" t="s">
        <v>352</v>
      </c>
      <c r="F2151" s="153" t="str">
        <f>MID(A2151, 21,85)</f>
        <v>ASA (Acrylonitrile styrene acrylate)  waste combustion - clean tech without heat reco</v>
      </c>
      <c r="G2151" s="277">
        <v>2.2000000000000002</v>
      </c>
      <c r="H2151" s="44">
        <f t="shared" si="387"/>
        <v>2.2000000000000002</v>
      </c>
      <c r="I2151"/>
      <c r="J2151" s="294">
        <v>0.34139028900000001</v>
      </c>
      <c r="K2151" s="44">
        <f t="shared" si="386"/>
        <v>0.34139028900000001</v>
      </c>
      <c r="L2151" s="295">
        <v>5.202E-3</v>
      </c>
      <c r="M2151" s="295">
        <v>6.1882889999999996E-3</v>
      </c>
      <c r="N2151" s="295">
        <v>0</v>
      </c>
      <c r="O2151" s="295">
        <v>0.33</v>
      </c>
      <c r="P2151"/>
      <c r="Q2151" s="212">
        <v>0</v>
      </c>
      <c r="R2151"/>
      <c r="S2151" s="156">
        <v>3.6760803000000002E-2</v>
      </c>
      <c r="T2151" s="156">
        <v>3.5047908000000003E-2</v>
      </c>
      <c r="U2151" s="156">
        <v>1.7128957000000001E-3</v>
      </c>
      <c r="V2151" s="156">
        <v>0</v>
      </c>
      <c r="W2151"/>
      <c r="X2151" s="155">
        <v>6.4503468999999999E-5</v>
      </c>
      <c r="Y2151"/>
      <c r="Z2151"/>
      <c r="AA2151"/>
      <c r="AB2151"/>
      <c r="AC2151"/>
      <c r="AD2151" s="49"/>
      <c r="AH2151" s="48"/>
      <c r="AI2151" s="48"/>
      <c r="AJ2151" s="48"/>
    </row>
    <row r="2152" spans="1:36" ht="14.4">
      <c r="A2152" t="s">
        <v>2055</v>
      </c>
      <c r="B2152" s="188" t="s">
        <v>334</v>
      </c>
      <c r="C2152" s="151" t="str">
        <f>MID(A2152,1,12)</f>
        <v>F.106.06.103</v>
      </c>
      <c r="D2152" s="54" t="s">
        <v>1389</v>
      </c>
      <c r="E2152" s="150" t="s">
        <v>352</v>
      </c>
      <c r="F2152" s="153" t="str">
        <f>MID(A2152, 21,85)</f>
        <v>Rosin (from wood, pine)  waste combustion - clean tech without heat recovery</v>
      </c>
      <c r="G2152" s="277">
        <v>0</v>
      </c>
      <c r="H2152" s="44">
        <f t="shared" si="387"/>
        <v>0</v>
      </c>
      <c r="I2152"/>
      <c r="J2152" s="294">
        <v>1.1390289E-2</v>
      </c>
      <c r="K2152" s="44">
        <f t="shared" si="386"/>
        <v>1.1390289E-2</v>
      </c>
      <c r="L2152" s="295">
        <v>5.202E-3</v>
      </c>
      <c r="M2152" s="295">
        <v>6.1882889999999996E-3</v>
      </c>
      <c r="N2152" s="295">
        <v>0</v>
      </c>
      <c r="O2152" s="295">
        <v>0</v>
      </c>
      <c r="P2152"/>
      <c r="Q2152" s="212">
        <v>0</v>
      </c>
      <c r="R2152"/>
      <c r="S2152" s="156">
        <v>1.0412056999999999E-3</v>
      </c>
      <c r="T2152" s="156">
        <v>9.9401957999999992E-4</v>
      </c>
      <c r="U2152" s="156">
        <v>4.7186152000000001E-5</v>
      </c>
      <c r="V2152" s="156">
        <v>0</v>
      </c>
      <c r="W2152"/>
      <c r="X2152" s="155">
        <v>3.1616312E-6</v>
      </c>
      <c r="Y2152"/>
      <c r="Z2152"/>
      <c r="AA2152"/>
      <c r="AB2152"/>
      <c r="AC2152"/>
      <c r="AD2152" s="49"/>
      <c r="AH2152" s="48"/>
      <c r="AI2152" s="48"/>
      <c r="AJ2152" s="48"/>
    </row>
    <row r="2153" spans="1:36" ht="14.4">
      <c r="B2153" s="188"/>
      <c r="C2153" s="151"/>
      <c r="D2153" s="51" t="s">
        <v>444</v>
      </c>
      <c r="E2153" s="150"/>
      <c r="F2153"/>
      <c r="H2153" s="44"/>
      <c r="I2153"/>
      <c r="J2153" s="44"/>
      <c r="K2153" s="44"/>
      <c r="L2153" s="44"/>
      <c r="P2153"/>
      <c r="Q2153" s="212"/>
      <c r="R2153"/>
      <c r="S2153"/>
      <c r="T2153"/>
      <c r="U2153"/>
      <c r="V2153"/>
      <c r="W2153"/>
      <c r="X2153"/>
      <c r="Y2153"/>
      <c r="Z2153"/>
      <c r="AA2153"/>
      <c r="AB2153"/>
      <c r="AC2153"/>
      <c r="AD2153" s="327"/>
      <c r="AH2153" s="48"/>
      <c r="AI2153" s="48"/>
      <c r="AJ2153" s="48"/>
    </row>
    <row r="2154" spans="1:36" ht="14.4">
      <c r="A2154" t="s">
        <v>1179</v>
      </c>
      <c r="B2154" s="188" t="s">
        <v>334</v>
      </c>
      <c r="C2154" s="151" t="str">
        <f t="shared" ref="C2154:C2165" si="388">MID(A2154,1,12)</f>
        <v>F.108.01.101</v>
      </c>
      <c r="D2154" s="54" t="s">
        <v>444</v>
      </c>
      <c r="E2154" s="150" t="s">
        <v>351</v>
      </c>
      <c r="F2154" s="153" t="str">
        <f t="shared" ref="F2154:F2165" si="389">MID(A2154, 21,85)</f>
        <v>film HDPE 50 mu in mun waste inc</v>
      </c>
      <c r="G2154" s="277">
        <v>5.4002257999999997E-2</v>
      </c>
      <c r="H2154" s="44">
        <f t="shared" ref="H2154:H2165" si="390">G2154</f>
        <v>5.4002257999999997E-2</v>
      </c>
      <c r="I2154"/>
      <c r="J2154" s="294">
        <v>8.1519879300599989E-3</v>
      </c>
      <c r="K2154" s="44">
        <f t="shared" ref="K2154:K2165" si="391">J2154</f>
        <v>8.1519879300599989E-3</v>
      </c>
      <c r="L2154" s="295">
        <v>1.5903562389999997E-4</v>
      </c>
      <c r="M2154" s="295">
        <v>3.2689131159999967E-5</v>
      </c>
      <c r="N2154" s="295">
        <v>-1.4007552500000002E-4</v>
      </c>
      <c r="O2154" s="295">
        <v>8.1003386999999993E-3</v>
      </c>
      <c r="P2154"/>
      <c r="Q2154" s="212">
        <v>-1.4075651</v>
      </c>
      <c r="R2154"/>
      <c r="S2154" s="156">
        <v>8.1628322999999995E-4</v>
      </c>
      <c r="T2154" s="156">
        <v>8.6987966000000002E-4</v>
      </c>
      <c r="U2154" s="156">
        <v>4.5351110000000001E-5</v>
      </c>
      <c r="V2154" s="156">
        <v>-9.8947545000000004E-5</v>
      </c>
      <c r="W2154"/>
      <c r="X2154" s="155">
        <v>-2.0108906000000001E-9</v>
      </c>
      <c r="Y2154"/>
      <c r="Z2154"/>
      <c r="AA2154"/>
      <c r="AB2154"/>
      <c r="AC2154"/>
      <c r="AD2154" s="327"/>
      <c r="AH2154" s="48"/>
      <c r="AI2154" s="48"/>
      <c r="AJ2154" s="48"/>
    </row>
    <row r="2155" spans="1:36" ht="14.4">
      <c r="A2155" t="s">
        <v>1180</v>
      </c>
      <c r="B2155" s="188" t="s">
        <v>334</v>
      </c>
      <c r="C2155" s="151" t="str">
        <f t="shared" si="388"/>
        <v>F.108.01.102</v>
      </c>
      <c r="D2155" s="54" t="s">
        <v>444</v>
      </c>
      <c r="E2155" s="150" t="s">
        <v>351</v>
      </c>
      <c r="F2155" s="153" t="str">
        <f t="shared" si="389"/>
        <v>film LDPE 50 mu in mun waste inc</v>
      </c>
      <c r="G2155" s="277">
        <v>5.4002257999999997E-2</v>
      </c>
      <c r="H2155" s="44">
        <f t="shared" si="390"/>
        <v>5.4002257999999997E-2</v>
      </c>
      <c r="I2155"/>
      <c r="J2155" s="294">
        <v>8.1519879300599989E-3</v>
      </c>
      <c r="K2155" s="44">
        <f t="shared" si="391"/>
        <v>8.1519879300599989E-3</v>
      </c>
      <c r="L2155" s="295">
        <v>1.5903562389999997E-4</v>
      </c>
      <c r="M2155" s="295">
        <v>3.2689131159999967E-5</v>
      </c>
      <c r="N2155" s="295">
        <v>-1.4007552500000002E-4</v>
      </c>
      <c r="O2155" s="295">
        <v>8.1003386999999993E-3</v>
      </c>
      <c r="P2155"/>
      <c r="Q2155" s="212">
        <v>-1.4075651</v>
      </c>
      <c r="R2155"/>
      <c r="S2155" s="156">
        <v>8.1628322999999995E-4</v>
      </c>
      <c r="T2155" s="156">
        <v>8.6987966000000002E-4</v>
      </c>
      <c r="U2155" s="156">
        <v>4.5351110000000001E-5</v>
      </c>
      <c r="V2155" s="156">
        <v>-9.8947545000000004E-5</v>
      </c>
      <c r="W2155"/>
      <c r="X2155" s="155">
        <v>-2.0108906000000001E-9</v>
      </c>
      <c r="Y2155"/>
      <c r="Z2155"/>
      <c r="AA2155"/>
      <c r="AB2155"/>
      <c r="AC2155"/>
      <c r="AD2155" s="53"/>
      <c r="AH2155" s="48"/>
      <c r="AI2155" s="48"/>
      <c r="AJ2155" s="48"/>
    </row>
    <row r="2156" spans="1:36" ht="14.4">
      <c r="A2156" t="s">
        <v>1181</v>
      </c>
      <c r="B2156" s="188" t="s">
        <v>334</v>
      </c>
      <c r="C2156" s="151" t="str">
        <f t="shared" si="388"/>
        <v>F.108.01.103</v>
      </c>
      <c r="D2156" s="54" t="s">
        <v>444</v>
      </c>
      <c r="E2156" s="150" t="s">
        <v>351</v>
      </c>
      <c r="F2156" s="153" t="str">
        <f t="shared" si="389"/>
        <v>film PC 50 mu in mun waste inc</v>
      </c>
      <c r="G2156" s="277">
        <v>8.4534173333333337E-2</v>
      </c>
      <c r="H2156" s="44">
        <f t="shared" si="390"/>
        <v>8.4534173333333337E-2</v>
      </c>
      <c r="I2156"/>
      <c r="J2156" s="294">
        <v>1.2727039271329999E-2</v>
      </c>
      <c r="K2156" s="44">
        <f t="shared" si="391"/>
        <v>1.2727039271329999E-2</v>
      </c>
      <c r="L2156" s="295">
        <v>1.3700865270000002E-4</v>
      </c>
      <c r="M2156" s="295">
        <v>2.9437338629999983E-5</v>
      </c>
      <c r="N2156" s="295">
        <v>-1.1953271999999999E-4</v>
      </c>
      <c r="O2156" s="295">
        <v>1.2680126E-2</v>
      </c>
      <c r="P2156"/>
      <c r="Q2156" s="212">
        <v>-1.2011383</v>
      </c>
      <c r="R2156"/>
      <c r="S2156" s="156">
        <v>1.3211380999999999E-3</v>
      </c>
      <c r="T2156" s="156">
        <v>1.3377492999999999E-3</v>
      </c>
      <c r="U2156" s="156">
        <v>6.7825185000000001E-5</v>
      </c>
      <c r="V2156" s="156">
        <v>-8.4436370000000001E-5</v>
      </c>
      <c r="W2156"/>
      <c r="X2156" s="155">
        <v>1.0712053999999999E-6</v>
      </c>
      <c r="Y2156"/>
      <c r="Z2156"/>
      <c r="AA2156"/>
      <c r="AB2156"/>
      <c r="AC2156"/>
      <c r="AD2156" s="53"/>
      <c r="AH2156" s="48"/>
      <c r="AI2156" s="48"/>
      <c r="AJ2156" s="48"/>
    </row>
    <row r="2157" spans="1:36" ht="14.4">
      <c r="A2157" t="s">
        <v>1182</v>
      </c>
      <c r="B2157" s="188" t="s">
        <v>334</v>
      </c>
      <c r="C2157" s="151" t="str">
        <f t="shared" si="388"/>
        <v>F.108.01.104</v>
      </c>
      <c r="D2157" s="54" t="s">
        <v>444</v>
      </c>
      <c r="E2157" s="150" t="s">
        <v>351</v>
      </c>
      <c r="F2157" s="153" t="str">
        <f t="shared" si="389"/>
        <v>film PET / PE+EVOH+PE 62 mu in mun waste inc</v>
      </c>
      <c r="G2157" s="277">
        <v>7.1028846666666673E-2</v>
      </c>
      <c r="H2157" s="44">
        <f t="shared" si="390"/>
        <v>7.1028846666666673E-2</v>
      </c>
      <c r="I2157"/>
      <c r="J2157" s="294">
        <v>1.071956394544E-2</v>
      </c>
      <c r="K2157" s="44">
        <f t="shared" si="391"/>
        <v>1.071956394544E-2</v>
      </c>
      <c r="L2157" s="295">
        <v>1.7970360910000001E-4</v>
      </c>
      <c r="M2157" s="295">
        <v>4.0565464339999985E-5</v>
      </c>
      <c r="N2157" s="295">
        <v>-1.5503212799999999E-4</v>
      </c>
      <c r="O2157" s="295">
        <v>1.0654327E-2</v>
      </c>
      <c r="P2157"/>
      <c r="Q2157" s="212">
        <v>-1.5578582999999999</v>
      </c>
      <c r="R2157"/>
      <c r="S2157" s="156">
        <v>1.0870073E-3</v>
      </c>
      <c r="T2157" s="156">
        <v>1.1377672999999999E-3</v>
      </c>
      <c r="U2157" s="156">
        <v>5.8752699000000001E-5</v>
      </c>
      <c r="V2157" s="156">
        <v>-1.095127E-4</v>
      </c>
      <c r="W2157"/>
      <c r="X2157" s="155">
        <v>3.1398725999999998E-7</v>
      </c>
      <c r="Y2157"/>
      <c r="Z2157"/>
      <c r="AA2157"/>
      <c r="AB2157"/>
      <c r="AC2157"/>
      <c r="AD2157" s="53"/>
      <c r="AH2157" s="48"/>
      <c r="AI2157" s="48"/>
      <c r="AJ2157" s="48"/>
    </row>
    <row r="2158" spans="1:36" ht="14.4">
      <c r="A2158" t="s">
        <v>1183</v>
      </c>
      <c r="B2158" s="188" t="s">
        <v>334</v>
      </c>
      <c r="C2158" s="151" t="str">
        <f t="shared" si="388"/>
        <v>F.108.01.105</v>
      </c>
      <c r="D2158" s="54" t="s">
        <v>444</v>
      </c>
      <c r="E2158" s="150" t="s">
        <v>351</v>
      </c>
      <c r="F2158" s="153" t="str">
        <f t="shared" si="389"/>
        <v>film PET 50 mu in mun waste inc</v>
      </c>
      <c r="G2158" s="277">
        <v>8.530359333333333E-2</v>
      </c>
      <c r="H2158" s="44">
        <f t="shared" si="390"/>
        <v>8.530359333333333E-2</v>
      </c>
      <c r="I2158"/>
      <c r="J2158" s="294">
        <v>1.2837629451079999E-2</v>
      </c>
      <c r="K2158" s="44">
        <f t="shared" si="391"/>
        <v>1.2837629451079999E-2</v>
      </c>
      <c r="L2158" s="295">
        <v>1.2144719059999999E-4</v>
      </c>
      <c r="M2158" s="295">
        <v>2.6360638480000012E-5</v>
      </c>
      <c r="N2158" s="295">
        <v>-1.0571737800000001E-4</v>
      </c>
      <c r="O2158" s="295">
        <v>1.2795539E-2</v>
      </c>
      <c r="P2158"/>
      <c r="Q2158" s="212">
        <v>-1.0623133</v>
      </c>
      <c r="R2158"/>
      <c r="S2158" s="156">
        <v>1.3396230000000001E-3</v>
      </c>
      <c r="T2158" s="156">
        <v>1.3463317999999999E-3</v>
      </c>
      <c r="U2158" s="156">
        <v>6.7968610999999995E-5</v>
      </c>
      <c r="V2158" s="156">
        <v>-7.4677391999999996E-5</v>
      </c>
      <c r="W2158"/>
      <c r="X2158" s="155">
        <v>1.2414389E-6</v>
      </c>
      <c r="Y2158"/>
      <c r="Z2158"/>
      <c r="AA2158"/>
      <c r="AB2158"/>
      <c r="AC2158"/>
      <c r="AD2158" s="53"/>
      <c r="AH2158" s="48"/>
      <c r="AI2158" s="48"/>
      <c r="AJ2158" s="48"/>
    </row>
    <row r="2159" spans="1:36" ht="14.4">
      <c r="A2159" t="s">
        <v>1184</v>
      </c>
      <c r="B2159" s="188" t="s">
        <v>334</v>
      </c>
      <c r="C2159" s="151" t="str">
        <f t="shared" si="388"/>
        <v>F.108.01.106</v>
      </c>
      <c r="D2159" s="54" t="s">
        <v>444</v>
      </c>
      <c r="E2159" s="150" t="s">
        <v>351</v>
      </c>
      <c r="F2159" s="153" t="str">
        <f t="shared" si="389"/>
        <v>film PET+ALOx / LDPE 62 mu in mun waste inc</v>
      </c>
      <c r="G2159" s="277">
        <v>7.0677800000000013E-2</v>
      </c>
      <c r="H2159" s="44">
        <f t="shared" si="390"/>
        <v>7.0677800000000013E-2</v>
      </c>
      <c r="I2159"/>
      <c r="J2159" s="294">
        <v>1.0660101822480001E-2</v>
      </c>
      <c r="K2159" s="44">
        <f t="shared" si="391"/>
        <v>1.0660101822480001E-2</v>
      </c>
      <c r="L2159" s="295">
        <v>1.7746690469999999E-4</v>
      </c>
      <c r="M2159" s="295">
        <v>3.6898051779999991E-5</v>
      </c>
      <c r="N2159" s="295">
        <v>-1.5593313400000001E-4</v>
      </c>
      <c r="O2159" s="295">
        <v>1.0601670000000001E-2</v>
      </c>
      <c r="P2159"/>
      <c r="Q2159" s="212">
        <v>-1.5669120999999999</v>
      </c>
      <c r="R2159"/>
      <c r="S2159" s="156">
        <v>1.0802659E-3</v>
      </c>
      <c r="T2159" s="156">
        <v>1.1319290000000001E-3</v>
      </c>
      <c r="U2159" s="156">
        <v>5.8486049999999999E-5</v>
      </c>
      <c r="V2159" s="156">
        <v>-1.1014915E-4</v>
      </c>
      <c r="W2159"/>
      <c r="X2159" s="155">
        <v>2.9251982000000001E-7</v>
      </c>
      <c r="Y2159"/>
      <c r="Z2159"/>
      <c r="AA2159"/>
      <c r="AB2159"/>
      <c r="AC2159"/>
      <c r="AD2159" s="53"/>
      <c r="AH2159" s="48"/>
      <c r="AI2159" s="48"/>
      <c r="AJ2159" s="48"/>
    </row>
    <row r="2160" spans="1:36" ht="14.4">
      <c r="A2160" t="s">
        <v>1185</v>
      </c>
      <c r="B2160" s="188" t="s">
        <v>334</v>
      </c>
      <c r="C2160" s="151" t="str">
        <f t="shared" si="388"/>
        <v>F.108.01.107</v>
      </c>
      <c r="D2160" s="54" t="s">
        <v>444</v>
      </c>
      <c r="E2160" s="150" t="s">
        <v>351</v>
      </c>
      <c r="F2160" s="153" t="str">
        <f t="shared" si="389"/>
        <v>film PET+PVOH / LDPE 62 mu in mun waste inc</v>
      </c>
      <c r="G2160" s="277">
        <v>9.4663400000000009E-2</v>
      </c>
      <c r="H2160" s="44">
        <f t="shared" si="390"/>
        <v>9.4663400000000009E-2</v>
      </c>
      <c r="I2160"/>
      <c r="J2160" s="294">
        <v>1.42557769687E-2</v>
      </c>
      <c r="K2160" s="44">
        <f t="shared" si="391"/>
        <v>1.42557769687E-2</v>
      </c>
      <c r="L2160" s="295">
        <v>1.7714034169999998E-4</v>
      </c>
      <c r="M2160" s="295">
        <v>3.5744516E-5</v>
      </c>
      <c r="N2160" s="295">
        <v>-1.5661788899999998E-4</v>
      </c>
      <c r="O2160" s="295">
        <v>1.419951E-2</v>
      </c>
      <c r="P2160"/>
      <c r="Q2160" s="212">
        <v>-1.573793</v>
      </c>
      <c r="R2160"/>
      <c r="S2160" s="156">
        <v>1.4691837E-3</v>
      </c>
      <c r="T2160" s="156">
        <v>1.5031583E-3</v>
      </c>
      <c r="U2160" s="156">
        <v>7.6658332999999994E-5</v>
      </c>
      <c r="V2160" s="156">
        <v>-1.1063286E-4</v>
      </c>
      <c r="W2160"/>
      <c r="X2160" s="155">
        <v>9.5326048999999998E-7</v>
      </c>
      <c r="Y2160"/>
      <c r="Z2160"/>
      <c r="AA2160"/>
      <c r="AB2160"/>
      <c r="AC2160"/>
      <c r="AD2160" s="53"/>
      <c r="AH2160" s="48"/>
      <c r="AI2160" s="48"/>
      <c r="AJ2160" s="48"/>
    </row>
    <row r="2161" spans="1:36" ht="14.4">
      <c r="A2161" t="s">
        <v>1186</v>
      </c>
      <c r="B2161" s="188" t="s">
        <v>334</v>
      </c>
      <c r="C2161" s="151" t="str">
        <f t="shared" si="388"/>
        <v>F.108.01.108</v>
      </c>
      <c r="D2161" s="54" t="s">
        <v>444</v>
      </c>
      <c r="E2161" s="150" t="s">
        <v>351</v>
      </c>
      <c r="F2161" s="153" t="str">
        <f t="shared" si="389"/>
        <v>film PLA (biobased) 50 mu in mun waste inc</v>
      </c>
      <c r="G2161" s="277">
        <v>-5.6053556000000004E-2</v>
      </c>
      <c r="H2161" s="44">
        <f t="shared" si="390"/>
        <v>-5.6053556000000004E-2</v>
      </c>
      <c r="I2161"/>
      <c r="J2161" s="294">
        <v>-8.3748339481000012E-3</v>
      </c>
      <c r="K2161" s="44">
        <f t="shared" si="391"/>
        <v>-8.3748339481000012E-3</v>
      </c>
      <c r="L2161" s="295">
        <v>9.5083147599999982E-5</v>
      </c>
      <c r="M2161" s="295">
        <v>2.0768073300000016E-5</v>
      </c>
      <c r="N2161" s="295">
        <v>-8.2651769000000009E-5</v>
      </c>
      <c r="O2161" s="295">
        <v>-8.4080334000000007E-3</v>
      </c>
      <c r="P2161"/>
      <c r="Q2161" s="212">
        <v>-0.83053582000000004</v>
      </c>
      <c r="R2161"/>
      <c r="S2161" s="156">
        <v>-9.4554904000000001E-4</v>
      </c>
      <c r="T2161" s="156">
        <v>-8.4736963000000003E-4</v>
      </c>
      <c r="U2161" s="156">
        <v>-3.9795271000000002E-5</v>
      </c>
      <c r="V2161" s="156">
        <v>-5.8384143E-5</v>
      </c>
      <c r="W2161"/>
      <c r="X2161" s="155">
        <v>-2.4518083E-6</v>
      </c>
      <c r="Y2161"/>
      <c r="Z2161"/>
      <c r="AA2161"/>
      <c r="AB2161"/>
      <c r="AC2161"/>
      <c r="AD2161" s="53"/>
      <c r="AH2161" s="48"/>
      <c r="AI2161" s="48"/>
      <c r="AJ2161" s="48"/>
    </row>
    <row r="2162" spans="1:36" ht="14.4">
      <c r="A2162" t="s">
        <v>1187</v>
      </c>
      <c r="B2162" s="188" t="s">
        <v>334</v>
      </c>
      <c r="C2162" s="151" t="str">
        <f t="shared" si="388"/>
        <v>F.108.01.109</v>
      </c>
      <c r="D2162" s="54" t="s">
        <v>444</v>
      </c>
      <c r="E2162" s="150" t="s">
        <v>351</v>
      </c>
      <c r="F2162" s="153" t="str">
        <f t="shared" si="389"/>
        <v>film PP 50 mu in mun waste inc</v>
      </c>
      <c r="G2162" s="277">
        <v>5.5668104000000003E-2</v>
      </c>
      <c r="H2162" s="44">
        <f t="shared" si="390"/>
        <v>5.5668104000000003E-2</v>
      </c>
      <c r="I2162"/>
      <c r="J2162" s="294">
        <v>8.3991229612E-3</v>
      </c>
      <c r="K2162" s="44">
        <f t="shared" si="391"/>
        <v>8.3991229612E-3</v>
      </c>
      <c r="L2162" s="295">
        <v>1.4628317050000001E-4</v>
      </c>
      <c r="M2162" s="295">
        <v>3.0806513700000028E-5</v>
      </c>
      <c r="N2162" s="295">
        <v>-1.28182323E-4</v>
      </c>
      <c r="O2162" s="295">
        <v>8.3502156000000004E-3</v>
      </c>
      <c r="P2162"/>
      <c r="Q2162" s="212">
        <v>-1.2880548000000001</v>
      </c>
      <c r="R2162"/>
      <c r="S2162" s="156">
        <v>8.4861783999999997E-4</v>
      </c>
      <c r="T2162" s="156">
        <v>8.9292397999999999E-4</v>
      </c>
      <c r="U2162" s="156">
        <v>4.6240196000000001E-5</v>
      </c>
      <c r="V2162" s="156">
        <v>-9.0546338000000001E-5</v>
      </c>
      <c r="W2162"/>
      <c r="X2162" s="155">
        <v>1.7290890999999999E-7</v>
      </c>
      <c r="Y2162"/>
      <c r="Z2162"/>
      <c r="AA2162"/>
      <c r="AB2162"/>
      <c r="AC2162"/>
      <c r="AD2162" s="53"/>
      <c r="AH2162" s="48"/>
      <c r="AI2162" s="48"/>
      <c r="AJ2162" s="48"/>
    </row>
    <row r="2163" spans="1:36" ht="14.4">
      <c r="A2163" t="s">
        <v>1188</v>
      </c>
      <c r="B2163" s="188" t="s">
        <v>334</v>
      </c>
      <c r="C2163" s="151" t="str">
        <f t="shared" si="388"/>
        <v>F.108.01.110</v>
      </c>
      <c r="D2163" s="54" t="s">
        <v>444</v>
      </c>
      <c r="E2163" s="150" t="s">
        <v>351</v>
      </c>
      <c r="F2163" s="153" t="str">
        <f t="shared" si="389"/>
        <v>film PP+PVDC 62 mu in mun waste inc</v>
      </c>
      <c r="G2163" s="277">
        <v>5.9005693999999997E-2</v>
      </c>
      <c r="H2163" s="44">
        <f t="shared" si="390"/>
        <v>5.9005693999999997E-2</v>
      </c>
      <c r="I2163"/>
      <c r="J2163" s="294">
        <v>8.9024552692299995E-3</v>
      </c>
      <c r="K2163" s="44">
        <f t="shared" si="391"/>
        <v>8.9024552692299995E-3</v>
      </c>
      <c r="L2163" s="295">
        <v>1.5006905209999998E-4</v>
      </c>
      <c r="M2163" s="295">
        <v>3.2357375129999982E-5</v>
      </c>
      <c r="N2163" s="295">
        <v>-1.3082525799999999E-4</v>
      </c>
      <c r="O2163" s="295">
        <v>8.8508540999999996E-3</v>
      </c>
      <c r="P2163"/>
      <c r="Q2163" s="212">
        <v>-1.3146127000000001</v>
      </c>
      <c r="R2163"/>
      <c r="S2163" s="156">
        <v>9.0182306000000003E-4</v>
      </c>
      <c r="T2163" s="156">
        <v>9.4537777000000003E-4</v>
      </c>
      <c r="U2163" s="156">
        <v>4.8858566E-5</v>
      </c>
      <c r="V2163" s="156">
        <v>-9.2413273000000005E-5</v>
      </c>
      <c r="W2163"/>
      <c r="X2163" s="155">
        <v>2.3799912E-7</v>
      </c>
      <c r="Y2163"/>
      <c r="Z2163"/>
      <c r="AA2163"/>
      <c r="AB2163"/>
      <c r="AC2163"/>
      <c r="AD2163" s="53"/>
      <c r="AH2163" s="48"/>
      <c r="AI2163" s="48"/>
      <c r="AJ2163" s="48"/>
    </row>
    <row r="2164" spans="1:36" ht="14.4">
      <c r="A2164" t="s">
        <v>1189</v>
      </c>
      <c r="B2164" s="188" t="s">
        <v>334</v>
      </c>
      <c r="C2164" s="151" t="str">
        <f t="shared" si="388"/>
        <v>F.108.01.111</v>
      </c>
      <c r="D2164" s="54" t="s">
        <v>444</v>
      </c>
      <c r="E2164" s="150" t="s">
        <v>351</v>
      </c>
      <c r="F2164" s="153" t="str">
        <f t="shared" si="389"/>
        <v>film PS (shrink) 50 mu in mun waste inc</v>
      </c>
      <c r="G2164" s="277">
        <v>7.8487440000000006E-2</v>
      </c>
      <c r="H2164" s="44">
        <f t="shared" si="390"/>
        <v>7.8487440000000006E-2</v>
      </c>
      <c r="I2164"/>
      <c r="J2164" s="294">
        <v>1.1827472778140001E-2</v>
      </c>
      <c r="K2164" s="44">
        <f t="shared" si="391"/>
        <v>1.1827472778140001E-2</v>
      </c>
      <c r="L2164" s="295">
        <v>1.6538338709999999E-4</v>
      </c>
      <c r="M2164" s="295">
        <v>3.4334785039999946E-5</v>
      </c>
      <c r="N2164" s="295">
        <v>-1.4536139399999999E-4</v>
      </c>
      <c r="O2164" s="295">
        <v>1.1773116E-2</v>
      </c>
      <c r="P2164"/>
      <c r="Q2164" s="212">
        <v>-1.4606806999999999</v>
      </c>
      <c r="R2164"/>
      <c r="S2164" s="156">
        <v>1.2116150999999999E-3</v>
      </c>
      <c r="T2164" s="156">
        <v>1.2502351E-3</v>
      </c>
      <c r="U2164" s="156">
        <v>6.4061422999999999E-5</v>
      </c>
      <c r="V2164" s="156">
        <v>-1.0268141E-4</v>
      </c>
      <c r="W2164"/>
      <c r="X2164" s="155">
        <v>6.2401569000000003E-7</v>
      </c>
      <c r="Y2164"/>
      <c r="Z2164"/>
      <c r="AA2164"/>
      <c r="AB2164"/>
      <c r="AC2164"/>
      <c r="AD2164" s="53"/>
      <c r="AH2164" s="48"/>
      <c r="AI2164" s="48"/>
      <c r="AJ2164" s="48"/>
    </row>
    <row r="2165" spans="1:36" ht="14.4">
      <c r="A2165" t="s">
        <v>2056</v>
      </c>
      <c r="B2165" s="188" t="s">
        <v>334</v>
      </c>
      <c r="C2165" s="151" t="str">
        <f t="shared" si="388"/>
        <v>F.108.01.112</v>
      </c>
      <c r="D2165" s="54" t="s">
        <v>444</v>
      </c>
      <c r="E2165" s="150" t="s">
        <v>351</v>
      </c>
      <c r="F2165" s="153" t="str">
        <f t="shared" si="389"/>
        <v>film PVC (stiff shrink) 50 mu in mun waste inc</v>
      </c>
      <c r="G2165" s="277">
        <v>4.1863497333333333E-2</v>
      </c>
      <c r="H2165" s="44">
        <f t="shared" si="390"/>
        <v>4.1863497333333333E-2</v>
      </c>
      <c r="I2165"/>
      <c r="J2165" s="294">
        <v>6.2092990390900001E-3</v>
      </c>
      <c r="K2165" s="44">
        <f t="shared" si="391"/>
        <v>6.2092990390900001E-3</v>
      </c>
      <c r="L2165" s="295">
        <v>4.8080774200000008E-5</v>
      </c>
      <c r="M2165" s="295">
        <v>-3.5414300109999985E-5</v>
      </c>
      <c r="N2165" s="295">
        <v>-8.2892035000000001E-5</v>
      </c>
      <c r="O2165" s="295">
        <v>6.2795246000000001E-3</v>
      </c>
      <c r="P2165"/>
      <c r="Q2165" s="212">
        <v>-0.83295017000000005</v>
      </c>
      <c r="R2165"/>
      <c r="S2165" s="156">
        <v>6.3468379000000002E-4</v>
      </c>
      <c r="T2165" s="156">
        <v>6.5931710999999997E-4</v>
      </c>
      <c r="U2165" s="156">
        <v>3.3920549000000002E-5</v>
      </c>
      <c r="V2165" s="156">
        <v>-5.8553863999999997E-5</v>
      </c>
      <c r="W2165"/>
      <c r="X2165" s="155">
        <v>2.4706022999999998E-7</v>
      </c>
      <c r="Y2165"/>
      <c r="Z2165"/>
      <c r="AA2165"/>
      <c r="AB2165"/>
      <c r="AC2165"/>
      <c r="AD2165" s="53"/>
      <c r="AH2165" s="48"/>
      <c r="AI2165" s="48"/>
      <c r="AJ2165" s="48"/>
    </row>
    <row r="2166" spans="1:36" ht="14.4">
      <c r="B2166" s="188"/>
      <c r="C2166" s="151"/>
      <c r="D2166" s="51" t="s">
        <v>445</v>
      </c>
      <c r="E2166" s="150"/>
      <c r="F2166"/>
      <c r="H2166" s="44"/>
      <c r="I2166"/>
      <c r="J2166" s="44"/>
      <c r="K2166" s="44"/>
      <c r="L2166" s="44"/>
      <c r="P2166"/>
      <c r="Q2166" s="212"/>
      <c r="R2166"/>
      <c r="S2166"/>
      <c r="T2166"/>
      <c r="U2166"/>
      <c r="V2166"/>
      <c r="W2166"/>
      <c r="X2166"/>
      <c r="Y2166"/>
      <c r="Z2166"/>
      <c r="AA2166"/>
      <c r="AB2166"/>
      <c r="AC2166"/>
      <c r="AD2166" s="53"/>
      <c r="AH2166" s="48"/>
      <c r="AI2166" s="48"/>
      <c r="AJ2166" s="48"/>
    </row>
    <row r="2167" spans="1:36" ht="14.4">
      <c r="A2167" t="s">
        <v>1190</v>
      </c>
      <c r="B2167" s="188" t="s">
        <v>334</v>
      </c>
      <c r="C2167" s="151" t="str">
        <f t="shared" ref="C2167:C2180" si="392">MID(A2167,1,12)</f>
        <v>F.110.01.100</v>
      </c>
      <c r="D2167" s="54" t="s">
        <v>3673</v>
      </c>
      <c r="E2167" s="150" t="s">
        <v>352</v>
      </c>
      <c r="F2167" s="153" t="str">
        <f t="shared" ref="F2167:F2180" si="393">MID(A2167, 21,85)</f>
        <v>Metals open loop recycling credit</v>
      </c>
      <c r="G2167" s="277">
        <v>0</v>
      </c>
      <c r="H2167" s="44">
        <f t="shared" ref="H2167:H2180" si="394">G2167</f>
        <v>0</v>
      </c>
      <c r="I2167"/>
      <c r="J2167" s="294">
        <v>0</v>
      </c>
      <c r="K2167" s="44">
        <f t="shared" ref="K2167:K2180" si="395">J2167</f>
        <v>0</v>
      </c>
      <c r="L2167" s="295">
        <v>0</v>
      </c>
      <c r="M2167" s="295">
        <v>0</v>
      </c>
      <c r="N2167" s="295">
        <v>0</v>
      </c>
      <c r="O2167" s="295">
        <v>0</v>
      </c>
      <c r="P2167"/>
      <c r="Q2167" s="212">
        <v>0</v>
      </c>
      <c r="R2167"/>
      <c r="S2167" s="156">
        <v>0</v>
      </c>
      <c r="T2167" s="156">
        <v>0</v>
      </c>
      <c r="U2167" s="156">
        <v>0</v>
      </c>
      <c r="V2167" s="156">
        <v>0</v>
      </c>
      <c r="W2167"/>
      <c r="X2167" s="155">
        <v>0</v>
      </c>
      <c r="Y2167"/>
      <c r="Z2167"/>
      <c r="AA2167"/>
      <c r="AB2167"/>
      <c r="AC2167"/>
      <c r="AD2167" s="53"/>
      <c r="AH2167" s="48"/>
      <c r="AI2167" s="48"/>
      <c r="AJ2167" s="48"/>
    </row>
    <row r="2168" spans="1:36" ht="14.4">
      <c r="A2168" t="s">
        <v>2057</v>
      </c>
      <c r="B2168" s="188" t="s">
        <v>334</v>
      </c>
      <c r="C2168" s="151" t="str">
        <f t="shared" si="392"/>
        <v>F.110.01.101</v>
      </c>
      <c r="D2168" s="54" t="s">
        <v>3673</v>
      </c>
      <c r="E2168" s="150" t="s">
        <v>352</v>
      </c>
      <c r="F2168" s="153" t="str">
        <f t="shared" si="393"/>
        <v>Aluminium  recycling credit closed loop (79% virgin part trade mix)</v>
      </c>
      <c r="G2168" s="277">
        <v>-3.4519337999999999</v>
      </c>
      <c r="H2168" s="44">
        <f t="shared" si="394"/>
        <v>-3.4519337999999999</v>
      </c>
      <c r="I2168"/>
      <c r="J2168" s="294">
        <v>-1.44419473116537</v>
      </c>
      <c r="K2168" s="44">
        <f t="shared" si="395"/>
        <v>-1.44419473116537</v>
      </c>
      <c r="L2168" s="295">
        <v>-1.0466020492200001E-2</v>
      </c>
      <c r="M2168" s="295">
        <v>-4.0176143053000005E-2</v>
      </c>
      <c r="N2168" s="295">
        <v>-0.87576249762016989</v>
      </c>
      <c r="O2168" s="295">
        <v>-0.51779006999999999</v>
      </c>
      <c r="P2168"/>
      <c r="Q2168" s="212">
        <v>-51.170763999999998</v>
      </c>
      <c r="R2168"/>
      <c r="S2168" s="156">
        <v>-6.7788125000000005E-2</v>
      </c>
      <c r="T2168" s="156">
        <v>-6.4765023000000005E-2</v>
      </c>
      <c r="U2168" s="156">
        <v>-2.883615E-3</v>
      </c>
      <c r="V2168" s="156">
        <v>-1.3948743E-4</v>
      </c>
      <c r="W2168"/>
      <c r="X2168" s="155">
        <v>-1.2990866E-4</v>
      </c>
      <c r="Y2168"/>
      <c r="Z2168"/>
      <c r="AA2168"/>
      <c r="AB2168"/>
      <c r="AC2168"/>
      <c r="AD2168" s="53"/>
      <c r="AH2168" s="48"/>
      <c r="AI2168" s="48"/>
      <c r="AJ2168" s="48"/>
    </row>
    <row r="2169" spans="1:36" ht="14.4">
      <c r="A2169" t="s">
        <v>2058</v>
      </c>
      <c r="B2169" s="188" t="s">
        <v>334</v>
      </c>
      <c r="C2169" s="151" t="str">
        <f t="shared" si="392"/>
        <v>F.110.01.102</v>
      </c>
      <c r="D2169" s="54" t="s">
        <v>3673</v>
      </c>
      <c r="E2169" s="150" t="s">
        <v>352</v>
      </c>
      <c r="F2169" s="153" t="str">
        <f t="shared" si="393"/>
        <v>Copper  recycling credit closed loop (45% virgin part in trade mix)</v>
      </c>
      <c r="G2169" s="277">
        <v>-1.3562858666666666</v>
      </c>
      <c r="H2169" s="44">
        <f t="shared" si="394"/>
        <v>-1.3562858666666666</v>
      </c>
      <c r="I2169"/>
      <c r="J2169" s="294">
        <v>-2.3064889336858223</v>
      </c>
      <c r="K2169" s="44">
        <f t="shared" si="395"/>
        <v>-2.3064889336858223</v>
      </c>
      <c r="L2169" s="295">
        <v>-6.4055853470000007E-2</v>
      </c>
      <c r="M2169" s="295">
        <v>-0.133800643641</v>
      </c>
      <c r="N2169" s="295">
        <v>-1.9051895565748223</v>
      </c>
      <c r="O2169" s="295">
        <v>-0.20344287999999999</v>
      </c>
      <c r="P2169"/>
      <c r="Q2169" s="212">
        <v>-22.167110999999998</v>
      </c>
      <c r="R2169"/>
      <c r="S2169" s="156">
        <v>-7.1250667000000004E-2</v>
      </c>
      <c r="T2169" s="156">
        <v>-6.7853334000000001E-2</v>
      </c>
      <c r="U2169" s="156">
        <v>-1.8860088000000001E-3</v>
      </c>
      <c r="V2169" s="156">
        <v>-1.5113233000000001E-3</v>
      </c>
      <c r="W2169"/>
      <c r="X2169" s="155">
        <v>-8.6184949000000003E-4</v>
      </c>
      <c r="Y2169"/>
      <c r="Z2169"/>
      <c r="AA2169"/>
      <c r="AB2169"/>
      <c r="AC2169"/>
      <c r="AD2169" s="53"/>
      <c r="AH2169" s="48"/>
      <c r="AI2169" s="48"/>
      <c r="AJ2169" s="48"/>
    </row>
    <row r="2170" spans="1:36" ht="14.4">
      <c r="A2170" t="s">
        <v>2059</v>
      </c>
      <c r="B2170" s="188" t="s">
        <v>334</v>
      </c>
      <c r="C2170" s="151" t="str">
        <f t="shared" si="392"/>
        <v>F.110.01.103</v>
      </c>
      <c r="D2170" s="54" t="s">
        <v>3673</v>
      </c>
      <c r="E2170" s="150" t="s">
        <v>352</v>
      </c>
      <c r="F2170" s="153" t="str">
        <f t="shared" si="393"/>
        <v>Gold  recycling credit closed loop (80% virgin part trade mix)</v>
      </c>
      <c r="G2170" s="277">
        <v>-37631.740000000005</v>
      </c>
      <c r="H2170" s="44">
        <f t="shared" si="394"/>
        <v>-37631.740000000005</v>
      </c>
      <c r="I2170"/>
      <c r="J2170" s="294">
        <v>-36218.140660646</v>
      </c>
      <c r="K2170" s="44">
        <f t="shared" si="395"/>
        <v>-36218.140660646</v>
      </c>
      <c r="L2170" s="295">
        <v>-694.84431299999994</v>
      </c>
      <c r="M2170" s="295">
        <v>-7063.0400476460009</v>
      </c>
      <c r="N2170" s="295">
        <v>-22815.495300000002</v>
      </c>
      <c r="O2170" s="295">
        <v>-5644.7610000000004</v>
      </c>
      <c r="P2170"/>
      <c r="Q2170" s="212">
        <v>-66205.006999999998</v>
      </c>
      <c r="R2170"/>
      <c r="S2170" s="156">
        <v>-2289.5904999999998</v>
      </c>
      <c r="T2170" s="156">
        <v>-2207.5819999999999</v>
      </c>
      <c r="U2170" s="156">
        <v>-77.638912000000005</v>
      </c>
      <c r="V2170" s="156">
        <v>-4.3695620000000002</v>
      </c>
      <c r="W2170"/>
      <c r="X2170" s="155">
        <v>-54.556432999999998</v>
      </c>
      <c r="Y2170"/>
      <c r="Z2170"/>
      <c r="AA2170"/>
      <c r="AB2170"/>
      <c r="AC2170"/>
      <c r="AD2170" s="53"/>
      <c r="AH2170" s="48"/>
      <c r="AI2170" s="48"/>
      <c r="AJ2170" s="48"/>
    </row>
    <row r="2171" spans="1:36" ht="14.4">
      <c r="A2171" t="s">
        <v>2060</v>
      </c>
      <c r="B2171" s="188" t="s">
        <v>334</v>
      </c>
      <c r="C2171" s="151" t="str">
        <f t="shared" si="392"/>
        <v>F.110.01.104</v>
      </c>
      <c r="D2171" s="54" t="s">
        <v>3673</v>
      </c>
      <c r="E2171" s="150" t="s">
        <v>352</v>
      </c>
      <c r="F2171" s="153" t="str">
        <f t="shared" si="393"/>
        <v>Lead  recycling credit  closed loop (25% virgin part in trade mix)</v>
      </c>
      <c r="G2171" s="277">
        <v>-0.32120734000000001</v>
      </c>
      <c r="H2171" s="44">
        <f t="shared" si="394"/>
        <v>-0.32120734000000001</v>
      </c>
      <c r="I2171"/>
      <c r="J2171" s="294">
        <v>-0.57033447542986948</v>
      </c>
      <c r="K2171" s="44">
        <f t="shared" si="395"/>
        <v>-0.57033447542986948</v>
      </c>
      <c r="L2171" s="295">
        <v>-1.7627954559999999E-2</v>
      </c>
      <c r="M2171" s="295">
        <v>-8.9992331610199983E-2</v>
      </c>
      <c r="N2171" s="295">
        <v>-0.41453308825966956</v>
      </c>
      <c r="O2171" s="295">
        <v>-4.8181100999999997E-2</v>
      </c>
      <c r="P2171"/>
      <c r="Q2171" s="212">
        <v>-5.4716089999999999</v>
      </c>
      <c r="R2171"/>
      <c r="S2171" s="156">
        <v>-3.2262220000000001E-2</v>
      </c>
      <c r="T2171" s="156">
        <v>-3.0993957999999999E-2</v>
      </c>
      <c r="U2171" s="156">
        <v>-7.2751843000000004E-4</v>
      </c>
      <c r="V2171" s="156">
        <v>-5.4074419000000001E-4</v>
      </c>
      <c r="W2171"/>
      <c r="X2171" s="155">
        <v>-4.7917419000000002E-5</v>
      </c>
      <c r="Y2171"/>
      <c r="Z2171"/>
      <c r="AA2171"/>
      <c r="AB2171"/>
      <c r="AC2171"/>
      <c r="AD2171" s="53"/>
      <c r="AH2171" s="48"/>
      <c r="AI2171" s="48"/>
      <c r="AJ2171" s="48"/>
    </row>
    <row r="2172" spans="1:36" ht="14.4">
      <c r="A2172" t="s">
        <v>2061</v>
      </c>
      <c r="B2172" s="188" t="s">
        <v>334</v>
      </c>
      <c r="C2172" s="151" t="str">
        <f t="shared" si="392"/>
        <v>F.110.01.105</v>
      </c>
      <c r="D2172" s="54" t="s">
        <v>3673</v>
      </c>
      <c r="E2172" s="150" t="s">
        <v>352</v>
      </c>
      <c r="F2172" s="153" t="str">
        <f t="shared" si="393"/>
        <v>Magnesium  recycling credit closed loop (90% virgin part in trade mix)</v>
      </c>
      <c r="G2172" s="277">
        <v>-23.387111333333333</v>
      </c>
      <c r="H2172" s="44">
        <f t="shared" si="394"/>
        <v>-23.387111333333333</v>
      </c>
      <c r="I2172"/>
      <c r="J2172" s="294">
        <v>-4.0402824371778223</v>
      </c>
      <c r="K2172" s="44">
        <f t="shared" si="395"/>
        <v>-4.0402824371778223</v>
      </c>
      <c r="L2172" s="295">
        <v>-0.15739475480000001</v>
      </c>
      <c r="M2172" s="295">
        <v>-0.225695049403</v>
      </c>
      <c r="N2172" s="295">
        <v>-0.14912593297482227</v>
      </c>
      <c r="O2172" s="295">
        <v>-3.5080667000000001</v>
      </c>
      <c r="P2172"/>
      <c r="Q2172" s="212">
        <v>-346.44765999999998</v>
      </c>
      <c r="R2172"/>
      <c r="S2172" s="156">
        <v>-0.4351951</v>
      </c>
      <c r="T2172" s="156">
        <v>-0.39126698999999998</v>
      </c>
      <c r="U2172" s="156">
        <v>-1.8395541000000001E-2</v>
      </c>
      <c r="V2172" s="156">
        <v>-2.5532569000000001E-2</v>
      </c>
      <c r="W2172"/>
      <c r="X2172" s="155">
        <v>-1.1429325999999999E-3</v>
      </c>
      <c r="Y2172"/>
      <c r="Z2172"/>
      <c r="AA2172"/>
      <c r="AB2172"/>
      <c r="AC2172"/>
      <c r="AD2172" s="53"/>
      <c r="AH2172" s="48"/>
      <c r="AI2172" s="48"/>
      <c r="AJ2172" s="48"/>
    </row>
    <row r="2173" spans="1:36" ht="14.4">
      <c r="A2173" t="s">
        <v>2062</v>
      </c>
      <c r="B2173" s="188" t="s">
        <v>334</v>
      </c>
      <c r="C2173" s="151" t="str">
        <f t="shared" si="392"/>
        <v>F.110.01.106</v>
      </c>
      <c r="D2173" s="54" t="s">
        <v>3673</v>
      </c>
      <c r="E2173" s="150" t="s">
        <v>352</v>
      </c>
      <c r="F2173" s="153" t="str">
        <f t="shared" si="393"/>
        <v>Nickel  recycling credit closed loop (66% virgin part in trade mix)</v>
      </c>
      <c r="G2173" s="277">
        <v>-8.2853206666666672</v>
      </c>
      <c r="H2173" s="44">
        <f t="shared" si="394"/>
        <v>-8.2853206666666672</v>
      </c>
      <c r="I2173"/>
      <c r="J2173" s="294">
        <v>-19.818134510714536</v>
      </c>
      <c r="K2173" s="44">
        <f t="shared" si="395"/>
        <v>-19.818134510714536</v>
      </c>
      <c r="L2173" s="295">
        <v>-0.37261593878499993</v>
      </c>
      <c r="M2173" s="295">
        <v>-9.2763190646480016</v>
      </c>
      <c r="N2173" s="295">
        <v>-8.9264014072815367</v>
      </c>
      <c r="O2173" s="295">
        <v>-1.2427980999999999</v>
      </c>
      <c r="P2173"/>
      <c r="Q2173" s="212">
        <v>-160.57826</v>
      </c>
      <c r="R2173"/>
      <c r="S2173" s="156">
        <v>-3.0082122</v>
      </c>
      <c r="T2173" s="156">
        <v>-2.9336118999999998</v>
      </c>
      <c r="U2173" s="156">
        <v>-5.9980723999999999E-2</v>
      </c>
      <c r="V2173" s="156">
        <v>-1.4619514E-2</v>
      </c>
      <c r="W2173"/>
      <c r="X2173" s="155">
        <v>-3.0978192E-3</v>
      </c>
      <c r="Y2173"/>
      <c r="Z2173"/>
      <c r="AA2173"/>
      <c r="AB2173"/>
      <c r="AC2173"/>
      <c r="AD2173" s="53"/>
      <c r="AH2173" s="48"/>
      <c r="AI2173" s="48"/>
      <c r="AJ2173" s="48"/>
    </row>
    <row r="2174" spans="1:36" ht="14.4">
      <c r="A2174" t="s">
        <v>2063</v>
      </c>
      <c r="B2174" s="188" t="s">
        <v>334</v>
      </c>
      <c r="C2174" s="151" t="str">
        <f t="shared" si="392"/>
        <v>F.110.01.107</v>
      </c>
      <c r="D2174" s="54" t="s">
        <v>3673</v>
      </c>
      <c r="E2174" s="150" t="s">
        <v>352</v>
      </c>
      <c r="F2174" s="153" t="str">
        <f t="shared" si="393"/>
        <v>Palladium  recycling credit  closed loop (91% virgin part in trade mix)</v>
      </c>
      <c r="G2174" s="277">
        <v>-21283.509333333335</v>
      </c>
      <c r="H2174" s="44">
        <f t="shared" si="394"/>
        <v>-21283.509333333335</v>
      </c>
      <c r="I2174"/>
      <c r="J2174" s="294">
        <v>-27014.983240038338</v>
      </c>
      <c r="K2174" s="44">
        <f t="shared" si="395"/>
        <v>-27014.983240038338</v>
      </c>
      <c r="L2174" s="295">
        <v>-617.71369116899996</v>
      </c>
      <c r="M2174" s="295">
        <v>-14734.92871243934</v>
      </c>
      <c r="N2174" s="295">
        <v>-8469.8144364300006</v>
      </c>
      <c r="O2174" s="295">
        <v>-3192.5264000000002</v>
      </c>
      <c r="P2174"/>
      <c r="Q2174" s="212">
        <v>-326862.63</v>
      </c>
      <c r="R2174"/>
      <c r="S2174" s="156">
        <v>-4905.9026000000003</v>
      </c>
      <c r="T2174" s="156">
        <v>-4774.8666000000003</v>
      </c>
      <c r="U2174" s="156">
        <v>-101.27582</v>
      </c>
      <c r="V2174" s="156">
        <v>-29.760165000000001</v>
      </c>
      <c r="W2174"/>
      <c r="X2174" s="155">
        <v>-5.7680550000000004</v>
      </c>
      <c r="Y2174"/>
      <c r="Z2174"/>
      <c r="AA2174"/>
      <c r="AB2174"/>
      <c r="AC2174"/>
      <c r="AD2174" s="53"/>
      <c r="AH2174" s="48"/>
      <c r="AI2174" s="48"/>
      <c r="AJ2174" s="48"/>
    </row>
    <row r="2175" spans="1:36" ht="14.4">
      <c r="A2175" t="s">
        <v>2064</v>
      </c>
      <c r="B2175" s="188" t="s">
        <v>334</v>
      </c>
      <c r="C2175" s="151" t="str">
        <f t="shared" si="392"/>
        <v>F.110.01.108</v>
      </c>
      <c r="D2175" s="54" t="s">
        <v>3673</v>
      </c>
      <c r="E2175" s="150" t="s">
        <v>352</v>
      </c>
      <c r="F2175" s="153" t="str">
        <f t="shared" si="393"/>
        <v>Platinum  recycling credit  closed loop (88.5% virgin part in trade mix)</v>
      </c>
      <c r="G2175" s="277">
        <v>-28496.952666666672</v>
      </c>
      <c r="H2175" s="44">
        <f t="shared" si="394"/>
        <v>-28496.952666666672</v>
      </c>
      <c r="I2175"/>
      <c r="J2175" s="294">
        <v>-20748.606108941698</v>
      </c>
      <c r="K2175" s="44">
        <f t="shared" si="395"/>
        <v>-20748.606108941698</v>
      </c>
      <c r="L2175" s="295">
        <v>-335.87063988499995</v>
      </c>
      <c r="M2175" s="295">
        <v>-7901.6738646567001</v>
      </c>
      <c r="N2175" s="295">
        <v>-8236.5187043999995</v>
      </c>
      <c r="O2175" s="295">
        <v>-4274.5429000000004</v>
      </c>
      <c r="P2175"/>
      <c r="Q2175" s="212">
        <v>-398812.77</v>
      </c>
      <c r="R2175"/>
      <c r="S2175" s="156">
        <v>-2915.5938999999998</v>
      </c>
      <c r="T2175" s="156">
        <v>-2807.3438000000001</v>
      </c>
      <c r="U2175" s="156">
        <v>-66.938094000000007</v>
      </c>
      <c r="V2175" s="156">
        <v>-41.312013999999998</v>
      </c>
      <c r="W2175"/>
      <c r="X2175" s="155">
        <v>-5.8262853000000003</v>
      </c>
      <c r="Y2175"/>
      <c r="Z2175"/>
      <c r="AA2175"/>
      <c r="AB2175"/>
      <c r="AC2175"/>
      <c r="AD2175" s="53"/>
      <c r="AH2175" s="48"/>
      <c r="AI2175" s="48"/>
      <c r="AJ2175" s="48"/>
    </row>
    <row r="2176" spans="1:36" ht="14.4">
      <c r="A2176" t="s">
        <v>2065</v>
      </c>
      <c r="B2176" s="188" t="s">
        <v>334</v>
      </c>
      <c r="C2176" s="151" t="str">
        <f t="shared" si="392"/>
        <v>F.110.01.109</v>
      </c>
      <c r="D2176" s="54" t="s">
        <v>3673</v>
      </c>
      <c r="E2176" s="150" t="s">
        <v>352</v>
      </c>
      <c r="F2176" s="153" t="str">
        <f t="shared" si="393"/>
        <v>Rhodium  recycling credit  closed loop (91% virgin part in trade mix)</v>
      </c>
      <c r="G2176" s="277">
        <v>-28932.508666666668</v>
      </c>
      <c r="H2176" s="44">
        <f t="shared" si="394"/>
        <v>-28932.508666666668</v>
      </c>
      <c r="I2176"/>
      <c r="J2176" s="294">
        <v>-17050.8052158506</v>
      </c>
      <c r="K2176" s="44">
        <f t="shared" si="395"/>
        <v>-17050.8052158506</v>
      </c>
      <c r="L2176" s="295">
        <v>-153.51097031</v>
      </c>
      <c r="M2176" s="295">
        <v>-4089.8210380406003</v>
      </c>
      <c r="N2176" s="295">
        <v>-8467.5969074999994</v>
      </c>
      <c r="O2176" s="295">
        <v>-4339.8762999999999</v>
      </c>
      <c r="P2176"/>
      <c r="Q2176" s="212">
        <v>-401281.79</v>
      </c>
      <c r="R2176"/>
      <c r="S2176" s="156">
        <v>-1748.6107999999999</v>
      </c>
      <c r="T2176" s="156">
        <v>-1665.1264000000001</v>
      </c>
      <c r="U2176" s="156">
        <v>-45.254373999999999</v>
      </c>
      <c r="V2176" s="156">
        <v>-38.230034000000003</v>
      </c>
      <c r="W2176"/>
      <c r="X2176" s="155">
        <v>-2.4274236999999999</v>
      </c>
      <c r="Y2176"/>
      <c r="Z2176"/>
      <c r="AA2176"/>
      <c r="AB2176"/>
      <c r="AC2176"/>
      <c r="AD2176" s="53"/>
      <c r="AH2176" s="48"/>
      <c r="AI2176" s="48"/>
      <c r="AJ2176" s="48"/>
    </row>
    <row r="2177" spans="1:36" ht="14.4">
      <c r="A2177" t="s">
        <v>2066</v>
      </c>
      <c r="B2177" s="188" t="s">
        <v>334</v>
      </c>
      <c r="C2177" s="151" t="str">
        <f t="shared" si="392"/>
        <v>F.110.01.110</v>
      </c>
      <c r="D2177" s="54" t="s">
        <v>3673</v>
      </c>
      <c r="E2177" s="150" t="s">
        <v>352</v>
      </c>
      <c r="F2177" s="153" t="str">
        <f t="shared" si="393"/>
        <v>Silver  recycling credit closed loop (45% virgin part trade mix)</v>
      </c>
      <c r="G2177" s="277">
        <v>-195.75582</v>
      </c>
      <c r="H2177" s="44">
        <f t="shared" si="394"/>
        <v>-195.75582</v>
      </c>
      <c r="I2177"/>
      <c r="J2177" s="294">
        <v>-367.20027165283204</v>
      </c>
      <c r="K2177" s="44">
        <f t="shared" si="395"/>
        <v>-367.20027165283204</v>
      </c>
      <c r="L2177" s="295">
        <v>-2.08196767</v>
      </c>
      <c r="M2177" s="295">
        <v>-38.320047882831993</v>
      </c>
      <c r="N2177" s="295">
        <v>-297.43488310000004</v>
      </c>
      <c r="O2177" s="295">
        <v>-29.363372999999999</v>
      </c>
      <c r="P2177"/>
      <c r="Q2177" s="212">
        <v>-283.49470000000002</v>
      </c>
      <c r="R2177"/>
      <c r="S2177" s="156">
        <v>-12.775311</v>
      </c>
      <c r="T2177" s="156">
        <v>-12.262006</v>
      </c>
      <c r="U2177" s="156">
        <v>-0.40503911999999997</v>
      </c>
      <c r="V2177" s="156">
        <v>-0.10826579</v>
      </c>
      <c r="W2177"/>
      <c r="X2177" s="155">
        <v>-0.65462456000000002</v>
      </c>
      <c r="Y2177"/>
      <c r="Z2177"/>
      <c r="AA2177"/>
      <c r="AB2177"/>
      <c r="AC2177"/>
      <c r="AD2177" s="53"/>
      <c r="AH2177" s="48"/>
      <c r="AI2177" s="48"/>
      <c r="AJ2177" s="48"/>
    </row>
    <row r="2178" spans="1:36" ht="14.4">
      <c r="A2178" t="s">
        <v>2067</v>
      </c>
      <c r="B2178" s="188" t="s">
        <v>334</v>
      </c>
      <c r="C2178" s="151" t="str">
        <f t="shared" si="392"/>
        <v>F.110.01.111</v>
      </c>
      <c r="D2178" s="54" t="s">
        <v>3673</v>
      </c>
      <c r="E2178" s="150" t="s">
        <v>352</v>
      </c>
      <c r="F2178" s="153" t="str">
        <f t="shared" si="393"/>
        <v>Steel  recycling credit closed loop (50.2% virgin part in trade mix)</v>
      </c>
      <c r="G2178" s="277">
        <v>-0.92051739999999993</v>
      </c>
      <c r="H2178" s="44">
        <f t="shared" si="394"/>
        <v>-0.92051739999999993</v>
      </c>
      <c r="I2178"/>
      <c r="J2178" s="294">
        <v>-0.22755958861838119</v>
      </c>
      <c r="K2178" s="44">
        <f t="shared" si="395"/>
        <v>-0.22755958861838119</v>
      </c>
      <c r="L2178" s="295">
        <v>-1.1675428708888999E-2</v>
      </c>
      <c r="M2178" s="295">
        <v>-4.1963749909492198E-2</v>
      </c>
      <c r="N2178" s="295">
        <v>-3.5842800000000001E-2</v>
      </c>
      <c r="O2178" s="295">
        <v>-0.13807760999999999</v>
      </c>
      <c r="P2178"/>
      <c r="Q2178" s="212">
        <v>-6.8855073000000004</v>
      </c>
      <c r="R2178"/>
      <c r="S2178" s="156">
        <v>-2.2758381000000001E-2</v>
      </c>
      <c r="T2178" s="156">
        <v>-2.1371156999999998E-2</v>
      </c>
      <c r="U2178" s="156">
        <v>-8.5203163999999999E-4</v>
      </c>
      <c r="V2178" s="156">
        <v>-5.3519213999999996E-4</v>
      </c>
      <c r="W2178"/>
      <c r="X2178" s="155">
        <v>-4.2803837E-5</v>
      </c>
      <c r="Y2178"/>
      <c r="Z2178"/>
      <c r="AA2178"/>
      <c r="AB2178"/>
      <c r="AC2178"/>
      <c r="AD2178" s="53"/>
      <c r="AH2178" s="48"/>
      <c r="AI2178" s="48"/>
      <c r="AJ2178" s="48"/>
    </row>
    <row r="2179" spans="1:36" ht="14.4">
      <c r="A2179" t="s">
        <v>2068</v>
      </c>
      <c r="B2179" s="188" t="s">
        <v>334</v>
      </c>
      <c r="C2179" s="151" t="str">
        <f t="shared" si="392"/>
        <v>F.110.01.112</v>
      </c>
      <c r="D2179" s="54" t="s">
        <v>3673</v>
      </c>
      <c r="E2179" s="150" t="s">
        <v>352</v>
      </c>
      <c r="F2179" s="153" t="str">
        <f t="shared" si="393"/>
        <v>Titanium  recycling credit  closed loop (81% virgin part in trade mix)</v>
      </c>
      <c r="G2179" s="277">
        <v>-8.2580026666666662</v>
      </c>
      <c r="H2179" s="44">
        <f t="shared" si="394"/>
        <v>-8.2580026666666662</v>
      </c>
      <c r="I2179"/>
      <c r="J2179" s="294">
        <v>-13.82426234878729</v>
      </c>
      <c r="K2179" s="44">
        <f t="shared" si="395"/>
        <v>-13.82426234878729</v>
      </c>
      <c r="L2179" s="295">
        <v>-0.10209067926000001</v>
      </c>
      <c r="M2179" s="295">
        <v>-0.29869941634999997</v>
      </c>
      <c r="N2179" s="295">
        <v>-12.18477185317729</v>
      </c>
      <c r="O2179" s="295">
        <v>-1.2387003999999999</v>
      </c>
      <c r="P2179"/>
      <c r="Q2179" s="212">
        <v>-82.290463000000003</v>
      </c>
      <c r="R2179"/>
      <c r="S2179" s="156">
        <v>-0.21749233000000001</v>
      </c>
      <c r="T2179" s="156">
        <v>-0.20388783999999999</v>
      </c>
      <c r="U2179" s="156">
        <v>-8.3318763000000007E-3</v>
      </c>
      <c r="V2179" s="156">
        <v>-5.2726118000000002E-3</v>
      </c>
      <c r="W2179"/>
      <c r="X2179" s="155">
        <v>-4.6121855000000003E-4</v>
      </c>
      <c r="Y2179"/>
      <c r="Z2179"/>
      <c r="AA2179"/>
      <c r="AB2179"/>
      <c r="AC2179"/>
      <c r="AD2179" s="53"/>
      <c r="AH2179" s="48"/>
      <c r="AI2179" s="48"/>
      <c r="AJ2179" s="48"/>
    </row>
    <row r="2180" spans="1:36" ht="14.4">
      <c r="A2180" t="s">
        <v>2069</v>
      </c>
      <c r="B2180" s="188" t="s">
        <v>334</v>
      </c>
      <c r="C2180" s="151" t="str">
        <f t="shared" si="392"/>
        <v>F.110.01.113</v>
      </c>
      <c r="D2180" s="54" t="s">
        <v>3673</v>
      </c>
      <c r="E2180" s="150" t="s">
        <v>352</v>
      </c>
      <c r="F2180" s="153" t="str">
        <f t="shared" si="393"/>
        <v>Zinc  recycling credit closed loop (69% virgin part in trade mix)</v>
      </c>
      <c r="G2180" s="277">
        <v>-1.9911414666666669</v>
      </c>
      <c r="H2180" s="44">
        <f t="shared" si="394"/>
        <v>-1.9911414666666669</v>
      </c>
      <c r="I2180"/>
      <c r="J2180" s="294">
        <v>-1.6340539632178164</v>
      </c>
      <c r="K2180" s="44">
        <f t="shared" si="395"/>
        <v>-1.6340539632178164</v>
      </c>
      <c r="L2180" s="295">
        <v>5.1110587789999998E-3</v>
      </c>
      <c r="M2180" s="295">
        <v>-0.22581235215999998</v>
      </c>
      <c r="N2180" s="295">
        <v>-1.1146814498368165</v>
      </c>
      <c r="O2180" s="295">
        <v>-0.29867122000000002</v>
      </c>
      <c r="P2180"/>
      <c r="Q2180" s="212">
        <v>-44.416094999999999</v>
      </c>
      <c r="R2180"/>
      <c r="S2180" s="156">
        <v>-0.10520209</v>
      </c>
      <c r="T2180" s="156">
        <v>-9.9052179000000004E-2</v>
      </c>
      <c r="U2180" s="156">
        <v>-2.7909119E-3</v>
      </c>
      <c r="V2180" s="156">
        <v>-3.3589957999999999E-3</v>
      </c>
      <c r="W2180"/>
      <c r="X2180" s="155">
        <v>-6.1094888E-4</v>
      </c>
      <c r="Y2180"/>
      <c r="Z2180"/>
      <c r="AA2180"/>
      <c r="AB2180"/>
      <c r="AC2180"/>
      <c r="AD2180" s="53"/>
      <c r="AH2180" s="48"/>
      <c r="AI2180" s="48"/>
      <c r="AJ2180" s="48"/>
    </row>
    <row r="2181" spans="1:36" ht="14.4">
      <c r="B2181" s="188"/>
      <c r="C2181" s="151"/>
      <c r="D2181" s="51" t="s">
        <v>446</v>
      </c>
      <c r="E2181" s="150"/>
      <c r="F2181"/>
      <c r="H2181" s="44"/>
      <c r="I2181"/>
      <c r="J2181" s="44"/>
      <c r="K2181" s="44"/>
      <c r="L2181" s="44"/>
      <c r="P2181"/>
      <c r="Q2181" s="212"/>
      <c r="R2181"/>
      <c r="S2181"/>
      <c r="T2181"/>
      <c r="U2181"/>
      <c r="V2181"/>
      <c r="W2181"/>
      <c r="X2181"/>
      <c r="Y2181"/>
      <c r="Z2181"/>
      <c r="AA2181"/>
      <c r="AB2181"/>
      <c r="AC2181"/>
      <c r="AD2181" s="53"/>
      <c r="AH2181" s="48"/>
      <c r="AI2181" s="48"/>
      <c r="AJ2181" s="48"/>
    </row>
    <row r="2182" spans="1:36" ht="14.4">
      <c r="A2182" t="s">
        <v>1191</v>
      </c>
      <c r="B2182" s="188" t="s">
        <v>334</v>
      </c>
      <c r="C2182" s="151" t="str">
        <f t="shared" ref="C2182:C2209" si="396">MID(A2182,1,12)</f>
        <v>F.120.01.100</v>
      </c>
      <c r="D2182" s="54" t="s">
        <v>3674</v>
      </c>
      <c r="E2182" s="150" t="s">
        <v>352</v>
      </c>
      <c r="F2182" s="153" t="str">
        <f t="shared" ref="F2182:F2209" si="397">MID(A2182, 21,85)</f>
        <v>Plastics open loop recycling credit</v>
      </c>
      <c r="G2182" s="277">
        <v>0</v>
      </c>
      <c r="H2182" s="44">
        <f t="shared" ref="H2182:H2209" si="398">G2182</f>
        <v>0</v>
      </c>
      <c r="I2182"/>
      <c r="J2182" s="294">
        <v>0</v>
      </c>
      <c r="K2182" s="44">
        <f t="shared" ref="K2182:K2209" si="399">J2182</f>
        <v>0</v>
      </c>
      <c r="L2182" s="295">
        <v>0</v>
      </c>
      <c r="M2182" s="295">
        <v>0</v>
      </c>
      <c r="N2182" s="295">
        <v>0</v>
      </c>
      <c r="O2182" s="295">
        <v>0</v>
      </c>
      <c r="P2182"/>
      <c r="Q2182" s="212">
        <v>0</v>
      </c>
      <c r="R2182"/>
      <c r="S2182" s="156">
        <v>0</v>
      </c>
      <c r="T2182" s="156">
        <v>0</v>
      </c>
      <c r="U2182" s="156">
        <v>0</v>
      </c>
      <c r="V2182" s="156">
        <v>0</v>
      </c>
      <c r="W2182"/>
      <c r="X2182" s="155">
        <v>0</v>
      </c>
      <c r="Y2182"/>
      <c r="Z2182"/>
      <c r="AA2182"/>
      <c r="AB2182"/>
      <c r="AC2182"/>
      <c r="AD2182" s="53"/>
      <c r="AH2182" s="48"/>
      <c r="AI2182" s="48"/>
      <c r="AJ2182" s="48"/>
    </row>
    <row r="2183" spans="1:36" ht="14.4">
      <c r="A2183" t="s">
        <v>2070</v>
      </c>
      <c r="B2183" s="188" t="s">
        <v>334</v>
      </c>
      <c r="C2183" s="151" t="str">
        <f t="shared" si="396"/>
        <v>F.120.01.101</v>
      </c>
      <c r="D2183" s="54" t="s">
        <v>3674</v>
      </c>
      <c r="E2183" s="150" t="s">
        <v>352</v>
      </c>
      <c r="F2183" s="153" t="str">
        <f t="shared" si="397"/>
        <v>ABS closed loop chemical upcycling credit</v>
      </c>
      <c r="G2183" s="277">
        <v>-0.21340682</v>
      </c>
      <c r="H2183" s="44">
        <f t="shared" si="398"/>
        <v>-0.21340682</v>
      </c>
      <c r="I2183"/>
      <c r="J2183" s="294">
        <v>-0.84237086283085405</v>
      </c>
      <c r="K2183" s="44">
        <f t="shared" si="399"/>
        <v>-0.84237086283085405</v>
      </c>
      <c r="L2183" s="295">
        <v>-8.3072044520000003E-3</v>
      </c>
      <c r="M2183" s="295">
        <v>-0.80064811802400004</v>
      </c>
      <c r="N2183" s="295">
        <v>-1.40451735485402E-3</v>
      </c>
      <c r="O2183" s="295">
        <v>-3.2011023E-2</v>
      </c>
      <c r="P2183"/>
      <c r="Q2183" s="212">
        <v>-51.184376999999998</v>
      </c>
      <c r="R2183"/>
      <c r="S2183" s="156">
        <v>-1.1761582E-2</v>
      </c>
      <c r="T2183" s="156">
        <v>-7.8640237000000002E-3</v>
      </c>
      <c r="U2183" s="156">
        <v>-2.6040280000000002E-4</v>
      </c>
      <c r="V2183" s="156">
        <v>-3.6371557999999998E-3</v>
      </c>
      <c r="W2183"/>
      <c r="X2183" s="155">
        <v>-7.5403062000000006E-5</v>
      </c>
      <c r="Y2183"/>
      <c r="Z2183"/>
      <c r="AA2183"/>
      <c r="AB2183"/>
      <c r="AC2183"/>
      <c r="AD2183" s="53"/>
      <c r="AH2183" s="48"/>
      <c r="AI2183" s="48"/>
      <c r="AJ2183" s="48"/>
    </row>
    <row r="2184" spans="1:36" ht="14.4">
      <c r="A2184" t="s">
        <v>2071</v>
      </c>
      <c r="B2184" s="188" t="s">
        <v>334</v>
      </c>
      <c r="C2184" s="151" t="str">
        <f t="shared" si="396"/>
        <v>F.120.01.102</v>
      </c>
      <c r="D2184" s="54" t="s">
        <v>3674</v>
      </c>
      <c r="E2184" s="150" t="s">
        <v>352</v>
      </c>
      <c r="F2184" s="153" t="str">
        <f t="shared" si="397"/>
        <v>bio-PE (Polyethylene) closed loop chemical upcycling credit</v>
      </c>
      <c r="G2184" s="277">
        <v>-0.10841314666666667</v>
      </c>
      <c r="H2184" s="44">
        <f t="shared" si="398"/>
        <v>-0.10841314666666667</v>
      </c>
      <c r="I2184"/>
      <c r="J2184" s="294">
        <v>-0.78978928379295366</v>
      </c>
      <c r="K2184" s="44">
        <f t="shared" si="399"/>
        <v>-0.78978928379295366</v>
      </c>
      <c r="L2184" s="295">
        <v>-2.17365297E-4</v>
      </c>
      <c r="M2184" s="295">
        <v>-0.77026335955000003</v>
      </c>
      <c r="N2184" s="295">
        <v>-3.0465869459536175E-3</v>
      </c>
      <c r="O2184" s="295">
        <v>-1.6261972E-2</v>
      </c>
      <c r="P2184"/>
      <c r="Q2184" s="212">
        <v>-42.732134000000002</v>
      </c>
      <c r="R2184"/>
      <c r="S2184" s="156">
        <v>1.2899910999999999E-3</v>
      </c>
      <c r="T2184" s="156">
        <v>-2.1444314000000002E-3</v>
      </c>
      <c r="U2184" s="156">
        <v>-9.1108762999999996E-5</v>
      </c>
      <c r="V2184" s="156">
        <v>3.5255312999999998E-3</v>
      </c>
      <c r="W2184"/>
      <c r="X2184" s="155">
        <v>5.5756766000000002E-5</v>
      </c>
      <c r="Y2184"/>
      <c r="Z2184"/>
      <c r="AA2184"/>
      <c r="AB2184"/>
      <c r="AC2184"/>
      <c r="AD2184" s="53"/>
      <c r="AH2184" s="48"/>
      <c r="AI2184" s="48"/>
      <c r="AJ2184" s="48"/>
    </row>
    <row r="2185" spans="1:36" ht="14.4">
      <c r="A2185" t="s">
        <v>2072</v>
      </c>
      <c r="B2185" s="188" t="s">
        <v>334</v>
      </c>
      <c r="C2185" s="151" t="str">
        <f t="shared" si="396"/>
        <v>F.120.01.103</v>
      </c>
      <c r="D2185" s="54" t="s">
        <v>3674</v>
      </c>
      <c r="E2185" s="150" t="s">
        <v>352</v>
      </c>
      <c r="F2185" s="153" t="str">
        <f t="shared" si="397"/>
        <v>CA (Cellulose polymers) closed loop chemical upcycling credit</v>
      </c>
      <c r="G2185" s="277">
        <v>-1.3704780666666668E-15</v>
      </c>
      <c r="H2185" s="44">
        <f t="shared" si="398"/>
        <v>-1.3704780666666668E-15</v>
      </c>
      <c r="I2185"/>
      <c r="J2185" s="294">
        <v>-2.4206853641354997E-16</v>
      </c>
      <c r="K2185" s="44">
        <f t="shared" si="399"/>
        <v>-2.4206853641354997E-16</v>
      </c>
      <c r="L2185" s="295">
        <v>-9.4434495689999992E-18</v>
      </c>
      <c r="M2185" s="295">
        <v>-1.4806550834299998E-17</v>
      </c>
      <c r="N2185" s="295">
        <v>-1.2246826010250001E-17</v>
      </c>
      <c r="O2185" s="295">
        <v>-2.0557170999999999E-16</v>
      </c>
      <c r="P2185"/>
      <c r="Q2185" s="212">
        <v>-2.2503145000000001E-14</v>
      </c>
      <c r="R2185"/>
      <c r="S2185" s="156">
        <v>-2.5698505000000001E-17</v>
      </c>
      <c r="T2185" s="156">
        <v>-2.3357925E-17</v>
      </c>
      <c r="U2185" s="156">
        <v>-1.0861205E-18</v>
      </c>
      <c r="V2185" s="156">
        <v>-1.2544593E-18</v>
      </c>
      <c r="W2185"/>
      <c r="X2185" s="155">
        <v>-6.8666600999999997E-20</v>
      </c>
      <c r="Y2185"/>
      <c r="Z2185"/>
      <c r="AA2185"/>
      <c r="AB2185"/>
      <c r="AC2185"/>
      <c r="AD2185" s="53"/>
      <c r="AH2185" s="48"/>
      <c r="AI2185" s="48"/>
      <c r="AJ2185" s="48"/>
    </row>
    <row r="2186" spans="1:36" ht="14.4">
      <c r="A2186" t="s">
        <v>2073</v>
      </c>
      <c r="B2186" s="188" t="s">
        <v>334</v>
      </c>
      <c r="C2186" s="151" t="str">
        <f t="shared" si="396"/>
        <v>F.120.01.104</v>
      </c>
      <c r="D2186" s="54" t="s">
        <v>3674</v>
      </c>
      <c r="E2186" s="150" t="s">
        <v>352</v>
      </c>
      <c r="F2186" s="153" t="str">
        <f t="shared" si="397"/>
        <v>EVA (Ethylene vinyl acetate) closed loop chemical upcycling credit</v>
      </c>
      <c r="G2186" s="277">
        <v>0.30364165999999998</v>
      </c>
      <c r="H2186" s="44">
        <f t="shared" si="398"/>
        <v>0.30364165999999998</v>
      </c>
      <c r="I2186"/>
      <c r="J2186" s="294">
        <v>-0.56237775107685406</v>
      </c>
      <c r="K2186" s="44">
        <f t="shared" si="399"/>
        <v>-0.56237775107685406</v>
      </c>
      <c r="L2186" s="295">
        <v>-6.9880617440000008E-3</v>
      </c>
      <c r="M2186" s="295">
        <v>-0.60185422351100004</v>
      </c>
      <c r="N2186" s="295">
        <v>9.182851781459803E-4</v>
      </c>
      <c r="O2186" s="295">
        <v>4.5546248999999997E-2</v>
      </c>
      <c r="P2186"/>
      <c r="Q2186" s="212">
        <v>-36.240354000000004</v>
      </c>
      <c r="R2186"/>
      <c r="S2186" s="156">
        <v>-3.706871E-3</v>
      </c>
      <c r="T2186" s="156">
        <v>-1.2375868E-3</v>
      </c>
      <c r="U2186" s="156">
        <v>1.1099361E-4</v>
      </c>
      <c r="V2186" s="156">
        <v>-2.5802778E-3</v>
      </c>
      <c r="W2186"/>
      <c r="X2186" s="155">
        <v>-4.3788758999999998E-5</v>
      </c>
      <c r="Y2186"/>
      <c r="Z2186"/>
      <c r="AA2186"/>
      <c r="AB2186"/>
      <c r="AC2186"/>
      <c r="AD2186" s="53"/>
      <c r="AH2186" s="48"/>
      <c r="AI2186" s="48"/>
      <c r="AJ2186" s="48"/>
    </row>
    <row r="2187" spans="1:36" ht="14.4">
      <c r="A2187" t="s">
        <v>2074</v>
      </c>
      <c r="B2187" s="188" t="s">
        <v>334</v>
      </c>
      <c r="C2187" s="151" t="str">
        <f t="shared" si="396"/>
        <v>F.120.01.105</v>
      </c>
      <c r="D2187" s="54" t="s">
        <v>3674</v>
      </c>
      <c r="E2187" s="150" t="s">
        <v>352</v>
      </c>
      <c r="F2187" s="153" t="str">
        <f t="shared" si="397"/>
        <v>Ionomer closed loop chemical upcycling credit</v>
      </c>
      <c r="G2187" s="277">
        <v>-0.27177334000000003</v>
      </c>
      <c r="H2187" s="44">
        <f t="shared" si="398"/>
        <v>-0.27177334000000003</v>
      </c>
      <c r="I2187"/>
      <c r="J2187" s="294">
        <v>-0.87245682425985405</v>
      </c>
      <c r="K2187" s="44">
        <f t="shared" si="399"/>
        <v>-0.87245682425985405</v>
      </c>
      <c r="L2187" s="295">
        <v>-1.1312873687E-2</v>
      </c>
      <c r="M2187" s="295">
        <v>-0.81912986471100002</v>
      </c>
      <c r="N2187" s="295">
        <v>-1.2480848618540204E-3</v>
      </c>
      <c r="O2187" s="295">
        <v>-4.0766001000000003E-2</v>
      </c>
      <c r="P2187"/>
      <c r="Q2187" s="212">
        <v>-51.537692999999997</v>
      </c>
      <c r="R2187"/>
      <c r="S2187" s="156">
        <v>-1.6587129999999999E-2</v>
      </c>
      <c r="T2187" s="156">
        <v>-1.2547908E-2</v>
      </c>
      <c r="U2187" s="156">
        <v>-3.7480610000000002E-4</v>
      </c>
      <c r="V2187" s="156">
        <v>-3.6644162999999999E-3</v>
      </c>
      <c r="W2187"/>
      <c r="X2187" s="155">
        <v>-8.2025642999999994E-5</v>
      </c>
      <c r="Y2187"/>
      <c r="Z2187"/>
      <c r="AA2187"/>
      <c r="AB2187"/>
      <c r="AC2187"/>
      <c r="AD2187" s="53"/>
      <c r="AH2187" s="48"/>
      <c r="AI2187" s="48"/>
      <c r="AJ2187" s="48"/>
    </row>
    <row r="2188" spans="1:36" ht="14.4">
      <c r="A2188" t="s">
        <v>2075</v>
      </c>
      <c r="B2188" s="188" t="s">
        <v>334</v>
      </c>
      <c r="C2188" s="151" t="str">
        <f t="shared" si="396"/>
        <v>F.120.01.106</v>
      </c>
      <c r="D2188" s="54" t="s">
        <v>3674</v>
      </c>
      <c r="E2188" s="150" t="s">
        <v>352</v>
      </c>
      <c r="F2188" s="153" t="str">
        <f t="shared" si="397"/>
        <v>PA-11 (nylon-11) closed loop chemical upcycling credit</v>
      </c>
      <c r="G2188" s="277">
        <v>0</v>
      </c>
      <c r="H2188" s="44">
        <f t="shared" si="398"/>
        <v>0</v>
      </c>
      <c r="I2188"/>
      <c r="J2188" s="294">
        <v>-0.61229999999999996</v>
      </c>
      <c r="K2188" s="44">
        <f t="shared" si="399"/>
        <v>-0.61229999999999996</v>
      </c>
      <c r="L2188" s="295">
        <v>0</v>
      </c>
      <c r="M2188" s="295">
        <v>-0.61229999999999996</v>
      </c>
      <c r="N2188" s="295">
        <v>0</v>
      </c>
      <c r="O2188" s="295">
        <v>0</v>
      </c>
      <c r="P2188"/>
      <c r="Q2188" s="212">
        <v>0</v>
      </c>
      <c r="R2188"/>
      <c r="S2188" s="156">
        <v>0</v>
      </c>
      <c r="T2188" s="156">
        <v>0</v>
      </c>
      <c r="U2188" s="156">
        <v>0</v>
      </c>
      <c r="V2188" s="156">
        <v>0</v>
      </c>
      <c r="W2188"/>
      <c r="X2188" s="155">
        <v>0</v>
      </c>
      <c r="Y2188"/>
      <c r="Z2188"/>
      <c r="AA2188"/>
      <c r="AB2188"/>
      <c r="AC2188"/>
      <c r="AD2188" s="53"/>
      <c r="AH2188" s="48"/>
      <c r="AI2188" s="48"/>
      <c r="AJ2188" s="48"/>
    </row>
    <row r="2189" spans="1:36" ht="14.4">
      <c r="A2189" t="s">
        <v>2076</v>
      </c>
      <c r="B2189" s="188" t="s">
        <v>334</v>
      </c>
      <c r="C2189" s="151" t="str">
        <f t="shared" si="396"/>
        <v>F.120.01.107</v>
      </c>
      <c r="D2189" s="54" t="s">
        <v>3674</v>
      </c>
      <c r="E2189" s="150" t="s">
        <v>352</v>
      </c>
      <c r="F2189" s="153" t="str">
        <f t="shared" si="397"/>
        <v>PA (nylons, polyamides) closed loop chemical upcycling credit</v>
      </c>
      <c r="G2189" s="277">
        <v>8.9801660000000005E-2</v>
      </c>
      <c r="H2189" s="44">
        <f t="shared" si="398"/>
        <v>8.9801660000000005E-2</v>
      </c>
      <c r="I2189"/>
      <c r="J2189" s="294">
        <v>-0.63529332262285398</v>
      </c>
      <c r="K2189" s="44">
        <f t="shared" si="399"/>
        <v>-0.63529332262285398</v>
      </c>
      <c r="L2189" s="295">
        <v>-7.7773810499999997E-3</v>
      </c>
      <c r="M2189" s="295">
        <v>-0.64150909271099998</v>
      </c>
      <c r="N2189" s="295">
        <v>5.2290213814598044E-4</v>
      </c>
      <c r="O2189" s="295">
        <v>1.3470249E-2</v>
      </c>
      <c r="P2189"/>
      <c r="Q2189" s="212">
        <v>-39.032263999999998</v>
      </c>
      <c r="R2189"/>
      <c r="S2189" s="156">
        <v>-7.8244827999999992E-3</v>
      </c>
      <c r="T2189" s="156">
        <v>-4.9862769999999999E-3</v>
      </c>
      <c r="U2189" s="156">
        <v>-6.0062485000000002E-5</v>
      </c>
      <c r="V2189" s="156">
        <v>-2.7781434E-3</v>
      </c>
      <c r="W2189"/>
      <c r="X2189" s="155">
        <v>-5.3801580000000002E-5</v>
      </c>
      <c r="Y2189"/>
      <c r="Z2189"/>
      <c r="AA2189"/>
      <c r="AB2189"/>
      <c r="AC2189"/>
      <c r="AD2189" s="53"/>
      <c r="AH2189" s="48"/>
      <c r="AI2189" s="48"/>
      <c r="AJ2189" s="48"/>
    </row>
    <row r="2190" spans="1:36" ht="14.4">
      <c r="A2190" t="s">
        <v>2077</v>
      </c>
      <c r="B2190" s="188" t="s">
        <v>334</v>
      </c>
      <c r="C2190" s="151" t="str">
        <f t="shared" si="396"/>
        <v>F.120.01.108</v>
      </c>
      <c r="D2190" s="54" t="s">
        <v>3674</v>
      </c>
      <c r="E2190" s="150" t="s">
        <v>352</v>
      </c>
      <c r="F2190" s="153" t="str">
        <f t="shared" si="397"/>
        <v>PC (Polycarbonate) closed loop chemical upcycling credit</v>
      </c>
      <c r="G2190" s="277">
        <v>-3.594833866666667E-2</v>
      </c>
      <c r="H2190" s="44">
        <f t="shared" si="398"/>
        <v>-3.594833866666667E-2</v>
      </c>
      <c r="I2190"/>
      <c r="J2190" s="294">
        <v>-0.78177948636885408</v>
      </c>
      <c r="K2190" s="44">
        <f t="shared" si="399"/>
        <v>-0.78177948636885408</v>
      </c>
      <c r="L2190" s="295">
        <v>-1.0244003796E-2</v>
      </c>
      <c r="M2190" s="295">
        <v>-0.76543056151099997</v>
      </c>
      <c r="N2190" s="295">
        <v>-7.1267026185401958E-4</v>
      </c>
      <c r="O2190" s="295">
        <v>-5.3922507999999997E-3</v>
      </c>
      <c r="P2190"/>
      <c r="Q2190" s="212">
        <v>-47.756982000000001</v>
      </c>
      <c r="R2190"/>
      <c r="S2190" s="156">
        <v>-1.1883892E-2</v>
      </c>
      <c r="T2190" s="156">
        <v>-8.3035546000000005E-3</v>
      </c>
      <c r="U2190" s="156">
        <v>-1.8386395000000001E-4</v>
      </c>
      <c r="V2190" s="156">
        <v>-3.3964733000000002E-3</v>
      </c>
      <c r="W2190"/>
      <c r="X2190" s="155">
        <v>-6.9965307000000005E-5</v>
      </c>
      <c r="Y2190"/>
      <c r="Z2190"/>
      <c r="AA2190"/>
      <c r="AB2190"/>
      <c r="AC2190"/>
      <c r="AD2190" s="53"/>
      <c r="AH2190" s="48"/>
      <c r="AI2190" s="48"/>
      <c r="AJ2190" s="48"/>
    </row>
    <row r="2191" spans="1:36" ht="14.4">
      <c r="A2191" t="s">
        <v>2078</v>
      </c>
      <c r="B2191" s="188" t="s">
        <v>334</v>
      </c>
      <c r="C2191" s="151" t="str">
        <f t="shared" si="396"/>
        <v>F.120.01.109</v>
      </c>
      <c r="D2191" s="54" t="s">
        <v>3674</v>
      </c>
      <c r="E2191" s="150" t="s">
        <v>352</v>
      </c>
      <c r="F2191" s="153" t="str">
        <f t="shared" si="397"/>
        <v>PE (Polyethylene) closed loop chemical upcycling credit</v>
      </c>
      <c r="G2191" s="277">
        <v>-0.27177334000000003</v>
      </c>
      <c r="H2191" s="44">
        <f t="shared" si="398"/>
        <v>-0.27177334000000003</v>
      </c>
      <c r="I2191"/>
      <c r="J2191" s="294">
        <v>-0.87245682425985405</v>
      </c>
      <c r="K2191" s="44">
        <f t="shared" si="399"/>
        <v>-0.87245682425985405</v>
      </c>
      <c r="L2191" s="295">
        <v>-1.1312873687E-2</v>
      </c>
      <c r="M2191" s="295">
        <v>-0.81912986471100002</v>
      </c>
      <c r="N2191" s="295">
        <v>-1.2480848618540204E-3</v>
      </c>
      <c r="O2191" s="295">
        <v>-4.0766001000000003E-2</v>
      </c>
      <c r="P2191"/>
      <c r="Q2191" s="212">
        <v>-51.537692999999997</v>
      </c>
      <c r="R2191"/>
      <c r="S2191" s="156">
        <v>-1.6587129999999999E-2</v>
      </c>
      <c r="T2191" s="156">
        <v>-1.2547908E-2</v>
      </c>
      <c r="U2191" s="156">
        <v>-3.7480610000000002E-4</v>
      </c>
      <c r="V2191" s="156">
        <v>-3.6644162999999999E-3</v>
      </c>
      <c r="W2191"/>
      <c r="X2191" s="155">
        <v>-8.2025642999999994E-5</v>
      </c>
      <c r="Y2191"/>
      <c r="Z2191"/>
      <c r="AA2191"/>
      <c r="AB2191"/>
      <c r="AC2191"/>
      <c r="AD2191" s="53"/>
      <c r="AH2191" s="48"/>
      <c r="AI2191" s="48"/>
      <c r="AJ2191" s="48"/>
    </row>
    <row r="2192" spans="1:36" ht="14.4">
      <c r="A2192" t="s">
        <v>2079</v>
      </c>
      <c r="B2192" s="188" t="s">
        <v>334</v>
      </c>
      <c r="C2192" s="151" t="str">
        <f t="shared" si="396"/>
        <v>F.120.01.111</v>
      </c>
      <c r="D2192" s="54" t="s">
        <v>3674</v>
      </c>
      <c r="E2192" s="150" t="s">
        <v>352</v>
      </c>
      <c r="F2192" s="153" t="str">
        <f t="shared" si="397"/>
        <v>PET (Polyethylene terephthalate) closed loop chemical upcycling credit</v>
      </c>
      <c r="G2192" s="277">
        <v>-0.76380006666666667</v>
      </c>
      <c r="H2192" s="44">
        <f t="shared" si="398"/>
        <v>-0.76380006666666667</v>
      </c>
      <c r="I2192"/>
      <c r="J2192" s="294">
        <v>-0.71538440625143607</v>
      </c>
      <c r="K2192" s="44">
        <f t="shared" si="399"/>
        <v>-0.71538440625143607</v>
      </c>
      <c r="L2192" s="295">
        <v>-1.617642188E-2</v>
      </c>
      <c r="M2192" s="295">
        <v>-0.62873699205599998</v>
      </c>
      <c r="N2192" s="295">
        <v>4.4099017684563889E-2</v>
      </c>
      <c r="O2192" s="295">
        <v>-0.11457001</v>
      </c>
      <c r="P2192"/>
      <c r="Q2192" s="212">
        <v>-57.269089000000001</v>
      </c>
      <c r="R2192"/>
      <c r="S2192" s="156">
        <v>-3.5294169E-2</v>
      </c>
      <c r="T2192" s="156">
        <v>-2.9496784000000002E-2</v>
      </c>
      <c r="U2192" s="156">
        <v>-8.957476E-4</v>
      </c>
      <c r="V2192" s="156">
        <v>-4.9016366999999998E-3</v>
      </c>
      <c r="W2192"/>
      <c r="X2192" s="155">
        <v>-1.2056051000000001E-4</v>
      </c>
      <c r="Y2192"/>
      <c r="Z2192"/>
      <c r="AA2192"/>
      <c r="AB2192"/>
      <c r="AC2192"/>
      <c r="AD2192" s="53"/>
      <c r="AH2192" s="48"/>
      <c r="AI2192" s="48"/>
      <c r="AJ2192" s="48"/>
    </row>
    <row r="2193" spans="1:36" ht="14.4">
      <c r="A2193" t="s">
        <v>2080</v>
      </c>
      <c r="B2193" s="188" t="s">
        <v>334</v>
      </c>
      <c r="C2193" s="151" t="str">
        <f t="shared" si="396"/>
        <v>F.120.01.112</v>
      </c>
      <c r="D2193" s="54" t="s">
        <v>3674</v>
      </c>
      <c r="E2193" s="150" t="s">
        <v>352</v>
      </c>
      <c r="F2193" s="153" t="str">
        <f t="shared" si="397"/>
        <v>PHA and PHB (Polyhydroxyalkanoates)  closed loop chemical upcycling credit</v>
      </c>
      <c r="G2193" s="277">
        <v>0</v>
      </c>
      <c r="H2193" s="44">
        <f t="shared" si="398"/>
        <v>0</v>
      </c>
      <c r="I2193"/>
      <c r="J2193" s="294">
        <v>0</v>
      </c>
      <c r="K2193" s="44">
        <f t="shared" si="399"/>
        <v>0</v>
      </c>
      <c r="L2193" s="295">
        <v>0</v>
      </c>
      <c r="M2193" s="295">
        <v>0</v>
      </c>
      <c r="N2193" s="295">
        <v>0</v>
      </c>
      <c r="O2193" s="295">
        <v>0</v>
      </c>
      <c r="P2193"/>
      <c r="Q2193" s="212">
        <v>0</v>
      </c>
      <c r="R2193"/>
      <c r="S2193" s="156">
        <v>0</v>
      </c>
      <c r="T2193" s="156">
        <v>0</v>
      </c>
      <c r="U2193" s="156">
        <v>0</v>
      </c>
      <c r="V2193" s="156">
        <v>0</v>
      </c>
      <c r="W2193"/>
      <c r="X2193" s="155">
        <v>0</v>
      </c>
      <c r="Y2193"/>
      <c r="Z2193"/>
      <c r="AA2193"/>
      <c r="AB2193"/>
      <c r="AC2193"/>
      <c r="AD2193" s="53"/>
      <c r="AH2193" s="48"/>
      <c r="AI2193" s="48"/>
      <c r="AJ2193" s="48"/>
    </row>
    <row r="2194" spans="1:36" ht="14.4">
      <c r="A2194" t="s">
        <v>2081</v>
      </c>
      <c r="B2194" s="188" t="s">
        <v>334</v>
      </c>
      <c r="C2194" s="151" t="str">
        <f t="shared" si="396"/>
        <v>F.120.01.113</v>
      </c>
      <c r="D2194" s="54" t="s">
        <v>3674</v>
      </c>
      <c r="E2194" s="150" t="s">
        <v>352</v>
      </c>
      <c r="F2194" s="153" t="str">
        <f t="shared" si="397"/>
        <v>PLA (Polylactide) closed loop chemical upcycling credit</v>
      </c>
      <c r="G2194" s="277">
        <v>0</v>
      </c>
      <c r="H2194" s="44">
        <f t="shared" si="398"/>
        <v>0</v>
      </c>
      <c r="I2194"/>
      <c r="J2194" s="294">
        <v>0</v>
      </c>
      <c r="K2194" s="44">
        <f t="shared" si="399"/>
        <v>0</v>
      </c>
      <c r="L2194" s="295">
        <v>0</v>
      </c>
      <c r="M2194" s="295">
        <v>0</v>
      </c>
      <c r="N2194" s="295">
        <v>0</v>
      </c>
      <c r="O2194" s="295">
        <v>0</v>
      </c>
      <c r="P2194"/>
      <c r="Q2194" s="212">
        <v>0</v>
      </c>
      <c r="R2194"/>
      <c r="S2194" s="156">
        <v>0</v>
      </c>
      <c r="T2194" s="156">
        <v>0</v>
      </c>
      <c r="U2194" s="156">
        <v>0</v>
      </c>
      <c r="V2194" s="156">
        <v>0</v>
      </c>
      <c r="W2194"/>
      <c r="X2194" s="155">
        <v>0</v>
      </c>
      <c r="Y2194"/>
      <c r="Z2194"/>
      <c r="AA2194"/>
      <c r="AB2194"/>
      <c r="AC2194"/>
      <c r="AD2194" s="53"/>
      <c r="AH2194" s="48"/>
      <c r="AI2194" s="48"/>
      <c r="AJ2194" s="48"/>
    </row>
    <row r="2195" spans="1:36" ht="14.4">
      <c r="A2195" t="s">
        <v>2082</v>
      </c>
      <c r="B2195" s="188" t="s">
        <v>334</v>
      </c>
      <c r="C2195" s="151" t="str">
        <f t="shared" si="396"/>
        <v>F.120.01.114</v>
      </c>
      <c r="D2195" s="54" t="s">
        <v>3674</v>
      </c>
      <c r="E2195" s="150" t="s">
        <v>352</v>
      </c>
      <c r="F2195" s="153" t="str">
        <f t="shared" si="397"/>
        <v>PMMA (Acrilylic Polymethyl Methacrylate) closed loop chemical upcycling credit</v>
      </c>
      <c r="G2195" s="277">
        <v>0.37972666000000005</v>
      </c>
      <c r="H2195" s="44">
        <f t="shared" si="398"/>
        <v>0.37972666000000005</v>
      </c>
      <c r="I2195"/>
      <c r="J2195" s="294">
        <v>-0.51948449727885404</v>
      </c>
      <c r="K2195" s="44">
        <f t="shared" si="399"/>
        <v>-0.51948449727885404</v>
      </c>
      <c r="L2195" s="295">
        <v>-6.3796281060000005E-3</v>
      </c>
      <c r="M2195" s="295">
        <v>-0.57128692801100001</v>
      </c>
      <c r="N2195" s="295">
        <v>1.2230598381459796E-3</v>
      </c>
      <c r="O2195" s="295">
        <v>5.6958999000000003E-2</v>
      </c>
      <c r="P2195"/>
      <c r="Q2195" s="212">
        <v>-34.088256999999999</v>
      </c>
      <c r="R2195"/>
      <c r="S2195" s="156">
        <v>-1.9738395E-3</v>
      </c>
      <c r="T2195" s="156">
        <v>2.7826377000000002E-4</v>
      </c>
      <c r="U2195" s="156">
        <v>1.7565311E-4</v>
      </c>
      <c r="V2195" s="156">
        <v>-2.4277563999999998E-3</v>
      </c>
      <c r="W2195"/>
      <c r="X2195" s="155">
        <v>-3.8545128000000001E-5</v>
      </c>
      <c r="Y2195"/>
      <c r="Z2195"/>
      <c r="AA2195"/>
      <c r="AB2195"/>
      <c r="AC2195"/>
      <c r="AD2195" s="53"/>
      <c r="AH2195" s="48"/>
      <c r="AI2195" s="48"/>
      <c r="AJ2195" s="48"/>
    </row>
    <row r="2196" spans="1:36" ht="14.4">
      <c r="A2196" t="s">
        <v>2083</v>
      </c>
      <c r="B2196" s="188" t="s">
        <v>334</v>
      </c>
      <c r="C2196" s="151" t="str">
        <f t="shared" si="396"/>
        <v>F.120.01.115</v>
      </c>
      <c r="D2196" s="54" t="s">
        <v>3674</v>
      </c>
      <c r="E2196" s="150" t="s">
        <v>352</v>
      </c>
      <c r="F2196" s="153" t="str">
        <f t="shared" si="397"/>
        <v>POM and Acetal (Polyoxymethylene) closed loop chemical upcycling credit</v>
      </c>
      <c r="G2196" s="277">
        <v>0.8339916666666668</v>
      </c>
      <c r="H2196" s="44">
        <f t="shared" si="398"/>
        <v>0.8339916666666668</v>
      </c>
      <c r="I2196"/>
      <c r="J2196" s="294">
        <v>-0.253102655128154</v>
      </c>
      <c r="K2196" s="44">
        <f t="shared" si="399"/>
        <v>-0.253102655128154</v>
      </c>
      <c r="L2196" s="295">
        <v>-2.5481405952999998E-3</v>
      </c>
      <c r="M2196" s="295">
        <v>-0.378795580011</v>
      </c>
      <c r="N2196" s="295">
        <v>3.14231547814598E-3</v>
      </c>
      <c r="O2196" s="295">
        <v>0.12509875000000001</v>
      </c>
      <c r="P2196"/>
      <c r="Q2196" s="212">
        <v>-20.535862000000002</v>
      </c>
      <c r="R2196"/>
      <c r="S2196" s="156">
        <v>8.5358642999999994E-3</v>
      </c>
      <c r="T2196" s="156">
        <v>9.4391410999999995E-3</v>
      </c>
      <c r="U2196" s="156">
        <v>5.6400701999999997E-4</v>
      </c>
      <c r="V2196" s="156">
        <v>-1.4672839000000001E-3</v>
      </c>
      <c r="W2196"/>
      <c r="X2196" s="155">
        <v>-6.2177232000000001E-6</v>
      </c>
      <c r="Y2196"/>
      <c r="Z2196"/>
      <c r="AA2196"/>
      <c r="AB2196"/>
      <c r="AC2196"/>
      <c r="AD2196" s="53"/>
      <c r="AH2196" s="48"/>
      <c r="AI2196" s="48"/>
      <c r="AJ2196" s="48"/>
    </row>
    <row r="2197" spans="1:36" ht="14.4">
      <c r="A2197" t="s">
        <v>2084</v>
      </c>
      <c r="B2197" s="188" t="s">
        <v>334</v>
      </c>
      <c r="C2197" s="151" t="str">
        <f t="shared" si="396"/>
        <v>F.120.01.116</v>
      </c>
      <c r="D2197" s="54" t="s">
        <v>3674</v>
      </c>
      <c r="E2197" s="150" t="s">
        <v>352</v>
      </c>
      <c r="F2197" s="153" t="str">
        <f t="shared" si="397"/>
        <v>PP (Polypropylene) closed loop chemical upcycling credit</v>
      </c>
      <c r="G2197" s="277">
        <v>-0.27177334000000003</v>
      </c>
      <c r="H2197" s="44">
        <f t="shared" si="398"/>
        <v>-0.27177334000000003</v>
      </c>
      <c r="I2197"/>
      <c r="J2197" s="294">
        <v>-0.87245682425985405</v>
      </c>
      <c r="K2197" s="44">
        <f t="shared" si="399"/>
        <v>-0.87245682425985405</v>
      </c>
      <c r="L2197" s="295">
        <v>-1.1312873687E-2</v>
      </c>
      <c r="M2197" s="295">
        <v>-0.81912986471100002</v>
      </c>
      <c r="N2197" s="295">
        <v>-1.2480848618540204E-3</v>
      </c>
      <c r="O2197" s="295">
        <v>-4.0766001000000003E-2</v>
      </c>
      <c r="P2197"/>
      <c r="Q2197" s="212">
        <v>-51.537692999999997</v>
      </c>
      <c r="R2197"/>
      <c r="S2197" s="156">
        <v>-1.6587129999999999E-2</v>
      </c>
      <c r="T2197" s="156">
        <v>-1.2547908E-2</v>
      </c>
      <c r="U2197" s="156">
        <v>-3.7480610000000002E-4</v>
      </c>
      <c r="V2197" s="156">
        <v>-3.6644162999999999E-3</v>
      </c>
      <c r="W2197"/>
      <c r="X2197" s="155">
        <v>-8.2025642999999994E-5</v>
      </c>
      <c r="Y2197"/>
      <c r="Z2197"/>
      <c r="AA2197"/>
      <c r="AB2197"/>
      <c r="AC2197"/>
      <c r="AD2197" s="53"/>
      <c r="AH2197" s="48"/>
      <c r="AI2197" s="48"/>
      <c r="AJ2197" s="48"/>
    </row>
    <row r="2198" spans="1:36" ht="14.4">
      <c r="A2198" t="s">
        <v>2085</v>
      </c>
      <c r="B2198" s="188" t="s">
        <v>334</v>
      </c>
      <c r="C2198" s="151" t="str">
        <f t="shared" si="396"/>
        <v>F.120.01.117</v>
      </c>
      <c r="D2198" s="54" t="s">
        <v>3674</v>
      </c>
      <c r="E2198" s="150" t="s">
        <v>352</v>
      </c>
      <c r="F2198" s="153" t="str">
        <f t="shared" si="397"/>
        <v>PS (Polystyrene) closed loop chemical upcycle credit</v>
      </c>
      <c r="G2198" s="277">
        <v>-0.23605834000000003</v>
      </c>
      <c r="H2198" s="44">
        <f t="shared" si="398"/>
        <v>-0.23605834000000003</v>
      </c>
      <c r="I2198"/>
      <c r="J2198" s="294">
        <v>-0.93040348511285409</v>
      </c>
      <c r="K2198" s="44">
        <f t="shared" si="399"/>
        <v>-0.93040348511285409</v>
      </c>
      <c r="L2198" s="295">
        <v>-1.1481977679999998E-2</v>
      </c>
      <c r="M2198" s="295">
        <v>-0.88163041101100004</v>
      </c>
      <c r="N2198" s="295">
        <v>-1.8823454218540206E-3</v>
      </c>
      <c r="O2198" s="295">
        <v>-3.5408751000000002E-2</v>
      </c>
      <c r="P2198"/>
      <c r="Q2198" s="212">
        <v>-54.347181999999997</v>
      </c>
      <c r="R2198"/>
      <c r="S2198" s="156">
        <v>-1.6557036000000001E-2</v>
      </c>
      <c r="T2198" s="156">
        <v>-1.2318816E-2</v>
      </c>
      <c r="U2198" s="156">
        <v>-3.5535477000000001E-4</v>
      </c>
      <c r="V2198" s="156">
        <v>-3.8828653000000002E-3</v>
      </c>
      <c r="W2198"/>
      <c r="X2198" s="155">
        <v>-8.4928839000000006E-5</v>
      </c>
      <c r="Y2198"/>
      <c r="Z2198"/>
      <c r="AA2198"/>
      <c r="AB2198"/>
      <c r="AC2198"/>
      <c r="AD2198" s="53"/>
      <c r="AH2198" s="48"/>
      <c r="AI2198" s="48"/>
      <c r="AJ2198" s="48"/>
    </row>
    <row r="2199" spans="1:36" ht="14.4">
      <c r="A2199" t="s">
        <v>2086</v>
      </c>
      <c r="B2199" s="188" t="s">
        <v>334</v>
      </c>
      <c r="C2199" s="151" t="str">
        <f t="shared" si="396"/>
        <v>F.120.01.118</v>
      </c>
      <c r="D2199" s="54" t="s">
        <v>3674</v>
      </c>
      <c r="E2199" s="150" t="s">
        <v>352</v>
      </c>
      <c r="F2199" s="153" t="str">
        <f t="shared" si="397"/>
        <v>PTFE  Teflon (Polytetrafluoroethylene) closed loop chemical upcycling credit</v>
      </c>
      <c r="G2199" s="277">
        <v>0.91483020000000015</v>
      </c>
      <c r="H2199" s="44">
        <f t="shared" si="398"/>
        <v>0.91483020000000015</v>
      </c>
      <c r="I2199"/>
      <c r="J2199" s="294">
        <v>-0.38018666293381786</v>
      </c>
      <c r="K2199" s="44">
        <f t="shared" si="399"/>
        <v>-0.38018666293381786</v>
      </c>
      <c r="L2199" s="295">
        <v>7.8966856999999999E-4</v>
      </c>
      <c r="M2199" s="295">
        <v>-0.52161713296699996</v>
      </c>
      <c r="N2199" s="295">
        <v>3.4162714631820789E-3</v>
      </c>
      <c r="O2199" s="295">
        <v>0.13722453000000001</v>
      </c>
      <c r="P2199"/>
      <c r="Q2199" s="212">
        <v>-17.250443000000001</v>
      </c>
      <c r="R2199"/>
      <c r="S2199" s="156">
        <v>9.5903832000000001E-3</v>
      </c>
      <c r="T2199" s="156">
        <v>1.0224429E-2</v>
      </c>
      <c r="U2199" s="156">
        <v>6.1974078000000005E-4</v>
      </c>
      <c r="V2199" s="156">
        <v>-1.2537862000000001E-3</v>
      </c>
      <c r="W2199"/>
      <c r="X2199" s="155">
        <v>4.1608315999999998E-7</v>
      </c>
      <c r="Y2199"/>
      <c r="Z2199"/>
      <c r="AA2199"/>
      <c r="AB2199"/>
      <c r="AC2199"/>
      <c r="AD2199" s="53"/>
      <c r="AH2199" s="48"/>
      <c r="AI2199" s="48"/>
      <c r="AJ2199" s="48"/>
    </row>
    <row r="2200" spans="1:36" ht="14.4">
      <c r="A2200" t="s">
        <v>2087</v>
      </c>
      <c r="B2200" s="188" t="s">
        <v>334</v>
      </c>
      <c r="C2200" s="151" t="str">
        <f t="shared" si="396"/>
        <v>F.120.01.119</v>
      </c>
      <c r="D2200" s="54" t="s">
        <v>3674</v>
      </c>
      <c r="E2200" s="150" t="s">
        <v>352</v>
      </c>
      <c r="F2200" s="153" t="str">
        <f t="shared" si="397"/>
        <v>PTT (Polyltrimethylene terephthalate) closed loop chemical upcycling credit</v>
      </c>
      <c r="G2200" s="277">
        <v>0.50970665999999998</v>
      </c>
      <c r="H2200" s="44">
        <f t="shared" si="398"/>
        <v>0.50970665999999998</v>
      </c>
      <c r="I2200"/>
      <c r="J2200" s="294">
        <v>-0.36725888677325402</v>
      </c>
      <c r="K2200" s="44">
        <f t="shared" si="399"/>
        <v>-0.36725888677325402</v>
      </c>
      <c r="L2200" s="295">
        <v>-3.8143403804000008E-3</v>
      </c>
      <c r="M2200" s="295">
        <v>-0.442408600411</v>
      </c>
      <c r="N2200" s="295">
        <v>2.5080550181459799E-3</v>
      </c>
      <c r="O2200" s="295">
        <v>7.6455998999999997E-2</v>
      </c>
      <c r="P2200"/>
      <c r="Q2200" s="212">
        <v>-25.01455</v>
      </c>
      <c r="R2200"/>
      <c r="S2200" s="156">
        <v>2.2349569000000001E-3</v>
      </c>
      <c r="T2200" s="156">
        <v>3.7158492999999999E-3</v>
      </c>
      <c r="U2200" s="156">
        <v>3.0380092999999998E-4</v>
      </c>
      <c r="V2200" s="156">
        <v>-1.7846933000000001E-3</v>
      </c>
      <c r="W2200"/>
      <c r="X2200" s="155">
        <v>-2.1757158000000001E-5</v>
      </c>
      <c r="Y2200"/>
      <c r="Z2200"/>
      <c r="AA2200"/>
      <c r="AB2200"/>
      <c r="AC2200"/>
      <c r="AD2200" s="53"/>
      <c r="AH2200" s="48"/>
      <c r="AI2200" s="48"/>
      <c r="AJ2200" s="48"/>
    </row>
    <row r="2201" spans="1:36" ht="14.4">
      <c r="A2201" t="s">
        <v>2088</v>
      </c>
      <c r="B2201" s="188" t="s">
        <v>334</v>
      </c>
      <c r="C2201" s="151" t="str">
        <f t="shared" si="396"/>
        <v>F.120.01.120</v>
      </c>
      <c r="D2201" s="54" t="s">
        <v>3674</v>
      </c>
      <c r="E2201" s="150" t="s">
        <v>352</v>
      </c>
      <c r="F2201" s="153" t="str">
        <f t="shared" si="397"/>
        <v>PUR (Polyethane) closed loop chemical upcycling credit</v>
      </c>
      <c r="G2201" s="277">
        <v>4.1156661333333337E-2</v>
      </c>
      <c r="H2201" s="44">
        <f t="shared" si="398"/>
        <v>4.1156661333333337E-2</v>
      </c>
      <c r="I2201"/>
      <c r="J2201" s="294">
        <v>-0.70129695755495414</v>
      </c>
      <c r="K2201" s="44">
        <f t="shared" si="399"/>
        <v>-0.70129695755495414</v>
      </c>
      <c r="L2201" s="295">
        <v>-8.9120275619999998E-3</v>
      </c>
      <c r="M2201" s="295">
        <v>-0.69851296801100005</v>
      </c>
      <c r="N2201" s="295">
        <v>-4.5461181954021461E-5</v>
      </c>
      <c r="O2201" s="295">
        <v>6.1734991999999999E-3</v>
      </c>
      <c r="P2201"/>
      <c r="Q2201" s="212">
        <v>-43.045634</v>
      </c>
      <c r="R2201"/>
      <c r="S2201" s="156">
        <v>-9.5424381999999995E-3</v>
      </c>
      <c r="T2201" s="156">
        <v>-6.3698174999999996E-3</v>
      </c>
      <c r="U2201" s="156">
        <v>-1.1004547E-4</v>
      </c>
      <c r="V2201" s="156">
        <v>-3.0625752000000002E-3</v>
      </c>
      <c r="W2201"/>
      <c r="X2201" s="155">
        <v>-6.0980373999999999E-5</v>
      </c>
      <c r="Y2201"/>
      <c r="Z2201"/>
      <c r="AA2201"/>
      <c r="AB2201"/>
      <c r="AC2201"/>
      <c r="AD2201" s="53"/>
      <c r="AH2201" s="48"/>
      <c r="AI2201" s="48"/>
      <c r="AJ2201" s="48"/>
    </row>
    <row r="2202" spans="1:36" ht="14.4">
      <c r="A2202" t="s">
        <v>2089</v>
      </c>
      <c r="B2202" s="188" t="s">
        <v>334</v>
      </c>
      <c r="C2202" s="151" t="str">
        <f t="shared" si="396"/>
        <v>F.120.01.121</v>
      </c>
      <c r="D2202" s="54" t="s">
        <v>3674</v>
      </c>
      <c r="E2202" s="150" t="s">
        <v>352</v>
      </c>
      <c r="F2202" s="153" t="str">
        <f t="shared" si="397"/>
        <v>PVC (Polyvinylchloride) closed loop chemical upcycling credit</v>
      </c>
      <c r="G2202" s="277">
        <v>0.11738666</v>
      </c>
      <c r="H2202" s="44">
        <f t="shared" si="398"/>
        <v>0.11738666</v>
      </c>
      <c r="I2202"/>
      <c r="J2202" s="294">
        <v>-0.344427741604454</v>
      </c>
      <c r="K2202" s="44">
        <f t="shared" si="399"/>
        <v>-0.344427741604454</v>
      </c>
      <c r="L2202" s="295">
        <v>-2.2357016816000001E-3</v>
      </c>
      <c r="M2202" s="295">
        <v>-0.36309886032099997</v>
      </c>
      <c r="N2202" s="295">
        <v>3.2988213981459801E-3</v>
      </c>
      <c r="O2202" s="295">
        <v>1.7607998999999999E-2</v>
      </c>
      <c r="P2202"/>
      <c r="Q2202" s="212">
        <v>-19.430731000000002</v>
      </c>
      <c r="R2202"/>
      <c r="S2202" s="156">
        <v>-2.8434875000000002E-3</v>
      </c>
      <c r="T2202" s="156">
        <v>-1.4795831000000001E-3</v>
      </c>
      <c r="U2202" s="156">
        <v>2.5057752000000001E-5</v>
      </c>
      <c r="V2202" s="156">
        <v>-1.3889620999999999E-3</v>
      </c>
      <c r="W2202"/>
      <c r="X2202" s="155">
        <v>-2.4595291E-5</v>
      </c>
      <c r="Y2202"/>
      <c r="Z2202"/>
      <c r="AA2202"/>
      <c r="AB2202"/>
      <c r="AC2202"/>
      <c r="AD2202" s="53"/>
      <c r="AH2202" s="48"/>
      <c r="AI2202" s="48"/>
      <c r="AJ2202" s="48"/>
    </row>
    <row r="2203" spans="1:36" ht="14.4">
      <c r="A2203" t="s">
        <v>2090</v>
      </c>
      <c r="B2203" s="188" t="s">
        <v>334</v>
      </c>
      <c r="C2203" s="151" t="str">
        <f t="shared" si="396"/>
        <v>F.120.01.122</v>
      </c>
      <c r="D2203" s="54" t="s">
        <v>3674</v>
      </c>
      <c r="E2203" s="150" t="s">
        <v>352</v>
      </c>
      <c r="F2203" s="153" t="str">
        <f t="shared" si="397"/>
        <v>Starch-PBS 50%-50% blend biodegradeble plastic closed loop chemical upcycling credit</v>
      </c>
      <c r="G2203" s="277">
        <v>0</v>
      </c>
      <c r="H2203" s="44">
        <f t="shared" si="398"/>
        <v>0</v>
      </c>
      <c r="I2203"/>
      <c r="J2203" s="294">
        <v>0</v>
      </c>
      <c r="K2203" s="44">
        <f t="shared" si="399"/>
        <v>0</v>
      </c>
      <c r="L2203" s="295">
        <v>0</v>
      </c>
      <c r="M2203" s="295">
        <v>0</v>
      </c>
      <c r="N2203" s="295">
        <v>0</v>
      </c>
      <c r="O2203" s="295">
        <v>0</v>
      </c>
      <c r="P2203"/>
      <c r="Q2203" s="212">
        <v>0</v>
      </c>
      <c r="R2203"/>
      <c r="S2203" s="156">
        <v>0</v>
      </c>
      <c r="T2203" s="156">
        <v>0</v>
      </c>
      <c r="U2203" s="156">
        <v>0</v>
      </c>
      <c r="V2203" s="156">
        <v>0</v>
      </c>
      <c r="W2203"/>
      <c r="X2203" s="155">
        <v>0</v>
      </c>
      <c r="Y2203"/>
      <c r="Z2203"/>
      <c r="AA2203"/>
      <c r="AB2203"/>
      <c r="AC2203"/>
      <c r="AD2203" s="53"/>
      <c r="AH2203" s="48"/>
      <c r="AI2203" s="48"/>
      <c r="AJ2203" s="48"/>
    </row>
    <row r="2204" spans="1:36" ht="14.4">
      <c r="A2204" t="s">
        <v>2091</v>
      </c>
      <c r="B2204" s="188" t="s">
        <v>334</v>
      </c>
      <c r="C2204" s="151" t="str">
        <f t="shared" si="396"/>
        <v>F.120.01.123</v>
      </c>
      <c r="D2204" s="54" t="s">
        <v>3674</v>
      </c>
      <c r="E2204" s="150" t="s">
        <v>352</v>
      </c>
      <c r="F2204" s="153" t="str">
        <f t="shared" si="397"/>
        <v>PBS (Polybutylene succinate) closed loop chemical upcycling credit</v>
      </c>
      <c r="G2204" s="277">
        <v>3.2963874666666666E-16</v>
      </c>
      <c r="H2204" s="44">
        <f t="shared" si="398"/>
        <v>3.2963874666666666E-16</v>
      </c>
      <c r="I2204"/>
      <c r="J2204" s="294">
        <v>5.2028159117154561E-17</v>
      </c>
      <c r="K2204" s="44">
        <f t="shared" si="399"/>
        <v>5.2028159117154561E-17</v>
      </c>
      <c r="L2204" s="295">
        <v>1.4285525610000001E-18</v>
      </c>
      <c r="M2204" s="295">
        <v>2.2982016907000001E-18</v>
      </c>
      <c r="N2204" s="295">
        <v>-1.1444071345454387E-18</v>
      </c>
      <c r="O2204" s="295">
        <v>4.9445812E-17</v>
      </c>
      <c r="P2204"/>
      <c r="Q2204" s="212">
        <v>3.3809522999999998E-15</v>
      </c>
      <c r="R2204"/>
      <c r="S2204" s="156">
        <v>5.8895658999999999E-18</v>
      </c>
      <c r="T2204" s="156">
        <v>5.4123429000000002E-18</v>
      </c>
      <c r="U2204" s="156">
        <v>2.5547065999999999E-19</v>
      </c>
      <c r="V2204" s="156">
        <v>2.2175236000000002E-19</v>
      </c>
      <c r="W2204"/>
      <c r="X2204" s="155">
        <v>1.4095514000000001E-20</v>
      </c>
      <c r="Y2204"/>
      <c r="Z2204"/>
      <c r="AA2204"/>
      <c r="AB2204"/>
      <c r="AC2204"/>
      <c r="AD2204" s="53"/>
      <c r="AH2204" s="48"/>
      <c r="AI2204" s="48"/>
      <c r="AJ2204" s="48"/>
    </row>
    <row r="2205" spans="1:36" ht="14.4">
      <c r="A2205" t="s">
        <v>2092</v>
      </c>
      <c r="B2205" s="188" t="s">
        <v>334</v>
      </c>
      <c r="C2205" s="151" t="str">
        <f t="shared" si="396"/>
        <v>F.120.01.124</v>
      </c>
      <c r="D2205" s="54" t="s">
        <v>3674</v>
      </c>
      <c r="E2205" s="150" t="s">
        <v>352</v>
      </c>
      <c r="F2205" s="153" t="str">
        <f t="shared" si="397"/>
        <v>PBAT (polybutylene adipate-co-terephthalate) closed loop chemical upcycling credit</v>
      </c>
      <c r="G2205" s="277">
        <v>4.3142787999999998E-16</v>
      </c>
      <c r="H2205" s="44">
        <f t="shared" si="398"/>
        <v>4.3142787999999998E-16</v>
      </c>
      <c r="I2205"/>
      <c r="J2205" s="294">
        <v>7.3435025455082072E-17</v>
      </c>
      <c r="K2205" s="44">
        <f t="shared" si="399"/>
        <v>7.3435025455082072E-17</v>
      </c>
      <c r="L2205" s="295">
        <v>3.0772959789999998E-18</v>
      </c>
      <c r="M2205" s="295">
        <v>4.4813991682200009E-18</v>
      </c>
      <c r="N2205" s="295">
        <v>1.1621483078620749E-18</v>
      </c>
      <c r="O2205" s="295">
        <v>6.4714181999999997E-17</v>
      </c>
      <c r="P2205"/>
      <c r="Q2205" s="212">
        <v>6.8774586999999998E-15</v>
      </c>
      <c r="R2205"/>
      <c r="S2205" s="156">
        <v>8.0734779000000005E-18</v>
      </c>
      <c r="T2205" s="156">
        <v>7.2698286999999996E-18</v>
      </c>
      <c r="U2205" s="156">
        <v>3.4046827999999998E-19</v>
      </c>
      <c r="V2205" s="156">
        <v>4.6318088000000001E-19</v>
      </c>
      <c r="W2205"/>
      <c r="X2205" s="155">
        <v>2.1662225000000001E-20</v>
      </c>
      <c r="Y2205"/>
      <c r="Z2205"/>
      <c r="AA2205"/>
      <c r="AB2205"/>
      <c r="AC2205"/>
      <c r="AD2205" s="53"/>
      <c r="AH2205" s="48"/>
      <c r="AI2205" s="48"/>
      <c r="AJ2205" s="48"/>
    </row>
    <row r="2206" spans="1:36" ht="14.4">
      <c r="A2206" t="s">
        <v>2093</v>
      </c>
      <c r="B2206" s="188" t="s">
        <v>334</v>
      </c>
      <c r="C2206" s="151" t="str">
        <f t="shared" si="396"/>
        <v>F.120.01.125</v>
      </c>
      <c r="D2206" s="54" t="s">
        <v>3674</v>
      </c>
      <c r="E2206" s="150" t="s">
        <v>352</v>
      </c>
      <c r="F2206" s="153" t="str">
        <f t="shared" si="397"/>
        <v>PAN (Polyacrylonitrile fibres) closed loop chemical upcycling credit</v>
      </c>
      <c r="G2206" s="277">
        <v>-0.27177334000000003</v>
      </c>
      <c r="H2206" s="44">
        <f t="shared" si="398"/>
        <v>-0.27177334000000003</v>
      </c>
      <c r="I2206"/>
      <c r="J2206" s="294">
        <v>-0.710216824259854</v>
      </c>
      <c r="K2206" s="44">
        <f t="shared" si="399"/>
        <v>-0.710216824259854</v>
      </c>
      <c r="L2206" s="295">
        <v>-1.1312873687E-2</v>
      </c>
      <c r="M2206" s="295">
        <v>-0.65688986471099997</v>
      </c>
      <c r="N2206" s="295">
        <v>-1.2480848618540204E-3</v>
      </c>
      <c r="O2206" s="295">
        <v>-4.0766001000000003E-2</v>
      </c>
      <c r="P2206"/>
      <c r="Q2206" s="212">
        <v>-51.537692999999997</v>
      </c>
      <c r="R2206"/>
      <c r="S2206" s="156">
        <v>-1.6587129999999999E-2</v>
      </c>
      <c r="T2206" s="156">
        <v>-1.2547908E-2</v>
      </c>
      <c r="U2206" s="156">
        <v>-3.7480610000000002E-4</v>
      </c>
      <c r="V2206" s="156">
        <v>-3.6644162999999999E-3</v>
      </c>
      <c r="W2206"/>
      <c r="X2206" s="155">
        <v>-8.2025642999999994E-5</v>
      </c>
      <c r="Y2206"/>
      <c r="Z2206"/>
      <c r="AA2206"/>
      <c r="AB2206"/>
      <c r="AC2206"/>
      <c r="AD2206" s="53"/>
      <c r="AH2206" s="48"/>
      <c r="AI2206" s="48"/>
      <c r="AJ2206" s="48"/>
    </row>
    <row r="2207" spans="1:36" ht="14.4">
      <c r="A2207" t="s">
        <v>2094</v>
      </c>
      <c r="B2207" s="188" t="s">
        <v>334</v>
      </c>
      <c r="C2207" s="151" t="str">
        <f t="shared" si="396"/>
        <v>F.120.01.126</v>
      </c>
      <c r="D2207" s="54" t="s">
        <v>3674</v>
      </c>
      <c r="E2207" s="150" t="s">
        <v>352</v>
      </c>
      <c r="F2207" s="153" t="str">
        <f t="shared" si="397"/>
        <v>Bio-PP (Polypropylene) closed loop chemical upcycling credit</v>
      </c>
      <c r="G2207" s="277">
        <v>-0.10841314666666667</v>
      </c>
      <c r="H2207" s="44">
        <f t="shared" si="398"/>
        <v>-0.10841314666666667</v>
      </c>
      <c r="I2207"/>
      <c r="J2207" s="294">
        <v>-0.78978928379295366</v>
      </c>
      <c r="K2207" s="44">
        <f t="shared" si="399"/>
        <v>-0.78978928379295366</v>
      </c>
      <c r="L2207" s="295">
        <v>-2.17365297E-4</v>
      </c>
      <c r="M2207" s="295">
        <v>-0.77026335955000003</v>
      </c>
      <c r="N2207" s="295">
        <v>-3.0465869459536175E-3</v>
      </c>
      <c r="O2207" s="295">
        <v>-1.6261972E-2</v>
      </c>
      <c r="P2207"/>
      <c r="Q2207" s="212">
        <v>-42.756134000000003</v>
      </c>
      <c r="R2207"/>
      <c r="S2207" s="156">
        <v>1.2597175E-3</v>
      </c>
      <c r="T2207" s="156">
        <v>-2.1444314000000002E-3</v>
      </c>
      <c r="U2207" s="156">
        <v>-9.1108762999999996E-5</v>
      </c>
      <c r="V2207" s="156">
        <v>3.4952577000000001E-3</v>
      </c>
      <c r="W2207"/>
      <c r="X2207" s="155">
        <v>5.5244799999999997E-5</v>
      </c>
      <c r="Y2207"/>
      <c r="Z2207"/>
      <c r="AA2207"/>
      <c r="AB2207"/>
      <c r="AC2207"/>
      <c r="AD2207" s="53"/>
      <c r="AH2207" s="48"/>
      <c r="AI2207" s="48"/>
      <c r="AJ2207" s="48"/>
    </row>
    <row r="2208" spans="1:36" ht="14.4">
      <c r="A2208" t="s">
        <v>2095</v>
      </c>
      <c r="B2208" s="188" t="s">
        <v>334</v>
      </c>
      <c r="C2208" s="151" t="str">
        <f t="shared" si="396"/>
        <v>F.120.01.127</v>
      </c>
      <c r="D2208" s="54" t="s">
        <v>3674</v>
      </c>
      <c r="E2208" s="150" t="s">
        <v>352</v>
      </c>
      <c r="F2208" s="153" t="str">
        <f t="shared" si="397"/>
        <v>Bio-PET (Polyethylene terephthalate) closed loop chemical upcycling credit</v>
      </c>
      <c r="G2208" s="277">
        <v>-0.76380006666666667</v>
      </c>
      <c r="H2208" s="44">
        <f t="shared" si="398"/>
        <v>-0.76380006666666667</v>
      </c>
      <c r="I2208"/>
      <c r="J2208" s="294">
        <v>-0.71538440625143607</v>
      </c>
      <c r="K2208" s="44">
        <f t="shared" si="399"/>
        <v>-0.71538440625143607</v>
      </c>
      <c r="L2208" s="295">
        <v>-1.617642188E-2</v>
      </c>
      <c r="M2208" s="295">
        <v>-0.62873699205599998</v>
      </c>
      <c r="N2208" s="295">
        <v>4.4099017684563889E-2</v>
      </c>
      <c r="O2208" s="295">
        <v>-0.11457001</v>
      </c>
      <c r="P2208"/>
      <c r="Q2208" s="212">
        <v>-57.848788999999996</v>
      </c>
      <c r="R2208"/>
      <c r="S2208" s="156">
        <v>-3.4202917999999999E-2</v>
      </c>
      <c r="T2208" s="156">
        <v>-2.9496784000000002E-2</v>
      </c>
      <c r="U2208" s="156">
        <v>-8.957476E-4</v>
      </c>
      <c r="V2208" s="156">
        <v>-3.8103862999999999E-3</v>
      </c>
      <c r="W2208"/>
      <c r="X2208" s="155">
        <v>-1.0746697E-4</v>
      </c>
      <c r="Y2208"/>
      <c r="Z2208"/>
      <c r="AA2208"/>
      <c r="AB2208"/>
      <c r="AC2208"/>
      <c r="AD2208" s="53"/>
      <c r="AH2208" s="48"/>
      <c r="AI2208" s="48"/>
      <c r="AJ2208" s="48"/>
    </row>
    <row r="2209" spans="1:36" ht="14.4">
      <c r="A2209" t="s">
        <v>2096</v>
      </c>
      <c r="B2209" s="188" t="s">
        <v>334</v>
      </c>
      <c r="C2209" s="151" t="str">
        <f t="shared" si="396"/>
        <v>F.120.01.128</v>
      </c>
      <c r="D2209" s="54" t="s">
        <v>3674</v>
      </c>
      <c r="E2209" s="150" t="s">
        <v>352</v>
      </c>
      <c r="F2209" s="153" t="str">
        <f t="shared" si="397"/>
        <v>PEF (Polyethylene furan-2.5-dicarboxylate) closed loop chemical upcycling credit</v>
      </c>
      <c r="G2209" s="277">
        <v>0</v>
      </c>
      <c r="H2209" s="44">
        <f t="shared" si="398"/>
        <v>0</v>
      </c>
      <c r="I2209"/>
      <c r="J2209" s="294">
        <v>0</v>
      </c>
      <c r="K2209" s="44">
        <f t="shared" si="399"/>
        <v>0</v>
      </c>
      <c r="L2209" s="295">
        <v>0</v>
      </c>
      <c r="M2209" s="295">
        <v>0</v>
      </c>
      <c r="N2209" s="295">
        <v>0</v>
      </c>
      <c r="O2209" s="295">
        <v>0</v>
      </c>
      <c r="P2209"/>
      <c r="Q2209" s="212">
        <v>0</v>
      </c>
      <c r="R2209"/>
      <c r="S2209" s="156">
        <v>0</v>
      </c>
      <c r="T2209" s="156">
        <v>0</v>
      </c>
      <c r="U2209" s="156">
        <v>0</v>
      </c>
      <c r="V2209" s="156">
        <v>0</v>
      </c>
      <c r="W2209"/>
      <c r="X2209" s="155">
        <v>0</v>
      </c>
      <c r="Y2209"/>
      <c r="Z2209"/>
      <c r="AA2209"/>
      <c r="AB2209"/>
      <c r="AC2209"/>
      <c r="AD2209" s="53"/>
      <c r="AH2209" s="48"/>
      <c r="AI2209" s="48"/>
      <c r="AJ2209" s="48"/>
    </row>
    <row r="2210" spans="1:36" ht="14.4">
      <c r="B2210" s="188"/>
      <c r="C2210" s="151"/>
      <c r="D2210" s="51" t="s">
        <v>3121</v>
      </c>
      <c r="E2210" s="150"/>
      <c r="F2210"/>
      <c r="H2210" s="44"/>
      <c r="I2210"/>
      <c r="J2210" s="44"/>
      <c r="K2210" s="44"/>
      <c r="L2210" s="44"/>
      <c r="P2210"/>
      <c r="Q2210" s="212"/>
      <c r="R2210"/>
      <c r="S2210"/>
      <c r="T2210"/>
      <c r="U2210"/>
      <c r="V2210"/>
      <c r="W2210"/>
      <c r="X2210"/>
      <c r="Y2210"/>
      <c r="Z2210"/>
      <c r="AA2210"/>
      <c r="AB2210"/>
      <c r="AC2210"/>
      <c r="AD2210" s="53"/>
      <c r="AH2210" s="48"/>
      <c r="AI2210" s="48"/>
      <c r="AJ2210" s="48"/>
    </row>
    <row r="2211" spans="1:36" ht="14.4">
      <c r="A2211" t="s">
        <v>3122</v>
      </c>
      <c r="B2211" s="188" t="s">
        <v>334</v>
      </c>
      <c r="C2211" s="151" t="str">
        <f t="shared" ref="C2211:C2220" si="400">MID(A2211,1,12)</f>
        <v>F.130.01.101</v>
      </c>
      <c r="D2211" s="54" t="s">
        <v>3121</v>
      </c>
      <c r="E2211" s="150" t="s">
        <v>352</v>
      </c>
      <c r="F2211" s="153" t="str">
        <f t="shared" ref="F2211:F2220" si="401">MID(A2211, 21,85)</f>
        <v>anaerobic digestion (fermentation, methane production) cow dung</v>
      </c>
      <c r="G2211" s="277">
        <v>-7.2390599999999999E-2</v>
      </c>
      <c r="H2211" s="44">
        <f t="shared" ref="H2211:H2220" si="402">G2211</f>
        <v>-7.2390599999999999E-2</v>
      </c>
      <c r="I2211"/>
      <c r="J2211" s="294">
        <v>-1.1215865118131619E-2</v>
      </c>
      <c r="K2211" s="44">
        <f t="shared" ref="K2211:K2220" si="403">J2211</f>
        <v>-1.1215865118131619E-2</v>
      </c>
      <c r="L2211" s="295">
        <v>-3.0638066180000003E-4</v>
      </c>
      <c r="M2211" s="295">
        <v>-4.6830819040000004E-4</v>
      </c>
      <c r="N2211" s="295">
        <v>4.1741373406838046E-4</v>
      </c>
      <c r="O2211" s="295">
        <v>-1.085859E-2</v>
      </c>
      <c r="P2211"/>
      <c r="Q2211" s="212">
        <v>-1.0559069999999999</v>
      </c>
      <c r="R2211"/>
      <c r="S2211" s="156">
        <v>-1.3216763E-3</v>
      </c>
      <c r="T2211" s="156">
        <v>-1.1906752E-3</v>
      </c>
      <c r="U2211" s="156">
        <v>-5.6242039000000001E-5</v>
      </c>
      <c r="V2211" s="156">
        <v>-7.4759075000000006E-5</v>
      </c>
      <c r="W2211"/>
      <c r="X2211" s="155">
        <v>-3.470827E-6</v>
      </c>
      <c r="Y2211"/>
      <c r="Z2211"/>
      <c r="AA2211"/>
      <c r="AB2211"/>
      <c r="AC2211"/>
      <c r="AD2211" s="53"/>
      <c r="AH2211" s="48"/>
      <c r="AI2211" s="48"/>
      <c r="AJ2211" s="48"/>
    </row>
    <row r="2212" spans="1:36" ht="14.4">
      <c r="A2212" t="s">
        <v>3123</v>
      </c>
      <c r="B2212" s="188" t="s">
        <v>334</v>
      </c>
      <c r="C2212" s="151" t="str">
        <f t="shared" si="400"/>
        <v>F.130.01.102</v>
      </c>
      <c r="D2212" s="54" t="s">
        <v>3121</v>
      </c>
      <c r="E2212" s="150" t="s">
        <v>352</v>
      </c>
      <c r="F2212" s="153" t="str">
        <f t="shared" si="401"/>
        <v>anaerobic digestion (fermentation, methane production) food waste</v>
      </c>
      <c r="G2212" s="277">
        <v>-0.23704792000000002</v>
      </c>
      <c r="H2212" s="44">
        <f t="shared" si="402"/>
        <v>-0.23704792000000002</v>
      </c>
      <c r="I2212"/>
      <c r="J2212" s="294">
        <v>-3.8867610871831625E-2</v>
      </c>
      <c r="K2212" s="44">
        <f t="shared" si="403"/>
        <v>-3.8867610871831625E-2</v>
      </c>
      <c r="L2212" s="295">
        <v>-1.4203301844999999E-3</v>
      </c>
      <c r="M2212" s="295">
        <v>-2.0647168536E-3</v>
      </c>
      <c r="N2212" s="295">
        <v>1.746241662683804E-4</v>
      </c>
      <c r="O2212" s="295">
        <v>-3.5557188000000003E-2</v>
      </c>
      <c r="P2212"/>
      <c r="Q2212" s="212">
        <v>-3.495606</v>
      </c>
      <c r="R2212"/>
      <c r="S2212" s="156">
        <v>-4.3780937000000002E-3</v>
      </c>
      <c r="T2212" s="156">
        <v>-3.9460525999999996E-3</v>
      </c>
      <c r="U2212" s="156">
        <v>-1.8577856000000001E-4</v>
      </c>
      <c r="V2212" s="156">
        <v>-2.4626249999999998E-4</v>
      </c>
      <c r="W2212"/>
      <c r="X2212" s="155">
        <v>-1.1519797E-5</v>
      </c>
      <c r="Y2212"/>
      <c r="Z2212"/>
      <c r="AA2212"/>
      <c r="AB2212"/>
      <c r="AC2212"/>
      <c r="AD2212" s="53"/>
      <c r="AH2212" s="48"/>
      <c r="AI2212" s="48"/>
      <c r="AJ2212" s="48"/>
    </row>
    <row r="2213" spans="1:36" ht="14.4">
      <c r="A2213" t="s">
        <v>3124</v>
      </c>
      <c r="B2213" s="188" t="s">
        <v>334</v>
      </c>
      <c r="C2213" s="151" t="str">
        <f t="shared" si="400"/>
        <v>F.130.01.103</v>
      </c>
      <c r="D2213" s="54" t="s">
        <v>3121</v>
      </c>
      <c r="E2213" s="150" t="s">
        <v>352</v>
      </c>
      <c r="F2213" s="153" t="str">
        <f t="shared" si="401"/>
        <v>anaerobic digestion (fermentation, methane production) garden waste</v>
      </c>
      <c r="G2213" s="277">
        <v>-0.20445864000000002</v>
      </c>
      <c r="H2213" s="44">
        <f t="shared" si="402"/>
        <v>-0.20445864000000002</v>
      </c>
      <c r="I2213"/>
      <c r="J2213" s="294">
        <v>-3.3394726559602621E-2</v>
      </c>
      <c r="K2213" s="44">
        <f t="shared" si="403"/>
        <v>-3.3394726559602621E-2</v>
      </c>
      <c r="L2213" s="295">
        <v>-1.1998552702709999E-3</v>
      </c>
      <c r="M2213" s="295">
        <v>-1.7487528106E-3</v>
      </c>
      <c r="N2213" s="295">
        <v>2.2267752126838041E-4</v>
      </c>
      <c r="O2213" s="295">
        <v>-3.0668796000000002E-2</v>
      </c>
      <c r="P2213"/>
      <c r="Q2213" s="212">
        <v>-3.0127362999999998</v>
      </c>
      <c r="R2213"/>
      <c r="S2213" s="156">
        <v>-3.773162E-3</v>
      </c>
      <c r="T2213" s="156">
        <v>-3.4007032999999998E-3</v>
      </c>
      <c r="U2213" s="156">
        <v>-1.6014045000000001E-4</v>
      </c>
      <c r="V2213" s="156">
        <v>-2.1231823E-4</v>
      </c>
      <c r="W2213"/>
      <c r="X2213" s="155">
        <v>-9.9267297999999999E-6</v>
      </c>
      <c r="Y2213"/>
      <c r="Z2213"/>
      <c r="AA2213"/>
      <c r="AB2213"/>
      <c r="AC2213"/>
      <c r="AD2213" s="53"/>
      <c r="AH2213" s="48"/>
      <c r="AI2213" s="48"/>
      <c r="AJ2213" s="48"/>
    </row>
    <row r="2214" spans="1:36" ht="14.4">
      <c r="A2214" t="s">
        <v>3125</v>
      </c>
      <c r="B2214" s="188" t="s">
        <v>334</v>
      </c>
      <c r="C2214" s="151" t="str">
        <f t="shared" si="400"/>
        <v>F.130.01.104</v>
      </c>
      <c r="D2214" s="54" t="s">
        <v>3121</v>
      </c>
      <c r="E2214" s="150" t="s">
        <v>352</v>
      </c>
      <c r="F2214" s="153" t="str">
        <f t="shared" si="401"/>
        <v>composting biodegradable plastics (aerobic, without transport)</v>
      </c>
      <c r="G2214" s="277">
        <v>0</v>
      </c>
      <c r="H2214" s="44">
        <f t="shared" si="402"/>
        <v>0</v>
      </c>
      <c r="I2214"/>
      <c r="J2214" s="294">
        <v>0</v>
      </c>
      <c r="K2214" s="44">
        <f t="shared" si="403"/>
        <v>0</v>
      </c>
      <c r="L2214" s="295">
        <v>0</v>
      </c>
      <c r="M2214" s="295">
        <v>0</v>
      </c>
      <c r="N2214" s="295">
        <v>0</v>
      </c>
      <c r="O2214" s="295">
        <v>0</v>
      </c>
      <c r="P2214"/>
      <c r="Q2214" s="212">
        <v>0</v>
      </c>
      <c r="R2214"/>
      <c r="S2214" s="156">
        <v>0</v>
      </c>
      <c r="T2214" s="156">
        <v>0</v>
      </c>
      <c r="U2214" s="156">
        <v>0</v>
      </c>
      <c r="V2214" s="156">
        <v>0</v>
      </c>
      <c r="W2214"/>
      <c r="X2214" s="155">
        <v>0</v>
      </c>
      <c r="Y2214"/>
      <c r="Z2214"/>
      <c r="AA2214"/>
      <c r="AB2214"/>
      <c r="AC2214"/>
      <c r="AD2214" s="53"/>
      <c r="AH2214" s="48"/>
      <c r="AI2214" s="48"/>
      <c r="AJ2214" s="48"/>
    </row>
    <row r="2215" spans="1:36" ht="14.4">
      <c r="A2215" t="s">
        <v>3126</v>
      </c>
      <c r="B2215" s="188" t="s">
        <v>334</v>
      </c>
      <c r="C2215" s="151" t="str">
        <f t="shared" si="400"/>
        <v>F.130.01.105</v>
      </c>
      <c r="D2215" s="54" t="s">
        <v>3121</v>
      </c>
      <c r="E2215" s="150" t="s">
        <v>352</v>
      </c>
      <c r="F2215" s="153" t="str">
        <f t="shared" si="401"/>
        <v>composting organic waste (aerobic, without transport)</v>
      </c>
      <c r="G2215" s="277">
        <v>-1.5519415333333333E-2</v>
      </c>
      <c r="H2215" s="44">
        <f t="shared" si="402"/>
        <v>-1.5519415333333333E-2</v>
      </c>
      <c r="I2215"/>
      <c r="J2215" s="294">
        <v>-2.8773612573361907E-3</v>
      </c>
      <c r="K2215" s="44">
        <f t="shared" si="403"/>
        <v>-2.8773612573361907E-3</v>
      </c>
      <c r="L2215" s="295">
        <v>-1.3801809020000001E-4</v>
      </c>
      <c r="M2215" s="295">
        <v>-3.25816222053E-4</v>
      </c>
      <c r="N2215" s="295">
        <v>-8.5614645083191072E-5</v>
      </c>
      <c r="O2215" s="295">
        <v>-2.3279122999999998E-3</v>
      </c>
      <c r="P2215"/>
      <c r="Q2215" s="212">
        <v>-0.22363150000000001</v>
      </c>
      <c r="R2215"/>
      <c r="S2215" s="156">
        <v>-3.3409170999999999E-4</v>
      </c>
      <c r="T2215" s="156">
        <v>-3.0650586999999999E-4</v>
      </c>
      <c r="U2215" s="156">
        <v>-1.31419E-5</v>
      </c>
      <c r="V2215" s="156">
        <v>-1.4443946999999999E-5</v>
      </c>
      <c r="W2215"/>
      <c r="X2215" s="155">
        <v>-8.0523208999999998E-7</v>
      </c>
      <c r="Y2215"/>
      <c r="Z2215"/>
      <c r="AA2215"/>
      <c r="AB2215"/>
      <c r="AC2215"/>
      <c r="AD2215" s="53"/>
      <c r="AH2215" s="48"/>
      <c r="AI2215" s="48"/>
      <c r="AJ2215" s="48"/>
    </row>
    <row r="2216" spans="1:36" ht="14.4">
      <c r="A2216" t="s">
        <v>1527</v>
      </c>
      <c r="B2216" s="188" t="s">
        <v>334</v>
      </c>
      <c r="C2216" s="151" t="str">
        <f t="shared" si="400"/>
        <v>F.130.01.106</v>
      </c>
      <c r="D2216" s="54" t="s">
        <v>3121</v>
      </c>
      <c r="E2216" s="150" t="s">
        <v>352</v>
      </c>
      <c r="F2216" s="153" t="str">
        <f t="shared" si="401"/>
        <v>landfill (inert waste)</v>
      </c>
      <c r="G2216" s="277">
        <v>0</v>
      </c>
      <c r="H2216" s="44">
        <f t="shared" si="402"/>
        <v>0</v>
      </c>
      <c r="I2216"/>
      <c r="J2216" s="294">
        <v>0.14099999999999999</v>
      </c>
      <c r="K2216" s="44">
        <f t="shared" si="403"/>
        <v>0.14099999999999999</v>
      </c>
      <c r="L2216" s="295">
        <v>0</v>
      </c>
      <c r="M2216" s="295">
        <v>0</v>
      </c>
      <c r="N2216" s="295">
        <v>0.14099999999999999</v>
      </c>
      <c r="O2216" s="295">
        <v>0</v>
      </c>
      <c r="P2216"/>
      <c r="Q2216" s="212">
        <v>0</v>
      </c>
      <c r="R2216"/>
      <c r="S2216" s="156">
        <v>0</v>
      </c>
      <c r="T2216" s="156">
        <v>0</v>
      </c>
      <c r="U2216" s="156">
        <v>0</v>
      </c>
      <c r="V2216" s="156">
        <v>0</v>
      </c>
      <c r="W2216"/>
      <c r="X2216" s="155">
        <v>0</v>
      </c>
      <c r="Y2216"/>
      <c r="Z2216"/>
      <c r="AA2216"/>
      <c r="AB2216"/>
      <c r="AC2216"/>
      <c r="AD2216" s="53"/>
      <c r="AH2216" s="48"/>
      <c r="AI2216" s="48"/>
      <c r="AJ2216" s="48"/>
    </row>
    <row r="2217" spans="1:36" ht="14.4">
      <c r="A2217" t="s">
        <v>3675</v>
      </c>
      <c r="B2217" s="188" t="s">
        <v>334</v>
      </c>
      <c r="C2217" s="151" t="str">
        <f t="shared" si="400"/>
        <v>F.130.01.107</v>
      </c>
      <c r="D2217" s="54" t="s">
        <v>3121</v>
      </c>
      <c r="E2217" s="150" t="s">
        <v>352</v>
      </c>
      <c r="F2217" s="153" t="str">
        <f t="shared" si="401"/>
        <v>landfill organic waste and biodegradable plastics without CH4 emission prevention</v>
      </c>
      <c r="G2217" s="277">
        <v>2.2410000000000001</v>
      </c>
      <c r="H2217" s="44">
        <f t="shared" si="402"/>
        <v>2.2410000000000001</v>
      </c>
      <c r="I2217"/>
      <c r="J2217" s="294">
        <v>0.342227460574</v>
      </c>
      <c r="K2217" s="44">
        <f t="shared" si="403"/>
        <v>0.342227460574</v>
      </c>
      <c r="L2217" s="295">
        <v>6.00076454E-3</v>
      </c>
      <c r="M2217" s="295">
        <v>7.6696033999999999E-5</v>
      </c>
      <c r="N2217" s="295">
        <v>0</v>
      </c>
      <c r="O2217" s="295">
        <v>0.33615</v>
      </c>
      <c r="P2217"/>
      <c r="Q2217" s="212">
        <v>0</v>
      </c>
      <c r="R2217"/>
      <c r="S2217" s="156">
        <v>4.4868715000000003E-2</v>
      </c>
      <c r="T2217" s="156">
        <v>4.2779195999999999E-2</v>
      </c>
      <c r="U2217" s="156">
        <v>2.0895189000000002E-3</v>
      </c>
      <c r="V2217" s="156">
        <v>0</v>
      </c>
      <c r="W2217"/>
      <c r="X2217" s="155">
        <v>6.4050640999999998E-5</v>
      </c>
      <c r="Y2217"/>
      <c r="Z2217"/>
      <c r="AA2217"/>
      <c r="AB2217"/>
      <c r="AC2217"/>
      <c r="AD2217" s="53"/>
      <c r="AH2217" s="48"/>
      <c r="AI2217" s="48"/>
      <c r="AJ2217" s="48"/>
    </row>
    <row r="2218" spans="1:36" ht="14.4">
      <c r="A2218" t="s">
        <v>1528</v>
      </c>
      <c r="B2218" s="188" t="s">
        <v>334</v>
      </c>
      <c r="C2218" s="151" t="str">
        <f t="shared" si="400"/>
        <v>F.130.01.108</v>
      </c>
      <c r="D2218" s="54" t="s">
        <v>3121</v>
      </c>
      <c r="E2218" s="150" t="s">
        <v>352</v>
      </c>
      <c r="F2218" s="153" t="str">
        <f t="shared" si="401"/>
        <v>Torrefied wood excl EoL credit</v>
      </c>
      <c r="G2218" s="277">
        <v>0.12236178</v>
      </c>
      <c r="H2218" s="44">
        <f t="shared" si="402"/>
        <v>0.12236178</v>
      </c>
      <c r="I2218"/>
      <c r="J2218" s="294">
        <v>2.376132749679E-2</v>
      </c>
      <c r="K2218" s="44">
        <f t="shared" si="403"/>
        <v>2.376132749679E-2</v>
      </c>
      <c r="L2218" s="295">
        <v>7.9187320250000007E-4</v>
      </c>
      <c r="M2218" s="295">
        <v>1.5239166022899999E-3</v>
      </c>
      <c r="N2218" s="295">
        <v>3.091270692E-3</v>
      </c>
      <c r="O2218" s="295">
        <v>1.8354267E-2</v>
      </c>
      <c r="P2218"/>
      <c r="Q2218" s="212">
        <v>2.2202524000000001</v>
      </c>
      <c r="R2218"/>
      <c r="S2218" s="156">
        <v>2.3175526999999999E-3</v>
      </c>
      <c r="T2218" s="156">
        <v>2.1578807999999999E-3</v>
      </c>
      <c r="U2218" s="156">
        <v>9.8248396999999998E-5</v>
      </c>
      <c r="V2218" s="156">
        <v>6.1423528000000002E-5</v>
      </c>
      <c r="W2218"/>
      <c r="X2218" s="155">
        <v>6.1506827999999997E-6</v>
      </c>
      <c r="Y2218"/>
      <c r="Z2218"/>
      <c r="AA2218"/>
      <c r="AB2218"/>
      <c r="AC2218"/>
      <c r="AD2218" s="53"/>
      <c r="AH2218" s="48"/>
      <c r="AI2218" s="48"/>
      <c r="AJ2218" s="48"/>
    </row>
    <row r="2219" spans="1:36" ht="14.4">
      <c r="A2219" t="s">
        <v>1529</v>
      </c>
      <c r="B2219" s="188" t="s">
        <v>334</v>
      </c>
      <c r="C2219" s="151" t="str">
        <f t="shared" si="400"/>
        <v>F.130.01.109</v>
      </c>
      <c r="D2219" s="54" t="s">
        <v>3121</v>
      </c>
      <c r="E2219" s="150" t="s">
        <v>352</v>
      </c>
      <c r="F2219" s="153" t="str">
        <f t="shared" si="401"/>
        <v>Torrefied wood incl EoL credit</v>
      </c>
      <c r="G2219" s="277">
        <v>-1.5584302000000001</v>
      </c>
      <c r="H2219" s="44">
        <f t="shared" si="402"/>
        <v>-1.5584302000000001</v>
      </c>
      <c r="I2219"/>
      <c r="J2219" s="294">
        <v>-0.25850266418849999</v>
      </c>
      <c r="K2219" s="44">
        <f t="shared" si="403"/>
        <v>-0.25850266418849999</v>
      </c>
      <c r="L2219" s="295">
        <v>-1.0579120419999999E-2</v>
      </c>
      <c r="M2219" s="295">
        <v>-1.47719327785E-2</v>
      </c>
      <c r="N2219" s="295">
        <v>6.1291901000000003E-4</v>
      </c>
      <c r="O2219" s="295">
        <v>-0.23376453</v>
      </c>
      <c r="P2219"/>
      <c r="Q2219" s="212">
        <v>-22.683751000000001</v>
      </c>
      <c r="R2219"/>
      <c r="S2219" s="156">
        <v>-2.8881799E-2</v>
      </c>
      <c r="T2219" s="156">
        <v>-2.596851E-2</v>
      </c>
      <c r="U2219" s="156">
        <v>-1.2240368E-3</v>
      </c>
      <c r="V2219" s="156">
        <v>-1.6892522000000001E-3</v>
      </c>
      <c r="W2219"/>
      <c r="X2219" s="155">
        <v>-7.6011732000000004E-5</v>
      </c>
      <c r="Y2219"/>
      <c r="Z2219"/>
      <c r="AA2219"/>
      <c r="AB2219"/>
      <c r="AC2219"/>
      <c r="AD2219" s="53"/>
      <c r="AH2219" s="48"/>
      <c r="AI2219" s="48"/>
      <c r="AJ2219" s="48"/>
    </row>
    <row r="2220" spans="1:36" ht="14.4">
      <c r="A2220" t="s">
        <v>1530</v>
      </c>
      <c r="B2220" s="188" t="s">
        <v>334</v>
      </c>
      <c r="C2220" s="151" t="str">
        <f t="shared" si="400"/>
        <v>F.130.01.110</v>
      </c>
      <c r="D2220" s="54" t="s">
        <v>3121</v>
      </c>
      <c r="E2220" s="150" t="s">
        <v>352</v>
      </c>
      <c r="F2220" s="153" t="str">
        <f t="shared" si="401"/>
        <v>Waste to recycling prosesses</v>
      </c>
      <c r="G2220" s="277">
        <v>0</v>
      </c>
      <c r="H2220" s="44">
        <f t="shared" si="402"/>
        <v>0</v>
      </c>
      <c r="I2220"/>
      <c r="J2220" s="294">
        <v>0</v>
      </c>
      <c r="K2220" s="44">
        <f t="shared" si="403"/>
        <v>0</v>
      </c>
      <c r="L2220" s="295">
        <v>0</v>
      </c>
      <c r="M2220" s="295">
        <v>0</v>
      </c>
      <c r="N2220" s="295">
        <v>0</v>
      </c>
      <c r="O2220" s="295">
        <v>0</v>
      </c>
      <c r="P2220"/>
      <c r="Q2220" s="212">
        <v>0</v>
      </c>
      <c r="R2220"/>
      <c r="S2220" s="156">
        <v>0</v>
      </c>
      <c r="T2220" s="156">
        <v>0</v>
      </c>
      <c r="U2220" s="156">
        <v>0</v>
      </c>
      <c r="V2220" s="156">
        <v>0</v>
      </c>
      <c r="W2220"/>
      <c r="X2220" s="155">
        <v>0</v>
      </c>
      <c r="Y2220"/>
      <c r="Z2220"/>
      <c r="AA2220"/>
      <c r="AB2220"/>
      <c r="AC2220"/>
      <c r="AD2220" s="53"/>
      <c r="AH2220" s="48"/>
      <c r="AI2220" s="48"/>
      <c r="AJ2220" s="48"/>
    </row>
    <row r="2221" spans="1:36" ht="14.4">
      <c r="B2221" s="188"/>
      <c r="C2221" s="151"/>
      <c r="D2221" s="51" t="s">
        <v>3127</v>
      </c>
      <c r="E2221" s="150"/>
      <c r="F2221"/>
      <c r="H2221" s="44"/>
      <c r="I2221"/>
      <c r="J2221" s="44"/>
      <c r="K2221" s="44"/>
      <c r="L2221" s="44"/>
      <c r="P2221"/>
      <c r="Q2221" s="212"/>
      <c r="R2221"/>
      <c r="S2221"/>
      <c r="T2221"/>
      <c r="U2221"/>
      <c r="V2221"/>
      <c r="W2221"/>
      <c r="X2221"/>
      <c r="Y2221"/>
      <c r="Z2221"/>
      <c r="AA2221"/>
      <c r="AB2221"/>
      <c r="AC2221"/>
      <c r="AD2221" s="53"/>
      <c r="AH2221" s="48"/>
      <c r="AI2221" s="48"/>
      <c r="AJ2221" s="48"/>
    </row>
    <row r="2222" spans="1:36" ht="14.4">
      <c r="A2222" t="s">
        <v>2097</v>
      </c>
      <c r="B2222" s="188" t="s">
        <v>334</v>
      </c>
      <c r="C2222" s="151" t="str">
        <f t="shared" ref="C2222:C2229" si="404">MID(A2222,1,12)</f>
        <v>F.130.03.101</v>
      </c>
      <c r="D2222" s="54" t="s">
        <v>3128</v>
      </c>
      <c r="E2222" s="150" t="s">
        <v>352</v>
      </c>
      <c r="F2222" s="153" t="str">
        <f t="shared" ref="F2222:F2229" si="405">MID(A2222, 21,85)</f>
        <v>plastic waste collection&amp;sorting</v>
      </c>
      <c r="G2222" s="277">
        <v>8.8459900000000008E-2</v>
      </c>
      <c r="H2222" s="44">
        <f t="shared" ref="H2222:H2229" si="406">G2222</f>
        <v>8.8459900000000008E-2</v>
      </c>
      <c r="I2222"/>
      <c r="J2222" s="294">
        <v>2.6148225210340565E-2</v>
      </c>
      <c r="K2222" s="44">
        <f t="shared" ref="K2222:K2229" si="407">J2222</f>
        <v>2.6148225210340565E-2</v>
      </c>
      <c r="L2222" s="295">
        <v>2.7987803092000005E-3</v>
      </c>
      <c r="M2222" s="295">
        <v>3.6601679840000002E-3</v>
      </c>
      <c r="N2222" s="295">
        <v>6.4202919171405647E-3</v>
      </c>
      <c r="O2222" s="295">
        <v>1.3268985000000001E-2</v>
      </c>
      <c r="P2222"/>
      <c r="Q2222" s="212">
        <v>1.5109977999999999</v>
      </c>
      <c r="R2222"/>
      <c r="S2222" s="156">
        <v>1.9067282E-3</v>
      </c>
      <c r="T2222" s="156">
        <v>1.7288073000000001E-3</v>
      </c>
      <c r="U2222" s="156">
        <v>7.8086629000000005E-5</v>
      </c>
      <c r="V2222" s="156">
        <v>9.9834290999999996E-5</v>
      </c>
      <c r="W2222"/>
      <c r="X2222" s="155">
        <v>5.1384443E-6</v>
      </c>
      <c r="Y2222"/>
      <c r="Z2222"/>
      <c r="AA2222"/>
      <c r="AB2222"/>
      <c r="AC2222"/>
      <c r="AD2222" s="53"/>
      <c r="AH2222" s="48"/>
      <c r="AI2222" s="48"/>
      <c r="AJ2222" s="48"/>
    </row>
    <row r="2223" spans="1:36" ht="14.4">
      <c r="A2223" t="s">
        <v>2098</v>
      </c>
      <c r="B2223" s="188" t="s">
        <v>334</v>
      </c>
      <c r="C2223" s="151" t="str">
        <f t="shared" si="404"/>
        <v>F.130.03.102</v>
      </c>
      <c r="D2223" s="54" t="s">
        <v>3128</v>
      </c>
      <c r="E2223" s="150" t="s">
        <v>352</v>
      </c>
      <c r="F2223" s="153" t="str">
        <f t="shared" si="405"/>
        <v>Scrap separation Mn  Fe  Cu  Ni and Zn</v>
      </c>
      <c r="G2223" s="277">
        <v>1.2164394E-2</v>
      </c>
      <c r="H2223" s="44">
        <f t="shared" si="406"/>
        <v>1.2164394E-2</v>
      </c>
      <c r="I2223"/>
      <c r="J2223" s="294">
        <v>3.06525463102E-2</v>
      </c>
      <c r="K2223" s="44">
        <f t="shared" si="407"/>
        <v>3.06525463102E-2</v>
      </c>
      <c r="L2223" s="295">
        <v>7.7712041999999999E-5</v>
      </c>
      <c r="M2223" s="295">
        <v>1.6099222600000001E-4</v>
      </c>
      <c r="N2223" s="295">
        <v>2.85891829422E-2</v>
      </c>
      <c r="O2223" s="295">
        <v>1.8246591E-3</v>
      </c>
      <c r="P2223"/>
      <c r="Q2223" s="212">
        <v>0.23217657</v>
      </c>
      <c r="R2223"/>
      <c r="S2223" s="156">
        <v>2.3169613000000001E-4</v>
      </c>
      <c r="T2223" s="156">
        <v>2.1762377E-4</v>
      </c>
      <c r="U2223" s="156">
        <v>9.8230574999999996E-6</v>
      </c>
      <c r="V2223" s="156">
        <v>4.2493016999999999E-6</v>
      </c>
      <c r="W2223"/>
      <c r="X2223" s="155">
        <v>6.1622029999999997E-7</v>
      </c>
      <c r="Y2223"/>
      <c r="Z2223"/>
      <c r="AA2223"/>
      <c r="AB2223"/>
      <c r="AC2223"/>
      <c r="AD2223" s="53"/>
      <c r="AH2223" s="48"/>
      <c r="AI2223" s="48"/>
      <c r="AJ2223" s="48"/>
    </row>
    <row r="2224" spans="1:36" ht="14.4">
      <c r="A2224" t="s">
        <v>2099</v>
      </c>
      <c r="B2224" s="188" t="s">
        <v>334</v>
      </c>
      <c r="C2224" s="151" t="str">
        <f t="shared" si="404"/>
        <v>F.130.03.103</v>
      </c>
      <c r="D2224" s="54" t="s">
        <v>3128</v>
      </c>
      <c r="E2224" s="150" t="s">
        <v>352</v>
      </c>
      <c r="F2224" s="153" t="str">
        <f t="shared" si="405"/>
        <v>Scrap collection&amp;sorting (alum.)</v>
      </c>
      <c r="G2224" s="277">
        <v>4.4229949333333331E-2</v>
      </c>
      <c r="H2224" s="44">
        <f t="shared" si="406"/>
        <v>4.4229949333333331E-2</v>
      </c>
      <c r="I2224"/>
      <c r="J2224" s="294">
        <v>1.3074112440170281E-2</v>
      </c>
      <c r="K2224" s="44">
        <f t="shared" si="407"/>
        <v>1.3074112440170281E-2</v>
      </c>
      <c r="L2224" s="295">
        <v>1.3993901526E-3</v>
      </c>
      <c r="M2224" s="295">
        <v>1.8300839790000001E-3</v>
      </c>
      <c r="N2224" s="295">
        <v>3.2101459085702817E-3</v>
      </c>
      <c r="O2224" s="295">
        <v>6.6344923999999998E-3</v>
      </c>
      <c r="P2224"/>
      <c r="Q2224" s="212">
        <v>0.75549889999999997</v>
      </c>
      <c r="R2224"/>
      <c r="S2224" s="156">
        <v>9.5336412000000001E-4</v>
      </c>
      <c r="T2224" s="156">
        <v>8.6440365999999999E-4</v>
      </c>
      <c r="U2224" s="156">
        <v>3.9043315E-5</v>
      </c>
      <c r="V2224" s="156">
        <v>4.9917145E-5</v>
      </c>
      <c r="W2224"/>
      <c r="X2224" s="155">
        <v>2.5692222E-6</v>
      </c>
      <c r="Y2224"/>
      <c r="Z2224"/>
      <c r="AA2224"/>
      <c r="AB2224"/>
      <c r="AC2224"/>
      <c r="AD2224" s="53"/>
      <c r="AH2224" s="48"/>
      <c r="AI2224" s="48"/>
      <c r="AJ2224" s="48"/>
    </row>
    <row r="2225" spans="1:36" ht="14.4">
      <c r="A2225" t="s">
        <v>2100</v>
      </c>
      <c r="B2225" s="188" t="s">
        <v>334</v>
      </c>
      <c r="C2225" s="151" t="str">
        <f t="shared" si="404"/>
        <v>F.130.03.104</v>
      </c>
      <c r="D2225" s="54" t="s">
        <v>3128</v>
      </c>
      <c r="E2225" s="150" t="s">
        <v>352</v>
      </c>
      <c r="F2225" s="153" t="str">
        <f t="shared" si="405"/>
        <v>Scrap collection&amp;sorting (copper)</v>
      </c>
      <c r="G2225" s="277">
        <v>4.4229949333333331E-2</v>
      </c>
      <c r="H2225" s="44">
        <f t="shared" si="406"/>
        <v>4.4229949333333331E-2</v>
      </c>
      <c r="I2225"/>
      <c r="J2225" s="294">
        <v>1.3074112440170281E-2</v>
      </c>
      <c r="K2225" s="44">
        <f t="shared" si="407"/>
        <v>1.3074112440170281E-2</v>
      </c>
      <c r="L2225" s="295">
        <v>1.3993901526E-3</v>
      </c>
      <c r="M2225" s="295">
        <v>1.8300839790000001E-3</v>
      </c>
      <c r="N2225" s="295">
        <v>3.2101459085702817E-3</v>
      </c>
      <c r="O2225" s="295">
        <v>6.6344923999999998E-3</v>
      </c>
      <c r="P2225"/>
      <c r="Q2225" s="212">
        <v>0.75549889999999997</v>
      </c>
      <c r="R2225"/>
      <c r="S2225" s="156">
        <v>9.5336412000000001E-4</v>
      </c>
      <c r="T2225" s="156">
        <v>8.6440365999999999E-4</v>
      </c>
      <c r="U2225" s="156">
        <v>3.9043315E-5</v>
      </c>
      <c r="V2225" s="156">
        <v>4.9917145E-5</v>
      </c>
      <c r="W2225"/>
      <c r="X2225" s="155">
        <v>2.5692222E-6</v>
      </c>
      <c r="Y2225"/>
      <c r="Z2225"/>
      <c r="AA2225"/>
      <c r="AB2225"/>
      <c r="AC2225"/>
      <c r="AD2225" s="53"/>
      <c r="AH2225" s="48"/>
      <c r="AI2225" s="48"/>
      <c r="AJ2225" s="48"/>
    </row>
    <row r="2226" spans="1:36" ht="14.4">
      <c r="A2226" t="s">
        <v>2101</v>
      </c>
      <c r="B2226" s="188" t="s">
        <v>334</v>
      </c>
      <c r="C2226" s="151" t="str">
        <f t="shared" si="404"/>
        <v>F.130.03.105</v>
      </c>
      <c r="D2226" s="54" t="s">
        <v>3128</v>
      </c>
      <c r="E2226" s="150" t="s">
        <v>352</v>
      </c>
      <c r="F2226" s="153" t="str">
        <f t="shared" si="405"/>
        <v>Scrap collection&amp;sorting (iron and glass)</v>
      </c>
      <c r="G2226" s="277">
        <v>2.9486632666666669E-2</v>
      </c>
      <c r="H2226" s="44">
        <f t="shared" si="406"/>
        <v>2.9486632666666669E-2</v>
      </c>
      <c r="I2226"/>
      <c r="J2226" s="294">
        <v>8.7160749401135225E-3</v>
      </c>
      <c r="K2226" s="44">
        <f t="shared" si="407"/>
        <v>8.7160749401135225E-3</v>
      </c>
      <c r="L2226" s="295">
        <v>9.3292677510000007E-4</v>
      </c>
      <c r="M2226" s="295">
        <v>1.220055993E-3</v>
      </c>
      <c r="N2226" s="295">
        <v>2.1400972720135216E-3</v>
      </c>
      <c r="O2226" s="295">
        <v>4.4229949000000003E-3</v>
      </c>
      <c r="P2226"/>
      <c r="Q2226" s="212">
        <v>0.50366593000000004</v>
      </c>
      <c r="R2226"/>
      <c r="S2226" s="156">
        <v>6.3557608000000001E-4</v>
      </c>
      <c r="T2226" s="156">
        <v>5.7626911000000002E-4</v>
      </c>
      <c r="U2226" s="156">
        <v>2.6028875999999998E-5</v>
      </c>
      <c r="V2226" s="156">
        <v>3.3278097000000001E-5</v>
      </c>
      <c r="W2226"/>
      <c r="X2226" s="155">
        <v>1.7128148E-6</v>
      </c>
      <c r="Y2226"/>
      <c r="Z2226"/>
      <c r="AA2226"/>
      <c r="AB2226"/>
      <c r="AC2226"/>
      <c r="AD2226" s="53"/>
      <c r="AH2226" s="48"/>
      <c r="AI2226" s="48"/>
      <c r="AJ2226" s="48"/>
    </row>
    <row r="2227" spans="1:36" ht="14.4">
      <c r="A2227" t="s">
        <v>2102</v>
      </c>
      <c r="B2227" s="188" t="s">
        <v>334</v>
      </c>
      <c r="C2227" s="151" t="str">
        <f t="shared" si="404"/>
        <v>F.130.03.106</v>
      </c>
      <c r="D2227" s="54" t="s">
        <v>3128</v>
      </c>
      <c r="E2227" s="150" t="s">
        <v>352</v>
      </c>
      <c r="F2227" s="153" t="str">
        <f t="shared" si="405"/>
        <v>Scrap collection&amp;sorting (other non-ferro metals)</v>
      </c>
      <c r="G2227" s="277">
        <v>8.8459900000000008E-2</v>
      </c>
      <c r="H2227" s="44">
        <f t="shared" si="406"/>
        <v>8.8459900000000008E-2</v>
      </c>
      <c r="I2227"/>
      <c r="J2227" s="294">
        <v>2.6148225210340565E-2</v>
      </c>
      <c r="K2227" s="44">
        <f t="shared" si="407"/>
        <v>2.6148225210340565E-2</v>
      </c>
      <c r="L2227" s="295">
        <v>2.7987803092000005E-3</v>
      </c>
      <c r="M2227" s="295">
        <v>3.6601679840000002E-3</v>
      </c>
      <c r="N2227" s="295">
        <v>6.4202919171405647E-3</v>
      </c>
      <c r="O2227" s="295">
        <v>1.3268985000000001E-2</v>
      </c>
      <c r="P2227"/>
      <c r="Q2227" s="212">
        <v>1.5109977999999999</v>
      </c>
      <c r="R2227"/>
      <c r="S2227" s="156">
        <v>1.9067282E-3</v>
      </c>
      <c r="T2227" s="156">
        <v>1.7288073000000001E-3</v>
      </c>
      <c r="U2227" s="156">
        <v>7.8086629000000005E-5</v>
      </c>
      <c r="V2227" s="156">
        <v>9.9834290999999996E-5</v>
      </c>
      <c r="W2227"/>
      <c r="X2227" s="155">
        <v>5.1384443E-6</v>
      </c>
      <c r="Y2227"/>
      <c r="Z2227"/>
      <c r="AA2227"/>
      <c r="AB2227"/>
      <c r="AC2227"/>
      <c r="AD2227" s="53"/>
      <c r="AH2227" s="48"/>
      <c r="AI2227" s="48"/>
      <c r="AJ2227" s="48"/>
    </row>
    <row r="2228" spans="1:36" ht="14.4">
      <c r="A2228" t="s">
        <v>2103</v>
      </c>
      <c r="B2228" s="188" t="s">
        <v>334</v>
      </c>
      <c r="C2228" s="151" t="str">
        <f t="shared" si="404"/>
        <v>F.130.03.107</v>
      </c>
      <c r="D2228" s="54" t="s">
        <v>3128</v>
      </c>
      <c r="E2228" s="150" t="s">
        <v>352</v>
      </c>
      <c r="F2228" s="153" t="str">
        <f t="shared" si="405"/>
        <v>Scrap collection&amp;sorting (Pb)</v>
      </c>
      <c r="G2228" s="277">
        <v>7.3716580000000004E-2</v>
      </c>
      <c r="H2228" s="44">
        <f t="shared" si="406"/>
        <v>7.3716580000000004E-2</v>
      </c>
      <c r="I2228"/>
      <c r="J2228" s="294">
        <v>2.1790186964383805E-2</v>
      </c>
      <c r="K2228" s="44">
        <f t="shared" si="407"/>
        <v>2.1790186964383805E-2</v>
      </c>
      <c r="L2228" s="295">
        <v>2.3323169076999999E-3</v>
      </c>
      <c r="M2228" s="295">
        <v>3.0501398759999994E-3</v>
      </c>
      <c r="N2228" s="295">
        <v>5.3502431806838032E-3</v>
      </c>
      <c r="O2228" s="295">
        <v>1.1057487E-2</v>
      </c>
      <c r="P2228"/>
      <c r="Q2228" s="212">
        <v>1.2591648</v>
      </c>
      <c r="R2228"/>
      <c r="S2228" s="156">
        <v>1.5889401999999999E-3</v>
      </c>
      <c r="T2228" s="156">
        <v>1.4406728000000001E-3</v>
      </c>
      <c r="U2228" s="156">
        <v>6.5072190999999999E-5</v>
      </c>
      <c r="V2228" s="156">
        <v>8.3195242000000001E-5</v>
      </c>
      <c r="W2228"/>
      <c r="X2228" s="155">
        <v>4.2820369000000003E-6</v>
      </c>
      <c r="Y2228"/>
      <c r="Z2228"/>
      <c r="AA2228"/>
      <c r="AB2228"/>
      <c r="AC2228"/>
      <c r="AD2228" s="53"/>
      <c r="AH2228" s="48"/>
      <c r="AI2228" s="48"/>
      <c r="AJ2228" s="48"/>
    </row>
    <row r="2229" spans="1:36" ht="14.4">
      <c r="A2229" t="s">
        <v>2104</v>
      </c>
      <c r="B2229" s="188" t="s">
        <v>334</v>
      </c>
      <c r="C2229" s="151" t="str">
        <f t="shared" si="404"/>
        <v>F.130.03.108</v>
      </c>
      <c r="D2229" s="54" t="s">
        <v>3128</v>
      </c>
      <c r="E2229" s="150" t="s">
        <v>352</v>
      </c>
      <c r="F2229" s="153" t="str">
        <f t="shared" si="405"/>
        <v>Scrap collection&amp;sorting (Stainless st)</v>
      </c>
      <c r="G2229" s="277">
        <v>8.8459900000000008E-2</v>
      </c>
      <c r="H2229" s="44">
        <f t="shared" si="406"/>
        <v>8.8459900000000008E-2</v>
      </c>
      <c r="I2229"/>
      <c r="J2229" s="294">
        <v>2.6148225210340565E-2</v>
      </c>
      <c r="K2229" s="44">
        <f t="shared" si="407"/>
        <v>2.6148225210340565E-2</v>
      </c>
      <c r="L2229" s="295">
        <v>2.7987803092000005E-3</v>
      </c>
      <c r="M2229" s="295">
        <v>3.6601679840000002E-3</v>
      </c>
      <c r="N2229" s="295">
        <v>6.4202919171405647E-3</v>
      </c>
      <c r="O2229" s="295">
        <v>1.3268985000000001E-2</v>
      </c>
      <c r="P2229"/>
      <c r="Q2229" s="212">
        <v>1.5109977999999999</v>
      </c>
      <c r="R2229"/>
      <c r="S2229" s="156">
        <v>1.9067282E-3</v>
      </c>
      <c r="T2229" s="156">
        <v>1.7288073000000001E-3</v>
      </c>
      <c r="U2229" s="156">
        <v>7.8086629000000005E-5</v>
      </c>
      <c r="V2229" s="156">
        <v>9.9834290999999996E-5</v>
      </c>
      <c r="W2229"/>
      <c r="X2229" s="155">
        <v>5.1384443E-6</v>
      </c>
      <c r="Y2229"/>
      <c r="Z2229"/>
      <c r="AA2229"/>
      <c r="AB2229"/>
      <c r="AC2229"/>
      <c r="AD2229" s="53"/>
      <c r="AH2229" s="48"/>
      <c r="AI2229" s="48"/>
      <c r="AJ2229" s="48"/>
    </row>
    <row r="2230" spans="1:36" ht="14.4">
      <c r="B2230" s="188"/>
      <c r="C2230" s="151"/>
      <c r="D2230" s="51" t="s">
        <v>3129</v>
      </c>
      <c r="E2230" s="150"/>
      <c r="F2230"/>
      <c r="H2230" s="44"/>
      <c r="I2230"/>
      <c r="J2230" s="44"/>
      <c r="K2230" s="44"/>
      <c r="L2230" s="44"/>
      <c r="P2230"/>
      <c r="Q2230" s="212"/>
      <c r="R2230"/>
      <c r="S2230"/>
      <c r="T2230"/>
      <c r="U2230"/>
      <c r="V2230"/>
      <c r="W2230"/>
      <c r="X2230"/>
      <c r="Y2230"/>
      <c r="Z2230"/>
      <c r="AA2230"/>
      <c r="AB2230"/>
      <c r="AC2230"/>
      <c r="AD2230" s="53"/>
      <c r="AH2230" s="48"/>
      <c r="AI2230" s="48"/>
      <c r="AJ2230" s="48"/>
    </row>
    <row r="2231" spans="1:36" ht="14.4">
      <c r="A2231" t="s">
        <v>1531</v>
      </c>
      <c r="B2231" s="188" t="s">
        <v>334</v>
      </c>
      <c r="C2231" s="151" t="str">
        <f t="shared" ref="C2231:C2239" si="408">MID(A2231,1,12)</f>
        <v>F.130.05.101</v>
      </c>
      <c r="D2231" s="54" t="s">
        <v>3129</v>
      </c>
      <c r="E2231" s="150" t="s">
        <v>352</v>
      </c>
      <c r="F2231" s="153" t="str">
        <f t="shared" ref="F2231:F2239" si="409">MID(A2231, 21,85)</f>
        <v>Carbon storage in wood &gt;100 years (per kg wood 12%MC)</v>
      </c>
      <c r="G2231" s="277">
        <v>1.51</v>
      </c>
      <c r="H2231" s="44">
        <f t="shared" ref="H2231:H2239" si="410">G2231</f>
        <v>1.51</v>
      </c>
      <c r="I2231"/>
      <c r="J2231" s="294">
        <v>0.22650000000000001</v>
      </c>
      <c r="K2231" s="44">
        <f t="shared" ref="K2231:K2239" si="411">J2231</f>
        <v>0.22650000000000001</v>
      </c>
      <c r="L2231" s="295">
        <v>0</v>
      </c>
      <c r="M2231" s="295">
        <v>0</v>
      </c>
      <c r="N2231" s="295">
        <v>0</v>
      </c>
      <c r="O2231" s="295">
        <v>0.22650000000000001</v>
      </c>
      <c r="P2231"/>
      <c r="Q2231" s="212">
        <v>0</v>
      </c>
      <c r="R2231"/>
      <c r="S2231" s="156">
        <v>2.4516632999999999E-2</v>
      </c>
      <c r="T2231" s="156">
        <v>2.3373350000000001E-2</v>
      </c>
      <c r="U2231" s="156">
        <v>1.1432823999999999E-3</v>
      </c>
      <c r="V2231" s="156">
        <v>0</v>
      </c>
      <c r="W2231"/>
      <c r="X2231" s="155">
        <v>4.2102806999999999E-5</v>
      </c>
      <c r="Y2231"/>
      <c r="Z2231"/>
      <c r="AA2231"/>
      <c r="AB2231"/>
      <c r="AC2231"/>
      <c r="AD2231" s="53"/>
      <c r="AH2231" s="48"/>
      <c r="AI2231" s="48"/>
      <c r="AJ2231" s="48"/>
    </row>
    <row r="2232" spans="1:36" ht="14.4">
      <c r="A2232" t="s">
        <v>1532</v>
      </c>
      <c r="B2232" s="188" t="s">
        <v>334</v>
      </c>
      <c r="C2232" s="151" t="str">
        <f t="shared" si="408"/>
        <v>F.130.05.102</v>
      </c>
      <c r="D2232" s="54" t="s">
        <v>3129</v>
      </c>
      <c r="E2232" s="150" t="s">
        <v>352</v>
      </c>
      <c r="F2232" s="153" t="str">
        <f t="shared" si="409"/>
        <v>landfill of bio-PE (incl carbon sequestration)</v>
      </c>
      <c r="G2232" s="277">
        <v>-3.14</v>
      </c>
      <c r="H2232" s="44">
        <f t="shared" si="410"/>
        <v>-3.14</v>
      </c>
      <c r="I2232"/>
      <c r="J2232" s="294">
        <v>-0.32999999999999996</v>
      </c>
      <c r="K2232" s="44">
        <f t="shared" si="411"/>
        <v>-0.32999999999999996</v>
      </c>
      <c r="L2232" s="295">
        <v>0</v>
      </c>
      <c r="M2232" s="295">
        <v>0</v>
      </c>
      <c r="N2232" s="295">
        <v>0.14099999999999999</v>
      </c>
      <c r="O2232" s="295">
        <v>-0.47099999999999997</v>
      </c>
      <c r="P2232"/>
      <c r="Q2232" s="212">
        <v>0</v>
      </c>
      <c r="R2232"/>
      <c r="S2232" s="156">
        <v>-5.0981606999999998E-2</v>
      </c>
      <c r="T2232" s="156">
        <v>-4.8604186000000001E-2</v>
      </c>
      <c r="U2232" s="156">
        <v>-2.3774218000000001E-3</v>
      </c>
      <c r="V2232" s="156">
        <v>0</v>
      </c>
      <c r="W2232"/>
      <c r="X2232" s="155">
        <v>-8.7551532000000004E-5</v>
      </c>
      <c r="Y2232"/>
      <c r="Z2232"/>
      <c r="AA2232"/>
      <c r="AB2232"/>
      <c r="AC2232"/>
      <c r="AD2232" s="53"/>
      <c r="AH2232" s="48"/>
      <c r="AI2232" s="48"/>
      <c r="AJ2232" s="48"/>
    </row>
    <row r="2233" spans="1:36" ht="14.4">
      <c r="A2233" t="s">
        <v>1533</v>
      </c>
      <c r="B2233" s="188" t="s">
        <v>334</v>
      </c>
      <c r="C2233" s="151" t="str">
        <f t="shared" si="408"/>
        <v>F.130.05.103</v>
      </c>
      <c r="D2233" s="54" t="s">
        <v>3129</v>
      </c>
      <c r="E2233" s="150" t="s">
        <v>352</v>
      </c>
      <c r="F2233" s="153" t="str">
        <f t="shared" si="409"/>
        <v>landfill of bio-PP (incl carbon sequestration)</v>
      </c>
      <c r="G2233" s="277">
        <v>-3.14</v>
      </c>
      <c r="H2233" s="44">
        <f t="shared" si="410"/>
        <v>-3.14</v>
      </c>
      <c r="I2233"/>
      <c r="J2233" s="294">
        <v>-0.32999999999999996</v>
      </c>
      <c r="K2233" s="44">
        <f t="shared" si="411"/>
        <v>-0.32999999999999996</v>
      </c>
      <c r="L2233" s="295">
        <v>0</v>
      </c>
      <c r="M2233" s="295">
        <v>0</v>
      </c>
      <c r="N2233" s="295">
        <v>0.14099999999999999</v>
      </c>
      <c r="O2233" s="295">
        <v>-0.47099999999999997</v>
      </c>
      <c r="P2233"/>
      <c r="Q2233" s="212">
        <v>0</v>
      </c>
      <c r="R2233"/>
      <c r="S2233" s="156">
        <v>-5.0981606999999998E-2</v>
      </c>
      <c r="T2233" s="156">
        <v>-4.8604186000000001E-2</v>
      </c>
      <c r="U2233" s="156">
        <v>-2.3774218000000001E-3</v>
      </c>
      <c r="V2233" s="156">
        <v>0</v>
      </c>
      <c r="W2233"/>
      <c r="X2233" s="155">
        <v>-8.7551532000000004E-5</v>
      </c>
      <c r="Y2233"/>
      <c r="Z2233"/>
      <c r="AA2233"/>
      <c r="AB2233"/>
      <c r="AC2233"/>
      <c r="AD2233" s="53"/>
      <c r="AH2233" s="48"/>
      <c r="AI2233" s="48"/>
      <c r="AJ2233" s="48"/>
    </row>
    <row r="2234" spans="1:36" ht="14.4">
      <c r="A2234" t="s">
        <v>1534</v>
      </c>
      <c r="B2234" s="188" t="s">
        <v>334</v>
      </c>
      <c r="C2234" s="151" t="str">
        <f t="shared" si="408"/>
        <v>F.130.05.104</v>
      </c>
      <c r="D2234" s="54" t="s">
        <v>3129</v>
      </c>
      <c r="E2234" s="150" t="s">
        <v>352</v>
      </c>
      <c r="F2234" s="153" t="str">
        <f t="shared" si="409"/>
        <v>landfill of bio-PET (incl carbon sequestration)</v>
      </c>
      <c r="G2234" s="277">
        <v>-0.438</v>
      </c>
      <c r="H2234" s="44">
        <f t="shared" si="410"/>
        <v>-0.438</v>
      </c>
      <c r="I2234"/>
      <c r="J2234" s="294">
        <v>7.5299999999999992E-2</v>
      </c>
      <c r="K2234" s="44">
        <f t="shared" si="411"/>
        <v>7.5299999999999992E-2</v>
      </c>
      <c r="L2234" s="295">
        <v>0</v>
      </c>
      <c r="M2234" s="295">
        <v>0</v>
      </c>
      <c r="N2234" s="295">
        <v>0.14099999999999999</v>
      </c>
      <c r="O2234" s="295">
        <v>-6.5699999999999995E-2</v>
      </c>
      <c r="P2234"/>
      <c r="Q2234" s="212">
        <v>0</v>
      </c>
      <c r="R2234"/>
      <c r="S2234" s="156">
        <v>-7.1114471000000004E-3</v>
      </c>
      <c r="T2234" s="156">
        <v>-6.7798195E-3</v>
      </c>
      <c r="U2234" s="156">
        <v>-3.3162761999999999E-4</v>
      </c>
      <c r="V2234" s="156">
        <v>0</v>
      </c>
      <c r="W2234"/>
      <c r="X2234" s="155">
        <v>-1.2212601999999999E-5</v>
      </c>
      <c r="Y2234"/>
      <c r="Z2234"/>
      <c r="AA2234"/>
      <c r="AB2234"/>
      <c r="AC2234"/>
      <c r="AD2234" s="53"/>
      <c r="AH2234" s="48"/>
      <c r="AI2234" s="48"/>
      <c r="AJ2234" s="48"/>
    </row>
    <row r="2235" spans="1:36" ht="14.4">
      <c r="A2235" t="s">
        <v>1535</v>
      </c>
      <c r="B2235" s="188" t="s">
        <v>334</v>
      </c>
      <c r="C2235" s="151" t="str">
        <f t="shared" si="408"/>
        <v>F.130.05.105</v>
      </c>
      <c r="D2235" s="54" t="s">
        <v>3129</v>
      </c>
      <c r="E2235" s="150" t="s">
        <v>352</v>
      </c>
      <c r="F2235" s="153" t="str">
        <f t="shared" si="409"/>
        <v>landfill of PEF (incl carbon sequestration)</v>
      </c>
      <c r="G2235" s="277">
        <v>-1.93</v>
      </c>
      <c r="H2235" s="44">
        <f t="shared" si="410"/>
        <v>-1.93</v>
      </c>
      <c r="I2235"/>
      <c r="J2235" s="294">
        <v>-0.14849999999999999</v>
      </c>
      <c r="K2235" s="44">
        <f t="shared" si="411"/>
        <v>-0.14849999999999999</v>
      </c>
      <c r="L2235" s="295">
        <v>0</v>
      </c>
      <c r="M2235" s="295">
        <v>0</v>
      </c>
      <c r="N2235" s="295">
        <v>0.14099999999999999</v>
      </c>
      <c r="O2235" s="295">
        <v>-0.28949999999999998</v>
      </c>
      <c r="P2235"/>
      <c r="Q2235" s="212">
        <v>0</v>
      </c>
      <c r="R2235"/>
      <c r="S2235" s="156">
        <v>-3.1335829000000003E-2</v>
      </c>
      <c r="T2235" s="156">
        <v>-2.9874547000000001E-2</v>
      </c>
      <c r="U2235" s="156">
        <v>-1.4612815E-3</v>
      </c>
      <c r="V2235" s="156">
        <v>0</v>
      </c>
      <c r="W2235"/>
      <c r="X2235" s="155">
        <v>-5.3813521E-5</v>
      </c>
      <c r="Y2235"/>
      <c r="Z2235"/>
      <c r="AA2235"/>
      <c r="AB2235"/>
      <c r="AC2235"/>
      <c r="AD2235" s="53"/>
      <c r="AH2235" s="48"/>
      <c r="AI2235" s="48"/>
      <c r="AJ2235" s="48"/>
    </row>
    <row r="2236" spans="1:36" ht="14.4">
      <c r="A2236" t="s">
        <v>1536</v>
      </c>
      <c r="B2236" s="188" t="s">
        <v>334</v>
      </c>
      <c r="C2236" s="151" t="str">
        <f t="shared" si="408"/>
        <v>F.130.05.106</v>
      </c>
      <c r="D2236" s="54" t="s">
        <v>3129</v>
      </c>
      <c r="E2236" s="150" t="s">
        <v>352</v>
      </c>
      <c r="F2236" s="153" t="str">
        <f t="shared" si="409"/>
        <v>landfill of PA-11 (Nylon-11) (incl carbon sequestration)</v>
      </c>
      <c r="G2236" s="277">
        <v>-2.46</v>
      </c>
      <c r="H2236" s="44">
        <f t="shared" si="410"/>
        <v>-2.46</v>
      </c>
      <c r="I2236"/>
      <c r="J2236" s="294">
        <v>-0.22800000000000001</v>
      </c>
      <c r="K2236" s="44">
        <f t="shared" si="411"/>
        <v>-0.22800000000000001</v>
      </c>
      <c r="L2236" s="295">
        <v>0</v>
      </c>
      <c r="M2236" s="295">
        <v>0</v>
      </c>
      <c r="N2236" s="295">
        <v>0.14099999999999999</v>
      </c>
      <c r="O2236" s="295">
        <v>-0.36899999999999999</v>
      </c>
      <c r="P2236"/>
      <c r="Q2236" s="212">
        <v>0</v>
      </c>
      <c r="R2236"/>
      <c r="S2236" s="156">
        <v>-3.9941004000000002E-2</v>
      </c>
      <c r="T2236" s="156">
        <v>-3.8078437999999999E-2</v>
      </c>
      <c r="U2236" s="156">
        <v>-1.8625661E-3</v>
      </c>
      <c r="V2236" s="156">
        <v>0</v>
      </c>
      <c r="W2236"/>
      <c r="X2236" s="155">
        <v>-6.8591327000000002E-5</v>
      </c>
      <c r="Y2236"/>
      <c r="Z2236"/>
      <c r="AA2236"/>
      <c r="AB2236"/>
      <c r="AC2236"/>
      <c r="AD2236" s="53"/>
      <c r="AH2236" s="48"/>
      <c r="AI2236" s="48"/>
      <c r="AJ2236" s="48"/>
    </row>
    <row r="2237" spans="1:36" ht="14.4">
      <c r="A2237" t="s">
        <v>3130</v>
      </c>
      <c r="B2237" s="188" t="s">
        <v>334</v>
      </c>
      <c r="C2237" s="151" t="str">
        <f t="shared" si="408"/>
        <v>F.130.05.110</v>
      </c>
      <c r="D2237" s="54" t="s">
        <v>3129</v>
      </c>
      <c r="E2237" s="150" t="s">
        <v>352</v>
      </c>
      <c r="F2237" s="153" t="str">
        <f t="shared" si="409"/>
        <v>landfill of biodegradable bioplastics with CH4 emission prevention</v>
      </c>
      <c r="G2237" s="277">
        <v>0</v>
      </c>
      <c r="H2237" s="44">
        <f t="shared" si="410"/>
        <v>0</v>
      </c>
      <c r="I2237"/>
      <c r="J2237" s="294">
        <v>0</v>
      </c>
      <c r="K2237" s="44">
        <f t="shared" si="411"/>
        <v>0</v>
      </c>
      <c r="L2237" s="295">
        <v>0</v>
      </c>
      <c r="M2237" s="295">
        <v>0</v>
      </c>
      <c r="N2237" s="295">
        <v>0</v>
      </c>
      <c r="O2237" s="295">
        <v>0</v>
      </c>
      <c r="P2237"/>
      <c r="Q2237" s="212">
        <v>0</v>
      </c>
      <c r="R2237"/>
      <c r="S2237" s="156">
        <v>0</v>
      </c>
      <c r="T2237" s="156">
        <v>0</v>
      </c>
      <c r="U2237" s="156">
        <v>0</v>
      </c>
      <c r="V2237" s="156">
        <v>0</v>
      </c>
      <c r="W2237"/>
      <c r="X2237" s="155">
        <v>0</v>
      </c>
      <c r="Y2237"/>
      <c r="Z2237"/>
      <c r="AA2237"/>
      <c r="AB2237"/>
      <c r="AC2237"/>
      <c r="AD2237" s="53"/>
      <c r="AH2237" s="48"/>
      <c r="AI2237" s="48"/>
      <c r="AJ2237" s="48"/>
    </row>
    <row r="2238" spans="1:36" ht="14.4">
      <c r="A2238" t="s">
        <v>3131</v>
      </c>
      <c r="B2238" s="188" t="s">
        <v>334</v>
      </c>
      <c r="C2238" s="151" t="str">
        <f t="shared" si="408"/>
        <v>F.130.05.111</v>
      </c>
      <c r="D2238" s="54" t="s">
        <v>3129</v>
      </c>
      <c r="E2238" s="150" t="s">
        <v>352</v>
      </c>
      <c r="F2238" s="153" t="str">
        <f t="shared" si="409"/>
        <v>Carbon uptake per kg Cement &lt; 100 years</v>
      </c>
      <c r="G2238" s="277">
        <v>-0.05</v>
      </c>
      <c r="H2238" s="44">
        <f t="shared" si="410"/>
        <v>-0.05</v>
      </c>
      <c r="I2238"/>
      <c r="J2238" s="294">
        <v>0.13349999999999998</v>
      </c>
      <c r="K2238" s="44">
        <f t="shared" si="411"/>
        <v>0.13349999999999998</v>
      </c>
      <c r="L2238" s="295">
        <v>0</v>
      </c>
      <c r="M2238" s="295">
        <v>0</v>
      </c>
      <c r="N2238" s="295">
        <v>0.14099999999999999</v>
      </c>
      <c r="O2238" s="295">
        <v>-7.4999999999999997E-3</v>
      </c>
      <c r="P2238"/>
      <c r="Q2238" s="212">
        <v>0</v>
      </c>
      <c r="R2238"/>
      <c r="S2238" s="156">
        <v>-8.1180903000000002E-4</v>
      </c>
      <c r="T2238" s="156">
        <v>-7.7395199999999995E-4</v>
      </c>
      <c r="U2238" s="156">
        <v>-3.7857034E-5</v>
      </c>
      <c r="V2238" s="156">
        <v>0</v>
      </c>
      <c r="W2238"/>
      <c r="X2238" s="155">
        <v>-1.3941327E-6</v>
      </c>
      <c r="Y2238"/>
      <c r="Z2238"/>
      <c r="AA2238"/>
      <c r="AB2238"/>
      <c r="AC2238"/>
      <c r="AD2238" s="53"/>
      <c r="AH2238" s="48"/>
      <c r="AI2238" s="48"/>
      <c r="AJ2238" s="48"/>
    </row>
    <row r="2239" spans="1:36" ht="14.4">
      <c r="A2239" t="s">
        <v>3132</v>
      </c>
      <c r="B2239" s="188" t="s">
        <v>334</v>
      </c>
      <c r="C2239" s="151" t="str">
        <f t="shared" si="408"/>
        <v>F.130.05.112</v>
      </c>
      <c r="D2239" s="54" t="s">
        <v>3129</v>
      </c>
      <c r="E2239" s="150" t="s">
        <v>352</v>
      </c>
      <c r="F2239" s="153" t="str">
        <f t="shared" si="409"/>
        <v>Carbon uptake per kg Cement &gt; 100 years</v>
      </c>
      <c r="G2239" s="277">
        <v>-0.12</v>
      </c>
      <c r="H2239" s="44">
        <f t="shared" si="410"/>
        <v>-0.12</v>
      </c>
      <c r="I2239"/>
      <c r="J2239" s="294">
        <v>0.12299999999999998</v>
      </c>
      <c r="K2239" s="44">
        <f t="shared" si="411"/>
        <v>0.12299999999999998</v>
      </c>
      <c r="L2239" s="295">
        <v>0</v>
      </c>
      <c r="M2239" s="295">
        <v>0</v>
      </c>
      <c r="N2239" s="295">
        <v>0.14099999999999999</v>
      </c>
      <c r="O2239" s="295">
        <v>-1.7999999999999999E-2</v>
      </c>
      <c r="P2239"/>
      <c r="Q2239" s="212">
        <v>0</v>
      </c>
      <c r="R2239"/>
      <c r="S2239" s="156">
        <v>-1.9483416999999999E-3</v>
      </c>
      <c r="T2239" s="156">
        <v>-1.8574848E-3</v>
      </c>
      <c r="U2239" s="156">
        <v>-9.0856881999999998E-5</v>
      </c>
      <c r="V2239" s="156">
        <v>0</v>
      </c>
      <c r="W2239"/>
      <c r="X2239" s="155">
        <v>-3.3459183999999998E-6</v>
      </c>
      <c r="Y2239"/>
      <c r="Z2239"/>
      <c r="AA2239"/>
      <c r="AB2239"/>
      <c r="AC2239"/>
      <c r="AD2239" s="53"/>
      <c r="AH2239" s="48"/>
      <c r="AI2239" s="48"/>
      <c r="AJ2239" s="48"/>
    </row>
    <row r="2240" spans="1:36" ht="14.4">
      <c r="B2240" s="188"/>
      <c r="C2240" s="151"/>
      <c r="D2240" s="51" t="s">
        <v>2105</v>
      </c>
      <c r="E2240" s="150"/>
      <c r="F2240"/>
      <c r="H2240" s="44"/>
      <c r="I2240"/>
      <c r="J2240" s="44"/>
      <c r="K2240" s="44"/>
      <c r="L2240" s="44"/>
      <c r="P2240"/>
      <c r="Q2240" s="212"/>
      <c r="R2240"/>
      <c r="S2240"/>
      <c r="T2240"/>
      <c r="U2240"/>
      <c r="V2240"/>
      <c r="W2240"/>
      <c r="X2240"/>
      <c r="Y2240"/>
      <c r="Z2240"/>
      <c r="AA2240"/>
      <c r="AB2240"/>
      <c r="AC2240"/>
      <c r="AD2240" s="53"/>
      <c r="AH2240" s="48"/>
      <c r="AI2240" s="48"/>
      <c r="AJ2240" s="48"/>
    </row>
    <row r="2241" spans="1:36" ht="14.4">
      <c r="B2241" s="188"/>
      <c r="C2241" s="151"/>
      <c r="D2241" s="51" t="s">
        <v>1390</v>
      </c>
      <c r="E2241" s="150"/>
      <c r="F2241"/>
      <c r="H2241" s="44"/>
      <c r="I2241"/>
      <c r="J2241" s="44"/>
      <c r="K2241" s="44"/>
      <c r="L2241" s="44"/>
      <c r="P2241"/>
      <c r="Q2241" s="212"/>
      <c r="R2241"/>
      <c r="S2241"/>
      <c r="T2241"/>
      <c r="U2241"/>
      <c r="V2241"/>
      <c r="W2241"/>
      <c r="X2241"/>
      <c r="Y2241"/>
      <c r="Z2241"/>
      <c r="AA2241"/>
      <c r="AB2241"/>
      <c r="AC2241"/>
      <c r="AD2241" s="53"/>
      <c r="AH2241" s="48"/>
      <c r="AI2241" s="48"/>
      <c r="AJ2241" s="48"/>
    </row>
    <row r="2242" spans="1:36" ht="14.4">
      <c r="A2242" t="s">
        <v>3133</v>
      </c>
      <c r="B2242" s="150" t="s">
        <v>325</v>
      </c>
      <c r="C2242" s="151" t="str">
        <f>MID(A2242,1,12)</f>
        <v>M.020.01.101</v>
      </c>
      <c r="D2242" s="54" t="s">
        <v>1390</v>
      </c>
      <c r="E2242" s="150" t="s">
        <v>352</v>
      </c>
      <c r="F2242" s="153" t="str">
        <f>MID(A2242, 21,85)</f>
        <v>Chips, frozen preperfried in plastic foil (LDPE) per 500 gram NL</v>
      </c>
      <c r="G2242" s="277">
        <v>1.7444092</v>
      </c>
      <c r="H2242" s="44">
        <f t="shared" ref="H2242:H2243" si="412">G2242</f>
        <v>1.7444092</v>
      </c>
      <c r="I2242"/>
      <c r="J2242" s="294">
        <v>0.36840289129870996</v>
      </c>
      <c r="K2242" s="44">
        <f t="shared" ref="K2242:K2305" si="413">J2242</f>
        <v>0.36840289129870996</v>
      </c>
      <c r="L2242" s="295">
        <v>2.7843091E-7</v>
      </c>
      <c r="M2242" s="295">
        <v>9.0649860867799997E-2</v>
      </c>
      <c r="N2242" s="295">
        <v>1.6091372E-2</v>
      </c>
      <c r="O2242" s="295">
        <v>0.26166138</v>
      </c>
      <c r="P2242"/>
      <c r="Q2242" s="212">
        <v>0</v>
      </c>
      <c r="R2242"/>
      <c r="S2242" s="156">
        <v>4.8182495999999998E-2</v>
      </c>
      <c r="T2242" s="156">
        <v>4.4669599999999997E-2</v>
      </c>
      <c r="U2242" s="156">
        <v>3.5128962999999998E-3</v>
      </c>
      <c r="V2242" s="156">
        <v>0</v>
      </c>
      <c r="W2242"/>
      <c r="X2242" s="155">
        <v>8.9256105000000001E-5</v>
      </c>
      <c r="Y2242"/>
      <c r="Z2242"/>
      <c r="AA2242"/>
      <c r="AB2242"/>
      <c r="AC2242"/>
      <c r="AD2242" s="53"/>
      <c r="AH2242" s="48"/>
      <c r="AI2242" s="48"/>
      <c r="AJ2242" s="48"/>
    </row>
    <row r="2243" spans="1:36" ht="14.4">
      <c r="A2243" t="s">
        <v>3134</v>
      </c>
      <c r="B2243" s="150" t="s">
        <v>325</v>
      </c>
      <c r="C2243" s="151" t="str">
        <f>MID(A2243,1,12)</f>
        <v>M.020.01.102</v>
      </c>
      <c r="D2243" s="54" t="s">
        <v>1390</v>
      </c>
      <c r="E2243" s="150" t="s">
        <v>352</v>
      </c>
      <c r="F2243" s="153" t="str">
        <f>MID(A2243, 21,85)</f>
        <v>Potatoes wo skins in plastic foil (LDPE) per 500 gram NL</v>
      </c>
      <c r="G2243" s="277">
        <v>0.26831690000000002</v>
      </c>
      <c r="H2243" s="44">
        <f t="shared" si="412"/>
        <v>0.26831690000000002</v>
      </c>
      <c r="I2243"/>
      <c r="J2243" s="294">
        <v>6.7652783767402996E-2</v>
      </c>
      <c r="K2243" s="44">
        <f t="shared" si="413"/>
        <v>6.7652783767402996E-2</v>
      </c>
      <c r="L2243" s="295">
        <v>5.4737102999999999E-8</v>
      </c>
      <c r="M2243" s="295">
        <v>2.38843024303E-2</v>
      </c>
      <c r="N2243" s="295">
        <v>3.5208916000000002E-3</v>
      </c>
      <c r="O2243" s="295">
        <v>4.0247535000000001E-2</v>
      </c>
      <c r="P2243"/>
      <c r="Q2243" s="212">
        <v>0</v>
      </c>
      <c r="R2243"/>
      <c r="S2243" s="156">
        <v>1.0114474E-2</v>
      </c>
      <c r="T2243" s="156">
        <v>9.4344223999999997E-3</v>
      </c>
      <c r="U2243" s="156">
        <v>6.8005164999999999E-4</v>
      </c>
      <c r="V2243" s="156">
        <v>0</v>
      </c>
      <c r="W2243"/>
      <c r="X2243" s="155">
        <v>1.7141022000000001E-5</v>
      </c>
      <c r="Y2243"/>
      <c r="Z2243"/>
      <c r="AA2243"/>
      <c r="AB2243"/>
      <c r="AC2243"/>
      <c r="AD2243" s="53"/>
      <c r="AH2243" s="48"/>
      <c r="AI2243" s="48"/>
      <c r="AJ2243" s="48"/>
    </row>
    <row r="2244" spans="1:36" ht="14.4">
      <c r="B2244" s="150"/>
      <c r="C2244" s="151"/>
      <c r="D2244" s="51" t="s">
        <v>1391</v>
      </c>
      <c r="E2244" s="150"/>
      <c r="F2244"/>
      <c r="H2244" s="44"/>
      <c r="I2244"/>
      <c r="J2244" s="44"/>
      <c r="K2244" s="44">
        <f t="shared" si="413"/>
        <v>0</v>
      </c>
      <c r="L2244" s="44"/>
      <c r="P2244"/>
      <c r="Q2244" s="212"/>
      <c r="R2244"/>
      <c r="S2244"/>
      <c r="T2244"/>
      <c r="U2244"/>
      <c r="V2244"/>
      <c r="W2244"/>
      <c r="X2244"/>
      <c r="Y2244"/>
      <c r="Z2244"/>
      <c r="AA2244"/>
      <c r="AB2244"/>
      <c r="AC2244"/>
      <c r="AD2244" s="53"/>
      <c r="AH2244" s="48"/>
      <c r="AI2244" s="48"/>
      <c r="AJ2244" s="48"/>
    </row>
    <row r="2245" spans="1:36" ht="14.4">
      <c r="A2245" t="s">
        <v>3135</v>
      </c>
      <c r="B2245" s="150" t="s">
        <v>325</v>
      </c>
      <c r="C2245" s="151" t="str">
        <f>MID(A2245,1,12)</f>
        <v>M.020.02.101</v>
      </c>
      <c r="D2245" s="54" t="s">
        <v>1391</v>
      </c>
      <c r="E2245" s="150" t="s">
        <v>352</v>
      </c>
      <c r="F2245" s="153" t="str">
        <f>MID(A2245, 21,85)</f>
        <v>Beer, pilsner in glass bottle, non returnable NL</v>
      </c>
      <c r="G2245" s="277">
        <v>0.75525853333333337</v>
      </c>
      <c r="H2245" s="44">
        <f t="shared" ref="H2245:H2249" si="414">G2245</f>
        <v>0.75525853333333337</v>
      </c>
      <c r="I2245"/>
      <c r="J2245" s="294">
        <v>0.16753935903813799</v>
      </c>
      <c r="K2245" s="44">
        <f t="shared" si="413"/>
        <v>0.16753935903813799</v>
      </c>
      <c r="L2245" s="295">
        <v>5.9004238E-8</v>
      </c>
      <c r="M2245" s="295">
        <v>4.96817964339E-2</v>
      </c>
      <c r="N2245" s="295">
        <v>4.5687236000000004E-3</v>
      </c>
      <c r="O2245" s="295">
        <v>0.11328878000000001</v>
      </c>
      <c r="P2245"/>
      <c r="Q2245" s="212">
        <v>0</v>
      </c>
      <c r="R2245"/>
      <c r="S2245" s="156">
        <v>2.5863880999999998E-2</v>
      </c>
      <c r="T2245" s="156">
        <v>2.4645506000000001E-2</v>
      </c>
      <c r="U2245" s="156">
        <v>1.2183752999999999E-3</v>
      </c>
      <c r="V2245" s="156">
        <v>0</v>
      </c>
      <c r="W2245"/>
      <c r="X2245" s="155">
        <v>3.8062604000000001E-5</v>
      </c>
      <c r="Y2245"/>
      <c r="Z2245"/>
      <c r="AA2245"/>
      <c r="AB2245"/>
      <c r="AC2245"/>
      <c r="AD2245" s="53"/>
      <c r="AH2245" s="48"/>
      <c r="AI2245" s="48"/>
      <c r="AJ2245" s="48"/>
    </row>
    <row r="2246" spans="1:36" ht="14.4">
      <c r="A2246" t="s">
        <v>3136</v>
      </c>
      <c r="B2246" s="150" t="s">
        <v>325</v>
      </c>
      <c r="C2246" s="151" t="str">
        <f>MID(A2246,1,12)</f>
        <v>M.020.02.102</v>
      </c>
      <c r="D2246" s="54" t="s">
        <v>1391</v>
      </c>
      <c r="E2246" s="150" t="s">
        <v>352</v>
      </c>
      <c r="F2246" s="153" t="str">
        <f>MID(A2246, 21,85)</f>
        <v>Gin, young Dutch still wine bottle per 750 ml NL</v>
      </c>
      <c r="G2246" s="277">
        <v>1.8999949999999999</v>
      </c>
      <c r="H2246" s="44">
        <f t="shared" si="414"/>
        <v>1.8999949999999999</v>
      </c>
      <c r="I2246"/>
      <c r="J2246" s="294">
        <v>0.36508986525528997</v>
      </c>
      <c r="K2246" s="44">
        <f t="shared" si="413"/>
        <v>0.36508986525528997</v>
      </c>
      <c r="L2246" s="295">
        <v>1.5794749000000001E-7</v>
      </c>
      <c r="M2246" s="295">
        <v>7.4115658607799992E-2</v>
      </c>
      <c r="N2246" s="295">
        <v>5.9747986999999997E-3</v>
      </c>
      <c r="O2246" s="295">
        <v>0.28499924999999998</v>
      </c>
      <c r="P2246"/>
      <c r="Q2246" s="212">
        <v>0</v>
      </c>
      <c r="R2246"/>
      <c r="S2246" s="156">
        <v>5.0405270000000002E-2</v>
      </c>
      <c r="T2246" s="156">
        <v>4.8407898999999997E-2</v>
      </c>
      <c r="U2246" s="156">
        <v>1.997371E-3</v>
      </c>
      <c r="V2246" s="156">
        <v>0</v>
      </c>
      <c r="W2246"/>
      <c r="X2246" s="155">
        <v>8.194439E-5</v>
      </c>
      <c r="Y2246"/>
      <c r="Z2246"/>
      <c r="AA2246"/>
      <c r="AB2246"/>
      <c r="AC2246"/>
      <c r="AD2246" s="53"/>
      <c r="AH2246" s="48"/>
      <c r="AI2246" s="48"/>
      <c r="AJ2246" s="48"/>
    </row>
    <row r="2247" spans="1:36" ht="14.4">
      <c r="A2247" t="s">
        <v>3137</v>
      </c>
      <c r="B2247" s="150" t="s">
        <v>325</v>
      </c>
      <c r="C2247" s="151" t="str">
        <f>MID(A2247,1,12)</f>
        <v>M.020.02.103</v>
      </c>
      <c r="D2247" s="54" t="s">
        <v>1391</v>
      </c>
      <c r="E2247" s="150" t="s">
        <v>352</v>
      </c>
      <c r="F2247" s="153" t="str">
        <f>MID(A2247, 21,85)</f>
        <v>Red wine still wine bottle per 750 ml NL</v>
      </c>
      <c r="G2247" s="277">
        <v>1.2200311333333334</v>
      </c>
      <c r="H2247" s="44">
        <f t="shared" si="414"/>
        <v>1.2200311333333334</v>
      </c>
      <c r="I2247"/>
      <c r="J2247" s="294">
        <v>0.29477301498340003</v>
      </c>
      <c r="K2247" s="44">
        <f t="shared" si="413"/>
        <v>0.29477301498340003</v>
      </c>
      <c r="L2247" s="295">
        <v>1.4364200000000001E-7</v>
      </c>
      <c r="M2247" s="295">
        <v>8.1248740341400005E-2</v>
      </c>
      <c r="N2247" s="295">
        <v>3.0519461000000001E-2</v>
      </c>
      <c r="O2247" s="295">
        <v>0.18300467000000001</v>
      </c>
      <c r="P2247"/>
      <c r="Q2247" s="212">
        <v>0</v>
      </c>
      <c r="R2247"/>
      <c r="S2247" s="156">
        <v>3.9413453000000001E-2</v>
      </c>
      <c r="T2247" s="156">
        <v>3.6349256000000003E-2</v>
      </c>
      <c r="U2247" s="156">
        <v>3.0641965000000001E-3</v>
      </c>
      <c r="V2247" s="156">
        <v>0</v>
      </c>
      <c r="W2247"/>
      <c r="X2247" s="155">
        <v>6.4793960000000001E-5</v>
      </c>
      <c r="Y2247"/>
      <c r="Z2247"/>
      <c r="AA2247"/>
      <c r="AB2247"/>
      <c r="AC2247"/>
      <c r="AD2247" s="53"/>
      <c r="AH2247" s="48"/>
      <c r="AI2247" s="48"/>
      <c r="AJ2247" s="48"/>
    </row>
    <row r="2248" spans="1:36" ht="14.4">
      <c r="A2248" t="s">
        <v>3138</v>
      </c>
      <c r="B2248" s="150" t="s">
        <v>325</v>
      </c>
      <c r="C2248" s="151" t="str">
        <f>MID(A2248,1,12)</f>
        <v>M.020.02.104</v>
      </c>
      <c r="D2248" s="54" t="s">
        <v>1391</v>
      </c>
      <c r="E2248" s="150" t="s">
        <v>352</v>
      </c>
      <c r="F2248" s="153" t="str">
        <f>MID(A2248, 21,85)</f>
        <v>Rose wine still wine bottle per 750 ml NL</v>
      </c>
      <c r="G2248" s="277">
        <v>1.2390425333333333</v>
      </c>
      <c r="H2248" s="44">
        <f t="shared" si="414"/>
        <v>1.2390425333333333</v>
      </c>
      <c r="I2248"/>
      <c r="J2248" s="294">
        <v>0.29798136426590999</v>
      </c>
      <c r="K2248" s="44">
        <f t="shared" si="413"/>
        <v>0.29798136426590999</v>
      </c>
      <c r="L2248" s="295">
        <v>1.4716421E-7</v>
      </c>
      <c r="M2248" s="295">
        <v>8.0610238101699996E-2</v>
      </c>
      <c r="N2248" s="295">
        <v>3.1514598999999997E-2</v>
      </c>
      <c r="O2248" s="295">
        <v>0.18585637999999999</v>
      </c>
      <c r="P2248"/>
      <c r="Q2248" s="212">
        <v>0</v>
      </c>
      <c r="R2248"/>
      <c r="S2248" s="156">
        <v>3.9555808999999997E-2</v>
      </c>
      <c r="T2248" s="156">
        <v>3.6544161999999998E-2</v>
      </c>
      <c r="U2248" s="156">
        <v>3.0116474999999998E-3</v>
      </c>
      <c r="V2248" s="156">
        <v>0</v>
      </c>
      <c r="W2248"/>
      <c r="X2248" s="155">
        <v>6.5312481000000003E-5</v>
      </c>
      <c r="Y2248"/>
      <c r="Z2248"/>
      <c r="AA2248"/>
      <c r="AB2248"/>
      <c r="AC2248"/>
      <c r="AD2248" s="53"/>
      <c r="AH2248" s="48"/>
      <c r="AI2248" s="48"/>
      <c r="AJ2248" s="48"/>
    </row>
    <row r="2249" spans="1:36" ht="14.4">
      <c r="A2249" t="s">
        <v>3139</v>
      </c>
      <c r="B2249" s="150" t="s">
        <v>325</v>
      </c>
      <c r="C2249" s="151" t="str">
        <f>MID(A2249,1,12)</f>
        <v>M.020.02.105</v>
      </c>
      <c r="D2249" s="54" t="s">
        <v>1391</v>
      </c>
      <c r="E2249" s="150" t="s">
        <v>352</v>
      </c>
      <c r="F2249" s="153" t="str">
        <f>MID(A2249, 21,85)</f>
        <v>White wine, dry still wine bottle per 750 ml NL</v>
      </c>
      <c r="G2249" s="277">
        <v>1.2580539333333334</v>
      </c>
      <c r="H2249" s="44">
        <f t="shared" si="414"/>
        <v>1.2580539333333334</v>
      </c>
      <c r="I2249"/>
      <c r="J2249" s="294">
        <v>0.30118971304832998</v>
      </c>
      <c r="K2249" s="44">
        <f t="shared" si="413"/>
        <v>0.30118971304832998</v>
      </c>
      <c r="L2249" s="295">
        <v>1.5068643E-7</v>
      </c>
      <c r="M2249" s="295">
        <v>7.9971736361899998E-2</v>
      </c>
      <c r="N2249" s="295">
        <v>3.2509735999999997E-2</v>
      </c>
      <c r="O2249" s="295">
        <v>0.18870809</v>
      </c>
      <c r="P2249"/>
      <c r="Q2249" s="212">
        <v>0</v>
      </c>
      <c r="R2249"/>
      <c r="S2249" s="156">
        <v>3.9698166E-2</v>
      </c>
      <c r="T2249" s="156">
        <v>3.6739067E-2</v>
      </c>
      <c r="U2249" s="156">
        <v>2.9590985E-3</v>
      </c>
      <c r="V2249" s="156">
        <v>0</v>
      </c>
      <c r="W2249"/>
      <c r="X2249" s="155">
        <v>6.5831002000000006E-5</v>
      </c>
      <c r="Y2249"/>
      <c r="Z2249"/>
      <c r="AA2249"/>
      <c r="AB2249"/>
      <c r="AC2249"/>
      <c r="AD2249" s="53"/>
      <c r="AH2249" s="48"/>
      <c r="AI2249" s="48"/>
      <c r="AJ2249" s="48"/>
    </row>
    <row r="2250" spans="1:36" ht="14.4">
      <c r="B2250" s="150"/>
      <c r="C2250" s="151"/>
      <c r="D2250" s="51" t="s">
        <v>1392</v>
      </c>
      <c r="E2250" s="150"/>
      <c r="F2250"/>
      <c r="H2250" s="44"/>
      <c r="I2250"/>
      <c r="J2250" s="44"/>
      <c r="K2250" s="44">
        <f t="shared" si="413"/>
        <v>0</v>
      </c>
      <c r="L2250" s="44"/>
      <c r="P2250"/>
      <c r="Q2250" s="212"/>
      <c r="R2250"/>
      <c r="S2250"/>
      <c r="T2250"/>
      <c r="U2250"/>
      <c r="V2250"/>
      <c r="W2250"/>
      <c r="X2250"/>
      <c r="Y2250"/>
      <c r="Z2250"/>
      <c r="AA2250"/>
      <c r="AB2250"/>
      <c r="AC2250"/>
      <c r="AD2250" s="53"/>
      <c r="AH2250" s="48"/>
      <c r="AI2250" s="48"/>
      <c r="AJ2250" s="48"/>
    </row>
    <row r="2251" spans="1:36" ht="14.4">
      <c r="A2251" t="s">
        <v>3140</v>
      </c>
      <c r="B2251" s="150" t="s">
        <v>325</v>
      </c>
      <c r="C2251" s="151" t="str">
        <f t="shared" ref="C2251:C2260" si="415">MID(A2251,1,12)</f>
        <v>M.020.03.101</v>
      </c>
      <c r="D2251" s="54" t="s">
        <v>1392</v>
      </c>
      <c r="E2251" s="150" t="s">
        <v>352</v>
      </c>
      <c r="F2251" s="153" t="str">
        <f t="shared" ref="F2251:F2260" si="416">MID(A2251, 21,85)</f>
        <v>Baguette, white in plastic foil per 500 gram NL</v>
      </c>
      <c r="G2251" s="277">
        <v>0.75628046666666671</v>
      </c>
      <c r="H2251" s="44">
        <f t="shared" ref="H2251:H2260" si="417">G2251</f>
        <v>0.75628046666666671</v>
      </c>
      <c r="I2251"/>
      <c r="J2251" s="294">
        <v>0.17209770755925502</v>
      </c>
      <c r="K2251" s="44">
        <f t="shared" si="413"/>
        <v>0.17209770755925502</v>
      </c>
      <c r="L2251" s="295">
        <v>9.5179554999999996E-8</v>
      </c>
      <c r="M2251" s="295">
        <v>5.572112897970001E-2</v>
      </c>
      <c r="N2251" s="295">
        <v>2.9344134E-3</v>
      </c>
      <c r="O2251" s="295">
        <v>0.11344207000000001</v>
      </c>
      <c r="P2251"/>
      <c r="Q2251" s="212">
        <v>0</v>
      </c>
      <c r="R2251"/>
      <c r="S2251" s="156">
        <v>2.5517194999999999E-2</v>
      </c>
      <c r="T2251" s="156">
        <v>2.3303851E-2</v>
      </c>
      <c r="U2251" s="156">
        <v>2.2133434000000001E-3</v>
      </c>
      <c r="V2251" s="156">
        <v>0</v>
      </c>
      <c r="W2251"/>
      <c r="X2251" s="155">
        <v>4.2083238000000001E-5</v>
      </c>
      <c r="Y2251"/>
      <c r="Z2251"/>
      <c r="AA2251"/>
      <c r="AB2251"/>
      <c r="AC2251"/>
      <c r="AD2251" s="53"/>
      <c r="AE2251" s="269"/>
      <c r="AH2251" s="48"/>
      <c r="AI2251" s="48"/>
      <c r="AJ2251" s="48"/>
    </row>
    <row r="2252" spans="1:36" ht="14.4">
      <c r="A2252" t="s">
        <v>3141</v>
      </c>
      <c r="B2252" s="150" t="s">
        <v>325</v>
      </c>
      <c r="C2252" s="151" t="str">
        <f t="shared" si="415"/>
        <v>M.020.03.102</v>
      </c>
      <c r="D2252" s="54" t="s">
        <v>1392</v>
      </c>
      <c r="E2252" s="150" t="s">
        <v>352</v>
      </c>
      <c r="F2252" s="153" t="str">
        <f t="shared" si="416"/>
        <v>Bread, multigrain w seeds plastic foil (LDPE) per 500 gram NL</v>
      </c>
      <c r="G2252" s="277">
        <v>0.81061906666666672</v>
      </c>
      <c r="H2252" s="44">
        <f t="shared" si="417"/>
        <v>0.81061906666666672</v>
      </c>
      <c r="I2252"/>
      <c r="J2252" s="294">
        <v>0.18409450915849002</v>
      </c>
      <c r="K2252" s="44">
        <f t="shared" si="413"/>
        <v>0.18409450915849002</v>
      </c>
      <c r="L2252" s="295">
        <v>1.0204879E-7</v>
      </c>
      <c r="M2252" s="295">
        <v>5.9162241409700007E-2</v>
      </c>
      <c r="N2252" s="295">
        <v>3.3393057000000001E-3</v>
      </c>
      <c r="O2252" s="295">
        <v>0.12159286</v>
      </c>
      <c r="P2252"/>
      <c r="Q2252" s="212">
        <v>0</v>
      </c>
      <c r="R2252"/>
      <c r="S2252" s="156">
        <v>2.7072809E-2</v>
      </c>
      <c r="T2252" s="156">
        <v>2.4638117000000001E-2</v>
      </c>
      <c r="U2252" s="156">
        <v>2.4346919E-3</v>
      </c>
      <c r="V2252" s="156">
        <v>0</v>
      </c>
      <c r="W2252"/>
      <c r="X2252" s="155">
        <v>4.4979740999999998E-5</v>
      </c>
      <c r="Y2252"/>
      <c r="Z2252"/>
      <c r="AA2252"/>
      <c r="AB2252"/>
      <c r="AC2252"/>
      <c r="AD2252" s="53"/>
      <c r="AH2252" s="48"/>
      <c r="AI2252" s="48"/>
      <c r="AJ2252" s="48"/>
    </row>
    <row r="2253" spans="1:36" ht="14.4">
      <c r="A2253" t="s">
        <v>3142</v>
      </c>
      <c r="B2253" s="150" t="s">
        <v>325</v>
      </c>
      <c r="C2253" s="151" t="str">
        <f t="shared" si="415"/>
        <v>M.020.03.103</v>
      </c>
      <c r="D2253" s="54" t="s">
        <v>1392</v>
      </c>
      <c r="E2253" s="150" t="s">
        <v>352</v>
      </c>
      <c r="F2253" s="153" t="str">
        <f t="shared" si="416"/>
        <v>Bread rye in plastic foil per 500 gram NL</v>
      </c>
      <c r="G2253" s="277">
        <v>1.0588800666666667</v>
      </c>
      <c r="H2253" s="44">
        <f t="shared" si="417"/>
        <v>1.0588800666666667</v>
      </c>
      <c r="I2253"/>
      <c r="J2253" s="294">
        <v>0.22689939946317</v>
      </c>
      <c r="K2253" s="44">
        <f t="shared" si="413"/>
        <v>0.22689939946317</v>
      </c>
      <c r="L2253" s="295">
        <v>1.1795697E-7</v>
      </c>
      <c r="M2253" s="295">
        <v>6.5167420506200002E-2</v>
      </c>
      <c r="N2253" s="295">
        <v>2.8998510000000002E-3</v>
      </c>
      <c r="O2253" s="295">
        <v>0.15883201</v>
      </c>
      <c r="P2253"/>
      <c r="Q2253" s="212">
        <v>0</v>
      </c>
      <c r="R2253"/>
      <c r="S2253" s="156">
        <v>3.2092193999999998E-2</v>
      </c>
      <c r="T2253" s="156">
        <v>2.9085852999999998E-2</v>
      </c>
      <c r="U2253" s="156">
        <v>3.0063412000000001E-3</v>
      </c>
      <c r="V2253" s="156">
        <v>0</v>
      </c>
      <c r="W2253"/>
      <c r="X2253" s="155">
        <v>5.4551152999999998E-5</v>
      </c>
      <c r="Y2253"/>
      <c r="Z2253"/>
      <c r="AA2253"/>
      <c r="AB2253"/>
      <c r="AC2253"/>
      <c r="AD2253" s="53"/>
      <c r="AH2253" s="48"/>
      <c r="AI2253" s="48"/>
      <c r="AJ2253" s="48"/>
    </row>
    <row r="2254" spans="1:36" ht="14.4">
      <c r="A2254" t="s">
        <v>3143</v>
      </c>
      <c r="B2254" s="150" t="s">
        <v>325</v>
      </c>
      <c r="C2254" s="151" t="str">
        <f t="shared" si="415"/>
        <v>M.020.03.104</v>
      </c>
      <c r="D2254" s="54" t="s">
        <v>1392</v>
      </c>
      <c r="E2254" s="150" t="s">
        <v>352</v>
      </c>
      <c r="F2254" s="153" t="str">
        <f t="shared" si="416"/>
        <v>Bread, white water based in plastic foil per 500 gram NL</v>
      </c>
      <c r="G2254" s="277">
        <v>0.78203726666666673</v>
      </c>
      <c r="H2254" s="44">
        <f t="shared" si="417"/>
        <v>0.78203726666666673</v>
      </c>
      <c r="I2254"/>
      <c r="J2254" s="294">
        <v>0.17857650807377001</v>
      </c>
      <c r="K2254" s="44">
        <f t="shared" si="413"/>
        <v>0.17857650807377001</v>
      </c>
      <c r="L2254" s="295">
        <v>1.0027617E-7</v>
      </c>
      <c r="M2254" s="295">
        <v>5.7244013697600002E-2</v>
      </c>
      <c r="N2254" s="295">
        <v>4.0268040999999997E-3</v>
      </c>
      <c r="O2254" s="295">
        <v>0.11730559</v>
      </c>
      <c r="P2254"/>
      <c r="Q2254" s="212">
        <v>0</v>
      </c>
      <c r="R2254"/>
      <c r="S2254" s="156">
        <v>2.6279022999999999E-2</v>
      </c>
      <c r="T2254" s="156">
        <v>2.4020893000000001E-2</v>
      </c>
      <c r="U2254" s="156">
        <v>2.2581300000000001E-3</v>
      </c>
      <c r="V2254" s="156">
        <v>0</v>
      </c>
      <c r="W2254"/>
      <c r="X2254" s="155">
        <v>4.3501714999999998E-5</v>
      </c>
      <c r="Y2254"/>
      <c r="Z2254"/>
      <c r="AA2254"/>
      <c r="AB2254"/>
      <c r="AC2254"/>
      <c r="AD2254" s="53"/>
      <c r="AH2254" s="48"/>
      <c r="AI2254" s="48"/>
      <c r="AJ2254" s="48"/>
    </row>
    <row r="2255" spans="1:36" ht="14.4">
      <c r="A2255" t="s">
        <v>3144</v>
      </c>
      <c r="B2255" s="150" t="s">
        <v>325</v>
      </c>
      <c r="C2255" s="151" t="str">
        <f t="shared" si="415"/>
        <v>M.020.03.105</v>
      </c>
      <c r="D2255" s="54" t="s">
        <v>1392</v>
      </c>
      <c r="E2255" s="150" t="s">
        <v>352</v>
      </c>
      <c r="F2255" s="153" t="str">
        <f t="shared" si="416"/>
        <v>Bread, wholemeal in plastic foil per 500 gram NL</v>
      </c>
      <c r="G2255" s="277">
        <v>0.66622390666666675</v>
      </c>
      <c r="H2255" s="44">
        <f t="shared" si="417"/>
        <v>0.66622390666666675</v>
      </c>
      <c r="I2255"/>
      <c r="J2255" s="294">
        <v>0.15120127469981701</v>
      </c>
      <c r="K2255" s="44">
        <f t="shared" si="413"/>
        <v>0.15120127469981701</v>
      </c>
      <c r="L2255" s="295">
        <v>8.5714816999999995E-8</v>
      </c>
      <c r="M2255" s="295">
        <v>4.7953881985000002E-2</v>
      </c>
      <c r="N2255" s="295">
        <v>3.3137209999999999E-3</v>
      </c>
      <c r="O2255" s="295">
        <v>9.9933586000000005E-2</v>
      </c>
      <c r="P2255"/>
      <c r="Q2255" s="212">
        <v>0</v>
      </c>
      <c r="R2255"/>
      <c r="S2255" s="156">
        <v>2.2183553000000002E-2</v>
      </c>
      <c r="T2255" s="156">
        <v>2.0297889E-2</v>
      </c>
      <c r="U2255" s="156">
        <v>1.8856643000000001E-3</v>
      </c>
      <c r="V2255" s="156">
        <v>0</v>
      </c>
      <c r="W2255"/>
      <c r="X2255" s="155">
        <v>3.6837822999999998E-5</v>
      </c>
      <c r="Y2255"/>
      <c r="Z2255"/>
      <c r="AA2255"/>
      <c r="AB2255"/>
      <c r="AC2255"/>
      <c r="AD2255" s="53"/>
      <c r="AH2255" s="48"/>
      <c r="AI2255" s="48"/>
      <c r="AJ2255" s="48"/>
    </row>
    <row r="2256" spans="1:36" ht="14.4">
      <c r="A2256" t="s">
        <v>3145</v>
      </c>
      <c r="B2256" s="150" t="s">
        <v>325</v>
      </c>
      <c r="C2256" s="151" t="str">
        <f t="shared" si="415"/>
        <v>M.020.03.106</v>
      </c>
      <c r="D2256" s="54" t="s">
        <v>1392</v>
      </c>
      <c r="E2256" s="150" t="s">
        <v>352</v>
      </c>
      <c r="F2256" s="153" t="str">
        <f t="shared" si="416"/>
        <v>Bun, currant/raisin plastic foil (LDPE) per 500 gram</v>
      </c>
      <c r="G2256" s="277">
        <v>1.2264766</v>
      </c>
      <c r="H2256" s="44">
        <f t="shared" si="417"/>
        <v>1.2264766</v>
      </c>
      <c r="I2256"/>
      <c r="J2256" s="294">
        <v>0.28292096195633998</v>
      </c>
      <c r="K2256" s="44">
        <f t="shared" si="413"/>
        <v>0.28292096195633998</v>
      </c>
      <c r="L2256" s="295">
        <v>1.5750894000000001E-7</v>
      </c>
      <c r="M2256" s="295">
        <v>8.8656625447400009E-2</v>
      </c>
      <c r="N2256" s="295">
        <v>1.0292689000000001E-2</v>
      </c>
      <c r="O2256" s="295">
        <v>0.18397148999999999</v>
      </c>
      <c r="P2256"/>
      <c r="Q2256" s="212">
        <v>0</v>
      </c>
      <c r="R2256"/>
      <c r="S2256" s="156">
        <v>4.0100385000000002E-2</v>
      </c>
      <c r="T2256" s="156">
        <v>3.6082810999999999E-2</v>
      </c>
      <c r="U2256" s="156">
        <v>4.0175747000000001E-3</v>
      </c>
      <c r="V2256" s="156">
        <v>0</v>
      </c>
      <c r="W2256"/>
      <c r="X2256" s="155">
        <v>6.8121151E-5</v>
      </c>
      <c r="Y2256"/>
      <c r="Z2256"/>
      <c r="AA2256"/>
      <c r="AB2256"/>
      <c r="AC2256"/>
      <c r="AD2256" s="53"/>
      <c r="AH2256" s="48"/>
      <c r="AI2256" s="48"/>
      <c r="AJ2256" s="48"/>
    </row>
    <row r="2257" spans="1:36" ht="14.4">
      <c r="A2257" t="s">
        <v>3146</v>
      </c>
      <c r="B2257" s="150" t="s">
        <v>325</v>
      </c>
      <c r="C2257" s="151" t="str">
        <f t="shared" si="415"/>
        <v>M.020.03.107</v>
      </c>
      <c r="D2257" s="54" t="s">
        <v>1392</v>
      </c>
      <c r="E2257" s="150" t="s">
        <v>352</v>
      </c>
      <c r="F2257" s="153" t="str">
        <f t="shared" si="416"/>
        <v>Crispbread, in paper foil per 250 gram NL</v>
      </c>
      <c r="G2257" s="277">
        <v>1.3786088666666667</v>
      </c>
      <c r="H2257" s="44">
        <f t="shared" si="417"/>
        <v>1.3786088666666667</v>
      </c>
      <c r="I2257"/>
      <c r="J2257" s="294">
        <v>0.31844599395668</v>
      </c>
      <c r="K2257" s="44">
        <f t="shared" si="413"/>
        <v>0.31844599395668</v>
      </c>
      <c r="L2257" s="295">
        <v>1.4686178E-7</v>
      </c>
      <c r="M2257" s="295">
        <v>0.10372205789489999</v>
      </c>
      <c r="N2257" s="295">
        <v>7.9324592000000003E-3</v>
      </c>
      <c r="O2257" s="295">
        <v>0.20679133</v>
      </c>
      <c r="P2257"/>
      <c r="Q2257" s="212">
        <v>0</v>
      </c>
      <c r="R2257"/>
      <c r="S2257" s="156">
        <v>4.6125687999999998E-2</v>
      </c>
      <c r="T2257" s="156">
        <v>4.1081504999999997E-2</v>
      </c>
      <c r="U2257" s="156">
        <v>5.0441833000000004E-3</v>
      </c>
      <c r="V2257" s="156">
        <v>0</v>
      </c>
      <c r="W2257"/>
      <c r="X2257" s="155">
        <v>7.6268578999999999E-5</v>
      </c>
      <c r="Y2257"/>
      <c r="Z2257"/>
      <c r="AA2257"/>
      <c r="AB2257"/>
      <c r="AC2257"/>
      <c r="AD2257" s="53"/>
      <c r="AH2257" s="48"/>
      <c r="AI2257" s="48"/>
      <c r="AJ2257" s="48"/>
    </row>
    <row r="2258" spans="1:36" ht="14.4">
      <c r="A2258" t="s">
        <v>3147</v>
      </c>
      <c r="B2258" s="150" t="s">
        <v>325</v>
      </c>
      <c r="C2258" s="151" t="str">
        <f t="shared" si="415"/>
        <v>M.020.03.108</v>
      </c>
      <c r="D2258" s="54" t="s">
        <v>1392</v>
      </c>
      <c r="E2258" s="150" t="s">
        <v>352</v>
      </c>
      <c r="F2258" s="153" t="str">
        <f t="shared" si="416"/>
        <v>Croissant, w margarine in plastic foil per 500 gram NL</v>
      </c>
      <c r="G2258" s="277">
        <v>1.4191866</v>
      </c>
      <c r="H2258" s="44">
        <f t="shared" si="417"/>
        <v>1.4191866</v>
      </c>
      <c r="I2258"/>
      <c r="J2258" s="294">
        <v>0.32375359996301001</v>
      </c>
      <c r="K2258" s="44">
        <f t="shared" si="413"/>
        <v>0.32375359996301001</v>
      </c>
      <c r="L2258" s="295">
        <v>1.6857221E-7</v>
      </c>
      <c r="M2258" s="295">
        <v>0.1007499393908</v>
      </c>
      <c r="N2258" s="295">
        <v>1.0125502E-2</v>
      </c>
      <c r="O2258" s="295">
        <v>0.21287798999999999</v>
      </c>
      <c r="P2258"/>
      <c r="Q2258" s="212">
        <v>0</v>
      </c>
      <c r="R2258"/>
      <c r="S2258" s="156">
        <v>4.4822430000000003E-2</v>
      </c>
      <c r="T2258" s="156">
        <v>3.9373472999999999E-2</v>
      </c>
      <c r="U2258" s="156">
        <v>5.4489561999999997E-3</v>
      </c>
      <c r="V2258" s="156">
        <v>0</v>
      </c>
      <c r="W2258"/>
      <c r="X2258" s="155">
        <v>7.7905215999999998E-5</v>
      </c>
      <c r="Y2258"/>
      <c r="Z2258"/>
      <c r="AA2258"/>
      <c r="AB2258"/>
      <c r="AC2258"/>
      <c r="AD2258" s="53"/>
      <c r="AH2258" s="48"/>
      <c r="AI2258" s="48"/>
      <c r="AJ2258" s="48"/>
    </row>
    <row r="2259" spans="1:36" ht="14.4">
      <c r="A2259" t="s">
        <v>3148</v>
      </c>
      <c r="B2259" s="150" t="s">
        <v>325</v>
      </c>
      <c r="C2259" s="151" t="str">
        <f t="shared" si="415"/>
        <v>M.020.03.109</v>
      </c>
      <c r="D2259" s="54" t="s">
        <v>1392</v>
      </c>
      <c r="E2259" s="150" t="s">
        <v>352</v>
      </c>
      <c r="F2259" s="153" t="str">
        <f t="shared" si="416"/>
        <v>Roll, white hard in plastic foil per 500 gram NL</v>
      </c>
      <c r="G2259" s="277">
        <v>0.78203726666666673</v>
      </c>
      <c r="H2259" s="44">
        <f t="shared" si="417"/>
        <v>0.78203726666666673</v>
      </c>
      <c r="I2259"/>
      <c r="J2259" s="294">
        <v>0.17857650807377001</v>
      </c>
      <c r="K2259" s="44">
        <f t="shared" si="413"/>
        <v>0.17857650807377001</v>
      </c>
      <c r="L2259" s="295">
        <v>1.0027617E-7</v>
      </c>
      <c r="M2259" s="295">
        <v>5.7244013697600002E-2</v>
      </c>
      <c r="N2259" s="295">
        <v>4.0268040999999997E-3</v>
      </c>
      <c r="O2259" s="295">
        <v>0.11730559</v>
      </c>
      <c r="P2259"/>
      <c r="Q2259" s="212">
        <v>0</v>
      </c>
      <c r="R2259"/>
      <c r="S2259" s="156">
        <v>2.6279022999999999E-2</v>
      </c>
      <c r="T2259" s="156">
        <v>2.4020893000000001E-2</v>
      </c>
      <c r="U2259" s="156">
        <v>2.2581300000000001E-3</v>
      </c>
      <c r="V2259" s="156">
        <v>0</v>
      </c>
      <c r="W2259"/>
      <c r="X2259" s="155">
        <v>4.3501714999999998E-5</v>
      </c>
      <c r="Y2259"/>
      <c r="Z2259"/>
      <c r="AA2259"/>
      <c r="AB2259"/>
      <c r="AC2259"/>
      <c r="AD2259" s="53"/>
      <c r="AE2259" s="269"/>
      <c r="AH2259" s="48"/>
      <c r="AI2259" s="48"/>
      <c r="AJ2259" s="48"/>
    </row>
    <row r="2260" spans="1:36" ht="14.4">
      <c r="A2260" t="s">
        <v>3149</v>
      </c>
      <c r="B2260" s="150" t="s">
        <v>325</v>
      </c>
      <c r="C2260" s="151" t="str">
        <f t="shared" si="415"/>
        <v>M.020.03.110</v>
      </c>
      <c r="D2260" s="54" t="s">
        <v>1392</v>
      </c>
      <c r="E2260" s="150" t="s">
        <v>352</v>
      </c>
      <c r="F2260" s="153" t="str">
        <f t="shared" si="416"/>
        <v>Roll, white soft in plastic foil per 500 gram NL</v>
      </c>
      <c r="G2260" s="277">
        <v>0.78203726666666673</v>
      </c>
      <c r="H2260" s="44">
        <f t="shared" si="417"/>
        <v>0.78203726666666673</v>
      </c>
      <c r="I2260"/>
      <c r="J2260" s="294">
        <v>0.17857650807377001</v>
      </c>
      <c r="K2260" s="44">
        <f t="shared" si="413"/>
        <v>0.17857650807377001</v>
      </c>
      <c r="L2260" s="295">
        <v>1.0027617E-7</v>
      </c>
      <c r="M2260" s="295">
        <v>5.7244013697600002E-2</v>
      </c>
      <c r="N2260" s="295">
        <v>4.0268040999999997E-3</v>
      </c>
      <c r="O2260" s="295">
        <v>0.11730559</v>
      </c>
      <c r="P2260"/>
      <c r="Q2260" s="212">
        <v>0</v>
      </c>
      <c r="R2260"/>
      <c r="S2260" s="156">
        <v>2.6279022999999999E-2</v>
      </c>
      <c r="T2260" s="156">
        <v>2.4020893000000001E-2</v>
      </c>
      <c r="U2260" s="156">
        <v>2.2581300000000001E-3</v>
      </c>
      <c r="V2260" s="156">
        <v>0</v>
      </c>
      <c r="W2260"/>
      <c r="X2260" s="155">
        <v>4.3501714999999998E-5</v>
      </c>
      <c r="Y2260"/>
      <c r="Z2260"/>
      <c r="AA2260"/>
      <c r="AB2260"/>
      <c r="AC2260"/>
      <c r="AD2260" s="53"/>
      <c r="AH2260" s="48"/>
      <c r="AI2260" s="48"/>
      <c r="AJ2260" s="48"/>
    </row>
    <row r="2261" spans="1:36" ht="14.4">
      <c r="B2261" s="150"/>
      <c r="C2261" s="151"/>
      <c r="D2261" s="51" t="s">
        <v>1393</v>
      </c>
      <c r="E2261" s="150"/>
      <c r="F2261"/>
      <c r="H2261" s="44"/>
      <c r="I2261"/>
      <c r="J2261" s="44"/>
      <c r="K2261" s="44">
        <f t="shared" si="413"/>
        <v>0</v>
      </c>
      <c r="L2261" s="44"/>
      <c r="P2261"/>
      <c r="Q2261" s="212"/>
      <c r="R2261"/>
      <c r="S2261"/>
      <c r="T2261"/>
      <c r="U2261"/>
      <c r="V2261"/>
      <c r="W2261"/>
      <c r="X2261"/>
      <c r="Y2261"/>
      <c r="Z2261"/>
      <c r="AA2261"/>
      <c r="AB2261"/>
      <c r="AC2261"/>
      <c r="AD2261" s="53"/>
      <c r="AE2261" s="269"/>
      <c r="AH2261" s="48"/>
      <c r="AI2261" s="48"/>
      <c r="AJ2261" s="48"/>
    </row>
    <row r="2262" spans="1:36" ht="14.4">
      <c r="A2262" t="s">
        <v>3150</v>
      </c>
      <c r="B2262" s="150" t="s">
        <v>325</v>
      </c>
      <c r="C2262" s="151" t="str">
        <f>MID(A2262,1,12)</f>
        <v>M.020.04.101</v>
      </c>
      <c r="D2262" s="54" t="s">
        <v>1393</v>
      </c>
      <c r="E2262" s="150" t="s">
        <v>352</v>
      </c>
      <c r="F2262" s="153" t="str">
        <f>MID(A2262, 21,85)</f>
        <v>Insects, meat packaging per 1 kg NL</v>
      </c>
      <c r="G2262" s="277">
        <v>2.8875683333333337</v>
      </c>
      <c r="H2262" s="44">
        <f t="shared" ref="H2262:H2263" si="418">G2262</f>
        <v>2.8875683333333337</v>
      </c>
      <c r="I2262"/>
      <c r="J2262" s="294">
        <v>0.65760528066597002</v>
      </c>
      <c r="K2262" s="44">
        <f t="shared" si="413"/>
        <v>0.65760528066597002</v>
      </c>
      <c r="L2262" s="295">
        <v>3.0920206999999998E-7</v>
      </c>
      <c r="M2262" s="295">
        <v>0.19584233446390001</v>
      </c>
      <c r="N2262" s="295">
        <v>2.8627387000000001E-2</v>
      </c>
      <c r="O2262" s="295">
        <v>0.43313525000000003</v>
      </c>
      <c r="P2262"/>
      <c r="Q2262" s="212">
        <v>0</v>
      </c>
      <c r="R2262"/>
      <c r="S2262" s="156">
        <v>9.2366070999999994E-2</v>
      </c>
      <c r="T2262" s="156">
        <v>8.3436960000000004E-2</v>
      </c>
      <c r="U2262" s="156">
        <v>8.9291111999999992E-3</v>
      </c>
      <c r="V2262" s="156">
        <v>0</v>
      </c>
      <c r="W2262"/>
      <c r="X2262" s="155">
        <v>1.5333411999999999E-4</v>
      </c>
      <c r="Y2262"/>
      <c r="Z2262"/>
      <c r="AA2262"/>
      <c r="AB2262"/>
      <c r="AC2262"/>
      <c r="AD2262" s="53"/>
      <c r="AH2262" s="48"/>
      <c r="AI2262" s="48"/>
      <c r="AJ2262" s="48"/>
    </row>
    <row r="2263" spans="1:36" ht="14.4">
      <c r="A2263" t="s">
        <v>3151</v>
      </c>
      <c r="B2263" s="150" t="s">
        <v>325</v>
      </c>
      <c r="C2263" s="151" t="str">
        <f>MID(A2263,1,12)</f>
        <v>M.020.04.102</v>
      </c>
      <c r="D2263" s="54" t="s">
        <v>1393</v>
      </c>
      <c r="E2263" s="150" t="s">
        <v>352</v>
      </c>
      <c r="F2263" s="153" t="str">
        <f>MID(A2263, 21,85)</f>
        <v>Kelp, seaweed in fruit bucket per 1 kg NL</v>
      </c>
      <c r="G2263" s="277">
        <v>0.17810239333333336</v>
      </c>
      <c r="H2263" s="44">
        <f t="shared" si="418"/>
        <v>0.17810239333333336</v>
      </c>
      <c r="I2263"/>
      <c r="J2263" s="294">
        <v>3.3646508480123002E-2</v>
      </c>
      <c r="K2263" s="44">
        <f t="shared" si="413"/>
        <v>3.3646508480123002E-2</v>
      </c>
      <c r="L2263" s="295">
        <v>1.7087733000000001E-8</v>
      </c>
      <c r="M2263" s="295">
        <v>5.3879740923899995E-3</v>
      </c>
      <c r="N2263" s="295">
        <v>1.5431583000000001E-3</v>
      </c>
      <c r="O2263" s="295">
        <v>2.6715359000000001E-2</v>
      </c>
      <c r="P2263"/>
      <c r="Q2263" s="212">
        <v>0</v>
      </c>
      <c r="R2263"/>
      <c r="S2263" s="156">
        <v>4.2002586000000003E-3</v>
      </c>
      <c r="T2263" s="156">
        <v>4.0229328999999998E-3</v>
      </c>
      <c r="U2263" s="156">
        <v>1.7732562999999999E-4</v>
      </c>
      <c r="V2263" s="156">
        <v>0</v>
      </c>
      <c r="W2263"/>
      <c r="X2263" s="155">
        <v>7.3741576E-6</v>
      </c>
      <c r="Y2263"/>
      <c r="Z2263"/>
      <c r="AA2263"/>
      <c r="AB2263"/>
      <c r="AC2263"/>
      <c r="AD2263" s="53"/>
      <c r="AH2263" s="48"/>
      <c r="AI2263" s="48"/>
      <c r="AJ2263" s="48"/>
    </row>
    <row r="2264" spans="1:36" ht="14.4">
      <c r="B2264" s="150"/>
      <c r="C2264" s="151"/>
      <c r="D2264" s="51" t="s">
        <v>1394</v>
      </c>
      <c r="E2264" s="150"/>
      <c r="F2264"/>
      <c r="H2264" s="44"/>
      <c r="I2264"/>
      <c r="J2264" s="44"/>
      <c r="K2264" s="44">
        <f t="shared" si="413"/>
        <v>0</v>
      </c>
      <c r="L2264" s="44"/>
      <c r="P2264"/>
      <c r="Q2264" s="212"/>
      <c r="R2264"/>
      <c r="S2264"/>
      <c r="T2264"/>
      <c r="U2264"/>
      <c r="V2264"/>
      <c r="W2264"/>
      <c r="X2264"/>
      <c r="Y2264"/>
      <c r="Z2264"/>
      <c r="AA2264"/>
      <c r="AB2264"/>
      <c r="AC2264"/>
      <c r="AD2264" s="53"/>
      <c r="AH2264" s="48"/>
      <c r="AI2264" s="48"/>
      <c r="AJ2264" s="48"/>
    </row>
    <row r="2265" spans="1:36" ht="14.4">
      <c r="A2265" t="s">
        <v>3152</v>
      </c>
      <c r="B2265" s="150" t="s">
        <v>325</v>
      </c>
      <c r="C2265" s="151" t="str">
        <f>MID(A2265,1,12)</f>
        <v>M.020.05.101</v>
      </c>
      <c r="D2265" s="54" t="s">
        <v>1394</v>
      </c>
      <c r="E2265" s="150" t="s">
        <v>352</v>
      </c>
      <c r="F2265" s="153" t="str">
        <f>MID(A2265, 21,85)</f>
        <v>Eggs, chicken, in cardboard box NL</v>
      </c>
      <c r="G2265" s="277">
        <v>2.7253978666666669</v>
      </c>
      <c r="H2265" s="44">
        <f>G2265</f>
        <v>2.7253978666666669</v>
      </c>
      <c r="I2265"/>
      <c r="J2265" s="294">
        <v>0.70709709136025001</v>
      </c>
      <c r="K2265" s="44">
        <f>J2265</f>
        <v>0.70709709136025001</v>
      </c>
      <c r="L2265" s="295">
        <v>2.3633894999999999E-7</v>
      </c>
      <c r="M2265" s="295">
        <v>0.2677327140213</v>
      </c>
      <c r="N2265" s="295">
        <v>3.0554461000000002E-2</v>
      </c>
      <c r="O2265" s="295">
        <v>0.40880968000000001</v>
      </c>
      <c r="P2265"/>
      <c r="Q2265" s="212">
        <v>0</v>
      </c>
      <c r="R2265"/>
      <c r="S2265" s="156">
        <v>0.11321610999999999</v>
      </c>
      <c r="T2265" s="156">
        <v>0.10391163</v>
      </c>
      <c r="U2265" s="156">
        <v>9.3044825000000008E-3</v>
      </c>
      <c r="V2265" s="156">
        <v>0</v>
      </c>
      <c r="W2265"/>
      <c r="X2265" s="155">
        <v>1.6472893E-4</v>
      </c>
      <c r="Y2265"/>
      <c r="Z2265"/>
      <c r="AA2265"/>
      <c r="AB2265"/>
      <c r="AC2265"/>
      <c r="AD2265" s="53"/>
      <c r="AH2265" s="48"/>
      <c r="AI2265" s="48"/>
      <c r="AJ2265" s="48"/>
    </row>
    <row r="2266" spans="1:36" ht="14.4">
      <c r="B2266" s="150"/>
      <c r="C2266" s="151"/>
      <c r="D2266" s="51" t="s">
        <v>1395</v>
      </c>
      <c r="E2266" s="150"/>
      <c r="F2266"/>
      <c r="H2266" s="44"/>
      <c r="I2266"/>
      <c r="J2266" s="44"/>
      <c r="K2266" s="44">
        <f t="shared" si="413"/>
        <v>0</v>
      </c>
      <c r="L2266" s="44"/>
      <c r="P2266"/>
      <c r="Q2266" s="212"/>
      <c r="R2266"/>
      <c r="S2266"/>
      <c r="T2266"/>
      <c r="U2266"/>
      <c r="V2266"/>
      <c r="W2266"/>
      <c r="X2266"/>
      <c r="Y2266"/>
      <c r="Z2266"/>
      <c r="AA2266"/>
      <c r="AB2266"/>
      <c r="AC2266"/>
      <c r="AD2266" s="53"/>
      <c r="AH2266" s="48"/>
      <c r="AI2266" s="48"/>
      <c r="AJ2266" s="48"/>
    </row>
    <row r="2267" spans="1:36" ht="14.4">
      <c r="A2267" t="s">
        <v>3153</v>
      </c>
      <c r="B2267" s="150" t="s">
        <v>325</v>
      </c>
      <c r="C2267" s="151" t="str">
        <f t="shared" ref="C2267:C2290" si="419">MID(A2267,1,12)</f>
        <v>M.020.06.101</v>
      </c>
      <c r="D2267" s="54" t="s">
        <v>1395</v>
      </c>
      <c r="E2267" s="150" t="s">
        <v>352</v>
      </c>
      <c r="F2267" s="153" t="str">
        <f t="shared" ref="F2267:F2290" si="420">MID(A2267, 21,85)</f>
        <v>Apple sauce in food can NL</v>
      </c>
      <c r="G2267" s="277">
        <v>1.5556919333333334</v>
      </c>
      <c r="H2267" s="44">
        <f t="shared" ref="H2267:H2290" si="421">G2267</f>
        <v>1.5556919333333334</v>
      </c>
      <c r="I2267"/>
      <c r="J2267" s="294">
        <v>0.34059989065416002</v>
      </c>
      <c r="K2267" s="44">
        <f t="shared" si="413"/>
        <v>0.34059989065416002</v>
      </c>
      <c r="L2267" s="295">
        <v>2.5544006000000002E-7</v>
      </c>
      <c r="M2267" s="295">
        <v>7.8123380214099994E-2</v>
      </c>
      <c r="N2267" s="295">
        <v>2.9122465E-2</v>
      </c>
      <c r="O2267" s="295">
        <v>0.23335379000000001</v>
      </c>
      <c r="P2267"/>
      <c r="Q2267" s="212">
        <v>0</v>
      </c>
      <c r="R2267"/>
      <c r="S2267" s="156">
        <v>4.3672044E-2</v>
      </c>
      <c r="T2267" s="156">
        <v>4.1619305000000002E-2</v>
      </c>
      <c r="U2267" s="156">
        <v>2.0527389E-3</v>
      </c>
      <c r="V2267" s="156">
        <v>0</v>
      </c>
      <c r="W2267"/>
      <c r="X2267" s="155">
        <v>7.8810658999999995E-5</v>
      </c>
      <c r="Y2267"/>
      <c r="Z2267"/>
      <c r="AA2267"/>
      <c r="AB2267"/>
      <c r="AC2267"/>
      <c r="AD2267" s="53"/>
      <c r="AH2267" s="48"/>
      <c r="AI2267" s="48"/>
      <c r="AJ2267" s="48"/>
    </row>
    <row r="2268" spans="1:36" ht="14.4">
      <c r="A2268" t="s">
        <v>3154</v>
      </c>
      <c r="B2268" s="150" t="s">
        <v>325</v>
      </c>
      <c r="C2268" s="151" t="str">
        <f t="shared" si="419"/>
        <v>M.020.06.102</v>
      </c>
      <c r="D2268" s="54" t="s">
        <v>1395</v>
      </c>
      <c r="E2268" s="150" t="s">
        <v>352</v>
      </c>
      <c r="F2268" s="153" t="str">
        <f t="shared" si="420"/>
        <v>Apple sauce in glass jarper 720 ml NL</v>
      </c>
      <c r="G2268" s="277">
        <v>1.1005862</v>
      </c>
      <c r="H2268" s="44">
        <f t="shared" si="421"/>
        <v>1.1005862</v>
      </c>
      <c r="I2268"/>
      <c r="J2268" s="294">
        <v>0.23358010259409001</v>
      </c>
      <c r="K2268" s="44">
        <f t="shared" si="413"/>
        <v>0.23358010259409001</v>
      </c>
      <c r="L2268" s="295">
        <v>1.4329718999999999E-7</v>
      </c>
      <c r="M2268" s="295">
        <v>5.7281707296899999E-2</v>
      </c>
      <c r="N2268" s="295">
        <v>1.1210322E-2</v>
      </c>
      <c r="O2268" s="295">
        <v>0.16508792999999999</v>
      </c>
      <c r="P2268"/>
      <c r="Q2268" s="212">
        <v>0</v>
      </c>
      <c r="R2268"/>
      <c r="S2268" s="156">
        <v>3.2080289999999997E-2</v>
      </c>
      <c r="T2268" s="156">
        <v>3.0507187000000002E-2</v>
      </c>
      <c r="U2268" s="156">
        <v>1.5731024E-3</v>
      </c>
      <c r="V2268" s="156">
        <v>0</v>
      </c>
      <c r="W2268"/>
      <c r="X2268" s="155">
        <v>5.4339958000000003E-5</v>
      </c>
      <c r="Y2268"/>
      <c r="Z2268"/>
      <c r="AA2268"/>
      <c r="AB2268"/>
      <c r="AC2268"/>
      <c r="AD2268" s="53"/>
      <c r="AH2268" s="48"/>
      <c r="AI2268" s="48"/>
      <c r="AJ2268" s="48"/>
    </row>
    <row r="2269" spans="1:36" ht="14.4">
      <c r="A2269" t="s">
        <v>3155</v>
      </c>
      <c r="B2269" s="150" t="s">
        <v>325</v>
      </c>
      <c r="C2269" s="151" t="str">
        <f t="shared" si="419"/>
        <v>M.020.06.103</v>
      </c>
      <c r="D2269" s="54" t="s">
        <v>1395</v>
      </c>
      <c r="E2269" s="150" t="s">
        <v>352</v>
      </c>
      <c r="F2269" s="153" t="str">
        <f t="shared" si="420"/>
        <v>Apple, w skin in fruit bag per 1 kg NL</v>
      </c>
      <c r="G2269" s="277">
        <v>0.21399840666666667</v>
      </c>
      <c r="H2269" s="44">
        <f t="shared" si="421"/>
        <v>0.21399840666666667</v>
      </c>
      <c r="I2269"/>
      <c r="J2269" s="294">
        <v>5.3528969659617995E-2</v>
      </c>
      <c r="K2269" s="44">
        <f t="shared" si="413"/>
        <v>5.3528969659617995E-2</v>
      </c>
      <c r="L2269" s="295">
        <v>3.9582038000000002E-8</v>
      </c>
      <c r="M2269" s="295">
        <v>1.5208329077580001E-2</v>
      </c>
      <c r="N2269" s="295">
        <v>6.2208400000000001E-3</v>
      </c>
      <c r="O2269" s="295">
        <v>3.2099760999999997E-2</v>
      </c>
      <c r="P2269"/>
      <c r="Q2269" s="212">
        <v>0</v>
      </c>
      <c r="R2269"/>
      <c r="S2269" s="156">
        <v>7.0018092000000004E-3</v>
      </c>
      <c r="T2269" s="156">
        <v>6.5069320999999996E-3</v>
      </c>
      <c r="U2269" s="156">
        <v>4.9487702000000004E-4</v>
      </c>
      <c r="V2269" s="156">
        <v>0</v>
      </c>
      <c r="W2269"/>
      <c r="X2269" s="155">
        <v>1.2383652E-5</v>
      </c>
      <c r="Y2269"/>
      <c r="Z2269"/>
      <c r="AA2269"/>
      <c r="AB2269"/>
      <c r="AC2269"/>
      <c r="AD2269" s="53"/>
      <c r="AH2269" s="48"/>
      <c r="AI2269" s="48"/>
      <c r="AJ2269" s="48"/>
    </row>
    <row r="2270" spans="1:36" ht="14.4">
      <c r="A2270" t="s">
        <v>3156</v>
      </c>
      <c r="B2270" s="150" t="s">
        <v>325</v>
      </c>
      <c r="C2270" s="151" t="str">
        <f t="shared" si="419"/>
        <v>M.020.06.104</v>
      </c>
      <c r="D2270" s="54" t="s">
        <v>1395</v>
      </c>
      <c r="E2270" s="150" t="s">
        <v>352</v>
      </c>
      <c r="F2270" s="153" t="str">
        <f t="shared" si="420"/>
        <v>Apricot, w skin in fruit bucket per 1 kg NL</v>
      </c>
      <c r="G2270" s="277">
        <v>0.36390006666666669</v>
      </c>
      <c r="H2270" s="44">
        <f t="shared" si="421"/>
        <v>0.36390006666666669</v>
      </c>
      <c r="I2270"/>
      <c r="J2270" s="294">
        <v>0.20512085465506402</v>
      </c>
      <c r="K2270" s="44">
        <f t="shared" si="413"/>
        <v>0.20512085465506402</v>
      </c>
      <c r="L2270" s="295">
        <v>4.8447964E-8</v>
      </c>
      <c r="M2270" s="295">
        <v>2.8802276207099999E-2</v>
      </c>
      <c r="N2270" s="295">
        <v>0.12173352</v>
      </c>
      <c r="O2270" s="295">
        <v>5.4585010000000003E-2</v>
      </c>
      <c r="P2270"/>
      <c r="Q2270" s="212">
        <v>0</v>
      </c>
      <c r="R2270"/>
      <c r="S2270" s="156">
        <v>1.2322751999999999E-2</v>
      </c>
      <c r="T2270" s="156">
        <v>1.0918852999999999E-2</v>
      </c>
      <c r="U2270" s="156">
        <v>1.4038987E-3</v>
      </c>
      <c r="V2270" s="156">
        <v>0</v>
      </c>
      <c r="W2270"/>
      <c r="X2270" s="155">
        <v>2.1070701000000001E-5</v>
      </c>
      <c r="Y2270"/>
      <c r="Z2270"/>
      <c r="AA2270"/>
      <c r="AB2270"/>
      <c r="AC2270"/>
      <c r="AD2270" s="327"/>
      <c r="AH2270" s="48"/>
      <c r="AI2270" s="48"/>
      <c r="AJ2270" s="48"/>
    </row>
    <row r="2271" spans="1:36" ht="14.4">
      <c r="A2271" t="s">
        <v>3157</v>
      </c>
      <c r="B2271" s="150" t="s">
        <v>325</v>
      </c>
      <c r="C2271" s="151" t="str">
        <f t="shared" si="419"/>
        <v>M.020.06.105</v>
      </c>
      <c r="D2271" s="54" t="s">
        <v>1395</v>
      </c>
      <c r="E2271" s="150" t="s">
        <v>352</v>
      </c>
      <c r="F2271" s="153" t="str">
        <f t="shared" si="420"/>
        <v>Avocado, not packed NL</v>
      </c>
      <c r="G2271" s="277">
        <v>1.0526075333333333</v>
      </c>
      <c r="H2271" s="44">
        <f t="shared" si="421"/>
        <v>1.0526075333333333</v>
      </c>
      <c r="I2271"/>
      <c r="J2271" s="294">
        <v>0.29904699735571699</v>
      </c>
      <c r="K2271" s="44">
        <f t="shared" si="413"/>
        <v>0.29904699735571699</v>
      </c>
      <c r="L2271" s="295">
        <v>4.8640216999999997E-8</v>
      </c>
      <c r="M2271" s="295">
        <v>4.8260212715499996E-2</v>
      </c>
      <c r="N2271" s="295">
        <v>9.2895606000000006E-2</v>
      </c>
      <c r="O2271" s="295">
        <v>0.15789112999999999</v>
      </c>
      <c r="P2271"/>
      <c r="Q2271" s="212">
        <v>0</v>
      </c>
      <c r="R2271"/>
      <c r="S2271" s="156">
        <v>2.8284255000000001E-2</v>
      </c>
      <c r="T2271" s="156">
        <v>2.5474018000000001E-2</v>
      </c>
      <c r="U2271" s="156">
        <v>2.8102372999999998E-3</v>
      </c>
      <c r="V2271" s="156">
        <v>0</v>
      </c>
      <c r="W2271"/>
      <c r="X2271" s="155">
        <v>4.5951834999999998E-5</v>
      </c>
      <c r="Y2271"/>
      <c r="Z2271"/>
      <c r="AA2271"/>
      <c r="AB2271"/>
      <c r="AC2271"/>
      <c r="AD2271" s="327"/>
      <c r="AH2271" s="48"/>
      <c r="AI2271" s="48"/>
      <c r="AJ2271" s="48"/>
    </row>
    <row r="2272" spans="1:36" ht="14.4">
      <c r="A2272" t="s">
        <v>3158</v>
      </c>
      <c r="B2272" s="150" t="s">
        <v>325</v>
      </c>
      <c r="C2272" s="151" t="str">
        <f t="shared" si="419"/>
        <v>M.020.06.106</v>
      </c>
      <c r="D2272" s="54" t="s">
        <v>1395</v>
      </c>
      <c r="E2272" s="150" t="s">
        <v>352</v>
      </c>
      <c r="F2272" s="153" t="str">
        <f t="shared" si="420"/>
        <v>Banana, not packed NL</v>
      </c>
      <c r="G2272" s="277">
        <v>0.25969936666666665</v>
      </c>
      <c r="H2272" s="44">
        <f t="shared" si="421"/>
        <v>0.25969936666666665</v>
      </c>
      <c r="I2272"/>
      <c r="J2272" s="294">
        <v>6.3221699676308002E-2</v>
      </c>
      <c r="K2272" s="44">
        <f t="shared" si="413"/>
        <v>6.3221699676308002E-2</v>
      </c>
      <c r="L2272" s="295">
        <v>1.7550818000000001E-8</v>
      </c>
      <c r="M2272" s="295">
        <v>1.7688072525490001E-2</v>
      </c>
      <c r="N2272" s="295">
        <v>6.5787045999999997E-3</v>
      </c>
      <c r="O2272" s="295">
        <v>3.8954904999999998E-2</v>
      </c>
      <c r="P2272"/>
      <c r="Q2272" s="212">
        <v>0</v>
      </c>
      <c r="R2272"/>
      <c r="S2272" s="156">
        <v>8.8600686999999994E-3</v>
      </c>
      <c r="T2272" s="156">
        <v>8.2642779000000003E-3</v>
      </c>
      <c r="U2272" s="156">
        <v>5.9579073000000002E-4</v>
      </c>
      <c r="V2272" s="156">
        <v>0</v>
      </c>
      <c r="W2272"/>
      <c r="X2272" s="155">
        <v>1.3176301000000001E-5</v>
      </c>
      <c r="Y2272"/>
      <c r="Z2272"/>
      <c r="AA2272"/>
      <c r="AB2272"/>
      <c r="AC2272"/>
      <c r="AD2272" s="327"/>
      <c r="AH2272" s="48"/>
      <c r="AI2272" s="48"/>
      <c r="AJ2272" s="48"/>
    </row>
    <row r="2273" spans="1:31" ht="14.4">
      <c r="A2273" t="s">
        <v>3159</v>
      </c>
      <c r="B2273" s="150" t="s">
        <v>325</v>
      </c>
      <c r="C2273" s="151" t="str">
        <f t="shared" si="419"/>
        <v>M.020.06.107</v>
      </c>
      <c r="D2273" s="54" t="s">
        <v>1395</v>
      </c>
      <c r="E2273" s="150" t="s">
        <v>352</v>
      </c>
      <c r="F2273" s="153" t="str">
        <f t="shared" si="420"/>
        <v>Coconut, milk in metal can (in aluminium) NL</v>
      </c>
      <c r="G2273" s="277">
        <v>1.1134965999999999</v>
      </c>
      <c r="H2273" s="44">
        <f t="shared" si="421"/>
        <v>1.1134965999999999</v>
      </c>
      <c r="I2273"/>
      <c r="J2273" s="294">
        <v>0.31421384633754001</v>
      </c>
      <c r="K2273" s="44">
        <f t="shared" si="413"/>
        <v>0.31421384633754001</v>
      </c>
      <c r="L2273" s="295">
        <v>2.9793394000000002E-7</v>
      </c>
      <c r="M2273" s="295">
        <v>0.1397109855036</v>
      </c>
      <c r="N2273" s="295">
        <v>7.4780729000000004E-3</v>
      </c>
      <c r="O2273" s="295">
        <v>0.16702449</v>
      </c>
      <c r="P2273"/>
      <c r="Q2273" s="212">
        <v>0</v>
      </c>
      <c r="R2273"/>
      <c r="S2273" s="156">
        <v>3.8820795999999998E-2</v>
      </c>
      <c r="T2273" s="156">
        <v>2.6723237E-2</v>
      </c>
      <c r="U2273" s="156">
        <v>1.2097559000000001E-2</v>
      </c>
      <c r="V2273" s="156">
        <v>0</v>
      </c>
      <c r="W2273"/>
      <c r="X2273" s="155">
        <v>8.9725596000000003E-5</v>
      </c>
      <c r="Y2273"/>
      <c r="Z2273"/>
      <c r="AA2273"/>
      <c r="AB2273"/>
      <c r="AC2273"/>
      <c r="AD2273" s="327"/>
    </row>
    <row r="2274" spans="1:31" ht="14.4">
      <c r="A2274" t="s">
        <v>3160</v>
      </c>
      <c r="B2274" s="150" t="s">
        <v>325</v>
      </c>
      <c r="C2274" s="151" t="str">
        <f t="shared" si="419"/>
        <v>M.020.06.108</v>
      </c>
      <c r="D2274" s="54" t="s">
        <v>1395</v>
      </c>
      <c r="E2274" s="150" t="s">
        <v>352</v>
      </c>
      <c r="F2274" s="153" t="str">
        <f t="shared" si="420"/>
        <v>Coconut, milk in multilayer carton per 1000 ml NL</v>
      </c>
      <c r="G2274" s="277">
        <v>0.87312920000000005</v>
      </c>
      <c r="H2274" s="44">
        <f t="shared" si="421"/>
        <v>0.87312920000000005</v>
      </c>
      <c r="I2274"/>
      <c r="J2274" s="294">
        <v>0.25852681921540999</v>
      </c>
      <c r="K2274" s="44">
        <f t="shared" si="413"/>
        <v>0.25852681921540999</v>
      </c>
      <c r="L2274" s="295">
        <v>2.5580731E-7</v>
      </c>
      <c r="M2274" s="295">
        <v>0.1260454078081</v>
      </c>
      <c r="N2274" s="295">
        <v>1.5117755999999999E-3</v>
      </c>
      <c r="O2274" s="295">
        <v>0.13096938</v>
      </c>
      <c r="P2274"/>
      <c r="Q2274" s="212">
        <v>0</v>
      </c>
      <c r="R2274"/>
      <c r="S2274" s="156">
        <v>3.1439464E-2</v>
      </c>
      <c r="T2274" s="156">
        <v>1.9545607999999999E-2</v>
      </c>
      <c r="U2274" s="156">
        <v>1.1893855E-2</v>
      </c>
      <c r="V2274" s="156">
        <v>0</v>
      </c>
      <c r="W2274"/>
      <c r="X2274" s="155">
        <v>7.7015130999999999E-5</v>
      </c>
      <c r="Y2274"/>
      <c r="Z2274"/>
      <c r="AA2274"/>
      <c r="AB2274"/>
      <c r="AC2274"/>
      <c r="AD2274" s="327"/>
    </row>
    <row r="2275" spans="1:31" ht="14.4">
      <c r="A2275" t="s">
        <v>3161</v>
      </c>
      <c r="B2275" s="150" t="s">
        <v>325</v>
      </c>
      <c r="C2275" s="151" t="str">
        <f t="shared" si="419"/>
        <v>M.020.06.109</v>
      </c>
      <c r="D2275" s="54" t="s">
        <v>1395</v>
      </c>
      <c r="E2275" s="150" t="s">
        <v>352</v>
      </c>
      <c r="F2275" s="153" t="str">
        <f t="shared" si="420"/>
        <v>Dates, dried in fruit bucket per 1 kg NL</v>
      </c>
      <c r="G2275" s="277">
        <v>1.2875293333333335</v>
      </c>
      <c r="H2275" s="44">
        <f t="shared" si="421"/>
        <v>1.2875293333333335</v>
      </c>
      <c r="I2275"/>
      <c r="J2275" s="294">
        <v>0.99523820339416003</v>
      </c>
      <c r="K2275" s="44">
        <f t="shared" si="413"/>
        <v>0.99523820339416003</v>
      </c>
      <c r="L2275" s="295">
        <v>1.7839676000000001E-7</v>
      </c>
      <c r="M2275" s="295">
        <v>0.10759004499739999</v>
      </c>
      <c r="N2275" s="295">
        <v>0.69451858</v>
      </c>
      <c r="O2275" s="295">
        <v>0.19312940000000001</v>
      </c>
      <c r="P2275"/>
      <c r="Q2275" s="212">
        <v>0</v>
      </c>
      <c r="R2275"/>
      <c r="S2275" s="156">
        <v>4.7798306999999998E-2</v>
      </c>
      <c r="T2275" s="156">
        <v>4.4432542999999998E-2</v>
      </c>
      <c r="U2275" s="156">
        <v>3.3657640999999999E-3</v>
      </c>
      <c r="V2275" s="156">
        <v>0</v>
      </c>
      <c r="W2275"/>
      <c r="X2275" s="155">
        <v>7.5841507999999997E-5</v>
      </c>
      <c r="Y2275"/>
      <c r="Z2275"/>
      <c r="AA2275"/>
      <c r="AB2275"/>
      <c r="AC2275"/>
      <c r="AD2275" s="327"/>
    </row>
    <row r="2276" spans="1:31" ht="14.4">
      <c r="A2276" t="s">
        <v>3162</v>
      </c>
      <c r="B2276" s="150" t="s">
        <v>325</v>
      </c>
      <c r="C2276" s="151" t="str">
        <f t="shared" si="419"/>
        <v>M.020.06.110</v>
      </c>
      <c r="D2276" s="54" t="s">
        <v>1395</v>
      </c>
      <c r="E2276" s="150" t="s">
        <v>352</v>
      </c>
      <c r="F2276" s="153" t="str">
        <f t="shared" si="420"/>
        <v>Figs, dried in fruit bucket per 1 kg NL</v>
      </c>
      <c r="G2276" s="277">
        <v>1.8730862666666668</v>
      </c>
      <c r="H2276" s="44">
        <f t="shared" si="421"/>
        <v>1.8730862666666668</v>
      </c>
      <c r="I2276"/>
      <c r="J2276" s="294">
        <v>0.79895474411166001</v>
      </c>
      <c r="K2276" s="44">
        <f t="shared" si="413"/>
        <v>0.79895474411166001</v>
      </c>
      <c r="L2276" s="295">
        <v>2.9085965999999998E-7</v>
      </c>
      <c r="M2276" s="295">
        <v>0.148062693252</v>
      </c>
      <c r="N2276" s="295">
        <v>0.36992881999999999</v>
      </c>
      <c r="O2276" s="295">
        <v>0.28096293999999999</v>
      </c>
      <c r="P2276"/>
      <c r="Q2276" s="212">
        <v>0</v>
      </c>
      <c r="R2276"/>
      <c r="S2276" s="156">
        <v>6.0445042999999997E-2</v>
      </c>
      <c r="T2276" s="156">
        <v>5.1885243999999997E-2</v>
      </c>
      <c r="U2276" s="156">
        <v>8.5597985999999997E-3</v>
      </c>
      <c r="V2276" s="156">
        <v>0</v>
      </c>
      <c r="W2276"/>
      <c r="X2276" s="155">
        <v>1.1116769E-4</v>
      </c>
      <c r="Y2276"/>
      <c r="Z2276"/>
      <c r="AA2276"/>
      <c r="AB2276"/>
      <c r="AC2276"/>
      <c r="AD2276" s="327"/>
    </row>
    <row r="2277" spans="1:31" ht="14.4">
      <c r="A2277" t="s">
        <v>3163</v>
      </c>
      <c r="B2277" s="150" t="s">
        <v>325</v>
      </c>
      <c r="C2277" s="151" t="str">
        <f t="shared" si="419"/>
        <v>M.020.06.111</v>
      </c>
      <c r="D2277" s="54" t="s">
        <v>1395</v>
      </c>
      <c r="E2277" s="150" t="s">
        <v>352</v>
      </c>
      <c r="F2277" s="153" t="str">
        <f t="shared" si="420"/>
        <v>Figs, fresh in fruit bucket per 1 kg NL</v>
      </c>
      <c r="G2277" s="277">
        <v>0.55091030666666674</v>
      </c>
      <c r="H2277" s="44">
        <f t="shared" si="421"/>
        <v>0.55091030666666674</v>
      </c>
      <c r="I2277"/>
      <c r="J2277" s="294">
        <v>0.21578734053935503</v>
      </c>
      <c r="K2277" s="44">
        <f t="shared" si="413"/>
        <v>0.21578734053935503</v>
      </c>
      <c r="L2277" s="295">
        <v>7.9537554999999994E-8</v>
      </c>
      <c r="M2277" s="295">
        <v>4.3247599001800002E-2</v>
      </c>
      <c r="N2277" s="295">
        <v>8.9903116000000005E-2</v>
      </c>
      <c r="O2277" s="295">
        <v>8.2636546000000005E-2</v>
      </c>
      <c r="P2277"/>
      <c r="Q2277" s="212">
        <v>0</v>
      </c>
      <c r="R2277"/>
      <c r="S2277" s="156">
        <v>1.8354774000000001E-2</v>
      </c>
      <c r="T2277" s="156">
        <v>1.6187786999999999E-2</v>
      </c>
      <c r="U2277" s="156">
        <v>2.166987E-3</v>
      </c>
      <c r="V2277" s="156">
        <v>0</v>
      </c>
      <c r="W2277"/>
      <c r="X2277" s="155">
        <v>3.2151448999999999E-5</v>
      </c>
      <c r="Y2277"/>
      <c r="Z2277"/>
      <c r="AA2277"/>
      <c r="AB2277"/>
      <c r="AC2277"/>
      <c r="AD2277" s="52"/>
    </row>
    <row r="2278" spans="1:31" ht="14.4">
      <c r="A2278" t="s">
        <v>3164</v>
      </c>
      <c r="B2278" s="150" t="s">
        <v>325</v>
      </c>
      <c r="C2278" s="151" t="str">
        <f t="shared" si="419"/>
        <v>M.020.06.112</v>
      </c>
      <c r="D2278" s="54" t="s">
        <v>1395</v>
      </c>
      <c r="E2278" s="150" t="s">
        <v>352</v>
      </c>
      <c r="F2278" s="153" t="str">
        <f t="shared" si="420"/>
        <v>Fruit snack Knijpfruit/Slurpfruit, in aluminium foil laminated paper per 250 gram NL</v>
      </c>
      <c r="G2278" s="277">
        <v>0.77758320000000003</v>
      </c>
      <c r="H2278" s="44">
        <f t="shared" si="421"/>
        <v>0.77758320000000003</v>
      </c>
      <c r="I2278"/>
      <c r="J2278" s="294">
        <v>0.18093177911366998</v>
      </c>
      <c r="K2278" s="44">
        <f t="shared" si="413"/>
        <v>0.18093177911366998</v>
      </c>
      <c r="L2278" s="295">
        <v>1.6278377E-7</v>
      </c>
      <c r="M2278" s="295">
        <v>3.9602310329899998E-2</v>
      </c>
      <c r="N2278" s="295">
        <v>2.4691826E-2</v>
      </c>
      <c r="O2278" s="295">
        <v>0.11663748</v>
      </c>
      <c r="P2278"/>
      <c r="Q2278" s="212">
        <v>0</v>
      </c>
      <c r="R2278"/>
      <c r="S2278" s="156">
        <v>2.0549964E-2</v>
      </c>
      <c r="T2278" s="156">
        <v>1.9040221999999999E-2</v>
      </c>
      <c r="U2278" s="156">
        <v>1.5097422E-3</v>
      </c>
      <c r="V2278" s="156">
        <v>0</v>
      </c>
      <c r="W2278"/>
      <c r="X2278" s="155">
        <v>4.1624920999999999E-5</v>
      </c>
      <c r="Y2278"/>
      <c r="Z2278"/>
      <c r="AA2278"/>
      <c r="AB2278"/>
      <c r="AC2278"/>
      <c r="AD2278" s="52"/>
      <c r="AE2278" s="269"/>
    </row>
    <row r="2279" spans="1:31" ht="14.4">
      <c r="A2279" t="s">
        <v>3165</v>
      </c>
      <c r="B2279" s="150" t="s">
        <v>325</v>
      </c>
      <c r="C2279" s="151" t="str">
        <f t="shared" si="419"/>
        <v>M.020.06.113</v>
      </c>
      <c r="D2279" s="54" t="s">
        <v>1395</v>
      </c>
      <c r="E2279" s="150" t="s">
        <v>352</v>
      </c>
      <c r="F2279" s="153" t="str">
        <f t="shared" si="420"/>
        <v>Grapes w skin, in fruit bucket per 1 kg NL</v>
      </c>
      <c r="G2279" s="277">
        <v>0.29129426000000003</v>
      </c>
      <c r="H2279" s="44">
        <f t="shared" si="421"/>
        <v>0.29129426000000003</v>
      </c>
      <c r="I2279"/>
      <c r="J2279" s="294">
        <v>8.2358964387203998E-2</v>
      </c>
      <c r="K2279" s="44">
        <f t="shared" si="413"/>
        <v>8.2358964387203998E-2</v>
      </c>
      <c r="L2279" s="295">
        <v>3.8213973999999999E-8</v>
      </c>
      <c r="M2279" s="295">
        <v>2.5405124173230001E-2</v>
      </c>
      <c r="N2279" s="295">
        <v>1.3259663E-2</v>
      </c>
      <c r="O2279" s="295">
        <v>4.3694139E-2</v>
      </c>
      <c r="P2279"/>
      <c r="Q2279" s="212">
        <v>0</v>
      </c>
      <c r="R2279"/>
      <c r="S2279" s="156">
        <v>1.0822406E-2</v>
      </c>
      <c r="T2279" s="156">
        <v>9.8256488999999992E-3</v>
      </c>
      <c r="U2279" s="156">
        <v>9.967574700000001E-4</v>
      </c>
      <c r="V2279" s="156">
        <v>0</v>
      </c>
      <c r="W2279"/>
      <c r="X2279" s="155">
        <v>1.7427335000000001E-5</v>
      </c>
      <c r="Y2279"/>
      <c r="Z2279"/>
      <c r="AA2279"/>
      <c r="AB2279"/>
      <c r="AC2279"/>
      <c r="AD2279" s="52"/>
    </row>
    <row r="2280" spans="1:31" ht="14.4">
      <c r="A2280" t="s">
        <v>3166</v>
      </c>
      <c r="B2280" s="150" t="s">
        <v>325</v>
      </c>
      <c r="C2280" s="151" t="str">
        <f t="shared" si="419"/>
        <v>M.020.06.114</v>
      </c>
      <c r="D2280" s="54" t="s">
        <v>1395</v>
      </c>
      <c r="E2280" s="150" t="s">
        <v>352</v>
      </c>
      <c r="F2280" s="153" t="str">
        <f t="shared" si="420"/>
        <v>Kiwi, in fruit bucket per 1 kg NL</v>
      </c>
      <c r="G2280" s="277">
        <v>0.33290910000000001</v>
      </c>
      <c r="H2280" s="44">
        <f t="shared" si="421"/>
        <v>0.33290910000000001</v>
      </c>
      <c r="I2280"/>
      <c r="J2280" s="294">
        <v>0.120841158434734</v>
      </c>
      <c r="K2280" s="44">
        <f t="shared" si="413"/>
        <v>0.120841158434734</v>
      </c>
      <c r="L2280" s="295">
        <v>5.7835033999999999E-8</v>
      </c>
      <c r="M2280" s="295">
        <v>2.8338894599700001E-2</v>
      </c>
      <c r="N2280" s="295">
        <v>4.2565841E-2</v>
      </c>
      <c r="O2280" s="295">
        <v>4.9936365000000003E-2</v>
      </c>
      <c r="P2280"/>
      <c r="Q2280" s="212">
        <v>0</v>
      </c>
      <c r="R2280"/>
      <c r="S2280" s="156">
        <v>1.2401171000000001E-2</v>
      </c>
      <c r="T2280" s="156">
        <v>1.1598712000000001E-2</v>
      </c>
      <c r="U2280" s="156">
        <v>8.0245936000000002E-4</v>
      </c>
      <c r="V2280" s="156">
        <v>0</v>
      </c>
      <c r="W2280"/>
      <c r="X2280" s="155">
        <v>2.0354878E-5</v>
      </c>
      <c r="Y2280"/>
      <c r="Z2280"/>
      <c r="AA2280"/>
      <c r="AB2280"/>
      <c r="AC2280"/>
      <c r="AD2280" s="52"/>
    </row>
    <row r="2281" spans="1:31" ht="14.4">
      <c r="A2281" t="s">
        <v>3167</v>
      </c>
      <c r="B2281" s="150" t="s">
        <v>325</v>
      </c>
      <c r="C2281" s="151" t="str">
        <f t="shared" si="419"/>
        <v>M.020.06.115</v>
      </c>
      <c r="D2281" s="54" t="s">
        <v>1395</v>
      </c>
      <c r="E2281" s="150" t="s">
        <v>352</v>
      </c>
      <c r="F2281" s="153" t="str">
        <f t="shared" si="420"/>
        <v>Lemon, in plastic net per 1 kg NL</v>
      </c>
      <c r="G2281" s="277">
        <v>0.30658088666666666</v>
      </c>
      <c r="H2281" s="44">
        <f t="shared" si="421"/>
        <v>0.30658088666666666</v>
      </c>
      <c r="I2281"/>
      <c r="J2281" s="294">
        <v>8.6622550643564E-2</v>
      </c>
      <c r="K2281" s="44">
        <f t="shared" si="413"/>
        <v>8.6622550643564E-2</v>
      </c>
      <c r="L2281" s="295">
        <v>2.9699233999999999E-8</v>
      </c>
      <c r="M2281" s="295">
        <v>2.1432202944330001E-2</v>
      </c>
      <c r="N2281" s="295">
        <v>1.9203185000000001E-2</v>
      </c>
      <c r="O2281" s="295">
        <v>4.5987132999999999E-2</v>
      </c>
      <c r="P2281"/>
      <c r="Q2281" s="212">
        <v>0</v>
      </c>
      <c r="R2281"/>
      <c r="S2281" s="156">
        <v>1.0254042E-2</v>
      </c>
      <c r="T2281" s="156">
        <v>9.4217380000000007E-3</v>
      </c>
      <c r="U2281" s="156">
        <v>8.3230355000000003E-4</v>
      </c>
      <c r="V2281" s="156">
        <v>0</v>
      </c>
      <c r="W2281"/>
      <c r="X2281" s="155">
        <v>1.6240018999999999E-5</v>
      </c>
      <c r="Y2281"/>
      <c r="Z2281"/>
      <c r="AA2281"/>
      <c r="AB2281"/>
      <c r="AC2281"/>
      <c r="AD2281" s="52"/>
    </row>
    <row r="2282" spans="1:31" ht="14.4">
      <c r="A2282" t="s">
        <v>3168</v>
      </c>
      <c r="B2282" s="150" t="s">
        <v>325</v>
      </c>
      <c r="C2282" s="151" t="str">
        <f t="shared" si="419"/>
        <v>M.020.06.116</v>
      </c>
      <c r="D2282" s="54" t="s">
        <v>1395</v>
      </c>
      <c r="E2282" s="150" t="s">
        <v>352</v>
      </c>
      <c r="F2282" s="153" t="str">
        <f t="shared" si="420"/>
        <v>Manderins, in plastic net per 1 kg NL</v>
      </c>
      <c r="G2282" s="277">
        <v>0.35140822666666671</v>
      </c>
      <c r="H2282" s="44">
        <f t="shared" si="421"/>
        <v>0.35140822666666671</v>
      </c>
      <c r="I2282"/>
      <c r="J2282" s="294">
        <v>0.12958365967748101</v>
      </c>
      <c r="K2282" s="44">
        <f t="shared" si="413"/>
        <v>0.12958365967748101</v>
      </c>
      <c r="L2282" s="295">
        <v>5.4121581000000002E-8</v>
      </c>
      <c r="M2282" s="295">
        <v>2.4567882555900002E-2</v>
      </c>
      <c r="N2282" s="295">
        <v>5.2304489000000003E-2</v>
      </c>
      <c r="O2282" s="295">
        <v>5.2711234000000003E-2</v>
      </c>
      <c r="P2282"/>
      <c r="Q2282" s="212">
        <v>0</v>
      </c>
      <c r="R2282"/>
      <c r="S2282" s="156">
        <v>1.1464916E-2</v>
      </c>
      <c r="T2282" s="156">
        <v>1.057785E-2</v>
      </c>
      <c r="U2282" s="156">
        <v>8.8706582000000001E-4</v>
      </c>
      <c r="V2282" s="156">
        <v>0</v>
      </c>
      <c r="W2282"/>
      <c r="X2282" s="155">
        <v>1.9668869999999999E-5</v>
      </c>
      <c r="Y2282"/>
      <c r="Z2282"/>
      <c r="AA2282"/>
      <c r="AB2282"/>
      <c r="AC2282"/>
      <c r="AD2282" s="52"/>
    </row>
    <row r="2283" spans="1:31" ht="14.4">
      <c r="A2283" t="s">
        <v>3169</v>
      </c>
      <c r="B2283" s="150" t="s">
        <v>325</v>
      </c>
      <c r="C2283" s="151" t="str">
        <f t="shared" si="419"/>
        <v>M.020.06.117</v>
      </c>
      <c r="D2283" s="54" t="s">
        <v>1395</v>
      </c>
      <c r="E2283" s="150" t="s">
        <v>352</v>
      </c>
      <c r="F2283" s="153" t="str">
        <f t="shared" si="420"/>
        <v>Mango, not packed NL</v>
      </c>
      <c r="G2283" s="277">
        <v>0.87568420000000002</v>
      </c>
      <c r="H2283" s="44">
        <f t="shared" si="421"/>
        <v>0.87568420000000002</v>
      </c>
      <c r="I2283"/>
      <c r="J2283" s="294">
        <v>0.21918227859521</v>
      </c>
      <c r="K2283" s="44">
        <f t="shared" si="413"/>
        <v>0.21918227859521</v>
      </c>
      <c r="L2283" s="295">
        <v>7.1195410000000002E-8</v>
      </c>
      <c r="M2283" s="295">
        <v>3.7306063399799999E-2</v>
      </c>
      <c r="N2283" s="295">
        <v>5.0523513999999999E-2</v>
      </c>
      <c r="O2283" s="295">
        <v>0.13135263</v>
      </c>
      <c r="P2283"/>
      <c r="Q2283" s="212">
        <v>0</v>
      </c>
      <c r="R2283"/>
      <c r="S2283" s="156">
        <v>2.2472332000000001E-2</v>
      </c>
      <c r="T2283" s="156">
        <v>2.0418828E-2</v>
      </c>
      <c r="U2283" s="156">
        <v>2.0535032E-3</v>
      </c>
      <c r="V2283" s="156">
        <v>0</v>
      </c>
      <c r="W2283"/>
      <c r="X2283" s="155">
        <v>3.8991932999999999E-5</v>
      </c>
      <c r="Y2283"/>
      <c r="Z2283"/>
      <c r="AA2283"/>
      <c r="AB2283"/>
      <c r="AC2283"/>
      <c r="AD2283" s="52"/>
    </row>
    <row r="2284" spans="1:31" ht="14.4">
      <c r="A2284" t="s">
        <v>3170</v>
      </c>
      <c r="B2284" s="150" t="s">
        <v>325</v>
      </c>
      <c r="C2284" s="151" t="str">
        <f t="shared" si="419"/>
        <v>M.020.06.118</v>
      </c>
      <c r="D2284" s="54" t="s">
        <v>1395</v>
      </c>
      <c r="E2284" s="150" t="s">
        <v>352</v>
      </c>
      <c r="F2284" s="153" t="str">
        <f t="shared" si="420"/>
        <v>Melon, honeydew, not packed NL</v>
      </c>
      <c r="G2284" s="277">
        <v>0.38558156666666671</v>
      </c>
      <c r="H2284" s="44">
        <f t="shared" si="421"/>
        <v>0.38558156666666671</v>
      </c>
      <c r="I2284"/>
      <c r="J2284" s="294">
        <v>8.6211586730751993E-2</v>
      </c>
      <c r="K2284" s="44">
        <f t="shared" si="413"/>
        <v>8.6211586730751993E-2</v>
      </c>
      <c r="L2284" s="295">
        <v>2.9302502000000001E-8</v>
      </c>
      <c r="M2284" s="295">
        <v>2.0364069628249999E-2</v>
      </c>
      <c r="N2284" s="295">
        <v>8.0102527999999992E-3</v>
      </c>
      <c r="O2284" s="295">
        <v>5.7837235000000001E-2</v>
      </c>
      <c r="P2284"/>
      <c r="Q2284" s="212">
        <v>0</v>
      </c>
      <c r="R2284"/>
      <c r="S2284" s="156">
        <v>1.0948387E-2</v>
      </c>
      <c r="T2284" s="156">
        <v>9.8937338999999999E-3</v>
      </c>
      <c r="U2284" s="156">
        <v>1.054653E-3</v>
      </c>
      <c r="V2284" s="156">
        <v>0</v>
      </c>
      <c r="W2284"/>
      <c r="X2284" s="155">
        <v>1.8194366E-5</v>
      </c>
      <c r="Y2284"/>
      <c r="Z2284"/>
      <c r="AA2284"/>
      <c r="AB2284"/>
      <c r="AC2284"/>
      <c r="AD2284" s="52"/>
    </row>
    <row r="2285" spans="1:31" ht="14.4">
      <c r="A2285" t="s">
        <v>3171</v>
      </c>
      <c r="B2285" s="150" t="s">
        <v>325</v>
      </c>
      <c r="C2285" s="151" t="str">
        <f t="shared" si="419"/>
        <v>M.020.06.119</v>
      </c>
      <c r="D2285" s="54" t="s">
        <v>1395</v>
      </c>
      <c r="E2285" s="150" t="s">
        <v>352</v>
      </c>
      <c r="F2285" s="153" t="str">
        <f t="shared" si="420"/>
        <v>Olives, in brine in food can NL</v>
      </c>
      <c r="G2285" s="277">
        <v>1.9384659333333332</v>
      </c>
      <c r="H2285" s="44">
        <f t="shared" si="421"/>
        <v>1.9384659333333332</v>
      </c>
      <c r="I2285"/>
      <c r="J2285" s="294">
        <v>0.66938436123032996</v>
      </c>
      <c r="K2285" s="44">
        <f t="shared" si="413"/>
        <v>0.66938436123032996</v>
      </c>
      <c r="L2285" s="295">
        <v>3.5073013000000001E-7</v>
      </c>
      <c r="M2285" s="295">
        <v>0.17406384050019999</v>
      </c>
      <c r="N2285" s="295">
        <v>0.20455028</v>
      </c>
      <c r="O2285" s="295">
        <v>0.29076988999999998</v>
      </c>
      <c r="P2285"/>
      <c r="Q2285" s="212">
        <v>0</v>
      </c>
      <c r="R2285"/>
      <c r="S2285" s="156">
        <v>6.8738742000000005E-2</v>
      </c>
      <c r="T2285" s="156">
        <v>6.0223819999999997E-2</v>
      </c>
      <c r="U2285" s="156">
        <v>8.5149218999999998E-3</v>
      </c>
      <c r="V2285" s="156">
        <v>0</v>
      </c>
      <c r="W2285"/>
      <c r="X2285" s="155">
        <v>1.2327724E-4</v>
      </c>
      <c r="Y2285"/>
      <c r="Z2285"/>
      <c r="AA2285"/>
      <c r="AB2285"/>
      <c r="AC2285"/>
      <c r="AD2285" s="52"/>
    </row>
    <row r="2286" spans="1:31" ht="14.4">
      <c r="A2286" t="s">
        <v>3172</v>
      </c>
      <c r="B2286" s="150" t="s">
        <v>325</v>
      </c>
      <c r="C2286" s="151" t="str">
        <f t="shared" si="419"/>
        <v>M.020.06.120</v>
      </c>
      <c r="D2286" s="54" t="s">
        <v>1395</v>
      </c>
      <c r="E2286" s="150" t="s">
        <v>352</v>
      </c>
      <c r="F2286" s="153" t="str">
        <f t="shared" si="420"/>
        <v>Olives, in brine in glass jarper 720 ml NL</v>
      </c>
      <c r="G2286" s="277">
        <v>1.4833601333333333</v>
      </c>
      <c r="H2286" s="44">
        <f t="shared" si="421"/>
        <v>1.4833601333333333</v>
      </c>
      <c r="I2286"/>
      <c r="J2286" s="294">
        <v>0.56236455667024998</v>
      </c>
      <c r="K2286" s="44">
        <f t="shared" si="413"/>
        <v>0.56236455667024998</v>
      </c>
      <c r="L2286" s="295">
        <v>2.3858725E-7</v>
      </c>
      <c r="M2286" s="295">
        <v>0.15322215808299999</v>
      </c>
      <c r="N2286" s="295">
        <v>0.18663814000000001</v>
      </c>
      <c r="O2286" s="295">
        <v>0.22250402</v>
      </c>
      <c r="P2286"/>
      <c r="Q2286" s="212">
        <v>0</v>
      </c>
      <c r="R2286"/>
      <c r="S2286" s="156">
        <v>5.7146983999999998E-2</v>
      </c>
      <c r="T2286" s="156">
        <v>4.9111699000000002E-2</v>
      </c>
      <c r="U2286" s="156">
        <v>8.0352853000000002E-3</v>
      </c>
      <c r="V2286" s="156">
        <v>0</v>
      </c>
      <c r="W2286"/>
      <c r="X2286" s="155">
        <v>9.8806533999999996E-5</v>
      </c>
      <c r="Y2286"/>
      <c r="Z2286"/>
      <c r="AA2286"/>
      <c r="AB2286"/>
      <c r="AC2286"/>
      <c r="AD2286" s="52"/>
    </row>
    <row r="2287" spans="1:31" ht="14.4">
      <c r="A2287" t="s">
        <v>3173</v>
      </c>
      <c r="B2287" s="150" t="s">
        <v>325</v>
      </c>
      <c r="C2287" s="151" t="str">
        <f t="shared" si="419"/>
        <v>M.020.06.121</v>
      </c>
      <c r="D2287" s="54" t="s">
        <v>1395</v>
      </c>
      <c r="E2287" s="150" t="s">
        <v>352</v>
      </c>
      <c r="F2287" s="153" t="str">
        <f t="shared" si="420"/>
        <v>Orange, in plastic net per 1 kg NL</v>
      </c>
      <c r="G2287" s="277">
        <v>0.30974530666666666</v>
      </c>
      <c r="H2287" s="44">
        <f t="shared" si="421"/>
        <v>0.30974530666666666</v>
      </c>
      <c r="I2287"/>
      <c r="J2287" s="294">
        <v>0.131786071684031</v>
      </c>
      <c r="K2287" s="44">
        <f t="shared" si="413"/>
        <v>0.131786071684031</v>
      </c>
      <c r="L2287" s="295">
        <v>4.2686131000000001E-8</v>
      </c>
      <c r="M2287" s="295">
        <v>2.3548211997899998E-2</v>
      </c>
      <c r="N2287" s="295">
        <v>6.1776021E-2</v>
      </c>
      <c r="O2287" s="295">
        <v>4.6461796E-2</v>
      </c>
      <c r="P2287"/>
      <c r="Q2287" s="212">
        <v>0</v>
      </c>
      <c r="R2287"/>
      <c r="S2287" s="156">
        <v>1.0876731000000001E-2</v>
      </c>
      <c r="T2287" s="156">
        <v>1.0139787000000001E-2</v>
      </c>
      <c r="U2287" s="156">
        <v>7.3694479E-4</v>
      </c>
      <c r="V2287" s="156">
        <v>0</v>
      </c>
      <c r="W2287"/>
      <c r="X2287" s="155">
        <v>1.7566130999999999E-5</v>
      </c>
      <c r="Y2287"/>
      <c r="Z2287"/>
      <c r="AA2287"/>
      <c r="AB2287"/>
      <c r="AC2287"/>
      <c r="AD2287" s="52"/>
    </row>
    <row r="2288" spans="1:31" ht="14.4">
      <c r="A2288" t="s">
        <v>3174</v>
      </c>
      <c r="B2288" s="150" t="s">
        <v>325</v>
      </c>
      <c r="C2288" s="151" t="str">
        <f t="shared" si="419"/>
        <v>M.020.06.122</v>
      </c>
      <c r="D2288" s="54" t="s">
        <v>1395</v>
      </c>
      <c r="E2288" s="150" t="s">
        <v>352</v>
      </c>
      <c r="F2288" s="153" t="str">
        <f t="shared" si="420"/>
        <v>Peach, w skin in fruit bucket per 1 kg NL</v>
      </c>
      <c r="G2288" s="277">
        <v>0.27786245333333337</v>
      </c>
      <c r="H2288" s="44">
        <f t="shared" si="421"/>
        <v>0.27786245333333337</v>
      </c>
      <c r="I2288"/>
      <c r="J2288" s="294">
        <v>0.13197672050994999</v>
      </c>
      <c r="K2288" s="44">
        <f t="shared" si="413"/>
        <v>0.13197672050994999</v>
      </c>
      <c r="L2288" s="295">
        <v>4.2534149999999997E-8</v>
      </c>
      <c r="M2288" s="295">
        <v>2.07137489758E-2</v>
      </c>
      <c r="N2288" s="295">
        <v>6.9583561000000002E-2</v>
      </c>
      <c r="O2288" s="295">
        <v>4.1679368000000001E-2</v>
      </c>
      <c r="P2288"/>
      <c r="Q2288" s="212">
        <v>0</v>
      </c>
      <c r="R2288"/>
      <c r="S2288" s="156">
        <v>9.2808839000000001E-3</v>
      </c>
      <c r="T2288" s="156">
        <v>8.4537056999999995E-3</v>
      </c>
      <c r="U2288" s="156">
        <v>8.2717827999999999E-4</v>
      </c>
      <c r="V2288" s="156">
        <v>0</v>
      </c>
      <c r="W2288"/>
      <c r="X2288" s="155">
        <v>1.5940228E-5</v>
      </c>
      <c r="Y2288"/>
      <c r="Z2288"/>
      <c r="AA2288"/>
      <c r="AB2288"/>
      <c r="AC2288"/>
      <c r="AD2288" s="52"/>
    </row>
    <row r="2289" spans="1:31" ht="14.4">
      <c r="A2289" t="s">
        <v>3175</v>
      </c>
      <c r="B2289" s="150" t="s">
        <v>325</v>
      </c>
      <c r="C2289" s="151" t="str">
        <f t="shared" si="419"/>
        <v>M.020.06.123</v>
      </c>
      <c r="D2289" s="54" t="s">
        <v>1395</v>
      </c>
      <c r="E2289" s="150" t="s">
        <v>352</v>
      </c>
      <c r="F2289" s="153" t="str">
        <f t="shared" si="420"/>
        <v>Pineapple in fruit bucket per 1 kg NL</v>
      </c>
      <c r="G2289" s="277">
        <v>0.21974557333333336</v>
      </c>
      <c r="H2289" s="44">
        <f t="shared" si="421"/>
        <v>0.21974557333333336</v>
      </c>
      <c r="I2289"/>
      <c r="J2289" s="294">
        <v>5.0176681268725001E-2</v>
      </c>
      <c r="K2289" s="44">
        <f t="shared" si="413"/>
        <v>5.0176681268725001E-2</v>
      </c>
      <c r="L2289" s="295">
        <v>2.4094175E-8</v>
      </c>
      <c r="M2289" s="295">
        <v>1.4192884474550001E-2</v>
      </c>
      <c r="N2289" s="295">
        <v>3.0219367E-3</v>
      </c>
      <c r="O2289" s="295">
        <v>3.2961836000000001E-2</v>
      </c>
      <c r="P2289"/>
      <c r="Q2289" s="212">
        <v>0</v>
      </c>
      <c r="R2289"/>
      <c r="S2289" s="156">
        <v>7.2384544000000002E-3</v>
      </c>
      <c r="T2289" s="156">
        <v>6.8412975000000003E-3</v>
      </c>
      <c r="U2289" s="156">
        <v>3.9715694E-4</v>
      </c>
      <c r="V2289" s="156">
        <v>0</v>
      </c>
      <c r="W2289"/>
      <c r="X2289" s="155">
        <v>1.1392496000000001E-5</v>
      </c>
      <c r="Y2289"/>
      <c r="Z2289"/>
      <c r="AA2289"/>
      <c r="AB2289"/>
      <c r="AC2289"/>
      <c r="AD2289" s="52"/>
    </row>
    <row r="2290" spans="1:31" ht="14.4">
      <c r="A2290" t="s">
        <v>3176</v>
      </c>
      <c r="B2290" s="150" t="s">
        <v>325</v>
      </c>
      <c r="C2290" s="151" t="str">
        <f t="shared" si="419"/>
        <v>M.020.06.124</v>
      </c>
      <c r="D2290" s="54" t="s">
        <v>1395</v>
      </c>
      <c r="E2290" s="150" t="s">
        <v>352</v>
      </c>
      <c r="F2290" s="153" t="str">
        <f t="shared" si="420"/>
        <v>Strawberries in fruit bucket per 1 kg NL</v>
      </c>
      <c r="G2290" s="277">
        <v>2.9208108666666668</v>
      </c>
      <c r="H2290" s="44">
        <f t="shared" si="421"/>
        <v>2.9208108666666668</v>
      </c>
      <c r="I2290"/>
      <c r="J2290" s="294">
        <v>0.49819693843528701</v>
      </c>
      <c r="K2290" s="44">
        <f t="shared" si="413"/>
        <v>0.49819693843528701</v>
      </c>
      <c r="L2290" s="295">
        <v>9.7657987000000006E-8</v>
      </c>
      <c r="M2290" s="295">
        <v>4.32544947773E-2</v>
      </c>
      <c r="N2290" s="295">
        <v>1.6820715999999999E-2</v>
      </c>
      <c r="O2290" s="295">
        <v>0.43812162999999998</v>
      </c>
      <c r="P2290"/>
      <c r="Q2290" s="212">
        <v>0</v>
      </c>
      <c r="R2290"/>
      <c r="S2290" s="156">
        <v>5.8278398000000002E-2</v>
      </c>
      <c r="T2290" s="156">
        <v>5.5455836000000001E-2</v>
      </c>
      <c r="U2290" s="156">
        <v>2.8225613E-3</v>
      </c>
      <c r="V2290" s="156">
        <v>0</v>
      </c>
      <c r="W2290"/>
      <c r="X2290" s="155">
        <v>9.8753862000000006E-5</v>
      </c>
      <c r="Y2290"/>
      <c r="Z2290"/>
      <c r="AA2290"/>
      <c r="AB2290"/>
      <c r="AC2290"/>
      <c r="AD2290" s="52"/>
    </row>
    <row r="2291" spans="1:31" ht="14.4">
      <c r="B2291" s="150"/>
      <c r="C2291" s="151"/>
      <c r="D2291" s="51" t="s">
        <v>1396</v>
      </c>
      <c r="E2291" s="150"/>
      <c r="F2291"/>
      <c r="H2291" s="44"/>
      <c r="I2291"/>
      <c r="J2291" s="44"/>
      <c r="K2291" s="44">
        <f t="shared" si="413"/>
        <v>0</v>
      </c>
      <c r="L2291" s="44"/>
      <c r="P2291"/>
      <c r="Q2291" s="212"/>
      <c r="R2291"/>
      <c r="S2291"/>
      <c r="T2291"/>
      <c r="U2291"/>
      <c r="V2291"/>
      <c r="W2291"/>
      <c r="X2291"/>
      <c r="Y2291"/>
      <c r="Z2291"/>
      <c r="AA2291"/>
      <c r="AB2291"/>
      <c r="AC2291"/>
      <c r="AD2291" s="52"/>
    </row>
    <row r="2292" spans="1:31" ht="14.4">
      <c r="A2292" t="s">
        <v>3177</v>
      </c>
      <c r="B2292" s="150" t="s">
        <v>325</v>
      </c>
      <c r="C2292" s="151" t="str">
        <f t="shared" ref="C2292:C2301" si="422">MID(A2292,1,12)</f>
        <v>M.020.07.101</v>
      </c>
      <c r="D2292" s="54" t="s">
        <v>1396</v>
      </c>
      <c r="E2292" s="150" t="s">
        <v>352</v>
      </c>
      <c r="F2292" s="153" t="str">
        <f t="shared" ref="F2292:F2301" si="423">MID(A2292, 21,85)</f>
        <v>Biscuit, sweet in plastic foil per 500 gram NL</v>
      </c>
      <c r="G2292" s="277">
        <v>1.946365866666667</v>
      </c>
      <c r="H2292" s="44">
        <f t="shared" ref="H2292:H2301" si="424">G2292</f>
        <v>1.946365866666667</v>
      </c>
      <c r="I2292"/>
      <c r="J2292" s="294">
        <v>0.40418492807652007</v>
      </c>
      <c r="K2292" s="44">
        <f t="shared" si="413"/>
        <v>0.40418492807652007</v>
      </c>
      <c r="L2292" s="295">
        <v>2.2356611999999999E-7</v>
      </c>
      <c r="M2292" s="295">
        <v>0.1087200812104</v>
      </c>
      <c r="N2292" s="295">
        <v>3.5097433000000002E-3</v>
      </c>
      <c r="O2292" s="295">
        <v>0.29195488000000003</v>
      </c>
      <c r="P2292"/>
      <c r="Q2292" s="212">
        <v>0</v>
      </c>
      <c r="R2292"/>
      <c r="S2292" s="156">
        <v>5.6909847999999999E-2</v>
      </c>
      <c r="T2292" s="156">
        <v>5.2376209999999999E-2</v>
      </c>
      <c r="U2292" s="156">
        <v>4.5336383999999997E-3</v>
      </c>
      <c r="V2292" s="156">
        <v>0</v>
      </c>
      <c r="W2292"/>
      <c r="X2292" s="155">
        <v>9.7217027000000002E-5</v>
      </c>
      <c r="Y2292"/>
      <c r="Z2292"/>
      <c r="AA2292"/>
      <c r="AB2292"/>
      <c r="AC2292"/>
      <c r="AD2292" s="52"/>
    </row>
    <row r="2293" spans="1:31" ht="14.4">
      <c r="A2293" t="s">
        <v>3178</v>
      </c>
      <c r="B2293" s="150" t="s">
        <v>325</v>
      </c>
      <c r="C2293" s="151" t="str">
        <f t="shared" si="422"/>
        <v>M.020.07.102</v>
      </c>
      <c r="D2293" s="54" t="s">
        <v>1396</v>
      </c>
      <c r="E2293" s="150" t="s">
        <v>352</v>
      </c>
      <c r="F2293" s="153" t="str">
        <f t="shared" si="423"/>
        <v>Appel pie Dutch w shortbread w butter, in cardboard box NL</v>
      </c>
      <c r="G2293" s="277">
        <v>2.4344212000000001</v>
      </c>
      <c r="H2293" s="44">
        <f t="shared" si="424"/>
        <v>2.4344212000000001</v>
      </c>
      <c r="I2293"/>
      <c r="J2293" s="294">
        <v>0.50221774567896005</v>
      </c>
      <c r="K2293" s="44">
        <f t="shared" si="413"/>
        <v>0.50221774567896005</v>
      </c>
      <c r="L2293" s="295">
        <v>2.0951775999999999E-7</v>
      </c>
      <c r="M2293" s="295">
        <v>0.12190742416120001</v>
      </c>
      <c r="N2293" s="295">
        <v>1.5146932E-2</v>
      </c>
      <c r="O2293" s="295">
        <v>0.36516317999999998</v>
      </c>
      <c r="P2293"/>
      <c r="Q2293" s="212">
        <v>0</v>
      </c>
      <c r="R2293"/>
      <c r="S2293" s="156">
        <v>6.9952881999999994E-2</v>
      </c>
      <c r="T2293" s="156">
        <v>6.5463176999999997E-2</v>
      </c>
      <c r="U2293" s="156">
        <v>4.4897052000000002E-3</v>
      </c>
      <c r="V2293" s="156">
        <v>0</v>
      </c>
      <c r="W2293"/>
      <c r="X2293" s="155">
        <v>1.1350717999999999E-4</v>
      </c>
      <c r="Y2293"/>
      <c r="Z2293"/>
      <c r="AA2293"/>
      <c r="AB2293"/>
      <c r="AC2293"/>
      <c r="AD2293" s="52"/>
    </row>
    <row r="2294" spans="1:31" ht="14.4">
      <c r="A2294" t="s">
        <v>3179</v>
      </c>
      <c r="B2294" s="150" t="s">
        <v>325</v>
      </c>
      <c r="C2294" s="151" t="str">
        <f t="shared" si="422"/>
        <v>M.020.07.103</v>
      </c>
      <c r="D2294" s="54" t="s">
        <v>1396</v>
      </c>
      <c r="E2294" s="150" t="s">
        <v>352</v>
      </c>
      <c r="F2294" s="153" t="str">
        <f t="shared" si="423"/>
        <v>Apple pie Dutch w shortbread w margarine, in cardboard box NL</v>
      </c>
      <c r="G2294" s="277">
        <v>1.5194039333333333</v>
      </c>
      <c r="H2294" s="44">
        <f t="shared" si="424"/>
        <v>1.5194039333333333</v>
      </c>
      <c r="I2294"/>
      <c r="J2294" s="294">
        <v>0.32944088427284002</v>
      </c>
      <c r="K2294" s="44">
        <f t="shared" si="413"/>
        <v>0.32944088427284002</v>
      </c>
      <c r="L2294" s="295">
        <v>1.8486503999999999E-7</v>
      </c>
      <c r="M2294" s="295">
        <v>8.9383118407800013E-2</v>
      </c>
      <c r="N2294" s="295">
        <v>1.2146990999999999E-2</v>
      </c>
      <c r="O2294" s="295">
        <v>0.22791059</v>
      </c>
      <c r="P2294"/>
      <c r="Q2294" s="212">
        <v>0</v>
      </c>
      <c r="R2294"/>
      <c r="S2294" s="156">
        <v>4.5160329999999999E-2</v>
      </c>
      <c r="T2294" s="156">
        <v>4.1307675000000002E-2</v>
      </c>
      <c r="U2294" s="156">
        <v>3.852655E-3</v>
      </c>
      <c r="V2294" s="156">
        <v>0</v>
      </c>
      <c r="W2294"/>
      <c r="X2294" s="155">
        <v>7.7805110999999995E-5</v>
      </c>
      <c r="Y2294"/>
      <c r="Z2294"/>
      <c r="AA2294"/>
      <c r="AB2294"/>
      <c r="AC2294"/>
      <c r="AD2294" s="52"/>
      <c r="AE2294" s="269"/>
    </row>
    <row r="2295" spans="1:31" ht="14.4">
      <c r="A2295" t="s">
        <v>3180</v>
      </c>
      <c r="B2295" s="150" t="s">
        <v>325</v>
      </c>
      <c r="C2295" s="151" t="str">
        <f t="shared" si="422"/>
        <v>M.020.07.104</v>
      </c>
      <c r="D2295" s="54" t="s">
        <v>1396</v>
      </c>
      <c r="E2295" s="150" t="s">
        <v>352</v>
      </c>
      <c r="F2295" s="153" t="str">
        <f t="shared" si="423"/>
        <v>Biscuit, brown/wholemeal in plastic foil per 500 gram NL</v>
      </c>
      <c r="G2295" s="277">
        <v>2.1263332666666668</v>
      </c>
      <c r="H2295" s="44">
        <f t="shared" si="424"/>
        <v>2.1263332666666668</v>
      </c>
      <c r="I2295"/>
      <c r="J2295" s="294">
        <v>0.43538561380315</v>
      </c>
      <c r="K2295" s="44">
        <f t="shared" si="413"/>
        <v>0.43538561380315</v>
      </c>
      <c r="L2295" s="295">
        <v>2.5254285000000003E-7</v>
      </c>
      <c r="M2295" s="295">
        <v>0.11291190686029999</v>
      </c>
      <c r="N2295" s="295">
        <v>3.5234644000000002E-3</v>
      </c>
      <c r="O2295" s="295">
        <v>0.31894999000000002</v>
      </c>
      <c r="P2295"/>
      <c r="Q2295" s="212">
        <v>0</v>
      </c>
      <c r="R2295"/>
      <c r="S2295" s="156">
        <v>6.0274926999999999E-2</v>
      </c>
      <c r="T2295" s="156">
        <v>5.5403248000000002E-2</v>
      </c>
      <c r="U2295" s="156">
        <v>4.8716790000000003E-3</v>
      </c>
      <c r="V2295" s="156">
        <v>0</v>
      </c>
      <c r="W2295"/>
      <c r="X2295" s="155">
        <v>1.0501957E-4</v>
      </c>
      <c r="Y2295"/>
      <c r="Z2295"/>
      <c r="AA2295"/>
      <c r="AB2295"/>
      <c r="AC2295"/>
      <c r="AD2295" s="52"/>
    </row>
    <row r="2296" spans="1:31" ht="14.4">
      <c r="A2296" t="s">
        <v>3181</v>
      </c>
      <c r="B2296" s="150" t="s">
        <v>325</v>
      </c>
      <c r="C2296" s="151" t="str">
        <f t="shared" si="422"/>
        <v>M.020.07.105</v>
      </c>
      <c r="D2296" s="54" t="s">
        <v>1396</v>
      </c>
      <c r="E2296" s="150" t="s">
        <v>352</v>
      </c>
      <c r="F2296" s="153" t="str">
        <f t="shared" si="423"/>
        <v>Biscuit, fruit in plastic foil per 500 gram NL</v>
      </c>
      <c r="G2296" s="277">
        <v>1.9472107333333333</v>
      </c>
      <c r="H2296" s="44">
        <f t="shared" si="424"/>
        <v>1.9472107333333333</v>
      </c>
      <c r="I2296"/>
      <c r="J2296" s="294">
        <v>0.44965573173631002</v>
      </c>
      <c r="K2296" s="44">
        <f t="shared" si="413"/>
        <v>0.44965573173631002</v>
      </c>
      <c r="L2296" s="295">
        <v>2.1273691E-7</v>
      </c>
      <c r="M2296" s="295">
        <v>0.14133138699940001</v>
      </c>
      <c r="N2296" s="295">
        <v>1.6242521999999999E-2</v>
      </c>
      <c r="O2296" s="295">
        <v>0.29208160999999999</v>
      </c>
      <c r="P2296"/>
      <c r="Q2296" s="212">
        <v>0</v>
      </c>
      <c r="R2296"/>
      <c r="S2296" s="156">
        <v>6.4517822000000002E-2</v>
      </c>
      <c r="T2296" s="156">
        <v>5.8098587E-2</v>
      </c>
      <c r="U2296" s="156">
        <v>6.4192349999999997E-3</v>
      </c>
      <c r="V2296" s="156">
        <v>0</v>
      </c>
      <c r="W2296"/>
      <c r="X2296" s="155">
        <v>1.0631721000000001E-4</v>
      </c>
      <c r="Y2296"/>
      <c r="Z2296"/>
      <c r="AA2296"/>
      <c r="AB2296"/>
      <c r="AC2296"/>
      <c r="AD2296" s="52"/>
    </row>
    <row r="2297" spans="1:31" ht="14.4">
      <c r="A2297" t="s">
        <v>3182</v>
      </c>
      <c r="B2297" s="150" t="s">
        <v>325</v>
      </c>
      <c r="C2297" s="151" t="str">
        <f t="shared" si="422"/>
        <v>M.020.07.106</v>
      </c>
      <c r="D2297" s="54" t="s">
        <v>1396</v>
      </c>
      <c r="E2297" s="150" t="s">
        <v>352</v>
      </c>
      <c r="F2297" s="153" t="str">
        <f t="shared" si="423"/>
        <v>Biscuits, in plastic foil per 500 gram NL</v>
      </c>
      <c r="G2297" s="277">
        <v>1.9472107333333333</v>
      </c>
      <c r="H2297" s="44">
        <f t="shared" si="424"/>
        <v>1.9472107333333333</v>
      </c>
      <c r="I2297"/>
      <c r="J2297" s="294">
        <v>0.40431165807652003</v>
      </c>
      <c r="K2297" s="44">
        <f t="shared" si="413"/>
        <v>0.40431165807652003</v>
      </c>
      <c r="L2297" s="295">
        <v>2.2356611999999999E-7</v>
      </c>
      <c r="M2297" s="295">
        <v>0.1087200812104</v>
      </c>
      <c r="N2297" s="295">
        <v>3.5097433000000002E-3</v>
      </c>
      <c r="O2297" s="295">
        <v>0.29208160999999999</v>
      </c>
      <c r="P2297"/>
      <c r="Q2297" s="212">
        <v>0</v>
      </c>
      <c r="R2297"/>
      <c r="S2297" s="156">
        <v>5.6923566000000002E-2</v>
      </c>
      <c r="T2297" s="156">
        <v>5.2389287999999999E-2</v>
      </c>
      <c r="U2297" s="156">
        <v>4.5342780999999997E-3</v>
      </c>
      <c r="V2297" s="156">
        <v>0</v>
      </c>
      <c r="W2297"/>
      <c r="X2297" s="155">
        <v>9.7240583999999995E-5</v>
      </c>
      <c r="Y2297"/>
      <c r="Z2297"/>
      <c r="AA2297"/>
      <c r="AB2297"/>
      <c r="AC2297"/>
      <c r="AD2297" s="52"/>
    </row>
    <row r="2298" spans="1:31" ht="14.4">
      <c r="A2298" t="s">
        <v>3183</v>
      </c>
      <c r="B2298" s="150" t="s">
        <v>325</v>
      </c>
      <c r="C2298" s="151" t="str">
        <f t="shared" si="422"/>
        <v>M.020.07.107</v>
      </c>
      <c r="D2298" s="54" t="s">
        <v>1396</v>
      </c>
      <c r="E2298" s="150" t="s">
        <v>352</v>
      </c>
      <c r="F2298" s="153" t="str">
        <f t="shared" si="423"/>
        <v>Biscuit spiced Speculaas, in plastic foil per 500 gram NL</v>
      </c>
      <c r="G2298" s="277">
        <v>1.946365866666667</v>
      </c>
      <c r="H2298" s="44">
        <f t="shared" si="424"/>
        <v>1.946365866666667</v>
      </c>
      <c r="I2298"/>
      <c r="J2298" s="294">
        <v>0.40418492807652007</v>
      </c>
      <c r="K2298" s="44">
        <f t="shared" si="413"/>
        <v>0.40418492807652007</v>
      </c>
      <c r="L2298" s="295">
        <v>2.2356611999999999E-7</v>
      </c>
      <c r="M2298" s="295">
        <v>0.1087200812104</v>
      </c>
      <c r="N2298" s="295">
        <v>3.5097433000000002E-3</v>
      </c>
      <c r="O2298" s="295">
        <v>0.29195488000000003</v>
      </c>
      <c r="P2298"/>
      <c r="Q2298" s="212">
        <v>0</v>
      </c>
      <c r="R2298"/>
      <c r="S2298" s="156">
        <v>5.6909847999999999E-2</v>
      </c>
      <c r="T2298" s="156">
        <v>5.2376209999999999E-2</v>
      </c>
      <c r="U2298" s="156">
        <v>4.5336383999999997E-3</v>
      </c>
      <c r="V2298" s="156">
        <v>0</v>
      </c>
      <c r="W2298"/>
      <c r="X2298" s="155">
        <v>9.7217027000000002E-5</v>
      </c>
      <c r="Y2298"/>
      <c r="Z2298"/>
      <c r="AA2298"/>
      <c r="AB2298"/>
      <c r="AC2298"/>
      <c r="AD2298" s="52"/>
    </row>
    <row r="2299" spans="1:31" ht="14.4">
      <c r="A2299" t="s">
        <v>3184</v>
      </c>
      <c r="B2299" s="150" t="s">
        <v>325</v>
      </c>
      <c r="C2299" s="151" t="str">
        <f t="shared" si="422"/>
        <v>M.020.07.108</v>
      </c>
      <c r="D2299" s="54" t="s">
        <v>1396</v>
      </c>
      <c r="E2299" s="150" t="s">
        <v>352</v>
      </c>
      <c r="F2299" s="153" t="str">
        <f t="shared" si="423"/>
        <v>Cake, w butter in plastic foil per 500 gram NL</v>
      </c>
      <c r="G2299" s="277">
        <v>4.0817244666666666</v>
      </c>
      <c r="H2299" s="44">
        <f t="shared" si="424"/>
        <v>4.0817244666666666</v>
      </c>
      <c r="I2299"/>
      <c r="J2299" s="294">
        <v>0.88058392606593006</v>
      </c>
      <c r="K2299" s="44">
        <f t="shared" si="413"/>
        <v>0.88058392606593006</v>
      </c>
      <c r="L2299" s="295">
        <v>2.5806112999999999E-7</v>
      </c>
      <c r="M2299" s="295">
        <v>0.2458694220048</v>
      </c>
      <c r="N2299" s="295">
        <v>2.2455576000000001E-2</v>
      </c>
      <c r="O2299" s="295">
        <v>0.61225867</v>
      </c>
      <c r="P2299"/>
      <c r="Q2299" s="212">
        <v>0</v>
      </c>
      <c r="R2299"/>
      <c r="S2299" s="156">
        <v>0.13047146000000001</v>
      </c>
      <c r="T2299" s="156">
        <v>0.12178894</v>
      </c>
      <c r="U2299" s="156">
        <v>8.6825180999999998E-3</v>
      </c>
      <c r="V2299" s="156">
        <v>0</v>
      </c>
      <c r="W2299"/>
      <c r="X2299" s="155">
        <v>1.9708635999999999E-4</v>
      </c>
      <c r="Y2299"/>
      <c r="Z2299"/>
      <c r="AA2299"/>
      <c r="AB2299"/>
      <c r="AC2299"/>
      <c r="AD2299" s="52"/>
    </row>
    <row r="2300" spans="1:31" ht="14.4">
      <c r="A2300" t="s">
        <v>3185</v>
      </c>
      <c r="B2300" s="150" t="s">
        <v>325</v>
      </c>
      <c r="C2300" s="151" t="str">
        <f t="shared" si="422"/>
        <v>M.020.07.109</v>
      </c>
      <c r="D2300" s="54" t="s">
        <v>1396</v>
      </c>
      <c r="E2300" s="150" t="s">
        <v>352</v>
      </c>
      <c r="F2300" s="153" t="str">
        <f t="shared" si="423"/>
        <v>Cake, wo butter in plastic foil per 500 gram NL</v>
      </c>
      <c r="G2300" s="277">
        <v>2.1888688000000003</v>
      </c>
      <c r="H2300" s="44">
        <f t="shared" si="424"/>
        <v>2.1888688000000003</v>
      </c>
      <c r="I2300"/>
      <c r="J2300" s="294">
        <v>0.52054726391478001</v>
      </c>
      <c r="K2300" s="44">
        <f t="shared" si="413"/>
        <v>0.52054726391478001</v>
      </c>
      <c r="L2300" s="295">
        <v>2.3055458E-7</v>
      </c>
      <c r="M2300" s="295">
        <v>0.17530129036020001</v>
      </c>
      <c r="N2300" s="295">
        <v>1.6915422999999999E-2</v>
      </c>
      <c r="O2300" s="295">
        <v>0.32833032000000001</v>
      </c>
      <c r="P2300"/>
      <c r="Q2300" s="212">
        <v>0</v>
      </c>
      <c r="R2300"/>
      <c r="S2300" s="156">
        <v>7.7598392000000002E-2</v>
      </c>
      <c r="T2300" s="156">
        <v>7.0183246000000005E-2</v>
      </c>
      <c r="U2300" s="156">
        <v>7.4151460999999997E-3</v>
      </c>
      <c r="V2300" s="156">
        <v>0</v>
      </c>
      <c r="W2300"/>
      <c r="X2300" s="155">
        <v>1.2361737999999999E-4</v>
      </c>
      <c r="Y2300"/>
      <c r="Z2300"/>
      <c r="AA2300"/>
      <c r="AB2300"/>
      <c r="AC2300"/>
      <c r="AD2300" s="52"/>
    </row>
    <row r="2301" spans="1:31" ht="14.4">
      <c r="A2301" t="s">
        <v>3186</v>
      </c>
      <c r="B2301" s="150" t="s">
        <v>325</v>
      </c>
      <c r="C2301" s="151" t="str">
        <f t="shared" si="422"/>
        <v>M.020.07.110</v>
      </c>
      <c r="D2301" s="54" t="s">
        <v>1396</v>
      </c>
      <c r="E2301" s="150" t="s">
        <v>352</v>
      </c>
      <c r="F2301" s="153" t="str">
        <f t="shared" si="423"/>
        <v>Waffle, syrup in plastic foil per 500 gram NL</v>
      </c>
      <c r="G2301" s="277">
        <v>2.6577938000000003</v>
      </c>
      <c r="H2301" s="44">
        <f t="shared" si="424"/>
        <v>2.6577938000000003</v>
      </c>
      <c r="I2301"/>
      <c r="J2301" s="294">
        <v>0.55582578746001998</v>
      </c>
      <c r="K2301" s="44">
        <f t="shared" si="413"/>
        <v>0.55582578746001998</v>
      </c>
      <c r="L2301" s="295">
        <v>1.9185542000000001E-7</v>
      </c>
      <c r="M2301" s="295">
        <v>0.14393754060460001</v>
      </c>
      <c r="N2301" s="295">
        <v>1.3218985000000001E-2</v>
      </c>
      <c r="O2301" s="295">
        <v>0.39866907000000001</v>
      </c>
      <c r="P2301"/>
      <c r="Q2301" s="212">
        <v>0</v>
      </c>
      <c r="R2301"/>
      <c r="S2301" s="156">
        <v>7.9363935999999996E-2</v>
      </c>
      <c r="T2301" s="156">
        <v>7.3716816000000004E-2</v>
      </c>
      <c r="U2301" s="156">
        <v>5.6471205999999996E-3</v>
      </c>
      <c r="V2301" s="156">
        <v>0</v>
      </c>
      <c r="W2301"/>
      <c r="X2301" s="155">
        <v>1.2519669000000001E-4</v>
      </c>
      <c r="Y2301"/>
      <c r="Z2301"/>
      <c r="AA2301"/>
      <c r="AB2301"/>
      <c r="AC2301"/>
      <c r="AD2301" s="52"/>
    </row>
    <row r="2302" spans="1:31" ht="14.4">
      <c r="B2302" s="150"/>
      <c r="C2302" s="151"/>
      <c r="D2302" s="51" t="s">
        <v>1397</v>
      </c>
      <c r="E2302" s="150"/>
      <c r="F2302"/>
      <c r="H2302" s="44"/>
      <c r="I2302"/>
      <c r="J2302" s="44"/>
      <c r="K2302" s="44">
        <f t="shared" si="413"/>
        <v>0</v>
      </c>
      <c r="L2302" s="44"/>
      <c r="P2302"/>
      <c r="Q2302" s="212"/>
      <c r="R2302"/>
      <c r="S2302"/>
      <c r="T2302"/>
      <c r="U2302"/>
      <c r="V2302"/>
      <c r="W2302"/>
      <c r="X2302"/>
      <c r="Y2302"/>
      <c r="Z2302"/>
      <c r="AA2302"/>
      <c r="AB2302"/>
      <c r="AC2302"/>
      <c r="AD2302" s="52"/>
    </row>
    <row r="2303" spans="1:31" ht="14.4">
      <c r="A2303" t="s">
        <v>3187</v>
      </c>
      <c r="B2303" s="150" t="s">
        <v>325</v>
      </c>
      <c r="C2303" s="151" t="str">
        <f t="shared" ref="C2303:C2309" si="425">MID(A2303,1,12)</f>
        <v>M.020.08.101</v>
      </c>
      <c r="D2303" s="54" t="s">
        <v>1397</v>
      </c>
      <c r="E2303" s="150" t="s">
        <v>352</v>
      </c>
      <c r="F2303" s="153" t="str">
        <f t="shared" ref="F2303:F2309" si="426">MID(A2303, 21,85)</f>
        <v>Dough for pizza and savoury pie, in plastic foil per 500 gram NL</v>
      </c>
      <c r="G2303" s="277">
        <v>0.92123093333333339</v>
      </c>
      <c r="H2303" s="44">
        <f t="shared" ref="H2303:H2309" si="427">G2303</f>
        <v>0.92123093333333339</v>
      </c>
      <c r="I2303"/>
      <c r="J2303" s="294">
        <v>0.21341691519143</v>
      </c>
      <c r="K2303" s="44">
        <f t="shared" si="413"/>
        <v>0.21341691519143</v>
      </c>
      <c r="L2303" s="295">
        <v>1.1245403E-7</v>
      </c>
      <c r="M2303" s="295">
        <v>7.16103456374E-2</v>
      </c>
      <c r="N2303" s="295">
        <v>3.6218170999999999E-3</v>
      </c>
      <c r="O2303" s="295">
        <v>0.13818464</v>
      </c>
      <c r="P2303"/>
      <c r="Q2303" s="212">
        <v>0</v>
      </c>
      <c r="R2303"/>
      <c r="S2303" s="156">
        <v>3.1428866E-2</v>
      </c>
      <c r="T2303" s="156">
        <v>2.8157412999999999E-2</v>
      </c>
      <c r="U2303" s="156">
        <v>3.2714534999999999E-3</v>
      </c>
      <c r="V2303" s="156">
        <v>0</v>
      </c>
      <c r="W2303"/>
      <c r="X2303" s="155">
        <v>5.2324143E-5</v>
      </c>
      <c r="Y2303"/>
      <c r="Z2303"/>
      <c r="AA2303"/>
      <c r="AB2303"/>
      <c r="AC2303"/>
      <c r="AD2303" s="52"/>
      <c r="AE2303" s="269"/>
    </row>
    <row r="2304" spans="1:31" ht="14.4">
      <c r="A2304" t="s">
        <v>3188</v>
      </c>
      <c r="B2304" s="150" t="s">
        <v>325</v>
      </c>
      <c r="C2304" s="151" t="str">
        <f t="shared" si="425"/>
        <v>M.020.08.102</v>
      </c>
      <c r="D2304" s="54" t="s">
        <v>1397</v>
      </c>
      <c r="E2304" s="150" t="s">
        <v>352</v>
      </c>
      <c r="F2304" s="153" t="str">
        <f t="shared" si="426"/>
        <v>Flour wheat, white Sugar packaging per 1 kg NL</v>
      </c>
      <c r="G2304" s="277">
        <v>0.73111880000000007</v>
      </c>
      <c r="H2304" s="44">
        <f t="shared" si="427"/>
        <v>0.73111880000000007</v>
      </c>
      <c r="I2304"/>
      <c r="J2304" s="294">
        <v>0.18827465964898998</v>
      </c>
      <c r="K2304" s="44">
        <f t="shared" si="413"/>
        <v>0.18827465964898998</v>
      </c>
      <c r="L2304" s="295">
        <v>1.0554779000000001E-7</v>
      </c>
      <c r="M2304" s="295">
        <v>7.5252960401199998E-2</v>
      </c>
      <c r="N2304" s="295">
        <v>3.3537736999999998E-3</v>
      </c>
      <c r="O2304" s="295">
        <v>0.10966782</v>
      </c>
      <c r="P2304"/>
      <c r="Q2304" s="212">
        <v>0</v>
      </c>
      <c r="R2304"/>
      <c r="S2304" s="156">
        <v>2.9822689999999999E-2</v>
      </c>
      <c r="T2304" s="156">
        <v>2.6813746999999999E-2</v>
      </c>
      <c r="U2304" s="156">
        <v>3.0089433000000001E-3</v>
      </c>
      <c r="V2304" s="156">
        <v>0</v>
      </c>
      <c r="W2304"/>
      <c r="X2304" s="155">
        <v>4.7599529000000003E-5</v>
      </c>
      <c r="Y2304"/>
      <c r="Z2304"/>
      <c r="AA2304"/>
      <c r="AB2304"/>
      <c r="AC2304"/>
      <c r="AD2304" s="52"/>
    </row>
    <row r="2305" spans="1:31" ht="14.4">
      <c r="A2305" t="s">
        <v>3189</v>
      </c>
      <c r="B2305" s="150" t="s">
        <v>325</v>
      </c>
      <c r="C2305" s="151" t="str">
        <f t="shared" si="425"/>
        <v>M.020.08.103</v>
      </c>
      <c r="D2305" s="54" t="s">
        <v>1397</v>
      </c>
      <c r="E2305" s="150" t="s">
        <v>352</v>
      </c>
      <c r="F2305" s="153" t="str">
        <f t="shared" si="426"/>
        <v>Muesli, crunchy plain/w fruit in cardboard box NL</v>
      </c>
      <c r="G2305" s="277">
        <v>1.3535901333333333</v>
      </c>
      <c r="H2305" s="44">
        <f t="shared" si="427"/>
        <v>1.3535901333333333</v>
      </c>
      <c r="I2305"/>
      <c r="J2305" s="294">
        <v>0.32416817273054999</v>
      </c>
      <c r="K2305" s="44">
        <f t="shared" si="413"/>
        <v>0.32416817273054999</v>
      </c>
      <c r="L2305" s="295">
        <v>1.5836314999999999E-7</v>
      </c>
      <c r="M2305" s="295">
        <v>0.10828932036739999</v>
      </c>
      <c r="N2305" s="295">
        <v>1.2840173999999999E-2</v>
      </c>
      <c r="O2305" s="295">
        <v>0.20303852</v>
      </c>
      <c r="P2305"/>
      <c r="Q2305" s="212">
        <v>0</v>
      </c>
      <c r="R2305"/>
      <c r="S2305" s="156">
        <v>4.5922421999999997E-2</v>
      </c>
      <c r="T2305" s="156">
        <v>4.0250477E-2</v>
      </c>
      <c r="U2305" s="156">
        <v>5.6719442999999996E-3</v>
      </c>
      <c r="V2305" s="156">
        <v>0</v>
      </c>
      <c r="W2305"/>
      <c r="X2305" s="155">
        <v>7.7695050999999993E-5</v>
      </c>
      <c r="Y2305"/>
      <c r="Z2305"/>
      <c r="AA2305"/>
      <c r="AB2305"/>
      <c r="AC2305"/>
      <c r="AD2305" s="52"/>
    </row>
    <row r="2306" spans="1:31" ht="14.4">
      <c r="A2306" t="s">
        <v>3190</v>
      </c>
      <c r="B2306" s="150" t="s">
        <v>325</v>
      </c>
      <c r="C2306" s="151" t="str">
        <f t="shared" si="425"/>
        <v>M.020.08.104</v>
      </c>
      <c r="D2306" s="54" t="s">
        <v>1397</v>
      </c>
      <c r="E2306" s="150" t="s">
        <v>352</v>
      </c>
      <c r="F2306" s="153" t="str">
        <f t="shared" si="426"/>
        <v>Oatmeal, in cardboard box NL</v>
      </c>
      <c r="G2306" s="277">
        <v>0.95944633333333329</v>
      </c>
      <c r="H2306" s="44">
        <f t="shared" si="427"/>
        <v>0.95944633333333329</v>
      </c>
      <c r="I2306"/>
      <c r="J2306" s="294">
        <v>0.23190523758454001</v>
      </c>
      <c r="K2306" s="44">
        <f t="shared" ref="K2306:K2369" si="428">J2306</f>
        <v>0.23190523758454001</v>
      </c>
      <c r="L2306" s="295">
        <v>1.2055094E-7</v>
      </c>
      <c r="M2306" s="295">
        <v>8.4456872533600014E-2</v>
      </c>
      <c r="N2306" s="295">
        <v>3.5312945000000001E-3</v>
      </c>
      <c r="O2306" s="295">
        <v>0.14391694999999999</v>
      </c>
      <c r="P2306"/>
      <c r="Q2306" s="212">
        <v>0</v>
      </c>
      <c r="R2306"/>
      <c r="S2306" s="156">
        <v>3.3994488000000003E-2</v>
      </c>
      <c r="T2306" s="156">
        <v>2.9443093E-2</v>
      </c>
      <c r="U2306" s="156">
        <v>4.5513955000000004E-3</v>
      </c>
      <c r="V2306" s="156">
        <v>0</v>
      </c>
      <c r="W2306"/>
      <c r="X2306" s="155">
        <v>5.7832927E-5</v>
      </c>
      <c r="Y2306"/>
      <c r="Z2306"/>
      <c r="AA2306"/>
      <c r="AB2306"/>
      <c r="AC2306"/>
      <c r="AD2306" s="52"/>
    </row>
    <row r="2307" spans="1:31" ht="14.4">
      <c r="A2307" t="s">
        <v>3191</v>
      </c>
      <c r="B2307" s="150" t="s">
        <v>325</v>
      </c>
      <c r="C2307" s="151" t="str">
        <f t="shared" si="425"/>
        <v>M.020.08.105</v>
      </c>
      <c r="D2307" s="54" t="s">
        <v>1397</v>
      </c>
      <c r="E2307" s="150" t="s">
        <v>352</v>
      </c>
      <c r="F2307" s="153" t="str">
        <f t="shared" si="426"/>
        <v>Pasta, white Pasta packaging per 1 kg NL</v>
      </c>
      <c r="G2307" s="277">
        <v>1.4670312666666667</v>
      </c>
      <c r="H2307" s="44">
        <f t="shared" si="427"/>
        <v>1.4670312666666667</v>
      </c>
      <c r="I2307"/>
      <c r="J2307" s="294">
        <v>0.32875865196256998</v>
      </c>
      <c r="K2307" s="44">
        <f t="shared" si="428"/>
        <v>0.32875865196256998</v>
      </c>
      <c r="L2307" s="295">
        <v>1.6625367E-7</v>
      </c>
      <c r="M2307" s="295">
        <v>9.8819736608899991E-2</v>
      </c>
      <c r="N2307" s="295">
        <v>9.8840591000000002E-3</v>
      </c>
      <c r="O2307" s="295">
        <v>0.22005469</v>
      </c>
      <c r="P2307"/>
      <c r="Q2307" s="212">
        <v>0</v>
      </c>
      <c r="R2307"/>
      <c r="S2307" s="156">
        <v>4.7918822999999999E-2</v>
      </c>
      <c r="T2307" s="156">
        <v>4.4260671000000001E-2</v>
      </c>
      <c r="U2307" s="156">
        <v>3.6581511000000001E-3</v>
      </c>
      <c r="V2307" s="156">
        <v>0</v>
      </c>
      <c r="W2307"/>
      <c r="X2307" s="155">
        <v>7.7859519000000001E-5</v>
      </c>
      <c r="Y2307"/>
      <c r="Z2307"/>
      <c r="AA2307"/>
      <c r="AB2307"/>
      <c r="AC2307"/>
      <c r="AD2307" s="52"/>
      <c r="AE2307" s="269"/>
    </row>
    <row r="2308" spans="1:31" ht="14.4">
      <c r="A2308" t="s">
        <v>3192</v>
      </c>
      <c r="B2308" s="150" t="s">
        <v>325</v>
      </c>
      <c r="C2308" s="151" t="str">
        <f t="shared" si="425"/>
        <v>M.020.08.106</v>
      </c>
      <c r="D2308" s="54" t="s">
        <v>1397</v>
      </c>
      <c r="E2308" s="150" t="s">
        <v>352</v>
      </c>
      <c r="F2308" s="153" t="str">
        <f t="shared" si="426"/>
        <v>Rice, brown in cardboard box NL</v>
      </c>
      <c r="G2308" s="277">
        <v>2.6495286666666669</v>
      </c>
      <c r="H2308" s="44">
        <f t="shared" si="427"/>
        <v>2.6495286666666669</v>
      </c>
      <c r="I2308"/>
      <c r="J2308" s="294">
        <v>0.68715167824981993</v>
      </c>
      <c r="K2308" s="44">
        <f t="shared" si="428"/>
        <v>0.68715167824981993</v>
      </c>
      <c r="L2308" s="295">
        <v>1.3010222000000001E-7</v>
      </c>
      <c r="M2308" s="295">
        <v>8.7425268147600002E-2</v>
      </c>
      <c r="N2308" s="295">
        <v>0.20229697999999999</v>
      </c>
      <c r="O2308" s="295">
        <v>0.39742929999999999</v>
      </c>
      <c r="P2308"/>
      <c r="Q2308" s="212">
        <v>0</v>
      </c>
      <c r="R2308"/>
      <c r="S2308" s="156">
        <v>6.2647095E-2</v>
      </c>
      <c r="T2308" s="156">
        <v>5.7105358000000002E-2</v>
      </c>
      <c r="U2308" s="156">
        <v>5.5417369999999997E-3</v>
      </c>
      <c r="V2308" s="156">
        <v>0</v>
      </c>
      <c r="W2308"/>
      <c r="X2308" s="155">
        <v>1.0616652E-4</v>
      </c>
      <c r="Y2308"/>
      <c r="Z2308"/>
      <c r="AA2308"/>
      <c r="AB2308"/>
      <c r="AC2308"/>
      <c r="AD2308" s="52"/>
    </row>
    <row r="2309" spans="1:31" ht="14.4">
      <c r="A2309" t="s">
        <v>3193</v>
      </c>
      <c r="B2309" s="150" t="s">
        <v>325</v>
      </c>
      <c r="C2309" s="151" t="str">
        <f t="shared" si="425"/>
        <v>M.020.08.107</v>
      </c>
      <c r="D2309" s="54" t="s">
        <v>1397</v>
      </c>
      <c r="E2309" s="150" t="s">
        <v>352</v>
      </c>
      <c r="F2309" s="153" t="str">
        <f t="shared" si="426"/>
        <v>Rice, white in cardboard box NL</v>
      </c>
      <c r="G2309" s="277">
        <v>3.0407826666666669</v>
      </c>
      <c r="H2309" s="44">
        <f t="shared" si="427"/>
        <v>3.0407826666666669</v>
      </c>
      <c r="I2309"/>
      <c r="J2309" s="294">
        <v>0.78339433404712999</v>
      </c>
      <c r="K2309" s="44">
        <f t="shared" si="428"/>
        <v>0.78339433404712999</v>
      </c>
      <c r="L2309" s="295">
        <v>1.5472713E-7</v>
      </c>
      <c r="M2309" s="295">
        <v>0.10023334932000001</v>
      </c>
      <c r="N2309" s="295">
        <v>0.22704342999999999</v>
      </c>
      <c r="O2309" s="295">
        <v>0.45611740000000001</v>
      </c>
      <c r="P2309"/>
      <c r="Q2309" s="212">
        <v>0</v>
      </c>
      <c r="R2309"/>
      <c r="S2309" s="156">
        <v>7.1882169999999995E-2</v>
      </c>
      <c r="T2309" s="156">
        <v>6.5599834999999995E-2</v>
      </c>
      <c r="U2309" s="156">
        <v>6.2823343000000002E-3</v>
      </c>
      <c r="V2309" s="156">
        <v>0</v>
      </c>
      <c r="W2309"/>
      <c r="X2309" s="155">
        <v>1.2207649000000001E-4</v>
      </c>
      <c r="Y2309"/>
      <c r="Z2309"/>
      <c r="AA2309"/>
      <c r="AB2309"/>
      <c r="AC2309"/>
      <c r="AD2309" s="52"/>
    </row>
    <row r="2310" spans="1:31" ht="14.4">
      <c r="B2310" s="150"/>
      <c r="C2310" s="151"/>
      <c r="D2310" s="51" t="s">
        <v>1398</v>
      </c>
      <c r="E2310" s="150"/>
      <c r="F2310"/>
      <c r="H2310" s="44"/>
      <c r="I2310"/>
      <c r="J2310" s="44"/>
      <c r="K2310" s="44">
        <f t="shared" si="428"/>
        <v>0</v>
      </c>
      <c r="L2310" s="44"/>
      <c r="P2310"/>
      <c r="Q2310" s="212"/>
      <c r="R2310"/>
      <c r="S2310"/>
      <c r="T2310"/>
      <c r="U2310"/>
      <c r="V2310"/>
      <c r="W2310"/>
      <c r="X2310"/>
      <c r="Y2310"/>
      <c r="Z2310"/>
      <c r="AA2310"/>
      <c r="AB2310"/>
      <c r="AC2310"/>
      <c r="AD2310" s="52"/>
    </row>
    <row r="2311" spans="1:31" ht="14.4">
      <c r="A2311" t="s">
        <v>3194</v>
      </c>
      <c r="B2311" s="150" t="s">
        <v>325</v>
      </c>
      <c r="C2311" s="151" t="str">
        <f t="shared" ref="C2311:C2333" si="429">MID(A2311,1,12)</f>
        <v>M.020.09.101</v>
      </c>
      <c r="D2311" s="54" t="s">
        <v>1398</v>
      </c>
      <c r="E2311" s="150" t="s">
        <v>352</v>
      </c>
      <c r="F2311" s="153" t="str">
        <f t="shared" ref="F2311:F2333" si="430">MID(A2311, 21,85)</f>
        <v>Bean sprouts in fruit bucket per 1 kg NL</v>
      </c>
      <c r="G2311" s="277">
        <v>0.64267772000000001</v>
      </c>
      <c r="H2311" s="44">
        <f t="shared" ref="H2311:H2333" si="431">G2311</f>
        <v>0.64267772000000001</v>
      </c>
      <c r="I2311"/>
      <c r="J2311" s="294">
        <v>0.130855305808452</v>
      </c>
      <c r="K2311" s="44">
        <f t="shared" si="428"/>
        <v>0.130855305808452</v>
      </c>
      <c r="L2311" s="295">
        <v>6.0156451999999998E-8</v>
      </c>
      <c r="M2311" s="295">
        <v>2.6445105551999998E-2</v>
      </c>
      <c r="N2311" s="295">
        <v>8.0084821000000004E-3</v>
      </c>
      <c r="O2311" s="295">
        <v>9.6401658000000001E-2</v>
      </c>
      <c r="P2311"/>
      <c r="Q2311" s="212">
        <v>0</v>
      </c>
      <c r="R2311"/>
      <c r="S2311" s="156">
        <v>1.4814427E-2</v>
      </c>
      <c r="T2311" s="156">
        <v>1.2531423E-2</v>
      </c>
      <c r="U2311" s="156">
        <v>2.2830033000000001E-3</v>
      </c>
      <c r="V2311" s="156">
        <v>0</v>
      </c>
      <c r="W2311"/>
      <c r="X2311" s="155">
        <v>2.9095893000000001E-5</v>
      </c>
      <c r="Y2311"/>
      <c r="Z2311"/>
      <c r="AA2311"/>
      <c r="AB2311"/>
      <c r="AC2311"/>
      <c r="AD2311" s="52"/>
    </row>
    <row r="2312" spans="1:31" ht="14.4">
      <c r="A2312" t="s">
        <v>3195</v>
      </c>
      <c r="B2312" s="150" t="s">
        <v>325</v>
      </c>
      <c r="C2312" s="151" t="str">
        <f t="shared" si="429"/>
        <v>M.020.09.103</v>
      </c>
      <c r="D2312" s="54" t="s">
        <v>1398</v>
      </c>
      <c r="E2312" s="150" t="s">
        <v>352</v>
      </c>
      <c r="F2312" s="153" t="str">
        <f t="shared" si="430"/>
        <v>Beans, green in food can NL</v>
      </c>
      <c r="G2312" s="277">
        <v>1.4184285333333333</v>
      </c>
      <c r="H2312" s="44">
        <f t="shared" si="431"/>
        <v>1.4184285333333333</v>
      </c>
      <c r="I2312"/>
      <c r="J2312" s="294">
        <v>0.35279470166362004</v>
      </c>
      <c r="K2312" s="44">
        <f t="shared" si="428"/>
        <v>0.35279470166362004</v>
      </c>
      <c r="L2312" s="295">
        <v>2.5647611999999999E-7</v>
      </c>
      <c r="M2312" s="295">
        <v>0.10646974618750001</v>
      </c>
      <c r="N2312" s="295">
        <v>3.3560419000000001E-2</v>
      </c>
      <c r="O2312" s="295">
        <v>0.21276428</v>
      </c>
      <c r="P2312"/>
      <c r="Q2312" s="212">
        <v>0</v>
      </c>
      <c r="R2312"/>
      <c r="S2312" s="156">
        <v>4.8794889000000001E-2</v>
      </c>
      <c r="T2312" s="156">
        <v>4.5812276999999998E-2</v>
      </c>
      <c r="U2312" s="156">
        <v>2.9826116999999998E-3</v>
      </c>
      <c r="V2312" s="156">
        <v>0</v>
      </c>
      <c r="W2312"/>
      <c r="X2312" s="155">
        <v>8.3194299000000001E-5</v>
      </c>
      <c r="Y2312"/>
      <c r="Z2312"/>
      <c r="AA2312"/>
      <c r="AB2312"/>
      <c r="AC2312"/>
      <c r="AD2312" s="52"/>
    </row>
    <row r="2313" spans="1:31" ht="14.4">
      <c r="A2313" t="s">
        <v>3196</v>
      </c>
      <c r="B2313" s="150" t="s">
        <v>325</v>
      </c>
      <c r="C2313" s="151" t="str">
        <f t="shared" si="429"/>
        <v>M.020.09.104</v>
      </c>
      <c r="D2313" s="54" t="s">
        <v>1398</v>
      </c>
      <c r="E2313" s="150" t="s">
        <v>352</v>
      </c>
      <c r="F2313" s="153" t="str">
        <f t="shared" si="430"/>
        <v>Beans, green in glass jarper 720 ml NL</v>
      </c>
      <c r="G2313" s="277">
        <v>0.96332279999999992</v>
      </c>
      <c r="H2313" s="44">
        <f t="shared" si="431"/>
        <v>0.96332279999999992</v>
      </c>
      <c r="I2313"/>
      <c r="J2313" s="294">
        <v>0.24577491310354999</v>
      </c>
      <c r="K2313" s="44">
        <f t="shared" si="428"/>
        <v>0.24577491310354999</v>
      </c>
      <c r="L2313" s="295">
        <v>1.4433325000000001E-7</v>
      </c>
      <c r="M2313" s="295">
        <v>8.5628072770300004E-2</v>
      </c>
      <c r="N2313" s="295">
        <v>1.5648275999999999E-2</v>
      </c>
      <c r="O2313" s="295">
        <v>0.14449841999999999</v>
      </c>
      <c r="P2313"/>
      <c r="Q2313" s="212">
        <v>0</v>
      </c>
      <c r="R2313"/>
      <c r="S2313" s="156">
        <v>3.7203133999999999E-2</v>
      </c>
      <c r="T2313" s="156">
        <v>3.4700159000000001E-2</v>
      </c>
      <c r="U2313" s="156">
        <v>2.5029751999999998E-3</v>
      </c>
      <c r="V2313" s="156">
        <v>0</v>
      </c>
      <c r="W2313"/>
      <c r="X2313" s="155">
        <v>5.8723598999999999E-5</v>
      </c>
      <c r="Y2313"/>
      <c r="Z2313"/>
      <c r="AA2313"/>
      <c r="AB2313"/>
      <c r="AC2313"/>
      <c r="AD2313" s="52"/>
    </row>
    <row r="2314" spans="1:31" ht="14.4">
      <c r="A2314" t="s">
        <v>3197</v>
      </c>
      <c r="B2314" s="150" t="s">
        <v>325</v>
      </c>
      <c r="C2314" s="151" t="str">
        <f t="shared" si="429"/>
        <v>M.020.09.105</v>
      </c>
      <c r="D2314" s="54" t="s">
        <v>1398</v>
      </c>
      <c r="E2314" s="150" t="s">
        <v>352</v>
      </c>
      <c r="F2314" s="153" t="str">
        <f t="shared" si="430"/>
        <v>Beans, green in plastic foil per 500 gram NL</v>
      </c>
      <c r="G2314" s="277">
        <v>0.43238033333333337</v>
      </c>
      <c r="H2314" s="44">
        <f t="shared" si="431"/>
        <v>0.43238033333333337</v>
      </c>
      <c r="I2314"/>
      <c r="J2314" s="294">
        <v>0.12711525631140999</v>
      </c>
      <c r="K2314" s="44">
        <f t="shared" si="428"/>
        <v>0.12711525631140999</v>
      </c>
      <c r="L2314" s="295">
        <v>1.0278841E-7</v>
      </c>
      <c r="M2314" s="295">
        <v>5.0180672523E-2</v>
      </c>
      <c r="N2314" s="295">
        <v>1.2077431E-2</v>
      </c>
      <c r="O2314" s="295">
        <v>6.4857049999999999E-2</v>
      </c>
      <c r="P2314"/>
      <c r="Q2314" s="212">
        <v>0</v>
      </c>
      <c r="R2314"/>
      <c r="S2314" s="156">
        <v>1.8849649E-2</v>
      </c>
      <c r="T2314" s="156">
        <v>1.7198768999999999E-2</v>
      </c>
      <c r="U2314" s="156">
        <v>1.6508801E-3</v>
      </c>
      <c r="V2314" s="156">
        <v>0</v>
      </c>
      <c r="W2314"/>
      <c r="X2314" s="155">
        <v>3.1821627000000001E-5</v>
      </c>
      <c r="Y2314"/>
      <c r="Z2314"/>
      <c r="AA2314"/>
      <c r="AB2314"/>
      <c r="AC2314"/>
      <c r="AD2314" s="52"/>
    </row>
    <row r="2315" spans="1:31" ht="14.4">
      <c r="A2315" t="s">
        <v>3198</v>
      </c>
      <c r="B2315" s="150" t="s">
        <v>325</v>
      </c>
      <c r="C2315" s="151" t="str">
        <f t="shared" si="429"/>
        <v>M.020.09.106</v>
      </c>
      <c r="D2315" s="54" t="s">
        <v>1398</v>
      </c>
      <c r="E2315" s="150" t="s">
        <v>352</v>
      </c>
      <c r="F2315" s="153" t="str">
        <f t="shared" si="430"/>
        <v>Broccoli in plastic foil per 500 gram NL</v>
      </c>
      <c r="G2315" s="277">
        <v>0.51229304000000009</v>
      </c>
      <c r="H2315" s="44">
        <f t="shared" si="431"/>
        <v>0.51229304000000009</v>
      </c>
      <c r="I2315"/>
      <c r="J2315" s="294">
        <v>0.14903907069407102</v>
      </c>
      <c r="K2315" s="44">
        <f t="shared" si="428"/>
        <v>0.14903907069407102</v>
      </c>
      <c r="L2315" s="295">
        <v>9.7299370999999999E-8</v>
      </c>
      <c r="M2315" s="295">
        <v>5.7902883394699997E-2</v>
      </c>
      <c r="N2315" s="295">
        <v>1.4292134E-2</v>
      </c>
      <c r="O2315" s="295">
        <v>7.6843956000000005E-2</v>
      </c>
      <c r="P2315"/>
      <c r="Q2315" s="212">
        <v>0</v>
      </c>
      <c r="R2315"/>
      <c r="S2315" s="156">
        <v>2.2879336E-2</v>
      </c>
      <c r="T2315" s="156">
        <v>2.1276050000000001E-2</v>
      </c>
      <c r="U2315" s="156">
        <v>1.6032866E-3</v>
      </c>
      <c r="V2315" s="156">
        <v>0</v>
      </c>
      <c r="W2315"/>
      <c r="X2315" s="155">
        <v>3.5820868E-5</v>
      </c>
      <c r="Y2315"/>
      <c r="Z2315"/>
      <c r="AA2315"/>
      <c r="AB2315"/>
      <c r="AC2315"/>
      <c r="AD2315" s="52"/>
    </row>
    <row r="2316" spans="1:31" ht="14.4">
      <c r="A2316" t="s">
        <v>3199</v>
      </c>
      <c r="B2316" s="150" t="s">
        <v>325</v>
      </c>
      <c r="C2316" s="151" t="str">
        <f t="shared" si="429"/>
        <v>M.020.09.107</v>
      </c>
      <c r="D2316" s="54" t="s">
        <v>1398</v>
      </c>
      <c r="E2316" s="150" t="s">
        <v>352</v>
      </c>
      <c r="F2316" s="153" t="str">
        <f t="shared" si="430"/>
        <v>Carrots in plastic foil per 500 gram NL</v>
      </c>
      <c r="G2316" s="277">
        <v>0.17282474</v>
      </c>
      <c r="H2316" s="44">
        <f t="shared" si="431"/>
        <v>0.17282474</v>
      </c>
      <c r="I2316"/>
      <c r="J2316" s="294">
        <v>4.5806168625080995E-2</v>
      </c>
      <c r="K2316" s="44">
        <f t="shared" si="428"/>
        <v>4.5806168625080995E-2</v>
      </c>
      <c r="L2316" s="295">
        <v>3.4068791000000002E-8</v>
      </c>
      <c r="M2316" s="295">
        <v>1.6291265556289999E-2</v>
      </c>
      <c r="N2316" s="295">
        <v>3.5911580000000001E-3</v>
      </c>
      <c r="O2316" s="295">
        <v>2.5923710999999999E-2</v>
      </c>
      <c r="P2316"/>
      <c r="Q2316" s="212">
        <v>0</v>
      </c>
      <c r="R2316"/>
      <c r="S2316" s="156">
        <v>6.7931197999999996E-3</v>
      </c>
      <c r="T2316" s="156">
        <v>6.3340532999999997E-3</v>
      </c>
      <c r="U2316" s="156">
        <v>4.5906651000000002E-4</v>
      </c>
      <c r="V2316" s="156">
        <v>0</v>
      </c>
      <c r="W2316"/>
      <c r="X2316" s="155">
        <v>1.1232949E-5</v>
      </c>
      <c r="Y2316"/>
      <c r="Z2316"/>
      <c r="AA2316"/>
      <c r="AB2316"/>
      <c r="AC2316"/>
      <c r="AD2316" s="52"/>
    </row>
    <row r="2317" spans="1:31" ht="14.4">
      <c r="A2317" t="s">
        <v>3200</v>
      </c>
      <c r="B2317" s="150" t="s">
        <v>325</v>
      </c>
      <c r="C2317" s="151" t="str">
        <f t="shared" si="429"/>
        <v>M.020.09.108</v>
      </c>
      <c r="D2317" s="54" t="s">
        <v>1398</v>
      </c>
      <c r="E2317" s="150" t="s">
        <v>352</v>
      </c>
      <c r="F2317" s="153" t="str">
        <f t="shared" si="430"/>
        <v>Cauliflower in plastic foil per 500 gram NL</v>
      </c>
      <c r="G2317" s="277">
        <v>0.51229304000000009</v>
      </c>
      <c r="H2317" s="44">
        <f t="shared" si="431"/>
        <v>0.51229304000000009</v>
      </c>
      <c r="I2317"/>
      <c r="J2317" s="294">
        <v>0.14903907069407102</v>
      </c>
      <c r="K2317" s="44">
        <f t="shared" si="428"/>
        <v>0.14903907069407102</v>
      </c>
      <c r="L2317" s="295">
        <v>9.7299370999999999E-8</v>
      </c>
      <c r="M2317" s="295">
        <v>5.7902883394699997E-2</v>
      </c>
      <c r="N2317" s="295">
        <v>1.4292134E-2</v>
      </c>
      <c r="O2317" s="295">
        <v>7.6843956000000005E-2</v>
      </c>
      <c r="P2317"/>
      <c r="Q2317" s="212">
        <v>0</v>
      </c>
      <c r="R2317"/>
      <c r="S2317" s="156">
        <v>2.2879336E-2</v>
      </c>
      <c r="T2317" s="156">
        <v>2.1276050000000001E-2</v>
      </c>
      <c r="U2317" s="156">
        <v>1.6032866E-3</v>
      </c>
      <c r="V2317" s="156">
        <v>0</v>
      </c>
      <c r="W2317"/>
      <c r="X2317" s="155">
        <v>3.5820868E-5</v>
      </c>
      <c r="Y2317"/>
      <c r="Z2317"/>
      <c r="AA2317"/>
      <c r="AB2317"/>
      <c r="AC2317"/>
      <c r="AD2317" s="52"/>
    </row>
    <row r="2318" spans="1:31" ht="14.4">
      <c r="A2318" t="s">
        <v>3201</v>
      </c>
      <c r="B2318" s="150" t="s">
        <v>325</v>
      </c>
      <c r="C2318" s="151" t="str">
        <f t="shared" si="429"/>
        <v>M.020.09.109</v>
      </c>
      <c r="D2318" s="54" t="s">
        <v>1398</v>
      </c>
      <c r="E2318" s="150" t="s">
        <v>352</v>
      </c>
      <c r="F2318" s="153" t="str">
        <f t="shared" si="430"/>
        <v>Chicory in plastic foil per 500 gram NL</v>
      </c>
      <c r="G2318" s="277">
        <v>0.25468665333333335</v>
      </c>
      <c r="H2318" s="44">
        <f t="shared" si="431"/>
        <v>0.25468665333333335</v>
      </c>
      <c r="I2318"/>
      <c r="J2318" s="294">
        <v>7.3974047456567008E-2</v>
      </c>
      <c r="K2318" s="44">
        <f t="shared" si="428"/>
        <v>7.3974047456567008E-2</v>
      </c>
      <c r="L2318" s="295">
        <v>4.9766167000000001E-8</v>
      </c>
      <c r="M2318" s="295">
        <v>2.5905240590400003E-2</v>
      </c>
      <c r="N2318" s="295">
        <v>9.8657590999999996E-3</v>
      </c>
      <c r="O2318" s="295">
        <v>3.8202998000000002E-2</v>
      </c>
      <c r="P2318"/>
      <c r="Q2318" s="212">
        <v>0</v>
      </c>
      <c r="R2318"/>
      <c r="S2318" s="156">
        <v>1.0433661E-2</v>
      </c>
      <c r="T2318" s="156">
        <v>9.6378521000000002E-3</v>
      </c>
      <c r="U2318" s="156">
        <v>7.9580905999999995E-4</v>
      </c>
      <c r="V2318" s="156">
        <v>0</v>
      </c>
      <c r="W2318"/>
      <c r="X2318" s="155">
        <v>1.7095795E-5</v>
      </c>
      <c r="Y2318"/>
      <c r="Z2318"/>
      <c r="AA2318"/>
      <c r="AB2318"/>
      <c r="AC2318"/>
      <c r="AD2318" s="52"/>
    </row>
    <row r="2319" spans="1:31" ht="14.4">
      <c r="A2319" t="s">
        <v>3202</v>
      </c>
      <c r="B2319" s="150" t="s">
        <v>325</v>
      </c>
      <c r="C2319" s="151" t="str">
        <f t="shared" si="429"/>
        <v>M.020.09.110</v>
      </c>
      <c r="D2319" s="54" t="s">
        <v>1398</v>
      </c>
      <c r="E2319" s="150" t="s">
        <v>352</v>
      </c>
      <c r="F2319" s="153" t="str">
        <f t="shared" si="430"/>
        <v>Courgettes, not packed NL</v>
      </c>
      <c r="G2319" s="277">
        <v>2.0031777333333336</v>
      </c>
      <c r="H2319" s="44">
        <f t="shared" si="431"/>
        <v>2.0031777333333336</v>
      </c>
      <c r="I2319"/>
      <c r="J2319" s="294">
        <v>0.35496086080914302</v>
      </c>
      <c r="K2319" s="44">
        <f t="shared" si="428"/>
        <v>0.35496086080914302</v>
      </c>
      <c r="L2319" s="295">
        <v>9.2549143000000006E-8</v>
      </c>
      <c r="M2319" s="295">
        <v>4.377122026E-2</v>
      </c>
      <c r="N2319" s="295">
        <v>1.0712888E-2</v>
      </c>
      <c r="O2319" s="295">
        <v>0.30047666000000001</v>
      </c>
      <c r="P2319"/>
      <c r="Q2319" s="212">
        <v>0</v>
      </c>
      <c r="R2319"/>
      <c r="S2319" s="156">
        <v>4.3766591000000001E-2</v>
      </c>
      <c r="T2319" s="156">
        <v>4.1716349E-2</v>
      </c>
      <c r="U2319" s="156">
        <v>2.0502423E-3</v>
      </c>
      <c r="V2319" s="156">
        <v>0</v>
      </c>
      <c r="W2319"/>
      <c r="X2319" s="155">
        <v>7.3003212999999995E-5</v>
      </c>
      <c r="Y2319"/>
      <c r="Z2319"/>
      <c r="AA2319"/>
      <c r="AB2319"/>
      <c r="AC2319"/>
      <c r="AD2319" s="52"/>
    </row>
    <row r="2320" spans="1:31" ht="14.4">
      <c r="A2320" t="s">
        <v>3203</v>
      </c>
      <c r="B2320" s="150" t="s">
        <v>325</v>
      </c>
      <c r="C2320" s="151" t="str">
        <f t="shared" si="429"/>
        <v>M.020.09.111</v>
      </c>
      <c r="D2320" s="54" t="s">
        <v>1398</v>
      </c>
      <c r="E2320" s="150" t="s">
        <v>352</v>
      </c>
      <c r="F2320" s="153" t="str">
        <f t="shared" si="430"/>
        <v>Cucumber w skin, not packed NL</v>
      </c>
      <c r="G2320" s="277">
        <v>0.53810620000000009</v>
      </c>
      <c r="H2320" s="44">
        <f t="shared" si="431"/>
        <v>0.53810620000000009</v>
      </c>
      <c r="I2320"/>
      <c r="J2320" s="294">
        <v>9.1153632395568007E-2</v>
      </c>
      <c r="K2320" s="44">
        <f t="shared" si="428"/>
        <v>9.1153632395568007E-2</v>
      </c>
      <c r="L2320" s="295">
        <v>2.0394218000000001E-8</v>
      </c>
      <c r="M2320" s="295">
        <v>6.9455127013499998E-3</v>
      </c>
      <c r="N2320" s="295">
        <v>3.4921692999999999E-3</v>
      </c>
      <c r="O2320" s="295">
        <v>8.0715930000000005E-2</v>
      </c>
      <c r="P2320"/>
      <c r="Q2320" s="212">
        <v>0</v>
      </c>
      <c r="R2320"/>
      <c r="S2320" s="156">
        <v>1.0420222999999999E-2</v>
      </c>
      <c r="T2320" s="156">
        <v>9.9355667000000005E-3</v>
      </c>
      <c r="U2320" s="156">
        <v>4.8465668999999998E-4</v>
      </c>
      <c r="V2320" s="156">
        <v>0</v>
      </c>
      <c r="W2320"/>
      <c r="X2320" s="155">
        <v>1.8029246999999999E-5</v>
      </c>
      <c r="Y2320"/>
      <c r="Z2320"/>
      <c r="AA2320"/>
      <c r="AB2320"/>
      <c r="AC2320"/>
      <c r="AD2320" s="52"/>
    </row>
    <row r="2321" spans="1:31" ht="14.4">
      <c r="A2321" t="s">
        <v>3204</v>
      </c>
      <c r="B2321" s="150" t="s">
        <v>325</v>
      </c>
      <c r="C2321" s="151" t="str">
        <f t="shared" si="429"/>
        <v>M.020.09.112</v>
      </c>
      <c r="D2321" s="54" t="s">
        <v>1398</v>
      </c>
      <c r="E2321" s="150" t="s">
        <v>352</v>
      </c>
      <c r="F2321" s="153" t="str">
        <f t="shared" si="430"/>
        <v>Kale curly in plastic foil per 500 gram NL</v>
      </c>
      <c r="G2321" s="277">
        <v>0.25965513333333334</v>
      </c>
      <c r="H2321" s="44">
        <f t="shared" si="431"/>
        <v>0.25965513333333334</v>
      </c>
      <c r="I2321"/>
      <c r="J2321" s="294">
        <v>7.2278202249381002E-2</v>
      </c>
      <c r="K2321" s="44">
        <f t="shared" si="428"/>
        <v>7.2278202249381002E-2</v>
      </c>
      <c r="L2321" s="295">
        <v>5.7541380999999998E-8</v>
      </c>
      <c r="M2321" s="295">
        <v>2.7746861608000002E-2</v>
      </c>
      <c r="N2321" s="295">
        <v>5.5830131E-3</v>
      </c>
      <c r="O2321" s="295">
        <v>3.894827E-2</v>
      </c>
      <c r="P2321"/>
      <c r="Q2321" s="212">
        <v>0</v>
      </c>
      <c r="R2321"/>
      <c r="S2321" s="156">
        <v>1.1127117000000001E-2</v>
      </c>
      <c r="T2321" s="156">
        <v>1.0441778000000001E-2</v>
      </c>
      <c r="U2321" s="156">
        <v>6.8533890000000005E-4</v>
      </c>
      <c r="V2321" s="156">
        <v>0</v>
      </c>
      <c r="W2321"/>
      <c r="X2321" s="155">
        <v>1.8110250000000002E-5</v>
      </c>
      <c r="Y2321"/>
      <c r="Z2321"/>
      <c r="AA2321"/>
      <c r="AB2321"/>
      <c r="AC2321"/>
      <c r="AD2321" s="52"/>
      <c r="AE2321" s="269"/>
    </row>
    <row r="2322" spans="1:31" ht="14.4">
      <c r="A2322" t="s">
        <v>3205</v>
      </c>
      <c r="B2322" s="150" t="s">
        <v>325</v>
      </c>
      <c r="C2322" s="151" t="str">
        <f t="shared" si="429"/>
        <v>M.020.09.113</v>
      </c>
      <c r="D2322" s="54" t="s">
        <v>1398</v>
      </c>
      <c r="E2322" s="150" t="s">
        <v>352</v>
      </c>
      <c r="F2322" s="153" t="str">
        <f t="shared" si="430"/>
        <v>Lettuce head, not packed NL</v>
      </c>
      <c r="G2322" s="277">
        <v>0.22305211333333336</v>
      </c>
      <c r="H2322" s="44">
        <f t="shared" si="431"/>
        <v>0.22305211333333336</v>
      </c>
      <c r="I2322"/>
      <c r="J2322" s="294">
        <v>6.7564444697902001E-2</v>
      </c>
      <c r="K2322" s="44">
        <f t="shared" si="428"/>
        <v>6.7564444697902001E-2</v>
      </c>
      <c r="L2322" s="295">
        <v>4.6570502000000001E-8</v>
      </c>
      <c r="M2322" s="295">
        <v>2.4805574927400001E-2</v>
      </c>
      <c r="N2322" s="295">
        <v>9.3010061999999998E-3</v>
      </c>
      <c r="O2322" s="295">
        <v>3.3457817000000001E-2</v>
      </c>
      <c r="P2322"/>
      <c r="Q2322" s="212">
        <v>0</v>
      </c>
      <c r="R2322"/>
      <c r="S2322" s="156">
        <v>9.6477413000000001E-3</v>
      </c>
      <c r="T2322" s="156">
        <v>8.8848791999999992E-3</v>
      </c>
      <c r="U2322" s="156">
        <v>7.6286208000000001E-4</v>
      </c>
      <c r="V2322" s="156">
        <v>0</v>
      </c>
      <c r="W2322"/>
      <c r="X2322" s="155">
        <v>1.5737812E-5</v>
      </c>
      <c r="Y2322"/>
      <c r="Z2322"/>
      <c r="AA2322"/>
      <c r="AB2322"/>
      <c r="AC2322"/>
      <c r="AD2322" s="52"/>
    </row>
    <row r="2323" spans="1:31" ht="14.4">
      <c r="A2323" t="s">
        <v>3206</v>
      </c>
      <c r="B2323" s="150" t="s">
        <v>325</v>
      </c>
      <c r="C2323" s="151" t="str">
        <f t="shared" si="429"/>
        <v>M.020.09.114</v>
      </c>
      <c r="D2323" s="54" t="s">
        <v>1398</v>
      </c>
      <c r="E2323" s="150" t="s">
        <v>352</v>
      </c>
      <c r="F2323" s="153" t="str">
        <f t="shared" si="430"/>
        <v>Lettuce, not packed NL</v>
      </c>
      <c r="G2323" s="277">
        <v>0.22305211333333336</v>
      </c>
      <c r="H2323" s="44">
        <f t="shared" si="431"/>
        <v>0.22305211333333336</v>
      </c>
      <c r="I2323"/>
      <c r="J2323" s="294">
        <v>6.7564444697902001E-2</v>
      </c>
      <c r="K2323" s="44">
        <f t="shared" si="428"/>
        <v>6.7564444697902001E-2</v>
      </c>
      <c r="L2323" s="295">
        <v>4.6570502000000001E-8</v>
      </c>
      <c r="M2323" s="295">
        <v>2.4805574927400001E-2</v>
      </c>
      <c r="N2323" s="295">
        <v>9.3010061999999998E-3</v>
      </c>
      <c r="O2323" s="295">
        <v>3.3457817000000001E-2</v>
      </c>
      <c r="P2323"/>
      <c r="Q2323" s="212">
        <v>0</v>
      </c>
      <c r="R2323"/>
      <c r="S2323" s="156">
        <v>9.6477413000000001E-3</v>
      </c>
      <c r="T2323" s="156">
        <v>8.8848791999999992E-3</v>
      </c>
      <c r="U2323" s="156">
        <v>7.6286208000000001E-4</v>
      </c>
      <c r="V2323" s="156">
        <v>0</v>
      </c>
      <c r="W2323"/>
      <c r="X2323" s="155">
        <v>1.5737812E-5</v>
      </c>
      <c r="Y2323"/>
      <c r="Z2323"/>
      <c r="AA2323"/>
      <c r="AB2323"/>
      <c r="AC2323"/>
      <c r="AD2323" s="52"/>
    </row>
    <row r="2324" spans="1:31" ht="14.4">
      <c r="A2324" t="s">
        <v>3207</v>
      </c>
      <c r="B2324" s="150" t="s">
        <v>325</v>
      </c>
      <c r="C2324" s="151" t="str">
        <f t="shared" si="429"/>
        <v>M.020.09.115</v>
      </c>
      <c r="D2324" s="54" t="s">
        <v>1398</v>
      </c>
      <c r="E2324" s="150" t="s">
        <v>352</v>
      </c>
      <c r="F2324" s="153" t="str">
        <f t="shared" si="430"/>
        <v>Mushrooms in fruit bucket per 1 kg NL</v>
      </c>
      <c r="G2324" s="277">
        <v>1.6948724000000002</v>
      </c>
      <c r="H2324" s="44">
        <f t="shared" si="431"/>
        <v>1.6948724000000002</v>
      </c>
      <c r="I2324"/>
      <c r="J2324" s="294">
        <v>0.29192201483336999</v>
      </c>
      <c r="K2324" s="44">
        <f t="shared" si="428"/>
        <v>0.29192201483336999</v>
      </c>
      <c r="L2324" s="295">
        <v>7.8678170000000006E-8</v>
      </c>
      <c r="M2324" s="295">
        <v>3.0803208955200001E-2</v>
      </c>
      <c r="N2324" s="295">
        <v>6.8878671999999998E-3</v>
      </c>
      <c r="O2324" s="295">
        <v>0.25423086</v>
      </c>
      <c r="P2324"/>
      <c r="Q2324" s="212">
        <v>0</v>
      </c>
      <c r="R2324"/>
      <c r="S2324" s="156">
        <v>3.4909140999999998E-2</v>
      </c>
      <c r="T2324" s="156">
        <v>3.3089348999999997E-2</v>
      </c>
      <c r="U2324" s="156">
        <v>1.8197922E-3</v>
      </c>
      <c r="V2324" s="156">
        <v>0</v>
      </c>
      <c r="W2324"/>
      <c r="X2324" s="155">
        <v>6.0119187000000003E-5</v>
      </c>
      <c r="Y2324"/>
      <c r="Z2324"/>
      <c r="AA2324"/>
      <c r="AB2324"/>
      <c r="AC2324"/>
      <c r="AD2324" s="52"/>
    </row>
    <row r="2325" spans="1:31" ht="14.4">
      <c r="A2325" t="s">
        <v>3208</v>
      </c>
      <c r="B2325" s="150" t="s">
        <v>325</v>
      </c>
      <c r="C2325" s="151" t="str">
        <f t="shared" si="429"/>
        <v>M.020.09.116</v>
      </c>
      <c r="D2325" s="54" t="s">
        <v>1398</v>
      </c>
      <c r="E2325" s="150" t="s">
        <v>352</v>
      </c>
      <c r="F2325" s="153" t="str">
        <f t="shared" si="430"/>
        <v>Onions in plastic net per 1 kg NL</v>
      </c>
      <c r="G2325" s="277">
        <v>0.2399312066666667</v>
      </c>
      <c r="H2325" s="44">
        <f t="shared" si="431"/>
        <v>0.2399312066666667</v>
      </c>
      <c r="I2325"/>
      <c r="J2325" s="294">
        <v>6.5535287726856004E-2</v>
      </c>
      <c r="K2325" s="44">
        <f t="shared" si="428"/>
        <v>6.5535287726856004E-2</v>
      </c>
      <c r="L2325" s="295">
        <v>6.3217156E-8</v>
      </c>
      <c r="M2325" s="295">
        <v>2.41325474097E-2</v>
      </c>
      <c r="N2325" s="295">
        <v>5.4129961000000002E-3</v>
      </c>
      <c r="O2325" s="295">
        <v>3.5989681000000003E-2</v>
      </c>
      <c r="P2325"/>
      <c r="Q2325" s="212">
        <v>0</v>
      </c>
      <c r="R2325"/>
      <c r="S2325" s="156">
        <v>9.5989911000000008E-3</v>
      </c>
      <c r="T2325" s="156">
        <v>8.9615074000000006E-3</v>
      </c>
      <c r="U2325" s="156">
        <v>6.3748373999999997E-4</v>
      </c>
      <c r="V2325" s="156">
        <v>0</v>
      </c>
      <c r="W2325"/>
      <c r="X2325" s="155">
        <v>1.6865257000000002E-5</v>
      </c>
      <c r="Y2325"/>
      <c r="Z2325"/>
      <c r="AA2325"/>
      <c r="AB2325"/>
      <c r="AC2325"/>
      <c r="AD2325" s="52"/>
    </row>
    <row r="2326" spans="1:31" ht="14.4">
      <c r="A2326" t="s">
        <v>3209</v>
      </c>
      <c r="B2326" s="150" t="s">
        <v>325</v>
      </c>
      <c r="C2326" s="151" t="str">
        <f t="shared" si="429"/>
        <v>M.020.09.117</v>
      </c>
      <c r="D2326" s="54" t="s">
        <v>1398</v>
      </c>
      <c r="E2326" s="150" t="s">
        <v>352</v>
      </c>
      <c r="F2326" s="153" t="str">
        <f t="shared" si="430"/>
        <v>Peas and carrots in food can NL</v>
      </c>
      <c r="G2326" s="277">
        <v>1.5010292000000001</v>
      </c>
      <c r="H2326" s="44">
        <f t="shared" si="431"/>
        <v>1.5010292000000001</v>
      </c>
      <c r="I2326"/>
      <c r="J2326" s="294">
        <v>0.35477143404293998</v>
      </c>
      <c r="K2326" s="44">
        <f t="shared" si="428"/>
        <v>0.35477143404293998</v>
      </c>
      <c r="L2326" s="295">
        <v>2.8505084E-7</v>
      </c>
      <c r="M2326" s="295">
        <v>0.1042165239921</v>
      </c>
      <c r="N2326" s="295">
        <v>2.5400244999999998E-2</v>
      </c>
      <c r="O2326" s="295">
        <v>0.22515437999999999</v>
      </c>
      <c r="P2326"/>
      <c r="Q2326" s="212">
        <v>0</v>
      </c>
      <c r="R2326"/>
      <c r="S2326" s="156">
        <v>4.6901181E-2</v>
      </c>
      <c r="T2326" s="156">
        <v>4.2617491E-2</v>
      </c>
      <c r="U2326" s="156">
        <v>4.2836899000000001E-3</v>
      </c>
      <c r="V2326" s="156">
        <v>0</v>
      </c>
      <c r="W2326"/>
      <c r="X2326" s="155">
        <v>8.6912700000000006E-5</v>
      </c>
      <c r="Y2326"/>
      <c r="Z2326"/>
      <c r="AA2326"/>
      <c r="AB2326"/>
      <c r="AC2326"/>
      <c r="AD2326" s="52"/>
    </row>
    <row r="2327" spans="1:31" ht="14.4">
      <c r="A2327" t="s">
        <v>3210</v>
      </c>
      <c r="B2327" s="150" t="s">
        <v>325</v>
      </c>
      <c r="C2327" s="151" t="str">
        <f t="shared" si="429"/>
        <v>M.020.09.118</v>
      </c>
      <c r="D2327" s="54" t="s">
        <v>1398</v>
      </c>
      <c r="E2327" s="150" t="s">
        <v>352</v>
      </c>
      <c r="F2327" s="153" t="str">
        <f t="shared" si="430"/>
        <v>Peas and carrots in glass jarper 720 ml NL</v>
      </c>
      <c r="G2327" s="277">
        <v>1.0459234666666668</v>
      </c>
      <c r="H2327" s="44">
        <f t="shared" si="431"/>
        <v>1.0459234666666668</v>
      </c>
      <c r="I2327"/>
      <c r="J2327" s="294">
        <v>0.24775164698297</v>
      </c>
      <c r="K2327" s="44">
        <f t="shared" si="428"/>
        <v>0.24775164698297</v>
      </c>
      <c r="L2327" s="295">
        <v>1.7290797E-7</v>
      </c>
      <c r="M2327" s="295">
        <v>8.3374851575000006E-2</v>
      </c>
      <c r="N2327" s="295">
        <v>7.4881024999999997E-3</v>
      </c>
      <c r="O2327" s="295">
        <v>0.15688852</v>
      </c>
      <c r="P2327"/>
      <c r="Q2327" s="212">
        <v>0</v>
      </c>
      <c r="R2327"/>
      <c r="S2327" s="156">
        <v>3.5309426999999997E-2</v>
      </c>
      <c r="T2327" s="156">
        <v>3.1505373000000003E-2</v>
      </c>
      <c r="U2327" s="156">
        <v>3.8040534000000001E-3</v>
      </c>
      <c r="V2327" s="156">
        <v>0</v>
      </c>
      <c r="W2327"/>
      <c r="X2327" s="155">
        <v>6.2441999E-5</v>
      </c>
      <c r="Y2327"/>
      <c r="Z2327"/>
      <c r="AA2327"/>
      <c r="AB2327"/>
      <c r="AC2327"/>
      <c r="AD2327" s="52"/>
    </row>
    <row r="2328" spans="1:31" ht="14.4">
      <c r="A2328" t="s">
        <v>3211</v>
      </c>
      <c r="B2328" s="150" t="s">
        <v>325</v>
      </c>
      <c r="C2328" s="151" t="str">
        <f t="shared" si="429"/>
        <v>M.020.09.119</v>
      </c>
      <c r="D2328" s="54" t="s">
        <v>1398</v>
      </c>
      <c r="E2328" s="150" t="s">
        <v>352</v>
      </c>
      <c r="F2328" s="153" t="str">
        <f t="shared" si="430"/>
        <v>Peas frozen frozen in cardboard box NL</v>
      </c>
      <c r="G2328" s="277">
        <v>0.47136904000000002</v>
      </c>
      <c r="H2328" s="44">
        <f t="shared" si="431"/>
        <v>0.47136904000000002</v>
      </c>
      <c r="I2328"/>
      <c r="J2328" s="294">
        <v>0.12362715017383999</v>
      </c>
      <c r="K2328" s="44">
        <f t="shared" si="428"/>
        <v>0.12362715017383999</v>
      </c>
      <c r="L2328" s="295">
        <v>1.2737664000000001E-7</v>
      </c>
      <c r="M2328" s="295">
        <v>4.7850158897199999E-2</v>
      </c>
      <c r="N2328" s="295">
        <v>5.0715079000000001E-3</v>
      </c>
      <c r="O2328" s="295">
        <v>7.0705355999999997E-2</v>
      </c>
      <c r="P2328"/>
      <c r="Q2328" s="212">
        <v>0</v>
      </c>
      <c r="R2328"/>
      <c r="S2328" s="156">
        <v>1.8387794999999998E-2</v>
      </c>
      <c r="T2328" s="156">
        <v>1.6789053000000002E-2</v>
      </c>
      <c r="U2328" s="156">
        <v>1.5987423000000001E-3</v>
      </c>
      <c r="V2328" s="156">
        <v>0</v>
      </c>
      <c r="W2328"/>
      <c r="X2328" s="155">
        <v>3.3562588999999999E-5</v>
      </c>
      <c r="Y2328"/>
      <c r="Z2328"/>
      <c r="AA2328"/>
      <c r="AB2328"/>
      <c r="AC2328"/>
      <c r="AD2328" s="52"/>
    </row>
    <row r="2329" spans="1:31" ht="14.4">
      <c r="A2329" t="s">
        <v>3212</v>
      </c>
      <c r="B2329" s="150" t="s">
        <v>325</v>
      </c>
      <c r="C2329" s="151" t="str">
        <f t="shared" si="429"/>
        <v>M.020.09.120</v>
      </c>
      <c r="D2329" s="54" t="s">
        <v>1398</v>
      </c>
      <c r="E2329" s="150" t="s">
        <v>352</v>
      </c>
      <c r="F2329" s="153" t="str">
        <f t="shared" si="430"/>
        <v>Spinach frozen frozen in cardboard box NL</v>
      </c>
      <c r="G2329" s="277">
        <v>0.66337491333333332</v>
      </c>
      <c r="H2329" s="44">
        <f t="shared" si="431"/>
        <v>0.66337491333333332</v>
      </c>
      <c r="I2329"/>
      <c r="J2329" s="294">
        <v>0.15865061260853999</v>
      </c>
      <c r="K2329" s="44">
        <f t="shared" si="428"/>
        <v>0.15865061260853999</v>
      </c>
      <c r="L2329" s="295">
        <v>1.0243914E-7</v>
      </c>
      <c r="M2329" s="295">
        <v>5.1062684569399996E-2</v>
      </c>
      <c r="N2329" s="295">
        <v>8.0815886E-3</v>
      </c>
      <c r="O2329" s="295">
        <v>9.9506236999999997E-2</v>
      </c>
      <c r="P2329"/>
      <c r="Q2329" s="212">
        <v>0</v>
      </c>
      <c r="R2329"/>
      <c r="S2329" s="156">
        <v>2.3324025000000002E-2</v>
      </c>
      <c r="T2329" s="156">
        <v>2.1774625999999998E-2</v>
      </c>
      <c r="U2329" s="156">
        <v>1.5493988000000001E-3</v>
      </c>
      <c r="V2329" s="156">
        <v>0</v>
      </c>
      <c r="W2329"/>
      <c r="X2329" s="155">
        <v>3.8374424000000002E-5</v>
      </c>
      <c r="Y2329"/>
      <c r="Z2329"/>
      <c r="AA2329"/>
      <c r="AB2329"/>
      <c r="AC2329"/>
      <c r="AD2329" s="52"/>
      <c r="AE2329" s="269"/>
    </row>
    <row r="2330" spans="1:31" ht="14.4">
      <c r="A2330" t="s">
        <v>3213</v>
      </c>
      <c r="B2330" s="150" t="s">
        <v>325</v>
      </c>
      <c r="C2330" s="151" t="str">
        <f t="shared" si="429"/>
        <v>M.020.09.121</v>
      </c>
      <c r="D2330" s="54" t="s">
        <v>1398</v>
      </c>
      <c r="E2330" s="150" t="s">
        <v>352</v>
      </c>
      <c r="F2330" s="153" t="str">
        <f t="shared" si="430"/>
        <v>Sweet pepper in plastic foil per 500 gram NL</v>
      </c>
      <c r="G2330" s="277">
        <v>1.7513759333333334</v>
      </c>
      <c r="H2330" s="44">
        <f t="shared" si="431"/>
        <v>1.7513759333333334</v>
      </c>
      <c r="I2330"/>
      <c r="J2330" s="294">
        <v>0.28807726565949399</v>
      </c>
      <c r="K2330" s="44">
        <f t="shared" si="428"/>
        <v>0.28807726565949399</v>
      </c>
      <c r="L2330" s="295">
        <v>4.0245814000000002E-8</v>
      </c>
      <c r="M2330" s="295">
        <v>2.1531483813679999E-2</v>
      </c>
      <c r="N2330" s="295">
        <v>3.8393516000000002E-3</v>
      </c>
      <c r="O2330" s="295">
        <v>0.26270639000000001</v>
      </c>
      <c r="P2330"/>
      <c r="Q2330" s="212">
        <v>0</v>
      </c>
      <c r="R2330"/>
      <c r="S2330" s="156">
        <v>3.4166973000000003E-2</v>
      </c>
      <c r="T2330" s="156">
        <v>3.2639950000000001E-2</v>
      </c>
      <c r="U2330" s="156">
        <v>1.5270225E-3</v>
      </c>
      <c r="V2330" s="156">
        <v>0</v>
      </c>
      <c r="W2330"/>
      <c r="X2330" s="155">
        <v>5.6960335E-5</v>
      </c>
      <c r="Y2330"/>
      <c r="Z2330"/>
      <c r="AA2330"/>
      <c r="AB2330"/>
      <c r="AC2330"/>
      <c r="AD2330" s="52"/>
    </row>
    <row r="2331" spans="1:31" ht="14.4">
      <c r="A2331" t="s">
        <v>3214</v>
      </c>
      <c r="B2331" s="150" t="s">
        <v>325</v>
      </c>
      <c r="C2331" s="151" t="str">
        <f t="shared" si="429"/>
        <v>M.020.09.122</v>
      </c>
      <c r="D2331" s="54" t="s">
        <v>1398</v>
      </c>
      <c r="E2331" s="150" t="s">
        <v>352</v>
      </c>
      <c r="F2331" s="153" t="str">
        <f t="shared" si="430"/>
        <v>Sweetcorn in food can NL</v>
      </c>
      <c r="G2331" s="277">
        <v>1.8127586666666666</v>
      </c>
      <c r="H2331" s="44">
        <f t="shared" si="431"/>
        <v>1.8127586666666666</v>
      </c>
      <c r="I2331"/>
      <c r="J2331" s="294">
        <v>0.44971423767922997</v>
      </c>
      <c r="K2331" s="44">
        <f t="shared" si="428"/>
        <v>0.44971423767922997</v>
      </c>
      <c r="L2331" s="295">
        <v>2.3591993E-7</v>
      </c>
      <c r="M2331" s="295">
        <v>0.11762454775929999</v>
      </c>
      <c r="N2331" s="295">
        <v>6.0175654000000002E-2</v>
      </c>
      <c r="O2331" s="295">
        <v>0.27191379999999998</v>
      </c>
      <c r="P2331"/>
      <c r="Q2331" s="212">
        <v>0</v>
      </c>
      <c r="R2331"/>
      <c r="S2331" s="156">
        <v>5.6572432999999998E-2</v>
      </c>
      <c r="T2331" s="156">
        <v>5.1663082999999999E-2</v>
      </c>
      <c r="U2331" s="156">
        <v>4.9093495000000001E-3</v>
      </c>
      <c r="V2331" s="156">
        <v>0</v>
      </c>
      <c r="W2331"/>
      <c r="X2331" s="155">
        <v>9.6778879999999995E-5</v>
      </c>
      <c r="Y2331"/>
      <c r="Z2331"/>
      <c r="AA2331"/>
      <c r="AB2331"/>
      <c r="AC2331"/>
      <c r="AD2331" s="52"/>
    </row>
    <row r="2332" spans="1:31" ht="14.4">
      <c r="A2332" t="s">
        <v>3215</v>
      </c>
      <c r="B2332" s="150" t="s">
        <v>325</v>
      </c>
      <c r="C2332" s="151" t="str">
        <f t="shared" si="429"/>
        <v>M.020.09.123</v>
      </c>
      <c r="D2332" s="54" t="s">
        <v>1398</v>
      </c>
      <c r="E2332" s="150" t="s">
        <v>352</v>
      </c>
      <c r="F2332" s="153" t="str">
        <f t="shared" si="430"/>
        <v>Sweetcorn in glass jarper 720 ml NL</v>
      </c>
      <c r="G2332" s="277">
        <v>1.3576529333333334</v>
      </c>
      <c r="H2332" s="44">
        <f t="shared" si="431"/>
        <v>1.3576529333333334</v>
      </c>
      <c r="I2332"/>
      <c r="J2332" s="294">
        <v>0.34269443851914999</v>
      </c>
      <c r="K2332" s="44">
        <f t="shared" si="428"/>
        <v>0.34269443851914999</v>
      </c>
      <c r="L2332" s="295">
        <v>1.2377705000000001E-7</v>
      </c>
      <c r="M2332" s="295">
        <v>9.6782863742100003E-2</v>
      </c>
      <c r="N2332" s="295">
        <v>4.2263510999999997E-2</v>
      </c>
      <c r="O2332" s="295">
        <v>0.20364794</v>
      </c>
      <c r="P2332"/>
      <c r="Q2332" s="212">
        <v>0</v>
      </c>
      <c r="R2332"/>
      <c r="S2332" s="156">
        <v>4.4980674999999998E-2</v>
      </c>
      <c r="T2332" s="156">
        <v>4.0550963000000002E-2</v>
      </c>
      <c r="U2332" s="156">
        <v>4.4297128999999996E-3</v>
      </c>
      <c r="V2332" s="156">
        <v>0</v>
      </c>
      <c r="W2332"/>
      <c r="X2332" s="155">
        <v>7.2308176999999997E-5</v>
      </c>
      <c r="Y2332"/>
      <c r="Z2332"/>
      <c r="AA2332"/>
      <c r="AB2332"/>
      <c r="AC2332"/>
      <c r="AD2332" s="52"/>
    </row>
    <row r="2333" spans="1:31" ht="14.4">
      <c r="A2333" t="s">
        <v>3216</v>
      </c>
      <c r="B2333" s="150" t="s">
        <v>325</v>
      </c>
      <c r="C2333" s="151" t="str">
        <f t="shared" si="429"/>
        <v>M.020.09.124</v>
      </c>
      <c r="D2333" s="54" t="s">
        <v>1398</v>
      </c>
      <c r="E2333" s="150" t="s">
        <v>352</v>
      </c>
      <c r="F2333" s="153" t="str">
        <f t="shared" si="430"/>
        <v>Tomato, not packed NL</v>
      </c>
      <c r="G2333" s="277">
        <v>0.8317595333333333</v>
      </c>
      <c r="H2333" s="44">
        <f t="shared" si="431"/>
        <v>0.8317595333333333</v>
      </c>
      <c r="I2333"/>
      <c r="J2333" s="294">
        <v>0.13828866302774701</v>
      </c>
      <c r="K2333" s="44">
        <f t="shared" si="428"/>
        <v>0.13828866302774701</v>
      </c>
      <c r="L2333" s="295">
        <v>1.7554796999999999E-8</v>
      </c>
      <c r="M2333" s="295">
        <v>1.018978847295E-2</v>
      </c>
      <c r="N2333" s="295">
        <v>3.3349270000000001E-3</v>
      </c>
      <c r="O2333" s="295">
        <v>0.12476393</v>
      </c>
      <c r="P2333"/>
      <c r="Q2333" s="212">
        <v>0</v>
      </c>
      <c r="R2333"/>
      <c r="S2333" s="156">
        <v>1.6248632999999998E-2</v>
      </c>
      <c r="T2333" s="156">
        <v>1.5525255E-2</v>
      </c>
      <c r="U2333" s="156">
        <v>7.2337838999999996E-4</v>
      </c>
      <c r="V2333" s="156">
        <v>0</v>
      </c>
      <c r="W2333"/>
      <c r="X2333" s="155">
        <v>2.6957075000000001E-5</v>
      </c>
      <c r="Y2333"/>
      <c r="Z2333"/>
      <c r="AA2333"/>
      <c r="AB2333"/>
      <c r="AC2333"/>
      <c r="AD2333" s="52"/>
    </row>
    <row r="2334" spans="1:31" ht="14.4">
      <c r="B2334" s="150"/>
      <c r="C2334" s="151"/>
      <c r="D2334" s="51" t="s">
        <v>1399</v>
      </c>
      <c r="E2334" s="150"/>
      <c r="F2334"/>
      <c r="H2334" s="44"/>
      <c r="I2334"/>
      <c r="J2334" s="44"/>
      <c r="K2334" s="44">
        <f t="shared" si="428"/>
        <v>0</v>
      </c>
      <c r="L2334" s="44"/>
      <c r="P2334"/>
      <c r="Q2334" s="212"/>
      <c r="R2334"/>
      <c r="S2334"/>
      <c r="T2334"/>
      <c r="U2334"/>
      <c r="V2334"/>
      <c r="W2334"/>
      <c r="X2334"/>
      <c r="Y2334"/>
      <c r="Z2334"/>
      <c r="AA2334"/>
      <c r="AB2334"/>
      <c r="AC2334"/>
      <c r="AD2334" s="52"/>
    </row>
    <row r="2335" spans="1:31" ht="14.4">
      <c r="A2335" t="s">
        <v>3217</v>
      </c>
      <c r="B2335" s="150" t="s">
        <v>325</v>
      </c>
      <c r="C2335" s="151" t="str">
        <f>MID(A2335,1,12)</f>
        <v>M.020.10.101</v>
      </c>
      <c r="D2335" s="54" t="s">
        <v>1399</v>
      </c>
      <c r="E2335" s="150" t="s">
        <v>352</v>
      </c>
      <c r="F2335" s="153" t="str">
        <f>MID(A2335, 21,85)</f>
        <v>Fish salad meat packaging per 1 kg NL</v>
      </c>
      <c r="G2335" s="277">
        <v>4.1982555333333336</v>
      </c>
      <c r="H2335" s="44">
        <f t="shared" ref="H2335:H2337" si="432">G2335</f>
        <v>4.1982555333333336</v>
      </c>
      <c r="I2335"/>
      <c r="J2335" s="294">
        <v>0.89652296562690004</v>
      </c>
      <c r="K2335" s="44">
        <f t="shared" si="428"/>
        <v>0.89652296562690004</v>
      </c>
      <c r="L2335" s="295">
        <v>5.7063290000000001E-7</v>
      </c>
      <c r="M2335" s="295">
        <v>0.248478620994</v>
      </c>
      <c r="N2335" s="295">
        <v>1.8305444000000001E-2</v>
      </c>
      <c r="O2335" s="295">
        <v>0.62973833000000001</v>
      </c>
      <c r="P2335"/>
      <c r="Q2335" s="212">
        <v>0</v>
      </c>
      <c r="R2335"/>
      <c r="S2335" s="156">
        <v>0.12658875999999999</v>
      </c>
      <c r="T2335" s="156">
        <v>0.11752845000000001</v>
      </c>
      <c r="U2335" s="156">
        <v>9.0603061999999998E-3</v>
      </c>
      <c r="V2335" s="156">
        <v>0</v>
      </c>
      <c r="W2335"/>
      <c r="X2335" s="155">
        <v>2.1798192E-4</v>
      </c>
      <c r="Y2335"/>
      <c r="Z2335"/>
      <c r="AA2335"/>
      <c r="AB2335"/>
      <c r="AC2335"/>
      <c r="AD2335" s="52"/>
    </row>
    <row r="2336" spans="1:31" ht="14.4">
      <c r="A2336" t="s">
        <v>3218</v>
      </c>
      <c r="B2336" s="150" t="s">
        <v>325</v>
      </c>
      <c r="C2336" s="151" t="str">
        <f>MID(A2336,1,12)</f>
        <v>M.020.10.102</v>
      </c>
      <c r="D2336" s="54" t="s">
        <v>1399</v>
      </c>
      <c r="E2336" s="150" t="s">
        <v>352</v>
      </c>
      <c r="F2336" s="153" t="str">
        <f>MID(A2336, 21,85)</f>
        <v>Hummus, natural in plastic boxper 250 gram NL</v>
      </c>
      <c r="G2336" s="277">
        <v>2.8902782666666669</v>
      </c>
      <c r="H2336" s="44">
        <f t="shared" si="432"/>
        <v>2.8902782666666669</v>
      </c>
      <c r="I2336"/>
      <c r="J2336" s="294">
        <v>0.61514256116981003</v>
      </c>
      <c r="K2336" s="44">
        <f t="shared" si="428"/>
        <v>0.61514256116981003</v>
      </c>
      <c r="L2336" s="295">
        <v>1.9643401000000001E-7</v>
      </c>
      <c r="M2336" s="295">
        <v>0.1549143217358</v>
      </c>
      <c r="N2336" s="295">
        <v>2.6686303000000001E-2</v>
      </c>
      <c r="O2336" s="295">
        <v>0.43354174000000001</v>
      </c>
      <c r="P2336"/>
      <c r="Q2336" s="212">
        <v>0</v>
      </c>
      <c r="R2336"/>
      <c r="S2336" s="156">
        <v>7.3334539000000004E-2</v>
      </c>
      <c r="T2336" s="156">
        <v>5.9157557E-2</v>
      </c>
      <c r="U2336" s="156">
        <v>1.4176981E-2</v>
      </c>
      <c r="V2336" s="156">
        <v>0</v>
      </c>
      <c r="W2336"/>
      <c r="X2336" s="155">
        <v>1.3825118999999999E-4</v>
      </c>
      <c r="Y2336"/>
      <c r="Z2336"/>
      <c r="AA2336"/>
      <c r="AB2336"/>
      <c r="AC2336"/>
      <c r="AD2336" s="52"/>
    </row>
    <row r="2337" spans="1:30" ht="14.4">
      <c r="A2337" t="s">
        <v>3219</v>
      </c>
      <c r="B2337" s="150" t="s">
        <v>325</v>
      </c>
      <c r="C2337" s="151" t="str">
        <f>MID(A2337,1,12)</f>
        <v>M.020.10.103</v>
      </c>
      <c r="D2337" s="54" t="s">
        <v>1399</v>
      </c>
      <c r="E2337" s="150" t="s">
        <v>352</v>
      </c>
      <c r="F2337" s="153" t="str">
        <f>MID(A2337, 21,85)</f>
        <v>Peanut butter in glass jarper 720 ml NL</v>
      </c>
      <c r="G2337" s="277">
        <v>3.4440005999999999</v>
      </c>
      <c r="H2337" s="44">
        <f t="shared" si="432"/>
        <v>3.4440005999999999</v>
      </c>
      <c r="I2337"/>
      <c r="J2337" s="294">
        <v>0.71082454973150999</v>
      </c>
      <c r="K2337" s="44">
        <f t="shared" si="428"/>
        <v>0.71082454973150999</v>
      </c>
      <c r="L2337" s="295">
        <v>2.0732291E-7</v>
      </c>
      <c r="M2337" s="295">
        <v>0.1573980424086</v>
      </c>
      <c r="N2337" s="295">
        <v>3.6826209999999998E-2</v>
      </c>
      <c r="O2337" s="295">
        <v>0.51660008999999996</v>
      </c>
      <c r="P2337"/>
      <c r="Q2337" s="212">
        <v>0</v>
      </c>
      <c r="R2337"/>
      <c r="S2337" s="156">
        <v>8.5946678999999998E-2</v>
      </c>
      <c r="T2337" s="156">
        <v>7.3278569000000002E-2</v>
      </c>
      <c r="U2337" s="156">
        <v>1.266811E-2</v>
      </c>
      <c r="V2337" s="156">
        <v>0</v>
      </c>
      <c r="W2337"/>
      <c r="X2337" s="155">
        <v>1.5418686000000001E-4</v>
      </c>
      <c r="Y2337"/>
      <c r="Z2337"/>
      <c r="AA2337"/>
      <c r="AB2337"/>
      <c r="AC2337"/>
      <c r="AD2337" s="52"/>
    </row>
    <row r="2338" spans="1:30" ht="14.4">
      <c r="B2338" s="150"/>
      <c r="C2338" s="151"/>
      <c r="D2338" s="51" t="s">
        <v>1400</v>
      </c>
      <c r="E2338" s="150"/>
      <c r="F2338"/>
      <c r="H2338" s="44"/>
      <c r="I2338"/>
      <c r="J2338" s="44"/>
      <c r="K2338" s="44">
        <f t="shared" si="428"/>
        <v>0</v>
      </c>
      <c r="L2338" s="44"/>
      <c r="P2338"/>
      <c r="Q2338" s="212"/>
      <c r="R2338"/>
      <c r="S2338"/>
      <c r="T2338"/>
      <c r="U2338"/>
      <c r="V2338"/>
      <c r="W2338"/>
      <c r="X2338"/>
      <c r="Y2338"/>
      <c r="Z2338"/>
      <c r="AA2338"/>
      <c r="AB2338"/>
      <c r="AC2338"/>
      <c r="AD2338" s="52"/>
    </row>
    <row r="2339" spans="1:30" ht="14.4">
      <c r="A2339" t="s">
        <v>3220</v>
      </c>
      <c r="B2339" s="150" t="s">
        <v>325</v>
      </c>
      <c r="C2339" s="151" t="str">
        <f>MID(A2339,1,12)</f>
        <v>M.020.11.101</v>
      </c>
      <c r="D2339" s="54" t="s">
        <v>1400</v>
      </c>
      <c r="E2339" s="150" t="s">
        <v>352</v>
      </c>
      <c r="F2339" s="153" t="str">
        <f>MID(A2339, 21,85)</f>
        <v>Gravy 25% fat clear prep w gravypowder in plastic cupper 250 gram NL</v>
      </c>
      <c r="G2339" s="277">
        <v>1.0159880666666667</v>
      </c>
      <c r="H2339" s="44">
        <f t="shared" ref="H2339:H2343" si="433">G2339</f>
        <v>1.0159880666666667</v>
      </c>
      <c r="I2339"/>
      <c r="J2339" s="294">
        <v>0.231234347052132</v>
      </c>
      <c r="K2339" s="44">
        <f t="shared" si="428"/>
        <v>0.231234347052132</v>
      </c>
      <c r="L2339" s="295">
        <v>9.0628531999999994E-8</v>
      </c>
      <c r="M2339" s="295">
        <v>6.8907073023599996E-2</v>
      </c>
      <c r="N2339" s="295">
        <v>9.9289734000000008E-3</v>
      </c>
      <c r="O2339" s="295">
        <v>0.15239821000000001</v>
      </c>
      <c r="P2339"/>
      <c r="Q2339" s="212">
        <v>0</v>
      </c>
      <c r="R2339"/>
      <c r="S2339" s="156">
        <v>3.1198251999999999E-2</v>
      </c>
      <c r="T2339" s="156">
        <v>2.7007632E-2</v>
      </c>
      <c r="U2339" s="156">
        <v>4.1906195000000002E-3</v>
      </c>
      <c r="V2339" s="156">
        <v>0</v>
      </c>
      <c r="W2339"/>
      <c r="X2339" s="155">
        <v>5.3390996E-5</v>
      </c>
      <c r="Y2339"/>
      <c r="Z2339"/>
      <c r="AA2339"/>
      <c r="AB2339"/>
      <c r="AC2339"/>
      <c r="AD2339" s="52"/>
    </row>
    <row r="2340" spans="1:30" ht="14.4">
      <c r="A2340" t="s">
        <v>3221</v>
      </c>
      <c r="B2340" s="150" t="s">
        <v>325</v>
      </c>
      <c r="C2340" s="151" t="str">
        <f>MID(A2340,1,12)</f>
        <v>M.020.11.102</v>
      </c>
      <c r="D2340" s="54" t="s">
        <v>1400</v>
      </c>
      <c r="E2340" s="150" t="s">
        <v>352</v>
      </c>
      <c r="F2340" s="153" t="str">
        <f>MID(A2340, 21,85)</f>
        <v>Mayonaise, 25% fat in PET bottle NL</v>
      </c>
      <c r="G2340" s="277">
        <v>1.5707355333333335</v>
      </c>
      <c r="H2340" s="44">
        <f t="shared" si="433"/>
        <v>1.5707355333333335</v>
      </c>
      <c r="I2340"/>
      <c r="J2340" s="294">
        <v>0.35500219494784002</v>
      </c>
      <c r="K2340" s="44">
        <f t="shared" si="428"/>
        <v>0.35500219494784002</v>
      </c>
      <c r="L2340" s="295">
        <v>1.6348734E-7</v>
      </c>
      <c r="M2340" s="295">
        <v>0.1103700558605</v>
      </c>
      <c r="N2340" s="295">
        <v>9.0216455999999993E-3</v>
      </c>
      <c r="O2340" s="295">
        <v>0.23561033000000001</v>
      </c>
      <c r="P2340"/>
      <c r="Q2340" s="212">
        <v>0</v>
      </c>
      <c r="R2340"/>
      <c r="S2340" s="156">
        <v>5.0552515999999999E-2</v>
      </c>
      <c r="T2340" s="156">
        <v>4.5060718E-2</v>
      </c>
      <c r="U2340" s="156">
        <v>5.491798E-3</v>
      </c>
      <c r="V2340" s="156">
        <v>0</v>
      </c>
      <c r="W2340"/>
      <c r="X2340" s="155">
        <v>8.4456557999999999E-5</v>
      </c>
      <c r="Y2340"/>
      <c r="Z2340"/>
      <c r="AA2340"/>
      <c r="AB2340"/>
      <c r="AC2340"/>
      <c r="AD2340" s="52"/>
    </row>
    <row r="2341" spans="1:30" ht="14.4">
      <c r="A2341" t="s">
        <v>3222</v>
      </c>
      <c r="B2341" s="150" t="s">
        <v>325</v>
      </c>
      <c r="C2341" s="151" t="str">
        <f>MID(A2341,1,12)</f>
        <v>M.020.11.103</v>
      </c>
      <c r="D2341" s="54" t="s">
        <v>1400</v>
      </c>
      <c r="E2341" s="150" t="s">
        <v>352</v>
      </c>
      <c r="F2341" s="153" t="str">
        <f>MID(A2341, 21,85)</f>
        <v>Mayonnaise in PET bottle NL</v>
      </c>
      <c r="G2341" s="277">
        <v>2.917361866666667</v>
      </c>
      <c r="H2341" s="44">
        <f t="shared" si="433"/>
        <v>2.917361866666667</v>
      </c>
      <c r="I2341"/>
      <c r="J2341" s="294">
        <v>0.65580329642770996</v>
      </c>
      <c r="K2341" s="44">
        <f t="shared" si="428"/>
        <v>0.65580329642770996</v>
      </c>
      <c r="L2341" s="295">
        <v>2.8164110999999998E-7</v>
      </c>
      <c r="M2341" s="295">
        <v>0.20914528448659997</v>
      </c>
      <c r="N2341" s="295">
        <v>9.0534502999999999E-3</v>
      </c>
      <c r="O2341" s="295">
        <v>0.43760428000000001</v>
      </c>
      <c r="P2341"/>
      <c r="Q2341" s="212">
        <v>0</v>
      </c>
      <c r="R2341"/>
      <c r="S2341" s="156">
        <v>9.1801494999999997E-2</v>
      </c>
      <c r="T2341" s="156">
        <v>7.9169521000000007E-2</v>
      </c>
      <c r="U2341" s="156">
        <v>1.2631975E-2</v>
      </c>
      <c r="V2341" s="156">
        <v>0</v>
      </c>
      <c r="W2341"/>
      <c r="X2341" s="155">
        <v>1.5778183999999999E-4</v>
      </c>
      <c r="Y2341"/>
      <c r="Z2341"/>
      <c r="AA2341"/>
      <c r="AB2341"/>
      <c r="AC2341"/>
      <c r="AD2341" s="52"/>
    </row>
    <row r="2342" spans="1:30" ht="14.4">
      <c r="A2342" t="s">
        <v>3223</v>
      </c>
      <c r="B2342" s="150" t="s">
        <v>325</v>
      </c>
      <c r="C2342" s="151" t="str">
        <f>MID(A2342,1,12)</f>
        <v>M.020.11.104</v>
      </c>
      <c r="D2342" s="54" t="s">
        <v>1400</v>
      </c>
      <c r="E2342" s="150" t="s">
        <v>352</v>
      </c>
      <c r="F2342" s="153" t="str">
        <f>MID(A2342, 21,85)</f>
        <v>Oriental sauce, ready-made in glass jarper 125 gram NL</v>
      </c>
      <c r="G2342" s="277">
        <v>2.0720999333333334</v>
      </c>
      <c r="H2342" s="44">
        <f t="shared" si="433"/>
        <v>2.0720999333333334</v>
      </c>
      <c r="I2342"/>
      <c r="J2342" s="294">
        <v>0.48227190906204004</v>
      </c>
      <c r="K2342" s="44">
        <f t="shared" si="428"/>
        <v>0.48227190906204004</v>
      </c>
      <c r="L2342" s="295">
        <v>2.5066994E-7</v>
      </c>
      <c r="M2342" s="295">
        <v>0.14562480639210001</v>
      </c>
      <c r="N2342" s="295">
        <v>2.5831862000000001E-2</v>
      </c>
      <c r="O2342" s="295">
        <v>0.31081499000000001</v>
      </c>
      <c r="P2342"/>
      <c r="Q2342" s="212">
        <v>0</v>
      </c>
      <c r="R2342"/>
      <c r="S2342" s="156">
        <v>7.2016516000000003E-2</v>
      </c>
      <c r="T2342" s="156">
        <v>6.8574055999999994E-2</v>
      </c>
      <c r="U2342" s="156">
        <v>3.4424601000000001E-3</v>
      </c>
      <c r="V2342" s="156">
        <v>0</v>
      </c>
      <c r="W2342"/>
      <c r="X2342" s="155">
        <v>1.1179011000000001E-4</v>
      </c>
      <c r="Y2342"/>
      <c r="Z2342"/>
      <c r="AA2342"/>
      <c r="AB2342"/>
      <c r="AC2342"/>
      <c r="AD2342" s="52"/>
    </row>
    <row r="2343" spans="1:30" ht="14.4">
      <c r="A2343" t="s">
        <v>3224</v>
      </c>
      <c r="B2343" s="150" t="s">
        <v>325</v>
      </c>
      <c r="C2343" s="151" t="str">
        <f>MID(A2343,1,12)</f>
        <v>M.020.11.105</v>
      </c>
      <c r="D2343" s="54" t="s">
        <v>1400</v>
      </c>
      <c r="E2343" s="150" t="s">
        <v>352</v>
      </c>
      <c r="F2343" s="153" t="str">
        <f>MID(A2343, 21,85)</f>
        <v>Tomato sauce, ready-made in glass jarper 125 gram NL</v>
      </c>
      <c r="G2343" s="277">
        <v>1.3247587333333333</v>
      </c>
      <c r="H2343" s="44">
        <f t="shared" si="433"/>
        <v>1.3247587333333333</v>
      </c>
      <c r="I2343"/>
      <c r="J2343" s="294">
        <v>0.30214201786804995</v>
      </c>
      <c r="K2343" s="44">
        <f t="shared" si="428"/>
        <v>0.30214201786804995</v>
      </c>
      <c r="L2343" s="295">
        <v>1.1781985E-7</v>
      </c>
      <c r="M2343" s="295">
        <v>8.7258237048199988E-2</v>
      </c>
      <c r="N2343" s="295">
        <v>1.6169853000000001E-2</v>
      </c>
      <c r="O2343" s="295">
        <v>0.19871380999999999</v>
      </c>
      <c r="P2343"/>
      <c r="Q2343" s="212">
        <v>0</v>
      </c>
      <c r="R2343"/>
      <c r="S2343" s="156">
        <v>4.5272943000000003E-2</v>
      </c>
      <c r="T2343" s="156">
        <v>4.3232057999999997E-2</v>
      </c>
      <c r="U2343" s="156">
        <v>2.0408859E-3</v>
      </c>
      <c r="V2343" s="156">
        <v>0</v>
      </c>
      <c r="W2343"/>
      <c r="X2343" s="155">
        <v>6.7527143000000004E-5</v>
      </c>
      <c r="Y2343"/>
      <c r="Z2343"/>
      <c r="AA2343"/>
      <c r="AB2343"/>
      <c r="AC2343"/>
      <c r="AD2343" s="52"/>
    </row>
    <row r="2344" spans="1:30" ht="14.4">
      <c r="B2344" s="150"/>
      <c r="C2344" s="151"/>
      <c r="D2344" s="51" t="s">
        <v>1401</v>
      </c>
      <c r="E2344" s="150"/>
      <c r="F2344"/>
      <c r="H2344" s="44"/>
      <c r="I2344"/>
      <c r="J2344" s="44"/>
      <c r="K2344" s="44">
        <f t="shared" si="428"/>
        <v>0</v>
      </c>
      <c r="L2344" s="44"/>
      <c r="P2344"/>
      <c r="Q2344" s="212"/>
      <c r="R2344"/>
      <c r="S2344"/>
      <c r="T2344"/>
      <c r="U2344"/>
      <c r="V2344"/>
      <c r="W2344"/>
      <c r="X2344"/>
      <c r="Y2344"/>
      <c r="Z2344"/>
      <c r="AA2344"/>
      <c r="AB2344"/>
      <c r="AC2344"/>
      <c r="AD2344" s="52"/>
    </row>
    <row r="2345" spans="1:30" ht="14.4">
      <c r="A2345" t="s">
        <v>3225</v>
      </c>
      <c r="B2345" s="150" t="s">
        <v>325</v>
      </c>
      <c r="C2345" s="151" t="str">
        <f>MID(A2345,1,12)</f>
        <v>M.020.12.101</v>
      </c>
      <c r="D2345" s="54" t="s">
        <v>1401</v>
      </c>
      <c r="E2345" s="150" t="s">
        <v>352</v>
      </c>
      <c r="F2345" s="153" t="str">
        <f>MID(A2345, 21,85)</f>
        <v>Crisps potato in plastic foil per 500 gram NL</v>
      </c>
      <c r="G2345" s="277">
        <v>3.1465142000000004</v>
      </c>
      <c r="H2345" s="44">
        <f t="shared" ref="H2345:H2349" si="434">G2345</f>
        <v>3.1465142000000004</v>
      </c>
      <c r="I2345"/>
      <c r="J2345" s="294">
        <v>0.65482917119852002</v>
      </c>
      <c r="K2345" s="44">
        <f t="shared" si="428"/>
        <v>0.65482917119852002</v>
      </c>
      <c r="L2345" s="295">
        <v>5.1078952000000004E-7</v>
      </c>
      <c r="M2345" s="295">
        <v>0.15832649640900001</v>
      </c>
      <c r="N2345" s="295">
        <v>2.4525034000000001E-2</v>
      </c>
      <c r="O2345" s="295">
        <v>0.47197713000000002</v>
      </c>
      <c r="P2345"/>
      <c r="Q2345" s="212">
        <v>0</v>
      </c>
      <c r="R2345"/>
      <c r="S2345" s="156">
        <v>8.5686656999999999E-2</v>
      </c>
      <c r="T2345" s="156">
        <v>7.9724933999999997E-2</v>
      </c>
      <c r="U2345" s="156">
        <v>5.9617233E-3</v>
      </c>
      <c r="V2345" s="156">
        <v>0</v>
      </c>
      <c r="W2345"/>
      <c r="X2345" s="155">
        <v>1.5989267999999999E-4</v>
      </c>
      <c r="Y2345"/>
      <c r="Z2345"/>
      <c r="AA2345"/>
      <c r="AB2345"/>
      <c r="AC2345"/>
      <c r="AD2345" s="52"/>
    </row>
    <row r="2346" spans="1:30" ht="14.4">
      <c r="A2346" t="s">
        <v>3226</v>
      </c>
      <c r="B2346" s="150" t="s">
        <v>325</v>
      </c>
      <c r="C2346" s="151" t="str">
        <f>MID(A2346,1,12)</f>
        <v>M.020.12.102</v>
      </c>
      <c r="D2346" s="54" t="s">
        <v>1401</v>
      </c>
      <c r="E2346" s="150" t="s">
        <v>352</v>
      </c>
      <c r="F2346" s="153" t="str">
        <f>MID(A2346, 21,85)</f>
        <v>Croquette meat ragout frozen in cardboard box NL</v>
      </c>
      <c r="G2346" s="277">
        <v>4.8935302666666667</v>
      </c>
      <c r="H2346" s="44">
        <f t="shared" si="434"/>
        <v>4.8935302666666667</v>
      </c>
      <c r="I2346"/>
      <c r="J2346" s="294">
        <v>0.96084533226253999</v>
      </c>
      <c r="K2346" s="44">
        <f t="shared" si="428"/>
        <v>0.96084533226253999</v>
      </c>
      <c r="L2346" s="295">
        <v>2.5151734E-7</v>
      </c>
      <c r="M2346" s="295">
        <v>0.20853000974519997</v>
      </c>
      <c r="N2346" s="295">
        <v>1.8285531000000001E-2</v>
      </c>
      <c r="O2346" s="295">
        <v>0.73402953999999998</v>
      </c>
      <c r="P2346"/>
      <c r="Q2346" s="212">
        <v>0</v>
      </c>
      <c r="R2346"/>
      <c r="S2346" s="156">
        <v>0.13214782999999999</v>
      </c>
      <c r="T2346" s="156">
        <v>0.12299536</v>
      </c>
      <c r="U2346" s="156">
        <v>9.1524712999999994E-3</v>
      </c>
      <c r="V2346" s="156">
        <v>0</v>
      </c>
      <c r="W2346"/>
      <c r="X2346" s="155">
        <v>2.0911173999999999E-4</v>
      </c>
      <c r="Y2346"/>
      <c r="Z2346"/>
      <c r="AA2346"/>
      <c r="AB2346"/>
      <c r="AC2346"/>
      <c r="AD2346" s="52"/>
    </row>
    <row r="2347" spans="1:30" ht="14.4">
      <c r="A2347" t="s">
        <v>3227</v>
      </c>
      <c r="B2347" s="150" t="s">
        <v>325</v>
      </c>
      <c r="C2347" s="151" t="str">
        <f>MID(A2347,1,12)</f>
        <v>M.020.12.103</v>
      </c>
      <c r="D2347" s="54" t="s">
        <v>1401</v>
      </c>
      <c r="E2347" s="150" t="s">
        <v>352</v>
      </c>
      <c r="F2347" s="153" t="str">
        <f>MID(A2347, 21,85)</f>
        <v>Popcorn puffed, natural in plastic foil per 500 gram NL</v>
      </c>
      <c r="G2347" s="277">
        <v>0.62954616666666674</v>
      </c>
      <c r="H2347" s="44">
        <f t="shared" si="434"/>
        <v>0.62954616666666674</v>
      </c>
      <c r="I2347"/>
      <c r="J2347" s="294">
        <v>0.169621606246807</v>
      </c>
      <c r="K2347" s="44">
        <f t="shared" si="428"/>
        <v>0.169621606246807</v>
      </c>
      <c r="L2347" s="295">
        <v>6.8776907000000001E-8</v>
      </c>
      <c r="M2347" s="295">
        <v>4.8653726469900002E-2</v>
      </c>
      <c r="N2347" s="295">
        <v>2.6535886000000002E-2</v>
      </c>
      <c r="O2347" s="295">
        <v>9.4431925E-2</v>
      </c>
      <c r="P2347"/>
      <c r="Q2347" s="212">
        <v>0</v>
      </c>
      <c r="R2347"/>
      <c r="S2347" s="156">
        <v>2.0875696999999999E-2</v>
      </c>
      <c r="T2347" s="156">
        <v>1.8215627000000002E-2</v>
      </c>
      <c r="U2347" s="156">
        <v>2.6600693999999999E-3</v>
      </c>
      <c r="V2347" s="156">
        <v>0</v>
      </c>
      <c r="W2347"/>
      <c r="X2347" s="155">
        <v>3.5414482000000002E-5</v>
      </c>
      <c r="Y2347"/>
      <c r="Z2347"/>
      <c r="AA2347"/>
      <c r="AB2347"/>
      <c r="AC2347"/>
      <c r="AD2347" s="52"/>
    </row>
    <row r="2348" spans="1:30" ht="14.4">
      <c r="A2348" t="s">
        <v>3228</v>
      </c>
      <c r="B2348" s="150" t="s">
        <v>325</v>
      </c>
      <c r="C2348" s="151" t="str">
        <f>MID(A2348,1,12)</f>
        <v>M.020.12.104</v>
      </c>
      <c r="D2348" s="54" t="s">
        <v>1401</v>
      </c>
      <c r="E2348" s="150" t="s">
        <v>352</v>
      </c>
      <c r="F2348" s="153" t="str">
        <f>MID(A2348, 21,85)</f>
        <v>Sausage roll, puff pastry in plastic foil per 500 gram NL</v>
      </c>
      <c r="G2348" s="277">
        <v>3.6988120000000002</v>
      </c>
      <c r="H2348" s="44">
        <f t="shared" si="434"/>
        <v>3.6988120000000002</v>
      </c>
      <c r="I2348"/>
      <c r="J2348" s="294">
        <v>0.77995782205615005</v>
      </c>
      <c r="K2348" s="44">
        <f t="shared" si="428"/>
        <v>0.77995782205615005</v>
      </c>
      <c r="L2348" s="295">
        <v>2.6127765000000002E-7</v>
      </c>
      <c r="M2348" s="295">
        <v>0.20817588777850002</v>
      </c>
      <c r="N2348" s="295">
        <v>1.6959873E-2</v>
      </c>
      <c r="O2348" s="295">
        <v>0.55482180000000003</v>
      </c>
      <c r="P2348"/>
      <c r="Q2348" s="212">
        <v>0</v>
      </c>
      <c r="R2348"/>
      <c r="S2348" s="156">
        <v>0.10959888</v>
      </c>
      <c r="T2348" s="156">
        <v>9.9549837000000002E-2</v>
      </c>
      <c r="U2348" s="156">
        <v>1.0049046000000001E-2</v>
      </c>
      <c r="V2348" s="156">
        <v>0</v>
      </c>
      <c r="W2348"/>
      <c r="X2348" s="155">
        <v>1.7694573999999999E-4</v>
      </c>
      <c r="Y2348"/>
      <c r="Z2348"/>
      <c r="AA2348"/>
      <c r="AB2348"/>
      <c r="AC2348"/>
      <c r="AD2348" s="52"/>
    </row>
    <row r="2349" spans="1:30" ht="14.4">
      <c r="A2349" t="s">
        <v>3229</v>
      </c>
      <c r="B2349" s="150" t="s">
        <v>325</v>
      </c>
      <c r="C2349" s="151" t="str">
        <f>MID(A2349,1,12)</f>
        <v>M.020.12.105</v>
      </c>
      <c r="D2349" s="54" t="s">
        <v>1401</v>
      </c>
      <c r="E2349" s="150" t="s">
        <v>352</v>
      </c>
      <c r="F2349" s="153" t="str">
        <f>MID(A2349, 21,85)</f>
        <v>Sausage, dutch Frikandel frozen in cardboard box NL</v>
      </c>
      <c r="G2349" s="277">
        <v>2.7225182000000001</v>
      </c>
      <c r="H2349" s="44">
        <f t="shared" si="434"/>
        <v>2.7225182000000001</v>
      </c>
      <c r="I2349"/>
      <c r="J2349" s="294">
        <v>0.61728932355947996</v>
      </c>
      <c r="K2349" s="44">
        <f t="shared" si="428"/>
        <v>0.61728932355947996</v>
      </c>
      <c r="L2349" s="295">
        <v>2.0888538000000001E-7</v>
      </c>
      <c r="M2349" s="295">
        <v>0.19584268067409999</v>
      </c>
      <c r="N2349" s="295">
        <v>1.3068704E-2</v>
      </c>
      <c r="O2349" s="295">
        <v>0.40837772999999999</v>
      </c>
      <c r="P2349"/>
      <c r="Q2349" s="212">
        <v>0</v>
      </c>
      <c r="R2349"/>
      <c r="S2349" s="156">
        <v>9.3809816000000004E-2</v>
      </c>
      <c r="T2349" s="156">
        <v>8.6367405999999994E-2</v>
      </c>
      <c r="U2349" s="156">
        <v>7.4424104999999997E-3</v>
      </c>
      <c r="V2349" s="156">
        <v>0</v>
      </c>
      <c r="W2349"/>
      <c r="X2349" s="155">
        <v>1.4279230000000001E-4</v>
      </c>
      <c r="Y2349"/>
      <c r="Z2349"/>
      <c r="AA2349"/>
      <c r="AB2349"/>
      <c r="AC2349"/>
      <c r="AD2349" s="52"/>
    </row>
    <row r="2350" spans="1:30" ht="14.4">
      <c r="B2350" s="150"/>
      <c r="C2350" s="151"/>
      <c r="D2350" s="51" t="s">
        <v>1402</v>
      </c>
      <c r="E2350" s="150"/>
      <c r="F2350"/>
      <c r="H2350" s="44"/>
      <c r="I2350"/>
      <c r="J2350" s="44"/>
      <c r="K2350" s="44">
        <f t="shared" si="428"/>
        <v>0</v>
      </c>
      <c r="L2350" s="44"/>
      <c r="P2350"/>
      <c r="Q2350" s="212"/>
      <c r="R2350"/>
      <c r="S2350"/>
      <c r="T2350"/>
      <c r="U2350"/>
      <c r="V2350"/>
      <c r="W2350"/>
      <c r="X2350"/>
      <c r="Y2350"/>
      <c r="Z2350"/>
      <c r="AA2350"/>
      <c r="AB2350"/>
      <c r="AC2350"/>
      <c r="AD2350" s="52"/>
    </row>
    <row r="2351" spans="1:30" ht="14.4">
      <c r="A2351" t="s">
        <v>3230</v>
      </c>
      <c r="B2351" s="150" t="s">
        <v>325</v>
      </c>
      <c r="C2351" s="151" t="str">
        <f t="shared" ref="C2351:C2357" si="435">MID(A2351,1,12)</f>
        <v>M.020.13.101</v>
      </c>
      <c r="D2351" s="54" t="s">
        <v>1402</v>
      </c>
      <c r="E2351" s="150" t="s">
        <v>352</v>
      </c>
      <c r="F2351" s="153" t="str">
        <f t="shared" ref="F2351:F2357" si="436">MID(A2351, 21,85)</f>
        <v>Cheese 20+ in plastic boxper 250 gram NL</v>
      </c>
      <c r="G2351" s="277">
        <v>7.596242000000001</v>
      </c>
      <c r="H2351" s="44">
        <f t="shared" ref="H2351:H2357" si="437">G2351</f>
        <v>7.596242000000001</v>
      </c>
      <c r="I2351"/>
      <c r="J2351" s="294">
        <v>1.5084981002014801</v>
      </c>
      <c r="K2351" s="44">
        <f t="shared" si="428"/>
        <v>1.5084981002014801</v>
      </c>
      <c r="L2351" s="295">
        <v>2.6465717999999998E-7</v>
      </c>
      <c r="M2351" s="295">
        <v>0.33282410354430003</v>
      </c>
      <c r="N2351" s="295">
        <v>3.6237432E-2</v>
      </c>
      <c r="O2351" s="295">
        <v>1.1394363000000001</v>
      </c>
      <c r="P2351"/>
      <c r="Q2351" s="212">
        <v>0</v>
      </c>
      <c r="R2351"/>
      <c r="S2351" s="156">
        <v>0.21400237</v>
      </c>
      <c r="T2351" s="156">
        <v>0.20200897000000001</v>
      </c>
      <c r="U2351" s="156">
        <v>1.1993403999999999E-2</v>
      </c>
      <c r="V2351" s="156">
        <v>0</v>
      </c>
      <c r="W2351"/>
      <c r="X2351" s="155">
        <v>3.1944766000000001E-4</v>
      </c>
      <c r="Y2351"/>
      <c r="Z2351"/>
      <c r="AA2351"/>
      <c r="AB2351"/>
      <c r="AC2351"/>
      <c r="AD2351" s="52"/>
    </row>
    <row r="2352" spans="1:30" ht="14.4">
      <c r="A2352" t="s">
        <v>3231</v>
      </c>
      <c r="B2352" s="150" t="s">
        <v>325</v>
      </c>
      <c r="C2352" s="151" t="str">
        <f t="shared" si="435"/>
        <v>M.020.13.102</v>
      </c>
      <c r="D2352" s="54" t="s">
        <v>1402</v>
      </c>
      <c r="E2352" s="150" t="s">
        <v>352</v>
      </c>
      <c r="F2352" s="153" t="str">
        <f t="shared" si="436"/>
        <v>Cheese Edam 40+ in plastic boxper 250 gram NL</v>
      </c>
      <c r="G2352" s="277">
        <v>8.0291580000000007</v>
      </c>
      <c r="H2352" s="44">
        <f t="shared" si="437"/>
        <v>8.0291580000000007</v>
      </c>
      <c r="I2352"/>
      <c r="J2352" s="294">
        <v>1.5945685392444802</v>
      </c>
      <c r="K2352" s="44">
        <f t="shared" si="428"/>
        <v>1.5945685392444802</v>
      </c>
      <c r="L2352" s="295">
        <v>2.7893878E-7</v>
      </c>
      <c r="M2352" s="295">
        <v>0.35194482730569998</v>
      </c>
      <c r="N2352" s="295">
        <v>3.8249733000000001E-2</v>
      </c>
      <c r="O2352" s="295">
        <v>1.2043737000000001</v>
      </c>
      <c r="P2352"/>
      <c r="Q2352" s="212">
        <v>0</v>
      </c>
      <c r="R2352"/>
      <c r="S2352" s="156">
        <v>0.2262528</v>
      </c>
      <c r="T2352" s="156">
        <v>0.21356952000000001</v>
      </c>
      <c r="U2352" s="156">
        <v>1.268328E-2</v>
      </c>
      <c r="V2352" s="156">
        <v>0</v>
      </c>
      <c r="W2352"/>
      <c r="X2352" s="155">
        <v>3.3765439999999998E-4</v>
      </c>
      <c r="Y2352"/>
      <c r="Z2352"/>
      <c r="AA2352"/>
      <c r="AB2352"/>
      <c r="AC2352"/>
      <c r="AD2352" s="52"/>
    </row>
    <row r="2353" spans="1:30" ht="14.4">
      <c r="A2353" t="s">
        <v>3232</v>
      </c>
      <c r="B2353" s="150" t="s">
        <v>325</v>
      </c>
      <c r="C2353" s="151" t="str">
        <f t="shared" si="435"/>
        <v>M.020.13.103</v>
      </c>
      <c r="D2353" s="54" t="s">
        <v>1402</v>
      </c>
      <c r="E2353" s="150" t="s">
        <v>352</v>
      </c>
      <c r="F2353" s="153" t="str">
        <f t="shared" si="436"/>
        <v>Cheese goat fresh in plastic boxper 250 gram NL</v>
      </c>
      <c r="G2353" s="277">
        <v>6.8553199999999999</v>
      </c>
      <c r="H2353" s="44">
        <f t="shared" si="437"/>
        <v>6.8553199999999999</v>
      </c>
      <c r="I2353"/>
      <c r="J2353" s="294">
        <v>1.7396718243738201</v>
      </c>
      <c r="K2353" s="44">
        <f t="shared" si="428"/>
        <v>1.7396718243738201</v>
      </c>
      <c r="L2353" s="295">
        <v>5.1903482000000002E-7</v>
      </c>
      <c r="M2353" s="295">
        <v>0.66722069833900011</v>
      </c>
      <c r="N2353" s="295">
        <v>4.4152607000000003E-2</v>
      </c>
      <c r="O2353" s="295">
        <v>1.0282979999999999</v>
      </c>
      <c r="P2353"/>
      <c r="Q2353" s="212">
        <v>0</v>
      </c>
      <c r="R2353"/>
      <c r="S2353" s="156">
        <v>0.29385762999999998</v>
      </c>
      <c r="T2353" s="156">
        <v>0.27651071999999999</v>
      </c>
      <c r="U2353" s="156">
        <v>1.7346908000000001E-2</v>
      </c>
      <c r="V2353" s="156">
        <v>0</v>
      </c>
      <c r="W2353"/>
      <c r="X2353" s="155">
        <v>4.0617951000000002E-4</v>
      </c>
      <c r="Y2353"/>
      <c r="Z2353"/>
      <c r="AA2353"/>
      <c r="AB2353"/>
      <c r="AC2353"/>
      <c r="AD2353" s="52"/>
    </row>
    <row r="2354" spans="1:30" ht="14.4">
      <c r="A2354" t="s">
        <v>3233</v>
      </c>
      <c r="B2354" s="150" t="s">
        <v>325</v>
      </c>
      <c r="C2354" s="151" t="str">
        <f t="shared" si="435"/>
        <v>M.020.13.104</v>
      </c>
      <c r="D2354" s="54" t="s">
        <v>1402</v>
      </c>
      <c r="E2354" s="150" t="s">
        <v>352</v>
      </c>
      <c r="F2354" s="153" t="str">
        <f t="shared" si="436"/>
        <v>Cheese Gouda 48+ in plastic boxper 250 gram NL</v>
      </c>
      <c r="G2354" s="277">
        <v>9.2085746666666672</v>
      </c>
      <c r="H2354" s="44">
        <f t="shared" si="437"/>
        <v>9.2085746666666672</v>
      </c>
      <c r="I2354"/>
      <c r="J2354" s="294">
        <v>1.8226906161568799</v>
      </c>
      <c r="K2354" s="44">
        <f t="shared" si="428"/>
        <v>1.8226906161568799</v>
      </c>
      <c r="L2354" s="295">
        <v>3.0620058000000002E-7</v>
      </c>
      <c r="M2354" s="295">
        <v>0.4029561369563</v>
      </c>
      <c r="N2354" s="295">
        <v>3.8447973000000003E-2</v>
      </c>
      <c r="O2354" s="295">
        <v>1.3812861999999999</v>
      </c>
      <c r="P2354"/>
      <c r="Q2354" s="212">
        <v>0</v>
      </c>
      <c r="R2354"/>
      <c r="S2354" s="156">
        <v>0.25943978000000001</v>
      </c>
      <c r="T2354" s="156">
        <v>0.24483062</v>
      </c>
      <c r="U2354" s="156">
        <v>1.4609156E-2</v>
      </c>
      <c r="V2354" s="156">
        <v>0</v>
      </c>
      <c r="W2354"/>
      <c r="X2354" s="155">
        <v>3.8635272000000001E-4</v>
      </c>
      <c r="Y2354"/>
      <c r="Z2354"/>
      <c r="AA2354"/>
      <c r="AB2354"/>
      <c r="AC2354"/>
      <c r="AD2354" s="52"/>
    </row>
    <row r="2355" spans="1:30" ht="14.4">
      <c r="A2355" t="s">
        <v>3234</v>
      </c>
      <c r="B2355" s="150" t="s">
        <v>325</v>
      </c>
      <c r="C2355" s="151" t="str">
        <f t="shared" si="435"/>
        <v>M.020.13.105</v>
      </c>
      <c r="D2355" s="54" t="s">
        <v>1402</v>
      </c>
      <c r="E2355" s="150" t="s">
        <v>352</v>
      </c>
      <c r="F2355" s="153" t="str">
        <f t="shared" si="436"/>
        <v>Cheese Mozzarella in plastic boxper 250 gram NL</v>
      </c>
      <c r="G2355" s="277">
        <v>6.1650736666666663</v>
      </c>
      <c r="H2355" s="44">
        <f t="shared" si="437"/>
        <v>6.1650736666666663</v>
      </c>
      <c r="I2355"/>
      <c r="J2355" s="294">
        <v>1.2246282113334899</v>
      </c>
      <c r="K2355" s="44">
        <f t="shared" si="428"/>
        <v>1.2246282113334899</v>
      </c>
      <c r="L2355" s="295">
        <v>2.1397648999999999E-7</v>
      </c>
      <c r="M2355" s="295">
        <v>0.27028521535700001</v>
      </c>
      <c r="N2355" s="295">
        <v>2.9581731999999999E-2</v>
      </c>
      <c r="O2355" s="295">
        <v>0.92476104999999997</v>
      </c>
      <c r="P2355"/>
      <c r="Q2355" s="212">
        <v>0</v>
      </c>
      <c r="R2355"/>
      <c r="S2355" s="156">
        <v>0.17374980000000001</v>
      </c>
      <c r="T2355" s="156">
        <v>0.16401439000000001</v>
      </c>
      <c r="U2355" s="156">
        <v>9.7354122999999994E-3</v>
      </c>
      <c r="V2355" s="156">
        <v>0</v>
      </c>
      <c r="W2355"/>
      <c r="X2355" s="155">
        <v>2.5926437999999999E-4</v>
      </c>
      <c r="Y2355"/>
      <c r="Z2355"/>
      <c r="AA2355"/>
      <c r="AB2355"/>
      <c r="AC2355"/>
      <c r="AD2355" s="52"/>
    </row>
    <row r="2356" spans="1:30" ht="14.4">
      <c r="A2356" t="s">
        <v>3235</v>
      </c>
      <c r="B2356" s="150" t="s">
        <v>325</v>
      </c>
      <c r="C2356" s="151" t="str">
        <f t="shared" si="435"/>
        <v>M.020.13.106</v>
      </c>
      <c r="D2356" s="54" t="s">
        <v>1402</v>
      </c>
      <c r="E2356" s="150" t="s">
        <v>352</v>
      </c>
      <c r="F2356" s="153" t="str">
        <f t="shared" si="436"/>
        <v>Cheese old 48+ in plastic boxper 250 gram NL</v>
      </c>
      <c r="G2356" s="277">
        <v>9.5486526666666673</v>
      </c>
      <c r="H2356" s="44">
        <f t="shared" si="437"/>
        <v>9.5486526666666673</v>
      </c>
      <c r="I2356"/>
      <c r="J2356" s="294">
        <v>1.8966676489789001</v>
      </c>
      <c r="K2356" s="44">
        <f t="shared" si="428"/>
        <v>1.8966676489789001</v>
      </c>
      <c r="L2356" s="295">
        <v>3.2906499999999999E-7</v>
      </c>
      <c r="M2356" s="295">
        <v>0.41905670391390004</v>
      </c>
      <c r="N2356" s="295">
        <v>4.5312716000000003E-2</v>
      </c>
      <c r="O2356" s="295">
        <v>1.4322979</v>
      </c>
      <c r="P2356"/>
      <c r="Q2356" s="212">
        <v>0</v>
      </c>
      <c r="R2356"/>
      <c r="S2356" s="156">
        <v>0.26925063999999999</v>
      </c>
      <c r="T2356" s="156">
        <v>0.25414596</v>
      </c>
      <c r="U2356" s="156">
        <v>1.5104677E-2</v>
      </c>
      <c r="V2356" s="156">
        <v>0</v>
      </c>
      <c r="W2356"/>
      <c r="X2356" s="155">
        <v>4.0155828000000001E-4</v>
      </c>
      <c r="Y2356"/>
      <c r="Z2356"/>
      <c r="AA2356"/>
      <c r="AB2356"/>
      <c r="AC2356"/>
      <c r="AD2356" s="52"/>
    </row>
    <row r="2357" spans="1:30" ht="14.4">
      <c r="A2357" t="s">
        <v>3236</v>
      </c>
      <c r="B2357" s="150" t="s">
        <v>325</v>
      </c>
      <c r="C2357" s="151" t="str">
        <f t="shared" si="435"/>
        <v>M.020.13.107</v>
      </c>
      <c r="D2357" s="54" t="s">
        <v>1402</v>
      </c>
      <c r="E2357" s="150" t="s">
        <v>352</v>
      </c>
      <c r="F2357" s="153" t="str">
        <f t="shared" si="436"/>
        <v>Cheese spread 48+ in plastic boxper 250 gram NL</v>
      </c>
      <c r="G2357" s="277">
        <v>6.1394153999999999</v>
      </c>
      <c r="H2357" s="44">
        <f t="shared" si="437"/>
        <v>6.1394153999999999</v>
      </c>
      <c r="I2357"/>
      <c r="J2357" s="294">
        <v>1.2118882514178499</v>
      </c>
      <c r="K2357" s="44">
        <f t="shared" si="428"/>
        <v>1.2118882514178499</v>
      </c>
      <c r="L2357" s="295">
        <v>2.1135135E-7</v>
      </c>
      <c r="M2357" s="295">
        <v>0.26487418506650001</v>
      </c>
      <c r="N2357" s="295">
        <v>2.6101545E-2</v>
      </c>
      <c r="O2357" s="295">
        <v>0.92091230999999996</v>
      </c>
      <c r="P2357"/>
      <c r="Q2357" s="212">
        <v>0</v>
      </c>
      <c r="R2357"/>
      <c r="S2357" s="156">
        <v>0.17180271</v>
      </c>
      <c r="T2357" s="156">
        <v>0.16217338000000001</v>
      </c>
      <c r="U2357" s="156">
        <v>9.6293300999999998E-3</v>
      </c>
      <c r="V2357" s="156">
        <v>0</v>
      </c>
      <c r="W2357"/>
      <c r="X2357" s="155">
        <v>2.5689506000000002E-4</v>
      </c>
      <c r="Y2357"/>
      <c r="Z2357"/>
      <c r="AA2357"/>
      <c r="AB2357"/>
      <c r="AC2357"/>
      <c r="AD2357" s="52"/>
    </row>
    <row r="2358" spans="1:30" ht="14.4">
      <c r="B2358" s="150"/>
      <c r="C2358" s="151"/>
      <c r="D2358" s="51" t="s">
        <v>1403</v>
      </c>
      <c r="E2358" s="150"/>
      <c r="F2358"/>
      <c r="H2358" s="44"/>
      <c r="I2358"/>
      <c r="J2358" s="44"/>
      <c r="K2358" s="44">
        <f t="shared" si="428"/>
        <v>0</v>
      </c>
      <c r="L2358" s="44"/>
      <c r="P2358"/>
      <c r="Q2358" s="212"/>
      <c r="R2358"/>
      <c r="S2358"/>
      <c r="T2358"/>
      <c r="U2358"/>
      <c r="V2358"/>
      <c r="W2358"/>
      <c r="X2358"/>
      <c r="Y2358"/>
      <c r="Z2358"/>
      <c r="AA2358"/>
      <c r="AB2358"/>
      <c r="AC2358"/>
      <c r="AD2358" s="52"/>
    </row>
    <row r="2359" spans="1:30" ht="14.4">
      <c r="A2359" t="s">
        <v>3237</v>
      </c>
      <c r="B2359" s="150" t="s">
        <v>325</v>
      </c>
      <c r="C2359" s="151" t="str">
        <f>MID(A2359,1,12)</f>
        <v>M.020.14.101</v>
      </c>
      <c r="D2359" s="54" t="s">
        <v>1403</v>
      </c>
      <c r="E2359" s="150" t="s">
        <v>352</v>
      </c>
      <c r="F2359" s="153" t="str">
        <f>MID(A2359, 21,85)</f>
        <v>Stock cubes in cardboard box NL</v>
      </c>
      <c r="G2359" s="277">
        <v>1.4639064666666666</v>
      </c>
      <c r="H2359" s="44">
        <f>G2359</f>
        <v>1.4639064666666666</v>
      </c>
      <c r="I2359"/>
      <c r="J2359" s="294">
        <v>0.31278539101118996</v>
      </c>
      <c r="K2359" s="44">
        <f>J2359</f>
        <v>0.31278539101118996</v>
      </c>
      <c r="L2359" s="295">
        <v>1.9552549E-7</v>
      </c>
      <c r="M2359" s="295">
        <v>7.6646708485700002E-2</v>
      </c>
      <c r="N2359" s="295">
        <v>1.6552516999999999E-2</v>
      </c>
      <c r="O2359" s="295">
        <v>0.21958596999999999</v>
      </c>
      <c r="P2359"/>
      <c r="Q2359" s="212">
        <v>0</v>
      </c>
      <c r="R2359"/>
      <c r="S2359" s="156">
        <v>4.1486879999999997E-2</v>
      </c>
      <c r="T2359" s="156">
        <v>3.8615049999999998E-2</v>
      </c>
      <c r="U2359" s="156">
        <v>2.8718302000000002E-3</v>
      </c>
      <c r="V2359" s="156">
        <v>0</v>
      </c>
      <c r="W2359"/>
      <c r="X2359" s="155">
        <v>7.2978154E-5</v>
      </c>
      <c r="Y2359"/>
      <c r="Z2359"/>
      <c r="AA2359"/>
      <c r="AB2359"/>
      <c r="AC2359"/>
      <c r="AD2359" s="52"/>
    </row>
    <row r="2360" spans="1:30" ht="14.4">
      <c r="B2360" s="150"/>
      <c r="C2360" s="151"/>
      <c r="D2360" s="51" t="s">
        <v>1404</v>
      </c>
      <c r="E2360" s="150"/>
      <c r="F2360"/>
      <c r="H2360" s="44"/>
      <c r="I2360"/>
      <c r="J2360" s="44"/>
      <c r="K2360" s="44">
        <f t="shared" si="428"/>
        <v>0</v>
      </c>
      <c r="L2360" s="44"/>
      <c r="P2360"/>
      <c r="Q2360" s="212"/>
      <c r="R2360"/>
      <c r="S2360"/>
      <c r="T2360"/>
      <c r="U2360"/>
      <c r="V2360"/>
      <c r="W2360"/>
      <c r="X2360"/>
      <c r="Y2360"/>
      <c r="Z2360"/>
      <c r="AA2360"/>
      <c r="AB2360"/>
      <c r="AC2360"/>
      <c r="AD2360" s="52"/>
    </row>
    <row r="2361" spans="1:30" ht="14.4">
      <c r="A2361" t="s">
        <v>3238</v>
      </c>
      <c r="B2361" s="150" t="s">
        <v>325</v>
      </c>
      <c r="C2361" s="151" t="str">
        <f t="shared" ref="C2361:C2375" si="438">MID(A2361,1,12)</f>
        <v>M.020.15.102</v>
      </c>
      <c r="D2361" s="54" t="s">
        <v>1404</v>
      </c>
      <c r="E2361" s="150" t="s">
        <v>352</v>
      </c>
      <c r="F2361" s="153" t="str">
        <f t="shared" ref="F2361:F2375" si="439">MID(A2361, 21,85)</f>
        <v>Cream, whipped in multilayer carton per 1000 ml NL</v>
      </c>
      <c r="G2361" s="277">
        <v>4.9970954666666669</v>
      </c>
      <c r="H2361" s="44">
        <f t="shared" ref="H2361:H2375" si="440">G2361</f>
        <v>4.9970954666666669</v>
      </c>
      <c r="I2361"/>
      <c r="J2361" s="294">
        <v>0.99216045788793994</v>
      </c>
      <c r="K2361" s="44">
        <f t="shared" si="428"/>
        <v>0.99216045788793994</v>
      </c>
      <c r="L2361" s="295">
        <v>1.6468544E-7</v>
      </c>
      <c r="M2361" s="295">
        <v>0.22182709020249999</v>
      </c>
      <c r="N2361" s="295">
        <v>2.0768882999999998E-2</v>
      </c>
      <c r="O2361" s="295">
        <v>0.74956431999999995</v>
      </c>
      <c r="P2361"/>
      <c r="Q2361" s="212">
        <v>0</v>
      </c>
      <c r="R2361"/>
      <c r="S2361" s="156">
        <v>0.14165691</v>
      </c>
      <c r="T2361" s="156">
        <v>0.13362610999999999</v>
      </c>
      <c r="U2361" s="156">
        <v>8.0308041000000004E-3</v>
      </c>
      <c r="V2361" s="156">
        <v>0</v>
      </c>
      <c r="W2361"/>
      <c r="X2361" s="155">
        <v>2.1048181000000001E-4</v>
      </c>
      <c r="Y2361"/>
      <c r="Z2361"/>
      <c r="AA2361"/>
      <c r="AB2361"/>
      <c r="AC2361"/>
      <c r="AD2361" s="52"/>
    </row>
    <row r="2362" spans="1:30" ht="14.4">
      <c r="A2362" t="s">
        <v>3239</v>
      </c>
      <c r="B2362" s="150" t="s">
        <v>325</v>
      </c>
      <c r="C2362" s="151" t="str">
        <f t="shared" si="438"/>
        <v>M.020.15.103</v>
      </c>
      <c r="D2362" s="54" t="s">
        <v>1404</v>
      </c>
      <c r="E2362" s="150" t="s">
        <v>352</v>
      </c>
      <c r="F2362" s="153" t="str">
        <f t="shared" si="439"/>
        <v>Custard several flavours, full fat in multilayer carton per 1000 ml NL</v>
      </c>
      <c r="G2362" s="277">
        <v>1.3989189333333334</v>
      </c>
      <c r="H2362" s="44">
        <f t="shared" si="440"/>
        <v>1.3989189333333334</v>
      </c>
      <c r="I2362"/>
      <c r="J2362" s="294">
        <v>0.27395044994194101</v>
      </c>
      <c r="K2362" s="44">
        <f t="shared" si="428"/>
        <v>0.27395044994194101</v>
      </c>
      <c r="L2362" s="295">
        <v>7.5689141000000006E-8</v>
      </c>
      <c r="M2362" s="295">
        <v>5.6535488752799998E-2</v>
      </c>
      <c r="N2362" s="295">
        <v>7.5770454999999999E-3</v>
      </c>
      <c r="O2362" s="295">
        <v>0.20983784</v>
      </c>
      <c r="P2362"/>
      <c r="Q2362" s="212">
        <v>0</v>
      </c>
      <c r="R2362"/>
      <c r="S2362" s="156">
        <v>3.7513233E-2</v>
      </c>
      <c r="T2362" s="156">
        <v>3.5395672000000003E-2</v>
      </c>
      <c r="U2362" s="156">
        <v>2.1175605999999999E-3</v>
      </c>
      <c r="V2362" s="156">
        <v>0</v>
      </c>
      <c r="W2362"/>
      <c r="X2362" s="155">
        <v>5.8943538E-5</v>
      </c>
      <c r="Y2362"/>
      <c r="Z2362"/>
      <c r="AA2362"/>
      <c r="AB2362"/>
      <c r="AC2362"/>
      <c r="AD2362" s="52"/>
    </row>
    <row r="2363" spans="1:30" ht="14.4">
      <c r="A2363" t="s">
        <v>3240</v>
      </c>
      <c r="B2363" s="150" t="s">
        <v>325</v>
      </c>
      <c r="C2363" s="151" t="str">
        <f t="shared" si="438"/>
        <v>M.020.15.104</v>
      </c>
      <c r="D2363" s="54" t="s">
        <v>1404</v>
      </c>
      <c r="E2363" s="150" t="s">
        <v>352</v>
      </c>
      <c r="F2363" s="153" t="str">
        <f t="shared" si="439"/>
        <v>Custard vanilla, full fat in multilayer carton per 1000 ml NL</v>
      </c>
      <c r="G2363" s="277">
        <v>1.3989189333333334</v>
      </c>
      <c r="H2363" s="44">
        <f t="shared" si="440"/>
        <v>1.3989189333333334</v>
      </c>
      <c r="I2363"/>
      <c r="J2363" s="294">
        <v>0.27395044994194101</v>
      </c>
      <c r="K2363" s="44">
        <f t="shared" si="428"/>
        <v>0.27395044994194101</v>
      </c>
      <c r="L2363" s="295">
        <v>7.5689141000000006E-8</v>
      </c>
      <c r="M2363" s="295">
        <v>5.6535488752799998E-2</v>
      </c>
      <c r="N2363" s="295">
        <v>7.5770454999999999E-3</v>
      </c>
      <c r="O2363" s="295">
        <v>0.20983784</v>
      </c>
      <c r="P2363"/>
      <c r="Q2363" s="212">
        <v>0</v>
      </c>
      <c r="R2363"/>
      <c r="S2363" s="156">
        <v>3.7513233E-2</v>
      </c>
      <c r="T2363" s="156">
        <v>3.5395672000000003E-2</v>
      </c>
      <c r="U2363" s="156">
        <v>2.1175605999999999E-3</v>
      </c>
      <c r="V2363" s="156">
        <v>0</v>
      </c>
      <c r="W2363"/>
      <c r="X2363" s="155">
        <v>5.8943538E-5</v>
      </c>
      <c r="Y2363"/>
      <c r="Z2363"/>
      <c r="AA2363"/>
      <c r="AB2363"/>
      <c r="AC2363"/>
      <c r="AD2363" s="52"/>
    </row>
    <row r="2364" spans="1:30" ht="14.4">
      <c r="A2364" t="s">
        <v>3241</v>
      </c>
      <c r="B2364" s="150" t="s">
        <v>325</v>
      </c>
      <c r="C2364" s="151" t="str">
        <f t="shared" si="438"/>
        <v>M.020.15.105</v>
      </c>
      <c r="D2364" s="54" t="s">
        <v>1404</v>
      </c>
      <c r="E2364" s="150" t="s">
        <v>352</v>
      </c>
      <c r="F2364" s="153" t="str">
        <f t="shared" si="439"/>
        <v>Fromage frais, full fat in plastic boxper 250 gram NL</v>
      </c>
      <c r="G2364" s="277">
        <v>3.2675025333333334</v>
      </c>
      <c r="H2364" s="44">
        <f t="shared" si="440"/>
        <v>3.2675025333333334</v>
      </c>
      <c r="I2364"/>
      <c r="J2364" s="294">
        <v>0.64004408790492995</v>
      </c>
      <c r="K2364" s="44">
        <f t="shared" si="428"/>
        <v>0.64004408790492995</v>
      </c>
      <c r="L2364" s="295">
        <v>1.3026523E-7</v>
      </c>
      <c r="M2364" s="295">
        <v>0.13500127863969999</v>
      </c>
      <c r="N2364" s="295">
        <v>1.4917299E-2</v>
      </c>
      <c r="O2364" s="295">
        <v>0.49012538</v>
      </c>
      <c r="P2364"/>
      <c r="Q2364" s="212">
        <v>0</v>
      </c>
      <c r="R2364"/>
      <c r="S2364" s="156">
        <v>8.9493809999999993E-2</v>
      </c>
      <c r="T2364" s="156">
        <v>8.4561006999999994E-2</v>
      </c>
      <c r="U2364" s="156">
        <v>4.9328030000000004E-3</v>
      </c>
      <c r="V2364" s="156">
        <v>0</v>
      </c>
      <c r="W2364"/>
      <c r="X2364" s="155">
        <v>1.3597351999999999E-4</v>
      </c>
      <c r="Y2364"/>
      <c r="Z2364"/>
      <c r="AA2364"/>
      <c r="AB2364"/>
      <c r="AC2364"/>
      <c r="AD2364" s="52"/>
    </row>
    <row r="2365" spans="1:30" ht="14.4">
      <c r="A2365" t="s">
        <v>3242</v>
      </c>
      <c r="B2365" s="150" t="s">
        <v>325</v>
      </c>
      <c r="C2365" s="151" t="str">
        <f t="shared" si="438"/>
        <v>M.020.15.106</v>
      </c>
      <c r="D2365" s="54" t="s">
        <v>1404</v>
      </c>
      <c r="E2365" s="150" t="s">
        <v>352</v>
      </c>
      <c r="F2365" s="153" t="str">
        <f t="shared" si="439"/>
        <v>Ice cream, dairy cream based frozen in cardboard box NL</v>
      </c>
      <c r="G2365" s="277">
        <v>2.9733623333333332</v>
      </c>
      <c r="H2365" s="44">
        <f t="shared" si="440"/>
        <v>2.9733623333333332</v>
      </c>
      <c r="I2365"/>
      <c r="J2365" s="294">
        <v>0.58401496617464999</v>
      </c>
      <c r="K2365" s="44">
        <f t="shared" si="428"/>
        <v>0.58401496617464999</v>
      </c>
      <c r="L2365" s="295">
        <v>1.7658355E-7</v>
      </c>
      <c r="M2365" s="295">
        <v>0.12571861759109998</v>
      </c>
      <c r="N2365" s="295">
        <v>1.2291822000000001E-2</v>
      </c>
      <c r="O2365" s="295">
        <v>0.44600434999999999</v>
      </c>
      <c r="P2365"/>
      <c r="Q2365" s="212">
        <v>0</v>
      </c>
      <c r="R2365"/>
      <c r="S2365" s="156">
        <v>8.1147958000000006E-2</v>
      </c>
      <c r="T2365" s="156">
        <v>7.6621139000000005E-2</v>
      </c>
      <c r="U2365" s="156">
        <v>4.5268195999999998E-3</v>
      </c>
      <c r="V2365" s="156">
        <v>0</v>
      </c>
      <c r="W2365"/>
      <c r="X2365" s="155">
        <v>1.2765556E-4</v>
      </c>
      <c r="Y2365"/>
      <c r="Z2365"/>
      <c r="AA2365"/>
      <c r="AB2365"/>
      <c r="AC2365"/>
      <c r="AD2365" s="52"/>
    </row>
    <row r="2366" spans="1:30" ht="14.4">
      <c r="A2366" t="s">
        <v>3243</v>
      </c>
      <c r="B2366" s="150" t="s">
        <v>325</v>
      </c>
      <c r="C2366" s="151" t="str">
        <f t="shared" si="438"/>
        <v>M.020.15.107</v>
      </c>
      <c r="D2366" s="54" t="s">
        <v>1404</v>
      </c>
      <c r="E2366" s="150" t="s">
        <v>352</v>
      </c>
      <c r="F2366" s="153" t="str">
        <f t="shared" si="439"/>
        <v>Milk chocolate-, flavoured full fat in multilayer carton per 1000 ml NL</v>
      </c>
      <c r="G2366" s="277">
        <v>1.9900980000000001</v>
      </c>
      <c r="H2366" s="44">
        <f t="shared" si="440"/>
        <v>1.9900980000000001</v>
      </c>
      <c r="I2366"/>
      <c r="J2366" s="294">
        <v>0.38332411968317004</v>
      </c>
      <c r="K2366" s="44">
        <f t="shared" si="428"/>
        <v>0.38332411968317004</v>
      </c>
      <c r="L2366" s="295">
        <v>1.4363806999999999E-7</v>
      </c>
      <c r="M2366" s="295">
        <v>7.7397480945100003E-2</v>
      </c>
      <c r="N2366" s="295">
        <v>7.4117951000000001E-3</v>
      </c>
      <c r="O2366" s="295">
        <v>0.29851470000000002</v>
      </c>
      <c r="P2366"/>
      <c r="Q2366" s="212">
        <v>0</v>
      </c>
      <c r="R2366"/>
      <c r="S2366" s="156">
        <v>5.1068605000000003E-2</v>
      </c>
      <c r="T2366" s="156">
        <v>4.7658796000000003E-2</v>
      </c>
      <c r="U2366" s="156">
        <v>3.4098091999999998E-3</v>
      </c>
      <c r="V2366" s="156">
        <v>0</v>
      </c>
      <c r="W2366"/>
      <c r="X2366" s="155">
        <v>8.5118564000000003E-5</v>
      </c>
      <c r="Y2366"/>
      <c r="Z2366"/>
      <c r="AA2366"/>
      <c r="AB2366"/>
      <c r="AC2366"/>
      <c r="AD2366" s="52"/>
    </row>
    <row r="2367" spans="1:30" ht="14.4">
      <c r="A2367" t="s">
        <v>3244</v>
      </c>
      <c r="B2367" s="150" t="s">
        <v>325</v>
      </c>
      <c r="C2367" s="151" t="str">
        <f t="shared" si="438"/>
        <v>M.020.15.108</v>
      </c>
      <c r="D2367" s="54" t="s">
        <v>1404</v>
      </c>
      <c r="E2367" s="150" t="s">
        <v>352</v>
      </c>
      <c r="F2367" s="153" t="str">
        <f t="shared" si="439"/>
        <v>Milk chocolate-, flavoured semi-skimmed in multilayer carton per 1000 ml NL</v>
      </c>
      <c r="G2367" s="277">
        <v>1.6920257333333333</v>
      </c>
      <c r="H2367" s="44">
        <f t="shared" si="440"/>
        <v>1.6920257333333333</v>
      </c>
      <c r="I2367"/>
      <c r="J2367" s="294">
        <v>0.32415575937047997</v>
      </c>
      <c r="K2367" s="44">
        <f t="shared" si="428"/>
        <v>0.32415575937047997</v>
      </c>
      <c r="L2367" s="295">
        <v>1.3438307999999999E-7</v>
      </c>
      <c r="M2367" s="295">
        <v>6.4142166687399998E-2</v>
      </c>
      <c r="N2367" s="295">
        <v>6.2095982999999999E-3</v>
      </c>
      <c r="O2367" s="295">
        <v>0.25380385999999999</v>
      </c>
      <c r="P2367"/>
      <c r="Q2367" s="212">
        <v>0</v>
      </c>
      <c r="R2367"/>
      <c r="S2367" s="156">
        <v>4.2598523999999999E-2</v>
      </c>
      <c r="T2367" s="156">
        <v>3.9666655000000002E-2</v>
      </c>
      <c r="U2367" s="156">
        <v>2.9318689000000001E-3</v>
      </c>
      <c r="V2367" s="156">
        <v>0</v>
      </c>
      <c r="W2367"/>
      <c r="X2367" s="155">
        <v>7.2588102000000003E-5</v>
      </c>
      <c r="Y2367"/>
      <c r="Z2367"/>
      <c r="AA2367"/>
      <c r="AB2367"/>
      <c r="AC2367"/>
      <c r="AD2367" s="52"/>
    </row>
    <row r="2368" spans="1:30" ht="14.4">
      <c r="A2368" t="s">
        <v>3245</v>
      </c>
      <c r="B2368" s="150" t="s">
        <v>325</v>
      </c>
      <c r="C2368" s="151" t="str">
        <f t="shared" si="438"/>
        <v>M.020.15.109</v>
      </c>
      <c r="D2368" s="54" t="s">
        <v>1404</v>
      </c>
      <c r="E2368" s="150" t="s">
        <v>352</v>
      </c>
      <c r="F2368" s="153" t="str">
        <f t="shared" si="439"/>
        <v>Milk, semi-skimmed in multilayer carton per 1000 ml NL</v>
      </c>
      <c r="G2368" s="277">
        <v>1.2379859333333334</v>
      </c>
      <c r="H2368" s="44">
        <f t="shared" si="440"/>
        <v>1.2379859333333334</v>
      </c>
      <c r="I2368"/>
      <c r="J2368" s="294">
        <v>0.24542659246756401</v>
      </c>
      <c r="K2368" s="44">
        <f t="shared" si="428"/>
        <v>0.24542659246756401</v>
      </c>
      <c r="L2368" s="295">
        <v>5.4525263999999998E-8</v>
      </c>
      <c r="M2368" s="295">
        <v>5.3762475442300006E-2</v>
      </c>
      <c r="N2368" s="295">
        <v>5.9661725000000002E-3</v>
      </c>
      <c r="O2368" s="295">
        <v>0.18569789</v>
      </c>
      <c r="P2368"/>
      <c r="Q2368" s="212">
        <v>0</v>
      </c>
      <c r="R2368"/>
      <c r="S2368" s="156">
        <v>3.4535226000000002E-2</v>
      </c>
      <c r="T2368" s="156">
        <v>3.2602634999999998E-2</v>
      </c>
      <c r="U2368" s="156">
        <v>1.932591E-3</v>
      </c>
      <c r="V2368" s="156">
        <v>0</v>
      </c>
      <c r="W2368"/>
      <c r="X2368" s="155">
        <v>5.2534902999999999E-5</v>
      </c>
      <c r="Y2368"/>
      <c r="Z2368"/>
      <c r="AA2368"/>
      <c r="AB2368"/>
      <c r="AC2368"/>
      <c r="AD2368" s="52"/>
    </row>
    <row r="2369" spans="1:30" ht="14.4">
      <c r="A2369" t="s">
        <v>3246</v>
      </c>
      <c r="B2369" s="150" t="s">
        <v>325</v>
      </c>
      <c r="C2369" s="151" t="str">
        <f t="shared" si="438"/>
        <v>M.020.15.110</v>
      </c>
      <c r="D2369" s="54" t="s">
        <v>1404</v>
      </c>
      <c r="E2369" s="150" t="s">
        <v>352</v>
      </c>
      <c r="F2369" s="153" t="str">
        <f t="shared" si="439"/>
        <v>Milk, skimmed in multilayer carton per 1000 ml NL</v>
      </c>
      <c r="G2369" s="277">
        <v>1.0980333333333334</v>
      </c>
      <c r="H2369" s="44">
        <f t="shared" si="440"/>
        <v>1.0980333333333334</v>
      </c>
      <c r="I2369"/>
      <c r="J2369" s="294">
        <v>0.21764551459707798</v>
      </c>
      <c r="K2369" s="44">
        <f t="shared" si="428"/>
        <v>0.21764551459707798</v>
      </c>
      <c r="L2369" s="295">
        <v>5.0179678E-8</v>
      </c>
      <c r="M2369" s="295">
        <v>4.7538754617400002E-2</v>
      </c>
      <c r="N2369" s="295">
        <v>5.4017097999999996E-3</v>
      </c>
      <c r="O2369" s="295">
        <v>0.16470499999999999</v>
      </c>
      <c r="P2369"/>
      <c r="Q2369" s="212">
        <v>0</v>
      </c>
      <c r="R2369"/>
      <c r="S2369" s="156">
        <v>3.0558304000000001E-2</v>
      </c>
      <c r="T2369" s="156">
        <v>2.8850119E-2</v>
      </c>
      <c r="U2369" s="156">
        <v>1.7081857000000001E-3</v>
      </c>
      <c r="V2369" s="156">
        <v>0</v>
      </c>
      <c r="W2369"/>
      <c r="X2369" s="155">
        <v>4.6651518999999997E-5</v>
      </c>
      <c r="Y2369"/>
      <c r="Z2369"/>
      <c r="AA2369"/>
      <c r="AB2369"/>
      <c r="AC2369"/>
      <c r="AD2369" s="52"/>
    </row>
    <row r="2370" spans="1:30" ht="14.4">
      <c r="A2370" t="s">
        <v>3247</v>
      </c>
      <c r="B2370" s="150" t="s">
        <v>325</v>
      </c>
      <c r="C2370" s="151" t="str">
        <f t="shared" si="438"/>
        <v>M.020.15.111</v>
      </c>
      <c r="D2370" s="54" t="s">
        <v>1404</v>
      </c>
      <c r="E2370" s="150" t="s">
        <v>352</v>
      </c>
      <c r="F2370" s="153" t="str">
        <f t="shared" si="439"/>
        <v>Milk, whole in multilayer carton per 1000 ml NL</v>
      </c>
      <c r="G2370" s="277">
        <v>1.4292246666666668</v>
      </c>
      <c r="H2370" s="44">
        <f t="shared" si="440"/>
        <v>1.4292246666666668</v>
      </c>
      <c r="I2370"/>
      <c r="J2370" s="294">
        <v>0.28338811171761003</v>
      </c>
      <c r="K2370" s="44">
        <f t="shared" ref="K2370:K2433" si="441">J2370</f>
        <v>0.28338811171761003</v>
      </c>
      <c r="L2370" s="295">
        <v>6.0462810000000002E-8</v>
      </c>
      <c r="M2370" s="295">
        <v>6.2266866654799996E-2</v>
      </c>
      <c r="N2370" s="295">
        <v>6.7374846000000004E-3</v>
      </c>
      <c r="O2370" s="295">
        <v>0.21438370000000001</v>
      </c>
      <c r="P2370"/>
      <c r="Q2370" s="212">
        <v>0</v>
      </c>
      <c r="R2370"/>
      <c r="S2370" s="156">
        <v>3.9969505000000002E-2</v>
      </c>
      <c r="T2370" s="156">
        <v>3.7730275000000001E-2</v>
      </c>
      <c r="U2370" s="156">
        <v>2.2392302000000001E-3</v>
      </c>
      <c r="V2370" s="156">
        <v>0</v>
      </c>
      <c r="W2370"/>
      <c r="X2370" s="155">
        <v>6.0574239E-5</v>
      </c>
      <c r="Y2370"/>
      <c r="Z2370"/>
      <c r="AA2370"/>
      <c r="AB2370"/>
      <c r="AC2370"/>
      <c r="AD2370" s="53"/>
    </row>
    <row r="2371" spans="1:30" ht="14.4">
      <c r="A2371" t="s">
        <v>3248</v>
      </c>
      <c r="B2371" s="150" t="s">
        <v>325</v>
      </c>
      <c r="C2371" s="151" t="str">
        <f t="shared" si="438"/>
        <v>M.020.15.112</v>
      </c>
      <c r="D2371" s="54" t="s">
        <v>1404</v>
      </c>
      <c r="E2371" s="150" t="s">
        <v>352</v>
      </c>
      <c r="F2371" s="153" t="str">
        <f t="shared" si="439"/>
        <v>Yoghurt, drink w sweeteners  in multilayer carton per 1000 ml NL</v>
      </c>
      <c r="G2371" s="277">
        <v>1.2599484666666667</v>
      </c>
      <c r="H2371" s="44">
        <f t="shared" si="440"/>
        <v>1.2599484666666667</v>
      </c>
      <c r="I2371"/>
      <c r="J2371" s="294">
        <v>0.243795523509306</v>
      </c>
      <c r="K2371" s="44">
        <f t="shared" si="441"/>
        <v>0.243795523509306</v>
      </c>
      <c r="L2371" s="295">
        <v>7.0301505999999998E-8</v>
      </c>
      <c r="M2371" s="295">
        <v>4.7925887807800008E-2</v>
      </c>
      <c r="N2371" s="295">
        <v>6.8772954000000004E-3</v>
      </c>
      <c r="O2371" s="295">
        <v>0.18899226999999999</v>
      </c>
      <c r="P2371"/>
      <c r="Q2371" s="212">
        <v>0</v>
      </c>
      <c r="R2371"/>
      <c r="S2371" s="156">
        <v>3.2902751000000001E-2</v>
      </c>
      <c r="T2371" s="156">
        <v>3.106453E-2</v>
      </c>
      <c r="U2371" s="156">
        <v>1.8382203999999999E-3</v>
      </c>
      <c r="V2371" s="156">
        <v>0</v>
      </c>
      <c r="W2371"/>
      <c r="X2371" s="155">
        <v>5.2357539999999997E-5</v>
      </c>
      <c r="Y2371"/>
      <c r="Z2371"/>
      <c r="AA2371"/>
      <c r="AB2371"/>
      <c r="AC2371"/>
      <c r="AD2371" s="53"/>
    </row>
    <row r="2372" spans="1:30" ht="14.4">
      <c r="A2372" t="s">
        <v>3249</v>
      </c>
      <c r="B2372" s="150" t="s">
        <v>325</v>
      </c>
      <c r="C2372" s="151" t="str">
        <f t="shared" si="438"/>
        <v>M.020.15.113</v>
      </c>
      <c r="D2372" s="54" t="s">
        <v>1404</v>
      </c>
      <c r="E2372" s="150" t="s">
        <v>352</v>
      </c>
      <c r="F2372" s="153" t="str">
        <f t="shared" si="439"/>
        <v>Yoghurt, full fat in multilayer carton per 1000 ml NL</v>
      </c>
      <c r="G2372" s="277">
        <v>1.6143086</v>
      </c>
      <c r="H2372" s="44">
        <f t="shared" si="440"/>
        <v>1.6143086</v>
      </c>
      <c r="I2372"/>
      <c r="J2372" s="294">
        <v>0.31301075320932503</v>
      </c>
      <c r="K2372" s="44">
        <f t="shared" si="441"/>
        <v>0.31301075320932503</v>
      </c>
      <c r="L2372" s="295">
        <v>7.6464625000000006E-8</v>
      </c>
      <c r="M2372" s="295">
        <v>6.3028528844700005E-2</v>
      </c>
      <c r="N2372" s="295">
        <v>7.8358578999999998E-3</v>
      </c>
      <c r="O2372" s="295">
        <v>0.24214628999999999</v>
      </c>
      <c r="P2372"/>
      <c r="Q2372" s="212">
        <v>0</v>
      </c>
      <c r="R2372"/>
      <c r="S2372" s="156">
        <v>4.2882743000000001E-2</v>
      </c>
      <c r="T2372" s="156">
        <v>4.0491263999999999E-2</v>
      </c>
      <c r="U2372" s="156">
        <v>2.3914792999999998E-3</v>
      </c>
      <c r="V2372" s="156">
        <v>0</v>
      </c>
      <c r="W2372"/>
      <c r="X2372" s="155">
        <v>6.6808756999999999E-5</v>
      </c>
      <c r="Y2372"/>
      <c r="Z2372"/>
      <c r="AA2372"/>
      <c r="AB2372"/>
      <c r="AC2372"/>
      <c r="AD2372" s="53"/>
    </row>
    <row r="2373" spans="1:30" ht="14.4">
      <c r="A2373" t="s">
        <v>3250</v>
      </c>
      <c r="B2373" s="150" t="s">
        <v>325</v>
      </c>
      <c r="C2373" s="151" t="str">
        <f t="shared" si="438"/>
        <v>M.020.15.114</v>
      </c>
      <c r="D2373" s="54" t="s">
        <v>1404</v>
      </c>
      <c r="E2373" s="150" t="s">
        <v>352</v>
      </c>
      <c r="F2373" s="153" t="str">
        <f t="shared" si="439"/>
        <v>Yoghurt, half fat in multilayer carton per 1000 ml NL</v>
      </c>
      <c r="G2373" s="277">
        <v>1.4230698666666668</v>
      </c>
      <c r="H2373" s="44">
        <f t="shared" si="440"/>
        <v>1.4230698666666668</v>
      </c>
      <c r="I2373"/>
      <c r="J2373" s="294">
        <v>0.27504923395928005</v>
      </c>
      <c r="K2373" s="44">
        <f t="shared" si="441"/>
        <v>0.27504923395928005</v>
      </c>
      <c r="L2373" s="295">
        <v>7.0527080000000006E-8</v>
      </c>
      <c r="M2373" s="295">
        <v>5.4524137632200008E-2</v>
      </c>
      <c r="N2373" s="295">
        <v>7.0645457999999996E-3</v>
      </c>
      <c r="O2373" s="295">
        <v>0.21346048000000001</v>
      </c>
      <c r="P2373"/>
      <c r="Q2373" s="212">
        <v>0</v>
      </c>
      <c r="R2373"/>
      <c r="S2373" s="156">
        <v>3.7448464000000001E-2</v>
      </c>
      <c r="T2373" s="156">
        <v>3.5363624000000003E-2</v>
      </c>
      <c r="U2373" s="156">
        <v>2.0848401000000002E-3</v>
      </c>
      <c r="V2373" s="156">
        <v>0</v>
      </c>
      <c r="W2373"/>
      <c r="X2373" s="155">
        <v>5.8769420000000002E-5</v>
      </c>
      <c r="Y2373"/>
      <c r="Z2373"/>
      <c r="AA2373"/>
      <c r="AB2373"/>
      <c r="AC2373"/>
      <c r="AD2373" s="53"/>
    </row>
    <row r="2374" spans="1:30" ht="14.4">
      <c r="A2374" t="s">
        <v>3251</v>
      </c>
      <c r="B2374" s="150" t="s">
        <v>325</v>
      </c>
      <c r="C2374" s="151" t="str">
        <f t="shared" si="438"/>
        <v>M.020.15.115</v>
      </c>
      <c r="D2374" s="54" t="s">
        <v>1404</v>
      </c>
      <c r="E2374" s="150" t="s">
        <v>352</v>
      </c>
      <c r="F2374" s="153" t="str">
        <f t="shared" si="439"/>
        <v>Yoghurt, low fat w fruit in multilayer carton per 1000 ml NL</v>
      </c>
      <c r="G2374" s="277">
        <v>1.2911067333333335</v>
      </c>
      <c r="H2374" s="44">
        <f t="shared" si="440"/>
        <v>1.2911067333333335</v>
      </c>
      <c r="I2374"/>
      <c r="J2374" s="294">
        <v>0.25346624282299401</v>
      </c>
      <c r="K2374" s="44">
        <f t="shared" si="441"/>
        <v>0.25346624282299401</v>
      </c>
      <c r="L2374" s="295">
        <v>8.0435294E-8</v>
      </c>
      <c r="M2374" s="295">
        <v>5.0458859387699999E-2</v>
      </c>
      <c r="N2374" s="295">
        <v>9.3412930000000005E-3</v>
      </c>
      <c r="O2374" s="295">
        <v>0.19366601</v>
      </c>
      <c r="P2374"/>
      <c r="Q2374" s="212">
        <v>0</v>
      </c>
      <c r="R2374"/>
      <c r="S2374" s="156">
        <v>3.3923849999999998E-2</v>
      </c>
      <c r="T2374" s="156">
        <v>3.2004912000000003E-2</v>
      </c>
      <c r="U2374" s="156">
        <v>1.9189385E-3</v>
      </c>
      <c r="V2374" s="156">
        <v>0</v>
      </c>
      <c r="W2374"/>
      <c r="X2374" s="155">
        <v>5.4486257999999999E-5</v>
      </c>
      <c r="Y2374"/>
      <c r="Z2374"/>
      <c r="AA2374"/>
      <c r="AB2374"/>
      <c r="AC2374"/>
      <c r="AD2374" s="53"/>
    </row>
    <row r="2375" spans="1:30" ht="14.4">
      <c r="A2375" t="s">
        <v>3252</v>
      </c>
      <c r="B2375" s="150" t="s">
        <v>325</v>
      </c>
      <c r="C2375" s="151" t="str">
        <f t="shared" si="438"/>
        <v>M.020.15.116</v>
      </c>
      <c r="D2375" s="54" t="s">
        <v>1404</v>
      </c>
      <c r="E2375" s="150" t="s">
        <v>352</v>
      </c>
      <c r="F2375" s="153" t="str">
        <f t="shared" si="439"/>
        <v>Yoghurt, low fat in multilayer carton per 1000 ml NL</v>
      </c>
      <c r="G2375" s="277">
        <v>1.2831172666666666</v>
      </c>
      <c r="H2375" s="44">
        <f t="shared" si="440"/>
        <v>1.2831172666666666</v>
      </c>
      <c r="I2375"/>
      <c r="J2375" s="294">
        <v>0.247268156188794</v>
      </c>
      <c r="K2375" s="44">
        <f t="shared" si="441"/>
        <v>0.247268156188794</v>
      </c>
      <c r="L2375" s="295">
        <v>6.6181493999999994E-8</v>
      </c>
      <c r="M2375" s="295">
        <v>4.8300416907299998E-2</v>
      </c>
      <c r="N2375" s="295">
        <v>6.5000830999999998E-3</v>
      </c>
      <c r="O2375" s="295">
        <v>0.19246758999999999</v>
      </c>
      <c r="P2375"/>
      <c r="Q2375" s="212">
        <v>0</v>
      </c>
      <c r="R2375"/>
      <c r="S2375" s="156">
        <v>3.3471542999999999E-2</v>
      </c>
      <c r="T2375" s="156">
        <v>3.1611107999999999E-2</v>
      </c>
      <c r="U2375" s="156">
        <v>1.8604347E-3</v>
      </c>
      <c r="V2375" s="156">
        <v>0</v>
      </c>
      <c r="W2375"/>
      <c r="X2375" s="155">
        <v>5.2886036E-5</v>
      </c>
      <c r="Y2375"/>
      <c r="Z2375"/>
      <c r="AA2375"/>
      <c r="AB2375"/>
      <c r="AC2375"/>
      <c r="AD2375" s="53"/>
    </row>
    <row r="2376" spans="1:30" ht="14.4">
      <c r="B2376" s="150"/>
      <c r="C2376" s="151"/>
      <c r="D2376" s="51" t="s">
        <v>1405</v>
      </c>
      <c r="E2376" s="150"/>
      <c r="F2376"/>
      <c r="H2376" s="44"/>
      <c r="I2376"/>
      <c r="J2376" s="44"/>
      <c r="K2376" s="44">
        <f t="shared" si="441"/>
        <v>0</v>
      </c>
      <c r="L2376" s="44"/>
      <c r="P2376"/>
      <c r="Q2376" s="212"/>
      <c r="R2376"/>
      <c r="S2376"/>
      <c r="T2376"/>
      <c r="U2376"/>
      <c r="V2376"/>
      <c r="W2376"/>
      <c r="X2376"/>
      <c r="Y2376"/>
      <c r="Z2376"/>
      <c r="AA2376"/>
      <c r="AB2376"/>
      <c r="AC2376"/>
      <c r="AD2376" s="53"/>
    </row>
    <row r="2377" spans="1:30" ht="14.4">
      <c r="A2377" t="s">
        <v>3253</v>
      </c>
      <c r="B2377" s="150" t="s">
        <v>325</v>
      </c>
      <c r="C2377" s="151" t="str">
        <f t="shared" ref="C2377:C2391" si="442">MID(A2377,1,12)</f>
        <v>M.020.16.101</v>
      </c>
      <c r="D2377" s="54" t="s">
        <v>1404</v>
      </c>
      <c r="E2377" s="150" t="s">
        <v>352</v>
      </c>
      <c r="F2377" s="153" t="str">
        <f t="shared" ref="F2377:F2391" si="443">MID(A2377, 21,85)</f>
        <v>Coffee, coffee packaging per 500 gram NL</v>
      </c>
      <c r="G2377" s="277">
        <v>3.1661250666666669</v>
      </c>
      <c r="H2377" s="44">
        <f t="shared" ref="H2377:H2391" si="444">G2377</f>
        <v>3.1661250666666669</v>
      </c>
      <c r="I2377"/>
      <c r="J2377" s="294">
        <v>0.70183316925697992</v>
      </c>
      <c r="K2377" s="44">
        <f t="shared" si="441"/>
        <v>0.70183316925697992</v>
      </c>
      <c r="L2377" s="295">
        <v>4.1569698E-7</v>
      </c>
      <c r="M2377" s="295">
        <v>0.21297100355999998</v>
      </c>
      <c r="N2377" s="295">
        <v>1.3942990000000001E-2</v>
      </c>
      <c r="O2377" s="295">
        <v>0.47491876</v>
      </c>
      <c r="P2377"/>
      <c r="Q2377" s="212">
        <v>0</v>
      </c>
      <c r="R2377"/>
      <c r="S2377" s="156">
        <v>9.3278721999999994E-2</v>
      </c>
      <c r="T2377" s="156">
        <v>7.9734851999999995E-2</v>
      </c>
      <c r="U2377" s="156">
        <v>1.354387E-2</v>
      </c>
      <c r="V2377" s="156">
        <v>0</v>
      </c>
      <c r="W2377"/>
      <c r="X2377" s="155">
        <v>1.7326397E-4</v>
      </c>
      <c r="Y2377"/>
      <c r="Z2377"/>
      <c r="AA2377"/>
      <c r="AB2377"/>
      <c r="AC2377"/>
      <c r="AD2377" s="53"/>
    </row>
    <row r="2378" spans="1:30" ht="14.4">
      <c r="A2378" t="s">
        <v>3254</v>
      </c>
      <c r="B2378" s="150" t="s">
        <v>325</v>
      </c>
      <c r="C2378" s="151" t="str">
        <f t="shared" si="442"/>
        <v>M.020.16.102</v>
      </c>
      <c r="D2378" s="54" t="s">
        <v>1405</v>
      </c>
      <c r="E2378" s="150" t="s">
        <v>352</v>
      </c>
      <c r="F2378" s="153" t="str">
        <f t="shared" si="443"/>
        <v>Cola light soft drink w caffeine in PET bottle, returnable NL</v>
      </c>
      <c r="G2378" s="277">
        <v>0.18526056666666668</v>
      </c>
      <c r="H2378" s="44">
        <f t="shared" si="444"/>
        <v>0.18526056666666668</v>
      </c>
      <c r="I2378"/>
      <c r="J2378" s="294">
        <v>3.4583534221640004E-2</v>
      </c>
      <c r="K2378" s="44">
        <f t="shared" si="441"/>
        <v>3.4583534221640004E-2</v>
      </c>
      <c r="L2378" s="295">
        <v>1.9031980000000002E-8</v>
      </c>
      <c r="M2378" s="295">
        <v>4.5230312896600003E-3</v>
      </c>
      <c r="N2378" s="295">
        <v>2.2713988999999999E-3</v>
      </c>
      <c r="O2378" s="295">
        <v>2.7789085000000002E-2</v>
      </c>
      <c r="P2378"/>
      <c r="Q2378" s="212">
        <v>0</v>
      </c>
      <c r="R2378"/>
      <c r="S2378" s="156">
        <v>3.9944701000000004E-3</v>
      </c>
      <c r="T2378" s="156">
        <v>3.8060183000000001E-3</v>
      </c>
      <c r="U2378" s="156">
        <v>1.8845181999999999E-4</v>
      </c>
      <c r="V2378" s="156">
        <v>0</v>
      </c>
      <c r="W2378"/>
      <c r="X2378" s="155">
        <v>7.4443506999999997E-6</v>
      </c>
      <c r="Y2378"/>
      <c r="Z2378"/>
      <c r="AA2378"/>
      <c r="AB2378"/>
      <c r="AC2378"/>
      <c r="AD2378" s="53"/>
    </row>
    <row r="2379" spans="1:30" ht="14.4">
      <c r="A2379" t="s">
        <v>3255</v>
      </c>
      <c r="B2379" s="150" t="s">
        <v>325</v>
      </c>
      <c r="C2379" s="151" t="str">
        <f t="shared" si="442"/>
        <v>M.020.16.103</v>
      </c>
      <c r="D2379" s="54" t="s">
        <v>1405</v>
      </c>
      <c r="E2379" s="150" t="s">
        <v>352</v>
      </c>
      <c r="F2379" s="153" t="str">
        <f t="shared" si="443"/>
        <v>Ice tea in PET bottle, returnable NL</v>
      </c>
      <c r="G2379" s="277">
        <v>0.35782426000000001</v>
      </c>
      <c r="H2379" s="44">
        <f t="shared" si="444"/>
        <v>0.35782426000000001</v>
      </c>
      <c r="I2379"/>
      <c r="J2379" s="294">
        <v>8.3107163390847005E-2</v>
      </c>
      <c r="K2379" s="44">
        <f t="shared" si="441"/>
        <v>8.3107163390847005E-2</v>
      </c>
      <c r="L2379" s="295">
        <v>3.8304346999999998E-8</v>
      </c>
      <c r="M2379" s="295">
        <v>1.6075926086499999E-2</v>
      </c>
      <c r="N2379" s="295">
        <v>1.3357559999999999E-2</v>
      </c>
      <c r="O2379" s="295">
        <v>5.3673639000000002E-2</v>
      </c>
      <c r="P2379"/>
      <c r="Q2379" s="212">
        <v>0</v>
      </c>
      <c r="R2379"/>
      <c r="S2379" s="156">
        <v>9.4351004000000002E-3</v>
      </c>
      <c r="T2379" s="156">
        <v>8.7030822999999997E-3</v>
      </c>
      <c r="U2379" s="156">
        <v>7.3201815000000002E-4</v>
      </c>
      <c r="V2379" s="156">
        <v>0</v>
      </c>
      <c r="W2379"/>
      <c r="X2379" s="155">
        <v>1.6613231E-5</v>
      </c>
      <c r="Y2379"/>
      <c r="Z2379"/>
      <c r="AA2379"/>
      <c r="AB2379"/>
      <c r="AC2379"/>
      <c r="AD2379" s="53"/>
    </row>
    <row r="2380" spans="1:30" ht="14.4">
      <c r="A2380" t="s">
        <v>3256</v>
      </c>
      <c r="B2380" s="150" t="s">
        <v>325</v>
      </c>
      <c r="C2380" s="151" t="str">
        <f t="shared" si="442"/>
        <v>M.020.16.104</v>
      </c>
      <c r="D2380" s="54" t="s">
        <v>1405</v>
      </c>
      <c r="E2380" s="150" t="s">
        <v>352</v>
      </c>
      <c r="F2380" s="153" t="str">
        <f t="shared" si="443"/>
        <v>Juice drink, 12% in multilayer carton per 1000 ml NL</v>
      </c>
      <c r="G2380" s="277">
        <v>0.38008818</v>
      </c>
      <c r="H2380" s="44">
        <f t="shared" si="444"/>
        <v>0.38008818</v>
      </c>
      <c r="I2380"/>
      <c r="J2380" s="294">
        <v>8.2490839856894996E-2</v>
      </c>
      <c r="K2380" s="44">
        <f t="shared" si="441"/>
        <v>8.2490839856894996E-2</v>
      </c>
      <c r="L2380" s="295">
        <v>4.4697595000000001E-8</v>
      </c>
      <c r="M2380" s="295">
        <v>1.85810705593E-2</v>
      </c>
      <c r="N2380" s="295">
        <v>6.8964975999999999E-3</v>
      </c>
      <c r="O2380" s="295">
        <v>5.7013227E-2</v>
      </c>
      <c r="P2380"/>
      <c r="Q2380" s="212">
        <v>0</v>
      </c>
      <c r="R2380"/>
      <c r="S2380" s="156">
        <v>1.0687181E-2</v>
      </c>
      <c r="T2380" s="156">
        <v>1.0077855E-2</v>
      </c>
      <c r="U2380" s="156">
        <v>6.0932626000000003E-4</v>
      </c>
      <c r="V2380" s="156">
        <v>0</v>
      </c>
      <c r="W2380"/>
      <c r="X2380" s="155">
        <v>1.8206767999999999E-5</v>
      </c>
      <c r="Y2380"/>
      <c r="Z2380"/>
      <c r="AA2380"/>
      <c r="AB2380"/>
      <c r="AC2380"/>
      <c r="AD2380" s="53"/>
    </row>
    <row r="2381" spans="1:30" ht="14.4">
      <c r="A2381" t="s">
        <v>3257</v>
      </c>
      <c r="B2381" s="150" t="s">
        <v>325</v>
      </c>
      <c r="C2381" s="151" t="str">
        <f t="shared" si="442"/>
        <v>M.020.16.105</v>
      </c>
      <c r="D2381" s="54" t="s">
        <v>1405</v>
      </c>
      <c r="E2381" s="150" t="s">
        <v>352</v>
      </c>
      <c r="F2381" s="153" t="str">
        <f t="shared" si="443"/>
        <v>Juice drink, 8% in multilayer carton per 1000 ml NL</v>
      </c>
      <c r="G2381" s="277">
        <v>0.28411226000000001</v>
      </c>
      <c r="H2381" s="44">
        <f t="shared" si="444"/>
        <v>0.28411226000000001</v>
      </c>
      <c r="I2381"/>
      <c r="J2381" s="294">
        <v>6.1182049128133999E-2</v>
      </c>
      <c r="K2381" s="44">
        <f t="shared" si="441"/>
        <v>6.1182049128133999E-2</v>
      </c>
      <c r="L2381" s="295">
        <v>3.3558914000000002E-8</v>
      </c>
      <c r="M2381" s="295">
        <v>1.2550754369220001E-2</v>
      </c>
      <c r="N2381" s="295">
        <v>6.0144222000000002E-3</v>
      </c>
      <c r="O2381" s="295">
        <v>4.2616838999999997E-2</v>
      </c>
      <c r="P2381"/>
      <c r="Q2381" s="212">
        <v>0</v>
      </c>
      <c r="R2381"/>
      <c r="S2381" s="156">
        <v>7.5245924000000002E-3</v>
      </c>
      <c r="T2381" s="156">
        <v>7.0464248999999998E-3</v>
      </c>
      <c r="U2381" s="156">
        <v>4.7816744000000002E-4</v>
      </c>
      <c r="V2381" s="156">
        <v>0</v>
      </c>
      <c r="W2381"/>
      <c r="X2381" s="155">
        <v>1.3260764E-5</v>
      </c>
      <c r="Y2381"/>
      <c r="Z2381"/>
      <c r="AA2381"/>
      <c r="AB2381"/>
      <c r="AC2381"/>
      <c r="AD2381" s="53"/>
    </row>
    <row r="2382" spans="1:30" ht="14.4">
      <c r="A2382" t="s">
        <v>3258</v>
      </c>
      <c r="B2382" s="150" t="s">
        <v>325</v>
      </c>
      <c r="C2382" s="151" t="str">
        <f t="shared" si="442"/>
        <v>M.020.16.106</v>
      </c>
      <c r="D2382" s="54" t="s">
        <v>1405</v>
      </c>
      <c r="E2382" s="150" t="s">
        <v>352</v>
      </c>
      <c r="F2382" s="153" t="str">
        <f t="shared" si="443"/>
        <v>Juice, apple in multilayer carton per 1000 ml NL</v>
      </c>
      <c r="G2382" s="277">
        <v>0.34365101333333337</v>
      </c>
      <c r="H2382" s="44">
        <f t="shared" si="444"/>
        <v>0.34365101333333337</v>
      </c>
      <c r="I2382"/>
      <c r="J2382" s="294">
        <v>8.4736110663259992E-2</v>
      </c>
      <c r="K2382" s="44">
        <f t="shared" si="441"/>
        <v>8.4736110663259992E-2</v>
      </c>
      <c r="L2382" s="295">
        <v>5.9793760000000002E-8</v>
      </c>
      <c r="M2382" s="295">
        <v>2.3112368869499997E-2</v>
      </c>
      <c r="N2382" s="295">
        <v>1.007603E-2</v>
      </c>
      <c r="O2382" s="295">
        <v>5.1547651999999999E-2</v>
      </c>
      <c r="P2382"/>
      <c r="Q2382" s="212">
        <v>0</v>
      </c>
      <c r="R2382"/>
      <c r="S2382" s="156">
        <v>1.0895042000000001E-2</v>
      </c>
      <c r="T2382" s="156">
        <v>1.0096050000000001E-2</v>
      </c>
      <c r="U2382" s="156">
        <v>7.9899210000000003E-4</v>
      </c>
      <c r="V2382" s="156">
        <v>0</v>
      </c>
      <c r="W2382"/>
      <c r="X2382" s="155">
        <v>1.9327413999999999E-5</v>
      </c>
      <c r="Y2382"/>
      <c r="Z2382"/>
      <c r="AA2382"/>
      <c r="AB2382"/>
      <c r="AC2382"/>
      <c r="AD2382" s="53"/>
    </row>
    <row r="2383" spans="1:30" ht="14.4">
      <c r="A2383" t="s">
        <v>3259</v>
      </c>
      <c r="B2383" s="150" t="s">
        <v>325</v>
      </c>
      <c r="C2383" s="151" t="str">
        <f t="shared" si="442"/>
        <v>M.020.16.107</v>
      </c>
      <c r="D2383" s="54" t="s">
        <v>1405</v>
      </c>
      <c r="E2383" s="150" t="s">
        <v>352</v>
      </c>
      <c r="F2383" s="153" t="str">
        <f t="shared" si="443"/>
        <v>Juice, orange pasteurized in PET bottle NL</v>
      </c>
      <c r="G2383" s="277">
        <v>0.78919053333333333</v>
      </c>
      <c r="H2383" s="44">
        <f t="shared" si="444"/>
        <v>0.78919053333333333</v>
      </c>
      <c r="I2383"/>
      <c r="J2383" s="294">
        <v>0.29020533637031498</v>
      </c>
      <c r="K2383" s="44">
        <f t="shared" si="441"/>
        <v>0.29020533637031498</v>
      </c>
      <c r="L2383" s="295">
        <v>9.7651514999999994E-8</v>
      </c>
      <c r="M2383" s="295">
        <v>4.9546128718800007E-2</v>
      </c>
      <c r="N2383" s="295">
        <v>0.12228053</v>
      </c>
      <c r="O2383" s="295">
        <v>0.11837858</v>
      </c>
      <c r="P2383"/>
      <c r="Q2383" s="212">
        <v>0</v>
      </c>
      <c r="R2383"/>
      <c r="S2383" s="156">
        <v>2.5044401000000001E-2</v>
      </c>
      <c r="T2383" s="156">
        <v>2.3441310999999999E-2</v>
      </c>
      <c r="U2383" s="156">
        <v>1.6030896E-3</v>
      </c>
      <c r="V2383" s="156">
        <v>0</v>
      </c>
      <c r="W2383"/>
      <c r="X2383" s="155">
        <v>4.1194121999999999E-5</v>
      </c>
      <c r="Y2383"/>
      <c r="Z2383"/>
      <c r="AA2383"/>
      <c r="AB2383"/>
      <c r="AC2383"/>
      <c r="AD2383" s="53"/>
    </row>
    <row r="2384" spans="1:30" ht="14.4">
      <c r="A2384" t="s">
        <v>3260</v>
      </c>
      <c r="B2384" s="150" t="s">
        <v>325</v>
      </c>
      <c r="C2384" s="151" t="str">
        <f t="shared" si="442"/>
        <v>M.020.16.108</v>
      </c>
      <c r="D2384" s="54" t="s">
        <v>1405</v>
      </c>
      <c r="E2384" s="150" t="s">
        <v>352</v>
      </c>
      <c r="F2384" s="153" t="str">
        <f t="shared" si="443"/>
        <v>Lemonade, light in PET bottle NL</v>
      </c>
      <c r="G2384" s="277">
        <v>0.32463273333333337</v>
      </c>
      <c r="H2384" s="44">
        <f t="shared" si="444"/>
        <v>0.32463273333333337</v>
      </c>
      <c r="I2384"/>
      <c r="J2384" s="294">
        <v>6.4361251071954007E-2</v>
      </c>
      <c r="K2384" s="44">
        <f t="shared" si="441"/>
        <v>6.4361251071954007E-2</v>
      </c>
      <c r="L2384" s="295">
        <v>3.4404874000000002E-8</v>
      </c>
      <c r="M2384" s="295">
        <v>1.219418176708E-2</v>
      </c>
      <c r="N2384" s="295">
        <v>3.4721248999999999E-3</v>
      </c>
      <c r="O2384" s="295">
        <v>4.8694910000000001E-2</v>
      </c>
      <c r="P2384"/>
      <c r="Q2384" s="212">
        <v>0</v>
      </c>
      <c r="R2384"/>
      <c r="S2384" s="156">
        <v>8.2273682999999993E-3</v>
      </c>
      <c r="T2384" s="156">
        <v>7.8291407000000007E-3</v>
      </c>
      <c r="U2384" s="156">
        <v>3.9822768999999997E-4</v>
      </c>
      <c r="V2384" s="156">
        <v>0</v>
      </c>
      <c r="W2384"/>
      <c r="X2384" s="155">
        <v>1.4294637999999999E-5</v>
      </c>
      <c r="Y2384"/>
      <c r="Z2384"/>
      <c r="AA2384"/>
      <c r="AB2384"/>
      <c r="AC2384"/>
      <c r="AD2384" s="53"/>
    </row>
    <row r="2385" spans="1:31" ht="14.4">
      <c r="A2385" t="s">
        <v>3261</v>
      </c>
      <c r="B2385" s="150" t="s">
        <v>325</v>
      </c>
      <c r="C2385" s="151" t="str">
        <f t="shared" si="442"/>
        <v>M.020.16.109</v>
      </c>
      <c r="D2385" s="54" t="s">
        <v>1405</v>
      </c>
      <c r="E2385" s="150" t="s">
        <v>352</v>
      </c>
      <c r="F2385" s="153" t="str">
        <f t="shared" si="443"/>
        <v>Lemonade in PET bottle NL</v>
      </c>
      <c r="G2385" s="277">
        <v>0.89125460000000012</v>
      </c>
      <c r="H2385" s="44">
        <f t="shared" si="444"/>
        <v>0.89125460000000012</v>
      </c>
      <c r="I2385"/>
      <c r="J2385" s="294">
        <v>0.20549073068785001</v>
      </c>
      <c r="K2385" s="44">
        <f t="shared" si="441"/>
        <v>0.20549073068785001</v>
      </c>
      <c r="L2385" s="295">
        <v>1.1338365000000001E-7</v>
      </c>
      <c r="M2385" s="295">
        <v>5.6090263304200007E-2</v>
      </c>
      <c r="N2385" s="295">
        <v>1.5712164000000001E-2</v>
      </c>
      <c r="O2385" s="295">
        <v>0.13368819000000001</v>
      </c>
      <c r="P2385"/>
      <c r="Q2385" s="212">
        <v>0</v>
      </c>
      <c r="R2385"/>
      <c r="S2385" s="156">
        <v>2.8287646999999999E-2</v>
      </c>
      <c r="T2385" s="156">
        <v>2.6490883E-2</v>
      </c>
      <c r="U2385" s="156">
        <v>1.7967643000000001E-3</v>
      </c>
      <c r="V2385" s="156">
        <v>0</v>
      </c>
      <c r="W2385"/>
      <c r="X2385" s="155">
        <v>4.6720398000000002E-5</v>
      </c>
      <c r="Y2385"/>
      <c r="Z2385"/>
      <c r="AA2385"/>
      <c r="AB2385"/>
      <c r="AC2385"/>
      <c r="AD2385" s="53"/>
    </row>
    <row r="2386" spans="1:31" ht="14.4">
      <c r="A2386" t="s">
        <v>3262</v>
      </c>
      <c r="B2386" s="150" t="s">
        <v>325</v>
      </c>
      <c r="C2386" s="151" t="str">
        <f t="shared" si="442"/>
        <v>M.020.16.110</v>
      </c>
      <c r="D2386" s="54" t="s">
        <v>1405</v>
      </c>
      <c r="E2386" s="150" t="s">
        <v>352</v>
      </c>
      <c r="F2386" s="153" t="str">
        <f t="shared" si="443"/>
        <v>Lemonade, w sugar and sweetners in PET bottle NL</v>
      </c>
      <c r="G2386" s="277">
        <v>3.3321207333333334</v>
      </c>
      <c r="H2386" s="44">
        <f t="shared" si="444"/>
        <v>3.3321207333333334</v>
      </c>
      <c r="I2386"/>
      <c r="J2386" s="294">
        <v>0.74344797849070998</v>
      </c>
      <c r="K2386" s="44">
        <f t="shared" si="441"/>
        <v>0.74344797849070998</v>
      </c>
      <c r="L2386" s="295">
        <v>4.9322570999999998E-7</v>
      </c>
      <c r="M2386" s="295">
        <v>0.22697417726499997</v>
      </c>
      <c r="N2386" s="295">
        <v>1.6655198E-2</v>
      </c>
      <c r="O2386" s="295">
        <v>0.49981810999999998</v>
      </c>
      <c r="P2386"/>
      <c r="Q2386" s="212">
        <v>0</v>
      </c>
      <c r="R2386"/>
      <c r="S2386" s="156">
        <v>0.10921051</v>
      </c>
      <c r="T2386" s="156">
        <v>0.10206688999999999</v>
      </c>
      <c r="U2386" s="156">
        <v>7.1436195000000001E-3</v>
      </c>
      <c r="V2386" s="156">
        <v>0</v>
      </c>
      <c r="W2386"/>
      <c r="X2386" s="155">
        <v>1.8328994000000001E-4</v>
      </c>
      <c r="Y2386"/>
      <c r="Z2386"/>
      <c r="AA2386"/>
      <c r="AB2386"/>
      <c r="AC2386"/>
      <c r="AD2386" s="53"/>
    </row>
    <row r="2387" spans="1:31" ht="14.4">
      <c r="A2387" t="s">
        <v>3263</v>
      </c>
      <c r="B2387" s="150" t="s">
        <v>325</v>
      </c>
      <c r="C2387" s="151" t="str">
        <f t="shared" si="442"/>
        <v>M.020.16.111</v>
      </c>
      <c r="D2387" s="54" t="s">
        <v>1405</v>
      </c>
      <c r="E2387" s="150" t="s">
        <v>352</v>
      </c>
      <c r="F2387" s="153" t="str">
        <f t="shared" si="443"/>
        <v>Mineral water in PET bottle, returnable NL</v>
      </c>
      <c r="G2387" s="277">
        <v>4.2604471333333338E-2</v>
      </c>
      <c r="H2387" s="44">
        <f t="shared" si="444"/>
        <v>4.2604471333333338E-2</v>
      </c>
      <c r="I2387"/>
      <c r="J2387" s="294">
        <v>8.5354218252591992E-3</v>
      </c>
      <c r="K2387" s="44">
        <f t="shared" si="441"/>
        <v>8.5354218252591992E-3</v>
      </c>
      <c r="L2387" s="295">
        <v>4.6697791999999997E-9</v>
      </c>
      <c r="M2387" s="295">
        <v>1.23930678548E-3</v>
      </c>
      <c r="N2387" s="295">
        <v>9.0543967E-4</v>
      </c>
      <c r="O2387" s="295">
        <v>6.3906707E-3</v>
      </c>
      <c r="P2387"/>
      <c r="Q2387" s="212">
        <v>0</v>
      </c>
      <c r="R2387"/>
      <c r="S2387" s="156">
        <v>9.7770412999999994E-4</v>
      </c>
      <c r="T2387" s="156">
        <v>9.3537467999999999E-4</v>
      </c>
      <c r="U2387" s="156">
        <v>4.2329451000000001E-5</v>
      </c>
      <c r="V2387" s="156">
        <v>0</v>
      </c>
      <c r="W2387"/>
      <c r="X2387" s="155">
        <v>1.7817447999999999E-6</v>
      </c>
      <c r="Y2387"/>
      <c r="Z2387"/>
      <c r="AA2387"/>
      <c r="AB2387"/>
      <c r="AC2387"/>
      <c r="AD2387" s="53"/>
    </row>
    <row r="2388" spans="1:31" ht="14.4">
      <c r="A2388" t="s">
        <v>3264</v>
      </c>
      <c r="B2388" s="150" t="s">
        <v>325</v>
      </c>
      <c r="C2388" s="151" t="str">
        <f t="shared" si="442"/>
        <v>M.020.16.112</v>
      </c>
      <c r="D2388" s="54" t="s">
        <v>1405</v>
      </c>
      <c r="E2388" s="150" t="s">
        <v>352</v>
      </c>
      <c r="F2388" s="153" t="str">
        <f t="shared" si="443"/>
        <v>Soft drink, cola w caffeine in PET bottle, returnable NL</v>
      </c>
      <c r="G2388" s="277">
        <v>0.27998572666666666</v>
      </c>
      <c r="H2388" s="44">
        <f t="shared" si="444"/>
        <v>0.27998572666666666</v>
      </c>
      <c r="I2388"/>
      <c r="J2388" s="294">
        <v>5.5580199482481996E-2</v>
      </c>
      <c r="K2388" s="44">
        <f t="shared" si="441"/>
        <v>5.5580199482481996E-2</v>
      </c>
      <c r="L2388" s="295">
        <v>3.3594392000000002E-8</v>
      </c>
      <c r="M2388" s="295">
        <v>1.1282912188090001E-2</v>
      </c>
      <c r="N2388" s="295">
        <v>2.2993947E-3</v>
      </c>
      <c r="O2388" s="295">
        <v>4.1997858999999998E-2</v>
      </c>
      <c r="P2388"/>
      <c r="Q2388" s="212">
        <v>0</v>
      </c>
      <c r="R2388"/>
      <c r="S2388" s="156">
        <v>7.1731714999999996E-3</v>
      </c>
      <c r="T2388" s="156">
        <v>6.7734257000000003E-3</v>
      </c>
      <c r="U2388" s="156">
        <v>3.9974576999999997E-4</v>
      </c>
      <c r="V2388" s="156">
        <v>0</v>
      </c>
      <c r="W2388"/>
      <c r="X2388" s="155">
        <v>1.2771274E-5</v>
      </c>
      <c r="Y2388"/>
      <c r="Z2388"/>
      <c r="AA2388"/>
      <c r="AB2388"/>
      <c r="AC2388"/>
      <c r="AD2388" s="53"/>
    </row>
    <row r="2389" spans="1:31" ht="14.4">
      <c r="A2389" t="s">
        <v>3265</v>
      </c>
      <c r="B2389" s="150" t="s">
        <v>325</v>
      </c>
      <c r="C2389" s="151" t="str">
        <f t="shared" si="442"/>
        <v>M.020.16.113</v>
      </c>
      <c r="D2389" s="54" t="s">
        <v>1405</v>
      </c>
      <c r="E2389" s="150" t="s">
        <v>352</v>
      </c>
      <c r="F2389" s="153" t="str">
        <f t="shared" si="443"/>
        <v>Soft drink, light wo caffeine in PET bottle, returnable NL</v>
      </c>
      <c r="G2389" s="277">
        <v>0.18526056666666668</v>
      </c>
      <c r="H2389" s="44">
        <f t="shared" si="444"/>
        <v>0.18526056666666668</v>
      </c>
      <c r="I2389"/>
      <c r="J2389" s="294">
        <v>3.4583534221640004E-2</v>
      </c>
      <c r="K2389" s="44">
        <f t="shared" si="441"/>
        <v>3.4583534221640004E-2</v>
      </c>
      <c r="L2389" s="295">
        <v>1.9031980000000002E-8</v>
      </c>
      <c r="M2389" s="295">
        <v>4.5230312896600003E-3</v>
      </c>
      <c r="N2389" s="295">
        <v>2.2713988999999999E-3</v>
      </c>
      <c r="O2389" s="295">
        <v>2.7789085000000002E-2</v>
      </c>
      <c r="P2389"/>
      <c r="Q2389" s="212">
        <v>0</v>
      </c>
      <c r="R2389"/>
      <c r="S2389" s="156">
        <v>3.9944701000000004E-3</v>
      </c>
      <c r="T2389" s="156">
        <v>3.8060183000000001E-3</v>
      </c>
      <c r="U2389" s="156">
        <v>1.8845181999999999E-4</v>
      </c>
      <c r="V2389" s="156">
        <v>0</v>
      </c>
      <c r="W2389"/>
      <c r="X2389" s="155">
        <v>7.4443506999999997E-6</v>
      </c>
      <c r="Y2389"/>
      <c r="Z2389"/>
      <c r="AA2389"/>
      <c r="AB2389"/>
      <c r="AC2389"/>
      <c r="AD2389" s="53"/>
    </row>
    <row r="2390" spans="1:31" ht="14.4">
      <c r="A2390" t="s">
        <v>3266</v>
      </c>
      <c r="B2390" s="150" t="s">
        <v>325</v>
      </c>
      <c r="C2390" s="151" t="str">
        <f t="shared" si="442"/>
        <v>M.020.16.114</v>
      </c>
      <c r="D2390" s="54" t="s">
        <v>1405</v>
      </c>
      <c r="E2390" s="150" t="s">
        <v>352</v>
      </c>
      <c r="F2390" s="153" t="str">
        <f t="shared" si="443"/>
        <v>Soft drink, w sugar, sw&amp;caffeine in PET bottle, returnable NL</v>
      </c>
      <c r="G2390" s="277">
        <v>0.21841437333333336</v>
      </c>
      <c r="H2390" s="44">
        <f t="shared" si="444"/>
        <v>0.21841437333333336</v>
      </c>
      <c r="I2390"/>
      <c r="J2390" s="294">
        <v>4.1932369384743998E-2</v>
      </c>
      <c r="K2390" s="44">
        <f t="shared" si="441"/>
        <v>4.1932369384743998E-2</v>
      </c>
      <c r="L2390" s="295">
        <v>2.4128933999999999E-8</v>
      </c>
      <c r="M2390" s="295">
        <v>6.8889920558099999E-3</v>
      </c>
      <c r="N2390" s="295">
        <v>2.2811972000000001E-3</v>
      </c>
      <c r="O2390" s="295">
        <v>3.2762156000000001E-2</v>
      </c>
      <c r="P2390"/>
      <c r="Q2390" s="212">
        <v>0</v>
      </c>
      <c r="R2390"/>
      <c r="S2390" s="156">
        <v>5.1070140999999996E-3</v>
      </c>
      <c r="T2390" s="156">
        <v>4.8446093999999999E-3</v>
      </c>
      <c r="U2390" s="156">
        <v>2.6240475999999999E-4</v>
      </c>
      <c r="V2390" s="156">
        <v>0</v>
      </c>
      <c r="W2390"/>
      <c r="X2390" s="155">
        <v>9.3087805999999996E-6</v>
      </c>
      <c r="Y2390"/>
      <c r="Z2390"/>
      <c r="AA2390"/>
      <c r="AB2390"/>
      <c r="AC2390"/>
      <c r="AD2390" s="53"/>
    </row>
    <row r="2391" spans="1:31" ht="14.4">
      <c r="A2391" t="s">
        <v>3267</v>
      </c>
      <c r="B2391" s="150" t="s">
        <v>325</v>
      </c>
      <c r="C2391" s="151" t="str">
        <f t="shared" si="442"/>
        <v>M.020.16.115</v>
      </c>
      <c r="D2391" s="54" t="s">
        <v>1405</v>
      </c>
      <c r="E2391" s="150" t="s">
        <v>352</v>
      </c>
      <c r="F2391" s="153" t="str">
        <f t="shared" si="443"/>
        <v>Tea in cardboard box NL</v>
      </c>
      <c r="G2391" s="277">
        <v>11.847922000000001</v>
      </c>
      <c r="H2391" s="44">
        <f t="shared" si="444"/>
        <v>11.847922000000001</v>
      </c>
      <c r="I2391"/>
      <c r="J2391" s="294">
        <v>3.6285020153695999</v>
      </c>
      <c r="K2391" s="44">
        <f t="shared" si="441"/>
        <v>3.6285020153695999</v>
      </c>
      <c r="L2391" s="295">
        <v>1.1845416E-6</v>
      </c>
      <c r="M2391" s="295">
        <v>0.74366523082800007</v>
      </c>
      <c r="N2391" s="295">
        <v>1.1076473</v>
      </c>
      <c r="O2391" s="295">
        <v>1.7771882999999999</v>
      </c>
      <c r="P2391"/>
      <c r="Q2391" s="212">
        <v>0</v>
      </c>
      <c r="R2391"/>
      <c r="S2391" s="156">
        <v>0.34820315000000002</v>
      </c>
      <c r="T2391" s="156">
        <v>0.30307965999999997</v>
      </c>
      <c r="U2391" s="156">
        <v>4.5123489000000003E-2</v>
      </c>
      <c r="V2391" s="156">
        <v>0</v>
      </c>
      <c r="W2391"/>
      <c r="X2391" s="155">
        <v>6.1163421999999999E-4</v>
      </c>
      <c r="Y2391"/>
      <c r="Z2391"/>
      <c r="AA2391"/>
      <c r="AB2391"/>
      <c r="AC2391"/>
      <c r="AD2391" s="53"/>
    </row>
    <row r="2392" spans="1:31" ht="14.4">
      <c r="B2392" s="150"/>
      <c r="C2392" s="151"/>
      <c r="D2392" s="51" t="s">
        <v>1406</v>
      </c>
      <c r="E2392" s="150"/>
      <c r="F2392"/>
      <c r="H2392" s="44"/>
      <c r="I2392"/>
      <c r="J2392" s="44"/>
      <c r="K2392" s="44">
        <f t="shared" si="441"/>
        <v>0</v>
      </c>
      <c r="L2392" s="44"/>
      <c r="P2392"/>
      <c r="Q2392" s="212"/>
      <c r="R2392"/>
      <c r="S2392"/>
      <c r="T2392"/>
      <c r="U2392"/>
      <c r="V2392"/>
      <c r="W2392"/>
      <c r="X2392"/>
      <c r="Y2392"/>
      <c r="Z2392"/>
      <c r="AA2392"/>
      <c r="AB2392"/>
      <c r="AC2392"/>
      <c r="AD2392" s="53"/>
    </row>
    <row r="2393" spans="1:31" ht="14.4">
      <c r="A2393" t="s">
        <v>3268</v>
      </c>
      <c r="B2393" s="150" t="s">
        <v>325</v>
      </c>
      <c r="C2393" s="151" t="str">
        <f t="shared" ref="C2393:C2400" si="445">MID(A2393,1,12)</f>
        <v>M.020.17.101</v>
      </c>
      <c r="D2393" s="54" t="s">
        <v>1406</v>
      </c>
      <c r="E2393" s="150" t="s">
        <v>352</v>
      </c>
      <c r="F2393" s="153" t="str">
        <f t="shared" ref="F2393:F2400" si="446">MID(A2393, 21,85)</f>
        <v>Almonds, blanced unsalted in plastic foil per 500 gram NL</v>
      </c>
      <c r="G2393" s="277">
        <v>2.7742733999999998</v>
      </c>
      <c r="H2393" s="44">
        <f t="shared" ref="H2393:H2400" si="447">G2393</f>
        <v>2.7742733999999998</v>
      </c>
      <c r="I2393"/>
      <c r="J2393" s="294">
        <v>1.87408663342219</v>
      </c>
      <c r="K2393" s="44">
        <f t="shared" si="441"/>
        <v>1.87408663342219</v>
      </c>
      <c r="L2393" s="295">
        <v>3.2869009000000002E-7</v>
      </c>
      <c r="M2393" s="295">
        <v>0.25568869473209999</v>
      </c>
      <c r="N2393" s="295">
        <v>1.2022565999999999</v>
      </c>
      <c r="O2393" s="295">
        <v>0.41614100999999998</v>
      </c>
      <c r="P2393"/>
      <c r="Q2393" s="212">
        <v>0</v>
      </c>
      <c r="R2393"/>
      <c r="S2393" s="156">
        <v>0.10668424999999999</v>
      </c>
      <c r="T2393" s="156">
        <v>9.6276866000000003E-2</v>
      </c>
      <c r="U2393" s="156">
        <v>1.0407389E-2</v>
      </c>
      <c r="V2393" s="156">
        <v>0</v>
      </c>
      <c r="W2393"/>
      <c r="X2393" s="155">
        <v>1.6819504999999999E-4</v>
      </c>
      <c r="Y2393"/>
      <c r="Z2393"/>
      <c r="AA2393"/>
      <c r="AB2393"/>
      <c r="AC2393"/>
      <c r="AD2393" s="53"/>
    </row>
    <row r="2394" spans="1:31" ht="14.4">
      <c r="A2394" t="s">
        <v>3269</v>
      </c>
      <c r="B2394" s="150" t="s">
        <v>325</v>
      </c>
      <c r="C2394" s="151" t="str">
        <f t="shared" si="445"/>
        <v>M.020.17.102</v>
      </c>
      <c r="D2394" s="54" t="s">
        <v>1406</v>
      </c>
      <c r="E2394" s="150" t="s">
        <v>352</v>
      </c>
      <c r="F2394" s="153" t="str">
        <f t="shared" si="446"/>
        <v>Cashew nuts, unsalted in plastic foil per 500 gram NL</v>
      </c>
      <c r="G2394" s="277">
        <v>2.6689245333333336</v>
      </c>
      <c r="H2394" s="44">
        <f t="shared" si="447"/>
        <v>2.6689245333333336</v>
      </c>
      <c r="I2394"/>
      <c r="J2394" s="294">
        <v>1.2670029790623001</v>
      </c>
      <c r="K2394" s="44">
        <f t="shared" si="441"/>
        <v>1.2670029790623001</v>
      </c>
      <c r="L2394" s="295">
        <v>1.3272502999999999E-6</v>
      </c>
      <c r="M2394" s="295">
        <v>0.308685911812</v>
      </c>
      <c r="N2394" s="295">
        <v>0.55797706000000002</v>
      </c>
      <c r="O2394" s="295">
        <v>0.40033868</v>
      </c>
      <c r="P2394"/>
      <c r="Q2394" s="212">
        <v>0</v>
      </c>
      <c r="R2394"/>
      <c r="S2394" s="156">
        <v>9.6205152000000002E-2</v>
      </c>
      <c r="T2394" s="156">
        <v>8.2098143999999998E-2</v>
      </c>
      <c r="U2394" s="156">
        <v>1.4107008000000001E-2</v>
      </c>
      <c r="V2394" s="156">
        <v>0</v>
      </c>
      <c r="W2394"/>
      <c r="X2394" s="155">
        <v>2.3496871000000001E-4</v>
      </c>
      <c r="Y2394"/>
      <c r="Z2394"/>
      <c r="AA2394"/>
      <c r="AB2394"/>
      <c r="AC2394"/>
      <c r="AD2394" s="53"/>
    </row>
    <row r="2395" spans="1:31" ht="14.4">
      <c r="A2395" t="s">
        <v>3270</v>
      </c>
      <c r="B2395" s="150" t="s">
        <v>325</v>
      </c>
      <c r="C2395" s="151" t="str">
        <f t="shared" si="445"/>
        <v>M.020.17.103</v>
      </c>
      <c r="D2395" s="54" t="s">
        <v>1406</v>
      </c>
      <c r="E2395" s="150" t="s">
        <v>352</v>
      </c>
      <c r="F2395" s="153" t="str">
        <f t="shared" si="446"/>
        <v>Hazelnuts, unsalted in plastic foil per 500 gram NL</v>
      </c>
      <c r="G2395" s="277">
        <v>3.8576409333333337</v>
      </c>
      <c r="H2395" s="44">
        <f t="shared" si="447"/>
        <v>3.8576409333333337</v>
      </c>
      <c r="I2395"/>
      <c r="J2395" s="294">
        <v>1.3759390748865099</v>
      </c>
      <c r="K2395" s="44">
        <f t="shared" si="441"/>
        <v>1.3759390748865099</v>
      </c>
      <c r="L2395" s="295">
        <v>6.0559751000000004E-7</v>
      </c>
      <c r="M2395" s="295">
        <v>0.42402409928899998</v>
      </c>
      <c r="N2395" s="295">
        <v>0.37326822999999998</v>
      </c>
      <c r="O2395" s="295">
        <v>0.57864614000000003</v>
      </c>
      <c r="P2395"/>
      <c r="Q2395" s="212">
        <v>0</v>
      </c>
      <c r="R2395"/>
      <c r="S2395" s="156">
        <v>0.15310617000000001</v>
      </c>
      <c r="T2395" s="156">
        <v>0.12972834999999999</v>
      </c>
      <c r="U2395" s="156">
        <v>2.3377820000000001E-2</v>
      </c>
      <c r="V2395" s="156">
        <v>0</v>
      </c>
      <c r="W2395"/>
      <c r="X2395" s="155">
        <v>2.6412556000000002E-4</v>
      </c>
      <c r="Y2395"/>
      <c r="Z2395"/>
      <c r="AA2395"/>
      <c r="AB2395"/>
      <c r="AC2395"/>
      <c r="AD2395" s="53"/>
    </row>
    <row r="2396" spans="1:31" ht="14.4">
      <c r="A2396" t="s">
        <v>3271</v>
      </c>
      <c r="B2396" s="150" t="s">
        <v>325</v>
      </c>
      <c r="C2396" s="151" t="str">
        <f t="shared" si="445"/>
        <v>M.020.17.104</v>
      </c>
      <c r="D2396" s="54" t="s">
        <v>1406</v>
      </c>
      <c r="E2396" s="150" t="s">
        <v>352</v>
      </c>
      <c r="F2396" s="153" t="str">
        <f t="shared" si="446"/>
        <v>Linseeds in plastic foil per 500 gram NL</v>
      </c>
      <c r="G2396" s="277">
        <v>1.8571764000000002</v>
      </c>
      <c r="H2396" s="44">
        <f t="shared" si="447"/>
        <v>1.8571764000000002</v>
      </c>
      <c r="I2396"/>
      <c r="J2396" s="294">
        <v>0.52179170504465</v>
      </c>
      <c r="K2396" s="44">
        <f t="shared" si="441"/>
        <v>0.52179170504465</v>
      </c>
      <c r="L2396" s="295">
        <v>2.2526355000000001E-7</v>
      </c>
      <c r="M2396" s="295">
        <v>0.20683610478109998</v>
      </c>
      <c r="N2396" s="295">
        <v>3.6378914999999998E-2</v>
      </c>
      <c r="O2396" s="295">
        <v>0.27857646000000003</v>
      </c>
      <c r="P2396"/>
      <c r="Q2396" s="212">
        <v>0</v>
      </c>
      <c r="R2396"/>
      <c r="S2396" s="156">
        <v>6.8992912000000003E-2</v>
      </c>
      <c r="T2396" s="156">
        <v>5.3385527000000002E-2</v>
      </c>
      <c r="U2396" s="156">
        <v>1.5607385E-2</v>
      </c>
      <c r="V2396" s="156">
        <v>0</v>
      </c>
      <c r="W2396"/>
      <c r="X2396" s="155">
        <v>1.2606157000000001E-4</v>
      </c>
      <c r="Y2396"/>
      <c r="Z2396"/>
      <c r="AA2396"/>
      <c r="AB2396"/>
      <c r="AC2396"/>
      <c r="AD2396" s="53"/>
    </row>
    <row r="2397" spans="1:31" ht="14.4">
      <c r="A2397" t="s">
        <v>3272</v>
      </c>
      <c r="B2397" s="150" t="s">
        <v>325</v>
      </c>
      <c r="C2397" s="151" t="str">
        <f t="shared" si="445"/>
        <v>M.020.17.105</v>
      </c>
      <c r="D2397" s="54" t="s">
        <v>1406</v>
      </c>
      <c r="E2397" s="150" t="s">
        <v>352</v>
      </c>
      <c r="F2397" s="153" t="str">
        <f t="shared" si="446"/>
        <v>Peanuts, unsalted in plastic foil per 500 gram NL</v>
      </c>
      <c r="G2397" s="277">
        <v>2.3619225333333334</v>
      </c>
      <c r="H2397" s="44">
        <f t="shared" si="447"/>
        <v>2.3619225333333334</v>
      </c>
      <c r="I2397"/>
      <c r="J2397" s="294">
        <v>0.49341111748845001</v>
      </c>
      <c r="K2397" s="44">
        <f t="shared" si="441"/>
        <v>0.49341111748845001</v>
      </c>
      <c r="L2397" s="295">
        <v>1.0430965E-7</v>
      </c>
      <c r="M2397" s="295">
        <v>0.1052535071788</v>
      </c>
      <c r="N2397" s="295">
        <v>3.3869125999999999E-2</v>
      </c>
      <c r="O2397" s="295">
        <v>0.35428838000000001</v>
      </c>
      <c r="P2397"/>
      <c r="Q2397" s="212">
        <v>0</v>
      </c>
      <c r="R2397"/>
      <c r="S2397" s="156">
        <v>5.6021517E-2</v>
      </c>
      <c r="T2397" s="156">
        <v>4.5554613000000001E-2</v>
      </c>
      <c r="U2397" s="156">
        <v>1.0466904000000001E-2</v>
      </c>
      <c r="V2397" s="156">
        <v>0</v>
      </c>
      <c r="W2397"/>
      <c r="X2397" s="155">
        <v>1.0367806E-4</v>
      </c>
      <c r="Y2397"/>
      <c r="Z2397"/>
      <c r="AA2397"/>
      <c r="AB2397"/>
      <c r="AC2397"/>
      <c r="AD2397" s="53"/>
      <c r="AE2397" s="269"/>
    </row>
    <row r="2398" spans="1:31" ht="14.4">
      <c r="A2398" t="s">
        <v>3273</v>
      </c>
      <c r="B2398" s="150" t="s">
        <v>325</v>
      </c>
      <c r="C2398" s="151" t="str">
        <f t="shared" si="445"/>
        <v>M.020.17.106</v>
      </c>
      <c r="D2398" s="54" t="s">
        <v>1406</v>
      </c>
      <c r="E2398" s="150" t="s">
        <v>352</v>
      </c>
      <c r="F2398" s="153" t="str">
        <f t="shared" si="446"/>
        <v>Pistachio nuts, salted in plastic foil per 500 gram NL</v>
      </c>
      <c r="G2398" s="277">
        <v>1.0393762666666668</v>
      </c>
      <c r="H2398" s="44">
        <f t="shared" si="447"/>
        <v>1.0393762666666668</v>
      </c>
      <c r="I2398"/>
      <c r="J2398" s="294">
        <v>1.0014683026934801</v>
      </c>
      <c r="K2398" s="44">
        <f t="shared" si="441"/>
        <v>1.0014683026934801</v>
      </c>
      <c r="L2398" s="295">
        <v>3.8244658000000002E-7</v>
      </c>
      <c r="M2398" s="295">
        <v>0.10887878024689999</v>
      </c>
      <c r="N2398" s="295">
        <v>0.73668270000000002</v>
      </c>
      <c r="O2398" s="295">
        <v>0.15590644000000001</v>
      </c>
      <c r="P2398"/>
      <c r="Q2398" s="212">
        <v>0</v>
      </c>
      <c r="R2398"/>
      <c r="S2398" s="156">
        <v>3.8113807999999999E-2</v>
      </c>
      <c r="T2398" s="156">
        <v>3.3636654000000002E-2</v>
      </c>
      <c r="U2398" s="156">
        <v>4.4771537E-3</v>
      </c>
      <c r="V2398" s="156">
        <v>0</v>
      </c>
      <c r="W2398"/>
      <c r="X2398" s="155">
        <v>8.0770932000000004E-5</v>
      </c>
      <c r="Y2398"/>
      <c r="Z2398"/>
      <c r="AA2398"/>
      <c r="AB2398"/>
      <c r="AC2398"/>
      <c r="AD2398" s="53"/>
      <c r="AE2398" s="269"/>
    </row>
    <row r="2399" spans="1:31" ht="14.4">
      <c r="A2399" t="s">
        <v>3274</v>
      </c>
      <c r="B2399" s="150" t="s">
        <v>325</v>
      </c>
      <c r="C2399" s="151" t="str">
        <f t="shared" si="445"/>
        <v>M.020.17.107</v>
      </c>
      <c r="D2399" s="54" t="s">
        <v>1406</v>
      </c>
      <c r="E2399" s="150" t="s">
        <v>352</v>
      </c>
      <c r="F2399" s="153" t="str">
        <f t="shared" si="446"/>
        <v>Pistachio nuts, unsalted in plastic foil per 500 gram NL</v>
      </c>
      <c r="G2399" s="277">
        <v>1.0465568666666667</v>
      </c>
      <c r="H2399" s="44">
        <f t="shared" si="447"/>
        <v>1.0465568666666667</v>
      </c>
      <c r="I2399"/>
      <c r="J2399" s="294">
        <v>1.0108741408814901</v>
      </c>
      <c r="K2399" s="44">
        <f t="shared" si="441"/>
        <v>1.0108741408814901</v>
      </c>
      <c r="L2399" s="295">
        <v>3.8582778999999998E-7</v>
      </c>
      <c r="M2399" s="295">
        <v>0.1097969450537</v>
      </c>
      <c r="N2399" s="295">
        <v>0.74409327999999997</v>
      </c>
      <c r="O2399" s="295">
        <v>0.15698353000000001</v>
      </c>
      <c r="P2399"/>
      <c r="Q2399" s="212">
        <v>0</v>
      </c>
      <c r="R2399"/>
      <c r="S2399" s="156">
        <v>3.8398913999999999E-2</v>
      </c>
      <c r="T2399" s="156">
        <v>3.3880449999999999E-2</v>
      </c>
      <c r="U2399" s="156">
        <v>4.5184635999999997E-3</v>
      </c>
      <c r="V2399" s="156">
        <v>0</v>
      </c>
      <c r="W2399"/>
      <c r="X2399" s="155">
        <v>8.1418179999999998E-5</v>
      </c>
      <c r="Y2399"/>
      <c r="Z2399"/>
      <c r="AA2399"/>
      <c r="AB2399"/>
      <c r="AC2399"/>
      <c r="AD2399" s="53"/>
      <c r="AE2399" s="269"/>
    </row>
    <row r="2400" spans="1:31" ht="14.4">
      <c r="A2400" t="s">
        <v>3275</v>
      </c>
      <c r="B2400" s="150" t="s">
        <v>325</v>
      </c>
      <c r="C2400" s="151" t="str">
        <f t="shared" si="445"/>
        <v>M.020.17.108</v>
      </c>
      <c r="D2400" s="54" t="s">
        <v>1406</v>
      </c>
      <c r="E2400" s="150" t="s">
        <v>352</v>
      </c>
      <c r="F2400" s="153" t="str">
        <f t="shared" si="446"/>
        <v>Walnuts, unsalted in plastic foil per 500 gram NL</v>
      </c>
      <c r="G2400" s="277">
        <v>2.4851401333333336</v>
      </c>
      <c r="H2400" s="44">
        <f t="shared" si="447"/>
        <v>2.4851401333333336</v>
      </c>
      <c r="I2400"/>
      <c r="J2400" s="294">
        <v>1.6751010404896201</v>
      </c>
      <c r="K2400" s="44">
        <f t="shared" si="441"/>
        <v>1.6751010404896201</v>
      </c>
      <c r="L2400" s="295">
        <v>2.2979252E-7</v>
      </c>
      <c r="M2400" s="295">
        <v>0.18224619069709999</v>
      </c>
      <c r="N2400" s="295">
        <v>1.1200836000000001</v>
      </c>
      <c r="O2400" s="295">
        <v>0.37277102000000001</v>
      </c>
      <c r="P2400"/>
      <c r="Q2400" s="212">
        <v>0</v>
      </c>
      <c r="R2400"/>
      <c r="S2400" s="156">
        <v>8.5174391000000002E-2</v>
      </c>
      <c r="T2400" s="156">
        <v>7.7879262000000005E-2</v>
      </c>
      <c r="U2400" s="156">
        <v>7.2951298999999999E-3</v>
      </c>
      <c r="V2400" s="156">
        <v>0</v>
      </c>
      <c r="W2400"/>
      <c r="X2400" s="155">
        <v>1.3359717E-4</v>
      </c>
      <c r="Y2400"/>
      <c r="Z2400"/>
      <c r="AA2400"/>
      <c r="AB2400"/>
      <c r="AC2400"/>
      <c r="AD2400" s="53"/>
      <c r="AE2400" s="269"/>
    </row>
    <row r="2401" spans="1:31" ht="14.4">
      <c r="B2401" s="150"/>
      <c r="C2401" s="151"/>
      <c r="D2401" s="51" t="s">
        <v>1407</v>
      </c>
      <c r="E2401" s="150"/>
      <c r="F2401"/>
      <c r="H2401" s="44"/>
      <c r="I2401"/>
      <c r="J2401" s="44"/>
      <c r="K2401" s="44">
        <f t="shared" si="441"/>
        <v>0</v>
      </c>
      <c r="L2401" s="44"/>
      <c r="P2401"/>
      <c r="Q2401" s="212"/>
      <c r="R2401"/>
      <c r="S2401"/>
      <c r="T2401"/>
      <c r="U2401"/>
      <c r="V2401"/>
      <c r="W2401"/>
      <c r="X2401"/>
      <c r="Y2401"/>
      <c r="Z2401"/>
      <c r="AA2401"/>
      <c r="AB2401"/>
      <c r="AC2401"/>
      <c r="AD2401" s="53"/>
      <c r="AE2401" s="269"/>
    </row>
    <row r="2402" spans="1:31" ht="14.4">
      <c r="A2402" t="s">
        <v>3276</v>
      </c>
      <c r="B2402" s="150" t="s">
        <v>325</v>
      </c>
      <c r="C2402" s="151" t="str">
        <f>MID(A2402,1,12)</f>
        <v>M.020.18.101</v>
      </c>
      <c r="D2402" s="54" t="s">
        <v>1407</v>
      </c>
      <c r="E2402" s="150" t="s">
        <v>352</v>
      </c>
      <c r="F2402" s="153" t="str">
        <f>MID(A2402, 21,85)</f>
        <v>Brown beans, in food can NL</v>
      </c>
      <c r="G2402" s="277">
        <v>1.8395186666666667</v>
      </c>
      <c r="H2402" s="44">
        <f t="shared" ref="H2402:H2404" si="448">G2402</f>
        <v>1.8395186666666667</v>
      </c>
      <c r="I2402"/>
      <c r="J2402" s="294">
        <v>0.43362405607468002</v>
      </c>
      <c r="K2402" s="44">
        <f t="shared" si="441"/>
        <v>0.43362405607468002</v>
      </c>
      <c r="L2402" s="295">
        <v>2.9878278000000001E-7</v>
      </c>
      <c r="M2402" s="295">
        <v>0.12006197229190001</v>
      </c>
      <c r="N2402" s="295">
        <v>3.7633985000000002E-2</v>
      </c>
      <c r="O2402" s="295">
        <v>0.2759278</v>
      </c>
      <c r="P2402"/>
      <c r="Q2402" s="212">
        <v>0</v>
      </c>
      <c r="R2402"/>
      <c r="S2402" s="156">
        <v>5.6924165999999998E-2</v>
      </c>
      <c r="T2402" s="156">
        <v>5.2234457999999998E-2</v>
      </c>
      <c r="U2402" s="156">
        <v>4.6897075999999998E-3</v>
      </c>
      <c r="V2402" s="156">
        <v>0</v>
      </c>
      <c r="W2402"/>
      <c r="X2402" s="155">
        <v>1.0147773E-4</v>
      </c>
      <c r="Y2402"/>
      <c r="Z2402"/>
      <c r="AA2402"/>
      <c r="AB2402"/>
      <c r="AC2402"/>
      <c r="AD2402" s="53"/>
      <c r="AE2402" s="269"/>
    </row>
    <row r="2403" spans="1:31" ht="14.4">
      <c r="A2403" t="s">
        <v>3277</v>
      </c>
      <c r="B2403" s="150" t="s">
        <v>325</v>
      </c>
      <c r="C2403" s="151" t="str">
        <f>MID(A2403,1,12)</f>
        <v>M.020.18.102</v>
      </c>
      <c r="D2403" s="54" t="s">
        <v>1407</v>
      </c>
      <c r="E2403" s="150" t="s">
        <v>352</v>
      </c>
      <c r="F2403" s="153" t="str">
        <f>MID(A2403, 21,85)</f>
        <v>Brown beans, in glass jarper 720 ml NL</v>
      </c>
      <c r="G2403" s="277">
        <v>1.3844129333333333</v>
      </c>
      <c r="H2403" s="44">
        <f t="shared" si="448"/>
        <v>1.3844129333333333</v>
      </c>
      <c r="I2403"/>
      <c r="J2403" s="294">
        <v>0.32660426851469998</v>
      </c>
      <c r="K2403" s="44">
        <f t="shared" si="441"/>
        <v>0.32660426851469998</v>
      </c>
      <c r="L2403" s="295">
        <v>1.8663989999999999E-7</v>
      </c>
      <c r="M2403" s="295">
        <v>9.9220297874800009E-2</v>
      </c>
      <c r="N2403" s="295">
        <v>1.9721843999999999E-2</v>
      </c>
      <c r="O2403" s="295">
        <v>0.20766193999999999</v>
      </c>
      <c r="P2403"/>
      <c r="Q2403" s="212">
        <v>0</v>
      </c>
      <c r="R2403"/>
      <c r="S2403" s="156">
        <v>4.5332411000000003E-2</v>
      </c>
      <c r="T2403" s="156">
        <v>4.112234E-2</v>
      </c>
      <c r="U2403" s="156">
        <v>4.2100710999999997E-3</v>
      </c>
      <c r="V2403" s="156">
        <v>0</v>
      </c>
      <c r="W2403"/>
      <c r="X2403" s="155">
        <v>7.7007030000000005E-5</v>
      </c>
      <c r="Y2403"/>
      <c r="Z2403"/>
      <c r="AA2403"/>
      <c r="AB2403"/>
      <c r="AC2403"/>
      <c r="AD2403" s="53"/>
      <c r="AE2403" s="269"/>
    </row>
    <row r="2404" spans="1:31" ht="14.4">
      <c r="A2404" t="s">
        <v>3278</v>
      </c>
      <c r="B2404" s="150" t="s">
        <v>325</v>
      </c>
      <c r="C2404" s="151" t="str">
        <f>MID(A2404,1,12)</f>
        <v>M.020.18.103</v>
      </c>
      <c r="D2404" s="54" t="s">
        <v>1407</v>
      </c>
      <c r="E2404" s="150" t="s">
        <v>352</v>
      </c>
      <c r="F2404" s="153" t="str">
        <f>MID(A2404, 21,85)</f>
        <v>Chickpeas, in plastic foil per 500 gram NL</v>
      </c>
      <c r="G2404" s="277">
        <v>3.7150816666666664</v>
      </c>
      <c r="H2404" s="44">
        <f t="shared" si="448"/>
        <v>3.7150816666666664</v>
      </c>
      <c r="I2404"/>
      <c r="J2404" s="294">
        <v>0.73394296178705998</v>
      </c>
      <c r="K2404" s="44">
        <f t="shared" si="441"/>
        <v>0.73394296178705998</v>
      </c>
      <c r="L2404" s="295">
        <v>2.5004716000000001E-7</v>
      </c>
      <c r="M2404" s="295">
        <v>0.16302362173989998</v>
      </c>
      <c r="N2404" s="295">
        <v>1.365684E-2</v>
      </c>
      <c r="O2404" s="295">
        <v>0.55726224999999996</v>
      </c>
      <c r="P2404"/>
      <c r="Q2404" s="212">
        <v>0</v>
      </c>
      <c r="R2404"/>
      <c r="S2404" s="156">
        <v>8.7435359000000004E-2</v>
      </c>
      <c r="T2404" s="156">
        <v>7.2119469000000005E-2</v>
      </c>
      <c r="U2404" s="156">
        <v>1.531589E-2</v>
      </c>
      <c r="V2404" s="156">
        <v>0</v>
      </c>
      <c r="W2404"/>
      <c r="X2404" s="155">
        <v>1.6655374E-4</v>
      </c>
      <c r="Y2404"/>
      <c r="Z2404"/>
      <c r="AA2404"/>
      <c r="AB2404"/>
      <c r="AC2404"/>
      <c r="AD2404" s="53"/>
      <c r="AE2404" s="269"/>
    </row>
    <row r="2405" spans="1:31" ht="14.4">
      <c r="B2405" s="150"/>
      <c r="C2405" s="151"/>
      <c r="D2405" s="51" t="s">
        <v>1408</v>
      </c>
      <c r="E2405" s="150"/>
      <c r="F2405"/>
      <c r="H2405" s="44"/>
      <c r="I2405"/>
      <c r="J2405" s="44"/>
      <c r="K2405" s="44">
        <f t="shared" si="441"/>
        <v>0</v>
      </c>
      <c r="L2405" s="44"/>
      <c r="P2405"/>
      <c r="Q2405" s="212"/>
      <c r="R2405"/>
      <c r="S2405"/>
      <c r="T2405"/>
      <c r="U2405"/>
      <c r="V2405"/>
      <c r="W2405"/>
      <c r="X2405"/>
      <c r="Y2405"/>
      <c r="Z2405"/>
      <c r="AA2405"/>
      <c r="AB2405"/>
      <c r="AC2405"/>
      <c r="AD2405" s="53"/>
      <c r="AE2405" s="269"/>
    </row>
    <row r="2406" spans="1:31" ht="14.4">
      <c r="A2406" t="s">
        <v>3279</v>
      </c>
      <c r="B2406" s="150" t="s">
        <v>325</v>
      </c>
      <c r="C2406" s="151" t="str">
        <f>MID(A2406,1,12)</f>
        <v>M.020.19.101</v>
      </c>
      <c r="D2406" s="54" t="s">
        <v>1408</v>
      </c>
      <c r="E2406" s="150" t="s">
        <v>352</v>
      </c>
      <c r="F2406" s="153" t="str">
        <f>MID(A2406, 21,85)</f>
        <v>Baby/toddler milkpowder, in cardboard box NL</v>
      </c>
      <c r="G2406" s="277">
        <v>4.2473042000000003</v>
      </c>
      <c r="H2406" s="44">
        <f t="shared" ref="H2406:H2418" si="449">G2406</f>
        <v>4.2473042000000003</v>
      </c>
      <c r="I2406"/>
      <c r="J2406" s="294">
        <v>0.82934680998413002</v>
      </c>
      <c r="K2406" s="44">
        <f t="shared" si="441"/>
        <v>0.82934680998413002</v>
      </c>
      <c r="L2406" s="295">
        <v>1.9116983E-7</v>
      </c>
      <c r="M2406" s="295">
        <v>0.17485385681429999</v>
      </c>
      <c r="N2406" s="295">
        <v>1.7397131999999999E-2</v>
      </c>
      <c r="O2406" s="295">
        <v>0.63709563000000002</v>
      </c>
      <c r="P2406"/>
      <c r="Q2406" s="212">
        <v>0</v>
      </c>
      <c r="R2406"/>
      <c r="S2406" s="156">
        <v>0.11348017000000001</v>
      </c>
      <c r="T2406" s="156">
        <v>0.10566335</v>
      </c>
      <c r="U2406" s="156">
        <v>7.8168188999999996E-3</v>
      </c>
      <c r="V2406" s="156">
        <v>0</v>
      </c>
      <c r="W2406"/>
      <c r="X2406" s="155">
        <v>1.7830984000000001E-4</v>
      </c>
      <c r="Y2406"/>
      <c r="Z2406"/>
      <c r="AA2406"/>
      <c r="AB2406"/>
      <c r="AC2406"/>
      <c r="AD2406" s="53"/>
      <c r="AE2406" s="269"/>
    </row>
    <row r="2407" spans="1:31" ht="14.4">
      <c r="B2407" s="150"/>
      <c r="C2407" s="151"/>
      <c r="D2407" s="51" t="s">
        <v>1409</v>
      </c>
      <c r="E2407" s="150"/>
      <c r="F2407"/>
      <c r="H2407" s="44">
        <f t="shared" si="449"/>
        <v>0</v>
      </c>
      <c r="I2407"/>
      <c r="J2407" s="44"/>
      <c r="K2407" s="44">
        <f t="shared" si="441"/>
        <v>0</v>
      </c>
      <c r="L2407" s="44"/>
      <c r="P2407"/>
      <c r="Q2407" s="212"/>
      <c r="R2407"/>
      <c r="S2407"/>
      <c r="T2407"/>
      <c r="U2407"/>
      <c r="V2407"/>
      <c r="W2407"/>
      <c r="X2407"/>
      <c r="Y2407"/>
      <c r="Z2407"/>
      <c r="AA2407"/>
      <c r="AB2407"/>
      <c r="AC2407"/>
      <c r="AD2407" s="53"/>
      <c r="AE2407" s="269"/>
    </row>
    <row r="2408" spans="1:31" ht="14.4">
      <c r="A2408" t="s">
        <v>3280</v>
      </c>
      <c r="B2408" s="150" t="s">
        <v>325</v>
      </c>
      <c r="C2408" s="151" t="str">
        <f t="shared" ref="C2408:C2418" si="450">MID(A2408,1,12)</f>
        <v>M.020.20.101</v>
      </c>
      <c r="D2408" s="54" t="s">
        <v>1409</v>
      </c>
      <c r="E2408" s="150" t="s">
        <v>352</v>
      </c>
      <c r="F2408" s="153" t="str">
        <f t="shared" ref="F2408:F2418" si="451">MID(A2408, 21,85)</f>
        <v>Chocolate, confetti, milk in cardboard box NL</v>
      </c>
      <c r="G2408" s="277">
        <v>5.8816956666666664</v>
      </c>
      <c r="H2408" s="44">
        <f t="shared" si="449"/>
        <v>5.8816956666666664</v>
      </c>
      <c r="I2408"/>
      <c r="J2408" s="294">
        <v>1.1564385180980099</v>
      </c>
      <c r="K2408" s="44">
        <f t="shared" si="441"/>
        <v>1.1564385180980099</v>
      </c>
      <c r="L2408" s="295">
        <v>7.9908300999999999E-7</v>
      </c>
      <c r="M2408" s="295">
        <v>0.26506609581500001</v>
      </c>
      <c r="N2408" s="295">
        <v>9.1172731999999996E-3</v>
      </c>
      <c r="O2408" s="295">
        <v>0.88225434999999996</v>
      </c>
      <c r="P2408"/>
      <c r="Q2408" s="212">
        <v>0</v>
      </c>
      <c r="R2408"/>
      <c r="S2408" s="156">
        <v>0.14130993999999999</v>
      </c>
      <c r="T2408" s="156">
        <v>0.12250214</v>
      </c>
      <c r="U2408" s="156">
        <v>1.8807800999999999E-2</v>
      </c>
      <c r="V2408" s="156">
        <v>0</v>
      </c>
      <c r="W2408"/>
      <c r="X2408" s="155">
        <v>2.8511865000000001E-4</v>
      </c>
      <c r="Y2408"/>
      <c r="Z2408"/>
      <c r="AA2408"/>
      <c r="AB2408"/>
      <c r="AC2408"/>
      <c r="AD2408" s="53"/>
      <c r="AE2408" s="269"/>
    </row>
    <row r="2409" spans="1:31" ht="14.4">
      <c r="A2409" t="s">
        <v>3281</v>
      </c>
      <c r="B2409" s="150" t="s">
        <v>325</v>
      </c>
      <c r="C2409" s="151" t="str">
        <f t="shared" si="450"/>
        <v>M.020.20.102</v>
      </c>
      <c r="D2409" s="54" t="s">
        <v>1409</v>
      </c>
      <c r="E2409" s="150" t="s">
        <v>352</v>
      </c>
      <c r="F2409" s="153" t="str">
        <f t="shared" si="451"/>
        <v>Chocolate, confetti, plain in cardboard box NL</v>
      </c>
      <c r="G2409" s="277">
        <v>6.3611610666666669</v>
      </c>
      <c r="H2409" s="44">
        <f t="shared" si="449"/>
        <v>6.3611610666666669</v>
      </c>
      <c r="I2409"/>
      <c r="J2409" s="294">
        <v>1.2483931103666599</v>
      </c>
      <c r="K2409" s="44">
        <f t="shared" si="441"/>
        <v>1.2483931103666599</v>
      </c>
      <c r="L2409" s="295">
        <v>9.9639965999999993E-7</v>
      </c>
      <c r="M2409" s="295">
        <v>0.28791565016699999</v>
      </c>
      <c r="N2409" s="295">
        <v>6.3023037999999998E-3</v>
      </c>
      <c r="O2409" s="295">
        <v>0.95417415999999999</v>
      </c>
      <c r="P2409"/>
      <c r="Q2409" s="212">
        <v>0</v>
      </c>
      <c r="R2409"/>
      <c r="S2409" s="156">
        <v>0.14629712</v>
      </c>
      <c r="T2409" s="156">
        <v>0.12321764</v>
      </c>
      <c r="U2409" s="156">
        <v>2.3079483000000001E-2</v>
      </c>
      <c r="V2409" s="156">
        <v>0</v>
      </c>
      <c r="W2409"/>
      <c r="X2409" s="155">
        <v>3.1690293000000001E-4</v>
      </c>
      <c r="Y2409"/>
      <c r="Z2409"/>
      <c r="AA2409"/>
      <c r="AB2409"/>
      <c r="AC2409"/>
      <c r="AD2409" s="53"/>
      <c r="AE2409" s="269"/>
    </row>
    <row r="2410" spans="1:31" ht="14.4">
      <c r="A2410" t="s">
        <v>3282</v>
      </c>
      <c r="B2410" s="150" t="s">
        <v>325</v>
      </c>
      <c r="C2410" s="151" t="str">
        <f t="shared" si="450"/>
        <v>M.020.20.103</v>
      </c>
      <c r="D2410" s="54" t="s">
        <v>1409</v>
      </c>
      <c r="E2410" s="150" t="s">
        <v>352</v>
      </c>
      <c r="F2410" s="153" t="str">
        <f t="shared" si="451"/>
        <v>Chocolat, milk in aluminium foil laminated paperper 250 gram NL</v>
      </c>
      <c r="G2410" s="277">
        <v>8.1174426666666673</v>
      </c>
      <c r="H2410" s="44">
        <f t="shared" si="449"/>
        <v>8.1174426666666673</v>
      </c>
      <c r="I2410"/>
      <c r="J2410" s="294">
        <v>1.5839599139270999</v>
      </c>
      <c r="K2410" s="44">
        <f t="shared" si="441"/>
        <v>1.5839599139270999</v>
      </c>
      <c r="L2410" s="295">
        <v>9.580070999999999E-7</v>
      </c>
      <c r="M2410" s="295">
        <v>0.35080579991999999</v>
      </c>
      <c r="N2410" s="295">
        <v>1.5536756000000001E-2</v>
      </c>
      <c r="O2410" s="295">
        <v>1.2176164</v>
      </c>
      <c r="P2410"/>
      <c r="Q2410" s="212">
        <v>0</v>
      </c>
      <c r="R2410"/>
      <c r="S2410" s="156">
        <v>0.19608612</v>
      </c>
      <c r="T2410" s="156">
        <v>0.17201796</v>
      </c>
      <c r="U2410" s="156">
        <v>2.4068168000000001E-2</v>
      </c>
      <c r="V2410" s="156">
        <v>0</v>
      </c>
      <c r="W2410"/>
      <c r="X2410" s="155">
        <v>3.808509E-4</v>
      </c>
      <c r="Y2410"/>
      <c r="Z2410"/>
      <c r="AA2410"/>
      <c r="AB2410"/>
      <c r="AC2410"/>
      <c r="AD2410" s="53"/>
      <c r="AE2410" s="269"/>
    </row>
    <row r="2411" spans="1:31" ht="14.4">
      <c r="A2411" t="s">
        <v>3283</v>
      </c>
      <c r="B2411" s="150" t="s">
        <v>325</v>
      </c>
      <c r="C2411" s="151" t="str">
        <f t="shared" si="450"/>
        <v>M.020.20.104</v>
      </c>
      <c r="D2411" s="54" t="s">
        <v>1409</v>
      </c>
      <c r="E2411" s="150" t="s">
        <v>352</v>
      </c>
      <c r="F2411" s="153" t="str">
        <f t="shared" si="451"/>
        <v>Chocolate spread, duo in glass jarper 125 gram NL</v>
      </c>
      <c r="G2411" s="277">
        <v>3.7239846000000005</v>
      </c>
      <c r="H2411" s="44">
        <f t="shared" si="449"/>
        <v>3.7239846000000005</v>
      </c>
      <c r="I2411"/>
      <c r="J2411" s="294">
        <v>0.80598095489769006</v>
      </c>
      <c r="K2411" s="44">
        <f t="shared" si="441"/>
        <v>0.80598095489769006</v>
      </c>
      <c r="L2411" s="295">
        <v>4.0595369E-7</v>
      </c>
      <c r="M2411" s="295">
        <v>0.21765277594400001</v>
      </c>
      <c r="N2411" s="295">
        <v>2.9730083000000001E-2</v>
      </c>
      <c r="O2411" s="295">
        <v>0.55859769000000004</v>
      </c>
      <c r="P2411"/>
      <c r="Q2411" s="212">
        <v>0</v>
      </c>
      <c r="R2411"/>
      <c r="S2411" s="156">
        <v>0.11059134</v>
      </c>
      <c r="T2411" s="156">
        <v>0.10078798</v>
      </c>
      <c r="U2411" s="156">
        <v>9.8033663999999993E-3</v>
      </c>
      <c r="V2411" s="156">
        <v>0</v>
      </c>
      <c r="W2411"/>
      <c r="X2411" s="155">
        <v>1.8791553E-4</v>
      </c>
      <c r="Y2411"/>
      <c r="Z2411"/>
      <c r="AA2411"/>
      <c r="AB2411"/>
      <c r="AC2411"/>
      <c r="AD2411" s="53"/>
      <c r="AE2411" s="269"/>
    </row>
    <row r="2412" spans="1:31" ht="14.4">
      <c r="A2412" t="s">
        <v>3284</v>
      </c>
      <c r="B2412" s="150" t="s">
        <v>325</v>
      </c>
      <c r="C2412" s="151" t="str">
        <f t="shared" si="450"/>
        <v>M.020.20.105</v>
      </c>
      <c r="D2412" s="54" t="s">
        <v>1409</v>
      </c>
      <c r="E2412" s="150" t="s">
        <v>352</v>
      </c>
      <c r="F2412" s="153" t="str">
        <f t="shared" si="451"/>
        <v>Chocolate spread, hazelnut in glass jarper 125 gram NL</v>
      </c>
      <c r="G2412" s="277">
        <v>4.1861169333333335</v>
      </c>
      <c r="H2412" s="44">
        <f t="shared" si="449"/>
        <v>4.1861169333333335</v>
      </c>
      <c r="I2412"/>
      <c r="J2412" s="294">
        <v>0.93726320181259004</v>
      </c>
      <c r="K2412" s="44">
        <f t="shared" si="441"/>
        <v>0.93726320181259004</v>
      </c>
      <c r="L2412" s="295">
        <v>4.7405459000000001E-7</v>
      </c>
      <c r="M2412" s="295">
        <v>0.25315072075799999</v>
      </c>
      <c r="N2412" s="295">
        <v>5.6194466999999998E-2</v>
      </c>
      <c r="O2412" s="295">
        <v>0.62791754</v>
      </c>
      <c r="P2412"/>
      <c r="Q2412" s="212">
        <v>0</v>
      </c>
      <c r="R2412"/>
      <c r="S2412" s="156">
        <v>0.12478752</v>
      </c>
      <c r="T2412" s="156">
        <v>0.11258058999999999</v>
      </c>
      <c r="U2412" s="156">
        <v>1.2206925E-2</v>
      </c>
      <c r="V2412" s="156">
        <v>0</v>
      </c>
      <c r="W2412"/>
      <c r="X2412" s="155">
        <v>2.1498027000000001E-4</v>
      </c>
      <c r="Y2412"/>
      <c r="Z2412"/>
      <c r="AA2412"/>
      <c r="AB2412"/>
      <c r="AC2412"/>
      <c r="AD2412" s="53"/>
      <c r="AE2412" s="269"/>
    </row>
    <row r="2413" spans="1:31" ht="14.4">
      <c r="A2413" t="s">
        <v>3285</v>
      </c>
      <c r="B2413" s="150" t="s">
        <v>325</v>
      </c>
      <c r="C2413" s="151" t="str">
        <f t="shared" si="450"/>
        <v>M.020.20.106</v>
      </c>
      <c r="D2413" s="54" t="s">
        <v>1409</v>
      </c>
      <c r="E2413" s="150" t="s">
        <v>352</v>
      </c>
      <c r="F2413" s="153" t="str">
        <f t="shared" si="451"/>
        <v>Honey, in glass jarper 125 gram NL</v>
      </c>
      <c r="G2413" s="277">
        <v>1.2738861333333333</v>
      </c>
      <c r="H2413" s="44">
        <f t="shared" si="449"/>
        <v>1.2738861333333333</v>
      </c>
      <c r="I2413"/>
      <c r="J2413" s="294">
        <v>0.28180277065941001</v>
      </c>
      <c r="K2413" s="44">
        <f t="shared" si="441"/>
        <v>0.28180277065941001</v>
      </c>
      <c r="L2413" s="295">
        <v>1.0497151E-7</v>
      </c>
      <c r="M2413" s="295">
        <v>8.6323123687900002E-2</v>
      </c>
      <c r="N2413" s="295">
        <v>4.3966220000000002E-3</v>
      </c>
      <c r="O2413" s="295">
        <v>0.19108291999999999</v>
      </c>
      <c r="P2413"/>
      <c r="Q2413" s="212">
        <v>0</v>
      </c>
      <c r="R2413"/>
      <c r="S2413" s="156">
        <v>4.4637661000000002E-2</v>
      </c>
      <c r="T2413" s="156">
        <v>4.2784023999999997E-2</v>
      </c>
      <c r="U2413" s="156">
        <v>1.8536379000000001E-3</v>
      </c>
      <c r="V2413" s="156">
        <v>0</v>
      </c>
      <c r="W2413"/>
      <c r="X2413" s="155">
        <v>6.5102658999999997E-5</v>
      </c>
      <c r="Y2413"/>
      <c r="Z2413"/>
      <c r="AA2413"/>
      <c r="AB2413"/>
      <c r="AC2413"/>
      <c r="AD2413" s="53"/>
      <c r="AE2413" s="269"/>
    </row>
    <row r="2414" spans="1:31" ht="14.4">
      <c r="A2414" t="s">
        <v>3286</v>
      </c>
      <c r="B2414" s="150" t="s">
        <v>325</v>
      </c>
      <c r="C2414" s="151" t="str">
        <f t="shared" si="450"/>
        <v>M.020.20.107</v>
      </c>
      <c r="D2414" s="54" t="s">
        <v>1409</v>
      </c>
      <c r="E2414" s="150" t="s">
        <v>352</v>
      </c>
      <c r="F2414" s="153" t="str">
        <f t="shared" si="451"/>
        <v>Honey, in PET bottle NL</v>
      </c>
      <c r="G2414" s="277">
        <v>0.42921616666666662</v>
      </c>
      <c r="H2414" s="44">
        <f t="shared" si="449"/>
        <v>0.42921616666666662</v>
      </c>
      <c r="I2414"/>
      <c r="J2414" s="294">
        <v>8.931907863694899E-2</v>
      </c>
      <c r="K2414" s="44">
        <f t="shared" si="441"/>
        <v>8.931907863694899E-2</v>
      </c>
      <c r="L2414" s="295">
        <v>4.7952949E-8</v>
      </c>
      <c r="M2414" s="295">
        <v>2.3099707984000004E-2</v>
      </c>
      <c r="N2414" s="295">
        <v>1.8368976999999999E-3</v>
      </c>
      <c r="O2414" s="295">
        <v>6.4382424999999993E-2</v>
      </c>
      <c r="P2414"/>
      <c r="Q2414" s="212">
        <v>0</v>
      </c>
      <c r="R2414"/>
      <c r="S2414" s="156">
        <v>1.2704464E-2</v>
      </c>
      <c r="T2414" s="156">
        <v>1.1961771E-2</v>
      </c>
      <c r="U2414" s="156">
        <v>7.4269264000000003E-4</v>
      </c>
      <c r="V2414" s="156">
        <v>0</v>
      </c>
      <c r="W2414"/>
      <c r="X2414" s="155">
        <v>2.1024398999999999E-5</v>
      </c>
      <c r="Y2414"/>
      <c r="Z2414"/>
      <c r="AA2414"/>
      <c r="AB2414"/>
      <c r="AC2414"/>
      <c r="AD2414" s="53"/>
      <c r="AE2414" s="269"/>
    </row>
    <row r="2415" spans="1:31" ht="14.4">
      <c r="A2415" t="s">
        <v>3287</v>
      </c>
      <c r="B2415" s="150" t="s">
        <v>325</v>
      </c>
      <c r="C2415" s="151" t="str">
        <f t="shared" si="450"/>
        <v>M.020.20.108</v>
      </c>
      <c r="D2415" s="54" t="s">
        <v>1409</v>
      </c>
      <c r="E2415" s="150" t="s">
        <v>352</v>
      </c>
      <c r="F2415" s="153" t="str">
        <f t="shared" si="451"/>
        <v>Ice lolly/Sorbet, frozen in cardboard box NL</v>
      </c>
      <c r="G2415" s="277">
        <v>0.59021533333333331</v>
      </c>
      <c r="H2415" s="44">
        <f t="shared" si="449"/>
        <v>0.59021533333333331</v>
      </c>
      <c r="I2415"/>
      <c r="J2415" s="294">
        <v>0.125869964731053</v>
      </c>
      <c r="K2415" s="44">
        <f t="shared" si="441"/>
        <v>0.125869964731053</v>
      </c>
      <c r="L2415" s="295">
        <v>8.8968252999999998E-8</v>
      </c>
      <c r="M2415" s="295">
        <v>2.9271431462799997E-2</v>
      </c>
      <c r="N2415" s="295">
        <v>8.0661442999999996E-3</v>
      </c>
      <c r="O2415" s="295">
        <v>8.8532299999999994E-2</v>
      </c>
      <c r="P2415"/>
      <c r="Q2415" s="212">
        <v>0</v>
      </c>
      <c r="R2415"/>
      <c r="S2415" s="156">
        <v>1.6181444E-2</v>
      </c>
      <c r="T2415" s="156">
        <v>1.513251E-2</v>
      </c>
      <c r="U2415" s="156">
        <v>1.0489348999999999E-3</v>
      </c>
      <c r="V2415" s="156">
        <v>0</v>
      </c>
      <c r="W2415"/>
      <c r="X2415" s="155">
        <v>2.9479712000000001E-5</v>
      </c>
      <c r="Y2415"/>
      <c r="Z2415"/>
      <c r="AA2415"/>
      <c r="AB2415"/>
      <c r="AC2415"/>
      <c r="AD2415" s="53"/>
      <c r="AE2415" s="269"/>
    </row>
    <row r="2416" spans="1:31" ht="14.4">
      <c r="A2416" t="s">
        <v>3288</v>
      </c>
      <c r="B2416" s="150" t="s">
        <v>325</v>
      </c>
      <c r="C2416" s="151" t="str">
        <f t="shared" si="450"/>
        <v>M.020.20.109</v>
      </c>
      <c r="D2416" s="54" t="s">
        <v>1409</v>
      </c>
      <c r="E2416" s="150" t="s">
        <v>352</v>
      </c>
      <c r="F2416" s="153" t="str">
        <f t="shared" si="451"/>
        <v>Jam, in glass jarper 125 gram NL</v>
      </c>
      <c r="G2416" s="277">
        <v>2.0978934000000002</v>
      </c>
      <c r="H2416" s="44">
        <f t="shared" si="449"/>
        <v>2.0978934000000002</v>
      </c>
      <c r="I2416"/>
      <c r="J2416" s="294">
        <v>0.49376533890356</v>
      </c>
      <c r="K2416" s="44">
        <f t="shared" si="441"/>
        <v>0.49376533890356</v>
      </c>
      <c r="L2416" s="295">
        <v>2.1992265999999999E-7</v>
      </c>
      <c r="M2416" s="295">
        <v>0.13940011398089999</v>
      </c>
      <c r="N2416" s="295">
        <v>3.9680994999999997E-2</v>
      </c>
      <c r="O2416" s="295">
        <v>0.31468401000000001</v>
      </c>
      <c r="P2416"/>
      <c r="Q2416" s="212">
        <v>0</v>
      </c>
      <c r="R2416"/>
      <c r="S2416" s="156">
        <v>7.0242565000000007E-2</v>
      </c>
      <c r="T2416" s="156">
        <v>6.6261556999999999E-2</v>
      </c>
      <c r="U2416" s="156">
        <v>3.9810080999999999E-3</v>
      </c>
      <c r="V2416" s="156">
        <v>0</v>
      </c>
      <c r="W2416"/>
      <c r="X2416" s="155">
        <v>1.0936116E-4</v>
      </c>
      <c r="Y2416"/>
      <c r="Z2416"/>
      <c r="AA2416"/>
      <c r="AB2416"/>
      <c r="AC2416"/>
      <c r="AD2416" s="53"/>
      <c r="AE2416" s="269"/>
    </row>
    <row r="2417" spans="1:32" ht="14.4">
      <c r="A2417" t="s">
        <v>3289</v>
      </c>
      <c r="B2417" s="150" t="s">
        <v>325</v>
      </c>
      <c r="C2417" s="151" t="str">
        <f t="shared" si="450"/>
        <v>M.020.20.110</v>
      </c>
      <c r="D2417" s="54" t="s">
        <v>1409</v>
      </c>
      <c r="E2417" s="150" t="s">
        <v>352</v>
      </c>
      <c r="F2417" s="153" t="str">
        <f t="shared" si="451"/>
        <v>Sugar, granulated Sugar packaging per 1 kg NL</v>
      </c>
      <c r="G2417" s="277">
        <v>1.1482096000000002</v>
      </c>
      <c r="H2417" s="44">
        <f t="shared" si="449"/>
        <v>1.1482096000000002</v>
      </c>
      <c r="I2417"/>
      <c r="J2417" s="294">
        <v>0.25644957920200001</v>
      </c>
      <c r="K2417" s="44">
        <f t="shared" si="441"/>
        <v>0.25644957920200001</v>
      </c>
      <c r="L2417" s="295">
        <v>1.8024089999999999E-7</v>
      </c>
      <c r="M2417" s="295">
        <v>8.1474094161099991E-2</v>
      </c>
      <c r="N2417" s="295">
        <v>2.7438648000000002E-3</v>
      </c>
      <c r="O2417" s="295">
        <v>0.17223144000000001</v>
      </c>
      <c r="P2417"/>
      <c r="Q2417" s="212">
        <v>0</v>
      </c>
      <c r="R2417"/>
      <c r="S2417" s="156">
        <v>3.8221133999999997E-2</v>
      </c>
      <c r="T2417" s="156">
        <v>3.5604115999999998E-2</v>
      </c>
      <c r="U2417" s="156">
        <v>2.617018E-3</v>
      </c>
      <c r="V2417" s="156">
        <v>0</v>
      </c>
      <c r="W2417"/>
      <c r="X2417" s="155">
        <v>6.4665567999999999E-5</v>
      </c>
      <c r="Y2417"/>
      <c r="Z2417"/>
      <c r="AA2417"/>
      <c r="AB2417"/>
      <c r="AC2417"/>
      <c r="AD2417" s="53"/>
      <c r="AE2417" s="269"/>
    </row>
    <row r="2418" spans="1:32" ht="14.4">
      <c r="A2418" t="s">
        <v>3290</v>
      </c>
      <c r="B2418" s="150" t="s">
        <v>325</v>
      </c>
      <c r="C2418" s="151" t="str">
        <f t="shared" si="450"/>
        <v>M.020.20.111</v>
      </c>
      <c r="D2418" s="54" t="s">
        <v>1409</v>
      </c>
      <c r="E2418" s="150" t="s">
        <v>352</v>
      </c>
      <c r="F2418" s="153" t="str">
        <f t="shared" si="451"/>
        <v>Syrup, apple in glass jarper 125 gram NL</v>
      </c>
      <c r="G2418" s="277">
        <v>1.6153789333333333</v>
      </c>
      <c r="H2418" s="44">
        <f t="shared" si="449"/>
        <v>1.6153789333333333</v>
      </c>
      <c r="I2418"/>
      <c r="J2418" s="294">
        <v>0.36815110250758998</v>
      </c>
      <c r="K2418" s="44">
        <f t="shared" si="441"/>
        <v>0.36815110250758998</v>
      </c>
      <c r="L2418" s="295">
        <v>1.6151638999999999E-7</v>
      </c>
      <c r="M2418" s="295">
        <v>9.7982516991200003E-2</v>
      </c>
      <c r="N2418" s="295">
        <v>2.7861583999999998E-2</v>
      </c>
      <c r="O2418" s="295">
        <v>0.24230684</v>
      </c>
      <c r="P2418"/>
      <c r="Q2418" s="212">
        <v>0</v>
      </c>
      <c r="R2418"/>
      <c r="S2418" s="156">
        <v>5.2483806000000001E-2</v>
      </c>
      <c r="T2418" s="156">
        <v>5.0187732999999998E-2</v>
      </c>
      <c r="U2418" s="156">
        <v>2.2960735000000002E-3</v>
      </c>
      <c r="V2418" s="156">
        <v>0</v>
      </c>
      <c r="W2418"/>
      <c r="X2418" s="155">
        <v>8.0925109E-5</v>
      </c>
      <c r="Y2418"/>
      <c r="Z2418"/>
      <c r="AA2418"/>
      <c r="AB2418"/>
      <c r="AC2418"/>
      <c r="AD2418" s="53"/>
      <c r="AE2418" s="269"/>
    </row>
    <row r="2419" spans="1:32" ht="14.4">
      <c r="B2419" s="150"/>
      <c r="C2419" s="151"/>
      <c r="D2419" s="51" t="s">
        <v>1410</v>
      </c>
      <c r="E2419" s="150"/>
      <c r="F2419"/>
      <c r="H2419" s="44"/>
      <c r="I2419"/>
      <c r="J2419" s="44"/>
      <c r="K2419" s="44">
        <f t="shared" si="441"/>
        <v>0</v>
      </c>
      <c r="L2419" s="44"/>
      <c r="P2419"/>
      <c r="Q2419" s="212"/>
      <c r="R2419"/>
      <c r="S2419"/>
      <c r="T2419"/>
      <c r="U2419"/>
      <c r="V2419"/>
      <c r="W2419"/>
      <c r="X2419"/>
      <c r="Y2419"/>
      <c r="Z2419"/>
      <c r="AA2419"/>
      <c r="AB2419"/>
      <c r="AC2419"/>
      <c r="AD2419" s="53"/>
      <c r="AE2419" s="269"/>
    </row>
    <row r="2420" spans="1:32" ht="14.4">
      <c r="A2420" t="s">
        <v>3291</v>
      </c>
      <c r="B2420" s="150" t="s">
        <v>325</v>
      </c>
      <c r="C2420" s="151" t="str">
        <f t="shared" ref="C2420:C2426" si="452">MID(A2420,1,12)</f>
        <v>M.020.21.101</v>
      </c>
      <c r="D2420" s="54" t="s">
        <v>1410</v>
      </c>
      <c r="E2420" s="150" t="s">
        <v>352</v>
      </c>
      <c r="F2420" s="153" t="str">
        <f t="shared" ref="F2420:F2426" si="453">MID(A2420, 21,85)</f>
        <v>Butter, salted in plastic cupper 250 gram NL</v>
      </c>
      <c r="G2420" s="277">
        <v>8.9335993333333334</v>
      </c>
      <c r="H2420" s="44">
        <f t="shared" ref="H2420:H2426" si="454">G2420</f>
        <v>8.9335993333333334</v>
      </c>
      <c r="I2420"/>
      <c r="J2420" s="294">
        <v>1.7748258238783001</v>
      </c>
      <c r="K2420" s="44">
        <f t="shared" si="441"/>
        <v>1.7748258238783001</v>
      </c>
      <c r="L2420" s="295">
        <v>3.0034429999999998E-7</v>
      </c>
      <c r="M2420" s="295">
        <v>0.39455169253400002</v>
      </c>
      <c r="N2420" s="295">
        <v>4.0233931000000001E-2</v>
      </c>
      <c r="O2420" s="295">
        <v>1.3400399000000001</v>
      </c>
      <c r="P2420"/>
      <c r="Q2420" s="212">
        <v>0</v>
      </c>
      <c r="R2420"/>
      <c r="S2420" s="156">
        <v>0.25274940000000001</v>
      </c>
      <c r="T2420" s="156">
        <v>0.23855668999999999</v>
      </c>
      <c r="U2420" s="156">
        <v>1.4192708E-2</v>
      </c>
      <c r="V2420" s="156">
        <v>0</v>
      </c>
      <c r="W2420"/>
      <c r="X2420" s="155">
        <v>3.7599178999999999E-4</v>
      </c>
      <c r="Y2420"/>
      <c r="Z2420"/>
      <c r="AA2420"/>
      <c r="AB2420"/>
      <c r="AC2420"/>
      <c r="AD2420" s="53"/>
      <c r="AE2420" s="269"/>
      <c r="AF2420" s="321"/>
    </row>
    <row r="2421" spans="1:32" ht="14.4">
      <c r="A2421" t="s">
        <v>3292</v>
      </c>
      <c r="B2421" s="150" t="s">
        <v>325</v>
      </c>
      <c r="C2421" s="151" t="str">
        <f t="shared" si="452"/>
        <v>M.020.21.102</v>
      </c>
      <c r="D2421" s="54" t="s">
        <v>1410</v>
      </c>
      <c r="E2421" s="150" t="s">
        <v>352</v>
      </c>
      <c r="F2421" s="153" t="str">
        <f t="shared" si="453"/>
        <v>Butter, unsalted in plastic cupper 250 gram NL</v>
      </c>
      <c r="G2421" s="277">
        <v>8.9324239999999993</v>
      </c>
      <c r="H2421" s="44">
        <f t="shared" si="454"/>
        <v>8.9324239999999993</v>
      </c>
      <c r="I2421"/>
      <c r="J2421" s="294">
        <v>1.7745688813015499</v>
      </c>
      <c r="K2421" s="44">
        <f t="shared" si="441"/>
        <v>1.7745688813015499</v>
      </c>
      <c r="L2421" s="295">
        <v>3.0016474999999998E-7</v>
      </c>
      <c r="M2421" s="295">
        <v>0.3944812941368</v>
      </c>
      <c r="N2421" s="295">
        <v>4.0223687000000001E-2</v>
      </c>
      <c r="O2421" s="295">
        <v>1.3398635999999999</v>
      </c>
      <c r="P2421"/>
      <c r="Q2421" s="212">
        <v>0</v>
      </c>
      <c r="R2421"/>
      <c r="S2421" s="156">
        <v>0.25271233999999998</v>
      </c>
      <c r="T2421" s="156">
        <v>0.23852106000000001</v>
      </c>
      <c r="U2421" s="156">
        <v>1.4191278999999999E-2</v>
      </c>
      <c r="V2421" s="156">
        <v>0</v>
      </c>
      <c r="W2421"/>
      <c r="X2421" s="155">
        <v>3.7592992000000001E-4</v>
      </c>
      <c r="Y2421"/>
      <c r="Z2421"/>
      <c r="AA2421"/>
      <c r="AB2421"/>
      <c r="AC2421"/>
      <c r="AD2421" s="53"/>
      <c r="AE2421" s="269"/>
      <c r="AF2421" s="321"/>
    </row>
    <row r="2422" spans="1:32" ht="14.4">
      <c r="A2422" t="s">
        <v>3293</v>
      </c>
      <c r="B2422" s="150" t="s">
        <v>325</v>
      </c>
      <c r="C2422" s="151" t="str">
        <f t="shared" si="452"/>
        <v>M.020.21.103</v>
      </c>
      <c r="D2422" s="54" t="s">
        <v>1410</v>
      </c>
      <c r="E2422" s="150" t="s">
        <v>352</v>
      </c>
      <c r="F2422" s="153" t="str">
        <f t="shared" si="453"/>
        <v>Frying fat horeca, in PET bottle NL</v>
      </c>
      <c r="G2422" s="277">
        <v>2.7635757333333335</v>
      </c>
      <c r="H2422" s="44">
        <f t="shared" si="454"/>
        <v>2.7635757333333335</v>
      </c>
      <c r="I2422"/>
      <c r="J2422" s="294">
        <v>0.67831626442217008</v>
      </c>
      <c r="K2422" s="44">
        <f t="shared" si="441"/>
        <v>0.67831626442217008</v>
      </c>
      <c r="L2422" s="295">
        <v>2.5187666999999999E-7</v>
      </c>
      <c r="M2422" s="295">
        <v>0.23569952854550003</v>
      </c>
      <c r="N2422" s="295">
        <v>2.8080124000000001E-2</v>
      </c>
      <c r="O2422" s="295">
        <v>0.41453635999999999</v>
      </c>
      <c r="P2422"/>
      <c r="Q2422" s="212">
        <v>0</v>
      </c>
      <c r="R2422"/>
      <c r="S2422" s="156">
        <v>9.2237689999999997E-2</v>
      </c>
      <c r="T2422" s="156">
        <v>7.5869489999999998E-2</v>
      </c>
      <c r="U2422" s="156">
        <v>1.6368199999999999E-2</v>
      </c>
      <c r="V2422" s="156">
        <v>0</v>
      </c>
      <c r="W2422"/>
      <c r="X2422" s="155">
        <v>1.6068073E-4</v>
      </c>
      <c r="Y2422"/>
      <c r="Z2422"/>
      <c r="AA2422"/>
      <c r="AB2422"/>
      <c r="AC2422"/>
      <c r="AD2422" s="53"/>
      <c r="AE2422" s="269"/>
      <c r="AF2422" s="321"/>
    </row>
    <row r="2423" spans="1:32" ht="14.4">
      <c r="A2423" t="s">
        <v>3294</v>
      </c>
      <c r="B2423" s="150" t="s">
        <v>325</v>
      </c>
      <c r="C2423" s="151" t="str">
        <f t="shared" si="452"/>
        <v>M.020.21.104</v>
      </c>
      <c r="D2423" s="54" t="s">
        <v>1410</v>
      </c>
      <c r="E2423" s="150" t="s">
        <v>352</v>
      </c>
      <c r="F2423" s="153" t="str">
        <f t="shared" si="453"/>
        <v>Low fat w margarine, 40% fat &lt;17 g sat in plastic cupper 250 gram NL</v>
      </c>
      <c r="G2423" s="277">
        <v>1.4043336666666668</v>
      </c>
      <c r="H2423" s="44">
        <f t="shared" si="454"/>
        <v>1.4043336666666668</v>
      </c>
      <c r="I2423"/>
      <c r="J2423" s="294">
        <v>0.32573648227492003</v>
      </c>
      <c r="K2423" s="44">
        <f t="shared" si="441"/>
        <v>0.32573648227492003</v>
      </c>
      <c r="L2423" s="295">
        <v>1.3274342E-7</v>
      </c>
      <c r="M2423" s="295">
        <v>9.9008389531499999E-2</v>
      </c>
      <c r="N2423" s="295">
        <v>1.6077910000000001E-2</v>
      </c>
      <c r="O2423" s="295">
        <v>0.21065005000000001</v>
      </c>
      <c r="P2423"/>
      <c r="Q2423" s="212">
        <v>0</v>
      </c>
      <c r="R2423"/>
      <c r="S2423" s="156">
        <v>4.2588465999999998E-2</v>
      </c>
      <c r="T2423" s="156">
        <v>3.5794146999999998E-2</v>
      </c>
      <c r="U2423" s="156">
        <v>6.7943188999999996E-3</v>
      </c>
      <c r="V2423" s="156">
        <v>0</v>
      </c>
      <c r="W2423"/>
      <c r="X2423" s="155">
        <v>7.5627898000000003E-5</v>
      </c>
      <c r="Y2423"/>
      <c r="Z2423"/>
      <c r="AA2423"/>
      <c r="AB2423"/>
      <c r="AC2423"/>
      <c r="AD2423" s="53"/>
      <c r="AE2423" s="269"/>
      <c r="AF2423" s="321"/>
    </row>
    <row r="2424" spans="1:32" ht="14.4">
      <c r="A2424" t="s">
        <v>3295</v>
      </c>
      <c r="B2424" s="150" t="s">
        <v>325</v>
      </c>
      <c r="C2424" s="151" t="str">
        <f t="shared" si="452"/>
        <v>M.020.21.105</v>
      </c>
      <c r="D2424" s="54" t="s">
        <v>1410</v>
      </c>
      <c r="E2424" s="150" t="s">
        <v>352</v>
      </c>
      <c r="F2424" s="153" t="str">
        <f t="shared" si="453"/>
        <v>Margarine, 80% fat 17-24 g saturates in plastic cupper 250 gram NL</v>
      </c>
      <c r="G2424" s="277">
        <v>2.6808142000000004</v>
      </c>
      <c r="H2424" s="44">
        <f t="shared" si="454"/>
        <v>2.6808142000000004</v>
      </c>
      <c r="I2424"/>
      <c r="J2424" s="294">
        <v>0.60147605080126998</v>
      </c>
      <c r="K2424" s="44">
        <f t="shared" si="441"/>
        <v>0.60147605080126998</v>
      </c>
      <c r="L2424" s="295">
        <v>2.6515147E-7</v>
      </c>
      <c r="M2424" s="295">
        <v>0.17541092864980001</v>
      </c>
      <c r="N2424" s="295">
        <v>2.3942727E-2</v>
      </c>
      <c r="O2424" s="295">
        <v>0.40212213000000002</v>
      </c>
      <c r="P2424"/>
      <c r="Q2424" s="212">
        <v>0</v>
      </c>
      <c r="R2424"/>
      <c r="S2424" s="156">
        <v>7.7766396000000002E-2</v>
      </c>
      <c r="T2424" s="156">
        <v>6.5439117000000005E-2</v>
      </c>
      <c r="U2424" s="156">
        <v>1.2327278000000001E-2</v>
      </c>
      <c r="V2424" s="156">
        <v>0</v>
      </c>
      <c r="W2424"/>
      <c r="X2424" s="155">
        <v>1.4103373E-4</v>
      </c>
      <c r="Y2424"/>
      <c r="Z2424"/>
      <c r="AA2424"/>
      <c r="AB2424"/>
      <c r="AC2424"/>
      <c r="AD2424" s="53"/>
      <c r="AE2424" s="269"/>
      <c r="AF2424" s="321"/>
    </row>
    <row r="2425" spans="1:32" ht="14.4">
      <c r="A2425" t="s">
        <v>3296</v>
      </c>
      <c r="B2425" s="150" t="s">
        <v>325</v>
      </c>
      <c r="C2425" s="151" t="str">
        <f t="shared" si="452"/>
        <v>M.020.21.106</v>
      </c>
      <c r="D2425" s="54" t="s">
        <v>1410</v>
      </c>
      <c r="E2425" s="150" t="s">
        <v>352</v>
      </c>
      <c r="F2425" s="153" t="str">
        <f t="shared" si="453"/>
        <v>Olive oil, in PET bottle NL</v>
      </c>
      <c r="G2425" s="277">
        <v>6.2159831333333333</v>
      </c>
      <c r="H2425" s="44">
        <f t="shared" si="454"/>
        <v>6.2159831333333333</v>
      </c>
      <c r="I2425"/>
      <c r="J2425" s="294">
        <v>2.8697194854749997</v>
      </c>
      <c r="K2425" s="44">
        <f t="shared" si="441"/>
        <v>2.8697194854749997</v>
      </c>
      <c r="L2425" s="295">
        <v>1.3116920000000001E-6</v>
      </c>
      <c r="M2425" s="295">
        <v>0.79061370378299989</v>
      </c>
      <c r="N2425" s="295">
        <v>1.1467069999999999</v>
      </c>
      <c r="O2425" s="295">
        <v>0.93239746999999995</v>
      </c>
      <c r="P2425"/>
      <c r="Q2425" s="212">
        <v>0</v>
      </c>
      <c r="R2425"/>
      <c r="S2425" s="156">
        <v>0.25981652</v>
      </c>
      <c r="T2425" s="156">
        <v>0.21303659999999999</v>
      </c>
      <c r="U2425" s="156">
        <v>4.6779922000000002E-2</v>
      </c>
      <c r="V2425" s="156">
        <v>0</v>
      </c>
      <c r="W2425"/>
      <c r="X2425" s="155">
        <v>4.7662611000000001E-4</v>
      </c>
      <c r="Y2425"/>
      <c r="Z2425"/>
      <c r="AA2425"/>
      <c r="AB2425"/>
      <c r="AC2425"/>
      <c r="AD2425" s="53"/>
      <c r="AE2425" s="269"/>
      <c r="AF2425" s="321"/>
    </row>
    <row r="2426" spans="1:32" ht="14.4">
      <c r="A2426" t="s">
        <v>3297</v>
      </c>
      <c r="B2426" s="150" t="s">
        <v>325</v>
      </c>
      <c r="C2426" s="151" t="str">
        <f t="shared" si="452"/>
        <v>M.020.21.107</v>
      </c>
      <c r="D2426" s="54" t="s">
        <v>1410</v>
      </c>
      <c r="E2426" s="150" t="s">
        <v>352</v>
      </c>
      <c r="F2426" s="153" t="str">
        <f t="shared" si="453"/>
        <v>Sunflower oil, in PET bottle NL</v>
      </c>
      <c r="G2426" s="277">
        <v>2.7165154666666664</v>
      </c>
      <c r="H2426" s="44">
        <f t="shared" si="454"/>
        <v>2.7165154666666664</v>
      </c>
      <c r="I2426"/>
      <c r="J2426" s="294">
        <v>0.72795649781517002</v>
      </c>
      <c r="K2426" s="44">
        <f t="shared" si="441"/>
        <v>0.72795649781517002</v>
      </c>
      <c r="L2426" s="295">
        <v>2.4377137000000001E-7</v>
      </c>
      <c r="M2426" s="295">
        <v>0.26855286204380002</v>
      </c>
      <c r="N2426" s="295">
        <v>5.1926071999999997E-2</v>
      </c>
      <c r="O2426" s="295">
        <v>0.40747731999999998</v>
      </c>
      <c r="P2426"/>
      <c r="Q2426" s="212">
        <v>0</v>
      </c>
      <c r="R2426"/>
      <c r="S2426" s="156">
        <v>9.7913252000000006E-2</v>
      </c>
      <c r="T2426" s="156">
        <v>7.8950266000000005E-2</v>
      </c>
      <c r="U2426" s="156">
        <v>1.8962985000000002E-2</v>
      </c>
      <c r="V2426" s="156">
        <v>0</v>
      </c>
      <c r="W2426"/>
      <c r="X2426" s="155">
        <v>1.6895478E-4</v>
      </c>
      <c r="Y2426"/>
      <c r="Z2426"/>
      <c r="AA2426"/>
      <c r="AB2426"/>
      <c r="AC2426"/>
      <c r="AD2426" s="53"/>
      <c r="AE2426" s="269"/>
      <c r="AF2426" s="321"/>
    </row>
    <row r="2427" spans="1:32" ht="14.4">
      <c r="B2427" s="150"/>
      <c r="C2427" s="151"/>
      <c r="D2427" s="51" t="s">
        <v>1537</v>
      </c>
      <c r="E2427" s="150"/>
      <c r="F2427"/>
      <c r="H2427" s="44"/>
      <c r="I2427"/>
      <c r="J2427" s="44"/>
      <c r="K2427" s="44">
        <f t="shared" si="441"/>
        <v>0</v>
      </c>
      <c r="L2427" s="44"/>
      <c r="P2427"/>
      <c r="Q2427" s="212"/>
      <c r="R2427"/>
      <c r="S2427"/>
      <c r="T2427"/>
      <c r="U2427"/>
      <c r="V2427"/>
      <c r="W2427"/>
      <c r="X2427"/>
      <c r="Y2427"/>
      <c r="Z2427"/>
      <c r="AA2427"/>
      <c r="AB2427"/>
      <c r="AC2427"/>
      <c r="AD2427" s="53"/>
      <c r="AE2427" s="269"/>
      <c r="AF2427" s="321"/>
    </row>
    <row r="2428" spans="1:32" ht="14.4">
      <c r="A2428" t="s">
        <v>3298</v>
      </c>
      <c r="B2428" s="150" t="s">
        <v>325</v>
      </c>
      <c r="C2428" s="151" t="str">
        <f t="shared" ref="C2428:C2450" si="455">MID(A2428,1,12)</f>
        <v>M.020.22.101</v>
      </c>
      <c r="D2428" s="54" t="s">
        <v>1537</v>
      </c>
      <c r="E2428" s="150" t="s">
        <v>352</v>
      </c>
      <c r="F2428" s="153" t="str">
        <f t="shared" ref="F2428:F2450" si="456">MID(A2428, 21,85)</f>
        <v>Claresse (catfish) fillet, meat packaging per 1 kg NL</v>
      </c>
      <c r="G2428" s="277">
        <v>13.009746666666667</v>
      </c>
      <c r="H2428" s="44">
        <f t="shared" ref="H2428:H2450" si="457">G2428</f>
        <v>13.009746666666667</v>
      </c>
      <c r="I2428"/>
      <c r="J2428" s="294">
        <v>2.4798851059602001</v>
      </c>
      <c r="K2428" s="44">
        <f t="shared" si="441"/>
        <v>2.4798851059602001</v>
      </c>
      <c r="L2428" s="295">
        <v>2.6277782000000002E-6</v>
      </c>
      <c r="M2428" s="295">
        <v>0.46255544218200001</v>
      </c>
      <c r="N2428" s="295">
        <v>6.5865036000000002E-2</v>
      </c>
      <c r="O2428" s="295">
        <v>1.951462</v>
      </c>
      <c r="P2428"/>
      <c r="Q2428" s="212">
        <v>0</v>
      </c>
      <c r="R2428"/>
      <c r="S2428" s="156">
        <v>0.29289045000000002</v>
      </c>
      <c r="T2428" s="156">
        <v>0.27442428000000002</v>
      </c>
      <c r="U2428" s="156">
        <v>1.8466168000000002E-2</v>
      </c>
      <c r="V2428" s="156">
        <v>0</v>
      </c>
      <c r="W2428"/>
      <c r="X2428" s="155">
        <v>6.3392595999999999E-4</v>
      </c>
      <c r="Y2428"/>
      <c r="Z2428"/>
      <c r="AA2428"/>
      <c r="AB2428"/>
      <c r="AC2428"/>
      <c r="AD2428" s="53"/>
      <c r="AE2428" s="269"/>
      <c r="AF2428" s="321"/>
    </row>
    <row r="2429" spans="1:32" ht="14.4">
      <c r="A2429" t="s">
        <v>3299</v>
      </c>
      <c r="B2429" s="150" t="s">
        <v>325</v>
      </c>
      <c r="C2429" s="151" t="str">
        <f t="shared" si="455"/>
        <v>M.020.22.102</v>
      </c>
      <c r="D2429" s="54" t="s">
        <v>1537</v>
      </c>
      <c r="E2429" s="150" t="s">
        <v>352</v>
      </c>
      <c r="F2429" s="153" t="str">
        <f t="shared" si="456"/>
        <v>Cod, in batter (kibbeling) meat packaging per 1 kg NL</v>
      </c>
      <c r="G2429" s="277">
        <v>2.770455866666667</v>
      </c>
      <c r="H2429" s="44">
        <f t="shared" si="457"/>
        <v>2.770455866666667</v>
      </c>
      <c r="I2429"/>
      <c r="J2429" s="294">
        <v>0.61055445662172003</v>
      </c>
      <c r="K2429" s="44">
        <f t="shared" si="441"/>
        <v>0.61055445662172003</v>
      </c>
      <c r="L2429" s="295">
        <v>9.7647272000000003E-7</v>
      </c>
      <c r="M2429" s="295">
        <v>0.17945824114900003</v>
      </c>
      <c r="N2429" s="295">
        <v>1.5526859E-2</v>
      </c>
      <c r="O2429" s="295">
        <v>0.41556838000000001</v>
      </c>
      <c r="P2429"/>
      <c r="Q2429" s="212">
        <v>0</v>
      </c>
      <c r="R2429"/>
      <c r="S2429" s="156">
        <v>7.8559841000000005E-2</v>
      </c>
      <c r="T2429" s="156">
        <v>7.3783708000000003E-2</v>
      </c>
      <c r="U2429" s="156">
        <v>4.7761330000000001E-3</v>
      </c>
      <c r="V2429" s="156">
        <v>0</v>
      </c>
      <c r="W2429"/>
      <c r="X2429" s="155">
        <v>1.7987778E-4</v>
      </c>
      <c r="Y2429"/>
      <c r="Z2429"/>
      <c r="AA2429"/>
      <c r="AB2429"/>
      <c r="AC2429"/>
      <c r="AD2429" s="53"/>
      <c r="AE2429" s="269"/>
      <c r="AF2429" s="321"/>
    </row>
    <row r="2430" spans="1:32" ht="14.4">
      <c r="A2430" t="s">
        <v>3300</v>
      </c>
      <c r="B2430" s="150" t="s">
        <v>325</v>
      </c>
      <c r="C2430" s="151" t="str">
        <f t="shared" si="455"/>
        <v>M.020.22.103</v>
      </c>
      <c r="D2430" s="54" t="s">
        <v>1537</v>
      </c>
      <c r="E2430" s="150" t="s">
        <v>352</v>
      </c>
      <c r="F2430" s="153" t="str">
        <f t="shared" si="456"/>
        <v>Cod meat, packaging per 1 kg NL</v>
      </c>
      <c r="G2430" s="277">
        <v>3.8629656666666667</v>
      </c>
      <c r="H2430" s="44">
        <f t="shared" si="457"/>
        <v>3.8629656666666667</v>
      </c>
      <c r="I2430"/>
      <c r="J2430" s="294">
        <v>0.82851170168260002</v>
      </c>
      <c r="K2430" s="44">
        <f t="shared" si="441"/>
        <v>0.82851170168260002</v>
      </c>
      <c r="L2430" s="295">
        <v>1.1572455999999999E-6</v>
      </c>
      <c r="M2430" s="295">
        <v>0.234823474437</v>
      </c>
      <c r="N2430" s="295">
        <v>1.424222E-2</v>
      </c>
      <c r="O2430" s="295">
        <v>0.57944485000000001</v>
      </c>
      <c r="P2430"/>
      <c r="Q2430" s="212">
        <v>0</v>
      </c>
      <c r="R2430"/>
      <c r="S2430" s="156">
        <v>0.11163438000000001</v>
      </c>
      <c r="T2430" s="156">
        <v>0.10685536</v>
      </c>
      <c r="U2430" s="156">
        <v>4.7790178000000003E-3</v>
      </c>
      <c r="V2430" s="156">
        <v>0</v>
      </c>
      <c r="W2430"/>
      <c r="X2430" s="155">
        <v>2.3486255000000001E-4</v>
      </c>
      <c r="Y2430"/>
      <c r="Z2430"/>
      <c r="AA2430"/>
      <c r="AB2430"/>
      <c r="AC2430"/>
      <c r="AD2430" s="53"/>
      <c r="AE2430" s="269"/>
      <c r="AF2430" s="321"/>
    </row>
    <row r="2431" spans="1:32" ht="14.4">
      <c r="A2431" t="s">
        <v>3301</v>
      </c>
      <c r="B2431" s="150" t="s">
        <v>325</v>
      </c>
      <c r="C2431" s="151" t="str">
        <f t="shared" si="455"/>
        <v>M.020.22.104</v>
      </c>
      <c r="D2431" s="54" t="s">
        <v>1537</v>
      </c>
      <c r="E2431" s="150" t="s">
        <v>352</v>
      </c>
      <c r="F2431" s="153" t="str">
        <f t="shared" si="456"/>
        <v>Fish fingers, frozen in cardboard box NL</v>
      </c>
      <c r="G2431" s="277">
        <v>3.7113654000000005</v>
      </c>
      <c r="H2431" s="44">
        <f t="shared" si="457"/>
        <v>3.7113654000000005</v>
      </c>
      <c r="I2431"/>
      <c r="J2431" s="294">
        <v>0.78584971807884008</v>
      </c>
      <c r="K2431" s="44">
        <f t="shared" si="441"/>
        <v>0.78584971807884008</v>
      </c>
      <c r="L2431" s="295">
        <v>9.2615783999999998E-7</v>
      </c>
      <c r="M2431" s="295">
        <v>0.21561944392100002</v>
      </c>
      <c r="N2431" s="295">
        <v>1.3524537999999999E-2</v>
      </c>
      <c r="O2431" s="295">
        <v>0.55670481000000005</v>
      </c>
      <c r="P2431"/>
      <c r="Q2431" s="212">
        <v>0</v>
      </c>
      <c r="R2431"/>
      <c r="S2431" s="156">
        <v>0.10602659</v>
      </c>
      <c r="T2431" s="156">
        <v>0.10035627</v>
      </c>
      <c r="U2431" s="156">
        <v>5.6703279000000001E-3</v>
      </c>
      <c r="V2431" s="156">
        <v>0</v>
      </c>
      <c r="W2431"/>
      <c r="X2431" s="155">
        <v>2.1335623E-4</v>
      </c>
      <c r="Y2431"/>
      <c r="Z2431"/>
      <c r="AA2431"/>
      <c r="AB2431"/>
      <c r="AC2431"/>
      <c r="AD2431" s="53"/>
      <c r="AE2431" s="269"/>
      <c r="AF2431" s="321"/>
    </row>
    <row r="2432" spans="1:32" ht="14.4">
      <c r="A2432" t="s">
        <v>3302</v>
      </c>
      <c r="B2432" s="150" t="s">
        <v>325</v>
      </c>
      <c r="C2432" s="151" t="str">
        <f t="shared" si="455"/>
        <v>M.020.22.105</v>
      </c>
      <c r="D2432" s="54" t="s">
        <v>1537</v>
      </c>
      <c r="E2432" s="150" t="s">
        <v>352</v>
      </c>
      <c r="F2432" s="153" t="str">
        <f t="shared" si="456"/>
        <v>Herring, fillet in tomato sauce in food can NL</v>
      </c>
      <c r="G2432" s="277">
        <v>1.1723094666666667</v>
      </c>
      <c r="H2432" s="44">
        <f t="shared" si="457"/>
        <v>1.1723094666666667</v>
      </c>
      <c r="I2432"/>
      <c r="J2432" s="294">
        <v>0.31699429943391</v>
      </c>
      <c r="K2432" s="44">
        <f t="shared" si="441"/>
        <v>0.31699429943391</v>
      </c>
      <c r="L2432" s="295">
        <v>8.7415990999999998E-7</v>
      </c>
      <c r="M2432" s="295">
        <v>0.112001110274</v>
      </c>
      <c r="N2432" s="295">
        <v>2.9145895000000002E-2</v>
      </c>
      <c r="O2432" s="295">
        <v>0.17584642</v>
      </c>
      <c r="P2432"/>
      <c r="Q2432" s="212">
        <v>0</v>
      </c>
      <c r="R2432"/>
      <c r="S2432" s="156">
        <v>3.5626010999999999E-2</v>
      </c>
      <c r="T2432" s="156">
        <v>3.3599089999999998E-2</v>
      </c>
      <c r="U2432" s="156">
        <v>2.0269212000000002E-3</v>
      </c>
      <c r="V2432" s="156">
        <v>0</v>
      </c>
      <c r="W2432"/>
      <c r="X2432" s="155">
        <v>1.1077167000000001E-4</v>
      </c>
      <c r="Y2432"/>
      <c r="Z2432"/>
      <c r="AA2432"/>
      <c r="AB2432"/>
      <c r="AC2432"/>
      <c r="AD2432" s="53"/>
      <c r="AE2432" s="269"/>
      <c r="AF2432" s="321"/>
    </row>
    <row r="2433" spans="1:32" ht="14.4">
      <c r="A2433" t="s">
        <v>3303</v>
      </c>
      <c r="B2433" s="150" t="s">
        <v>325</v>
      </c>
      <c r="C2433" s="151" t="str">
        <f t="shared" si="455"/>
        <v>M.020.22.106</v>
      </c>
      <c r="D2433" s="54" t="s">
        <v>1537</v>
      </c>
      <c r="E2433" s="150" t="s">
        <v>352</v>
      </c>
      <c r="F2433" s="153" t="str">
        <f t="shared" si="456"/>
        <v>Herring, pickled (sweet)sour in glass jarper 720 ml NL</v>
      </c>
      <c r="G2433" s="277">
        <v>0.93127186666666661</v>
      </c>
      <c r="H2433" s="44">
        <f t="shared" si="457"/>
        <v>0.93127186666666661</v>
      </c>
      <c r="I2433"/>
      <c r="J2433" s="294">
        <v>0.28499157083519999</v>
      </c>
      <c r="K2433" s="44">
        <f t="shared" si="441"/>
        <v>0.28499157083519999</v>
      </c>
      <c r="L2433" s="295">
        <v>1.2500392E-6</v>
      </c>
      <c r="M2433" s="295">
        <v>0.13183572079600001</v>
      </c>
      <c r="N2433" s="295">
        <v>1.346382E-2</v>
      </c>
      <c r="O2433" s="295">
        <v>0.13969077999999999</v>
      </c>
      <c r="P2433"/>
      <c r="Q2433" s="212">
        <v>0</v>
      </c>
      <c r="R2433"/>
      <c r="S2433" s="156">
        <v>3.0418574E-2</v>
      </c>
      <c r="T2433" s="156">
        <v>2.8444923E-2</v>
      </c>
      <c r="U2433" s="156">
        <v>1.9736505000000001E-3</v>
      </c>
      <c r="V2433" s="156">
        <v>0</v>
      </c>
      <c r="W2433"/>
      <c r="X2433" s="155">
        <v>1.2974524999999999E-4</v>
      </c>
      <c r="Y2433"/>
      <c r="Z2433"/>
      <c r="AA2433"/>
      <c r="AB2433"/>
      <c r="AC2433"/>
      <c r="AD2433" s="53"/>
      <c r="AE2433" s="269"/>
      <c r="AF2433" s="321"/>
    </row>
    <row r="2434" spans="1:32" ht="14.4">
      <c r="A2434" t="s">
        <v>3304</v>
      </c>
      <c r="B2434" s="150" t="s">
        <v>325</v>
      </c>
      <c r="C2434" s="151" t="str">
        <f t="shared" si="455"/>
        <v>M.020.22.107</v>
      </c>
      <c r="D2434" s="54" t="s">
        <v>1537</v>
      </c>
      <c r="E2434" s="150" t="s">
        <v>352</v>
      </c>
      <c r="F2434" s="153" t="str">
        <f t="shared" si="456"/>
        <v>Herring, salted meat packaging per 1 kg NL</v>
      </c>
      <c r="G2434" s="277">
        <v>0.54748755999999998</v>
      </c>
      <c r="H2434" s="44">
        <f t="shared" si="457"/>
        <v>0.54748755999999998</v>
      </c>
      <c r="I2434"/>
      <c r="J2434" s="294">
        <v>0.19858889040450001</v>
      </c>
      <c r="K2434" s="44">
        <f t="shared" ref="K2434:K2488" si="458">J2434</f>
        <v>0.19858889040450001</v>
      </c>
      <c r="L2434" s="295">
        <v>1.2238885E-6</v>
      </c>
      <c r="M2434" s="295">
        <v>0.104921227516</v>
      </c>
      <c r="N2434" s="295">
        <v>1.1543305E-2</v>
      </c>
      <c r="O2434" s="295">
        <v>8.2123134E-2</v>
      </c>
      <c r="P2434"/>
      <c r="Q2434" s="212">
        <v>0</v>
      </c>
      <c r="R2434"/>
      <c r="S2434" s="156">
        <v>1.6457188000000001E-2</v>
      </c>
      <c r="T2434" s="156">
        <v>1.4967701999999999E-2</v>
      </c>
      <c r="U2434" s="156">
        <v>1.4894859999999999E-3</v>
      </c>
      <c r="V2434" s="156">
        <v>0</v>
      </c>
      <c r="W2434"/>
      <c r="X2434" s="155">
        <v>1.1020784E-4</v>
      </c>
      <c r="Y2434"/>
      <c r="Z2434"/>
      <c r="AA2434"/>
      <c r="AB2434"/>
      <c r="AC2434"/>
      <c r="AD2434" s="53"/>
      <c r="AE2434" s="269"/>
      <c r="AF2434" s="321"/>
    </row>
    <row r="2435" spans="1:32" ht="14.4">
      <c r="A2435" t="s">
        <v>3305</v>
      </c>
      <c r="B2435" s="150" t="s">
        <v>325</v>
      </c>
      <c r="C2435" s="151" t="str">
        <f t="shared" si="455"/>
        <v>M.020.22.108</v>
      </c>
      <c r="D2435" s="54" t="s">
        <v>1537</v>
      </c>
      <c r="E2435" s="150" t="s">
        <v>352</v>
      </c>
      <c r="F2435" s="153" t="str">
        <f t="shared" si="456"/>
        <v>Lemon sole, meat packaging per 1 kg NL</v>
      </c>
      <c r="G2435" s="277">
        <v>4.2092379333333332</v>
      </c>
      <c r="H2435" s="44">
        <f t="shared" si="457"/>
        <v>4.2092379333333332</v>
      </c>
      <c r="I2435"/>
      <c r="J2435" s="294">
        <v>0.89339894054869995</v>
      </c>
      <c r="K2435" s="44">
        <f t="shared" si="458"/>
        <v>0.89339894054869995</v>
      </c>
      <c r="L2435" s="295">
        <v>1.1363677E-6</v>
      </c>
      <c r="M2435" s="295">
        <v>0.24788869018099999</v>
      </c>
      <c r="N2435" s="295">
        <v>1.4123424000000001E-2</v>
      </c>
      <c r="O2435" s="295">
        <v>0.63138569</v>
      </c>
      <c r="P2435"/>
      <c r="Q2435" s="212">
        <v>0</v>
      </c>
      <c r="R2435"/>
      <c r="S2435" s="156">
        <v>0.12170082</v>
      </c>
      <c r="T2435" s="156">
        <v>0.11658569000000001</v>
      </c>
      <c r="U2435" s="156">
        <v>5.1151291999999996E-3</v>
      </c>
      <c r="V2435" s="156">
        <v>0</v>
      </c>
      <c r="W2435"/>
      <c r="X2435" s="155">
        <v>2.4699268999999998E-4</v>
      </c>
      <c r="Y2435"/>
      <c r="Z2435"/>
      <c r="AA2435"/>
      <c r="AB2435"/>
      <c r="AC2435"/>
      <c r="AD2435" s="53"/>
      <c r="AE2435" s="269"/>
      <c r="AF2435" s="261"/>
    </row>
    <row r="2436" spans="1:32" ht="14.4">
      <c r="A2436" t="s">
        <v>3306</v>
      </c>
      <c r="B2436" s="150" t="s">
        <v>325</v>
      </c>
      <c r="C2436" s="151" t="str">
        <f t="shared" si="455"/>
        <v>M.020.22.109</v>
      </c>
      <c r="D2436" s="54" t="s">
        <v>1537</v>
      </c>
      <c r="E2436" s="150" t="s">
        <v>352</v>
      </c>
      <c r="F2436" s="153" t="str">
        <f t="shared" si="456"/>
        <v>Mackerel fillet, smoked meat packaging per 1 kg NL</v>
      </c>
      <c r="G2436" s="277">
        <v>0.61884929333333327</v>
      </c>
      <c r="H2436" s="44">
        <f t="shared" si="457"/>
        <v>0.61884929333333327</v>
      </c>
      <c r="I2436"/>
      <c r="J2436" s="294">
        <v>0.12061452073217599</v>
      </c>
      <c r="K2436" s="44">
        <f t="shared" si="458"/>
        <v>0.12061452073217599</v>
      </c>
      <c r="L2436" s="295">
        <v>3.9253385999999998E-8</v>
      </c>
      <c r="M2436" s="295">
        <v>2.6067277478790001E-2</v>
      </c>
      <c r="N2436" s="295">
        <v>1.71981E-3</v>
      </c>
      <c r="O2436" s="295">
        <v>9.2827393999999994E-2</v>
      </c>
      <c r="P2436"/>
      <c r="Q2436" s="212">
        <v>0</v>
      </c>
      <c r="R2436"/>
      <c r="S2436" s="156">
        <v>1.7264580000000002E-2</v>
      </c>
      <c r="T2436" s="156">
        <v>1.6610933000000001E-2</v>
      </c>
      <c r="U2436" s="156">
        <v>6.5364741999999999E-4</v>
      </c>
      <c r="V2436" s="156">
        <v>0</v>
      </c>
      <c r="W2436"/>
      <c r="X2436" s="155">
        <v>2.6561823E-5</v>
      </c>
      <c r="Y2436"/>
      <c r="Z2436"/>
      <c r="AA2436"/>
      <c r="AB2436"/>
      <c r="AC2436"/>
      <c r="AD2436" s="53"/>
      <c r="AE2436" s="269"/>
      <c r="AF2436" s="261"/>
    </row>
    <row r="2437" spans="1:32" ht="14.4">
      <c r="A2437" t="s">
        <v>3307</v>
      </c>
      <c r="B2437" s="150" t="s">
        <v>325</v>
      </c>
      <c r="C2437" s="151" t="str">
        <f t="shared" si="455"/>
        <v>M.020.22.110</v>
      </c>
      <c r="D2437" s="54" t="s">
        <v>1537</v>
      </c>
      <c r="E2437" s="150" t="s">
        <v>352</v>
      </c>
      <c r="F2437" s="153" t="str">
        <f t="shared" si="456"/>
        <v>Pangasius, meat packaging per 1 kg NL</v>
      </c>
      <c r="G2437" s="277">
        <v>8.5196326666666682</v>
      </c>
      <c r="H2437" s="44">
        <f t="shared" si="457"/>
        <v>8.5196326666666682</v>
      </c>
      <c r="I2437"/>
      <c r="J2437" s="294">
        <v>1.7421713479161001</v>
      </c>
      <c r="K2437" s="44">
        <f t="shared" si="458"/>
        <v>1.7421713479161001</v>
      </c>
      <c r="L2437" s="295">
        <v>1.9135451000000001E-6</v>
      </c>
      <c r="M2437" s="295">
        <v>0.38401834337100005</v>
      </c>
      <c r="N2437" s="295">
        <v>8.0206190999999996E-2</v>
      </c>
      <c r="O2437" s="295">
        <v>1.2779449000000001</v>
      </c>
      <c r="P2437"/>
      <c r="Q2437" s="212">
        <v>0</v>
      </c>
      <c r="R2437"/>
      <c r="S2437" s="156">
        <v>0.19710527</v>
      </c>
      <c r="T2437" s="156">
        <v>0.17445868</v>
      </c>
      <c r="U2437" s="156">
        <v>2.2646590000000001E-2</v>
      </c>
      <c r="V2437" s="156">
        <v>0</v>
      </c>
      <c r="W2437"/>
      <c r="X2437" s="155">
        <v>4.5186424000000003E-4</v>
      </c>
      <c r="Y2437"/>
      <c r="Z2437"/>
      <c r="AA2437"/>
      <c r="AB2437"/>
      <c r="AC2437"/>
      <c r="AD2437" s="53"/>
      <c r="AE2437" s="269"/>
      <c r="AF2437" s="261"/>
    </row>
    <row r="2438" spans="1:32" ht="14.4">
      <c r="A2438" t="s">
        <v>3308</v>
      </c>
      <c r="B2438" s="150" t="s">
        <v>325</v>
      </c>
      <c r="C2438" s="151" t="str">
        <f t="shared" si="455"/>
        <v>M.020.22.111</v>
      </c>
      <c r="D2438" s="54" t="s">
        <v>1537</v>
      </c>
      <c r="E2438" s="150" t="s">
        <v>352</v>
      </c>
      <c r="F2438" s="153" t="str">
        <f t="shared" si="456"/>
        <v>Plaice fillet, meat packaging per 1 kg NL</v>
      </c>
      <c r="G2438" s="277">
        <v>4.2092379333333332</v>
      </c>
      <c r="H2438" s="44">
        <f t="shared" si="457"/>
        <v>4.2092379333333332</v>
      </c>
      <c r="I2438"/>
      <c r="J2438" s="294">
        <v>0.89339894054869995</v>
      </c>
      <c r="K2438" s="44">
        <f t="shared" si="458"/>
        <v>0.89339894054869995</v>
      </c>
      <c r="L2438" s="295">
        <v>1.1363677E-6</v>
      </c>
      <c r="M2438" s="295">
        <v>0.24788869018099999</v>
      </c>
      <c r="N2438" s="295">
        <v>1.4123424000000001E-2</v>
      </c>
      <c r="O2438" s="295">
        <v>0.63138569</v>
      </c>
      <c r="P2438"/>
      <c r="Q2438" s="212">
        <v>0</v>
      </c>
      <c r="R2438"/>
      <c r="S2438" s="156">
        <v>0.12170082</v>
      </c>
      <c r="T2438" s="156">
        <v>0.11658569000000001</v>
      </c>
      <c r="U2438" s="156">
        <v>5.1151291999999996E-3</v>
      </c>
      <c r="V2438" s="156">
        <v>0</v>
      </c>
      <c r="W2438"/>
      <c r="X2438" s="155">
        <v>2.4699268999999998E-4</v>
      </c>
      <c r="Y2438"/>
      <c r="Z2438"/>
      <c r="AA2438"/>
      <c r="AB2438"/>
      <c r="AC2438"/>
      <c r="AD2438" s="53"/>
      <c r="AE2438" s="269"/>
      <c r="AF2438" s="261"/>
    </row>
    <row r="2439" spans="1:32" ht="14.4">
      <c r="A2439" t="s">
        <v>3309</v>
      </c>
      <c r="B2439" s="150" t="s">
        <v>325</v>
      </c>
      <c r="C2439" s="151" t="str">
        <f t="shared" si="455"/>
        <v>M.020.22.112</v>
      </c>
      <c r="D2439" s="54" t="s">
        <v>1537</v>
      </c>
      <c r="E2439" s="150" t="s">
        <v>352</v>
      </c>
      <c r="F2439" s="153" t="str">
        <f t="shared" si="456"/>
        <v>Pollack, fillet meat packaging per 1 kg NL</v>
      </c>
      <c r="G2439" s="277">
        <v>0.99332066666666663</v>
      </c>
      <c r="H2439" s="44">
        <f t="shared" si="457"/>
        <v>0.99332066666666663</v>
      </c>
      <c r="I2439"/>
      <c r="J2439" s="294">
        <v>0.28193025825859996</v>
      </c>
      <c r="K2439" s="44">
        <f t="shared" si="458"/>
        <v>0.28193025825859996</v>
      </c>
      <c r="L2439" s="295">
        <v>1.1406355999999999E-6</v>
      </c>
      <c r="M2439" s="295">
        <v>0.11692451162300001</v>
      </c>
      <c r="N2439" s="295">
        <v>1.6006506E-2</v>
      </c>
      <c r="O2439" s="295">
        <v>0.14899809999999999</v>
      </c>
      <c r="P2439"/>
      <c r="Q2439" s="212">
        <v>0</v>
      </c>
      <c r="R2439"/>
      <c r="S2439" s="156">
        <v>2.9079251E-2</v>
      </c>
      <c r="T2439" s="156">
        <v>2.7210175E-2</v>
      </c>
      <c r="U2439" s="156">
        <v>1.8690759999999999E-3</v>
      </c>
      <c r="V2439" s="156">
        <v>0</v>
      </c>
      <c r="W2439"/>
      <c r="X2439" s="155">
        <v>1.2145511E-4</v>
      </c>
      <c r="Y2439"/>
      <c r="Z2439"/>
      <c r="AA2439"/>
      <c r="AB2439"/>
      <c r="AC2439"/>
      <c r="AD2439" s="53"/>
      <c r="AE2439" s="269"/>
    </row>
    <row r="2440" spans="1:32" ht="14.4">
      <c r="A2440" t="s">
        <v>3310</v>
      </c>
      <c r="B2440" s="150" t="s">
        <v>325</v>
      </c>
      <c r="C2440" s="151" t="str">
        <f t="shared" si="455"/>
        <v>M.020.22.113</v>
      </c>
      <c r="D2440" s="54" t="s">
        <v>1537</v>
      </c>
      <c r="E2440" s="150" t="s">
        <v>352</v>
      </c>
      <c r="F2440" s="153" t="str">
        <f t="shared" si="456"/>
        <v>Salmon, (aquaculture) meat packaging per 1 kg NL</v>
      </c>
      <c r="G2440" s="277">
        <v>4.7852222666666666</v>
      </c>
      <c r="H2440" s="44">
        <f t="shared" si="457"/>
        <v>4.7852222666666666</v>
      </c>
      <c r="I2440"/>
      <c r="J2440" s="294">
        <v>0.96163678650303996</v>
      </c>
      <c r="K2440" s="44">
        <f t="shared" si="458"/>
        <v>0.96163678650303996</v>
      </c>
      <c r="L2440" s="295">
        <v>4.0315283999999999E-7</v>
      </c>
      <c r="M2440" s="295">
        <v>0.2120534793502</v>
      </c>
      <c r="N2440" s="295">
        <v>3.1799564000000002E-2</v>
      </c>
      <c r="O2440" s="295">
        <v>0.71778333999999999</v>
      </c>
      <c r="P2440"/>
      <c r="Q2440" s="212">
        <v>0</v>
      </c>
      <c r="R2440"/>
      <c r="S2440" s="156">
        <v>0.12436355</v>
      </c>
      <c r="T2440" s="156">
        <v>0.11264857</v>
      </c>
      <c r="U2440" s="156">
        <v>1.1714982000000001E-2</v>
      </c>
      <c r="V2440" s="156">
        <v>0</v>
      </c>
      <c r="W2440"/>
      <c r="X2440" s="155">
        <v>2.1626417E-4</v>
      </c>
      <c r="Y2440"/>
      <c r="Z2440"/>
      <c r="AA2440"/>
      <c r="AB2440"/>
      <c r="AC2440"/>
      <c r="AD2440" s="53"/>
      <c r="AE2440" s="269"/>
    </row>
    <row r="2441" spans="1:32" ht="14.4">
      <c r="A2441" t="s">
        <v>3311</v>
      </c>
      <c r="B2441" s="150" t="s">
        <v>325</v>
      </c>
      <c r="C2441" s="151" t="str">
        <f t="shared" si="455"/>
        <v>M.020.22.114</v>
      </c>
      <c r="D2441" s="54" t="s">
        <v>1537</v>
      </c>
      <c r="E2441" s="150" t="s">
        <v>352</v>
      </c>
      <c r="F2441" s="153" t="str">
        <f t="shared" si="456"/>
        <v>Salmon, (wild caught) meat packaging per 1 kg NL</v>
      </c>
      <c r="G2441" s="277">
        <v>2.223961866666667</v>
      </c>
      <c r="H2441" s="44">
        <f t="shared" si="457"/>
        <v>2.223961866666667</v>
      </c>
      <c r="I2441"/>
      <c r="J2441" s="294">
        <v>0.51845716698220001</v>
      </c>
      <c r="K2441" s="44">
        <f t="shared" si="458"/>
        <v>0.51845716698220001</v>
      </c>
      <c r="L2441" s="295">
        <v>1.2827161999999999E-6</v>
      </c>
      <c r="M2441" s="295">
        <v>0.17570757026600001</v>
      </c>
      <c r="N2441" s="295">
        <v>9.1540340000000001E-3</v>
      </c>
      <c r="O2441" s="295">
        <v>0.33359428000000002</v>
      </c>
      <c r="P2441"/>
      <c r="Q2441" s="212">
        <v>0</v>
      </c>
      <c r="R2441"/>
      <c r="S2441" s="156">
        <v>6.4289323999999995E-2</v>
      </c>
      <c r="T2441" s="156">
        <v>6.1075926000000003E-2</v>
      </c>
      <c r="U2441" s="156">
        <v>3.2133986999999999E-3</v>
      </c>
      <c r="V2441" s="156">
        <v>0</v>
      </c>
      <c r="W2441"/>
      <c r="X2441" s="155">
        <v>1.7963564E-4</v>
      </c>
      <c r="Y2441"/>
      <c r="Z2441"/>
      <c r="AA2441"/>
      <c r="AB2441"/>
      <c r="AC2441"/>
      <c r="AD2441" s="53"/>
      <c r="AE2441" s="269"/>
    </row>
    <row r="2442" spans="1:32" ht="14.4">
      <c r="A2442" t="s">
        <v>3312</v>
      </c>
      <c r="B2442" s="150" t="s">
        <v>325</v>
      </c>
      <c r="C2442" s="151" t="str">
        <f t="shared" si="455"/>
        <v>M.020.22.115</v>
      </c>
      <c r="D2442" s="54" t="s">
        <v>1537</v>
      </c>
      <c r="E2442" s="150" t="s">
        <v>352</v>
      </c>
      <c r="F2442" s="153" t="str">
        <f t="shared" si="456"/>
        <v>Salmon, fillet (aquaculture) meat packaging per 1 kg NL</v>
      </c>
      <c r="G2442" s="277">
        <v>4.7852222666666666</v>
      </c>
      <c r="H2442" s="44">
        <f t="shared" si="457"/>
        <v>4.7852222666666666</v>
      </c>
      <c r="I2442"/>
      <c r="J2442" s="294">
        <v>0.96163678650303996</v>
      </c>
      <c r="K2442" s="44">
        <f t="shared" si="458"/>
        <v>0.96163678650303996</v>
      </c>
      <c r="L2442" s="295">
        <v>4.0315283999999999E-7</v>
      </c>
      <c r="M2442" s="295">
        <v>0.2120534793502</v>
      </c>
      <c r="N2442" s="295">
        <v>3.1799564000000002E-2</v>
      </c>
      <c r="O2442" s="295">
        <v>0.71778333999999999</v>
      </c>
      <c r="P2442"/>
      <c r="Q2442" s="212">
        <v>0</v>
      </c>
      <c r="R2442"/>
      <c r="S2442" s="156">
        <v>0.12436355</v>
      </c>
      <c r="T2442" s="156">
        <v>0.11264857</v>
      </c>
      <c r="U2442" s="156">
        <v>1.1714982000000001E-2</v>
      </c>
      <c r="V2442" s="156">
        <v>0</v>
      </c>
      <c r="W2442"/>
      <c r="X2442" s="155">
        <v>2.1626417E-4</v>
      </c>
      <c r="Y2442"/>
      <c r="Z2442"/>
      <c r="AA2442"/>
      <c r="AB2442"/>
      <c r="AC2442"/>
      <c r="AD2442" s="53"/>
      <c r="AE2442" s="269"/>
    </row>
    <row r="2443" spans="1:32" ht="14.4">
      <c r="A2443" t="s">
        <v>3313</v>
      </c>
      <c r="B2443" s="150" t="s">
        <v>325</v>
      </c>
      <c r="C2443" s="151" t="str">
        <f t="shared" si="455"/>
        <v>M.020.22.116</v>
      </c>
      <c r="D2443" s="54" t="s">
        <v>1537</v>
      </c>
      <c r="E2443" s="150" t="s">
        <v>352</v>
      </c>
      <c r="F2443" s="153" t="str">
        <f t="shared" si="456"/>
        <v>Salmon, fillet (wild caught) meat packaging per 1 kg NL</v>
      </c>
      <c r="G2443" s="277">
        <v>2.223961866666667</v>
      </c>
      <c r="H2443" s="44">
        <f t="shared" si="457"/>
        <v>2.223961866666667</v>
      </c>
      <c r="I2443"/>
      <c r="J2443" s="294">
        <v>0.51845716698220001</v>
      </c>
      <c r="K2443" s="44">
        <f t="shared" si="458"/>
        <v>0.51845716698220001</v>
      </c>
      <c r="L2443" s="295">
        <v>1.2827161999999999E-6</v>
      </c>
      <c r="M2443" s="295">
        <v>0.17570757026600001</v>
      </c>
      <c r="N2443" s="295">
        <v>9.1540340000000001E-3</v>
      </c>
      <c r="O2443" s="295">
        <v>0.33359428000000002</v>
      </c>
      <c r="P2443"/>
      <c r="Q2443" s="212">
        <v>0</v>
      </c>
      <c r="R2443"/>
      <c r="S2443" s="156">
        <v>6.4289323999999995E-2</v>
      </c>
      <c r="T2443" s="156">
        <v>6.1075926000000003E-2</v>
      </c>
      <c r="U2443" s="156">
        <v>3.2133986999999999E-3</v>
      </c>
      <c r="V2443" s="156">
        <v>0</v>
      </c>
      <c r="W2443"/>
      <c r="X2443" s="155">
        <v>1.7963564E-4</v>
      </c>
      <c r="Y2443"/>
      <c r="Z2443"/>
      <c r="AA2443"/>
      <c r="AB2443"/>
      <c r="AC2443"/>
      <c r="AD2443" s="53"/>
      <c r="AE2443" s="269"/>
    </row>
    <row r="2444" spans="1:32" ht="14.4">
      <c r="A2444" t="s">
        <v>3314</v>
      </c>
      <c r="B2444" s="150" t="s">
        <v>325</v>
      </c>
      <c r="C2444" s="151" t="str">
        <f t="shared" si="455"/>
        <v>M.020.22.117</v>
      </c>
      <c r="D2444" s="54" t="s">
        <v>1537</v>
      </c>
      <c r="E2444" s="150" t="s">
        <v>352</v>
      </c>
      <c r="F2444" s="153" t="str">
        <f t="shared" si="456"/>
        <v>Salmon, smoked (aquaculture) meat packaging per 1 kg NL</v>
      </c>
      <c r="G2444" s="277">
        <v>5.3795265333333333</v>
      </c>
      <c r="H2444" s="44">
        <f t="shared" si="457"/>
        <v>5.3795265333333333</v>
      </c>
      <c r="I2444"/>
      <c r="J2444" s="294">
        <v>1.0892010926807301</v>
      </c>
      <c r="K2444" s="44">
        <f t="shared" si="458"/>
        <v>1.0892010926807301</v>
      </c>
      <c r="L2444" s="295">
        <v>4.5470873000000003E-7</v>
      </c>
      <c r="M2444" s="295">
        <v>0.24685131697200002</v>
      </c>
      <c r="N2444" s="295">
        <v>3.5420341000000001E-2</v>
      </c>
      <c r="O2444" s="295">
        <v>0.80692898000000002</v>
      </c>
      <c r="P2444"/>
      <c r="Q2444" s="212">
        <v>0</v>
      </c>
      <c r="R2444"/>
      <c r="S2444" s="156">
        <v>0.14081223000000001</v>
      </c>
      <c r="T2444" s="156">
        <v>0.12659466</v>
      </c>
      <c r="U2444" s="156">
        <v>1.4217564E-2</v>
      </c>
      <c r="V2444" s="156">
        <v>0</v>
      </c>
      <c r="W2444"/>
      <c r="X2444" s="155">
        <v>2.4593202E-4</v>
      </c>
      <c r="Y2444"/>
      <c r="Z2444"/>
      <c r="AA2444"/>
      <c r="AB2444"/>
      <c r="AC2444"/>
      <c r="AD2444" s="53"/>
      <c r="AE2444" s="269"/>
    </row>
    <row r="2445" spans="1:32" ht="14.4">
      <c r="A2445" t="s">
        <v>3315</v>
      </c>
      <c r="B2445" s="150" t="s">
        <v>325</v>
      </c>
      <c r="C2445" s="151" t="str">
        <f t="shared" si="455"/>
        <v>M.020.22.118</v>
      </c>
      <c r="D2445" s="54" t="s">
        <v>1537</v>
      </c>
      <c r="E2445" s="150" t="s">
        <v>352</v>
      </c>
      <c r="F2445" s="153" t="str">
        <f t="shared" si="456"/>
        <v>Salmon, smoked (wild caught) meat packaging per 1 kg NL</v>
      </c>
      <c r="G2445" s="277">
        <v>2.5336816666666668</v>
      </c>
      <c r="H2445" s="44">
        <f t="shared" si="457"/>
        <v>2.5336816666666668</v>
      </c>
      <c r="I2445"/>
      <c r="J2445" s="294">
        <v>0.59677927570029998</v>
      </c>
      <c r="K2445" s="44">
        <f t="shared" si="458"/>
        <v>0.59677927570029998</v>
      </c>
      <c r="L2445" s="295">
        <v>1.4320013000000001E-6</v>
      </c>
      <c r="M2445" s="295">
        <v>0.20646695269900001</v>
      </c>
      <c r="N2445" s="295">
        <v>1.0258641000000001E-2</v>
      </c>
      <c r="O2445" s="295">
        <v>0.38005224999999998</v>
      </c>
      <c r="P2445"/>
      <c r="Q2445" s="212">
        <v>0</v>
      </c>
      <c r="R2445"/>
      <c r="S2445" s="156">
        <v>7.4063078000000004E-2</v>
      </c>
      <c r="T2445" s="156">
        <v>6.9291718000000002E-2</v>
      </c>
      <c r="U2445" s="156">
        <v>4.7713603999999998E-3</v>
      </c>
      <c r="V2445" s="156">
        <v>0</v>
      </c>
      <c r="W2445"/>
      <c r="X2445" s="155">
        <v>2.0523364E-4</v>
      </c>
      <c r="Y2445"/>
      <c r="Z2445"/>
      <c r="AA2445"/>
      <c r="AB2445"/>
      <c r="AC2445"/>
      <c r="AD2445" s="53"/>
      <c r="AE2445" s="269"/>
    </row>
    <row r="2446" spans="1:32" ht="14.4">
      <c r="A2446" t="s">
        <v>3316</v>
      </c>
      <c r="B2446" s="150" t="s">
        <v>325</v>
      </c>
      <c r="C2446" s="151" t="str">
        <f t="shared" si="455"/>
        <v>M.020.22.119</v>
      </c>
      <c r="D2446" s="54" t="s">
        <v>1537</v>
      </c>
      <c r="E2446" s="150" t="s">
        <v>352</v>
      </c>
      <c r="F2446" s="153" t="str">
        <f t="shared" si="456"/>
        <v>Shrimps, Dutch peeled meat packaging per 1 kg NL</v>
      </c>
      <c r="G2446" s="277">
        <v>5.8828782000000004</v>
      </c>
      <c r="H2446" s="44">
        <f t="shared" si="457"/>
        <v>5.8828782000000004</v>
      </c>
      <c r="I2446"/>
      <c r="J2446" s="294">
        <v>1.4522892933930001</v>
      </c>
      <c r="K2446" s="44">
        <f t="shared" si="458"/>
        <v>1.4522892933930001</v>
      </c>
      <c r="L2446" s="295">
        <v>4.009495E-6</v>
      </c>
      <c r="M2446" s="295">
        <v>0.50112822189799999</v>
      </c>
      <c r="N2446" s="295">
        <v>6.8725332E-2</v>
      </c>
      <c r="O2446" s="295">
        <v>0.88243172999999997</v>
      </c>
      <c r="P2446"/>
      <c r="Q2446" s="212">
        <v>0</v>
      </c>
      <c r="R2446"/>
      <c r="S2446" s="156">
        <v>0.16017379000000001</v>
      </c>
      <c r="T2446" s="156">
        <v>0.14578008000000001</v>
      </c>
      <c r="U2446" s="156">
        <v>1.4393717E-2</v>
      </c>
      <c r="V2446" s="156">
        <v>0</v>
      </c>
      <c r="W2446"/>
      <c r="X2446" s="155">
        <v>5.2061860000000002E-4</v>
      </c>
      <c r="Y2446"/>
      <c r="Z2446"/>
      <c r="AA2446"/>
      <c r="AB2446"/>
      <c r="AC2446"/>
      <c r="AD2446" s="53"/>
      <c r="AE2446" s="269"/>
    </row>
    <row r="2447" spans="1:32" ht="14.4">
      <c r="A2447" t="s">
        <v>3317</v>
      </c>
      <c r="B2447" s="150" t="s">
        <v>325</v>
      </c>
      <c r="C2447" s="151" t="str">
        <f t="shared" si="455"/>
        <v>M.020.22.120</v>
      </c>
      <c r="D2447" s="54" t="s">
        <v>1537</v>
      </c>
      <c r="E2447" s="150" t="s">
        <v>352</v>
      </c>
      <c r="F2447" s="153" t="str">
        <f t="shared" si="456"/>
        <v>Tilapia, meat packaging per 1 kg NL</v>
      </c>
      <c r="G2447" s="277">
        <v>16.786361333333335</v>
      </c>
      <c r="H2447" s="44">
        <f t="shared" si="457"/>
        <v>16.786361333333335</v>
      </c>
      <c r="I2447"/>
      <c r="J2447" s="294">
        <v>3.2183217509985003</v>
      </c>
      <c r="K2447" s="44">
        <f t="shared" si="458"/>
        <v>3.2183217509985003</v>
      </c>
      <c r="L2447" s="295">
        <v>2.9005105E-6</v>
      </c>
      <c r="M2447" s="295">
        <v>0.61109511848800002</v>
      </c>
      <c r="N2447" s="295">
        <v>8.9269531999999999E-2</v>
      </c>
      <c r="O2447" s="295">
        <v>2.5179542000000001</v>
      </c>
      <c r="P2447"/>
      <c r="Q2447" s="212">
        <v>0</v>
      </c>
      <c r="R2447"/>
      <c r="S2447" s="156">
        <v>0.38406709</v>
      </c>
      <c r="T2447" s="156">
        <v>0.35516790999999998</v>
      </c>
      <c r="U2447" s="156">
        <v>2.8899178000000001E-2</v>
      </c>
      <c r="V2447" s="156">
        <v>0</v>
      </c>
      <c r="W2447"/>
      <c r="X2447" s="155">
        <v>7.9749602999999996E-4</v>
      </c>
      <c r="Y2447"/>
      <c r="Z2447"/>
      <c r="AA2447"/>
      <c r="AB2447"/>
      <c r="AC2447"/>
      <c r="AD2447" s="53"/>
      <c r="AE2447" s="269"/>
    </row>
    <row r="2448" spans="1:32" ht="14.4">
      <c r="A2448" t="s">
        <v>3318</v>
      </c>
      <c r="B2448" s="150" t="s">
        <v>325</v>
      </c>
      <c r="C2448" s="151" t="str">
        <f t="shared" si="455"/>
        <v>M.020.22.121</v>
      </c>
      <c r="D2448" s="54" t="s">
        <v>1537</v>
      </c>
      <c r="E2448" s="150" t="s">
        <v>352</v>
      </c>
      <c r="F2448" s="153" t="str">
        <f t="shared" si="456"/>
        <v>Trout meat packaging, per 1 kg NL</v>
      </c>
      <c r="G2448" s="277">
        <v>9.2874833333333342</v>
      </c>
      <c r="H2448" s="44">
        <f t="shared" si="457"/>
        <v>9.2874833333333342</v>
      </c>
      <c r="I2448"/>
      <c r="J2448" s="294">
        <v>1.7507283319047</v>
      </c>
      <c r="K2448" s="44">
        <f t="shared" si="458"/>
        <v>1.7507283319047</v>
      </c>
      <c r="L2448" s="295">
        <v>1.6159416999999999E-6</v>
      </c>
      <c r="M2448" s="295">
        <v>0.31643600596299998</v>
      </c>
      <c r="N2448" s="295">
        <v>4.1168209999999997E-2</v>
      </c>
      <c r="O2448" s="295">
        <v>1.3931225</v>
      </c>
      <c r="P2448"/>
      <c r="Q2448" s="212">
        <v>0</v>
      </c>
      <c r="R2448"/>
      <c r="S2448" s="156">
        <v>0.20838461</v>
      </c>
      <c r="T2448" s="156">
        <v>0.19428935</v>
      </c>
      <c r="U2448" s="156">
        <v>1.4095257E-2</v>
      </c>
      <c r="V2448" s="156">
        <v>0</v>
      </c>
      <c r="W2448"/>
      <c r="X2448" s="155">
        <v>4.3516213999999999E-4</v>
      </c>
      <c r="Y2448"/>
      <c r="Z2448"/>
      <c r="AA2448"/>
      <c r="AB2448"/>
      <c r="AC2448"/>
      <c r="AD2448" s="53"/>
      <c r="AE2448" s="269"/>
    </row>
    <row r="2449" spans="1:31" ht="14.4">
      <c r="A2449" t="s">
        <v>3319</v>
      </c>
      <c r="B2449" s="150" t="s">
        <v>325</v>
      </c>
      <c r="C2449" s="151" t="str">
        <f t="shared" si="455"/>
        <v>M.020.22.122</v>
      </c>
      <c r="D2449" s="54" t="s">
        <v>1537</v>
      </c>
      <c r="E2449" s="150" t="s">
        <v>352</v>
      </c>
      <c r="F2449" s="153" t="str">
        <f t="shared" si="456"/>
        <v>Tuna in oil, in food can NL</v>
      </c>
      <c r="G2449" s="277">
        <v>13.723916000000001</v>
      </c>
      <c r="H2449" s="44">
        <f t="shared" si="457"/>
        <v>13.723916000000001</v>
      </c>
      <c r="I2449"/>
      <c r="J2449" s="294">
        <v>2.8061249618401001</v>
      </c>
      <c r="K2449" s="44">
        <f t="shared" si="458"/>
        <v>2.8061249618401001</v>
      </c>
      <c r="L2449" s="295">
        <v>2.0482441E-6</v>
      </c>
      <c r="M2449" s="295">
        <v>0.71112744059599997</v>
      </c>
      <c r="N2449" s="295">
        <v>3.6408072999999999E-2</v>
      </c>
      <c r="O2449" s="295">
        <v>2.0585874</v>
      </c>
      <c r="P2449"/>
      <c r="Q2449" s="212">
        <v>0</v>
      </c>
      <c r="R2449"/>
      <c r="S2449" s="156">
        <v>0.40041984000000003</v>
      </c>
      <c r="T2449" s="156">
        <v>0.38493875</v>
      </c>
      <c r="U2449" s="156">
        <v>1.5481092E-2</v>
      </c>
      <c r="V2449" s="156">
        <v>0</v>
      </c>
      <c r="W2449"/>
      <c r="X2449" s="155">
        <v>6.8915522999999995E-4</v>
      </c>
      <c r="Y2449"/>
      <c r="Z2449"/>
      <c r="AA2449"/>
      <c r="AB2449"/>
      <c r="AC2449"/>
      <c r="AD2449" s="53"/>
      <c r="AE2449" s="269"/>
    </row>
    <row r="2450" spans="1:31" ht="14.4">
      <c r="A2450" t="s">
        <v>3320</v>
      </c>
      <c r="B2450" s="150" t="s">
        <v>325</v>
      </c>
      <c r="C2450" s="151" t="str">
        <f t="shared" si="455"/>
        <v>M.020.22.123</v>
      </c>
      <c r="D2450" s="54" t="s">
        <v>1537</v>
      </c>
      <c r="E2450" s="150" t="s">
        <v>352</v>
      </c>
      <c r="F2450" s="153" t="str">
        <f t="shared" si="456"/>
        <v>Gourmet fish Obsolete</v>
      </c>
      <c r="G2450" s="277">
        <v>0</v>
      </c>
      <c r="H2450" s="44">
        <f t="shared" si="457"/>
        <v>0</v>
      </c>
      <c r="I2450"/>
      <c r="J2450" s="294">
        <v>0</v>
      </c>
      <c r="K2450" s="44">
        <f t="shared" si="458"/>
        <v>0</v>
      </c>
      <c r="L2450" s="295">
        <v>0</v>
      </c>
      <c r="M2450" s="295">
        <v>0</v>
      </c>
      <c r="N2450" s="295">
        <v>0</v>
      </c>
      <c r="O2450" s="295">
        <v>0</v>
      </c>
      <c r="P2450"/>
      <c r="Q2450" s="212">
        <v>0</v>
      </c>
      <c r="R2450"/>
      <c r="S2450" s="156">
        <v>0</v>
      </c>
      <c r="T2450" s="156">
        <v>0</v>
      </c>
      <c r="U2450" s="156">
        <v>0</v>
      </c>
      <c r="V2450" s="156">
        <v>0</v>
      </c>
      <c r="W2450"/>
      <c r="X2450" s="155">
        <v>0</v>
      </c>
      <c r="Y2450"/>
      <c r="Z2450"/>
      <c r="AA2450"/>
      <c r="AB2450"/>
      <c r="AC2450"/>
      <c r="AD2450" s="53"/>
      <c r="AE2450" s="269"/>
    </row>
    <row r="2451" spans="1:31" ht="14.4">
      <c r="B2451" s="150"/>
      <c r="C2451" s="151"/>
      <c r="D2451" s="51" t="s">
        <v>1411</v>
      </c>
      <c r="E2451" s="150"/>
      <c r="F2451"/>
      <c r="H2451" s="44"/>
      <c r="I2451"/>
      <c r="J2451" s="44"/>
      <c r="K2451" s="44">
        <f t="shared" si="458"/>
        <v>0</v>
      </c>
      <c r="L2451" s="44"/>
      <c r="P2451"/>
      <c r="Q2451" s="212"/>
      <c r="R2451"/>
      <c r="S2451"/>
      <c r="T2451"/>
      <c r="U2451"/>
      <c r="V2451"/>
      <c r="W2451"/>
      <c r="X2451"/>
      <c r="Y2451"/>
      <c r="Z2451"/>
      <c r="AA2451"/>
      <c r="AB2451"/>
      <c r="AC2451"/>
      <c r="AD2451" s="53"/>
      <c r="AE2451" s="269"/>
    </row>
    <row r="2452" spans="1:31" ht="14.4">
      <c r="A2452" t="s">
        <v>3321</v>
      </c>
      <c r="B2452" s="150" t="s">
        <v>325</v>
      </c>
      <c r="C2452" s="151" t="str">
        <f t="shared" ref="C2452:C2467" si="459">MID(A2452,1,12)</f>
        <v>M.020.23.101</v>
      </c>
      <c r="D2452" s="54" t="s">
        <v>1411</v>
      </c>
      <c r="E2452" s="150" t="s">
        <v>352</v>
      </c>
      <c r="F2452" s="153" t="str">
        <f t="shared" ref="F2452:F2467" si="460">MID(A2452, 21,85)</f>
        <v>Minced beef shallow fried, meat packaging per 1 kg NL</v>
      </c>
      <c r="G2452" s="277">
        <v>18.983002000000003</v>
      </c>
      <c r="H2452" s="44">
        <f t="shared" ref="H2452:H2467" si="461">G2452</f>
        <v>18.983002000000003</v>
      </c>
      <c r="I2452"/>
      <c r="J2452" s="294">
        <v>3.6967223145883503</v>
      </c>
      <c r="K2452" s="44">
        <f t="shared" si="458"/>
        <v>3.6967223145883503</v>
      </c>
      <c r="L2452" s="295">
        <v>7.6784335E-7</v>
      </c>
      <c r="M2452" s="295">
        <v>0.78271519474500006</v>
      </c>
      <c r="N2452" s="295">
        <v>6.6556052000000004E-2</v>
      </c>
      <c r="O2452" s="295">
        <v>2.8474503000000002</v>
      </c>
      <c r="P2452"/>
      <c r="Q2452" s="212">
        <v>0</v>
      </c>
      <c r="R2452"/>
      <c r="S2452" s="156">
        <v>0.51298085000000004</v>
      </c>
      <c r="T2452" s="156">
        <v>0.48038311</v>
      </c>
      <c r="U2452" s="156">
        <v>3.2597741999999999E-2</v>
      </c>
      <c r="V2452" s="156">
        <v>0</v>
      </c>
      <c r="W2452"/>
      <c r="X2452" s="155">
        <v>7.9168475E-4</v>
      </c>
      <c r="Y2452"/>
      <c r="Z2452"/>
      <c r="AA2452"/>
      <c r="AB2452"/>
      <c r="AC2452"/>
      <c r="AD2452" s="53"/>
      <c r="AE2452" s="269"/>
    </row>
    <row r="2453" spans="1:31" ht="14.4">
      <c r="A2453" t="s">
        <v>3322</v>
      </c>
      <c r="B2453" s="150" t="s">
        <v>325</v>
      </c>
      <c r="C2453" s="151" t="str">
        <f t="shared" si="459"/>
        <v>M.020.23.102</v>
      </c>
      <c r="D2453" s="54" t="s">
        <v>1411</v>
      </c>
      <c r="E2453" s="150" t="s">
        <v>352</v>
      </c>
      <c r="F2453" s="153" t="str">
        <f t="shared" si="460"/>
        <v>Beef roast, meat packaging per 1 kg NL</v>
      </c>
      <c r="G2453" s="277">
        <v>22.825465999999999</v>
      </c>
      <c r="H2453" s="44">
        <f t="shared" si="461"/>
        <v>22.825465999999999</v>
      </c>
      <c r="I2453"/>
      <c r="J2453" s="294">
        <v>4.43379275764112</v>
      </c>
      <c r="K2453" s="44">
        <f t="shared" si="458"/>
        <v>4.43379275764112</v>
      </c>
      <c r="L2453" s="295">
        <v>9.4136212000000002E-7</v>
      </c>
      <c r="M2453" s="295">
        <v>0.9299213702789999</v>
      </c>
      <c r="N2453" s="295">
        <v>8.0050546E-2</v>
      </c>
      <c r="O2453" s="295">
        <v>3.4238198999999998</v>
      </c>
      <c r="P2453"/>
      <c r="Q2453" s="212">
        <v>0</v>
      </c>
      <c r="R2453"/>
      <c r="S2453" s="156">
        <v>0.61322781000000004</v>
      </c>
      <c r="T2453" s="156">
        <v>0.57424341999999995</v>
      </c>
      <c r="U2453" s="156">
        <v>3.8984394999999998E-2</v>
      </c>
      <c r="V2453" s="156">
        <v>0</v>
      </c>
      <c r="W2453"/>
      <c r="X2453" s="155">
        <v>9.4975664E-4</v>
      </c>
      <c r="Y2453"/>
      <c r="Z2453"/>
      <c r="AA2453"/>
      <c r="AB2453"/>
      <c r="AC2453"/>
      <c r="AD2453" s="53"/>
      <c r="AE2453" s="269"/>
    </row>
    <row r="2454" spans="1:31" ht="14.4">
      <c r="A2454" t="s">
        <v>3323</v>
      </c>
      <c r="B2454" s="150" t="s">
        <v>325</v>
      </c>
      <c r="C2454" s="151" t="str">
        <f t="shared" si="459"/>
        <v>M.020.23.103</v>
      </c>
      <c r="D2454" s="54" t="s">
        <v>1411</v>
      </c>
      <c r="E2454" s="150" t="s">
        <v>352</v>
      </c>
      <c r="F2454" s="153" t="str">
        <f t="shared" si="460"/>
        <v>Beef frying steak, meat packaging per 1 kg NL</v>
      </c>
      <c r="G2454" s="277">
        <v>18.648375333333334</v>
      </c>
      <c r="H2454" s="44">
        <f t="shared" si="461"/>
        <v>18.648375333333334</v>
      </c>
      <c r="I2454"/>
      <c r="J2454" s="294">
        <v>3.6174091778039301</v>
      </c>
      <c r="K2454" s="44">
        <f t="shared" si="458"/>
        <v>3.6174091778039301</v>
      </c>
      <c r="L2454" s="295">
        <v>7.7365792999999996E-7</v>
      </c>
      <c r="M2454" s="295">
        <v>0.75490994414599999</v>
      </c>
      <c r="N2454" s="295">
        <v>6.5242159999999993E-2</v>
      </c>
      <c r="O2454" s="295">
        <v>2.7972562999999999</v>
      </c>
      <c r="P2454"/>
      <c r="Q2454" s="212">
        <v>0</v>
      </c>
      <c r="R2454"/>
      <c r="S2454" s="156">
        <v>0.49984665</v>
      </c>
      <c r="T2454" s="156">
        <v>0.46829138999999997</v>
      </c>
      <c r="U2454" s="156">
        <v>3.1555259000000002E-2</v>
      </c>
      <c r="V2454" s="156">
        <v>0</v>
      </c>
      <c r="W2454"/>
      <c r="X2454" s="155">
        <v>7.7475747999999997E-4</v>
      </c>
      <c r="Y2454"/>
      <c r="Z2454"/>
      <c r="AA2454"/>
      <c r="AB2454"/>
      <c r="AC2454"/>
      <c r="AD2454" s="53"/>
      <c r="AE2454" s="269"/>
    </row>
    <row r="2455" spans="1:31" ht="14.4">
      <c r="A2455" t="s">
        <v>3324</v>
      </c>
      <c r="B2455" s="150" t="s">
        <v>325</v>
      </c>
      <c r="C2455" s="151" t="str">
        <f t="shared" si="459"/>
        <v>M.020.23.104</v>
      </c>
      <c r="D2455" s="54" t="s">
        <v>1411</v>
      </c>
      <c r="E2455" s="150" t="s">
        <v>352</v>
      </c>
      <c r="F2455" s="153" t="str">
        <f t="shared" si="460"/>
        <v>Chicken fillet, meat packaging per 1 kg NL</v>
      </c>
      <c r="G2455" s="277">
        <v>3.7215454000000001</v>
      </c>
      <c r="H2455" s="44">
        <f t="shared" si="461"/>
        <v>3.7215454000000001</v>
      </c>
      <c r="I2455"/>
      <c r="J2455" s="294">
        <v>0.89096243400965003</v>
      </c>
      <c r="K2455" s="44">
        <f t="shared" si="458"/>
        <v>0.89096243400965003</v>
      </c>
      <c r="L2455" s="295">
        <v>2.9983944999999998E-7</v>
      </c>
      <c r="M2455" s="295">
        <v>0.30692873917020003</v>
      </c>
      <c r="N2455" s="295">
        <v>2.5801584999999998E-2</v>
      </c>
      <c r="O2455" s="295">
        <v>0.55823180999999999</v>
      </c>
      <c r="P2455"/>
      <c r="Q2455" s="212">
        <v>0</v>
      </c>
      <c r="R2455"/>
      <c r="S2455" s="156">
        <v>0.13862983000000001</v>
      </c>
      <c r="T2455" s="156">
        <v>0.12732851000000001</v>
      </c>
      <c r="U2455" s="156">
        <v>1.1301323E-2</v>
      </c>
      <c r="V2455" s="156">
        <v>0</v>
      </c>
      <c r="W2455"/>
      <c r="X2455" s="155">
        <v>2.0712302999999999E-4</v>
      </c>
      <c r="Y2455"/>
      <c r="Z2455"/>
      <c r="AA2455"/>
      <c r="AB2455"/>
      <c r="AC2455"/>
      <c r="AD2455" s="53"/>
      <c r="AE2455" s="269"/>
    </row>
    <row r="2456" spans="1:31" ht="14.4">
      <c r="A2456" t="s">
        <v>3325</v>
      </c>
      <c r="B2456" s="150" t="s">
        <v>325</v>
      </c>
      <c r="C2456" s="151" t="str">
        <f t="shared" si="459"/>
        <v>M.020.23.105</v>
      </c>
      <c r="D2456" s="54" t="s">
        <v>1411</v>
      </c>
      <c r="E2456" s="150" t="s">
        <v>352</v>
      </c>
      <c r="F2456" s="153" t="str">
        <f t="shared" si="460"/>
        <v>Chicken, w skin meat packaging per 1 kg NL</v>
      </c>
      <c r="G2456" s="277">
        <v>3.0753798666666667</v>
      </c>
      <c r="H2456" s="44">
        <f t="shared" si="461"/>
        <v>3.0753798666666667</v>
      </c>
      <c r="I2456"/>
      <c r="J2456" s="294">
        <v>0.73493898263900004</v>
      </c>
      <c r="K2456" s="44">
        <f t="shared" si="458"/>
        <v>0.73493898263900004</v>
      </c>
      <c r="L2456" s="295">
        <v>2.4831519999999999E-7</v>
      </c>
      <c r="M2456" s="295">
        <v>0.25223938132380003</v>
      </c>
      <c r="N2456" s="295">
        <v>2.1392372999999999E-2</v>
      </c>
      <c r="O2456" s="295">
        <v>0.46130697999999998</v>
      </c>
      <c r="P2456"/>
      <c r="Q2456" s="212">
        <v>0</v>
      </c>
      <c r="R2456"/>
      <c r="S2456" s="156">
        <v>0.11418610999999999</v>
      </c>
      <c r="T2456" s="156">
        <v>0.10489825999999999</v>
      </c>
      <c r="U2456" s="156">
        <v>9.2878552999999999E-3</v>
      </c>
      <c r="V2456" s="156">
        <v>0</v>
      </c>
      <c r="W2456"/>
      <c r="X2456" s="155">
        <v>1.7078722E-4</v>
      </c>
      <c r="Y2456"/>
      <c r="Z2456"/>
      <c r="AA2456"/>
      <c r="AB2456"/>
      <c r="AC2456"/>
      <c r="AD2456" s="53"/>
      <c r="AE2456" s="269"/>
    </row>
    <row r="2457" spans="1:31" ht="14.4">
      <c r="A2457" t="s">
        <v>3326</v>
      </c>
      <c r="B2457" s="150" t="s">
        <v>325</v>
      </c>
      <c r="C2457" s="151" t="str">
        <f t="shared" si="459"/>
        <v>M.020.23.106</v>
      </c>
      <c r="D2457" s="54" t="s">
        <v>1411</v>
      </c>
      <c r="E2457" s="150" t="s">
        <v>352</v>
      </c>
      <c r="F2457" s="153" t="str">
        <f t="shared" si="460"/>
        <v>Hamburger, meat packaging per 1 kg NL</v>
      </c>
      <c r="G2457" s="277">
        <v>17.070461333333334</v>
      </c>
      <c r="H2457" s="44">
        <f t="shared" si="461"/>
        <v>17.070461333333334</v>
      </c>
      <c r="I2457"/>
      <c r="J2457" s="294">
        <v>3.3118980910679401</v>
      </c>
      <c r="K2457" s="44">
        <f t="shared" si="458"/>
        <v>3.3118980910679401</v>
      </c>
      <c r="L2457" s="295">
        <v>7.1592094000000004E-7</v>
      </c>
      <c r="M2457" s="295">
        <v>0.69092488614699998</v>
      </c>
      <c r="N2457" s="295">
        <v>6.0403288999999999E-2</v>
      </c>
      <c r="O2457" s="295">
        <v>2.5605692000000002</v>
      </c>
      <c r="P2457"/>
      <c r="Q2457" s="212">
        <v>0</v>
      </c>
      <c r="R2457"/>
      <c r="S2457" s="156">
        <v>0.45741257000000002</v>
      </c>
      <c r="T2457" s="156">
        <v>0.42855678000000003</v>
      </c>
      <c r="U2457" s="156">
        <v>2.8855789E-2</v>
      </c>
      <c r="V2457" s="156">
        <v>0</v>
      </c>
      <c r="W2457"/>
      <c r="X2457" s="155">
        <v>7.0957628000000003E-4</v>
      </c>
      <c r="Y2457"/>
      <c r="Z2457"/>
      <c r="AA2457"/>
      <c r="AB2457"/>
      <c r="AC2457"/>
      <c r="AD2457" s="53"/>
      <c r="AE2457" s="269"/>
    </row>
    <row r="2458" spans="1:31" ht="14.4">
      <c r="A2458" t="s">
        <v>3327</v>
      </c>
      <c r="B2458" s="150" t="s">
        <v>325</v>
      </c>
      <c r="C2458" s="151" t="str">
        <f t="shared" si="459"/>
        <v>M.020.23.108</v>
      </c>
      <c r="D2458" s="54" t="s">
        <v>1411</v>
      </c>
      <c r="E2458" s="150" t="s">
        <v>352</v>
      </c>
      <c r="F2458" s="153" t="str">
        <f t="shared" si="460"/>
        <v>Minced beef, meat packaging per 1 kg NL</v>
      </c>
      <c r="G2458" s="277">
        <v>18.983002000000003</v>
      </c>
      <c r="H2458" s="44">
        <f t="shared" si="461"/>
        <v>18.983002000000003</v>
      </c>
      <c r="I2458"/>
      <c r="J2458" s="294">
        <v>3.6967223145883503</v>
      </c>
      <c r="K2458" s="44">
        <f t="shared" si="458"/>
        <v>3.6967223145883503</v>
      </c>
      <c r="L2458" s="295">
        <v>7.6784335E-7</v>
      </c>
      <c r="M2458" s="295">
        <v>0.78271519474500006</v>
      </c>
      <c r="N2458" s="295">
        <v>6.6556052000000004E-2</v>
      </c>
      <c r="O2458" s="295">
        <v>2.8474503000000002</v>
      </c>
      <c r="P2458"/>
      <c r="Q2458" s="212">
        <v>0</v>
      </c>
      <c r="R2458"/>
      <c r="S2458" s="156">
        <v>0.51298085000000004</v>
      </c>
      <c r="T2458" s="156">
        <v>0.48038311</v>
      </c>
      <c r="U2458" s="156">
        <v>3.2597741999999999E-2</v>
      </c>
      <c r="V2458" s="156">
        <v>0</v>
      </c>
      <c r="W2458"/>
      <c r="X2458" s="155">
        <v>7.9168475E-4</v>
      </c>
      <c r="Y2458"/>
      <c r="Z2458"/>
      <c r="AA2458"/>
      <c r="AB2458"/>
      <c r="AC2458"/>
      <c r="AD2458" s="53"/>
      <c r="AE2458" s="269"/>
    </row>
    <row r="2459" spans="1:31" ht="14.4">
      <c r="A2459" t="s">
        <v>3328</v>
      </c>
      <c r="B2459" s="150" t="s">
        <v>325</v>
      </c>
      <c r="C2459" s="151" t="str">
        <f t="shared" si="459"/>
        <v>M.020.23.109</v>
      </c>
      <c r="D2459" s="54" t="s">
        <v>1411</v>
      </c>
      <c r="E2459" s="150" t="s">
        <v>352</v>
      </c>
      <c r="F2459" s="153" t="str">
        <f t="shared" si="460"/>
        <v>Minced beef/pork, meat packaging per 1 kg NL</v>
      </c>
      <c r="G2459" s="277">
        <v>13.223996666666666</v>
      </c>
      <c r="H2459" s="44">
        <f t="shared" si="461"/>
        <v>13.223996666666666</v>
      </c>
      <c r="I2459"/>
      <c r="J2459" s="294">
        <v>2.69377980698783</v>
      </c>
      <c r="K2459" s="44">
        <f t="shared" si="458"/>
        <v>2.69377980698783</v>
      </c>
      <c r="L2459" s="295">
        <v>6.5279583000000004E-7</v>
      </c>
      <c r="M2459" s="295">
        <v>0.66475609119200008</v>
      </c>
      <c r="N2459" s="295">
        <v>4.5423563E-2</v>
      </c>
      <c r="O2459" s="295">
        <v>1.9835995</v>
      </c>
      <c r="P2459"/>
      <c r="Q2459" s="212">
        <v>0</v>
      </c>
      <c r="R2459"/>
      <c r="S2459" s="156">
        <v>0.38777482000000002</v>
      </c>
      <c r="T2459" s="156">
        <v>0.36176099</v>
      </c>
      <c r="U2459" s="156">
        <v>2.6013827E-2</v>
      </c>
      <c r="V2459" s="156">
        <v>0</v>
      </c>
      <c r="W2459"/>
      <c r="X2459" s="155">
        <v>5.9180991000000005E-4</v>
      </c>
      <c r="Y2459"/>
      <c r="Z2459"/>
      <c r="AA2459"/>
      <c r="AB2459"/>
      <c r="AC2459"/>
      <c r="AD2459" s="53"/>
      <c r="AE2459" s="269"/>
    </row>
    <row r="2460" spans="1:31" ht="14.4">
      <c r="A2460" t="s">
        <v>3329</v>
      </c>
      <c r="B2460" s="150" t="s">
        <v>325</v>
      </c>
      <c r="C2460" s="151" t="str">
        <f t="shared" si="459"/>
        <v>M.020.23.110</v>
      </c>
      <c r="D2460" s="54" t="s">
        <v>1411</v>
      </c>
      <c r="E2460" s="150" t="s">
        <v>352</v>
      </c>
      <c r="F2460" s="153" t="str">
        <f t="shared" si="460"/>
        <v>Pork &lt;5% fat, meat packaging per 1 kg NL</v>
      </c>
      <c r="G2460" s="277">
        <v>7.1055373333333334</v>
      </c>
      <c r="H2460" s="44">
        <f t="shared" si="461"/>
        <v>7.1055373333333334</v>
      </c>
      <c r="I2460"/>
      <c r="J2460" s="294">
        <v>1.60908283492578</v>
      </c>
      <c r="K2460" s="44">
        <f t="shared" si="458"/>
        <v>1.60908283492578</v>
      </c>
      <c r="L2460" s="295">
        <v>5.0379577999999999E-7</v>
      </c>
      <c r="M2460" s="295">
        <v>0.52005660613000004</v>
      </c>
      <c r="N2460" s="295">
        <v>2.3195125E-2</v>
      </c>
      <c r="O2460" s="295">
        <v>1.0658306</v>
      </c>
      <c r="P2460"/>
      <c r="Q2460" s="212">
        <v>0</v>
      </c>
      <c r="R2460"/>
      <c r="S2460" s="156">
        <v>0.24995245999999999</v>
      </c>
      <c r="T2460" s="156">
        <v>0.23145750000000001</v>
      </c>
      <c r="U2460" s="156">
        <v>1.8494961000000001E-2</v>
      </c>
      <c r="V2460" s="156">
        <v>0</v>
      </c>
      <c r="W2460"/>
      <c r="X2460" s="155">
        <v>3.7251698999999998E-4</v>
      </c>
      <c r="Y2460"/>
      <c r="Z2460"/>
      <c r="AA2460"/>
      <c r="AB2460"/>
      <c r="AC2460"/>
      <c r="AD2460" s="53"/>
      <c r="AE2460" s="269"/>
    </row>
    <row r="2461" spans="1:31" ht="14.4">
      <c r="A2461" t="s">
        <v>3330</v>
      </c>
      <c r="B2461" s="150" t="s">
        <v>325</v>
      </c>
      <c r="C2461" s="151" t="str">
        <f t="shared" si="459"/>
        <v>M.020.23.111</v>
      </c>
      <c r="D2461" s="54" t="s">
        <v>1411</v>
      </c>
      <c r="E2461" s="150" t="s">
        <v>352</v>
      </c>
      <c r="F2461" s="153" t="str">
        <f t="shared" si="460"/>
        <v>Pork 5-14% fat, meat packaging per 1 kg NL</v>
      </c>
      <c r="G2461" s="277">
        <v>7.1055373333333334</v>
      </c>
      <c r="H2461" s="44">
        <f t="shared" si="461"/>
        <v>7.1055373333333334</v>
      </c>
      <c r="I2461"/>
      <c r="J2461" s="294">
        <v>1.60908283492578</v>
      </c>
      <c r="K2461" s="44">
        <f t="shared" si="458"/>
        <v>1.60908283492578</v>
      </c>
      <c r="L2461" s="295">
        <v>5.0379577999999999E-7</v>
      </c>
      <c r="M2461" s="295">
        <v>0.52005660613000004</v>
      </c>
      <c r="N2461" s="295">
        <v>2.3195125E-2</v>
      </c>
      <c r="O2461" s="295">
        <v>1.0658306</v>
      </c>
      <c r="P2461"/>
      <c r="Q2461" s="212">
        <v>0</v>
      </c>
      <c r="R2461"/>
      <c r="S2461" s="156">
        <v>0.24995245999999999</v>
      </c>
      <c r="T2461" s="156">
        <v>0.23145750000000001</v>
      </c>
      <c r="U2461" s="156">
        <v>1.8494961000000001E-2</v>
      </c>
      <c r="V2461" s="156">
        <v>0</v>
      </c>
      <c r="W2461"/>
      <c r="X2461" s="155">
        <v>3.7251698999999998E-4</v>
      </c>
      <c r="Y2461"/>
      <c r="Z2461"/>
      <c r="AA2461"/>
      <c r="AB2461"/>
      <c r="AC2461"/>
      <c r="AD2461" s="53"/>
      <c r="AE2461" s="269"/>
    </row>
    <row r="2462" spans="1:31" ht="14.4">
      <c r="A2462" t="s">
        <v>3331</v>
      </c>
      <c r="B2462" s="150" t="s">
        <v>325</v>
      </c>
      <c r="C2462" s="151" t="str">
        <f t="shared" si="459"/>
        <v>M.020.23.112</v>
      </c>
      <c r="D2462" s="54" t="s">
        <v>1411</v>
      </c>
      <c r="E2462" s="150" t="s">
        <v>352</v>
      </c>
      <c r="F2462" s="153" t="str">
        <f t="shared" si="460"/>
        <v>Pork shoulder chop, meat packaging per 1 kg NL</v>
      </c>
      <c r="G2462" s="277">
        <v>7.1055373333333334</v>
      </c>
      <c r="H2462" s="44">
        <f t="shared" si="461"/>
        <v>7.1055373333333334</v>
      </c>
      <c r="I2462"/>
      <c r="J2462" s="294">
        <v>1.60908283492578</v>
      </c>
      <c r="K2462" s="44">
        <f t="shared" si="458"/>
        <v>1.60908283492578</v>
      </c>
      <c r="L2462" s="295">
        <v>5.0379577999999999E-7</v>
      </c>
      <c r="M2462" s="295">
        <v>0.52005660613000004</v>
      </c>
      <c r="N2462" s="295">
        <v>2.3195125E-2</v>
      </c>
      <c r="O2462" s="295">
        <v>1.0658306</v>
      </c>
      <c r="P2462"/>
      <c r="Q2462" s="212">
        <v>0</v>
      </c>
      <c r="R2462"/>
      <c r="S2462" s="156">
        <v>0.24995245999999999</v>
      </c>
      <c r="T2462" s="156">
        <v>0.23145750000000001</v>
      </c>
      <c r="U2462" s="156">
        <v>1.8494961000000001E-2</v>
      </c>
      <c r="V2462" s="156">
        <v>0</v>
      </c>
      <c r="W2462"/>
      <c r="X2462" s="155">
        <v>3.7251698999999998E-4</v>
      </c>
      <c r="Y2462"/>
      <c r="Z2462"/>
      <c r="AA2462"/>
      <c r="AB2462"/>
      <c r="AC2462"/>
      <c r="AD2462" s="53"/>
      <c r="AE2462" s="269"/>
    </row>
    <row r="2463" spans="1:31" ht="14.4">
      <c r="A2463" t="s">
        <v>3332</v>
      </c>
      <c r="B2463" s="150" t="s">
        <v>325</v>
      </c>
      <c r="C2463" s="151" t="str">
        <f t="shared" si="459"/>
        <v>M.020.23.113</v>
      </c>
      <c r="D2463" s="54" t="s">
        <v>1411</v>
      </c>
      <c r="E2463" s="150" t="s">
        <v>352</v>
      </c>
      <c r="F2463" s="153" t="str">
        <f t="shared" si="460"/>
        <v>Sausage, frankfurter in food can NL</v>
      </c>
      <c r="G2463" s="277">
        <v>11.336660666666667</v>
      </c>
      <c r="H2463" s="44">
        <f t="shared" si="461"/>
        <v>11.336660666666667</v>
      </c>
      <c r="I2463"/>
      <c r="J2463" s="294">
        <v>2.3182221591736702</v>
      </c>
      <c r="K2463" s="44">
        <f t="shared" si="458"/>
        <v>2.3182221591736702</v>
      </c>
      <c r="L2463" s="295">
        <v>6.6735767000000003E-7</v>
      </c>
      <c r="M2463" s="295">
        <v>0.56302317781600009</v>
      </c>
      <c r="N2463" s="295">
        <v>5.4699214000000003E-2</v>
      </c>
      <c r="O2463" s="295">
        <v>1.7004991</v>
      </c>
      <c r="P2463"/>
      <c r="Q2463" s="212">
        <v>0</v>
      </c>
      <c r="R2463"/>
      <c r="S2463" s="156">
        <v>0.32982133000000002</v>
      </c>
      <c r="T2463" s="156">
        <v>0.30858823000000002</v>
      </c>
      <c r="U2463" s="156">
        <v>2.1233107000000001E-2</v>
      </c>
      <c r="V2463" s="156">
        <v>0</v>
      </c>
      <c r="W2463"/>
      <c r="X2463" s="155">
        <v>5.1084412000000005E-4</v>
      </c>
      <c r="Y2463"/>
      <c r="Z2463"/>
      <c r="AA2463"/>
      <c r="AB2463"/>
      <c r="AC2463"/>
      <c r="AD2463" s="53"/>
      <c r="AE2463" s="269"/>
    </row>
    <row r="2464" spans="1:31" ht="14.4">
      <c r="A2464" t="s">
        <v>3333</v>
      </c>
      <c r="B2464" s="150" t="s">
        <v>325</v>
      </c>
      <c r="C2464" s="151" t="str">
        <f t="shared" si="459"/>
        <v>M.020.23.114</v>
      </c>
      <c r="D2464" s="54" t="s">
        <v>1411</v>
      </c>
      <c r="E2464" s="150" t="s">
        <v>352</v>
      </c>
      <c r="F2464" s="153" t="str">
        <f t="shared" si="460"/>
        <v>Sausage, frankfurter in glass jarper 720 ml NL</v>
      </c>
      <c r="G2464" s="277">
        <v>10.881554666666666</v>
      </c>
      <c r="H2464" s="44">
        <f t="shared" si="461"/>
        <v>10.881554666666666</v>
      </c>
      <c r="I2464"/>
      <c r="J2464" s="294">
        <v>2.2112023136075498</v>
      </c>
      <c r="K2464" s="44">
        <f t="shared" si="458"/>
        <v>2.2112023136075498</v>
      </c>
      <c r="L2464" s="295">
        <v>5.5521455000000005E-7</v>
      </c>
      <c r="M2464" s="295">
        <v>0.5421814863929999</v>
      </c>
      <c r="N2464" s="295">
        <v>3.6787071999999997E-2</v>
      </c>
      <c r="O2464" s="295">
        <v>1.6322331999999999</v>
      </c>
      <c r="P2464"/>
      <c r="Q2464" s="212">
        <v>0</v>
      </c>
      <c r="R2464"/>
      <c r="S2464" s="156">
        <v>0.31822958000000001</v>
      </c>
      <c r="T2464" s="156">
        <v>0.29747611000000002</v>
      </c>
      <c r="U2464" s="156">
        <v>2.075347E-2</v>
      </c>
      <c r="V2464" s="156">
        <v>0</v>
      </c>
      <c r="W2464"/>
      <c r="X2464" s="155">
        <v>4.8637339999999999E-4</v>
      </c>
      <c r="Y2464"/>
      <c r="Z2464"/>
      <c r="AA2464"/>
      <c r="AB2464"/>
      <c r="AC2464"/>
      <c r="AD2464" s="53"/>
      <c r="AE2464" s="269"/>
    </row>
    <row r="2465" spans="1:31" ht="14.4">
      <c r="A2465" t="s">
        <v>3334</v>
      </c>
      <c r="B2465" s="150" t="s">
        <v>325</v>
      </c>
      <c r="C2465" s="151" t="str">
        <f t="shared" si="459"/>
        <v>M.020.23.115</v>
      </c>
      <c r="D2465" s="54" t="s">
        <v>1411</v>
      </c>
      <c r="E2465" s="150" t="s">
        <v>352</v>
      </c>
      <c r="F2465" s="153" t="str">
        <f t="shared" si="460"/>
        <v>Sausage, pork (braadworst), meat packaging per 1 kg NL</v>
      </c>
      <c r="G2465" s="277">
        <v>9.0727393333333328</v>
      </c>
      <c r="H2465" s="44">
        <f t="shared" si="461"/>
        <v>9.0727393333333328</v>
      </c>
      <c r="I2465"/>
      <c r="J2465" s="294">
        <v>1.8947901018248801</v>
      </c>
      <c r="K2465" s="44">
        <f t="shared" si="458"/>
        <v>1.8947901018248801</v>
      </c>
      <c r="L2465" s="295">
        <v>5.3239088000000003E-7</v>
      </c>
      <c r="M2465" s="295">
        <v>0.50304292443400001</v>
      </c>
      <c r="N2465" s="295">
        <v>3.0835745000000001E-2</v>
      </c>
      <c r="O2465" s="295">
        <v>1.3609108999999999</v>
      </c>
      <c r="P2465"/>
      <c r="Q2465" s="212">
        <v>0</v>
      </c>
      <c r="R2465"/>
      <c r="S2465" s="156">
        <v>0.27741106999999998</v>
      </c>
      <c r="T2465" s="156">
        <v>0.25836625000000002</v>
      </c>
      <c r="U2465" s="156">
        <v>1.9044818000000002E-2</v>
      </c>
      <c r="V2465" s="156">
        <v>0</v>
      </c>
      <c r="W2465"/>
      <c r="X2465" s="155">
        <v>4.2388430000000002E-4</v>
      </c>
      <c r="Y2465"/>
      <c r="Z2465"/>
      <c r="AA2465"/>
      <c r="AB2465"/>
      <c r="AC2465"/>
      <c r="AD2465" s="53"/>
      <c r="AE2465" s="269"/>
    </row>
    <row r="2466" spans="1:31" ht="14.4">
      <c r="A2466" t="s">
        <v>3335</v>
      </c>
      <c r="B2466" s="150" t="s">
        <v>325</v>
      </c>
      <c r="C2466" s="151" t="str">
        <f t="shared" si="459"/>
        <v>M.020.23.116</v>
      </c>
      <c r="D2466" s="54" t="s">
        <v>1411</v>
      </c>
      <c r="E2466" s="150" t="s">
        <v>352</v>
      </c>
      <c r="F2466" s="153" t="str">
        <f t="shared" si="460"/>
        <v>Sausage, smoke-cooked beef meat packaging per 1 kg NL</v>
      </c>
      <c r="G2466" s="277">
        <v>15.941015333333333</v>
      </c>
      <c r="H2466" s="44">
        <f t="shared" si="461"/>
        <v>15.941015333333333</v>
      </c>
      <c r="I2466"/>
      <c r="J2466" s="294">
        <v>3.09253508197828</v>
      </c>
      <c r="K2466" s="44">
        <f t="shared" si="458"/>
        <v>3.09253508197828</v>
      </c>
      <c r="L2466" s="295">
        <v>6.7029228000000001E-7</v>
      </c>
      <c r="M2466" s="295">
        <v>0.6447780236859999</v>
      </c>
      <c r="N2466" s="295">
        <v>5.6604087999999997E-2</v>
      </c>
      <c r="O2466" s="295">
        <v>2.3911522999999999</v>
      </c>
      <c r="P2466"/>
      <c r="Q2466" s="212">
        <v>0</v>
      </c>
      <c r="R2466"/>
      <c r="S2466" s="156">
        <v>0.42672579999999999</v>
      </c>
      <c r="T2466" s="156">
        <v>0.39962041999999998</v>
      </c>
      <c r="U2466" s="156">
        <v>2.7105376E-2</v>
      </c>
      <c r="V2466" s="156">
        <v>0</v>
      </c>
      <c r="W2466"/>
      <c r="X2466" s="155">
        <v>6.6266668999999997E-4</v>
      </c>
      <c r="Y2466"/>
      <c r="Z2466"/>
      <c r="AA2466"/>
      <c r="AB2466"/>
      <c r="AC2466"/>
      <c r="AD2466" s="53"/>
      <c r="AE2466" s="269"/>
    </row>
    <row r="2467" spans="1:31" ht="14.4">
      <c r="A2467" t="s">
        <v>3336</v>
      </c>
      <c r="B2467" s="150" t="s">
        <v>325</v>
      </c>
      <c r="C2467" s="151" t="str">
        <f t="shared" si="459"/>
        <v>M.020.23.117</v>
      </c>
      <c r="D2467" s="54" t="s">
        <v>1411</v>
      </c>
      <c r="E2467" s="150" t="s">
        <v>352</v>
      </c>
      <c r="F2467" s="153" t="str">
        <f t="shared" si="460"/>
        <v>Veal &lt;5% fat, meat packaging per 1 kg NL</v>
      </c>
      <c r="G2467" s="277">
        <v>16.258444000000001</v>
      </c>
      <c r="H2467" s="44">
        <f t="shared" si="461"/>
        <v>16.258444000000001</v>
      </c>
      <c r="I2467"/>
      <c r="J2467" s="294">
        <v>3.8852305133848999</v>
      </c>
      <c r="K2467" s="44">
        <f t="shared" si="458"/>
        <v>3.8852305133848999</v>
      </c>
      <c r="L2467" s="295">
        <v>5.9639790000000003E-7</v>
      </c>
      <c r="M2467" s="295">
        <v>1.3570254429870001</v>
      </c>
      <c r="N2467" s="295">
        <v>8.9437874000000001E-2</v>
      </c>
      <c r="O2467" s="295">
        <v>2.4387666000000001</v>
      </c>
      <c r="P2467"/>
      <c r="Q2467" s="212">
        <v>0</v>
      </c>
      <c r="R2467"/>
      <c r="S2467" s="156">
        <v>0.65099298000000005</v>
      </c>
      <c r="T2467" s="156">
        <v>0.61820083000000003</v>
      </c>
      <c r="U2467" s="156">
        <v>3.2792150999999999E-2</v>
      </c>
      <c r="V2467" s="156">
        <v>0</v>
      </c>
      <c r="W2467"/>
      <c r="X2467" s="155">
        <v>8.6427770999999997E-4</v>
      </c>
      <c r="Y2467"/>
      <c r="Z2467"/>
      <c r="AA2467"/>
      <c r="AB2467"/>
      <c r="AC2467"/>
      <c r="AD2467" s="53"/>
      <c r="AE2467" s="269"/>
    </row>
    <row r="2468" spans="1:31" ht="14.4">
      <c r="B2468" s="150"/>
      <c r="C2468" s="151"/>
      <c r="D2468" s="51" t="s">
        <v>1412</v>
      </c>
      <c r="E2468" s="150"/>
      <c r="F2468"/>
      <c r="H2468" s="44"/>
      <c r="I2468"/>
      <c r="J2468" s="44"/>
      <c r="K2468" s="44">
        <f t="shared" si="458"/>
        <v>0</v>
      </c>
      <c r="L2468" s="44"/>
      <c r="P2468"/>
      <c r="Q2468" s="212"/>
      <c r="R2468"/>
      <c r="S2468"/>
      <c r="T2468"/>
      <c r="U2468"/>
      <c r="V2468"/>
      <c r="W2468"/>
      <c r="X2468"/>
      <c r="Y2468"/>
      <c r="Z2468"/>
      <c r="AA2468"/>
      <c r="AB2468"/>
      <c r="AC2468"/>
      <c r="AD2468" s="53"/>
      <c r="AE2468" s="269"/>
    </row>
    <row r="2469" spans="1:31" ht="14.4">
      <c r="A2469" t="s">
        <v>3337</v>
      </c>
      <c r="B2469" s="150" t="s">
        <v>325</v>
      </c>
      <c r="C2469" s="151" t="str">
        <f t="shared" ref="C2469:C2475" si="462">MID(A2469,1,12)</f>
        <v>M.020.24.101</v>
      </c>
      <c r="D2469" s="54" t="s">
        <v>1412</v>
      </c>
      <c r="E2469" s="150" t="s">
        <v>352</v>
      </c>
      <c r="F2469" s="153" t="str">
        <f t="shared" ref="F2469:F2475" si="463">MID(A2469, 21,85)</f>
        <v>Mincemeat, vegetarian unprepared, meat packaging per 1 kg NL</v>
      </c>
      <c r="G2469" s="277">
        <v>3.1648336666666665</v>
      </c>
      <c r="H2469" s="44">
        <f t="shared" ref="H2469:H2488" si="464">G2469</f>
        <v>3.1648336666666665</v>
      </c>
      <c r="I2469"/>
      <c r="J2469" s="294">
        <v>0.71613358307031993</v>
      </c>
      <c r="K2469" s="44">
        <f t="shared" si="458"/>
        <v>0.71613358307031993</v>
      </c>
      <c r="L2469" s="295">
        <v>3.2487092000000003E-7</v>
      </c>
      <c r="M2469" s="295">
        <v>0.21313945619939997</v>
      </c>
      <c r="N2469" s="295">
        <v>2.8268752000000001E-2</v>
      </c>
      <c r="O2469" s="295">
        <v>0.47472504999999998</v>
      </c>
      <c r="P2469"/>
      <c r="Q2469" s="212">
        <v>0</v>
      </c>
      <c r="R2469"/>
      <c r="S2469" s="156">
        <v>0.100921</v>
      </c>
      <c r="T2469" s="156">
        <v>9.1065100999999996E-2</v>
      </c>
      <c r="U2469" s="156">
        <v>9.8558949000000003E-3</v>
      </c>
      <c r="V2469" s="156">
        <v>0</v>
      </c>
      <c r="W2469"/>
      <c r="X2469" s="155">
        <v>1.6691886000000001E-4</v>
      </c>
      <c r="Y2469"/>
      <c r="Z2469"/>
      <c r="AA2469"/>
      <c r="AB2469"/>
      <c r="AC2469"/>
      <c r="AD2469" s="53"/>
      <c r="AE2469" s="269"/>
    </row>
    <row r="2470" spans="1:31" ht="14.4">
      <c r="A2470" t="s">
        <v>3338</v>
      </c>
      <c r="B2470" s="150" t="s">
        <v>325</v>
      </c>
      <c r="C2470" s="151" t="str">
        <f t="shared" si="462"/>
        <v>M.020.24.102</v>
      </c>
      <c r="D2470" s="54" t="s">
        <v>1412</v>
      </c>
      <c r="E2470" s="150" t="s">
        <v>352</v>
      </c>
      <c r="F2470" s="153" t="str">
        <f t="shared" si="463"/>
        <v>Sausage, luncheon vegetarian, sandwich meat, meat packaging per 1 kg NL</v>
      </c>
      <c r="G2470" s="277">
        <v>3.1648336666666665</v>
      </c>
      <c r="H2470" s="44">
        <f t="shared" si="464"/>
        <v>3.1648336666666665</v>
      </c>
      <c r="I2470"/>
      <c r="J2470" s="294">
        <v>0.71613358307031993</v>
      </c>
      <c r="K2470" s="44">
        <f t="shared" si="458"/>
        <v>0.71613358307031993</v>
      </c>
      <c r="L2470" s="295">
        <v>3.2487092000000003E-7</v>
      </c>
      <c r="M2470" s="295">
        <v>0.21313945619939997</v>
      </c>
      <c r="N2470" s="295">
        <v>2.8268752000000001E-2</v>
      </c>
      <c r="O2470" s="295">
        <v>0.47472504999999998</v>
      </c>
      <c r="P2470"/>
      <c r="Q2470" s="212">
        <v>0</v>
      </c>
      <c r="R2470"/>
      <c r="S2470" s="156">
        <v>0.100921</v>
      </c>
      <c r="T2470" s="156">
        <v>9.1065100999999996E-2</v>
      </c>
      <c r="U2470" s="156">
        <v>9.8558949000000003E-3</v>
      </c>
      <c r="V2470" s="156">
        <v>0</v>
      </c>
      <c r="W2470"/>
      <c r="X2470" s="155">
        <v>1.6691886000000001E-4</v>
      </c>
      <c r="Y2470"/>
      <c r="Z2470"/>
      <c r="AA2470"/>
      <c r="AB2470"/>
      <c r="AC2470"/>
      <c r="AD2470" s="53"/>
      <c r="AE2470" s="269"/>
    </row>
    <row r="2471" spans="1:31" ht="14.4">
      <c r="A2471" t="s">
        <v>3339</v>
      </c>
      <c r="B2471" s="150" t="s">
        <v>325</v>
      </c>
      <c r="C2471" s="151" t="str">
        <f t="shared" si="462"/>
        <v>M.020.24.103</v>
      </c>
      <c r="D2471" s="54" t="s">
        <v>1412</v>
      </c>
      <c r="E2471" s="150" t="s">
        <v>352</v>
      </c>
      <c r="F2471" s="153" t="str">
        <f t="shared" si="463"/>
        <v>Drink soya, natural in multilayer carton per 1000 ml NL</v>
      </c>
      <c r="G2471" s="277">
        <v>0.49703062000000003</v>
      </c>
      <c r="H2471" s="44">
        <f t="shared" si="464"/>
        <v>0.49703062000000003</v>
      </c>
      <c r="I2471"/>
      <c r="J2471" s="294">
        <v>9.8336875337989002E-2</v>
      </c>
      <c r="K2471" s="44">
        <f t="shared" si="458"/>
        <v>9.8336875337989002E-2</v>
      </c>
      <c r="L2471" s="295">
        <v>4.1401489000000002E-8</v>
      </c>
      <c r="M2471" s="295">
        <v>2.0441865436499999E-2</v>
      </c>
      <c r="N2471" s="295">
        <v>3.3403755000000002E-3</v>
      </c>
      <c r="O2471" s="295">
        <v>7.4554593000000002E-2</v>
      </c>
      <c r="P2471"/>
      <c r="Q2471" s="212">
        <v>0</v>
      </c>
      <c r="R2471"/>
      <c r="S2471" s="156">
        <v>1.2806879E-2</v>
      </c>
      <c r="T2471" s="156">
        <v>1.1833771999999999E-2</v>
      </c>
      <c r="U2471" s="156">
        <v>9.7310701999999999E-4</v>
      </c>
      <c r="V2471" s="156">
        <v>0</v>
      </c>
      <c r="W2471"/>
      <c r="X2471" s="155">
        <v>2.190803E-5</v>
      </c>
      <c r="Y2471"/>
      <c r="Z2471"/>
      <c r="AA2471"/>
      <c r="AB2471"/>
      <c r="AC2471"/>
      <c r="AD2471" s="53"/>
      <c r="AE2471" s="269"/>
    </row>
    <row r="2472" spans="1:31" ht="14.4">
      <c r="A2472" t="s">
        <v>3340</v>
      </c>
      <c r="B2472" s="150" t="s">
        <v>325</v>
      </c>
      <c r="C2472" s="151" t="str">
        <f t="shared" si="462"/>
        <v>M.020.24.104</v>
      </c>
      <c r="D2472" s="54" t="s">
        <v>1412</v>
      </c>
      <c r="E2472" s="150" t="s">
        <v>352</v>
      </c>
      <c r="F2472" s="153" t="str">
        <f t="shared" si="463"/>
        <v>Tahoe soya curd, meat packaging per 1 kg NL</v>
      </c>
      <c r="G2472" s="277">
        <v>2.1549744</v>
      </c>
      <c r="H2472" s="44">
        <f t="shared" si="464"/>
        <v>2.1549744</v>
      </c>
      <c r="I2472"/>
      <c r="J2472" s="294">
        <v>0.39797449964742998</v>
      </c>
      <c r="K2472" s="44">
        <f t="shared" si="458"/>
        <v>0.39797449964742998</v>
      </c>
      <c r="L2472" s="295">
        <v>1.7369903E-7</v>
      </c>
      <c r="M2472" s="295">
        <v>6.1011813948399995E-2</v>
      </c>
      <c r="N2472" s="295">
        <v>1.3716351999999999E-2</v>
      </c>
      <c r="O2472" s="295">
        <v>0.32324616</v>
      </c>
      <c r="P2472"/>
      <c r="Q2472" s="212">
        <v>0</v>
      </c>
      <c r="R2472"/>
      <c r="S2472" s="156">
        <v>4.5903861999999997E-2</v>
      </c>
      <c r="T2472" s="156">
        <v>4.1075206000000003E-2</v>
      </c>
      <c r="U2472" s="156">
        <v>4.8286561000000002E-3</v>
      </c>
      <c r="V2472" s="156">
        <v>0</v>
      </c>
      <c r="W2472"/>
      <c r="X2472" s="155">
        <v>8.7372549000000005E-5</v>
      </c>
      <c r="Y2472"/>
      <c r="Z2472"/>
      <c r="AA2472"/>
      <c r="AB2472"/>
      <c r="AC2472"/>
      <c r="AD2472" s="53"/>
      <c r="AE2472" s="269"/>
    </row>
    <row r="2473" spans="1:31" ht="14.4">
      <c r="A2473" t="s">
        <v>3341</v>
      </c>
      <c r="B2473" s="150" t="s">
        <v>325</v>
      </c>
      <c r="C2473" s="151" t="str">
        <f t="shared" si="462"/>
        <v>M.020.24.105</v>
      </c>
      <c r="D2473" s="54" t="s">
        <v>1412</v>
      </c>
      <c r="E2473" s="150" t="s">
        <v>352</v>
      </c>
      <c r="F2473" s="153" t="str">
        <f t="shared" si="463"/>
        <v>Vegetable burger vegetarian, meat packaging per 1 kg NL</v>
      </c>
      <c r="G2473" s="277">
        <v>2.4875534666666668</v>
      </c>
      <c r="H2473" s="44">
        <f t="shared" si="464"/>
        <v>2.4875534666666668</v>
      </c>
      <c r="I2473"/>
      <c r="J2473" s="294">
        <v>0.53917741258922991</v>
      </c>
      <c r="K2473" s="44">
        <f t="shared" si="458"/>
        <v>0.53917741258922991</v>
      </c>
      <c r="L2473" s="295">
        <v>2.7718692999999999E-7</v>
      </c>
      <c r="M2473" s="295">
        <v>0.1462749684023</v>
      </c>
      <c r="N2473" s="295">
        <v>1.9769147000000001E-2</v>
      </c>
      <c r="O2473" s="295">
        <v>0.37313301999999998</v>
      </c>
      <c r="P2473"/>
      <c r="Q2473" s="212">
        <v>0</v>
      </c>
      <c r="R2473"/>
      <c r="S2473" s="156">
        <v>7.4962798999999997E-2</v>
      </c>
      <c r="T2473" s="156">
        <v>6.9000754999999997E-2</v>
      </c>
      <c r="U2473" s="156">
        <v>5.9620443999999998E-3</v>
      </c>
      <c r="V2473" s="156">
        <v>0</v>
      </c>
      <c r="W2473"/>
      <c r="X2473" s="155">
        <v>1.2585666E-4</v>
      </c>
      <c r="Y2473"/>
      <c r="Z2473"/>
      <c r="AA2473"/>
      <c r="AB2473"/>
      <c r="AC2473"/>
      <c r="AD2473" s="53"/>
      <c r="AE2473" s="269"/>
    </row>
    <row r="2474" spans="1:31" ht="14.4">
      <c r="A2474" t="s">
        <v>3342</v>
      </c>
      <c r="B2474" s="150" t="s">
        <v>325</v>
      </c>
      <c r="C2474" s="151" t="str">
        <f t="shared" si="462"/>
        <v>M.020.24.106</v>
      </c>
      <c r="D2474" s="54" t="s">
        <v>1412</v>
      </c>
      <c r="E2474" s="150" t="s">
        <v>352</v>
      </c>
      <c r="F2474" s="153" t="str">
        <f t="shared" si="463"/>
        <v>Vegetarian hamburger, meat packaging per 1 kg NL</v>
      </c>
      <c r="G2474" s="277">
        <v>1.8847308</v>
      </c>
      <c r="H2474" s="44">
        <f t="shared" si="464"/>
        <v>1.8847308</v>
      </c>
      <c r="I2474"/>
      <c r="J2474" s="294">
        <v>0.34931565233999001</v>
      </c>
      <c r="K2474" s="44">
        <f t="shared" si="458"/>
        <v>0.34931565233999001</v>
      </c>
      <c r="L2474" s="295">
        <v>1.4360499000000001E-7</v>
      </c>
      <c r="M2474" s="295">
        <v>5.8987628935000008E-2</v>
      </c>
      <c r="N2474" s="295">
        <v>7.6182597999999999E-3</v>
      </c>
      <c r="O2474" s="295">
        <v>0.28270961999999999</v>
      </c>
      <c r="P2474"/>
      <c r="Q2474" s="212">
        <v>0</v>
      </c>
      <c r="R2474"/>
      <c r="S2474" s="156">
        <v>4.2063415999999999E-2</v>
      </c>
      <c r="T2474" s="156">
        <v>3.7818150000000002E-2</v>
      </c>
      <c r="U2474" s="156">
        <v>4.2452658000000001E-3</v>
      </c>
      <c r="V2474" s="156">
        <v>0</v>
      </c>
      <c r="W2474"/>
      <c r="X2474" s="155">
        <v>7.7514374E-5</v>
      </c>
      <c r="Y2474"/>
      <c r="Z2474"/>
      <c r="AA2474"/>
      <c r="AB2474"/>
      <c r="AC2474"/>
      <c r="AD2474" s="53"/>
      <c r="AE2474" s="269"/>
    </row>
    <row r="2475" spans="1:31" ht="14.4">
      <c r="A2475" t="s">
        <v>3343</v>
      </c>
      <c r="B2475" s="150" t="s">
        <v>325</v>
      </c>
      <c r="C2475" s="151" t="str">
        <f t="shared" si="462"/>
        <v>M.020.24.107</v>
      </c>
      <c r="D2475" s="54" t="s">
        <v>1412</v>
      </c>
      <c r="E2475" s="150" t="s">
        <v>352</v>
      </c>
      <c r="F2475" s="153" t="str">
        <f t="shared" si="463"/>
        <v>Vegetarian schnitzel Valles, meat packaging per 1 kg NL</v>
      </c>
      <c r="G2475" s="277">
        <v>3.1880987333333333</v>
      </c>
      <c r="H2475" s="44">
        <f t="shared" si="464"/>
        <v>3.1880987333333333</v>
      </c>
      <c r="I2475"/>
      <c r="J2475" s="294">
        <v>3.4554825680275498</v>
      </c>
      <c r="K2475" s="44">
        <f t="shared" si="458"/>
        <v>3.4554825680275498</v>
      </c>
      <c r="L2475" s="295">
        <v>3.0368475E-7</v>
      </c>
      <c r="M2475" s="295">
        <v>0.19236025434279999</v>
      </c>
      <c r="N2475" s="295">
        <v>2.7849072000000001</v>
      </c>
      <c r="O2475" s="295">
        <v>0.47821480999999999</v>
      </c>
      <c r="P2475"/>
      <c r="Q2475" s="212">
        <v>0</v>
      </c>
      <c r="R2475"/>
      <c r="S2475" s="156">
        <v>9.8677943000000004E-2</v>
      </c>
      <c r="T2475" s="156">
        <v>9.1059741E-2</v>
      </c>
      <c r="U2475" s="156">
        <v>7.6182016999999996E-3</v>
      </c>
      <c r="V2475" s="156">
        <v>0</v>
      </c>
      <c r="W2475"/>
      <c r="X2475" s="155">
        <v>1.5985302999999999E-4</v>
      </c>
      <c r="Y2475"/>
      <c r="Z2475"/>
      <c r="AA2475"/>
      <c r="AB2475"/>
      <c r="AC2475"/>
      <c r="AD2475" s="53"/>
      <c r="AE2475" s="269"/>
    </row>
    <row r="2476" spans="1:31" ht="14.4">
      <c r="B2476" s="150"/>
      <c r="C2476" s="151"/>
      <c r="D2476" s="51" t="s">
        <v>1413</v>
      </c>
      <c r="E2476" s="150"/>
      <c r="F2476"/>
      <c r="H2476" s="44">
        <f t="shared" si="464"/>
        <v>0</v>
      </c>
      <c r="I2476"/>
      <c r="J2476" s="44"/>
      <c r="K2476" s="44">
        <f t="shared" si="458"/>
        <v>0</v>
      </c>
      <c r="L2476" s="44"/>
      <c r="P2476"/>
      <c r="Q2476" s="212"/>
      <c r="R2476"/>
      <c r="S2476"/>
      <c r="T2476"/>
      <c r="U2476"/>
      <c r="V2476"/>
      <c r="W2476"/>
      <c r="X2476"/>
      <c r="Y2476"/>
      <c r="Z2476"/>
      <c r="AA2476"/>
      <c r="AB2476"/>
      <c r="AC2476"/>
      <c r="AD2476" s="53"/>
      <c r="AE2476" s="269"/>
    </row>
    <row r="2477" spans="1:31" ht="14.4">
      <c r="A2477" t="s">
        <v>1414</v>
      </c>
      <c r="B2477" s="150" t="s">
        <v>325</v>
      </c>
      <c r="C2477" s="151" t="str">
        <f t="shared" ref="C2477:C2488" si="465">MID(A2477,1,12)</f>
        <v>M.020.25.101</v>
      </c>
      <c r="D2477" s="54" t="s">
        <v>1413</v>
      </c>
      <c r="E2477" s="150" t="s">
        <v>352</v>
      </c>
      <c r="F2477" s="153" t="str">
        <f t="shared" ref="F2477:F2488" si="466">MID(A2477, 21,85)</f>
        <v>Breakfast bacon</v>
      </c>
      <c r="G2477" s="277">
        <v>9.4712393333333349</v>
      </c>
      <c r="H2477" s="44">
        <f t="shared" si="464"/>
        <v>9.4712393333333349</v>
      </c>
      <c r="I2477"/>
      <c r="J2477" s="294">
        <v>2.5818637140846743</v>
      </c>
      <c r="K2477" s="44">
        <f t="shared" si="458"/>
        <v>2.5818637140846743</v>
      </c>
      <c r="L2477" s="295">
        <v>7.5337789618880005E-2</v>
      </c>
      <c r="M2477" s="295">
        <v>1.0858400244657942</v>
      </c>
      <c r="N2477" s="295">
        <v>0</v>
      </c>
      <c r="O2477" s="295">
        <v>1.4206859000000001</v>
      </c>
      <c r="P2477"/>
      <c r="Q2477" s="212">
        <v>0</v>
      </c>
      <c r="R2477"/>
      <c r="S2477" s="156">
        <v>0.47203693000000002</v>
      </c>
      <c r="T2477" s="156">
        <v>0.45856359000000002</v>
      </c>
      <c r="U2477" s="156">
        <v>1.3473344E-2</v>
      </c>
      <c r="V2477" s="156">
        <v>0</v>
      </c>
      <c r="W2477"/>
      <c r="X2477" s="155">
        <v>5.8044642999999999E-4</v>
      </c>
      <c r="Y2477"/>
      <c r="Z2477"/>
      <c r="AA2477"/>
      <c r="AB2477"/>
      <c r="AC2477"/>
      <c r="AD2477" s="53"/>
      <c r="AE2477" s="269"/>
    </row>
    <row r="2478" spans="1:31" ht="14.4">
      <c r="A2478" t="s">
        <v>1415</v>
      </c>
      <c r="B2478" s="150" t="s">
        <v>325</v>
      </c>
      <c r="C2478" s="151" t="str">
        <f t="shared" si="465"/>
        <v>M.020.25.102</v>
      </c>
      <c r="D2478" s="54" t="s">
        <v>1413</v>
      </c>
      <c r="E2478" s="150" t="s">
        <v>352</v>
      </c>
      <c r="F2478" s="153" t="str">
        <f t="shared" si="466"/>
        <v>Beef smoked meat</v>
      </c>
      <c r="G2478" s="277">
        <v>24.334160000000001</v>
      </c>
      <c r="H2478" s="44">
        <f t="shared" si="464"/>
        <v>24.334160000000001</v>
      </c>
      <c r="I2478"/>
      <c r="J2478" s="294">
        <v>8.964681546487121</v>
      </c>
      <c r="K2478" s="44">
        <f t="shared" si="458"/>
        <v>8.964681546487121</v>
      </c>
      <c r="L2478" s="295">
        <v>0.43890677615939999</v>
      </c>
      <c r="M2478" s="295">
        <v>4.8756507703277201</v>
      </c>
      <c r="N2478" s="295">
        <v>0</v>
      </c>
      <c r="O2478" s="295">
        <v>3.6501239999999999</v>
      </c>
      <c r="P2478"/>
      <c r="Q2478" s="212">
        <v>0</v>
      </c>
      <c r="R2478"/>
      <c r="S2478" s="156">
        <v>1.822074</v>
      </c>
      <c r="T2478" s="156">
        <v>1.77485</v>
      </c>
      <c r="U2478" s="156">
        <v>4.7223996999999997E-2</v>
      </c>
      <c r="V2478" s="156">
        <v>0</v>
      </c>
      <c r="W2478"/>
      <c r="X2478" s="155">
        <v>2.1403677E-3</v>
      </c>
      <c r="Y2478"/>
      <c r="Z2478"/>
      <c r="AA2478"/>
      <c r="AB2478"/>
      <c r="AC2478"/>
      <c r="AD2478" s="53"/>
      <c r="AE2478" s="269"/>
    </row>
    <row r="2479" spans="1:31" ht="14.4">
      <c r="A2479" t="s">
        <v>1416</v>
      </c>
      <c r="B2479" s="150" t="s">
        <v>325</v>
      </c>
      <c r="C2479" s="151" t="str">
        <f t="shared" si="465"/>
        <v>M.020.25.103</v>
      </c>
      <c r="D2479" s="54" t="s">
        <v>1413</v>
      </c>
      <c r="E2479" s="150" t="s">
        <v>352</v>
      </c>
      <c r="F2479" s="153" t="str">
        <f t="shared" si="466"/>
        <v>Chicken breast</v>
      </c>
      <c r="G2479" s="277">
        <v>8.4434326666666664</v>
      </c>
      <c r="H2479" s="44">
        <f t="shared" si="464"/>
        <v>8.4434326666666664</v>
      </c>
      <c r="I2479"/>
      <c r="J2479" s="294">
        <v>2.0904849289068252</v>
      </c>
      <c r="K2479" s="44">
        <f t="shared" si="458"/>
        <v>2.0904849289068252</v>
      </c>
      <c r="L2479" s="295">
        <v>3.9320090289050001E-2</v>
      </c>
      <c r="M2479" s="295">
        <v>0.78464993861777499</v>
      </c>
      <c r="N2479" s="295">
        <v>0</v>
      </c>
      <c r="O2479" s="295">
        <v>1.2665149</v>
      </c>
      <c r="P2479"/>
      <c r="Q2479" s="212">
        <v>0</v>
      </c>
      <c r="R2479"/>
      <c r="S2479" s="156">
        <v>0.36921556999999999</v>
      </c>
      <c r="T2479" s="156">
        <v>0.35830985999999998</v>
      </c>
      <c r="U2479" s="156">
        <v>1.0905717000000001E-2</v>
      </c>
      <c r="V2479" s="156">
        <v>0</v>
      </c>
      <c r="W2479"/>
      <c r="X2479" s="155">
        <v>4.5946139E-4</v>
      </c>
      <c r="Y2479"/>
      <c r="Z2479"/>
      <c r="AA2479"/>
      <c r="AB2479"/>
      <c r="AC2479"/>
      <c r="AD2479" s="53"/>
      <c r="AE2479" s="269"/>
    </row>
    <row r="2480" spans="1:31" ht="14.4">
      <c r="A2480" t="s">
        <v>1417</v>
      </c>
      <c r="B2480" s="150" t="s">
        <v>325</v>
      </c>
      <c r="C2480" s="151" t="str">
        <f t="shared" si="465"/>
        <v>M.020.25.104</v>
      </c>
      <c r="D2480" s="54" t="s">
        <v>1413</v>
      </c>
      <c r="E2480" s="150" t="s">
        <v>352</v>
      </c>
      <c r="F2480" s="153" t="str">
        <f t="shared" si="466"/>
        <v>Filet Americain</v>
      </c>
      <c r="G2480" s="277">
        <v>15.679661999999999</v>
      </c>
      <c r="H2480" s="44">
        <f t="shared" si="464"/>
        <v>15.679661999999999</v>
      </c>
      <c r="I2480"/>
      <c r="J2480" s="294">
        <v>5.5842166791293977</v>
      </c>
      <c r="K2480" s="44">
        <f t="shared" si="458"/>
        <v>5.5842166791293977</v>
      </c>
      <c r="L2480" s="295">
        <v>0.27268969858320996</v>
      </c>
      <c r="M2480" s="295">
        <v>2.9595776805461873</v>
      </c>
      <c r="N2480" s="295">
        <v>0</v>
      </c>
      <c r="O2480" s="295">
        <v>2.3519492999999998</v>
      </c>
      <c r="P2480"/>
      <c r="Q2480" s="212">
        <v>0</v>
      </c>
      <c r="R2480"/>
      <c r="S2480" s="156">
        <v>1.1192861000000001</v>
      </c>
      <c r="T2480" s="156">
        <v>1.0899266000000001</v>
      </c>
      <c r="U2480" s="156">
        <v>2.9359488999999999E-2</v>
      </c>
      <c r="V2480" s="156">
        <v>0</v>
      </c>
      <c r="W2480"/>
      <c r="X2480" s="155">
        <v>1.3259251E-3</v>
      </c>
      <c r="Y2480"/>
      <c r="Z2480"/>
      <c r="AA2480"/>
      <c r="AB2480"/>
      <c r="AC2480"/>
      <c r="AD2480" s="53"/>
      <c r="AE2480" s="269"/>
    </row>
    <row r="2481" spans="1:31" ht="14.4">
      <c r="A2481" t="s">
        <v>1418</v>
      </c>
      <c r="B2481" s="150" t="s">
        <v>325</v>
      </c>
      <c r="C2481" s="151" t="str">
        <f t="shared" si="465"/>
        <v>M.020.25.105</v>
      </c>
      <c r="D2481" s="54" t="s">
        <v>1413</v>
      </c>
      <c r="E2481" s="150" t="s">
        <v>352</v>
      </c>
      <c r="F2481" s="153" t="str">
        <f t="shared" si="466"/>
        <v>Gammon</v>
      </c>
      <c r="G2481" s="277">
        <v>9.4712393333333349</v>
      </c>
      <c r="H2481" s="44">
        <f t="shared" si="464"/>
        <v>9.4712393333333349</v>
      </c>
      <c r="I2481"/>
      <c r="J2481" s="294">
        <v>2.5818637140846743</v>
      </c>
      <c r="K2481" s="44">
        <f t="shared" si="458"/>
        <v>2.5818637140846743</v>
      </c>
      <c r="L2481" s="295">
        <v>7.5337789618880005E-2</v>
      </c>
      <c r="M2481" s="295">
        <v>1.0858400244657942</v>
      </c>
      <c r="N2481" s="295">
        <v>0</v>
      </c>
      <c r="O2481" s="295">
        <v>1.4206859000000001</v>
      </c>
      <c r="P2481"/>
      <c r="Q2481" s="212">
        <v>0</v>
      </c>
      <c r="R2481"/>
      <c r="S2481" s="156">
        <v>0.47203693000000002</v>
      </c>
      <c r="T2481" s="156">
        <v>0.45856359000000002</v>
      </c>
      <c r="U2481" s="156">
        <v>1.3473344E-2</v>
      </c>
      <c r="V2481" s="156">
        <v>0</v>
      </c>
      <c r="W2481"/>
      <c r="X2481" s="155">
        <v>5.8044642999999999E-4</v>
      </c>
      <c r="Y2481"/>
      <c r="Z2481"/>
      <c r="AA2481"/>
      <c r="AB2481"/>
      <c r="AC2481"/>
      <c r="AD2481" s="53"/>
      <c r="AE2481" s="269"/>
    </row>
    <row r="2482" spans="1:31" ht="14.4">
      <c r="A2482" t="s">
        <v>1419</v>
      </c>
      <c r="B2482" s="150" t="s">
        <v>325</v>
      </c>
      <c r="C2482" s="151" t="str">
        <f t="shared" si="465"/>
        <v>M.020.25.106</v>
      </c>
      <c r="D2482" s="54" t="s">
        <v>1413</v>
      </c>
      <c r="E2482" s="150" t="s">
        <v>352</v>
      </c>
      <c r="F2482" s="153" t="str">
        <f t="shared" si="466"/>
        <v>Shoulder ham</v>
      </c>
      <c r="G2482" s="277">
        <v>9.4769266666666674</v>
      </c>
      <c r="H2482" s="44">
        <f t="shared" si="464"/>
        <v>9.4769266666666674</v>
      </c>
      <c r="I2482"/>
      <c r="J2482" s="294">
        <v>2.5833264711950017</v>
      </c>
      <c r="K2482" s="44">
        <f t="shared" si="458"/>
        <v>2.5833264711950017</v>
      </c>
      <c r="L2482" s="295">
        <v>7.5417166631189997E-2</v>
      </c>
      <c r="M2482" s="295">
        <v>1.0863703045638118</v>
      </c>
      <c r="N2482" s="295">
        <v>0</v>
      </c>
      <c r="O2482" s="295">
        <v>1.4215390000000001</v>
      </c>
      <c r="P2482"/>
      <c r="Q2482" s="212">
        <v>0</v>
      </c>
      <c r="R2482"/>
      <c r="S2482" s="156">
        <v>0.47227522999999999</v>
      </c>
      <c r="T2482" s="156">
        <v>0.45879445000000002</v>
      </c>
      <c r="U2482" s="156">
        <v>1.3480781000000001E-2</v>
      </c>
      <c r="V2482" s="156">
        <v>0</v>
      </c>
      <c r="W2482"/>
      <c r="X2482" s="155">
        <v>5.8076934000000002E-4</v>
      </c>
      <c r="Y2482"/>
      <c r="Z2482"/>
      <c r="AA2482"/>
      <c r="AB2482"/>
      <c r="AC2482"/>
      <c r="AD2482" s="53"/>
      <c r="AE2482" s="269"/>
    </row>
    <row r="2483" spans="1:31" ht="14.4">
      <c r="A2483" t="s">
        <v>1420</v>
      </c>
      <c r="B2483" s="150" t="s">
        <v>325</v>
      </c>
      <c r="C2483" s="151" t="str">
        <f t="shared" si="465"/>
        <v>M.020.25.107</v>
      </c>
      <c r="D2483" s="54" t="s">
        <v>1413</v>
      </c>
      <c r="E2483" s="150" t="s">
        <v>352</v>
      </c>
      <c r="F2483" s="153" t="str">
        <f t="shared" si="466"/>
        <v>Spread liver sausage</v>
      </c>
      <c r="G2483" s="277">
        <v>4.872871466666667</v>
      </c>
      <c r="H2483" s="44">
        <f t="shared" si="464"/>
        <v>4.872871466666667</v>
      </c>
      <c r="I2483"/>
      <c r="J2483" s="294">
        <v>1.261651872762896</v>
      </c>
      <c r="K2483" s="44">
        <f t="shared" si="458"/>
        <v>1.261651872762896</v>
      </c>
      <c r="L2483" s="295">
        <v>3.3807719085820004E-2</v>
      </c>
      <c r="M2483" s="295">
        <v>0.49691343367707602</v>
      </c>
      <c r="N2483" s="295">
        <v>0</v>
      </c>
      <c r="O2483" s="295">
        <v>0.73093072000000003</v>
      </c>
      <c r="P2483"/>
      <c r="Q2483" s="212">
        <v>0</v>
      </c>
      <c r="R2483"/>
      <c r="S2483" s="156">
        <v>0.22485379999999999</v>
      </c>
      <c r="T2483" s="156">
        <v>0.21828212999999999</v>
      </c>
      <c r="U2483" s="156">
        <v>6.5716732000000002E-3</v>
      </c>
      <c r="V2483" s="156">
        <v>0</v>
      </c>
      <c r="W2483"/>
      <c r="X2483" s="155">
        <v>2.8044042999999998E-4</v>
      </c>
      <c r="Y2483"/>
      <c r="Z2483"/>
      <c r="AA2483"/>
      <c r="AB2483"/>
      <c r="AC2483"/>
      <c r="AD2483" s="53"/>
      <c r="AE2483" s="269"/>
    </row>
    <row r="2484" spans="1:31" ht="14.4">
      <c r="A2484" t="s">
        <v>1421</v>
      </c>
      <c r="B2484" s="150" t="s">
        <v>325</v>
      </c>
      <c r="C2484" s="151" t="str">
        <f t="shared" si="465"/>
        <v>M.020.25.108</v>
      </c>
      <c r="D2484" s="54" t="s">
        <v>1413</v>
      </c>
      <c r="E2484" s="150" t="s">
        <v>352</v>
      </c>
      <c r="F2484" s="153" t="str">
        <f t="shared" si="466"/>
        <v>Roast minced meat</v>
      </c>
      <c r="G2484" s="277">
        <v>7.129281333333334</v>
      </c>
      <c r="H2484" s="44">
        <f t="shared" si="464"/>
        <v>7.129281333333334</v>
      </c>
      <c r="I2484"/>
      <c r="J2484" s="294">
        <v>2.1330873136617532</v>
      </c>
      <c r="K2484" s="44">
        <f t="shared" si="458"/>
        <v>2.1330873136617532</v>
      </c>
      <c r="L2484" s="295">
        <v>7.5793526776279999E-2</v>
      </c>
      <c r="M2484" s="295">
        <v>0.98790158688547303</v>
      </c>
      <c r="N2484" s="295">
        <v>0</v>
      </c>
      <c r="O2484" s="295">
        <v>1.0693922</v>
      </c>
      <c r="P2484"/>
      <c r="Q2484" s="212">
        <v>0</v>
      </c>
      <c r="R2484"/>
      <c r="S2484" s="156">
        <v>0.40496264999999998</v>
      </c>
      <c r="T2484" s="156">
        <v>0.39379844000000003</v>
      </c>
      <c r="U2484" s="156">
        <v>1.1164211E-2</v>
      </c>
      <c r="V2484" s="156">
        <v>0</v>
      </c>
      <c r="W2484"/>
      <c r="X2484" s="155">
        <v>4.8941632999999999E-4</v>
      </c>
      <c r="Y2484"/>
      <c r="Z2484"/>
      <c r="AA2484"/>
      <c r="AB2484"/>
      <c r="AC2484"/>
      <c r="AD2484" s="53"/>
      <c r="AE2484" s="269"/>
    </row>
    <row r="2485" spans="1:31" ht="14.4">
      <c r="A2485" t="s">
        <v>1422</v>
      </c>
      <c r="B2485" s="150" t="s">
        <v>325</v>
      </c>
      <c r="C2485" s="151" t="str">
        <f t="shared" si="465"/>
        <v>M.020.25.109</v>
      </c>
      <c r="D2485" s="54" t="s">
        <v>1413</v>
      </c>
      <c r="E2485" s="150" t="s">
        <v>352</v>
      </c>
      <c r="F2485" s="153" t="str">
        <f t="shared" si="466"/>
        <v>Cooked sausage</v>
      </c>
      <c r="G2485" s="277">
        <v>13.418676666666668</v>
      </c>
      <c r="H2485" s="44">
        <f t="shared" si="464"/>
        <v>13.418676666666668</v>
      </c>
      <c r="I2485"/>
      <c r="J2485" s="294">
        <v>4.4666501922555266</v>
      </c>
      <c r="K2485" s="44">
        <f t="shared" si="458"/>
        <v>4.4666501922555266</v>
      </c>
      <c r="L2485" s="295">
        <v>0.19348715172269998</v>
      </c>
      <c r="M2485" s="295">
        <v>2.2603615405328261</v>
      </c>
      <c r="N2485" s="295">
        <v>0</v>
      </c>
      <c r="O2485" s="295">
        <v>2.0128015000000001</v>
      </c>
      <c r="P2485"/>
      <c r="Q2485" s="212">
        <v>0</v>
      </c>
      <c r="R2485"/>
      <c r="S2485" s="156">
        <v>0.87954009</v>
      </c>
      <c r="T2485" s="156">
        <v>0.85608002999999999</v>
      </c>
      <c r="U2485" s="156">
        <v>2.3460064999999999E-2</v>
      </c>
      <c r="V2485" s="156">
        <v>0</v>
      </c>
      <c r="W2485"/>
      <c r="X2485" s="155">
        <v>1.0476933E-3</v>
      </c>
      <c r="Y2485"/>
      <c r="Z2485"/>
      <c r="AA2485"/>
      <c r="AB2485"/>
      <c r="AC2485"/>
      <c r="AD2485" s="53"/>
      <c r="AE2485" s="269"/>
    </row>
    <row r="2486" spans="1:31" ht="14.4">
      <c r="A2486" t="s">
        <v>1423</v>
      </c>
      <c r="B2486" s="150" t="s">
        <v>325</v>
      </c>
      <c r="C2486" s="151" t="str">
        <f t="shared" si="465"/>
        <v>M.020.25.110</v>
      </c>
      <c r="D2486" s="54" t="s">
        <v>1413</v>
      </c>
      <c r="E2486" s="150" t="s">
        <v>352</v>
      </c>
      <c r="F2486" s="153" t="str">
        <f t="shared" si="466"/>
        <v>Sandwich sausage</v>
      </c>
      <c r="G2486" s="277">
        <v>5.598164866666667</v>
      </c>
      <c r="H2486" s="44">
        <f t="shared" si="464"/>
        <v>5.598164866666667</v>
      </c>
      <c r="I2486"/>
      <c r="J2486" s="294">
        <v>1.4894681868323809</v>
      </c>
      <c r="K2486" s="44">
        <f t="shared" si="458"/>
        <v>1.4894681868323809</v>
      </c>
      <c r="L2486" s="295">
        <v>4.1968531908830001E-2</v>
      </c>
      <c r="M2486" s="295">
        <v>0.6077749249235509</v>
      </c>
      <c r="N2486" s="295">
        <v>0</v>
      </c>
      <c r="O2486" s="295">
        <v>0.83972473000000003</v>
      </c>
      <c r="P2486"/>
      <c r="Q2486" s="212">
        <v>0</v>
      </c>
      <c r="R2486"/>
      <c r="S2486" s="156">
        <v>0.26901765</v>
      </c>
      <c r="T2486" s="156">
        <v>0.26125282</v>
      </c>
      <c r="U2486" s="156">
        <v>7.7648250000000004E-3</v>
      </c>
      <c r="V2486" s="156">
        <v>0</v>
      </c>
      <c r="W2486"/>
      <c r="X2486" s="155">
        <v>3.3307034999999999E-4</v>
      </c>
      <c r="Y2486"/>
      <c r="Z2486"/>
      <c r="AA2486"/>
      <c r="AB2486"/>
      <c r="AC2486"/>
      <c r="AD2486" s="53"/>
      <c r="AE2486" s="269"/>
    </row>
    <row r="2487" spans="1:31" ht="14.4">
      <c r="A2487" t="s">
        <v>1424</v>
      </c>
      <c r="B2487" s="150" t="s">
        <v>325</v>
      </c>
      <c r="C2487" s="151" t="str">
        <f t="shared" si="465"/>
        <v>M.020.25.111</v>
      </c>
      <c r="D2487" s="54" t="s">
        <v>1413</v>
      </c>
      <c r="E2487" s="150" t="s">
        <v>352</v>
      </c>
      <c r="F2487" s="153" t="str">
        <f t="shared" si="466"/>
        <v>Beef sausage</v>
      </c>
      <c r="G2487" s="277">
        <v>21.480884000000003</v>
      </c>
      <c r="H2487" s="44">
        <f t="shared" si="464"/>
        <v>21.480884000000003</v>
      </c>
      <c r="I2487"/>
      <c r="J2487" s="294">
        <v>7.8860119087635407</v>
      </c>
      <c r="K2487" s="44">
        <f t="shared" si="458"/>
        <v>7.8860119087635407</v>
      </c>
      <c r="L2487" s="295">
        <v>0.38493509059389003</v>
      </c>
      <c r="M2487" s="295">
        <v>4.2789442181696504</v>
      </c>
      <c r="N2487" s="295">
        <v>0</v>
      </c>
      <c r="O2487" s="295">
        <v>3.2221326000000001</v>
      </c>
      <c r="P2487"/>
      <c r="Q2487" s="212">
        <v>0</v>
      </c>
      <c r="R2487"/>
      <c r="S2487" s="156">
        <v>1.6011439999999999</v>
      </c>
      <c r="T2487" s="156">
        <v>1.5596056</v>
      </c>
      <c r="U2487" s="156">
        <v>4.1538342999999998E-2</v>
      </c>
      <c r="V2487" s="156">
        <v>0</v>
      </c>
      <c r="W2487"/>
      <c r="X2487" s="155">
        <v>1.8818235999999999E-3</v>
      </c>
      <c r="Y2487"/>
      <c r="Z2487"/>
      <c r="AA2487"/>
      <c r="AB2487"/>
      <c r="AC2487"/>
      <c r="AD2487" s="53"/>
      <c r="AE2487" s="269"/>
    </row>
    <row r="2488" spans="1:31" ht="14.4">
      <c r="A2488" t="s">
        <v>1425</v>
      </c>
      <c r="B2488" s="150" t="s">
        <v>325</v>
      </c>
      <c r="C2488" s="151" t="str">
        <f t="shared" si="465"/>
        <v>M.020.25.112</v>
      </c>
      <c r="D2488" s="54" t="s">
        <v>1413</v>
      </c>
      <c r="E2488" s="150" t="s">
        <v>352</v>
      </c>
      <c r="F2488" s="153" t="str">
        <f t="shared" si="466"/>
        <v>Saveloy</v>
      </c>
      <c r="G2488" s="277">
        <v>13.014851333333333</v>
      </c>
      <c r="H2488" s="44">
        <f t="shared" si="464"/>
        <v>13.014851333333333</v>
      </c>
      <c r="I2488"/>
      <c r="J2488" s="294">
        <v>4.2690849047110921</v>
      </c>
      <c r="K2488" s="44">
        <f t="shared" si="458"/>
        <v>4.2690849047110921</v>
      </c>
      <c r="L2488" s="295">
        <v>0.18081914484427999</v>
      </c>
      <c r="M2488" s="295">
        <v>2.1360380598668121</v>
      </c>
      <c r="N2488" s="295">
        <v>0</v>
      </c>
      <c r="O2488" s="295">
        <v>1.9522276999999999</v>
      </c>
      <c r="P2488"/>
      <c r="Q2488" s="212">
        <v>0</v>
      </c>
      <c r="R2488"/>
      <c r="S2488" s="156">
        <v>0.83675765999999996</v>
      </c>
      <c r="T2488" s="156">
        <v>0.81434264999999995</v>
      </c>
      <c r="U2488" s="156">
        <v>2.2415015E-2</v>
      </c>
      <c r="V2488" s="156">
        <v>0</v>
      </c>
      <c r="W2488"/>
      <c r="X2488" s="155">
        <v>9.9866735000000008E-4</v>
      </c>
      <c r="Y2488"/>
      <c r="Z2488"/>
      <c r="AA2488"/>
      <c r="AB2488"/>
      <c r="AC2488"/>
      <c r="AD2488" s="53"/>
      <c r="AE2488" s="269"/>
    </row>
    <row r="2489" spans="1:31" ht="14.4">
      <c r="B2489" s="150"/>
      <c r="C2489" s="151"/>
      <c r="D2489" s="51" t="s">
        <v>1426</v>
      </c>
      <c r="E2489" s="150"/>
      <c r="F2489"/>
      <c r="H2489" s="44"/>
      <c r="I2489"/>
      <c r="J2489" s="44"/>
      <c r="K2489" s="44"/>
      <c r="L2489" s="44"/>
      <c r="P2489"/>
      <c r="Q2489" s="212"/>
      <c r="R2489"/>
      <c r="S2489"/>
      <c r="T2489"/>
      <c r="U2489"/>
      <c r="V2489"/>
      <c r="W2489"/>
      <c r="X2489"/>
      <c r="Y2489"/>
      <c r="Z2489"/>
      <c r="AA2489"/>
      <c r="AB2489"/>
      <c r="AC2489"/>
      <c r="AD2489" s="53"/>
      <c r="AE2489" s="269"/>
    </row>
    <row r="2490" spans="1:31" ht="14.4">
      <c r="A2490" t="s">
        <v>1427</v>
      </c>
      <c r="B2490" s="150" t="s">
        <v>325</v>
      </c>
      <c r="C2490" s="151" t="str">
        <f>MID(A2490,1,12)</f>
        <v>N.010.10.101</v>
      </c>
      <c r="D2490" s="54" t="s">
        <v>1426</v>
      </c>
      <c r="E2490" s="150" t="s">
        <v>352</v>
      </c>
      <c r="F2490" s="153" t="str">
        <f>MID(A2490, 21,85)</f>
        <v>Baking (1.5 MJe per kg product)</v>
      </c>
      <c r="G2490" s="277">
        <v>0.18772213333333335</v>
      </c>
      <c r="H2490" s="44">
        <f t="shared" ref="H2490:H2492" si="467">G2490</f>
        <v>0.18772213333333335</v>
      </c>
      <c r="I2490"/>
      <c r="J2490" s="294">
        <v>3.7847937540000001E-2</v>
      </c>
      <c r="K2490" s="44">
        <f t="shared" ref="K2490:K2492" si="468">J2490</f>
        <v>3.7847937540000001E-2</v>
      </c>
      <c r="L2490" s="295">
        <v>1.1992599499999999E-3</v>
      </c>
      <c r="M2490" s="295">
        <v>2.4844480000000002E-3</v>
      </c>
      <c r="N2490" s="295">
        <v>6.0059095900000005E-3</v>
      </c>
      <c r="O2490" s="295">
        <v>2.8158320000000001E-2</v>
      </c>
      <c r="P2490"/>
      <c r="Q2490" s="212">
        <v>3.5829716999999999</v>
      </c>
      <c r="R2490"/>
      <c r="S2490" s="156">
        <v>3.5755575999999998E-3</v>
      </c>
      <c r="T2490" s="156">
        <v>3.3583914999999998E-3</v>
      </c>
      <c r="U2490" s="156">
        <v>1.5159038999999999E-4</v>
      </c>
      <c r="V2490" s="156">
        <v>6.5575643999999996E-5</v>
      </c>
      <c r="W2490"/>
      <c r="X2490" s="155">
        <v>9.5095725999999993E-6</v>
      </c>
      <c r="Y2490"/>
      <c r="Z2490"/>
      <c r="AA2490"/>
      <c r="AB2490"/>
      <c r="AC2490"/>
      <c r="AD2490" s="53"/>
      <c r="AE2490" s="269"/>
    </row>
    <row r="2491" spans="1:31" ht="14.4">
      <c r="A2491" t="s">
        <v>1428</v>
      </c>
      <c r="B2491" s="150" t="s">
        <v>325</v>
      </c>
      <c r="C2491" s="151" t="str">
        <f>MID(A2491,1,12)</f>
        <v>N.010.10.102</v>
      </c>
      <c r="D2491" s="54" t="s">
        <v>1426</v>
      </c>
      <c r="E2491" s="150" t="s">
        <v>352</v>
      </c>
      <c r="F2491" s="153" t="str">
        <f>MID(A2491, 21,85)</f>
        <v>Boiling (1.1 MJe per kg product)</v>
      </c>
      <c r="G2491" s="277">
        <v>0.1376629</v>
      </c>
      <c r="H2491" s="44">
        <f t="shared" si="467"/>
        <v>0.1376629</v>
      </c>
      <c r="I2491"/>
      <c r="J2491" s="294">
        <v>2.7755154415E-2</v>
      </c>
      <c r="K2491" s="44">
        <f t="shared" si="468"/>
        <v>2.7755154415E-2</v>
      </c>
      <c r="L2491" s="295">
        <v>8.7945725999999998E-4</v>
      </c>
      <c r="M2491" s="295">
        <v>1.82192849E-3</v>
      </c>
      <c r="N2491" s="295">
        <v>4.4043336650000002E-3</v>
      </c>
      <c r="O2491" s="295">
        <v>2.0649435000000001E-2</v>
      </c>
      <c r="P2491"/>
      <c r="Q2491" s="212">
        <v>2.6275126000000002</v>
      </c>
      <c r="R2491"/>
      <c r="S2491" s="156">
        <v>2.6220756E-3</v>
      </c>
      <c r="T2491" s="156">
        <v>2.4628204999999999E-3</v>
      </c>
      <c r="U2491" s="156">
        <v>1.1116629000000001E-4</v>
      </c>
      <c r="V2491" s="156">
        <v>4.8088806000000003E-5</v>
      </c>
      <c r="W2491"/>
      <c r="X2491" s="155">
        <v>6.9736865000000004E-6</v>
      </c>
      <c r="Y2491"/>
      <c r="Z2491"/>
      <c r="AA2491"/>
      <c r="AB2491"/>
      <c r="AC2491"/>
      <c r="AD2491" s="53"/>
      <c r="AE2491" s="269"/>
    </row>
    <row r="2492" spans="1:31" ht="14.4">
      <c r="A2492" t="s">
        <v>1429</v>
      </c>
      <c r="B2492" s="150" t="s">
        <v>325</v>
      </c>
      <c r="C2492" s="151" t="str">
        <f>MID(A2492,1,12)</f>
        <v>N.010.10.103</v>
      </c>
      <c r="D2492" s="54" t="s">
        <v>1426</v>
      </c>
      <c r="E2492" s="150" t="s">
        <v>352</v>
      </c>
      <c r="F2492" s="153" t="str">
        <f>MID(A2492, 21,85)</f>
        <v>Roasting chicken (3 MJe per kg product)</v>
      </c>
      <c r="G2492" s="277">
        <v>0.37544426666666669</v>
      </c>
      <c r="H2492" s="44">
        <f t="shared" si="467"/>
        <v>0.37544426666666669</v>
      </c>
      <c r="I2492"/>
      <c r="J2492" s="294">
        <v>7.569587488E-2</v>
      </c>
      <c r="K2492" s="44">
        <f t="shared" si="468"/>
        <v>7.569587488E-2</v>
      </c>
      <c r="L2492" s="295">
        <v>2.3985197999999998E-3</v>
      </c>
      <c r="M2492" s="295">
        <v>4.9688959E-3</v>
      </c>
      <c r="N2492" s="295">
        <v>1.2011819180000001E-2</v>
      </c>
      <c r="O2492" s="295">
        <v>5.6316640000000001E-2</v>
      </c>
      <c r="P2492"/>
      <c r="Q2492" s="212">
        <v>7.1659433999999997</v>
      </c>
      <c r="R2492"/>
      <c r="S2492" s="156">
        <v>7.1511151E-3</v>
      </c>
      <c r="T2492" s="156">
        <v>6.7167831000000001E-3</v>
      </c>
      <c r="U2492" s="156">
        <v>3.0318079E-4</v>
      </c>
      <c r="V2492" s="156">
        <v>1.3115129000000001E-4</v>
      </c>
      <c r="W2492"/>
      <c r="X2492" s="155">
        <v>1.9019144999999999E-5</v>
      </c>
      <c r="Y2492"/>
      <c r="Z2492"/>
      <c r="AA2492"/>
      <c r="AB2492"/>
      <c r="AC2492"/>
      <c r="AD2492" s="53"/>
      <c r="AE2492" s="269"/>
    </row>
    <row r="2493" spans="1:31" ht="14.4">
      <c r="B2493" s="150"/>
      <c r="C2493" s="151"/>
      <c r="D2493" s="51" t="s">
        <v>2106</v>
      </c>
      <c r="E2493" s="150"/>
      <c r="F2493"/>
      <c r="H2493" s="44"/>
      <c r="I2493"/>
      <c r="J2493" s="44"/>
      <c r="K2493" s="44"/>
      <c r="L2493" s="44"/>
      <c r="P2493"/>
      <c r="Q2493" s="212"/>
      <c r="R2493"/>
      <c r="S2493"/>
      <c r="T2493"/>
      <c r="U2493"/>
      <c r="V2493"/>
      <c r="W2493"/>
      <c r="X2493"/>
      <c r="Y2493"/>
      <c r="Z2493"/>
      <c r="AA2493"/>
      <c r="AB2493"/>
      <c r="AC2493"/>
      <c r="AD2493" s="53"/>
      <c r="AE2493" s="269"/>
    </row>
    <row r="2494" spans="1:31" ht="14.4">
      <c r="B2494" s="150"/>
      <c r="C2494" s="151"/>
      <c r="D2494" s="51" t="s">
        <v>1430</v>
      </c>
      <c r="E2494" s="150"/>
      <c r="F2494"/>
      <c r="H2494" s="44"/>
      <c r="I2494"/>
      <c r="J2494" s="44"/>
      <c r="K2494" s="44"/>
      <c r="L2494" s="44"/>
      <c r="P2494"/>
      <c r="Q2494" s="212"/>
      <c r="R2494"/>
      <c r="S2494"/>
      <c r="T2494"/>
      <c r="U2494"/>
      <c r="V2494"/>
      <c r="W2494"/>
      <c r="X2494"/>
      <c r="Y2494"/>
      <c r="Z2494"/>
      <c r="AA2494"/>
      <c r="AB2494"/>
      <c r="AC2494"/>
      <c r="AD2494" s="53"/>
      <c r="AE2494" s="269"/>
    </row>
    <row r="2495" spans="1:31" ht="14.4">
      <c r="A2495" t="s">
        <v>1273</v>
      </c>
      <c r="B2495" s="150" t="s">
        <v>1274</v>
      </c>
      <c r="C2495" s="151" t="str">
        <f t="shared" ref="C2495:C2558" si="469">MID(A2495,1,12)</f>
        <v>P.030.00.100</v>
      </c>
      <c r="D2495" t="s">
        <v>1430</v>
      </c>
      <c r="E2495" s="150" t="s">
        <v>352</v>
      </c>
      <c r="F2495" s="153" t="str">
        <f t="shared" ref="F2495:F2558" si="470">MID(A2495, 21,85)</f>
        <v>1,4-dioxanes (n=1, std= -)</v>
      </c>
      <c r="G2495" s="277">
        <v>4.1290858666666663</v>
      </c>
      <c r="H2495" s="44"/>
      <c r="I2495"/>
      <c r="J2495" s="294">
        <v>0.81865034631079547</v>
      </c>
      <c r="K2495" s="44"/>
      <c r="L2495" s="295">
        <v>7.7729091060000005E-2</v>
      </c>
      <c r="M2495" s="295">
        <v>8.7707261687999999E-2</v>
      </c>
      <c r="N2495" s="295">
        <v>3.3851113562795479E-2</v>
      </c>
      <c r="O2495" s="295">
        <v>0.61936287999999995</v>
      </c>
      <c r="P2495"/>
      <c r="Q2495" s="212">
        <v>101.70017</v>
      </c>
      <c r="R2495"/>
      <c r="S2495" s="156">
        <v>7.6301872000000007E-2</v>
      </c>
      <c r="T2495" s="156">
        <v>6.6077427999999994E-2</v>
      </c>
      <c r="U2495" s="156">
        <v>3.3255458999999999E-3</v>
      </c>
      <c r="V2495" s="156">
        <v>6.8988985999999999E-3</v>
      </c>
      <c r="W2495"/>
      <c r="X2495" s="155">
        <v>2.5933441E-4</v>
      </c>
      <c r="Y2495"/>
      <c r="Z2495"/>
      <c r="AA2495"/>
      <c r="AB2495"/>
      <c r="AC2495"/>
      <c r="AD2495" s="53"/>
      <c r="AE2495" s="269"/>
    </row>
    <row r="2496" spans="1:31" ht="14.4">
      <c r="A2496" t="s">
        <v>1275</v>
      </c>
      <c r="B2496" s="150" t="s">
        <v>1274</v>
      </c>
      <c r="C2496" s="151" t="str">
        <f t="shared" si="469"/>
        <v>P.030.00.200</v>
      </c>
      <c r="D2496" t="s">
        <v>1430</v>
      </c>
      <c r="E2496" s="150" t="s">
        <v>352</v>
      </c>
      <c r="F2496" s="153" t="str">
        <f t="shared" si="470"/>
        <v>1-hydroxy-4-unsubstituted benzenoids (n=1, std=-)</v>
      </c>
      <c r="G2496" s="277">
        <v>1.7900000000000003</v>
      </c>
      <c r="H2496" s="44"/>
      <c r="I2496"/>
      <c r="J2496" s="294">
        <v>0.3187041701814804</v>
      </c>
      <c r="K2496" s="44"/>
      <c r="L2496" s="295">
        <v>1.088692646365E-2</v>
      </c>
      <c r="M2496" s="295">
        <v>3.9317243717830401E-2</v>
      </c>
      <c r="N2496" s="295">
        <v>0</v>
      </c>
      <c r="O2496" s="295">
        <v>0.26850000000000002</v>
      </c>
      <c r="P2496"/>
      <c r="Q2496" s="212">
        <v>38.805</v>
      </c>
      <c r="R2496"/>
      <c r="S2496" s="156">
        <v>4.3321169E-2</v>
      </c>
      <c r="T2496" s="156">
        <v>3.9035930000000003E-2</v>
      </c>
      <c r="U2496" s="156">
        <v>1.5878604000000001E-3</v>
      </c>
      <c r="V2496" s="156">
        <v>2.6973778000000002E-3</v>
      </c>
      <c r="W2496"/>
      <c r="X2496" s="155">
        <v>1.0887988000000001E-4</v>
      </c>
      <c r="Y2496"/>
      <c r="Z2496"/>
      <c r="AA2496"/>
      <c r="AB2496"/>
      <c r="AC2496"/>
      <c r="AD2496" s="53"/>
      <c r="AE2496" s="269"/>
    </row>
    <row r="2497" spans="1:31" ht="14.4">
      <c r="A2497" t="s">
        <v>3344</v>
      </c>
      <c r="B2497" s="150" t="s">
        <v>1274</v>
      </c>
      <c r="C2497" s="151" t="str">
        <f t="shared" si="469"/>
        <v>P.030.00.300</v>
      </c>
      <c r="D2497" t="s">
        <v>1430</v>
      </c>
      <c r="E2497" s="150" t="s">
        <v>352</v>
      </c>
      <c r="F2497" s="153" t="str">
        <f t="shared" si="470"/>
        <v>2-benzimidazolylcarbamic acid esters (n=1, std=-)</v>
      </c>
      <c r="G2497" s="277">
        <v>16.604829333333335</v>
      </c>
      <c r="H2497" s="44"/>
      <c r="I2497"/>
      <c r="J2497" s="294">
        <v>3.0508814977040002</v>
      </c>
      <c r="K2497" s="44"/>
      <c r="L2497" s="295">
        <v>0.12503091629999999</v>
      </c>
      <c r="M2497" s="295">
        <v>0.25793099830400001</v>
      </c>
      <c r="N2497" s="295">
        <v>0.17719518310000001</v>
      </c>
      <c r="O2497" s="295">
        <v>2.4907243999999999</v>
      </c>
      <c r="P2497"/>
      <c r="Q2497" s="212">
        <v>263.32814000000002</v>
      </c>
      <c r="R2497"/>
      <c r="S2497" s="156">
        <v>0.33174194000000001</v>
      </c>
      <c r="T2497" s="156">
        <v>0.30468020000000001</v>
      </c>
      <c r="U2497" s="156">
        <v>1.355524E-2</v>
      </c>
      <c r="V2497" s="156">
        <v>1.3506493E-2</v>
      </c>
      <c r="W2497"/>
      <c r="X2497" s="155">
        <v>8.4023983000000005E-4</v>
      </c>
      <c r="Y2497"/>
      <c r="Z2497"/>
      <c r="AA2497"/>
      <c r="AB2497"/>
      <c r="AC2497"/>
      <c r="AD2497" s="53"/>
      <c r="AE2497" s="269"/>
    </row>
    <row r="2498" spans="1:31" ht="14.4">
      <c r="A2498" t="s">
        <v>3345</v>
      </c>
      <c r="B2498" s="150" t="s">
        <v>1274</v>
      </c>
      <c r="C2498" s="151" t="str">
        <f t="shared" si="469"/>
        <v>P.030.00.400</v>
      </c>
      <c r="D2498" t="s">
        <v>1430</v>
      </c>
      <c r="E2498" s="150" t="s">
        <v>352</v>
      </c>
      <c r="F2498" s="153" t="str">
        <f t="shared" si="470"/>
        <v>2-phenoxypropionic acids (n=1, std=-)</v>
      </c>
      <c r="G2498" s="277">
        <v>28.171264666666669</v>
      </c>
      <c r="H2498" s="44"/>
      <c r="I2498"/>
      <c r="J2498" s="294">
        <v>5.4826563911920001</v>
      </c>
      <c r="K2498" s="44"/>
      <c r="L2498" s="295">
        <v>0.19157665528000001</v>
      </c>
      <c r="M2498" s="295">
        <v>0.39384303191199993</v>
      </c>
      <c r="N2498" s="295">
        <v>0.671547004</v>
      </c>
      <c r="O2498" s="295">
        <v>4.2256897000000002</v>
      </c>
      <c r="P2498"/>
      <c r="Q2498" s="212">
        <v>503.10311000000002</v>
      </c>
      <c r="R2498"/>
      <c r="S2498" s="156">
        <v>0.54561563999999996</v>
      </c>
      <c r="T2498" s="156">
        <v>0.50793312000000002</v>
      </c>
      <c r="U2498" s="156">
        <v>2.2825588000000001E-2</v>
      </c>
      <c r="V2498" s="156">
        <v>1.4856941E-2</v>
      </c>
      <c r="W2498"/>
      <c r="X2498" s="155">
        <v>1.4255583E-3</v>
      </c>
      <c r="Y2498"/>
      <c r="Z2498"/>
      <c r="AA2498"/>
      <c r="AB2498"/>
      <c r="AC2498"/>
      <c r="AD2498" s="53"/>
      <c r="AE2498" s="269"/>
    </row>
    <row r="2499" spans="1:31" ht="14.4">
      <c r="A2499" t="s">
        <v>1276</v>
      </c>
      <c r="B2499" s="150" t="s">
        <v>1274</v>
      </c>
      <c r="C2499" s="151" t="str">
        <f t="shared" si="469"/>
        <v>P.030.11.100</v>
      </c>
      <c r="D2499" t="s">
        <v>1430</v>
      </c>
      <c r="E2499" s="150" t="s">
        <v>352</v>
      </c>
      <c r="F2499" s="153" t="str">
        <f t="shared" si="470"/>
        <v>Acetylides (n=1, std=-)</v>
      </c>
      <c r="G2499" s="277">
        <v>1.6400000000000001</v>
      </c>
      <c r="H2499" s="44"/>
      <c r="I2499"/>
      <c r="J2499" s="294">
        <v>0.29154320131787859</v>
      </c>
      <c r="K2499" s="44"/>
      <c r="L2499" s="295">
        <v>9.648065118990001E-3</v>
      </c>
      <c r="M2499" s="295">
        <v>3.5895136198888601E-2</v>
      </c>
      <c r="N2499" s="295">
        <v>0</v>
      </c>
      <c r="O2499" s="295">
        <v>0.246</v>
      </c>
      <c r="P2499"/>
      <c r="Q2499" s="212">
        <v>34.088999999999999</v>
      </c>
      <c r="R2499"/>
      <c r="S2499" s="156">
        <v>3.9563900999999999E-2</v>
      </c>
      <c r="T2499" s="156">
        <v>3.5742191E-2</v>
      </c>
      <c r="U2499" s="156">
        <v>1.4543143000000001E-3</v>
      </c>
      <c r="V2499" s="156">
        <v>2.3673955000000002E-3</v>
      </c>
      <c r="W2499"/>
      <c r="X2499" s="155">
        <v>9.7704040999999997E-5</v>
      </c>
      <c r="Y2499"/>
      <c r="Z2499"/>
      <c r="AA2499"/>
      <c r="AB2499"/>
      <c r="AC2499"/>
      <c r="AD2499" s="53"/>
      <c r="AE2499" s="269"/>
    </row>
    <row r="2500" spans="1:31" ht="14.4">
      <c r="A2500" t="s">
        <v>3676</v>
      </c>
      <c r="B2500" s="150" t="s">
        <v>1274</v>
      </c>
      <c r="C2500" s="151" t="str">
        <f t="shared" si="469"/>
        <v>P.030.11.200</v>
      </c>
      <c r="D2500" t="s">
        <v>1430</v>
      </c>
      <c r="E2500" s="150" t="s">
        <v>352</v>
      </c>
      <c r="F2500" s="153" t="str">
        <f t="shared" si="470"/>
        <v>Alcohols and polyols (n=11, std=0.022)</v>
      </c>
      <c r="G2500" s="277">
        <v>2.7110659333333338</v>
      </c>
      <c r="H2500" s="44"/>
      <c r="I2500"/>
      <c r="J2500" s="294">
        <v>0.53716033616952708</v>
      </c>
      <c r="K2500" s="44"/>
      <c r="L2500" s="295">
        <v>5.5091917150000003E-2</v>
      </c>
      <c r="M2500" s="295">
        <v>6.1366003597999999E-2</v>
      </c>
      <c r="N2500" s="295">
        <v>1.4042525421527088E-2</v>
      </c>
      <c r="O2500" s="295">
        <v>0.40665989000000002</v>
      </c>
      <c r="P2500"/>
      <c r="Q2500" s="212">
        <v>73.086145999999999</v>
      </c>
      <c r="R2500"/>
      <c r="S2500" s="156">
        <v>5.6336756000000002E-2</v>
      </c>
      <c r="T2500" s="156">
        <v>4.9217722999999998E-2</v>
      </c>
      <c r="U2500" s="156">
        <v>2.3050702999999999E-3</v>
      </c>
      <c r="V2500" s="156">
        <v>4.8139636000000003E-3</v>
      </c>
      <c r="W2500"/>
      <c r="X2500" s="155">
        <v>1.8117713E-4</v>
      </c>
      <c r="Y2500"/>
      <c r="Z2500"/>
      <c r="AA2500"/>
      <c r="AB2500"/>
      <c r="AC2500"/>
      <c r="AD2500" s="53"/>
      <c r="AE2500" s="269"/>
    </row>
    <row r="2501" spans="1:31" ht="14.4">
      <c r="A2501" t="s">
        <v>3677</v>
      </c>
      <c r="B2501" s="150" t="s">
        <v>1274</v>
      </c>
      <c r="C2501" s="151" t="str">
        <f t="shared" si="469"/>
        <v>P.030.11.300</v>
      </c>
      <c r="D2501" t="s">
        <v>1430</v>
      </c>
      <c r="E2501" s="150" t="s">
        <v>352</v>
      </c>
      <c r="F2501" s="153" t="str">
        <f t="shared" si="470"/>
        <v>Alkali metal chlorides (n=3, std=0.0020)</v>
      </c>
      <c r="G2501" s="277">
        <v>9.296310666666667E-2</v>
      </c>
      <c r="H2501" s="44"/>
      <c r="I2501"/>
      <c r="J2501" s="294">
        <v>2.4150847985200001E-2</v>
      </c>
      <c r="K2501" s="44"/>
      <c r="L2501" s="295">
        <v>8.8541739479999987E-4</v>
      </c>
      <c r="M2501" s="295">
        <v>7.6722637434999998E-3</v>
      </c>
      <c r="N2501" s="295">
        <v>1.6487008468999999E-3</v>
      </c>
      <c r="O2501" s="295">
        <v>1.3944466000000001E-2</v>
      </c>
      <c r="P2501"/>
      <c r="Q2501" s="212">
        <v>3.3585455999999998</v>
      </c>
      <c r="R2501"/>
      <c r="S2501" s="156">
        <v>3.7171941000000001E-3</v>
      </c>
      <c r="T2501" s="156">
        <v>3.5521595000000002E-3</v>
      </c>
      <c r="U2501" s="156">
        <v>1.114958E-4</v>
      </c>
      <c r="V2501" s="156">
        <v>5.3538753000000001E-5</v>
      </c>
      <c r="W2501"/>
      <c r="X2501" s="155">
        <v>6.9889463999999999E-6</v>
      </c>
      <c r="Y2501"/>
      <c r="Z2501"/>
      <c r="AA2501"/>
      <c r="AB2501"/>
      <c r="AC2501"/>
      <c r="AD2501" s="53"/>
      <c r="AE2501" s="269"/>
    </row>
    <row r="2502" spans="1:31" ht="14.4">
      <c r="A2502" t="s">
        <v>3678</v>
      </c>
      <c r="B2502" s="150" t="s">
        <v>1274</v>
      </c>
      <c r="C2502" s="151" t="str">
        <f t="shared" si="469"/>
        <v>P.030.11.400</v>
      </c>
      <c r="D2502" t="s">
        <v>1430</v>
      </c>
      <c r="E2502" s="150" t="s">
        <v>352</v>
      </c>
      <c r="F2502" s="153" t="str">
        <f t="shared" si="470"/>
        <v>Alkali metal hydroxides (n=4, std=0.0038)</v>
      </c>
      <c r="G2502" s="277">
        <v>0.73266120000000001</v>
      </c>
      <c r="H2502" s="44"/>
      <c r="I2502"/>
      <c r="J2502" s="294">
        <v>0.15281924391649998</v>
      </c>
      <c r="K2502" s="44"/>
      <c r="L2502" s="295">
        <v>1.2519766554999999E-2</v>
      </c>
      <c r="M2502" s="295">
        <v>2.4429362091499998E-2</v>
      </c>
      <c r="N2502" s="295">
        <v>5.9709352700000008E-3</v>
      </c>
      <c r="O2502" s="295">
        <v>0.10989918</v>
      </c>
      <c r="P2502"/>
      <c r="Q2502" s="212">
        <v>5.1831950999999998</v>
      </c>
      <c r="R2502"/>
      <c r="S2502" s="156">
        <v>1.7983283999999999E-2</v>
      </c>
      <c r="T2502" s="156">
        <v>1.7112777999999999E-2</v>
      </c>
      <c r="U2502" s="156">
        <v>6.6694248000000005E-4</v>
      </c>
      <c r="V2502" s="156">
        <v>2.0356408E-4</v>
      </c>
      <c r="W2502"/>
      <c r="X2502" s="155">
        <v>4.0977058000000003E-5</v>
      </c>
      <c r="Y2502"/>
      <c r="Z2502"/>
      <c r="AA2502"/>
      <c r="AB2502"/>
      <c r="AC2502"/>
      <c r="AD2502" s="53"/>
      <c r="AE2502" s="269"/>
    </row>
    <row r="2503" spans="1:31" ht="14.4">
      <c r="A2503" t="s">
        <v>3679</v>
      </c>
      <c r="B2503" s="150" t="s">
        <v>1274</v>
      </c>
      <c r="C2503" s="151" t="str">
        <f t="shared" si="469"/>
        <v>P.030.11.500</v>
      </c>
      <c r="D2503" t="s">
        <v>1430</v>
      </c>
      <c r="E2503" s="150" t="s">
        <v>352</v>
      </c>
      <c r="F2503" s="153" t="str">
        <f t="shared" si="470"/>
        <v>Alkali metal hypochlorites (n=2, std=0.018)</v>
      </c>
      <c r="G2503" s="277">
        <v>0.78</v>
      </c>
      <c r="H2503" s="44"/>
      <c r="I2503"/>
      <c r="J2503" s="294">
        <v>0.16821968125179138</v>
      </c>
      <c r="K2503" s="44"/>
      <c r="L2503" s="295">
        <v>1.7760642752006998E-2</v>
      </c>
      <c r="M2503" s="295">
        <v>3.345903849978437E-2</v>
      </c>
      <c r="N2503" s="295">
        <v>0</v>
      </c>
      <c r="O2503" s="295">
        <v>0.11700000000000001</v>
      </c>
      <c r="P2503"/>
      <c r="Q2503" s="212">
        <v>0</v>
      </c>
      <c r="R2503"/>
      <c r="S2503" s="156">
        <v>2.2038157999999999E-2</v>
      </c>
      <c r="T2503" s="156">
        <v>2.1272406000000001E-2</v>
      </c>
      <c r="U2503" s="156">
        <v>7.6575221E-4</v>
      </c>
      <c r="V2503" s="156">
        <v>0</v>
      </c>
      <c r="W2503"/>
      <c r="X2503" s="155">
        <v>4.5611841999999997E-5</v>
      </c>
      <c r="Y2503"/>
      <c r="Z2503"/>
      <c r="AA2503"/>
      <c r="AB2503"/>
      <c r="AC2503"/>
      <c r="AD2503" s="53"/>
      <c r="AE2503" s="269"/>
    </row>
    <row r="2504" spans="1:31" ht="14.4">
      <c r="A2504" t="s">
        <v>3680</v>
      </c>
      <c r="B2504" s="150" t="s">
        <v>1274</v>
      </c>
      <c r="C2504" s="151" t="str">
        <f t="shared" si="469"/>
        <v>P.030.11.600</v>
      </c>
      <c r="D2504" t="s">
        <v>1430</v>
      </c>
      <c r="E2504" s="150" t="s">
        <v>352</v>
      </c>
      <c r="F2504" s="153" t="str">
        <f t="shared" si="470"/>
        <v>Alkali metal silicates (n=2, std=0.13)</v>
      </c>
      <c r="G2504" s="277">
        <v>2.3793565333333335</v>
      </c>
      <c r="H2504" s="44"/>
      <c r="I2504"/>
      <c r="J2504" s="294">
        <v>0.40071795840890001</v>
      </c>
      <c r="K2504" s="44"/>
      <c r="L2504" s="295">
        <v>1.6850918919999999E-2</v>
      </c>
      <c r="M2504" s="295">
        <v>2.2928682008899998E-2</v>
      </c>
      <c r="N2504" s="295">
        <v>4.0348774799999999E-3</v>
      </c>
      <c r="O2504" s="295">
        <v>0.35690348</v>
      </c>
      <c r="P2504"/>
      <c r="Q2504" s="212">
        <v>35.295451</v>
      </c>
      <c r="R2504"/>
      <c r="S2504" s="156">
        <v>4.4149799000000003E-2</v>
      </c>
      <c r="T2504" s="156">
        <v>3.9799335999999998E-2</v>
      </c>
      <c r="U2504" s="156">
        <v>1.8728486000000001E-3</v>
      </c>
      <c r="V2504" s="156">
        <v>2.4776147999999998E-3</v>
      </c>
      <c r="W2504"/>
      <c r="X2504" s="155">
        <v>1.1646562000000001E-4</v>
      </c>
      <c r="Y2504"/>
      <c r="Z2504"/>
      <c r="AA2504"/>
      <c r="AB2504"/>
      <c r="AC2504"/>
      <c r="AD2504" s="53"/>
      <c r="AE2504" s="269"/>
    </row>
    <row r="2505" spans="1:31" ht="14.4">
      <c r="A2505" t="s">
        <v>3681</v>
      </c>
      <c r="B2505" s="150" t="s">
        <v>1274</v>
      </c>
      <c r="C2505" s="151" t="str">
        <f t="shared" si="469"/>
        <v>P.030.11.700</v>
      </c>
      <c r="D2505" t="s">
        <v>1430</v>
      </c>
      <c r="E2505" s="150" t="s">
        <v>352</v>
      </c>
      <c r="F2505" s="153" t="str">
        <f t="shared" si="470"/>
        <v>Alkaline earth metal oxides (n=2, std=0.019)</v>
      </c>
      <c r="G2505" s="277">
        <v>1.1231214666666667</v>
      </c>
      <c r="H2505" s="44"/>
      <c r="I2505"/>
      <c r="J2505" s="294">
        <v>0.20471451202886926</v>
      </c>
      <c r="K2505" s="44"/>
      <c r="L2505" s="295">
        <v>7.3538441120000004E-3</v>
      </c>
      <c r="M2505" s="295">
        <v>2.7597726267860005E-2</v>
      </c>
      <c r="N2505" s="295">
        <v>1.2947216490092454E-3</v>
      </c>
      <c r="O2505" s="295">
        <v>0.16846822</v>
      </c>
      <c r="P2505"/>
      <c r="Q2505" s="212">
        <v>5.6642447000000002</v>
      </c>
      <c r="R2505"/>
      <c r="S2505" s="156">
        <v>2.5458716999999999E-2</v>
      </c>
      <c r="T2505" s="156">
        <v>2.4104189000000002E-2</v>
      </c>
      <c r="U2505" s="156">
        <v>9.772607E-4</v>
      </c>
      <c r="V2505" s="156">
        <v>3.7726725000000001E-4</v>
      </c>
      <c r="W2505"/>
      <c r="X2505" s="155">
        <v>4.6719711999999999E-5</v>
      </c>
      <c r="Y2505"/>
      <c r="Z2505"/>
      <c r="AA2505"/>
      <c r="AB2505"/>
      <c r="AC2505"/>
      <c r="AD2505" s="53"/>
      <c r="AE2505" s="269"/>
    </row>
    <row r="2506" spans="1:31" ht="14.4">
      <c r="A2506" t="s">
        <v>3682</v>
      </c>
      <c r="B2506" s="150" t="s">
        <v>1274</v>
      </c>
      <c r="C2506" s="151" t="str">
        <f t="shared" si="469"/>
        <v>P.030.11.800</v>
      </c>
      <c r="D2506" t="s">
        <v>1430</v>
      </c>
      <c r="E2506" s="150" t="s">
        <v>352</v>
      </c>
      <c r="F2506" s="153" t="str">
        <f t="shared" si="470"/>
        <v>Alkanes (n=7, std=0.032)</v>
      </c>
      <c r="G2506" s="277">
        <v>1.8241208000000002</v>
      </c>
      <c r="H2506" s="44"/>
      <c r="I2506"/>
      <c r="J2506" s="294">
        <v>0.38216379522432076</v>
      </c>
      <c r="K2506" s="44"/>
      <c r="L2506" s="295">
        <v>4.0950558990000004E-2</v>
      </c>
      <c r="M2506" s="295">
        <v>5.9261387283499993E-2</v>
      </c>
      <c r="N2506" s="295">
        <v>8.3337289508207194E-3</v>
      </c>
      <c r="O2506" s="295">
        <v>0.27361812000000002</v>
      </c>
      <c r="P2506"/>
      <c r="Q2506" s="212">
        <v>82.315903000000006</v>
      </c>
      <c r="R2506"/>
      <c r="S2506" s="156">
        <v>4.3860256E-2</v>
      </c>
      <c r="T2506" s="156">
        <v>3.6352806000000001E-2</v>
      </c>
      <c r="U2506" s="156">
        <v>1.7084555E-3</v>
      </c>
      <c r="V2506" s="156">
        <v>5.7989948999999999E-3</v>
      </c>
      <c r="W2506"/>
      <c r="X2506" s="155">
        <v>1.7258472000000001E-4</v>
      </c>
      <c r="Y2506"/>
      <c r="Z2506"/>
      <c r="AA2506"/>
      <c r="AB2506"/>
      <c r="AC2506"/>
      <c r="AD2506" s="53"/>
      <c r="AE2506" s="269"/>
    </row>
    <row r="2507" spans="1:31" ht="14.4">
      <c r="A2507" t="s">
        <v>3683</v>
      </c>
      <c r="B2507" s="150" t="s">
        <v>1274</v>
      </c>
      <c r="C2507" s="151" t="str">
        <f t="shared" si="469"/>
        <v>P.030.11.900</v>
      </c>
      <c r="D2507" t="s">
        <v>1430</v>
      </c>
      <c r="E2507" s="150" t="s">
        <v>352</v>
      </c>
      <c r="F2507" s="153" t="str">
        <f t="shared" si="470"/>
        <v>Alpha-halocarboxylic acids and derivatives (n=2, std=0.010)</v>
      </c>
      <c r="G2507" s="277">
        <v>1.2406138666666666</v>
      </c>
      <c r="H2507" s="44"/>
      <c r="I2507"/>
      <c r="J2507" s="294">
        <v>0.22578143439427772</v>
      </c>
      <c r="K2507" s="44"/>
      <c r="L2507" s="295">
        <v>1.3540898945000001E-2</v>
      </c>
      <c r="M2507" s="295">
        <v>2.4288773462049999E-2</v>
      </c>
      <c r="N2507" s="295">
        <v>1.8596819872277455E-3</v>
      </c>
      <c r="O2507" s="295">
        <v>0.18609207999999999</v>
      </c>
      <c r="P2507"/>
      <c r="Q2507" s="212">
        <v>20.524114999999998</v>
      </c>
      <c r="R2507"/>
      <c r="S2507" s="156">
        <v>2.7358568999999999E-2</v>
      </c>
      <c r="T2507" s="156">
        <v>2.4994557000000001E-2</v>
      </c>
      <c r="U2507" s="156">
        <v>1.0586405E-3</v>
      </c>
      <c r="V2507" s="156">
        <v>1.3053709E-3</v>
      </c>
      <c r="W2507"/>
      <c r="X2507" s="155">
        <v>8.2771470999999999E-5</v>
      </c>
      <c r="Y2507"/>
      <c r="Z2507"/>
      <c r="AA2507"/>
      <c r="AB2507"/>
      <c r="AC2507"/>
      <c r="AD2507" s="53"/>
      <c r="AE2507" s="269"/>
    </row>
    <row r="2508" spans="1:31" ht="14.4">
      <c r="A2508" t="s">
        <v>3684</v>
      </c>
      <c r="B2508" s="150" t="s">
        <v>1274</v>
      </c>
      <c r="C2508" s="151" t="str">
        <f t="shared" si="469"/>
        <v>P.030.11.910</v>
      </c>
      <c r="D2508" t="s">
        <v>1430</v>
      </c>
      <c r="E2508" s="150" t="s">
        <v>352</v>
      </c>
      <c r="F2508" s="153" t="str">
        <f t="shared" si="470"/>
        <v>Amines (n=6, std=0.019)</v>
      </c>
      <c r="G2508" s="277">
        <v>2.6419948</v>
      </c>
      <c r="H2508" s="44"/>
      <c r="I2508"/>
      <c r="J2508" s="294">
        <v>0.49336323997319143</v>
      </c>
      <c r="K2508" s="44"/>
      <c r="L2508" s="295">
        <v>2.0618982089999998E-2</v>
      </c>
      <c r="M2508" s="295">
        <v>6.6260203205999998E-2</v>
      </c>
      <c r="N2508" s="295">
        <v>1.0184834677191433E-2</v>
      </c>
      <c r="O2508" s="295">
        <v>0.39629922000000001</v>
      </c>
      <c r="P2508"/>
      <c r="Q2508" s="212">
        <v>67.204445000000007</v>
      </c>
      <c r="R2508"/>
      <c r="S2508" s="156">
        <v>5.3697714000000001E-2</v>
      </c>
      <c r="T2508" s="156">
        <v>4.6947150999999999E-2</v>
      </c>
      <c r="U2508" s="156">
        <v>2.1774110999999998E-3</v>
      </c>
      <c r="V2508" s="156">
        <v>4.5731523000000001E-3</v>
      </c>
      <c r="W2508"/>
      <c r="X2508" s="155">
        <v>1.7529255000000001E-4</v>
      </c>
      <c r="Y2508"/>
      <c r="Z2508"/>
      <c r="AA2508"/>
      <c r="AB2508"/>
      <c r="AC2508"/>
      <c r="AD2508" s="53"/>
      <c r="AE2508" s="269"/>
    </row>
    <row r="2509" spans="1:31" ht="14.4">
      <c r="A2509" t="s">
        <v>3346</v>
      </c>
      <c r="B2509" s="150" t="s">
        <v>1274</v>
      </c>
      <c r="C2509" s="151" t="str">
        <f t="shared" si="469"/>
        <v>P.030.11.920</v>
      </c>
      <c r="D2509" t="s">
        <v>1430</v>
      </c>
      <c r="E2509" s="150" t="s">
        <v>352</v>
      </c>
      <c r="F2509" s="153" t="str">
        <f t="shared" si="470"/>
        <v>Amino acids, peptides, and analogues (n=1, std=-)</v>
      </c>
      <c r="G2509" s="277">
        <v>19.353903333333335</v>
      </c>
      <c r="H2509" s="44"/>
      <c r="I2509"/>
      <c r="J2509" s="294">
        <v>3.5757278767509999</v>
      </c>
      <c r="K2509" s="44"/>
      <c r="L2509" s="295">
        <v>0.12838568774</v>
      </c>
      <c r="M2509" s="295">
        <v>0.226701361711</v>
      </c>
      <c r="N2509" s="295">
        <v>0.31755532729999997</v>
      </c>
      <c r="O2509" s="295">
        <v>2.9030855</v>
      </c>
      <c r="P2509"/>
      <c r="Q2509" s="212">
        <v>326.91370999999998</v>
      </c>
      <c r="R2509"/>
      <c r="S2509" s="156">
        <v>0.36531872999999998</v>
      </c>
      <c r="T2509" s="156">
        <v>0.33628845000000002</v>
      </c>
      <c r="U2509" s="156">
        <v>1.5450101000000001E-2</v>
      </c>
      <c r="V2509" s="156">
        <v>1.3580185E-2</v>
      </c>
      <c r="W2509"/>
      <c r="X2509" s="155">
        <v>9.6426005E-4</v>
      </c>
      <c r="Y2509"/>
      <c r="Z2509"/>
      <c r="AA2509"/>
      <c r="AB2509"/>
      <c r="AC2509"/>
      <c r="AD2509" s="53"/>
      <c r="AE2509" s="269"/>
    </row>
    <row r="2510" spans="1:31" ht="14.4">
      <c r="A2510" t="s">
        <v>3347</v>
      </c>
      <c r="B2510" s="150" t="s">
        <v>1274</v>
      </c>
      <c r="C2510" s="151" t="str">
        <f t="shared" si="469"/>
        <v>P.030.11.930</v>
      </c>
      <c r="D2510" t="s">
        <v>1430</v>
      </c>
      <c r="E2510" s="150" t="s">
        <v>352</v>
      </c>
      <c r="F2510" s="153" t="str">
        <f t="shared" si="470"/>
        <v>Aminotriazines (n=1, std=-)</v>
      </c>
      <c r="G2510" s="277">
        <v>6.9991846666666664</v>
      </c>
      <c r="H2510" s="44"/>
      <c r="I2510"/>
      <c r="J2510" s="294">
        <v>1.3276320473149998</v>
      </c>
      <c r="K2510" s="44"/>
      <c r="L2510" s="295">
        <v>6.2261814169999999E-2</v>
      </c>
      <c r="M2510" s="295">
        <v>0.15759495934499998</v>
      </c>
      <c r="N2510" s="295">
        <v>5.7897573799999998E-2</v>
      </c>
      <c r="O2510" s="295">
        <v>1.0498776999999999</v>
      </c>
      <c r="P2510"/>
      <c r="Q2510" s="212">
        <v>106.03831</v>
      </c>
      <c r="R2510"/>
      <c r="S2510" s="156">
        <v>0.15309664000000001</v>
      </c>
      <c r="T2510" s="156">
        <v>0.14127976</v>
      </c>
      <c r="U2510" s="156">
        <v>5.9511340000000003E-3</v>
      </c>
      <c r="V2510" s="156">
        <v>5.8657413000000004E-3</v>
      </c>
      <c r="W2510"/>
      <c r="X2510" s="155">
        <v>3.6581012E-4</v>
      </c>
      <c r="Y2510"/>
      <c r="Z2510"/>
      <c r="AA2510"/>
      <c r="AB2510"/>
      <c r="AC2510"/>
      <c r="AD2510" s="53"/>
      <c r="AE2510" s="269"/>
    </row>
    <row r="2511" spans="1:31" ht="14.4">
      <c r="A2511" t="s">
        <v>3348</v>
      </c>
      <c r="B2511" s="150" t="s">
        <v>1274</v>
      </c>
      <c r="C2511" s="151" t="str">
        <f t="shared" si="469"/>
        <v>P.030.11.940</v>
      </c>
      <c r="D2511" t="s">
        <v>1430</v>
      </c>
      <c r="E2511" s="150" t="s">
        <v>352</v>
      </c>
      <c r="F2511" s="153" t="str">
        <f t="shared" si="470"/>
        <v>Aminoxides (n=1, std=-)</v>
      </c>
      <c r="G2511" s="277">
        <v>2.589157066666667</v>
      </c>
      <c r="H2511" s="44"/>
      <c r="I2511"/>
      <c r="J2511" s="294">
        <v>0.4191054730548</v>
      </c>
      <c r="K2511" s="44"/>
      <c r="L2511" s="295">
        <v>1.2821085689999999E-2</v>
      </c>
      <c r="M2511" s="295">
        <v>1.55494855848E-2</v>
      </c>
      <c r="N2511" s="295">
        <v>2.3613417799999998E-3</v>
      </c>
      <c r="O2511" s="295">
        <v>0.38837356000000001</v>
      </c>
      <c r="P2511"/>
      <c r="Q2511" s="212">
        <v>44.079315000000001</v>
      </c>
      <c r="R2511"/>
      <c r="S2511" s="156">
        <v>5.0180895000000003E-2</v>
      </c>
      <c r="T2511" s="156">
        <v>4.4916629999999999E-2</v>
      </c>
      <c r="U2511" s="156">
        <v>2.1431750999999998E-3</v>
      </c>
      <c r="V2511" s="156">
        <v>3.1210898999999999E-3</v>
      </c>
      <c r="W2511"/>
      <c r="X2511" s="155">
        <v>1.3113808E-4</v>
      </c>
      <c r="Y2511"/>
      <c r="Z2511"/>
      <c r="AA2511"/>
      <c r="AB2511"/>
      <c r="AC2511"/>
      <c r="AD2511" s="53"/>
      <c r="AE2511" s="269"/>
    </row>
    <row r="2512" spans="1:31" ht="14.4">
      <c r="A2512" t="s">
        <v>3685</v>
      </c>
      <c r="B2512" s="150" t="s">
        <v>1274</v>
      </c>
      <c r="C2512" s="151" t="str">
        <f t="shared" si="469"/>
        <v>P.030.11.950</v>
      </c>
      <c r="D2512" t="s">
        <v>1430</v>
      </c>
      <c r="E2512" s="150" t="s">
        <v>352</v>
      </c>
      <c r="F2512" s="153" t="str">
        <f t="shared" si="470"/>
        <v>Anilides (n=4, std=0.0.058)</v>
      </c>
      <c r="G2512" s="277">
        <v>10.376808</v>
      </c>
      <c r="H2512" s="44"/>
      <c r="I2512"/>
      <c r="J2512" s="294">
        <v>1.9235686437989998</v>
      </c>
      <c r="K2512" s="44"/>
      <c r="L2512" s="295">
        <v>8.0255216170000004E-2</v>
      </c>
      <c r="M2512" s="295">
        <v>0.17322681642899998</v>
      </c>
      <c r="N2512" s="295">
        <v>0.11356541120000001</v>
      </c>
      <c r="O2512" s="295">
        <v>1.5565211999999999</v>
      </c>
      <c r="P2512"/>
      <c r="Q2512" s="212">
        <v>164.35580999999999</v>
      </c>
      <c r="R2512"/>
      <c r="S2512" s="156">
        <v>0.21047697000000001</v>
      </c>
      <c r="T2512" s="156">
        <v>0.19361832000000001</v>
      </c>
      <c r="U2512" s="156">
        <v>8.5303107999999996E-3</v>
      </c>
      <c r="V2512" s="156">
        <v>8.3283404999999998E-3</v>
      </c>
      <c r="W2512"/>
      <c r="X2512" s="155">
        <v>5.2815958999999997E-4</v>
      </c>
      <c r="Y2512"/>
      <c r="Z2512"/>
      <c r="AA2512"/>
      <c r="AB2512"/>
      <c r="AC2512"/>
      <c r="AD2512" s="53"/>
      <c r="AE2512" s="269"/>
    </row>
    <row r="2513" spans="1:30" ht="14.4">
      <c r="A2513" t="s">
        <v>3349</v>
      </c>
      <c r="B2513" s="150" t="s">
        <v>1274</v>
      </c>
      <c r="C2513" s="151" t="str">
        <f t="shared" si="469"/>
        <v>P.030.11.960</v>
      </c>
      <c r="D2513" t="s">
        <v>1430</v>
      </c>
      <c r="E2513" s="150" t="s">
        <v>352</v>
      </c>
      <c r="F2513" s="153" t="str">
        <f t="shared" si="470"/>
        <v>Aniline and substituted anilines (n=1, std=-)</v>
      </c>
      <c r="G2513" s="277">
        <v>6.1609629333333329</v>
      </c>
      <c r="H2513" s="44"/>
      <c r="I2513"/>
      <c r="J2513" s="294">
        <v>1.1664285885029999</v>
      </c>
      <c r="K2513" s="44"/>
      <c r="L2513" s="295">
        <v>4.8840864890000009E-2</v>
      </c>
      <c r="M2513" s="295">
        <v>0.111906244613</v>
      </c>
      <c r="N2513" s="295">
        <v>8.1537039000000006E-2</v>
      </c>
      <c r="O2513" s="295">
        <v>0.92414443999999996</v>
      </c>
      <c r="P2513"/>
      <c r="Q2513" s="212">
        <v>99.175175999999993</v>
      </c>
      <c r="R2513"/>
      <c r="S2513" s="156">
        <v>0.12716496999999999</v>
      </c>
      <c r="T2513" s="156">
        <v>0.1174601</v>
      </c>
      <c r="U2513" s="156">
        <v>5.1106175000000002E-3</v>
      </c>
      <c r="V2513" s="156">
        <v>4.5942502999999999E-3</v>
      </c>
      <c r="W2513"/>
      <c r="X2513" s="155">
        <v>3.1624338000000001E-4</v>
      </c>
      <c r="Y2513"/>
      <c r="Z2513"/>
      <c r="AA2513"/>
      <c r="AB2513"/>
      <c r="AC2513"/>
      <c r="AD2513" s="53"/>
    </row>
    <row r="2514" spans="1:30" ht="14.4">
      <c r="A2514" t="s">
        <v>3350</v>
      </c>
      <c r="B2514" s="150" t="s">
        <v>1274</v>
      </c>
      <c r="C2514" s="151" t="str">
        <f t="shared" si="469"/>
        <v>P.030.12.080</v>
      </c>
      <c r="D2514" t="s">
        <v>1430</v>
      </c>
      <c r="E2514" s="150" t="s">
        <v>352</v>
      </c>
      <c r="F2514" s="153" t="str">
        <f t="shared" si="470"/>
        <v>Benzenoids (n=1, std=-)</v>
      </c>
      <c r="G2514" s="277">
        <v>17.310104000000003</v>
      </c>
      <c r="H2514" s="44"/>
      <c r="I2514"/>
      <c r="J2514" s="294">
        <v>3.3457728543389997</v>
      </c>
      <c r="K2514" s="44"/>
      <c r="L2514" s="295">
        <v>0.15843195900000001</v>
      </c>
      <c r="M2514" s="295">
        <v>0.41914664523899997</v>
      </c>
      <c r="N2514" s="295">
        <v>0.1716786501</v>
      </c>
      <c r="O2514" s="295">
        <v>2.5965156</v>
      </c>
      <c r="P2514"/>
      <c r="Q2514" s="212">
        <v>264.89621</v>
      </c>
      <c r="R2514"/>
      <c r="S2514" s="156">
        <v>0.38602927999999997</v>
      </c>
      <c r="T2514" s="156">
        <v>0.35741023</v>
      </c>
      <c r="U2514" s="156">
        <v>1.4865275000000001E-2</v>
      </c>
      <c r="V2514" s="156">
        <v>1.3753774E-2</v>
      </c>
      <c r="W2514"/>
      <c r="X2514" s="155">
        <v>9.1283740000000003E-4</v>
      </c>
      <c r="Y2514"/>
      <c r="Z2514"/>
      <c r="AA2514"/>
      <c r="AB2514"/>
      <c r="AC2514"/>
      <c r="AD2514" s="53"/>
    </row>
    <row r="2515" spans="1:30" ht="14.4">
      <c r="A2515" t="s">
        <v>3351</v>
      </c>
      <c r="B2515" s="150" t="s">
        <v>1274</v>
      </c>
      <c r="C2515" s="151" t="str">
        <f t="shared" si="469"/>
        <v>P.030.12.090</v>
      </c>
      <c r="D2515" t="s">
        <v>1430</v>
      </c>
      <c r="E2515" s="150" t="s">
        <v>352</v>
      </c>
      <c r="F2515" s="153" t="str">
        <f t="shared" si="470"/>
        <v>Benzofuranones (n=1, std=-)</v>
      </c>
      <c r="G2515" s="277">
        <v>3.2708074666666671</v>
      </c>
      <c r="H2515" s="44"/>
      <c r="I2515"/>
      <c r="J2515" s="294">
        <v>1.4708132282799999</v>
      </c>
      <c r="K2515" s="44"/>
      <c r="L2515" s="295">
        <v>0.176404015</v>
      </c>
      <c r="M2515" s="295">
        <v>0.76222240957999998</v>
      </c>
      <c r="N2515" s="295">
        <v>4.1565683699999995E-2</v>
      </c>
      <c r="O2515" s="295">
        <v>0.49062112000000002</v>
      </c>
      <c r="P2515"/>
      <c r="Q2515" s="212">
        <v>83.349384000000001</v>
      </c>
      <c r="R2515"/>
      <c r="S2515" s="156">
        <v>0.11160637</v>
      </c>
      <c r="T2515" s="156">
        <v>0.10362356</v>
      </c>
      <c r="U2515" s="156">
        <v>3.4864057E-3</v>
      </c>
      <c r="V2515" s="156">
        <v>4.4964035999999997E-3</v>
      </c>
      <c r="W2515"/>
      <c r="X2515" s="155">
        <v>3.0490494999999999E-4</v>
      </c>
      <c r="Y2515"/>
      <c r="Z2515"/>
      <c r="AA2515"/>
      <c r="AB2515"/>
      <c r="AC2515"/>
      <c r="AD2515" s="53"/>
    </row>
    <row r="2516" spans="1:30" ht="14.4">
      <c r="A2516" t="s">
        <v>3686</v>
      </c>
      <c r="B2516" s="150" t="s">
        <v>1274</v>
      </c>
      <c r="C2516" s="151" t="str">
        <f t="shared" si="469"/>
        <v>P.030.12.100</v>
      </c>
      <c r="D2516" t="s">
        <v>1430</v>
      </c>
      <c r="E2516" s="150" t="s">
        <v>352</v>
      </c>
      <c r="F2516" s="153" t="str">
        <f t="shared" si="470"/>
        <v>Benzene and substituted derivatives (n=3, std=0.094)</v>
      </c>
      <c r="G2516" s="277">
        <v>2.1069093333333333</v>
      </c>
      <c r="H2516" s="44"/>
      <c r="I2516"/>
      <c r="J2516" s="294">
        <v>0.57639290868388782</v>
      </c>
      <c r="K2516" s="44"/>
      <c r="L2516" s="295">
        <v>5.2949218893000007E-2</v>
      </c>
      <c r="M2516" s="295">
        <v>0.19557437030320002</v>
      </c>
      <c r="N2516" s="295">
        <v>1.1832919487687788E-2</v>
      </c>
      <c r="O2516" s="295">
        <v>0.3160364</v>
      </c>
      <c r="P2516"/>
      <c r="Q2516" s="212">
        <v>42.794029000000002</v>
      </c>
      <c r="R2516"/>
      <c r="S2516" s="156">
        <v>4.3349924999999997E-2</v>
      </c>
      <c r="T2516" s="156">
        <v>3.8652949999999998E-2</v>
      </c>
      <c r="U2516" s="156">
        <v>1.7870626000000001E-3</v>
      </c>
      <c r="V2516" s="156">
        <v>2.9099121000000002E-3</v>
      </c>
      <c r="W2516"/>
      <c r="X2516" s="155">
        <v>1.5602680999999999E-4</v>
      </c>
      <c r="Y2516"/>
      <c r="Z2516"/>
      <c r="AA2516"/>
      <c r="AB2516"/>
      <c r="AC2516"/>
      <c r="AD2516" s="53"/>
    </row>
    <row r="2517" spans="1:30" ht="14.4">
      <c r="A2517" t="s">
        <v>3687</v>
      </c>
      <c r="B2517" s="150" t="s">
        <v>1274</v>
      </c>
      <c r="C2517" s="151" t="str">
        <f t="shared" si="469"/>
        <v>P.030.12.200</v>
      </c>
      <c r="D2517" t="s">
        <v>1430</v>
      </c>
      <c r="E2517" s="150" t="s">
        <v>352</v>
      </c>
      <c r="F2517" s="153" t="str">
        <f t="shared" si="470"/>
        <v>Benzenesulfonic acids and derivatives (n=2, std=0.11)</v>
      </c>
      <c r="G2517" s="277">
        <v>3.0930948666666667</v>
      </c>
      <c r="H2517" s="44"/>
      <c r="I2517"/>
      <c r="J2517" s="294">
        <v>0.91932876956179999</v>
      </c>
      <c r="K2517" s="44"/>
      <c r="L2517" s="295">
        <v>2.2439843541999998E-2</v>
      </c>
      <c r="M2517" s="295">
        <v>0.40219168937979999</v>
      </c>
      <c r="N2517" s="295">
        <v>3.0733006640000001E-2</v>
      </c>
      <c r="O2517" s="295">
        <v>0.46396422999999998</v>
      </c>
      <c r="P2517"/>
      <c r="Q2517" s="212">
        <v>76.464831000000004</v>
      </c>
      <c r="R2517"/>
      <c r="S2517" s="156">
        <v>6.9168487000000001E-2</v>
      </c>
      <c r="T2517" s="156">
        <v>6.2701833999999998E-2</v>
      </c>
      <c r="U2517" s="156">
        <v>2.6441841E-3</v>
      </c>
      <c r="V2517" s="156">
        <v>3.8224690000000002E-3</v>
      </c>
      <c r="W2517"/>
      <c r="X2517" s="155">
        <v>1.9125650999999999E-4</v>
      </c>
      <c r="Y2517"/>
      <c r="Z2517"/>
      <c r="AA2517"/>
      <c r="AB2517"/>
      <c r="AC2517"/>
      <c r="AD2517" s="53"/>
    </row>
    <row r="2518" spans="1:30" ht="14.4">
      <c r="A2518" t="s">
        <v>1277</v>
      </c>
      <c r="B2518" s="150" t="s">
        <v>1274</v>
      </c>
      <c r="C2518" s="151" t="str">
        <f t="shared" si="469"/>
        <v>P.030.12.300</v>
      </c>
      <c r="D2518" t="s">
        <v>1430</v>
      </c>
      <c r="E2518" s="150" t="s">
        <v>352</v>
      </c>
      <c r="F2518" s="153" t="str">
        <f t="shared" si="470"/>
        <v>Benzoyl derivatives (n=1, std=-)</v>
      </c>
      <c r="G2518" s="277">
        <v>4.1749179999999999</v>
      </c>
      <c r="H2518" s="44"/>
      <c r="I2518"/>
      <c r="J2518" s="294">
        <v>2.1524220763213431</v>
      </c>
      <c r="K2518" s="44"/>
      <c r="L2518" s="295">
        <v>0.10603291538</v>
      </c>
      <c r="M2518" s="295">
        <v>1.3876612380650002</v>
      </c>
      <c r="N2518" s="295">
        <v>3.2490222876342886E-2</v>
      </c>
      <c r="O2518" s="295">
        <v>0.62623770000000001</v>
      </c>
      <c r="P2518"/>
      <c r="Q2518" s="212">
        <v>69.076080000000005</v>
      </c>
      <c r="R2518"/>
      <c r="S2518" s="156">
        <v>8.9794171000000006E-2</v>
      </c>
      <c r="T2518" s="156">
        <v>8.1887159000000001E-2</v>
      </c>
      <c r="U2518" s="156">
        <v>3.6260582000000002E-3</v>
      </c>
      <c r="V2518" s="156">
        <v>4.2809542999999997E-3</v>
      </c>
      <c r="W2518"/>
      <c r="X2518" s="155">
        <v>4.4489213999999999E-4</v>
      </c>
      <c r="Y2518"/>
      <c r="Z2518"/>
      <c r="AA2518"/>
      <c r="AB2518"/>
      <c r="AC2518"/>
      <c r="AD2518" s="53"/>
    </row>
    <row r="2519" spans="1:30" ht="14.4">
      <c r="A2519" t="s">
        <v>1278</v>
      </c>
      <c r="B2519" s="150" t="s">
        <v>1274</v>
      </c>
      <c r="C2519" s="151" t="str">
        <f t="shared" si="469"/>
        <v>P.030.12.400</v>
      </c>
      <c r="D2519" t="s">
        <v>1430</v>
      </c>
      <c r="E2519" s="150" t="s">
        <v>352</v>
      </c>
      <c r="F2519" s="153" t="str">
        <f t="shared" si="470"/>
        <v>Benzyl alcohols (n=1, std=-)</v>
      </c>
      <c r="G2519" s="277">
        <v>4.1255960666666667</v>
      </c>
      <c r="H2519" s="44"/>
      <c r="I2519"/>
      <c r="J2519" s="294">
        <v>1.5759689661325349</v>
      </c>
      <c r="K2519" s="44"/>
      <c r="L2519" s="295">
        <v>0.10044279846</v>
      </c>
      <c r="M2519" s="295">
        <v>0.82535352264600004</v>
      </c>
      <c r="N2519" s="295">
        <v>3.1333235026535011E-2</v>
      </c>
      <c r="O2519" s="295">
        <v>0.61883940999999998</v>
      </c>
      <c r="P2519"/>
      <c r="Q2519" s="212">
        <v>70.640866000000003</v>
      </c>
      <c r="R2519"/>
      <c r="S2519" s="156">
        <v>9.4635578999999997E-2</v>
      </c>
      <c r="T2519" s="156">
        <v>8.6334808999999998E-2</v>
      </c>
      <c r="U2519" s="156">
        <v>3.6733769999999998E-3</v>
      </c>
      <c r="V2519" s="156">
        <v>4.6273926000000003E-3</v>
      </c>
      <c r="W2519"/>
      <c r="X2519" s="155">
        <v>3.5168466999999998E-4</v>
      </c>
      <c r="Y2519"/>
      <c r="Z2519"/>
      <c r="AA2519"/>
      <c r="AB2519"/>
      <c r="AC2519"/>
      <c r="AD2519" s="53"/>
    </row>
    <row r="2520" spans="1:30" ht="14.4">
      <c r="A2520" t="s">
        <v>1279</v>
      </c>
      <c r="B2520" s="150" t="s">
        <v>1274</v>
      </c>
      <c r="C2520" s="151" t="str">
        <f t="shared" si="469"/>
        <v>P.030.12.500</v>
      </c>
      <c r="D2520" t="s">
        <v>1430</v>
      </c>
      <c r="E2520" s="150" t="s">
        <v>352</v>
      </c>
      <c r="F2520" s="153" t="str">
        <f t="shared" si="470"/>
        <v>Benzyl halides (n=1, std=-)</v>
      </c>
      <c r="G2520" s="277">
        <v>2.1808835333333332</v>
      </c>
      <c r="H2520" s="44"/>
      <c r="I2520"/>
      <c r="J2520" s="294">
        <v>0.75915301842414407</v>
      </c>
      <c r="K2520" s="44"/>
      <c r="L2520" s="295">
        <v>6.975112839E-2</v>
      </c>
      <c r="M2520" s="295">
        <v>0.34032372861209997</v>
      </c>
      <c r="N2520" s="295">
        <v>2.1945631422044084E-2</v>
      </c>
      <c r="O2520" s="295">
        <v>0.32713252999999998</v>
      </c>
      <c r="P2520"/>
      <c r="Q2520" s="212">
        <v>44.639617999999999</v>
      </c>
      <c r="R2520"/>
      <c r="S2520" s="156">
        <v>4.5459291999999998E-2</v>
      </c>
      <c r="T2520" s="156">
        <v>4.0674769999999999E-2</v>
      </c>
      <c r="U2520" s="156">
        <v>1.8847915E-3</v>
      </c>
      <c r="V2520" s="156">
        <v>2.8997311E-3</v>
      </c>
      <c r="W2520"/>
      <c r="X2520" s="155">
        <v>1.9117042E-4</v>
      </c>
      <c r="Y2520"/>
      <c r="Z2520"/>
      <c r="AA2520"/>
      <c r="AB2520"/>
      <c r="AC2520"/>
      <c r="AD2520" s="53"/>
    </row>
    <row r="2521" spans="1:30" ht="14.4">
      <c r="A2521" t="s">
        <v>3352</v>
      </c>
      <c r="B2521" s="150" t="s">
        <v>1274</v>
      </c>
      <c r="C2521" s="151" t="str">
        <f t="shared" si="469"/>
        <v>P.030.12.600</v>
      </c>
      <c r="D2521" t="s">
        <v>1430</v>
      </c>
      <c r="E2521" s="150" t="s">
        <v>352</v>
      </c>
      <c r="F2521" s="153" t="str">
        <f t="shared" si="470"/>
        <v>Bipyridines and oligopyridines (n=1, std=-)</v>
      </c>
      <c r="G2521" s="277">
        <v>21.743504000000001</v>
      </c>
      <c r="H2521" s="44"/>
      <c r="I2521"/>
      <c r="J2521" s="294">
        <v>3.8762044923510004</v>
      </c>
      <c r="K2521" s="44"/>
      <c r="L2521" s="295">
        <v>0.1489587335</v>
      </c>
      <c r="M2521" s="295">
        <v>0.25382860485100001</v>
      </c>
      <c r="N2521" s="295">
        <v>0.21189155400000001</v>
      </c>
      <c r="O2521" s="295">
        <v>3.2615256000000001</v>
      </c>
      <c r="P2521"/>
      <c r="Q2521" s="212">
        <v>346.19092999999998</v>
      </c>
      <c r="R2521"/>
      <c r="S2521" s="156">
        <v>0.41236581</v>
      </c>
      <c r="T2521" s="156">
        <v>0.37655125</v>
      </c>
      <c r="U2521" s="156">
        <v>1.7336908000000002E-2</v>
      </c>
      <c r="V2521" s="156">
        <v>1.8477654E-2</v>
      </c>
      <c r="W2521"/>
      <c r="X2521" s="155">
        <v>1.0788478E-3</v>
      </c>
      <c r="Y2521"/>
      <c r="Z2521"/>
      <c r="AA2521"/>
      <c r="AB2521"/>
      <c r="AC2521"/>
      <c r="AD2521" s="53"/>
    </row>
    <row r="2522" spans="1:30" ht="14.4">
      <c r="A2522" t="s">
        <v>3688</v>
      </c>
      <c r="B2522" s="150" t="s">
        <v>1274</v>
      </c>
      <c r="C2522" s="151" t="str">
        <f t="shared" si="469"/>
        <v>P.030.13.100</v>
      </c>
      <c r="D2522" t="s">
        <v>1430</v>
      </c>
      <c r="E2522" s="150" t="s">
        <v>352</v>
      </c>
      <c r="F2522" s="153" t="str">
        <f t="shared" si="470"/>
        <v>Carbonyl compounds (n=7, std=0.041)</v>
      </c>
      <c r="G2522" s="277">
        <v>2.3264860666666669</v>
      </c>
      <c r="H2522" s="44"/>
      <c r="I2522"/>
      <c r="J2522" s="294">
        <v>0.52971504809151182</v>
      </c>
      <c r="K2522" s="44"/>
      <c r="L2522" s="295">
        <v>4.189086735E-2</v>
      </c>
      <c r="M2522" s="295">
        <v>0.12810940077999999</v>
      </c>
      <c r="N2522" s="295">
        <v>1.0741869961511831E-2</v>
      </c>
      <c r="O2522" s="295">
        <v>0.34897291000000003</v>
      </c>
      <c r="P2522"/>
      <c r="Q2522" s="212">
        <v>57.384027000000003</v>
      </c>
      <c r="R2522"/>
      <c r="S2522" s="156">
        <v>5.3366859000000003E-2</v>
      </c>
      <c r="T2522" s="156">
        <v>4.7387521000000002E-2</v>
      </c>
      <c r="U2522" s="156">
        <v>2.1031244000000002E-3</v>
      </c>
      <c r="V2522" s="156">
        <v>3.8762140999999998E-3</v>
      </c>
      <c r="W2522"/>
      <c r="X2522" s="155">
        <v>1.5394713999999999E-4</v>
      </c>
      <c r="Y2522"/>
      <c r="Z2522"/>
      <c r="AA2522"/>
      <c r="AB2522"/>
      <c r="AC2522"/>
      <c r="AD2522" s="53"/>
    </row>
    <row r="2523" spans="1:30" ht="14.4">
      <c r="A2523" t="s">
        <v>3689</v>
      </c>
      <c r="B2523" s="150" t="s">
        <v>1274</v>
      </c>
      <c r="C2523" s="151" t="str">
        <f t="shared" si="469"/>
        <v>P.030.13.200</v>
      </c>
      <c r="D2523" t="s">
        <v>1430</v>
      </c>
      <c r="E2523" s="150" t="s">
        <v>352</v>
      </c>
      <c r="F2523" s="153" t="str">
        <f t="shared" si="470"/>
        <v>Carboxylic acid derivatives (n=11, std=0.018)</v>
      </c>
      <c r="G2523" s="277">
        <v>2.4745513333333333</v>
      </c>
      <c r="H2523" s="44"/>
      <c r="I2523"/>
      <c r="J2523" s="294">
        <v>0.48631553885682666</v>
      </c>
      <c r="K2523" s="44"/>
      <c r="L2523" s="295">
        <v>4.9144719920000003E-2</v>
      </c>
      <c r="M2523" s="295">
        <v>5.0714947333999998E-2</v>
      </c>
      <c r="N2523" s="295">
        <v>1.5273171602826655E-2</v>
      </c>
      <c r="O2523" s="295">
        <v>0.37118269999999998</v>
      </c>
      <c r="P2523"/>
      <c r="Q2523" s="212">
        <v>53.601680000000002</v>
      </c>
      <c r="R2523"/>
      <c r="S2523" s="156">
        <v>5.0811057999999999E-2</v>
      </c>
      <c r="T2523" s="156">
        <v>4.5218214999999999E-2</v>
      </c>
      <c r="U2523" s="156">
        <v>2.1075061999999999E-3</v>
      </c>
      <c r="V2523" s="156">
        <v>3.4853367000000001E-3</v>
      </c>
      <c r="W2523"/>
      <c r="X2523" s="155">
        <v>1.52051E-4</v>
      </c>
      <c r="Y2523"/>
      <c r="Z2523"/>
      <c r="AA2523"/>
      <c r="AB2523"/>
      <c r="AC2523"/>
      <c r="AD2523" s="53"/>
    </row>
    <row r="2524" spans="1:30" ht="14.4">
      <c r="A2524" t="s">
        <v>3690</v>
      </c>
      <c r="B2524" s="150" t="s">
        <v>1274</v>
      </c>
      <c r="C2524" s="151" t="str">
        <f t="shared" si="469"/>
        <v>P.030.13.300</v>
      </c>
      <c r="D2524" t="s">
        <v>1430</v>
      </c>
      <c r="E2524" s="150" t="s">
        <v>352</v>
      </c>
      <c r="F2524" s="153" t="str">
        <f t="shared" si="470"/>
        <v>Carboxylic acids (n=2, std=0.63)</v>
      </c>
      <c r="G2524" s="277">
        <v>3.8163886666666667</v>
      </c>
      <c r="H2524" s="44"/>
      <c r="I2524"/>
      <c r="J2524" s="294">
        <v>1.0998779769256006</v>
      </c>
      <c r="K2524" s="44"/>
      <c r="L2524" s="295">
        <v>0.14540547579999999</v>
      </c>
      <c r="M2524" s="295">
        <v>0.28262931162499999</v>
      </c>
      <c r="N2524" s="295">
        <v>9.9384889500600745E-2</v>
      </c>
      <c r="O2524" s="295">
        <v>0.57245829999999998</v>
      </c>
      <c r="P2524"/>
      <c r="Q2524" s="212">
        <v>81.97251</v>
      </c>
      <c r="R2524"/>
      <c r="S2524" s="156">
        <v>0.11584334</v>
      </c>
      <c r="T2524" s="156">
        <v>0.10661382</v>
      </c>
      <c r="U2524" s="156">
        <v>3.7723218999999998E-3</v>
      </c>
      <c r="V2524" s="156">
        <v>5.4572034999999996E-3</v>
      </c>
      <c r="W2524"/>
      <c r="X2524" s="155">
        <v>3.3228509E-4</v>
      </c>
      <c r="Y2524"/>
      <c r="Z2524"/>
      <c r="AA2524"/>
      <c r="AB2524"/>
      <c r="AC2524"/>
      <c r="AD2524" s="53"/>
    </row>
    <row r="2525" spans="1:30" ht="14.4">
      <c r="A2525" t="s">
        <v>3353</v>
      </c>
      <c r="B2525" s="150" t="s">
        <v>1274</v>
      </c>
      <c r="C2525" s="151" t="str">
        <f t="shared" si="469"/>
        <v>P.030.13.400</v>
      </c>
      <c r="D2525" t="s">
        <v>1430</v>
      </c>
      <c r="E2525" s="150" t="s">
        <v>352</v>
      </c>
      <c r="F2525" s="153" t="str">
        <f t="shared" si="470"/>
        <v>Cumenes (n=1, std=-)</v>
      </c>
      <c r="G2525" s="277">
        <v>1.2190702</v>
      </c>
      <c r="H2525" s="44"/>
      <c r="I2525"/>
      <c r="J2525" s="294">
        <v>0.20232061633420001</v>
      </c>
      <c r="K2525" s="44"/>
      <c r="L2525" s="295">
        <v>7.5639253680000003E-3</v>
      </c>
      <c r="M2525" s="295">
        <v>1.0326378036200002E-2</v>
      </c>
      <c r="N2525" s="295">
        <v>1.56978293E-3</v>
      </c>
      <c r="O2525" s="295">
        <v>0.18286052999999999</v>
      </c>
      <c r="P2525"/>
      <c r="Q2525" s="212">
        <v>64.565545</v>
      </c>
      <c r="R2525"/>
      <c r="S2525" s="156">
        <v>2.6266293E-2</v>
      </c>
      <c r="T2525" s="156">
        <v>2.0695114000000001E-2</v>
      </c>
      <c r="U2525" s="156">
        <v>9.7859885000000008E-4</v>
      </c>
      <c r="V2525" s="156">
        <v>4.5925803999999999E-3</v>
      </c>
      <c r="W2525"/>
      <c r="X2525" s="155">
        <v>1.1591775999999999E-4</v>
      </c>
      <c r="Y2525"/>
      <c r="Z2525"/>
      <c r="AA2525"/>
      <c r="AB2525"/>
      <c r="AC2525"/>
      <c r="AD2525" s="53"/>
    </row>
    <row r="2526" spans="1:30" ht="14.4">
      <c r="A2526" t="s">
        <v>3691</v>
      </c>
      <c r="B2526" s="150" t="s">
        <v>1274</v>
      </c>
      <c r="C2526" s="151" t="str">
        <f t="shared" si="469"/>
        <v>P.030.13.500</v>
      </c>
      <c r="D2526" t="s">
        <v>1430</v>
      </c>
      <c r="E2526" s="150" t="s">
        <v>352</v>
      </c>
      <c r="F2526" s="153" t="str">
        <f t="shared" si="470"/>
        <v>Cycloalkanes (n=2, std=0.16)</v>
      </c>
      <c r="G2526" s="277">
        <v>4.0904514666666669</v>
      </c>
      <c r="H2526" s="44"/>
      <c r="I2526"/>
      <c r="J2526" s="294">
        <v>0.88626749432100027</v>
      </c>
      <c r="K2526" s="44"/>
      <c r="L2526" s="295">
        <v>0.15005583034</v>
      </c>
      <c r="M2526" s="295">
        <v>9.2815951118999998E-2</v>
      </c>
      <c r="N2526" s="295">
        <v>2.982799286200026E-2</v>
      </c>
      <c r="O2526" s="295">
        <v>0.61356772000000004</v>
      </c>
      <c r="P2526"/>
      <c r="Q2526" s="212">
        <v>78.876509999999996</v>
      </c>
      <c r="R2526"/>
      <c r="S2526" s="156">
        <v>7.5407288000000003E-2</v>
      </c>
      <c r="T2526" s="156">
        <v>6.6621547000000003E-2</v>
      </c>
      <c r="U2526" s="156">
        <v>3.3837762999999999E-3</v>
      </c>
      <c r="V2526" s="156">
        <v>5.4019641999999996E-3</v>
      </c>
      <c r="W2526"/>
      <c r="X2526" s="155">
        <v>2.4554520999999998E-4</v>
      </c>
      <c r="Y2526"/>
      <c r="Z2526"/>
      <c r="AA2526"/>
      <c r="AB2526"/>
      <c r="AC2526"/>
      <c r="AD2526" s="53"/>
    </row>
    <row r="2527" spans="1:30" ht="14.4">
      <c r="A2527" t="s">
        <v>3692</v>
      </c>
      <c r="B2527" s="150" t="s">
        <v>1274</v>
      </c>
      <c r="C2527" s="151" t="str">
        <f t="shared" si="469"/>
        <v>P.030.14.100</v>
      </c>
      <c r="D2527" t="s">
        <v>1430</v>
      </c>
      <c r="E2527" s="150" t="s">
        <v>352</v>
      </c>
      <c r="F2527" s="153" t="str">
        <f t="shared" si="470"/>
        <v>Dicarboxylic acids and derivatives (n=4, std=0.015)</v>
      </c>
      <c r="G2527" s="277">
        <v>0.93261539999999998</v>
      </c>
      <c r="H2527" s="44"/>
      <c r="I2527"/>
      <c r="J2527" s="294">
        <v>0.1983013402493648</v>
      </c>
      <c r="K2527" s="44"/>
      <c r="L2527" s="295">
        <v>1.6084030230000001E-2</v>
      </c>
      <c r="M2527" s="295">
        <v>2.5453696161710001E-2</v>
      </c>
      <c r="N2527" s="295">
        <v>1.6871303857654799E-2</v>
      </c>
      <c r="O2527" s="295">
        <v>0.13989230999999999</v>
      </c>
      <c r="P2527"/>
      <c r="Q2527" s="212">
        <v>44.123131000000001</v>
      </c>
      <c r="R2527"/>
      <c r="S2527" s="156">
        <v>2.2564351999999999E-2</v>
      </c>
      <c r="T2527" s="156">
        <v>1.8748872E-2</v>
      </c>
      <c r="U2527" s="156">
        <v>8.2240229E-4</v>
      </c>
      <c r="V2527" s="156">
        <v>2.9930773999999999E-3</v>
      </c>
      <c r="W2527"/>
      <c r="X2527" s="155">
        <v>8.8336394E-5</v>
      </c>
      <c r="Y2527"/>
      <c r="Z2527"/>
      <c r="AA2527"/>
      <c r="AB2527"/>
      <c r="AC2527"/>
      <c r="AD2527" s="53"/>
    </row>
    <row r="2528" spans="1:30" ht="14.4">
      <c r="A2528" t="s">
        <v>3693</v>
      </c>
      <c r="B2528" s="150" t="s">
        <v>1274</v>
      </c>
      <c r="C2528" s="151" t="str">
        <f t="shared" si="469"/>
        <v>P.030.14.200</v>
      </c>
      <c r="D2528" t="s">
        <v>1430</v>
      </c>
      <c r="E2528" s="150" t="s">
        <v>352</v>
      </c>
      <c r="F2528" s="153" t="str">
        <f t="shared" si="470"/>
        <v>Diphenylmethanes (n=3, std=0.058)</v>
      </c>
      <c r="G2528" s="277">
        <v>3.1598839333333335</v>
      </c>
      <c r="H2528" s="44"/>
      <c r="I2528"/>
      <c r="J2528" s="294">
        <v>1.0046289764777105</v>
      </c>
      <c r="K2528" s="44"/>
      <c r="L2528" s="295">
        <v>1.5246709692E-2</v>
      </c>
      <c r="M2528" s="295">
        <v>0.50098738953700006</v>
      </c>
      <c r="N2528" s="295">
        <v>1.4412287248710399E-2</v>
      </c>
      <c r="O2528" s="295">
        <v>0.47398258999999998</v>
      </c>
      <c r="P2528"/>
      <c r="Q2528" s="212">
        <v>81.205737999999997</v>
      </c>
      <c r="R2528"/>
      <c r="S2528" s="156">
        <v>6.6722627000000007E-2</v>
      </c>
      <c r="T2528" s="156">
        <v>5.8804358000000001E-2</v>
      </c>
      <c r="U2528" s="156">
        <v>2.5945729000000002E-3</v>
      </c>
      <c r="V2528" s="156">
        <v>5.3236962999999998E-3</v>
      </c>
      <c r="W2528"/>
      <c r="X2528" s="155">
        <v>1.9728831999999999E-4</v>
      </c>
      <c r="Y2528"/>
      <c r="Z2528"/>
      <c r="AA2528"/>
      <c r="AB2528"/>
      <c r="AC2528"/>
      <c r="AD2528" s="53"/>
    </row>
    <row r="2529" spans="1:30" ht="14.4">
      <c r="A2529" t="s">
        <v>3354</v>
      </c>
      <c r="B2529" s="150" t="s">
        <v>1274</v>
      </c>
      <c r="C2529" s="151" t="str">
        <f t="shared" si="469"/>
        <v>P.030.14.300</v>
      </c>
      <c r="D2529" t="s">
        <v>1430</v>
      </c>
      <c r="E2529" s="150" t="s">
        <v>352</v>
      </c>
      <c r="F2529" s="153" t="str">
        <f t="shared" si="470"/>
        <v>Dithiocarbamic acid esters (n=1, std=-)</v>
      </c>
      <c r="G2529" s="277">
        <v>4.169193533333333</v>
      </c>
      <c r="H2529" s="44"/>
      <c r="I2529"/>
      <c r="J2529" s="294">
        <v>0.79307592922999992</v>
      </c>
      <c r="K2529" s="44"/>
      <c r="L2529" s="295">
        <v>3.7003061829999996E-2</v>
      </c>
      <c r="M2529" s="295">
        <v>9.3847761000000002E-2</v>
      </c>
      <c r="N2529" s="295">
        <v>3.6846076400000004E-2</v>
      </c>
      <c r="O2529" s="295">
        <v>0.62537902999999995</v>
      </c>
      <c r="P2529"/>
      <c r="Q2529" s="212">
        <v>63.509017999999998</v>
      </c>
      <c r="R2529"/>
      <c r="S2529" s="156">
        <v>9.1152413000000002E-2</v>
      </c>
      <c r="T2529" s="156">
        <v>8.4165595999999995E-2</v>
      </c>
      <c r="U2529" s="156">
        <v>3.5450423000000001E-3</v>
      </c>
      <c r="V2529" s="156">
        <v>3.4417744E-3</v>
      </c>
      <c r="W2529"/>
      <c r="X2529" s="155">
        <v>2.179642E-4</v>
      </c>
      <c r="Y2529"/>
      <c r="Z2529"/>
      <c r="AA2529"/>
      <c r="AB2529"/>
      <c r="AC2529"/>
      <c r="AD2529" s="53"/>
    </row>
    <row r="2530" spans="1:30" ht="14.4">
      <c r="A2530" t="s">
        <v>3355</v>
      </c>
      <c r="B2530" s="150" t="s">
        <v>1274</v>
      </c>
      <c r="C2530" s="151" t="str">
        <f t="shared" si="469"/>
        <v>P.030.14.400</v>
      </c>
      <c r="D2530" t="s">
        <v>1430</v>
      </c>
      <c r="E2530" s="150" t="s">
        <v>352</v>
      </c>
      <c r="F2530" s="153" t="str">
        <f t="shared" si="470"/>
        <v>Dithiophosphate O-esters (n=1, std=-)</v>
      </c>
      <c r="G2530" s="277">
        <v>7.8607393333333331</v>
      </c>
      <c r="H2530" s="44"/>
      <c r="I2530"/>
      <c r="J2530" s="294">
        <v>1.4817560315580001</v>
      </c>
      <c r="K2530" s="44"/>
      <c r="L2530" s="295">
        <v>5.7492235990000001E-2</v>
      </c>
      <c r="M2530" s="295">
        <v>0.120367594068</v>
      </c>
      <c r="N2530" s="295">
        <v>0.1247853015</v>
      </c>
      <c r="O2530" s="295">
        <v>1.1791109</v>
      </c>
      <c r="P2530"/>
      <c r="Q2530" s="212">
        <v>130.71466000000001</v>
      </c>
      <c r="R2530"/>
      <c r="S2530" s="156">
        <v>0.15597137999999999</v>
      </c>
      <c r="T2530" s="156">
        <v>0.14406533999999999</v>
      </c>
      <c r="U2530" s="156">
        <v>6.4132327999999999E-3</v>
      </c>
      <c r="V2530" s="156">
        <v>5.4928095000000001E-3</v>
      </c>
      <c r="W2530"/>
      <c r="X2530" s="155">
        <v>3.9854004000000002E-4</v>
      </c>
      <c r="Y2530"/>
      <c r="Z2530"/>
      <c r="AA2530"/>
      <c r="AB2530"/>
      <c r="AC2530"/>
      <c r="AD2530" s="53"/>
    </row>
    <row r="2531" spans="1:30" ht="14.4">
      <c r="A2531" t="s">
        <v>3694</v>
      </c>
      <c r="B2531" s="150" t="s">
        <v>1274</v>
      </c>
      <c r="C2531" s="151" t="str">
        <f t="shared" si="469"/>
        <v>P.030.15.100</v>
      </c>
      <c r="D2531" t="s">
        <v>1430</v>
      </c>
      <c r="E2531" s="150" t="s">
        <v>352</v>
      </c>
      <c r="F2531" s="153" t="str">
        <f t="shared" si="470"/>
        <v>Epoxides (n=3, std=0.20)</v>
      </c>
      <c r="G2531" s="277">
        <v>1.9616421333333334</v>
      </c>
      <c r="H2531" s="44"/>
      <c r="I2531"/>
      <c r="J2531" s="294">
        <v>0.67825178178839995</v>
      </c>
      <c r="K2531" s="44"/>
      <c r="L2531" s="295">
        <v>4.5254040189999997E-2</v>
      </c>
      <c r="M2531" s="295">
        <v>0.32733100690239997</v>
      </c>
      <c r="N2531" s="295">
        <v>1.1420414696000001E-2</v>
      </c>
      <c r="O2531" s="295">
        <v>0.29424632000000001</v>
      </c>
      <c r="P2531"/>
      <c r="Q2531" s="212">
        <v>61.497836999999997</v>
      </c>
      <c r="R2531"/>
      <c r="S2531" s="156">
        <v>4.1266521E-2</v>
      </c>
      <c r="T2531" s="156">
        <v>3.5404395999999998E-2</v>
      </c>
      <c r="U2531" s="156">
        <v>1.6407335000000001E-3</v>
      </c>
      <c r="V2531" s="156">
        <v>4.2213919000000004E-3</v>
      </c>
      <c r="W2531"/>
      <c r="X2531" s="155">
        <v>1.5913127E-4</v>
      </c>
      <c r="Y2531"/>
      <c r="Z2531"/>
      <c r="AA2531"/>
      <c r="AB2531"/>
      <c r="AC2531"/>
      <c r="AD2531" s="53"/>
    </row>
    <row r="2532" spans="1:30" ht="14.4">
      <c r="A2532" t="s">
        <v>3695</v>
      </c>
      <c r="B2532" s="150" t="s">
        <v>1274</v>
      </c>
      <c r="C2532" s="151" t="str">
        <f t="shared" si="469"/>
        <v>P.030.15.200</v>
      </c>
      <c r="D2532" t="s">
        <v>1430</v>
      </c>
      <c r="E2532" s="150" t="s">
        <v>352</v>
      </c>
      <c r="F2532" s="153" t="str">
        <f t="shared" si="470"/>
        <v>Ethers (n=6, std=0.029)</v>
      </c>
      <c r="G2532" s="277">
        <v>1.8673695333333333</v>
      </c>
      <c r="H2532" s="44"/>
      <c r="I2532"/>
      <c r="J2532" s="294">
        <v>0.41961692752968827</v>
      </c>
      <c r="K2532" s="44"/>
      <c r="L2532" s="295">
        <v>3.3865527449999995E-2</v>
      </c>
      <c r="M2532" s="295">
        <v>9.1052126758599986E-2</v>
      </c>
      <c r="N2532" s="295">
        <v>1.4593843321088254E-2</v>
      </c>
      <c r="O2532" s="295">
        <v>0.28010542999999999</v>
      </c>
      <c r="P2532"/>
      <c r="Q2532" s="212">
        <v>45.272114999999999</v>
      </c>
      <c r="R2532"/>
      <c r="S2532" s="156">
        <v>3.7936504000000003E-2</v>
      </c>
      <c r="T2532" s="156">
        <v>3.3351931000000001E-2</v>
      </c>
      <c r="U2532" s="156">
        <v>1.5747793E-3</v>
      </c>
      <c r="V2532" s="156">
        <v>3.0097942000000002E-3</v>
      </c>
      <c r="W2532"/>
      <c r="X2532" s="155">
        <v>1.2866097E-4</v>
      </c>
      <c r="Y2532"/>
      <c r="Z2532"/>
      <c r="AA2532"/>
      <c r="AB2532"/>
      <c r="AC2532"/>
      <c r="AD2532" s="53"/>
    </row>
    <row r="2533" spans="1:30" ht="14.4">
      <c r="A2533" t="s">
        <v>3696</v>
      </c>
      <c r="B2533" s="150" t="s">
        <v>1274</v>
      </c>
      <c r="C2533" s="151" t="str">
        <f t="shared" si="469"/>
        <v>P.030.16.100</v>
      </c>
      <c r="D2533" t="s">
        <v>1430</v>
      </c>
      <c r="E2533" s="150" t="s">
        <v>352</v>
      </c>
      <c r="F2533" s="153" t="str">
        <f t="shared" si="470"/>
        <v>Fatty acid esters (n=2, std=1.24)</v>
      </c>
      <c r="G2533" s="277">
        <v>18.230489333333335</v>
      </c>
      <c r="H2533" s="44"/>
      <c r="I2533"/>
      <c r="J2533" s="294">
        <v>3.3191839341499998</v>
      </c>
      <c r="K2533" s="44"/>
      <c r="L2533" s="295">
        <v>0.12941434230000001</v>
      </c>
      <c r="M2533" s="295">
        <v>0.24360531694999998</v>
      </c>
      <c r="N2533" s="295">
        <v>0.2115908749</v>
      </c>
      <c r="O2533" s="295">
        <v>2.7345733999999999</v>
      </c>
      <c r="P2533"/>
      <c r="Q2533" s="212">
        <v>293.62714</v>
      </c>
      <c r="R2533"/>
      <c r="S2533" s="156">
        <v>0.35342869999999998</v>
      </c>
      <c r="T2533" s="156">
        <v>0.32412572000000001</v>
      </c>
      <c r="U2533" s="156">
        <v>1.4690485E-2</v>
      </c>
      <c r="V2533" s="156">
        <v>1.4612494E-2</v>
      </c>
      <c r="W2533"/>
      <c r="X2533" s="155">
        <v>9.1317969000000003E-4</v>
      </c>
      <c r="Y2533"/>
      <c r="Z2533"/>
      <c r="AA2533"/>
      <c r="AB2533"/>
      <c r="AC2533"/>
      <c r="AD2533" s="53"/>
    </row>
    <row r="2534" spans="1:30" ht="14.4">
      <c r="A2534" t="s">
        <v>3356</v>
      </c>
      <c r="B2534" s="150" t="s">
        <v>1274</v>
      </c>
      <c r="C2534" s="151" t="str">
        <f t="shared" si="469"/>
        <v>P.030.16.100</v>
      </c>
      <c r="D2534" t="s">
        <v>1430</v>
      </c>
      <c r="E2534" s="150" t="s">
        <v>352</v>
      </c>
      <c r="F2534" s="153" t="str">
        <f t="shared" si="470"/>
        <v>Fatty acids and conjugates (n=1, std=-)</v>
      </c>
      <c r="G2534" s="277">
        <v>0.19553541333333335</v>
      </c>
      <c r="H2534" s="44"/>
      <c r="I2534"/>
      <c r="J2534" s="294">
        <v>3.2943690621633923E-2</v>
      </c>
      <c r="K2534" s="44"/>
      <c r="L2534" s="295">
        <v>1.3245655569999999E-3</v>
      </c>
      <c r="M2534" s="295">
        <v>1.9089859625499998E-3</v>
      </c>
      <c r="N2534" s="295">
        <v>3.7982710208392574E-4</v>
      </c>
      <c r="O2534" s="295">
        <v>2.9330312000000001E-2</v>
      </c>
      <c r="P2534"/>
      <c r="Q2534" s="212">
        <v>3.0541670000000001</v>
      </c>
      <c r="R2534"/>
      <c r="S2534" s="156">
        <v>3.6312451E-3</v>
      </c>
      <c r="T2534" s="156">
        <v>3.2755712999999998E-3</v>
      </c>
      <c r="U2534" s="156">
        <v>1.5389611000000001E-4</v>
      </c>
      <c r="V2534" s="156">
        <v>2.0177769E-4</v>
      </c>
      <c r="W2534"/>
      <c r="X2534" s="155">
        <v>9.5642696000000007E-6</v>
      </c>
      <c r="Y2534"/>
      <c r="Z2534"/>
      <c r="AA2534"/>
      <c r="AB2534"/>
      <c r="AC2534"/>
      <c r="AD2534" s="53"/>
    </row>
    <row r="2535" spans="1:30" ht="14.4">
      <c r="A2535" t="s">
        <v>1280</v>
      </c>
      <c r="B2535" s="150" t="s">
        <v>1274</v>
      </c>
      <c r="C2535" s="151" t="str">
        <f t="shared" si="469"/>
        <v>P.030.17.100</v>
      </c>
      <c r="D2535" t="s">
        <v>1430</v>
      </c>
      <c r="E2535" s="150" t="s">
        <v>352</v>
      </c>
      <c r="F2535" s="153" t="str">
        <f t="shared" si="470"/>
        <v>Gamma butyrolactones (n=1, std=-)</v>
      </c>
      <c r="G2535" s="277">
        <v>4.6670844666666671</v>
      </c>
      <c r="H2535" s="44"/>
      <c r="I2535"/>
      <c r="J2535" s="294">
        <v>0.84403518254900434</v>
      </c>
      <c r="K2535" s="44"/>
      <c r="L2535" s="295">
        <v>4.0117258150000001E-2</v>
      </c>
      <c r="M2535" s="295">
        <v>7.111260104799999E-2</v>
      </c>
      <c r="N2535" s="295">
        <v>3.2742653351004382E-2</v>
      </c>
      <c r="O2535" s="295">
        <v>0.70006267</v>
      </c>
      <c r="P2535"/>
      <c r="Q2535" s="212">
        <v>107.11718999999999</v>
      </c>
      <c r="R2535"/>
      <c r="S2535" s="156">
        <v>9.4971903999999996E-2</v>
      </c>
      <c r="T2535" s="156">
        <v>8.4135903999999997E-2</v>
      </c>
      <c r="U2535" s="156">
        <v>3.8140123E-3</v>
      </c>
      <c r="V2535" s="156">
        <v>7.0219870000000004E-3</v>
      </c>
      <c r="W2535"/>
      <c r="X2535" s="155">
        <v>2.8041667E-4</v>
      </c>
      <c r="Y2535"/>
      <c r="Z2535"/>
      <c r="AA2535"/>
      <c r="AB2535"/>
      <c r="AC2535"/>
      <c r="AD2535" s="53"/>
    </row>
    <row r="2536" spans="1:30" ht="14.4">
      <c r="A2536" t="s">
        <v>3697</v>
      </c>
      <c r="B2536" s="150" t="s">
        <v>1274</v>
      </c>
      <c r="C2536" s="151" t="str">
        <f t="shared" si="469"/>
        <v>P.030.18.100</v>
      </c>
      <c r="D2536" t="s">
        <v>1430</v>
      </c>
      <c r="E2536" s="150" t="s">
        <v>352</v>
      </c>
      <c r="F2536" s="153" t="str">
        <f t="shared" si="470"/>
        <v>Halobenzenes (n=3, std=0.38)</v>
      </c>
      <c r="G2536" s="277">
        <v>7.9740606666666665</v>
      </c>
      <c r="H2536" s="44"/>
      <c r="I2536"/>
      <c r="J2536" s="294">
        <v>1.7931525486597906</v>
      </c>
      <c r="K2536" s="44"/>
      <c r="L2536" s="295">
        <v>0.22094702500000002</v>
      </c>
      <c r="M2536" s="295">
        <v>0.29160453935899999</v>
      </c>
      <c r="N2536" s="295">
        <v>8.4491884300790701E-2</v>
      </c>
      <c r="O2536" s="295">
        <v>1.1961090999999999</v>
      </c>
      <c r="P2536"/>
      <c r="Q2536" s="212">
        <v>163.06990999999999</v>
      </c>
      <c r="R2536"/>
      <c r="S2536" s="156">
        <v>0.15278647000000001</v>
      </c>
      <c r="T2536" s="156">
        <v>0.13584280000000001</v>
      </c>
      <c r="U2536" s="156">
        <v>6.7216840999999999E-3</v>
      </c>
      <c r="V2536" s="156">
        <v>1.0221981E-2</v>
      </c>
      <c r="W2536"/>
      <c r="X2536" s="155">
        <v>4.9545801000000001E-4</v>
      </c>
      <c r="Y2536"/>
      <c r="Z2536"/>
      <c r="AA2536"/>
      <c r="AB2536"/>
      <c r="AC2536"/>
      <c r="AD2536" s="53"/>
    </row>
    <row r="2537" spans="1:30" ht="14.4">
      <c r="A2537" t="s">
        <v>3698</v>
      </c>
      <c r="B2537" s="150" t="s">
        <v>1274</v>
      </c>
      <c r="C2537" s="151" t="str">
        <f t="shared" si="469"/>
        <v>P.030.18.200</v>
      </c>
      <c r="D2537" t="s">
        <v>1430</v>
      </c>
      <c r="E2537" s="150" t="s">
        <v>352</v>
      </c>
      <c r="F2537" s="153" t="str">
        <f t="shared" si="470"/>
        <v>Halogen hydrides (n=2, std=1.80 )</v>
      </c>
      <c r="G2537" s="277">
        <v>12.824845999999999</v>
      </c>
      <c r="H2537" s="44"/>
      <c r="I2537"/>
      <c r="J2537" s="294">
        <v>3.2852220344907836</v>
      </c>
      <c r="K2537" s="44"/>
      <c r="L2537" s="295">
        <v>0.52638821600000008</v>
      </c>
      <c r="M2537" s="295">
        <v>0.72148803346470003</v>
      </c>
      <c r="N2537" s="295">
        <v>0.11361888502608382</v>
      </c>
      <c r="O2537" s="295">
        <v>1.9237268999999999</v>
      </c>
      <c r="P2537"/>
      <c r="Q2537" s="212">
        <v>298.20420999999999</v>
      </c>
      <c r="R2537"/>
      <c r="S2537" s="156">
        <v>0.24174491000000001</v>
      </c>
      <c r="T2537" s="156">
        <v>0.20987919999999999</v>
      </c>
      <c r="U2537" s="156">
        <v>1.105532E-2</v>
      </c>
      <c r="V2537" s="156">
        <v>2.0810385000000001E-2</v>
      </c>
      <c r="W2537"/>
      <c r="X2537" s="155">
        <v>9.0532579999999996E-4</v>
      </c>
      <c r="Y2537"/>
      <c r="Z2537"/>
      <c r="AA2537"/>
      <c r="AB2537"/>
      <c r="AC2537"/>
      <c r="AD2537" s="53"/>
    </row>
    <row r="2538" spans="1:30" ht="14.4">
      <c r="A2538" t="s">
        <v>3699</v>
      </c>
      <c r="B2538" s="150" t="s">
        <v>1274</v>
      </c>
      <c r="C2538" s="151" t="str">
        <f t="shared" si="469"/>
        <v>P.030.18.300</v>
      </c>
      <c r="D2538" t="s">
        <v>1430</v>
      </c>
      <c r="E2538" s="150" t="s">
        <v>352</v>
      </c>
      <c r="F2538" s="153" t="str">
        <f t="shared" si="470"/>
        <v>Homogeneous halogens (n=3, std=0.010)</v>
      </c>
      <c r="G2538" s="277">
        <v>0.76783080000000004</v>
      </c>
      <c r="H2538" s="44"/>
      <c r="I2538"/>
      <c r="J2538" s="294">
        <v>0.15742199064619999</v>
      </c>
      <c r="K2538" s="44"/>
      <c r="L2538" s="295">
        <v>9.7381151190000011E-3</v>
      </c>
      <c r="M2538" s="295">
        <v>2.6523355497199998E-2</v>
      </c>
      <c r="N2538" s="295">
        <v>5.9859000299999996E-3</v>
      </c>
      <c r="O2538" s="295">
        <v>0.11517462000000001</v>
      </c>
      <c r="P2538"/>
      <c r="Q2538" s="212">
        <v>6.6961855000000003</v>
      </c>
      <c r="R2538"/>
      <c r="S2538" s="156">
        <v>2.0044060999999998E-2</v>
      </c>
      <c r="T2538" s="156">
        <v>1.9118708000000002E-2</v>
      </c>
      <c r="U2538" s="156">
        <v>7.2127879999999995E-4</v>
      </c>
      <c r="V2538" s="156">
        <v>2.0407425999999999E-4</v>
      </c>
      <c r="W2538"/>
      <c r="X2538" s="155">
        <v>5.1467919000000001E-5</v>
      </c>
      <c r="Y2538"/>
      <c r="Z2538"/>
      <c r="AA2538"/>
      <c r="AB2538"/>
      <c r="AC2538"/>
      <c r="AD2538" s="53"/>
    </row>
    <row r="2539" spans="1:30" ht="14.4">
      <c r="A2539" t="s">
        <v>1281</v>
      </c>
      <c r="B2539" s="150" t="s">
        <v>1274</v>
      </c>
      <c r="C2539" s="151" t="str">
        <f t="shared" si="469"/>
        <v>P.030.18.500</v>
      </c>
      <c r="D2539" t="s">
        <v>1430</v>
      </c>
      <c r="E2539" s="150" t="s">
        <v>352</v>
      </c>
      <c r="F2539" s="153" t="str">
        <f t="shared" si="470"/>
        <v>Homogeneous noble gases (n=1, std=-)</v>
      </c>
      <c r="G2539" s="277">
        <v>2.203462</v>
      </c>
      <c r="H2539" s="44"/>
      <c r="I2539"/>
      <c r="J2539" s="294">
        <v>0.37050917084213419</v>
      </c>
      <c r="K2539" s="44"/>
      <c r="L2539" s="295">
        <v>1.4998672440000001E-2</v>
      </c>
      <c r="M2539" s="295">
        <v>2.1480084866000001E-2</v>
      </c>
      <c r="N2539" s="295">
        <v>3.5111135361341902E-3</v>
      </c>
      <c r="O2539" s="295">
        <v>0.33051930000000002</v>
      </c>
      <c r="P2539"/>
      <c r="Q2539" s="212">
        <v>32.656661</v>
      </c>
      <c r="R2539"/>
      <c r="S2539" s="156">
        <v>4.0912336000000001E-2</v>
      </c>
      <c r="T2539" s="156">
        <v>3.6883112000000003E-2</v>
      </c>
      <c r="U2539" s="156">
        <v>1.7338256E-3</v>
      </c>
      <c r="V2539" s="156">
        <v>2.2953979000000001E-3</v>
      </c>
      <c r="W2539"/>
      <c r="X2539" s="155">
        <v>1.077461E-4</v>
      </c>
      <c r="Y2539"/>
      <c r="Z2539"/>
      <c r="AA2539"/>
      <c r="AB2539"/>
      <c r="AC2539"/>
      <c r="AD2539" s="53"/>
    </row>
    <row r="2540" spans="1:30" ht="14.4">
      <c r="A2540" t="s">
        <v>3700</v>
      </c>
      <c r="B2540" s="150" t="s">
        <v>1274</v>
      </c>
      <c r="C2540" s="151" t="str">
        <f t="shared" si="469"/>
        <v>P.030.18.600</v>
      </c>
      <c r="D2540" t="s">
        <v>1430</v>
      </c>
      <c r="E2540" s="150" t="s">
        <v>352</v>
      </c>
      <c r="F2540" s="153" t="str">
        <f t="shared" si="470"/>
        <v>Homogeneous other non-metal compounds (n=2, std=0.093)</v>
      </c>
      <c r="G2540" s="277">
        <v>1.438739</v>
      </c>
      <c r="H2540" s="44"/>
      <c r="I2540"/>
      <c r="J2540" s="294">
        <v>0.2206129279644756</v>
      </c>
      <c r="K2540" s="44"/>
      <c r="L2540" s="295">
        <v>6.5800884585000003E-4</v>
      </c>
      <c r="M2540" s="295">
        <v>4.1415463175856005E-3</v>
      </c>
      <c r="N2540" s="295">
        <v>2.5228010400000002E-6</v>
      </c>
      <c r="O2540" s="295">
        <v>0.21581085</v>
      </c>
      <c r="P2540"/>
      <c r="Q2540" s="212">
        <v>3.9027246999999998</v>
      </c>
      <c r="R2540"/>
      <c r="S2540" s="156">
        <v>2.4786486E-2</v>
      </c>
      <c r="T2540" s="156">
        <v>2.3396E-2</v>
      </c>
      <c r="U2540" s="156">
        <v>1.1118599000000001E-3</v>
      </c>
      <c r="V2540" s="156">
        <v>2.7862657999999998E-4</v>
      </c>
      <c r="W2540"/>
      <c r="X2540" s="155">
        <v>4.5983954E-5</v>
      </c>
      <c r="Y2540"/>
      <c r="Z2540"/>
      <c r="AA2540"/>
      <c r="AB2540"/>
      <c r="AC2540"/>
      <c r="AD2540" s="53"/>
    </row>
    <row r="2541" spans="1:30" ht="14.4">
      <c r="A2541" t="s">
        <v>3701</v>
      </c>
      <c r="B2541" s="150" t="s">
        <v>1274</v>
      </c>
      <c r="C2541" s="151" t="str">
        <f t="shared" si="469"/>
        <v>P.030.18.700</v>
      </c>
      <c r="D2541" t="s">
        <v>1430</v>
      </c>
      <c r="E2541" s="150" t="s">
        <v>352</v>
      </c>
      <c r="F2541" s="153" t="str">
        <f t="shared" si="470"/>
        <v>Homogeneous transition metal compounds (n=2, std=6.49)</v>
      </c>
      <c r="G2541" s="277">
        <v>34.845508000000002</v>
      </c>
      <c r="H2541" s="44"/>
      <c r="I2541"/>
      <c r="J2541" s="294">
        <v>31.367888780839678</v>
      </c>
      <c r="K2541" s="44"/>
      <c r="L2541" s="295">
        <v>0.5174384133808001</v>
      </c>
      <c r="M2541" s="295">
        <v>12.095354126058881</v>
      </c>
      <c r="N2541" s="295">
        <v>13.528270041399999</v>
      </c>
      <c r="O2541" s="295">
        <v>5.2268261999999996</v>
      </c>
      <c r="P2541"/>
      <c r="Q2541" s="212">
        <v>1.2544489999999999</v>
      </c>
      <c r="R2541"/>
      <c r="S2541" s="156">
        <v>4.2845972000000003</v>
      </c>
      <c r="T2541" s="156">
        <v>4.1835294000000003</v>
      </c>
      <c r="U2541" s="156">
        <v>9.6210720999999999E-2</v>
      </c>
      <c r="V2541" s="156">
        <v>4.8570877999999998E-3</v>
      </c>
      <c r="W2541"/>
      <c r="X2541" s="155">
        <v>4.4629142000000002E-3</v>
      </c>
      <c r="Y2541"/>
      <c r="Z2541"/>
      <c r="AA2541"/>
      <c r="AB2541"/>
      <c r="AC2541"/>
      <c r="AD2541" s="53"/>
    </row>
    <row r="2542" spans="1:30" ht="14.4">
      <c r="A2542" t="s">
        <v>3357</v>
      </c>
      <c r="B2542" s="150" t="s">
        <v>1274</v>
      </c>
      <c r="C2542" s="151" t="str">
        <f t="shared" si="469"/>
        <v>P.030.19.100</v>
      </c>
      <c r="D2542" t="s">
        <v>1430</v>
      </c>
      <c r="E2542" s="150" t="s">
        <v>352</v>
      </c>
      <c r="F2542" s="153" t="str">
        <f t="shared" si="470"/>
        <v>Isoindolines (n=1, std=-)</v>
      </c>
      <c r="G2542" s="277">
        <v>4.6907308666666667</v>
      </c>
      <c r="H2542" s="44"/>
      <c r="I2542"/>
      <c r="J2542" s="294">
        <v>0.86066137817959998</v>
      </c>
      <c r="K2542" s="44"/>
      <c r="L2542" s="295">
        <v>3.091827045E-2</v>
      </c>
      <c r="M2542" s="295">
        <v>5.3141185929600002E-2</v>
      </c>
      <c r="N2542" s="295">
        <v>7.2992291799999998E-2</v>
      </c>
      <c r="O2542" s="295">
        <v>0.70360962999999999</v>
      </c>
      <c r="P2542"/>
      <c r="Q2542" s="212">
        <v>78.746005999999994</v>
      </c>
      <c r="R2542"/>
      <c r="S2542" s="156">
        <v>8.8120302999999997E-2</v>
      </c>
      <c r="T2542" s="156">
        <v>8.0998021000000003E-2</v>
      </c>
      <c r="U2542" s="156">
        <v>3.7352955000000002E-3</v>
      </c>
      <c r="V2542" s="156">
        <v>3.3869866E-3</v>
      </c>
      <c r="W2542"/>
      <c r="X2542" s="155">
        <v>2.3313973999999999E-4</v>
      </c>
      <c r="Y2542"/>
      <c r="Z2542"/>
      <c r="AA2542"/>
      <c r="AB2542"/>
      <c r="AC2542"/>
      <c r="AD2542" s="53"/>
    </row>
    <row r="2543" spans="1:30" ht="14.4">
      <c r="A2543" t="s">
        <v>1282</v>
      </c>
      <c r="B2543" s="150" t="s">
        <v>1274</v>
      </c>
      <c r="C2543" s="151" t="str">
        <f t="shared" si="469"/>
        <v>P.030.23.100</v>
      </c>
      <c r="D2543" t="s">
        <v>1430</v>
      </c>
      <c r="E2543" s="150" t="s">
        <v>352</v>
      </c>
      <c r="F2543" s="153" t="str">
        <f t="shared" si="470"/>
        <v>Metalloid oxides (n=1, std=-)</v>
      </c>
      <c r="G2543" s="277">
        <v>3.455141933333334</v>
      </c>
      <c r="H2543" s="44"/>
      <c r="I2543"/>
      <c r="J2543" s="294">
        <v>0.58252055084900001</v>
      </c>
      <c r="K2543" s="44"/>
      <c r="L2543" s="295">
        <v>2.4882841249999999E-2</v>
      </c>
      <c r="M2543" s="295">
        <v>3.3218798899E-2</v>
      </c>
      <c r="N2543" s="295">
        <v>6.1476206999999993E-3</v>
      </c>
      <c r="O2543" s="295">
        <v>0.51827129000000005</v>
      </c>
      <c r="P2543"/>
      <c r="Q2543" s="212">
        <v>51.276116000000002</v>
      </c>
      <c r="R2543"/>
      <c r="S2543" s="156">
        <v>6.4102330999999999E-2</v>
      </c>
      <c r="T2543" s="156">
        <v>5.7784699000000002E-2</v>
      </c>
      <c r="U2543" s="156">
        <v>2.7201731999999998E-3</v>
      </c>
      <c r="V2543" s="156">
        <v>3.5974587999999998E-3</v>
      </c>
      <c r="W2543"/>
      <c r="X2543" s="155">
        <v>1.6920856E-4</v>
      </c>
      <c r="Y2543"/>
      <c r="Z2543"/>
      <c r="AA2543"/>
      <c r="AB2543"/>
      <c r="AC2543"/>
      <c r="AD2543" s="53"/>
    </row>
    <row r="2544" spans="1:30" ht="14.4">
      <c r="A2544" t="s">
        <v>3702</v>
      </c>
      <c r="B2544" s="150" t="s">
        <v>1274</v>
      </c>
      <c r="C2544" s="151" t="str">
        <f t="shared" si="469"/>
        <v>P.030.23.200</v>
      </c>
      <c r="D2544" t="s">
        <v>1430</v>
      </c>
      <c r="E2544" s="150" t="s">
        <v>352</v>
      </c>
      <c r="F2544" s="153" t="str">
        <f t="shared" si="470"/>
        <v>Miscellaneous metallic oxoanionic compounds (n=3, std=3.28)</v>
      </c>
      <c r="G2544" s="277">
        <v>7.9008220000000007</v>
      </c>
      <c r="H2544" s="44"/>
      <c r="I2544"/>
      <c r="J2544" s="294">
        <v>8.2345189172000008</v>
      </c>
      <c r="K2544" s="44"/>
      <c r="L2544" s="295">
        <v>1.0342189900000001</v>
      </c>
      <c r="M2544" s="295">
        <v>1.1536378331000001</v>
      </c>
      <c r="N2544" s="295">
        <v>4.8615387941000003</v>
      </c>
      <c r="O2544" s="295">
        <v>1.1851233000000001</v>
      </c>
      <c r="P2544"/>
      <c r="Q2544" s="212">
        <v>19.731840999999999</v>
      </c>
      <c r="R2544"/>
      <c r="S2544" s="156">
        <v>0.43646538000000001</v>
      </c>
      <c r="T2544" s="156">
        <v>0.42311062999999999</v>
      </c>
      <c r="U2544" s="156">
        <v>1.1710369999999999E-2</v>
      </c>
      <c r="V2544" s="156">
        <v>1.6443825E-3</v>
      </c>
      <c r="W2544"/>
      <c r="X2544" s="155">
        <v>1.5695751E-3</v>
      </c>
      <c r="Y2544"/>
      <c r="Z2544"/>
      <c r="AA2544"/>
      <c r="AB2544"/>
      <c r="AC2544"/>
      <c r="AD2544" s="53"/>
    </row>
    <row r="2545" spans="1:30" ht="14.4">
      <c r="A2545" t="s">
        <v>3358</v>
      </c>
      <c r="B2545" s="150" t="s">
        <v>1274</v>
      </c>
      <c r="C2545" s="151" t="str">
        <f t="shared" si="469"/>
        <v>P.030.23.200</v>
      </c>
      <c r="D2545" t="s">
        <v>1430</v>
      </c>
      <c r="E2545" s="150" t="s">
        <v>352</v>
      </c>
      <c r="F2545" s="153" t="str">
        <f t="shared" si="470"/>
        <v>Miscellaneous mixed metal/non-metals (n=1, std=-)</v>
      </c>
      <c r="G2545" s="277">
        <v>2.2603512666666665</v>
      </c>
      <c r="H2545" s="44"/>
      <c r="I2545"/>
      <c r="J2545" s="294">
        <v>1.053641601934</v>
      </c>
      <c r="K2545" s="44"/>
      <c r="L2545" s="295">
        <v>9.3500231400000008E-2</v>
      </c>
      <c r="M2545" s="295">
        <v>0.27670033753399997</v>
      </c>
      <c r="N2545" s="295">
        <v>0.34438834299999999</v>
      </c>
      <c r="O2545" s="295">
        <v>0.33905268999999999</v>
      </c>
      <c r="P2545"/>
      <c r="Q2545" s="212">
        <v>-7.0871295999999999</v>
      </c>
      <c r="R2545"/>
      <c r="S2545" s="156">
        <v>0.81641083000000003</v>
      </c>
      <c r="T2545" s="156">
        <v>0.81412788000000003</v>
      </c>
      <c r="U2545" s="156">
        <v>3.0240625999999999E-3</v>
      </c>
      <c r="V2545" s="156">
        <v>-7.4111428000000004E-4</v>
      </c>
      <c r="W2545"/>
      <c r="X2545" s="155">
        <v>2.5455760000000002E-4</v>
      </c>
      <c r="Y2545"/>
      <c r="Z2545"/>
      <c r="AA2545"/>
      <c r="AB2545"/>
      <c r="AC2545"/>
      <c r="AD2545" s="53"/>
    </row>
    <row r="2546" spans="1:30" ht="14.4">
      <c r="A2546" t="s">
        <v>1283</v>
      </c>
      <c r="B2546" s="150" t="s">
        <v>1274</v>
      </c>
      <c r="C2546" s="151" t="str">
        <f t="shared" si="469"/>
        <v>P.030.24.100</v>
      </c>
      <c r="D2546" t="s">
        <v>1430</v>
      </c>
      <c r="E2546" s="150" t="s">
        <v>352</v>
      </c>
      <c r="F2546" s="153" t="str">
        <f t="shared" si="470"/>
        <v>N-alkylpyrrolidines (n=1, std=-)</v>
      </c>
      <c r="G2546" s="277">
        <v>5.7324447333333337</v>
      </c>
      <c r="H2546" s="44"/>
      <c r="I2546"/>
      <c r="J2546" s="294">
        <v>1.0750847902569218</v>
      </c>
      <c r="K2546" s="44"/>
      <c r="L2546" s="295">
        <v>5.2372522140000009E-2</v>
      </c>
      <c r="M2546" s="295">
        <v>0.11575721220099999</v>
      </c>
      <c r="N2546" s="295">
        <v>4.7088345915921814E-2</v>
      </c>
      <c r="O2546" s="295">
        <v>0.85986671000000003</v>
      </c>
      <c r="P2546"/>
      <c r="Q2546" s="212">
        <v>127.67108</v>
      </c>
      <c r="R2546"/>
      <c r="S2546" s="156">
        <v>0.11818463999999999</v>
      </c>
      <c r="T2546" s="156">
        <v>0.10527989</v>
      </c>
      <c r="U2546" s="156">
        <v>4.767355E-3</v>
      </c>
      <c r="V2546" s="156">
        <v>8.1373934999999994E-3</v>
      </c>
      <c r="W2546"/>
      <c r="X2546" s="155">
        <v>3.4663437E-4</v>
      </c>
      <c r="Y2546"/>
      <c r="Z2546"/>
      <c r="AA2546"/>
      <c r="AB2546"/>
      <c r="AC2546"/>
      <c r="AD2546" s="53"/>
    </row>
    <row r="2547" spans="1:30" ht="14.4">
      <c r="A2547" t="s">
        <v>3703</v>
      </c>
      <c r="B2547" s="150" t="s">
        <v>1274</v>
      </c>
      <c r="C2547" s="151" t="str">
        <f t="shared" si="469"/>
        <v>P.030.24.200</v>
      </c>
      <c r="D2547" t="s">
        <v>1430</v>
      </c>
      <c r="E2547" s="150" t="s">
        <v>352</v>
      </c>
      <c r="F2547" s="153" t="str">
        <f t="shared" si="470"/>
        <v>N-phenylureas (n=2, std=0.21)</v>
      </c>
      <c r="G2547" s="277">
        <v>9.6465613333333327</v>
      </c>
      <c r="H2547" s="44"/>
      <c r="I2547"/>
      <c r="J2547" s="294">
        <v>1.7939315441129999</v>
      </c>
      <c r="K2547" s="44"/>
      <c r="L2547" s="295">
        <v>7.091202072000001E-2</v>
      </c>
      <c r="M2547" s="295">
        <v>0.14552068879299998</v>
      </c>
      <c r="N2547" s="295">
        <v>0.13051463459999998</v>
      </c>
      <c r="O2547" s="295">
        <v>1.4469841999999999</v>
      </c>
      <c r="P2547"/>
      <c r="Q2547" s="212">
        <v>157.22403</v>
      </c>
      <c r="R2547"/>
      <c r="S2547" s="156">
        <v>0.19116077000000001</v>
      </c>
      <c r="T2547" s="156">
        <v>0.17605188999999999</v>
      </c>
      <c r="U2547" s="156">
        <v>7.8568848999999996E-3</v>
      </c>
      <c r="V2547" s="156">
        <v>7.2519884000000001E-3</v>
      </c>
      <c r="W2547"/>
      <c r="X2547" s="155">
        <v>4.8787308E-4</v>
      </c>
      <c r="Y2547"/>
      <c r="Z2547"/>
      <c r="AA2547"/>
      <c r="AB2547"/>
      <c r="AC2547"/>
      <c r="AD2547" s="53"/>
    </row>
    <row r="2548" spans="1:30" ht="14.4">
      <c r="A2548" t="s">
        <v>3359</v>
      </c>
      <c r="B2548" s="150" t="s">
        <v>1274</v>
      </c>
      <c r="C2548" s="151" t="str">
        <f t="shared" si="469"/>
        <v>P.030.24.300</v>
      </c>
      <c r="D2548" t="s">
        <v>1430</v>
      </c>
      <c r="E2548" s="150" t="s">
        <v>352</v>
      </c>
      <c r="F2548" s="153" t="str">
        <f t="shared" si="470"/>
        <v>Non-metal nitrates (n=1, std=-)</v>
      </c>
      <c r="G2548" s="277">
        <v>0.63647834666666669</v>
      </c>
      <c r="H2548" s="44"/>
      <c r="I2548"/>
      <c r="J2548" s="294">
        <v>9.5682114712940997E-2</v>
      </c>
      <c r="K2548" s="44"/>
      <c r="L2548" s="295">
        <v>3.0235661608999998E-5</v>
      </c>
      <c r="M2548" s="295">
        <v>5.8646541932000002E-5</v>
      </c>
      <c r="N2548" s="295">
        <v>1.214805094E-4</v>
      </c>
      <c r="O2548" s="295">
        <v>9.5471751999999993E-2</v>
      </c>
      <c r="P2548"/>
      <c r="Q2548" s="212">
        <v>8.5348788999999994E-2</v>
      </c>
      <c r="R2548"/>
      <c r="S2548" s="156">
        <v>1.034668E-2</v>
      </c>
      <c r="T2548" s="156">
        <v>9.8622859999999996E-3</v>
      </c>
      <c r="U2548" s="156">
        <v>4.8212013000000002E-4</v>
      </c>
      <c r="V2548" s="156">
        <v>2.2738329000000001E-6</v>
      </c>
      <c r="W2548"/>
      <c r="X2548" s="155">
        <v>1.7851615000000001E-5</v>
      </c>
      <c r="Y2548"/>
      <c r="Z2548"/>
      <c r="AA2548"/>
      <c r="AB2548"/>
      <c r="AC2548"/>
      <c r="AD2548" s="53"/>
    </row>
    <row r="2549" spans="1:30" ht="14.4">
      <c r="A2549" t="s">
        <v>3360</v>
      </c>
      <c r="B2549" s="150" t="s">
        <v>1274</v>
      </c>
      <c r="C2549" s="151" t="str">
        <f t="shared" si="469"/>
        <v>P.030.24.400</v>
      </c>
      <c r="D2549" t="s">
        <v>1430</v>
      </c>
      <c r="E2549" s="150" t="s">
        <v>352</v>
      </c>
      <c r="F2549" s="153" t="str">
        <f t="shared" si="470"/>
        <v>Non-metal phosphates (n=1, std=-)</v>
      </c>
      <c r="G2549" s="277">
        <v>0.46539374000000006</v>
      </c>
      <c r="H2549" s="44"/>
      <c r="I2549"/>
      <c r="J2549" s="294">
        <v>0.12637207491669999</v>
      </c>
      <c r="K2549" s="44"/>
      <c r="L2549" s="295">
        <v>4.649099013E-2</v>
      </c>
      <c r="M2549" s="295">
        <v>3.5015165866999999E-3</v>
      </c>
      <c r="N2549" s="295">
        <v>6.5705071999999998E-3</v>
      </c>
      <c r="O2549" s="295">
        <v>6.9809061000000006E-2</v>
      </c>
      <c r="P2549"/>
      <c r="Q2549" s="212">
        <v>7.4215673999999998</v>
      </c>
      <c r="R2549"/>
      <c r="S2549" s="156">
        <v>8.5061961999999998E-3</v>
      </c>
      <c r="T2549" s="156">
        <v>7.6765278999999997E-3</v>
      </c>
      <c r="U2549" s="156">
        <v>3.7596629000000002E-4</v>
      </c>
      <c r="V2549" s="156">
        <v>4.5370201000000001E-4</v>
      </c>
      <c r="W2549"/>
      <c r="X2549" s="155">
        <v>4.8394896000000002E-5</v>
      </c>
      <c r="Y2549"/>
      <c r="Z2549"/>
      <c r="AA2549"/>
      <c r="AB2549"/>
      <c r="AC2549"/>
      <c r="AD2549" s="53"/>
    </row>
    <row r="2550" spans="1:30" ht="14.4">
      <c r="A2550" t="s">
        <v>3361</v>
      </c>
      <c r="B2550" s="150" t="s">
        <v>1274</v>
      </c>
      <c r="C2550" s="151" t="str">
        <f t="shared" si="469"/>
        <v>P.030.24.500</v>
      </c>
      <c r="D2550" t="s">
        <v>1430</v>
      </c>
      <c r="E2550" s="150" t="s">
        <v>352</v>
      </c>
      <c r="F2550" s="153" t="str">
        <f t="shared" si="470"/>
        <v>Non-metal sulfates (n=1, std=-)</v>
      </c>
      <c r="G2550" s="277">
        <v>8.8919999999999999E-2</v>
      </c>
      <c r="H2550" s="44"/>
      <c r="I2550"/>
      <c r="J2550" s="294">
        <v>2.1706365389999999E-2</v>
      </c>
      <c r="K2550" s="44"/>
      <c r="L2550" s="295">
        <v>5.0796000000000001E-3</v>
      </c>
      <c r="M2550" s="295">
        <v>3.066579E-5</v>
      </c>
      <c r="N2550" s="295">
        <v>3.2580996000000002E-3</v>
      </c>
      <c r="O2550" s="295">
        <v>1.3337999999999999E-2</v>
      </c>
      <c r="P2550"/>
      <c r="Q2550" s="212">
        <v>1.5606599999999999</v>
      </c>
      <c r="R2550"/>
      <c r="S2550" s="156">
        <v>1.5524862999999999E-3</v>
      </c>
      <c r="T2550" s="156">
        <v>1.3879560999999999E-3</v>
      </c>
      <c r="U2550" s="156">
        <v>7.5894119999999997E-5</v>
      </c>
      <c r="V2550" s="156">
        <v>8.8635989E-5</v>
      </c>
      <c r="W2550"/>
      <c r="X2550" s="155">
        <v>5.2682481000000002E-6</v>
      </c>
      <c r="Y2550"/>
      <c r="Z2550"/>
      <c r="AA2550"/>
      <c r="AB2550"/>
      <c r="AC2550"/>
      <c r="AD2550" s="53"/>
    </row>
    <row r="2551" spans="1:30" ht="14.4">
      <c r="A2551" t="s">
        <v>1284</v>
      </c>
      <c r="B2551" s="150" t="s">
        <v>1274</v>
      </c>
      <c r="C2551" s="151" t="str">
        <f t="shared" si="469"/>
        <v>P.030.25.200</v>
      </c>
      <c r="D2551" t="s">
        <v>1430</v>
      </c>
      <c r="E2551" s="150" t="s">
        <v>352</v>
      </c>
      <c r="F2551" s="153" t="str">
        <f t="shared" si="470"/>
        <v>Organic carbonic acids (n=1, std=-)</v>
      </c>
      <c r="G2551" s="277">
        <v>1.1394493333333333</v>
      </c>
      <c r="H2551" s="44"/>
      <c r="I2551"/>
      <c r="J2551" s="294">
        <v>0.25675661226839996</v>
      </c>
      <c r="K2551" s="44"/>
      <c r="L2551" s="295">
        <v>1.8081751526000001E-2</v>
      </c>
      <c r="M2551" s="295">
        <v>6.7209080252399994E-2</v>
      </c>
      <c r="N2551" s="295">
        <v>5.4838049E-4</v>
      </c>
      <c r="O2551" s="295">
        <v>0.1709174</v>
      </c>
      <c r="P2551"/>
      <c r="Q2551" s="212">
        <v>13.834676999999999</v>
      </c>
      <c r="R2551"/>
      <c r="S2551" s="156">
        <v>3.6118803999999997E-2</v>
      </c>
      <c r="T2551" s="156">
        <v>3.3965810999999999E-2</v>
      </c>
      <c r="U2551" s="156">
        <v>1.1712871000000001E-3</v>
      </c>
      <c r="V2551" s="156">
        <v>9.8170618000000009E-4</v>
      </c>
      <c r="W2551"/>
      <c r="X2551" s="155">
        <v>6.9605066000000002E-5</v>
      </c>
      <c r="Y2551"/>
      <c r="Z2551"/>
      <c r="AA2551"/>
      <c r="AB2551"/>
      <c r="AC2551"/>
      <c r="AD2551" s="53"/>
    </row>
    <row r="2552" spans="1:30" ht="14.4">
      <c r="A2552" t="s">
        <v>3704</v>
      </c>
      <c r="B2552" s="150" t="s">
        <v>1274</v>
      </c>
      <c r="C2552" s="151" t="str">
        <f t="shared" si="469"/>
        <v>P.030.25.300</v>
      </c>
      <c r="D2552" t="s">
        <v>1430</v>
      </c>
      <c r="E2552" s="150" t="s">
        <v>352</v>
      </c>
      <c r="F2552" s="153" t="str">
        <f t="shared" si="470"/>
        <v>Organic cyanides (n=3, std=0.028)</v>
      </c>
      <c r="G2552" s="277">
        <v>3.7140535333333333</v>
      </c>
      <c r="H2552" s="44"/>
      <c r="I2552"/>
      <c r="J2552" s="294">
        <v>0.86873628450682083</v>
      </c>
      <c r="K2552" s="44"/>
      <c r="L2552" s="295">
        <v>6.2578120149999999E-2</v>
      </c>
      <c r="M2552" s="295">
        <v>0.22801652509500001</v>
      </c>
      <c r="N2552" s="295">
        <v>2.1033609261820848E-2</v>
      </c>
      <c r="O2552" s="295">
        <v>0.55710802999999998</v>
      </c>
      <c r="P2552"/>
      <c r="Q2552" s="212">
        <v>65.188073000000003</v>
      </c>
      <c r="R2552"/>
      <c r="S2552" s="156">
        <v>7.6477121999999995E-2</v>
      </c>
      <c r="T2552" s="156">
        <v>6.8755554999999996E-2</v>
      </c>
      <c r="U2552" s="156">
        <v>3.2910342E-3</v>
      </c>
      <c r="V2552" s="156">
        <v>4.430532E-3</v>
      </c>
      <c r="W2552"/>
      <c r="X2552" s="155">
        <v>2.4533927000000002E-4</v>
      </c>
      <c r="Y2552"/>
      <c r="Z2552"/>
      <c r="AA2552"/>
      <c r="AB2552"/>
      <c r="AC2552"/>
      <c r="AD2552" s="53"/>
    </row>
    <row r="2553" spans="1:30" ht="14.4">
      <c r="A2553" t="s">
        <v>1285</v>
      </c>
      <c r="B2553" s="150" t="s">
        <v>1274</v>
      </c>
      <c r="C2553" s="151" t="str">
        <f t="shared" si="469"/>
        <v>P.030.25.400</v>
      </c>
      <c r="D2553" t="s">
        <v>1430</v>
      </c>
      <c r="E2553" s="150" t="s">
        <v>352</v>
      </c>
      <c r="F2553" s="153" t="str">
        <f t="shared" si="470"/>
        <v>Organochlorides (n=1, std=-)</v>
      </c>
      <c r="G2553" s="277">
        <v>1.1743793333333334</v>
      </c>
      <c r="H2553" s="44"/>
      <c r="I2553"/>
      <c r="J2553" s="294">
        <v>0.23132505493522099</v>
      </c>
      <c r="K2553" s="44"/>
      <c r="L2553" s="295">
        <v>1.7496104021571E-2</v>
      </c>
      <c r="M2553" s="295">
        <v>3.7574284441699995E-2</v>
      </c>
      <c r="N2553" s="295">
        <v>9.7766471949999994E-5</v>
      </c>
      <c r="O2553" s="295">
        <v>0.17615690000000001</v>
      </c>
      <c r="P2553"/>
      <c r="Q2553" s="212">
        <v>13.365076</v>
      </c>
      <c r="R2553"/>
      <c r="S2553" s="156">
        <v>3.0779398999999999E-2</v>
      </c>
      <c r="T2553" s="156">
        <v>2.8980102000000001E-2</v>
      </c>
      <c r="U2553" s="156">
        <v>1.1008338999999999E-3</v>
      </c>
      <c r="V2553" s="156">
        <v>6.9846375000000001E-4</v>
      </c>
      <c r="W2553"/>
      <c r="X2553" s="155">
        <v>9.1195305999999994E-5</v>
      </c>
      <c r="Y2553"/>
      <c r="Z2553"/>
      <c r="AA2553"/>
      <c r="AB2553"/>
      <c r="AC2553"/>
      <c r="AD2553" s="53"/>
    </row>
    <row r="2554" spans="1:30" ht="14.4">
      <c r="A2554" t="s">
        <v>1286</v>
      </c>
      <c r="B2554" s="150" t="s">
        <v>1274</v>
      </c>
      <c r="C2554" s="151" t="str">
        <f t="shared" si="469"/>
        <v>P.030.25.500</v>
      </c>
      <c r="D2554" t="s">
        <v>1430</v>
      </c>
      <c r="E2554" s="150" t="s">
        <v>352</v>
      </c>
      <c r="F2554" s="153" t="str">
        <f t="shared" si="470"/>
        <v>Organofluorides (n=1, std=-)</v>
      </c>
      <c r="G2554" s="277">
        <v>10.330800666666667</v>
      </c>
      <c r="H2554" s="44"/>
      <c r="I2554"/>
      <c r="J2554" s="294">
        <v>1.734904186439</v>
      </c>
      <c r="K2554" s="44"/>
      <c r="L2554" s="295">
        <v>6.9890547739999989E-2</v>
      </c>
      <c r="M2554" s="295">
        <v>0.10016062559900001</v>
      </c>
      <c r="N2554" s="295">
        <v>1.52329131E-2</v>
      </c>
      <c r="O2554" s="295">
        <v>1.5496201000000001</v>
      </c>
      <c r="P2554"/>
      <c r="Q2554" s="212">
        <v>165.31268</v>
      </c>
      <c r="R2554"/>
      <c r="S2554" s="156">
        <v>0.19263749999999999</v>
      </c>
      <c r="T2554" s="156">
        <v>0.17287573000000001</v>
      </c>
      <c r="U2554" s="156">
        <v>8.1272788000000002E-3</v>
      </c>
      <c r="V2554" s="156">
        <v>1.1634484E-2</v>
      </c>
      <c r="W2554"/>
      <c r="X2554" s="155">
        <v>5.1978517000000001E-4</v>
      </c>
      <c r="Y2554"/>
      <c r="Z2554"/>
      <c r="AA2554"/>
      <c r="AB2554"/>
      <c r="AC2554"/>
      <c r="AD2554" s="53"/>
    </row>
    <row r="2555" spans="1:30" ht="14.4">
      <c r="A2555" t="s">
        <v>1287</v>
      </c>
      <c r="B2555" s="150" t="s">
        <v>1274</v>
      </c>
      <c r="C2555" s="151" t="str">
        <f t="shared" si="469"/>
        <v>P.030.25.600</v>
      </c>
      <c r="D2555" t="s">
        <v>1430</v>
      </c>
      <c r="E2555" s="150" t="s">
        <v>352</v>
      </c>
      <c r="F2555" s="153" t="str">
        <f t="shared" si="470"/>
        <v>Other non-metal nitrides (n=1, std=-)</v>
      </c>
      <c r="G2555" s="277">
        <v>0.21643757999999999</v>
      </c>
      <c r="H2555" s="44"/>
      <c r="I2555"/>
      <c r="J2555" s="294">
        <v>4.398383832162419E-2</v>
      </c>
      <c r="K2555" s="44"/>
      <c r="L2555" s="295">
        <v>1.4757770518900001E-3</v>
      </c>
      <c r="M2555" s="295">
        <v>2.9682145635999998E-3</v>
      </c>
      <c r="N2555" s="295">
        <v>7.0742097061341899E-3</v>
      </c>
      <c r="O2555" s="295">
        <v>3.2465636999999999E-2</v>
      </c>
      <c r="P2555"/>
      <c r="Q2555" s="212">
        <v>4.1236594999999996</v>
      </c>
      <c r="R2555"/>
      <c r="S2555" s="156">
        <v>4.1317456000000002E-3</v>
      </c>
      <c r="T2555" s="156">
        <v>3.8782106999999998E-3</v>
      </c>
      <c r="U2555" s="156">
        <v>1.7505605999999999E-4</v>
      </c>
      <c r="V2555" s="156">
        <v>7.8478825E-5</v>
      </c>
      <c r="W2555"/>
      <c r="X2555" s="155">
        <v>1.0991617E-5</v>
      </c>
      <c r="Y2555"/>
      <c r="Z2555"/>
      <c r="AA2555"/>
      <c r="AB2555"/>
      <c r="AC2555"/>
      <c r="AD2555" s="53"/>
    </row>
    <row r="2556" spans="1:30" ht="14.4">
      <c r="A2556" t="s">
        <v>3705</v>
      </c>
      <c r="B2556" s="150" t="s">
        <v>1274</v>
      </c>
      <c r="C2556" s="151" t="str">
        <f t="shared" si="469"/>
        <v>P.030.25.700</v>
      </c>
      <c r="D2556" t="s">
        <v>1430</v>
      </c>
      <c r="E2556" s="150" t="s">
        <v>352</v>
      </c>
      <c r="F2556" s="153" t="str">
        <f t="shared" si="470"/>
        <v>Other non-metal oxides (n=2, std=0.0071)</v>
      </c>
      <c r="G2556" s="277">
        <v>0.39064352000000002</v>
      </c>
      <c r="H2556" s="44"/>
      <c r="I2556"/>
      <c r="J2556" s="294">
        <v>7.4268428080866089E-2</v>
      </c>
      <c r="K2556" s="44"/>
      <c r="L2556" s="295">
        <v>2.5943394729999996E-3</v>
      </c>
      <c r="M2556" s="295">
        <v>4.7316982897999994E-3</v>
      </c>
      <c r="N2556" s="295">
        <v>8.3458623180660933E-3</v>
      </c>
      <c r="O2556" s="295">
        <v>5.8596528000000002E-2</v>
      </c>
      <c r="P2556"/>
      <c r="Q2556" s="212">
        <v>6.8609707999999996</v>
      </c>
      <c r="R2556"/>
      <c r="S2556" s="156">
        <v>7.3780933000000002E-3</v>
      </c>
      <c r="T2556" s="156">
        <v>6.8316067999999999E-3</v>
      </c>
      <c r="U2556" s="156">
        <v>3.1270927E-4</v>
      </c>
      <c r="V2556" s="156">
        <v>2.3377722E-4</v>
      </c>
      <c r="W2556"/>
      <c r="X2556" s="155">
        <v>1.9557014000000001E-5</v>
      </c>
      <c r="Y2556"/>
      <c r="Z2556"/>
      <c r="AA2556"/>
      <c r="AB2556"/>
      <c r="AC2556"/>
      <c r="AD2556" s="53"/>
    </row>
    <row r="2557" spans="1:30" ht="14.4">
      <c r="A2557" t="s">
        <v>3706</v>
      </c>
      <c r="B2557" s="150" t="s">
        <v>1274</v>
      </c>
      <c r="C2557" s="151" t="str">
        <f t="shared" si="469"/>
        <v>P.030.25.800</v>
      </c>
      <c r="D2557" t="s">
        <v>1430</v>
      </c>
      <c r="E2557" s="150" t="s">
        <v>352</v>
      </c>
      <c r="F2557" s="153" t="str">
        <f t="shared" si="470"/>
        <v>Other non-metal sulfides (n=2, std=0.11)</v>
      </c>
      <c r="G2557" s="277">
        <v>0.90941706666666666</v>
      </c>
      <c r="H2557" s="44"/>
      <c r="I2557"/>
      <c r="J2557" s="294">
        <v>0.15440138791783159</v>
      </c>
      <c r="K2557" s="44"/>
      <c r="L2557" s="295">
        <v>6.138655925E-3</v>
      </c>
      <c r="M2557" s="295">
        <v>9.0110175477999994E-3</v>
      </c>
      <c r="N2557" s="295">
        <v>2.8391544450315867E-3</v>
      </c>
      <c r="O2557" s="295">
        <v>0.13641255999999999</v>
      </c>
      <c r="P2557"/>
      <c r="Q2557" s="212">
        <v>13.680171</v>
      </c>
      <c r="R2557"/>
      <c r="S2557" s="156">
        <v>1.6924636E-2</v>
      </c>
      <c r="T2557" s="156">
        <v>1.5292327E-2</v>
      </c>
      <c r="U2557" s="156">
        <v>7.1779285000000005E-4</v>
      </c>
      <c r="V2557" s="156">
        <v>9.1451613000000001E-4</v>
      </c>
      <c r="W2557"/>
      <c r="X2557" s="155">
        <v>4.4656658999999997E-5</v>
      </c>
      <c r="Y2557"/>
      <c r="Z2557"/>
      <c r="AA2557"/>
      <c r="AB2557"/>
      <c r="AC2557"/>
      <c r="AD2557" s="53"/>
    </row>
    <row r="2558" spans="1:30" ht="14.4">
      <c r="A2558" t="s">
        <v>3707</v>
      </c>
      <c r="B2558" s="150" t="s">
        <v>1274</v>
      </c>
      <c r="C2558" s="151" t="str">
        <f t="shared" si="469"/>
        <v>P.030.26.100</v>
      </c>
      <c r="D2558" t="s">
        <v>1430</v>
      </c>
      <c r="E2558" s="150" t="s">
        <v>352</v>
      </c>
      <c r="F2558" s="153" t="str">
        <f t="shared" si="470"/>
        <v>Phenoxyacetic acid derivatives (n=3, std=0.035)</v>
      </c>
      <c r="G2558" s="277">
        <v>5.4510639333333337</v>
      </c>
      <c r="H2558" s="44"/>
      <c r="I2558"/>
      <c r="J2558" s="294">
        <v>1.00948176345</v>
      </c>
      <c r="K2558" s="44"/>
      <c r="L2558" s="295">
        <v>4.4423840449999995E-2</v>
      </c>
      <c r="M2558" s="295">
        <v>0.1008970605</v>
      </c>
      <c r="N2558" s="295">
        <v>4.6501272499999996E-2</v>
      </c>
      <c r="O2558" s="295">
        <v>0.81765958999999999</v>
      </c>
      <c r="P2558"/>
      <c r="Q2558" s="212">
        <v>83.911009000000007</v>
      </c>
      <c r="R2558"/>
      <c r="S2558" s="156">
        <v>0.11339855</v>
      </c>
      <c r="T2558" s="156">
        <v>0.10424395</v>
      </c>
      <c r="U2558" s="156">
        <v>4.5280438000000001E-3</v>
      </c>
      <c r="V2558" s="156">
        <v>4.6265541999999998E-3</v>
      </c>
      <c r="W2558"/>
      <c r="X2558" s="155">
        <v>2.7951913000000001E-4</v>
      </c>
      <c r="Y2558"/>
      <c r="Z2558"/>
      <c r="AA2558"/>
      <c r="AB2558"/>
      <c r="AC2558"/>
      <c r="AD2558" s="53"/>
    </row>
    <row r="2559" spans="1:30" ht="14.4">
      <c r="A2559" t="s">
        <v>3708</v>
      </c>
      <c r="B2559" s="150" t="s">
        <v>1274</v>
      </c>
      <c r="C2559" s="151" t="str">
        <f t="shared" ref="C2559:C2589" si="471">MID(A2559,1,12)</f>
        <v>P.030.26.200</v>
      </c>
      <c r="D2559" t="s">
        <v>1430</v>
      </c>
      <c r="E2559" s="150" t="s">
        <v>352</v>
      </c>
      <c r="F2559" s="153" t="str">
        <f t="shared" ref="F2559:F2589" si="472">MID(A2559, 21,85)</f>
        <v>Phenylpropanes (n=2, std=0.21)</v>
      </c>
      <c r="G2559" s="277">
        <v>3.3741970666666665</v>
      </c>
      <c r="H2559" s="44"/>
      <c r="I2559"/>
      <c r="J2559" s="294">
        <v>0.66460061622939992</v>
      </c>
      <c r="K2559" s="44"/>
      <c r="L2559" s="295">
        <v>5.3407711019999991E-2</v>
      </c>
      <c r="M2559" s="295">
        <v>7.4365414419399992E-2</v>
      </c>
      <c r="N2559" s="295">
        <v>3.0697930789999998E-2</v>
      </c>
      <c r="O2559" s="295">
        <v>0.50612955999999998</v>
      </c>
      <c r="P2559"/>
      <c r="Q2559" s="212">
        <v>65.801981999999995</v>
      </c>
      <c r="R2559"/>
      <c r="S2559" s="156">
        <v>6.7868538000000006E-2</v>
      </c>
      <c r="T2559" s="156">
        <v>6.1080678999999999E-2</v>
      </c>
      <c r="U2559" s="156">
        <v>2.7876496999999999E-3</v>
      </c>
      <c r="V2559" s="156">
        <v>4.0002095999999996E-3</v>
      </c>
      <c r="W2559"/>
      <c r="X2559" s="155">
        <v>1.9250421E-4</v>
      </c>
      <c r="Y2559"/>
      <c r="Z2559"/>
      <c r="AA2559"/>
      <c r="AB2559"/>
      <c r="AC2559"/>
      <c r="AD2559" s="53"/>
    </row>
    <row r="2560" spans="1:30" ht="14.4">
      <c r="A2560" t="s">
        <v>3362</v>
      </c>
      <c r="B2560" s="150" t="s">
        <v>1274</v>
      </c>
      <c r="C2560" s="151" t="str">
        <f t="shared" si="471"/>
        <v>P.030.26.300</v>
      </c>
      <c r="D2560" t="s">
        <v>1430</v>
      </c>
      <c r="E2560" s="150" t="s">
        <v>352</v>
      </c>
      <c r="F2560" s="153" t="str">
        <f t="shared" si="472"/>
        <v>Pyridinium derivatives (n=1, std=-)</v>
      </c>
      <c r="G2560" s="277">
        <v>19.26190866666667</v>
      </c>
      <c r="H2560" s="44"/>
      <c r="I2560"/>
      <c r="J2560" s="294">
        <v>3.381554279285</v>
      </c>
      <c r="K2560" s="44"/>
      <c r="L2560" s="295">
        <v>0.12976259439999999</v>
      </c>
      <c r="M2560" s="295">
        <v>0.207028563985</v>
      </c>
      <c r="N2560" s="295">
        <v>0.15547682090000001</v>
      </c>
      <c r="O2560" s="295">
        <v>2.8892863000000002</v>
      </c>
      <c r="P2560"/>
      <c r="Q2560" s="212">
        <v>302.89418999999998</v>
      </c>
      <c r="R2560"/>
      <c r="S2560" s="156">
        <v>0.36103870999999998</v>
      </c>
      <c r="T2560" s="156">
        <v>0.32861380000000001</v>
      </c>
      <c r="U2560" s="156">
        <v>1.5267242E-2</v>
      </c>
      <c r="V2560" s="156">
        <v>1.7157664E-2</v>
      </c>
      <c r="W2560"/>
      <c r="X2560" s="155">
        <v>9.5034681000000004E-4</v>
      </c>
      <c r="Y2560"/>
      <c r="Z2560"/>
      <c r="AA2560"/>
      <c r="AB2560"/>
      <c r="AC2560"/>
      <c r="AD2560" s="53"/>
    </row>
    <row r="2561" spans="1:30" ht="14.4">
      <c r="A2561" t="s">
        <v>1288</v>
      </c>
      <c r="B2561" s="150" t="s">
        <v>1274</v>
      </c>
      <c r="C2561" s="151" t="str">
        <f t="shared" si="471"/>
        <v>P.030.29.100</v>
      </c>
      <c r="D2561" t="s">
        <v>1430</v>
      </c>
      <c r="E2561" s="150" t="s">
        <v>352</v>
      </c>
      <c r="F2561" s="153" t="str">
        <f t="shared" si="472"/>
        <v>Styrenes (n=1, std=-)</v>
      </c>
      <c r="G2561" s="277">
        <v>2.0900000000000003</v>
      </c>
      <c r="H2561" s="44"/>
      <c r="I2561"/>
      <c r="J2561" s="294">
        <v>0.36331041317385027</v>
      </c>
      <c r="K2561" s="44"/>
      <c r="L2561" s="295">
        <v>2.4602403085128E-2</v>
      </c>
      <c r="M2561" s="295">
        <v>2.5208010088722248E-2</v>
      </c>
      <c r="N2561" s="295">
        <v>0</v>
      </c>
      <c r="O2561" s="295">
        <v>0.3135</v>
      </c>
      <c r="P2561"/>
      <c r="Q2561" s="212">
        <v>44.731999999999999</v>
      </c>
      <c r="R2561"/>
      <c r="S2561" s="156">
        <v>4.4945868999999999E-2</v>
      </c>
      <c r="T2561" s="156">
        <v>3.9984984000000001E-2</v>
      </c>
      <c r="U2561" s="156">
        <v>1.7670207E-3</v>
      </c>
      <c r="V2561" s="156">
        <v>3.1938648000000001E-3</v>
      </c>
      <c r="W2561"/>
      <c r="X2561" s="155">
        <v>1.2396898E-4</v>
      </c>
      <c r="Y2561"/>
      <c r="Z2561"/>
      <c r="AA2561"/>
      <c r="AB2561"/>
      <c r="AC2561"/>
      <c r="AD2561" s="53"/>
    </row>
    <row r="2562" spans="1:30" ht="14.4">
      <c r="A2562" t="s">
        <v>3363</v>
      </c>
      <c r="B2562" s="150" t="s">
        <v>1274</v>
      </c>
      <c r="C2562" s="151" t="str">
        <f t="shared" si="471"/>
        <v>P.030.29.200</v>
      </c>
      <c r="D2562" t="s">
        <v>1430</v>
      </c>
      <c r="E2562" s="150" t="s">
        <v>352</v>
      </c>
      <c r="F2562" s="153" t="str">
        <f t="shared" si="472"/>
        <v>Sulfonylureas (n=1, std=-)</v>
      </c>
      <c r="G2562" s="277">
        <v>16.771172</v>
      </c>
      <c r="H2562" s="44"/>
      <c r="I2562"/>
      <c r="J2562" s="294">
        <v>3.024328159</v>
      </c>
      <c r="K2562" s="44"/>
      <c r="L2562" s="295">
        <v>0.1196614067</v>
      </c>
      <c r="M2562" s="295">
        <v>0.22228465750000001</v>
      </c>
      <c r="N2562" s="295">
        <v>0.16670629479999999</v>
      </c>
      <c r="O2562" s="295">
        <v>2.5156757999999999</v>
      </c>
      <c r="P2562"/>
      <c r="Q2562" s="212">
        <v>266.13997999999998</v>
      </c>
      <c r="R2562"/>
      <c r="S2562" s="156">
        <v>0.32507164</v>
      </c>
      <c r="T2562" s="156">
        <v>0.29749831999999998</v>
      </c>
      <c r="U2562" s="156">
        <v>1.3502428E-2</v>
      </c>
      <c r="V2562" s="156">
        <v>1.4070882E-2</v>
      </c>
      <c r="W2562"/>
      <c r="X2562" s="155">
        <v>8.3880890999999996E-4</v>
      </c>
      <c r="Y2562"/>
      <c r="Z2562"/>
      <c r="AA2562"/>
      <c r="AB2562"/>
      <c r="AC2562"/>
      <c r="AD2562" s="53"/>
    </row>
    <row r="2563" spans="1:30" ht="14.4">
      <c r="A2563" t="s">
        <v>3364</v>
      </c>
      <c r="B2563" s="150" t="s">
        <v>1274</v>
      </c>
      <c r="C2563" s="151" t="str">
        <f t="shared" si="471"/>
        <v>P.030.29.300</v>
      </c>
      <c r="D2563" t="s">
        <v>1430</v>
      </c>
      <c r="E2563" s="150" t="s">
        <v>352</v>
      </c>
      <c r="F2563" s="153" t="str">
        <f t="shared" si="472"/>
        <v>Sulfoxides (n=1, std=-)</v>
      </c>
      <c r="G2563" s="277">
        <v>1.6347653333333334</v>
      </c>
      <c r="H2563" s="44"/>
      <c r="I2563"/>
      <c r="J2563" s="294">
        <v>0.31717675107980836</v>
      </c>
      <c r="K2563" s="44"/>
      <c r="L2563" s="295">
        <v>1.9369186250000003E-2</v>
      </c>
      <c r="M2563" s="295">
        <v>3.2325034504999996E-2</v>
      </c>
      <c r="N2563" s="295">
        <v>2.0267730324808331E-2</v>
      </c>
      <c r="O2563" s="295">
        <v>0.24521480000000001</v>
      </c>
      <c r="P2563"/>
      <c r="Q2563" s="212">
        <v>43.885264999999997</v>
      </c>
      <c r="R2563"/>
      <c r="S2563" s="156">
        <v>3.3400816999999999E-2</v>
      </c>
      <c r="T2563" s="156">
        <v>2.9430293E-2</v>
      </c>
      <c r="U2563" s="156">
        <v>1.3410166E-3</v>
      </c>
      <c r="V2563" s="156">
        <v>2.6295072000000002E-3</v>
      </c>
      <c r="W2563"/>
      <c r="X2563" s="155">
        <v>1.0624380999999999E-4</v>
      </c>
      <c r="Y2563"/>
      <c r="Z2563"/>
      <c r="AA2563"/>
      <c r="AB2563"/>
      <c r="AC2563"/>
      <c r="AD2563" s="53"/>
    </row>
    <row r="2564" spans="1:30" ht="14.4">
      <c r="A2564" t="s">
        <v>1289</v>
      </c>
      <c r="B2564" s="150" t="s">
        <v>1274</v>
      </c>
      <c r="C2564" s="151" t="str">
        <f t="shared" si="471"/>
        <v>P.030.29.300</v>
      </c>
      <c r="D2564" t="s">
        <v>1430</v>
      </c>
      <c r="E2564" s="150" t="s">
        <v>352</v>
      </c>
      <c r="F2564" s="153" t="str">
        <f t="shared" si="472"/>
        <v>Sulfuric acid esters (n=1, std=-)</v>
      </c>
      <c r="G2564" s="277">
        <v>1.1617915333333335</v>
      </c>
      <c r="H2564" s="44"/>
      <c r="I2564"/>
      <c r="J2564" s="294">
        <v>0.1936729330751</v>
      </c>
      <c r="K2564" s="44"/>
      <c r="L2564" s="295">
        <v>7.4534675599999996E-3</v>
      </c>
      <c r="M2564" s="295">
        <v>1.0373504305099999E-2</v>
      </c>
      <c r="N2564" s="295">
        <v>1.5772312100000001E-3</v>
      </c>
      <c r="O2564" s="295">
        <v>0.17426873000000001</v>
      </c>
      <c r="P2564"/>
      <c r="Q2564" s="212">
        <v>33.389240000000001</v>
      </c>
      <c r="R2564"/>
      <c r="S2564" s="156">
        <v>2.2910447E-2</v>
      </c>
      <c r="T2564" s="156">
        <v>1.9618242000000001E-2</v>
      </c>
      <c r="U2564" s="156">
        <v>9.2569527000000004E-4</v>
      </c>
      <c r="V2564" s="156">
        <v>2.3665095999999999E-3</v>
      </c>
      <c r="W2564"/>
      <c r="X2564" s="155">
        <v>7.6294871000000001E-5</v>
      </c>
      <c r="Y2564"/>
      <c r="Z2564"/>
      <c r="AA2564"/>
      <c r="AB2564"/>
      <c r="AC2564"/>
      <c r="AD2564" s="53"/>
    </row>
    <row r="2565" spans="1:30" ht="14.4">
      <c r="A2565" t="s">
        <v>1290</v>
      </c>
      <c r="B2565" s="150" t="s">
        <v>1274</v>
      </c>
      <c r="C2565" s="151" t="str">
        <f t="shared" si="471"/>
        <v>P.030.30.100</v>
      </c>
      <c r="D2565" t="s">
        <v>1430</v>
      </c>
      <c r="E2565" s="150" t="s">
        <v>352</v>
      </c>
      <c r="F2565" s="153" t="str">
        <f t="shared" si="472"/>
        <v>Tetrahydrofurans (n=1, std=-)</v>
      </c>
      <c r="G2565" s="277">
        <v>5.5069544000000006</v>
      </c>
      <c r="H2565" s="44"/>
      <c r="I2565"/>
      <c r="J2565" s="294">
        <v>0.9531138274113985</v>
      </c>
      <c r="K2565" s="44"/>
      <c r="L2565" s="295">
        <v>6.1873047900000006E-2</v>
      </c>
      <c r="M2565" s="295">
        <v>-0.18444917369999997</v>
      </c>
      <c r="N2565" s="295">
        <v>0.24964679321139843</v>
      </c>
      <c r="O2565" s="295">
        <v>0.82604316</v>
      </c>
      <c r="P2565"/>
      <c r="Q2565" s="212">
        <v>161.97297</v>
      </c>
      <c r="R2565"/>
      <c r="S2565" s="156">
        <v>0.11865158000000001</v>
      </c>
      <c r="T2565" s="156">
        <v>0.103218</v>
      </c>
      <c r="U2565" s="156">
        <v>4.5710040999999996E-3</v>
      </c>
      <c r="V2565" s="156">
        <v>1.0862576000000001E-2</v>
      </c>
      <c r="W2565"/>
      <c r="X2565" s="155">
        <v>3.8465242999999999E-4</v>
      </c>
      <c r="Y2565"/>
      <c r="Z2565"/>
      <c r="AA2565"/>
      <c r="AB2565"/>
      <c r="AC2565"/>
      <c r="AD2565" s="53"/>
    </row>
    <row r="2566" spans="1:30" ht="14.4">
      <c r="A2566" t="s">
        <v>3365</v>
      </c>
      <c r="B2566" s="150" t="s">
        <v>1274</v>
      </c>
      <c r="C2566" s="151" t="str">
        <f t="shared" si="471"/>
        <v>P.030.30.200</v>
      </c>
      <c r="D2566" t="s">
        <v>1430</v>
      </c>
      <c r="E2566" s="150" t="s">
        <v>352</v>
      </c>
      <c r="F2566" s="153" t="str">
        <f t="shared" si="472"/>
        <v>Thiocarbamic acid derivatives (n=1, std=-)</v>
      </c>
      <c r="G2566" s="277">
        <v>7.6174953333333342</v>
      </c>
      <c r="H2566" s="44"/>
      <c r="I2566"/>
      <c r="J2566" s="294">
        <v>1.4301144293450001</v>
      </c>
      <c r="K2566" s="44"/>
      <c r="L2566" s="295">
        <v>5.9574198320000001E-2</v>
      </c>
      <c r="M2566" s="295">
        <v>0.132884386425</v>
      </c>
      <c r="N2566" s="295">
        <v>9.5031544600000004E-2</v>
      </c>
      <c r="O2566" s="295">
        <v>1.1426243</v>
      </c>
      <c r="P2566"/>
      <c r="Q2566" s="212">
        <v>122.05938</v>
      </c>
      <c r="R2566"/>
      <c r="S2566" s="156">
        <v>0.15585678</v>
      </c>
      <c r="T2566" s="156">
        <v>0.14373419000000001</v>
      </c>
      <c r="U2566" s="156">
        <v>6.2913492E-3</v>
      </c>
      <c r="V2566" s="156">
        <v>5.8312501999999997E-3</v>
      </c>
      <c r="W2566"/>
      <c r="X2566" s="155">
        <v>3.8947814E-4</v>
      </c>
      <c r="Y2566"/>
      <c r="Z2566"/>
      <c r="AA2566"/>
      <c r="AB2566"/>
      <c r="AC2566"/>
      <c r="AD2566" s="53"/>
    </row>
    <row r="2567" spans="1:30" ht="14.4">
      <c r="A2567" t="s">
        <v>3709</v>
      </c>
      <c r="B2567" s="150" t="s">
        <v>1274</v>
      </c>
      <c r="C2567" s="151" t="str">
        <f t="shared" si="471"/>
        <v>P.030.30.300</v>
      </c>
      <c r="D2567" t="s">
        <v>1430</v>
      </c>
      <c r="E2567" s="150" t="s">
        <v>352</v>
      </c>
      <c r="F2567" s="153" t="str">
        <f t="shared" si="472"/>
        <v>Thiophosphoric acid esters (n=2, std=0.060)</v>
      </c>
      <c r="G2567" s="277">
        <v>5.9101018666666674</v>
      </c>
      <c r="H2567" s="44"/>
      <c r="I2567"/>
      <c r="J2567" s="294">
        <v>1.095359859864</v>
      </c>
      <c r="K2567" s="44"/>
      <c r="L2567" s="295">
        <v>4.0800267649999999E-2</v>
      </c>
      <c r="M2567" s="295">
        <v>7.6840126613999998E-2</v>
      </c>
      <c r="N2567" s="295">
        <v>9.1204185600000001E-2</v>
      </c>
      <c r="O2567" s="295">
        <v>0.88651528000000002</v>
      </c>
      <c r="P2567"/>
      <c r="Q2567" s="212">
        <v>98.597577000000001</v>
      </c>
      <c r="R2567"/>
      <c r="S2567" s="156">
        <v>0.11367035</v>
      </c>
      <c r="T2567" s="156">
        <v>0.10467187999999999</v>
      </c>
      <c r="U2567" s="156">
        <v>4.7546133000000001E-3</v>
      </c>
      <c r="V2567" s="156">
        <v>4.2438568999999997E-3</v>
      </c>
      <c r="W2567"/>
      <c r="X2567" s="155">
        <v>2.9617601000000001E-4</v>
      </c>
      <c r="Y2567"/>
      <c r="Z2567"/>
      <c r="AA2567"/>
      <c r="AB2567"/>
      <c r="AC2567"/>
      <c r="AD2567" s="53"/>
    </row>
    <row r="2568" spans="1:30" ht="14.4">
      <c r="A2568" t="s">
        <v>3366</v>
      </c>
      <c r="B2568" s="150" t="s">
        <v>1274</v>
      </c>
      <c r="C2568" s="151" t="str">
        <f t="shared" si="471"/>
        <v>P.030.30.500</v>
      </c>
      <c r="D2568" t="s">
        <v>1430</v>
      </c>
      <c r="E2568" s="150" t="s">
        <v>352</v>
      </c>
      <c r="F2568" s="153" t="str">
        <f t="shared" si="472"/>
        <v>Transition metal chlorides (n=1, std=-)</v>
      </c>
      <c r="G2568" s="277">
        <v>0.45609149333333332</v>
      </c>
      <c r="H2568" s="44"/>
      <c r="I2568"/>
      <c r="J2568" s="294">
        <v>9.3508662286899996E-2</v>
      </c>
      <c r="K2568" s="44"/>
      <c r="L2568" s="295">
        <v>5.7844403788000001E-3</v>
      </c>
      <c r="M2568" s="295">
        <v>1.5754873277099998E-2</v>
      </c>
      <c r="N2568" s="295">
        <v>3.5556246309999999E-3</v>
      </c>
      <c r="O2568" s="295">
        <v>6.8413723999999995E-2</v>
      </c>
      <c r="P2568"/>
      <c r="Q2568" s="212">
        <v>3.9775342</v>
      </c>
      <c r="R2568"/>
      <c r="S2568" s="156">
        <v>1.1906172E-2</v>
      </c>
      <c r="T2568" s="156">
        <v>1.1356513E-2</v>
      </c>
      <c r="U2568" s="156">
        <v>4.2843961000000002E-4</v>
      </c>
      <c r="V2568" s="156">
        <v>1.2122011E-4</v>
      </c>
      <c r="W2568"/>
      <c r="X2568" s="155">
        <v>3.0571943999999998E-5</v>
      </c>
      <c r="Y2568"/>
      <c r="Z2568"/>
      <c r="AA2568"/>
      <c r="AB2568"/>
      <c r="AC2568"/>
      <c r="AD2568" s="53"/>
    </row>
    <row r="2569" spans="1:30" ht="14.4">
      <c r="A2569" t="s">
        <v>3710</v>
      </c>
      <c r="B2569" s="150" t="s">
        <v>1274</v>
      </c>
      <c r="C2569" s="151" t="str">
        <f t="shared" si="471"/>
        <v>P.030.31.100</v>
      </c>
      <c r="D2569" t="s">
        <v>1430</v>
      </c>
      <c r="E2569" s="150" t="s">
        <v>352</v>
      </c>
      <c r="F2569" s="153" t="str">
        <f t="shared" si="472"/>
        <v>Unsaturated aliphatic hydrocarbons (n=3, std=0.023)</v>
      </c>
      <c r="G2569" s="277">
        <v>1.8941915333333335</v>
      </c>
      <c r="H2569" s="44"/>
      <c r="I2569"/>
      <c r="J2569" s="294">
        <v>0.39477375109454926</v>
      </c>
      <c r="K2569" s="44"/>
      <c r="L2569" s="295">
        <v>4.6625108720000003E-2</v>
      </c>
      <c r="M2569" s="295">
        <v>5.4917444159900006E-2</v>
      </c>
      <c r="N2569" s="295">
        <v>9.1024682146492401E-3</v>
      </c>
      <c r="O2569" s="295">
        <v>0.28412873</v>
      </c>
      <c r="P2569"/>
      <c r="Q2569" s="212">
        <v>65.434524999999994</v>
      </c>
      <c r="R2569"/>
      <c r="S2569" s="156">
        <v>3.9234142999999999E-2</v>
      </c>
      <c r="T2569" s="156">
        <v>3.2998240999999998E-2</v>
      </c>
      <c r="U2569" s="156">
        <v>1.6167748999999999E-3</v>
      </c>
      <c r="V2569" s="156">
        <v>4.6191269999999998E-3</v>
      </c>
      <c r="W2569"/>
      <c r="X2569" s="155">
        <v>1.4974220999999999E-4</v>
      </c>
      <c r="Y2569"/>
      <c r="Z2569"/>
      <c r="AA2569"/>
      <c r="AB2569"/>
      <c r="AC2569"/>
      <c r="AD2569" s="53"/>
    </row>
    <row r="2570" spans="1:30" ht="14.4">
      <c r="A2570" t="s">
        <v>1291</v>
      </c>
      <c r="B2570" s="150" t="s">
        <v>1274</v>
      </c>
      <c r="C2570" s="151" t="str">
        <f t="shared" si="471"/>
        <v>P.030.31.300</v>
      </c>
      <c r="D2570" t="s">
        <v>1430</v>
      </c>
      <c r="E2570" s="150" t="s">
        <v>352</v>
      </c>
      <c r="F2570" s="153" t="str">
        <f t="shared" si="472"/>
        <v>Ureas (n=1, std=-)</v>
      </c>
      <c r="G2570" s="277">
        <v>4.8498172000000004</v>
      </c>
      <c r="H2570" s="44"/>
      <c r="I2570"/>
      <c r="J2570" s="294">
        <v>0.89917538093724814</v>
      </c>
      <c r="K2570" s="44"/>
      <c r="L2570" s="295">
        <v>4.3130654520000006E-2</v>
      </c>
      <c r="M2570" s="295">
        <v>0.10181756994000001</v>
      </c>
      <c r="N2570" s="295">
        <v>2.6754576477248083E-2</v>
      </c>
      <c r="O2570" s="295">
        <v>0.72747258000000004</v>
      </c>
      <c r="P2570"/>
      <c r="Q2570" s="212">
        <v>69.884844999999999</v>
      </c>
      <c r="R2570"/>
      <c r="S2570" s="156">
        <v>0.10440366</v>
      </c>
      <c r="T2570" s="156">
        <v>9.5783083000000005E-2</v>
      </c>
      <c r="U2570" s="156">
        <v>4.1068436999999996E-3</v>
      </c>
      <c r="V2570" s="156">
        <v>4.5137336E-3</v>
      </c>
      <c r="W2570"/>
      <c r="X2570" s="155">
        <v>2.5163502999999999E-4</v>
      </c>
      <c r="Y2570"/>
      <c r="Z2570"/>
      <c r="AA2570"/>
      <c r="AB2570"/>
      <c r="AC2570"/>
      <c r="AD2570" s="53"/>
    </row>
    <row r="2571" spans="1:30" ht="14.4">
      <c r="A2571" t="s">
        <v>1292</v>
      </c>
      <c r="B2571" s="150" t="s">
        <v>1274</v>
      </c>
      <c r="C2571" s="151" t="str">
        <f t="shared" si="471"/>
        <v>P.030.34.100</v>
      </c>
      <c r="D2571" t="s">
        <v>1430</v>
      </c>
      <c r="E2571" s="150" t="s">
        <v>352</v>
      </c>
      <c r="F2571" s="153" t="str">
        <f t="shared" si="472"/>
        <v>Xylenes (n=1, std=-)</v>
      </c>
      <c r="G2571" s="277">
        <v>1.25</v>
      </c>
      <c r="H2571" s="44"/>
      <c r="I2571"/>
      <c r="J2571" s="294">
        <v>0.31621323022999998</v>
      </c>
      <c r="K2571" s="44"/>
      <c r="L2571" s="295">
        <v>5.534406343E-2</v>
      </c>
      <c r="M2571" s="295">
        <v>4.9095166799999992E-2</v>
      </c>
      <c r="N2571" s="295">
        <v>2.4274E-2</v>
      </c>
      <c r="O2571" s="295">
        <v>0.1875</v>
      </c>
      <c r="P2571"/>
      <c r="Q2571" s="212">
        <v>45.473999999999997</v>
      </c>
      <c r="R2571"/>
      <c r="S2571" s="156">
        <v>2.3670546000000001E-2</v>
      </c>
      <c r="T2571" s="156">
        <v>1.9389127999999999E-2</v>
      </c>
      <c r="U2571" s="156">
        <v>1.0345743E-3</v>
      </c>
      <c r="V2571" s="156">
        <v>3.2468435999999999E-3</v>
      </c>
      <c r="W2571"/>
      <c r="X2571" s="155">
        <v>1.0248385999999999E-4</v>
      </c>
      <c r="Y2571"/>
      <c r="Z2571"/>
      <c r="AA2571"/>
      <c r="AB2571"/>
      <c r="AC2571"/>
      <c r="AD2571" s="53"/>
    </row>
    <row r="2572" spans="1:30" ht="14.4">
      <c r="A2572" t="s">
        <v>1293</v>
      </c>
      <c r="B2572" s="150" t="s">
        <v>1274</v>
      </c>
      <c r="C2572" s="151" t="str">
        <f t="shared" si="471"/>
        <v>P.030.51.100</v>
      </c>
      <c r="D2572" t="s">
        <v>1430</v>
      </c>
      <c r="E2572" s="150" t="s">
        <v>352</v>
      </c>
      <c r="F2572" s="153" t="str">
        <f t="shared" si="472"/>
        <v>Acrylic acids and derivatives (n=2, std=0.10)</v>
      </c>
      <c r="G2572" s="277">
        <v>3.5750000000000002</v>
      </c>
      <c r="H2572" s="44"/>
      <c r="I2572"/>
      <c r="J2572" s="294">
        <v>0.83053039104499993</v>
      </c>
      <c r="K2572" s="44"/>
      <c r="L2572" s="295">
        <v>0.10662264402</v>
      </c>
      <c r="M2572" s="295">
        <v>0.126858747025</v>
      </c>
      <c r="N2572" s="295">
        <v>6.0798999999999999E-2</v>
      </c>
      <c r="O2572" s="295">
        <v>0.53625</v>
      </c>
      <c r="P2572"/>
      <c r="Q2572" s="212">
        <v>3.1118999999999999</v>
      </c>
      <c r="R2572"/>
      <c r="S2572" s="156">
        <v>9.1071154000000001E-2</v>
      </c>
      <c r="T2572" s="156">
        <v>8.7777360999999998E-2</v>
      </c>
      <c r="U2572" s="156">
        <v>3.2886400999999998E-3</v>
      </c>
      <c r="V2572" s="156">
        <v>5.1522240000000002E-6</v>
      </c>
      <c r="W2572"/>
      <c r="X2572" s="155">
        <v>1.9072781999999999E-4</v>
      </c>
      <c r="Y2572"/>
      <c r="Z2572"/>
      <c r="AA2572"/>
      <c r="AB2572"/>
      <c r="AC2572"/>
      <c r="AD2572" s="53"/>
    </row>
    <row r="2573" spans="1:30" ht="14.4">
      <c r="A2573" t="s">
        <v>1294</v>
      </c>
      <c r="B2573" s="150" t="s">
        <v>1274</v>
      </c>
      <c r="C2573" s="151" t="str">
        <f t="shared" si="471"/>
        <v>P.030.52.100</v>
      </c>
      <c r="D2573" t="s">
        <v>1430</v>
      </c>
      <c r="E2573" s="150" t="s">
        <v>352</v>
      </c>
      <c r="F2573" s="153" t="str">
        <f t="shared" si="472"/>
        <v>Benzenediols (n=2, std=1.80)</v>
      </c>
      <c r="G2573" s="277">
        <v>8.8260000000000005</v>
      </c>
      <c r="H2573" s="44"/>
      <c r="I2573"/>
      <c r="J2573" s="294">
        <v>2.0725080198199999</v>
      </c>
      <c r="K2573" s="44"/>
      <c r="L2573" s="295">
        <v>0.26860796600000003</v>
      </c>
      <c r="M2573" s="295">
        <v>0.37675205381999999</v>
      </c>
      <c r="N2573" s="295">
        <v>0.10324800000000001</v>
      </c>
      <c r="O2573" s="295">
        <v>1.3239000000000001</v>
      </c>
      <c r="P2573"/>
      <c r="Q2573" s="212">
        <v>6.4493</v>
      </c>
      <c r="R2573"/>
      <c r="S2573" s="156">
        <v>0.23235091999999999</v>
      </c>
      <c r="T2573" s="156">
        <v>0.22408123999999999</v>
      </c>
      <c r="U2573" s="156">
        <v>8.2622809999999998E-3</v>
      </c>
      <c r="V2573" s="156">
        <v>7.3984680000000004E-6</v>
      </c>
      <c r="W2573"/>
      <c r="X2573" s="155">
        <v>4.6370926999999998E-4</v>
      </c>
      <c r="Y2573"/>
      <c r="Z2573"/>
      <c r="AA2573"/>
      <c r="AB2573"/>
      <c r="AC2573"/>
      <c r="AD2573" s="53"/>
    </row>
    <row r="2574" spans="1:30" ht="14.4">
      <c r="A2574" t="s">
        <v>1295</v>
      </c>
      <c r="B2574" s="150" t="s">
        <v>1274</v>
      </c>
      <c r="C2574" s="151" t="str">
        <f t="shared" si="471"/>
        <v>P.030.52.200</v>
      </c>
      <c r="D2574" t="s">
        <v>1430</v>
      </c>
      <c r="E2574" s="150" t="s">
        <v>352</v>
      </c>
      <c r="F2574" s="153" t="str">
        <f t="shared" si="472"/>
        <v>Benzoic acids and derivatives (n=2, std=0.10)</v>
      </c>
      <c r="G2574" s="277">
        <v>4.0069999999999997</v>
      </c>
      <c r="H2574" s="44"/>
      <c r="I2574"/>
      <c r="J2574" s="294">
        <v>1.005655368462</v>
      </c>
      <c r="K2574" s="44"/>
      <c r="L2574" s="295">
        <v>0.16338497290000001</v>
      </c>
      <c r="M2574" s="295">
        <v>0.152237395562</v>
      </c>
      <c r="N2574" s="295">
        <v>8.8983000000000007E-2</v>
      </c>
      <c r="O2574" s="295">
        <v>0.60104999999999997</v>
      </c>
      <c r="P2574"/>
      <c r="Q2574" s="212">
        <v>4.5551000000000004</v>
      </c>
      <c r="R2574"/>
      <c r="S2574" s="156">
        <v>0.10529968000000001</v>
      </c>
      <c r="T2574" s="156">
        <v>0.10156353</v>
      </c>
      <c r="U2574" s="156">
        <v>3.7286067E-3</v>
      </c>
      <c r="V2574" s="156">
        <v>7.5398399999999996E-6</v>
      </c>
      <c r="W2574"/>
      <c r="X2574" s="155">
        <v>2.4453080000000002E-4</v>
      </c>
      <c r="Y2574"/>
      <c r="Z2574"/>
      <c r="AA2574"/>
      <c r="AB2574"/>
      <c r="AC2574"/>
      <c r="AD2574" s="53"/>
    </row>
    <row r="2575" spans="1:30" ht="14.4">
      <c r="A2575" t="s">
        <v>1296</v>
      </c>
      <c r="B2575" s="150" t="s">
        <v>1274</v>
      </c>
      <c r="C2575" s="151" t="str">
        <f t="shared" si="471"/>
        <v>P.030.53.100</v>
      </c>
      <c r="D2575" t="s">
        <v>1430</v>
      </c>
      <c r="E2575" s="150" t="s">
        <v>352</v>
      </c>
      <c r="F2575" s="153" t="str">
        <f t="shared" si="472"/>
        <v>Carbohydrates and carbohydrate conjugates (n=2, std=0.61)</v>
      </c>
      <c r="G2575" s="277">
        <v>2.1860000000000004</v>
      </c>
      <c r="H2575" s="44"/>
      <c r="I2575"/>
      <c r="J2575" s="294">
        <v>0.94073498458600002</v>
      </c>
      <c r="K2575" s="44"/>
      <c r="L2575" s="295">
        <v>9.3427329320000002E-2</v>
      </c>
      <c r="M2575" s="295">
        <v>0.47197115526600003</v>
      </c>
      <c r="N2575" s="295">
        <v>4.7436499999999999E-2</v>
      </c>
      <c r="O2575" s="295">
        <v>0.32790000000000002</v>
      </c>
      <c r="P2575"/>
      <c r="Q2575" s="212">
        <v>2.0069499999999998</v>
      </c>
      <c r="R2575"/>
      <c r="S2575" s="156">
        <v>5.4756859999999997E-2</v>
      </c>
      <c r="T2575" s="156">
        <v>5.2752831E-2</v>
      </c>
      <c r="U2575" s="156">
        <v>1.9995210000000002E-3</v>
      </c>
      <c r="V2575" s="156">
        <v>4.5081960000000002E-6</v>
      </c>
      <c r="W2575"/>
      <c r="X2575" s="155">
        <v>1.3609137999999999E-4</v>
      </c>
      <c r="Y2575"/>
      <c r="Z2575"/>
      <c r="AA2575"/>
      <c r="AB2575"/>
      <c r="AC2575"/>
      <c r="AD2575" s="53"/>
    </row>
    <row r="2576" spans="1:30" ht="14.4">
      <c r="A2576" t="s">
        <v>1297</v>
      </c>
      <c r="B2576" s="150" t="s">
        <v>1274</v>
      </c>
      <c r="C2576" s="151" t="str">
        <f t="shared" si="471"/>
        <v>P.030.53.200</v>
      </c>
      <c r="D2576" t="s">
        <v>1430</v>
      </c>
      <c r="E2576" s="150" t="s">
        <v>352</v>
      </c>
      <c r="F2576" s="153" t="str">
        <f t="shared" si="472"/>
        <v>Carbonic acid diesters (n=2, std=0.12)</v>
      </c>
      <c r="G2576" s="277">
        <v>2.0209999999999999</v>
      </c>
      <c r="H2576" s="44"/>
      <c r="I2576"/>
      <c r="J2576" s="294">
        <v>0.50080012587159994</v>
      </c>
      <c r="K2576" s="44"/>
      <c r="L2576" s="295">
        <v>7.6702518099999992E-2</v>
      </c>
      <c r="M2576" s="295">
        <v>7.2894707771599995E-2</v>
      </c>
      <c r="N2576" s="295">
        <v>4.8052899999999996E-2</v>
      </c>
      <c r="O2576" s="295">
        <v>0.30314999999999998</v>
      </c>
      <c r="P2576"/>
      <c r="Q2576" s="212">
        <v>2.1783299999999999</v>
      </c>
      <c r="R2576"/>
      <c r="S2576" s="156">
        <v>5.1191632000000001E-2</v>
      </c>
      <c r="T2576" s="156">
        <v>4.9342127E-2</v>
      </c>
      <c r="U2576" s="156">
        <v>1.8451063999999999E-3</v>
      </c>
      <c r="V2576" s="156">
        <v>4.3982399999999999E-6</v>
      </c>
      <c r="W2576"/>
      <c r="X2576" s="155">
        <v>1.2007333E-4</v>
      </c>
      <c r="Y2576"/>
      <c r="Z2576"/>
      <c r="AA2576"/>
      <c r="AB2576"/>
      <c r="AC2576"/>
      <c r="AD2576" s="53"/>
    </row>
    <row r="2577" spans="1:30" ht="14.4">
      <c r="A2577" t="s">
        <v>1298</v>
      </c>
      <c r="B2577" s="150" t="s">
        <v>1274</v>
      </c>
      <c r="C2577" s="151" t="str">
        <f t="shared" si="471"/>
        <v>P.030.54.100</v>
      </c>
      <c r="D2577" t="s">
        <v>1430</v>
      </c>
      <c r="E2577" s="150" t="s">
        <v>352</v>
      </c>
      <c r="F2577" s="153" t="str">
        <f t="shared" si="472"/>
        <v>Diphenylmethanes (n=2, std=0.66)</v>
      </c>
      <c r="G2577" s="277">
        <v>4.0040000000000004</v>
      </c>
      <c r="H2577" s="44"/>
      <c r="I2577"/>
      <c r="J2577" s="294">
        <v>1.2840971132500001</v>
      </c>
      <c r="K2577" s="44"/>
      <c r="L2577" s="295">
        <v>0.29998081399999998</v>
      </c>
      <c r="M2577" s="295">
        <v>0.26552929924999996</v>
      </c>
      <c r="N2577" s="295">
        <v>0.11798699999999999</v>
      </c>
      <c r="O2577" s="295">
        <v>0.60060000000000002</v>
      </c>
      <c r="P2577"/>
      <c r="Q2577" s="212">
        <v>8.1180000000000003</v>
      </c>
      <c r="R2577"/>
      <c r="S2577" s="156">
        <v>0.11521728000000001</v>
      </c>
      <c r="T2577" s="156">
        <v>0.1111767</v>
      </c>
      <c r="U2577" s="156">
        <v>4.0329978999999998E-3</v>
      </c>
      <c r="V2577" s="156">
        <v>7.5869640000000002E-6</v>
      </c>
      <c r="W2577"/>
      <c r="X2577" s="155">
        <v>3.7542590000000001E-4</v>
      </c>
      <c r="Y2577"/>
      <c r="Z2577"/>
      <c r="AA2577"/>
      <c r="AB2577"/>
      <c r="AC2577"/>
      <c r="AD2577" s="53"/>
    </row>
    <row r="2578" spans="1:30" ht="14.4">
      <c r="A2578" t="s">
        <v>1299</v>
      </c>
      <c r="B2578" s="150" t="s">
        <v>1274</v>
      </c>
      <c r="C2578" s="151" t="str">
        <f t="shared" si="471"/>
        <v>P.030.58.100</v>
      </c>
      <c r="D2578" t="s">
        <v>1430</v>
      </c>
      <c r="E2578" s="150" t="s">
        <v>352</v>
      </c>
      <c r="F2578" s="153" t="str">
        <f t="shared" si="472"/>
        <v>Halomethanes (n=6, std=3.60)</v>
      </c>
      <c r="G2578" s="277">
        <v>6.5580000000000007</v>
      </c>
      <c r="H2578" s="44"/>
      <c r="I2578"/>
      <c r="J2578" s="294">
        <v>1.877879870945</v>
      </c>
      <c r="K2578" s="44"/>
      <c r="L2578" s="295">
        <v>0.28563180399999999</v>
      </c>
      <c r="M2578" s="295">
        <v>0.25176706694500001</v>
      </c>
      <c r="N2578" s="295">
        <v>0.35678100000000001</v>
      </c>
      <c r="O2578" s="295">
        <v>0.98370000000000002</v>
      </c>
      <c r="P2578"/>
      <c r="Q2578" s="212">
        <v>6.5846</v>
      </c>
      <c r="R2578"/>
      <c r="S2578" s="156">
        <v>0.17513042000000001</v>
      </c>
      <c r="T2578" s="156">
        <v>0.16883176</v>
      </c>
      <c r="U2578" s="156">
        <v>6.2548867999999997E-3</v>
      </c>
      <c r="V2578" s="156">
        <v>4.3778196000000003E-5</v>
      </c>
      <c r="W2578"/>
      <c r="X2578" s="155">
        <v>5.4868061999999997E-4</v>
      </c>
      <c r="Y2578"/>
      <c r="Z2578"/>
      <c r="AA2578"/>
      <c r="AB2578"/>
      <c r="AC2578"/>
      <c r="AD2578" s="53"/>
    </row>
    <row r="2579" spans="1:30" ht="14.4">
      <c r="A2579" t="s">
        <v>1300</v>
      </c>
      <c r="B2579" s="150" t="s">
        <v>1274</v>
      </c>
      <c r="C2579" s="151" t="str">
        <f t="shared" si="471"/>
        <v>P.030.59.100</v>
      </c>
      <c r="D2579" t="s">
        <v>1430</v>
      </c>
      <c r="E2579" s="150" t="s">
        <v>352</v>
      </c>
      <c r="F2579" s="153" t="str">
        <f t="shared" si="472"/>
        <v>Isoindolines (n=2, std=2.69)</v>
      </c>
      <c r="G2579" s="277">
        <v>7.532</v>
      </c>
      <c r="H2579" s="44"/>
      <c r="I2579"/>
      <c r="J2579" s="294">
        <v>2.04314384033</v>
      </c>
      <c r="K2579" s="44"/>
      <c r="L2579" s="295">
        <v>0.32120309920000001</v>
      </c>
      <c r="M2579" s="295">
        <v>0.43316674112999998</v>
      </c>
      <c r="N2579" s="295">
        <v>0.158974</v>
      </c>
      <c r="O2579" s="295">
        <v>1.1297999999999999</v>
      </c>
      <c r="P2579"/>
      <c r="Q2579" s="212">
        <v>7.7121000000000004</v>
      </c>
      <c r="R2579"/>
      <c r="S2579" s="156">
        <v>0.23507249</v>
      </c>
      <c r="T2579" s="156">
        <v>0.22745936</v>
      </c>
      <c r="U2579" s="156">
        <v>7.5991710000000001E-3</v>
      </c>
      <c r="V2579" s="156">
        <v>1.3964412000000001E-5</v>
      </c>
      <c r="W2579"/>
      <c r="X2579" s="155">
        <v>5.1132963999999997E-4</v>
      </c>
      <c r="Y2579"/>
      <c r="Z2579"/>
      <c r="AA2579"/>
      <c r="AB2579"/>
      <c r="AC2579"/>
      <c r="AD2579" s="53"/>
    </row>
    <row r="2580" spans="1:30" ht="14.4">
      <c r="A2580" t="s">
        <v>1301</v>
      </c>
      <c r="B2580" s="150" t="s">
        <v>1274</v>
      </c>
      <c r="C2580" s="151" t="str">
        <f t="shared" si="471"/>
        <v>P.030.63.100</v>
      </c>
      <c r="D2580" t="s">
        <v>1430</v>
      </c>
      <c r="E2580" s="150" t="s">
        <v>352</v>
      </c>
      <c r="F2580" s="153" t="str">
        <f t="shared" si="472"/>
        <v>Methylpyridines (n=2, std=3.53)</v>
      </c>
      <c r="G2580" s="277">
        <v>4.2320000000000002</v>
      </c>
      <c r="H2580" s="44"/>
      <c r="I2580"/>
      <c r="J2580" s="294">
        <v>2.7531138827800001</v>
      </c>
      <c r="K2580" s="44"/>
      <c r="L2580" s="295">
        <v>1.7930352702000001</v>
      </c>
      <c r="M2580" s="295">
        <v>0.24393061257999998</v>
      </c>
      <c r="N2580" s="295">
        <v>8.1348000000000004E-2</v>
      </c>
      <c r="O2580" s="295">
        <v>0.63480000000000003</v>
      </c>
      <c r="P2580"/>
      <c r="Q2580" s="212">
        <v>5.2316000000000003</v>
      </c>
      <c r="R2580"/>
      <c r="S2580" s="156">
        <v>0.11228339</v>
      </c>
      <c r="T2580" s="156">
        <v>0.10808928</v>
      </c>
      <c r="U2580" s="156">
        <v>4.1884556E-3</v>
      </c>
      <c r="V2580" s="156">
        <v>5.6548800000000001E-6</v>
      </c>
      <c r="W2580"/>
      <c r="X2580" s="155">
        <v>1.3995334E-3</v>
      </c>
      <c r="Y2580"/>
      <c r="Z2580"/>
      <c r="AA2580"/>
      <c r="AB2580"/>
      <c r="AC2580"/>
      <c r="AD2580" s="53"/>
    </row>
    <row r="2581" spans="1:30" ht="14.4">
      <c r="A2581" t="s">
        <v>1302</v>
      </c>
      <c r="B2581" s="150" t="s">
        <v>1274</v>
      </c>
      <c r="C2581" s="151" t="str">
        <f t="shared" si="471"/>
        <v>P.030.64.100</v>
      </c>
      <c r="D2581" t="s">
        <v>1430</v>
      </c>
      <c r="E2581" s="150" t="s">
        <v>352</v>
      </c>
      <c r="F2581" s="153" t="str">
        <f t="shared" si="472"/>
        <v>Nitrobenzenes (n=4, std=1.15)</v>
      </c>
      <c r="G2581" s="277">
        <v>2.5840000000000001</v>
      </c>
      <c r="H2581" s="44"/>
      <c r="I2581"/>
      <c r="J2581" s="294">
        <v>0.66886800552600012</v>
      </c>
      <c r="K2581" s="44"/>
      <c r="L2581" s="295">
        <v>7.967261560000001E-2</v>
      </c>
      <c r="M2581" s="295">
        <v>0.16240698992600003</v>
      </c>
      <c r="N2581" s="295">
        <v>3.9188399999999998E-2</v>
      </c>
      <c r="O2581" s="295">
        <v>0.3876</v>
      </c>
      <c r="P2581"/>
      <c r="Q2581" s="212">
        <v>2.0655800000000002</v>
      </c>
      <c r="R2581"/>
      <c r="S2581" s="156">
        <v>7.3373703999999998E-2</v>
      </c>
      <c r="T2581" s="156">
        <v>7.0847541E-2</v>
      </c>
      <c r="U2581" s="156">
        <v>2.5229114000000002E-3</v>
      </c>
      <c r="V2581" s="156">
        <v>3.251556E-6</v>
      </c>
      <c r="W2581"/>
      <c r="X2581" s="155">
        <v>1.4429001E-4</v>
      </c>
      <c r="Y2581"/>
      <c r="Z2581"/>
      <c r="AA2581"/>
      <c r="AB2581"/>
      <c r="AC2581"/>
      <c r="AD2581" s="53"/>
    </row>
    <row r="2582" spans="1:30" ht="14.4">
      <c r="A2582" t="s">
        <v>1303</v>
      </c>
      <c r="B2582" s="150" t="s">
        <v>1274</v>
      </c>
      <c r="C2582" s="151" t="str">
        <f t="shared" si="471"/>
        <v>P.030.65.100</v>
      </c>
      <c r="D2582" t="s">
        <v>1430</v>
      </c>
      <c r="E2582" s="150" t="s">
        <v>352</v>
      </c>
      <c r="F2582" s="153" t="str">
        <f t="shared" si="472"/>
        <v>Organic alkali metal salts (n=3, std=0.25)</v>
      </c>
      <c r="G2582" s="277">
        <v>2.254</v>
      </c>
      <c r="H2582" s="44"/>
      <c r="I2582"/>
      <c r="J2582" s="294">
        <v>0.70311523312599999</v>
      </c>
      <c r="K2582" s="44"/>
      <c r="L2582" s="295">
        <v>8.1947959119999997E-2</v>
      </c>
      <c r="M2582" s="295">
        <v>0.23305307400600001</v>
      </c>
      <c r="N2582" s="295">
        <v>5.0014199999999995E-2</v>
      </c>
      <c r="O2582" s="295">
        <v>0.33810000000000001</v>
      </c>
      <c r="P2582"/>
      <c r="Q2582" s="212">
        <v>2.2730399999999999</v>
      </c>
      <c r="R2582"/>
      <c r="S2582" s="156">
        <v>0.10351984</v>
      </c>
      <c r="T2582" s="156">
        <v>0.10061071000000001</v>
      </c>
      <c r="U2582" s="156">
        <v>2.9045611E-3</v>
      </c>
      <c r="V2582" s="156">
        <v>4.5710279999999999E-6</v>
      </c>
      <c r="W2582"/>
      <c r="X2582" s="155">
        <v>1.7346606E-4</v>
      </c>
      <c r="Y2582"/>
      <c r="Z2582"/>
      <c r="AA2582"/>
      <c r="AB2582"/>
      <c r="AC2582"/>
      <c r="AD2582" s="53"/>
    </row>
    <row r="2583" spans="1:30" ht="14.4">
      <c r="A2583" t="s">
        <v>1304</v>
      </c>
      <c r="B2583" s="150" t="s">
        <v>1274</v>
      </c>
      <c r="C2583" s="151" t="str">
        <f t="shared" si="471"/>
        <v>P.030.65.200</v>
      </c>
      <c r="D2583" t="s">
        <v>1430</v>
      </c>
      <c r="E2583" s="150" t="s">
        <v>352</v>
      </c>
      <c r="F2583" s="153" t="str">
        <f t="shared" si="472"/>
        <v>Organobromides (class) (n=2, std=0.15)</v>
      </c>
      <c r="G2583" s="277">
        <v>5.58</v>
      </c>
      <c r="H2583" s="44"/>
      <c r="I2583"/>
      <c r="J2583" s="294">
        <v>1.2713405756</v>
      </c>
      <c r="K2583" s="44"/>
      <c r="L2583" s="295">
        <v>0.169000805</v>
      </c>
      <c r="M2583" s="295">
        <v>0.1898326706</v>
      </c>
      <c r="N2583" s="295">
        <v>7.5507099999999994E-2</v>
      </c>
      <c r="O2583" s="295">
        <v>0.83699999999999997</v>
      </c>
      <c r="P2583"/>
      <c r="Q2583" s="212">
        <v>4.0454699999999999</v>
      </c>
      <c r="R2583"/>
      <c r="S2583" s="156">
        <v>0.14231870999999999</v>
      </c>
      <c r="T2583" s="156">
        <v>0.13718077000000001</v>
      </c>
      <c r="U2583" s="156">
        <v>5.1317447000000004E-3</v>
      </c>
      <c r="V2583" s="156">
        <v>6.1889519999999999E-6</v>
      </c>
      <c r="W2583"/>
      <c r="X2583" s="155">
        <v>2.9830459000000002E-4</v>
      </c>
      <c r="Y2583"/>
      <c r="Z2583"/>
      <c r="AA2583"/>
      <c r="AB2583"/>
      <c r="AC2583"/>
      <c r="AD2583" s="53"/>
    </row>
    <row r="2584" spans="1:30" ht="14.4">
      <c r="A2584" t="s">
        <v>1305</v>
      </c>
      <c r="B2584" s="150" t="s">
        <v>1274</v>
      </c>
      <c r="C2584" s="151" t="str">
        <f t="shared" si="471"/>
        <v>P.030.65.300</v>
      </c>
      <c r="D2584" t="s">
        <v>1430</v>
      </c>
      <c r="E2584" s="150" t="s">
        <v>352</v>
      </c>
      <c r="F2584" s="153" t="str">
        <f t="shared" si="472"/>
        <v>Organosilicon compounds (n=2, std=0.02)</v>
      </c>
      <c r="G2584" s="277">
        <v>4.5610000000000008</v>
      </c>
      <c r="H2584" s="44"/>
      <c r="I2584"/>
      <c r="J2584" s="294">
        <v>1.1728588958000001</v>
      </c>
      <c r="K2584" s="44"/>
      <c r="L2584" s="295">
        <v>0.18232300649999997</v>
      </c>
      <c r="M2584" s="295">
        <v>0.1926608893</v>
      </c>
      <c r="N2584" s="295">
        <v>0.11372499999999999</v>
      </c>
      <c r="O2584" s="295">
        <v>0.68415000000000004</v>
      </c>
      <c r="P2584"/>
      <c r="Q2584" s="212">
        <v>4.6904000000000003</v>
      </c>
      <c r="R2584"/>
      <c r="S2584" s="156">
        <v>0.12304169</v>
      </c>
      <c r="T2584" s="156">
        <v>0.11874798</v>
      </c>
      <c r="U2584" s="156">
        <v>4.2827595999999999E-3</v>
      </c>
      <c r="V2584" s="156">
        <v>1.0948476E-5</v>
      </c>
      <c r="W2584"/>
      <c r="X2584" s="155">
        <v>2.9050646E-4</v>
      </c>
      <c r="Y2584"/>
      <c r="Z2584"/>
      <c r="AA2584"/>
      <c r="AB2584"/>
      <c r="AC2584"/>
      <c r="AD2584" s="53"/>
    </row>
    <row r="2585" spans="1:30" ht="14.4">
      <c r="A2585" t="s">
        <v>1306</v>
      </c>
      <c r="B2585" s="150" t="s">
        <v>1274</v>
      </c>
      <c r="C2585" s="151" t="str">
        <f t="shared" si="471"/>
        <v>P.030.66.100</v>
      </c>
      <c r="D2585" t="s">
        <v>1430</v>
      </c>
      <c r="E2585" s="150" t="s">
        <v>352</v>
      </c>
      <c r="F2585" s="153" t="str">
        <f t="shared" si="472"/>
        <v>Phenoxy compounds (n=2, std=0.47)</v>
      </c>
      <c r="G2585" s="277">
        <v>4.194</v>
      </c>
      <c r="H2585" s="44"/>
      <c r="I2585"/>
      <c r="J2585" s="294">
        <v>1.15625495397</v>
      </c>
      <c r="K2585" s="44"/>
      <c r="L2585" s="295">
        <v>0.1423203877</v>
      </c>
      <c r="M2585" s="295">
        <v>0.30467616626999999</v>
      </c>
      <c r="N2585" s="295">
        <v>8.0158399999999991E-2</v>
      </c>
      <c r="O2585" s="295">
        <v>0.62909999999999999</v>
      </c>
      <c r="P2585"/>
      <c r="Q2585" s="212">
        <v>3.9597799999999999</v>
      </c>
      <c r="R2585"/>
      <c r="S2585" s="156">
        <v>0.1022319</v>
      </c>
      <c r="T2585" s="156">
        <v>9.8430808999999994E-2</v>
      </c>
      <c r="U2585" s="156">
        <v>3.7941367999999999E-3</v>
      </c>
      <c r="V2585" s="156">
        <v>6.9586440000000001E-6</v>
      </c>
      <c r="W2585"/>
      <c r="X2585" s="155">
        <v>2.3306796000000001E-4</v>
      </c>
      <c r="Y2585"/>
      <c r="Z2585"/>
      <c r="AA2585"/>
      <c r="AB2585"/>
      <c r="AC2585"/>
      <c r="AD2585" s="53"/>
    </row>
    <row r="2586" spans="1:30" ht="14.4">
      <c r="A2586" t="s">
        <v>1307</v>
      </c>
      <c r="B2586" s="150" t="s">
        <v>1274</v>
      </c>
      <c r="C2586" s="151" t="str">
        <f t="shared" si="471"/>
        <v>P.030.66.200</v>
      </c>
      <c r="D2586" t="s">
        <v>1430</v>
      </c>
      <c r="E2586" s="150" t="s">
        <v>352</v>
      </c>
      <c r="F2586" s="153" t="str">
        <f t="shared" si="472"/>
        <v>Phenylpropanes (n=5, std=0.69)</v>
      </c>
      <c r="G2586" s="277">
        <v>4.8770000000000007</v>
      </c>
      <c r="H2586" s="44"/>
      <c r="I2586"/>
      <c r="J2586" s="294">
        <v>1.1386499292900001</v>
      </c>
      <c r="K2586" s="44"/>
      <c r="L2586" s="295">
        <v>0.1523076334</v>
      </c>
      <c r="M2586" s="295">
        <v>0.17704429589000001</v>
      </c>
      <c r="N2586" s="295">
        <v>7.7747999999999998E-2</v>
      </c>
      <c r="O2586" s="295">
        <v>0.73155000000000003</v>
      </c>
      <c r="P2586"/>
      <c r="Q2586" s="212">
        <v>5.6375000000000002</v>
      </c>
      <c r="R2586"/>
      <c r="S2586" s="156">
        <v>0.11814167</v>
      </c>
      <c r="T2586" s="156">
        <v>0.11377442</v>
      </c>
      <c r="U2586" s="156">
        <v>4.3625775E-3</v>
      </c>
      <c r="V2586" s="156">
        <v>4.6652760000000002E-6</v>
      </c>
      <c r="W2586"/>
      <c r="X2586" s="155">
        <v>2.5446494999999998E-4</v>
      </c>
      <c r="Y2586"/>
      <c r="Z2586"/>
      <c r="AA2586"/>
      <c r="AB2586"/>
      <c r="AC2586"/>
      <c r="AD2586" s="53"/>
    </row>
    <row r="2587" spans="1:30" ht="14.4">
      <c r="A2587" t="s">
        <v>1308</v>
      </c>
      <c r="B2587" s="150" t="s">
        <v>1274</v>
      </c>
      <c r="C2587" s="151" t="str">
        <f t="shared" si="471"/>
        <v>P.030.66.300</v>
      </c>
      <c r="D2587" t="s">
        <v>1430</v>
      </c>
      <c r="E2587" s="150" t="s">
        <v>352</v>
      </c>
      <c r="F2587" s="153" t="str">
        <f t="shared" si="472"/>
        <v>Pyrazoles (n=2, std=3.47)</v>
      </c>
      <c r="G2587" s="277">
        <v>18.152000000000001</v>
      </c>
      <c r="H2587" s="44"/>
      <c r="I2587"/>
      <c r="J2587" s="294">
        <v>5.3603183399999992</v>
      </c>
      <c r="K2587" s="44"/>
      <c r="L2587" s="295">
        <v>0.69544141799999992</v>
      </c>
      <c r="M2587" s="295">
        <v>1.5603999220000002</v>
      </c>
      <c r="N2587" s="295">
        <v>0.38167699999999999</v>
      </c>
      <c r="O2587" s="295">
        <v>2.7227999999999999</v>
      </c>
      <c r="P2587"/>
      <c r="Q2587" s="212">
        <v>20.295000000000002</v>
      </c>
      <c r="R2587"/>
      <c r="S2587" s="156">
        <v>0.72959056</v>
      </c>
      <c r="T2587" s="156">
        <v>0.70758105000000004</v>
      </c>
      <c r="U2587" s="156">
        <v>2.1978050999999998E-2</v>
      </c>
      <c r="V2587" s="156">
        <v>3.1463123999999999E-5</v>
      </c>
      <c r="W2587"/>
      <c r="X2587" s="155">
        <v>1.3936953E-3</v>
      </c>
      <c r="Y2587"/>
      <c r="Z2587"/>
      <c r="AA2587"/>
      <c r="AB2587"/>
      <c r="AC2587"/>
      <c r="AD2587" s="53"/>
    </row>
    <row r="2588" spans="1:30" ht="14.4">
      <c r="A2588" t="s">
        <v>1309</v>
      </c>
      <c r="B2588" s="150" t="s">
        <v>1274</v>
      </c>
      <c r="C2588" s="151" t="str">
        <f t="shared" si="471"/>
        <v>P.030.66.400</v>
      </c>
      <c r="D2588" t="s">
        <v>1430</v>
      </c>
      <c r="E2588" s="150" t="s">
        <v>352</v>
      </c>
      <c r="F2588" s="153" t="str">
        <f t="shared" si="472"/>
        <v>Pyridazines and derivatives (n=2, std=0.00)</v>
      </c>
      <c r="G2588" s="277">
        <v>12.695</v>
      </c>
      <c r="H2588" s="44"/>
      <c r="I2588"/>
      <c r="J2588" s="294">
        <v>4.3222103601999997</v>
      </c>
      <c r="K2588" s="44"/>
      <c r="L2588" s="295">
        <v>0.72247296900000002</v>
      </c>
      <c r="M2588" s="295">
        <v>1.3363433912</v>
      </c>
      <c r="N2588" s="295">
        <v>0.35914400000000002</v>
      </c>
      <c r="O2588" s="295">
        <v>1.90425</v>
      </c>
      <c r="P2588"/>
      <c r="Q2588" s="212">
        <v>16.236000000000001</v>
      </c>
      <c r="R2588"/>
      <c r="S2588" s="156">
        <v>0.55255162999999996</v>
      </c>
      <c r="T2588" s="156">
        <v>0.53663766000000002</v>
      </c>
      <c r="U2588" s="156">
        <v>1.5881044E-2</v>
      </c>
      <c r="V2588" s="156">
        <v>3.2923967999999998E-5</v>
      </c>
      <c r="W2588"/>
      <c r="X2588" s="155">
        <v>1.1532996E-3</v>
      </c>
      <c r="Y2588"/>
      <c r="Z2588"/>
      <c r="AA2588"/>
      <c r="AB2588"/>
      <c r="AC2588"/>
      <c r="AD2588" s="53"/>
    </row>
    <row r="2589" spans="1:30" ht="14.4">
      <c r="A2589" t="s">
        <v>1310</v>
      </c>
      <c r="B2589" s="150" t="s">
        <v>1274</v>
      </c>
      <c r="C2589" s="151" t="str">
        <f t="shared" si="471"/>
        <v>P.030.66.500</v>
      </c>
      <c r="D2589" t="s">
        <v>1430</v>
      </c>
      <c r="E2589" s="150" t="s">
        <v>352</v>
      </c>
      <c r="F2589" s="153" t="str">
        <f t="shared" si="472"/>
        <v>Pyridines and derivatives (class) (n=2, std=1.64)</v>
      </c>
      <c r="G2589" s="277">
        <v>9.7430000000000003</v>
      </c>
      <c r="H2589" s="44"/>
      <c r="I2589"/>
      <c r="J2589" s="294">
        <v>2.5074148731800001</v>
      </c>
      <c r="K2589" s="44"/>
      <c r="L2589" s="295">
        <v>0.44281439300000003</v>
      </c>
      <c r="M2589" s="295">
        <v>0.38966148018000002</v>
      </c>
      <c r="N2589" s="295">
        <v>0.21348899999999998</v>
      </c>
      <c r="O2589" s="295">
        <v>1.4614499999999999</v>
      </c>
      <c r="P2589"/>
      <c r="Q2589" s="212">
        <v>10.5985</v>
      </c>
      <c r="R2589"/>
      <c r="S2589" s="156">
        <v>0.25830905999999998</v>
      </c>
      <c r="T2589" s="156">
        <v>0.24914131</v>
      </c>
      <c r="U2589" s="156">
        <v>9.1492757000000008E-3</v>
      </c>
      <c r="V2589" s="156">
        <v>1.8472607999999998E-5</v>
      </c>
      <c r="W2589"/>
      <c r="X2589" s="155">
        <v>6.5801186000000005E-4</v>
      </c>
      <c r="Y2589"/>
      <c r="Z2589"/>
      <c r="AA2589"/>
      <c r="AB2589"/>
      <c r="AC2589"/>
      <c r="AD2589" s="53"/>
    </row>
    <row r="2590" spans="1:30" ht="14.4">
      <c r="B2590" s="150"/>
      <c r="C2590" s="151"/>
      <c r="D2590" s="51" t="s">
        <v>2107</v>
      </c>
      <c r="E2590" s="150"/>
      <c r="F2590"/>
      <c r="H2590" s="44"/>
      <c r="I2590"/>
      <c r="J2590" s="44"/>
      <c r="K2590" s="44"/>
      <c r="L2590" s="44"/>
      <c r="P2590"/>
      <c r="Q2590" s="212"/>
      <c r="R2590"/>
      <c r="S2590"/>
      <c r="T2590"/>
      <c r="U2590"/>
      <c r="V2590"/>
      <c r="W2590"/>
      <c r="X2590"/>
      <c r="Y2590"/>
      <c r="Z2590"/>
      <c r="AA2590"/>
      <c r="AB2590"/>
      <c r="AC2590"/>
      <c r="AD2590" s="53"/>
    </row>
    <row r="2591" spans="1:30" ht="14.4">
      <c r="B2591" s="150"/>
      <c r="C2591" s="151"/>
      <c r="D2591" s="149" t="s">
        <v>1539</v>
      </c>
      <c r="E2591" s="150"/>
      <c r="F2591"/>
      <c r="H2591" s="44"/>
      <c r="I2591"/>
      <c r="J2591" s="44"/>
      <c r="K2591" s="44"/>
      <c r="L2591" s="44"/>
      <c r="P2591"/>
      <c r="Q2591" s="212"/>
      <c r="R2591"/>
      <c r="S2591"/>
      <c r="T2591"/>
      <c r="U2591"/>
      <c r="V2591"/>
      <c r="W2591"/>
      <c r="X2591"/>
      <c r="Y2591"/>
      <c r="Z2591"/>
      <c r="AA2591"/>
      <c r="AB2591"/>
      <c r="AC2591"/>
      <c r="AD2591" s="53"/>
    </row>
    <row r="2592" spans="1:30" ht="14.4">
      <c r="A2592" t="s">
        <v>3367</v>
      </c>
      <c r="B2592" s="150" t="s">
        <v>1538</v>
      </c>
      <c r="C2592" s="151" t="str">
        <f t="shared" ref="C2592:C2651" si="473">MID(A2592,1,12)</f>
        <v>Q.010.10.101</v>
      </c>
      <c r="D2592" t="s">
        <v>1539</v>
      </c>
      <c r="E2592" s="150" t="s">
        <v>352</v>
      </c>
      <c r="F2592" s="153" t="str">
        <f t="shared" ref="F2592:F2651" si="474">MID(A2592, 21,85)</f>
        <v>Carbon Dioxide (CO2), fossil, direct emissions (scope1 and downstream)</v>
      </c>
      <c r="G2592" s="277">
        <v>1</v>
      </c>
      <c r="H2592" s="44"/>
      <c r="I2592"/>
      <c r="J2592" s="294">
        <v>0.15</v>
      </c>
      <c r="K2592" s="44"/>
      <c r="L2592" s="295">
        <v>0</v>
      </c>
      <c r="M2592" s="295">
        <v>0</v>
      </c>
      <c r="N2592" s="295">
        <v>0</v>
      </c>
      <c r="O2592" s="295">
        <v>0.15</v>
      </c>
      <c r="P2592"/>
      <c r="Q2592" s="212"/>
      <c r="R2592"/>
      <c r="S2592" s="156">
        <v>1.6236180999999999E-2</v>
      </c>
      <c r="T2592" s="156">
        <v>1.5479039999999999E-2</v>
      </c>
      <c r="U2592" s="156">
        <v>7.5714068999999996E-4</v>
      </c>
      <c r="V2592" s="156">
        <v>0</v>
      </c>
      <c r="W2592"/>
      <c r="X2592" s="155">
        <v>2.7882653000000001E-5</v>
      </c>
      <c r="Y2592"/>
      <c r="Z2592"/>
      <c r="AA2592"/>
      <c r="AD2592" s="53"/>
    </row>
    <row r="2593" spans="1:30" ht="14.4">
      <c r="A2593" t="s">
        <v>3368</v>
      </c>
      <c r="B2593" s="150" t="s">
        <v>1538</v>
      </c>
      <c r="C2593" s="151" t="str">
        <f t="shared" si="473"/>
        <v>Q.010.10.102</v>
      </c>
      <c r="D2593" t="s">
        <v>1539</v>
      </c>
      <c r="E2593" s="150" t="s">
        <v>352</v>
      </c>
      <c r="F2593" s="153" t="str">
        <f t="shared" si="474"/>
        <v>Carbon Dioxide (CO2), biogenic, direct emissions (scope1 and downstream)</v>
      </c>
      <c r="G2593" s="277">
        <v>0</v>
      </c>
      <c r="H2593" s="44"/>
      <c r="I2593"/>
      <c r="J2593" s="294">
        <v>0</v>
      </c>
      <c r="K2593" s="44"/>
      <c r="L2593" s="295">
        <v>0</v>
      </c>
      <c r="M2593" s="295">
        <v>0</v>
      </c>
      <c r="N2593" s="295">
        <v>0</v>
      </c>
      <c r="O2593" s="295">
        <v>0</v>
      </c>
      <c r="P2593"/>
      <c r="Q2593" s="212"/>
      <c r="R2593"/>
      <c r="S2593" s="156">
        <v>0</v>
      </c>
      <c r="T2593" s="156">
        <v>0</v>
      </c>
      <c r="U2593" s="156">
        <v>0</v>
      </c>
      <c r="V2593" s="156">
        <v>0</v>
      </c>
      <c r="W2593"/>
      <c r="X2593" s="155">
        <v>0</v>
      </c>
      <c r="Y2593"/>
      <c r="Z2593"/>
      <c r="AA2593"/>
      <c r="AD2593" s="53"/>
    </row>
    <row r="2594" spans="1:30" ht="14.4">
      <c r="A2594" t="s">
        <v>3369</v>
      </c>
      <c r="B2594" s="150" t="s">
        <v>1538</v>
      </c>
      <c r="C2594" s="151" t="str">
        <f t="shared" si="473"/>
        <v>Q.010.10.103</v>
      </c>
      <c r="D2594" t="s">
        <v>1539</v>
      </c>
      <c r="E2594" s="150" t="s">
        <v>352</v>
      </c>
      <c r="F2594" s="153" t="str">
        <f t="shared" si="474"/>
        <v>Methane (CH4), fossil, direct emissions (scope1 and downstream)</v>
      </c>
      <c r="G2594" s="277">
        <v>29.8</v>
      </c>
      <c r="H2594" s="44"/>
      <c r="I2594"/>
      <c r="J2594" s="294">
        <v>4.5432224165999999</v>
      </c>
      <c r="K2594" s="44"/>
      <c r="L2594" s="295">
        <v>7.2298368000000002E-2</v>
      </c>
      <c r="M2594" s="295">
        <v>9.240486E-4</v>
      </c>
      <c r="N2594" s="295">
        <v>0</v>
      </c>
      <c r="O2594" s="295">
        <v>4.47</v>
      </c>
      <c r="P2594"/>
      <c r="Q2594" s="212"/>
      <c r="R2594"/>
      <c r="S2594" s="156">
        <v>0.58442313999999995</v>
      </c>
      <c r="T2594" s="156">
        <v>0.55711200000000005</v>
      </c>
      <c r="U2594" s="156">
        <v>2.7311143999999999E-2</v>
      </c>
      <c r="V2594" s="156">
        <v>0</v>
      </c>
      <c r="W2594"/>
      <c r="X2594" s="155">
        <v>8.4976590000000003E-4</v>
      </c>
      <c r="Y2594"/>
      <c r="Z2594"/>
      <c r="AA2594"/>
      <c r="AD2594" s="53"/>
    </row>
    <row r="2595" spans="1:30" ht="14.4">
      <c r="A2595" t="s">
        <v>3370</v>
      </c>
      <c r="B2595" s="150" t="s">
        <v>1538</v>
      </c>
      <c r="C2595" s="151" t="str">
        <f t="shared" si="473"/>
        <v>Q.010.10.104</v>
      </c>
      <c r="D2595" t="s">
        <v>1539</v>
      </c>
      <c r="E2595" s="150" t="s">
        <v>352</v>
      </c>
      <c r="F2595" s="153" t="str">
        <f t="shared" si="474"/>
        <v>Methane (CH4), biogenic, direct emissions (scope1 and downstream)</v>
      </c>
      <c r="G2595" s="277">
        <v>27</v>
      </c>
      <c r="H2595" s="44"/>
      <c r="I2595"/>
      <c r="J2595" s="294">
        <v>4.1232224166</v>
      </c>
      <c r="K2595" s="44"/>
      <c r="L2595" s="295">
        <v>7.2298368000000002E-2</v>
      </c>
      <c r="M2595" s="295">
        <v>9.240486E-4</v>
      </c>
      <c r="N2595" s="295">
        <v>0</v>
      </c>
      <c r="O2595" s="295">
        <v>4.05</v>
      </c>
      <c r="P2595"/>
      <c r="Q2595" s="212"/>
      <c r="R2595"/>
      <c r="S2595" s="156">
        <v>0.54058693000000002</v>
      </c>
      <c r="T2595" s="156">
        <v>0.51541199999999998</v>
      </c>
      <c r="U2595" s="156">
        <v>2.5174927E-2</v>
      </c>
      <c r="V2595" s="156">
        <v>0</v>
      </c>
      <c r="W2595"/>
      <c r="X2595" s="155">
        <v>7.7169447000000003E-4</v>
      </c>
      <c r="Y2595"/>
      <c r="Z2595"/>
      <c r="AA2595"/>
      <c r="AD2595" s="53"/>
    </row>
    <row r="2596" spans="1:30" ht="14.4">
      <c r="A2596" t="s">
        <v>3371</v>
      </c>
      <c r="B2596" s="150" t="s">
        <v>1538</v>
      </c>
      <c r="C2596" s="151" t="str">
        <f t="shared" si="473"/>
        <v>Q.010.10.105</v>
      </c>
      <c r="D2596" t="s">
        <v>1539</v>
      </c>
      <c r="E2596" s="150" t="s">
        <v>352</v>
      </c>
      <c r="F2596" s="153" t="str">
        <f t="shared" si="474"/>
        <v>Carbon Monoxide (CO), fossil, direct emissions (scope1 and downstream)</v>
      </c>
      <c r="G2596" s="277">
        <v>0</v>
      </c>
      <c r="H2596" s="44"/>
      <c r="I2596"/>
      <c r="J2596" s="294">
        <v>0.27913798737000001</v>
      </c>
      <c r="K2596" s="44"/>
      <c r="L2596" s="295">
        <v>0.27907199999999999</v>
      </c>
      <c r="M2596" s="295">
        <v>6.5987370000000002E-5</v>
      </c>
      <c r="N2596" s="295">
        <v>0</v>
      </c>
      <c r="O2596" s="295">
        <v>0</v>
      </c>
      <c r="P2596"/>
      <c r="Q2596" s="212"/>
      <c r="R2596"/>
      <c r="S2596" s="156">
        <v>0</v>
      </c>
      <c r="T2596" s="156">
        <v>0</v>
      </c>
      <c r="U2596" s="156">
        <v>0</v>
      </c>
      <c r="V2596" s="156">
        <v>0</v>
      </c>
      <c r="W2596"/>
      <c r="X2596" s="155">
        <v>5.3353858000000003E-5</v>
      </c>
      <c r="Y2596"/>
      <c r="Z2596"/>
      <c r="AA2596"/>
      <c r="AD2596" s="53"/>
    </row>
    <row r="2597" spans="1:30" ht="14.4">
      <c r="A2597" t="s">
        <v>3372</v>
      </c>
      <c r="B2597" s="150" t="s">
        <v>1538</v>
      </c>
      <c r="C2597" s="151" t="str">
        <f t="shared" si="473"/>
        <v>Q.010.10.106</v>
      </c>
      <c r="D2597" t="s">
        <v>1539</v>
      </c>
      <c r="E2597" s="150" t="s">
        <v>352</v>
      </c>
      <c r="F2597" s="153" t="str">
        <f t="shared" si="474"/>
        <v>Carbon monoxide (CO), biogenic, direct emissions (scope1 and downstream)</v>
      </c>
      <c r="G2597" s="277">
        <v>0</v>
      </c>
      <c r="H2597" s="44"/>
      <c r="I2597"/>
      <c r="J2597" s="294">
        <v>6.5987370000000002E-5</v>
      </c>
      <c r="K2597" s="44"/>
      <c r="L2597" s="295">
        <v>0</v>
      </c>
      <c r="M2597" s="295">
        <v>6.5987370000000002E-5</v>
      </c>
      <c r="N2597" s="295">
        <v>0</v>
      </c>
      <c r="O2597" s="295">
        <v>0</v>
      </c>
      <c r="P2597"/>
      <c r="Q2597" s="212"/>
      <c r="R2597"/>
      <c r="S2597" s="156">
        <v>0</v>
      </c>
      <c r="T2597" s="156">
        <v>0</v>
      </c>
      <c r="U2597" s="156">
        <v>0</v>
      </c>
      <c r="V2597" s="156">
        <v>0</v>
      </c>
      <c r="W2597"/>
      <c r="X2597" s="155">
        <v>7.7295484000000004E-9</v>
      </c>
      <c r="Y2597"/>
      <c r="Z2597"/>
      <c r="AA2597"/>
      <c r="AD2597" s="53"/>
    </row>
    <row r="2598" spans="1:30" ht="14.4">
      <c r="A2598" t="s">
        <v>3373</v>
      </c>
      <c r="B2598" s="150" t="s">
        <v>1538</v>
      </c>
      <c r="C2598" s="151" t="str">
        <f t="shared" si="473"/>
        <v>Q.010.10.107</v>
      </c>
      <c r="D2598" t="s">
        <v>1539</v>
      </c>
      <c r="E2598" s="150" t="s">
        <v>352</v>
      </c>
      <c r="F2598" s="153" t="str">
        <f t="shared" si="474"/>
        <v>Nitrous oxide (N2O), direct emissions (scope1 and downstream)</v>
      </c>
      <c r="G2598" s="277">
        <v>273.00000000000006</v>
      </c>
      <c r="H2598" s="44"/>
      <c r="I2598"/>
      <c r="J2598" s="294">
        <v>40.953465720000004</v>
      </c>
      <c r="K2598" s="44"/>
      <c r="L2598" s="295">
        <v>3.4657199999999998E-3</v>
      </c>
      <c r="M2598" s="295">
        <v>0</v>
      </c>
      <c r="N2598" s="295">
        <v>0</v>
      </c>
      <c r="O2598" s="295">
        <v>40.950000000000003</v>
      </c>
      <c r="P2598"/>
      <c r="Q2598" s="212"/>
      <c r="R2598"/>
      <c r="S2598" s="156">
        <v>4.9432910000000003</v>
      </c>
      <c r="T2598" s="156">
        <v>4.7177711999999996</v>
      </c>
      <c r="U2598" s="156">
        <v>0.22551977000000001</v>
      </c>
      <c r="V2598" s="156">
        <v>0</v>
      </c>
      <c r="W2598"/>
      <c r="X2598" s="155">
        <v>7.6142576999999999E-3</v>
      </c>
      <c r="Y2598"/>
      <c r="Z2598"/>
      <c r="AA2598"/>
      <c r="AD2598" s="53"/>
    </row>
    <row r="2599" spans="1:30" ht="14.4">
      <c r="A2599" t="s">
        <v>3374</v>
      </c>
      <c r="B2599" s="150" t="s">
        <v>1538</v>
      </c>
      <c r="C2599" s="151" t="str">
        <f t="shared" si="473"/>
        <v>Q.010.10.109</v>
      </c>
      <c r="D2599" t="s">
        <v>1539</v>
      </c>
      <c r="E2599" s="150" t="s">
        <v>352</v>
      </c>
      <c r="F2599" s="153" t="str">
        <f t="shared" si="474"/>
        <v>Butane (C4H10), direct emissions (scope1 and downstream)</v>
      </c>
      <c r="G2599" s="277">
        <v>6.0000000000000001E-3</v>
      </c>
      <c r="H2599" s="44"/>
      <c r="I2599"/>
      <c r="J2599" s="294">
        <v>3.6424633783160001</v>
      </c>
      <c r="K2599" s="44"/>
      <c r="L2599" s="295">
        <v>3.6415588572000002</v>
      </c>
      <c r="M2599" s="295">
        <v>4.5211160000000002E-6</v>
      </c>
      <c r="N2599" s="295">
        <v>0</v>
      </c>
      <c r="O2599" s="295">
        <v>8.9999999999999998E-4</v>
      </c>
      <c r="P2599"/>
      <c r="Q2599" s="212"/>
      <c r="R2599"/>
      <c r="S2599" s="156">
        <v>8.0287199999999996E-3</v>
      </c>
      <c r="T2599" s="156">
        <v>1.7013600000000001E-3</v>
      </c>
      <c r="U2599" s="156">
        <v>6.3273599999999998E-3</v>
      </c>
      <c r="V2599" s="156">
        <v>0</v>
      </c>
      <c r="W2599"/>
      <c r="X2599" s="155">
        <v>6.9634633000000001E-4</v>
      </c>
      <c r="Y2599"/>
      <c r="Z2599"/>
      <c r="AA2599"/>
      <c r="AD2599" s="53"/>
    </row>
    <row r="2600" spans="1:30" ht="14.4">
      <c r="A2600" t="s">
        <v>3375</v>
      </c>
      <c r="B2600" s="150" t="s">
        <v>1538</v>
      </c>
      <c r="C2600" s="151" t="str">
        <f t="shared" si="473"/>
        <v>Q.010.10.110</v>
      </c>
      <c r="D2600" t="s">
        <v>1539</v>
      </c>
      <c r="E2600" s="150" t="s">
        <v>352</v>
      </c>
      <c r="F2600" s="153" t="str">
        <f t="shared" si="474"/>
        <v>Ethane (C2H6), direct emissions (scope1 and downstream)</v>
      </c>
      <c r="G2600" s="277">
        <v>0.437</v>
      </c>
      <c r="H2600" s="44"/>
      <c r="I2600"/>
      <c r="J2600" s="294">
        <v>1.3389481669500001</v>
      </c>
      <c r="K2600" s="44"/>
      <c r="L2600" s="295">
        <v>1.2733575480000001</v>
      </c>
      <c r="M2600" s="295">
        <v>4.0618950000000002E-5</v>
      </c>
      <c r="N2600" s="295">
        <v>0</v>
      </c>
      <c r="O2600" s="295">
        <v>6.5549999999999997E-2</v>
      </c>
      <c r="P2600"/>
      <c r="Q2600" s="212"/>
      <c r="R2600"/>
      <c r="S2600" s="156">
        <v>2.070864E-3</v>
      </c>
      <c r="T2600" s="156">
        <v>4.4035199999999997E-4</v>
      </c>
      <c r="U2600" s="156">
        <v>1.630512E-3</v>
      </c>
      <c r="V2600" s="156">
        <v>0</v>
      </c>
      <c r="W2600"/>
      <c r="X2600" s="155">
        <v>2.5578575E-4</v>
      </c>
      <c r="Y2600"/>
      <c r="Z2600"/>
      <c r="AA2600"/>
      <c r="AD2600" s="53"/>
    </row>
    <row r="2601" spans="1:30" ht="14.4">
      <c r="A2601" t="s">
        <v>3376</v>
      </c>
      <c r="B2601" s="150" t="s">
        <v>1538</v>
      </c>
      <c r="C2601" s="151" t="str">
        <f t="shared" si="473"/>
        <v>Q.010.10.111</v>
      </c>
      <c r="D2601" t="s">
        <v>1539</v>
      </c>
      <c r="E2601" s="150" t="s">
        <v>352</v>
      </c>
      <c r="F2601" s="153" t="str">
        <f t="shared" si="474"/>
        <v>Pentane (C5H12), direct emissions (scope1 and downstream)</v>
      </c>
      <c r="G2601" s="277">
        <v>0</v>
      </c>
      <c r="H2601" s="44"/>
      <c r="I2601"/>
      <c r="J2601" s="294">
        <v>4.0820950947635</v>
      </c>
      <c r="K2601" s="44"/>
      <c r="L2601" s="295">
        <v>4.0820938660800001</v>
      </c>
      <c r="M2601" s="295">
        <v>1.2286835000000001E-6</v>
      </c>
      <c r="N2601" s="295">
        <v>0</v>
      </c>
      <c r="O2601" s="295">
        <v>0</v>
      </c>
      <c r="P2601"/>
      <c r="Q2601" s="212"/>
      <c r="R2601"/>
      <c r="S2601" s="156">
        <v>1.0367908E-2</v>
      </c>
      <c r="T2601" s="156">
        <v>2.2017600000000001E-3</v>
      </c>
      <c r="U2601" s="156">
        <v>8.1661482000000007E-3</v>
      </c>
      <c r="V2601" s="156">
        <v>0</v>
      </c>
      <c r="W2601"/>
      <c r="X2601" s="155">
        <v>7.8033989999999999E-4</v>
      </c>
      <c r="Y2601"/>
      <c r="Z2601"/>
      <c r="AA2601"/>
      <c r="AD2601" s="53"/>
    </row>
    <row r="2602" spans="1:30" ht="14.4">
      <c r="A2602" t="s">
        <v>3377</v>
      </c>
      <c r="B2602" s="150" t="s">
        <v>1538</v>
      </c>
      <c r="C2602" s="151" t="str">
        <f t="shared" si="473"/>
        <v>Q.010.10.112</v>
      </c>
      <c r="D2602" t="s">
        <v>1539</v>
      </c>
      <c r="E2602" s="150" t="s">
        <v>352</v>
      </c>
      <c r="F2602" s="153" t="str">
        <f t="shared" si="474"/>
        <v>Propane (C3H8), direct emissions (scope1 and downstream)</v>
      </c>
      <c r="G2602" s="277">
        <v>0.02</v>
      </c>
      <c r="H2602" s="44"/>
      <c r="I2602"/>
      <c r="J2602" s="294">
        <v>1.8208302588349998</v>
      </c>
      <c r="K2602" s="44"/>
      <c r="L2602" s="295">
        <v>1.81782081576</v>
      </c>
      <c r="M2602" s="295">
        <v>9.4430749999999994E-6</v>
      </c>
      <c r="N2602" s="295">
        <v>0</v>
      </c>
      <c r="O2602" s="295">
        <v>3.0000000000000001E-3</v>
      </c>
      <c r="P2602"/>
      <c r="Q2602" s="212"/>
      <c r="R2602"/>
      <c r="S2602" s="156">
        <v>3.6368559999999999E-3</v>
      </c>
      <c r="T2602" s="156">
        <v>7.7061600000000001E-4</v>
      </c>
      <c r="U2602" s="156">
        <v>2.8662399999999999E-3</v>
      </c>
      <c r="V2602" s="156">
        <v>0</v>
      </c>
      <c r="W2602"/>
      <c r="X2602" s="155">
        <v>3.4813016E-4</v>
      </c>
      <c r="Y2602"/>
      <c r="Z2602"/>
      <c r="AA2602"/>
      <c r="AD2602" s="53"/>
    </row>
    <row r="2603" spans="1:30" ht="14.4">
      <c r="A2603" t="s">
        <v>3378</v>
      </c>
      <c r="B2603" s="150" t="s">
        <v>1538</v>
      </c>
      <c r="C2603" s="151" t="str">
        <f t="shared" si="473"/>
        <v>Q.010.10.113</v>
      </c>
      <c r="D2603" t="s">
        <v>1539</v>
      </c>
      <c r="E2603" s="150" t="s">
        <v>352</v>
      </c>
      <c r="F2603" s="153" t="str">
        <f t="shared" si="474"/>
        <v>Sulfur hexafluoride (SF6), direct emissions (scope1 and downstream)</v>
      </c>
      <c r="G2603" s="277">
        <v>25200</v>
      </c>
      <c r="H2603" s="44"/>
      <c r="I2603"/>
      <c r="J2603" s="294">
        <v>3780.0002407787661</v>
      </c>
      <c r="K2603" s="44"/>
      <c r="L2603" s="295">
        <v>2.7034560000000001E-6</v>
      </c>
      <c r="M2603" s="295">
        <v>2.3807531000000001E-4</v>
      </c>
      <c r="N2603" s="295">
        <v>0</v>
      </c>
      <c r="O2603" s="295">
        <v>3780</v>
      </c>
      <c r="P2603"/>
      <c r="Q2603" s="212"/>
      <c r="R2603"/>
      <c r="S2603" s="156">
        <v>423.39573999999999</v>
      </c>
      <c r="T2603" s="156">
        <v>403.65600000000001</v>
      </c>
      <c r="U2603" s="156">
        <v>19.739740999999999</v>
      </c>
      <c r="V2603" s="156">
        <v>0</v>
      </c>
      <c r="W2603"/>
      <c r="X2603" s="155">
        <v>0.70264289999999996</v>
      </c>
      <c r="Y2603"/>
      <c r="Z2603"/>
      <c r="AA2603"/>
      <c r="AD2603" s="53"/>
    </row>
    <row r="2604" spans="1:30" ht="14.4">
      <c r="A2604" t="s">
        <v>3379</v>
      </c>
      <c r="B2604" s="150" t="s">
        <v>1538</v>
      </c>
      <c r="C2604" s="151" t="str">
        <f t="shared" si="473"/>
        <v>Q.010.10.114</v>
      </c>
      <c r="D2604" t="s">
        <v>1539</v>
      </c>
      <c r="E2604" s="150" t="s">
        <v>352</v>
      </c>
      <c r="F2604" s="153" t="str">
        <f t="shared" si="474"/>
        <v>Tetrafluoroethane, HFC-134a ( direct emissions (scope1 and downstream)</v>
      </c>
      <c r="G2604" s="277">
        <v>1530</v>
      </c>
      <c r="H2604" s="44"/>
      <c r="I2604"/>
      <c r="J2604" s="294">
        <v>229.51231985877999</v>
      </c>
      <c r="K2604" s="44"/>
      <c r="L2604" s="295">
        <v>1.0896967280000001E-2</v>
      </c>
      <c r="M2604" s="295">
        <v>1.4228915000000001E-3</v>
      </c>
      <c r="N2604" s="295">
        <v>0</v>
      </c>
      <c r="O2604" s="295">
        <v>229.5</v>
      </c>
      <c r="P2604"/>
      <c r="Q2604" s="212"/>
      <c r="R2604"/>
      <c r="S2604" s="156">
        <v>25.196818</v>
      </c>
      <c r="T2604" s="156">
        <v>24.023250000000001</v>
      </c>
      <c r="U2604" s="156">
        <v>1.1735679000000001</v>
      </c>
      <c r="V2604" s="156">
        <v>0</v>
      </c>
      <c r="W2604"/>
      <c r="X2604" s="155">
        <v>4.2675176000000002E-2</v>
      </c>
      <c r="Y2604"/>
      <c r="Z2604"/>
      <c r="AA2604"/>
      <c r="AD2604" s="53"/>
    </row>
    <row r="2605" spans="1:30" ht="14.4">
      <c r="A2605" t="s">
        <v>3380</v>
      </c>
      <c r="B2605" s="150" t="s">
        <v>1538</v>
      </c>
      <c r="C2605" s="151" t="str">
        <f t="shared" si="473"/>
        <v>Q.010.10.115</v>
      </c>
      <c r="D2605" t="s">
        <v>1539</v>
      </c>
      <c r="E2605" s="150" t="s">
        <v>352</v>
      </c>
      <c r="F2605" s="153" t="str">
        <f t="shared" si="474"/>
        <v>Trifluoroethane, HFC-143a ( direct emissions (scope1 and downstream)</v>
      </c>
      <c r="G2605" s="277">
        <v>5810</v>
      </c>
      <c r="H2605" s="44"/>
      <c r="I2605"/>
      <c r="J2605" s="294">
        <v>871.5</v>
      </c>
      <c r="K2605" s="44"/>
      <c r="L2605" s="295">
        <v>0</v>
      </c>
      <c r="M2605" s="295">
        <v>0</v>
      </c>
      <c r="N2605" s="295">
        <v>0</v>
      </c>
      <c r="O2605" s="295">
        <v>871.5</v>
      </c>
      <c r="P2605"/>
      <c r="Q2605" s="212"/>
      <c r="R2605"/>
      <c r="S2605" s="156">
        <v>89.399073999999999</v>
      </c>
      <c r="T2605" s="156">
        <v>85.234800000000007</v>
      </c>
      <c r="U2605" s="156">
        <v>4.1642738000000001</v>
      </c>
      <c r="V2605" s="156">
        <v>0</v>
      </c>
      <c r="W2605"/>
      <c r="X2605" s="155">
        <v>0.16199822</v>
      </c>
      <c r="Y2605"/>
      <c r="Z2605"/>
      <c r="AA2605"/>
      <c r="AD2605" s="53"/>
    </row>
    <row r="2606" spans="1:30" ht="14.4">
      <c r="A2606" t="s">
        <v>3381</v>
      </c>
      <c r="B2606" s="150" t="s">
        <v>1538</v>
      </c>
      <c r="C2606" s="151" t="str">
        <f t="shared" si="473"/>
        <v>Q.010.10.116</v>
      </c>
      <c r="D2606" t="s">
        <v>1539</v>
      </c>
      <c r="E2606" s="150" t="s">
        <v>352</v>
      </c>
      <c r="F2606" s="153" t="str">
        <f t="shared" si="474"/>
        <v>Difluoromethane, HFC32 ( direct emissions (scope1 and downstream)</v>
      </c>
      <c r="G2606" s="277">
        <v>771.00000000000011</v>
      </c>
      <c r="H2606" s="44"/>
      <c r="I2606"/>
      <c r="J2606" s="294">
        <v>115.65028491495001</v>
      </c>
      <c r="K2606" s="44"/>
      <c r="L2606" s="295">
        <v>1.81872E-4</v>
      </c>
      <c r="M2606" s="295">
        <v>1.0304295000000001E-4</v>
      </c>
      <c r="N2606" s="295">
        <v>0</v>
      </c>
      <c r="O2606" s="295">
        <v>115.65</v>
      </c>
      <c r="P2606"/>
      <c r="Q2606" s="212"/>
      <c r="R2606"/>
      <c r="S2606" s="156">
        <v>13.262672999999999</v>
      </c>
      <c r="T2606" s="156">
        <v>12.64344</v>
      </c>
      <c r="U2606" s="156">
        <v>0.61923289999999998</v>
      </c>
      <c r="V2606" s="156">
        <v>0</v>
      </c>
      <c r="W2606"/>
      <c r="X2606" s="155">
        <v>2.1497657999999999E-2</v>
      </c>
      <c r="Y2606"/>
      <c r="Z2606"/>
      <c r="AA2606"/>
      <c r="AD2606" s="53"/>
    </row>
    <row r="2607" spans="1:30" ht="14.4">
      <c r="A2607" t="s">
        <v>3382</v>
      </c>
      <c r="B2607" s="150" t="s">
        <v>1538</v>
      </c>
      <c r="C2607" s="151" t="str">
        <f t="shared" si="473"/>
        <v>Q.010.10.117</v>
      </c>
      <c r="D2607" t="s">
        <v>1539</v>
      </c>
      <c r="E2607" s="150" t="s">
        <v>352</v>
      </c>
      <c r="F2607" s="153" t="str">
        <f t="shared" si="474"/>
        <v>Tetrafluoropropene, HFO-1234yf ( direct emissions (scope1 and downstream)</v>
      </c>
      <c r="G2607" s="277">
        <v>0.501</v>
      </c>
      <c r="H2607" s="44"/>
      <c r="I2607"/>
      <c r="J2607" s="294">
        <v>7.5154976048599997E-2</v>
      </c>
      <c r="K2607" s="44"/>
      <c r="L2607" s="295">
        <v>4.2022799999999999E-6</v>
      </c>
      <c r="M2607" s="295">
        <v>7.7376860000000003E-7</v>
      </c>
      <c r="N2607" s="295">
        <v>0</v>
      </c>
      <c r="O2607" s="295">
        <v>7.5149999999999995E-2</v>
      </c>
      <c r="P2607"/>
      <c r="Q2607" s="212"/>
      <c r="R2607"/>
      <c r="S2607" s="156">
        <v>0</v>
      </c>
      <c r="T2607" s="156">
        <v>0</v>
      </c>
      <c r="U2607" s="156">
        <v>0</v>
      </c>
      <c r="V2607" s="156">
        <v>0</v>
      </c>
      <c r="W2607"/>
      <c r="X2607" s="155">
        <v>1.3972080999999999E-5</v>
      </c>
      <c r="Y2607"/>
      <c r="Z2607"/>
      <c r="AA2607"/>
      <c r="AD2607" s="53"/>
    </row>
    <row r="2608" spans="1:30" ht="14.4">
      <c r="A2608" t="s">
        <v>3383</v>
      </c>
      <c r="B2608" s="150" t="s">
        <v>1538</v>
      </c>
      <c r="C2608" s="151" t="str">
        <f t="shared" si="473"/>
        <v>Q.010.30.100</v>
      </c>
      <c r="D2608" t="s">
        <v>1539</v>
      </c>
      <c r="E2608" s="150" t="s">
        <v>352</v>
      </c>
      <c r="F2608" s="153" t="str">
        <f t="shared" si="474"/>
        <v>Sulfur Dioxide (SO2), direct emissions (scope1 and downstream)</v>
      </c>
      <c r="G2608" s="277">
        <v>0</v>
      </c>
      <c r="H2608" s="44"/>
      <c r="I2608"/>
      <c r="J2608" s="294">
        <v>10.0215</v>
      </c>
      <c r="K2608" s="44"/>
      <c r="L2608" s="295">
        <v>0</v>
      </c>
      <c r="M2608" s="295">
        <v>10.0215</v>
      </c>
      <c r="N2608" s="295">
        <v>0</v>
      </c>
      <c r="O2608" s="295">
        <v>0</v>
      </c>
      <c r="P2608"/>
      <c r="Q2608" s="212"/>
      <c r="R2608"/>
      <c r="S2608" s="156">
        <v>3.0930848000000002</v>
      </c>
      <c r="T2608" s="156">
        <v>3.0357599999999998</v>
      </c>
      <c r="U2608" s="156">
        <v>5.7324800000000002E-2</v>
      </c>
      <c r="V2608" s="156">
        <v>0</v>
      </c>
      <c r="W2608"/>
      <c r="X2608" s="155">
        <v>2.7604321999999998E-3</v>
      </c>
      <c r="Y2608"/>
      <c r="Z2608"/>
      <c r="AA2608"/>
      <c r="AD2608" s="53"/>
    </row>
    <row r="2609" spans="1:30" ht="14.4">
      <c r="A2609" t="s">
        <v>3384</v>
      </c>
      <c r="B2609" s="150" t="s">
        <v>1538</v>
      </c>
      <c r="C2609" s="151" t="str">
        <f t="shared" si="473"/>
        <v>Q.010.30.101</v>
      </c>
      <c r="D2609" t="s">
        <v>1539</v>
      </c>
      <c r="E2609" s="150" t="s">
        <v>352</v>
      </c>
      <c r="F2609" s="153" t="str">
        <f t="shared" si="474"/>
        <v>Ammonia (NH3), direct emissions (scope1 and downstream)</v>
      </c>
      <c r="G2609" s="277">
        <v>0</v>
      </c>
      <c r="H2609" s="44"/>
      <c r="I2609"/>
      <c r="J2609" s="294">
        <v>23.020230000000002</v>
      </c>
      <c r="K2609" s="44"/>
      <c r="L2609" s="295">
        <v>0</v>
      </c>
      <c r="M2609" s="295">
        <v>23.020230000000002</v>
      </c>
      <c r="N2609" s="295">
        <v>0</v>
      </c>
      <c r="O2609" s="295">
        <v>0</v>
      </c>
      <c r="P2609"/>
      <c r="Q2609" s="212"/>
      <c r="R2609"/>
      <c r="S2609" s="156">
        <v>2.6311664000000001</v>
      </c>
      <c r="T2609" s="156">
        <v>2.5186799999999998</v>
      </c>
      <c r="U2609" s="156">
        <v>0.1124864</v>
      </c>
      <c r="V2609" s="156">
        <v>0</v>
      </c>
      <c r="W2609"/>
      <c r="X2609" s="155">
        <v>9.5438911999999997E-3</v>
      </c>
      <c r="Y2609"/>
      <c r="Z2609"/>
      <c r="AA2609"/>
      <c r="AD2609" s="53"/>
    </row>
    <row r="2610" spans="1:30" ht="14.4">
      <c r="A2610" t="s">
        <v>3385</v>
      </c>
      <c r="B2610" s="150" t="s">
        <v>1538</v>
      </c>
      <c r="C2610" s="151" t="str">
        <f t="shared" si="473"/>
        <v>Q.010.30.102</v>
      </c>
      <c r="D2610" t="s">
        <v>1539</v>
      </c>
      <c r="E2610" s="150" t="s">
        <v>352</v>
      </c>
      <c r="F2610" s="153" t="str">
        <f t="shared" si="474"/>
        <v>Nitrate (NO3), direct emissions (scope1 and downstream)</v>
      </c>
      <c r="G2610" s="277">
        <v>0</v>
      </c>
      <c r="H2610" s="44"/>
      <c r="I2610"/>
      <c r="J2610" s="294">
        <v>5.4015507999999999</v>
      </c>
      <c r="K2610" s="44"/>
      <c r="L2610" s="295">
        <v>0</v>
      </c>
      <c r="M2610" s="295">
        <v>5.4015507999999999</v>
      </c>
      <c r="N2610" s="295">
        <v>0</v>
      </c>
      <c r="O2610" s="295">
        <v>0</v>
      </c>
      <c r="P2610"/>
      <c r="Q2610" s="212"/>
      <c r="R2610"/>
      <c r="S2610" s="156">
        <v>0.89151972000000002</v>
      </c>
      <c r="T2610" s="156">
        <v>0.85022964000000001</v>
      </c>
      <c r="U2610" s="156">
        <v>4.129008E-2</v>
      </c>
      <c r="V2610" s="156">
        <v>0</v>
      </c>
      <c r="W2610"/>
      <c r="X2610" s="155">
        <v>7.0580911000000005E-4</v>
      </c>
      <c r="Y2610"/>
      <c r="Z2610"/>
      <c r="AA2610"/>
      <c r="AD2610" s="53"/>
    </row>
    <row r="2611" spans="1:30" ht="14.4">
      <c r="A2611" t="s">
        <v>3386</v>
      </c>
      <c r="B2611" s="150" t="s">
        <v>1538</v>
      </c>
      <c r="C2611" s="151" t="str">
        <f t="shared" si="473"/>
        <v>Q.010.30.103</v>
      </c>
      <c r="D2611" t="s">
        <v>1539</v>
      </c>
      <c r="E2611" s="150" t="s">
        <v>352</v>
      </c>
      <c r="F2611" s="153" t="str">
        <f t="shared" si="474"/>
        <v>Nitrogen Oxides (NOx), direct emissions (scope1 and downstream)</v>
      </c>
      <c r="G2611" s="277">
        <v>0</v>
      </c>
      <c r="H2611" s="44"/>
      <c r="I2611"/>
      <c r="J2611" s="294">
        <v>13.40034</v>
      </c>
      <c r="K2611" s="44"/>
      <c r="L2611" s="295">
        <v>6.12</v>
      </c>
      <c r="M2611" s="295">
        <v>7.2803399999999998</v>
      </c>
      <c r="N2611" s="295">
        <v>0</v>
      </c>
      <c r="O2611" s="295">
        <v>0</v>
      </c>
      <c r="P2611"/>
      <c r="Q2611" s="212"/>
      <c r="R2611"/>
      <c r="S2611" s="156">
        <v>1.2249479000000001</v>
      </c>
      <c r="T2611" s="156">
        <v>1.1694348000000001</v>
      </c>
      <c r="U2611" s="156">
        <v>5.5513119999999999E-2</v>
      </c>
      <c r="V2611" s="156">
        <v>0</v>
      </c>
      <c r="W2611"/>
      <c r="X2611" s="155">
        <v>3.7195661000000001E-3</v>
      </c>
      <c r="Y2611"/>
      <c r="Z2611"/>
      <c r="AA2611"/>
      <c r="AD2611" s="53"/>
    </row>
    <row r="2612" spans="1:30" ht="14.4">
      <c r="A2612" t="s">
        <v>3387</v>
      </c>
      <c r="B2612" s="150" t="s">
        <v>1538</v>
      </c>
      <c r="C2612" s="151" t="str">
        <f t="shared" si="473"/>
        <v>Q.010.30.104</v>
      </c>
      <c r="D2612" t="s">
        <v>1539</v>
      </c>
      <c r="E2612" s="150" t="s">
        <v>352</v>
      </c>
      <c r="F2612" s="153" t="str">
        <f t="shared" si="474"/>
        <v>Non-methane volatile organic compounds (NMVOC), direct emissions (scope1 and downstre</v>
      </c>
      <c r="G2612" s="277">
        <v>0</v>
      </c>
      <c r="H2612" s="44"/>
      <c r="I2612"/>
      <c r="J2612" s="294">
        <v>6.12</v>
      </c>
      <c r="K2612" s="44"/>
      <c r="L2612" s="295">
        <v>6.12</v>
      </c>
      <c r="M2612" s="295">
        <v>0</v>
      </c>
      <c r="N2612" s="295">
        <v>0</v>
      </c>
      <c r="O2612" s="295">
        <v>0</v>
      </c>
      <c r="P2612"/>
      <c r="Q2612" s="212"/>
      <c r="R2612"/>
      <c r="S2612" s="156">
        <v>1.2848480000000001E-2</v>
      </c>
      <c r="T2612" s="156">
        <v>2.73552E-3</v>
      </c>
      <c r="U2612" s="156">
        <v>1.0112960000000001E-2</v>
      </c>
      <c r="V2612" s="156">
        <v>0</v>
      </c>
      <c r="W2612"/>
      <c r="X2612" s="155">
        <v>1.1816730000000001E-3</v>
      </c>
      <c r="Y2612"/>
      <c r="Z2612"/>
      <c r="AA2612"/>
      <c r="AD2612" s="53"/>
    </row>
    <row r="2613" spans="1:30" ht="14.4">
      <c r="A2613" t="s">
        <v>3388</v>
      </c>
      <c r="B2613" s="150" t="s">
        <v>1538</v>
      </c>
      <c r="C2613" s="151" t="str">
        <f t="shared" si="473"/>
        <v>Q.010.30.105</v>
      </c>
      <c r="D2613" t="s">
        <v>1539</v>
      </c>
      <c r="E2613" s="150" t="s">
        <v>352</v>
      </c>
      <c r="F2613" s="153" t="str">
        <f t="shared" si="474"/>
        <v>Phosphate (PO4), direct emissions (scope1 and downstream)</v>
      </c>
      <c r="G2613" s="277">
        <v>0</v>
      </c>
      <c r="H2613" s="44"/>
      <c r="I2613"/>
      <c r="J2613" s="294">
        <v>5.3806839999999996</v>
      </c>
      <c r="K2613" s="44"/>
      <c r="L2613" s="295">
        <v>0</v>
      </c>
      <c r="M2613" s="295">
        <v>5.3806839999999996</v>
      </c>
      <c r="N2613" s="295">
        <v>0</v>
      </c>
      <c r="O2613" s="295">
        <v>0</v>
      </c>
      <c r="P2613"/>
      <c r="Q2613" s="212"/>
      <c r="R2613"/>
      <c r="S2613" s="156">
        <v>0</v>
      </c>
      <c r="T2613" s="156">
        <v>0</v>
      </c>
      <c r="U2613" s="156">
        <v>0</v>
      </c>
      <c r="V2613" s="156">
        <v>0</v>
      </c>
      <c r="W2613"/>
      <c r="X2613" s="155">
        <v>0</v>
      </c>
      <c r="Y2613"/>
      <c r="Z2613"/>
      <c r="AA2613"/>
      <c r="AD2613" s="53"/>
    </row>
    <row r="2614" spans="1:30" ht="14.4">
      <c r="A2614" t="s">
        <v>3389</v>
      </c>
      <c r="B2614" s="150" t="s">
        <v>1538</v>
      </c>
      <c r="C2614" s="151" t="str">
        <f t="shared" si="473"/>
        <v>Q.010.30.106</v>
      </c>
      <c r="D2614" t="s">
        <v>1539</v>
      </c>
      <c r="E2614" s="150" t="s">
        <v>352</v>
      </c>
      <c r="F2614" s="153" t="str">
        <f t="shared" si="474"/>
        <v>Phosphorous (P), direct emissions (scope1 and downstream)</v>
      </c>
      <c r="G2614" s="277">
        <v>0</v>
      </c>
      <c r="H2614" s="44"/>
      <c r="I2614"/>
      <c r="J2614" s="294">
        <v>16.306361277870003</v>
      </c>
      <c r="K2614" s="44"/>
      <c r="L2614" s="295">
        <v>1.1426400000000001E-3</v>
      </c>
      <c r="M2614" s="295">
        <v>16.305218637870002</v>
      </c>
      <c r="N2614" s="295">
        <v>0</v>
      </c>
      <c r="O2614" s="295">
        <v>0</v>
      </c>
      <c r="P2614"/>
      <c r="Q2614" s="212"/>
      <c r="R2614"/>
      <c r="S2614" s="156">
        <v>0</v>
      </c>
      <c r="T2614" s="156">
        <v>0</v>
      </c>
      <c r="U2614" s="156">
        <v>0</v>
      </c>
      <c r="V2614" s="156">
        <v>0</v>
      </c>
      <c r="W2614"/>
      <c r="X2614" s="155">
        <v>7.6905130000000002E-7</v>
      </c>
      <c r="Y2614"/>
      <c r="Z2614"/>
      <c r="AA2614"/>
      <c r="AD2614" s="53"/>
    </row>
    <row r="2615" spans="1:30" ht="14.4">
      <c r="A2615" t="s">
        <v>3390</v>
      </c>
      <c r="B2615" s="150" t="s">
        <v>1538</v>
      </c>
      <c r="C2615" s="151" t="str">
        <f t="shared" si="473"/>
        <v>Q.010.30.107</v>
      </c>
      <c r="D2615" t="s">
        <v>1539</v>
      </c>
      <c r="E2615" s="150" t="s">
        <v>352</v>
      </c>
      <c r="F2615" s="153" t="str">
        <f t="shared" si="474"/>
        <v>Phosphoric acid (H3O4P), direct emissions (scope1 and downstream)</v>
      </c>
      <c r="G2615" s="277">
        <v>0</v>
      </c>
      <c r="H2615" s="44"/>
      <c r="I2615"/>
      <c r="J2615" s="294">
        <v>5.2251221189999999</v>
      </c>
      <c r="K2615" s="44"/>
      <c r="L2615" s="295">
        <v>0</v>
      </c>
      <c r="M2615" s="295">
        <v>5.2251221189999999</v>
      </c>
      <c r="N2615" s="295">
        <v>0</v>
      </c>
      <c r="O2615" s="295">
        <v>0</v>
      </c>
      <c r="P2615"/>
      <c r="Q2615" s="212"/>
      <c r="R2615"/>
      <c r="S2615" s="156">
        <v>0</v>
      </c>
      <c r="T2615" s="156">
        <v>0</v>
      </c>
      <c r="U2615" s="156">
        <v>0</v>
      </c>
      <c r="V2615" s="156">
        <v>0</v>
      </c>
      <c r="W2615"/>
      <c r="X2615" s="155">
        <v>8.7579883000000004E-7</v>
      </c>
      <c r="Y2615"/>
      <c r="Z2615"/>
      <c r="AA2615"/>
      <c r="AD2615" s="53"/>
    </row>
    <row r="2616" spans="1:30" ht="14.4">
      <c r="A2616" t="s">
        <v>3391</v>
      </c>
      <c r="B2616" s="150" t="s">
        <v>1538</v>
      </c>
      <c r="C2616" s="151" t="str">
        <f t="shared" si="473"/>
        <v>Q.010.40.101</v>
      </c>
      <c r="D2616" t="s">
        <v>1539</v>
      </c>
      <c r="E2616" s="150" t="s">
        <v>352</v>
      </c>
      <c r="F2616" s="153" t="str">
        <f t="shared" si="474"/>
        <v>Acetone (CH3COCH3), direct emissions (scope1 and downstream)</v>
      </c>
      <c r="G2616" s="277">
        <v>0</v>
      </c>
      <c r="H2616" s="44"/>
      <c r="I2616"/>
      <c r="J2616" s="294">
        <v>0.97492791899999998</v>
      </c>
      <c r="K2616" s="44"/>
      <c r="L2616" s="295">
        <v>0.97423622639999996</v>
      </c>
      <c r="M2616" s="295">
        <v>6.9169260000000003E-4</v>
      </c>
      <c r="N2616" s="295">
        <v>0</v>
      </c>
      <c r="O2616" s="295">
        <v>0</v>
      </c>
      <c r="P2616"/>
      <c r="Q2616" s="212"/>
      <c r="R2616"/>
      <c r="S2616" s="156">
        <v>1.8861911E-3</v>
      </c>
      <c r="T2616" s="156">
        <v>6.6386400000000001E-4</v>
      </c>
      <c r="U2616" s="156">
        <v>1.2223271000000001E-3</v>
      </c>
      <c r="V2616" s="156">
        <v>0</v>
      </c>
      <c r="W2616"/>
      <c r="X2616" s="155">
        <v>1.8685562999999999E-4</v>
      </c>
      <c r="Y2616"/>
      <c r="Z2616"/>
      <c r="AA2616"/>
      <c r="AD2616" s="53"/>
    </row>
    <row r="2617" spans="1:30" ht="14.4">
      <c r="A2617" t="s">
        <v>3392</v>
      </c>
      <c r="B2617" s="150" t="s">
        <v>1538</v>
      </c>
      <c r="C2617" s="151" t="str">
        <f t="shared" si="473"/>
        <v>Q.010.40.102</v>
      </c>
      <c r="D2617" t="s">
        <v>1539</v>
      </c>
      <c r="E2617" s="150" t="s">
        <v>352</v>
      </c>
      <c r="F2617" s="153" t="str">
        <f t="shared" si="474"/>
        <v>Benzene (C6H6), direct emissions (scope1 and downstream)</v>
      </c>
      <c r="G2617" s="277">
        <v>0</v>
      </c>
      <c r="H2617" s="44"/>
      <c r="I2617"/>
      <c r="J2617" s="294">
        <v>2.5277348056000002</v>
      </c>
      <c r="K2617" s="44"/>
      <c r="L2617" s="295">
        <v>2.5253388800000001</v>
      </c>
      <c r="M2617" s="295">
        <v>2.3959255999999999E-3</v>
      </c>
      <c r="N2617" s="295">
        <v>0</v>
      </c>
      <c r="O2617" s="295">
        <v>0</v>
      </c>
      <c r="P2617"/>
      <c r="Q2617" s="212"/>
      <c r="R2617"/>
      <c r="S2617" s="156">
        <v>8.7123837999999995E-2</v>
      </c>
      <c r="T2617" s="156">
        <v>8.5084679999999996E-2</v>
      </c>
      <c r="U2617" s="156">
        <v>2.0391579000000001E-3</v>
      </c>
      <c r="V2617" s="156">
        <v>0</v>
      </c>
      <c r="W2617"/>
      <c r="X2617" s="155">
        <v>7.7457975E-4</v>
      </c>
      <c r="Y2617"/>
      <c r="Z2617"/>
      <c r="AA2617"/>
      <c r="AD2617" s="53"/>
    </row>
    <row r="2618" spans="1:30" ht="14.4">
      <c r="A2618" t="s">
        <v>3393</v>
      </c>
      <c r="B2618" s="150" t="s">
        <v>1538</v>
      </c>
      <c r="C2618" s="151" t="str">
        <f t="shared" si="473"/>
        <v>Q.010.40.103</v>
      </c>
      <c r="D2618" t="s">
        <v>1539</v>
      </c>
      <c r="E2618" s="150" t="s">
        <v>352</v>
      </c>
      <c r="F2618" s="153" t="str">
        <f t="shared" si="474"/>
        <v>Benzyl Chloride (C7H7Cl ), direct emissions (scope1 and downstream)</v>
      </c>
      <c r="G2618" s="277">
        <v>0</v>
      </c>
      <c r="H2618" s="44"/>
      <c r="I2618"/>
      <c r="J2618" s="294">
        <v>0.50931431999999999</v>
      </c>
      <c r="K2618" s="44"/>
      <c r="L2618" s="295">
        <v>0.47518919999999998</v>
      </c>
      <c r="M2618" s="295">
        <v>3.4125120000000002E-2</v>
      </c>
      <c r="N2618" s="295">
        <v>0</v>
      </c>
      <c r="O2618" s="295">
        <v>0</v>
      </c>
      <c r="P2618"/>
      <c r="Q2618" s="212"/>
      <c r="R2618"/>
      <c r="S2618" s="156">
        <v>0.15079319999999999</v>
      </c>
      <c r="T2618" s="156">
        <v>0.15078720000000001</v>
      </c>
      <c r="U2618" s="156">
        <v>6.0001759999999999E-6</v>
      </c>
      <c r="V2618" s="156">
        <v>0</v>
      </c>
      <c r="W2618"/>
      <c r="X2618" s="155">
        <v>6.4166775999999995E-4</v>
      </c>
      <c r="Y2618"/>
      <c r="Z2618"/>
      <c r="AA2618"/>
      <c r="AD2618" s="53"/>
    </row>
    <row r="2619" spans="1:30" ht="14.4">
      <c r="A2619" t="s">
        <v>3394</v>
      </c>
      <c r="B2619" s="150" t="s">
        <v>1538</v>
      </c>
      <c r="C2619" s="151" t="str">
        <f t="shared" si="473"/>
        <v>Q.010.40.104</v>
      </c>
      <c r="D2619" t="s">
        <v>1539</v>
      </c>
      <c r="E2619" s="150" t="s">
        <v>352</v>
      </c>
      <c r="F2619" s="153" t="str">
        <f t="shared" si="474"/>
        <v>1-Butanol (C4H10O), direct emissions (scope1 and downstream)</v>
      </c>
      <c r="G2619" s="277">
        <v>0</v>
      </c>
      <c r="H2619" s="44"/>
      <c r="I2619"/>
      <c r="J2619" s="294">
        <v>6.4345703000000007</v>
      </c>
      <c r="K2619" s="44"/>
      <c r="L2619" s="295">
        <v>6.4269141120000004</v>
      </c>
      <c r="M2619" s="295">
        <v>7.6561880000000004E-3</v>
      </c>
      <c r="N2619" s="295">
        <v>0</v>
      </c>
      <c r="O2619" s="295">
        <v>0</v>
      </c>
      <c r="P2619"/>
      <c r="Q2619" s="212"/>
      <c r="R2619"/>
      <c r="S2619" s="156">
        <v>1.5108435E-2</v>
      </c>
      <c r="T2619" s="156">
        <v>4.5086040000000003E-3</v>
      </c>
      <c r="U2619" s="156">
        <v>1.0599831000000001E-2</v>
      </c>
      <c r="V2619" s="156">
        <v>0</v>
      </c>
      <c r="W2619"/>
      <c r="X2619" s="155">
        <v>1.2298665E-3</v>
      </c>
      <c r="Y2619"/>
      <c r="Z2619"/>
      <c r="AA2619"/>
      <c r="AD2619" s="53"/>
    </row>
    <row r="2620" spans="1:30" ht="14.4">
      <c r="A2620" t="s">
        <v>3395</v>
      </c>
      <c r="B2620" s="150" t="s">
        <v>1538</v>
      </c>
      <c r="C2620" s="151" t="str">
        <f t="shared" si="473"/>
        <v>Q.010.40.105</v>
      </c>
      <c r="D2620" t="s">
        <v>1539</v>
      </c>
      <c r="E2620" s="150" t="s">
        <v>352</v>
      </c>
      <c r="F2620" s="153" t="str">
        <f t="shared" si="474"/>
        <v>Butadiene (C4H6), direct emissions (scope1 and downstream)</v>
      </c>
      <c r="G2620" s="277">
        <v>0</v>
      </c>
      <c r="H2620" s="44"/>
      <c r="I2620"/>
      <c r="J2620" s="294">
        <v>9.3382877516939988</v>
      </c>
      <c r="K2620" s="44"/>
      <c r="L2620" s="295">
        <v>9.3382845015999987</v>
      </c>
      <c r="M2620" s="295">
        <v>3.2500939999999999E-6</v>
      </c>
      <c r="N2620" s="295">
        <v>0</v>
      </c>
      <c r="O2620" s="295">
        <v>0</v>
      </c>
      <c r="P2620"/>
      <c r="Q2620" s="212"/>
      <c r="R2620"/>
      <c r="S2620" s="156">
        <v>0.12212696000000001</v>
      </c>
      <c r="T2620" s="156">
        <v>0.10398312</v>
      </c>
      <c r="U2620" s="156">
        <v>1.8143840000000001E-2</v>
      </c>
      <c r="V2620" s="156">
        <v>0</v>
      </c>
      <c r="W2620"/>
      <c r="X2620" s="155">
        <v>2.3895974E-3</v>
      </c>
      <c r="Y2620"/>
      <c r="Z2620"/>
      <c r="AA2620"/>
      <c r="AD2620" s="53"/>
    </row>
    <row r="2621" spans="1:30" ht="14.4">
      <c r="A2621" t="s">
        <v>3396</v>
      </c>
      <c r="B2621" s="150" t="s">
        <v>1538</v>
      </c>
      <c r="C2621" s="151" t="str">
        <f t="shared" si="473"/>
        <v>Q.010.40.106</v>
      </c>
      <c r="D2621" t="s">
        <v>1539</v>
      </c>
      <c r="E2621" s="150" t="s">
        <v>352</v>
      </c>
      <c r="F2621" s="153" t="str">
        <f t="shared" si="474"/>
        <v>Butyl acetate (C6H12O2), direct emissions (scope1 and downstream)</v>
      </c>
      <c r="G2621" s="277">
        <v>0</v>
      </c>
      <c r="H2621" s="44"/>
      <c r="I2621"/>
      <c r="J2621" s="294">
        <v>2.7828059490000001</v>
      </c>
      <c r="K2621" s="44"/>
      <c r="L2621" s="295">
        <v>2.7789642720000001</v>
      </c>
      <c r="M2621" s="295">
        <v>3.8416769999999999E-3</v>
      </c>
      <c r="N2621" s="295">
        <v>0</v>
      </c>
      <c r="O2621" s="295">
        <v>0</v>
      </c>
      <c r="P2621"/>
      <c r="Q2621" s="212"/>
      <c r="R2621"/>
      <c r="S2621" s="156">
        <v>6.7323119000000002E-3</v>
      </c>
      <c r="T2621" s="156">
        <v>1.4311440000000001E-3</v>
      </c>
      <c r="U2621" s="156">
        <v>5.3011678999999997E-3</v>
      </c>
      <c r="V2621" s="156">
        <v>0</v>
      </c>
      <c r="W2621"/>
      <c r="X2621" s="155">
        <v>5.3189199E-4</v>
      </c>
      <c r="Y2621"/>
      <c r="Z2621"/>
      <c r="AA2621"/>
      <c r="AD2621" s="53"/>
    </row>
    <row r="2622" spans="1:30" ht="14.4">
      <c r="A2622" t="s">
        <v>3397</v>
      </c>
      <c r="B2622" s="150" t="s">
        <v>1538</v>
      </c>
      <c r="C2622" s="151" t="str">
        <f t="shared" si="473"/>
        <v>Q.010.40.106</v>
      </c>
      <c r="D2622" t="s">
        <v>1539</v>
      </c>
      <c r="E2622" s="150" t="s">
        <v>352</v>
      </c>
      <c r="F2622" s="153" t="str">
        <f t="shared" si="474"/>
        <v>Chloroform (CHCl3), direct emissions (scope1 and downstream)</v>
      </c>
      <c r="G2622" s="277">
        <v>20.6</v>
      </c>
      <c r="H2622" s="44"/>
      <c r="I2622"/>
      <c r="J2622" s="294">
        <v>3.7046022279999997</v>
      </c>
      <c r="K2622" s="44"/>
      <c r="L2622" s="295">
        <v>0.60124696</v>
      </c>
      <c r="M2622" s="295">
        <v>1.3355268E-2</v>
      </c>
      <c r="N2622" s="295">
        <v>0</v>
      </c>
      <c r="O2622" s="295">
        <v>3.09</v>
      </c>
      <c r="P2622"/>
      <c r="Q2622" s="212"/>
      <c r="R2622"/>
      <c r="S2622" s="156">
        <v>0.47818242999999999</v>
      </c>
      <c r="T2622" s="156">
        <v>0.46303680000000003</v>
      </c>
      <c r="U2622" s="156">
        <v>1.5145627E-2</v>
      </c>
      <c r="V2622" s="156">
        <v>0</v>
      </c>
      <c r="W2622"/>
      <c r="X2622" s="155">
        <v>9.921530699999999E-4</v>
      </c>
      <c r="Y2622"/>
      <c r="Z2622"/>
      <c r="AA2622"/>
      <c r="AD2622" s="53"/>
    </row>
    <row r="2623" spans="1:30" ht="14.4">
      <c r="A2623" t="s">
        <v>3398</v>
      </c>
      <c r="B2623" s="150" t="s">
        <v>1538</v>
      </c>
      <c r="C2623" s="151" t="str">
        <f t="shared" si="473"/>
        <v>Q.010.40.107</v>
      </c>
      <c r="D2623" t="s">
        <v>1539</v>
      </c>
      <c r="E2623" s="150" t="s">
        <v>352</v>
      </c>
      <c r="F2623" s="153" t="str">
        <f t="shared" si="474"/>
        <v>Dichloro-ethane (C2H4Cl2), direct emissions (scope1 and downstream)</v>
      </c>
      <c r="G2623" s="277">
        <v>0</v>
      </c>
      <c r="H2623" s="44"/>
      <c r="I2623"/>
      <c r="J2623" s="294">
        <v>7.0813669999999997E-4</v>
      </c>
      <c r="K2623" s="44"/>
      <c r="L2623" s="295">
        <v>0</v>
      </c>
      <c r="M2623" s="295">
        <v>7.0813669999999997E-4</v>
      </c>
      <c r="N2623" s="295">
        <v>0</v>
      </c>
      <c r="O2623" s="295">
        <v>0</v>
      </c>
      <c r="P2623"/>
      <c r="Q2623" s="212"/>
      <c r="R2623"/>
      <c r="S2623" s="156">
        <v>5.7706064E-7</v>
      </c>
      <c r="T2623" s="156">
        <v>0</v>
      </c>
      <c r="U2623" s="156">
        <v>5.7706064E-7</v>
      </c>
      <c r="V2623" s="156">
        <v>0</v>
      </c>
      <c r="W2623"/>
      <c r="X2623" s="155">
        <v>8.2948856999999995E-8</v>
      </c>
      <c r="Y2623"/>
      <c r="Z2623"/>
      <c r="AA2623"/>
      <c r="AD2623" s="53"/>
    </row>
    <row r="2624" spans="1:30" ht="14.4">
      <c r="A2624" t="s">
        <v>3399</v>
      </c>
      <c r="B2624" s="150" t="s">
        <v>1538</v>
      </c>
      <c r="C2624" s="151" t="str">
        <f t="shared" si="473"/>
        <v>Q.010.40.108</v>
      </c>
      <c r="D2624" t="s">
        <v>1539</v>
      </c>
      <c r="E2624" s="150" t="s">
        <v>352</v>
      </c>
      <c r="F2624" s="153" t="str">
        <f t="shared" si="474"/>
        <v>Dimethyl ether (C2H6O), direct emissions (scope1 and downstream)</v>
      </c>
      <c r="G2624" s="277">
        <v>0</v>
      </c>
      <c r="H2624" s="44"/>
      <c r="I2624"/>
      <c r="J2624" s="294">
        <v>1.952490188616</v>
      </c>
      <c r="K2624" s="44"/>
      <c r="L2624" s="295">
        <v>1.952292027096</v>
      </c>
      <c r="M2624" s="295">
        <v>1.9816152000000001E-4</v>
      </c>
      <c r="N2624" s="295">
        <v>0</v>
      </c>
      <c r="O2624" s="295">
        <v>0</v>
      </c>
      <c r="P2624"/>
      <c r="Q2624" s="212"/>
      <c r="R2624"/>
      <c r="S2624" s="156">
        <v>4.6682319999999996E-3</v>
      </c>
      <c r="T2624" s="156">
        <v>9.907920000000001E-4</v>
      </c>
      <c r="U2624" s="156">
        <v>3.6774400000000001E-3</v>
      </c>
      <c r="V2624" s="156">
        <v>0</v>
      </c>
      <c r="W2624"/>
      <c r="X2624" s="155">
        <v>3.7322008999999997E-4</v>
      </c>
      <c r="Y2624"/>
      <c r="Z2624"/>
      <c r="AA2624"/>
      <c r="AD2624" s="53"/>
    </row>
    <row r="2625" spans="1:30" ht="14.4">
      <c r="A2625" t="s">
        <v>3400</v>
      </c>
      <c r="B2625" s="150" t="s">
        <v>1538</v>
      </c>
      <c r="C2625" s="151" t="str">
        <f t="shared" si="473"/>
        <v>Q.010.40.109</v>
      </c>
      <c r="D2625" t="s">
        <v>1539</v>
      </c>
      <c r="E2625" s="150" t="s">
        <v>352</v>
      </c>
      <c r="F2625" s="153" t="str">
        <f t="shared" si="474"/>
        <v>Ethanol (C2H5OH), direct emissions (scope1 and downstream)</v>
      </c>
      <c r="G2625" s="277">
        <v>0</v>
      </c>
      <c r="H2625" s="44"/>
      <c r="I2625"/>
      <c r="J2625" s="294">
        <v>4.1304210138000004</v>
      </c>
      <c r="K2625" s="44"/>
      <c r="L2625" s="295">
        <v>4.1271665848000003</v>
      </c>
      <c r="M2625" s="295">
        <v>3.2544290000000001E-3</v>
      </c>
      <c r="N2625" s="295">
        <v>0</v>
      </c>
      <c r="O2625" s="295">
        <v>0</v>
      </c>
      <c r="P2625"/>
      <c r="Q2625" s="212"/>
      <c r="R2625"/>
      <c r="S2625" s="156">
        <v>9.3477668000000007E-3</v>
      </c>
      <c r="T2625" s="156">
        <v>2.425272E-3</v>
      </c>
      <c r="U2625" s="156">
        <v>6.9224947999999998E-3</v>
      </c>
      <c r="V2625" s="156">
        <v>0</v>
      </c>
      <c r="W2625"/>
      <c r="X2625" s="155">
        <v>7.9165240999999999E-4</v>
      </c>
      <c r="Y2625"/>
      <c r="Z2625"/>
      <c r="AA2625"/>
      <c r="AD2625" s="53"/>
    </row>
    <row r="2626" spans="1:30" ht="14.4">
      <c r="A2626" t="s">
        <v>3401</v>
      </c>
      <c r="B2626" s="150" t="s">
        <v>1538</v>
      </c>
      <c r="C2626" s="151" t="str">
        <f t="shared" si="473"/>
        <v>Q.010.40.110</v>
      </c>
      <c r="D2626" t="s">
        <v>1539</v>
      </c>
      <c r="E2626" s="150" t="s">
        <v>352</v>
      </c>
      <c r="F2626" s="153" t="str">
        <f t="shared" si="474"/>
        <v>Ethyl acetate  (C4H8O2), direct emissions (scope1 and downstream)</v>
      </c>
      <c r="G2626" s="277">
        <v>0</v>
      </c>
      <c r="H2626" s="44"/>
      <c r="I2626"/>
      <c r="J2626" s="294">
        <v>2.1664624469999998</v>
      </c>
      <c r="K2626" s="44"/>
      <c r="L2626" s="295">
        <v>2.1613081319999998</v>
      </c>
      <c r="M2626" s="295">
        <v>5.1543149999999996E-3</v>
      </c>
      <c r="N2626" s="295">
        <v>0</v>
      </c>
      <c r="O2626" s="295">
        <v>0</v>
      </c>
      <c r="P2626"/>
      <c r="Q2626" s="212"/>
      <c r="R2626"/>
      <c r="S2626" s="156">
        <v>5.2343199999999998E-3</v>
      </c>
      <c r="T2626" s="156">
        <v>1.366092E-3</v>
      </c>
      <c r="U2626" s="156">
        <v>3.868228E-3</v>
      </c>
      <c r="V2626" s="156">
        <v>0</v>
      </c>
      <c r="W2626"/>
      <c r="X2626" s="155">
        <v>4.1419569000000002E-4</v>
      </c>
      <c r="Y2626"/>
      <c r="Z2626"/>
      <c r="AA2626"/>
      <c r="AD2626" s="53"/>
    </row>
    <row r="2627" spans="1:30" ht="14.4">
      <c r="A2627" t="s">
        <v>3402</v>
      </c>
      <c r="B2627" s="150" t="s">
        <v>1538</v>
      </c>
      <c r="C2627" s="151" t="str">
        <f t="shared" si="473"/>
        <v>Q.010.40.111</v>
      </c>
      <c r="D2627" t="s">
        <v>1539</v>
      </c>
      <c r="E2627" s="150" t="s">
        <v>352</v>
      </c>
      <c r="F2627" s="153" t="str">
        <f t="shared" si="474"/>
        <v>Ethylene (C2H4), direct emissions (scope1 and downstream)</v>
      </c>
      <c r="G2627" s="277">
        <v>0</v>
      </c>
      <c r="H2627" s="44"/>
      <c r="I2627"/>
      <c r="J2627" s="294">
        <v>10.342944545092202</v>
      </c>
      <c r="K2627" s="44"/>
      <c r="L2627" s="295">
        <v>10.342941808320001</v>
      </c>
      <c r="M2627" s="295">
        <v>2.7367722000000002E-6</v>
      </c>
      <c r="N2627" s="295">
        <v>0</v>
      </c>
      <c r="O2627" s="295">
        <v>0</v>
      </c>
      <c r="P2627"/>
      <c r="Q2627" s="212"/>
      <c r="R2627"/>
      <c r="S2627" s="156">
        <v>2.5892559999999998E-2</v>
      </c>
      <c r="T2627" s="156">
        <v>5.5043999999999996E-3</v>
      </c>
      <c r="U2627" s="156">
        <v>2.0388159999999999E-2</v>
      </c>
      <c r="V2627" s="156">
        <v>0</v>
      </c>
      <c r="W2627"/>
      <c r="X2627" s="155">
        <v>1.9771764999999999E-3</v>
      </c>
      <c r="Y2627"/>
      <c r="Z2627"/>
      <c r="AA2627"/>
      <c r="AD2627" s="53"/>
    </row>
    <row r="2628" spans="1:30" ht="14.4">
      <c r="A2628" t="s">
        <v>3403</v>
      </c>
      <c r="B2628" s="150" t="s">
        <v>1538</v>
      </c>
      <c r="C2628" s="151" t="str">
        <f t="shared" si="473"/>
        <v>Q.010.40.112</v>
      </c>
      <c r="D2628" t="s">
        <v>1539</v>
      </c>
      <c r="E2628" s="150" t="s">
        <v>352</v>
      </c>
      <c r="F2628" s="153" t="str">
        <f t="shared" si="474"/>
        <v>Formaldehyde (CH2O), direct emissions (scope1 and downstream)</v>
      </c>
      <c r="G2628" s="277">
        <v>0</v>
      </c>
      <c r="H2628" s="44"/>
      <c r="I2628"/>
      <c r="J2628" s="294">
        <v>18.081090840000002</v>
      </c>
      <c r="K2628" s="44"/>
      <c r="L2628" s="295">
        <v>17.561295440000002</v>
      </c>
      <c r="M2628" s="295">
        <v>0.51979540000000002</v>
      </c>
      <c r="N2628" s="295">
        <v>0</v>
      </c>
      <c r="O2628" s="295">
        <v>0</v>
      </c>
      <c r="P2628"/>
      <c r="Q2628" s="212"/>
      <c r="R2628"/>
      <c r="S2628" s="156">
        <v>3.1891454000000001</v>
      </c>
      <c r="T2628" s="156">
        <v>3.1797251000000002</v>
      </c>
      <c r="U2628" s="156">
        <v>9.4203358000000004E-3</v>
      </c>
      <c r="V2628" s="156">
        <v>0</v>
      </c>
      <c r="W2628"/>
      <c r="X2628" s="155">
        <v>1.7426391999999999E-2</v>
      </c>
      <c r="Y2628"/>
      <c r="Z2628"/>
      <c r="AA2628"/>
      <c r="AD2628" s="53"/>
    </row>
    <row r="2629" spans="1:30" ht="14.4">
      <c r="A2629" t="s">
        <v>3404</v>
      </c>
      <c r="B2629" s="150" t="s">
        <v>1538</v>
      </c>
      <c r="C2629" s="151" t="str">
        <f t="shared" si="473"/>
        <v>Q.010.40.113</v>
      </c>
      <c r="D2629" t="s">
        <v>1539</v>
      </c>
      <c r="E2629" s="150" t="s">
        <v>352</v>
      </c>
      <c r="F2629" s="153" t="str">
        <f t="shared" si="474"/>
        <v>Hexane (C6H14), direct emissions (scope1 and downstream)</v>
      </c>
      <c r="G2629" s="277">
        <v>0</v>
      </c>
      <c r="H2629" s="44"/>
      <c r="I2629"/>
      <c r="J2629" s="294">
        <v>5.0107195109926996</v>
      </c>
      <c r="K2629" s="44"/>
      <c r="L2629" s="295">
        <v>5.0107169231999995</v>
      </c>
      <c r="M2629" s="295">
        <v>2.5877926999999998E-6</v>
      </c>
      <c r="N2629" s="295">
        <v>0</v>
      </c>
      <c r="O2629" s="295">
        <v>0</v>
      </c>
      <c r="P2629"/>
      <c r="Q2629" s="212"/>
      <c r="R2629"/>
      <c r="S2629" s="156">
        <v>1.9008081E-2</v>
      </c>
      <c r="T2629" s="156">
        <v>1.0841999999999999E-2</v>
      </c>
      <c r="U2629" s="156">
        <v>8.1660806000000002E-3</v>
      </c>
      <c r="V2629" s="156">
        <v>0</v>
      </c>
      <c r="W2629"/>
      <c r="X2629" s="155">
        <v>9.7208888000000003E-4</v>
      </c>
      <c r="Y2629"/>
      <c r="Z2629"/>
      <c r="AA2629"/>
      <c r="AD2629" s="53"/>
    </row>
    <row r="2630" spans="1:30" ht="14.4">
      <c r="A2630" t="s">
        <v>3405</v>
      </c>
      <c r="B2630" s="150" t="s">
        <v>1538</v>
      </c>
      <c r="C2630" s="151" t="str">
        <f t="shared" si="473"/>
        <v>Q.010.40.114</v>
      </c>
      <c r="D2630" t="s">
        <v>1539</v>
      </c>
      <c r="E2630" s="150" t="s">
        <v>352</v>
      </c>
      <c r="F2630" s="153" t="str">
        <f t="shared" si="474"/>
        <v>Isoprene (C5H8), direct emissions (scope1 and downstream)</v>
      </c>
      <c r="G2630" s="277">
        <v>0</v>
      </c>
      <c r="H2630" s="44"/>
      <c r="I2630"/>
      <c r="J2630" s="294">
        <v>11.324562805581001</v>
      </c>
      <c r="K2630" s="44"/>
      <c r="L2630" s="295">
        <v>11.324554127200001</v>
      </c>
      <c r="M2630" s="295">
        <v>8.6783809999999995E-6</v>
      </c>
      <c r="N2630" s="295">
        <v>0</v>
      </c>
      <c r="O2630" s="295">
        <v>0</v>
      </c>
      <c r="P2630"/>
      <c r="Q2630" s="212"/>
      <c r="R2630"/>
      <c r="S2630" s="156">
        <v>3.6631759999999999E-2</v>
      </c>
      <c r="T2630" s="156">
        <v>1.337736E-2</v>
      </c>
      <c r="U2630" s="156">
        <v>2.3254400000000001E-2</v>
      </c>
      <c r="V2630" s="156">
        <v>0</v>
      </c>
      <c r="W2630"/>
      <c r="X2630" s="155">
        <v>2.2373841999999999E-3</v>
      </c>
      <c r="Y2630"/>
      <c r="Z2630"/>
      <c r="AA2630"/>
      <c r="AD2630" s="53"/>
    </row>
    <row r="2631" spans="1:30" ht="14.4">
      <c r="A2631" t="s">
        <v>3406</v>
      </c>
      <c r="B2631" s="150" t="s">
        <v>1538</v>
      </c>
      <c r="C2631" s="151" t="str">
        <f t="shared" si="473"/>
        <v>Q.010.40.115</v>
      </c>
      <c r="D2631" t="s">
        <v>1539</v>
      </c>
      <c r="E2631" s="150" t="s">
        <v>352</v>
      </c>
      <c r="F2631" s="153" t="str">
        <f t="shared" si="474"/>
        <v>Methanol (CH3OH), direct emissions (scope1 and downstream)</v>
      </c>
      <c r="G2631" s="277">
        <v>0</v>
      </c>
      <c r="H2631" s="44"/>
      <c r="I2631"/>
      <c r="J2631" s="294">
        <v>1.4461776141</v>
      </c>
      <c r="K2631" s="44"/>
      <c r="L2631" s="295">
        <v>1.4451809976000001</v>
      </c>
      <c r="M2631" s="295">
        <v>9.9661650000000004E-4</v>
      </c>
      <c r="N2631" s="295">
        <v>0</v>
      </c>
      <c r="O2631" s="295">
        <v>0</v>
      </c>
      <c r="P2631"/>
      <c r="Q2631" s="212"/>
      <c r="R2631"/>
      <c r="S2631" s="156">
        <v>3.9597134999999999E-3</v>
      </c>
      <c r="T2631" s="156">
        <v>1.30938E-3</v>
      </c>
      <c r="U2631" s="156">
        <v>2.6503335000000001E-3</v>
      </c>
      <c r="V2631" s="156">
        <v>0</v>
      </c>
      <c r="W2631"/>
      <c r="X2631" s="155">
        <v>2.7677608000000001E-4</v>
      </c>
      <c r="Y2631"/>
      <c r="Z2631"/>
      <c r="AA2631"/>
      <c r="AD2631" s="53"/>
    </row>
    <row r="2632" spans="1:30" ht="14.4">
      <c r="A2632" t="s">
        <v>3407</v>
      </c>
      <c r="B2632" s="150" t="s">
        <v>1538</v>
      </c>
      <c r="C2632" s="151" t="str">
        <f t="shared" si="473"/>
        <v>Q.010.40.116</v>
      </c>
      <c r="D2632" t="s">
        <v>1539</v>
      </c>
      <c r="E2632" s="150" t="s">
        <v>352</v>
      </c>
      <c r="F2632" s="153" t="str">
        <f t="shared" si="474"/>
        <v>1-Propanol (C3H8O), direct emissions (scope1 and downstream)</v>
      </c>
      <c r="G2632" s="277">
        <v>0</v>
      </c>
      <c r="H2632" s="44"/>
      <c r="I2632"/>
      <c r="J2632" s="294">
        <v>5.8032739973999998</v>
      </c>
      <c r="K2632" s="44"/>
      <c r="L2632" s="295">
        <v>5.8020163271999996</v>
      </c>
      <c r="M2632" s="295">
        <v>1.2576702000000001E-3</v>
      </c>
      <c r="N2632" s="295">
        <v>0</v>
      </c>
      <c r="O2632" s="295">
        <v>0</v>
      </c>
      <c r="P2632"/>
      <c r="Q2632" s="212"/>
      <c r="R2632"/>
      <c r="S2632" s="156">
        <v>1.2424114E-2</v>
      </c>
      <c r="T2632" s="156">
        <v>2.6354400000000002E-3</v>
      </c>
      <c r="U2632" s="156">
        <v>9.7886736000000005E-3</v>
      </c>
      <c r="V2632" s="156">
        <v>0</v>
      </c>
      <c r="W2632"/>
      <c r="X2632" s="155">
        <v>1.1093549E-3</v>
      </c>
      <c r="Y2632"/>
      <c r="Z2632"/>
      <c r="AA2632"/>
      <c r="AD2632" s="53"/>
    </row>
    <row r="2633" spans="1:30" ht="14.4">
      <c r="A2633" t="s">
        <v>3408</v>
      </c>
      <c r="B2633" s="150" t="s">
        <v>1538</v>
      </c>
      <c r="C2633" s="151" t="str">
        <f t="shared" si="473"/>
        <v>Q.010.40.117</v>
      </c>
      <c r="D2633" t="s">
        <v>1539</v>
      </c>
      <c r="E2633" s="150" t="s">
        <v>352</v>
      </c>
      <c r="F2633" s="153" t="str">
        <f t="shared" si="474"/>
        <v>Naphthalene (C10H8), direct emissions (scope1 and downstream)</v>
      </c>
      <c r="G2633" s="277">
        <v>0</v>
      </c>
      <c r="H2633" s="44"/>
      <c r="I2633"/>
      <c r="J2633" s="294">
        <v>1.167272055</v>
      </c>
      <c r="K2633" s="44"/>
      <c r="L2633" s="295">
        <v>1.156436</v>
      </c>
      <c r="M2633" s="295">
        <v>1.0836055000000001E-2</v>
      </c>
      <c r="N2633" s="295">
        <v>0</v>
      </c>
      <c r="O2633" s="295">
        <v>0</v>
      </c>
      <c r="P2633"/>
      <c r="Q2633" s="212"/>
      <c r="R2633"/>
      <c r="S2633" s="156">
        <v>0.17497572</v>
      </c>
      <c r="T2633" s="156">
        <v>0.1749732</v>
      </c>
      <c r="U2633" s="156">
        <v>2.5152608E-6</v>
      </c>
      <c r="V2633" s="156">
        <v>0</v>
      </c>
      <c r="W2633"/>
      <c r="X2633" s="155">
        <v>1.3268113000000001E-3</v>
      </c>
      <c r="Y2633"/>
      <c r="Z2633"/>
      <c r="AA2633"/>
      <c r="AD2633" s="53"/>
    </row>
    <row r="2634" spans="1:30" ht="14.4">
      <c r="A2634" t="s">
        <v>3409</v>
      </c>
      <c r="B2634" s="150" t="s">
        <v>1538</v>
      </c>
      <c r="C2634" s="151" t="str">
        <f t="shared" si="473"/>
        <v>Q.010.40.118</v>
      </c>
      <c r="D2634" t="s">
        <v>1539</v>
      </c>
      <c r="E2634" s="150" t="s">
        <v>352</v>
      </c>
      <c r="F2634" s="153" t="str">
        <f t="shared" si="474"/>
        <v>Propylene (C3H6), direct emissions (scope1 and downstream)</v>
      </c>
      <c r="G2634" s="277">
        <v>0</v>
      </c>
      <c r="H2634" s="44"/>
      <c r="I2634"/>
      <c r="J2634" s="294">
        <v>11.6280513017629</v>
      </c>
      <c r="K2634" s="44"/>
      <c r="L2634" s="295">
        <v>11.628049427280001</v>
      </c>
      <c r="M2634" s="295">
        <v>1.8744829E-6</v>
      </c>
      <c r="N2634" s="295">
        <v>0</v>
      </c>
      <c r="O2634" s="295">
        <v>0</v>
      </c>
      <c r="P2634"/>
      <c r="Q2634" s="212"/>
      <c r="R2634"/>
      <c r="S2634" s="156">
        <v>3.028776E-2</v>
      </c>
      <c r="T2634" s="156">
        <v>6.4384799999999999E-3</v>
      </c>
      <c r="U2634" s="156">
        <v>2.384928E-2</v>
      </c>
      <c r="V2634" s="156">
        <v>0</v>
      </c>
      <c r="W2634"/>
      <c r="X2634" s="155">
        <v>2.2227882999999999E-3</v>
      </c>
      <c r="Y2634"/>
      <c r="Z2634"/>
      <c r="AA2634"/>
      <c r="AD2634" s="53"/>
    </row>
    <row r="2635" spans="1:30" ht="14.4">
      <c r="A2635" t="s">
        <v>3410</v>
      </c>
      <c r="B2635" s="150" t="s">
        <v>1538</v>
      </c>
      <c r="C2635" s="151" t="str">
        <f t="shared" si="473"/>
        <v>Q.010.40.119</v>
      </c>
      <c r="D2635" t="s">
        <v>1539</v>
      </c>
      <c r="E2635" s="150" t="s">
        <v>352</v>
      </c>
      <c r="F2635" s="153" t="str">
        <f t="shared" si="474"/>
        <v>Styrene (C8H8), direct emissions (scope1 and downstream)</v>
      </c>
      <c r="G2635" s="277">
        <v>0</v>
      </c>
      <c r="H2635" s="44"/>
      <c r="I2635"/>
      <c r="J2635" s="294">
        <v>1.9442012034</v>
      </c>
      <c r="K2635" s="44"/>
      <c r="L2635" s="295">
        <v>1.9435450000000001</v>
      </c>
      <c r="M2635" s="295">
        <v>6.5620339999999998E-4</v>
      </c>
      <c r="N2635" s="295">
        <v>0</v>
      </c>
      <c r="O2635" s="295">
        <v>0</v>
      </c>
      <c r="P2635"/>
      <c r="Q2635" s="212"/>
      <c r="R2635"/>
      <c r="S2635" s="156">
        <v>7.5437246999999999E-2</v>
      </c>
      <c r="T2635" s="156">
        <v>7.4417819999999996E-2</v>
      </c>
      <c r="U2635" s="156">
        <v>1.0194275E-3</v>
      </c>
      <c r="V2635" s="156">
        <v>0</v>
      </c>
      <c r="W2635"/>
      <c r="X2635" s="155">
        <v>9.1508094000000001E-4</v>
      </c>
      <c r="Y2635"/>
      <c r="Z2635"/>
      <c r="AA2635"/>
      <c r="AD2635" s="53"/>
    </row>
    <row r="2636" spans="1:30" ht="14.4">
      <c r="A2636" t="s">
        <v>3411</v>
      </c>
      <c r="B2636" s="150" t="s">
        <v>1538</v>
      </c>
      <c r="C2636" s="151" t="str">
        <f t="shared" si="473"/>
        <v>Q.010.40.120</v>
      </c>
      <c r="D2636" t="s">
        <v>1539</v>
      </c>
      <c r="E2636" s="150" t="s">
        <v>352</v>
      </c>
      <c r="F2636" s="153" t="str">
        <f t="shared" si="474"/>
        <v>Tetrachloroethylene (C2Cl4), direct emissions (scope1 and downstream)</v>
      </c>
      <c r="G2636" s="277">
        <v>6.34</v>
      </c>
      <c r="H2636" s="44"/>
      <c r="I2636"/>
      <c r="J2636" s="294">
        <v>1.7433151730000001</v>
      </c>
      <c r="K2636" s="44"/>
      <c r="L2636" s="295">
        <v>0.78897519999999999</v>
      </c>
      <c r="M2636" s="295">
        <v>3.339973E-3</v>
      </c>
      <c r="N2636" s="295">
        <v>0</v>
      </c>
      <c r="O2636" s="295">
        <v>0.95099999999999996</v>
      </c>
      <c r="P2636"/>
      <c r="Q2636" s="212"/>
      <c r="R2636"/>
      <c r="S2636" s="156">
        <v>0.16639572</v>
      </c>
      <c r="T2636" s="156">
        <v>0.16618784</v>
      </c>
      <c r="U2636" s="156">
        <v>2.0787946000000001E-4</v>
      </c>
      <c r="V2636" s="156">
        <v>0</v>
      </c>
      <c r="W2636"/>
      <c r="X2636" s="155">
        <v>7.3416728000000005E-4</v>
      </c>
      <c r="Y2636"/>
      <c r="Z2636"/>
      <c r="AA2636"/>
      <c r="AD2636" s="53"/>
    </row>
    <row r="2637" spans="1:30" ht="14.4">
      <c r="A2637" t="s">
        <v>3412</v>
      </c>
      <c r="B2637" s="150" t="s">
        <v>1538</v>
      </c>
      <c r="C2637" s="151" t="str">
        <f t="shared" si="473"/>
        <v>Q.010.40.121</v>
      </c>
      <c r="D2637" t="s">
        <v>1539</v>
      </c>
      <c r="E2637" s="150" t="s">
        <v>352</v>
      </c>
      <c r="F2637" s="153" t="str">
        <f t="shared" si="474"/>
        <v>Toluene (C6H5CH3), direct emissions (scope1 and downstream)</v>
      </c>
      <c r="G2637" s="277">
        <v>0</v>
      </c>
      <c r="H2637" s="44"/>
      <c r="I2637"/>
      <c r="J2637" s="294">
        <v>6.6108466509760007</v>
      </c>
      <c r="K2637" s="44"/>
      <c r="L2637" s="295">
        <v>6.6100595016760009</v>
      </c>
      <c r="M2637" s="295">
        <v>7.871493E-4</v>
      </c>
      <c r="N2637" s="295">
        <v>0</v>
      </c>
      <c r="O2637" s="295">
        <v>0</v>
      </c>
      <c r="P2637"/>
      <c r="Q2637" s="212"/>
      <c r="R2637"/>
      <c r="S2637" s="156">
        <v>1.5405851E-2</v>
      </c>
      <c r="T2637" s="156">
        <v>6.4284720000000002E-3</v>
      </c>
      <c r="U2637" s="156">
        <v>8.9773786000000005E-3</v>
      </c>
      <c r="V2637" s="156">
        <v>0</v>
      </c>
      <c r="W2637"/>
      <c r="X2637" s="155">
        <v>1.2638612000000001E-3</v>
      </c>
      <c r="Y2637"/>
      <c r="Z2637"/>
      <c r="AA2637"/>
      <c r="AD2637" s="53"/>
    </row>
    <row r="2638" spans="1:30" ht="14.4">
      <c r="A2638" t="s">
        <v>3413</v>
      </c>
      <c r="B2638" s="150" t="s">
        <v>1538</v>
      </c>
      <c r="C2638" s="151" t="str">
        <f t="shared" si="473"/>
        <v>Q.010.40.122</v>
      </c>
      <c r="D2638" t="s">
        <v>1539</v>
      </c>
      <c r="E2638" s="150" t="s">
        <v>352</v>
      </c>
      <c r="F2638" s="153" t="str">
        <f t="shared" si="474"/>
        <v>Trichloroethylene (C2HCl3), direct emissions (scope1 and downstream)</v>
      </c>
      <c r="G2638" s="277">
        <v>4.4000000000000004E-2</v>
      </c>
      <c r="H2638" s="44"/>
      <c r="I2638"/>
      <c r="J2638" s="294">
        <v>3.3919878221100004</v>
      </c>
      <c r="K2638" s="44"/>
      <c r="L2638" s="295">
        <v>3.3851956400000001</v>
      </c>
      <c r="M2638" s="295">
        <v>1.9218210999999999E-4</v>
      </c>
      <c r="N2638" s="295">
        <v>0</v>
      </c>
      <c r="O2638" s="295">
        <v>6.6E-3</v>
      </c>
      <c r="P2638"/>
      <c r="Q2638" s="212"/>
      <c r="R2638"/>
      <c r="S2638" s="156">
        <v>1.5808191999999999E-2</v>
      </c>
      <c r="T2638" s="156">
        <v>9.8862359999999996E-3</v>
      </c>
      <c r="U2638" s="156">
        <v>5.9219555999999998E-3</v>
      </c>
      <c r="V2638" s="156">
        <v>0</v>
      </c>
      <c r="W2638"/>
      <c r="X2638" s="155">
        <v>6.7748045999999995E-4</v>
      </c>
      <c r="Y2638"/>
      <c r="Z2638"/>
      <c r="AA2638"/>
      <c r="AD2638" s="53"/>
    </row>
    <row r="2639" spans="1:30" ht="14.4">
      <c r="A2639" t="s">
        <v>3414</v>
      </c>
      <c r="B2639" s="150" t="s">
        <v>1538</v>
      </c>
      <c r="C2639" s="151" t="str">
        <f t="shared" si="473"/>
        <v>Q.010.40.123</v>
      </c>
      <c r="D2639" t="s">
        <v>1539</v>
      </c>
      <c r="E2639" s="150" t="s">
        <v>352</v>
      </c>
      <c r="F2639" s="153" t="str">
        <f t="shared" si="474"/>
        <v>Turpentine, direct emissions (scope1 and downstream)</v>
      </c>
      <c r="G2639" s="277">
        <v>0</v>
      </c>
      <c r="H2639" s="44"/>
      <c r="I2639"/>
      <c r="J2639" s="294">
        <v>2.1294386999999998E-3</v>
      </c>
      <c r="K2639" s="44"/>
      <c r="L2639" s="295">
        <v>0</v>
      </c>
      <c r="M2639" s="295">
        <v>2.1294386999999998E-3</v>
      </c>
      <c r="N2639" s="295">
        <v>0</v>
      </c>
      <c r="O2639" s="295">
        <v>0</v>
      </c>
      <c r="P2639"/>
      <c r="Q2639" s="212"/>
      <c r="R2639"/>
      <c r="S2639" s="156">
        <v>0</v>
      </c>
      <c r="T2639" s="156">
        <v>0</v>
      </c>
      <c r="U2639" s="156">
        <v>0</v>
      </c>
      <c r="V2639" s="156">
        <v>0</v>
      </c>
      <c r="W2639"/>
      <c r="X2639" s="155">
        <v>2.4943560000000002E-7</v>
      </c>
      <c r="Y2639"/>
      <c r="Z2639"/>
      <c r="AA2639"/>
      <c r="AD2639" s="53"/>
    </row>
    <row r="2640" spans="1:30" ht="14.4">
      <c r="A2640" t="s">
        <v>3415</v>
      </c>
      <c r="B2640" s="150" t="s">
        <v>1538</v>
      </c>
      <c r="C2640" s="151" t="str">
        <f t="shared" si="473"/>
        <v>Q.010.40.123</v>
      </c>
      <c r="D2640" t="s">
        <v>1539</v>
      </c>
      <c r="E2640" s="150" t="s">
        <v>352</v>
      </c>
      <c r="F2640" s="153" t="str">
        <f t="shared" si="474"/>
        <v>White spirit, direct emissions (scope1 and downstream)</v>
      </c>
      <c r="G2640" s="277">
        <v>0</v>
      </c>
      <c r="H2640" s="44"/>
      <c r="I2640"/>
      <c r="J2640" s="294">
        <v>4.8662735574999998E-2</v>
      </c>
      <c r="K2640" s="44"/>
      <c r="L2640" s="295">
        <v>4.8649680000000001E-2</v>
      </c>
      <c r="M2640" s="295">
        <v>1.3055575000000001E-5</v>
      </c>
      <c r="N2640" s="295">
        <v>0</v>
      </c>
      <c r="O2640" s="295">
        <v>0</v>
      </c>
      <c r="P2640"/>
      <c r="Q2640" s="212"/>
      <c r="R2640"/>
      <c r="S2640" s="156">
        <v>0</v>
      </c>
      <c r="T2640" s="156">
        <v>0</v>
      </c>
      <c r="U2640" s="156">
        <v>0</v>
      </c>
      <c r="V2640" s="156">
        <v>0</v>
      </c>
      <c r="W2640"/>
      <c r="X2640" s="155">
        <v>3.2193305999999999E-5</v>
      </c>
      <c r="Y2640"/>
      <c r="Z2640"/>
      <c r="AA2640"/>
      <c r="AD2640" s="53"/>
    </row>
    <row r="2641" spans="1:30" ht="14.4">
      <c r="A2641" t="s">
        <v>3416</v>
      </c>
      <c r="B2641" s="150" t="s">
        <v>1538</v>
      </c>
      <c r="C2641" s="151" t="str">
        <f t="shared" si="473"/>
        <v>Q.010.40.124</v>
      </c>
      <c r="D2641" t="s">
        <v>1539</v>
      </c>
      <c r="E2641" s="150" t="s">
        <v>352</v>
      </c>
      <c r="F2641" s="153" t="str">
        <f t="shared" si="474"/>
        <v>Xylene (C6H4(CH3)2), direct emissions (scope1 and downstream)</v>
      </c>
      <c r="G2641" s="277">
        <v>0</v>
      </c>
      <c r="H2641" s="44"/>
      <c r="I2641"/>
      <c r="J2641" s="294">
        <v>2.8167627519999999E-2</v>
      </c>
      <c r="K2641" s="44"/>
      <c r="L2641" s="295">
        <v>2.7952703999999998E-2</v>
      </c>
      <c r="M2641" s="295">
        <v>2.1492352000000001E-4</v>
      </c>
      <c r="N2641" s="295">
        <v>0</v>
      </c>
      <c r="O2641" s="295">
        <v>0</v>
      </c>
      <c r="P2641"/>
      <c r="Q2641" s="212"/>
      <c r="R2641"/>
      <c r="S2641" s="156">
        <v>7.1340848999999996E-3</v>
      </c>
      <c r="T2641" s="156">
        <v>7.1340359999999998E-3</v>
      </c>
      <c r="U2641" s="156">
        <v>4.8942399999999998E-8</v>
      </c>
      <c r="V2641" s="156">
        <v>0</v>
      </c>
      <c r="W2641"/>
      <c r="X2641" s="155">
        <v>2.1466184000000001E-5</v>
      </c>
      <c r="Y2641"/>
      <c r="Z2641"/>
      <c r="AA2641"/>
      <c r="AD2641" s="53"/>
    </row>
    <row r="2642" spans="1:30" ht="14.4">
      <c r="A2642" t="s">
        <v>3417</v>
      </c>
      <c r="B2642" s="150" t="s">
        <v>1538</v>
      </c>
      <c r="C2642" s="151" t="str">
        <f t="shared" si="473"/>
        <v>Q.010.40.125</v>
      </c>
      <c r="D2642" t="s">
        <v>1539</v>
      </c>
      <c r="E2642" s="150" t="s">
        <v>352</v>
      </c>
      <c r="F2642" s="153" t="str">
        <f t="shared" si="474"/>
        <v>Particulates PM2.5, direct emissions (scope1 and downstream)</v>
      </c>
      <c r="G2642" s="277">
        <v>0</v>
      </c>
      <c r="H2642" s="44"/>
      <c r="I2642"/>
      <c r="J2642" s="294">
        <v>40.1</v>
      </c>
      <c r="K2642" s="44"/>
      <c r="L2642" s="295">
        <v>40.1</v>
      </c>
      <c r="M2642" s="295">
        <v>0</v>
      </c>
      <c r="N2642" s="295">
        <v>0</v>
      </c>
      <c r="O2642" s="295">
        <v>0</v>
      </c>
      <c r="P2642"/>
      <c r="Q2642" s="212"/>
      <c r="R2642"/>
      <c r="S2642" s="156">
        <v>10.491720000000001</v>
      </c>
      <c r="T2642" s="156">
        <v>10.491720000000001</v>
      </c>
      <c r="U2642" s="156">
        <v>0</v>
      </c>
      <c r="V2642" s="156">
        <v>0</v>
      </c>
      <c r="W2642"/>
      <c r="X2642" s="155">
        <v>3.5892713999999999E-2</v>
      </c>
      <c r="Y2642"/>
      <c r="Z2642"/>
      <c r="AA2642"/>
      <c r="AD2642" s="53"/>
    </row>
    <row r="2643" spans="1:30" ht="14.4">
      <c r="A2643" t="s">
        <v>3711</v>
      </c>
      <c r="B2643" s="150" t="s">
        <v>1538</v>
      </c>
      <c r="C2643" s="151" t="str">
        <f t="shared" si="473"/>
        <v>Q.010.60.101</v>
      </c>
      <c r="D2643" t="s">
        <v>1539</v>
      </c>
      <c r="E2643" s="150" t="s">
        <v>352</v>
      </c>
      <c r="F2643" s="153" t="str">
        <f t="shared" si="474"/>
        <v>R-1234yf (C3H2F4 ), direct emissions (scope1 and downstream)</v>
      </c>
      <c r="G2643" s="277">
        <v>0.501</v>
      </c>
      <c r="H2643" s="44"/>
      <c r="I2643"/>
      <c r="J2643" s="295">
        <v>7.5154976048599997E-2</v>
      </c>
      <c r="K2643" s="44"/>
      <c r="L2643" s="295">
        <v>4.2022799999999999E-6</v>
      </c>
      <c r="M2643" s="295">
        <v>7.7376860000000003E-7</v>
      </c>
      <c r="N2643" s="295">
        <v>0</v>
      </c>
      <c r="O2643" s="295">
        <v>7.5149999999999995E-2</v>
      </c>
      <c r="P2643"/>
      <c r="Q2643" s="212"/>
      <c r="R2643"/>
      <c r="S2643" s="156">
        <v>0</v>
      </c>
      <c r="T2643" s="156">
        <v>0</v>
      </c>
      <c r="U2643" s="156">
        <v>0</v>
      </c>
      <c r="V2643" s="156">
        <v>0</v>
      </c>
      <c r="W2643"/>
      <c r="X2643" s="155">
        <v>1.3972080999999999E-5</v>
      </c>
      <c r="Y2643"/>
      <c r="Z2643"/>
      <c r="AA2643"/>
      <c r="AD2643" s="53"/>
    </row>
    <row r="2644" spans="1:30" ht="14.4">
      <c r="A2644" t="s">
        <v>3712</v>
      </c>
      <c r="B2644" s="150" t="s">
        <v>1538</v>
      </c>
      <c r="C2644" s="151" t="str">
        <f t="shared" si="473"/>
        <v>Q.010.60.102</v>
      </c>
      <c r="D2644" t="s">
        <v>1539</v>
      </c>
      <c r="E2644" s="150" t="s">
        <v>352</v>
      </c>
      <c r="F2644" s="153" t="str">
        <f t="shared" si="474"/>
        <v>R-134a (C2H2F4 ), direct emissions (scope1 and downstream)</v>
      </c>
      <c r="G2644" s="277">
        <v>1430</v>
      </c>
      <c r="H2644" s="44"/>
      <c r="I2644"/>
      <c r="J2644" s="295">
        <v>214.5</v>
      </c>
      <c r="K2644" s="44"/>
      <c r="L2644" s="295">
        <v>0</v>
      </c>
      <c r="M2644" s="295">
        <v>0</v>
      </c>
      <c r="N2644" s="295">
        <v>0</v>
      </c>
      <c r="O2644" s="295">
        <v>214.5</v>
      </c>
      <c r="P2644"/>
      <c r="Q2644" s="212"/>
      <c r="R2644"/>
      <c r="S2644" s="156">
        <v>23.217738000000001</v>
      </c>
      <c r="T2644" s="156">
        <v>22.135027000000001</v>
      </c>
      <c r="U2644" s="156">
        <v>1.0827112000000001</v>
      </c>
      <c r="V2644" s="156">
        <v>0</v>
      </c>
      <c r="W2644"/>
      <c r="X2644" s="155">
        <v>3.9872194E-2</v>
      </c>
      <c r="Y2644"/>
      <c r="Z2644"/>
      <c r="AA2644"/>
      <c r="AD2644" s="53"/>
    </row>
    <row r="2645" spans="1:30" ht="14.4">
      <c r="A2645" t="s">
        <v>3713</v>
      </c>
      <c r="B2645" s="150" t="s">
        <v>1538</v>
      </c>
      <c r="C2645" s="151" t="str">
        <f t="shared" si="473"/>
        <v>Q.010.60.103</v>
      </c>
      <c r="D2645" t="s">
        <v>1539</v>
      </c>
      <c r="E2645" s="150" t="s">
        <v>352</v>
      </c>
      <c r="F2645" s="153" t="str">
        <f t="shared" si="474"/>
        <v>R-744 (CO2 ), direct emissions (scope1 and downstream)</v>
      </c>
      <c r="G2645" s="277">
        <v>1</v>
      </c>
      <c r="H2645" s="44"/>
      <c r="I2645"/>
      <c r="J2645" s="295">
        <v>0.15</v>
      </c>
      <c r="K2645" s="44"/>
      <c r="L2645" s="295">
        <v>0</v>
      </c>
      <c r="M2645" s="295">
        <v>0</v>
      </c>
      <c r="N2645" s="295">
        <v>0</v>
      </c>
      <c r="O2645" s="295">
        <v>0.15</v>
      </c>
      <c r="P2645"/>
      <c r="Q2645" s="212"/>
      <c r="R2645"/>
      <c r="S2645" s="156">
        <v>1.6236180999999999E-2</v>
      </c>
      <c r="T2645" s="156">
        <v>1.5479039999999999E-2</v>
      </c>
      <c r="U2645" s="156">
        <v>7.5714068999999996E-4</v>
      </c>
      <c r="V2645" s="156">
        <v>0</v>
      </c>
      <c r="W2645"/>
      <c r="X2645" s="155">
        <v>2.7882653000000001E-5</v>
      </c>
      <c r="Y2645"/>
      <c r="Z2645"/>
      <c r="AA2645"/>
      <c r="AD2645" s="53"/>
    </row>
    <row r="2646" spans="1:30" ht="14.4">
      <c r="A2646" t="s">
        <v>3714</v>
      </c>
      <c r="B2646" s="150" t="s">
        <v>1538</v>
      </c>
      <c r="C2646" s="151" t="str">
        <f t="shared" si="473"/>
        <v>Q.010.60.104</v>
      </c>
      <c r="D2646" t="s">
        <v>1539</v>
      </c>
      <c r="E2646" s="150" t="s">
        <v>352</v>
      </c>
      <c r="F2646" s="153" t="str">
        <f t="shared" si="474"/>
        <v>R-125 (Pentafluoroethane ), direct emissions (scope1 and downstream)</v>
      </c>
      <c r="G2646" s="277">
        <v>3500</v>
      </c>
      <c r="H2646" s="44"/>
      <c r="I2646"/>
      <c r="J2646" s="295">
        <v>525</v>
      </c>
      <c r="K2646" s="44"/>
      <c r="L2646" s="295">
        <v>0</v>
      </c>
      <c r="M2646" s="295">
        <v>0</v>
      </c>
      <c r="N2646" s="295">
        <v>0</v>
      </c>
      <c r="O2646" s="295">
        <v>525</v>
      </c>
      <c r="P2646"/>
      <c r="Q2646" s="212"/>
      <c r="R2646"/>
      <c r="S2646" s="156">
        <v>56.826631999999996</v>
      </c>
      <c r="T2646" s="156">
        <v>54.176639999999999</v>
      </c>
      <c r="U2646" s="156">
        <v>2.6499923999999999</v>
      </c>
      <c r="V2646" s="156">
        <v>0</v>
      </c>
      <c r="W2646"/>
      <c r="X2646" s="155">
        <v>9.7589286999999997E-2</v>
      </c>
      <c r="Y2646"/>
      <c r="Z2646"/>
      <c r="AA2646"/>
      <c r="AD2646" s="53"/>
    </row>
    <row r="2647" spans="1:30" ht="14.4">
      <c r="A2647" t="s">
        <v>3715</v>
      </c>
      <c r="B2647" s="150" t="s">
        <v>1538</v>
      </c>
      <c r="C2647" s="151" t="str">
        <f t="shared" si="473"/>
        <v>Q.010.60.105</v>
      </c>
      <c r="D2647" t="s">
        <v>1539</v>
      </c>
      <c r="E2647" s="150" t="s">
        <v>352</v>
      </c>
      <c r="F2647" s="153" t="str">
        <f t="shared" si="474"/>
        <v>R-410A (Blend (R-32 / R-125)), direct emissions (scope1 and downstream)</v>
      </c>
      <c r="G2647" s="277">
        <v>2088</v>
      </c>
      <c r="H2647" s="44"/>
      <c r="I2647"/>
      <c r="J2647" s="295">
        <v>313.2</v>
      </c>
      <c r="K2647" s="44"/>
      <c r="L2647" s="295">
        <v>0</v>
      </c>
      <c r="M2647" s="295">
        <v>0</v>
      </c>
      <c r="N2647" s="295">
        <v>0</v>
      </c>
      <c r="O2647" s="295">
        <v>313.2</v>
      </c>
      <c r="P2647"/>
      <c r="Q2647" s="212"/>
      <c r="R2647"/>
      <c r="S2647" s="156">
        <v>33.901145</v>
      </c>
      <c r="T2647" s="156">
        <v>32.320236000000001</v>
      </c>
      <c r="U2647" s="156">
        <v>1.5809097999999999</v>
      </c>
      <c r="V2647" s="156">
        <v>0</v>
      </c>
      <c r="W2647"/>
      <c r="X2647" s="155">
        <v>5.8218979999999997E-2</v>
      </c>
      <c r="Y2647"/>
      <c r="Z2647"/>
      <c r="AA2647"/>
      <c r="AD2647" s="53"/>
    </row>
    <row r="2648" spans="1:30" ht="14.4">
      <c r="A2648" t="s">
        <v>3716</v>
      </c>
      <c r="B2648" s="150" t="s">
        <v>1538</v>
      </c>
      <c r="C2648" s="151" t="str">
        <f t="shared" si="473"/>
        <v>Q.010.60.106</v>
      </c>
      <c r="D2648" t="s">
        <v>1539</v>
      </c>
      <c r="E2648" s="150" t="s">
        <v>352</v>
      </c>
      <c r="F2648" s="153" t="str">
        <f t="shared" si="474"/>
        <v>R-32 (Difluoromethane), direct emissions (scope1 and downstream)</v>
      </c>
      <c r="G2648" s="277">
        <v>675</v>
      </c>
      <c r="H2648" s="44"/>
      <c r="I2648"/>
      <c r="J2648" s="295">
        <v>101.25</v>
      </c>
      <c r="K2648" s="44"/>
      <c r="L2648" s="295">
        <v>0</v>
      </c>
      <c r="M2648" s="295">
        <v>0</v>
      </c>
      <c r="N2648" s="295">
        <v>0</v>
      </c>
      <c r="O2648" s="295">
        <v>101.25</v>
      </c>
      <c r="P2648"/>
      <c r="Q2648" s="212"/>
      <c r="R2648"/>
      <c r="S2648" s="156">
        <v>10.959422</v>
      </c>
      <c r="T2648" s="156">
        <v>10.448352</v>
      </c>
      <c r="U2648" s="156">
        <v>0.51106996000000005</v>
      </c>
      <c r="V2648" s="156">
        <v>0</v>
      </c>
      <c r="W2648"/>
      <c r="X2648" s="155">
        <v>1.8820791E-2</v>
      </c>
      <c r="Y2648"/>
      <c r="Z2648"/>
      <c r="AA2648"/>
      <c r="AD2648" s="53"/>
    </row>
    <row r="2649" spans="1:30" ht="14.4">
      <c r="A2649" t="s">
        <v>3717</v>
      </c>
      <c r="B2649" s="150" t="s">
        <v>1538</v>
      </c>
      <c r="C2649" s="151" t="str">
        <f t="shared" si="473"/>
        <v>Q.010.60.107</v>
      </c>
      <c r="D2649" t="s">
        <v>1539</v>
      </c>
      <c r="E2649" s="150" t="s">
        <v>352</v>
      </c>
      <c r="F2649" s="153" t="str">
        <f t="shared" si="474"/>
        <v>R-290 (Propane), direct emissions (scope1 and downstream)</v>
      </c>
      <c r="G2649" s="277">
        <v>0.02</v>
      </c>
      <c r="H2649" s="44"/>
      <c r="I2649"/>
      <c r="J2649" s="295">
        <v>1.8208302588349998</v>
      </c>
      <c r="K2649" s="44"/>
      <c r="L2649" s="295">
        <v>1.81782081576</v>
      </c>
      <c r="M2649" s="295">
        <v>9.4430749999999994E-6</v>
      </c>
      <c r="N2649" s="295">
        <v>0</v>
      </c>
      <c r="O2649" s="295">
        <v>3.0000000000000001E-3</v>
      </c>
      <c r="P2649"/>
      <c r="Q2649" s="212"/>
      <c r="R2649"/>
      <c r="S2649" s="156">
        <v>3.6368559999999999E-3</v>
      </c>
      <c r="T2649" s="156">
        <v>7.7061600000000001E-4</v>
      </c>
      <c r="U2649" s="156">
        <v>2.8662399999999999E-3</v>
      </c>
      <c r="V2649" s="156">
        <v>0</v>
      </c>
      <c r="W2649"/>
      <c r="X2649" s="155">
        <v>3.4813016E-4</v>
      </c>
      <c r="Y2649"/>
      <c r="Z2649"/>
      <c r="AA2649"/>
      <c r="AD2649" s="53"/>
    </row>
    <row r="2650" spans="1:30" ht="14.4">
      <c r="A2650" t="s">
        <v>3718</v>
      </c>
      <c r="B2650" s="150" t="s">
        <v>1538</v>
      </c>
      <c r="C2650" s="151" t="str">
        <f t="shared" si="473"/>
        <v>Q.010.60.108</v>
      </c>
      <c r="D2650" t="s">
        <v>1539</v>
      </c>
      <c r="E2650" s="150" t="s">
        <v>352</v>
      </c>
      <c r="F2650" s="153" t="str">
        <f t="shared" si="474"/>
        <v>R-600a (Isobutane), direct emissions (scope1 and downstream)</v>
      </c>
      <c r="G2650" s="277">
        <v>0</v>
      </c>
      <c r="H2650" s="44"/>
      <c r="I2650"/>
      <c r="J2650" s="295">
        <v>3.1764447398739999</v>
      </c>
      <c r="K2650" s="44"/>
      <c r="L2650" s="295">
        <v>3.1764407904</v>
      </c>
      <c r="M2650" s="295">
        <v>3.9494739999999998E-6</v>
      </c>
      <c r="N2650" s="295">
        <v>0</v>
      </c>
      <c r="O2650" s="295">
        <v>0</v>
      </c>
      <c r="P2650"/>
      <c r="Q2650" s="212"/>
      <c r="R2650"/>
      <c r="S2650" s="156">
        <v>7.246672E-3</v>
      </c>
      <c r="T2650" s="156">
        <v>1.541232E-3</v>
      </c>
      <c r="U2650" s="156">
        <v>5.70544E-3</v>
      </c>
      <c r="V2650" s="156">
        <v>0</v>
      </c>
      <c r="W2650"/>
      <c r="X2650" s="155">
        <v>6.0727003000000002E-4</v>
      </c>
      <c r="Y2650"/>
      <c r="Z2650"/>
      <c r="AA2650"/>
      <c r="AD2650" s="53"/>
    </row>
    <row r="2651" spans="1:30" ht="14.4">
      <c r="A2651" t="s">
        <v>3719</v>
      </c>
      <c r="B2651" s="150" t="s">
        <v>1538</v>
      </c>
      <c r="C2651" s="151" t="str">
        <f t="shared" si="473"/>
        <v>Q.010.60.109</v>
      </c>
      <c r="D2651" t="s">
        <v>1539</v>
      </c>
      <c r="E2651" s="150" t="s">
        <v>352</v>
      </c>
      <c r="F2651" s="153" t="str">
        <f t="shared" si="474"/>
        <v>R-454B (Blend R-32 / R-1234yf), direct emissions (scope1 and downstream)</v>
      </c>
      <c r="G2651" s="277">
        <v>452</v>
      </c>
      <c r="H2651" s="44"/>
      <c r="I2651"/>
      <c r="J2651" s="295">
        <v>67.8</v>
      </c>
      <c r="K2651" s="44"/>
      <c r="L2651" s="295">
        <v>0</v>
      </c>
      <c r="M2651" s="295">
        <v>0</v>
      </c>
      <c r="N2651" s="295">
        <v>0</v>
      </c>
      <c r="O2651" s="295">
        <v>67.8</v>
      </c>
      <c r="P2651"/>
      <c r="Q2651" s="212"/>
      <c r="R2651"/>
      <c r="S2651" s="156">
        <v>7.3387536999999998</v>
      </c>
      <c r="T2651" s="156">
        <v>6.9965260999999996</v>
      </c>
      <c r="U2651" s="156">
        <v>0.34222759000000003</v>
      </c>
      <c r="V2651" s="156">
        <v>0</v>
      </c>
      <c r="W2651"/>
      <c r="X2651" s="155">
        <v>1.2602959E-2</v>
      </c>
      <c r="Y2651"/>
      <c r="Z2651"/>
      <c r="AA2651"/>
      <c r="AD2651" s="53"/>
    </row>
    <row r="2652" spans="1:30">
      <c r="C2652" s="337"/>
      <c r="AD2652" s="53"/>
    </row>
    <row r="2653" spans="1:30">
      <c r="C2653" s="337"/>
      <c r="AD2653" s="53"/>
    </row>
    <row r="2654" spans="1:30">
      <c r="C2654" s="337"/>
      <c r="AD2654" s="53"/>
    </row>
    <row r="2655" spans="1:30">
      <c r="C2655" s="337"/>
      <c r="AD2655" s="53"/>
    </row>
    <row r="2656" spans="1:30">
      <c r="C2656" s="337"/>
      <c r="AD2656" s="53"/>
    </row>
    <row r="2657" spans="3:30">
      <c r="C2657" s="337"/>
      <c r="AD2657" s="53"/>
    </row>
    <row r="2658" spans="3:30">
      <c r="C2658" s="337"/>
      <c r="AD2658" s="53"/>
    </row>
    <row r="2659" spans="3:30">
      <c r="C2659" s="337"/>
      <c r="AD2659" s="53"/>
    </row>
    <row r="2660" spans="3:30">
      <c r="C2660" s="337"/>
      <c r="AD2660" s="53"/>
    </row>
    <row r="2661" spans="3:30">
      <c r="C2661" s="337"/>
      <c r="AD2661" s="53"/>
    </row>
    <row r="2662" spans="3:30">
      <c r="C2662" s="337"/>
      <c r="AD2662" s="53"/>
    </row>
    <row r="2663" spans="3:30">
      <c r="C2663" s="337"/>
      <c r="AD2663" s="53"/>
    </row>
    <row r="2664" spans="3:30">
      <c r="C2664" s="337"/>
      <c r="AD2664" s="53"/>
    </row>
    <row r="2665" spans="3:30">
      <c r="C2665" s="337"/>
      <c r="AD2665" s="53"/>
    </row>
    <row r="2666" spans="3:30">
      <c r="C2666" s="337"/>
      <c r="AD2666" s="53"/>
    </row>
    <row r="2667" spans="3:30">
      <c r="C2667" s="337"/>
      <c r="AD2667" s="53"/>
    </row>
    <row r="2668" spans="3:30">
      <c r="C2668" s="337"/>
      <c r="AD2668" s="53"/>
    </row>
    <row r="2669" spans="3:30">
      <c r="C2669" s="337"/>
      <c r="AD2669" s="53"/>
    </row>
    <row r="2670" spans="3:30">
      <c r="C2670" s="337"/>
      <c r="AD2670" s="53"/>
    </row>
    <row r="2671" spans="3:30">
      <c r="C2671" s="337"/>
      <c r="AD2671" s="53"/>
    </row>
    <row r="2672" spans="3:30">
      <c r="C2672" s="337"/>
      <c r="AD2672" s="53"/>
    </row>
    <row r="2673" spans="3:30">
      <c r="C2673" s="337"/>
      <c r="AD2673" s="53"/>
    </row>
    <row r="2674" spans="3:30">
      <c r="C2674" s="337"/>
      <c r="AD2674" s="53"/>
    </row>
    <row r="2675" spans="3:30">
      <c r="C2675" s="337"/>
      <c r="AD2675" s="53"/>
    </row>
    <row r="2676" spans="3:30">
      <c r="C2676" s="337"/>
      <c r="AD2676" s="53"/>
    </row>
    <row r="2677" spans="3:30">
      <c r="C2677" s="337"/>
      <c r="AD2677" s="53"/>
    </row>
    <row r="2678" spans="3:30">
      <c r="C2678" s="337"/>
      <c r="AD2678" s="53"/>
    </row>
    <row r="2679" spans="3:30">
      <c r="C2679" s="337"/>
      <c r="AD2679" s="53"/>
    </row>
    <row r="2680" spans="3:30">
      <c r="C2680" s="337"/>
      <c r="AD2680" s="53"/>
    </row>
    <row r="2681" spans="3:30">
      <c r="C2681" s="337"/>
      <c r="AD2681" s="53"/>
    </row>
    <row r="2682" spans="3:30">
      <c r="C2682" s="337"/>
      <c r="AD2682" s="53"/>
    </row>
    <row r="2683" spans="3:30">
      <c r="C2683" s="337"/>
      <c r="AD2683" s="53"/>
    </row>
    <row r="2684" spans="3:30">
      <c r="C2684" s="337"/>
      <c r="AD2684" s="53"/>
    </row>
    <row r="2685" spans="3:30">
      <c r="C2685" s="337"/>
      <c r="AD2685" s="53"/>
    </row>
    <row r="2686" spans="3:30">
      <c r="C2686" s="337"/>
      <c r="AD2686" s="53"/>
    </row>
    <row r="2687" spans="3:30">
      <c r="C2687" s="337"/>
      <c r="AD2687" s="53"/>
    </row>
    <row r="2688" spans="3:30">
      <c r="C2688" s="337"/>
      <c r="AD2688" s="53"/>
    </row>
    <row r="2689" spans="3:30">
      <c r="C2689" s="337"/>
      <c r="AD2689" s="53"/>
    </row>
    <row r="2690" spans="3:30">
      <c r="C2690" s="337"/>
      <c r="AD2690" s="53"/>
    </row>
    <row r="2691" spans="3:30">
      <c r="C2691" s="337"/>
      <c r="AD2691" s="53"/>
    </row>
    <row r="2692" spans="3:30">
      <c r="C2692" s="337"/>
      <c r="AD2692" s="53"/>
    </row>
    <row r="2693" spans="3:30">
      <c r="C2693" s="337"/>
      <c r="AD2693" s="53"/>
    </row>
    <row r="2694" spans="3:30">
      <c r="C2694" s="337"/>
      <c r="AD2694" s="53"/>
    </row>
    <row r="2695" spans="3:30">
      <c r="C2695" s="337"/>
      <c r="AD2695" s="53"/>
    </row>
    <row r="2696" spans="3:30">
      <c r="C2696" s="337"/>
      <c r="AD2696" s="53"/>
    </row>
    <row r="2697" spans="3:30">
      <c r="C2697" s="337"/>
      <c r="AD2697" s="53"/>
    </row>
    <row r="2698" spans="3:30">
      <c r="C2698" s="337"/>
      <c r="AD2698" s="53"/>
    </row>
    <row r="2699" spans="3:30">
      <c r="C2699" s="337"/>
      <c r="AD2699" s="53"/>
    </row>
    <row r="2700" spans="3:30">
      <c r="C2700" s="337"/>
      <c r="AD2700" s="53"/>
    </row>
    <row r="2701" spans="3:30">
      <c r="C2701" s="337"/>
      <c r="AD2701" s="53"/>
    </row>
    <row r="2702" spans="3:30">
      <c r="C2702" s="337"/>
      <c r="AD2702" s="53"/>
    </row>
    <row r="2703" spans="3:30">
      <c r="C2703" s="337"/>
      <c r="AD2703" s="53"/>
    </row>
    <row r="2704" spans="3:30">
      <c r="C2704" s="337"/>
      <c r="AD2704" s="53"/>
    </row>
    <row r="2705" spans="3:30">
      <c r="C2705" s="337"/>
      <c r="AD2705" s="53"/>
    </row>
    <row r="2706" spans="3:30">
      <c r="C2706" s="337"/>
      <c r="AD2706" s="53"/>
    </row>
    <row r="2707" spans="3:30">
      <c r="C2707" s="337"/>
      <c r="AD2707" s="53"/>
    </row>
    <row r="2708" spans="3:30">
      <c r="C2708" s="337"/>
      <c r="AD2708" s="53"/>
    </row>
    <row r="2709" spans="3:30">
      <c r="C2709" s="337"/>
      <c r="AD2709" s="53"/>
    </row>
    <row r="2710" spans="3:30">
      <c r="C2710" s="337"/>
      <c r="AD2710" s="53"/>
    </row>
    <row r="2711" spans="3:30">
      <c r="C2711" s="337"/>
      <c r="AD2711" s="53"/>
    </row>
    <row r="2712" spans="3:30">
      <c r="C2712" s="337"/>
      <c r="AD2712" s="53"/>
    </row>
    <row r="2713" spans="3:30">
      <c r="C2713" s="337"/>
      <c r="AD2713" s="53"/>
    </row>
    <row r="2714" spans="3:30">
      <c r="C2714" s="337"/>
      <c r="AD2714" s="53"/>
    </row>
    <row r="2715" spans="3:30">
      <c r="C2715" s="337"/>
      <c r="AD2715" s="53"/>
    </row>
    <row r="2716" spans="3:30">
      <c r="C2716" s="337"/>
      <c r="AD2716" s="53"/>
    </row>
    <row r="2717" spans="3:30">
      <c r="C2717" s="337"/>
      <c r="AD2717" s="53"/>
    </row>
    <row r="2718" spans="3:30">
      <c r="C2718" s="337"/>
      <c r="AD2718" s="53"/>
    </row>
    <row r="2719" spans="3:30">
      <c r="C2719" s="337"/>
      <c r="AD2719" s="53"/>
    </row>
    <row r="2720" spans="3:30">
      <c r="C2720" s="337"/>
      <c r="AD2720" s="53"/>
    </row>
    <row r="2721" spans="3:30">
      <c r="C2721" s="337"/>
      <c r="AD2721" s="53"/>
    </row>
    <row r="2722" spans="3:30">
      <c r="C2722" s="337"/>
      <c r="AD2722" s="53"/>
    </row>
    <row r="2723" spans="3:30">
      <c r="C2723" s="337"/>
      <c r="AD2723" s="53"/>
    </row>
    <row r="2724" spans="3:30">
      <c r="C2724" s="337"/>
      <c r="AD2724" s="53"/>
    </row>
    <row r="2725" spans="3:30">
      <c r="C2725" s="337"/>
      <c r="AD2725" s="53"/>
    </row>
    <row r="2726" spans="3:30">
      <c r="C2726" s="337"/>
      <c r="AD2726" s="53"/>
    </row>
    <row r="2727" spans="3:30">
      <c r="C2727" s="337"/>
      <c r="AD2727" s="53"/>
    </row>
    <row r="2728" spans="3:30">
      <c r="C2728" s="337"/>
      <c r="AD2728" s="53"/>
    </row>
    <row r="2729" spans="3:30">
      <c r="C2729" s="337"/>
      <c r="AD2729" s="53"/>
    </row>
    <row r="2730" spans="3:30">
      <c r="C2730" s="337"/>
      <c r="AD2730" s="53"/>
    </row>
    <row r="2731" spans="3:30">
      <c r="C2731" s="337"/>
      <c r="AD2731" s="53"/>
    </row>
    <row r="2732" spans="3:30">
      <c r="C2732" s="337"/>
      <c r="AD2732" s="53"/>
    </row>
    <row r="2733" spans="3:30">
      <c r="C2733" s="337"/>
      <c r="AD2733" s="53"/>
    </row>
    <row r="2734" spans="3:30">
      <c r="AD2734" s="53"/>
    </row>
    <row r="2735" spans="3:30">
      <c r="AD2735" s="53"/>
    </row>
    <row r="2736" spans="3:30">
      <c r="AD2736" s="53"/>
    </row>
    <row r="2737" spans="30:30">
      <c r="AD2737" s="53"/>
    </row>
    <row r="2738" spans="30:30">
      <c r="AD2738" s="53"/>
    </row>
    <row r="2739" spans="30:30">
      <c r="AD2739" s="53"/>
    </row>
    <row r="2740" spans="30:30">
      <c r="AD2740" s="53"/>
    </row>
    <row r="2741" spans="30:30">
      <c r="AD2741" s="53"/>
    </row>
    <row r="2742" spans="30:30">
      <c r="AD2742" s="53"/>
    </row>
    <row r="2743" spans="30:30">
      <c r="AD2743" s="53"/>
    </row>
    <row r="2744" spans="30:30">
      <c r="AD2744" s="53"/>
    </row>
    <row r="2745" spans="30:30">
      <c r="AD2745" s="53"/>
    </row>
    <row r="2746" spans="30:30">
      <c r="AD2746" s="53"/>
    </row>
    <row r="2747" spans="30:30">
      <c r="AD2747" s="53"/>
    </row>
    <row r="2748" spans="30:30">
      <c r="AD2748" s="53"/>
    </row>
    <row r="2749" spans="30:30">
      <c r="AD2749" s="53"/>
    </row>
    <row r="2750" spans="30:30">
      <c r="AD2750" s="53"/>
    </row>
    <row r="2751" spans="30:30">
      <c r="AD2751" s="53"/>
    </row>
    <row r="2752" spans="30:30">
      <c r="AD2752" s="53"/>
    </row>
    <row r="2753" spans="30:30">
      <c r="AD2753" s="53"/>
    </row>
    <row r="2754" spans="30:30">
      <c r="AD2754" s="53"/>
    </row>
    <row r="2755" spans="30:30">
      <c r="AD2755" s="53"/>
    </row>
    <row r="2756" spans="30:30">
      <c r="AD2756" s="53"/>
    </row>
    <row r="2757" spans="30:30">
      <c r="AD2757" s="53"/>
    </row>
    <row r="2758" spans="30:30">
      <c r="AD2758" s="53"/>
    </row>
    <row r="2759" spans="30:30">
      <c r="AD2759" s="53"/>
    </row>
    <row r="2760" spans="30:30">
      <c r="AD2760" s="53"/>
    </row>
    <row r="2761" spans="30:30">
      <c r="AD2761" s="53"/>
    </row>
    <row r="2762" spans="30:30">
      <c r="AD2762" s="53"/>
    </row>
    <row r="2763" spans="30:30">
      <c r="AD2763" s="53"/>
    </row>
    <row r="2764" spans="30:30">
      <c r="AD2764" s="53"/>
    </row>
    <row r="2765" spans="30:30">
      <c r="AD2765" s="53"/>
    </row>
    <row r="2766" spans="30:30">
      <c r="AD2766" s="53"/>
    </row>
    <row r="2767" spans="30:30">
      <c r="AD2767" s="53"/>
    </row>
    <row r="2768" spans="30:30">
      <c r="AD2768" s="53"/>
    </row>
    <row r="2769" spans="30:30">
      <c r="AD2769" s="53"/>
    </row>
    <row r="2770" spans="30:30">
      <c r="AD2770" s="53"/>
    </row>
    <row r="2771" spans="30:30">
      <c r="AD2771" s="53"/>
    </row>
    <row r="2772" spans="30:30">
      <c r="AD2772" s="53"/>
    </row>
    <row r="2773" spans="30:30">
      <c r="AD2773" s="53"/>
    </row>
    <row r="2774" spans="30:30">
      <c r="AD2774" s="53"/>
    </row>
    <row r="2775" spans="30:30">
      <c r="AD2775" s="53"/>
    </row>
    <row r="2776" spans="30:30">
      <c r="AD2776" s="53"/>
    </row>
    <row r="2777" spans="30:30">
      <c r="AD2777" s="53"/>
    </row>
    <row r="2778" spans="30:30">
      <c r="AD2778" s="53"/>
    </row>
    <row r="2779" spans="30:30">
      <c r="AD2779" s="53"/>
    </row>
    <row r="2780" spans="30:30">
      <c r="AD2780" s="53"/>
    </row>
    <row r="2781" spans="30:30">
      <c r="AD2781" s="53"/>
    </row>
    <row r="2782" spans="30:30">
      <c r="AD2782" s="53"/>
    </row>
    <row r="2783" spans="30:30">
      <c r="AD2783" s="53"/>
    </row>
    <row r="2784" spans="30:30">
      <c r="AD2784" s="53"/>
    </row>
    <row r="2785" spans="30:30">
      <c r="AD2785" s="53"/>
    </row>
    <row r="2786" spans="30:30">
      <c r="AD2786" s="53"/>
    </row>
    <row r="2787" spans="30:30">
      <c r="AD2787" s="53"/>
    </row>
    <row r="2788" spans="30:30">
      <c r="AD2788" s="53"/>
    </row>
    <row r="2789" spans="30:30">
      <c r="AD2789" s="53"/>
    </row>
    <row r="2790" spans="30:30">
      <c r="AD2790" s="53"/>
    </row>
    <row r="2791" spans="30:30">
      <c r="AD2791" s="53"/>
    </row>
    <row r="2792" spans="30:30">
      <c r="AD2792" s="53"/>
    </row>
    <row r="2793" spans="30:30">
      <c r="AD2793" s="53"/>
    </row>
    <row r="2794" spans="30:30">
      <c r="AD2794" s="53"/>
    </row>
    <row r="2795" spans="30:30">
      <c r="AD2795" s="53"/>
    </row>
    <row r="2796" spans="30:30">
      <c r="AD2796" s="53"/>
    </row>
    <row r="2797" spans="30:30">
      <c r="AD2797" s="53"/>
    </row>
    <row r="2798" spans="30:30">
      <c r="AD2798" s="53"/>
    </row>
    <row r="2799" spans="30:30">
      <c r="AD2799" s="53"/>
    </row>
    <row r="2800" spans="30:30">
      <c r="AD2800" s="53"/>
    </row>
    <row r="2801" spans="30:30">
      <c r="AD2801" s="53"/>
    </row>
    <row r="2802" spans="30:30">
      <c r="AD2802" s="53"/>
    </row>
    <row r="2803" spans="30:30">
      <c r="AD2803" s="53"/>
    </row>
    <row r="2804" spans="30:30">
      <c r="AD2804" s="53"/>
    </row>
    <row r="2805" spans="30:30">
      <c r="AD2805" s="53"/>
    </row>
    <row r="2806" spans="30:30">
      <c r="AD2806" s="53"/>
    </row>
    <row r="2807" spans="30:30">
      <c r="AD2807" s="53"/>
    </row>
    <row r="2808" spans="30:30">
      <c r="AD2808" s="53"/>
    </row>
    <row r="2809" spans="30:30">
      <c r="AD2809" s="53"/>
    </row>
    <row r="2810" spans="30:30">
      <c r="AD2810" s="53"/>
    </row>
    <row r="2811" spans="30:30">
      <c r="AD2811" s="53"/>
    </row>
    <row r="2812" spans="30:30">
      <c r="AD2812" s="53"/>
    </row>
    <row r="2813" spans="30:30">
      <c r="AD2813" s="53"/>
    </row>
    <row r="2814" spans="30:30">
      <c r="AD2814" s="53"/>
    </row>
    <row r="2815" spans="30:30">
      <c r="AD2815" s="53"/>
    </row>
    <row r="2816" spans="30:30">
      <c r="AD2816" s="53"/>
    </row>
    <row r="2817" spans="30:30">
      <c r="AD2817" s="53"/>
    </row>
    <row r="2818" spans="30:30">
      <c r="AD2818" s="53"/>
    </row>
    <row r="2819" spans="30:30">
      <c r="AD2819" s="53"/>
    </row>
    <row r="2820" spans="30:30">
      <c r="AD2820" s="53"/>
    </row>
    <row r="2821" spans="30:30">
      <c r="AD2821" s="53"/>
    </row>
    <row r="2822" spans="30:30">
      <c r="AD2822" s="53"/>
    </row>
    <row r="2823" spans="30:30">
      <c r="AD2823" s="53"/>
    </row>
    <row r="2824" spans="30:30">
      <c r="AD2824" s="53"/>
    </row>
    <row r="2825" spans="30:30">
      <c r="AD2825" s="53"/>
    </row>
    <row r="2826" spans="30:30">
      <c r="AD2826" s="53"/>
    </row>
    <row r="2827" spans="30:30">
      <c r="AD2827" s="53"/>
    </row>
    <row r="2828" spans="30:30">
      <c r="AD2828" s="53"/>
    </row>
    <row r="2829" spans="30:30">
      <c r="AD2829" s="53"/>
    </row>
    <row r="2830" spans="30:30">
      <c r="AD2830" s="53"/>
    </row>
    <row r="2831" spans="30:30">
      <c r="AD2831" s="53"/>
    </row>
    <row r="2832" spans="30:30">
      <c r="AD2832" s="53"/>
    </row>
    <row r="2833" spans="30:30">
      <c r="AD2833" s="53"/>
    </row>
    <row r="2834" spans="30:30">
      <c r="AD2834" s="53"/>
    </row>
    <row r="2835" spans="30:30">
      <c r="AD2835" s="53"/>
    </row>
    <row r="2836" spans="30:30">
      <c r="AD2836" s="53"/>
    </row>
    <row r="2837" spans="30:30">
      <c r="AD2837" s="53"/>
    </row>
    <row r="2838" spans="30:30">
      <c r="AD2838" s="53"/>
    </row>
    <row r="2839" spans="30:30">
      <c r="AD2839" s="53"/>
    </row>
    <row r="2840" spans="30:30">
      <c r="AD2840" s="53"/>
    </row>
    <row r="2841" spans="30:30">
      <c r="AD2841" s="53"/>
    </row>
    <row r="2842" spans="30:30">
      <c r="AD2842" s="53"/>
    </row>
    <row r="2843" spans="30:30">
      <c r="AD2843" s="53"/>
    </row>
    <row r="2844" spans="30:30">
      <c r="AD2844" s="53"/>
    </row>
    <row r="2845" spans="30:30">
      <c r="AD2845" s="53"/>
    </row>
    <row r="2846" spans="30:30">
      <c r="AD2846" s="53"/>
    </row>
    <row r="2847" spans="30:30">
      <c r="AD2847" s="53"/>
    </row>
    <row r="2848" spans="30:30">
      <c r="AD2848" s="53"/>
    </row>
    <row r="2849" spans="30:30">
      <c r="AD2849" s="53"/>
    </row>
    <row r="2850" spans="30:30">
      <c r="AD2850" s="53"/>
    </row>
    <row r="2851" spans="30:30">
      <c r="AD2851" s="53"/>
    </row>
    <row r="2852" spans="30:30">
      <c r="AD2852" s="53"/>
    </row>
    <row r="2853" spans="30:30">
      <c r="AD2853" s="53"/>
    </row>
    <row r="2854" spans="30:30">
      <c r="AD2854" s="53"/>
    </row>
    <row r="2855" spans="30:30">
      <c r="AD2855" s="53"/>
    </row>
    <row r="2856" spans="30:30">
      <c r="AD2856" s="53"/>
    </row>
    <row r="2857" spans="30:30">
      <c r="AD2857" s="53"/>
    </row>
    <row r="2858" spans="30:30">
      <c r="AD2858" s="53"/>
    </row>
    <row r="2859" spans="30:30">
      <c r="AD2859" s="53"/>
    </row>
    <row r="2860" spans="30:30">
      <c r="AD2860" s="53"/>
    </row>
    <row r="2861" spans="30:30">
      <c r="AD2861" s="53"/>
    </row>
    <row r="2862" spans="30:30">
      <c r="AD2862" s="53"/>
    </row>
    <row r="2863" spans="30:30">
      <c r="AD2863" s="53"/>
    </row>
    <row r="2864" spans="30:30">
      <c r="AD2864" s="53"/>
    </row>
    <row r="2865" spans="30:30">
      <c r="AD2865" s="53"/>
    </row>
    <row r="2866" spans="30:30">
      <c r="AD2866" s="53"/>
    </row>
    <row r="2867" spans="30:30">
      <c r="AD2867" s="53"/>
    </row>
    <row r="2868" spans="30:30">
      <c r="AD2868" s="53"/>
    </row>
    <row r="2869" spans="30:30">
      <c r="AD2869" s="53"/>
    </row>
    <row r="2870" spans="30:30">
      <c r="AD2870" s="53"/>
    </row>
    <row r="2871" spans="30:30">
      <c r="AD2871" s="53"/>
    </row>
    <row r="2872" spans="30:30">
      <c r="AD2872" s="53"/>
    </row>
    <row r="2873" spans="30:30">
      <c r="AD2873" s="53"/>
    </row>
    <row r="2874" spans="30:30">
      <c r="AD2874" s="53"/>
    </row>
    <row r="2875" spans="30:30">
      <c r="AD2875" s="53"/>
    </row>
    <row r="2876" spans="30:30">
      <c r="AD2876" s="53"/>
    </row>
    <row r="2877" spans="30:30">
      <c r="AD2877" s="53"/>
    </row>
    <row r="2878" spans="30:30">
      <c r="AD2878" s="53"/>
    </row>
    <row r="2879" spans="30:30">
      <c r="AD2879" s="53"/>
    </row>
    <row r="2880" spans="30:30">
      <c r="AD2880" s="53"/>
    </row>
    <row r="2881" spans="30:30">
      <c r="AD2881" s="53"/>
    </row>
    <row r="2882" spans="30:30">
      <c r="AD2882" s="53"/>
    </row>
    <row r="2883" spans="30:30">
      <c r="AD2883" s="53"/>
    </row>
    <row r="2884" spans="30:30">
      <c r="AD2884" s="53"/>
    </row>
    <row r="2885" spans="30:30">
      <c r="AD2885" s="53"/>
    </row>
    <row r="2886" spans="30:30">
      <c r="AD2886" s="53"/>
    </row>
    <row r="2887" spans="30:30">
      <c r="AD2887" s="53"/>
    </row>
    <row r="2888" spans="30:30">
      <c r="AD2888" s="53"/>
    </row>
    <row r="2889" spans="30:30">
      <c r="AD2889" s="53"/>
    </row>
    <row r="2890" spans="30:30">
      <c r="AD2890" s="53"/>
    </row>
    <row r="2891" spans="30:30">
      <c r="AD2891" s="53"/>
    </row>
    <row r="2892" spans="30:30">
      <c r="AD2892" s="53"/>
    </row>
    <row r="2893" spans="30:30">
      <c r="AD2893" s="53"/>
    </row>
    <row r="2894" spans="30:30">
      <c r="AD2894" s="53"/>
    </row>
    <row r="2895" spans="30:30">
      <c r="AD2895" s="53"/>
    </row>
    <row r="2896" spans="30:30">
      <c r="AD2896" s="53"/>
    </row>
    <row r="2897" spans="30:30">
      <c r="AD2897" s="53"/>
    </row>
    <row r="2898" spans="30:30">
      <c r="AD2898" s="53"/>
    </row>
    <row r="2899" spans="30:30">
      <c r="AD2899" s="53"/>
    </row>
    <row r="2900" spans="30:30">
      <c r="AD2900" s="53"/>
    </row>
    <row r="2901" spans="30:30">
      <c r="AD2901" s="53"/>
    </row>
    <row r="2902" spans="30:30">
      <c r="AD2902" s="53"/>
    </row>
    <row r="2903" spans="30:30">
      <c r="AD2903" s="53"/>
    </row>
    <row r="2904" spans="30:30">
      <c r="AD2904" s="53"/>
    </row>
    <row r="2905" spans="30:30">
      <c r="AD2905" s="53"/>
    </row>
    <row r="2906" spans="30:30">
      <c r="AD2906" s="53"/>
    </row>
    <row r="2907" spans="30:30">
      <c r="AD2907" s="53"/>
    </row>
    <row r="2908" spans="30:30">
      <c r="AD2908" s="53"/>
    </row>
    <row r="2909" spans="30:30">
      <c r="AD2909" s="53"/>
    </row>
    <row r="2910" spans="30:30">
      <c r="AD2910" s="53"/>
    </row>
    <row r="2911" spans="30:30">
      <c r="AD2911" s="53"/>
    </row>
    <row r="2912" spans="30:30">
      <c r="AD2912" s="53"/>
    </row>
    <row r="2913" spans="30:30">
      <c r="AD2913" s="53"/>
    </row>
    <row r="2914" spans="30:30">
      <c r="AD2914" s="53"/>
    </row>
    <row r="2915" spans="30:30">
      <c r="AD2915" s="53"/>
    </row>
    <row r="2916" spans="30:30">
      <c r="AD2916" s="53"/>
    </row>
    <row r="2917" spans="30:30">
      <c r="AD2917" s="53"/>
    </row>
    <row r="2918" spans="30:30">
      <c r="AD2918" s="53"/>
    </row>
    <row r="2919" spans="30:30">
      <c r="AD2919" s="53"/>
    </row>
    <row r="2920" spans="30:30">
      <c r="AD2920" s="53"/>
    </row>
    <row r="2921" spans="30:30">
      <c r="AD2921" s="53"/>
    </row>
    <row r="2922" spans="30:30">
      <c r="AD2922" s="53"/>
    </row>
    <row r="2923" spans="30:30">
      <c r="AD2923" s="53"/>
    </row>
    <row r="2924" spans="30:30">
      <c r="AD2924" s="53"/>
    </row>
    <row r="2925" spans="30:30">
      <c r="AD2925" s="53"/>
    </row>
    <row r="2926" spans="30:30">
      <c r="AD2926" s="53"/>
    </row>
    <row r="2927" spans="30:30">
      <c r="AD2927" s="53"/>
    </row>
    <row r="2928" spans="30:30">
      <c r="AD2928" s="53"/>
    </row>
    <row r="2929" spans="30:30">
      <c r="AD2929" s="53"/>
    </row>
    <row r="2930" spans="30:30">
      <c r="AD2930" s="53"/>
    </row>
    <row r="2931" spans="30:30">
      <c r="AD2931" s="53"/>
    </row>
    <row r="2932" spans="30:30">
      <c r="AD2932" s="53"/>
    </row>
    <row r="2933" spans="30:30">
      <c r="AD2933" s="53"/>
    </row>
    <row r="2934" spans="30:30">
      <c r="AD2934" s="53"/>
    </row>
    <row r="2935" spans="30:30">
      <c r="AD2935" s="53"/>
    </row>
    <row r="2936" spans="30:30">
      <c r="AD2936" s="53"/>
    </row>
    <row r="2937" spans="30:30">
      <c r="AD2937" s="53"/>
    </row>
    <row r="2938" spans="30:30">
      <c r="AD2938" s="53"/>
    </row>
    <row r="2939" spans="30:30">
      <c r="AD2939" s="53"/>
    </row>
    <row r="2940" spans="30:30">
      <c r="AD2940" s="53"/>
    </row>
    <row r="2941" spans="30:30">
      <c r="AD2941" s="53"/>
    </row>
    <row r="2942" spans="30:30">
      <c r="AD2942" s="53"/>
    </row>
    <row r="2943" spans="30:30">
      <c r="AD2943" s="53"/>
    </row>
    <row r="2944" spans="30:30">
      <c r="AD2944" s="53"/>
    </row>
    <row r="2945" spans="30:30">
      <c r="AD2945" s="53"/>
    </row>
    <row r="2946" spans="30:30">
      <c r="AD2946" s="53"/>
    </row>
    <row r="2947" spans="30:30">
      <c r="AD2947" s="53"/>
    </row>
    <row r="2948" spans="30:30">
      <c r="AD2948" s="53"/>
    </row>
    <row r="2949" spans="30:30">
      <c r="AD2949" s="53"/>
    </row>
    <row r="2950" spans="30:30">
      <c r="AD2950" s="53"/>
    </row>
    <row r="2951" spans="30:30">
      <c r="AD2951" s="53"/>
    </row>
    <row r="2952" spans="30:30">
      <c r="AD2952" s="53"/>
    </row>
    <row r="2953" spans="30:30">
      <c r="AD2953" s="53"/>
    </row>
    <row r="2954" spans="30:30">
      <c r="AD2954" s="53"/>
    </row>
    <row r="2955" spans="30:30">
      <c r="AD2955" s="53"/>
    </row>
    <row r="2956" spans="30:30">
      <c r="AD2956" s="53"/>
    </row>
    <row r="2957" spans="30:30">
      <c r="AD2957" s="53"/>
    </row>
    <row r="2958" spans="30:30">
      <c r="AD2958" s="53"/>
    </row>
    <row r="2959" spans="30:30">
      <c r="AD2959" s="53"/>
    </row>
    <row r="2960" spans="30:30">
      <c r="AD2960" s="53"/>
    </row>
    <row r="2961" spans="30:30">
      <c r="AD2961" s="53"/>
    </row>
    <row r="2962" spans="30:30">
      <c r="AD2962" s="53"/>
    </row>
    <row r="2963" spans="30:30">
      <c r="AD2963" s="53"/>
    </row>
    <row r="2964" spans="30:30">
      <c r="AD2964" s="53"/>
    </row>
    <row r="2965" spans="30:30">
      <c r="AD2965" s="53"/>
    </row>
    <row r="2966" spans="30:30">
      <c r="AD2966" s="53"/>
    </row>
    <row r="2967" spans="30:30">
      <c r="AD2967" s="53"/>
    </row>
    <row r="2968" spans="30:30">
      <c r="AD2968" s="53"/>
    </row>
    <row r="2969" spans="30:30">
      <c r="AD2969" s="53"/>
    </row>
    <row r="2970" spans="30:30">
      <c r="AD2970" s="53"/>
    </row>
    <row r="2971" spans="30:30">
      <c r="AD2971" s="53"/>
    </row>
    <row r="2972" spans="30:30">
      <c r="AD2972" s="53"/>
    </row>
    <row r="2973" spans="30:30">
      <c r="AD2973" s="53"/>
    </row>
    <row r="2974" spans="30:30">
      <c r="AD2974" s="53"/>
    </row>
    <row r="2975" spans="30:30">
      <c r="AD2975" s="53"/>
    </row>
    <row r="2976" spans="30:30">
      <c r="AD2976" s="53"/>
    </row>
    <row r="2977" spans="30:30">
      <c r="AD2977" s="53"/>
    </row>
    <row r="2978" spans="30:30">
      <c r="AD2978" s="53"/>
    </row>
    <row r="2979" spans="30:30">
      <c r="AD2979" s="53"/>
    </row>
    <row r="2980" spans="30:30">
      <c r="AD2980" s="53"/>
    </row>
    <row r="2981" spans="30:30">
      <c r="AD2981" s="53"/>
    </row>
    <row r="2982" spans="30:30">
      <c r="AD2982" s="53"/>
    </row>
    <row r="2983" spans="30:30">
      <c r="AD2983" s="53"/>
    </row>
    <row r="2984" spans="30:30">
      <c r="AD2984" s="53"/>
    </row>
    <row r="2985" spans="30:30">
      <c r="AD2985" s="53"/>
    </row>
    <row r="2986" spans="30:30">
      <c r="AD2986" s="53"/>
    </row>
    <row r="2987" spans="30:30">
      <c r="AD2987" s="53"/>
    </row>
    <row r="2988" spans="30:30">
      <c r="AD2988" s="53"/>
    </row>
    <row r="2989" spans="30:30">
      <c r="AD2989" s="53"/>
    </row>
    <row r="2990" spans="30:30">
      <c r="AD2990" s="53"/>
    </row>
    <row r="2991" spans="30:30">
      <c r="AD2991" s="53"/>
    </row>
    <row r="2992" spans="30:30">
      <c r="AD2992" s="53"/>
    </row>
    <row r="2993" spans="30:30">
      <c r="AD2993" s="53"/>
    </row>
    <row r="2994" spans="30:30">
      <c r="AD2994" s="53"/>
    </row>
    <row r="2995" spans="30:30">
      <c r="AD2995" s="53"/>
    </row>
    <row r="2996" spans="30:30">
      <c r="AD2996" s="53"/>
    </row>
    <row r="2997" spans="30:30">
      <c r="AD2997" s="53"/>
    </row>
    <row r="2998" spans="30:30">
      <c r="AD2998" s="53"/>
    </row>
    <row r="2999" spans="30:30">
      <c r="AD2999" s="53"/>
    </row>
    <row r="3000" spans="30:30">
      <c r="AD3000" s="53"/>
    </row>
    <row r="3001" spans="30:30">
      <c r="AD3001" s="53"/>
    </row>
    <row r="3002" spans="30:30">
      <c r="AD3002" s="53"/>
    </row>
    <row r="3003" spans="30:30">
      <c r="AD3003" s="53"/>
    </row>
    <row r="3004" spans="30:30">
      <c r="AD3004" s="53"/>
    </row>
    <row r="3005" spans="30:30">
      <c r="AD3005" s="53"/>
    </row>
  </sheetData>
  <autoFilter ref="A1:F3005" xr:uid="{C8C6B110-C2CA-4FE4-A455-CB8CACE9133A}"/>
  <phoneticPr fontId="41" type="noConversion"/>
  <conditionalFormatting sqref="H6:H10">
    <cfRule type="dataBar" priority="518">
      <dataBar>
        <cfvo type="min"/>
        <cfvo type="max"/>
        <color theme="0" tint="-0.34998626667073579"/>
      </dataBar>
      <extLst>
        <ext xmlns:x14="http://schemas.microsoft.com/office/spreadsheetml/2009/9/main" uri="{B025F937-C7B1-47D3-B67F-A62EFF666E3E}">
          <x14:id>{32329C78-C216-4B36-8867-33F8D1E2988D}</x14:id>
        </ext>
      </extLst>
    </cfRule>
    <cfRule type="dataBar" priority="519">
      <dataBar showValue="0">
        <cfvo type="min"/>
        <cfvo type="max"/>
        <color rgb="FF638EC6"/>
      </dataBar>
      <extLst>
        <ext xmlns:x14="http://schemas.microsoft.com/office/spreadsheetml/2009/9/main" uri="{B025F937-C7B1-47D3-B67F-A62EFF666E3E}">
          <x14:id>{D46EA2A1-DF79-4BA3-9BCC-E274FF13DC73}</x14:id>
        </ext>
      </extLst>
    </cfRule>
    <cfRule type="dataBar" priority="517">
      <dataBar showValue="0">
        <cfvo type="min"/>
        <cfvo type="max"/>
        <color theme="0" tint="-0.34998626667073579"/>
      </dataBar>
      <extLst>
        <ext xmlns:x14="http://schemas.microsoft.com/office/spreadsheetml/2009/9/main" uri="{B025F937-C7B1-47D3-B67F-A62EFF666E3E}">
          <x14:id>{E9875E31-77C0-4968-B7A4-9F1BE4B2D8C4}</x14:id>
        </ext>
      </extLst>
    </cfRule>
    <cfRule type="dataBar" priority="520">
      <dataBar>
        <cfvo type="min"/>
        <cfvo type="max"/>
        <color theme="0" tint="-0.499984740745262"/>
      </dataBar>
      <extLst>
        <ext xmlns:x14="http://schemas.microsoft.com/office/spreadsheetml/2009/9/main" uri="{B025F937-C7B1-47D3-B67F-A62EFF666E3E}">
          <x14:id>{B6822E93-D37C-435F-8904-4AF6C1E0CBAB}</x14:id>
        </ext>
      </extLst>
    </cfRule>
  </conditionalFormatting>
  <conditionalFormatting sqref="H12:H24">
    <cfRule type="dataBar" priority="513">
      <dataBar showValue="0">
        <cfvo type="min"/>
        <cfvo type="max"/>
        <color theme="0" tint="-0.34998626667073579"/>
      </dataBar>
      <extLst>
        <ext xmlns:x14="http://schemas.microsoft.com/office/spreadsheetml/2009/9/main" uri="{B025F937-C7B1-47D3-B67F-A62EFF666E3E}">
          <x14:id>{EC74D8FC-22D9-48DB-905E-9CF992989C85}</x14:id>
        </ext>
      </extLst>
    </cfRule>
    <cfRule type="dataBar" priority="514">
      <dataBar>
        <cfvo type="min"/>
        <cfvo type="max"/>
        <color theme="0" tint="-0.34998626667073579"/>
      </dataBar>
      <extLst>
        <ext xmlns:x14="http://schemas.microsoft.com/office/spreadsheetml/2009/9/main" uri="{B025F937-C7B1-47D3-B67F-A62EFF666E3E}">
          <x14:id>{4D70D4E0-C80B-4941-A2E9-E5B7961A145C}</x14:id>
        </ext>
      </extLst>
    </cfRule>
    <cfRule type="dataBar" priority="515">
      <dataBar showValue="0">
        <cfvo type="min"/>
        <cfvo type="max"/>
        <color rgb="FF638EC6"/>
      </dataBar>
      <extLst>
        <ext xmlns:x14="http://schemas.microsoft.com/office/spreadsheetml/2009/9/main" uri="{B025F937-C7B1-47D3-B67F-A62EFF666E3E}">
          <x14:id>{549D8679-7C1D-4D1E-9834-CFCF36B800C0}</x14:id>
        </ext>
      </extLst>
    </cfRule>
    <cfRule type="dataBar" priority="516">
      <dataBar>
        <cfvo type="min"/>
        <cfvo type="max"/>
        <color theme="0" tint="-0.499984740745262"/>
      </dataBar>
      <extLst>
        <ext xmlns:x14="http://schemas.microsoft.com/office/spreadsheetml/2009/9/main" uri="{B025F937-C7B1-47D3-B67F-A62EFF666E3E}">
          <x14:id>{BDF4FBC1-92EA-4813-BB94-25A492C35D2F}</x14:id>
        </ext>
      </extLst>
    </cfRule>
  </conditionalFormatting>
  <conditionalFormatting sqref="H26:H29">
    <cfRule type="dataBar" priority="512">
      <dataBar>
        <cfvo type="min"/>
        <cfvo type="max"/>
        <color theme="0" tint="-0.499984740745262"/>
      </dataBar>
      <extLst>
        <ext xmlns:x14="http://schemas.microsoft.com/office/spreadsheetml/2009/9/main" uri="{B025F937-C7B1-47D3-B67F-A62EFF666E3E}">
          <x14:id>{C02CB9E2-80D1-417F-A6FB-D35D1A66C83C}</x14:id>
        </ext>
      </extLst>
    </cfRule>
    <cfRule type="dataBar" priority="511">
      <dataBar showValue="0">
        <cfvo type="min"/>
        <cfvo type="max"/>
        <color rgb="FF638EC6"/>
      </dataBar>
      <extLst>
        <ext xmlns:x14="http://schemas.microsoft.com/office/spreadsheetml/2009/9/main" uri="{B025F937-C7B1-47D3-B67F-A62EFF666E3E}">
          <x14:id>{3704AF52-C66E-4A7F-896E-A4C679DEAC39}</x14:id>
        </ext>
      </extLst>
    </cfRule>
    <cfRule type="dataBar" priority="509">
      <dataBar showValue="0">
        <cfvo type="min"/>
        <cfvo type="max"/>
        <color theme="0" tint="-0.34998626667073579"/>
      </dataBar>
      <extLst>
        <ext xmlns:x14="http://schemas.microsoft.com/office/spreadsheetml/2009/9/main" uri="{B025F937-C7B1-47D3-B67F-A62EFF666E3E}">
          <x14:id>{27B07B86-29F9-4CFA-9552-CF4BC9982002}</x14:id>
        </ext>
      </extLst>
    </cfRule>
    <cfRule type="dataBar" priority="510">
      <dataBar>
        <cfvo type="min"/>
        <cfvo type="max"/>
        <color theme="0" tint="-0.34998626667073579"/>
      </dataBar>
      <extLst>
        <ext xmlns:x14="http://schemas.microsoft.com/office/spreadsheetml/2009/9/main" uri="{B025F937-C7B1-47D3-B67F-A62EFF666E3E}">
          <x14:id>{AD12480F-4B1E-4331-B270-A36F9A7B9779}</x14:id>
        </ext>
      </extLst>
    </cfRule>
  </conditionalFormatting>
  <conditionalFormatting sqref="H31:H47">
    <cfRule type="dataBar" priority="507">
      <dataBar showValue="0">
        <cfvo type="min"/>
        <cfvo type="max"/>
        <color rgb="FF638EC6"/>
      </dataBar>
      <extLst>
        <ext xmlns:x14="http://schemas.microsoft.com/office/spreadsheetml/2009/9/main" uri="{B025F937-C7B1-47D3-B67F-A62EFF666E3E}">
          <x14:id>{0CF9767D-9EE9-4A9B-8672-63C775F19BE8}</x14:id>
        </ext>
      </extLst>
    </cfRule>
    <cfRule type="dataBar" priority="506">
      <dataBar>
        <cfvo type="min"/>
        <cfvo type="max"/>
        <color theme="0" tint="-0.34998626667073579"/>
      </dataBar>
      <extLst>
        <ext xmlns:x14="http://schemas.microsoft.com/office/spreadsheetml/2009/9/main" uri="{B025F937-C7B1-47D3-B67F-A62EFF666E3E}">
          <x14:id>{A7C011EC-D019-4CE5-AFF4-F98F75A11361}</x14:id>
        </ext>
      </extLst>
    </cfRule>
    <cfRule type="dataBar" priority="505">
      <dataBar showValue="0">
        <cfvo type="min"/>
        <cfvo type="max"/>
        <color theme="0" tint="-0.34998626667073579"/>
      </dataBar>
      <extLst>
        <ext xmlns:x14="http://schemas.microsoft.com/office/spreadsheetml/2009/9/main" uri="{B025F937-C7B1-47D3-B67F-A62EFF666E3E}">
          <x14:id>{AD35364B-96BE-43B0-9F24-0B1FB5B5F6F0}</x14:id>
        </ext>
      </extLst>
    </cfRule>
    <cfRule type="dataBar" priority="508">
      <dataBar>
        <cfvo type="min"/>
        <cfvo type="max"/>
        <color theme="0" tint="-0.499984740745262"/>
      </dataBar>
      <extLst>
        <ext xmlns:x14="http://schemas.microsoft.com/office/spreadsheetml/2009/9/main" uri="{B025F937-C7B1-47D3-B67F-A62EFF666E3E}">
          <x14:id>{45B0781A-5CC7-49FF-BEC3-DB2864CA8966}</x14:id>
        </ext>
      </extLst>
    </cfRule>
  </conditionalFormatting>
  <conditionalFormatting sqref="H49:H62">
    <cfRule type="dataBar" priority="501">
      <dataBar showValue="0">
        <cfvo type="min"/>
        <cfvo type="max"/>
        <color theme="0" tint="-0.34998626667073579"/>
      </dataBar>
      <extLst>
        <ext xmlns:x14="http://schemas.microsoft.com/office/spreadsheetml/2009/9/main" uri="{B025F937-C7B1-47D3-B67F-A62EFF666E3E}">
          <x14:id>{E9E805C1-1A32-4C48-9F5E-6CB4C4E74DAB}</x14:id>
        </ext>
      </extLst>
    </cfRule>
    <cfRule type="dataBar" priority="502">
      <dataBar>
        <cfvo type="min"/>
        <cfvo type="max"/>
        <color theme="0" tint="-0.34998626667073579"/>
      </dataBar>
      <extLst>
        <ext xmlns:x14="http://schemas.microsoft.com/office/spreadsheetml/2009/9/main" uri="{B025F937-C7B1-47D3-B67F-A62EFF666E3E}">
          <x14:id>{6945105C-B58A-4BE5-AA07-9BE1F7A90ACA}</x14:id>
        </ext>
      </extLst>
    </cfRule>
    <cfRule type="dataBar" priority="503">
      <dataBar showValue="0">
        <cfvo type="min"/>
        <cfvo type="max"/>
        <color rgb="FF638EC6"/>
      </dataBar>
      <extLst>
        <ext xmlns:x14="http://schemas.microsoft.com/office/spreadsheetml/2009/9/main" uri="{B025F937-C7B1-47D3-B67F-A62EFF666E3E}">
          <x14:id>{5F0BC130-C031-444C-8FAC-3E862260F46D}</x14:id>
        </ext>
      </extLst>
    </cfRule>
    <cfRule type="dataBar" priority="504">
      <dataBar>
        <cfvo type="min"/>
        <cfvo type="max"/>
        <color theme="0" tint="-0.499984740745262"/>
      </dataBar>
      <extLst>
        <ext xmlns:x14="http://schemas.microsoft.com/office/spreadsheetml/2009/9/main" uri="{B025F937-C7B1-47D3-B67F-A62EFF666E3E}">
          <x14:id>{812D37D4-A5A8-4289-8EB3-5C13AE59BFAD}</x14:id>
        </ext>
      </extLst>
    </cfRule>
  </conditionalFormatting>
  <conditionalFormatting sqref="H64:H68">
    <cfRule type="dataBar" priority="497">
      <dataBar showValue="0">
        <cfvo type="min"/>
        <cfvo type="max"/>
        <color theme="0" tint="-0.34998626667073579"/>
      </dataBar>
      <extLst>
        <ext xmlns:x14="http://schemas.microsoft.com/office/spreadsheetml/2009/9/main" uri="{B025F937-C7B1-47D3-B67F-A62EFF666E3E}">
          <x14:id>{4D33843D-CC56-43A3-9120-0BF3E307C039}</x14:id>
        </ext>
      </extLst>
    </cfRule>
    <cfRule type="dataBar" priority="498">
      <dataBar>
        <cfvo type="min"/>
        <cfvo type="max"/>
        <color theme="0" tint="-0.34998626667073579"/>
      </dataBar>
      <extLst>
        <ext xmlns:x14="http://schemas.microsoft.com/office/spreadsheetml/2009/9/main" uri="{B025F937-C7B1-47D3-B67F-A62EFF666E3E}">
          <x14:id>{78D8C5AB-FF38-4C60-B6F3-BED197AA4770}</x14:id>
        </ext>
      </extLst>
    </cfRule>
    <cfRule type="dataBar" priority="499">
      <dataBar showValue="0">
        <cfvo type="min"/>
        <cfvo type="max"/>
        <color rgb="FF638EC6"/>
      </dataBar>
      <extLst>
        <ext xmlns:x14="http://schemas.microsoft.com/office/spreadsheetml/2009/9/main" uri="{B025F937-C7B1-47D3-B67F-A62EFF666E3E}">
          <x14:id>{7309E09A-71EA-4E51-AB02-7A800EEB3389}</x14:id>
        </ext>
      </extLst>
    </cfRule>
    <cfRule type="dataBar" priority="500">
      <dataBar>
        <cfvo type="min"/>
        <cfvo type="max"/>
        <color theme="0" tint="-0.499984740745262"/>
      </dataBar>
      <extLst>
        <ext xmlns:x14="http://schemas.microsoft.com/office/spreadsheetml/2009/9/main" uri="{B025F937-C7B1-47D3-B67F-A62EFF666E3E}">
          <x14:id>{FAF367DD-86E2-44AB-A66A-E7DBF838F80E}</x14:id>
        </ext>
      </extLst>
    </cfRule>
  </conditionalFormatting>
  <conditionalFormatting sqref="H70:H77">
    <cfRule type="dataBar" priority="496">
      <dataBar>
        <cfvo type="min"/>
        <cfvo type="max"/>
        <color theme="0" tint="-0.499984740745262"/>
      </dataBar>
      <extLst>
        <ext xmlns:x14="http://schemas.microsoft.com/office/spreadsheetml/2009/9/main" uri="{B025F937-C7B1-47D3-B67F-A62EFF666E3E}">
          <x14:id>{E739EDD4-E122-4EE4-B762-A76E15D38974}</x14:id>
        </ext>
      </extLst>
    </cfRule>
    <cfRule type="dataBar" priority="495">
      <dataBar showValue="0">
        <cfvo type="min"/>
        <cfvo type="max"/>
        <color rgb="FF638EC6"/>
      </dataBar>
      <extLst>
        <ext xmlns:x14="http://schemas.microsoft.com/office/spreadsheetml/2009/9/main" uri="{B025F937-C7B1-47D3-B67F-A62EFF666E3E}">
          <x14:id>{03456782-96E2-43FA-8AD4-733F13705F9D}</x14:id>
        </ext>
      </extLst>
    </cfRule>
    <cfRule type="dataBar" priority="494">
      <dataBar>
        <cfvo type="min"/>
        <cfvo type="max"/>
        <color theme="0" tint="-0.34998626667073579"/>
      </dataBar>
      <extLst>
        <ext xmlns:x14="http://schemas.microsoft.com/office/spreadsheetml/2009/9/main" uri="{B025F937-C7B1-47D3-B67F-A62EFF666E3E}">
          <x14:id>{E8D5D137-0464-47B6-A1D8-4094AC3EB429}</x14:id>
        </ext>
      </extLst>
    </cfRule>
    <cfRule type="dataBar" priority="493">
      <dataBar showValue="0">
        <cfvo type="min"/>
        <cfvo type="max"/>
        <color theme="0" tint="-0.34998626667073579"/>
      </dataBar>
      <extLst>
        <ext xmlns:x14="http://schemas.microsoft.com/office/spreadsheetml/2009/9/main" uri="{B025F937-C7B1-47D3-B67F-A62EFF666E3E}">
          <x14:id>{CB9DBF6B-A980-4ECD-90C6-3BD59A9168F9}</x14:id>
        </ext>
      </extLst>
    </cfRule>
  </conditionalFormatting>
  <conditionalFormatting sqref="H79:H81">
    <cfRule type="dataBar" priority="489">
      <dataBar showValue="0">
        <cfvo type="min"/>
        <cfvo type="max"/>
        <color theme="0" tint="-0.34998626667073579"/>
      </dataBar>
      <extLst>
        <ext xmlns:x14="http://schemas.microsoft.com/office/spreadsheetml/2009/9/main" uri="{B025F937-C7B1-47D3-B67F-A62EFF666E3E}">
          <x14:id>{B1AEE446-AAB1-439B-8095-736FFC668159}</x14:id>
        </ext>
      </extLst>
    </cfRule>
    <cfRule type="dataBar" priority="490">
      <dataBar>
        <cfvo type="min"/>
        <cfvo type="max"/>
        <color theme="0" tint="-0.34998626667073579"/>
      </dataBar>
      <extLst>
        <ext xmlns:x14="http://schemas.microsoft.com/office/spreadsheetml/2009/9/main" uri="{B025F937-C7B1-47D3-B67F-A62EFF666E3E}">
          <x14:id>{A787420C-7E9C-4BCC-83F1-656FE1BE658A}</x14:id>
        </ext>
      </extLst>
    </cfRule>
    <cfRule type="dataBar" priority="491">
      <dataBar showValue="0">
        <cfvo type="min"/>
        <cfvo type="max"/>
        <color rgb="FF638EC6"/>
      </dataBar>
      <extLst>
        <ext xmlns:x14="http://schemas.microsoft.com/office/spreadsheetml/2009/9/main" uri="{B025F937-C7B1-47D3-B67F-A62EFF666E3E}">
          <x14:id>{FB3291C7-A761-44F1-8D83-D60E6E467318}</x14:id>
        </ext>
      </extLst>
    </cfRule>
    <cfRule type="dataBar" priority="492">
      <dataBar>
        <cfvo type="min"/>
        <cfvo type="max"/>
        <color theme="0" tint="-0.499984740745262"/>
      </dataBar>
      <extLst>
        <ext xmlns:x14="http://schemas.microsoft.com/office/spreadsheetml/2009/9/main" uri="{B025F937-C7B1-47D3-B67F-A62EFF666E3E}">
          <x14:id>{C690319E-924A-43AA-A9F9-16073B10856D}</x14:id>
        </ext>
      </extLst>
    </cfRule>
  </conditionalFormatting>
  <conditionalFormatting sqref="H83:H96">
    <cfRule type="dataBar" priority="530">
      <dataBar>
        <cfvo type="min"/>
        <cfvo type="max"/>
        <color theme="0" tint="-0.34998626667073579"/>
      </dataBar>
      <extLst>
        <ext xmlns:x14="http://schemas.microsoft.com/office/spreadsheetml/2009/9/main" uri="{B025F937-C7B1-47D3-B67F-A62EFF666E3E}">
          <x14:id>{98DDA8EC-9DCD-4F36-A17D-554A6C6C51B7}</x14:id>
        </ext>
      </extLst>
    </cfRule>
    <cfRule type="dataBar" priority="529">
      <dataBar showValue="0">
        <cfvo type="min"/>
        <cfvo type="max"/>
        <color theme="0" tint="-0.34998626667073579"/>
      </dataBar>
      <extLst>
        <ext xmlns:x14="http://schemas.microsoft.com/office/spreadsheetml/2009/9/main" uri="{B025F937-C7B1-47D3-B67F-A62EFF666E3E}">
          <x14:id>{AD55DC66-AC87-4877-9DEF-F94C11CCFED3}</x14:id>
        </ext>
      </extLst>
    </cfRule>
    <cfRule type="dataBar" priority="532">
      <dataBar>
        <cfvo type="min"/>
        <cfvo type="max"/>
        <color theme="0" tint="-0.499984740745262"/>
      </dataBar>
      <extLst>
        <ext xmlns:x14="http://schemas.microsoft.com/office/spreadsheetml/2009/9/main" uri="{B025F937-C7B1-47D3-B67F-A62EFF666E3E}">
          <x14:id>{E2629C5F-654A-414A-881F-85136F7D1F0B}</x14:id>
        </ext>
      </extLst>
    </cfRule>
    <cfRule type="dataBar" priority="531">
      <dataBar showValue="0">
        <cfvo type="min"/>
        <cfvo type="max"/>
        <color rgb="FF638EC6"/>
      </dataBar>
      <extLst>
        <ext xmlns:x14="http://schemas.microsoft.com/office/spreadsheetml/2009/9/main" uri="{B025F937-C7B1-47D3-B67F-A62EFF666E3E}">
          <x14:id>{1A9933C1-D55A-465F-92C6-78EC256AE267}</x14:id>
        </ext>
      </extLst>
    </cfRule>
  </conditionalFormatting>
  <conditionalFormatting sqref="H98:H134">
    <cfRule type="dataBar" priority="485">
      <dataBar showValue="0">
        <cfvo type="min"/>
        <cfvo type="max"/>
        <color theme="0" tint="-0.34998626667073579"/>
      </dataBar>
      <extLst>
        <ext xmlns:x14="http://schemas.microsoft.com/office/spreadsheetml/2009/9/main" uri="{B025F937-C7B1-47D3-B67F-A62EFF666E3E}">
          <x14:id>{E9D57A68-1EFD-45FD-97C4-3E3A731097D3}</x14:id>
        </ext>
      </extLst>
    </cfRule>
    <cfRule type="dataBar" priority="486">
      <dataBar>
        <cfvo type="min"/>
        <cfvo type="max"/>
        <color theme="0" tint="-0.34998626667073579"/>
      </dataBar>
      <extLst>
        <ext xmlns:x14="http://schemas.microsoft.com/office/spreadsheetml/2009/9/main" uri="{B025F937-C7B1-47D3-B67F-A62EFF666E3E}">
          <x14:id>{A7D1E73D-7DED-4D58-BA47-82E15800EB14}</x14:id>
        </ext>
      </extLst>
    </cfRule>
    <cfRule type="dataBar" priority="487">
      <dataBar showValue="0">
        <cfvo type="min"/>
        <cfvo type="max"/>
        <color rgb="FF638EC6"/>
      </dataBar>
      <extLst>
        <ext xmlns:x14="http://schemas.microsoft.com/office/spreadsheetml/2009/9/main" uri="{B025F937-C7B1-47D3-B67F-A62EFF666E3E}">
          <x14:id>{67A864A4-B5D9-486D-B997-6AF4C49B3BC9}</x14:id>
        </ext>
      </extLst>
    </cfRule>
    <cfRule type="dataBar" priority="488">
      <dataBar>
        <cfvo type="min"/>
        <cfvo type="max"/>
        <color theme="0" tint="-0.499984740745262"/>
      </dataBar>
      <extLst>
        <ext xmlns:x14="http://schemas.microsoft.com/office/spreadsheetml/2009/9/main" uri="{B025F937-C7B1-47D3-B67F-A62EFF666E3E}">
          <x14:id>{3A83ED29-4403-4554-9D06-1B3855938C29}</x14:id>
        </ext>
      </extLst>
    </cfRule>
  </conditionalFormatting>
  <conditionalFormatting sqref="H136:H170">
    <cfRule type="dataBar" priority="481">
      <dataBar showValue="0">
        <cfvo type="min"/>
        <cfvo type="max"/>
        <color theme="0" tint="-0.34998626667073579"/>
      </dataBar>
      <extLst>
        <ext xmlns:x14="http://schemas.microsoft.com/office/spreadsheetml/2009/9/main" uri="{B025F937-C7B1-47D3-B67F-A62EFF666E3E}">
          <x14:id>{EB38E3C2-844B-4A03-B203-460289C530E1}</x14:id>
        </ext>
      </extLst>
    </cfRule>
    <cfRule type="dataBar" priority="483">
      <dataBar showValue="0">
        <cfvo type="min"/>
        <cfvo type="max"/>
        <color rgb="FF638EC6"/>
      </dataBar>
      <extLst>
        <ext xmlns:x14="http://schemas.microsoft.com/office/spreadsheetml/2009/9/main" uri="{B025F937-C7B1-47D3-B67F-A62EFF666E3E}">
          <x14:id>{BC102B38-1E15-4977-AAFC-C3904A780520}</x14:id>
        </ext>
      </extLst>
    </cfRule>
    <cfRule type="dataBar" priority="484">
      <dataBar>
        <cfvo type="min"/>
        <cfvo type="max"/>
        <color theme="0" tint="-0.499984740745262"/>
      </dataBar>
      <extLst>
        <ext xmlns:x14="http://schemas.microsoft.com/office/spreadsheetml/2009/9/main" uri="{B025F937-C7B1-47D3-B67F-A62EFF666E3E}">
          <x14:id>{F55D1B16-FE21-41A1-9E7F-B9F243D76C82}</x14:id>
        </ext>
      </extLst>
    </cfRule>
    <cfRule type="dataBar" priority="482">
      <dataBar>
        <cfvo type="min"/>
        <cfvo type="max"/>
        <color theme="0" tint="-0.34998626667073579"/>
      </dataBar>
      <extLst>
        <ext xmlns:x14="http://schemas.microsoft.com/office/spreadsheetml/2009/9/main" uri="{B025F937-C7B1-47D3-B67F-A62EFF666E3E}">
          <x14:id>{3DB2E861-3909-45AC-A0E7-EC0B26668219}</x14:id>
        </ext>
      </extLst>
    </cfRule>
  </conditionalFormatting>
  <conditionalFormatting sqref="H172:H230">
    <cfRule type="dataBar" priority="477">
      <dataBar showValue="0">
        <cfvo type="min"/>
        <cfvo type="max"/>
        <color theme="0" tint="-0.34998626667073579"/>
      </dataBar>
      <extLst>
        <ext xmlns:x14="http://schemas.microsoft.com/office/spreadsheetml/2009/9/main" uri="{B025F937-C7B1-47D3-B67F-A62EFF666E3E}">
          <x14:id>{5C0BF46A-0925-49E2-95D9-2B3702A77B18}</x14:id>
        </ext>
      </extLst>
    </cfRule>
    <cfRule type="dataBar" priority="478">
      <dataBar>
        <cfvo type="min"/>
        <cfvo type="max"/>
        <color theme="0" tint="-0.34998626667073579"/>
      </dataBar>
      <extLst>
        <ext xmlns:x14="http://schemas.microsoft.com/office/spreadsheetml/2009/9/main" uri="{B025F937-C7B1-47D3-B67F-A62EFF666E3E}">
          <x14:id>{4309E891-3896-40A7-A780-FE36896C1835}</x14:id>
        </ext>
      </extLst>
    </cfRule>
    <cfRule type="dataBar" priority="479">
      <dataBar showValue="0">
        <cfvo type="min"/>
        <cfvo type="max"/>
        <color rgb="FF638EC6"/>
      </dataBar>
      <extLst>
        <ext xmlns:x14="http://schemas.microsoft.com/office/spreadsheetml/2009/9/main" uri="{B025F937-C7B1-47D3-B67F-A62EFF666E3E}">
          <x14:id>{1A039C28-D337-4268-AD50-35698220A081}</x14:id>
        </ext>
      </extLst>
    </cfRule>
    <cfRule type="dataBar" priority="480">
      <dataBar>
        <cfvo type="min"/>
        <cfvo type="max"/>
        <color theme="0" tint="-0.499984740745262"/>
      </dataBar>
      <extLst>
        <ext xmlns:x14="http://schemas.microsoft.com/office/spreadsheetml/2009/9/main" uri="{B025F937-C7B1-47D3-B67F-A62EFF666E3E}">
          <x14:id>{23D3B87D-8DF7-454B-8B15-2700E2114DFE}</x14:id>
        </ext>
      </extLst>
    </cfRule>
  </conditionalFormatting>
  <conditionalFormatting sqref="H232">
    <cfRule type="dataBar" priority="475">
      <dataBar showValue="0">
        <cfvo type="min"/>
        <cfvo type="max"/>
        <color rgb="FF638EC6"/>
      </dataBar>
      <extLst>
        <ext xmlns:x14="http://schemas.microsoft.com/office/spreadsheetml/2009/9/main" uri="{B025F937-C7B1-47D3-B67F-A62EFF666E3E}">
          <x14:id>{C2A79091-B637-488D-94F2-DFFE58ADB66C}</x14:id>
        </ext>
      </extLst>
    </cfRule>
    <cfRule type="dataBar" priority="476">
      <dataBar>
        <cfvo type="min"/>
        <cfvo type="max"/>
        <color theme="0" tint="-0.499984740745262"/>
      </dataBar>
      <extLst>
        <ext xmlns:x14="http://schemas.microsoft.com/office/spreadsheetml/2009/9/main" uri="{B025F937-C7B1-47D3-B67F-A62EFF666E3E}">
          <x14:id>{E361D8A1-E913-4C3B-AD49-5D3836ED83C7}</x14:id>
        </ext>
      </extLst>
    </cfRule>
    <cfRule type="dataBar" priority="474">
      <dataBar>
        <cfvo type="min"/>
        <cfvo type="max"/>
        <color theme="0" tint="-0.34998626667073579"/>
      </dataBar>
      <extLst>
        <ext xmlns:x14="http://schemas.microsoft.com/office/spreadsheetml/2009/9/main" uri="{B025F937-C7B1-47D3-B67F-A62EFF666E3E}">
          <x14:id>{90F085F1-BE0C-4462-A4C1-B7885640C652}</x14:id>
        </ext>
      </extLst>
    </cfRule>
    <cfRule type="dataBar" priority="473">
      <dataBar showValue="0">
        <cfvo type="min"/>
        <cfvo type="max"/>
        <color theme="0" tint="-0.34998626667073579"/>
      </dataBar>
      <extLst>
        <ext xmlns:x14="http://schemas.microsoft.com/office/spreadsheetml/2009/9/main" uri="{B025F937-C7B1-47D3-B67F-A62EFF666E3E}">
          <x14:id>{60947D7C-0EC6-4555-9F41-7B745E246BF0}</x14:id>
        </ext>
      </extLst>
    </cfRule>
  </conditionalFormatting>
  <conditionalFormatting sqref="H234:H237">
    <cfRule type="dataBar" priority="469">
      <dataBar showValue="0">
        <cfvo type="min"/>
        <cfvo type="max"/>
        <color theme="0" tint="-0.34998626667073579"/>
      </dataBar>
      <extLst>
        <ext xmlns:x14="http://schemas.microsoft.com/office/spreadsheetml/2009/9/main" uri="{B025F937-C7B1-47D3-B67F-A62EFF666E3E}">
          <x14:id>{D834B4ED-D695-4805-A0F0-DB27A0F4FD48}</x14:id>
        </ext>
      </extLst>
    </cfRule>
    <cfRule type="dataBar" priority="470">
      <dataBar>
        <cfvo type="min"/>
        <cfvo type="max"/>
        <color theme="0" tint="-0.34998626667073579"/>
      </dataBar>
      <extLst>
        <ext xmlns:x14="http://schemas.microsoft.com/office/spreadsheetml/2009/9/main" uri="{B025F937-C7B1-47D3-B67F-A62EFF666E3E}">
          <x14:id>{F69683A8-A2DE-481B-BFB3-AFAEA3096DC4}</x14:id>
        </ext>
      </extLst>
    </cfRule>
    <cfRule type="dataBar" priority="471">
      <dataBar showValue="0">
        <cfvo type="min"/>
        <cfvo type="max"/>
        <color rgb="FF638EC6"/>
      </dataBar>
      <extLst>
        <ext xmlns:x14="http://schemas.microsoft.com/office/spreadsheetml/2009/9/main" uri="{B025F937-C7B1-47D3-B67F-A62EFF666E3E}">
          <x14:id>{8AFD0989-E366-448E-8A24-2AA11D70613C}</x14:id>
        </ext>
      </extLst>
    </cfRule>
    <cfRule type="dataBar" priority="472">
      <dataBar>
        <cfvo type="min"/>
        <cfvo type="max"/>
        <color theme="0" tint="-0.499984740745262"/>
      </dataBar>
      <extLst>
        <ext xmlns:x14="http://schemas.microsoft.com/office/spreadsheetml/2009/9/main" uri="{B025F937-C7B1-47D3-B67F-A62EFF666E3E}">
          <x14:id>{4A0050D5-F256-4484-AC9A-67879653CBCC}</x14:id>
        </ext>
      </extLst>
    </cfRule>
  </conditionalFormatting>
  <conditionalFormatting sqref="H239:H261">
    <cfRule type="dataBar" priority="468">
      <dataBar>
        <cfvo type="min"/>
        <cfvo type="max"/>
        <color theme="0" tint="-0.499984740745262"/>
      </dataBar>
      <extLst>
        <ext xmlns:x14="http://schemas.microsoft.com/office/spreadsheetml/2009/9/main" uri="{B025F937-C7B1-47D3-B67F-A62EFF666E3E}">
          <x14:id>{25397022-65E6-4E97-BB15-F504854FB67B}</x14:id>
        </ext>
      </extLst>
    </cfRule>
    <cfRule type="dataBar" priority="465">
      <dataBar showValue="0">
        <cfvo type="min"/>
        <cfvo type="max"/>
        <color theme="0" tint="-0.34998626667073579"/>
      </dataBar>
      <extLst>
        <ext xmlns:x14="http://schemas.microsoft.com/office/spreadsheetml/2009/9/main" uri="{B025F937-C7B1-47D3-B67F-A62EFF666E3E}">
          <x14:id>{027D1722-4012-4DA0-AAF5-8EA7A46D4016}</x14:id>
        </ext>
      </extLst>
    </cfRule>
    <cfRule type="dataBar" priority="466">
      <dataBar>
        <cfvo type="min"/>
        <cfvo type="max"/>
        <color theme="0" tint="-0.34998626667073579"/>
      </dataBar>
      <extLst>
        <ext xmlns:x14="http://schemas.microsoft.com/office/spreadsheetml/2009/9/main" uri="{B025F937-C7B1-47D3-B67F-A62EFF666E3E}">
          <x14:id>{45B5F117-43C6-47CD-9EF8-073D125FC3D5}</x14:id>
        </ext>
      </extLst>
    </cfRule>
    <cfRule type="dataBar" priority="467">
      <dataBar showValue="0">
        <cfvo type="min"/>
        <cfvo type="max"/>
        <color rgb="FF638EC6"/>
      </dataBar>
      <extLst>
        <ext xmlns:x14="http://schemas.microsoft.com/office/spreadsheetml/2009/9/main" uri="{B025F937-C7B1-47D3-B67F-A62EFF666E3E}">
          <x14:id>{955E0434-D04C-44EC-B33D-457174429FAE}</x14:id>
        </ext>
      </extLst>
    </cfRule>
  </conditionalFormatting>
  <conditionalFormatting sqref="H263:H273">
    <cfRule type="dataBar" priority="461">
      <dataBar showValue="0">
        <cfvo type="min"/>
        <cfvo type="max"/>
        <color theme="0" tint="-0.34998626667073579"/>
      </dataBar>
      <extLst>
        <ext xmlns:x14="http://schemas.microsoft.com/office/spreadsheetml/2009/9/main" uri="{B025F937-C7B1-47D3-B67F-A62EFF666E3E}">
          <x14:id>{216FFDB7-3F5C-44F1-B8CE-4AF7A3383DAD}</x14:id>
        </ext>
      </extLst>
    </cfRule>
    <cfRule type="dataBar" priority="462">
      <dataBar>
        <cfvo type="min"/>
        <cfvo type="max"/>
        <color theme="0" tint="-0.34998626667073579"/>
      </dataBar>
      <extLst>
        <ext xmlns:x14="http://schemas.microsoft.com/office/spreadsheetml/2009/9/main" uri="{B025F937-C7B1-47D3-B67F-A62EFF666E3E}">
          <x14:id>{32B79DAA-4F5D-47F6-8417-F8D56F468D1F}</x14:id>
        </ext>
      </extLst>
    </cfRule>
    <cfRule type="dataBar" priority="463">
      <dataBar showValue="0">
        <cfvo type="min"/>
        <cfvo type="max"/>
        <color rgb="FF638EC6"/>
      </dataBar>
      <extLst>
        <ext xmlns:x14="http://schemas.microsoft.com/office/spreadsheetml/2009/9/main" uri="{B025F937-C7B1-47D3-B67F-A62EFF666E3E}">
          <x14:id>{91970DE0-E4D6-4DB0-8042-23CA38737F4A}</x14:id>
        </ext>
      </extLst>
    </cfRule>
    <cfRule type="dataBar" priority="464">
      <dataBar>
        <cfvo type="min"/>
        <cfvo type="max"/>
        <color theme="0" tint="-0.499984740745262"/>
      </dataBar>
      <extLst>
        <ext xmlns:x14="http://schemas.microsoft.com/office/spreadsheetml/2009/9/main" uri="{B025F937-C7B1-47D3-B67F-A62EFF666E3E}">
          <x14:id>{FA0B79A5-CC41-43CC-9B49-32944E5720B8}</x14:id>
        </ext>
      </extLst>
    </cfRule>
  </conditionalFormatting>
  <conditionalFormatting sqref="H275:H286">
    <cfRule type="dataBar" priority="457">
      <dataBar showValue="0">
        <cfvo type="min"/>
        <cfvo type="max"/>
        <color theme="0" tint="-0.34998626667073579"/>
      </dataBar>
      <extLst>
        <ext xmlns:x14="http://schemas.microsoft.com/office/spreadsheetml/2009/9/main" uri="{B025F937-C7B1-47D3-B67F-A62EFF666E3E}">
          <x14:id>{05E4FF8C-C523-4663-87CC-2B977D8917B4}</x14:id>
        </ext>
      </extLst>
    </cfRule>
    <cfRule type="dataBar" priority="458">
      <dataBar>
        <cfvo type="min"/>
        <cfvo type="max"/>
        <color theme="0" tint="-0.34998626667073579"/>
      </dataBar>
      <extLst>
        <ext xmlns:x14="http://schemas.microsoft.com/office/spreadsheetml/2009/9/main" uri="{B025F937-C7B1-47D3-B67F-A62EFF666E3E}">
          <x14:id>{DAB114BB-A5FB-4CF1-9359-18E4AD6D9B99}</x14:id>
        </ext>
      </extLst>
    </cfRule>
    <cfRule type="dataBar" priority="459">
      <dataBar showValue="0">
        <cfvo type="min"/>
        <cfvo type="max"/>
        <color rgb="FF638EC6"/>
      </dataBar>
      <extLst>
        <ext xmlns:x14="http://schemas.microsoft.com/office/spreadsheetml/2009/9/main" uri="{B025F937-C7B1-47D3-B67F-A62EFF666E3E}">
          <x14:id>{99F484F7-05EA-45BF-A4F7-5EAD9412FF3A}</x14:id>
        </ext>
      </extLst>
    </cfRule>
    <cfRule type="dataBar" priority="460">
      <dataBar>
        <cfvo type="min"/>
        <cfvo type="max"/>
        <color theme="0" tint="-0.499984740745262"/>
      </dataBar>
      <extLst>
        <ext xmlns:x14="http://schemas.microsoft.com/office/spreadsheetml/2009/9/main" uri="{B025F937-C7B1-47D3-B67F-A62EFF666E3E}">
          <x14:id>{D8591BB6-0B39-4C8E-87EB-F6C77420EE09}</x14:id>
        </ext>
      </extLst>
    </cfRule>
  </conditionalFormatting>
  <conditionalFormatting sqref="H288:H296">
    <cfRule type="dataBar" priority="522">
      <dataBar>
        <cfvo type="min"/>
        <cfvo type="max"/>
        <color theme="0" tint="-0.34998626667073579"/>
      </dataBar>
      <extLst>
        <ext xmlns:x14="http://schemas.microsoft.com/office/spreadsheetml/2009/9/main" uri="{B025F937-C7B1-47D3-B67F-A62EFF666E3E}">
          <x14:id>{92F7E151-3E69-4E7C-8E55-79CBFE74AD4F}</x14:id>
        </ext>
      </extLst>
    </cfRule>
    <cfRule type="dataBar" priority="521">
      <dataBar showValue="0">
        <cfvo type="min"/>
        <cfvo type="max"/>
        <color theme="0" tint="-0.34998626667073579"/>
      </dataBar>
      <extLst>
        <ext xmlns:x14="http://schemas.microsoft.com/office/spreadsheetml/2009/9/main" uri="{B025F937-C7B1-47D3-B67F-A62EFF666E3E}">
          <x14:id>{4F8CB23A-3600-4BFE-AE8B-B6E3FDE85297}</x14:id>
        </ext>
      </extLst>
    </cfRule>
    <cfRule type="dataBar" priority="524">
      <dataBar>
        <cfvo type="min"/>
        <cfvo type="max"/>
        <color theme="0" tint="-0.499984740745262"/>
      </dataBar>
      <extLst>
        <ext xmlns:x14="http://schemas.microsoft.com/office/spreadsheetml/2009/9/main" uri="{B025F937-C7B1-47D3-B67F-A62EFF666E3E}">
          <x14:id>{8005AFBE-42A4-4B3B-8CB5-4C42BE9DBB4B}</x14:id>
        </ext>
      </extLst>
    </cfRule>
    <cfRule type="dataBar" priority="523">
      <dataBar showValue="0">
        <cfvo type="min"/>
        <cfvo type="max"/>
        <color rgb="FF638EC6"/>
      </dataBar>
      <extLst>
        <ext xmlns:x14="http://schemas.microsoft.com/office/spreadsheetml/2009/9/main" uri="{B025F937-C7B1-47D3-B67F-A62EFF666E3E}">
          <x14:id>{993CF2AA-85F5-42B9-AF88-5F414662B123}</x14:id>
        </ext>
      </extLst>
    </cfRule>
  </conditionalFormatting>
  <conditionalFormatting sqref="H298:H301">
    <cfRule type="dataBar" priority="455">
      <dataBar showValue="0">
        <cfvo type="min"/>
        <cfvo type="max"/>
        <color rgb="FF638EC6"/>
      </dataBar>
      <extLst>
        <ext xmlns:x14="http://schemas.microsoft.com/office/spreadsheetml/2009/9/main" uri="{B025F937-C7B1-47D3-B67F-A62EFF666E3E}">
          <x14:id>{F4C3F3B6-1930-49FF-B9D0-163547BF6475}</x14:id>
        </ext>
      </extLst>
    </cfRule>
    <cfRule type="dataBar" priority="454">
      <dataBar>
        <cfvo type="min"/>
        <cfvo type="max"/>
        <color theme="0" tint="-0.34998626667073579"/>
      </dataBar>
      <extLst>
        <ext xmlns:x14="http://schemas.microsoft.com/office/spreadsheetml/2009/9/main" uri="{B025F937-C7B1-47D3-B67F-A62EFF666E3E}">
          <x14:id>{91A06CB1-5C55-4B18-89BE-23DBA56C65E0}</x14:id>
        </ext>
      </extLst>
    </cfRule>
    <cfRule type="dataBar" priority="453">
      <dataBar showValue="0">
        <cfvo type="min"/>
        <cfvo type="max"/>
        <color theme="0" tint="-0.34998626667073579"/>
      </dataBar>
      <extLst>
        <ext xmlns:x14="http://schemas.microsoft.com/office/spreadsheetml/2009/9/main" uri="{B025F937-C7B1-47D3-B67F-A62EFF666E3E}">
          <x14:id>{45B5A4C2-EB37-4C59-A238-C86B3DC456B2}</x14:id>
        </ext>
      </extLst>
    </cfRule>
    <cfRule type="dataBar" priority="456">
      <dataBar>
        <cfvo type="min"/>
        <cfvo type="max"/>
        <color theme="0" tint="-0.499984740745262"/>
      </dataBar>
      <extLst>
        <ext xmlns:x14="http://schemas.microsoft.com/office/spreadsheetml/2009/9/main" uri="{B025F937-C7B1-47D3-B67F-A62EFF666E3E}">
          <x14:id>{D92420B7-4FC9-4179-9324-A267EF252633}</x14:id>
        </ext>
      </extLst>
    </cfRule>
  </conditionalFormatting>
  <conditionalFormatting sqref="H303:H318">
    <cfRule type="dataBar" priority="452">
      <dataBar>
        <cfvo type="min"/>
        <cfvo type="max"/>
        <color theme="0" tint="-0.499984740745262"/>
      </dataBar>
      <extLst>
        <ext xmlns:x14="http://schemas.microsoft.com/office/spreadsheetml/2009/9/main" uri="{B025F937-C7B1-47D3-B67F-A62EFF666E3E}">
          <x14:id>{71ACE2A1-E642-4D21-B755-FDB77A7E36BF}</x14:id>
        </ext>
      </extLst>
    </cfRule>
    <cfRule type="dataBar" priority="451">
      <dataBar showValue="0">
        <cfvo type="min"/>
        <cfvo type="max"/>
        <color rgb="FF638EC6"/>
      </dataBar>
      <extLst>
        <ext xmlns:x14="http://schemas.microsoft.com/office/spreadsheetml/2009/9/main" uri="{B025F937-C7B1-47D3-B67F-A62EFF666E3E}">
          <x14:id>{F2D92FDD-C9D4-4BA1-ACAD-2DA98AFB683C}</x14:id>
        </ext>
      </extLst>
    </cfRule>
    <cfRule type="dataBar" priority="450">
      <dataBar>
        <cfvo type="min"/>
        <cfvo type="max"/>
        <color theme="0" tint="-0.34998626667073579"/>
      </dataBar>
      <extLst>
        <ext xmlns:x14="http://schemas.microsoft.com/office/spreadsheetml/2009/9/main" uri="{B025F937-C7B1-47D3-B67F-A62EFF666E3E}">
          <x14:id>{2BA8EA5B-6842-4110-96AA-1E9939FE5A7F}</x14:id>
        </ext>
      </extLst>
    </cfRule>
    <cfRule type="dataBar" priority="449">
      <dataBar showValue="0">
        <cfvo type="min"/>
        <cfvo type="max"/>
        <color theme="0" tint="-0.34998626667073579"/>
      </dataBar>
      <extLst>
        <ext xmlns:x14="http://schemas.microsoft.com/office/spreadsheetml/2009/9/main" uri="{B025F937-C7B1-47D3-B67F-A62EFF666E3E}">
          <x14:id>{FC48358C-3AC0-49CF-995C-F25C6782CC3E}</x14:id>
        </ext>
      </extLst>
    </cfRule>
  </conditionalFormatting>
  <conditionalFormatting sqref="H320:H334">
    <cfRule type="dataBar" priority="448">
      <dataBar>
        <cfvo type="min"/>
        <cfvo type="max"/>
        <color theme="0" tint="-0.499984740745262"/>
      </dataBar>
      <extLst>
        <ext xmlns:x14="http://schemas.microsoft.com/office/spreadsheetml/2009/9/main" uri="{B025F937-C7B1-47D3-B67F-A62EFF666E3E}">
          <x14:id>{1D582654-32E7-4BDE-BE46-C4DB95DAFE31}</x14:id>
        </ext>
      </extLst>
    </cfRule>
    <cfRule type="dataBar" priority="447">
      <dataBar showValue="0">
        <cfvo type="min"/>
        <cfvo type="max"/>
        <color rgb="FF638EC6"/>
      </dataBar>
      <extLst>
        <ext xmlns:x14="http://schemas.microsoft.com/office/spreadsheetml/2009/9/main" uri="{B025F937-C7B1-47D3-B67F-A62EFF666E3E}">
          <x14:id>{C1F101E3-E649-4227-8B20-16EED560FAEC}</x14:id>
        </ext>
      </extLst>
    </cfRule>
    <cfRule type="dataBar" priority="446">
      <dataBar>
        <cfvo type="min"/>
        <cfvo type="max"/>
        <color theme="0" tint="-0.34998626667073579"/>
      </dataBar>
      <extLst>
        <ext xmlns:x14="http://schemas.microsoft.com/office/spreadsheetml/2009/9/main" uri="{B025F937-C7B1-47D3-B67F-A62EFF666E3E}">
          <x14:id>{0B87AF92-6E05-4ECD-8B5E-9AA6BFFD744D}</x14:id>
        </ext>
      </extLst>
    </cfRule>
    <cfRule type="dataBar" priority="445">
      <dataBar showValue="0">
        <cfvo type="min"/>
        <cfvo type="max"/>
        <color theme="0" tint="-0.34998626667073579"/>
      </dataBar>
      <extLst>
        <ext xmlns:x14="http://schemas.microsoft.com/office/spreadsheetml/2009/9/main" uri="{B025F937-C7B1-47D3-B67F-A62EFF666E3E}">
          <x14:id>{615872C5-A9C2-4C6C-A3AB-650B8593D5F6}</x14:id>
        </ext>
      </extLst>
    </cfRule>
  </conditionalFormatting>
  <conditionalFormatting sqref="H336:H338">
    <cfRule type="dataBar" priority="443">
      <dataBar showValue="0">
        <cfvo type="min"/>
        <cfvo type="max"/>
        <color rgb="FF638EC6"/>
      </dataBar>
      <extLst>
        <ext xmlns:x14="http://schemas.microsoft.com/office/spreadsheetml/2009/9/main" uri="{B025F937-C7B1-47D3-B67F-A62EFF666E3E}">
          <x14:id>{6819298D-9F6D-408F-98C2-E1094E3E265D}</x14:id>
        </ext>
      </extLst>
    </cfRule>
    <cfRule type="dataBar" priority="442">
      <dataBar>
        <cfvo type="min"/>
        <cfvo type="max"/>
        <color theme="0" tint="-0.34998626667073579"/>
      </dataBar>
      <extLst>
        <ext xmlns:x14="http://schemas.microsoft.com/office/spreadsheetml/2009/9/main" uri="{B025F937-C7B1-47D3-B67F-A62EFF666E3E}">
          <x14:id>{358F1CE7-1427-48C8-8E0A-B8C4EEACE70E}</x14:id>
        </ext>
      </extLst>
    </cfRule>
    <cfRule type="dataBar" priority="441">
      <dataBar showValue="0">
        <cfvo type="min"/>
        <cfvo type="max"/>
        <color theme="0" tint="-0.34998626667073579"/>
      </dataBar>
      <extLst>
        <ext xmlns:x14="http://schemas.microsoft.com/office/spreadsheetml/2009/9/main" uri="{B025F937-C7B1-47D3-B67F-A62EFF666E3E}">
          <x14:id>{B034BB13-A30C-4E85-B6D3-9D513D8FB0DC}</x14:id>
        </ext>
      </extLst>
    </cfRule>
    <cfRule type="dataBar" priority="444">
      <dataBar>
        <cfvo type="min"/>
        <cfvo type="max"/>
        <color theme="0" tint="-0.499984740745262"/>
      </dataBar>
      <extLst>
        <ext xmlns:x14="http://schemas.microsoft.com/office/spreadsheetml/2009/9/main" uri="{B025F937-C7B1-47D3-B67F-A62EFF666E3E}">
          <x14:id>{3B8223AF-CF17-4772-BACF-CEE5A87985F7}</x14:id>
        </ext>
      </extLst>
    </cfRule>
  </conditionalFormatting>
  <conditionalFormatting sqref="H340:H341">
    <cfRule type="dataBar" priority="438">
      <dataBar>
        <cfvo type="min"/>
        <cfvo type="max"/>
        <color theme="0" tint="-0.34998626667073579"/>
      </dataBar>
      <extLst>
        <ext xmlns:x14="http://schemas.microsoft.com/office/spreadsheetml/2009/9/main" uri="{B025F937-C7B1-47D3-B67F-A62EFF666E3E}">
          <x14:id>{49D5DFBA-5DEB-4655-87A8-4D81C7D1DC0E}</x14:id>
        </ext>
      </extLst>
    </cfRule>
    <cfRule type="dataBar" priority="439">
      <dataBar showValue="0">
        <cfvo type="min"/>
        <cfvo type="max"/>
        <color rgb="FF638EC6"/>
      </dataBar>
      <extLst>
        <ext xmlns:x14="http://schemas.microsoft.com/office/spreadsheetml/2009/9/main" uri="{B025F937-C7B1-47D3-B67F-A62EFF666E3E}">
          <x14:id>{B2D874C5-8C50-4EA5-AE08-04BE92A99413}</x14:id>
        </ext>
      </extLst>
    </cfRule>
    <cfRule type="dataBar" priority="437">
      <dataBar showValue="0">
        <cfvo type="min"/>
        <cfvo type="max"/>
        <color theme="0" tint="-0.34998626667073579"/>
      </dataBar>
      <extLst>
        <ext xmlns:x14="http://schemas.microsoft.com/office/spreadsheetml/2009/9/main" uri="{B025F937-C7B1-47D3-B67F-A62EFF666E3E}">
          <x14:id>{A8F5991B-00EE-4733-80CC-BD144D0CA533}</x14:id>
        </ext>
      </extLst>
    </cfRule>
    <cfRule type="dataBar" priority="440">
      <dataBar>
        <cfvo type="min"/>
        <cfvo type="max"/>
        <color theme="0" tint="-0.499984740745262"/>
      </dataBar>
      <extLst>
        <ext xmlns:x14="http://schemas.microsoft.com/office/spreadsheetml/2009/9/main" uri="{B025F937-C7B1-47D3-B67F-A62EFF666E3E}">
          <x14:id>{48021FE6-9F59-4BAF-840A-71163D2B0592}</x14:id>
        </ext>
      </extLst>
    </cfRule>
  </conditionalFormatting>
  <conditionalFormatting sqref="H343:H346">
    <cfRule type="dataBar" priority="433">
      <dataBar showValue="0">
        <cfvo type="min"/>
        <cfvo type="max"/>
        <color theme="0" tint="-0.34998626667073579"/>
      </dataBar>
      <extLst>
        <ext xmlns:x14="http://schemas.microsoft.com/office/spreadsheetml/2009/9/main" uri="{B025F937-C7B1-47D3-B67F-A62EFF666E3E}">
          <x14:id>{566DEF63-5C06-4EE0-9DF0-A21049CE4676}</x14:id>
        </ext>
      </extLst>
    </cfRule>
    <cfRule type="dataBar" priority="434">
      <dataBar>
        <cfvo type="min"/>
        <cfvo type="max"/>
        <color theme="0" tint="-0.34998626667073579"/>
      </dataBar>
      <extLst>
        <ext xmlns:x14="http://schemas.microsoft.com/office/spreadsheetml/2009/9/main" uri="{B025F937-C7B1-47D3-B67F-A62EFF666E3E}">
          <x14:id>{AF83184A-02C0-4DB9-84FF-3A8CD8BE52BD}</x14:id>
        </ext>
      </extLst>
    </cfRule>
    <cfRule type="dataBar" priority="435">
      <dataBar showValue="0">
        <cfvo type="min"/>
        <cfvo type="max"/>
        <color rgb="FF638EC6"/>
      </dataBar>
      <extLst>
        <ext xmlns:x14="http://schemas.microsoft.com/office/spreadsheetml/2009/9/main" uri="{B025F937-C7B1-47D3-B67F-A62EFF666E3E}">
          <x14:id>{78C022C9-4853-4A04-AE6F-529319AF66A7}</x14:id>
        </ext>
      </extLst>
    </cfRule>
    <cfRule type="dataBar" priority="436">
      <dataBar>
        <cfvo type="min"/>
        <cfvo type="max"/>
        <color theme="0" tint="-0.499984740745262"/>
      </dataBar>
      <extLst>
        <ext xmlns:x14="http://schemas.microsoft.com/office/spreadsheetml/2009/9/main" uri="{B025F937-C7B1-47D3-B67F-A62EFF666E3E}">
          <x14:id>{5D75FCB7-0B3E-46D6-9FF4-DBECFE3684B9}</x14:id>
        </ext>
      </extLst>
    </cfRule>
  </conditionalFormatting>
  <conditionalFormatting sqref="H348:H349">
    <cfRule type="dataBar" priority="429">
      <dataBar showValue="0">
        <cfvo type="min"/>
        <cfvo type="max"/>
        <color theme="0" tint="-0.34998626667073579"/>
      </dataBar>
      <extLst>
        <ext xmlns:x14="http://schemas.microsoft.com/office/spreadsheetml/2009/9/main" uri="{B025F937-C7B1-47D3-B67F-A62EFF666E3E}">
          <x14:id>{EB62292F-71FD-475D-AB07-D6AA598E01AF}</x14:id>
        </ext>
      </extLst>
    </cfRule>
    <cfRule type="dataBar" priority="432">
      <dataBar>
        <cfvo type="min"/>
        <cfvo type="max"/>
        <color theme="0" tint="-0.499984740745262"/>
      </dataBar>
      <extLst>
        <ext xmlns:x14="http://schemas.microsoft.com/office/spreadsheetml/2009/9/main" uri="{B025F937-C7B1-47D3-B67F-A62EFF666E3E}">
          <x14:id>{BBCA7997-586B-41AF-897A-3F928C58E034}</x14:id>
        </ext>
      </extLst>
    </cfRule>
    <cfRule type="dataBar" priority="431">
      <dataBar showValue="0">
        <cfvo type="min"/>
        <cfvo type="max"/>
        <color rgb="FF638EC6"/>
      </dataBar>
      <extLst>
        <ext xmlns:x14="http://schemas.microsoft.com/office/spreadsheetml/2009/9/main" uri="{B025F937-C7B1-47D3-B67F-A62EFF666E3E}">
          <x14:id>{D1562D97-6485-4AA2-9797-486EB4050B7B}</x14:id>
        </ext>
      </extLst>
    </cfRule>
    <cfRule type="dataBar" priority="430">
      <dataBar>
        <cfvo type="min"/>
        <cfvo type="max"/>
        <color theme="0" tint="-0.34998626667073579"/>
      </dataBar>
      <extLst>
        <ext xmlns:x14="http://schemas.microsoft.com/office/spreadsheetml/2009/9/main" uri="{B025F937-C7B1-47D3-B67F-A62EFF666E3E}">
          <x14:id>{604B1A97-9FD7-4D80-A0F7-6F43339D7D92}</x14:id>
        </ext>
      </extLst>
    </cfRule>
  </conditionalFormatting>
  <conditionalFormatting sqref="H351:H355">
    <cfRule type="dataBar" priority="428">
      <dataBar>
        <cfvo type="min"/>
        <cfvo type="max"/>
        <color theme="0" tint="-0.499984740745262"/>
      </dataBar>
      <extLst>
        <ext xmlns:x14="http://schemas.microsoft.com/office/spreadsheetml/2009/9/main" uri="{B025F937-C7B1-47D3-B67F-A62EFF666E3E}">
          <x14:id>{6F6CC70A-06C6-4BD4-8963-5E7396212DA3}</x14:id>
        </ext>
      </extLst>
    </cfRule>
    <cfRule type="dataBar" priority="427">
      <dataBar showValue="0">
        <cfvo type="min"/>
        <cfvo type="max"/>
        <color rgb="FF638EC6"/>
      </dataBar>
      <extLst>
        <ext xmlns:x14="http://schemas.microsoft.com/office/spreadsheetml/2009/9/main" uri="{B025F937-C7B1-47D3-B67F-A62EFF666E3E}">
          <x14:id>{9FC1BD4D-C17E-4298-9A39-0B8DDE86D79E}</x14:id>
        </ext>
      </extLst>
    </cfRule>
    <cfRule type="dataBar" priority="426">
      <dataBar>
        <cfvo type="min"/>
        <cfvo type="max"/>
        <color theme="0" tint="-0.34998626667073579"/>
      </dataBar>
      <extLst>
        <ext xmlns:x14="http://schemas.microsoft.com/office/spreadsheetml/2009/9/main" uri="{B025F937-C7B1-47D3-B67F-A62EFF666E3E}">
          <x14:id>{6DEA0F2D-B892-41CA-8A6B-A07A98CF2860}</x14:id>
        </ext>
      </extLst>
    </cfRule>
    <cfRule type="dataBar" priority="425">
      <dataBar showValue="0">
        <cfvo type="min"/>
        <cfvo type="max"/>
        <color theme="0" tint="-0.34998626667073579"/>
      </dataBar>
      <extLst>
        <ext xmlns:x14="http://schemas.microsoft.com/office/spreadsheetml/2009/9/main" uri="{B025F937-C7B1-47D3-B67F-A62EFF666E3E}">
          <x14:id>{41031948-D39D-4CB7-86B5-3B8CDF380ED3}</x14:id>
        </ext>
      </extLst>
    </cfRule>
  </conditionalFormatting>
  <conditionalFormatting sqref="H357:H364">
    <cfRule type="dataBar" priority="422">
      <dataBar>
        <cfvo type="min"/>
        <cfvo type="max"/>
        <color theme="0" tint="-0.34998626667073579"/>
      </dataBar>
      <extLst>
        <ext xmlns:x14="http://schemas.microsoft.com/office/spreadsheetml/2009/9/main" uri="{B025F937-C7B1-47D3-B67F-A62EFF666E3E}">
          <x14:id>{C4B664E6-7A96-4B44-A8EC-E0AD972A0D05}</x14:id>
        </ext>
      </extLst>
    </cfRule>
    <cfRule type="dataBar" priority="421">
      <dataBar showValue="0">
        <cfvo type="min"/>
        <cfvo type="max"/>
        <color theme="0" tint="-0.34998626667073579"/>
      </dataBar>
      <extLst>
        <ext xmlns:x14="http://schemas.microsoft.com/office/spreadsheetml/2009/9/main" uri="{B025F937-C7B1-47D3-B67F-A62EFF666E3E}">
          <x14:id>{D0C4E41F-D90F-46EA-A843-DE94BA428D9D}</x14:id>
        </ext>
      </extLst>
    </cfRule>
    <cfRule type="dataBar" priority="424">
      <dataBar>
        <cfvo type="min"/>
        <cfvo type="max"/>
        <color theme="0" tint="-0.499984740745262"/>
      </dataBar>
      <extLst>
        <ext xmlns:x14="http://schemas.microsoft.com/office/spreadsheetml/2009/9/main" uri="{B025F937-C7B1-47D3-B67F-A62EFF666E3E}">
          <x14:id>{B584CFF1-0EB8-40AD-A93F-D9566ABF9E43}</x14:id>
        </ext>
      </extLst>
    </cfRule>
    <cfRule type="dataBar" priority="423">
      <dataBar showValue="0">
        <cfvo type="min"/>
        <cfvo type="max"/>
        <color rgb="FF638EC6"/>
      </dataBar>
      <extLst>
        <ext xmlns:x14="http://schemas.microsoft.com/office/spreadsheetml/2009/9/main" uri="{B025F937-C7B1-47D3-B67F-A62EFF666E3E}">
          <x14:id>{9660F9E2-52B6-43DC-AE37-8D6B0D428CD6}</x14:id>
        </ext>
      </extLst>
    </cfRule>
  </conditionalFormatting>
  <conditionalFormatting sqref="H366:H369">
    <cfRule type="dataBar" priority="418">
      <dataBar>
        <cfvo type="min"/>
        <cfvo type="max"/>
        <color theme="0" tint="-0.34998626667073579"/>
      </dataBar>
      <extLst>
        <ext xmlns:x14="http://schemas.microsoft.com/office/spreadsheetml/2009/9/main" uri="{B025F937-C7B1-47D3-B67F-A62EFF666E3E}">
          <x14:id>{19EF9D3A-90EB-4F8D-814F-5D96C91E54CE}</x14:id>
        </ext>
      </extLst>
    </cfRule>
    <cfRule type="dataBar" priority="419">
      <dataBar showValue="0">
        <cfvo type="min"/>
        <cfvo type="max"/>
        <color rgb="FF638EC6"/>
      </dataBar>
      <extLst>
        <ext xmlns:x14="http://schemas.microsoft.com/office/spreadsheetml/2009/9/main" uri="{B025F937-C7B1-47D3-B67F-A62EFF666E3E}">
          <x14:id>{24502141-9E28-4140-80AF-880559E71E25}</x14:id>
        </ext>
      </extLst>
    </cfRule>
    <cfRule type="dataBar" priority="420">
      <dataBar>
        <cfvo type="min"/>
        <cfvo type="max"/>
        <color theme="0" tint="-0.499984740745262"/>
      </dataBar>
      <extLst>
        <ext xmlns:x14="http://schemas.microsoft.com/office/spreadsheetml/2009/9/main" uri="{B025F937-C7B1-47D3-B67F-A62EFF666E3E}">
          <x14:id>{2A41A138-7529-470D-8F47-A331EBB772B4}</x14:id>
        </ext>
      </extLst>
    </cfRule>
    <cfRule type="dataBar" priority="417">
      <dataBar showValue="0">
        <cfvo type="min"/>
        <cfvo type="max"/>
        <color theme="0" tint="-0.34998626667073579"/>
      </dataBar>
      <extLst>
        <ext xmlns:x14="http://schemas.microsoft.com/office/spreadsheetml/2009/9/main" uri="{B025F937-C7B1-47D3-B67F-A62EFF666E3E}">
          <x14:id>{648BB9D9-94BD-4C3A-AFBC-B4F68D740E82}</x14:id>
        </ext>
      </extLst>
    </cfRule>
  </conditionalFormatting>
  <conditionalFormatting sqref="H371:H392">
    <cfRule type="dataBar" priority="415">
      <dataBar showValue="0">
        <cfvo type="min"/>
        <cfvo type="max"/>
        <color rgb="FF638EC6"/>
      </dataBar>
      <extLst>
        <ext xmlns:x14="http://schemas.microsoft.com/office/spreadsheetml/2009/9/main" uri="{B025F937-C7B1-47D3-B67F-A62EFF666E3E}">
          <x14:id>{EBFE5E2E-EE73-4956-B808-4940AD0D5DE5}</x14:id>
        </ext>
      </extLst>
    </cfRule>
    <cfRule type="dataBar" priority="416">
      <dataBar>
        <cfvo type="min"/>
        <cfvo type="max"/>
        <color theme="0" tint="-0.499984740745262"/>
      </dataBar>
      <extLst>
        <ext xmlns:x14="http://schemas.microsoft.com/office/spreadsheetml/2009/9/main" uri="{B025F937-C7B1-47D3-B67F-A62EFF666E3E}">
          <x14:id>{1D3041BE-0F89-4DC7-8448-79951251C6E3}</x14:id>
        </ext>
      </extLst>
    </cfRule>
    <cfRule type="dataBar" priority="413">
      <dataBar showValue="0">
        <cfvo type="min"/>
        <cfvo type="max"/>
        <color theme="0" tint="-0.34998626667073579"/>
      </dataBar>
      <extLst>
        <ext xmlns:x14="http://schemas.microsoft.com/office/spreadsheetml/2009/9/main" uri="{B025F937-C7B1-47D3-B67F-A62EFF666E3E}">
          <x14:id>{FF53EBD6-C9C6-45FB-8239-BE48000043AB}</x14:id>
        </ext>
      </extLst>
    </cfRule>
    <cfRule type="dataBar" priority="414">
      <dataBar>
        <cfvo type="min"/>
        <cfvo type="max"/>
        <color theme="0" tint="-0.34998626667073579"/>
      </dataBar>
      <extLst>
        <ext xmlns:x14="http://schemas.microsoft.com/office/spreadsheetml/2009/9/main" uri="{B025F937-C7B1-47D3-B67F-A62EFF666E3E}">
          <x14:id>{BF5481A0-675E-413E-B4E1-5EF3781A62B3}</x14:id>
        </ext>
      </extLst>
    </cfRule>
  </conditionalFormatting>
  <conditionalFormatting sqref="H394:H427">
    <cfRule type="dataBar" priority="17">
      <dataBar showValue="0">
        <cfvo type="min"/>
        <cfvo type="max"/>
        <color theme="0" tint="-0.34998626667073579"/>
      </dataBar>
      <extLst>
        <ext xmlns:x14="http://schemas.microsoft.com/office/spreadsheetml/2009/9/main" uri="{B025F937-C7B1-47D3-B67F-A62EFF666E3E}">
          <x14:id>{AFEB96A8-CE35-4CE6-85ED-5E0C963707B1}</x14:id>
        </ext>
      </extLst>
    </cfRule>
    <cfRule type="dataBar" priority="18">
      <dataBar>
        <cfvo type="min"/>
        <cfvo type="max"/>
        <color theme="0" tint="-0.34998626667073579"/>
      </dataBar>
      <extLst>
        <ext xmlns:x14="http://schemas.microsoft.com/office/spreadsheetml/2009/9/main" uri="{B025F937-C7B1-47D3-B67F-A62EFF666E3E}">
          <x14:id>{E989327B-A98C-4775-A94B-A816C1C22FDB}</x14:id>
        </ext>
      </extLst>
    </cfRule>
    <cfRule type="dataBar" priority="19">
      <dataBar showValue="0">
        <cfvo type="min"/>
        <cfvo type="max"/>
        <color rgb="FF638EC6"/>
      </dataBar>
      <extLst>
        <ext xmlns:x14="http://schemas.microsoft.com/office/spreadsheetml/2009/9/main" uri="{B025F937-C7B1-47D3-B67F-A62EFF666E3E}">
          <x14:id>{9B714A63-D23A-4CF8-A14B-520E641DC7D7}</x14:id>
        </ext>
      </extLst>
    </cfRule>
    <cfRule type="dataBar" priority="20">
      <dataBar>
        <cfvo type="min"/>
        <cfvo type="max"/>
        <color theme="0" tint="-0.499984740745262"/>
      </dataBar>
      <extLst>
        <ext xmlns:x14="http://schemas.microsoft.com/office/spreadsheetml/2009/9/main" uri="{B025F937-C7B1-47D3-B67F-A62EFF666E3E}">
          <x14:id>{98363DF8-ED77-4D1C-93F5-7AACBC507E2F}</x14:id>
        </ext>
      </extLst>
    </cfRule>
  </conditionalFormatting>
  <conditionalFormatting sqref="H429:H433">
    <cfRule type="dataBar" priority="409">
      <dataBar showValue="0">
        <cfvo type="min"/>
        <cfvo type="max"/>
        <color theme="0" tint="-0.34998626667073579"/>
      </dataBar>
      <extLst>
        <ext xmlns:x14="http://schemas.microsoft.com/office/spreadsheetml/2009/9/main" uri="{B025F937-C7B1-47D3-B67F-A62EFF666E3E}">
          <x14:id>{CABD8ACA-603B-4008-A447-F5D0BE2ED056}</x14:id>
        </ext>
      </extLst>
    </cfRule>
    <cfRule type="dataBar" priority="412">
      <dataBar>
        <cfvo type="min"/>
        <cfvo type="max"/>
        <color theme="0" tint="-0.499984740745262"/>
      </dataBar>
      <extLst>
        <ext xmlns:x14="http://schemas.microsoft.com/office/spreadsheetml/2009/9/main" uri="{B025F937-C7B1-47D3-B67F-A62EFF666E3E}">
          <x14:id>{9C8F46F8-E0FD-418D-A085-7EB86AA62B4D}</x14:id>
        </ext>
      </extLst>
    </cfRule>
    <cfRule type="dataBar" priority="410">
      <dataBar>
        <cfvo type="min"/>
        <cfvo type="max"/>
        <color theme="0" tint="-0.34998626667073579"/>
      </dataBar>
      <extLst>
        <ext xmlns:x14="http://schemas.microsoft.com/office/spreadsheetml/2009/9/main" uri="{B025F937-C7B1-47D3-B67F-A62EFF666E3E}">
          <x14:id>{84F7D6A2-C07B-4F56-82B4-1D93CDF20CA7}</x14:id>
        </ext>
      </extLst>
    </cfRule>
    <cfRule type="dataBar" priority="411">
      <dataBar showValue="0">
        <cfvo type="min"/>
        <cfvo type="max"/>
        <color rgb="FF638EC6"/>
      </dataBar>
      <extLst>
        <ext xmlns:x14="http://schemas.microsoft.com/office/spreadsheetml/2009/9/main" uri="{B025F937-C7B1-47D3-B67F-A62EFF666E3E}">
          <x14:id>{2C802D7C-8E78-42FE-B379-BE0D72069CDB}</x14:id>
        </ext>
      </extLst>
    </cfRule>
  </conditionalFormatting>
  <conditionalFormatting sqref="H435:H445">
    <cfRule type="dataBar" priority="406">
      <dataBar>
        <cfvo type="min"/>
        <cfvo type="max"/>
        <color theme="0" tint="-0.34998626667073579"/>
      </dataBar>
      <extLst>
        <ext xmlns:x14="http://schemas.microsoft.com/office/spreadsheetml/2009/9/main" uri="{B025F937-C7B1-47D3-B67F-A62EFF666E3E}">
          <x14:id>{333A9368-7E10-464B-997F-148F35D91502}</x14:id>
        </ext>
      </extLst>
    </cfRule>
    <cfRule type="dataBar" priority="407">
      <dataBar showValue="0">
        <cfvo type="min"/>
        <cfvo type="max"/>
        <color rgb="FF638EC6"/>
      </dataBar>
      <extLst>
        <ext xmlns:x14="http://schemas.microsoft.com/office/spreadsheetml/2009/9/main" uri="{B025F937-C7B1-47D3-B67F-A62EFF666E3E}">
          <x14:id>{B399F847-F5E8-46C4-8072-2515E6D9B5A8}</x14:id>
        </ext>
      </extLst>
    </cfRule>
    <cfRule type="dataBar" priority="408">
      <dataBar>
        <cfvo type="min"/>
        <cfvo type="max"/>
        <color theme="0" tint="-0.499984740745262"/>
      </dataBar>
      <extLst>
        <ext xmlns:x14="http://schemas.microsoft.com/office/spreadsheetml/2009/9/main" uri="{B025F937-C7B1-47D3-B67F-A62EFF666E3E}">
          <x14:id>{EA61666F-E848-4877-A014-3F9DAAD96ACE}</x14:id>
        </ext>
      </extLst>
    </cfRule>
    <cfRule type="dataBar" priority="405">
      <dataBar showValue="0">
        <cfvo type="min"/>
        <cfvo type="max"/>
        <color theme="0" tint="-0.34998626667073579"/>
      </dataBar>
      <extLst>
        <ext xmlns:x14="http://schemas.microsoft.com/office/spreadsheetml/2009/9/main" uri="{B025F937-C7B1-47D3-B67F-A62EFF666E3E}">
          <x14:id>{9C2EF1FB-5C91-4E9D-8A83-FF72365E774F}</x14:id>
        </ext>
      </extLst>
    </cfRule>
  </conditionalFormatting>
  <conditionalFormatting sqref="H447:H462">
    <cfRule type="dataBar" priority="404">
      <dataBar>
        <cfvo type="min"/>
        <cfvo type="max"/>
        <color theme="0" tint="-0.499984740745262"/>
      </dataBar>
      <extLst>
        <ext xmlns:x14="http://schemas.microsoft.com/office/spreadsheetml/2009/9/main" uri="{B025F937-C7B1-47D3-B67F-A62EFF666E3E}">
          <x14:id>{6DEDB963-3AA0-48E2-9284-F5098DF6806B}</x14:id>
        </ext>
      </extLst>
    </cfRule>
    <cfRule type="dataBar" priority="403">
      <dataBar showValue="0">
        <cfvo type="min"/>
        <cfvo type="max"/>
        <color rgb="FF638EC6"/>
      </dataBar>
      <extLst>
        <ext xmlns:x14="http://schemas.microsoft.com/office/spreadsheetml/2009/9/main" uri="{B025F937-C7B1-47D3-B67F-A62EFF666E3E}">
          <x14:id>{B7BA81F8-A468-45C4-A6D0-7ED8B7319FCF}</x14:id>
        </ext>
      </extLst>
    </cfRule>
    <cfRule type="dataBar" priority="401">
      <dataBar showValue="0">
        <cfvo type="min"/>
        <cfvo type="max"/>
        <color theme="0" tint="-0.34998626667073579"/>
      </dataBar>
      <extLst>
        <ext xmlns:x14="http://schemas.microsoft.com/office/spreadsheetml/2009/9/main" uri="{B025F937-C7B1-47D3-B67F-A62EFF666E3E}">
          <x14:id>{EA824DC0-EDBF-43C8-A513-A3034B48F2C1}</x14:id>
        </ext>
      </extLst>
    </cfRule>
    <cfRule type="dataBar" priority="402">
      <dataBar>
        <cfvo type="min"/>
        <cfvo type="max"/>
        <color theme="0" tint="-0.34998626667073579"/>
      </dataBar>
      <extLst>
        <ext xmlns:x14="http://schemas.microsoft.com/office/spreadsheetml/2009/9/main" uri="{B025F937-C7B1-47D3-B67F-A62EFF666E3E}">
          <x14:id>{87A244D4-B073-4329-91D1-17FA793B03F3}</x14:id>
        </ext>
      </extLst>
    </cfRule>
  </conditionalFormatting>
  <conditionalFormatting sqref="H464:H473">
    <cfRule type="dataBar" priority="397">
      <dataBar showValue="0">
        <cfvo type="min"/>
        <cfvo type="max"/>
        <color theme="0" tint="-0.34998626667073579"/>
      </dataBar>
      <extLst>
        <ext xmlns:x14="http://schemas.microsoft.com/office/spreadsheetml/2009/9/main" uri="{B025F937-C7B1-47D3-B67F-A62EFF666E3E}">
          <x14:id>{2166B409-EADE-45BC-932F-9958D7B18213}</x14:id>
        </ext>
      </extLst>
    </cfRule>
    <cfRule type="dataBar" priority="398">
      <dataBar>
        <cfvo type="min"/>
        <cfvo type="max"/>
        <color theme="0" tint="-0.34998626667073579"/>
      </dataBar>
      <extLst>
        <ext xmlns:x14="http://schemas.microsoft.com/office/spreadsheetml/2009/9/main" uri="{B025F937-C7B1-47D3-B67F-A62EFF666E3E}">
          <x14:id>{F7DC4174-D2DA-479A-A333-2133FA9B2FA4}</x14:id>
        </ext>
      </extLst>
    </cfRule>
    <cfRule type="dataBar" priority="399">
      <dataBar showValue="0">
        <cfvo type="min"/>
        <cfvo type="max"/>
        <color rgb="FF638EC6"/>
      </dataBar>
      <extLst>
        <ext xmlns:x14="http://schemas.microsoft.com/office/spreadsheetml/2009/9/main" uri="{B025F937-C7B1-47D3-B67F-A62EFF666E3E}">
          <x14:id>{DA5D8881-496A-48CD-AB23-4E1214B0571F}</x14:id>
        </ext>
      </extLst>
    </cfRule>
    <cfRule type="dataBar" priority="400">
      <dataBar>
        <cfvo type="min"/>
        <cfvo type="max"/>
        <color theme="0" tint="-0.499984740745262"/>
      </dataBar>
      <extLst>
        <ext xmlns:x14="http://schemas.microsoft.com/office/spreadsheetml/2009/9/main" uri="{B025F937-C7B1-47D3-B67F-A62EFF666E3E}">
          <x14:id>{85066CB4-5504-4882-B3F0-3F2D8E3E341D}</x14:id>
        </ext>
      </extLst>
    </cfRule>
  </conditionalFormatting>
  <conditionalFormatting sqref="H475:H479">
    <cfRule type="dataBar" priority="396">
      <dataBar>
        <cfvo type="min"/>
        <cfvo type="max"/>
        <color theme="0" tint="-0.499984740745262"/>
      </dataBar>
      <extLst>
        <ext xmlns:x14="http://schemas.microsoft.com/office/spreadsheetml/2009/9/main" uri="{B025F937-C7B1-47D3-B67F-A62EFF666E3E}">
          <x14:id>{59817248-8C32-48DC-95ED-F9EB59B2DA5F}</x14:id>
        </ext>
      </extLst>
    </cfRule>
    <cfRule type="dataBar" priority="395">
      <dataBar showValue="0">
        <cfvo type="min"/>
        <cfvo type="max"/>
        <color rgb="FF638EC6"/>
      </dataBar>
      <extLst>
        <ext xmlns:x14="http://schemas.microsoft.com/office/spreadsheetml/2009/9/main" uri="{B025F937-C7B1-47D3-B67F-A62EFF666E3E}">
          <x14:id>{5E745257-E408-4033-BEC4-09550D06AD2B}</x14:id>
        </ext>
      </extLst>
    </cfRule>
    <cfRule type="dataBar" priority="393">
      <dataBar showValue="0">
        <cfvo type="min"/>
        <cfvo type="max"/>
        <color theme="0" tint="-0.34998626667073579"/>
      </dataBar>
      <extLst>
        <ext xmlns:x14="http://schemas.microsoft.com/office/spreadsheetml/2009/9/main" uri="{B025F937-C7B1-47D3-B67F-A62EFF666E3E}">
          <x14:id>{C8D501DA-3DA3-4A7D-AC87-EC495E838A87}</x14:id>
        </ext>
      </extLst>
    </cfRule>
    <cfRule type="dataBar" priority="394">
      <dataBar>
        <cfvo type="min"/>
        <cfvo type="max"/>
        <color theme="0" tint="-0.34998626667073579"/>
      </dataBar>
      <extLst>
        <ext xmlns:x14="http://schemas.microsoft.com/office/spreadsheetml/2009/9/main" uri="{B025F937-C7B1-47D3-B67F-A62EFF666E3E}">
          <x14:id>{CD515A55-4197-4CBD-88BC-27DC823D1237}</x14:id>
        </ext>
      </extLst>
    </cfRule>
  </conditionalFormatting>
  <conditionalFormatting sqref="H481:H482">
    <cfRule type="dataBar" priority="391">
      <dataBar showValue="0">
        <cfvo type="min"/>
        <cfvo type="max"/>
        <color rgb="FF638EC6"/>
      </dataBar>
      <extLst>
        <ext xmlns:x14="http://schemas.microsoft.com/office/spreadsheetml/2009/9/main" uri="{B025F937-C7B1-47D3-B67F-A62EFF666E3E}">
          <x14:id>{CD39FA57-935A-4B51-9AAD-024D4462023A}</x14:id>
        </ext>
      </extLst>
    </cfRule>
    <cfRule type="dataBar" priority="392">
      <dataBar>
        <cfvo type="min"/>
        <cfvo type="max"/>
        <color theme="0" tint="-0.499984740745262"/>
      </dataBar>
      <extLst>
        <ext xmlns:x14="http://schemas.microsoft.com/office/spreadsheetml/2009/9/main" uri="{B025F937-C7B1-47D3-B67F-A62EFF666E3E}">
          <x14:id>{6D7671F2-BCBA-4D40-9246-7B4F1B5C455F}</x14:id>
        </ext>
      </extLst>
    </cfRule>
    <cfRule type="dataBar" priority="390">
      <dataBar>
        <cfvo type="min"/>
        <cfvo type="max"/>
        <color theme="0" tint="-0.34998626667073579"/>
      </dataBar>
      <extLst>
        <ext xmlns:x14="http://schemas.microsoft.com/office/spreadsheetml/2009/9/main" uri="{B025F937-C7B1-47D3-B67F-A62EFF666E3E}">
          <x14:id>{5270E188-7215-4746-ACA5-30B56CB7BDE4}</x14:id>
        </ext>
      </extLst>
    </cfRule>
    <cfRule type="dataBar" priority="389">
      <dataBar showValue="0">
        <cfvo type="min"/>
        <cfvo type="max"/>
        <color theme="0" tint="-0.34998626667073579"/>
      </dataBar>
      <extLst>
        <ext xmlns:x14="http://schemas.microsoft.com/office/spreadsheetml/2009/9/main" uri="{B025F937-C7B1-47D3-B67F-A62EFF666E3E}">
          <x14:id>{4EB5C5BE-C454-4F83-B50D-CEE9198A1380}</x14:id>
        </ext>
      </extLst>
    </cfRule>
  </conditionalFormatting>
  <conditionalFormatting sqref="H484:H486">
    <cfRule type="dataBar" priority="385">
      <dataBar showValue="0">
        <cfvo type="min"/>
        <cfvo type="max"/>
        <color theme="0" tint="-0.34998626667073579"/>
      </dataBar>
      <extLst>
        <ext xmlns:x14="http://schemas.microsoft.com/office/spreadsheetml/2009/9/main" uri="{B025F937-C7B1-47D3-B67F-A62EFF666E3E}">
          <x14:id>{26488960-1651-4F34-B2B5-A20565905CA8}</x14:id>
        </ext>
      </extLst>
    </cfRule>
    <cfRule type="dataBar" priority="388">
      <dataBar>
        <cfvo type="min"/>
        <cfvo type="max"/>
        <color theme="0" tint="-0.499984740745262"/>
      </dataBar>
      <extLst>
        <ext xmlns:x14="http://schemas.microsoft.com/office/spreadsheetml/2009/9/main" uri="{B025F937-C7B1-47D3-B67F-A62EFF666E3E}">
          <x14:id>{B8DD1F2A-AF95-40C2-B3C7-375FB483A014}</x14:id>
        </ext>
      </extLst>
    </cfRule>
    <cfRule type="dataBar" priority="387">
      <dataBar showValue="0">
        <cfvo type="min"/>
        <cfvo type="max"/>
        <color rgb="FF638EC6"/>
      </dataBar>
      <extLst>
        <ext xmlns:x14="http://schemas.microsoft.com/office/spreadsheetml/2009/9/main" uri="{B025F937-C7B1-47D3-B67F-A62EFF666E3E}">
          <x14:id>{1F0EEC74-A1DA-47F6-BBE9-98E19C66E8AC}</x14:id>
        </ext>
      </extLst>
    </cfRule>
    <cfRule type="dataBar" priority="386">
      <dataBar>
        <cfvo type="min"/>
        <cfvo type="max"/>
        <color theme="0" tint="-0.34998626667073579"/>
      </dataBar>
      <extLst>
        <ext xmlns:x14="http://schemas.microsoft.com/office/spreadsheetml/2009/9/main" uri="{B025F937-C7B1-47D3-B67F-A62EFF666E3E}">
          <x14:id>{B060DB35-9D29-4D94-A935-5CCCB8A8F6CA}</x14:id>
        </ext>
      </extLst>
    </cfRule>
  </conditionalFormatting>
  <conditionalFormatting sqref="H488:H495">
    <cfRule type="dataBar" priority="382">
      <dataBar>
        <cfvo type="min"/>
        <cfvo type="max"/>
        <color theme="0" tint="-0.34998626667073579"/>
      </dataBar>
      <extLst>
        <ext xmlns:x14="http://schemas.microsoft.com/office/spreadsheetml/2009/9/main" uri="{B025F937-C7B1-47D3-B67F-A62EFF666E3E}">
          <x14:id>{40287AA7-5D20-4B66-AF00-D17FEA92F34E}</x14:id>
        </ext>
      </extLst>
    </cfRule>
    <cfRule type="dataBar" priority="383">
      <dataBar showValue="0">
        <cfvo type="min"/>
        <cfvo type="max"/>
        <color rgb="FF638EC6"/>
      </dataBar>
      <extLst>
        <ext xmlns:x14="http://schemas.microsoft.com/office/spreadsheetml/2009/9/main" uri="{B025F937-C7B1-47D3-B67F-A62EFF666E3E}">
          <x14:id>{DC0C0724-0380-4521-B31F-67986C49E9B8}</x14:id>
        </ext>
      </extLst>
    </cfRule>
    <cfRule type="dataBar" priority="381">
      <dataBar showValue="0">
        <cfvo type="min"/>
        <cfvo type="max"/>
        <color theme="0" tint="-0.34998626667073579"/>
      </dataBar>
      <extLst>
        <ext xmlns:x14="http://schemas.microsoft.com/office/spreadsheetml/2009/9/main" uri="{B025F937-C7B1-47D3-B67F-A62EFF666E3E}">
          <x14:id>{FD337C7C-7225-47C8-97CA-93A3F3118762}</x14:id>
        </ext>
      </extLst>
    </cfRule>
    <cfRule type="dataBar" priority="384">
      <dataBar>
        <cfvo type="min"/>
        <cfvo type="max"/>
        <color theme="0" tint="-0.499984740745262"/>
      </dataBar>
      <extLst>
        <ext xmlns:x14="http://schemas.microsoft.com/office/spreadsheetml/2009/9/main" uri="{B025F937-C7B1-47D3-B67F-A62EFF666E3E}">
          <x14:id>{F0ECEF6D-FBEE-40AB-93E6-77D0F78CBBFB}</x14:id>
        </ext>
      </extLst>
    </cfRule>
  </conditionalFormatting>
  <conditionalFormatting sqref="H497:H508">
    <cfRule type="dataBar" priority="379">
      <dataBar showValue="0">
        <cfvo type="min"/>
        <cfvo type="max"/>
        <color rgb="FF638EC6"/>
      </dataBar>
      <extLst>
        <ext xmlns:x14="http://schemas.microsoft.com/office/spreadsheetml/2009/9/main" uri="{B025F937-C7B1-47D3-B67F-A62EFF666E3E}">
          <x14:id>{E11A246A-FD06-44F1-B278-D39C6712A702}</x14:id>
        </ext>
      </extLst>
    </cfRule>
    <cfRule type="dataBar" priority="380">
      <dataBar>
        <cfvo type="min"/>
        <cfvo type="max"/>
        <color theme="0" tint="-0.499984740745262"/>
      </dataBar>
      <extLst>
        <ext xmlns:x14="http://schemas.microsoft.com/office/spreadsheetml/2009/9/main" uri="{B025F937-C7B1-47D3-B67F-A62EFF666E3E}">
          <x14:id>{3F4E840D-98AC-4928-A462-8ADBB40BCAE1}</x14:id>
        </ext>
      </extLst>
    </cfRule>
    <cfRule type="dataBar" priority="378">
      <dataBar>
        <cfvo type="min"/>
        <cfvo type="max"/>
        <color theme="0" tint="-0.34998626667073579"/>
      </dataBar>
      <extLst>
        <ext xmlns:x14="http://schemas.microsoft.com/office/spreadsheetml/2009/9/main" uri="{B025F937-C7B1-47D3-B67F-A62EFF666E3E}">
          <x14:id>{08B1B956-67A4-4704-872C-586C623A408D}</x14:id>
        </ext>
      </extLst>
    </cfRule>
    <cfRule type="dataBar" priority="377">
      <dataBar showValue="0">
        <cfvo type="min"/>
        <cfvo type="max"/>
        <color theme="0" tint="-0.34998626667073579"/>
      </dataBar>
      <extLst>
        <ext xmlns:x14="http://schemas.microsoft.com/office/spreadsheetml/2009/9/main" uri="{B025F937-C7B1-47D3-B67F-A62EFF666E3E}">
          <x14:id>{3FAF096E-7A21-41D9-95EC-B61B8B807A1E}</x14:id>
        </ext>
      </extLst>
    </cfRule>
  </conditionalFormatting>
  <conditionalFormatting sqref="H510">
    <cfRule type="dataBar" priority="376">
      <dataBar>
        <cfvo type="min"/>
        <cfvo type="max"/>
        <color theme="0" tint="-0.499984740745262"/>
      </dataBar>
      <extLst>
        <ext xmlns:x14="http://schemas.microsoft.com/office/spreadsheetml/2009/9/main" uri="{B025F937-C7B1-47D3-B67F-A62EFF666E3E}">
          <x14:id>{F59E7C95-B4E6-424E-983D-19E2A904A664}</x14:id>
        </ext>
      </extLst>
    </cfRule>
    <cfRule type="dataBar" priority="375">
      <dataBar showValue="0">
        <cfvo type="min"/>
        <cfvo type="max"/>
        <color rgb="FF638EC6"/>
      </dataBar>
      <extLst>
        <ext xmlns:x14="http://schemas.microsoft.com/office/spreadsheetml/2009/9/main" uri="{B025F937-C7B1-47D3-B67F-A62EFF666E3E}">
          <x14:id>{6D210A7D-2322-4635-8ECC-ABCBA852516D}</x14:id>
        </ext>
      </extLst>
    </cfRule>
    <cfRule type="dataBar" priority="374">
      <dataBar>
        <cfvo type="min"/>
        <cfvo type="max"/>
        <color theme="0" tint="-0.34998626667073579"/>
      </dataBar>
      <extLst>
        <ext xmlns:x14="http://schemas.microsoft.com/office/spreadsheetml/2009/9/main" uri="{B025F937-C7B1-47D3-B67F-A62EFF666E3E}">
          <x14:id>{5159DB1C-6D2C-4A5D-99E2-C4EFE4CAE626}</x14:id>
        </ext>
      </extLst>
    </cfRule>
    <cfRule type="dataBar" priority="373">
      <dataBar showValue="0">
        <cfvo type="min"/>
        <cfvo type="max"/>
        <color theme="0" tint="-0.34998626667073579"/>
      </dataBar>
      <extLst>
        <ext xmlns:x14="http://schemas.microsoft.com/office/spreadsheetml/2009/9/main" uri="{B025F937-C7B1-47D3-B67F-A62EFF666E3E}">
          <x14:id>{97615836-DEA4-4F14-B2D8-022ED26AB800}</x14:id>
        </ext>
      </extLst>
    </cfRule>
  </conditionalFormatting>
  <conditionalFormatting sqref="H512">
    <cfRule type="dataBar" priority="372">
      <dataBar>
        <cfvo type="min"/>
        <cfvo type="max"/>
        <color theme="0" tint="-0.499984740745262"/>
      </dataBar>
      <extLst>
        <ext xmlns:x14="http://schemas.microsoft.com/office/spreadsheetml/2009/9/main" uri="{B025F937-C7B1-47D3-B67F-A62EFF666E3E}">
          <x14:id>{FFBB719B-9F9F-442C-B3FE-A88AAB267528}</x14:id>
        </ext>
      </extLst>
    </cfRule>
    <cfRule type="dataBar" priority="371">
      <dataBar showValue="0">
        <cfvo type="min"/>
        <cfvo type="max"/>
        <color rgb="FF638EC6"/>
      </dataBar>
      <extLst>
        <ext xmlns:x14="http://schemas.microsoft.com/office/spreadsheetml/2009/9/main" uri="{B025F937-C7B1-47D3-B67F-A62EFF666E3E}">
          <x14:id>{4FDDB89D-20D6-4E04-B7BF-B3B68F8FCC18}</x14:id>
        </ext>
      </extLst>
    </cfRule>
    <cfRule type="dataBar" priority="370">
      <dataBar>
        <cfvo type="min"/>
        <cfvo type="max"/>
        <color theme="0" tint="-0.34998626667073579"/>
      </dataBar>
      <extLst>
        <ext xmlns:x14="http://schemas.microsoft.com/office/spreadsheetml/2009/9/main" uri="{B025F937-C7B1-47D3-B67F-A62EFF666E3E}">
          <x14:id>{3208C66C-E775-463F-A6C2-C345F423E091}</x14:id>
        </ext>
      </extLst>
    </cfRule>
    <cfRule type="dataBar" priority="369">
      <dataBar showValue="0">
        <cfvo type="min"/>
        <cfvo type="max"/>
        <color theme="0" tint="-0.34998626667073579"/>
      </dataBar>
      <extLst>
        <ext xmlns:x14="http://schemas.microsoft.com/office/spreadsheetml/2009/9/main" uri="{B025F937-C7B1-47D3-B67F-A62EFF666E3E}">
          <x14:id>{A459EECF-FE95-4607-B647-0C27EFB15DB8}</x14:id>
        </ext>
      </extLst>
    </cfRule>
  </conditionalFormatting>
  <conditionalFormatting sqref="H514:H518">
    <cfRule type="dataBar" priority="368">
      <dataBar>
        <cfvo type="min"/>
        <cfvo type="max"/>
        <color theme="0" tint="-0.499984740745262"/>
      </dataBar>
      <extLst>
        <ext xmlns:x14="http://schemas.microsoft.com/office/spreadsheetml/2009/9/main" uri="{B025F937-C7B1-47D3-B67F-A62EFF666E3E}">
          <x14:id>{E084A66E-F018-41E7-BF81-C219688EE48B}</x14:id>
        </ext>
      </extLst>
    </cfRule>
    <cfRule type="dataBar" priority="367">
      <dataBar showValue="0">
        <cfvo type="min"/>
        <cfvo type="max"/>
        <color rgb="FF638EC6"/>
      </dataBar>
      <extLst>
        <ext xmlns:x14="http://schemas.microsoft.com/office/spreadsheetml/2009/9/main" uri="{B025F937-C7B1-47D3-B67F-A62EFF666E3E}">
          <x14:id>{F8A3542B-9DF8-4D5C-8BD8-E6B3756C897D}</x14:id>
        </ext>
      </extLst>
    </cfRule>
    <cfRule type="dataBar" priority="366">
      <dataBar>
        <cfvo type="min"/>
        <cfvo type="max"/>
        <color theme="0" tint="-0.34998626667073579"/>
      </dataBar>
      <extLst>
        <ext xmlns:x14="http://schemas.microsoft.com/office/spreadsheetml/2009/9/main" uri="{B025F937-C7B1-47D3-B67F-A62EFF666E3E}">
          <x14:id>{39D26864-DD97-4103-915B-E0C702C0185A}</x14:id>
        </ext>
      </extLst>
    </cfRule>
    <cfRule type="dataBar" priority="365">
      <dataBar showValue="0">
        <cfvo type="min"/>
        <cfvo type="max"/>
        <color theme="0" tint="-0.34998626667073579"/>
      </dataBar>
      <extLst>
        <ext xmlns:x14="http://schemas.microsoft.com/office/spreadsheetml/2009/9/main" uri="{B025F937-C7B1-47D3-B67F-A62EFF666E3E}">
          <x14:id>{17450C8E-C23D-458F-83C2-DD4AFA743D34}</x14:id>
        </ext>
      </extLst>
    </cfRule>
  </conditionalFormatting>
  <conditionalFormatting sqref="H520:H526">
    <cfRule type="dataBar" priority="361">
      <dataBar showValue="0">
        <cfvo type="min"/>
        <cfvo type="max"/>
        <color theme="0" tint="-0.34998626667073579"/>
      </dataBar>
      <extLst>
        <ext xmlns:x14="http://schemas.microsoft.com/office/spreadsheetml/2009/9/main" uri="{B025F937-C7B1-47D3-B67F-A62EFF666E3E}">
          <x14:id>{A0CDFD53-E83B-4F6F-8E3E-66FF3509B1C4}</x14:id>
        </ext>
      </extLst>
    </cfRule>
    <cfRule type="dataBar" priority="362">
      <dataBar>
        <cfvo type="min"/>
        <cfvo type="max"/>
        <color theme="0" tint="-0.34998626667073579"/>
      </dataBar>
      <extLst>
        <ext xmlns:x14="http://schemas.microsoft.com/office/spreadsheetml/2009/9/main" uri="{B025F937-C7B1-47D3-B67F-A62EFF666E3E}">
          <x14:id>{A0419563-885C-4E5E-94C6-1A6A6305725A}</x14:id>
        </ext>
      </extLst>
    </cfRule>
    <cfRule type="dataBar" priority="363">
      <dataBar showValue="0">
        <cfvo type="min"/>
        <cfvo type="max"/>
        <color rgb="FF638EC6"/>
      </dataBar>
      <extLst>
        <ext xmlns:x14="http://schemas.microsoft.com/office/spreadsheetml/2009/9/main" uri="{B025F937-C7B1-47D3-B67F-A62EFF666E3E}">
          <x14:id>{AFE5045B-DCE0-44EC-A61C-4337A285E65D}</x14:id>
        </ext>
      </extLst>
    </cfRule>
    <cfRule type="dataBar" priority="364">
      <dataBar>
        <cfvo type="min"/>
        <cfvo type="max"/>
        <color theme="0" tint="-0.499984740745262"/>
      </dataBar>
      <extLst>
        <ext xmlns:x14="http://schemas.microsoft.com/office/spreadsheetml/2009/9/main" uri="{B025F937-C7B1-47D3-B67F-A62EFF666E3E}">
          <x14:id>{5FCF450A-B02C-4A5F-A500-5C25C901D08B}</x14:id>
        </ext>
      </extLst>
    </cfRule>
  </conditionalFormatting>
  <conditionalFormatting sqref="H528:H532">
    <cfRule type="dataBar" priority="359">
      <dataBar showValue="0">
        <cfvo type="min"/>
        <cfvo type="max"/>
        <color rgb="FF638EC6"/>
      </dataBar>
      <extLst>
        <ext xmlns:x14="http://schemas.microsoft.com/office/spreadsheetml/2009/9/main" uri="{B025F937-C7B1-47D3-B67F-A62EFF666E3E}">
          <x14:id>{BEDD271C-DDEA-426E-9292-6DC19A1F304E}</x14:id>
        </ext>
      </extLst>
    </cfRule>
    <cfRule type="dataBar" priority="358">
      <dataBar>
        <cfvo type="min"/>
        <cfvo type="max"/>
        <color theme="0" tint="-0.34998626667073579"/>
      </dataBar>
      <extLst>
        <ext xmlns:x14="http://schemas.microsoft.com/office/spreadsheetml/2009/9/main" uri="{B025F937-C7B1-47D3-B67F-A62EFF666E3E}">
          <x14:id>{480A3C70-C7E8-4AD1-A415-BC7BAFD781F6}</x14:id>
        </ext>
      </extLst>
    </cfRule>
    <cfRule type="dataBar" priority="360">
      <dataBar>
        <cfvo type="min"/>
        <cfvo type="max"/>
        <color theme="0" tint="-0.499984740745262"/>
      </dataBar>
      <extLst>
        <ext xmlns:x14="http://schemas.microsoft.com/office/spreadsheetml/2009/9/main" uri="{B025F937-C7B1-47D3-B67F-A62EFF666E3E}">
          <x14:id>{ADE05B11-FBEA-4912-A7C5-12EF47A51CEA}</x14:id>
        </ext>
      </extLst>
    </cfRule>
    <cfRule type="dataBar" priority="357">
      <dataBar showValue="0">
        <cfvo type="min"/>
        <cfvo type="max"/>
        <color theme="0" tint="-0.34998626667073579"/>
      </dataBar>
      <extLst>
        <ext xmlns:x14="http://schemas.microsoft.com/office/spreadsheetml/2009/9/main" uri="{B025F937-C7B1-47D3-B67F-A62EFF666E3E}">
          <x14:id>{AE98087F-9338-4199-8DAA-5D82E7BDECD0}</x14:id>
        </ext>
      </extLst>
    </cfRule>
  </conditionalFormatting>
  <conditionalFormatting sqref="H534:H540">
    <cfRule type="dataBar" priority="353">
      <dataBar showValue="0">
        <cfvo type="min"/>
        <cfvo type="max"/>
        <color theme="0" tint="-0.34998626667073579"/>
      </dataBar>
      <extLst>
        <ext xmlns:x14="http://schemas.microsoft.com/office/spreadsheetml/2009/9/main" uri="{B025F937-C7B1-47D3-B67F-A62EFF666E3E}">
          <x14:id>{CF8D605D-A7DD-4664-A2AE-016850ED3A37}</x14:id>
        </ext>
      </extLst>
    </cfRule>
    <cfRule type="dataBar" priority="354">
      <dataBar>
        <cfvo type="min"/>
        <cfvo type="max"/>
        <color theme="0" tint="-0.34998626667073579"/>
      </dataBar>
      <extLst>
        <ext xmlns:x14="http://schemas.microsoft.com/office/spreadsheetml/2009/9/main" uri="{B025F937-C7B1-47D3-B67F-A62EFF666E3E}">
          <x14:id>{EAEFA972-D3CF-4244-9BBC-E1C183C77A18}</x14:id>
        </ext>
      </extLst>
    </cfRule>
    <cfRule type="dataBar" priority="355">
      <dataBar showValue="0">
        <cfvo type="min"/>
        <cfvo type="max"/>
        <color rgb="FF638EC6"/>
      </dataBar>
      <extLst>
        <ext xmlns:x14="http://schemas.microsoft.com/office/spreadsheetml/2009/9/main" uri="{B025F937-C7B1-47D3-B67F-A62EFF666E3E}">
          <x14:id>{E04E1CE2-DCD7-495B-9BC9-69D2CE1F1863}</x14:id>
        </ext>
      </extLst>
    </cfRule>
    <cfRule type="dataBar" priority="356">
      <dataBar>
        <cfvo type="min"/>
        <cfvo type="max"/>
        <color theme="0" tint="-0.499984740745262"/>
      </dataBar>
      <extLst>
        <ext xmlns:x14="http://schemas.microsoft.com/office/spreadsheetml/2009/9/main" uri="{B025F937-C7B1-47D3-B67F-A62EFF666E3E}">
          <x14:id>{10D25475-AE51-4936-9DC2-227A2595BA59}</x14:id>
        </ext>
      </extLst>
    </cfRule>
  </conditionalFormatting>
  <conditionalFormatting sqref="H542:H549">
    <cfRule type="dataBar" priority="350">
      <dataBar>
        <cfvo type="min"/>
        <cfvo type="max"/>
        <color theme="0" tint="-0.34998626667073579"/>
      </dataBar>
      <extLst>
        <ext xmlns:x14="http://schemas.microsoft.com/office/spreadsheetml/2009/9/main" uri="{B025F937-C7B1-47D3-B67F-A62EFF666E3E}">
          <x14:id>{32D61EC8-C7DC-482D-BA9D-824F94543C2C}</x14:id>
        </ext>
      </extLst>
    </cfRule>
    <cfRule type="dataBar" priority="352">
      <dataBar>
        <cfvo type="min"/>
        <cfvo type="max"/>
        <color theme="0" tint="-0.499984740745262"/>
      </dataBar>
      <extLst>
        <ext xmlns:x14="http://schemas.microsoft.com/office/spreadsheetml/2009/9/main" uri="{B025F937-C7B1-47D3-B67F-A62EFF666E3E}">
          <x14:id>{FCA523D6-1821-4BD6-9364-53725C862C9B}</x14:id>
        </ext>
      </extLst>
    </cfRule>
    <cfRule type="dataBar" priority="351">
      <dataBar showValue="0">
        <cfvo type="min"/>
        <cfvo type="max"/>
        <color rgb="FF638EC6"/>
      </dataBar>
      <extLst>
        <ext xmlns:x14="http://schemas.microsoft.com/office/spreadsheetml/2009/9/main" uri="{B025F937-C7B1-47D3-B67F-A62EFF666E3E}">
          <x14:id>{DE4BA76B-46D3-43B1-8C55-A38E8BC18746}</x14:id>
        </ext>
      </extLst>
    </cfRule>
    <cfRule type="dataBar" priority="349">
      <dataBar showValue="0">
        <cfvo type="min"/>
        <cfvo type="max"/>
        <color theme="0" tint="-0.34998626667073579"/>
      </dataBar>
      <extLst>
        <ext xmlns:x14="http://schemas.microsoft.com/office/spreadsheetml/2009/9/main" uri="{B025F937-C7B1-47D3-B67F-A62EFF666E3E}">
          <x14:id>{933BCBFA-57C8-44B2-854C-83CD2225D2B4}</x14:id>
        </ext>
      </extLst>
    </cfRule>
  </conditionalFormatting>
  <conditionalFormatting sqref="H551:H608">
    <cfRule type="dataBar" priority="346">
      <dataBar>
        <cfvo type="min"/>
        <cfvo type="max"/>
        <color theme="0" tint="-0.34998626667073579"/>
      </dataBar>
      <extLst>
        <ext xmlns:x14="http://schemas.microsoft.com/office/spreadsheetml/2009/9/main" uri="{B025F937-C7B1-47D3-B67F-A62EFF666E3E}">
          <x14:id>{5BB98806-AADD-4DE7-9157-2823D1FF39A2}</x14:id>
        </ext>
      </extLst>
    </cfRule>
    <cfRule type="dataBar" priority="347">
      <dataBar showValue="0">
        <cfvo type="min"/>
        <cfvo type="max"/>
        <color rgb="FF638EC6"/>
      </dataBar>
      <extLst>
        <ext xmlns:x14="http://schemas.microsoft.com/office/spreadsheetml/2009/9/main" uri="{B025F937-C7B1-47D3-B67F-A62EFF666E3E}">
          <x14:id>{DD35B014-B659-4875-8B43-8D411B5DFA8B}</x14:id>
        </ext>
      </extLst>
    </cfRule>
    <cfRule type="dataBar" priority="348">
      <dataBar>
        <cfvo type="min"/>
        <cfvo type="max"/>
        <color theme="0" tint="-0.499984740745262"/>
      </dataBar>
      <extLst>
        <ext xmlns:x14="http://schemas.microsoft.com/office/spreadsheetml/2009/9/main" uri="{B025F937-C7B1-47D3-B67F-A62EFF666E3E}">
          <x14:id>{066F94CC-A65A-4F14-AB1B-CAB5268C6894}</x14:id>
        </ext>
      </extLst>
    </cfRule>
    <cfRule type="dataBar" priority="345">
      <dataBar showValue="0">
        <cfvo type="min"/>
        <cfvo type="max"/>
        <color theme="0" tint="-0.34998626667073579"/>
      </dataBar>
      <extLst>
        <ext xmlns:x14="http://schemas.microsoft.com/office/spreadsheetml/2009/9/main" uri="{B025F937-C7B1-47D3-B67F-A62EFF666E3E}">
          <x14:id>{30937F3E-26FD-4543-B684-015D546B47D0}</x14:id>
        </ext>
      </extLst>
    </cfRule>
  </conditionalFormatting>
  <conditionalFormatting sqref="H610:H613">
    <cfRule type="dataBar" priority="342">
      <dataBar>
        <cfvo type="min"/>
        <cfvo type="max"/>
        <color theme="0" tint="-0.34998626667073579"/>
      </dataBar>
      <extLst>
        <ext xmlns:x14="http://schemas.microsoft.com/office/spreadsheetml/2009/9/main" uri="{B025F937-C7B1-47D3-B67F-A62EFF666E3E}">
          <x14:id>{FBE0466F-9B94-41CF-BCD6-980C28D76769}</x14:id>
        </ext>
      </extLst>
    </cfRule>
    <cfRule type="dataBar" priority="343">
      <dataBar showValue="0">
        <cfvo type="min"/>
        <cfvo type="max"/>
        <color rgb="FF638EC6"/>
      </dataBar>
      <extLst>
        <ext xmlns:x14="http://schemas.microsoft.com/office/spreadsheetml/2009/9/main" uri="{B025F937-C7B1-47D3-B67F-A62EFF666E3E}">
          <x14:id>{51E96CF0-1A81-45B1-BC34-AF0ABF489DD0}</x14:id>
        </ext>
      </extLst>
    </cfRule>
    <cfRule type="dataBar" priority="344">
      <dataBar>
        <cfvo type="min"/>
        <cfvo type="max"/>
        <color theme="0" tint="-0.499984740745262"/>
      </dataBar>
      <extLst>
        <ext xmlns:x14="http://schemas.microsoft.com/office/spreadsheetml/2009/9/main" uri="{B025F937-C7B1-47D3-B67F-A62EFF666E3E}">
          <x14:id>{02AF60CF-63F3-4E93-9F3B-2A42C980FDBB}</x14:id>
        </ext>
      </extLst>
    </cfRule>
    <cfRule type="dataBar" priority="341">
      <dataBar showValue="0">
        <cfvo type="min"/>
        <cfvo type="max"/>
        <color theme="0" tint="-0.34998626667073579"/>
      </dataBar>
      <extLst>
        <ext xmlns:x14="http://schemas.microsoft.com/office/spreadsheetml/2009/9/main" uri="{B025F937-C7B1-47D3-B67F-A62EFF666E3E}">
          <x14:id>{F6951168-8978-4048-B60A-B4487BD94815}</x14:id>
        </ext>
      </extLst>
    </cfRule>
  </conditionalFormatting>
  <conditionalFormatting sqref="H615:H622">
    <cfRule type="dataBar" priority="340">
      <dataBar>
        <cfvo type="min"/>
        <cfvo type="max"/>
        <color theme="0" tint="-0.499984740745262"/>
      </dataBar>
      <extLst>
        <ext xmlns:x14="http://schemas.microsoft.com/office/spreadsheetml/2009/9/main" uri="{B025F937-C7B1-47D3-B67F-A62EFF666E3E}">
          <x14:id>{E5C89A84-8BB9-41ED-A561-501C81B296B5}</x14:id>
        </ext>
      </extLst>
    </cfRule>
    <cfRule type="dataBar" priority="338">
      <dataBar>
        <cfvo type="min"/>
        <cfvo type="max"/>
        <color theme="0" tint="-0.34998626667073579"/>
      </dataBar>
      <extLst>
        <ext xmlns:x14="http://schemas.microsoft.com/office/spreadsheetml/2009/9/main" uri="{B025F937-C7B1-47D3-B67F-A62EFF666E3E}">
          <x14:id>{8F75CC05-68CA-4AF8-9AF3-FE61A4CFC4A3}</x14:id>
        </ext>
      </extLst>
    </cfRule>
    <cfRule type="dataBar" priority="337">
      <dataBar showValue="0">
        <cfvo type="min"/>
        <cfvo type="max"/>
        <color theme="0" tint="-0.34998626667073579"/>
      </dataBar>
      <extLst>
        <ext xmlns:x14="http://schemas.microsoft.com/office/spreadsheetml/2009/9/main" uri="{B025F937-C7B1-47D3-B67F-A62EFF666E3E}">
          <x14:id>{3F534D6B-472B-4DF2-8638-80AAA180AFFF}</x14:id>
        </ext>
      </extLst>
    </cfRule>
    <cfRule type="dataBar" priority="339">
      <dataBar showValue="0">
        <cfvo type="min"/>
        <cfvo type="max"/>
        <color rgb="FF638EC6"/>
      </dataBar>
      <extLst>
        <ext xmlns:x14="http://schemas.microsoft.com/office/spreadsheetml/2009/9/main" uri="{B025F937-C7B1-47D3-B67F-A62EFF666E3E}">
          <x14:id>{CBEEEC76-8FB7-4207-8FFA-6F900ED87D8F}</x14:id>
        </ext>
      </extLst>
    </cfRule>
  </conditionalFormatting>
  <conditionalFormatting sqref="H624:H627">
    <cfRule type="dataBar" priority="336">
      <dataBar>
        <cfvo type="min"/>
        <cfvo type="max"/>
        <color theme="0" tint="-0.499984740745262"/>
      </dataBar>
      <extLst>
        <ext xmlns:x14="http://schemas.microsoft.com/office/spreadsheetml/2009/9/main" uri="{B025F937-C7B1-47D3-B67F-A62EFF666E3E}">
          <x14:id>{7B6F175D-7EE1-4F37-9F92-8D10C71E3675}</x14:id>
        </ext>
      </extLst>
    </cfRule>
    <cfRule type="dataBar" priority="335">
      <dataBar showValue="0">
        <cfvo type="min"/>
        <cfvo type="max"/>
        <color rgb="FF638EC6"/>
      </dataBar>
      <extLst>
        <ext xmlns:x14="http://schemas.microsoft.com/office/spreadsheetml/2009/9/main" uri="{B025F937-C7B1-47D3-B67F-A62EFF666E3E}">
          <x14:id>{CB434FEE-9ED4-4C9C-97CA-25E60F3CAB14}</x14:id>
        </ext>
      </extLst>
    </cfRule>
    <cfRule type="dataBar" priority="334">
      <dataBar>
        <cfvo type="min"/>
        <cfvo type="max"/>
        <color theme="0" tint="-0.34998626667073579"/>
      </dataBar>
      <extLst>
        <ext xmlns:x14="http://schemas.microsoft.com/office/spreadsheetml/2009/9/main" uri="{B025F937-C7B1-47D3-B67F-A62EFF666E3E}">
          <x14:id>{87B93D1A-5F56-4BCF-B6FA-FA480EC86657}</x14:id>
        </ext>
      </extLst>
    </cfRule>
    <cfRule type="dataBar" priority="333">
      <dataBar showValue="0">
        <cfvo type="min"/>
        <cfvo type="max"/>
        <color theme="0" tint="-0.34998626667073579"/>
      </dataBar>
      <extLst>
        <ext xmlns:x14="http://schemas.microsoft.com/office/spreadsheetml/2009/9/main" uri="{B025F937-C7B1-47D3-B67F-A62EFF666E3E}">
          <x14:id>{B8C5D116-0551-4D8D-B20D-BAF1D04685E0}</x14:id>
        </ext>
      </extLst>
    </cfRule>
  </conditionalFormatting>
  <conditionalFormatting sqref="H629:H632">
    <cfRule type="dataBar" priority="330">
      <dataBar>
        <cfvo type="min"/>
        <cfvo type="max"/>
        <color theme="0" tint="-0.34998626667073579"/>
      </dataBar>
      <extLst>
        <ext xmlns:x14="http://schemas.microsoft.com/office/spreadsheetml/2009/9/main" uri="{B025F937-C7B1-47D3-B67F-A62EFF666E3E}">
          <x14:id>{779DC24C-9357-43D7-AD4E-29C642881E11}</x14:id>
        </ext>
      </extLst>
    </cfRule>
    <cfRule type="dataBar" priority="329">
      <dataBar showValue="0">
        <cfvo type="min"/>
        <cfvo type="max"/>
        <color theme="0" tint="-0.34998626667073579"/>
      </dataBar>
      <extLst>
        <ext xmlns:x14="http://schemas.microsoft.com/office/spreadsheetml/2009/9/main" uri="{B025F937-C7B1-47D3-B67F-A62EFF666E3E}">
          <x14:id>{8CD4D1D1-37FA-45CD-8E3B-6171D9062FDC}</x14:id>
        </ext>
      </extLst>
    </cfRule>
    <cfRule type="dataBar" priority="332">
      <dataBar>
        <cfvo type="min"/>
        <cfvo type="max"/>
        <color theme="0" tint="-0.499984740745262"/>
      </dataBar>
      <extLst>
        <ext xmlns:x14="http://schemas.microsoft.com/office/spreadsheetml/2009/9/main" uri="{B025F937-C7B1-47D3-B67F-A62EFF666E3E}">
          <x14:id>{B55CDB3A-32E2-4CD0-AE63-6C248046C1E2}</x14:id>
        </ext>
      </extLst>
    </cfRule>
    <cfRule type="dataBar" priority="331">
      <dataBar showValue="0">
        <cfvo type="min"/>
        <cfvo type="max"/>
        <color rgb="FF638EC6"/>
      </dataBar>
      <extLst>
        <ext xmlns:x14="http://schemas.microsoft.com/office/spreadsheetml/2009/9/main" uri="{B025F937-C7B1-47D3-B67F-A62EFF666E3E}">
          <x14:id>{B40AB4AD-CC32-4A44-AA96-FE885C7F08F3}</x14:id>
        </ext>
      </extLst>
    </cfRule>
  </conditionalFormatting>
  <conditionalFormatting sqref="H634:H650">
    <cfRule type="dataBar" priority="325">
      <dataBar showValue="0">
        <cfvo type="min"/>
        <cfvo type="max"/>
        <color theme="0" tint="-0.34998626667073579"/>
      </dataBar>
      <extLst>
        <ext xmlns:x14="http://schemas.microsoft.com/office/spreadsheetml/2009/9/main" uri="{B025F937-C7B1-47D3-B67F-A62EFF666E3E}">
          <x14:id>{3E4F1735-909D-4519-A6A4-C893A5E61316}</x14:id>
        </ext>
      </extLst>
    </cfRule>
    <cfRule type="dataBar" priority="326">
      <dataBar>
        <cfvo type="min"/>
        <cfvo type="max"/>
        <color theme="0" tint="-0.34998626667073579"/>
      </dataBar>
      <extLst>
        <ext xmlns:x14="http://schemas.microsoft.com/office/spreadsheetml/2009/9/main" uri="{B025F937-C7B1-47D3-B67F-A62EFF666E3E}">
          <x14:id>{F6200BB9-4235-420A-9E39-FCC483AA7E8E}</x14:id>
        </ext>
      </extLst>
    </cfRule>
    <cfRule type="dataBar" priority="327">
      <dataBar showValue="0">
        <cfvo type="min"/>
        <cfvo type="max"/>
        <color rgb="FF638EC6"/>
      </dataBar>
      <extLst>
        <ext xmlns:x14="http://schemas.microsoft.com/office/spreadsheetml/2009/9/main" uri="{B025F937-C7B1-47D3-B67F-A62EFF666E3E}">
          <x14:id>{76DC23E1-9FF6-4D81-B1F3-3979A7A568E5}</x14:id>
        </ext>
      </extLst>
    </cfRule>
    <cfRule type="dataBar" priority="328">
      <dataBar>
        <cfvo type="min"/>
        <cfvo type="max"/>
        <color theme="0" tint="-0.499984740745262"/>
      </dataBar>
      <extLst>
        <ext xmlns:x14="http://schemas.microsoft.com/office/spreadsheetml/2009/9/main" uri="{B025F937-C7B1-47D3-B67F-A62EFF666E3E}">
          <x14:id>{6A08385A-4F77-4F60-BC7A-CF47840E4F30}</x14:id>
        </ext>
      </extLst>
    </cfRule>
  </conditionalFormatting>
  <conditionalFormatting sqref="H652:H655">
    <cfRule type="dataBar" priority="321">
      <dataBar showValue="0">
        <cfvo type="min"/>
        <cfvo type="max"/>
        <color theme="0" tint="-0.34998626667073579"/>
      </dataBar>
      <extLst>
        <ext xmlns:x14="http://schemas.microsoft.com/office/spreadsheetml/2009/9/main" uri="{B025F937-C7B1-47D3-B67F-A62EFF666E3E}">
          <x14:id>{16E2056F-8E2A-450B-B347-C2115B551CD3}</x14:id>
        </ext>
      </extLst>
    </cfRule>
    <cfRule type="dataBar" priority="322">
      <dataBar>
        <cfvo type="min"/>
        <cfvo type="max"/>
        <color theme="0" tint="-0.34998626667073579"/>
      </dataBar>
      <extLst>
        <ext xmlns:x14="http://schemas.microsoft.com/office/spreadsheetml/2009/9/main" uri="{B025F937-C7B1-47D3-B67F-A62EFF666E3E}">
          <x14:id>{E55F8924-27E4-4508-AA73-44BC7FCEBA95}</x14:id>
        </ext>
      </extLst>
    </cfRule>
    <cfRule type="dataBar" priority="323">
      <dataBar showValue="0">
        <cfvo type="min"/>
        <cfvo type="max"/>
        <color rgb="FF638EC6"/>
      </dataBar>
      <extLst>
        <ext xmlns:x14="http://schemas.microsoft.com/office/spreadsheetml/2009/9/main" uri="{B025F937-C7B1-47D3-B67F-A62EFF666E3E}">
          <x14:id>{F2A68807-3097-45D6-A437-9BE82E0C321D}</x14:id>
        </ext>
      </extLst>
    </cfRule>
    <cfRule type="dataBar" priority="324">
      <dataBar>
        <cfvo type="min"/>
        <cfvo type="max"/>
        <color theme="0" tint="-0.499984740745262"/>
      </dataBar>
      <extLst>
        <ext xmlns:x14="http://schemas.microsoft.com/office/spreadsheetml/2009/9/main" uri="{B025F937-C7B1-47D3-B67F-A62EFF666E3E}">
          <x14:id>{17FE2E40-EA05-4A9A-A4D7-F8193DB00A71}</x14:id>
        </ext>
      </extLst>
    </cfRule>
  </conditionalFormatting>
  <conditionalFormatting sqref="H657:H662">
    <cfRule type="dataBar" priority="317">
      <dataBar showValue="0">
        <cfvo type="min"/>
        <cfvo type="max"/>
        <color theme="0" tint="-0.34998626667073579"/>
      </dataBar>
      <extLst>
        <ext xmlns:x14="http://schemas.microsoft.com/office/spreadsheetml/2009/9/main" uri="{B025F937-C7B1-47D3-B67F-A62EFF666E3E}">
          <x14:id>{40C8CAF9-2BBC-433B-B25F-BC06C6D246DE}</x14:id>
        </ext>
      </extLst>
    </cfRule>
    <cfRule type="dataBar" priority="320">
      <dataBar>
        <cfvo type="min"/>
        <cfvo type="max"/>
        <color theme="0" tint="-0.499984740745262"/>
      </dataBar>
      <extLst>
        <ext xmlns:x14="http://schemas.microsoft.com/office/spreadsheetml/2009/9/main" uri="{B025F937-C7B1-47D3-B67F-A62EFF666E3E}">
          <x14:id>{17F57FAE-D21E-4849-833E-02FB2D797758}</x14:id>
        </ext>
      </extLst>
    </cfRule>
    <cfRule type="dataBar" priority="319">
      <dataBar showValue="0">
        <cfvo type="min"/>
        <cfvo type="max"/>
        <color rgb="FF638EC6"/>
      </dataBar>
      <extLst>
        <ext xmlns:x14="http://schemas.microsoft.com/office/spreadsheetml/2009/9/main" uri="{B025F937-C7B1-47D3-B67F-A62EFF666E3E}">
          <x14:id>{8EDF4BBA-AA12-4F80-9FA3-B5C813A1ED40}</x14:id>
        </ext>
      </extLst>
    </cfRule>
    <cfRule type="dataBar" priority="318">
      <dataBar>
        <cfvo type="min"/>
        <cfvo type="max"/>
        <color theme="0" tint="-0.34998626667073579"/>
      </dataBar>
      <extLst>
        <ext xmlns:x14="http://schemas.microsoft.com/office/spreadsheetml/2009/9/main" uri="{B025F937-C7B1-47D3-B67F-A62EFF666E3E}">
          <x14:id>{FC79A1CE-1AF2-4C80-82A1-35D9796A6491}</x14:id>
        </ext>
      </extLst>
    </cfRule>
  </conditionalFormatting>
  <conditionalFormatting sqref="H664:H667">
    <cfRule type="dataBar" priority="316">
      <dataBar>
        <cfvo type="min"/>
        <cfvo type="max"/>
        <color theme="0" tint="-0.499984740745262"/>
      </dataBar>
      <extLst>
        <ext xmlns:x14="http://schemas.microsoft.com/office/spreadsheetml/2009/9/main" uri="{B025F937-C7B1-47D3-B67F-A62EFF666E3E}">
          <x14:id>{968C2E9A-1C1C-4461-9197-3B1411555232}</x14:id>
        </ext>
      </extLst>
    </cfRule>
    <cfRule type="dataBar" priority="315">
      <dataBar showValue="0">
        <cfvo type="min"/>
        <cfvo type="max"/>
        <color rgb="FF638EC6"/>
      </dataBar>
      <extLst>
        <ext xmlns:x14="http://schemas.microsoft.com/office/spreadsheetml/2009/9/main" uri="{B025F937-C7B1-47D3-B67F-A62EFF666E3E}">
          <x14:id>{1620358A-2B22-4210-9B26-CC17E3E06DE4}</x14:id>
        </ext>
      </extLst>
    </cfRule>
    <cfRule type="dataBar" priority="314">
      <dataBar>
        <cfvo type="min"/>
        <cfvo type="max"/>
        <color theme="0" tint="-0.34998626667073579"/>
      </dataBar>
      <extLst>
        <ext xmlns:x14="http://schemas.microsoft.com/office/spreadsheetml/2009/9/main" uri="{B025F937-C7B1-47D3-B67F-A62EFF666E3E}">
          <x14:id>{D42C6833-F6AC-4370-A385-3FC4F11A1622}</x14:id>
        </ext>
      </extLst>
    </cfRule>
    <cfRule type="dataBar" priority="313">
      <dataBar showValue="0">
        <cfvo type="min"/>
        <cfvo type="max"/>
        <color theme="0" tint="-0.34998626667073579"/>
      </dataBar>
      <extLst>
        <ext xmlns:x14="http://schemas.microsoft.com/office/spreadsheetml/2009/9/main" uri="{B025F937-C7B1-47D3-B67F-A62EFF666E3E}">
          <x14:id>{A22AEE7F-0E3A-41B3-A77F-2860CD4423FB}</x14:id>
        </ext>
      </extLst>
    </cfRule>
  </conditionalFormatting>
  <conditionalFormatting sqref="H669:H725">
    <cfRule type="dataBar" priority="312">
      <dataBar>
        <cfvo type="min"/>
        <cfvo type="max"/>
        <color theme="0" tint="-0.499984740745262"/>
      </dataBar>
      <extLst>
        <ext xmlns:x14="http://schemas.microsoft.com/office/spreadsheetml/2009/9/main" uri="{B025F937-C7B1-47D3-B67F-A62EFF666E3E}">
          <x14:id>{E41324F1-2728-4459-BAEF-2D55AB20F217}</x14:id>
        </ext>
      </extLst>
    </cfRule>
    <cfRule type="dataBar" priority="311">
      <dataBar showValue="0">
        <cfvo type="min"/>
        <cfvo type="max"/>
        <color rgb="FF638EC6"/>
      </dataBar>
      <extLst>
        <ext xmlns:x14="http://schemas.microsoft.com/office/spreadsheetml/2009/9/main" uri="{B025F937-C7B1-47D3-B67F-A62EFF666E3E}">
          <x14:id>{4BEACA94-198C-431C-8DE9-E559A9FCD3B8}</x14:id>
        </ext>
      </extLst>
    </cfRule>
    <cfRule type="dataBar" priority="310">
      <dataBar>
        <cfvo type="min"/>
        <cfvo type="max"/>
        <color theme="0" tint="-0.34998626667073579"/>
      </dataBar>
      <extLst>
        <ext xmlns:x14="http://schemas.microsoft.com/office/spreadsheetml/2009/9/main" uri="{B025F937-C7B1-47D3-B67F-A62EFF666E3E}">
          <x14:id>{7D234CCB-5035-46E2-82D8-4BBB259C1208}</x14:id>
        </ext>
      </extLst>
    </cfRule>
    <cfRule type="dataBar" priority="309">
      <dataBar showValue="0">
        <cfvo type="min"/>
        <cfvo type="max"/>
        <color theme="0" tint="-0.34998626667073579"/>
      </dataBar>
      <extLst>
        <ext xmlns:x14="http://schemas.microsoft.com/office/spreadsheetml/2009/9/main" uri="{B025F937-C7B1-47D3-B67F-A62EFF666E3E}">
          <x14:id>{C9C6CBBE-1293-4752-B3FF-2D146DD34AD3}</x14:id>
        </ext>
      </extLst>
    </cfRule>
  </conditionalFormatting>
  <conditionalFormatting sqref="H727:H737">
    <cfRule type="dataBar" priority="308">
      <dataBar>
        <cfvo type="min"/>
        <cfvo type="max"/>
        <color theme="0" tint="-0.499984740745262"/>
      </dataBar>
      <extLst>
        <ext xmlns:x14="http://schemas.microsoft.com/office/spreadsheetml/2009/9/main" uri="{B025F937-C7B1-47D3-B67F-A62EFF666E3E}">
          <x14:id>{0675DC5F-BBAD-477E-8F2A-78FC111AA060}</x14:id>
        </ext>
      </extLst>
    </cfRule>
    <cfRule type="dataBar" priority="307">
      <dataBar showValue="0">
        <cfvo type="min"/>
        <cfvo type="max"/>
        <color rgb="FF638EC6"/>
      </dataBar>
      <extLst>
        <ext xmlns:x14="http://schemas.microsoft.com/office/spreadsheetml/2009/9/main" uri="{B025F937-C7B1-47D3-B67F-A62EFF666E3E}">
          <x14:id>{33A359D0-00B3-474A-A30A-691740AE653D}</x14:id>
        </ext>
      </extLst>
    </cfRule>
    <cfRule type="dataBar" priority="306">
      <dataBar>
        <cfvo type="min"/>
        <cfvo type="max"/>
        <color theme="0" tint="-0.34998626667073579"/>
      </dataBar>
      <extLst>
        <ext xmlns:x14="http://schemas.microsoft.com/office/spreadsheetml/2009/9/main" uri="{B025F937-C7B1-47D3-B67F-A62EFF666E3E}">
          <x14:id>{0C772044-2D5C-408C-B3C1-3DEC17D440BB}</x14:id>
        </ext>
      </extLst>
    </cfRule>
    <cfRule type="dataBar" priority="305">
      <dataBar showValue="0">
        <cfvo type="min"/>
        <cfvo type="max"/>
        <color theme="0" tint="-0.34998626667073579"/>
      </dataBar>
      <extLst>
        <ext xmlns:x14="http://schemas.microsoft.com/office/spreadsheetml/2009/9/main" uri="{B025F937-C7B1-47D3-B67F-A62EFF666E3E}">
          <x14:id>{54181F7E-E019-4ECA-8A63-3FB326FC8C3C}</x14:id>
        </ext>
      </extLst>
    </cfRule>
  </conditionalFormatting>
  <conditionalFormatting sqref="H739:H761">
    <cfRule type="dataBar" priority="528">
      <dataBar>
        <cfvo type="min"/>
        <cfvo type="max"/>
        <color theme="0" tint="-0.499984740745262"/>
      </dataBar>
      <extLst>
        <ext xmlns:x14="http://schemas.microsoft.com/office/spreadsheetml/2009/9/main" uri="{B025F937-C7B1-47D3-B67F-A62EFF666E3E}">
          <x14:id>{4D79A68F-4A46-4BFF-AFF6-606F42022CFE}</x14:id>
        </ext>
      </extLst>
    </cfRule>
    <cfRule type="dataBar" priority="527">
      <dataBar showValue="0">
        <cfvo type="min"/>
        <cfvo type="max"/>
        <color rgb="FF638EC6"/>
      </dataBar>
      <extLst>
        <ext xmlns:x14="http://schemas.microsoft.com/office/spreadsheetml/2009/9/main" uri="{B025F937-C7B1-47D3-B67F-A62EFF666E3E}">
          <x14:id>{E9C26499-B443-44FD-8042-655EFB368B29}</x14:id>
        </ext>
      </extLst>
    </cfRule>
    <cfRule type="dataBar" priority="526">
      <dataBar>
        <cfvo type="min"/>
        <cfvo type="max"/>
        <color theme="0" tint="-0.34998626667073579"/>
      </dataBar>
      <extLst>
        <ext xmlns:x14="http://schemas.microsoft.com/office/spreadsheetml/2009/9/main" uri="{B025F937-C7B1-47D3-B67F-A62EFF666E3E}">
          <x14:id>{AB0E4BC0-0099-4A7F-8288-AD46DF3DE744}</x14:id>
        </ext>
      </extLst>
    </cfRule>
    <cfRule type="dataBar" priority="525">
      <dataBar showValue="0">
        <cfvo type="min"/>
        <cfvo type="max"/>
        <color theme="0" tint="-0.34998626667073579"/>
      </dataBar>
      <extLst>
        <ext xmlns:x14="http://schemas.microsoft.com/office/spreadsheetml/2009/9/main" uri="{B025F937-C7B1-47D3-B67F-A62EFF666E3E}">
          <x14:id>{099AC749-4D2E-43D5-A267-323578FBF08F}</x14:id>
        </ext>
      </extLst>
    </cfRule>
  </conditionalFormatting>
  <conditionalFormatting sqref="H763:H783">
    <cfRule type="dataBar" priority="301">
      <dataBar showValue="0">
        <cfvo type="min"/>
        <cfvo type="max"/>
        <color theme="0" tint="-0.34998626667073579"/>
      </dataBar>
      <extLst>
        <ext xmlns:x14="http://schemas.microsoft.com/office/spreadsheetml/2009/9/main" uri="{B025F937-C7B1-47D3-B67F-A62EFF666E3E}">
          <x14:id>{331922CE-CEE8-4C84-B90E-D4CAAAC31865}</x14:id>
        </ext>
      </extLst>
    </cfRule>
    <cfRule type="dataBar" priority="304">
      <dataBar>
        <cfvo type="min"/>
        <cfvo type="max"/>
        <color theme="0" tint="-0.499984740745262"/>
      </dataBar>
      <extLst>
        <ext xmlns:x14="http://schemas.microsoft.com/office/spreadsheetml/2009/9/main" uri="{B025F937-C7B1-47D3-B67F-A62EFF666E3E}">
          <x14:id>{8912C2DF-327E-449B-8CC6-16E25C35467D}</x14:id>
        </ext>
      </extLst>
    </cfRule>
    <cfRule type="dataBar" priority="303">
      <dataBar showValue="0">
        <cfvo type="min"/>
        <cfvo type="max"/>
        <color rgb="FF638EC6"/>
      </dataBar>
      <extLst>
        <ext xmlns:x14="http://schemas.microsoft.com/office/spreadsheetml/2009/9/main" uri="{B025F937-C7B1-47D3-B67F-A62EFF666E3E}">
          <x14:id>{E837A4A8-1E7B-4D42-8CB4-40C240045A73}</x14:id>
        </ext>
      </extLst>
    </cfRule>
    <cfRule type="dataBar" priority="302">
      <dataBar>
        <cfvo type="min"/>
        <cfvo type="max"/>
        <color theme="0" tint="-0.34998626667073579"/>
      </dataBar>
      <extLst>
        <ext xmlns:x14="http://schemas.microsoft.com/office/spreadsheetml/2009/9/main" uri="{B025F937-C7B1-47D3-B67F-A62EFF666E3E}">
          <x14:id>{087E3364-E769-44F3-9E45-5D7E2538E970}</x14:id>
        </ext>
      </extLst>
    </cfRule>
  </conditionalFormatting>
  <conditionalFormatting sqref="H785:H809">
    <cfRule type="dataBar" priority="299">
      <dataBar showValue="0">
        <cfvo type="min"/>
        <cfvo type="max"/>
        <color rgb="FF638EC6"/>
      </dataBar>
      <extLst>
        <ext xmlns:x14="http://schemas.microsoft.com/office/spreadsheetml/2009/9/main" uri="{B025F937-C7B1-47D3-B67F-A62EFF666E3E}">
          <x14:id>{5CFBD092-5D46-4956-91F0-AB15C93F6FA5}</x14:id>
        </ext>
      </extLst>
    </cfRule>
    <cfRule type="dataBar" priority="300">
      <dataBar>
        <cfvo type="min"/>
        <cfvo type="max"/>
        <color theme="0" tint="-0.499984740745262"/>
      </dataBar>
      <extLst>
        <ext xmlns:x14="http://schemas.microsoft.com/office/spreadsheetml/2009/9/main" uri="{B025F937-C7B1-47D3-B67F-A62EFF666E3E}">
          <x14:id>{C14C8FAF-8B74-4B7A-84E3-41253C39A159}</x14:id>
        </ext>
      </extLst>
    </cfRule>
    <cfRule type="dataBar" priority="298">
      <dataBar>
        <cfvo type="min"/>
        <cfvo type="max"/>
        <color theme="0" tint="-0.34998626667073579"/>
      </dataBar>
      <extLst>
        <ext xmlns:x14="http://schemas.microsoft.com/office/spreadsheetml/2009/9/main" uri="{B025F937-C7B1-47D3-B67F-A62EFF666E3E}">
          <x14:id>{0D1AFC76-B497-415B-A370-1419B4DD6E7B}</x14:id>
        </ext>
      </extLst>
    </cfRule>
    <cfRule type="dataBar" priority="297">
      <dataBar showValue="0">
        <cfvo type="min"/>
        <cfvo type="max"/>
        <color theme="0" tint="-0.34998626667073579"/>
      </dataBar>
      <extLst>
        <ext xmlns:x14="http://schemas.microsoft.com/office/spreadsheetml/2009/9/main" uri="{B025F937-C7B1-47D3-B67F-A62EFF666E3E}">
          <x14:id>{AF4C4824-74DE-4274-B8A9-61F7F7B4751B}</x14:id>
        </ext>
      </extLst>
    </cfRule>
  </conditionalFormatting>
  <conditionalFormatting sqref="H811:H820">
    <cfRule type="dataBar" priority="294">
      <dataBar>
        <cfvo type="min"/>
        <cfvo type="max"/>
        <color theme="0" tint="-0.34998626667073579"/>
      </dataBar>
      <extLst>
        <ext xmlns:x14="http://schemas.microsoft.com/office/spreadsheetml/2009/9/main" uri="{B025F937-C7B1-47D3-B67F-A62EFF666E3E}">
          <x14:id>{C59DDFE4-313A-4F7A-8BAA-FDEE1A74E189}</x14:id>
        </ext>
      </extLst>
    </cfRule>
    <cfRule type="dataBar" priority="293">
      <dataBar showValue="0">
        <cfvo type="min"/>
        <cfvo type="max"/>
        <color theme="0" tint="-0.34998626667073579"/>
      </dataBar>
      <extLst>
        <ext xmlns:x14="http://schemas.microsoft.com/office/spreadsheetml/2009/9/main" uri="{B025F937-C7B1-47D3-B67F-A62EFF666E3E}">
          <x14:id>{58D60AA3-4CA8-4588-BE36-45E96C9A8FF9}</x14:id>
        </ext>
      </extLst>
    </cfRule>
    <cfRule type="dataBar" priority="295">
      <dataBar showValue="0">
        <cfvo type="min"/>
        <cfvo type="max"/>
        <color rgb="FF638EC6"/>
      </dataBar>
      <extLst>
        <ext xmlns:x14="http://schemas.microsoft.com/office/spreadsheetml/2009/9/main" uri="{B025F937-C7B1-47D3-B67F-A62EFF666E3E}">
          <x14:id>{ACB04932-D6A3-45A0-B0FB-A19C55533087}</x14:id>
        </ext>
      </extLst>
    </cfRule>
    <cfRule type="dataBar" priority="296">
      <dataBar>
        <cfvo type="min"/>
        <cfvo type="max"/>
        <color theme="0" tint="-0.499984740745262"/>
      </dataBar>
      <extLst>
        <ext xmlns:x14="http://schemas.microsoft.com/office/spreadsheetml/2009/9/main" uri="{B025F937-C7B1-47D3-B67F-A62EFF666E3E}">
          <x14:id>{B4B53AD0-7DBD-4C51-9937-76E3E84E8CFF}</x14:id>
        </ext>
      </extLst>
    </cfRule>
  </conditionalFormatting>
  <conditionalFormatting sqref="H822:H834">
    <cfRule type="dataBar" priority="292">
      <dataBar>
        <cfvo type="min"/>
        <cfvo type="max"/>
        <color theme="0" tint="-0.499984740745262"/>
      </dataBar>
      <extLst>
        <ext xmlns:x14="http://schemas.microsoft.com/office/spreadsheetml/2009/9/main" uri="{B025F937-C7B1-47D3-B67F-A62EFF666E3E}">
          <x14:id>{C579C30B-D756-4A99-A2C4-04442DA38368}</x14:id>
        </ext>
      </extLst>
    </cfRule>
    <cfRule type="dataBar" priority="289">
      <dataBar showValue="0">
        <cfvo type="min"/>
        <cfvo type="max"/>
        <color theme="0" tint="-0.34998626667073579"/>
      </dataBar>
      <extLst>
        <ext xmlns:x14="http://schemas.microsoft.com/office/spreadsheetml/2009/9/main" uri="{B025F937-C7B1-47D3-B67F-A62EFF666E3E}">
          <x14:id>{CEEA14E4-FA7A-4F87-B096-B272C9142F96}</x14:id>
        </ext>
      </extLst>
    </cfRule>
    <cfRule type="dataBar" priority="290">
      <dataBar>
        <cfvo type="min"/>
        <cfvo type="max"/>
        <color theme="0" tint="-0.34998626667073579"/>
      </dataBar>
      <extLst>
        <ext xmlns:x14="http://schemas.microsoft.com/office/spreadsheetml/2009/9/main" uri="{B025F937-C7B1-47D3-B67F-A62EFF666E3E}">
          <x14:id>{883E7999-0E75-43DF-8056-BE96402FAE62}</x14:id>
        </ext>
      </extLst>
    </cfRule>
    <cfRule type="dataBar" priority="291">
      <dataBar showValue="0">
        <cfvo type="min"/>
        <cfvo type="max"/>
        <color rgb="FF638EC6"/>
      </dataBar>
      <extLst>
        <ext xmlns:x14="http://schemas.microsoft.com/office/spreadsheetml/2009/9/main" uri="{B025F937-C7B1-47D3-B67F-A62EFF666E3E}">
          <x14:id>{0B2030AD-AB54-4DC1-B5E1-D91012B86045}</x14:id>
        </ext>
      </extLst>
    </cfRule>
  </conditionalFormatting>
  <conditionalFormatting sqref="H836:H838">
    <cfRule type="dataBar" priority="285">
      <dataBar showValue="0">
        <cfvo type="min"/>
        <cfvo type="max"/>
        <color theme="0" tint="-0.34998626667073579"/>
      </dataBar>
      <extLst>
        <ext xmlns:x14="http://schemas.microsoft.com/office/spreadsheetml/2009/9/main" uri="{B025F937-C7B1-47D3-B67F-A62EFF666E3E}">
          <x14:id>{E02B2DCE-22F6-4AE5-84C6-F496C29D5E78}</x14:id>
        </ext>
      </extLst>
    </cfRule>
    <cfRule type="dataBar" priority="286">
      <dataBar>
        <cfvo type="min"/>
        <cfvo type="max"/>
        <color theme="0" tint="-0.34998626667073579"/>
      </dataBar>
      <extLst>
        <ext xmlns:x14="http://schemas.microsoft.com/office/spreadsheetml/2009/9/main" uri="{B025F937-C7B1-47D3-B67F-A62EFF666E3E}">
          <x14:id>{440F4B4F-C640-4607-A43A-005CC122D9C3}</x14:id>
        </ext>
      </extLst>
    </cfRule>
    <cfRule type="dataBar" priority="287">
      <dataBar showValue="0">
        <cfvo type="min"/>
        <cfvo type="max"/>
        <color rgb="FF638EC6"/>
      </dataBar>
      <extLst>
        <ext xmlns:x14="http://schemas.microsoft.com/office/spreadsheetml/2009/9/main" uri="{B025F937-C7B1-47D3-B67F-A62EFF666E3E}">
          <x14:id>{417088C2-8E74-4D9C-A09B-43818F438997}</x14:id>
        </ext>
      </extLst>
    </cfRule>
    <cfRule type="dataBar" priority="288">
      <dataBar>
        <cfvo type="min"/>
        <cfvo type="max"/>
        <color theme="0" tint="-0.499984740745262"/>
      </dataBar>
      <extLst>
        <ext xmlns:x14="http://schemas.microsoft.com/office/spreadsheetml/2009/9/main" uri="{B025F937-C7B1-47D3-B67F-A62EFF666E3E}">
          <x14:id>{6CA3C2B7-5D0F-4C14-A42B-D5ED5660E220}</x14:id>
        </ext>
      </extLst>
    </cfRule>
  </conditionalFormatting>
  <conditionalFormatting sqref="H840:H844">
    <cfRule type="dataBar" priority="284">
      <dataBar>
        <cfvo type="min"/>
        <cfvo type="max"/>
        <color theme="0" tint="-0.499984740745262"/>
      </dataBar>
      <extLst>
        <ext xmlns:x14="http://schemas.microsoft.com/office/spreadsheetml/2009/9/main" uri="{B025F937-C7B1-47D3-B67F-A62EFF666E3E}">
          <x14:id>{A26B2927-04E3-4611-A2FD-C6CC5C20E6D6}</x14:id>
        </ext>
      </extLst>
    </cfRule>
    <cfRule type="dataBar" priority="283">
      <dataBar showValue="0">
        <cfvo type="min"/>
        <cfvo type="max"/>
        <color rgb="FF638EC6"/>
      </dataBar>
      <extLst>
        <ext xmlns:x14="http://schemas.microsoft.com/office/spreadsheetml/2009/9/main" uri="{B025F937-C7B1-47D3-B67F-A62EFF666E3E}">
          <x14:id>{F15A771E-8926-4E70-AE99-641C30EFFD50}</x14:id>
        </ext>
      </extLst>
    </cfRule>
    <cfRule type="dataBar" priority="282">
      <dataBar>
        <cfvo type="min"/>
        <cfvo type="max"/>
        <color theme="0" tint="-0.34998626667073579"/>
      </dataBar>
      <extLst>
        <ext xmlns:x14="http://schemas.microsoft.com/office/spreadsheetml/2009/9/main" uri="{B025F937-C7B1-47D3-B67F-A62EFF666E3E}">
          <x14:id>{8E4FAAC9-EBE4-41C9-A4D7-952448969861}</x14:id>
        </ext>
      </extLst>
    </cfRule>
    <cfRule type="dataBar" priority="281">
      <dataBar showValue="0">
        <cfvo type="min"/>
        <cfvo type="max"/>
        <color theme="0" tint="-0.34998626667073579"/>
      </dataBar>
      <extLst>
        <ext xmlns:x14="http://schemas.microsoft.com/office/spreadsheetml/2009/9/main" uri="{B025F937-C7B1-47D3-B67F-A62EFF666E3E}">
          <x14:id>{906ED744-BC30-4EFA-B063-1E6BC80EBB29}</x14:id>
        </ext>
      </extLst>
    </cfRule>
  </conditionalFormatting>
  <conditionalFormatting sqref="H846:H852">
    <cfRule type="dataBar" priority="279">
      <dataBar showValue="0">
        <cfvo type="min"/>
        <cfvo type="max"/>
        <color rgb="FF638EC6"/>
      </dataBar>
      <extLst>
        <ext xmlns:x14="http://schemas.microsoft.com/office/spreadsheetml/2009/9/main" uri="{B025F937-C7B1-47D3-B67F-A62EFF666E3E}">
          <x14:id>{6852FF3C-83E9-49CD-A21F-443B5656A118}</x14:id>
        </ext>
      </extLst>
    </cfRule>
    <cfRule type="dataBar" priority="278">
      <dataBar>
        <cfvo type="min"/>
        <cfvo type="max"/>
        <color theme="0" tint="-0.34998626667073579"/>
      </dataBar>
      <extLst>
        <ext xmlns:x14="http://schemas.microsoft.com/office/spreadsheetml/2009/9/main" uri="{B025F937-C7B1-47D3-B67F-A62EFF666E3E}">
          <x14:id>{CE63D6A3-D4CA-4BC5-AB18-B90D9CA3734D}</x14:id>
        </ext>
      </extLst>
    </cfRule>
    <cfRule type="dataBar" priority="277">
      <dataBar showValue="0">
        <cfvo type="min"/>
        <cfvo type="max"/>
        <color theme="0" tint="-0.34998626667073579"/>
      </dataBar>
      <extLst>
        <ext xmlns:x14="http://schemas.microsoft.com/office/spreadsheetml/2009/9/main" uri="{B025F937-C7B1-47D3-B67F-A62EFF666E3E}">
          <x14:id>{6C560902-BF31-460B-ACBE-5C7B4A7415D1}</x14:id>
        </ext>
      </extLst>
    </cfRule>
    <cfRule type="dataBar" priority="280">
      <dataBar>
        <cfvo type="min"/>
        <cfvo type="max"/>
        <color theme="0" tint="-0.499984740745262"/>
      </dataBar>
      <extLst>
        <ext xmlns:x14="http://schemas.microsoft.com/office/spreadsheetml/2009/9/main" uri="{B025F937-C7B1-47D3-B67F-A62EFF666E3E}">
          <x14:id>{CFECB918-6C6A-49CD-8136-6CC639AD6BEA}</x14:id>
        </ext>
      </extLst>
    </cfRule>
  </conditionalFormatting>
  <conditionalFormatting sqref="H854:H870">
    <cfRule type="dataBar" priority="275">
      <dataBar showValue="0">
        <cfvo type="min"/>
        <cfvo type="max"/>
        <color rgb="FF638EC6"/>
      </dataBar>
      <extLst>
        <ext xmlns:x14="http://schemas.microsoft.com/office/spreadsheetml/2009/9/main" uri="{B025F937-C7B1-47D3-B67F-A62EFF666E3E}">
          <x14:id>{BA424CA7-5141-4220-8CFF-8AC9F81FA0DB}</x14:id>
        </ext>
      </extLst>
    </cfRule>
    <cfRule type="dataBar" priority="273">
      <dataBar showValue="0">
        <cfvo type="min"/>
        <cfvo type="max"/>
        <color theme="0" tint="-0.34998626667073579"/>
      </dataBar>
      <extLst>
        <ext xmlns:x14="http://schemas.microsoft.com/office/spreadsheetml/2009/9/main" uri="{B025F937-C7B1-47D3-B67F-A62EFF666E3E}">
          <x14:id>{7E746D28-9425-4F3E-B01D-64686DB8A2CF}</x14:id>
        </ext>
      </extLst>
    </cfRule>
    <cfRule type="dataBar" priority="274">
      <dataBar>
        <cfvo type="min"/>
        <cfvo type="max"/>
        <color theme="0" tint="-0.34998626667073579"/>
      </dataBar>
      <extLst>
        <ext xmlns:x14="http://schemas.microsoft.com/office/spreadsheetml/2009/9/main" uri="{B025F937-C7B1-47D3-B67F-A62EFF666E3E}">
          <x14:id>{0700C453-5E31-43E8-9C35-AFA30B7CF8A6}</x14:id>
        </ext>
      </extLst>
    </cfRule>
    <cfRule type="dataBar" priority="276">
      <dataBar>
        <cfvo type="min"/>
        <cfvo type="max"/>
        <color theme="0" tint="-0.499984740745262"/>
      </dataBar>
      <extLst>
        <ext xmlns:x14="http://schemas.microsoft.com/office/spreadsheetml/2009/9/main" uri="{B025F937-C7B1-47D3-B67F-A62EFF666E3E}">
          <x14:id>{D0B8AB89-06E5-4706-B24E-D781D3C2AA95}</x14:id>
        </ext>
      </extLst>
    </cfRule>
  </conditionalFormatting>
  <conditionalFormatting sqref="H872:H884">
    <cfRule type="dataBar" priority="270">
      <dataBar>
        <cfvo type="min"/>
        <cfvo type="max"/>
        <color theme="0" tint="-0.34998626667073579"/>
      </dataBar>
      <extLst>
        <ext xmlns:x14="http://schemas.microsoft.com/office/spreadsheetml/2009/9/main" uri="{B025F937-C7B1-47D3-B67F-A62EFF666E3E}">
          <x14:id>{4CA65663-1C98-482E-8EDF-6FF7AB2D1FC4}</x14:id>
        </ext>
      </extLst>
    </cfRule>
    <cfRule type="dataBar" priority="271">
      <dataBar showValue="0">
        <cfvo type="min"/>
        <cfvo type="max"/>
        <color rgb="FF638EC6"/>
      </dataBar>
      <extLst>
        <ext xmlns:x14="http://schemas.microsoft.com/office/spreadsheetml/2009/9/main" uri="{B025F937-C7B1-47D3-B67F-A62EFF666E3E}">
          <x14:id>{5134F621-2024-42EB-83D5-0AF3CF131336}</x14:id>
        </ext>
      </extLst>
    </cfRule>
    <cfRule type="dataBar" priority="272">
      <dataBar>
        <cfvo type="min"/>
        <cfvo type="max"/>
        <color theme="0" tint="-0.499984740745262"/>
      </dataBar>
      <extLst>
        <ext xmlns:x14="http://schemas.microsoft.com/office/spreadsheetml/2009/9/main" uri="{B025F937-C7B1-47D3-B67F-A62EFF666E3E}">
          <x14:id>{B522D012-4F81-4732-AE0B-4066431E81BA}</x14:id>
        </ext>
      </extLst>
    </cfRule>
    <cfRule type="dataBar" priority="269">
      <dataBar showValue="0">
        <cfvo type="min"/>
        <cfvo type="max"/>
        <color theme="0" tint="-0.34998626667073579"/>
      </dataBar>
      <extLst>
        <ext xmlns:x14="http://schemas.microsoft.com/office/spreadsheetml/2009/9/main" uri="{B025F937-C7B1-47D3-B67F-A62EFF666E3E}">
          <x14:id>{BA4AD4A4-60A7-4FC1-BB81-02B9E05C3690}</x14:id>
        </ext>
      </extLst>
    </cfRule>
  </conditionalFormatting>
  <conditionalFormatting sqref="H886:H888">
    <cfRule type="dataBar" priority="266">
      <dataBar>
        <cfvo type="min"/>
        <cfvo type="max"/>
        <color theme="0" tint="-0.34998626667073579"/>
      </dataBar>
      <extLst>
        <ext xmlns:x14="http://schemas.microsoft.com/office/spreadsheetml/2009/9/main" uri="{B025F937-C7B1-47D3-B67F-A62EFF666E3E}">
          <x14:id>{BE5C8C03-0C12-4C15-9844-4D945E163914}</x14:id>
        </ext>
      </extLst>
    </cfRule>
    <cfRule type="dataBar" priority="267">
      <dataBar showValue="0">
        <cfvo type="min"/>
        <cfvo type="max"/>
        <color rgb="FF638EC6"/>
      </dataBar>
      <extLst>
        <ext xmlns:x14="http://schemas.microsoft.com/office/spreadsheetml/2009/9/main" uri="{B025F937-C7B1-47D3-B67F-A62EFF666E3E}">
          <x14:id>{FD05785B-30BF-4475-894C-FBF8C9031D8D}</x14:id>
        </ext>
      </extLst>
    </cfRule>
    <cfRule type="dataBar" priority="268">
      <dataBar>
        <cfvo type="min"/>
        <cfvo type="max"/>
        <color theme="0" tint="-0.499984740745262"/>
      </dataBar>
      <extLst>
        <ext xmlns:x14="http://schemas.microsoft.com/office/spreadsheetml/2009/9/main" uri="{B025F937-C7B1-47D3-B67F-A62EFF666E3E}">
          <x14:id>{D571FAEA-DD5A-4677-96D6-EEDF07DCD611}</x14:id>
        </ext>
      </extLst>
    </cfRule>
    <cfRule type="dataBar" priority="265">
      <dataBar showValue="0">
        <cfvo type="min"/>
        <cfvo type="max"/>
        <color theme="0" tint="-0.34998626667073579"/>
      </dataBar>
      <extLst>
        <ext xmlns:x14="http://schemas.microsoft.com/office/spreadsheetml/2009/9/main" uri="{B025F937-C7B1-47D3-B67F-A62EFF666E3E}">
          <x14:id>{BD49E99D-FA94-4841-A22D-A11CE2DD1D30}</x14:id>
        </ext>
      </extLst>
    </cfRule>
  </conditionalFormatting>
  <conditionalFormatting sqref="H890:H894">
    <cfRule type="dataBar" priority="541">
      <dataBar showValue="0">
        <cfvo type="min"/>
        <cfvo type="max"/>
        <color theme="0" tint="-0.34998626667073579"/>
      </dataBar>
      <extLst>
        <ext xmlns:x14="http://schemas.microsoft.com/office/spreadsheetml/2009/9/main" uri="{B025F937-C7B1-47D3-B67F-A62EFF666E3E}">
          <x14:id>{830094F2-8B34-49DB-AD61-4603D5C5B773}</x14:id>
        </ext>
      </extLst>
    </cfRule>
    <cfRule type="dataBar" priority="542">
      <dataBar>
        <cfvo type="min"/>
        <cfvo type="max"/>
        <color theme="0" tint="-0.34998626667073579"/>
      </dataBar>
      <extLst>
        <ext xmlns:x14="http://schemas.microsoft.com/office/spreadsheetml/2009/9/main" uri="{B025F937-C7B1-47D3-B67F-A62EFF666E3E}">
          <x14:id>{4D78F801-DB1F-44B8-9F66-326220132AE4}</x14:id>
        </ext>
      </extLst>
    </cfRule>
    <cfRule type="dataBar" priority="543">
      <dataBar showValue="0">
        <cfvo type="min"/>
        <cfvo type="max"/>
        <color rgb="FF638EC6"/>
      </dataBar>
      <extLst>
        <ext xmlns:x14="http://schemas.microsoft.com/office/spreadsheetml/2009/9/main" uri="{B025F937-C7B1-47D3-B67F-A62EFF666E3E}">
          <x14:id>{29DF851B-1FA3-45D2-A3D8-E91F70A6A443}</x14:id>
        </ext>
      </extLst>
    </cfRule>
    <cfRule type="dataBar" priority="544">
      <dataBar>
        <cfvo type="min"/>
        <cfvo type="max"/>
        <color theme="0" tint="-0.499984740745262"/>
      </dataBar>
      <extLst>
        <ext xmlns:x14="http://schemas.microsoft.com/office/spreadsheetml/2009/9/main" uri="{B025F937-C7B1-47D3-B67F-A62EFF666E3E}">
          <x14:id>{8C2D065F-4ABF-4875-BDA6-EDCE875C4F6E}</x14:id>
        </ext>
      </extLst>
    </cfRule>
  </conditionalFormatting>
  <conditionalFormatting sqref="H896:H907">
    <cfRule type="dataBar" priority="264">
      <dataBar>
        <cfvo type="min"/>
        <cfvo type="max"/>
        <color theme="0" tint="-0.499984740745262"/>
      </dataBar>
      <extLst>
        <ext xmlns:x14="http://schemas.microsoft.com/office/spreadsheetml/2009/9/main" uri="{B025F937-C7B1-47D3-B67F-A62EFF666E3E}">
          <x14:id>{7FFF2D49-1E13-4619-98F7-33C9806795B9}</x14:id>
        </ext>
      </extLst>
    </cfRule>
    <cfRule type="dataBar" priority="263">
      <dataBar showValue="0">
        <cfvo type="min"/>
        <cfvo type="max"/>
        <color rgb="FF638EC6"/>
      </dataBar>
      <extLst>
        <ext xmlns:x14="http://schemas.microsoft.com/office/spreadsheetml/2009/9/main" uri="{B025F937-C7B1-47D3-B67F-A62EFF666E3E}">
          <x14:id>{13393FA6-8B5A-4174-B47F-995DF40DE390}</x14:id>
        </ext>
      </extLst>
    </cfRule>
    <cfRule type="dataBar" priority="262">
      <dataBar>
        <cfvo type="min"/>
        <cfvo type="max"/>
        <color theme="0" tint="-0.34998626667073579"/>
      </dataBar>
      <extLst>
        <ext xmlns:x14="http://schemas.microsoft.com/office/spreadsheetml/2009/9/main" uri="{B025F937-C7B1-47D3-B67F-A62EFF666E3E}">
          <x14:id>{C109FF4E-0483-4164-BFA3-1963BD258481}</x14:id>
        </ext>
      </extLst>
    </cfRule>
    <cfRule type="dataBar" priority="261">
      <dataBar showValue="0">
        <cfvo type="min"/>
        <cfvo type="max"/>
        <color theme="0" tint="-0.34998626667073579"/>
      </dataBar>
      <extLst>
        <ext xmlns:x14="http://schemas.microsoft.com/office/spreadsheetml/2009/9/main" uri="{B025F937-C7B1-47D3-B67F-A62EFF666E3E}">
          <x14:id>{9881BA20-B14A-4BDA-844A-10D660B00E5D}</x14:id>
        </ext>
      </extLst>
    </cfRule>
  </conditionalFormatting>
  <conditionalFormatting sqref="H909:H944">
    <cfRule type="dataBar" priority="257">
      <dataBar showValue="0">
        <cfvo type="min"/>
        <cfvo type="max"/>
        <color theme="0" tint="-0.34998626667073579"/>
      </dataBar>
      <extLst>
        <ext xmlns:x14="http://schemas.microsoft.com/office/spreadsheetml/2009/9/main" uri="{B025F937-C7B1-47D3-B67F-A62EFF666E3E}">
          <x14:id>{CC08820C-2FEC-4F6D-A47F-A2FD5D50D4FC}</x14:id>
        </ext>
      </extLst>
    </cfRule>
    <cfRule type="dataBar" priority="260">
      <dataBar>
        <cfvo type="min"/>
        <cfvo type="max"/>
        <color theme="0" tint="-0.499984740745262"/>
      </dataBar>
      <extLst>
        <ext xmlns:x14="http://schemas.microsoft.com/office/spreadsheetml/2009/9/main" uri="{B025F937-C7B1-47D3-B67F-A62EFF666E3E}">
          <x14:id>{D9BFAA20-82C9-4F1B-A710-B4417995221A}</x14:id>
        </ext>
      </extLst>
    </cfRule>
    <cfRule type="dataBar" priority="259">
      <dataBar showValue="0">
        <cfvo type="min"/>
        <cfvo type="max"/>
        <color rgb="FF638EC6"/>
      </dataBar>
      <extLst>
        <ext xmlns:x14="http://schemas.microsoft.com/office/spreadsheetml/2009/9/main" uri="{B025F937-C7B1-47D3-B67F-A62EFF666E3E}">
          <x14:id>{3315B71A-4ED6-4B48-9BC8-624A4664A389}</x14:id>
        </ext>
      </extLst>
    </cfRule>
    <cfRule type="dataBar" priority="258">
      <dataBar>
        <cfvo type="min"/>
        <cfvo type="max"/>
        <color theme="0" tint="-0.34998626667073579"/>
      </dataBar>
      <extLst>
        <ext xmlns:x14="http://schemas.microsoft.com/office/spreadsheetml/2009/9/main" uri="{B025F937-C7B1-47D3-B67F-A62EFF666E3E}">
          <x14:id>{97DD7300-61BC-438A-832C-EA91C9A7624B}</x14:id>
        </ext>
      </extLst>
    </cfRule>
  </conditionalFormatting>
  <conditionalFormatting sqref="H946:H957">
    <cfRule type="dataBar" priority="254">
      <dataBar>
        <cfvo type="min"/>
        <cfvo type="max"/>
        <color theme="0" tint="-0.34998626667073579"/>
      </dataBar>
      <extLst>
        <ext xmlns:x14="http://schemas.microsoft.com/office/spreadsheetml/2009/9/main" uri="{B025F937-C7B1-47D3-B67F-A62EFF666E3E}">
          <x14:id>{7E8B882E-08A9-4193-AD80-0184998CE4F8}</x14:id>
        </ext>
      </extLst>
    </cfRule>
    <cfRule type="dataBar" priority="255">
      <dataBar showValue="0">
        <cfvo type="min"/>
        <cfvo type="max"/>
        <color rgb="FF638EC6"/>
      </dataBar>
      <extLst>
        <ext xmlns:x14="http://schemas.microsoft.com/office/spreadsheetml/2009/9/main" uri="{B025F937-C7B1-47D3-B67F-A62EFF666E3E}">
          <x14:id>{8B590F6B-D48F-4D3F-9EFA-1450B49BFCAA}</x14:id>
        </ext>
      </extLst>
    </cfRule>
    <cfRule type="dataBar" priority="256">
      <dataBar>
        <cfvo type="min"/>
        <cfvo type="max"/>
        <color theme="0" tint="-0.499984740745262"/>
      </dataBar>
      <extLst>
        <ext xmlns:x14="http://schemas.microsoft.com/office/spreadsheetml/2009/9/main" uri="{B025F937-C7B1-47D3-B67F-A62EFF666E3E}">
          <x14:id>{29C4E09E-DC86-4C8A-A174-80F8A487B3F5}</x14:id>
        </ext>
      </extLst>
    </cfRule>
    <cfRule type="dataBar" priority="253">
      <dataBar showValue="0">
        <cfvo type="min"/>
        <cfvo type="max"/>
        <color theme="0" tint="-0.34998626667073579"/>
      </dataBar>
      <extLst>
        <ext xmlns:x14="http://schemas.microsoft.com/office/spreadsheetml/2009/9/main" uri="{B025F937-C7B1-47D3-B67F-A62EFF666E3E}">
          <x14:id>{E313F69C-5267-4756-A9CF-7AB189348830}</x14:id>
        </ext>
      </extLst>
    </cfRule>
  </conditionalFormatting>
  <conditionalFormatting sqref="H959:H990">
    <cfRule type="dataBar" priority="251">
      <dataBar showValue="0">
        <cfvo type="min"/>
        <cfvo type="max"/>
        <color rgb="FF638EC6"/>
      </dataBar>
      <extLst>
        <ext xmlns:x14="http://schemas.microsoft.com/office/spreadsheetml/2009/9/main" uri="{B025F937-C7B1-47D3-B67F-A62EFF666E3E}">
          <x14:id>{1A9E53F5-5F33-4385-BCAF-4A58E82E1A69}</x14:id>
        </ext>
      </extLst>
    </cfRule>
    <cfRule type="dataBar" priority="250">
      <dataBar>
        <cfvo type="min"/>
        <cfvo type="max"/>
        <color theme="0" tint="-0.34998626667073579"/>
      </dataBar>
      <extLst>
        <ext xmlns:x14="http://schemas.microsoft.com/office/spreadsheetml/2009/9/main" uri="{B025F937-C7B1-47D3-B67F-A62EFF666E3E}">
          <x14:id>{EA53447E-B257-4239-B933-AE11C91DC315}</x14:id>
        </ext>
      </extLst>
    </cfRule>
    <cfRule type="dataBar" priority="249">
      <dataBar showValue="0">
        <cfvo type="min"/>
        <cfvo type="max"/>
        <color theme="0" tint="-0.34998626667073579"/>
      </dataBar>
      <extLst>
        <ext xmlns:x14="http://schemas.microsoft.com/office/spreadsheetml/2009/9/main" uri="{B025F937-C7B1-47D3-B67F-A62EFF666E3E}">
          <x14:id>{4E356A89-CE1C-422D-A03A-5E3221B0261C}</x14:id>
        </ext>
      </extLst>
    </cfRule>
    <cfRule type="dataBar" priority="252">
      <dataBar>
        <cfvo type="min"/>
        <cfvo type="max"/>
        <color theme="0" tint="-0.499984740745262"/>
      </dataBar>
      <extLst>
        <ext xmlns:x14="http://schemas.microsoft.com/office/spreadsheetml/2009/9/main" uri="{B025F937-C7B1-47D3-B67F-A62EFF666E3E}">
          <x14:id>{DA89C509-9E28-4A28-A1F5-9ECC90508FD6}</x14:id>
        </ext>
      </extLst>
    </cfRule>
  </conditionalFormatting>
  <conditionalFormatting sqref="H992:H1005">
    <cfRule type="dataBar" priority="248">
      <dataBar>
        <cfvo type="min"/>
        <cfvo type="max"/>
        <color theme="0" tint="-0.499984740745262"/>
      </dataBar>
      <extLst>
        <ext xmlns:x14="http://schemas.microsoft.com/office/spreadsheetml/2009/9/main" uri="{B025F937-C7B1-47D3-B67F-A62EFF666E3E}">
          <x14:id>{2A027B9A-24AC-4930-8341-EB38669E70B9}</x14:id>
        </ext>
      </extLst>
    </cfRule>
    <cfRule type="dataBar" priority="246">
      <dataBar>
        <cfvo type="min"/>
        <cfvo type="max"/>
        <color theme="0" tint="-0.34998626667073579"/>
      </dataBar>
      <extLst>
        <ext xmlns:x14="http://schemas.microsoft.com/office/spreadsheetml/2009/9/main" uri="{B025F937-C7B1-47D3-B67F-A62EFF666E3E}">
          <x14:id>{5CA55FFA-46F6-43C4-81E0-D05050B8557F}</x14:id>
        </ext>
      </extLst>
    </cfRule>
    <cfRule type="dataBar" priority="245">
      <dataBar showValue="0">
        <cfvo type="min"/>
        <cfvo type="max"/>
        <color theme="0" tint="-0.34998626667073579"/>
      </dataBar>
      <extLst>
        <ext xmlns:x14="http://schemas.microsoft.com/office/spreadsheetml/2009/9/main" uri="{B025F937-C7B1-47D3-B67F-A62EFF666E3E}">
          <x14:id>{825D3BD4-57EA-424A-9676-7F789D3AF824}</x14:id>
        </ext>
      </extLst>
    </cfRule>
    <cfRule type="dataBar" priority="247">
      <dataBar showValue="0">
        <cfvo type="min"/>
        <cfvo type="max"/>
        <color rgb="FF638EC6"/>
      </dataBar>
      <extLst>
        <ext xmlns:x14="http://schemas.microsoft.com/office/spreadsheetml/2009/9/main" uri="{B025F937-C7B1-47D3-B67F-A62EFF666E3E}">
          <x14:id>{3DA76390-587D-4EA0-8F08-34AF34161796}</x14:id>
        </ext>
      </extLst>
    </cfRule>
  </conditionalFormatting>
  <conditionalFormatting sqref="H1007:H1028">
    <cfRule type="dataBar" priority="241">
      <dataBar showValue="0">
        <cfvo type="min"/>
        <cfvo type="max"/>
        <color theme="0" tint="-0.34998626667073579"/>
      </dataBar>
      <extLst>
        <ext xmlns:x14="http://schemas.microsoft.com/office/spreadsheetml/2009/9/main" uri="{B025F937-C7B1-47D3-B67F-A62EFF666E3E}">
          <x14:id>{A766A6FE-8306-4D41-A17A-15D781C9D8A4}</x14:id>
        </ext>
      </extLst>
    </cfRule>
    <cfRule type="dataBar" priority="244">
      <dataBar>
        <cfvo type="min"/>
        <cfvo type="max"/>
        <color theme="0" tint="-0.499984740745262"/>
      </dataBar>
      <extLst>
        <ext xmlns:x14="http://schemas.microsoft.com/office/spreadsheetml/2009/9/main" uri="{B025F937-C7B1-47D3-B67F-A62EFF666E3E}">
          <x14:id>{2564CB23-75ED-4E49-AE0C-132140AC32E4}</x14:id>
        </ext>
      </extLst>
    </cfRule>
    <cfRule type="dataBar" priority="243">
      <dataBar showValue="0">
        <cfvo type="min"/>
        <cfvo type="max"/>
        <color rgb="FF638EC6"/>
      </dataBar>
      <extLst>
        <ext xmlns:x14="http://schemas.microsoft.com/office/spreadsheetml/2009/9/main" uri="{B025F937-C7B1-47D3-B67F-A62EFF666E3E}">
          <x14:id>{EC7438BC-7E33-4AF6-AF18-F780CB8F7637}</x14:id>
        </ext>
      </extLst>
    </cfRule>
    <cfRule type="dataBar" priority="242">
      <dataBar>
        <cfvo type="min"/>
        <cfvo type="max"/>
        <color theme="0" tint="-0.34998626667073579"/>
      </dataBar>
      <extLst>
        <ext xmlns:x14="http://schemas.microsoft.com/office/spreadsheetml/2009/9/main" uri="{B025F937-C7B1-47D3-B67F-A62EFF666E3E}">
          <x14:id>{4A5CABC6-B4AC-4D89-950D-DFD0959F6D2F}</x14:id>
        </ext>
      </extLst>
    </cfRule>
  </conditionalFormatting>
  <conditionalFormatting sqref="H1030:H1050">
    <cfRule type="dataBar" priority="240">
      <dataBar>
        <cfvo type="min"/>
        <cfvo type="max"/>
        <color theme="0" tint="-0.499984740745262"/>
      </dataBar>
      <extLst>
        <ext xmlns:x14="http://schemas.microsoft.com/office/spreadsheetml/2009/9/main" uri="{B025F937-C7B1-47D3-B67F-A62EFF666E3E}">
          <x14:id>{B173ABD9-BF1E-44FD-9AF5-E3BBF50759B2}</x14:id>
        </ext>
      </extLst>
    </cfRule>
    <cfRule type="dataBar" priority="239">
      <dataBar showValue="0">
        <cfvo type="min"/>
        <cfvo type="max"/>
        <color rgb="FF638EC6"/>
      </dataBar>
      <extLst>
        <ext xmlns:x14="http://schemas.microsoft.com/office/spreadsheetml/2009/9/main" uri="{B025F937-C7B1-47D3-B67F-A62EFF666E3E}">
          <x14:id>{87DEC126-D8FB-40AE-A283-303491ED0183}</x14:id>
        </ext>
      </extLst>
    </cfRule>
    <cfRule type="dataBar" priority="238">
      <dataBar>
        <cfvo type="min"/>
        <cfvo type="max"/>
        <color theme="0" tint="-0.34998626667073579"/>
      </dataBar>
      <extLst>
        <ext xmlns:x14="http://schemas.microsoft.com/office/spreadsheetml/2009/9/main" uri="{B025F937-C7B1-47D3-B67F-A62EFF666E3E}">
          <x14:id>{E42AA6A8-FE7D-42F1-AAE9-93A06610819C}</x14:id>
        </ext>
      </extLst>
    </cfRule>
    <cfRule type="dataBar" priority="237">
      <dataBar showValue="0">
        <cfvo type="min"/>
        <cfvo type="max"/>
        <color theme="0" tint="-0.34998626667073579"/>
      </dataBar>
      <extLst>
        <ext xmlns:x14="http://schemas.microsoft.com/office/spreadsheetml/2009/9/main" uri="{B025F937-C7B1-47D3-B67F-A62EFF666E3E}">
          <x14:id>{57FF35EF-B5BF-461C-8650-F05F3F840100}</x14:id>
        </ext>
      </extLst>
    </cfRule>
  </conditionalFormatting>
  <conditionalFormatting sqref="H1052:H1086">
    <cfRule type="dataBar" priority="236">
      <dataBar>
        <cfvo type="min"/>
        <cfvo type="max"/>
        <color theme="0" tint="-0.499984740745262"/>
      </dataBar>
      <extLst>
        <ext xmlns:x14="http://schemas.microsoft.com/office/spreadsheetml/2009/9/main" uri="{B025F937-C7B1-47D3-B67F-A62EFF666E3E}">
          <x14:id>{7FD7E0FD-E3FF-486C-9DB2-CE3B334A02DE}</x14:id>
        </ext>
      </extLst>
    </cfRule>
    <cfRule type="dataBar" priority="235">
      <dataBar showValue="0">
        <cfvo type="min"/>
        <cfvo type="max"/>
        <color rgb="FF638EC6"/>
      </dataBar>
      <extLst>
        <ext xmlns:x14="http://schemas.microsoft.com/office/spreadsheetml/2009/9/main" uri="{B025F937-C7B1-47D3-B67F-A62EFF666E3E}">
          <x14:id>{581D1682-FCCF-454D-816F-8F96603D2F72}</x14:id>
        </ext>
      </extLst>
    </cfRule>
    <cfRule type="dataBar" priority="234">
      <dataBar>
        <cfvo type="min"/>
        <cfvo type="max"/>
        <color theme="0" tint="-0.34998626667073579"/>
      </dataBar>
      <extLst>
        <ext xmlns:x14="http://schemas.microsoft.com/office/spreadsheetml/2009/9/main" uri="{B025F937-C7B1-47D3-B67F-A62EFF666E3E}">
          <x14:id>{A6BB600A-3B39-4E89-9C81-A8BBB43150AF}</x14:id>
        </ext>
      </extLst>
    </cfRule>
    <cfRule type="dataBar" priority="233">
      <dataBar showValue="0">
        <cfvo type="min"/>
        <cfvo type="max"/>
        <color theme="0" tint="-0.34998626667073579"/>
      </dataBar>
      <extLst>
        <ext xmlns:x14="http://schemas.microsoft.com/office/spreadsheetml/2009/9/main" uri="{B025F937-C7B1-47D3-B67F-A62EFF666E3E}">
          <x14:id>{692B1AE6-EDFC-46A3-92F4-ED8128222BCF}</x14:id>
        </ext>
      </extLst>
    </cfRule>
  </conditionalFormatting>
  <conditionalFormatting sqref="H1088:H1091">
    <cfRule type="dataBar" priority="229">
      <dataBar showValue="0">
        <cfvo type="min"/>
        <cfvo type="max"/>
        <color theme="0" tint="-0.34998626667073579"/>
      </dataBar>
      <extLst>
        <ext xmlns:x14="http://schemas.microsoft.com/office/spreadsheetml/2009/9/main" uri="{B025F937-C7B1-47D3-B67F-A62EFF666E3E}">
          <x14:id>{9292B69D-CA3A-4AB5-A255-68636AB867AB}</x14:id>
        </ext>
      </extLst>
    </cfRule>
    <cfRule type="dataBar" priority="232">
      <dataBar>
        <cfvo type="min"/>
        <cfvo type="max"/>
        <color theme="0" tint="-0.499984740745262"/>
      </dataBar>
      <extLst>
        <ext xmlns:x14="http://schemas.microsoft.com/office/spreadsheetml/2009/9/main" uri="{B025F937-C7B1-47D3-B67F-A62EFF666E3E}">
          <x14:id>{661D8A3E-1F6D-4547-A51F-1F1E7841EDA6}</x14:id>
        </ext>
      </extLst>
    </cfRule>
    <cfRule type="dataBar" priority="231">
      <dataBar showValue="0">
        <cfvo type="min"/>
        <cfvo type="max"/>
        <color rgb="FF638EC6"/>
      </dataBar>
      <extLst>
        <ext xmlns:x14="http://schemas.microsoft.com/office/spreadsheetml/2009/9/main" uri="{B025F937-C7B1-47D3-B67F-A62EFF666E3E}">
          <x14:id>{879B2C1C-6411-4921-86B7-F01C8BC90AD5}</x14:id>
        </ext>
      </extLst>
    </cfRule>
    <cfRule type="dataBar" priority="230">
      <dataBar>
        <cfvo type="min"/>
        <cfvo type="max"/>
        <color theme="0" tint="-0.34998626667073579"/>
      </dataBar>
      <extLst>
        <ext xmlns:x14="http://schemas.microsoft.com/office/spreadsheetml/2009/9/main" uri="{B025F937-C7B1-47D3-B67F-A62EFF666E3E}">
          <x14:id>{636034F2-93E7-46E8-8A60-1BA92F4AA7B9}</x14:id>
        </ext>
      </extLst>
    </cfRule>
  </conditionalFormatting>
  <conditionalFormatting sqref="H1093:H1100">
    <cfRule type="dataBar" priority="226">
      <dataBar>
        <cfvo type="min"/>
        <cfvo type="max"/>
        <color theme="0" tint="-0.34998626667073579"/>
      </dataBar>
      <extLst>
        <ext xmlns:x14="http://schemas.microsoft.com/office/spreadsheetml/2009/9/main" uri="{B025F937-C7B1-47D3-B67F-A62EFF666E3E}">
          <x14:id>{CB8C1CDE-558A-43E3-B2D7-818B8CCF49B5}</x14:id>
        </ext>
      </extLst>
    </cfRule>
    <cfRule type="dataBar" priority="228">
      <dataBar>
        <cfvo type="min"/>
        <cfvo type="max"/>
        <color theme="0" tint="-0.499984740745262"/>
      </dataBar>
      <extLst>
        <ext xmlns:x14="http://schemas.microsoft.com/office/spreadsheetml/2009/9/main" uri="{B025F937-C7B1-47D3-B67F-A62EFF666E3E}">
          <x14:id>{EEDB2F45-AC3A-4BA6-A555-2EE29E78CB20}</x14:id>
        </ext>
      </extLst>
    </cfRule>
    <cfRule type="dataBar" priority="227">
      <dataBar showValue="0">
        <cfvo type="min"/>
        <cfvo type="max"/>
        <color rgb="FF638EC6"/>
      </dataBar>
      <extLst>
        <ext xmlns:x14="http://schemas.microsoft.com/office/spreadsheetml/2009/9/main" uri="{B025F937-C7B1-47D3-B67F-A62EFF666E3E}">
          <x14:id>{92DA5A36-B5BE-446E-8F50-57BF8C6AD55C}</x14:id>
        </ext>
      </extLst>
    </cfRule>
    <cfRule type="dataBar" priority="225">
      <dataBar showValue="0">
        <cfvo type="min"/>
        <cfvo type="max"/>
        <color theme="0" tint="-0.34998626667073579"/>
      </dataBar>
      <extLst>
        <ext xmlns:x14="http://schemas.microsoft.com/office/spreadsheetml/2009/9/main" uri="{B025F937-C7B1-47D3-B67F-A62EFF666E3E}">
          <x14:id>{41E68202-A171-41F4-9397-815B53BCAC02}</x14:id>
        </ext>
      </extLst>
    </cfRule>
  </conditionalFormatting>
  <conditionalFormatting sqref="H1102:H1292">
    <cfRule type="dataBar" priority="224">
      <dataBar>
        <cfvo type="min"/>
        <cfvo type="max"/>
        <color theme="0" tint="-0.499984740745262"/>
      </dataBar>
      <extLst>
        <ext xmlns:x14="http://schemas.microsoft.com/office/spreadsheetml/2009/9/main" uri="{B025F937-C7B1-47D3-B67F-A62EFF666E3E}">
          <x14:id>{B2399B22-0314-4CE6-84BF-ADDAE02C1FE9}</x14:id>
        </ext>
      </extLst>
    </cfRule>
    <cfRule type="dataBar" priority="223">
      <dataBar showValue="0">
        <cfvo type="min"/>
        <cfvo type="max"/>
        <color rgb="FF638EC6"/>
      </dataBar>
      <extLst>
        <ext xmlns:x14="http://schemas.microsoft.com/office/spreadsheetml/2009/9/main" uri="{B025F937-C7B1-47D3-B67F-A62EFF666E3E}">
          <x14:id>{9D8D7923-6FB4-45E2-AF1A-E1115AE7771D}</x14:id>
        </ext>
      </extLst>
    </cfRule>
    <cfRule type="dataBar" priority="222">
      <dataBar>
        <cfvo type="min"/>
        <cfvo type="max"/>
        <color theme="0" tint="-0.34998626667073579"/>
      </dataBar>
      <extLst>
        <ext xmlns:x14="http://schemas.microsoft.com/office/spreadsheetml/2009/9/main" uri="{B025F937-C7B1-47D3-B67F-A62EFF666E3E}">
          <x14:id>{49EC3CE7-2A67-4537-9A78-1FB64D0D3C96}</x14:id>
        </ext>
      </extLst>
    </cfRule>
    <cfRule type="dataBar" priority="221">
      <dataBar showValue="0">
        <cfvo type="min"/>
        <cfvo type="max"/>
        <color theme="0" tint="-0.34998626667073579"/>
      </dataBar>
      <extLst>
        <ext xmlns:x14="http://schemas.microsoft.com/office/spreadsheetml/2009/9/main" uri="{B025F937-C7B1-47D3-B67F-A62EFF666E3E}">
          <x14:id>{1C36B915-266C-4972-8A44-E231B5023801}</x14:id>
        </ext>
      </extLst>
    </cfRule>
  </conditionalFormatting>
  <conditionalFormatting sqref="H1294:H1310">
    <cfRule type="dataBar" priority="220">
      <dataBar>
        <cfvo type="min"/>
        <cfvo type="max"/>
        <color theme="0" tint="-0.499984740745262"/>
      </dataBar>
      <extLst>
        <ext xmlns:x14="http://schemas.microsoft.com/office/spreadsheetml/2009/9/main" uri="{B025F937-C7B1-47D3-B67F-A62EFF666E3E}">
          <x14:id>{702E54DF-22F9-4464-82B8-19CD58915EB6}</x14:id>
        </ext>
      </extLst>
    </cfRule>
    <cfRule type="dataBar" priority="219">
      <dataBar showValue="0">
        <cfvo type="min"/>
        <cfvo type="max"/>
        <color rgb="FF638EC6"/>
      </dataBar>
      <extLst>
        <ext xmlns:x14="http://schemas.microsoft.com/office/spreadsheetml/2009/9/main" uri="{B025F937-C7B1-47D3-B67F-A62EFF666E3E}">
          <x14:id>{5A156B23-448B-4EA5-A95D-7F6ADE7D98A9}</x14:id>
        </ext>
      </extLst>
    </cfRule>
    <cfRule type="dataBar" priority="218">
      <dataBar>
        <cfvo type="min"/>
        <cfvo type="max"/>
        <color theme="0" tint="-0.34998626667073579"/>
      </dataBar>
      <extLst>
        <ext xmlns:x14="http://schemas.microsoft.com/office/spreadsheetml/2009/9/main" uri="{B025F937-C7B1-47D3-B67F-A62EFF666E3E}">
          <x14:id>{339C7045-8959-433B-9E02-7FAF74B78DD5}</x14:id>
        </ext>
      </extLst>
    </cfRule>
    <cfRule type="dataBar" priority="217">
      <dataBar showValue="0">
        <cfvo type="min"/>
        <cfvo type="max"/>
        <color theme="0" tint="-0.34998626667073579"/>
      </dataBar>
      <extLst>
        <ext xmlns:x14="http://schemas.microsoft.com/office/spreadsheetml/2009/9/main" uri="{B025F937-C7B1-47D3-B67F-A62EFF666E3E}">
          <x14:id>{08CC6A0E-7071-4650-8484-3F5157110FDB}</x14:id>
        </ext>
      </extLst>
    </cfRule>
  </conditionalFormatting>
  <conditionalFormatting sqref="H1313:H1322">
    <cfRule type="dataBar" priority="216">
      <dataBar>
        <cfvo type="min"/>
        <cfvo type="max"/>
        <color theme="0" tint="-0.499984740745262"/>
      </dataBar>
      <extLst>
        <ext xmlns:x14="http://schemas.microsoft.com/office/spreadsheetml/2009/9/main" uri="{B025F937-C7B1-47D3-B67F-A62EFF666E3E}">
          <x14:id>{1EC296A5-8268-4625-9018-51A3F47E8A30}</x14:id>
        </ext>
      </extLst>
    </cfRule>
    <cfRule type="dataBar" priority="214">
      <dataBar>
        <cfvo type="min"/>
        <cfvo type="max"/>
        <color theme="0" tint="-0.34998626667073579"/>
      </dataBar>
      <extLst>
        <ext xmlns:x14="http://schemas.microsoft.com/office/spreadsheetml/2009/9/main" uri="{B025F937-C7B1-47D3-B67F-A62EFF666E3E}">
          <x14:id>{5B0E03E4-CF76-4CFA-8D09-418029050D79}</x14:id>
        </ext>
      </extLst>
    </cfRule>
    <cfRule type="dataBar" priority="213">
      <dataBar showValue="0">
        <cfvo type="min"/>
        <cfvo type="max"/>
        <color theme="0" tint="-0.34998626667073579"/>
      </dataBar>
      <extLst>
        <ext xmlns:x14="http://schemas.microsoft.com/office/spreadsheetml/2009/9/main" uri="{B025F937-C7B1-47D3-B67F-A62EFF666E3E}">
          <x14:id>{33F53675-498C-4568-8C48-EA1220889D30}</x14:id>
        </ext>
      </extLst>
    </cfRule>
    <cfRule type="dataBar" priority="215">
      <dataBar showValue="0">
        <cfvo type="min"/>
        <cfvo type="max"/>
        <color rgb="FF638EC6"/>
      </dataBar>
      <extLst>
        <ext xmlns:x14="http://schemas.microsoft.com/office/spreadsheetml/2009/9/main" uri="{B025F937-C7B1-47D3-B67F-A62EFF666E3E}">
          <x14:id>{2C07B9C7-04E7-46FA-9E24-BA2BC817CED9}</x14:id>
        </ext>
      </extLst>
    </cfRule>
  </conditionalFormatting>
  <conditionalFormatting sqref="H1324:H1709">
    <cfRule type="dataBar" priority="212">
      <dataBar>
        <cfvo type="min"/>
        <cfvo type="max"/>
        <color theme="0" tint="-0.499984740745262"/>
      </dataBar>
      <extLst>
        <ext xmlns:x14="http://schemas.microsoft.com/office/spreadsheetml/2009/9/main" uri="{B025F937-C7B1-47D3-B67F-A62EFF666E3E}">
          <x14:id>{4CEACBA1-88C1-468E-85D8-6E90C2ABECEE}</x14:id>
        </ext>
      </extLst>
    </cfRule>
    <cfRule type="dataBar" priority="211">
      <dataBar showValue="0">
        <cfvo type="min"/>
        <cfvo type="max"/>
        <color rgb="FF638EC6"/>
      </dataBar>
      <extLst>
        <ext xmlns:x14="http://schemas.microsoft.com/office/spreadsheetml/2009/9/main" uri="{B025F937-C7B1-47D3-B67F-A62EFF666E3E}">
          <x14:id>{7D2174B0-DCB4-49EA-9983-815242773593}</x14:id>
        </ext>
      </extLst>
    </cfRule>
    <cfRule type="dataBar" priority="210">
      <dataBar>
        <cfvo type="min"/>
        <cfvo type="max"/>
        <color theme="0" tint="-0.34998626667073579"/>
      </dataBar>
      <extLst>
        <ext xmlns:x14="http://schemas.microsoft.com/office/spreadsheetml/2009/9/main" uri="{B025F937-C7B1-47D3-B67F-A62EFF666E3E}">
          <x14:id>{EE96DC03-FADE-46ED-BE70-F2F957C9539B}</x14:id>
        </ext>
      </extLst>
    </cfRule>
    <cfRule type="dataBar" priority="209">
      <dataBar showValue="0">
        <cfvo type="min"/>
        <cfvo type="max"/>
        <color theme="0" tint="-0.34998626667073579"/>
      </dataBar>
      <extLst>
        <ext xmlns:x14="http://schemas.microsoft.com/office/spreadsheetml/2009/9/main" uri="{B025F937-C7B1-47D3-B67F-A62EFF666E3E}">
          <x14:id>{20095455-1CC4-4F12-B746-FD7DAE03798C}</x14:id>
        </ext>
      </extLst>
    </cfRule>
  </conditionalFormatting>
  <conditionalFormatting sqref="H1711:H1756">
    <cfRule type="dataBar" priority="536">
      <dataBar>
        <cfvo type="min"/>
        <cfvo type="max"/>
        <color theme="0" tint="-0.499984740745262"/>
      </dataBar>
      <extLst>
        <ext xmlns:x14="http://schemas.microsoft.com/office/spreadsheetml/2009/9/main" uri="{B025F937-C7B1-47D3-B67F-A62EFF666E3E}">
          <x14:id>{3B3461FD-59BA-460E-A61D-B430EA821F5E}</x14:id>
        </ext>
      </extLst>
    </cfRule>
    <cfRule type="dataBar" priority="533">
      <dataBar showValue="0">
        <cfvo type="min"/>
        <cfvo type="max"/>
        <color theme="0" tint="-0.34998626667073579"/>
      </dataBar>
      <extLst>
        <ext xmlns:x14="http://schemas.microsoft.com/office/spreadsheetml/2009/9/main" uri="{B025F937-C7B1-47D3-B67F-A62EFF666E3E}">
          <x14:id>{29B1866C-035B-418D-A918-CF3AA59E399F}</x14:id>
        </ext>
      </extLst>
    </cfRule>
    <cfRule type="dataBar" priority="534">
      <dataBar>
        <cfvo type="min"/>
        <cfvo type="max"/>
        <color theme="0" tint="-0.34998626667073579"/>
      </dataBar>
      <extLst>
        <ext xmlns:x14="http://schemas.microsoft.com/office/spreadsheetml/2009/9/main" uri="{B025F937-C7B1-47D3-B67F-A62EFF666E3E}">
          <x14:id>{9288C853-1C52-4F27-BCA8-17350A24358B}</x14:id>
        </ext>
      </extLst>
    </cfRule>
    <cfRule type="dataBar" priority="535">
      <dataBar showValue="0">
        <cfvo type="min"/>
        <cfvo type="max"/>
        <color rgb="FF638EC6"/>
      </dataBar>
      <extLst>
        <ext xmlns:x14="http://schemas.microsoft.com/office/spreadsheetml/2009/9/main" uri="{B025F937-C7B1-47D3-B67F-A62EFF666E3E}">
          <x14:id>{7D97626D-6925-4623-897B-C3B3C513B8F3}</x14:id>
        </ext>
      </extLst>
    </cfRule>
  </conditionalFormatting>
  <conditionalFormatting sqref="H1759:H1764">
    <cfRule type="dataBar" priority="208">
      <dataBar>
        <cfvo type="min"/>
        <cfvo type="max"/>
        <color theme="0" tint="-0.499984740745262"/>
      </dataBar>
      <extLst>
        <ext xmlns:x14="http://schemas.microsoft.com/office/spreadsheetml/2009/9/main" uri="{B025F937-C7B1-47D3-B67F-A62EFF666E3E}">
          <x14:id>{BA0B6FE0-E892-4CFA-9403-E7B5FDB10D98}</x14:id>
        </ext>
      </extLst>
    </cfRule>
    <cfRule type="dataBar" priority="207">
      <dataBar showValue="0">
        <cfvo type="min"/>
        <cfvo type="max"/>
        <color rgb="FF638EC6"/>
      </dataBar>
      <extLst>
        <ext xmlns:x14="http://schemas.microsoft.com/office/spreadsheetml/2009/9/main" uri="{B025F937-C7B1-47D3-B67F-A62EFF666E3E}">
          <x14:id>{C526C77D-6AD9-4770-8D7D-41D315C26B3C}</x14:id>
        </ext>
      </extLst>
    </cfRule>
    <cfRule type="dataBar" priority="206">
      <dataBar>
        <cfvo type="min"/>
        <cfvo type="max"/>
        <color theme="0" tint="-0.34998626667073579"/>
      </dataBar>
      <extLst>
        <ext xmlns:x14="http://schemas.microsoft.com/office/spreadsheetml/2009/9/main" uri="{B025F937-C7B1-47D3-B67F-A62EFF666E3E}">
          <x14:id>{3A4C4DDA-3AF3-4715-AA97-5C6193A0E32C}</x14:id>
        </ext>
      </extLst>
    </cfRule>
    <cfRule type="dataBar" priority="205">
      <dataBar showValue="0">
        <cfvo type="min"/>
        <cfvo type="max"/>
        <color theme="0" tint="-0.34998626667073579"/>
      </dataBar>
      <extLst>
        <ext xmlns:x14="http://schemas.microsoft.com/office/spreadsheetml/2009/9/main" uri="{B025F937-C7B1-47D3-B67F-A62EFF666E3E}">
          <x14:id>{3000393C-A5F1-4D11-8DC1-BBA5399C8F24}</x14:id>
        </ext>
      </extLst>
    </cfRule>
  </conditionalFormatting>
  <conditionalFormatting sqref="H1766:H1767">
    <cfRule type="dataBar" priority="203">
      <dataBar showValue="0">
        <cfvo type="min"/>
        <cfvo type="max"/>
        <color rgb="FF638EC6"/>
      </dataBar>
      <extLst>
        <ext xmlns:x14="http://schemas.microsoft.com/office/spreadsheetml/2009/9/main" uri="{B025F937-C7B1-47D3-B67F-A62EFF666E3E}">
          <x14:id>{2D9BB551-80CF-4E07-81FC-0A6559C0A37F}</x14:id>
        </ext>
      </extLst>
    </cfRule>
    <cfRule type="dataBar" priority="201">
      <dataBar showValue="0">
        <cfvo type="min"/>
        <cfvo type="max"/>
        <color theme="0" tint="-0.34998626667073579"/>
      </dataBar>
      <extLst>
        <ext xmlns:x14="http://schemas.microsoft.com/office/spreadsheetml/2009/9/main" uri="{B025F937-C7B1-47D3-B67F-A62EFF666E3E}">
          <x14:id>{CCCAF381-4D00-4EC7-9964-118A66E9BD3A}</x14:id>
        </ext>
      </extLst>
    </cfRule>
    <cfRule type="dataBar" priority="202">
      <dataBar>
        <cfvo type="min"/>
        <cfvo type="max"/>
        <color theme="0" tint="-0.34998626667073579"/>
      </dataBar>
      <extLst>
        <ext xmlns:x14="http://schemas.microsoft.com/office/spreadsheetml/2009/9/main" uri="{B025F937-C7B1-47D3-B67F-A62EFF666E3E}">
          <x14:id>{5634433E-C783-4D53-845F-C559E93E0AC6}</x14:id>
        </ext>
      </extLst>
    </cfRule>
    <cfRule type="dataBar" priority="204">
      <dataBar>
        <cfvo type="min"/>
        <cfvo type="max"/>
        <color theme="0" tint="-0.499984740745262"/>
      </dataBar>
      <extLst>
        <ext xmlns:x14="http://schemas.microsoft.com/office/spreadsheetml/2009/9/main" uri="{B025F937-C7B1-47D3-B67F-A62EFF666E3E}">
          <x14:id>{28DD8E57-C942-438E-A61F-99F5132AE23E}</x14:id>
        </ext>
      </extLst>
    </cfRule>
  </conditionalFormatting>
  <conditionalFormatting sqref="H1769:H1771">
    <cfRule type="dataBar" priority="198">
      <dataBar>
        <cfvo type="min"/>
        <cfvo type="max"/>
        <color theme="0" tint="-0.34998626667073579"/>
      </dataBar>
      <extLst>
        <ext xmlns:x14="http://schemas.microsoft.com/office/spreadsheetml/2009/9/main" uri="{B025F937-C7B1-47D3-B67F-A62EFF666E3E}">
          <x14:id>{B03DBB3B-5A24-4224-83D2-56BF25999252}</x14:id>
        </ext>
      </extLst>
    </cfRule>
    <cfRule type="dataBar" priority="197">
      <dataBar showValue="0">
        <cfvo type="min"/>
        <cfvo type="max"/>
        <color theme="0" tint="-0.34998626667073579"/>
      </dataBar>
      <extLst>
        <ext xmlns:x14="http://schemas.microsoft.com/office/spreadsheetml/2009/9/main" uri="{B025F937-C7B1-47D3-B67F-A62EFF666E3E}">
          <x14:id>{36207E38-840D-4558-B7F5-237BB6102AE7}</x14:id>
        </ext>
      </extLst>
    </cfRule>
    <cfRule type="dataBar" priority="200">
      <dataBar>
        <cfvo type="min"/>
        <cfvo type="max"/>
        <color theme="0" tint="-0.499984740745262"/>
      </dataBar>
      <extLst>
        <ext xmlns:x14="http://schemas.microsoft.com/office/spreadsheetml/2009/9/main" uri="{B025F937-C7B1-47D3-B67F-A62EFF666E3E}">
          <x14:id>{0BDBB43D-7D76-47F0-83C2-3D8673F6E3EF}</x14:id>
        </ext>
      </extLst>
    </cfRule>
    <cfRule type="dataBar" priority="199">
      <dataBar showValue="0">
        <cfvo type="min"/>
        <cfvo type="max"/>
        <color rgb="FF638EC6"/>
      </dataBar>
      <extLst>
        <ext xmlns:x14="http://schemas.microsoft.com/office/spreadsheetml/2009/9/main" uri="{B025F937-C7B1-47D3-B67F-A62EFF666E3E}">
          <x14:id>{90E6594D-5DB0-4E8F-97F9-8379E7B06AD1}</x14:id>
        </ext>
      </extLst>
    </cfRule>
  </conditionalFormatting>
  <conditionalFormatting sqref="H1773:H1796">
    <cfRule type="dataBar" priority="191">
      <dataBar showValue="0">
        <cfvo type="min"/>
        <cfvo type="max"/>
        <color rgb="FF638EC6"/>
      </dataBar>
      <extLst>
        <ext xmlns:x14="http://schemas.microsoft.com/office/spreadsheetml/2009/9/main" uri="{B025F937-C7B1-47D3-B67F-A62EFF666E3E}">
          <x14:id>{C9CF820C-E699-4780-93A3-4D772CB6F56F}</x14:id>
        </ext>
      </extLst>
    </cfRule>
    <cfRule type="dataBar" priority="192">
      <dataBar>
        <cfvo type="min"/>
        <cfvo type="max"/>
        <color theme="0" tint="-0.499984740745262"/>
      </dataBar>
      <extLst>
        <ext xmlns:x14="http://schemas.microsoft.com/office/spreadsheetml/2009/9/main" uri="{B025F937-C7B1-47D3-B67F-A62EFF666E3E}">
          <x14:id>{6D73B5BE-AF9A-4DE4-8406-AEFAE2175CE3}</x14:id>
        </ext>
      </extLst>
    </cfRule>
    <cfRule type="dataBar" priority="189">
      <dataBar showValue="0">
        <cfvo type="min"/>
        <cfvo type="max"/>
        <color theme="0" tint="-0.34998626667073579"/>
      </dataBar>
      <extLst>
        <ext xmlns:x14="http://schemas.microsoft.com/office/spreadsheetml/2009/9/main" uri="{B025F937-C7B1-47D3-B67F-A62EFF666E3E}">
          <x14:id>{CBF8E0FF-23E5-43E4-AF8B-4971170615B9}</x14:id>
        </ext>
      </extLst>
    </cfRule>
    <cfRule type="dataBar" priority="190">
      <dataBar>
        <cfvo type="min"/>
        <cfvo type="max"/>
        <color theme="0" tint="-0.34998626667073579"/>
      </dataBar>
      <extLst>
        <ext xmlns:x14="http://schemas.microsoft.com/office/spreadsheetml/2009/9/main" uri="{B025F937-C7B1-47D3-B67F-A62EFF666E3E}">
          <x14:id>{59EC2351-D631-4BA4-AE00-B730E9260B89}</x14:id>
        </ext>
      </extLst>
    </cfRule>
  </conditionalFormatting>
  <conditionalFormatting sqref="H1798:H1809">
    <cfRule type="dataBar" priority="2">
      <dataBar>
        <cfvo type="min"/>
        <cfvo type="max"/>
        <color theme="0" tint="-0.34998626667073579"/>
      </dataBar>
      <extLst>
        <ext xmlns:x14="http://schemas.microsoft.com/office/spreadsheetml/2009/9/main" uri="{B025F937-C7B1-47D3-B67F-A62EFF666E3E}">
          <x14:id>{11A61BA3-A63D-4E78-9B11-0478A6B21A27}</x14:id>
        </ext>
      </extLst>
    </cfRule>
    <cfRule type="dataBar" priority="3">
      <dataBar showValue="0">
        <cfvo type="min"/>
        <cfvo type="max"/>
        <color rgb="FF638EC6"/>
      </dataBar>
      <extLst>
        <ext xmlns:x14="http://schemas.microsoft.com/office/spreadsheetml/2009/9/main" uri="{B025F937-C7B1-47D3-B67F-A62EFF666E3E}">
          <x14:id>{CC2A13BE-1503-4356-9F99-194EF750E996}</x14:id>
        </ext>
      </extLst>
    </cfRule>
    <cfRule type="dataBar" priority="4">
      <dataBar>
        <cfvo type="min"/>
        <cfvo type="max"/>
        <color theme="0" tint="-0.499984740745262"/>
      </dataBar>
      <extLst>
        <ext xmlns:x14="http://schemas.microsoft.com/office/spreadsheetml/2009/9/main" uri="{B025F937-C7B1-47D3-B67F-A62EFF666E3E}">
          <x14:id>{D21BB49B-B420-4CEB-9374-25BAB75AE9A7}</x14:id>
        </ext>
      </extLst>
    </cfRule>
    <cfRule type="dataBar" priority="1">
      <dataBar showValue="0">
        <cfvo type="min"/>
        <cfvo type="max"/>
        <color theme="0" tint="-0.34998626667073579"/>
      </dataBar>
      <extLst>
        <ext xmlns:x14="http://schemas.microsoft.com/office/spreadsheetml/2009/9/main" uri="{B025F937-C7B1-47D3-B67F-A62EFF666E3E}">
          <x14:id>{F50D3D90-2649-423D-8A4C-D771F373384C}</x14:id>
        </ext>
      </extLst>
    </cfRule>
  </conditionalFormatting>
  <conditionalFormatting sqref="H1810:H1816 H1797">
    <cfRule type="dataBar" priority="193">
      <dataBar showValue="0">
        <cfvo type="min"/>
        <cfvo type="max"/>
        <color theme="0" tint="-0.34998626667073579"/>
      </dataBar>
      <extLst>
        <ext xmlns:x14="http://schemas.microsoft.com/office/spreadsheetml/2009/9/main" uri="{B025F937-C7B1-47D3-B67F-A62EFF666E3E}">
          <x14:id>{92C548DC-AAB0-475C-8D4E-2E38AF429D55}</x14:id>
        </ext>
      </extLst>
    </cfRule>
    <cfRule type="dataBar" priority="194">
      <dataBar>
        <cfvo type="min"/>
        <cfvo type="max"/>
        <color theme="0" tint="-0.34998626667073579"/>
      </dataBar>
      <extLst>
        <ext xmlns:x14="http://schemas.microsoft.com/office/spreadsheetml/2009/9/main" uri="{B025F937-C7B1-47D3-B67F-A62EFF666E3E}">
          <x14:id>{5886FF7A-C05D-4463-AE24-AB17C8D51D6B}</x14:id>
        </ext>
      </extLst>
    </cfRule>
    <cfRule type="dataBar" priority="195">
      <dataBar showValue="0">
        <cfvo type="min"/>
        <cfvo type="max"/>
        <color rgb="FF638EC6"/>
      </dataBar>
      <extLst>
        <ext xmlns:x14="http://schemas.microsoft.com/office/spreadsheetml/2009/9/main" uri="{B025F937-C7B1-47D3-B67F-A62EFF666E3E}">
          <x14:id>{34683F3D-0029-43A0-B053-0419E988922E}</x14:id>
        </ext>
      </extLst>
    </cfRule>
    <cfRule type="dataBar" priority="196">
      <dataBar>
        <cfvo type="min"/>
        <cfvo type="max"/>
        <color theme="0" tint="-0.499984740745262"/>
      </dataBar>
      <extLst>
        <ext xmlns:x14="http://schemas.microsoft.com/office/spreadsheetml/2009/9/main" uri="{B025F937-C7B1-47D3-B67F-A62EFF666E3E}">
          <x14:id>{9598F4C9-6172-4D24-A13D-902A85D6B555}</x14:id>
        </ext>
      </extLst>
    </cfRule>
  </conditionalFormatting>
  <conditionalFormatting sqref="H1818:H1825">
    <cfRule type="dataBar" priority="5">
      <dataBar showValue="0">
        <cfvo type="min"/>
        <cfvo type="max"/>
        <color theme="0" tint="-0.34998626667073579"/>
      </dataBar>
      <extLst>
        <ext xmlns:x14="http://schemas.microsoft.com/office/spreadsheetml/2009/9/main" uri="{B025F937-C7B1-47D3-B67F-A62EFF666E3E}">
          <x14:id>{CD1B816B-739A-4F4E-99AD-C4F63E6A02A8}</x14:id>
        </ext>
      </extLst>
    </cfRule>
    <cfRule type="dataBar" priority="6">
      <dataBar>
        <cfvo type="min"/>
        <cfvo type="max"/>
        <color theme="0" tint="-0.34998626667073579"/>
      </dataBar>
      <extLst>
        <ext xmlns:x14="http://schemas.microsoft.com/office/spreadsheetml/2009/9/main" uri="{B025F937-C7B1-47D3-B67F-A62EFF666E3E}">
          <x14:id>{3590A1B3-4A7B-40D0-ACFF-649EF9053E0B}</x14:id>
        </ext>
      </extLst>
    </cfRule>
    <cfRule type="dataBar" priority="8">
      <dataBar>
        <cfvo type="min"/>
        <cfvo type="max"/>
        <color theme="0" tint="-0.499984740745262"/>
      </dataBar>
      <extLst>
        <ext xmlns:x14="http://schemas.microsoft.com/office/spreadsheetml/2009/9/main" uri="{B025F937-C7B1-47D3-B67F-A62EFF666E3E}">
          <x14:id>{C6928F53-76DB-47AB-9BBD-798221C83571}</x14:id>
        </ext>
      </extLst>
    </cfRule>
    <cfRule type="dataBar" priority="7">
      <dataBar showValue="0">
        <cfvo type="min"/>
        <cfvo type="max"/>
        <color rgb="FF638EC6"/>
      </dataBar>
      <extLst>
        <ext xmlns:x14="http://schemas.microsoft.com/office/spreadsheetml/2009/9/main" uri="{B025F937-C7B1-47D3-B67F-A62EFF666E3E}">
          <x14:id>{561CDCF6-DB4A-4458-B275-BF8823AAB771}</x14:id>
        </ext>
      </extLst>
    </cfRule>
  </conditionalFormatting>
  <conditionalFormatting sqref="H1826:H1827">
    <cfRule type="dataBar" priority="9">
      <dataBar showValue="0">
        <cfvo type="min"/>
        <cfvo type="max"/>
        <color theme="0" tint="-0.34998626667073579"/>
      </dataBar>
      <extLst>
        <ext xmlns:x14="http://schemas.microsoft.com/office/spreadsheetml/2009/9/main" uri="{B025F937-C7B1-47D3-B67F-A62EFF666E3E}">
          <x14:id>{AB1E79B3-1F1D-4FCD-AFC2-1F7C093C9B1E}</x14:id>
        </ext>
      </extLst>
    </cfRule>
    <cfRule type="dataBar" priority="10">
      <dataBar>
        <cfvo type="min"/>
        <cfvo type="max"/>
        <color theme="0" tint="-0.34998626667073579"/>
      </dataBar>
      <extLst>
        <ext xmlns:x14="http://schemas.microsoft.com/office/spreadsheetml/2009/9/main" uri="{B025F937-C7B1-47D3-B67F-A62EFF666E3E}">
          <x14:id>{96BFACB8-47A2-4F24-966D-9579ACB966CF}</x14:id>
        </ext>
      </extLst>
    </cfRule>
    <cfRule type="dataBar" priority="11">
      <dataBar showValue="0">
        <cfvo type="min"/>
        <cfvo type="max"/>
        <color rgb="FF638EC6"/>
      </dataBar>
      <extLst>
        <ext xmlns:x14="http://schemas.microsoft.com/office/spreadsheetml/2009/9/main" uri="{B025F937-C7B1-47D3-B67F-A62EFF666E3E}">
          <x14:id>{35DF08CF-10B8-417A-95F4-AF15B7023690}</x14:id>
        </ext>
      </extLst>
    </cfRule>
    <cfRule type="dataBar" priority="12">
      <dataBar>
        <cfvo type="min"/>
        <cfvo type="max"/>
        <color theme="0" tint="-0.499984740745262"/>
      </dataBar>
      <extLst>
        <ext xmlns:x14="http://schemas.microsoft.com/office/spreadsheetml/2009/9/main" uri="{B025F937-C7B1-47D3-B67F-A62EFF666E3E}">
          <x14:id>{D0FC01FB-32BE-4180-BC3C-98E59FFD11D5}</x14:id>
        </ext>
      </extLst>
    </cfRule>
  </conditionalFormatting>
  <conditionalFormatting sqref="H1828:H1829">
    <cfRule type="dataBar" priority="16">
      <dataBar>
        <cfvo type="min"/>
        <cfvo type="max"/>
        <color theme="0" tint="-0.499984740745262"/>
      </dataBar>
      <extLst>
        <ext xmlns:x14="http://schemas.microsoft.com/office/spreadsheetml/2009/9/main" uri="{B025F937-C7B1-47D3-B67F-A62EFF666E3E}">
          <x14:id>{882712E7-870D-487E-9E62-4BD080010295}</x14:id>
        </ext>
      </extLst>
    </cfRule>
    <cfRule type="dataBar" priority="15">
      <dataBar showValue="0">
        <cfvo type="min"/>
        <cfvo type="max"/>
        <color rgb="FF638EC6"/>
      </dataBar>
      <extLst>
        <ext xmlns:x14="http://schemas.microsoft.com/office/spreadsheetml/2009/9/main" uri="{B025F937-C7B1-47D3-B67F-A62EFF666E3E}">
          <x14:id>{83772527-9015-4339-BECA-71866E4CA770}</x14:id>
        </ext>
      </extLst>
    </cfRule>
    <cfRule type="dataBar" priority="14">
      <dataBar>
        <cfvo type="min"/>
        <cfvo type="max"/>
        <color theme="0" tint="-0.34998626667073579"/>
      </dataBar>
      <extLst>
        <ext xmlns:x14="http://schemas.microsoft.com/office/spreadsheetml/2009/9/main" uri="{B025F937-C7B1-47D3-B67F-A62EFF666E3E}">
          <x14:id>{E0CB8501-D012-4EAC-9345-3DED6AC34DD7}</x14:id>
        </ext>
      </extLst>
    </cfRule>
    <cfRule type="dataBar" priority="13">
      <dataBar showValue="0">
        <cfvo type="min"/>
        <cfvo type="max"/>
        <color theme="0" tint="-0.34998626667073579"/>
      </dataBar>
      <extLst>
        <ext xmlns:x14="http://schemas.microsoft.com/office/spreadsheetml/2009/9/main" uri="{B025F937-C7B1-47D3-B67F-A62EFF666E3E}">
          <x14:id>{6B0AA381-B39F-4B7E-832F-DB04B807BDD6}</x14:id>
        </ext>
      </extLst>
    </cfRule>
  </conditionalFormatting>
  <conditionalFormatting sqref="H1832:H1835">
    <cfRule type="dataBar" priority="186">
      <dataBar>
        <cfvo type="min"/>
        <cfvo type="max"/>
        <color theme="0" tint="-0.34998626667073579"/>
      </dataBar>
      <extLst>
        <ext xmlns:x14="http://schemas.microsoft.com/office/spreadsheetml/2009/9/main" uri="{B025F937-C7B1-47D3-B67F-A62EFF666E3E}">
          <x14:id>{9A4144C4-5480-422B-963C-6CA352A15CF2}</x14:id>
        </ext>
      </extLst>
    </cfRule>
    <cfRule type="dataBar" priority="185">
      <dataBar showValue="0">
        <cfvo type="min"/>
        <cfvo type="max"/>
        <color theme="0" tint="-0.34998626667073579"/>
      </dataBar>
      <extLst>
        <ext xmlns:x14="http://schemas.microsoft.com/office/spreadsheetml/2009/9/main" uri="{B025F937-C7B1-47D3-B67F-A62EFF666E3E}">
          <x14:id>{1FE7EAF0-E334-4EDC-8DCB-1B9A2EF38040}</x14:id>
        </ext>
      </extLst>
    </cfRule>
    <cfRule type="dataBar" priority="187">
      <dataBar showValue="0">
        <cfvo type="min"/>
        <cfvo type="max"/>
        <color rgb="FF638EC6"/>
      </dataBar>
      <extLst>
        <ext xmlns:x14="http://schemas.microsoft.com/office/spreadsheetml/2009/9/main" uri="{B025F937-C7B1-47D3-B67F-A62EFF666E3E}">
          <x14:id>{231511F6-97E0-41DE-8EB6-74B1CE28A058}</x14:id>
        </ext>
      </extLst>
    </cfRule>
    <cfRule type="dataBar" priority="188">
      <dataBar>
        <cfvo type="min"/>
        <cfvo type="max"/>
        <color theme="0" tint="-0.499984740745262"/>
      </dataBar>
      <extLst>
        <ext xmlns:x14="http://schemas.microsoft.com/office/spreadsheetml/2009/9/main" uri="{B025F937-C7B1-47D3-B67F-A62EFF666E3E}">
          <x14:id>{D7130274-5BEA-4FAE-B241-2AA01C8C9191}</x14:id>
        </ext>
      </extLst>
    </cfRule>
  </conditionalFormatting>
  <conditionalFormatting sqref="H1837:H1839">
    <cfRule type="dataBar" priority="181">
      <dataBar showValue="0">
        <cfvo type="min"/>
        <cfvo type="max"/>
        <color theme="0" tint="-0.34998626667073579"/>
      </dataBar>
      <extLst>
        <ext xmlns:x14="http://schemas.microsoft.com/office/spreadsheetml/2009/9/main" uri="{B025F937-C7B1-47D3-B67F-A62EFF666E3E}">
          <x14:id>{591F86AB-5AEE-4B0D-9E0B-86E99554607B}</x14:id>
        </ext>
      </extLst>
    </cfRule>
    <cfRule type="dataBar" priority="182">
      <dataBar>
        <cfvo type="min"/>
        <cfvo type="max"/>
        <color theme="0" tint="-0.34998626667073579"/>
      </dataBar>
      <extLst>
        <ext xmlns:x14="http://schemas.microsoft.com/office/spreadsheetml/2009/9/main" uri="{B025F937-C7B1-47D3-B67F-A62EFF666E3E}">
          <x14:id>{5F30745E-2BCD-4A45-AED3-659B7B3E9860}</x14:id>
        </ext>
      </extLst>
    </cfRule>
    <cfRule type="dataBar" priority="183">
      <dataBar showValue="0">
        <cfvo type="min"/>
        <cfvo type="max"/>
        <color rgb="FF638EC6"/>
      </dataBar>
      <extLst>
        <ext xmlns:x14="http://schemas.microsoft.com/office/spreadsheetml/2009/9/main" uri="{B025F937-C7B1-47D3-B67F-A62EFF666E3E}">
          <x14:id>{021DA58D-690A-4966-A4B3-BD301C367DC7}</x14:id>
        </ext>
      </extLst>
    </cfRule>
    <cfRule type="dataBar" priority="184">
      <dataBar>
        <cfvo type="min"/>
        <cfvo type="max"/>
        <color theme="0" tint="-0.499984740745262"/>
      </dataBar>
      <extLst>
        <ext xmlns:x14="http://schemas.microsoft.com/office/spreadsheetml/2009/9/main" uri="{B025F937-C7B1-47D3-B67F-A62EFF666E3E}">
          <x14:id>{16AD0DD8-9821-4508-9BCC-D66E77BE4893}</x14:id>
        </ext>
      </extLst>
    </cfRule>
  </conditionalFormatting>
  <conditionalFormatting sqref="H1841:H1851">
    <cfRule type="dataBar" priority="177">
      <dataBar showValue="0">
        <cfvo type="min"/>
        <cfvo type="max"/>
        <color theme="0" tint="-0.34998626667073579"/>
      </dataBar>
      <extLst>
        <ext xmlns:x14="http://schemas.microsoft.com/office/spreadsheetml/2009/9/main" uri="{B025F937-C7B1-47D3-B67F-A62EFF666E3E}">
          <x14:id>{9BD81732-2D7C-4B9B-B199-4488FE5CD3A0}</x14:id>
        </ext>
      </extLst>
    </cfRule>
    <cfRule type="dataBar" priority="178">
      <dataBar>
        <cfvo type="min"/>
        <cfvo type="max"/>
        <color theme="0" tint="-0.34998626667073579"/>
      </dataBar>
      <extLst>
        <ext xmlns:x14="http://schemas.microsoft.com/office/spreadsheetml/2009/9/main" uri="{B025F937-C7B1-47D3-B67F-A62EFF666E3E}">
          <x14:id>{301E4203-22D6-4792-A3C8-1F0EEF19FB8E}</x14:id>
        </ext>
      </extLst>
    </cfRule>
    <cfRule type="dataBar" priority="179">
      <dataBar showValue="0">
        <cfvo type="min"/>
        <cfvo type="max"/>
        <color rgb="FF638EC6"/>
      </dataBar>
      <extLst>
        <ext xmlns:x14="http://schemas.microsoft.com/office/spreadsheetml/2009/9/main" uri="{B025F937-C7B1-47D3-B67F-A62EFF666E3E}">
          <x14:id>{15C80DD1-7E94-4D47-9F4D-0F638BCF9245}</x14:id>
        </ext>
      </extLst>
    </cfRule>
    <cfRule type="dataBar" priority="180">
      <dataBar>
        <cfvo type="min"/>
        <cfvo type="max"/>
        <color theme="0" tint="-0.499984740745262"/>
      </dataBar>
      <extLst>
        <ext xmlns:x14="http://schemas.microsoft.com/office/spreadsheetml/2009/9/main" uri="{B025F937-C7B1-47D3-B67F-A62EFF666E3E}">
          <x14:id>{5768B93B-21DA-43D8-962A-7EB10171A0D1}</x14:id>
        </ext>
      </extLst>
    </cfRule>
  </conditionalFormatting>
  <conditionalFormatting sqref="H1853:H1856">
    <cfRule type="dataBar" priority="173">
      <dataBar showValue="0">
        <cfvo type="min"/>
        <cfvo type="max"/>
        <color theme="0" tint="-0.34998626667073579"/>
      </dataBar>
      <extLst>
        <ext xmlns:x14="http://schemas.microsoft.com/office/spreadsheetml/2009/9/main" uri="{B025F937-C7B1-47D3-B67F-A62EFF666E3E}">
          <x14:id>{07076B01-6467-4513-925A-1AD9F65E5D70}</x14:id>
        </ext>
      </extLst>
    </cfRule>
    <cfRule type="dataBar" priority="174">
      <dataBar>
        <cfvo type="min"/>
        <cfvo type="max"/>
        <color theme="0" tint="-0.34998626667073579"/>
      </dataBar>
      <extLst>
        <ext xmlns:x14="http://schemas.microsoft.com/office/spreadsheetml/2009/9/main" uri="{B025F937-C7B1-47D3-B67F-A62EFF666E3E}">
          <x14:id>{1E7C69B5-3DAB-46A5-9F0D-773B65AF3578}</x14:id>
        </ext>
      </extLst>
    </cfRule>
    <cfRule type="dataBar" priority="175">
      <dataBar showValue="0">
        <cfvo type="min"/>
        <cfvo type="max"/>
        <color rgb="FF638EC6"/>
      </dataBar>
      <extLst>
        <ext xmlns:x14="http://schemas.microsoft.com/office/spreadsheetml/2009/9/main" uri="{B025F937-C7B1-47D3-B67F-A62EFF666E3E}">
          <x14:id>{FB7FBD6F-22CE-4BF0-90F2-1402A89CA9EB}</x14:id>
        </ext>
      </extLst>
    </cfRule>
    <cfRule type="dataBar" priority="176">
      <dataBar>
        <cfvo type="min"/>
        <cfvo type="max"/>
        <color theme="0" tint="-0.499984740745262"/>
      </dataBar>
      <extLst>
        <ext xmlns:x14="http://schemas.microsoft.com/office/spreadsheetml/2009/9/main" uri="{B025F937-C7B1-47D3-B67F-A62EFF666E3E}">
          <x14:id>{A5F86739-3E3C-4C1B-9CDA-9DED8F7655AA}</x14:id>
        </ext>
      </extLst>
    </cfRule>
  </conditionalFormatting>
  <conditionalFormatting sqref="H1858:H1891">
    <cfRule type="dataBar" priority="171">
      <dataBar showValue="0">
        <cfvo type="min"/>
        <cfvo type="max"/>
        <color rgb="FF638EC6"/>
      </dataBar>
      <extLst>
        <ext xmlns:x14="http://schemas.microsoft.com/office/spreadsheetml/2009/9/main" uri="{B025F937-C7B1-47D3-B67F-A62EFF666E3E}">
          <x14:id>{5DD62DB2-096F-4D07-B4CE-24C99CF1D82D}</x14:id>
        </ext>
      </extLst>
    </cfRule>
    <cfRule type="dataBar" priority="170">
      <dataBar>
        <cfvo type="min"/>
        <cfvo type="max"/>
        <color theme="0" tint="-0.34998626667073579"/>
      </dataBar>
      <extLst>
        <ext xmlns:x14="http://schemas.microsoft.com/office/spreadsheetml/2009/9/main" uri="{B025F937-C7B1-47D3-B67F-A62EFF666E3E}">
          <x14:id>{55264BC5-0B2E-44D6-A469-B5BA01FCE393}</x14:id>
        </ext>
      </extLst>
    </cfRule>
    <cfRule type="dataBar" priority="169">
      <dataBar showValue="0">
        <cfvo type="min"/>
        <cfvo type="max"/>
        <color theme="0" tint="-0.34998626667073579"/>
      </dataBar>
      <extLst>
        <ext xmlns:x14="http://schemas.microsoft.com/office/spreadsheetml/2009/9/main" uri="{B025F937-C7B1-47D3-B67F-A62EFF666E3E}">
          <x14:id>{EACDD424-7766-426A-B210-AA60EA287D6D}</x14:id>
        </ext>
      </extLst>
    </cfRule>
    <cfRule type="dataBar" priority="172">
      <dataBar>
        <cfvo type="min"/>
        <cfvo type="max"/>
        <color theme="0" tint="-0.499984740745262"/>
      </dataBar>
      <extLst>
        <ext xmlns:x14="http://schemas.microsoft.com/office/spreadsheetml/2009/9/main" uri="{B025F937-C7B1-47D3-B67F-A62EFF666E3E}">
          <x14:id>{CD225AB0-ECB7-4D4B-9519-35D0B420FA21}</x14:id>
        </ext>
      </extLst>
    </cfRule>
  </conditionalFormatting>
  <conditionalFormatting sqref="H1893:H1906">
    <cfRule type="dataBar" priority="165">
      <dataBar showValue="0">
        <cfvo type="min"/>
        <cfvo type="max"/>
        <color theme="0" tint="-0.34998626667073579"/>
      </dataBar>
      <extLst>
        <ext xmlns:x14="http://schemas.microsoft.com/office/spreadsheetml/2009/9/main" uri="{B025F937-C7B1-47D3-B67F-A62EFF666E3E}">
          <x14:id>{9C4BA9BF-5AA6-40CE-9133-1826B57D1D07}</x14:id>
        </ext>
      </extLst>
    </cfRule>
    <cfRule type="dataBar" priority="166">
      <dataBar>
        <cfvo type="min"/>
        <cfvo type="max"/>
        <color theme="0" tint="-0.34998626667073579"/>
      </dataBar>
      <extLst>
        <ext xmlns:x14="http://schemas.microsoft.com/office/spreadsheetml/2009/9/main" uri="{B025F937-C7B1-47D3-B67F-A62EFF666E3E}">
          <x14:id>{A07D5978-58BD-49BD-9639-17D20076CCAE}</x14:id>
        </ext>
      </extLst>
    </cfRule>
    <cfRule type="dataBar" priority="167">
      <dataBar showValue="0">
        <cfvo type="min"/>
        <cfvo type="max"/>
        <color rgb="FF638EC6"/>
      </dataBar>
      <extLst>
        <ext xmlns:x14="http://schemas.microsoft.com/office/spreadsheetml/2009/9/main" uri="{B025F937-C7B1-47D3-B67F-A62EFF666E3E}">
          <x14:id>{308505D8-A625-4763-A7C2-A60ADF232B7E}</x14:id>
        </ext>
      </extLst>
    </cfRule>
    <cfRule type="dataBar" priority="168">
      <dataBar>
        <cfvo type="min"/>
        <cfvo type="max"/>
        <color theme="0" tint="-0.499984740745262"/>
      </dataBar>
      <extLst>
        <ext xmlns:x14="http://schemas.microsoft.com/office/spreadsheetml/2009/9/main" uri="{B025F937-C7B1-47D3-B67F-A62EFF666E3E}">
          <x14:id>{FBD5620A-DE7C-402F-AC46-2005087207B1}</x14:id>
        </ext>
      </extLst>
    </cfRule>
  </conditionalFormatting>
  <conditionalFormatting sqref="H1908:H1916">
    <cfRule type="dataBar" priority="161">
      <dataBar showValue="0">
        <cfvo type="min"/>
        <cfvo type="max"/>
        <color theme="0" tint="-0.34998626667073579"/>
      </dataBar>
      <extLst>
        <ext xmlns:x14="http://schemas.microsoft.com/office/spreadsheetml/2009/9/main" uri="{B025F937-C7B1-47D3-B67F-A62EFF666E3E}">
          <x14:id>{7D4BC45B-574C-41BA-B32A-D43BD49B7C25}</x14:id>
        </ext>
      </extLst>
    </cfRule>
    <cfRule type="dataBar" priority="162">
      <dataBar>
        <cfvo type="min"/>
        <cfvo type="max"/>
        <color theme="0" tint="-0.34998626667073579"/>
      </dataBar>
      <extLst>
        <ext xmlns:x14="http://schemas.microsoft.com/office/spreadsheetml/2009/9/main" uri="{B025F937-C7B1-47D3-B67F-A62EFF666E3E}">
          <x14:id>{3FC7576C-A6A3-406F-B087-5218599DE406}</x14:id>
        </ext>
      </extLst>
    </cfRule>
    <cfRule type="dataBar" priority="164">
      <dataBar>
        <cfvo type="min"/>
        <cfvo type="max"/>
        <color theme="0" tint="-0.499984740745262"/>
      </dataBar>
      <extLst>
        <ext xmlns:x14="http://schemas.microsoft.com/office/spreadsheetml/2009/9/main" uri="{B025F937-C7B1-47D3-B67F-A62EFF666E3E}">
          <x14:id>{683986F5-DB56-4E96-9708-CE4B768E7FC8}</x14:id>
        </ext>
      </extLst>
    </cfRule>
    <cfRule type="dataBar" priority="163">
      <dataBar showValue="0">
        <cfvo type="min"/>
        <cfvo type="max"/>
        <color rgb="FF638EC6"/>
      </dataBar>
      <extLst>
        <ext xmlns:x14="http://schemas.microsoft.com/office/spreadsheetml/2009/9/main" uri="{B025F937-C7B1-47D3-B67F-A62EFF666E3E}">
          <x14:id>{E0427559-FFDD-4F40-A41E-13BDEF5EA23D}</x14:id>
        </ext>
      </extLst>
    </cfRule>
  </conditionalFormatting>
  <conditionalFormatting sqref="H1918:H1921">
    <cfRule type="dataBar" priority="159">
      <dataBar showValue="0">
        <cfvo type="min"/>
        <cfvo type="max"/>
        <color rgb="FF638EC6"/>
      </dataBar>
      <extLst>
        <ext xmlns:x14="http://schemas.microsoft.com/office/spreadsheetml/2009/9/main" uri="{B025F937-C7B1-47D3-B67F-A62EFF666E3E}">
          <x14:id>{D70E980C-CF43-42C2-BC4D-740372B2B5F2}</x14:id>
        </ext>
      </extLst>
    </cfRule>
    <cfRule type="dataBar" priority="160">
      <dataBar>
        <cfvo type="min"/>
        <cfvo type="max"/>
        <color theme="0" tint="-0.499984740745262"/>
      </dataBar>
      <extLst>
        <ext xmlns:x14="http://schemas.microsoft.com/office/spreadsheetml/2009/9/main" uri="{B025F937-C7B1-47D3-B67F-A62EFF666E3E}">
          <x14:id>{5191A050-6AC3-45DE-80A7-E87E746EFCA2}</x14:id>
        </ext>
      </extLst>
    </cfRule>
    <cfRule type="dataBar" priority="157">
      <dataBar showValue="0">
        <cfvo type="min"/>
        <cfvo type="max"/>
        <color theme="0" tint="-0.34998626667073579"/>
      </dataBar>
      <extLst>
        <ext xmlns:x14="http://schemas.microsoft.com/office/spreadsheetml/2009/9/main" uri="{B025F937-C7B1-47D3-B67F-A62EFF666E3E}">
          <x14:id>{50CB6080-C56A-40C2-B33F-805C70B009E4}</x14:id>
        </ext>
      </extLst>
    </cfRule>
    <cfRule type="dataBar" priority="158">
      <dataBar>
        <cfvo type="min"/>
        <cfvo type="max"/>
        <color theme="0" tint="-0.34998626667073579"/>
      </dataBar>
      <extLst>
        <ext xmlns:x14="http://schemas.microsoft.com/office/spreadsheetml/2009/9/main" uri="{B025F937-C7B1-47D3-B67F-A62EFF666E3E}">
          <x14:id>{EF3D4C17-5B92-492C-9D75-65D9D0DF3FEA}</x14:id>
        </ext>
      </extLst>
    </cfRule>
  </conditionalFormatting>
  <conditionalFormatting sqref="H1924:H1996">
    <cfRule type="dataBar" priority="155">
      <dataBar showValue="0">
        <cfvo type="min"/>
        <cfvo type="max"/>
        <color rgb="FF638EC6"/>
      </dataBar>
      <extLst>
        <ext xmlns:x14="http://schemas.microsoft.com/office/spreadsheetml/2009/9/main" uri="{B025F937-C7B1-47D3-B67F-A62EFF666E3E}">
          <x14:id>{AE37ECDE-7278-4818-B8F1-78839DB03B38}</x14:id>
        </ext>
      </extLst>
    </cfRule>
    <cfRule type="dataBar" priority="154">
      <dataBar>
        <cfvo type="min"/>
        <cfvo type="max"/>
        <color theme="0" tint="-0.34998626667073579"/>
      </dataBar>
      <extLst>
        <ext xmlns:x14="http://schemas.microsoft.com/office/spreadsheetml/2009/9/main" uri="{B025F937-C7B1-47D3-B67F-A62EFF666E3E}">
          <x14:id>{934C5582-0EF7-4E49-B2A7-485CD71D4596}</x14:id>
        </ext>
      </extLst>
    </cfRule>
    <cfRule type="dataBar" priority="153">
      <dataBar showValue="0">
        <cfvo type="min"/>
        <cfvo type="max"/>
        <color theme="0" tint="-0.34998626667073579"/>
      </dataBar>
      <extLst>
        <ext xmlns:x14="http://schemas.microsoft.com/office/spreadsheetml/2009/9/main" uri="{B025F937-C7B1-47D3-B67F-A62EFF666E3E}">
          <x14:id>{1C1B0E30-9B4F-489E-8920-EE4C03717BCE}</x14:id>
        </ext>
      </extLst>
    </cfRule>
    <cfRule type="dataBar" priority="156">
      <dataBar>
        <cfvo type="min"/>
        <cfvo type="max"/>
        <color theme="0" tint="-0.499984740745262"/>
      </dataBar>
      <extLst>
        <ext xmlns:x14="http://schemas.microsoft.com/office/spreadsheetml/2009/9/main" uri="{B025F937-C7B1-47D3-B67F-A62EFF666E3E}">
          <x14:id>{8BD74A44-F53C-44C2-9DF4-B3970E4AC21A}</x14:id>
        </ext>
      </extLst>
    </cfRule>
  </conditionalFormatting>
  <conditionalFormatting sqref="H1998:H2004">
    <cfRule type="dataBar" priority="152">
      <dataBar>
        <cfvo type="min"/>
        <cfvo type="max"/>
        <color theme="0" tint="-0.499984740745262"/>
      </dataBar>
      <extLst>
        <ext xmlns:x14="http://schemas.microsoft.com/office/spreadsheetml/2009/9/main" uri="{B025F937-C7B1-47D3-B67F-A62EFF666E3E}">
          <x14:id>{4BF5C79D-1AC9-43F2-AB58-F62B5404B919}</x14:id>
        </ext>
      </extLst>
    </cfRule>
    <cfRule type="dataBar" priority="151">
      <dataBar showValue="0">
        <cfvo type="min"/>
        <cfvo type="max"/>
        <color rgb="FF638EC6"/>
      </dataBar>
      <extLst>
        <ext xmlns:x14="http://schemas.microsoft.com/office/spreadsheetml/2009/9/main" uri="{B025F937-C7B1-47D3-B67F-A62EFF666E3E}">
          <x14:id>{20D9DC8A-FE43-4846-9F61-4DCAE08DF0B7}</x14:id>
        </ext>
      </extLst>
    </cfRule>
    <cfRule type="dataBar" priority="150">
      <dataBar>
        <cfvo type="min"/>
        <cfvo type="max"/>
        <color theme="0" tint="-0.34998626667073579"/>
      </dataBar>
      <extLst>
        <ext xmlns:x14="http://schemas.microsoft.com/office/spreadsheetml/2009/9/main" uri="{B025F937-C7B1-47D3-B67F-A62EFF666E3E}">
          <x14:id>{C7A1E3C6-218B-41A9-A1F4-79053DFDCD99}</x14:id>
        </ext>
      </extLst>
    </cfRule>
    <cfRule type="dataBar" priority="149">
      <dataBar showValue="0">
        <cfvo type="min"/>
        <cfvo type="max"/>
        <color theme="0" tint="-0.34998626667073579"/>
      </dataBar>
      <extLst>
        <ext xmlns:x14="http://schemas.microsoft.com/office/spreadsheetml/2009/9/main" uri="{B025F937-C7B1-47D3-B67F-A62EFF666E3E}">
          <x14:id>{D56EB944-9AD9-4AEA-A0EA-1FE8B695A966}</x14:id>
        </ext>
      </extLst>
    </cfRule>
  </conditionalFormatting>
  <conditionalFormatting sqref="H2006:H2083">
    <cfRule type="dataBar" priority="148">
      <dataBar>
        <cfvo type="min"/>
        <cfvo type="max"/>
        <color theme="0" tint="-0.499984740745262"/>
      </dataBar>
      <extLst>
        <ext xmlns:x14="http://schemas.microsoft.com/office/spreadsheetml/2009/9/main" uri="{B025F937-C7B1-47D3-B67F-A62EFF666E3E}">
          <x14:id>{27A0E108-02BA-49A1-8D9B-569E82AAB5EB}</x14:id>
        </ext>
      </extLst>
    </cfRule>
    <cfRule type="dataBar" priority="146">
      <dataBar>
        <cfvo type="min"/>
        <cfvo type="max"/>
        <color theme="0" tint="-0.34998626667073579"/>
      </dataBar>
      <extLst>
        <ext xmlns:x14="http://schemas.microsoft.com/office/spreadsheetml/2009/9/main" uri="{B025F937-C7B1-47D3-B67F-A62EFF666E3E}">
          <x14:id>{65B806D4-9E86-4582-AB9A-ACCFD979A0C1}</x14:id>
        </ext>
      </extLst>
    </cfRule>
    <cfRule type="dataBar" priority="147">
      <dataBar showValue="0">
        <cfvo type="min"/>
        <cfvo type="max"/>
        <color rgb="FF638EC6"/>
      </dataBar>
      <extLst>
        <ext xmlns:x14="http://schemas.microsoft.com/office/spreadsheetml/2009/9/main" uri="{B025F937-C7B1-47D3-B67F-A62EFF666E3E}">
          <x14:id>{5EB20CEE-93D5-41FA-AB6B-3EC362C879DF}</x14:id>
        </ext>
      </extLst>
    </cfRule>
    <cfRule type="dataBar" priority="145">
      <dataBar showValue="0">
        <cfvo type="min"/>
        <cfvo type="max"/>
        <color theme="0" tint="-0.34998626667073579"/>
      </dataBar>
      <extLst>
        <ext xmlns:x14="http://schemas.microsoft.com/office/spreadsheetml/2009/9/main" uri="{B025F937-C7B1-47D3-B67F-A62EFF666E3E}">
          <x14:id>{4E1BE78D-390E-40C6-BE94-27B78A5D9B00}</x14:id>
        </ext>
      </extLst>
    </cfRule>
  </conditionalFormatting>
  <conditionalFormatting sqref="H2085:H2148">
    <cfRule type="dataBar" priority="144">
      <dataBar>
        <cfvo type="min"/>
        <cfvo type="max"/>
        <color theme="0" tint="-0.499984740745262"/>
      </dataBar>
      <extLst>
        <ext xmlns:x14="http://schemas.microsoft.com/office/spreadsheetml/2009/9/main" uri="{B025F937-C7B1-47D3-B67F-A62EFF666E3E}">
          <x14:id>{460BFE98-A8AB-42FC-84D6-0110ED9A1E04}</x14:id>
        </ext>
      </extLst>
    </cfRule>
    <cfRule type="dataBar" priority="141">
      <dataBar showValue="0">
        <cfvo type="min"/>
        <cfvo type="max"/>
        <color theme="0" tint="-0.34998626667073579"/>
      </dataBar>
      <extLst>
        <ext xmlns:x14="http://schemas.microsoft.com/office/spreadsheetml/2009/9/main" uri="{B025F937-C7B1-47D3-B67F-A62EFF666E3E}">
          <x14:id>{01DCE5B6-5D97-4750-8B15-6D27D7D7EF89}</x14:id>
        </ext>
      </extLst>
    </cfRule>
    <cfRule type="dataBar" priority="142">
      <dataBar>
        <cfvo type="min"/>
        <cfvo type="max"/>
        <color theme="0" tint="-0.34998626667073579"/>
      </dataBar>
      <extLst>
        <ext xmlns:x14="http://schemas.microsoft.com/office/spreadsheetml/2009/9/main" uri="{B025F937-C7B1-47D3-B67F-A62EFF666E3E}">
          <x14:id>{DE787DEF-B047-42B2-AEC1-5B8D1D6E60F4}</x14:id>
        </ext>
      </extLst>
    </cfRule>
    <cfRule type="dataBar" priority="143">
      <dataBar showValue="0">
        <cfvo type="min"/>
        <cfvo type="max"/>
        <color rgb="FF638EC6"/>
      </dataBar>
      <extLst>
        <ext xmlns:x14="http://schemas.microsoft.com/office/spreadsheetml/2009/9/main" uri="{B025F937-C7B1-47D3-B67F-A62EFF666E3E}">
          <x14:id>{12101C09-2C9A-4DD2-A850-C0CBFE5EF466}</x14:id>
        </ext>
      </extLst>
    </cfRule>
  </conditionalFormatting>
  <conditionalFormatting sqref="H2150:H2152">
    <cfRule type="dataBar" priority="138">
      <dataBar>
        <cfvo type="min"/>
        <cfvo type="max"/>
        <color theme="0" tint="-0.34998626667073579"/>
      </dataBar>
      <extLst>
        <ext xmlns:x14="http://schemas.microsoft.com/office/spreadsheetml/2009/9/main" uri="{B025F937-C7B1-47D3-B67F-A62EFF666E3E}">
          <x14:id>{536A7994-5D3F-4ACF-BA1E-92002D5C89F5}</x14:id>
        </ext>
      </extLst>
    </cfRule>
    <cfRule type="dataBar" priority="137">
      <dataBar showValue="0">
        <cfvo type="min"/>
        <cfvo type="max"/>
        <color theme="0" tint="-0.34998626667073579"/>
      </dataBar>
      <extLst>
        <ext xmlns:x14="http://schemas.microsoft.com/office/spreadsheetml/2009/9/main" uri="{B025F937-C7B1-47D3-B67F-A62EFF666E3E}">
          <x14:id>{ECA7B36B-3FA7-4616-A8D6-A81479431086}</x14:id>
        </ext>
      </extLst>
    </cfRule>
    <cfRule type="dataBar" priority="139">
      <dataBar showValue="0">
        <cfvo type="min"/>
        <cfvo type="max"/>
        <color rgb="FF638EC6"/>
      </dataBar>
      <extLst>
        <ext xmlns:x14="http://schemas.microsoft.com/office/spreadsheetml/2009/9/main" uri="{B025F937-C7B1-47D3-B67F-A62EFF666E3E}">
          <x14:id>{D2106B2D-1576-4DFA-B6C0-D6AD50CE9CD3}</x14:id>
        </ext>
      </extLst>
    </cfRule>
    <cfRule type="dataBar" priority="140">
      <dataBar>
        <cfvo type="min"/>
        <cfvo type="max"/>
        <color theme="0" tint="-0.499984740745262"/>
      </dataBar>
      <extLst>
        <ext xmlns:x14="http://schemas.microsoft.com/office/spreadsheetml/2009/9/main" uri="{B025F937-C7B1-47D3-B67F-A62EFF666E3E}">
          <x14:id>{386DA224-17BB-420E-BDFC-466123C12589}</x14:id>
        </ext>
      </extLst>
    </cfRule>
  </conditionalFormatting>
  <conditionalFormatting sqref="H2154:H2165">
    <cfRule type="dataBar" priority="133">
      <dataBar showValue="0">
        <cfvo type="min"/>
        <cfvo type="max"/>
        <color theme="0" tint="-0.34998626667073579"/>
      </dataBar>
      <extLst>
        <ext xmlns:x14="http://schemas.microsoft.com/office/spreadsheetml/2009/9/main" uri="{B025F937-C7B1-47D3-B67F-A62EFF666E3E}">
          <x14:id>{25B33ECD-F6DA-4223-B8B9-EDD7FE4F542B}</x14:id>
        </ext>
      </extLst>
    </cfRule>
    <cfRule type="dataBar" priority="134">
      <dataBar>
        <cfvo type="min"/>
        <cfvo type="max"/>
        <color theme="0" tint="-0.34998626667073579"/>
      </dataBar>
      <extLst>
        <ext xmlns:x14="http://schemas.microsoft.com/office/spreadsheetml/2009/9/main" uri="{B025F937-C7B1-47D3-B67F-A62EFF666E3E}">
          <x14:id>{7870033A-750C-457D-A800-0E9EB7DE0313}</x14:id>
        </ext>
      </extLst>
    </cfRule>
    <cfRule type="dataBar" priority="135">
      <dataBar showValue="0">
        <cfvo type="min"/>
        <cfvo type="max"/>
        <color rgb="FF638EC6"/>
      </dataBar>
      <extLst>
        <ext xmlns:x14="http://schemas.microsoft.com/office/spreadsheetml/2009/9/main" uri="{B025F937-C7B1-47D3-B67F-A62EFF666E3E}">
          <x14:id>{49EA76FD-2F12-41B1-AAEF-936DA25BF509}</x14:id>
        </ext>
      </extLst>
    </cfRule>
    <cfRule type="dataBar" priority="136">
      <dataBar>
        <cfvo type="min"/>
        <cfvo type="max"/>
        <color theme="0" tint="-0.499984740745262"/>
      </dataBar>
      <extLst>
        <ext xmlns:x14="http://schemas.microsoft.com/office/spreadsheetml/2009/9/main" uri="{B025F937-C7B1-47D3-B67F-A62EFF666E3E}">
          <x14:id>{EA8DC803-171F-46EC-BFD9-7AA218EF47E3}</x14:id>
        </ext>
      </extLst>
    </cfRule>
  </conditionalFormatting>
  <conditionalFormatting sqref="H2167:H2180">
    <cfRule type="dataBar" priority="131">
      <dataBar showValue="0">
        <cfvo type="min"/>
        <cfvo type="max"/>
        <color rgb="FF638EC6"/>
      </dataBar>
      <extLst>
        <ext xmlns:x14="http://schemas.microsoft.com/office/spreadsheetml/2009/9/main" uri="{B025F937-C7B1-47D3-B67F-A62EFF666E3E}">
          <x14:id>{1283E3BA-2F2F-40EA-BB77-94CB9B14A0C3}</x14:id>
        </ext>
      </extLst>
    </cfRule>
    <cfRule type="dataBar" priority="130">
      <dataBar>
        <cfvo type="min"/>
        <cfvo type="max"/>
        <color theme="0" tint="-0.34998626667073579"/>
      </dataBar>
      <extLst>
        <ext xmlns:x14="http://schemas.microsoft.com/office/spreadsheetml/2009/9/main" uri="{B025F937-C7B1-47D3-B67F-A62EFF666E3E}">
          <x14:id>{0AC40F77-18E6-4F47-834B-396F790BBE80}</x14:id>
        </ext>
      </extLst>
    </cfRule>
    <cfRule type="dataBar" priority="132">
      <dataBar>
        <cfvo type="min"/>
        <cfvo type="max"/>
        <color theme="0" tint="-0.499984740745262"/>
      </dataBar>
      <extLst>
        <ext xmlns:x14="http://schemas.microsoft.com/office/spreadsheetml/2009/9/main" uri="{B025F937-C7B1-47D3-B67F-A62EFF666E3E}">
          <x14:id>{991A170D-4A25-436A-AE42-DDAFFA06BF4E}</x14:id>
        </ext>
      </extLst>
    </cfRule>
    <cfRule type="dataBar" priority="129">
      <dataBar showValue="0">
        <cfvo type="min"/>
        <cfvo type="max"/>
        <color theme="0" tint="-0.34998626667073579"/>
      </dataBar>
      <extLst>
        <ext xmlns:x14="http://schemas.microsoft.com/office/spreadsheetml/2009/9/main" uri="{B025F937-C7B1-47D3-B67F-A62EFF666E3E}">
          <x14:id>{15E139D3-4D71-488A-A039-A5E6345065B7}</x14:id>
        </ext>
      </extLst>
    </cfRule>
  </conditionalFormatting>
  <conditionalFormatting sqref="H2182:H2209">
    <cfRule type="dataBar" priority="128">
      <dataBar>
        <cfvo type="min"/>
        <cfvo type="max"/>
        <color theme="0" tint="-0.499984740745262"/>
      </dataBar>
      <extLst>
        <ext xmlns:x14="http://schemas.microsoft.com/office/spreadsheetml/2009/9/main" uri="{B025F937-C7B1-47D3-B67F-A62EFF666E3E}">
          <x14:id>{D81A3B30-7886-4F08-855C-7B61BE3165BE}</x14:id>
        </ext>
      </extLst>
    </cfRule>
    <cfRule type="dataBar" priority="127">
      <dataBar showValue="0">
        <cfvo type="min"/>
        <cfvo type="max"/>
        <color rgb="FF638EC6"/>
      </dataBar>
      <extLst>
        <ext xmlns:x14="http://schemas.microsoft.com/office/spreadsheetml/2009/9/main" uri="{B025F937-C7B1-47D3-B67F-A62EFF666E3E}">
          <x14:id>{6AB279DF-0127-46EF-8329-CFECA714C83C}</x14:id>
        </ext>
      </extLst>
    </cfRule>
    <cfRule type="dataBar" priority="126">
      <dataBar>
        <cfvo type="min"/>
        <cfvo type="max"/>
        <color theme="0" tint="-0.34998626667073579"/>
      </dataBar>
      <extLst>
        <ext xmlns:x14="http://schemas.microsoft.com/office/spreadsheetml/2009/9/main" uri="{B025F937-C7B1-47D3-B67F-A62EFF666E3E}">
          <x14:id>{0156A7FD-2E4C-4EFC-AAAF-A04330D83855}</x14:id>
        </ext>
      </extLst>
    </cfRule>
    <cfRule type="dataBar" priority="125">
      <dataBar showValue="0">
        <cfvo type="min"/>
        <cfvo type="max"/>
        <color theme="0" tint="-0.34998626667073579"/>
      </dataBar>
      <extLst>
        <ext xmlns:x14="http://schemas.microsoft.com/office/spreadsheetml/2009/9/main" uri="{B025F937-C7B1-47D3-B67F-A62EFF666E3E}">
          <x14:id>{55995318-C4AD-4E40-A4BE-7944DC55904C}</x14:id>
        </ext>
      </extLst>
    </cfRule>
  </conditionalFormatting>
  <conditionalFormatting sqref="H2211:H2220">
    <cfRule type="dataBar" priority="124">
      <dataBar>
        <cfvo type="min"/>
        <cfvo type="max"/>
        <color theme="0" tint="-0.499984740745262"/>
      </dataBar>
      <extLst>
        <ext xmlns:x14="http://schemas.microsoft.com/office/spreadsheetml/2009/9/main" uri="{B025F937-C7B1-47D3-B67F-A62EFF666E3E}">
          <x14:id>{C3A020E9-3D5E-486D-A34C-678630DC6805}</x14:id>
        </ext>
      </extLst>
    </cfRule>
    <cfRule type="dataBar" priority="123">
      <dataBar showValue="0">
        <cfvo type="min"/>
        <cfvo type="max"/>
        <color rgb="FF638EC6"/>
      </dataBar>
      <extLst>
        <ext xmlns:x14="http://schemas.microsoft.com/office/spreadsheetml/2009/9/main" uri="{B025F937-C7B1-47D3-B67F-A62EFF666E3E}">
          <x14:id>{50319615-D4A2-4B74-BAE3-D634399E2D58}</x14:id>
        </ext>
      </extLst>
    </cfRule>
    <cfRule type="dataBar" priority="122">
      <dataBar>
        <cfvo type="min"/>
        <cfvo type="max"/>
        <color theme="0" tint="-0.34998626667073579"/>
      </dataBar>
      <extLst>
        <ext xmlns:x14="http://schemas.microsoft.com/office/spreadsheetml/2009/9/main" uri="{B025F937-C7B1-47D3-B67F-A62EFF666E3E}">
          <x14:id>{B425A6AA-1B4D-4723-BF5E-52F7B062E606}</x14:id>
        </ext>
      </extLst>
    </cfRule>
    <cfRule type="dataBar" priority="121">
      <dataBar showValue="0">
        <cfvo type="min"/>
        <cfvo type="max"/>
        <color theme="0" tint="-0.34998626667073579"/>
      </dataBar>
      <extLst>
        <ext xmlns:x14="http://schemas.microsoft.com/office/spreadsheetml/2009/9/main" uri="{B025F937-C7B1-47D3-B67F-A62EFF666E3E}">
          <x14:id>{2E046487-3EEA-447D-86DA-B5797D520C0C}</x14:id>
        </ext>
      </extLst>
    </cfRule>
  </conditionalFormatting>
  <conditionalFormatting sqref="H2222:H2229">
    <cfRule type="dataBar" priority="118">
      <dataBar>
        <cfvo type="min"/>
        <cfvo type="max"/>
        <color theme="0" tint="-0.34998626667073579"/>
      </dataBar>
      <extLst>
        <ext xmlns:x14="http://schemas.microsoft.com/office/spreadsheetml/2009/9/main" uri="{B025F937-C7B1-47D3-B67F-A62EFF666E3E}">
          <x14:id>{57063367-290B-4879-A2F7-106AAC68C2BA}</x14:id>
        </ext>
      </extLst>
    </cfRule>
    <cfRule type="dataBar" priority="119">
      <dataBar showValue="0">
        <cfvo type="min"/>
        <cfvo type="max"/>
        <color rgb="FF638EC6"/>
      </dataBar>
      <extLst>
        <ext xmlns:x14="http://schemas.microsoft.com/office/spreadsheetml/2009/9/main" uri="{B025F937-C7B1-47D3-B67F-A62EFF666E3E}">
          <x14:id>{3A4FAC13-A338-4FBB-9BA2-6122993FE1FB}</x14:id>
        </ext>
      </extLst>
    </cfRule>
    <cfRule type="dataBar" priority="120">
      <dataBar>
        <cfvo type="min"/>
        <cfvo type="max"/>
        <color theme="0" tint="-0.499984740745262"/>
      </dataBar>
      <extLst>
        <ext xmlns:x14="http://schemas.microsoft.com/office/spreadsheetml/2009/9/main" uri="{B025F937-C7B1-47D3-B67F-A62EFF666E3E}">
          <x14:id>{798F03FB-4C2B-4EA6-A44A-E7F7EC8ECD9B}</x14:id>
        </ext>
      </extLst>
    </cfRule>
    <cfRule type="dataBar" priority="117">
      <dataBar showValue="0">
        <cfvo type="min"/>
        <cfvo type="max"/>
        <color theme="0" tint="-0.34998626667073579"/>
      </dataBar>
      <extLst>
        <ext xmlns:x14="http://schemas.microsoft.com/office/spreadsheetml/2009/9/main" uri="{B025F937-C7B1-47D3-B67F-A62EFF666E3E}">
          <x14:id>{4D8EF745-7C8E-44FE-A16C-A27B0C242C5F}</x14:id>
        </ext>
      </extLst>
    </cfRule>
  </conditionalFormatting>
  <conditionalFormatting sqref="H2231:H2239">
    <cfRule type="dataBar" priority="115">
      <dataBar showValue="0">
        <cfvo type="min"/>
        <cfvo type="max"/>
        <color rgb="FF638EC6"/>
      </dataBar>
      <extLst>
        <ext xmlns:x14="http://schemas.microsoft.com/office/spreadsheetml/2009/9/main" uri="{B025F937-C7B1-47D3-B67F-A62EFF666E3E}">
          <x14:id>{3F0BD17E-1877-4CCA-9F5B-94BC400715B2}</x14:id>
        </ext>
      </extLst>
    </cfRule>
    <cfRule type="dataBar" priority="113">
      <dataBar showValue="0">
        <cfvo type="min"/>
        <cfvo type="max"/>
        <color theme="0" tint="-0.34998626667073579"/>
      </dataBar>
      <extLst>
        <ext xmlns:x14="http://schemas.microsoft.com/office/spreadsheetml/2009/9/main" uri="{B025F937-C7B1-47D3-B67F-A62EFF666E3E}">
          <x14:id>{00C70B12-3416-44E9-AC14-1503EE4C865A}</x14:id>
        </ext>
      </extLst>
    </cfRule>
    <cfRule type="dataBar" priority="114">
      <dataBar>
        <cfvo type="min"/>
        <cfvo type="max"/>
        <color theme="0" tint="-0.34998626667073579"/>
      </dataBar>
      <extLst>
        <ext xmlns:x14="http://schemas.microsoft.com/office/spreadsheetml/2009/9/main" uri="{B025F937-C7B1-47D3-B67F-A62EFF666E3E}">
          <x14:id>{C1D293CB-79B8-463D-9E5B-F2BF9AF7043D}</x14:id>
        </ext>
      </extLst>
    </cfRule>
    <cfRule type="dataBar" priority="116">
      <dataBar>
        <cfvo type="min"/>
        <cfvo type="max"/>
        <color theme="0" tint="-0.499984740745262"/>
      </dataBar>
      <extLst>
        <ext xmlns:x14="http://schemas.microsoft.com/office/spreadsheetml/2009/9/main" uri="{B025F937-C7B1-47D3-B67F-A62EFF666E3E}">
          <x14:id>{474CC342-95D2-450E-8F79-27DEC990DC89}</x14:id>
        </ext>
      </extLst>
    </cfRule>
  </conditionalFormatting>
  <conditionalFormatting sqref="H2242:H2243">
    <cfRule type="dataBar" priority="112">
      <dataBar>
        <cfvo type="min"/>
        <cfvo type="max"/>
        <color theme="0" tint="-0.499984740745262"/>
      </dataBar>
      <extLst>
        <ext xmlns:x14="http://schemas.microsoft.com/office/spreadsheetml/2009/9/main" uri="{B025F937-C7B1-47D3-B67F-A62EFF666E3E}">
          <x14:id>{E1A22FDD-DBAF-45D5-A8DB-25A01954A356}</x14:id>
        </ext>
      </extLst>
    </cfRule>
    <cfRule type="dataBar" priority="110">
      <dataBar>
        <cfvo type="min"/>
        <cfvo type="max"/>
        <color theme="0" tint="-0.34998626667073579"/>
      </dataBar>
      <extLst>
        <ext xmlns:x14="http://schemas.microsoft.com/office/spreadsheetml/2009/9/main" uri="{B025F937-C7B1-47D3-B67F-A62EFF666E3E}">
          <x14:id>{47400D45-D004-40BB-93C6-2289369EC4AA}</x14:id>
        </ext>
      </extLst>
    </cfRule>
    <cfRule type="dataBar" priority="111">
      <dataBar showValue="0">
        <cfvo type="min"/>
        <cfvo type="max"/>
        <color rgb="FF638EC6"/>
      </dataBar>
      <extLst>
        <ext xmlns:x14="http://schemas.microsoft.com/office/spreadsheetml/2009/9/main" uri="{B025F937-C7B1-47D3-B67F-A62EFF666E3E}">
          <x14:id>{335A479F-28C6-415C-94BE-B6ACB2D6FA82}</x14:id>
        </ext>
      </extLst>
    </cfRule>
    <cfRule type="dataBar" priority="109">
      <dataBar showValue="0">
        <cfvo type="min"/>
        <cfvo type="max"/>
        <color theme="0" tint="-0.34998626667073579"/>
      </dataBar>
      <extLst>
        <ext xmlns:x14="http://schemas.microsoft.com/office/spreadsheetml/2009/9/main" uri="{B025F937-C7B1-47D3-B67F-A62EFF666E3E}">
          <x14:id>{B03CF7DC-0EF9-47FE-83C6-1A4B5674C8BE}</x14:id>
        </ext>
      </extLst>
    </cfRule>
  </conditionalFormatting>
  <conditionalFormatting sqref="H2245:H2249">
    <cfRule type="dataBar" priority="107">
      <dataBar showValue="0">
        <cfvo type="min"/>
        <cfvo type="max"/>
        <color rgb="FF638EC6"/>
      </dataBar>
      <extLst>
        <ext xmlns:x14="http://schemas.microsoft.com/office/spreadsheetml/2009/9/main" uri="{B025F937-C7B1-47D3-B67F-A62EFF666E3E}">
          <x14:id>{07BF23EC-7C81-452C-9BAC-0856145AA379}</x14:id>
        </ext>
      </extLst>
    </cfRule>
    <cfRule type="dataBar" priority="106">
      <dataBar>
        <cfvo type="min"/>
        <cfvo type="max"/>
        <color theme="0" tint="-0.34998626667073579"/>
      </dataBar>
      <extLst>
        <ext xmlns:x14="http://schemas.microsoft.com/office/spreadsheetml/2009/9/main" uri="{B025F937-C7B1-47D3-B67F-A62EFF666E3E}">
          <x14:id>{3F1405DA-DFB8-40FF-9A68-CE2C1D5B3CE6}</x14:id>
        </ext>
      </extLst>
    </cfRule>
    <cfRule type="dataBar" priority="105">
      <dataBar showValue="0">
        <cfvo type="min"/>
        <cfvo type="max"/>
        <color theme="0" tint="-0.34998626667073579"/>
      </dataBar>
      <extLst>
        <ext xmlns:x14="http://schemas.microsoft.com/office/spreadsheetml/2009/9/main" uri="{B025F937-C7B1-47D3-B67F-A62EFF666E3E}">
          <x14:id>{167BF814-ABDF-436C-A9BB-973354A1A392}</x14:id>
        </ext>
      </extLst>
    </cfRule>
    <cfRule type="dataBar" priority="108">
      <dataBar>
        <cfvo type="min"/>
        <cfvo type="max"/>
        <color theme="0" tint="-0.499984740745262"/>
      </dataBar>
      <extLst>
        <ext xmlns:x14="http://schemas.microsoft.com/office/spreadsheetml/2009/9/main" uri="{B025F937-C7B1-47D3-B67F-A62EFF666E3E}">
          <x14:id>{EF6D1DE6-DBDF-48E5-8648-9DA4A7E572A0}</x14:id>
        </ext>
      </extLst>
    </cfRule>
  </conditionalFormatting>
  <conditionalFormatting sqref="H2251:H2260">
    <cfRule type="dataBar" priority="103">
      <dataBar showValue="0">
        <cfvo type="min"/>
        <cfvo type="max"/>
        <color rgb="FF638EC6"/>
      </dataBar>
      <extLst>
        <ext xmlns:x14="http://schemas.microsoft.com/office/spreadsheetml/2009/9/main" uri="{B025F937-C7B1-47D3-B67F-A62EFF666E3E}">
          <x14:id>{80DB726D-2EE4-4CBF-B02B-A11C1E77B9D0}</x14:id>
        </ext>
      </extLst>
    </cfRule>
    <cfRule type="dataBar" priority="104">
      <dataBar>
        <cfvo type="min"/>
        <cfvo type="max"/>
        <color theme="0" tint="-0.499984740745262"/>
      </dataBar>
      <extLst>
        <ext xmlns:x14="http://schemas.microsoft.com/office/spreadsheetml/2009/9/main" uri="{B025F937-C7B1-47D3-B67F-A62EFF666E3E}">
          <x14:id>{2450B9FB-7E44-423E-87F7-0833C2FCF494}</x14:id>
        </ext>
      </extLst>
    </cfRule>
    <cfRule type="dataBar" priority="102">
      <dataBar>
        <cfvo type="min"/>
        <cfvo type="max"/>
        <color theme="0" tint="-0.34998626667073579"/>
      </dataBar>
      <extLst>
        <ext xmlns:x14="http://schemas.microsoft.com/office/spreadsheetml/2009/9/main" uri="{B025F937-C7B1-47D3-B67F-A62EFF666E3E}">
          <x14:id>{F237AF7A-BE86-455B-BF86-8A9A0DAA6CE5}</x14:id>
        </ext>
      </extLst>
    </cfRule>
    <cfRule type="dataBar" priority="101">
      <dataBar showValue="0">
        <cfvo type="min"/>
        <cfvo type="max"/>
        <color theme="0" tint="-0.34998626667073579"/>
      </dataBar>
      <extLst>
        <ext xmlns:x14="http://schemas.microsoft.com/office/spreadsheetml/2009/9/main" uri="{B025F937-C7B1-47D3-B67F-A62EFF666E3E}">
          <x14:id>{4170FFE6-46AE-43F8-A469-33A8239FB00A}</x14:id>
        </ext>
      </extLst>
    </cfRule>
  </conditionalFormatting>
  <conditionalFormatting sqref="H2262:H2263">
    <cfRule type="dataBar" priority="100">
      <dataBar>
        <cfvo type="min"/>
        <cfvo type="max"/>
        <color theme="0" tint="-0.499984740745262"/>
      </dataBar>
      <extLst>
        <ext xmlns:x14="http://schemas.microsoft.com/office/spreadsheetml/2009/9/main" uri="{B025F937-C7B1-47D3-B67F-A62EFF666E3E}">
          <x14:id>{7322DDDC-9A52-4284-B214-2FB61F578918}</x14:id>
        </ext>
      </extLst>
    </cfRule>
    <cfRule type="dataBar" priority="97">
      <dataBar showValue="0">
        <cfvo type="min"/>
        <cfvo type="max"/>
        <color theme="0" tint="-0.34998626667073579"/>
      </dataBar>
      <extLst>
        <ext xmlns:x14="http://schemas.microsoft.com/office/spreadsheetml/2009/9/main" uri="{B025F937-C7B1-47D3-B67F-A62EFF666E3E}">
          <x14:id>{E5BDE94A-2776-42EC-84FA-62F1ED913B2D}</x14:id>
        </ext>
      </extLst>
    </cfRule>
    <cfRule type="dataBar" priority="98">
      <dataBar>
        <cfvo type="min"/>
        <cfvo type="max"/>
        <color theme="0" tint="-0.34998626667073579"/>
      </dataBar>
      <extLst>
        <ext xmlns:x14="http://schemas.microsoft.com/office/spreadsheetml/2009/9/main" uri="{B025F937-C7B1-47D3-B67F-A62EFF666E3E}">
          <x14:id>{6D079E8B-76A3-491D-8116-C7D8E37ACB6E}</x14:id>
        </ext>
      </extLst>
    </cfRule>
    <cfRule type="dataBar" priority="99">
      <dataBar showValue="0">
        <cfvo type="min"/>
        <cfvo type="max"/>
        <color rgb="FF638EC6"/>
      </dataBar>
      <extLst>
        <ext xmlns:x14="http://schemas.microsoft.com/office/spreadsheetml/2009/9/main" uri="{B025F937-C7B1-47D3-B67F-A62EFF666E3E}">
          <x14:id>{0B2E605F-E60A-460D-9DEF-6CB10D9179DF}</x14:id>
        </ext>
      </extLst>
    </cfRule>
  </conditionalFormatting>
  <conditionalFormatting sqref="H2265">
    <cfRule type="dataBar" priority="95">
      <dataBar showValue="0">
        <cfvo type="min"/>
        <cfvo type="max"/>
        <color rgb="FF638EC6"/>
      </dataBar>
      <extLst>
        <ext xmlns:x14="http://schemas.microsoft.com/office/spreadsheetml/2009/9/main" uri="{B025F937-C7B1-47D3-B67F-A62EFF666E3E}">
          <x14:id>{8E11AA96-4582-4E78-924C-D25C8690C8F0}</x14:id>
        </ext>
      </extLst>
    </cfRule>
    <cfRule type="dataBar" priority="93">
      <dataBar showValue="0">
        <cfvo type="min"/>
        <cfvo type="max"/>
        <color theme="0" tint="-0.34998626667073579"/>
      </dataBar>
      <extLst>
        <ext xmlns:x14="http://schemas.microsoft.com/office/spreadsheetml/2009/9/main" uri="{B025F937-C7B1-47D3-B67F-A62EFF666E3E}">
          <x14:id>{72DC8F8C-AA34-4CFB-976B-56DBFD252BEA}</x14:id>
        </ext>
      </extLst>
    </cfRule>
    <cfRule type="dataBar" priority="94">
      <dataBar>
        <cfvo type="min"/>
        <cfvo type="max"/>
        <color theme="0" tint="-0.34998626667073579"/>
      </dataBar>
      <extLst>
        <ext xmlns:x14="http://schemas.microsoft.com/office/spreadsheetml/2009/9/main" uri="{B025F937-C7B1-47D3-B67F-A62EFF666E3E}">
          <x14:id>{1667522B-6EDA-45FB-AABF-94F7D78E4D41}</x14:id>
        </ext>
      </extLst>
    </cfRule>
    <cfRule type="dataBar" priority="96">
      <dataBar>
        <cfvo type="min"/>
        <cfvo type="max"/>
        <color theme="0" tint="-0.499984740745262"/>
      </dataBar>
      <extLst>
        <ext xmlns:x14="http://schemas.microsoft.com/office/spreadsheetml/2009/9/main" uri="{B025F937-C7B1-47D3-B67F-A62EFF666E3E}">
          <x14:id>{7EEE46AD-F9CF-4051-ADC1-88B3FB921A1C}</x14:id>
        </ext>
      </extLst>
    </cfRule>
  </conditionalFormatting>
  <conditionalFormatting sqref="H2267:H2290">
    <cfRule type="dataBar" priority="90">
      <dataBar>
        <cfvo type="min"/>
        <cfvo type="max"/>
        <color theme="0" tint="-0.34998626667073579"/>
      </dataBar>
      <extLst>
        <ext xmlns:x14="http://schemas.microsoft.com/office/spreadsheetml/2009/9/main" uri="{B025F937-C7B1-47D3-B67F-A62EFF666E3E}">
          <x14:id>{E4013344-D5A4-468C-A051-39BE1D986F1B}</x14:id>
        </ext>
      </extLst>
    </cfRule>
    <cfRule type="dataBar" priority="91">
      <dataBar showValue="0">
        <cfvo type="min"/>
        <cfvo type="max"/>
        <color rgb="FF638EC6"/>
      </dataBar>
      <extLst>
        <ext xmlns:x14="http://schemas.microsoft.com/office/spreadsheetml/2009/9/main" uri="{B025F937-C7B1-47D3-B67F-A62EFF666E3E}">
          <x14:id>{A902FFAC-0B76-44BB-B21E-0EA6FFC2E094}</x14:id>
        </ext>
      </extLst>
    </cfRule>
    <cfRule type="dataBar" priority="92">
      <dataBar>
        <cfvo type="min"/>
        <cfvo type="max"/>
        <color theme="0" tint="-0.499984740745262"/>
      </dataBar>
      <extLst>
        <ext xmlns:x14="http://schemas.microsoft.com/office/spreadsheetml/2009/9/main" uri="{B025F937-C7B1-47D3-B67F-A62EFF666E3E}">
          <x14:id>{8952AB9E-DDC4-435D-A564-A2D35E22E32B}</x14:id>
        </ext>
      </extLst>
    </cfRule>
    <cfRule type="dataBar" priority="89">
      <dataBar showValue="0">
        <cfvo type="min"/>
        <cfvo type="max"/>
        <color theme="0" tint="-0.34998626667073579"/>
      </dataBar>
      <extLst>
        <ext xmlns:x14="http://schemas.microsoft.com/office/spreadsheetml/2009/9/main" uri="{B025F937-C7B1-47D3-B67F-A62EFF666E3E}">
          <x14:id>{CA811DDA-2DBC-44A5-ACFB-E9FE53AF83FE}</x14:id>
        </ext>
      </extLst>
    </cfRule>
  </conditionalFormatting>
  <conditionalFormatting sqref="H2292:H2301">
    <cfRule type="dataBar" priority="86">
      <dataBar>
        <cfvo type="min"/>
        <cfvo type="max"/>
        <color theme="0" tint="-0.34998626667073579"/>
      </dataBar>
      <extLst>
        <ext xmlns:x14="http://schemas.microsoft.com/office/spreadsheetml/2009/9/main" uri="{B025F937-C7B1-47D3-B67F-A62EFF666E3E}">
          <x14:id>{C92FBEFA-C065-4DE0-AABC-4BC49BE3209E}</x14:id>
        </ext>
      </extLst>
    </cfRule>
    <cfRule type="dataBar" priority="85">
      <dataBar showValue="0">
        <cfvo type="min"/>
        <cfvo type="max"/>
        <color theme="0" tint="-0.34998626667073579"/>
      </dataBar>
      <extLst>
        <ext xmlns:x14="http://schemas.microsoft.com/office/spreadsheetml/2009/9/main" uri="{B025F937-C7B1-47D3-B67F-A62EFF666E3E}">
          <x14:id>{47E44AE8-657A-4F33-BE4C-106060349C9F}</x14:id>
        </ext>
      </extLst>
    </cfRule>
    <cfRule type="dataBar" priority="88">
      <dataBar>
        <cfvo type="min"/>
        <cfvo type="max"/>
        <color theme="0" tint="-0.499984740745262"/>
      </dataBar>
      <extLst>
        <ext xmlns:x14="http://schemas.microsoft.com/office/spreadsheetml/2009/9/main" uri="{B025F937-C7B1-47D3-B67F-A62EFF666E3E}">
          <x14:id>{E3B375DC-D029-4E6D-B8F0-F617A86E039C}</x14:id>
        </ext>
      </extLst>
    </cfRule>
    <cfRule type="dataBar" priority="87">
      <dataBar showValue="0">
        <cfvo type="min"/>
        <cfvo type="max"/>
        <color rgb="FF638EC6"/>
      </dataBar>
      <extLst>
        <ext xmlns:x14="http://schemas.microsoft.com/office/spreadsheetml/2009/9/main" uri="{B025F937-C7B1-47D3-B67F-A62EFF666E3E}">
          <x14:id>{9E71ECD9-1145-46DB-8D81-47EF10DF8365}</x14:id>
        </ext>
      </extLst>
    </cfRule>
  </conditionalFormatting>
  <conditionalFormatting sqref="H2303:H2309">
    <cfRule type="dataBar" priority="81">
      <dataBar showValue="0">
        <cfvo type="min"/>
        <cfvo type="max"/>
        <color theme="0" tint="-0.34998626667073579"/>
      </dataBar>
      <extLst>
        <ext xmlns:x14="http://schemas.microsoft.com/office/spreadsheetml/2009/9/main" uri="{B025F937-C7B1-47D3-B67F-A62EFF666E3E}">
          <x14:id>{ECF17E43-17FB-4844-BDF5-C8726C8665FD}</x14:id>
        </ext>
      </extLst>
    </cfRule>
    <cfRule type="dataBar" priority="82">
      <dataBar>
        <cfvo type="min"/>
        <cfvo type="max"/>
        <color theme="0" tint="-0.34998626667073579"/>
      </dataBar>
      <extLst>
        <ext xmlns:x14="http://schemas.microsoft.com/office/spreadsheetml/2009/9/main" uri="{B025F937-C7B1-47D3-B67F-A62EFF666E3E}">
          <x14:id>{3254A33A-B523-4403-9492-3AA5B386D11F}</x14:id>
        </ext>
      </extLst>
    </cfRule>
    <cfRule type="dataBar" priority="83">
      <dataBar showValue="0">
        <cfvo type="min"/>
        <cfvo type="max"/>
        <color rgb="FF638EC6"/>
      </dataBar>
      <extLst>
        <ext xmlns:x14="http://schemas.microsoft.com/office/spreadsheetml/2009/9/main" uri="{B025F937-C7B1-47D3-B67F-A62EFF666E3E}">
          <x14:id>{009085A7-41A8-44AC-9926-1DF011169CB4}</x14:id>
        </ext>
      </extLst>
    </cfRule>
    <cfRule type="dataBar" priority="84">
      <dataBar>
        <cfvo type="min"/>
        <cfvo type="max"/>
        <color theme="0" tint="-0.499984740745262"/>
      </dataBar>
      <extLst>
        <ext xmlns:x14="http://schemas.microsoft.com/office/spreadsheetml/2009/9/main" uri="{B025F937-C7B1-47D3-B67F-A62EFF666E3E}">
          <x14:id>{244E52FD-4B6C-464F-8F7C-A1E1D0041E8F}</x14:id>
        </ext>
      </extLst>
    </cfRule>
  </conditionalFormatting>
  <conditionalFormatting sqref="H2311:H2333">
    <cfRule type="dataBar" priority="77">
      <dataBar showValue="0">
        <cfvo type="min"/>
        <cfvo type="max"/>
        <color theme="0" tint="-0.34998626667073579"/>
      </dataBar>
      <extLst>
        <ext xmlns:x14="http://schemas.microsoft.com/office/spreadsheetml/2009/9/main" uri="{B025F937-C7B1-47D3-B67F-A62EFF666E3E}">
          <x14:id>{083DEF87-4B94-4877-9C53-D9EEA5BBF343}</x14:id>
        </ext>
      </extLst>
    </cfRule>
    <cfRule type="dataBar" priority="78">
      <dataBar>
        <cfvo type="min"/>
        <cfvo type="max"/>
        <color theme="0" tint="-0.34998626667073579"/>
      </dataBar>
      <extLst>
        <ext xmlns:x14="http://schemas.microsoft.com/office/spreadsheetml/2009/9/main" uri="{B025F937-C7B1-47D3-B67F-A62EFF666E3E}">
          <x14:id>{74CEBFC5-A098-495E-B9D9-BA7A07CEF9B8}</x14:id>
        </ext>
      </extLst>
    </cfRule>
    <cfRule type="dataBar" priority="79">
      <dataBar showValue="0">
        <cfvo type="min"/>
        <cfvo type="max"/>
        <color rgb="FF638EC6"/>
      </dataBar>
      <extLst>
        <ext xmlns:x14="http://schemas.microsoft.com/office/spreadsheetml/2009/9/main" uri="{B025F937-C7B1-47D3-B67F-A62EFF666E3E}">
          <x14:id>{61B2B455-3217-42B9-A1E9-8FA938C60353}</x14:id>
        </ext>
      </extLst>
    </cfRule>
    <cfRule type="dataBar" priority="80">
      <dataBar>
        <cfvo type="min"/>
        <cfvo type="max"/>
        <color theme="0" tint="-0.499984740745262"/>
      </dataBar>
      <extLst>
        <ext xmlns:x14="http://schemas.microsoft.com/office/spreadsheetml/2009/9/main" uri="{B025F937-C7B1-47D3-B67F-A62EFF666E3E}">
          <x14:id>{0E61F3D6-1E2E-4022-98E4-1E399FE27947}</x14:id>
        </ext>
      </extLst>
    </cfRule>
  </conditionalFormatting>
  <conditionalFormatting sqref="H2335:H2337">
    <cfRule type="dataBar" priority="73">
      <dataBar showValue="0">
        <cfvo type="min"/>
        <cfvo type="max"/>
        <color theme="0" tint="-0.34998626667073579"/>
      </dataBar>
      <extLst>
        <ext xmlns:x14="http://schemas.microsoft.com/office/spreadsheetml/2009/9/main" uri="{B025F937-C7B1-47D3-B67F-A62EFF666E3E}">
          <x14:id>{36E0F064-F230-478E-9D33-A895D9870A37}</x14:id>
        </ext>
      </extLst>
    </cfRule>
    <cfRule type="dataBar" priority="74">
      <dataBar>
        <cfvo type="min"/>
        <cfvo type="max"/>
        <color theme="0" tint="-0.34998626667073579"/>
      </dataBar>
      <extLst>
        <ext xmlns:x14="http://schemas.microsoft.com/office/spreadsheetml/2009/9/main" uri="{B025F937-C7B1-47D3-B67F-A62EFF666E3E}">
          <x14:id>{D2636ADA-D6B4-4A7E-BF8B-BC0A66773841}</x14:id>
        </ext>
      </extLst>
    </cfRule>
    <cfRule type="dataBar" priority="75">
      <dataBar showValue="0">
        <cfvo type="min"/>
        <cfvo type="max"/>
        <color rgb="FF638EC6"/>
      </dataBar>
      <extLst>
        <ext xmlns:x14="http://schemas.microsoft.com/office/spreadsheetml/2009/9/main" uri="{B025F937-C7B1-47D3-B67F-A62EFF666E3E}">
          <x14:id>{150FA25A-D9C1-4E21-8E8E-EB8915459426}</x14:id>
        </ext>
      </extLst>
    </cfRule>
    <cfRule type="dataBar" priority="76">
      <dataBar>
        <cfvo type="min"/>
        <cfvo type="max"/>
        <color theme="0" tint="-0.499984740745262"/>
      </dataBar>
      <extLst>
        <ext xmlns:x14="http://schemas.microsoft.com/office/spreadsheetml/2009/9/main" uri="{B025F937-C7B1-47D3-B67F-A62EFF666E3E}">
          <x14:id>{B09876B0-AE50-4639-8132-B3D8968B08CA}</x14:id>
        </ext>
      </extLst>
    </cfRule>
  </conditionalFormatting>
  <conditionalFormatting sqref="H2339:H2343">
    <cfRule type="dataBar" priority="72">
      <dataBar>
        <cfvo type="min"/>
        <cfvo type="max"/>
        <color theme="0" tint="-0.499984740745262"/>
      </dataBar>
      <extLst>
        <ext xmlns:x14="http://schemas.microsoft.com/office/spreadsheetml/2009/9/main" uri="{B025F937-C7B1-47D3-B67F-A62EFF666E3E}">
          <x14:id>{06639FF4-4FDD-46FC-9FE0-603A4C695623}</x14:id>
        </ext>
      </extLst>
    </cfRule>
    <cfRule type="dataBar" priority="69">
      <dataBar showValue="0">
        <cfvo type="min"/>
        <cfvo type="max"/>
        <color theme="0" tint="-0.34998626667073579"/>
      </dataBar>
      <extLst>
        <ext xmlns:x14="http://schemas.microsoft.com/office/spreadsheetml/2009/9/main" uri="{B025F937-C7B1-47D3-B67F-A62EFF666E3E}">
          <x14:id>{B6BBAF67-F88D-4687-BE99-A6A18E506789}</x14:id>
        </ext>
      </extLst>
    </cfRule>
    <cfRule type="dataBar" priority="70">
      <dataBar>
        <cfvo type="min"/>
        <cfvo type="max"/>
        <color theme="0" tint="-0.34998626667073579"/>
      </dataBar>
      <extLst>
        <ext xmlns:x14="http://schemas.microsoft.com/office/spreadsheetml/2009/9/main" uri="{B025F937-C7B1-47D3-B67F-A62EFF666E3E}">
          <x14:id>{E13566FC-C29D-4390-AD98-9E67D9A38D0D}</x14:id>
        </ext>
      </extLst>
    </cfRule>
    <cfRule type="dataBar" priority="71">
      <dataBar showValue="0">
        <cfvo type="min"/>
        <cfvo type="max"/>
        <color rgb="FF638EC6"/>
      </dataBar>
      <extLst>
        <ext xmlns:x14="http://schemas.microsoft.com/office/spreadsheetml/2009/9/main" uri="{B025F937-C7B1-47D3-B67F-A62EFF666E3E}">
          <x14:id>{B614EBBE-05F4-4A40-B8AE-5D91FA385C11}</x14:id>
        </ext>
      </extLst>
    </cfRule>
  </conditionalFormatting>
  <conditionalFormatting sqref="H2345:H2349">
    <cfRule type="dataBar" priority="65">
      <dataBar showValue="0">
        <cfvo type="min"/>
        <cfvo type="max"/>
        <color theme="0" tint="-0.34998626667073579"/>
      </dataBar>
      <extLst>
        <ext xmlns:x14="http://schemas.microsoft.com/office/spreadsheetml/2009/9/main" uri="{B025F937-C7B1-47D3-B67F-A62EFF666E3E}">
          <x14:id>{E4AF1A3B-1746-4D05-8D7A-15E4646DC318}</x14:id>
        </ext>
      </extLst>
    </cfRule>
    <cfRule type="dataBar" priority="66">
      <dataBar>
        <cfvo type="min"/>
        <cfvo type="max"/>
        <color theme="0" tint="-0.34998626667073579"/>
      </dataBar>
      <extLst>
        <ext xmlns:x14="http://schemas.microsoft.com/office/spreadsheetml/2009/9/main" uri="{B025F937-C7B1-47D3-B67F-A62EFF666E3E}">
          <x14:id>{C9DC6F6D-E8E4-4CA0-9EB2-4D152B6CD320}</x14:id>
        </ext>
      </extLst>
    </cfRule>
    <cfRule type="dataBar" priority="68">
      <dataBar>
        <cfvo type="min"/>
        <cfvo type="max"/>
        <color theme="0" tint="-0.499984740745262"/>
      </dataBar>
      <extLst>
        <ext xmlns:x14="http://schemas.microsoft.com/office/spreadsheetml/2009/9/main" uri="{B025F937-C7B1-47D3-B67F-A62EFF666E3E}">
          <x14:id>{87D2DEBD-8FAA-4F00-A6E7-BF807038FBDE}</x14:id>
        </ext>
      </extLst>
    </cfRule>
    <cfRule type="dataBar" priority="67">
      <dataBar showValue="0">
        <cfvo type="min"/>
        <cfvo type="max"/>
        <color rgb="FF638EC6"/>
      </dataBar>
      <extLst>
        <ext xmlns:x14="http://schemas.microsoft.com/office/spreadsheetml/2009/9/main" uri="{B025F937-C7B1-47D3-B67F-A62EFF666E3E}">
          <x14:id>{BE8424BE-454F-46C2-87C6-79422E002D65}</x14:id>
        </ext>
      </extLst>
    </cfRule>
  </conditionalFormatting>
  <conditionalFormatting sqref="H2351:H2357">
    <cfRule type="dataBar" priority="61">
      <dataBar showValue="0">
        <cfvo type="min"/>
        <cfvo type="max"/>
        <color theme="0" tint="-0.34998626667073579"/>
      </dataBar>
      <extLst>
        <ext xmlns:x14="http://schemas.microsoft.com/office/spreadsheetml/2009/9/main" uri="{B025F937-C7B1-47D3-B67F-A62EFF666E3E}">
          <x14:id>{B942ABF5-A278-45A1-A708-A42E07E6B3F8}</x14:id>
        </ext>
      </extLst>
    </cfRule>
    <cfRule type="dataBar" priority="63">
      <dataBar showValue="0">
        <cfvo type="min"/>
        <cfvo type="max"/>
        <color rgb="FF638EC6"/>
      </dataBar>
      <extLst>
        <ext xmlns:x14="http://schemas.microsoft.com/office/spreadsheetml/2009/9/main" uri="{B025F937-C7B1-47D3-B67F-A62EFF666E3E}">
          <x14:id>{C5415532-9493-41AD-AAF6-3DBC5833A82F}</x14:id>
        </ext>
      </extLst>
    </cfRule>
    <cfRule type="dataBar" priority="64">
      <dataBar>
        <cfvo type="min"/>
        <cfvo type="max"/>
        <color theme="0" tint="-0.499984740745262"/>
      </dataBar>
      <extLst>
        <ext xmlns:x14="http://schemas.microsoft.com/office/spreadsheetml/2009/9/main" uri="{B025F937-C7B1-47D3-B67F-A62EFF666E3E}">
          <x14:id>{9D936FF2-F2C8-421A-ADFD-1550C4034E4E}</x14:id>
        </ext>
      </extLst>
    </cfRule>
    <cfRule type="dataBar" priority="62">
      <dataBar>
        <cfvo type="min"/>
        <cfvo type="max"/>
        <color theme="0" tint="-0.34998626667073579"/>
      </dataBar>
      <extLst>
        <ext xmlns:x14="http://schemas.microsoft.com/office/spreadsheetml/2009/9/main" uri="{B025F937-C7B1-47D3-B67F-A62EFF666E3E}">
          <x14:id>{14CE6FB3-4FF9-4BEF-BFCB-BED9ABB82B16}</x14:id>
        </ext>
      </extLst>
    </cfRule>
  </conditionalFormatting>
  <conditionalFormatting sqref="H2359">
    <cfRule type="dataBar" priority="58">
      <dataBar>
        <cfvo type="min"/>
        <cfvo type="max"/>
        <color theme="0" tint="-0.34998626667073579"/>
      </dataBar>
      <extLst>
        <ext xmlns:x14="http://schemas.microsoft.com/office/spreadsheetml/2009/9/main" uri="{B025F937-C7B1-47D3-B67F-A62EFF666E3E}">
          <x14:id>{E48A767D-4F88-4466-B634-EAF02ACD3621}</x14:id>
        </ext>
      </extLst>
    </cfRule>
    <cfRule type="dataBar" priority="59">
      <dataBar showValue="0">
        <cfvo type="min"/>
        <cfvo type="max"/>
        <color rgb="FF638EC6"/>
      </dataBar>
      <extLst>
        <ext xmlns:x14="http://schemas.microsoft.com/office/spreadsheetml/2009/9/main" uri="{B025F937-C7B1-47D3-B67F-A62EFF666E3E}">
          <x14:id>{A58A13B8-B2BC-4D18-8F82-746015A59CDE}</x14:id>
        </ext>
      </extLst>
    </cfRule>
    <cfRule type="dataBar" priority="60">
      <dataBar>
        <cfvo type="min"/>
        <cfvo type="max"/>
        <color theme="0" tint="-0.499984740745262"/>
      </dataBar>
      <extLst>
        <ext xmlns:x14="http://schemas.microsoft.com/office/spreadsheetml/2009/9/main" uri="{B025F937-C7B1-47D3-B67F-A62EFF666E3E}">
          <x14:id>{963B0A9D-BC57-4122-8131-963936CEA981}</x14:id>
        </ext>
      </extLst>
    </cfRule>
    <cfRule type="dataBar" priority="57">
      <dataBar showValue="0">
        <cfvo type="min"/>
        <cfvo type="max"/>
        <color theme="0" tint="-0.34998626667073579"/>
      </dataBar>
      <extLst>
        <ext xmlns:x14="http://schemas.microsoft.com/office/spreadsheetml/2009/9/main" uri="{B025F937-C7B1-47D3-B67F-A62EFF666E3E}">
          <x14:id>{4EBB853E-36E5-46AA-823C-D1C0AAF35568}</x14:id>
        </ext>
      </extLst>
    </cfRule>
  </conditionalFormatting>
  <conditionalFormatting sqref="H2361:H2375">
    <cfRule type="dataBar" priority="53">
      <dataBar showValue="0">
        <cfvo type="min"/>
        <cfvo type="max"/>
        <color theme="0" tint="-0.34998626667073579"/>
      </dataBar>
      <extLst>
        <ext xmlns:x14="http://schemas.microsoft.com/office/spreadsheetml/2009/9/main" uri="{B025F937-C7B1-47D3-B67F-A62EFF666E3E}">
          <x14:id>{4F7D327D-6EAA-4E5D-BA7F-1904900EE813}</x14:id>
        </ext>
      </extLst>
    </cfRule>
    <cfRule type="dataBar" priority="54">
      <dataBar>
        <cfvo type="min"/>
        <cfvo type="max"/>
        <color theme="0" tint="-0.34998626667073579"/>
      </dataBar>
      <extLst>
        <ext xmlns:x14="http://schemas.microsoft.com/office/spreadsheetml/2009/9/main" uri="{B025F937-C7B1-47D3-B67F-A62EFF666E3E}">
          <x14:id>{4AE81CB5-803E-4681-B2E6-2F711215DD08}</x14:id>
        </ext>
      </extLst>
    </cfRule>
    <cfRule type="dataBar" priority="55">
      <dataBar showValue="0">
        <cfvo type="min"/>
        <cfvo type="max"/>
        <color rgb="FF638EC6"/>
      </dataBar>
      <extLst>
        <ext xmlns:x14="http://schemas.microsoft.com/office/spreadsheetml/2009/9/main" uri="{B025F937-C7B1-47D3-B67F-A62EFF666E3E}">
          <x14:id>{B4AC8EDE-3FB2-4F26-9B7D-BD4ED8041156}</x14:id>
        </ext>
      </extLst>
    </cfRule>
    <cfRule type="dataBar" priority="56">
      <dataBar>
        <cfvo type="min"/>
        <cfvo type="max"/>
        <color theme="0" tint="-0.499984740745262"/>
      </dataBar>
      <extLst>
        <ext xmlns:x14="http://schemas.microsoft.com/office/spreadsheetml/2009/9/main" uri="{B025F937-C7B1-47D3-B67F-A62EFF666E3E}">
          <x14:id>{A6C2ABE8-F062-47B9-8263-E9D14DFBEA9B}</x14:id>
        </ext>
      </extLst>
    </cfRule>
  </conditionalFormatting>
  <conditionalFormatting sqref="H2377:H2391">
    <cfRule type="dataBar" priority="52">
      <dataBar>
        <cfvo type="min"/>
        <cfvo type="max"/>
        <color theme="0" tint="-0.499984740745262"/>
      </dataBar>
      <extLst>
        <ext xmlns:x14="http://schemas.microsoft.com/office/spreadsheetml/2009/9/main" uri="{B025F937-C7B1-47D3-B67F-A62EFF666E3E}">
          <x14:id>{5882E41A-00F7-438E-A4DE-591F7B12043D}</x14:id>
        </ext>
      </extLst>
    </cfRule>
    <cfRule type="dataBar" priority="51">
      <dataBar showValue="0">
        <cfvo type="min"/>
        <cfvo type="max"/>
        <color rgb="FF638EC6"/>
      </dataBar>
      <extLst>
        <ext xmlns:x14="http://schemas.microsoft.com/office/spreadsheetml/2009/9/main" uri="{B025F937-C7B1-47D3-B67F-A62EFF666E3E}">
          <x14:id>{64BB12F4-4D6C-49FD-A426-349C939FC0A6}</x14:id>
        </ext>
      </extLst>
    </cfRule>
    <cfRule type="dataBar" priority="50">
      <dataBar>
        <cfvo type="min"/>
        <cfvo type="max"/>
        <color theme="0" tint="-0.34998626667073579"/>
      </dataBar>
      <extLst>
        <ext xmlns:x14="http://schemas.microsoft.com/office/spreadsheetml/2009/9/main" uri="{B025F937-C7B1-47D3-B67F-A62EFF666E3E}">
          <x14:id>{A18E1F6A-6AF9-4B66-91AD-F2B647F57ABF}</x14:id>
        </ext>
      </extLst>
    </cfRule>
    <cfRule type="dataBar" priority="49">
      <dataBar showValue="0">
        <cfvo type="min"/>
        <cfvo type="max"/>
        <color theme="0" tint="-0.34998626667073579"/>
      </dataBar>
      <extLst>
        <ext xmlns:x14="http://schemas.microsoft.com/office/spreadsheetml/2009/9/main" uri="{B025F937-C7B1-47D3-B67F-A62EFF666E3E}">
          <x14:id>{1FC2A1A6-B16A-4E81-9FF9-77AADF53F09D}</x14:id>
        </ext>
      </extLst>
    </cfRule>
  </conditionalFormatting>
  <conditionalFormatting sqref="H2393:H2400">
    <cfRule type="dataBar" priority="46">
      <dataBar>
        <cfvo type="min"/>
        <cfvo type="max"/>
        <color theme="0" tint="-0.34998626667073579"/>
      </dataBar>
      <extLst>
        <ext xmlns:x14="http://schemas.microsoft.com/office/spreadsheetml/2009/9/main" uri="{B025F937-C7B1-47D3-B67F-A62EFF666E3E}">
          <x14:id>{077FEA9A-F2D0-4D72-9A21-4AC494192F65}</x14:id>
        </ext>
      </extLst>
    </cfRule>
    <cfRule type="dataBar" priority="45">
      <dataBar showValue="0">
        <cfvo type="min"/>
        <cfvo type="max"/>
        <color theme="0" tint="-0.34998626667073579"/>
      </dataBar>
      <extLst>
        <ext xmlns:x14="http://schemas.microsoft.com/office/spreadsheetml/2009/9/main" uri="{B025F937-C7B1-47D3-B67F-A62EFF666E3E}">
          <x14:id>{7C5033C1-3981-4053-9247-66C24FAA93F3}</x14:id>
        </ext>
      </extLst>
    </cfRule>
    <cfRule type="dataBar" priority="48">
      <dataBar>
        <cfvo type="min"/>
        <cfvo type="max"/>
        <color theme="0" tint="-0.499984740745262"/>
      </dataBar>
      <extLst>
        <ext xmlns:x14="http://schemas.microsoft.com/office/spreadsheetml/2009/9/main" uri="{B025F937-C7B1-47D3-B67F-A62EFF666E3E}">
          <x14:id>{3323AD8C-BA9B-466D-82E5-8B92714511C9}</x14:id>
        </ext>
      </extLst>
    </cfRule>
    <cfRule type="dataBar" priority="47">
      <dataBar showValue="0">
        <cfvo type="min"/>
        <cfvo type="max"/>
        <color rgb="FF638EC6"/>
      </dataBar>
      <extLst>
        <ext xmlns:x14="http://schemas.microsoft.com/office/spreadsheetml/2009/9/main" uri="{B025F937-C7B1-47D3-B67F-A62EFF666E3E}">
          <x14:id>{642EDC20-955A-4EAF-864E-5B366D475155}</x14:id>
        </ext>
      </extLst>
    </cfRule>
  </conditionalFormatting>
  <conditionalFormatting sqref="H2402:H2404">
    <cfRule type="dataBar" priority="44">
      <dataBar>
        <cfvo type="min"/>
        <cfvo type="max"/>
        <color theme="0" tint="-0.499984740745262"/>
      </dataBar>
      <extLst>
        <ext xmlns:x14="http://schemas.microsoft.com/office/spreadsheetml/2009/9/main" uri="{B025F937-C7B1-47D3-B67F-A62EFF666E3E}">
          <x14:id>{E9DF9619-BF11-40DE-AEDE-C5BE343476E2}</x14:id>
        </ext>
      </extLst>
    </cfRule>
    <cfRule type="dataBar" priority="43">
      <dataBar showValue="0">
        <cfvo type="min"/>
        <cfvo type="max"/>
        <color rgb="FF638EC6"/>
      </dataBar>
      <extLst>
        <ext xmlns:x14="http://schemas.microsoft.com/office/spreadsheetml/2009/9/main" uri="{B025F937-C7B1-47D3-B67F-A62EFF666E3E}">
          <x14:id>{DD0320F9-4E1A-44EC-8CC7-4A4C053A6237}</x14:id>
        </ext>
      </extLst>
    </cfRule>
    <cfRule type="dataBar" priority="42">
      <dataBar>
        <cfvo type="min"/>
        <cfvo type="max"/>
        <color theme="0" tint="-0.34998626667073579"/>
      </dataBar>
      <extLst>
        <ext xmlns:x14="http://schemas.microsoft.com/office/spreadsheetml/2009/9/main" uri="{B025F937-C7B1-47D3-B67F-A62EFF666E3E}">
          <x14:id>{45E5F317-F859-44EC-8EDD-E2E73B40848C}</x14:id>
        </ext>
      </extLst>
    </cfRule>
    <cfRule type="dataBar" priority="41">
      <dataBar showValue="0">
        <cfvo type="min"/>
        <cfvo type="max"/>
        <color theme="0" tint="-0.34998626667073579"/>
      </dataBar>
      <extLst>
        <ext xmlns:x14="http://schemas.microsoft.com/office/spreadsheetml/2009/9/main" uri="{B025F937-C7B1-47D3-B67F-A62EFF666E3E}">
          <x14:id>{69B7D318-D666-47A0-BCF1-DE4CE5D7CB74}</x14:id>
        </ext>
      </extLst>
    </cfRule>
  </conditionalFormatting>
  <conditionalFormatting sqref="H2406:H2418">
    <cfRule type="dataBar" priority="538">
      <dataBar>
        <cfvo type="min"/>
        <cfvo type="max"/>
        <color theme="0" tint="-0.34998626667073579"/>
      </dataBar>
      <extLst>
        <ext xmlns:x14="http://schemas.microsoft.com/office/spreadsheetml/2009/9/main" uri="{B025F937-C7B1-47D3-B67F-A62EFF666E3E}">
          <x14:id>{59371F2E-635E-4F6F-A912-CE1F4E43B76E}</x14:id>
        </ext>
      </extLst>
    </cfRule>
    <cfRule type="dataBar" priority="540">
      <dataBar>
        <cfvo type="min"/>
        <cfvo type="max"/>
        <color theme="0" tint="-0.499984740745262"/>
      </dataBar>
      <extLst>
        <ext xmlns:x14="http://schemas.microsoft.com/office/spreadsheetml/2009/9/main" uri="{B025F937-C7B1-47D3-B67F-A62EFF666E3E}">
          <x14:id>{7F0DD110-C352-47E6-BCE1-FFB80FA44BDC}</x14:id>
        </ext>
      </extLst>
    </cfRule>
    <cfRule type="dataBar" priority="539">
      <dataBar showValue="0">
        <cfvo type="min"/>
        <cfvo type="max"/>
        <color rgb="FF638EC6"/>
      </dataBar>
      <extLst>
        <ext xmlns:x14="http://schemas.microsoft.com/office/spreadsheetml/2009/9/main" uri="{B025F937-C7B1-47D3-B67F-A62EFF666E3E}">
          <x14:id>{2285DD58-0D73-4312-B7AD-CD596D2B9867}</x14:id>
        </ext>
      </extLst>
    </cfRule>
    <cfRule type="dataBar" priority="537">
      <dataBar showValue="0">
        <cfvo type="min"/>
        <cfvo type="max"/>
        <color theme="0" tint="-0.34998626667073579"/>
      </dataBar>
      <extLst>
        <ext xmlns:x14="http://schemas.microsoft.com/office/spreadsheetml/2009/9/main" uri="{B025F937-C7B1-47D3-B67F-A62EFF666E3E}">
          <x14:id>{84CC5AF9-9149-4823-95B4-760DCFD964AA}</x14:id>
        </ext>
      </extLst>
    </cfRule>
  </conditionalFormatting>
  <conditionalFormatting sqref="H2420:H2426">
    <cfRule type="dataBar" priority="37">
      <dataBar showValue="0">
        <cfvo type="min"/>
        <cfvo type="max"/>
        <color theme="0" tint="-0.34998626667073579"/>
      </dataBar>
      <extLst>
        <ext xmlns:x14="http://schemas.microsoft.com/office/spreadsheetml/2009/9/main" uri="{B025F937-C7B1-47D3-B67F-A62EFF666E3E}">
          <x14:id>{E0D28ABD-C193-4274-951D-5A25E33F9F13}</x14:id>
        </ext>
      </extLst>
    </cfRule>
    <cfRule type="dataBar" priority="38">
      <dataBar>
        <cfvo type="min"/>
        <cfvo type="max"/>
        <color theme="0" tint="-0.34998626667073579"/>
      </dataBar>
      <extLst>
        <ext xmlns:x14="http://schemas.microsoft.com/office/spreadsheetml/2009/9/main" uri="{B025F937-C7B1-47D3-B67F-A62EFF666E3E}">
          <x14:id>{D8A4650E-6282-47A6-B1C9-205485D688A4}</x14:id>
        </ext>
      </extLst>
    </cfRule>
    <cfRule type="dataBar" priority="40">
      <dataBar>
        <cfvo type="min"/>
        <cfvo type="max"/>
        <color theme="0" tint="-0.499984740745262"/>
      </dataBar>
      <extLst>
        <ext xmlns:x14="http://schemas.microsoft.com/office/spreadsheetml/2009/9/main" uri="{B025F937-C7B1-47D3-B67F-A62EFF666E3E}">
          <x14:id>{63B6D058-F817-4574-A9D2-105A66651127}</x14:id>
        </ext>
      </extLst>
    </cfRule>
    <cfRule type="dataBar" priority="39">
      <dataBar showValue="0">
        <cfvo type="min"/>
        <cfvo type="max"/>
        <color rgb="FF638EC6"/>
      </dataBar>
      <extLst>
        <ext xmlns:x14="http://schemas.microsoft.com/office/spreadsheetml/2009/9/main" uri="{B025F937-C7B1-47D3-B67F-A62EFF666E3E}">
          <x14:id>{1B71C097-944D-46D1-9FBF-4C3CCB35435C}</x14:id>
        </ext>
      </extLst>
    </cfRule>
  </conditionalFormatting>
  <conditionalFormatting sqref="H2428:H2450">
    <cfRule type="dataBar" priority="36">
      <dataBar>
        <cfvo type="min"/>
        <cfvo type="max"/>
        <color theme="0" tint="-0.499984740745262"/>
      </dataBar>
      <extLst>
        <ext xmlns:x14="http://schemas.microsoft.com/office/spreadsheetml/2009/9/main" uri="{B025F937-C7B1-47D3-B67F-A62EFF666E3E}">
          <x14:id>{DA25A940-8556-4C02-9248-57BB7583A9C0}</x14:id>
        </ext>
      </extLst>
    </cfRule>
    <cfRule type="dataBar" priority="35">
      <dataBar showValue="0">
        <cfvo type="min"/>
        <cfvo type="max"/>
        <color rgb="FF638EC6"/>
      </dataBar>
      <extLst>
        <ext xmlns:x14="http://schemas.microsoft.com/office/spreadsheetml/2009/9/main" uri="{B025F937-C7B1-47D3-B67F-A62EFF666E3E}">
          <x14:id>{50656F87-A7FF-4E20-94F3-D790B7986FD8}</x14:id>
        </ext>
      </extLst>
    </cfRule>
    <cfRule type="dataBar" priority="34">
      <dataBar>
        <cfvo type="min"/>
        <cfvo type="max"/>
        <color theme="0" tint="-0.34998626667073579"/>
      </dataBar>
      <extLst>
        <ext xmlns:x14="http://schemas.microsoft.com/office/spreadsheetml/2009/9/main" uri="{B025F937-C7B1-47D3-B67F-A62EFF666E3E}">
          <x14:id>{8683826D-E25E-4F30-8E78-87B7310E4EE6}</x14:id>
        </ext>
      </extLst>
    </cfRule>
    <cfRule type="dataBar" priority="33">
      <dataBar showValue="0">
        <cfvo type="min"/>
        <cfvo type="max"/>
        <color theme="0" tint="-0.34998626667073579"/>
      </dataBar>
      <extLst>
        <ext xmlns:x14="http://schemas.microsoft.com/office/spreadsheetml/2009/9/main" uri="{B025F937-C7B1-47D3-B67F-A62EFF666E3E}">
          <x14:id>{B5FD4E40-96FE-42CB-82A8-6F55F631F1FB}</x14:id>
        </ext>
      </extLst>
    </cfRule>
  </conditionalFormatting>
  <conditionalFormatting sqref="H2452:H2467">
    <cfRule type="dataBar" priority="31">
      <dataBar showValue="0">
        <cfvo type="min"/>
        <cfvo type="max"/>
        <color rgb="FF638EC6"/>
      </dataBar>
      <extLst>
        <ext xmlns:x14="http://schemas.microsoft.com/office/spreadsheetml/2009/9/main" uri="{B025F937-C7B1-47D3-B67F-A62EFF666E3E}">
          <x14:id>{B417BF2E-4DAD-4965-87EE-36B068B9136C}</x14:id>
        </ext>
      </extLst>
    </cfRule>
    <cfRule type="dataBar" priority="32">
      <dataBar>
        <cfvo type="min"/>
        <cfvo type="max"/>
        <color theme="0" tint="-0.499984740745262"/>
      </dataBar>
      <extLst>
        <ext xmlns:x14="http://schemas.microsoft.com/office/spreadsheetml/2009/9/main" uri="{B025F937-C7B1-47D3-B67F-A62EFF666E3E}">
          <x14:id>{2C76BEEB-32C4-47FE-9B97-F02DF2F08F00}</x14:id>
        </ext>
      </extLst>
    </cfRule>
    <cfRule type="dataBar" priority="30">
      <dataBar>
        <cfvo type="min"/>
        <cfvo type="max"/>
        <color theme="0" tint="-0.34998626667073579"/>
      </dataBar>
      <extLst>
        <ext xmlns:x14="http://schemas.microsoft.com/office/spreadsheetml/2009/9/main" uri="{B025F937-C7B1-47D3-B67F-A62EFF666E3E}">
          <x14:id>{E4D8C1DE-109E-44EE-89D1-3D24832872B1}</x14:id>
        </ext>
      </extLst>
    </cfRule>
    <cfRule type="dataBar" priority="29">
      <dataBar showValue="0">
        <cfvo type="min"/>
        <cfvo type="max"/>
        <color theme="0" tint="-0.34998626667073579"/>
      </dataBar>
      <extLst>
        <ext xmlns:x14="http://schemas.microsoft.com/office/spreadsheetml/2009/9/main" uri="{B025F937-C7B1-47D3-B67F-A62EFF666E3E}">
          <x14:id>{F544B960-6F9E-4993-8450-8A85A286FBFD}</x14:id>
        </ext>
      </extLst>
    </cfRule>
  </conditionalFormatting>
  <conditionalFormatting sqref="H2469:H2488">
    <cfRule type="dataBar" priority="25">
      <dataBar showValue="0">
        <cfvo type="min"/>
        <cfvo type="max"/>
        <color theme="0" tint="-0.34998626667073579"/>
      </dataBar>
      <extLst>
        <ext xmlns:x14="http://schemas.microsoft.com/office/spreadsheetml/2009/9/main" uri="{B025F937-C7B1-47D3-B67F-A62EFF666E3E}">
          <x14:id>{589261AB-ED7A-447B-B08E-A307EF3C9FCF}</x14:id>
        </ext>
      </extLst>
    </cfRule>
    <cfRule type="dataBar" priority="27">
      <dataBar showValue="0">
        <cfvo type="min"/>
        <cfvo type="max"/>
        <color rgb="FF638EC6"/>
      </dataBar>
      <extLst>
        <ext xmlns:x14="http://schemas.microsoft.com/office/spreadsheetml/2009/9/main" uri="{B025F937-C7B1-47D3-B67F-A62EFF666E3E}">
          <x14:id>{035E8C5B-0920-4DA6-B8B1-8B75A4E9C267}</x14:id>
        </ext>
      </extLst>
    </cfRule>
    <cfRule type="dataBar" priority="28">
      <dataBar>
        <cfvo type="min"/>
        <cfvo type="max"/>
        <color theme="0" tint="-0.499984740745262"/>
      </dataBar>
      <extLst>
        <ext xmlns:x14="http://schemas.microsoft.com/office/spreadsheetml/2009/9/main" uri="{B025F937-C7B1-47D3-B67F-A62EFF666E3E}">
          <x14:id>{2A01EDA5-CCB7-4DC9-A83A-5E95CC4AD76C}</x14:id>
        </ext>
      </extLst>
    </cfRule>
    <cfRule type="dataBar" priority="26">
      <dataBar>
        <cfvo type="min"/>
        <cfvo type="max"/>
        <color theme="0" tint="-0.34998626667073579"/>
      </dataBar>
      <extLst>
        <ext xmlns:x14="http://schemas.microsoft.com/office/spreadsheetml/2009/9/main" uri="{B025F937-C7B1-47D3-B67F-A62EFF666E3E}">
          <x14:id>{AD3A8BA6-9EFB-4214-BCFF-B87FCE9500CB}</x14:id>
        </ext>
      </extLst>
    </cfRule>
  </conditionalFormatting>
  <conditionalFormatting sqref="H2490:H2492">
    <cfRule type="dataBar" priority="23">
      <dataBar showValue="0">
        <cfvo type="min"/>
        <cfvo type="max"/>
        <color rgb="FF638EC6"/>
      </dataBar>
      <extLst>
        <ext xmlns:x14="http://schemas.microsoft.com/office/spreadsheetml/2009/9/main" uri="{B025F937-C7B1-47D3-B67F-A62EFF666E3E}">
          <x14:id>{86919D7E-60C7-441F-BBE5-691DC617D818}</x14:id>
        </ext>
      </extLst>
    </cfRule>
    <cfRule type="dataBar" priority="21">
      <dataBar showValue="0">
        <cfvo type="min"/>
        <cfvo type="max"/>
        <color theme="0" tint="-0.34998626667073579"/>
      </dataBar>
      <extLst>
        <ext xmlns:x14="http://schemas.microsoft.com/office/spreadsheetml/2009/9/main" uri="{B025F937-C7B1-47D3-B67F-A62EFF666E3E}">
          <x14:id>{8ABA0D79-6E96-42BF-B7F6-CD99D91BF186}</x14:id>
        </ext>
      </extLst>
    </cfRule>
    <cfRule type="dataBar" priority="22">
      <dataBar>
        <cfvo type="min"/>
        <cfvo type="max"/>
        <color theme="0" tint="-0.34998626667073579"/>
      </dataBar>
      <extLst>
        <ext xmlns:x14="http://schemas.microsoft.com/office/spreadsheetml/2009/9/main" uri="{B025F937-C7B1-47D3-B67F-A62EFF666E3E}">
          <x14:id>{13560901-B048-46C6-99F1-4AA26BA1C760}</x14:id>
        </ext>
      </extLst>
    </cfRule>
    <cfRule type="dataBar" priority="24">
      <dataBar>
        <cfvo type="min"/>
        <cfvo type="max"/>
        <color theme="0" tint="-0.499984740745262"/>
      </dataBar>
      <extLst>
        <ext xmlns:x14="http://schemas.microsoft.com/office/spreadsheetml/2009/9/main" uri="{B025F937-C7B1-47D3-B67F-A62EFF666E3E}">
          <x14:id>{B7BF0008-CD70-4201-A7B2-8089232EA9F5}</x14:id>
        </ext>
      </extLst>
    </cfRule>
  </conditionalFormatting>
  <conditionalFormatting sqref="K6:K10">
    <cfRule type="dataBar" priority="1073">
      <dataBar showValue="0">
        <cfvo type="min"/>
        <cfvo type="max"/>
        <color theme="0" tint="-0.34998626667073579"/>
      </dataBar>
      <extLst>
        <ext xmlns:x14="http://schemas.microsoft.com/office/spreadsheetml/2009/9/main" uri="{B025F937-C7B1-47D3-B67F-A62EFF666E3E}">
          <x14:id>{2E6B184E-2140-44FC-9F9D-29CED473C0C3}</x14:id>
        </ext>
      </extLst>
    </cfRule>
    <cfRule type="dataBar" priority="1074">
      <dataBar>
        <cfvo type="min"/>
        <cfvo type="max"/>
        <color theme="0" tint="-0.34998626667073579"/>
      </dataBar>
      <extLst>
        <ext xmlns:x14="http://schemas.microsoft.com/office/spreadsheetml/2009/9/main" uri="{B025F937-C7B1-47D3-B67F-A62EFF666E3E}">
          <x14:id>{74773F75-4EA4-4B84-A4A7-626368A4F9C6}</x14:id>
        </ext>
      </extLst>
    </cfRule>
    <cfRule type="dataBar" priority="1075">
      <dataBar showValue="0">
        <cfvo type="min"/>
        <cfvo type="max"/>
        <color rgb="FF638EC6"/>
      </dataBar>
      <extLst>
        <ext xmlns:x14="http://schemas.microsoft.com/office/spreadsheetml/2009/9/main" uri="{B025F937-C7B1-47D3-B67F-A62EFF666E3E}">
          <x14:id>{538919EB-D4E3-435F-8CB8-B2DFD4660ADA}</x14:id>
        </ext>
      </extLst>
    </cfRule>
    <cfRule type="dataBar" priority="1076">
      <dataBar>
        <cfvo type="min"/>
        <cfvo type="max"/>
        <color theme="0" tint="-0.499984740745262"/>
      </dataBar>
      <extLst>
        <ext xmlns:x14="http://schemas.microsoft.com/office/spreadsheetml/2009/9/main" uri="{B025F937-C7B1-47D3-B67F-A62EFF666E3E}">
          <x14:id>{6C632500-B356-4D84-9795-C9DD334678D0}</x14:id>
        </ext>
      </extLst>
    </cfRule>
  </conditionalFormatting>
  <conditionalFormatting sqref="K12:K24">
    <cfRule type="dataBar" priority="1072">
      <dataBar>
        <cfvo type="min"/>
        <cfvo type="max"/>
        <color theme="0" tint="-0.499984740745262"/>
      </dataBar>
      <extLst>
        <ext xmlns:x14="http://schemas.microsoft.com/office/spreadsheetml/2009/9/main" uri="{B025F937-C7B1-47D3-B67F-A62EFF666E3E}">
          <x14:id>{5EC8EFBE-D511-4C1F-912E-1665E454D1DC}</x14:id>
        </ext>
      </extLst>
    </cfRule>
    <cfRule type="dataBar" priority="1071">
      <dataBar showValue="0">
        <cfvo type="min"/>
        <cfvo type="max"/>
        <color rgb="FF638EC6"/>
      </dataBar>
      <extLst>
        <ext xmlns:x14="http://schemas.microsoft.com/office/spreadsheetml/2009/9/main" uri="{B025F937-C7B1-47D3-B67F-A62EFF666E3E}">
          <x14:id>{F4B84D44-8E47-4B01-9251-A5F212009F6B}</x14:id>
        </ext>
      </extLst>
    </cfRule>
    <cfRule type="dataBar" priority="1069">
      <dataBar showValue="0">
        <cfvo type="min"/>
        <cfvo type="max"/>
        <color theme="0" tint="-0.34998626667073579"/>
      </dataBar>
      <extLst>
        <ext xmlns:x14="http://schemas.microsoft.com/office/spreadsheetml/2009/9/main" uri="{B025F937-C7B1-47D3-B67F-A62EFF666E3E}">
          <x14:id>{6D961106-CB63-4C3F-94DB-1880B61E053C}</x14:id>
        </ext>
      </extLst>
    </cfRule>
    <cfRule type="dataBar" priority="1070">
      <dataBar>
        <cfvo type="min"/>
        <cfvo type="max"/>
        <color theme="0" tint="-0.34998626667073579"/>
      </dataBar>
      <extLst>
        <ext xmlns:x14="http://schemas.microsoft.com/office/spreadsheetml/2009/9/main" uri="{B025F937-C7B1-47D3-B67F-A62EFF666E3E}">
          <x14:id>{70264F8C-2981-4708-9858-75A1680272D0}</x14:id>
        </ext>
      </extLst>
    </cfRule>
  </conditionalFormatting>
  <conditionalFormatting sqref="K26:K29">
    <cfRule type="dataBar" priority="1068">
      <dataBar>
        <cfvo type="min"/>
        <cfvo type="max"/>
        <color theme="0" tint="-0.499984740745262"/>
      </dataBar>
      <extLst>
        <ext xmlns:x14="http://schemas.microsoft.com/office/spreadsheetml/2009/9/main" uri="{B025F937-C7B1-47D3-B67F-A62EFF666E3E}">
          <x14:id>{4F660D46-A13F-404A-9580-B6C387BB0AE1}</x14:id>
        </ext>
      </extLst>
    </cfRule>
    <cfRule type="dataBar" priority="1067">
      <dataBar showValue="0">
        <cfvo type="min"/>
        <cfvo type="max"/>
        <color rgb="FF638EC6"/>
      </dataBar>
      <extLst>
        <ext xmlns:x14="http://schemas.microsoft.com/office/spreadsheetml/2009/9/main" uri="{B025F937-C7B1-47D3-B67F-A62EFF666E3E}">
          <x14:id>{9DC975AF-ED6A-4D58-9399-C1AADF4EA551}</x14:id>
        </ext>
      </extLst>
    </cfRule>
    <cfRule type="dataBar" priority="1066">
      <dataBar>
        <cfvo type="min"/>
        <cfvo type="max"/>
        <color theme="0" tint="-0.34998626667073579"/>
      </dataBar>
      <extLst>
        <ext xmlns:x14="http://schemas.microsoft.com/office/spreadsheetml/2009/9/main" uri="{B025F937-C7B1-47D3-B67F-A62EFF666E3E}">
          <x14:id>{36003851-E876-44A3-938F-D9BA53355CA8}</x14:id>
        </ext>
      </extLst>
    </cfRule>
    <cfRule type="dataBar" priority="1065">
      <dataBar showValue="0">
        <cfvo type="min"/>
        <cfvo type="max"/>
        <color theme="0" tint="-0.34998626667073579"/>
      </dataBar>
      <extLst>
        <ext xmlns:x14="http://schemas.microsoft.com/office/spreadsheetml/2009/9/main" uri="{B025F937-C7B1-47D3-B67F-A62EFF666E3E}">
          <x14:id>{120086EB-627B-4999-905D-B64DFFAA168C}</x14:id>
        </ext>
      </extLst>
    </cfRule>
  </conditionalFormatting>
  <conditionalFormatting sqref="K31:K47">
    <cfRule type="dataBar" priority="1064">
      <dataBar>
        <cfvo type="min"/>
        <cfvo type="max"/>
        <color theme="0" tint="-0.499984740745262"/>
      </dataBar>
      <extLst>
        <ext xmlns:x14="http://schemas.microsoft.com/office/spreadsheetml/2009/9/main" uri="{B025F937-C7B1-47D3-B67F-A62EFF666E3E}">
          <x14:id>{46F4D8F3-95EF-44A1-B5D8-2B6B3D087D36}</x14:id>
        </ext>
      </extLst>
    </cfRule>
    <cfRule type="dataBar" priority="1063">
      <dataBar showValue="0">
        <cfvo type="min"/>
        <cfvo type="max"/>
        <color rgb="FF638EC6"/>
      </dataBar>
      <extLst>
        <ext xmlns:x14="http://schemas.microsoft.com/office/spreadsheetml/2009/9/main" uri="{B025F937-C7B1-47D3-B67F-A62EFF666E3E}">
          <x14:id>{21941865-A9F3-4348-AA1C-ECA9C20198B1}</x14:id>
        </ext>
      </extLst>
    </cfRule>
    <cfRule type="dataBar" priority="1061">
      <dataBar showValue="0">
        <cfvo type="min"/>
        <cfvo type="max"/>
        <color theme="0" tint="-0.34998626667073579"/>
      </dataBar>
      <extLst>
        <ext xmlns:x14="http://schemas.microsoft.com/office/spreadsheetml/2009/9/main" uri="{B025F937-C7B1-47D3-B67F-A62EFF666E3E}">
          <x14:id>{2AFB2A36-05D4-4BEA-9AEC-7066C677055B}</x14:id>
        </ext>
      </extLst>
    </cfRule>
    <cfRule type="dataBar" priority="1062">
      <dataBar>
        <cfvo type="min"/>
        <cfvo type="max"/>
        <color theme="0" tint="-0.34998626667073579"/>
      </dataBar>
      <extLst>
        <ext xmlns:x14="http://schemas.microsoft.com/office/spreadsheetml/2009/9/main" uri="{B025F937-C7B1-47D3-B67F-A62EFF666E3E}">
          <x14:id>{FD019E65-C97B-4405-BEE9-C1C9F2E75EF7}</x14:id>
        </ext>
      </extLst>
    </cfRule>
  </conditionalFormatting>
  <conditionalFormatting sqref="K49:K62">
    <cfRule type="dataBar" priority="1058">
      <dataBar>
        <cfvo type="min"/>
        <cfvo type="max"/>
        <color theme="0" tint="-0.34998626667073579"/>
      </dataBar>
      <extLst>
        <ext xmlns:x14="http://schemas.microsoft.com/office/spreadsheetml/2009/9/main" uri="{B025F937-C7B1-47D3-B67F-A62EFF666E3E}">
          <x14:id>{4F22FDFF-9997-498B-91E1-4F5F5798DAA9}</x14:id>
        </ext>
      </extLst>
    </cfRule>
    <cfRule type="dataBar" priority="1057">
      <dataBar showValue="0">
        <cfvo type="min"/>
        <cfvo type="max"/>
        <color theme="0" tint="-0.34998626667073579"/>
      </dataBar>
      <extLst>
        <ext xmlns:x14="http://schemas.microsoft.com/office/spreadsheetml/2009/9/main" uri="{B025F937-C7B1-47D3-B67F-A62EFF666E3E}">
          <x14:id>{F25AFE74-AE8C-4EB2-861B-700C783CD4E6}</x14:id>
        </ext>
      </extLst>
    </cfRule>
    <cfRule type="dataBar" priority="1059">
      <dataBar showValue="0">
        <cfvo type="min"/>
        <cfvo type="max"/>
        <color rgb="FF638EC6"/>
      </dataBar>
      <extLst>
        <ext xmlns:x14="http://schemas.microsoft.com/office/spreadsheetml/2009/9/main" uri="{B025F937-C7B1-47D3-B67F-A62EFF666E3E}">
          <x14:id>{54CC6C77-03D9-4571-B910-B88A0714997D}</x14:id>
        </ext>
      </extLst>
    </cfRule>
    <cfRule type="dataBar" priority="1060">
      <dataBar>
        <cfvo type="min"/>
        <cfvo type="max"/>
        <color theme="0" tint="-0.499984740745262"/>
      </dataBar>
      <extLst>
        <ext xmlns:x14="http://schemas.microsoft.com/office/spreadsheetml/2009/9/main" uri="{B025F937-C7B1-47D3-B67F-A62EFF666E3E}">
          <x14:id>{D59D5FAA-F31C-4DBC-B97B-5E99A0CA1A37}</x14:id>
        </ext>
      </extLst>
    </cfRule>
  </conditionalFormatting>
  <conditionalFormatting sqref="K64:K68">
    <cfRule type="dataBar" priority="1055">
      <dataBar showValue="0">
        <cfvo type="min"/>
        <cfvo type="max"/>
        <color rgb="FF638EC6"/>
      </dataBar>
      <extLst>
        <ext xmlns:x14="http://schemas.microsoft.com/office/spreadsheetml/2009/9/main" uri="{B025F937-C7B1-47D3-B67F-A62EFF666E3E}">
          <x14:id>{B2CA9FBF-B654-41CB-A36D-AC01439501D1}</x14:id>
        </ext>
      </extLst>
    </cfRule>
    <cfRule type="dataBar" priority="1056">
      <dataBar>
        <cfvo type="min"/>
        <cfvo type="max"/>
        <color theme="0" tint="-0.499984740745262"/>
      </dataBar>
      <extLst>
        <ext xmlns:x14="http://schemas.microsoft.com/office/spreadsheetml/2009/9/main" uri="{B025F937-C7B1-47D3-B67F-A62EFF666E3E}">
          <x14:id>{38CE790D-85C8-4F3B-8E7C-96CA6D263F28}</x14:id>
        </ext>
      </extLst>
    </cfRule>
    <cfRule type="dataBar" priority="1054">
      <dataBar>
        <cfvo type="min"/>
        <cfvo type="max"/>
        <color theme="0" tint="-0.34998626667073579"/>
      </dataBar>
      <extLst>
        <ext xmlns:x14="http://schemas.microsoft.com/office/spreadsheetml/2009/9/main" uri="{B025F937-C7B1-47D3-B67F-A62EFF666E3E}">
          <x14:id>{A4585C19-2D22-4062-AFBB-3785645D1C2C}</x14:id>
        </ext>
      </extLst>
    </cfRule>
    <cfRule type="dataBar" priority="1053">
      <dataBar showValue="0">
        <cfvo type="min"/>
        <cfvo type="max"/>
        <color theme="0" tint="-0.34998626667073579"/>
      </dataBar>
      <extLst>
        <ext xmlns:x14="http://schemas.microsoft.com/office/spreadsheetml/2009/9/main" uri="{B025F937-C7B1-47D3-B67F-A62EFF666E3E}">
          <x14:id>{D386CA03-BDB4-40CE-B9EE-0927FB1ACF28}</x14:id>
        </ext>
      </extLst>
    </cfRule>
  </conditionalFormatting>
  <conditionalFormatting sqref="K70:K77">
    <cfRule type="dataBar" priority="1049">
      <dataBar showValue="0">
        <cfvo type="min"/>
        <cfvo type="max"/>
        <color theme="0" tint="-0.34998626667073579"/>
      </dataBar>
      <extLst>
        <ext xmlns:x14="http://schemas.microsoft.com/office/spreadsheetml/2009/9/main" uri="{B025F937-C7B1-47D3-B67F-A62EFF666E3E}">
          <x14:id>{1F072BBF-D3F6-4C76-8118-E1D7C6D89274}</x14:id>
        </ext>
      </extLst>
    </cfRule>
    <cfRule type="dataBar" priority="1050">
      <dataBar>
        <cfvo type="min"/>
        <cfvo type="max"/>
        <color theme="0" tint="-0.34998626667073579"/>
      </dataBar>
      <extLst>
        <ext xmlns:x14="http://schemas.microsoft.com/office/spreadsheetml/2009/9/main" uri="{B025F937-C7B1-47D3-B67F-A62EFF666E3E}">
          <x14:id>{7E88E85D-7178-4414-B1D4-10415EBAFB68}</x14:id>
        </ext>
      </extLst>
    </cfRule>
    <cfRule type="dataBar" priority="1051">
      <dataBar showValue="0">
        <cfvo type="min"/>
        <cfvo type="max"/>
        <color rgb="FF638EC6"/>
      </dataBar>
      <extLst>
        <ext xmlns:x14="http://schemas.microsoft.com/office/spreadsheetml/2009/9/main" uri="{B025F937-C7B1-47D3-B67F-A62EFF666E3E}">
          <x14:id>{8E15B813-226A-4081-871F-B6567056FF41}</x14:id>
        </ext>
      </extLst>
    </cfRule>
    <cfRule type="dataBar" priority="1052">
      <dataBar>
        <cfvo type="min"/>
        <cfvo type="max"/>
        <color theme="0" tint="-0.499984740745262"/>
      </dataBar>
      <extLst>
        <ext xmlns:x14="http://schemas.microsoft.com/office/spreadsheetml/2009/9/main" uri="{B025F937-C7B1-47D3-B67F-A62EFF666E3E}">
          <x14:id>{E33A2661-A63D-4FD7-A135-FD124A66B94E}</x14:id>
        </ext>
      </extLst>
    </cfRule>
  </conditionalFormatting>
  <conditionalFormatting sqref="K79:K81">
    <cfRule type="dataBar" priority="1048">
      <dataBar>
        <cfvo type="min"/>
        <cfvo type="max"/>
        <color theme="0" tint="-0.499984740745262"/>
      </dataBar>
      <extLst>
        <ext xmlns:x14="http://schemas.microsoft.com/office/spreadsheetml/2009/9/main" uri="{B025F937-C7B1-47D3-B67F-A62EFF666E3E}">
          <x14:id>{01C27947-8097-442B-8743-A4081CE89298}</x14:id>
        </ext>
      </extLst>
    </cfRule>
    <cfRule type="dataBar" priority="1045">
      <dataBar showValue="0">
        <cfvo type="min"/>
        <cfvo type="max"/>
        <color theme="0" tint="-0.34998626667073579"/>
      </dataBar>
      <extLst>
        <ext xmlns:x14="http://schemas.microsoft.com/office/spreadsheetml/2009/9/main" uri="{B025F937-C7B1-47D3-B67F-A62EFF666E3E}">
          <x14:id>{5164829E-1CEF-42E2-992D-DCB0650B47EB}</x14:id>
        </ext>
      </extLst>
    </cfRule>
    <cfRule type="dataBar" priority="1046">
      <dataBar>
        <cfvo type="min"/>
        <cfvo type="max"/>
        <color theme="0" tint="-0.34998626667073579"/>
      </dataBar>
      <extLst>
        <ext xmlns:x14="http://schemas.microsoft.com/office/spreadsheetml/2009/9/main" uri="{B025F937-C7B1-47D3-B67F-A62EFF666E3E}">
          <x14:id>{5B6AA53C-A173-4ABA-BE10-07AF9EC010A7}</x14:id>
        </ext>
      </extLst>
    </cfRule>
    <cfRule type="dataBar" priority="1047">
      <dataBar showValue="0">
        <cfvo type="min"/>
        <cfvo type="max"/>
        <color rgb="FF638EC6"/>
      </dataBar>
      <extLst>
        <ext xmlns:x14="http://schemas.microsoft.com/office/spreadsheetml/2009/9/main" uri="{B025F937-C7B1-47D3-B67F-A62EFF666E3E}">
          <x14:id>{36E3E6A8-AB54-4142-A6A5-8CAADC483368}</x14:id>
        </ext>
      </extLst>
    </cfRule>
  </conditionalFormatting>
  <conditionalFormatting sqref="K83:K96">
    <cfRule type="dataBar" priority="1088">
      <dataBar>
        <cfvo type="min"/>
        <cfvo type="max"/>
        <color theme="0" tint="-0.499984740745262"/>
      </dataBar>
      <extLst>
        <ext xmlns:x14="http://schemas.microsoft.com/office/spreadsheetml/2009/9/main" uri="{B025F937-C7B1-47D3-B67F-A62EFF666E3E}">
          <x14:id>{B3E64CC2-744D-4F8A-A70E-628489CDE8F8}</x14:id>
        </ext>
      </extLst>
    </cfRule>
    <cfRule type="dataBar" priority="1087">
      <dataBar showValue="0">
        <cfvo type="min"/>
        <cfvo type="max"/>
        <color rgb="FF638EC6"/>
      </dataBar>
      <extLst>
        <ext xmlns:x14="http://schemas.microsoft.com/office/spreadsheetml/2009/9/main" uri="{B025F937-C7B1-47D3-B67F-A62EFF666E3E}">
          <x14:id>{70678054-8E5E-4011-92B2-A6450CA6F034}</x14:id>
        </ext>
      </extLst>
    </cfRule>
    <cfRule type="dataBar" priority="1085">
      <dataBar showValue="0">
        <cfvo type="min"/>
        <cfvo type="max"/>
        <color theme="0" tint="-0.34998626667073579"/>
      </dataBar>
      <extLst>
        <ext xmlns:x14="http://schemas.microsoft.com/office/spreadsheetml/2009/9/main" uri="{B025F937-C7B1-47D3-B67F-A62EFF666E3E}">
          <x14:id>{B244CDAE-66FA-4FA4-B7EC-F93A925AD466}</x14:id>
        </ext>
      </extLst>
    </cfRule>
    <cfRule type="dataBar" priority="1086">
      <dataBar>
        <cfvo type="min"/>
        <cfvo type="max"/>
        <color theme="0" tint="-0.34998626667073579"/>
      </dataBar>
      <extLst>
        <ext xmlns:x14="http://schemas.microsoft.com/office/spreadsheetml/2009/9/main" uri="{B025F937-C7B1-47D3-B67F-A62EFF666E3E}">
          <x14:id>{42426275-6865-423E-AF1D-DDE20135258D}</x14:id>
        </ext>
      </extLst>
    </cfRule>
  </conditionalFormatting>
  <conditionalFormatting sqref="K98:K134">
    <cfRule type="dataBar" priority="1043">
      <dataBar showValue="0">
        <cfvo type="min"/>
        <cfvo type="max"/>
        <color rgb="FF638EC6"/>
      </dataBar>
      <extLst>
        <ext xmlns:x14="http://schemas.microsoft.com/office/spreadsheetml/2009/9/main" uri="{B025F937-C7B1-47D3-B67F-A62EFF666E3E}">
          <x14:id>{9567E4F0-B994-479F-991E-04DAD101E43A}</x14:id>
        </ext>
      </extLst>
    </cfRule>
    <cfRule type="dataBar" priority="1041">
      <dataBar showValue="0">
        <cfvo type="min"/>
        <cfvo type="max"/>
        <color theme="0" tint="-0.34998626667073579"/>
      </dataBar>
      <extLst>
        <ext xmlns:x14="http://schemas.microsoft.com/office/spreadsheetml/2009/9/main" uri="{B025F937-C7B1-47D3-B67F-A62EFF666E3E}">
          <x14:id>{76A6F3C8-8AFF-4011-9A0A-BD22F040BF4D}</x14:id>
        </ext>
      </extLst>
    </cfRule>
    <cfRule type="dataBar" priority="1042">
      <dataBar>
        <cfvo type="min"/>
        <cfvo type="max"/>
        <color theme="0" tint="-0.34998626667073579"/>
      </dataBar>
      <extLst>
        <ext xmlns:x14="http://schemas.microsoft.com/office/spreadsheetml/2009/9/main" uri="{B025F937-C7B1-47D3-B67F-A62EFF666E3E}">
          <x14:id>{52FBEDCB-8200-4C92-965F-9904A4EF81DA}</x14:id>
        </ext>
      </extLst>
    </cfRule>
    <cfRule type="dataBar" priority="1044">
      <dataBar>
        <cfvo type="min"/>
        <cfvo type="max"/>
        <color theme="0" tint="-0.499984740745262"/>
      </dataBar>
      <extLst>
        <ext xmlns:x14="http://schemas.microsoft.com/office/spreadsheetml/2009/9/main" uri="{B025F937-C7B1-47D3-B67F-A62EFF666E3E}">
          <x14:id>{AFB1FA10-13AA-4DDC-A57A-0085A26CF3C4}</x14:id>
        </ext>
      </extLst>
    </cfRule>
  </conditionalFormatting>
  <conditionalFormatting sqref="K136:K170">
    <cfRule type="dataBar" priority="1037">
      <dataBar showValue="0">
        <cfvo type="min"/>
        <cfvo type="max"/>
        <color theme="0" tint="-0.34998626667073579"/>
      </dataBar>
      <extLst>
        <ext xmlns:x14="http://schemas.microsoft.com/office/spreadsheetml/2009/9/main" uri="{B025F937-C7B1-47D3-B67F-A62EFF666E3E}">
          <x14:id>{1FC161E6-CFF6-4403-88BB-8A43AA8DFBCC}</x14:id>
        </ext>
      </extLst>
    </cfRule>
    <cfRule type="dataBar" priority="1038">
      <dataBar>
        <cfvo type="min"/>
        <cfvo type="max"/>
        <color theme="0" tint="-0.34998626667073579"/>
      </dataBar>
      <extLst>
        <ext xmlns:x14="http://schemas.microsoft.com/office/spreadsheetml/2009/9/main" uri="{B025F937-C7B1-47D3-B67F-A62EFF666E3E}">
          <x14:id>{CC95E3A2-0E1A-4A87-8546-9CB63BE26881}</x14:id>
        </ext>
      </extLst>
    </cfRule>
    <cfRule type="dataBar" priority="1039">
      <dataBar showValue="0">
        <cfvo type="min"/>
        <cfvo type="max"/>
        <color rgb="FF638EC6"/>
      </dataBar>
      <extLst>
        <ext xmlns:x14="http://schemas.microsoft.com/office/spreadsheetml/2009/9/main" uri="{B025F937-C7B1-47D3-B67F-A62EFF666E3E}">
          <x14:id>{927E172E-92F4-4B69-98C2-3525AE74B31E}</x14:id>
        </ext>
      </extLst>
    </cfRule>
    <cfRule type="dataBar" priority="1040">
      <dataBar>
        <cfvo type="min"/>
        <cfvo type="max"/>
        <color theme="0" tint="-0.499984740745262"/>
      </dataBar>
      <extLst>
        <ext xmlns:x14="http://schemas.microsoft.com/office/spreadsheetml/2009/9/main" uri="{B025F937-C7B1-47D3-B67F-A62EFF666E3E}">
          <x14:id>{F357B2CC-610A-4E85-B2F9-A79661FA4B3D}</x14:id>
        </ext>
      </extLst>
    </cfRule>
  </conditionalFormatting>
  <conditionalFormatting sqref="K172:K230">
    <cfRule type="dataBar" priority="1035">
      <dataBar showValue="0">
        <cfvo type="min"/>
        <cfvo type="max"/>
        <color rgb="FF638EC6"/>
      </dataBar>
      <extLst>
        <ext xmlns:x14="http://schemas.microsoft.com/office/spreadsheetml/2009/9/main" uri="{B025F937-C7B1-47D3-B67F-A62EFF666E3E}">
          <x14:id>{7466FB57-9466-40B5-9B27-CD27F3CE2BBF}</x14:id>
        </ext>
      </extLst>
    </cfRule>
    <cfRule type="dataBar" priority="1036">
      <dataBar>
        <cfvo type="min"/>
        <cfvo type="max"/>
        <color theme="0" tint="-0.499984740745262"/>
      </dataBar>
      <extLst>
        <ext xmlns:x14="http://schemas.microsoft.com/office/spreadsheetml/2009/9/main" uri="{B025F937-C7B1-47D3-B67F-A62EFF666E3E}">
          <x14:id>{B42EA1BB-6C69-4D22-B519-440EC0403802}</x14:id>
        </ext>
      </extLst>
    </cfRule>
    <cfRule type="dataBar" priority="1033">
      <dataBar showValue="0">
        <cfvo type="min"/>
        <cfvo type="max"/>
        <color theme="0" tint="-0.34998626667073579"/>
      </dataBar>
      <extLst>
        <ext xmlns:x14="http://schemas.microsoft.com/office/spreadsheetml/2009/9/main" uri="{B025F937-C7B1-47D3-B67F-A62EFF666E3E}">
          <x14:id>{4153CEE7-AD2F-4335-88E0-77A601A73AFA}</x14:id>
        </ext>
      </extLst>
    </cfRule>
    <cfRule type="dataBar" priority="1034">
      <dataBar>
        <cfvo type="min"/>
        <cfvo type="max"/>
        <color theme="0" tint="-0.34998626667073579"/>
      </dataBar>
      <extLst>
        <ext xmlns:x14="http://schemas.microsoft.com/office/spreadsheetml/2009/9/main" uri="{B025F937-C7B1-47D3-B67F-A62EFF666E3E}">
          <x14:id>{1D6FD6C3-6DC6-49C2-A10A-EDE0A497CD33}</x14:id>
        </ext>
      </extLst>
    </cfRule>
  </conditionalFormatting>
  <conditionalFormatting sqref="K232">
    <cfRule type="dataBar" priority="1032">
      <dataBar>
        <cfvo type="min"/>
        <cfvo type="max"/>
        <color theme="0" tint="-0.499984740745262"/>
      </dataBar>
      <extLst>
        <ext xmlns:x14="http://schemas.microsoft.com/office/spreadsheetml/2009/9/main" uri="{B025F937-C7B1-47D3-B67F-A62EFF666E3E}">
          <x14:id>{B68B9F0C-5CC7-4740-B361-A7953715D0B1}</x14:id>
        </ext>
      </extLst>
    </cfRule>
    <cfRule type="dataBar" priority="1029">
      <dataBar showValue="0">
        <cfvo type="min"/>
        <cfvo type="max"/>
        <color theme="0" tint="-0.34998626667073579"/>
      </dataBar>
      <extLst>
        <ext xmlns:x14="http://schemas.microsoft.com/office/spreadsheetml/2009/9/main" uri="{B025F937-C7B1-47D3-B67F-A62EFF666E3E}">
          <x14:id>{795A1480-A0B9-46C8-AE16-B08D27683A66}</x14:id>
        </ext>
      </extLst>
    </cfRule>
    <cfRule type="dataBar" priority="1031">
      <dataBar showValue="0">
        <cfvo type="min"/>
        <cfvo type="max"/>
        <color rgb="FF638EC6"/>
      </dataBar>
      <extLst>
        <ext xmlns:x14="http://schemas.microsoft.com/office/spreadsheetml/2009/9/main" uri="{B025F937-C7B1-47D3-B67F-A62EFF666E3E}">
          <x14:id>{A96AD8B2-3BE6-462B-8B97-105C278B1F3C}</x14:id>
        </ext>
      </extLst>
    </cfRule>
    <cfRule type="dataBar" priority="1030">
      <dataBar>
        <cfvo type="min"/>
        <cfvo type="max"/>
        <color theme="0" tint="-0.34998626667073579"/>
      </dataBar>
      <extLst>
        <ext xmlns:x14="http://schemas.microsoft.com/office/spreadsheetml/2009/9/main" uri="{B025F937-C7B1-47D3-B67F-A62EFF666E3E}">
          <x14:id>{428C8AD0-6D5B-4847-9B57-256B1B381262}</x14:id>
        </ext>
      </extLst>
    </cfRule>
  </conditionalFormatting>
  <conditionalFormatting sqref="K234:K237">
    <cfRule type="dataBar" priority="1025">
      <dataBar showValue="0">
        <cfvo type="min"/>
        <cfvo type="max"/>
        <color theme="0" tint="-0.34998626667073579"/>
      </dataBar>
      <extLst>
        <ext xmlns:x14="http://schemas.microsoft.com/office/spreadsheetml/2009/9/main" uri="{B025F937-C7B1-47D3-B67F-A62EFF666E3E}">
          <x14:id>{F260BB90-8270-46C9-A2D3-C36673CB0DFF}</x14:id>
        </ext>
      </extLst>
    </cfRule>
    <cfRule type="dataBar" priority="1026">
      <dataBar>
        <cfvo type="min"/>
        <cfvo type="max"/>
        <color theme="0" tint="-0.34998626667073579"/>
      </dataBar>
      <extLst>
        <ext xmlns:x14="http://schemas.microsoft.com/office/spreadsheetml/2009/9/main" uri="{B025F937-C7B1-47D3-B67F-A62EFF666E3E}">
          <x14:id>{B47A67E6-AA46-4B56-9F22-E7961349DB63}</x14:id>
        </ext>
      </extLst>
    </cfRule>
    <cfRule type="dataBar" priority="1027">
      <dataBar showValue="0">
        <cfvo type="min"/>
        <cfvo type="max"/>
        <color rgb="FF638EC6"/>
      </dataBar>
      <extLst>
        <ext xmlns:x14="http://schemas.microsoft.com/office/spreadsheetml/2009/9/main" uri="{B025F937-C7B1-47D3-B67F-A62EFF666E3E}">
          <x14:id>{BB7B9169-CF6E-4FAD-9166-0D8FB749E9D5}</x14:id>
        </ext>
      </extLst>
    </cfRule>
    <cfRule type="dataBar" priority="1028">
      <dataBar>
        <cfvo type="min"/>
        <cfvo type="max"/>
        <color theme="0" tint="-0.499984740745262"/>
      </dataBar>
      <extLst>
        <ext xmlns:x14="http://schemas.microsoft.com/office/spreadsheetml/2009/9/main" uri="{B025F937-C7B1-47D3-B67F-A62EFF666E3E}">
          <x14:id>{CC9AE595-A902-4736-ADD8-1722F3726AC0}</x14:id>
        </ext>
      </extLst>
    </cfRule>
  </conditionalFormatting>
  <conditionalFormatting sqref="K239:K273">
    <cfRule type="dataBar" priority="1021">
      <dataBar showValue="0">
        <cfvo type="min"/>
        <cfvo type="max"/>
        <color theme="0" tint="-0.34998626667073579"/>
      </dataBar>
      <extLst>
        <ext xmlns:x14="http://schemas.microsoft.com/office/spreadsheetml/2009/9/main" uri="{B025F937-C7B1-47D3-B67F-A62EFF666E3E}">
          <x14:id>{A80A9EA1-4282-44CC-AFCF-0664293109CC}</x14:id>
        </ext>
      </extLst>
    </cfRule>
    <cfRule type="dataBar" priority="1022">
      <dataBar>
        <cfvo type="min"/>
        <cfvo type="max"/>
        <color theme="0" tint="-0.34998626667073579"/>
      </dataBar>
      <extLst>
        <ext xmlns:x14="http://schemas.microsoft.com/office/spreadsheetml/2009/9/main" uri="{B025F937-C7B1-47D3-B67F-A62EFF666E3E}">
          <x14:id>{7167F270-2DA2-4EA7-B4B9-5DBC7433D0C5}</x14:id>
        </ext>
      </extLst>
    </cfRule>
    <cfRule type="dataBar" priority="1023">
      <dataBar showValue="0">
        <cfvo type="min"/>
        <cfvo type="max"/>
        <color rgb="FF638EC6"/>
      </dataBar>
      <extLst>
        <ext xmlns:x14="http://schemas.microsoft.com/office/spreadsheetml/2009/9/main" uri="{B025F937-C7B1-47D3-B67F-A62EFF666E3E}">
          <x14:id>{ED9D3BE5-AF13-4586-906E-227D480A745D}</x14:id>
        </ext>
      </extLst>
    </cfRule>
    <cfRule type="dataBar" priority="1024">
      <dataBar>
        <cfvo type="min"/>
        <cfvo type="max"/>
        <color theme="0" tint="-0.499984740745262"/>
      </dataBar>
      <extLst>
        <ext xmlns:x14="http://schemas.microsoft.com/office/spreadsheetml/2009/9/main" uri="{B025F937-C7B1-47D3-B67F-A62EFF666E3E}">
          <x14:id>{467B4804-DB22-49B5-8CC7-2BB692E75680}</x14:id>
        </ext>
      </extLst>
    </cfRule>
  </conditionalFormatting>
  <conditionalFormatting sqref="K275:K286">
    <cfRule type="dataBar" priority="1017">
      <dataBar showValue="0">
        <cfvo type="min"/>
        <cfvo type="max"/>
        <color theme="0" tint="-0.34998626667073579"/>
      </dataBar>
      <extLst>
        <ext xmlns:x14="http://schemas.microsoft.com/office/spreadsheetml/2009/9/main" uri="{B025F937-C7B1-47D3-B67F-A62EFF666E3E}">
          <x14:id>{E6876E18-F799-4065-A41C-2891ADCD439F}</x14:id>
        </ext>
      </extLst>
    </cfRule>
    <cfRule type="dataBar" priority="1018">
      <dataBar>
        <cfvo type="min"/>
        <cfvo type="max"/>
        <color theme="0" tint="-0.34998626667073579"/>
      </dataBar>
      <extLst>
        <ext xmlns:x14="http://schemas.microsoft.com/office/spreadsheetml/2009/9/main" uri="{B025F937-C7B1-47D3-B67F-A62EFF666E3E}">
          <x14:id>{009B1C66-816C-41B5-841E-1EEFCBF0C403}</x14:id>
        </ext>
      </extLst>
    </cfRule>
    <cfRule type="dataBar" priority="1019">
      <dataBar showValue="0">
        <cfvo type="min"/>
        <cfvo type="max"/>
        <color rgb="FF638EC6"/>
      </dataBar>
      <extLst>
        <ext xmlns:x14="http://schemas.microsoft.com/office/spreadsheetml/2009/9/main" uri="{B025F937-C7B1-47D3-B67F-A62EFF666E3E}">
          <x14:id>{FBDCB304-1B13-4EBF-81CB-C9944BFB734A}</x14:id>
        </ext>
      </extLst>
    </cfRule>
    <cfRule type="dataBar" priority="1020">
      <dataBar>
        <cfvo type="min"/>
        <cfvo type="max"/>
        <color theme="0" tint="-0.499984740745262"/>
      </dataBar>
      <extLst>
        <ext xmlns:x14="http://schemas.microsoft.com/office/spreadsheetml/2009/9/main" uri="{B025F937-C7B1-47D3-B67F-A62EFF666E3E}">
          <x14:id>{9C9B0027-D53C-4932-8CB1-DDF2B9A2CF6A}</x14:id>
        </ext>
      </extLst>
    </cfRule>
  </conditionalFormatting>
  <conditionalFormatting sqref="K288:K296">
    <cfRule type="dataBar" priority="1080">
      <dataBar>
        <cfvo type="min"/>
        <cfvo type="max"/>
        <color theme="0" tint="-0.499984740745262"/>
      </dataBar>
      <extLst>
        <ext xmlns:x14="http://schemas.microsoft.com/office/spreadsheetml/2009/9/main" uri="{B025F937-C7B1-47D3-B67F-A62EFF666E3E}">
          <x14:id>{F06D36BC-2D72-492A-9679-5A5A7223AD43}</x14:id>
        </ext>
      </extLst>
    </cfRule>
    <cfRule type="dataBar" priority="1079">
      <dataBar showValue="0">
        <cfvo type="min"/>
        <cfvo type="max"/>
        <color rgb="FF638EC6"/>
      </dataBar>
      <extLst>
        <ext xmlns:x14="http://schemas.microsoft.com/office/spreadsheetml/2009/9/main" uri="{B025F937-C7B1-47D3-B67F-A62EFF666E3E}">
          <x14:id>{91AD4CE2-1F74-4863-827D-70CF686F818C}</x14:id>
        </ext>
      </extLst>
    </cfRule>
    <cfRule type="dataBar" priority="1078">
      <dataBar>
        <cfvo type="min"/>
        <cfvo type="max"/>
        <color theme="0" tint="-0.34998626667073579"/>
      </dataBar>
      <extLst>
        <ext xmlns:x14="http://schemas.microsoft.com/office/spreadsheetml/2009/9/main" uri="{B025F937-C7B1-47D3-B67F-A62EFF666E3E}">
          <x14:id>{3D5FD345-13B3-4C84-9D94-3EBA52322986}</x14:id>
        </ext>
      </extLst>
    </cfRule>
    <cfRule type="dataBar" priority="1077">
      <dataBar showValue="0">
        <cfvo type="min"/>
        <cfvo type="max"/>
        <color theme="0" tint="-0.34998626667073579"/>
      </dataBar>
      <extLst>
        <ext xmlns:x14="http://schemas.microsoft.com/office/spreadsheetml/2009/9/main" uri="{B025F937-C7B1-47D3-B67F-A62EFF666E3E}">
          <x14:id>{E2563E96-950D-4FD4-986C-B55042C7A98E}</x14:id>
        </ext>
      </extLst>
    </cfRule>
  </conditionalFormatting>
  <conditionalFormatting sqref="K298:K301">
    <cfRule type="dataBar" priority="1016">
      <dataBar>
        <cfvo type="min"/>
        <cfvo type="max"/>
        <color theme="0" tint="-0.499984740745262"/>
      </dataBar>
      <extLst>
        <ext xmlns:x14="http://schemas.microsoft.com/office/spreadsheetml/2009/9/main" uri="{B025F937-C7B1-47D3-B67F-A62EFF666E3E}">
          <x14:id>{2146436A-0C04-4FE4-9DC8-5CF5CC052462}</x14:id>
        </ext>
      </extLst>
    </cfRule>
    <cfRule type="dataBar" priority="1015">
      <dataBar showValue="0">
        <cfvo type="min"/>
        <cfvo type="max"/>
        <color rgb="FF638EC6"/>
      </dataBar>
      <extLst>
        <ext xmlns:x14="http://schemas.microsoft.com/office/spreadsheetml/2009/9/main" uri="{B025F937-C7B1-47D3-B67F-A62EFF666E3E}">
          <x14:id>{E66750F7-BE0F-4F0D-BD49-A68E09C25011}</x14:id>
        </ext>
      </extLst>
    </cfRule>
    <cfRule type="dataBar" priority="1014">
      <dataBar>
        <cfvo type="min"/>
        <cfvo type="max"/>
        <color theme="0" tint="-0.34998626667073579"/>
      </dataBar>
      <extLst>
        <ext xmlns:x14="http://schemas.microsoft.com/office/spreadsheetml/2009/9/main" uri="{B025F937-C7B1-47D3-B67F-A62EFF666E3E}">
          <x14:id>{E6702AB6-245B-4976-847F-2B8570ABAECA}</x14:id>
        </ext>
      </extLst>
    </cfRule>
    <cfRule type="dataBar" priority="1013">
      <dataBar showValue="0">
        <cfvo type="min"/>
        <cfvo type="max"/>
        <color theme="0" tint="-0.34998626667073579"/>
      </dataBar>
      <extLst>
        <ext xmlns:x14="http://schemas.microsoft.com/office/spreadsheetml/2009/9/main" uri="{B025F937-C7B1-47D3-B67F-A62EFF666E3E}">
          <x14:id>{7613AB77-3E09-4423-92BD-2FBA620AF8DF}</x14:id>
        </ext>
      </extLst>
    </cfRule>
  </conditionalFormatting>
  <conditionalFormatting sqref="K303:K318">
    <cfRule type="dataBar" priority="1011">
      <dataBar showValue="0">
        <cfvo type="min"/>
        <cfvo type="max"/>
        <color rgb="FF638EC6"/>
      </dataBar>
      <extLst>
        <ext xmlns:x14="http://schemas.microsoft.com/office/spreadsheetml/2009/9/main" uri="{B025F937-C7B1-47D3-B67F-A62EFF666E3E}">
          <x14:id>{1F0CAA64-52B7-4331-8BA1-769B695438A9}</x14:id>
        </ext>
      </extLst>
    </cfRule>
    <cfRule type="dataBar" priority="1012">
      <dataBar>
        <cfvo type="min"/>
        <cfvo type="max"/>
        <color theme="0" tint="-0.499984740745262"/>
      </dataBar>
      <extLst>
        <ext xmlns:x14="http://schemas.microsoft.com/office/spreadsheetml/2009/9/main" uri="{B025F937-C7B1-47D3-B67F-A62EFF666E3E}">
          <x14:id>{DDD4B577-4BB8-46FA-B506-0C7459F3900F}</x14:id>
        </ext>
      </extLst>
    </cfRule>
    <cfRule type="dataBar" priority="1010">
      <dataBar>
        <cfvo type="min"/>
        <cfvo type="max"/>
        <color theme="0" tint="-0.34998626667073579"/>
      </dataBar>
      <extLst>
        <ext xmlns:x14="http://schemas.microsoft.com/office/spreadsheetml/2009/9/main" uri="{B025F937-C7B1-47D3-B67F-A62EFF666E3E}">
          <x14:id>{4FEC2B2E-02F3-425A-AC53-2F27DD45057A}</x14:id>
        </ext>
      </extLst>
    </cfRule>
    <cfRule type="dataBar" priority="1009">
      <dataBar showValue="0">
        <cfvo type="min"/>
        <cfvo type="max"/>
        <color theme="0" tint="-0.34998626667073579"/>
      </dataBar>
      <extLst>
        <ext xmlns:x14="http://schemas.microsoft.com/office/spreadsheetml/2009/9/main" uri="{B025F937-C7B1-47D3-B67F-A62EFF666E3E}">
          <x14:id>{6F521E7E-17AA-48D7-A246-3F2E906503A8}</x14:id>
        </ext>
      </extLst>
    </cfRule>
  </conditionalFormatting>
  <conditionalFormatting sqref="K320:K334">
    <cfRule type="dataBar" priority="1006">
      <dataBar>
        <cfvo type="min"/>
        <cfvo type="max"/>
        <color theme="0" tint="-0.34998626667073579"/>
      </dataBar>
      <extLst>
        <ext xmlns:x14="http://schemas.microsoft.com/office/spreadsheetml/2009/9/main" uri="{B025F937-C7B1-47D3-B67F-A62EFF666E3E}">
          <x14:id>{67EFC3C6-E2F3-42A4-BF9C-96FBBC4BDB94}</x14:id>
        </ext>
      </extLst>
    </cfRule>
    <cfRule type="dataBar" priority="1008">
      <dataBar>
        <cfvo type="min"/>
        <cfvo type="max"/>
        <color theme="0" tint="-0.499984740745262"/>
      </dataBar>
      <extLst>
        <ext xmlns:x14="http://schemas.microsoft.com/office/spreadsheetml/2009/9/main" uri="{B025F937-C7B1-47D3-B67F-A62EFF666E3E}">
          <x14:id>{2BD43368-796D-4C5A-90AC-6F20CDB0CD41}</x14:id>
        </ext>
      </extLst>
    </cfRule>
    <cfRule type="dataBar" priority="1007">
      <dataBar showValue="0">
        <cfvo type="min"/>
        <cfvo type="max"/>
        <color rgb="FF638EC6"/>
      </dataBar>
      <extLst>
        <ext xmlns:x14="http://schemas.microsoft.com/office/spreadsheetml/2009/9/main" uri="{B025F937-C7B1-47D3-B67F-A62EFF666E3E}">
          <x14:id>{92DFDEB8-56C4-4C2A-9B77-DF63C9A160E9}</x14:id>
        </ext>
      </extLst>
    </cfRule>
    <cfRule type="dataBar" priority="1005">
      <dataBar showValue="0">
        <cfvo type="min"/>
        <cfvo type="max"/>
        <color theme="0" tint="-0.34998626667073579"/>
      </dataBar>
      <extLst>
        <ext xmlns:x14="http://schemas.microsoft.com/office/spreadsheetml/2009/9/main" uri="{B025F937-C7B1-47D3-B67F-A62EFF666E3E}">
          <x14:id>{10E0F812-BABC-42A9-A91B-8E380E895BB7}</x14:id>
        </ext>
      </extLst>
    </cfRule>
  </conditionalFormatting>
  <conditionalFormatting sqref="K336:K338">
    <cfRule type="dataBar" priority="1002">
      <dataBar>
        <cfvo type="min"/>
        <cfvo type="max"/>
        <color theme="0" tint="-0.34998626667073579"/>
      </dataBar>
      <extLst>
        <ext xmlns:x14="http://schemas.microsoft.com/office/spreadsheetml/2009/9/main" uri="{B025F937-C7B1-47D3-B67F-A62EFF666E3E}">
          <x14:id>{56EA274C-2726-4294-B0EA-0298B500FAEA}</x14:id>
        </ext>
      </extLst>
    </cfRule>
    <cfRule type="dataBar" priority="1004">
      <dataBar>
        <cfvo type="min"/>
        <cfvo type="max"/>
        <color theme="0" tint="-0.499984740745262"/>
      </dataBar>
      <extLst>
        <ext xmlns:x14="http://schemas.microsoft.com/office/spreadsheetml/2009/9/main" uri="{B025F937-C7B1-47D3-B67F-A62EFF666E3E}">
          <x14:id>{FC8C004A-BCD6-4A0D-872B-44517E4611B3}</x14:id>
        </ext>
      </extLst>
    </cfRule>
    <cfRule type="dataBar" priority="1003">
      <dataBar showValue="0">
        <cfvo type="min"/>
        <cfvo type="max"/>
        <color rgb="FF638EC6"/>
      </dataBar>
      <extLst>
        <ext xmlns:x14="http://schemas.microsoft.com/office/spreadsheetml/2009/9/main" uri="{B025F937-C7B1-47D3-B67F-A62EFF666E3E}">
          <x14:id>{CC2BE10F-17BD-4834-99DB-BD4DCC3CFFC6}</x14:id>
        </ext>
      </extLst>
    </cfRule>
    <cfRule type="dataBar" priority="1001">
      <dataBar showValue="0">
        <cfvo type="min"/>
        <cfvo type="max"/>
        <color theme="0" tint="-0.34998626667073579"/>
      </dataBar>
      <extLst>
        <ext xmlns:x14="http://schemas.microsoft.com/office/spreadsheetml/2009/9/main" uri="{B025F937-C7B1-47D3-B67F-A62EFF666E3E}">
          <x14:id>{0E0E5D2E-5041-4FC0-A0AA-57B9997946AF}</x14:id>
        </ext>
      </extLst>
    </cfRule>
  </conditionalFormatting>
  <conditionalFormatting sqref="K340:K341">
    <cfRule type="dataBar" priority="999">
      <dataBar showValue="0">
        <cfvo type="min"/>
        <cfvo type="max"/>
        <color rgb="FF638EC6"/>
      </dataBar>
      <extLst>
        <ext xmlns:x14="http://schemas.microsoft.com/office/spreadsheetml/2009/9/main" uri="{B025F937-C7B1-47D3-B67F-A62EFF666E3E}">
          <x14:id>{314FFF64-D3E4-4E33-852B-5A5A439A4177}</x14:id>
        </ext>
      </extLst>
    </cfRule>
    <cfRule type="dataBar" priority="1000">
      <dataBar>
        <cfvo type="min"/>
        <cfvo type="max"/>
        <color theme="0" tint="-0.499984740745262"/>
      </dataBar>
      <extLst>
        <ext xmlns:x14="http://schemas.microsoft.com/office/spreadsheetml/2009/9/main" uri="{B025F937-C7B1-47D3-B67F-A62EFF666E3E}">
          <x14:id>{6535FE81-9907-4DF3-8FE1-384681A70B8D}</x14:id>
        </ext>
      </extLst>
    </cfRule>
    <cfRule type="dataBar" priority="998">
      <dataBar>
        <cfvo type="min"/>
        <cfvo type="max"/>
        <color theme="0" tint="-0.34998626667073579"/>
      </dataBar>
      <extLst>
        <ext xmlns:x14="http://schemas.microsoft.com/office/spreadsheetml/2009/9/main" uri="{B025F937-C7B1-47D3-B67F-A62EFF666E3E}">
          <x14:id>{B880F9CC-3AC6-4B35-A1A7-956B9EB587F9}</x14:id>
        </ext>
      </extLst>
    </cfRule>
    <cfRule type="dataBar" priority="997">
      <dataBar showValue="0">
        <cfvo type="min"/>
        <cfvo type="max"/>
        <color theme="0" tint="-0.34998626667073579"/>
      </dataBar>
      <extLst>
        <ext xmlns:x14="http://schemas.microsoft.com/office/spreadsheetml/2009/9/main" uri="{B025F937-C7B1-47D3-B67F-A62EFF666E3E}">
          <x14:id>{C758DE5D-0D06-49F2-96B4-139035080ADF}</x14:id>
        </ext>
      </extLst>
    </cfRule>
  </conditionalFormatting>
  <conditionalFormatting sqref="K343:K346">
    <cfRule type="dataBar" priority="996">
      <dataBar>
        <cfvo type="min"/>
        <cfvo type="max"/>
        <color theme="0" tint="-0.499984740745262"/>
      </dataBar>
      <extLst>
        <ext xmlns:x14="http://schemas.microsoft.com/office/spreadsheetml/2009/9/main" uri="{B025F937-C7B1-47D3-B67F-A62EFF666E3E}">
          <x14:id>{65F48E9E-CBE8-4D9F-B036-06B69CBD6108}</x14:id>
        </ext>
      </extLst>
    </cfRule>
    <cfRule type="dataBar" priority="995">
      <dataBar showValue="0">
        <cfvo type="min"/>
        <cfvo type="max"/>
        <color rgb="FF638EC6"/>
      </dataBar>
      <extLst>
        <ext xmlns:x14="http://schemas.microsoft.com/office/spreadsheetml/2009/9/main" uri="{B025F937-C7B1-47D3-B67F-A62EFF666E3E}">
          <x14:id>{26040F2E-B3AC-4C4D-8341-B4FC4E68D22A}</x14:id>
        </ext>
      </extLst>
    </cfRule>
    <cfRule type="dataBar" priority="994">
      <dataBar>
        <cfvo type="min"/>
        <cfvo type="max"/>
        <color theme="0" tint="-0.34998626667073579"/>
      </dataBar>
      <extLst>
        <ext xmlns:x14="http://schemas.microsoft.com/office/spreadsheetml/2009/9/main" uri="{B025F937-C7B1-47D3-B67F-A62EFF666E3E}">
          <x14:id>{CC1C1DAB-3CD5-4ACB-B881-E85C404455C0}</x14:id>
        </ext>
      </extLst>
    </cfRule>
    <cfRule type="dataBar" priority="993">
      <dataBar showValue="0">
        <cfvo type="min"/>
        <cfvo type="max"/>
        <color theme="0" tint="-0.34998626667073579"/>
      </dataBar>
      <extLst>
        <ext xmlns:x14="http://schemas.microsoft.com/office/spreadsheetml/2009/9/main" uri="{B025F937-C7B1-47D3-B67F-A62EFF666E3E}">
          <x14:id>{ADDF1FDA-CADD-4C16-A838-1676AE0BDA1C}</x14:id>
        </ext>
      </extLst>
    </cfRule>
  </conditionalFormatting>
  <conditionalFormatting sqref="K348:K349">
    <cfRule type="dataBar" priority="991">
      <dataBar showValue="0">
        <cfvo type="min"/>
        <cfvo type="max"/>
        <color rgb="FF638EC6"/>
      </dataBar>
      <extLst>
        <ext xmlns:x14="http://schemas.microsoft.com/office/spreadsheetml/2009/9/main" uri="{B025F937-C7B1-47D3-B67F-A62EFF666E3E}">
          <x14:id>{99ADF0C4-B27F-482F-8A81-F4353EB5C9E1}</x14:id>
        </ext>
      </extLst>
    </cfRule>
    <cfRule type="dataBar" priority="989">
      <dataBar showValue="0">
        <cfvo type="min"/>
        <cfvo type="max"/>
        <color theme="0" tint="-0.34998626667073579"/>
      </dataBar>
      <extLst>
        <ext xmlns:x14="http://schemas.microsoft.com/office/spreadsheetml/2009/9/main" uri="{B025F937-C7B1-47D3-B67F-A62EFF666E3E}">
          <x14:id>{2979D768-EB21-4173-A89D-0401E78687B4}</x14:id>
        </ext>
      </extLst>
    </cfRule>
    <cfRule type="dataBar" priority="990">
      <dataBar>
        <cfvo type="min"/>
        <cfvo type="max"/>
        <color theme="0" tint="-0.34998626667073579"/>
      </dataBar>
      <extLst>
        <ext xmlns:x14="http://schemas.microsoft.com/office/spreadsheetml/2009/9/main" uri="{B025F937-C7B1-47D3-B67F-A62EFF666E3E}">
          <x14:id>{5FAAC0B1-B633-4756-8450-87F9DC285CC0}</x14:id>
        </ext>
      </extLst>
    </cfRule>
    <cfRule type="dataBar" priority="992">
      <dataBar>
        <cfvo type="min"/>
        <cfvo type="max"/>
        <color theme="0" tint="-0.499984740745262"/>
      </dataBar>
      <extLst>
        <ext xmlns:x14="http://schemas.microsoft.com/office/spreadsheetml/2009/9/main" uri="{B025F937-C7B1-47D3-B67F-A62EFF666E3E}">
          <x14:id>{AAD5A044-A75D-40A9-A544-5CDF849C5582}</x14:id>
        </ext>
      </extLst>
    </cfRule>
  </conditionalFormatting>
  <conditionalFormatting sqref="K351:K355">
    <cfRule type="dataBar" priority="987">
      <dataBar showValue="0">
        <cfvo type="min"/>
        <cfvo type="max"/>
        <color rgb="FF638EC6"/>
      </dataBar>
      <extLst>
        <ext xmlns:x14="http://schemas.microsoft.com/office/spreadsheetml/2009/9/main" uri="{B025F937-C7B1-47D3-B67F-A62EFF666E3E}">
          <x14:id>{8EAF0104-C699-4B02-AE82-45D2CD5B953E}</x14:id>
        </ext>
      </extLst>
    </cfRule>
    <cfRule type="dataBar" priority="988">
      <dataBar>
        <cfvo type="min"/>
        <cfvo type="max"/>
        <color theme="0" tint="-0.499984740745262"/>
      </dataBar>
      <extLst>
        <ext xmlns:x14="http://schemas.microsoft.com/office/spreadsheetml/2009/9/main" uri="{B025F937-C7B1-47D3-B67F-A62EFF666E3E}">
          <x14:id>{071A70EC-5DFB-49C6-8D49-14DF4C3D6C99}</x14:id>
        </ext>
      </extLst>
    </cfRule>
    <cfRule type="dataBar" priority="985">
      <dataBar showValue="0">
        <cfvo type="min"/>
        <cfvo type="max"/>
        <color theme="0" tint="-0.34998626667073579"/>
      </dataBar>
      <extLst>
        <ext xmlns:x14="http://schemas.microsoft.com/office/spreadsheetml/2009/9/main" uri="{B025F937-C7B1-47D3-B67F-A62EFF666E3E}">
          <x14:id>{A4888F7D-2C37-4E2F-A43B-4A2553566A09}</x14:id>
        </ext>
      </extLst>
    </cfRule>
    <cfRule type="dataBar" priority="986">
      <dataBar>
        <cfvo type="min"/>
        <cfvo type="max"/>
        <color theme="0" tint="-0.34998626667073579"/>
      </dataBar>
      <extLst>
        <ext xmlns:x14="http://schemas.microsoft.com/office/spreadsheetml/2009/9/main" uri="{B025F937-C7B1-47D3-B67F-A62EFF666E3E}">
          <x14:id>{BFBD449C-8EC2-463C-A23E-C9FCED1BFFD5}</x14:id>
        </ext>
      </extLst>
    </cfRule>
  </conditionalFormatting>
  <conditionalFormatting sqref="K357:K364">
    <cfRule type="dataBar" priority="982">
      <dataBar>
        <cfvo type="min"/>
        <cfvo type="max"/>
        <color theme="0" tint="-0.34998626667073579"/>
      </dataBar>
      <extLst>
        <ext xmlns:x14="http://schemas.microsoft.com/office/spreadsheetml/2009/9/main" uri="{B025F937-C7B1-47D3-B67F-A62EFF666E3E}">
          <x14:id>{BCB6F726-0426-4658-BE49-7D492B2E271C}</x14:id>
        </ext>
      </extLst>
    </cfRule>
    <cfRule type="dataBar" priority="983">
      <dataBar showValue="0">
        <cfvo type="min"/>
        <cfvo type="max"/>
        <color rgb="FF638EC6"/>
      </dataBar>
      <extLst>
        <ext xmlns:x14="http://schemas.microsoft.com/office/spreadsheetml/2009/9/main" uri="{B025F937-C7B1-47D3-B67F-A62EFF666E3E}">
          <x14:id>{33B9FE44-8247-423C-ABA2-E37AEB3864C2}</x14:id>
        </ext>
      </extLst>
    </cfRule>
    <cfRule type="dataBar" priority="981">
      <dataBar showValue="0">
        <cfvo type="min"/>
        <cfvo type="max"/>
        <color theme="0" tint="-0.34998626667073579"/>
      </dataBar>
      <extLst>
        <ext xmlns:x14="http://schemas.microsoft.com/office/spreadsheetml/2009/9/main" uri="{B025F937-C7B1-47D3-B67F-A62EFF666E3E}">
          <x14:id>{DDB5F742-C80F-45AC-8B92-97C33F248F74}</x14:id>
        </ext>
      </extLst>
    </cfRule>
    <cfRule type="dataBar" priority="984">
      <dataBar>
        <cfvo type="min"/>
        <cfvo type="max"/>
        <color theme="0" tint="-0.499984740745262"/>
      </dataBar>
      <extLst>
        <ext xmlns:x14="http://schemas.microsoft.com/office/spreadsheetml/2009/9/main" uri="{B025F937-C7B1-47D3-B67F-A62EFF666E3E}">
          <x14:id>{59BF58B7-BC49-4125-9EB4-446E0ECA31F5}</x14:id>
        </ext>
      </extLst>
    </cfRule>
  </conditionalFormatting>
  <conditionalFormatting sqref="K366:K369">
    <cfRule type="dataBar" priority="978">
      <dataBar>
        <cfvo type="min"/>
        <cfvo type="max"/>
        <color theme="0" tint="-0.34998626667073579"/>
      </dataBar>
      <extLst>
        <ext xmlns:x14="http://schemas.microsoft.com/office/spreadsheetml/2009/9/main" uri="{B025F937-C7B1-47D3-B67F-A62EFF666E3E}">
          <x14:id>{6A67B7DC-70BF-4738-BA05-E191B66744CF}</x14:id>
        </ext>
      </extLst>
    </cfRule>
    <cfRule type="dataBar" priority="977">
      <dataBar showValue="0">
        <cfvo type="min"/>
        <cfvo type="max"/>
        <color theme="0" tint="-0.34998626667073579"/>
      </dataBar>
      <extLst>
        <ext xmlns:x14="http://schemas.microsoft.com/office/spreadsheetml/2009/9/main" uri="{B025F937-C7B1-47D3-B67F-A62EFF666E3E}">
          <x14:id>{BC4191D1-3B2F-41E5-80F6-659EB68A583C}</x14:id>
        </ext>
      </extLst>
    </cfRule>
    <cfRule type="dataBar" priority="980">
      <dataBar>
        <cfvo type="min"/>
        <cfvo type="max"/>
        <color theme="0" tint="-0.499984740745262"/>
      </dataBar>
      <extLst>
        <ext xmlns:x14="http://schemas.microsoft.com/office/spreadsheetml/2009/9/main" uri="{B025F937-C7B1-47D3-B67F-A62EFF666E3E}">
          <x14:id>{6D3E15F9-D4A3-4DFB-B23B-86283D8B0610}</x14:id>
        </ext>
      </extLst>
    </cfRule>
    <cfRule type="dataBar" priority="979">
      <dataBar showValue="0">
        <cfvo type="min"/>
        <cfvo type="max"/>
        <color rgb="FF638EC6"/>
      </dataBar>
      <extLst>
        <ext xmlns:x14="http://schemas.microsoft.com/office/spreadsheetml/2009/9/main" uri="{B025F937-C7B1-47D3-B67F-A62EFF666E3E}">
          <x14:id>{A979BE39-0266-43FB-A2A2-BEA82B6E5D97}</x14:id>
        </ext>
      </extLst>
    </cfRule>
  </conditionalFormatting>
  <conditionalFormatting sqref="K371:K392">
    <cfRule type="dataBar" priority="976">
      <dataBar>
        <cfvo type="min"/>
        <cfvo type="max"/>
        <color theme="0" tint="-0.499984740745262"/>
      </dataBar>
      <extLst>
        <ext xmlns:x14="http://schemas.microsoft.com/office/spreadsheetml/2009/9/main" uri="{B025F937-C7B1-47D3-B67F-A62EFF666E3E}">
          <x14:id>{3F759C90-FC7B-49A1-B5DD-909927405579}</x14:id>
        </ext>
      </extLst>
    </cfRule>
    <cfRule type="dataBar" priority="975">
      <dataBar showValue="0">
        <cfvo type="min"/>
        <cfvo type="max"/>
        <color rgb="FF638EC6"/>
      </dataBar>
      <extLst>
        <ext xmlns:x14="http://schemas.microsoft.com/office/spreadsheetml/2009/9/main" uri="{B025F937-C7B1-47D3-B67F-A62EFF666E3E}">
          <x14:id>{AE5EFB0F-4C3C-4A64-946D-A5973711D4BF}</x14:id>
        </ext>
      </extLst>
    </cfRule>
    <cfRule type="dataBar" priority="974">
      <dataBar>
        <cfvo type="min"/>
        <cfvo type="max"/>
        <color theme="0" tint="-0.34998626667073579"/>
      </dataBar>
      <extLst>
        <ext xmlns:x14="http://schemas.microsoft.com/office/spreadsheetml/2009/9/main" uri="{B025F937-C7B1-47D3-B67F-A62EFF666E3E}">
          <x14:id>{54973B17-D6AE-45EB-B313-FFCA382E5F8B}</x14:id>
        </ext>
      </extLst>
    </cfRule>
    <cfRule type="dataBar" priority="973">
      <dataBar showValue="0">
        <cfvo type="min"/>
        <cfvo type="max"/>
        <color theme="0" tint="-0.34998626667073579"/>
      </dataBar>
      <extLst>
        <ext xmlns:x14="http://schemas.microsoft.com/office/spreadsheetml/2009/9/main" uri="{B025F937-C7B1-47D3-B67F-A62EFF666E3E}">
          <x14:id>{ED7F5928-4AA5-44A5-93FF-B977BE182508}</x14:id>
        </ext>
      </extLst>
    </cfRule>
  </conditionalFormatting>
  <conditionalFormatting sqref="K394:K427">
    <cfRule type="dataBar" priority="545">
      <dataBar showValue="0">
        <cfvo type="min"/>
        <cfvo type="max"/>
        <color theme="0" tint="-0.34998626667073579"/>
      </dataBar>
      <extLst>
        <ext xmlns:x14="http://schemas.microsoft.com/office/spreadsheetml/2009/9/main" uri="{B025F937-C7B1-47D3-B67F-A62EFF666E3E}">
          <x14:id>{D5DD3478-3DC2-4D3E-B1E8-86EF2CB53B22}</x14:id>
        </ext>
      </extLst>
    </cfRule>
    <cfRule type="dataBar" priority="546">
      <dataBar>
        <cfvo type="min"/>
        <cfvo type="max"/>
        <color theme="0" tint="-0.34998626667073579"/>
      </dataBar>
      <extLst>
        <ext xmlns:x14="http://schemas.microsoft.com/office/spreadsheetml/2009/9/main" uri="{B025F937-C7B1-47D3-B67F-A62EFF666E3E}">
          <x14:id>{F1DC45A2-036D-41BA-AFD2-933C4EC66779}</x14:id>
        </ext>
      </extLst>
    </cfRule>
    <cfRule type="dataBar" priority="547">
      <dataBar showValue="0">
        <cfvo type="min"/>
        <cfvo type="max"/>
        <color rgb="FF638EC6"/>
      </dataBar>
      <extLst>
        <ext xmlns:x14="http://schemas.microsoft.com/office/spreadsheetml/2009/9/main" uri="{B025F937-C7B1-47D3-B67F-A62EFF666E3E}">
          <x14:id>{8DA6C9B3-C66D-4B51-9B5D-268E16A9AD38}</x14:id>
        </ext>
      </extLst>
    </cfRule>
    <cfRule type="dataBar" priority="548">
      <dataBar>
        <cfvo type="min"/>
        <cfvo type="max"/>
        <color theme="0" tint="-0.499984740745262"/>
      </dataBar>
      <extLst>
        <ext xmlns:x14="http://schemas.microsoft.com/office/spreadsheetml/2009/9/main" uri="{B025F937-C7B1-47D3-B67F-A62EFF666E3E}">
          <x14:id>{698CDC5D-83B2-485B-AC56-0DAB98FC17A8}</x14:id>
        </ext>
      </extLst>
    </cfRule>
  </conditionalFormatting>
  <conditionalFormatting sqref="K429:K433">
    <cfRule type="dataBar" priority="972">
      <dataBar>
        <cfvo type="min"/>
        <cfvo type="max"/>
        <color theme="0" tint="-0.499984740745262"/>
      </dataBar>
      <extLst>
        <ext xmlns:x14="http://schemas.microsoft.com/office/spreadsheetml/2009/9/main" uri="{B025F937-C7B1-47D3-B67F-A62EFF666E3E}">
          <x14:id>{469BDC7C-AD94-4DE7-AFB1-D264AFAACF8F}</x14:id>
        </ext>
      </extLst>
    </cfRule>
    <cfRule type="dataBar" priority="969">
      <dataBar showValue="0">
        <cfvo type="min"/>
        <cfvo type="max"/>
        <color theme="0" tint="-0.34998626667073579"/>
      </dataBar>
      <extLst>
        <ext xmlns:x14="http://schemas.microsoft.com/office/spreadsheetml/2009/9/main" uri="{B025F937-C7B1-47D3-B67F-A62EFF666E3E}">
          <x14:id>{4D312CAE-DCF0-4D78-BA77-580B6D031694}</x14:id>
        </ext>
      </extLst>
    </cfRule>
    <cfRule type="dataBar" priority="970">
      <dataBar>
        <cfvo type="min"/>
        <cfvo type="max"/>
        <color theme="0" tint="-0.34998626667073579"/>
      </dataBar>
      <extLst>
        <ext xmlns:x14="http://schemas.microsoft.com/office/spreadsheetml/2009/9/main" uri="{B025F937-C7B1-47D3-B67F-A62EFF666E3E}">
          <x14:id>{73A2EE96-BFA2-4002-9C42-13364B3C8AFD}</x14:id>
        </ext>
      </extLst>
    </cfRule>
    <cfRule type="dataBar" priority="971">
      <dataBar showValue="0">
        <cfvo type="min"/>
        <cfvo type="max"/>
        <color rgb="FF638EC6"/>
      </dataBar>
      <extLst>
        <ext xmlns:x14="http://schemas.microsoft.com/office/spreadsheetml/2009/9/main" uri="{B025F937-C7B1-47D3-B67F-A62EFF666E3E}">
          <x14:id>{35D0FDAA-FABC-44E6-AE8F-C1114DA760BF}</x14:id>
        </ext>
      </extLst>
    </cfRule>
  </conditionalFormatting>
  <conditionalFormatting sqref="K435:K445">
    <cfRule type="dataBar" priority="965">
      <dataBar showValue="0">
        <cfvo type="min"/>
        <cfvo type="max"/>
        <color theme="0" tint="-0.34998626667073579"/>
      </dataBar>
      <extLst>
        <ext xmlns:x14="http://schemas.microsoft.com/office/spreadsheetml/2009/9/main" uri="{B025F937-C7B1-47D3-B67F-A62EFF666E3E}">
          <x14:id>{22DEC330-331A-412A-AEA2-0285137A3934}</x14:id>
        </ext>
      </extLst>
    </cfRule>
    <cfRule type="dataBar" priority="966">
      <dataBar>
        <cfvo type="min"/>
        <cfvo type="max"/>
        <color theme="0" tint="-0.34998626667073579"/>
      </dataBar>
      <extLst>
        <ext xmlns:x14="http://schemas.microsoft.com/office/spreadsheetml/2009/9/main" uri="{B025F937-C7B1-47D3-B67F-A62EFF666E3E}">
          <x14:id>{494269C7-DFE7-4E9E-9F94-92064B45507B}</x14:id>
        </ext>
      </extLst>
    </cfRule>
    <cfRule type="dataBar" priority="967">
      <dataBar showValue="0">
        <cfvo type="min"/>
        <cfvo type="max"/>
        <color rgb="FF638EC6"/>
      </dataBar>
      <extLst>
        <ext xmlns:x14="http://schemas.microsoft.com/office/spreadsheetml/2009/9/main" uri="{B025F937-C7B1-47D3-B67F-A62EFF666E3E}">
          <x14:id>{2B973F1C-CCB8-45FB-A463-A0603414F397}</x14:id>
        </ext>
      </extLst>
    </cfRule>
    <cfRule type="dataBar" priority="968">
      <dataBar>
        <cfvo type="min"/>
        <cfvo type="max"/>
        <color theme="0" tint="-0.499984740745262"/>
      </dataBar>
      <extLst>
        <ext xmlns:x14="http://schemas.microsoft.com/office/spreadsheetml/2009/9/main" uri="{B025F937-C7B1-47D3-B67F-A62EFF666E3E}">
          <x14:id>{8483396A-23D4-4E69-BD3E-3539E70543EB}</x14:id>
        </ext>
      </extLst>
    </cfRule>
  </conditionalFormatting>
  <conditionalFormatting sqref="K447:K462">
    <cfRule type="dataBar" priority="962">
      <dataBar>
        <cfvo type="min"/>
        <cfvo type="max"/>
        <color theme="0" tint="-0.34998626667073579"/>
      </dataBar>
      <extLst>
        <ext xmlns:x14="http://schemas.microsoft.com/office/spreadsheetml/2009/9/main" uri="{B025F937-C7B1-47D3-B67F-A62EFF666E3E}">
          <x14:id>{7E1EC2D3-A387-498C-AAE7-59AB4F0AA1B3}</x14:id>
        </ext>
      </extLst>
    </cfRule>
    <cfRule type="dataBar" priority="961">
      <dataBar showValue="0">
        <cfvo type="min"/>
        <cfvo type="max"/>
        <color theme="0" tint="-0.34998626667073579"/>
      </dataBar>
      <extLst>
        <ext xmlns:x14="http://schemas.microsoft.com/office/spreadsheetml/2009/9/main" uri="{B025F937-C7B1-47D3-B67F-A62EFF666E3E}">
          <x14:id>{AA1F5226-8099-47F5-8C9E-4CD9ED5EFC2D}</x14:id>
        </ext>
      </extLst>
    </cfRule>
    <cfRule type="dataBar" priority="964">
      <dataBar>
        <cfvo type="min"/>
        <cfvo type="max"/>
        <color theme="0" tint="-0.499984740745262"/>
      </dataBar>
      <extLst>
        <ext xmlns:x14="http://schemas.microsoft.com/office/spreadsheetml/2009/9/main" uri="{B025F937-C7B1-47D3-B67F-A62EFF666E3E}">
          <x14:id>{DB81EAED-6CC6-4833-A36E-5F8FE10E07C6}</x14:id>
        </ext>
      </extLst>
    </cfRule>
    <cfRule type="dataBar" priority="963">
      <dataBar showValue="0">
        <cfvo type="min"/>
        <cfvo type="max"/>
        <color rgb="FF638EC6"/>
      </dataBar>
      <extLst>
        <ext xmlns:x14="http://schemas.microsoft.com/office/spreadsheetml/2009/9/main" uri="{B025F937-C7B1-47D3-B67F-A62EFF666E3E}">
          <x14:id>{CEE02C4B-E5EE-4AFA-9252-B830E3CD9D94}</x14:id>
        </ext>
      </extLst>
    </cfRule>
  </conditionalFormatting>
  <conditionalFormatting sqref="K464:K473">
    <cfRule type="dataBar" priority="958">
      <dataBar>
        <cfvo type="min"/>
        <cfvo type="max"/>
        <color theme="0" tint="-0.34998626667073579"/>
      </dataBar>
      <extLst>
        <ext xmlns:x14="http://schemas.microsoft.com/office/spreadsheetml/2009/9/main" uri="{B025F937-C7B1-47D3-B67F-A62EFF666E3E}">
          <x14:id>{E73E38F6-D656-400B-8EE3-B60A3A6BE0F1}</x14:id>
        </ext>
      </extLst>
    </cfRule>
    <cfRule type="dataBar" priority="957">
      <dataBar showValue="0">
        <cfvo type="min"/>
        <cfvo type="max"/>
        <color theme="0" tint="-0.34998626667073579"/>
      </dataBar>
      <extLst>
        <ext xmlns:x14="http://schemas.microsoft.com/office/spreadsheetml/2009/9/main" uri="{B025F937-C7B1-47D3-B67F-A62EFF666E3E}">
          <x14:id>{4DBDFF05-3583-4AD7-9BD6-EE776677E676}</x14:id>
        </ext>
      </extLst>
    </cfRule>
    <cfRule type="dataBar" priority="959">
      <dataBar showValue="0">
        <cfvo type="min"/>
        <cfvo type="max"/>
        <color rgb="FF638EC6"/>
      </dataBar>
      <extLst>
        <ext xmlns:x14="http://schemas.microsoft.com/office/spreadsheetml/2009/9/main" uri="{B025F937-C7B1-47D3-B67F-A62EFF666E3E}">
          <x14:id>{371159DF-549C-40F3-AC65-BD793FB151CE}</x14:id>
        </ext>
      </extLst>
    </cfRule>
    <cfRule type="dataBar" priority="960">
      <dataBar>
        <cfvo type="min"/>
        <cfvo type="max"/>
        <color theme="0" tint="-0.499984740745262"/>
      </dataBar>
      <extLst>
        <ext xmlns:x14="http://schemas.microsoft.com/office/spreadsheetml/2009/9/main" uri="{B025F937-C7B1-47D3-B67F-A62EFF666E3E}">
          <x14:id>{B26E6C3E-5582-451D-9811-AD78ABCDC598}</x14:id>
        </ext>
      </extLst>
    </cfRule>
  </conditionalFormatting>
  <conditionalFormatting sqref="K475:K479">
    <cfRule type="dataBar" priority="953">
      <dataBar showValue="0">
        <cfvo type="min"/>
        <cfvo type="max"/>
        <color theme="0" tint="-0.34998626667073579"/>
      </dataBar>
      <extLst>
        <ext xmlns:x14="http://schemas.microsoft.com/office/spreadsheetml/2009/9/main" uri="{B025F937-C7B1-47D3-B67F-A62EFF666E3E}">
          <x14:id>{DFBE23B4-414C-409A-8C14-89DF921F266C}</x14:id>
        </ext>
      </extLst>
    </cfRule>
    <cfRule type="dataBar" priority="954">
      <dataBar>
        <cfvo type="min"/>
        <cfvo type="max"/>
        <color theme="0" tint="-0.34998626667073579"/>
      </dataBar>
      <extLst>
        <ext xmlns:x14="http://schemas.microsoft.com/office/spreadsheetml/2009/9/main" uri="{B025F937-C7B1-47D3-B67F-A62EFF666E3E}">
          <x14:id>{135BE965-8936-4BD2-BAB8-A98A15A7FFEA}</x14:id>
        </ext>
      </extLst>
    </cfRule>
    <cfRule type="dataBar" priority="955">
      <dataBar showValue="0">
        <cfvo type="min"/>
        <cfvo type="max"/>
        <color rgb="FF638EC6"/>
      </dataBar>
      <extLst>
        <ext xmlns:x14="http://schemas.microsoft.com/office/spreadsheetml/2009/9/main" uri="{B025F937-C7B1-47D3-B67F-A62EFF666E3E}">
          <x14:id>{09D03B62-D014-4E8A-843E-9A71AD891730}</x14:id>
        </ext>
      </extLst>
    </cfRule>
    <cfRule type="dataBar" priority="956">
      <dataBar>
        <cfvo type="min"/>
        <cfvo type="max"/>
        <color theme="0" tint="-0.499984740745262"/>
      </dataBar>
      <extLst>
        <ext xmlns:x14="http://schemas.microsoft.com/office/spreadsheetml/2009/9/main" uri="{B025F937-C7B1-47D3-B67F-A62EFF666E3E}">
          <x14:id>{DFEFBB20-E99D-4723-9A0F-8AD2750AE6C2}</x14:id>
        </ext>
      </extLst>
    </cfRule>
  </conditionalFormatting>
  <conditionalFormatting sqref="K481:K482">
    <cfRule type="dataBar" priority="949">
      <dataBar showValue="0">
        <cfvo type="min"/>
        <cfvo type="max"/>
        <color theme="0" tint="-0.34998626667073579"/>
      </dataBar>
      <extLst>
        <ext xmlns:x14="http://schemas.microsoft.com/office/spreadsheetml/2009/9/main" uri="{B025F937-C7B1-47D3-B67F-A62EFF666E3E}">
          <x14:id>{04E9A300-A06A-4055-87BF-EC9B5F2ABF52}</x14:id>
        </ext>
      </extLst>
    </cfRule>
    <cfRule type="dataBar" priority="950">
      <dataBar>
        <cfvo type="min"/>
        <cfvo type="max"/>
        <color theme="0" tint="-0.34998626667073579"/>
      </dataBar>
      <extLst>
        <ext xmlns:x14="http://schemas.microsoft.com/office/spreadsheetml/2009/9/main" uri="{B025F937-C7B1-47D3-B67F-A62EFF666E3E}">
          <x14:id>{70928790-A9E4-4800-8748-0BAAD4E6B933}</x14:id>
        </ext>
      </extLst>
    </cfRule>
    <cfRule type="dataBar" priority="952">
      <dataBar>
        <cfvo type="min"/>
        <cfvo type="max"/>
        <color theme="0" tint="-0.499984740745262"/>
      </dataBar>
      <extLst>
        <ext xmlns:x14="http://schemas.microsoft.com/office/spreadsheetml/2009/9/main" uri="{B025F937-C7B1-47D3-B67F-A62EFF666E3E}">
          <x14:id>{B44BE5AE-C1CA-443E-A674-984FFAB45AF3}</x14:id>
        </ext>
      </extLst>
    </cfRule>
    <cfRule type="dataBar" priority="951">
      <dataBar showValue="0">
        <cfvo type="min"/>
        <cfvo type="max"/>
        <color rgb="FF638EC6"/>
      </dataBar>
      <extLst>
        <ext xmlns:x14="http://schemas.microsoft.com/office/spreadsheetml/2009/9/main" uri="{B025F937-C7B1-47D3-B67F-A62EFF666E3E}">
          <x14:id>{81365986-C597-4AC8-91CC-985C5CA00967}</x14:id>
        </ext>
      </extLst>
    </cfRule>
  </conditionalFormatting>
  <conditionalFormatting sqref="K484:K486">
    <cfRule type="dataBar" priority="945">
      <dataBar showValue="0">
        <cfvo type="min"/>
        <cfvo type="max"/>
        <color theme="0" tint="-0.34998626667073579"/>
      </dataBar>
      <extLst>
        <ext xmlns:x14="http://schemas.microsoft.com/office/spreadsheetml/2009/9/main" uri="{B025F937-C7B1-47D3-B67F-A62EFF666E3E}">
          <x14:id>{92C7E8B5-6F8E-4485-AE30-13371DBD15AD}</x14:id>
        </ext>
      </extLst>
    </cfRule>
    <cfRule type="dataBar" priority="946">
      <dataBar>
        <cfvo type="min"/>
        <cfvo type="max"/>
        <color theme="0" tint="-0.34998626667073579"/>
      </dataBar>
      <extLst>
        <ext xmlns:x14="http://schemas.microsoft.com/office/spreadsheetml/2009/9/main" uri="{B025F937-C7B1-47D3-B67F-A62EFF666E3E}">
          <x14:id>{7F363927-B261-4FD5-963F-B36AE856068F}</x14:id>
        </ext>
      </extLst>
    </cfRule>
    <cfRule type="dataBar" priority="947">
      <dataBar showValue="0">
        <cfvo type="min"/>
        <cfvo type="max"/>
        <color rgb="FF638EC6"/>
      </dataBar>
      <extLst>
        <ext xmlns:x14="http://schemas.microsoft.com/office/spreadsheetml/2009/9/main" uri="{B025F937-C7B1-47D3-B67F-A62EFF666E3E}">
          <x14:id>{A0FA355E-A9D9-40C1-851E-36C9A18B093A}</x14:id>
        </ext>
      </extLst>
    </cfRule>
    <cfRule type="dataBar" priority="948">
      <dataBar>
        <cfvo type="min"/>
        <cfvo type="max"/>
        <color theme="0" tint="-0.499984740745262"/>
      </dataBar>
      <extLst>
        <ext xmlns:x14="http://schemas.microsoft.com/office/spreadsheetml/2009/9/main" uri="{B025F937-C7B1-47D3-B67F-A62EFF666E3E}">
          <x14:id>{C1CC8714-1E01-459C-B5EE-F5CFE484451B}</x14:id>
        </ext>
      </extLst>
    </cfRule>
  </conditionalFormatting>
  <conditionalFormatting sqref="K488:K495">
    <cfRule type="dataBar" priority="944">
      <dataBar>
        <cfvo type="min"/>
        <cfvo type="max"/>
        <color theme="0" tint="-0.499984740745262"/>
      </dataBar>
      <extLst>
        <ext xmlns:x14="http://schemas.microsoft.com/office/spreadsheetml/2009/9/main" uri="{B025F937-C7B1-47D3-B67F-A62EFF666E3E}">
          <x14:id>{C34B306F-CB5E-4CD9-ACD3-5845615B16E3}</x14:id>
        </ext>
      </extLst>
    </cfRule>
    <cfRule type="dataBar" priority="941">
      <dataBar showValue="0">
        <cfvo type="min"/>
        <cfvo type="max"/>
        <color theme="0" tint="-0.34998626667073579"/>
      </dataBar>
      <extLst>
        <ext xmlns:x14="http://schemas.microsoft.com/office/spreadsheetml/2009/9/main" uri="{B025F937-C7B1-47D3-B67F-A62EFF666E3E}">
          <x14:id>{127AE733-BAC2-408B-A254-54F4A1F43E04}</x14:id>
        </ext>
      </extLst>
    </cfRule>
    <cfRule type="dataBar" priority="942">
      <dataBar>
        <cfvo type="min"/>
        <cfvo type="max"/>
        <color theme="0" tint="-0.34998626667073579"/>
      </dataBar>
      <extLst>
        <ext xmlns:x14="http://schemas.microsoft.com/office/spreadsheetml/2009/9/main" uri="{B025F937-C7B1-47D3-B67F-A62EFF666E3E}">
          <x14:id>{E4FFA888-6A6A-4DE7-8673-DBD1AD5D1385}</x14:id>
        </ext>
      </extLst>
    </cfRule>
    <cfRule type="dataBar" priority="943">
      <dataBar showValue="0">
        <cfvo type="min"/>
        <cfvo type="max"/>
        <color rgb="FF638EC6"/>
      </dataBar>
      <extLst>
        <ext xmlns:x14="http://schemas.microsoft.com/office/spreadsheetml/2009/9/main" uri="{B025F937-C7B1-47D3-B67F-A62EFF666E3E}">
          <x14:id>{2296E054-13C8-44BC-9F17-937021422DB7}</x14:id>
        </ext>
      </extLst>
    </cfRule>
  </conditionalFormatting>
  <conditionalFormatting sqref="K497:K508">
    <cfRule type="dataBar" priority="940">
      <dataBar>
        <cfvo type="min"/>
        <cfvo type="max"/>
        <color theme="0" tint="-0.499984740745262"/>
      </dataBar>
      <extLst>
        <ext xmlns:x14="http://schemas.microsoft.com/office/spreadsheetml/2009/9/main" uri="{B025F937-C7B1-47D3-B67F-A62EFF666E3E}">
          <x14:id>{39054F18-70B3-4F72-B70E-7FFD85DAEE74}</x14:id>
        </ext>
      </extLst>
    </cfRule>
    <cfRule type="dataBar" priority="939">
      <dataBar showValue="0">
        <cfvo type="min"/>
        <cfvo type="max"/>
        <color rgb="FF638EC6"/>
      </dataBar>
      <extLst>
        <ext xmlns:x14="http://schemas.microsoft.com/office/spreadsheetml/2009/9/main" uri="{B025F937-C7B1-47D3-B67F-A62EFF666E3E}">
          <x14:id>{8FE1BB9A-7FA7-4BA4-9D64-D328FC93283A}</x14:id>
        </ext>
      </extLst>
    </cfRule>
    <cfRule type="dataBar" priority="938">
      <dataBar>
        <cfvo type="min"/>
        <cfvo type="max"/>
        <color theme="0" tint="-0.34998626667073579"/>
      </dataBar>
      <extLst>
        <ext xmlns:x14="http://schemas.microsoft.com/office/spreadsheetml/2009/9/main" uri="{B025F937-C7B1-47D3-B67F-A62EFF666E3E}">
          <x14:id>{B8908743-9D92-4A50-B4CB-11D470EC6AFD}</x14:id>
        </ext>
      </extLst>
    </cfRule>
    <cfRule type="dataBar" priority="937">
      <dataBar showValue="0">
        <cfvo type="min"/>
        <cfvo type="max"/>
        <color theme="0" tint="-0.34998626667073579"/>
      </dataBar>
      <extLst>
        <ext xmlns:x14="http://schemas.microsoft.com/office/spreadsheetml/2009/9/main" uri="{B025F937-C7B1-47D3-B67F-A62EFF666E3E}">
          <x14:id>{A56A9684-F7E0-4E7A-98BF-02CA2ED78F02}</x14:id>
        </ext>
      </extLst>
    </cfRule>
  </conditionalFormatting>
  <conditionalFormatting sqref="K510">
    <cfRule type="dataBar" priority="936">
      <dataBar>
        <cfvo type="min"/>
        <cfvo type="max"/>
        <color theme="0" tint="-0.499984740745262"/>
      </dataBar>
      <extLst>
        <ext xmlns:x14="http://schemas.microsoft.com/office/spreadsheetml/2009/9/main" uri="{B025F937-C7B1-47D3-B67F-A62EFF666E3E}">
          <x14:id>{9BD4193E-D8F9-468B-9C44-C728D6167081}</x14:id>
        </ext>
      </extLst>
    </cfRule>
    <cfRule type="dataBar" priority="934">
      <dataBar>
        <cfvo type="min"/>
        <cfvo type="max"/>
        <color theme="0" tint="-0.34998626667073579"/>
      </dataBar>
      <extLst>
        <ext xmlns:x14="http://schemas.microsoft.com/office/spreadsheetml/2009/9/main" uri="{B025F937-C7B1-47D3-B67F-A62EFF666E3E}">
          <x14:id>{5C42F773-D24B-442C-B602-2D6BCB9F74C9}</x14:id>
        </ext>
      </extLst>
    </cfRule>
    <cfRule type="dataBar" priority="933">
      <dataBar showValue="0">
        <cfvo type="min"/>
        <cfvo type="max"/>
        <color theme="0" tint="-0.34998626667073579"/>
      </dataBar>
      <extLst>
        <ext xmlns:x14="http://schemas.microsoft.com/office/spreadsheetml/2009/9/main" uri="{B025F937-C7B1-47D3-B67F-A62EFF666E3E}">
          <x14:id>{720A026D-176C-4E96-B382-C6484007198E}</x14:id>
        </ext>
      </extLst>
    </cfRule>
    <cfRule type="dataBar" priority="935">
      <dataBar showValue="0">
        <cfvo type="min"/>
        <cfvo type="max"/>
        <color rgb="FF638EC6"/>
      </dataBar>
      <extLst>
        <ext xmlns:x14="http://schemas.microsoft.com/office/spreadsheetml/2009/9/main" uri="{B025F937-C7B1-47D3-B67F-A62EFF666E3E}">
          <x14:id>{86A941A1-AA89-4D17-8F30-F46E7484937F}</x14:id>
        </ext>
      </extLst>
    </cfRule>
  </conditionalFormatting>
  <conditionalFormatting sqref="K512">
    <cfRule type="dataBar" priority="930">
      <dataBar>
        <cfvo type="min"/>
        <cfvo type="max"/>
        <color theme="0" tint="-0.34998626667073579"/>
      </dataBar>
      <extLst>
        <ext xmlns:x14="http://schemas.microsoft.com/office/spreadsheetml/2009/9/main" uri="{B025F937-C7B1-47D3-B67F-A62EFF666E3E}">
          <x14:id>{74F8F0A8-7D72-42F2-A81D-061EEB6DA94F}</x14:id>
        </ext>
      </extLst>
    </cfRule>
    <cfRule type="dataBar" priority="932">
      <dataBar>
        <cfvo type="min"/>
        <cfvo type="max"/>
        <color theme="0" tint="-0.499984740745262"/>
      </dataBar>
      <extLst>
        <ext xmlns:x14="http://schemas.microsoft.com/office/spreadsheetml/2009/9/main" uri="{B025F937-C7B1-47D3-B67F-A62EFF666E3E}">
          <x14:id>{205C4F55-9AF8-4E0E-B8AA-47EE8425648C}</x14:id>
        </ext>
      </extLst>
    </cfRule>
    <cfRule type="dataBar" priority="931">
      <dataBar showValue="0">
        <cfvo type="min"/>
        <cfvo type="max"/>
        <color rgb="FF638EC6"/>
      </dataBar>
      <extLst>
        <ext xmlns:x14="http://schemas.microsoft.com/office/spreadsheetml/2009/9/main" uri="{B025F937-C7B1-47D3-B67F-A62EFF666E3E}">
          <x14:id>{6E9DE9E4-EAC6-413F-AA98-F3E25844A3AB}</x14:id>
        </ext>
      </extLst>
    </cfRule>
    <cfRule type="dataBar" priority="929">
      <dataBar showValue="0">
        <cfvo type="min"/>
        <cfvo type="max"/>
        <color theme="0" tint="-0.34998626667073579"/>
      </dataBar>
      <extLst>
        <ext xmlns:x14="http://schemas.microsoft.com/office/spreadsheetml/2009/9/main" uri="{B025F937-C7B1-47D3-B67F-A62EFF666E3E}">
          <x14:id>{E4DCE9DA-5606-4B18-BAD4-367B23E7D43E}</x14:id>
        </ext>
      </extLst>
    </cfRule>
  </conditionalFormatting>
  <conditionalFormatting sqref="K514:K518">
    <cfRule type="dataBar" priority="925">
      <dataBar showValue="0">
        <cfvo type="min"/>
        <cfvo type="max"/>
        <color theme="0" tint="-0.34998626667073579"/>
      </dataBar>
      <extLst>
        <ext xmlns:x14="http://schemas.microsoft.com/office/spreadsheetml/2009/9/main" uri="{B025F937-C7B1-47D3-B67F-A62EFF666E3E}">
          <x14:id>{0B95F2ED-3F2F-41F9-86FA-0EE5F53BD6FE}</x14:id>
        </ext>
      </extLst>
    </cfRule>
    <cfRule type="dataBar" priority="926">
      <dataBar>
        <cfvo type="min"/>
        <cfvo type="max"/>
        <color theme="0" tint="-0.34998626667073579"/>
      </dataBar>
      <extLst>
        <ext xmlns:x14="http://schemas.microsoft.com/office/spreadsheetml/2009/9/main" uri="{B025F937-C7B1-47D3-B67F-A62EFF666E3E}">
          <x14:id>{E8D19B3C-EE5C-40C9-9246-516220D6292C}</x14:id>
        </ext>
      </extLst>
    </cfRule>
    <cfRule type="dataBar" priority="927">
      <dataBar showValue="0">
        <cfvo type="min"/>
        <cfvo type="max"/>
        <color rgb="FF638EC6"/>
      </dataBar>
      <extLst>
        <ext xmlns:x14="http://schemas.microsoft.com/office/spreadsheetml/2009/9/main" uri="{B025F937-C7B1-47D3-B67F-A62EFF666E3E}">
          <x14:id>{49775A8C-AF57-47A3-87A8-2B5E8EA8BC40}</x14:id>
        </ext>
      </extLst>
    </cfRule>
    <cfRule type="dataBar" priority="928">
      <dataBar>
        <cfvo type="min"/>
        <cfvo type="max"/>
        <color theme="0" tint="-0.499984740745262"/>
      </dataBar>
      <extLst>
        <ext xmlns:x14="http://schemas.microsoft.com/office/spreadsheetml/2009/9/main" uri="{B025F937-C7B1-47D3-B67F-A62EFF666E3E}">
          <x14:id>{15EC33E4-9C8E-46D1-B9E5-B1AFC7090374}</x14:id>
        </ext>
      </extLst>
    </cfRule>
  </conditionalFormatting>
  <conditionalFormatting sqref="K520:K526">
    <cfRule type="dataBar" priority="924">
      <dataBar>
        <cfvo type="min"/>
        <cfvo type="max"/>
        <color theme="0" tint="-0.499984740745262"/>
      </dataBar>
      <extLst>
        <ext xmlns:x14="http://schemas.microsoft.com/office/spreadsheetml/2009/9/main" uri="{B025F937-C7B1-47D3-B67F-A62EFF666E3E}">
          <x14:id>{AB76C895-8150-4E05-9886-DC120473C59B}</x14:id>
        </ext>
      </extLst>
    </cfRule>
    <cfRule type="dataBar" priority="922">
      <dataBar>
        <cfvo type="min"/>
        <cfvo type="max"/>
        <color theme="0" tint="-0.34998626667073579"/>
      </dataBar>
      <extLst>
        <ext xmlns:x14="http://schemas.microsoft.com/office/spreadsheetml/2009/9/main" uri="{B025F937-C7B1-47D3-B67F-A62EFF666E3E}">
          <x14:id>{1953BE09-11A0-45D8-BAE5-E919157B5AF8}</x14:id>
        </ext>
      </extLst>
    </cfRule>
    <cfRule type="dataBar" priority="921">
      <dataBar showValue="0">
        <cfvo type="min"/>
        <cfvo type="max"/>
        <color theme="0" tint="-0.34998626667073579"/>
      </dataBar>
      <extLst>
        <ext xmlns:x14="http://schemas.microsoft.com/office/spreadsheetml/2009/9/main" uri="{B025F937-C7B1-47D3-B67F-A62EFF666E3E}">
          <x14:id>{2937F5F6-04F3-40A3-A7C2-1BC865E510CF}</x14:id>
        </ext>
      </extLst>
    </cfRule>
    <cfRule type="dataBar" priority="923">
      <dataBar showValue="0">
        <cfvo type="min"/>
        <cfvo type="max"/>
        <color rgb="FF638EC6"/>
      </dataBar>
      <extLst>
        <ext xmlns:x14="http://schemas.microsoft.com/office/spreadsheetml/2009/9/main" uri="{B025F937-C7B1-47D3-B67F-A62EFF666E3E}">
          <x14:id>{5EF4243C-AF60-4AD4-A711-33AE84AE82B1}</x14:id>
        </ext>
      </extLst>
    </cfRule>
  </conditionalFormatting>
  <conditionalFormatting sqref="K528:K532">
    <cfRule type="dataBar" priority="920">
      <dataBar>
        <cfvo type="min"/>
        <cfvo type="max"/>
        <color theme="0" tint="-0.499984740745262"/>
      </dataBar>
      <extLst>
        <ext xmlns:x14="http://schemas.microsoft.com/office/spreadsheetml/2009/9/main" uri="{B025F937-C7B1-47D3-B67F-A62EFF666E3E}">
          <x14:id>{64636C98-62B6-4A5B-A4E6-C5AF9BF6EBBE}</x14:id>
        </ext>
      </extLst>
    </cfRule>
    <cfRule type="dataBar" priority="919">
      <dataBar showValue="0">
        <cfvo type="min"/>
        <cfvo type="max"/>
        <color rgb="FF638EC6"/>
      </dataBar>
      <extLst>
        <ext xmlns:x14="http://schemas.microsoft.com/office/spreadsheetml/2009/9/main" uri="{B025F937-C7B1-47D3-B67F-A62EFF666E3E}">
          <x14:id>{D96E6AD0-176A-4386-B1B9-3CC6860EF078}</x14:id>
        </ext>
      </extLst>
    </cfRule>
    <cfRule type="dataBar" priority="918">
      <dataBar>
        <cfvo type="min"/>
        <cfvo type="max"/>
        <color theme="0" tint="-0.34998626667073579"/>
      </dataBar>
      <extLst>
        <ext xmlns:x14="http://schemas.microsoft.com/office/spreadsheetml/2009/9/main" uri="{B025F937-C7B1-47D3-B67F-A62EFF666E3E}">
          <x14:id>{385F57BE-D332-4A71-9CAE-C96FEA8C0A1D}</x14:id>
        </ext>
      </extLst>
    </cfRule>
    <cfRule type="dataBar" priority="917">
      <dataBar showValue="0">
        <cfvo type="min"/>
        <cfvo type="max"/>
        <color theme="0" tint="-0.34998626667073579"/>
      </dataBar>
      <extLst>
        <ext xmlns:x14="http://schemas.microsoft.com/office/spreadsheetml/2009/9/main" uri="{B025F937-C7B1-47D3-B67F-A62EFF666E3E}">
          <x14:id>{180606DB-1B26-4FAE-85B6-6252F29745CD}</x14:id>
        </ext>
      </extLst>
    </cfRule>
  </conditionalFormatting>
  <conditionalFormatting sqref="K534:K540">
    <cfRule type="dataBar" priority="915">
      <dataBar showValue="0">
        <cfvo type="min"/>
        <cfvo type="max"/>
        <color rgb="FF638EC6"/>
      </dataBar>
      <extLst>
        <ext xmlns:x14="http://schemas.microsoft.com/office/spreadsheetml/2009/9/main" uri="{B025F937-C7B1-47D3-B67F-A62EFF666E3E}">
          <x14:id>{39155428-1F62-49DE-B3E4-9FCFA8097B9F}</x14:id>
        </ext>
      </extLst>
    </cfRule>
    <cfRule type="dataBar" priority="913">
      <dataBar showValue="0">
        <cfvo type="min"/>
        <cfvo type="max"/>
        <color theme="0" tint="-0.34998626667073579"/>
      </dataBar>
      <extLst>
        <ext xmlns:x14="http://schemas.microsoft.com/office/spreadsheetml/2009/9/main" uri="{B025F937-C7B1-47D3-B67F-A62EFF666E3E}">
          <x14:id>{191EE672-E3CF-4202-A066-4C59153F9616}</x14:id>
        </ext>
      </extLst>
    </cfRule>
    <cfRule type="dataBar" priority="914">
      <dataBar>
        <cfvo type="min"/>
        <cfvo type="max"/>
        <color theme="0" tint="-0.34998626667073579"/>
      </dataBar>
      <extLst>
        <ext xmlns:x14="http://schemas.microsoft.com/office/spreadsheetml/2009/9/main" uri="{B025F937-C7B1-47D3-B67F-A62EFF666E3E}">
          <x14:id>{68D44397-8B36-423D-B7DE-5C7780E53549}</x14:id>
        </ext>
      </extLst>
    </cfRule>
    <cfRule type="dataBar" priority="916">
      <dataBar>
        <cfvo type="min"/>
        <cfvo type="max"/>
        <color theme="0" tint="-0.499984740745262"/>
      </dataBar>
      <extLst>
        <ext xmlns:x14="http://schemas.microsoft.com/office/spreadsheetml/2009/9/main" uri="{B025F937-C7B1-47D3-B67F-A62EFF666E3E}">
          <x14:id>{B2A81979-F3E5-4ECF-AB81-EDD9B094D9C9}</x14:id>
        </ext>
      </extLst>
    </cfRule>
  </conditionalFormatting>
  <conditionalFormatting sqref="K542:K549">
    <cfRule type="dataBar" priority="912">
      <dataBar>
        <cfvo type="min"/>
        <cfvo type="max"/>
        <color theme="0" tint="-0.499984740745262"/>
      </dataBar>
      <extLst>
        <ext xmlns:x14="http://schemas.microsoft.com/office/spreadsheetml/2009/9/main" uri="{B025F937-C7B1-47D3-B67F-A62EFF666E3E}">
          <x14:id>{B08BAE44-C5CC-4200-A7CE-2BEC6AC99BA6}</x14:id>
        </ext>
      </extLst>
    </cfRule>
    <cfRule type="dataBar" priority="909">
      <dataBar showValue="0">
        <cfvo type="min"/>
        <cfvo type="max"/>
        <color theme="0" tint="-0.34998626667073579"/>
      </dataBar>
      <extLst>
        <ext xmlns:x14="http://schemas.microsoft.com/office/spreadsheetml/2009/9/main" uri="{B025F937-C7B1-47D3-B67F-A62EFF666E3E}">
          <x14:id>{224ADEE6-C03A-4479-9C57-3529A22E9106}</x14:id>
        </ext>
      </extLst>
    </cfRule>
    <cfRule type="dataBar" priority="910">
      <dataBar>
        <cfvo type="min"/>
        <cfvo type="max"/>
        <color theme="0" tint="-0.34998626667073579"/>
      </dataBar>
      <extLst>
        <ext xmlns:x14="http://schemas.microsoft.com/office/spreadsheetml/2009/9/main" uri="{B025F937-C7B1-47D3-B67F-A62EFF666E3E}">
          <x14:id>{45C7E905-07C9-4356-BBD3-F6FCEC003B72}</x14:id>
        </ext>
      </extLst>
    </cfRule>
    <cfRule type="dataBar" priority="911">
      <dataBar showValue="0">
        <cfvo type="min"/>
        <cfvo type="max"/>
        <color rgb="FF638EC6"/>
      </dataBar>
      <extLst>
        <ext xmlns:x14="http://schemas.microsoft.com/office/spreadsheetml/2009/9/main" uri="{B025F937-C7B1-47D3-B67F-A62EFF666E3E}">
          <x14:id>{7A2CE225-8607-4647-8554-C6256389F0DC}</x14:id>
        </ext>
      </extLst>
    </cfRule>
  </conditionalFormatting>
  <conditionalFormatting sqref="K551:K608">
    <cfRule type="dataBar" priority="908">
      <dataBar>
        <cfvo type="min"/>
        <cfvo type="max"/>
        <color theme="0" tint="-0.499984740745262"/>
      </dataBar>
      <extLst>
        <ext xmlns:x14="http://schemas.microsoft.com/office/spreadsheetml/2009/9/main" uri="{B025F937-C7B1-47D3-B67F-A62EFF666E3E}">
          <x14:id>{463B3889-F40C-49E4-A286-FCB463DEE2AA}</x14:id>
        </ext>
      </extLst>
    </cfRule>
    <cfRule type="dataBar" priority="907">
      <dataBar showValue="0">
        <cfvo type="min"/>
        <cfvo type="max"/>
        <color rgb="FF638EC6"/>
      </dataBar>
      <extLst>
        <ext xmlns:x14="http://schemas.microsoft.com/office/spreadsheetml/2009/9/main" uri="{B025F937-C7B1-47D3-B67F-A62EFF666E3E}">
          <x14:id>{5781902C-4BCE-47B0-B67D-89C1D4169413}</x14:id>
        </ext>
      </extLst>
    </cfRule>
    <cfRule type="dataBar" priority="905">
      <dataBar showValue="0">
        <cfvo type="min"/>
        <cfvo type="max"/>
        <color theme="0" tint="-0.34998626667073579"/>
      </dataBar>
      <extLst>
        <ext xmlns:x14="http://schemas.microsoft.com/office/spreadsheetml/2009/9/main" uri="{B025F937-C7B1-47D3-B67F-A62EFF666E3E}">
          <x14:id>{4D9AEA34-EB85-4A8A-BA9F-0DBFA4BD607F}</x14:id>
        </ext>
      </extLst>
    </cfRule>
    <cfRule type="dataBar" priority="906">
      <dataBar>
        <cfvo type="min"/>
        <cfvo type="max"/>
        <color theme="0" tint="-0.34998626667073579"/>
      </dataBar>
      <extLst>
        <ext xmlns:x14="http://schemas.microsoft.com/office/spreadsheetml/2009/9/main" uri="{B025F937-C7B1-47D3-B67F-A62EFF666E3E}">
          <x14:id>{A5A1569D-527F-4166-93EA-20C1D5725215}</x14:id>
        </ext>
      </extLst>
    </cfRule>
  </conditionalFormatting>
  <conditionalFormatting sqref="K610:K613">
    <cfRule type="dataBar" priority="904">
      <dataBar>
        <cfvo type="min"/>
        <cfvo type="max"/>
        <color theme="0" tint="-0.499984740745262"/>
      </dataBar>
      <extLst>
        <ext xmlns:x14="http://schemas.microsoft.com/office/spreadsheetml/2009/9/main" uri="{B025F937-C7B1-47D3-B67F-A62EFF666E3E}">
          <x14:id>{2EE6B068-D967-4C72-8894-77F968E55793}</x14:id>
        </ext>
      </extLst>
    </cfRule>
    <cfRule type="dataBar" priority="903">
      <dataBar showValue="0">
        <cfvo type="min"/>
        <cfvo type="max"/>
        <color rgb="FF638EC6"/>
      </dataBar>
      <extLst>
        <ext xmlns:x14="http://schemas.microsoft.com/office/spreadsheetml/2009/9/main" uri="{B025F937-C7B1-47D3-B67F-A62EFF666E3E}">
          <x14:id>{B45EFC9C-C534-454A-8430-E9321692AD33}</x14:id>
        </ext>
      </extLst>
    </cfRule>
    <cfRule type="dataBar" priority="902">
      <dataBar>
        <cfvo type="min"/>
        <cfvo type="max"/>
        <color theme="0" tint="-0.34998626667073579"/>
      </dataBar>
      <extLst>
        <ext xmlns:x14="http://schemas.microsoft.com/office/spreadsheetml/2009/9/main" uri="{B025F937-C7B1-47D3-B67F-A62EFF666E3E}">
          <x14:id>{83CA9138-725D-40A5-AEF8-8AAEC24141BD}</x14:id>
        </ext>
      </extLst>
    </cfRule>
    <cfRule type="dataBar" priority="901">
      <dataBar showValue="0">
        <cfvo type="min"/>
        <cfvo type="max"/>
        <color theme="0" tint="-0.34998626667073579"/>
      </dataBar>
      <extLst>
        <ext xmlns:x14="http://schemas.microsoft.com/office/spreadsheetml/2009/9/main" uri="{B025F937-C7B1-47D3-B67F-A62EFF666E3E}">
          <x14:id>{0B6FEB27-BF43-4866-BA3C-AEF21886BC08}</x14:id>
        </ext>
      </extLst>
    </cfRule>
  </conditionalFormatting>
  <conditionalFormatting sqref="K615:K622">
    <cfRule type="dataBar" priority="899">
      <dataBar showValue="0">
        <cfvo type="min"/>
        <cfvo type="max"/>
        <color rgb="FF638EC6"/>
      </dataBar>
      <extLst>
        <ext xmlns:x14="http://schemas.microsoft.com/office/spreadsheetml/2009/9/main" uri="{B025F937-C7B1-47D3-B67F-A62EFF666E3E}">
          <x14:id>{84B50951-1A98-4F4F-A7F8-39A347820AD2}</x14:id>
        </ext>
      </extLst>
    </cfRule>
    <cfRule type="dataBar" priority="898">
      <dataBar>
        <cfvo type="min"/>
        <cfvo type="max"/>
        <color theme="0" tint="-0.34998626667073579"/>
      </dataBar>
      <extLst>
        <ext xmlns:x14="http://schemas.microsoft.com/office/spreadsheetml/2009/9/main" uri="{B025F937-C7B1-47D3-B67F-A62EFF666E3E}">
          <x14:id>{E5081284-AF03-4A50-A4A1-A5F5B2ECE411}</x14:id>
        </ext>
      </extLst>
    </cfRule>
    <cfRule type="dataBar" priority="900">
      <dataBar>
        <cfvo type="min"/>
        <cfvo type="max"/>
        <color theme="0" tint="-0.499984740745262"/>
      </dataBar>
      <extLst>
        <ext xmlns:x14="http://schemas.microsoft.com/office/spreadsheetml/2009/9/main" uri="{B025F937-C7B1-47D3-B67F-A62EFF666E3E}">
          <x14:id>{7C7A2712-3FA4-4F13-8F6D-8EF177837D6D}</x14:id>
        </ext>
      </extLst>
    </cfRule>
    <cfRule type="dataBar" priority="897">
      <dataBar showValue="0">
        <cfvo type="min"/>
        <cfvo type="max"/>
        <color theme="0" tint="-0.34998626667073579"/>
      </dataBar>
      <extLst>
        <ext xmlns:x14="http://schemas.microsoft.com/office/spreadsheetml/2009/9/main" uri="{B025F937-C7B1-47D3-B67F-A62EFF666E3E}">
          <x14:id>{40AFC3F9-2323-481A-90C6-555D8A9F69B9}</x14:id>
        </ext>
      </extLst>
    </cfRule>
  </conditionalFormatting>
  <conditionalFormatting sqref="K624:K627">
    <cfRule type="dataBar" priority="896">
      <dataBar>
        <cfvo type="min"/>
        <cfvo type="max"/>
        <color theme="0" tint="-0.499984740745262"/>
      </dataBar>
      <extLst>
        <ext xmlns:x14="http://schemas.microsoft.com/office/spreadsheetml/2009/9/main" uri="{B025F937-C7B1-47D3-B67F-A62EFF666E3E}">
          <x14:id>{38FF9735-161A-4133-BF58-3F53EB03A943}</x14:id>
        </ext>
      </extLst>
    </cfRule>
    <cfRule type="dataBar" priority="894">
      <dataBar>
        <cfvo type="min"/>
        <cfvo type="max"/>
        <color theme="0" tint="-0.34998626667073579"/>
      </dataBar>
      <extLst>
        <ext xmlns:x14="http://schemas.microsoft.com/office/spreadsheetml/2009/9/main" uri="{B025F937-C7B1-47D3-B67F-A62EFF666E3E}">
          <x14:id>{F5E313BF-1DCE-4358-9BF1-0871640433DB}</x14:id>
        </ext>
      </extLst>
    </cfRule>
    <cfRule type="dataBar" priority="893">
      <dataBar showValue="0">
        <cfvo type="min"/>
        <cfvo type="max"/>
        <color theme="0" tint="-0.34998626667073579"/>
      </dataBar>
      <extLst>
        <ext xmlns:x14="http://schemas.microsoft.com/office/spreadsheetml/2009/9/main" uri="{B025F937-C7B1-47D3-B67F-A62EFF666E3E}">
          <x14:id>{BA1075B4-8C4A-4D03-825C-8BFDE59EE4C3}</x14:id>
        </ext>
      </extLst>
    </cfRule>
    <cfRule type="dataBar" priority="895">
      <dataBar showValue="0">
        <cfvo type="min"/>
        <cfvo type="max"/>
        <color rgb="FF638EC6"/>
      </dataBar>
      <extLst>
        <ext xmlns:x14="http://schemas.microsoft.com/office/spreadsheetml/2009/9/main" uri="{B025F937-C7B1-47D3-B67F-A62EFF666E3E}">
          <x14:id>{549C4329-D01B-406A-81C9-6FF286871632}</x14:id>
        </ext>
      </extLst>
    </cfRule>
  </conditionalFormatting>
  <conditionalFormatting sqref="K629:K632">
    <cfRule type="dataBar" priority="890">
      <dataBar>
        <cfvo type="min"/>
        <cfvo type="max"/>
        <color theme="0" tint="-0.34998626667073579"/>
      </dataBar>
      <extLst>
        <ext xmlns:x14="http://schemas.microsoft.com/office/spreadsheetml/2009/9/main" uri="{B025F937-C7B1-47D3-B67F-A62EFF666E3E}">
          <x14:id>{84667003-3284-4E76-9895-6CA9439AC874}</x14:id>
        </ext>
      </extLst>
    </cfRule>
    <cfRule type="dataBar" priority="891">
      <dataBar showValue="0">
        <cfvo type="min"/>
        <cfvo type="max"/>
        <color rgb="FF638EC6"/>
      </dataBar>
      <extLst>
        <ext xmlns:x14="http://schemas.microsoft.com/office/spreadsheetml/2009/9/main" uri="{B025F937-C7B1-47D3-B67F-A62EFF666E3E}">
          <x14:id>{59B7DC7D-3BD3-45E0-877E-D716E8DC29A6}</x14:id>
        </ext>
      </extLst>
    </cfRule>
    <cfRule type="dataBar" priority="892">
      <dataBar>
        <cfvo type="min"/>
        <cfvo type="max"/>
        <color theme="0" tint="-0.499984740745262"/>
      </dataBar>
      <extLst>
        <ext xmlns:x14="http://schemas.microsoft.com/office/spreadsheetml/2009/9/main" uri="{B025F937-C7B1-47D3-B67F-A62EFF666E3E}">
          <x14:id>{67AE407D-A4F7-438E-B204-8DC575D1AA9D}</x14:id>
        </ext>
      </extLst>
    </cfRule>
    <cfRule type="dataBar" priority="889">
      <dataBar showValue="0">
        <cfvo type="min"/>
        <cfvo type="max"/>
        <color theme="0" tint="-0.34998626667073579"/>
      </dataBar>
      <extLst>
        <ext xmlns:x14="http://schemas.microsoft.com/office/spreadsheetml/2009/9/main" uri="{B025F937-C7B1-47D3-B67F-A62EFF666E3E}">
          <x14:id>{9F0A8309-5BE7-4711-8DCD-A32626FCF93D}</x14:id>
        </ext>
      </extLst>
    </cfRule>
  </conditionalFormatting>
  <conditionalFormatting sqref="K634:K650">
    <cfRule type="dataBar" priority="886">
      <dataBar>
        <cfvo type="min"/>
        <cfvo type="max"/>
        <color theme="0" tint="-0.34998626667073579"/>
      </dataBar>
      <extLst>
        <ext xmlns:x14="http://schemas.microsoft.com/office/spreadsheetml/2009/9/main" uri="{B025F937-C7B1-47D3-B67F-A62EFF666E3E}">
          <x14:id>{B110DFA5-8C62-4158-8075-8E27C4F47C77}</x14:id>
        </ext>
      </extLst>
    </cfRule>
    <cfRule type="dataBar" priority="885">
      <dataBar showValue="0">
        <cfvo type="min"/>
        <cfvo type="max"/>
        <color theme="0" tint="-0.34998626667073579"/>
      </dataBar>
      <extLst>
        <ext xmlns:x14="http://schemas.microsoft.com/office/spreadsheetml/2009/9/main" uri="{B025F937-C7B1-47D3-B67F-A62EFF666E3E}">
          <x14:id>{7A816EB3-265A-48BD-8EC0-2119B2127D97}</x14:id>
        </ext>
      </extLst>
    </cfRule>
    <cfRule type="dataBar" priority="888">
      <dataBar>
        <cfvo type="min"/>
        <cfvo type="max"/>
        <color theme="0" tint="-0.499984740745262"/>
      </dataBar>
      <extLst>
        <ext xmlns:x14="http://schemas.microsoft.com/office/spreadsheetml/2009/9/main" uri="{B025F937-C7B1-47D3-B67F-A62EFF666E3E}">
          <x14:id>{4A4B26DC-5B66-4919-B42E-37A021DC3CC8}</x14:id>
        </ext>
      </extLst>
    </cfRule>
    <cfRule type="dataBar" priority="887">
      <dataBar showValue="0">
        <cfvo type="min"/>
        <cfvo type="max"/>
        <color rgb="FF638EC6"/>
      </dataBar>
      <extLst>
        <ext xmlns:x14="http://schemas.microsoft.com/office/spreadsheetml/2009/9/main" uri="{B025F937-C7B1-47D3-B67F-A62EFF666E3E}">
          <x14:id>{39083B39-7D91-43B1-88D7-2683802A1A6B}</x14:id>
        </ext>
      </extLst>
    </cfRule>
  </conditionalFormatting>
  <conditionalFormatting sqref="K652:K655">
    <cfRule type="dataBar" priority="884">
      <dataBar>
        <cfvo type="min"/>
        <cfvo type="max"/>
        <color theme="0" tint="-0.499984740745262"/>
      </dataBar>
      <extLst>
        <ext xmlns:x14="http://schemas.microsoft.com/office/spreadsheetml/2009/9/main" uri="{B025F937-C7B1-47D3-B67F-A62EFF666E3E}">
          <x14:id>{69DFE96F-F7A5-419B-ACC7-0373C26FC490}</x14:id>
        </ext>
      </extLst>
    </cfRule>
    <cfRule type="dataBar" priority="883">
      <dataBar showValue="0">
        <cfvo type="min"/>
        <cfvo type="max"/>
        <color rgb="FF638EC6"/>
      </dataBar>
      <extLst>
        <ext xmlns:x14="http://schemas.microsoft.com/office/spreadsheetml/2009/9/main" uri="{B025F937-C7B1-47D3-B67F-A62EFF666E3E}">
          <x14:id>{5050D9C4-610D-409F-9911-8F4027D3934B}</x14:id>
        </ext>
      </extLst>
    </cfRule>
    <cfRule type="dataBar" priority="882">
      <dataBar>
        <cfvo type="min"/>
        <cfvo type="max"/>
        <color theme="0" tint="-0.34998626667073579"/>
      </dataBar>
      <extLst>
        <ext xmlns:x14="http://schemas.microsoft.com/office/spreadsheetml/2009/9/main" uri="{B025F937-C7B1-47D3-B67F-A62EFF666E3E}">
          <x14:id>{84A12C4F-9156-4786-8520-E8731EB0ACD9}</x14:id>
        </ext>
      </extLst>
    </cfRule>
    <cfRule type="dataBar" priority="881">
      <dataBar showValue="0">
        <cfvo type="min"/>
        <cfvo type="max"/>
        <color theme="0" tint="-0.34998626667073579"/>
      </dataBar>
      <extLst>
        <ext xmlns:x14="http://schemas.microsoft.com/office/spreadsheetml/2009/9/main" uri="{B025F937-C7B1-47D3-B67F-A62EFF666E3E}">
          <x14:id>{53E1158E-FB0B-4A44-8085-D1581E37A7EF}</x14:id>
        </ext>
      </extLst>
    </cfRule>
  </conditionalFormatting>
  <conditionalFormatting sqref="K657:K662">
    <cfRule type="dataBar" priority="877">
      <dataBar showValue="0">
        <cfvo type="min"/>
        <cfvo type="max"/>
        <color theme="0" tint="-0.34998626667073579"/>
      </dataBar>
      <extLst>
        <ext xmlns:x14="http://schemas.microsoft.com/office/spreadsheetml/2009/9/main" uri="{B025F937-C7B1-47D3-B67F-A62EFF666E3E}">
          <x14:id>{309B41B4-7C1C-4D0A-A283-766C4A8E982F}</x14:id>
        </ext>
      </extLst>
    </cfRule>
    <cfRule type="dataBar" priority="879">
      <dataBar showValue="0">
        <cfvo type="min"/>
        <cfvo type="max"/>
        <color rgb="FF638EC6"/>
      </dataBar>
      <extLst>
        <ext xmlns:x14="http://schemas.microsoft.com/office/spreadsheetml/2009/9/main" uri="{B025F937-C7B1-47D3-B67F-A62EFF666E3E}">
          <x14:id>{58EFB022-6541-4FCA-AED2-C36572082771}</x14:id>
        </ext>
      </extLst>
    </cfRule>
    <cfRule type="dataBar" priority="880">
      <dataBar>
        <cfvo type="min"/>
        <cfvo type="max"/>
        <color theme="0" tint="-0.499984740745262"/>
      </dataBar>
      <extLst>
        <ext xmlns:x14="http://schemas.microsoft.com/office/spreadsheetml/2009/9/main" uri="{B025F937-C7B1-47D3-B67F-A62EFF666E3E}">
          <x14:id>{3FCE5509-5DD4-40C4-8D8E-A843348E0C99}</x14:id>
        </ext>
      </extLst>
    </cfRule>
    <cfRule type="dataBar" priority="878">
      <dataBar>
        <cfvo type="min"/>
        <cfvo type="max"/>
        <color theme="0" tint="-0.34998626667073579"/>
      </dataBar>
      <extLst>
        <ext xmlns:x14="http://schemas.microsoft.com/office/spreadsheetml/2009/9/main" uri="{B025F937-C7B1-47D3-B67F-A62EFF666E3E}">
          <x14:id>{8B11AE9D-F1EC-46A0-B617-3BECDC77AA00}</x14:id>
        </ext>
      </extLst>
    </cfRule>
  </conditionalFormatting>
  <conditionalFormatting sqref="K664:K667">
    <cfRule type="dataBar" priority="876">
      <dataBar>
        <cfvo type="min"/>
        <cfvo type="max"/>
        <color theme="0" tint="-0.499984740745262"/>
      </dataBar>
      <extLst>
        <ext xmlns:x14="http://schemas.microsoft.com/office/spreadsheetml/2009/9/main" uri="{B025F937-C7B1-47D3-B67F-A62EFF666E3E}">
          <x14:id>{57B9BC38-9853-4685-976E-EEFD4E7EF495}</x14:id>
        </ext>
      </extLst>
    </cfRule>
    <cfRule type="dataBar" priority="875">
      <dataBar showValue="0">
        <cfvo type="min"/>
        <cfvo type="max"/>
        <color rgb="FF638EC6"/>
      </dataBar>
      <extLst>
        <ext xmlns:x14="http://schemas.microsoft.com/office/spreadsheetml/2009/9/main" uri="{B025F937-C7B1-47D3-B67F-A62EFF666E3E}">
          <x14:id>{7662F448-7858-4677-85D5-0189D295DE17}</x14:id>
        </ext>
      </extLst>
    </cfRule>
    <cfRule type="dataBar" priority="873">
      <dataBar showValue="0">
        <cfvo type="min"/>
        <cfvo type="max"/>
        <color theme="0" tint="-0.34998626667073579"/>
      </dataBar>
      <extLst>
        <ext xmlns:x14="http://schemas.microsoft.com/office/spreadsheetml/2009/9/main" uri="{B025F937-C7B1-47D3-B67F-A62EFF666E3E}">
          <x14:id>{254DE9F8-1BEA-47A4-984C-4103B0CB1D43}</x14:id>
        </ext>
      </extLst>
    </cfRule>
    <cfRule type="dataBar" priority="874">
      <dataBar>
        <cfvo type="min"/>
        <cfvo type="max"/>
        <color theme="0" tint="-0.34998626667073579"/>
      </dataBar>
      <extLst>
        <ext xmlns:x14="http://schemas.microsoft.com/office/spreadsheetml/2009/9/main" uri="{B025F937-C7B1-47D3-B67F-A62EFF666E3E}">
          <x14:id>{37A7B259-3F61-4FB0-809C-CB503C555DB3}</x14:id>
        </ext>
      </extLst>
    </cfRule>
  </conditionalFormatting>
  <conditionalFormatting sqref="K669:K725">
    <cfRule type="dataBar" priority="870">
      <dataBar>
        <cfvo type="min"/>
        <cfvo type="max"/>
        <color theme="0" tint="-0.34998626667073579"/>
      </dataBar>
      <extLst>
        <ext xmlns:x14="http://schemas.microsoft.com/office/spreadsheetml/2009/9/main" uri="{B025F937-C7B1-47D3-B67F-A62EFF666E3E}">
          <x14:id>{91514D44-5432-40B4-BF0F-8863337B0C36}</x14:id>
        </ext>
      </extLst>
    </cfRule>
    <cfRule type="dataBar" priority="869">
      <dataBar showValue="0">
        <cfvo type="min"/>
        <cfvo type="max"/>
        <color theme="0" tint="-0.34998626667073579"/>
      </dataBar>
      <extLst>
        <ext xmlns:x14="http://schemas.microsoft.com/office/spreadsheetml/2009/9/main" uri="{B025F937-C7B1-47D3-B67F-A62EFF666E3E}">
          <x14:id>{F14BCA7D-2735-4E5E-99F2-E1680BD84ED9}</x14:id>
        </ext>
      </extLst>
    </cfRule>
    <cfRule type="dataBar" priority="872">
      <dataBar>
        <cfvo type="min"/>
        <cfvo type="max"/>
        <color theme="0" tint="-0.499984740745262"/>
      </dataBar>
      <extLst>
        <ext xmlns:x14="http://schemas.microsoft.com/office/spreadsheetml/2009/9/main" uri="{B025F937-C7B1-47D3-B67F-A62EFF666E3E}">
          <x14:id>{0D8ABA0F-2039-4E35-B60B-43CA6EAF1104}</x14:id>
        </ext>
      </extLst>
    </cfRule>
    <cfRule type="dataBar" priority="871">
      <dataBar showValue="0">
        <cfvo type="min"/>
        <cfvo type="max"/>
        <color rgb="FF638EC6"/>
      </dataBar>
      <extLst>
        <ext xmlns:x14="http://schemas.microsoft.com/office/spreadsheetml/2009/9/main" uri="{B025F937-C7B1-47D3-B67F-A62EFF666E3E}">
          <x14:id>{2DB6B3B2-D06E-4778-B072-2CAEFF833967}</x14:id>
        </ext>
      </extLst>
    </cfRule>
  </conditionalFormatting>
  <conditionalFormatting sqref="K727:K737">
    <cfRule type="dataBar" priority="865">
      <dataBar showValue="0">
        <cfvo type="min"/>
        <cfvo type="max"/>
        <color theme="0" tint="-0.34998626667073579"/>
      </dataBar>
      <extLst>
        <ext xmlns:x14="http://schemas.microsoft.com/office/spreadsheetml/2009/9/main" uri="{B025F937-C7B1-47D3-B67F-A62EFF666E3E}">
          <x14:id>{DFF38ECA-E2B9-4623-8CD4-3995B65319A7}</x14:id>
        </ext>
      </extLst>
    </cfRule>
    <cfRule type="dataBar" priority="866">
      <dataBar>
        <cfvo type="min"/>
        <cfvo type="max"/>
        <color theme="0" tint="-0.34998626667073579"/>
      </dataBar>
      <extLst>
        <ext xmlns:x14="http://schemas.microsoft.com/office/spreadsheetml/2009/9/main" uri="{B025F937-C7B1-47D3-B67F-A62EFF666E3E}">
          <x14:id>{91B5662E-80BE-4414-96C4-E548F6C617A5}</x14:id>
        </ext>
      </extLst>
    </cfRule>
    <cfRule type="dataBar" priority="867">
      <dataBar showValue="0">
        <cfvo type="min"/>
        <cfvo type="max"/>
        <color rgb="FF638EC6"/>
      </dataBar>
      <extLst>
        <ext xmlns:x14="http://schemas.microsoft.com/office/spreadsheetml/2009/9/main" uri="{B025F937-C7B1-47D3-B67F-A62EFF666E3E}">
          <x14:id>{68798968-6263-4024-8F2C-2DE03AF1D87A}</x14:id>
        </ext>
      </extLst>
    </cfRule>
    <cfRule type="dataBar" priority="868">
      <dataBar>
        <cfvo type="min"/>
        <cfvo type="max"/>
        <color theme="0" tint="-0.499984740745262"/>
      </dataBar>
      <extLst>
        <ext xmlns:x14="http://schemas.microsoft.com/office/spreadsheetml/2009/9/main" uri="{B025F937-C7B1-47D3-B67F-A62EFF666E3E}">
          <x14:id>{17F745D9-42F2-43D9-A391-4B075B06E202}</x14:id>
        </ext>
      </extLst>
    </cfRule>
  </conditionalFormatting>
  <conditionalFormatting sqref="K739:K761">
    <cfRule type="dataBar" priority="1081">
      <dataBar showValue="0">
        <cfvo type="min"/>
        <cfvo type="max"/>
        <color theme="0" tint="-0.34998626667073579"/>
      </dataBar>
      <extLst>
        <ext xmlns:x14="http://schemas.microsoft.com/office/spreadsheetml/2009/9/main" uri="{B025F937-C7B1-47D3-B67F-A62EFF666E3E}">
          <x14:id>{C4BFDF57-3D6D-43A4-BABA-D8CA394D042A}</x14:id>
        </ext>
      </extLst>
    </cfRule>
    <cfRule type="dataBar" priority="1082">
      <dataBar>
        <cfvo type="min"/>
        <cfvo type="max"/>
        <color theme="0" tint="-0.34998626667073579"/>
      </dataBar>
      <extLst>
        <ext xmlns:x14="http://schemas.microsoft.com/office/spreadsheetml/2009/9/main" uri="{B025F937-C7B1-47D3-B67F-A62EFF666E3E}">
          <x14:id>{84A74BA6-540C-415B-924F-2FD5A6BA4BA6}</x14:id>
        </ext>
      </extLst>
    </cfRule>
    <cfRule type="dataBar" priority="1083">
      <dataBar showValue="0">
        <cfvo type="min"/>
        <cfvo type="max"/>
        <color rgb="FF638EC6"/>
      </dataBar>
      <extLst>
        <ext xmlns:x14="http://schemas.microsoft.com/office/spreadsheetml/2009/9/main" uri="{B025F937-C7B1-47D3-B67F-A62EFF666E3E}">
          <x14:id>{65CFE461-8451-40B5-B1CB-A63EB4826DC8}</x14:id>
        </ext>
      </extLst>
    </cfRule>
    <cfRule type="dataBar" priority="1084">
      <dataBar>
        <cfvo type="min"/>
        <cfvo type="max"/>
        <color theme="0" tint="-0.499984740745262"/>
      </dataBar>
      <extLst>
        <ext xmlns:x14="http://schemas.microsoft.com/office/spreadsheetml/2009/9/main" uri="{B025F937-C7B1-47D3-B67F-A62EFF666E3E}">
          <x14:id>{C2C4BE96-9891-448C-9E84-A96E75E07EAE}</x14:id>
        </ext>
      </extLst>
    </cfRule>
  </conditionalFormatting>
  <conditionalFormatting sqref="K763:K783">
    <cfRule type="dataBar" priority="863">
      <dataBar showValue="0">
        <cfvo type="min"/>
        <cfvo type="max"/>
        <color rgb="FF638EC6"/>
      </dataBar>
      <extLst>
        <ext xmlns:x14="http://schemas.microsoft.com/office/spreadsheetml/2009/9/main" uri="{B025F937-C7B1-47D3-B67F-A62EFF666E3E}">
          <x14:id>{1FCA30AB-C37F-4737-8E8F-B75087E4A2C2}</x14:id>
        </ext>
      </extLst>
    </cfRule>
    <cfRule type="dataBar" priority="862">
      <dataBar>
        <cfvo type="min"/>
        <cfvo type="max"/>
        <color theme="0" tint="-0.34998626667073579"/>
      </dataBar>
      <extLst>
        <ext xmlns:x14="http://schemas.microsoft.com/office/spreadsheetml/2009/9/main" uri="{B025F937-C7B1-47D3-B67F-A62EFF666E3E}">
          <x14:id>{28183AF6-FB7F-4F5F-87E8-6AEFAB8D757A}</x14:id>
        </ext>
      </extLst>
    </cfRule>
    <cfRule type="dataBar" priority="861">
      <dataBar showValue="0">
        <cfvo type="min"/>
        <cfvo type="max"/>
        <color theme="0" tint="-0.34998626667073579"/>
      </dataBar>
      <extLst>
        <ext xmlns:x14="http://schemas.microsoft.com/office/spreadsheetml/2009/9/main" uri="{B025F937-C7B1-47D3-B67F-A62EFF666E3E}">
          <x14:id>{BCADC481-59AA-4A8B-A250-52DC6A9EE747}</x14:id>
        </ext>
      </extLst>
    </cfRule>
    <cfRule type="dataBar" priority="864">
      <dataBar>
        <cfvo type="min"/>
        <cfvo type="max"/>
        <color theme="0" tint="-0.499984740745262"/>
      </dataBar>
      <extLst>
        <ext xmlns:x14="http://schemas.microsoft.com/office/spreadsheetml/2009/9/main" uri="{B025F937-C7B1-47D3-B67F-A62EFF666E3E}">
          <x14:id>{F954BE8C-D69E-47BE-A09E-8B4B8A04C47B}</x14:id>
        </ext>
      </extLst>
    </cfRule>
  </conditionalFormatting>
  <conditionalFormatting sqref="K785:K809">
    <cfRule type="dataBar" priority="859">
      <dataBar showValue="0">
        <cfvo type="min"/>
        <cfvo type="max"/>
        <color rgb="FF638EC6"/>
      </dataBar>
      <extLst>
        <ext xmlns:x14="http://schemas.microsoft.com/office/spreadsheetml/2009/9/main" uri="{B025F937-C7B1-47D3-B67F-A62EFF666E3E}">
          <x14:id>{040591E3-66FC-4ACC-A4EB-CD174CFCB576}</x14:id>
        </ext>
      </extLst>
    </cfRule>
    <cfRule type="dataBar" priority="860">
      <dataBar>
        <cfvo type="min"/>
        <cfvo type="max"/>
        <color theme="0" tint="-0.499984740745262"/>
      </dataBar>
      <extLst>
        <ext xmlns:x14="http://schemas.microsoft.com/office/spreadsheetml/2009/9/main" uri="{B025F937-C7B1-47D3-B67F-A62EFF666E3E}">
          <x14:id>{BA05EA46-4663-4509-992F-C5E868790AED}</x14:id>
        </ext>
      </extLst>
    </cfRule>
    <cfRule type="dataBar" priority="858">
      <dataBar>
        <cfvo type="min"/>
        <cfvo type="max"/>
        <color theme="0" tint="-0.34998626667073579"/>
      </dataBar>
      <extLst>
        <ext xmlns:x14="http://schemas.microsoft.com/office/spreadsheetml/2009/9/main" uri="{B025F937-C7B1-47D3-B67F-A62EFF666E3E}">
          <x14:id>{FE44E250-1D25-45CF-B6E8-4E1C323655A8}</x14:id>
        </ext>
      </extLst>
    </cfRule>
    <cfRule type="dataBar" priority="857">
      <dataBar showValue="0">
        <cfvo type="min"/>
        <cfvo type="max"/>
        <color theme="0" tint="-0.34998626667073579"/>
      </dataBar>
      <extLst>
        <ext xmlns:x14="http://schemas.microsoft.com/office/spreadsheetml/2009/9/main" uri="{B025F937-C7B1-47D3-B67F-A62EFF666E3E}">
          <x14:id>{43E0A4F5-D9DB-4EA0-92FC-90F55EDFA0FC}</x14:id>
        </ext>
      </extLst>
    </cfRule>
  </conditionalFormatting>
  <conditionalFormatting sqref="K811:K820">
    <cfRule type="dataBar" priority="853">
      <dataBar showValue="0">
        <cfvo type="min"/>
        <cfvo type="max"/>
        <color theme="0" tint="-0.34998626667073579"/>
      </dataBar>
      <extLst>
        <ext xmlns:x14="http://schemas.microsoft.com/office/spreadsheetml/2009/9/main" uri="{B025F937-C7B1-47D3-B67F-A62EFF666E3E}">
          <x14:id>{1DBC7CEA-F728-43A9-9871-FD2BFEF19492}</x14:id>
        </ext>
      </extLst>
    </cfRule>
    <cfRule type="dataBar" priority="854">
      <dataBar>
        <cfvo type="min"/>
        <cfvo type="max"/>
        <color theme="0" tint="-0.34998626667073579"/>
      </dataBar>
      <extLst>
        <ext xmlns:x14="http://schemas.microsoft.com/office/spreadsheetml/2009/9/main" uri="{B025F937-C7B1-47D3-B67F-A62EFF666E3E}">
          <x14:id>{7892FB0E-DA81-43F3-8F29-5BEEB80DD5FD}</x14:id>
        </ext>
      </extLst>
    </cfRule>
    <cfRule type="dataBar" priority="855">
      <dataBar showValue="0">
        <cfvo type="min"/>
        <cfvo type="max"/>
        <color rgb="FF638EC6"/>
      </dataBar>
      <extLst>
        <ext xmlns:x14="http://schemas.microsoft.com/office/spreadsheetml/2009/9/main" uri="{B025F937-C7B1-47D3-B67F-A62EFF666E3E}">
          <x14:id>{A33AA2A1-B538-4C2C-9E67-C503AD1D4D8D}</x14:id>
        </ext>
      </extLst>
    </cfRule>
    <cfRule type="dataBar" priority="856">
      <dataBar>
        <cfvo type="min"/>
        <cfvo type="max"/>
        <color theme="0" tint="-0.499984740745262"/>
      </dataBar>
      <extLst>
        <ext xmlns:x14="http://schemas.microsoft.com/office/spreadsheetml/2009/9/main" uri="{B025F937-C7B1-47D3-B67F-A62EFF666E3E}">
          <x14:id>{29A86AA7-8C9D-4339-8AA9-BE3F2273FBF9}</x14:id>
        </ext>
      </extLst>
    </cfRule>
  </conditionalFormatting>
  <conditionalFormatting sqref="K822:K834">
    <cfRule type="dataBar" priority="849">
      <dataBar showValue="0">
        <cfvo type="min"/>
        <cfvo type="max"/>
        <color theme="0" tint="-0.34998626667073579"/>
      </dataBar>
      <extLst>
        <ext xmlns:x14="http://schemas.microsoft.com/office/spreadsheetml/2009/9/main" uri="{B025F937-C7B1-47D3-B67F-A62EFF666E3E}">
          <x14:id>{032EC1A7-A6E2-4AC5-B831-08027D5397A7}</x14:id>
        </ext>
      </extLst>
    </cfRule>
    <cfRule type="dataBar" priority="850">
      <dataBar>
        <cfvo type="min"/>
        <cfvo type="max"/>
        <color theme="0" tint="-0.34998626667073579"/>
      </dataBar>
      <extLst>
        <ext xmlns:x14="http://schemas.microsoft.com/office/spreadsheetml/2009/9/main" uri="{B025F937-C7B1-47D3-B67F-A62EFF666E3E}">
          <x14:id>{AAFB4D3D-1B53-4210-A006-D0CB92D0B707}</x14:id>
        </ext>
      </extLst>
    </cfRule>
    <cfRule type="dataBar" priority="851">
      <dataBar showValue="0">
        <cfvo type="min"/>
        <cfvo type="max"/>
        <color rgb="FF638EC6"/>
      </dataBar>
      <extLst>
        <ext xmlns:x14="http://schemas.microsoft.com/office/spreadsheetml/2009/9/main" uri="{B025F937-C7B1-47D3-B67F-A62EFF666E3E}">
          <x14:id>{07EB85EE-B0F5-4B14-99C8-E57587BE5F37}</x14:id>
        </ext>
      </extLst>
    </cfRule>
    <cfRule type="dataBar" priority="852">
      <dataBar>
        <cfvo type="min"/>
        <cfvo type="max"/>
        <color theme="0" tint="-0.499984740745262"/>
      </dataBar>
      <extLst>
        <ext xmlns:x14="http://schemas.microsoft.com/office/spreadsheetml/2009/9/main" uri="{B025F937-C7B1-47D3-B67F-A62EFF666E3E}">
          <x14:id>{CA6F057D-F119-4D1F-8A03-BCE4DDC4B6B0}</x14:id>
        </ext>
      </extLst>
    </cfRule>
  </conditionalFormatting>
  <conditionalFormatting sqref="K836:K838">
    <cfRule type="dataBar" priority="848">
      <dataBar>
        <cfvo type="min"/>
        <cfvo type="max"/>
        <color theme="0" tint="-0.499984740745262"/>
      </dataBar>
      <extLst>
        <ext xmlns:x14="http://schemas.microsoft.com/office/spreadsheetml/2009/9/main" uri="{B025F937-C7B1-47D3-B67F-A62EFF666E3E}">
          <x14:id>{16DFC3E3-9C79-42B1-9B8D-1E1280865748}</x14:id>
        </ext>
      </extLst>
    </cfRule>
    <cfRule type="dataBar" priority="847">
      <dataBar showValue="0">
        <cfvo type="min"/>
        <cfvo type="max"/>
        <color rgb="FF638EC6"/>
      </dataBar>
      <extLst>
        <ext xmlns:x14="http://schemas.microsoft.com/office/spreadsheetml/2009/9/main" uri="{B025F937-C7B1-47D3-B67F-A62EFF666E3E}">
          <x14:id>{818B1805-7D34-4028-A709-9414737BC58C}</x14:id>
        </ext>
      </extLst>
    </cfRule>
    <cfRule type="dataBar" priority="845">
      <dataBar showValue="0">
        <cfvo type="min"/>
        <cfvo type="max"/>
        <color theme="0" tint="-0.34998626667073579"/>
      </dataBar>
      <extLst>
        <ext xmlns:x14="http://schemas.microsoft.com/office/spreadsheetml/2009/9/main" uri="{B025F937-C7B1-47D3-B67F-A62EFF666E3E}">
          <x14:id>{66BA60A1-BE64-44B2-B303-043AD061A6FF}</x14:id>
        </ext>
      </extLst>
    </cfRule>
    <cfRule type="dataBar" priority="846">
      <dataBar>
        <cfvo type="min"/>
        <cfvo type="max"/>
        <color theme="0" tint="-0.34998626667073579"/>
      </dataBar>
      <extLst>
        <ext xmlns:x14="http://schemas.microsoft.com/office/spreadsheetml/2009/9/main" uri="{B025F937-C7B1-47D3-B67F-A62EFF666E3E}">
          <x14:id>{518CCB30-776C-4B95-8396-FBA69406B146}</x14:id>
        </ext>
      </extLst>
    </cfRule>
  </conditionalFormatting>
  <conditionalFormatting sqref="K840:K844">
    <cfRule type="dataBar" priority="842">
      <dataBar>
        <cfvo type="min"/>
        <cfvo type="max"/>
        <color theme="0" tint="-0.34998626667073579"/>
      </dataBar>
      <extLst>
        <ext xmlns:x14="http://schemas.microsoft.com/office/spreadsheetml/2009/9/main" uri="{B025F937-C7B1-47D3-B67F-A62EFF666E3E}">
          <x14:id>{0052EEE6-D312-4A12-B5FF-B871BB2692DE}</x14:id>
        </ext>
      </extLst>
    </cfRule>
    <cfRule type="dataBar" priority="843">
      <dataBar showValue="0">
        <cfvo type="min"/>
        <cfvo type="max"/>
        <color rgb="FF638EC6"/>
      </dataBar>
      <extLst>
        <ext xmlns:x14="http://schemas.microsoft.com/office/spreadsheetml/2009/9/main" uri="{B025F937-C7B1-47D3-B67F-A62EFF666E3E}">
          <x14:id>{0D2DC4DC-EC6A-4618-9D31-B31F5BD08C07}</x14:id>
        </ext>
      </extLst>
    </cfRule>
    <cfRule type="dataBar" priority="844">
      <dataBar>
        <cfvo type="min"/>
        <cfvo type="max"/>
        <color theme="0" tint="-0.499984740745262"/>
      </dataBar>
      <extLst>
        <ext xmlns:x14="http://schemas.microsoft.com/office/spreadsheetml/2009/9/main" uri="{B025F937-C7B1-47D3-B67F-A62EFF666E3E}">
          <x14:id>{D95BD038-BE87-422B-AC8A-DBB09C007210}</x14:id>
        </ext>
      </extLst>
    </cfRule>
    <cfRule type="dataBar" priority="841">
      <dataBar showValue="0">
        <cfvo type="min"/>
        <cfvo type="max"/>
        <color theme="0" tint="-0.34998626667073579"/>
      </dataBar>
      <extLst>
        <ext xmlns:x14="http://schemas.microsoft.com/office/spreadsheetml/2009/9/main" uri="{B025F937-C7B1-47D3-B67F-A62EFF666E3E}">
          <x14:id>{F637CC4C-2524-4A8B-A3B2-BE1DE04F6B36}</x14:id>
        </ext>
      </extLst>
    </cfRule>
  </conditionalFormatting>
  <conditionalFormatting sqref="K846:K852">
    <cfRule type="dataBar" priority="837">
      <dataBar showValue="0">
        <cfvo type="min"/>
        <cfvo type="max"/>
        <color theme="0" tint="-0.34998626667073579"/>
      </dataBar>
      <extLst>
        <ext xmlns:x14="http://schemas.microsoft.com/office/spreadsheetml/2009/9/main" uri="{B025F937-C7B1-47D3-B67F-A62EFF666E3E}">
          <x14:id>{A47643D8-AC88-4150-90E3-8B6868A4CF51}</x14:id>
        </ext>
      </extLst>
    </cfRule>
    <cfRule type="dataBar" priority="838">
      <dataBar>
        <cfvo type="min"/>
        <cfvo type="max"/>
        <color theme="0" tint="-0.34998626667073579"/>
      </dataBar>
      <extLst>
        <ext xmlns:x14="http://schemas.microsoft.com/office/spreadsheetml/2009/9/main" uri="{B025F937-C7B1-47D3-B67F-A62EFF666E3E}">
          <x14:id>{13E15E5C-411F-406B-B5D0-EB0BBE607F38}</x14:id>
        </ext>
      </extLst>
    </cfRule>
    <cfRule type="dataBar" priority="839">
      <dataBar showValue="0">
        <cfvo type="min"/>
        <cfvo type="max"/>
        <color rgb="FF638EC6"/>
      </dataBar>
      <extLst>
        <ext xmlns:x14="http://schemas.microsoft.com/office/spreadsheetml/2009/9/main" uri="{B025F937-C7B1-47D3-B67F-A62EFF666E3E}">
          <x14:id>{86C6238F-1E02-4CE5-88B4-F7E4FB2359B4}</x14:id>
        </ext>
      </extLst>
    </cfRule>
    <cfRule type="dataBar" priority="840">
      <dataBar>
        <cfvo type="min"/>
        <cfvo type="max"/>
        <color theme="0" tint="-0.499984740745262"/>
      </dataBar>
      <extLst>
        <ext xmlns:x14="http://schemas.microsoft.com/office/spreadsheetml/2009/9/main" uri="{B025F937-C7B1-47D3-B67F-A62EFF666E3E}">
          <x14:id>{98A88930-E993-4520-9AD9-1CA8475CA1E1}</x14:id>
        </ext>
      </extLst>
    </cfRule>
  </conditionalFormatting>
  <conditionalFormatting sqref="K854:K870">
    <cfRule type="dataBar" priority="833">
      <dataBar showValue="0">
        <cfvo type="min"/>
        <cfvo type="max"/>
        <color theme="0" tint="-0.34998626667073579"/>
      </dataBar>
      <extLst>
        <ext xmlns:x14="http://schemas.microsoft.com/office/spreadsheetml/2009/9/main" uri="{B025F937-C7B1-47D3-B67F-A62EFF666E3E}">
          <x14:id>{B1E3F04F-2A29-41E5-86B3-6C58B07C61AD}</x14:id>
        </ext>
      </extLst>
    </cfRule>
    <cfRule type="dataBar" priority="834">
      <dataBar>
        <cfvo type="min"/>
        <cfvo type="max"/>
        <color theme="0" tint="-0.34998626667073579"/>
      </dataBar>
      <extLst>
        <ext xmlns:x14="http://schemas.microsoft.com/office/spreadsheetml/2009/9/main" uri="{B025F937-C7B1-47D3-B67F-A62EFF666E3E}">
          <x14:id>{F3341D26-F3E0-43CE-AD30-CB8DB62DF1DD}</x14:id>
        </ext>
      </extLst>
    </cfRule>
    <cfRule type="dataBar" priority="835">
      <dataBar showValue="0">
        <cfvo type="min"/>
        <cfvo type="max"/>
        <color rgb="FF638EC6"/>
      </dataBar>
      <extLst>
        <ext xmlns:x14="http://schemas.microsoft.com/office/spreadsheetml/2009/9/main" uri="{B025F937-C7B1-47D3-B67F-A62EFF666E3E}">
          <x14:id>{CABD929F-6D8D-46A6-82FB-824A86C8AE7B}</x14:id>
        </ext>
      </extLst>
    </cfRule>
    <cfRule type="dataBar" priority="836">
      <dataBar>
        <cfvo type="min"/>
        <cfvo type="max"/>
        <color theme="0" tint="-0.499984740745262"/>
      </dataBar>
      <extLst>
        <ext xmlns:x14="http://schemas.microsoft.com/office/spreadsheetml/2009/9/main" uri="{B025F937-C7B1-47D3-B67F-A62EFF666E3E}">
          <x14:id>{96DBF6BD-9172-43B0-8265-B28AD4491BC2}</x14:id>
        </ext>
      </extLst>
    </cfRule>
  </conditionalFormatting>
  <conditionalFormatting sqref="K872:K884">
    <cfRule type="dataBar" priority="829">
      <dataBar showValue="0">
        <cfvo type="min"/>
        <cfvo type="max"/>
        <color theme="0" tint="-0.34998626667073579"/>
      </dataBar>
      <extLst>
        <ext xmlns:x14="http://schemas.microsoft.com/office/spreadsheetml/2009/9/main" uri="{B025F937-C7B1-47D3-B67F-A62EFF666E3E}">
          <x14:id>{CBF9E73D-BB0F-4901-9517-0CDC4BD67D54}</x14:id>
        </ext>
      </extLst>
    </cfRule>
    <cfRule type="dataBar" priority="830">
      <dataBar>
        <cfvo type="min"/>
        <cfvo type="max"/>
        <color theme="0" tint="-0.34998626667073579"/>
      </dataBar>
      <extLst>
        <ext xmlns:x14="http://schemas.microsoft.com/office/spreadsheetml/2009/9/main" uri="{B025F937-C7B1-47D3-B67F-A62EFF666E3E}">
          <x14:id>{CADEFB8B-E6F2-4931-BB43-7F31FBD9406C}</x14:id>
        </ext>
      </extLst>
    </cfRule>
    <cfRule type="dataBar" priority="831">
      <dataBar showValue="0">
        <cfvo type="min"/>
        <cfvo type="max"/>
        <color rgb="FF638EC6"/>
      </dataBar>
      <extLst>
        <ext xmlns:x14="http://schemas.microsoft.com/office/spreadsheetml/2009/9/main" uri="{B025F937-C7B1-47D3-B67F-A62EFF666E3E}">
          <x14:id>{76F12E58-5D94-426B-B14B-DA3C996AEC19}</x14:id>
        </ext>
      </extLst>
    </cfRule>
    <cfRule type="dataBar" priority="832">
      <dataBar>
        <cfvo type="min"/>
        <cfvo type="max"/>
        <color theme="0" tint="-0.499984740745262"/>
      </dataBar>
      <extLst>
        <ext xmlns:x14="http://schemas.microsoft.com/office/spreadsheetml/2009/9/main" uri="{B025F937-C7B1-47D3-B67F-A62EFF666E3E}">
          <x14:id>{32AFC732-550E-4714-9BDE-2C10DB69C38E}</x14:id>
        </ext>
      </extLst>
    </cfRule>
  </conditionalFormatting>
  <conditionalFormatting sqref="K886:K888">
    <cfRule type="dataBar" priority="827">
      <dataBar showValue="0">
        <cfvo type="min"/>
        <cfvo type="max"/>
        <color rgb="FF638EC6"/>
      </dataBar>
      <extLst>
        <ext xmlns:x14="http://schemas.microsoft.com/office/spreadsheetml/2009/9/main" uri="{B025F937-C7B1-47D3-B67F-A62EFF666E3E}">
          <x14:id>{0B9C8494-8F8C-4E4B-8361-40E0961DB518}</x14:id>
        </ext>
      </extLst>
    </cfRule>
    <cfRule type="dataBar" priority="828">
      <dataBar>
        <cfvo type="min"/>
        <cfvo type="max"/>
        <color theme="0" tint="-0.499984740745262"/>
      </dataBar>
      <extLst>
        <ext xmlns:x14="http://schemas.microsoft.com/office/spreadsheetml/2009/9/main" uri="{B025F937-C7B1-47D3-B67F-A62EFF666E3E}">
          <x14:id>{47499261-BBA0-498E-B6C2-E496AC1277DC}</x14:id>
        </ext>
      </extLst>
    </cfRule>
    <cfRule type="dataBar" priority="826">
      <dataBar>
        <cfvo type="min"/>
        <cfvo type="max"/>
        <color theme="0" tint="-0.34998626667073579"/>
      </dataBar>
      <extLst>
        <ext xmlns:x14="http://schemas.microsoft.com/office/spreadsheetml/2009/9/main" uri="{B025F937-C7B1-47D3-B67F-A62EFF666E3E}">
          <x14:id>{B6A935E4-F91F-4AF6-8B0A-89373455BC0B}</x14:id>
        </ext>
      </extLst>
    </cfRule>
    <cfRule type="dataBar" priority="825">
      <dataBar showValue="0">
        <cfvo type="min"/>
        <cfvo type="max"/>
        <color theme="0" tint="-0.34998626667073579"/>
      </dataBar>
      <extLst>
        <ext xmlns:x14="http://schemas.microsoft.com/office/spreadsheetml/2009/9/main" uri="{B025F937-C7B1-47D3-B67F-A62EFF666E3E}">
          <x14:id>{C00A962A-867B-47FB-BD43-DB88CC109B9A}</x14:id>
        </ext>
      </extLst>
    </cfRule>
  </conditionalFormatting>
  <conditionalFormatting sqref="K890:K894">
    <cfRule type="dataBar" priority="1098">
      <dataBar>
        <cfvo type="min"/>
        <cfvo type="max"/>
        <color theme="0" tint="-0.34998626667073579"/>
      </dataBar>
      <extLst>
        <ext xmlns:x14="http://schemas.microsoft.com/office/spreadsheetml/2009/9/main" uri="{B025F937-C7B1-47D3-B67F-A62EFF666E3E}">
          <x14:id>{65B3B739-73FB-4464-8DD6-38081FAA5C7B}</x14:id>
        </ext>
      </extLst>
    </cfRule>
    <cfRule type="dataBar" priority="1100">
      <dataBar>
        <cfvo type="min"/>
        <cfvo type="max"/>
        <color theme="0" tint="-0.499984740745262"/>
      </dataBar>
      <extLst>
        <ext xmlns:x14="http://schemas.microsoft.com/office/spreadsheetml/2009/9/main" uri="{B025F937-C7B1-47D3-B67F-A62EFF666E3E}">
          <x14:id>{4F0AF9F5-053E-432B-B53B-AC225787D4F0}</x14:id>
        </ext>
      </extLst>
    </cfRule>
    <cfRule type="dataBar" priority="1099">
      <dataBar showValue="0">
        <cfvo type="min"/>
        <cfvo type="max"/>
        <color rgb="FF638EC6"/>
      </dataBar>
      <extLst>
        <ext xmlns:x14="http://schemas.microsoft.com/office/spreadsheetml/2009/9/main" uri="{B025F937-C7B1-47D3-B67F-A62EFF666E3E}">
          <x14:id>{42E347E3-C7EC-4C6B-A58A-573F95BF351E}</x14:id>
        </ext>
      </extLst>
    </cfRule>
    <cfRule type="dataBar" priority="1097">
      <dataBar showValue="0">
        <cfvo type="min"/>
        <cfvo type="max"/>
        <color theme="0" tint="-0.34998626667073579"/>
      </dataBar>
      <extLst>
        <ext xmlns:x14="http://schemas.microsoft.com/office/spreadsheetml/2009/9/main" uri="{B025F937-C7B1-47D3-B67F-A62EFF666E3E}">
          <x14:id>{19CAFBE4-195E-4F1C-A1C3-757DD995BCD2}</x14:id>
        </ext>
      </extLst>
    </cfRule>
  </conditionalFormatting>
  <conditionalFormatting sqref="K896:K907">
    <cfRule type="dataBar" priority="822">
      <dataBar>
        <cfvo type="min"/>
        <cfvo type="max"/>
        <color theme="0" tint="-0.34998626667073579"/>
      </dataBar>
      <extLst>
        <ext xmlns:x14="http://schemas.microsoft.com/office/spreadsheetml/2009/9/main" uri="{B025F937-C7B1-47D3-B67F-A62EFF666E3E}">
          <x14:id>{F8BABDCA-25C1-4913-8042-845AB732443D}</x14:id>
        </ext>
      </extLst>
    </cfRule>
    <cfRule type="dataBar" priority="823">
      <dataBar showValue="0">
        <cfvo type="min"/>
        <cfvo type="max"/>
        <color rgb="FF638EC6"/>
      </dataBar>
      <extLst>
        <ext xmlns:x14="http://schemas.microsoft.com/office/spreadsheetml/2009/9/main" uri="{B025F937-C7B1-47D3-B67F-A62EFF666E3E}">
          <x14:id>{D8F81746-8870-4CAA-B4A9-D5BFF48DDDBA}</x14:id>
        </ext>
      </extLst>
    </cfRule>
    <cfRule type="dataBar" priority="824">
      <dataBar>
        <cfvo type="min"/>
        <cfvo type="max"/>
        <color theme="0" tint="-0.499984740745262"/>
      </dataBar>
      <extLst>
        <ext xmlns:x14="http://schemas.microsoft.com/office/spreadsheetml/2009/9/main" uri="{B025F937-C7B1-47D3-B67F-A62EFF666E3E}">
          <x14:id>{1E1EB6D3-E500-4D69-9047-7088AFE0AF21}</x14:id>
        </ext>
      </extLst>
    </cfRule>
    <cfRule type="dataBar" priority="821">
      <dataBar showValue="0">
        <cfvo type="min"/>
        <cfvo type="max"/>
        <color theme="0" tint="-0.34998626667073579"/>
      </dataBar>
      <extLst>
        <ext xmlns:x14="http://schemas.microsoft.com/office/spreadsheetml/2009/9/main" uri="{B025F937-C7B1-47D3-B67F-A62EFF666E3E}">
          <x14:id>{DE1D931D-2D78-4479-AB7A-80BAC410DEAB}</x14:id>
        </ext>
      </extLst>
    </cfRule>
  </conditionalFormatting>
  <conditionalFormatting sqref="K909:K944">
    <cfRule type="dataBar" priority="817">
      <dataBar showValue="0">
        <cfvo type="min"/>
        <cfvo type="max"/>
        <color theme="0" tint="-0.34998626667073579"/>
      </dataBar>
      <extLst>
        <ext xmlns:x14="http://schemas.microsoft.com/office/spreadsheetml/2009/9/main" uri="{B025F937-C7B1-47D3-B67F-A62EFF666E3E}">
          <x14:id>{B5DED02A-73E8-478B-B785-97708D1A4C69}</x14:id>
        </ext>
      </extLst>
    </cfRule>
    <cfRule type="dataBar" priority="818">
      <dataBar>
        <cfvo type="min"/>
        <cfvo type="max"/>
        <color theme="0" tint="-0.34998626667073579"/>
      </dataBar>
      <extLst>
        <ext xmlns:x14="http://schemas.microsoft.com/office/spreadsheetml/2009/9/main" uri="{B025F937-C7B1-47D3-B67F-A62EFF666E3E}">
          <x14:id>{B3C522B2-474C-4FA3-B822-B1B095184477}</x14:id>
        </ext>
      </extLst>
    </cfRule>
    <cfRule type="dataBar" priority="819">
      <dataBar showValue="0">
        <cfvo type="min"/>
        <cfvo type="max"/>
        <color rgb="FF638EC6"/>
      </dataBar>
      <extLst>
        <ext xmlns:x14="http://schemas.microsoft.com/office/spreadsheetml/2009/9/main" uri="{B025F937-C7B1-47D3-B67F-A62EFF666E3E}">
          <x14:id>{F42CE6C0-2105-467F-990C-D1FF978A880B}</x14:id>
        </ext>
      </extLst>
    </cfRule>
    <cfRule type="dataBar" priority="820">
      <dataBar>
        <cfvo type="min"/>
        <cfvo type="max"/>
        <color theme="0" tint="-0.499984740745262"/>
      </dataBar>
      <extLst>
        <ext xmlns:x14="http://schemas.microsoft.com/office/spreadsheetml/2009/9/main" uri="{B025F937-C7B1-47D3-B67F-A62EFF666E3E}">
          <x14:id>{35D8A262-CC97-40A5-A39F-9E56B0AD83EE}</x14:id>
        </ext>
      </extLst>
    </cfRule>
  </conditionalFormatting>
  <conditionalFormatting sqref="K946:K957">
    <cfRule type="dataBar" priority="814">
      <dataBar>
        <cfvo type="min"/>
        <cfvo type="max"/>
        <color theme="0" tint="-0.34998626667073579"/>
      </dataBar>
      <extLst>
        <ext xmlns:x14="http://schemas.microsoft.com/office/spreadsheetml/2009/9/main" uri="{B025F937-C7B1-47D3-B67F-A62EFF666E3E}">
          <x14:id>{8F374F71-A5DC-43DC-B76A-70CCFB75DCE1}</x14:id>
        </ext>
      </extLst>
    </cfRule>
    <cfRule type="dataBar" priority="815">
      <dataBar showValue="0">
        <cfvo type="min"/>
        <cfvo type="max"/>
        <color rgb="FF638EC6"/>
      </dataBar>
      <extLst>
        <ext xmlns:x14="http://schemas.microsoft.com/office/spreadsheetml/2009/9/main" uri="{B025F937-C7B1-47D3-B67F-A62EFF666E3E}">
          <x14:id>{7F003EF1-759D-4AEE-9BEA-A6771294340E}</x14:id>
        </ext>
      </extLst>
    </cfRule>
    <cfRule type="dataBar" priority="816">
      <dataBar>
        <cfvo type="min"/>
        <cfvo type="max"/>
        <color theme="0" tint="-0.499984740745262"/>
      </dataBar>
      <extLst>
        <ext xmlns:x14="http://schemas.microsoft.com/office/spreadsheetml/2009/9/main" uri="{B025F937-C7B1-47D3-B67F-A62EFF666E3E}">
          <x14:id>{3963461B-0A6D-48FE-B78E-859CA5902E2B}</x14:id>
        </ext>
      </extLst>
    </cfRule>
    <cfRule type="dataBar" priority="813">
      <dataBar showValue="0">
        <cfvo type="min"/>
        <cfvo type="max"/>
        <color theme="0" tint="-0.34998626667073579"/>
      </dataBar>
      <extLst>
        <ext xmlns:x14="http://schemas.microsoft.com/office/spreadsheetml/2009/9/main" uri="{B025F937-C7B1-47D3-B67F-A62EFF666E3E}">
          <x14:id>{0DA76654-1A63-4F3E-AE63-46438B46695C}</x14:id>
        </ext>
      </extLst>
    </cfRule>
  </conditionalFormatting>
  <conditionalFormatting sqref="K959:K990">
    <cfRule type="dataBar" priority="812">
      <dataBar>
        <cfvo type="min"/>
        <cfvo type="max"/>
        <color theme="0" tint="-0.499984740745262"/>
      </dataBar>
      <extLst>
        <ext xmlns:x14="http://schemas.microsoft.com/office/spreadsheetml/2009/9/main" uri="{B025F937-C7B1-47D3-B67F-A62EFF666E3E}">
          <x14:id>{2D9B8341-6FD9-4548-9AD5-CD4910CABFE0}</x14:id>
        </ext>
      </extLst>
    </cfRule>
    <cfRule type="dataBar" priority="811">
      <dataBar showValue="0">
        <cfvo type="min"/>
        <cfvo type="max"/>
        <color rgb="FF638EC6"/>
      </dataBar>
      <extLst>
        <ext xmlns:x14="http://schemas.microsoft.com/office/spreadsheetml/2009/9/main" uri="{B025F937-C7B1-47D3-B67F-A62EFF666E3E}">
          <x14:id>{6D1BE246-EEA2-4743-BCE5-249F247FECF2}</x14:id>
        </ext>
      </extLst>
    </cfRule>
    <cfRule type="dataBar" priority="810">
      <dataBar>
        <cfvo type="min"/>
        <cfvo type="max"/>
        <color theme="0" tint="-0.34998626667073579"/>
      </dataBar>
      <extLst>
        <ext xmlns:x14="http://schemas.microsoft.com/office/spreadsheetml/2009/9/main" uri="{B025F937-C7B1-47D3-B67F-A62EFF666E3E}">
          <x14:id>{59774842-5A6B-423C-B7CA-062FDC01FF5B}</x14:id>
        </ext>
      </extLst>
    </cfRule>
    <cfRule type="dataBar" priority="809">
      <dataBar showValue="0">
        <cfvo type="min"/>
        <cfvo type="max"/>
        <color theme="0" tint="-0.34998626667073579"/>
      </dataBar>
      <extLst>
        <ext xmlns:x14="http://schemas.microsoft.com/office/spreadsheetml/2009/9/main" uri="{B025F937-C7B1-47D3-B67F-A62EFF666E3E}">
          <x14:id>{CAAB6EF0-91F1-403C-99E8-E6E7AC11E323}</x14:id>
        </ext>
      </extLst>
    </cfRule>
  </conditionalFormatting>
  <conditionalFormatting sqref="K992:K1005">
    <cfRule type="dataBar" priority="808">
      <dataBar>
        <cfvo type="min"/>
        <cfvo type="max"/>
        <color theme="0" tint="-0.499984740745262"/>
      </dataBar>
      <extLst>
        <ext xmlns:x14="http://schemas.microsoft.com/office/spreadsheetml/2009/9/main" uri="{B025F937-C7B1-47D3-B67F-A62EFF666E3E}">
          <x14:id>{882A6495-3014-484D-948E-A2780C4AE8FB}</x14:id>
        </ext>
      </extLst>
    </cfRule>
    <cfRule type="dataBar" priority="806">
      <dataBar>
        <cfvo type="min"/>
        <cfvo type="max"/>
        <color theme="0" tint="-0.34998626667073579"/>
      </dataBar>
      <extLst>
        <ext xmlns:x14="http://schemas.microsoft.com/office/spreadsheetml/2009/9/main" uri="{B025F937-C7B1-47D3-B67F-A62EFF666E3E}">
          <x14:id>{C1E134A0-208A-414C-B504-25329E1CFDEC}</x14:id>
        </ext>
      </extLst>
    </cfRule>
    <cfRule type="dataBar" priority="805">
      <dataBar showValue="0">
        <cfvo type="min"/>
        <cfvo type="max"/>
        <color theme="0" tint="-0.34998626667073579"/>
      </dataBar>
      <extLst>
        <ext xmlns:x14="http://schemas.microsoft.com/office/spreadsheetml/2009/9/main" uri="{B025F937-C7B1-47D3-B67F-A62EFF666E3E}">
          <x14:id>{59DC85E4-6D6D-4473-9D9C-DCEDCEE54DDD}</x14:id>
        </ext>
      </extLst>
    </cfRule>
    <cfRule type="dataBar" priority="807">
      <dataBar showValue="0">
        <cfvo type="min"/>
        <cfvo type="max"/>
        <color rgb="FF638EC6"/>
      </dataBar>
      <extLst>
        <ext xmlns:x14="http://schemas.microsoft.com/office/spreadsheetml/2009/9/main" uri="{B025F937-C7B1-47D3-B67F-A62EFF666E3E}">
          <x14:id>{5A5EBD33-BE76-45F9-B98F-CEE0E123951B}</x14:id>
        </ext>
      </extLst>
    </cfRule>
  </conditionalFormatting>
  <conditionalFormatting sqref="K1007:K1028">
    <cfRule type="dataBar" priority="804">
      <dataBar>
        <cfvo type="min"/>
        <cfvo type="max"/>
        <color theme="0" tint="-0.499984740745262"/>
      </dataBar>
      <extLst>
        <ext xmlns:x14="http://schemas.microsoft.com/office/spreadsheetml/2009/9/main" uri="{B025F937-C7B1-47D3-B67F-A62EFF666E3E}">
          <x14:id>{3074FF05-1CB0-4A4A-B7D9-580377E7650F}</x14:id>
        </ext>
      </extLst>
    </cfRule>
    <cfRule type="dataBar" priority="803">
      <dataBar showValue="0">
        <cfvo type="min"/>
        <cfvo type="max"/>
        <color rgb="FF638EC6"/>
      </dataBar>
      <extLst>
        <ext xmlns:x14="http://schemas.microsoft.com/office/spreadsheetml/2009/9/main" uri="{B025F937-C7B1-47D3-B67F-A62EFF666E3E}">
          <x14:id>{4A0AB0F5-1BB9-4125-9D08-00DE5CBC2D67}</x14:id>
        </ext>
      </extLst>
    </cfRule>
    <cfRule type="dataBar" priority="802">
      <dataBar>
        <cfvo type="min"/>
        <cfvo type="max"/>
        <color theme="0" tint="-0.34998626667073579"/>
      </dataBar>
      <extLst>
        <ext xmlns:x14="http://schemas.microsoft.com/office/spreadsheetml/2009/9/main" uri="{B025F937-C7B1-47D3-B67F-A62EFF666E3E}">
          <x14:id>{471F7735-207F-4ECF-996E-C864F0166C54}</x14:id>
        </ext>
      </extLst>
    </cfRule>
    <cfRule type="dataBar" priority="801">
      <dataBar showValue="0">
        <cfvo type="min"/>
        <cfvo type="max"/>
        <color theme="0" tint="-0.34998626667073579"/>
      </dataBar>
      <extLst>
        <ext xmlns:x14="http://schemas.microsoft.com/office/spreadsheetml/2009/9/main" uri="{B025F937-C7B1-47D3-B67F-A62EFF666E3E}">
          <x14:id>{2A40E0C0-F339-4817-B06B-CECBFBFE8772}</x14:id>
        </ext>
      </extLst>
    </cfRule>
  </conditionalFormatting>
  <conditionalFormatting sqref="K1030:K1050">
    <cfRule type="dataBar" priority="800">
      <dataBar>
        <cfvo type="min"/>
        <cfvo type="max"/>
        <color theme="0" tint="-0.499984740745262"/>
      </dataBar>
      <extLst>
        <ext xmlns:x14="http://schemas.microsoft.com/office/spreadsheetml/2009/9/main" uri="{B025F937-C7B1-47D3-B67F-A62EFF666E3E}">
          <x14:id>{9902D788-8E2E-4976-9EF3-07BCE7CBD1FA}</x14:id>
        </ext>
      </extLst>
    </cfRule>
    <cfRule type="dataBar" priority="799">
      <dataBar showValue="0">
        <cfvo type="min"/>
        <cfvo type="max"/>
        <color rgb="FF638EC6"/>
      </dataBar>
      <extLst>
        <ext xmlns:x14="http://schemas.microsoft.com/office/spreadsheetml/2009/9/main" uri="{B025F937-C7B1-47D3-B67F-A62EFF666E3E}">
          <x14:id>{A6D27B7A-B016-441E-9F48-A6F8628400A1}</x14:id>
        </ext>
      </extLst>
    </cfRule>
    <cfRule type="dataBar" priority="798">
      <dataBar>
        <cfvo type="min"/>
        <cfvo type="max"/>
        <color theme="0" tint="-0.34998626667073579"/>
      </dataBar>
      <extLst>
        <ext xmlns:x14="http://schemas.microsoft.com/office/spreadsheetml/2009/9/main" uri="{B025F937-C7B1-47D3-B67F-A62EFF666E3E}">
          <x14:id>{1F96B156-5F46-4052-A4A3-FFC0F79CD3F7}</x14:id>
        </ext>
      </extLst>
    </cfRule>
    <cfRule type="dataBar" priority="797">
      <dataBar showValue="0">
        <cfvo type="min"/>
        <cfvo type="max"/>
        <color theme="0" tint="-0.34998626667073579"/>
      </dataBar>
      <extLst>
        <ext xmlns:x14="http://schemas.microsoft.com/office/spreadsheetml/2009/9/main" uri="{B025F937-C7B1-47D3-B67F-A62EFF666E3E}">
          <x14:id>{C1FF200D-1EFB-40B6-8653-2196C52D83B4}</x14:id>
        </ext>
      </extLst>
    </cfRule>
  </conditionalFormatting>
  <conditionalFormatting sqref="K1052:K1086">
    <cfRule type="dataBar" priority="796">
      <dataBar>
        <cfvo type="min"/>
        <cfvo type="max"/>
        <color theme="0" tint="-0.499984740745262"/>
      </dataBar>
      <extLst>
        <ext xmlns:x14="http://schemas.microsoft.com/office/spreadsheetml/2009/9/main" uri="{B025F937-C7B1-47D3-B67F-A62EFF666E3E}">
          <x14:id>{182F9D84-4782-4813-B726-31A9BE4B2811}</x14:id>
        </ext>
      </extLst>
    </cfRule>
    <cfRule type="dataBar" priority="795">
      <dataBar showValue="0">
        <cfvo type="min"/>
        <cfvo type="max"/>
        <color rgb="FF638EC6"/>
      </dataBar>
      <extLst>
        <ext xmlns:x14="http://schemas.microsoft.com/office/spreadsheetml/2009/9/main" uri="{B025F937-C7B1-47D3-B67F-A62EFF666E3E}">
          <x14:id>{4840EA99-4F4B-46E8-BED6-8EC2706EA75D}</x14:id>
        </ext>
      </extLst>
    </cfRule>
    <cfRule type="dataBar" priority="794">
      <dataBar>
        <cfvo type="min"/>
        <cfvo type="max"/>
        <color theme="0" tint="-0.34998626667073579"/>
      </dataBar>
      <extLst>
        <ext xmlns:x14="http://schemas.microsoft.com/office/spreadsheetml/2009/9/main" uri="{B025F937-C7B1-47D3-B67F-A62EFF666E3E}">
          <x14:id>{F497F399-86BF-4478-BA06-C4B59488A7C7}</x14:id>
        </ext>
      </extLst>
    </cfRule>
    <cfRule type="dataBar" priority="793">
      <dataBar showValue="0">
        <cfvo type="min"/>
        <cfvo type="max"/>
        <color theme="0" tint="-0.34998626667073579"/>
      </dataBar>
      <extLst>
        <ext xmlns:x14="http://schemas.microsoft.com/office/spreadsheetml/2009/9/main" uri="{B025F937-C7B1-47D3-B67F-A62EFF666E3E}">
          <x14:id>{B6CC800B-88E4-4653-9A0F-E89C25CE9CC5}</x14:id>
        </ext>
      </extLst>
    </cfRule>
  </conditionalFormatting>
  <conditionalFormatting sqref="K1088:K1091">
    <cfRule type="dataBar" priority="792">
      <dataBar>
        <cfvo type="min"/>
        <cfvo type="max"/>
        <color theme="0" tint="-0.499984740745262"/>
      </dataBar>
      <extLst>
        <ext xmlns:x14="http://schemas.microsoft.com/office/spreadsheetml/2009/9/main" uri="{B025F937-C7B1-47D3-B67F-A62EFF666E3E}">
          <x14:id>{54F9D7E9-461F-4BD2-9EA8-B8A38F39315C}</x14:id>
        </ext>
      </extLst>
    </cfRule>
    <cfRule type="dataBar" priority="789">
      <dataBar showValue="0">
        <cfvo type="min"/>
        <cfvo type="max"/>
        <color theme="0" tint="-0.34998626667073579"/>
      </dataBar>
      <extLst>
        <ext xmlns:x14="http://schemas.microsoft.com/office/spreadsheetml/2009/9/main" uri="{B025F937-C7B1-47D3-B67F-A62EFF666E3E}">
          <x14:id>{E2D4209C-514B-4D54-906E-81FCD3633C2C}</x14:id>
        </ext>
      </extLst>
    </cfRule>
    <cfRule type="dataBar" priority="791">
      <dataBar showValue="0">
        <cfvo type="min"/>
        <cfvo type="max"/>
        <color rgb="FF638EC6"/>
      </dataBar>
      <extLst>
        <ext xmlns:x14="http://schemas.microsoft.com/office/spreadsheetml/2009/9/main" uri="{B025F937-C7B1-47D3-B67F-A62EFF666E3E}">
          <x14:id>{72B0BC50-53FE-41E5-8406-74ED92B102D7}</x14:id>
        </ext>
      </extLst>
    </cfRule>
    <cfRule type="dataBar" priority="790">
      <dataBar>
        <cfvo type="min"/>
        <cfvo type="max"/>
        <color theme="0" tint="-0.34998626667073579"/>
      </dataBar>
      <extLst>
        <ext xmlns:x14="http://schemas.microsoft.com/office/spreadsheetml/2009/9/main" uri="{B025F937-C7B1-47D3-B67F-A62EFF666E3E}">
          <x14:id>{601D1164-1A86-4C6A-97E2-5299F6FA409D}</x14:id>
        </ext>
      </extLst>
    </cfRule>
  </conditionalFormatting>
  <conditionalFormatting sqref="K1093:K1100">
    <cfRule type="dataBar" priority="787">
      <dataBar showValue="0">
        <cfvo type="min"/>
        <cfvo type="max"/>
        <color rgb="FF638EC6"/>
      </dataBar>
      <extLst>
        <ext xmlns:x14="http://schemas.microsoft.com/office/spreadsheetml/2009/9/main" uri="{B025F937-C7B1-47D3-B67F-A62EFF666E3E}">
          <x14:id>{4ECBE3A9-9CA6-4A65-BB97-B33FEF25177E}</x14:id>
        </ext>
      </extLst>
    </cfRule>
    <cfRule type="dataBar" priority="786">
      <dataBar>
        <cfvo type="min"/>
        <cfvo type="max"/>
        <color theme="0" tint="-0.34998626667073579"/>
      </dataBar>
      <extLst>
        <ext xmlns:x14="http://schemas.microsoft.com/office/spreadsheetml/2009/9/main" uri="{B025F937-C7B1-47D3-B67F-A62EFF666E3E}">
          <x14:id>{CB451E29-377B-4933-81BB-4EE3305DE74E}</x14:id>
        </ext>
      </extLst>
    </cfRule>
    <cfRule type="dataBar" priority="785">
      <dataBar showValue="0">
        <cfvo type="min"/>
        <cfvo type="max"/>
        <color theme="0" tint="-0.34998626667073579"/>
      </dataBar>
      <extLst>
        <ext xmlns:x14="http://schemas.microsoft.com/office/spreadsheetml/2009/9/main" uri="{B025F937-C7B1-47D3-B67F-A62EFF666E3E}">
          <x14:id>{827D50F7-0711-477F-9E55-82AEF4F270B9}</x14:id>
        </ext>
      </extLst>
    </cfRule>
    <cfRule type="dataBar" priority="788">
      <dataBar>
        <cfvo type="min"/>
        <cfvo type="max"/>
        <color theme="0" tint="-0.499984740745262"/>
      </dataBar>
      <extLst>
        <ext xmlns:x14="http://schemas.microsoft.com/office/spreadsheetml/2009/9/main" uri="{B025F937-C7B1-47D3-B67F-A62EFF666E3E}">
          <x14:id>{AE28AE54-6AED-4700-932B-E86752616DBA}</x14:id>
        </ext>
      </extLst>
    </cfRule>
  </conditionalFormatting>
  <conditionalFormatting sqref="K1102:K1292">
    <cfRule type="dataBar" priority="783">
      <dataBar showValue="0">
        <cfvo type="min"/>
        <cfvo type="max"/>
        <color rgb="FF638EC6"/>
      </dataBar>
      <extLst>
        <ext xmlns:x14="http://schemas.microsoft.com/office/spreadsheetml/2009/9/main" uri="{B025F937-C7B1-47D3-B67F-A62EFF666E3E}">
          <x14:id>{665EF23E-2333-4645-A798-58441D75F85C}</x14:id>
        </ext>
      </extLst>
    </cfRule>
    <cfRule type="dataBar" priority="782">
      <dataBar>
        <cfvo type="min"/>
        <cfvo type="max"/>
        <color theme="0" tint="-0.34998626667073579"/>
      </dataBar>
      <extLst>
        <ext xmlns:x14="http://schemas.microsoft.com/office/spreadsheetml/2009/9/main" uri="{B025F937-C7B1-47D3-B67F-A62EFF666E3E}">
          <x14:id>{BD6DF606-95BC-48BB-BA1B-A75A498AB64C}</x14:id>
        </ext>
      </extLst>
    </cfRule>
    <cfRule type="dataBar" priority="781">
      <dataBar showValue="0">
        <cfvo type="min"/>
        <cfvo type="max"/>
        <color theme="0" tint="-0.34998626667073579"/>
      </dataBar>
      <extLst>
        <ext xmlns:x14="http://schemas.microsoft.com/office/spreadsheetml/2009/9/main" uri="{B025F937-C7B1-47D3-B67F-A62EFF666E3E}">
          <x14:id>{FCFB43DB-39AB-4604-8F56-FDD844F1407D}</x14:id>
        </ext>
      </extLst>
    </cfRule>
    <cfRule type="dataBar" priority="784">
      <dataBar>
        <cfvo type="min"/>
        <cfvo type="max"/>
        <color theme="0" tint="-0.499984740745262"/>
      </dataBar>
      <extLst>
        <ext xmlns:x14="http://schemas.microsoft.com/office/spreadsheetml/2009/9/main" uri="{B025F937-C7B1-47D3-B67F-A62EFF666E3E}">
          <x14:id>{38B1DAC9-A017-4DB1-9C1D-C110FC7AC63F}</x14:id>
        </ext>
      </extLst>
    </cfRule>
  </conditionalFormatting>
  <conditionalFormatting sqref="K1294:K1310">
    <cfRule type="dataBar" priority="780">
      <dataBar>
        <cfvo type="min"/>
        <cfvo type="max"/>
        <color theme="0" tint="-0.499984740745262"/>
      </dataBar>
      <extLst>
        <ext xmlns:x14="http://schemas.microsoft.com/office/spreadsheetml/2009/9/main" uri="{B025F937-C7B1-47D3-B67F-A62EFF666E3E}">
          <x14:id>{1A458BD4-CEAF-4640-A8A1-342860750D69}</x14:id>
        </ext>
      </extLst>
    </cfRule>
    <cfRule type="dataBar" priority="779">
      <dataBar showValue="0">
        <cfvo type="min"/>
        <cfvo type="max"/>
        <color rgb="FF638EC6"/>
      </dataBar>
      <extLst>
        <ext xmlns:x14="http://schemas.microsoft.com/office/spreadsheetml/2009/9/main" uri="{B025F937-C7B1-47D3-B67F-A62EFF666E3E}">
          <x14:id>{A156DA07-F7AF-4CE5-B366-4029561B1C1B}</x14:id>
        </ext>
      </extLst>
    </cfRule>
    <cfRule type="dataBar" priority="778">
      <dataBar>
        <cfvo type="min"/>
        <cfvo type="max"/>
        <color theme="0" tint="-0.34998626667073579"/>
      </dataBar>
      <extLst>
        <ext xmlns:x14="http://schemas.microsoft.com/office/spreadsheetml/2009/9/main" uri="{B025F937-C7B1-47D3-B67F-A62EFF666E3E}">
          <x14:id>{888C64DC-B6FC-4412-9054-CE90494EDA74}</x14:id>
        </ext>
      </extLst>
    </cfRule>
    <cfRule type="dataBar" priority="777">
      <dataBar showValue="0">
        <cfvo type="min"/>
        <cfvo type="max"/>
        <color theme="0" tint="-0.34998626667073579"/>
      </dataBar>
      <extLst>
        <ext xmlns:x14="http://schemas.microsoft.com/office/spreadsheetml/2009/9/main" uri="{B025F937-C7B1-47D3-B67F-A62EFF666E3E}">
          <x14:id>{4BBB9806-CCFB-4F22-BE3F-4EDE98A216D5}</x14:id>
        </ext>
      </extLst>
    </cfRule>
  </conditionalFormatting>
  <conditionalFormatting sqref="K1313:K1322">
    <cfRule type="dataBar" priority="776">
      <dataBar>
        <cfvo type="min"/>
        <cfvo type="max"/>
        <color theme="0" tint="-0.499984740745262"/>
      </dataBar>
      <extLst>
        <ext xmlns:x14="http://schemas.microsoft.com/office/spreadsheetml/2009/9/main" uri="{B025F937-C7B1-47D3-B67F-A62EFF666E3E}">
          <x14:id>{D5F7ABCC-9FCD-4572-8C46-7BCC31995871}</x14:id>
        </ext>
      </extLst>
    </cfRule>
    <cfRule type="dataBar" priority="775">
      <dataBar showValue="0">
        <cfvo type="min"/>
        <cfvo type="max"/>
        <color rgb="FF638EC6"/>
      </dataBar>
      <extLst>
        <ext xmlns:x14="http://schemas.microsoft.com/office/spreadsheetml/2009/9/main" uri="{B025F937-C7B1-47D3-B67F-A62EFF666E3E}">
          <x14:id>{3D56E2E3-7052-4800-8A10-7EB28A3F7138}</x14:id>
        </ext>
      </extLst>
    </cfRule>
    <cfRule type="dataBar" priority="774">
      <dataBar>
        <cfvo type="min"/>
        <cfvo type="max"/>
        <color theme="0" tint="-0.34998626667073579"/>
      </dataBar>
      <extLst>
        <ext xmlns:x14="http://schemas.microsoft.com/office/spreadsheetml/2009/9/main" uri="{B025F937-C7B1-47D3-B67F-A62EFF666E3E}">
          <x14:id>{585913E5-63ED-4C8D-AAC0-3CE4A2378049}</x14:id>
        </ext>
      </extLst>
    </cfRule>
    <cfRule type="dataBar" priority="773">
      <dataBar showValue="0">
        <cfvo type="min"/>
        <cfvo type="max"/>
        <color theme="0" tint="-0.34998626667073579"/>
      </dataBar>
      <extLst>
        <ext xmlns:x14="http://schemas.microsoft.com/office/spreadsheetml/2009/9/main" uri="{B025F937-C7B1-47D3-B67F-A62EFF666E3E}">
          <x14:id>{73B5F407-2229-4B44-BBBC-8134347D8AFE}</x14:id>
        </ext>
      </extLst>
    </cfRule>
  </conditionalFormatting>
  <conditionalFormatting sqref="K1324:K1709">
    <cfRule type="dataBar" priority="772">
      <dataBar>
        <cfvo type="min"/>
        <cfvo type="max"/>
        <color theme="0" tint="-0.499984740745262"/>
      </dataBar>
      <extLst>
        <ext xmlns:x14="http://schemas.microsoft.com/office/spreadsheetml/2009/9/main" uri="{B025F937-C7B1-47D3-B67F-A62EFF666E3E}">
          <x14:id>{FFD11073-DC59-4C0A-BAE4-FA5B41A4FBF2}</x14:id>
        </ext>
      </extLst>
    </cfRule>
    <cfRule type="dataBar" priority="771">
      <dataBar showValue="0">
        <cfvo type="min"/>
        <cfvo type="max"/>
        <color rgb="FF638EC6"/>
      </dataBar>
      <extLst>
        <ext xmlns:x14="http://schemas.microsoft.com/office/spreadsheetml/2009/9/main" uri="{B025F937-C7B1-47D3-B67F-A62EFF666E3E}">
          <x14:id>{8A1C5800-A33F-43A8-89EA-6420C6918066}</x14:id>
        </ext>
      </extLst>
    </cfRule>
    <cfRule type="dataBar" priority="770">
      <dataBar>
        <cfvo type="min"/>
        <cfvo type="max"/>
        <color theme="0" tint="-0.34998626667073579"/>
      </dataBar>
      <extLst>
        <ext xmlns:x14="http://schemas.microsoft.com/office/spreadsheetml/2009/9/main" uri="{B025F937-C7B1-47D3-B67F-A62EFF666E3E}">
          <x14:id>{6CD985A0-58E1-44F6-9A84-5E7C763DD6C6}</x14:id>
        </ext>
      </extLst>
    </cfRule>
    <cfRule type="dataBar" priority="769">
      <dataBar showValue="0">
        <cfvo type="min"/>
        <cfvo type="max"/>
        <color theme="0" tint="-0.34998626667073579"/>
      </dataBar>
      <extLst>
        <ext xmlns:x14="http://schemas.microsoft.com/office/spreadsheetml/2009/9/main" uri="{B025F937-C7B1-47D3-B67F-A62EFF666E3E}">
          <x14:id>{8C641902-661D-4664-926B-F65544DF39FD}</x14:id>
        </ext>
      </extLst>
    </cfRule>
  </conditionalFormatting>
  <conditionalFormatting sqref="K1711:K1756">
    <cfRule type="dataBar" priority="1089">
      <dataBar showValue="0">
        <cfvo type="min"/>
        <cfvo type="max"/>
        <color theme="0" tint="-0.34998626667073579"/>
      </dataBar>
      <extLst>
        <ext xmlns:x14="http://schemas.microsoft.com/office/spreadsheetml/2009/9/main" uri="{B025F937-C7B1-47D3-B67F-A62EFF666E3E}">
          <x14:id>{7D0C9ADE-BE75-46C6-8EA1-1BEA1AEDDE19}</x14:id>
        </ext>
      </extLst>
    </cfRule>
    <cfRule type="dataBar" priority="1090">
      <dataBar>
        <cfvo type="min"/>
        <cfvo type="max"/>
        <color theme="0" tint="-0.34998626667073579"/>
      </dataBar>
      <extLst>
        <ext xmlns:x14="http://schemas.microsoft.com/office/spreadsheetml/2009/9/main" uri="{B025F937-C7B1-47D3-B67F-A62EFF666E3E}">
          <x14:id>{F55A1825-D05C-461E-A55F-66DAD7D74A60}</x14:id>
        </ext>
      </extLst>
    </cfRule>
    <cfRule type="dataBar" priority="1092">
      <dataBar>
        <cfvo type="min"/>
        <cfvo type="max"/>
        <color theme="0" tint="-0.499984740745262"/>
      </dataBar>
      <extLst>
        <ext xmlns:x14="http://schemas.microsoft.com/office/spreadsheetml/2009/9/main" uri="{B025F937-C7B1-47D3-B67F-A62EFF666E3E}">
          <x14:id>{036AF3D3-7479-4BA6-AC63-DAF8AFD05E3C}</x14:id>
        </ext>
      </extLst>
    </cfRule>
    <cfRule type="dataBar" priority="1091">
      <dataBar showValue="0">
        <cfvo type="min"/>
        <cfvo type="max"/>
        <color rgb="FF638EC6"/>
      </dataBar>
      <extLst>
        <ext xmlns:x14="http://schemas.microsoft.com/office/spreadsheetml/2009/9/main" uri="{B025F937-C7B1-47D3-B67F-A62EFF666E3E}">
          <x14:id>{F55B92A9-9F6A-4943-9A7B-137A11F6F2CB}</x14:id>
        </ext>
      </extLst>
    </cfRule>
  </conditionalFormatting>
  <conditionalFormatting sqref="K1759:K1764">
    <cfRule type="dataBar" priority="767">
      <dataBar showValue="0">
        <cfvo type="min"/>
        <cfvo type="max"/>
        <color rgb="FF638EC6"/>
      </dataBar>
      <extLst>
        <ext xmlns:x14="http://schemas.microsoft.com/office/spreadsheetml/2009/9/main" uri="{B025F937-C7B1-47D3-B67F-A62EFF666E3E}">
          <x14:id>{F0EA6794-9F45-431B-B15D-C99FCF9D8B84}</x14:id>
        </ext>
      </extLst>
    </cfRule>
    <cfRule type="dataBar" priority="766">
      <dataBar>
        <cfvo type="min"/>
        <cfvo type="max"/>
        <color theme="0" tint="-0.34998626667073579"/>
      </dataBar>
      <extLst>
        <ext xmlns:x14="http://schemas.microsoft.com/office/spreadsheetml/2009/9/main" uri="{B025F937-C7B1-47D3-B67F-A62EFF666E3E}">
          <x14:id>{F417E072-FEA4-43F4-B97B-31506A639649}</x14:id>
        </ext>
      </extLst>
    </cfRule>
    <cfRule type="dataBar" priority="765">
      <dataBar showValue="0">
        <cfvo type="min"/>
        <cfvo type="max"/>
        <color theme="0" tint="-0.34998626667073579"/>
      </dataBar>
      <extLst>
        <ext xmlns:x14="http://schemas.microsoft.com/office/spreadsheetml/2009/9/main" uri="{B025F937-C7B1-47D3-B67F-A62EFF666E3E}">
          <x14:id>{1C0B55E2-627B-42CF-A2D0-07D48F6330BB}</x14:id>
        </ext>
      </extLst>
    </cfRule>
    <cfRule type="dataBar" priority="768">
      <dataBar>
        <cfvo type="min"/>
        <cfvo type="max"/>
        <color theme="0" tint="-0.499984740745262"/>
      </dataBar>
      <extLst>
        <ext xmlns:x14="http://schemas.microsoft.com/office/spreadsheetml/2009/9/main" uri="{B025F937-C7B1-47D3-B67F-A62EFF666E3E}">
          <x14:id>{3E3B0630-5C5D-4F23-A81C-3436509256BC}</x14:id>
        </ext>
      </extLst>
    </cfRule>
  </conditionalFormatting>
  <conditionalFormatting sqref="K1766:K1767">
    <cfRule type="dataBar" priority="764">
      <dataBar>
        <cfvo type="min"/>
        <cfvo type="max"/>
        <color theme="0" tint="-0.499984740745262"/>
      </dataBar>
      <extLst>
        <ext xmlns:x14="http://schemas.microsoft.com/office/spreadsheetml/2009/9/main" uri="{B025F937-C7B1-47D3-B67F-A62EFF666E3E}">
          <x14:id>{7E573A72-93C4-4B67-9F22-881E12710F98}</x14:id>
        </ext>
      </extLst>
    </cfRule>
    <cfRule type="dataBar" priority="763">
      <dataBar showValue="0">
        <cfvo type="min"/>
        <cfvo type="max"/>
        <color rgb="FF638EC6"/>
      </dataBar>
      <extLst>
        <ext xmlns:x14="http://schemas.microsoft.com/office/spreadsheetml/2009/9/main" uri="{B025F937-C7B1-47D3-B67F-A62EFF666E3E}">
          <x14:id>{72E0F764-41ED-4589-B22F-8DC6F3149103}</x14:id>
        </ext>
      </extLst>
    </cfRule>
    <cfRule type="dataBar" priority="762">
      <dataBar>
        <cfvo type="min"/>
        <cfvo type="max"/>
        <color theme="0" tint="-0.34998626667073579"/>
      </dataBar>
      <extLst>
        <ext xmlns:x14="http://schemas.microsoft.com/office/spreadsheetml/2009/9/main" uri="{B025F937-C7B1-47D3-B67F-A62EFF666E3E}">
          <x14:id>{107A745D-50A4-4932-9377-7CB3B6A9A9E6}</x14:id>
        </ext>
      </extLst>
    </cfRule>
    <cfRule type="dataBar" priority="761">
      <dataBar showValue="0">
        <cfvo type="min"/>
        <cfvo type="max"/>
        <color theme="0" tint="-0.34998626667073579"/>
      </dataBar>
      <extLst>
        <ext xmlns:x14="http://schemas.microsoft.com/office/spreadsheetml/2009/9/main" uri="{B025F937-C7B1-47D3-B67F-A62EFF666E3E}">
          <x14:id>{896AFD6E-5A09-4EA2-B407-8D1DC5E2E965}</x14:id>
        </ext>
      </extLst>
    </cfRule>
  </conditionalFormatting>
  <conditionalFormatting sqref="K1769:K1771">
    <cfRule type="dataBar" priority="759">
      <dataBar showValue="0">
        <cfvo type="min"/>
        <cfvo type="max"/>
        <color rgb="FF638EC6"/>
      </dataBar>
      <extLst>
        <ext xmlns:x14="http://schemas.microsoft.com/office/spreadsheetml/2009/9/main" uri="{B025F937-C7B1-47D3-B67F-A62EFF666E3E}">
          <x14:id>{617565A9-3239-4DFD-AF2F-43F2E2202FEE}</x14:id>
        </ext>
      </extLst>
    </cfRule>
    <cfRule type="dataBar" priority="757">
      <dataBar showValue="0">
        <cfvo type="min"/>
        <cfvo type="max"/>
        <color theme="0" tint="-0.34998626667073579"/>
      </dataBar>
      <extLst>
        <ext xmlns:x14="http://schemas.microsoft.com/office/spreadsheetml/2009/9/main" uri="{B025F937-C7B1-47D3-B67F-A62EFF666E3E}">
          <x14:id>{2236E095-560B-4658-9041-49CA5922663B}</x14:id>
        </ext>
      </extLst>
    </cfRule>
    <cfRule type="dataBar" priority="760">
      <dataBar>
        <cfvo type="min"/>
        <cfvo type="max"/>
        <color theme="0" tint="-0.499984740745262"/>
      </dataBar>
      <extLst>
        <ext xmlns:x14="http://schemas.microsoft.com/office/spreadsheetml/2009/9/main" uri="{B025F937-C7B1-47D3-B67F-A62EFF666E3E}">
          <x14:id>{3C7A0EB8-5E1D-496F-B646-9553B1C66894}</x14:id>
        </ext>
      </extLst>
    </cfRule>
    <cfRule type="dataBar" priority="758">
      <dataBar>
        <cfvo type="min"/>
        <cfvo type="max"/>
        <color theme="0" tint="-0.34998626667073579"/>
      </dataBar>
      <extLst>
        <ext xmlns:x14="http://schemas.microsoft.com/office/spreadsheetml/2009/9/main" uri="{B025F937-C7B1-47D3-B67F-A62EFF666E3E}">
          <x14:id>{B69B3F12-A720-4665-BA00-1385F2B75275}</x14:id>
        </ext>
      </extLst>
    </cfRule>
  </conditionalFormatting>
  <conditionalFormatting sqref="K1773:K1778">
    <cfRule type="dataBar" priority="751">
      <dataBar showValue="0">
        <cfvo type="min"/>
        <cfvo type="max"/>
        <color rgb="FF638EC6"/>
      </dataBar>
      <extLst>
        <ext xmlns:x14="http://schemas.microsoft.com/office/spreadsheetml/2009/9/main" uri="{B025F937-C7B1-47D3-B67F-A62EFF666E3E}">
          <x14:id>{74F54FA5-7CFB-484D-8764-D86632A05792}</x14:id>
        </ext>
      </extLst>
    </cfRule>
    <cfRule type="dataBar" priority="750">
      <dataBar>
        <cfvo type="min"/>
        <cfvo type="max"/>
        <color theme="0" tint="-0.34998626667073579"/>
      </dataBar>
      <extLst>
        <ext xmlns:x14="http://schemas.microsoft.com/office/spreadsheetml/2009/9/main" uri="{B025F937-C7B1-47D3-B67F-A62EFF666E3E}">
          <x14:id>{0F8EB66E-CD1E-4C24-A9BB-5008D9E7C276}</x14:id>
        </ext>
      </extLst>
    </cfRule>
    <cfRule type="dataBar" priority="749">
      <dataBar showValue="0">
        <cfvo type="min"/>
        <cfvo type="max"/>
        <color theme="0" tint="-0.34998626667073579"/>
      </dataBar>
      <extLst>
        <ext xmlns:x14="http://schemas.microsoft.com/office/spreadsheetml/2009/9/main" uri="{B025F937-C7B1-47D3-B67F-A62EFF666E3E}">
          <x14:id>{2BF3DE7C-B5CF-4D18-9BAF-908003AACA1D}</x14:id>
        </ext>
      </extLst>
    </cfRule>
    <cfRule type="dataBar" priority="752">
      <dataBar>
        <cfvo type="min"/>
        <cfvo type="max"/>
        <color theme="0" tint="-0.499984740745262"/>
      </dataBar>
      <extLst>
        <ext xmlns:x14="http://schemas.microsoft.com/office/spreadsheetml/2009/9/main" uri="{B025F937-C7B1-47D3-B67F-A62EFF666E3E}">
          <x14:id>{7B732723-BCC8-47BE-ACEC-0DC28C5E004B}</x14:id>
        </ext>
      </extLst>
    </cfRule>
  </conditionalFormatting>
  <conditionalFormatting sqref="K1780:K1796">
    <cfRule type="dataBar" priority="755">
      <dataBar showValue="0">
        <cfvo type="min"/>
        <cfvo type="max"/>
        <color rgb="FF638EC6"/>
      </dataBar>
      <extLst>
        <ext xmlns:x14="http://schemas.microsoft.com/office/spreadsheetml/2009/9/main" uri="{B025F937-C7B1-47D3-B67F-A62EFF666E3E}">
          <x14:id>{13C2CCA2-59B9-4306-AF16-37ADF0C986B1}</x14:id>
        </ext>
      </extLst>
    </cfRule>
    <cfRule type="dataBar" priority="754">
      <dataBar>
        <cfvo type="min"/>
        <cfvo type="max"/>
        <color theme="0" tint="-0.34998626667073579"/>
      </dataBar>
      <extLst>
        <ext xmlns:x14="http://schemas.microsoft.com/office/spreadsheetml/2009/9/main" uri="{B025F937-C7B1-47D3-B67F-A62EFF666E3E}">
          <x14:id>{2BAA4E11-D51B-4253-85EB-846D9C271ECB}</x14:id>
        </ext>
      </extLst>
    </cfRule>
    <cfRule type="dataBar" priority="753">
      <dataBar showValue="0">
        <cfvo type="min"/>
        <cfvo type="max"/>
        <color theme="0" tint="-0.34998626667073579"/>
      </dataBar>
      <extLst>
        <ext xmlns:x14="http://schemas.microsoft.com/office/spreadsheetml/2009/9/main" uri="{B025F937-C7B1-47D3-B67F-A62EFF666E3E}">
          <x14:id>{479E7DBD-8318-4D4E-9FA1-ED4EBD41F95D}</x14:id>
        </ext>
      </extLst>
    </cfRule>
    <cfRule type="dataBar" priority="756">
      <dataBar>
        <cfvo type="min"/>
        <cfvo type="max"/>
        <color theme="0" tint="-0.499984740745262"/>
      </dataBar>
      <extLst>
        <ext xmlns:x14="http://schemas.microsoft.com/office/spreadsheetml/2009/9/main" uri="{B025F937-C7B1-47D3-B67F-A62EFF666E3E}">
          <x14:id>{9FDA52E0-D519-4EEF-AC13-C9DD3274A70B}</x14:id>
        </ext>
      </extLst>
    </cfRule>
  </conditionalFormatting>
  <conditionalFormatting sqref="K1798:K1816">
    <cfRule type="dataBar" priority="747">
      <dataBar showValue="0">
        <cfvo type="min"/>
        <cfvo type="max"/>
        <color rgb="FF638EC6"/>
      </dataBar>
      <extLst>
        <ext xmlns:x14="http://schemas.microsoft.com/office/spreadsheetml/2009/9/main" uri="{B025F937-C7B1-47D3-B67F-A62EFF666E3E}">
          <x14:id>{A4AE836E-B402-4A54-B525-6B57B0F8F132}</x14:id>
        </ext>
      </extLst>
    </cfRule>
    <cfRule type="dataBar" priority="748">
      <dataBar>
        <cfvo type="min"/>
        <cfvo type="max"/>
        <color theme="0" tint="-0.499984740745262"/>
      </dataBar>
      <extLst>
        <ext xmlns:x14="http://schemas.microsoft.com/office/spreadsheetml/2009/9/main" uri="{B025F937-C7B1-47D3-B67F-A62EFF666E3E}">
          <x14:id>{BAF13624-A079-4EC8-B0B0-CC69048441EC}</x14:id>
        </ext>
      </extLst>
    </cfRule>
    <cfRule type="dataBar" priority="745">
      <dataBar showValue="0">
        <cfvo type="min"/>
        <cfvo type="max"/>
        <color theme="0" tint="-0.34998626667073579"/>
      </dataBar>
      <extLst>
        <ext xmlns:x14="http://schemas.microsoft.com/office/spreadsheetml/2009/9/main" uri="{B025F937-C7B1-47D3-B67F-A62EFF666E3E}">
          <x14:id>{2A118471-3277-4992-9B5C-EB79734B7967}</x14:id>
        </ext>
      </extLst>
    </cfRule>
    <cfRule type="dataBar" priority="746">
      <dataBar>
        <cfvo type="min"/>
        <cfvo type="max"/>
        <color theme="0" tint="-0.34998626667073579"/>
      </dataBar>
      <extLst>
        <ext xmlns:x14="http://schemas.microsoft.com/office/spreadsheetml/2009/9/main" uri="{B025F937-C7B1-47D3-B67F-A62EFF666E3E}">
          <x14:id>{CACFFE53-D80C-4BC2-867A-32F7F349BD81}</x14:id>
        </ext>
      </extLst>
    </cfRule>
  </conditionalFormatting>
  <conditionalFormatting sqref="K1818:K1829">
    <cfRule type="dataBar" priority="743">
      <dataBar showValue="0">
        <cfvo type="min"/>
        <cfvo type="max"/>
        <color rgb="FF638EC6"/>
      </dataBar>
      <extLst>
        <ext xmlns:x14="http://schemas.microsoft.com/office/spreadsheetml/2009/9/main" uri="{B025F937-C7B1-47D3-B67F-A62EFF666E3E}">
          <x14:id>{31F89792-489A-4EE1-AAC0-2473935E0E33}</x14:id>
        </ext>
      </extLst>
    </cfRule>
    <cfRule type="dataBar" priority="742">
      <dataBar>
        <cfvo type="min"/>
        <cfvo type="max"/>
        <color theme="0" tint="-0.34998626667073579"/>
      </dataBar>
      <extLst>
        <ext xmlns:x14="http://schemas.microsoft.com/office/spreadsheetml/2009/9/main" uri="{B025F937-C7B1-47D3-B67F-A62EFF666E3E}">
          <x14:id>{C919FD6B-CD3D-441A-B057-3C7BC248F387}</x14:id>
        </ext>
      </extLst>
    </cfRule>
    <cfRule type="dataBar" priority="741">
      <dataBar showValue="0">
        <cfvo type="min"/>
        <cfvo type="max"/>
        <color theme="0" tint="-0.34998626667073579"/>
      </dataBar>
      <extLst>
        <ext xmlns:x14="http://schemas.microsoft.com/office/spreadsheetml/2009/9/main" uri="{B025F937-C7B1-47D3-B67F-A62EFF666E3E}">
          <x14:id>{7E239511-220D-4BD0-9ECE-DBC77F165B63}</x14:id>
        </ext>
      </extLst>
    </cfRule>
    <cfRule type="dataBar" priority="744">
      <dataBar>
        <cfvo type="min"/>
        <cfvo type="max"/>
        <color theme="0" tint="-0.499984740745262"/>
      </dataBar>
      <extLst>
        <ext xmlns:x14="http://schemas.microsoft.com/office/spreadsheetml/2009/9/main" uri="{B025F937-C7B1-47D3-B67F-A62EFF666E3E}">
          <x14:id>{525AFF45-BBB5-47B0-B93F-691B7445ADB6}</x14:id>
        </ext>
      </extLst>
    </cfRule>
  </conditionalFormatting>
  <conditionalFormatting sqref="K1832:K1839">
    <cfRule type="dataBar" priority="740">
      <dataBar>
        <cfvo type="min"/>
        <cfvo type="max"/>
        <color theme="0" tint="-0.499984740745262"/>
      </dataBar>
      <extLst>
        <ext xmlns:x14="http://schemas.microsoft.com/office/spreadsheetml/2009/9/main" uri="{B025F937-C7B1-47D3-B67F-A62EFF666E3E}">
          <x14:id>{45A842BC-EF34-4BD2-AD52-FD01019CFB46}</x14:id>
        </ext>
      </extLst>
    </cfRule>
    <cfRule type="dataBar" priority="739">
      <dataBar showValue="0">
        <cfvo type="min"/>
        <cfvo type="max"/>
        <color rgb="FF638EC6"/>
      </dataBar>
      <extLst>
        <ext xmlns:x14="http://schemas.microsoft.com/office/spreadsheetml/2009/9/main" uri="{B025F937-C7B1-47D3-B67F-A62EFF666E3E}">
          <x14:id>{9FF38AE3-2F90-43F2-9091-B3B9D199F6B9}</x14:id>
        </ext>
      </extLst>
    </cfRule>
    <cfRule type="dataBar" priority="738">
      <dataBar>
        <cfvo type="min"/>
        <cfvo type="max"/>
        <color theme="0" tint="-0.34998626667073579"/>
      </dataBar>
      <extLst>
        <ext xmlns:x14="http://schemas.microsoft.com/office/spreadsheetml/2009/9/main" uri="{B025F937-C7B1-47D3-B67F-A62EFF666E3E}">
          <x14:id>{273D2ECD-0B4C-4A66-89FA-110358DBBC49}</x14:id>
        </ext>
      </extLst>
    </cfRule>
    <cfRule type="dataBar" priority="737">
      <dataBar showValue="0">
        <cfvo type="min"/>
        <cfvo type="max"/>
        <color theme="0" tint="-0.34998626667073579"/>
      </dataBar>
      <extLst>
        <ext xmlns:x14="http://schemas.microsoft.com/office/spreadsheetml/2009/9/main" uri="{B025F937-C7B1-47D3-B67F-A62EFF666E3E}">
          <x14:id>{2BE9887C-5E7A-4A82-8A08-7CF6BC52105A}</x14:id>
        </ext>
      </extLst>
    </cfRule>
  </conditionalFormatting>
  <conditionalFormatting sqref="K1841:K1851">
    <cfRule type="dataBar" priority="736">
      <dataBar>
        <cfvo type="min"/>
        <cfvo type="max"/>
        <color theme="0" tint="-0.499984740745262"/>
      </dataBar>
      <extLst>
        <ext xmlns:x14="http://schemas.microsoft.com/office/spreadsheetml/2009/9/main" uri="{B025F937-C7B1-47D3-B67F-A62EFF666E3E}">
          <x14:id>{1094FB89-20B3-4935-AF6B-CD12554E7268}</x14:id>
        </ext>
      </extLst>
    </cfRule>
    <cfRule type="dataBar" priority="735">
      <dataBar showValue="0">
        <cfvo type="min"/>
        <cfvo type="max"/>
        <color rgb="FF638EC6"/>
      </dataBar>
      <extLst>
        <ext xmlns:x14="http://schemas.microsoft.com/office/spreadsheetml/2009/9/main" uri="{B025F937-C7B1-47D3-B67F-A62EFF666E3E}">
          <x14:id>{8A65DB04-E078-40A5-A057-88A25FBE2F75}</x14:id>
        </ext>
      </extLst>
    </cfRule>
    <cfRule type="dataBar" priority="734">
      <dataBar>
        <cfvo type="min"/>
        <cfvo type="max"/>
        <color theme="0" tint="-0.34998626667073579"/>
      </dataBar>
      <extLst>
        <ext xmlns:x14="http://schemas.microsoft.com/office/spreadsheetml/2009/9/main" uri="{B025F937-C7B1-47D3-B67F-A62EFF666E3E}">
          <x14:id>{0BBF2232-624E-4095-9B0E-906BFFBCB9FC}</x14:id>
        </ext>
      </extLst>
    </cfRule>
    <cfRule type="dataBar" priority="733">
      <dataBar showValue="0">
        <cfvo type="min"/>
        <cfvo type="max"/>
        <color theme="0" tint="-0.34998626667073579"/>
      </dataBar>
      <extLst>
        <ext xmlns:x14="http://schemas.microsoft.com/office/spreadsheetml/2009/9/main" uri="{B025F937-C7B1-47D3-B67F-A62EFF666E3E}">
          <x14:id>{7CFB66D2-9837-499B-A314-17D6C0706AC0}</x14:id>
        </ext>
      </extLst>
    </cfRule>
  </conditionalFormatting>
  <conditionalFormatting sqref="K1853:K1856">
    <cfRule type="dataBar" priority="732">
      <dataBar>
        <cfvo type="min"/>
        <cfvo type="max"/>
        <color theme="0" tint="-0.499984740745262"/>
      </dataBar>
      <extLst>
        <ext xmlns:x14="http://schemas.microsoft.com/office/spreadsheetml/2009/9/main" uri="{B025F937-C7B1-47D3-B67F-A62EFF666E3E}">
          <x14:id>{41A03510-A2EC-4361-BA11-583F314A4DB3}</x14:id>
        </ext>
      </extLst>
    </cfRule>
    <cfRule type="dataBar" priority="731">
      <dataBar showValue="0">
        <cfvo type="min"/>
        <cfvo type="max"/>
        <color rgb="FF638EC6"/>
      </dataBar>
      <extLst>
        <ext xmlns:x14="http://schemas.microsoft.com/office/spreadsheetml/2009/9/main" uri="{B025F937-C7B1-47D3-B67F-A62EFF666E3E}">
          <x14:id>{3B044AAE-ED18-49B7-BCCD-BC0E8AB44EB0}</x14:id>
        </ext>
      </extLst>
    </cfRule>
    <cfRule type="dataBar" priority="730">
      <dataBar>
        <cfvo type="min"/>
        <cfvo type="max"/>
        <color theme="0" tint="-0.34998626667073579"/>
      </dataBar>
      <extLst>
        <ext xmlns:x14="http://schemas.microsoft.com/office/spreadsheetml/2009/9/main" uri="{B025F937-C7B1-47D3-B67F-A62EFF666E3E}">
          <x14:id>{EAAB2F0D-F4C3-4E91-A89E-3E8DEE9D9D67}</x14:id>
        </ext>
      </extLst>
    </cfRule>
    <cfRule type="dataBar" priority="729">
      <dataBar showValue="0">
        <cfvo type="min"/>
        <cfvo type="max"/>
        <color theme="0" tint="-0.34998626667073579"/>
      </dataBar>
      <extLst>
        <ext xmlns:x14="http://schemas.microsoft.com/office/spreadsheetml/2009/9/main" uri="{B025F937-C7B1-47D3-B67F-A62EFF666E3E}">
          <x14:id>{57651129-CF96-43A8-AA4B-83793F91B03A}</x14:id>
        </ext>
      </extLst>
    </cfRule>
  </conditionalFormatting>
  <conditionalFormatting sqref="K1858:K1891">
    <cfRule type="dataBar" priority="726">
      <dataBar>
        <cfvo type="min"/>
        <cfvo type="max"/>
        <color theme="0" tint="-0.34998626667073579"/>
      </dataBar>
      <extLst>
        <ext xmlns:x14="http://schemas.microsoft.com/office/spreadsheetml/2009/9/main" uri="{B025F937-C7B1-47D3-B67F-A62EFF666E3E}">
          <x14:id>{45C2A0F5-E9E5-426E-A1D8-4B3AACB90005}</x14:id>
        </ext>
      </extLst>
    </cfRule>
    <cfRule type="dataBar" priority="727">
      <dataBar showValue="0">
        <cfvo type="min"/>
        <cfvo type="max"/>
        <color rgb="FF638EC6"/>
      </dataBar>
      <extLst>
        <ext xmlns:x14="http://schemas.microsoft.com/office/spreadsheetml/2009/9/main" uri="{B025F937-C7B1-47D3-B67F-A62EFF666E3E}">
          <x14:id>{C8C4CB8F-C1F1-4853-BF61-A72FBBDE5FB9}</x14:id>
        </ext>
      </extLst>
    </cfRule>
    <cfRule type="dataBar" priority="728">
      <dataBar>
        <cfvo type="min"/>
        <cfvo type="max"/>
        <color theme="0" tint="-0.499984740745262"/>
      </dataBar>
      <extLst>
        <ext xmlns:x14="http://schemas.microsoft.com/office/spreadsheetml/2009/9/main" uri="{B025F937-C7B1-47D3-B67F-A62EFF666E3E}">
          <x14:id>{AB4EBC68-153F-45B5-B6AD-3AFA8EC774BF}</x14:id>
        </ext>
      </extLst>
    </cfRule>
    <cfRule type="dataBar" priority="725">
      <dataBar showValue="0">
        <cfvo type="min"/>
        <cfvo type="max"/>
        <color theme="0" tint="-0.34998626667073579"/>
      </dataBar>
      <extLst>
        <ext xmlns:x14="http://schemas.microsoft.com/office/spreadsheetml/2009/9/main" uri="{B025F937-C7B1-47D3-B67F-A62EFF666E3E}">
          <x14:id>{BA89141D-FE59-4483-BD2A-DD8827D8EBF0}</x14:id>
        </ext>
      </extLst>
    </cfRule>
  </conditionalFormatting>
  <conditionalFormatting sqref="K1893:K1906">
    <cfRule type="dataBar" priority="724">
      <dataBar>
        <cfvo type="min"/>
        <cfvo type="max"/>
        <color theme="0" tint="-0.499984740745262"/>
      </dataBar>
      <extLst>
        <ext xmlns:x14="http://schemas.microsoft.com/office/spreadsheetml/2009/9/main" uri="{B025F937-C7B1-47D3-B67F-A62EFF666E3E}">
          <x14:id>{C616917C-1C38-435E-B69F-1899CF01E70D}</x14:id>
        </ext>
      </extLst>
    </cfRule>
    <cfRule type="dataBar" priority="723">
      <dataBar showValue="0">
        <cfvo type="min"/>
        <cfvo type="max"/>
        <color rgb="FF638EC6"/>
      </dataBar>
      <extLst>
        <ext xmlns:x14="http://schemas.microsoft.com/office/spreadsheetml/2009/9/main" uri="{B025F937-C7B1-47D3-B67F-A62EFF666E3E}">
          <x14:id>{FAD7BF86-250F-4CB6-88B0-B937E1C86643}</x14:id>
        </ext>
      </extLst>
    </cfRule>
    <cfRule type="dataBar" priority="722">
      <dataBar>
        <cfvo type="min"/>
        <cfvo type="max"/>
        <color theme="0" tint="-0.34998626667073579"/>
      </dataBar>
      <extLst>
        <ext xmlns:x14="http://schemas.microsoft.com/office/spreadsheetml/2009/9/main" uri="{B025F937-C7B1-47D3-B67F-A62EFF666E3E}">
          <x14:id>{5124E9FB-1B69-4A4C-A946-A228654A50C5}</x14:id>
        </ext>
      </extLst>
    </cfRule>
    <cfRule type="dataBar" priority="721">
      <dataBar showValue="0">
        <cfvo type="min"/>
        <cfvo type="max"/>
        <color theme="0" tint="-0.34998626667073579"/>
      </dataBar>
      <extLst>
        <ext xmlns:x14="http://schemas.microsoft.com/office/spreadsheetml/2009/9/main" uri="{B025F937-C7B1-47D3-B67F-A62EFF666E3E}">
          <x14:id>{8B19CB41-2748-4520-8124-03932B194BFC}</x14:id>
        </ext>
      </extLst>
    </cfRule>
  </conditionalFormatting>
  <conditionalFormatting sqref="K1908:K1916">
    <cfRule type="dataBar" priority="720">
      <dataBar>
        <cfvo type="min"/>
        <cfvo type="max"/>
        <color theme="0" tint="-0.499984740745262"/>
      </dataBar>
      <extLst>
        <ext xmlns:x14="http://schemas.microsoft.com/office/spreadsheetml/2009/9/main" uri="{B025F937-C7B1-47D3-B67F-A62EFF666E3E}">
          <x14:id>{F2D2C69D-E406-4A53-9551-27BE82B45F1E}</x14:id>
        </ext>
      </extLst>
    </cfRule>
    <cfRule type="dataBar" priority="717">
      <dataBar showValue="0">
        <cfvo type="min"/>
        <cfvo type="max"/>
        <color theme="0" tint="-0.34998626667073579"/>
      </dataBar>
      <extLst>
        <ext xmlns:x14="http://schemas.microsoft.com/office/spreadsheetml/2009/9/main" uri="{B025F937-C7B1-47D3-B67F-A62EFF666E3E}">
          <x14:id>{9D6924EF-7BF7-40A0-BB6E-D0D64A8CAFAC}</x14:id>
        </ext>
      </extLst>
    </cfRule>
    <cfRule type="dataBar" priority="719">
      <dataBar showValue="0">
        <cfvo type="min"/>
        <cfvo type="max"/>
        <color rgb="FF638EC6"/>
      </dataBar>
      <extLst>
        <ext xmlns:x14="http://schemas.microsoft.com/office/spreadsheetml/2009/9/main" uri="{B025F937-C7B1-47D3-B67F-A62EFF666E3E}">
          <x14:id>{6C021EA9-220C-4161-8844-A0796D8B190C}</x14:id>
        </ext>
      </extLst>
    </cfRule>
    <cfRule type="dataBar" priority="718">
      <dataBar>
        <cfvo type="min"/>
        <cfvo type="max"/>
        <color theme="0" tint="-0.34998626667073579"/>
      </dataBar>
      <extLst>
        <ext xmlns:x14="http://schemas.microsoft.com/office/spreadsheetml/2009/9/main" uri="{B025F937-C7B1-47D3-B67F-A62EFF666E3E}">
          <x14:id>{D670BEB3-41EF-43DF-A4B2-012C31497582}</x14:id>
        </ext>
      </extLst>
    </cfRule>
  </conditionalFormatting>
  <conditionalFormatting sqref="K1918:K1921">
    <cfRule type="dataBar" priority="715">
      <dataBar showValue="0">
        <cfvo type="min"/>
        <cfvo type="max"/>
        <color rgb="FF638EC6"/>
      </dataBar>
      <extLst>
        <ext xmlns:x14="http://schemas.microsoft.com/office/spreadsheetml/2009/9/main" uri="{B025F937-C7B1-47D3-B67F-A62EFF666E3E}">
          <x14:id>{2F7C8354-BF5E-4B33-B02D-31A942822E51}</x14:id>
        </ext>
      </extLst>
    </cfRule>
    <cfRule type="dataBar" priority="714">
      <dataBar>
        <cfvo type="min"/>
        <cfvo type="max"/>
        <color theme="0" tint="-0.34998626667073579"/>
      </dataBar>
      <extLst>
        <ext xmlns:x14="http://schemas.microsoft.com/office/spreadsheetml/2009/9/main" uri="{B025F937-C7B1-47D3-B67F-A62EFF666E3E}">
          <x14:id>{EFBEEA91-F0C1-4481-9673-A0EA4C11A0E8}</x14:id>
        </ext>
      </extLst>
    </cfRule>
    <cfRule type="dataBar" priority="713">
      <dataBar showValue="0">
        <cfvo type="min"/>
        <cfvo type="max"/>
        <color theme="0" tint="-0.34998626667073579"/>
      </dataBar>
      <extLst>
        <ext xmlns:x14="http://schemas.microsoft.com/office/spreadsheetml/2009/9/main" uri="{B025F937-C7B1-47D3-B67F-A62EFF666E3E}">
          <x14:id>{65B1196E-324C-4928-B9F0-11DF31705D04}</x14:id>
        </ext>
      </extLst>
    </cfRule>
    <cfRule type="dataBar" priority="716">
      <dataBar>
        <cfvo type="min"/>
        <cfvo type="max"/>
        <color theme="0" tint="-0.499984740745262"/>
      </dataBar>
      <extLst>
        <ext xmlns:x14="http://schemas.microsoft.com/office/spreadsheetml/2009/9/main" uri="{B025F937-C7B1-47D3-B67F-A62EFF666E3E}">
          <x14:id>{9C5F28BB-53CB-4E98-8968-4767AF5EB8D4}</x14:id>
        </ext>
      </extLst>
    </cfRule>
  </conditionalFormatting>
  <conditionalFormatting sqref="K1924:K1996">
    <cfRule type="dataBar" priority="711">
      <dataBar showValue="0">
        <cfvo type="min"/>
        <cfvo type="max"/>
        <color rgb="FF638EC6"/>
      </dataBar>
      <extLst>
        <ext xmlns:x14="http://schemas.microsoft.com/office/spreadsheetml/2009/9/main" uri="{B025F937-C7B1-47D3-B67F-A62EFF666E3E}">
          <x14:id>{C8CF6CA0-39E2-404B-9B46-31DC9F8793D6}</x14:id>
        </ext>
      </extLst>
    </cfRule>
    <cfRule type="dataBar" priority="710">
      <dataBar>
        <cfvo type="min"/>
        <cfvo type="max"/>
        <color theme="0" tint="-0.34998626667073579"/>
      </dataBar>
      <extLst>
        <ext xmlns:x14="http://schemas.microsoft.com/office/spreadsheetml/2009/9/main" uri="{B025F937-C7B1-47D3-B67F-A62EFF666E3E}">
          <x14:id>{A38ECBCC-3BDE-4146-92D5-25D14D1F86A3}</x14:id>
        </ext>
      </extLst>
    </cfRule>
    <cfRule type="dataBar" priority="709">
      <dataBar showValue="0">
        <cfvo type="min"/>
        <cfvo type="max"/>
        <color theme="0" tint="-0.34998626667073579"/>
      </dataBar>
      <extLst>
        <ext xmlns:x14="http://schemas.microsoft.com/office/spreadsheetml/2009/9/main" uri="{B025F937-C7B1-47D3-B67F-A62EFF666E3E}">
          <x14:id>{1EFE3953-70C3-4071-868C-8A016D4F6BEA}</x14:id>
        </ext>
      </extLst>
    </cfRule>
    <cfRule type="dataBar" priority="712">
      <dataBar>
        <cfvo type="min"/>
        <cfvo type="max"/>
        <color theme="0" tint="-0.499984740745262"/>
      </dataBar>
      <extLst>
        <ext xmlns:x14="http://schemas.microsoft.com/office/spreadsheetml/2009/9/main" uri="{B025F937-C7B1-47D3-B67F-A62EFF666E3E}">
          <x14:id>{186CBCDE-FD65-458A-BEFE-1F2915EE68DE}</x14:id>
        </ext>
      </extLst>
    </cfRule>
  </conditionalFormatting>
  <conditionalFormatting sqref="K1998:K2004">
    <cfRule type="dataBar" priority="708">
      <dataBar>
        <cfvo type="min"/>
        <cfvo type="max"/>
        <color theme="0" tint="-0.499984740745262"/>
      </dataBar>
      <extLst>
        <ext xmlns:x14="http://schemas.microsoft.com/office/spreadsheetml/2009/9/main" uri="{B025F937-C7B1-47D3-B67F-A62EFF666E3E}">
          <x14:id>{2093E2BF-E11F-4C23-B761-01060B39FB31}</x14:id>
        </ext>
      </extLst>
    </cfRule>
    <cfRule type="dataBar" priority="707">
      <dataBar showValue="0">
        <cfvo type="min"/>
        <cfvo type="max"/>
        <color rgb="FF638EC6"/>
      </dataBar>
      <extLst>
        <ext xmlns:x14="http://schemas.microsoft.com/office/spreadsheetml/2009/9/main" uri="{B025F937-C7B1-47D3-B67F-A62EFF666E3E}">
          <x14:id>{793A31D4-BC89-4F83-91C3-94F400A6C4BD}</x14:id>
        </ext>
      </extLst>
    </cfRule>
    <cfRule type="dataBar" priority="706">
      <dataBar>
        <cfvo type="min"/>
        <cfvo type="max"/>
        <color theme="0" tint="-0.34998626667073579"/>
      </dataBar>
      <extLst>
        <ext xmlns:x14="http://schemas.microsoft.com/office/spreadsheetml/2009/9/main" uri="{B025F937-C7B1-47D3-B67F-A62EFF666E3E}">
          <x14:id>{9664F6EC-E02F-4860-B700-EF75C54518F3}</x14:id>
        </ext>
      </extLst>
    </cfRule>
    <cfRule type="dataBar" priority="705">
      <dataBar showValue="0">
        <cfvo type="min"/>
        <cfvo type="max"/>
        <color theme="0" tint="-0.34998626667073579"/>
      </dataBar>
      <extLst>
        <ext xmlns:x14="http://schemas.microsoft.com/office/spreadsheetml/2009/9/main" uri="{B025F937-C7B1-47D3-B67F-A62EFF666E3E}">
          <x14:id>{793CC242-2CAF-455D-8D12-98B70A6021D3}</x14:id>
        </ext>
      </extLst>
    </cfRule>
  </conditionalFormatting>
  <conditionalFormatting sqref="K2006:K2079">
    <cfRule type="dataBar" priority="703">
      <dataBar showValue="0">
        <cfvo type="min"/>
        <cfvo type="max"/>
        <color rgb="FF638EC6"/>
      </dataBar>
      <extLst>
        <ext xmlns:x14="http://schemas.microsoft.com/office/spreadsheetml/2009/9/main" uri="{B025F937-C7B1-47D3-B67F-A62EFF666E3E}">
          <x14:id>{BE5406E0-A8CD-46B9-9282-2959198CBF44}</x14:id>
        </ext>
      </extLst>
    </cfRule>
    <cfRule type="dataBar" priority="702">
      <dataBar>
        <cfvo type="min"/>
        <cfvo type="max"/>
        <color theme="0" tint="-0.34998626667073579"/>
      </dataBar>
      <extLst>
        <ext xmlns:x14="http://schemas.microsoft.com/office/spreadsheetml/2009/9/main" uri="{B025F937-C7B1-47D3-B67F-A62EFF666E3E}">
          <x14:id>{4CA995C4-5DA6-4D4E-8717-B3FDED82E005}</x14:id>
        </ext>
      </extLst>
    </cfRule>
    <cfRule type="dataBar" priority="701">
      <dataBar showValue="0">
        <cfvo type="min"/>
        <cfvo type="max"/>
        <color theme="0" tint="-0.34998626667073579"/>
      </dataBar>
      <extLst>
        <ext xmlns:x14="http://schemas.microsoft.com/office/spreadsheetml/2009/9/main" uri="{B025F937-C7B1-47D3-B67F-A62EFF666E3E}">
          <x14:id>{85AF28FA-AC33-4FFE-9A9D-04C67A35223C}</x14:id>
        </ext>
      </extLst>
    </cfRule>
    <cfRule type="dataBar" priority="704">
      <dataBar>
        <cfvo type="min"/>
        <cfvo type="max"/>
        <color theme="0" tint="-0.499984740745262"/>
      </dataBar>
      <extLst>
        <ext xmlns:x14="http://schemas.microsoft.com/office/spreadsheetml/2009/9/main" uri="{B025F937-C7B1-47D3-B67F-A62EFF666E3E}">
          <x14:id>{1E5F35B0-6257-4238-B470-A59C09607088}</x14:id>
        </ext>
      </extLst>
    </cfRule>
  </conditionalFormatting>
  <conditionalFormatting sqref="K2081:K2083">
    <cfRule type="dataBar" priority="700">
      <dataBar>
        <cfvo type="min"/>
        <cfvo type="max"/>
        <color theme="0" tint="-0.499984740745262"/>
      </dataBar>
      <extLst>
        <ext xmlns:x14="http://schemas.microsoft.com/office/spreadsheetml/2009/9/main" uri="{B025F937-C7B1-47D3-B67F-A62EFF666E3E}">
          <x14:id>{E08C76CD-5A9A-4D1F-94F5-72966C97EF73}</x14:id>
        </ext>
      </extLst>
    </cfRule>
    <cfRule type="dataBar" priority="699">
      <dataBar showValue="0">
        <cfvo type="min"/>
        <cfvo type="max"/>
        <color rgb="FF638EC6"/>
      </dataBar>
      <extLst>
        <ext xmlns:x14="http://schemas.microsoft.com/office/spreadsheetml/2009/9/main" uri="{B025F937-C7B1-47D3-B67F-A62EFF666E3E}">
          <x14:id>{778D8531-CEA9-4FF2-84EB-0778660DBA44}</x14:id>
        </ext>
      </extLst>
    </cfRule>
    <cfRule type="dataBar" priority="697">
      <dataBar showValue="0">
        <cfvo type="min"/>
        <cfvo type="max"/>
        <color theme="0" tint="-0.34998626667073579"/>
      </dataBar>
      <extLst>
        <ext xmlns:x14="http://schemas.microsoft.com/office/spreadsheetml/2009/9/main" uri="{B025F937-C7B1-47D3-B67F-A62EFF666E3E}">
          <x14:id>{78B6AAC3-5505-4967-A5C4-961459502C74}</x14:id>
        </ext>
      </extLst>
    </cfRule>
    <cfRule type="dataBar" priority="698">
      <dataBar>
        <cfvo type="min"/>
        <cfvo type="max"/>
        <color theme="0" tint="-0.34998626667073579"/>
      </dataBar>
      <extLst>
        <ext xmlns:x14="http://schemas.microsoft.com/office/spreadsheetml/2009/9/main" uri="{B025F937-C7B1-47D3-B67F-A62EFF666E3E}">
          <x14:id>{27FF625B-8707-408D-8E39-24493078F91D}</x14:id>
        </ext>
      </extLst>
    </cfRule>
  </conditionalFormatting>
  <conditionalFormatting sqref="K2085:K2092">
    <cfRule type="dataBar" priority="692">
      <dataBar>
        <cfvo type="min"/>
        <cfvo type="max"/>
        <color theme="0" tint="-0.499984740745262"/>
      </dataBar>
      <extLst>
        <ext xmlns:x14="http://schemas.microsoft.com/office/spreadsheetml/2009/9/main" uri="{B025F937-C7B1-47D3-B67F-A62EFF666E3E}">
          <x14:id>{85D9F27B-CF47-4FE5-AED2-AD7E4A5AFEF5}</x14:id>
        </ext>
      </extLst>
    </cfRule>
    <cfRule type="dataBar" priority="691">
      <dataBar showValue="0">
        <cfvo type="min"/>
        <cfvo type="max"/>
        <color rgb="FF638EC6"/>
      </dataBar>
      <extLst>
        <ext xmlns:x14="http://schemas.microsoft.com/office/spreadsheetml/2009/9/main" uri="{B025F937-C7B1-47D3-B67F-A62EFF666E3E}">
          <x14:id>{F43A0B73-A56F-44B9-8CBC-A18F70320D47}</x14:id>
        </ext>
      </extLst>
    </cfRule>
    <cfRule type="dataBar" priority="690">
      <dataBar>
        <cfvo type="min"/>
        <cfvo type="max"/>
        <color theme="0" tint="-0.34998626667073579"/>
      </dataBar>
      <extLst>
        <ext xmlns:x14="http://schemas.microsoft.com/office/spreadsheetml/2009/9/main" uri="{B025F937-C7B1-47D3-B67F-A62EFF666E3E}">
          <x14:id>{848406AE-25F5-4E61-945A-54EA70BF4C92}</x14:id>
        </ext>
      </extLst>
    </cfRule>
    <cfRule type="dataBar" priority="689">
      <dataBar showValue="0">
        <cfvo type="min"/>
        <cfvo type="max"/>
        <color theme="0" tint="-0.34998626667073579"/>
      </dataBar>
      <extLst>
        <ext xmlns:x14="http://schemas.microsoft.com/office/spreadsheetml/2009/9/main" uri="{B025F937-C7B1-47D3-B67F-A62EFF666E3E}">
          <x14:id>{15EFCF47-D6DD-4C54-ABC2-EF1A5BEB9133}</x14:id>
        </ext>
      </extLst>
    </cfRule>
  </conditionalFormatting>
  <conditionalFormatting sqref="K2094:K2098">
    <cfRule type="dataBar" priority="688">
      <dataBar>
        <cfvo type="min"/>
        <cfvo type="max"/>
        <color theme="0" tint="-0.499984740745262"/>
      </dataBar>
      <extLst>
        <ext xmlns:x14="http://schemas.microsoft.com/office/spreadsheetml/2009/9/main" uri="{B025F937-C7B1-47D3-B67F-A62EFF666E3E}">
          <x14:id>{F7B90E30-A16B-42D1-8AED-E6A4C239C190}</x14:id>
        </ext>
      </extLst>
    </cfRule>
    <cfRule type="dataBar" priority="687">
      <dataBar showValue="0">
        <cfvo type="min"/>
        <cfvo type="max"/>
        <color rgb="FF638EC6"/>
      </dataBar>
      <extLst>
        <ext xmlns:x14="http://schemas.microsoft.com/office/spreadsheetml/2009/9/main" uri="{B025F937-C7B1-47D3-B67F-A62EFF666E3E}">
          <x14:id>{9534DA73-6ACD-4618-A075-45686FDBD0FD}</x14:id>
        </ext>
      </extLst>
    </cfRule>
    <cfRule type="dataBar" priority="686">
      <dataBar>
        <cfvo type="min"/>
        <cfvo type="max"/>
        <color theme="0" tint="-0.34998626667073579"/>
      </dataBar>
      <extLst>
        <ext xmlns:x14="http://schemas.microsoft.com/office/spreadsheetml/2009/9/main" uri="{B025F937-C7B1-47D3-B67F-A62EFF666E3E}">
          <x14:id>{D6890AD9-C5DA-4C16-A372-799391157FAD}</x14:id>
        </ext>
      </extLst>
    </cfRule>
    <cfRule type="dataBar" priority="685">
      <dataBar showValue="0">
        <cfvo type="min"/>
        <cfvo type="max"/>
        <color theme="0" tint="-0.34998626667073579"/>
      </dataBar>
      <extLst>
        <ext xmlns:x14="http://schemas.microsoft.com/office/spreadsheetml/2009/9/main" uri="{B025F937-C7B1-47D3-B67F-A62EFF666E3E}">
          <x14:id>{404DF8FB-BEFE-468E-8121-F5C7B693D6A3}</x14:id>
        </ext>
      </extLst>
    </cfRule>
  </conditionalFormatting>
  <conditionalFormatting sqref="K2099 K2093 K2127 K2131 K2149">
    <cfRule type="dataBar" priority="695">
      <dataBar showValue="0">
        <cfvo type="min"/>
        <cfvo type="max"/>
        <color rgb="FF638EC6"/>
      </dataBar>
      <extLst>
        <ext xmlns:x14="http://schemas.microsoft.com/office/spreadsheetml/2009/9/main" uri="{B025F937-C7B1-47D3-B67F-A62EFF666E3E}">
          <x14:id>{91B3B5D3-ECD1-4353-A818-EE2763BAD88E}</x14:id>
        </ext>
      </extLst>
    </cfRule>
    <cfRule type="dataBar" priority="694">
      <dataBar>
        <cfvo type="min"/>
        <cfvo type="max"/>
        <color theme="0" tint="-0.34998626667073579"/>
      </dataBar>
      <extLst>
        <ext xmlns:x14="http://schemas.microsoft.com/office/spreadsheetml/2009/9/main" uri="{B025F937-C7B1-47D3-B67F-A62EFF666E3E}">
          <x14:id>{A6304B43-D9B0-4B9A-8951-A36FE9E1BF81}</x14:id>
        </ext>
      </extLst>
    </cfRule>
    <cfRule type="dataBar" priority="693">
      <dataBar showValue="0">
        <cfvo type="min"/>
        <cfvo type="max"/>
        <color theme="0" tint="-0.34998626667073579"/>
      </dataBar>
      <extLst>
        <ext xmlns:x14="http://schemas.microsoft.com/office/spreadsheetml/2009/9/main" uri="{B025F937-C7B1-47D3-B67F-A62EFF666E3E}">
          <x14:id>{8CDD9050-EF46-407C-B1FE-9DFEB36D54E1}</x14:id>
        </ext>
      </extLst>
    </cfRule>
    <cfRule type="dataBar" priority="696">
      <dataBar>
        <cfvo type="min"/>
        <cfvo type="max"/>
        <color theme="0" tint="-0.499984740745262"/>
      </dataBar>
      <extLst>
        <ext xmlns:x14="http://schemas.microsoft.com/office/spreadsheetml/2009/9/main" uri="{B025F937-C7B1-47D3-B67F-A62EFF666E3E}">
          <x14:id>{A6362D11-FB45-431C-9426-6028695BA5ED}</x14:id>
        </ext>
      </extLst>
    </cfRule>
  </conditionalFormatting>
  <conditionalFormatting sqref="K2100:K2126">
    <cfRule type="dataBar" priority="682">
      <dataBar>
        <cfvo type="min"/>
        <cfvo type="max"/>
        <color theme="0" tint="-0.34998626667073579"/>
      </dataBar>
      <extLst>
        <ext xmlns:x14="http://schemas.microsoft.com/office/spreadsheetml/2009/9/main" uri="{B025F937-C7B1-47D3-B67F-A62EFF666E3E}">
          <x14:id>{DDFFF1AC-AA12-4D16-B8F4-2CF39C374965}</x14:id>
        </ext>
      </extLst>
    </cfRule>
    <cfRule type="dataBar" priority="683">
      <dataBar showValue="0">
        <cfvo type="min"/>
        <cfvo type="max"/>
        <color rgb="FF638EC6"/>
      </dataBar>
      <extLst>
        <ext xmlns:x14="http://schemas.microsoft.com/office/spreadsheetml/2009/9/main" uri="{B025F937-C7B1-47D3-B67F-A62EFF666E3E}">
          <x14:id>{4E04EAE8-54BC-4C85-84E6-2FA03AD47922}</x14:id>
        </ext>
      </extLst>
    </cfRule>
    <cfRule type="dataBar" priority="684">
      <dataBar>
        <cfvo type="min"/>
        <cfvo type="max"/>
        <color theme="0" tint="-0.499984740745262"/>
      </dataBar>
      <extLst>
        <ext xmlns:x14="http://schemas.microsoft.com/office/spreadsheetml/2009/9/main" uri="{B025F937-C7B1-47D3-B67F-A62EFF666E3E}">
          <x14:id>{26A70B04-48CC-4A31-8684-B371CF97B378}</x14:id>
        </ext>
      </extLst>
    </cfRule>
    <cfRule type="dataBar" priority="681">
      <dataBar showValue="0">
        <cfvo type="min"/>
        <cfvo type="max"/>
        <color theme="0" tint="-0.34998626667073579"/>
      </dataBar>
      <extLst>
        <ext xmlns:x14="http://schemas.microsoft.com/office/spreadsheetml/2009/9/main" uri="{B025F937-C7B1-47D3-B67F-A62EFF666E3E}">
          <x14:id>{11C6ADCE-A559-41B9-AAC7-D17B528A1E79}</x14:id>
        </ext>
      </extLst>
    </cfRule>
  </conditionalFormatting>
  <conditionalFormatting sqref="K2128:K2130">
    <cfRule type="dataBar" priority="680">
      <dataBar>
        <cfvo type="min"/>
        <cfvo type="max"/>
        <color theme="0" tint="-0.499984740745262"/>
      </dataBar>
      <extLst>
        <ext xmlns:x14="http://schemas.microsoft.com/office/spreadsheetml/2009/9/main" uri="{B025F937-C7B1-47D3-B67F-A62EFF666E3E}">
          <x14:id>{C9FEAA00-4B21-41AB-A9DE-463ED1D9B297}</x14:id>
        </ext>
      </extLst>
    </cfRule>
    <cfRule type="dataBar" priority="677">
      <dataBar showValue="0">
        <cfvo type="min"/>
        <cfvo type="max"/>
        <color theme="0" tint="-0.34998626667073579"/>
      </dataBar>
      <extLst>
        <ext xmlns:x14="http://schemas.microsoft.com/office/spreadsheetml/2009/9/main" uri="{B025F937-C7B1-47D3-B67F-A62EFF666E3E}">
          <x14:id>{88B91927-37A2-4A63-B0C1-0877D1B5ABFB}</x14:id>
        </ext>
      </extLst>
    </cfRule>
    <cfRule type="dataBar" priority="679">
      <dataBar showValue="0">
        <cfvo type="min"/>
        <cfvo type="max"/>
        <color rgb="FF638EC6"/>
      </dataBar>
      <extLst>
        <ext xmlns:x14="http://schemas.microsoft.com/office/spreadsheetml/2009/9/main" uri="{B025F937-C7B1-47D3-B67F-A62EFF666E3E}">
          <x14:id>{E10269BE-6DE9-4905-BFC2-18A36A328E2B}</x14:id>
        </ext>
      </extLst>
    </cfRule>
    <cfRule type="dataBar" priority="678">
      <dataBar>
        <cfvo type="min"/>
        <cfvo type="max"/>
        <color theme="0" tint="-0.34998626667073579"/>
      </dataBar>
      <extLst>
        <ext xmlns:x14="http://schemas.microsoft.com/office/spreadsheetml/2009/9/main" uri="{B025F937-C7B1-47D3-B67F-A62EFF666E3E}">
          <x14:id>{926030C6-5D0A-44C7-AE5D-6236F66443D6}</x14:id>
        </ext>
      </extLst>
    </cfRule>
  </conditionalFormatting>
  <conditionalFormatting sqref="K2132:K2148">
    <cfRule type="dataBar" priority="676">
      <dataBar>
        <cfvo type="min"/>
        <cfvo type="max"/>
        <color theme="0" tint="-0.499984740745262"/>
      </dataBar>
      <extLst>
        <ext xmlns:x14="http://schemas.microsoft.com/office/spreadsheetml/2009/9/main" uri="{B025F937-C7B1-47D3-B67F-A62EFF666E3E}">
          <x14:id>{3912ACC4-8A7A-4F37-B6AE-A2A43B9D050E}</x14:id>
        </ext>
      </extLst>
    </cfRule>
    <cfRule type="dataBar" priority="675">
      <dataBar showValue="0">
        <cfvo type="min"/>
        <cfvo type="max"/>
        <color rgb="FF638EC6"/>
      </dataBar>
      <extLst>
        <ext xmlns:x14="http://schemas.microsoft.com/office/spreadsheetml/2009/9/main" uri="{B025F937-C7B1-47D3-B67F-A62EFF666E3E}">
          <x14:id>{0B66BFFE-5741-4B6F-B3FC-3D05A37340AA}</x14:id>
        </ext>
      </extLst>
    </cfRule>
    <cfRule type="dataBar" priority="674">
      <dataBar>
        <cfvo type="min"/>
        <cfvo type="max"/>
        <color theme="0" tint="-0.34998626667073579"/>
      </dataBar>
      <extLst>
        <ext xmlns:x14="http://schemas.microsoft.com/office/spreadsheetml/2009/9/main" uri="{B025F937-C7B1-47D3-B67F-A62EFF666E3E}">
          <x14:id>{7E41D9DA-B897-47CB-8B4A-0EE8F7A1536A}</x14:id>
        </ext>
      </extLst>
    </cfRule>
    <cfRule type="dataBar" priority="673">
      <dataBar showValue="0">
        <cfvo type="min"/>
        <cfvo type="max"/>
        <color theme="0" tint="-0.34998626667073579"/>
      </dataBar>
      <extLst>
        <ext xmlns:x14="http://schemas.microsoft.com/office/spreadsheetml/2009/9/main" uri="{B025F937-C7B1-47D3-B67F-A62EFF666E3E}">
          <x14:id>{D0897523-C0E7-4192-8722-7C63B0D8350E}</x14:id>
        </ext>
      </extLst>
    </cfRule>
  </conditionalFormatting>
  <conditionalFormatting sqref="K2150:K2152">
    <cfRule type="dataBar" priority="672">
      <dataBar>
        <cfvo type="min"/>
        <cfvo type="max"/>
        <color theme="0" tint="-0.499984740745262"/>
      </dataBar>
      <extLst>
        <ext xmlns:x14="http://schemas.microsoft.com/office/spreadsheetml/2009/9/main" uri="{B025F937-C7B1-47D3-B67F-A62EFF666E3E}">
          <x14:id>{49D50562-010E-457E-9F46-10086B72CEBC}</x14:id>
        </ext>
      </extLst>
    </cfRule>
    <cfRule type="dataBar" priority="671">
      <dataBar showValue="0">
        <cfvo type="min"/>
        <cfvo type="max"/>
        <color rgb="FF638EC6"/>
      </dataBar>
      <extLst>
        <ext xmlns:x14="http://schemas.microsoft.com/office/spreadsheetml/2009/9/main" uri="{B025F937-C7B1-47D3-B67F-A62EFF666E3E}">
          <x14:id>{CD2AAC8E-5977-4F62-B2EA-6A72173BB94B}</x14:id>
        </ext>
      </extLst>
    </cfRule>
    <cfRule type="dataBar" priority="670">
      <dataBar>
        <cfvo type="min"/>
        <cfvo type="max"/>
        <color theme="0" tint="-0.34998626667073579"/>
      </dataBar>
      <extLst>
        <ext xmlns:x14="http://schemas.microsoft.com/office/spreadsheetml/2009/9/main" uri="{B025F937-C7B1-47D3-B67F-A62EFF666E3E}">
          <x14:id>{2B8CFC7C-4058-4DF6-B9B0-F30B0F81CEFC}</x14:id>
        </ext>
      </extLst>
    </cfRule>
    <cfRule type="dataBar" priority="669">
      <dataBar showValue="0">
        <cfvo type="min"/>
        <cfvo type="max"/>
        <color theme="0" tint="-0.34998626667073579"/>
      </dataBar>
      <extLst>
        <ext xmlns:x14="http://schemas.microsoft.com/office/spreadsheetml/2009/9/main" uri="{B025F937-C7B1-47D3-B67F-A62EFF666E3E}">
          <x14:id>{725E05D3-52FA-4292-8BCA-964231A051A5}</x14:id>
        </ext>
      </extLst>
    </cfRule>
  </conditionalFormatting>
  <conditionalFormatting sqref="K2154:K2165">
    <cfRule type="dataBar" priority="668">
      <dataBar>
        <cfvo type="min"/>
        <cfvo type="max"/>
        <color theme="0" tint="-0.499984740745262"/>
      </dataBar>
      <extLst>
        <ext xmlns:x14="http://schemas.microsoft.com/office/spreadsheetml/2009/9/main" uri="{B025F937-C7B1-47D3-B67F-A62EFF666E3E}">
          <x14:id>{BF26FC66-B2CD-4C25-AAEF-7551B882793D}</x14:id>
        </ext>
      </extLst>
    </cfRule>
    <cfRule type="dataBar" priority="667">
      <dataBar showValue="0">
        <cfvo type="min"/>
        <cfvo type="max"/>
        <color rgb="FF638EC6"/>
      </dataBar>
      <extLst>
        <ext xmlns:x14="http://schemas.microsoft.com/office/spreadsheetml/2009/9/main" uri="{B025F937-C7B1-47D3-B67F-A62EFF666E3E}">
          <x14:id>{C2F4A631-A27D-4B1A-92C8-BED8DE2D7FC9}</x14:id>
        </ext>
      </extLst>
    </cfRule>
    <cfRule type="dataBar" priority="666">
      <dataBar>
        <cfvo type="min"/>
        <cfvo type="max"/>
        <color theme="0" tint="-0.34998626667073579"/>
      </dataBar>
      <extLst>
        <ext xmlns:x14="http://schemas.microsoft.com/office/spreadsheetml/2009/9/main" uri="{B025F937-C7B1-47D3-B67F-A62EFF666E3E}">
          <x14:id>{117D9692-50E9-4CD5-8D6E-886194165AAA}</x14:id>
        </ext>
      </extLst>
    </cfRule>
    <cfRule type="dataBar" priority="665">
      <dataBar showValue="0">
        <cfvo type="min"/>
        <cfvo type="max"/>
        <color theme="0" tint="-0.34998626667073579"/>
      </dataBar>
      <extLst>
        <ext xmlns:x14="http://schemas.microsoft.com/office/spreadsheetml/2009/9/main" uri="{B025F937-C7B1-47D3-B67F-A62EFF666E3E}">
          <x14:id>{A78DCA4C-87AC-41B4-B820-42D675F03427}</x14:id>
        </ext>
      </extLst>
    </cfRule>
  </conditionalFormatting>
  <conditionalFormatting sqref="K2167:K2180">
    <cfRule type="dataBar" priority="664">
      <dataBar>
        <cfvo type="min"/>
        <cfvo type="max"/>
        <color theme="0" tint="-0.499984740745262"/>
      </dataBar>
      <extLst>
        <ext xmlns:x14="http://schemas.microsoft.com/office/spreadsheetml/2009/9/main" uri="{B025F937-C7B1-47D3-B67F-A62EFF666E3E}">
          <x14:id>{0FA46F07-75A0-4A1C-8A97-A87427A8857E}</x14:id>
        </ext>
      </extLst>
    </cfRule>
    <cfRule type="dataBar" priority="663">
      <dataBar showValue="0">
        <cfvo type="min"/>
        <cfvo type="max"/>
        <color rgb="FF638EC6"/>
      </dataBar>
      <extLst>
        <ext xmlns:x14="http://schemas.microsoft.com/office/spreadsheetml/2009/9/main" uri="{B025F937-C7B1-47D3-B67F-A62EFF666E3E}">
          <x14:id>{9F681A5F-E27C-4D82-87F8-DC6FB9D9E210}</x14:id>
        </ext>
      </extLst>
    </cfRule>
    <cfRule type="dataBar" priority="662">
      <dataBar>
        <cfvo type="min"/>
        <cfvo type="max"/>
        <color theme="0" tint="-0.34998626667073579"/>
      </dataBar>
      <extLst>
        <ext xmlns:x14="http://schemas.microsoft.com/office/spreadsheetml/2009/9/main" uri="{B025F937-C7B1-47D3-B67F-A62EFF666E3E}">
          <x14:id>{41063C40-D6C7-4BE6-A10F-DD0788A1753A}</x14:id>
        </ext>
      </extLst>
    </cfRule>
    <cfRule type="dataBar" priority="661">
      <dataBar showValue="0">
        <cfvo type="min"/>
        <cfvo type="max"/>
        <color theme="0" tint="-0.34998626667073579"/>
      </dataBar>
      <extLst>
        <ext xmlns:x14="http://schemas.microsoft.com/office/spreadsheetml/2009/9/main" uri="{B025F937-C7B1-47D3-B67F-A62EFF666E3E}">
          <x14:id>{3F3CF505-3094-4053-9D09-992B51CF59D6}</x14:id>
        </ext>
      </extLst>
    </cfRule>
  </conditionalFormatting>
  <conditionalFormatting sqref="K2182:K2209">
    <cfRule type="dataBar" priority="660">
      <dataBar>
        <cfvo type="min"/>
        <cfvo type="max"/>
        <color theme="0" tint="-0.499984740745262"/>
      </dataBar>
      <extLst>
        <ext xmlns:x14="http://schemas.microsoft.com/office/spreadsheetml/2009/9/main" uri="{B025F937-C7B1-47D3-B67F-A62EFF666E3E}">
          <x14:id>{FA61F185-E6AD-4428-8114-C548F2130BE8}</x14:id>
        </ext>
      </extLst>
    </cfRule>
    <cfRule type="dataBar" priority="659">
      <dataBar showValue="0">
        <cfvo type="min"/>
        <cfvo type="max"/>
        <color rgb="FF638EC6"/>
      </dataBar>
      <extLst>
        <ext xmlns:x14="http://schemas.microsoft.com/office/spreadsheetml/2009/9/main" uri="{B025F937-C7B1-47D3-B67F-A62EFF666E3E}">
          <x14:id>{BD08FA8C-F7BF-4E29-9BFE-62FAEF39EE97}</x14:id>
        </ext>
      </extLst>
    </cfRule>
    <cfRule type="dataBar" priority="658">
      <dataBar>
        <cfvo type="min"/>
        <cfvo type="max"/>
        <color theme="0" tint="-0.34998626667073579"/>
      </dataBar>
      <extLst>
        <ext xmlns:x14="http://schemas.microsoft.com/office/spreadsheetml/2009/9/main" uri="{B025F937-C7B1-47D3-B67F-A62EFF666E3E}">
          <x14:id>{4DD2ED7D-592E-431B-9999-CC123FA18226}</x14:id>
        </ext>
      </extLst>
    </cfRule>
    <cfRule type="dataBar" priority="657">
      <dataBar showValue="0">
        <cfvo type="min"/>
        <cfvo type="max"/>
        <color theme="0" tint="-0.34998626667073579"/>
      </dataBar>
      <extLst>
        <ext xmlns:x14="http://schemas.microsoft.com/office/spreadsheetml/2009/9/main" uri="{B025F937-C7B1-47D3-B67F-A62EFF666E3E}">
          <x14:id>{DBC4DD90-240F-4A8D-A26B-D9968B89A361}</x14:id>
        </ext>
      </extLst>
    </cfRule>
  </conditionalFormatting>
  <conditionalFormatting sqref="K2211:K2220">
    <cfRule type="dataBar" priority="656">
      <dataBar>
        <cfvo type="min"/>
        <cfvo type="max"/>
        <color theme="0" tint="-0.499984740745262"/>
      </dataBar>
      <extLst>
        <ext xmlns:x14="http://schemas.microsoft.com/office/spreadsheetml/2009/9/main" uri="{B025F937-C7B1-47D3-B67F-A62EFF666E3E}">
          <x14:id>{51A04479-1008-43D2-83DF-D6460992E2F5}</x14:id>
        </ext>
      </extLst>
    </cfRule>
    <cfRule type="dataBar" priority="655">
      <dataBar showValue="0">
        <cfvo type="min"/>
        <cfvo type="max"/>
        <color rgb="FF638EC6"/>
      </dataBar>
      <extLst>
        <ext xmlns:x14="http://schemas.microsoft.com/office/spreadsheetml/2009/9/main" uri="{B025F937-C7B1-47D3-B67F-A62EFF666E3E}">
          <x14:id>{8350D6F5-F732-4905-8BFC-BF2F0A98D4D0}</x14:id>
        </ext>
      </extLst>
    </cfRule>
    <cfRule type="dataBar" priority="654">
      <dataBar>
        <cfvo type="min"/>
        <cfvo type="max"/>
        <color theme="0" tint="-0.34998626667073579"/>
      </dataBar>
      <extLst>
        <ext xmlns:x14="http://schemas.microsoft.com/office/spreadsheetml/2009/9/main" uri="{B025F937-C7B1-47D3-B67F-A62EFF666E3E}">
          <x14:id>{1FDFBBB0-7F9A-4080-82F7-2231FDFBD44A}</x14:id>
        </ext>
      </extLst>
    </cfRule>
    <cfRule type="dataBar" priority="653">
      <dataBar showValue="0">
        <cfvo type="min"/>
        <cfvo type="max"/>
        <color theme="0" tint="-0.34998626667073579"/>
      </dataBar>
      <extLst>
        <ext xmlns:x14="http://schemas.microsoft.com/office/spreadsheetml/2009/9/main" uri="{B025F937-C7B1-47D3-B67F-A62EFF666E3E}">
          <x14:id>{99560C79-0818-4A41-88AB-E7DF10DE664E}</x14:id>
        </ext>
      </extLst>
    </cfRule>
  </conditionalFormatting>
  <conditionalFormatting sqref="K2222:K2229">
    <cfRule type="dataBar" priority="652">
      <dataBar>
        <cfvo type="min"/>
        <cfvo type="max"/>
        <color theme="0" tint="-0.499984740745262"/>
      </dataBar>
      <extLst>
        <ext xmlns:x14="http://schemas.microsoft.com/office/spreadsheetml/2009/9/main" uri="{B025F937-C7B1-47D3-B67F-A62EFF666E3E}">
          <x14:id>{E1652BEF-8A96-45E9-A74F-444353CB7BC4}</x14:id>
        </ext>
      </extLst>
    </cfRule>
    <cfRule type="dataBar" priority="651">
      <dataBar showValue="0">
        <cfvo type="min"/>
        <cfvo type="max"/>
        <color rgb="FF638EC6"/>
      </dataBar>
      <extLst>
        <ext xmlns:x14="http://schemas.microsoft.com/office/spreadsheetml/2009/9/main" uri="{B025F937-C7B1-47D3-B67F-A62EFF666E3E}">
          <x14:id>{2A520293-59B3-4346-99AC-B97E71EDE55A}</x14:id>
        </ext>
      </extLst>
    </cfRule>
    <cfRule type="dataBar" priority="649">
      <dataBar showValue="0">
        <cfvo type="min"/>
        <cfvo type="max"/>
        <color theme="0" tint="-0.34998626667073579"/>
      </dataBar>
      <extLst>
        <ext xmlns:x14="http://schemas.microsoft.com/office/spreadsheetml/2009/9/main" uri="{B025F937-C7B1-47D3-B67F-A62EFF666E3E}">
          <x14:id>{EC92D26F-D435-45CA-890E-08D7E79A12EC}</x14:id>
        </ext>
      </extLst>
    </cfRule>
    <cfRule type="dataBar" priority="650">
      <dataBar>
        <cfvo type="min"/>
        <cfvo type="max"/>
        <color theme="0" tint="-0.34998626667073579"/>
      </dataBar>
      <extLst>
        <ext xmlns:x14="http://schemas.microsoft.com/office/spreadsheetml/2009/9/main" uri="{B025F937-C7B1-47D3-B67F-A62EFF666E3E}">
          <x14:id>{67DA5789-8EA7-4CBB-8FE1-4FE2EA30964E}</x14:id>
        </ext>
      </extLst>
    </cfRule>
  </conditionalFormatting>
  <conditionalFormatting sqref="K2231:K2239">
    <cfRule type="dataBar" priority="646">
      <dataBar>
        <cfvo type="min"/>
        <cfvo type="max"/>
        <color theme="0" tint="-0.34998626667073579"/>
      </dataBar>
      <extLst>
        <ext xmlns:x14="http://schemas.microsoft.com/office/spreadsheetml/2009/9/main" uri="{B025F937-C7B1-47D3-B67F-A62EFF666E3E}">
          <x14:id>{35013121-A0BF-4E43-B87E-2787232DFD64}</x14:id>
        </ext>
      </extLst>
    </cfRule>
    <cfRule type="dataBar" priority="648">
      <dataBar>
        <cfvo type="min"/>
        <cfvo type="max"/>
        <color theme="0" tint="-0.499984740745262"/>
      </dataBar>
      <extLst>
        <ext xmlns:x14="http://schemas.microsoft.com/office/spreadsheetml/2009/9/main" uri="{B025F937-C7B1-47D3-B67F-A62EFF666E3E}">
          <x14:id>{75F193CE-E7E1-437B-A873-D042609BDA06}</x14:id>
        </ext>
      </extLst>
    </cfRule>
    <cfRule type="dataBar" priority="647">
      <dataBar showValue="0">
        <cfvo type="min"/>
        <cfvo type="max"/>
        <color rgb="FF638EC6"/>
      </dataBar>
      <extLst>
        <ext xmlns:x14="http://schemas.microsoft.com/office/spreadsheetml/2009/9/main" uri="{B025F937-C7B1-47D3-B67F-A62EFF666E3E}">
          <x14:id>{D3ED69EF-12AB-4DD3-BE1B-C3C841A4BB32}</x14:id>
        </ext>
      </extLst>
    </cfRule>
    <cfRule type="dataBar" priority="645">
      <dataBar showValue="0">
        <cfvo type="min"/>
        <cfvo type="max"/>
        <color theme="0" tint="-0.34998626667073579"/>
      </dataBar>
      <extLst>
        <ext xmlns:x14="http://schemas.microsoft.com/office/spreadsheetml/2009/9/main" uri="{B025F937-C7B1-47D3-B67F-A62EFF666E3E}">
          <x14:id>{AEABFDB6-7603-41A3-9A12-7CAED75B9D06}</x14:id>
        </ext>
      </extLst>
    </cfRule>
  </conditionalFormatting>
  <conditionalFormatting sqref="K2242:K2243">
    <cfRule type="dataBar" priority="640">
      <dataBar>
        <cfvo type="min"/>
        <cfvo type="max"/>
        <color theme="0" tint="-0.499984740745262"/>
      </dataBar>
      <extLst>
        <ext xmlns:x14="http://schemas.microsoft.com/office/spreadsheetml/2009/9/main" uri="{B025F937-C7B1-47D3-B67F-A62EFF666E3E}">
          <x14:id>{BDCC79F8-4E7C-4DA7-B07D-8101051166F6}</x14:id>
        </ext>
      </extLst>
    </cfRule>
    <cfRule type="dataBar" priority="639">
      <dataBar showValue="0">
        <cfvo type="min"/>
        <cfvo type="max"/>
        <color rgb="FF638EC6"/>
      </dataBar>
      <extLst>
        <ext xmlns:x14="http://schemas.microsoft.com/office/spreadsheetml/2009/9/main" uri="{B025F937-C7B1-47D3-B67F-A62EFF666E3E}">
          <x14:id>{480C88EB-191B-4A96-89B1-0C2D35C916F1}</x14:id>
        </ext>
      </extLst>
    </cfRule>
    <cfRule type="dataBar" priority="638">
      <dataBar>
        <cfvo type="min"/>
        <cfvo type="max"/>
        <color theme="0" tint="-0.34998626667073579"/>
      </dataBar>
      <extLst>
        <ext xmlns:x14="http://schemas.microsoft.com/office/spreadsheetml/2009/9/main" uri="{B025F937-C7B1-47D3-B67F-A62EFF666E3E}">
          <x14:id>{08960537-561D-4AEA-996F-EDB681E9708A}</x14:id>
        </ext>
      </extLst>
    </cfRule>
    <cfRule type="dataBar" priority="637">
      <dataBar showValue="0">
        <cfvo type="min"/>
        <cfvo type="max"/>
        <color theme="0" tint="-0.34998626667073579"/>
      </dataBar>
      <extLst>
        <ext xmlns:x14="http://schemas.microsoft.com/office/spreadsheetml/2009/9/main" uri="{B025F937-C7B1-47D3-B67F-A62EFF666E3E}">
          <x14:id>{8900304C-2214-42C0-BB9D-0255D8960874}</x14:id>
        </ext>
      </extLst>
    </cfRule>
  </conditionalFormatting>
  <conditionalFormatting sqref="K2245:K2249">
    <cfRule type="dataBar" priority="636">
      <dataBar>
        <cfvo type="min"/>
        <cfvo type="max"/>
        <color theme="0" tint="-0.499984740745262"/>
      </dataBar>
      <extLst>
        <ext xmlns:x14="http://schemas.microsoft.com/office/spreadsheetml/2009/9/main" uri="{B025F937-C7B1-47D3-B67F-A62EFF666E3E}">
          <x14:id>{A9677336-34CC-4121-AA51-6E700603F6A2}</x14:id>
        </ext>
      </extLst>
    </cfRule>
    <cfRule type="dataBar" priority="635">
      <dataBar showValue="0">
        <cfvo type="min"/>
        <cfvo type="max"/>
        <color rgb="FF638EC6"/>
      </dataBar>
      <extLst>
        <ext xmlns:x14="http://schemas.microsoft.com/office/spreadsheetml/2009/9/main" uri="{B025F937-C7B1-47D3-B67F-A62EFF666E3E}">
          <x14:id>{3D390C72-4B4B-4078-80EE-FA8EB5A119D9}</x14:id>
        </ext>
      </extLst>
    </cfRule>
    <cfRule type="dataBar" priority="634">
      <dataBar>
        <cfvo type="min"/>
        <cfvo type="max"/>
        <color theme="0" tint="-0.34998626667073579"/>
      </dataBar>
      <extLst>
        <ext xmlns:x14="http://schemas.microsoft.com/office/spreadsheetml/2009/9/main" uri="{B025F937-C7B1-47D3-B67F-A62EFF666E3E}">
          <x14:id>{39699906-4492-4C9C-9AA1-9CC51C7A25EF}</x14:id>
        </ext>
      </extLst>
    </cfRule>
    <cfRule type="dataBar" priority="633">
      <dataBar showValue="0">
        <cfvo type="min"/>
        <cfvo type="max"/>
        <color theme="0" tint="-0.34998626667073579"/>
      </dataBar>
      <extLst>
        <ext xmlns:x14="http://schemas.microsoft.com/office/spreadsheetml/2009/9/main" uri="{B025F937-C7B1-47D3-B67F-A62EFF666E3E}">
          <x14:id>{990B6245-4B5C-4EB7-8984-23AE9F1038FB}</x14:id>
        </ext>
      </extLst>
    </cfRule>
  </conditionalFormatting>
  <conditionalFormatting sqref="K2251:K2260">
    <cfRule type="dataBar" priority="632">
      <dataBar>
        <cfvo type="min"/>
        <cfvo type="max"/>
        <color theme="0" tint="-0.499984740745262"/>
      </dataBar>
      <extLst>
        <ext xmlns:x14="http://schemas.microsoft.com/office/spreadsheetml/2009/9/main" uri="{B025F937-C7B1-47D3-B67F-A62EFF666E3E}">
          <x14:id>{A6EC139E-23ED-4130-8F35-027798628F7B}</x14:id>
        </ext>
      </extLst>
    </cfRule>
    <cfRule type="dataBar" priority="631">
      <dataBar showValue="0">
        <cfvo type="min"/>
        <cfvo type="max"/>
        <color rgb="FF638EC6"/>
      </dataBar>
      <extLst>
        <ext xmlns:x14="http://schemas.microsoft.com/office/spreadsheetml/2009/9/main" uri="{B025F937-C7B1-47D3-B67F-A62EFF666E3E}">
          <x14:id>{1F0D68D8-FD85-4787-857B-0DB107136A5D}</x14:id>
        </ext>
      </extLst>
    </cfRule>
    <cfRule type="dataBar" priority="630">
      <dataBar>
        <cfvo type="min"/>
        <cfvo type="max"/>
        <color theme="0" tint="-0.34998626667073579"/>
      </dataBar>
      <extLst>
        <ext xmlns:x14="http://schemas.microsoft.com/office/spreadsheetml/2009/9/main" uri="{B025F937-C7B1-47D3-B67F-A62EFF666E3E}">
          <x14:id>{49481C41-7A34-475F-87A1-E303551D88CD}</x14:id>
        </ext>
      </extLst>
    </cfRule>
    <cfRule type="dataBar" priority="629">
      <dataBar showValue="0">
        <cfvo type="min"/>
        <cfvo type="max"/>
        <color theme="0" tint="-0.34998626667073579"/>
      </dataBar>
      <extLst>
        <ext xmlns:x14="http://schemas.microsoft.com/office/spreadsheetml/2009/9/main" uri="{B025F937-C7B1-47D3-B67F-A62EFF666E3E}">
          <x14:id>{6724609D-F9C9-4D4C-A098-F755C6172F03}</x14:id>
        </ext>
      </extLst>
    </cfRule>
  </conditionalFormatting>
  <conditionalFormatting sqref="K2262:K2263">
    <cfRule type="dataBar" priority="628">
      <dataBar>
        <cfvo type="min"/>
        <cfvo type="max"/>
        <color theme="0" tint="-0.499984740745262"/>
      </dataBar>
      <extLst>
        <ext xmlns:x14="http://schemas.microsoft.com/office/spreadsheetml/2009/9/main" uri="{B025F937-C7B1-47D3-B67F-A62EFF666E3E}">
          <x14:id>{16C61109-FA4F-47FD-9565-13EC08AFBC20}</x14:id>
        </ext>
      </extLst>
    </cfRule>
    <cfRule type="dataBar" priority="627">
      <dataBar showValue="0">
        <cfvo type="min"/>
        <cfvo type="max"/>
        <color rgb="FF638EC6"/>
      </dataBar>
      <extLst>
        <ext xmlns:x14="http://schemas.microsoft.com/office/spreadsheetml/2009/9/main" uri="{B025F937-C7B1-47D3-B67F-A62EFF666E3E}">
          <x14:id>{54E700FB-FD3F-4CA7-A766-0975E5D146C5}</x14:id>
        </ext>
      </extLst>
    </cfRule>
    <cfRule type="dataBar" priority="626">
      <dataBar>
        <cfvo type="min"/>
        <cfvo type="max"/>
        <color theme="0" tint="-0.34998626667073579"/>
      </dataBar>
      <extLst>
        <ext xmlns:x14="http://schemas.microsoft.com/office/spreadsheetml/2009/9/main" uri="{B025F937-C7B1-47D3-B67F-A62EFF666E3E}">
          <x14:id>{76192F94-685E-4E40-99C9-44194546073A}</x14:id>
        </ext>
      </extLst>
    </cfRule>
    <cfRule type="dataBar" priority="625">
      <dataBar showValue="0">
        <cfvo type="min"/>
        <cfvo type="max"/>
        <color theme="0" tint="-0.34998626667073579"/>
      </dataBar>
      <extLst>
        <ext xmlns:x14="http://schemas.microsoft.com/office/spreadsheetml/2009/9/main" uri="{B025F937-C7B1-47D3-B67F-A62EFF666E3E}">
          <x14:id>{D3B6FCBC-1917-4EB8-ACCA-669C9DDB6637}</x14:id>
        </ext>
      </extLst>
    </cfRule>
  </conditionalFormatting>
  <conditionalFormatting sqref="K2265">
    <cfRule type="dataBar" priority="624">
      <dataBar>
        <cfvo type="min"/>
        <cfvo type="max"/>
        <color theme="0" tint="-0.499984740745262"/>
      </dataBar>
      <extLst>
        <ext xmlns:x14="http://schemas.microsoft.com/office/spreadsheetml/2009/9/main" uri="{B025F937-C7B1-47D3-B67F-A62EFF666E3E}">
          <x14:id>{5AB538E7-FDED-4416-9F4F-D9D87DEC8AA8}</x14:id>
        </ext>
      </extLst>
    </cfRule>
    <cfRule type="dataBar" priority="623">
      <dataBar showValue="0">
        <cfvo type="min"/>
        <cfvo type="max"/>
        <color rgb="FF638EC6"/>
      </dataBar>
      <extLst>
        <ext xmlns:x14="http://schemas.microsoft.com/office/spreadsheetml/2009/9/main" uri="{B025F937-C7B1-47D3-B67F-A62EFF666E3E}">
          <x14:id>{B9777DE9-B40C-4E2F-9879-B0C9C9C36EBA}</x14:id>
        </ext>
      </extLst>
    </cfRule>
    <cfRule type="dataBar" priority="622">
      <dataBar>
        <cfvo type="min"/>
        <cfvo type="max"/>
        <color theme="0" tint="-0.34998626667073579"/>
      </dataBar>
      <extLst>
        <ext xmlns:x14="http://schemas.microsoft.com/office/spreadsheetml/2009/9/main" uri="{B025F937-C7B1-47D3-B67F-A62EFF666E3E}">
          <x14:id>{855FBAE7-AFEF-4CBE-9CE9-BF4DD3749C5B}</x14:id>
        </ext>
      </extLst>
    </cfRule>
    <cfRule type="dataBar" priority="621">
      <dataBar showValue="0">
        <cfvo type="min"/>
        <cfvo type="max"/>
        <color theme="0" tint="-0.34998626667073579"/>
      </dataBar>
      <extLst>
        <ext xmlns:x14="http://schemas.microsoft.com/office/spreadsheetml/2009/9/main" uri="{B025F937-C7B1-47D3-B67F-A62EFF666E3E}">
          <x14:id>{42FEC683-CC76-4338-8101-2DB26CAD02CF}</x14:id>
        </ext>
      </extLst>
    </cfRule>
  </conditionalFormatting>
  <conditionalFormatting sqref="K2267:K2290">
    <cfRule type="dataBar" priority="620">
      <dataBar>
        <cfvo type="min"/>
        <cfvo type="max"/>
        <color theme="0" tint="-0.499984740745262"/>
      </dataBar>
      <extLst>
        <ext xmlns:x14="http://schemas.microsoft.com/office/spreadsheetml/2009/9/main" uri="{B025F937-C7B1-47D3-B67F-A62EFF666E3E}">
          <x14:id>{ADA2E261-621A-4524-ABE8-89F3A4671EE8}</x14:id>
        </ext>
      </extLst>
    </cfRule>
    <cfRule type="dataBar" priority="619">
      <dataBar showValue="0">
        <cfvo type="min"/>
        <cfvo type="max"/>
        <color rgb="FF638EC6"/>
      </dataBar>
      <extLst>
        <ext xmlns:x14="http://schemas.microsoft.com/office/spreadsheetml/2009/9/main" uri="{B025F937-C7B1-47D3-B67F-A62EFF666E3E}">
          <x14:id>{43914FAA-4191-4B4A-936C-E30F2494736F}</x14:id>
        </ext>
      </extLst>
    </cfRule>
    <cfRule type="dataBar" priority="618">
      <dataBar>
        <cfvo type="min"/>
        <cfvo type="max"/>
        <color theme="0" tint="-0.34998626667073579"/>
      </dataBar>
      <extLst>
        <ext xmlns:x14="http://schemas.microsoft.com/office/spreadsheetml/2009/9/main" uri="{B025F937-C7B1-47D3-B67F-A62EFF666E3E}">
          <x14:id>{73AF3B1A-7F17-473B-95A8-53BCC1A49EE6}</x14:id>
        </ext>
      </extLst>
    </cfRule>
    <cfRule type="dataBar" priority="617">
      <dataBar showValue="0">
        <cfvo type="min"/>
        <cfvo type="max"/>
        <color theme="0" tint="-0.34998626667073579"/>
      </dataBar>
      <extLst>
        <ext xmlns:x14="http://schemas.microsoft.com/office/spreadsheetml/2009/9/main" uri="{B025F937-C7B1-47D3-B67F-A62EFF666E3E}">
          <x14:id>{D5896189-8109-40F2-A8D1-B9A957FF3569}</x14:id>
        </ext>
      </extLst>
    </cfRule>
  </conditionalFormatting>
  <conditionalFormatting sqref="K2292:K2301">
    <cfRule type="dataBar" priority="616">
      <dataBar>
        <cfvo type="min"/>
        <cfvo type="max"/>
        <color theme="0" tint="-0.499984740745262"/>
      </dataBar>
      <extLst>
        <ext xmlns:x14="http://schemas.microsoft.com/office/spreadsheetml/2009/9/main" uri="{B025F937-C7B1-47D3-B67F-A62EFF666E3E}">
          <x14:id>{D3F1F04D-C7BF-4FD7-A363-DA88A63C2ECC}</x14:id>
        </ext>
      </extLst>
    </cfRule>
    <cfRule type="dataBar" priority="615">
      <dataBar showValue="0">
        <cfvo type="min"/>
        <cfvo type="max"/>
        <color rgb="FF638EC6"/>
      </dataBar>
      <extLst>
        <ext xmlns:x14="http://schemas.microsoft.com/office/spreadsheetml/2009/9/main" uri="{B025F937-C7B1-47D3-B67F-A62EFF666E3E}">
          <x14:id>{BC80AE20-697D-4AD1-949D-9149BE761B60}</x14:id>
        </ext>
      </extLst>
    </cfRule>
    <cfRule type="dataBar" priority="614">
      <dataBar>
        <cfvo type="min"/>
        <cfvo type="max"/>
        <color theme="0" tint="-0.34998626667073579"/>
      </dataBar>
      <extLst>
        <ext xmlns:x14="http://schemas.microsoft.com/office/spreadsheetml/2009/9/main" uri="{B025F937-C7B1-47D3-B67F-A62EFF666E3E}">
          <x14:id>{2D6332BE-B8B7-47DA-8587-18C5A364105E}</x14:id>
        </ext>
      </extLst>
    </cfRule>
    <cfRule type="dataBar" priority="613">
      <dataBar showValue="0">
        <cfvo type="min"/>
        <cfvo type="max"/>
        <color theme="0" tint="-0.34998626667073579"/>
      </dataBar>
      <extLst>
        <ext xmlns:x14="http://schemas.microsoft.com/office/spreadsheetml/2009/9/main" uri="{B025F937-C7B1-47D3-B67F-A62EFF666E3E}">
          <x14:id>{2C1F4452-1DAA-4984-B1E4-04F77EDCC21A}</x14:id>
        </ext>
      </extLst>
    </cfRule>
  </conditionalFormatting>
  <conditionalFormatting sqref="K2303:K2309">
    <cfRule type="dataBar" priority="612">
      <dataBar>
        <cfvo type="min"/>
        <cfvo type="max"/>
        <color theme="0" tint="-0.499984740745262"/>
      </dataBar>
      <extLst>
        <ext xmlns:x14="http://schemas.microsoft.com/office/spreadsheetml/2009/9/main" uri="{B025F937-C7B1-47D3-B67F-A62EFF666E3E}">
          <x14:id>{B1123F3F-8AA7-4D9A-BA75-99220A766C95}</x14:id>
        </ext>
      </extLst>
    </cfRule>
    <cfRule type="dataBar" priority="611">
      <dataBar showValue="0">
        <cfvo type="min"/>
        <cfvo type="max"/>
        <color rgb="FF638EC6"/>
      </dataBar>
      <extLst>
        <ext xmlns:x14="http://schemas.microsoft.com/office/spreadsheetml/2009/9/main" uri="{B025F937-C7B1-47D3-B67F-A62EFF666E3E}">
          <x14:id>{53228EE5-1362-458D-9A3F-31667AFDCB96}</x14:id>
        </ext>
      </extLst>
    </cfRule>
    <cfRule type="dataBar" priority="610">
      <dataBar>
        <cfvo type="min"/>
        <cfvo type="max"/>
        <color theme="0" tint="-0.34998626667073579"/>
      </dataBar>
      <extLst>
        <ext xmlns:x14="http://schemas.microsoft.com/office/spreadsheetml/2009/9/main" uri="{B025F937-C7B1-47D3-B67F-A62EFF666E3E}">
          <x14:id>{8BC12928-A8AE-4F8D-B20E-5648F241B6D5}</x14:id>
        </ext>
      </extLst>
    </cfRule>
    <cfRule type="dataBar" priority="609">
      <dataBar showValue="0">
        <cfvo type="min"/>
        <cfvo type="max"/>
        <color theme="0" tint="-0.34998626667073579"/>
      </dataBar>
      <extLst>
        <ext xmlns:x14="http://schemas.microsoft.com/office/spreadsheetml/2009/9/main" uri="{B025F937-C7B1-47D3-B67F-A62EFF666E3E}">
          <x14:id>{0318B9F0-BC61-41A3-A764-9A0EFF9D8B41}</x14:id>
        </ext>
      </extLst>
    </cfRule>
  </conditionalFormatting>
  <conditionalFormatting sqref="K2311:K2333">
    <cfRule type="dataBar" priority="608">
      <dataBar>
        <cfvo type="min"/>
        <cfvo type="max"/>
        <color theme="0" tint="-0.499984740745262"/>
      </dataBar>
      <extLst>
        <ext xmlns:x14="http://schemas.microsoft.com/office/spreadsheetml/2009/9/main" uri="{B025F937-C7B1-47D3-B67F-A62EFF666E3E}">
          <x14:id>{7FF66CD1-31FD-4985-BDF3-A8D1B64E05F5}</x14:id>
        </ext>
      </extLst>
    </cfRule>
    <cfRule type="dataBar" priority="607">
      <dataBar showValue="0">
        <cfvo type="min"/>
        <cfvo type="max"/>
        <color rgb="FF638EC6"/>
      </dataBar>
      <extLst>
        <ext xmlns:x14="http://schemas.microsoft.com/office/spreadsheetml/2009/9/main" uri="{B025F937-C7B1-47D3-B67F-A62EFF666E3E}">
          <x14:id>{A1F249BE-6972-409E-881A-7704008E2EF4}</x14:id>
        </ext>
      </extLst>
    </cfRule>
    <cfRule type="dataBar" priority="606">
      <dataBar>
        <cfvo type="min"/>
        <cfvo type="max"/>
        <color theme="0" tint="-0.34998626667073579"/>
      </dataBar>
      <extLst>
        <ext xmlns:x14="http://schemas.microsoft.com/office/spreadsheetml/2009/9/main" uri="{B025F937-C7B1-47D3-B67F-A62EFF666E3E}">
          <x14:id>{F2A69194-0B76-46E1-8A0D-39FDA8A63B10}</x14:id>
        </ext>
      </extLst>
    </cfRule>
    <cfRule type="dataBar" priority="605">
      <dataBar showValue="0">
        <cfvo type="min"/>
        <cfvo type="max"/>
        <color theme="0" tint="-0.34998626667073579"/>
      </dataBar>
      <extLst>
        <ext xmlns:x14="http://schemas.microsoft.com/office/spreadsheetml/2009/9/main" uri="{B025F937-C7B1-47D3-B67F-A62EFF666E3E}">
          <x14:id>{CDFF0B30-895C-4971-BBFA-10306D7EBA6F}</x14:id>
        </ext>
      </extLst>
    </cfRule>
  </conditionalFormatting>
  <conditionalFormatting sqref="K2335:K2337">
    <cfRule type="dataBar" priority="604">
      <dataBar>
        <cfvo type="min"/>
        <cfvo type="max"/>
        <color theme="0" tint="-0.499984740745262"/>
      </dataBar>
      <extLst>
        <ext xmlns:x14="http://schemas.microsoft.com/office/spreadsheetml/2009/9/main" uri="{B025F937-C7B1-47D3-B67F-A62EFF666E3E}">
          <x14:id>{3E4630E1-F4C0-48CF-B257-CD267E56842E}</x14:id>
        </ext>
      </extLst>
    </cfRule>
    <cfRule type="dataBar" priority="603">
      <dataBar showValue="0">
        <cfvo type="min"/>
        <cfvo type="max"/>
        <color rgb="FF638EC6"/>
      </dataBar>
      <extLst>
        <ext xmlns:x14="http://schemas.microsoft.com/office/spreadsheetml/2009/9/main" uri="{B025F937-C7B1-47D3-B67F-A62EFF666E3E}">
          <x14:id>{78CEEFC4-79CF-44EA-BDE6-FF7BDB50930B}</x14:id>
        </ext>
      </extLst>
    </cfRule>
    <cfRule type="dataBar" priority="602">
      <dataBar>
        <cfvo type="min"/>
        <cfvo type="max"/>
        <color theme="0" tint="-0.34998626667073579"/>
      </dataBar>
      <extLst>
        <ext xmlns:x14="http://schemas.microsoft.com/office/spreadsheetml/2009/9/main" uri="{B025F937-C7B1-47D3-B67F-A62EFF666E3E}">
          <x14:id>{A7A9CBE6-BE03-43EB-9EC1-DA19AC2C9C92}</x14:id>
        </ext>
      </extLst>
    </cfRule>
    <cfRule type="dataBar" priority="601">
      <dataBar showValue="0">
        <cfvo type="min"/>
        <cfvo type="max"/>
        <color theme="0" tint="-0.34998626667073579"/>
      </dataBar>
      <extLst>
        <ext xmlns:x14="http://schemas.microsoft.com/office/spreadsheetml/2009/9/main" uri="{B025F937-C7B1-47D3-B67F-A62EFF666E3E}">
          <x14:id>{BBD6B0FC-E198-4EAA-B22E-A7E0F5295184}</x14:id>
        </ext>
      </extLst>
    </cfRule>
  </conditionalFormatting>
  <conditionalFormatting sqref="K2339:K2343">
    <cfRule type="dataBar" priority="600">
      <dataBar>
        <cfvo type="min"/>
        <cfvo type="max"/>
        <color theme="0" tint="-0.499984740745262"/>
      </dataBar>
      <extLst>
        <ext xmlns:x14="http://schemas.microsoft.com/office/spreadsheetml/2009/9/main" uri="{B025F937-C7B1-47D3-B67F-A62EFF666E3E}">
          <x14:id>{C75B49E4-B677-479B-AAAC-5821EB1EA7F0}</x14:id>
        </ext>
      </extLst>
    </cfRule>
    <cfRule type="dataBar" priority="599">
      <dataBar showValue="0">
        <cfvo type="min"/>
        <cfvo type="max"/>
        <color rgb="FF638EC6"/>
      </dataBar>
      <extLst>
        <ext xmlns:x14="http://schemas.microsoft.com/office/spreadsheetml/2009/9/main" uri="{B025F937-C7B1-47D3-B67F-A62EFF666E3E}">
          <x14:id>{D761BC68-9597-43CA-B3D0-997B30CDAABE}</x14:id>
        </ext>
      </extLst>
    </cfRule>
    <cfRule type="dataBar" priority="598">
      <dataBar>
        <cfvo type="min"/>
        <cfvo type="max"/>
        <color theme="0" tint="-0.34998626667073579"/>
      </dataBar>
      <extLst>
        <ext xmlns:x14="http://schemas.microsoft.com/office/spreadsheetml/2009/9/main" uri="{B025F937-C7B1-47D3-B67F-A62EFF666E3E}">
          <x14:id>{3F8178BF-607F-4EF4-ABDE-EF6AE35181FF}</x14:id>
        </ext>
      </extLst>
    </cfRule>
    <cfRule type="dataBar" priority="597">
      <dataBar showValue="0">
        <cfvo type="min"/>
        <cfvo type="max"/>
        <color theme="0" tint="-0.34998626667073579"/>
      </dataBar>
      <extLst>
        <ext xmlns:x14="http://schemas.microsoft.com/office/spreadsheetml/2009/9/main" uri="{B025F937-C7B1-47D3-B67F-A62EFF666E3E}">
          <x14:id>{78CF16F8-C96D-44C0-BAA3-2B845F1BD0CA}</x14:id>
        </ext>
      </extLst>
    </cfRule>
  </conditionalFormatting>
  <conditionalFormatting sqref="K2345:K2349">
    <cfRule type="dataBar" priority="596">
      <dataBar>
        <cfvo type="min"/>
        <cfvo type="max"/>
        <color theme="0" tint="-0.499984740745262"/>
      </dataBar>
      <extLst>
        <ext xmlns:x14="http://schemas.microsoft.com/office/spreadsheetml/2009/9/main" uri="{B025F937-C7B1-47D3-B67F-A62EFF666E3E}">
          <x14:id>{B7FD4D0B-ED2F-4E21-B333-EE11C255C909}</x14:id>
        </ext>
      </extLst>
    </cfRule>
    <cfRule type="dataBar" priority="595">
      <dataBar showValue="0">
        <cfvo type="min"/>
        <cfvo type="max"/>
        <color rgb="FF638EC6"/>
      </dataBar>
      <extLst>
        <ext xmlns:x14="http://schemas.microsoft.com/office/spreadsheetml/2009/9/main" uri="{B025F937-C7B1-47D3-B67F-A62EFF666E3E}">
          <x14:id>{5B9BA04C-9764-4035-9F9F-7C3D3F9585B6}</x14:id>
        </ext>
      </extLst>
    </cfRule>
    <cfRule type="dataBar" priority="594">
      <dataBar>
        <cfvo type="min"/>
        <cfvo type="max"/>
        <color theme="0" tint="-0.34998626667073579"/>
      </dataBar>
      <extLst>
        <ext xmlns:x14="http://schemas.microsoft.com/office/spreadsheetml/2009/9/main" uri="{B025F937-C7B1-47D3-B67F-A62EFF666E3E}">
          <x14:id>{2996C72D-59DC-40E5-A17C-391ED0624DEA}</x14:id>
        </ext>
      </extLst>
    </cfRule>
    <cfRule type="dataBar" priority="593">
      <dataBar showValue="0">
        <cfvo type="min"/>
        <cfvo type="max"/>
        <color theme="0" tint="-0.34998626667073579"/>
      </dataBar>
      <extLst>
        <ext xmlns:x14="http://schemas.microsoft.com/office/spreadsheetml/2009/9/main" uri="{B025F937-C7B1-47D3-B67F-A62EFF666E3E}">
          <x14:id>{F8E06863-C0DD-4573-82FA-CB9D4EE2A3E5}</x14:id>
        </ext>
      </extLst>
    </cfRule>
  </conditionalFormatting>
  <conditionalFormatting sqref="K2351:K2357">
    <cfRule type="dataBar" priority="592">
      <dataBar>
        <cfvo type="min"/>
        <cfvo type="max"/>
        <color theme="0" tint="-0.499984740745262"/>
      </dataBar>
      <extLst>
        <ext xmlns:x14="http://schemas.microsoft.com/office/spreadsheetml/2009/9/main" uri="{B025F937-C7B1-47D3-B67F-A62EFF666E3E}">
          <x14:id>{1FAE9790-AABF-45FD-9BD9-834B7AA0BDFA}</x14:id>
        </ext>
      </extLst>
    </cfRule>
    <cfRule type="dataBar" priority="591">
      <dataBar showValue="0">
        <cfvo type="min"/>
        <cfvo type="max"/>
        <color rgb="FF638EC6"/>
      </dataBar>
      <extLst>
        <ext xmlns:x14="http://schemas.microsoft.com/office/spreadsheetml/2009/9/main" uri="{B025F937-C7B1-47D3-B67F-A62EFF666E3E}">
          <x14:id>{03FF4E6B-6A11-4383-B94D-FAE0CCC1F7B2}</x14:id>
        </ext>
      </extLst>
    </cfRule>
    <cfRule type="dataBar" priority="590">
      <dataBar>
        <cfvo type="min"/>
        <cfvo type="max"/>
        <color theme="0" tint="-0.34998626667073579"/>
      </dataBar>
      <extLst>
        <ext xmlns:x14="http://schemas.microsoft.com/office/spreadsheetml/2009/9/main" uri="{B025F937-C7B1-47D3-B67F-A62EFF666E3E}">
          <x14:id>{A9D4D696-E31E-42EA-A2E9-FB662E08851D}</x14:id>
        </ext>
      </extLst>
    </cfRule>
    <cfRule type="dataBar" priority="589">
      <dataBar showValue="0">
        <cfvo type="min"/>
        <cfvo type="max"/>
        <color theme="0" tint="-0.34998626667073579"/>
      </dataBar>
      <extLst>
        <ext xmlns:x14="http://schemas.microsoft.com/office/spreadsheetml/2009/9/main" uri="{B025F937-C7B1-47D3-B67F-A62EFF666E3E}">
          <x14:id>{9A1A175E-AD70-4CB0-A13B-22B00B4436B5}</x14:id>
        </ext>
      </extLst>
    </cfRule>
  </conditionalFormatting>
  <conditionalFormatting sqref="K2359">
    <cfRule type="dataBar" priority="588">
      <dataBar>
        <cfvo type="min"/>
        <cfvo type="max"/>
        <color theme="0" tint="-0.499984740745262"/>
      </dataBar>
      <extLst>
        <ext xmlns:x14="http://schemas.microsoft.com/office/spreadsheetml/2009/9/main" uri="{B025F937-C7B1-47D3-B67F-A62EFF666E3E}">
          <x14:id>{7DEC5050-CD8D-49DE-A3CC-50D4D92961CC}</x14:id>
        </ext>
      </extLst>
    </cfRule>
    <cfRule type="dataBar" priority="587">
      <dataBar showValue="0">
        <cfvo type="min"/>
        <cfvo type="max"/>
        <color rgb="FF638EC6"/>
      </dataBar>
      <extLst>
        <ext xmlns:x14="http://schemas.microsoft.com/office/spreadsheetml/2009/9/main" uri="{B025F937-C7B1-47D3-B67F-A62EFF666E3E}">
          <x14:id>{CD12594A-1B13-4BB0-9A31-C4F29541BBD5}</x14:id>
        </ext>
      </extLst>
    </cfRule>
    <cfRule type="dataBar" priority="586">
      <dataBar>
        <cfvo type="min"/>
        <cfvo type="max"/>
        <color theme="0" tint="-0.34998626667073579"/>
      </dataBar>
      <extLst>
        <ext xmlns:x14="http://schemas.microsoft.com/office/spreadsheetml/2009/9/main" uri="{B025F937-C7B1-47D3-B67F-A62EFF666E3E}">
          <x14:id>{F6822ABC-1035-48D8-88BA-69E55DBF8233}</x14:id>
        </ext>
      </extLst>
    </cfRule>
    <cfRule type="dataBar" priority="585">
      <dataBar showValue="0">
        <cfvo type="min"/>
        <cfvo type="max"/>
        <color theme="0" tint="-0.34998626667073579"/>
      </dataBar>
      <extLst>
        <ext xmlns:x14="http://schemas.microsoft.com/office/spreadsheetml/2009/9/main" uri="{B025F937-C7B1-47D3-B67F-A62EFF666E3E}">
          <x14:id>{E43BB483-3E3F-4285-A34C-63FD2D14BDE6}</x14:id>
        </ext>
      </extLst>
    </cfRule>
  </conditionalFormatting>
  <conditionalFormatting sqref="K2361:K2375">
    <cfRule type="dataBar" priority="584">
      <dataBar>
        <cfvo type="min"/>
        <cfvo type="max"/>
        <color theme="0" tint="-0.499984740745262"/>
      </dataBar>
      <extLst>
        <ext xmlns:x14="http://schemas.microsoft.com/office/spreadsheetml/2009/9/main" uri="{B025F937-C7B1-47D3-B67F-A62EFF666E3E}">
          <x14:id>{0122349F-68C9-4D7F-AE62-4D73FB008B15}</x14:id>
        </ext>
      </extLst>
    </cfRule>
    <cfRule type="dataBar" priority="583">
      <dataBar showValue="0">
        <cfvo type="min"/>
        <cfvo type="max"/>
        <color rgb="FF638EC6"/>
      </dataBar>
      <extLst>
        <ext xmlns:x14="http://schemas.microsoft.com/office/spreadsheetml/2009/9/main" uri="{B025F937-C7B1-47D3-B67F-A62EFF666E3E}">
          <x14:id>{FB315B47-A0BA-4BAF-9BA9-B65BF1EB1DE0}</x14:id>
        </ext>
      </extLst>
    </cfRule>
    <cfRule type="dataBar" priority="582">
      <dataBar>
        <cfvo type="min"/>
        <cfvo type="max"/>
        <color theme="0" tint="-0.34998626667073579"/>
      </dataBar>
      <extLst>
        <ext xmlns:x14="http://schemas.microsoft.com/office/spreadsheetml/2009/9/main" uri="{B025F937-C7B1-47D3-B67F-A62EFF666E3E}">
          <x14:id>{E6E5083F-58D7-4FC9-A65D-20C885CD947D}</x14:id>
        </ext>
      </extLst>
    </cfRule>
    <cfRule type="dataBar" priority="581">
      <dataBar showValue="0">
        <cfvo type="min"/>
        <cfvo type="max"/>
        <color theme="0" tint="-0.34998626667073579"/>
      </dataBar>
      <extLst>
        <ext xmlns:x14="http://schemas.microsoft.com/office/spreadsheetml/2009/9/main" uri="{B025F937-C7B1-47D3-B67F-A62EFF666E3E}">
          <x14:id>{E3CDA184-BCD7-435C-846F-DF8821ABF3CF}</x14:id>
        </ext>
      </extLst>
    </cfRule>
  </conditionalFormatting>
  <conditionalFormatting sqref="K2377:K2391">
    <cfRule type="dataBar" priority="580">
      <dataBar>
        <cfvo type="min"/>
        <cfvo type="max"/>
        <color theme="0" tint="-0.499984740745262"/>
      </dataBar>
      <extLst>
        <ext xmlns:x14="http://schemas.microsoft.com/office/spreadsheetml/2009/9/main" uri="{B025F937-C7B1-47D3-B67F-A62EFF666E3E}">
          <x14:id>{82A6578E-2C41-4435-AE9C-4C15FD2CE6EA}</x14:id>
        </ext>
      </extLst>
    </cfRule>
    <cfRule type="dataBar" priority="579">
      <dataBar showValue="0">
        <cfvo type="min"/>
        <cfvo type="max"/>
        <color rgb="FF638EC6"/>
      </dataBar>
      <extLst>
        <ext xmlns:x14="http://schemas.microsoft.com/office/spreadsheetml/2009/9/main" uri="{B025F937-C7B1-47D3-B67F-A62EFF666E3E}">
          <x14:id>{AC7788F8-05F5-4DFB-8617-36FE5B53FDF2}</x14:id>
        </ext>
      </extLst>
    </cfRule>
    <cfRule type="dataBar" priority="578">
      <dataBar>
        <cfvo type="min"/>
        <cfvo type="max"/>
        <color theme="0" tint="-0.34998626667073579"/>
      </dataBar>
      <extLst>
        <ext xmlns:x14="http://schemas.microsoft.com/office/spreadsheetml/2009/9/main" uri="{B025F937-C7B1-47D3-B67F-A62EFF666E3E}">
          <x14:id>{B925B21B-D0CF-48B9-AF54-00CE5EA16AE9}</x14:id>
        </ext>
      </extLst>
    </cfRule>
    <cfRule type="dataBar" priority="577">
      <dataBar showValue="0">
        <cfvo type="min"/>
        <cfvo type="max"/>
        <color theme="0" tint="-0.34998626667073579"/>
      </dataBar>
      <extLst>
        <ext xmlns:x14="http://schemas.microsoft.com/office/spreadsheetml/2009/9/main" uri="{B025F937-C7B1-47D3-B67F-A62EFF666E3E}">
          <x14:id>{14A8A12F-91AF-49A1-B0CD-4F16870B7AF6}</x14:id>
        </ext>
      </extLst>
    </cfRule>
  </conditionalFormatting>
  <conditionalFormatting sqref="K2393:K2400">
    <cfRule type="dataBar" priority="574">
      <dataBar>
        <cfvo type="min"/>
        <cfvo type="max"/>
        <color theme="0" tint="-0.34998626667073579"/>
      </dataBar>
      <extLst>
        <ext xmlns:x14="http://schemas.microsoft.com/office/spreadsheetml/2009/9/main" uri="{B025F937-C7B1-47D3-B67F-A62EFF666E3E}">
          <x14:id>{41DEE23F-0026-4E68-9222-326263A630BA}</x14:id>
        </ext>
      </extLst>
    </cfRule>
    <cfRule type="dataBar" priority="576">
      <dataBar>
        <cfvo type="min"/>
        <cfvo type="max"/>
        <color theme="0" tint="-0.499984740745262"/>
      </dataBar>
      <extLst>
        <ext xmlns:x14="http://schemas.microsoft.com/office/spreadsheetml/2009/9/main" uri="{B025F937-C7B1-47D3-B67F-A62EFF666E3E}">
          <x14:id>{1AD9783D-8453-434E-9132-A1F8D8AEE94E}</x14:id>
        </ext>
      </extLst>
    </cfRule>
    <cfRule type="dataBar" priority="575">
      <dataBar showValue="0">
        <cfvo type="min"/>
        <cfvo type="max"/>
        <color rgb="FF638EC6"/>
      </dataBar>
      <extLst>
        <ext xmlns:x14="http://schemas.microsoft.com/office/spreadsheetml/2009/9/main" uri="{B025F937-C7B1-47D3-B67F-A62EFF666E3E}">
          <x14:id>{205B2D81-F6CE-4572-82E4-A3E5120FBFC7}</x14:id>
        </ext>
      </extLst>
    </cfRule>
    <cfRule type="dataBar" priority="573">
      <dataBar showValue="0">
        <cfvo type="min"/>
        <cfvo type="max"/>
        <color theme="0" tint="-0.34998626667073579"/>
      </dataBar>
      <extLst>
        <ext xmlns:x14="http://schemas.microsoft.com/office/spreadsheetml/2009/9/main" uri="{B025F937-C7B1-47D3-B67F-A62EFF666E3E}">
          <x14:id>{90D1AB17-775F-4F23-BE83-43F48EBD0934}</x14:id>
        </ext>
      </extLst>
    </cfRule>
  </conditionalFormatting>
  <conditionalFormatting sqref="K2402:K2404">
    <cfRule type="dataBar" priority="572">
      <dataBar>
        <cfvo type="min"/>
        <cfvo type="max"/>
        <color theme="0" tint="-0.499984740745262"/>
      </dataBar>
      <extLst>
        <ext xmlns:x14="http://schemas.microsoft.com/office/spreadsheetml/2009/9/main" uri="{B025F937-C7B1-47D3-B67F-A62EFF666E3E}">
          <x14:id>{ECC59987-F13F-4D9D-8F0E-B50B4217E4D4}</x14:id>
        </ext>
      </extLst>
    </cfRule>
    <cfRule type="dataBar" priority="571">
      <dataBar showValue="0">
        <cfvo type="min"/>
        <cfvo type="max"/>
        <color rgb="FF638EC6"/>
      </dataBar>
      <extLst>
        <ext xmlns:x14="http://schemas.microsoft.com/office/spreadsheetml/2009/9/main" uri="{B025F937-C7B1-47D3-B67F-A62EFF666E3E}">
          <x14:id>{E40DF370-CDEC-4C27-8463-6E3AD627B4B3}</x14:id>
        </ext>
      </extLst>
    </cfRule>
    <cfRule type="dataBar" priority="570">
      <dataBar>
        <cfvo type="min"/>
        <cfvo type="max"/>
        <color theme="0" tint="-0.34998626667073579"/>
      </dataBar>
      <extLst>
        <ext xmlns:x14="http://schemas.microsoft.com/office/spreadsheetml/2009/9/main" uri="{B025F937-C7B1-47D3-B67F-A62EFF666E3E}">
          <x14:id>{DCCFE1BA-DFA9-404C-9304-07D89313860E}</x14:id>
        </ext>
      </extLst>
    </cfRule>
    <cfRule type="dataBar" priority="569">
      <dataBar showValue="0">
        <cfvo type="min"/>
        <cfvo type="max"/>
        <color theme="0" tint="-0.34998626667073579"/>
      </dataBar>
      <extLst>
        <ext xmlns:x14="http://schemas.microsoft.com/office/spreadsheetml/2009/9/main" uri="{B025F937-C7B1-47D3-B67F-A62EFF666E3E}">
          <x14:id>{C2EE9897-CA7C-4DCA-BDB7-624B3C265FBD}</x14:id>
        </ext>
      </extLst>
    </cfRule>
  </conditionalFormatting>
  <conditionalFormatting sqref="K2406:K2418">
    <cfRule type="dataBar" priority="1093">
      <dataBar showValue="0">
        <cfvo type="min"/>
        <cfvo type="max"/>
        <color theme="0" tint="-0.34998626667073579"/>
      </dataBar>
      <extLst>
        <ext xmlns:x14="http://schemas.microsoft.com/office/spreadsheetml/2009/9/main" uri="{B025F937-C7B1-47D3-B67F-A62EFF666E3E}">
          <x14:id>{B45DFFF8-B814-400E-B945-099295B3255F}</x14:id>
        </ext>
      </extLst>
    </cfRule>
    <cfRule type="dataBar" priority="1094">
      <dataBar>
        <cfvo type="min"/>
        <cfvo type="max"/>
        <color theme="0" tint="-0.34998626667073579"/>
      </dataBar>
      <extLst>
        <ext xmlns:x14="http://schemas.microsoft.com/office/spreadsheetml/2009/9/main" uri="{B025F937-C7B1-47D3-B67F-A62EFF666E3E}">
          <x14:id>{E9053D50-CD3E-4B60-8219-85F043FFEEE6}</x14:id>
        </ext>
      </extLst>
    </cfRule>
    <cfRule type="dataBar" priority="1095">
      <dataBar showValue="0">
        <cfvo type="min"/>
        <cfvo type="max"/>
        <color rgb="FF638EC6"/>
      </dataBar>
      <extLst>
        <ext xmlns:x14="http://schemas.microsoft.com/office/spreadsheetml/2009/9/main" uri="{B025F937-C7B1-47D3-B67F-A62EFF666E3E}">
          <x14:id>{F36715FA-086E-48FE-8E32-948BA93B1BED}</x14:id>
        </ext>
      </extLst>
    </cfRule>
    <cfRule type="dataBar" priority="1096">
      <dataBar>
        <cfvo type="min"/>
        <cfvo type="max"/>
        <color theme="0" tint="-0.499984740745262"/>
      </dataBar>
      <extLst>
        <ext xmlns:x14="http://schemas.microsoft.com/office/spreadsheetml/2009/9/main" uri="{B025F937-C7B1-47D3-B67F-A62EFF666E3E}">
          <x14:id>{06A710D6-59F2-459F-90C2-9A87709DE6EB}</x14:id>
        </ext>
      </extLst>
    </cfRule>
  </conditionalFormatting>
  <conditionalFormatting sqref="K2419 K2250 K2244 K2261 K2264 K2266 K2291 K2302 K2310 K2334 K2338 K2344 K2350 K2358 K2360 K2376 K2392 K2401 K2405 K2427 K2451 K2468">
    <cfRule type="dataBar" priority="641">
      <dataBar showValue="0">
        <cfvo type="min"/>
        <cfvo type="max"/>
        <color theme="0" tint="-0.34998626667073579"/>
      </dataBar>
      <extLst>
        <ext xmlns:x14="http://schemas.microsoft.com/office/spreadsheetml/2009/9/main" uri="{B025F937-C7B1-47D3-B67F-A62EFF666E3E}">
          <x14:id>{A95C39DC-49C8-4D35-8BFE-18C657A947AD}</x14:id>
        </ext>
      </extLst>
    </cfRule>
    <cfRule type="dataBar" priority="642">
      <dataBar>
        <cfvo type="min"/>
        <cfvo type="max"/>
        <color theme="0" tint="-0.34998626667073579"/>
      </dataBar>
      <extLst>
        <ext xmlns:x14="http://schemas.microsoft.com/office/spreadsheetml/2009/9/main" uri="{B025F937-C7B1-47D3-B67F-A62EFF666E3E}">
          <x14:id>{BB6F77FC-6F5B-4246-938F-7F25356296DB}</x14:id>
        </ext>
      </extLst>
    </cfRule>
    <cfRule type="dataBar" priority="643">
      <dataBar showValue="0">
        <cfvo type="min"/>
        <cfvo type="max"/>
        <color rgb="FF638EC6"/>
      </dataBar>
      <extLst>
        <ext xmlns:x14="http://schemas.microsoft.com/office/spreadsheetml/2009/9/main" uri="{B025F937-C7B1-47D3-B67F-A62EFF666E3E}">
          <x14:id>{E4B92C23-F8BC-4D30-AACE-B979C65EB4B8}</x14:id>
        </ext>
      </extLst>
    </cfRule>
    <cfRule type="dataBar" priority="644">
      <dataBar>
        <cfvo type="min"/>
        <cfvo type="max"/>
        <color theme="0" tint="-0.499984740745262"/>
      </dataBar>
      <extLst>
        <ext xmlns:x14="http://schemas.microsoft.com/office/spreadsheetml/2009/9/main" uri="{B025F937-C7B1-47D3-B67F-A62EFF666E3E}">
          <x14:id>{3DF25CB9-AE07-4004-A6AC-30B601FEDA6B}</x14:id>
        </ext>
      </extLst>
    </cfRule>
  </conditionalFormatting>
  <conditionalFormatting sqref="K2420:K2426">
    <cfRule type="dataBar" priority="568">
      <dataBar>
        <cfvo type="min"/>
        <cfvo type="max"/>
        <color theme="0" tint="-0.499984740745262"/>
      </dataBar>
      <extLst>
        <ext xmlns:x14="http://schemas.microsoft.com/office/spreadsheetml/2009/9/main" uri="{B025F937-C7B1-47D3-B67F-A62EFF666E3E}">
          <x14:id>{55F75708-D8BF-4611-9BFD-9362055A7F3E}</x14:id>
        </ext>
      </extLst>
    </cfRule>
    <cfRule type="dataBar" priority="567">
      <dataBar showValue="0">
        <cfvo type="min"/>
        <cfvo type="max"/>
        <color rgb="FF638EC6"/>
      </dataBar>
      <extLst>
        <ext xmlns:x14="http://schemas.microsoft.com/office/spreadsheetml/2009/9/main" uri="{B025F937-C7B1-47D3-B67F-A62EFF666E3E}">
          <x14:id>{F1F095B6-6EDD-4290-86C4-E381188B17A8}</x14:id>
        </ext>
      </extLst>
    </cfRule>
    <cfRule type="dataBar" priority="566">
      <dataBar>
        <cfvo type="min"/>
        <cfvo type="max"/>
        <color theme="0" tint="-0.34998626667073579"/>
      </dataBar>
      <extLst>
        <ext xmlns:x14="http://schemas.microsoft.com/office/spreadsheetml/2009/9/main" uri="{B025F937-C7B1-47D3-B67F-A62EFF666E3E}">
          <x14:id>{31DF1E73-E58C-4A02-8310-BE9C30728922}</x14:id>
        </ext>
      </extLst>
    </cfRule>
    <cfRule type="dataBar" priority="565">
      <dataBar showValue="0">
        <cfvo type="min"/>
        <cfvo type="max"/>
        <color theme="0" tint="-0.34998626667073579"/>
      </dataBar>
      <extLst>
        <ext xmlns:x14="http://schemas.microsoft.com/office/spreadsheetml/2009/9/main" uri="{B025F937-C7B1-47D3-B67F-A62EFF666E3E}">
          <x14:id>{EC08B376-B2EF-4296-BA02-FCCD5ADDA27D}</x14:id>
        </ext>
      </extLst>
    </cfRule>
  </conditionalFormatting>
  <conditionalFormatting sqref="K2428:K2450">
    <cfRule type="dataBar" priority="564">
      <dataBar>
        <cfvo type="min"/>
        <cfvo type="max"/>
        <color theme="0" tint="-0.499984740745262"/>
      </dataBar>
      <extLst>
        <ext xmlns:x14="http://schemas.microsoft.com/office/spreadsheetml/2009/9/main" uri="{B025F937-C7B1-47D3-B67F-A62EFF666E3E}">
          <x14:id>{602522EA-A298-454B-BF79-6BA0A528A513}</x14:id>
        </ext>
      </extLst>
    </cfRule>
    <cfRule type="dataBar" priority="563">
      <dataBar showValue="0">
        <cfvo type="min"/>
        <cfvo type="max"/>
        <color rgb="FF638EC6"/>
      </dataBar>
      <extLst>
        <ext xmlns:x14="http://schemas.microsoft.com/office/spreadsheetml/2009/9/main" uri="{B025F937-C7B1-47D3-B67F-A62EFF666E3E}">
          <x14:id>{C5D248CB-4B80-403A-A1B6-82AE8D2AE018}</x14:id>
        </ext>
      </extLst>
    </cfRule>
    <cfRule type="dataBar" priority="562">
      <dataBar>
        <cfvo type="min"/>
        <cfvo type="max"/>
        <color theme="0" tint="-0.34998626667073579"/>
      </dataBar>
      <extLst>
        <ext xmlns:x14="http://schemas.microsoft.com/office/spreadsheetml/2009/9/main" uri="{B025F937-C7B1-47D3-B67F-A62EFF666E3E}">
          <x14:id>{77498850-446E-4B14-A7BC-053C98BCDBED}</x14:id>
        </ext>
      </extLst>
    </cfRule>
    <cfRule type="dataBar" priority="561">
      <dataBar showValue="0">
        <cfvo type="min"/>
        <cfvo type="max"/>
        <color theme="0" tint="-0.34998626667073579"/>
      </dataBar>
      <extLst>
        <ext xmlns:x14="http://schemas.microsoft.com/office/spreadsheetml/2009/9/main" uri="{B025F937-C7B1-47D3-B67F-A62EFF666E3E}">
          <x14:id>{6BC8ACEF-F19F-47DC-9117-124928E32E0E}</x14:id>
        </ext>
      </extLst>
    </cfRule>
  </conditionalFormatting>
  <conditionalFormatting sqref="K2452:K2467">
    <cfRule type="dataBar" priority="560">
      <dataBar>
        <cfvo type="min"/>
        <cfvo type="max"/>
        <color theme="0" tint="-0.499984740745262"/>
      </dataBar>
      <extLst>
        <ext xmlns:x14="http://schemas.microsoft.com/office/spreadsheetml/2009/9/main" uri="{B025F937-C7B1-47D3-B67F-A62EFF666E3E}">
          <x14:id>{1543FC65-E67A-4FB4-9CAE-FDF8152295AD}</x14:id>
        </ext>
      </extLst>
    </cfRule>
    <cfRule type="dataBar" priority="559">
      <dataBar showValue="0">
        <cfvo type="min"/>
        <cfvo type="max"/>
        <color rgb="FF638EC6"/>
      </dataBar>
      <extLst>
        <ext xmlns:x14="http://schemas.microsoft.com/office/spreadsheetml/2009/9/main" uri="{B025F937-C7B1-47D3-B67F-A62EFF666E3E}">
          <x14:id>{4C64DA3C-65FB-44B4-868F-A29D7D5BDDD6}</x14:id>
        </ext>
      </extLst>
    </cfRule>
    <cfRule type="dataBar" priority="558">
      <dataBar>
        <cfvo type="min"/>
        <cfvo type="max"/>
        <color theme="0" tint="-0.34998626667073579"/>
      </dataBar>
      <extLst>
        <ext xmlns:x14="http://schemas.microsoft.com/office/spreadsheetml/2009/9/main" uri="{B025F937-C7B1-47D3-B67F-A62EFF666E3E}">
          <x14:id>{2D9B3F1F-F923-4460-B797-6091CA7AE8DE}</x14:id>
        </ext>
      </extLst>
    </cfRule>
    <cfRule type="dataBar" priority="557">
      <dataBar showValue="0">
        <cfvo type="min"/>
        <cfvo type="max"/>
        <color theme="0" tint="-0.34998626667073579"/>
      </dataBar>
      <extLst>
        <ext xmlns:x14="http://schemas.microsoft.com/office/spreadsheetml/2009/9/main" uri="{B025F937-C7B1-47D3-B67F-A62EFF666E3E}">
          <x14:id>{972EB0A9-4671-4981-8521-8978C0DCAD72}</x14:id>
        </ext>
      </extLst>
    </cfRule>
  </conditionalFormatting>
  <conditionalFormatting sqref="K2469:K2488">
    <cfRule type="dataBar" priority="556">
      <dataBar>
        <cfvo type="min"/>
        <cfvo type="max"/>
        <color theme="0" tint="-0.499984740745262"/>
      </dataBar>
      <extLst>
        <ext xmlns:x14="http://schemas.microsoft.com/office/spreadsheetml/2009/9/main" uri="{B025F937-C7B1-47D3-B67F-A62EFF666E3E}">
          <x14:id>{26DD9850-8F03-4ED3-A902-36227B9DDB69}</x14:id>
        </ext>
      </extLst>
    </cfRule>
    <cfRule type="dataBar" priority="555">
      <dataBar showValue="0">
        <cfvo type="min"/>
        <cfvo type="max"/>
        <color rgb="FF638EC6"/>
      </dataBar>
      <extLst>
        <ext xmlns:x14="http://schemas.microsoft.com/office/spreadsheetml/2009/9/main" uri="{B025F937-C7B1-47D3-B67F-A62EFF666E3E}">
          <x14:id>{A421536A-9634-4FAF-9441-5C1FF36FF5DB}</x14:id>
        </ext>
      </extLst>
    </cfRule>
    <cfRule type="dataBar" priority="554">
      <dataBar>
        <cfvo type="min"/>
        <cfvo type="max"/>
        <color theme="0" tint="-0.34998626667073579"/>
      </dataBar>
      <extLst>
        <ext xmlns:x14="http://schemas.microsoft.com/office/spreadsheetml/2009/9/main" uri="{B025F937-C7B1-47D3-B67F-A62EFF666E3E}">
          <x14:id>{200C96D0-AD33-4ED6-8F08-2B8127B2F82A}</x14:id>
        </ext>
      </extLst>
    </cfRule>
    <cfRule type="dataBar" priority="553">
      <dataBar showValue="0">
        <cfvo type="min"/>
        <cfvo type="max"/>
        <color theme="0" tint="-0.34998626667073579"/>
      </dataBar>
      <extLst>
        <ext xmlns:x14="http://schemas.microsoft.com/office/spreadsheetml/2009/9/main" uri="{B025F937-C7B1-47D3-B67F-A62EFF666E3E}">
          <x14:id>{B866622A-3D83-4FD6-9DAC-9EE3E9B2BD01}</x14:id>
        </ext>
      </extLst>
    </cfRule>
  </conditionalFormatting>
  <conditionalFormatting sqref="K2490:K2492">
    <cfRule type="dataBar" priority="549">
      <dataBar showValue="0">
        <cfvo type="min"/>
        <cfvo type="max"/>
        <color theme="0" tint="-0.34998626667073579"/>
      </dataBar>
      <extLst>
        <ext xmlns:x14="http://schemas.microsoft.com/office/spreadsheetml/2009/9/main" uri="{B025F937-C7B1-47D3-B67F-A62EFF666E3E}">
          <x14:id>{35C97753-4F52-4FF2-9120-1B3E3AA46815}</x14:id>
        </ext>
      </extLst>
    </cfRule>
    <cfRule type="dataBar" priority="550">
      <dataBar>
        <cfvo type="min"/>
        <cfvo type="max"/>
        <color theme="0" tint="-0.34998626667073579"/>
      </dataBar>
      <extLst>
        <ext xmlns:x14="http://schemas.microsoft.com/office/spreadsheetml/2009/9/main" uri="{B025F937-C7B1-47D3-B67F-A62EFF666E3E}">
          <x14:id>{1CC04AE9-8865-437C-BD21-D0258A8EDE66}</x14:id>
        </ext>
      </extLst>
    </cfRule>
    <cfRule type="dataBar" priority="552">
      <dataBar>
        <cfvo type="min"/>
        <cfvo type="max"/>
        <color theme="0" tint="-0.499984740745262"/>
      </dataBar>
      <extLst>
        <ext xmlns:x14="http://schemas.microsoft.com/office/spreadsheetml/2009/9/main" uri="{B025F937-C7B1-47D3-B67F-A62EFF666E3E}">
          <x14:id>{D3F4A24D-2E17-4C39-95F7-D48F80B3C5BB}</x14:id>
        </ext>
      </extLst>
    </cfRule>
    <cfRule type="dataBar" priority="551">
      <dataBar showValue="0">
        <cfvo type="min"/>
        <cfvo type="max"/>
        <color rgb="FF638EC6"/>
      </dataBar>
      <extLst>
        <ext xmlns:x14="http://schemas.microsoft.com/office/spreadsheetml/2009/9/main" uri="{B025F937-C7B1-47D3-B67F-A62EFF666E3E}">
          <x14:id>{F0BBE894-19F8-451E-97D5-F04693554A41}</x14:id>
        </ext>
      </extLst>
    </cfRule>
  </conditionalFormatting>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dataBar" id="{32329C78-C216-4B36-8867-33F8D1E2988D}">
            <x14:dataBar minLength="0" maxLength="100" gradient="0">
              <x14:cfvo type="autoMin"/>
              <x14:cfvo type="autoMax"/>
              <x14:negativeFillColor rgb="FFFF0000"/>
              <x14:axisColor rgb="FF000000"/>
            </x14:dataBar>
          </x14:cfRule>
          <x14:cfRule type="dataBar" id="{D46EA2A1-DF79-4BA3-9BCC-E274FF13DC73}">
            <x14:dataBar minLength="0" maxLength="100" gradient="0">
              <x14:cfvo type="autoMin"/>
              <x14:cfvo type="autoMax"/>
              <x14:negativeFillColor rgb="FFFF0000"/>
              <x14:axisColor rgb="FF000000"/>
            </x14:dataBar>
          </x14:cfRule>
          <x14:cfRule type="dataBar" id="{E9875E31-77C0-4968-B7A4-9F1BE4B2D8C4}">
            <x14:dataBar minLength="0" maxLength="100" gradient="0">
              <x14:cfvo type="autoMin"/>
              <x14:cfvo type="autoMax"/>
              <x14:negativeFillColor rgb="FFFF0000"/>
              <x14:axisColor rgb="FF000000"/>
            </x14:dataBar>
          </x14:cfRule>
          <x14:cfRule type="dataBar" id="{B6822E93-D37C-435F-8904-4AF6C1E0CBAB}">
            <x14:dataBar minLength="0" maxLength="100" gradient="0">
              <x14:cfvo type="autoMin"/>
              <x14:cfvo type="autoMax"/>
              <x14:negativeFillColor rgb="FFFF0000"/>
              <x14:axisColor rgb="FF000000"/>
            </x14:dataBar>
          </x14:cfRule>
          <xm:sqref>H6:H10</xm:sqref>
        </x14:conditionalFormatting>
        <x14:conditionalFormatting xmlns:xm="http://schemas.microsoft.com/office/excel/2006/main">
          <x14:cfRule type="dataBar" id="{EC74D8FC-22D9-48DB-905E-9CF992989C85}">
            <x14:dataBar minLength="0" maxLength="100" gradient="0">
              <x14:cfvo type="autoMin"/>
              <x14:cfvo type="autoMax"/>
              <x14:negativeFillColor rgb="FFFF0000"/>
              <x14:axisColor rgb="FF000000"/>
            </x14:dataBar>
          </x14:cfRule>
          <x14:cfRule type="dataBar" id="{4D70D4E0-C80B-4941-A2E9-E5B7961A145C}">
            <x14:dataBar minLength="0" maxLength="100" gradient="0">
              <x14:cfvo type="autoMin"/>
              <x14:cfvo type="autoMax"/>
              <x14:negativeFillColor rgb="FFFF0000"/>
              <x14:axisColor rgb="FF000000"/>
            </x14:dataBar>
          </x14:cfRule>
          <x14:cfRule type="dataBar" id="{549D8679-7C1D-4D1E-9834-CFCF36B800C0}">
            <x14:dataBar minLength="0" maxLength="100" gradient="0">
              <x14:cfvo type="autoMin"/>
              <x14:cfvo type="autoMax"/>
              <x14:negativeFillColor rgb="FFFF0000"/>
              <x14:axisColor rgb="FF000000"/>
            </x14:dataBar>
          </x14:cfRule>
          <x14:cfRule type="dataBar" id="{BDF4FBC1-92EA-4813-BB94-25A492C35D2F}">
            <x14:dataBar minLength="0" maxLength="100" gradient="0">
              <x14:cfvo type="autoMin"/>
              <x14:cfvo type="autoMax"/>
              <x14:negativeFillColor rgb="FFFF0000"/>
              <x14:axisColor rgb="FF000000"/>
            </x14:dataBar>
          </x14:cfRule>
          <xm:sqref>H12:H24</xm:sqref>
        </x14:conditionalFormatting>
        <x14:conditionalFormatting xmlns:xm="http://schemas.microsoft.com/office/excel/2006/main">
          <x14:cfRule type="dataBar" id="{C02CB9E2-80D1-417F-A6FB-D35D1A66C83C}">
            <x14:dataBar minLength="0" maxLength="100" gradient="0">
              <x14:cfvo type="autoMin"/>
              <x14:cfvo type="autoMax"/>
              <x14:negativeFillColor rgb="FFFF0000"/>
              <x14:axisColor rgb="FF000000"/>
            </x14:dataBar>
          </x14:cfRule>
          <x14:cfRule type="dataBar" id="{3704AF52-C66E-4A7F-896E-A4C679DEAC39}">
            <x14:dataBar minLength="0" maxLength="100" gradient="0">
              <x14:cfvo type="autoMin"/>
              <x14:cfvo type="autoMax"/>
              <x14:negativeFillColor rgb="FFFF0000"/>
              <x14:axisColor rgb="FF000000"/>
            </x14:dataBar>
          </x14:cfRule>
          <x14:cfRule type="dataBar" id="{27B07B86-29F9-4CFA-9552-CF4BC9982002}">
            <x14:dataBar minLength="0" maxLength="100" gradient="0">
              <x14:cfvo type="autoMin"/>
              <x14:cfvo type="autoMax"/>
              <x14:negativeFillColor rgb="FFFF0000"/>
              <x14:axisColor rgb="FF000000"/>
            </x14:dataBar>
          </x14:cfRule>
          <x14:cfRule type="dataBar" id="{AD12480F-4B1E-4331-B270-A36F9A7B9779}">
            <x14:dataBar minLength="0" maxLength="100" gradient="0">
              <x14:cfvo type="autoMin"/>
              <x14:cfvo type="autoMax"/>
              <x14:negativeFillColor rgb="FFFF0000"/>
              <x14:axisColor rgb="FF000000"/>
            </x14:dataBar>
          </x14:cfRule>
          <xm:sqref>H26:H29</xm:sqref>
        </x14:conditionalFormatting>
        <x14:conditionalFormatting xmlns:xm="http://schemas.microsoft.com/office/excel/2006/main">
          <x14:cfRule type="dataBar" id="{0CF9767D-9EE9-4A9B-8672-63C775F19BE8}">
            <x14:dataBar minLength="0" maxLength="100" gradient="0">
              <x14:cfvo type="autoMin"/>
              <x14:cfvo type="autoMax"/>
              <x14:negativeFillColor rgb="FFFF0000"/>
              <x14:axisColor rgb="FF000000"/>
            </x14:dataBar>
          </x14:cfRule>
          <x14:cfRule type="dataBar" id="{A7C011EC-D019-4CE5-AFF4-F98F75A11361}">
            <x14:dataBar minLength="0" maxLength="100" gradient="0">
              <x14:cfvo type="autoMin"/>
              <x14:cfvo type="autoMax"/>
              <x14:negativeFillColor rgb="FFFF0000"/>
              <x14:axisColor rgb="FF000000"/>
            </x14:dataBar>
          </x14:cfRule>
          <x14:cfRule type="dataBar" id="{AD35364B-96BE-43B0-9F24-0B1FB5B5F6F0}">
            <x14:dataBar minLength="0" maxLength="100" gradient="0">
              <x14:cfvo type="autoMin"/>
              <x14:cfvo type="autoMax"/>
              <x14:negativeFillColor rgb="FFFF0000"/>
              <x14:axisColor rgb="FF000000"/>
            </x14:dataBar>
          </x14:cfRule>
          <x14:cfRule type="dataBar" id="{45B0781A-5CC7-49FF-BEC3-DB2864CA8966}">
            <x14:dataBar minLength="0" maxLength="100" gradient="0">
              <x14:cfvo type="autoMin"/>
              <x14:cfvo type="autoMax"/>
              <x14:negativeFillColor rgb="FFFF0000"/>
              <x14:axisColor rgb="FF000000"/>
            </x14:dataBar>
          </x14:cfRule>
          <xm:sqref>H31:H47</xm:sqref>
        </x14:conditionalFormatting>
        <x14:conditionalFormatting xmlns:xm="http://schemas.microsoft.com/office/excel/2006/main">
          <x14:cfRule type="dataBar" id="{E9E805C1-1A32-4C48-9F5E-6CB4C4E74DAB}">
            <x14:dataBar minLength="0" maxLength="100" gradient="0">
              <x14:cfvo type="autoMin"/>
              <x14:cfvo type="autoMax"/>
              <x14:negativeFillColor rgb="FFFF0000"/>
              <x14:axisColor rgb="FF000000"/>
            </x14:dataBar>
          </x14:cfRule>
          <x14:cfRule type="dataBar" id="{6945105C-B58A-4BE5-AA07-9BE1F7A90ACA}">
            <x14:dataBar minLength="0" maxLength="100" gradient="0">
              <x14:cfvo type="autoMin"/>
              <x14:cfvo type="autoMax"/>
              <x14:negativeFillColor rgb="FFFF0000"/>
              <x14:axisColor rgb="FF000000"/>
            </x14:dataBar>
          </x14:cfRule>
          <x14:cfRule type="dataBar" id="{5F0BC130-C031-444C-8FAC-3E862260F46D}">
            <x14:dataBar minLength="0" maxLength="100" gradient="0">
              <x14:cfvo type="autoMin"/>
              <x14:cfvo type="autoMax"/>
              <x14:negativeFillColor rgb="FFFF0000"/>
              <x14:axisColor rgb="FF000000"/>
            </x14:dataBar>
          </x14:cfRule>
          <x14:cfRule type="dataBar" id="{812D37D4-A5A8-4289-8EB3-5C13AE59BFAD}">
            <x14:dataBar minLength="0" maxLength="100" gradient="0">
              <x14:cfvo type="autoMin"/>
              <x14:cfvo type="autoMax"/>
              <x14:negativeFillColor rgb="FFFF0000"/>
              <x14:axisColor rgb="FF000000"/>
            </x14:dataBar>
          </x14:cfRule>
          <xm:sqref>H49:H62</xm:sqref>
        </x14:conditionalFormatting>
        <x14:conditionalFormatting xmlns:xm="http://schemas.microsoft.com/office/excel/2006/main">
          <x14:cfRule type="dataBar" id="{4D33843D-CC56-43A3-9120-0BF3E307C039}">
            <x14:dataBar minLength="0" maxLength="100" gradient="0">
              <x14:cfvo type="autoMin"/>
              <x14:cfvo type="autoMax"/>
              <x14:negativeFillColor rgb="FFFF0000"/>
              <x14:axisColor rgb="FF000000"/>
            </x14:dataBar>
          </x14:cfRule>
          <x14:cfRule type="dataBar" id="{78D8C5AB-FF38-4C60-B6F3-BED197AA4770}">
            <x14:dataBar minLength="0" maxLength="100" gradient="0">
              <x14:cfvo type="autoMin"/>
              <x14:cfvo type="autoMax"/>
              <x14:negativeFillColor rgb="FFFF0000"/>
              <x14:axisColor rgb="FF000000"/>
            </x14:dataBar>
          </x14:cfRule>
          <x14:cfRule type="dataBar" id="{7309E09A-71EA-4E51-AB02-7A800EEB3389}">
            <x14:dataBar minLength="0" maxLength="100" gradient="0">
              <x14:cfvo type="autoMin"/>
              <x14:cfvo type="autoMax"/>
              <x14:negativeFillColor rgb="FFFF0000"/>
              <x14:axisColor rgb="FF000000"/>
            </x14:dataBar>
          </x14:cfRule>
          <x14:cfRule type="dataBar" id="{FAF367DD-86E2-44AB-A66A-E7DBF838F80E}">
            <x14:dataBar minLength="0" maxLength="100" gradient="0">
              <x14:cfvo type="autoMin"/>
              <x14:cfvo type="autoMax"/>
              <x14:negativeFillColor rgb="FFFF0000"/>
              <x14:axisColor rgb="FF000000"/>
            </x14:dataBar>
          </x14:cfRule>
          <xm:sqref>H64:H68</xm:sqref>
        </x14:conditionalFormatting>
        <x14:conditionalFormatting xmlns:xm="http://schemas.microsoft.com/office/excel/2006/main">
          <x14:cfRule type="dataBar" id="{E739EDD4-E122-4EE4-B762-A76E15D38974}">
            <x14:dataBar minLength="0" maxLength="100" gradient="0">
              <x14:cfvo type="autoMin"/>
              <x14:cfvo type="autoMax"/>
              <x14:negativeFillColor rgb="FFFF0000"/>
              <x14:axisColor rgb="FF000000"/>
            </x14:dataBar>
          </x14:cfRule>
          <x14:cfRule type="dataBar" id="{03456782-96E2-43FA-8AD4-733F13705F9D}">
            <x14:dataBar minLength="0" maxLength="100" gradient="0">
              <x14:cfvo type="autoMin"/>
              <x14:cfvo type="autoMax"/>
              <x14:negativeFillColor rgb="FFFF0000"/>
              <x14:axisColor rgb="FF000000"/>
            </x14:dataBar>
          </x14:cfRule>
          <x14:cfRule type="dataBar" id="{E8D5D137-0464-47B6-A1D8-4094AC3EB429}">
            <x14:dataBar minLength="0" maxLength="100" gradient="0">
              <x14:cfvo type="autoMin"/>
              <x14:cfvo type="autoMax"/>
              <x14:negativeFillColor rgb="FFFF0000"/>
              <x14:axisColor rgb="FF000000"/>
            </x14:dataBar>
          </x14:cfRule>
          <x14:cfRule type="dataBar" id="{CB9DBF6B-A980-4ECD-90C6-3BD59A9168F9}">
            <x14:dataBar minLength="0" maxLength="100" gradient="0">
              <x14:cfvo type="autoMin"/>
              <x14:cfvo type="autoMax"/>
              <x14:negativeFillColor rgb="FFFF0000"/>
              <x14:axisColor rgb="FF000000"/>
            </x14:dataBar>
          </x14:cfRule>
          <xm:sqref>H70:H77</xm:sqref>
        </x14:conditionalFormatting>
        <x14:conditionalFormatting xmlns:xm="http://schemas.microsoft.com/office/excel/2006/main">
          <x14:cfRule type="dataBar" id="{B1AEE446-AAB1-439B-8095-736FFC668159}">
            <x14:dataBar minLength="0" maxLength="100" gradient="0">
              <x14:cfvo type="autoMin"/>
              <x14:cfvo type="autoMax"/>
              <x14:negativeFillColor rgb="FFFF0000"/>
              <x14:axisColor rgb="FF000000"/>
            </x14:dataBar>
          </x14:cfRule>
          <x14:cfRule type="dataBar" id="{A787420C-7E9C-4BCC-83F1-656FE1BE658A}">
            <x14:dataBar minLength="0" maxLength="100" gradient="0">
              <x14:cfvo type="autoMin"/>
              <x14:cfvo type="autoMax"/>
              <x14:negativeFillColor rgb="FFFF0000"/>
              <x14:axisColor rgb="FF000000"/>
            </x14:dataBar>
          </x14:cfRule>
          <x14:cfRule type="dataBar" id="{FB3291C7-A761-44F1-8D83-D60E6E467318}">
            <x14:dataBar minLength="0" maxLength="100" gradient="0">
              <x14:cfvo type="autoMin"/>
              <x14:cfvo type="autoMax"/>
              <x14:negativeFillColor rgb="FFFF0000"/>
              <x14:axisColor rgb="FF000000"/>
            </x14:dataBar>
          </x14:cfRule>
          <x14:cfRule type="dataBar" id="{C690319E-924A-43AA-A9F9-16073B10856D}">
            <x14:dataBar minLength="0" maxLength="100" gradient="0">
              <x14:cfvo type="autoMin"/>
              <x14:cfvo type="autoMax"/>
              <x14:negativeFillColor rgb="FFFF0000"/>
              <x14:axisColor rgb="FF000000"/>
            </x14:dataBar>
          </x14:cfRule>
          <xm:sqref>H79:H81</xm:sqref>
        </x14:conditionalFormatting>
        <x14:conditionalFormatting xmlns:xm="http://schemas.microsoft.com/office/excel/2006/main">
          <x14:cfRule type="dataBar" id="{98DDA8EC-9DCD-4F36-A17D-554A6C6C51B7}">
            <x14:dataBar minLength="0" maxLength="100" gradient="0">
              <x14:cfvo type="autoMin"/>
              <x14:cfvo type="autoMax"/>
              <x14:negativeFillColor rgb="FFFF0000"/>
              <x14:axisColor rgb="FF000000"/>
            </x14:dataBar>
          </x14:cfRule>
          <x14:cfRule type="dataBar" id="{AD55DC66-AC87-4877-9DEF-F94C11CCFED3}">
            <x14:dataBar minLength="0" maxLength="100" gradient="0">
              <x14:cfvo type="autoMin"/>
              <x14:cfvo type="autoMax"/>
              <x14:negativeFillColor rgb="FFFF0000"/>
              <x14:axisColor rgb="FF000000"/>
            </x14:dataBar>
          </x14:cfRule>
          <x14:cfRule type="dataBar" id="{E2629C5F-654A-414A-881F-85136F7D1F0B}">
            <x14:dataBar minLength="0" maxLength="100" gradient="0">
              <x14:cfvo type="autoMin"/>
              <x14:cfvo type="autoMax"/>
              <x14:negativeFillColor rgb="FFFF0000"/>
              <x14:axisColor rgb="FF000000"/>
            </x14:dataBar>
          </x14:cfRule>
          <x14:cfRule type="dataBar" id="{1A9933C1-D55A-465F-92C6-78EC256AE267}">
            <x14:dataBar minLength="0" maxLength="100" gradient="0">
              <x14:cfvo type="autoMin"/>
              <x14:cfvo type="autoMax"/>
              <x14:negativeFillColor rgb="FFFF0000"/>
              <x14:axisColor rgb="FF000000"/>
            </x14:dataBar>
          </x14:cfRule>
          <xm:sqref>H83:H96</xm:sqref>
        </x14:conditionalFormatting>
        <x14:conditionalFormatting xmlns:xm="http://schemas.microsoft.com/office/excel/2006/main">
          <x14:cfRule type="dataBar" id="{E9D57A68-1EFD-45FD-97C4-3E3A731097D3}">
            <x14:dataBar minLength="0" maxLength="100" gradient="0">
              <x14:cfvo type="autoMin"/>
              <x14:cfvo type="autoMax"/>
              <x14:negativeFillColor rgb="FFFF0000"/>
              <x14:axisColor rgb="FF000000"/>
            </x14:dataBar>
          </x14:cfRule>
          <x14:cfRule type="dataBar" id="{A7D1E73D-7DED-4D58-BA47-82E15800EB14}">
            <x14:dataBar minLength="0" maxLength="100" gradient="0">
              <x14:cfvo type="autoMin"/>
              <x14:cfvo type="autoMax"/>
              <x14:negativeFillColor rgb="FFFF0000"/>
              <x14:axisColor rgb="FF000000"/>
            </x14:dataBar>
          </x14:cfRule>
          <x14:cfRule type="dataBar" id="{67A864A4-B5D9-486D-B997-6AF4C49B3BC9}">
            <x14:dataBar minLength="0" maxLength="100" gradient="0">
              <x14:cfvo type="autoMin"/>
              <x14:cfvo type="autoMax"/>
              <x14:negativeFillColor rgb="FFFF0000"/>
              <x14:axisColor rgb="FF000000"/>
            </x14:dataBar>
          </x14:cfRule>
          <x14:cfRule type="dataBar" id="{3A83ED29-4403-4554-9D06-1B3855938C29}">
            <x14:dataBar minLength="0" maxLength="100" gradient="0">
              <x14:cfvo type="autoMin"/>
              <x14:cfvo type="autoMax"/>
              <x14:negativeFillColor rgb="FFFF0000"/>
              <x14:axisColor rgb="FF000000"/>
            </x14:dataBar>
          </x14:cfRule>
          <xm:sqref>H98:H134</xm:sqref>
        </x14:conditionalFormatting>
        <x14:conditionalFormatting xmlns:xm="http://schemas.microsoft.com/office/excel/2006/main">
          <x14:cfRule type="dataBar" id="{EB38E3C2-844B-4A03-B203-460289C530E1}">
            <x14:dataBar minLength="0" maxLength="100" gradient="0">
              <x14:cfvo type="autoMin"/>
              <x14:cfvo type="autoMax"/>
              <x14:negativeFillColor rgb="FFFF0000"/>
              <x14:axisColor rgb="FF000000"/>
            </x14:dataBar>
          </x14:cfRule>
          <x14:cfRule type="dataBar" id="{BC102B38-1E15-4977-AAFC-C3904A780520}">
            <x14:dataBar minLength="0" maxLength="100" gradient="0">
              <x14:cfvo type="autoMin"/>
              <x14:cfvo type="autoMax"/>
              <x14:negativeFillColor rgb="FFFF0000"/>
              <x14:axisColor rgb="FF000000"/>
            </x14:dataBar>
          </x14:cfRule>
          <x14:cfRule type="dataBar" id="{F55D1B16-FE21-41A1-9E7F-B9F243D76C82}">
            <x14:dataBar minLength="0" maxLength="100" gradient="0">
              <x14:cfvo type="autoMin"/>
              <x14:cfvo type="autoMax"/>
              <x14:negativeFillColor rgb="FFFF0000"/>
              <x14:axisColor rgb="FF000000"/>
            </x14:dataBar>
          </x14:cfRule>
          <x14:cfRule type="dataBar" id="{3DB2E861-3909-45AC-A0E7-EC0B26668219}">
            <x14:dataBar minLength="0" maxLength="100" gradient="0">
              <x14:cfvo type="autoMin"/>
              <x14:cfvo type="autoMax"/>
              <x14:negativeFillColor rgb="FFFF0000"/>
              <x14:axisColor rgb="FF000000"/>
            </x14:dataBar>
          </x14:cfRule>
          <xm:sqref>H136:H170</xm:sqref>
        </x14:conditionalFormatting>
        <x14:conditionalFormatting xmlns:xm="http://schemas.microsoft.com/office/excel/2006/main">
          <x14:cfRule type="dataBar" id="{5C0BF46A-0925-49E2-95D9-2B3702A77B18}">
            <x14:dataBar minLength="0" maxLength="100" gradient="0">
              <x14:cfvo type="autoMin"/>
              <x14:cfvo type="autoMax"/>
              <x14:negativeFillColor rgb="FFFF0000"/>
              <x14:axisColor rgb="FF000000"/>
            </x14:dataBar>
          </x14:cfRule>
          <x14:cfRule type="dataBar" id="{4309E891-3896-40A7-A780-FE36896C1835}">
            <x14:dataBar minLength="0" maxLength="100" gradient="0">
              <x14:cfvo type="autoMin"/>
              <x14:cfvo type="autoMax"/>
              <x14:negativeFillColor rgb="FFFF0000"/>
              <x14:axisColor rgb="FF000000"/>
            </x14:dataBar>
          </x14:cfRule>
          <x14:cfRule type="dataBar" id="{1A039C28-D337-4268-AD50-35698220A081}">
            <x14:dataBar minLength="0" maxLength="100" gradient="0">
              <x14:cfvo type="autoMin"/>
              <x14:cfvo type="autoMax"/>
              <x14:negativeFillColor rgb="FFFF0000"/>
              <x14:axisColor rgb="FF000000"/>
            </x14:dataBar>
          </x14:cfRule>
          <x14:cfRule type="dataBar" id="{23D3B87D-8DF7-454B-8B15-2700E2114DFE}">
            <x14:dataBar minLength="0" maxLength="100" gradient="0">
              <x14:cfvo type="autoMin"/>
              <x14:cfvo type="autoMax"/>
              <x14:negativeFillColor rgb="FFFF0000"/>
              <x14:axisColor rgb="FF000000"/>
            </x14:dataBar>
          </x14:cfRule>
          <xm:sqref>H172:H230</xm:sqref>
        </x14:conditionalFormatting>
        <x14:conditionalFormatting xmlns:xm="http://schemas.microsoft.com/office/excel/2006/main">
          <x14:cfRule type="dataBar" id="{C2A79091-B637-488D-94F2-DFFE58ADB66C}">
            <x14:dataBar minLength="0" maxLength="100" gradient="0">
              <x14:cfvo type="autoMin"/>
              <x14:cfvo type="autoMax"/>
              <x14:negativeFillColor rgb="FFFF0000"/>
              <x14:axisColor rgb="FF000000"/>
            </x14:dataBar>
          </x14:cfRule>
          <x14:cfRule type="dataBar" id="{E361D8A1-E913-4C3B-AD49-5D3836ED83C7}">
            <x14:dataBar minLength="0" maxLength="100" gradient="0">
              <x14:cfvo type="autoMin"/>
              <x14:cfvo type="autoMax"/>
              <x14:negativeFillColor rgb="FFFF0000"/>
              <x14:axisColor rgb="FF000000"/>
            </x14:dataBar>
          </x14:cfRule>
          <x14:cfRule type="dataBar" id="{90F085F1-BE0C-4462-A4C1-B7885640C652}">
            <x14:dataBar minLength="0" maxLength="100" gradient="0">
              <x14:cfvo type="autoMin"/>
              <x14:cfvo type="autoMax"/>
              <x14:negativeFillColor rgb="FFFF0000"/>
              <x14:axisColor rgb="FF000000"/>
            </x14:dataBar>
          </x14:cfRule>
          <x14:cfRule type="dataBar" id="{60947D7C-0EC6-4555-9F41-7B745E246BF0}">
            <x14:dataBar minLength="0" maxLength="100" gradient="0">
              <x14:cfvo type="autoMin"/>
              <x14:cfvo type="autoMax"/>
              <x14:negativeFillColor rgb="FFFF0000"/>
              <x14:axisColor rgb="FF000000"/>
            </x14:dataBar>
          </x14:cfRule>
          <xm:sqref>H232</xm:sqref>
        </x14:conditionalFormatting>
        <x14:conditionalFormatting xmlns:xm="http://schemas.microsoft.com/office/excel/2006/main">
          <x14:cfRule type="dataBar" id="{D834B4ED-D695-4805-A0F0-DB27A0F4FD48}">
            <x14:dataBar minLength="0" maxLength="100" gradient="0">
              <x14:cfvo type="autoMin"/>
              <x14:cfvo type="autoMax"/>
              <x14:negativeFillColor rgb="FFFF0000"/>
              <x14:axisColor rgb="FF000000"/>
            </x14:dataBar>
          </x14:cfRule>
          <x14:cfRule type="dataBar" id="{F69683A8-A2DE-481B-BFB3-AFAEA3096DC4}">
            <x14:dataBar minLength="0" maxLength="100" gradient="0">
              <x14:cfvo type="autoMin"/>
              <x14:cfvo type="autoMax"/>
              <x14:negativeFillColor rgb="FFFF0000"/>
              <x14:axisColor rgb="FF000000"/>
            </x14:dataBar>
          </x14:cfRule>
          <x14:cfRule type="dataBar" id="{8AFD0989-E366-448E-8A24-2AA11D70613C}">
            <x14:dataBar minLength="0" maxLength="100" gradient="0">
              <x14:cfvo type="autoMin"/>
              <x14:cfvo type="autoMax"/>
              <x14:negativeFillColor rgb="FFFF0000"/>
              <x14:axisColor rgb="FF000000"/>
            </x14:dataBar>
          </x14:cfRule>
          <x14:cfRule type="dataBar" id="{4A0050D5-F256-4484-AC9A-67879653CBCC}">
            <x14:dataBar minLength="0" maxLength="100" gradient="0">
              <x14:cfvo type="autoMin"/>
              <x14:cfvo type="autoMax"/>
              <x14:negativeFillColor rgb="FFFF0000"/>
              <x14:axisColor rgb="FF000000"/>
            </x14:dataBar>
          </x14:cfRule>
          <xm:sqref>H234:H237</xm:sqref>
        </x14:conditionalFormatting>
        <x14:conditionalFormatting xmlns:xm="http://schemas.microsoft.com/office/excel/2006/main">
          <x14:cfRule type="dataBar" id="{25397022-65E6-4E97-BB15-F504854FB67B}">
            <x14:dataBar minLength="0" maxLength="100" gradient="0">
              <x14:cfvo type="autoMin"/>
              <x14:cfvo type="autoMax"/>
              <x14:negativeFillColor rgb="FFFF0000"/>
              <x14:axisColor rgb="FF000000"/>
            </x14:dataBar>
          </x14:cfRule>
          <x14:cfRule type="dataBar" id="{027D1722-4012-4DA0-AAF5-8EA7A46D4016}">
            <x14:dataBar minLength="0" maxLength="100" gradient="0">
              <x14:cfvo type="autoMin"/>
              <x14:cfvo type="autoMax"/>
              <x14:negativeFillColor rgb="FFFF0000"/>
              <x14:axisColor rgb="FF000000"/>
            </x14:dataBar>
          </x14:cfRule>
          <x14:cfRule type="dataBar" id="{45B5F117-43C6-47CD-9EF8-073D125FC3D5}">
            <x14:dataBar minLength="0" maxLength="100" gradient="0">
              <x14:cfvo type="autoMin"/>
              <x14:cfvo type="autoMax"/>
              <x14:negativeFillColor rgb="FFFF0000"/>
              <x14:axisColor rgb="FF000000"/>
            </x14:dataBar>
          </x14:cfRule>
          <x14:cfRule type="dataBar" id="{955E0434-D04C-44EC-B33D-457174429FAE}">
            <x14:dataBar minLength="0" maxLength="100" gradient="0">
              <x14:cfvo type="autoMin"/>
              <x14:cfvo type="autoMax"/>
              <x14:negativeFillColor rgb="FFFF0000"/>
              <x14:axisColor rgb="FF000000"/>
            </x14:dataBar>
          </x14:cfRule>
          <xm:sqref>H239:H261</xm:sqref>
        </x14:conditionalFormatting>
        <x14:conditionalFormatting xmlns:xm="http://schemas.microsoft.com/office/excel/2006/main">
          <x14:cfRule type="dataBar" id="{216FFDB7-3F5C-44F1-B8CE-4AF7A3383DAD}">
            <x14:dataBar minLength="0" maxLength="100" gradient="0">
              <x14:cfvo type="autoMin"/>
              <x14:cfvo type="autoMax"/>
              <x14:negativeFillColor rgb="FFFF0000"/>
              <x14:axisColor rgb="FF000000"/>
            </x14:dataBar>
          </x14:cfRule>
          <x14:cfRule type="dataBar" id="{32B79DAA-4F5D-47F6-8417-F8D56F468D1F}">
            <x14:dataBar minLength="0" maxLength="100" gradient="0">
              <x14:cfvo type="autoMin"/>
              <x14:cfvo type="autoMax"/>
              <x14:negativeFillColor rgb="FFFF0000"/>
              <x14:axisColor rgb="FF000000"/>
            </x14:dataBar>
          </x14:cfRule>
          <x14:cfRule type="dataBar" id="{91970DE0-E4D6-4DB0-8042-23CA38737F4A}">
            <x14:dataBar minLength="0" maxLength="100" gradient="0">
              <x14:cfvo type="autoMin"/>
              <x14:cfvo type="autoMax"/>
              <x14:negativeFillColor rgb="FFFF0000"/>
              <x14:axisColor rgb="FF000000"/>
            </x14:dataBar>
          </x14:cfRule>
          <x14:cfRule type="dataBar" id="{FA0B79A5-CC41-43CC-9B49-32944E5720B8}">
            <x14:dataBar minLength="0" maxLength="100" gradient="0">
              <x14:cfvo type="autoMin"/>
              <x14:cfvo type="autoMax"/>
              <x14:negativeFillColor rgb="FFFF0000"/>
              <x14:axisColor rgb="FF000000"/>
            </x14:dataBar>
          </x14:cfRule>
          <xm:sqref>H263:H273</xm:sqref>
        </x14:conditionalFormatting>
        <x14:conditionalFormatting xmlns:xm="http://schemas.microsoft.com/office/excel/2006/main">
          <x14:cfRule type="dataBar" id="{05E4FF8C-C523-4663-87CC-2B977D8917B4}">
            <x14:dataBar minLength="0" maxLength="100" gradient="0">
              <x14:cfvo type="autoMin"/>
              <x14:cfvo type="autoMax"/>
              <x14:negativeFillColor rgb="FFFF0000"/>
              <x14:axisColor rgb="FF000000"/>
            </x14:dataBar>
          </x14:cfRule>
          <x14:cfRule type="dataBar" id="{DAB114BB-A5FB-4CF1-9359-18E4AD6D9B99}">
            <x14:dataBar minLength="0" maxLength="100" gradient="0">
              <x14:cfvo type="autoMin"/>
              <x14:cfvo type="autoMax"/>
              <x14:negativeFillColor rgb="FFFF0000"/>
              <x14:axisColor rgb="FF000000"/>
            </x14:dataBar>
          </x14:cfRule>
          <x14:cfRule type="dataBar" id="{99F484F7-05EA-45BF-A4F7-5EAD9412FF3A}">
            <x14:dataBar minLength="0" maxLength="100" gradient="0">
              <x14:cfvo type="autoMin"/>
              <x14:cfvo type="autoMax"/>
              <x14:negativeFillColor rgb="FFFF0000"/>
              <x14:axisColor rgb="FF000000"/>
            </x14:dataBar>
          </x14:cfRule>
          <x14:cfRule type="dataBar" id="{D8591BB6-0B39-4C8E-87EB-F6C77420EE09}">
            <x14:dataBar minLength="0" maxLength="100" gradient="0">
              <x14:cfvo type="autoMin"/>
              <x14:cfvo type="autoMax"/>
              <x14:negativeFillColor rgb="FFFF0000"/>
              <x14:axisColor rgb="FF000000"/>
            </x14:dataBar>
          </x14:cfRule>
          <xm:sqref>H275:H286</xm:sqref>
        </x14:conditionalFormatting>
        <x14:conditionalFormatting xmlns:xm="http://schemas.microsoft.com/office/excel/2006/main">
          <x14:cfRule type="dataBar" id="{92F7E151-3E69-4E7C-8E55-79CBFE74AD4F}">
            <x14:dataBar minLength="0" maxLength="100" gradient="0">
              <x14:cfvo type="autoMin"/>
              <x14:cfvo type="autoMax"/>
              <x14:negativeFillColor rgb="FFFF0000"/>
              <x14:axisColor rgb="FF000000"/>
            </x14:dataBar>
          </x14:cfRule>
          <x14:cfRule type="dataBar" id="{4F8CB23A-3600-4BFE-AE8B-B6E3FDE85297}">
            <x14:dataBar minLength="0" maxLength="100" gradient="0">
              <x14:cfvo type="autoMin"/>
              <x14:cfvo type="autoMax"/>
              <x14:negativeFillColor rgb="FFFF0000"/>
              <x14:axisColor rgb="FF000000"/>
            </x14:dataBar>
          </x14:cfRule>
          <x14:cfRule type="dataBar" id="{8005AFBE-42A4-4B3B-8CB5-4C42BE9DBB4B}">
            <x14:dataBar minLength="0" maxLength="100" gradient="0">
              <x14:cfvo type="autoMin"/>
              <x14:cfvo type="autoMax"/>
              <x14:negativeFillColor rgb="FFFF0000"/>
              <x14:axisColor rgb="FF000000"/>
            </x14:dataBar>
          </x14:cfRule>
          <x14:cfRule type="dataBar" id="{993CF2AA-85F5-42B9-AF88-5F414662B123}">
            <x14:dataBar minLength="0" maxLength="100" gradient="0">
              <x14:cfvo type="autoMin"/>
              <x14:cfvo type="autoMax"/>
              <x14:negativeFillColor rgb="FFFF0000"/>
              <x14:axisColor rgb="FF000000"/>
            </x14:dataBar>
          </x14:cfRule>
          <xm:sqref>H288:H296</xm:sqref>
        </x14:conditionalFormatting>
        <x14:conditionalFormatting xmlns:xm="http://schemas.microsoft.com/office/excel/2006/main">
          <x14:cfRule type="dataBar" id="{F4C3F3B6-1930-49FF-B9D0-163547BF6475}">
            <x14:dataBar minLength="0" maxLength="100" gradient="0">
              <x14:cfvo type="autoMin"/>
              <x14:cfvo type="autoMax"/>
              <x14:negativeFillColor rgb="FFFF0000"/>
              <x14:axisColor rgb="FF000000"/>
            </x14:dataBar>
          </x14:cfRule>
          <x14:cfRule type="dataBar" id="{91A06CB1-5C55-4B18-89BE-23DBA56C65E0}">
            <x14:dataBar minLength="0" maxLength="100" gradient="0">
              <x14:cfvo type="autoMin"/>
              <x14:cfvo type="autoMax"/>
              <x14:negativeFillColor rgb="FFFF0000"/>
              <x14:axisColor rgb="FF000000"/>
            </x14:dataBar>
          </x14:cfRule>
          <x14:cfRule type="dataBar" id="{45B5A4C2-EB37-4C59-A238-C86B3DC456B2}">
            <x14:dataBar minLength="0" maxLength="100" gradient="0">
              <x14:cfvo type="autoMin"/>
              <x14:cfvo type="autoMax"/>
              <x14:negativeFillColor rgb="FFFF0000"/>
              <x14:axisColor rgb="FF000000"/>
            </x14:dataBar>
          </x14:cfRule>
          <x14:cfRule type="dataBar" id="{D92420B7-4FC9-4179-9324-A267EF252633}">
            <x14:dataBar minLength="0" maxLength="100" gradient="0">
              <x14:cfvo type="autoMin"/>
              <x14:cfvo type="autoMax"/>
              <x14:negativeFillColor rgb="FFFF0000"/>
              <x14:axisColor rgb="FF000000"/>
            </x14:dataBar>
          </x14:cfRule>
          <xm:sqref>H298:H301</xm:sqref>
        </x14:conditionalFormatting>
        <x14:conditionalFormatting xmlns:xm="http://schemas.microsoft.com/office/excel/2006/main">
          <x14:cfRule type="dataBar" id="{71ACE2A1-E642-4D21-B755-FDB77A7E36BF}">
            <x14:dataBar minLength="0" maxLength="100" gradient="0">
              <x14:cfvo type="autoMin"/>
              <x14:cfvo type="autoMax"/>
              <x14:negativeFillColor rgb="FFFF0000"/>
              <x14:axisColor rgb="FF000000"/>
            </x14:dataBar>
          </x14:cfRule>
          <x14:cfRule type="dataBar" id="{F2D92FDD-C9D4-4BA1-ACAD-2DA98AFB683C}">
            <x14:dataBar minLength="0" maxLength="100" gradient="0">
              <x14:cfvo type="autoMin"/>
              <x14:cfvo type="autoMax"/>
              <x14:negativeFillColor rgb="FFFF0000"/>
              <x14:axisColor rgb="FF000000"/>
            </x14:dataBar>
          </x14:cfRule>
          <x14:cfRule type="dataBar" id="{2BA8EA5B-6842-4110-96AA-1E9939FE5A7F}">
            <x14:dataBar minLength="0" maxLength="100" gradient="0">
              <x14:cfvo type="autoMin"/>
              <x14:cfvo type="autoMax"/>
              <x14:negativeFillColor rgb="FFFF0000"/>
              <x14:axisColor rgb="FF000000"/>
            </x14:dataBar>
          </x14:cfRule>
          <x14:cfRule type="dataBar" id="{FC48358C-3AC0-49CF-995C-F25C6782CC3E}">
            <x14:dataBar minLength="0" maxLength="100" gradient="0">
              <x14:cfvo type="autoMin"/>
              <x14:cfvo type="autoMax"/>
              <x14:negativeFillColor rgb="FFFF0000"/>
              <x14:axisColor rgb="FF000000"/>
            </x14:dataBar>
          </x14:cfRule>
          <xm:sqref>H303:H318</xm:sqref>
        </x14:conditionalFormatting>
        <x14:conditionalFormatting xmlns:xm="http://schemas.microsoft.com/office/excel/2006/main">
          <x14:cfRule type="dataBar" id="{1D582654-32E7-4BDE-BE46-C4DB95DAFE31}">
            <x14:dataBar minLength="0" maxLength="100" gradient="0">
              <x14:cfvo type="autoMin"/>
              <x14:cfvo type="autoMax"/>
              <x14:negativeFillColor rgb="FFFF0000"/>
              <x14:axisColor rgb="FF000000"/>
            </x14:dataBar>
          </x14:cfRule>
          <x14:cfRule type="dataBar" id="{C1F101E3-E649-4227-8B20-16EED560FAEC}">
            <x14:dataBar minLength="0" maxLength="100" gradient="0">
              <x14:cfvo type="autoMin"/>
              <x14:cfvo type="autoMax"/>
              <x14:negativeFillColor rgb="FFFF0000"/>
              <x14:axisColor rgb="FF000000"/>
            </x14:dataBar>
          </x14:cfRule>
          <x14:cfRule type="dataBar" id="{0B87AF92-6E05-4ECD-8B5E-9AA6BFFD744D}">
            <x14:dataBar minLength="0" maxLength="100" gradient="0">
              <x14:cfvo type="autoMin"/>
              <x14:cfvo type="autoMax"/>
              <x14:negativeFillColor rgb="FFFF0000"/>
              <x14:axisColor rgb="FF000000"/>
            </x14:dataBar>
          </x14:cfRule>
          <x14:cfRule type="dataBar" id="{615872C5-A9C2-4C6C-A3AB-650B8593D5F6}">
            <x14:dataBar minLength="0" maxLength="100" gradient="0">
              <x14:cfvo type="autoMin"/>
              <x14:cfvo type="autoMax"/>
              <x14:negativeFillColor rgb="FFFF0000"/>
              <x14:axisColor rgb="FF000000"/>
            </x14:dataBar>
          </x14:cfRule>
          <xm:sqref>H320:H334</xm:sqref>
        </x14:conditionalFormatting>
        <x14:conditionalFormatting xmlns:xm="http://schemas.microsoft.com/office/excel/2006/main">
          <x14:cfRule type="dataBar" id="{6819298D-9F6D-408F-98C2-E1094E3E265D}">
            <x14:dataBar minLength="0" maxLength="100" gradient="0">
              <x14:cfvo type="autoMin"/>
              <x14:cfvo type="autoMax"/>
              <x14:negativeFillColor rgb="FFFF0000"/>
              <x14:axisColor rgb="FF000000"/>
            </x14:dataBar>
          </x14:cfRule>
          <x14:cfRule type="dataBar" id="{358F1CE7-1427-48C8-8E0A-B8C4EEACE70E}">
            <x14:dataBar minLength="0" maxLength="100" gradient="0">
              <x14:cfvo type="autoMin"/>
              <x14:cfvo type="autoMax"/>
              <x14:negativeFillColor rgb="FFFF0000"/>
              <x14:axisColor rgb="FF000000"/>
            </x14:dataBar>
          </x14:cfRule>
          <x14:cfRule type="dataBar" id="{B034BB13-A30C-4E85-B6D3-9D513D8FB0DC}">
            <x14:dataBar minLength="0" maxLength="100" gradient="0">
              <x14:cfvo type="autoMin"/>
              <x14:cfvo type="autoMax"/>
              <x14:negativeFillColor rgb="FFFF0000"/>
              <x14:axisColor rgb="FF000000"/>
            </x14:dataBar>
          </x14:cfRule>
          <x14:cfRule type="dataBar" id="{3B8223AF-CF17-4772-BACF-CEE5A87985F7}">
            <x14:dataBar minLength="0" maxLength="100" gradient="0">
              <x14:cfvo type="autoMin"/>
              <x14:cfvo type="autoMax"/>
              <x14:negativeFillColor rgb="FFFF0000"/>
              <x14:axisColor rgb="FF000000"/>
            </x14:dataBar>
          </x14:cfRule>
          <xm:sqref>H336:H338</xm:sqref>
        </x14:conditionalFormatting>
        <x14:conditionalFormatting xmlns:xm="http://schemas.microsoft.com/office/excel/2006/main">
          <x14:cfRule type="dataBar" id="{49D5DFBA-5DEB-4655-87A8-4D81C7D1DC0E}">
            <x14:dataBar minLength="0" maxLength="100" gradient="0">
              <x14:cfvo type="autoMin"/>
              <x14:cfvo type="autoMax"/>
              <x14:negativeFillColor rgb="FFFF0000"/>
              <x14:axisColor rgb="FF000000"/>
            </x14:dataBar>
          </x14:cfRule>
          <x14:cfRule type="dataBar" id="{B2D874C5-8C50-4EA5-AE08-04BE92A99413}">
            <x14:dataBar minLength="0" maxLength="100" gradient="0">
              <x14:cfvo type="autoMin"/>
              <x14:cfvo type="autoMax"/>
              <x14:negativeFillColor rgb="FFFF0000"/>
              <x14:axisColor rgb="FF000000"/>
            </x14:dataBar>
          </x14:cfRule>
          <x14:cfRule type="dataBar" id="{A8F5991B-00EE-4733-80CC-BD144D0CA533}">
            <x14:dataBar minLength="0" maxLength="100" gradient="0">
              <x14:cfvo type="autoMin"/>
              <x14:cfvo type="autoMax"/>
              <x14:negativeFillColor rgb="FFFF0000"/>
              <x14:axisColor rgb="FF000000"/>
            </x14:dataBar>
          </x14:cfRule>
          <x14:cfRule type="dataBar" id="{48021FE6-9F59-4BAF-840A-71163D2B0592}">
            <x14:dataBar minLength="0" maxLength="100" gradient="0">
              <x14:cfvo type="autoMin"/>
              <x14:cfvo type="autoMax"/>
              <x14:negativeFillColor rgb="FFFF0000"/>
              <x14:axisColor rgb="FF000000"/>
            </x14:dataBar>
          </x14:cfRule>
          <xm:sqref>H340:H341</xm:sqref>
        </x14:conditionalFormatting>
        <x14:conditionalFormatting xmlns:xm="http://schemas.microsoft.com/office/excel/2006/main">
          <x14:cfRule type="dataBar" id="{566DEF63-5C06-4EE0-9DF0-A21049CE4676}">
            <x14:dataBar minLength="0" maxLength="100" gradient="0">
              <x14:cfvo type="autoMin"/>
              <x14:cfvo type="autoMax"/>
              <x14:negativeFillColor rgb="FFFF0000"/>
              <x14:axisColor rgb="FF000000"/>
            </x14:dataBar>
          </x14:cfRule>
          <x14:cfRule type="dataBar" id="{AF83184A-02C0-4DB9-84FF-3A8CD8BE52BD}">
            <x14:dataBar minLength="0" maxLength="100" gradient="0">
              <x14:cfvo type="autoMin"/>
              <x14:cfvo type="autoMax"/>
              <x14:negativeFillColor rgb="FFFF0000"/>
              <x14:axisColor rgb="FF000000"/>
            </x14:dataBar>
          </x14:cfRule>
          <x14:cfRule type="dataBar" id="{78C022C9-4853-4A04-AE6F-529319AF66A7}">
            <x14:dataBar minLength="0" maxLength="100" gradient="0">
              <x14:cfvo type="autoMin"/>
              <x14:cfvo type="autoMax"/>
              <x14:negativeFillColor rgb="FFFF0000"/>
              <x14:axisColor rgb="FF000000"/>
            </x14:dataBar>
          </x14:cfRule>
          <x14:cfRule type="dataBar" id="{5D75FCB7-0B3E-46D6-9FF4-DBECFE3684B9}">
            <x14:dataBar minLength="0" maxLength="100" gradient="0">
              <x14:cfvo type="autoMin"/>
              <x14:cfvo type="autoMax"/>
              <x14:negativeFillColor rgb="FFFF0000"/>
              <x14:axisColor rgb="FF000000"/>
            </x14:dataBar>
          </x14:cfRule>
          <xm:sqref>H343:H346</xm:sqref>
        </x14:conditionalFormatting>
        <x14:conditionalFormatting xmlns:xm="http://schemas.microsoft.com/office/excel/2006/main">
          <x14:cfRule type="dataBar" id="{EB62292F-71FD-475D-AB07-D6AA598E01AF}">
            <x14:dataBar minLength="0" maxLength="100" gradient="0">
              <x14:cfvo type="autoMin"/>
              <x14:cfvo type="autoMax"/>
              <x14:negativeFillColor rgb="FFFF0000"/>
              <x14:axisColor rgb="FF000000"/>
            </x14:dataBar>
          </x14:cfRule>
          <x14:cfRule type="dataBar" id="{BBCA7997-586B-41AF-897A-3F928C58E034}">
            <x14:dataBar minLength="0" maxLength="100" gradient="0">
              <x14:cfvo type="autoMin"/>
              <x14:cfvo type="autoMax"/>
              <x14:negativeFillColor rgb="FFFF0000"/>
              <x14:axisColor rgb="FF000000"/>
            </x14:dataBar>
          </x14:cfRule>
          <x14:cfRule type="dataBar" id="{D1562D97-6485-4AA2-9797-486EB4050B7B}">
            <x14:dataBar minLength="0" maxLength="100" gradient="0">
              <x14:cfvo type="autoMin"/>
              <x14:cfvo type="autoMax"/>
              <x14:negativeFillColor rgb="FFFF0000"/>
              <x14:axisColor rgb="FF000000"/>
            </x14:dataBar>
          </x14:cfRule>
          <x14:cfRule type="dataBar" id="{604B1A97-9FD7-4D80-A0F7-6F43339D7D92}">
            <x14:dataBar minLength="0" maxLength="100" gradient="0">
              <x14:cfvo type="autoMin"/>
              <x14:cfvo type="autoMax"/>
              <x14:negativeFillColor rgb="FFFF0000"/>
              <x14:axisColor rgb="FF000000"/>
            </x14:dataBar>
          </x14:cfRule>
          <xm:sqref>H348:H349</xm:sqref>
        </x14:conditionalFormatting>
        <x14:conditionalFormatting xmlns:xm="http://schemas.microsoft.com/office/excel/2006/main">
          <x14:cfRule type="dataBar" id="{6F6CC70A-06C6-4BD4-8963-5E7396212DA3}">
            <x14:dataBar minLength="0" maxLength="100" gradient="0">
              <x14:cfvo type="autoMin"/>
              <x14:cfvo type="autoMax"/>
              <x14:negativeFillColor rgb="FFFF0000"/>
              <x14:axisColor rgb="FF000000"/>
            </x14:dataBar>
          </x14:cfRule>
          <x14:cfRule type="dataBar" id="{9FC1BD4D-C17E-4298-9A39-0B8DDE86D79E}">
            <x14:dataBar minLength="0" maxLength="100" gradient="0">
              <x14:cfvo type="autoMin"/>
              <x14:cfvo type="autoMax"/>
              <x14:negativeFillColor rgb="FFFF0000"/>
              <x14:axisColor rgb="FF000000"/>
            </x14:dataBar>
          </x14:cfRule>
          <x14:cfRule type="dataBar" id="{6DEA0F2D-B892-41CA-8A6B-A07A98CF2860}">
            <x14:dataBar minLength="0" maxLength="100" gradient="0">
              <x14:cfvo type="autoMin"/>
              <x14:cfvo type="autoMax"/>
              <x14:negativeFillColor rgb="FFFF0000"/>
              <x14:axisColor rgb="FF000000"/>
            </x14:dataBar>
          </x14:cfRule>
          <x14:cfRule type="dataBar" id="{41031948-D39D-4CB7-86B5-3B8CDF380ED3}">
            <x14:dataBar minLength="0" maxLength="100" gradient="0">
              <x14:cfvo type="autoMin"/>
              <x14:cfvo type="autoMax"/>
              <x14:negativeFillColor rgb="FFFF0000"/>
              <x14:axisColor rgb="FF000000"/>
            </x14:dataBar>
          </x14:cfRule>
          <xm:sqref>H351:H355</xm:sqref>
        </x14:conditionalFormatting>
        <x14:conditionalFormatting xmlns:xm="http://schemas.microsoft.com/office/excel/2006/main">
          <x14:cfRule type="dataBar" id="{C4B664E6-7A96-4B44-A8EC-E0AD972A0D05}">
            <x14:dataBar minLength="0" maxLength="100" gradient="0">
              <x14:cfvo type="autoMin"/>
              <x14:cfvo type="autoMax"/>
              <x14:negativeFillColor rgb="FFFF0000"/>
              <x14:axisColor rgb="FF000000"/>
            </x14:dataBar>
          </x14:cfRule>
          <x14:cfRule type="dataBar" id="{D0C4E41F-D90F-46EA-A843-DE94BA428D9D}">
            <x14:dataBar minLength="0" maxLength="100" gradient="0">
              <x14:cfvo type="autoMin"/>
              <x14:cfvo type="autoMax"/>
              <x14:negativeFillColor rgb="FFFF0000"/>
              <x14:axisColor rgb="FF000000"/>
            </x14:dataBar>
          </x14:cfRule>
          <x14:cfRule type="dataBar" id="{B584CFF1-0EB8-40AD-A93F-D9566ABF9E43}">
            <x14:dataBar minLength="0" maxLength="100" gradient="0">
              <x14:cfvo type="autoMin"/>
              <x14:cfvo type="autoMax"/>
              <x14:negativeFillColor rgb="FFFF0000"/>
              <x14:axisColor rgb="FF000000"/>
            </x14:dataBar>
          </x14:cfRule>
          <x14:cfRule type="dataBar" id="{9660F9E2-52B6-43DC-AE37-8D6B0D428CD6}">
            <x14:dataBar minLength="0" maxLength="100" gradient="0">
              <x14:cfvo type="autoMin"/>
              <x14:cfvo type="autoMax"/>
              <x14:negativeFillColor rgb="FFFF0000"/>
              <x14:axisColor rgb="FF000000"/>
            </x14:dataBar>
          </x14:cfRule>
          <xm:sqref>H357:H364</xm:sqref>
        </x14:conditionalFormatting>
        <x14:conditionalFormatting xmlns:xm="http://schemas.microsoft.com/office/excel/2006/main">
          <x14:cfRule type="dataBar" id="{19EF9D3A-90EB-4F8D-814F-5D96C91E54CE}">
            <x14:dataBar minLength="0" maxLength="100" gradient="0">
              <x14:cfvo type="autoMin"/>
              <x14:cfvo type="autoMax"/>
              <x14:negativeFillColor rgb="FFFF0000"/>
              <x14:axisColor rgb="FF000000"/>
            </x14:dataBar>
          </x14:cfRule>
          <x14:cfRule type="dataBar" id="{24502141-9E28-4140-80AF-880559E71E25}">
            <x14:dataBar minLength="0" maxLength="100" gradient="0">
              <x14:cfvo type="autoMin"/>
              <x14:cfvo type="autoMax"/>
              <x14:negativeFillColor rgb="FFFF0000"/>
              <x14:axisColor rgb="FF000000"/>
            </x14:dataBar>
          </x14:cfRule>
          <x14:cfRule type="dataBar" id="{2A41A138-7529-470D-8F47-A331EBB772B4}">
            <x14:dataBar minLength="0" maxLength="100" gradient="0">
              <x14:cfvo type="autoMin"/>
              <x14:cfvo type="autoMax"/>
              <x14:negativeFillColor rgb="FFFF0000"/>
              <x14:axisColor rgb="FF000000"/>
            </x14:dataBar>
          </x14:cfRule>
          <x14:cfRule type="dataBar" id="{648BB9D9-94BD-4C3A-AFBC-B4F68D740E82}">
            <x14:dataBar minLength="0" maxLength="100" gradient="0">
              <x14:cfvo type="autoMin"/>
              <x14:cfvo type="autoMax"/>
              <x14:negativeFillColor rgb="FFFF0000"/>
              <x14:axisColor rgb="FF000000"/>
            </x14:dataBar>
          </x14:cfRule>
          <xm:sqref>H366:H369</xm:sqref>
        </x14:conditionalFormatting>
        <x14:conditionalFormatting xmlns:xm="http://schemas.microsoft.com/office/excel/2006/main">
          <x14:cfRule type="dataBar" id="{EBFE5E2E-EE73-4956-B808-4940AD0D5DE5}">
            <x14:dataBar minLength="0" maxLength="100" gradient="0">
              <x14:cfvo type="autoMin"/>
              <x14:cfvo type="autoMax"/>
              <x14:negativeFillColor rgb="FFFF0000"/>
              <x14:axisColor rgb="FF000000"/>
            </x14:dataBar>
          </x14:cfRule>
          <x14:cfRule type="dataBar" id="{1D3041BE-0F89-4DC7-8448-79951251C6E3}">
            <x14:dataBar minLength="0" maxLength="100" gradient="0">
              <x14:cfvo type="autoMin"/>
              <x14:cfvo type="autoMax"/>
              <x14:negativeFillColor rgb="FFFF0000"/>
              <x14:axisColor rgb="FF000000"/>
            </x14:dataBar>
          </x14:cfRule>
          <x14:cfRule type="dataBar" id="{FF53EBD6-C9C6-45FB-8239-BE48000043AB}">
            <x14:dataBar minLength="0" maxLength="100" gradient="0">
              <x14:cfvo type="autoMin"/>
              <x14:cfvo type="autoMax"/>
              <x14:negativeFillColor rgb="FFFF0000"/>
              <x14:axisColor rgb="FF000000"/>
            </x14:dataBar>
          </x14:cfRule>
          <x14:cfRule type="dataBar" id="{BF5481A0-675E-413E-B4E1-5EF3781A62B3}">
            <x14:dataBar minLength="0" maxLength="100" gradient="0">
              <x14:cfvo type="autoMin"/>
              <x14:cfvo type="autoMax"/>
              <x14:negativeFillColor rgb="FFFF0000"/>
              <x14:axisColor rgb="FF000000"/>
            </x14:dataBar>
          </x14:cfRule>
          <xm:sqref>H371:H392</xm:sqref>
        </x14:conditionalFormatting>
        <x14:conditionalFormatting xmlns:xm="http://schemas.microsoft.com/office/excel/2006/main">
          <x14:cfRule type="dataBar" id="{AFEB96A8-CE35-4CE6-85ED-5E0C963707B1}">
            <x14:dataBar minLength="0" maxLength="100" gradient="0">
              <x14:cfvo type="autoMin"/>
              <x14:cfvo type="autoMax"/>
              <x14:negativeFillColor rgb="FFFF0000"/>
              <x14:axisColor rgb="FF000000"/>
            </x14:dataBar>
          </x14:cfRule>
          <x14:cfRule type="dataBar" id="{E989327B-A98C-4775-A94B-A816C1C22FDB}">
            <x14:dataBar minLength="0" maxLength="100" gradient="0">
              <x14:cfvo type="autoMin"/>
              <x14:cfvo type="autoMax"/>
              <x14:negativeFillColor rgb="FFFF0000"/>
              <x14:axisColor rgb="FF000000"/>
            </x14:dataBar>
          </x14:cfRule>
          <x14:cfRule type="dataBar" id="{9B714A63-D23A-4CF8-A14B-520E641DC7D7}">
            <x14:dataBar minLength="0" maxLength="100" gradient="0">
              <x14:cfvo type="autoMin"/>
              <x14:cfvo type="autoMax"/>
              <x14:negativeFillColor rgb="FFFF0000"/>
              <x14:axisColor rgb="FF000000"/>
            </x14:dataBar>
          </x14:cfRule>
          <x14:cfRule type="dataBar" id="{98363DF8-ED77-4D1C-93F5-7AACBC507E2F}">
            <x14:dataBar minLength="0" maxLength="100" gradient="0">
              <x14:cfvo type="autoMin"/>
              <x14:cfvo type="autoMax"/>
              <x14:negativeFillColor rgb="FFFF0000"/>
              <x14:axisColor rgb="FF000000"/>
            </x14:dataBar>
          </x14:cfRule>
          <xm:sqref>H394:H427</xm:sqref>
        </x14:conditionalFormatting>
        <x14:conditionalFormatting xmlns:xm="http://schemas.microsoft.com/office/excel/2006/main">
          <x14:cfRule type="dataBar" id="{CABD8ACA-603B-4008-A447-F5D0BE2ED056}">
            <x14:dataBar minLength="0" maxLength="100" gradient="0">
              <x14:cfvo type="autoMin"/>
              <x14:cfvo type="autoMax"/>
              <x14:negativeFillColor rgb="FFFF0000"/>
              <x14:axisColor rgb="FF000000"/>
            </x14:dataBar>
          </x14:cfRule>
          <x14:cfRule type="dataBar" id="{9C8F46F8-E0FD-418D-A085-7EB86AA62B4D}">
            <x14:dataBar minLength="0" maxLength="100" gradient="0">
              <x14:cfvo type="autoMin"/>
              <x14:cfvo type="autoMax"/>
              <x14:negativeFillColor rgb="FFFF0000"/>
              <x14:axisColor rgb="FF000000"/>
            </x14:dataBar>
          </x14:cfRule>
          <x14:cfRule type="dataBar" id="{84F7D6A2-C07B-4F56-82B4-1D93CDF20CA7}">
            <x14:dataBar minLength="0" maxLength="100" gradient="0">
              <x14:cfvo type="autoMin"/>
              <x14:cfvo type="autoMax"/>
              <x14:negativeFillColor rgb="FFFF0000"/>
              <x14:axisColor rgb="FF000000"/>
            </x14:dataBar>
          </x14:cfRule>
          <x14:cfRule type="dataBar" id="{2C802D7C-8E78-42FE-B379-BE0D72069CDB}">
            <x14:dataBar minLength="0" maxLength="100" gradient="0">
              <x14:cfvo type="autoMin"/>
              <x14:cfvo type="autoMax"/>
              <x14:negativeFillColor rgb="FFFF0000"/>
              <x14:axisColor rgb="FF000000"/>
            </x14:dataBar>
          </x14:cfRule>
          <xm:sqref>H429:H433</xm:sqref>
        </x14:conditionalFormatting>
        <x14:conditionalFormatting xmlns:xm="http://schemas.microsoft.com/office/excel/2006/main">
          <x14:cfRule type="dataBar" id="{333A9368-7E10-464B-997F-148F35D91502}">
            <x14:dataBar minLength="0" maxLength="100" gradient="0">
              <x14:cfvo type="autoMin"/>
              <x14:cfvo type="autoMax"/>
              <x14:negativeFillColor rgb="FFFF0000"/>
              <x14:axisColor rgb="FF000000"/>
            </x14:dataBar>
          </x14:cfRule>
          <x14:cfRule type="dataBar" id="{B399F847-F5E8-46C4-8072-2515E6D9B5A8}">
            <x14:dataBar minLength="0" maxLength="100" gradient="0">
              <x14:cfvo type="autoMin"/>
              <x14:cfvo type="autoMax"/>
              <x14:negativeFillColor rgb="FFFF0000"/>
              <x14:axisColor rgb="FF000000"/>
            </x14:dataBar>
          </x14:cfRule>
          <x14:cfRule type="dataBar" id="{EA61666F-E848-4877-A014-3F9DAAD96ACE}">
            <x14:dataBar minLength="0" maxLength="100" gradient="0">
              <x14:cfvo type="autoMin"/>
              <x14:cfvo type="autoMax"/>
              <x14:negativeFillColor rgb="FFFF0000"/>
              <x14:axisColor rgb="FF000000"/>
            </x14:dataBar>
          </x14:cfRule>
          <x14:cfRule type="dataBar" id="{9C2EF1FB-5C91-4E9D-8A83-FF72365E774F}">
            <x14:dataBar minLength="0" maxLength="100" gradient="0">
              <x14:cfvo type="autoMin"/>
              <x14:cfvo type="autoMax"/>
              <x14:negativeFillColor rgb="FFFF0000"/>
              <x14:axisColor rgb="FF000000"/>
            </x14:dataBar>
          </x14:cfRule>
          <xm:sqref>H435:H445</xm:sqref>
        </x14:conditionalFormatting>
        <x14:conditionalFormatting xmlns:xm="http://schemas.microsoft.com/office/excel/2006/main">
          <x14:cfRule type="dataBar" id="{6DEDB963-3AA0-48E2-9284-F5098DF6806B}">
            <x14:dataBar minLength="0" maxLength="100" gradient="0">
              <x14:cfvo type="autoMin"/>
              <x14:cfvo type="autoMax"/>
              <x14:negativeFillColor rgb="FFFF0000"/>
              <x14:axisColor rgb="FF000000"/>
            </x14:dataBar>
          </x14:cfRule>
          <x14:cfRule type="dataBar" id="{B7BA81F8-A468-45C4-A6D0-7ED8B7319FCF}">
            <x14:dataBar minLength="0" maxLength="100" gradient="0">
              <x14:cfvo type="autoMin"/>
              <x14:cfvo type="autoMax"/>
              <x14:negativeFillColor rgb="FFFF0000"/>
              <x14:axisColor rgb="FF000000"/>
            </x14:dataBar>
          </x14:cfRule>
          <x14:cfRule type="dataBar" id="{EA824DC0-EDBF-43C8-A513-A3034B48F2C1}">
            <x14:dataBar minLength="0" maxLength="100" gradient="0">
              <x14:cfvo type="autoMin"/>
              <x14:cfvo type="autoMax"/>
              <x14:negativeFillColor rgb="FFFF0000"/>
              <x14:axisColor rgb="FF000000"/>
            </x14:dataBar>
          </x14:cfRule>
          <x14:cfRule type="dataBar" id="{87A244D4-B073-4329-91D1-17FA793B03F3}">
            <x14:dataBar minLength="0" maxLength="100" gradient="0">
              <x14:cfvo type="autoMin"/>
              <x14:cfvo type="autoMax"/>
              <x14:negativeFillColor rgb="FFFF0000"/>
              <x14:axisColor rgb="FF000000"/>
            </x14:dataBar>
          </x14:cfRule>
          <xm:sqref>H447:H462</xm:sqref>
        </x14:conditionalFormatting>
        <x14:conditionalFormatting xmlns:xm="http://schemas.microsoft.com/office/excel/2006/main">
          <x14:cfRule type="dataBar" id="{2166B409-EADE-45BC-932F-9958D7B18213}">
            <x14:dataBar minLength="0" maxLength="100" gradient="0">
              <x14:cfvo type="autoMin"/>
              <x14:cfvo type="autoMax"/>
              <x14:negativeFillColor rgb="FFFF0000"/>
              <x14:axisColor rgb="FF000000"/>
            </x14:dataBar>
          </x14:cfRule>
          <x14:cfRule type="dataBar" id="{F7DC4174-D2DA-479A-A333-2133FA9B2FA4}">
            <x14:dataBar minLength="0" maxLength="100" gradient="0">
              <x14:cfvo type="autoMin"/>
              <x14:cfvo type="autoMax"/>
              <x14:negativeFillColor rgb="FFFF0000"/>
              <x14:axisColor rgb="FF000000"/>
            </x14:dataBar>
          </x14:cfRule>
          <x14:cfRule type="dataBar" id="{DA5D8881-496A-48CD-AB23-4E1214B0571F}">
            <x14:dataBar minLength="0" maxLength="100" gradient="0">
              <x14:cfvo type="autoMin"/>
              <x14:cfvo type="autoMax"/>
              <x14:negativeFillColor rgb="FFFF0000"/>
              <x14:axisColor rgb="FF000000"/>
            </x14:dataBar>
          </x14:cfRule>
          <x14:cfRule type="dataBar" id="{85066CB4-5504-4882-B3F0-3F2D8E3E341D}">
            <x14:dataBar minLength="0" maxLength="100" gradient="0">
              <x14:cfvo type="autoMin"/>
              <x14:cfvo type="autoMax"/>
              <x14:negativeFillColor rgb="FFFF0000"/>
              <x14:axisColor rgb="FF000000"/>
            </x14:dataBar>
          </x14:cfRule>
          <xm:sqref>H464:H473</xm:sqref>
        </x14:conditionalFormatting>
        <x14:conditionalFormatting xmlns:xm="http://schemas.microsoft.com/office/excel/2006/main">
          <x14:cfRule type="dataBar" id="{59817248-8C32-48DC-95ED-F9EB59B2DA5F}">
            <x14:dataBar minLength="0" maxLength="100" gradient="0">
              <x14:cfvo type="autoMin"/>
              <x14:cfvo type="autoMax"/>
              <x14:negativeFillColor rgb="FFFF0000"/>
              <x14:axisColor rgb="FF000000"/>
            </x14:dataBar>
          </x14:cfRule>
          <x14:cfRule type="dataBar" id="{5E745257-E408-4033-BEC4-09550D06AD2B}">
            <x14:dataBar minLength="0" maxLength="100" gradient="0">
              <x14:cfvo type="autoMin"/>
              <x14:cfvo type="autoMax"/>
              <x14:negativeFillColor rgb="FFFF0000"/>
              <x14:axisColor rgb="FF000000"/>
            </x14:dataBar>
          </x14:cfRule>
          <x14:cfRule type="dataBar" id="{C8D501DA-3DA3-4A7D-AC87-EC495E838A87}">
            <x14:dataBar minLength="0" maxLength="100" gradient="0">
              <x14:cfvo type="autoMin"/>
              <x14:cfvo type="autoMax"/>
              <x14:negativeFillColor rgb="FFFF0000"/>
              <x14:axisColor rgb="FF000000"/>
            </x14:dataBar>
          </x14:cfRule>
          <x14:cfRule type="dataBar" id="{CD515A55-4197-4CBD-88BC-27DC823D1237}">
            <x14:dataBar minLength="0" maxLength="100" gradient="0">
              <x14:cfvo type="autoMin"/>
              <x14:cfvo type="autoMax"/>
              <x14:negativeFillColor rgb="FFFF0000"/>
              <x14:axisColor rgb="FF000000"/>
            </x14:dataBar>
          </x14:cfRule>
          <xm:sqref>H475:H479</xm:sqref>
        </x14:conditionalFormatting>
        <x14:conditionalFormatting xmlns:xm="http://schemas.microsoft.com/office/excel/2006/main">
          <x14:cfRule type="dataBar" id="{CD39FA57-935A-4B51-9AAD-024D4462023A}">
            <x14:dataBar minLength="0" maxLength="100" gradient="0">
              <x14:cfvo type="autoMin"/>
              <x14:cfvo type="autoMax"/>
              <x14:negativeFillColor rgb="FFFF0000"/>
              <x14:axisColor rgb="FF000000"/>
            </x14:dataBar>
          </x14:cfRule>
          <x14:cfRule type="dataBar" id="{6D7671F2-BCBA-4D40-9246-7B4F1B5C455F}">
            <x14:dataBar minLength="0" maxLength="100" gradient="0">
              <x14:cfvo type="autoMin"/>
              <x14:cfvo type="autoMax"/>
              <x14:negativeFillColor rgb="FFFF0000"/>
              <x14:axisColor rgb="FF000000"/>
            </x14:dataBar>
          </x14:cfRule>
          <x14:cfRule type="dataBar" id="{5270E188-7215-4746-ACA5-30B56CB7BDE4}">
            <x14:dataBar minLength="0" maxLength="100" gradient="0">
              <x14:cfvo type="autoMin"/>
              <x14:cfvo type="autoMax"/>
              <x14:negativeFillColor rgb="FFFF0000"/>
              <x14:axisColor rgb="FF000000"/>
            </x14:dataBar>
          </x14:cfRule>
          <x14:cfRule type="dataBar" id="{4EB5C5BE-C454-4F83-B50D-CEE9198A1380}">
            <x14:dataBar minLength="0" maxLength="100" gradient="0">
              <x14:cfvo type="autoMin"/>
              <x14:cfvo type="autoMax"/>
              <x14:negativeFillColor rgb="FFFF0000"/>
              <x14:axisColor rgb="FF000000"/>
            </x14:dataBar>
          </x14:cfRule>
          <xm:sqref>H481:H482</xm:sqref>
        </x14:conditionalFormatting>
        <x14:conditionalFormatting xmlns:xm="http://schemas.microsoft.com/office/excel/2006/main">
          <x14:cfRule type="dataBar" id="{26488960-1651-4F34-B2B5-A20565905CA8}">
            <x14:dataBar minLength="0" maxLength="100" gradient="0">
              <x14:cfvo type="autoMin"/>
              <x14:cfvo type="autoMax"/>
              <x14:negativeFillColor rgb="FFFF0000"/>
              <x14:axisColor rgb="FF000000"/>
            </x14:dataBar>
          </x14:cfRule>
          <x14:cfRule type="dataBar" id="{B8DD1F2A-AF95-40C2-B3C7-375FB483A014}">
            <x14:dataBar minLength="0" maxLength="100" gradient="0">
              <x14:cfvo type="autoMin"/>
              <x14:cfvo type="autoMax"/>
              <x14:negativeFillColor rgb="FFFF0000"/>
              <x14:axisColor rgb="FF000000"/>
            </x14:dataBar>
          </x14:cfRule>
          <x14:cfRule type="dataBar" id="{1F0EEC74-A1DA-47F6-BBE9-98E19C66E8AC}">
            <x14:dataBar minLength="0" maxLength="100" gradient="0">
              <x14:cfvo type="autoMin"/>
              <x14:cfvo type="autoMax"/>
              <x14:negativeFillColor rgb="FFFF0000"/>
              <x14:axisColor rgb="FF000000"/>
            </x14:dataBar>
          </x14:cfRule>
          <x14:cfRule type="dataBar" id="{B060DB35-9D29-4D94-A935-5CCCB8A8F6CA}">
            <x14:dataBar minLength="0" maxLength="100" gradient="0">
              <x14:cfvo type="autoMin"/>
              <x14:cfvo type="autoMax"/>
              <x14:negativeFillColor rgb="FFFF0000"/>
              <x14:axisColor rgb="FF000000"/>
            </x14:dataBar>
          </x14:cfRule>
          <xm:sqref>H484:H486</xm:sqref>
        </x14:conditionalFormatting>
        <x14:conditionalFormatting xmlns:xm="http://schemas.microsoft.com/office/excel/2006/main">
          <x14:cfRule type="dataBar" id="{40287AA7-5D20-4B66-AF00-D17FEA92F34E}">
            <x14:dataBar minLength="0" maxLength="100" gradient="0">
              <x14:cfvo type="autoMin"/>
              <x14:cfvo type="autoMax"/>
              <x14:negativeFillColor rgb="FFFF0000"/>
              <x14:axisColor rgb="FF000000"/>
            </x14:dataBar>
          </x14:cfRule>
          <x14:cfRule type="dataBar" id="{DC0C0724-0380-4521-B31F-67986C49E9B8}">
            <x14:dataBar minLength="0" maxLength="100" gradient="0">
              <x14:cfvo type="autoMin"/>
              <x14:cfvo type="autoMax"/>
              <x14:negativeFillColor rgb="FFFF0000"/>
              <x14:axisColor rgb="FF000000"/>
            </x14:dataBar>
          </x14:cfRule>
          <x14:cfRule type="dataBar" id="{FD337C7C-7225-47C8-97CA-93A3F3118762}">
            <x14:dataBar minLength="0" maxLength="100" gradient="0">
              <x14:cfvo type="autoMin"/>
              <x14:cfvo type="autoMax"/>
              <x14:negativeFillColor rgb="FFFF0000"/>
              <x14:axisColor rgb="FF000000"/>
            </x14:dataBar>
          </x14:cfRule>
          <x14:cfRule type="dataBar" id="{F0ECEF6D-FBEE-40AB-93E6-77D0F78CBBFB}">
            <x14:dataBar minLength="0" maxLength="100" gradient="0">
              <x14:cfvo type="autoMin"/>
              <x14:cfvo type="autoMax"/>
              <x14:negativeFillColor rgb="FFFF0000"/>
              <x14:axisColor rgb="FF000000"/>
            </x14:dataBar>
          </x14:cfRule>
          <xm:sqref>H488:H495</xm:sqref>
        </x14:conditionalFormatting>
        <x14:conditionalFormatting xmlns:xm="http://schemas.microsoft.com/office/excel/2006/main">
          <x14:cfRule type="dataBar" id="{E11A246A-FD06-44F1-B278-D39C6712A702}">
            <x14:dataBar minLength="0" maxLength="100" gradient="0">
              <x14:cfvo type="autoMin"/>
              <x14:cfvo type="autoMax"/>
              <x14:negativeFillColor rgb="FFFF0000"/>
              <x14:axisColor rgb="FF000000"/>
            </x14:dataBar>
          </x14:cfRule>
          <x14:cfRule type="dataBar" id="{3F4E840D-98AC-4928-A462-8ADBB40BCAE1}">
            <x14:dataBar minLength="0" maxLength="100" gradient="0">
              <x14:cfvo type="autoMin"/>
              <x14:cfvo type="autoMax"/>
              <x14:negativeFillColor rgb="FFFF0000"/>
              <x14:axisColor rgb="FF000000"/>
            </x14:dataBar>
          </x14:cfRule>
          <x14:cfRule type="dataBar" id="{08B1B956-67A4-4704-872C-586C623A408D}">
            <x14:dataBar minLength="0" maxLength="100" gradient="0">
              <x14:cfvo type="autoMin"/>
              <x14:cfvo type="autoMax"/>
              <x14:negativeFillColor rgb="FFFF0000"/>
              <x14:axisColor rgb="FF000000"/>
            </x14:dataBar>
          </x14:cfRule>
          <x14:cfRule type="dataBar" id="{3FAF096E-7A21-41D9-95EC-B61B8B807A1E}">
            <x14:dataBar minLength="0" maxLength="100" gradient="0">
              <x14:cfvo type="autoMin"/>
              <x14:cfvo type="autoMax"/>
              <x14:negativeFillColor rgb="FFFF0000"/>
              <x14:axisColor rgb="FF000000"/>
            </x14:dataBar>
          </x14:cfRule>
          <xm:sqref>H497:H508</xm:sqref>
        </x14:conditionalFormatting>
        <x14:conditionalFormatting xmlns:xm="http://schemas.microsoft.com/office/excel/2006/main">
          <x14:cfRule type="dataBar" id="{F59E7C95-B4E6-424E-983D-19E2A904A664}">
            <x14:dataBar minLength="0" maxLength="100" gradient="0">
              <x14:cfvo type="autoMin"/>
              <x14:cfvo type="autoMax"/>
              <x14:negativeFillColor rgb="FFFF0000"/>
              <x14:axisColor rgb="FF000000"/>
            </x14:dataBar>
          </x14:cfRule>
          <x14:cfRule type="dataBar" id="{6D210A7D-2322-4635-8ECC-ABCBA852516D}">
            <x14:dataBar minLength="0" maxLength="100" gradient="0">
              <x14:cfvo type="autoMin"/>
              <x14:cfvo type="autoMax"/>
              <x14:negativeFillColor rgb="FFFF0000"/>
              <x14:axisColor rgb="FF000000"/>
            </x14:dataBar>
          </x14:cfRule>
          <x14:cfRule type="dataBar" id="{5159DB1C-6D2C-4A5D-99E2-C4EFE4CAE626}">
            <x14:dataBar minLength="0" maxLength="100" gradient="0">
              <x14:cfvo type="autoMin"/>
              <x14:cfvo type="autoMax"/>
              <x14:negativeFillColor rgb="FFFF0000"/>
              <x14:axisColor rgb="FF000000"/>
            </x14:dataBar>
          </x14:cfRule>
          <x14:cfRule type="dataBar" id="{97615836-DEA4-4F14-B2D8-022ED26AB800}">
            <x14:dataBar minLength="0" maxLength="100" gradient="0">
              <x14:cfvo type="autoMin"/>
              <x14:cfvo type="autoMax"/>
              <x14:negativeFillColor rgb="FFFF0000"/>
              <x14:axisColor rgb="FF000000"/>
            </x14:dataBar>
          </x14:cfRule>
          <xm:sqref>H510</xm:sqref>
        </x14:conditionalFormatting>
        <x14:conditionalFormatting xmlns:xm="http://schemas.microsoft.com/office/excel/2006/main">
          <x14:cfRule type="dataBar" id="{FFBB719B-9F9F-442C-B3FE-A88AAB267528}">
            <x14:dataBar minLength="0" maxLength="100" gradient="0">
              <x14:cfvo type="autoMin"/>
              <x14:cfvo type="autoMax"/>
              <x14:negativeFillColor rgb="FFFF0000"/>
              <x14:axisColor rgb="FF000000"/>
            </x14:dataBar>
          </x14:cfRule>
          <x14:cfRule type="dataBar" id="{4FDDB89D-20D6-4E04-B7BF-B3B68F8FCC18}">
            <x14:dataBar minLength="0" maxLength="100" gradient="0">
              <x14:cfvo type="autoMin"/>
              <x14:cfvo type="autoMax"/>
              <x14:negativeFillColor rgb="FFFF0000"/>
              <x14:axisColor rgb="FF000000"/>
            </x14:dataBar>
          </x14:cfRule>
          <x14:cfRule type="dataBar" id="{3208C66C-E775-463F-A6C2-C345F423E091}">
            <x14:dataBar minLength="0" maxLength="100" gradient="0">
              <x14:cfvo type="autoMin"/>
              <x14:cfvo type="autoMax"/>
              <x14:negativeFillColor rgb="FFFF0000"/>
              <x14:axisColor rgb="FF000000"/>
            </x14:dataBar>
          </x14:cfRule>
          <x14:cfRule type="dataBar" id="{A459EECF-FE95-4607-B647-0C27EFB15DB8}">
            <x14:dataBar minLength="0" maxLength="100" gradient="0">
              <x14:cfvo type="autoMin"/>
              <x14:cfvo type="autoMax"/>
              <x14:negativeFillColor rgb="FFFF0000"/>
              <x14:axisColor rgb="FF000000"/>
            </x14:dataBar>
          </x14:cfRule>
          <xm:sqref>H512</xm:sqref>
        </x14:conditionalFormatting>
        <x14:conditionalFormatting xmlns:xm="http://schemas.microsoft.com/office/excel/2006/main">
          <x14:cfRule type="dataBar" id="{E084A66E-F018-41E7-BF81-C219688EE48B}">
            <x14:dataBar minLength="0" maxLength="100" gradient="0">
              <x14:cfvo type="autoMin"/>
              <x14:cfvo type="autoMax"/>
              <x14:negativeFillColor rgb="FFFF0000"/>
              <x14:axisColor rgb="FF000000"/>
            </x14:dataBar>
          </x14:cfRule>
          <x14:cfRule type="dataBar" id="{F8A3542B-9DF8-4D5C-8BD8-E6B3756C897D}">
            <x14:dataBar minLength="0" maxLength="100" gradient="0">
              <x14:cfvo type="autoMin"/>
              <x14:cfvo type="autoMax"/>
              <x14:negativeFillColor rgb="FFFF0000"/>
              <x14:axisColor rgb="FF000000"/>
            </x14:dataBar>
          </x14:cfRule>
          <x14:cfRule type="dataBar" id="{39D26864-DD97-4103-915B-E0C702C0185A}">
            <x14:dataBar minLength="0" maxLength="100" gradient="0">
              <x14:cfvo type="autoMin"/>
              <x14:cfvo type="autoMax"/>
              <x14:negativeFillColor rgb="FFFF0000"/>
              <x14:axisColor rgb="FF000000"/>
            </x14:dataBar>
          </x14:cfRule>
          <x14:cfRule type="dataBar" id="{17450C8E-C23D-458F-83C2-DD4AFA743D34}">
            <x14:dataBar minLength="0" maxLength="100" gradient="0">
              <x14:cfvo type="autoMin"/>
              <x14:cfvo type="autoMax"/>
              <x14:negativeFillColor rgb="FFFF0000"/>
              <x14:axisColor rgb="FF000000"/>
            </x14:dataBar>
          </x14:cfRule>
          <xm:sqref>H514:H518</xm:sqref>
        </x14:conditionalFormatting>
        <x14:conditionalFormatting xmlns:xm="http://schemas.microsoft.com/office/excel/2006/main">
          <x14:cfRule type="dataBar" id="{A0CDFD53-E83B-4F6F-8E3E-66FF3509B1C4}">
            <x14:dataBar minLength="0" maxLength="100" gradient="0">
              <x14:cfvo type="autoMin"/>
              <x14:cfvo type="autoMax"/>
              <x14:negativeFillColor rgb="FFFF0000"/>
              <x14:axisColor rgb="FF000000"/>
            </x14:dataBar>
          </x14:cfRule>
          <x14:cfRule type="dataBar" id="{A0419563-885C-4E5E-94C6-1A6A6305725A}">
            <x14:dataBar minLength="0" maxLength="100" gradient="0">
              <x14:cfvo type="autoMin"/>
              <x14:cfvo type="autoMax"/>
              <x14:negativeFillColor rgb="FFFF0000"/>
              <x14:axisColor rgb="FF000000"/>
            </x14:dataBar>
          </x14:cfRule>
          <x14:cfRule type="dataBar" id="{AFE5045B-DCE0-44EC-A61C-4337A285E65D}">
            <x14:dataBar minLength="0" maxLength="100" gradient="0">
              <x14:cfvo type="autoMin"/>
              <x14:cfvo type="autoMax"/>
              <x14:negativeFillColor rgb="FFFF0000"/>
              <x14:axisColor rgb="FF000000"/>
            </x14:dataBar>
          </x14:cfRule>
          <x14:cfRule type="dataBar" id="{5FCF450A-B02C-4A5F-A500-5C25C901D08B}">
            <x14:dataBar minLength="0" maxLength="100" gradient="0">
              <x14:cfvo type="autoMin"/>
              <x14:cfvo type="autoMax"/>
              <x14:negativeFillColor rgb="FFFF0000"/>
              <x14:axisColor rgb="FF000000"/>
            </x14:dataBar>
          </x14:cfRule>
          <xm:sqref>H520:H526</xm:sqref>
        </x14:conditionalFormatting>
        <x14:conditionalFormatting xmlns:xm="http://schemas.microsoft.com/office/excel/2006/main">
          <x14:cfRule type="dataBar" id="{BEDD271C-DDEA-426E-9292-6DC19A1F304E}">
            <x14:dataBar minLength="0" maxLength="100" gradient="0">
              <x14:cfvo type="autoMin"/>
              <x14:cfvo type="autoMax"/>
              <x14:negativeFillColor rgb="FFFF0000"/>
              <x14:axisColor rgb="FF000000"/>
            </x14:dataBar>
          </x14:cfRule>
          <x14:cfRule type="dataBar" id="{480A3C70-C7E8-4AD1-A415-BC7BAFD781F6}">
            <x14:dataBar minLength="0" maxLength="100" gradient="0">
              <x14:cfvo type="autoMin"/>
              <x14:cfvo type="autoMax"/>
              <x14:negativeFillColor rgb="FFFF0000"/>
              <x14:axisColor rgb="FF000000"/>
            </x14:dataBar>
          </x14:cfRule>
          <x14:cfRule type="dataBar" id="{ADE05B11-FBEA-4912-A7C5-12EF47A51CEA}">
            <x14:dataBar minLength="0" maxLength="100" gradient="0">
              <x14:cfvo type="autoMin"/>
              <x14:cfvo type="autoMax"/>
              <x14:negativeFillColor rgb="FFFF0000"/>
              <x14:axisColor rgb="FF000000"/>
            </x14:dataBar>
          </x14:cfRule>
          <x14:cfRule type="dataBar" id="{AE98087F-9338-4199-8DAA-5D82E7BDECD0}">
            <x14:dataBar minLength="0" maxLength="100" gradient="0">
              <x14:cfvo type="autoMin"/>
              <x14:cfvo type="autoMax"/>
              <x14:negativeFillColor rgb="FFFF0000"/>
              <x14:axisColor rgb="FF000000"/>
            </x14:dataBar>
          </x14:cfRule>
          <xm:sqref>H528:H532</xm:sqref>
        </x14:conditionalFormatting>
        <x14:conditionalFormatting xmlns:xm="http://schemas.microsoft.com/office/excel/2006/main">
          <x14:cfRule type="dataBar" id="{CF8D605D-A7DD-4664-A2AE-016850ED3A37}">
            <x14:dataBar minLength="0" maxLength="100" gradient="0">
              <x14:cfvo type="autoMin"/>
              <x14:cfvo type="autoMax"/>
              <x14:negativeFillColor rgb="FFFF0000"/>
              <x14:axisColor rgb="FF000000"/>
            </x14:dataBar>
          </x14:cfRule>
          <x14:cfRule type="dataBar" id="{EAEFA972-D3CF-4244-9BBC-E1C183C77A18}">
            <x14:dataBar minLength="0" maxLength="100" gradient="0">
              <x14:cfvo type="autoMin"/>
              <x14:cfvo type="autoMax"/>
              <x14:negativeFillColor rgb="FFFF0000"/>
              <x14:axisColor rgb="FF000000"/>
            </x14:dataBar>
          </x14:cfRule>
          <x14:cfRule type="dataBar" id="{E04E1CE2-DCD7-495B-9BC9-69D2CE1F1863}">
            <x14:dataBar minLength="0" maxLength="100" gradient="0">
              <x14:cfvo type="autoMin"/>
              <x14:cfvo type="autoMax"/>
              <x14:negativeFillColor rgb="FFFF0000"/>
              <x14:axisColor rgb="FF000000"/>
            </x14:dataBar>
          </x14:cfRule>
          <x14:cfRule type="dataBar" id="{10D25475-AE51-4936-9DC2-227A2595BA59}">
            <x14:dataBar minLength="0" maxLength="100" gradient="0">
              <x14:cfvo type="autoMin"/>
              <x14:cfvo type="autoMax"/>
              <x14:negativeFillColor rgb="FFFF0000"/>
              <x14:axisColor rgb="FF000000"/>
            </x14:dataBar>
          </x14:cfRule>
          <xm:sqref>H534:H540</xm:sqref>
        </x14:conditionalFormatting>
        <x14:conditionalFormatting xmlns:xm="http://schemas.microsoft.com/office/excel/2006/main">
          <x14:cfRule type="dataBar" id="{32D61EC8-C7DC-482D-BA9D-824F94543C2C}">
            <x14:dataBar minLength="0" maxLength="100" gradient="0">
              <x14:cfvo type="autoMin"/>
              <x14:cfvo type="autoMax"/>
              <x14:negativeFillColor rgb="FFFF0000"/>
              <x14:axisColor rgb="FF000000"/>
            </x14:dataBar>
          </x14:cfRule>
          <x14:cfRule type="dataBar" id="{FCA523D6-1821-4BD6-9364-53725C862C9B}">
            <x14:dataBar minLength="0" maxLength="100" gradient="0">
              <x14:cfvo type="autoMin"/>
              <x14:cfvo type="autoMax"/>
              <x14:negativeFillColor rgb="FFFF0000"/>
              <x14:axisColor rgb="FF000000"/>
            </x14:dataBar>
          </x14:cfRule>
          <x14:cfRule type="dataBar" id="{DE4BA76B-46D3-43B1-8C55-A38E8BC18746}">
            <x14:dataBar minLength="0" maxLength="100" gradient="0">
              <x14:cfvo type="autoMin"/>
              <x14:cfvo type="autoMax"/>
              <x14:negativeFillColor rgb="FFFF0000"/>
              <x14:axisColor rgb="FF000000"/>
            </x14:dataBar>
          </x14:cfRule>
          <x14:cfRule type="dataBar" id="{933BCBFA-57C8-44B2-854C-83CD2225D2B4}">
            <x14:dataBar minLength="0" maxLength="100" gradient="0">
              <x14:cfvo type="autoMin"/>
              <x14:cfvo type="autoMax"/>
              <x14:negativeFillColor rgb="FFFF0000"/>
              <x14:axisColor rgb="FF000000"/>
            </x14:dataBar>
          </x14:cfRule>
          <xm:sqref>H542:H549</xm:sqref>
        </x14:conditionalFormatting>
        <x14:conditionalFormatting xmlns:xm="http://schemas.microsoft.com/office/excel/2006/main">
          <x14:cfRule type="dataBar" id="{5BB98806-AADD-4DE7-9157-2823D1FF39A2}">
            <x14:dataBar minLength="0" maxLength="100" gradient="0">
              <x14:cfvo type="autoMin"/>
              <x14:cfvo type="autoMax"/>
              <x14:negativeFillColor rgb="FFFF0000"/>
              <x14:axisColor rgb="FF000000"/>
            </x14:dataBar>
          </x14:cfRule>
          <x14:cfRule type="dataBar" id="{DD35B014-B659-4875-8B43-8D411B5DFA8B}">
            <x14:dataBar minLength="0" maxLength="100" gradient="0">
              <x14:cfvo type="autoMin"/>
              <x14:cfvo type="autoMax"/>
              <x14:negativeFillColor rgb="FFFF0000"/>
              <x14:axisColor rgb="FF000000"/>
            </x14:dataBar>
          </x14:cfRule>
          <x14:cfRule type="dataBar" id="{066F94CC-A65A-4F14-AB1B-CAB5268C6894}">
            <x14:dataBar minLength="0" maxLength="100" gradient="0">
              <x14:cfvo type="autoMin"/>
              <x14:cfvo type="autoMax"/>
              <x14:negativeFillColor rgb="FFFF0000"/>
              <x14:axisColor rgb="FF000000"/>
            </x14:dataBar>
          </x14:cfRule>
          <x14:cfRule type="dataBar" id="{30937F3E-26FD-4543-B684-015D546B47D0}">
            <x14:dataBar minLength="0" maxLength="100" gradient="0">
              <x14:cfvo type="autoMin"/>
              <x14:cfvo type="autoMax"/>
              <x14:negativeFillColor rgb="FFFF0000"/>
              <x14:axisColor rgb="FF000000"/>
            </x14:dataBar>
          </x14:cfRule>
          <xm:sqref>H551:H608</xm:sqref>
        </x14:conditionalFormatting>
        <x14:conditionalFormatting xmlns:xm="http://schemas.microsoft.com/office/excel/2006/main">
          <x14:cfRule type="dataBar" id="{FBE0466F-9B94-41CF-BCD6-980C28D76769}">
            <x14:dataBar minLength="0" maxLength="100" gradient="0">
              <x14:cfvo type="autoMin"/>
              <x14:cfvo type="autoMax"/>
              <x14:negativeFillColor rgb="FFFF0000"/>
              <x14:axisColor rgb="FF000000"/>
            </x14:dataBar>
          </x14:cfRule>
          <x14:cfRule type="dataBar" id="{51E96CF0-1A81-45B1-BC34-AF0ABF489DD0}">
            <x14:dataBar minLength="0" maxLength="100" gradient="0">
              <x14:cfvo type="autoMin"/>
              <x14:cfvo type="autoMax"/>
              <x14:negativeFillColor rgb="FFFF0000"/>
              <x14:axisColor rgb="FF000000"/>
            </x14:dataBar>
          </x14:cfRule>
          <x14:cfRule type="dataBar" id="{02AF60CF-63F3-4E93-9F3B-2A42C980FDBB}">
            <x14:dataBar minLength="0" maxLength="100" gradient="0">
              <x14:cfvo type="autoMin"/>
              <x14:cfvo type="autoMax"/>
              <x14:negativeFillColor rgb="FFFF0000"/>
              <x14:axisColor rgb="FF000000"/>
            </x14:dataBar>
          </x14:cfRule>
          <x14:cfRule type="dataBar" id="{F6951168-8978-4048-B60A-B4487BD94815}">
            <x14:dataBar minLength="0" maxLength="100" gradient="0">
              <x14:cfvo type="autoMin"/>
              <x14:cfvo type="autoMax"/>
              <x14:negativeFillColor rgb="FFFF0000"/>
              <x14:axisColor rgb="FF000000"/>
            </x14:dataBar>
          </x14:cfRule>
          <xm:sqref>H610:H613</xm:sqref>
        </x14:conditionalFormatting>
        <x14:conditionalFormatting xmlns:xm="http://schemas.microsoft.com/office/excel/2006/main">
          <x14:cfRule type="dataBar" id="{E5C89A84-8BB9-41ED-A561-501C81B296B5}">
            <x14:dataBar minLength="0" maxLength="100" gradient="0">
              <x14:cfvo type="autoMin"/>
              <x14:cfvo type="autoMax"/>
              <x14:negativeFillColor rgb="FFFF0000"/>
              <x14:axisColor rgb="FF000000"/>
            </x14:dataBar>
          </x14:cfRule>
          <x14:cfRule type="dataBar" id="{8F75CC05-68CA-4AF8-9AF3-FE61A4CFC4A3}">
            <x14:dataBar minLength="0" maxLength="100" gradient="0">
              <x14:cfvo type="autoMin"/>
              <x14:cfvo type="autoMax"/>
              <x14:negativeFillColor rgb="FFFF0000"/>
              <x14:axisColor rgb="FF000000"/>
            </x14:dataBar>
          </x14:cfRule>
          <x14:cfRule type="dataBar" id="{3F534D6B-472B-4DF2-8638-80AAA180AFFF}">
            <x14:dataBar minLength="0" maxLength="100" gradient="0">
              <x14:cfvo type="autoMin"/>
              <x14:cfvo type="autoMax"/>
              <x14:negativeFillColor rgb="FFFF0000"/>
              <x14:axisColor rgb="FF000000"/>
            </x14:dataBar>
          </x14:cfRule>
          <x14:cfRule type="dataBar" id="{CBEEEC76-8FB7-4207-8FFA-6F900ED87D8F}">
            <x14:dataBar minLength="0" maxLength="100" gradient="0">
              <x14:cfvo type="autoMin"/>
              <x14:cfvo type="autoMax"/>
              <x14:negativeFillColor rgb="FFFF0000"/>
              <x14:axisColor rgb="FF000000"/>
            </x14:dataBar>
          </x14:cfRule>
          <xm:sqref>H615:H622</xm:sqref>
        </x14:conditionalFormatting>
        <x14:conditionalFormatting xmlns:xm="http://schemas.microsoft.com/office/excel/2006/main">
          <x14:cfRule type="dataBar" id="{7B6F175D-7EE1-4F37-9F92-8D10C71E3675}">
            <x14:dataBar minLength="0" maxLength="100" gradient="0">
              <x14:cfvo type="autoMin"/>
              <x14:cfvo type="autoMax"/>
              <x14:negativeFillColor rgb="FFFF0000"/>
              <x14:axisColor rgb="FF000000"/>
            </x14:dataBar>
          </x14:cfRule>
          <x14:cfRule type="dataBar" id="{CB434FEE-9ED4-4C9C-97CA-25E60F3CAB14}">
            <x14:dataBar minLength="0" maxLength="100" gradient="0">
              <x14:cfvo type="autoMin"/>
              <x14:cfvo type="autoMax"/>
              <x14:negativeFillColor rgb="FFFF0000"/>
              <x14:axisColor rgb="FF000000"/>
            </x14:dataBar>
          </x14:cfRule>
          <x14:cfRule type="dataBar" id="{87B93D1A-5F56-4BCF-B6FA-FA480EC86657}">
            <x14:dataBar minLength="0" maxLength="100" gradient="0">
              <x14:cfvo type="autoMin"/>
              <x14:cfvo type="autoMax"/>
              <x14:negativeFillColor rgb="FFFF0000"/>
              <x14:axisColor rgb="FF000000"/>
            </x14:dataBar>
          </x14:cfRule>
          <x14:cfRule type="dataBar" id="{B8C5D116-0551-4D8D-B20D-BAF1D04685E0}">
            <x14:dataBar minLength="0" maxLength="100" gradient="0">
              <x14:cfvo type="autoMin"/>
              <x14:cfvo type="autoMax"/>
              <x14:negativeFillColor rgb="FFFF0000"/>
              <x14:axisColor rgb="FF000000"/>
            </x14:dataBar>
          </x14:cfRule>
          <xm:sqref>H624:H627</xm:sqref>
        </x14:conditionalFormatting>
        <x14:conditionalFormatting xmlns:xm="http://schemas.microsoft.com/office/excel/2006/main">
          <x14:cfRule type="dataBar" id="{779DC24C-9357-43D7-AD4E-29C642881E11}">
            <x14:dataBar minLength="0" maxLength="100" gradient="0">
              <x14:cfvo type="autoMin"/>
              <x14:cfvo type="autoMax"/>
              <x14:negativeFillColor rgb="FFFF0000"/>
              <x14:axisColor rgb="FF000000"/>
            </x14:dataBar>
          </x14:cfRule>
          <x14:cfRule type="dataBar" id="{8CD4D1D1-37FA-45CD-8E3B-6171D9062FDC}">
            <x14:dataBar minLength="0" maxLength="100" gradient="0">
              <x14:cfvo type="autoMin"/>
              <x14:cfvo type="autoMax"/>
              <x14:negativeFillColor rgb="FFFF0000"/>
              <x14:axisColor rgb="FF000000"/>
            </x14:dataBar>
          </x14:cfRule>
          <x14:cfRule type="dataBar" id="{B55CDB3A-32E2-4CD0-AE63-6C248046C1E2}">
            <x14:dataBar minLength="0" maxLength="100" gradient="0">
              <x14:cfvo type="autoMin"/>
              <x14:cfvo type="autoMax"/>
              <x14:negativeFillColor rgb="FFFF0000"/>
              <x14:axisColor rgb="FF000000"/>
            </x14:dataBar>
          </x14:cfRule>
          <x14:cfRule type="dataBar" id="{B40AB4AD-CC32-4A44-AA96-FE885C7F08F3}">
            <x14:dataBar minLength="0" maxLength="100" gradient="0">
              <x14:cfvo type="autoMin"/>
              <x14:cfvo type="autoMax"/>
              <x14:negativeFillColor rgb="FFFF0000"/>
              <x14:axisColor rgb="FF000000"/>
            </x14:dataBar>
          </x14:cfRule>
          <xm:sqref>H629:H632</xm:sqref>
        </x14:conditionalFormatting>
        <x14:conditionalFormatting xmlns:xm="http://schemas.microsoft.com/office/excel/2006/main">
          <x14:cfRule type="dataBar" id="{3E4F1735-909D-4519-A6A4-C893A5E61316}">
            <x14:dataBar minLength="0" maxLength="100" gradient="0">
              <x14:cfvo type="autoMin"/>
              <x14:cfvo type="autoMax"/>
              <x14:negativeFillColor rgb="FFFF0000"/>
              <x14:axisColor rgb="FF000000"/>
            </x14:dataBar>
          </x14:cfRule>
          <x14:cfRule type="dataBar" id="{F6200BB9-4235-420A-9E39-FCC483AA7E8E}">
            <x14:dataBar minLength="0" maxLength="100" gradient="0">
              <x14:cfvo type="autoMin"/>
              <x14:cfvo type="autoMax"/>
              <x14:negativeFillColor rgb="FFFF0000"/>
              <x14:axisColor rgb="FF000000"/>
            </x14:dataBar>
          </x14:cfRule>
          <x14:cfRule type="dataBar" id="{76DC23E1-9FF6-4D81-B1F3-3979A7A568E5}">
            <x14:dataBar minLength="0" maxLength="100" gradient="0">
              <x14:cfvo type="autoMin"/>
              <x14:cfvo type="autoMax"/>
              <x14:negativeFillColor rgb="FFFF0000"/>
              <x14:axisColor rgb="FF000000"/>
            </x14:dataBar>
          </x14:cfRule>
          <x14:cfRule type="dataBar" id="{6A08385A-4F77-4F60-BC7A-CF47840E4F30}">
            <x14:dataBar minLength="0" maxLength="100" gradient="0">
              <x14:cfvo type="autoMin"/>
              <x14:cfvo type="autoMax"/>
              <x14:negativeFillColor rgb="FFFF0000"/>
              <x14:axisColor rgb="FF000000"/>
            </x14:dataBar>
          </x14:cfRule>
          <xm:sqref>H634:H650</xm:sqref>
        </x14:conditionalFormatting>
        <x14:conditionalFormatting xmlns:xm="http://schemas.microsoft.com/office/excel/2006/main">
          <x14:cfRule type="dataBar" id="{16E2056F-8E2A-450B-B347-C2115B551CD3}">
            <x14:dataBar minLength="0" maxLength="100" gradient="0">
              <x14:cfvo type="autoMin"/>
              <x14:cfvo type="autoMax"/>
              <x14:negativeFillColor rgb="FFFF0000"/>
              <x14:axisColor rgb="FF000000"/>
            </x14:dataBar>
          </x14:cfRule>
          <x14:cfRule type="dataBar" id="{E55F8924-27E4-4508-AA73-44BC7FCEBA95}">
            <x14:dataBar minLength="0" maxLength="100" gradient="0">
              <x14:cfvo type="autoMin"/>
              <x14:cfvo type="autoMax"/>
              <x14:negativeFillColor rgb="FFFF0000"/>
              <x14:axisColor rgb="FF000000"/>
            </x14:dataBar>
          </x14:cfRule>
          <x14:cfRule type="dataBar" id="{F2A68807-3097-45D6-A437-9BE82E0C321D}">
            <x14:dataBar minLength="0" maxLength="100" gradient="0">
              <x14:cfvo type="autoMin"/>
              <x14:cfvo type="autoMax"/>
              <x14:negativeFillColor rgb="FFFF0000"/>
              <x14:axisColor rgb="FF000000"/>
            </x14:dataBar>
          </x14:cfRule>
          <x14:cfRule type="dataBar" id="{17FE2E40-EA05-4A9A-A4D7-F8193DB00A71}">
            <x14:dataBar minLength="0" maxLength="100" gradient="0">
              <x14:cfvo type="autoMin"/>
              <x14:cfvo type="autoMax"/>
              <x14:negativeFillColor rgb="FFFF0000"/>
              <x14:axisColor rgb="FF000000"/>
            </x14:dataBar>
          </x14:cfRule>
          <xm:sqref>H652:H655</xm:sqref>
        </x14:conditionalFormatting>
        <x14:conditionalFormatting xmlns:xm="http://schemas.microsoft.com/office/excel/2006/main">
          <x14:cfRule type="dataBar" id="{40C8CAF9-2BBC-433B-B25F-BC06C6D246DE}">
            <x14:dataBar minLength="0" maxLength="100" gradient="0">
              <x14:cfvo type="autoMin"/>
              <x14:cfvo type="autoMax"/>
              <x14:negativeFillColor rgb="FFFF0000"/>
              <x14:axisColor rgb="FF000000"/>
            </x14:dataBar>
          </x14:cfRule>
          <x14:cfRule type="dataBar" id="{17F57FAE-D21E-4849-833E-02FB2D797758}">
            <x14:dataBar minLength="0" maxLength="100" gradient="0">
              <x14:cfvo type="autoMin"/>
              <x14:cfvo type="autoMax"/>
              <x14:negativeFillColor rgb="FFFF0000"/>
              <x14:axisColor rgb="FF000000"/>
            </x14:dataBar>
          </x14:cfRule>
          <x14:cfRule type="dataBar" id="{8EDF4BBA-AA12-4F80-9FA3-B5C813A1ED40}">
            <x14:dataBar minLength="0" maxLength="100" gradient="0">
              <x14:cfvo type="autoMin"/>
              <x14:cfvo type="autoMax"/>
              <x14:negativeFillColor rgb="FFFF0000"/>
              <x14:axisColor rgb="FF000000"/>
            </x14:dataBar>
          </x14:cfRule>
          <x14:cfRule type="dataBar" id="{FC79A1CE-1AF2-4C80-82A1-35D9796A6491}">
            <x14:dataBar minLength="0" maxLength="100" gradient="0">
              <x14:cfvo type="autoMin"/>
              <x14:cfvo type="autoMax"/>
              <x14:negativeFillColor rgb="FFFF0000"/>
              <x14:axisColor rgb="FF000000"/>
            </x14:dataBar>
          </x14:cfRule>
          <xm:sqref>H657:H662</xm:sqref>
        </x14:conditionalFormatting>
        <x14:conditionalFormatting xmlns:xm="http://schemas.microsoft.com/office/excel/2006/main">
          <x14:cfRule type="dataBar" id="{968C2E9A-1C1C-4461-9197-3B1411555232}">
            <x14:dataBar minLength="0" maxLength="100" gradient="0">
              <x14:cfvo type="autoMin"/>
              <x14:cfvo type="autoMax"/>
              <x14:negativeFillColor rgb="FFFF0000"/>
              <x14:axisColor rgb="FF000000"/>
            </x14:dataBar>
          </x14:cfRule>
          <x14:cfRule type="dataBar" id="{1620358A-2B22-4210-9B26-CC17E3E06DE4}">
            <x14:dataBar minLength="0" maxLength="100" gradient="0">
              <x14:cfvo type="autoMin"/>
              <x14:cfvo type="autoMax"/>
              <x14:negativeFillColor rgb="FFFF0000"/>
              <x14:axisColor rgb="FF000000"/>
            </x14:dataBar>
          </x14:cfRule>
          <x14:cfRule type="dataBar" id="{D42C6833-F6AC-4370-A385-3FC4F11A1622}">
            <x14:dataBar minLength="0" maxLength="100" gradient="0">
              <x14:cfvo type="autoMin"/>
              <x14:cfvo type="autoMax"/>
              <x14:negativeFillColor rgb="FFFF0000"/>
              <x14:axisColor rgb="FF000000"/>
            </x14:dataBar>
          </x14:cfRule>
          <x14:cfRule type="dataBar" id="{A22AEE7F-0E3A-41B3-A77F-2860CD4423FB}">
            <x14:dataBar minLength="0" maxLength="100" gradient="0">
              <x14:cfvo type="autoMin"/>
              <x14:cfvo type="autoMax"/>
              <x14:negativeFillColor rgb="FFFF0000"/>
              <x14:axisColor rgb="FF000000"/>
            </x14:dataBar>
          </x14:cfRule>
          <xm:sqref>H664:H667</xm:sqref>
        </x14:conditionalFormatting>
        <x14:conditionalFormatting xmlns:xm="http://schemas.microsoft.com/office/excel/2006/main">
          <x14:cfRule type="dataBar" id="{E41324F1-2728-4459-BAEF-2D55AB20F217}">
            <x14:dataBar minLength="0" maxLength="100" gradient="0">
              <x14:cfvo type="autoMin"/>
              <x14:cfvo type="autoMax"/>
              <x14:negativeFillColor rgb="FFFF0000"/>
              <x14:axisColor rgb="FF000000"/>
            </x14:dataBar>
          </x14:cfRule>
          <x14:cfRule type="dataBar" id="{4BEACA94-198C-431C-8DE9-E559A9FCD3B8}">
            <x14:dataBar minLength="0" maxLength="100" gradient="0">
              <x14:cfvo type="autoMin"/>
              <x14:cfvo type="autoMax"/>
              <x14:negativeFillColor rgb="FFFF0000"/>
              <x14:axisColor rgb="FF000000"/>
            </x14:dataBar>
          </x14:cfRule>
          <x14:cfRule type="dataBar" id="{7D234CCB-5035-46E2-82D8-4BBB259C1208}">
            <x14:dataBar minLength="0" maxLength="100" gradient="0">
              <x14:cfvo type="autoMin"/>
              <x14:cfvo type="autoMax"/>
              <x14:negativeFillColor rgb="FFFF0000"/>
              <x14:axisColor rgb="FF000000"/>
            </x14:dataBar>
          </x14:cfRule>
          <x14:cfRule type="dataBar" id="{C9C6CBBE-1293-4752-B3FF-2D146DD34AD3}">
            <x14:dataBar minLength="0" maxLength="100" gradient="0">
              <x14:cfvo type="autoMin"/>
              <x14:cfvo type="autoMax"/>
              <x14:negativeFillColor rgb="FFFF0000"/>
              <x14:axisColor rgb="FF000000"/>
            </x14:dataBar>
          </x14:cfRule>
          <xm:sqref>H669:H725</xm:sqref>
        </x14:conditionalFormatting>
        <x14:conditionalFormatting xmlns:xm="http://schemas.microsoft.com/office/excel/2006/main">
          <x14:cfRule type="dataBar" id="{0675DC5F-BBAD-477E-8F2A-78FC111AA060}">
            <x14:dataBar minLength="0" maxLength="100" gradient="0">
              <x14:cfvo type="autoMin"/>
              <x14:cfvo type="autoMax"/>
              <x14:negativeFillColor rgb="FFFF0000"/>
              <x14:axisColor rgb="FF000000"/>
            </x14:dataBar>
          </x14:cfRule>
          <x14:cfRule type="dataBar" id="{33A359D0-00B3-474A-A30A-691740AE653D}">
            <x14:dataBar minLength="0" maxLength="100" gradient="0">
              <x14:cfvo type="autoMin"/>
              <x14:cfvo type="autoMax"/>
              <x14:negativeFillColor rgb="FFFF0000"/>
              <x14:axisColor rgb="FF000000"/>
            </x14:dataBar>
          </x14:cfRule>
          <x14:cfRule type="dataBar" id="{0C772044-2D5C-408C-B3C1-3DEC17D440BB}">
            <x14:dataBar minLength="0" maxLength="100" gradient="0">
              <x14:cfvo type="autoMin"/>
              <x14:cfvo type="autoMax"/>
              <x14:negativeFillColor rgb="FFFF0000"/>
              <x14:axisColor rgb="FF000000"/>
            </x14:dataBar>
          </x14:cfRule>
          <x14:cfRule type="dataBar" id="{54181F7E-E019-4ECA-8A63-3FB326FC8C3C}">
            <x14:dataBar minLength="0" maxLength="100" gradient="0">
              <x14:cfvo type="autoMin"/>
              <x14:cfvo type="autoMax"/>
              <x14:negativeFillColor rgb="FFFF0000"/>
              <x14:axisColor rgb="FF000000"/>
            </x14:dataBar>
          </x14:cfRule>
          <xm:sqref>H727:H737</xm:sqref>
        </x14:conditionalFormatting>
        <x14:conditionalFormatting xmlns:xm="http://schemas.microsoft.com/office/excel/2006/main">
          <x14:cfRule type="dataBar" id="{4D79A68F-4A46-4BFF-AFF6-606F42022CFE}">
            <x14:dataBar minLength="0" maxLength="100" gradient="0">
              <x14:cfvo type="autoMin"/>
              <x14:cfvo type="autoMax"/>
              <x14:negativeFillColor rgb="FFFF0000"/>
              <x14:axisColor rgb="FF000000"/>
            </x14:dataBar>
          </x14:cfRule>
          <x14:cfRule type="dataBar" id="{E9C26499-B443-44FD-8042-655EFB368B29}">
            <x14:dataBar minLength="0" maxLength="100" gradient="0">
              <x14:cfvo type="autoMin"/>
              <x14:cfvo type="autoMax"/>
              <x14:negativeFillColor rgb="FFFF0000"/>
              <x14:axisColor rgb="FF000000"/>
            </x14:dataBar>
          </x14:cfRule>
          <x14:cfRule type="dataBar" id="{AB0E4BC0-0099-4A7F-8288-AD46DF3DE744}">
            <x14:dataBar minLength="0" maxLength="100" gradient="0">
              <x14:cfvo type="autoMin"/>
              <x14:cfvo type="autoMax"/>
              <x14:negativeFillColor rgb="FFFF0000"/>
              <x14:axisColor rgb="FF000000"/>
            </x14:dataBar>
          </x14:cfRule>
          <x14:cfRule type="dataBar" id="{099AC749-4D2E-43D5-A267-323578FBF08F}">
            <x14:dataBar minLength="0" maxLength="100" gradient="0">
              <x14:cfvo type="autoMin"/>
              <x14:cfvo type="autoMax"/>
              <x14:negativeFillColor rgb="FFFF0000"/>
              <x14:axisColor rgb="FF000000"/>
            </x14:dataBar>
          </x14:cfRule>
          <xm:sqref>H739:H761</xm:sqref>
        </x14:conditionalFormatting>
        <x14:conditionalFormatting xmlns:xm="http://schemas.microsoft.com/office/excel/2006/main">
          <x14:cfRule type="dataBar" id="{331922CE-CEE8-4C84-B90E-D4CAAAC31865}">
            <x14:dataBar minLength="0" maxLength="100" gradient="0">
              <x14:cfvo type="autoMin"/>
              <x14:cfvo type="autoMax"/>
              <x14:negativeFillColor rgb="FFFF0000"/>
              <x14:axisColor rgb="FF000000"/>
            </x14:dataBar>
          </x14:cfRule>
          <x14:cfRule type="dataBar" id="{8912C2DF-327E-449B-8CC6-16E25C35467D}">
            <x14:dataBar minLength="0" maxLength="100" gradient="0">
              <x14:cfvo type="autoMin"/>
              <x14:cfvo type="autoMax"/>
              <x14:negativeFillColor rgb="FFFF0000"/>
              <x14:axisColor rgb="FF000000"/>
            </x14:dataBar>
          </x14:cfRule>
          <x14:cfRule type="dataBar" id="{E837A4A8-1E7B-4D42-8CB4-40C240045A73}">
            <x14:dataBar minLength="0" maxLength="100" gradient="0">
              <x14:cfvo type="autoMin"/>
              <x14:cfvo type="autoMax"/>
              <x14:negativeFillColor rgb="FFFF0000"/>
              <x14:axisColor rgb="FF000000"/>
            </x14:dataBar>
          </x14:cfRule>
          <x14:cfRule type="dataBar" id="{087E3364-E769-44F3-9E45-5D7E2538E970}">
            <x14:dataBar minLength="0" maxLength="100" gradient="0">
              <x14:cfvo type="autoMin"/>
              <x14:cfvo type="autoMax"/>
              <x14:negativeFillColor rgb="FFFF0000"/>
              <x14:axisColor rgb="FF000000"/>
            </x14:dataBar>
          </x14:cfRule>
          <xm:sqref>H763:H783</xm:sqref>
        </x14:conditionalFormatting>
        <x14:conditionalFormatting xmlns:xm="http://schemas.microsoft.com/office/excel/2006/main">
          <x14:cfRule type="dataBar" id="{5CFBD092-5D46-4956-91F0-AB15C93F6FA5}">
            <x14:dataBar minLength="0" maxLength="100" gradient="0">
              <x14:cfvo type="autoMin"/>
              <x14:cfvo type="autoMax"/>
              <x14:negativeFillColor rgb="FFFF0000"/>
              <x14:axisColor rgb="FF000000"/>
            </x14:dataBar>
          </x14:cfRule>
          <x14:cfRule type="dataBar" id="{C14C8FAF-8B74-4B7A-84E3-41253C39A159}">
            <x14:dataBar minLength="0" maxLength="100" gradient="0">
              <x14:cfvo type="autoMin"/>
              <x14:cfvo type="autoMax"/>
              <x14:negativeFillColor rgb="FFFF0000"/>
              <x14:axisColor rgb="FF000000"/>
            </x14:dataBar>
          </x14:cfRule>
          <x14:cfRule type="dataBar" id="{0D1AFC76-B497-415B-A370-1419B4DD6E7B}">
            <x14:dataBar minLength="0" maxLength="100" gradient="0">
              <x14:cfvo type="autoMin"/>
              <x14:cfvo type="autoMax"/>
              <x14:negativeFillColor rgb="FFFF0000"/>
              <x14:axisColor rgb="FF000000"/>
            </x14:dataBar>
          </x14:cfRule>
          <x14:cfRule type="dataBar" id="{AF4C4824-74DE-4274-B8A9-61F7F7B4751B}">
            <x14:dataBar minLength="0" maxLength="100" gradient="0">
              <x14:cfvo type="autoMin"/>
              <x14:cfvo type="autoMax"/>
              <x14:negativeFillColor rgb="FFFF0000"/>
              <x14:axisColor rgb="FF000000"/>
            </x14:dataBar>
          </x14:cfRule>
          <xm:sqref>H785:H809</xm:sqref>
        </x14:conditionalFormatting>
        <x14:conditionalFormatting xmlns:xm="http://schemas.microsoft.com/office/excel/2006/main">
          <x14:cfRule type="dataBar" id="{C59DDFE4-313A-4F7A-8BAA-FDEE1A74E189}">
            <x14:dataBar minLength="0" maxLength="100" gradient="0">
              <x14:cfvo type="autoMin"/>
              <x14:cfvo type="autoMax"/>
              <x14:negativeFillColor rgb="FFFF0000"/>
              <x14:axisColor rgb="FF000000"/>
            </x14:dataBar>
          </x14:cfRule>
          <x14:cfRule type="dataBar" id="{58D60AA3-4CA8-4588-BE36-45E96C9A8FF9}">
            <x14:dataBar minLength="0" maxLength="100" gradient="0">
              <x14:cfvo type="autoMin"/>
              <x14:cfvo type="autoMax"/>
              <x14:negativeFillColor rgb="FFFF0000"/>
              <x14:axisColor rgb="FF000000"/>
            </x14:dataBar>
          </x14:cfRule>
          <x14:cfRule type="dataBar" id="{ACB04932-D6A3-45A0-B0FB-A19C55533087}">
            <x14:dataBar minLength="0" maxLength="100" gradient="0">
              <x14:cfvo type="autoMin"/>
              <x14:cfvo type="autoMax"/>
              <x14:negativeFillColor rgb="FFFF0000"/>
              <x14:axisColor rgb="FF000000"/>
            </x14:dataBar>
          </x14:cfRule>
          <x14:cfRule type="dataBar" id="{B4B53AD0-7DBD-4C51-9937-76E3E84E8CFF}">
            <x14:dataBar minLength="0" maxLength="100" gradient="0">
              <x14:cfvo type="autoMin"/>
              <x14:cfvo type="autoMax"/>
              <x14:negativeFillColor rgb="FFFF0000"/>
              <x14:axisColor rgb="FF000000"/>
            </x14:dataBar>
          </x14:cfRule>
          <xm:sqref>H811:H820</xm:sqref>
        </x14:conditionalFormatting>
        <x14:conditionalFormatting xmlns:xm="http://schemas.microsoft.com/office/excel/2006/main">
          <x14:cfRule type="dataBar" id="{C579C30B-D756-4A99-A2C4-04442DA38368}">
            <x14:dataBar minLength="0" maxLength="100" gradient="0">
              <x14:cfvo type="autoMin"/>
              <x14:cfvo type="autoMax"/>
              <x14:negativeFillColor rgb="FFFF0000"/>
              <x14:axisColor rgb="FF000000"/>
            </x14:dataBar>
          </x14:cfRule>
          <x14:cfRule type="dataBar" id="{CEEA14E4-FA7A-4F87-B096-B272C9142F96}">
            <x14:dataBar minLength="0" maxLength="100" gradient="0">
              <x14:cfvo type="autoMin"/>
              <x14:cfvo type="autoMax"/>
              <x14:negativeFillColor rgb="FFFF0000"/>
              <x14:axisColor rgb="FF000000"/>
            </x14:dataBar>
          </x14:cfRule>
          <x14:cfRule type="dataBar" id="{883E7999-0E75-43DF-8056-BE96402FAE62}">
            <x14:dataBar minLength="0" maxLength="100" gradient="0">
              <x14:cfvo type="autoMin"/>
              <x14:cfvo type="autoMax"/>
              <x14:negativeFillColor rgb="FFFF0000"/>
              <x14:axisColor rgb="FF000000"/>
            </x14:dataBar>
          </x14:cfRule>
          <x14:cfRule type="dataBar" id="{0B2030AD-AB54-4DC1-B5E1-D91012B86045}">
            <x14:dataBar minLength="0" maxLength="100" gradient="0">
              <x14:cfvo type="autoMin"/>
              <x14:cfvo type="autoMax"/>
              <x14:negativeFillColor rgb="FFFF0000"/>
              <x14:axisColor rgb="FF000000"/>
            </x14:dataBar>
          </x14:cfRule>
          <xm:sqref>H822:H834</xm:sqref>
        </x14:conditionalFormatting>
        <x14:conditionalFormatting xmlns:xm="http://schemas.microsoft.com/office/excel/2006/main">
          <x14:cfRule type="dataBar" id="{E02B2DCE-22F6-4AE5-84C6-F496C29D5E78}">
            <x14:dataBar minLength="0" maxLength="100" gradient="0">
              <x14:cfvo type="autoMin"/>
              <x14:cfvo type="autoMax"/>
              <x14:negativeFillColor rgb="FFFF0000"/>
              <x14:axisColor rgb="FF000000"/>
            </x14:dataBar>
          </x14:cfRule>
          <x14:cfRule type="dataBar" id="{440F4B4F-C640-4607-A43A-005CC122D9C3}">
            <x14:dataBar minLength="0" maxLength="100" gradient="0">
              <x14:cfvo type="autoMin"/>
              <x14:cfvo type="autoMax"/>
              <x14:negativeFillColor rgb="FFFF0000"/>
              <x14:axisColor rgb="FF000000"/>
            </x14:dataBar>
          </x14:cfRule>
          <x14:cfRule type="dataBar" id="{417088C2-8E74-4D9C-A09B-43818F438997}">
            <x14:dataBar minLength="0" maxLength="100" gradient="0">
              <x14:cfvo type="autoMin"/>
              <x14:cfvo type="autoMax"/>
              <x14:negativeFillColor rgb="FFFF0000"/>
              <x14:axisColor rgb="FF000000"/>
            </x14:dataBar>
          </x14:cfRule>
          <x14:cfRule type="dataBar" id="{6CA3C2B7-5D0F-4C14-A42B-D5ED5660E220}">
            <x14:dataBar minLength="0" maxLength="100" gradient="0">
              <x14:cfvo type="autoMin"/>
              <x14:cfvo type="autoMax"/>
              <x14:negativeFillColor rgb="FFFF0000"/>
              <x14:axisColor rgb="FF000000"/>
            </x14:dataBar>
          </x14:cfRule>
          <xm:sqref>H836:H838</xm:sqref>
        </x14:conditionalFormatting>
        <x14:conditionalFormatting xmlns:xm="http://schemas.microsoft.com/office/excel/2006/main">
          <x14:cfRule type="dataBar" id="{A26B2927-04E3-4611-A2FD-C6CC5C20E6D6}">
            <x14:dataBar minLength="0" maxLength="100" gradient="0">
              <x14:cfvo type="autoMin"/>
              <x14:cfvo type="autoMax"/>
              <x14:negativeFillColor rgb="FFFF0000"/>
              <x14:axisColor rgb="FF000000"/>
            </x14:dataBar>
          </x14:cfRule>
          <x14:cfRule type="dataBar" id="{F15A771E-8926-4E70-AE99-641C30EFFD50}">
            <x14:dataBar minLength="0" maxLength="100" gradient="0">
              <x14:cfvo type="autoMin"/>
              <x14:cfvo type="autoMax"/>
              <x14:negativeFillColor rgb="FFFF0000"/>
              <x14:axisColor rgb="FF000000"/>
            </x14:dataBar>
          </x14:cfRule>
          <x14:cfRule type="dataBar" id="{8E4FAAC9-EBE4-41C9-A4D7-952448969861}">
            <x14:dataBar minLength="0" maxLength="100" gradient="0">
              <x14:cfvo type="autoMin"/>
              <x14:cfvo type="autoMax"/>
              <x14:negativeFillColor rgb="FFFF0000"/>
              <x14:axisColor rgb="FF000000"/>
            </x14:dataBar>
          </x14:cfRule>
          <x14:cfRule type="dataBar" id="{906ED744-BC30-4EFA-B063-1E6BC80EBB29}">
            <x14:dataBar minLength="0" maxLength="100" gradient="0">
              <x14:cfvo type="autoMin"/>
              <x14:cfvo type="autoMax"/>
              <x14:negativeFillColor rgb="FFFF0000"/>
              <x14:axisColor rgb="FF000000"/>
            </x14:dataBar>
          </x14:cfRule>
          <xm:sqref>H840:H844</xm:sqref>
        </x14:conditionalFormatting>
        <x14:conditionalFormatting xmlns:xm="http://schemas.microsoft.com/office/excel/2006/main">
          <x14:cfRule type="dataBar" id="{6852FF3C-83E9-49CD-A21F-443B5656A118}">
            <x14:dataBar minLength="0" maxLength="100" gradient="0">
              <x14:cfvo type="autoMin"/>
              <x14:cfvo type="autoMax"/>
              <x14:negativeFillColor rgb="FFFF0000"/>
              <x14:axisColor rgb="FF000000"/>
            </x14:dataBar>
          </x14:cfRule>
          <x14:cfRule type="dataBar" id="{CE63D6A3-D4CA-4BC5-AB18-B90D9CA3734D}">
            <x14:dataBar minLength="0" maxLength="100" gradient="0">
              <x14:cfvo type="autoMin"/>
              <x14:cfvo type="autoMax"/>
              <x14:negativeFillColor rgb="FFFF0000"/>
              <x14:axisColor rgb="FF000000"/>
            </x14:dataBar>
          </x14:cfRule>
          <x14:cfRule type="dataBar" id="{6C560902-BF31-460B-ACBE-5C7B4A7415D1}">
            <x14:dataBar minLength="0" maxLength="100" gradient="0">
              <x14:cfvo type="autoMin"/>
              <x14:cfvo type="autoMax"/>
              <x14:negativeFillColor rgb="FFFF0000"/>
              <x14:axisColor rgb="FF000000"/>
            </x14:dataBar>
          </x14:cfRule>
          <x14:cfRule type="dataBar" id="{CFECB918-6C6A-49CD-8136-6CC639AD6BEA}">
            <x14:dataBar minLength="0" maxLength="100" gradient="0">
              <x14:cfvo type="autoMin"/>
              <x14:cfvo type="autoMax"/>
              <x14:negativeFillColor rgb="FFFF0000"/>
              <x14:axisColor rgb="FF000000"/>
            </x14:dataBar>
          </x14:cfRule>
          <xm:sqref>H846:H852</xm:sqref>
        </x14:conditionalFormatting>
        <x14:conditionalFormatting xmlns:xm="http://schemas.microsoft.com/office/excel/2006/main">
          <x14:cfRule type="dataBar" id="{BA424CA7-5141-4220-8CFF-8AC9F81FA0DB}">
            <x14:dataBar minLength="0" maxLength="100" gradient="0">
              <x14:cfvo type="autoMin"/>
              <x14:cfvo type="autoMax"/>
              <x14:negativeFillColor rgb="FFFF0000"/>
              <x14:axisColor rgb="FF000000"/>
            </x14:dataBar>
          </x14:cfRule>
          <x14:cfRule type="dataBar" id="{7E746D28-9425-4F3E-B01D-64686DB8A2CF}">
            <x14:dataBar minLength="0" maxLength="100" gradient="0">
              <x14:cfvo type="autoMin"/>
              <x14:cfvo type="autoMax"/>
              <x14:negativeFillColor rgb="FFFF0000"/>
              <x14:axisColor rgb="FF000000"/>
            </x14:dataBar>
          </x14:cfRule>
          <x14:cfRule type="dataBar" id="{0700C453-5E31-43E8-9C35-AFA30B7CF8A6}">
            <x14:dataBar minLength="0" maxLength="100" gradient="0">
              <x14:cfvo type="autoMin"/>
              <x14:cfvo type="autoMax"/>
              <x14:negativeFillColor rgb="FFFF0000"/>
              <x14:axisColor rgb="FF000000"/>
            </x14:dataBar>
          </x14:cfRule>
          <x14:cfRule type="dataBar" id="{D0B8AB89-06E5-4706-B24E-D781D3C2AA95}">
            <x14:dataBar minLength="0" maxLength="100" gradient="0">
              <x14:cfvo type="autoMin"/>
              <x14:cfvo type="autoMax"/>
              <x14:negativeFillColor rgb="FFFF0000"/>
              <x14:axisColor rgb="FF000000"/>
            </x14:dataBar>
          </x14:cfRule>
          <xm:sqref>H854:H870</xm:sqref>
        </x14:conditionalFormatting>
        <x14:conditionalFormatting xmlns:xm="http://schemas.microsoft.com/office/excel/2006/main">
          <x14:cfRule type="dataBar" id="{4CA65663-1C98-482E-8EDF-6FF7AB2D1FC4}">
            <x14:dataBar minLength="0" maxLength="100" gradient="0">
              <x14:cfvo type="autoMin"/>
              <x14:cfvo type="autoMax"/>
              <x14:negativeFillColor rgb="FFFF0000"/>
              <x14:axisColor rgb="FF000000"/>
            </x14:dataBar>
          </x14:cfRule>
          <x14:cfRule type="dataBar" id="{5134F621-2024-42EB-83D5-0AF3CF131336}">
            <x14:dataBar minLength="0" maxLength="100" gradient="0">
              <x14:cfvo type="autoMin"/>
              <x14:cfvo type="autoMax"/>
              <x14:negativeFillColor rgb="FFFF0000"/>
              <x14:axisColor rgb="FF000000"/>
            </x14:dataBar>
          </x14:cfRule>
          <x14:cfRule type="dataBar" id="{B522D012-4F81-4732-AE0B-4066431E81BA}">
            <x14:dataBar minLength="0" maxLength="100" gradient="0">
              <x14:cfvo type="autoMin"/>
              <x14:cfvo type="autoMax"/>
              <x14:negativeFillColor rgb="FFFF0000"/>
              <x14:axisColor rgb="FF000000"/>
            </x14:dataBar>
          </x14:cfRule>
          <x14:cfRule type="dataBar" id="{BA4AD4A4-60A7-4FC1-BB81-02B9E05C3690}">
            <x14:dataBar minLength="0" maxLength="100" gradient="0">
              <x14:cfvo type="autoMin"/>
              <x14:cfvo type="autoMax"/>
              <x14:negativeFillColor rgb="FFFF0000"/>
              <x14:axisColor rgb="FF000000"/>
            </x14:dataBar>
          </x14:cfRule>
          <xm:sqref>H872:H884</xm:sqref>
        </x14:conditionalFormatting>
        <x14:conditionalFormatting xmlns:xm="http://schemas.microsoft.com/office/excel/2006/main">
          <x14:cfRule type="dataBar" id="{BE5C8C03-0C12-4C15-9844-4D945E163914}">
            <x14:dataBar minLength="0" maxLength="100" gradient="0">
              <x14:cfvo type="autoMin"/>
              <x14:cfvo type="autoMax"/>
              <x14:negativeFillColor rgb="FFFF0000"/>
              <x14:axisColor rgb="FF000000"/>
            </x14:dataBar>
          </x14:cfRule>
          <x14:cfRule type="dataBar" id="{FD05785B-30BF-4475-894C-FBF8C9031D8D}">
            <x14:dataBar minLength="0" maxLength="100" gradient="0">
              <x14:cfvo type="autoMin"/>
              <x14:cfvo type="autoMax"/>
              <x14:negativeFillColor rgb="FFFF0000"/>
              <x14:axisColor rgb="FF000000"/>
            </x14:dataBar>
          </x14:cfRule>
          <x14:cfRule type="dataBar" id="{D571FAEA-DD5A-4677-96D6-EEDF07DCD611}">
            <x14:dataBar minLength="0" maxLength="100" gradient="0">
              <x14:cfvo type="autoMin"/>
              <x14:cfvo type="autoMax"/>
              <x14:negativeFillColor rgb="FFFF0000"/>
              <x14:axisColor rgb="FF000000"/>
            </x14:dataBar>
          </x14:cfRule>
          <x14:cfRule type="dataBar" id="{BD49E99D-FA94-4841-A22D-A11CE2DD1D30}">
            <x14:dataBar minLength="0" maxLength="100" gradient="0">
              <x14:cfvo type="autoMin"/>
              <x14:cfvo type="autoMax"/>
              <x14:negativeFillColor rgb="FFFF0000"/>
              <x14:axisColor rgb="FF000000"/>
            </x14:dataBar>
          </x14:cfRule>
          <xm:sqref>H886:H888</xm:sqref>
        </x14:conditionalFormatting>
        <x14:conditionalFormatting xmlns:xm="http://schemas.microsoft.com/office/excel/2006/main">
          <x14:cfRule type="dataBar" id="{830094F2-8B34-49DB-AD61-4603D5C5B773}">
            <x14:dataBar minLength="0" maxLength="100" gradient="0">
              <x14:cfvo type="autoMin"/>
              <x14:cfvo type="autoMax"/>
              <x14:negativeFillColor rgb="FFFF0000"/>
              <x14:axisColor rgb="FF000000"/>
            </x14:dataBar>
          </x14:cfRule>
          <x14:cfRule type="dataBar" id="{4D78F801-DB1F-44B8-9F66-326220132AE4}">
            <x14:dataBar minLength="0" maxLength="100" gradient="0">
              <x14:cfvo type="autoMin"/>
              <x14:cfvo type="autoMax"/>
              <x14:negativeFillColor rgb="FFFF0000"/>
              <x14:axisColor rgb="FF000000"/>
            </x14:dataBar>
          </x14:cfRule>
          <x14:cfRule type="dataBar" id="{29DF851B-1FA3-45D2-A3D8-E91F70A6A443}">
            <x14:dataBar minLength="0" maxLength="100" gradient="0">
              <x14:cfvo type="autoMin"/>
              <x14:cfvo type="autoMax"/>
              <x14:negativeFillColor rgb="FFFF0000"/>
              <x14:axisColor rgb="FF000000"/>
            </x14:dataBar>
          </x14:cfRule>
          <x14:cfRule type="dataBar" id="{8C2D065F-4ABF-4875-BDA6-EDCE875C4F6E}">
            <x14:dataBar minLength="0" maxLength="100" gradient="0">
              <x14:cfvo type="autoMin"/>
              <x14:cfvo type="autoMax"/>
              <x14:negativeFillColor rgb="FFFF0000"/>
              <x14:axisColor rgb="FF000000"/>
            </x14:dataBar>
          </x14:cfRule>
          <xm:sqref>H890:H894</xm:sqref>
        </x14:conditionalFormatting>
        <x14:conditionalFormatting xmlns:xm="http://schemas.microsoft.com/office/excel/2006/main">
          <x14:cfRule type="dataBar" id="{7FFF2D49-1E13-4619-98F7-33C9806795B9}">
            <x14:dataBar minLength="0" maxLength="100" gradient="0">
              <x14:cfvo type="autoMin"/>
              <x14:cfvo type="autoMax"/>
              <x14:negativeFillColor rgb="FFFF0000"/>
              <x14:axisColor rgb="FF000000"/>
            </x14:dataBar>
          </x14:cfRule>
          <x14:cfRule type="dataBar" id="{13393FA6-8B5A-4174-B47F-995DF40DE390}">
            <x14:dataBar minLength="0" maxLength="100" gradient="0">
              <x14:cfvo type="autoMin"/>
              <x14:cfvo type="autoMax"/>
              <x14:negativeFillColor rgb="FFFF0000"/>
              <x14:axisColor rgb="FF000000"/>
            </x14:dataBar>
          </x14:cfRule>
          <x14:cfRule type="dataBar" id="{C109FF4E-0483-4164-BFA3-1963BD258481}">
            <x14:dataBar minLength="0" maxLength="100" gradient="0">
              <x14:cfvo type="autoMin"/>
              <x14:cfvo type="autoMax"/>
              <x14:negativeFillColor rgb="FFFF0000"/>
              <x14:axisColor rgb="FF000000"/>
            </x14:dataBar>
          </x14:cfRule>
          <x14:cfRule type="dataBar" id="{9881BA20-B14A-4BDA-844A-10D660B00E5D}">
            <x14:dataBar minLength="0" maxLength="100" gradient="0">
              <x14:cfvo type="autoMin"/>
              <x14:cfvo type="autoMax"/>
              <x14:negativeFillColor rgb="FFFF0000"/>
              <x14:axisColor rgb="FF000000"/>
            </x14:dataBar>
          </x14:cfRule>
          <xm:sqref>H896:H907</xm:sqref>
        </x14:conditionalFormatting>
        <x14:conditionalFormatting xmlns:xm="http://schemas.microsoft.com/office/excel/2006/main">
          <x14:cfRule type="dataBar" id="{CC08820C-2FEC-4F6D-A47F-A2FD5D50D4FC}">
            <x14:dataBar minLength="0" maxLength="100" gradient="0">
              <x14:cfvo type="autoMin"/>
              <x14:cfvo type="autoMax"/>
              <x14:negativeFillColor rgb="FFFF0000"/>
              <x14:axisColor rgb="FF000000"/>
            </x14:dataBar>
          </x14:cfRule>
          <x14:cfRule type="dataBar" id="{D9BFAA20-82C9-4F1B-A710-B4417995221A}">
            <x14:dataBar minLength="0" maxLength="100" gradient="0">
              <x14:cfvo type="autoMin"/>
              <x14:cfvo type="autoMax"/>
              <x14:negativeFillColor rgb="FFFF0000"/>
              <x14:axisColor rgb="FF000000"/>
            </x14:dataBar>
          </x14:cfRule>
          <x14:cfRule type="dataBar" id="{3315B71A-4ED6-4B48-9BC8-624A4664A389}">
            <x14:dataBar minLength="0" maxLength="100" gradient="0">
              <x14:cfvo type="autoMin"/>
              <x14:cfvo type="autoMax"/>
              <x14:negativeFillColor rgb="FFFF0000"/>
              <x14:axisColor rgb="FF000000"/>
            </x14:dataBar>
          </x14:cfRule>
          <x14:cfRule type="dataBar" id="{97DD7300-61BC-438A-832C-EA91C9A7624B}">
            <x14:dataBar minLength="0" maxLength="100" gradient="0">
              <x14:cfvo type="autoMin"/>
              <x14:cfvo type="autoMax"/>
              <x14:negativeFillColor rgb="FFFF0000"/>
              <x14:axisColor rgb="FF000000"/>
            </x14:dataBar>
          </x14:cfRule>
          <xm:sqref>H909:H944</xm:sqref>
        </x14:conditionalFormatting>
        <x14:conditionalFormatting xmlns:xm="http://schemas.microsoft.com/office/excel/2006/main">
          <x14:cfRule type="dataBar" id="{7E8B882E-08A9-4193-AD80-0184998CE4F8}">
            <x14:dataBar minLength="0" maxLength="100" gradient="0">
              <x14:cfvo type="autoMin"/>
              <x14:cfvo type="autoMax"/>
              <x14:negativeFillColor rgb="FFFF0000"/>
              <x14:axisColor rgb="FF000000"/>
            </x14:dataBar>
          </x14:cfRule>
          <x14:cfRule type="dataBar" id="{8B590F6B-D48F-4D3F-9EFA-1450B49BFCAA}">
            <x14:dataBar minLength="0" maxLength="100" gradient="0">
              <x14:cfvo type="autoMin"/>
              <x14:cfvo type="autoMax"/>
              <x14:negativeFillColor rgb="FFFF0000"/>
              <x14:axisColor rgb="FF000000"/>
            </x14:dataBar>
          </x14:cfRule>
          <x14:cfRule type="dataBar" id="{29C4E09E-DC86-4C8A-A174-80F8A487B3F5}">
            <x14:dataBar minLength="0" maxLength="100" gradient="0">
              <x14:cfvo type="autoMin"/>
              <x14:cfvo type="autoMax"/>
              <x14:negativeFillColor rgb="FFFF0000"/>
              <x14:axisColor rgb="FF000000"/>
            </x14:dataBar>
          </x14:cfRule>
          <x14:cfRule type="dataBar" id="{E313F69C-5267-4756-A9CF-7AB189348830}">
            <x14:dataBar minLength="0" maxLength="100" gradient="0">
              <x14:cfvo type="autoMin"/>
              <x14:cfvo type="autoMax"/>
              <x14:negativeFillColor rgb="FFFF0000"/>
              <x14:axisColor rgb="FF000000"/>
            </x14:dataBar>
          </x14:cfRule>
          <xm:sqref>H946:H957</xm:sqref>
        </x14:conditionalFormatting>
        <x14:conditionalFormatting xmlns:xm="http://schemas.microsoft.com/office/excel/2006/main">
          <x14:cfRule type="dataBar" id="{1A9E53F5-5F33-4385-BCAF-4A58E82E1A69}">
            <x14:dataBar minLength="0" maxLength="100" gradient="0">
              <x14:cfvo type="autoMin"/>
              <x14:cfvo type="autoMax"/>
              <x14:negativeFillColor rgb="FFFF0000"/>
              <x14:axisColor rgb="FF000000"/>
            </x14:dataBar>
          </x14:cfRule>
          <x14:cfRule type="dataBar" id="{EA53447E-B257-4239-B933-AE11C91DC315}">
            <x14:dataBar minLength="0" maxLength="100" gradient="0">
              <x14:cfvo type="autoMin"/>
              <x14:cfvo type="autoMax"/>
              <x14:negativeFillColor rgb="FFFF0000"/>
              <x14:axisColor rgb="FF000000"/>
            </x14:dataBar>
          </x14:cfRule>
          <x14:cfRule type="dataBar" id="{4E356A89-CE1C-422D-A03A-5E3221B0261C}">
            <x14:dataBar minLength="0" maxLength="100" gradient="0">
              <x14:cfvo type="autoMin"/>
              <x14:cfvo type="autoMax"/>
              <x14:negativeFillColor rgb="FFFF0000"/>
              <x14:axisColor rgb="FF000000"/>
            </x14:dataBar>
          </x14:cfRule>
          <x14:cfRule type="dataBar" id="{DA89C509-9E28-4A28-A1F5-9ECC90508FD6}">
            <x14:dataBar minLength="0" maxLength="100" gradient="0">
              <x14:cfvo type="autoMin"/>
              <x14:cfvo type="autoMax"/>
              <x14:negativeFillColor rgb="FFFF0000"/>
              <x14:axisColor rgb="FF000000"/>
            </x14:dataBar>
          </x14:cfRule>
          <xm:sqref>H959:H990</xm:sqref>
        </x14:conditionalFormatting>
        <x14:conditionalFormatting xmlns:xm="http://schemas.microsoft.com/office/excel/2006/main">
          <x14:cfRule type="dataBar" id="{2A027B9A-24AC-4930-8341-EB38669E70B9}">
            <x14:dataBar minLength="0" maxLength="100" gradient="0">
              <x14:cfvo type="autoMin"/>
              <x14:cfvo type="autoMax"/>
              <x14:negativeFillColor rgb="FFFF0000"/>
              <x14:axisColor rgb="FF000000"/>
            </x14:dataBar>
          </x14:cfRule>
          <x14:cfRule type="dataBar" id="{5CA55FFA-46F6-43C4-81E0-D05050B8557F}">
            <x14:dataBar minLength="0" maxLength="100" gradient="0">
              <x14:cfvo type="autoMin"/>
              <x14:cfvo type="autoMax"/>
              <x14:negativeFillColor rgb="FFFF0000"/>
              <x14:axisColor rgb="FF000000"/>
            </x14:dataBar>
          </x14:cfRule>
          <x14:cfRule type="dataBar" id="{825D3BD4-57EA-424A-9676-7F789D3AF824}">
            <x14:dataBar minLength="0" maxLength="100" gradient="0">
              <x14:cfvo type="autoMin"/>
              <x14:cfvo type="autoMax"/>
              <x14:negativeFillColor rgb="FFFF0000"/>
              <x14:axisColor rgb="FF000000"/>
            </x14:dataBar>
          </x14:cfRule>
          <x14:cfRule type="dataBar" id="{3DA76390-587D-4EA0-8F08-34AF34161796}">
            <x14:dataBar minLength="0" maxLength="100" gradient="0">
              <x14:cfvo type="autoMin"/>
              <x14:cfvo type="autoMax"/>
              <x14:negativeFillColor rgb="FFFF0000"/>
              <x14:axisColor rgb="FF000000"/>
            </x14:dataBar>
          </x14:cfRule>
          <xm:sqref>H992:H1005</xm:sqref>
        </x14:conditionalFormatting>
        <x14:conditionalFormatting xmlns:xm="http://schemas.microsoft.com/office/excel/2006/main">
          <x14:cfRule type="dataBar" id="{A766A6FE-8306-4D41-A17A-15D781C9D8A4}">
            <x14:dataBar minLength="0" maxLength="100" gradient="0">
              <x14:cfvo type="autoMin"/>
              <x14:cfvo type="autoMax"/>
              <x14:negativeFillColor rgb="FFFF0000"/>
              <x14:axisColor rgb="FF000000"/>
            </x14:dataBar>
          </x14:cfRule>
          <x14:cfRule type="dataBar" id="{2564CB23-75ED-4E49-AE0C-132140AC32E4}">
            <x14:dataBar minLength="0" maxLength="100" gradient="0">
              <x14:cfvo type="autoMin"/>
              <x14:cfvo type="autoMax"/>
              <x14:negativeFillColor rgb="FFFF0000"/>
              <x14:axisColor rgb="FF000000"/>
            </x14:dataBar>
          </x14:cfRule>
          <x14:cfRule type="dataBar" id="{EC7438BC-7E33-4AF6-AF18-F780CB8F7637}">
            <x14:dataBar minLength="0" maxLength="100" gradient="0">
              <x14:cfvo type="autoMin"/>
              <x14:cfvo type="autoMax"/>
              <x14:negativeFillColor rgb="FFFF0000"/>
              <x14:axisColor rgb="FF000000"/>
            </x14:dataBar>
          </x14:cfRule>
          <x14:cfRule type="dataBar" id="{4A5CABC6-B4AC-4D89-950D-DFD0959F6D2F}">
            <x14:dataBar minLength="0" maxLength="100" gradient="0">
              <x14:cfvo type="autoMin"/>
              <x14:cfvo type="autoMax"/>
              <x14:negativeFillColor rgb="FFFF0000"/>
              <x14:axisColor rgb="FF000000"/>
            </x14:dataBar>
          </x14:cfRule>
          <xm:sqref>H1007:H1028</xm:sqref>
        </x14:conditionalFormatting>
        <x14:conditionalFormatting xmlns:xm="http://schemas.microsoft.com/office/excel/2006/main">
          <x14:cfRule type="dataBar" id="{B173ABD9-BF1E-44FD-9AF5-E3BBF50759B2}">
            <x14:dataBar minLength="0" maxLength="100" gradient="0">
              <x14:cfvo type="autoMin"/>
              <x14:cfvo type="autoMax"/>
              <x14:negativeFillColor rgb="FFFF0000"/>
              <x14:axisColor rgb="FF000000"/>
            </x14:dataBar>
          </x14:cfRule>
          <x14:cfRule type="dataBar" id="{87DEC126-D8FB-40AE-A283-303491ED0183}">
            <x14:dataBar minLength="0" maxLength="100" gradient="0">
              <x14:cfvo type="autoMin"/>
              <x14:cfvo type="autoMax"/>
              <x14:negativeFillColor rgb="FFFF0000"/>
              <x14:axisColor rgb="FF000000"/>
            </x14:dataBar>
          </x14:cfRule>
          <x14:cfRule type="dataBar" id="{E42AA6A8-FE7D-42F1-AAE9-93A06610819C}">
            <x14:dataBar minLength="0" maxLength="100" gradient="0">
              <x14:cfvo type="autoMin"/>
              <x14:cfvo type="autoMax"/>
              <x14:negativeFillColor rgb="FFFF0000"/>
              <x14:axisColor rgb="FF000000"/>
            </x14:dataBar>
          </x14:cfRule>
          <x14:cfRule type="dataBar" id="{57FF35EF-B5BF-461C-8650-F05F3F840100}">
            <x14:dataBar minLength="0" maxLength="100" gradient="0">
              <x14:cfvo type="autoMin"/>
              <x14:cfvo type="autoMax"/>
              <x14:negativeFillColor rgb="FFFF0000"/>
              <x14:axisColor rgb="FF000000"/>
            </x14:dataBar>
          </x14:cfRule>
          <xm:sqref>H1030:H1050</xm:sqref>
        </x14:conditionalFormatting>
        <x14:conditionalFormatting xmlns:xm="http://schemas.microsoft.com/office/excel/2006/main">
          <x14:cfRule type="dataBar" id="{7FD7E0FD-E3FF-486C-9DB2-CE3B334A02DE}">
            <x14:dataBar minLength="0" maxLength="100" gradient="0">
              <x14:cfvo type="autoMin"/>
              <x14:cfvo type="autoMax"/>
              <x14:negativeFillColor rgb="FFFF0000"/>
              <x14:axisColor rgb="FF000000"/>
            </x14:dataBar>
          </x14:cfRule>
          <x14:cfRule type="dataBar" id="{581D1682-FCCF-454D-816F-8F96603D2F72}">
            <x14:dataBar minLength="0" maxLength="100" gradient="0">
              <x14:cfvo type="autoMin"/>
              <x14:cfvo type="autoMax"/>
              <x14:negativeFillColor rgb="FFFF0000"/>
              <x14:axisColor rgb="FF000000"/>
            </x14:dataBar>
          </x14:cfRule>
          <x14:cfRule type="dataBar" id="{A6BB600A-3B39-4E89-9C81-A8BBB43150AF}">
            <x14:dataBar minLength="0" maxLength="100" gradient="0">
              <x14:cfvo type="autoMin"/>
              <x14:cfvo type="autoMax"/>
              <x14:negativeFillColor rgb="FFFF0000"/>
              <x14:axisColor rgb="FF000000"/>
            </x14:dataBar>
          </x14:cfRule>
          <x14:cfRule type="dataBar" id="{692B1AE6-EDFC-46A3-92F4-ED8128222BCF}">
            <x14:dataBar minLength="0" maxLength="100" gradient="0">
              <x14:cfvo type="autoMin"/>
              <x14:cfvo type="autoMax"/>
              <x14:negativeFillColor rgb="FFFF0000"/>
              <x14:axisColor rgb="FF000000"/>
            </x14:dataBar>
          </x14:cfRule>
          <xm:sqref>H1052:H1086</xm:sqref>
        </x14:conditionalFormatting>
        <x14:conditionalFormatting xmlns:xm="http://schemas.microsoft.com/office/excel/2006/main">
          <x14:cfRule type="dataBar" id="{9292B69D-CA3A-4AB5-A255-68636AB867AB}">
            <x14:dataBar minLength="0" maxLength="100" gradient="0">
              <x14:cfvo type="autoMin"/>
              <x14:cfvo type="autoMax"/>
              <x14:negativeFillColor rgb="FFFF0000"/>
              <x14:axisColor rgb="FF000000"/>
            </x14:dataBar>
          </x14:cfRule>
          <x14:cfRule type="dataBar" id="{661D8A3E-1F6D-4547-A51F-1F1E7841EDA6}">
            <x14:dataBar minLength="0" maxLength="100" gradient="0">
              <x14:cfvo type="autoMin"/>
              <x14:cfvo type="autoMax"/>
              <x14:negativeFillColor rgb="FFFF0000"/>
              <x14:axisColor rgb="FF000000"/>
            </x14:dataBar>
          </x14:cfRule>
          <x14:cfRule type="dataBar" id="{879B2C1C-6411-4921-86B7-F01C8BC90AD5}">
            <x14:dataBar minLength="0" maxLength="100" gradient="0">
              <x14:cfvo type="autoMin"/>
              <x14:cfvo type="autoMax"/>
              <x14:negativeFillColor rgb="FFFF0000"/>
              <x14:axisColor rgb="FF000000"/>
            </x14:dataBar>
          </x14:cfRule>
          <x14:cfRule type="dataBar" id="{636034F2-93E7-46E8-8A60-1BA92F4AA7B9}">
            <x14:dataBar minLength="0" maxLength="100" gradient="0">
              <x14:cfvo type="autoMin"/>
              <x14:cfvo type="autoMax"/>
              <x14:negativeFillColor rgb="FFFF0000"/>
              <x14:axisColor rgb="FF000000"/>
            </x14:dataBar>
          </x14:cfRule>
          <xm:sqref>H1088:H1091</xm:sqref>
        </x14:conditionalFormatting>
        <x14:conditionalFormatting xmlns:xm="http://schemas.microsoft.com/office/excel/2006/main">
          <x14:cfRule type="dataBar" id="{CB8C1CDE-558A-43E3-B2D7-818B8CCF49B5}">
            <x14:dataBar minLength="0" maxLength="100" gradient="0">
              <x14:cfvo type="autoMin"/>
              <x14:cfvo type="autoMax"/>
              <x14:negativeFillColor rgb="FFFF0000"/>
              <x14:axisColor rgb="FF000000"/>
            </x14:dataBar>
          </x14:cfRule>
          <x14:cfRule type="dataBar" id="{EEDB2F45-AC3A-4BA6-A555-2EE29E78CB20}">
            <x14:dataBar minLength="0" maxLength="100" gradient="0">
              <x14:cfvo type="autoMin"/>
              <x14:cfvo type="autoMax"/>
              <x14:negativeFillColor rgb="FFFF0000"/>
              <x14:axisColor rgb="FF000000"/>
            </x14:dataBar>
          </x14:cfRule>
          <x14:cfRule type="dataBar" id="{92DA5A36-B5BE-446E-8F50-57BF8C6AD55C}">
            <x14:dataBar minLength="0" maxLength="100" gradient="0">
              <x14:cfvo type="autoMin"/>
              <x14:cfvo type="autoMax"/>
              <x14:negativeFillColor rgb="FFFF0000"/>
              <x14:axisColor rgb="FF000000"/>
            </x14:dataBar>
          </x14:cfRule>
          <x14:cfRule type="dataBar" id="{41E68202-A171-41F4-9397-815B53BCAC02}">
            <x14:dataBar minLength="0" maxLength="100" gradient="0">
              <x14:cfvo type="autoMin"/>
              <x14:cfvo type="autoMax"/>
              <x14:negativeFillColor rgb="FFFF0000"/>
              <x14:axisColor rgb="FF000000"/>
            </x14:dataBar>
          </x14:cfRule>
          <xm:sqref>H1093:H1100</xm:sqref>
        </x14:conditionalFormatting>
        <x14:conditionalFormatting xmlns:xm="http://schemas.microsoft.com/office/excel/2006/main">
          <x14:cfRule type="dataBar" id="{B2399B22-0314-4CE6-84BF-ADDAE02C1FE9}">
            <x14:dataBar minLength="0" maxLength="100" gradient="0">
              <x14:cfvo type="autoMin"/>
              <x14:cfvo type="autoMax"/>
              <x14:negativeFillColor rgb="FFFF0000"/>
              <x14:axisColor rgb="FF000000"/>
            </x14:dataBar>
          </x14:cfRule>
          <x14:cfRule type="dataBar" id="{9D8D7923-6FB4-45E2-AF1A-E1115AE7771D}">
            <x14:dataBar minLength="0" maxLength="100" gradient="0">
              <x14:cfvo type="autoMin"/>
              <x14:cfvo type="autoMax"/>
              <x14:negativeFillColor rgb="FFFF0000"/>
              <x14:axisColor rgb="FF000000"/>
            </x14:dataBar>
          </x14:cfRule>
          <x14:cfRule type="dataBar" id="{49EC3CE7-2A67-4537-9A78-1FB64D0D3C96}">
            <x14:dataBar minLength="0" maxLength="100" gradient="0">
              <x14:cfvo type="autoMin"/>
              <x14:cfvo type="autoMax"/>
              <x14:negativeFillColor rgb="FFFF0000"/>
              <x14:axisColor rgb="FF000000"/>
            </x14:dataBar>
          </x14:cfRule>
          <x14:cfRule type="dataBar" id="{1C36B915-266C-4972-8A44-E231B5023801}">
            <x14:dataBar minLength="0" maxLength="100" gradient="0">
              <x14:cfvo type="autoMin"/>
              <x14:cfvo type="autoMax"/>
              <x14:negativeFillColor rgb="FFFF0000"/>
              <x14:axisColor rgb="FF000000"/>
            </x14:dataBar>
          </x14:cfRule>
          <xm:sqref>H1102:H1292</xm:sqref>
        </x14:conditionalFormatting>
        <x14:conditionalFormatting xmlns:xm="http://schemas.microsoft.com/office/excel/2006/main">
          <x14:cfRule type="dataBar" id="{702E54DF-22F9-4464-82B8-19CD58915EB6}">
            <x14:dataBar minLength="0" maxLength="100" gradient="0">
              <x14:cfvo type="autoMin"/>
              <x14:cfvo type="autoMax"/>
              <x14:negativeFillColor rgb="FFFF0000"/>
              <x14:axisColor rgb="FF000000"/>
            </x14:dataBar>
          </x14:cfRule>
          <x14:cfRule type="dataBar" id="{5A156B23-448B-4EA5-A95D-7F6ADE7D98A9}">
            <x14:dataBar minLength="0" maxLength="100" gradient="0">
              <x14:cfvo type="autoMin"/>
              <x14:cfvo type="autoMax"/>
              <x14:negativeFillColor rgb="FFFF0000"/>
              <x14:axisColor rgb="FF000000"/>
            </x14:dataBar>
          </x14:cfRule>
          <x14:cfRule type="dataBar" id="{339C7045-8959-433B-9E02-7FAF74B78DD5}">
            <x14:dataBar minLength="0" maxLength="100" gradient="0">
              <x14:cfvo type="autoMin"/>
              <x14:cfvo type="autoMax"/>
              <x14:negativeFillColor rgb="FFFF0000"/>
              <x14:axisColor rgb="FF000000"/>
            </x14:dataBar>
          </x14:cfRule>
          <x14:cfRule type="dataBar" id="{08CC6A0E-7071-4650-8484-3F5157110FDB}">
            <x14:dataBar minLength="0" maxLength="100" gradient="0">
              <x14:cfvo type="autoMin"/>
              <x14:cfvo type="autoMax"/>
              <x14:negativeFillColor rgb="FFFF0000"/>
              <x14:axisColor rgb="FF000000"/>
            </x14:dataBar>
          </x14:cfRule>
          <xm:sqref>H1294:H1310</xm:sqref>
        </x14:conditionalFormatting>
        <x14:conditionalFormatting xmlns:xm="http://schemas.microsoft.com/office/excel/2006/main">
          <x14:cfRule type="dataBar" id="{1EC296A5-8268-4625-9018-51A3F47E8A30}">
            <x14:dataBar minLength="0" maxLength="100" gradient="0">
              <x14:cfvo type="autoMin"/>
              <x14:cfvo type="autoMax"/>
              <x14:negativeFillColor rgb="FFFF0000"/>
              <x14:axisColor rgb="FF000000"/>
            </x14:dataBar>
          </x14:cfRule>
          <x14:cfRule type="dataBar" id="{5B0E03E4-CF76-4CFA-8D09-418029050D79}">
            <x14:dataBar minLength="0" maxLength="100" gradient="0">
              <x14:cfvo type="autoMin"/>
              <x14:cfvo type="autoMax"/>
              <x14:negativeFillColor rgb="FFFF0000"/>
              <x14:axisColor rgb="FF000000"/>
            </x14:dataBar>
          </x14:cfRule>
          <x14:cfRule type="dataBar" id="{33F53675-498C-4568-8C48-EA1220889D30}">
            <x14:dataBar minLength="0" maxLength="100" gradient="0">
              <x14:cfvo type="autoMin"/>
              <x14:cfvo type="autoMax"/>
              <x14:negativeFillColor rgb="FFFF0000"/>
              <x14:axisColor rgb="FF000000"/>
            </x14:dataBar>
          </x14:cfRule>
          <x14:cfRule type="dataBar" id="{2C07B9C7-04E7-46FA-9E24-BA2BC817CED9}">
            <x14:dataBar minLength="0" maxLength="100" gradient="0">
              <x14:cfvo type="autoMin"/>
              <x14:cfvo type="autoMax"/>
              <x14:negativeFillColor rgb="FFFF0000"/>
              <x14:axisColor rgb="FF000000"/>
            </x14:dataBar>
          </x14:cfRule>
          <xm:sqref>H1313:H1322</xm:sqref>
        </x14:conditionalFormatting>
        <x14:conditionalFormatting xmlns:xm="http://schemas.microsoft.com/office/excel/2006/main">
          <x14:cfRule type="dataBar" id="{4CEACBA1-88C1-468E-85D8-6E90C2ABECEE}">
            <x14:dataBar minLength="0" maxLength="100" gradient="0">
              <x14:cfvo type="autoMin"/>
              <x14:cfvo type="autoMax"/>
              <x14:negativeFillColor rgb="FFFF0000"/>
              <x14:axisColor rgb="FF000000"/>
            </x14:dataBar>
          </x14:cfRule>
          <x14:cfRule type="dataBar" id="{7D2174B0-DCB4-49EA-9983-815242773593}">
            <x14:dataBar minLength="0" maxLength="100" gradient="0">
              <x14:cfvo type="autoMin"/>
              <x14:cfvo type="autoMax"/>
              <x14:negativeFillColor rgb="FFFF0000"/>
              <x14:axisColor rgb="FF000000"/>
            </x14:dataBar>
          </x14:cfRule>
          <x14:cfRule type="dataBar" id="{EE96DC03-FADE-46ED-BE70-F2F957C9539B}">
            <x14:dataBar minLength="0" maxLength="100" gradient="0">
              <x14:cfvo type="autoMin"/>
              <x14:cfvo type="autoMax"/>
              <x14:negativeFillColor rgb="FFFF0000"/>
              <x14:axisColor rgb="FF000000"/>
            </x14:dataBar>
          </x14:cfRule>
          <x14:cfRule type="dataBar" id="{20095455-1CC4-4F12-B746-FD7DAE03798C}">
            <x14:dataBar minLength="0" maxLength="100" gradient="0">
              <x14:cfvo type="autoMin"/>
              <x14:cfvo type="autoMax"/>
              <x14:negativeFillColor rgb="FFFF0000"/>
              <x14:axisColor rgb="FF000000"/>
            </x14:dataBar>
          </x14:cfRule>
          <xm:sqref>H1324:H1709</xm:sqref>
        </x14:conditionalFormatting>
        <x14:conditionalFormatting xmlns:xm="http://schemas.microsoft.com/office/excel/2006/main">
          <x14:cfRule type="dataBar" id="{3B3461FD-59BA-460E-A61D-B430EA821F5E}">
            <x14:dataBar minLength="0" maxLength="100" gradient="0">
              <x14:cfvo type="autoMin"/>
              <x14:cfvo type="autoMax"/>
              <x14:negativeFillColor rgb="FFFF0000"/>
              <x14:axisColor rgb="FF000000"/>
            </x14:dataBar>
          </x14:cfRule>
          <x14:cfRule type="dataBar" id="{29B1866C-035B-418D-A918-CF3AA59E399F}">
            <x14:dataBar minLength="0" maxLength="100" gradient="0">
              <x14:cfvo type="autoMin"/>
              <x14:cfvo type="autoMax"/>
              <x14:negativeFillColor rgb="FFFF0000"/>
              <x14:axisColor rgb="FF000000"/>
            </x14:dataBar>
          </x14:cfRule>
          <x14:cfRule type="dataBar" id="{9288C853-1C52-4F27-BCA8-17350A24358B}">
            <x14:dataBar minLength="0" maxLength="100" gradient="0">
              <x14:cfvo type="autoMin"/>
              <x14:cfvo type="autoMax"/>
              <x14:negativeFillColor rgb="FFFF0000"/>
              <x14:axisColor rgb="FF000000"/>
            </x14:dataBar>
          </x14:cfRule>
          <x14:cfRule type="dataBar" id="{7D97626D-6925-4623-897B-C3B3C513B8F3}">
            <x14:dataBar minLength="0" maxLength="100" gradient="0">
              <x14:cfvo type="autoMin"/>
              <x14:cfvo type="autoMax"/>
              <x14:negativeFillColor rgb="FFFF0000"/>
              <x14:axisColor rgb="FF000000"/>
            </x14:dataBar>
          </x14:cfRule>
          <xm:sqref>H1711:H1756</xm:sqref>
        </x14:conditionalFormatting>
        <x14:conditionalFormatting xmlns:xm="http://schemas.microsoft.com/office/excel/2006/main">
          <x14:cfRule type="dataBar" id="{BA0B6FE0-E892-4CFA-9403-E7B5FDB10D98}">
            <x14:dataBar minLength="0" maxLength="100" gradient="0">
              <x14:cfvo type="autoMin"/>
              <x14:cfvo type="autoMax"/>
              <x14:negativeFillColor rgb="FFFF0000"/>
              <x14:axisColor rgb="FF000000"/>
            </x14:dataBar>
          </x14:cfRule>
          <x14:cfRule type="dataBar" id="{C526C77D-6AD9-4770-8D7D-41D315C26B3C}">
            <x14:dataBar minLength="0" maxLength="100" gradient="0">
              <x14:cfvo type="autoMin"/>
              <x14:cfvo type="autoMax"/>
              <x14:negativeFillColor rgb="FFFF0000"/>
              <x14:axisColor rgb="FF000000"/>
            </x14:dataBar>
          </x14:cfRule>
          <x14:cfRule type="dataBar" id="{3A4C4DDA-3AF3-4715-AA97-5C6193A0E32C}">
            <x14:dataBar minLength="0" maxLength="100" gradient="0">
              <x14:cfvo type="autoMin"/>
              <x14:cfvo type="autoMax"/>
              <x14:negativeFillColor rgb="FFFF0000"/>
              <x14:axisColor rgb="FF000000"/>
            </x14:dataBar>
          </x14:cfRule>
          <x14:cfRule type="dataBar" id="{3000393C-A5F1-4D11-8DC1-BBA5399C8F24}">
            <x14:dataBar minLength="0" maxLength="100" gradient="0">
              <x14:cfvo type="autoMin"/>
              <x14:cfvo type="autoMax"/>
              <x14:negativeFillColor rgb="FFFF0000"/>
              <x14:axisColor rgb="FF000000"/>
            </x14:dataBar>
          </x14:cfRule>
          <xm:sqref>H1759:H1764</xm:sqref>
        </x14:conditionalFormatting>
        <x14:conditionalFormatting xmlns:xm="http://schemas.microsoft.com/office/excel/2006/main">
          <x14:cfRule type="dataBar" id="{2D9BB551-80CF-4E07-81FC-0A6559C0A37F}">
            <x14:dataBar minLength="0" maxLength="100" gradient="0">
              <x14:cfvo type="autoMin"/>
              <x14:cfvo type="autoMax"/>
              <x14:negativeFillColor rgb="FFFF0000"/>
              <x14:axisColor rgb="FF000000"/>
            </x14:dataBar>
          </x14:cfRule>
          <x14:cfRule type="dataBar" id="{CCCAF381-4D00-4EC7-9964-118A66E9BD3A}">
            <x14:dataBar minLength="0" maxLength="100" gradient="0">
              <x14:cfvo type="autoMin"/>
              <x14:cfvo type="autoMax"/>
              <x14:negativeFillColor rgb="FFFF0000"/>
              <x14:axisColor rgb="FF000000"/>
            </x14:dataBar>
          </x14:cfRule>
          <x14:cfRule type="dataBar" id="{5634433E-C783-4D53-845F-C559E93E0AC6}">
            <x14:dataBar minLength="0" maxLength="100" gradient="0">
              <x14:cfvo type="autoMin"/>
              <x14:cfvo type="autoMax"/>
              <x14:negativeFillColor rgb="FFFF0000"/>
              <x14:axisColor rgb="FF000000"/>
            </x14:dataBar>
          </x14:cfRule>
          <x14:cfRule type="dataBar" id="{28DD8E57-C942-438E-A61F-99F5132AE23E}">
            <x14:dataBar minLength="0" maxLength="100" gradient="0">
              <x14:cfvo type="autoMin"/>
              <x14:cfvo type="autoMax"/>
              <x14:negativeFillColor rgb="FFFF0000"/>
              <x14:axisColor rgb="FF000000"/>
            </x14:dataBar>
          </x14:cfRule>
          <xm:sqref>H1766:H1767</xm:sqref>
        </x14:conditionalFormatting>
        <x14:conditionalFormatting xmlns:xm="http://schemas.microsoft.com/office/excel/2006/main">
          <x14:cfRule type="dataBar" id="{B03DBB3B-5A24-4224-83D2-56BF25999252}">
            <x14:dataBar minLength="0" maxLength="100" gradient="0">
              <x14:cfvo type="autoMin"/>
              <x14:cfvo type="autoMax"/>
              <x14:negativeFillColor rgb="FFFF0000"/>
              <x14:axisColor rgb="FF000000"/>
            </x14:dataBar>
          </x14:cfRule>
          <x14:cfRule type="dataBar" id="{36207E38-840D-4558-B7F5-237BB6102AE7}">
            <x14:dataBar minLength="0" maxLength="100" gradient="0">
              <x14:cfvo type="autoMin"/>
              <x14:cfvo type="autoMax"/>
              <x14:negativeFillColor rgb="FFFF0000"/>
              <x14:axisColor rgb="FF000000"/>
            </x14:dataBar>
          </x14:cfRule>
          <x14:cfRule type="dataBar" id="{0BDBB43D-7D76-47F0-83C2-3D8673F6E3EF}">
            <x14:dataBar minLength="0" maxLength="100" gradient="0">
              <x14:cfvo type="autoMin"/>
              <x14:cfvo type="autoMax"/>
              <x14:negativeFillColor rgb="FFFF0000"/>
              <x14:axisColor rgb="FF000000"/>
            </x14:dataBar>
          </x14:cfRule>
          <x14:cfRule type="dataBar" id="{90E6594D-5DB0-4E8F-97F9-8379E7B06AD1}">
            <x14:dataBar minLength="0" maxLength="100" gradient="0">
              <x14:cfvo type="autoMin"/>
              <x14:cfvo type="autoMax"/>
              <x14:negativeFillColor rgb="FFFF0000"/>
              <x14:axisColor rgb="FF000000"/>
            </x14:dataBar>
          </x14:cfRule>
          <xm:sqref>H1769:H1771</xm:sqref>
        </x14:conditionalFormatting>
        <x14:conditionalFormatting xmlns:xm="http://schemas.microsoft.com/office/excel/2006/main">
          <x14:cfRule type="dataBar" id="{C9CF820C-E699-4780-93A3-4D772CB6F56F}">
            <x14:dataBar minLength="0" maxLength="100" gradient="0">
              <x14:cfvo type="autoMin"/>
              <x14:cfvo type="autoMax"/>
              <x14:negativeFillColor rgb="FFFF0000"/>
              <x14:axisColor rgb="FF000000"/>
            </x14:dataBar>
          </x14:cfRule>
          <x14:cfRule type="dataBar" id="{6D73B5BE-AF9A-4DE4-8406-AEFAE2175CE3}">
            <x14:dataBar minLength="0" maxLength="100" gradient="0">
              <x14:cfvo type="autoMin"/>
              <x14:cfvo type="autoMax"/>
              <x14:negativeFillColor rgb="FFFF0000"/>
              <x14:axisColor rgb="FF000000"/>
            </x14:dataBar>
          </x14:cfRule>
          <x14:cfRule type="dataBar" id="{CBF8E0FF-23E5-43E4-AF8B-4971170615B9}">
            <x14:dataBar minLength="0" maxLength="100" gradient="0">
              <x14:cfvo type="autoMin"/>
              <x14:cfvo type="autoMax"/>
              <x14:negativeFillColor rgb="FFFF0000"/>
              <x14:axisColor rgb="FF000000"/>
            </x14:dataBar>
          </x14:cfRule>
          <x14:cfRule type="dataBar" id="{59EC2351-D631-4BA4-AE00-B730E9260B89}">
            <x14:dataBar minLength="0" maxLength="100" gradient="0">
              <x14:cfvo type="autoMin"/>
              <x14:cfvo type="autoMax"/>
              <x14:negativeFillColor rgb="FFFF0000"/>
              <x14:axisColor rgb="FF000000"/>
            </x14:dataBar>
          </x14:cfRule>
          <xm:sqref>H1773:H1796</xm:sqref>
        </x14:conditionalFormatting>
        <x14:conditionalFormatting xmlns:xm="http://schemas.microsoft.com/office/excel/2006/main">
          <x14:cfRule type="dataBar" id="{11A61BA3-A63D-4E78-9B11-0478A6B21A27}">
            <x14:dataBar minLength="0" maxLength="100" gradient="0">
              <x14:cfvo type="autoMin"/>
              <x14:cfvo type="autoMax"/>
              <x14:negativeFillColor rgb="FFFF0000"/>
              <x14:axisColor rgb="FF000000"/>
            </x14:dataBar>
          </x14:cfRule>
          <x14:cfRule type="dataBar" id="{CC2A13BE-1503-4356-9F99-194EF750E996}">
            <x14:dataBar minLength="0" maxLength="100" gradient="0">
              <x14:cfvo type="autoMin"/>
              <x14:cfvo type="autoMax"/>
              <x14:negativeFillColor rgb="FFFF0000"/>
              <x14:axisColor rgb="FF000000"/>
            </x14:dataBar>
          </x14:cfRule>
          <x14:cfRule type="dataBar" id="{D21BB49B-B420-4CEB-9374-25BAB75AE9A7}">
            <x14:dataBar minLength="0" maxLength="100" gradient="0">
              <x14:cfvo type="autoMin"/>
              <x14:cfvo type="autoMax"/>
              <x14:negativeFillColor rgb="FFFF0000"/>
              <x14:axisColor rgb="FF000000"/>
            </x14:dataBar>
          </x14:cfRule>
          <x14:cfRule type="dataBar" id="{F50D3D90-2649-423D-8A4C-D771F373384C}">
            <x14:dataBar minLength="0" maxLength="100" gradient="0">
              <x14:cfvo type="autoMin"/>
              <x14:cfvo type="autoMax"/>
              <x14:negativeFillColor rgb="FFFF0000"/>
              <x14:axisColor rgb="FF000000"/>
            </x14:dataBar>
          </x14:cfRule>
          <xm:sqref>H1798:H1809</xm:sqref>
        </x14:conditionalFormatting>
        <x14:conditionalFormatting xmlns:xm="http://schemas.microsoft.com/office/excel/2006/main">
          <x14:cfRule type="dataBar" id="{92C548DC-AAB0-475C-8D4E-2E38AF429D55}">
            <x14:dataBar minLength="0" maxLength="100" gradient="0">
              <x14:cfvo type="autoMin"/>
              <x14:cfvo type="autoMax"/>
              <x14:negativeFillColor rgb="FFFF0000"/>
              <x14:axisColor rgb="FF000000"/>
            </x14:dataBar>
          </x14:cfRule>
          <x14:cfRule type="dataBar" id="{5886FF7A-C05D-4463-AE24-AB17C8D51D6B}">
            <x14:dataBar minLength="0" maxLength="100" gradient="0">
              <x14:cfvo type="autoMin"/>
              <x14:cfvo type="autoMax"/>
              <x14:negativeFillColor rgb="FFFF0000"/>
              <x14:axisColor rgb="FF000000"/>
            </x14:dataBar>
          </x14:cfRule>
          <x14:cfRule type="dataBar" id="{34683F3D-0029-43A0-B053-0419E988922E}">
            <x14:dataBar minLength="0" maxLength="100" gradient="0">
              <x14:cfvo type="autoMin"/>
              <x14:cfvo type="autoMax"/>
              <x14:negativeFillColor rgb="FFFF0000"/>
              <x14:axisColor rgb="FF000000"/>
            </x14:dataBar>
          </x14:cfRule>
          <x14:cfRule type="dataBar" id="{9598F4C9-6172-4D24-A13D-902A85D6B555}">
            <x14:dataBar minLength="0" maxLength="100" gradient="0">
              <x14:cfvo type="autoMin"/>
              <x14:cfvo type="autoMax"/>
              <x14:negativeFillColor rgb="FFFF0000"/>
              <x14:axisColor rgb="FF000000"/>
            </x14:dataBar>
          </x14:cfRule>
          <xm:sqref>H1810:H1816 H1797</xm:sqref>
        </x14:conditionalFormatting>
        <x14:conditionalFormatting xmlns:xm="http://schemas.microsoft.com/office/excel/2006/main">
          <x14:cfRule type="dataBar" id="{CD1B816B-739A-4F4E-99AD-C4F63E6A02A8}">
            <x14:dataBar minLength="0" maxLength="100" gradient="0">
              <x14:cfvo type="autoMin"/>
              <x14:cfvo type="autoMax"/>
              <x14:negativeFillColor rgb="FFFF0000"/>
              <x14:axisColor rgb="FF000000"/>
            </x14:dataBar>
          </x14:cfRule>
          <x14:cfRule type="dataBar" id="{3590A1B3-4A7B-40D0-ACFF-649EF9053E0B}">
            <x14:dataBar minLength="0" maxLength="100" gradient="0">
              <x14:cfvo type="autoMin"/>
              <x14:cfvo type="autoMax"/>
              <x14:negativeFillColor rgb="FFFF0000"/>
              <x14:axisColor rgb="FF000000"/>
            </x14:dataBar>
          </x14:cfRule>
          <x14:cfRule type="dataBar" id="{C6928F53-76DB-47AB-9BBD-798221C83571}">
            <x14:dataBar minLength="0" maxLength="100" gradient="0">
              <x14:cfvo type="autoMin"/>
              <x14:cfvo type="autoMax"/>
              <x14:negativeFillColor rgb="FFFF0000"/>
              <x14:axisColor rgb="FF000000"/>
            </x14:dataBar>
          </x14:cfRule>
          <x14:cfRule type="dataBar" id="{561CDCF6-DB4A-4458-B275-BF8823AAB771}">
            <x14:dataBar minLength="0" maxLength="100" gradient="0">
              <x14:cfvo type="autoMin"/>
              <x14:cfvo type="autoMax"/>
              <x14:negativeFillColor rgb="FFFF0000"/>
              <x14:axisColor rgb="FF000000"/>
            </x14:dataBar>
          </x14:cfRule>
          <xm:sqref>H1818:H1825</xm:sqref>
        </x14:conditionalFormatting>
        <x14:conditionalFormatting xmlns:xm="http://schemas.microsoft.com/office/excel/2006/main">
          <x14:cfRule type="dataBar" id="{AB1E79B3-1F1D-4FCD-AFC2-1F7C093C9B1E}">
            <x14:dataBar minLength="0" maxLength="100" gradient="0">
              <x14:cfvo type="autoMin"/>
              <x14:cfvo type="autoMax"/>
              <x14:negativeFillColor rgb="FFFF0000"/>
              <x14:axisColor rgb="FF000000"/>
            </x14:dataBar>
          </x14:cfRule>
          <x14:cfRule type="dataBar" id="{96BFACB8-47A2-4F24-966D-9579ACB966CF}">
            <x14:dataBar minLength="0" maxLength="100" gradient="0">
              <x14:cfvo type="autoMin"/>
              <x14:cfvo type="autoMax"/>
              <x14:negativeFillColor rgb="FFFF0000"/>
              <x14:axisColor rgb="FF000000"/>
            </x14:dataBar>
          </x14:cfRule>
          <x14:cfRule type="dataBar" id="{35DF08CF-10B8-417A-95F4-AF15B7023690}">
            <x14:dataBar minLength="0" maxLength="100" gradient="0">
              <x14:cfvo type="autoMin"/>
              <x14:cfvo type="autoMax"/>
              <x14:negativeFillColor rgb="FFFF0000"/>
              <x14:axisColor rgb="FF000000"/>
            </x14:dataBar>
          </x14:cfRule>
          <x14:cfRule type="dataBar" id="{D0FC01FB-32BE-4180-BC3C-98E59FFD11D5}">
            <x14:dataBar minLength="0" maxLength="100" gradient="0">
              <x14:cfvo type="autoMin"/>
              <x14:cfvo type="autoMax"/>
              <x14:negativeFillColor rgb="FFFF0000"/>
              <x14:axisColor rgb="FF000000"/>
            </x14:dataBar>
          </x14:cfRule>
          <xm:sqref>H1826:H1827</xm:sqref>
        </x14:conditionalFormatting>
        <x14:conditionalFormatting xmlns:xm="http://schemas.microsoft.com/office/excel/2006/main">
          <x14:cfRule type="dataBar" id="{882712E7-870D-487E-9E62-4BD080010295}">
            <x14:dataBar minLength="0" maxLength="100" gradient="0">
              <x14:cfvo type="autoMin"/>
              <x14:cfvo type="autoMax"/>
              <x14:negativeFillColor rgb="FFFF0000"/>
              <x14:axisColor rgb="FF000000"/>
            </x14:dataBar>
          </x14:cfRule>
          <x14:cfRule type="dataBar" id="{83772527-9015-4339-BECA-71866E4CA770}">
            <x14:dataBar minLength="0" maxLength="100" gradient="0">
              <x14:cfvo type="autoMin"/>
              <x14:cfvo type="autoMax"/>
              <x14:negativeFillColor rgb="FFFF0000"/>
              <x14:axisColor rgb="FF000000"/>
            </x14:dataBar>
          </x14:cfRule>
          <x14:cfRule type="dataBar" id="{E0CB8501-D012-4EAC-9345-3DED6AC34DD7}">
            <x14:dataBar minLength="0" maxLength="100" gradient="0">
              <x14:cfvo type="autoMin"/>
              <x14:cfvo type="autoMax"/>
              <x14:negativeFillColor rgb="FFFF0000"/>
              <x14:axisColor rgb="FF000000"/>
            </x14:dataBar>
          </x14:cfRule>
          <x14:cfRule type="dataBar" id="{6B0AA381-B39F-4B7E-832F-DB04B807BDD6}">
            <x14:dataBar minLength="0" maxLength="100" gradient="0">
              <x14:cfvo type="autoMin"/>
              <x14:cfvo type="autoMax"/>
              <x14:negativeFillColor rgb="FFFF0000"/>
              <x14:axisColor rgb="FF000000"/>
            </x14:dataBar>
          </x14:cfRule>
          <xm:sqref>H1828:H1829</xm:sqref>
        </x14:conditionalFormatting>
        <x14:conditionalFormatting xmlns:xm="http://schemas.microsoft.com/office/excel/2006/main">
          <x14:cfRule type="dataBar" id="{9A4144C4-5480-422B-963C-6CA352A15CF2}">
            <x14:dataBar minLength="0" maxLength="100" gradient="0">
              <x14:cfvo type="autoMin"/>
              <x14:cfvo type="autoMax"/>
              <x14:negativeFillColor rgb="FFFF0000"/>
              <x14:axisColor rgb="FF000000"/>
            </x14:dataBar>
          </x14:cfRule>
          <x14:cfRule type="dataBar" id="{1FE7EAF0-E334-4EDC-8DCB-1B9A2EF38040}">
            <x14:dataBar minLength="0" maxLength="100" gradient="0">
              <x14:cfvo type="autoMin"/>
              <x14:cfvo type="autoMax"/>
              <x14:negativeFillColor rgb="FFFF0000"/>
              <x14:axisColor rgb="FF000000"/>
            </x14:dataBar>
          </x14:cfRule>
          <x14:cfRule type="dataBar" id="{231511F6-97E0-41DE-8EB6-74B1CE28A058}">
            <x14:dataBar minLength="0" maxLength="100" gradient="0">
              <x14:cfvo type="autoMin"/>
              <x14:cfvo type="autoMax"/>
              <x14:negativeFillColor rgb="FFFF0000"/>
              <x14:axisColor rgb="FF000000"/>
            </x14:dataBar>
          </x14:cfRule>
          <x14:cfRule type="dataBar" id="{D7130274-5BEA-4FAE-B241-2AA01C8C9191}">
            <x14:dataBar minLength="0" maxLength="100" gradient="0">
              <x14:cfvo type="autoMin"/>
              <x14:cfvo type="autoMax"/>
              <x14:negativeFillColor rgb="FFFF0000"/>
              <x14:axisColor rgb="FF000000"/>
            </x14:dataBar>
          </x14:cfRule>
          <xm:sqref>H1832:H1835</xm:sqref>
        </x14:conditionalFormatting>
        <x14:conditionalFormatting xmlns:xm="http://schemas.microsoft.com/office/excel/2006/main">
          <x14:cfRule type="dataBar" id="{591F86AB-5AEE-4B0D-9E0B-86E99554607B}">
            <x14:dataBar minLength="0" maxLength="100" gradient="0">
              <x14:cfvo type="autoMin"/>
              <x14:cfvo type="autoMax"/>
              <x14:negativeFillColor rgb="FFFF0000"/>
              <x14:axisColor rgb="FF000000"/>
            </x14:dataBar>
          </x14:cfRule>
          <x14:cfRule type="dataBar" id="{5F30745E-2BCD-4A45-AED3-659B7B3E9860}">
            <x14:dataBar minLength="0" maxLength="100" gradient="0">
              <x14:cfvo type="autoMin"/>
              <x14:cfvo type="autoMax"/>
              <x14:negativeFillColor rgb="FFFF0000"/>
              <x14:axisColor rgb="FF000000"/>
            </x14:dataBar>
          </x14:cfRule>
          <x14:cfRule type="dataBar" id="{021DA58D-690A-4966-A4B3-BD301C367DC7}">
            <x14:dataBar minLength="0" maxLength="100" gradient="0">
              <x14:cfvo type="autoMin"/>
              <x14:cfvo type="autoMax"/>
              <x14:negativeFillColor rgb="FFFF0000"/>
              <x14:axisColor rgb="FF000000"/>
            </x14:dataBar>
          </x14:cfRule>
          <x14:cfRule type="dataBar" id="{16AD0DD8-9821-4508-9BCC-D66E77BE4893}">
            <x14:dataBar minLength="0" maxLength="100" gradient="0">
              <x14:cfvo type="autoMin"/>
              <x14:cfvo type="autoMax"/>
              <x14:negativeFillColor rgb="FFFF0000"/>
              <x14:axisColor rgb="FF000000"/>
            </x14:dataBar>
          </x14:cfRule>
          <xm:sqref>H1837:H1839</xm:sqref>
        </x14:conditionalFormatting>
        <x14:conditionalFormatting xmlns:xm="http://schemas.microsoft.com/office/excel/2006/main">
          <x14:cfRule type="dataBar" id="{9BD81732-2D7C-4B9B-B199-4488FE5CD3A0}">
            <x14:dataBar minLength="0" maxLength="100" gradient="0">
              <x14:cfvo type="autoMin"/>
              <x14:cfvo type="autoMax"/>
              <x14:negativeFillColor rgb="FFFF0000"/>
              <x14:axisColor rgb="FF000000"/>
            </x14:dataBar>
          </x14:cfRule>
          <x14:cfRule type="dataBar" id="{301E4203-22D6-4792-A3C8-1F0EEF19FB8E}">
            <x14:dataBar minLength="0" maxLength="100" gradient="0">
              <x14:cfvo type="autoMin"/>
              <x14:cfvo type="autoMax"/>
              <x14:negativeFillColor rgb="FFFF0000"/>
              <x14:axisColor rgb="FF000000"/>
            </x14:dataBar>
          </x14:cfRule>
          <x14:cfRule type="dataBar" id="{15C80DD1-7E94-4D47-9F4D-0F638BCF9245}">
            <x14:dataBar minLength="0" maxLength="100" gradient="0">
              <x14:cfvo type="autoMin"/>
              <x14:cfvo type="autoMax"/>
              <x14:negativeFillColor rgb="FFFF0000"/>
              <x14:axisColor rgb="FF000000"/>
            </x14:dataBar>
          </x14:cfRule>
          <x14:cfRule type="dataBar" id="{5768B93B-21DA-43D8-962A-7EB10171A0D1}">
            <x14:dataBar minLength="0" maxLength="100" gradient="0">
              <x14:cfvo type="autoMin"/>
              <x14:cfvo type="autoMax"/>
              <x14:negativeFillColor rgb="FFFF0000"/>
              <x14:axisColor rgb="FF000000"/>
            </x14:dataBar>
          </x14:cfRule>
          <xm:sqref>H1841:H1851</xm:sqref>
        </x14:conditionalFormatting>
        <x14:conditionalFormatting xmlns:xm="http://schemas.microsoft.com/office/excel/2006/main">
          <x14:cfRule type="dataBar" id="{07076B01-6467-4513-925A-1AD9F65E5D70}">
            <x14:dataBar minLength="0" maxLength="100" gradient="0">
              <x14:cfvo type="autoMin"/>
              <x14:cfvo type="autoMax"/>
              <x14:negativeFillColor rgb="FFFF0000"/>
              <x14:axisColor rgb="FF000000"/>
            </x14:dataBar>
          </x14:cfRule>
          <x14:cfRule type="dataBar" id="{1E7C69B5-3DAB-46A5-9F0D-773B65AF3578}">
            <x14:dataBar minLength="0" maxLength="100" gradient="0">
              <x14:cfvo type="autoMin"/>
              <x14:cfvo type="autoMax"/>
              <x14:negativeFillColor rgb="FFFF0000"/>
              <x14:axisColor rgb="FF000000"/>
            </x14:dataBar>
          </x14:cfRule>
          <x14:cfRule type="dataBar" id="{FB7FBD6F-22CE-4BF0-90F2-1402A89CA9EB}">
            <x14:dataBar minLength="0" maxLength="100" gradient="0">
              <x14:cfvo type="autoMin"/>
              <x14:cfvo type="autoMax"/>
              <x14:negativeFillColor rgb="FFFF0000"/>
              <x14:axisColor rgb="FF000000"/>
            </x14:dataBar>
          </x14:cfRule>
          <x14:cfRule type="dataBar" id="{A5F86739-3E3C-4C1B-9CDA-9DED8F7655AA}">
            <x14:dataBar minLength="0" maxLength="100" gradient="0">
              <x14:cfvo type="autoMin"/>
              <x14:cfvo type="autoMax"/>
              <x14:negativeFillColor rgb="FFFF0000"/>
              <x14:axisColor rgb="FF000000"/>
            </x14:dataBar>
          </x14:cfRule>
          <xm:sqref>H1853:H1856</xm:sqref>
        </x14:conditionalFormatting>
        <x14:conditionalFormatting xmlns:xm="http://schemas.microsoft.com/office/excel/2006/main">
          <x14:cfRule type="dataBar" id="{5DD62DB2-096F-4D07-B4CE-24C99CF1D82D}">
            <x14:dataBar minLength="0" maxLength="100" gradient="0">
              <x14:cfvo type="autoMin"/>
              <x14:cfvo type="autoMax"/>
              <x14:negativeFillColor rgb="FFFF0000"/>
              <x14:axisColor rgb="FF000000"/>
            </x14:dataBar>
          </x14:cfRule>
          <x14:cfRule type="dataBar" id="{55264BC5-0B2E-44D6-A469-B5BA01FCE393}">
            <x14:dataBar minLength="0" maxLength="100" gradient="0">
              <x14:cfvo type="autoMin"/>
              <x14:cfvo type="autoMax"/>
              <x14:negativeFillColor rgb="FFFF0000"/>
              <x14:axisColor rgb="FF000000"/>
            </x14:dataBar>
          </x14:cfRule>
          <x14:cfRule type="dataBar" id="{EACDD424-7766-426A-B210-AA60EA287D6D}">
            <x14:dataBar minLength="0" maxLength="100" gradient="0">
              <x14:cfvo type="autoMin"/>
              <x14:cfvo type="autoMax"/>
              <x14:negativeFillColor rgb="FFFF0000"/>
              <x14:axisColor rgb="FF000000"/>
            </x14:dataBar>
          </x14:cfRule>
          <x14:cfRule type="dataBar" id="{CD225AB0-ECB7-4D4B-9519-35D0B420FA21}">
            <x14:dataBar minLength="0" maxLength="100" gradient="0">
              <x14:cfvo type="autoMin"/>
              <x14:cfvo type="autoMax"/>
              <x14:negativeFillColor rgb="FFFF0000"/>
              <x14:axisColor rgb="FF000000"/>
            </x14:dataBar>
          </x14:cfRule>
          <xm:sqref>H1858:H1891</xm:sqref>
        </x14:conditionalFormatting>
        <x14:conditionalFormatting xmlns:xm="http://schemas.microsoft.com/office/excel/2006/main">
          <x14:cfRule type="dataBar" id="{9C4BA9BF-5AA6-40CE-9133-1826B57D1D07}">
            <x14:dataBar minLength="0" maxLength="100" gradient="0">
              <x14:cfvo type="autoMin"/>
              <x14:cfvo type="autoMax"/>
              <x14:negativeFillColor rgb="FFFF0000"/>
              <x14:axisColor rgb="FF000000"/>
            </x14:dataBar>
          </x14:cfRule>
          <x14:cfRule type="dataBar" id="{A07D5978-58BD-49BD-9639-17D20076CCAE}">
            <x14:dataBar minLength="0" maxLength="100" gradient="0">
              <x14:cfvo type="autoMin"/>
              <x14:cfvo type="autoMax"/>
              <x14:negativeFillColor rgb="FFFF0000"/>
              <x14:axisColor rgb="FF000000"/>
            </x14:dataBar>
          </x14:cfRule>
          <x14:cfRule type="dataBar" id="{308505D8-A625-4763-A7C2-A60ADF232B7E}">
            <x14:dataBar minLength="0" maxLength="100" gradient="0">
              <x14:cfvo type="autoMin"/>
              <x14:cfvo type="autoMax"/>
              <x14:negativeFillColor rgb="FFFF0000"/>
              <x14:axisColor rgb="FF000000"/>
            </x14:dataBar>
          </x14:cfRule>
          <x14:cfRule type="dataBar" id="{FBD5620A-DE7C-402F-AC46-2005087207B1}">
            <x14:dataBar minLength="0" maxLength="100" gradient="0">
              <x14:cfvo type="autoMin"/>
              <x14:cfvo type="autoMax"/>
              <x14:negativeFillColor rgb="FFFF0000"/>
              <x14:axisColor rgb="FF000000"/>
            </x14:dataBar>
          </x14:cfRule>
          <xm:sqref>H1893:H1906</xm:sqref>
        </x14:conditionalFormatting>
        <x14:conditionalFormatting xmlns:xm="http://schemas.microsoft.com/office/excel/2006/main">
          <x14:cfRule type="dataBar" id="{7D4BC45B-574C-41BA-B32A-D43BD49B7C25}">
            <x14:dataBar minLength="0" maxLength="100" gradient="0">
              <x14:cfvo type="autoMin"/>
              <x14:cfvo type="autoMax"/>
              <x14:negativeFillColor rgb="FFFF0000"/>
              <x14:axisColor rgb="FF000000"/>
            </x14:dataBar>
          </x14:cfRule>
          <x14:cfRule type="dataBar" id="{3FC7576C-A6A3-406F-B087-5218599DE406}">
            <x14:dataBar minLength="0" maxLength="100" gradient="0">
              <x14:cfvo type="autoMin"/>
              <x14:cfvo type="autoMax"/>
              <x14:negativeFillColor rgb="FFFF0000"/>
              <x14:axisColor rgb="FF000000"/>
            </x14:dataBar>
          </x14:cfRule>
          <x14:cfRule type="dataBar" id="{683986F5-DB56-4E96-9708-CE4B768E7FC8}">
            <x14:dataBar minLength="0" maxLength="100" gradient="0">
              <x14:cfvo type="autoMin"/>
              <x14:cfvo type="autoMax"/>
              <x14:negativeFillColor rgb="FFFF0000"/>
              <x14:axisColor rgb="FF000000"/>
            </x14:dataBar>
          </x14:cfRule>
          <x14:cfRule type="dataBar" id="{E0427559-FFDD-4F40-A41E-13BDEF5EA23D}">
            <x14:dataBar minLength="0" maxLength="100" gradient="0">
              <x14:cfvo type="autoMin"/>
              <x14:cfvo type="autoMax"/>
              <x14:negativeFillColor rgb="FFFF0000"/>
              <x14:axisColor rgb="FF000000"/>
            </x14:dataBar>
          </x14:cfRule>
          <xm:sqref>H1908:H1916</xm:sqref>
        </x14:conditionalFormatting>
        <x14:conditionalFormatting xmlns:xm="http://schemas.microsoft.com/office/excel/2006/main">
          <x14:cfRule type="dataBar" id="{D70E980C-CF43-42C2-BC4D-740372B2B5F2}">
            <x14:dataBar minLength="0" maxLength="100" gradient="0">
              <x14:cfvo type="autoMin"/>
              <x14:cfvo type="autoMax"/>
              <x14:negativeFillColor rgb="FFFF0000"/>
              <x14:axisColor rgb="FF000000"/>
            </x14:dataBar>
          </x14:cfRule>
          <x14:cfRule type="dataBar" id="{5191A050-6AC3-45DE-80A7-E87E746EFCA2}">
            <x14:dataBar minLength="0" maxLength="100" gradient="0">
              <x14:cfvo type="autoMin"/>
              <x14:cfvo type="autoMax"/>
              <x14:negativeFillColor rgb="FFFF0000"/>
              <x14:axisColor rgb="FF000000"/>
            </x14:dataBar>
          </x14:cfRule>
          <x14:cfRule type="dataBar" id="{50CB6080-C56A-40C2-B33F-805C70B009E4}">
            <x14:dataBar minLength="0" maxLength="100" gradient="0">
              <x14:cfvo type="autoMin"/>
              <x14:cfvo type="autoMax"/>
              <x14:negativeFillColor rgb="FFFF0000"/>
              <x14:axisColor rgb="FF000000"/>
            </x14:dataBar>
          </x14:cfRule>
          <x14:cfRule type="dataBar" id="{EF3D4C17-5B92-492C-9D75-65D9D0DF3FEA}">
            <x14:dataBar minLength="0" maxLength="100" gradient="0">
              <x14:cfvo type="autoMin"/>
              <x14:cfvo type="autoMax"/>
              <x14:negativeFillColor rgb="FFFF0000"/>
              <x14:axisColor rgb="FF000000"/>
            </x14:dataBar>
          </x14:cfRule>
          <xm:sqref>H1918:H1921</xm:sqref>
        </x14:conditionalFormatting>
        <x14:conditionalFormatting xmlns:xm="http://schemas.microsoft.com/office/excel/2006/main">
          <x14:cfRule type="dataBar" id="{AE37ECDE-7278-4818-B8F1-78839DB03B38}">
            <x14:dataBar minLength="0" maxLength="100" gradient="0">
              <x14:cfvo type="autoMin"/>
              <x14:cfvo type="autoMax"/>
              <x14:negativeFillColor rgb="FFFF0000"/>
              <x14:axisColor rgb="FF000000"/>
            </x14:dataBar>
          </x14:cfRule>
          <x14:cfRule type="dataBar" id="{934C5582-0EF7-4E49-B2A7-485CD71D4596}">
            <x14:dataBar minLength="0" maxLength="100" gradient="0">
              <x14:cfvo type="autoMin"/>
              <x14:cfvo type="autoMax"/>
              <x14:negativeFillColor rgb="FFFF0000"/>
              <x14:axisColor rgb="FF000000"/>
            </x14:dataBar>
          </x14:cfRule>
          <x14:cfRule type="dataBar" id="{1C1B0E30-9B4F-489E-8920-EE4C03717BCE}">
            <x14:dataBar minLength="0" maxLength="100" gradient="0">
              <x14:cfvo type="autoMin"/>
              <x14:cfvo type="autoMax"/>
              <x14:negativeFillColor rgb="FFFF0000"/>
              <x14:axisColor rgb="FF000000"/>
            </x14:dataBar>
          </x14:cfRule>
          <x14:cfRule type="dataBar" id="{8BD74A44-F53C-44C2-9DF4-B3970E4AC21A}">
            <x14:dataBar minLength="0" maxLength="100" gradient="0">
              <x14:cfvo type="autoMin"/>
              <x14:cfvo type="autoMax"/>
              <x14:negativeFillColor rgb="FFFF0000"/>
              <x14:axisColor rgb="FF000000"/>
            </x14:dataBar>
          </x14:cfRule>
          <xm:sqref>H1924:H1996</xm:sqref>
        </x14:conditionalFormatting>
        <x14:conditionalFormatting xmlns:xm="http://schemas.microsoft.com/office/excel/2006/main">
          <x14:cfRule type="dataBar" id="{4BF5C79D-1AC9-43F2-AB58-F62B5404B919}">
            <x14:dataBar minLength="0" maxLength="100" gradient="0">
              <x14:cfvo type="autoMin"/>
              <x14:cfvo type="autoMax"/>
              <x14:negativeFillColor rgb="FFFF0000"/>
              <x14:axisColor rgb="FF000000"/>
            </x14:dataBar>
          </x14:cfRule>
          <x14:cfRule type="dataBar" id="{20D9DC8A-FE43-4846-9F61-4DCAE08DF0B7}">
            <x14:dataBar minLength="0" maxLength="100" gradient="0">
              <x14:cfvo type="autoMin"/>
              <x14:cfvo type="autoMax"/>
              <x14:negativeFillColor rgb="FFFF0000"/>
              <x14:axisColor rgb="FF000000"/>
            </x14:dataBar>
          </x14:cfRule>
          <x14:cfRule type="dataBar" id="{C7A1E3C6-218B-41A9-A1F4-79053DFDCD99}">
            <x14:dataBar minLength="0" maxLength="100" gradient="0">
              <x14:cfvo type="autoMin"/>
              <x14:cfvo type="autoMax"/>
              <x14:negativeFillColor rgb="FFFF0000"/>
              <x14:axisColor rgb="FF000000"/>
            </x14:dataBar>
          </x14:cfRule>
          <x14:cfRule type="dataBar" id="{D56EB944-9AD9-4AEA-A0EA-1FE8B695A966}">
            <x14:dataBar minLength="0" maxLength="100" gradient="0">
              <x14:cfvo type="autoMin"/>
              <x14:cfvo type="autoMax"/>
              <x14:negativeFillColor rgb="FFFF0000"/>
              <x14:axisColor rgb="FF000000"/>
            </x14:dataBar>
          </x14:cfRule>
          <xm:sqref>H1998:H2004</xm:sqref>
        </x14:conditionalFormatting>
        <x14:conditionalFormatting xmlns:xm="http://schemas.microsoft.com/office/excel/2006/main">
          <x14:cfRule type="dataBar" id="{27A0E108-02BA-49A1-8D9B-569E82AAB5EB}">
            <x14:dataBar minLength="0" maxLength="100" gradient="0">
              <x14:cfvo type="autoMin"/>
              <x14:cfvo type="autoMax"/>
              <x14:negativeFillColor rgb="FFFF0000"/>
              <x14:axisColor rgb="FF000000"/>
            </x14:dataBar>
          </x14:cfRule>
          <x14:cfRule type="dataBar" id="{65B806D4-9E86-4582-AB9A-ACCFD979A0C1}">
            <x14:dataBar minLength="0" maxLength="100" gradient="0">
              <x14:cfvo type="autoMin"/>
              <x14:cfvo type="autoMax"/>
              <x14:negativeFillColor rgb="FFFF0000"/>
              <x14:axisColor rgb="FF000000"/>
            </x14:dataBar>
          </x14:cfRule>
          <x14:cfRule type="dataBar" id="{5EB20CEE-93D5-41FA-AB6B-3EC362C879DF}">
            <x14:dataBar minLength="0" maxLength="100" gradient="0">
              <x14:cfvo type="autoMin"/>
              <x14:cfvo type="autoMax"/>
              <x14:negativeFillColor rgb="FFFF0000"/>
              <x14:axisColor rgb="FF000000"/>
            </x14:dataBar>
          </x14:cfRule>
          <x14:cfRule type="dataBar" id="{4E1BE78D-390E-40C6-BE94-27B78A5D9B00}">
            <x14:dataBar minLength="0" maxLength="100" gradient="0">
              <x14:cfvo type="autoMin"/>
              <x14:cfvo type="autoMax"/>
              <x14:negativeFillColor rgb="FFFF0000"/>
              <x14:axisColor rgb="FF000000"/>
            </x14:dataBar>
          </x14:cfRule>
          <xm:sqref>H2006:H2083</xm:sqref>
        </x14:conditionalFormatting>
        <x14:conditionalFormatting xmlns:xm="http://schemas.microsoft.com/office/excel/2006/main">
          <x14:cfRule type="dataBar" id="{460BFE98-A8AB-42FC-84D6-0110ED9A1E04}">
            <x14:dataBar minLength="0" maxLength="100" gradient="0">
              <x14:cfvo type="autoMin"/>
              <x14:cfvo type="autoMax"/>
              <x14:negativeFillColor rgb="FFFF0000"/>
              <x14:axisColor rgb="FF000000"/>
            </x14:dataBar>
          </x14:cfRule>
          <x14:cfRule type="dataBar" id="{01DCE5B6-5D97-4750-8B15-6D27D7D7EF89}">
            <x14:dataBar minLength="0" maxLength="100" gradient="0">
              <x14:cfvo type="autoMin"/>
              <x14:cfvo type="autoMax"/>
              <x14:negativeFillColor rgb="FFFF0000"/>
              <x14:axisColor rgb="FF000000"/>
            </x14:dataBar>
          </x14:cfRule>
          <x14:cfRule type="dataBar" id="{DE787DEF-B047-42B2-AEC1-5B8D1D6E60F4}">
            <x14:dataBar minLength="0" maxLength="100" gradient="0">
              <x14:cfvo type="autoMin"/>
              <x14:cfvo type="autoMax"/>
              <x14:negativeFillColor rgb="FFFF0000"/>
              <x14:axisColor rgb="FF000000"/>
            </x14:dataBar>
          </x14:cfRule>
          <x14:cfRule type="dataBar" id="{12101C09-2C9A-4DD2-A850-C0CBFE5EF466}">
            <x14:dataBar minLength="0" maxLength="100" gradient="0">
              <x14:cfvo type="autoMin"/>
              <x14:cfvo type="autoMax"/>
              <x14:negativeFillColor rgb="FFFF0000"/>
              <x14:axisColor rgb="FF000000"/>
            </x14:dataBar>
          </x14:cfRule>
          <xm:sqref>H2085:H2148</xm:sqref>
        </x14:conditionalFormatting>
        <x14:conditionalFormatting xmlns:xm="http://schemas.microsoft.com/office/excel/2006/main">
          <x14:cfRule type="dataBar" id="{536A7994-5D3F-4ACF-BA1E-92002D5C89F5}">
            <x14:dataBar minLength="0" maxLength="100" gradient="0">
              <x14:cfvo type="autoMin"/>
              <x14:cfvo type="autoMax"/>
              <x14:negativeFillColor rgb="FFFF0000"/>
              <x14:axisColor rgb="FF000000"/>
            </x14:dataBar>
          </x14:cfRule>
          <x14:cfRule type="dataBar" id="{ECA7B36B-3FA7-4616-A8D6-A81479431086}">
            <x14:dataBar minLength="0" maxLength="100" gradient="0">
              <x14:cfvo type="autoMin"/>
              <x14:cfvo type="autoMax"/>
              <x14:negativeFillColor rgb="FFFF0000"/>
              <x14:axisColor rgb="FF000000"/>
            </x14:dataBar>
          </x14:cfRule>
          <x14:cfRule type="dataBar" id="{D2106B2D-1576-4DFA-B6C0-D6AD50CE9CD3}">
            <x14:dataBar minLength="0" maxLength="100" gradient="0">
              <x14:cfvo type="autoMin"/>
              <x14:cfvo type="autoMax"/>
              <x14:negativeFillColor rgb="FFFF0000"/>
              <x14:axisColor rgb="FF000000"/>
            </x14:dataBar>
          </x14:cfRule>
          <x14:cfRule type="dataBar" id="{386DA224-17BB-420E-BDFC-466123C12589}">
            <x14:dataBar minLength="0" maxLength="100" gradient="0">
              <x14:cfvo type="autoMin"/>
              <x14:cfvo type="autoMax"/>
              <x14:negativeFillColor rgb="FFFF0000"/>
              <x14:axisColor rgb="FF000000"/>
            </x14:dataBar>
          </x14:cfRule>
          <xm:sqref>H2150:H2152</xm:sqref>
        </x14:conditionalFormatting>
        <x14:conditionalFormatting xmlns:xm="http://schemas.microsoft.com/office/excel/2006/main">
          <x14:cfRule type="dataBar" id="{25B33ECD-F6DA-4223-B8B9-EDD7FE4F542B}">
            <x14:dataBar minLength="0" maxLength="100" gradient="0">
              <x14:cfvo type="autoMin"/>
              <x14:cfvo type="autoMax"/>
              <x14:negativeFillColor rgb="FFFF0000"/>
              <x14:axisColor rgb="FF000000"/>
            </x14:dataBar>
          </x14:cfRule>
          <x14:cfRule type="dataBar" id="{7870033A-750C-457D-A800-0E9EB7DE0313}">
            <x14:dataBar minLength="0" maxLength="100" gradient="0">
              <x14:cfvo type="autoMin"/>
              <x14:cfvo type="autoMax"/>
              <x14:negativeFillColor rgb="FFFF0000"/>
              <x14:axisColor rgb="FF000000"/>
            </x14:dataBar>
          </x14:cfRule>
          <x14:cfRule type="dataBar" id="{49EA76FD-2F12-41B1-AAEF-936DA25BF509}">
            <x14:dataBar minLength="0" maxLength="100" gradient="0">
              <x14:cfvo type="autoMin"/>
              <x14:cfvo type="autoMax"/>
              <x14:negativeFillColor rgb="FFFF0000"/>
              <x14:axisColor rgb="FF000000"/>
            </x14:dataBar>
          </x14:cfRule>
          <x14:cfRule type="dataBar" id="{EA8DC803-171F-46EC-BFD9-7AA218EF47E3}">
            <x14:dataBar minLength="0" maxLength="100" gradient="0">
              <x14:cfvo type="autoMin"/>
              <x14:cfvo type="autoMax"/>
              <x14:negativeFillColor rgb="FFFF0000"/>
              <x14:axisColor rgb="FF000000"/>
            </x14:dataBar>
          </x14:cfRule>
          <xm:sqref>H2154:H2165</xm:sqref>
        </x14:conditionalFormatting>
        <x14:conditionalFormatting xmlns:xm="http://schemas.microsoft.com/office/excel/2006/main">
          <x14:cfRule type="dataBar" id="{1283E3BA-2F2F-40EA-BB77-94CB9B14A0C3}">
            <x14:dataBar minLength="0" maxLength="100" gradient="0">
              <x14:cfvo type="autoMin"/>
              <x14:cfvo type="autoMax"/>
              <x14:negativeFillColor rgb="FFFF0000"/>
              <x14:axisColor rgb="FF000000"/>
            </x14:dataBar>
          </x14:cfRule>
          <x14:cfRule type="dataBar" id="{0AC40F77-18E6-4F47-834B-396F790BBE80}">
            <x14:dataBar minLength="0" maxLength="100" gradient="0">
              <x14:cfvo type="autoMin"/>
              <x14:cfvo type="autoMax"/>
              <x14:negativeFillColor rgb="FFFF0000"/>
              <x14:axisColor rgb="FF000000"/>
            </x14:dataBar>
          </x14:cfRule>
          <x14:cfRule type="dataBar" id="{991A170D-4A25-436A-AE42-DDAFFA06BF4E}">
            <x14:dataBar minLength="0" maxLength="100" gradient="0">
              <x14:cfvo type="autoMin"/>
              <x14:cfvo type="autoMax"/>
              <x14:negativeFillColor rgb="FFFF0000"/>
              <x14:axisColor rgb="FF000000"/>
            </x14:dataBar>
          </x14:cfRule>
          <x14:cfRule type="dataBar" id="{15E139D3-4D71-488A-A039-A5E6345065B7}">
            <x14:dataBar minLength="0" maxLength="100" gradient="0">
              <x14:cfvo type="autoMin"/>
              <x14:cfvo type="autoMax"/>
              <x14:negativeFillColor rgb="FFFF0000"/>
              <x14:axisColor rgb="FF000000"/>
            </x14:dataBar>
          </x14:cfRule>
          <xm:sqref>H2167:H2180</xm:sqref>
        </x14:conditionalFormatting>
        <x14:conditionalFormatting xmlns:xm="http://schemas.microsoft.com/office/excel/2006/main">
          <x14:cfRule type="dataBar" id="{D81A3B30-7886-4F08-855C-7B61BE3165BE}">
            <x14:dataBar minLength="0" maxLength="100" gradient="0">
              <x14:cfvo type="autoMin"/>
              <x14:cfvo type="autoMax"/>
              <x14:negativeFillColor rgb="FFFF0000"/>
              <x14:axisColor rgb="FF000000"/>
            </x14:dataBar>
          </x14:cfRule>
          <x14:cfRule type="dataBar" id="{6AB279DF-0127-46EF-8329-CFECA714C83C}">
            <x14:dataBar minLength="0" maxLength="100" gradient="0">
              <x14:cfvo type="autoMin"/>
              <x14:cfvo type="autoMax"/>
              <x14:negativeFillColor rgb="FFFF0000"/>
              <x14:axisColor rgb="FF000000"/>
            </x14:dataBar>
          </x14:cfRule>
          <x14:cfRule type="dataBar" id="{0156A7FD-2E4C-4EFC-AAAF-A04330D83855}">
            <x14:dataBar minLength="0" maxLength="100" gradient="0">
              <x14:cfvo type="autoMin"/>
              <x14:cfvo type="autoMax"/>
              <x14:negativeFillColor rgb="FFFF0000"/>
              <x14:axisColor rgb="FF000000"/>
            </x14:dataBar>
          </x14:cfRule>
          <x14:cfRule type="dataBar" id="{55995318-C4AD-4E40-A4BE-7944DC55904C}">
            <x14:dataBar minLength="0" maxLength="100" gradient="0">
              <x14:cfvo type="autoMin"/>
              <x14:cfvo type="autoMax"/>
              <x14:negativeFillColor rgb="FFFF0000"/>
              <x14:axisColor rgb="FF000000"/>
            </x14:dataBar>
          </x14:cfRule>
          <xm:sqref>H2182:H2209</xm:sqref>
        </x14:conditionalFormatting>
        <x14:conditionalFormatting xmlns:xm="http://schemas.microsoft.com/office/excel/2006/main">
          <x14:cfRule type="dataBar" id="{C3A020E9-3D5E-486D-A34C-678630DC6805}">
            <x14:dataBar minLength="0" maxLength="100" gradient="0">
              <x14:cfvo type="autoMin"/>
              <x14:cfvo type="autoMax"/>
              <x14:negativeFillColor rgb="FFFF0000"/>
              <x14:axisColor rgb="FF000000"/>
            </x14:dataBar>
          </x14:cfRule>
          <x14:cfRule type="dataBar" id="{50319615-D4A2-4B74-BAE3-D634399E2D58}">
            <x14:dataBar minLength="0" maxLength="100" gradient="0">
              <x14:cfvo type="autoMin"/>
              <x14:cfvo type="autoMax"/>
              <x14:negativeFillColor rgb="FFFF0000"/>
              <x14:axisColor rgb="FF000000"/>
            </x14:dataBar>
          </x14:cfRule>
          <x14:cfRule type="dataBar" id="{B425A6AA-1B4D-4723-BF5E-52F7B062E606}">
            <x14:dataBar minLength="0" maxLength="100" gradient="0">
              <x14:cfvo type="autoMin"/>
              <x14:cfvo type="autoMax"/>
              <x14:negativeFillColor rgb="FFFF0000"/>
              <x14:axisColor rgb="FF000000"/>
            </x14:dataBar>
          </x14:cfRule>
          <x14:cfRule type="dataBar" id="{2E046487-3EEA-447D-86DA-B5797D520C0C}">
            <x14:dataBar minLength="0" maxLength="100" gradient="0">
              <x14:cfvo type="autoMin"/>
              <x14:cfvo type="autoMax"/>
              <x14:negativeFillColor rgb="FFFF0000"/>
              <x14:axisColor rgb="FF000000"/>
            </x14:dataBar>
          </x14:cfRule>
          <xm:sqref>H2211:H2220</xm:sqref>
        </x14:conditionalFormatting>
        <x14:conditionalFormatting xmlns:xm="http://schemas.microsoft.com/office/excel/2006/main">
          <x14:cfRule type="dataBar" id="{57063367-290B-4879-A2F7-106AAC68C2BA}">
            <x14:dataBar minLength="0" maxLength="100" gradient="0">
              <x14:cfvo type="autoMin"/>
              <x14:cfvo type="autoMax"/>
              <x14:negativeFillColor rgb="FFFF0000"/>
              <x14:axisColor rgb="FF000000"/>
            </x14:dataBar>
          </x14:cfRule>
          <x14:cfRule type="dataBar" id="{3A4FAC13-A338-4FBB-9BA2-6122993FE1FB}">
            <x14:dataBar minLength="0" maxLength="100" gradient="0">
              <x14:cfvo type="autoMin"/>
              <x14:cfvo type="autoMax"/>
              <x14:negativeFillColor rgb="FFFF0000"/>
              <x14:axisColor rgb="FF000000"/>
            </x14:dataBar>
          </x14:cfRule>
          <x14:cfRule type="dataBar" id="{798F03FB-4C2B-4EA6-A44A-E7F7EC8ECD9B}">
            <x14:dataBar minLength="0" maxLength="100" gradient="0">
              <x14:cfvo type="autoMin"/>
              <x14:cfvo type="autoMax"/>
              <x14:negativeFillColor rgb="FFFF0000"/>
              <x14:axisColor rgb="FF000000"/>
            </x14:dataBar>
          </x14:cfRule>
          <x14:cfRule type="dataBar" id="{4D8EF745-7C8E-44FE-A16C-A27B0C242C5F}">
            <x14:dataBar minLength="0" maxLength="100" gradient="0">
              <x14:cfvo type="autoMin"/>
              <x14:cfvo type="autoMax"/>
              <x14:negativeFillColor rgb="FFFF0000"/>
              <x14:axisColor rgb="FF000000"/>
            </x14:dataBar>
          </x14:cfRule>
          <xm:sqref>H2222:H2229</xm:sqref>
        </x14:conditionalFormatting>
        <x14:conditionalFormatting xmlns:xm="http://schemas.microsoft.com/office/excel/2006/main">
          <x14:cfRule type="dataBar" id="{3F0BD17E-1877-4CCA-9F5B-94BC400715B2}">
            <x14:dataBar minLength="0" maxLength="100" gradient="0">
              <x14:cfvo type="autoMin"/>
              <x14:cfvo type="autoMax"/>
              <x14:negativeFillColor rgb="FFFF0000"/>
              <x14:axisColor rgb="FF000000"/>
            </x14:dataBar>
          </x14:cfRule>
          <x14:cfRule type="dataBar" id="{00C70B12-3416-44E9-AC14-1503EE4C865A}">
            <x14:dataBar minLength="0" maxLength="100" gradient="0">
              <x14:cfvo type="autoMin"/>
              <x14:cfvo type="autoMax"/>
              <x14:negativeFillColor rgb="FFFF0000"/>
              <x14:axisColor rgb="FF000000"/>
            </x14:dataBar>
          </x14:cfRule>
          <x14:cfRule type="dataBar" id="{C1D293CB-79B8-463D-9E5B-F2BF9AF7043D}">
            <x14:dataBar minLength="0" maxLength="100" gradient="0">
              <x14:cfvo type="autoMin"/>
              <x14:cfvo type="autoMax"/>
              <x14:negativeFillColor rgb="FFFF0000"/>
              <x14:axisColor rgb="FF000000"/>
            </x14:dataBar>
          </x14:cfRule>
          <x14:cfRule type="dataBar" id="{474CC342-95D2-450E-8F79-27DEC990DC89}">
            <x14:dataBar minLength="0" maxLength="100" gradient="0">
              <x14:cfvo type="autoMin"/>
              <x14:cfvo type="autoMax"/>
              <x14:negativeFillColor rgb="FFFF0000"/>
              <x14:axisColor rgb="FF000000"/>
            </x14:dataBar>
          </x14:cfRule>
          <xm:sqref>H2231:H2239</xm:sqref>
        </x14:conditionalFormatting>
        <x14:conditionalFormatting xmlns:xm="http://schemas.microsoft.com/office/excel/2006/main">
          <x14:cfRule type="dataBar" id="{E1A22FDD-DBAF-45D5-A8DB-25A01954A356}">
            <x14:dataBar minLength="0" maxLength="100" gradient="0">
              <x14:cfvo type="autoMin"/>
              <x14:cfvo type="autoMax"/>
              <x14:negativeFillColor rgb="FFFF0000"/>
              <x14:axisColor rgb="FF000000"/>
            </x14:dataBar>
          </x14:cfRule>
          <x14:cfRule type="dataBar" id="{47400D45-D004-40BB-93C6-2289369EC4AA}">
            <x14:dataBar minLength="0" maxLength="100" gradient="0">
              <x14:cfvo type="autoMin"/>
              <x14:cfvo type="autoMax"/>
              <x14:negativeFillColor rgb="FFFF0000"/>
              <x14:axisColor rgb="FF000000"/>
            </x14:dataBar>
          </x14:cfRule>
          <x14:cfRule type="dataBar" id="{335A479F-28C6-415C-94BE-B6ACB2D6FA82}">
            <x14:dataBar minLength="0" maxLength="100" gradient="0">
              <x14:cfvo type="autoMin"/>
              <x14:cfvo type="autoMax"/>
              <x14:negativeFillColor rgb="FFFF0000"/>
              <x14:axisColor rgb="FF000000"/>
            </x14:dataBar>
          </x14:cfRule>
          <x14:cfRule type="dataBar" id="{B03CF7DC-0EF9-47FE-83C6-1A4B5674C8BE}">
            <x14:dataBar minLength="0" maxLength="100" gradient="0">
              <x14:cfvo type="autoMin"/>
              <x14:cfvo type="autoMax"/>
              <x14:negativeFillColor rgb="FFFF0000"/>
              <x14:axisColor rgb="FF000000"/>
            </x14:dataBar>
          </x14:cfRule>
          <xm:sqref>H2242:H2243</xm:sqref>
        </x14:conditionalFormatting>
        <x14:conditionalFormatting xmlns:xm="http://schemas.microsoft.com/office/excel/2006/main">
          <x14:cfRule type="dataBar" id="{07BF23EC-7C81-452C-9BAC-0856145AA379}">
            <x14:dataBar minLength="0" maxLength="100" gradient="0">
              <x14:cfvo type="autoMin"/>
              <x14:cfvo type="autoMax"/>
              <x14:negativeFillColor rgb="FFFF0000"/>
              <x14:axisColor rgb="FF000000"/>
            </x14:dataBar>
          </x14:cfRule>
          <x14:cfRule type="dataBar" id="{3F1405DA-DFB8-40FF-9A68-CE2C1D5B3CE6}">
            <x14:dataBar minLength="0" maxLength="100" gradient="0">
              <x14:cfvo type="autoMin"/>
              <x14:cfvo type="autoMax"/>
              <x14:negativeFillColor rgb="FFFF0000"/>
              <x14:axisColor rgb="FF000000"/>
            </x14:dataBar>
          </x14:cfRule>
          <x14:cfRule type="dataBar" id="{167BF814-ABDF-436C-A9BB-973354A1A392}">
            <x14:dataBar minLength="0" maxLength="100" gradient="0">
              <x14:cfvo type="autoMin"/>
              <x14:cfvo type="autoMax"/>
              <x14:negativeFillColor rgb="FFFF0000"/>
              <x14:axisColor rgb="FF000000"/>
            </x14:dataBar>
          </x14:cfRule>
          <x14:cfRule type="dataBar" id="{EF6D1DE6-DBDF-48E5-8648-9DA4A7E572A0}">
            <x14:dataBar minLength="0" maxLength="100" gradient="0">
              <x14:cfvo type="autoMin"/>
              <x14:cfvo type="autoMax"/>
              <x14:negativeFillColor rgb="FFFF0000"/>
              <x14:axisColor rgb="FF000000"/>
            </x14:dataBar>
          </x14:cfRule>
          <xm:sqref>H2245:H2249</xm:sqref>
        </x14:conditionalFormatting>
        <x14:conditionalFormatting xmlns:xm="http://schemas.microsoft.com/office/excel/2006/main">
          <x14:cfRule type="dataBar" id="{80DB726D-2EE4-4CBF-B02B-A11C1E77B9D0}">
            <x14:dataBar minLength="0" maxLength="100" gradient="0">
              <x14:cfvo type="autoMin"/>
              <x14:cfvo type="autoMax"/>
              <x14:negativeFillColor rgb="FFFF0000"/>
              <x14:axisColor rgb="FF000000"/>
            </x14:dataBar>
          </x14:cfRule>
          <x14:cfRule type="dataBar" id="{2450B9FB-7E44-423E-87F7-0833C2FCF494}">
            <x14:dataBar minLength="0" maxLength="100" gradient="0">
              <x14:cfvo type="autoMin"/>
              <x14:cfvo type="autoMax"/>
              <x14:negativeFillColor rgb="FFFF0000"/>
              <x14:axisColor rgb="FF000000"/>
            </x14:dataBar>
          </x14:cfRule>
          <x14:cfRule type="dataBar" id="{F237AF7A-BE86-455B-BF86-8A9A0DAA6CE5}">
            <x14:dataBar minLength="0" maxLength="100" gradient="0">
              <x14:cfvo type="autoMin"/>
              <x14:cfvo type="autoMax"/>
              <x14:negativeFillColor rgb="FFFF0000"/>
              <x14:axisColor rgb="FF000000"/>
            </x14:dataBar>
          </x14:cfRule>
          <x14:cfRule type="dataBar" id="{4170FFE6-46AE-43F8-A469-33A8239FB00A}">
            <x14:dataBar minLength="0" maxLength="100" gradient="0">
              <x14:cfvo type="autoMin"/>
              <x14:cfvo type="autoMax"/>
              <x14:negativeFillColor rgb="FFFF0000"/>
              <x14:axisColor rgb="FF000000"/>
            </x14:dataBar>
          </x14:cfRule>
          <xm:sqref>H2251:H2260</xm:sqref>
        </x14:conditionalFormatting>
        <x14:conditionalFormatting xmlns:xm="http://schemas.microsoft.com/office/excel/2006/main">
          <x14:cfRule type="dataBar" id="{7322DDDC-9A52-4284-B214-2FB61F578918}">
            <x14:dataBar minLength="0" maxLength="100" gradient="0">
              <x14:cfvo type="autoMin"/>
              <x14:cfvo type="autoMax"/>
              <x14:negativeFillColor rgb="FFFF0000"/>
              <x14:axisColor rgb="FF000000"/>
            </x14:dataBar>
          </x14:cfRule>
          <x14:cfRule type="dataBar" id="{E5BDE94A-2776-42EC-84FA-62F1ED913B2D}">
            <x14:dataBar minLength="0" maxLength="100" gradient="0">
              <x14:cfvo type="autoMin"/>
              <x14:cfvo type="autoMax"/>
              <x14:negativeFillColor rgb="FFFF0000"/>
              <x14:axisColor rgb="FF000000"/>
            </x14:dataBar>
          </x14:cfRule>
          <x14:cfRule type="dataBar" id="{6D079E8B-76A3-491D-8116-C7D8E37ACB6E}">
            <x14:dataBar minLength="0" maxLength="100" gradient="0">
              <x14:cfvo type="autoMin"/>
              <x14:cfvo type="autoMax"/>
              <x14:negativeFillColor rgb="FFFF0000"/>
              <x14:axisColor rgb="FF000000"/>
            </x14:dataBar>
          </x14:cfRule>
          <x14:cfRule type="dataBar" id="{0B2E605F-E60A-460D-9DEF-6CB10D9179DF}">
            <x14:dataBar minLength="0" maxLength="100" gradient="0">
              <x14:cfvo type="autoMin"/>
              <x14:cfvo type="autoMax"/>
              <x14:negativeFillColor rgb="FFFF0000"/>
              <x14:axisColor rgb="FF000000"/>
            </x14:dataBar>
          </x14:cfRule>
          <xm:sqref>H2262:H2263</xm:sqref>
        </x14:conditionalFormatting>
        <x14:conditionalFormatting xmlns:xm="http://schemas.microsoft.com/office/excel/2006/main">
          <x14:cfRule type="dataBar" id="{8E11AA96-4582-4E78-924C-D25C8690C8F0}">
            <x14:dataBar minLength="0" maxLength="100" gradient="0">
              <x14:cfvo type="autoMin"/>
              <x14:cfvo type="autoMax"/>
              <x14:negativeFillColor rgb="FFFF0000"/>
              <x14:axisColor rgb="FF000000"/>
            </x14:dataBar>
          </x14:cfRule>
          <x14:cfRule type="dataBar" id="{72DC8F8C-AA34-4CFB-976B-56DBFD252BEA}">
            <x14:dataBar minLength="0" maxLength="100" gradient="0">
              <x14:cfvo type="autoMin"/>
              <x14:cfvo type="autoMax"/>
              <x14:negativeFillColor rgb="FFFF0000"/>
              <x14:axisColor rgb="FF000000"/>
            </x14:dataBar>
          </x14:cfRule>
          <x14:cfRule type="dataBar" id="{1667522B-6EDA-45FB-AABF-94F7D78E4D41}">
            <x14:dataBar minLength="0" maxLength="100" gradient="0">
              <x14:cfvo type="autoMin"/>
              <x14:cfvo type="autoMax"/>
              <x14:negativeFillColor rgb="FFFF0000"/>
              <x14:axisColor rgb="FF000000"/>
            </x14:dataBar>
          </x14:cfRule>
          <x14:cfRule type="dataBar" id="{7EEE46AD-F9CF-4051-ADC1-88B3FB921A1C}">
            <x14:dataBar minLength="0" maxLength="100" gradient="0">
              <x14:cfvo type="autoMin"/>
              <x14:cfvo type="autoMax"/>
              <x14:negativeFillColor rgb="FFFF0000"/>
              <x14:axisColor rgb="FF000000"/>
            </x14:dataBar>
          </x14:cfRule>
          <xm:sqref>H2265</xm:sqref>
        </x14:conditionalFormatting>
        <x14:conditionalFormatting xmlns:xm="http://schemas.microsoft.com/office/excel/2006/main">
          <x14:cfRule type="dataBar" id="{E4013344-D5A4-468C-A051-39BE1D986F1B}">
            <x14:dataBar minLength="0" maxLength="100" gradient="0">
              <x14:cfvo type="autoMin"/>
              <x14:cfvo type="autoMax"/>
              <x14:negativeFillColor rgb="FFFF0000"/>
              <x14:axisColor rgb="FF000000"/>
            </x14:dataBar>
          </x14:cfRule>
          <x14:cfRule type="dataBar" id="{A902FFAC-0B76-44BB-B21E-0EA6FFC2E094}">
            <x14:dataBar minLength="0" maxLength="100" gradient="0">
              <x14:cfvo type="autoMin"/>
              <x14:cfvo type="autoMax"/>
              <x14:negativeFillColor rgb="FFFF0000"/>
              <x14:axisColor rgb="FF000000"/>
            </x14:dataBar>
          </x14:cfRule>
          <x14:cfRule type="dataBar" id="{8952AB9E-DDC4-435D-A564-A2D35E22E32B}">
            <x14:dataBar minLength="0" maxLength="100" gradient="0">
              <x14:cfvo type="autoMin"/>
              <x14:cfvo type="autoMax"/>
              <x14:negativeFillColor rgb="FFFF0000"/>
              <x14:axisColor rgb="FF000000"/>
            </x14:dataBar>
          </x14:cfRule>
          <x14:cfRule type="dataBar" id="{CA811DDA-2DBC-44A5-ACFB-E9FE53AF83FE}">
            <x14:dataBar minLength="0" maxLength="100" gradient="0">
              <x14:cfvo type="autoMin"/>
              <x14:cfvo type="autoMax"/>
              <x14:negativeFillColor rgb="FFFF0000"/>
              <x14:axisColor rgb="FF000000"/>
            </x14:dataBar>
          </x14:cfRule>
          <xm:sqref>H2267:H2290</xm:sqref>
        </x14:conditionalFormatting>
        <x14:conditionalFormatting xmlns:xm="http://schemas.microsoft.com/office/excel/2006/main">
          <x14:cfRule type="dataBar" id="{C92FBEFA-C065-4DE0-AABC-4BC49BE3209E}">
            <x14:dataBar minLength="0" maxLength="100" gradient="0">
              <x14:cfvo type="autoMin"/>
              <x14:cfvo type="autoMax"/>
              <x14:negativeFillColor rgb="FFFF0000"/>
              <x14:axisColor rgb="FF000000"/>
            </x14:dataBar>
          </x14:cfRule>
          <x14:cfRule type="dataBar" id="{47E44AE8-657A-4F33-BE4C-106060349C9F}">
            <x14:dataBar minLength="0" maxLength="100" gradient="0">
              <x14:cfvo type="autoMin"/>
              <x14:cfvo type="autoMax"/>
              <x14:negativeFillColor rgb="FFFF0000"/>
              <x14:axisColor rgb="FF000000"/>
            </x14:dataBar>
          </x14:cfRule>
          <x14:cfRule type="dataBar" id="{E3B375DC-D029-4E6D-B8F0-F617A86E039C}">
            <x14:dataBar minLength="0" maxLength="100" gradient="0">
              <x14:cfvo type="autoMin"/>
              <x14:cfvo type="autoMax"/>
              <x14:negativeFillColor rgb="FFFF0000"/>
              <x14:axisColor rgb="FF000000"/>
            </x14:dataBar>
          </x14:cfRule>
          <x14:cfRule type="dataBar" id="{9E71ECD9-1145-46DB-8D81-47EF10DF8365}">
            <x14:dataBar minLength="0" maxLength="100" gradient="0">
              <x14:cfvo type="autoMin"/>
              <x14:cfvo type="autoMax"/>
              <x14:negativeFillColor rgb="FFFF0000"/>
              <x14:axisColor rgb="FF000000"/>
            </x14:dataBar>
          </x14:cfRule>
          <xm:sqref>H2292:H2301</xm:sqref>
        </x14:conditionalFormatting>
        <x14:conditionalFormatting xmlns:xm="http://schemas.microsoft.com/office/excel/2006/main">
          <x14:cfRule type="dataBar" id="{ECF17E43-17FB-4844-BDF5-C8726C8665FD}">
            <x14:dataBar minLength="0" maxLength="100" gradient="0">
              <x14:cfvo type="autoMin"/>
              <x14:cfvo type="autoMax"/>
              <x14:negativeFillColor rgb="FFFF0000"/>
              <x14:axisColor rgb="FF000000"/>
            </x14:dataBar>
          </x14:cfRule>
          <x14:cfRule type="dataBar" id="{3254A33A-B523-4403-9492-3AA5B386D11F}">
            <x14:dataBar minLength="0" maxLength="100" gradient="0">
              <x14:cfvo type="autoMin"/>
              <x14:cfvo type="autoMax"/>
              <x14:negativeFillColor rgb="FFFF0000"/>
              <x14:axisColor rgb="FF000000"/>
            </x14:dataBar>
          </x14:cfRule>
          <x14:cfRule type="dataBar" id="{009085A7-41A8-44AC-9926-1DF011169CB4}">
            <x14:dataBar minLength="0" maxLength="100" gradient="0">
              <x14:cfvo type="autoMin"/>
              <x14:cfvo type="autoMax"/>
              <x14:negativeFillColor rgb="FFFF0000"/>
              <x14:axisColor rgb="FF000000"/>
            </x14:dataBar>
          </x14:cfRule>
          <x14:cfRule type="dataBar" id="{244E52FD-4B6C-464F-8F7C-A1E1D0041E8F}">
            <x14:dataBar minLength="0" maxLength="100" gradient="0">
              <x14:cfvo type="autoMin"/>
              <x14:cfvo type="autoMax"/>
              <x14:negativeFillColor rgb="FFFF0000"/>
              <x14:axisColor rgb="FF000000"/>
            </x14:dataBar>
          </x14:cfRule>
          <xm:sqref>H2303:H2309</xm:sqref>
        </x14:conditionalFormatting>
        <x14:conditionalFormatting xmlns:xm="http://schemas.microsoft.com/office/excel/2006/main">
          <x14:cfRule type="dataBar" id="{083DEF87-4B94-4877-9C53-D9EEA5BBF343}">
            <x14:dataBar minLength="0" maxLength="100" gradient="0">
              <x14:cfvo type="autoMin"/>
              <x14:cfvo type="autoMax"/>
              <x14:negativeFillColor rgb="FFFF0000"/>
              <x14:axisColor rgb="FF000000"/>
            </x14:dataBar>
          </x14:cfRule>
          <x14:cfRule type="dataBar" id="{74CEBFC5-A098-495E-B9D9-BA7A07CEF9B8}">
            <x14:dataBar minLength="0" maxLength="100" gradient="0">
              <x14:cfvo type="autoMin"/>
              <x14:cfvo type="autoMax"/>
              <x14:negativeFillColor rgb="FFFF0000"/>
              <x14:axisColor rgb="FF000000"/>
            </x14:dataBar>
          </x14:cfRule>
          <x14:cfRule type="dataBar" id="{61B2B455-3217-42B9-A1E9-8FA938C60353}">
            <x14:dataBar minLength="0" maxLength="100" gradient="0">
              <x14:cfvo type="autoMin"/>
              <x14:cfvo type="autoMax"/>
              <x14:negativeFillColor rgb="FFFF0000"/>
              <x14:axisColor rgb="FF000000"/>
            </x14:dataBar>
          </x14:cfRule>
          <x14:cfRule type="dataBar" id="{0E61F3D6-1E2E-4022-98E4-1E399FE27947}">
            <x14:dataBar minLength="0" maxLength="100" gradient="0">
              <x14:cfvo type="autoMin"/>
              <x14:cfvo type="autoMax"/>
              <x14:negativeFillColor rgb="FFFF0000"/>
              <x14:axisColor rgb="FF000000"/>
            </x14:dataBar>
          </x14:cfRule>
          <xm:sqref>H2311:H2333</xm:sqref>
        </x14:conditionalFormatting>
        <x14:conditionalFormatting xmlns:xm="http://schemas.microsoft.com/office/excel/2006/main">
          <x14:cfRule type="dataBar" id="{36E0F064-F230-478E-9D33-A895D9870A37}">
            <x14:dataBar minLength="0" maxLength="100" gradient="0">
              <x14:cfvo type="autoMin"/>
              <x14:cfvo type="autoMax"/>
              <x14:negativeFillColor rgb="FFFF0000"/>
              <x14:axisColor rgb="FF000000"/>
            </x14:dataBar>
          </x14:cfRule>
          <x14:cfRule type="dataBar" id="{D2636ADA-D6B4-4A7E-BF8B-BC0A66773841}">
            <x14:dataBar minLength="0" maxLength="100" gradient="0">
              <x14:cfvo type="autoMin"/>
              <x14:cfvo type="autoMax"/>
              <x14:negativeFillColor rgb="FFFF0000"/>
              <x14:axisColor rgb="FF000000"/>
            </x14:dataBar>
          </x14:cfRule>
          <x14:cfRule type="dataBar" id="{150FA25A-D9C1-4E21-8E8E-EB8915459426}">
            <x14:dataBar minLength="0" maxLength="100" gradient="0">
              <x14:cfvo type="autoMin"/>
              <x14:cfvo type="autoMax"/>
              <x14:negativeFillColor rgb="FFFF0000"/>
              <x14:axisColor rgb="FF000000"/>
            </x14:dataBar>
          </x14:cfRule>
          <x14:cfRule type="dataBar" id="{B09876B0-AE50-4639-8132-B3D8968B08CA}">
            <x14:dataBar minLength="0" maxLength="100" gradient="0">
              <x14:cfvo type="autoMin"/>
              <x14:cfvo type="autoMax"/>
              <x14:negativeFillColor rgb="FFFF0000"/>
              <x14:axisColor rgb="FF000000"/>
            </x14:dataBar>
          </x14:cfRule>
          <xm:sqref>H2335:H2337</xm:sqref>
        </x14:conditionalFormatting>
        <x14:conditionalFormatting xmlns:xm="http://schemas.microsoft.com/office/excel/2006/main">
          <x14:cfRule type="dataBar" id="{06639FF4-4FDD-46FC-9FE0-603A4C695623}">
            <x14:dataBar minLength="0" maxLength="100" gradient="0">
              <x14:cfvo type="autoMin"/>
              <x14:cfvo type="autoMax"/>
              <x14:negativeFillColor rgb="FFFF0000"/>
              <x14:axisColor rgb="FF000000"/>
            </x14:dataBar>
          </x14:cfRule>
          <x14:cfRule type="dataBar" id="{B6BBAF67-F88D-4687-BE99-A6A18E506789}">
            <x14:dataBar minLength="0" maxLength="100" gradient="0">
              <x14:cfvo type="autoMin"/>
              <x14:cfvo type="autoMax"/>
              <x14:negativeFillColor rgb="FFFF0000"/>
              <x14:axisColor rgb="FF000000"/>
            </x14:dataBar>
          </x14:cfRule>
          <x14:cfRule type="dataBar" id="{E13566FC-C29D-4390-AD98-9E67D9A38D0D}">
            <x14:dataBar minLength="0" maxLength="100" gradient="0">
              <x14:cfvo type="autoMin"/>
              <x14:cfvo type="autoMax"/>
              <x14:negativeFillColor rgb="FFFF0000"/>
              <x14:axisColor rgb="FF000000"/>
            </x14:dataBar>
          </x14:cfRule>
          <x14:cfRule type="dataBar" id="{B614EBBE-05F4-4A40-B8AE-5D91FA385C11}">
            <x14:dataBar minLength="0" maxLength="100" gradient="0">
              <x14:cfvo type="autoMin"/>
              <x14:cfvo type="autoMax"/>
              <x14:negativeFillColor rgb="FFFF0000"/>
              <x14:axisColor rgb="FF000000"/>
            </x14:dataBar>
          </x14:cfRule>
          <xm:sqref>H2339:H2343</xm:sqref>
        </x14:conditionalFormatting>
        <x14:conditionalFormatting xmlns:xm="http://schemas.microsoft.com/office/excel/2006/main">
          <x14:cfRule type="dataBar" id="{E4AF1A3B-1746-4D05-8D7A-15E4646DC318}">
            <x14:dataBar minLength="0" maxLength="100" gradient="0">
              <x14:cfvo type="autoMin"/>
              <x14:cfvo type="autoMax"/>
              <x14:negativeFillColor rgb="FFFF0000"/>
              <x14:axisColor rgb="FF000000"/>
            </x14:dataBar>
          </x14:cfRule>
          <x14:cfRule type="dataBar" id="{C9DC6F6D-E8E4-4CA0-9EB2-4D152B6CD320}">
            <x14:dataBar minLength="0" maxLength="100" gradient="0">
              <x14:cfvo type="autoMin"/>
              <x14:cfvo type="autoMax"/>
              <x14:negativeFillColor rgb="FFFF0000"/>
              <x14:axisColor rgb="FF000000"/>
            </x14:dataBar>
          </x14:cfRule>
          <x14:cfRule type="dataBar" id="{87D2DEBD-8FAA-4F00-A6E7-BF807038FBDE}">
            <x14:dataBar minLength="0" maxLength="100" gradient="0">
              <x14:cfvo type="autoMin"/>
              <x14:cfvo type="autoMax"/>
              <x14:negativeFillColor rgb="FFFF0000"/>
              <x14:axisColor rgb="FF000000"/>
            </x14:dataBar>
          </x14:cfRule>
          <x14:cfRule type="dataBar" id="{BE8424BE-454F-46C2-87C6-79422E002D65}">
            <x14:dataBar minLength="0" maxLength="100" gradient="0">
              <x14:cfvo type="autoMin"/>
              <x14:cfvo type="autoMax"/>
              <x14:negativeFillColor rgb="FFFF0000"/>
              <x14:axisColor rgb="FF000000"/>
            </x14:dataBar>
          </x14:cfRule>
          <xm:sqref>H2345:H2349</xm:sqref>
        </x14:conditionalFormatting>
        <x14:conditionalFormatting xmlns:xm="http://schemas.microsoft.com/office/excel/2006/main">
          <x14:cfRule type="dataBar" id="{B942ABF5-A278-45A1-A708-A42E07E6B3F8}">
            <x14:dataBar minLength="0" maxLength="100" gradient="0">
              <x14:cfvo type="autoMin"/>
              <x14:cfvo type="autoMax"/>
              <x14:negativeFillColor rgb="FFFF0000"/>
              <x14:axisColor rgb="FF000000"/>
            </x14:dataBar>
          </x14:cfRule>
          <x14:cfRule type="dataBar" id="{C5415532-9493-41AD-AAF6-3DBC5833A82F}">
            <x14:dataBar minLength="0" maxLength="100" gradient="0">
              <x14:cfvo type="autoMin"/>
              <x14:cfvo type="autoMax"/>
              <x14:negativeFillColor rgb="FFFF0000"/>
              <x14:axisColor rgb="FF000000"/>
            </x14:dataBar>
          </x14:cfRule>
          <x14:cfRule type="dataBar" id="{9D936FF2-F2C8-421A-ADFD-1550C4034E4E}">
            <x14:dataBar minLength="0" maxLength="100" gradient="0">
              <x14:cfvo type="autoMin"/>
              <x14:cfvo type="autoMax"/>
              <x14:negativeFillColor rgb="FFFF0000"/>
              <x14:axisColor rgb="FF000000"/>
            </x14:dataBar>
          </x14:cfRule>
          <x14:cfRule type="dataBar" id="{14CE6FB3-4FF9-4BEF-BFCB-BED9ABB82B16}">
            <x14:dataBar minLength="0" maxLength="100" gradient="0">
              <x14:cfvo type="autoMin"/>
              <x14:cfvo type="autoMax"/>
              <x14:negativeFillColor rgb="FFFF0000"/>
              <x14:axisColor rgb="FF000000"/>
            </x14:dataBar>
          </x14:cfRule>
          <xm:sqref>H2351:H2357</xm:sqref>
        </x14:conditionalFormatting>
        <x14:conditionalFormatting xmlns:xm="http://schemas.microsoft.com/office/excel/2006/main">
          <x14:cfRule type="dataBar" id="{E48A767D-4F88-4466-B634-EAF02ACD3621}">
            <x14:dataBar minLength="0" maxLength="100" gradient="0">
              <x14:cfvo type="autoMin"/>
              <x14:cfvo type="autoMax"/>
              <x14:negativeFillColor rgb="FFFF0000"/>
              <x14:axisColor rgb="FF000000"/>
            </x14:dataBar>
          </x14:cfRule>
          <x14:cfRule type="dataBar" id="{A58A13B8-B2BC-4D18-8F82-746015A59CDE}">
            <x14:dataBar minLength="0" maxLength="100" gradient="0">
              <x14:cfvo type="autoMin"/>
              <x14:cfvo type="autoMax"/>
              <x14:negativeFillColor rgb="FFFF0000"/>
              <x14:axisColor rgb="FF000000"/>
            </x14:dataBar>
          </x14:cfRule>
          <x14:cfRule type="dataBar" id="{963B0A9D-BC57-4122-8131-963936CEA981}">
            <x14:dataBar minLength="0" maxLength="100" gradient="0">
              <x14:cfvo type="autoMin"/>
              <x14:cfvo type="autoMax"/>
              <x14:negativeFillColor rgb="FFFF0000"/>
              <x14:axisColor rgb="FF000000"/>
            </x14:dataBar>
          </x14:cfRule>
          <x14:cfRule type="dataBar" id="{4EBB853E-36E5-46AA-823C-D1C0AAF35568}">
            <x14:dataBar minLength="0" maxLength="100" gradient="0">
              <x14:cfvo type="autoMin"/>
              <x14:cfvo type="autoMax"/>
              <x14:negativeFillColor rgb="FFFF0000"/>
              <x14:axisColor rgb="FF000000"/>
            </x14:dataBar>
          </x14:cfRule>
          <xm:sqref>H2359</xm:sqref>
        </x14:conditionalFormatting>
        <x14:conditionalFormatting xmlns:xm="http://schemas.microsoft.com/office/excel/2006/main">
          <x14:cfRule type="dataBar" id="{4F7D327D-6EAA-4E5D-BA7F-1904900EE813}">
            <x14:dataBar minLength="0" maxLength="100" gradient="0">
              <x14:cfvo type="autoMin"/>
              <x14:cfvo type="autoMax"/>
              <x14:negativeFillColor rgb="FFFF0000"/>
              <x14:axisColor rgb="FF000000"/>
            </x14:dataBar>
          </x14:cfRule>
          <x14:cfRule type="dataBar" id="{4AE81CB5-803E-4681-B2E6-2F711215DD08}">
            <x14:dataBar minLength="0" maxLength="100" gradient="0">
              <x14:cfvo type="autoMin"/>
              <x14:cfvo type="autoMax"/>
              <x14:negativeFillColor rgb="FFFF0000"/>
              <x14:axisColor rgb="FF000000"/>
            </x14:dataBar>
          </x14:cfRule>
          <x14:cfRule type="dataBar" id="{B4AC8EDE-3FB2-4F26-9B7D-BD4ED8041156}">
            <x14:dataBar minLength="0" maxLength="100" gradient="0">
              <x14:cfvo type="autoMin"/>
              <x14:cfvo type="autoMax"/>
              <x14:negativeFillColor rgb="FFFF0000"/>
              <x14:axisColor rgb="FF000000"/>
            </x14:dataBar>
          </x14:cfRule>
          <x14:cfRule type="dataBar" id="{A6C2ABE8-F062-47B9-8263-E9D14DFBEA9B}">
            <x14:dataBar minLength="0" maxLength="100" gradient="0">
              <x14:cfvo type="autoMin"/>
              <x14:cfvo type="autoMax"/>
              <x14:negativeFillColor rgb="FFFF0000"/>
              <x14:axisColor rgb="FF000000"/>
            </x14:dataBar>
          </x14:cfRule>
          <xm:sqref>H2361:H2375</xm:sqref>
        </x14:conditionalFormatting>
        <x14:conditionalFormatting xmlns:xm="http://schemas.microsoft.com/office/excel/2006/main">
          <x14:cfRule type="dataBar" id="{5882E41A-00F7-438E-A4DE-591F7B12043D}">
            <x14:dataBar minLength="0" maxLength="100" gradient="0">
              <x14:cfvo type="autoMin"/>
              <x14:cfvo type="autoMax"/>
              <x14:negativeFillColor rgb="FFFF0000"/>
              <x14:axisColor rgb="FF000000"/>
            </x14:dataBar>
          </x14:cfRule>
          <x14:cfRule type="dataBar" id="{64BB12F4-4D6C-49FD-A426-349C939FC0A6}">
            <x14:dataBar minLength="0" maxLength="100" gradient="0">
              <x14:cfvo type="autoMin"/>
              <x14:cfvo type="autoMax"/>
              <x14:negativeFillColor rgb="FFFF0000"/>
              <x14:axisColor rgb="FF000000"/>
            </x14:dataBar>
          </x14:cfRule>
          <x14:cfRule type="dataBar" id="{A18E1F6A-6AF9-4B66-91AD-F2B647F57ABF}">
            <x14:dataBar minLength="0" maxLength="100" gradient="0">
              <x14:cfvo type="autoMin"/>
              <x14:cfvo type="autoMax"/>
              <x14:negativeFillColor rgb="FFFF0000"/>
              <x14:axisColor rgb="FF000000"/>
            </x14:dataBar>
          </x14:cfRule>
          <x14:cfRule type="dataBar" id="{1FC2A1A6-B16A-4E81-9FF9-77AADF53F09D}">
            <x14:dataBar minLength="0" maxLength="100" gradient="0">
              <x14:cfvo type="autoMin"/>
              <x14:cfvo type="autoMax"/>
              <x14:negativeFillColor rgb="FFFF0000"/>
              <x14:axisColor rgb="FF000000"/>
            </x14:dataBar>
          </x14:cfRule>
          <xm:sqref>H2377:H2391</xm:sqref>
        </x14:conditionalFormatting>
        <x14:conditionalFormatting xmlns:xm="http://schemas.microsoft.com/office/excel/2006/main">
          <x14:cfRule type="dataBar" id="{077FEA9A-F2D0-4D72-9A21-4AC494192F65}">
            <x14:dataBar minLength="0" maxLength="100" gradient="0">
              <x14:cfvo type="autoMin"/>
              <x14:cfvo type="autoMax"/>
              <x14:negativeFillColor rgb="FFFF0000"/>
              <x14:axisColor rgb="FF000000"/>
            </x14:dataBar>
          </x14:cfRule>
          <x14:cfRule type="dataBar" id="{7C5033C1-3981-4053-9247-66C24FAA93F3}">
            <x14:dataBar minLength="0" maxLength="100" gradient="0">
              <x14:cfvo type="autoMin"/>
              <x14:cfvo type="autoMax"/>
              <x14:negativeFillColor rgb="FFFF0000"/>
              <x14:axisColor rgb="FF000000"/>
            </x14:dataBar>
          </x14:cfRule>
          <x14:cfRule type="dataBar" id="{3323AD8C-BA9B-466D-82E5-8B92714511C9}">
            <x14:dataBar minLength="0" maxLength="100" gradient="0">
              <x14:cfvo type="autoMin"/>
              <x14:cfvo type="autoMax"/>
              <x14:negativeFillColor rgb="FFFF0000"/>
              <x14:axisColor rgb="FF000000"/>
            </x14:dataBar>
          </x14:cfRule>
          <x14:cfRule type="dataBar" id="{642EDC20-955A-4EAF-864E-5B366D475155}">
            <x14:dataBar minLength="0" maxLength="100" gradient="0">
              <x14:cfvo type="autoMin"/>
              <x14:cfvo type="autoMax"/>
              <x14:negativeFillColor rgb="FFFF0000"/>
              <x14:axisColor rgb="FF000000"/>
            </x14:dataBar>
          </x14:cfRule>
          <xm:sqref>H2393:H2400</xm:sqref>
        </x14:conditionalFormatting>
        <x14:conditionalFormatting xmlns:xm="http://schemas.microsoft.com/office/excel/2006/main">
          <x14:cfRule type="dataBar" id="{E9DF9619-BF11-40DE-AEDE-C5BE343476E2}">
            <x14:dataBar minLength="0" maxLength="100" gradient="0">
              <x14:cfvo type="autoMin"/>
              <x14:cfvo type="autoMax"/>
              <x14:negativeFillColor rgb="FFFF0000"/>
              <x14:axisColor rgb="FF000000"/>
            </x14:dataBar>
          </x14:cfRule>
          <x14:cfRule type="dataBar" id="{DD0320F9-4E1A-44EC-8CC7-4A4C053A6237}">
            <x14:dataBar minLength="0" maxLength="100" gradient="0">
              <x14:cfvo type="autoMin"/>
              <x14:cfvo type="autoMax"/>
              <x14:negativeFillColor rgb="FFFF0000"/>
              <x14:axisColor rgb="FF000000"/>
            </x14:dataBar>
          </x14:cfRule>
          <x14:cfRule type="dataBar" id="{45E5F317-F859-44EC-8EDD-E2E73B40848C}">
            <x14:dataBar minLength="0" maxLength="100" gradient="0">
              <x14:cfvo type="autoMin"/>
              <x14:cfvo type="autoMax"/>
              <x14:negativeFillColor rgb="FFFF0000"/>
              <x14:axisColor rgb="FF000000"/>
            </x14:dataBar>
          </x14:cfRule>
          <x14:cfRule type="dataBar" id="{69B7D318-D666-47A0-BCF1-DE4CE5D7CB74}">
            <x14:dataBar minLength="0" maxLength="100" gradient="0">
              <x14:cfvo type="autoMin"/>
              <x14:cfvo type="autoMax"/>
              <x14:negativeFillColor rgb="FFFF0000"/>
              <x14:axisColor rgb="FF000000"/>
            </x14:dataBar>
          </x14:cfRule>
          <xm:sqref>H2402:H2404</xm:sqref>
        </x14:conditionalFormatting>
        <x14:conditionalFormatting xmlns:xm="http://schemas.microsoft.com/office/excel/2006/main">
          <x14:cfRule type="dataBar" id="{59371F2E-635E-4F6F-A912-CE1F4E43B76E}">
            <x14:dataBar minLength="0" maxLength="100" gradient="0">
              <x14:cfvo type="autoMin"/>
              <x14:cfvo type="autoMax"/>
              <x14:negativeFillColor rgb="FFFF0000"/>
              <x14:axisColor rgb="FF000000"/>
            </x14:dataBar>
          </x14:cfRule>
          <x14:cfRule type="dataBar" id="{7F0DD110-C352-47E6-BCE1-FFB80FA44BDC}">
            <x14:dataBar minLength="0" maxLength="100" gradient="0">
              <x14:cfvo type="autoMin"/>
              <x14:cfvo type="autoMax"/>
              <x14:negativeFillColor rgb="FFFF0000"/>
              <x14:axisColor rgb="FF000000"/>
            </x14:dataBar>
          </x14:cfRule>
          <x14:cfRule type="dataBar" id="{2285DD58-0D73-4312-B7AD-CD596D2B9867}">
            <x14:dataBar minLength="0" maxLength="100" gradient="0">
              <x14:cfvo type="autoMin"/>
              <x14:cfvo type="autoMax"/>
              <x14:negativeFillColor rgb="FFFF0000"/>
              <x14:axisColor rgb="FF000000"/>
            </x14:dataBar>
          </x14:cfRule>
          <x14:cfRule type="dataBar" id="{84CC5AF9-9149-4823-95B4-760DCFD964AA}">
            <x14:dataBar minLength="0" maxLength="100" gradient="0">
              <x14:cfvo type="autoMin"/>
              <x14:cfvo type="autoMax"/>
              <x14:negativeFillColor rgb="FFFF0000"/>
              <x14:axisColor rgb="FF000000"/>
            </x14:dataBar>
          </x14:cfRule>
          <xm:sqref>H2406:H2418</xm:sqref>
        </x14:conditionalFormatting>
        <x14:conditionalFormatting xmlns:xm="http://schemas.microsoft.com/office/excel/2006/main">
          <x14:cfRule type="dataBar" id="{E0D28ABD-C193-4274-951D-5A25E33F9F13}">
            <x14:dataBar minLength="0" maxLength="100" gradient="0">
              <x14:cfvo type="autoMin"/>
              <x14:cfvo type="autoMax"/>
              <x14:negativeFillColor rgb="FFFF0000"/>
              <x14:axisColor rgb="FF000000"/>
            </x14:dataBar>
          </x14:cfRule>
          <x14:cfRule type="dataBar" id="{D8A4650E-6282-47A6-B1C9-205485D688A4}">
            <x14:dataBar minLength="0" maxLength="100" gradient="0">
              <x14:cfvo type="autoMin"/>
              <x14:cfvo type="autoMax"/>
              <x14:negativeFillColor rgb="FFFF0000"/>
              <x14:axisColor rgb="FF000000"/>
            </x14:dataBar>
          </x14:cfRule>
          <x14:cfRule type="dataBar" id="{63B6D058-F817-4574-A9D2-105A66651127}">
            <x14:dataBar minLength="0" maxLength="100" gradient="0">
              <x14:cfvo type="autoMin"/>
              <x14:cfvo type="autoMax"/>
              <x14:negativeFillColor rgb="FFFF0000"/>
              <x14:axisColor rgb="FF000000"/>
            </x14:dataBar>
          </x14:cfRule>
          <x14:cfRule type="dataBar" id="{1B71C097-944D-46D1-9FBF-4C3CCB35435C}">
            <x14:dataBar minLength="0" maxLength="100" gradient="0">
              <x14:cfvo type="autoMin"/>
              <x14:cfvo type="autoMax"/>
              <x14:negativeFillColor rgb="FFFF0000"/>
              <x14:axisColor rgb="FF000000"/>
            </x14:dataBar>
          </x14:cfRule>
          <xm:sqref>H2420:H2426</xm:sqref>
        </x14:conditionalFormatting>
        <x14:conditionalFormatting xmlns:xm="http://schemas.microsoft.com/office/excel/2006/main">
          <x14:cfRule type="dataBar" id="{DA25A940-8556-4C02-9248-57BB7583A9C0}">
            <x14:dataBar minLength="0" maxLength="100" gradient="0">
              <x14:cfvo type="autoMin"/>
              <x14:cfvo type="autoMax"/>
              <x14:negativeFillColor rgb="FFFF0000"/>
              <x14:axisColor rgb="FF000000"/>
            </x14:dataBar>
          </x14:cfRule>
          <x14:cfRule type="dataBar" id="{50656F87-A7FF-4E20-94F3-D790B7986FD8}">
            <x14:dataBar minLength="0" maxLength="100" gradient="0">
              <x14:cfvo type="autoMin"/>
              <x14:cfvo type="autoMax"/>
              <x14:negativeFillColor rgb="FFFF0000"/>
              <x14:axisColor rgb="FF000000"/>
            </x14:dataBar>
          </x14:cfRule>
          <x14:cfRule type="dataBar" id="{8683826D-E25E-4F30-8E78-87B7310E4EE6}">
            <x14:dataBar minLength="0" maxLength="100" gradient="0">
              <x14:cfvo type="autoMin"/>
              <x14:cfvo type="autoMax"/>
              <x14:negativeFillColor rgb="FFFF0000"/>
              <x14:axisColor rgb="FF000000"/>
            </x14:dataBar>
          </x14:cfRule>
          <x14:cfRule type="dataBar" id="{B5FD4E40-96FE-42CB-82A8-6F55F631F1FB}">
            <x14:dataBar minLength="0" maxLength="100" gradient="0">
              <x14:cfvo type="autoMin"/>
              <x14:cfvo type="autoMax"/>
              <x14:negativeFillColor rgb="FFFF0000"/>
              <x14:axisColor rgb="FF000000"/>
            </x14:dataBar>
          </x14:cfRule>
          <xm:sqref>H2428:H2450</xm:sqref>
        </x14:conditionalFormatting>
        <x14:conditionalFormatting xmlns:xm="http://schemas.microsoft.com/office/excel/2006/main">
          <x14:cfRule type="dataBar" id="{B417BF2E-4DAD-4965-87EE-36B068B9136C}">
            <x14:dataBar minLength="0" maxLength="100" gradient="0">
              <x14:cfvo type="autoMin"/>
              <x14:cfvo type="autoMax"/>
              <x14:negativeFillColor rgb="FFFF0000"/>
              <x14:axisColor rgb="FF000000"/>
            </x14:dataBar>
          </x14:cfRule>
          <x14:cfRule type="dataBar" id="{2C76BEEB-32C4-47FE-9B97-F02DF2F08F00}">
            <x14:dataBar minLength="0" maxLength="100" gradient="0">
              <x14:cfvo type="autoMin"/>
              <x14:cfvo type="autoMax"/>
              <x14:negativeFillColor rgb="FFFF0000"/>
              <x14:axisColor rgb="FF000000"/>
            </x14:dataBar>
          </x14:cfRule>
          <x14:cfRule type="dataBar" id="{E4D8C1DE-109E-44EE-89D1-3D24832872B1}">
            <x14:dataBar minLength="0" maxLength="100" gradient="0">
              <x14:cfvo type="autoMin"/>
              <x14:cfvo type="autoMax"/>
              <x14:negativeFillColor rgb="FFFF0000"/>
              <x14:axisColor rgb="FF000000"/>
            </x14:dataBar>
          </x14:cfRule>
          <x14:cfRule type="dataBar" id="{F544B960-6F9E-4993-8450-8A85A286FBFD}">
            <x14:dataBar minLength="0" maxLength="100" gradient="0">
              <x14:cfvo type="autoMin"/>
              <x14:cfvo type="autoMax"/>
              <x14:negativeFillColor rgb="FFFF0000"/>
              <x14:axisColor rgb="FF000000"/>
            </x14:dataBar>
          </x14:cfRule>
          <xm:sqref>H2452:H2467</xm:sqref>
        </x14:conditionalFormatting>
        <x14:conditionalFormatting xmlns:xm="http://schemas.microsoft.com/office/excel/2006/main">
          <x14:cfRule type="dataBar" id="{589261AB-ED7A-447B-B08E-A307EF3C9FCF}">
            <x14:dataBar minLength="0" maxLength="100" gradient="0">
              <x14:cfvo type="autoMin"/>
              <x14:cfvo type="autoMax"/>
              <x14:negativeFillColor rgb="FFFF0000"/>
              <x14:axisColor rgb="FF000000"/>
            </x14:dataBar>
          </x14:cfRule>
          <x14:cfRule type="dataBar" id="{035E8C5B-0920-4DA6-B8B1-8B75A4E9C267}">
            <x14:dataBar minLength="0" maxLength="100" gradient="0">
              <x14:cfvo type="autoMin"/>
              <x14:cfvo type="autoMax"/>
              <x14:negativeFillColor rgb="FFFF0000"/>
              <x14:axisColor rgb="FF000000"/>
            </x14:dataBar>
          </x14:cfRule>
          <x14:cfRule type="dataBar" id="{2A01EDA5-CCB7-4DC9-A83A-5E95CC4AD76C}">
            <x14:dataBar minLength="0" maxLength="100" gradient="0">
              <x14:cfvo type="autoMin"/>
              <x14:cfvo type="autoMax"/>
              <x14:negativeFillColor rgb="FFFF0000"/>
              <x14:axisColor rgb="FF000000"/>
            </x14:dataBar>
          </x14:cfRule>
          <x14:cfRule type="dataBar" id="{AD3A8BA6-9EFB-4214-BCFF-B87FCE9500CB}">
            <x14:dataBar minLength="0" maxLength="100" gradient="0">
              <x14:cfvo type="autoMin"/>
              <x14:cfvo type="autoMax"/>
              <x14:negativeFillColor rgb="FFFF0000"/>
              <x14:axisColor rgb="FF000000"/>
            </x14:dataBar>
          </x14:cfRule>
          <xm:sqref>H2469:H2488</xm:sqref>
        </x14:conditionalFormatting>
        <x14:conditionalFormatting xmlns:xm="http://schemas.microsoft.com/office/excel/2006/main">
          <x14:cfRule type="dataBar" id="{86919D7E-60C7-441F-BBE5-691DC617D818}">
            <x14:dataBar minLength="0" maxLength="100" gradient="0">
              <x14:cfvo type="autoMin"/>
              <x14:cfvo type="autoMax"/>
              <x14:negativeFillColor rgb="FFFF0000"/>
              <x14:axisColor rgb="FF000000"/>
            </x14:dataBar>
          </x14:cfRule>
          <x14:cfRule type="dataBar" id="{8ABA0D79-6E96-42BF-B7F6-CD99D91BF186}">
            <x14:dataBar minLength="0" maxLength="100" gradient="0">
              <x14:cfvo type="autoMin"/>
              <x14:cfvo type="autoMax"/>
              <x14:negativeFillColor rgb="FFFF0000"/>
              <x14:axisColor rgb="FF000000"/>
            </x14:dataBar>
          </x14:cfRule>
          <x14:cfRule type="dataBar" id="{13560901-B048-46C6-99F1-4AA26BA1C760}">
            <x14:dataBar minLength="0" maxLength="100" gradient="0">
              <x14:cfvo type="autoMin"/>
              <x14:cfvo type="autoMax"/>
              <x14:negativeFillColor rgb="FFFF0000"/>
              <x14:axisColor rgb="FF000000"/>
            </x14:dataBar>
          </x14:cfRule>
          <x14:cfRule type="dataBar" id="{B7BF0008-CD70-4201-A7B2-8089232EA9F5}">
            <x14:dataBar minLength="0" maxLength="100" gradient="0">
              <x14:cfvo type="autoMin"/>
              <x14:cfvo type="autoMax"/>
              <x14:negativeFillColor rgb="FFFF0000"/>
              <x14:axisColor rgb="FF000000"/>
            </x14:dataBar>
          </x14:cfRule>
          <xm:sqref>H2490:H2492</xm:sqref>
        </x14:conditionalFormatting>
        <x14:conditionalFormatting xmlns:xm="http://schemas.microsoft.com/office/excel/2006/main">
          <x14:cfRule type="dataBar" id="{2E6B184E-2140-44FC-9F9D-29CED473C0C3}">
            <x14:dataBar minLength="0" maxLength="100" gradient="0">
              <x14:cfvo type="autoMin"/>
              <x14:cfvo type="autoMax"/>
              <x14:negativeFillColor rgb="FFFF0000"/>
              <x14:axisColor rgb="FF000000"/>
            </x14:dataBar>
          </x14:cfRule>
          <x14:cfRule type="dataBar" id="{74773F75-4EA4-4B84-A4A7-626368A4F9C6}">
            <x14:dataBar minLength="0" maxLength="100" gradient="0">
              <x14:cfvo type="autoMin"/>
              <x14:cfvo type="autoMax"/>
              <x14:negativeFillColor rgb="FFFF0000"/>
              <x14:axisColor rgb="FF000000"/>
            </x14:dataBar>
          </x14:cfRule>
          <x14:cfRule type="dataBar" id="{538919EB-D4E3-435F-8CB8-B2DFD4660ADA}">
            <x14:dataBar minLength="0" maxLength="100" gradient="0">
              <x14:cfvo type="autoMin"/>
              <x14:cfvo type="autoMax"/>
              <x14:negativeFillColor rgb="FFFF0000"/>
              <x14:axisColor rgb="FF000000"/>
            </x14:dataBar>
          </x14:cfRule>
          <x14:cfRule type="dataBar" id="{6C632500-B356-4D84-9795-C9DD334678D0}">
            <x14:dataBar minLength="0" maxLength="100" gradient="0">
              <x14:cfvo type="autoMin"/>
              <x14:cfvo type="autoMax"/>
              <x14:negativeFillColor rgb="FFFF0000"/>
              <x14:axisColor rgb="FF000000"/>
            </x14:dataBar>
          </x14:cfRule>
          <xm:sqref>K6:K10</xm:sqref>
        </x14:conditionalFormatting>
        <x14:conditionalFormatting xmlns:xm="http://schemas.microsoft.com/office/excel/2006/main">
          <x14:cfRule type="dataBar" id="{5EC8EFBE-D511-4C1F-912E-1665E454D1DC}">
            <x14:dataBar minLength="0" maxLength="100" gradient="0">
              <x14:cfvo type="autoMin"/>
              <x14:cfvo type="autoMax"/>
              <x14:negativeFillColor rgb="FFFF0000"/>
              <x14:axisColor rgb="FF000000"/>
            </x14:dataBar>
          </x14:cfRule>
          <x14:cfRule type="dataBar" id="{F4B84D44-8E47-4B01-9251-A5F212009F6B}">
            <x14:dataBar minLength="0" maxLength="100" gradient="0">
              <x14:cfvo type="autoMin"/>
              <x14:cfvo type="autoMax"/>
              <x14:negativeFillColor rgb="FFFF0000"/>
              <x14:axisColor rgb="FF000000"/>
            </x14:dataBar>
          </x14:cfRule>
          <x14:cfRule type="dataBar" id="{6D961106-CB63-4C3F-94DB-1880B61E053C}">
            <x14:dataBar minLength="0" maxLength="100" gradient="0">
              <x14:cfvo type="autoMin"/>
              <x14:cfvo type="autoMax"/>
              <x14:negativeFillColor rgb="FFFF0000"/>
              <x14:axisColor rgb="FF000000"/>
            </x14:dataBar>
          </x14:cfRule>
          <x14:cfRule type="dataBar" id="{70264F8C-2981-4708-9858-75A1680272D0}">
            <x14:dataBar minLength="0" maxLength="100" gradient="0">
              <x14:cfvo type="autoMin"/>
              <x14:cfvo type="autoMax"/>
              <x14:negativeFillColor rgb="FFFF0000"/>
              <x14:axisColor rgb="FF000000"/>
            </x14:dataBar>
          </x14:cfRule>
          <xm:sqref>K12:K24</xm:sqref>
        </x14:conditionalFormatting>
        <x14:conditionalFormatting xmlns:xm="http://schemas.microsoft.com/office/excel/2006/main">
          <x14:cfRule type="dataBar" id="{4F660D46-A13F-404A-9580-B6C387BB0AE1}">
            <x14:dataBar minLength="0" maxLength="100" gradient="0">
              <x14:cfvo type="autoMin"/>
              <x14:cfvo type="autoMax"/>
              <x14:negativeFillColor rgb="FFFF0000"/>
              <x14:axisColor rgb="FF000000"/>
            </x14:dataBar>
          </x14:cfRule>
          <x14:cfRule type="dataBar" id="{9DC975AF-ED6A-4D58-9399-C1AADF4EA551}">
            <x14:dataBar minLength="0" maxLength="100" gradient="0">
              <x14:cfvo type="autoMin"/>
              <x14:cfvo type="autoMax"/>
              <x14:negativeFillColor rgb="FFFF0000"/>
              <x14:axisColor rgb="FF000000"/>
            </x14:dataBar>
          </x14:cfRule>
          <x14:cfRule type="dataBar" id="{36003851-E876-44A3-938F-D9BA53355CA8}">
            <x14:dataBar minLength="0" maxLength="100" gradient="0">
              <x14:cfvo type="autoMin"/>
              <x14:cfvo type="autoMax"/>
              <x14:negativeFillColor rgb="FFFF0000"/>
              <x14:axisColor rgb="FF000000"/>
            </x14:dataBar>
          </x14:cfRule>
          <x14:cfRule type="dataBar" id="{120086EB-627B-4999-905D-B64DFFAA168C}">
            <x14:dataBar minLength="0" maxLength="100" gradient="0">
              <x14:cfvo type="autoMin"/>
              <x14:cfvo type="autoMax"/>
              <x14:negativeFillColor rgb="FFFF0000"/>
              <x14:axisColor rgb="FF000000"/>
            </x14:dataBar>
          </x14:cfRule>
          <xm:sqref>K26:K29</xm:sqref>
        </x14:conditionalFormatting>
        <x14:conditionalFormatting xmlns:xm="http://schemas.microsoft.com/office/excel/2006/main">
          <x14:cfRule type="dataBar" id="{46F4D8F3-95EF-44A1-B5D8-2B6B3D087D36}">
            <x14:dataBar minLength="0" maxLength="100" gradient="0">
              <x14:cfvo type="autoMin"/>
              <x14:cfvo type="autoMax"/>
              <x14:negativeFillColor rgb="FFFF0000"/>
              <x14:axisColor rgb="FF000000"/>
            </x14:dataBar>
          </x14:cfRule>
          <x14:cfRule type="dataBar" id="{21941865-A9F3-4348-AA1C-ECA9C20198B1}">
            <x14:dataBar minLength="0" maxLength="100" gradient="0">
              <x14:cfvo type="autoMin"/>
              <x14:cfvo type="autoMax"/>
              <x14:negativeFillColor rgb="FFFF0000"/>
              <x14:axisColor rgb="FF000000"/>
            </x14:dataBar>
          </x14:cfRule>
          <x14:cfRule type="dataBar" id="{2AFB2A36-05D4-4BEA-9AEC-7066C677055B}">
            <x14:dataBar minLength="0" maxLength="100" gradient="0">
              <x14:cfvo type="autoMin"/>
              <x14:cfvo type="autoMax"/>
              <x14:negativeFillColor rgb="FFFF0000"/>
              <x14:axisColor rgb="FF000000"/>
            </x14:dataBar>
          </x14:cfRule>
          <x14:cfRule type="dataBar" id="{FD019E65-C97B-4405-BEE9-C1C9F2E75EF7}">
            <x14:dataBar minLength="0" maxLength="100" gradient="0">
              <x14:cfvo type="autoMin"/>
              <x14:cfvo type="autoMax"/>
              <x14:negativeFillColor rgb="FFFF0000"/>
              <x14:axisColor rgb="FF000000"/>
            </x14:dataBar>
          </x14:cfRule>
          <xm:sqref>K31:K47</xm:sqref>
        </x14:conditionalFormatting>
        <x14:conditionalFormatting xmlns:xm="http://schemas.microsoft.com/office/excel/2006/main">
          <x14:cfRule type="dataBar" id="{4F22FDFF-9997-498B-91E1-4F5F5798DAA9}">
            <x14:dataBar minLength="0" maxLength="100" gradient="0">
              <x14:cfvo type="autoMin"/>
              <x14:cfvo type="autoMax"/>
              <x14:negativeFillColor rgb="FFFF0000"/>
              <x14:axisColor rgb="FF000000"/>
            </x14:dataBar>
          </x14:cfRule>
          <x14:cfRule type="dataBar" id="{F25AFE74-AE8C-4EB2-861B-700C783CD4E6}">
            <x14:dataBar minLength="0" maxLength="100" gradient="0">
              <x14:cfvo type="autoMin"/>
              <x14:cfvo type="autoMax"/>
              <x14:negativeFillColor rgb="FFFF0000"/>
              <x14:axisColor rgb="FF000000"/>
            </x14:dataBar>
          </x14:cfRule>
          <x14:cfRule type="dataBar" id="{54CC6C77-03D9-4571-B910-B88A0714997D}">
            <x14:dataBar minLength="0" maxLength="100" gradient="0">
              <x14:cfvo type="autoMin"/>
              <x14:cfvo type="autoMax"/>
              <x14:negativeFillColor rgb="FFFF0000"/>
              <x14:axisColor rgb="FF000000"/>
            </x14:dataBar>
          </x14:cfRule>
          <x14:cfRule type="dataBar" id="{D59D5FAA-F31C-4DBC-B97B-5E99A0CA1A37}">
            <x14:dataBar minLength="0" maxLength="100" gradient="0">
              <x14:cfvo type="autoMin"/>
              <x14:cfvo type="autoMax"/>
              <x14:negativeFillColor rgb="FFFF0000"/>
              <x14:axisColor rgb="FF000000"/>
            </x14:dataBar>
          </x14:cfRule>
          <xm:sqref>K49:K62</xm:sqref>
        </x14:conditionalFormatting>
        <x14:conditionalFormatting xmlns:xm="http://schemas.microsoft.com/office/excel/2006/main">
          <x14:cfRule type="dataBar" id="{B2CA9FBF-B654-41CB-A36D-AC01439501D1}">
            <x14:dataBar minLength="0" maxLength="100" gradient="0">
              <x14:cfvo type="autoMin"/>
              <x14:cfvo type="autoMax"/>
              <x14:negativeFillColor rgb="FFFF0000"/>
              <x14:axisColor rgb="FF000000"/>
            </x14:dataBar>
          </x14:cfRule>
          <x14:cfRule type="dataBar" id="{38CE790D-85C8-4F3B-8E7C-96CA6D263F28}">
            <x14:dataBar minLength="0" maxLength="100" gradient="0">
              <x14:cfvo type="autoMin"/>
              <x14:cfvo type="autoMax"/>
              <x14:negativeFillColor rgb="FFFF0000"/>
              <x14:axisColor rgb="FF000000"/>
            </x14:dataBar>
          </x14:cfRule>
          <x14:cfRule type="dataBar" id="{A4585C19-2D22-4062-AFBB-3785645D1C2C}">
            <x14:dataBar minLength="0" maxLength="100" gradient="0">
              <x14:cfvo type="autoMin"/>
              <x14:cfvo type="autoMax"/>
              <x14:negativeFillColor rgb="FFFF0000"/>
              <x14:axisColor rgb="FF000000"/>
            </x14:dataBar>
          </x14:cfRule>
          <x14:cfRule type="dataBar" id="{D386CA03-BDB4-40CE-B9EE-0927FB1ACF28}">
            <x14:dataBar minLength="0" maxLength="100" gradient="0">
              <x14:cfvo type="autoMin"/>
              <x14:cfvo type="autoMax"/>
              <x14:negativeFillColor rgb="FFFF0000"/>
              <x14:axisColor rgb="FF000000"/>
            </x14:dataBar>
          </x14:cfRule>
          <xm:sqref>K64:K68</xm:sqref>
        </x14:conditionalFormatting>
        <x14:conditionalFormatting xmlns:xm="http://schemas.microsoft.com/office/excel/2006/main">
          <x14:cfRule type="dataBar" id="{1F072BBF-D3F6-4C76-8118-E1D7C6D89274}">
            <x14:dataBar minLength="0" maxLength="100" gradient="0">
              <x14:cfvo type="autoMin"/>
              <x14:cfvo type="autoMax"/>
              <x14:negativeFillColor rgb="FFFF0000"/>
              <x14:axisColor rgb="FF000000"/>
            </x14:dataBar>
          </x14:cfRule>
          <x14:cfRule type="dataBar" id="{7E88E85D-7178-4414-B1D4-10415EBAFB68}">
            <x14:dataBar minLength="0" maxLength="100" gradient="0">
              <x14:cfvo type="autoMin"/>
              <x14:cfvo type="autoMax"/>
              <x14:negativeFillColor rgb="FFFF0000"/>
              <x14:axisColor rgb="FF000000"/>
            </x14:dataBar>
          </x14:cfRule>
          <x14:cfRule type="dataBar" id="{8E15B813-226A-4081-871F-B6567056FF41}">
            <x14:dataBar minLength="0" maxLength="100" gradient="0">
              <x14:cfvo type="autoMin"/>
              <x14:cfvo type="autoMax"/>
              <x14:negativeFillColor rgb="FFFF0000"/>
              <x14:axisColor rgb="FF000000"/>
            </x14:dataBar>
          </x14:cfRule>
          <x14:cfRule type="dataBar" id="{E33A2661-A63D-4FD7-A135-FD124A66B94E}">
            <x14:dataBar minLength="0" maxLength="100" gradient="0">
              <x14:cfvo type="autoMin"/>
              <x14:cfvo type="autoMax"/>
              <x14:negativeFillColor rgb="FFFF0000"/>
              <x14:axisColor rgb="FF000000"/>
            </x14:dataBar>
          </x14:cfRule>
          <xm:sqref>K70:K77</xm:sqref>
        </x14:conditionalFormatting>
        <x14:conditionalFormatting xmlns:xm="http://schemas.microsoft.com/office/excel/2006/main">
          <x14:cfRule type="dataBar" id="{01C27947-8097-442B-8743-A4081CE89298}">
            <x14:dataBar minLength="0" maxLength="100" gradient="0">
              <x14:cfvo type="autoMin"/>
              <x14:cfvo type="autoMax"/>
              <x14:negativeFillColor rgb="FFFF0000"/>
              <x14:axisColor rgb="FF000000"/>
            </x14:dataBar>
          </x14:cfRule>
          <x14:cfRule type="dataBar" id="{5164829E-1CEF-42E2-992D-DCB0650B47EB}">
            <x14:dataBar minLength="0" maxLength="100" gradient="0">
              <x14:cfvo type="autoMin"/>
              <x14:cfvo type="autoMax"/>
              <x14:negativeFillColor rgb="FFFF0000"/>
              <x14:axisColor rgb="FF000000"/>
            </x14:dataBar>
          </x14:cfRule>
          <x14:cfRule type="dataBar" id="{5B6AA53C-A173-4ABA-BE10-07AF9EC010A7}">
            <x14:dataBar minLength="0" maxLength="100" gradient="0">
              <x14:cfvo type="autoMin"/>
              <x14:cfvo type="autoMax"/>
              <x14:negativeFillColor rgb="FFFF0000"/>
              <x14:axisColor rgb="FF000000"/>
            </x14:dataBar>
          </x14:cfRule>
          <x14:cfRule type="dataBar" id="{36E3E6A8-AB54-4142-A6A5-8CAADC483368}">
            <x14:dataBar minLength="0" maxLength="100" gradient="0">
              <x14:cfvo type="autoMin"/>
              <x14:cfvo type="autoMax"/>
              <x14:negativeFillColor rgb="FFFF0000"/>
              <x14:axisColor rgb="FF000000"/>
            </x14:dataBar>
          </x14:cfRule>
          <xm:sqref>K79:K81</xm:sqref>
        </x14:conditionalFormatting>
        <x14:conditionalFormatting xmlns:xm="http://schemas.microsoft.com/office/excel/2006/main">
          <x14:cfRule type="dataBar" id="{B3E64CC2-744D-4F8A-A70E-628489CDE8F8}">
            <x14:dataBar minLength="0" maxLength="100" gradient="0">
              <x14:cfvo type="autoMin"/>
              <x14:cfvo type="autoMax"/>
              <x14:negativeFillColor rgb="FFFF0000"/>
              <x14:axisColor rgb="FF000000"/>
            </x14:dataBar>
          </x14:cfRule>
          <x14:cfRule type="dataBar" id="{70678054-8E5E-4011-92B2-A6450CA6F034}">
            <x14:dataBar minLength="0" maxLength="100" gradient="0">
              <x14:cfvo type="autoMin"/>
              <x14:cfvo type="autoMax"/>
              <x14:negativeFillColor rgb="FFFF0000"/>
              <x14:axisColor rgb="FF000000"/>
            </x14:dataBar>
          </x14:cfRule>
          <x14:cfRule type="dataBar" id="{B244CDAE-66FA-4FA4-B7EC-F93A925AD466}">
            <x14:dataBar minLength="0" maxLength="100" gradient="0">
              <x14:cfvo type="autoMin"/>
              <x14:cfvo type="autoMax"/>
              <x14:negativeFillColor rgb="FFFF0000"/>
              <x14:axisColor rgb="FF000000"/>
            </x14:dataBar>
          </x14:cfRule>
          <x14:cfRule type="dataBar" id="{42426275-6865-423E-AF1D-DDE20135258D}">
            <x14:dataBar minLength="0" maxLength="100" gradient="0">
              <x14:cfvo type="autoMin"/>
              <x14:cfvo type="autoMax"/>
              <x14:negativeFillColor rgb="FFFF0000"/>
              <x14:axisColor rgb="FF000000"/>
            </x14:dataBar>
          </x14:cfRule>
          <xm:sqref>K83:K96</xm:sqref>
        </x14:conditionalFormatting>
        <x14:conditionalFormatting xmlns:xm="http://schemas.microsoft.com/office/excel/2006/main">
          <x14:cfRule type="dataBar" id="{9567E4F0-B994-479F-991E-04DAD101E43A}">
            <x14:dataBar minLength="0" maxLength="100" gradient="0">
              <x14:cfvo type="autoMin"/>
              <x14:cfvo type="autoMax"/>
              <x14:negativeFillColor rgb="FFFF0000"/>
              <x14:axisColor rgb="FF000000"/>
            </x14:dataBar>
          </x14:cfRule>
          <x14:cfRule type="dataBar" id="{76A6F3C8-8AFF-4011-9A0A-BD22F040BF4D}">
            <x14:dataBar minLength="0" maxLength="100" gradient="0">
              <x14:cfvo type="autoMin"/>
              <x14:cfvo type="autoMax"/>
              <x14:negativeFillColor rgb="FFFF0000"/>
              <x14:axisColor rgb="FF000000"/>
            </x14:dataBar>
          </x14:cfRule>
          <x14:cfRule type="dataBar" id="{52FBEDCB-8200-4C92-965F-9904A4EF81DA}">
            <x14:dataBar minLength="0" maxLength="100" gradient="0">
              <x14:cfvo type="autoMin"/>
              <x14:cfvo type="autoMax"/>
              <x14:negativeFillColor rgb="FFFF0000"/>
              <x14:axisColor rgb="FF000000"/>
            </x14:dataBar>
          </x14:cfRule>
          <x14:cfRule type="dataBar" id="{AFB1FA10-13AA-4DDC-A57A-0085A26CF3C4}">
            <x14:dataBar minLength="0" maxLength="100" gradient="0">
              <x14:cfvo type="autoMin"/>
              <x14:cfvo type="autoMax"/>
              <x14:negativeFillColor rgb="FFFF0000"/>
              <x14:axisColor rgb="FF000000"/>
            </x14:dataBar>
          </x14:cfRule>
          <xm:sqref>K98:K134</xm:sqref>
        </x14:conditionalFormatting>
        <x14:conditionalFormatting xmlns:xm="http://schemas.microsoft.com/office/excel/2006/main">
          <x14:cfRule type="dataBar" id="{1FC161E6-CFF6-4403-88BB-8A43AA8DFBCC}">
            <x14:dataBar minLength="0" maxLength="100" gradient="0">
              <x14:cfvo type="autoMin"/>
              <x14:cfvo type="autoMax"/>
              <x14:negativeFillColor rgb="FFFF0000"/>
              <x14:axisColor rgb="FF000000"/>
            </x14:dataBar>
          </x14:cfRule>
          <x14:cfRule type="dataBar" id="{CC95E3A2-0E1A-4A87-8546-9CB63BE26881}">
            <x14:dataBar minLength="0" maxLength="100" gradient="0">
              <x14:cfvo type="autoMin"/>
              <x14:cfvo type="autoMax"/>
              <x14:negativeFillColor rgb="FFFF0000"/>
              <x14:axisColor rgb="FF000000"/>
            </x14:dataBar>
          </x14:cfRule>
          <x14:cfRule type="dataBar" id="{927E172E-92F4-4B69-98C2-3525AE74B31E}">
            <x14:dataBar minLength="0" maxLength="100" gradient="0">
              <x14:cfvo type="autoMin"/>
              <x14:cfvo type="autoMax"/>
              <x14:negativeFillColor rgb="FFFF0000"/>
              <x14:axisColor rgb="FF000000"/>
            </x14:dataBar>
          </x14:cfRule>
          <x14:cfRule type="dataBar" id="{F357B2CC-610A-4E85-B2F9-A79661FA4B3D}">
            <x14:dataBar minLength="0" maxLength="100" gradient="0">
              <x14:cfvo type="autoMin"/>
              <x14:cfvo type="autoMax"/>
              <x14:negativeFillColor rgb="FFFF0000"/>
              <x14:axisColor rgb="FF000000"/>
            </x14:dataBar>
          </x14:cfRule>
          <xm:sqref>K136:K170</xm:sqref>
        </x14:conditionalFormatting>
        <x14:conditionalFormatting xmlns:xm="http://schemas.microsoft.com/office/excel/2006/main">
          <x14:cfRule type="dataBar" id="{7466FB57-9466-40B5-9B27-CD27F3CE2BBF}">
            <x14:dataBar minLength="0" maxLength="100" gradient="0">
              <x14:cfvo type="autoMin"/>
              <x14:cfvo type="autoMax"/>
              <x14:negativeFillColor rgb="FFFF0000"/>
              <x14:axisColor rgb="FF000000"/>
            </x14:dataBar>
          </x14:cfRule>
          <x14:cfRule type="dataBar" id="{B42EA1BB-6C69-4D22-B519-440EC0403802}">
            <x14:dataBar minLength="0" maxLength="100" gradient="0">
              <x14:cfvo type="autoMin"/>
              <x14:cfvo type="autoMax"/>
              <x14:negativeFillColor rgb="FFFF0000"/>
              <x14:axisColor rgb="FF000000"/>
            </x14:dataBar>
          </x14:cfRule>
          <x14:cfRule type="dataBar" id="{4153CEE7-AD2F-4335-88E0-77A601A73AFA}">
            <x14:dataBar minLength="0" maxLength="100" gradient="0">
              <x14:cfvo type="autoMin"/>
              <x14:cfvo type="autoMax"/>
              <x14:negativeFillColor rgb="FFFF0000"/>
              <x14:axisColor rgb="FF000000"/>
            </x14:dataBar>
          </x14:cfRule>
          <x14:cfRule type="dataBar" id="{1D6FD6C3-6DC6-49C2-A10A-EDE0A497CD33}">
            <x14:dataBar minLength="0" maxLength="100" gradient="0">
              <x14:cfvo type="autoMin"/>
              <x14:cfvo type="autoMax"/>
              <x14:negativeFillColor rgb="FFFF0000"/>
              <x14:axisColor rgb="FF000000"/>
            </x14:dataBar>
          </x14:cfRule>
          <xm:sqref>K172:K230</xm:sqref>
        </x14:conditionalFormatting>
        <x14:conditionalFormatting xmlns:xm="http://schemas.microsoft.com/office/excel/2006/main">
          <x14:cfRule type="dataBar" id="{B68B9F0C-5CC7-4740-B361-A7953715D0B1}">
            <x14:dataBar minLength="0" maxLength="100" gradient="0">
              <x14:cfvo type="autoMin"/>
              <x14:cfvo type="autoMax"/>
              <x14:negativeFillColor rgb="FFFF0000"/>
              <x14:axisColor rgb="FF000000"/>
            </x14:dataBar>
          </x14:cfRule>
          <x14:cfRule type="dataBar" id="{795A1480-A0B9-46C8-AE16-B08D27683A66}">
            <x14:dataBar minLength="0" maxLength="100" gradient="0">
              <x14:cfvo type="autoMin"/>
              <x14:cfvo type="autoMax"/>
              <x14:negativeFillColor rgb="FFFF0000"/>
              <x14:axisColor rgb="FF000000"/>
            </x14:dataBar>
          </x14:cfRule>
          <x14:cfRule type="dataBar" id="{A96AD8B2-3BE6-462B-8B97-105C278B1F3C}">
            <x14:dataBar minLength="0" maxLength="100" gradient="0">
              <x14:cfvo type="autoMin"/>
              <x14:cfvo type="autoMax"/>
              <x14:negativeFillColor rgb="FFFF0000"/>
              <x14:axisColor rgb="FF000000"/>
            </x14:dataBar>
          </x14:cfRule>
          <x14:cfRule type="dataBar" id="{428C8AD0-6D5B-4847-9B57-256B1B381262}">
            <x14:dataBar minLength="0" maxLength="100" gradient="0">
              <x14:cfvo type="autoMin"/>
              <x14:cfvo type="autoMax"/>
              <x14:negativeFillColor rgb="FFFF0000"/>
              <x14:axisColor rgb="FF000000"/>
            </x14:dataBar>
          </x14:cfRule>
          <xm:sqref>K232</xm:sqref>
        </x14:conditionalFormatting>
        <x14:conditionalFormatting xmlns:xm="http://schemas.microsoft.com/office/excel/2006/main">
          <x14:cfRule type="dataBar" id="{F260BB90-8270-46C9-A2D3-C36673CB0DFF}">
            <x14:dataBar minLength="0" maxLength="100" gradient="0">
              <x14:cfvo type="autoMin"/>
              <x14:cfvo type="autoMax"/>
              <x14:negativeFillColor rgb="FFFF0000"/>
              <x14:axisColor rgb="FF000000"/>
            </x14:dataBar>
          </x14:cfRule>
          <x14:cfRule type="dataBar" id="{B47A67E6-AA46-4B56-9F22-E7961349DB63}">
            <x14:dataBar minLength="0" maxLength="100" gradient="0">
              <x14:cfvo type="autoMin"/>
              <x14:cfvo type="autoMax"/>
              <x14:negativeFillColor rgb="FFFF0000"/>
              <x14:axisColor rgb="FF000000"/>
            </x14:dataBar>
          </x14:cfRule>
          <x14:cfRule type="dataBar" id="{BB7B9169-CF6E-4FAD-9166-0D8FB749E9D5}">
            <x14:dataBar minLength="0" maxLength="100" gradient="0">
              <x14:cfvo type="autoMin"/>
              <x14:cfvo type="autoMax"/>
              <x14:negativeFillColor rgb="FFFF0000"/>
              <x14:axisColor rgb="FF000000"/>
            </x14:dataBar>
          </x14:cfRule>
          <x14:cfRule type="dataBar" id="{CC9AE595-A902-4736-ADD8-1722F3726AC0}">
            <x14:dataBar minLength="0" maxLength="100" gradient="0">
              <x14:cfvo type="autoMin"/>
              <x14:cfvo type="autoMax"/>
              <x14:negativeFillColor rgb="FFFF0000"/>
              <x14:axisColor rgb="FF000000"/>
            </x14:dataBar>
          </x14:cfRule>
          <xm:sqref>K234:K237</xm:sqref>
        </x14:conditionalFormatting>
        <x14:conditionalFormatting xmlns:xm="http://schemas.microsoft.com/office/excel/2006/main">
          <x14:cfRule type="dataBar" id="{A80A9EA1-4282-44CC-AFCF-0664293109CC}">
            <x14:dataBar minLength="0" maxLength="100" gradient="0">
              <x14:cfvo type="autoMin"/>
              <x14:cfvo type="autoMax"/>
              <x14:negativeFillColor rgb="FFFF0000"/>
              <x14:axisColor rgb="FF000000"/>
            </x14:dataBar>
          </x14:cfRule>
          <x14:cfRule type="dataBar" id="{7167F270-2DA2-4EA7-B4B9-5DBC7433D0C5}">
            <x14:dataBar minLength="0" maxLength="100" gradient="0">
              <x14:cfvo type="autoMin"/>
              <x14:cfvo type="autoMax"/>
              <x14:negativeFillColor rgb="FFFF0000"/>
              <x14:axisColor rgb="FF000000"/>
            </x14:dataBar>
          </x14:cfRule>
          <x14:cfRule type="dataBar" id="{ED9D3BE5-AF13-4586-906E-227D480A745D}">
            <x14:dataBar minLength="0" maxLength="100" gradient="0">
              <x14:cfvo type="autoMin"/>
              <x14:cfvo type="autoMax"/>
              <x14:negativeFillColor rgb="FFFF0000"/>
              <x14:axisColor rgb="FF000000"/>
            </x14:dataBar>
          </x14:cfRule>
          <x14:cfRule type="dataBar" id="{467B4804-DB22-49B5-8CC7-2BB692E75680}">
            <x14:dataBar minLength="0" maxLength="100" gradient="0">
              <x14:cfvo type="autoMin"/>
              <x14:cfvo type="autoMax"/>
              <x14:negativeFillColor rgb="FFFF0000"/>
              <x14:axisColor rgb="FF000000"/>
            </x14:dataBar>
          </x14:cfRule>
          <xm:sqref>K239:K273</xm:sqref>
        </x14:conditionalFormatting>
        <x14:conditionalFormatting xmlns:xm="http://schemas.microsoft.com/office/excel/2006/main">
          <x14:cfRule type="dataBar" id="{E6876E18-F799-4065-A41C-2891ADCD439F}">
            <x14:dataBar minLength="0" maxLength="100" gradient="0">
              <x14:cfvo type="autoMin"/>
              <x14:cfvo type="autoMax"/>
              <x14:negativeFillColor rgb="FFFF0000"/>
              <x14:axisColor rgb="FF000000"/>
            </x14:dataBar>
          </x14:cfRule>
          <x14:cfRule type="dataBar" id="{009B1C66-816C-41B5-841E-1EEFCBF0C403}">
            <x14:dataBar minLength="0" maxLength="100" gradient="0">
              <x14:cfvo type="autoMin"/>
              <x14:cfvo type="autoMax"/>
              <x14:negativeFillColor rgb="FFFF0000"/>
              <x14:axisColor rgb="FF000000"/>
            </x14:dataBar>
          </x14:cfRule>
          <x14:cfRule type="dataBar" id="{FBDCB304-1B13-4EBF-81CB-C9944BFB734A}">
            <x14:dataBar minLength="0" maxLength="100" gradient="0">
              <x14:cfvo type="autoMin"/>
              <x14:cfvo type="autoMax"/>
              <x14:negativeFillColor rgb="FFFF0000"/>
              <x14:axisColor rgb="FF000000"/>
            </x14:dataBar>
          </x14:cfRule>
          <x14:cfRule type="dataBar" id="{9C9B0027-D53C-4932-8CB1-DDF2B9A2CF6A}">
            <x14:dataBar minLength="0" maxLength="100" gradient="0">
              <x14:cfvo type="autoMin"/>
              <x14:cfvo type="autoMax"/>
              <x14:negativeFillColor rgb="FFFF0000"/>
              <x14:axisColor rgb="FF000000"/>
            </x14:dataBar>
          </x14:cfRule>
          <xm:sqref>K275:K286</xm:sqref>
        </x14:conditionalFormatting>
        <x14:conditionalFormatting xmlns:xm="http://schemas.microsoft.com/office/excel/2006/main">
          <x14:cfRule type="dataBar" id="{F06D36BC-2D72-492A-9679-5A5A7223AD43}">
            <x14:dataBar minLength="0" maxLength="100" gradient="0">
              <x14:cfvo type="autoMin"/>
              <x14:cfvo type="autoMax"/>
              <x14:negativeFillColor rgb="FFFF0000"/>
              <x14:axisColor rgb="FF000000"/>
            </x14:dataBar>
          </x14:cfRule>
          <x14:cfRule type="dataBar" id="{91AD4CE2-1F74-4863-827D-70CF686F818C}">
            <x14:dataBar minLength="0" maxLength="100" gradient="0">
              <x14:cfvo type="autoMin"/>
              <x14:cfvo type="autoMax"/>
              <x14:negativeFillColor rgb="FFFF0000"/>
              <x14:axisColor rgb="FF000000"/>
            </x14:dataBar>
          </x14:cfRule>
          <x14:cfRule type="dataBar" id="{3D5FD345-13B3-4C84-9D94-3EBA52322986}">
            <x14:dataBar minLength="0" maxLength="100" gradient="0">
              <x14:cfvo type="autoMin"/>
              <x14:cfvo type="autoMax"/>
              <x14:negativeFillColor rgb="FFFF0000"/>
              <x14:axisColor rgb="FF000000"/>
            </x14:dataBar>
          </x14:cfRule>
          <x14:cfRule type="dataBar" id="{E2563E96-950D-4FD4-986C-B55042C7A98E}">
            <x14:dataBar minLength="0" maxLength="100" gradient="0">
              <x14:cfvo type="autoMin"/>
              <x14:cfvo type="autoMax"/>
              <x14:negativeFillColor rgb="FFFF0000"/>
              <x14:axisColor rgb="FF000000"/>
            </x14:dataBar>
          </x14:cfRule>
          <xm:sqref>K288:K296</xm:sqref>
        </x14:conditionalFormatting>
        <x14:conditionalFormatting xmlns:xm="http://schemas.microsoft.com/office/excel/2006/main">
          <x14:cfRule type="dataBar" id="{2146436A-0C04-4FE4-9DC8-5CF5CC052462}">
            <x14:dataBar minLength="0" maxLength="100" gradient="0">
              <x14:cfvo type="autoMin"/>
              <x14:cfvo type="autoMax"/>
              <x14:negativeFillColor rgb="FFFF0000"/>
              <x14:axisColor rgb="FF000000"/>
            </x14:dataBar>
          </x14:cfRule>
          <x14:cfRule type="dataBar" id="{E66750F7-BE0F-4F0D-BD49-A68E09C25011}">
            <x14:dataBar minLength="0" maxLength="100" gradient="0">
              <x14:cfvo type="autoMin"/>
              <x14:cfvo type="autoMax"/>
              <x14:negativeFillColor rgb="FFFF0000"/>
              <x14:axisColor rgb="FF000000"/>
            </x14:dataBar>
          </x14:cfRule>
          <x14:cfRule type="dataBar" id="{E6702AB6-245B-4976-847F-2B8570ABAECA}">
            <x14:dataBar minLength="0" maxLength="100" gradient="0">
              <x14:cfvo type="autoMin"/>
              <x14:cfvo type="autoMax"/>
              <x14:negativeFillColor rgb="FFFF0000"/>
              <x14:axisColor rgb="FF000000"/>
            </x14:dataBar>
          </x14:cfRule>
          <x14:cfRule type="dataBar" id="{7613AB77-3E09-4423-92BD-2FBA620AF8DF}">
            <x14:dataBar minLength="0" maxLength="100" gradient="0">
              <x14:cfvo type="autoMin"/>
              <x14:cfvo type="autoMax"/>
              <x14:negativeFillColor rgb="FFFF0000"/>
              <x14:axisColor rgb="FF000000"/>
            </x14:dataBar>
          </x14:cfRule>
          <xm:sqref>K298:K301</xm:sqref>
        </x14:conditionalFormatting>
        <x14:conditionalFormatting xmlns:xm="http://schemas.microsoft.com/office/excel/2006/main">
          <x14:cfRule type="dataBar" id="{1F0CAA64-52B7-4331-8BA1-769B695438A9}">
            <x14:dataBar minLength="0" maxLength="100" gradient="0">
              <x14:cfvo type="autoMin"/>
              <x14:cfvo type="autoMax"/>
              <x14:negativeFillColor rgb="FFFF0000"/>
              <x14:axisColor rgb="FF000000"/>
            </x14:dataBar>
          </x14:cfRule>
          <x14:cfRule type="dataBar" id="{DDD4B577-4BB8-46FA-B506-0C7459F3900F}">
            <x14:dataBar minLength="0" maxLength="100" gradient="0">
              <x14:cfvo type="autoMin"/>
              <x14:cfvo type="autoMax"/>
              <x14:negativeFillColor rgb="FFFF0000"/>
              <x14:axisColor rgb="FF000000"/>
            </x14:dataBar>
          </x14:cfRule>
          <x14:cfRule type="dataBar" id="{4FEC2B2E-02F3-425A-AC53-2F27DD45057A}">
            <x14:dataBar minLength="0" maxLength="100" gradient="0">
              <x14:cfvo type="autoMin"/>
              <x14:cfvo type="autoMax"/>
              <x14:negativeFillColor rgb="FFFF0000"/>
              <x14:axisColor rgb="FF000000"/>
            </x14:dataBar>
          </x14:cfRule>
          <x14:cfRule type="dataBar" id="{6F521E7E-17AA-48D7-A246-3F2E906503A8}">
            <x14:dataBar minLength="0" maxLength="100" gradient="0">
              <x14:cfvo type="autoMin"/>
              <x14:cfvo type="autoMax"/>
              <x14:negativeFillColor rgb="FFFF0000"/>
              <x14:axisColor rgb="FF000000"/>
            </x14:dataBar>
          </x14:cfRule>
          <xm:sqref>K303:K318</xm:sqref>
        </x14:conditionalFormatting>
        <x14:conditionalFormatting xmlns:xm="http://schemas.microsoft.com/office/excel/2006/main">
          <x14:cfRule type="dataBar" id="{67EFC3C6-E2F3-42A4-BF9C-96FBBC4BDB94}">
            <x14:dataBar minLength="0" maxLength="100" gradient="0">
              <x14:cfvo type="autoMin"/>
              <x14:cfvo type="autoMax"/>
              <x14:negativeFillColor rgb="FFFF0000"/>
              <x14:axisColor rgb="FF000000"/>
            </x14:dataBar>
          </x14:cfRule>
          <x14:cfRule type="dataBar" id="{2BD43368-796D-4C5A-90AC-6F20CDB0CD41}">
            <x14:dataBar minLength="0" maxLength="100" gradient="0">
              <x14:cfvo type="autoMin"/>
              <x14:cfvo type="autoMax"/>
              <x14:negativeFillColor rgb="FFFF0000"/>
              <x14:axisColor rgb="FF000000"/>
            </x14:dataBar>
          </x14:cfRule>
          <x14:cfRule type="dataBar" id="{92DFDEB8-56C4-4C2A-9B77-DF63C9A160E9}">
            <x14:dataBar minLength="0" maxLength="100" gradient="0">
              <x14:cfvo type="autoMin"/>
              <x14:cfvo type="autoMax"/>
              <x14:negativeFillColor rgb="FFFF0000"/>
              <x14:axisColor rgb="FF000000"/>
            </x14:dataBar>
          </x14:cfRule>
          <x14:cfRule type="dataBar" id="{10E0F812-BABC-42A9-A91B-8E380E895BB7}">
            <x14:dataBar minLength="0" maxLength="100" gradient="0">
              <x14:cfvo type="autoMin"/>
              <x14:cfvo type="autoMax"/>
              <x14:negativeFillColor rgb="FFFF0000"/>
              <x14:axisColor rgb="FF000000"/>
            </x14:dataBar>
          </x14:cfRule>
          <xm:sqref>K320:K334</xm:sqref>
        </x14:conditionalFormatting>
        <x14:conditionalFormatting xmlns:xm="http://schemas.microsoft.com/office/excel/2006/main">
          <x14:cfRule type="dataBar" id="{56EA274C-2726-4294-B0EA-0298B500FAEA}">
            <x14:dataBar minLength="0" maxLength="100" gradient="0">
              <x14:cfvo type="autoMin"/>
              <x14:cfvo type="autoMax"/>
              <x14:negativeFillColor rgb="FFFF0000"/>
              <x14:axisColor rgb="FF000000"/>
            </x14:dataBar>
          </x14:cfRule>
          <x14:cfRule type="dataBar" id="{FC8C004A-BCD6-4A0D-872B-44517E4611B3}">
            <x14:dataBar minLength="0" maxLength="100" gradient="0">
              <x14:cfvo type="autoMin"/>
              <x14:cfvo type="autoMax"/>
              <x14:negativeFillColor rgb="FFFF0000"/>
              <x14:axisColor rgb="FF000000"/>
            </x14:dataBar>
          </x14:cfRule>
          <x14:cfRule type="dataBar" id="{CC2BE10F-17BD-4834-99DB-BD4DCC3CFFC6}">
            <x14:dataBar minLength="0" maxLength="100" gradient="0">
              <x14:cfvo type="autoMin"/>
              <x14:cfvo type="autoMax"/>
              <x14:negativeFillColor rgb="FFFF0000"/>
              <x14:axisColor rgb="FF000000"/>
            </x14:dataBar>
          </x14:cfRule>
          <x14:cfRule type="dataBar" id="{0E0E5D2E-5041-4FC0-A0AA-57B9997946AF}">
            <x14:dataBar minLength="0" maxLength="100" gradient="0">
              <x14:cfvo type="autoMin"/>
              <x14:cfvo type="autoMax"/>
              <x14:negativeFillColor rgb="FFFF0000"/>
              <x14:axisColor rgb="FF000000"/>
            </x14:dataBar>
          </x14:cfRule>
          <xm:sqref>K336:K338</xm:sqref>
        </x14:conditionalFormatting>
        <x14:conditionalFormatting xmlns:xm="http://schemas.microsoft.com/office/excel/2006/main">
          <x14:cfRule type="dataBar" id="{314FFF64-D3E4-4E33-852B-5A5A439A4177}">
            <x14:dataBar minLength="0" maxLength="100" gradient="0">
              <x14:cfvo type="autoMin"/>
              <x14:cfvo type="autoMax"/>
              <x14:negativeFillColor rgb="FFFF0000"/>
              <x14:axisColor rgb="FF000000"/>
            </x14:dataBar>
          </x14:cfRule>
          <x14:cfRule type="dataBar" id="{6535FE81-9907-4DF3-8FE1-384681A70B8D}">
            <x14:dataBar minLength="0" maxLength="100" gradient="0">
              <x14:cfvo type="autoMin"/>
              <x14:cfvo type="autoMax"/>
              <x14:negativeFillColor rgb="FFFF0000"/>
              <x14:axisColor rgb="FF000000"/>
            </x14:dataBar>
          </x14:cfRule>
          <x14:cfRule type="dataBar" id="{B880F9CC-3AC6-4B35-A1A7-956B9EB587F9}">
            <x14:dataBar minLength="0" maxLength="100" gradient="0">
              <x14:cfvo type="autoMin"/>
              <x14:cfvo type="autoMax"/>
              <x14:negativeFillColor rgb="FFFF0000"/>
              <x14:axisColor rgb="FF000000"/>
            </x14:dataBar>
          </x14:cfRule>
          <x14:cfRule type="dataBar" id="{C758DE5D-0D06-49F2-96B4-139035080ADF}">
            <x14:dataBar minLength="0" maxLength="100" gradient="0">
              <x14:cfvo type="autoMin"/>
              <x14:cfvo type="autoMax"/>
              <x14:negativeFillColor rgb="FFFF0000"/>
              <x14:axisColor rgb="FF000000"/>
            </x14:dataBar>
          </x14:cfRule>
          <xm:sqref>K340:K341</xm:sqref>
        </x14:conditionalFormatting>
        <x14:conditionalFormatting xmlns:xm="http://schemas.microsoft.com/office/excel/2006/main">
          <x14:cfRule type="dataBar" id="{65F48E9E-CBE8-4D9F-B036-06B69CBD6108}">
            <x14:dataBar minLength="0" maxLength="100" gradient="0">
              <x14:cfvo type="autoMin"/>
              <x14:cfvo type="autoMax"/>
              <x14:negativeFillColor rgb="FFFF0000"/>
              <x14:axisColor rgb="FF000000"/>
            </x14:dataBar>
          </x14:cfRule>
          <x14:cfRule type="dataBar" id="{26040F2E-B3AC-4C4D-8341-B4FC4E68D22A}">
            <x14:dataBar minLength="0" maxLength="100" gradient="0">
              <x14:cfvo type="autoMin"/>
              <x14:cfvo type="autoMax"/>
              <x14:negativeFillColor rgb="FFFF0000"/>
              <x14:axisColor rgb="FF000000"/>
            </x14:dataBar>
          </x14:cfRule>
          <x14:cfRule type="dataBar" id="{CC1C1DAB-3CD5-4ACB-B881-E85C404455C0}">
            <x14:dataBar minLength="0" maxLength="100" gradient="0">
              <x14:cfvo type="autoMin"/>
              <x14:cfvo type="autoMax"/>
              <x14:negativeFillColor rgb="FFFF0000"/>
              <x14:axisColor rgb="FF000000"/>
            </x14:dataBar>
          </x14:cfRule>
          <x14:cfRule type="dataBar" id="{ADDF1FDA-CADD-4C16-A838-1676AE0BDA1C}">
            <x14:dataBar minLength="0" maxLength="100" gradient="0">
              <x14:cfvo type="autoMin"/>
              <x14:cfvo type="autoMax"/>
              <x14:negativeFillColor rgb="FFFF0000"/>
              <x14:axisColor rgb="FF000000"/>
            </x14:dataBar>
          </x14:cfRule>
          <xm:sqref>K343:K346</xm:sqref>
        </x14:conditionalFormatting>
        <x14:conditionalFormatting xmlns:xm="http://schemas.microsoft.com/office/excel/2006/main">
          <x14:cfRule type="dataBar" id="{99ADF0C4-B27F-482F-8A81-F4353EB5C9E1}">
            <x14:dataBar minLength="0" maxLength="100" gradient="0">
              <x14:cfvo type="autoMin"/>
              <x14:cfvo type="autoMax"/>
              <x14:negativeFillColor rgb="FFFF0000"/>
              <x14:axisColor rgb="FF000000"/>
            </x14:dataBar>
          </x14:cfRule>
          <x14:cfRule type="dataBar" id="{2979D768-EB21-4173-A89D-0401E78687B4}">
            <x14:dataBar minLength="0" maxLength="100" gradient="0">
              <x14:cfvo type="autoMin"/>
              <x14:cfvo type="autoMax"/>
              <x14:negativeFillColor rgb="FFFF0000"/>
              <x14:axisColor rgb="FF000000"/>
            </x14:dataBar>
          </x14:cfRule>
          <x14:cfRule type="dataBar" id="{5FAAC0B1-B633-4756-8450-87F9DC285CC0}">
            <x14:dataBar minLength="0" maxLength="100" gradient="0">
              <x14:cfvo type="autoMin"/>
              <x14:cfvo type="autoMax"/>
              <x14:negativeFillColor rgb="FFFF0000"/>
              <x14:axisColor rgb="FF000000"/>
            </x14:dataBar>
          </x14:cfRule>
          <x14:cfRule type="dataBar" id="{AAD5A044-A75D-40A9-A544-5CDF849C5582}">
            <x14:dataBar minLength="0" maxLength="100" gradient="0">
              <x14:cfvo type="autoMin"/>
              <x14:cfvo type="autoMax"/>
              <x14:negativeFillColor rgb="FFFF0000"/>
              <x14:axisColor rgb="FF000000"/>
            </x14:dataBar>
          </x14:cfRule>
          <xm:sqref>K348:K349</xm:sqref>
        </x14:conditionalFormatting>
        <x14:conditionalFormatting xmlns:xm="http://schemas.microsoft.com/office/excel/2006/main">
          <x14:cfRule type="dataBar" id="{8EAF0104-C699-4B02-AE82-45D2CD5B953E}">
            <x14:dataBar minLength="0" maxLength="100" gradient="0">
              <x14:cfvo type="autoMin"/>
              <x14:cfvo type="autoMax"/>
              <x14:negativeFillColor rgb="FFFF0000"/>
              <x14:axisColor rgb="FF000000"/>
            </x14:dataBar>
          </x14:cfRule>
          <x14:cfRule type="dataBar" id="{071A70EC-5DFB-49C6-8D49-14DF4C3D6C99}">
            <x14:dataBar minLength="0" maxLength="100" gradient="0">
              <x14:cfvo type="autoMin"/>
              <x14:cfvo type="autoMax"/>
              <x14:negativeFillColor rgb="FFFF0000"/>
              <x14:axisColor rgb="FF000000"/>
            </x14:dataBar>
          </x14:cfRule>
          <x14:cfRule type="dataBar" id="{A4888F7D-2C37-4E2F-A43B-4A2553566A09}">
            <x14:dataBar minLength="0" maxLength="100" gradient="0">
              <x14:cfvo type="autoMin"/>
              <x14:cfvo type="autoMax"/>
              <x14:negativeFillColor rgb="FFFF0000"/>
              <x14:axisColor rgb="FF000000"/>
            </x14:dataBar>
          </x14:cfRule>
          <x14:cfRule type="dataBar" id="{BFBD449C-8EC2-463C-A23E-C9FCED1BFFD5}">
            <x14:dataBar minLength="0" maxLength="100" gradient="0">
              <x14:cfvo type="autoMin"/>
              <x14:cfvo type="autoMax"/>
              <x14:negativeFillColor rgb="FFFF0000"/>
              <x14:axisColor rgb="FF000000"/>
            </x14:dataBar>
          </x14:cfRule>
          <xm:sqref>K351:K355</xm:sqref>
        </x14:conditionalFormatting>
        <x14:conditionalFormatting xmlns:xm="http://schemas.microsoft.com/office/excel/2006/main">
          <x14:cfRule type="dataBar" id="{BCB6F726-0426-4658-BE49-7D492B2E271C}">
            <x14:dataBar minLength="0" maxLength="100" gradient="0">
              <x14:cfvo type="autoMin"/>
              <x14:cfvo type="autoMax"/>
              <x14:negativeFillColor rgb="FFFF0000"/>
              <x14:axisColor rgb="FF000000"/>
            </x14:dataBar>
          </x14:cfRule>
          <x14:cfRule type="dataBar" id="{33B9FE44-8247-423C-ABA2-E37AEB3864C2}">
            <x14:dataBar minLength="0" maxLength="100" gradient="0">
              <x14:cfvo type="autoMin"/>
              <x14:cfvo type="autoMax"/>
              <x14:negativeFillColor rgb="FFFF0000"/>
              <x14:axisColor rgb="FF000000"/>
            </x14:dataBar>
          </x14:cfRule>
          <x14:cfRule type="dataBar" id="{DDB5F742-C80F-45AC-8B92-97C33F248F74}">
            <x14:dataBar minLength="0" maxLength="100" gradient="0">
              <x14:cfvo type="autoMin"/>
              <x14:cfvo type="autoMax"/>
              <x14:negativeFillColor rgb="FFFF0000"/>
              <x14:axisColor rgb="FF000000"/>
            </x14:dataBar>
          </x14:cfRule>
          <x14:cfRule type="dataBar" id="{59BF58B7-BC49-4125-9EB4-446E0ECA31F5}">
            <x14:dataBar minLength="0" maxLength="100" gradient="0">
              <x14:cfvo type="autoMin"/>
              <x14:cfvo type="autoMax"/>
              <x14:negativeFillColor rgb="FFFF0000"/>
              <x14:axisColor rgb="FF000000"/>
            </x14:dataBar>
          </x14:cfRule>
          <xm:sqref>K357:K364</xm:sqref>
        </x14:conditionalFormatting>
        <x14:conditionalFormatting xmlns:xm="http://schemas.microsoft.com/office/excel/2006/main">
          <x14:cfRule type="dataBar" id="{6A67B7DC-70BF-4738-BA05-E191B66744CF}">
            <x14:dataBar minLength="0" maxLength="100" gradient="0">
              <x14:cfvo type="autoMin"/>
              <x14:cfvo type="autoMax"/>
              <x14:negativeFillColor rgb="FFFF0000"/>
              <x14:axisColor rgb="FF000000"/>
            </x14:dataBar>
          </x14:cfRule>
          <x14:cfRule type="dataBar" id="{BC4191D1-3B2F-41E5-80F6-659EB68A583C}">
            <x14:dataBar minLength="0" maxLength="100" gradient="0">
              <x14:cfvo type="autoMin"/>
              <x14:cfvo type="autoMax"/>
              <x14:negativeFillColor rgb="FFFF0000"/>
              <x14:axisColor rgb="FF000000"/>
            </x14:dataBar>
          </x14:cfRule>
          <x14:cfRule type="dataBar" id="{6D3E15F9-D4A3-4DFB-B23B-86283D8B0610}">
            <x14:dataBar minLength="0" maxLength="100" gradient="0">
              <x14:cfvo type="autoMin"/>
              <x14:cfvo type="autoMax"/>
              <x14:negativeFillColor rgb="FFFF0000"/>
              <x14:axisColor rgb="FF000000"/>
            </x14:dataBar>
          </x14:cfRule>
          <x14:cfRule type="dataBar" id="{A979BE39-0266-43FB-A2A2-BEA82B6E5D97}">
            <x14:dataBar minLength="0" maxLength="100" gradient="0">
              <x14:cfvo type="autoMin"/>
              <x14:cfvo type="autoMax"/>
              <x14:negativeFillColor rgb="FFFF0000"/>
              <x14:axisColor rgb="FF000000"/>
            </x14:dataBar>
          </x14:cfRule>
          <xm:sqref>K366:K369</xm:sqref>
        </x14:conditionalFormatting>
        <x14:conditionalFormatting xmlns:xm="http://schemas.microsoft.com/office/excel/2006/main">
          <x14:cfRule type="dataBar" id="{3F759C90-FC7B-49A1-B5DD-909927405579}">
            <x14:dataBar minLength="0" maxLength="100" gradient="0">
              <x14:cfvo type="autoMin"/>
              <x14:cfvo type="autoMax"/>
              <x14:negativeFillColor rgb="FFFF0000"/>
              <x14:axisColor rgb="FF000000"/>
            </x14:dataBar>
          </x14:cfRule>
          <x14:cfRule type="dataBar" id="{AE5EFB0F-4C3C-4A64-946D-A5973711D4BF}">
            <x14:dataBar minLength="0" maxLength="100" gradient="0">
              <x14:cfvo type="autoMin"/>
              <x14:cfvo type="autoMax"/>
              <x14:negativeFillColor rgb="FFFF0000"/>
              <x14:axisColor rgb="FF000000"/>
            </x14:dataBar>
          </x14:cfRule>
          <x14:cfRule type="dataBar" id="{54973B17-D6AE-45EB-B313-FFCA382E5F8B}">
            <x14:dataBar minLength="0" maxLength="100" gradient="0">
              <x14:cfvo type="autoMin"/>
              <x14:cfvo type="autoMax"/>
              <x14:negativeFillColor rgb="FFFF0000"/>
              <x14:axisColor rgb="FF000000"/>
            </x14:dataBar>
          </x14:cfRule>
          <x14:cfRule type="dataBar" id="{ED7F5928-4AA5-44A5-93FF-B977BE182508}">
            <x14:dataBar minLength="0" maxLength="100" gradient="0">
              <x14:cfvo type="autoMin"/>
              <x14:cfvo type="autoMax"/>
              <x14:negativeFillColor rgb="FFFF0000"/>
              <x14:axisColor rgb="FF000000"/>
            </x14:dataBar>
          </x14:cfRule>
          <xm:sqref>K371:K392</xm:sqref>
        </x14:conditionalFormatting>
        <x14:conditionalFormatting xmlns:xm="http://schemas.microsoft.com/office/excel/2006/main">
          <x14:cfRule type="dataBar" id="{D5DD3478-3DC2-4D3E-B1E8-86EF2CB53B22}">
            <x14:dataBar minLength="0" maxLength="100" gradient="0">
              <x14:cfvo type="autoMin"/>
              <x14:cfvo type="autoMax"/>
              <x14:negativeFillColor rgb="FFFF0000"/>
              <x14:axisColor rgb="FF000000"/>
            </x14:dataBar>
          </x14:cfRule>
          <x14:cfRule type="dataBar" id="{F1DC45A2-036D-41BA-AFD2-933C4EC66779}">
            <x14:dataBar minLength="0" maxLength="100" gradient="0">
              <x14:cfvo type="autoMin"/>
              <x14:cfvo type="autoMax"/>
              <x14:negativeFillColor rgb="FFFF0000"/>
              <x14:axisColor rgb="FF000000"/>
            </x14:dataBar>
          </x14:cfRule>
          <x14:cfRule type="dataBar" id="{8DA6C9B3-C66D-4B51-9B5D-268E16A9AD38}">
            <x14:dataBar minLength="0" maxLength="100" gradient="0">
              <x14:cfvo type="autoMin"/>
              <x14:cfvo type="autoMax"/>
              <x14:negativeFillColor rgb="FFFF0000"/>
              <x14:axisColor rgb="FF000000"/>
            </x14:dataBar>
          </x14:cfRule>
          <x14:cfRule type="dataBar" id="{698CDC5D-83B2-485B-AC56-0DAB98FC17A8}">
            <x14:dataBar minLength="0" maxLength="100" gradient="0">
              <x14:cfvo type="autoMin"/>
              <x14:cfvo type="autoMax"/>
              <x14:negativeFillColor rgb="FFFF0000"/>
              <x14:axisColor rgb="FF000000"/>
            </x14:dataBar>
          </x14:cfRule>
          <xm:sqref>K394:K427</xm:sqref>
        </x14:conditionalFormatting>
        <x14:conditionalFormatting xmlns:xm="http://schemas.microsoft.com/office/excel/2006/main">
          <x14:cfRule type="dataBar" id="{469BDC7C-AD94-4DE7-AFB1-D264AFAACF8F}">
            <x14:dataBar minLength="0" maxLength="100" gradient="0">
              <x14:cfvo type="autoMin"/>
              <x14:cfvo type="autoMax"/>
              <x14:negativeFillColor rgb="FFFF0000"/>
              <x14:axisColor rgb="FF000000"/>
            </x14:dataBar>
          </x14:cfRule>
          <x14:cfRule type="dataBar" id="{4D312CAE-DCF0-4D78-BA77-580B6D031694}">
            <x14:dataBar minLength="0" maxLength="100" gradient="0">
              <x14:cfvo type="autoMin"/>
              <x14:cfvo type="autoMax"/>
              <x14:negativeFillColor rgb="FFFF0000"/>
              <x14:axisColor rgb="FF000000"/>
            </x14:dataBar>
          </x14:cfRule>
          <x14:cfRule type="dataBar" id="{73A2EE96-BFA2-4002-9C42-13364B3C8AFD}">
            <x14:dataBar minLength="0" maxLength="100" gradient="0">
              <x14:cfvo type="autoMin"/>
              <x14:cfvo type="autoMax"/>
              <x14:negativeFillColor rgb="FFFF0000"/>
              <x14:axisColor rgb="FF000000"/>
            </x14:dataBar>
          </x14:cfRule>
          <x14:cfRule type="dataBar" id="{35D0FDAA-FABC-44E6-AE8F-C1114DA760BF}">
            <x14:dataBar minLength="0" maxLength="100" gradient="0">
              <x14:cfvo type="autoMin"/>
              <x14:cfvo type="autoMax"/>
              <x14:negativeFillColor rgb="FFFF0000"/>
              <x14:axisColor rgb="FF000000"/>
            </x14:dataBar>
          </x14:cfRule>
          <xm:sqref>K429:K433</xm:sqref>
        </x14:conditionalFormatting>
        <x14:conditionalFormatting xmlns:xm="http://schemas.microsoft.com/office/excel/2006/main">
          <x14:cfRule type="dataBar" id="{22DEC330-331A-412A-AEA2-0285137A3934}">
            <x14:dataBar minLength="0" maxLength="100" gradient="0">
              <x14:cfvo type="autoMin"/>
              <x14:cfvo type="autoMax"/>
              <x14:negativeFillColor rgb="FFFF0000"/>
              <x14:axisColor rgb="FF000000"/>
            </x14:dataBar>
          </x14:cfRule>
          <x14:cfRule type="dataBar" id="{494269C7-DFE7-4E9E-9F94-92064B45507B}">
            <x14:dataBar minLength="0" maxLength="100" gradient="0">
              <x14:cfvo type="autoMin"/>
              <x14:cfvo type="autoMax"/>
              <x14:negativeFillColor rgb="FFFF0000"/>
              <x14:axisColor rgb="FF000000"/>
            </x14:dataBar>
          </x14:cfRule>
          <x14:cfRule type="dataBar" id="{2B973F1C-CCB8-45FB-A463-A0603414F397}">
            <x14:dataBar minLength="0" maxLength="100" gradient="0">
              <x14:cfvo type="autoMin"/>
              <x14:cfvo type="autoMax"/>
              <x14:negativeFillColor rgb="FFFF0000"/>
              <x14:axisColor rgb="FF000000"/>
            </x14:dataBar>
          </x14:cfRule>
          <x14:cfRule type="dataBar" id="{8483396A-23D4-4E69-BD3E-3539E70543EB}">
            <x14:dataBar minLength="0" maxLength="100" gradient="0">
              <x14:cfvo type="autoMin"/>
              <x14:cfvo type="autoMax"/>
              <x14:negativeFillColor rgb="FFFF0000"/>
              <x14:axisColor rgb="FF000000"/>
            </x14:dataBar>
          </x14:cfRule>
          <xm:sqref>K435:K445</xm:sqref>
        </x14:conditionalFormatting>
        <x14:conditionalFormatting xmlns:xm="http://schemas.microsoft.com/office/excel/2006/main">
          <x14:cfRule type="dataBar" id="{7E1EC2D3-A387-498C-AAE7-59AB4F0AA1B3}">
            <x14:dataBar minLength="0" maxLength="100" gradient="0">
              <x14:cfvo type="autoMin"/>
              <x14:cfvo type="autoMax"/>
              <x14:negativeFillColor rgb="FFFF0000"/>
              <x14:axisColor rgb="FF000000"/>
            </x14:dataBar>
          </x14:cfRule>
          <x14:cfRule type="dataBar" id="{AA1F5226-8099-47F5-8C9E-4CD9ED5EFC2D}">
            <x14:dataBar minLength="0" maxLength="100" gradient="0">
              <x14:cfvo type="autoMin"/>
              <x14:cfvo type="autoMax"/>
              <x14:negativeFillColor rgb="FFFF0000"/>
              <x14:axisColor rgb="FF000000"/>
            </x14:dataBar>
          </x14:cfRule>
          <x14:cfRule type="dataBar" id="{DB81EAED-6CC6-4833-A36E-5F8FE10E07C6}">
            <x14:dataBar minLength="0" maxLength="100" gradient="0">
              <x14:cfvo type="autoMin"/>
              <x14:cfvo type="autoMax"/>
              <x14:negativeFillColor rgb="FFFF0000"/>
              <x14:axisColor rgb="FF000000"/>
            </x14:dataBar>
          </x14:cfRule>
          <x14:cfRule type="dataBar" id="{CEE02C4B-E5EE-4AFA-9252-B830E3CD9D94}">
            <x14:dataBar minLength="0" maxLength="100" gradient="0">
              <x14:cfvo type="autoMin"/>
              <x14:cfvo type="autoMax"/>
              <x14:negativeFillColor rgb="FFFF0000"/>
              <x14:axisColor rgb="FF000000"/>
            </x14:dataBar>
          </x14:cfRule>
          <xm:sqref>K447:K462</xm:sqref>
        </x14:conditionalFormatting>
        <x14:conditionalFormatting xmlns:xm="http://schemas.microsoft.com/office/excel/2006/main">
          <x14:cfRule type="dataBar" id="{E73E38F6-D656-400B-8EE3-B60A3A6BE0F1}">
            <x14:dataBar minLength="0" maxLength="100" gradient="0">
              <x14:cfvo type="autoMin"/>
              <x14:cfvo type="autoMax"/>
              <x14:negativeFillColor rgb="FFFF0000"/>
              <x14:axisColor rgb="FF000000"/>
            </x14:dataBar>
          </x14:cfRule>
          <x14:cfRule type="dataBar" id="{4DBDFF05-3583-4AD7-9BD6-EE776677E676}">
            <x14:dataBar minLength="0" maxLength="100" gradient="0">
              <x14:cfvo type="autoMin"/>
              <x14:cfvo type="autoMax"/>
              <x14:negativeFillColor rgb="FFFF0000"/>
              <x14:axisColor rgb="FF000000"/>
            </x14:dataBar>
          </x14:cfRule>
          <x14:cfRule type="dataBar" id="{371159DF-549C-40F3-AC65-BD793FB151CE}">
            <x14:dataBar minLength="0" maxLength="100" gradient="0">
              <x14:cfvo type="autoMin"/>
              <x14:cfvo type="autoMax"/>
              <x14:negativeFillColor rgb="FFFF0000"/>
              <x14:axisColor rgb="FF000000"/>
            </x14:dataBar>
          </x14:cfRule>
          <x14:cfRule type="dataBar" id="{B26E6C3E-5582-451D-9811-AD78ABCDC598}">
            <x14:dataBar minLength="0" maxLength="100" gradient="0">
              <x14:cfvo type="autoMin"/>
              <x14:cfvo type="autoMax"/>
              <x14:negativeFillColor rgb="FFFF0000"/>
              <x14:axisColor rgb="FF000000"/>
            </x14:dataBar>
          </x14:cfRule>
          <xm:sqref>K464:K473</xm:sqref>
        </x14:conditionalFormatting>
        <x14:conditionalFormatting xmlns:xm="http://schemas.microsoft.com/office/excel/2006/main">
          <x14:cfRule type="dataBar" id="{DFBE23B4-414C-409A-8C14-89DF921F266C}">
            <x14:dataBar minLength="0" maxLength="100" gradient="0">
              <x14:cfvo type="autoMin"/>
              <x14:cfvo type="autoMax"/>
              <x14:negativeFillColor rgb="FFFF0000"/>
              <x14:axisColor rgb="FF000000"/>
            </x14:dataBar>
          </x14:cfRule>
          <x14:cfRule type="dataBar" id="{135BE965-8936-4BD2-BAB8-A98A15A7FFEA}">
            <x14:dataBar minLength="0" maxLength="100" gradient="0">
              <x14:cfvo type="autoMin"/>
              <x14:cfvo type="autoMax"/>
              <x14:negativeFillColor rgb="FFFF0000"/>
              <x14:axisColor rgb="FF000000"/>
            </x14:dataBar>
          </x14:cfRule>
          <x14:cfRule type="dataBar" id="{09D03B62-D014-4E8A-843E-9A71AD891730}">
            <x14:dataBar minLength="0" maxLength="100" gradient="0">
              <x14:cfvo type="autoMin"/>
              <x14:cfvo type="autoMax"/>
              <x14:negativeFillColor rgb="FFFF0000"/>
              <x14:axisColor rgb="FF000000"/>
            </x14:dataBar>
          </x14:cfRule>
          <x14:cfRule type="dataBar" id="{DFEFBB20-E99D-4723-9A0F-8AD2750AE6C2}">
            <x14:dataBar minLength="0" maxLength="100" gradient="0">
              <x14:cfvo type="autoMin"/>
              <x14:cfvo type="autoMax"/>
              <x14:negativeFillColor rgb="FFFF0000"/>
              <x14:axisColor rgb="FF000000"/>
            </x14:dataBar>
          </x14:cfRule>
          <xm:sqref>K475:K479</xm:sqref>
        </x14:conditionalFormatting>
        <x14:conditionalFormatting xmlns:xm="http://schemas.microsoft.com/office/excel/2006/main">
          <x14:cfRule type="dataBar" id="{04E9A300-A06A-4055-87BF-EC9B5F2ABF52}">
            <x14:dataBar minLength="0" maxLength="100" gradient="0">
              <x14:cfvo type="autoMin"/>
              <x14:cfvo type="autoMax"/>
              <x14:negativeFillColor rgb="FFFF0000"/>
              <x14:axisColor rgb="FF000000"/>
            </x14:dataBar>
          </x14:cfRule>
          <x14:cfRule type="dataBar" id="{70928790-A9E4-4800-8748-0BAAD4E6B933}">
            <x14:dataBar minLength="0" maxLength="100" gradient="0">
              <x14:cfvo type="autoMin"/>
              <x14:cfvo type="autoMax"/>
              <x14:negativeFillColor rgb="FFFF0000"/>
              <x14:axisColor rgb="FF000000"/>
            </x14:dataBar>
          </x14:cfRule>
          <x14:cfRule type="dataBar" id="{B44BE5AE-C1CA-443E-A674-984FFAB45AF3}">
            <x14:dataBar minLength="0" maxLength="100" gradient="0">
              <x14:cfvo type="autoMin"/>
              <x14:cfvo type="autoMax"/>
              <x14:negativeFillColor rgb="FFFF0000"/>
              <x14:axisColor rgb="FF000000"/>
            </x14:dataBar>
          </x14:cfRule>
          <x14:cfRule type="dataBar" id="{81365986-C597-4AC8-91CC-985C5CA00967}">
            <x14:dataBar minLength="0" maxLength="100" gradient="0">
              <x14:cfvo type="autoMin"/>
              <x14:cfvo type="autoMax"/>
              <x14:negativeFillColor rgb="FFFF0000"/>
              <x14:axisColor rgb="FF000000"/>
            </x14:dataBar>
          </x14:cfRule>
          <xm:sqref>K481:K482</xm:sqref>
        </x14:conditionalFormatting>
        <x14:conditionalFormatting xmlns:xm="http://schemas.microsoft.com/office/excel/2006/main">
          <x14:cfRule type="dataBar" id="{92C7E8B5-6F8E-4485-AE30-13371DBD15AD}">
            <x14:dataBar minLength="0" maxLength="100" gradient="0">
              <x14:cfvo type="autoMin"/>
              <x14:cfvo type="autoMax"/>
              <x14:negativeFillColor rgb="FFFF0000"/>
              <x14:axisColor rgb="FF000000"/>
            </x14:dataBar>
          </x14:cfRule>
          <x14:cfRule type="dataBar" id="{7F363927-B261-4FD5-963F-B36AE856068F}">
            <x14:dataBar minLength="0" maxLength="100" gradient="0">
              <x14:cfvo type="autoMin"/>
              <x14:cfvo type="autoMax"/>
              <x14:negativeFillColor rgb="FFFF0000"/>
              <x14:axisColor rgb="FF000000"/>
            </x14:dataBar>
          </x14:cfRule>
          <x14:cfRule type="dataBar" id="{A0FA355E-A9D9-40C1-851E-36C9A18B093A}">
            <x14:dataBar minLength="0" maxLength="100" gradient="0">
              <x14:cfvo type="autoMin"/>
              <x14:cfvo type="autoMax"/>
              <x14:negativeFillColor rgb="FFFF0000"/>
              <x14:axisColor rgb="FF000000"/>
            </x14:dataBar>
          </x14:cfRule>
          <x14:cfRule type="dataBar" id="{C1CC8714-1E01-459C-B5EE-F5CFE484451B}">
            <x14:dataBar minLength="0" maxLength="100" gradient="0">
              <x14:cfvo type="autoMin"/>
              <x14:cfvo type="autoMax"/>
              <x14:negativeFillColor rgb="FFFF0000"/>
              <x14:axisColor rgb="FF000000"/>
            </x14:dataBar>
          </x14:cfRule>
          <xm:sqref>K484:K486</xm:sqref>
        </x14:conditionalFormatting>
        <x14:conditionalFormatting xmlns:xm="http://schemas.microsoft.com/office/excel/2006/main">
          <x14:cfRule type="dataBar" id="{C34B306F-CB5E-4CD9-ACD3-5845615B16E3}">
            <x14:dataBar minLength="0" maxLength="100" gradient="0">
              <x14:cfvo type="autoMin"/>
              <x14:cfvo type="autoMax"/>
              <x14:negativeFillColor rgb="FFFF0000"/>
              <x14:axisColor rgb="FF000000"/>
            </x14:dataBar>
          </x14:cfRule>
          <x14:cfRule type="dataBar" id="{127AE733-BAC2-408B-A254-54F4A1F43E04}">
            <x14:dataBar minLength="0" maxLength="100" gradient="0">
              <x14:cfvo type="autoMin"/>
              <x14:cfvo type="autoMax"/>
              <x14:negativeFillColor rgb="FFFF0000"/>
              <x14:axisColor rgb="FF000000"/>
            </x14:dataBar>
          </x14:cfRule>
          <x14:cfRule type="dataBar" id="{E4FFA888-6A6A-4DE7-8673-DBD1AD5D1385}">
            <x14:dataBar minLength="0" maxLength="100" gradient="0">
              <x14:cfvo type="autoMin"/>
              <x14:cfvo type="autoMax"/>
              <x14:negativeFillColor rgb="FFFF0000"/>
              <x14:axisColor rgb="FF000000"/>
            </x14:dataBar>
          </x14:cfRule>
          <x14:cfRule type="dataBar" id="{2296E054-13C8-44BC-9F17-937021422DB7}">
            <x14:dataBar minLength="0" maxLength="100" gradient="0">
              <x14:cfvo type="autoMin"/>
              <x14:cfvo type="autoMax"/>
              <x14:negativeFillColor rgb="FFFF0000"/>
              <x14:axisColor rgb="FF000000"/>
            </x14:dataBar>
          </x14:cfRule>
          <xm:sqref>K488:K495</xm:sqref>
        </x14:conditionalFormatting>
        <x14:conditionalFormatting xmlns:xm="http://schemas.microsoft.com/office/excel/2006/main">
          <x14:cfRule type="dataBar" id="{39054F18-70B3-4F72-B70E-7FFD85DAEE74}">
            <x14:dataBar minLength="0" maxLength="100" gradient="0">
              <x14:cfvo type="autoMin"/>
              <x14:cfvo type="autoMax"/>
              <x14:negativeFillColor rgb="FFFF0000"/>
              <x14:axisColor rgb="FF000000"/>
            </x14:dataBar>
          </x14:cfRule>
          <x14:cfRule type="dataBar" id="{8FE1BB9A-7FA7-4BA4-9D64-D328FC93283A}">
            <x14:dataBar minLength="0" maxLength="100" gradient="0">
              <x14:cfvo type="autoMin"/>
              <x14:cfvo type="autoMax"/>
              <x14:negativeFillColor rgb="FFFF0000"/>
              <x14:axisColor rgb="FF000000"/>
            </x14:dataBar>
          </x14:cfRule>
          <x14:cfRule type="dataBar" id="{B8908743-9D92-4A50-B4CB-11D470EC6AFD}">
            <x14:dataBar minLength="0" maxLength="100" gradient="0">
              <x14:cfvo type="autoMin"/>
              <x14:cfvo type="autoMax"/>
              <x14:negativeFillColor rgb="FFFF0000"/>
              <x14:axisColor rgb="FF000000"/>
            </x14:dataBar>
          </x14:cfRule>
          <x14:cfRule type="dataBar" id="{A56A9684-F7E0-4E7A-98BF-02CA2ED78F02}">
            <x14:dataBar minLength="0" maxLength="100" gradient="0">
              <x14:cfvo type="autoMin"/>
              <x14:cfvo type="autoMax"/>
              <x14:negativeFillColor rgb="FFFF0000"/>
              <x14:axisColor rgb="FF000000"/>
            </x14:dataBar>
          </x14:cfRule>
          <xm:sqref>K497:K508</xm:sqref>
        </x14:conditionalFormatting>
        <x14:conditionalFormatting xmlns:xm="http://schemas.microsoft.com/office/excel/2006/main">
          <x14:cfRule type="dataBar" id="{9BD4193E-D8F9-468B-9C44-C728D6167081}">
            <x14:dataBar minLength="0" maxLength="100" gradient="0">
              <x14:cfvo type="autoMin"/>
              <x14:cfvo type="autoMax"/>
              <x14:negativeFillColor rgb="FFFF0000"/>
              <x14:axisColor rgb="FF000000"/>
            </x14:dataBar>
          </x14:cfRule>
          <x14:cfRule type="dataBar" id="{5C42F773-D24B-442C-B602-2D6BCB9F74C9}">
            <x14:dataBar minLength="0" maxLength="100" gradient="0">
              <x14:cfvo type="autoMin"/>
              <x14:cfvo type="autoMax"/>
              <x14:negativeFillColor rgb="FFFF0000"/>
              <x14:axisColor rgb="FF000000"/>
            </x14:dataBar>
          </x14:cfRule>
          <x14:cfRule type="dataBar" id="{720A026D-176C-4E96-B382-C6484007198E}">
            <x14:dataBar minLength="0" maxLength="100" gradient="0">
              <x14:cfvo type="autoMin"/>
              <x14:cfvo type="autoMax"/>
              <x14:negativeFillColor rgb="FFFF0000"/>
              <x14:axisColor rgb="FF000000"/>
            </x14:dataBar>
          </x14:cfRule>
          <x14:cfRule type="dataBar" id="{86A941A1-AA89-4D17-8F30-F46E7484937F}">
            <x14:dataBar minLength="0" maxLength="100" gradient="0">
              <x14:cfvo type="autoMin"/>
              <x14:cfvo type="autoMax"/>
              <x14:negativeFillColor rgb="FFFF0000"/>
              <x14:axisColor rgb="FF000000"/>
            </x14:dataBar>
          </x14:cfRule>
          <xm:sqref>K510</xm:sqref>
        </x14:conditionalFormatting>
        <x14:conditionalFormatting xmlns:xm="http://schemas.microsoft.com/office/excel/2006/main">
          <x14:cfRule type="dataBar" id="{74F8F0A8-7D72-42F2-A81D-061EEB6DA94F}">
            <x14:dataBar minLength="0" maxLength="100" gradient="0">
              <x14:cfvo type="autoMin"/>
              <x14:cfvo type="autoMax"/>
              <x14:negativeFillColor rgb="FFFF0000"/>
              <x14:axisColor rgb="FF000000"/>
            </x14:dataBar>
          </x14:cfRule>
          <x14:cfRule type="dataBar" id="{205C4F55-9AF8-4E0E-B8AA-47EE8425648C}">
            <x14:dataBar minLength="0" maxLength="100" gradient="0">
              <x14:cfvo type="autoMin"/>
              <x14:cfvo type="autoMax"/>
              <x14:negativeFillColor rgb="FFFF0000"/>
              <x14:axisColor rgb="FF000000"/>
            </x14:dataBar>
          </x14:cfRule>
          <x14:cfRule type="dataBar" id="{6E9DE9E4-EAC6-413F-AA98-F3E25844A3AB}">
            <x14:dataBar minLength="0" maxLength="100" gradient="0">
              <x14:cfvo type="autoMin"/>
              <x14:cfvo type="autoMax"/>
              <x14:negativeFillColor rgb="FFFF0000"/>
              <x14:axisColor rgb="FF000000"/>
            </x14:dataBar>
          </x14:cfRule>
          <x14:cfRule type="dataBar" id="{E4DCE9DA-5606-4B18-BAD4-367B23E7D43E}">
            <x14:dataBar minLength="0" maxLength="100" gradient="0">
              <x14:cfvo type="autoMin"/>
              <x14:cfvo type="autoMax"/>
              <x14:negativeFillColor rgb="FFFF0000"/>
              <x14:axisColor rgb="FF000000"/>
            </x14:dataBar>
          </x14:cfRule>
          <xm:sqref>K512</xm:sqref>
        </x14:conditionalFormatting>
        <x14:conditionalFormatting xmlns:xm="http://schemas.microsoft.com/office/excel/2006/main">
          <x14:cfRule type="dataBar" id="{0B95F2ED-3F2F-41F9-86FA-0EE5F53BD6FE}">
            <x14:dataBar minLength="0" maxLength="100" gradient="0">
              <x14:cfvo type="autoMin"/>
              <x14:cfvo type="autoMax"/>
              <x14:negativeFillColor rgb="FFFF0000"/>
              <x14:axisColor rgb="FF000000"/>
            </x14:dataBar>
          </x14:cfRule>
          <x14:cfRule type="dataBar" id="{E8D19B3C-EE5C-40C9-9246-516220D6292C}">
            <x14:dataBar minLength="0" maxLength="100" gradient="0">
              <x14:cfvo type="autoMin"/>
              <x14:cfvo type="autoMax"/>
              <x14:negativeFillColor rgb="FFFF0000"/>
              <x14:axisColor rgb="FF000000"/>
            </x14:dataBar>
          </x14:cfRule>
          <x14:cfRule type="dataBar" id="{49775A8C-AF57-47A3-87A8-2B5E8EA8BC40}">
            <x14:dataBar minLength="0" maxLength="100" gradient="0">
              <x14:cfvo type="autoMin"/>
              <x14:cfvo type="autoMax"/>
              <x14:negativeFillColor rgb="FFFF0000"/>
              <x14:axisColor rgb="FF000000"/>
            </x14:dataBar>
          </x14:cfRule>
          <x14:cfRule type="dataBar" id="{15EC33E4-9C8E-46D1-B9E5-B1AFC7090374}">
            <x14:dataBar minLength="0" maxLength="100" gradient="0">
              <x14:cfvo type="autoMin"/>
              <x14:cfvo type="autoMax"/>
              <x14:negativeFillColor rgb="FFFF0000"/>
              <x14:axisColor rgb="FF000000"/>
            </x14:dataBar>
          </x14:cfRule>
          <xm:sqref>K514:K518</xm:sqref>
        </x14:conditionalFormatting>
        <x14:conditionalFormatting xmlns:xm="http://schemas.microsoft.com/office/excel/2006/main">
          <x14:cfRule type="dataBar" id="{AB76C895-8150-4E05-9886-DC120473C59B}">
            <x14:dataBar minLength="0" maxLength="100" gradient="0">
              <x14:cfvo type="autoMin"/>
              <x14:cfvo type="autoMax"/>
              <x14:negativeFillColor rgb="FFFF0000"/>
              <x14:axisColor rgb="FF000000"/>
            </x14:dataBar>
          </x14:cfRule>
          <x14:cfRule type="dataBar" id="{1953BE09-11A0-45D8-BAE5-E919157B5AF8}">
            <x14:dataBar minLength="0" maxLength="100" gradient="0">
              <x14:cfvo type="autoMin"/>
              <x14:cfvo type="autoMax"/>
              <x14:negativeFillColor rgb="FFFF0000"/>
              <x14:axisColor rgb="FF000000"/>
            </x14:dataBar>
          </x14:cfRule>
          <x14:cfRule type="dataBar" id="{2937F5F6-04F3-40A3-A7C2-1BC865E510CF}">
            <x14:dataBar minLength="0" maxLength="100" gradient="0">
              <x14:cfvo type="autoMin"/>
              <x14:cfvo type="autoMax"/>
              <x14:negativeFillColor rgb="FFFF0000"/>
              <x14:axisColor rgb="FF000000"/>
            </x14:dataBar>
          </x14:cfRule>
          <x14:cfRule type="dataBar" id="{5EF4243C-AF60-4AD4-A711-33AE84AE82B1}">
            <x14:dataBar minLength="0" maxLength="100" gradient="0">
              <x14:cfvo type="autoMin"/>
              <x14:cfvo type="autoMax"/>
              <x14:negativeFillColor rgb="FFFF0000"/>
              <x14:axisColor rgb="FF000000"/>
            </x14:dataBar>
          </x14:cfRule>
          <xm:sqref>K520:K526</xm:sqref>
        </x14:conditionalFormatting>
        <x14:conditionalFormatting xmlns:xm="http://schemas.microsoft.com/office/excel/2006/main">
          <x14:cfRule type="dataBar" id="{64636C98-62B6-4A5B-A4E6-C5AF9BF6EBBE}">
            <x14:dataBar minLength="0" maxLength="100" gradient="0">
              <x14:cfvo type="autoMin"/>
              <x14:cfvo type="autoMax"/>
              <x14:negativeFillColor rgb="FFFF0000"/>
              <x14:axisColor rgb="FF000000"/>
            </x14:dataBar>
          </x14:cfRule>
          <x14:cfRule type="dataBar" id="{D96E6AD0-176A-4386-B1B9-3CC6860EF078}">
            <x14:dataBar minLength="0" maxLength="100" gradient="0">
              <x14:cfvo type="autoMin"/>
              <x14:cfvo type="autoMax"/>
              <x14:negativeFillColor rgb="FFFF0000"/>
              <x14:axisColor rgb="FF000000"/>
            </x14:dataBar>
          </x14:cfRule>
          <x14:cfRule type="dataBar" id="{385F57BE-D332-4A71-9CAE-C96FEA8C0A1D}">
            <x14:dataBar minLength="0" maxLength="100" gradient="0">
              <x14:cfvo type="autoMin"/>
              <x14:cfvo type="autoMax"/>
              <x14:negativeFillColor rgb="FFFF0000"/>
              <x14:axisColor rgb="FF000000"/>
            </x14:dataBar>
          </x14:cfRule>
          <x14:cfRule type="dataBar" id="{180606DB-1B26-4FAE-85B6-6252F29745CD}">
            <x14:dataBar minLength="0" maxLength="100" gradient="0">
              <x14:cfvo type="autoMin"/>
              <x14:cfvo type="autoMax"/>
              <x14:negativeFillColor rgb="FFFF0000"/>
              <x14:axisColor rgb="FF000000"/>
            </x14:dataBar>
          </x14:cfRule>
          <xm:sqref>K528:K532</xm:sqref>
        </x14:conditionalFormatting>
        <x14:conditionalFormatting xmlns:xm="http://schemas.microsoft.com/office/excel/2006/main">
          <x14:cfRule type="dataBar" id="{39155428-1F62-49DE-B3E4-9FCFA8097B9F}">
            <x14:dataBar minLength="0" maxLength="100" gradient="0">
              <x14:cfvo type="autoMin"/>
              <x14:cfvo type="autoMax"/>
              <x14:negativeFillColor rgb="FFFF0000"/>
              <x14:axisColor rgb="FF000000"/>
            </x14:dataBar>
          </x14:cfRule>
          <x14:cfRule type="dataBar" id="{191EE672-E3CF-4202-A066-4C59153F9616}">
            <x14:dataBar minLength="0" maxLength="100" gradient="0">
              <x14:cfvo type="autoMin"/>
              <x14:cfvo type="autoMax"/>
              <x14:negativeFillColor rgb="FFFF0000"/>
              <x14:axisColor rgb="FF000000"/>
            </x14:dataBar>
          </x14:cfRule>
          <x14:cfRule type="dataBar" id="{68D44397-8B36-423D-B7DE-5C7780E53549}">
            <x14:dataBar minLength="0" maxLength="100" gradient="0">
              <x14:cfvo type="autoMin"/>
              <x14:cfvo type="autoMax"/>
              <x14:negativeFillColor rgb="FFFF0000"/>
              <x14:axisColor rgb="FF000000"/>
            </x14:dataBar>
          </x14:cfRule>
          <x14:cfRule type="dataBar" id="{B2A81979-F3E5-4ECF-AB81-EDD9B094D9C9}">
            <x14:dataBar minLength="0" maxLength="100" gradient="0">
              <x14:cfvo type="autoMin"/>
              <x14:cfvo type="autoMax"/>
              <x14:negativeFillColor rgb="FFFF0000"/>
              <x14:axisColor rgb="FF000000"/>
            </x14:dataBar>
          </x14:cfRule>
          <xm:sqref>K534:K540</xm:sqref>
        </x14:conditionalFormatting>
        <x14:conditionalFormatting xmlns:xm="http://schemas.microsoft.com/office/excel/2006/main">
          <x14:cfRule type="dataBar" id="{B08BAE44-C5CC-4200-A7CE-2BEC6AC99BA6}">
            <x14:dataBar minLength="0" maxLength="100" gradient="0">
              <x14:cfvo type="autoMin"/>
              <x14:cfvo type="autoMax"/>
              <x14:negativeFillColor rgb="FFFF0000"/>
              <x14:axisColor rgb="FF000000"/>
            </x14:dataBar>
          </x14:cfRule>
          <x14:cfRule type="dataBar" id="{224ADEE6-C03A-4479-9C57-3529A22E9106}">
            <x14:dataBar minLength="0" maxLength="100" gradient="0">
              <x14:cfvo type="autoMin"/>
              <x14:cfvo type="autoMax"/>
              <x14:negativeFillColor rgb="FFFF0000"/>
              <x14:axisColor rgb="FF000000"/>
            </x14:dataBar>
          </x14:cfRule>
          <x14:cfRule type="dataBar" id="{45C7E905-07C9-4356-BBD3-F6FCEC003B72}">
            <x14:dataBar minLength="0" maxLength="100" gradient="0">
              <x14:cfvo type="autoMin"/>
              <x14:cfvo type="autoMax"/>
              <x14:negativeFillColor rgb="FFFF0000"/>
              <x14:axisColor rgb="FF000000"/>
            </x14:dataBar>
          </x14:cfRule>
          <x14:cfRule type="dataBar" id="{7A2CE225-8607-4647-8554-C6256389F0DC}">
            <x14:dataBar minLength="0" maxLength="100" gradient="0">
              <x14:cfvo type="autoMin"/>
              <x14:cfvo type="autoMax"/>
              <x14:negativeFillColor rgb="FFFF0000"/>
              <x14:axisColor rgb="FF000000"/>
            </x14:dataBar>
          </x14:cfRule>
          <xm:sqref>K542:K549</xm:sqref>
        </x14:conditionalFormatting>
        <x14:conditionalFormatting xmlns:xm="http://schemas.microsoft.com/office/excel/2006/main">
          <x14:cfRule type="dataBar" id="{463B3889-F40C-49E4-A286-FCB463DEE2AA}">
            <x14:dataBar minLength="0" maxLength="100" gradient="0">
              <x14:cfvo type="autoMin"/>
              <x14:cfvo type="autoMax"/>
              <x14:negativeFillColor rgb="FFFF0000"/>
              <x14:axisColor rgb="FF000000"/>
            </x14:dataBar>
          </x14:cfRule>
          <x14:cfRule type="dataBar" id="{5781902C-4BCE-47B0-B67D-89C1D4169413}">
            <x14:dataBar minLength="0" maxLength="100" gradient="0">
              <x14:cfvo type="autoMin"/>
              <x14:cfvo type="autoMax"/>
              <x14:negativeFillColor rgb="FFFF0000"/>
              <x14:axisColor rgb="FF000000"/>
            </x14:dataBar>
          </x14:cfRule>
          <x14:cfRule type="dataBar" id="{4D9AEA34-EB85-4A8A-BA9F-0DBFA4BD607F}">
            <x14:dataBar minLength="0" maxLength="100" gradient="0">
              <x14:cfvo type="autoMin"/>
              <x14:cfvo type="autoMax"/>
              <x14:negativeFillColor rgb="FFFF0000"/>
              <x14:axisColor rgb="FF000000"/>
            </x14:dataBar>
          </x14:cfRule>
          <x14:cfRule type="dataBar" id="{A5A1569D-527F-4166-93EA-20C1D5725215}">
            <x14:dataBar minLength="0" maxLength="100" gradient="0">
              <x14:cfvo type="autoMin"/>
              <x14:cfvo type="autoMax"/>
              <x14:negativeFillColor rgb="FFFF0000"/>
              <x14:axisColor rgb="FF000000"/>
            </x14:dataBar>
          </x14:cfRule>
          <xm:sqref>K551:K608</xm:sqref>
        </x14:conditionalFormatting>
        <x14:conditionalFormatting xmlns:xm="http://schemas.microsoft.com/office/excel/2006/main">
          <x14:cfRule type="dataBar" id="{2EE6B068-D967-4C72-8894-77F968E55793}">
            <x14:dataBar minLength="0" maxLength="100" gradient="0">
              <x14:cfvo type="autoMin"/>
              <x14:cfvo type="autoMax"/>
              <x14:negativeFillColor rgb="FFFF0000"/>
              <x14:axisColor rgb="FF000000"/>
            </x14:dataBar>
          </x14:cfRule>
          <x14:cfRule type="dataBar" id="{B45EFC9C-C534-454A-8430-E9321692AD33}">
            <x14:dataBar minLength="0" maxLength="100" gradient="0">
              <x14:cfvo type="autoMin"/>
              <x14:cfvo type="autoMax"/>
              <x14:negativeFillColor rgb="FFFF0000"/>
              <x14:axisColor rgb="FF000000"/>
            </x14:dataBar>
          </x14:cfRule>
          <x14:cfRule type="dataBar" id="{83CA9138-725D-40A5-AEF8-8AAEC24141BD}">
            <x14:dataBar minLength="0" maxLength="100" gradient="0">
              <x14:cfvo type="autoMin"/>
              <x14:cfvo type="autoMax"/>
              <x14:negativeFillColor rgb="FFFF0000"/>
              <x14:axisColor rgb="FF000000"/>
            </x14:dataBar>
          </x14:cfRule>
          <x14:cfRule type="dataBar" id="{0B6FEB27-BF43-4866-BA3C-AEF21886BC08}">
            <x14:dataBar minLength="0" maxLength="100" gradient="0">
              <x14:cfvo type="autoMin"/>
              <x14:cfvo type="autoMax"/>
              <x14:negativeFillColor rgb="FFFF0000"/>
              <x14:axisColor rgb="FF000000"/>
            </x14:dataBar>
          </x14:cfRule>
          <xm:sqref>K610:K613</xm:sqref>
        </x14:conditionalFormatting>
        <x14:conditionalFormatting xmlns:xm="http://schemas.microsoft.com/office/excel/2006/main">
          <x14:cfRule type="dataBar" id="{84B50951-1A98-4F4F-A7F8-39A347820AD2}">
            <x14:dataBar minLength="0" maxLength="100" gradient="0">
              <x14:cfvo type="autoMin"/>
              <x14:cfvo type="autoMax"/>
              <x14:negativeFillColor rgb="FFFF0000"/>
              <x14:axisColor rgb="FF000000"/>
            </x14:dataBar>
          </x14:cfRule>
          <x14:cfRule type="dataBar" id="{E5081284-AF03-4A50-A4A1-A5F5B2ECE411}">
            <x14:dataBar minLength="0" maxLength="100" gradient="0">
              <x14:cfvo type="autoMin"/>
              <x14:cfvo type="autoMax"/>
              <x14:negativeFillColor rgb="FFFF0000"/>
              <x14:axisColor rgb="FF000000"/>
            </x14:dataBar>
          </x14:cfRule>
          <x14:cfRule type="dataBar" id="{7C7A2712-3FA4-4F13-8F6D-8EF177837D6D}">
            <x14:dataBar minLength="0" maxLength="100" gradient="0">
              <x14:cfvo type="autoMin"/>
              <x14:cfvo type="autoMax"/>
              <x14:negativeFillColor rgb="FFFF0000"/>
              <x14:axisColor rgb="FF000000"/>
            </x14:dataBar>
          </x14:cfRule>
          <x14:cfRule type="dataBar" id="{40AFC3F9-2323-481A-90C6-555D8A9F69B9}">
            <x14:dataBar minLength="0" maxLength="100" gradient="0">
              <x14:cfvo type="autoMin"/>
              <x14:cfvo type="autoMax"/>
              <x14:negativeFillColor rgb="FFFF0000"/>
              <x14:axisColor rgb="FF000000"/>
            </x14:dataBar>
          </x14:cfRule>
          <xm:sqref>K615:K622</xm:sqref>
        </x14:conditionalFormatting>
        <x14:conditionalFormatting xmlns:xm="http://schemas.microsoft.com/office/excel/2006/main">
          <x14:cfRule type="dataBar" id="{38FF9735-161A-4133-BF58-3F53EB03A943}">
            <x14:dataBar minLength="0" maxLength="100" gradient="0">
              <x14:cfvo type="autoMin"/>
              <x14:cfvo type="autoMax"/>
              <x14:negativeFillColor rgb="FFFF0000"/>
              <x14:axisColor rgb="FF000000"/>
            </x14:dataBar>
          </x14:cfRule>
          <x14:cfRule type="dataBar" id="{F5E313BF-1DCE-4358-9BF1-0871640433DB}">
            <x14:dataBar minLength="0" maxLength="100" gradient="0">
              <x14:cfvo type="autoMin"/>
              <x14:cfvo type="autoMax"/>
              <x14:negativeFillColor rgb="FFFF0000"/>
              <x14:axisColor rgb="FF000000"/>
            </x14:dataBar>
          </x14:cfRule>
          <x14:cfRule type="dataBar" id="{BA1075B4-8C4A-4D03-825C-8BFDE59EE4C3}">
            <x14:dataBar minLength="0" maxLength="100" gradient="0">
              <x14:cfvo type="autoMin"/>
              <x14:cfvo type="autoMax"/>
              <x14:negativeFillColor rgb="FFFF0000"/>
              <x14:axisColor rgb="FF000000"/>
            </x14:dataBar>
          </x14:cfRule>
          <x14:cfRule type="dataBar" id="{549C4329-D01B-406A-81C9-6FF286871632}">
            <x14:dataBar minLength="0" maxLength="100" gradient="0">
              <x14:cfvo type="autoMin"/>
              <x14:cfvo type="autoMax"/>
              <x14:negativeFillColor rgb="FFFF0000"/>
              <x14:axisColor rgb="FF000000"/>
            </x14:dataBar>
          </x14:cfRule>
          <xm:sqref>K624:K627</xm:sqref>
        </x14:conditionalFormatting>
        <x14:conditionalFormatting xmlns:xm="http://schemas.microsoft.com/office/excel/2006/main">
          <x14:cfRule type="dataBar" id="{84667003-3284-4E76-9895-6CA9439AC874}">
            <x14:dataBar minLength="0" maxLength="100" gradient="0">
              <x14:cfvo type="autoMin"/>
              <x14:cfvo type="autoMax"/>
              <x14:negativeFillColor rgb="FFFF0000"/>
              <x14:axisColor rgb="FF000000"/>
            </x14:dataBar>
          </x14:cfRule>
          <x14:cfRule type="dataBar" id="{59B7DC7D-3BD3-45E0-877E-D716E8DC29A6}">
            <x14:dataBar minLength="0" maxLength="100" gradient="0">
              <x14:cfvo type="autoMin"/>
              <x14:cfvo type="autoMax"/>
              <x14:negativeFillColor rgb="FFFF0000"/>
              <x14:axisColor rgb="FF000000"/>
            </x14:dataBar>
          </x14:cfRule>
          <x14:cfRule type="dataBar" id="{67AE407D-A4F7-438E-B204-8DC575D1AA9D}">
            <x14:dataBar minLength="0" maxLength="100" gradient="0">
              <x14:cfvo type="autoMin"/>
              <x14:cfvo type="autoMax"/>
              <x14:negativeFillColor rgb="FFFF0000"/>
              <x14:axisColor rgb="FF000000"/>
            </x14:dataBar>
          </x14:cfRule>
          <x14:cfRule type="dataBar" id="{9F0A8309-5BE7-4711-8DCD-A32626FCF93D}">
            <x14:dataBar minLength="0" maxLength="100" gradient="0">
              <x14:cfvo type="autoMin"/>
              <x14:cfvo type="autoMax"/>
              <x14:negativeFillColor rgb="FFFF0000"/>
              <x14:axisColor rgb="FF000000"/>
            </x14:dataBar>
          </x14:cfRule>
          <xm:sqref>K629:K632</xm:sqref>
        </x14:conditionalFormatting>
        <x14:conditionalFormatting xmlns:xm="http://schemas.microsoft.com/office/excel/2006/main">
          <x14:cfRule type="dataBar" id="{B110DFA5-8C62-4158-8075-8E27C4F47C77}">
            <x14:dataBar minLength="0" maxLength="100" gradient="0">
              <x14:cfvo type="autoMin"/>
              <x14:cfvo type="autoMax"/>
              <x14:negativeFillColor rgb="FFFF0000"/>
              <x14:axisColor rgb="FF000000"/>
            </x14:dataBar>
          </x14:cfRule>
          <x14:cfRule type="dataBar" id="{7A816EB3-265A-48BD-8EC0-2119B2127D97}">
            <x14:dataBar minLength="0" maxLength="100" gradient="0">
              <x14:cfvo type="autoMin"/>
              <x14:cfvo type="autoMax"/>
              <x14:negativeFillColor rgb="FFFF0000"/>
              <x14:axisColor rgb="FF000000"/>
            </x14:dataBar>
          </x14:cfRule>
          <x14:cfRule type="dataBar" id="{4A4B26DC-5B66-4919-B42E-37A021DC3CC8}">
            <x14:dataBar minLength="0" maxLength="100" gradient="0">
              <x14:cfvo type="autoMin"/>
              <x14:cfvo type="autoMax"/>
              <x14:negativeFillColor rgb="FFFF0000"/>
              <x14:axisColor rgb="FF000000"/>
            </x14:dataBar>
          </x14:cfRule>
          <x14:cfRule type="dataBar" id="{39083B39-7D91-43B1-88D7-2683802A1A6B}">
            <x14:dataBar minLength="0" maxLength="100" gradient="0">
              <x14:cfvo type="autoMin"/>
              <x14:cfvo type="autoMax"/>
              <x14:negativeFillColor rgb="FFFF0000"/>
              <x14:axisColor rgb="FF000000"/>
            </x14:dataBar>
          </x14:cfRule>
          <xm:sqref>K634:K650</xm:sqref>
        </x14:conditionalFormatting>
        <x14:conditionalFormatting xmlns:xm="http://schemas.microsoft.com/office/excel/2006/main">
          <x14:cfRule type="dataBar" id="{69DFE96F-F7A5-419B-ACC7-0373C26FC490}">
            <x14:dataBar minLength="0" maxLength="100" gradient="0">
              <x14:cfvo type="autoMin"/>
              <x14:cfvo type="autoMax"/>
              <x14:negativeFillColor rgb="FFFF0000"/>
              <x14:axisColor rgb="FF000000"/>
            </x14:dataBar>
          </x14:cfRule>
          <x14:cfRule type="dataBar" id="{5050D9C4-610D-409F-9911-8F4027D3934B}">
            <x14:dataBar minLength="0" maxLength="100" gradient="0">
              <x14:cfvo type="autoMin"/>
              <x14:cfvo type="autoMax"/>
              <x14:negativeFillColor rgb="FFFF0000"/>
              <x14:axisColor rgb="FF000000"/>
            </x14:dataBar>
          </x14:cfRule>
          <x14:cfRule type="dataBar" id="{84A12C4F-9156-4786-8520-E8731EB0ACD9}">
            <x14:dataBar minLength="0" maxLength="100" gradient="0">
              <x14:cfvo type="autoMin"/>
              <x14:cfvo type="autoMax"/>
              <x14:negativeFillColor rgb="FFFF0000"/>
              <x14:axisColor rgb="FF000000"/>
            </x14:dataBar>
          </x14:cfRule>
          <x14:cfRule type="dataBar" id="{53E1158E-FB0B-4A44-8085-D1581E37A7EF}">
            <x14:dataBar minLength="0" maxLength="100" gradient="0">
              <x14:cfvo type="autoMin"/>
              <x14:cfvo type="autoMax"/>
              <x14:negativeFillColor rgb="FFFF0000"/>
              <x14:axisColor rgb="FF000000"/>
            </x14:dataBar>
          </x14:cfRule>
          <xm:sqref>K652:K655</xm:sqref>
        </x14:conditionalFormatting>
        <x14:conditionalFormatting xmlns:xm="http://schemas.microsoft.com/office/excel/2006/main">
          <x14:cfRule type="dataBar" id="{309B41B4-7C1C-4D0A-A283-766C4A8E982F}">
            <x14:dataBar minLength="0" maxLength="100" gradient="0">
              <x14:cfvo type="autoMin"/>
              <x14:cfvo type="autoMax"/>
              <x14:negativeFillColor rgb="FFFF0000"/>
              <x14:axisColor rgb="FF000000"/>
            </x14:dataBar>
          </x14:cfRule>
          <x14:cfRule type="dataBar" id="{58EFB022-6541-4FCA-AED2-C36572082771}">
            <x14:dataBar minLength="0" maxLength="100" gradient="0">
              <x14:cfvo type="autoMin"/>
              <x14:cfvo type="autoMax"/>
              <x14:negativeFillColor rgb="FFFF0000"/>
              <x14:axisColor rgb="FF000000"/>
            </x14:dataBar>
          </x14:cfRule>
          <x14:cfRule type="dataBar" id="{3FCE5509-5DD4-40C4-8D8E-A843348E0C99}">
            <x14:dataBar minLength="0" maxLength="100" gradient="0">
              <x14:cfvo type="autoMin"/>
              <x14:cfvo type="autoMax"/>
              <x14:negativeFillColor rgb="FFFF0000"/>
              <x14:axisColor rgb="FF000000"/>
            </x14:dataBar>
          </x14:cfRule>
          <x14:cfRule type="dataBar" id="{8B11AE9D-F1EC-46A0-B617-3BECDC77AA00}">
            <x14:dataBar minLength="0" maxLength="100" gradient="0">
              <x14:cfvo type="autoMin"/>
              <x14:cfvo type="autoMax"/>
              <x14:negativeFillColor rgb="FFFF0000"/>
              <x14:axisColor rgb="FF000000"/>
            </x14:dataBar>
          </x14:cfRule>
          <xm:sqref>K657:K662</xm:sqref>
        </x14:conditionalFormatting>
        <x14:conditionalFormatting xmlns:xm="http://schemas.microsoft.com/office/excel/2006/main">
          <x14:cfRule type="dataBar" id="{57B9BC38-9853-4685-976E-EEFD4E7EF495}">
            <x14:dataBar minLength="0" maxLength="100" gradient="0">
              <x14:cfvo type="autoMin"/>
              <x14:cfvo type="autoMax"/>
              <x14:negativeFillColor rgb="FFFF0000"/>
              <x14:axisColor rgb="FF000000"/>
            </x14:dataBar>
          </x14:cfRule>
          <x14:cfRule type="dataBar" id="{7662F448-7858-4677-85D5-0189D295DE17}">
            <x14:dataBar minLength="0" maxLength="100" gradient="0">
              <x14:cfvo type="autoMin"/>
              <x14:cfvo type="autoMax"/>
              <x14:negativeFillColor rgb="FFFF0000"/>
              <x14:axisColor rgb="FF000000"/>
            </x14:dataBar>
          </x14:cfRule>
          <x14:cfRule type="dataBar" id="{254DE9F8-1BEA-47A4-984C-4103B0CB1D43}">
            <x14:dataBar minLength="0" maxLength="100" gradient="0">
              <x14:cfvo type="autoMin"/>
              <x14:cfvo type="autoMax"/>
              <x14:negativeFillColor rgb="FFFF0000"/>
              <x14:axisColor rgb="FF000000"/>
            </x14:dataBar>
          </x14:cfRule>
          <x14:cfRule type="dataBar" id="{37A7B259-3F61-4FB0-809C-CB503C555DB3}">
            <x14:dataBar minLength="0" maxLength="100" gradient="0">
              <x14:cfvo type="autoMin"/>
              <x14:cfvo type="autoMax"/>
              <x14:negativeFillColor rgb="FFFF0000"/>
              <x14:axisColor rgb="FF000000"/>
            </x14:dataBar>
          </x14:cfRule>
          <xm:sqref>K664:K667</xm:sqref>
        </x14:conditionalFormatting>
        <x14:conditionalFormatting xmlns:xm="http://schemas.microsoft.com/office/excel/2006/main">
          <x14:cfRule type="dataBar" id="{91514D44-5432-40B4-BF0F-8863337B0C36}">
            <x14:dataBar minLength="0" maxLength="100" gradient="0">
              <x14:cfvo type="autoMin"/>
              <x14:cfvo type="autoMax"/>
              <x14:negativeFillColor rgb="FFFF0000"/>
              <x14:axisColor rgb="FF000000"/>
            </x14:dataBar>
          </x14:cfRule>
          <x14:cfRule type="dataBar" id="{F14BCA7D-2735-4E5E-99F2-E1680BD84ED9}">
            <x14:dataBar minLength="0" maxLength="100" gradient="0">
              <x14:cfvo type="autoMin"/>
              <x14:cfvo type="autoMax"/>
              <x14:negativeFillColor rgb="FFFF0000"/>
              <x14:axisColor rgb="FF000000"/>
            </x14:dataBar>
          </x14:cfRule>
          <x14:cfRule type="dataBar" id="{0D8ABA0F-2039-4E35-B60B-43CA6EAF1104}">
            <x14:dataBar minLength="0" maxLength="100" gradient="0">
              <x14:cfvo type="autoMin"/>
              <x14:cfvo type="autoMax"/>
              <x14:negativeFillColor rgb="FFFF0000"/>
              <x14:axisColor rgb="FF000000"/>
            </x14:dataBar>
          </x14:cfRule>
          <x14:cfRule type="dataBar" id="{2DB6B3B2-D06E-4778-B072-2CAEFF833967}">
            <x14:dataBar minLength="0" maxLength="100" gradient="0">
              <x14:cfvo type="autoMin"/>
              <x14:cfvo type="autoMax"/>
              <x14:negativeFillColor rgb="FFFF0000"/>
              <x14:axisColor rgb="FF000000"/>
            </x14:dataBar>
          </x14:cfRule>
          <xm:sqref>K669:K725</xm:sqref>
        </x14:conditionalFormatting>
        <x14:conditionalFormatting xmlns:xm="http://schemas.microsoft.com/office/excel/2006/main">
          <x14:cfRule type="dataBar" id="{DFF38ECA-E2B9-4623-8CD4-3995B65319A7}">
            <x14:dataBar minLength="0" maxLength="100" gradient="0">
              <x14:cfvo type="autoMin"/>
              <x14:cfvo type="autoMax"/>
              <x14:negativeFillColor rgb="FFFF0000"/>
              <x14:axisColor rgb="FF000000"/>
            </x14:dataBar>
          </x14:cfRule>
          <x14:cfRule type="dataBar" id="{91B5662E-80BE-4414-96C4-E548F6C617A5}">
            <x14:dataBar minLength="0" maxLength="100" gradient="0">
              <x14:cfvo type="autoMin"/>
              <x14:cfvo type="autoMax"/>
              <x14:negativeFillColor rgb="FFFF0000"/>
              <x14:axisColor rgb="FF000000"/>
            </x14:dataBar>
          </x14:cfRule>
          <x14:cfRule type="dataBar" id="{68798968-6263-4024-8F2C-2DE03AF1D87A}">
            <x14:dataBar minLength="0" maxLength="100" gradient="0">
              <x14:cfvo type="autoMin"/>
              <x14:cfvo type="autoMax"/>
              <x14:negativeFillColor rgb="FFFF0000"/>
              <x14:axisColor rgb="FF000000"/>
            </x14:dataBar>
          </x14:cfRule>
          <x14:cfRule type="dataBar" id="{17F745D9-42F2-43D9-A391-4B075B06E202}">
            <x14:dataBar minLength="0" maxLength="100" gradient="0">
              <x14:cfvo type="autoMin"/>
              <x14:cfvo type="autoMax"/>
              <x14:negativeFillColor rgb="FFFF0000"/>
              <x14:axisColor rgb="FF000000"/>
            </x14:dataBar>
          </x14:cfRule>
          <xm:sqref>K727:K737</xm:sqref>
        </x14:conditionalFormatting>
        <x14:conditionalFormatting xmlns:xm="http://schemas.microsoft.com/office/excel/2006/main">
          <x14:cfRule type="dataBar" id="{C4BFDF57-3D6D-43A4-BABA-D8CA394D042A}">
            <x14:dataBar minLength="0" maxLength="100" gradient="0">
              <x14:cfvo type="autoMin"/>
              <x14:cfvo type="autoMax"/>
              <x14:negativeFillColor rgb="FFFF0000"/>
              <x14:axisColor rgb="FF000000"/>
            </x14:dataBar>
          </x14:cfRule>
          <x14:cfRule type="dataBar" id="{84A74BA6-540C-415B-924F-2FD5A6BA4BA6}">
            <x14:dataBar minLength="0" maxLength="100" gradient="0">
              <x14:cfvo type="autoMin"/>
              <x14:cfvo type="autoMax"/>
              <x14:negativeFillColor rgb="FFFF0000"/>
              <x14:axisColor rgb="FF000000"/>
            </x14:dataBar>
          </x14:cfRule>
          <x14:cfRule type="dataBar" id="{65CFE461-8451-40B5-B1CB-A63EB4826DC8}">
            <x14:dataBar minLength="0" maxLength="100" gradient="0">
              <x14:cfvo type="autoMin"/>
              <x14:cfvo type="autoMax"/>
              <x14:negativeFillColor rgb="FFFF0000"/>
              <x14:axisColor rgb="FF000000"/>
            </x14:dataBar>
          </x14:cfRule>
          <x14:cfRule type="dataBar" id="{C2C4BE96-9891-448C-9E84-A96E75E07EAE}">
            <x14:dataBar minLength="0" maxLength="100" gradient="0">
              <x14:cfvo type="autoMin"/>
              <x14:cfvo type="autoMax"/>
              <x14:negativeFillColor rgb="FFFF0000"/>
              <x14:axisColor rgb="FF000000"/>
            </x14:dataBar>
          </x14:cfRule>
          <xm:sqref>K739:K761</xm:sqref>
        </x14:conditionalFormatting>
        <x14:conditionalFormatting xmlns:xm="http://schemas.microsoft.com/office/excel/2006/main">
          <x14:cfRule type="dataBar" id="{1FCA30AB-C37F-4737-8E8F-B75087E4A2C2}">
            <x14:dataBar minLength="0" maxLength="100" gradient="0">
              <x14:cfvo type="autoMin"/>
              <x14:cfvo type="autoMax"/>
              <x14:negativeFillColor rgb="FFFF0000"/>
              <x14:axisColor rgb="FF000000"/>
            </x14:dataBar>
          </x14:cfRule>
          <x14:cfRule type="dataBar" id="{28183AF6-FB7F-4F5F-87E8-6AEFAB8D757A}">
            <x14:dataBar minLength="0" maxLength="100" gradient="0">
              <x14:cfvo type="autoMin"/>
              <x14:cfvo type="autoMax"/>
              <x14:negativeFillColor rgb="FFFF0000"/>
              <x14:axisColor rgb="FF000000"/>
            </x14:dataBar>
          </x14:cfRule>
          <x14:cfRule type="dataBar" id="{BCADC481-59AA-4A8B-A250-52DC6A9EE747}">
            <x14:dataBar minLength="0" maxLength="100" gradient="0">
              <x14:cfvo type="autoMin"/>
              <x14:cfvo type="autoMax"/>
              <x14:negativeFillColor rgb="FFFF0000"/>
              <x14:axisColor rgb="FF000000"/>
            </x14:dataBar>
          </x14:cfRule>
          <x14:cfRule type="dataBar" id="{F954BE8C-D69E-47BE-A09E-8B4B8A04C47B}">
            <x14:dataBar minLength="0" maxLength="100" gradient="0">
              <x14:cfvo type="autoMin"/>
              <x14:cfvo type="autoMax"/>
              <x14:negativeFillColor rgb="FFFF0000"/>
              <x14:axisColor rgb="FF000000"/>
            </x14:dataBar>
          </x14:cfRule>
          <xm:sqref>K763:K783</xm:sqref>
        </x14:conditionalFormatting>
        <x14:conditionalFormatting xmlns:xm="http://schemas.microsoft.com/office/excel/2006/main">
          <x14:cfRule type="dataBar" id="{040591E3-66FC-4ACC-A4EB-CD174CFCB576}">
            <x14:dataBar minLength="0" maxLength="100" gradient="0">
              <x14:cfvo type="autoMin"/>
              <x14:cfvo type="autoMax"/>
              <x14:negativeFillColor rgb="FFFF0000"/>
              <x14:axisColor rgb="FF000000"/>
            </x14:dataBar>
          </x14:cfRule>
          <x14:cfRule type="dataBar" id="{BA05EA46-4663-4509-992F-C5E868790AED}">
            <x14:dataBar minLength="0" maxLength="100" gradient="0">
              <x14:cfvo type="autoMin"/>
              <x14:cfvo type="autoMax"/>
              <x14:negativeFillColor rgb="FFFF0000"/>
              <x14:axisColor rgb="FF000000"/>
            </x14:dataBar>
          </x14:cfRule>
          <x14:cfRule type="dataBar" id="{FE44E250-1D25-45CF-B6E8-4E1C323655A8}">
            <x14:dataBar minLength="0" maxLength="100" gradient="0">
              <x14:cfvo type="autoMin"/>
              <x14:cfvo type="autoMax"/>
              <x14:negativeFillColor rgb="FFFF0000"/>
              <x14:axisColor rgb="FF000000"/>
            </x14:dataBar>
          </x14:cfRule>
          <x14:cfRule type="dataBar" id="{43E0A4F5-D9DB-4EA0-92FC-90F55EDFA0FC}">
            <x14:dataBar minLength="0" maxLength="100" gradient="0">
              <x14:cfvo type="autoMin"/>
              <x14:cfvo type="autoMax"/>
              <x14:negativeFillColor rgb="FFFF0000"/>
              <x14:axisColor rgb="FF000000"/>
            </x14:dataBar>
          </x14:cfRule>
          <xm:sqref>K785:K809</xm:sqref>
        </x14:conditionalFormatting>
        <x14:conditionalFormatting xmlns:xm="http://schemas.microsoft.com/office/excel/2006/main">
          <x14:cfRule type="dataBar" id="{1DBC7CEA-F728-43A9-9871-FD2BFEF19492}">
            <x14:dataBar minLength="0" maxLength="100" gradient="0">
              <x14:cfvo type="autoMin"/>
              <x14:cfvo type="autoMax"/>
              <x14:negativeFillColor rgb="FFFF0000"/>
              <x14:axisColor rgb="FF000000"/>
            </x14:dataBar>
          </x14:cfRule>
          <x14:cfRule type="dataBar" id="{7892FB0E-DA81-43F3-8F29-5BEEB80DD5FD}">
            <x14:dataBar minLength="0" maxLength="100" gradient="0">
              <x14:cfvo type="autoMin"/>
              <x14:cfvo type="autoMax"/>
              <x14:negativeFillColor rgb="FFFF0000"/>
              <x14:axisColor rgb="FF000000"/>
            </x14:dataBar>
          </x14:cfRule>
          <x14:cfRule type="dataBar" id="{A33AA2A1-B538-4C2C-9E67-C503AD1D4D8D}">
            <x14:dataBar minLength="0" maxLength="100" gradient="0">
              <x14:cfvo type="autoMin"/>
              <x14:cfvo type="autoMax"/>
              <x14:negativeFillColor rgb="FFFF0000"/>
              <x14:axisColor rgb="FF000000"/>
            </x14:dataBar>
          </x14:cfRule>
          <x14:cfRule type="dataBar" id="{29A86AA7-8C9D-4339-8AA9-BE3F2273FBF9}">
            <x14:dataBar minLength="0" maxLength="100" gradient="0">
              <x14:cfvo type="autoMin"/>
              <x14:cfvo type="autoMax"/>
              <x14:negativeFillColor rgb="FFFF0000"/>
              <x14:axisColor rgb="FF000000"/>
            </x14:dataBar>
          </x14:cfRule>
          <xm:sqref>K811:K820</xm:sqref>
        </x14:conditionalFormatting>
        <x14:conditionalFormatting xmlns:xm="http://schemas.microsoft.com/office/excel/2006/main">
          <x14:cfRule type="dataBar" id="{032EC1A7-A6E2-4AC5-B831-08027D5397A7}">
            <x14:dataBar minLength="0" maxLength="100" gradient="0">
              <x14:cfvo type="autoMin"/>
              <x14:cfvo type="autoMax"/>
              <x14:negativeFillColor rgb="FFFF0000"/>
              <x14:axisColor rgb="FF000000"/>
            </x14:dataBar>
          </x14:cfRule>
          <x14:cfRule type="dataBar" id="{AAFB4D3D-1B53-4210-A006-D0CB92D0B707}">
            <x14:dataBar minLength="0" maxLength="100" gradient="0">
              <x14:cfvo type="autoMin"/>
              <x14:cfvo type="autoMax"/>
              <x14:negativeFillColor rgb="FFFF0000"/>
              <x14:axisColor rgb="FF000000"/>
            </x14:dataBar>
          </x14:cfRule>
          <x14:cfRule type="dataBar" id="{07EB85EE-B0F5-4B14-99C8-E57587BE5F37}">
            <x14:dataBar minLength="0" maxLength="100" gradient="0">
              <x14:cfvo type="autoMin"/>
              <x14:cfvo type="autoMax"/>
              <x14:negativeFillColor rgb="FFFF0000"/>
              <x14:axisColor rgb="FF000000"/>
            </x14:dataBar>
          </x14:cfRule>
          <x14:cfRule type="dataBar" id="{CA6F057D-F119-4D1F-8A03-BCE4DDC4B6B0}">
            <x14:dataBar minLength="0" maxLength="100" gradient="0">
              <x14:cfvo type="autoMin"/>
              <x14:cfvo type="autoMax"/>
              <x14:negativeFillColor rgb="FFFF0000"/>
              <x14:axisColor rgb="FF000000"/>
            </x14:dataBar>
          </x14:cfRule>
          <xm:sqref>K822:K834</xm:sqref>
        </x14:conditionalFormatting>
        <x14:conditionalFormatting xmlns:xm="http://schemas.microsoft.com/office/excel/2006/main">
          <x14:cfRule type="dataBar" id="{16DFC3E3-9C79-42B1-9B8D-1E1280865748}">
            <x14:dataBar minLength="0" maxLength="100" gradient="0">
              <x14:cfvo type="autoMin"/>
              <x14:cfvo type="autoMax"/>
              <x14:negativeFillColor rgb="FFFF0000"/>
              <x14:axisColor rgb="FF000000"/>
            </x14:dataBar>
          </x14:cfRule>
          <x14:cfRule type="dataBar" id="{818B1805-7D34-4028-A709-9414737BC58C}">
            <x14:dataBar minLength="0" maxLength="100" gradient="0">
              <x14:cfvo type="autoMin"/>
              <x14:cfvo type="autoMax"/>
              <x14:negativeFillColor rgb="FFFF0000"/>
              <x14:axisColor rgb="FF000000"/>
            </x14:dataBar>
          </x14:cfRule>
          <x14:cfRule type="dataBar" id="{66BA60A1-BE64-44B2-B303-043AD061A6FF}">
            <x14:dataBar minLength="0" maxLength="100" gradient="0">
              <x14:cfvo type="autoMin"/>
              <x14:cfvo type="autoMax"/>
              <x14:negativeFillColor rgb="FFFF0000"/>
              <x14:axisColor rgb="FF000000"/>
            </x14:dataBar>
          </x14:cfRule>
          <x14:cfRule type="dataBar" id="{518CCB30-776C-4B95-8396-FBA69406B146}">
            <x14:dataBar minLength="0" maxLength="100" gradient="0">
              <x14:cfvo type="autoMin"/>
              <x14:cfvo type="autoMax"/>
              <x14:negativeFillColor rgb="FFFF0000"/>
              <x14:axisColor rgb="FF000000"/>
            </x14:dataBar>
          </x14:cfRule>
          <xm:sqref>K836:K838</xm:sqref>
        </x14:conditionalFormatting>
        <x14:conditionalFormatting xmlns:xm="http://schemas.microsoft.com/office/excel/2006/main">
          <x14:cfRule type="dataBar" id="{0052EEE6-D312-4A12-B5FF-B871BB2692DE}">
            <x14:dataBar minLength="0" maxLength="100" gradient="0">
              <x14:cfvo type="autoMin"/>
              <x14:cfvo type="autoMax"/>
              <x14:negativeFillColor rgb="FFFF0000"/>
              <x14:axisColor rgb="FF000000"/>
            </x14:dataBar>
          </x14:cfRule>
          <x14:cfRule type="dataBar" id="{0D2DC4DC-EC6A-4618-9D31-B31F5BD08C07}">
            <x14:dataBar minLength="0" maxLength="100" gradient="0">
              <x14:cfvo type="autoMin"/>
              <x14:cfvo type="autoMax"/>
              <x14:negativeFillColor rgb="FFFF0000"/>
              <x14:axisColor rgb="FF000000"/>
            </x14:dataBar>
          </x14:cfRule>
          <x14:cfRule type="dataBar" id="{D95BD038-BE87-422B-AC8A-DBB09C007210}">
            <x14:dataBar minLength="0" maxLength="100" gradient="0">
              <x14:cfvo type="autoMin"/>
              <x14:cfvo type="autoMax"/>
              <x14:negativeFillColor rgb="FFFF0000"/>
              <x14:axisColor rgb="FF000000"/>
            </x14:dataBar>
          </x14:cfRule>
          <x14:cfRule type="dataBar" id="{F637CC4C-2524-4A8B-A3B2-BE1DE04F6B36}">
            <x14:dataBar minLength="0" maxLength="100" gradient="0">
              <x14:cfvo type="autoMin"/>
              <x14:cfvo type="autoMax"/>
              <x14:negativeFillColor rgb="FFFF0000"/>
              <x14:axisColor rgb="FF000000"/>
            </x14:dataBar>
          </x14:cfRule>
          <xm:sqref>K840:K844</xm:sqref>
        </x14:conditionalFormatting>
        <x14:conditionalFormatting xmlns:xm="http://schemas.microsoft.com/office/excel/2006/main">
          <x14:cfRule type="dataBar" id="{A47643D8-AC88-4150-90E3-8B6868A4CF51}">
            <x14:dataBar minLength="0" maxLength="100" gradient="0">
              <x14:cfvo type="autoMin"/>
              <x14:cfvo type="autoMax"/>
              <x14:negativeFillColor rgb="FFFF0000"/>
              <x14:axisColor rgb="FF000000"/>
            </x14:dataBar>
          </x14:cfRule>
          <x14:cfRule type="dataBar" id="{13E15E5C-411F-406B-B5D0-EB0BBE607F38}">
            <x14:dataBar minLength="0" maxLength="100" gradient="0">
              <x14:cfvo type="autoMin"/>
              <x14:cfvo type="autoMax"/>
              <x14:negativeFillColor rgb="FFFF0000"/>
              <x14:axisColor rgb="FF000000"/>
            </x14:dataBar>
          </x14:cfRule>
          <x14:cfRule type="dataBar" id="{86C6238F-1E02-4CE5-88B4-F7E4FB2359B4}">
            <x14:dataBar minLength="0" maxLength="100" gradient="0">
              <x14:cfvo type="autoMin"/>
              <x14:cfvo type="autoMax"/>
              <x14:negativeFillColor rgb="FFFF0000"/>
              <x14:axisColor rgb="FF000000"/>
            </x14:dataBar>
          </x14:cfRule>
          <x14:cfRule type="dataBar" id="{98A88930-E993-4520-9AD9-1CA8475CA1E1}">
            <x14:dataBar minLength="0" maxLength="100" gradient="0">
              <x14:cfvo type="autoMin"/>
              <x14:cfvo type="autoMax"/>
              <x14:negativeFillColor rgb="FFFF0000"/>
              <x14:axisColor rgb="FF000000"/>
            </x14:dataBar>
          </x14:cfRule>
          <xm:sqref>K846:K852</xm:sqref>
        </x14:conditionalFormatting>
        <x14:conditionalFormatting xmlns:xm="http://schemas.microsoft.com/office/excel/2006/main">
          <x14:cfRule type="dataBar" id="{B1E3F04F-2A29-41E5-86B3-6C58B07C61AD}">
            <x14:dataBar minLength="0" maxLength="100" gradient="0">
              <x14:cfvo type="autoMin"/>
              <x14:cfvo type="autoMax"/>
              <x14:negativeFillColor rgb="FFFF0000"/>
              <x14:axisColor rgb="FF000000"/>
            </x14:dataBar>
          </x14:cfRule>
          <x14:cfRule type="dataBar" id="{F3341D26-F3E0-43CE-AD30-CB8DB62DF1DD}">
            <x14:dataBar minLength="0" maxLength="100" gradient="0">
              <x14:cfvo type="autoMin"/>
              <x14:cfvo type="autoMax"/>
              <x14:negativeFillColor rgb="FFFF0000"/>
              <x14:axisColor rgb="FF000000"/>
            </x14:dataBar>
          </x14:cfRule>
          <x14:cfRule type="dataBar" id="{CABD929F-6D8D-46A6-82FB-824A86C8AE7B}">
            <x14:dataBar minLength="0" maxLength="100" gradient="0">
              <x14:cfvo type="autoMin"/>
              <x14:cfvo type="autoMax"/>
              <x14:negativeFillColor rgb="FFFF0000"/>
              <x14:axisColor rgb="FF000000"/>
            </x14:dataBar>
          </x14:cfRule>
          <x14:cfRule type="dataBar" id="{96DBF6BD-9172-43B0-8265-B28AD4491BC2}">
            <x14:dataBar minLength="0" maxLength="100" gradient="0">
              <x14:cfvo type="autoMin"/>
              <x14:cfvo type="autoMax"/>
              <x14:negativeFillColor rgb="FFFF0000"/>
              <x14:axisColor rgb="FF000000"/>
            </x14:dataBar>
          </x14:cfRule>
          <xm:sqref>K854:K870</xm:sqref>
        </x14:conditionalFormatting>
        <x14:conditionalFormatting xmlns:xm="http://schemas.microsoft.com/office/excel/2006/main">
          <x14:cfRule type="dataBar" id="{CBF9E73D-BB0F-4901-9517-0CDC4BD67D54}">
            <x14:dataBar minLength="0" maxLength="100" gradient="0">
              <x14:cfvo type="autoMin"/>
              <x14:cfvo type="autoMax"/>
              <x14:negativeFillColor rgb="FFFF0000"/>
              <x14:axisColor rgb="FF000000"/>
            </x14:dataBar>
          </x14:cfRule>
          <x14:cfRule type="dataBar" id="{CADEFB8B-E6F2-4931-BB43-7F31FBD9406C}">
            <x14:dataBar minLength="0" maxLength="100" gradient="0">
              <x14:cfvo type="autoMin"/>
              <x14:cfvo type="autoMax"/>
              <x14:negativeFillColor rgb="FFFF0000"/>
              <x14:axisColor rgb="FF000000"/>
            </x14:dataBar>
          </x14:cfRule>
          <x14:cfRule type="dataBar" id="{76F12E58-5D94-426B-B14B-DA3C996AEC19}">
            <x14:dataBar minLength="0" maxLength="100" gradient="0">
              <x14:cfvo type="autoMin"/>
              <x14:cfvo type="autoMax"/>
              <x14:negativeFillColor rgb="FFFF0000"/>
              <x14:axisColor rgb="FF000000"/>
            </x14:dataBar>
          </x14:cfRule>
          <x14:cfRule type="dataBar" id="{32AFC732-550E-4714-9BDE-2C10DB69C38E}">
            <x14:dataBar minLength="0" maxLength="100" gradient="0">
              <x14:cfvo type="autoMin"/>
              <x14:cfvo type="autoMax"/>
              <x14:negativeFillColor rgb="FFFF0000"/>
              <x14:axisColor rgb="FF000000"/>
            </x14:dataBar>
          </x14:cfRule>
          <xm:sqref>K872:K884</xm:sqref>
        </x14:conditionalFormatting>
        <x14:conditionalFormatting xmlns:xm="http://schemas.microsoft.com/office/excel/2006/main">
          <x14:cfRule type="dataBar" id="{0B9C8494-8F8C-4E4B-8361-40E0961DB518}">
            <x14:dataBar minLength="0" maxLength="100" gradient="0">
              <x14:cfvo type="autoMin"/>
              <x14:cfvo type="autoMax"/>
              <x14:negativeFillColor rgb="FFFF0000"/>
              <x14:axisColor rgb="FF000000"/>
            </x14:dataBar>
          </x14:cfRule>
          <x14:cfRule type="dataBar" id="{47499261-BBA0-498E-B6C2-E496AC1277DC}">
            <x14:dataBar minLength="0" maxLength="100" gradient="0">
              <x14:cfvo type="autoMin"/>
              <x14:cfvo type="autoMax"/>
              <x14:negativeFillColor rgb="FFFF0000"/>
              <x14:axisColor rgb="FF000000"/>
            </x14:dataBar>
          </x14:cfRule>
          <x14:cfRule type="dataBar" id="{B6A935E4-F91F-4AF6-8B0A-89373455BC0B}">
            <x14:dataBar minLength="0" maxLength="100" gradient="0">
              <x14:cfvo type="autoMin"/>
              <x14:cfvo type="autoMax"/>
              <x14:negativeFillColor rgb="FFFF0000"/>
              <x14:axisColor rgb="FF000000"/>
            </x14:dataBar>
          </x14:cfRule>
          <x14:cfRule type="dataBar" id="{C00A962A-867B-47FB-BD43-DB88CC109B9A}">
            <x14:dataBar minLength="0" maxLength="100" gradient="0">
              <x14:cfvo type="autoMin"/>
              <x14:cfvo type="autoMax"/>
              <x14:negativeFillColor rgb="FFFF0000"/>
              <x14:axisColor rgb="FF000000"/>
            </x14:dataBar>
          </x14:cfRule>
          <xm:sqref>K886:K888</xm:sqref>
        </x14:conditionalFormatting>
        <x14:conditionalFormatting xmlns:xm="http://schemas.microsoft.com/office/excel/2006/main">
          <x14:cfRule type="dataBar" id="{65B3B739-73FB-4464-8DD6-38081FAA5C7B}">
            <x14:dataBar minLength="0" maxLength="100" gradient="0">
              <x14:cfvo type="autoMin"/>
              <x14:cfvo type="autoMax"/>
              <x14:negativeFillColor rgb="FFFF0000"/>
              <x14:axisColor rgb="FF000000"/>
            </x14:dataBar>
          </x14:cfRule>
          <x14:cfRule type="dataBar" id="{4F0AF9F5-053E-432B-B53B-AC225787D4F0}">
            <x14:dataBar minLength="0" maxLength="100" gradient="0">
              <x14:cfvo type="autoMin"/>
              <x14:cfvo type="autoMax"/>
              <x14:negativeFillColor rgb="FFFF0000"/>
              <x14:axisColor rgb="FF000000"/>
            </x14:dataBar>
          </x14:cfRule>
          <x14:cfRule type="dataBar" id="{42E347E3-C7EC-4C6B-A58A-573F95BF351E}">
            <x14:dataBar minLength="0" maxLength="100" gradient="0">
              <x14:cfvo type="autoMin"/>
              <x14:cfvo type="autoMax"/>
              <x14:negativeFillColor rgb="FFFF0000"/>
              <x14:axisColor rgb="FF000000"/>
            </x14:dataBar>
          </x14:cfRule>
          <x14:cfRule type="dataBar" id="{19CAFBE4-195E-4F1C-A1C3-757DD995BCD2}">
            <x14:dataBar minLength="0" maxLength="100" gradient="0">
              <x14:cfvo type="autoMin"/>
              <x14:cfvo type="autoMax"/>
              <x14:negativeFillColor rgb="FFFF0000"/>
              <x14:axisColor rgb="FF000000"/>
            </x14:dataBar>
          </x14:cfRule>
          <xm:sqref>K890:K894</xm:sqref>
        </x14:conditionalFormatting>
        <x14:conditionalFormatting xmlns:xm="http://schemas.microsoft.com/office/excel/2006/main">
          <x14:cfRule type="dataBar" id="{F8BABDCA-25C1-4913-8042-845AB732443D}">
            <x14:dataBar minLength="0" maxLength="100" gradient="0">
              <x14:cfvo type="autoMin"/>
              <x14:cfvo type="autoMax"/>
              <x14:negativeFillColor rgb="FFFF0000"/>
              <x14:axisColor rgb="FF000000"/>
            </x14:dataBar>
          </x14:cfRule>
          <x14:cfRule type="dataBar" id="{D8F81746-8870-4CAA-B4A9-D5BFF48DDDBA}">
            <x14:dataBar minLength="0" maxLength="100" gradient="0">
              <x14:cfvo type="autoMin"/>
              <x14:cfvo type="autoMax"/>
              <x14:negativeFillColor rgb="FFFF0000"/>
              <x14:axisColor rgb="FF000000"/>
            </x14:dataBar>
          </x14:cfRule>
          <x14:cfRule type="dataBar" id="{1E1EB6D3-E500-4D69-9047-7088AFE0AF21}">
            <x14:dataBar minLength="0" maxLength="100" gradient="0">
              <x14:cfvo type="autoMin"/>
              <x14:cfvo type="autoMax"/>
              <x14:negativeFillColor rgb="FFFF0000"/>
              <x14:axisColor rgb="FF000000"/>
            </x14:dataBar>
          </x14:cfRule>
          <x14:cfRule type="dataBar" id="{DE1D931D-2D78-4479-AB7A-80BAC410DEAB}">
            <x14:dataBar minLength="0" maxLength="100" gradient="0">
              <x14:cfvo type="autoMin"/>
              <x14:cfvo type="autoMax"/>
              <x14:negativeFillColor rgb="FFFF0000"/>
              <x14:axisColor rgb="FF000000"/>
            </x14:dataBar>
          </x14:cfRule>
          <xm:sqref>K896:K907</xm:sqref>
        </x14:conditionalFormatting>
        <x14:conditionalFormatting xmlns:xm="http://schemas.microsoft.com/office/excel/2006/main">
          <x14:cfRule type="dataBar" id="{B5DED02A-73E8-478B-B785-97708D1A4C69}">
            <x14:dataBar minLength="0" maxLength="100" gradient="0">
              <x14:cfvo type="autoMin"/>
              <x14:cfvo type="autoMax"/>
              <x14:negativeFillColor rgb="FFFF0000"/>
              <x14:axisColor rgb="FF000000"/>
            </x14:dataBar>
          </x14:cfRule>
          <x14:cfRule type="dataBar" id="{B3C522B2-474C-4FA3-B822-B1B095184477}">
            <x14:dataBar minLength="0" maxLength="100" gradient="0">
              <x14:cfvo type="autoMin"/>
              <x14:cfvo type="autoMax"/>
              <x14:negativeFillColor rgb="FFFF0000"/>
              <x14:axisColor rgb="FF000000"/>
            </x14:dataBar>
          </x14:cfRule>
          <x14:cfRule type="dataBar" id="{F42CE6C0-2105-467F-990C-D1FF978A880B}">
            <x14:dataBar minLength="0" maxLength="100" gradient="0">
              <x14:cfvo type="autoMin"/>
              <x14:cfvo type="autoMax"/>
              <x14:negativeFillColor rgb="FFFF0000"/>
              <x14:axisColor rgb="FF000000"/>
            </x14:dataBar>
          </x14:cfRule>
          <x14:cfRule type="dataBar" id="{35D8A262-CC97-40A5-A39F-9E56B0AD83EE}">
            <x14:dataBar minLength="0" maxLength="100" gradient="0">
              <x14:cfvo type="autoMin"/>
              <x14:cfvo type="autoMax"/>
              <x14:negativeFillColor rgb="FFFF0000"/>
              <x14:axisColor rgb="FF000000"/>
            </x14:dataBar>
          </x14:cfRule>
          <xm:sqref>K909:K944</xm:sqref>
        </x14:conditionalFormatting>
        <x14:conditionalFormatting xmlns:xm="http://schemas.microsoft.com/office/excel/2006/main">
          <x14:cfRule type="dataBar" id="{8F374F71-A5DC-43DC-B76A-70CCFB75DCE1}">
            <x14:dataBar minLength="0" maxLength="100" gradient="0">
              <x14:cfvo type="autoMin"/>
              <x14:cfvo type="autoMax"/>
              <x14:negativeFillColor rgb="FFFF0000"/>
              <x14:axisColor rgb="FF000000"/>
            </x14:dataBar>
          </x14:cfRule>
          <x14:cfRule type="dataBar" id="{7F003EF1-759D-4AEE-9BEA-A6771294340E}">
            <x14:dataBar minLength="0" maxLength="100" gradient="0">
              <x14:cfvo type="autoMin"/>
              <x14:cfvo type="autoMax"/>
              <x14:negativeFillColor rgb="FFFF0000"/>
              <x14:axisColor rgb="FF000000"/>
            </x14:dataBar>
          </x14:cfRule>
          <x14:cfRule type="dataBar" id="{3963461B-0A6D-48FE-B78E-859CA5902E2B}">
            <x14:dataBar minLength="0" maxLength="100" gradient="0">
              <x14:cfvo type="autoMin"/>
              <x14:cfvo type="autoMax"/>
              <x14:negativeFillColor rgb="FFFF0000"/>
              <x14:axisColor rgb="FF000000"/>
            </x14:dataBar>
          </x14:cfRule>
          <x14:cfRule type="dataBar" id="{0DA76654-1A63-4F3E-AE63-46438B46695C}">
            <x14:dataBar minLength="0" maxLength="100" gradient="0">
              <x14:cfvo type="autoMin"/>
              <x14:cfvo type="autoMax"/>
              <x14:negativeFillColor rgb="FFFF0000"/>
              <x14:axisColor rgb="FF000000"/>
            </x14:dataBar>
          </x14:cfRule>
          <xm:sqref>K946:K957</xm:sqref>
        </x14:conditionalFormatting>
        <x14:conditionalFormatting xmlns:xm="http://schemas.microsoft.com/office/excel/2006/main">
          <x14:cfRule type="dataBar" id="{2D9B8341-6FD9-4548-9AD5-CD4910CABFE0}">
            <x14:dataBar minLength="0" maxLength="100" gradient="0">
              <x14:cfvo type="autoMin"/>
              <x14:cfvo type="autoMax"/>
              <x14:negativeFillColor rgb="FFFF0000"/>
              <x14:axisColor rgb="FF000000"/>
            </x14:dataBar>
          </x14:cfRule>
          <x14:cfRule type="dataBar" id="{6D1BE246-EEA2-4743-BCE5-249F247FECF2}">
            <x14:dataBar minLength="0" maxLength="100" gradient="0">
              <x14:cfvo type="autoMin"/>
              <x14:cfvo type="autoMax"/>
              <x14:negativeFillColor rgb="FFFF0000"/>
              <x14:axisColor rgb="FF000000"/>
            </x14:dataBar>
          </x14:cfRule>
          <x14:cfRule type="dataBar" id="{59774842-5A6B-423C-B7CA-062FDC01FF5B}">
            <x14:dataBar minLength="0" maxLength="100" gradient="0">
              <x14:cfvo type="autoMin"/>
              <x14:cfvo type="autoMax"/>
              <x14:negativeFillColor rgb="FFFF0000"/>
              <x14:axisColor rgb="FF000000"/>
            </x14:dataBar>
          </x14:cfRule>
          <x14:cfRule type="dataBar" id="{CAAB6EF0-91F1-403C-99E8-E6E7AC11E323}">
            <x14:dataBar minLength="0" maxLength="100" gradient="0">
              <x14:cfvo type="autoMin"/>
              <x14:cfvo type="autoMax"/>
              <x14:negativeFillColor rgb="FFFF0000"/>
              <x14:axisColor rgb="FF000000"/>
            </x14:dataBar>
          </x14:cfRule>
          <xm:sqref>K959:K990</xm:sqref>
        </x14:conditionalFormatting>
        <x14:conditionalFormatting xmlns:xm="http://schemas.microsoft.com/office/excel/2006/main">
          <x14:cfRule type="dataBar" id="{882A6495-3014-484D-948E-A2780C4AE8FB}">
            <x14:dataBar minLength="0" maxLength="100" gradient="0">
              <x14:cfvo type="autoMin"/>
              <x14:cfvo type="autoMax"/>
              <x14:negativeFillColor rgb="FFFF0000"/>
              <x14:axisColor rgb="FF000000"/>
            </x14:dataBar>
          </x14:cfRule>
          <x14:cfRule type="dataBar" id="{C1E134A0-208A-414C-B504-25329E1CFDEC}">
            <x14:dataBar minLength="0" maxLength="100" gradient="0">
              <x14:cfvo type="autoMin"/>
              <x14:cfvo type="autoMax"/>
              <x14:negativeFillColor rgb="FFFF0000"/>
              <x14:axisColor rgb="FF000000"/>
            </x14:dataBar>
          </x14:cfRule>
          <x14:cfRule type="dataBar" id="{59DC85E4-6D6D-4473-9D9C-DCEDCEE54DDD}">
            <x14:dataBar minLength="0" maxLength="100" gradient="0">
              <x14:cfvo type="autoMin"/>
              <x14:cfvo type="autoMax"/>
              <x14:negativeFillColor rgb="FFFF0000"/>
              <x14:axisColor rgb="FF000000"/>
            </x14:dataBar>
          </x14:cfRule>
          <x14:cfRule type="dataBar" id="{5A5EBD33-BE76-45F9-B98F-CEE0E123951B}">
            <x14:dataBar minLength="0" maxLength="100" gradient="0">
              <x14:cfvo type="autoMin"/>
              <x14:cfvo type="autoMax"/>
              <x14:negativeFillColor rgb="FFFF0000"/>
              <x14:axisColor rgb="FF000000"/>
            </x14:dataBar>
          </x14:cfRule>
          <xm:sqref>K992:K1005</xm:sqref>
        </x14:conditionalFormatting>
        <x14:conditionalFormatting xmlns:xm="http://schemas.microsoft.com/office/excel/2006/main">
          <x14:cfRule type="dataBar" id="{3074FF05-1CB0-4A4A-B7D9-580377E7650F}">
            <x14:dataBar minLength="0" maxLength="100" gradient="0">
              <x14:cfvo type="autoMin"/>
              <x14:cfvo type="autoMax"/>
              <x14:negativeFillColor rgb="FFFF0000"/>
              <x14:axisColor rgb="FF000000"/>
            </x14:dataBar>
          </x14:cfRule>
          <x14:cfRule type="dataBar" id="{4A0AB0F5-1BB9-4125-9D08-00DE5CBC2D67}">
            <x14:dataBar minLength="0" maxLength="100" gradient="0">
              <x14:cfvo type="autoMin"/>
              <x14:cfvo type="autoMax"/>
              <x14:negativeFillColor rgb="FFFF0000"/>
              <x14:axisColor rgb="FF000000"/>
            </x14:dataBar>
          </x14:cfRule>
          <x14:cfRule type="dataBar" id="{471F7735-207F-4ECF-996E-C864F0166C54}">
            <x14:dataBar minLength="0" maxLength="100" gradient="0">
              <x14:cfvo type="autoMin"/>
              <x14:cfvo type="autoMax"/>
              <x14:negativeFillColor rgb="FFFF0000"/>
              <x14:axisColor rgb="FF000000"/>
            </x14:dataBar>
          </x14:cfRule>
          <x14:cfRule type="dataBar" id="{2A40E0C0-F339-4817-B06B-CECBFBFE8772}">
            <x14:dataBar minLength="0" maxLength="100" gradient="0">
              <x14:cfvo type="autoMin"/>
              <x14:cfvo type="autoMax"/>
              <x14:negativeFillColor rgb="FFFF0000"/>
              <x14:axisColor rgb="FF000000"/>
            </x14:dataBar>
          </x14:cfRule>
          <xm:sqref>K1007:K1028</xm:sqref>
        </x14:conditionalFormatting>
        <x14:conditionalFormatting xmlns:xm="http://schemas.microsoft.com/office/excel/2006/main">
          <x14:cfRule type="dataBar" id="{9902D788-8E2E-4976-9EF3-07BCE7CBD1FA}">
            <x14:dataBar minLength="0" maxLength="100" gradient="0">
              <x14:cfvo type="autoMin"/>
              <x14:cfvo type="autoMax"/>
              <x14:negativeFillColor rgb="FFFF0000"/>
              <x14:axisColor rgb="FF000000"/>
            </x14:dataBar>
          </x14:cfRule>
          <x14:cfRule type="dataBar" id="{A6D27B7A-B016-441E-9F48-A6F8628400A1}">
            <x14:dataBar minLength="0" maxLength="100" gradient="0">
              <x14:cfvo type="autoMin"/>
              <x14:cfvo type="autoMax"/>
              <x14:negativeFillColor rgb="FFFF0000"/>
              <x14:axisColor rgb="FF000000"/>
            </x14:dataBar>
          </x14:cfRule>
          <x14:cfRule type="dataBar" id="{1F96B156-5F46-4052-A4A3-FFC0F79CD3F7}">
            <x14:dataBar minLength="0" maxLength="100" gradient="0">
              <x14:cfvo type="autoMin"/>
              <x14:cfvo type="autoMax"/>
              <x14:negativeFillColor rgb="FFFF0000"/>
              <x14:axisColor rgb="FF000000"/>
            </x14:dataBar>
          </x14:cfRule>
          <x14:cfRule type="dataBar" id="{C1FF200D-1EFB-40B6-8653-2196C52D83B4}">
            <x14:dataBar minLength="0" maxLength="100" gradient="0">
              <x14:cfvo type="autoMin"/>
              <x14:cfvo type="autoMax"/>
              <x14:negativeFillColor rgb="FFFF0000"/>
              <x14:axisColor rgb="FF000000"/>
            </x14:dataBar>
          </x14:cfRule>
          <xm:sqref>K1030:K1050</xm:sqref>
        </x14:conditionalFormatting>
        <x14:conditionalFormatting xmlns:xm="http://schemas.microsoft.com/office/excel/2006/main">
          <x14:cfRule type="dataBar" id="{182F9D84-4782-4813-B726-31A9BE4B2811}">
            <x14:dataBar minLength="0" maxLength="100" gradient="0">
              <x14:cfvo type="autoMin"/>
              <x14:cfvo type="autoMax"/>
              <x14:negativeFillColor rgb="FFFF0000"/>
              <x14:axisColor rgb="FF000000"/>
            </x14:dataBar>
          </x14:cfRule>
          <x14:cfRule type="dataBar" id="{4840EA99-4F4B-46E8-BED6-8EC2706EA75D}">
            <x14:dataBar minLength="0" maxLength="100" gradient="0">
              <x14:cfvo type="autoMin"/>
              <x14:cfvo type="autoMax"/>
              <x14:negativeFillColor rgb="FFFF0000"/>
              <x14:axisColor rgb="FF000000"/>
            </x14:dataBar>
          </x14:cfRule>
          <x14:cfRule type="dataBar" id="{F497F399-86BF-4478-BA06-C4B59488A7C7}">
            <x14:dataBar minLength="0" maxLength="100" gradient="0">
              <x14:cfvo type="autoMin"/>
              <x14:cfvo type="autoMax"/>
              <x14:negativeFillColor rgb="FFFF0000"/>
              <x14:axisColor rgb="FF000000"/>
            </x14:dataBar>
          </x14:cfRule>
          <x14:cfRule type="dataBar" id="{B6CC800B-88E4-4653-9A0F-E89C25CE9CC5}">
            <x14:dataBar minLength="0" maxLength="100" gradient="0">
              <x14:cfvo type="autoMin"/>
              <x14:cfvo type="autoMax"/>
              <x14:negativeFillColor rgb="FFFF0000"/>
              <x14:axisColor rgb="FF000000"/>
            </x14:dataBar>
          </x14:cfRule>
          <xm:sqref>K1052:K1086</xm:sqref>
        </x14:conditionalFormatting>
        <x14:conditionalFormatting xmlns:xm="http://schemas.microsoft.com/office/excel/2006/main">
          <x14:cfRule type="dataBar" id="{54F9D7E9-461F-4BD2-9EA8-B8A38F39315C}">
            <x14:dataBar minLength="0" maxLength="100" gradient="0">
              <x14:cfvo type="autoMin"/>
              <x14:cfvo type="autoMax"/>
              <x14:negativeFillColor rgb="FFFF0000"/>
              <x14:axisColor rgb="FF000000"/>
            </x14:dataBar>
          </x14:cfRule>
          <x14:cfRule type="dataBar" id="{E2D4209C-514B-4D54-906E-81FCD3633C2C}">
            <x14:dataBar minLength="0" maxLength="100" gradient="0">
              <x14:cfvo type="autoMin"/>
              <x14:cfvo type="autoMax"/>
              <x14:negativeFillColor rgb="FFFF0000"/>
              <x14:axisColor rgb="FF000000"/>
            </x14:dataBar>
          </x14:cfRule>
          <x14:cfRule type="dataBar" id="{72B0BC50-53FE-41E5-8406-74ED92B102D7}">
            <x14:dataBar minLength="0" maxLength="100" gradient="0">
              <x14:cfvo type="autoMin"/>
              <x14:cfvo type="autoMax"/>
              <x14:negativeFillColor rgb="FFFF0000"/>
              <x14:axisColor rgb="FF000000"/>
            </x14:dataBar>
          </x14:cfRule>
          <x14:cfRule type="dataBar" id="{601D1164-1A86-4C6A-97E2-5299F6FA409D}">
            <x14:dataBar minLength="0" maxLength="100" gradient="0">
              <x14:cfvo type="autoMin"/>
              <x14:cfvo type="autoMax"/>
              <x14:negativeFillColor rgb="FFFF0000"/>
              <x14:axisColor rgb="FF000000"/>
            </x14:dataBar>
          </x14:cfRule>
          <xm:sqref>K1088:K1091</xm:sqref>
        </x14:conditionalFormatting>
        <x14:conditionalFormatting xmlns:xm="http://schemas.microsoft.com/office/excel/2006/main">
          <x14:cfRule type="dataBar" id="{4ECBE3A9-9CA6-4A65-BB97-B33FEF25177E}">
            <x14:dataBar minLength="0" maxLength="100" gradient="0">
              <x14:cfvo type="autoMin"/>
              <x14:cfvo type="autoMax"/>
              <x14:negativeFillColor rgb="FFFF0000"/>
              <x14:axisColor rgb="FF000000"/>
            </x14:dataBar>
          </x14:cfRule>
          <x14:cfRule type="dataBar" id="{CB451E29-377B-4933-81BB-4EE3305DE74E}">
            <x14:dataBar minLength="0" maxLength="100" gradient="0">
              <x14:cfvo type="autoMin"/>
              <x14:cfvo type="autoMax"/>
              <x14:negativeFillColor rgb="FFFF0000"/>
              <x14:axisColor rgb="FF000000"/>
            </x14:dataBar>
          </x14:cfRule>
          <x14:cfRule type="dataBar" id="{827D50F7-0711-477F-9E55-82AEF4F270B9}">
            <x14:dataBar minLength="0" maxLength="100" gradient="0">
              <x14:cfvo type="autoMin"/>
              <x14:cfvo type="autoMax"/>
              <x14:negativeFillColor rgb="FFFF0000"/>
              <x14:axisColor rgb="FF000000"/>
            </x14:dataBar>
          </x14:cfRule>
          <x14:cfRule type="dataBar" id="{AE28AE54-6AED-4700-932B-E86752616DBA}">
            <x14:dataBar minLength="0" maxLength="100" gradient="0">
              <x14:cfvo type="autoMin"/>
              <x14:cfvo type="autoMax"/>
              <x14:negativeFillColor rgb="FFFF0000"/>
              <x14:axisColor rgb="FF000000"/>
            </x14:dataBar>
          </x14:cfRule>
          <xm:sqref>K1093:K1100</xm:sqref>
        </x14:conditionalFormatting>
        <x14:conditionalFormatting xmlns:xm="http://schemas.microsoft.com/office/excel/2006/main">
          <x14:cfRule type="dataBar" id="{665EF23E-2333-4645-A798-58441D75F85C}">
            <x14:dataBar minLength="0" maxLength="100" gradient="0">
              <x14:cfvo type="autoMin"/>
              <x14:cfvo type="autoMax"/>
              <x14:negativeFillColor rgb="FFFF0000"/>
              <x14:axisColor rgb="FF000000"/>
            </x14:dataBar>
          </x14:cfRule>
          <x14:cfRule type="dataBar" id="{BD6DF606-95BC-48BB-BA1B-A75A498AB64C}">
            <x14:dataBar minLength="0" maxLength="100" gradient="0">
              <x14:cfvo type="autoMin"/>
              <x14:cfvo type="autoMax"/>
              <x14:negativeFillColor rgb="FFFF0000"/>
              <x14:axisColor rgb="FF000000"/>
            </x14:dataBar>
          </x14:cfRule>
          <x14:cfRule type="dataBar" id="{FCFB43DB-39AB-4604-8F56-FDD844F1407D}">
            <x14:dataBar minLength="0" maxLength="100" gradient="0">
              <x14:cfvo type="autoMin"/>
              <x14:cfvo type="autoMax"/>
              <x14:negativeFillColor rgb="FFFF0000"/>
              <x14:axisColor rgb="FF000000"/>
            </x14:dataBar>
          </x14:cfRule>
          <x14:cfRule type="dataBar" id="{38B1DAC9-A017-4DB1-9C1D-C110FC7AC63F}">
            <x14:dataBar minLength="0" maxLength="100" gradient="0">
              <x14:cfvo type="autoMin"/>
              <x14:cfvo type="autoMax"/>
              <x14:negativeFillColor rgb="FFFF0000"/>
              <x14:axisColor rgb="FF000000"/>
            </x14:dataBar>
          </x14:cfRule>
          <xm:sqref>K1102:K1292</xm:sqref>
        </x14:conditionalFormatting>
        <x14:conditionalFormatting xmlns:xm="http://schemas.microsoft.com/office/excel/2006/main">
          <x14:cfRule type="dataBar" id="{1A458BD4-CEAF-4640-A8A1-342860750D69}">
            <x14:dataBar minLength="0" maxLength="100" gradient="0">
              <x14:cfvo type="autoMin"/>
              <x14:cfvo type="autoMax"/>
              <x14:negativeFillColor rgb="FFFF0000"/>
              <x14:axisColor rgb="FF000000"/>
            </x14:dataBar>
          </x14:cfRule>
          <x14:cfRule type="dataBar" id="{A156DA07-F7AF-4CE5-B366-4029561B1C1B}">
            <x14:dataBar minLength="0" maxLength="100" gradient="0">
              <x14:cfvo type="autoMin"/>
              <x14:cfvo type="autoMax"/>
              <x14:negativeFillColor rgb="FFFF0000"/>
              <x14:axisColor rgb="FF000000"/>
            </x14:dataBar>
          </x14:cfRule>
          <x14:cfRule type="dataBar" id="{888C64DC-B6FC-4412-9054-CE90494EDA74}">
            <x14:dataBar minLength="0" maxLength="100" gradient="0">
              <x14:cfvo type="autoMin"/>
              <x14:cfvo type="autoMax"/>
              <x14:negativeFillColor rgb="FFFF0000"/>
              <x14:axisColor rgb="FF000000"/>
            </x14:dataBar>
          </x14:cfRule>
          <x14:cfRule type="dataBar" id="{4BBB9806-CCFB-4F22-BE3F-4EDE98A216D5}">
            <x14:dataBar minLength="0" maxLength="100" gradient="0">
              <x14:cfvo type="autoMin"/>
              <x14:cfvo type="autoMax"/>
              <x14:negativeFillColor rgb="FFFF0000"/>
              <x14:axisColor rgb="FF000000"/>
            </x14:dataBar>
          </x14:cfRule>
          <xm:sqref>K1294:K1310</xm:sqref>
        </x14:conditionalFormatting>
        <x14:conditionalFormatting xmlns:xm="http://schemas.microsoft.com/office/excel/2006/main">
          <x14:cfRule type="dataBar" id="{D5F7ABCC-9FCD-4572-8C46-7BCC31995871}">
            <x14:dataBar minLength="0" maxLength="100" gradient="0">
              <x14:cfvo type="autoMin"/>
              <x14:cfvo type="autoMax"/>
              <x14:negativeFillColor rgb="FFFF0000"/>
              <x14:axisColor rgb="FF000000"/>
            </x14:dataBar>
          </x14:cfRule>
          <x14:cfRule type="dataBar" id="{3D56E2E3-7052-4800-8A10-7EB28A3F7138}">
            <x14:dataBar minLength="0" maxLength="100" gradient="0">
              <x14:cfvo type="autoMin"/>
              <x14:cfvo type="autoMax"/>
              <x14:negativeFillColor rgb="FFFF0000"/>
              <x14:axisColor rgb="FF000000"/>
            </x14:dataBar>
          </x14:cfRule>
          <x14:cfRule type="dataBar" id="{585913E5-63ED-4C8D-AAC0-3CE4A2378049}">
            <x14:dataBar minLength="0" maxLength="100" gradient="0">
              <x14:cfvo type="autoMin"/>
              <x14:cfvo type="autoMax"/>
              <x14:negativeFillColor rgb="FFFF0000"/>
              <x14:axisColor rgb="FF000000"/>
            </x14:dataBar>
          </x14:cfRule>
          <x14:cfRule type="dataBar" id="{73B5F407-2229-4B44-BBBC-8134347D8AFE}">
            <x14:dataBar minLength="0" maxLength="100" gradient="0">
              <x14:cfvo type="autoMin"/>
              <x14:cfvo type="autoMax"/>
              <x14:negativeFillColor rgb="FFFF0000"/>
              <x14:axisColor rgb="FF000000"/>
            </x14:dataBar>
          </x14:cfRule>
          <xm:sqref>K1313:K1322</xm:sqref>
        </x14:conditionalFormatting>
        <x14:conditionalFormatting xmlns:xm="http://schemas.microsoft.com/office/excel/2006/main">
          <x14:cfRule type="dataBar" id="{FFD11073-DC59-4C0A-BAE4-FA5B41A4FBF2}">
            <x14:dataBar minLength="0" maxLength="100" gradient="0">
              <x14:cfvo type="autoMin"/>
              <x14:cfvo type="autoMax"/>
              <x14:negativeFillColor rgb="FFFF0000"/>
              <x14:axisColor rgb="FF000000"/>
            </x14:dataBar>
          </x14:cfRule>
          <x14:cfRule type="dataBar" id="{8A1C5800-A33F-43A8-89EA-6420C6918066}">
            <x14:dataBar minLength="0" maxLength="100" gradient="0">
              <x14:cfvo type="autoMin"/>
              <x14:cfvo type="autoMax"/>
              <x14:negativeFillColor rgb="FFFF0000"/>
              <x14:axisColor rgb="FF000000"/>
            </x14:dataBar>
          </x14:cfRule>
          <x14:cfRule type="dataBar" id="{6CD985A0-58E1-44F6-9A84-5E7C763DD6C6}">
            <x14:dataBar minLength="0" maxLength="100" gradient="0">
              <x14:cfvo type="autoMin"/>
              <x14:cfvo type="autoMax"/>
              <x14:negativeFillColor rgb="FFFF0000"/>
              <x14:axisColor rgb="FF000000"/>
            </x14:dataBar>
          </x14:cfRule>
          <x14:cfRule type="dataBar" id="{8C641902-661D-4664-926B-F65544DF39FD}">
            <x14:dataBar minLength="0" maxLength="100" gradient="0">
              <x14:cfvo type="autoMin"/>
              <x14:cfvo type="autoMax"/>
              <x14:negativeFillColor rgb="FFFF0000"/>
              <x14:axisColor rgb="FF000000"/>
            </x14:dataBar>
          </x14:cfRule>
          <xm:sqref>K1324:K1709</xm:sqref>
        </x14:conditionalFormatting>
        <x14:conditionalFormatting xmlns:xm="http://schemas.microsoft.com/office/excel/2006/main">
          <x14:cfRule type="dataBar" id="{7D0C9ADE-BE75-46C6-8EA1-1BEA1AEDDE19}">
            <x14:dataBar minLength="0" maxLength="100" gradient="0">
              <x14:cfvo type="autoMin"/>
              <x14:cfvo type="autoMax"/>
              <x14:negativeFillColor rgb="FFFF0000"/>
              <x14:axisColor rgb="FF000000"/>
            </x14:dataBar>
          </x14:cfRule>
          <x14:cfRule type="dataBar" id="{F55A1825-D05C-461E-A55F-66DAD7D74A60}">
            <x14:dataBar minLength="0" maxLength="100" gradient="0">
              <x14:cfvo type="autoMin"/>
              <x14:cfvo type="autoMax"/>
              <x14:negativeFillColor rgb="FFFF0000"/>
              <x14:axisColor rgb="FF000000"/>
            </x14:dataBar>
          </x14:cfRule>
          <x14:cfRule type="dataBar" id="{036AF3D3-7479-4BA6-AC63-DAF8AFD05E3C}">
            <x14:dataBar minLength="0" maxLength="100" gradient="0">
              <x14:cfvo type="autoMin"/>
              <x14:cfvo type="autoMax"/>
              <x14:negativeFillColor rgb="FFFF0000"/>
              <x14:axisColor rgb="FF000000"/>
            </x14:dataBar>
          </x14:cfRule>
          <x14:cfRule type="dataBar" id="{F55B92A9-9F6A-4943-9A7B-137A11F6F2CB}">
            <x14:dataBar minLength="0" maxLength="100" gradient="0">
              <x14:cfvo type="autoMin"/>
              <x14:cfvo type="autoMax"/>
              <x14:negativeFillColor rgb="FFFF0000"/>
              <x14:axisColor rgb="FF000000"/>
            </x14:dataBar>
          </x14:cfRule>
          <xm:sqref>K1711:K1756</xm:sqref>
        </x14:conditionalFormatting>
        <x14:conditionalFormatting xmlns:xm="http://schemas.microsoft.com/office/excel/2006/main">
          <x14:cfRule type="dataBar" id="{F0EA6794-9F45-431B-B15D-C99FCF9D8B84}">
            <x14:dataBar minLength="0" maxLength="100" gradient="0">
              <x14:cfvo type="autoMin"/>
              <x14:cfvo type="autoMax"/>
              <x14:negativeFillColor rgb="FFFF0000"/>
              <x14:axisColor rgb="FF000000"/>
            </x14:dataBar>
          </x14:cfRule>
          <x14:cfRule type="dataBar" id="{F417E072-FEA4-43F4-B97B-31506A639649}">
            <x14:dataBar minLength="0" maxLength="100" gradient="0">
              <x14:cfvo type="autoMin"/>
              <x14:cfvo type="autoMax"/>
              <x14:negativeFillColor rgb="FFFF0000"/>
              <x14:axisColor rgb="FF000000"/>
            </x14:dataBar>
          </x14:cfRule>
          <x14:cfRule type="dataBar" id="{1C0B55E2-627B-42CF-A2D0-07D48F6330BB}">
            <x14:dataBar minLength="0" maxLength="100" gradient="0">
              <x14:cfvo type="autoMin"/>
              <x14:cfvo type="autoMax"/>
              <x14:negativeFillColor rgb="FFFF0000"/>
              <x14:axisColor rgb="FF000000"/>
            </x14:dataBar>
          </x14:cfRule>
          <x14:cfRule type="dataBar" id="{3E3B0630-5C5D-4F23-A81C-3436509256BC}">
            <x14:dataBar minLength="0" maxLength="100" gradient="0">
              <x14:cfvo type="autoMin"/>
              <x14:cfvo type="autoMax"/>
              <x14:negativeFillColor rgb="FFFF0000"/>
              <x14:axisColor rgb="FF000000"/>
            </x14:dataBar>
          </x14:cfRule>
          <xm:sqref>K1759:K1764</xm:sqref>
        </x14:conditionalFormatting>
        <x14:conditionalFormatting xmlns:xm="http://schemas.microsoft.com/office/excel/2006/main">
          <x14:cfRule type="dataBar" id="{7E573A72-93C4-4B67-9F22-881E12710F98}">
            <x14:dataBar minLength="0" maxLength="100" gradient="0">
              <x14:cfvo type="autoMin"/>
              <x14:cfvo type="autoMax"/>
              <x14:negativeFillColor rgb="FFFF0000"/>
              <x14:axisColor rgb="FF000000"/>
            </x14:dataBar>
          </x14:cfRule>
          <x14:cfRule type="dataBar" id="{72E0F764-41ED-4589-B22F-8DC6F3149103}">
            <x14:dataBar minLength="0" maxLength="100" gradient="0">
              <x14:cfvo type="autoMin"/>
              <x14:cfvo type="autoMax"/>
              <x14:negativeFillColor rgb="FFFF0000"/>
              <x14:axisColor rgb="FF000000"/>
            </x14:dataBar>
          </x14:cfRule>
          <x14:cfRule type="dataBar" id="{107A745D-50A4-4932-9377-7CB3B6A9A9E6}">
            <x14:dataBar minLength="0" maxLength="100" gradient="0">
              <x14:cfvo type="autoMin"/>
              <x14:cfvo type="autoMax"/>
              <x14:negativeFillColor rgb="FFFF0000"/>
              <x14:axisColor rgb="FF000000"/>
            </x14:dataBar>
          </x14:cfRule>
          <x14:cfRule type="dataBar" id="{896AFD6E-5A09-4EA2-B407-8D1DC5E2E965}">
            <x14:dataBar minLength="0" maxLength="100" gradient="0">
              <x14:cfvo type="autoMin"/>
              <x14:cfvo type="autoMax"/>
              <x14:negativeFillColor rgb="FFFF0000"/>
              <x14:axisColor rgb="FF000000"/>
            </x14:dataBar>
          </x14:cfRule>
          <xm:sqref>K1766:K1767</xm:sqref>
        </x14:conditionalFormatting>
        <x14:conditionalFormatting xmlns:xm="http://schemas.microsoft.com/office/excel/2006/main">
          <x14:cfRule type="dataBar" id="{617565A9-3239-4DFD-AF2F-43F2E2202FEE}">
            <x14:dataBar minLength="0" maxLength="100" gradient="0">
              <x14:cfvo type="autoMin"/>
              <x14:cfvo type="autoMax"/>
              <x14:negativeFillColor rgb="FFFF0000"/>
              <x14:axisColor rgb="FF000000"/>
            </x14:dataBar>
          </x14:cfRule>
          <x14:cfRule type="dataBar" id="{2236E095-560B-4658-9041-49CA5922663B}">
            <x14:dataBar minLength="0" maxLength="100" gradient="0">
              <x14:cfvo type="autoMin"/>
              <x14:cfvo type="autoMax"/>
              <x14:negativeFillColor rgb="FFFF0000"/>
              <x14:axisColor rgb="FF000000"/>
            </x14:dataBar>
          </x14:cfRule>
          <x14:cfRule type="dataBar" id="{3C7A0EB8-5E1D-496F-B646-9553B1C66894}">
            <x14:dataBar minLength="0" maxLength="100" gradient="0">
              <x14:cfvo type="autoMin"/>
              <x14:cfvo type="autoMax"/>
              <x14:negativeFillColor rgb="FFFF0000"/>
              <x14:axisColor rgb="FF000000"/>
            </x14:dataBar>
          </x14:cfRule>
          <x14:cfRule type="dataBar" id="{B69B3F12-A720-4665-BA00-1385F2B75275}">
            <x14:dataBar minLength="0" maxLength="100" gradient="0">
              <x14:cfvo type="autoMin"/>
              <x14:cfvo type="autoMax"/>
              <x14:negativeFillColor rgb="FFFF0000"/>
              <x14:axisColor rgb="FF000000"/>
            </x14:dataBar>
          </x14:cfRule>
          <xm:sqref>K1769:K1771</xm:sqref>
        </x14:conditionalFormatting>
        <x14:conditionalFormatting xmlns:xm="http://schemas.microsoft.com/office/excel/2006/main">
          <x14:cfRule type="dataBar" id="{74F54FA5-7CFB-484D-8764-D86632A05792}">
            <x14:dataBar minLength="0" maxLength="100" gradient="0">
              <x14:cfvo type="autoMin"/>
              <x14:cfvo type="autoMax"/>
              <x14:negativeFillColor rgb="FFFF0000"/>
              <x14:axisColor rgb="FF000000"/>
            </x14:dataBar>
          </x14:cfRule>
          <x14:cfRule type="dataBar" id="{0F8EB66E-CD1E-4C24-A9BB-5008D9E7C276}">
            <x14:dataBar minLength="0" maxLength="100" gradient="0">
              <x14:cfvo type="autoMin"/>
              <x14:cfvo type="autoMax"/>
              <x14:negativeFillColor rgb="FFFF0000"/>
              <x14:axisColor rgb="FF000000"/>
            </x14:dataBar>
          </x14:cfRule>
          <x14:cfRule type="dataBar" id="{2BF3DE7C-B5CF-4D18-9BAF-908003AACA1D}">
            <x14:dataBar minLength="0" maxLength="100" gradient="0">
              <x14:cfvo type="autoMin"/>
              <x14:cfvo type="autoMax"/>
              <x14:negativeFillColor rgb="FFFF0000"/>
              <x14:axisColor rgb="FF000000"/>
            </x14:dataBar>
          </x14:cfRule>
          <x14:cfRule type="dataBar" id="{7B732723-BCC8-47BE-ACEC-0DC28C5E004B}">
            <x14:dataBar minLength="0" maxLength="100" gradient="0">
              <x14:cfvo type="autoMin"/>
              <x14:cfvo type="autoMax"/>
              <x14:negativeFillColor rgb="FFFF0000"/>
              <x14:axisColor rgb="FF000000"/>
            </x14:dataBar>
          </x14:cfRule>
          <xm:sqref>K1773:K1778</xm:sqref>
        </x14:conditionalFormatting>
        <x14:conditionalFormatting xmlns:xm="http://schemas.microsoft.com/office/excel/2006/main">
          <x14:cfRule type="dataBar" id="{13C2CCA2-59B9-4306-AF16-37ADF0C986B1}">
            <x14:dataBar minLength="0" maxLength="100" gradient="0">
              <x14:cfvo type="autoMin"/>
              <x14:cfvo type="autoMax"/>
              <x14:negativeFillColor rgb="FFFF0000"/>
              <x14:axisColor rgb="FF000000"/>
            </x14:dataBar>
          </x14:cfRule>
          <x14:cfRule type="dataBar" id="{2BAA4E11-D51B-4253-85EB-846D9C271ECB}">
            <x14:dataBar minLength="0" maxLength="100" gradient="0">
              <x14:cfvo type="autoMin"/>
              <x14:cfvo type="autoMax"/>
              <x14:negativeFillColor rgb="FFFF0000"/>
              <x14:axisColor rgb="FF000000"/>
            </x14:dataBar>
          </x14:cfRule>
          <x14:cfRule type="dataBar" id="{479E7DBD-8318-4D4E-9FA1-ED4EBD41F95D}">
            <x14:dataBar minLength="0" maxLength="100" gradient="0">
              <x14:cfvo type="autoMin"/>
              <x14:cfvo type="autoMax"/>
              <x14:negativeFillColor rgb="FFFF0000"/>
              <x14:axisColor rgb="FF000000"/>
            </x14:dataBar>
          </x14:cfRule>
          <x14:cfRule type="dataBar" id="{9FDA52E0-D519-4EEF-AC13-C9DD3274A70B}">
            <x14:dataBar minLength="0" maxLength="100" gradient="0">
              <x14:cfvo type="autoMin"/>
              <x14:cfvo type="autoMax"/>
              <x14:negativeFillColor rgb="FFFF0000"/>
              <x14:axisColor rgb="FF000000"/>
            </x14:dataBar>
          </x14:cfRule>
          <xm:sqref>K1780:K1796</xm:sqref>
        </x14:conditionalFormatting>
        <x14:conditionalFormatting xmlns:xm="http://schemas.microsoft.com/office/excel/2006/main">
          <x14:cfRule type="dataBar" id="{A4AE836E-B402-4A54-B525-6B57B0F8F132}">
            <x14:dataBar minLength="0" maxLength="100" gradient="0">
              <x14:cfvo type="autoMin"/>
              <x14:cfvo type="autoMax"/>
              <x14:negativeFillColor rgb="FFFF0000"/>
              <x14:axisColor rgb="FF000000"/>
            </x14:dataBar>
          </x14:cfRule>
          <x14:cfRule type="dataBar" id="{BAF13624-A079-4EC8-B0B0-CC69048441EC}">
            <x14:dataBar minLength="0" maxLength="100" gradient="0">
              <x14:cfvo type="autoMin"/>
              <x14:cfvo type="autoMax"/>
              <x14:negativeFillColor rgb="FFFF0000"/>
              <x14:axisColor rgb="FF000000"/>
            </x14:dataBar>
          </x14:cfRule>
          <x14:cfRule type="dataBar" id="{2A118471-3277-4992-9B5C-EB79734B7967}">
            <x14:dataBar minLength="0" maxLength="100" gradient="0">
              <x14:cfvo type="autoMin"/>
              <x14:cfvo type="autoMax"/>
              <x14:negativeFillColor rgb="FFFF0000"/>
              <x14:axisColor rgb="FF000000"/>
            </x14:dataBar>
          </x14:cfRule>
          <x14:cfRule type="dataBar" id="{CACFFE53-D80C-4BC2-867A-32F7F349BD81}">
            <x14:dataBar minLength="0" maxLength="100" gradient="0">
              <x14:cfvo type="autoMin"/>
              <x14:cfvo type="autoMax"/>
              <x14:negativeFillColor rgb="FFFF0000"/>
              <x14:axisColor rgb="FF000000"/>
            </x14:dataBar>
          </x14:cfRule>
          <xm:sqref>K1798:K1816</xm:sqref>
        </x14:conditionalFormatting>
        <x14:conditionalFormatting xmlns:xm="http://schemas.microsoft.com/office/excel/2006/main">
          <x14:cfRule type="dataBar" id="{31F89792-489A-4EE1-AAC0-2473935E0E33}">
            <x14:dataBar minLength="0" maxLength="100" gradient="0">
              <x14:cfvo type="autoMin"/>
              <x14:cfvo type="autoMax"/>
              <x14:negativeFillColor rgb="FFFF0000"/>
              <x14:axisColor rgb="FF000000"/>
            </x14:dataBar>
          </x14:cfRule>
          <x14:cfRule type="dataBar" id="{C919FD6B-CD3D-441A-B057-3C7BC248F387}">
            <x14:dataBar minLength="0" maxLength="100" gradient="0">
              <x14:cfvo type="autoMin"/>
              <x14:cfvo type="autoMax"/>
              <x14:negativeFillColor rgb="FFFF0000"/>
              <x14:axisColor rgb="FF000000"/>
            </x14:dataBar>
          </x14:cfRule>
          <x14:cfRule type="dataBar" id="{7E239511-220D-4BD0-9ECE-DBC77F165B63}">
            <x14:dataBar minLength="0" maxLength="100" gradient="0">
              <x14:cfvo type="autoMin"/>
              <x14:cfvo type="autoMax"/>
              <x14:negativeFillColor rgb="FFFF0000"/>
              <x14:axisColor rgb="FF000000"/>
            </x14:dataBar>
          </x14:cfRule>
          <x14:cfRule type="dataBar" id="{525AFF45-BBB5-47B0-B93F-691B7445ADB6}">
            <x14:dataBar minLength="0" maxLength="100" gradient="0">
              <x14:cfvo type="autoMin"/>
              <x14:cfvo type="autoMax"/>
              <x14:negativeFillColor rgb="FFFF0000"/>
              <x14:axisColor rgb="FF000000"/>
            </x14:dataBar>
          </x14:cfRule>
          <xm:sqref>K1818:K1829</xm:sqref>
        </x14:conditionalFormatting>
        <x14:conditionalFormatting xmlns:xm="http://schemas.microsoft.com/office/excel/2006/main">
          <x14:cfRule type="dataBar" id="{45A842BC-EF34-4BD2-AD52-FD01019CFB46}">
            <x14:dataBar minLength="0" maxLength="100" gradient="0">
              <x14:cfvo type="autoMin"/>
              <x14:cfvo type="autoMax"/>
              <x14:negativeFillColor rgb="FFFF0000"/>
              <x14:axisColor rgb="FF000000"/>
            </x14:dataBar>
          </x14:cfRule>
          <x14:cfRule type="dataBar" id="{9FF38AE3-2F90-43F2-9091-B3B9D199F6B9}">
            <x14:dataBar minLength="0" maxLength="100" gradient="0">
              <x14:cfvo type="autoMin"/>
              <x14:cfvo type="autoMax"/>
              <x14:negativeFillColor rgb="FFFF0000"/>
              <x14:axisColor rgb="FF000000"/>
            </x14:dataBar>
          </x14:cfRule>
          <x14:cfRule type="dataBar" id="{273D2ECD-0B4C-4A66-89FA-110358DBBC49}">
            <x14:dataBar minLength="0" maxLength="100" gradient="0">
              <x14:cfvo type="autoMin"/>
              <x14:cfvo type="autoMax"/>
              <x14:negativeFillColor rgb="FFFF0000"/>
              <x14:axisColor rgb="FF000000"/>
            </x14:dataBar>
          </x14:cfRule>
          <x14:cfRule type="dataBar" id="{2BE9887C-5E7A-4A82-8A08-7CF6BC52105A}">
            <x14:dataBar minLength="0" maxLength="100" gradient="0">
              <x14:cfvo type="autoMin"/>
              <x14:cfvo type="autoMax"/>
              <x14:negativeFillColor rgb="FFFF0000"/>
              <x14:axisColor rgb="FF000000"/>
            </x14:dataBar>
          </x14:cfRule>
          <xm:sqref>K1832:K1839</xm:sqref>
        </x14:conditionalFormatting>
        <x14:conditionalFormatting xmlns:xm="http://schemas.microsoft.com/office/excel/2006/main">
          <x14:cfRule type="dataBar" id="{1094FB89-20B3-4935-AF6B-CD12554E7268}">
            <x14:dataBar minLength="0" maxLength="100" gradient="0">
              <x14:cfvo type="autoMin"/>
              <x14:cfvo type="autoMax"/>
              <x14:negativeFillColor rgb="FFFF0000"/>
              <x14:axisColor rgb="FF000000"/>
            </x14:dataBar>
          </x14:cfRule>
          <x14:cfRule type="dataBar" id="{8A65DB04-E078-40A5-A057-88A25FBE2F75}">
            <x14:dataBar minLength="0" maxLength="100" gradient="0">
              <x14:cfvo type="autoMin"/>
              <x14:cfvo type="autoMax"/>
              <x14:negativeFillColor rgb="FFFF0000"/>
              <x14:axisColor rgb="FF000000"/>
            </x14:dataBar>
          </x14:cfRule>
          <x14:cfRule type="dataBar" id="{0BBF2232-624E-4095-9B0E-906BFFBCB9FC}">
            <x14:dataBar minLength="0" maxLength="100" gradient="0">
              <x14:cfvo type="autoMin"/>
              <x14:cfvo type="autoMax"/>
              <x14:negativeFillColor rgb="FFFF0000"/>
              <x14:axisColor rgb="FF000000"/>
            </x14:dataBar>
          </x14:cfRule>
          <x14:cfRule type="dataBar" id="{7CFB66D2-9837-499B-A314-17D6C0706AC0}">
            <x14:dataBar minLength="0" maxLength="100" gradient="0">
              <x14:cfvo type="autoMin"/>
              <x14:cfvo type="autoMax"/>
              <x14:negativeFillColor rgb="FFFF0000"/>
              <x14:axisColor rgb="FF000000"/>
            </x14:dataBar>
          </x14:cfRule>
          <xm:sqref>K1841:K1851</xm:sqref>
        </x14:conditionalFormatting>
        <x14:conditionalFormatting xmlns:xm="http://schemas.microsoft.com/office/excel/2006/main">
          <x14:cfRule type="dataBar" id="{41A03510-A2EC-4361-BA11-583F314A4DB3}">
            <x14:dataBar minLength="0" maxLength="100" gradient="0">
              <x14:cfvo type="autoMin"/>
              <x14:cfvo type="autoMax"/>
              <x14:negativeFillColor rgb="FFFF0000"/>
              <x14:axisColor rgb="FF000000"/>
            </x14:dataBar>
          </x14:cfRule>
          <x14:cfRule type="dataBar" id="{3B044AAE-ED18-49B7-BCCD-BC0E8AB44EB0}">
            <x14:dataBar minLength="0" maxLength="100" gradient="0">
              <x14:cfvo type="autoMin"/>
              <x14:cfvo type="autoMax"/>
              <x14:negativeFillColor rgb="FFFF0000"/>
              <x14:axisColor rgb="FF000000"/>
            </x14:dataBar>
          </x14:cfRule>
          <x14:cfRule type="dataBar" id="{EAAB2F0D-F4C3-4E91-A89E-3E8DEE9D9D67}">
            <x14:dataBar minLength="0" maxLength="100" gradient="0">
              <x14:cfvo type="autoMin"/>
              <x14:cfvo type="autoMax"/>
              <x14:negativeFillColor rgb="FFFF0000"/>
              <x14:axisColor rgb="FF000000"/>
            </x14:dataBar>
          </x14:cfRule>
          <x14:cfRule type="dataBar" id="{57651129-CF96-43A8-AA4B-83793F91B03A}">
            <x14:dataBar minLength="0" maxLength="100" gradient="0">
              <x14:cfvo type="autoMin"/>
              <x14:cfvo type="autoMax"/>
              <x14:negativeFillColor rgb="FFFF0000"/>
              <x14:axisColor rgb="FF000000"/>
            </x14:dataBar>
          </x14:cfRule>
          <xm:sqref>K1853:K1856</xm:sqref>
        </x14:conditionalFormatting>
        <x14:conditionalFormatting xmlns:xm="http://schemas.microsoft.com/office/excel/2006/main">
          <x14:cfRule type="dataBar" id="{45C2A0F5-E9E5-426E-A1D8-4B3AACB90005}">
            <x14:dataBar minLength="0" maxLength="100" gradient="0">
              <x14:cfvo type="autoMin"/>
              <x14:cfvo type="autoMax"/>
              <x14:negativeFillColor rgb="FFFF0000"/>
              <x14:axisColor rgb="FF000000"/>
            </x14:dataBar>
          </x14:cfRule>
          <x14:cfRule type="dataBar" id="{C8C4CB8F-C1F1-4853-BF61-A72FBBDE5FB9}">
            <x14:dataBar minLength="0" maxLength="100" gradient="0">
              <x14:cfvo type="autoMin"/>
              <x14:cfvo type="autoMax"/>
              <x14:negativeFillColor rgb="FFFF0000"/>
              <x14:axisColor rgb="FF000000"/>
            </x14:dataBar>
          </x14:cfRule>
          <x14:cfRule type="dataBar" id="{AB4EBC68-153F-45B5-B6AD-3AFA8EC774BF}">
            <x14:dataBar minLength="0" maxLength="100" gradient="0">
              <x14:cfvo type="autoMin"/>
              <x14:cfvo type="autoMax"/>
              <x14:negativeFillColor rgb="FFFF0000"/>
              <x14:axisColor rgb="FF000000"/>
            </x14:dataBar>
          </x14:cfRule>
          <x14:cfRule type="dataBar" id="{BA89141D-FE59-4483-BD2A-DD8827D8EBF0}">
            <x14:dataBar minLength="0" maxLength="100" gradient="0">
              <x14:cfvo type="autoMin"/>
              <x14:cfvo type="autoMax"/>
              <x14:negativeFillColor rgb="FFFF0000"/>
              <x14:axisColor rgb="FF000000"/>
            </x14:dataBar>
          </x14:cfRule>
          <xm:sqref>K1858:K1891</xm:sqref>
        </x14:conditionalFormatting>
        <x14:conditionalFormatting xmlns:xm="http://schemas.microsoft.com/office/excel/2006/main">
          <x14:cfRule type="dataBar" id="{C616917C-1C38-435E-B69F-1899CF01E70D}">
            <x14:dataBar minLength="0" maxLength="100" gradient="0">
              <x14:cfvo type="autoMin"/>
              <x14:cfvo type="autoMax"/>
              <x14:negativeFillColor rgb="FFFF0000"/>
              <x14:axisColor rgb="FF000000"/>
            </x14:dataBar>
          </x14:cfRule>
          <x14:cfRule type="dataBar" id="{FAD7BF86-250F-4CB6-88B0-B937E1C86643}">
            <x14:dataBar minLength="0" maxLength="100" gradient="0">
              <x14:cfvo type="autoMin"/>
              <x14:cfvo type="autoMax"/>
              <x14:negativeFillColor rgb="FFFF0000"/>
              <x14:axisColor rgb="FF000000"/>
            </x14:dataBar>
          </x14:cfRule>
          <x14:cfRule type="dataBar" id="{5124E9FB-1B69-4A4C-A946-A228654A50C5}">
            <x14:dataBar minLength="0" maxLength="100" gradient="0">
              <x14:cfvo type="autoMin"/>
              <x14:cfvo type="autoMax"/>
              <x14:negativeFillColor rgb="FFFF0000"/>
              <x14:axisColor rgb="FF000000"/>
            </x14:dataBar>
          </x14:cfRule>
          <x14:cfRule type="dataBar" id="{8B19CB41-2748-4520-8124-03932B194BFC}">
            <x14:dataBar minLength="0" maxLength="100" gradient="0">
              <x14:cfvo type="autoMin"/>
              <x14:cfvo type="autoMax"/>
              <x14:negativeFillColor rgb="FFFF0000"/>
              <x14:axisColor rgb="FF000000"/>
            </x14:dataBar>
          </x14:cfRule>
          <xm:sqref>K1893:K1906</xm:sqref>
        </x14:conditionalFormatting>
        <x14:conditionalFormatting xmlns:xm="http://schemas.microsoft.com/office/excel/2006/main">
          <x14:cfRule type="dataBar" id="{F2D2C69D-E406-4A53-9551-27BE82B45F1E}">
            <x14:dataBar minLength="0" maxLength="100" gradient="0">
              <x14:cfvo type="autoMin"/>
              <x14:cfvo type="autoMax"/>
              <x14:negativeFillColor rgb="FFFF0000"/>
              <x14:axisColor rgb="FF000000"/>
            </x14:dataBar>
          </x14:cfRule>
          <x14:cfRule type="dataBar" id="{9D6924EF-7BF7-40A0-BB6E-D0D64A8CAFAC}">
            <x14:dataBar minLength="0" maxLength="100" gradient="0">
              <x14:cfvo type="autoMin"/>
              <x14:cfvo type="autoMax"/>
              <x14:negativeFillColor rgb="FFFF0000"/>
              <x14:axisColor rgb="FF000000"/>
            </x14:dataBar>
          </x14:cfRule>
          <x14:cfRule type="dataBar" id="{6C021EA9-220C-4161-8844-A0796D8B190C}">
            <x14:dataBar minLength="0" maxLength="100" gradient="0">
              <x14:cfvo type="autoMin"/>
              <x14:cfvo type="autoMax"/>
              <x14:negativeFillColor rgb="FFFF0000"/>
              <x14:axisColor rgb="FF000000"/>
            </x14:dataBar>
          </x14:cfRule>
          <x14:cfRule type="dataBar" id="{D670BEB3-41EF-43DF-A4B2-012C31497582}">
            <x14:dataBar minLength="0" maxLength="100" gradient="0">
              <x14:cfvo type="autoMin"/>
              <x14:cfvo type="autoMax"/>
              <x14:negativeFillColor rgb="FFFF0000"/>
              <x14:axisColor rgb="FF000000"/>
            </x14:dataBar>
          </x14:cfRule>
          <xm:sqref>K1908:K1916</xm:sqref>
        </x14:conditionalFormatting>
        <x14:conditionalFormatting xmlns:xm="http://schemas.microsoft.com/office/excel/2006/main">
          <x14:cfRule type="dataBar" id="{2F7C8354-BF5E-4B33-B02D-31A942822E51}">
            <x14:dataBar minLength="0" maxLength="100" gradient="0">
              <x14:cfvo type="autoMin"/>
              <x14:cfvo type="autoMax"/>
              <x14:negativeFillColor rgb="FFFF0000"/>
              <x14:axisColor rgb="FF000000"/>
            </x14:dataBar>
          </x14:cfRule>
          <x14:cfRule type="dataBar" id="{EFBEEA91-F0C1-4481-9673-A0EA4C11A0E8}">
            <x14:dataBar minLength="0" maxLength="100" gradient="0">
              <x14:cfvo type="autoMin"/>
              <x14:cfvo type="autoMax"/>
              <x14:negativeFillColor rgb="FFFF0000"/>
              <x14:axisColor rgb="FF000000"/>
            </x14:dataBar>
          </x14:cfRule>
          <x14:cfRule type="dataBar" id="{65B1196E-324C-4928-B9F0-11DF31705D04}">
            <x14:dataBar minLength="0" maxLength="100" gradient="0">
              <x14:cfvo type="autoMin"/>
              <x14:cfvo type="autoMax"/>
              <x14:negativeFillColor rgb="FFFF0000"/>
              <x14:axisColor rgb="FF000000"/>
            </x14:dataBar>
          </x14:cfRule>
          <x14:cfRule type="dataBar" id="{9C5F28BB-53CB-4E98-8968-4767AF5EB8D4}">
            <x14:dataBar minLength="0" maxLength="100" gradient="0">
              <x14:cfvo type="autoMin"/>
              <x14:cfvo type="autoMax"/>
              <x14:negativeFillColor rgb="FFFF0000"/>
              <x14:axisColor rgb="FF000000"/>
            </x14:dataBar>
          </x14:cfRule>
          <xm:sqref>K1918:K1921</xm:sqref>
        </x14:conditionalFormatting>
        <x14:conditionalFormatting xmlns:xm="http://schemas.microsoft.com/office/excel/2006/main">
          <x14:cfRule type="dataBar" id="{C8CF6CA0-39E2-404B-9B46-31DC9F8793D6}">
            <x14:dataBar minLength="0" maxLength="100" gradient="0">
              <x14:cfvo type="autoMin"/>
              <x14:cfvo type="autoMax"/>
              <x14:negativeFillColor rgb="FFFF0000"/>
              <x14:axisColor rgb="FF000000"/>
            </x14:dataBar>
          </x14:cfRule>
          <x14:cfRule type="dataBar" id="{A38ECBCC-3BDE-4146-92D5-25D14D1F86A3}">
            <x14:dataBar minLength="0" maxLength="100" gradient="0">
              <x14:cfvo type="autoMin"/>
              <x14:cfvo type="autoMax"/>
              <x14:negativeFillColor rgb="FFFF0000"/>
              <x14:axisColor rgb="FF000000"/>
            </x14:dataBar>
          </x14:cfRule>
          <x14:cfRule type="dataBar" id="{1EFE3953-70C3-4071-868C-8A016D4F6BEA}">
            <x14:dataBar minLength="0" maxLength="100" gradient="0">
              <x14:cfvo type="autoMin"/>
              <x14:cfvo type="autoMax"/>
              <x14:negativeFillColor rgb="FFFF0000"/>
              <x14:axisColor rgb="FF000000"/>
            </x14:dataBar>
          </x14:cfRule>
          <x14:cfRule type="dataBar" id="{186CBCDE-FD65-458A-BEFE-1F2915EE68DE}">
            <x14:dataBar minLength="0" maxLength="100" gradient="0">
              <x14:cfvo type="autoMin"/>
              <x14:cfvo type="autoMax"/>
              <x14:negativeFillColor rgb="FFFF0000"/>
              <x14:axisColor rgb="FF000000"/>
            </x14:dataBar>
          </x14:cfRule>
          <xm:sqref>K1924:K1996</xm:sqref>
        </x14:conditionalFormatting>
        <x14:conditionalFormatting xmlns:xm="http://schemas.microsoft.com/office/excel/2006/main">
          <x14:cfRule type="dataBar" id="{2093E2BF-E11F-4C23-B761-01060B39FB31}">
            <x14:dataBar minLength="0" maxLength="100" gradient="0">
              <x14:cfvo type="autoMin"/>
              <x14:cfvo type="autoMax"/>
              <x14:negativeFillColor rgb="FFFF0000"/>
              <x14:axisColor rgb="FF000000"/>
            </x14:dataBar>
          </x14:cfRule>
          <x14:cfRule type="dataBar" id="{793A31D4-BC89-4F83-91C3-94F400A6C4BD}">
            <x14:dataBar minLength="0" maxLength="100" gradient="0">
              <x14:cfvo type="autoMin"/>
              <x14:cfvo type="autoMax"/>
              <x14:negativeFillColor rgb="FFFF0000"/>
              <x14:axisColor rgb="FF000000"/>
            </x14:dataBar>
          </x14:cfRule>
          <x14:cfRule type="dataBar" id="{9664F6EC-E02F-4860-B700-EF75C54518F3}">
            <x14:dataBar minLength="0" maxLength="100" gradient="0">
              <x14:cfvo type="autoMin"/>
              <x14:cfvo type="autoMax"/>
              <x14:negativeFillColor rgb="FFFF0000"/>
              <x14:axisColor rgb="FF000000"/>
            </x14:dataBar>
          </x14:cfRule>
          <x14:cfRule type="dataBar" id="{793CC242-2CAF-455D-8D12-98B70A6021D3}">
            <x14:dataBar minLength="0" maxLength="100" gradient="0">
              <x14:cfvo type="autoMin"/>
              <x14:cfvo type="autoMax"/>
              <x14:negativeFillColor rgb="FFFF0000"/>
              <x14:axisColor rgb="FF000000"/>
            </x14:dataBar>
          </x14:cfRule>
          <xm:sqref>K1998:K2004</xm:sqref>
        </x14:conditionalFormatting>
        <x14:conditionalFormatting xmlns:xm="http://schemas.microsoft.com/office/excel/2006/main">
          <x14:cfRule type="dataBar" id="{BE5406E0-A8CD-46B9-9282-2959198CBF44}">
            <x14:dataBar minLength="0" maxLength="100" gradient="0">
              <x14:cfvo type="autoMin"/>
              <x14:cfvo type="autoMax"/>
              <x14:negativeFillColor rgb="FFFF0000"/>
              <x14:axisColor rgb="FF000000"/>
            </x14:dataBar>
          </x14:cfRule>
          <x14:cfRule type="dataBar" id="{4CA995C4-5DA6-4D4E-8717-B3FDED82E005}">
            <x14:dataBar minLength="0" maxLength="100" gradient="0">
              <x14:cfvo type="autoMin"/>
              <x14:cfvo type="autoMax"/>
              <x14:negativeFillColor rgb="FFFF0000"/>
              <x14:axisColor rgb="FF000000"/>
            </x14:dataBar>
          </x14:cfRule>
          <x14:cfRule type="dataBar" id="{85AF28FA-AC33-4FFE-9A9D-04C67A35223C}">
            <x14:dataBar minLength="0" maxLength="100" gradient="0">
              <x14:cfvo type="autoMin"/>
              <x14:cfvo type="autoMax"/>
              <x14:negativeFillColor rgb="FFFF0000"/>
              <x14:axisColor rgb="FF000000"/>
            </x14:dataBar>
          </x14:cfRule>
          <x14:cfRule type="dataBar" id="{1E5F35B0-6257-4238-B470-A59C09607088}">
            <x14:dataBar minLength="0" maxLength="100" gradient="0">
              <x14:cfvo type="autoMin"/>
              <x14:cfvo type="autoMax"/>
              <x14:negativeFillColor rgb="FFFF0000"/>
              <x14:axisColor rgb="FF000000"/>
            </x14:dataBar>
          </x14:cfRule>
          <xm:sqref>K2006:K2079</xm:sqref>
        </x14:conditionalFormatting>
        <x14:conditionalFormatting xmlns:xm="http://schemas.microsoft.com/office/excel/2006/main">
          <x14:cfRule type="dataBar" id="{E08C76CD-5A9A-4D1F-94F5-72966C97EF73}">
            <x14:dataBar minLength="0" maxLength="100" gradient="0">
              <x14:cfvo type="autoMin"/>
              <x14:cfvo type="autoMax"/>
              <x14:negativeFillColor rgb="FFFF0000"/>
              <x14:axisColor rgb="FF000000"/>
            </x14:dataBar>
          </x14:cfRule>
          <x14:cfRule type="dataBar" id="{778D8531-CEA9-4FF2-84EB-0778660DBA44}">
            <x14:dataBar minLength="0" maxLength="100" gradient="0">
              <x14:cfvo type="autoMin"/>
              <x14:cfvo type="autoMax"/>
              <x14:negativeFillColor rgb="FFFF0000"/>
              <x14:axisColor rgb="FF000000"/>
            </x14:dataBar>
          </x14:cfRule>
          <x14:cfRule type="dataBar" id="{78B6AAC3-5505-4967-A5C4-961459502C74}">
            <x14:dataBar minLength="0" maxLength="100" gradient="0">
              <x14:cfvo type="autoMin"/>
              <x14:cfvo type="autoMax"/>
              <x14:negativeFillColor rgb="FFFF0000"/>
              <x14:axisColor rgb="FF000000"/>
            </x14:dataBar>
          </x14:cfRule>
          <x14:cfRule type="dataBar" id="{27FF625B-8707-408D-8E39-24493078F91D}">
            <x14:dataBar minLength="0" maxLength="100" gradient="0">
              <x14:cfvo type="autoMin"/>
              <x14:cfvo type="autoMax"/>
              <x14:negativeFillColor rgb="FFFF0000"/>
              <x14:axisColor rgb="FF000000"/>
            </x14:dataBar>
          </x14:cfRule>
          <xm:sqref>K2081:K2083</xm:sqref>
        </x14:conditionalFormatting>
        <x14:conditionalFormatting xmlns:xm="http://schemas.microsoft.com/office/excel/2006/main">
          <x14:cfRule type="dataBar" id="{85D9F27B-CF47-4FE5-AED2-AD7E4A5AFEF5}">
            <x14:dataBar minLength="0" maxLength="100" gradient="0">
              <x14:cfvo type="autoMin"/>
              <x14:cfvo type="autoMax"/>
              <x14:negativeFillColor rgb="FFFF0000"/>
              <x14:axisColor rgb="FF000000"/>
            </x14:dataBar>
          </x14:cfRule>
          <x14:cfRule type="dataBar" id="{F43A0B73-A56F-44B9-8CBC-A18F70320D47}">
            <x14:dataBar minLength="0" maxLength="100" gradient="0">
              <x14:cfvo type="autoMin"/>
              <x14:cfvo type="autoMax"/>
              <x14:negativeFillColor rgb="FFFF0000"/>
              <x14:axisColor rgb="FF000000"/>
            </x14:dataBar>
          </x14:cfRule>
          <x14:cfRule type="dataBar" id="{848406AE-25F5-4E61-945A-54EA70BF4C92}">
            <x14:dataBar minLength="0" maxLength="100" gradient="0">
              <x14:cfvo type="autoMin"/>
              <x14:cfvo type="autoMax"/>
              <x14:negativeFillColor rgb="FFFF0000"/>
              <x14:axisColor rgb="FF000000"/>
            </x14:dataBar>
          </x14:cfRule>
          <x14:cfRule type="dataBar" id="{15EFCF47-D6DD-4C54-ABC2-EF1A5BEB9133}">
            <x14:dataBar minLength="0" maxLength="100" gradient="0">
              <x14:cfvo type="autoMin"/>
              <x14:cfvo type="autoMax"/>
              <x14:negativeFillColor rgb="FFFF0000"/>
              <x14:axisColor rgb="FF000000"/>
            </x14:dataBar>
          </x14:cfRule>
          <xm:sqref>K2085:K2092</xm:sqref>
        </x14:conditionalFormatting>
        <x14:conditionalFormatting xmlns:xm="http://schemas.microsoft.com/office/excel/2006/main">
          <x14:cfRule type="dataBar" id="{F7B90E30-A16B-42D1-8AED-E6A4C239C190}">
            <x14:dataBar minLength="0" maxLength="100" gradient="0">
              <x14:cfvo type="autoMin"/>
              <x14:cfvo type="autoMax"/>
              <x14:negativeFillColor rgb="FFFF0000"/>
              <x14:axisColor rgb="FF000000"/>
            </x14:dataBar>
          </x14:cfRule>
          <x14:cfRule type="dataBar" id="{9534DA73-6ACD-4618-A075-45686FDBD0FD}">
            <x14:dataBar minLength="0" maxLength="100" gradient="0">
              <x14:cfvo type="autoMin"/>
              <x14:cfvo type="autoMax"/>
              <x14:negativeFillColor rgb="FFFF0000"/>
              <x14:axisColor rgb="FF000000"/>
            </x14:dataBar>
          </x14:cfRule>
          <x14:cfRule type="dataBar" id="{D6890AD9-C5DA-4C16-A372-799391157FAD}">
            <x14:dataBar minLength="0" maxLength="100" gradient="0">
              <x14:cfvo type="autoMin"/>
              <x14:cfvo type="autoMax"/>
              <x14:negativeFillColor rgb="FFFF0000"/>
              <x14:axisColor rgb="FF000000"/>
            </x14:dataBar>
          </x14:cfRule>
          <x14:cfRule type="dataBar" id="{404DF8FB-BEFE-468E-8121-F5C7B693D6A3}">
            <x14:dataBar minLength="0" maxLength="100" gradient="0">
              <x14:cfvo type="autoMin"/>
              <x14:cfvo type="autoMax"/>
              <x14:negativeFillColor rgb="FFFF0000"/>
              <x14:axisColor rgb="FF000000"/>
            </x14:dataBar>
          </x14:cfRule>
          <xm:sqref>K2094:K2098</xm:sqref>
        </x14:conditionalFormatting>
        <x14:conditionalFormatting xmlns:xm="http://schemas.microsoft.com/office/excel/2006/main">
          <x14:cfRule type="dataBar" id="{91B3B5D3-ECD1-4353-A818-EE2763BAD88E}">
            <x14:dataBar minLength="0" maxLength="100" gradient="0">
              <x14:cfvo type="autoMin"/>
              <x14:cfvo type="autoMax"/>
              <x14:negativeFillColor rgb="FFFF0000"/>
              <x14:axisColor rgb="FF000000"/>
            </x14:dataBar>
          </x14:cfRule>
          <x14:cfRule type="dataBar" id="{A6304B43-D9B0-4B9A-8951-A36FE9E1BF81}">
            <x14:dataBar minLength="0" maxLength="100" gradient="0">
              <x14:cfvo type="autoMin"/>
              <x14:cfvo type="autoMax"/>
              <x14:negativeFillColor rgb="FFFF0000"/>
              <x14:axisColor rgb="FF000000"/>
            </x14:dataBar>
          </x14:cfRule>
          <x14:cfRule type="dataBar" id="{8CDD9050-EF46-407C-B1FE-9DFEB36D54E1}">
            <x14:dataBar minLength="0" maxLength="100" gradient="0">
              <x14:cfvo type="autoMin"/>
              <x14:cfvo type="autoMax"/>
              <x14:negativeFillColor rgb="FFFF0000"/>
              <x14:axisColor rgb="FF000000"/>
            </x14:dataBar>
          </x14:cfRule>
          <x14:cfRule type="dataBar" id="{A6362D11-FB45-431C-9426-6028695BA5ED}">
            <x14:dataBar minLength="0" maxLength="100" gradient="0">
              <x14:cfvo type="autoMin"/>
              <x14:cfvo type="autoMax"/>
              <x14:negativeFillColor rgb="FFFF0000"/>
              <x14:axisColor rgb="FF000000"/>
            </x14:dataBar>
          </x14:cfRule>
          <xm:sqref>K2099 K2093 K2127 K2131 K2149</xm:sqref>
        </x14:conditionalFormatting>
        <x14:conditionalFormatting xmlns:xm="http://schemas.microsoft.com/office/excel/2006/main">
          <x14:cfRule type="dataBar" id="{DDFFF1AC-AA12-4D16-B8F4-2CF39C374965}">
            <x14:dataBar minLength="0" maxLength="100" gradient="0">
              <x14:cfvo type="autoMin"/>
              <x14:cfvo type="autoMax"/>
              <x14:negativeFillColor rgb="FFFF0000"/>
              <x14:axisColor rgb="FF000000"/>
            </x14:dataBar>
          </x14:cfRule>
          <x14:cfRule type="dataBar" id="{4E04EAE8-54BC-4C85-84E6-2FA03AD47922}">
            <x14:dataBar minLength="0" maxLength="100" gradient="0">
              <x14:cfvo type="autoMin"/>
              <x14:cfvo type="autoMax"/>
              <x14:negativeFillColor rgb="FFFF0000"/>
              <x14:axisColor rgb="FF000000"/>
            </x14:dataBar>
          </x14:cfRule>
          <x14:cfRule type="dataBar" id="{26A70B04-48CC-4A31-8684-B371CF97B378}">
            <x14:dataBar minLength="0" maxLength="100" gradient="0">
              <x14:cfvo type="autoMin"/>
              <x14:cfvo type="autoMax"/>
              <x14:negativeFillColor rgb="FFFF0000"/>
              <x14:axisColor rgb="FF000000"/>
            </x14:dataBar>
          </x14:cfRule>
          <x14:cfRule type="dataBar" id="{11C6ADCE-A559-41B9-AAC7-D17B528A1E79}">
            <x14:dataBar minLength="0" maxLength="100" gradient="0">
              <x14:cfvo type="autoMin"/>
              <x14:cfvo type="autoMax"/>
              <x14:negativeFillColor rgb="FFFF0000"/>
              <x14:axisColor rgb="FF000000"/>
            </x14:dataBar>
          </x14:cfRule>
          <xm:sqref>K2100:K2126</xm:sqref>
        </x14:conditionalFormatting>
        <x14:conditionalFormatting xmlns:xm="http://schemas.microsoft.com/office/excel/2006/main">
          <x14:cfRule type="dataBar" id="{C9FEAA00-4B21-41AB-A9DE-463ED1D9B297}">
            <x14:dataBar minLength="0" maxLength="100" gradient="0">
              <x14:cfvo type="autoMin"/>
              <x14:cfvo type="autoMax"/>
              <x14:negativeFillColor rgb="FFFF0000"/>
              <x14:axisColor rgb="FF000000"/>
            </x14:dataBar>
          </x14:cfRule>
          <x14:cfRule type="dataBar" id="{88B91927-37A2-4A63-B0C1-0877D1B5ABFB}">
            <x14:dataBar minLength="0" maxLength="100" gradient="0">
              <x14:cfvo type="autoMin"/>
              <x14:cfvo type="autoMax"/>
              <x14:negativeFillColor rgb="FFFF0000"/>
              <x14:axisColor rgb="FF000000"/>
            </x14:dataBar>
          </x14:cfRule>
          <x14:cfRule type="dataBar" id="{E10269BE-6DE9-4905-BFC2-18A36A328E2B}">
            <x14:dataBar minLength="0" maxLength="100" gradient="0">
              <x14:cfvo type="autoMin"/>
              <x14:cfvo type="autoMax"/>
              <x14:negativeFillColor rgb="FFFF0000"/>
              <x14:axisColor rgb="FF000000"/>
            </x14:dataBar>
          </x14:cfRule>
          <x14:cfRule type="dataBar" id="{926030C6-5D0A-44C7-AE5D-6236F66443D6}">
            <x14:dataBar minLength="0" maxLength="100" gradient="0">
              <x14:cfvo type="autoMin"/>
              <x14:cfvo type="autoMax"/>
              <x14:negativeFillColor rgb="FFFF0000"/>
              <x14:axisColor rgb="FF000000"/>
            </x14:dataBar>
          </x14:cfRule>
          <xm:sqref>K2128:K2130</xm:sqref>
        </x14:conditionalFormatting>
        <x14:conditionalFormatting xmlns:xm="http://schemas.microsoft.com/office/excel/2006/main">
          <x14:cfRule type="dataBar" id="{3912ACC4-8A7A-4F37-B6AE-A2A43B9D050E}">
            <x14:dataBar minLength="0" maxLength="100" gradient="0">
              <x14:cfvo type="autoMin"/>
              <x14:cfvo type="autoMax"/>
              <x14:negativeFillColor rgb="FFFF0000"/>
              <x14:axisColor rgb="FF000000"/>
            </x14:dataBar>
          </x14:cfRule>
          <x14:cfRule type="dataBar" id="{0B66BFFE-5741-4B6F-B3FC-3D05A37340AA}">
            <x14:dataBar minLength="0" maxLength="100" gradient="0">
              <x14:cfvo type="autoMin"/>
              <x14:cfvo type="autoMax"/>
              <x14:negativeFillColor rgb="FFFF0000"/>
              <x14:axisColor rgb="FF000000"/>
            </x14:dataBar>
          </x14:cfRule>
          <x14:cfRule type="dataBar" id="{7E41D9DA-B897-47CB-8B4A-0EE8F7A1536A}">
            <x14:dataBar minLength="0" maxLength="100" gradient="0">
              <x14:cfvo type="autoMin"/>
              <x14:cfvo type="autoMax"/>
              <x14:negativeFillColor rgb="FFFF0000"/>
              <x14:axisColor rgb="FF000000"/>
            </x14:dataBar>
          </x14:cfRule>
          <x14:cfRule type="dataBar" id="{D0897523-C0E7-4192-8722-7C63B0D8350E}">
            <x14:dataBar minLength="0" maxLength="100" gradient="0">
              <x14:cfvo type="autoMin"/>
              <x14:cfvo type="autoMax"/>
              <x14:negativeFillColor rgb="FFFF0000"/>
              <x14:axisColor rgb="FF000000"/>
            </x14:dataBar>
          </x14:cfRule>
          <xm:sqref>K2132:K2148</xm:sqref>
        </x14:conditionalFormatting>
        <x14:conditionalFormatting xmlns:xm="http://schemas.microsoft.com/office/excel/2006/main">
          <x14:cfRule type="dataBar" id="{49D50562-010E-457E-9F46-10086B72CEBC}">
            <x14:dataBar minLength="0" maxLength="100" gradient="0">
              <x14:cfvo type="autoMin"/>
              <x14:cfvo type="autoMax"/>
              <x14:negativeFillColor rgb="FFFF0000"/>
              <x14:axisColor rgb="FF000000"/>
            </x14:dataBar>
          </x14:cfRule>
          <x14:cfRule type="dataBar" id="{CD2AAC8E-5977-4F62-B2EA-6A72173BB94B}">
            <x14:dataBar minLength="0" maxLength="100" gradient="0">
              <x14:cfvo type="autoMin"/>
              <x14:cfvo type="autoMax"/>
              <x14:negativeFillColor rgb="FFFF0000"/>
              <x14:axisColor rgb="FF000000"/>
            </x14:dataBar>
          </x14:cfRule>
          <x14:cfRule type="dataBar" id="{2B8CFC7C-4058-4DF6-B9B0-F30B0F81CEFC}">
            <x14:dataBar minLength="0" maxLength="100" gradient="0">
              <x14:cfvo type="autoMin"/>
              <x14:cfvo type="autoMax"/>
              <x14:negativeFillColor rgb="FFFF0000"/>
              <x14:axisColor rgb="FF000000"/>
            </x14:dataBar>
          </x14:cfRule>
          <x14:cfRule type="dataBar" id="{725E05D3-52FA-4292-8BCA-964231A051A5}">
            <x14:dataBar minLength="0" maxLength="100" gradient="0">
              <x14:cfvo type="autoMin"/>
              <x14:cfvo type="autoMax"/>
              <x14:negativeFillColor rgb="FFFF0000"/>
              <x14:axisColor rgb="FF000000"/>
            </x14:dataBar>
          </x14:cfRule>
          <xm:sqref>K2150:K2152</xm:sqref>
        </x14:conditionalFormatting>
        <x14:conditionalFormatting xmlns:xm="http://schemas.microsoft.com/office/excel/2006/main">
          <x14:cfRule type="dataBar" id="{BF26FC66-B2CD-4C25-AAEF-7551B882793D}">
            <x14:dataBar minLength="0" maxLength="100" gradient="0">
              <x14:cfvo type="autoMin"/>
              <x14:cfvo type="autoMax"/>
              <x14:negativeFillColor rgb="FFFF0000"/>
              <x14:axisColor rgb="FF000000"/>
            </x14:dataBar>
          </x14:cfRule>
          <x14:cfRule type="dataBar" id="{C2F4A631-A27D-4B1A-92C8-BED8DE2D7FC9}">
            <x14:dataBar minLength="0" maxLength="100" gradient="0">
              <x14:cfvo type="autoMin"/>
              <x14:cfvo type="autoMax"/>
              <x14:negativeFillColor rgb="FFFF0000"/>
              <x14:axisColor rgb="FF000000"/>
            </x14:dataBar>
          </x14:cfRule>
          <x14:cfRule type="dataBar" id="{117D9692-50E9-4CD5-8D6E-886194165AAA}">
            <x14:dataBar minLength="0" maxLength="100" gradient="0">
              <x14:cfvo type="autoMin"/>
              <x14:cfvo type="autoMax"/>
              <x14:negativeFillColor rgb="FFFF0000"/>
              <x14:axisColor rgb="FF000000"/>
            </x14:dataBar>
          </x14:cfRule>
          <x14:cfRule type="dataBar" id="{A78DCA4C-87AC-41B4-B820-42D675F03427}">
            <x14:dataBar minLength="0" maxLength="100" gradient="0">
              <x14:cfvo type="autoMin"/>
              <x14:cfvo type="autoMax"/>
              <x14:negativeFillColor rgb="FFFF0000"/>
              <x14:axisColor rgb="FF000000"/>
            </x14:dataBar>
          </x14:cfRule>
          <xm:sqref>K2154:K2165</xm:sqref>
        </x14:conditionalFormatting>
        <x14:conditionalFormatting xmlns:xm="http://schemas.microsoft.com/office/excel/2006/main">
          <x14:cfRule type="dataBar" id="{0FA46F07-75A0-4A1C-8A97-A87427A8857E}">
            <x14:dataBar minLength="0" maxLength="100" gradient="0">
              <x14:cfvo type="autoMin"/>
              <x14:cfvo type="autoMax"/>
              <x14:negativeFillColor rgb="FFFF0000"/>
              <x14:axisColor rgb="FF000000"/>
            </x14:dataBar>
          </x14:cfRule>
          <x14:cfRule type="dataBar" id="{9F681A5F-E27C-4D82-87F8-DC6FB9D9E210}">
            <x14:dataBar minLength="0" maxLength="100" gradient="0">
              <x14:cfvo type="autoMin"/>
              <x14:cfvo type="autoMax"/>
              <x14:negativeFillColor rgb="FFFF0000"/>
              <x14:axisColor rgb="FF000000"/>
            </x14:dataBar>
          </x14:cfRule>
          <x14:cfRule type="dataBar" id="{41063C40-D6C7-4BE6-A10F-DD0788A1753A}">
            <x14:dataBar minLength="0" maxLength="100" gradient="0">
              <x14:cfvo type="autoMin"/>
              <x14:cfvo type="autoMax"/>
              <x14:negativeFillColor rgb="FFFF0000"/>
              <x14:axisColor rgb="FF000000"/>
            </x14:dataBar>
          </x14:cfRule>
          <x14:cfRule type="dataBar" id="{3F3CF505-3094-4053-9D09-992B51CF59D6}">
            <x14:dataBar minLength="0" maxLength="100" gradient="0">
              <x14:cfvo type="autoMin"/>
              <x14:cfvo type="autoMax"/>
              <x14:negativeFillColor rgb="FFFF0000"/>
              <x14:axisColor rgb="FF000000"/>
            </x14:dataBar>
          </x14:cfRule>
          <xm:sqref>K2167:K2180</xm:sqref>
        </x14:conditionalFormatting>
        <x14:conditionalFormatting xmlns:xm="http://schemas.microsoft.com/office/excel/2006/main">
          <x14:cfRule type="dataBar" id="{FA61F185-E6AD-4428-8114-C548F2130BE8}">
            <x14:dataBar minLength="0" maxLength="100" gradient="0">
              <x14:cfvo type="autoMin"/>
              <x14:cfvo type="autoMax"/>
              <x14:negativeFillColor rgb="FFFF0000"/>
              <x14:axisColor rgb="FF000000"/>
            </x14:dataBar>
          </x14:cfRule>
          <x14:cfRule type="dataBar" id="{BD08FA8C-F7BF-4E29-9BFE-62FAEF39EE97}">
            <x14:dataBar minLength="0" maxLength="100" gradient="0">
              <x14:cfvo type="autoMin"/>
              <x14:cfvo type="autoMax"/>
              <x14:negativeFillColor rgb="FFFF0000"/>
              <x14:axisColor rgb="FF000000"/>
            </x14:dataBar>
          </x14:cfRule>
          <x14:cfRule type="dataBar" id="{4DD2ED7D-592E-431B-9999-CC123FA18226}">
            <x14:dataBar minLength="0" maxLength="100" gradient="0">
              <x14:cfvo type="autoMin"/>
              <x14:cfvo type="autoMax"/>
              <x14:negativeFillColor rgb="FFFF0000"/>
              <x14:axisColor rgb="FF000000"/>
            </x14:dataBar>
          </x14:cfRule>
          <x14:cfRule type="dataBar" id="{DBC4DD90-240F-4A8D-A26B-D9968B89A361}">
            <x14:dataBar minLength="0" maxLength="100" gradient="0">
              <x14:cfvo type="autoMin"/>
              <x14:cfvo type="autoMax"/>
              <x14:negativeFillColor rgb="FFFF0000"/>
              <x14:axisColor rgb="FF000000"/>
            </x14:dataBar>
          </x14:cfRule>
          <xm:sqref>K2182:K2209</xm:sqref>
        </x14:conditionalFormatting>
        <x14:conditionalFormatting xmlns:xm="http://schemas.microsoft.com/office/excel/2006/main">
          <x14:cfRule type="dataBar" id="{51A04479-1008-43D2-83DF-D6460992E2F5}">
            <x14:dataBar minLength="0" maxLength="100" gradient="0">
              <x14:cfvo type="autoMin"/>
              <x14:cfvo type="autoMax"/>
              <x14:negativeFillColor rgb="FFFF0000"/>
              <x14:axisColor rgb="FF000000"/>
            </x14:dataBar>
          </x14:cfRule>
          <x14:cfRule type="dataBar" id="{8350D6F5-F732-4905-8BFC-BF2F0A98D4D0}">
            <x14:dataBar minLength="0" maxLength="100" gradient="0">
              <x14:cfvo type="autoMin"/>
              <x14:cfvo type="autoMax"/>
              <x14:negativeFillColor rgb="FFFF0000"/>
              <x14:axisColor rgb="FF000000"/>
            </x14:dataBar>
          </x14:cfRule>
          <x14:cfRule type="dataBar" id="{1FDFBBB0-7F9A-4080-82F7-2231FDFBD44A}">
            <x14:dataBar minLength="0" maxLength="100" gradient="0">
              <x14:cfvo type="autoMin"/>
              <x14:cfvo type="autoMax"/>
              <x14:negativeFillColor rgb="FFFF0000"/>
              <x14:axisColor rgb="FF000000"/>
            </x14:dataBar>
          </x14:cfRule>
          <x14:cfRule type="dataBar" id="{99560C79-0818-4A41-88AB-E7DF10DE664E}">
            <x14:dataBar minLength="0" maxLength="100" gradient="0">
              <x14:cfvo type="autoMin"/>
              <x14:cfvo type="autoMax"/>
              <x14:negativeFillColor rgb="FFFF0000"/>
              <x14:axisColor rgb="FF000000"/>
            </x14:dataBar>
          </x14:cfRule>
          <xm:sqref>K2211:K2220</xm:sqref>
        </x14:conditionalFormatting>
        <x14:conditionalFormatting xmlns:xm="http://schemas.microsoft.com/office/excel/2006/main">
          <x14:cfRule type="dataBar" id="{E1652BEF-8A96-45E9-A74F-444353CB7BC4}">
            <x14:dataBar minLength="0" maxLength="100" gradient="0">
              <x14:cfvo type="autoMin"/>
              <x14:cfvo type="autoMax"/>
              <x14:negativeFillColor rgb="FFFF0000"/>
              <x14:axisColor rgb="FF000000"/>
            </x14:dataBar>
          </x14:cfRule>
          <x14:cfRule type="dataBar" id="{2A520293-59B3-4346-99AC-B97E71EDE55A}">
            <x14:dataBar minLength="0" maxLength="100" gradient="0">
              <x14:cfvo type="autoMin"/>
              <x14:cfvo type="autoMax"/>
              <x14:negativeFillColor rgb="FFFF0000"/>
              <x14:axisColor rgb="FF000000"/>
            </x14:dataBar>
          </x14:cfRule>
          <x14:cfRule type="dataBar" id="{EC92D26F-D435-45CA-890E-08D7E79A12EC}">
            <x14:dataBar minLength="0" maxLength="100" gradient="0">
              <x14:cfvo type="autoMin"/>
              <x14:cfvo type="autoMax"/>
              <x14:negativeFillColor rgb="FFFF0000"/>
              <x14:axisColor rgb="FF000000"/>
            </x14:dataBar>
          </x14:cfRule>
          <x14:cfRule type="dataBar" id="{67DA5789-8EA7-4CBB-8FE1-4FE2EA30964E}">
            <x14:dataBar minLength="0" maxLength="100" gradient="0">
              <x14:cfvo type="autoMin"/>
              <x14:cfvo type="autoMax"/>
              <x14:negativeFillColor rgb="FFFF0000"/>
              <x14:axisColor rgb="FF000000"/>
            </x14:dataBar>
          </x14:cfRule>
          <xm:sqref>K2222:K2229</xm:sqref>
        </x14:conditionalFormatting>
        <x14:conditionalFormatting xmlns:xm="http://schemas.microsoft.com/office/excel/2006/main">
          <x14:cfRule type="dataBar" id="{35013121-A0BF-4E43-B87E-2787232DFD64}">
            <x14:dataBar minLength="0" maxLength="100" gradient="0">
              <x14:cfvo type="autoMin"/>
              <x14:cfvo type="autoMax"/>
              <x14:negativeFillColor rgb="FFFF0000"/>
              <x14:axisColor rgb="FF000000"/>
            </x14:dataBar>
          </x14:cfRule>
          <x14:cfRule type="dataBar" id="{75F193CE-E7E1-437B-A873-D042609BDA06}">
            <x14:dataBar minLength="0" maxLength="100" gradient="0">
              <x14:cfvo type="autoMin"/>
              <x14:cfvo type="autoMax"/>
              <x14:negativeFillColor rgb="FFFF0000"/>
              <x14:axisColor rgb="FF000000"/>
            </x14:dataBar>
          </x14:cfRule>
          <x14:cfRule type="dataBar" id="{D3ED69EF-12AB-4DD3-BE1B-C3C841A4BB32}">
            <x14:dataBar minLength="0" maxLength="100" gradient="0">
              <x14:cfvo type="autoMin"/>
              <x14:cfvo type="autoMax"/>
              <x14:negativeFillColor rgb="FFFF0000"/>
              <x14:axisColor rgb="FF000000"/>
            </x14:dataBar>
          </x14:cfRule>
          <x14:cfRule type="dataBar" id="{AEABFDB6-7603-41A3-9A12-7CAED75B9D06}">
            <x14:dataBar minLength="0" maxLength="100" gradient="0">
              <x14:cfvo type="autoMin"/>
              <x14:cfvo type="autoMax"/>
              <x14:negativeFillColor rgb="FFFF0000"/>
              <x14:axisColor rgb="FF000000"/>
            </x14:dataBar>
          </x14:cfRule>
          <xm:sqref>K2231:K2239</xm:sqref>
        </x14:conditionalFormatting>
        <x14:conditionalFormatting xmlns:xm="http://schemas.microsoft.com/office/excel/2006/main">
          <x14:cfRule type="dataBar" id="{BDCC79F8-4E7C-4DA7-B07D-8101051166F6}">
            <x14:dataBar minLength="0" maxLength="100" gradient="0">
              <x14:cfvo type="autoMin"/>
              <x14:cfvo type="autoMax"/>
              <x14:negativeFillColor rgb="FFFF0000"/>
              <x14:axisColor rgb="FF000000"/>
            </x14:dataBar>
          </x14:cfRule>
          <x14:cfRule type="dataBar" id="{480C88EB-191B-4A96-89B1-0C2D35C916F1}">
            <x14:dataBar minLength="0" maxLength="100" gradient="0">
              <x14:cfvo type="autoMin"/>
              <x14:cfvo type="autoMax"/>
              <x14:negativeFillColor rgb="FFFF0000"/>
              <x14:axisColor rgb="FF000000"/>
            </x14:dataBar>
          </x14:cfRule>
          <x14:cfRule type="dataBar" id="{08960537-561D-4AEA-996F-EDB681E9708A}">
            <x14:dataBar minLength="0" maxLength="100" gradient="0">
              <x14:cfvo type="autoMin"/>
              <x14:cfvo type="autoMax"/>
              <x14:negativeFillColor rgb="FFFF0000"/>
              <x14:axisColor rgb="FF000000"/>
            </x14:dataBar>
          </x14:cfRule>
          <x14:cfRule type="dataBar" id="{8900304C-2214-42C0-BB9D-0255D8960874}">
            <x14:dataBar minLength="0" maxLength="100" gradient="0">
              <x14:cfvo type="autoMin"/>
              <x14:cfvo type="autoMax"/>
              <x14:negativeFillColor rgb="FFFF0000"/>
              <x14:axisColor rgb="FF000000"/>
            </x14:dataBar>
          </x14:cfRule>
          <xm:sqref>K2242:K2243</xm:sqref>
        </x14:conditionalFormatting>
        <x14:conditionalFormatting xmlns:xm="http://schemas.microsoft.com/office/excel/2006/main">
          <x14:cfRule type="dataBar" id="{A9677336-34CC-4121-AA51-6E700603F6A2}">
            <x14:dataBar minLength="0" maxLength="100" gradient="0">
              <x14:cfvo type="autoMin"/>
              <x14:cfvo type="autoMax"/>
              <x14:negativeFillColor rgb="FFFF0000"/>
              <x14:axisColor rgb="FF000000"/>
            </x14:dataBar>
          </x14:cfRule>
          <x14:cfRule type="dataBar" id="{3D390C72-4B4B-4078-80EE-FA8EB5A119D9}">
            <x14:dataBar minLength="0" maxLength="100" gradient="0">
              <x14:cfvo type="autoMin"/>
              <x14:cfvo type="autoMax"/>
              <x14:negativeFillColor rgb="FFFF0000"/>
              <x14:axisColor rgb="FF000000"/>
            </x14:dataBar>
          </x14:cfRule>
          <x14:cfRule type="dataBar" id="{39699906-4492-4C9C-9AA1-9CC51C7A25EF}">
            <x14:dataBar minLength="0" maxLength="100" gradient="0">
              <x14:cfvo type="autoMin"/>
              <x14:cfvo type="autoMax"/>
              <x14:negativeFillColor rgb="FFFF0000"/>
              <x14:axisColor rgb="FF000000"/>
            </x14:dataBar>
          </x14:cfRule>
          <x14:cfRule type="dataBar" id="{990B6245-4B5C-4EB7-8984-23AE9F1038FB}">
            <x14:dataBar minLength="0" maxLength="100" gradient="0">
              <x14:cfvo type="autoMin"/>
              <x14:cfvo type="autoMax"/>
              <x14:negativeFillColor rgb="FFFF0000"/>
              <x14:axisColor rgb="FF000000"/>
            </x14:dataBar>
          </x14:cfRule>
          <xm:sqref>K2245:K2249</xm:sqref>
        </x14:conditionalFormatting>
        <x14:conditionalFormatting xmlns:xm="http://schemas.microsoft.com/office/excel/2006/main">
          <x14:cfRule type="dataBar" id="{A6EC139E-23ED-4130-8F35-027798628F7B}">
            <x14:dataBar minLength="0" maxLength="100" gradient="0">
              <x14:cfvo type="autoMin"/>
              <x14:cfvo type="autoMax"/>
              <x14:negativeFillColor rgb="FFFF0000"/>
              <x14:axisColor rgb="FF000000"/>
            </x14:dataBar>
          </x14:cfRule>
          <x14:cfRule type="dataBar" id="{1F0D68D8-FD85-4787-857B-0DB107136A5D}">
            <x14:dataBar minLength="0" maxLength="100" gradient="0">
              <x14:cfvo type="autoMin"/>
              <x14:cfvo type="autoMax"/>
              <x14:negativeFillColor rgb="FFFF0000"/>
              <x14:axisColor rgb="FF000000"/>
            </x14:dataBar>
          </x14:cfRule>
          <x14:cfRule type="dataBar" id="{49481C41-7A34-475F-87A1-E303551D88CD}">
            <x14:dataBar minLength="0" maxLength="100" gradient="0">
              <x14:cfvo type="autoMin"/>
              <x14:cfvo type="autoMax"/>
              <x14:negativeFillColor rgb="FFFF0000"/>
              <x14:axisColor rgb="FF000000"/>
            </x14:dataBar>
          </x14:cfRule>
          <x14:cfRule type="dataBar" id="{6724609D-F9C9-4D4C-A098-F755C6172F03}">
            <x14:dataBar minLength="0" maxLength="100" gradient="0">
              <x14:cfvo type="autoMin"/>
              <x14:cfvo type="autoMax"/>
              <x14:negativeFillColor rgb="FFFF0000"/>
              <x14:axisColor rgb="FF000000"/>
            </x14:dataBar>
          </x14:cfRule>
          <xm:sqref>K2251:K2260</xm:sqref>
        </x14:conditionalFormatting>
        <x14:conditionalFormatting xmlns:xm="http://schemas.microsoft.com/office/excel/2006/main">
          <x14:cfRule type="dataBar" id="{16C61109-FA4F-47FD-9565-13EC08AFBC20}">
            <x14:dataBar minLength="0" maxLength="100" gradient="0">
              <x14:cfvo type="autoMin"/>
              <x14:cfvo type="autoMax"/>
              <x14:negativeFillColor rgb="FFFF0000"/>
              <x14:axisColor rgb="FF000000"/>
            </x14:dataBar>
          </x14:cfRule>
          <x14:cfRule type="dataBar" id="{54E700FB-FD3F-4CA7-A766-0975E5D146C5}">
            <x14:dataBar minLength="0" maxLength="100" gradient="0">
              <x14:cfvo type="autoMin"/>
              <x14:cfvo type="autoMax"/>
              <x14:negativeFillColor rgb="FFFF0000"/>
              <x14:axisColor rgb="FF000000"/>
            </x14:dataBar>
          </x14:cfRule>
          <x14:cfRule type="dataBar" id="{76192F94-685E-4E40-99C9-44194546073A}">
            <x14:dataBar minLength="0" maxLength="100" gradient="0">
              <x14:cfvo type="autoMin"/>
              <x14:cfvo type="autoMax"/>
              <x14:negativeFillColor rgb="FFFF0000"/>
              <x14:axisColor rgb="FF000000"/>
            </x14:dataBar>
          </x14:cfRule>
          <x14:cfRule type="dataBar" id="{D3B6FCBC-1917-4EB8-ACCA-669C9DDB6637}">
            <x14:dataBar minLength="0" maxLength="100" gradient="0">
              <x14:cfvo type="autoMin"/>
              <x14:cfvo type="autoMax"/>
              <x14:negativeFillColor rgb="FFFF0000"/>
              <x14:axisColor rgb="FF000000"/>
            </x14:dataBar>
          </x14:cfRule>
          <xm:sqref>K2262:K2263</xm:sqref>
        </x14:conditionalFormatting>
        <x14:conditionalFormatting xmlns:xm="http://schemas.microsoft.com/office/excel/2006/main">
          <x14:cfRule type="dataBar" id="{5AB538E7-FDED-4416-9F4F-D9D87DEC8AA8}">
            <x14:dataBar minLength="0" maxLength="100" gradient="0">
              <x14:cfvo type="autoMin"/>
              <x14:cfvo type="autoMax"/>
              <x14:negativeFillColor rgb="FFFF0000"/>
              <x14:axisColor rgb="FF000000"/>
            </x14:dataBar>
          </x14:cfRule>
          <x14:cfRule type="dataBar" id="{B9777DE9-B40C-4E2F-9879-B0C9C9C36EBA}">
            <x14:dataBar minLength="0" maxLength="100" gradient="0">
              <x14:cfvo type="autoMin"/>
              <x14:cfvo type="autoMax"/>
              <x14:negativeFillColor rgb="FFFF0000"/>
              <x14:axisColor rgb="FF000000"/>
            </x14:dataBar>
          </x14:cfRule>
          <x14:cfRule type="dataBar" id="{855FBAE7-AFEF-4CBE-9CE9-BF4DD3749C5B}">
            <x14:dataBar minLength="0" maxLength="100" gradient="0">
              <x14:cfvo type="autoMin"/>
              <x14:cfvo type="autoMax"/>
              <x14:negativeFillColor rgb="FFFF0000"/>
              <x14:axisColor rgb="FF000000"/>
            </x14:dataBar>
          </x14:cfRule>
          <x14:cfRule type="dataBar" id="{42FEC683-CC76-4338-8101-2DB26CAD02CF}">
            <x14:dataBar minLength="0" maxLength="100" gradient="0">
              <x14:cfvo type="autoMin"/>
              <x14:cfvo type="autoMax"/>
              <x14:negativeFillColor rgb="FFFF0000"/>
              <x14:axisColor rgb="FF000000"/>
            </x14:dataBar>
          </x14:cfRule>
          <xm:sqref>K2265</xm:sqref>
        </x14:conditionalFormatting>
        <x14:conditionalFormatting xmlns:xm="http://schemas.microsoft.com/office/excel/2006/main">
          <x14:cfRule type="dataBar" id="{ADA2E261-621A-4524-ABE8-89F3A4671EE8}">
            <x14:dataBar minLength="0" maxLength="100" gradient="0">
              <x14:cfvo type="autoMin"/>
              <x14:cfvo type="autoMax"/>
              <x14:negativeFillColor rgb="FFFF0000"/>
              <x14:axisColor rgb="FF000000"/>
            </x14:dataBar>
          </x14:cfRule>
          <x14:cfRule type="dataBar" id="{43914FAA-4191-4B4A-936C-E30F2494736F}">
            <x14:dataBar minLength="0" maxLength="100" gradient="0">
              <x14:cfvo type="autoMin"/>
              <x14:cfvo type="autoMax"/>
              <x14:negativeFillColor rgb="FFFF0000"/>
              <x14:axisColor rgb="FF000000"/>
            </x14:dataBar>
          </x14:cfRule>
          <x14:cfRule type="dataBar" id="{73AF3B1A-7F17-473B-95A8-53BCC1A49EE6}">
            <x14:dataBar minLength="0" maxLength="100" gradient="0">
              <x14:cfvo type="autoMin"/>
              <x14:cfvo type="autoMax"/>
              <x14:negativeFillColor rgb="FFFF0000"/>
              <x14:axisColor rgb="FF000000"/>
            </x14:dataBar>
          </x14:cfRule>
          <x14:cfRule type="dataBar" id="{D5896189-8109-40F2-A8D1-B9A957FF3569}">
            <x14:dataBar minLength="0" maxLength="100" gradient="0">
              <x14:cfvo type="autoMin"/>
              <x14:cfvo type="autoMax"/>
              <x14:negativeFillColor rgb="FFFF0000"/>
              <x14:axisColor rgb="FF000000"/>
            </x14:dataBar>
          </x14:cfRule>
          <xm:sqref>K2267:K2290</xm:sqref>
        </x14:conditionalFormatting>
        <x14:conditionalFormatting xmlns:xm="http://schemas.microsoft.com/office/excel/2006/main">
          <x14:cfRule type="dataBar" id="{D3F1F04D-C7BF-4FD7-A363-DA88A63C2ECC}">
            <x14:dataBar minLength="0" maxLength="100" gradient="0">
              <x14:cfvo type="autoMin"/>
              <x14:cfvo type="autoMax"/>
              <x14:negativeFillColor rgb="FFFF0000"/>
              <x14:axisColor rgb="FF000000"/>
            </x14:dataBar>
          </x14:cfRule>
          <x14:cfRule type="dataBar" id="{BC80AE20-697D-4AD1-949D-9149BE761B60}">
            <x14:dataBar minLength="0" maxLength="100" gradient="0">
              <x14:cfvo type="autoMin"/>
              <x14:cfvo type="autoMax"/>
              <x14:negativeFillColor rgb="FFFF0000"/>
              <x14:axisColor rgb="FF000000"/>
            </x14:dataBar>
          </x14:cfRule>
          <x14:cfRule type="dataBar" id="{2D6332BE-B8B7-47DA-8587-18C5A364105E}">
            <x14:dataBar minLength="0" maxLength="100" gradient="0">
              <x14:cfvo type="autoMin"/>
              <x14:cfvo type="autoMax"/>
              <x14:negativeFillColor rgb="FFFF0000"/>
              <x14:axisColor rgb="FF000000"/>
            </x14:dataBar>
          </x14:cfRule>
          <x14:cfRule type="dataBar" id="{2C1F4452-1DAA-4984-B1E4-04F77EDCC21A}">
            <x14:dataBar minLength="0" maxLength="100" gradient="0">
              <x14:cfvo type="autoMin"/>
              <x14:cfvo type="autoMax"/>
              <x14:negativeFillColor rgb="FFFF0000"/>
              <x14:axisColor rgb="FF000000"/>
            </x14:dataBar>
          </x14:cfRule>
          <xm:sqref>K2292:K2301</xm:sqref>
        </x14:conditionalFormatting>
        <x14:conditionalFormatting xmlns:xm="http://schemas.microsoft.com/office/excel/2006/main">
          <x14:cfRule type="dataBar" id="{B1123F3F-8AA7-4D9A-BA75-99220A766C95}">
            <x14:dataBar minLength="0" maxLength="100" gradient="0">
              <x14:cfvo type="autoMin"/>
              <x14:cfvo type="autoMax"/>
              <x14:negativeFillColor rgb="FFFF0000"/>
              <x14:axisColor rgb="FF000000"/>
            </x14:dataBar>
          </x14:cfRule>
          <x14:cfRule type="dataBar" id="{53228EE5-1362-458D-9A3F-31667AFDCB96}">
            <x14:dataBar minLength="0" maxLength="100" gradient="0">
              <x14:cfvo type="autoMin"/>
              <x14:cfvo type="autoMax"/>
              <x14:negativeFillColor rgb="FFFF0000"/>
              <x14:axisColor rgb="FF000000"/>
            </x14:dataBar>
          </x14:cfRule>
          <x14:cfRule type="dataBar" id="{8BC12928-A8AE-4F8D-B20E-5648F241B6D5}">
            <x14:dataBar minLength="0" maxLength="100" gradient="0">
              <x14:cfvo type="autoMin"/>
              <x14:cfvo type="autoMax"/>
              <x14:negativeFillColor rgb="FFFF0000"/>
              <x14:axisColor rgb="FF000000"/>
            </x14:dataBar>
          </x14:cfRule>
          <x14:cfRule type="dataBar" id="{0318B9F0-BC61-41A3-A764-9A0EFF9D8B41}">
            <x14:dataBar minLength="0" maxLength="100" gradient="0">
              <x14:cfvo type="autoMin"/>
              <x14:cfvo type="autoMax"/>
              <x14:negativeFillColor rgb="FFFF0000"/>
              <x14:axisColor rgb="FF000000"/>
            </x14:dataBar>
          </x14:cfRule>
          <xm:sqref>K2303:K2309</xm:sqref>
        </x14:conditionalFormatting>
        <x14:conditionalFormatting xmlns:xm="http://schemas.microsoft.com/office/excel/2006/main">
          <x14:cfRule type="dataBar" id="{7FF66CD1-31FD-4985-BDF3-A8D1B64E05F5}">
            <x14:dataBar minLength="0" maxLength="100" gradient="0">
              <x14:cfvo type="autoMin"/>
              <x14:cfvo type="autoMax"/>
              <x14:negativeFillColor rgb="FFFF0000"/>
              <x14:axisColor rgb="FF000000"/>
            </x14:dataBar>
          </x14:cfRule>
          <x14:cfRule type="dataBar" id="{A1F249BE-6972-409E-881A-7704008E2EF4}">
            <x14:dataBar minLength="0" maxLength="100" gradient="0">
              <x14:cfvo type="autoMin"/>
              <x14:cfvo type="autoMax"/>
              <x14:negativeFillColor rgb="FFFF0000"/>
              <x14:axisColor rgb="FF000000"/>
            </x14:dataBar>
          </x14:cfRule>
          <x14:cfRule type="dataBar" id="{F2A69194-0B76-46E1-8A0D-39FDA8A63B10}">
            <x14:dataBar minLength="0" maxLength="100" gradient="0">
              <x14:cfvo type="autoMin"/>
              <x14:cfvo type="autoMax"/>
              <x14:negativeFillColor rgb="FFFF0000"/>
              <x14:axisColor rgb="FF000000"/>
            </x14:dataBar>
          </x14:cfRule>
          <x14:cfRule type="dataBar" id="{CDFF0B30-895C-4971-BBFA-10306D7EBA6F}">
            <x14:dataBar minLength="0" maxLength="100" gradient="0">
              <x14:cfvo type="autoMin"/>
              <x14:cfvo type="autoMax"/>
              <x14:negativeFillColor rgb="FFFF0000"/>
              <x14:axisColor rgb="FF000000"/>
            </x14:dataBar>
          </x14:cfRule>
          <xm:sqref>K2311:K2333</xm:sqref>
        </x14:conditionalFormatting>
        <x14:conditionalFormatting xmlns:xm="http://schemas.microsoft.com/office/excel/2006/main">
          <x14:cfRule type="dataBar" id="{3E4630E1-F4C0-48CF-B257-CD267E56842E}">
            <x14:dataBar minLength="0" maxLength="100" gradient="0">
              <x14:cfvo type="autoMin"/>
              <x14:cfvo type="autoMax"/>
              <x14:negativeFillColor rgb="FFFF0000"/>
              <x14:axisColor rgb="FF000000"/>
            </x14:dataBar>
          </x14:cfRule>
          <x14:cfRule type="dataBar" id="{78CEEFC4-79CF-44EA-BDE6-FF7BDB50930B}">
            <x14:dataBar minLength="0" maxLength="100" gradient="0">
              <x14:cfvo type="autoMin"/>
              <x14:cfvo type="autoMax"/>
              <x14:negativeFillColor rgb="FFFF0000"/>
              <x14:axisColor rgb="FF000000"/>
            </x14:dataBar>
          </x14:cfRule>
          <x14:cfRule type="dataBar" id="{A7A9CBE6-BE03-43EB-9EC1-DA19AC2C9C92}">
            <x14:dataBar minLength="0" maxLength="100" gradient="0">
              <x14:cfvo type="autoMin"/>
              <x14:cfvo type="autoMax"/>
              <x14:negativeFillColor rgb="FFFF0000"/>
              <x14:axisColor rgb="FF000000"/>
            </x14:dataBar>
          </x14:cfRule>
          <x14:cfRule type="dataBar" id="{BBD6B0FC-E198-4EAA-B22E-A7E0F5295184}">
            <x14:dataBar minLength="0" maxLength="100" gradient="0">
              <x14:cfvo type="autoMin"/>
              <x14:cfvo type="autoMax"/>
              <x14:negativeFillColor rgb="FFFF0000"/>
              <x14:axisColor rgb="FF000000"/>
            </x14:dataBar>
          </x14:cfRule>
          <xm:sqref>K2335:K2337</xm:sqref>
        </x14:conditionalFormatting>
        <x14:conditionalFormatting xmlns:xm="http://schemas.microsoft.com/office/excel/2006/main">
          <x14:cfRule type="dataBar" id="{C75B49E4-B677-479B-AAAC-5821EB1EA7F0}">
            <x14:dataBar minLength="0" maxLength="100" gradient="0">
              <x14:cfvo type="autoMin"/>
              <x14:cfvo type="autoMax"/>
              <x14:negativeFillColor rgb="FFFF0000"/>
              <x14:axisColor rgb="FF000000"/>
            </x14:dataBar>
          </x14:cfRule>
          <x14:cfRule type="dataBar" id="{D761BC68-9597-43CA-B3D0-997B30CDAABE}">
            <x14:dataBar minLength="0" maxLength="100" gradient="0">
              <x14:cfvo type="autoMin"/>
              <x14:cfvo type="autoMax"/>
              <x14:negativeFillColor rgb="FFFF0000"/>
              <x14:axisColor rgb="FF000000"/>
            </x14:dataBar>
          </x14:cfRule>
          <x14:cfRule type="dataBar" id="{3F8178BF-607F-4EF4-ABDE-EF6AE35181FF}">
            <x14:dataBar minLength="0" maxLength="100" gradient="0">
              <x14:cfvo type="autoMin"/>
              <x14:cfvo type="autoMax"/>
              <x14:negativeFillColor rgb="FFFF0000"/>
              <x14:axisColor rgb="FF000000"/>
            </x14:dataBar>
          </x14:cfRule>
          <x14:cfRule type="dataBar" id="{78CF16F8-C96D-44C0-BAA3-2B845F1BD0CA}">
            <x14:dataBar minLength="0" maxLength="100" gradient="0">
              <x14:cfvo type="autoMin"/>
              <x14:cfvo type="autoMax"/>
              <x14:negativeFillColor rgb="FFFF0000"/>
              <x14:axisColor rgb="FF000000"/>
            </x14:dataBar>
          </x14:cfRule>
          <xm:sqref>K2339:K2343</xm:sqref>
        </x14:conditionalFormatting>
        <x14:conditionalFormatting xmlns:xm="http://schemas.microsoft.com/office/excel/2006/main">
          <x14:cfRule type="dataBar" id="{B7FD4D0B-ED2F-4E21-B333-EE11C255C909}">
            <x14:dataBar minLength="0" maxLength="100" gradient="0">
              <x14:cfvo type="autoMin"/>
              <x14:cfvo type="autoMax"/>
              <x14:negativeFillColor rgb="FFFF0000"/>
              <x14:axisColor rgb="FF000000"/>
            </x14:dataBar>
          </x14:cfRule>
          <x14:cfRule type="dataBar" id="{5B9BA04C-9764-4035-9F9F-7C3D3F9585B6}">
            <x14:dataBar minLength="0" maxLength="100" gradient="0">
              <x14:cfvo type="autoMin"/>
              <x14:cfvo type="autoMax"/>
              <x14:negativeFillColor rgb="FFFF0000"/>
              <x14:axisColor rgb="FF000000"/>
            </x14:dataBar>
          </x14:cfRule>
          <x14:cfRule type="dataBar" id="{2996C72D-59DC-40E5-A17C-391ED0624DEA}">
            <x14:dataBar minLength="0" maxLength="100" gradient="0">
              <x14:cfvo type="autoMin"/>
              <x14:cfvo type="autoMax"/>
              <x14:negativeFillColor rgb="FFFF0000"/>
              <x14:axisColor rgb="FF000000"/>
            </x14:dataBar>
          </x14:cfRule>
          <x14:cfRule type="dataBar" id="{F8E06863-C0DD-4573-82FA-CB9D4EE2A3E5}">
            <x14:dataBar minLength="0" maxLength="100" gradient="0">
              <x14:cfvo type="autoMin"/>
              <x14:cfvo type="autoMax"/>
              <x14:negativeFillColor rgb="FFFF0000"/>
              <x14:axisColor rgb="FF000000"/>
            </x14:dataBar>
          </x14:cfRule>
          <xm:sqref>K2345:K2349</xm:sqref>
        </x14:conditionalFormatting>
        <x14:conditionalFormatting xmlns:xm="http://schemas.microsoft.com/office/excel/2006/main">
          <x14:cfRule type="dataBar" id="{1FAE9790-AABF-45FD-9BD9-834B7AA0BDFA}">
            <x14:dataBar minLength="0" maxLength="100" gradient="0">
              <x14:cfvo type="autoMin"/>
              <x14:cfvo type="autoMax"/>
              <x14:negativeFillColor rgb="FFFF0000"/>
              <x14:axisColor rgb="FF000000"/>
            </x14:dataBar>
          </x14:cfRule>
          <x14:cfRule type="dataBar" id="{03FF4E6B-6A11-4383-B94D-FAE0CCC1F7B2}">
            <x14:dataBar minLength="0" maxLength="100" gradient="0">
              <x14:cfvo type="autoMin"/>
              <x14:cfvo type="autoMax"/>
              <x14:negativeFillColor rgb="FFFF0000"/>
              <x14:axisColor rgb="FF000000"/>
            </x14:dataBar>
          </x14:cfRule>
          <x14:cfRule type="dataBar" id="{A9D4D696-E31E-42EA-A2E9-FB662E08851D}">
            <x14:dataBar minLength="0" maxLength="100" gradient="0">
              <x14:cfvo type="autoMin"/>
              <x14:cfvo type="autoMax"/>
              <x14:negativeFillColor rgb="FFFF0000"/>
              <x14:axisColor rgb="FF000000"/>
            </x14:dataBar>
          </x14:cfRule>
          <x14:cfRule type="dataBar" id="{9A1A175E-AD70-4CB0-A13B-22B00B4436B5}">
            <x14:dataBar minLength="0" maxLength="100" gradient="0">
              <x14:cfvo type="autoMin"/>
              <x14:cfvo type="autoMax"/>
              <x14:negativeFillColor rgb="FFFF0000"/>
              <x14:axisColor rgb="FF000000"/>
            </x14:dataBar>
          </x14:cfRule>
          <xm:sqref>K2351:K2357</xm:sqref>
        </x14:conditionalFormatting>
        <x14:conditionalFormatting xmlns:xm="http://schemas.microsoft.com/office/excel/2006/main">
          <x14:cfRule type="dataBar" id="{7DEC5050-CD8D-49DE-A3CC-50D4D92961CC}">
            <x14:dataBar minLength="0" maxLength="100" gradient="0">
              <x14:cfvo type="autoMin"/>
              <x14:cfvo type="autoMax"/>
              <x14:negativeFillColor rgb="FFFF0000"/>
              <x14:axisColor rgb="FF000000"/>
            </x14:dataBar>
          </x14:cfRule>
          <x14:cfRule type="dataBar" id="{CD12594A-1B13-4BB0-9A31-C4F29541BBD5}">
            <x14:dataBar minLength="0" maxLength="100" gradient="0">
              <x14:cfvo type="autoMin"/>
              <x14:cfvo type="autoMax"/>
              <x14:negativeFillColor rgb="FFFF0000"/>
              <x14:axisColor rgb="FF000000"/>
            </x14:dataBar>
          </x14:cfRule>
          <x14:cfRule type="dataBar" id="{F6822ABC-1035-48D8-88BA-69E55DBF8233}">
            <x14:dataBar minLength="0" maxLength="100" gradient="0">
              <x14:cfvo type="autoMin"/>
              <x14:cfvo type="autoMax"/>
              <x14:negativeFillColor rgb="FFFF0000"/>
              <x14:axisColor rgb="FF000000"/>
            </x14:dataBar>
          </x14:cfRule>
          <x14:cfRule type="dataBar" id="{E43BB483-3E3F-4285-A34C-63FD2D14BDE6}">
            <x14:dataBar minLength="0" maxLength="100" gradient="0">
              <x14:cfvo type="autoMin"/>
              <x14:cfvo type="autoMax"/>
              <x14:negativeFillColor rgb="FFFF0000"/>
              <x14:axisColor rgb="FF000000"/>
            </x14:dataBar>
          </x14:cfRule>
          <xm:sqref>K2359</xm:sqref>
        </x14:conditionalFormatting>
        <x14:conditionalFormatting xmlns:xm="http://schemas.microsoft.com/office/excel/2006/main">
          <x14:cfRule type="dataBar" id="{0122349F-68C9-4D7F-AE62-4D73FB008B15}">
            <x14:dataBar minLength="0" maxLength="100" gradient="0">
              <x14:cfvo type="autoMin"/>
              <x14:cfvo type="autoMax"/>
              <x14:negativeFillColor rgb="FFFF0000"/>
              <x14:axisColor rgb="FF000000"/>
            </x14:dataBar>
          </x14:cfRule>
          <x14:cfRule type="dataBar" id="{FB315B47-A0BA-4BAF-9BA9-B65BF1EB1DE0}">
            <x14:dataBar minLength="0" maxLength="100" gradient="0">
              <x14:cfvo type="autoMin"/>
              <x14:cfvo type="autoMax"/>
              <x14:negativeFillColor rgb="FFFF0000"/>
              <x14:axisColor rgb="FF000000"/>
            </x14:dataBar>
          </x14:cfRule>
          <x14:cfRule type="dataBar" id="{E6E5083F-58D7-4FC9-A65D-20C885CD947D}">
            <x14:dataBar minLength="0" maxLength="100" gradient="0">
              <x14:cfvo type="autoMin"/>
              <x14:cfvo type="autoMax"/>
              <x14:negativeFillColor rgb="FFFF0000"/>
              <x14:axisColor rgb="FF000000"/>
            </x14:dataBar>
          </x14:cfRule>
          <x14:cfRule type="dataBar" id="{E3CDA184-BCD7-435C-846F-DF8821ABF3CF}">
            <x14:dataBar minLength="0" maxLength="100" gradient="0">
              <x14:cfvo type="autoMin"/>
              <x14:cfvo type="autoMax"/>
              <x14:negativeFillColor rgb="FFFF0000"/>
              <x14:axisColor rgb="FF000000"/>
            </x14:dataBar>
          </x14:cfRule>
          <xm:sqref>K2361:K2375</xm:sqref>
        </x14:conditionalFormatting>
        <x14:conditionalFormatting xmlns:xm="http://schemas.microsoft.com/office/excel/2006/main">
          <x14:cfRule type="dataBar" id="{82A6578E-2C41-4435-AE9C-4C15FD2CE6EA}">
            <x14:dataBar minLength="0" maxLength="100" gradient="0">
              <x14:cfvo type="autoMin"/>
              <x14:cfvo type="autoMax"/>
              <x14:negativeFillColor rgb="FFFF0000"/>
              <x14:axisColor rgb="FF000000"/>
            </x14:dataBar>
          </x14:cfRule>
          <x14:cfRule type="dataBar" id="{AC7788F8-05F5-4DFB-8617-36FE5B53FDF2}">
            <x14:dataBar minLength="0" maxLength="100" gradient="0">
              <x14:cfvo type="autoMin"/>
              <x14:cfvo type="autoMax"/>
              <x14:negativeFillColor rgb="FFFF0000"/>
              <x14:axisColor rgb="FF000000"/>
            </x14:dataBar>
          </x14:cfRule>
          <x14:cfRule type="dataBar" id="{B925B21B-D0CF-48B9-AF54-00CE5EA16AE9}">
            <x14:dataBar minLength="0" maxLength="100" gradient="0">
              <x14:cfvo type="autoMin"/>
              <x14:cfvo type="autoMax"/>
              <x14:negativeFillColor rgb="FFFF0000"/>
              <x14:axisColor rgb="FF000000"/>
            </x14:dataBar>
          </x14:cfRule>
          <x14:cfRule type="dataBar" id="{14A8A12F-91AF-49A1-B0CD-4F16870B7AF6}">
            <x14:dataBar minLength="0" maxLength="100" gradient="0">
              <x14:cfvo type="autoMin"/>
              <x14:cfvo type="autoMax"/>
              <x14:negativeFillColor rgb="FFFF0000"/>
              <x14:axisColor rgb="FF000000"/>
            </x14:dataBar>
          </x14:cfRule>
          <xm:sqref>K2377:K2391</xm:sqref>
        </x14:conditionalFormatting>
        <x14:conditionalFormatting xmlns:xm="http://schemas.microsoft.com/office/excel/2006/main">
          <x14:cfRule type="dataBar" id="{41DEE23F-0026-4E68-9222-326263A630BA}">
            <x14:dataBar minLength="0" maxLength="100" gradient="0">
              <x14:cfvo type="autoMin"/>
              <x14:cfvo type="autoMax"/>
              <x14:negativeFillColor rgb="FFFF0000"/>
              <x14:axisColor rgb="FF000000"/>
            </x14:dataBar>
          </x14:cfRule>
          <x14:cfRule type="dataBar" id="{1AD9783D-8453-434E-9132-A1F8D8AEE94E}">
            <x14:dataBar minLength="0" maxLength="100" gradient="0">
              <x14:cfvo type="autoMin"/>
              <x14:cfvo type="autoMax"/>
              <x14:negativeFillColor rgb="FFFF0000"/>
              <x14:axisColor rgb="FF000000"/>
            </x14:dataBar>
          </x14:cfRule>
          <x14:cfRule type="dataBar" id="{205B2D81-F6CE-4572-82E4-A3E5120FBFC7}">
            <x14:dataBar minLength="0" maxLength="100" gradient="0">
              <x14:cfvo type="autoMin"/>
              <x14:cfvo type="autoMax"/>
              <x14:negativeFillColor rgb="FFFF0000"/>
              <x14:axisColor rgb="FF000000"/>
            </x14:dataBar>
          </x14:cfRule>
          <x14:cfRule type="dataBar" id="{90D1AB17-775F-4F23-BE83-43F48EBD0934}">
            <x14:dataBar minLength="0" maxLength="100" gradient="0">
              <x14:cfvo type="autoMin"/>
              <x14:cfvo type="autoMax"/>
              <x14:negativeFillColor rgb="FFFF0000"/>
              <x14:axisColor rgb="FF000000"/>
            </x14:dataBar>
          </x14:cfRule>
          <xm:sqref>K2393:K2400</xm:sqref>
        </x14:conditionalFormatting>
        <x14:conditionalFormatting xmlns:xm="http://schemas.microsoft.com/office/excel/2006/main">
          <x14:cfRule type="dataBar" id="{ECC59987-F13F-4D9D-8F0E-B50B4217E4D4}">
            <x14:dataBar minLength="0" maxLength="100" gradient="0">
              <x14:cfvo type="autoMin"/>
              <x14:cfvo type="autoMax"/>
              <x14:negativeFillColor rgb="FFFF0000"/>
              <x14:axisColor rgb="FF000000"/>
            </x14:dataBar>
          </x14:cfRule>
          <x14:cfRule type="dataBar" id="{E40DF370-CDEC-4C27-8463-6E3AD627B4B3}">
            <x14:dataBar minLength="0" maxLength="100" gradient="0">
              <x14:cfvo type="autoMin"/>
              <x14:cfvo type="autoMax"/>
              <x14:negativeFillColor rgb="FFFF0000"/>
              <x14:axisColor rgb="FF000000"/>
            </x14:dataBar>
          </x14:cfRule>
          <x14:cfRule type="dataBar" id="{DCCFE1BA-DFA9-404C-9304-07D89313860E}">
            <x14:dataBar minLength="0" maxLength="100" gradient="0">
              <x14:cfvo type="autoMin"/>
              <x14:cfvo type="autoMax"/>
              <x14:negativeFillColor rgb="FFFF0000"/>
              <x14:axisColor rgb="FF000000"/>
            </x14:dataBar>
          </x14:cfRule>
          <x14:cfRule type="dataBar" id="{C2EE9897-CA7C-4DCA-BDB7-624B3C265FBD}">
            <x14:dataBar minLength="0" maxLength="100" gradient="0">
              <x14:cfvo type="autoMin"/>
              <x14:cfvo type="autoMax"/>
              <x14:negativeFillColor rgb="FFFF0000"/>
              <x14:axisColor rgb="FF000000"/>
            </x14:dataBar>
          </x14:cfRule>
          <xm:sqref>K2402:K2404</xm:sqref>
        </x14:conditionalFormatting>
        <x14:conditionalFormatting xmlns:xm="http://schemas.microsoft.com/office/excel/2006/main">
          <x14:cfRule type="dataBar" id="{B45DFFF8-B814-400E-B945-099295B3255F}">
            <x14:dataBar minLength="0" maxLength="100" gradient="0">
              <x14:cfvo type="autoMin"/>
              <x14:cfvo type="autoMax"/>
              <x14:negativeFillColor rgb="FFFF0000"/>
              <x14:axisColor rgb="FF000000"/>
            </x14:dataBar>
          </x14:cfRule>
          <x14:cfRule type="dataBar" id="{E9053D50-CD3E-4B60-8219-85F043FFEEE6}">
            <x14:dataBar minLength="0" maxLength="100" gradient="0">
              <x14:cfvo type="autoMin"/>
              <x14:cfvo type="autoMax"/>
              <x14:negativeFillColor rgb="FFFF0000"/>
              <x14:axisColor rgb="FF000000"/>
            </x14:dataBar>
          </x14:cfRule>
          <x14:cfRule type="dataBar" id="{F36715FA-086E-48FE-8E32-948BA93B1BED}">
            <x14:dataBar minLength="0" maxLength="100" gradient="0">
              <x14:cfvo type="autoMin"/>
              <x14:cfvo type="autoMax"/>
              <x14:negativeFillColor rgb="FFFF0000"/>
              <x14:axisColor rgb="FF000000"/>
            </x14:dataBar>
          </x14:cfRule>
          <x14:cfRule type="dataBar" id="{06A710D6-59F2-459F-90C2-9A87709DE6EB}">
            <x14:dataBar minLength="0" maxLength="100" gradient="0">
              <x14:cfvo type="autoMin"/>
              <x14:cfvo type="autoMax"/>
              <x14:negativeFillColor rgb="FFFF0000"/>
              <x14:axisColor rgb="FF000000"/>
            </x14:dataBar>
          </x14:cfRule>
          <xm:sqref>K2406:K2418</xm:sqref>
        </x14:conditionalFormatting>
        <x14:conditionalFormatting xmlns:xm="http://schemas.microsoft.com/office/excel/2006/main">
          <x14:cfRule type="dataBar" id="{A95C39DC-49C8-4D35-8BFE-18C657A947AD}">
            <x14:dataBar minLength="0" maxLength="100" gradient="0">
              <x14:cfvo type="autoMin"/>
              <x14:cfvo type="autoMax"/>
              <x14:negativeFillColor rgb="FFFF0000"/>
              <x14:axisColor rgb="FF000000"/>
            </x14:dataBar>
          </x14:cfRule>
          <x14:cfRule type="dataBar" id="{BB6F77FC-6F5B-4246-938F-7F25356296DB}">
            <x14:dataBar minLength="0" maxLength="100" gradient="0">
              <x14:cfvo type="autoMin"/>
              <x14:cfvo type="autoMax"/>
              <x14:negativeFillColor rgb="FFFF0000"/>
              <x14:axisColor rgb="FF000000"/>
            </x14:dataBar>
          </x14:cfRule>
          <x14:cfRule type="dataBar" id="{E4B92C23-F8BC-4D30-AACE-B979C65EB4B8}">
            <x14:dataBar minLength="0" maxLength="100" gradient="0">
              <x14:cfvo type="autoMin"/>
              <x14:cfvo type="autoMax"/>
              <x14:negativeFillColor rgb="FFFF0000"/>
              <x14:axisColor rgb="FF000000"/>
            </x14:dataBar>
          </x14:cfRule>
          <x14:cfRule type="dataBar" id="{3DF25CB9-AE07-4004-A6AC-30B601FEDA6B}">
            <x14:dataBar minLength="0" maxLength="100" gradient="0">
              <x14:cfvo type="autoMin"/>
              <x14:cfvo type="autoMax"/>
              <x14:negativeFillColor rgb="FFFF0000"/>
              <x14:axisColor rgb="FF000000"/>
            </x14:dataBar>
          </x14:cfRule>
          <xm:sqref>K2419 K2250 K2244 K2261 K2264 K2266 K2291 K2302 K2310 K2334 K2338 K2344 K2350 K2358 K2360 K2376 K2392 K2401 K2405 K2427 K2451 K2468</xm:sqref>
        </x14:conditionalFormatting>
        <x14:conditionalFormatting xmlns:xm="http://schemas.microsoft.com/office/excel/2006/main">
          <x14:cfRule type="dataBar" id="{55F75708-D8BF-4611-9BFD-9362055A7F3E}">
            <x14:dataBar minLength="0" maxLength="100" gradient="0">
              <x14:cfvo type="autoMin"/>
              <x14:cfvo type="autoMax"/>
              <x14:negativeFillColor rgb="FFFF0000"/>
              <x14:axisColor rgb="FF000000"/>
            </x14:dataBar>
          </x14:cfRule>
          <x14:cfRule type="dataBar" id="{F1F095B6-6EDD-4290-86C4-E381188B17A8}">
            <x14:dataBar minLength="0" maxLength="100" gradient="0">
              <x14:cfvo type="autoMin"/>
              <x14:cfvo type="autoMax"/>
              <x14:negativeFillColor rgb="FFFF0000"/>
              <x14:axisColor rgb="FF000000"/>
            </x14:dataBar>
          </x14:cfRule>
          <x14:cfRule type="dataBar" id="{31DF1E73-E58C-4A02-8310-BE9C30728922}">
            <x14:dataBar minLength="0" maxLength="100" gradient="0">
              <x14:cfvo type="autoMin"/>
              <x14:cfvo type="autoMax"/>
              <x14:negativeFillColor rgb="FFFF0000"/>
              <x14:axisColor rgb="FF000000"/>
            </x14:dataBar>
          </x14:cfRule>
          <x14:cfRule type="dataBar" id="{EC08B376-B2EF-4296-BA02-FCCD5ADDA27D}">
            <x14:dataBar minLength="0" maxLength="100" gradient="0">
              <x14:cfvo type="autoMin"/>
              <x14:cfvo type="autoMax"/>
              <x14:negativeFillColor rgb="FFFF0000"/>
              <x14:axisColor rgb="FF000000"/>
            </x14:dataBar>
          </x14:cfRule>
          <xm:sqref>K2420:K2426</xm:sqref>
        </x14:conditionalFormatting>
        <x14:conditionalFormatting xmlns:xm="http://schemas.microsoft.com/office/excel/2006/main">
          <x14:cfRule type="dataBar" id="{602522EA-A298-454B-BF79-6BA0A528A513}">
            <x14:dataBar minLength="0" maxLength="100" gradient="0">
              <x14:cfvo type="autoMin"/>
              <x14:cfvo type="autoMax"/>
              <x14:negativeFillColor rgb="FFFF0000"/>
              <x14:axisColor rgb="FF000000"/>
            </x14:dataBar>
          </x14:cfRule>
          <x14:cfRule type="dataBar" id="{C5D248CB-4B80-403A-A1B6-82AE8D2AE018}">
            <x14:dataBar minLength="0" maxLength="100" gradient="0">
              <x14:cfvo type="autoMin"/>
              <x14:cfvo type="autoMax"/>
              <x14:negativeFillColor rgb="FFFF0000"/>
              <x14:axisColor rgb="FF000000"/>
            </x14:dataBar>
          </x14:cfRule>
          <x14:cfRule type="dataBar" id="{77498850-446E-4B14-A7BC-053C98BCDBED}">
            <x14:dataBar minLength="0" maxLength="100" gradient="0">
              <x14:cfvo type="autoMin"/>
              <x14:cfvo type="autoMax"/>
              <x14:negativeFillColor rgb="FFFF0000"/>
              <x14:axisColor rgb="FF000000"/>
            </x14:dataBar>
          </x14:cfRule>
          <x14:cfRule type="dataBar" id="{6BC8ACEF-F19F-47DC-9117-124928E32E0E}">
            <x14:dataBar minLength="0" maxLength="100" gradient="0">
              <x14:cfvo type="autoMin"/>
              <x14:cfvo type="autoMax"/>
              <x14:negativeFillColor rgb="FFFF0000"/>
              <x14:axisColor rgb="FF000000"/>
            </x14:dataBar>
          </x14:cfRule>
          <xm:sqref>K2428:K2450</xm:sqref>
        </x14:conditionalFormatting>
        <x14:conditionalFormatting xmlns:xm="http://schemas.microsoft.com/office/excel/2006/main">
          <x14:cfRule type="dataBar" id="{1543FC65-E67A-4FB4-9CAE-FDF8152295AD}">
            <x14:dataBar minLength="0" maxLength="100" gradient="0">
              <x14:cfvo type="autoMin"/>
              <x14:cfvo type="autoMax"/>
              <x14:negativeFillColor rgb="FFFF0000"/>
              <x14:axisColor rgb="FF000000"/>
            </x14:dataBar>
          </x14:cfRule>
          <x14:cfRule type="dataBar" id="{4C64DA3C-65FB-44B4-868F-A29D7D5BDDD6}">
            <x14:dataBar minLength="0" maxLength="100" gradient="0">
              <x14:cfvo type="autoMin"/>
              <x14:cfvo type="autoMax"/>
              <x14:negativeFillColor rgb="FFFF0000"/>
              <x14:axisColor rgb="FF000000"/>
            </x14:dataBar>
          </x14:cfRule>
          <x14:cfRule type="dataBar" id="{2D9B3F1F-F923-4460-B797-6091CA7AE8DE}">
            <x14:dataBar minLength="0" maxLength="100" gradient="0">
              <x14:cfvo type="autoMin"/>
              <x14:cfvo type="autoMax"/>
              <x14:negativeFillColor rgb="FFFF0000"/>
              <x14:axisColor rgb="FF000000"/>
            </x14:dataBar>
          </x14:cfRule>
          <x14:cfRule type="dataBar" id="{972EB0A9-4671-4981-8521-8978C0DCAD72}">
            <x14:dataBar minLength="0" maxLength="100" gradient="0">
              <x14:cfvo type="autoMin"/>
              <x14:cfvo type="autoMax"/>
              <x14:negativeFillColor rgb="FFFF0000"/>
              <x14:axisColor rgb="FF000000"/>
            </x14:dataBar>
          </x14:cfRule>
          <xm:sqref>K2452:K2467</xm:sqref>
        </x14:conditionalFormatting>
        <x14:conditionalFormatting xmlns:xm="http://schemas.microsoft.com/office/excel/2006/main">
          <x14:cfRule type="dataBar" id="{26DD9850-8F03-4ED3-A902-36227B9DDB69}">
            <x14:dataBar minLength="0" maxLength="100" gradient="0">
              <x14:cfvo type="autoMin"/>
              <x14:cfvo type="autoMax"/>
              <x14:negativeFillColor rgb="FFFF0000"/>
              <x14:axisColor rgb="FF000000"/>
            </x14:dataBar>
          </x14:cfRule>
          <x14:cfRule type="dataBar" id="{A421536A-9634-4FAF-9441-5C1FF36FF5DB}">
            <x14:dataBar minLength="0" maxLength="100" gradient="0">
              <x14:cfvo type="autoMin"/>
              <x14:cfvo type="autoMax"/>
              <x14:negativeFillColor rgb="FFFF0000"/>
              <x14:axisColor rgb="FF000000"/>
            </x14:dataBar>
          </x14:cfRule>
          <x14:cfRule type="dataBar" id="{200C96D0-AD33-4ED6-8F08-2B8127B2F82A}">
            <x14:dataBar minLength="0" maxLength="100" gradient="0">
              <x14:cfvo type="autoMin"/>
              <x14:cfvo type="autoMax"/>
              <x14:negativeFillColor rgb="FFFF0000"/>
              <x14:axisColor rgb="FF000000"/>
            </x14:dataBar>
          </x14:cfRule>
          <x14:cfRule type="dataBar" id="{B866622A-3D83-4FD6-9DAC-9EE3E9B2BD01}">
            <x14:dataBar minLength="0" maxLength="100" gradient="0">
              <x14:cfvo type="autoMin"/>
              <x14:cfvo type="autoMax"/>
              <x14:negativeFillColor rgb="FFFF0000"/>
              <x14:axisColor rgb="FF000000"/>
            </x14:dataBar>
          </x14:cfRule>
          <xm:sqref>K2469:K2488</xm:sqref>
        </x14:conditionalFormatting>
        <x14:conditionalFormatting xmlns:xm="http://schemas.microsoft.com/office/excel/2006/main">
          <x14:cfRule type="dataBar" id="{35C97753-4F52-4FF2-9120-1B3E3AA46815}">
            <x14:dataBar minLength="0" maxLength="100" gradient="0">
              <x14:cfvo type="autoMin"/>
              <x14:cfvo type="autoMax"/>
              <x14:negativeFillColor rgb="FFFF0000"/>
              <x14:axisColor rgb="FF000000"/>
            </x14:dataBar>
          </x14:cfRule>
          <x14:cfRule type="dataBar" id="{1CC04AE9-8865-437C-BD21-D0258A8EDE66}">
            <x14:dataBar minLength="0" maxLength="100" gradient="0">
              <x14:cfvo type="autoMin"/>
              <x14:cfvo type="autoMax"/>
              <x14:negativeFillColor rgb="FFFF0000"/>
              <x14:axisColor rgb="FF000000"/>
            </x14:dataBar>
          </x14:cfRule>
          <x14:cfRule type="dataBar" id="{D3F4A24D-2E17-4C39-95F7-D48F80B3C5BB}">
            <x14:dataBar minLength="0" maxLength="100" gradient="0">
              <x14:cfvo type="autoMin"/>
              <x14:cfvo type="autoMax"/>
              <x14:negativeFillColor rgb="FFFF0000"/>
              <x14:axisColor rgb="FF000000"/>
            </x14:dataBar>
          </x14:cfRule>
          <x14:cfRule type="dataBar" id="{F0BBE894-19F8-451E-97D5-F04693554A41}">
            <x14:dataBar minLength="0" maxLength="100" gradient="0">
              <x14:cfvo type="autoMin"/>
              <x14:cfvo type="autoMax"/>
              <x14:negativeFillColor rgb="FFFF0000"/>
              <x14:axisColor rgb="FF000000"/>
            </x14:dataBar>
          </x14:cfRule>
          <xm:sqref>K2490:K2492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80498-F973-453B-A85D-2690FCEB0880}">
  <dimension ref="A1:DL2651"/>
  <sheetViews>
    <sheetView zoomScale="75" zoomScaleNormal="75" workbookViewId="0">
      <pane xSplit="6" ySplit="3" topLeftCell="G4" activePane="bottomRight" state="frozen"/>
      <selection pane="topRight" activeCell="G1" sqref="G1"/>
      <selection pane="bottomLeft" activeCell="A4" sqref="A4"/>
      <selection pane="bottomRight" activeCell="H21" sqref="H21"/>
    </sheetView>
  </sheetViews>
  <sheetFormatPr defaultColWidth="7.1796875" defaultRowHeight="13.2"/>
  <cols>
    <col min="1" max="1" width="3.81640625" customWidth="1"/>
    <col min="2" max="2" width="8.90625" customWidth="1"/>
    <col min="3" max="3" width="10.6328125" style="47" customWidth="1"/>
    <col min="4" max="4" width="10.08984375" customWidth="1"/>
    <col min="5" max="5" width="4.54296875" customWidth="1"/>
    <col min="6" max="6" width="59.81640625" style="54" customWidth="1"/>
    <col min="7" max="7" width="8.08984375" style="53" bestFit="1" customWidth="1"/>
    <col min="8" max="8" width="1.90625" style="53" customWidth="1"/>
    <col min="9" max="9" width="3.1796875" style="53" customWidth="1"/>
    <col min="10" max="10" width="8.1796875" style="53" customWidth="1"/>
    <col min="11" max="11" width="2.81640625" style="183" customWidth="1"/>
    <col min="12" max="13" width="10.6328125" style="56" customWidth="1"/>
    <col min="14" max="14" width="12" style="56" customWidth="1"/>
    <col min="15" max="15" width="10.6328125" style="56" customWidth="1"/>
    <col min="16" max="16" width="8.36328125" style="56" customWidth="1"/>
    <col min="17" max="17" width="8.08984375" style="56" customWidth="1"/>
    <col min="18" max="18" width="7.90625" style="56" customWidth="1"/>
    <col min="19" max="19" width="7.54296875" style="56" customWidth="1"/>
    <col min="20" max="20" width="7.90625" style="56" customWidth="1"/>
    <col min="21" max="21" width="9" style="56" customWidth="1"/>
    <col min="22" max="22" width="8" style="56" customWidth="1"/>
    <col min="23" max="23" width="8.1796875" style="56" customWidth="1"/>
    <col min="24" max="24" width="8" style="53" customWidth="1"/>
    <col min="25" max="25" width="7.54296875" style="53" customWidth="1"/>
    <col min="26" max="26" width="8.08984375" style="44" customWidth="1"/>
    <col min="27" max="28" width="7.7265625" style="44" customWidth="1"/>
    <col min="29" max="29" width="2.90625" style="44" customWidth="1"/>
    <col min="30" max="33" width="7.26953125" style="44"/>
    <col min="34" max="34" width="7.26953125" style="53"/>
    <col min="35" max="35" width="3.1796875" style="53" customWidth="1"/>
    <col min="36" max="42" width="7.26953125" style="53"/>
    <col min="43" max="43" width="4.26953125" style="53" customWidth="1"/>
    <col min="44" max="47" width="7.26953125" style="53"/>
    <col min="48" max="49" width="10.1796875" style="53" bestFit="1" customWidth="1"/>
    <col min="50" max="50" width="9.54296875" style="53" customWidth="1"/>
    <col min="51" max="61" width="7.26953125" style="53"/>
    <col min="62" max="62" width="7.6328125" style="53" customWidth="1"/>
    <col min="63" max="63" width="7.26953125" style="53"/>
    <col min="64" max="64" width="7.7265625" style="53" customWidth="1"/>
    <col min="65" max="65" width="7.26953125" style="53"/>
    <col min="66" max="66" width="8" style="53" customWidth="1"/>
    <col min="67" max="70" width="7.26953125" style="53"/>
    <col min="71" max="72" width="7.26953125" style="19"/>
    <col min="73" max="73" width="3.90625" style="19" customWidth="1"/>
    <col min="74" max="89" width="7.26953125" style="19"/>
    <col min="90" max="90" width="8.36328125" style="19" customWidth="1"/>
    <col min="91" max="91" width="3.36328125" style="19" customWidth="1"/>
    <col min="92" max="92" width="9.90625" style="19" customWidth="1"/>
    <col min="93" max="95" width="7.26953125" style="19"/>
    <col min="96" max="96" width="8" style="19" customWidth="1"/>
    <col min="97" max="97" width="7.7265625" style="19" customWidth="1"/>
    <col min="98" max="99" width="7.26953125" style="19"/>
    <col min="100" max="100" width="7.26953125" style="163"/>
    <col min="101" max="101" width="7.26953125" style="267"/>
    <col min="102" max="102" width="3.6328125" style="19" customWidth="1"/>
    <col min="103" max="103" width="29.1796875" style="19" customWidth="1"/>
    <col min="104" max="104" width="25.08984375" style="43" customWidth="1"/>
    <col min="105" max="105" width="12.6328125" style="43" customWidth="1"/>
    <col min="106" max="16384" width="7.1796875" style="43"/>
  </cols>
  <sheetData>
    <row r="1" spans="1:116" ht="14.4">
      <c r="A1" t="s">
        <v>22</v>
      </c>
      <c r="B1" s="188" t="s">
        <v>345</v>
      </c>
      <c r="C1" s="189" t="s">
        <v>22</v>
      </c>
      <c r="D1" s="190" t="s">
        <v>22</v>
      </c>
      <c r="E1" s="191"/>
      <c r="F1" s="192" t="s">
        <v>12</v>
      </c>
      <c r="G1"/>
      <c r="H1"/>
      <c r="I1" s="37"/>
      <c r="J1" s="296" t="s">
        <v>66</v>
      </c>
      <c r="K1" s="353"/>
      <c r="L1" s="193" t="s">
        <v>67</v>
      </c>
      <c r="M1" s="193" t="s">
        <v>67</v>
      </c>
      <c r="N1" s="193" t="s">
        <v>67</v>
      </c>
      <c r="O1" s="194" t="s">
        <v>67</v>
      </c>
      <c r="P1" s="195"/>
      <c r="Q1" s="195"/>
      <c r="R1" s="195"/>
      <c r="S1" s="195"/>
      <c r="T1" s="196" t="s">
        <v>114</v>
      </c>
      <c r="U1" s="196" t="s">
        <v>1437</v>
      </c>
      <c r="V1" s="195" t="s">
        <v>124</v>
      </c>
      <c r="W1" s="195" t="s">
        <v>1438</v>
      </c>
      <c r="X1" s="195" t="s">
        <v>1439</v>
      </c>
      <c r="Y1" s="195" t="s">
        <v>1440</v>
      </c>
      <c r="Z1" s="195" t="s">
        <v>1441</v>
      </c>
      <c r="AA1" s="197"/>
      <c r="AB1" s="197"/>
      <c r="AC1" s="198"/>
      <c r="AD1" t="s">
        <v>1443</v>
      </c>
      <c r="AE1" t="s">
        <v>1444</v>
      </c>
      <c r="AF1" t="s">
        <v>68</v>
      </c>
      <c r="AG1" t="s">
        <v>1441</v>
      </c>
      <c r="AH1" t="s">
        <v>17</v>
      </c>
      <c r="AI1" s="37"/>
      <c r="AJ1" s="200" t="s">
        <v>13</v>
      </c>
      <c r="AK1" s="201" t="s">
        <v>101</v>
      </c>
      <c r="AL1" s="201" t="s">
        <v>101</v>
      </c>
      <c r="AM1" s="201" t="s">
        <v>101</v>
      </c>
      <c r="AN1" s="201" t="s">
        <v>102</v>
      </c>
      <c r="AO1" s="201" t="s">
        <v>102</v>
      </c>
      <c r="AP1" s="201" t="s">
        <v>102</v>
      </c>
      <c r="AQ1" s="202"/>
      <c r="AR1" s="144" t="s">
        <v>89</v>
      </c>
      <c r="AS1" s="144" t="s">
        <v>14</v>
      </c>
      <c r="AT1" s="144" t="s">
        <v>14</v>
      </c>
      <c r="AU1" s="144" t="s">
        <v>14</v>
      </c>
      <c r="AV1" s="146" t="s">
        <v>14</v>
      </c>
      <c r="AW1" s="146" t="s">
        <v>14</v>
      </c>
      <c r="AX1" s="146" t="s">
        <v>14</v>
      </c>
      <c r="AY1" s="203" t="s">
        <v>103</v>
      </c>
      <c r="AZ1" s="203" t="s">
        <v>103</v>
      </c>
      <c r="BA1" s="203" t="s">
        <v>103</v>
      </c>
      <c r="BB1" s="203" t="s">
        <v>104</v>
      </c>
      <c r="BC1" s="203" t="s">
        <v>105</v>
      </c>
      <c r="BD1" s="203" t="s">
        <v>106</v>
      </c>
      <c r="BE1" s="203" t="s">
        <v>107</v>
      </c>
      <c r="BF1" s="203" t="s">
        <v>106</v>
      </c>
      <c r="BG1" s="203" t="s">
        <v>108</v>
      </c>
      <c r="BH1" s="203" t="s">
        <v>109</v>
      </c>
      <c r="BI1" s="204" t="s">
        <v>110</v>
      </c>
      <c r="BJ1" s="203" t="s">
        <v>111</v>
      </c>
      <c r="BK1" s="203" t="s">
        <v>112</v>
      </c>
      <c r="BL1" s="203" t="s">
        <v>113</v>
      </c>
      <c r="BM1" s="203" t="s">
        <v>114</v>
      </c>
      <c r="BN1" s="203" t="s">
        <v>114</v>
      </c>
      <c r="BO1" s="203" t="s">
        <v>115</v>
      </c>
      <c r="BP1" s="203" t="s">
        <v>116</v>
      </c>
      <c r="BQ1" s="203" t="s">
        <v>117</v>
      </c>
      <c r="BR1" s="203" t="s">
        <v>118</v>
      </c>
      <c r="BS1" s="203" t="s">
        <v>119</v>
      </c>
      <c r="BT1" s="203" t="s">
        <v>119</v>
      </c>
      <c r="BU1" s="205"/>
      <c r="BV1" s="206" t="s">
        <v>346</v>
      </c>
      <c r="BW1" s="207" t="s">
        <v>120</v>
      </c>
      <c r="BX1" s="207" t="s">
        <v>447</v>
      </c>
      <c r="BY1" s="207" t="s">
        <v>448</v>
      </c>
      <c r="BZ1" s="207" t="s">
        <v>449</v>
      </c>
      <c r="CA1" s="207" t="s">
        <v>450</v>
      </c>
      <c r="CB1" s="207" t="s">
        <v>450</v>
      </c>
      <c r="CC1" s="207" t="s">
        <v>451</v>
      </c>
      <c r="CD1" s="207" t="s">
        <v>452</v>
      </c>
      <c r="CE1" s="207" t="s">
        <v>453</v>
      </c>
      <c r="CF1" s="207" t="s">
        <v>454</v>
      </c>
      <c r="CG1" s="207" t="s">
        <v>115</v>
      </c>
      <c r="CH1" s="207" t="s">
        <v>455</v>
      </c>
      <c r="CI1" s="207" t="s">
        <v>456</v>
      </c>
      <c r="CJ1" s="207" t="s">
        <v>457</v>
      </c>
      <c r="CK1" s="207" t="s">
        <v>457</v>
      </c>
      <c r="CL1" s="155" t="s">
        <v>458</v>
      </c>
      <c r="CM1" s="37"/>
      <c r="CN1" s="208" t="s">
        <v>1442</v>
      </c>
      <c r="CO1" s="208" t="s">
        <v>1442</v>
      </c>
      <c r="CP1" s="208" t="s">
        <v>1442</v>
      </c>
      <c r="CQ1" s="208" t="s">
        <v>1442</v>
      </c>
      <c r="CR1" s="208" t="s">
        <v>1442</v>
      </c>
      <c r="CS1" s="208" t="s">
        <v>1442</v>
      </c>
      <c r="CT1" s="208" t="s">
        <v>1442</v>
      </c>
      <c r="CU1" s="208" t="s">
        <v>1442</v>
      </c>
      <c r="CV1" s="208" t="s">
        <v>1442</v>
      </c>
      <c r="CW1" s="208" t="s">
        <v>1442</v>
      </c>
      <c r="CX1" s="209"/>
      <c r="CY1" s="210" t="s">
        <v>347</v>
      </c>
      <c r="CZ1" s="265" t="s">
        <v>1547</v>
      </c>
      <c r="DA1" s="211" t="s">
        <v>90</v>
      </c>
      <c r="DB1" s="160"/>
      <c r="DC1" s="48"/>
      <c r="DD1" s="48"/>
      <c r="DE1" s="48"/>
      <c r="DF1" s="48"/>
      <c r="DG1" s="48"/>
      <c r="DH1" s="48"/>
      <c r="DI1" s="48"/>
      <c r="DJ1" s="48"/>
      <c r="DK1" s="48"/>
      <c r="DL1" s="48"/>
    </row>
    <row r="2" spans="1:116" ht="14.4">
      <c r="A2" s="213" t="s">
        <v>1445</v>
      </c>
      <c r="B2" s="188" t="s">
        <v>345</v>
      </c>
      <c r="C2" s="229" t="s">
        <v>3459</v>
      </c>
      <c r="D2" s="214" t="s">
        <v>1446</v>
      </c>
      <c r="E2" s="191" t="s">
        <v>1447</v>
      </c>
      <c r="F2" s="215"/>
      <c r="G2" s="199" t="s">
        <v>71</v>
      </c>
      <c r="H2"/>
      <c r="I2" s="37"/>
      <c r="J2" s="297" t="s">
        <v>69</v>
      </c>
      <c r="K2" s="354"/>
      <c r="L2" s="216" t="s">
        <v>16</v>
      </c>
      <c r="M2" s="216" t="s">
        <v>1448</v>
      </c>
      <c r="N2" s="216" t="s">
        <v>70</v>
      </c>
      <c r="O2" s="217" t="s">
        <v>71</v>
      </c>
      <c r="P2" s="218" t="s">
        <v>120</v>
      </c>
      <c r="Q2" s="218" t="s">
        <v>121</v>
      </c>
      <c r="R2" s="218" t="s">
        <v>122</v>
      </c>
      <c r="S2" s="218" t="s">
        <v>123</v>
      </c>
      <c r="T2" s="196" t="s">
        <v>1449</v>
      </c>
      <c r="U2" s="219" t="s">
        <v>464</v>
      </c>
      <c r="V2" s="218" t="s">
        <v>459</v>
      </c>
      <c r="W2" s="196" t="s">
        <v>1450</v>
      </c>
      <c r="X2" s="218" t="s">
        <v>1451</v>
      </c>
      <c r="Y2" s="218" t="s">
        <v>1452</v>
      </c>
      <c r="Z2" s="196" t="s">
        <v>1453</v>
      </c>
      <c r="AA2" s="220" t="s">
        <v>125</v>
      </c>
      <c r="AB2" s="220" t="s">
        <v>208</v>
      </c>
      <c r="AC2" s="221"/>
      <c r="AD2" s="227" t="s">
        <v>1460</v>
      </c>
      <c r="AE2" s="227" t="s">
        <v>1460</v>
      </c>
      <c r="AF2" s="227" t="s">
        <v>1460</v>
      </c>
      <c r="AG2" s="227" t="s">
        <v>1460</v>
      </c>
      <c r="AH2" s="227" t="s">
        <v>1460</v>
      </c>
      <c r="AI2" s="37"/>
      <c r="AJ2" s="222" t="s">
        <v>15</v>
      </c>
      <c r="AK2" s="223" t="s">
        <v>126</v>
      </c>
      <c r="AL2" s="223" t="s">
        <v>127</v>
      </c>
      <c r="AM2" s="223" t="s">
        <v>128</v>
      </c>
      <c r="AN2" s="223" t="s">
        <v>128</v>
      </c>
      <c r="AO2" s="223" t="s">
        <v>129</v>
      </c>
      <c r="AP2" s="223" t="s">
        <v>68</v>
      </c>
      <c r="AQ2" s="224"/>
      <c r="AR2" s="145" t="s">
        <v>91</v>
      </c>
      <c r="AS2" s="145" t="s">
        <v>16</v>
      </c>
      <c r="AT2" s="145" t="s">
        <v>72</v>
      </c>
      <c r="AU2" s="145" t="s">
        <v>17</v>
      </c>
      <c r="AV2" s="147" t="s">
        <v>16</v>
      </c>
      <c r="AW2" s="147" t="s">
        <v>72</v>
      </c>
      <c r="AX2" s="147" t="s">
        <v>17</v>
      </c>
      <c r="AY2" s="225" t="s">
        <v>130</v>
      </c>
      <c r="AZ2" s="225" t="s">
        <v>131</v>
      </c>
      <c r="BA2" s="225" t="s">
        <v>132</v>
      </c>
      <c r="BB2" s="225" t="s">
        <v>133</v>
      </c>
      <c r="BC2" s="225" t="s">
        <v>134</v>
      </c>
      <c r="BD2" s="225" t="s">
        <v>130</v>
      </c>
      <c r="BE2" s="225" t="s">
        <v>135</v>
      </c>
      <c r="BF2" s="225" t="s">
        <v>131</v>
      </c>
      <c r="BG2" s="225" t="s">
        <v>136</v>
      </c>
      <c r="BH2" s="225" t="s">
        <v>137</v>
      </c>
      <c r="BI2" s="225" t="s">
        <v>137</v>
      </c>
      <c r="BJ2" s="225" t="s">
        <v>72</v>
      </c>
      <c r="BK2" s="225" t="s">
        <v>72</v>
      </c>
      <c r="BL2" s="225" t="s">
        <v>72</v>
      </c>
      <c r="BM2" s="225" t="s">
        <v>138</v>
      </c>
      <c r="BN2" s="225" t="s">
        <v>139</v>
      </c>
      <c r="BO2" s="225" t="s">
        <v>22</v>
      </c>
      <c r="BP2" s="225" t="s">
        <v>140</v>
      </c>
      <c r="BQ2" s="225" t="s">
        <v>73</v>
      </c>
      <c r="BR2" s="225" t="s">
        <v>141</v>
      </c>
      <c r="BS2" s="225" t="s">
        <v>142</v>
      </c>
      <c r="BT2" s="225" t="s">
        <v>143</v>
      </c>
      <c r="BU2" s="205"/>
      <c r="BV2" s="226" t="s">
        <v>66</v>
      </c>
      <c r="BW2" s="207"/>
      <c r="BX2" s="207"/>
      <c r="BY2" s="207" t="s">
        <v>459</v>
      </c>
      <c r="BZ2" s="207" t="s">
        <v>460</v>
      </c>
      <c r="CA2" s="207" t="s">
        <v>461</v>
      </c>
      <c r="CB2" s="207" t="s">
        <v>459</v>
      </c>
      <c r="CC2" s="207" t="s">
        <v>462</v>
      </c>
      <c r="CD2" s="207" t="s">
        <v>463</v>
      </c>
      <c r="CE2" s="207" t="s">
        <v>464</v>
      </c>
      <c r="CF2" s="207"/>
      <c r="CG2" s="207"/>
      <c r="CH2" s="207"/>
      <c r="CI2" s="207"/>
      <c r="CJ2" s="207" t="s">
        <v>465</v>
      </c>
      <c r="CK2" s="207" t="s">
        <v>466</v>
      </c>
      <c r="CL2" s="155"/>
      <c r="CM2" s="37"/>
      <c r="CN2" s="208" t="s">
        <v>455</v>
      </c>
      <c r="CO2" s="208" t="s">
        <v>1454</v>
      </c>
      <c r="CP2" s="208" t="s">
        <v>1455</v>
      </c>
      <c r="CQ2" s="208" t="s">
        <v>120</v>
      </c>
      <c r="CR2" s="208" t="s">
        <v>121</v>
      </c>
      <c r="CS2" s="208" t="s">
        <v>1456</v>
      </c>
      <c r="CT2" s="208" t="s">
        <v>1457</v>
      </c>
      <c r="CU2" s="208" t="s">
        <v>1458</v>
      </c>
      <c r="CV2" s="208" t="s">
        <v>448</v>
      </c>
      <c r="CW2" s="208" t="s">
        <v>1459</v>
      </c>
      <c r="CX2" s="209"/>
      <c r="CY2" s="182" t="s">
        <v>348</v>
      </c>
      <c r="CZ2" s="265" t="s">
        <v>1548</v>
      </c>
      <c r="DA2" s="228" t="s">
        <v>3460</v>
      </c>
      <c r="DB2" s="160"/>
      <c r="DC2" s="48"/>
      <c r="DD2" s="48"/>
      <c r="DE2" s="48"/>
      <c r="DF2" s="48"/>
      <c r="DG2" s="48"/>
      <c r="DH2" s="48"/>
      <c r="DI2" s="48"/>
      <c r="DJ2" s="48"/>
      <c r="DK2" s="48"/>
      <c r="DL2" s="48"/>
    </row>
    <row r="3" spans="1:116" ht="15" thickBot="1">
      <c r="A3" s="299" t="s">
        <v>1461</v>
      </c>
      <c r="B3" s="300" t="s">
        <v>345</v>
      </c>
      <c r="C3" s="301" t="s">
        <v>1462</v>
      </c>
      <c r="D3" s="302" t="s">
        <v>1463</v>
      </c>
      <c r="E3" s="355"/>
      <c r="F3" s="304"/>
      <c r="G3" s="199" t="s">
        <v>1467</v>
      </c>
      <c r="H3"/>
      <c r="I3" s="37"/>
      <c r="J3" s="305" t="s">
        <v>74</v>
      </c>
      <c r="K3" s="356"/>
      <c r="L3" s="306" t="s">
        <v>74</v>
      </c>
      <c r="M3" s="306" t="s">
        <v>3466</v>
      </c>
      <c r="N3" s="306" t="s">
        <v>3467</v>
      </c>
      <c r="O3" s="357" t="s">
        <v>3468</v>
      </c>
      <c r="P3" s="358" t="s">
        <v>75</v>
      </c>
      <c r="Q3" s="358" t="s">
        <v>75</v>
      </c>
      <c r="R3" s="359" t="s">
        <v>144</v>
      </c>
      <c r="S3" s="358" t="s">
        <v>75</v>
      </c>
      <c r="T3" s="358" t="s">
        <v>209</v>
      </c>
      <c r="U3" s="358" t="s">
        <v>1464</v>
      </c>
      <c r="V3" s="358" t="s">
        <v>210</v>
      </c>
      <c r="W3" s="358" t="s">
        <v>75</v>
      </c>
      <c r="X3" s="358" t="s">
        <v>1465</v>
      </c>
      <c r="Y3" s="358" t="s">
        <v>75</v>
      </c>
      <c r="Z3" s="358" t="s">
        <v>75</v>
      </c>
      <c r="AA3" s="359" t="s">
        <v>1466</v>
      </c>
      <c r="AB3" s="358" t="s">
        <v>210</v>
      </c>
      <c r="AC3" s="230"/>
      <c r="AD3" s="232" t="s">
        <v>1477</v>
      </c>
      <c r="AE3" s="232" t="s">
        <v>1478</v>
      </c>
      <c r="AF3" s="232" t="s">
        <v>1479</v>
      </c>
      <c r="AG3" s="232" t="s">
        <v>1480</v>
      </c>
      <c r="AH3" s="232" t="s">
        <v>1481</v>
      </c>
      <c r="AI3" s="307"/>
      <c r="AJ3" s="308" t="s">
        <v>19</v>
      </c>
      <c r="AK3" s="308" t="s">
        <v>19</v>
      </c>
      <c r="AL3" s="308" t="s">
        <v>19</v>
      </c>
      <c r="AM3" s="308" t="s">
        <v>19</v>
      </c>
      <c r="AN3" s="308" t="s">
        <v>19</v>
      </c>
      <c r="AO3" s="308" t="s">
        <v>19</v>
      </c>
      <c r="AP3" s="308" t="s">
        <v>19</v>
      </c>
      <c r="AQ3" s="309"/>
      <c r="AR3" s="310" t="s">
        <v>92</v>
      </c>
      <c r="AS3" s="310" t="s">
        <v>349</v>
      </c>
      <c r="AT3" s="310" t="s">
        <v>349</v>
      </c>
      <c r="AU3" s="310" t="s">
        <v>349</v>
      </c>
      <c r="AV3" s="360" t="s">
        <v>145</v>
      </c>
      <c r="AW3" s="360" t="s">
        <v>146</v>
      </c>
      <c r="AX3" s="360" t="s">
        <v>147</v>
      </c>
      <c r="AY3" s="361" t="s">
        <v>145</v>
      </c>
      <c r="AZ3" s="361" t="s">
        <v>146</v>
      </c>
      <c r="BA3" s="361" t="s">
        <v>146</v>
      </c>
      <c r="BB3" s="361" t="s">
        <v>145</v>
      </c>
      <c r="BC3" s="361" t="s">
        <v>145</v>
      </c>
      <c r="BD3" s="361" t="s">
        <v>145</v>
      </c>
      <c r="BE3" s="361" t="s">
        <v>145</v>
      </c>
      <c r="BF3" s="361" t="s">
        <v>146</v>
      </c>
      <c r="BG3" s="361" t="s">
        <v>146</v>
      </c>
      <c r="BH3" s="361" t="s">
        <v>146</v>
      </c>
      <c r="BI3" s="361" t="s">
        <v>146</v>
      </c>
      <c r="BJ3" s="361" t="s">
        <v>146</v>
      </c>
      <c r="BK3" s="361" t="s">
        <v>146</v>
      </c>
      <c r="BL3" s="361" t="s">
        <v>146</v>
      </c>
      <c r="BM3" s="361" t="s">
        <v>145</v>
      </c>
      <c r="BN3" s="361" t="s">
        <v>145</v>
      </c>
      <c r="BO3" s="361" t="s">
        <v>146</v>
      </c>
      <c r="BP3" s="361" t="s">
        <v>147</v>
      </c>
      <c r="BQ3" s="361" t="s">
        <v>147</v>
      </c>
      <c r="BR3" s="361" t="s">
        <v>145</v>
      </c>
      <c r="BS3" s="361" t="s">
        <v>146</v>
      </c>
      <c r="BT3" s="361" t="s">
        <v>146</v>
      </c>
      <c r="BU3" s="231"/>
      <c r="BV3" s="311" t="s">
        <v>349</v>
      </c>
      <c r="BW3" s="362" t="s">
        <v>349</v>
      </c>
      <c r="BX3" s="362" t="s">
        <v>349</v>
      </c>
      <c r="BY3" s="362" t="s">
        <v>349</v>
      </c>
      <c r="BZ3" s="362" t="s">
        <v>349</v>
      </c>
      <c r="CA3" s="362" t="s">
        <v>349</v>
      </c>
      <c r="CB3" s="362" t="s">
        <v>349</v>
      </c>
      <c r="CC3" s="362" t="s">
        <v>349</v>
      </c>
      <c r="CD3" s="362" t="s">
        <v>349</v>
      </c>
      <c r="CE3" s="362" t="s">
        <v>349</v>
      </c>
      <c r="CF3" s="362" t="s">
        <v>349</v>
      </c>
      <c r="CG3" s="362" t="s">
        <v>349</v>
      </c>
      <c r="CH3" s="362" t="s">
        <v>349</v>
      </c>
      <c r="CI3" s="362" t="s">
        <v>349</v>
      </c>
      <c r="CJ3" s="362" t="s">
        <v>349</v>
      </c>
      <c r="CK3" s="362" t="s">
        <v>349</v>
      </c>
      <c r="CL3" s="363" t="s">
        <v>349</v>
      </c>
      <c r="CM3" s="37"/>
      <c r="CN3" s="364" t="s">
        <v>1468</v>
      </c>
      <c r="CO3" s="364" t="s">
        <v>1469</v>
      </c>
      <c r="CP3" s="364" t="s">
        <v>1470</v>
      </c>
      <c r="CQ3" s="364" t="s">
        <v>1471</v>
      </c>
      <c r="CR3" s="364" t="s">
        <v>1472</v>
      </c>
      <c r="CS3" s="364" t="s">
        <v>1473</v>
      </c>
      <c r="CT3" s="364" t="s">
        <v>1473</v>
      </c>
      <c r="CU3" s="364" t="s">
        <v>1474</v>
      </c>
      <c r="CV3" s="364" t="s">
        <v>1475</v>
      </c>
      <c r="CW3" s="364" t="s">
        <v>1476</v>
      </c>
      <c r="CX3" s="209"/>
      <c r="CY3" s="266" t="s">
        <v>350</v>
      </c>
      <c r="CZ3" s="267"/>
      <c r="DA3" s="233" t="s">
        <v>3461</v>
      </c>
      <c r="DB3" s="234"/>
      <c r="DC3" s="235"/>
      <c r="DD3" s="48"/>
      <c r="DE3" s="50"/>
      <c r="DF3" s="48"/>
      <c r="DG3" s="48"/>
      <c r="DH3" s="48"/>
      <c r="DI3" s="48"/>
      <c r="DJ3" s="48"/>
      <c r="DK3" s="48"/>
      <c r="DL3" s="48"/>
    </row>
    <row r="4" spans="1:116" ht="14.4">
      <c r="A4" s="213"/>
      <c r="B4" s="188"/>
      <c r="C4" s="167"/>
      <c r="D4" s="268" t="s">
        <v>1549</v>
      </c>
      <c r="G4" s="54"/>
      <c r="H4"/>
      <c r="I4"/>
      <c r="J4" s="236"/>
      <c r="K4" s="236"/>
      <c r="L4" s="236"/>
      <c r="M4" s="236"/>
      <c r="N4" s="236"/>
      <c r="O4" s="237"/>
      <c r="P4" s="236"/>
      <c r="Q4" s="236"/>
      <c r="R4" s="238"/>
      <c r="S4" s="236"/>
      <c r="T4" s="236"/>
      <c r="U4" s="236"/>
      <c r="V4" s="236"/>
      <c r="W4" s="236"/>
      <c r="X4" s="236"/>
      <c r="Y4" s="236"/>
      <c r="Z4" s="236"/>
      <c r="AA4" s="238"/>
      <c r="AB4" s="236"/>
      <c r="AC4" s="236"/>
      <c r="AD4" s="241"/>
      <c r="AE4" s="241"/>
      <c r="AF4" s="241"/>
      <c r="AG4" s="241"/>
      <c r="AH4" s="241"/>
      <c r="AI4" s="241"/>
      <c r="AJ4" s="234"/>
      <c r="AK4" s="234"/>
      <c r="AL4" s="234"/>
      <c r="AM4" s="234"/>
      <c r="AN4" s="234"/>
      <c r="AO4" s="234"/>
      <c r="AP4" s="234"/>
      <c r="AQ4" s="234"/>
      <c r="AR4" s="143"/>
      <c r="AS4" s="143"/>
      <c r="AT4" s="143"/>
      <c r="AU4" s="143"/>
      <c r="AV4" s="143"/>
      <c r="AW4" s="143"/>
      <c r="AX4" s="143"/>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40"/>
      <c r="BW4" s="239"/>
      <c r="BX4" s="239"/>
      <c r="BY4" s="239"/>
      <c r="BZ4" s="239"/>
      <c r="CA4" s="239"/>
      <c r="CB4" s="239"/>
      <c r="CC4" s="239"/>
      <c r="CD4" s="239"/>
      <c r="CE4" s="239"/>
      <c r="CF4" s="239"/>
      <c r="CG4" s="239"/>
      <c r="CH4" s="239"/>
      <c r="CI4" s="239"/>
      <c r="CJ4" s="239"/>
      <c r="CK4" s="239"/>
      <c r="CL4" s="239"/>
      <c r="CM4"/>
      <c r="CN4"/>
      <c r="CO4"/>
      <c r="CP4"/>
      <c r="CQ4"/>
      <c r="CR4"/>
      <c r="CS4"/>
      <c r="CT4"/>
      <c r="CU4"/>
      <c r="CV4"/>
      <c r="CW4"/>
      <c r="CX4"/>
      <c r="CY4" s="279"/>
      <c r="CZ4" s="267"/>
      <c r="DA4" s="50"/>
      <c r="DB4" s="212"/>
      <c r="DC4" s="112"/>
      <c r="DD4" s="112"/>
      <c r="DE4" s="50"/>
      <c r="DF4" s="50"/>
      <c r="DG4" s="48"/>
      <c r="DH4" s="48"/>
      <c r="DI4" s="48"/>
      <c r="DJ4" s="48"/>
      <c r="DK4" s="48"/>
      <c r="DL4" s="48"/>
    </row>
    <row r="5" spans="1:116" ht="14.4">
      <c r="A5" s="213"/>
      <c r="B5" s="188"/>
      <c r="C5" s="167"/>
      <c r="D5" s="149" t="s">
        <v>1199</v>
      </c>
      <c r="G5"/>
      <c r="H5"/>
      <c r="I5"/>
      <c r="J5" s="242"/>
      <c r="K5" s="242"/>
      <c r="L5" s="236"/>
      <c r="M5" s="236"/>
      <c r="N5" s="236"/>
      <c r="O5" s="237"/>
      <c r="P5" s="236"/>
      <c r="Q5" s="236"/>
      <c r="R5" s="238"/>
      <c r="S5" s="236"/>
      <c r="T5" s="236"/>
      <c r="U5" s="236"/>
      <c r="V5" s="236"/>
      <c r="W5" s="236"/>
      <c r="X5" s="236"/>
      <c r="Y5" s="236"/>
      <c r="Z5" s="236"/>
      <c r="AA5" s="238"/>
      <c r="AB5" s="236"/>
      <c r="AC5" s="236"/>
      <c r="AD5" s="241"/>
      <c r="AE5" s="241"/>
      <c r="AF5" s="241"/>
      <c r="AG5" s="241"/>
      <c r="AH5" s="241"/>
      <c r="AI5" s="241"/>
      <c r="AJ5" s="234"/>
      <c r="AK5" s="234"/>
      <c r="AL5" s="234"/>
      <c r="AM5" s="234"/>
      <c r="AN5" s="234"/>
      <c r="AO5" s="234"/>
      <c r="AP5" s="234"/>
      <c r="AQ5" s="234"/>
      <c r="AR5" s="143"/>
      <c r="AS5" s="143"/>
      <c r="AT5" s="143"/>
      <c r="AU5" s="143"/>
      <c r="AV5" s="143"/>
      <c r="AW5" s="143"/>
      <c r="AX5" s="143"/>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40"/>
      <c r="BW5" s="239"/>
      <c r="BX5" s="239"/>
      <c r="BY5" s="239"/>
      <c r="BZ5" s="239"/>
      <c r="CA5" s="239"/>
      <c r="CB5" s="239"/>
      <c r="CC5" s="239"/>
      <c r="CD5" s="239"/>
      <c r="CE5" s="239"/>
      <c r="CF5" s="239"/>
      <c r="CG5" s="239"/>
      <c r="CH5" s="239"/>
      <c r="CI5" s="239"/>
      <c r="CJ5" s="239"/>
      <c r="CK5" s="239"/>
      <c r="CL5" s="239"/>
      <c r="CM5"/>
      <c r="CN5"/>
      <c r="CO5"/>
      <c r="CP5"/>
      <c r="CQ5"/>
      <c r="CR5"/>
      <c r="CS5"/>
      <c r="CT5"/>
      <c r="CU5"/>
      <c r="CV5"/>
      <c r="CW5"/>
      <c r="CX5"/>
      <c r="CY5" s="279"/>
      <c r="CZ5" s="267"/>
      <c r="DA5" s="50"/>
      <c r="DB5" s="160"/>
      <c r="DC5" s="112"/>
      <c r="DD5" s="112"/>
      <c r="DE5"/>
      <c r="DF5"/>
      <c r="DG5"/>
      <c r="DH5" s="53"/>
      <c r="DI5"/>
      <c r="DJ5"/>
      <c r="DK5"/>
      <c r="DL5"/>
    </row>
    <row r="6" spans="1:116" ht="14.4">
      <c r="A6" t="s">
        <v>1550</v>
      </c>
      <c r="B6" s="188" t="s">
        <v>309</v>
      </c>
      <c r="C6" s="151" t="str">
        <f t="shared" ref="C6:C75" si="0">MID(A6,1,12)</f>
        <v>A.010.02.101</v>
      </c>
      <c r="D6" s="152" t="s">
        <v>1199</v>
      </c>
      <c r="E6" s="150" t="s">
        <v>352</v>
      </c>
      <c r="F6" s="153" t="str">
        <f t="shared" ref="F6:F75" si="1">MID(A6, 21,85)</f>
        <v>Leather Chrome tanning - hides from Argentia</v>
      </c>
      <c r="G6" s="154">
        <f t="shared" ref="G6:G75" si="2">O6/0.15</f>
        <v>15.154351333333333</v>
      </c>
      <c r="H6"/>
      <c r="I6"/>
      <c r="J6" s="227">
        <f>L6+M6+N6+O6</f>
        <v>5.8984560157484474</v>
      </c>
      <c r="K6"/>
      <c r="L6" s="280">
        <f>R6+S6+T6+U6</f>
        <v>1.3530302860000001</v>
      </c>
      <c r="M6" s="280">
        <f>P6+Q6+V6+Z6+X6</f>
        <v>1.0657912566999999</v>
      </c>
      <c r="N6" s="281">
        <f>W6+Y6+AA6+AB6</f>
        <v>1.2064817730484481</v>
      </c>
      <c r="O6" s="280">
        <v>2.2731526999999998</v>
      </c>
      <c r="P6" s="219">
        <v>0.39932102000000003</v>
      </c>
      <c r="Q6" s="219">
        <v>0.17212657000000001</v>
      </c>
      <c r="R6" s="286">
        <v>0.51083378999999995</v>
      </c>
      <c r="S6" s="219">
        <v>0.28690399999999999</v>
      </c>
      <c r="T6" s="219">
        <v>0.52441738000000004</v>
      </c>
      <c r="U6" s="219">
        <v>3.0875116000000001E-2</v>
      </c>
      <c r="V6" s="219">
        <v>0.44992736</v>
      </c>
      <c r="W6" s="219">
        <v>1.0892573999999999</v>
      </c>
      <c r="X6" s="219">
        <v>4.4632847000000003E-3</v>
      </c>
      <c r="Y6" s="219">
        <v>0.10510356</v>
      </c>
      <c r="Z6" s="219">
        <v>3.9953021999999998E-2</v>
      </c>
      <c r="AA6" s="219">
        <v>1.2120812999999999E-2</v>
      </c>
      <c r="AB6" s="286">
        <v>4.8448191000000001E-11</v>
      </c>
      <c r="AC6"/>
      <c r="AD6" s="227">
        <f>O6</f>
        <v>2.2731526999999998</v>
      </c>
      <c r="AE6" s="227">
        <f>P6+Q6+R6+S6+T6+U6+V6</f>
        <v>2.3744052360000003</v>
      </c>
      <c r="AF6" s="227">
        <f>P6+Q6+V6+AA6</f>
        <v>1.0334957629999999</v>
      </c>
      <c r="AG6" s="227">
        <f>Z6+P6+Q6+V6+X6</f>
        <v>1.0657912566999999</v>
      </c>
      <c r="AH6" s="227">
        <f>W6+Y6+AB6</f>
        <v>1.1943609600484482</v>
      </c>
      <c r="AI6"/>
      <c r="AJ6">
        <v>103.55086</v>
      </c>
      <c r="AK6" s="155">
        <v>84.417097999999996</v>
      </c>
      <c r="AL6" s="155">
        <v>8.2546105000000001</v>
      </c>
      <c r="AM6" s="155">
        <v>0</v>
      </c>
      <c r="AN6" s="155">
        <v>0.74719181999999995</v>
      </c>
      <c r="AO6" s="155">
        <v>1.4128958</v>
      </c>
      <c r="AP6" s="155">
        <v>8.7190665000000003</v>
      </c>
      <c r="AQ6"/>
      <c r="AR6" s="156">
        <v>0.3308606</v>
      </c>
      <c r="AS6" s="156">
        <v>0.31168401000000001</v>
      </c>
      <c r="AT6" s="156">
        <v>1.3173363E-2</v>
      </c>
      <c r="AU6" s="156">
        <v>6.0032269000000003E-3</v>
      </c>
      <c r="AV6" s="282">
        <f>AY6+BB6+BC6+BD6+BE6+BM6+BN6+BR6</f>
        <v>1.8686091691000001E-5</v>
      </c>
      <c r="AW6" s="282">
        <f>AZ6+BA6+BF6+BG6+BH6+BI6+BJ6+BK6+BL6+BO6+BS6+BT6</f>
        <v>4.8718056953939998E-8</v>
      </c>
      <c r="AX6" s="283">
        <f>BP6+BQ6</f>
        <v>0.84078808400000005</v>
      </c>
      <c r="AY6" s="157">
        <v>1.4142359999999999E-5</v>
      </c>
      <c r="AZ6" s="157">
        <v>4.2673042000000001E-8</v>
      </c>
      <c r="BA6" s="157">
        <v>1.1657768999999999E-12</v>
      </c>
      <c r="BB6" s="157">
        <v>2.0722160000000001E-9</v>
      </c>
      <c r="BC6" s="157">
        <v>0</v>
      </c>
      <c r="BD6" s="157">
        <v>1.4116603000000001E-8</v>
      </c>
      <c r="BE6" s="157">
        <v>4.3915960000000003E-6</v>
      </c>
      <c r="BF6" s="157">
        <v>3.1724428999999999E-9</v>
      </c>
      <c r="BG6" s="157">
        <v>1.9914146000000001E-9</v>
      </c>
      <c r="BH6" s="157">
        <v>9.0205048999999996E-11</v>
      </c>
      <c r="BI6" s="157">
        <v>3.0833473999999999E-13</v>
      </c>
      <c r="BJ6" s="157">
        <v>1.7638153E-11</v>
      </c>
      <c r="BK6" s="157">
        <v>3.3402328000000002E-12</v>
      </c>
      <c r="BL6" s="157">
        <v>9.9270750000000009E-13</v>
      </c>
      <c r="BM6" s="157">
        <v>6.2758435000000002E-8</v>
      </c>
      <c r="BN6" s="157">
        <v>7.3188437000000004E-8</v>
      </c>
      <c r="BO6" s="157">
        <v>7.6750720000000001E-10</v>
      </c>
      <c r="BP6" s="157">
        <v>4.1831043999999998E-2</v>
      </c>
      <c r="BQ6" s="157">
        <v>0.79895704000000001</v>
      </c>
      <c r="BR6" s="157">
        <v>0</v>
      </c>
      <c r="BS6" s="157">
        <v>0</v>
      </c>
      <c r="BT6" s="157">
        <v>0</v>
      </c>
      <c r="BU6"/>
      <c r="BV6" s="155">
        <v>1.7059664000000001E-3</v>
      </c>
      <c r="BW6" s="155">
        <v>1.3908233E-5</v>
      </c>
      <c r="BX6" s="155">
        <v>4.2254351999999998E-4</v>
      </c>
      <c r="BY6" s="155">
        <v>5.2969888000000003E-5</v>
      </c>
      <c r="BZ6" s="155">
        <v>2.6628611000000001E-4</v>
      </c>
      <c r="CA6" s="155">
        <v>3.5417094000000002E-7</v>
      </c>
      <c r="CB6" s="155">
        <v>2.1247697000000002E-6</v>
      </c>
      <c r="CC6" s="155">
        <v>5.3368907999999995E-7</v>
      </c>
      <c r="CD6" s="155">
        <v>7.0548162000000001E-4</v>
      </c>
      <c r="CE6" s="155">
        <v>2.9418194999999999E-5</v>
      </c>
      <c r="CF6" s="155">
        <v>0</v>
      </c>
      <c r="CG6" s="155">
        <v>5.4945842000000004E-7</v>
      </c>
      <c r="CH6" s="155">
        <v>6.3524526999999997E-10</v>
      </c>
      <c r="CI6" s="155">
        <v>9.8519491999999996E-5</v>
      </c>
      <c r="CJ6" s="155">
        <v>1.1312375000000001E-4</v>
      </c>
      <c r="CK6" s="155">
        <v>1.5286682E-7</v>
      </c>
      <c r="CL6" s="155">
        <v>0</v>
      </c>
      <c r="CM6"/>
      <c r="CN6" s="284">
        <v>5.3768025999999997E-10</v>
      </c>
      <c r="CO6" s="284">
        <v>15.104127999999999</v>
      </c>
      <c r="CP6" s="285">
        <v>1.5477123000000001E-2</v>
      </c>
      <c r="CQ6" s="284">
        <v>9.5972859000000004E-3</v>
      </c>
      <c r="CR6" s="284">
        <v>1.3122966E-8</v>
      </c>
      <c r="CS6" s="284">
        <v>1.0298601999999999E-6</v>
      </c>
      <c r="CT6" s="284">
        <v>4.8256310000000004E-3</v>
      </c>
      <c r="CU6" s="284">
        <v>2.5269343000000002</v>
      </c>
      <c r="CV6" s="284">
        <v>6.0522900000000003E-5</v>
      </c>
      <c r="CW6" s="284">
        <v>2.2899642999999999E-4</v>
      </c>
      <c r="CX6"/>
      <c r="CY6" s="158"/>
      <c r="CZ6" s="269"/>
      <c r="DA6"/>
      <c r="DB6"/>
      <c r="DC6" s="112"/>
      <c r="DD6" s="112"/>
      <c r="DE6"/>
      <c r="DF6"/>
      <c r="DG6"/>
      <c r="DH6" s="53"/>
      <c r="DI6"/>
      <c r="DJ6"/>
      <c r="DK6"/>
      <c r="DL6"/>
    </row>
    <row r="7" spans="1:116" ht="14.4">
      <c r="A7" t="s">
        <v>1551</v>
      </c>
      <c r="B7" s="188" t="s">
        <v>309</v>
      </c>
      <c r="C7" s="151" t="str">
        <f t="shared" si="0"/>
        <v>A.010.02.102</v>
      </c>
      <c r="D7" s="152" t="s">
        <v>1199</v>
      </c>
      <c r="E7" s="150" t="s">
        <v>352</v>
      </c>
      <c r="F7" s="153" t="str">
        <f t="shared" si="1"/>
        <v>Leather Vegetable tanning - hides from Europe</v>
      </c>
      <c r="G7" s="154">
        <f t="shared" si="2"/>
        <v>17.825274</v>
      </c>
      <c r="H7"/>
      <c r="I7"/>
      <c r="J7" s="227">
        <f t="shared" ref="J7:J80" si="3">L7+M7+N7+O7</f>
        <v>3.0064969246686304</v>
      </c>
      <c r="K7"/>
      <c r="L7" s="280">
        <f t="shared" ref="L7:L80" si="4">R7+S7+T7+U7</f>
        <v>0.16782362684000002</v>
      </c>
      <c r="M7" s="280">
        <f t="shared" ref="M7:M80" si="5">P7+Q7+V7+Z7+X7</f>
        <v>0.1217013948</v>
      </c>
      <c r="N7" s="281">
        <f t="shared" ref="N7:N80" si="6">W7+Y7+AA7+AB7</f>
        <v>4.3180803028630511E-2</v>
      </c>
      <c r="O7" s="280">
        <v>2.6737910999999999</v>
      </c>
      <c r="P7" s="219">
        <v>7.362689E-2</v>
      </c>
      <c r="Q7" s="219">
        <v>3.9621093000000003E-2</v>
      </c>
      <c r="R7" s="286">
        <v>3.8690527000000002E-2</v>
      </c>
      <c r="S7" s="219">
        <v>0.12798340999999999</v>
      </c>
      <c r="T7" s="219">
        <v>3.6712620000000002E-4</v>
      </c>
      <c r="U7" s="219">
        <v>7.8256364000000005E-4</v>
      </c>
      <c r="V7" s="219">
        <v>3.8056242000000001E-3</v>
      </c>
      <c r="W7" s="219">
        <v>2.4625671000000002E-3</v>
      </c>
      <c r="X7" s="219">
        <v>2.8524329000000001E-3</v>
      </c>
      <c r="Y7" s="219">
        <v>4.0250621E-2</v>
      </c>
      <c r="Z7" s="219">
        <v>1.7953546999999999E-3</v>
      </c>
      <c r="AA7" s="219">
        <v>4.6761487999999999E-4</v>
      </c>
      <c r="AB7" s="286">
        <v>4.8630508E-11</v>
      </c>
      <c r="AC7"/>
      <c r="AD7" s="227">
        <f t="shared" ref="AD7:AD80" si="7">O7</f>
        <v>2.6737910999999999</v>
      </c>
      <c r="AE7" s="227">
        <f t="shared" ref="AE7:AE80" si="8">P7+Q7+R7+S7+T7+U7+V7</f>
        <v>0.28487723404000004</v>
      </c>
      <c r="AF7" s="227">
        <f t="shared" ref="AF7:AF80" si="9">P7+Q7+V7+AA7</f>
        <v>0.11752122207999999</v>
      </c>
      <c r="AG7" s="227">
        <f t="shared" ref="AG7:AG80" si="10">Z7+P7+Q7+V7+X7</f>
        <v>0.1217013948</v>
      </c>
      <c r="AH7" s="227">
        <f t="shared" ref="AH7:AH80" si="11">W7+Y7+AB7</f>
        <v>4.271318814863051E-2</v>
      </c>
      <c r="AI7"/>
      <c r="AJ7">
        <v>90.881005000000002</v>
      </c>
      <c r="AK7" s="155">
        <v>79.373583999999994</v>
      </c>
      <c r="AL7" s="155">
        <v>3.6498366</v>
      </c>
      <c r="AM7" s="155">
        <v>0</v>
      </c>
      <c r="AN7" s="155">
        <v>0.71606676999999996</v>
      </c>
      <c r="AO7" s="155">
        <v>1.4229000999999999</v>
      </c>
      <c r="AP7" s="155">
        <v>5.7186171999999997</v>
      </c>
      <c r="AQ7"/>
      <c r="AR7" s="156">
        <v>0.32011574999999998</v>
      </c>
      <c r="AS7" s="156">
        <v>0.30050834999999998</v>
      </c>
      <c r="AT7" s="156">
        <v>1.4261064E-2</v>
      </c>
      <c r="AU7" s="156">
        <v>5.3463327000000003E-3</v>
      </c>
      <c r="AV7" s="282">
        <f t="shared" ref="AV7:AV80" si="12">AY7+BB7+BC7+BD7+BE7+BM7+BN7+BR7</f>
        <v>1.8016088687588698E-5</v>
      </c>
      <c r="AW7" s="282">
        <f t="shared" ref="AW7:AW80" si="13">AZ7+BA7+BF7+BG7+BH7+BI7+BJ7+BK7+BL7+BO7+BS7+BT7</f>
        <v>5.2740620772684114E-8</v>
      </c>
      <c r="AX7" s="283">
        <f t="shared" ref="AX7:AX80" si="14">BP7+BQ7</f>
        <v>0.74878609757000003</v>
      </c>
      <c r="AY7" s="157">
        <v>1.6541893999999999E-5</v>
      </c>
      <c r="AZ7" s="157">
        <v>4.9910885000000002E-8</v>
      </c>
      <c r="BA7" s="157">
        <v>1.3636366999999999E-12</v>
      </c>
      <c r="BB7" s="157">
        <v>7.2213587000000003E-12</v>
      </c>
      <c r="BC7" s="157">
        <v>0</v>
      </c>
      <c r="BD7" s="157">
        <v>1.7146182000000001E-9</v>
      </c>
      <c r="BE7" s="157">
        <v>1.4717008E-6</v>
      </c>
      <c r="BF7" s="157">
        <v>3.2028646999999998E-10</v>
      </c>
      <c r="BG7" s="157">
        <v>1.6252077999999999E-9</v>
      </c>
      <c r="BH7" s="157">
        <v>9.8606698999999997E-11</v>
      </c>
      <c r="BI7" s="157">
        <v>3.1367298999999999E-13</v>
      </c>
      <c r="BJ7" s="157">
        <v>4.4712438000000001E-13</v>
      </c>
      <c r="BK7" s="157">
        <v>1.7575336999999999E-13</v>
      </c>
      <c r="BL7" s="157">
        <v>4.7362440999999999E-15</v>
      </c>
      <c r="BM7" s="157">
        <v>1.5498544E-10</v>
      </c>
      <c r="BN7" s="157">
        <v>6.1706259E-10</v>
      </c>
      <c r="BO7" s="157">
        <v>7.8332988000000001E-10</v>
      </c>
      <c r="BP7" s="157">
        <v>1.6798757E-4</v>
      </c>
      <c r="BQ7" s="157">
        <v>0.74861811</v>
      </c>
      <c r="BR7" s="157">
        <v>0</v>
      </c>
      <c r="BS7" s="157">
        <v>0</v>
      </c>
      <c r="BT7" s="157">
        <v>0</v>
      </c>
      <c r="BU7"/>
      <c r="BV7" s="155">
        <v>7.4553265000000004E-4</v>
      </c>
      <c r="BW7" s="155">
        <v>1.1474797000000001E-5</v>
      </c>
      <c r="BX7" s="155">
        <v>4.9701594E-4</v>
      </c>
      <c r="BY7" s="155">
        <v>4.6067715999999999E-7</v>
      </c>
      <c r="BZ7" s="155">
        <v>1.2193363E-4</v>
      </c>
      <c r="CA7" s="155">
        <v>5.3494766999999997E-7</v>
      </c>
      <c r="CB7" s="155">
        <v>2.1588432999999999E-6</v>
      </c>
      <c r="CC7" s="155">
        <v>8.0618836999999996E-7</v>
      </c>
      <c r="CD7" s="155">
        <v>5.3319477000000002E-7</v>
      </c>
      <c r="CE7" s="155">
        <v>6.5641134000000003E-7</v>
      </c>
      <c r="CF7" s="155">
        <v>0</v>
      </c>
      <c r="CG7" s="155">
        <v>5.6602699000000003E-7</v>
      </c>
      <c r="CH7" s="155">
        <v>6.4178643000000003E-10</v>
      </c>
      <c r="CI7" s="155">
        <v>8.0924476000000005E-6</v>
      </c>
      <c r="CJ7" s="155">
        <v>1.0114603E-4</v>
      </c>
      <c r="CK7" s="155">
        <v>1.5287234000000001E-7</v>
      </c>
      <c r="CL7" s="155">
        <v>0</v>
      </c>
      <c r="CM7"/>
      <c r="CN7" s="284">
        <v>5.4321678999999998E-10</v>
      </c>
      <c r="CO7" s="284">
        <v>17.825288</v>
      </c>
      <c r="CP7" s="285">
        <v>2.3357235E-2</v>
      </c>
      <c r="CQ7" s="284">
        <v>7.9742423E-3</v>
      </c>
      <c r="CR7" s="284">
        <v>2.0643066E-10</v>
      </c>
      <c r="CS7" s="284">
        <v>2.4153661E-8</v>
      </c>
      <c r="CT7" s="284">
        <v>5.7147279000000005E-4</v>
      </c>
      <c r="CU7" s="284">
        <v>2.4496611000000001E-2</v>
      </c>
      <c r="CV7" s="284">
        <v>6.6157284999999997E-5</v>
      </c>
      <c r="CW7" s="284">
        <v>2.9395852000000002E-4</v>
      </c>
      <c r="CX7"/>
      <c r="CY7" s="158"/>
      <c r="CZ7" s="269"/>
      <c r="DA7"/>
      <c r="DB7"/>
      <c r="DC7" s="112"/>
      <c r="DD7" s="112"/>
      <c r="DE7"/>
      <c r="DF7"/>
      <c r="DG7"/>
      <c r="DH7" s="53"/>
      <c r="DI7"/>
      <c r="DJ7"/>
      <c r="DK7"/>
      <c r="DL7"/>
    </row>
    <row r="8" spans="1:116" ht="14.4">
      <c r="A8" t="s">
        <v>2113</v>
      </c>
      <c r="B8" s="188" t="s">
        <v>309</v>
      </c>
      <c r="C8" s="151" t="str">
        <f t="shared" si="0"/>
        <v>A.010.02.103</v>
      </c>
      <c r="D8" s="152" t="s">
        <v>1199</v>
      </c>
      <c r="E8" s="150" t="s">
        <v>352</v>
      </c>
      <c r="F8" s="153" t="str">
        <f t="shared" si="1"/>
        <v>Wool (from Australia transported to Rotterdam)</v>
      </c>
      <c r="G8" s="154">
        <f t="shared" si="2"/>
        <v>61.048566000000008</v>
      </c>
      <c r="H8"/>
      <c r="I8"/>
      <c r="J8" s="227">
        <f t="shared" si="3"/>
        <v>9.5718848881060925</v>
      </c>
      <c r="K8"/>
      <c r="L8" s="280">
        <f t="shared" si="4"/>
        <v>2.7389648369999998E-2</v>
      </c>
      <c r="M8" s="280">
        <f t="shared" si="5"/>
        <v>0.10809524771000001</v>
      </c>
      <c r="N8" s="281">
        <f t="shared" si="6"/>
        <v>0.27911509202609197</v>
      </c>
      <c r="O8" s="280">
        <v>9.1572849000000005</v>
      </c>
      <c r="P8" s="219">
        <v>4.1033014999999999E-2</v>
      </c>
      <c r="Q8" s="286">
        <v>5.7823140000000002E-2</v>
      </c>
      <c r="R8" s="286">
        <v>1.6121226999999998E-2</v>
      </c>
      <c r="S8" s="219">
        <v>3.1510856999999999E-3</v>
      </c>
      <c r="T8" s="219">
        <v>2.8181567000000002E-4</v>
      </c>
      <c r="U8" s="219">
        <v>7.8355200000000003E-3</v>
      </c>
      <c r="V8" s="219">
        <v>7.3228240000000003E-3</v>
      </c>
      <c r="W8" s="219">
        <v>4.5092435000000002E-4</v>
      </c>
      <c r="X8" s="219">
        <v>5.0396310999999995E-4</v>
      </c>
      <c r="Y8" s="219">
        <v>0.27866273000000003</v>
      </c>
      <c r="Z8" s="219">
        <v>1.4123056E-3</v>
      </c>
      <c r="AA8" s="286">
        <v>1.4376675000000001E-6</v>
      </c>
      <c r="AB8" s="286">
        <v>8.5919575000000002E-12</v>
      </c>
      <c r="AC8"/>
      <c r="AD8" s="227">
        <f t="shared" si="7"/>
        <v>9.1572849000000005</v>
      </c>
      <c r="AE8" s="227">
        <f t="shared" si="8"/>
        <v>0.13356862737000003</v>
      </c>
      <c r="AF8" s="227">
        <f t="shared" si="9"/>
        <v>0.10618041666750001</v>
      </c>
      <c r="AG8" s="227">
        <f t="shared" si="10"/>
        <v>0.10809524771000001</v>
      </c>
      <c r="AH8" s="227">
        <f t="shared" si="11"/>
        <v>0.27911365435859198</v>
      </c>
      <c r="AI8"/>
      <c r="AJ8">
        <v>58.890801000000003</v>
      </c>
      <c r="AK8" s="155">
        <v>55.902299999999997</v>
      </c>
      <c r="AL8" s="155">
        <v>1.034351</v>
      </c>
      <c r="AM8" s="155">
        <v>0</v>
      </c>
      <c r="AN8" s="155">
        <v>0.18351110000000001</v>
      </c>
      <c r="AO8" s="155">
        <v>1.5535129999999999</v>
      </c>
      <c r="AP8" s="155">
        <v>0.21712627000000001</v>
      </c>
      <c r="AQ8"/>
      <c r="AR8" s="156">
        <v>1.0089600999999999</v>
      </c>
      <c r="AS8" s="156">
        <v>0.95819427000000001</v>
      </c>
      <c r="AT8" s="156">
        <v>4.6868224E-2</v>
      </c>
      <c r="AU8" s="156">
        <v>3.8976556000000001E-3</v>
      </c>
      <c r="AV8" s="282">
        <f t="shared" si="12"/>
        <v>5.7445699218399004E-5</v>
      </c>
      <c r="AW8" s="282">
        <f t="shared" si="13"/>
        <v>1.7332923394232513E-7</v>
      </c>
      <c r="AX8" s="283">
        <f t="shared" si="14"/>
        <v>0.54589014562000004</v>
      </c>
      <c r="AY8" s="157">
        <v>5.6653076000000002E-5</v>
      </c>
      <c r="AZ8" s="157">
        <v>1.7093601E-7</v>
      </c>
      <c r="BA8" s="157">
        <v>4.6702159000000003E-12</v>
      </c>
      <c r="BB8" s="157">
        <v>1.213959E-12</v>
      </c>
      <c r="BC8" s="157">
        <v>0</v>
      </c>
      <c r="BD8" s="157">
        <v>4.6340553E-10</v>
      </c>
      <c r="BE8" s="157">
        <v>7.8934105999999998E-7</v>
      </c>
      <c r="BF8" s="157">
        <v>1.0237472E-10</v>
      </c>
      <c r="BG8" s="157">
        <v>8.7104525000000004E-10</v>
      </c>
      <c r="BH8" s="157">
        <v>1.410016E-9</v>
      </c>
      <c r="BI8" s="157">
        <v>2.0594355E-16</v>
      </c>
      <c r="BJ8" s="157">
        <v>4.4638190000000001E-12</v>
      </c>
      <c r="BK8" s="157">
        <v>5.4740405999999997E-13</v>
      </c>
      <c r="BL8" s="157">
        <v>1.0632741E-13</v>
      </c>
      <c r="BM8" s="157">
        <v>1.1629031E-10</v>
      </c>
      <c r="BN8" s="157">
        <v>2.7012485999999999E-9</v>
      </c>
      <c r="BO8" s="157">
        <v>1.1607305999999999E-20</v>
      </c>
      <c r="BP8" s="157">
        <v>4.0925620000000001E-5</v>
      </c>
      <c r="BQ8" s="157">
        <v>0.54584922000000002</v>
      </c>
      <c r="BR8" s="157">
        <v>0</v>
      </c>
      <c r="BS8" s="157">
        <v>0</v>
      </c>
      <c r="BT8" s="157">
        <v>0</v>
      </c>
      <c r="BU8"/>
      <c r="BV8" s="155">
        <v>1.7954774999999999E-3</v>
      </c>
      <c r="BW8" s="155">
        <v>6.0178565999999997E-6</v>
      </c>
      <c r="BX8" s="155">
        <v>1.702196E-3</v>
      </c>
      <c r="BY8" s="155">
        <v>8.6687155999999997E-7</v>
      </c>
      <c r="BZ8" s="155">
        <v>7.3012128000000003E-6</v>
      </c>
      <c r="CA8" s="155">
        <v>2.4983474000000002E-8</v>
      </c>
      <c r="CB8" s="155">
        <v>3.9876738000000002E-10</v>
      </c>
      <c r="CC8" s="155">
        <v>3.7626992999999998E-8</v>
      </c>
      <c r="CD8" s="155">
        <v>7.6469328999999997E-7</v>
      </c>
      <c r="CE8" s="155">
        <v>5.4594164999999999E-6</v>
      </c>
      <c r="CF8" s="155">
        <v>0</v>
      </c>
      <c r="CG8" s="155">
        <v>2.5668075000000001E-17</v>
      </c>
      <c r="CH8" s="155">
        <v>2.1016919999999999E-13</v>
      </c>
      <c r="CI8" s="155">
        <v>3.4700429E-6</v>
      </c>
      <c r="CJ8" s="155">
        <v>6.9333626999999997E-5</v>
      </c>
      <c r="CK8" s="155">
        <v>4.729424E-9</v>
      </c>
      <c r="CL8" s="155">
        <v>0</v>
      </c>
      <c r="CM8"/>
      <c r="CN8" s="284">
        <v>1.7789008E-13</v>
      </c>
      <c r="CO8" s="284">
        <v>61.048569000000001</v>
      </c>
      <c r="CP8" s="285">
        <v>1.0352782E-3</v>
      </c>
      <c r="CQ8" s="284">
        <v>4.1230156E-3</v>
      </c>
      <c r="CR8" s="284">
        <v>2.0159168E-9</v>
      </c>
      <c r="CS8" s="284">
        <v>2.3900995999999998E-7</v>
      </c>
      <c r="CT8" s="284">
        <v>3.1628702999999999E-4</v>
      </c>
      <c r="CU8" s="284">
        <v>0.28797160999999999</v>
      </c>
      <c r="CV8" s="284">
        <v>9.4550272999999998E-4</v>
      </c>
      <c r="CW8" s="284">
        <v>8.7886072999999998E-6</v>
      </c>
      <c r="CX8"/>
      <c r="CY8" s="158"/>
      <c r="CZ8" s="269"/>
      <c r="DA8"/>
      <c r="DB8"/>
      <c r="DC8" s="112"/>
      <c r="DD8" s="112"/>
      <c r="DE8"/>
      <c r="DF8"/>
      <c r="DG8"/>
      <c r="DH8" s="53"/>
      <c r="DI8"/>
      <c r="DJ8"/>
      <c r="DK8"/>
      <c r="DL8"/>
    </row>
    <row r="9" spans="1:116" ht="14.4">
      <c r="A9" t="s">
        <v>2114</v>
      </c>
      <c r="B9" s="188" t="s">
        <v>309</v>
      </c>
      <c r="C9" s="151" t="str">
        <f t="shared" si="0"/>
        <v>A.010.02.104</v>
      </c>
      <c r="D9" s="152" t="s">
        <v>1199</v>
      </c>
      <c r="E9" s="150" t="s">
        <v>352</v>
      </c>
      <c r="F9" s="153" t="str">
        <f t="shared" si="1"/>
        <v>clean wool in Australia</v>
      </c>
      <c r="G9" s="154">
        <f t="shared" si="2"/>
        <v>60.728783333333332</v>
      </c>
      <c r="H9"/>
      <c r="I9"/>
      <c r="J9" s="227">
        <f t="shared" si="3"/>
        <v>9.483876178029611</v>
      </c>
      <c r="K9"/>
      <c r="L9" s="280">
        <f t="shared" si="4"/>
        <v>2.6296217219999998E-2</v>
      </c>
      <c r="M9" s="280">
        <f t="shared" si="5"/>
        <v>9.6781042249999991E-2</v>
      </c>
      <c r="N9" s="281">
        <f t="shared" si="6"/>
        <v>0.25148141855961209</v>
      </c>
      <c r="O9" s="280">
        <v>9.1093174999999995</v>
      </c>
      <c r="P9" s="219">
        <v>3.0525429E-2</v>
      </c>
      <c r="Q9" s="286">
        <v>5.7091111999999999E-2</v>
      </c>
      <c r="R9" s="286">
        <v>1.5220460999999999E-2</v>
      </c>
      <c r="S9" s="219">
        <v>2.9957655999999998E-3</v>
      </c>
      <c r="T9" s="219">
        <v>2.7745302000000002E-4</v>
      </c>
      <c r="U9" s="219">
        <v>7.8025376000000002E-3</v>
      </c>
      <c r="V9" s="219">
        <v>7.3138181999999998E-3</v>
      </c>
      <c r="W9" s="219">
        <v>4.2746157999999998E-4</v>
      </c>
      <c r="X9" s="219">
        <v>4.4062175000000002E-4</v>
      </c>
      <c r="Y9" s="219">
        <v>0.25105270000000002</v>
      </c>
      <c r="Z9" s="219">
        <v>1.4100613000000001E-3</v>
      </c>
      <c r="AA9" s="286">
        <v>1.2569721E-6</v>
      </c>
      <c r="AB9" s="286">
        <v>7.5120644999999996E-12</v>
      </c>
      <c r="AC9"/>
      <c r="AD9" s="227">
        <f t="shared" si="7"/>
        <v>9.1093174999999995</v>
      </c>
      <c r="AE9" s="227">
        <f t="shared" si="8"/>
        <v>0.12122657642000001</v>
      </c>
      <c r="AF9" s="227">
        <f t="shared" si="9"/>
        <v>9.4931616172099997E-2</v>
      </c>
      <c r="AG9" s="227">
        <f t="shared" si="10"/>
        <v>9.6781042250000004E-2</v>
      </c>
      <c r="AH9" s="227">
        <f t="shared" si="11"/>
        <v>0.25148016158751207</v>
      </c>
      <c r="AI9"/>
      <c r="AJ9">
        <v>54.674334000000002</v>
      </c>
      <c r="AK9" s="155">
        <v>51.710900000000002</v>
      </c>
      <c r="AL9" s="155">
        <v>1.0198645</v>
      </c>
      <c r="AM9" s="155">
        <v>0</v>
      </c>
      <c r="AN9" s="155">
        <v>0.18072062999999999</v>
      </c>
      <c r="AO9" s="155">
        <v>1.5492904000000001</v>
      </c>
      <c r="AP9" s="155">
        <v>0.21355895999999999</v>
      </c>
      <c r="AQ9"/>
      <c r="AR9" s="156">
        <v>1.0001987999999999</v>
      </c>
      <c r="AS9" s="156">
        <v>0.95003108999999997</v>
      </c>
      <c r="AT9" s="156">
        <v>4.6564108999999999E-2</v>
      </c>
      <c r="AU9" s="156">
        <v>3.6035848999999998E-3</v>
      </c>
      <c r="AV9" s="282">
        <f t="shared" si="12"/>
        <v>5.6956299992290803E-5</v>
      </c>
      <c r="AW9" s="282">
        <f t="shared" si="13"/>
        <v>1.7220454339482938E-7</v>
      </c>
      <c r="AX9" s="283">
        <f t="shared" si="14"/>
        <v>0.50470377564300006</v>
      </c>
      <c r="AY9" s="157">
        <v>5.6356317000000001E-5</v>
      </c>
      <c r="AZ9" s="157">
        <v>1.7004061E-7</v>
      </c>
      <c r="BA9" s="157">
        <v>4.6457524000000002E-12</v>
      </c>
      <c r="BB9" s="157">
        <v>1.0613807999999999E-12</v>
      </c>
      <c r="BC9" s="157">
        <v>0</v>
      </c>
      <c r="BD9" s="157">
        <v>4.3532093000000001E-10</v>
      </c>
      <c r="BE9" s="157">
        <v>5.9674118999999996E-7</v>
      </c>
      <c r="BF9" s="157">
        <v>9.6385375999999996E-11</v>
      </c>
      <c r="BG9" s="157">
        <v>6.4838382000000005E-10</v>
      </c>
      <c r="BH9" s="157">
        <v>1.410014E-9</v>
      </c>
      <c r="BI9" s="157">
        <v>1.8005923E-16</v>
      </c>
      <c r="BJ9" s="157">
        <v>4.4450250999999997E-12</v>
      </c>
      <c r="BK9" s="157">
        <v>4.4159925999999999E-14</v>
      </c>
      <c r="BL9" s="157">
        <v>1.5081334E-14</v>
      </c>
      <c r="BM9" s="157">
        <v>1.1543978000000001E-10</v>
      </c>
      <c r="BN9" s="157">
        <v>2.6899801999999999E-9</v>
      </c>
      <c r="BO9" s="157">
        <v>1.0148424000000001E-20</v>
      </c>
      <c r="BP9" s="157">
        <v>3.8815642999999999E-5</v>
      </c>
      <c r="BQ9" s="157">
        <v>0.50466496000000005</v>
      </c>
      <c r="BR9" s="157">
        <v>0</v>
      </c>
      <c r="BS9" s="157">
        <v>0</v>
      </c>
      <c r="BT9" s="157">
        <v>0</v>
      </c>
      <c r="BU9"/>
      <c r="BV9" s="155">
        <v>1.7783028999999999E-3</v>
      </c>
      <c r="BW9" s="155">
        <v>4.4811768000000001E-6</v>
      </c>
      <c r="BX9" s="155">
        <v>1.6932796E-3</v>
      </c>
      <c r="BY9" s="155">
        <v>8.6539677000000004E-7</v>
      </c>
      <c r="BZ9" s="155">
        <v>5.9562470000000001E-6</v>
      </c>
      <c r="CA9" s="155">
        <v>2.1843389000000001E-8</v>
      </c>
      <c r="CB9" s="155">
        <v>3.4864771000000002E-10</v>
      </c>
      <c r="CC9" s="155">
        <v>3.2897788E-8</v>
      </c>
      <c r="CD9" s="155">
        <v>7.5723718000000001E-7</v>
      </c>
      <c r="CE9" s="155">
        <v>5.4360435999999999E-6</v>
      </c>
      <c r="CF9" s="155">
        <v>0</v>
      </c>
      <c r="CG9" s="155">
        <v>2.2441944999999999E-17</v>
      </c>
      <c r="CH9" s="155">
        <v>1.8375376999999999E-13</v>
      </c>
      <c r="CI9" s="155">
        <v>3.1983891999999999E-6</v>
      </c>
      <c r="CJ9" s="155">
        <v>6.4269614000000004E-5</v>
      </c>
      <c r="CK9" s="155">
        <v>4.1350197E-9</v>
      </c>
      <c r="CL9" s="155">
        <v>0</v>
      </c>
      <c r="CM9"/>
      <c r="CN9" s="284">
        <v>1.5553169999999999E-13</v>
      </c>
      <c r="CO9" s="284">
        <v>60.728785999999999</v>
      </c>
      <c r="CP9" s="285">
        <v>9.0515774000000005E-4</v>
      </c>
      <c r="CQ9" s="284">
        <v>3.0709270000000002E-3</v>
      </c>
      <c r="CR9" s="284">
        <v>2.0074116999999999E-9</v>
      </c>
      <c r="CS9" s="284">
        <v>2.3800491000000001E-7</v>
      </c>
      <c r="CT9" s="284">
        <v>2.4991116000000002E-4</v>
      </c>
      <c r="CU9" s="284">
        <v>3.9913226000000003E-2</v>
      </c>
      <c r="CV9" s="284">
        <v>9.4550137999999996E-4</v>
      </c>
      <c r="CW9" s="284">
        <v>7.6839980000000008E-6</v>
      </c>
      <c r="CX9"/>
      <c r="CY9" s="158"/>
      <c r="CZ9" s="269"/>
      <c r="DA9"/>
      <c r="DB9"/>
      <c r="DC9" s="112"/>
      <c r="DD9" s="112"/>
      <c r="DE9"/>
      <c r="DF9"/>
      <c r="DG9"/>
      <c r="DH9" s="53"/>
      <c r="DI9"/>
      <c r="DJ9"/>
      <c r="DK9"/>
      <c r="DL9"/>
    </row>
    <row r="10" spans="1:116" ht="14.4">
      <c r="A10" t="s">
        <v>2115</v>
      </c>
      <c r="B10" s="188" t="s">
        <v>309</v>
      </c>
      <c r="C10" s="151" t="str">
        <f t="shared" si="0"/>
        <v>A.010.02.105</v>
      </c>
      <c r="D10" s="152" t="s">
        <v>1199</v>
      </c>
      <c r="E10" s="150" t="s">
        <v>352</v>
      </c>
      <c r="F10" s="153" t="str">
        <f t="shared" si="1"/>
        <v>greasy wool at farm Australia</v>
      </c>
      <c r="G10" s="154">
        <f t="shared" si="2"/>
        <v>38.731166666666674</v>
      </c>
      <c r="H10"/>
      <c r="I10"/>
      <c r="J10" s="227">
        <f t="shared" si="3"/>
        <v>6.0049744798245968</v>
      </c>
      <c r="K10"/>
      <c r="L10" s="280">
        <f t="shared" si="4"/>
        <v>1.2190225320000001E-2</v>
      </c>
      <c r="M10" s="280">
        <f t="shared" si="5"/>
        <v>2.5149256459999998E-2</v>
      </c>
      <c r="N10" s="281">
        <f t="shared" si="6"/>
        <v>0.15795999804459648</v>
      </c>
      <c r="O10" s="280">
        <v>5.8096750000000004</v>
      </c>
      <c r="P10" s="219">
        <v>9.7221190999999992E-3</v>
      </c>
      <c r="Q10" s="286">
        <v>1.0022344000000001E-2</v>
      </c>
      <c r="R10" s="286">
        <v>6.0880107000000003E-3</v>
      </c>
      <c r="S10" s="219">
        <v>9.770819200000001E-4</v>
      </c>
      <c r="T10" s="219">
        <v>1.5192029999999999E-4</v>
      </c>
      <c r="U10" s="219">
        <v>4.9732124000000004E-3</v>
      </c>
      <c r="V10" s="219">
        <v>4.2116946000000004E-3</v>
      </c>
      <c r="W10" s="219">
        <v>1.5572709E-4</v>
      </c>
      <c r="X10" s="219">
        <v>2.842721E-4</v>
      </c>
      <c r="Y10" s="219">
        <v>0.15780346000000001</v>
      </c>
      <c r="Z10" s="286">
        <v>9.0882666000000002E-4</v>
      </c>
      <c r="AA10" s="286">
        <v>8.1094974999999999E-7</v>
      </c>
      <c r="AB10" s="286">
        <v>4.8464931999999997E-12</v>
      </c>
      <c r="AC10"/>
      <c r="AD10" s="227">
        <f t="shared" si="7"/>
        <v>5.8096750000000004</v>
      </c>
      <c r="AE10" s="227">
        <f t="shared" si="8"/>
        <v>3.6146383020000006E-2</v>
      </c>
      <c r="AF10" s="227">
        <f t="shared" si="9"/>
        <v>2.3956968649749999E-2</v>
      </c>
      <c r="AG10" s="227">
        <f t="shared" si="10"/>
        <v>2.5149256459999998E-2</v>
      </c>
      <c r="AH10" s="227">
        <f t="shared" si="11"/>
        <v>0.15795918709484649</v>
      </c>
      <c r="AI10"/>
      <c r="AJ10">
        <v>28.616261999999999</v>
      </c>
      <c r="AK10" s="155">
        <v>27.725052000000002</v>
      </c>
      <c r="AL10" s="155">
        <v>8.4288790000000002E-2</v>
      </c>
      <c r="AM10" s="155">
        <v>0</v>
      </c>
      <c r="AN10" s="155">
        <v>1.2523471E-2</v>
      </c>
      <c r="AO10" s="155">
        <v>0.77181018000000001</v>
      </c>
      <c r="AP10" s="155">
        <v>2.2587686999999999E-2</v>
      </c>
      <c r="AQ10"/>
      <c r="AR10" s="156">
        <v>0.63407595999999999</v>
      </c>
      <c r="AS10" s="156">
        <v>0.60270400999999996</v>
      </c>
      <c r="AT10" s="156">
        <v>2.9392443000000001E-2</v>
      </c>
      <c r="AU10" s="156">
        <v>1.9795094000000001E-3</v>
      </c>
      <c r="AV10" s="282">
        <f t="shared" si="12"/>
        <v>3.6133333949248789E-5</v>
      </c>
      <c r="AW10" s="282">
        <f t="shared" si="13"/>
        <v>1.0869986498333839E-7</v>
      </c>
      <c r="AX10" s="283">
        <f t="shared" si="14"/>
        <v>0.27724221416300004</v>
      </c>
      <c r="AY10" s="157">
        <v>3.5942526999999997E-5</v>
      </c>
      <c r="AZ10" s="157">
        <v>1.0844728E-7</v>
      </c>
      <c r="BA10" s="157">
        <v>2.9629346E-12</v>
      </c>
      <c r="BB10" s="157">
        <v>6.8476179000000005E-13</v>
      </c>
      <c r="BC10" s="157">
        <v>0</v>
      </c>
      <c r="BD10" s="157">
        <v>1.8085398E-10</v>
      </c>
      <c r="BE10" s="157">
        <v>1.8890818999999999E-7</v>
      </c>
      <c r="BF10" s="157">
        <v>3.9379638000000002E-11</v>
      </c>
      <c r="BG10" s="157">
        <v>2.0736551000000001E-10</v>
      </c>
      <c r="BH10" s="157">
        <v>9.0400087000000002E-15</v>
      </c>
      <c r="BI10" s="157">
        <v>1.1616724E-16</v>
      </c>
      <c r="BJ10" s="157">
        <v>2.8331820999999998E-12</v>
      </c>
      <c r="BK10" s="157">
        <v>2.5444173E-14</v>
      </c>
      <c r="BL10" s="157">
        <v>9.1182828999999998E-15</v>
      </c>
      <c r="BM10" s="157">
        <v>6.9602406999999998E-11</v>
      </c>
      <c r="BN10" s="157">
        <v>1.6476181E-9</v>
      </c>
      <c r="BO10" s="157">
        <v>6.5473702999999997E-21</v>
      </c>
      <c r="BP10" s="157">
        <v>1.3044163E-5</v>
      </c>
      <c r="BQ10" s="157">
        <v>0.27722917000000002</v>
      </c>
      <c r="BR10" s="157">
        <v>0</v>
      </c>
      <c r="BS10" s="157">
        <v>0</v>
      </c>
      <c r="BT10" s="157">
        <v>0</v>
      </c>
      <c r="BU10"/>
      <c r="BV10" s="155">
        <v>1.1227415E-3</v>
      </c>
      <c r="BW10" s="155">
        <v>1.4367519999999999E-6</v>
      </c>
      <c r="BX10" s="155">
        <v>1.0799277000000001E-3</v>
      </c>
      <c r="BY10" s="155">
        <v>4.9715456E-7</v>
      </c>
      <c r="BZ10" s="155">
        <v>1.7893571999999999E-6</v>
      </c>
      <c r="CA10" s="155">
        <v>1.4092509E-8</v>
      </c>
      <c r="CB10" s="155">
        <v>2.2493400999999999E-10</v>
      </c>
      <c r="CC10" s="155">
        <v>2.1224379E-8</v>
      </c>
      <c r="CD10" s="155">
        <v>4.4870701000000001E-7</v>
      </c>
      <c r="CE10" s="155">
        <v>3.4441349000000002E-6</v>
      </c>
      <c r="CF10" s="155">
        <v>0</v>
      </c>
      <c r="CG10" s="155">
        <v>1.4478674E-17</v>
      </c>
      <c r="CH10" s="155">
        <v>1.1855081999999999E-13</v>
      </c>
      <c r="CI10" s="155">
        <v>1.2557482E-6</v>
      </c>
      <c r="CJ10" s="155">
        <v>3.3903745000000002E-5</v>
      </c>
      <c r="CK10" s="155">
        <v>2.6676503000000001E-9</v>
      </c>
      <c r="CL10" s="155">
        <v>0</v>
      </c>
      <c r="CM10"/>
      <c r="CN10" s="284">
        <v>1.0034303E-13</v>
      </c>
      <c r="CO10" s="284">
        <v>38.731169000000001</v>
      </c>
      <c r="CP10" s="285">
        <v>5.8397273999999996E-4</v>
      </c>
      <c r="CQ10" s="284">
        <v>9.8621195999999993E-4</v>
      </c>
      <c r="CR10" s="284">
        <v>1.2788935E-9</v>
      </c>
      <c r="CS10" s="284">
        <v>1.5160194E-7</v>
      </c>
      <c r="CT10" s="284">
        <v>7.6593380000000003E-5</v>
      </c>
      <c r="CU10" s="284">
        <v>2.3197822E-2</v>
      </c>
      <c r="CV10" s="284">
        <v>6.0497288E-9</v>
      </c>
      <c r="CW10" s="284">
        <v>4.9574181000000002E-6</v>
      </c>
      <c r="CX10"/>
      <c r="CY10" s="158"/>
      <c r="CZ10" s="269"/>
      <c r="DA10"/>
      <c r="DB10"/>
      <c r="DC10" s="112"/>
      <c r="DD10" s="112"/>
      <c r="DE10"/>
      <c r="DF10"/>
      <c r="DG10"/>
      <c r="DH10" s="53"/>
      <c r="DI10"/>
      <c r="DJ10"/>
      <c r="DK10"/>
      <c r="DL10"/>
    </row>
    <row r="11" spans="1:116" ht="14.4">
      <c r="B11" s="188"/>
      <c r="C11" s="151"/>
      <c r="D11" s="149" t="s">
        <v>1200</v>
      </c>
      <c r="E11" s="150"/>
      <c r="F11"/>
      <c r="G11"/>
      <c r="H11"/>
      <c r="I11"/>
      <c r="J11"/>
      <c r="K11"/>
      <c r="L11"/>
      <c r="M11"/>
      <c r="N11" s="174"/>
      <c r="O11"/>
      <c r="P11"/>
      <c r="Q11" s="53"/>
      <c r="R11" s="53"/>
      <c r="S11"/>
      <c r="T11"/>
      <c r="U11"/>
      <c r="V11"/>
      <c r="W11"/>
      <c r="X11"/>
      <c r="Y11"/>
      <c r="Z11" s="53"/>
      <c r="AA11" s="53"/>
      <c r="AB11" s="53"/>
      <c r="AC11"/>
      <c r="AD11"/>
      <c r="AE11"/>
      <c r="AF11"/>
      <c r="AG11"/>
      <c r="AH11"/>
      <c r="AI11"/>
      <c r="AJ11"/>
      <c r="AK11"/>
      <c r="AL11"/>
      <c r="AM11"/>
      <c r="AN11"/>
      <c r="AO11"/>
      <c r="AP11"/>
      <c r="AQ11"/>
      <c r="AR11"/>
      <c r="AS11"/>
      <c r="AT11"/>
      <c r="AU11"/>
      <c r="AX11" s="19"/>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s="117"/>
      <c r="CQ11"/>
      <c r="CR11"/>
      <c r="CS11"/>
      <c r="CT11"/>
      <c r="CU11"/>
      <c r="CV11"/>
      <c r="CW11"/>
      <c r="CX11"/>
      <c r="CY11" s="159"/>
      <c r="CZ11" s="269"/>
      <c r="DA11"/>
      <c r="DB11"/>
      <c r="DC11" s="112"/>
      <c r="DD11" s="112"/>
      <c r="DE11"/>
      <c r="DF11"/>
      <c r="DG11"/>
      <c r="DH11" s="53"/>
      <c r="DI11"/>
      <c r="DJ11"/>
      <c r="DK11"/>
      <c r="DL11"/>
    </row>
    <row r="12" spans="1:116" ht="14.4">
      <c r="A12" t="s">
        <v>467</v>
      </c>
      <c r="B12" s="188" t="s">
        <v>309</v>
      </c>
      <c r="C12" s="151" t="str">
        <f t="shared" si="0"/>
        <v>A.010.04.101</v>
      </c>
      <c r="D12" s="152" t="s">
        <v>1200</v>
      </c>
      <c r="E12" s="150" t="s">
        <v>352</v>
      </c>
      <c r="F12" s="153" t="str">
        <f t="shared" si="1"/>
        <v>Crude palm kernel oil refined</v>
      </c>
      <c r="G12" s="154">
        <f t="shared" si="2"/>
        <v>0.93404373333333335</v>
      </c>
      <c r="H12"/>
      <c r="I12"/>
      <c r="J12" s="227">
        <f t="shared" si="3"/>
        <v>0.79149811092870026</v>
      </c>
      <c r="K12"/>
      <c r="L12" s="280">
        <f t="shared" si="4"/>
        <v>8.7287523884000007E-3</v>
      </c>
      <c r="M12" s="280">
        <f t="shared" si="5"/>
        <v>0.62712367367300004</v>
      </c>
      <c r="N12" s="281">
        <f t="shared" si="6"/>
        <v>1.5539124867300275E-2</v>
      </c>
      <c r="O12" s="280">
        <v>0.14010655999999999</v>
      </c>
      <c r="P12" s="219">
        <v>1.3699586E-2</v>
      </c>
      <c r="Q12" s="286">
        <v>3.8288557000000002E-3</v>
      </c>
      <c r="R12" s="286">
        <v>7.9178456000000008E-3</v>
      </c>
      <c r="S12" s="219">
        <v>2.6807571999999999E-4</v>
      </c>
      <c r="T12" s="286">
        <v>9.4677284000000005E-6</v>
      </c>
      <c r="U12" s="219">
        <v>5.3336333999999997E-4</v>
      </c>
      <c r="V12" s="219">
        <v>2.5950478E-4</v>
      </c>
      <c r="W12" s="219">
        <v>1.0716273E-4</v>
      </c>
      <c r="X12" s="286">
        <v>9.6797193000000003E-5</v>
      </c>
      <c r="Y12" s="286">
        <v>1.5431686E-2</v>
      </c>
      <c r="Z12" s="286">
        <v>0.60923892999999996</v>
      </c>
      <c r="AA12" s="286">
        <v>2.7613564999999998E-7</v>
      </c>
      <c r="AB12" s="286">
        <v>1.6502743000000001E-12</v>
      </c>
      <c r="AC12"/>
      <c r="AD12" s="227">
        <f t="shared" si="7"/>
        <v>0.14010655999999999</v>
      </c>
      <c r="AE12" s="227">
        <f t="shared" si="8"/>
        <v>2.6516698868399999E-2</v>
      </c>
      <c r="AF12" s="227">
        <f t="shared" si="9"/>
        <v>1.7788222615649999E-2</v>
      </c>
      <c r="AG12" s="227">
        <f t="shared" si="10"/>
        <v>0.62712367367300004</v>
      </c>
      <c r="AH12" s="227">
        <f t="shared" si="11"/>
        <v>1.5538848731650274E-2</v>
      </c>
      <c r="AI12"/>
      <c r="AJ12">
        <v>4.6796911999999997</v>
      </c>
      <c r="AK12" s="155">
        <v>3.5611228000000001</v>
      </c>
      <c r="AL12" s="155">
        <v>0.59828552000000002</v>
      </c>
      <c r="AM12" s="155">
        <v>0</v>
      </c>
      <c r="AN12" s="155">
        <v>0.11742036</v>
      </c>
      <c r="AO12" s="155">
        <v>0.28275536000000001</v>
      </c>
      <c r="AP12" s="155">
        <v>0.1201072</v>
      </c>
      <c r="AQ12"/>
      <c r="AR12" s="156">
        <v>2.2502545999999998E-2</v>
      </c>
      <c r="AS12" s="156">
        <v>2.1383395999999999E-2</v>
      </c>
      <c r="AT12" s="156">
        <v>9.2748476000000001E-4</v>
      </c>
      <c r="AU12" s="156">
        <v>1.9166526999999999E-4</v>
      </c>
      <c r="AV12" s="282">
        <f t="shared" si="12"/>
        <v>1.2819781624787197E-6</v>
      </c>
      <c r="AW12" s="282">
        <f t="shared" si="13"/>
        <v>3.43004714181863E-9</v>
      </c>
      <c r="AX12" s="283">
        <f t="shared" si="14"/>
        <v>2.6843875656000001E-2</v>
      </c>
      <c r="AY12" s="157">
        <v>1.0096217999999999E-6</v>
      </c>
      <c r="AZ12" s="157">
        <v>3.0430280000000002E-9</v>
      </c>
      <c r="BA12" s="157">
        <v>8.3051277000000001E-14</v>
      </c>
      <c r="BB12" s="157">
        <v>2.3316752E-13</v>
      </c>
      <c r="BC12" s="157">
        <v>0</v>
      </c>
      <c r="BD12" s="157">
        <v>3.9203671999999999E-10</v>
      </c>
      <c r="BE12" s="157">
        <v>2.7186723000000002E-7</v>
      </c>
      <c r="BF12" s="157">
        <v>6.6210337000000004E-11</v>
      </c>
      <c r="BG12" s="157">
        <v>3.1230605000000001E-10</v>
      </c>
      <c r="BH12" s="157">
        <v>8.1543822000000003E-12</v>
      </c>
      <c r="BI12" s="157">
        <v>5.2159595999999999E-14</v>
      </c>
      <c r="BJ12" s="157">
        <v>1.5785217999999999E-13</v>
      </c>
      <c r="BK12" s="157">
        <v>4.6609686000000003E-14</v>
      </c>
      <c r="BL12" s="157">
        <v>8.6998774000000001E-15</v>
      </c>
      <c r="BM12" s="157">
        <v>4.0562362000000003E-12</v>
      </c>
      <c r="BN12" s="157">
        <v>9.2806354999999997E-11</v>
      </c>
      <c r="BO12" s="157">
        <v>2.2294382000000001E-21</v>
      </c>
      <c r="BP12" s="157">
        <v>1.1090656E-5</v>
      </c>
      <c r="BQ12" s="157">
        <v>2.6832785000000001E-2</v>
      </c>
      <c r="BR12" s="157">
        <v>0</v>
      </c>
      <c r="BS12" s="157">
        <v>0</v>
      </c>
      <c r="BT12" s="157">
        <v>0</v>
      </c>
      <c r="BU12"/>
      <c r="BV12" s="155">
        <v>3.7715205000000001E-5</v>
      </c>
      <c r="BW12" s="155">
        <v>2.241622E-6</v>
      </c>
      <c r="BX12" s="155">
        <v>2.6043617999999998E-5</v>
      </c>
      <c r="BY12" s="155">
        <v>3.2641781000000002E-8</v>
      </c>
      <c r="BZ12" s="155">
        <v>1.8687471E-6</v>
      </c>
      <c r="CA12" s="155">
        <v>1.7404018000000001E-7</v>
      </c>
      <c r="CB12" s="155">
        <v>7.6592041999999994E-11</v>
      </c>
      <c r="CC12" s="155">
        <v>2.6409933999999998E-7</v>
      </c>
      <c r="CD12" s="155">
        <v>2.6347907999999999E-8</v>
      </c>
      <c r="CE12" s="155">
        <v>3.6774552999999998E-7</v>
      </c>
      <c r="CF12" s="155">
        <v>0</v>
      </c>
      <c r="CG12" s="155">
        <v>4.9301180999999998E-18</v>
      </c>
      <c r="CH12" s="155">
        <v>4.0367615000000003E-14</v>
      </c>
      <c r="CI12" s="155">
        <v>1.6432202E-6</v>
      </c>
      <c r="CJ12" s="155">
        <v>5.0521375000000004E-6</v>
      </c>
      <c r="CK12" s="155">
        <v>9.0847120999999998E-10</v>
      </c>
      <c r="CL12" s="155">
        <v>0</v>
      </c>
      <c r="CM12" s="21"/>
      <c r="CN12" s="284">
        <v>3.4167699999999999E-14</v>
      </c>
      <c r="CO12" s="284">
        <v>0.81795399000000002</v>
      </c>
      <c r="CP12" s="285">
        <v>7.3270291999999997E-3</v>
      </c>
      <c r="CQ12" s="284">
        <v>1.5735929E-3</v>
      </c>
      <c r="CR12" s="284">
        <v>7.1273975000000004E-11</v>
      </c>
      <c r="CS12" s="284">
        <v>8.4471892000000002E-9</v>
      </c>
      <c r="CT12" s="284">
        <v>2.1664950999999999E-5</v>
      </c>
      <c r="CU12" s="284">
        <v>2.3569869E-2</v>
      </c>
      <c r="CV12" s="284">
        <v>5.4680123000000001E-6</v>
      </c>
      <c r="CW12" s="284">
        <v>7.9012226999999996E-5</v>
      </c>
      <c r="CX12"/>
      <c r="CY12" s="158"/>
      <c r="CZ12" s="269"/>
      <c r="DA12"/>
      <c r="DB12"/>
      <c r="DC12" s="112"/>
      <c r="DD12" s="112"/>
      <c r="DE12"/>
      <c r="DF12"/>
      <c r="DG12"/>
      <c r="DH12" s="53"/>
      <c r="DI12"/>
      <c r="DJ12"/>
      <c r="DK12"/>
      <c r="DL12"/>
    </row>
    <row r="13" spans="1:116" ht="14.4">
      <c r="A13" t="s">
        <v>1552</v>
      </c>
      <c r="B13" s="188" t="s">
        <v>309</v>
      </c>
      <c r="C13" s="151" t="str">
        <f t="shared" si="0"/>
        <v>A.010.04.102</v>
      </c>
      <c r="D13" s="152" t="s">
        <v>1200</v>
      </c>
      <c r="E13" s="150" t="s">
        <v>352</v>
      </c>
      <c r="F13" s="153" t="str">
        <f t="shared" si="1"/>
        <v>Palm kernel oil - crude from trees</v>
      </c>
      <c r="G13" s="154">
        <f t="shared" si="2"/>
        <v>0.62464356666666665</v>
      </c>
      <c r="H13"/>
      <c r="I13"/>
      <c r="J13" s="227">
        <f t="shared" si="3"/>
        <v>0.68608794224799496</v>
      </c>
      <c r="K13"/>
      <c r="L13" s="280">
        <f t="shared" si="4"/>
        <v>6.6363998568099991E-3</v>
      </c>
      <c r="M13" s="280">
        <f t="shared" si="5"/>
        <v>0.58543177388000001</v>
      </c>
      <c r="N13" s="281">
        <f t="shared" si="6"/>
        <v>3.2323351118502576E-4</v>
      </c>
      <c r="O13" s="280">
        <v>9.3696534999999997E-2</v>
      </c>
      <c r="P13" s="219">
        <v>1.0558934000000001E-2</v>
      </c>
      <c r="Q13" s="286">
        <v>2.2266049E-3</v>
      </c>
      <c r="R13" s="286">
        <v>6.3130851E-3</v>
      </c>
      <c r="S13" s="286">
        <v>7.2075367999999997E-5</v>
      </c>
      <c r="T13" s="286">
        <v>3.5752881000000002E-7</v>
      </c>
      <c r="U13" s="219">
        <v>2.5088185999999998E-4</v>
      </c>
      <c r="V13" s="286">
        <v>3.0290139999999999E-5</v>
      </c>
      <c r="W13" s="286">
        <v>5.7820195999999998E-6</v>
      </c>
      <c r="X13" s="286">
        <v>6.8334840000000005E-5</v>
      </c>
      <c r="Y13" s="219">
        <v>3.1725655E-4</v>
      </c>
      <c r="Z13" s="219">
        <v>0.57254760999999998</v>
      </c>
      <c r="AA13" s="286">
        <v>1.9494042000000001E-7</v>
      </c>
      <c r="AB13" s="286">
        <v>1.1650257999999999E-12</v>
      </c>
      <c r="AC13"/>
      <c r="AD13" s="227">
        <f t="shared" si="7"/>
        <v>9.3696534999999997E-2</v>
      </c>
      <c r="AE13" s="227">
        <f t="shared" si="8"/>
        <v>1.945222889681E-2</v>
      </c>
      <c r="AF13" s="227">
        <f t="shared" si="9"/>
        <v>1.2816023980420001E-2</v>
      </c>
      <c r="AG13" s="227">
        <f t="shared" si="10"/>
        <v>0.58543177388000001</v>
      </c>
      <c r="AH13" s="227">
        <f t="shared" si="11"/>
        <v>3.2303857076502578E-4</v>
      </c>
      <c r="AI13"/>
      <c r="AJ13">
        <v>7.6072105000000001E-2</v>
      </c>
      <c r="AK13" s="155">
        <v>7.0860444999999994E-2</v>
      </c>
      <c r="AL13" s="155">
        <v>4.7967293999999998E-4</v>
      </c>
      <c r="AM13" s="155">
        <v>0</v>
      </c>
      <c r="AN13" s="155">
        <v>3.0104585999999999E-3</v>
      </c>
      <c r="AO13" s="155">
        <v>1.6026441000000001E-3</v>
      </c>
      <c r="AP13" s="155">
        <v>1.1888448E-4</v>
      </c>
      <c r="AQ13"/>
      <c r="AR13" s="156">
        <v>1.6100518000000001E-2</v>
      </c>
      <c r="AS13" s="156">
        <v>1.5430769E-2</v>
      </c>
      <c r="AT13" s="156">
        <v>6.6472248999999996E-4</v>
      </c>
      <c r="AU13" s="156">
        <v>5.0262183000000002E-6</v>
      </c>
      <c r="AV13" s="282">
        <f t="shared" si="12"/>
        <v>9.2510607707235002E-7</v>
      </c>
      <c r="AW13" s="282">
        <f t="shared" si="13"/>
        <v>2.4582932239347642E-9</v>
      </c>
      <c r="AX13" s="283">
        <f t="shared" si="14"/>
        <v>7.0395213531000006E-4</v>
      </c>
      <c r="AY13" s="157">
        <v>7.1390688999999996E-7</v>
      </c>
      <c r="AZ13" s="157">
        <v>2.1509798999999999E-9</v>
      </c>
      <c r="BA13" s="157">
        <v>5.8684578000000005E-14</v>
      </c>
      <c r="BB13" s="157">
        <v>1.6460668000000001E-13</v>
      </c>
      <c r="BC13" s="157">
        <v>0</v>
      </c>
      <c r="BD13" s="157">
        <v>3.3680418000000002E-10</v>
      </c>
      <c r="BE13" s="157">
        <v>2.1085826999999999E-7</v>
      </c>
      <c r="BF13" s="157">
        <v>5.5158145000000002E-11</v>
      </c>
      <c r="BG13" s="157">
        <v>2.4437852000000001E-10</v>
      </c>
      <c r="BH13" s="157">
        <v>7.6631731000000005E-12</v>
      </c>
      <c r="BI13" s="157">
        <v>4.9012925000000001E-14</v>
      </c>
      <c r="BJ13" s="157">
        <v>5.7068972000000002E-15</v>
      </c>
      <c r="BK13" s="157">
        <v>6.1155321999999998E-17</v>
      </c>
      <c r="BL13" s="157">
        <v>2.0277668000000001E-17</v>
      </c>
      <c r="BM13" s="157">
        <v>1.9416936999999999E-13</v>
      </c>
      <c r="BN13" s="157">
        <v>3.7541162999999996E-12</v>
      </c>
      <c r="BO13" s="157">
        <v>1.5738916999999999E-21</v>
      </c>
      <c r="BP13" s="157">
        <v>4.8003531000000004E-7</v>
      </c>
      <c r="BQ13" s="157">
        <v>7.0347210000000005E-4</v>
      </c>
      <c r="BR13" s="157">
        <v>0</v>
      </c>
      <c r="BS13" s="157">
        <v>0</v>
      </c>
      <c r="BT13" s="157">
        <v>0</v>
      </c>
      <c r="BU13"/>
      <c r="BV13" s="155">
        <v>2.2501726999999999E-5</v>
      </c>
      <c r="BW13" s="155">
        <v>1.7674199999999999E-6</v>
      </c>
      <c r="BX13" s="155">
        <v>1.741672E-5</v>
      </c>
      <c r="BY13" s="155">
        <v>5.0761699999999999E-9</v>
      </c>
      <c r="BZ13" s="155">
        <v>1.3371901999999999E-6</v>
      </c>
      <c r="CA13" s="155">
        <v>1.6244924E-7</v>
      </c>
      <c r="CB13" s="155">
        <v>5.4070833999999997E-11</v>
      </c>
      <c r="CC13" s="155">
        <v>2.4652331999999999E-7</v>
      </c>
      <c r="CD13" s="155">
        <v>9.7279807000000008E-10</v>
      </c>
      <c r="CE13" s="155">
        <v>1.7097573000000001E-7</v>
      </c>
      <c r="CF13" s="155">
        <v>0</v>
      </c>
      <c r="CG13" s="155">
        <v>3.4804607999999998E-18</v>
      </c>
      <c r="CH13" s="155">
        <v>2.8497877000000002E-14</v>
      </c>
      <c r="CI13" s="155">
        <v>1.306733E-6</v>
      </c>
      <c r="CJ13" s="155">
        <v>8.6970939999999999E-8</v>
      </c>
      <c r="CK13" s="155">
        <v>6.4126353000000003E-10</v>
      </c>
      <c r="CL13" s="155">
        <v>0</v>
      </c>
      <c r="CM13" s="21"/>
      <c r="CN13" s="284">
        <v>2.4120992E-14</v>
      </c>
      <c r="CO13" s="284">
        <v>0.51553651</v>
      </c>
      <c r="CP13" s="285">
        <v>6.8397969000000003E-3</v>
      </c>
      <c r="CQ13" s="284">
        <v>1.2464949E-3</v>
      </c>
      <c r="CR13" s="284">
        <v>2.5843475999999998E-12</v>
      </c>
      <c r="CS13" s="284">
        <v>3.0532414000000002E-10</v>
      </c>
      <c r="CT13" s="284">
        <v>2.3115243999999998E-6</v>
      </c>
      <c r="CU13" s="284">
        <v>5.2535316000000002E-5</v>
      </c>
      <c r="CV13" s="284">
        <v>5.1386274999999996E-6</v>
      </c>
      <c r="CW13" s="284">
        <v>7.3864793999999995E-5</v>
      </c>
      <c r="CX13"/>
      <c r="CY13" s="158"/>
      <c r="CZ13" s="269"/>
      <c r="DA13"/>
      <c r="DB13"/>
      <c r="DC13" s="112"/>
      <c r="DD13" s="112"/>
      <c r="DE13"/>
      <c r="DF13"/>
      <c r="DG13"/>
      <c r="DH13" s="53"/>
      <c r="DI13"/>
      <c r="DJ13"/>
      <c r="DK13"/>
      <c r="DL13"/>
    </row>
    <row r="14" spans="1:116" ht="14.4">
      <c r="A14" t="s">
        <v>1553</v>
      </c>
      <c r="B14" s="188" t="s">
        <v>309</v>
      </c>
      <c r="C14" s="151" t="str">
        <f t="shared" si="0"/>
        <v>A.010.04.103</v>
      </c>
      <c r="D14" s="152" t="s">
        <v>1200</v>
      </c>
      <c r="E14" s="150" t="s">
        <v>352</v>
      </c>
      <c r="F14" s="153" t="str">
        <f t="shared" si="1"/>
        <v>Potatoe starch DE</v>
      </c>
      <c r="G14" s="154">
        <f t="shared" si="2"/>
        <v>0.61233910000000003</v>
      </c>
      <c r="H14"/>
      <c r="I14"/>
      <c r="J14" s="227">
        <f t="shared" si="3"/>
        <v>0.12424825171093985</v>
      </c>
      <c r="K14"/>
      <c r="L14" s="280">
        <f t="shared" si="4"/>
        <v>4.4748342499999995E-3</v>
      </c>
      <c r="M14" s="280">
        <f t="shared" si="5"/>
        <v>1.5057687133E-2</v>
      </c>
      <c r="N14" s="281">
        <f t="shared" si="6"/>
        <v>1.2864865327939845E-2</v>
      </c>
      <c r="O14" s="280">
        <v>9.1850865000000004E-2</v>
      </c>
      <c r="P14" s="286">
        <v>3.8496605000000001E-3</v>
      </c>
      <c r="Q14" s="286">
        <v>3.7811797000000002E-3</v>
      </c>
      <c r="R14" s="286">
        <v>3.5235920999999999E-3</v>
      </c>
      <c r="S14" s="219">
        <v>5.7578383E-4</v>
      </c>
      <c r="T14" s="286">
        <v>4.1357959999999997E-5</v>
      </c>
      <c r="U14" s="219">
        <v>3.3410036000000001E-4</v>
      </c>
      <c r="V14" s="219">
        <v>7.3093057000000001E-3</v>
      </c>
      <c r="W14" s="219">
        <v>1.6881055999999999E-4</v>
      </c>
      <c r="X14" s="286">
        <v>7.0377212000000001E-5</v>
      </c>
      <c r="Y14" s="219">
        <v>1.2695853999999999E-2</v>
      </c>
      <c r="Z14" s="286">
        <v>4.7164021000000002E-5</v>
      </c>
      <c r="AA14" s="286">
        <v>2.0076674E-7</v>
      </c>
      <c r="AB14" s="286">
        <v>1.1998458E-12</v>
      </c>
      <c r="AC14"/>
      <c r="AD14" s="227">
        <f t="shared" si="7"/>
        <v>9.1850865000000004E-2</v>
      </c>
      <c r="AE14" s="227">
        <f t="shared" si="8"/>
        <v>1.9414980150000004E-2</v>
      </c>
      <c r="AF14" s="227">
        <f t="shared" si="9"/>
        <v>1.494034666674E-2</v>
      </c>
      <c r="AG14" s="227">
        <f t="shared" si="10"/>
        <v>1.5057687133E-2</v>
      </c>
      <c r="AH14" s="227">
        <f t="shared" si="11"/>
        <v>1.2864664561199845E-2</v>
      </c>
      <c r="AI14"/>
      <c r="AJ14">
        <v>9.6590293000000003</v>
      </c>
      <c r="AK14" s="155">
        <v>8.4608962999999999</v>
      </c>
      <c r="AL14" s="155">
        <v>0.65614991</v>
      </c>
      <c r="AM14" s="155">
        <v>0</v>
      </c>
      <c r="AN14" s="155">
        <v>0.11684134</v>
      </c>
      <c r="AO14" s="155">
        <v>0.29386466</v>
      </c>
      <c r="AP14" s="155">
        <v>0.13127710000000001</v>
      </c>
      <c r="AQ14"/>
      <c r="AR14" s="156">
        <v>1.1885863E-2</v>
      </c>
      <c r="AS14" s="156">
        <v>1.0823841000000001E-2</v>
      </c>
      <c r="AT14" s="156">
        <v>5.2527309999999996E-4</v>
      </c>
      <c r="AU14" s="156">
        <v>5.3674867000000001E-4</v>
      </c>
      <c r="AV14" s="282">
        <f t="shared" si="12"/>
        <v>6.4891135422940007E-7</v>
      </c>
      <c r="AW14" s="282">
        <f t="shared" si="13"/>
        <v>1.9425780118390328E-9</v>
      </c>
      <c r="AX14" s="283">
        <f t="shared" si="14"/>
        <v>7.5174883463999989E-2</v>
      </c>
      <c r="AY14" s="157">
        <v>5.6830815000000005E-7</v>
      </c>
      <c r="AZ14" s="157">
        <v>1.714725E-9</v>
      </c>
      <c r="BA14" s="157">
        <v>4.6848644000000002E-14</v>
      </c>
      <c r="BB14" s="157">
        <v>1.695264E-13</v>
      </c>
      <c r="BC14" s="157">
        <v>0</v>
      </c>
      <c r="BD14" s="157">
        <v>1.1054032E-10</v>
      </c>
      <c r="BE14" s="157">
        <v>7.9297165000000002E-8</v>
      </c>
      <c r="BF14" s="157">
        <v>2.3510201999999998E-11</v>
      </c>
      <c r="BG14" s="157">
        <v>8.3060175E-11</v>
      </c>
      <c r="BH14" s="157">
        <v>2.2380338999999999E-15</v>
      </c>
      <c r="BI14" s="157">
        <v>2.8759512000000002E-17</v>
      </c>
      <c r="BJ14" s="157">
        <v>5.5725619000000002E-11</v>
      </c>
      <c r="BK14" s="157">
        <v>5.9827683999999996E-11</v>
      </c>
      <c r="BL14" s="157">
        <v>5.6802163999999997E-12</v>
      </c>
      <c r="BM14" s="157">
        <v>6.8293683000000004E-11</v>
      </c>
      <c r="BN14" s="157">
        <v>1.1270356999999999E-9</v>
      </c>
      <c r="BO14" s="157">
        <v>1.6209317E-21</v>
      </c>
      <c r="BP14" s="157">
        <v>1.6262464E-5</v>
      </c>
      <c r="BQ14" s="157">
        <v>7.5158620999999995E-2</v>
      </c>
      <c r="BR14" s="157">
        <v>0</v>
      </c>
      <c r="BS14" s="157">
        <v>0</v>
      </c>
      <c r="BT14" s="157">
        <v>0</v>
      </c>
      <c r="BU14"/>
      <c r="BV14" s="155">
        <v>3.1587402999999997E-5</v>
      </c>
      <c r="BW14" s="155">
        <v>5.7912187999999995E-7</v>
      </c>
      <c r="BX14" s="155">
        <v>1.7073638999999999E-5</v>
      </c>
      <c r="BY14" s="155">
        <v>8.5785980999999998E-7</v>
      </c>
      <c r="BZ14" s="155">
        <v>9.1897029000000002E-7</v>
      </c>
      <c r="CA14" s="155">
        <v>1.2768831000000001E-8</v>
      </c>
      <c r="CB14" s="155">
        <v>5.5686887000000003E-11</v>
      </c>
      <c r="CC14" s="155">
        <v>1.9339485000000001E-8</v>
      </c>
      <c r="CD14" s="155">
        <v>6.9690921999999993E-8</v>
      </c>
      <c r="CE14" s="155">
        <v>2.4126751000000001E-7</v>
      </c>
      <c r="CF14" s="155">
        <v>0</v>
      </c>
      <c r="CG14" s="155">
        <v>3.5844837999999997E-18</v>
      </c>
      <c r="CH14" s="155">
        <v>2.9349614000000002E-14</v>
      </c>
      <c r="CI14" s="155">
        <v>7.0998720000000003E-7</v>
      </c>
      <c r="CJ14" s="155">
        <v>1.1104042000000001E-5</v>
      </c>
      <c r="CK14" s="155">
        <v>6.6054394999999999E-10</v>
      </c>
      <c r="CL14" s="155">
        <v>0</v>
      </c>
      <c r="CM14"/>
      <c r="CN14" s="284">
        <v>2.4841913000000001E-14</v>
      </c>
      <c r="CO14" s="284">
        <v>0.61229239000000002</v>
      </c>
      <c r="CP14" s="285">
        <v>4.1029525000000001E-4</v>
      </c>
      <c r="CQ14" s="284">
        <v>3.9914912000000002E-4</v>
      </c>
      <c r="CR14" s="284">
        <v>7.9225749999999997E-11</v>
      </c>
      <c r="CS14" s="284">
        <v>9.1947933999999993E-9</v>
      </c>
      <c r="CT14" s="284">
        <v>3.6200288E-5</v>
      </c>
      <c r="CU14" s="284">
        <v>29.501342999999999</v>
      </c>
      <c r="CV14" s="284">
        <v>1.4977307E-9</v>
      </c>
      <c r="CW14" s="284">
        <v>4.4908223000000003E-6</v>
      </c>
      <c r="CX14"/>
      <c r="CY14" s="158"/>
      <c r="CZ14" s="269"/>
      <c r="DA14"/>
      <c r="DB14"/>
      <c r="DC14" s="112"/>
      <c r="DD14" s="112"/>
      <c r="DE14"/>
      <c r="DF14"/>
      <c r="DG14"/>
      <c r="DH14" s="53"/>
      <c r="DI14"/>
      <c r="DJ14"/>
      <c r="DK14"/>
      <c r="DL14"/>
    </row>
    <row r="15" spans="1:116" ht="13.2" customHeight="1">
      <c r="A15" t="s">
        <v>1554</v>
      </c>
      <c r="B15" s="188" t="s">
        <v>309</v>
      </c>
      <c r="C15" s="151" t="str">
        <f t="shared" si="0"/>
        <v>A.010.04.104</v>
      </c>
      <c r="D15" s="152" t="s">
        <v>1200</v>
      </c>
      <c r="E15" s="150" t="s">
        <v>352</v>
      </c>
      <c r="F15" s="153" t="str">
        <f t="shared" si="1"/>
        <v>Potatoes DE</v>
      </c>
      <c r="G15" s="154">
        <f t="shared" si="2"/>
        <v>3.9669802000000004E-2</v>
      </c>
      <c r="H15"/>
      <c r="I15"/>
      <c r="J15" s="227">
        <f t="shared" si="3"/>
        <v>1.0007810001061731E-2</v>
      </c>
      <c r="K15"/>
      <c r="L15" s="280">
        <f t="shared" si="4"/>
        <v>3.2591125490000005E-4</v>
      </c>
      <c r="M15" s="280">
        <f t="shared" si="5"/>
        <v>2.0968390480999998E-3</v>
      </c>
      <c r="N15" s="281">
        <f t="shared" si="6"/>
        <v>1.6345893980617312E-3</v>
      </c>
      <c r="O15" s="280">
        <v>5.9504702999999999E-3</v>
      </c>
      <c r="P15" s="286">
        <v>3.8510041000000002E-4</v>
      </c>
      <c r="Q15" s="286">
        <v>2.6907797000000003E-4</v>
      </c>
      <c r="R15" s="286">
        <v>2.2331750000000001E-4</v>
      </c>
      <c r="S15" s="286">
        <v>3.8783087999999999E-5</v>
      </c>
      <c r="T15" s="286">
        <v>3.0981058999999998E-6</v>
      </c>
      <c r="U15" s="286">
        <v>6.0712560999999999E-5</v>
      </c>
      <c r="V15" s="219">
        <v>1.4309862E-3</v>
      </c>
      <c r="W15" s="286">
        <v>5.8963117000000003E-6</v>
      </c>
      <c r="X15" s="286">
        <v>2.7644859000000001E-6</v>
      </c>
      <c r="Y15" s="219">
        <v>1.6286852E-3</v>
      </c>
      <c r="Z15" s="286">
        <v>8.9099822E-6</v>
      </c>
      <c r="AA15" s="286">
        <v>7.8863145999999996E-9</v>
      </c>
      <c r="AB15" s="286">
        <v>4.7131119999999997E-14</v>
      </c>
      <c r="AC15"/>
      <c r="AD15" s="227">
        <f t="shared" si="7"/>
        <v>5.9504702999999999E-3</v>
      </c>
      <c r="AE15" s="227">
        <f t="shared" si="8"/>
        <v>2.4110758349000002E-3</v>
      </c>
      <c r="AF15" s="227">
        <f t="shared" si="9"/>
        <v>2.0851724663145999E-3</v>
      </c>
      <c r="AG15" s="227">
        <f t="shared" si="10"/>
        <v>2.0968390481000002E-3</v>
      </c>
      <c r="AH15" s="227">
        <f t="shared" si="11"/>
        <v>1.6345815117471312E-3</v>
      </c>
      <c r="AI15"/>
      <c r="AJ15">
        <v>0.59646275000000004</v>
      </c>
      <c r="AK15" s="155">
        <v>0.56614907000000003</v>
      </c>
      <c r="AL15" s="155">
        <v>1.3336073E-2</v>
      </c>
      <c r="AM15" s="155">
        <v>0</v>
      </c>
      <c r="AN15" s="155">
        <v>2.0558721999999999E-3</v>
      </c>
      <c r="AO15" s="155">
        <v>1.2200381999999999E-2</v>
      </c>
      <c r="AP15" s="155">
        <v>2.7213466000000001E-3</v>
      </c>
      <c r="AQ15"/>
      <c r="AR15" s="156">
        <v>8.2591176999999999E-4</v>
      </c>
      <c r="AS15" s="156">
        <v>7.4821470999999996E-4</v>
      </c>
      <c r="AT15" s="156">
        <v>3.9325164999999998E-5</v>
      </c>
      <c r="AU15" s="156">
        <v>3.8371891E-5</v>
      </c>
      <c r="AV15" s="282">
        <f t="shared" si="12"/>
        <v>4.4856996971463293E-8</v>
      </c>
      <c r="AW15" s="282">
        <f t="shared" si="13"/>
        <v>1.4543330080923449E-10</v>
      </c>
      <c r="AX15" s="283">
        <f t="shared" si="14"/>
        <v>5.3742143755999994E-3</v>
      </c>
      <c r="AY15" s="157">
        <v>3.6824907000000001E-8</v>
      </c>
      <c r="AZ15" s="157">
        <v>1.1111007000000001E-10</v>
      </c>
      <c r="BA15" s="157">
        <v>3.0356673E-15</v>
      </c>
      <c r="BB15" s="157">
        <v>6.6591633000000001E-15</v>
      </c>
      <c r="BC15" s="157">
        <v>0</v>
      </c>
      <c r="BD15" s="157">
        <v>8.5030633000000006E-12</v>
      </c>
      <c r="BE15" s="157">
        <v>7.7911557000000001E-9</v>
      </c>
      <c r="BF15" s="157">
        <v>1.6735993000000001E-12</v>
      </c>
      <c r="BG15" s="157">
        <v>8.4035138000000006E-12</v>
      </c>
      <c r="BH15" s="157">
        <v>8.7912169000000004E-17</v>
      </c>
      <c r="BI15" s="157">
        <v>1.1297018E-18</v>
      </c>
      <c r="BJ15" s="157">
        <v>1.1141641999999999E-11</v>
      </c>
      <c r="BK15" s="157">
        <v>1.1965349999999999E-11</v>
      </c>
      <c r="BL15" s="157">
        <v>1.136001E-12</v>
      </c>
      <c r="BM15" s="157">
        <v>1.2921319E-11</v>
      </c>
      <c r="BN15" s="157">
        <v>2.1950323000000001E-10</v>
      </c>
      <c r="BO15" s="157">
        <v>6.3671789999999999E-23</v>
      </c>
      <c r="BP15" s="157">
        <v>5.3027560000000003E-7</v>
      </c>
      <c r="BQ15" s="157">
        <v>5.3736840999999997E-3</v>
      </c>
      <c r="BR15" s="157">
        <v>0</v>
      </c>
      <c r="BS15" s="157">
        <v>0</v>
      </c>
      <c r="BT15" s="157">
        <v>0</v>
      </c>
      <c r="BU15"/>
      <c r="BV15" s="155">
        <v>2.2188505000000001E-6</v>
      </c>
      <c r="BW15" s="155">
        <v>5.8949389000000002E-8</v>
      </c>
      <c r="BX15" s="155">
        <v>1.1060993000000001E-6</v>
      </c>
      <c r="BY15" s="155">
        <v>1.6772757000000001E-7</v>
      </c>
      <c r="BZ15" s="155">
        <v>7.9275424000000003E-8</v>
      </c>
      <c r="CA15" s="155">
        <v>1.9930368000000002E-9</v>
      </c>
      <c r="CB15" s="155">
        <v>2.1874356000000001E-12</v>
      </c>
      <c r="CC15" s="155">
        <v>3.0233961000000001E-9</v>
      </c>
      <c r="CD15" s="155">
        <v>6.6666852E-9</v>
      </c>
      <c r="CE15" s="155">
        <v>4.2460849E-8</v>
      </c>
      <c r="CF15" s="155">
        <v>0</v>
      </c>
      <c r="CG15" s="155">
        <v>1.4080204E-19</v>
      </c>
      <c r="CH15" s="155">
        <v>1.1528816E-15</v>
      </c>
      <c r="CI15" s="155">
        <v>4.6333724999999998E-8</v>
      </c>
      <c r="CJ15" s="155">
        <v>7.0629291000000003E-7</v>
      </c>
      <c r="CK15" s="155">
        <v>2.5944304E-11</v>
      </c>
      <c r="CL15" s="155">
        <v>0</v>
      </c>
      <c r="CM15" s="21"/>
      <c r="CN15" s="284">
        <v>9.7581472999999991E-16</v>
      </c>
      <c r="CO15" s="284">
        <v>3.9660386999999998E-2</v>
      </c>
      <c r="CP15" s="285">
        <v>5.8823248999999997E-5</v>
      </c>
      <c r="CQ15" s="284">
        <v>4.0789176E-5</v>
      </c>
      <c r="CR15" s="284">
        <v>1.4205695E-11</v>
      </c>
      <c r="CS15" s="284">
        <v>1.6471402E-9</v>
      </c>
      <c r="CT15" s="284">
        <v>3.2696148999999998E-6</v>
      </c>
      <c r="CU15" s="284">
        <v>5.9001115999999998</v>
      </c>
      <c r="CV15" s="284">
        <v>5.8832331E-11</v>
      </c>
      <c r="CW15" s="284">
        <v>7.0091281000000002E-7</v>
      </c>
      <c r="CX15"/>
      <c r="CY15" s="158"/>
      <c r="CZ15" s="269"/>
      <c r="DA15"/>
      <c r="DB15"/>
      <c r="DC15" s="112"/>
      <c r="DD15" s="112"/>
      <c r="DE15"/>
      <c r="DF15"/>
      <c r="DG15"/>
      <c r="DH15" s="53"/>
      <c r="DI15"/>
      <c r="DJ15"/>
      <c r="DK15"/>
      <c r="DL15"/>
    </row>
    <row r="16" spans="1:116" ht="14.4">
      <c r="A16" t="s">
        <v>1555</v>
      </c>
      <c r="B16" s="188" t="s">
        <v>309</v>
      </c>
      <c r="C16" s="151" t="str">
        <f t="shared" si="0"/>
        <v>A.010.04.105</v>
      </c>
      <c r="D16" s="152" t="s">
        <v>1200</v>
      </c>
      <c r="E16" s="150" t="s">
        <v>352</v>
      </c>
      <c r="F16" s="153" t="str">
        <f t="shared" si="1"/>
        <v>Rape cake Europe</v>
      </c>
      <c r="G16" s="154">
        <f t="shared" si="2"/>
        <v>0.19059879333333332</v>
      </c>
      <c r="H16"/>
      <c r="I16"/>
      <c r="J16" s="227">
        <f t="shared" si="3"/>
        <v>0.15417369424840588</v>
      </c>
      <c r="K16"/>
      <c r="L16" s="280">
        <f t="shared" si="4"/>
        <v>1.6045132711999999E-3</v>
      </c>
      <c r="M16" s="280">
        <f t="shared" si="5"/>
        <v>0.12218128248479999</v>
      </c>
      <c r="N16" s="281">
        <f t="shared" si="6"/>
        <v>1.7980794924059153E-3</v>
      </c>
      <c r="O16" s="280">
        <v>2.8589818999999999E-2</v>
      </c>
      <c r="P16" s="286">
        <v>1.0445497000000001E-3</v>
      </c>
      <c r="Q16" s="286">
        <v>0.12076936000000001</v>
      </c>
      <c r="R16" s="286">
        <v>1.1736623999999999E-3</v>
      </c>
      <c r="S16" s="219">
        <v>3.6645022999999999E-4</v>
      </c>
      <c r="T16" s="286">
        <v>6.8950822000000001E-6</v>
      </c>
      <c r="U16" s="286">
        <v>5.7505559000000002E-5</v>
      </c>
      <c r="V16" s="286">
        <v>9.8068576999999995E-5</v>
      </c>
      <c r="W16" s="286">
        <v>3.4750038999999998E-5</v>
      </c>
      <c r="X16" s="219">
        <v>2.6018957999999998E-4</v>
      </c>
      <c r="Y16" s="286">
        <v>1.7625872E-3</v>
      </c>
      <c r="Z16" s="286">
        <v>9.1146278000000008E-6</v>
      </c>
      <c r="AA16" s="286">
        <v>7.4224897000000004E-7</v>
      </c>
      <c r="AB16" s="286">
        <v>4.4359154999999998E-12</v>
      </c>
      <c r="AC16"/>
      <c r="AD16" s="227">
        <f t="shared" si="7"/>
        <v>2.8589818999999999E-2</v>
      </c>
      <c r="AE16" s="227">
        <f t="shared" si="8"/>
        <v>0.12351649154819999</v>
      </c>
      <c r="AF16" s="227">
        <f t="shared" si="9"/>
        <v>0.12191272052596999</v>
      </c>
      <c r="AG16" s="227">
        <f t="shared" si="10"/>
        <v>0.12218128248480001</v>
      </c>
      <c r="AH16" s="227">
        <f t="shared" si="11"/>
        <v>1.7973372434359153E-3</v>
      </c>
      <c r="AI16"/>
      <c r="AJ16">
        <v>13.937839</v>
      </c>
      <c r="AK16" s="155">
        <v>1.2662332000000001</v>
      </c>
      <c r="AL16" s="155">
        <v>2.9646259000000001E-2</v>
      </c>
      <c r="AM16" s="155">
        <v>0</v>
      </c>
      <c r="AN16" s="155">
        <v>12.618221</v>
      </c>
      <c r="AO16" s="155">
        <v>1.7719708000000001E-2</v>
      </c>
      <c r="AP16" s="155">
        <v>6.0185951999999999E-3</v>
      </c>
      <c r="AQ16"/>
      <c r="AR16" s="156">
        <v>5.5540436E-3</v>
      </c>
      <c r="AS16" s="156">
        <v>5.2268996000000003E-3</v>
      </c>
      <c r="AT16" s="156">
        <v>2.4191967000000001E-4</v>
      </c>
      <c r="AU16" s="156">
        <v>8.5224310000000004E-5</v>
      </c>
      <c r="AV16" s="282">
        <f t="shared" si="12"/>
        <v>3.1336328597879999E-7</v>
      </c>
      <c r="AW16" s="282">
        <f t="shared" si="13"/>
        <v>8.9467334938708264E-10</v>
      </c>
      <c r="AX16" s="283">
        <f t="shared" si="14"/>
        <v>1.1936177638100001E-2</v>
      </c>
      <c r="AY16" s="157">
        <v>1.8553668000000001E-7</v>
      </c>
      <c r="AZ16" s="157">
        <v>5.5916278999999998E-10</v>
      </c>
      <c r="BA16" s="157">
        <v>1.5282147000000001E-14</v>
      </c>
      <c r="BB16" s="157">
        <v>2.1294101E-9</v>
      </c>
      <c r="BC16" s="157">
        <v>0</v>
      </c>
      <c r="BD16" s="157">
        <v>1.0684758E-10</v>
      </c>
      <c r="BE16" s="157">
        <v>1.2556122E-7</v>
      </c>
      <c r="BF16" s="157">
        <v>1.6429353E-11</v>
      </c>
      <c r="BG16" s="157">
        <v>2.9991484E-10</v>
      </c>
      <c r="BH16" s="157">
        <v>1.6921506999999999E-11</v>
      </c>
      <c r="BI16" s="157">
        <v>2.1967753E-12</v>
      </c>
      <c r="BJ16" s="157">
        <v>3.2022274999999999E-14</v>
      </c>
      <c r="BK16" s="157">
        <v>6.1468274999999996E-16</v>
      </c>
      <c r="BL16" s="157">
        <v>1.6497633999999999E-16</v>
      </c>
      <c r="BM16" s="157">
        <v>1.6882658E-12</v>
      </c>
      <c r="BN16" s="157">
        <v>2.7440033000000001E-11</v>
      </c>
      <c r="BO16" s="157">
        <v>5.9927004000000003E-21</v>
      </c>
      <c r="BP16" s="157">
        <v>2.9656381000000002E-6</v>
      </c>
      <c r="BQ16" s="157">
        <v>1.1933212E-2</v>
      </c>
      <c r="BR16" s="157">
        <v>0</v>
      </c>
      <c r="BS16" s="157">
        <v>0</v>
      </c>
      <c r="BT16" s="157">
        <v>0</v>
      </c>
      <c r="BU16"/>
      <c r="BV16" s="155">
        <v>2.1056263999999998E-5</v>
      </c>
      <c r="BW16" s="155">
        <v>2.4236927999999999E-6</v>
      </c>
      <c r="BX16" s="155">
        <v>5.3144001000000003E-6</v>
      </c>
      <c r="BY16" s="155">
        <v>4.1319018999999997E-8</v>
      </c>
      <c r="BZ16" s="155">
        <v>2.2936522999999999E-6</v>
      </c>
      <c r="CA16" s="155">
        <v>6.7452279000000002E-6</v>
      </c>
      <c r="CB16" s="155">
        <v>4.3943004999999998E-7</v>
      </c>
      <c r="CC16" s="155">
        <v>1.9268138999999999E-6</v>
      </c>
      <c r="CD16" s="155">
        <v>1.2072616E-8</v>
      </c>
      <c r="CE16" s="155">
        <v>4.3448396E-8</v>
      </c>
      <c r="CF16" s="155">
        <v>0</v>
      </c>
      <c r="CG16" s="155">
        <v>1.3252092E-17</v>
      </c>
      <c r="CH16" s="155">
        <v>1.0850762E-13</v>
      </c>
      <c r="CI16" s="155">
        <v>2.3419497999999999E-7</v>
      </c>
      <c r="CJ16" s="155">
        <v>1.5795701E-6</v>
      </c>
      <c r="CK16" s="155">
        <v>2.4416586E-9</v>
      </c>
      <c r="CL16" s="155">
        <v>0</v>
      </c>
      <c r="CM16" s="21"/>
      <c r="CN16" s="284">
        <v>9.1842326999999994E-14</v>
      </c>
      <c r="CO16" s="284">
        <v>0.19968482000000001</v>
      </c>
      <c r="CP16" s="285">
        <v>1.8714433000000001E-3</v>
      </c>
      <c r="CQ16" s="284">
        <v>1.3956350999999999E-3</v>
      </c>
      <c r="CR16" s="284">
        <v>1.4571277999999999E-11</v>
      </c>
      <c r="CS16" s="284">
        <v>1.7238002E-9</v>
      </c>
      <c r="CT16" s="284">
        <v>5.2923549999999999E-5</v>
      </c>
      <c r="CU16" s="284">
        <v>5.2434192000000001E-4</v>
      </c>
      <c r="CV16" s="284">
        <v>1.135414E-5</v>
      </c>
      <c r="CW16" s="284">
        <v>1.1579626E-3</v>
      </c>
      <c r="CX16"/>
      <c r="CY16" s="158"/>
      <c r="CZ16" s="269"/>
      <c r="DA16"/>
      <c r="DB16"/>
      <c r="DC16" s="112"/>
      <c r="DD16" s="112"/>
      <c r="DE16"/>
      <c r="DF16"/>
      <c r="DG16"/>
      <c r="DH16" s="53"/>
      <c r="DI16"/>
      <c r="DJ16"/>
      <c r="DK16"/>
      <c r="DL16"/>
    </row>
    <row r="17" spans="1:116" ht="14.4">
      <c r="A17" t="s">
        <v>2116</v>
      </c>
      <c r="B17" s="188" t="s">
        <v>309</v>
      </c>
      <c r="C17" s="151" t="str">
        <f t="shared" si="0"/>
        <v>A.010.04.106</v>
      </c>
      <c r="D17" s="152" t="s">
        <v>1200</v>
      </c>
      <c r="E17" s="150" t="s">
        <v>352</v>
      </c>
      <c r="F17" s="153" t="str">
        <f t="shared" si="1"/>
        <v>Soybean meal at coast Brazil</v>
      </c>
      <c r="G17" s="154">
        <f t="shared" si="2"/>
        <v>6.3472331333333338</v>
      </c>
      <c r="H17"/>
      <c r="I17"/>
      <c r="J17" s="227">
        <f t="shared" si="3"/>
        <v>1.6283791069528628</v>
      </c>
      <c r="K17"/>
      <c r="L17" s="280">
        <f t="shared" si="4"/>
        <v>1.1389574659000002E-2</v>
      </c>
      <c r="M17" s="280">
        <f t="shared" si="5"/>
        <v>0.64571370593999999</v>
      </c>
      <c r="N17" s="281">
        <f t="shared" si="6"/>
        <v>1.9190856353862865E-2</v>
      </c>
      <c r="O17" s="280">
        <v>0.95208497000000003</v>
      </c>
      <c r="P17" s="219">
        <v>3.6329827000000001E-3</v>
      </c>
      <c r="Q17" s="286">
        <v>8.2701184999999997E-3</v>
      </c>
      <c r="R17" s="286">
        <v>8.2462912000000003E-3</v>
      </c>
      <c r="S17" s="219">
        <v>2.5913222000000001E-3</v>
      </c>
      <c r="T17" s="286">
        <v>2.6208429000000001E-5</v>
      </c>
      <c r="U17" s="219">
        <v>5.2575283000000003E-4</v>
      </c>
      <c r="V17" s="219">
        <v>5.4378754000000001E-4</v>
      </c>
      <c r="W17" s="219">
        <v>2.4500383999999999E-4</v>
      </c>
      <c r="X17" s="219">
        <v>2.3088371999999999E-3</v>
      </c>
      <c r="Y17" s="219">
        <v>1.8939266E-2</v>
      </c>
      <c r="Z17" s="219">
        <v>0.63095798000000003</v>
      </c>
      <c r="AA17" s="286">
        <v>6.5864744999999998E-6</v>
      </c>
      <c r="AB17" s="286">
        <v>3.9362862999999999E-11</v>
      </c>
      <c r="AC17"/>
      <c r="AD17" s="227">
        <f t="shared" si="7"/>
        <v>0.95208497000000003</v>
      </c>
      <c r="AE17" s="227">
        <f t="shared" si="8"/>
        <v>2.3836463398999998E-2</v>
      </c>
      <c r="AF17" s="227">
        <f t="shared" si="9"/>
        <v>1.24534752145E-2</v>
      </c>
      <c r="AG17" s="227">
        <f t="shared" si="10"/>
        <v>0.64571370593999999</v>
      </c>
      <c r="AH17" s="227">
        <f t="shared" si="11"/>
        <v>1.9184269879362864E-2</v>
      </c>
      <c r="AI17"/>
      <c r="AJ17">
        <v>6.5860589000000003</v>
      </c>
      <c r="AK17" s="155">
        <v>6.0297559999999999</v>
      </c>
      <c r="AL17" s="155">
        <v>0.21415903</v>
      </c>
      <c r="AM17" s="155">
        <v>0</v>
      </c>
      <c r="AN17" s="155">
        <v>0.13611641999999999</v>
      </c>
      <c r="AO17" s="155">
        <v>0.16229436</v>
      </c>
      <c r="AP17" s="155">
        <v>4.3733080000000001E-2</v>
      </c>
      <c r="AQ17"/>
      <c r="AR17" s="156">
        <v>0.10551509000000001</v>
      </c>
      <c r="AS17" s="156">
        <v>0.10025958</v>
      </c>
      <c r="AT17" s="156">
        <v>4.8781097000000001E-3</v>
      </c>
      <c r="AU17" s="156">
        <v>3.7740396000000002E-4</v>
      </c>
      <c r="AV17" s="282">
        <f t="shared" si="12"/>
        <v>6.0107659712839996E-6</v>
      </c>
      <c r="AW17" s="282">
        <f t="shared" si="13"/>
        <v>1.8040346444481078E-8</v>
      </c>
      <c r="AX17" s="283">
        <f t="shared" si="14"/>
        <v>5.2857696505000003E-2</v>
      </c>
      <c r="AY17" s="157">
        <v>5.8990852999999996E-6</v>
      </c>
      <c r="AZ17" s="157">
        <v>1.7798343999999999E-8</v>
      </c>
      <c r="BA17" s="157">
        <v>4.8628052999999997E-13</v>
      </c>
      <c r="BB17" s="157">
        <v>2.0897476999999998E-9</v>
      </c>
      <c r="BC17" s="157">
        <v>0</v>
      </c>
      <c r="BD17" s="157">
        <v>6.4446178999999998E-10</v>
      </c>
      <c r="BE17" s="157">
        <v>1.0844083E-7</v>
      </c>
      <c r="BF17" s="157">
        <v>1.0234821E-10</v>
      </c>
      <c r="BG17" s="157">
        <v>1.193529E-10</v>
      </c>
      <c r="BH17" s="157">
        <v>1.9416388000000001E-11</v>
      </c>
      <c r="BI17" s="157">
        <v>1.0276861E-13</v>
      </c>
      <c r="BJ17" s="157">
        <v>2.8931109999999998E-13</v>
      </c>
      <c r="BK17" s="157">
        <v>5.1798386999999996E-15</v>
      </c>
      <c r="BL17" s="157">
        <v>1.4063492E-15</v>
      </c>
      <c r="BM17" s="157">
        <v>1.9360694000000001E-11</v>
      </c>
      <c r="BN17" s="157">
        <v>4.8627109999999995E-10</v>
      </c>
      <c r="BO17" s="157">
        <v>5.3177262999999998E-20</v>
      </c>
      <c r="BP17" s="157">
        <v>2.1012504999999999E-5</v>
      </c>
      <c r="BQ17" s="157">
        <v>5.2836684000000002E-2</v>
      </c>
      <c r="BR17" s="157">
        <v>0</v>
      </c>
      <c r="BS17" s="157">
        <v>0</v>
      </c>
      <c r="BT17" s="157">
        <v>0</v>
      </c>
      <c r="BU17"/>
      <c r="BV17" s="155">
        <v>1.9014773999999999E-4</v>
      </c>
      <c r="BW17" s="155">
        <v>9.9331284000000008E-7</v>
      </c>
      <c r="BX17" s="155">
        <v>1.769777E-4</v>
      </c>
      <c r="BY17" s="155">
        <v>6.4689128000000005E-8</v>
      </c>
      <c r="BZ17" s="155">
        <v>7.8976646000000003E-7</v>
      </c>
      <c r="CA17" s="155">
        <v>6.4142794000000004E-7</v>
      </c>
      <c r="CB17" s="155">
        <v>5.0414302999999999E-7</v>
      </c>
      <c r="CC17" s="155">
        <v>5.0873495000000004E-7</v>
      </c>
      <c r="CD17" s="155">
        <v>6.0268725000000004E-8</v>
      </c>
      <c r="CE17" s="155">
        <v>3.6921264999999999E-7</v>
      </c>
      <c r="CF17" s="155">
        <v>0</v>
      </c>
      <c r="CG17" s="155">
        <v>1.1759472999999999E-16</v>
      </c>
      <c r="CH17" s="155">
        <v>9.6286108999999994E-13</v>
      </c>
      <c r="CI17" s="155">
        <v>1.6103095E-6</v>
      </c>
      <c r="CJ17" s="155">
        <v>7.6065107000000002E-6</v>
      </c>
      <c r="CK17" s="155">
        <v>2.1666480000000001E-8</v>
      </c>
      <c r="CL17" s="155">
        <v>0</v>
      </c>
      <c r="CM17" s="21"/>
      <c r="CN17" s="284">
        <v>8.1497876E-13</v>
      </c>
      <c r="CO17" s="284">
        <v>6.3558548000000004</v>
      </c>
      <c r="CP17" s="285">
        <v>1.3951362E-2</v>
      </c>
      <c r="CQ17" s="284">
        <v>7.5649387E-4</v>
      </c>
      <c r="CR17" s="284">
        <v>1.3159827000000001E-10</v>
      </c>
      <c r="CS17" s="284">
        <v>1.5577280000000001E-8</v>
      </c>
      <c r="CT17" s="284">
        <v>3.2160487000000003E-5</v>
      </c>
      <c r="CU17" s="284">
        <v>3.8602223000000001E-3</v>
      </c>
      <c r="CV17" s="284">
        <v>1.3028063E-5</v>
      </c>
      <c r="CW17" s="284">
        <v>1.5298492000000001E-4</v>
      </c>
      <c r="CX17"/>
      <c r="CY17" s="158"/>
      <c r="CZ17" s="269"/>
      <c r="DA17"/>
      <c r="DB17"/>
      <c r="DC17" s="112"/>
      <c r="DD17" s="112"/>
      <c r="DE17"/>
      <c r="DF17"/>
      <c r="DG17"/>
      <c r="DH17" s="53"/>
      <c r="DI17"/>
      <c r="DJ17"/>
      <c r="DK17"/>
      <c r="DL17"/>
    </row>
    <row r="18" spans="1:116" ht="14.4">
      <c r="A18" t="s">
        <v>2117</v>
      </c>
      <c r="B18" s="188" t="s">
        <v>309</v>
      </c>
      <c r="C18" s="151" t="str">
        <f t="shared" si="0"/>
        <v>A.010.04.107</v>
      </c>
      <c r="D18" s="152" t="s">
        <v>1200</v>
      </c>
      <c r="E18" s="150" t="s">
        <v>352</v>
      </c>
      <c r="F18" s="153" t="str">
        <f t="shared" si="1"/>
        <v>Soybean meal at coast USA</v>
      </c>
      <c r="G18" s="154">
        <f t="shared" si="2"/>
        <v>0.42288397333333333</v>
      </c>
      <c r="H18"/>
      <c r="I18"/>
      <c r="J18" s="227">
        <f t="shared" si="3"/>
        <v>9.4450926758314208E-2</v>
      </c>
      <c r="K18"/>
      <c r="L18" s="280">
        <f t="shared" si="4"/>
        <v>7.5976499829999997E-3</v>
      </c>
      <c r="M18" s="280">
        <f t="shared" si="5"/>
        <v>1.0089099829999998E-2</v>
      </c>
      <c r="N18" s="281">
        <f t="shared" si="6"/>
        <v>1.3331580945314222E-2</v>
      </c>
      <c r="O18" s="280">
        <v>6.3432595999999994E-2</v>
      </c>
      <c r="P18" s="286">
        <v>2.7981850999999999E-3</v>
      </c>
      <c r="Q18" s="286">
        <v>6.5104268999999996E-3</v>
      </c>
      <c r="R18" s="286">
        <v>6.6955538999999998E-3</v>
      </c>
      <c r="S18" s="219">
        <v>5.3678750999999996E-4</v>
      </c>
      <c r="T18" s="286">
        <v>1.9229593000000001E-5</v>
      </c>
      <c r="U18" s="219">
        <v>3.4607897999999998E-4</v>
      </c>
      <c r="V18" s="219">
        <v>3.7470609000000001E-4</v>
      </c>
      <c r="W18" s="286">
        <v>8.1875329999999994E-5</v>
      </c>
      <c r="X18" s="219">
        <v>3.4689984000000002E-4</v>
      </c>
      <c r="Y18" s="219">
        <v>1.3248716000000001E-2</v>
      </c>
      <c r="Z18" s="286">
        <v>5.8881900000000003E-5</v>
      </c>
      <c r="AA18" s="286">
        <v>9.8960940000000003E-7</v>
      </c>
      <c r="AB18" s="286">
        <v>5.9142200000000002E-12</v>
      </c>
      <c r="AC18"/>
      <c r="AD18" s="227">
        <f t="shared" si="7"/>
        <v>6.3432595999999994E-2</v>
      </c>
      <c r="AE18" s="227">
        <f t="shared" si="8"/>
        <v>1.7280968072999999E-2</v>
      </c>
      <c r="AF18" s="227">
        <f t="shared" si="9"/>
        <v>9.6843076993999994E-3</v>
      </c>
      <c r="AG18" s="227">
        <f t="shared" si="10"/>
        <v>1.0089099829999998E-2</v>
      </c>
      <c r="AH18" s="227">
        <f t="shared" si="11"/>
        <v>1.3330591335914221E-2</v>
      </c>
      <c r="AI18"/>
      <c r="AJ18">
        <v>5.0201848</v>
      </c>
      <c r="AK18" s="155">
        <v>4.5945122999999999</v>
      </c>
      <c r="AL18" s="155">
        <v>0.20218862000000001</v>
      </c>
      <c r="AM18" s="155">
        <v>0</v>
      </c>
      <c r="AN18" s="155">
        <v>4.9684884999999998E-2</v>
      </c>
      <c r="AO18" s="155">
        <v>0.13299585</v>
      </c>
      <c r="AP18" s="155">
        <v>4.0803165000000002E-2</v>
      </c>
      <c r="AQ18"/>
      <c r="AR18" s="156">
        <v>8.7583420000000006E-3</v>
      </c>
      <c r="AS18" s="156">
        <v>8.1045505999999996E-3</v>
      </c>
      <c r="AT18" s="156">
        <v>3.7790943000000002E-4</v>
      </c>
      <c r="AU18" s="156">
        <v>2.7588196000000002E-4</v>
      </c>
      <c r="AV18" s="282">
        <f t="shared" si="12"/>
        <v>4.8588433109500003E-7</v>
      </c>
      <c r="AW18" s="282">
        <f t="shared" si="13"/>
        <v>1.39759406956109E-9</v>
      </c>
      <c r="AX18" s="283">
        <f t="shared" si="14"/>
        <v>3.8638929769500001E-2</v>
      </c>
      <c r="AY18" s="157">
        <v>4.0126134000000002E-7</v>
      </c>
      <c r="AZ18" s="157">
        <v>1.2100831E-9</v>
      </c>
      <c r="BA18" s="157">
        <v>3.3065546999999998E-14</v>
      </c>
      <c r="BB18" s="157">
        <v>2.0850624000000002E-9</v>
      </c>
      <c r="BC18" s="157">
        <v>0</v>
      </c>
      <c r="BD18" s="157">
        <v>4.8067554000000002E-10</v>
      </c>
      <c r="BE18" s="157">
        <v>8.1627823000000001E-8</v>
      </c>
      <c r="BF18" s="157">
        <v>7.7860250000000005E-11</v>
      </c>
      <c r="BG18" s="157">
        <v>8.9969486999999995E-11</v>
      </c>
      <c r="BH18" s="157">
        <v>1.9354374000000001E-11</v>
      </c>
      <c r="BI18" s="157">
        <v>1.0196886E-13</v>
      </c>
      <c r="BJ18" s="157">
        <v>1.8682835999999999E-13</v>
      </c>
      <c r="BK18" s="157">
        <v>3.9742878999999997E-15</v>
      </c>
      <c r="BL18" s="157">
        <v>1.0214982000000001E-15</v>
      </c>
      <c r="BM18" s="157">
        <v>1.5288834999999999E-11</v>
      </c>
      <c r="BN18" s="157">
        <v>4.1414132000000002E-10</v>
      </c>
      <c r="BO18" s="157">
        <v>7.9898159000000001E-21</v>
      </c>
      <c r="BP18" s="157">
        <v>7.4717695000000001E-6</v>
      </c>
      <c r="BQ18" s="157">
        <v>3.8631458E-2</v>
      </c>
      <c r="BR18" s="157">
        <v>0</v>
      </c>
      <c r="BS18" s="157">
        <v>0</v>
      </c>
      <c r="BT18" s="157">
        <v>0</v>
      </c>
      <c r="BU18"/>
      <c r="BV18" s="155">
        <v>2.2022079E-5</v>
      </c>
      <c r="BW18" s="155">
        <v>7.4165613000000003E-7</v>
      </c>
      <c r="BX18" s="155">
        <v>1.1791127E-5</v>
      </c>
      <c r="BY18" s="155">
        <v>4.4592847000000002E-8</v>
      </c>
      <c r="BZ18" s="155">
        <v>5.9803540000000002E-7</v>
      </c>
      <c r="CA18" s="155">
        <v>5.4417709999999996E-7</v>
      </c>
      <c r="CB18" s="155">
        <v>5.0260040999999997E-7</v>
      </c>
      <c r="CC18" s="155">
        <v>3.6225896E-7</v>
      </c>
      <c r="CD18" s="155">
        <v>4.2051906999999998E-8</v>
      </c>
      <c r="CE18" s="155">
        <v>2.4376590000000002E-7</v>
      </c>
      <c r="CF18" s="155">
        <v>0</v>
      </c>
      <c r="CG18" s="155">
        <v>1.7668459000000001E-17</v>
      </c>
      <c r="CH18" s="155">
        <v>1.4466865000000001E-13</v>
      </c>
      <c r="CI18" s="155">
        <v>1.3063214E-6</v>
      </c>
      <c r="CJ18" s="155">
        <v>5.8422360999999998E-6</v>
      </c>
      <c r="CK18" s="155">
        <v>3.2553904E-9</v>
      </c>
      <c r="CL18" s="155">
        <v>0</v>
      </c>
      <c r="CM18" s="21"/>
      <c r="CN18" s="284">
        <v>1.2244952000000001E-13</v>
      </c>
      <c r="CO18" s="284">
        <v>0.43149304999999999</v>
      </c>
      <c r="CP18" s="285">
        <v>9.9211847000000002E-3</v>
      </c>
      <c r="CQ18" s="284">
        <v>5.6218016999999999E-4</v>
      </c>
      <c r="CR18" s="284">
        <v>8.5099733000000003E-11</v>
      </c>
      <c r="CS18" s="284">
        <v>1.0094891E-8</v>
      </c>
      <c r="CT18" s="284">
        <v>2.4547855999999999E-5</v>
      </c>
      <c r="CU18" s="284">
        <v>2.8538556E-3</v>
      </c>
      <c r="CV18" s="284">
        <v>1.2986563000000001E-5</v>
      </c>
      <c r="CW18" s="284">
        <v>1.1877291E-4</v>
      </c>
      <c r="CX18"/>
      <c r="CY18" s="158"/>
      <c r="CZ18" s="269"/>
      <c r="DA18"/>
      <c r="DB18"/>
      <c r="DC18" s="112"/>
      <c r="DD18" s="112"/>
      <c r="DE18"/>
      <c r="DF18"/>
      <c r="DG18"/>
      <c r="DH18" s="53"/>
      <c r="DI18"/>
      <c r="DJ18"/>
      <c r="DK18"/>
      <c r="DL18"/>
    </row>
    <row r="19" spans="1:116" ht="14.4">
      <c r="A19" t="s">
        <v>2118</v>
      </c>
      <c r="B19" s="188" t="s">
        <v>309</v>
      </c>
      <c r="C19" s="151" t="str">
        <f t="shared" si="0"/>
        <v>A.010.04.108</v>
      </c>
      <c r="D19" s="152" t="s">
        <v>1200</v>
      </c>
      <c r="E19" s="150" t="s">
        <v>352</v>
      </c>
      <c r="F19" s="153" t="str">
        <f t="shared" si="1"/>
        <v>Soybean oil - refined at coast Brazil</v>
      </c>
      <c r="G19" s="154">
        <f t="shared" si="2"/>
        <v>6.609359266666667</v>
      </c>
      <c r="H19"/>
      <c r="I19"/>
      <c r="J19" s="227">
        <f t="shared" si="3"/>
        <v>1.6954231091425653</v>
      </c>
      <c r="K19"/>
      <c r="L19" s="280">
        <f t="shared" si="4"/>
        <v>1.1886062143E-2</v>
      </c>
      <c r="M19" s="280">
        <f t="shared" si="5"/>
        <v>0.67205526815000005</v>
      </c>
      <c r="N19" s="281">
        <f t="shared" si="6"/>
        <v>2.0077888849565319E-2</v>
      </c>
      <c r="O19" s="280">
        <v>0.99140388999999995</v>
      </c>
      <c r="P19" s="219">
        <v>3.8087309000000001E-3</v>
      </c>
      <c r="Q19" s="286">
        <v>8.6328996000000005E-3</v>
      </c>
      <c r="R19" s="286">
        <v>8.6063979999999995E-3</v>
      </c>
      <c r="S19" s="219">
        <v>2.7007058000000001E-3</v>
      </c>
      <c r="T19" s="286">
        <v>2.7390803E-5</v>
      </c>
      <c r="U19" s="219">
        <v>5.5156754E-4</v>
      </c>
      <c r="V19" s="286">
        <v>5.6661815000000001E-4</v>
      </c>
      <c r="W19" s="286">
        <v>2.5718820000000001E-4</v>
      </c>
      <c r="X19" s="286">
        <v>2.4028295000000002E-3</v>
      </c>
      <c r="Y19" s="286">
        <v>1.9813846E-2</v>
      </c>
      <c r="Z19" s="286">
        <v>0.65664418999999996</v>
      </c>
      <c r="AA19" s="286">
        <v>6.8546086000000003E-6</v>
      </c>
      <c r="AB19" s="286">
        <v>4.0965318E-11</v>
      </c>
      <c r="AC19"/>
      <c r="AD19" s="227">
        <f t="shared" si="7"/>
        <v>0.99140388999999995</v>
      </c>
      <c r="AE19" s="227">
        <f t="shared" si="8"/>
        <v>2.4894310792999998E-2</v>
      </c>
      <c r="AF19" s="227">
        <f t="shared" si="9"/>
        <v>1.3015103258600001E-2</v>
      </c>
      <c r="AG19" s="227">
        <f t="shared" si="10"/>
        <v>0.67205526815000005</v>
      </c>
      <c r="AH19" s="227">
        <f t="shared" si="11"/>
        <v>2.0071034240965319E-2</v>
      </c>
      <c r="AI19"/>
      <c r="AJ19">
        <v>6.9302650000000003</v>
      </c>
      <c r="AK19" s="155">
        <v>6.3270334999999998</v>
      </c>
      <c r="AL19" s="155">
        <v>0.23640705000000001</v>
      </c>
      <c r="AM19" s="155">
        <v>0</v>
      </c>
      <c r="AN19" s="155">
        <v>0.14421643000000001</v>
      </c>
      <c r="AO19" s="155">
        <v>0.17438801000000001</v>
      </c>
      <c r="AP19" s="155">
        <v>4.8220048000000001E-2</v>
      </c>
      <c r="AQ19"/>
      <c r="AR19" s="156">
        <v>0.10988322</v>
      </c>
      <c r="AS19" s="156">
        <v>0.10440848</v>
      </c>
      <c r="AT19" s="156">
        <v>5.0797306000000004E-3</v>
      </c>
      <c r="AU19" s="156">
        <v>3.9501040999999999E-4</v>
      </c>
      <c r="AV19" s="282">
        <f t="shared" si="12"/>
        <v>6.2595013997240002E-6</v>
      </c>
      <c r="AW19" s="282">
        <f t="shared" si="13"/>
        <v>1.8785985914200346E-8</v>
      </c>
      <c r="AX19" s="283">
        <f t="shared" si="14"/>
        <v>5.5323586709999997E-2</v>
      </c>
      <c r="AY19" s="157">
        <v>6.1426993000000001E-6</v>
      </c>
      <c r="AZ19" s="157">
        <v>1.8533361000000001E-8</v>
      </c>
      <c r="BA19" s="157">
        <v>5.0636242000000002E-13</v>
      </c>
      <c r="BB19" s="157">
        <v>2.1750264999999998E-9</v>
      </c>
      <c r="BC19" s="157">
        <v>0</v>
      </c>
      <c r="BD19" s="157">
        <v>6.7148269999999997E-10</v>
      </c>
      <c r="BE19" s="157">
        <v>1.1342766E-7</v>
      </c>
      <c r="BF19" s="157">
        <v>1.0667998999999999E-10</v>
      </c>
      <c r="BG19" s="157">
        <v>1.2481431999999999E-10</v>
      </c>
      <c r="BH19" s="157">
        <v>2.0206825E-11</v>
      </c>
      <c r="BI19" s="157">
        <v>1.069523E-13</v>
      </c>
      <c r="BJ19" s="157">
        <v>3.0360089000000002E-13</v>
      </c>
      <c r="BK19" s="157">
        <v>5.3950577000000002E-15</v>
      </c>
      <c r="BL19" s="157">
        <v>1.4684773E-15</v>
      </c>
      <c r="BM19" s="157">
        <v>2.0564604E-11</v>
      </c>
      <c r="BN19" s="157">
        <v>5.0736592E-10</v>
      </c>
      <c r="BO19" s="157">
        <v>5.5342097999999999E-20</v>
      </c>
      <c r="BP19" s="157">
        <v>2.2100710000000001E-5</v>
      </c>
      <c r="BQ19" s="157">
        <v>5.5301485999999997E-2</v>
      </c>
      <c r="BR19" s="157">
        <v>0</v>
      </c>
      <c r="BS19" s="157">
        <v>0</v>
      </c>
      <c r="BT19" s="157">
        <v>0</v>
      </c>
      <c r="BU19"/>
      <c r="BV19" s="155">
        <v>1.9809210999999999E-4</v>
      </c>
      <c r="BW19" s="155">
        <v>1.0379575E-6</v>
      </c>
      <c r="BX19" s="155">
        <v>1.8428647E-4</v>
      </c>
      <c r="BY19" s="155">
        <v>6.7415771000000003E-8</v>
      </c>
      <c r="BZ19" s="155">
        <v>8.2879239999999997E-7</v>
      </c>
      <c r="CA19" s="155">
        <v>6.6764401999999999E-7</v>
      </c>
      <c r="CB19" s="155">
        <v>5.246666E-7</v>
      </c>
      <c r="CC19" s="155">
        <v>5.2960281000000001E-7</v>
      </c>
      <c r="CD19" s="155">
        <v>6.3090880999999997E-8</v>
      </c>
      <c r="CE19" s="155">
        <v>3.8721987E-7</v>
      </c>
      <c r="CF19" s="155">
        <v>0</v>
      </c>
      <c r="CG19" s="155">
        <v>1.2238198999999999E-16</v>
      </c>
      <c r="CH19" s="155">
        <v>3.7686247000000002E-10</v>
      </c>
      <c r="CI19" s="155">
        <v>1.6807931E-6</v>
      </c>
      <c r="CJ19" s="155">
        <v>7.9955327000000004E-6</v>
      </c>
      <c r="CK19" s="155">
        <v>2.2548520999999998E-8</v>
      </c>
      <c r="CL19" s="155">
        <v>0</v>
      </c>
      <c r="CM19" s="21"/>
      <c r="CN19" s="284">
        <v>3.1898153000000001E-10</v>
      </c>
      <c r="CO19" s="284">
        <v>6.6183310000000004</v>
      </c>
      <c r="CP19" s="285">
        <v>1.4522406E-2</v>
      </c>
      <c r="CQ19" s="284">
        <v>7.9019344999999995E-4</v>
      </c>
      <c r="CR19" s="284">
        <v>1.3810688000000001E-10</v>
      </c>
      <c r="CS19" s="284">
        <v>1.6345248999999998E-8</v>
      </c>
      <c r="CT19" s="284">
        <v>3.373779E-5</v>
      </c>
      <c r="CU19" s="284">
        <v>4.0228082999999998E-3</v>
      </c>
      <c r="CV19" s="284">
        <v>1.3558433000000001E-5</v>
      </c>
      <c r="CW19" s="284">
        <v>1.5924936999999999E-4</v>
      </c>
      <c r="CX19"/>
      <c r="CY19" s="158"/>
      <c r="CZ19" s="269"/>
      <c r="DA19"/>
      <c r="DB19"/>
      <c r="DC19" s="112"/>
      <c r="DD19" s="112"/>
      <c r="DE19"/>
      <c r="DF19"/>
      <c r="DG19"/>
      <c r="DH19" s="53"/>
      <c r="DI19"/>
      <c r="DJ19"/>
      <c r="DK19"/>
      <c r="DL19"/>
    </row>
    <row r="20" spans="1:116" ht="14.4">
      <c r="A20" t="s">
        <v>2119</v>
      </c>
      <c r="B20" s="188" t="s">
        <v>309</v>
      </c>
      <c r="C20" s="151" t="str">
        <f t="shared" si="0"/>
        <v>A.010.04.109</v>
      </c>
      <c r="D20" s="152" t="s">
        <v>1200</v>
      </c>
      <c r="E20" s="150" t="s">
        <v>352</v>
      </c>
      <c r="F20" s="153" t="str">
        <f t="shared" si="1"/>
        <v>Soybean oil - refined at coast USA</v>
      </c>
      <c r="G20" s="154">
        <f t="shared" si="2"/>
        <v>0.44382242666666666</v>
      </c>
      <c r="H20"/>
      <c r="I20"/>
      <c r="J20" s="227">
        <f t="shared" si="3"/>
        <v>9.9047100265254873E-2</v>
      </c>
      <c r="K20"/>
      <c r="L20" s="280">
        <f t="shared" si="4"/>
        <v>7.9396148300000004E-3</v>
      </c>
      <c r="M20" s="280">
        <f t="shared" si="5"/>
        <v>1.0554307452000001E-2</v>
      </c>
      <c r="N20" s="281">
        <f t="shared" si="6"/>
        <v>1.3979813983254865E-2</v>
      </c>
      <c r="O20" s="280">
        <v>6.6573363999999996E-2</v>
      </c>
      <c r="P20" s="286">
        <v>2.9398921E-3</v>
      </c>
      <c r="Q20" s="286">
        <v>6.8014392999999999E-3</v>
      </c>
      <c r="R20" s="286">
        <v>6.9923946999999997E-3</v>
      </c>
      <c r="S20" s="219">
        <v>5.6252047999999998E-4</v>
      </c>
      <c r="T20" s="286">
        <v>2.0127470000000001E-5</v>
      </c>
      <c r="U20" s="286">
        <v>3.6457218E-4</v>
      </c>
      <c r="V20" s="286">
        <v>3.9064583E-4</v>
      </c>
      <c r="W20" s="286">
        <v>8.7417100999999996E-5</v>
      </c>
      <c r="X20" s="286">
        <v>3.6101503E-4</v>
      </c>
      <c r="Y20" s="286">
        <v>1.3891367E-2</v>
      </c>
      <c r="Z20" s="286">
        <v>6.1315191999999997E-5</v>
      </c>
      <c r="AA20" s="286">
        <v>1.0298761E-6</v>
      </c>
      <c r="AB20" s="286">
        <v>6.1548668000000002E-12</v>
      </c>
      <c r="AC20"/>
      <c r="AD20" s="227">
        <f t="shared" si="7"/>
        <v>6.6573363999999996E-2</v>
      </c>
      <c r="AE20" s="227">
        <f t="shared" si="8"/>
        <v>1.8071592059999999E-2</v>
      </c>
      <c r="AF20" s="227">
        <f t="shared" si="9"/>
        <v>1.01330071061E-2</v>
      </c>
      <c r="AG20" s="227">
        <f t="shared" si="10"/>
        <v>1.0554307451999999E-2</v>
      </c>
      <c r="AH20" s="227">
        <f t="shared" si="11"/>
        <v>1.3978784107154866E-2</v>
      </c>
      <c r="AI20"/>
      <c r="AJ20">
        <v>5.3005427000000003</v>
      </c>
      <c r="AK20" s="155">
        <v>4.8332680999999997</v>
      </c>
      <c r="AL20" s="155">
        <v>0.22394523</v>
      </c>
      <c r="AM20" s="155">
        <v>0</v>
      </c>
      <c r="AN20" s="155">
        <v>5.4265279E-2</v>
      </c>
      <c r="AO20" s="155">
        <v>0.14389405999999999</v>
      </c>
      <c r="AP20" s="155">
        <v>4.5170028000000001E-2</v>
      </c>
      <c r="AQ20"/>
      <c r="AR20" s="156">
        <v>9.1873501E-3</v>
      </c>
      <c r="AS20" s="156">
        <v>8.5016798000000001E-3</v>
      </c>
      <c r="AT20" s="156">
        <v>3.9632038999999999E-4</v>
      </c>
      <c r="AU20" s="156">
        <v>2.8934988E-4</v>
      </c>
      <c r="AV20" s="282">
        <f t="shared" si="12"/>
        <v>5.0969303011000003E-7</v>
      </c>
      <c r="AW20" s="282">
        <f t="shared" si="13"/>
        <v>1.4656818909972146E-9</v>
      </c>
      <c r="AX20" s="283">
        <f t="shared" si="14"/>
        <v>4.0525193581999998E-2</v>
      </c>
      <c r="AY20" s="157">
        <v>4.2105183999999998E-7</v>
      </c>
      <c r="AZ20" s="157">
        <v>1.2697706E-9</v>
      </c>
      <c r="BA20" s="157">
        <v>3.4696471999999998E-14</v>
      </c>
      <c r="BB20" s="157">
        <v>2.1701080999999999E-9</v>
      </c>
      <c r="BC20" s="157">
        <v>0</v>
      </c>
      <c r="BD20" s="157">
        <v>5.0101899000000004E-10</v>
      </c>
      <c r="BE20" s="157">
        <v>8.5521445000000002E-8</v>
      </c>
      <c r="BF20" s="157">
        <v>8.1193543999999997E-11</v>
      </c>
      <c r="BG20" s="157">
        <v>9.4232887999999994E-11</v>
      </c>
      <c r="BH20" s="157">
        <v>2.0141893999999999E-11</v>
      </c>
      <c r="BI20" s="157">
        <v>1.0611792E-13</v>
      </c>
      <c r="BJ20" s="157">
        <v>1.9694230999999999E-13</v>
      </c>
      <c r="BK20" s="157">
        <v>4.1403484999999998E-15</v>
      </c>
      <c r="BL20" s="157">
        <v>1.0679384E-15</v>
      </c>
      <c r="BM20" s="157">
        <v>1.632667E-11</v>
      </c>
      <c r="BN20" s="157">
        <v>4.3229134999999998E-10</v>
      </c>
      <c r="BO20" s="157">
        <v>8.3149175999999994E-21</v>
      </c>
      <c r="BP20" s="157">
        <v>8.0085820000000006E-6</v>
      </c>
      <c r="BQ20" s="157">
        <v>4.0517184999999997E-2</v>
      </c>
      <c r="BR20" s="157">
        <v>0</v>
      </c>
      <c r="BS20" s="157">
        <v>0</v>
      </c>
      <c r="BT20" s="157">
        <v>0</v>
      </c>
      <c r="BU20"/>
      <c r="BV20" s="155">
        <v>2.3121638999999999E-5</v>
      </c>
      <c r="BW20" s="155">
        <v>7.7604088999999995E-7</v>
      </c>
      <c r="BX20" s="155">
        <v>1.2374946999999999E-5</v>
      </c>
      <c r="BY20" s="155">
        <v>4.6500469999999997E-8</v>
      </c>
      <c r="BZ20" s="155">
        <v>6.2924387000000005E-7</v>
      </c>
      <c r="CA20" s="155">
        <v>5.6642307999999996E-7</v>
      </c>
      <c r="CB20" s="155">
        <v>5.2305097999999997E-7</v>
      </c>
      <c r="CC20" s="155">
        <v>3.7715645999999999E-7</v>
      </c>
      <c r="CD20" s="155">
        <v>4.4131606999999998E-8</v>
      </c>
      <c r="CE20" s="155">
        <v>2.5666127000000002E-7</v>
      </c>
      <c r="CF20" s="155">
        <v>0</v>
      </c>
      <c r="CG20" s="155">
        <v>1.8387379999999999E-17</v>
      </c>
      <c r="CH20" s="155">
        <v>3.7601096000000001E-10</v>
      </c>
      <c r="CI20" s="155">
        <v>1.3644032E-6</v>
      </c>
      <c r="CJ20" s="155">
        <v>6.1593162999999999E-6</v>
      </c>
      <c r="CK20" s="155">
        <v>3.3878532999999999E-9</v>
      </c>
      <c r="CL20" s="155">
        <v>0</v>
      </c>
      <c r="CM20" s="21"/>
      <c r="CN20" s="284">
        <v>3.1826080999999998E-10</v>
      </c>
      <c r="CO20" s="284">
        <v>0.45278094000000002</v>
      </c>
      <c r="CP20" s="285">
        <v>1.0327960000000001E-2</v>
      </c>
      <c r="CQ20" s="284">
        <v>5.8795788000000002E-4</v>
      </c>
      <c r="CR20" s="284">
        <v>8.9713673999999994E-11</v>
      </c>
      <c r="CS20" s="284">
        <v>1.0639467E-8</v>
      </c>
      <c r="CT20" s="284">
        <v>2.5814753E-5</v>
      </c>
      <c r="CU20" s="284">
        <v>2.9754146999999998E-3</v>
      </c>
      <c r="CV20" s="284">
        <v>1.351498E-5</v>
      </c>
      <c r="CW20" s="284">
        <v>1.2364219000000001E-4</v>
      </c>
      <c r="CX20"/>
      <c r="CY20" s="158"/>
      <c r="CZ20" s="269"/>
      <c r="DA20"/>
      <c r="DB20"/>
      <c r="DC20" s="112"/>
      <c r="DD20" s="112"/>
      <c r="DE20"/>
      <c r="DF20"/>
      <c r="DG20"/>
      <c r="DH20" s="53"/>
      <c r="DI20"/>
      <c r="DJ20"/>
      <c r="DK20"/>
      <c r="DL20"/>
    </row>
    <row r="21" spans="1:116" ht="14.4">
      <c r="A21" t="s">
        <v>2120</v>
      </c>
      <c r="B21" s="188" t="s">
        <v>309</v>
      </c>
      <c r="C21" s="151" t="str">
        <f t="shared" si="0"/>
        <v>A.010.04.110</v>
      </c>
      <c r="D21" s="152" t="s">
        <v>1200</v>
      </c>
      <c r="E21" s="150" t="s">
        <v>352</v>
      </c>
      <c r="F21" s="153" t="str">
        <f t="shared" si="1"/>
        <v>Soybeans grain - harvested and transported to coast Brazil</v>
      </c>
      <c r="G21" s="154">
        <f t="shared" si="2"/>
        <v>6.0825076666666673</v>
      </c>
      <c r="H21"/>
      <c r="I21"/>
      <c r="J21" s="227">
        <f t="shared" si="3"/>
        <v>1.5673984973259787</v>
      </c>
      <c r="K21"/>
      <c r="L21" s="280">
        <f t="shared" si="4"/>
        <v>7.0796318239999996E-3</v>
      </c>
      <c r="M21" s="280">
        <f t="shared" si="5"/>
        <v>0.63009429419999996</v>
      </c>
      <c r="N21" s="281">
        <f t="shared" si="6"/>
        <v>1.7848421301978765E-2</v>
      </c>
      <c r="O21" s="280">
        <v>0.91237615000000005</v>
      </c>
      <c r="P21" s="219">
        <v>2.1216820000000002E-3</v>
      </c>
      <c r="Q21" s="286">
        <v>6.8300501999999999E-3</v>
      </c>
      <c r="R21" s="286">
        <v>4.1044567000000001E-3</v>
      </c>
      <c r="S21" s="219">
        <v>2.4659840000000001E-3</v>
      </c>
      <c r="T21" s="286">
        <v>1.8995914E-5</v>
      </c>
      <c r="U21" s="219">
        <v>4.9019521000000005E-4</v>
      </c>
      <c r="V21" s="219">
        <v>4.911564E-4</v>
      </c>
      <c r="W21" s="219">
        <v>2.1094498999999999E-4</v>
      </c>
      <c r="X21" s="219">
        <v>2.2628456000000001E-3</v>
      </c>
      <c r="Y21" s="219">
        <v>1.7631021E-2</v>
      </c>
      <c r="Z21" s="219">
        <v>0.61838855999999998</v>
      </c>
      <c r="AA21" s="286">
        <v>6.4552733999999999E-6</v>
      </c>
      <c r="AB21" s="286">
        <v>3.8578764000000001E-11</v>
      </c>
      <c r="AC21"/>
      <c r="AD21" s="227">
        <f t="shared" si="7"/>
        <v>0.91237615000000005</v>
      </c>
      <c r="AE21" s="227">
        <f t="shared" si="8"/>
        <v>1.6522520424000001E-2</v>
      </c>
      <c r="AF21" s="227">
        <f t="shared" si="9"/>
        <v>9.4493438733999988E-3</v>
      </c>
      <c r="AG21" s="227">
        <f t="shared" si="10"/>
        <v>0.63009429419999996</v>
      </c>
      <c r="AH21" s="227">
        <f t="shared" si="11"/>
        <v>1.7841966028578765E-2</v>
      </c>
      <c r="AI21"/>
      <c r="AJ21">
        <v>4.3850074000000001</v>
      </c>
      <c r="AK21" s="155">
        <v>4.0528050000000002</v>
      </c>
      <c r="AL21" s="155">
        <v>8.9739786000000002E-2</v>
      </c>
      <c r="AM21" s="155">
        <v>0</v>
      </c>
      <c r="AN21" s="155">
        <v>0.11250018000000001</v>
      </c>
      <c r="AO21" s="155">
        <v>0.11108119</v>
      </c>
      <c r="AP21" s="155">
        <v>1.8881239000000001E-2</v>
      </c>
      <c r="AQ21"/>
      <c r="AR21" s="156">
        <v>0.10047441999999999</v>
      </c>
      <c r="AS21" s="156">
        <v>9.5537628999999999E-2</v>
      </c>
      <c r="AT21" s="156">
        <v>4.6566528999999997E-3</v>
      </c>
      <c r="AU21" s="156">
        <v>2.8013753999999997E-4</v>
      </c>
      <c r="AV21" s="282">
        <f t="shared" si="12"/>
        <v>5.7276755819651996E-6</v>
      </c>
      <c r="AW21" s="282">
        <f t="shared" si="13"/>
        <v>1.7221349141508717E-8</v>
      </c>
      <c r="AX21" s="283">
        <f t="shared" si="14"/>
        <v>3.9234950598000001E-2</v>
      </c>
      <c r="AY21" s="157">
        <v>5.6528865000000003E-6</v>
      </c>
      <c r="AZ21" s="157">
        <v>1.7055501E-8</v>
      </c>
      <c r="BA21" s="157">
        <v>4.6598551000000003E-13</v>
      </c>
      <c r="BB21" s="157">
        <v>2.0481203999999999E-9</v>
      </c>
      <c r="BC21" s="157">
        <v>0</v>
      </c>
      <c r="BD21" s="157">
        <v>4.5165150999999999E-10</v>
      </c>
      <c r="BE21" s="157">
        <v>7.2095316999999997E-8</v>
      </c>
      <c r="BF21" s="157">
        <v>6.7037695000000003E-11</v>
      </c>
      <c r="BG21" s="157">
        <v>7.8931230000000005E-11</v>
      </c>
      <c r="BH21" s="157">
        <v>1.9029617E-11</v>
      </c>
      <c r="BI21" s="157">
        <v>1.0072148E-13</v>
      </c>
      <c r="BJ21" s="157">
        <v>2.7869653000000002E-13</v>
      </c>
      <c r="BK21" s="157">
        <v>3.1736365999999999E-15</v>
      </c>
      <c r="BL21" s="157">
        <v>1.0223000000000001E-15</v>
      </c>
      <c r="BM21" s="157">
        <v>9.0372652E-12</v>
      </c>
      <c r="BN21" s="157">
        <v>1.8495579000000001E-10</v>
      </c>
      <c r="BO21" s="157">
        <v>5.2117983000000002E-20</v>
      </c>
      <c r="BP21" s="157">
        <v>1.7758598000000001E-5</v>
      </c>
      <c r="BQ21" s="157">
        <v>3.9217191999999998E-2</v>
      </c>
      <c r="BR21" s="157">
        <v>0</v>
      </c>
      <c r="BS21" s="157">
        <v>0</v>
      </c>
      <c r="BT21" s="157">
        <v>0</v>
      </c>
      <c r="BU21"/>
      <c r="BV21" s="155">
        <v>1.7858786E-4</v>
      </c>
      <c r="BW21" s="155">
        <v>6.8137950000000002E-7</v>
      </c>
      <c r="BX21" s="155">
        <v>1.6959645000000001E-4</v>
      </c>
      <c r="BY21" s="155">
        <v>5.8242008999999999E-8</v>
      </c>
      <c r="BZ21" s="155">
        <v>5.1118087999999996E-7</v>
      </c>
      <c r="CA21" s="155">
        <v>5.6993783000000005E-7</v>
      </c>
      <c r="CB21" s="155">
        <v>4.9410061000000005E-7</v>
      </c>
      <c r="CC21" s="155">
        <v>4.0948735000000002E-7</v>
      </c>
      <c r="CD21" s="155">
        <v>4.9633756999999998E-8</v>
      </c>
      <c r="CE21" s="155">
        <v>3.4305955999999999E-7</v>
      </c>
      <c r="CF21" s="155">
        <v>0</v>
      </c>
      <c r="CG21" s="155">
        <v>1.1525227000000001E-16</v>
      </c>
      <c r="CH21" s="155">
        <v>9.436810999999999E-13</v>
      </c>
      <c r="CI21" s="155">
        <v>8.0427552E-7</v>
      </c>
      <c r="CJ21" s="155">
        <v>5.0488713999999997E-6</v>
      </c>
      <c r="CK21" s="155">
        <v>2.1234866999999999E-8</v>
      </c>
      <c r="CL21" s="155">
        <v>0</v>
      </c>
      <c r="CM21" s="21"/>
      <c r="CN21" s="284">
        <v>7.9874455999999997E-13</v>
      </c>
      <c r="CO21" s="284">
        <v>6.0912559000000002</v>
      </c>
      <c r="CP21" s="285">
        <v>1.1289096E-2</v>
      </c>
      <c r="CQ21" s="284">
        <v>5.2807622999999999E-4</v>
      </c>
      <c r="CR21" s="284">
        <v>1.2614407999999999E-10</v>
      </c>
      <c r="CS21" s="284">
        <v>1.4923809E-8</v>
      </c>
      <c r="CT21" s="284">
        <v>2.0187065999999999E-5</v>
      </c>
      <c r="CU21" s="284">
        <v>2.7589912999999998E-3</v>
      </c>
      <c r="CV21" s="284">
        <v>1.2768547E-5</v>
      </c>
      <c r="CW21" s="284">
        <v>1.2928966999999999E-4</v>
      </c>
      <c r="CX21"/>
      <c r="CY21" s="158"/>
      <c r="CZ21" s="269"/>
      <c r="DA21"/>
      <c r="DB21"/>
      <c r="DC21" s="112"/>
      <c r="DD21" s="112"/>
      <c r="DE21"/>
      <c r="DF21"/>
      <c r="DG21"/>
      <c r="DH21" s="53"/>
      <c r="DI21"/>
      <c r="DJ21"/>
      <c r="DK21"/>
      <c r="DL21"/>
    </row>
    <row r="22" spans="1:116" ht="14.4">
      <c r="A22" t="s">
        <v>2121</v>
      </c>
      <c r="B22" s="188" t="s">
        <v>309</v>
      </c>
      <c r="C22" s="151" t="str">
        <f t="shared" si="0"/>
        <v>A.010.04.111</v>
      </c>
      <c r="D22" s="152" t="s">
        <v>1200</v>
      </c>
      <c r="E22" s="150" t="s">
        <v>352</v>
      </c>
      <c r="F22" s="153" t="str">
        <f t="shared" si="1"/>
        <v>Soybeans grain - harvested and transported to coast USA</v>
      </c>
      <c r="G22" s="154">
        <f t="shared" si="2"/>
        <v>0.27616216666666665</v>
      </c>
      <c r="H22"/>
      <c r="I22"/>
      <c r="J22" s="227">
        <f t="shared" si="3"/>
        <v>6.4024039204486294E-2</v>
      </c>
      <c r="K22"/>
      <c r="L22" s="280">
        <f t="shared" si="4"/>
        <v>3.3630962669999997E-3</v>
      </c>
      <c r="M22" s="280">
        <f t="shared" si="5"/>
        <v>7.1310106480000001E-3</v>
      </c>
      <c r="N22" s="281">
        <f t="shared" si="6"/>
        <v>1.2105607289486297E-2</v>
      </c>
      <c r="O22" s="280">
        <v>4.1424324999999998E-2</v>
      </c>
      <c r="P22" s="286">
        <v>1.30346E-3</v>
      </c>
      <c r="Q22" s="286">
        <v>5.105287E-3</v>
      </c>
      <c r="R22" s="286">
        <v>2.5844817999999999E-3</v>
      </c>
      <c r="S22" s="219">
        <v>4.5236491999999998E-4</v>
      </c>
      <c r="T22" s="286">
        <v>1.2155727E-5</v>
      </c>
      <c r="U22" s="219">
        <v>3.1409382000000002E-4</v>
      </c>
      <c r="V22" s="219">
        <v>3.2543585999999998E-4</v>
      </c>
      <c r="W22" s="286">
        <v>5.1064406000000002E-5</v>
      </c>
      <c r="X22" s="219">
        <v>3.3998304999999999E-4</v>
      </c>
      <c r="Y22" s="219">
        <v>1.2053573E-2</v>
      </c>
      <c r="Z22" s="286">
        <v>5.6844737999999999E-5</v>
      </c>
      <c r="AA22" s="286">
        <v>9.6987768999999998E-7</v>
      </c>
      <c r="AB22" s="286">
        <v>5.7962970000000001E-12</v>
      </c>
      <c r="AC22"/>
      <c r="AD22" s="227">
        <f t="shared" si="7"/>
        <v>4.1424324999999998E-2</v>
      </c>
      <c r="AE22" s="227">
        <f t="shared" si="8"/>
        <v>1.0097279127E-2</v>
      </c>
      <c r="AF22" s="227">
        <f t="shared" si="9"/>
        <v>6.7351527376899997E-3</v>
      </c>
      <c r="AG22" s="227">
        <f t="shared" si="10"/>
        <v>7.1310106480000001E-3</v>
      </c>
      <c r="AH22" s="227">
        <f t="shared" si="11"/>
        <v>1.2104637411796296E-2</v>
      </c>
      <c r="AI22"/>
      <c r="AJ22">
        <v>2.8502293000000001</v>
      </c>
      <c r="AK22" s="155">
        <v>2.6460632999999998</v>
      </c>
      <c r="AL22" s="155">
        <v>7.8003969000000006E-2</v>
      </c>
      <c r="AM22" s="155">
        <v>0</v>
      </c>
      <c r="AN22" s="155">
        <v>2.7789388000000002E-2</v>
      </c>
      <c r="AO22" s="155">
        <v>8.2363761999999993E-2</v>
      </c>
      <c r="AP22" s="155">
        <v>1.6008906999999999E-2</v>
      </c>
      <c r="AQ22"/>
      <c r="AR22" s="156">
        <v>5.6448775000000001E-3</v>
      </c>
      <c r="AS22" s="156">
        <v>5.2181564999999996E-3</v>
      </c>
      <c r="AT22" s="156">
        <v>2.4608841999999999E-4</v>
      </c>
      <c r="AU22" s="156">
        <v>1.8063258E-4</v>
      </c>
      <c r="AV22" s="282">
        <f t="shared" si="12"/>
        <v>3.1283911629459998E-7</v>
      </c>
      <c r="AW22" s="282">
        <f t="shared" si="13"/>
        <v>9.1009031933364034E-10</v>
      </c>
      <c r="AX22" s="283">
        <f t="shared" si="14"/>
        <v>2.5298680447799999E-2</v>
      </c>
      <c r="AY22" s="157">
        <v>2.6457034999999999E-7</v>
      </c>
      <c r="AZ22" s="157">
        <v>7.9765178E-10</v>
      </c>
      <c r="BA22" s="157">
        <v>2.1797836000000001E-14</v>
      </c>
      <c r="BB22" s="157">
        <v>2.0434884999999999E-9</v>
      </c>
      <c r="BC22" s="157">
        <v>0</v>
      </c>
      <c r="BD22" s="157">
        <v>2.9111866E-10</v>
      </c>
      <c r="BE22" s="157">
        <v>4.5814857999999998E-8</v>
      </c>
      <c r="BF22" s="157">
        <v>4.3036040000000002E-11</v>
      </c>
      <c r="BG22" s="157">
        <v>5.0131407999999998E-11</v>
      </c>
      <c r="BH22" s="157">
        <v>1.8968468999999998E-11</v>
      </c>
      <c r="BI22" s="157">
        <v>9.9935710000000004E-14</v>
      </c>
      <c r="BJ22" s="157">
        <v>1.7825166E-13</v>
      </c>
      <c r="BK22" s="157">
        <v>1.9920242E-15</v>
      </c>
      <c r="BL22" s="157">
        <v>6.4509560999999997E-16</v>
      </c>
      <c r="BM22" s="157">
        <v>5.0462245999999997E-12</v>
      </c>
      <c r="BN22" s="157">
        <v>1.1425491E-10</v>
      </c>
      <c r="BO22" s="157">
        <v>7.8305077999999993E-21</v>
      </c>
      <c r="BP22" s="157">
        <v>4.4874478000000002E-6</v>
      </c>
      <c r="BQ22" s="157">
        <v>2.5294193E-2</v>
      </c>
      <c r="BR22" s="157">
        <v>0</v>
      </c>
      <c r="BS22" s="157">
        <v>0</v>
      </c>
      <c r="BT22" s="157">
        <v>0</v>
      </c>
      <c r="BU22"/>
      <c r="BV22" s="155">
        <v>1.3810797E-5</v>
      </c>
      <c r="BW22" s="155">
        <v>4.3472157E-7</v>
      </c>
      <c r="BX22" s="155">
        <v>7.7001340000000007E-6</v>
      </c>
      <c r="BY22" s="155">
        <v>3.854519E-8</v>
      </c>
      <c r="BZ22" s="155">
        <v>3.2325762999999998E-7</v>
      </c>
      <c r="CA22" s="155">
        <v>4.7461380999999999E-7</v>
      </c>
      <c r="CB22" s="155">
        <v>4.9257912000000002E-7</v>
      </c>
      <c r="CC22" s="155">
        <v>2.6592221000000001E-7</v>
      </c>
      <c r="CD22" s="155">
        <v>3.1779011000000003E-8</v>
      </c>
      <c r="CE22" s="155">
        <v>2.2010701999999999E-7</v>
      </c>
      <c r="CF22" s="155">
        <v>0</v>
      </c>
      <c r="CG22" s="155">
        <v>1.7316168999999999E-17</v>
      </c>
      <c r="CH22" s="155">
        <v>1.4178411999999999E-13</v>
      </c>
      <c r="CI22" s="155">
        <v>5.0631784000000005E-7</v>
      </c>
      <c r="CJ22" s="155">
        <v>3.3196292E-6</v>
      </c>
      <c r="CK22" s="155">
        <v>3.1904604999999999E-9</v>
      </c>
      <c r="CL22" s="155">
        <v>0</v>
      </c>
      <c r="CM22" s="21"/>
      <c r="CN22" s="284">
        <v>1.2000801E-13</v>
      </c>
      <c r="CO22" s="284">
        <v>0.28489799999999998</v>
      </c>
      <c r="CP22" s="285">
        <v>7.3390095999999998E-3</v>
      </c>
      <c r="CQ22" s="284">
        <v>3.3762248000000002E-4</v>
      </c>
      <c r="CR22" s="284">
        <v>8.0570155999999999E-11</v>
      </c>
      <c r="CS22" s="284">
        <v>9.5504349999999992E-9</v>
      </c>
      <c r="CT22" s="284">
        <v>1.2725609E-5</v>
      </c>
      <c r="CU22" s="284">
        <v>1.7726167000000001E-3</v>
      </c>
      <c r="CV22" s="284">
        <v>1.2727625999999999E-5</v>
      </c>
      <c r="CW22" s="284">
        <v>9.5756891E-5</v>
      </c>
      <c r="CX22"/>
      <c r="CY22" s="158"/>
      <c r="CZ22" s="269"/>
      <c r="DA22"/>
      <c r="DB22"/>
      <c r="DC22" s="112"/>
      <c r="DD22" s="112"/>
      <c r="DE22"/>
      <c r="DF22"/>
      <c r="DG22"/>
      <c r="DH22" s="53"/>
      <c r="DI22"/>
      <c r="DJ22"/>
      <c r="DK22"/>
      <c r="DL22"/>
    </row>
    <row r="23" spans="1:116" ht="14.4">
      <c r="A23" t="s">
        <v>1556</v>
      </c>
      <c r="B23" s="188" t="s">
        <v>309</v>
      </c>
      <c r="C23" s="151" t="str">
        <f t="shared" si="0"/>
        <v>A.010.04.112</v>
      </c>
      <c r="D23" s="152" t="s">
        <v>1200</v>
      </c>
      <c r="E23" s="150" t="s">
        <v>352</v>
      </c>
      <c r="F23" s="153" t="str">
        <f t="shared" si="1"/>
        <v>Soybean oil crude - degummed at coast Brazil</v>
      </c>
      <c r="G23" s="154">
        <f t="shared" si="2"/>
        <v>6.3515651333333336</v>
      </c>
      <c r="H23"/>
      <c r="I23"/>
      <c r="J23" s="227">
        <f t="shared" si="3"/>
        <v>1.6294904689051897</v>
      </c>
      <c r="K23"/>
      <c r="L23" s="280">
        <f t="shared" si="4"/>
        <v>1.1397348065999999E-2</v>
      </c>
      <c r="M23" s="280">
        <f t="shared" si="5"/>
        <v>0.64615439676999997</v>
      </c>
      <c r="N23" s="281">
        <f t="shared" si="6"/>
        <v>1.9203954069189729E-2</v>
      </c>
      <c r="O23" s="280">
        <v>0.95273476999999995</v>
      </c>
      <c r="P23" s="219">
        <v>3.6354622E-3</v>
      </c>
      <c r="Q23" s="286">
        <v>8.2757629000000006E-3</v>
      </c>
      <c r="R23" s="286">
        <v>8.2519193000000005E-3</v>
      </c>
      <c r="S23" s="219">
        <v>2.5930908E-3</v>
      </c>
      <c r="T23" s="286">
        <v>2.6226316E-5</v>
      </c>
      <c r="U23" s="219">
        <v>5.2611165000000001E-4</v>
      </c>
      <c r="V23" s="219">
        <v>5.4415867000000002E-4</v>
      </c>
      <c r="W23" s="219">
        <v>2.4517106000000001E-4</v>
      </c>
      <c r="X23" s="219">
        <v>2.3104129999999999E-3</v>
      </c>
      <c r="Y23" s="219">
        <v>1.8952192E-2</v>
      </c>
      <c r="Z23" s="219">
        <v>0.63138859999999997</v>
      </c>
      <c r="AA23" s="286">
        <v>6.5909697999999998E-6</v>
      </c>
      <c r="AB23" s="286">
        <v>3.9389728999999998E-11</v>
      </c>
      <c r="AC23"/>
      <c r="AD23" s="227">
        <f t="shared" si="7"/>
        <v>0.95273476999999995</v>
      </c>
      <c r="AE23" s="227">
        <f t="shared" si="8"/>
        <v>2.3852731836E-2</v>
      </c>
      <c r="AF23" s="227">
        <f t="shared" si="9"/>
        <v>1.24619747398E-2</v>
      </c>
      <c r="AG23" s="227">
        <f t="shared" si="10"/>
        <v>0.64615439676999997</v>
      </c>
      <c r="AH23" s="227">
        <f t="shared" si="11"/>
        <v>1.9197363099389728E-2</v>
      </c>
      <c r="AI23"/>
      <c r="AJ23">
        <v>6.5905538999999997</v>
      </c>
      <c r="AK23" s="155">
        <v>6.0338713000000004</v>
      </c>
      <c r="AL23" s="155">
        <v>0.21430519000000001</v>
      </c>
      <c r="AM23" s="155">
        <v>0</v>
      </c>
      <c r="AN23" s="155">
        <v>0.13620931999999999</v>
      </c>
      <c r="AO23" s="155">
        <v>0.16240513000000001</v>
      </c>
      <c r="AP23" s="155">
        <v>4.3762928E-2</v>
      </c>
      <c r="AQ23"/>
      <c r="AR23" s="156">
        <v>0.1055871</v>
      </c>
      <c r="AS23" s="156">
        <v>0.100328</v>
      </c>
      <c r="AT23" s="156">
        <v>4.8814389999999996E-3</v>
      </c>
      <c r="AU23" s="156">
        <v>3.7766153E-4</v>
      </c>
      <c r="AV23" s="282">
        <f t="shared" si="12"/>
        <v>6.0148683925270005E-6</v>
      </c>
      <c r="AW23" s="282">
        <f t="shared" si="13"/>
        <v>1.8052658619466217E-8</v>
      </c>
      <c r="AX23" s="283">
        <f t="shared" si="14"/>
        <v>5.2893771845999998E-2</v>
      </c>
      <c r="AY23" s="157">
        <v>5.9031115000000001E-6</v>
      </c>
      <c r="AZ23" s="157">
        <v>1.7810491E-8</v>
      </c>
      <c r="BA23" s="157">
        <v>4.8661242000000003E-13</v>
      </c>
      <c r="BB23" s="157">
        <v>2.091174E-9</v>
      </c>
      <c r="BC23" s="157">
        <v>0</v>
      </c>
      <c r="BD23" s="157">
        <v>6.4490163999999998E-10</v>
      </c>
      <c r="BE23" s="157">
        <v>1.0851484E-7</v>
      </c>
      <c r="BF23" s="157">
        <v>1.0241807E-10</v>
      </c>
      <c r="BG23" s="157">
        <v>1.1943436E-10</v>
      </c>
      <c r="BH23" s="157">
        <v>1.9429638999999999E-11</v>
      </c>
      <c r="BI23" s="157">
        <v>1.0283875E-13</v>
      </c>
      <c r="BJ23" s="157">
        <v>2.8950856E-13</v>
      </c>
      <c r="BK23" s="157">
        <v>5.1833739999999997E-15</v>
      </c>
      <c r="BL23" s="157">
        <v>1.407309E-15</v>
      </c>
      <c r="BM23" s="157">
        <v>1.9373907E-11</v>
      </c>
      <c r="BN23" s="157">
        <v>4.8660297999999999E-10</v>
      </c>
      <c r="BO23" s="157">
        <v>5.3213555999999999E-20</v>
      </c>
      <c r="BP23" s="157">
        <v>2.1026845999999999E-5</v>
      </c>
      <c r="BQ23" s="157">
        <v>5.2872744999999999E-2</v>
      </c>
      <c r="BR23" s="157">
        <v>0</v>
      </c>
      <c r="BS23" s="157">
        <v>0</v>
      </c>
      <c r="BT23" s="157">
        <v>0</v>
      </c>
      <c r="BU23"/>
      <c r="BV23" s="155">
        <v>1.9027751999999999E-4</v>
      </c>
      <c r="BW23" s="155">
        <v>9.9399077999999994E-7</v>
      </c>
      <c r="BX23" s="155">
        <v>1.7709849000000001E-4</v>
      </c>
      <c r="BY23" s="155">
        <v>6.4733278999999994E-8</v>
      </c>
      <c r="BZ23" s="155">
        <v>7.9030547999999995E-7</v>
      </c>
      <c r="CA23" s="155">
        <v>6.4186572E-7</v>
      </c>
      <c r="CB23" s="155">
        <v>5.0448711000000004E-7</v>
      </c>
      <c r="CC23" s="155">
        <v>5.0908217000000004E-7</v>
      </c>
      <c r="CD23" s="155">
        <v>6.0309858000000003E-8</v>
      </c>
      <c r="CE23" s="155">
        <v>3.6946464000000002E-7</v>
      </c>
      <c r="CF23" s="155">
        <v>0</v>
      </c>
      <c r="CG23" s="155">
        <v>1.1767499000000001E-16</v>
      </c>
      <c r="CH23" s="155">
        <v>9.6351824999999992E-13</v>
      </c>
      <c r="CI23" s="155">
        <v>1.6114085000000001E-6</v>
      </c>
      <c r="CJ23" s="155">
        <v>7.6117021999999998E-6</v>
      </c>
      <c r="CK23" s="155">
        <v>2.1681267E-8</v>
      </c>
      <c r="CL23" s="155">
        <v>0</v>
      </c>
      <c r="CM23" s="21"/>
      <c r="CN23" s="284">
        <v>8.1553499000000003E-13</v>
      </c>
      <c r="CO23" s="284">
        <v>6.3601926000000004</v>
      </c>
      <c r="CP23" s="285">
        <v>1.3960884E-2</v>
      </c>
      <c r="CQ23" s="284">
        <v>7.5701016999999999E-4</v>
      </c>
      <c r="CR23" s="284">
        <v>1.3168807999999999E-10</v>
      </c>
      <c r="CS23" s="284">
        <v>1.5587911999999999E-8</v>
      </c>
      <c r="CT23" s="284">
        <v>3.2182435999999997E-5</v>
      </c>
      <c r="CU23" s="284">
        <v>3.8628568999999999E-3</v>
      </c>
      <c r="CV23" s="284">
        <v>1.3036954999999999E-5</v>
      </c>
      <c r="CW23" s="284">
        <v>1.5308933000000001E-4</v>
      </c>
      <c r="CX23"/>
      <c r="CY23" s="158"/>
      <c r="CZ23" s="269"/>
      <c r="DA23"/>
      <c r="DB23"/>
      <c r="DC23" s="112"/>
      <c r="DD23" s="112"/>
      <c r="DE23"/>
      <c r="DF23"/>
      <c r="DG23"/>
      <c r="DH23" s="53"/>
      <c r="DI23"/>
      <c r="DJ23"/>
      <c r="DK23"/>
      <c r="DL23"/>
    </row>
    <row r="24" spans="1:116" ht="14.4">
      <c r="A24" t="s">
        <v>3469</v>
      </c>
      <c r="B24" s="188" t="s">
        <v>309</v>
      </c>
      <c r="C24" s="151" t="str">
        <f t="shared" si="0"/>
        <v>A.010.04.113</v>
      </c>
      <c r="D24" s="152" t="s">
        <v>1200</v>
      </c>
      <c r="E24" s="150" t="s">
        <v>352</v>
      </c>
      <c r="F24" s="153" t="str">
        <f t="shared" si="1"/>
        <v>Soybean oil crude - degummed at coast USA</v>
      </c>
      <c r="G24" s="154">
        <f t="shared" si="2"/>
        <v>0.42316434000000008</v>
      </c>
      <c r="H24"/>
      <c r="I24"/>
      <c r="J24" s="227">
        <f t="shared" si="3"/>
        <v>9.4513547055428151E-2</v>
      </c>
      <c r="K24"/>
      <c r="L24" s="280">
        <f t="shared" si="4"/>
        <v>7.6026871720000005E-3</v>
      </c>
      <c r="M24" s="280">
        <f t="shared" si="5"/>
        <v>1.0095788998999999E-2</v>
      </c>
      <c r="N24" s="281">
        <f t="shared" si="6"/>
        <v>1.3340419884428141E-2</v>
      </c>
      <c r="O24" s="280">
        <v>6.3474651000000007E-2</v>
      </c>
      <c r="P24" s="286">
        <v>2.8000402999999998E-3</v>
      </c>
      <c r="Q24" s="286">
        <v>6.5147434000000001E-3</v>
      </c>
      <c r="R24" s="286">
        <v>6.6999929999999996E-3</v>
      </c>
      <c r="S24" s="219">
        <v>5.3714340000000005E-4</v>
      </c>
      <c r="T24" s="286">
        <v>1.9242341999999999E-5</v>
      </c>
      <c r="U24" s="219">
        <v>3.4630842999999999E-4</v>
      </c>
      <c r="V24" s="219">
        <v>3.7495452000000002E-4</v>
      </c>
      <c r="W24" s="286">
        <v>8.1929612999999998E-5</v>
      </c>
      <c r="X24" s="219">
        <v>3.4712984000000001E-4</v>
      </c>
      <c r="Y24" s="219">
        <v>1.32575E-2</v>
      </c>
      <c r="Z24" s="286">
        <v>5.8920939E-5</v>
      </c>
      <c r="AA24" s="286">
        <v>9.902655099999999E-7</v>
      </c>
      <c r="AB24" s="286">
        <v>5.9181411000000003E-12</v>
      </c>
      <c r="AC24"/>
      <c r="AD24" s="227">
        <f t="shared" si="7"/>
        <v>6.3474651000000007E-2</v>
      </c>
      <c r="AE24" s="227">
        <f t="shared" si="8"/>
        <v>1.7292425391999999E-2</v>
      </c>
      <c r="AF24" s="227">
        <f t="shared" si="9"/>
        <v>9.6907284855099994E-3</v>
      </c>
      <c r="AG24" s="227">
        <f t="shared" si="10"/>
        <v>1.0095788998999999E-2</v>
      </c>
      <c r="AH24" s="227">
        <f t="shared" si="11"/>
        <v>1.3339429618918141E-2</v>
      </c>
      <c r="AI24"/>
      <c r="AJ24">
        <v>5.0235132</v>
      </c>
      <c r="AK24" s="155">
        <v>4.5975584999999999</v>
      </c>
      <c r="AL24" s="155">
        <v>0.20232268</v>
      </c>
      <c r="AM24" s="155">
        <v>0</v>
      </c>
      <c r="AN24" s="155">
        <v>4.9717826E-2</v>
      </c>
      <c r="AO24" s="155">
        <v>0.13308402999999999</v>
      </c>
      <c r="AP24" s="155">
        <v>4.0830217000000002E-2</v>
      </c>
      <c r="AQ24"/>
      <c r="AR24" s="156">
        <v>8.7641487999999997E-3</v>
      </c>
      <c r="AS24" s="156">
        <v>8.1099239999999993E-3</v>
      </c>
      <c r="AT24" s="156">
        <v>3.7815998000000002E-4</v>
      </c>
      <c r="AU24" s="156">
        <v>2.7606487000000001E-4</v>
      </c>
      <c r="AV24" s="282">
        <f t="shared" si="12"/>
        <v>4.8620647590100015E-7</v>
      </c>
      <c r="AW24" s="282">
        <f t="shared" si="13"/>
        <v>1.3985206892651948E-9</v>
      </c>
      <c r="AX24" s="283">
        <f t="shared" si="14"/>
        <v>3.8664547723300004E-2</v>
      </c>
      <c r="AY24" s="157">
        <v>4.0152737999999999E-7</v>
      </c>
      <c r="AZ24" s="157">
        <v>1.2108853999999999E-9</v>
      </c>
      <c r="BA24" s="157">
        <v>3.3087469000000002E-14</v>
      </c>
      <c r="BB24" s="157">
        <v>2.0864448E-9</v>
      </c>
      <c r="BC24" s="157">
        <v>0</v>
      </c>
      <c r="BD24" s="157">
        <v>4.8099423000000004E-10</v>
      </c>
      <c r="BE24" s="157">
        <v>8.1681942000000004E-8</v>
      </c>
      <c r="BF24" s="157">
        <v>7.7911871000000006E-11</v>
      </c>
      <c r="BG24" s="157">
        <v>9.0029136999999998E-11</v>
      </c>
      <c r="BH24" s="157">
        <v>1.9367206E-11</v>
      </c>
      <c r="BI24" s="157">
        <v>1.0203646000000001E-13</v>
      </c>
      <c r="BJ24" s="157">
        <v>1.8695222999999999E-13</v>
      </c>
      <c r="BK24" s="157">
        <v>3.9769228000000002E-15</v>
      </c>
      <c r="BL24" s="157">
        <v>1.0221754E-15</v>
      </c>
      <c r="BM24" s="157">
        <v>1.5298970999999999E-11</v>
      </c>
      <c r="BN24" s="157">
        <v>4.1441589999999999E-10</v>
      </c>
      <c r="BO24" s="157">
        <v>7.9951131000000002E-21</v>
      </c>
      <c r="BP24" s="157">
        <v>7.4767233000000002E-6</v>
      </c>
      <c r="BQ24" s="157">
        <v>3.8657071000000001E-2</v>
      </c>
      <c r="BR24" s="157">
        <v>0</v>
      </c>
      <c r="BS24" s="157">
        <v>0</v>
      </c>
      <c r="BT24" s="157">
        <v>0</v>
      </c>
      <c r="BU24"/>
      <c r="BV24" s="155">
        <v>2.2036680000000001E-5</v>
      </c>
      <c r="BW24" s="155">
        <v>7.4214784999999999E-7</v>
      </c>
      <c r="BX24" s="155">
        <v>1.1798945E-5</v>
      </c>
      <c r="BY24" s="155">
        <v>4.4622412E-8</v>
      </c>
      <c r="BZ24" s="155">
        <v>5.9843189999999995E-7</v>
      </c>
      <c r="CA24" s="155">
        <v>5.4453788999999995E-7</v>
      </c>
      <c r="CB24" s="155">
        <v>5.0293364000000004E-7</v>
      </c>
      <c r="CC24" s="155">
        <v>3.6249912999999999E-7</v>
      </c>
      <c r="CD24" s="155">
        <v>4.2079786999999999E-8</v>
      </c>
      <c r="CE24" s="155">
        <v>2.4392751999999999E-7</v>
      </c>
      <c r="CF24" s="155">
        <v>0</v>
      </c>
      <c r="CG24" s="155">
        <v>1.7680172999999999E-17</v>
      </c>
      <c r="CH24" s="155">
        <v>1.4476457E-13</v>
      </c>
      <c r="CI24" s="155">
        <v>1.3071874999999999E-6</v>
      </c>
      <c r="CJ24" s="155">
        <v>5.8461095E-6</v>
      </c>
      <c r="CK24" s="155">
        <v>3.2575487999999998E-9</v>
      </c>
      <c r="CL24" s="155">
        <v>0</v>
      </c>
      <c r="CM24" s="21"/>
      <c r="CN24" s="284">
        <v>1.2253070000000001E-13</v>
      </c>
      <c r="CO24" s="284">
        <v>0.43177913000000001</v>
      </c>
      <c r="CP24" s="285">
        <v>9.9277623999999998E-3</v>
      </c>
      <c r="CQ24" s="284">
        <v>5.625529E-4</v>
      </c>
      <c r="CR24" s="284">
        <v>8.5156153999999996E-11</v>
      </c>
      <c r="CS24" s="284">
        <v>1.0101584E-8</v>
      </c>
      <c r="CT24" s="284">
        <v>2.4564130999999999E-5</v>
      </c>
      <c r="CU24" s="284">
        <v>2.8557476999999999E-3</v>
      </c>
      <c r="CV24" s="284">
        <v>1.2995173E-5</v>
      </c>
      <c r="CW24" s="284">
        <v>1.1885166E-4</v>
      </c>
      <c r="CX24"/>
      <c r="CY24" s="158"/>
      <c r="CZ24" s="267"/>
      <c r="DA24"/>
      <c r="DB24" s="54"/>
      <c r="DC24" s="112"/>
      <c r="DD24" s="112"/>
      <c r="DE24"/>
      <c r="DF24"/>
      <c r="DG24"/>
      <c r="DH24"/>
      <c r="DI24"/>
      <c r="DJ24"/>
      <c r="DK24"/>
      <c r="DL24"/>
    </row>
    <row r="25" spans="1:116" ht="14.4">
      <c r="B25" s="188"/>
      <c r="C25" s="151"/>
      <c r="D25" s="149" t="s">
        <v>1201</v>
      </c>
      <c r="E25" s="150"/>
      <c r="F25"/>
      <c r="G25"/>
      <c r="H25"/>
      <c r="I25"/>
      <c r="J25"/>
      <c r="K25"/>
      <c r="L25"/>
      <c r="M25"/>
      <c r="N25" s="174"/>
      <c r="O25"/>
      <c r="P25" s="53"/>
      <c r="Q25" s="53"/>
      <c r="R25" s="53"/>
      <c r="S25"/>
      <c r="T25" s="53"/>
      <c r="U25"/>
      <c r="V25"/>
      <c r="W25" s="53"/>
      <c r="X25"/>
      <c r="Y25"/>
      <c r="Z25" s="53"/>
      <c r="AA25" s="53"/>
      <c r="AB25" s="53"/>
      <c r="AC25"/>
      <c r="AD25"/>
      <c r="AE25"/>
      <c r="AF25"/>
      <c r="AG25"/>
      <c r="AH25"/>
      <c r="AI25"/>
      <c r="AJ25"/>
      <c r="AK25"/>
      <c r="AL25"/>
      <c r="AM25"/>
      <c r="AN25"/>
      <c r="AO25"/>
      <c r="AP25"/>
      <c r="AQ25"/>
      <c r="AR25"/>
      <c r="AS25"/>
      <c r="AT25"/>
      <c r="AU25"/>
      <c r="AX25" s="19"/>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s="21"/>
      <c r="CN25"/>
      <c r="CO25"/>
      <c r="CP25" s="117"/>
      <c r="CQ25"/>
      <c r="CR25"/>
      <c r="CS25"/>
      <c r="CT25"/>
      <c r="CU25"/>
      <c r="CV25"/>
      <c r="CW25"/>
      <c r="CX25"/>
      <c r="CY25" s="159"/>
      <c r="CZ25" s="269"/>
      <c r="DA25"/>
      <c r="DB25"/>
      <c r="DC25" s="112"/>
      <c r="DD25" s="112"/>
      <c r="DE25"/>
      <c r="DF25"/>
      <c r="DG25"/>
      <c r="DH25"/>
      <c r="DI25"/>
      <c r="DJ25"/>
      <c r="DK25"/>
      <c r="DL25"/>
    </row>
    <row r="26" spans="1:116" ht="14.4">
      <c r="A26" t="s">
        <v>468</v>
      </c>
      <c r="B26" s="188" t="s">
        <v>309</v>
      </c>
      <c r="C26" s="151" t="str">
        <f t="shared" si="0"/>
        <v>A.010.06.101</v>
      </c>
      <c r="D26" s="152" t="s">
        <v>1201</v>
      </c>
      <c r="E26" s="150" t="s">
        <v>352</v>
      </c>
      <c r="F26" s="153" t="str">
        <f t="shared" si="1"/>
        <v>Palm oil in Rotterdam</v>
      </c>
      <c r="G26" s="154">
        <f t="shared" si="2"/>
        <v>1.0131810666666667</v>
      </c>
      <c r="H26"/>
      <c r="I26"/>
      <c r="J26" s="227">
        <f t="shared" si="3"/>
        <v>0.81333283343242435</v>
      </c>
      <c r="K26"/>
      <c r="L26" s="280">
        <f t="shared" si="4"/>
        <v>9.0755133089999995E-3</v>
      </c>
      <c r="M26" s="280">
        <f t="shared" si="5"/>
        <v>0.62993981238999996</v>
      </c>
      <c r="N26" s="281">
        <f t="shared" si="6"/>
        <v>2.2340347733424464E-2</v>
      </c>
      <c r="O26" s="280">
        <v>0.15197716</v>
      </c>
      <c r="P26" s="219">
        <v>1.6233269000000002E-2</v>
      </c>
      <c r="Q26" s="286">
        <v>4.0454703000000003E-3</v>
      </c>
      <c r="R26" s="286">
        <v>8.1685891E-3</v>
      </c>
      <c r="S26" s="219">
        <v>3.4888329000000001E-4</v>
      </c>
      <c r="T26" s="286">
        <v>1.0727219E-5</v>
      </c>
      <c r="U26" s="219">
        <v>5.4731370000000003E-4</v>
      </c>
      <c r="V26" s="219">
        <v>2.6715111000000003E-4</v>
      </c>
      <c r="W26" s="219">
        <v>1.1627526E-4</v>
      </c>
      <c r="X26" s="219">
        <v>1.5335197999999999E-4</v>
      </c>
      <c r="Y26" s="219">
        <v>2.2223634999999999E-2</v>
      </c>
      <c r="Z26" s="219">
        <v>0.60924056999999998</v>
      </c>
      <c r="AA26" s="286">
        <v>4.3747080999999999E-7</v>
      </c>
      <c r="AB26" s="286">
        <v>2.6144644999999999E-12</v>
      </c>
      <c r="AC26"/>
      <c r="AD26" s="227">
        <f t="shared" si="7"/>
        <v>0.15197716</v>
      </c>
      <c r="AE26" s="227">
        <f t="shared" si="8"/>
        <v>2.9621403718999999E-2</v>
      </c>
      <c r="AF26" s="227">
        <f t="shared" si="9"/>
        <v>2.0546327880810001E-2</v>
      </c>
      <c r="AG26" s="227">
        <f t="shared" si="10"/>
        <v>0.62993981238999996</v>
      </c>
      <c r="AH26" s="227">
        <f t="shared" si="11"/>
        <v>2.2339910262614462E-2</v>
      </c>
      <c r="AI26"/>
      <c r="AJ26">
        <v>44.733663999999997</v>
      </c>
      <c r="AK26" s="155">
        <v>4.6059454000000004</v>
      </c>
      <c r="AL26" s="155">
        <v>0.60203896000000001</v>
      </c>
      <c r="AM26" s="155">
        <v>0</v>
      </c>
      <c r="AN26" s="155">
        <v>39.119911999999999</v>
      </c>
      <c r="AO26" s="155">
        <v>0.28473596000000001</v>
      </c>
      <c r="AP26" s="155">
        <v>0.12103195</v>
      </c>
      <c r="AQ26"/>
      <c r="AR26" s="156">
        <v>2.4654969999999998E-2</v>
      </c>
      <c r="AS26" s="156">
        <v>2.3387405999999999E-2</v>
      </c>
      <c r="AT26" s="156">
        <v>1.0025603999999999E-3</v>
      </c>
      <c r="AU26" s="156">
        <v>2.6500363000000001E-4</v>
      </c>
      <c r="AV26" s="282">
        <f t="shared" si="12"/>
        <v>1.4021226812217E-6</v>
      </c>
      <c r="AW26" s="282">
        <f t="shared" si="13"/>
        <v>3.7076938638955317E-9</v>
      </c>
      <c r="AX26" s="283">
        <f t="shared" si="14"/>
        <v>3.7115354932000001E-2</v>
      </c>
      <c r="AY26" s="157">
        <v>1.0830621E-6</v>
      </c>
      <c r="AZ26" s="157">
        <v>3.2646148999999999E-9</v>
      </c>
      <c r="BA26" s="157">
        <v>8.9105348000000003E-14</v>
      </c>
      <c r="BB26" s="157">
        <v>3.6939809999999998E-13</v>
      </c>
      <c r="BC26" s="157">
        <v>0</v>
      </c>
      <c r="BD26" s="157">
        <v>4.0227955999999998E-10</v>
      </c>
      <c r="BE26" s="157">
        <v>3.1855578000000001E-7</v>
      </c>
      <c r="BF26" s="157">
        <v>6.8175390999999999E-11</v>
      </c>
      <c r="BG26" s="157">
        <v>3.6624284E-10</v>
      </c>
      <c r="BH26" s="157">
        <v>8.1561806999999997E-12</v>
      </c>
      <c r="BI26" s="157">
        <v>5.2182706999999997E-14</v>
      </c>
      <c r="BJ26" s="157">
        <v>1.6580317000000001E-13</v>
      </c>
      <c r="BK26" s="157">
        <v>1.6693809E-13</v>
      </c>
      <c r="BL26" s="157">
        <v>3.0522876999999998E-14</v>
      </c>
      <c r="BM26" s="157">
        <v>4.3772166000000003E-12</v>
      </c>
      <c r="BN26" s="157">
        <v>9.7775047000000001E-11</v>
      </c>
      <c r="BO26" s="157">
        <v>3.5320109999999996E-21</v>
      </c>
      <c r="BP26" s="157">
        <v>1.1885932E-5</v>
      </c>
      <c r="BQ26" s="157">
        <v>3.7103469E-2</v>
      </c>
      <c r="BR26" s="157">
        <v>0</v>
      </c>
      <c r="BS26" s="157">
        <v>0</v>
      </c>
      <c r="BT26" s="157">
        <v>0</v>
      </c>
      <c r="BU26"/>
      <c r="BV26" s="155">
        <v>4.1977244999999998E-5</v>
      </c>
      <c r="BW26" s="155">
        <v>2.6148933E-6</v>
      </c>
      <c r="BX26" s="155">
        <v>2.8250177E-5</v>
      </c>
      <c r="BY26" s="155">
        <v>3.3645681000000003E-8</v>
      </c>
      <c r="BZ26" s="155">
        <v>2.1950937E-6</v>
      </c>
      <c r="CA26" s="155">
        <v>1.7684382E-7</v>
      </c>
      <c r="CB26" s="155">
        <v>1.2134175000000001E-10</v>
      </c>
      <c r="CC26" s="155">
        <v>2.6832185E-7</v>
      </c>
      <c r="CD26" s="155">
        <v>2.8719717000000001E-8</v>
      </c>
      <c r="CE26" s="155">
        <v>3.7755505999999997E-7</v>
      </c>
      <c r="CF26" s="155">
        <v>0</v>
      </c>
      <c r="CG26" s="155">
        <v>7.8105917000000002E-18</v>
      </c>
      <c r="CH26" s="155">
        <v>6.3952820999999998E-14</v>
      </c>
      <c r="CI26" s="155">
        <v>1.7151283000000001E-6</v>
      </c>
      <c r="CJ26" s="155">
        <v>6.3153060000000001E-6</v>
      </c>
      <c r="CK26" s="155">
        <v>1.4391891E-9</v>
      </c>
      <c r="CL26" s="155">
        <v>0</v>
      </c>
      <c r="CM26" s="21"/>
      <c r="CN26" s="284">
        <v>5.4130540000000003E-14</v>
      </c>
      <c r="CO26" s="284">
        <v>0.89709167999999995</v>
      </c>
      <c r="CP26" s="285">
        <v>7.4432081999999998E-3</v>
      </c>
      <c r="CQ26" s="284">
        <v>1.8296178E-3</v>
      </c>
      <c r="CR26" s="284">
        <v>7.4873203999999997E-11</v>
      </c>
      <c r="CS26" s="284">
        <v>8.8724689000000005E-9</v>
      </c>
      <c r="CT26" s="284">
        <v>3.7726289000000002E-5</v>
      </c>
      <c r="CU26" s="284">
        <v>8.2895542000000003E-2</v>
      </c>
      <c r="CV26" s="284">
        <v>5.4692157999999998E-6</v>
      </c>
      <c r="CW26" s="284">
        <v>7.9998485000000002E-5</v>
      </c>
      <c r="CX26"/>
      <c r="CY26" s="158"/>
      <c r="CZ26" s="269"/>
      <c r="DA26"/>
      <c r="DB26"/>
      <c r="DC26" s="112"/>
      <c r="DD26" s="112"/>
      <c r="DE26"/>
      <c r="DF26"/>
      <c r="DG26"/>
      <c r="DH26"/>
      <c r="DI26"/>
      <c r="DJ26"/>
      <c r="DK26"/>
      <c r="DL26"/>
    </row>
    <row r="27" spans="1:116" ht="14.4">
      <c r="A27" t="s">
        <v>1557</v>
      </c>
      <c r="B27" s="188" t="s">
        <v>309</v>
      </c>
      <c r="C27" s="151" t="str">
        <f t="shared" si="0"/>
        <v>A.010.06.102</v>
      </c>
      <c r="D27" s="152" t="s">
        <v>1201</v>
      </c>
      <c r="E27" s="150" t="s">
        <v>352</v>
      </c>
      <c r="F27" s="153" t="str">
        <f t="shared" si="1"/>
        <v>Rape oil Europe</v>
      </c>
      <c r="G27" s="154">
        <f t="shared" si="2"/>
        <v>0.59004398666666669</v>
      </c>
      <c r="H27"/>
      <c r="I27"/>
      <c r="J27" s="227">
        <f t="shared" si="3"/>
        <v>0.47728140707433242</v>
      </c>
      <c r="K27"/>
      <c r="L27" s="280">
        <f t="shared" si="4"/>
        <v>4.9671530300000001E-3</v>
      </c>
      <c r="M27" s="280">
        <f t="shared" si="5"/>
        <v>0.37824127239200001</v>
      </c>
      <c r="N27" s="281">
        <f t="shared" si="6"/>
        <v>5.566383652332434E-3</v>
      </c>
      <c r="O27" s="280">
        <v>8.8506598000000006E-2</v>
      </c>
      <c r="P27" s="286">
        <v>3.2336524000000002E-3</v>
      </c>
      <c r="Q27" s="286">
        <v>0.37387032999999997</v>
      </c>
      <c r="R27" s="286">
        <v>3.6333515000000001E-3</v>
      </c>
      <c r="S27" s="219">
        <v>1.1344339999999999E-3</v>
      </c>
      <c r="T27" s="286">
        <v>2.1345369999999999E-5</v>
      </c>
      <c r="U27" s="219">
        <v>1.7802216E-4</v>
      </c>
      <c r="V27" s="219">
        <v>3.0359465000000003E-4</v>
      </c>
      <c r="W27" s="219">
        <v>1.0757703000000001E-4</v>
      </c>
      <c r="X27" s="219">
        <v>8.0547883999999999E-4</v>
      </c>
      <c r="Y27" s="219">
        <v>5.4565087999999999E-3</v>
      </c>
      <c r="Z27" s="286">
        <v>2.8216501999999999E-5</v>
      </c>
      <c r="AA27" s="286">
        <v>2.2978086000000001E-6</v>
      </c>
      <c r="AB27" s="286">
        <v>1.3732434E-11</v>
      </c>
      <c r="AC27"/>
      <c r="AD27" s="227">
        <f t="shared" si="7"/>
        <v>8.8506598000000006E-2</v>
      </c>
      <c r="AE27" s="227">
        <f t="shared" si="8"/>
        <v>0.38237473008</v>
      </c>
      <c r="AF27" s="227">
        <f t="shared" si="9"/>
        <v>0.3774098748586</v>
      </c>
      <c r="AG27" s="227">
        <f t="shared" si="10"/>
        <v>0.37824127239199995</v>
      </c>
      <c r="AH27" s="227">
        <f t="shared" si="11"/>
        <v>5.5640858437324336E-3</v>
      </c>
      <c r="AI27"/>
      <c r="AJ27">
        <v>43.147902999999999</v>
      </c>
      <c r="AK27" s="155">
        <v>3.9199266000000001</v>
      </c>
      <c r="AL27" s="155">
        <v>9.1777059999999994E-2</v>
      </c>
      <c r="AM27" s="155">
        <v>0</v>
      </c>
      <c r="AN27" s="155">
        <v>39.062711</v>
      </c>
      <c r="AO27" s="155">
        <v>5.4855578000000002E-2</v>
      </c>
      <c r="AP27" s="155">
        <v>1.8631996000000001E-2</v>
      </c>
      <c r="AQ27"/>
      <c r="AR27" s="156">
        <v>1.7193864999999999E-2</v>
      </c>
      <c r="AS27" s="156">
        <v>1.6181113E-2</v>
      </c>
      <c r="AT27" s="156">
        <v>7.4892000000000003E-4</v>
      </c>
      <c r="AU27" s="156">
        <v>2.6383215999999999E-4</v>
      </c>
      <c r="AV27" s="282">
        <f t="shared" si="12"/>
        <v>9.7009072202900013E-7</v>
      </c>
      <c r="AW27" s="282">
        <f t="shared" si="13"/>
        <v>2.7696745840490219E-9</v>
      </c>
      <c r="AX27" s="283">
        <f t="shared" si="14"/>
        <v>3.6951282839399996E-2</v>
      </c>
      <c r="AY27" s="157">
        <v>5.7437299000000002E-7</v>
      </c>
      <c r="AZ27" s="157">
        <v>1.7310217E-9</v>
      </c>
      <c r="BA27" s="157">
        <v>4.7309526999999999E-14</v>
      </c>
      <c r="BB27" s="157">
        <v>6.5920962999999997E-9</v>
      </c>
      <c r="BC27" s="157">
        <v>0</v>
      </c>
      <c r="BD27" s="157">
        <v>3.3077214000000001E-10</v>
      </c>
      <c r="BE27" s="157">
        <v>3.8870469E-7</v>
      </c>
      <c r="BF27" s="157">
        <v>5.0860979000000002E-11</v>
      </c>
      <c r="BG27" s="157">
        <v>9.2845784999999995E-10</v>
      </c>
      <c r="BH27" s="157">
        <v>5.2384557999999999E-11</v>
      </c>
      <c r="BI27" s="157">
        <v>6.8006413000000003E-12</v>
      </c>
      <c r="BJ27" s="157">
        <v>9.9132582999999998E-14</v>
      </c>
      <c r="BK27" s="157">
        <v>1.9028969E-15</v>
      </c>
      <c r="BL27" s="157">
        <v>5.1072356999999999E-16</v>
      </c>
      <c r="BM27" s="157">
        <v>5.2264290000000002E-12</v>
      </c>
      <c r="BN27" s="157">
        <v>8.4947160000000003E-11</v>
      </c>
      <c r="BO27" s="157">
        <v>1.8551832E-20</v>
      </c>
      <c r="BP27" s="157">
        <v>9.1808394E-6</v>
      </c>
      <c r="BQ27" s="157">
        <v>3.6942101999999997E-2</v>
      </c>
      <c r="BR27" s="157">
        <v>0</v>
      </c>
      <c r="BS27" s="157">
        <v>0</v>
      </c>
      <c r="BT27" s="157">
        <v>0</v>
      </c>
      <c r="BU27"/>
      <c r="BV27" s="155">
        <v>6.5184683E-5</v>
      </c>
      <c r="BW27" s="155">
        <v>7.5031185E-6</v>
      </c>
      <c r="BX27" s="155">
        <v>1.6451991999999999E-5</v>
      </c>
      <c r="BY27" s="155">
        <v>1.2791286999999999E-7</v>
      </c>
      <c r="BZ27" s="155">
        <v>7.1005473000000001E-6</v>
      </c>
      <c r="CA27" s="155">
        <v>2.088146E-5</v>
      </c>
      <c r="CB27" s="155">
        <v>1.3603604000000001E-6</v>
      </c>
      <c r="CC27" s="155">
        <v>5.9649116E-6</v>
      </c>
      <c r="CD27" s="155">
        <v>3.7373661000000002E-8</v>
      </c>
      <c r="CE27" s="155">
        <v>1.3450485999999999E-7</v>
      </c>
      <c r="CF27" s="155">
        <v>0</v>
      </c>
      <c r="CG27" s="155">
        <v>4.1025010000000003E-17</v>
      </c>
      <c r="CH27" s="155">
        <v>3.3591117999999999E-13</v>
      </c>
      <c r="CI27" s="155">
        <v>7.2500636000000004E-7</v>
      </c>
      <c r="CJ27" s="155">
        <v>4.8899357999999998E-6</v>
      </c>
      <c r="CK27" s="155">
        <v>7.5587361000000003E-9</v>
      </c>
      <c r="CL27" s="155">
        <v>0</v>
      </c>
      <c r="CM27" s="21"/>
      <c r="CN27" s="284">
        <v>2.8431981000000002E-13</v>
      </c>
      <c r="CO27" s="284">
        <v>0.61817195000000003</v>
      </c>
      <c r="CP27" s="285">
        <v>5.7934986000000004E-3</v>
      </c>
      <c r="CQ27" s="284">
        <v>4.3205209000000003E-3</v>
      </c>
      <c r="CR27" s="284">
        <v>4.5108864000000003E-11</v>
      </c>
      <c r="CS27" s="284">
        <v>5.3364342E-9</v>
      </c>
      <c r="CT27" s="284">
        <v>1.6383745999999999E-4</v>
      </c>
      <c r="CU27" s="284">
        <v>1.6232254E-3</v>
      </c>
      <c r="CV27" s="284">
        <v>3.5149447000000001E-5</v>
      </c>
      <c r="CW27" s="284">
        <v>3.5847491E-3</v>
      </c>
      <c r="CX27"/>
      <c r="CY27" s="158"/>
      <c r="CZ27" s="269"/>
      <c r="DA27"/>
      <c r="DB27"/>
      <c r="DC27" s="112"/>
      <c r="DD27" s="112"/>
      <c r="DE27"/>
      <c r="DF27"/>
      <c r="DG27"/>
      <c r="DH27"/>
      <c r="DI27"/>
      <c r="DJ27"/>
      <c r="DK27"/>
      <c r="DL27"/>
    </row>
    <row r="28" spans="1:116" ht="14.4">
      <c r="A28" t="s">
        <v>469</v>
      </c>
      <c r="B28" s="188" t="s">
        <v>309</v>
      </c>
      <c r="C28" s="151" t="str">
        <f t="shared" si="0"/>
        <v>A.010.06.103</v>
      </c>
      <c r="D28" s="152" t="s">
        <v>1201</v>
      </c>
      <c r="E28" s="150" t="s">
        <v>352</v>
      </c>
      <c r="F28" s="153" t="str">
        <f t="shared" si="1"/>
        <v>Soybean oil from Brazil in Rotterdam</v>
      </c>
      <c r="G28" s="154">
        <f t="shared" si="2"/>
        <v>6.6644117999999999</v>
      </c>
      <c r="H28"/>
      <c r="I28"/>
      <c r="J28" s="227">
        <f t="shared" si="3"/>
        <v>1.7108640679701224</v>
      </c>
      <c r="K28"/>
      <c r="L28" s="280">
        <f t="shared" si="4"/>
        <v>1.2475478286E-2</v>
      </c>
      <c r="M28" s="280">
        <f t="shared" si="5"/>
        <v>0.6740883096000001</v>
      </c>
      <c r="N28" s="281">
        <f t="shared" si="6"/>
        <v>2.4638510084122076E-2</v>
      </c>
      <c r="O28" s="280">
        <v>0.99966177000000001</v>
      </c>
      <c r="P28" s="219">
        <v>5.2666155000000003E-3</v>
      </c>
      <c r="Q28" s="286">
        <v>8.9456819000000003E-3</v>
      </c>
      <c r="R28" s="286">
        <v>8.9080462999999999E-3</v>
      </c>
      <c r="S28" s="219">
        <v>2.9506107E-3</v>
      </c>
      <c r="T28" s="286">
        <v>2.9089176E-5</v>
      </c>
      <c r="U28" s="219">
        <v>5.8773210999999998E-4</v>
      </c>
      <c r="V28" s="219">
        <v>5.9670359999999996E-4</v>
      </c>
      <c r="W28" s="219">
        <v>2.7864109000000001E-4</v>
      </c>
      <c r="X28" s="219">
        <v>2.6290485999999999E-3</v>
      </c>
      <c r="Y28" s="219">
        <v>2.4352368999999999E-2</v>
      </c>
      <c r="Z28" s="219">
        <v>0.65665026000000004</v>
      </c>
      <c r="AA28" s="286">
        <v>7.4999492999999997E-6</v>
      </c>
      <c r="AB28" s="286">
        <v>4.4822077999999998E-11</v>
      </c>
      <c r="AC28"/>
      <c r="AD28" s="227">
        <f t="shared" si="7"/>
        <v>0.99966177000000001</v>
      </c>
      <c r="AE28" s="227">
        <f t="shared" si="8"/>
        <v>2.7284479285999998E-2</v>
      </c>
      <c r="AF28" s="227">
        <f t="shared" si="9"/>
        <v>1.4816500949300001E-2</v>
      </c>
      <c r="AG28" s="227">
        <f t="shared" si="10"/>
        <v>0.67408830959999999</v>
      </c>
      <c r="AH28" s="227">
        <f t="shared" si="11"/>
        <v>2.4631010134822075E-2</v>
      </c>
      <c r="AI28"/>
      <c r="AJ28">
        <v>46.711537999999997</v>
      </c>
      <c r="AK28" s="155">
        <v>7.0884695999999998</v>
      </c>
      <c r="AL28" s="155">
        <v>0.23978814000000001</v>
      </c>
      <c r="AM28" s="155">
        <v>0</v>
      </c>
      <c r="AN28" s="155">
        <v>39.154181999999999</v>
      </c>
      <c r="AO28" s="155">
        <v>0.18004300000000001</v>
      </c>
      <c r="AP28" s="155">
        <v>4.9055084999999998E-2</v>
      </c>
      <c r="AQ28"/>
      <c r="AR28" s="156">
        <v>0.11130848</v>
      </c>
      <c r="AS28" s="156">
        <v>0.10572876</v>
      </c>
      <c r="AT28" s="156">
        <v>5.1311153E-3</v>
      </c>
      <c r="AU28" s="156">
        <v>4.4860746999999997E-4</v>
      </c>
      <c r="AV28" s="282">
        <f t="shared" si="12"/>
        <v>6.3386545231519995E-6</v>
      </c>
      <c r="AW28" s="282">
        <f t="shared" si="13"/>
        <v>1.8976018235925552E-8</v>
      </c>
      <c r="AX28" s="283">
        <f t="shared" si="14"/>
        <v>6.2830178466999995E-2</v>
      </c>
      <c r="AY28" s="157">
        <v>6.1937913000000001E-6</v>
      </c>
      <c r="AZ28" s="157">
        <v>1.8687518E-8</v>
      </c>
      <c r="BA28" s="157">
        <v>5.1057420000000002E-13</v>
      </c>
      <c r="BB28" s="157">
        <v>2.1755714000000002E-9</v>
      </c>
      <c r="BC28" s="157">
        <v>0</v>
      </c>
      <c r="BD28" s="157">
        <v>6.9366038E-10</v>
      </c>
      <c r="BE28" s="157">
        <v>1.4145191000000001E-7</v>
      </c>
      <c r="BF28" s="157">
        <v>1.1025432000000001E-10</v>
      </c>
      <c r="BG28" s="157">
        <v>1.5700701999999999E-10</v>
      </c>
      <c r="BH28" s="157">
        <v>2.0214019000000001E-11</v>
      </c>
      <c r="BI28" s="157">
        <v>1.0704474999999999E-13</v>
      </c>
      <c r="BJ28" s="157">
        <v>3.2421776999999999E-13</v>
      </c>
      <c r="BK28" s="157">
        <v>6.9854775000000005E-14</v>
      </c>
      <c r="BL28" s="157">
        <v>1.3185370000000001E-14</v>
      </c>
      <c r="BM28" s="157">
        <v>2.1293022000000001E-11</v>
      </c>
      <c r="BN28" s="157">
        <v>5.2078835000000001E-10</v>
      </c>
      <c r="BO28" s="157">
        <v>6.0552389999999995E-20</v>
      </c>
      <c r="BP28" s="157">
        <v>2.3902467E-5</v>
      </c>
      <c r="BQ28" s="157">
        <v>6.2806275999999994E-2</v>
      </c>
      <c r="BR28" s="157">
        <v>0</v>
      </c>
      <c r="BS28" s="157">
        <v>0</v>
      </c>
      <c r="BT28" s="157">
        <v>0</v>
      </c>
      <c r="BU28"/>
      <c r="BV28" s="155">
        <v>2.0111109000000001E-4</v>
      </c>
      <c r="BW28" s="155">
        <v>1.2655629000000001E-6</v>
      </c>
      <c r="BX28" s="155">
        <v>1.8582148E-4</v>
      </c>
      <c r="BY28" s="155">
        <v>7.1034936999999997E-8</v>
      </c>
      <c r="BZ28" s="155">
        <v>1.0261275E-6</v>
      </c>
      <c r="CA28" s="155">
        <v>6.7885860999999997E-7</v>
      </c>
      <c r="CB28" s="155">
        <v>5.2484559000000003E-7</v>
      </c>
      <c r="CC28" s="155">
        <v>5.4649283000000001E-7</v>
      </c>
      <c r="CD28" s="155">
        <v>6.7148281E-8</v>
      </c>
      <c r="CE28" s="155">
        <v>4.1244565000000001E-7</v>
      </c>
      <c r="CF28" s="155">
        <v>0</v>
      </c>
      <c r="CG28" s="155">
        <v>1.3390389000000001E-16</v>
      </c>
      <c r="CH28" s="155">
        <v>3.7695681000000002E-10</v>
      </c>
      <c r="CI28" s="155">
        <v>1.752217E-6</v>
      </c>
      <c r="CJ28" s="155">
        <v>8.9198278000000006E-6</v>
      </c>
      <c r="CK28" s="155">
        <v>2.4671391999999999E-8</v>
      </c>
      <c r="CL28" s="155">
        <v>0</v>
      </c>
      <c r="CM28" s="21"/>
      <c r="CN28" s="284">
        <v>3.1906137999999998E-10</v>
      </c>
      <c r="CO28" s="284">
        <v>6.6733849999999997</v>
      </c>
      <c r="CP28" s="285">
        <v>1.4987122E-2</v>
      </c>
      <c r="CQ28" s="284">
        <v>9.4846997999999995E-4</v>
      </c>
      <c r="CR28" s="284">
        <v>1.4744244E-10</v>
      </c>
      <c r="CS28" s="284">
        <v>1.7448214000000001E-8</v>
      </c>
      <c r="CT28" s="284">
        <v>4.3243189999999999E-5</v>
      </c>
      <c r="CU28" s="284">
        <v>3.5867673000000003E-2</v>
      </c>
      <c r="CV28" s="284">
        <v>1.3563248E-5</v>
      </c>
      <c r="CW28" s="284">
        <v>1.631944E-4</v>
      </c>
      <c r="CX28"/>
      <c r="CY28" s="158"/>
      <c r="CZ28" s="269"/>
      <c r="DA28"/>
      <c r="DB28"/>
      <c r="DC28" s="112"/>
      <c r="DD28" s="112"/>
      <c r="DE28"/>
      <c r="DF28"/>
      <c r="DG28"/>
      <c r="DH28"/>
      <c r="DI28"/>
      <c r="DJ28"/>
      <c r="DK28"/>
      <c r="DL28"/>
    </row>
    <row r="29" spans="1:116" ht="14.4">
      <c r="A29" t="s">
        <v>470</v>
      </c>
      <c r="B29" s="188" t="s">
        <v>309</v>
      </c>
      <c r="C29" s="151" t="str">
        <f t="shared" si="0"/>
        <v>A.010.06.104</v>
      </c>
      <c r="D29" s="152" t="s">
        <v>1201</v>
      </c>
      <c r="E29" s="150" t="s">
        <v>352</v>
      </c>
      <c r="F29" s="153" t="str">
        <f t="shared" si="1"/>
        <v>Soybean oil from USA in Rotterdam</v>
      </c>
      <c r="G29" s="154">
        <f t="shared" si="2"/>
        <v>0.48993541333333335</v>
      </c>
      <c r="H29"/>
      <c r="I29"/>
      <c r="J29" s="227">
        <f t="shared" si="3"/>
        <v>0.11203015296581163</v>
      </c>
      <c r="K29"/>
      <c r="L29" s="280">
        <f t="shared" si="4"/>
        <v>8.5017631250000007E-3</v>
      </c>
      <c r="M29" s="280">
        <f t="shared" si="5"/>
        <v>1.2271763324E-2</v>
      </c>
      <c r="N29" s="281">
        <f t="shared" si="6"/>
        <v>1.7766314516811627E-2</v>
      </c>
      <c r="O29" s="280">
        <v>7.3490312000000002E-2</v>
      </c>
      <c r="P29" s="286">
        <v>4.1011486999999996E-3</v>
      </c>
      <c r="Q29" s="286">
        <v>7.0952934999999996E-3</v>
      </c>
      <c r="R29" s="286">
        <v>7.2700673000000004E-3</v>
      </c>
      <c r="S29" s="219">
        <v>8.0991869999999999E-4</v>
      </c>
      <c r="T29" s="286">
        <v>2.1711674999999999E-5</v>
      </c>
      <c r="U29" s="219">
        <v>4.0006545E-4</v>
      </c>
      <c r="V29" s="219">
        <v>4.2071418999999998E-4</v>
      </c>
      <c r="W29" s="219">
        <v>1.0835729E-4</v>
      </c>
      <c r="X29" s="219">
        <v>5.8723415999999997E-4</v>
      </c>
      <c r="Y29" s="219">
        <v>1.7656281999999999E-2</v>
      </c>
      <c r="Z29" s="286">
        <v>6.7372774000000002E-5</v>
      </c>
      <c r="AA29" s="286">
        <v>1.6752168E-6</v>
      </c>
      <c r="AB29" s="286">
        <v>1.0011628000000001E-11</v>
      </c>
      <c r="AC29"/>
      <c r="AD29" s="227">
        <f t="shared" si="7"/>
        <v>7.3490312000000002E-2</v>
      </c>
      <c r="AE29" s="227">
        <f t="shared" si="8"/>
        <v>2.0118919515E-2</v>
      </c>
      <c r="AF29" s="227">
        <f t="shared" si="9"/>
        <v>1.1618831606799999E-2</v>
      </c>
      <c r="AG29" s="227">
        <f t="shared" si="10"/>
        <v>1.2271763323999998E-2</v>
      </c>
      <c r="AH29" s="227">
        <f t="shared" si="11"/>
        <v>1.7764639300011625E-2</v>
      </c>
      <c r="AI29"/>
      <c r="AJ29">
        <v>44.964399</v>
      </c>
      <c r="AK29" s="155">
        <v>5.4778608999999996</v>
      </c>
      <c r="AL29" s="155">
        <v>0.22692865000000001</v>
      </c>
      <c r="AM29" s="155">
        <v>0</v>
      </c>
      <c r="AN29" s="155">
        <v>39.064230999999999</v>
      </c>
      <c r="AO29" s="155">
        <v>0.14947154000000001</v>
      </c>
      <c r="AP29" s="155">
        <v>4.5907156999999997E-2</v>
      </c>
      <c r="AQ29"/>
      <c r="AR29" s="156">
        <v>1.0366998000000001E-2</v>
      </c>
      <c r="AS29" s="156">
        <v>9.5930517000000007E-3</v>
      </c>
      <c r="AT29" s="156">
        <v>4.3919553000000002E-4</v>
      </c>
      <c r="AU29" s="156">
        <v>3.3475059000000001E-4</v>
      </c>
      <c r="AV29" s="282">
        <f t="shared" si="12"/>
        <v>5.75122996487E-7</v>
      </c>
      <c r="AW29" s="282">
        <f t="shared" si="13"/>
        <v>1.6242438741325251E-9</v>
      </c>
      <c r="AX29" s="283">
        <f t="shared" si="14"/>
        <v>4.6883836184500004E-2</v>
      </c>
      <c r="AY29" s="157">
        <v>4.6384794000000001E-7</v>
      </c>
      <c r="AZ29" s="157">
        <v>1.3988967E-9</v>
      </c>
      <c r="BA29" s="157">
        <v>3.8224379000000001E-14</v>
      </c>
      <c r="BB29" s="157">
        <v>2.1706529999999999E-9</v>
      </c>
      <c r="BC29" s="157">
        <v>0</v>
      </c>
      <c r="BD29" s="157">
        <v>5.2255418999999997E-10</v>
      </c>
      <c r="BE29" s="157">
        <v>1.0811932E-7</v>
      </c>
      <c r="BF29" s="157">
        <v>8.4621364E-11</v>
      </c>
      <c r="BG29" s="157">
        <v>1.2015056000000001E-10</v>
      </c>
      <c r="BH29" s="157">
        <v>2.0149088E-11</v>
      </c>
      <c r="BI29" s="157">
        <v>1.0621035999999999E-13</v>
      </c>
      <c r="BJ29" s="157">
        <v>2.1717674E-13</v>
      </c>
      <c r="BK29" s="157">
        <v>5.4349431999999998E-14</v>
      </c>
      <c r="BL29" s="157">
        <v>1.0201208E-14</v>
      </c>
      <c r="BM29" s="157">
        <v>1.7036096999999999E-11</v>
      </c>
      <c r="BN29" s="157">
        <v>4.4549320000000002E-10</v>
      </c>
      <c r="BO29" s="157">
        <v>1.3525209E-20</v>
      </c>
      <c r="BP29" s="157">
        <v>9.7631844999999992E-6</v>
      </c>
      <c r="BQ29" s="157">
        <v>4.6874073000000002E-2</v>
      </c>
      <c r="BR29" s="157">
        <v>0</v>
      </c>
      <c r="BS29" s="157">
        <v>0</v>
      </c>
      <c r="BT29" s="157">
        <v>0</v>
      </c>
      <c r="BU29"/>
      <c r="BV29" s="155">
        <v>2.5661015000000002E-5</v>
      </c>
      <c r="BW29" s="155">
        <v>9.6038438000000003E-7</v>
      </c>
      <c r="BX29" s="155">
        <v>1.3660699E-5</v>
      </c>
      <c r="BY29" s="155">
        <v>5.0106083999999999E-8</v>
      </c>
      <c r="BZ29" s="155">
        <v>7.8869896E-7</v>
      </c>
      <c r="CA29" s="155">
        <v>5.7763767000000005E-7</v>
      </c>
      <c r="CB29" s="155">
        <v>5.2322998000000004E-7</v>
      </c>
      <c r="CC29" s="155">
        <v>3.9404648E-7</v>
      </c>
      <c r="CD29" s="155">
        <v>4.8003381999999999E-8</v>
      </c>
      <c r="CE29" s="155">
        <v>2.8140801000000001E-7</v>
      </c>
      <c r="CF29" s="155">
        <v>0</v>
      </c>
      <c r="CG29" s="155">
        <v>2.9909274000000002E-17</v>
      </c>
      <c r="CH29" s="155">
        <v>3.7610531E-10</v>
      </c>
      <c r="CI29" s="155">
        <v>1.4284358E-6</v>
      </c>
      <c r="CJ29" s="155">
        <v>6.9424779999999998E-6</v>
      </c>
      <c r="CK29" s="155">
        <v>5.5107246999999996E-9</v>
      </c>
      <c r="CL29" s="155">
        <v>0</v>
      </c>
      <c r="CM29" s="21"/>
      <c r="CN29" s="284">
        <v>3.1834066E-10</v>
      </c>
      <c r="CO29" s="284">
        <v>0.49889538999999999</v>
      </c>
      <c r="CP29" s="285">
        <v>1.0792675999999999E-2</v>
      </c>
      <c r="CQ29" s="284">
        <v>7.1663523999999999E-4</v>
      </c>
      <c r="CR29" s="284">
        <v>9.8876200999999996E-11</v>
      </c>
      <c r="CS29" s="284">
        <v>1.1721984000000001E-8</v>
      </c>
      <c r="CT29" s="284">
        <v>3.3448802999999999E-5</v>
      </c>
      <c r="CU29" s="284">
        <v>2.7796464999999999E-2</v>
      </c>
      <c r="CV29" s="284">
        <v>1.3519795E-5</v>
      </c>
      <c r="CW29" s="284">
        <v>1.2758722000000001E-4</v>
      </c>
      <c r="CX29"/>
      <c r="CY29" s="158"/>
      <c r="CZ29" s="267"/>
      <c r="DA29"/>
      <c r="DB29" s="49"/>
      <c r="DC29" s="112"/>
      <c r="DD29" s="112"/>
      <c r="DE29"/>
      <c r="DF29"/>
      <c r="DG29"/>
      <c r="DH29"/>
      <c r="DI29"/>
      <c r="DJ29"/>
      <c r="DK29"/>
      <c r="DL29"/>
    </row>
    <row r="30" spans="1:116" ht="14.4">
      <c r="B30" s="188"/>
      <c r="C30" s="151"/>
      <c r="D30" s="149" t="s">
        <v>1202</v>
      </c>
      <c r="E30" s="150"/>
      <c r="F30"/>
      <c r="G30"/>
      <c r="H30"/>
      <c r="I30"/>
      <c r="J30"/>
      <c r="K30"/>
      <c r="L30"/>
      <c r="M30"/>
      <c r="N30" s="174"/>
      <c r="O30"/>
      <c r="P30" s="53"/>
      <c r="Q30" s="53"/>
      <c r="R30" s="53"/>
      <c r="S30"/>
      <c r="T30" s="53"/>
      <c r="U30"/>
      <c r="V30"/>
      <c r="W30"/>
      <c r="X30"/>
      <c r="Y30"/>
      <c r="Z30" s="53"/>
      <c r="AA30" s="53"/>
      <c r="AB30" s="53"/>
      <c r="AC30"/>
      <c r="AD30"/>
      <c r="AE30"/>
      <c r="AF30"/>
      <c r="AG30"/>
      <c r="AH30"/>
      <c r="AI30"/>
      <c r="AJ30"/>
      <c r="AK30"/>
      <c r="AL30"/>
      <c r="AM30"/>
      <c r="AN30"/>
      <c r="AO30"/>
      <c r="AP30"/>
      <c r="AQ30"/>
      <c r="AR30"/>
      <c r="AS30"/>
      <c r="AT30"/>
      <c r="AU30"/>
      <c r="AX30" s="19"/>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s="21"/>
      <c r="CN30"/>
      <c r="CO30"/>
      <c r="CP30" s="117"/>
      <c r="CQ30"/>
      <c r="CR30"/>
      <c r="CS30"/>
      <c r="CT30"/>
      <c r="CU30"/>
      <c r="CV30"/>
      <c r="CW30"/>
      <c r="CX30"/>
      <c r="CY30" s="159"/>
      <c r="CZ30" s="270"/>
      <c r="DA30"/>
      <c r="DB30" s="244"/>
      <c r="DC30" s="113"/>
      <c r="DD30" s="113"/>
      <c r="DE30"/>
      <c r="DF30"/>
      <c r="DG30"/>
      <c r="DH30"/>
      <c r="DI30"/>
      <c r="DJ30"/>
      <c r="DK30"/>
      <c r="DL30"/>
    </row>
    <row r="31" spans="1:116" ht="14.4">
      <c r="A31" t="s">
        <v>1558</v>
      </c>
      <c r="B31" s="188" t="s">
        <v>309</v>
      </c>
      <c r="C31" s="151" t="str">
        <f t="shared" si="0"/>
        <v>A.010.08.101</v>
      </c>
      <c r="D31" s="152" t="s">
        <v>1202</v>
      </c>
      <c r="E31" s="150" t="s">
        <v>352</v>
      </c>
      <c r="F31" s="153" t="str">
        <f t="shared" si="1"/>
        <v>bio-Cotton China</v>
      </c>
      <c r="G31" s="154">
        <f t="shared" si="2"/>
        <v>0.27114570666666665</v>
      </c>
      <c r="H31"/>
      <c r="I31"/>
      <c r="J31" s="227">
        <f t="shared" si="3"/>
        <v>0.9602600438073986</v>
      </c>
      <c r="K31"/>
      <c r="L31" s="280">
        <f t="shared" si="4"/>
        <v>3.1214242549999997E-3</v>
      </c>
      <c r="M31" s="280">
        <f t="shared" si="5"/>
        <v>5.1441264080000007E-3</v>
      </c>
      <c r="N31" s="281">
        <f t="shared" si="6"/>
        <v>0.91132263714439854</v>
      </c>
      <c r="O31" s="280">
        <v>4.0671855999999999E-2</v>
      </c>
      <c r="P31" s="286">
        <v>1.9257973E-3</v>
      </c>
      <c r="Q31" s="219">
        <v>2.1226188E-3</v>
      </c>
      <c r="R31" s="286">
        <v>1.8205859999999999E-3</v>
      </c>
      <c r="S31" s="219">
        <v>1.0558292E-3</v>
      </c>
      <c r="T31" s="286">
        <v>7.8783849999999996E-6</v>
      </c>
      <c r="U31" s="219">
        <v>2.3713067000000001E-4</v>
      </c>
      <c r="V31" s="219">
        <v>2.0802527000000001E-4</v>
      </c>
      <c r="W31" s="219">
        <v>1.8849312999999999E-4</v>
      </c>
      <c r="X31" s="219">
        <v>8.4455141000000001E-4</v>
      </c>
      <c r="Y31" s="219">
        <v>1.2980174000000001E-2</v>
      </c>
      <c r="Z31" s="286">
        <v>4.3133628E-5</v>
      </c>
      <c r="AA31" s="219">
        <v>0.89815396999999997</v>
      </c>
      <c r="AB31" s="286">
        <v>1.4398573E-11</v>
      </c>
      <c r="AC31"/>
      <c r="AD31" s="227">
        <f t="shared" si="7"/>
        <v>4.0671855999999999E-2</v>
      </c>
      <c r="AE31" s="227">
        <f t="shared" si="8"/>
        <v>7.3778656250000005E-3</v>
      </c>
      <c r="AF31" s="227">
        <f t="shared" si="9"/>
        <v>0.90241041137</v>
      </c>
      <c r="AG31" s="227">
        <f t="shared" si="10"/>
        <v>5.1441264080000007E-3</v>
      </c>
      <c r="AH31" s="227">
        <f t="shared" si="11"/>
        <v>1.3168667144398573E-2</v>
      </c>
      <c r="AI31"/>
      <c r="AJ31">
        <v>4.9165428000000002</v>
      </c>
      <c r="AK31" s="155">
        <v>3.4725798999999999</v>
      </c>
      <c r="AL31" s="155">
        <v>0.76432796999999997</v>
      </c>
      <c r="AM31" s="155">
        <v>0</v>
      </c>
      <c r="AN31" s="155">
        <v>0.18209532</v>
      </c>
      <c r="AO31" s="155">
        <v>0.34417110000000001</v>
      </c>
      <c r="AP31" s="155">
        <v>0.15336848</v>
      </c>
      <c r="AQ31"/>
      <c r="AR31" s="156">
        <v>3.3369713000000002E-2</v>
      </c>
      <c r="AS31" s="156">
        <v>3.0473349E-2</v>
      </c>
      <c r="AT31" s="156">
        <v>2.7283365999999998E-3</v>
      </c>
      <c r="AU31" s="156">
        <v>1.6802711999999999E-4</v>
      </c>
      <c r="AV31" s="282">
        <f t="shared" si="12"/>
        <v>1.8269393751023E-6</v>
      </c>
      <c r="AW31" s="282">
        <f t="shared" si="13"/>
        <v>1.0090002282886141E-8</v>
      </c>
      <c r="AX31" s="283">
        <f t="shared" si="14"/>
        <v>2.3533209793000002E-2</v>
      </c>
      <c r="AY31" s="157">
        <v>2.5163533E-7</v>
      </c>
      <c r="AZ31" s="157">
        <v>7.5924406000000005E-10</v>
      </c>
      <c r="BA31" s="157">
        <v>2.0743631000000001E-14</v>
      </c>
      <c r="BB31" s="157">
        <v>2.0343767000000002E-12</v>
      </c>
      <c r="BC31" s="157">
        <v>0</v>
      </c>
      <c r="BD31" s="157">
        <v>1.0140564000000001E-10</v>
      </c>
      <c r="BE31" s="157">
        <v>4.2679292999999999E-8</v>
      </c>
      <c r="BF31" s="157">
        <v>1.7587947999999999E-11</v>
      </c>
      <c r="BG31" s="157">
        <v>4.5786223000000002E-11</v>
      </c>
      <c r="BH31" s="157">
        <v>2.6857198000000001E-14</v>
      </c>
      <c r="BI31" s="157">
        <v>3.4512430999999999E-16</v>
      </c>
      <c r="BJ31" s="157">
        <v>1.351436E-13</v>
      </c>
      <c r="BK31" s="157">
        <v>1.3351377000000001E-15</v>
      </c>
      <c r="BL31" s="157">
        <v>4.5837567999999995E-16</v>
      </c>
      <c r="BM31" s="157">
        <v>3.9818926E-12</v>
      </c>
      <c r="BN31" s="157">
        <v>8.3930193000000003E-11</v>
      </c>
      <c r="BO31" s="157">
        <v>1.9451754E-20</v>
      </c>
      <c r="BP31" s="157">
        <v>1.8432793000000002E-5</v>
      </c>
      <c r="BQ31" s="157">
        <v>2.3514777000000001E-2</v>
      </c>
      <c r="BR31" s="157">
        <v>1.5324334E-6</v>
      </c>
      <c r="BS31" s="157">
        <v>9.2592943999999999E-9</v>
      </c>
      <c r="BT31" s="157">
        <v>7.9047687999999998E-12</v>
      </c>
      <c r="BU31"/>
      <c r="BV31" s="155">
        <v>6.5021576999999995E-4</v>
      </c>
      <c r="BW31" s="155">
        <v>3.3679176000000002E-7</v>
      </c>
      <c r="BX31" s="155">
        <v>7.5602616999999998E-6</v>
      </c>
      <c r="BY31" s="155">
        <v>2.5072987999999998E-8</v>
      </c>
      <c r="BZ31" s="155">
        <v>4.2415683E-7</v>
      </c>
      <c r="CA31" s="155">
        <v>4.1867803999999998E-8</v>
      </c>
      <c r="CB31" s="155">
        <v>6.6826232000000002E-10</v>
      </c>
      <c r="CC31" s="155">
        <v>6.3056064E-8</v>
      </c>
      <c r="CD31" s="155">
        <v>2.2249190000000001E-8</v>
      </c>
      <c r="CE31" s="155">
        <v>1.6605389999999999E-7</v>
      </c>
      <c r="CF31" s="155">
        <v>0</v>
      </c>
      <c r="CG31" s="155">
        <v>4.3015072000000003E-17</v>
      </c>
      <c r="CH31" s="155">
        <v>3.5220573000000002E-13</v>
      </c>
      <c r="CI31" s="155">
        <v>3.6609760999999999E-7</v>
      </c>
      <c r="CJ31" s="155">
        <v>5.1485543999999999E-6</v>
      </c>
      <c r="CK31" s="155">
        <v>7.9255311000000004E-9</v>
      </c>
      <c r="CL31" s="155">
        <v>6.3605300999999999E-4</v>
      </c>
      <c r="CM31"/>
      <c r="CN31" s="284">
        <v>2.9811173999999999E-13</v>
      </c>
      <c r="CO31" s="284">
        <v>0.27115117</v>
      </c>
      <c r="CP31" s="285">
        <v>1.7349399000000001E-3</v>
      </c>
      <c r="CQ31" s="284">
        <v>2.3995635999999999E-4</v>
      </c>
      <c r="CR31" s="284">
        <v>6.1104930999999998E-11</v>
      </c>
      <c r="CS31" s="284">
        <v>7.2308595000000002E-9</v>
      </c>
      <c r="CT31" s="284">
        <v>1.7103941999999999E-5</v>
      </c>
      <c r="CU31" s="284">
        <v>1.1777656999999999E-3</v>
      </c>
      <c r="CV31" s="284">
        <v>1.7973298000000001E-8</v>
      </c>
      <c r="CW31" s="284">
        <v>1.4728123E-5</v>
      </c>
      <c r="CX31"/>
      <c r="CY31" s="158"/>
      <c r="CZ31" s="270"/>
      <c r="DA31"/>
      <c r="DB31" s="244"/>
      <c r="DC31" s="113"/>
      <c r="DD31" s="113"/>
      <c r="DE31"/>
      <c r="DF31"/>
      <c r="DG31"/>
      <c r="DH31"/>
      <c r="DI31"/>
      <c r="DJ31"/>
      <c r="DK31"/>
      <c r="DL31"/>
    </row>
    <row r="32" spans="1:116" ht="14.4">
      <c r="A32" t="s">
        <v>1559</v>
      </c>
      <c r="B32" s="188" t="s">
        <v>309</v>
      </c>
      <c r="C32" s="151" t="str">
        <f t="shared" si="0"/>
        <v>A.010.08.102</v>
      </c>
      <c r="D32" s="152" t="s">
        <v>1202</v>
      </c>
      <c r="E32" s="150" t="s">
        <v>352</v>
      </c>
      <c r="F32" s="153" t="str">
        <f t="shared" si="1"/>
        <v>bio-Cotton India</v>
      </c>
      <c r="G32" s="154">
        <f t="shared" si="2"/>
        <v>0.36143583333333335</v>
      </c>
      <c r="H32"/>
      <c r="I32"/>
      <c r="J32" s="227">
        <f t="shared" si="3"/>
        <v>0.89020547429839858</v>
      </c>
      <c r="K32"/>
      <c r="L32" s="280">
        <f t="shared" si="4"/>
        <v>3.6974974079999998E-3</v>
      </c>
      <c r="M32" s="280">
        <f t="shared" si="5"/>
        <v>6.3470785559999994E-3</v>
      </c>
      <c r="N32" s="281">
        <f t="shared" si="6"/>
        <v>0.82594552333439863</v>
      </c>
      <c r="O32" s="280">
        <v>5.4215375000000003E-2</v>
      </c>
      <c r="P32" s="286">
        <v>2.4780617E-3</v>
      </c>
      <c r="Q32" s="219">
        <v>2.6323518000000001E-3</v>
      </c>
      <c r="R32" s="286">
        <v>2.2026268999999999E-3</v>
      </c>
      <c r="S32" s="219">
        <v>1.1087197E-3</v>
      </c>
      <c r="T32" s="286">
        <v>1.2056338000000001E-5</v>
      </c>
      <c r="U32" s="219">
        <v>3.7409447000000002E-4</v>
      </c>
      <c r="V32" s="219">
        <v>3.2394876000000001E-4</v>
      </c>
      <c r="W32" s="219">
        <v>2.1814432E-4</v>
      </c>
      <c r="X32" s="219">
        <v>8.4455141000000001E-4</v>
      </c>
      <c r="Y32" s="219">
        <v>1.8571188999999998E-2</v>
      </c>
      <c r="Z32" s="286">
        <v>6.8164886000000004E-5</v>
      </c>
      <c r="AA32" s="219">
        <v>0.80715619000000005</v>
      </c>
      <c r="AB32" s="286">
        <v>1.4398573E-11</v>
      </c>
      <c r="AC32"/>
      <c r="AD32" s="227">
        <f t="shared" si="7"/>
        <v>5.4215375000000003E-2</v>
      </c>
      <c r="AE32" s="227">
        <f t="shared" si="8"/>
        <v>9.1318596679999999E-3</v>
      </c>
      <c r="AF32" s="227">
        <f t="shared" si="9"/>
        <v>0.8125905522600001</v>
      </c>
      <c r="AG32" s="227">
        <f t="shared" si="10"/>
        <v>6.3470785559999994E-3</v>
      </c>
      <c r="AH32" s="227">
        <f t="shared" si="11"/>
        <v>1.878933333439857E-2</v>
      </c>
      <c r="AI32"/>
      <c r="AJ32">
        <v>6.4607615000000003</v>
      </c>
      <c r="AK32" s="155">
        <v>4.6826574000000001</v>
      </c>
      <c r="AL32" s="155">
        <v>0.93910464000000005</v>
      </c>
      <c r="AM32" s="155">
        <v>0</v>
      </c>
      <c r="AN32" s="155">
        <v>0.21513145</v>
      </c>
      <c r="AO32" s="155">
        <v>0.43536725999999998</v>
      </c>
      <c r="AP32" s="155">
        <v>0.18850074</v>
      </c>
      <c r="AQ32"/>
      <c r="AR32" s="156">
        <v>3.2246216000000001E-2</v>
      </c>
      <c r="AS32" s="156">
        <v>2.946329E-2</v>
      </c>
      <c r="AT32" s="156">
        <v>2.5466260999999998E-3</v>
      </c>
      <c r="AU32" s="156">
        <v>2.3630060000000001E-4</v>
      </c>
      <c r="AV32" s="282">
        <f t="shared" si="12"/>
        <v>1.7663842657535998E-6</v>
      </c>
      <c r="AW32" s="282">
        <f t="shared" si="13"/>
        <v>9.4179958024809105E-9</v>
      </c>
      <c r="AX32" s="283">
        <f t="shared" si="14"/>
        <v>3.3095321806999999E-2</v>
      </c>
      <c r="AY32" s="157">
        <v>3.3542456999999998E-7</v>
      </c>
      <c r="AZ32" s="157">
        <v>1.0120564E-9</v>
      </c>
      <c r="BA32" s="157">
        <v>2.7650826E-14</v>
      </c>
      <c r="BB32" s="157">
        <v>2.0343767000000002E-12</v>
      </c>
      <c r="BC32" s="157">
        <v>0</v>
      </c>
      <c r="BD32" s="157">
        <v>1.1164334E-10</v>
      </c>
      <c r="BE32" s="157">
        <v>5.3538570000000002E-8</v>
      </c>
      <c r="BF32" s="157">
        <v>1.9922643000000001E-11</v>
      </c>
      <c r="BG32" s="157">
        <v>5.7469108999999999E-11</v>
      </c>
      <c r="BH32" s="157">
        <v>2.6857198000000001E-14</v>
      </c>
      <c r="BI32" s="157">
        <v>3.4512430999999999E-16</v>
      </c>
      <c r="BJ32" s="157">
        <v>2.1316981000000001E-13</v>
      </c>
      <c r="BK32" s="157">
        <v>2.0347294999999999E-15</v>
      </c>
      <c r="BL32" s="157">
        <v>7.0927365000000002E-16</v>
      </c>
      <c r="BM32" s="157">
        <v>5.8925168999999998E-12</v>
      </c>
      <c r="BN32" s="157">
        <v>1.2925552E-10</v>
      </c>
      <c r="BO32" s="157">
        <v>1.9451754E-20</v>
      </c>
      <c r="BP32" s="157">
        <v>2.1531806999999999E-5</v>
      </c>
      <c r="BQ32" s="157">
        <v>3.3073789999999999E-2</v>
      </c>
      <c r="BR32" s="157">
        <v>1.3771723E-6</v>
      </c>
      <c r="BS32" s="157">
        <v>8.3211729999999994E-9</v>
      </c>
      <c r="BT32" s="157">
        <v>7.1038835000000002E-12</v>
      </c>
      <c r="BU32"/>
      <c r="BV32" s="155">
        <v>5.9036878999999996E-4</v>
      </c>
      <c r="BW32" s="155">
        <v>4.1733711E-7</v>
      </c>
      <c r="BX32" s="155">
        <v>1.007779E-5</v>
      </c>
      <c r="BY32" s="155">
        <v>3.8860816000000001E-8</v>
      </c>
      <c r="BZ32" s="155">
        <v>5.3784602999999996E-7</v>
      </c>
      <c r="CA32" s="155">
        <v>4.1867803999999998E-8</v>
      </c>
      <c r="CB32" s="155">
        <v>6.6826232000000002E-10</v>
      </c>
      <c r="CC32" s="155">
        <v>6.3056064E-8</v>
      </c>
      <c r="CD32" s="155">
        <v>3.4598671999999999E-8</v>
      </c>
      <c r="CE32" s="155">
        <v>2.6122145000000002E-7</v>
      </c>
      <c r="CF32" s="155">
        <v>0</v>
      </c>
      <c r="CG32" s="155">
        <v>4.3015072000000003E-17</v>
      </c>
      <c r="CH32" s="155">
        <v>3.5220573000000002E-13</v>
      </c>
      <c r="CI32" s="155">
        <v>4.4435526E-7</v>
      </c>
      <c r="CJ32" s="155">
        <v>6.8330619000000001E-6</v>
      </c>
      <c r="CK32" s="155">
        <v>7.9255640999999993E-9</v>
      </c>
      <c r="CL32" s="155">
        <v>5.7161020000000002E-4</v>
      </c>
      <c r="CM32"/>
      <c r="CN32" s="284">
        <v>2.9811173999999999E-13</v>
      </c>
      <c r="CO32" s="284">
        <v>0.36144130000000002</v>
      </c>
      <c r="CP32" s="285">
        <v>1.7349399000000001E-3</v>
      </c>
      <c r="CQ32" s="284">
        <v>2.9506431E-4</v>
      </c>
      <c r="CR32" s="284">
        <v>9.6324872000000004E-11</v>
      </c>
      <c r="CS32" s="284">
        <v>1.1406003000000001E-8</v>
      </c>
      <c r="CT32" s="284">
        <v>2.1790613999999999E-5</v>
      </c>
      <c r="CU32" s="284">
        <v>1.8159658E-3</v>
      </c>
      <c r="CV32" s="284">
        <v>1.7973298000000001E-8</v>
      </c>
      <c r="CW32" s="284">
        <v>1.4728123E-5</v>
      </c>
      <c r="CX32"/>
      <c r="CY32" s="158"/>
      <c r="CZ32" s="270"/>
      <c r="DA32"/>
      <c r="DB32" s="244"/>
      <c r="DC32" s="112"/>
      <c r="DD32" s="112"/>
      <c r="DE32"/>
      <c r="DF32"/>
      <c r="DG32"/>
      <c r="DH32"/>
      <c r="DI32"/>
      <c r="DJ32"/>
      <c r="DK32"/>
      <c r="DL32"/>
    </row>
    <row r="33" spans="1:116" ht="14.4">
      <c r="A33" t="s">
        <v>1560</v>
      </c>
      <c r="B33" s="188" t="s">
        <v>309</v>
      </c>
      <c r="C33" s="151" t="str">
        <f t="shared" si="0"/>
        <v>A.010.08.103</v>
      </c>
      <c r="D33" s="152" t="s">
        <v>1202</v>
      </c>
      <c r="E33" s="150" t="s">
        <v>352</v>
      </c>
      <c r="F33" s="153" t="str">
        <f t="shared" si="1"/>
        <v>bio-Cotton USA</v>
      </c>
      <c r="G33" s="154">
        <f t="shared" si="2"/>
        <v>0.72250899999999996</v>
      </c>
      <c r="H33"/>
      <c r="I33"/>
      <c r="J33" s="227">
        <f t="shared" si="3"/>
        <v>0.99673260505939865</v>
      </c>
      <c r="K33"/>
      <c r="L33" s="280">
        <f t="shared" si="4"/>
        <v>6.0027331149999997E-3</v>
      </c>
      <c r="M33" s="280">
        <f t="shared" si="5"/>
        <v>1.114161088E-2</v>
      </c>
      <c r="N33" s="281">
        <f t="shared" si="6"/>
        <v>0.87121191106439866</v>
      </c>
      <c r="O33" s="280">
        <v>0.10837635</v>
      </c>
      <c r="P33" s="219">
        <v>4.8858149000000003E-3</v>
      </c>
      <c r="Q33" s="219">
        <v>4.7397456999999999E-3</v>
      </c>
      <c r="R33" s="286">
        <v>3.967043E-3</v>
      </c>
      <c r="S33" s="219">
        <v>1.3697834E-3</v>
      </c>
      <c r="T33" s="286">
        <v>2.0337425000000001E-5</v>
      </c>
      <c r="U33" s="219">
        <v>6.4556928999999995E-4</v>
      </c>
      <c r="V33" s="219">
        <v>5.5371974000000001E-4</v>
      </c>
      <c r="W33" s="219">
        <v>3.9607405000000002E-4</v>
      </c>
      <c r="X33" s="219">
        <v>8.4455141000000001E-4</v>
      </c>
      <c r="Y33" s="219">
        <v>3.5360286999999997E-2</v>
      </c>
      <c r="Z33" s="219">
        <v>1.1777912999999999E-4</v>
      </c>
      <c r="AA33" s="219">
        <v>0.83545555000000005</v>
      </c>
      <c r="AB33" s="286">
        <v>1.4398573E-11</v>
      </c>
      <c r="AC33"/>
      <c r="AD33" s="227">
        <f t="shared" si="7"/>
        <v>0.10837635</v>
      </c>
      <c r="AE33" s="227">
        <f t="shared" si="8"/>
        <v>1.6182013454999998E-2</v>
      </c>
      <c r="AF33" s="227">
        <f t="shared" si="9"/>
        <v>0.84563483034000009</v>
      </c>
      <c r="AG33" s="227">
        <f t="shared" si="10"/>
        <v>1.114161088E-2</v>
      </c>
      <c r="AH33" s="227">
        <f t="shared" si="11"/>
        <v>3.575636106439857E-2</v>
      </c>
      <c r="AI33"/>
      <c r="AJ33">
        <v>12.997396999999999</v>
      </c>
      <c r="AK33" s="155">
        <v>9.1359817999999997</v>
      </c>
      <c r="AL33" s="155">
        <v>2.0762326999999998</v>
      </c>
      <c r="AM33" s="155">
        <v>0</v>
      </c>
      <c r="AN33" s="155">
        <v>0.43205076999999997</v>
      </c>
      <c r="AO33" s="155">
        <v>0.93676082999999999</v>
      </c>
      <c r="AP33" s="155">
        <v>0.41637077</v>
      </c>
      <c r="AQ33"/>
      <c r="AR33" s="156">
        <v>4.8170284000000001E-2</v>
      </c>
      <c r="AS33" s="156">
        <v>4.4434599999999998E-2</v>
      </c>
      <c r="AT33" s="156">
        <v>3.3004438E-3</v>
      </c>
      <c r="AU33" s="156">
        <v>4.3524003999999999E-4</v>
      </c>
      <c r="AV33" s="282">
        <f t="shared" si="12"/>
        <v>2.6639448434860001E-6</v>
      </c>
      <c r="AW33" s="282">
        <f t="shared" si="13"/>
        <v>1.2205783253134662E-8</v>
      </c>
      <c r="AX33" s="283">
        <f t="shared" si="14"/>
        <v>6.0957987876E-2</v>
      </c>
      <c r="AY33" s="157">
        <v>6.7050045999999995E-7</v>
      </c>
      <c r="AZ33" s="157">
        <v>2.0230612999999998E-9</v>
      </c>
      <c r="BA33" s="157">
        <v>5.5272921999999998E-14</v>
      </c>
      <c r="BB33" s="157">
        <v>2.0343767000000002E-12</v>
      </c>
      <c r="BC33" s="157">
        <v>0</v>
      </c>
      <c r="BD33" s="157">
        <v>1.5892507999999999E-10</v>
      </c>
      <c r="BE33" s="157">
        <v>1.0136065E-7</v>
      </c>
      <c r="BF33" s="157">
        <v>3.0705185000000002E-11</v>
      </c>
      <c r="BG33" s="157">
        <v>1.0840397E-10</v>
      </c>
      <c r="BH33" s="157">
        <v>2.6857198000000001E-14</v>
      </c>
      <c r="BI33" s="157">
        <v>3.4512430999999999E-16</v>
      </c>
      <c r="BJ33" s="157">
        <v>3.6782490999999998E-13</v>
      </c>
      <c r="BK33" s="157">
        <v>3.4213845E-15</v>
      </c>
      <c r="BL33" s="157">
        <v>1.2065764E-15</v>
      </c>
      <c r="BM33" s="157">
        <v>9.6795493000000007E-12</v>
      </c>
      <c r="BN33" s="157">
        <v>2.1909447999999999E-10</v>
      </c>
      <c r="BO33" s="157">
        <v>1.9451754E-20</v>
      </c>
      <c r="BP33" s="157">
        <v>4.0473876E-5</v>
      </c>
      <c r="BQ33" s="157">
        <v>6.0917513999999999E-2</v>
      </c>
      <c r="BR33" s="157">
        <v>1.8916940000000001E-6</v>
      </c>
      <c r="BS33" s="157">
        <v>1.0037560000000001E-8</v>
      </c>
      <c r="BT33" s="157">
        <v>5.5978700000000003E-12</v>
      </c>
      <c r="BU33"/>
      <c r="BV33" s="155">
        <v>5.2121714999999998E-4</v>
      </c>
      <c r="BW33" s="155">
        <v>7.6849740000000002E-7</v>
      </c>
      <c r="BX33" s="155">
        <v>2.0145468000000001E-5</v>
      </c>
      <c r="BY33" s="155">
        <v>6.6669059000000002E-8</v>
      </c>
      <c r="BZ33" s="155">
        <v>1.0607817999999999E-6</v>
      </c>
      <c r="CA33" s="155">
        <v>4.1867803999999998E-8</v>
      </c>
      <c r="CB33" s="155">
        <v>6.6826232000000002E-10</v>
      </c>
      <c r="CC33" s="155">
        <v>6.3056064E-8</v>
      </c>
      <c r="CD33" s="155">
        <v>5.9076479000000003E-8</v>
      </c>
      <c r="CE33" s="155">
        <v>4.5131500000000001E-7</v>
      </c>
      <c r="CF33" s="155">
        <v>0</v>
      </c>
      <c r="CG33" s="155">
        <v>4.3015072000000003E-17</v>
      </c>
      <c r="CH33" s="155">
        <v>3.5220573000000002E-13</v>
      </c>
      <c r="CI33" s="155">
        <v>8.0442789999999996E-7</v>
      </c>
      <c r="CJ33" s="155">
        <v>1.3623465E-5</v>
      </c>
      <c r="CK33" s="155">
        <v>7.9257807000000005E-9</v>
      </c>
      <c r="CL33" s="155">
        <v>4.8412393000000001E-4</v>
      </c>
      <c r="CM33"/>
      <c r="CN33" s="284">
        <v>2.9811173999999999E-13</v>
      </c>
      <c r="CO33" s="284">
        <v>0.72251445999999997</v>
      </c>
      <c r="CP33" s="285">
        <v>1.7349399000000001E-3</v>
      </c>
      <c r="CQ33" s="284">
        <v>5.3532307000000003E-4</v>
      </c>
      <c r="CR33" s="284">
        <v>1.6613401999999999E-10</v>
      </c>
      <c r="CS33" s="284">
        <v>1.9681518999999999E-8</v>
      </c>
      <c r="CT33" s="284">
        <v>4.2983408999999997E-5</v>
      </c>
      <c r="CU33" s="284">
        <v>3.0809369000000001E-3</v>
      </c>
      <c r="CV33" s="284">
        <v>1.7973298000000001E-8</v>
      </c>
      <c r="CW33" s="284">
        <v>1.4728123E-5</v>
      </c>
      <c r="CX33"/>
      <c r="CY33" s="158"/>
      <c r="CZ33" s="270"/>
      <c r="DA33"/>
      <c r="DB33" s="244"/>
      <c r="DC33" s="112"/>
      <c r="DD33" s="112"/>
      <c r="DE33"/>
      <c r="DF33"/>
      <c r="DG33"/>
      <c r="DH33"/>
      <c r="DI33"/>
      <c r="DJ33"/>
      <c r="DK33"/>
      <c r="DL33"/>
    </row>
    <row r="34" spans="1:116" ht="14.4">
      <c r="A34" t="s">
        <v>1561</v>
      </c>
      <c r="B34" s="188" t="s">
        <v>309</v>
      </c>
      <c r="C34" s="151" t="str">
        <f t="shared" si="0"/>
        <v>A.010.08.104</v>
      </c>
      <c r="D34" s="152" t="s">
        <v>1202</v>
      </c>
      <c r="E34" s="150" t="s">
        <v>352</v>
      </c>
      <c r="F34" s="153" t="str">
        <f t="shared" si="1"/>
        <v>Cotton China</v>
      </c>
      <c r="G34" s="154">
        <f t="shared" si="2"/>
        <v>0.61860570000000004</v>
      </c>
      <c r="H34"/>
      <c r="I34"/>
      <c r="J34" s="227">
        <f t="shared" si="3"/>
        <v>1.027389682035442</v>
      </c>
      <c r="K34"/>
      <c r="L34" s="280">
        <f t="shared" si="4"/>
        <v>6.2107141689999997E-3</v>
      </c>
      <c r="M34" s="280">
        <f t="shared" si="5"/>
        <v>1.4660288051999999E-2</v>
      </c>
      <c r="N34" s="281">
        <f t="shared" si="6"/>
        <v>0.91372782481444192</v>
      </c>
      <c r="O34" s="280">
        <v>9.2790855000000005E-2</v>
      </c>
      <c r="P34" s="286">
        <v>6.2660405999999998E-3</v>
      </c>
      <c r="Q34" s="219">
        <v>4.7901361999999996E-3</v>
      </c>
      <c r="R34" s="286">
        <v>4.3544489999999998E-3</v>
      </c>
      <c r="S34" s="219">
        <v>1.502146E-3</v>
      </c>
      <c r="T34" s="286">
        <v>3.4870628999999997E-5</v>
      </c>
      <c r="U34" s="219">
        <v>3.1924854000000001E-4</v>
      </c>
      <c r="V34" s="219">
        <v>2.7045850999999998E-3</v>
      </c>
      <c r="W34" s="219">
        <v>2.4903780000000002E-4</v>
      </c>
      <c r="X34" s="219">
        <v>8.4709692999999995E-4</v>
      </c>
      <c r="Y34" s="219">
        <v>1.5324816999999999E-2</v>
      </c>
      <c r="Z34" s="286">
        <v>5.2429222000000003E-5</v>
      </c>
      <c r="AA34" s="219">
        <v>0.89815396999999997</v>
      </c>
      <c r="AB34" s="286">
        <v>1.4441970999999999E-11</v>
      </c>
      <c r="AC34"/>
      <c r="AD34" s="227">
        <f t="shared" si="7"/>
        <v>9.2790855000000005E-2</v>
      </c>
      <c r="AE34" s="227">
        <f t="shared" si="8"/>
        <v>1.9971476069000002E-2</v>
      </c>
      <c r="AF34" s="227">
        <f t="shared" si="9"/>
        <v>0.91191473189999994</v>
      </c>
      <c r="AG34" s="227">
        <f t="shared" si="10"/>
        <v>1.4660288051999999E-2</v>
      </c>
      <c r="AH34" s="227">
        <f t="shared" si="11"/>
        <v>1.557385481444197E-2</v>
      </c>
      <c r="AI34"/>
      <c r="AJ34">
        <v>9.9432297999999992</v>
      </c>
      <c r="AK34" s="155">
        <v>8.2877904999999998</v>
      </c>
      <c r="AL34" s="155">
        <v>0.88608613000000003</v>
      </c>
      <c r="AM34" s="155">
        <v>0</v>
      </c>
      <c r="AN34" s="155">
        <v>0.19776699</v>
      </c>
      <c r="AO34" s="155">
        <v>0.39387404999999998</v>
      </c>
      <c r="AP34" s="155">
        <v>0.17771221000000001</v>
      </c>
      <c r="AQ34"/>
      <c r="AR34" s="156">
        <v>4.0853657000000002E-2</v>
      </c>
      <c r="AS34" s="156">
        <v>3.7341774000000001E-2</v>
      </c>
      <c r="AT34" s="156">
        <v>3.0229776999999998E-3</v>
      </c>
      <c r="AU34" s="156">
        <v>4.8890524E-4</v>
      </c>
      <c r="AV34" s="282">
        <f t="shared" si="12"/>
        <v>2.2387154344499999E-6</v>
      </c>
      <c r="AW34" s="282">
        <f t="shared" si="13"/>
        <v>1.1179651416445339E-8</v>
      </c>
      <c r="AX34" s="283">
        <f t="shared" si="14"/>
        <v>6.8474123126E-2</v>
      </c>
      <c r="AY34" s="157">
        <v>5.7424250999999999E-7</v>
      </c>
      <c r="AZ34" s="157">
        <v>1.7326341999999999E-9</v>
      </c>
      <c r="BA34" s="157">
        <v>4.7337770000000001E-14</v>
      </c>
      <c r="BB34" s="157">
        <v>2.0405084E-12</v>
      </c>
      <c r="BC34" s="157">
        <v>0</v>
      </c>
      <c r="BD34" s="157">
        <v>2.0360336E-10</v>
      </c>
      <c r="BE34" s="157">
        <v>1.3164815E-7</v>
      </c>
      <c r="BF34" s="157">
        <v>3.7278181999999997E-11</v>
      </c>
      <c r="BG34" s="157">
        <v>1.4111436999999999E-10</v>
      </c>
      <c r="BH34" s="157">
        <v>2.6938146999999999E-14</v>
      </c>
      <c r="BI34" s="157">
        <v>3.4616453000000001E-16</v>
      </c>
      <c r="BJ34" s="157">
        <v>1.8066991999999999E-13</v>
      </c>
      <c r="BK34" s="157">
        <v>1.1651534000000001E-12</v>
      </c>
      <c r="BL34" s="157">
        <v>5.0502243000000003E-15</v>
      </c>
      <c r="BM34" s="157">
        <v>8.5261216000000005E-12</v>
      </c>
      <c r="BN34" s="157">
        <v>1.7720446000000001E-10</v>
      </c>
      <c r="BO34" s="157">
        <v>1.9510382000000001E-20</v>
      </c>
      <c r="BP34" s="157">
        <v>2.3800126E-5</v>
      </c>
      <c r="BQ34" s="157">
        <v>6.8450322999999993E-2</v>
      </c>
      <c r="BR34" s="157">
        <v>1.5324334E-6</v>
      </c>
      <c r="BS34" s="157">
        <v>9.2592943999999999E-9</v>
      </c>
      <c r="BT34" s="157">
        <v>7.9047687999999998E-12</v>
      </c>
      <c r="BU34"/>
      <c r="BV34" s="155">
        <v>6.6851813999999998E-4</v>
      </c>
      <c r="BW34" s="155">
        <v>1.0078085E-6</v>
      </c>
      <c r="BX34" s="155">
        <v>1.7248368000000002E-5</v>
      </c>
      <c r="BY34" s="155">
        <v>3.1859991E-7</v>
      </c>
      <c r="BZ34" s="155">
        <v>1.3538439000000001E-6</v>
      </c>
      <c r="CA34" s="155">
        <v>6.8995990999999998E-8</v>
      </c>
      <c r="CB34" s="155">
        <v>6.7027650000000001E-10</v>
      </c>
      <c r="CC34" s="155">
        <v>1.0422934E-7</v>
      </c>
      <c r="CD34" s="155">
        <v>6.2664189999999999E-8</v>
      </c>
      <c r="CE34" s="155">
        <v>2.3404279000000001E-7</v>
      </c>
      <c r="CF34" s="155">
        <v>0</v>
      </c>
      <c r="CG34" s="155">
        <v>4.3144722E-17</v>
      </c>
      <c r="CH34" s="155">
        <v>3.5326730000000002E-13</v>
      </c>
      <c r="CI34" s="155">
        <v>8.9154923000000003E-7</v>
      </c>
      <c r="CJ34" s="155">
        <v>1.1166412E-5</v>
      </c>
      <c r="CK34" s="155">
        <v>7.9494348000000002E-9</v>
      </c>
      <c r="CL34" s="155">
        <v>6.3605300999999999E-4</v>
      </c>
      <c r="CM34"/>
      <c r="CN34" s="284">
        <v>2.9901025999999998E-13</v>
      </c>
      <c r="CO34" s="284">
        <v>0.61847395000000005</v>
      </c>
      <c r="CP34" s="285">
        <v>2.5133415999999999E-3</v>
      </c>
      <c r="CQ34" s="284">
        <v>7.0527785E-4</v>
      </c>
      <c r="CR34" s="284">
        <v>8.2072397999999996E-11</v>
      </c>
      <c r="CS34" s="284">
        <v>9.8300207999999994E-9</v>
      </c>
      <c r="CT34" s="284">
        <v>5.4968661999999997E-5</v>
      </c>
      <c r="CU34" s="284">
        <v>0.22741939</v>
      </c>
      <c r="CV34" s="284">
        <v>1.8027470000000001E-8</v>
      </c>
      <c r="CW34" s="284">
        <v>2.4268406999999999E-5</v>
      </c>
      <c r="CX34"/>
      <c r="CY34" s="158"/>
      <c r="CZ34" s="270"/>
      <c r="DA34"/>
      <c r="DB34" s="244"/>
      <c r="DC34" s="112"/>
      <c r="DD34" s="112"/>
      <c r="DE34"/>
      <c r="DF34"/>
      <c r="DG34"/>
      <c r="DH34"/>
      <c r="DI34"/>
      <c r="DJ34"/>
      <c r="DK34"/>
      <c r="DL34"/>
    </row>
    <row r="35" spans="1:116" ht="14.4">
      <c r="A35" t="s">
        <v>1562</v>
      </c>
      <c r="B35" s="188" t="s">
        <v>309</v>
      </c>
      <c r="C35" s="151" t="str">
        <f t="shared" si="0"/>
        <v>A.010.08.105</v>
      </c>
      <c r="D35" s="152" t="s">
        <v>1202</v>
      </c>
      <c r="E35" s="150" t="s">
        <v>352</v>
      </c>
      <c r="F35" s="153" t="str">
        <f t="shared" si="1"/>
        <v>Cotton India</v>
      </c>
      <c r="G35" s="154">
        <f t="shared" si="2"/>
        <v>1.0287318000000001</v>
      </c>
      <c r="H35"/>
      <c r="I35"/>
      <c r="J35" s="227">
        <f t="shared" si="3"/>
        <v>1.020969255734486</v>
      </c>
      <c r="K35"/>
      <c r="L35" s="280">
        <f t="shared" si="4"/>
        <v>9.664833078E-3</v>
      </c>
      <c r="M35" s="280">
        <f t="shared" si="5"/>
        <v>2.6260356272000001E-2</v>
      </c>
      <c r="N35" s="281">
        <f t="shared" si="6"/>
        <v>0.83073429638448615</v>
      </c>
      <c r="O35" s="280">
        <v>0.15430977000000001</v>
      </c>
      <c r="P35" s="286">
        <v>1.0991729E-2</v>
      </c>
      <c r="Q35" s="219">
        <v>7.7740541999999999E-3</v>
      </c>
      <c r="R35" s="286">
        <v>7.0810435999999997E-3</v>
      </c>
      <c r="S35" s="219">
        <v>1.9818207999999999E-3</v>
      </c>
      <c r="T35" s="286">
        <v>6.3848498000000005E-5</v>
      </c>
      <c r="U35" s="219">
        <v>5.3812018000000004E-4</v>
      </c>
      <c r="V35" s="219">
        <v>6.5580910000000003E-3</v>
      </c>
      <c r="W35" s="219">
        <v>3.3455437000000002E-4</v>
      </c>
      <c r="X35" s="219">
        <v>8.4969022000000005E-4</v>
      </c>
      <c r="Y35" s="219">
        <v>2.3243541999999999E-2</v>
      </c>
      <c r="Z35" s="286">
        <v>8.6791852E-5</v>
      </c>
      <c r="AA35" s="219">
        <v>0.80715619999999999</v>
      </c>
      <c r="AB35" s="286">
        <v>1.4486184000000001E-11</v>
      </c>
      <c r="AC35"/>
      <c r="AD35" s="227">
        <f t="shared" si="7"/>
        <v>0.15430977000000001</v>
      </c>
      <c r="AE35" s="227">
        <f t="shared" si="8"/>
        <v>3.4988707277999999E-2</v>
      </c>
      <c r="AF35" s="227">
        <f t="shared" si="9"/>
        <v>0.83248007420000003</v>
      </c>
      <c r="AG35" s="227">
        <f t="shared" si="10"/>
        <v>2.6260356272000001E-2</v>
      </c>
      <c r="AH35" s="227">
        <f t="shared" si="11"/>
        <v>2.3578096384486182E-2</v>
      </c>
      <c r="AI35"/>
      <c r="AJ35">
        <v>16.110634000000001</v>
      </c>
      <c r="AK35" s="155">
        <v>13.917092999999999</v>
      </c>
      <c r="AL35" s="155">
        <v>1.1775948999999999</v>
      </c>
      <c r="AM35" s="155">
        <v>0</v>
      </c>
      <c r="AN35" s="155">
        <v>0.24626495000000001</v>
      </c>
      <c r="AO35" s="155">
        <v>0.53347246999999998</v>
      </c>
      <c r="AP35" s="155">
        <v>0.23620927999999999</v>
      </c>
      <c r="AQ35"/>
      <c r="AR35" s="156">
        <v>4.6674222000000001E-2</v>
      </c>
      <c r="AS35" s="156">
        <v>4.2708573999999999E-2</v>
      </c>
      <c r="AT35" s="156">
        <v>3.1135716000000001E-3</v>
      </c>
      <c r="AU35" s="156">
        <v>8.5207654000000002E-4</v>
      </c>
      <c r="AV35" s="282">
        <f t="shared" si="12"/>
        <v>2.5604660814402E-6</v>
      </c>
      <c r="AW35" s="282">
        <f t="shared" si="13"/>
        <v>1.151468775450784E-8</v>
      </c>
      <c r="AX35" s="283">
        <f t="shared" si="14"/>
        <v>0.11933844996399999</v>
      </c>
      <c r="AY35" s="157">
        <v>9.5497901000000005E-7</v>
      </c>
      <c r="AZ35" s="157">
        <v>2.8814136000000002E-9</v>
      </c>
      <c r="BA35" s="157">
        <v>7.8723833000000002E-14</v>
      </c>
      <c r="BB35" s="157">
        <v>2.0467552000000001E-12</v>
      </c>
      <c r="BC35" s="157">
        <v>0</v>
      </c>
      <c r="BD35" s="157">
        <v>3.0580799999999998E-10</v>
      </c>
      <c r="BE35" s="157">
        <v>2.2766032000000001E-7</v>
      </c>
      <c r="BF35" s="157">
        <v>5.7513772999999997E-11</v>
      </c>
      <c r="BG35" s="157">
        <v>2.4406804000000002E-10</v>
      </c>
      <c r="BH35" s="157">
        <v>2.7020615000000001E-14</v>
      </c>
      <c r="BI35" s="157">
        <v>3.4722427000000002E-16</v>
      </c>
      <c r="BJ35" s="157">
        <v>3.0350606000000001E-13</v>
      </c>
      <c r="BK35" s="157">
        <v>2.9935953999999999E-12</v>
      </c>
      <c r="BL35" s="157">
        <v>1.2264855999999999E-14</v>
      </c>
      <c r="BM35" s="157">
        <v>1.4684125000000001E-11</v>
      </c>
      <c r="BN35" s="157">
        <v>3.3191256000000002E-10</v>
      </c>
      <c r="BO35" s="157">
        <v>1.9570111E-20</v>
      </c>
      <c r="BP35" s="157">
        <v>3.1869964E-5</v>
      </c>
      <c r="BQ35" s="157">
        <v>0.11930658</v>
      </c>
      <c r="BR35" s="157">
        <v>1.3771723E-6</v>
      </c>
      <c r="BS35" s="157">
        <v>8.3211729999999994E-9</v>
      </c>
      <c r="BT35" s="157">
        <v>7.1038835000000002E-12</v>
      </c>
      <c r="BU35"/>
      <c r="BV35" s="155">
        <v>6.2573858999999995E-4</v>
      </c>
      <c r="BW35" s="155">
        <v>1.7293231000000001E-6</v>
      </c>
      <c r="BX35" s="155">
        <v>2.8683772000000001E-5</v>
      </c>
      <c r="BY35" s="155">
        <v>7.7121393000000005E-7</v>
      </c>
      <c r="BZ35" s="155">
        <v>2.3579847000000001E-6</v>
      </c>
      <c r="CA35" s="155">
        <v>9.2044592999999994E-8</v>
      </c>
      <c r="CB35" s="155">
        <v>6.7232847E-10</v>
      </c>
      <c r="CC35" s="155">
        <v>1.3921064999999999E-7</v>
      </c>
      <c r="CD35" s="155">
        <v>1.1241210000000001E-7</v>
      </c>
      <c r="CE35" s="155">
        <v>3.9641450000000001E-7</v>
      </c>
      <c r="CF35" s="155">
        <v>0</v>
      </c>
      <c r="CG35" s="155">
        <v>4.3276803999999999E-17</v>
      </c>
      <c r="CH35" s="155">
        <v>3.5434877999999999E-13</v>
      </c>
      <c r="CI35" s="155">
        <v>1.4574917E-6</v>
      </c>
      <c r="CJ35" s="155">
        <v>1.8379872E-5</v>
      </c>
      <c r="CK35" s="155">
        <v>7.9738194999999995E-9</v>
      </c>
      <c r="CL35" s="155">
        <v>5.7161020000000002E-4</v>
      </c>
      <c r="CM35"/>
      <c r="CN35" s="284">
        <v>2.9992564999999998E-13</v>
      </c>
      <c r="CO35" s="284">
        <v>1.0284835999999999</v>
      </c>
      <c r="CP35" s="285">
        <v>3.1749590999999998E-3</v>
      </c>
      <c r="CQ35" s="284">
        <v>1.2042136E-3</v>
      </c>
      <c r="CR35" s="284">
        <v>1.3790721E-10</v>
      </c>
      <c r="CS35" s="284">
        <v>1.6627491000000002E-8</v>
      </c>
      <c r="CT35" s="284">
        <v>9.5964469999999997E-5</v>
      </c>
      <c r="CU35" s="284">
        <v>0.58263586000000001</v>
      </c>
      <c r="CV35" s="284">
        <v>1.8082659000000001E-8</v>
      </c>
      <c r="CW35" s="284">
        <v>3.2374008000000001E-5</v>
      </c>
      <c r="CX35"/>
      <c r="CY35" s="158"/>
      <c r="CZ35" s="270"/>
      <c r="DA35"/>
      <c r="DB35" s="244"/>
      <c r="DC35" s="112"/>
      <c r="DD35" s="112"/>
      <c r="DE35"/>
      <c r="DF35"/>
      <c r="DG35"/>
      <c r="DH35"/>
      <c r="DI35"/>
      <c r="DJ35"/>
      <c r="DK35"/>
      <c r="DL35"/>
    </row>
    <row r="36" spans="1:116" ht="14.4">
      <c r="A36" t="s">
        <v>1563</v>
      </c>
      <c r="B36" s="188" t="s">
        <v>309</v>
      </c>
      <c r="C36" s="151" t="str">
        <f t="shared" si="0"/>
        <v>A.010.08.106</v>
      </c>
      <c r="D36" s="152" t="s">
        <v>1202</v>
      </c>
      <c r="E36" s="150" t="s">
        <v>352</v>
      </c>
      <c r="F36" s="153" t="str">
        <f t="shared" si="1"/>
        <v>Cotton trade mix China - India - USA</v>
      </c>
      <c r="G36" s="154">
        <f t="shared" si="2"/>
        <v>0.93657860000000004</v>
      </c>
      <c r="H36"/>
      <c r="I36"/>
      <c r="J36" s="227">
        <f t="shared" si="3"/>
        <v>1.0427188137084651</v>
      </c>
      <c r="K36"/>
      <c r="L36" s="280">
        <f t="shared" si="4"/>
        <v>8.6655572629999993E-3</v>
      </c>
      <c r="M36" s="280">
        <f t="shared" si="5"/>
        <v>2.1891278461000002E-2</v>
      </c>
      <c r="N36" s="281">
        <f t="shared" si="6"/>
        <v>0.87167518798446508</v>
      </c>
      <c r="O36" s="280">
        <v>0.14048679</v>
      </c>
      <c r="P36" s="286">
        <v>9.3706863000000001E-3</v>
      </c>
      <c r="Q36" s="219">
        <v>6.9452591000000001E-3</v>
      </c>
      <c r="R36" s="286">
        <v>6.2711091E-3</v>
      </c>
      <c r="S36" s="219">
        <v>1.8214329000000001E-3</v>
      </c>
      <c r="T36" s="286">
        <v>5.2549022999999997E-5</v>
      </c>
      <c r="U36" s="219">
        <v>5.2046624000000004E-4</v>
      </c>
      <c r="V36" s="219">
        <v>4.6405329E-3</v>
      </c>
      <c r="W36" s="219">
        <v>3.4351297E-4</v>
      </c>
      <c r="X36" s="219">
        <v>8.4845190000000005E-4</v>
      </c>
      <c r="Y36" s="219">
        <v>2.4513424999999998E-2</v>
      </c>
      <c r="Z36" s="286">
        <v>8.6348260999999995E-5</v>
      </c>
      <c r="AA36" s="219">
        <v>0.84681824999999999</v>
      </c>
      <c r="AB36" s="286">
        <v>1.4465072E-11</v>
      </c>
      <c r="AC36"/>
      <c r="AD36" s="227">
        <f t="shared" si="7"/>
        <v>0.14048679</v>
      </c>
      <c r="AE36" s="227">
        <f t="shared" si="8"/>
        <v>2.9622035563000002E-2</v>
      </c>
      <c r="AF36" s="227">
        <f t="shared" si="9"/>
        <v>0.86777472830000002</v>
      </c>
      <c r="AG36" s="227">
        <f t="shared" si="10"/>
        <v>2.1891278461000002E-2</v>
      </c>
      <c r="AH36" s="227">
        <f t="shared" si="11"/>
        <v>2.4856937984465071E-2</v>
      </c>
      <c r="AI36"/>
      <c r="AJ36">
        <v>15.039324000000001</v>
      </c>
      <c r="AK36" s="155">
        <v>12.519919</v>
      </c>
      <c r="AL36" s="155">
        <v>1.3555649000000001</v>
      </c>
      <c r="AM36" s="155">
        <v>0</v>
      </c>
      <c r="AN36" s="155">
        <v>0.28359030000000002</v>
      </c>
      <c r="AO36" s="155">
        <v>0.60840616999999997</v>
      </c>
      <c r="AP36" s="155">
        <v>0.27184343</v>
      </c>
      <c r="AQ36"/>
      <c r="AR36" s="156">
        <v>4.7857094000000003E-2</v>
      </c>
      <c r="AS36" s="156">
        <v>4.3876916000000002E-2</v>
      </c>
      <c r="AT36" s="156">
        <v>3.2427494999999998E-3</v>
      </c>
      <c r="AU36" s="156">
        <v>7.3742873000000005E-4</v>
      </c>
      <c r="AV36" s="282">
        <f t="shared" si="12"/>
        <v>2.6305104935623002E-6</v>
      </c>
      <c r="AW36" s="282">
        <f t="shared" si="13"/>
        <v>1.1992416829300974E-8</v>
      </c>
      <c r="AX36" s="283">
        <f t="shared" si="14"/>
        <v>0.103281333378</v>
      </c>
      <c r="AY36" s="157">
        <v>8.6939662000000001E-7</v>
      </c>
      <c r="AZ36" s="157">
        <v>2.6231883000000002E-9</v>
      </c>
      <c r="BA36" s="157">
        <v>7.1668856000000003E-14</v>
      </c>
      <c r="BB36" s="157">
        <v>2.0437723E-12</v>
      </c>
      <c r="BC36" s="157">
        <v>0</v>
      </c>
      <c r="BD36" s="157">
        <v>2.7068657E-10</v>
      </c>
      <c r="BE36" s="157">
        <v>1.9447838999999999E-7</v>
      </c>
      <c r="BF36" s="157">
        <v>5.0918924999999997E-11</v>
      </c>
      <c r="BG36" s="157">
        <v>2.0840166999999999E-10</v>
      </c>
      <c r="BH36" s="157">
        <v>2.6981236000000001E-14</v>
      </c>
      <c r="BI36" s="157">
        <v>3.4671823000000001E-16</v>
      </c>
      <c r="BJ36" s="157">
        <v>2.9440405E-13</v>
      </c>
      <c r="BK36" s="157">
        <v>2.0425053000000001E-12</v>
      </c>
      <c r="BL36" s="157">
        <v>8.6938212000000003E-15</v>
      </c>
      <c r="BM36" s="157">
        <v>1.293632E-11</v>
      </c>
      <c r="BN36" s="157">
        <v>2.8421690000000002E-10</v>
      </c>
      <c r="BO36" s="157">
        <v>1.9541590000000001E-20</v>
      </c>
      <c r="BP36" s="157">
        <v>3.3313377999999998E-5</v>
      </c>
      <c r="BQ36" s="157">
        <v>0.10324802</v>
      </c>
      <c r="BR36" s="157">
        <v>1.5660656000000001E-6</v>
      </c>
      <c r="BS36" s="157">
        <v>9.1004667000000003E-9</v>
      </c>
      <c r="BT36" s="157">
        <v>6.9966342999999999E-12</v>
      </c>
      <c r="BU36"/>
      <c r="BV36" s="155">
        <v>6.2076112000000001E-4</v>
      </c>
      <c r="BW36" s="155">
        <v>1.4780312999999999E-6</v>
      </c>
      <c r="BX36" s="155">
        <v>2.6114296000000001E-5</v>
      </c>
      <c r="BY36" s="155">
        <v>5.4626103000000005E-7</v>
      </c>
      <c r="BZ36" s="155">
        <v>2.016466E-6</v>
      </c>
      <c r="CA36" s="155">
        <v>8.1431669000000001E-8</v>
      </c>
      <c r="CB36" s="155">
        <v>6.7134862999999996E-10</v>
      </c>
      <c r="CC36" s="155">
        <v>1.2310323E-7</v>
      </c>
      <c r="CD36" s="155">
        <v>9.6341463000000001E-8</v>
      </c>
      <c r="CE36" s="155">
        <v>3.7948946000000002E-7</v>
      </c>
      <c r="CF36" s="155">
        <v>0</v>
      </c>
      <c r="CG36" s="155">
        <v>4.3213733000000001E-17</v>
      </c>
      <c r="CH36" s="155">
        <v>3.5383236E-13</v>
      </c>
      <c r="CI36" s="155">
        <v>1.2873215999999999E-6</v>
      </c>
      <c r="CJ36" s="155">
        <v>1.6888777E-5</v>
      </c>
      <c r="CK36" s="155">
        <v>7.9622358999999995E-9</v>
      </c>
      <c r="CL36" s="155">
        <v>5.7174096999999997E-4</v>
      </c>
      <c r="CM36"/>
      <c r="CN36" s="284">
        <v>2.9948854E-13</v>
      </c>
      <c r="CO36" s="284">
        <v>0.93638398</v>
      </c>
      <c r="CP36" s="285">
        <v>2.8702836000000002E-3</v>
      </c>
      <c r="CQ36" s="284">
        <v>1.0298495E-3</v>
      </c>
      <c r="CR36" s="284">
        <v>1.3360973E-10</v>
      </c>
      <c r="CS36" s="284">
        <v>1.602499E-8</v>
      </c>
      <c r="CT36" s="284">
        <v>8.1981044999999996E-5</v>
      </c>
      <c r="CU36" s="284">
        <v>0.39824288000000002</v>
      </c>
      <c r="CV36" s="284">
        <v>1.8056306000000001E-8</v>
      </c>
      <c r="CW36" s="284">
        <v>2.8641715000000002E-5</v>
      </c>
      <c r="CX36"/>
      <c r="CY36" s="158"/>
      <c r="CZ36" s="270"/>
      <c r="DA36"/>
      <c r="DB36" s="244"/>
      <c r="DC36" s="112"/>
      <c r="DD36" s="112"/>
      <c r="DE36"/>
      <c r="DF36"/>
      <c r="DG36"/>
      <c r="DH36"/>
      <c r="DI36"/>
      <c r="DJ36"/>
      <c r="DK36"/>
      <c r="DL36"/>
    </row>
    <row r="37" spans="1:116" ht="14.4">
      <c r="A37" t="s">
        <v>1564</v>
      </c>
      <c r="B37" s="188" t="s">
        <v>309</v>
      </c>
      <c r="C37" s="151" t="str">
        <f t="shared" si="0"/>
        <v>A.010.08.107</v>
      </c>
      <c r="D37" s="152" t="s">
        <v>1202</v>
      </c>
      <c r="E37" s="150" t="s">
        <v>352</v>
      </c>
      <c r="F37" s="153" t="str">
        <f t="shared" si="1"/>
        <v>Cotton USA</v>
      </c>
      <c r="G37" s="154">
        <f t="shared" si="2"/>
        <v>1.2342762666666667</v>
      </c>
      <c r="H37"/>
      <c r="I37"/>
      <c r="J37" s="227">
        <f t="shared" si="3"/>
        <v>1.0958550167504653</v>
      </c>
      <c r="K37"/>
      <c r="L37" s="280">
        <f t="shared" si="4"/>
        <v>1.0537665405999999E-2</v>
      </c>
      <c r="M37" s="280">
        <f t="shared" si="5"/>
        <v>2.5294765810000001E-2</v>
      </c>
      <c r="N37" s="281">
        <f t="shared" si="6"/>
        <v>0.87488114553446528</v>
      </c>
      <c r="O37" s="280">
        <v>0.18514143999999999</v>
      </c>
      <c r="P37" s="219">
        <v>1.1209332000000001E-2</v>
      </c>
      <c r="Q37" s="219">
        <v>8.6605763999999998E-3</v>
      </c>
      <c r="R37" s="286">
        <v>7.6887611999999998E-3</v>
      </c>
      <c r="S37" s="219">
        <v>2.0198848999999999E-3</v>
      </c>
      <c r="T37" s="286">
        <v>5.9954916000000001E-5</v>
      </c>
      <c r="U37" s="219">
        <v>7.6906439000000004E-4</v>
      </c>
      <c r="V37" s="219">
        <v>4.4443852000000004E-3</v>
      </c>
      <c r="W37" s="219">
        <v>4.8577351999999998E-4</v>
      </c>
      <c r="X37" s="219">
        <v>8.4846827000000001E-4</v>
      </c>
      <c r="Y37" s="219">
        <v>3.8939811999999997E-2</v>
      </c>
      <c r="Z37" s="219">
        <v>1.3200393999999999E-4</v>
      </c>
      <c r="AA37" s="219">
        <v>0.83545555999999999</v>
      </c>
      <c r="AB37" s="286">
        <v>1.4465350999999999E-11</v>
      </c>
      <c r="AC37"/>
      <c r="AD37" s="227">
        <f t="shared" si="7"/>
        <v>0.18514143999999999</v>
      </c>
      <c r="AE37" s="227">
        <f t="shared" si="8"/>
        <v>3.4851959006000001E-2</v>
      </c>
      <c r="AF37" s="227">
        <f t="shared" si="9"/>
        <v>0.85976985360000002</v>
      </c>
      <c r="AG37" s="227">
        <f t="shared" si="10"/>
        <v>2.5294765810000001E-2</v>
      </c>
      <c r="AH37" s="227">
        <f t="shared" si="11"/>
        <v>3.9425585534465353E-2</v>
      </c>
      <c r="AI37"/>
      <c r="AJ37">
        <v>20.411086999999998</v>
      </c>
      <c r="AK37" s="155">
        <v>16.229509</v>
      </c>
      <c r="AL37" s="155">
        <v>2.2601165000000001</v>
      </c>
      <c r="AM37" s="155">
        <v>0</v>
      </c>
      <c r="AN37" s="155">
        <v>0.45604238000000002</v>
      </c>
      <c r="AO37" s="155">
        <v>1.0122846000000001</v>
      </c>
      <c r="AP37" s="155">
        <v>0.4531347</v>
      </c>
      <c r="AQ37"/>
      <c r="AR37" s="156">
        <v>5.9171039000000002E-2</v>
      </c>
      <c r="AS37" s="156">
        <v>5.4529941999999998E-2</v>
      </c>
      <c r="AT37" s="156">
        <v>3.7341052999999998E-3</v>
      </c>
      <c r="AU37" s="156">
        <v>9.0699194000000004E-4</v>
      </c>
      <c r="AV37" s="282">
        <f t="shared" si="12"/>
        <v>3.2691811316537E-6</v>
      </c>
      <c r="AW37" s="282">
        <f t="shared" si="13"/>
        <v>1.3809560910930664E-8</v>
      </c>
      <c r="AX37" s="283">
        <f t="shared" si="14"/>
        <v>0.12702967998799999</v>
      </c>
      <c r="AY37" s="157">
        <v>1.1456677E-6</v>
      </c>
      <c r="AZ37" s="157">
        <v>3.4567652E-9</v>
      </c>
      <c r="BA37" s="157">
        <v>9.4443356000000001E-14</v>
      </c>
      <c r="BB37" s="157">
        <v>2.0438117000000001E-12</v>
      </c>
      <c r="BC37" s="157">
        <v>0</v>
      </c>
      <c r="BD37" s="157">
        <v>3.1027424000000002E-10</v>
      </c>
      <c r="BE37" s="157">
        <v>2.3113103999999999E-7</v>
      </c>
      <c r="BF37" s="157">
        <v>5.9778337999999996E-11</v>
      </c>
      <c r="BG37" s="157">
        <v>2.4746105000000002E-10</v>
      </c>
      <c r="BH37" s="157">
        <v>2.6981756000000002E-14</v>
      </c>
      <c r="BI37" s="157">
        <v>3.4672491999999999E-16</v>
      </c>
      <c r="BJ37" s="157">
        <v>4.3621691999999998E-13</v>
      </c>
      <c r="BK37" s="157">
        <v>1.8320832999999999E-12</v>
      </c>
      <c r="BL37" s="157">
        <v>8.3808542000000005E-15</v>
      </c>
      <c r="BM37" s="157">
        <v>1.6369842E-11</v>
      </c>
      <c r="BN37" s="157">
        <v>3.5970376000000001E-10</v>
      </c>
      <c r="BO37" s="157">
        <v>1.9541966999999999E-20</v>
      </c>
      <c r="BP37" s="157">
        <v>4.8439987999999998E-5</v>
      </c>
      <c r="BQ37" s="157">
        <v>0.12698124</v>
      </c>
      <c r="BR37" s="157">
        <v>1.8916940000000001E-6</v>
      </c>
      <c r="BS37" s="157">
        <v>1.0037560000000001E-8</v>
      </c>
      <c r="BT37" s="157">
        <v>5.5978700000000003E-12</v>
      </c>
      <c r="BU37"/>
      <c r="BV37" s="155">
        <v>5.4818393999999998E-4</v>
      </c>
      <c r="BW37" s="155">
        <v>1.7479614E-6</v>
      </c>
      <c r="BX37" s="155">
        <v>3.4414897E-5</v>
      </c>
      <c r="BY37" s="155">
        <v>5.2400267999999996E-7</v>
      </c>
      <c r="BZ37" s="155">
        <v>2.4154895E-6</v>
      </c>
      <c r="CA37" s="155">
        <v>8.2695861E-8</v>
      </c>
      <c r="CB37" s="155">
        <v>6.7136159E-10</v>
      </c>
      <c r="CC37" s="155">
        <v>1.2502199000000001E-7</v>
      </c>
      <c r="CD37" s="155">
        <v>1.1852699E-7</v>
      </c>
      <c r="CE37" s="155">
        <v>5.5301801999999998E-7</v>
      </c>
      <c r="CF37" s="155">
        <v>0</v>
      </c>
      <c r="CG37" s="155">
        <v>4.3214566999999997E-17</v>
      </c>
      <c r="CH37" s="155">
        <v>3.5383918999999999E-13</v>
      </c>
      <c r="CI37" s="155">
        <v>1.5757205E-6</v>
      </c>
      <c r="CJ37" s="155">
        <v>2.2494037999999999E-5</v>
      </c>
      <c r="CK37" s="155">
        <v>7.9625617999999992E-9</v>
      </c>
      <c r="CL37" s="155">
        <v>4.8412393000000001E-4</v>
      </c>
      <c r="CM37"/>
      <c r="CN37" s="284">
        <v>2.9949432E-13</v>
      </c>
      <c r="CO37" s="284">
        <v>1.2340751999999999</v>
      </c>
      <c r="CP37" s="285">
        <v>2.9064927999999999E-3</v>
      </c>
      <c r="CQ37" s="284">
        <v>1.2148217000000001E-3</v>
      </c>
      <c r="CR37" s="284">
        <v>1.9761444000000001E-10</v>
      </c>
      <c r="CS37" s="284">
        <v>2.3591339000000001E-8</v>
      </c>
      <c r="CT37" s="284">
        <v>9.8157112000000002E-5</v>
      </c>
      <c r="CU37" s="284">
        <v>0.35843921000000001</v>
      </c>
      <c r="CV37" s="284">
        <v>1.8056654E-8</v>
      </c>
      <c r="CW37" s="284">
        <v>2.9086299E-5</v>
      </c>
      <c r="CX37"/>
      <c r="CY37" s="158"/>
      <c r="CZ37" s="270"/>
      <c r="DA37"/>
      <c r="DB37" s="244"/>
      <c r="DC37" s="112"/>
      <c r="DD37" s="112"/>
      <c r="DE37"/>
      <c r="DF37"/>
      <c r="DG37"/>
      <c r="DH37"/>
      <c r="DI37"/>
      <c r="DJ37"/>
      <c r="DK37"/>
      <c r="DL37"/>
    </row>
    <row r="38" spans="1:116" ht="14.4">
      <c r="A38" t="s">
        <v>1565</v>
      </c>
      <c r="B38" s="188" t="s">
        <v>309</v>
      </c>
      <c r="C38" s="151" t="str">
        <f t="shared" si="0"/>
        <v>A.010.08.108</v>
      </c>
      <c r="D38" s="152" t="s">
        <v>1202</v>
      </c>
      <c r="E38" s="150" t="s">
        <v>352</v>
      </c>
      <c r="F38" s="153" t="str">
        <f t="shared" si="1"/>
        <v>Jute fibres  Bangladesh - rainfed</v>
      </c>
      <c r="G38" s="154">
        <f t="shared" si="2"/>
        <v>0.95150813333333328</v>
      </c>
      <c r="H38"/>
      <c r="I38"/>
      <c r="J38" s="227">
        <f t="shared" si="3"/>
        <v>0.19393204054431759</v>
      </c>
      <c r="K38"/>
      <c r="L38" s="280">
        <f t="shared" si="4"/>
        <v>5.7324169589999998E-3</v>
      </c>
      <c r="M38" s="280">
        <f t="shared" si="5"/>
        <v>2.9382194276000001E-2</v>
      </c>
      <c r="N38" s="281">
        <f t="shared" si="6"/>
        <v>1.6091209309317605E-2</v>
      </c>
      <c r="O38" s="280">
        <v>0.14272621999999999</v>
      </c>
      <c r="P38" s="286">
        <v>2.7181893999999999E-3</v>
      </c>
      <c r="Q38" s="219">
        <v>2.4503819E-3</v>
      </c>
      <c r="R38" s="286">
        <v>3.7569054000000002E-3</v>
      </c>
      <c r="S38" s="219">
        <v>1.403198E-3</v>
      </c>
      <c r="T38" s="286">
        <v>1.9483599000000002E-5</v>
      </c>
      <c r="U38" s="219">
        <v>5.5282995999999997E-4</v>
      </c>
      <c r="V38" s="219">
        <v>2.3031783E-2</v>
      </c>
      <c r="W38" s="219">
        <v>1.2559189000000001E-4</v>
      </c>
      <c r="X38" s="219">
        <v>1.1330782999999999E-3</v>
      </c>
      <c r="Y38" s="219">
        <v>8.9541706999999998E-3</v>
      </c>
      <c r="Z38" s="286">
        <v>4.8761675999999999E-5</v>
      </c>
      <c r="AA38" s="219">
        <v>7.0114467E-3</v>
      </c>
      <c r="AB38" s="286">
        <v>1.9317605999999999E-11</v>
      </c>
      <c r="AC38"/>
      <c r="AD38" s="227">
        <f t="shared" si="7"/>
        <v>0.14272621999999999</v>
      </c>
      <c r="AE38" s="227">
        <f t="shared" si="8"/>
        <v>3.3932771259000002E-2</v>
      </c>
      <c r="AF38" s="227">
        <f t="shared" si="9"/>
        <v>3.5211801000000001E-2</v>
      </c>
      <c r="AG38" s="227">
        <f t="shared" si="10"/>
        <v>2.9382194276000001E-2</v>
      </c>
      <c r="AH38" s="227">
        <f t="shared" si="11"/>
        <v>9.0797626093176067E-3</v>
      </c>
      <c r="AI38"/>
      <c r="AJ38">
        <v>3.8787322</v>
      </c>
      <c r="AK38" s="155">
        <v>3.6546938</v>
      </c>
      <c r="AL38" s="155">
        <v>7.9527341000000001E-2</v>
      </c>
      <c r="AM38" s="155">
        <v>0</v>
      </c>
      <c r="AN38" s="155">
        <v>6.0243804999999997E-2</v>
      </c>
      <c r="AO38" s="155">
        <v>6.7876534000000002E-2</v>
      </c>
      <c r="AP38" s="155">
        <v>1.6390668000000001E-2</v>
      </c>
      <c r="AQ38"/>
      <c r="AR38" s="156">
        <v>2.2509278000000001E-2</v>
      </c>
      <c r="AS38" s="156">
        <v>2.1338118999999999E-2</v>
      </c>
      <c r="AT38" s="156">
        <v>9.2241793E-4</v>
      </c>
      <c r="AU38" s="156">
        <v>2.4874172000000002E-4</v>
      </c>
      <c r="AV38" s="282">
        <f t="shared" si="12"/>
        <v>1.2792636718169999E-6</v>
      </c>
      <c r="AW38" s="282">
        <f t="shared" si="13"/>
        <v>3.4113089356864075E-9</v>
      </c>
      <c r="AX38" s="283">
        <f t="shared" si="14"/>
        <v>3.4837776032999999E-2</v>
      </c>
      <c r="AY38" s="157">
        <v>1.0345627E-6</v>
      </c>
      <c r="AZ38" s="157">
        <v>3.1180864E-9</v>
      </c>
      <c r="BA38" s="157">
        <v>8.5096499000000004E-14</v>
      </c>
      <c r="BB38" s="157">
        <v>2.7293876000000002E-12</v>
      </c>
      <c r="BC38" s="157">
        <v>0</v>
      </c>
      <c r="BD38" s="157">
        <v>1.4254043000000001E-10</v>
      </c>
      <c r="BE38" s="157">
        <v>6.0812701000000004E-8</v>
      </c>
      <c r="BF38" s="157">
        <v>2.3579321E-11</v>
      </c>
      <c r="BG38" s="157">
        <v>6.5728241999999995E-11</v>
      </c>
      <c r="BH38" s="157">
        <v>3.6032512000000001E-14</v>
      </c>
      <c r="BI38" s="157">
        <v>4.6303027E-16</v>
      </c>
      <c r="BJ38" s="157">
        <v>1.6009560999999999E-13</v>
      </c>
      <c r="BK38" s="157">
        <v>2.2127868E-15</v>
      </c>
      <c r="BL38" s="157">
        <v>6.6190223999999996E-16</v>
      </c>
      <c r="BM38" s="157">
        <v>6.2392493999999998E-12</v>
      </c>
      <c r="BN38" s="157">
        <v>1.1542175E-10</v>
      </c>
      <c r="BO38" s="157">
        <v>2.6097121E-20</v>
      </c>
      <c r="BP38" s="157">
        <v>1.0644033E-5</v>
      </c>
      <c r="BQ38" s="157">
        <v>3.4827131999999997E-2</v>
      </c>
      <c r="BR38" s="157">
        <v>1.8362133999999999E-7</v>
      </c>
      <c r="BS38" s="157">
        <v>2.0339594E-10</v>
      </c>
      <c r="BT38" s="157">
        <v>2.3447032E-13</v>
      </c>
      <c r="BU38"/>
      <c r="BV38" s="155">
        <v>3.7888035999999999E-5</v>
      </c>
      <c r="BW38" s="155">
        <v>4.8720976000000001E-7</v>
      </c>
      <c r="BX38" s="155">
        <v>2.6530571E-5</v>
      </c>
      <c r="BY38" s="155">
        <v>2.6986157000000001E-6</v>
      </c>
      <c r="BZ38" s="155">
        <v>5.7787255999999999E-7</v>
      </c>
      <c r="CA38" s="155">
        <v>6.7406588999999994E-8</v>
      </c>
      <c r="CB38" s="155">
        <v>8.9656299999999998E-10</v>
      </c>
      <c r="CC38" s="155">
        <v>1.0165096E-7</v>
      </c>
      <c r="CD38" s="155">
        <v>4.0090609000000003E-8</v>
      </c>
      <c r="CE38" s="155">
        <v>3.7990324000000001E-7</v>
      </c>
      <c r="CF38" s="155">
        <v>0</v>
      </c>
      <c r="CG38" s="155">
        <v>5.7710454000000002E-17</v>
      </c>
      <c r="CH38" s="155">
        <v>4.7253094999999995E-13</v>
      </c>
      <c r="CI38" s="155">
        <v>7.4368636000000004E-7</v>
      </c>
      <c r="CJ38" s="155">
        <v>4.551608E-6</v>
      </c>
      <c r="CK38" s="155">
        <v>1.0632973E-8</v>
      </c>
      <c r="CL38" s="155">
        <v>1.6978911999999999E-6</v>
      </c>
      <c r="CM38"/>
      <c r="CN38" s="284">
        <v>3.9995663999999999E-13</v>
      </c>
      <c r="CO38" s="284">
        <v>0.82833665000000001</v>
      </c>
      <c r="CP38" s="285">
        <v>2.6493649999999999E-3</v>
      </c>
      <c r="CQ38" s="284">
        <v>1.328016E-3</v>
      </c>
      <c r="CR38" s="284">
        <v>7.2578602999999998E-11</v>
      </c>
      <c r="CS38" s="284">
        <v>8.5879954000000007E-9</v>
      </c>
      <c r="CT38" s="284">
        <v>2.3572378000000001E-5</v>
      </c>
      <c r="CU38" s="284">
        <v>1.9139427000000001E-3</v>
      </c>
      <c r="CV38" s="284">
        <v>2.4113575E-8</v>
      </c>
      <c r="CW38" s="284">
        <v>2.3710918E-5</v>
      </c>
      <c r="CX38"/>
      <c r="CY38" s="158"/>
      <c r="CZ38" s="270"/>
      <c r="DA38"/>
      <c r="DB38" s="244"/>
      <c r="DC38" s="112"/>
      <c r="DD38" s="112"/>
      <c r="DE38"/>
      <c r="DF38"/>
      <c r="DG38"/>
      <c r="DH38"/>
      <c r="DI38"/>
      <c r="DJ38"/>
      <c r="DK38"/>
      <c r="DL38"/>
    </row>
    <row r="39" spans="1:116" ht="14.4">
      <c r="A39" t="s">
        <v>1566</v>
      </c>
      <c r="B39" s="188" t="s">
        <v>309</v>
      </c>
      <c r="C39" s="151" t="str">
        <f t="shared" si="0"/>
        <v>A.010.08.109</v>
      </c>
      <c r="D39" s="152" t="s">
        <v>1202</v>
      </c>
      <c r="E39" s="150" t="s">
        <v>352</v>
      </c>
      <c r="F39" s="153" t="str">
        <f t="shared" si="1"/>
        <v>Jute fibres trade mix</v>
      </c>
      <c r="G39" s="154">
        <f t="shared" si="2"/>
        <v>0.95150813333333328</v>
      </c>
      <c r="H39"/>
      <c r="I39"/>
      <c r="J39" s="227">
        <f t="shared" si="3"/>
        <v>0.28820424384331755</v>
      </c>
      <c r="K39"/>
      <c r="L39" s="280">
        <f t="shared" si="4"/>
        <v>5.7324169589999998E-3</v>
      </c>
      <c r="M39" s="280">
        <f t="shared" si="5"/>
        <v>2.9382194275000002E-2</v>
      </c>
      <c r="N39" s="281">
        <f t="shared" si="6"/>
        <v>0.1103634126093176</v>
      </c>
      <c r="O39" s="280">
        <v>0.14272621999999999</v>
      </c>
      <c r="P39" s="286">
        <v>2.7181893999999999E-3</v>
      </c>
      <c r="Q39" s="219">
        <v>2.4503819E-3</v>
      </c>
      <c r="R39" s="286">
        <v>3.7569054000000002E-3</v>
      </c>
      <c r="S39" s="219">
        <v>1.403198E-3</v>
      </c>
      <c r="T39" s="286">
        <v>1.9483599000000002E-5</v>
      </c>
      <c r="U39" s="219">
        <v>5.5282995999999997E-4</v>
      </c>
      <c r="V39" s="219">
        <v>2.3031783E-2</v>
      </c>
      <c r="W39" s="219">
        <v>1.2559189000000001E-4</v>
      </c>
      <c r="X39" s="219">
        <v>1.1330782999999999E-3</v>
      </c>
      <c r="Y39" s="219">
        <v>8.9541706999999998E-3</v>
      </c>
      <c r="Z39" s="286">
        <v>4.8761675000000003E-5</v>
      </c>
      <c r="AA39" s="219">
        <v>0.10128365</v>
      </c>
      <c r="AB39" s="286">
        <v>1.9317605999999999E-11</v>
      </c>
      <c r="AC39"/>
      <c r="AD39" s="227">
        <f t="shared" si="7"/>
        <v>0.14272621999999999</v>
      </c>
      <c r="AE39" s="227">
        <f t="shared" si="8"/>
        <v>3.3932771259000002E-2</v>
      </c>
      <c r="AF39" s="227">
        <f t="shared" si="9"/>
        <v>0.12948400430000001</v>
      </c>
      <c r="AG39" s="227">
        <f t="shared" si="10"/>
        <v>2.9382194274999999E-2</v>
      </c>
      <c r="AH39" s="227">
        <f t="shared" si="11"/>
        <v>9.0797626093176067E-3</v>
      </c>
      <c r="AI39"/>
      <c r="AJ39">
        <v>3.8787322</v>
      </c>
      <c r="AK39" s="155">
        <v>3.6546938999999998</v>
      </c>
      <c r="AL39" s="155">
        <v>7.9527342000000001E-2</v>
      </c>
      <c r="AM39" s="155">
        <v>0</v>
      </c>
      <c r="AN39" s="155">
        <v>6.0243804999999997E-2</v>
      </c>
      <c r="AO39" s="155">
        <v>6.7876534000000002E-2</v>
      </c>
      <c r="AP39" s="155">
        <v>1.6390668000000001E-2</v>
      </c>
      <c r="AQ39"/>
      <c r="AR39" s="156">
        <v>2.2496744999999999E-2</v>
      </c>
      <c r="AS39" s="156">
        <v>2.1124352999999998E-2</v>
      </c>
      <c r="AT39" s="156">
        <v>1.1236506999999999E-3</v>
      </c>
      <c r="AU39" s="156">
        <v>2.4874172000000002E-4</v>
      </c>
      <c r="AV39" s="282">
        <f t="shared" si="12"/>
        <v>1.2664479828171001E-6</v>
      </c>
      <c r="AW39" s="282">
        <f t="shared" si="13"/>
        <v>4.1555128182164075E-9</v>
      </c>
      <c r="AX39" s="283">
        <f t="shared" si="14"/>
        <v>3.4837776032999999E-2</v>
      </c>
      <c r="AY39" s="157">
        <v>1.0345627E-6</v>
      </c>
      <c r="AZ39" s="157">
        <v>3.1180864E-9</v>
      </c>
      <c r="BA39" s="157">
        <v>8.5096499000000004E-14</v>
      </c>
      <c r="BB39" s="157">
        <v>2.7293876000000002E-12</v>
      </c>
      <c r="BC39" s="157">
        <v>0</v>
      </c>
      <c r="BD39" s="157">
        <v>1.4254043000000001E-10</v>
      </c>
      <c r="BE39" s="157">
        <v>6.0812701999999994E-8</v>
      </c>
      <c r="BF39" s="157">
        <v>2.3579321E-11</v>
      </c>
      <c r="BG39" s="157">
        <v>6.5728243000000002E-11</v>
      </c>
      <c r="BH39" s="157">
        <v>3.6032512000000001E-14</v>
      </c>
      <c r="BI39" s="157">
        <v>4.6303027E-16</v>
      </c>
      <c r="BJ39" s="157">
        <v>1.6009560999999999E-13</v>
      </c>
      <c r="BK39" s="157">
        <v>2.2127868E-15</v>
      </c>
      <c r="BL39" s="157">
        <v>6.6190223999999996E-16</v>
      </c>
      <c r="BM39" s="157">
        <v>6.2392494999999998E-12</v>
      </c>
      <c r="BN39" s="157">
        <v>1.1542175E-10</v>
      </c>
      <c r="BO39" s="157">
        <v>2.6097121E-20</v>
      </c>
      <c r="BP39" s="157">
        <v>1.0644033E-5</v>
      </c>
      <c r="BQ39" s="157">
        <v>3.4827131999999997E-2</v>
      </c>
      <c r="BR39" s="157">
        <v>1.7080565E-7</v>
      </c>
      <c r="BS39" s="157">
        <v>9.4739086000000008E-10</v>
      </c>
      <c r="BT39" s="157">
        <v>4.4343185000000002E-13</v>
      </c>
      <c r="BU39"/>
      <c r="BV39" s="155">
        <v>6.6351783000000004E-5</v>
      </c>
      <c r="BW39" s="155">
        <v>4.8720976000000001E-7</v>
      </c>
      <c r="BX39" s="155">
        <v>2.6530571E-5</v>
      </c>
      <c r="BY39" s="155">
        <v>2.6986157000000001E-6</v>
      </c>
      <c r="BZ39" s="155">
        <v>5.7787255999999999E-7</v>
      </c>
      <c r="CA39" s="155">
        <v>6.7406588999999994E-8</v>
      </c>
      <c r="CB39" s="155">
        <v>8.9656299999999998E-10</v>
      </c>
      <c r="CC39" s="155">
        <v>1.0165096E-7</v>
      </c>
      <c r="CD39" s="155">
        <v>4.0090609000000003E-8</v>
      </c>
      <c r="CE39" s="155">
        <v>3.7990324000000001E-7</v>
      </c>
      <c r="CF39" s="155">
        <v>0</v>
      </c>
      <c r="CG39" s="155">
        <v>5.7710454000000002E-17</v>
      </c>
      <c r="CH39" s="155">
        <v>4.7253094999999995E-13</v>
      </c>
      <c r="CI39" s="155">
        <v>7.4368636000000004E-7</v>
      </c>
      <c r="CJ39" s="155">
        <v>4.551608E-6</v>
      </c>
      <c r="CK39" s="155">
        <v>1.0632973E-8</v>
      </c>
      <c r="CL39" s="155">
        <v>3.0161638E-5</v>
      </c>
      <c r="CM39"/>
      <c r="CN39" s="284">
        <v>3.9995663999999999E-13</v>
      </c>
      <c r="CO39" s="284">
        <v>0.82833665000000001</v>
      </c>
      <c r="CP39" s="285">
        <v>2.6493649999999999E-3</v>
      </c>
      <c r="CQ39" s="284">
        <v>1.328016E-3</v>
      </c>
      <c r="CR39" s="284">
        <v>7.2578602999999998E-11</v>
      </c>
      <c r="CS39" s="284">
        <v>8.5879954000000007E-9</v>
      </c>
      <c r="CT39" s="284">
        <v>2.3572378000000001E-5</v>
      </c>
      <c r="CU39" s="284">
        <v>1.9139427999999999E-3</v>
      </c>
      <c r="CV39" s="284">
        <v>2.4113575E-8</v>
      </c>
      <c r="CW39" s="284">
        <v>2.3710918E-5</v>
      </c>
      <c r="CX39"/>
      <c r="CY39" s="158"/>
      <c r="CZ39" s="270"/>
      <c r="DA39"/>
      <c r="DB39" s="244"/>
      <c r="DC39" s="112"/>
      <c r="DD39" s="112"/>
      <c r="DE39"/>
      <c r="DF39"/>
      <c r="DG39"/>
      <c r="DH39"/>
      <c r="DI39"/>
      <c r="DJ39"/>
      <c r="DK39"/>
      <c r="DL39"/>
    </row>
    <row r="40" spans="1:116" ht="14.4">
      <c r="A40" t="s">
        <v>1567</v>
      </c>
      <c r="B40" s="188" t="s">
        <v>309</v>
      </c>
      <c r="C40" s="151" t="str">
        <f t="shared" si="0"/>
        <v>A.010.08.110</v>
      </c>
      <c r="D40" s="152" t="s">
        <v>1202</v>
      </c>
      <c r="E40" s="150" t="s">
        <v>352</v>
      </c>
      <c r="F40" s="153" t="str">
        <f t="shared" si="1"/>
        <v>Jute fibres Bangladesh</v>
      </c>
      <c r="G40" s="154">
        <f t="shared" si="2"/>
        <v>0.95150813333333328</v>
      </c>
      <c r="H40"/>
      <c r="I40"/>
      <c r="J40" s="227">
        <f t="shared" si="3"/>
        <v>0.2385907688443176</v>
      </c>
      <c r="K40"/>
      <c r="L40" s="280">
        <f t="shared" si="4"/>
        <v>5.7324169589999998E-3</v>
      </c>
      <c r="M40" s="280">
        <f t="shared" si="5"/>
        <v>2.9382194276000001E-2</v>
      </c>
      <c r="N40" s="281">
        <f t="shared" si="6"/>
        <v>6.07499376093176E-2</v>
      </c>
      <c r="O40" s="280">
        <v>0.14272621999999999</v>
      </c>
      <c r="P40" s="286">
        <v>2.7181893999999999E-3</v>
      </c>
      <c r="Q40" s="219">
        <v>2.4503819E-3</v>
      </c>
      <c r="R40" s="286">
        <v>3.7569054000000002E-3</v>
      </c>
      <c r="S40" s="219">
        <v>1.403198E-3</v>
      </c>
      <c r="T40" s="286">
        <v>1.9483599000000002E-5</v>
      </c>
      <c r="U40" s="219">
        <v>5.5282995999999997E-4</v>
      </c>
      <c r="V40" s="219">
        <v>2.3031783E-2</v>
      </c>
      <c r="W40" s="219">
        <v>1.2559189000000001E-4</v>
      </c>
      <c r="X40" s="219">
        <v>1.1330782999999999E-3</v>
      </c>
      <c r="Y40" s="219">
        <v>8.9541706999999998E-3</v>
      </c>
      <c r="Z40" s="286">
        <v>4.8761675999999999E-5</v>
      </c>
      <c r="AA40" s="219">
        <v>5.1670174999999999E-2</v>
      </c>
      <c r="AB40" s="286">
        <v>1.9317605999999999E-11</v>
      </c>
      <c r="AC40"/>
      <c r="AD40" s="227">
        <f t="shared" si="7"/>
        <v>0.14272621999999999</v>
      </c>
      <c r="AE40" s="227">
        <f t="shared" si="8"/>
        <v>3.3932771259000002E-2</v>
      </c>
      <c r="AF40" s="227">
        <f t="shared" si="9"/>
        <v>7.9870529299999993E-2</v>
      </c>
      <c r="AG40" s="227">
        <f t="shared" si="10"/>
        <v>2.9382194276000001E-2</v>
      </c>
      <c r="AH40" s="227">
        <f t="shared" si="11"/>
        <v>9.0797626093176067E-3</v>
      </c>
      <c r="AI40"/>
      <c r="AJ40">
        <v>3.8787322</v>
      </c>
      <c r="AK40" s="155">
        <v>3.6546938</v>
      </c>
      <c r="AL40" s="155">
        <v>7.9527341000000001E-2</v>
      </c>
      <c r="AM40" s="155">
        <v>0</v>
      </c>
      <c r="AN40" s="155">
        <v>6.0243804999999997E-2</v>
      </c>
      <c r="AO40" s="155">
        <v>6.7876534000000002E-2</v>
      </c>
      <c r="AP40" s="155">
        <v>1.6390668000000001E-2</v>
      </c>
      <c r="AQ40"/>
      <c r="AR40" s="156">
        <v>4.2377379E-2</v>
      </c>
      <c r="AS40" s="156">
        <v>4.0855348E-2</v>
      </c>
      <c r="AT40" s="156">
        <v>1.2732895999999999E-3</v>
      </c>
      <c r="AU40" s="156">
        <v>2.4874172000000002E-4</v>
      </c>
      <c r="AV40" s="282">
        <f t="shared" si="12"/>
        <v>2.4493613318169999E-6</v>
      </c>
      <c r="AW40" s="282">
        <f t="shared" si="13"/>
        <v>4.7089112203664076E-9</v>
      </c>
      <c r="AX40" s="283">
        <f t="shared" si="14"/>
        <v>3.4837776032999999E-2</v>
      </c>
      <c r="AY40" s="157">
        <v>1.0345627E-6</v>
      </c>
      <c r="AZ40" s="157">
        <v>3.1180864E-9</v>
      </c>
      <c r="BA40" s="157">
        <v>8.5096499000000004E-14</v>
      </c>
      <c r="BB40" s="157">
        <v>2.7293876000000002E-12</v>
      </c>
      <c r="BC40" s="157">
        <v>0</v>
      </c>
      <c r="BD40" s="157">
        <v>1.4254043000000001E-10</v>
      </c>
      <c r="BE40" s="157">
        <v>6.0812701000000004E-8</v>
      </c>
      <c r="BF40" s="157">
        <v>2.3579321E-11</v>
      </c>
      <c r="BG40" s="157">
        <v>6.5728241999999995E-11</v>
      </c>
      <c r="BH40" s="157">
        <v>3.6032512000000001E-14</v>
      </c>
      <c r="BI40" s="157">
        <v>4.6303027E-16</v>
      </c>
      <c r="BJ40" s="157">
        <v>1.6009560999999999E-13</v>
      </c>
      <c r="BK40" s="157">
        <v>2.2127868E-15</v>
      </c>
      <c r="BL40" s="157">
        <v>6.6190223999999996E-16</v>
      </c>
      <c r="BM40" s="157">
        <v>6.2392493999999998E-12</v>
      </c>
      <c r="BN40" s="157">
        <v>1.1542175E-10</v>
      </c>
      <c r="BO40" s="157">
        <v>2.6097121E-20</v>
      </c>
      <c r="BP40" s="157">
        <v>1.0644033E-5</v>
      </c>
      <c r="BQ40" s="157">
        <v>3.4827131999999997E-2</v>
      </c>
      <c r="BR40" s="157">
        <v>1.3537189999999999E-6</v>
      </c>
      <c r="BS40" s="157">
        <v>1.4995040999999999E-9</v>
      </c>
      <c r="BT40" s="157">
        <v>1.7285950000000001E-12</v>
      </c>
      <c r="BU40"/>
      <c r="BV40" s="155">
        <v>4.8707576999999998E-5</v>
      </c>
      <c r="BW40" s="155">
        <v>4.8720976000000001E-7</v>
      </c>
      <c r="BX40" s="155">
        <v>2.6530571E-5</v>
      </c>
      <c r="BY40" s="155">
        <v>2.6986157000000001E-6</v>
      </c>
      <c r="BZ40" s="155">
        <v>5.7787255999999999E-7</v>
      </c>
      <c r="CA40" s="155">
        <v>6.7406588999999994E-8</v>
      </c>
      <c r="CB40" s="155">
        <v>8.9656299999999998E-10</v>
      </c>
      <c r="CC40" s="155">
        <v>1.0165096E-7</v>
      </c>
      <c r="CD40" s="155">
        <v>4.0090609000000003E-8</v>
      </c>
      <c r="CE40" s="155">
        <v>3.7990324000000001E-7</v>
      </c>
      <c r="CF40" s="155">
        <v>0</v>
      </c>
      <c r="CG40" s="155">
        <v>5.7710454000000002E-17</v>
      </c>
      <c r="CH40" s="155">
        <v>4.7253094999999995E-13</v>
      </c>
      <c r="CI40" s="155">
        <v>7.4368636000000004E-7</v>
      </c>
      <c r="CJ40" s="155">
        <v>4.551608E-6</v>
      </c>
      <c r="CK40" s="155">
        <v>1.0632973E-8</v>
      </c>
      <c r="CL40" s="155">
        <v>1.2517432000000001E-5</v>
      </c>
      <c r="CM40"/>
      <c r="CN40" s="284">
        <v>3.9995663999999999E-13</v>
      </c>
      <c r="CO40" s="284">
        <v>0.82833665000000001</v>
      </c>
      <c r="CP40" s="285">
        <v>2.6493649999999999E-3</v>
      </c>
      <c r="CQ40" s="284">
        <v>1.328016E-3</v>
      </c>
      <c r="CR40" s="284">
        <v>7.2578602999999998E-11</v>
      </c>
      <c r="CS40" s="284">
        <v>8.5879954000000007E-9</v>
      </c>
      <c r="CT40" s="284">
        <v>2.3572378000000001E-5</v>
      </c>
      <c r="CU40" s="284">
        <v>1.9139427000000001E-3</v>
      </c>
      <c r="CV40" s="284">
        <v>2.4113575E-8</v>
      </c>
      <c r="CW40" s="284">
        <v>2.3710918E-5</v>
      </c>
      <c r="CX40"/>
      <c r="CY40" s="158"/>
      <c r="CZ40" s="270"/>
      <c r="DA40"/>
      <c r="DB40" s="244"/>
      <c r="DC40" s="112"/>
      <c r="DD40" s="112"/>
      <c r="DE40"/>
      <c r="DF40"/>
      <c r="DG40"/>
      <c r="DH40"/>
      <c r="DI40"/>
      <c r="DJ40"/>
      <c r="DK40"/>
      <c r="DL40"/>
    </row>
    <row r="41" spans="1:116" ht="14.4">
      <c r="A41" t="s">
        <v>1568</v>
      </c>
      <c r="B41" s="188" t="s">
        <v>309</v>
      </c>
      <c r="C41" s="151" t="str">
        <f t="shared" si="0"/>
        <v>A.010.08.111</v>
      </c>
      <c r="D41" s="152" t="s">
        <v>1202</v>
      </c>
      <c r="E41" s="150" t="s">
        <v>352</v>
      </c>
      <c r="F41" s="153" t="str">
        <f t="shared" si="1"/>
        <v>Jute fibres India</v>
      </c>
      <c r="G41" s="154">
        <f t="shared" si="2"/>
        <v>0.95150813333333328</v>
      </c>
      <c r="H41"/>
      <c r="I41"/>
      <c r="J41" s="227">
        <f t="shared" si="3"/>
        <v>0.68928548384431765</v>
      </c>
      <c r="K41"/>
      <c r="L41" s="280">
        <f t="shared" si="4"/>
        <v>5.7324169589999998E-3</v>
      </c>
      <c r="M41" s="280">
        <f t="shared" si="5"/>
        <v>2.9382194276000001E-2</v>
      </c>
      <c r="N41" s="281">
        <f t="shared" si="6"/>
        <v>0.5114446526093176</v>
      </c>
      <c r="O41" s="280">
        <v>0.14272621999999999</v>
      </c>
      <c r="P41" s="286">
        <v>2.7181893999999999E-3</v>
      </c>
      <c r="Q41" s="219">
        <v>2.4503819E-3</v>
      </c>
      <c r="R41" s="286">
        <v>3.7569054000000002E-3</v>
      </c>
      <c r="S41" s="219">
        <v>1.403198E-3</v>
      </c>
      <c r="T41" s="286">
        <v>1.9483599000000002E-5</v>
      </c>
      <c r="U41" s="219">
        <v>5.5282995999999997E-4</v>
      </c>
      <c r="V41" s="219">
        <v>2.3031783E-2</v>
      </c>
      <c r="W41" s="219">
        <v>1.2559189000000001E-4</v>
      </c>
      <c r="X41" s="219">
        <v>1.1330782999999999E-3</v>
      </c>
      <c r="Y41" s="219">
        <v>8.9541706999999998E-3</v>
      </c>
      <c r="Z41" s="286">
        <v>4.8761675999999999E-5</v>
      </c>
      <c r="AA41" s="219">
        <v>0.50236488999999995</v>
      </c>
      <c r="AB41" s="286">
        <v>1.9317605999999999E-11</v>
      </c>
      <c r="AC41"/>
      <c r="AD41" s="227">
        <f t="shared" si="7"/>
        <v>0.14272621999999999</v>
      </c>
      <c r="AE41" s="227">
        <f t="shared" si="8"/>
        <v>3.3932771259000002E-2</v>
      </c>
      <c r="AF41" s="227">
        <f t="shared" si="9"/>
        <v>0.53056524429999996</v>
      </c>
      <c r="AG41" s="227">
        <f t="shared" si="10"/>
        <v>2.9382194276000001E-2</v>
      </c>
      <c r="AH41" s="227">
        <f t="shared" si="11"/>
        <v>9.0797626093176067E-3</v>
      </c>
      <c r="AI41"/>
      <c r="AJ41">
        <v>3.8787322</v>
      </c>
      <c r="AK41" s="155">
        <v>3.6546938</v>
      </c>
      <c r="AL41" s="155">
        <v>7.9527341000000001E-2</v>
      </c>
      <c r="AM41" s="155">
        <v>0</v>
      </c>
      <c r="AN41" s="155">
        <v>6.0243804999999997E-2</v>
      </c>
      <c r="AO41" s="155">
        <v>6.7876534000000002E-2</v>
      </c>
      <c r="AP41" s="155">
        <v>1.6390668000000001E-2</v>
      </c>
      <c r="AQ41"/>
      <c r="AR41" s="156">
        <v>2.1065105000000001E-2</v>
      </c>
      <c r="AS41" s="156">
        <v>1.8854289999999999E-2</v>
      </c>
      <c r="AT41" s="156">
        <v>1.9620728999999999E-3</v>
      </c>
      <c r="AU41" s="156">
        <v>2.4874172000000002E-4</v>
      </c>
      <c r="AV41" s="282">
        <f t="shared" si="12"/>
        <v>1.1303530758170001E-6</v>
      </c>
      <c r="AW41" s="282">
        <f t="shared" si="13"/>
        <v>7.2561869278664068E-9</v>
      </c>
      <c r="AX41" s="283">
        <f t="shared" si="14"/>
        <v>3.4837776032999999E-2</v>
      </c>
      <c r="AY41" s="157">
        <v>1.0345627E-6</v>
      </c>
      <c r="AZ41" s="157">
        <v>3.1180864E-9</v>
      </c>
      <c r="BA41" s="157">
        <v>8.5096499000000004E-14</v>
      </c>
      <c r="BB41" s="157">
        <v>2.7293876000000002E-12</v>
      </c>
      <c r="BC41" s="157">
        <v>0</v>
      </c>
      <c r="BD41" s="157">
        <v>1.4254043000000001E-10</v>
      </c>
      <c r="BE41" s="157">
        <v>6.0812701000000004E-8</v>
      </c>
      <c r="BF41" s="157">
        <v>2.3579321E-11</v>
      </c>
      <c r="BG41" s="157">
        <v>6.5728241999999995E-11</v>
      </c>
      <c r="BH41" s="157">
        <v>3.6032512000000001E-14</v>
      </c>
      <c r="BI41" s="157">
        <v>4.6303027E-16</v>
      </c>
      <c r="BJ41" s="157">
        <v>1.6009560999999999E-13</v>
      </c>
      <c r="BK41" s="157">
        <v>2.2127868E-15</v>
      </c>
      <c r="BL41" s="157">
        <v>6.6190223999999996E-16</v>
      </c>
      <c r="BM41" s="157">
        <v>6.2392493999999998E-12</v>
      </c>
      <c r="BN41" s="157">
        <v>1.1542175E-10</v>
      </c>
      <c r="BO41" s="157">
        <v>2.6097121E-20</v>
      </c>
      <c r="BP41" s="157">
        <v>1.0644033E-5</v>
      </c>
      <c r="BQ41" s="157">
        <v>3.4827131999999997E-2</v>
      </c>
      <c r="BR41" s="157">
        <v>3.4710743999999997E-8</v>
      </c>
      <c r="BS41" s="157">
        <v>4.0472726999999999E-9</v>
      </c>
      <c r="BT41" s="157">
        <v>1.2357024999999999E-12</v>
      </c>
      <c r="BU41"/>
      <c r="BV41" s="155">
        <v>1.8763560999999999E-4</v>
      </c>
      <c r="BW41" s="155">
        <v>4.8720976000000001E-7</v>
      </c>
      <c r="BX41" s="155">
        <v>2.6530571E-5</v>
      </c>
      <c r="BY41" s="155">
        <v>2.6986157000000001E-6</v>
      </c>
      <c r="BZ41" s="155">
        <v>5.7787255999999999E-7</v>
      </c>
      <c r="CA41" s="155">
        <v>6.7406588999999994E-8</v>
      </c>
      <c r="CB41" s="155">
        <v>8.9656299999999998E-10</v>
      </c>
      <c r="CC41" s="155">
        <v>1.0165096E-7</v>
      </c>
      <c r="CD41" s="155">
        <v>4.0090609000000003E-8</v>
      </c>
      <c r="CE41" s="155">
        <v>3.7990324000000001E-7</v>
      </c>
      <c r="CF41" s="155">
        <v>0</v>
      </c>
      <c r="CG41" s="155">
        <v>5.7710454000000002E-17</v>
      </c>
      <c r="CH41" s="155">
        <v>4.7253094999999995E-13</v>
      </c>
      <c r="CI41" s="155">
        <v>7.4368636000000004E-7</v>
      </c>
      <c r="CJ41" s="155">
        <v>4.551608E-6</v>
      </c>
      <c r="CK41" s="155">
        <v>1.0632973E-8</v>
      </c>
      <c r="CL41" s="155">
        <v>1.5144546999999999E-4</v>
      </c>
      <c r="CM41"/>
      <c r="CN41" s="284">
        <v>3.9995663999999999E-13</v>
      </c>
      <c r="CO41" s="284">
        <v>0.82833665000000001</v>
      </c>
      <c r="CP41" s="285">
        <v>2.6493649999999999E-3</v>
      </c>
      <c r="CQ41" s="284">
        <v>1.328016E-3</v>
      </c>
      <c r="CR41" s="284">
        <v>7.2578602999999998E-11</v>
      </c>
      <c r="CS41" s="284">
        <v>8.5879954000000007E-9</v>
      </c>
      <c r="CT41" s="284">
        <v>2.3572378000000001E-5</v>
      </c>
      <c r="CU41" s="284">
        <v>1.9139427000000001E-3</v>
      </c>
      <c r="CV41" s="284">
        <v>2.4113575E-8</v>
      </c>
      <c r="CW41" s="284">
        <v>2.3710918E-5</v>
      </c>
      <c r="CX41"/>
      <c r="CY41" s="158"/>
      <c r="CZ41" s="270"/>
      <c r="DA41"/>
      <c r="DB41" s="244"/>
      <c r="DC41" s="112"/>
      <c r="DD41" s="112"/>
      <c r="DE41"/>
      <c r="DF41"/>
      <c r="DG41"/>
      <c r="DH41"/>
      <c r="DI41"/>
      <c r="DJ41"/>
      <c r="DK41"/>
      <c r="DL41"/>
    </row>
    <row r="42" spans="1:116" ht="14.4">
      <c r="A42" t="s">
        <v>1569</v>
      </c>
      <c r="B42" s="188" t="s">
        <v>309</v>
      </c>
      <c r="C42" s="151" t="str">
        <f t="shared" si="0"/>
        <v>A.010.08.112</v>
      </c>
      <c r="D42" s="152" t="s">
        <v>1202</v>
      </c>
      <c r="E42" s="150" t="s">
        <v>352</v>
      </c>
      <c r="F42" s="153" t="str">
        <f t="shared" si="1"/>
        <v>Jute fibres India - rainfed</v>
      </c>
      <c r="G42" s="154">
        <f t="shared" si="2"/>
        <v>0.95150813333333328</v>
      </c>
      <c r="H42"/>
      <c r="I42"/>
      <c r="J42" s="227">
        <f t="shared" si="3"/>
        <v>0.25506523384431756</v>
      </c>
      <c r="K42"/>
      <c r="L42" s="280">
        <f t="shared" si="4"/>
        <v>5.7324169589999998E-3</v>
      </c>
      <c r="M42" s="280">
        <f t="shared" si="5"/>
        <v>2.9382194276000001E-2</v>
      </c>
      <c r="N42" s="281">
        <f t="shared" si="6"/>
        <v>7.7224402609317608E-2</v>
      </c>
      <c r="O42" s="280">
        <v>0.14272621999999999</v>
      </c>
      <c r="P42" s="286">
        <v>2.7181893999999999E-3</v>
      </c>
      <c r="Q42" s="219">
        <v>2.4503819E-3</v>
      </c>
      <c r="R42" s="286">
        <v>3.7569054000000002E-3</v>
      </c>
      <c r="S42" s="219">
        <v>1.403198E-3</v>
      </c>
      <c r="T42" s="286">
        <v>1.9483599000000002E-5</v>
      </c>
      <c r="U42" s="219">
        <v>5.5282995999999997E-4</v>
      </c>
      <c r="V42" s="219">
        <v>2.3031783E-2</v>
      </c>
      <c r="W42" s="219">
        <v>1.2559189000000001E-4</v>
      </c>
      <c r="X42" s="219">
        <v>1.1330782999999999E-3</v>
      </c>
      <c r="Y42" s="219">
        <v>8.9541706999999998E-3</v>
      </c>
      <c r="Z42" s="286">
        <v>4.8761675999999999E-5</v>
      </c>
      <c r="AA42" s="219">
        <v>6.8144640000000006E-2</v>
      </c>
      <c r="AB42" s="286">
        <v>1.9317605999999999E-11</v>
      </c>
      <c r="AC42"/>
      <c r="AD42" s="227">
        <f t="shared" si="7"/>
        <v>0.14272621999999999</v>
      </c>
      <c r="AE42" s="227">
        <f t="shared" si="8"/>
        <v>3.3932771259000002E-2</v>
      </c>
      <c r="AF42" s="227">
        <f t="shared" si="9"/>
        <v>9.6344994300000014E-2</v>
      </c>
      <c r="AG42" s="227">
        <f t="shared" si="10"/>
        <v>2.9382194276000001E-2</v>
      </c>
      <c r="AH42" s="227">
        <f t="shared" si="11"/>
        <v>9.0797626093176067E-3</v>
      </c>
      <c r="AI42"/>
      <c r="AJ42">
        <v>3.8787322</v>
      </c>
      <c r="AK42" s="155">
        <v>3.6546938</v>
      </c>
      <c r="AL42" s="155">
        <v>7.9527341000000001E-2</v>
      </c>
      <c r="AM42" s="155">
        <v>0</v>
      </c>
      <c r="AN42" s="155">
        <v>6.0243804999999997E-2</v>
      </c>
      <c r="AO42" s="155">
        <v>6.7876534000000002E-2</v>
      </c>
      <c r="AP42" s="155">
        <v>1.6390668000000001E-2</v>
      </c>
      <c r="AQ42"/>
      <c r="AR42" s="156">
        <v>1.9618436E-2</v>
      </c>
      <c r="AS42" s="156">
        <v>1.8353847999999999E-2</v>
      </c>
      <c r="AT42" s="156">
        <v>1.0158459999999999E-3</v>
      </c>
      <c r="AU42" s="156">
        <v>2.4874172000000002E-4</v>
      </c>
      <c r="AV42" s="282">
        <f t="shared" si="12"/>
        <v>1.1003505712169999E-6</v>
      </c>
      <c r="AW42" s="282">
        <f t="shared" si="13"/>
        <v>3.7568268586864068E-9</v>
      </c>
      <c r="AX42" s="283">
        <f t="shared" si="14"/>
        <v>3.4837776032999999E-2</v>
      </c>
      <c r="AY42" s="157">
        <v>1.0345627E-6</v>
      </c>
      <c r="AZ42" s="157">
        <v>3.1180864E-9</v>
      </c>
      <c r="BA42" s="157">
        <v>8.5096499000000004E-14</v>
      </c>
      <c r="BB42" s="157">
        <v>2.7293876000000002E-12</v>
      </c>
      <c r="BC42" s="157">
        <v>0</v>
      </c>
      <c r="BD42" s="157">
        <v>1.4254043000000001E-10</v>
      </c>
      <c r="BE42" s="157">
        <v>6.0812701000000004E-8</v>
      </c>
      <c r="BF42" s="157">
        <v>2.3579321E-11</v>
      </c>
      <c r="BG42" s="157">
        <v>6.5728241999999995E-11</v>
      </c>
      <c r="BH42" s="157">
        <v>3.6032512000000001E-14</v>
      </c>
      <c r="BI42" s="157">
        <v>4.6303027E-16</v>
      </c>
      <c r="BJ42" s="157">
        <v>1.6009560999999999E-13</v>
      </c>
      <c r="BK42" s="157">
        <v>2.2127868E-15</v>
      </c>
      <c r="BL42" s="157">
        <v>6.6190223999999996E-16</v>
      </c>
      <c r="BM42" s="157">
        <v>6.2392493999999998E-12</v>
      </c>
      <c r="BN42" s="157">
        <v>1.1542175E-10</v>
      </c>
      <c r="BO42" s="157">
        <v>2.6097121E-20</v>
      </c>
      <c r="BP42" s="157">
        <v>1.0644033E-5</v>
      </c>
      <c r="BQ42" s="157">
        <v>3.4827131999999997E-2</v>
      </c>
      <c r="BR42" s="157">
        <v>4.7082394000000001E-9</v>
      </c>
      <c r="BS42" s="157">
        <v>5.4898072E-10</v>
      </c>
      <c r="BT42" s="157">
        <v>1.6761331999999999E-13</v>
      </c>
      <c r="BU42"/>
      <c r="BV42" s="155">
        <v>5.6732532E-5</v>
      </c>
      <c r="BW42" s="155">
        <v>4.8720976000000001E-7</v>
      </c>
      <c r="BX42" s="155">
        <v>2.6530571E-5</v>
      </c>
      <c r="BY42" s="155">
        <v>2.6986157000000001E-6</v>
      </c>
      <c r="BZ42" s="155">
        <v>5.7787255999999999E-7</v>
      </c>
      <c r="CA42" s="155">
        <v>6.7406588999999994E-8</v>
      </c>
      <c r="CB42" s="155">
        <v>8.9656299999999998E-10</v>
      </c>
      <c r="CC42" s="155">
        <v>1.0165096E-7</v>
      </c>
      <c r="CD42" s="155">
        <v>4.0090609000000003E-8</v>
      </c>
      <c r="CE42" s="155">
        <v>3.7990324000000001E-7</v>
      </c>
      <c r="CF42" s="155">
        <v>0</v>
      </c>
      <c r="CG42" s="155">
        <v>5.7710454000000002E-17</v>
      </c>
      <c r="CH42" s="155">
        <v>4.7253094999999995E-13</v>
      </c>
      <c r="CI42" s="155">
        <v>7.4368636000000004E-7</v>
      </c>
      <c r="CJ42" s="155">
        <v>4.551608E-6</v>
      </c>
      <c r="CK42" s="155">
        <v>1.0632973E-8</v>
      </c>
      <c r="CL42" s="155">
        <v>2.0542386999999999E-5</v>
      </c>
      <c r="CM42"/>
      <c r="CN42" s="284">
        <v>3.9995663999999999E-13</v>
      </c>
      <c r="CO42" s="284">
        <v>0.82833665000000001</v>
      </c>
      <c r="CP42" s="285">
        <v>2.6493649999999999E-3</v>
      </c>
      <c r="CQ42" s="284">
        <v>1.328016E-3</v>
      </c>
      <c r="CR42" s="284">
        <v>7.2578602999999998E-11</v>
      </c>
      <c r="CS42" s="284">
        <v>8.5879954000000007E-9</v>
      </c>
      <c r="CT42" s="284">
        <v>2.3572378000000001E-5</v>
      </c>
      <c r="CU42" s="284">
        <v>1.9139427000000001E-3</v>
      </c>
      <c r="CV42" s="284">
        <v>2.4113575E-8</v>
      </c>
      <c r="CW42" s="284">
        <v>2.3710918E-5</v>
      </c>
      <c r="CX42"/>
      <c r="CY42" s="158"/>
      <c r="CZ42" s="267"/>
      <c r="DA42"/>
      <c r="DB42" s="244"/>
      <c r="DC42" s="112"/>
      <c r="DD42" s="112"/>
      <c r="DE42"/>
      <c r="DF42"/>
      <c r="DG42"/>
      <c r="DH42"/>
      <c r="DI42"/>
      <c r="DJ42"/>
      <c r="DK42"/>
      <c r="DL42"/>
    </row>
    <row r="43" spans="1:116" ht="14.4">
      <c r="A43" t="s">
        <v>1570</v>
      </c>
      <c r="B43" s="188" t="s">
        <v>309</v>
      </c>
      <c r="C43" s="151" t="str">
        <f t="shared" si="0"/>
        <v>A.010.08.113</v>
      </c>
      <c r="D43" s="152" t="s">
        <v>1202</v>
      </c>
      <c r="E43" s="150" t="s">
        <v>352</v>
      </c>
      <c r="F43" s="153" t="str">
        <f t="shared" si="1"/>
        <v>Kenaf fibres Italy</v>
      </c>
      <c r="G43" s="154">
        <f t="shared" si="2"/>
        <v>0.31243481333333334</v>
      </c>
      <c r="H43"/>
      <c r="I43"/>
      <c r="J43" s="227">
        <f t="shared" si="3"/>
        <v>0.28077477594920947</v>
      </c>
      <c r="K43"/>
      <c r="L43" s="280">
        <f t="shared" si="4"/>
        <v>3.0764734759999995E-3</v>
      </c>
      <c r="M43" s="280">
        <f t="shared" si="5"/>
        <v>6.130780156E-3</v>
      </c>
      <c r="N43" s="281">
        <f t="shared" si="6"/>
        <v>0.22470230031720947</v>
      </c>
      <c r="O43" s="280">
        <v>4.6865221999999998E-2</v>
      </c>
      <c r="P43" s="286">
        <v>3.0213187000000001E-3</v>
      </c>
      <c r="Q43" s="219">
        <v>2.3743313E-3</v>
      </c>
      <c r="R43" s="286">
        <v>2.1221300999999999E-3</v>
      </c>
      <c r="S43" s="219">
        <v>7.3515305000000002E-4</v>
      </c>
      <c r="T43" s="286">
        <v>1.7278335999999999E-5</v>
      </c>
      <c r="U43" s="219">
        <v>2.0191198999999999E-4</v>
      </c>
      <c r="V43" s="219">
        <v>2.7781765999999999E-4</v>
      </c>
      <c r="W43" s="219">
        <v>1.2581180999999999E-4</v>
      </c>
      <c r="X43" s="219">
        <v>4.2287423000000001E-4</v>
      </c>
      <c r="Y43" s="219">
        <v>9.2231185000000004E-3</v>
      </c>
      <c r="Z43" s="286">
        <v>3.4438265999999999E-5</v>
      </c>
      <c r="AA43" s="219">
        <v>0.21535336999999999</v>
      </c>
      <c r="AB43" s="286">
        <v>7.2094909000000003E-12</v>
      </c>
      <c r="AC43"/>
      <c r="AD43" s="227">
        <f t="shared" si="7"/>
        <v>4.6865221999999998E-2</v>
      </c>
      <c r="AE43" s="227">
        <f t="shared" si="8"/>
        <v>8.7499411359999984E-3</v>
      </c>
      <c r="AF43" s="227">
        <f t="shared" si="9"/>
        <v>0.22102683765999998</v>
      </c>
      <c r="AG43" s="227">
        <f t="shared" si="10"/>
        <v>6.130780156E-3</v>
      </c>
      <c r="AH43" s="227">
        <f t="shared" si="11"/>
        <v>9.3489303172094914E-3</v>
      </c>
      <c r="AI43"/>
      <c r="AJ43">
        <v>5.0609454999999999</v>
      </c>
      <c r="AK43" s="155">
        <v>4.1934706999999998</v>
      </c>
      <c r="AL43" s="155">
        <v>0.46101811999999998</v>
      </c>
      <c r="AM43" s="155">
        <v>0</v>
      </c>
      <c r="AN43" s="155">
        <v>0.10260978</v>
      </c>
      <c r="AO43" s="155">
        <v>0.21133750000000001</v>
      </c>
      <c r="AP43" s="155">
        <v>9.2509319000000007E-2</v>
      </c>
      <c r="AQ43"/>
      <c r="AR43" s="156">
        <v>1.8867701000000001E-2</v>
      </c>
      <c r="AS43" s="156">
        <v>1.8099550999999998E-2</v>
      </c>
      <c r="AT43" s="156">
        <v>5.2183182000000003E-4</v>
      </c>
      <c r="AU43" s="156">
        <v>2.4631780000000002E-4</v>
      </c>
      <c r="AV43" s="282">
        <f t="shared" si="12"/>
        <v>1.0851049893372999E-6</v>
      </c>
      <c r="AW43" s="282">
        <f t="shared" si="13"/>
        <v>1.9298514116131198E-9</v>
      </c>
      <c r="AX43" s="283">
        <f t="shared" si="14"/>
        <v>3.4498291090000001E-2</v>
      </c>
      <c r="AY43" s="157">
        <v>2.9002330000000001E-7</v>
      </c>
      <c r="AZ43" s="157">
        <v>8.7507310000000001E-10</v>
      </c>
      <c r="BA43" s="157">
        <v>2.3908118E-14</v>
      </c>
      <c r="BB43" s="157">
        <v>1.0186300999999999E-12</v>
      </c>
      <c r="BC43" s="157">
        <v>0</v>
      </c>
      <c r="BD43" s="157">
        <v>9.9366482999999994E-11</v>
      </c>
      <c r="BE43" s="157">
        <v>6.3467640000000001E-8</v>
      </c>
      <c r="BF43" s="157">
        <v>1.8184824999999999E-11</v>
      </c>
      <c r="BG43" s="157">
        <v>6.8096245E-11</v>
      </c>
      <c r="BH43" s="157">
        <v>1.3447633000000001E-14</v>
      </c>
      <c r="BI43" s="157">
        <v>1.7280674000000001E-16</v>
      </c>
      <c r="BJ43" s="157">
        <v>1.1497433999999999E-13</v>
      </c>
      <c r="BK43" s="157">
        <v>1.7127996E-15</v>
      </c>
      <c r="BL43" s="157">
        <v>4.9881604000000001E-16</v>
      </c>
      <c r="BM43" s="157">
        <v>4.6598662000000002E-12</v>
      </c>
      <c r="BN43" s="157">
        <v>8.4854358000000005E-11</v>
      </c>
      <c r="BO43" s="157">
        <v>9.7396621999999997E-21</v>
      </c>
      <c r="BP43" s="157">
        <v>1.207809E-5</v>
      </c>
      <c r="BQ43" s="157">
        <v>3.4486213000000002E-2</v>
      </c>
      <c r="BR43" s="157">
        <v>7.3142415000000004E-7</v>
      </c>
      <c r="BS43" s="157">
        <v>9.6826625000000005E-10</v>
      </c>
      <c r="BT43" s="157">
        <v>7.6277089999999998E-14</v>
      </c>
      <c r="BU43"/>
      <c r="BV43" s="155">
        <v>1.3228921000000001E-4</v>
      </c>
      <c r="BW43" s="155">
        <v>4.8655210000000002E-7</v>
      </c>
      <c r="BX43" s="155">
        <v>8.7115115999999992E-6</v>
      </c>
      <c r="BY43" s="155">
        <v>3.3425450999999998E-8</v>
      </c>
      <c r="BZ43" s="155">
        <v>6.4955685999999999E-7</v>
      </c>
      <c r="CA43" s="155">
        <v>3.3739416000000002E-8</v>
      </c>
      <c r="CB43" s="155">
        <v>3.3460474999999998E-10</v>
      </c>
      <c r="CC43" s="155">
        <v>5.0963698999999999E-8</v>
      </c>
      <c r="CD43" s="155">
        <v>3.3235196999999999E-8</v>
      </c>
      <c r="CE43" s="155">
        <v>1.4570828999999999E-7</v>
      </c>
      <c r="CF43" s="155">
        <v>0</v>
      </c>
      <c r="CG43" s="155">
        <v>2.153802E-17</v>
      </c>
      <c r="CH43" s="155">
        <v>1.7635247E-13</v>
      </c>
      <c r="CI43" s="155">
        <v>4.3418561999999999E-7</v>
      </c>
      <c r="CJ43" s="155">
        <v>5.6650482000000003E-6</v>
      </c>
      <c r="CK43" s="155">
        <v>3.9683940000000002E-9</v>
      </c>
      <c r="CL43" s="155">
        <v>1.1604097999999999E-4</v>
      </c>
      <c r="CM43"/>
      <c r="CN43" s="284">
        <v>1.4926713999999999E-13</v>
      </c>
      <c r="CO43" s="284">
        <v>0.31237261999999999</v>
      </c>
      <c r="CP43" s="285">
        <v>1.2345216999999999E-3</v>
      </c>
      <c r="CQ43" s="284">
        <v>3.4059292999999999E-4</v>
      </c>
      <c r="CR43" s="284">
        <v>5.2132911999999999E-11</v>
      </c>
      <c r="CS43" s="284">
        <v>6.1743825999999999E-9</v>
      </c>
      <c r="CT43" s="284">
        <v>2.6414019E-5</v>
      </c>
      <c r="CU43" s="284">
        <v>1.4909289E-3</v>
      </c>
      <c r="CV43" s="284">
        <v>8.9993863000000008E-9</v>
      </c>
      <c r="CW43" s="284">
        <v>1.1867427999999999E-5</v>
      </c>
      <c r="CX43"/>
      <c r="CY43" s="158"/>
      <c r="CZ43" s="270"/>
      <c r="DA43"/>
      <c r="DB43"/>
      <c r="DC43" s="112"/>
      <c r="DD43" s="112"/>
      <c r="DE43"/>
      <c r="DF43"/>
      <c r="DG43"/>
      <c r="DH43"/>
      <c r="DI43"/>
      <c r="DJ43"/>
      <c r="DK43"/>
      <c r="DL43"/>
    </row>
    <row r="44" spans="1:116" ht="14.4">
      <c r="A44" t="s">
        <v>1571</v>
      </c>
      <c r="B44" s="188" t="s">
        <v>309</v>
      </c>
      <c r="C44" s="151" t="str">
        <f t="shared" si="0"/>
        <v>A.010.08.114</v>
      </c>
      <c r="D44" s="152" t="s">
        <v>1202</v>
      </c>
      <c r="E44" s="150" t="s">
        <v>352</v>
      </c>
      <c r="F44" s="153" t="str">
        <f t="shared" si="1"/>
        <v>Kenaf fibres India</v>
      </c>
      <c r="G44" s="154">
        <f t="shared" si="2"/>
        <v>0.31243481333333334</v>
      </c>
      <c r="H44"/>
      <c r="I44"/>
      <c r="J44" s="227">
        <f t="shared" si="3"/>
        <v>0.31746440594920949</v>
      </c>
      <c r="K44"/>
      <c r="L44" s="280">
        <f t="shared" si="4"/>
        <v>3.0764734759999995E-3</v>
      </c>
      <c r="M44" s="280">
        <f t="shared" si="5"/>
        <v>6.130780156E-3</v>
      </c>
      <c r="N44" s="281">
        <f t="shared" si="6"/>
        <v>0.26139193031720953</v>
      </c>
      <c r="O44" s="280">
        <v>4.6865221999999998E-2</v>
      </c>
      <c r="P44" s="286">
        <v>3.0213187000000001E-3</v>
      </c>
      <c r="Q44" s="219">
        <v>2.3743313E-3</v>
      </c>
      <c r="R44" s="286">
        <v>2.1221300999999999E-3</v>
      </c>
      <c r="S44" s="219">
        <v>7.3515305000000002E-4</v>
      </c>
      <c r="T44" s="286">
        <v>1.7278335999999999E-5</v>
      </c>
      <c r="U44" s="219">
        <v>2.0191198999999999E-4</v>
      </c>
      <c r="V44" s="219">
        <v>2.7781765999999999E-4</v>
      </c>
      <c r="W44" s="219">
        <v>1.2581180999999999E-4</v>
      </c>
      <c r="X44" s="219">
        <v>4.2287423000000001E-4</v>
      </c>
      <c r="Y44" s="219">
        <v>9.2231185000000004E-3</v>
      </c>
      <c r="Z44" s="286">
        <v>3.4438265999999999E-5</v>
      </c>
      <c r="AA44" s="219">
        <v>0.25204300000000002</v>
      </c>
      <c r="AB44" s="286">
        <v>7.2094909000000003E-12</v>
      </c>
      <c r="AC44"/>
      <c r="AD44" s="227">
        <f t="shared" si="7"/>
        <v>4.6865221999999998E-2</v>
      </c>
      <c r="AE44" s="227">
        <f t="shared" si="8"/>
        <v>8.7499411359999984E-3</v>
      </c>
      <c r="AF44" s="227">
        <f t="shared" si="9"/>
        <v>0.25771646766</v>
      </c>
      <c r="AG44" s="227">
        <f t="shared" si="10"/>
        <v>6.130780156E-3</v>
      </c>
      <c r="AH44" s="227">
        <f t="shared" si="11"/>
        <v>9.3489303172094914E-3</v>
      </c>
      <c r="AI44"/>
      <c r="AJ44">
        <v>5.0609454999999999</v>
      </c>
      <c r="AK44" s="155">
        <v>4.1934706999999998</v>
      </c>
      <c r="AL44" s="155">
        <v>0.46101811999999998</v>
      </c>
      <c r="AM44" s="155">
        <v>0</v>
      </c>
      <c r="AN44" s="155">
        <v>0.10260978</v>
      </c>
      <c r="AO44" s="155">
        <v>0.21133750000000001</v>
      </c>
      <c r="AP44" s="155">
        <v>9.2509319000000007E-2</v>
      </c>
      <c r="AQ44"/>
      <c r="AR44" s="156">
        <v>7.2454206E-3</v>
      </c>
      <c r="AS44" s="156">
        <v>6.1898763000000001E-3</v>
      </c>
      <c r="AT44" s="156">
        <v>8.0922651000000004E-4</v>
      </c>
      <c r="AU44" s="156">
        <v>2.4631780000000002E-4</v>
      </c>
      <c r="AV44" s="282">
        <f t="shared" si="12"/>
        <v>3.7109570033729995E-7</v>
      </c>
      <c r="AW44" s="282">
        <f t="shared" si="13"/>
        <v>2.9927016535631197E-9</v>
      </c>
      <c r="AX44" s="283">
        <f t="shared" si="14"/>
        <v>3.4498291090000001E-2</v>
      </c>
      <c r="AY44" s="157">
        <v>2.9002330000000001E-7</v>
      </c>
      <c r="AZ44" s="157">
        <v>8.7507310000000001E-10</v>
      </c>
      <c r="BA44" s="157">
        <v>2.3908118E-14</v>
      </c>
      <c r="BB44" s="157">
        <v>1.0186300999999999E-12</v>
      </c>
      <c r="BC44" s="157">
        <v>0</v>
      </c>
      <c r="BD44" s="157">
        <v>9.9366482999999994E-11</v>
      </c>
      <c r="BE44" s="157">
        <v>6.3467640000000001E-8</v>
      </c>
      <c r="BF44" s="157">
        <v>1.8184824999999999E-11</v>
      </c>
      <c r="BG44" s="157">
        <v>6.8096245E-11</v>
      </c>
      <c r="BH44" s="157">
        <v>1.3447633000000001E-14</v>
      </c>
      <c r="BI44" s="157">
        <v>1.7280674000000001E-16</v>
      </c>
      <c r="BJ44" s="157">
        <v>1.1497433999999999E-13</v>
      </c>
      <c r="BK44" s="157">
        <v>1.7127996E-15</v>
      </c>
      <c r="BL44" s="157">
        <v>4.9881604000000001E-16</v>
      </c>
      <c r="BM44" s="157">
        <v>4.6598662000000002E-12</v>
      </c>
      <c r="BN44" s="157">
        <v>8.4854358000000005E-11</v>
      </c>
      <c r="BO44" s="157">
        <v>9.7396621999999997E-21</v>
      </c>
      <c r="BP44" s="157">
        <v>1.207809E-5</v>
      </c>
      <c r="BQ44" s="157">
        <v>3.4486213000000002E-2</v>
      </c>
      <c r="BR44" s="157">
        <v>1.7414860999999999E-8</v>
      </c>
      <c r="BS44" s="157">
        <v>2.0305728E-9</v>
      </c>
      <c r="BT44" s="157">
        <v>6.1996904E-13</v>
      </c>
      <c r="BU44"/>
      <c r="BV44" s="155">
        <v>9.2230518000000007E-5</v>
      </c>
      <c r="BW44" s="155">
        <v>4.8655210000000002E-7</v>
      </c>
      <c r="BX44" s="155">
        <v>8.7115115999999992E-6</v>
      </c>
      <c r="BY44" s="155">
        <v>3.3425450999999998E-8</v>
      </c>
      <c r="BZ44" s="155">
        <v>6.4955685999999999E-7</v>
      </c>
      <c r="CA44" s="155">
        <v>3.3739416000000002E-8</v>
      </c>
      <c r="CB44" s="155">
        <v>3.3460474999999998E-10</v>
      </c>
      <c r="CC44" s="155">
        <v>5.0963698999999999E-8</v>
      </c>
      <c r="CD44" s="155">
        <v>3.3235196999999999E-8</v>
      </c>
      <c r="CE44" s="155">
        <v>1.4570828999999999E-7</v>
      </c>
      <c r="CF44" s="155">
        <v>0</v>
      </c>
      <c r="CG44" s="155">
        <v>2.153802E-17</v>
      </c>
      <c r="CH44" s="155">
        <v>1.7635247E-13</v>
      </c>
      <c r="CI44" s="155">
        <v>4.3418561999999999E-7</v>
      </c>
      <c r="CJ44" s="155">
        <v>5.6650482000000003E-6</v>
      </c>
      <c r="CK44" s="155">
        <v>3.9683940000000002E-9</v>
      </c>
      <c r="CL44" s="155">
        <v>7.5982289000000003E-5</v>
      </c>
      <c r="CM44"/>
      <c r="CN44" s="284">
        <v>1.4926713999999999E-13</v>
      </c>
      <c r="CO44" s="284">
        <v>0.31237261999999999</v>
      </c>
      <c r="CP44" s="285">
        <v>1.2345216999999999E-3</v>
      </c>
      <c r="CQ44" s="284">
        <v>3.4059292999999999E-4</v>
      </c>
      <c r="CR44" s="284">
        <v>5.2132911999999999E-11</v>
      </c>
      <c r="CS44" s="284">
        <v>6.1743825999999999E-9</v>
      </c>
      <c r="CT44" s="284">
        <v>2.6414019E-5</v>
      </c>
      <c r="CU44" s="284">
        <v>1.4909289E-3</v>
      </c>
      <c r="CV44" s="284">
        <v>8.9993863000000008E-9</v>
      </c>
      <c r="CW44" s="284">
        <v>1.1867427999999999E-5</v>
      </c>
      <c r="CX44"/>
      <c r="CY44" s="158"/>
      <c r="CZ44" s="269"/>
      <c r="DA44"/>
      <c r="DB44"/>
      <c r="DC44" s="112"/>
      <c r="DD44" s="112"/>
      <c r="DE44"/>
      <c r="DF44"/>
      <c r="DG44"/>
      <c r="DH44"/>
      <c r="DI44"/>
      <c r="DJ44"/>
      <c r="DK44"/>
      <c r="DL44"/>
    </row>
    <row r="45" spans="1:116" ht="14.4">
      <c r="A45" t="s">
        <v>471</v>
      </c>
      <c r="B45" s="188" t="s">
        <v>309</v>
      </c>
      <c r="C45" s="151" t="str">
        <f t="shared" si="0"/>
        <v>A.010.08.115</v>
      </c>
      <c r="D45" s="152" t="s">
        <v>1202</v>
      </c>
      <c r="E45" s="150" t="s">
        <v>352</v>
      </c>
      <c r="F45" s="153" t="str">
        <f t="shared" si="1"/>
        <v>Linseed produced in region</v>
      </c>
      <c r="G45" s="154">
        <f t="shared" si="2"/>
        <v>0.94112040000000008</v>
      </c>
      <c r="H45"/>
      <c r="I45"/>
      <c r="J45" s="227">
        <f t="shared" si="3"/>
        <v>0.23602077609430488</v>
      </c>
      <c r="K45"/>
      <c r="L45" s="280">
        <f t="shared" si="4"/>
        <v>8.0296552570000013E-3</v>
      </c>
      <c r="M45" s="280">
        <f t="shared" si="5"/>
        <v>1.4935637120000001E-2</v>
      </c>
      <c r="N45" s="281">
        <f t="shared" si="6"/>
        <v>7.188742371730486E-2</v>
      </c>
      <c r="O45" s="280">
        <v>0.14116806000000001</v>
      </c>
      <c r="P45" s="219">
        <v>5.4574693000000001E-3</v>
      </c>
      <c r="Q45" s="286">
        <v>5.9713042999999999E-3</v>
      </c>
      <c r="R45" s="286">
        <v>4.1319447E-3</v>
      </c>
      <c r="S45" s="219">
        <v>1.5657673999999999E-3</v>
      </c>
      <c r="T45" s="286">
        <v>7.6507656999999995E-5</v>
      </c>
      <c r="U45" s="219">
        <v>2.2554354999999998E-3</v>
      </c>
      <c r="V45" s="219">
        <v>1.9636588999999999E-3</v>
      </c>
      <c r="W45" s="219">
        <v>1.7146347E-4</v>
      </c>
      <c r="X45" s="219">
        <v>1.1323311999999999E-3</v>
      </c>
      <c r="Y45" s="219">
        <v>7.1712730000000002E-2</v>
      </c>
      <c r="Z45" s="219">
        <v>4.1087342000000002E-4</v>
      </c>
      <c r="AA45" s="286">
        <v>3.2302279999999999E-6</v>
      </c>
      <c r="AB45" s="286">
        <v>1.9304868E-11</v>
      </c>
      <c r="AC45"/>
      <c r="AD45" s="227">
        <f t="shared" si="7"/>
        <v>0.14116806000000001</v>
      </c>
      <c r="AE45" s="227">
        <f t="shared" si="8"/>
        <v>2.1422087757000004E-2</v>
      </c>
      <c r="AF45" s="227">
        <f t="shared" si="9"/>
        <v>1.3395662728000001E-2</v>
      </c>
      <c r="AG45" s="227">
        <f t="shared" si="10"/>
        <v>1.4935637119999999E-2</v>
      </c>
      <c r="AH45" s="227">
        <f t="shared" si="11"/>
        <v>7.188419348930486E-2</v>
      </c>
      <c r="AI45"/>
      <c r="AJ45">
        <v>14.674098000000001</v>
      </c>
      <c r="AK45" s="155">
        <v>14.131403000000001</v>
      </c>
      <c r="AL45" s="155">
        <v>9.4738873000000001E-2</v>
      </c>
      <c r="AM45" s="155">
        <v>0</v>
      </c>
      <c r="AN45" s="155">
        <v>5.7534885000000001E-2</v>
      </c>
      <c r="AO45" s="155">
        <v>0.36877314</v>
      </c>
      <c r="AP45" s="155">
        <v>2.1647909999999999E-2</v>
      </c>
      <c r="AQ45"/>
      <c r="AR45" s="156">
        <v>1.8231260999999999E-2</v>
      </c>
      <c r="AS45" s="156">
        <v>1.6478158E-2</v>
      </c>
      <c r="AT45" s="156">
        <v>7.5630049999999996E-4</v>
      </c>
      <c r="AU45" s="156">
        <v>9.9680232999999996E-4</v>
      </c>
      <c r="AV45" s="282">
        <f t="shared" si="12"/>
        <v>9.8789916746879986E-7</v>
      </c>
      <c r="AW45" s="282">
        <f t="shared" si="13"/>
        <v>2.7969693309445296E-9</v>
      </c>
      <c r="AX45" s="283">
        <f t="shared" si="14"/>
        <v>0.139608173117</v>
      </c>
      <c r="AY45" s="157">
        <v>8.7346110000000001E-7</v>
      </c>
      <c r="AZ45" s="157">
        <v>2.6354456999999999E-9</v>
      </c>
      <c r="BA45" s="157">
        <v>7.2003997999999996E-14</v>
      </c>
      <c r="BB45" s="157">
        <v>2.7275878E-12</v>
      </c>
      <c r="BC45" s="157">
        <v>0</v>
      </c>
      <c r="BD45" s="157">
        <v>1.9896868E-10</v>
      </c>
      <c r="BE45" s="157">
        <v>1.1344278E-7</v>
      </c>
      <c r="BF45" s="157">
        <v>3.6084641999999998E-11</v>
      </c>
      <c r="BG45" s="157">
        <v>1.2402947E-10</v>
      </c>
      <c r="BH45" s="157">
        <v>3.6008752E-14</v>
      </c>
      <c r="BI45" s="157">
        <v>4.6272495000000005E-16</v>
      </c>
      <c r="BJ45" s="157">
        <v>1.2848722E-12</v>
      </c>
      <c r="BK45" s="157">
        <v>1.1955220999999999E-14</v>
      </c>
      <c r="BL45" s="157">
        <v>4.2160224999999998E-15</v>
      </c>
      <c r="BM45" s="157">
        <v>3.3271700999999998E-11</v>
      </c>
      <c r="BN45" s="157">
        <v>7.6031949999999996E-10</v>
      </c>
      <c r="BO45" s="157">
        <v>2.6079912999999999E-20</v>
      </c>
      <c r="BP45" s="157">
        <v>1.4443117000000001E-5</v>
      </c>
      <c r="BQ45" s="157">
        <v>0.13959373</v>
      </c>
      <c r="BR45" s="157">
        <v>0</v>
      </c>
      <c r="BS45" s="157">
        <v>0</v>
      </c>
      <c r="BT45" s="157">
        <v>0</v>
      </c>
      <c r="BU45"/>
      <c r="BV45" s="155">
        <v>4.8568054999999997E-5</v>
      </c>
      <c r="BW45" s="155">
        <v>8.9054128000000002E-7</v>
      </c>
      <c r="BX45" s="155">
        <v>2.6240932999999998E-5</v>
      </c>
      <c r="BY45" s="155">
        <v>2.3208074999999999E-7</v>
      </c>
      <c r="BZ45" s="155">
        <v>1.0542708999999999E-6</v>
      </c>
      <c r="CA45" s="155">
        <v>7.0130194999999999E-8</v>
      </c>
      <c r="CB45" s="155">
        <v>8.9597180999999996E-10</v>
      </c>
      <c r="CC45" s="155">
        <v>1.0578524E-7</v>
      </c>
      <c r="CD45" s="155">
        <v>2.137522E-7</v>
      </c>
      <c r="CE45" s="155">
        <v>1.5648149000000001E-6</v>
      </c>
      <c r="CF45" s="155">
        <v>0</v>
      </c>
      <c r="CG45" s="155">
        <v>5.7672399999999995E-17</v>
      </c>
      <c r="CH45" s="155">
        <v>4.7221936E-13</v>
      </c>
      <c r="CI45" s="155">
        <v>8.4131087999999997E-7</v>
      </c>
      <c r="CJ45" s="155">
        <v>1.7342912999999998E-5</v>
      </c>
      <c r="CK45" s="155">
        <v>1.0625960000000001E-8</v>
      </c>
      <c r="CL45" s="155">
        <v>0</v>
      </c>
      <c r="CM45"/>
      <c r="CN45" s="284">
        <v>3.9969290999999998E-13</v>
      </c>
      <c r="CO45" s="284">
        <v>0.94105656999999998</v>
      </c>
      <c r="CP45" s="285">
        <v>2.7268781999999999E-3</v>
      </c>
      <c r="CQ45" s="284">
        <v>6.2528048000000001E-4</v>
      </c>
      <c r="CR45" s="284">
        <v>5.8021100999999996E-10</v>
      </c>
      <c r="CS45" s="284">
        <v>6.876178E-8</v>
      </c>
      <c r="CT45" s="284">
        <v>4.4383001000000001E-5</v>
      </c>
      <c r="CU45" s="284">
        <v>1.0829775999999999E-2</v>
      </c>
      <c r="CV45" s="284">
        <v>2.4097675000000001E-8</v>
      </c>
      <c r="CW45" s="284">
        <v>2.4668733999999999E-5</v>
      </c>
      <c r="CX45"/>
      <c r="CY45" s="158"/>
      <c r="CZ45" s="271"/>
      <c r="DA45"/>
      <c r="DB45"/>
      <c r="DC45" s="112"/>
      <c r="DD45" s="112"/>
      <c r="DE45"/>
      <c r="DF45"/>
      <c r="DG45"/>
      <c r="DH45"/>
      <c r="DI45"/>
      <c r="DJ45"/>
      <c r="DK45"/>
      <c r="DL45"/>
    </row>
    <row r="46" spans="1:116" ht="14.4">
      <c r="A46" t="s">
        <v>3470</v>
      </c>
      <c r="B46" s="188" t="s">
        <v>309</v>
      </c>
      <c r="C46" s="151" t="str">
        <f t="shared" si="0"/>
        <v>A.010.08.116</v>
      </c>
      <c r="D46" s="152" t="s">
        <v>1202</v>
      </c>
      <c r="E46" s="150" t="s">
        <v>352</v>
      </c>
      <c r="F46" s="153" t="str">
        <f t="shared" si="1"/>
        <v>European Flax scutched - long fibres (12% moisture content)</v>
      </c>
      <c r="G46" s="154">
        <f t="shared" si="2"/>
        <v>1.3778145333333334</v>
      </c>
      <c r="H46"/>
      <c r="I46"/>
      <c r="J46" s="227">
        <f t="shared" si="3"/>
        <v>0.36553199912040002</v>
      </c>
      <c r="K46"/>
      <c r="L46" s="280">
        <f t="shared" si="4"/>
        <v>7.3962149350000006E-2</v>
      </c>
      <c r="M46" s="280">
        <f t="shared" si="5"/>
        <v>8.3820073320399993E-2</v>
      </c>
      <c r="N46" s="281">
        <f t="shared" si="6"/>
        <v>1.07759645E-3</v>
      </c>
      <c r="O46" s="280">
        <v>0.20667218000000001</v>
      </c>
      <c r="P46" s="286">
        <v>5.0354032E-2</v>
      </c>
      <c r="Q46" s="219">
        <v>2.0352617E-2</v>
      </c>
      <c r="R46" s="219">
        <v>3.4564940000000002E-2</v>
      </c>
      <c r="S46" s="219">
        <v>5.5064215E-4</v>
      </c>
      <c r="T46" s="219">
        <v>9.6821471999999995E-3</v>
      </c>
      <c r="U46" s="219">
        <v>2.916442E-2</v>
      </c>
      <c r="V46" s="219">
        <v>1.311057E-2</v>
      </c>
      <c r="W46" s="219">
        <v>1.3495153000000001E-4</v>
      </c>
      <c r="X46" s="219">
        <v>0</v>
      </c>
      <c r="Y46" s="219">
        <v>9.4264491999999998E-4</v>
      </c>
      <c r="Z46" s="286">
        <v>2.8543203999999998E-6</v>
      </c>
      <c r="AA46" s="219">
        <v>0</v>
      </c>
      <c r="AB46" s="219">
        <v>0</v>
      </c>
      <c r="AC46"/>
      <c r="AD46" s="227">
        <f t="shared" si="7"/>
        <v>0.20667218000000001</v>
      </c>
      <c r="AE46" s="227">
        <f t="shared" si="8"/>
        <v>0.15777936835</v>
      </c>
      <c r="AF46" s="227">
        <f t="shared" si="9"/>
        <v>8.3817218999999998E-2</v>
      </c>
      <c r="AG46" s="227">
        <f t="shared" si="10"/>
        <v>8.3820073320400007E-2</v>
      </c>
      <c r="AH46" s="227">
        <f t="shared" si="11"/>
        <v>1.07759645E-3</v>
      </c>
      <c r="AI46"/>
      <c r="AJ46">
        <v>10.828352000000001</v>
      </c>
      <c r="AK46" s="155">
        <v>10.659936</v>
      </c>
      <c r="AL46" s="155">
        <v>0.11709875</v>
      </c>
      <c r="AM46" s="155">
        <v>0</v>
      </c>
      <c r="AN46" s="155">
        <v>0</v>
      </c>
      <c r="AO46" s="155">
        <v>2.8684858000000001E-2</v>
      </c>
      <c r="AP46" s="155">
        <v>2.2633094999999999E-2</v>
      </c>
      <c r="AQ46"/>
      <c r="AR46" s="156">
        <v>2.8565447000000001E-2</v>
      </c>
      <c r="AS46" s="156">
        <v>2.6607972000000001E-2</v>
      </c>
      <c r="AT46" s="156">
        <v>1.1962754E-3</v>
      </c>
      <c r="AU46" s="156">
        <v>7.6120023999999998E-4</v>
      </c>
      <c r="AV46" s="282">
        <f t="shared" si="12"/>
        <v>1.5952021480199999E-6</v>
      </c>
      <c r="AW46" s="282">
        <f t="shared" si="13"/>
        <v>4.4240954886659996E-9</v>
      </c>
      <c r="AX46" s="283">
        <f t="shared" si="14"/>
        <v>0.106610682205</v>
      </c>
      <c r="AY46" s="157">
        <v>1.2786119000000001E-6</v>
      </c>
      <c r="AZ46" s="157">
        <v>3.8578806999999997E-9</v>
      </c>
      <c r="BA46" s="157">
        <v>1.0540281E-13</v>
      </c>
      <c r="BB46" s="157">
        <v>0</v>
      </c>
      <c r="BC46" s="157">
        <v>0</v>
      </c>
      <c r="BD46" s="157">
        <v>9.2625001999999997E-10</v>
      </c>
      <c r="BE46" s="157">
        <v>1.4931988999999999E-7</v>
      </c>
      <c r="BF46" s="157">
        <v>2.1123019E-10</v>
      </c>
      <c r="BG46" s="157">
        <v>3.1418087999999999E-10</v>
      </c>
      <c r="BH46" s="157">
        <v>0</v>
      </c>
      <c r="BI46" s="157">
        <v>0</v>
      </c>
      <c r="BJ46" s="157">
        <v>4.0549629999999998E-11</v>
      </c>
      <c r="BK46" s="157">
        <v>1.7942865999999999E-14</v>
      </c>
      <c r="BL46" s="157">
        <v>1.3074299000000001E-13</v>
      </c>
      <c r="BM46" s="157">
        <v>1.5316418000000001E-8</v>
      </c>
      <c r="BN46" s="157">
        <v>1.5102769000000001E-7</v>
      </c>
      <c r="BO46" s="157">
        <v>0</v>
      </c>
      <c r="BP46" s="157">
        <v>1.1322205E-5</v>
      </c>
      <c r="BQ46" s="157">
        <v>0.10659936</v>
      </c>
      <c r="BR46" s="157">
        <v>0</v>
      </c>
      <c r="BS46" s="157">
        <v>0</v>
      </c>
      <c r="BT46" s="157">
        <v>0</v>
      </c>
      <c r="BU46"/>
      <c r="BV46" s="155">
        <v>9.9245685000000003E-5</v>
      </c>
      <c r="BW46" s="155">
        <v>2.4799606000000002E-6</v>
      </c>
      <c r="BX46" s="155">
        <v>3.8417124999999997E-5</v>
      </c>
      <c r="BY46" s="155">
        <v>1.5810348E-6</v>
      </c>
      <c r="BZ46" s="155">
        <v>2.7766168000000002E-6</v>
      </c>
      <c r="CA46" s="155">
        <v>8.7219613999999999E-8</v>
      </c>
      <c r="CB46" s="155">
        <v>0</v>
      </c>
      <c r="CC46" s="155">
        <v>1.7698812999999999E-6</v>
      </c>
      <c r="CD46" s="155">
        <v>1.2995931E-5</v>
      </c>
      <c r="CE46" s="155">
        <v>1.9362584999999999E-5</v>
      </c>
      <c r="CF46" s="155">
        <v>0</v>
      </c>
      <c r="CG46" s="155">
        <v>0</v>
      </c>
      <c r="CH46" s="155">
        <v>0</v>
      </c>
      <c r="CI46" s="155">
        <v>6.6313373999999997E-6</v>
      </c>
      <c r="CJ46" s="155">
        <v>1.3143994E-5</v>
      </c>
      <c r="CK46" s="155">
        <v>1.9000249E-15</v>
      </c>
      <c r="CL46" s="155">
        <v>0</v>
      </c>
      <c r="CM46"/>
      <c r="CN46" s="284">
        <v>0</v>
      </c>
      <c r="CO46" s="284">
        <v>1.3778144999999999</v>
      </c>
      <c r="CP46" s="285">
        <v>0</v>
      </c>
      <c r="CQ46" s="284">
        <v>1.4304878999999999E-3</v>
      </c>
      <c r="CR46" s="284">
        <v>4.1144849000000004E-9</v>
      </c>
      <c r="CS46" s="284">
        <v>8.4356041000000002E-7</v>
      </c>
      <c r="CT46" s="284">
        <v>7.0963337E-5</v>
      </c>
      <c r="CU46" s="284">
        <v>7.5051083000000005E-2</v>
      </c>
      <c r="CV46" s="284">
        <v>0</v>
      </c>
      <c r="CW46" s="284">
        <v>3.7167686000000002E-4</v>
      </c>
      <c r="CX46"/>
      <c r="CY46" s="158"/>
      <c r="CZ46" s="267"/>
      <c r="DA46"/>
      <c r="DB46" s="54"/>
      <c r="DC46" s="112"/>
      <c r="DD46" s="112"/>
      <c r="DE46"/>
      <c r="DF46"/>
      <c r="DG46"/>
      <c r="DH46"/>
      <c r="DI46"/>
      <c r="DJ46"/>
      <c r="DK46"/>
      <c r="DL46"/>
    </row>
    <row r="47" spans="1:116" ht="14.4">
      <c r="A47" t="s">
        <v>3471</v>
      </c>
      <c r="B47" s="188" t="s">
        <v>309</v>
      </c>
      <c r="C47" s="151" t="str">
        <f t="shared" si="0"/>
        <v>A.010.08.117</v>
      </c>
      <c r="D47" s="152" t="s">
        <v>1202</v>
      </c>
      <c r="E47" s="150" t="s">
        <v>352</v>
      </c>
      <c r="F47" s="153" t="str">
        <f t="shared" si="1"/>
        <v>Hemp fibres USA (12% moisture content)</v>
      </c>
      <c r="G47" s="154">
        <f t="shared" si="2"/>
        <v>0.91353580000000012</v>
      </c>
      <c r="H47"/>
      <c r="I47"/>
      <c r="J47" s="227">
        <f t="shared" si="3"/>
        <v>0.18846554434831472</v>
      </c>
      <c r="K47"/>
      <c r="L47" s="280">
        <f t="shared" si="4"/>
        <v>9.3152329110000008E-3</v>
      </c>
      <c r="M47" s="280">
        <f t="shared" si="5"/>
        <v>1.9905786436999997E-2</v>
      </c>
      <c r="N47" s="281">
        <f t="shared" si="6"/>
        <v>2.2214155000314713E-2</v>
      </c>
      <c r="O47" s="280">
        <v>0.13703037000000001</v>
      </c>
      <c r="P47" s="286">
        <v>1.0687955000000001E-2</v>
      </c>
      <c r="Q47" s="286">
        <v>8.5355620999999996E-3</v>
      </c>
      <c r="R47" s="286">
        <v>7.8718936000000007E-3</v>
      </c>
      <c r="S47" s="219">
        <v>1.2969666000000001E-3</v>
      </c>
      <c r="T47" s="286">
        <v>2.5755371000000001E-5</v>
      </c>
      <c r="U47" s="219">
        <v>1.2061734E-4</v>
      </c>
      <c r="V47" s="219">
        <v>3.122507E-4</v>
      </c>
      <c r="W47" s="219">
        <v>3.2660257E-4</v>
      </c>
      <c r="X47" s="219">
        <v>3.5279419000000002E-4</v>
      </c>
      <c r="Y47" s="219">
        <v>2.1886546E-2</v>
      </c>
      <c r="Z47" s="286">
        <v>1.7224446999999999E-5</v>
      </c>
      <c r="AA47" s="286">
        <v>1.0064243000000001E-6</v>
      </c>
      <c r="AB47" s="286">
        <v>6.0147115000000004E-12</v>
      </c>
      <c r="AC47"/>
      <c r="AD47" s="227">
        <f t="shared" si="7"/>
        <v>0.13703037000000001</v>
      </c>
      <c r="AE47" s="227">
        <f t="shared" si="8"/>
        <v>2.8851000711000004E-2</v>
      </c>
      <c r="AF47" s="227">
        <f t="shared" si="9"/>
        <v>1.9536774224299999E-2</v>
      </c>
      <c r="AG47" s="227">
        <f t="shared" si="10"/>
        <v>1.9905786436999997E-2</v>
      </c>
      <c r="AH47" s="227">
        <f t="shared" si="11"/>
        <v>2.2213148576014714E-2</v>
      </c>
      <c r="AI47"/>
      <c r="AJ47">
        <v>15.028769</v>
      </c>
      <c r="AK47" s="155">
        <v>11.180891000000001</v>
      </c>
      <c r="AL47" s="155">
        <v>2.6368516</v>
      </c>
      <c r="AM47" s="155">
        <v>0</v>
      </c>
      <c r="AN47" s="155">
        <v>0.17907807000000001</v>
      </c>
      <c r="AO47" s="155">
        <v>0.78554225</v>
      </c>
      <c r="AP47" s="155">
        <v>0.24640651</v>
      </c>
      <c r="AQ47"/>
      <c r="AR47" s="156">
        <v>1.9073752999999999E-2</v>
      </c>
      <c r="AS47" s="156">
        <v>1.7712970000000001E-2</v>
      </c>
      <c r="AT47" s="156">
        <v>7.6918418000000005E-4</v>
      </c>
      <c r="AU47" s="156">
        <v>5.9159896E-4</v>
      </c>
      <c r="AV47" s="282">
        <f t="shared" si="12"/>
        <v>1.06192866326523E-6</v>
      </c>
      <c r="AW47" s="282">
        <f t="shared" si="13"/>
        <v>2.8446160666169154E-9</v>
      </c>
      <c r="AX47" s="283">
        <f t="shared" si="14"/>
        <v>8.285699803600001E-2</v>
      </c>
      <c r="AY47" s="157">
        <v>8.4791753000000003E-7</v>
      </c>
      <c r="AZ47" s="157">
        <v>2.5583776000000001E-9</v>
      </c>
      <c r="BA47" s="157">
        <v>6.9898280000000004E-14</v>
      </c>
      <c r="BB47" s="157">
        <v>8.4981952999999998E-13</v>
      </c>
      <c r="BC47" s="157">
        <v>0</v>
      </c>
      <c r="BD47" s="157">
        <v>2.6435798E-10</v>
      </c>
      <c r="BE47" s="157">
        <v>2.1366803000000001E-7</v>
      </c>
      <c r="BF47" s="157">
        <v>5.4659576000000003E-11</v>
      </c>
      <c r="BG47" s="157">
        <v>2.3142667E-10</v>
      </c>
      <c r="BH47" s="157">
        <v>1.1219048999999999E-14</v>
      </c>
      <c r="BI47" s="157">
        <v>1.4416866E-16</v>
      </c>
      <c r="BJ47" s="157">
        <v>6.8583153000000003E-14</v>
      </c>
      <c r="BK47" s="157">
        <v>1.9103172E-15</v>
      </c>
      <c r="BL47" s="157">
        <v>4.6564093000000004E-16</v>
      </c>
      <c r="BM47" s="157">
        <v>5.0022056999999999E-12</v>
      </c>
      <c r="BN47" s="157">
        <v>7.2893260000000001E-11</v>
      </c>
      <c r="BO47" s="157">
        <v>8.1255747999999995E-21</v>
      </c>
      <c r="BP47" s="157">
        <v>4.2852036000000001E-5</v>
      </c>
      <c r="BQ47" s="157">
        <v>8.2814146000000005E-2</v>
      </c>
      <c r="BR47" s="157">
        <v>0</v>
      </c>
      <c r="BS47" s="157">
        <v>0</v>
      </c>
      <c r="BT47" s="157">
        <v>0</v>
      </c>
      <c r="BU47"/>
      <c r="BV47" s="155">
        <v>4.7809838999999998E-5</v>
      </c>
      <c r="BW47" s="155">
        <v>1.6169942000000001E-6</v>
      </c>
      <c r="BX47" s="155">
        <v>2.5471802000000001E-5</v>
      </c>
      <c r="BY47" s="155">
        <v>4.0137625000000001E-8</v>
      </c>
      <c r="BZ47" s="155">
        <v>2.140841E-6</v>
      </c>
      <c r="CA47" s="155">
        <v>4.2350450000000003E-8</v>
      </c>
      <c r="CB47" s="155">
        <v>2.7915299999999999E-10</v>
      </c>
      <c r="CC47" s="155">
        <v>6.4074076000000006E-8</v>
      </c>
      <c r="CD47" s="155">
        <v>4.0716437999999999E-8</v>
      </c>
      <c r="CE47" s="155">
        <v>1.013125E-7</v>
      </c>
      <c r="CF47" s="155">
        <v>0</v>
      </c>
      <c r="CG47" s="155">
        <v>1.7968672E-17</v>
      </c>
      <c r="CH47" s="155">
        <v>1.4712679000000001E-13</v>
      </c>
      <c r="CI47" s="155">
        <v>1.6058789000000001E-6</v>
      </c>
      <c r="CJ47" s="155">
        <v>1.6682141E-5</v>
      </c>
      <c r="CK47" s="155">
        <v>3.3109919000000001E-9</v>
      </c>
      <c r="CL47" s="155">
        <v>0</v>
      </c>
      <c r="CM47"/>
      <c r="CN47" s="243">
        <v>1.2453012E-13</v>
      </c>
      <c r="CO47" s="243">
        <v>0.91341172999999998</v>
      </c>
      <c r="CP47" s="243">
        <v>1.436604E-3</v>
      </c>
      <c r="CQ47" s="243">
        <v>1.1160059999999999E-3</v>
      </c>
      <c r="CR47" s="243">
        <v>3.1370017000000001E-11</v>
      </c>
      <c r="CS47" s="243">
        <v>3.7146590000000002E-9</v>
      </c>
      <c r="CT47" s="243">
        <v>8.9063657000000001E-5</v>
      </c>
      <c r="CU47" s="243">
        <v>1.6227143E-3</v>
      </c>
      <c r="CV47" s="243">
        <v>7.5079798000000003E-9</v>
      </c>
      <c r="CW47" s="243">
        <v>1.4895344E-5</v>
      </c>
      <c r="CX47"/>
      <c r="CY47" s="158"/>
      <c r="CZ47" s="267"/>
      <c r="DA47"/>
      <c r="DB47" s="212"/>
      <c r="DC47" s="48"/>
      <c r="DD47" s="48"/>
      <c r="DE47" s="48"/>
      <c r="DF47" s="48"/>
      <c r="DG47" s="48"/>
      <c r="DH47" s="48"/>
      <c r="DI47" s="48"/>
      <c r="DJ47" s="48"/>
      <c r="DK47" s="48"/>
      <c r="DL47" s="48"/>
    </row>
    <row r="48" spans="1:116" ht="14.4">
      <c r="B48" s="188"/>
      <c r="C48" s="151"/>
      <c r="D48" s="149" t="s">
        <v>1203</v>
      </c>
      <c r="E48" s="150"/>
      <c r="F48"/>
      <c r="G48"/>
      <c r="H48"/>
      <c r="I48"/>
      <c r="J48"/>
      <c r="K48"/>
      <c r="L48"/>
      <c r="M48"/>
      <c r="N48" s="174"/>
      <c r="O48"/>
      <c r="P48" s="53"/>
      <c r="Q48" s="53"/>
      <c r="R48" s="53"/>
      <c r="S48"/>
      <c r="T48" s="53"/>
      <c r="U48"/>
      <c r="V48"/>
      <c r="W48"/>
      <c r="X48"/>
      <c r="Y48"/>
      <c r="Z48" s="53"/>
      <c r="AA48" s="53"/>
      <c r="AB48" s="53"/>
      <c r="AC48"/>
      <c r="AD48"/>
      <c r="AE48"/>
      <c r="AF48"/>
      <c r="AG48"/>
      <c r="AH48"/>
      <c r="AI48"/>
      <c r="AJ48"/>
      <c r="AK48"/>
      <c r="AL48"/>
      <c r="AM48"/>
      <c r="AN48"/>
      <c r="AO48"/>
      <c r="AP48"/>
      <c r="AQ48"/>
      <c r="AR48"/>
      <c r="AS48"/>
      <c r="AT48"/>
      <c r="AU48"/>
      <c r="AX48" s="19"/>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s="117"/>
      <c r="CQ48"/>
      <c r="CR48"/>
      <c r="CS48"/>
      <c r="CT48"/>
      <c r="CU48"/>
      <c r="CV48"/>
      <c r="CW48"/>
      <c r="CX48"/>
      <c r="CY48" s="53"/>
      <c r="CZ48" s="269"/>
      <c r="DA48"/>
      <c r="DB48"/>
      <c r="DC48" s="112"/>
      <c r="DD48" s="112"/>
      <c r="DE48"/>
      <c r="DF48"/>
      <c r="DG48"/>
      <c r="DH48"/>
      <c r="DI48"/>
      <c r="DJ48"/>
      <c r="DK48"/>
      <c r="DL48"/>
    </row>
    <row r="49" spans="1:116" ht="14.4">
      <c r="A49" t="s">
        <v>472</v>
      </c>
      <c r="B49" s="188" t="s">
        <v>310</v>
      </c>
      <c r="C49" s="151" t="str">
        <f t="shared" si="0"/>
        <v>A.020.01.101</v>
      </c>
      <c r="D49" s="54" t="s">
        <v>1203</v>
      </c>
      <c r="E49" s="150" t="s">
        <v>352</v>
      </c>
      <c r="F49" s="153" t="str">
        <f t="shared" si="1"/>
        <v>Alumina</v>
      </c>
      <c r="G49" s="154">
        <f t="shared" si="2"/>
        <v>1.91</v>
      </c>
      <c r="H49"/>
      <c r="I49"/>
      <c r="J49" s="227">
        <f t="shared" si="3"/>
        <v>0.2939954857764</v>
      </c>
      <c r="K49"/>
      <c r="L49" s="280">
        <f t="shared" si="4"/>
        <v>6.4235206399999994E-5</v>
      </c>
      <c r="M49" s="280">
        <f t="shared" si="5"/>
        <v>7.4312505700000007E-3</v>
      </c>
      <c r="N49" s="281">
        <f t="shared" si="6"/>
        <v>0</v>
      </c>
      <c r="O49" s="280">
        <v>0.28649999999999998</v>
      </c>
      <c r="P49" s="219">
        <v>7.4159100000000004E-3</v>
      </c>
      <c r="Q49" s="219">
        <v>0</v>
      </c>
      <c r="R49" s="219">
        <v>0</v>
      </c>
      <c r="S49" s="219">
        <v>0</v>
      </c>
      <c r="T49" s="286">
        <v>2.2311104000000002E-6</v>
      </c>
      <c r="U49" s="286">
        <v>6.2004095999999994E-5</v>
      </c>
      <c r="V49" s="286">
        <v>1.5340570000000001E-5</v>
      </c>
      <c r="W49" s="219">
        <v>0</v>
      </c>
      <c r="X49" s="219">
        <v>0</v>
      </c>
      <c r="Y49" s="219">
        <v>0</v>
      </c>
      <c r="Z49" s="219">
        <v>0</v>
      </c>
      <c r="AA49" s="219">
        <v>0</v>
      </c>
      <c r="AB49" s="219">
        <v>0</v>
      </c>
      <c r="AC49"/>
      <c r="AD49" s="227">
        <f t="shared" si="7"/>
        <v>0.28649999999999998</v>
      </c>
      <c r="AE49" s="227">
        <f t="shared" si="8"/>
        <v>7.4954857764000004E-3</v>
      </c>
      <c r="AF49" s="227">
        <f t="shared" si="9"/>
        <v>7.4312505700000007E-3</v>
      </c>
      <c r="AG49" s="227">
        <f t="shared" si="10"/>
        <v>7.4312505700000007E-3</v>
      </c>
      <c r="AH49" s="227">
        <f t="shared" si="11"/>
        <v>0</v>
      </c>
      <c r="AI49"/>
      <c r="AJ49">
        <v>0</v>
      </c>
      <c r="AK49" s="155">
        <v>0</v>
      </c>
      <c r="AL49" s="155">
        <v>0</v>
      </c>
      <c r="AM49" s="155">
        <v>0</v>
      </c>
      <c r="AN49" s="155">
        <v>0</v>
      </c>
      <c r="AO49" s="155">
        <v>0</v>
      </c>
      <c r="AP49" s="155">
        <v>0</v>
      </c>
      <c r="AQ49"/>
      <c r="AR49" s="156">
        <v>3.3335377999999999E-2</v>
      </c>
      <c r="AS49" s="156">
        <v>3.1846816999999999E-2</v>
      </c>
      <c r="AT49" s="156">
        <v>1.4885607999999999E-3</v>
      </c>
      <c r="AU49" s="156">
        <v>0</v>
      </c>
      <c r="AV49" s="282">
        <f t="shared" si="12"/>
        <v>1.9092816000000003E-6</v>
      </c>
      <c r="AW49" s="282">
        <f t="shared" si="13"/>
        <v>5.5050325149999997E-9</v>
      </c>
      <c r="AX49" s="283">
        <f t="shared" si="14"/>
        <v>0</v>
      </c>
      <c r="AY49" s="157">
        <v>1.7724800000000001E-6</v>
      </c>
      <c r="AZ49" s="157">
        <v>5.3480000000000001E-9</v>
      </c>
      <c r="BA49" s="157">
        <v>1.46115E-13</v>
      </c>
      <c r="BB49" s="157">
        <v>0</v>
      </c>
      <c r="BC49" s="157">
        <v>0</v>
      </c>
      <c r="BD49" s="157">
        <v>0</v>
      </c>
      <c r="BE49" s="157">
        <v>1.3468000000000001E-7</v>
      </c>
      <c r="BF49" s="157">
        <v>0</v>
      </c>
      <c r="BG49" s="157">
        <v>1.5688000000000001E-10</v>
      </c>
      <c r="BH49" s="157">
        <v>0</v>
      </c>
      <c r="BI49" s="157">
        <v>0</v>
      </c>
      <c r="BJ49" s="157">
        <v>3.8079999999999998E-33</v>
      </c>
      <c r="BK49" s="157">
        <v>5.536E-15</v>
      </c>
      <c r="BL49" s="157">
        <v>8.6400000000000004E-16</v>
      </c>
      <c r="BM49" s="157">
        <v>7.3599999999999997E-11</v>
      </c>
      <c r="BN49" s="157">
        <v>2.048E-9</v>
      </c>
      <c r="BO49" s="157">
        <v>0</v>
      </c>
      <c r="BP49" s="157">
        <v>0</v>
      </c>
      <c r="BQ49" s="157">
        <v>0</v>
      </c>
      <c r="BR49" s="157">
        <v>0</v>
      </c>
      <c r="BS49" s="157">
        <v>0</v>
      </c>
      <c r="BT49" s="157">
        <v>0</v>
      </c>
      <c r="BU49"/>
      <c r="BV49" s="155">
        <v>5.5344406999999997E-5</v>
      </c>
      <c r="BW49" s="155">
        <v>1.0815780999999999E-6</v>
      </c>
      <c r="BX49" s="155">
        <v>5.3255867999999999E-5</v>
      </c>
      <c r="BY49" s="155">
        <v>1.7969465E-9</v>
      </c>
      <c r="BZ49" s="155">
        <v>8.9093308999999998E-7</v>
      </c>
      <c r="CA49" s="155">
        <v>0</v>
      </c>
      <c r="CB49" s="155">
        <v>0</v>
      </c>
      <c r="CC49" s="155">
        <v>0</v>
      </c>
      <c r="CD49" s="155">
        <v>2.9939931000000001E-9</v>
      </c>
      <c r="CE49" s="155">
        <v>4.1028471000000003E-8</v>
      </c>
      <c r="CF49" s="155">
        <v>0</v>
      </c>
      <c r="CG49" s="155">
        <v>0</v>
      </c>
      <c r="CH49" s="155">
        <v>0</v>
      </c>
      <c r="CI49" s="155">
        <v>7.0208651999999998E-8</v>
      </c>
      <c r="CJ49" s="155">
        <v>0</v>
      </c>
      <c r="CK49" s="155">
        <v>0</v>
      </c>
      <c r="CL49" s="155">
        <v>0</v>
      </c>
      <c r="CM49"/>
      <c r="CN49" s="284">
        <v>0</v>
      </c>
      <c r="CO49" s="284">
        <v>1.91</v>
      </c>
      <c r="CP49" s="285">
        <v>0</v>
      </c>
      <c r="CQ49" s="284">
        <v>7.3999999999999999E-4</v>
      </c>
      <c r="CR49" s="284">
        <v>1.9199999999999999E-11</v>
      </c>
      <c r="CS49" s="284">
        <v>2.272E-9</v>
      </c>
      <c r="CT49" s="284">
        <v>4.5222214E-5</v>
      </c>
      <c r="CU49" s="284">
        <v>3.5360000000000001E-3</v>
      </c>
      <c r="CV49" s="284">
        <v>0</v>
      </c>
      <c r="CW49" s="284">
        <v>0</v>
      </c>
      <c r="CX49"/>
      <c r="CY49" s="158"/>
      <c r="CZ49" s="271" t="s">
        <v>2122</v>
      </c>
      <c r="DA49"/>
      <c r="DB49"/>
      <c r="DC49" s="112"/>
      <c r="DD49" s="112"/>
      <c r="DE49"/>
      <c r="DF49"/>
      <c r="DG49"/>
      <c r="DH49"/>
      <c r="DI49"/>
      <c r="DJ49"/>
      <c r="DK49"/>
      <c r="DL49"/>
    </row>
    <row r="50" spans="1:116" ht="14.4">
      <c r="A50" t="s">
        <v>473</v>
      </c>
      <c r="B50" s="188" t="s">
        <v>310</v>
      </c>
      <c r="C50" s="151" t="str">
        <f t="shared" si="0"/>
        <v>A.020.01.103</v>
      </c>
      <c r="D50" s="54" t="s">
        <v>1203</v>
      </c>
      <c r="E50" s="150" t="s">
        <v>352</v>
      </c>
      <c r="F50" s="153" t="str">
        <f t="shared" si="1"/>
        <v>Boron Carbide</v>
      </c>
      <c r="G50" s="154">
        <f t="shared" si="2"/>
        <v>7.0272320000000006</v>
      </c>
      <c r="H50"/>
      <c r="I50"/>
      <c r="J50" s="227">
        <f t="shared" si="3"/>
        <v>1.5743110638860001</v>
      </c>
      <c r="K50"/>
      <c r="L50" s="280">
        <f t="shared" si="4"/>
        <v>0.12621757990999999</v>
      </c>
      <c r="M50" s="280">
        <f t="shared" si="5"/>
        <v>0.25802331797600003</v>
      </c>
      <c r="N50" s="281">
        <f t="shared" si="6"/>
        <v>0.135985366</v>
      </c>
      <c r="O50" s="280">
        <v>1.0540848</v>
      </c>
      <c r="P50" s="219">
        <v>0.15927951000000001</v>
      </c>
      <c r="Q50" s="219">
        <v>9.8733003999999999E-2</v>
      </c>
      <c r="R50" s="219">
        <v>8.4907497999999998E-2</v>
      </c>
      <c r="S50" s="219">
        <v>4.1187258999999997E-2</v>
      </c>
      <c r="T50" s="219">
        <v>0</v>
      </c>
      <c r="U50" s="219">
        <v>1.2282290999999999E-4</v>
      </c>
      <c r="V50" s="286">
        <v>1.0803976E-5</v>
      </c>
      <c r="W50" s="219">
        <v>5.6199519000000003E-2</v>
      </c>
      <c r="X50" s="219">
        <v>0</v>
      </c>
      <c r="Y50" s="219">
        <v>7.9785846999999993E-2</v>
      </c>
      <c r="Z50" s="219">
        <v>0</v>
      </c>
      <c r="AA50" s="219">
        <v>0</v>
      </c>
      <c r="AB50" s="219">
        <v>0</v>
      </c>
      <c r="AC50"/>
      <c r="AD50" s="227">
        <f t="shared" si="7"/>
        <v>1.0540848</v>
      </c>
      <c r="AE50" s="227">
        <f t="shared" si="8"/>
        <v>0.38424089788599997</v>
      </c>
      <c r="AF50" s="227">
        <f t="shared" si="9"/>
        <v>0.25802331797600003</v>
      </c>
      <c r="AG50" s="227">
        <f t="shared" si="10"/>
        <v>0.25802331797600003</v>
      </c>
      <c r="AH50" s="227">
        <f t="shared" si="11"/>
        <v>0.135985366</v>
      </c>
      <c r="AI50"/>
      <c r="AJ50">
        <v>48.591976000000003</v>
      </c>
      <c r="AK50" s="155">
        <v>28.726400999999999</v>
      </c>
      <c r="AL50" s="155">
        <v>11.053952000000001</v>
      </c>
      <c r="AM50" s="155">
        <v>0</v>
      </c>
      <c r="AN50" s="155">
        <v>2.1170933999999999</v>
      </c>
      <c r="AO50" s="155">
        <v>4.4824285000000001</v>
      </c>
      <c r="AP50" s="155">
        <v>2.2121005999999999</v>
      </c>
      <c r="AQ50"/>
      <c r="AR50" s="156">
        <v>0.1800129</v>
      </c>
      <c r="AS50" s="156">
        <v>0.17214934000000001</v>
      </c>
      <c r="AT50" s="156">
        <v>6.9475728000000002E-3</v>
      </c>
      <c r="AU50" s="156">
        <v>9.1598855000000004E-4</v>
      </c>
      <c r="AV50" s="282">
        <f t="shared" si="12"/>
        <v>1.03207038364E-5</v>
      </c>
      <c r="AW50" s="282">
        <f t="shared" si="13"/>
        <v>2.5693686501549997E-8</v>
      </c>
      <c r="AX50" s="283">
        <f t="shared" si="14"/>
        <v>0.12828971689999999</v>
      </c>
      <c r="AY50" s="157">
        <v>6.5899253000000001E-6</v>
      </c>
      <c r="AZ50" s="157">
        <v>1.9885905E-8</v>
      </c>
      <c r="BA50" s="157">
        <v>5.4320155000000003E-13</v>
      </c>
      <c r="BB50" s="157">
        <v>3.6447439999999999E-10</v>
      </c>
      <c r="BC50" s="157">
        <v>0</v>
      </c>
      <c r="BD50" s="157">
        <v>1.0801362E-8</v>
      </c>
      <c r="BE50" s="157">
        <v>3.7196126999999998E-6</v>
      </c>
      <c r="BF50" s="157">
        <v>1.5637406E-9</v>
      </c>
      <c r="BG50" s="157">
        <v>4.2434977000000002E-9</v>
      </c>
      <c r="BH50" s="157">
        <v>0</v>
      </c>
      <c r="BI50" s="157">
        <v>0</v>
      </c>
      <c r="BJ50" s="157">
        <v>0</v>
      </c>
      <c r="BK50" s="157">
        <v>0</v>
      </c>
      <c r="BL50" s="157">
        <v>0</v>
      </c>
      <c r="BM50" s="157">
        <v>0</v>
      </c>
      <c r="BN50" s="157">
        <v>0</v>
      </c>
      <c r="BO50" s="157">
        <v>0</v>
      </c>
      <c r="BP50" s="157">
        <v>3.9123969000000001E-3</v>
      </c>
      <c r="BQ50" s="157">
        <v>0.12437732</v>
      </c>
      <c r="BR50" s="157">
        <v>0</v>
      </c>
      <c r="BS50" s="157">
        <v>0</v>
      </c>
      <c r="BT50" s="157">
        <v>0</v>
      </c>
      <c r="BU50"/>
      <c r="BV50" s="155">
        <v>1.0793218999999999E-3</v>
      </c>
      <c r="BW50" s="155">
        <v>3.2687838E-5</v>
      </c>
      <c r="BX50" s="155">
        <v>1.9593788000000001E-4</v>
      </c>
      <c r="BY50" s="155">
        <v>7.9689419999999998E-9</v>
      </c>
      <c r="BZ50" s="155">
        <v>5.9066006000000003E-5</v>
      </c>
      <c r="CA50" s="155">
        <v>6.7483360000000004E-6</v>
      </c>
      <c r="CB50" s="155">
        <v>0</v>
      </c>
      <c r="CC50" s="155">
        <v>1.0242522000000001E-5</v>
      </c>
      <c r="CD50" s="155">
        <v>0</v>
      </c>
      <c r="CE50" s="155">
        <v>1.0172147E-7</v>
      </c>
      <c r="CF50" s="155">
        <v>0</v>
      </c>
      <c r="CG50" s="155">
        <v>0</v>
      </c>
      <c r="CH50" s="155">
        <v>0</v>
      </c>
      <c r="CI50" s="155">
        <v>1.7738476000000001E-5</v>
      </c>
      <c r="CJ50" s="155">
        <v>4.8252296999999997E-5</v>
      </c>
      <c r="CK50" s="155">
        <v>7.0853884999999995E-4</v>
      </c>
      <c r="CL50" s="155">
        <v>0</v>
      </c>
      <c r="CM50"/>
      <c r="CN50" s="284">
        <v>0</v>
      </c>
      <c r="CO50" s="284">
        <v>6.9726707000000001</v>
      </c>
      <c r="CP50" s="285">
        <v>0.28453743999999997</v>
      </c>
      <c r="CQ50" s="284">
        <v>2.3912279000000002E-2</v>
      </c>
      <c r="CR50" s="284">
        <v>0</v>
      </c>
      <c r="CS50" s="284">
        <v>0</v>
      </c>
      <c r="CT50" s="284">
        <v>1.1110387E-3</v>
      </c>
      <c r="CU50" s="284">
        <v>0</v>
      </c>
      <c r="CV50" s="284">
        <v>0</v>
      </c>
      <c r="CW50" s="284">
        <v>2.3732125000000001E-3</v>
      </c>
      <c r="CX50"/>
      <c r="CY50" s="158"/>
      <c r="CZ50" s="271" t="s">
        <v>2123</v>
      </c>
      <c r="DA50"/>
      <c r="DB50"/>
      <c r="DC50" s="112"/>
      <c r="DD50" s="112"/>
      <c r="DE50"/>
      <c r="DF50"/>
      <c r="DG50"/>
      <c r="DH50"/>
      <c r="DI50"/>
      <c r="DJ50"/>
      <c r="DK50"/>
      <c r="DL50"/>
    </row>
    <row r="51" spans="1:116" ht="14.4">
      <c r="A51" t="s">
        <v>474</v>
      </c>
      <c r="B51" s="188" t="s">
        <v>310</v>
      </c>
      <c r="C51" s="151" t="str">
        <f t="shared" si="0"/>
        <v>A.020.01.104</v>
      </c>
      <c r="D51" s="54" t="s">
        <v>1203</v>
      </c>
      <c r="E51" s="150" t="s">
        <v>352</v>
      </c>
      <c r="F51" s="153" t="str">
        <f t="shared" si="1"/>
        <v>Germanium</v>
      </c>
      <c r="G51" s="154">
        <f t="shared" si="2"/>
        <v>842.69666666666672</v>
      </c>
      <c r="H51"/>
      <c r="I51"/>
      <c r="J51" s="227">
        <f t="shared" si="3"/>
        <v>1167.1996147709001</v>
      </c>
      <c r="K51"/>
      <c r="L51" s="280">
        <f t="shared" si="4"/>
        <v>10.354654651000001</v>
      </c>
      <c r="M51" s="280">
        <f t="shared" si="5"/>
        <v>33.365621589900002</v>
      </c>
      <c r="N51" s="281">
        <f t="shared" si="6"/>
        <v>997.07483852999997</v>
      </c>
      <c r="O51" s="280">
        <v>126.4045</v>
      </c>
      <c r="P51" s="219">
        <v>23.621686</v>
      </c>
      <c r="Q51" s="219">
        <v>8.4213652000000003</v>
      </c>
      <c r="R51" s="219">
        <v>7.9165896</v>
      </c>
      <c r="S51" s="219">
        <v>2.2094760999999998</v>
      </c>
      <c r="T51" s="219">
        <v>7.0536101000000004E-2</v>
      </c>
      <c r="U51" s="219">
        <v>0.15805284999999999</v>
      </c>
      <c r="V51" s="219">
        <v>1.3202516</v>
      </c>
      <c r="W51" s="219">
        <v>996.43940999999995</v>
      </c>
      <c r="X51" s="219">
        <v>0</v>
      </c>
      <c r="Y51" s="219">
        <v>0.63542852999999999</v>
      </c>
      <c r="Z51" s="219">
        <v>2.3187898999999998E-3</v>
      </c>
      <c r="AA51" s="219">
        <v>0</v>
      </c>
      <c r="AB51" s="219">
        <v>0</v>
      </c>
      <c r="AC51"/>
      <c r="AD51" s="227">
        <f t="shared" si="7"/>
        <v>126.4045</v>
      </c>
      <c r="AE51" s="227">
        <f t="shared" si="8"/>
        <v>43.717957451000004</v>
      </c>
      <c r="AF51" s="227">
        <f t="shared" si="9"/>
        <v>33.3633028</v>
      </c>
      <c r="AG51" s="227">
        <f t="shared" si="10"/>
        <v>33.365621589899995</v>
      </c>
      <c r="AH51" s="227">
        <f t="shared" si="11"/>
        <v>997.07483852999997</v>
      </c>
      <c r="AI51"/>
      <c r="AJ51">
        <v>11118.535</v>
      </c>
      <c r="AK51" s="155">
        <v>11003.554</v>
      </c>
      <c r="AL51" s="155">
        <v>78.935220999999999</v>
      </c>
      <c r="AM51" s="155">
        <v>0</v>
      </c>
      <c r="AN51" s="155">
        <v>0</v>
      </c>
      <c r="AO51" s="155">
        <v>19.243037000000001</v>
      </c>
      <c r="AP51" s="155">
        <v>16.803412999999999</v>
      </c>
      <c r="AQ51"/>
      <c r="AR51" s="156">
        <v>22.881437999999999</v>
      </c>
      <c r="AS51" s="156">
        <v>20.78538</v>
      </c>
      <c r="AT51" s="156">
        <v>0.78626892999999998</v>
      </c>
      <c r="AU51" s="156">
        <v>1.3097893</v>
      </c>
      <c r="AV51" s="282">
        <f t="shared" si="12"/>
        <v>1.2461259101340003E-3</v>
      </c>
      <c r="AW51" s="282">
        <f t="shared" si="13"/>
        <v>2.9077992977736005E-6</v>
      </c>
      <c r="AX51" s="283">
        <f t="shared" si="14"/>
        <v>183.44387999999998</v>
      </c>
      <c r="AY51" s="157">
        <v>7.8202252000000004E-4</v>
      </c>
      <c r="AZ51" s="157">
        <v>2.3595507000000001E-6</v>
      </c>
      <c r="BA51" s="157">
        <v>6.4466296000000005E-11</v>
      </c>
      <c r="BB51" s="157">
        <v>0</v>
      </c>
      <c r="BC51" s="157">
        <v>0</v>
      </c>
      <c r="BD51" s="157">
        <v>2.1214390999999999E-7</v>
      </c>
      <c r="BE51" s="157">
        <v>4.6364973000000002E-4</v>
      </c>
      <c r="BF51" s="157">
        <v>4.8379159E-8</v>
      </c>
      <c r="BG51" s="157">
        <v>4.9970539000000003E-7</v>
      </c>
      <c r="BH51" s="157">
        <v>0</v>
      </c>
      <c r="BI51" s="157">
        <v>0</v>
      </c>
      <c r="BJ51" s="157">
        <v>9.0055706E-11</v>
      </c>
      <c r="BK51" s="157">
        <v>7.9337888E-12</v>
      </c>
      <c r="BL51" s="157">
        <v>1.5929827999999999E-12</v>
      </c>
      <c r="BM51" s="157">
        <v>1.2696944E-8</v>
      </c>
      <c r="BN51" s="157">
        <v>2.2881927999999999E-7</v>
      </c>
      <c r="BO51" s="157">
        <v>0</v>
      </c>
      <c r="BP51" s="157">
        <v>73.408339999999995</v>
      </c>
      <c r="BQ51" s="157">
        <v>110.03554</v>
      </c>
      <c r="BR51" s="157">
        <v>0</v>
      </c>
      <c r="BS51" s="157">
        <v>0</v>
      </c>
      <c r="BT51" s="157">
        <v>0</v>
      </c>
      <c r="BU51"/>
      <c r="BV51" s="155">
        <v>4.7432620000000002E-2</v>
      </c>
      <c r="BW51" s="155">
        <v>3.4451198999999998E-3</v>
      </c>
      <c r="BX51" s="155">
        <v>2.3496619E-2</v>
      </c>
      <c r="BY51" s="155">
        <v>1.5845280000000001E-4</v>
      </c>
      <c r="BZ51" s="155">
        <v>4.815522E-3</v>
      </c>
      <c r="CA51" s="155">
        <v>0</v>
      </c>
      <c r="CB51" s="155">
        <v>0</v>
      </c>
      <c r="CC51" s="155">
        <v>0</v>
      </c>
      <c r="CD51" s="155">
        <v>1.0374818E-4</v>
      </c>
      <c r="CE51" s="155">
        <v>1.6144383000000001E-4</v>
      </c>
      <c r="CF51" s="155">
        <v>0</v>
      </c>
      <c r="CG51" s="155">
        <v>0</v>
      </c>
      <c r="CH51" s="155">
        <v>0</v>
      </c>
      <c r="CI51" s="155">
        <v>1.7369327000000001E-3</v>
      </c>
      <c r="CJ51" s="155">
        <v>1.3514007E-2</v>
      </c>
      <c r="CK51" s="155">
        <v>7.7371998999999999E-7</v>
      </c>
      <c r="CL51" s="155">
        <v>0</v>
      </c>
      <c r="CM51"/>
      <c r="CN51" s="284">
        <v>0</v>
      </c>
      <c r="CO51" s="284">
        <v>842.69668000000001</v>
      </c>
      <c r="CP51" s="285">
        <v>0</v>
      </c>
      <c r="CQ51" s="284">
        <v>2.3571008999999998</v>
      </c>
      <c r="CR51" s="284">
        <v>4.2222256000000001E-8</v>
      </c>
      <c r="CS51" s="284">
        <v>5.0779152000000002E-6</v>
      </c>
      <c r="CT51" s="284">
        <v>0.19914418</v>
      </c>
      <c r="CU51" s="284">
        <v>6.6485500000000002</v>
      </c>
      <c r="CV51" s="284">
        <v>0</v>
      </c>
      <c r="CW51" s="284">
        <v>0</v>
      </c>
      <c r="CX51"/>
      <c r="CY51" s="158"/>
      <c r="CZ51" s="271" t="s">
        <v>2124</v>
      </c>
      <c r="DA51"/>
      <c r="DB51"/>
      <c r="DC51" s="112"/>
      <c r="DD51" s="112"/>
      <c r="DE51"/>
      <c r="DF51"/>
      <c r="DG51"/>
      <c r="DH51"/>
      <c r="DI51"/>
      <c r="DJ51"/>
      <c r="DK51"/>
      <c r="DL51"/>
    </row>
    <row r="52" spans="1:116" ht="14.4">
      <c r="A52" t="s">
        <v>475</v>
      </c>
      <c r="B52" s="188" t="s">
        <v>310</v>
      </c>
      <c r="C52" s="151" t="str">
        <f t="shared" si="0"/>
        <v>A.020.01.105</v>
      </c>
      <c r="D52" s="54" t="s">
        <v>1203</v>
      </c>
      <c r="E52" s="150" t="s">
        <v>352</v>
      </c>
      <c r="F52" s="153" t="str">
        <f t="shared" si="1"/>
        <v>Glaze (in addition to Porcelain and Stoneware)</v>
      </c>
      <c r="G52" s="154">
        <f t="shared" si="2"/>
        <v>3.6698356666666668E-2</v>
      </c>
      <c r="H52"/>
      <c r="I52"/>
      <c r="J52" s="227">
        <f t="shared" si="3"/>
        <v>1.8981762571662288</v>
      </c>
      <c r="K52"/>
      <c r="L52" s="280">
        <f t="shared" si="4"/>
        <v>1.8863464673585999</v>
      </c>
      <c r="M52" s="280">
        <f t="shared" si="5"/>
        <v>5.7923880919399998E-3</v>
      </c>
      <c r="N52" s="281">
        <f t="shared" si="6"/>
        <v>5.3264821568901357E-4</v>
      </c>
      <c r="O52" s="280">
        <v>5.5047535E-3</v>
      </c>
      <c r="P52" s="286">
        <v>3.7190884000000001E-4</v>
      </c>
      <c r="Q52" s="286">
        <v>5.3464569999999996E-4</v>
      </c>
      <c r="R52" s="286">
        <v>1.8832971999999999</v>
      </c>
      <c r="S52" s="286">
        <v>7.1977550999999999E-5</v>
      </c>
      <c r="T52" s="286">
        <v>7.1846076000000003E-6</v>
      </c>
      <c r="U52" s="219">
        <v>2.9701051999999999E-3</v>
      </c>
      <c r="V52" s="219">
        <v>4.8850563000000001E-3</v>
      </c>
      <c r="W52" s="286">
        <v>2.3262384999999998E-5</v>
      </c>
      <c r="X52" s="286">
        <v>4.5243825999999998E-7</v>
      </c>
      <c r="Y52" s="219">
        <v>5.0938454E-4</v>
      </c>
      <c r="Z52" s="286">
        <v>3.2481368000000002E-7</v>
      </c>
      <c r="AA52" s="286">
        <v>1.2906812999999999E-9</v>
      </c>
      <c r="AB52" s="286">
        <v>7.7135214999999997E-15</v>
      </c>
      <c r="AC52"/>
      <c r="AD52" s="227">
        <f t="shared" si="7"/>
        <v>5.5047535E-3</v>
      </c>
      <c r="AE52" s="227">
        <f t="shared" si="8"/>
        <v>1.8921380781985999</v>
      </c>
      <c r="AF52" s="227">
        <f t="shared" si="9"/>
        <v>5.7916121306812998E-3</v>
      </c>
      <c r="AG52" s="227">
        <f t="shared" si="10"/>
        <v>5.7923880919400006E-3</v>
      </c>
      <c r="AH52" s="227">
        <f t="shared" si="11"/>
        <v>5.3264692500771356E-4</v>
      </c>
      <c r="AI52"/>
      <c r="AJ52">
        <v>1.4332387</v>
      </c>
      <c r="AK52" s="155">
        <v>1.3141621999999999</v>
      </c>
      <c r="AL52" s="155">
        <v>6.8805459999999999E-2</v>
      </c>
      <c r="AM52" s="155">
        <v>0</v>
      </c>
      <c r="AN52" s="155">
        <v>1.0739357999999999E-2</v>
      </c>
      <c r="AO52" s="155">
        <v>2.585001E-2</v>
      </c>
      <c r="AP52" s="155">
        <v>1.3681667E-2</v>
      </c>
      <c r="AQ52"/>
      <c r="AR52" s="156">
        <v>3.1046506999999998E-3</v>
      </c>
      <c r="AS52" s="156">
        <v>1.199159E-3</v>
      </c>
      <c r="AT52" s="156">
        <v>1.8175341E-3</v>
      </c>
      <c r="AU52" s="156">
        <v>8.7957644999999996E-5</v>
      </c>
      <c r="AV52" s="282">
        <f t="shared" si="12"/>
        <v>7.1892023227184715E-8</v>
      </c>
      <c r="AW52" s="282">
        <f t="shared" si="13"/>
        <v>6.7216497650275992E-9</v>
      </c>
      <c r="AX52" s="283">
        <f t="shared" si="14"/>
        <v>1.2318998002799999E-2</v>
      </c>
      <c r="AY52" s="157">
        <v>3.4056081E-8</v>
      </c>
      <c r="AZ52" s="157">
        <v>1.0275542E-10</v>
      </c>
      <c r="BA52" s="157">
        <v>2.8074248000000001E-15</v>
      </c>
      <c r="BB52" s="157">
        <v>1.0898446999999999E-15</v>
      </c>
      <c r="BC52" s="157">
        <v>0</v>
      </c>
      <c r="BD52" s="157">
        <v>2.8526510000000001E-8</v>
      </c>
      <c r="BE52" s="157">
        <v>7.8769961000000004E-9</v>
      </c>
      <c r="BF52" s="157">
        <v>6.5273061000000003E-9</v>
      </c>
      <c r="BG52" s="157">
        <v>7.8702558E-12</v>
      </c>
      <c r="BH52" s="157">
        <v>1.7940178999999999E-15</v>
      </c>
      <c r="BI52" s="157">
        <v>1.8488802E-19</v>
      </c>
      <c r="BJ52" s="157">
        <v>8.0783200000000003E-11</v>
      </c>
      <c r="BK52" s="157">
        <v>1.8001166999999999E-12</v>
      </c>
      <c r="BL52" s="157">
        <v>1.1300709E-12</v>
      </c>
      <c r="BM52" s="157">
        <v>9.9173733999999997E-13</v>
      </c>
      <c r="BN52" s="157">
        <v>1.4314433E-9</v>
      </c>
      <c r="BO52" s="157">
        <v>1.0420582000000001E-23</v>
      </c>
      <c r="BP52" s="157">
        <v>2.1500028000000002E-6</v>
      </c>
      <c r="BQ52" s="157">
        <v>1.2316848E-2</v>
      </c>
      <c r="BR52" s="157">
        <v>0</v>
      </c>
      <c r="BS52" s="157">
        <v>0</v>
      </c>
      <c r="BT52" s="157">
        <v>0</v>
      </c>
      <c r="BU52"/>
      <c r="BV52" s="155">
        <v>3.6542767000000002E-4</v>
      </c>
      <c r="BW52" s="155">
        <v>5.427124E-8</v>
      </c>
      <c r="BX52" s="155">
        <v>1.0232476000000001E-6</v>
      </c>
      <c r="BY52" s="155">
        <v>5.7247816E-7</v>
      </c>
      <c r="BZ52" s="155">
        <v>1.0870383999999999E-7</v>
      </c>
      <c r="CA52" s="155">
        <v>2.2429180999999999E-11</v>
      </c>
      <c r="CB52" s="155">
        <v>3.5799767000000002E-13</v>
      </c>
      <c r="CC52" s="155">
        <v>3.3780033999999999E-11</v>
      </c>
      <c r="CD52" s="155">
        <v>9.9919915E-9</v>
      </c>
      <c r="CE52" s="155">
        <v>1.9675387999999999E-6</v>
      </c>
      <c r="CF52" s="155">
        <v>0</v>
      </c>
      <c r="CG52" s="155">
        <v>2.3043789000000001E-20</v>
      </c>
      <c r="CH52" s="155">
        <v>1.8868163999999999E-16</v>
      </c>
      <c r="CI52" s="155">
        <v>3.6000601000000002E-4</v>
      </c>
      <c r="CJ52" s="155">
        <v>1.6853666999999999E-6</v>
      </c>
      <c r="CK52" s="155">
        <v>4.2566469999999999E-12</v>
      </c>
      <c r="CL52" s="155">
        <v>0</v>
      </c>
      <c r="CM52"/>
      <c r="CN52" s="284">
        <v>1.5970271999999999E-16</v>
      </c>
      <c r="CO52" s="284">
        <v>3.6698359E-2</v>
      </c>
      <c r="CP52" s="285">
        <v>0.37497805000000001</v>
      </c>
      <c r="CQ52" s="284">
        <v>3.7136696000000002E-5</v>
      </c>
      <c r="CR52" s="284">
        <v>1.7187344E-12</v>
      </c>
      <c r="CS52" s="284">
        <v>6.0842779000000002E-10</v>
      </c>
      <c r="CT52" s="284">
        <v>4.0493628000000003E-6</v>
      </c>
      <c r="CU52" s="284">
        <v>1.2467687999999999</v>
      </c>
      <c r="CV52" s="284">
        <v>1.2029803E-9</v>
      </c>
      <c r="CW52" s="284">
        <v>7.8900658999999993E-9</v>
      </c>
      <c r="CX52"/>
      <c r="CY52" s="158"/>
      <c r="CZ52" s="271" t="s">
        <v>2125</v>
      </c>
      <c r="DA52"/>
      <c r="DB52"/>
      <c r="DC52" s="112"/>
      <c r="DD52" s="112"/>
      <c r="DE52"/>
      <c r="DF52"/>
      <c r="DG52"/>
      <c r="DH52"/>
      <c r="DI52"/>
      <c r="DJ52"/>
      <c r="DK52"/>
      <c r="DL52"/>
    </row>
    <row r="53" spans="1:116" ht="14.4">
      <c r="A53" t="s">
        <v>476</v>
      </c>
      <c r="B53" s="188" t="s">
        <v>310</v>
      </c>
      <c r="C53" s="151" t="str">
        <f t="shared" si="0"/>
        <v>A.020.01.106</v>
      </c>
      <c r="D53" s="54" t="s">
        <v>1203</v>
      </c>
      <c r="E53" s="150" t="s">
        <v>352</v>
      </c>
      <c r="F53" s="153" t="str">
        <f t="shared" si="1"/>
        <v>Porcelain</v>
      </c>
      <c r="G53" s="154">
        <f t="shared" si="2"/>
        <v>0.41970260000000004</v>
      </c>
      <c r="H53"/>
      <c r="I53"/>
      <c r="J53" s="227">
        <f t="shared" si="3"/>
        <v>8.9041155049726761E-2</v>
      </c>
      <c r="K53"/>
      <c r="L53" s="280">
        <f t="shared" si="4"/>
        <v>8.8616123040000001E-3</v>
      </c>
      <c r="M53" s="280">
        <f t="shared" si="5"/>
        <v>1.4348357681200002E-2</v>
      </c>
      <c r="N53" s="281">
        <f t="shared" si="6"/>
        <v>2.8757950645267611E-3</v>
      </c>
      <c r="O53" s="280">
        <v>6.295539E-2</v>
      </c>
      <c r="P53" s="286">
        <v>4.7619723000000003E-3</v>
      </c>
      <c r="Q53" s="286">
        <v>9.0729862000000008E-3</v>
      </c>
      <c r="R53" s="286">
        <v>8.1272271000000004E-3</v>
      </c>
      <c r="S53" s="219">
        <v>5.8994232999999997E-4</v>
      </c>
      <c r="T53" s="286">
        <v>4.2733964000000003E-5</v>
      </c>
      <c r="U53" s="219">
        <v>1.0170891000000001E-4</v>
      </c>
      <c r="V53" s="219">
        <v>2.7935296999999999E-4</v>
      </c>
      <c r="W53" s="219">
        <v>1.0509992E-4</v>
      </c>
      <c r="X53" s="219">
        <v>2.2621912999999999E-4</v>
      </c>
      <c r="Y53" s="219">
        <v>2.7700498E-3</v>
      </c>
      <c r="Z53" s="286">
        <v>7.8270811999999996E-6</v>
      </c>
      <c r="AA53" s="286">
        <v>6.4534067000000003E-7</v>
      </c>
      <c r="AB53" s="286">
        <v>3.8567608000000003E-12</v>
      </c>
      <c r="AC53"/>
      <c r="AD53" s="227">
        <f t="shared" si="7"/>
        <v>6.295539E-2</v>
      </c>
      <c r="AE53" s="227">
        <f t="shared" si="8"/>
        <v>2.2975923774000005E-2</v>
      </c>
      <c r="AF53" s="227">
        <f t="shared" si="9"/>
        <v>1.4114956810670001E-2</v>
      </c>
      <c r="AG53" s="227">
        <f t="shared" si="10"/>
        <v>1.4348357681200002E-2</v>
      </c>
      <c r="AH53" s="227">
        <f t="shared" si="11"/>
        <v>2.875149723856761E-3</v>
      </c>
      <c r="AI53"/>
      <c r="AJ53">
        <v>7.2599514000000003</v>
      </c>
      <c r="AK53" s="155">
        <v>7.1355206000000004</v>
      </c>
      <c r="AL53" s="155">
        <v>7.6106637000000005E-2</v>
      </c>
      <c r="AM53" s="155">
        <v>0</v>
      </c>
      <c r="AN53" s="155">
        <v>9.9659751999999994E-3</v>
      </c>
      <c r="AO53" s="155">
        <v>2.3530867E-2</v>
      </c>
      <c r="AP53" s="155">
        <v>1.4827286E-2</v>
      </c>
      <c r="AQ53"/>
      <c r="AR53" s="156">
        <v>1.0005477E-2</v>
      </c>
      <c r="AS53" s="156">
        <v>9.0983109E-3</v>
      </c>
      <c r="AT53" s="156">
        <v>3.9796158000000002E-4</v>
      </c>
      <c r="AU53" s="156">
        <v>5.0920464000000002E-4</v>
      </c>
      <c r="AV53" s="282">
        <f t="shared" si="12"/>
        <v>5.454622844508301E-7</v>
      </c>
      <c r="AW53" s="282">
        <f t="shared" si="13"/>
        <v>1.4717514398416212E-9</v>
      </c>
      <c r="AX53" s="283">
        <f t="shared" si="14"/>
        <v>7.1317175952000003E-2</v>
      </c>
      <c r="AY53" s="157">
        <v>3.8948725999999999E-7</v>
      </c>
      <c r="AZ53" s="157">
        <v>1.1751769999999999E-9</v>
      </c>
      <c r="BA53" s="157">
        <v>3.2107513000000001E-14</v>
      </c>
      <c r="BB53" s="157">
        <v>5.4492233000000004E-13</v>
      </c>
      <c r="BC53" s="157">
        <v>0</v>
      </c>
      <c r="BD53" s="157">
        <v>8.6598273E-10</v>
      </c>
      <c r="BE53" s="157">
        <v>1.5218338000000001E-7</v>
      </c>
      <c r="BF53" s="157">
        <v>1.2925732000000001E-10</v>
      </c>
      <c r="BG53" s="157">
        <v>1.6694408E-10</v>
      </c>
      <c r="BH53" s="157">
        <v>7.1938924000000002E-15</v>
      </c>
      <c r="BI53" s="157">
        <v>9.2444011000000004E-17</v>
      </c>
      <c r="BJ53" s="157">
        <v>3.9973254E-14</v>
      </c>
      <c r="BK53" s="157">
        <v>2.4225105999999999E-13</v>
      </c>
      <c r="BL53" s="157">
        <v>5.1421672999999999E-14</v>
      </c>
      <c r="BM53" s="157">
        <v>6.6950985000000004E-12</v>
      </c>
      <c r="BN53" s="157">
        <v>2.9184217000000001E-9</v>
      </c>
      <c r="BO53" s="157">
        <v>5.2102911999999998E-21</v>
      </c>
      <c r="BP53" s="157">
        <v>8.8069519999999992E-6</v>
      </c>
      <c r="BQ53" s="157">
        <v>7.1308368999999996E-2</v>
      </c>
      <c r="BR53" s="157">
        <v>0</v>
      </c>
      <c r="BS53" s="157">
        <v>0</v>
      </c>
      <c r="BT53" s="157">
        <v>0</v>
      </c>
      <c r="BU53"/>
      <c r="BV53" s="155">
        <v>2.6075179E-5</v>
      </c>
      <c r="BW53" s="155">
        <v>1.4112794999999999E-6</v>
      </c>
      <c r="BX53" s="155">
        <v>1.1702422E-5</v>
      </c>
      <c r="BY53" s="155">
        <v>3.4074871999999998E-8</v>
      </c>
      <c r="BZ53" s="155">
        <v>1.1033164000000001E-6</v>
      </c>
      <c r="CA53" s="155">
        <v>5.1196410000000004E-7</v>
      </c>
      <c r="CB53" s="155">
        <v>1.7899884E-10</v>
      </c>
      <c r="CC53" s="155">
        <v>7.7692000000000005E-7</v>
      </c>
      <c r="CD53" s="155">
        <v>6.1027353999999995E-8</v>
      </c>
      <c r="CE53" s="155">
        <v>8.0573493000000005E-8</v>
      </c>
      <c r="CF53" s="155">
        <v>0</v>
      </c>
      <c r="CG53" s="155">
        <v>1.1521894E-17</v>
      </c>
      <c r="CH53" s="155">
        <v>9.4340821999999996E-14</v>
      </c>
      <c r="CI53" s="155">
        <v>1.5986066E-6</v>
      </c>
      <c r="CJ53" s="155">
        <v>8.7926924999999992E-6</v>
      </c>
      <c r="CK53" s="155">
        <v>2.1228726000000001E-9</v>
      </c>
      <c r="CL53" s="155">
        <v>0</v>
      </c>
      <c r="CM53"/>
      <c r="CN53" s="284">
        <v>7.9851358999999997E-14</v>
      </c>
      <c r="CO53" s="284">
        <v>0.41970406999999998</v>
      </c>
      <c r="CP53" s="285">
        <v>2.1543447E-2</v>
      </c>
      <c r="CQ53" s="284">
        <v>1.0829764E-3</v>
      </c>
      <c r="CR53" s="284">
        <v>1.8713758E-11</v>
      </c>
      <c r="CS53" s="284">
        <v>4.1789269999999996E-9</v>
      </c>
      <c r="CT53" s="284">
        <v>4.4318567999999999E-5</v>
      </c>
      <c r="CU53" s="284">
        <v>7.0209764999999993E-2</v>
      </c>
      <c r="CV53" s="284">
        <v>4.8142761999999997E-9</v>
      </c>
      <c r="CW53" s="284">
        <v>1.8004547999999999E-4</v>
      </c>
      <c r="CX53"/>
      <c r="CY53" s="158"/>
      <c r="CZ53" s="271" t="s">
        <v>2126</v>
      </c>
      <c r="DA53"/>
      <c r="DB53"/>
      <c r="DC53" s="112"/>
      <c r="DD53" s="112"/>
      <c r="DE53"/>
      <c r="DF53"/>
      <c r="DG53"/>
      <c r="DH53"/>
      <c r="DI53"/>
      <c r="DJ53"/>
      <c r="DK53"/>
      <c r="DL53"/>
    </row>
    <row r="54" spans="1:116" ht="14.4">
      <c r="A54" t="s">
        <v>477</v>
      </c>
      <c r="B54" s="188" t="s">
        <v>310</v>
      </c>
      <c r="C54" s="151" t="str">
        <f t="shared" si="0"/>
        <v>A.020.01.107</v>
      </c>
      <c r="D54" s="54" t="s">
        <v>1203</v>
      </c>
      <c r="E54" s="150" t="s">
        <v>352</v>
      </c>
      <c r="F54" s="153" t="str">
        <f t="shared" si="1"/>
        <v>PZT Piezo-electric ceramic</v>
      </c>
      <c r="G54" s="154">
        <f t="shared" si="2"/>
        <v>222.77700000000002</v>
      </c>
      <c r="H54"/>
      <c r="I54"/>
      <c r="J54" s="227">
        <f t="shared" si="3"/>
        <v>71.484502235999997</v>
      </c>
      <c r="K54"/>
      <c r="L54" s="280">
        <f t="shared" si="4"/>
        <v>5.9820174359999996</v>
      </c>
      <c r="M54" s="280">
        <f t="shared" si="5"/>
        <v>23.189209099999999</v>
      </c>
      <c r="N54" s="281">
        <f t="shared" si="6"/>
        <v>8.8967257000000011</v>
      </c>
      <c r="O54" s="280">
        <v>33.416550000000001</v>
      </c>
      <c r="P54" s="219">
        <v>16.671766999999999</v>
      </c>
      <c r="Q54" s="219">
        <v>5.4667748999999999</v>
      </c>
      <c r="R54" s="219">
        <v>5.6359079999999997</v>
      </c>
      <c r="S54" s="219">
        <v>0.11228</v>
      </c>
      <c r="T54" s="219">
        <v>6.0756155999999999E-2</v>
      </c>
      <c r="U54" s="219">
        <v>0.17307328</v>
      </c>
      <c r="V54" s="219">
        <v>1.0506671999999999</v>
      </c>
      <c r="W54" s="219">
        <v>4.6492000000000004</v>
      </c>
      <c r="X54" s="219">
        <v>0</v>
      </c>
      <c r="Y54" s="219">
        <v>1.2934257</v>
      </c>
      <c r="Z54" s="219">
        <v>0</v>
      </c>
      <c r="AA54" s="219">
        <v>2.9540999999999999</v>
      </c>
      <c r="AB54" s="219">
        <v>0</v>
      </c>
      <c r="AC54"/>
      <c r="AD54" s="227">
        <f t="shared" si="7"/>
        <v>33.416550000000001</v>
      </c>
      <c r="AE54" s="227">
        <f t="shared" si="8"/>
        <v>29.171226535999999</v>
      </c>
      <c r="AF54" s="227">
        <f t="shared" si="9"/>
        <v>26.1433091</v>
      </c>
      <c r="AG54" s="227">
        <f t="shared" si="10"/>
        <v>23.189209099999999</v>
      </c>
      <c r="AH54" s="227">
        <f t="shared" si="11"/>
        <v>5.9426257000000007</v>
      </c>
      <c r="AI54"/>
      <c r="AJ54">
        <v>3423.8065999999999</v>
      </c>
      <c r="AK54" s="155">
        <v>3251.8085999999998</v>
      </c>
      <c r="AL54" s="155">
        <v>160.67400000000001</v>
      </c>
      <c r="AM54" s="155">
        <v>0</v>
      </c>
      <c r="AN54" s="155">
        <v>0</v>
      </c>
      <c r="AO54" s="155">
        <v>0</v>
      </c>
      <c r="AP54" s="155">
        <v>11.324</v>
      </c>
      <c r="AQ54"/>
      <c r="AR54" s="156">
        <v>9.0422885999999991</v>
      </c>
      <c r="AS54" s="156">
        <v>8.5339437</v>
      </c>
      <c r="AT54" s="156">
        <v>0.27338082000000002</v>
      </c>
      <c r="AU54" s="156">
        <v>0.23496416000000001</v>
      </c>
      <c r="AV54" s="282">
        <f t="shared" si="12"/>
        <v>5.1162732147999991E-4</v>
      </c>
      <c r="AW54" s="282">
        <f t="shared" si="13"/>
        <v>1.0110237424361998E-6</v>
      </c>
      <c r="AX54" s="283">
        <f t="shared" si="14"/>
        <v>32.908145999999995</v>
      </c>
      <c r="AY54" s="157">
        <v>2.0673706E-4</v>
      </c>
      <c r="AZ54" s="157">
        <v>6.2377559999999997E-7</v>
      </c>
      <c r="BA54" s="157">
        <v>1.7042441E-11</v>
      </c>
      <c r="BB54" s="157">
        <v>0</v>
      </c>
      <c r="BC54" s="157">
        <v>0</v>
      </c>
      <c r="BD54" s="157">
        <v>1.510276E-7</v>
      </c>
      <c r="BE54" s="157">
        <v>3.0453639999999997E-4</v>
      </c>
      <c r="BF54" s="157">
        <v>3.4441660000000002E-8</v>
      </c>
      <c r="BG54" s="157">
        <v>3.5268320000000002E-7</v>
      </c>
      <c r="BH54" s="157">
        <v>0</v>
      </c>
      <c r="BI54" s="157">
        <v>0</v>
      </c>
      <c r="BJ54" s="157">
        <v>9.8610223999999996E-11</v>
      </c>
      <c r="BK54" s="157">
        <v>6.3153291999999999E-12</v>
      </c>
      <c r="BL54" s="157">
        <v>1.3144419999999999E-12</v>
      </c>
      <c r="BM54" s="157">
        <v>1.104188E-8</v>
      </c>
      <c r="BN54" s="157">
        <v>1.91792E-7</v>
      </c>
      <c r="BO54" s="157">
        <v>0</v>
      </c>
      <c r="BP54" s="157">
        <v>0.39006000000000002</v>
      </c>
      <c r="BQ54" s="157">
        <v>32.518085999999997</v>
      </c>
      <c r="BR54" s="157">
        <v>0</v>
      </c>
      <c r="BS54" s="157">
        <v>0</v>
      </c>
      <c r="BT54" s="157">
        <v>0</v>
      </c>
      <c r="BU54"/>
      <c r="BV54" s="155">
        <v>1.6509381E-2</v>
      </c>
      <c r="BW54" s="155">
        <v>2.4315044999999999E-3</v>
      </c>
      <c r="BX54" s="155">
        <v>6.2116139000000003E-3</v>
      </c>
      <c r="BY54" s="155">
        <v>1.2579131E-4</v>
      </c>
      <c r="BZ54" s="155">
        <v>2.1034134999999999E-3</v>
      </c>
      <c r="CA54" s="155">
        <v>0</v>
      </c>
      <c r="CB54" s="155">
        <v>0</v>
      </c>
      <c r="CC54" s="155">
        <v>0</v>
      </c>
      <c r="CD54" s="155">
        <v>9.0506394000000002E-5</v>
      </c>
      <c r="CE54" s="155">
        <v>1.4188125000000001E-4</v>
      </c>
      <c r="CF54" s="155">
        <v>0</v>
      </c>
      <c r="CG54" s="155">
        <v>0</v>
      </c>
      <c r="CH54" s="155">
        <v>0</v>
      </c>
      <c r="CI54" s="155">
        <v>1.2351711E-3</v>
      </c>
      <c r="CJ54" s="155">
        <v>4.1694990000000001E-3</v>
      </c>
      <c r="CK54" s="155">
        <v>6.5457542000000002E-11</v>
      </c>
      <c r="CL54" s="155">
        <v>0</v>
      </c>
      <c r="CM54"/>
      <c r="CN54" s="284">
        <v>0</v>
      </c>
      <c r="CO54" s="284">
        <v>222.77699999999999</v>
      </c>
      <c r="CP54" s="285">
        <v>0</v>
      </c>
      <c r="CQ54" s="284">
        <v>1.6636</v>
      </c>
      <c r="CR54" s="284">
        <v>4.5759190000000001E-8</v>
      </c>
      <c r="CS54" s="284">
        <v>5.4739530000000002E-6</v>
      </c>
      <c r="CT54" s="284">
        <v>0.10446443</v>
      </c>
      <c r="CU54" s="284">
        <v>5.3120393999999997</v>
      </c>
      <c r="CV54" s="284">
        <v>0</v>
      </c>
      <c r="CW54" s="284">
        <v>0</v>
      </c>
      <c r="CX54"/>
      <c r="CY54" s="158"/>
      <c r="CZ54" s="271" t="s">
        <v>2127</v>
      </c>
      <c r="DA54"/>
      <c r="DB54"/>
      <c r="DC54" s="112"/>
      <c r="DD54" s="112"/>
      <c r="DE54"/>
      <c r="DF54"/>
      <c r="DG54"/>
      <c r="DH54"/>
      <c r="DI54"/>
      <c r="DJ54"/>
      <c r="DK54"/>
      <c r="DL54"/>
    </row>
    <row r="55" spans="1:116" ht="14.4">
      <c r="A55" t="s">
        <v>1572</v>
      </c>
      <c r="B55" s="188" t="s">
        <v>310</v>
      </c>
      <c r="C55" s="151" t="str">
        <f t="shared" si="0"/>
        <v>A.020.01.108</v>
      </c>
      <c r="D55" s="54" t="s">
        <v>1203</v>
      </c>
      <c r="E55" s="150" t="s">
        <v>352</v>
      </c>
      <c r="F55" s="153" t="str">
        <f t="shared" si="1"/>
        <v>Silicon (purified) for electronics and PV cells</v>
      </c>
      <c r="G55" s="154">
        <f t="shared" si="2"/>
        <v>14.218529333333334</v>
      </c>
      <c r="H55"/>
      <c r="I55"/>
      <c r="J55" s="227">
        <f t="shared" si="3"/>
        <v>3.843633316193849</v>
      </c>
      <c r="K55"/>
      <c r="L55" s="280">
        <f t="shared" si="4"/>
        <v>8.3219813600000012E-2</v>
      </c>
      <c r="M55" s="280">
        <f t="shared" si="5"/>
        <v>0.15582528033899998</v>
      </c>
      <c r="N55" s="281">
        <f t="shared" si="6"/>
        <v>1.4718088222548489</v>
      </c>
      <c r="O55" s="280">
        <v>2.1327794</v>
      </c>
      <c r="P55" s="286">
        <v>7.7847396999999999E-2</v>
      </c>
      <c r="Q55" s="286">
        <v>7.5234144000000003E-2</v>
      </c>
      <c r="R55" s="286">
        <v>7.1384106000000003E-2</v>
      </c>
      <c r="S55" s="219">
        <v>1.1093288999999999E-2</v>
      </c>
      <c r="T55" s="219">
        <v>3.4579149999999998E-4</v>
      </c>
      <c r="U55" s="219">
        <v>3.9662710000000002E-4</v>
      </c>
      <c r="V55" s="219">
        <v>2.0514793999999999E-3</v>
      </c>
      <c r="W55" s="219">
        <v>1.1864939000000001</v>
      </c>
      <c r="X55" s="219">
        <v>6.5980578999999995E-4</v>
      </c>
      <c r="Y55" s="219">
        <v>0.28531304000000002</v>
      </c>
      <c r="Z55" s="286">
        <v>3.2454148999999999E-5</v>
      </c>
      <c r="AA55" s="286">
        <v>1.8822435999999999E-6</v>
      </c>
      <c r="AB55" s="286">
        <v>1.1248886E-11</v>
      </c>
      <c r="AC55"/>
      <c r="AD55" s="227">
        <f t="shared" si="7"/>
        <v>2.1327794</v>
      </c>
      <c r="AE55" s="227">
        <f t="shared" si="8"/>
        <v>0.23835283399999999</v>
      </c>
      <c r="AF55" s="227">
        <f t="shared" si="9"/>
        <v>0.1551349026436</v>
      </c>
      <c r="AG55" s="227">
        <f t="shared" si="10"/>
        <v>0.15582528033899998</v>
      </c>
      <c r="AH55" s="227">
        <f t="shared" si="11"/>
        <v>1.4718069400112488</v>
      </c>
      <c r="AI55"/>
      <c r="AJ55">
        <v>224.85875999999999</v>
      </c>
      <c r="AK55" s="155">
        <v>155.57008999999999</v>
      </c>
      <c r="AL55" s="155">
        <v>38.653745000000001</v>
      </c>
      <c r="AM55" s="155">
        <v>0</v>
      </c>
      <c r="AN55" s="155">
        <v>7.3140014000000004</v>
      </c>
      <c r="AO55" s="155">
        <v>15.589483</v>
      </c>
      <c r="AP55" s="155">
        <v>7.7314407999999997</v>
      </c>
      <c r="AQ55"/>
      <c r="AR55" s="156">
        <v>0.26564602999999998</v>
      </c>
      <c r="AS55" s="156">
        <v>0.24649821999999999</v>
      </c>
      <c r="AT55" s="156">
        <v>1.1331213E-2</v>
      </c>
      <c r="AU55" s="156">
        <v>7.8166048999999994E-3</v>
      </c>
      <c r="AV55" s="282">
        <f t="shared" si="12"/>
        <v>1.47780707190588E-5</v>
      </c>
      <c r="AW55" s="282">
        <f t="shared" si="13"/>
        <v>4.1905373683357555E-8</v>
      </c>
      <c r="AX55" s="283">
        <f t="shared" si="14"/>
        <v>1.0947625970000001</v>
      </c>
      <c r="AY55" s="157">
        <v>1.3194805E-5</v>
      </c>
      <c r="AZ55" s="157">
        <v>3.9811911000000001E-8</v>
      </c>
      <c r="BA55" s="157">
        <v>1.0877183E-12</v>
      </c>
      <c r="BB55" s="157">
        <v>1.5893568E-12</v>
      </c>
      <c r="BC55" s="157">
        <v>0</v>
      </c>
      <c r="BD55" s="157">
        <v>1.9540158000000002E-9</v>
      </c>
      <c r="BE55" s="157">
        <v>1.5808707999999999E-6</v>
      </c>
      <c r="BF55" s="157">
        <v>4.4128476000000001E-10</v>
      </c>
      <c r="BG55" s="157">
        <v>1.650767E-9</v>
      </c>
      <c r="BH55" s="157">
        <v>2.0982186E-14</v>
      </c>
      <c r="BI55" s="157">
        <v>2.6962836E-16</v>
      </c>
      <c r="BJ55" s="157">
        <v>2.2607249000000001E-13</v>
      </c>
      <c r="BK55" s="157">
        <v>6.3768503000000001E-14</v>
      </c>
      <c r="BL55" s="157">
        <v>1.2112235E-14</v>
      </c>
      <c r="BM55" s="157">
        <v>4.9096092000000003E-11</v>
      </c>
      <c r="BN55" s="157">
        <v>3.9021780999999999E-10</v>
      </c>
      <c r="BO55" s="157">
        <v>1.5196683000000001E-20</v>
      </c>
      <c r="BP55" s="157">
        <v>9.9679596999999995E-2</v>
      </c>
      <c r="BQ55" s="157">
        <v>0.99508300000000005</v>
      </c>
      <c r="BR55" s="157">
        <v>0</v>
      </c>
      <c r="BS55" s="157">
        <v>0</v>
      </c>
      <c r="BT55" s="157">
        <v>0</v>
      </c>
      <c r="BU55"/>
      <c r="BV55" s="155">
        <v>6.7817089999999995E-4</v>
      </c>
      <c r="BW55" s="155">
        <v>1.1397393E-5</v>
      </c>
      <c r="BX55" s="155">
        <v>3.9645033E-4</v>
      </c>
      <c r="BY55" s="155">
        <v>2.7421750000000001E-7</v>
      </c>
      <c r="BZ55" s="155">
        <v>1.8694118E-5</v>
      </c>
      <c r="CA55" s="155">
        <v>3.2709222000000003E-8</v>
      </c>
      <c r="CB55" s="155">
        <v>5.2207993999999996E-10</v>
      </c>
      <c r="CC55" s="155">
        <v>4.9262549999999998E-8</v>
      </c>
      <c r="CD55" s="155">
        <v>4.8544812000000001E-7</v>
      </c>
      <c r="CE55" s="155">
        <v>4.3609973000000002E-7</v>
      </c>
      <c r="CF55" s="155">
        <v>0</v>
      </c>
      <c r="CG55" s="155">
        <v>3.3605524999999997E-17</v>
      </c>
      <c r="CH55" s="155">
        <v>2.7516073000000002E-13</v>
      </c>
      <c r="CI55" s="155">
        <v>1.4382348000000001E-5</v>
      </c>
      <c r="CJ55" s="155">
        <v>2.3596222999999999E-4</v>
      </c>
      <c r="CK55" s="155">
        <v>6.2156007000000001E-9</v>
      </c>
      <c r="CL55" s="155">
        <v>0</v>
      </c>
      <c r="CM55"/>
      <c r="CN55" s="284">
        <v>2.3289979999999998E-13</v>
      </c>
      <c r="CO55" s="284">
        <v>14.218534</v>
      </c>
      <c r="CP55" s="285">
        <v>1.3554217999999999E-3</v>
      </c>
      <c r="CQ55" s="284">
        <v>7.8053742000000004E-3</v>
      </c>
      <c r="CR55" s="284">
        <v>1.0658660000000001E-10</v>
      </c>
      <c r="CS55" s="284">
        <v>1.2467355000000001E-8</v>
      </c>
      <c r="CT55" s="284">
        <v>7.3497158999999998E-4</v>
      </c>
      <c r="CU55" s="284">
        <v>3.5744045000000002E-2</v>
      </c>
      <c r="CV55" s="284">
        <v>1.4041639E-8</v>
      </c>
      <c r="CW55" s="284">
        <v>1.1506345999999999E-5</v>
      </c>
      <c r="CX55"/>
      <c r="CY55" s="158"/>
      <c r="CZ55" s="271" t="s">
        <v>2128</v>
      </c>
      <c r="DA55"/>
      <c r="DB55"/>
      <c r="DC55" s="113"/>
      <c r="DD55" s="113"/>
      <c r="DE55"/>
      <c r="DF55"/>
      <c r="DG55"/>
      <c r="DH55"/>
      <c r="DI55"/>
      <c r="DJ55"/>
      <c r="DK55"/>
      <c r="DL55"/>
    </row>
    <row r="56" spans="1:116" ht="14.4">
      <c r="A56" t="s">
        <v>478</v>
      </c>
      <c r="B56" s="188" t="s">
        <v>310</v>
      </c>
      <c r="C56" s="151" t="str">
        <f t="shared" si="0"/>
        <v>A.020.01.109</v>
      </c>
      <c r="D56" s="54" t="s">
        <v>1203</v>
      </c>
      <c r="E56" s="150" t="s">
        <v>352</v>
      </c>
      <c r="F56" s="153" t="str">
        <f t="shared" si="1"/>
        <v>Silicon carbide</v>
      </c>
      <c r="G56" s="154">
        <f t="shared" si="2"/>
        <v>17.269436666666667</v>
      </c>
      <c r="H56"/>
      <c r="I56"/>
      <c r="J56" s="227">
        <f t="shared" si="3"/>
        <v>3.97517541752</v>
      </c>
      <c r="K56"/>
      <c r="L56" s="280">
        <f t="shared" si="4"/>
        <v>0.28733464130000003</v>
      </c>
      <c r="M56" s="280">
        <f t="shared" si="5"/>
        <v>1.0905638922199998</v>
      </c>
      <c r="N56" s="281">
        <f t="shared" si="6"/>
        <v>6.8613839999999999E-3</v>
      </c>
      <c r="O56" s="280">
        <v>2.5904155000000002</v>
      </c>
      <c r="P56" s="286">
        <v>0.81815479999999996</v>
      </c>
      <c r="Q56" s="219">
        <v>0.23101265000000001</v>
      </c>
      <c r="R56" s="219">
        <v>0.21054023999999999</v>
      </c>
      <c r="S56" s="219">
        <v>7.0701079999999999E-2</v>
      </c>
      <c r="T56" s="219">
        <v>1.364236E-3</v>
      </c>
      <c r="U56" s="219">
        <v>4.7290852999999997E-3</v>
      </c>
      <c r="V56" s="219">
        <v>4.1364625000000002E-2</v>
      </c>
      <c r="W56" s="219">
        <v>1.1297962E-3</v>
      </c>
      <c r="X56" s="219">
        <v>0</v>
      </c>
      <c r="Y56" s="219">
        <v>5.7315878000000001E-3</v>
      </c>
      <c r="Z56" s="286">
        <v>3.1817219999999999E-5</v>
      </c>
      <c r="AA56" s="219">
        <v>0</v>
      </c>
      <c r="AB56" s="219">
        <v>0</v>
      </c>
      <c r="AC56"/>
      <c r="AD56" s="227">
        <f t="shared" si="7"/>
        <v>2.5904155000000002</v>
      </c>
      <c r="AE56" s="227">
        <f t="shared" si="8"/>
        <v>1.3778667162999998</v>
      </c>
      <c r="AF56" s="227">
        <f t="shared" si="9"/>
        <v>1.0905320749999998</v>
      </c>
      <c r="AG56" s="227">
        <f t="shared" si="10"/>
        <v>1.0905638922199998</v>
      </c>
      <c r="AH56" s="227">
        <f t="shared" si="11"/>
        <v>6.8613839999999999E-3</v>
      </c>
      <c r="AI56"/>
      <c r="AJ56">
        <v>205.77256</v>
      </c>
      <c r="AK56" s="155">
        <v>204.69528</v>
      </c>
      <c r="AL56" s="155">
        <v>0.71199849000000004</v>
      </c>
      <c r="AM56" s="155">
        <v>0</v>
      </c>
      <c r="AN56" s="155">
        <v>0</v>
      </c>
      <c r="AO56" s="155">
        <v>0.17099965</v>
      </c>
      <c r="AP56" s="155">
        <v>0.19428396000000001</v>
      </c>
      <c r="AQ56"/>
      <c r="AR56" s="156">
        <v>0.56658965999999999</v>
      </c>
      <c r="AS56" s="156">
        <v>0.53386964000000003</v>
      </c>
      <c r="AT56" s="156">
        <v>1.8104102E-2</v>
      </c>
      <c r="AU56" s="156">
        <v>1.4615919999999999E-2</v>
      </c>
      <c r="AV56" s="282">
        <f t="shared" si="12"/>
        <v>3.2006573290350005E-5</v>
      </c>
      <c r="AW56" s="282">
        <f t="shared" si="13"/>
        <v>6.6953039855907986E-8</v>
      </c>
      <c r="AX56" s="283">
        <f t="shared" si="14"/>
        <v>2.0470475879880001</v>
      </c>
      <c r="AY56" s="157">
        <v>1.6026037E-5</v>
      </c>
      <c r="AZ56" s="157">
        <v>4.8354422E-8</v>
      </c>
      <c r="BA56" s="157">
        <v>1.3211119000000001E-12</v>
      </c>
      <c r="BB56" s="157">
        <v>0</v>
      </c>
      <c r="BC56" s="157">
        <v>0</v>
      </c>
      <c r="BD56" s="157">
        <v>5.6419280000000004E-9</v>
      </c>
      <c r="BE56" s="157">
        <v>1.5967474000000001E-5</v>
      </c>
      <c r="BF56" s="157">
        <v>1.2866348E-9</v>
      </c>
      <c r="BG56" s="157">
        <v>1.7307669999999999E-8</v>
      </c>
      <c r="BH56" s="157">
        <v>0</v>
      </c>
      <c r="BI56" s="157">
        <v>0</v>
      </c>
      <c r="BJ56" s="157">
        <v>2.6943740999999999E-12</v>
      </c>
      <c r="BK56" s="157">
        <v>2.4850231999999999E-13</v>
      </c>
      <c r="BL56" s="157">
        <v>4.9067587999999998E-14</v>
      </c>
      <c r="BM56" s="157">
        <v>2.9694264999999998E-10</v>
      </c>
      <c r="BN56" s="157">
        <v>7.1234197000000001E-9</v>
      </c>
      <c r="BO56" s="157">
        <v>0</v>
      </c>
      <c r="BP56" s="157">
        <v>9.4787987999999995E-5</v>
      </c>
      <c r="BQ56" s="157">
        <v>2.0469528000000001</v>
      </c>
      <c r="BR56" s="157">
        <v>0</v>
      </c>
      <c r="BS56" s="157">
        <v>0</v>
      </c>
      <c r="BT56" s="157">
        <v>0</v>
      </c>
      <c r="BU56"/>
      <c r="BV56" s="155">
        <v>1.0727441999999999E-3</v>
      </c>
      <c r="BW56" s="155">
        <v>1.1932431000000001E-4</v>
      </c>
      <c r="BX56" s="155">
        <v>4.8151771999999999E-4</v>
      </c>
      <c r="BY56" s="155">
        <v>4.9465370000000004E-6</v>
      </c>
      <c r="BZ56" s="155">
        <v>1.6157467E-4</v>
      </c>
      <c r="CA56" s="155">
        <v>0</v>
      </c>
      <c r="CB56" s="155">
        <v>0</v>
      </c>
      <c r="CC56" s="155">
        <v>0</v>
      </c>
      <c r="CD56" s="155">
        <v>2.1048595999999999E-6</v>
      </c>
      <c r="CE56" s="155">
        <v>4.8562633999999998E-6</v>
      </c>
      <c r="CF56" s="155">
        <v>0</v>
      </c>
      <c r="CG56" s="155">
        <v>0</v>
      </c>
      <c r="CH56" s="155">
        <v>0</v>
      </c>
      <c r="CI56" s="155">
        <v>4.7991628E-5</v>
      </c>
      <c r="CJ56" s="155">
        <v>2.5042823999999998E-4</v>
      </c>
      <c r="CK56" s="155">
        <v>1.5906754999999999E-14</v>
      </c>
      <c r="CL56" s="155">
        <v>0</v>
      </c>
      <c r="CM56"/>
      <c r="CN56" s="284">
        <v>0</v>
      </c>
      <c r="CO56" s="284">
        <v>17.269437</v>
      </c>
      <c r="CP56" s="285">
        <v>0</v>
      </c>
      <c r="CQ56" s="284">
        <v>8.1639954000000001E-2</v>
      </c>
      <c r="CR56" s="284">
        <v>1.2579022E-9</v>
      </c>
      <c r="CS56" s="284">
        <v>1.5234362E-7</v>
      </c>
      <c r="CT56" s="284">
        <v>6.7522266000000003E-3</v>
      </c>
      <c r="CU56" s="284">
        <v>0.20818205000000001</v>
      </c>
      <c r="CV56" s="284">
        <v>0</v>
      </c>
      <c r="CW56" s="284">
        <v>0</v>
      </c>
      <c r="CX56"/>
      <c r="CY56" s="158"/>
      <c r="CZ56" s="271" t="s">
        <v>2129</v>
      </c>
      <c r="DA56"/>
      <c r="DB56"/>
      <c r="DC56" s="112"/>
      <c r="DD56" s="112"/>
      <c r="DE56"/>
      <c r="DF56"/>
      <c r="DG56"/>
      <c r="DH56"/>
      <c r="DI56"/>
      <c r="DJ56"/>
      <c r="DK56"/>
      <c r="DL56"/>
    </row>
    <row r="57" spans="1:116" ht="14.4">
      <c r="A57" t="s">
        <v>479</v>
      </c>
      <c r="B57" s="188" t="s">
        <v>310</v>
      </c>
      <c r="C57" s="151" t="str">
        <f t="shared" si="0"/>
        <v>A.020.01.110</v>
      </c>
      <c r="D57" s="54" t="s">
        <v>1203</v>
      </c>
      <c r="E57" s="150" t="s">
        <v>352</v>
      </c>
      <c r="F57" s="153" t="str">
        <f t="shared" si="1"/>
        <v>Silicon Nitride</v>
      </c>
      <c r="G57" s="154">
        <f t="shared" si="2"/>
        <v>3.4000460666666665</v>
      </c>
      <c r="H57"/>
      <c r="I57"/>
      <c r="J57" s="227">
        <f t="shared" si="3"/>
        <v>1.2716696986819493</v>
      </c>
      <c r="K57"/>
      <c r="L57" s="280">
        <f t="shared" si="4"/>
        <v>1.7152117260000002E-2</v>
      </c>
      <c r="M57" s="280">
        <f t="shared" si="5"/>
        <v>2.5586925069E-2</v>
      </c>
      <c r="N57" s="281">
        <f t="shared" si="6"/>
        <v>0.71892374635294942</v>
      </c>
      <c r="O57" s="280">
        <v>0.51000690999999998</v>
      </c>
      <c r="P57" s="286">
        <v>9.7105225000000007E-3</v>
      </c>
      <c r="Q57" s="286">
        <v>1.4230158999999999E-2</v>
      </c>
      <c r="R57" s="286">
        <v>1.445258E-2</v>
      </c>
      <c r="S57" s="219">
        <v>2.2540860999999998E-3</v>
      </c>
      <c r="T57" s="219">
        <v>2.0747490000000001E-4</v>
      </c>
      <c r="U57" s="219">
        <v>2.3797626E-4</v>
      </c>
      <c r="V57" s="219">
        <v>1.2308875999999999E-3</v>
      </c>
      <c r="W57" s="219">
        <v>0.70853895</v>
      </c>
      <c r="X57" s="219">
        <v>3.9588348000000001E-4</v>
      </c>
      <c r="Y57" s="219">
        <v>1.0383666999999999E-2</v>
      </c>
      <c r="Z57" s="286">
        <v>1.9472489E-5</v>
      </c>
      <c r="AA57" s="286">
        <v>1.1293462E-6</v>
      </c>
      <c r="AB57" s="286">
        <v>6.7493313000000002E-12</v>
      </c>
      <c r="AC57"/>
      <c r="AD57" s="227">
        <f t="shared" si="7"/>
        <v>0.51000690999999998</v>
      </c>
      <c r="AE57" s="227">
        <f t="shared" si="8"/>
        <v>4.2323686359999994E-2</v>
      </c>
      <c r="AF57" s="227">
        <f t="shared" si="9"/>
        <v>2.5172698446200001E-2</v>
      </c>
      <c r="AG57" s="227">
        <f t="shared" si="10"/>
        <v>2.5586925069E-2</v>
      </c>
      <c r="AH57" s="227">
        <f t="shared" si="11"/>
        <v>0.71892261700674942</v>
      </c>
      <c r="AI57"/>
      <c r="AJ57">
        <v>36.980694999999997</v>
      </c>
      <c r="AK57" s="155">
        <v>35.445507999999997</v>
      </c>
      <c r="AL57" s="155">
        <v>0.91359062999999996</v>
      </c>
      <c r="AM57" s="155">
        <v>0</v>
      </c>
      <c r="AN57" s="155">
        <v>0.12151094</v>
      </c>
      <c r="AO57" s="155">
        <v>0.31959211999999998</v>
      </c>
      <c r="AP57" s="155">
        <v>0.18049264000000001</v>
      </c>
      <c r="AQ57"/>
      <c r="AR57" s="156">
        <v>6.1655714E-2</v>
      </c>
      <c r="AS57" s="156">
        <v>5.6102895E-2</v>
      </c>
      <c r="AT57" s="156">
        <v>2.6552569999999998E-3</v>
      </c>
      <c r="AU57" s="156">
        <v>2.8975619999999998E-3</v>
      </c>
      <c r="AV57" s="282">
        <f t="shared" si="12"/>
        <v>3.3634828583290799E-6</v>
      </c>
      <c r="AW57" s="282">
        <f t="shared" si="13"/>
        <v>9.8197375400208363E-9</v>
      </c>
      <c r="AX57" s="283">
        <f t="shared" si="14"/>
        <v>0.40582101200000004</v>
      </c>
      <c r="AY57" s="157">
        <v>3.1552484000000001E-6</v>
      </c>
      <c r="AZ57" s="157">
        <v>9.5201459000000004E-9</v>
      </c>
      <c r="BA57" s="157">
        <v>2.6010399000000002E-13</v>
      </c>
      <c r="BB57" s="157">
        <v>9.5361407999999999E-13</v>
      </c>
      <c r="BC57" s="157">
        <v>0</v>
      </c>
      <c r="BD57" s="157">
        <v>4.1195638E-10</v>
      </c>
      <c r="BE57" s="157">
        <v>2.0755796E-7</v>
      </c>
      <c r="BF57" s="157">
        <v>9.1350452999999996E-11</v>
      </c>
      <c r="BG57" s="157">
        <v>2.0778716E-10</v>
      </c>
      <c r="BH57" s="157">
        <v>1.2589312000000001E-14</v>
      </c>
      <c r="BI57" s="157">
        <v>1.6177702000000001E-16</v>
      </c>
      <c r="BJ57" s="157">
        <v>1.3564349000000001E-13</v>
      </c>
      <c r="BK57" s="157">
        <v>3.8261102000000003E-14</v>
      </c>
      <c r="BL57" s="157">
        <v>7.2673406999999994E-15</v>
      </c>
      <c r="BM57" s="157">
        <v>2.9457654999999998E-11</v>
      </c>
      <c r="BN57" s="157">
        <v>2.3413067999999998E-10</v>
      </c>
      <c r="BO57" s="157">
        <v>9.1180095999999997E-21</v>
      </c>
      <c r="BP57" s="157">
        <v>5.9447121999999998E-2</v>
      </c>
      <c r="BQ57" s="157">
        <v>0.34637389000000002</v>
      </c>
      <c r="BR57" s="157">
        <v>0</v>
      </c>
      <c r="BS57" s="157">
        <v>0</v>
      </c>
      <c r="BT57" s="157">
        <v>0</v>
      </c>
      <c r="BU57"/>
      <c r="BV57" s="155">
        <v>1.4697422000000001E-4</v>
      </c>
      <c r="BW57" s="155">
        <v>1.4424511E-6</v>
      </c>
      <c r="BX57" s="155">
        <v>9.4802306000000002E-5</v>
      </c>
      <c r="BY57" s="155">
        <v>1.5102016000000001E-7</v>
      </c>
      <c r="BZ57" s="155">
        <v>2.8315709E-6</v>
      </c>
      <c r="CA57" s="155">
        <v>1.9625533E-8</v>
      </c>
      <c r="CB57" s="155">
        <v>3.1324795999999999E-10</v>
      </c>
      <c r="CC57" s="155">
        <v>2.9557530000000001E-8</v>
      </c>
      <c r="CD57" s="155">
        <v>2.9126887000000002E-7</v>
      </c>
      <c r="CE57" s="155">
        <v>2.2044629999999999E-7</v>
      </c>
      <c r="CF57" s="155">
        <v>0</v>
      </c>
      <c r="CG57" s="155">
        <v>2.0163314999999998E-17</v>
      </c>
      <c r="CH57" s="155">
        <v>1.6509644000000001E-13</v>
      </c>
      <c r="CI57" s="155">
        <v>2.8545515999999999E-6</v>
      </c>
      <c r="CJ57" s="155">
        <v>4.4327386E-5</v>
      </c>
      <c r="CK57" s="155">
        <v>3.7251029E-9</v>
      </c>
      <c r="CL57" s="155">
        <v>0</v>
      </c>
      <c r="CM57"/>
      <c r="CN57" s="284">
        <v>1.3973987999999999E-13</v>
      </c>
      <c r="CO57" s="284">
        <v>3.4000485999999999</v>
      </c>
      <c r="CP57" s="285">
        <v>8.1325307000000005E-4</v>
      </c>
      <c r="CQ57" s="284">
        <v>9.9137041999999994E-4</v>
      </c>
      <c r="CR57" s="284">
        <v>6.3951960000000003E-11</v>
      </c>
      <c r="CS57" s="284">
        <v>7.4804131999999992E-9</v>
      </c>
      <c r="CT57" s="284">
        <v>1.0559693999999999E-4</v>
      </c>
      <c r="CU57" s="284">
        <v>2.1446427000000001E-2</v>
      </c>
      <c r="CV57" s="284">
        <v>8.4249832000000006E-9</v>
      </c>
      <c r="CW57" s="284">
        <v>6.9038077000000003E-6</v>
      </c>
      <c r="CX57"/>
      <c r="CY57" s="158"/>
      <c r="CZ57" s="271" t="s">
        <v>2130</v>
      </c>
      <c r="DA57"/>
      <c r="DB57"/>
      <c r="DC57" s="112"/>
      <c r="DD57" s="112"/>
      <c r="DE57"/>
      <c r="DF57"/>
      <c r="DG57"/>
      <c r="DH57"/>
      <c r="DI57"/>
      <c r="DJ57"/>
      <c r="DK57"/>
      <c r="DL57"/>
    </row>
    <row r="58" spans="1:116" ht="14.4">
      <c r="A58" t="s">
        <v>480</v>
      </c>
      <c r="B58" s="188" t="s">
        <v>310</v>
      </c>
      <c r="C58" s="151" t="str">
        <f t="shared" si="0"/>
        <v>A.020.01.111</v>
      </c>
      <c r="D58" s="54" t="s">
        <v>1203</v>
      </c>
      <c r="E58" s="150" t="s">
        <v>352</v>
      </c>
      <c r="F58" s="153" t="str">
        <f t="shared" si="1"/>
        <v>Stoneware</v>
      </c>
      <c r="G58" s="154">
        <f t="shared" si="2"/>
        <v>0.40933740000000002</v>
      </c>
      <c r="H58"/>
      <c r="I58"/>
      <c r="J58" s="227">
        <f t="shared" si="3"/>
        <v>8.6191268247226754E-2</v>
      </c>
      <c r="K58"/>
      <c r="L58" s="280">
        <f t="shared" si="4"/>
        <v>8.8299958899999993E-3</v>
      </c>
      <c r="M58" s="280">
        <f t="shared" si="5"/>
        <v>1.3982440152699999E-2</v>
      </c>
      <c r="N58" s="281">
        <f t="shared" si="6"/>
        <v>1.9782222045267609E-3</v>
      </c>
      <c r="O58" s="280">
        <v>6.1400610000000001E-2</v>
      </c>
      <c r="P58" s="286">
        <v>4.4180397000000001E-3</v>
      </c>
      <c r="Q58" s="286">
        <v>9.0510395999999996E-3</v>
      </c>
      <c r="R58" s="286">
        <v>8.0994278999999992E-3</v>
      </c>
      <c r="S58" s="219">
        <v>5.8703586E-4</v>
      </c>
      <c r="T58" s="286">
        <v>4.2601590000000002E-5</v>
      </c>
      <c r="U58" s="219">
        <v>1.0093053999999999E-4</v>
      </c>
      <c r="V58" s="219">
        <v>2.7933316E-4</v>
      </c>
      <c r="W58" s="219">
        <v>1.0450545999999999E-4</v>
      </c>
      <c r="X58" s="219">
        <v>2.2621912999999999E-4</v>
      </c>
      <c r="Y58" s="219">
        <v>1.8730713999999999E-3</v>
      </c>
      <c r="Z58" s="286">
        <v>7.8085627000000007E-6</v>
      </c>
      <c r="AA58" s="286">
        <v>6.4534067000000003E-7</v>
      </c>
      <c r="AB58" s="286">
        <v>3.8567608000000003E-12</v>
      </c>
      <c r="AC58"/>
      <c r="AD58" s="227">
        <f t="shared" si="7"/>
        <v>6.1400610000000001E-2</v>
      </c>
      <c r="AE58" s="227">
        <f t="shared" si="8"/>
        <v>2.2578408349999995E-2</v>
      </c>
      <c r="AF58" s="227">
        <f t="shared" si="9"/>
        <v>1.3749057800669999E-2</v>
      </c>
      <c r="AG58" s="227">
        <f t="shared" si="10"/>
        <v>1.3982440152700001E-2</v>
      </c>
      <c r="AH58" s="227">
        <f t="shared" si="11"/>
        <v>1.9775768638567609E-3</v>
      </c>
      <c r="AI58"/>
      <c r="AJ58">
        <v>7.1238101</v>
      </c>
      <c r="AK58" s="155">
        <v>7.0000438000000003</v>
      </c>
      <c r="AL58" s="155">
        <v>7.5645539999999997E-2</v>
      </c>
      <c r="AM58" s="155">
        <v>0</v>
      </c>
      <c r="AN58" s="155">
        <v>9.9659751999999994E-3</v>
      </c>
      <c r="AO58" s="155">
        <v>2.3440991000000001E-2</v>
      </c>
      <c r="AP58" s="155">
        <v>1.4713764000000001E-2</v>
      </c>
      <c r="AQ58"/>
      <c r="AR58" s="156">
        <v>9.8455862000000009E-3</v>
      </c>
      <c r="AS58" s="156">
        <v>8.9555024000000007E-3</v>
      </c>
      <c r="AT58" s="156">
        <v>3.9038255000000002E-4</v>
      </c>
      <c r="AU58" s="156">
        <v>4.9970118E-4</v>
      </c>
      <c r="AV58" s="282">
        <f t="shared" si="12"/>
        <v>5.3690062169183007E-7</v>
      </c>
      <c r="AW58" s="282">
        <f t="shared" si="13"/>
        <v>1.4437224745856212E-9</v>
      </c>
      <c r="AX58" s="283">
        <f t="shared" si="14"/>
        <v>6.9986159277500001E-2</v>
      </c>
      <c r="AY58" s="157">
        <v>3.7986835000000002E-7</v>
      </c>
      <c r="AZ58" s="157">
        <v>1.1461544E-9</v>
      </c>
      <c r="BA58" s="157">
        <v>3.1314574999999998E-14</v>
      </c>
      <c r="BB58" s="157">
        <v>5.4492233000000004E-13</v>
      </c>
      <c r="BC58" s="157">
        <v>0</v>
      </c>
      <c r="BD58" s="157">
        <v>8.6523778999999998E-10</v>
      </c>
      <c r="BE58" s="157">
        <v>1.5324164999999999E-7</v>
      </c>
      <c r="BF58" s="157">
        <v>1.2908744000000001E-10</v>
      </c>
      <c r="BG58" s="157">
        <v>1.6812835000000001E-10</v>
      </c>
      <c r="BH58" s="157">
        <v>7.1938924000000002E-15</v>
      </c>
      <c r="BI58" s="157">
        <v>9.2444011000000004E-17</v>
      </c>
      <c r="BJ58" s="157">
        <v>3.9529819999999998E-14</v>
      </c>
      <c r="BK58" s="157">
        <v>2.2572782E-13</v>
      </c>
      <c r="BL58" s="157">
        <v>4.8426028999999997E-14</v>
      </c>
      <c r="BM58" s="157">
        <v>6.6730795000000002E-12</v>
      </c>
      <c r="BN58" s="157">
        <v>2.9181659E-9</v>
      </c>
      <c r="BO58" s="157">
        <v>5.2102911999999998E-21</v>
      </c>
      <c r="BP58" s="157">
        <v>8.7522774999999993E-6</v>
      </c>
      <c r="BQ58" s="157">
        <v>6.9977407000000005E-2</v>
      </c>
      <c r="BR58" s="157">
        <v>0</v>
      </c>
      <c r="BS58" s="157">
        <v>0</v>
      </c>
      <c r="BT58" s="157">
        <v>0</v>
      </c>
      <c r="BU58"/>
      <c r="BV58" s="155">
        <v>2.5519091E-5</v>
      </c>
      <c r="BW58" s="155">
        <v>1.3611184E-6</v>
      </c>
      <c r="BX58" s="155">
        <v>1.1413413E-5</v>
      </c>
      <c r="BY58" s="155">
        <v>3.4059159000000002E-8</v>
      </c>
      <c r="BZ58" s="155">
        <v>1.0593954E-6</v>
      </c>
      <c r="CA58" s="155">
        <v>5.1196410000000004E-7</v>
      </c>
      <c r="CB58" s="155">
        <v>1.7899884E-10</v>
      </c>
      <c r="CC58" s="155">
        <v>7.7692000000000005E-7</v>
      </c>
      <c r="CD58" s="155">
        <v>6.0812127E-8</v>
      </c>
      <c r="CE58" s="155">
        <v>8.0018071000000002E-8</v>
      </c>
      <c r="CF58" s="155">
        <v>0</v>
      </c>
      <c r="CG58" s="155">
        <v>1.1521894E-17</v>
      </c>
      <c r="CH58" s="155">
        <v>9.4340821999999996E-14</v>
      </c>
      <c r="CI58" s="155">
        <v>1.5900365000000001E-6</v>
      </c>
      <c r="CJ58" s="155">
        <v>8.6290520000000005E-6</v>
      </c>
      <c r="CK58" s="155">
        <v>2.1228726000000001E-9</v>
      </c>
      <c r="CL58" s="155">
        <v>0</v>
      </c>
      <c r="CM58"/>
      <c r="CN58" s="284">
        <v>7.9851358999999997E-14</v>
      </c>
      <c r="CO58" s="284">
        <v>0.40933887000000002</v>
      </c>
      <c r="CP58" s="285">
        <v>2.1536216E-2</v>
      </c>
      <c r="CQ58" s="284">
        <v>1.078657E-3</v>
      </c>
      <c r="CR58" s="284">
        <v>1.8513136E-11</v>
      </c>
      <c r="CS58" s="284">
        <v>4.1552173999999996E-9</v>
      </c>
      <c r="CT58" s="284">
        <v>4.2102565000000003E-5</v>
      </c>
      <c r="CU58" s="284">
        <v>6.2065833000000001E-2</v>
      </c>
      <c r="CV58" s="284">
        <v>4.8142761999999997E-9</v>
      </c>
      <c r="CW58" s="284">
        <v>1.8004547999999999E-4</v>
      </c>
      <c r="CX58"/>
      <c r="CY58" s="158"/>
      <c r="CZ58" s="271" t="s">
        <v>2131</v>
      </c>
      <c r="DA58"/>
      <c r="DB58"/>
      <c r="DC58" s="112"/>
      <c r="DD58" s="112"/>
      <c r="DE58"/>
      <c r="DF58"/>
      <c r="DG58"/>
      <c r="DH58"/>
      <c r="DI58"/>
      <c r="DJ58"/>
      <c r="DK58"/>
      <c r="DL58"/>
    </row>
    <row r="59" spans="1:116" ht="14.4">
      <c r="A59" t="s">
        <v>2132</v>
      </c>
      <c r="B59" s="188" t="s">
        <v>310</v>
      </c>
      <c r="C59" s="151" t="str">
        <f t="shared" si="0"/>
        <v>A.020.01.112</v>
      </c>
      <c r="D59" s="54" t="s">
        <v>1203</v>
      </c>
      <c r="E59" s="150" t="s">
        <v>352</v>
      </c>
      <c r="F59" s="153" t="str">
        <f t="shared" si="1"/>
        <v>Tungsten Carbide - Cobalt (11%) primary from Canada</v>
      </c>
      <c r="G59" s="154">
        <f t="shared" si="2"/>
        <v>20.872590666666667</v>
      </c>
      <c r="H59"/>
      <c r="I59"/>
      <c r="J59" s="227">
        <f t="shared" si="3"/>
        <v>44.035590991253152</v>
      </c>
      <c r="K59"/>
      <c r="L59" s="280">
        <f t="shared" si="4"/>
        <v>0.32795764100000002</v>
      </c>
      <c r="M59" s="280">
        <f t="shared" si="5"/>
        <v>6.0626824001000008</v>
      </c>
      <c r="N59" s="281">
        <f t="shared" si="6"/>
        <v>34.514062350153154</v>
      </c>
      <c r="O59" s="280">
        <v>3.1308886</v>
      </c>
      <c r="P59" s="219">
        <v>0.62529893999999997</v>
      </c>
      <c r="Q59" s="219">
        <v>5.1334730000000004</v>
      </c>
      <c r="R59" s="286">
        <v>0.10901461</v>
      </c>
      <c r="S59" s="219">
        <v>4.5077024E-2</v>
      </c>
      <c r="T59" s="219">
        <v>8.0751421000000004E-2</v>
      </c>
      <c r="U59" s="219">
        <v>9.3114585999999999E-2</v>
      </c>
      <c r="V59" s="219">
        <v>0.29383536999999998</v>
      </c>
      <c r="W59" s="219">
        <v>33.132841999999997</v>
      </c>
      <c r="X59" s="219">
        <v>8.9835708E-3</v>
      </c>
      <c r="Y59" s="219">
        <v>1.2726544</v>
      </c>
      <c r="Z59" s="219">
        <v>1.0915193000000001E-3</v>
      </c>
      <c r="AA59" s="219">
        <v>0.10856594999999999</v>
      </c>
      <c r="AB59" s="286">
        <v>1.5315894999999999E-10</v>
      </c>
      <c r="AC59"/>
      <c r="AD59" s="227">
        <f t="shared" si="7"/>
        <v>3.1308886</v>
      </c>
      <c r="AE59" s="227">
        <f t="shared" si="8"/>
        <v>6.380564951000002</v>
      </c>
      <c r="AF59" s="227">
        <f t="shared" si="9"/>
        <v>6.1611732600000009</v>
      </c>
      <c r="AG59" s="227">
        <f t="shared" si="10"/>
        <v>6.0626824000999999</v>
      </c>
      <c r="AH59" s="227">
        <f t="shared" si="11"/>
        <v>34.405496400153154</v>
      </c>
      <c r="AI59"/>
      <c r="AJ59">
        <v>365.26576999999997</v>
      </c>
      <c r="AK59" s="155">
        <v>226.76102</v>
      </c>
      <c r="AL59" s="155">
        <v>87.951707999999996</v>
      </c>
      <c r="AM59" s="155">
        <v>0</v>
      </c>
      <c r="AN59" s="155">
        <v>16.325949999999999</v>
      </c>
      <c r="AO59" s="155">
        <v>23.777031999999998</v>
      </c>
      <c r="AP59" s="155">
        <v>10.450055000000001</v>
      </c>
      <c r="AQ59"/>
      <c r="AR59" s="156">
        <v>2.3611822</v>
      </c>
      <c r="AS59" s="156">
        <v>2.2901140999999998</v>
      </c>
      <c r="AT59" s="156">
        <v>4.5345949000000003E-2</v>
      </c>
      <c r="AU59" s="156">
        <v>2.5722115E-2</v>
      </c>
      <c r="AV59" s="282">
        <f t="shared" si="12"/>
        <v>1.3729701099915001E-4</v>
      </c>
      <c r="AW59" s="282">
        <f t="shared" si="13"/>
        <v>1.6769951633459172E-7</v>
      </c>
      <c r="AX59" s="283">
        <f t="shared" si="14"/>
        <v>3.6025372</v>
      </c>
      <c r="AY59" s="157">
        <v>1.9415600000000001E-5</v>
      </c>
      <c r="AZ59" s="157">
        <v>5.8582905000000002E-8</v>
      </c>
      <c r="BA59" s="157">
        <v>1.6005017000000001E-12</v>
      </c>
      <c r="BB59" s="157">
        <v>9.431918500000001E-10</v>
      </c>
      <c r="BC59" s="157">
        <v>0</v>
      </c>
      <c r="BD59" s="157">
        <v>3.5048432999999999E-9</v>
      </c>
      <c r="BE59" s="157">
        <v>4.4342755000000002E-5</v>
      </c>
      <c r="BF59" s="157">
        <v>7.4005872999999995E-10</v>
      </c>
      <c r="BG59" s="157">
        <v>1.0315373999999999E-7</v>
      </c>
      <c r="BH59" s="157">
        <v>1.862641E-9</v>
      </c>
      <c r="BI59" s="157">
        <v>1.8242311999999999E-13</v>
      </c>
      <c r="BJ59" s="157">
        <v>3.2878727999999998E-9</v>
      </c>
      <c r="BK59" s="157">
        <v>4.1591685999999999E-11</v>
      </c>
      <c r="BL59" s="157">
        <v>2.6072866E-11</v>
      </c>
      <c r="BM59" s="157">
        <v>7.0631840999999996E-5</v>
      </c>
      <c r="BN59" s="157">
        <v>2.9018981E-6</v>
      </c>
      <c r="BO59" s="157">
        <v>2.0691009000000001E-19</v>
      </c>
      <c r="BP59" s="157">
        <v>1.6348415999999999</v>
      </c>
      <c r="BQ59" s="157">
        <v>1.9676956000000001</v>
      </c>
      <c r="BR59" s="157">
        <v>4.6886400000000001E-10</v>
      </c>
      <c r="BS59" s="157">
        <v>2.8511999999999998E-12</v>
      </c>
      <c r="BT59" s="157">
        <v>1.2756479999999999E-16</v>
      </c>
      <c r="BU59"/>
      <c r="BV59" s="155">
        <v>7.9784131999999994E-3</v>
      </c>
      <c r="BW59" s="155">
        <v>8.197298E-4</v>
      </c>
      <c r="BX59" s="155">
        <v>5.8198319999999996E-4</v>
      </c>
      <c r="BY59" s="155">
        <v>4.4297488999999997E-5</v>
      </c>
      <c r="BZ59" s="155">
        <v>7.7607287000000004E-4</v>
      </c>
      <c r="CA59" s="155">
        <v>3.1085867000000003E-5</v>
      </c>
      <c r="CB59" s="155">
        <v>4.8399121E-5</v>
      </c>
      <c r="CC59" s="155">
        <v>6.1147630999999997E-4</v>
      </c>
      <c r="CD59" s="155">
        <v>1.0872179000000001E-4</v>
      </c>
      <c r="CE59" s="155">
        <v>6.2915283999999993E-5</v>
      </c>
      <c r="CF59" s="155">
        <v>0</v>
      </c>
      <c r="CG59" s="155">
        <v>4.5755526000000005E-16</v>
      </c>
      <c r="CH59" s="155">
        <v>3.7464447000000002E-12</v>
      </c>
      <c r="CI59" s="155">
        <v>2.6757039000000002E-5</v>
      </c>
      <c r="CJ59" s="155">
        <v>3.8643526000000001E-4</v>
      </c>
      <c r="CK59" s="155">
        <v>4.4804718E-3</v>
      </c>
      <c r="CL59" s="155">
        <v>6.7308842999999997E-8</v>
      </c>
      <c r="CM59"/>
      <c r="CN59" s="284">
        <v>3.1710419000000001E-12</v>
      </c>
      <c r="CO59" s="284">
        <v>20.841526999999999</v>
      </c>
      <c r="CP59" s="285">
        <v>2.4127545E-2</v>
      </c>
      <c r="CQ59" s="284">
        <v>0.47657892000000002</v>
      </c>
      <c r="CR59" s="284">
        <v>5.1627840000000003E-6</v>
      </c>
      <c r="CS59" s="284">
        <v>3.4908272000000001E-6</v>
      </c>
      <c r="CT59" s="284">
        <v>1.8722127000000002E-2</v>
      </c>
      <c r="CU59" s="284">
        <v>60.989919999999998</v>
      </c>
      <c r="CV59" s="284">
        <v>1.2370810999999999E-3</v>
      </c>
      <c r="CW59" s="284">
        <v>0.12848761</v>
      </c>
      <c r="CX59"/>
      <c r="CY59" s="158"/>
      <c r="CZ59" s="271" t="s">
        <v>2133</v>
      </c>
      <c r="DA59"/>
      <c r="DB59"/>
      <c r="DC59" s="112"/>
      <c r="DD59" s="112"/>
      <c r="DE59"/>
      <c r="DF59"/>
      <c r="DG59"/>
      <c r="DH59"/>
      <c r="DI59"/>
      <c r="DJ59"/>
      <c r="DK59"/>
      <c r="DL59"/>
    </row>
    <row r="60" spans="1:116" ht="14.4">
      <c r="A60" t="s">
        <v>481</v>
      </c>
      <c r="B60" s="188" t="s">
        <v>310</v>
      </c>
      <c r="C60" s="151" t="str">
        <f t="shared" si="0"/>
        <v>A.020.01.113</v>
      </c>
      <c r="D60" s="54" t="s">
        <v>1203</v>
      </c>
      <c r="E60" s="150" t="s">
        <v>352</v>
      </c>
      <c r="F60" s="153" t="str">
        <f t="shared" si="1"/>
        <v>Zirconia</v>
      </c>
      <c r="G60" s="154">
        <f t="shared" si="2"/>
        <v>0.32</v>
      </c>
      <c r="H60"/>
      <c r="I60"/>
      <c r="J60" s="227">
        <f t="shared" si="3"/>
        <v>0.57269870588176386</v>
      </c>
      <c r="K60"/>
      <c r="L60" s="280">
        <f t="shared" si="4"/>
        <v>1.5514412712479999E-3</v>
      </c>
      <c r="M60" s="280">
        <f t="shared" si="5"/>
        <v>2.7347264610515828E-2</v>
      </c>
      <c r="N60" s="281">
        <f t="shared" si="6"/>
        <v>0.49580000000000002</v>
      </c>
      <c r="O60" s="280">
        <v>4.8000000000000001E-2</v>
      </c>
      <c r="P60" s="219">
        <v>2.60559E-2</v>
      </c>
      <c r="Q60" s="219">
        <v>1.2913642E-3</v>
      </c>
      <c r="R60" s="219">
        <v>1.55142E-3</v>
      </c>
      <c r="S60" s="219">
        <v>0</v>
      </c>
      <c r="T60" s="219">
        <v>0</v>
      </c>
      <c r="U60" s="286">
        <v>2.1271247999999999E-8</v>
      </c>
      <c r="V60" s="286">
        <v>4.1051582999999998E-10</v>
      </c>
      <c r="W60" s="219">
        <v>0.49580000000000002</v>
      </c>
      <c r="X60" s="219">
        <v>0</v>
      </c>
      <c r="Y60" s="219">
        <v>0</v>
      </c>
      <c r="Z60" s="219">
        <v>0</v>
      </c>
      <c r="AA60" s="219">
        <v>0</v>
      </c>
      <c r="AB60" s="219">
        <v>0</v>
      </c>
      <c r="AC60"/>
      <c r="AD60" s="227">
        <f t="shared" si="7"/>
        <v>4.8000000000000001E-2</v>
      </c>
      <c r="AE60" s="227">
        <f t="shared" si="8"/>
        <v>2.8898705881763829E-2</v>
      </c>
      <c r="AF60" s="227">
        <f t="shared" si="9"/>
        <v>2.7347264610515828E-2</v>
      </c>
      <c r="AG60" s="227">
        <f t="shared" si="10"/>
        <v>2.7347264610515828E-2</v>
      </c>
      <c r="AH60" s="227">
        <f t="shared" si="11"/>
        <v>0.49580000000000002</v>
      </c>
      <c r="AI60"/>
      <c r="AJ60">
        <v>4.2</v>
      </c>
      <c r="AK60" s="155">
        <v>4.2</v>
      </c>
      <c r="AL60" s="155">
        <v>0</v>
      </c>
      <c r="AM60" s="155">
        <v>0</v>
      </c>
      <c r="AN60" s="155">
        <v>0</v>
      </c>
      <c r="AO60" s="155">
        <v>0</v>
      </c>
      <c r="AP60" s="155">
        <v>0</v>
      </c>
      <c r="AQ60"/>
      <c r="AR60" s="156">
        <v>1.3541361999999999E-2</v>
      </c>
      <c r="AS60" s="156">
        <v>1.2847094E-2</v>
      </c>
      <c r="AT60" s="156">
        <v>3.9438772E-4</v>
      </c>
      <c r="AU60" s="156">
        <v>2.9987999999999998E-4</v>
      </c>
      <c r="AV60" s="282">
        <f t="shared" si="12"/>
        <v>7.702095E-7</v>
      </c>
      <c r="AW60" s="282">
        <f t="shared" si="13"/>
        <v>1.45853448E-9</v>
      </c>
      <c r="AX60" s="283">
        <f t="shared" si="14"/>
        <v>4.2000000000000003E-2</v>
      </c>
      <c r="AY60" s="157">
        <v>2.9695999999999998E-7</v>
      </c>
      <c r="AZ60" s="157">
        <v>8.9600000000000001E-10</v>
      </c>
      <c r="BA60" s="157">
        <v>2.448E-14</v>
      </c>
      <c r="BB60" s="157">
        <v>0</v>
      </c>
      <c r="BC60" s="157">
        <v>0</v>
      </c>
      <c r="BD60" s="157">
        <v>4.9499999999999997E-11</v>
      </c>
      <c r="BE60" s="157">
        <v>4.7319999999999998E-7</v>
      </c>
      <c r="BF60" s="157">
        <v>1.1309999999999999E-11</v>
      </c>
      <c r="BG60" s="157">
        <v>5.5120000000000002E-10</v>
      </c>
      <c r="BH60" s="157">
        <v>0</v>
      </c>
      <c r="BI60" s="157">
        <v>0</v>
      </c>
      <c r="BJ60" s="157">
        <v>0</v>
      </c>
      <c r="BK60" s="157">
        <v>0</v>
      </c>
      <c r="BL60" s="157">
        <v>0</v>
      </c>
      <c r="BM60" s="157">
        <v>0</v>
      </c>
      <c r="BN60" s="157">
        <v>0</v>
      </c>
      <c r="BO60" s="157">
        <v>0</v>
      </c>
      <c r="BP60" s="157">
        <v>0</v>
      </c>
      <c r="BQ60" s="157">
        <v>4.2000000000000003E-2</v>
      </c>
      <c r="BR60" s="157">
        <v>0</v>
      </c>
      <c r="BS60" s="157">
        <v>0</v>
      </c>
      <c r="BT60" s="157">
        <v>0</v>
      </c>
      <c r="BU60"/>
      <c r="BV60" s="155">
        <v>2.6292933000000001E-5</v>
      </c>
      <c r="BW60" s="155">
        <v>3.8001393000000001E-6</v>
      </c>
      <c r="BX60" s="155">
        <v>8.9224491000000001E-6</v>
      </c>
      <c r="BY60" s="155">
        <v>4.8086504999999998E-14</v>
      </c>
      <c r="BZ60" s="155">
        <v>3.1303054E-6</v>
      </c>
      <c r="CA60" s="155">
        <v>0</v>
      </c>
      <c r="CB60" s="155">
        <v>0</v>
      </c>
      <c r="CC60" s="155">
        <v>0</v>
      </c>
      <c r="CD60" s="155">
        <v>0</v>
      </c>
      <c r="CE60" s="155">
        <v>1.4075309E-11</v>
      </c>
      <c r="CF60" s="155">
        <v>0</v>
      </c>
      <c r="CG60" s="155">
        <v>0</v>
      </c>
      <c r="CH60" s="155">
        <v>0</v>
      </c>
      <c r="CI60" s="155">
        <v>5.4324141000000002E-7</v>
      </c>
      <c r="CJ60" s="155">
        <v>5.1196644999999998E-6</v>
      </c>
      <c r="CK60" s="155">
        <v>4.7771188999999999E-6</v>
      </c>
      <c r="CL60" s="155">
        <v>0</v>
      </c>
      <c r="CM60"/>
      <c r="CN60" s="284">
        <v>0</v>
      </c>
      <c r="CO60" s="284">
        <v>0.32</v>
      </c>
      <c r="CP60" s="285">
        <v>1.3492545E-3</v>
      </c>
      <c r="CQ60" s="284">
        <v>2.5999999999999999E-3</v>
      </c>
      <c r="CR60" s="284">
        <v>0</v>
      </c>
      <c r="CS60" s="284">
        <v>0</v>
      </c>
      <c r="CT60" s="284">
        <v>1.5888885999999999E-4</v>
      </c>
      <c r="CU60" s="284">
        <v>0</v>
      </c>
      <c r="CV60" s="284">
        <v>0</v>
      </c>
      <c r="CW60" s="284">
        <v>0</v>
      </c>
      <c r="CX60"/>
      <c r="CY60" s="158"/>
      <c r="CZ60" s="271" t="s">
        <v>2134</v>
      </c>
      <c r="DA60"/>
      <c r="DB60"/>
      <c r="DC60" s="112"/>
      <c r="DD60" s="112"/>
      <c r="DE60"/>
      <c r="DF60"/>
      <c r="DG60"/>
      <c r="DH60"/>
      <c r="DI60"/>
      <c r="DJ60"/>
      <c r="DK60"/>
      <c r="DL60"/>
    </row>
    <row r="61" spans="1:116" ht="14.4">
      <c r="A61" t="s">
        <v>2135</v>
      </c>
      <c r="B61" s="188" t="s">
        <v>310</v>
      </c>
      <c r="C61" s="151" t="str">
        <f t="shared" si="0"/>
        <v>A.020.01.114</v>
      </c>
      <c r="D61" s="54" t="s">
        <v>1203</v>
      </c>
      <c r="E61" s="150" t="s">
        <v>352</v>
      </c>
      <c r="F61" s="153" t="str">
        <f t="shared" si="1"/>
        <v>Tungsten Carbide - Cobalt (11%) primary from China</v>
      </c>
      <c r="G61" s="154">
        <f t="shared" si="2"/>
        <v>32.881956666666667</v>
      </c>
      <c r="H61"/>
      <c r="I61"/>
      <c r="J61" s="227">
        <f t="shared" si="3"/>
        <v>45.647142753129877</v>
      </c>
      <c r="K61"/>
      <c r="L61" s="280">
        <f t="shared" si="4"/>
        <v>3.1234344099999998</v>
      </c>
      <c r="M61" s="280">
        <f t="shared" si="5"/>
        <v>3.7806184731249997</v>
      </c>
      <c r="N61" s="281">
        <f t="shared" si="6"/>
        <v>33.81079637000488</v>
      </c>
      <c r="O61" s="280">
        <v>4.9322935000000001</v>
      </c>
      <c r="P61" s="286">
        <v>2.4716529999999999</v>
      </c>
      <c r="Q61" s="219">
        <v>0.46321922999999998</v>
      </c>
      <c r="R61" s="286">
        <v>1.0424106</v>
      </c>
      <c r="S61" s="219">
        <v>0.68249066999999997</v>
      </c>
      <c r="T61" s="219">
        <v>0.32405773999999998</v>
      </c>
      <c r="U61" s="219">
        <v>1.0744754000000001</v>
      </c>
      <c r="V61" s="219">
        <v>0.82203322999999995</v>
      </c>
      <c r="W61" s="219">
        <v>33.259327999999996</v>
      </c>
      <c r="X61" s="219">
        <v>2.3701018000000001E-2</v>
      </c>
      <c r="Y61" s="219">
        <v>0.36611124</v>
      </c>
      <c r="Z61" s="286">
        <v>1.1995125E-5</v>
      </c>
      <c r="AA61" s="219">
        <v>0.18535713000000001</v>
      </c>
      <c r="AB61" s="286">
        <v>4.8817961999999999E-12</v>
      </c>
      <c r="AC61"/>
      <c r="AD61" s="227">
        <f t="shared" si="7"/>
        <v>4.9322935000000001</v>
      </c>
      <c r="AE61" s="227">
        <f t="shared" si="8"/>
        <v>6.8803398699999994</v>
      </c>
      <c r="AF61" s="227">
        <f t="shared" si="9"/>
        <v>3.9422625899999995</v>
      </c>
      <c r="AG61" s="227">
        <f t="shared" si="10"/>
        <v>3.7806184731249997</v>
      </c>
      <c r="AH61" s="227">
        <f t="shared" si="11"/>
        <v>33.62543924000488</v>
      </c>
      <c r="AI61"/>
      <c r="AJ61">
        <v>416.76483000000002</v>
      </c>
      <c r="AK61" s="155">
        <v>295.71861999999999</v>
      </c>
      <c r="AL61" s="155">
        <v>45.463762000000003</v>
      </c>
      <c r="AM61" s="155">
        <v>0</v>
      </c>
      <c r="AN61" s="155">
        <v>26.431832</v>
      </c>
      <c r="AO61" s="155">
        <v>28.206181000000001</v>
      </c>
      <c r="AP61" s="155">
        <v>20.94444</v>
      </c>
      <c r="AQ61"/>
      <c r="AR61" s="156">
        <v>2.5857432999999999</v>
      </c>
      <c r="AS61" s="156">
        <v>2.5236610000000002</v>
      </c>
      <c r="AT61" s="156">
        <v>4.3834553999999998E-2</v>
      </c>
      <c r="AU61" s="156">
        <v>1.8247758999999999E-2</v>
      </c>
      <c r="AV61" s="282">
        <f t="shared" si="12"/>
        <v>1.5129862050944999E-4</v>
      </c>
      <c r="AW61" s="282">
        <f t="shared" si="13"/>
        <v>1.6211003660288656E-7</v>
      </c>
      <c r="AX61" s="283">
        <f t="shared" si="14"/>
        <v>2.5557084899999998</v>
      </c>
      <c r="AY61" s="157">
        <v>3.0529520000000001E-5</v>
      </c>
      <c r="AZ61" s="157">
        <v>9.2115406999999995E-8</v>
      </c>
      <c r="BA61" s="157">
        <v>2.5167018999999999E-12</v>
      </c>
      <c r="BB61" s="157">
        <v>2.6042045000000001E-10</v>
      </c>
      <c r="BC61" s="157">
        <v>0</v>
      </c>
      <c r="BD61" s="157">
        <v>2.8033789E-8</v>
      </c>
      <c r="BE61" s="157">
        <v>4.6639084999999998E-5</v>
      </c>
      <c r="BF61" s="157">
        <v>6.3902285999999997E-9</v>
      </c>
      <c r="BG61" s="157">
        <v>5.7781493999999998E-8</v>
      </c>
      <c r="BH61" s="157">
        <v>1.8652400000000001E-9</v>
      </c>
      <c r="BI61" s="157">
        <v>5.8441997999999998E-13</v>
      </c>
      <c r="BJ61" s="157">
        <v>3.8804634000000003E-9</v>
      </c>
      <c r="BK61" s="157">
        <v>4.6073997000000002E-11</v>
      </c>
      <c r="BL61" s="157">
        <v>2.8028484E-11</v>
      </c>
      <c r="BM61" s="157">
        <v>7.0876224999999999E-5</v>
      </c>
      <c r="BN61" s="157">
        <v>3.2254963E-6</v>
      </c>
      <c r="BO61" s="157">
        <v>6.5950629E-21</v>
      </c>
      <c r="BP61" s="157">
        <v>1.6488379</v>
      </c>
      <c r="BQ61" s="157">
        <v>0.90687059000000003</v>
      </c>
      <c r="BR61" s="157">
        <v>0</v>
      </c>
      <c r="BS61" s="157">
        <v>0</v>
      </c>
      <c r="BT61" s="157">
        <v>0</v>
      </c>
      <c r="BU61"/>
      <c r="BV61" s="155">
        <v>8.7921280999999993E-3</v>
      </c>
      <c r="BW61" s="155">
        <v>4.0595878999999998E-4</v>
      </c>
      <c r="BX61" s="155">
        <v>9.1683618999999997E-4</v>
      </c>
      <c r="BY61" s="155">
        <v>9.7679270000000003E-5</v>
      </c>
      <c r="BZ61" s="155">
        <v>9.4178168000000004E-4</v>
      </c>
      <c r="CA61" s="155">
        <v>2.1302505000000002E-6</v>
      </c>
      <c r="CB61" s="155">
        <v>4.8533140999999997E-5</v>
      </c>
      <c r="CC61" s="155">
        <v>4.2796144999999998E-5</v>
      </c>
      <c r="CD61" s="155">
        <v>4.8505012000000001E-4</v>
      </c>
      <c r="CE61" s="155">
        <v>7.2586058000000001E-4</v>
      </c>
      <c r="CF61" s="155">
        <v>0</v>
      </c>
      <c r="CG61" s="155">
        <v>1.4584140000000001E-17</v>
      </c>
      <c r="CH61" s="155">
        <v>3.1821039999999997E-8</v>
      </c>
      <c r="CI61" s="155">
        <v>2.2230435E-4</v>
      </c>
      <c r="CJ61" s="155">
        <v>4.1505247999999999E-4</v>
      </c>
      <c r="CK61" s="155">
        <v>4.4881132999999998E-3</v>
      </c>
      <c r="CL61" s="155">
        <v>0</v>
      </c>
      <c r="CM61"/>
      <c r="CN61" s="284">
        <v>2.6933574000000001E-8</v>
      </c>
      <c r="CO61" s="284">
        <v>32.871198</v>
      </c>
      <c r="CP61" s="285">
        <v>1.3656392999999999E-2</v>
      </c>
      <c r="CQ61" s="284">
        <v>0.27132326000000001</v>
      </c>
      <c r="CR61" s="284">
        <v>5.4428036000000001E-6</v>
      </c>
      <c r="CS61" s="284">
        <v>3.4660779999999997E-5</v>
      </c>
      <c r="CT61" s="284">
        <v>1.6092269999999999E-2</v>
      </c>
      <c r="CU61" s="284">
        <v>65.187638000000007</v>
      </c>
      <c r="CV61" s="284">
        <v>1.2387895000000001E-3</v>
      </c>
      <c r="CW61" s="284">
        <v>9.1876490000000009E-3</v>
      </c>
      <c r="CX61"/>
      <c r="CY61" s="158"/>
      <c r="CZ61" s="271"/>
      <c r="DA61"/>
      <c r="DB61"/>
      <c r="DC61" s="112"/>
      <c r="DD61" s="112"/>
      <c r="DE61"/>
      <c r="DF61"/>
      <c r="DG61"/>
      <c r="DH61"/>
      <c r="DI61"/>
      <c r="DJ61"/>
      <c r="DK61"/>
      <c r="DL61"/>
    </row>
    <row r="62" spans="1:116" ht="14.4">
      <c r="A62" t="s">
        <v>2136</v>
      </c>
      <c r="B62" s="188" t="s">
        <v>310</v>
      </c>
      <c r="C62" s="151" t="str">
        <f t="shared" si="0"/>
        <v>A.020.01.115</v>
      </c>
      <c r="D62" s="54" t="s">
        <v>1203</v>
      </c>
      <c r="E62" s="150" t="s">
        <v>352</v>
      </c>
      <c r="F62" s="153" t="str">
        <f t="shared" si="1"/>
        <v>Tungsten Carbide - Cobalt (11%) chemical recycling Canada estimate</v>
      </c>
      <c r="G62" s="154">
        <f t="shared" si="2"/>
        <v>13.875608</v>
      </c>
      <c r="H62"/>
      <c r="I62"/>
      <c r="J62" s="227">
        <f t="shared" si="3"/>
        <v>8.5759273622076737</v>
      </c>
      <c r="K62"/>
      <c r="L62" s="280">
        <f t="shared" si="4"/>
        <v>0.15762390917999999</v>
      </c>
      <c r="M62" s="280">
        <f t="shared" si="5"/>
        <v>5.41814387323</v>
      </c>
      <c r="N62" s="281">
        <f t="shared" si="6"/>
        <v>0.91881837979767433</v>
      </c>
      <c r="O62" s="280">
        <v>2.0813411999999998</v>
      </c>
      <c r="P62" s="219">
        <v>0.15382119</v>
      </c>
      <c r="Q62" s="286">
        <v>5.0589082999999997</v>
      </c>
      <c r="R62" s="286">
        <v>8.6925616999999997E-2</v>
      </c>
      <c r="S62" s="219">
        <v>2.6008012E-2</v>
      </c>
      <c r="T62" s="219">
        <v>3.3216318E-4</v>
      </c>
      <c r="U62" s="219">
        <v>4.4358117000000002E-2</v>
      </c>
      <c r="V62" s="219">
        <v>0.19644581999999999</v>
      </c>
      <c r="W62" s="219">
        <v>1.083423E-2</v>
      </c>
      <c r="X62" s="219">
        <v>8.7205253000000003E-3</v>
      </c>
      <c r="Y62" s="219">
        <v>0.90793508999999994</v>
      </c>
      <c r="Z62" s="219">
        <v>2.4803793000000002E-4</v>
      </c>
      <c r="AA62" s="286">
        <v>4.9059649000000001E-5</v>
      </c>
      <c r="AB62" s="286">
        <v>1.4867434000000001E-10</v>
      </c>
      <c r="AC62"/>
      <c r="AD62" s="227">
        <f t="shared" si="7"/>
        <v>2.0813411999999998</v>
      </c>
      <c r="AE62" s="227">
        <f t="shared" si="8"/>
        <v>5.5667992191800009</v>
      </c>
      <c r="AF62" s="227">
        <f t="shared" si="9"/>
        <v>5.4092243696490003</v>
      </c>
      <c r="AG62" s="227">
        <f t="shared" si="10"/>
        <v>5.41814387323</v>
      </c>
      <c r="AH62" s="227">
        <f t="shared" si="11"/>
        <v>0.9187693201486743</v>
      </c>
      <c r="AI62"/>
      <c r="AJ62">
        <v>289.18450000000001</v>
      </c>
      <c r="AK62" s="155">
        <v>184.06754000000001</v>
      </c>
      <c r="AL62" s="155">
        <v>60.051963000000001</v>
      </c>
      <c r="AM62" s="155">
        <v>0</v>
      </c>
      <c r="AN62" s="155">
        <v>14.784133000000001</v>
      </c>
      <c r="AO62" s="155">
        <v>20.858108000000001</v>
      </c>
      <c r="AP62" s="155">
        <v>9.4227529000000008</v>
      </c>
      <c r="AQ62"/>
      <c r="AR62" s="156">
        <v>0.85879194999999997</v>
      </c>
      <c r="AS62" s="156">
        <v>0.81167845999999999</v>
      </c>
      <c r="AT62" s="156">
        <v>3.5901994999999999E-2</v>
      </c>
      <c r="AU62" s="156">
        <v>1.1211492E-2</v>
      </c>
      <c r="AV62" s="282">
        <f t="shared" si="12"/>
        <v>4.8661778255730003E-5</v>
      </c>
      <c r="AW62" s="282">
        <f t="shared" si="13"/>
        <v>1.3277364944935767E-7</v>
      </c>
      <c r="AX62" s="283">
        <f t="shared" si="14"/>
        <v>1.5702368959000002</v>
      </c>
      <c r="AY62" s="157">
        <v>1.2922397E-5</v>
      </c>
      <c r="AZ62" s="157">
        <v>3.8991343999999999E-8</v>
      </c>
      <c r="BA62" s="157">
        <v>1.0652323E-12</v>
      </c>
      <c r="BB62" s="157">
        <v>9.4255822000000003E-10</v>
      </c>
      <c r="BC62" s="157">
        <v>0</v>
      </c>
      <c r="BD62" s="157">
        <v>2.8647343E-9</v>
      </c>
      <c r="BE62" s="157">
        <v>3.5732122000000003E-5</v>
      </c>
      <c r="BF62" s="157">
        <v>5.9572075000000002E-10</v>
      </c>
      <c r="BG62" s="157">
        <v>9.3178282000000006E-8</v>
      </c>
      <c r="BH62" s="157">
        <v>2.8169628000000001E-12</v>
      </c>
      <c r="BI62" s="157">
        <v>1.8231562999999999E-13</v>
      </c>
      <c r="BJ62" s="157">
        <v>1.2694871E-12</v>
      </c>
      <c r="BK62" s="157">
        <v>9.8034814999999998E-14</v>
      </c>
      <c r="BL62" s="157">
        <v>1.9338947E-14</v>
      </c>
      <c r="BM62" s="157">
        <v>1.0123411E-10</v>
      </c>
      <c r="BN62" s="157">
        <v>2.8818651000000002E-9</v>
      </c>
      <c r="BO62" s="157">
        <v>2.0085161E-19</v>
      </c>
      <c r="BP62" s="157">
        <v>1.0947959000000001E-3</v>
      </c>
      <c r="BQ62" s="157">
        <v>1.5691421000000001</v>
      </c>
      <c r="BR62" s="157">
        <v>4.6886400000000001E-10</v>
      </c>
      <c r="BS62" s="157">
        <v>2.8511999999999998E-12</v>
      </c>
      <c r="BT62" s="157">
        <v>1.2756479999999999E-16</v>
      </c>
      <c r="BU62"/>
      <c r="BV62" s="155">
        <v>2.8781598999999998E-3</v>
      </c>
      <c r="BW62" s="155">
        <v>7.5094940999999998E-4</v>
      </c>
      <c r="BX62" s="155">
        <v>3.8688877999999997E-4</v>
      </c>
      <c r="BY62" s="155">
        <v>3.2881149E-5</v>
      </c>
      <c r="BZ62" s="155">
        <v>7.1675989999999995E-4</v>
      </c>
      <c r="CA62" s="155">
        <v>3.1072826999999999E-5</v>
      </c>
      <c r="CB62" s="155">
        <v>6.9002294000000001E-9</v>
      </c>
      <c r="CC62" s="155">
        <v>6.1145668000000002E-4</v>
      </c>
      <c r="CD62" s="155">
        <v>5.7089437999999995E-7</v>
      </c>
      <c r="CE62" s="155">
        <v>3.0428924000000002E-5</v>
      </c>
      <c r="CF62" s="155">
        <v>0</v>
      </c>
      <c r="CG62" s="155">
        <v>4.4415771000000002E-16</v>
      </c>
      <c r="CH62" s="155">
        <v>3.6367461E-12</v>
      </c>
      <c r="CI62" s="155">
        <v>1.8071033000000001E-5</v>
      </c>
      <c r="CJ62" s="155">
        <v>2.9892415E-4</v>
      </c>
      <c r="CK62" s="155">
        <v>8.1921634000000006E-8</v>
      </c>
      <c r="CL62" s="155">
        <v>6.7308842999999997E-8</v>
      </c>
      <c r="CM62"/>
      <c r="CN62" s="284">
        <v>3.0781914999999999E-12</v>
      </c>
      <c r="CO62" s="284">
        <v>13.844543</v>
      </c>
      <c r="CP62" s="285">
        <v>1.8174138999999999E-2</v>
      </c>
      <c r="CQ62" s="284">
        <v>0.42951740999999999</v>
      </c>
      <c r="CR62" s="284">
        <v>5.8776144000000005E-10</v>
      </c>
      <c r="CS62" s="284">
        <v>7.0978501999999997E-8</v>
      </c>
      <c r="CT62" s="284">
        <v>1.5772655999999999E-2</v>
      </c>
      <c r="CU62" s="284">
        <v>8.1919753999999997E-2</v>
      </c>
      <c r="CV62" s="284">
        <v>1.8885745E-6</v>
      </c>
      <c r="CW62" s="284">
        <v>0.12848302</v>
      </c>
      <c r="CX62"/>
      <c r="CY62" s="158"/>
      <c r="CZ62" s="271"/>
      <c r="DA62"/>
      <c r="DB62" s="54"/>
      <c r="DC62" s="112"/>
      <c r="DD62" s="112"/>
      <c r="DE62"/>
      <c r="DF62"/>
      <c r="DG62"/>
      <c r="DH62"/>
      <c r="DI62"/>
      <c r="DJ62"/>
      <c r="DK62"/>
      <c r="DL62"/>
    </row>
    <row r="63" spans="1:116" ht="14.4">
      <c r="B63" s="188"/>
      <c r="C63" s="151"/>
      <c r="D63" s="51" t="s">
        <v>1204</v>
      </c>
      <c r="E63" s="150"/>
      <c r="F63"/>
      <c r="G63"/>
      <c r="H63"/>
      <c r="I63"/>
      <c r="J63"/>
      <c r="K63"/>
      <c r="L63"/>
      <c r="M63"/>
      <c r="N63" s="174"/>
      <c r="O63"/>
      <c r="P63"/>
      <c r="Q63" s="53"/>
      <c r="R63" s="53"/>
      <c r="S63"/>
      <c r="T63"/>
      <c r="U63"/>
      <c r="V63"/>
      <c r="W63"/>
      <c r="X63"/>
      <c r="Y63"/>
      <c r="Z63"/>
      <c r="AA63" s="53"/>
      <c r="AB63" s="53"/>
      <c r="AC63"/>
      <c r="AD63"/>
      <c r="AE63"/>
      <c r="AF63"/>
      <c r="AG63"/>
      <c r="AH63"/>
      <c r="AI63"/>
      <c r="AJ63"/>
      <c r="AK63"/>
      <c r="AL63"/>
      <c r="AM63"/>
      <c r="AN63"/>
      <c r="AO63"/>
      <c r="AP63"/>
      <c r="AQ63"/>
      <c r="AR63"/>
      <c r="AS63"/>
      <c r="AT63"/>
      <c r="AU63"/>
      <c r="AX63" s="19"/>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s="117"/>
      <c r="CQ63"/>
      <c r="CR63"/>
      <c r="CS63"/>
      <c r="CT63"/>
      <c r="CU63"/>
      <c r="CV63"/>
      <c r="CW63"/>
      <c r="CX63"/>
      <c r="CY63" s="159"/>
      <c r="CZ63" s="267"/>
      <c r="DA63"/>
      <c r="DB63" s="244"/>
      <c r="DC63" s="112"/>
      <c r="DD63" s="112"/>
      <c r="DE63"/>
      <c r="DF63"/>
      <c r="DG63"/>
      <c r="DH63"/>
      <c r="DI63"/>
      <c r="DJ63"/>
      <c r="DK63"/>
      <c r="DL63"/>
    </row>
    <row r="64" spans="1:116" ht="14.4">
      <c r="A64" t="s">
        <v>482</v>
      </c>
      <c r="B64" s="188" t="s">
        <v>311</v>
      </c>
      <c r="C64" s="151" t="str">
        <f t="shared" si="0"/>
        <v>A.030.02.101</v>
      </c>
      <c r="D64" s="54" t="s">
        <v>1204</v>
      </c>
      <c r="E64" s="150" t="s">
        <v>352</v>
      </c>
      <c r="F64" s="153" t="str">
        <f t="shared" si="1"/>
        <v>HCL (hydrochloric acid)</v>
      </c>
      <c r="G64" s="154">
        <f t="shared" si="2"/>
        <v>0.22106323333333336</v>
      </c>
      <c r="H64"/>
      <c r="I64"/>
      <c r="J64" s="227">
        <f t="shared" si="3"/>
        <v>0.12399688367892482</v>
      </c>
      <c r="K64"/>
      <c r="L64" s="280">
        <f t="shared" si="4"/>
        <v>4.7482543189999995E-3</v>
      </c>
      <c r="M64" s="280">
        <f t="shared" si="5"/>
        <v>8.5282387942683002E-2</v>
      </c>
      <c r="N64" s="281">
        <f t="shared" si="6"/>
        <v>8.067564172418183E-4</v>
      </c>
      <c r="O64" s="287">
        <v>3.3159485000000002E-2</v>
      </c>
      <c r="P64" s="286">
        <v>5.1863726000000001E-3</v>
      </c>
      <c r="Q64" s="286">
        <v>2.4662858E-4</v>
      </c>
      <c r="R64" s="286">
        <v>3.0572926999999999E-3</v>
      </c>
      <c r="S64" s="219">
        <v>1.6208937E-3</v>
      </c>
      <c r="T64" s="286">
        <v>1.0707303E-5</v>
      </c>
      <c r="U64" s="286">
        <v>5.9360615999999999E-5</v>
      </c>
      <c r="V64" s="219">
        <v>3.3661124999999998E-4</v>
      </c>
      <c r="W64" s="286">
        <v>1.5791401E-7</v>
      </c>
      <c r="X64" s="219">
        <v>7.9512726000000006E-2</v>
      </c>
      <c r="Y64" s="286">
        <v>8.6646632000000006E-6</v>
      </c>
      <c r="Z64" s="286">
        <v>4.9512683000000003E-8</v>
      </c>
      <c r="AA64" s="219">
        <v>7.9793384000000002E-4</v>
      </c>
      <c r="AB64" s="286">
        <v>3.1818275999999998E-14</v>
      </c>
      <c r="AC64"/>
      <c r="AD64" s="227">
        <f t="shared" si="7"/>
        <v>3.3159485000000002E-2</v>
      </c>
      <c r="AE64" s="227">
        <f t="shared" si="8"/>
        <v>1.0517866749000002E-2</v>
      </c>
      <c r="AF64" s="227">
        <f t="shared" si="9"/>
        <v>6.5675462699999994E-3</v>
      </c>
      <c r="AG64" s="227">
        <f t="shared" si="10"/>
        <v>8.5282387942683002E-2</v>
      </c>
      <c r="AH64" s="227">
        <f t="shared" si="11"/>
        <v>8.822577241818277E-6</v>
      </c>
      <c r="AI64"/>
      <c r="AJ64">
        <v>6.5081929000000001</v>
      </c>
      <c r="AK64" s="155">
        <v>6.1258555000000001</v>
      </c>
      <c r="AL64" s="155">
        <v>1.3100453000000001E-5</v>
      </c>
      <c r="AM64" s="155">
        <v>0</v>
      </c>
      <c r="AN64" s="155">
        <v>4.9637263000000001E-2</v>
      </c>
      <c r="AO64" s="155">
        <v>4.3770165999999997E-5</v>
      </c>
      <c r="AP64" s="155">
        <v>0.33264325</v>
      </c>
      <c r="AQ64"/>
      <c r="AR64" s="156">
        <v>5.2071058000000003E-3</v>
      </c>
      <c r="AS64" s="156">
        <v>4.5766247000000003E-3</v>
      </c>
      <c r="AT64" s="156">
        <v>1.9309589E-4</v>
      </c>
      <c r="AU64" s="156">
        <v>4.3738518000000003E-4</v>
      </c>
      <c r="AV64" s="282">
        <f t="shared" si="12"/>
        <v>2.7437798419690932E-7</v>
      </c>
      <c r="AW64" s="282">
        <f t="shared" si="13"/>
        <v>7.1411201851779815E-10</v>
      </c>
      <c r="AX64" s="283">
        <f t="shared" si="14"/>
        <v>6.1258428110349997E-2</v>
      </c>
      <c r="AY64" s="157">
        <v>2.0514671000000001E-7</v>
      </c>
      <c r="AZ64" s="157">
        <v>6.1897713E-10</v>
      </c>
      <c r="BA64" s="157">
        <v>1.6911338999999999E-14</v>
      </c>
      <c r="BB64" s="157">
        <v>4.4956092999999998E-15</v>
      </c>
      <c r="BC64" s="157">
        <v>0</v>
      </c>
      <c r="BD64" s="157">
        <v>8.3354309000000001E-11</v>
      </c>
      <c r="BE64" s="157">
        <v>6.9083112000000007E-8</v>
      </c>
      <c r="BF64" s="157">
        <v>1.9000181E-11</v>
      </c>
      <c r="BG64" s="157">
        <v>7.6081477999999997E-11</v>
      </c>
      <c r="BH64" s="157">
        <v>5.9349612000000004E-17</v>
      </c>
      <c r="BI64" s="157">
        <v>7.6266309E-19</v>
      </c>
      <c r="BJ64" s="157">
        <v>3.3817043999999997E-14</v>
      </c>
      <c r="BK64" s="157">
        <v>2.0229035999999999E-15</v>
      </c>
      <c r="BL64" s="157">
        <v>4.1811887999999998E-16</v>
      </c>
      <c r="BM64" s="157">
        <v>2.5464963E-12</v>
      </c>
      <c r="BN64" s="157">
        <v>6.2256896000000005E-11</v>
      </c>
      <c r="BO64" s="157">
        <v>4.2984902000000001E-23</v>
      </c>
      <c r="BP64" s="157">
        <v>1.311035E-8</v>
      </c>
      <c r="BQ64" s="157">
        <v>6.1258414999999997E-2</v>
      </c>
      <c r="BR64" s="157">
        <v>0</v>
      </c>
      <c r="BS64" s="157">
        <v>0</v>
      </c>
      <c r="BT64" s="157">
        <v>0</v>
      </c>
      <c r="BU64"/>
      <c r="BV64" s="155">
        <v>1.9113988000000001E-5</v>
      </c>
      <c r="BW64" s="155">
        <v>5.2457537999999997E-7</v>
      </c>
      <c r="BX64" s="155">
        <v>6.1638295E-6</v>
      </c>
      <c r="BY64" s="155">
        <v>4.0774579999999998E-8</v>
      </c>
      <c r="BZ64" s="155">
        <v>1.8920043999999999E-6</v>
      </c>
      <c r="CA64" s="155">
        <v>9.2520370000000001E-11</v>
      </c>
      <c r="CB64" s="155">
        <v>1.4767404000000001E-12</v>
      </c>
      <c r="CC64" s="155">
        <v>1.3934264000000001E-10</v>
      </c>
      <c r="CD64" s="155">
        <v>1.7432998000000001E-8</v>
      </c>
      <c r="CE64" s="155">
        <v>4.9491875999999998E-8</v>
      </c>
      <c r="CF64" s="155">
        <v>0</v>
      </c>
      <c r="CG64" s="155">
        <v>9.5055627999999998E-20</v>
      </c>
      <c r="CH64" s="155">
        <v>7.7831177999999999E-16</v>
      </c>
      <c r="CI64" s="155">
        <v>6.1846160000000003E-7</v>
      </c>
      <c r="CJ64" s="155">
        <v>7.4299614999999997E-6</v>
      </c>
      <c r="CK64" s="155">
        <v>2.3772228E-6</v>
      </c>
      <c r="CL64" s="155">
        <v>0</v>
      </c>
      <c r="CM64"/>
      <c r="CN64" s="284">
        <v>6.5877370999999998E-16</v>
      </c>
      <c r="CO64" s="284">
        <v>0.22106323999999999</v>
      </c>
      <c r="CP64" s="285">
        <v>2.2693584E-4</v>
      </c>
      <c r="CQ64" s="284">
        <v>3.5892789000000001E-4</v>
      </c>
      <c r="CR64" s="284">
        <v>1.5580181000000001E-11</v>
      </c>
      <c r="CS64" s="284">
        <v>1.8721477000000001E-9</v>
      </c>
      <c r="CT64" s="284">
        <v>2.7918295E-5</v>
      </c>
      <c r="CU64" s="284">
        <v>1.7034235999999999E-3</v>
      </c>
      <c r="CV64" s="284">
        <v>3.9717778000000003E-11</v>
      </c>
      <c r="CW64" s="284">
        <v>3.2546522E-8</v>
      </c>
      <c r="CX64"/>
      <c r="CY64" s="162" t="s">
        <v>353</v>
      </c>
      <c r="CZ64" s="271" t="s">
        <v>2137</v>
      </c>
      <c r="DA64"/>
      <c r="DB64" s="244"/>
      <c r="DC64" s="112"/>
      <c r="DD64" s="112"/>
      <c r="DE64"/>
      <c r="DF64"/>
      <c r="DG64"/>
      <c r="DH64"/>
      <c r="DI64"/>
      <c r="DJ64"/>
      <c r="DK64"/>
      <c r="DL64"/>
    </row>
    <row r="65" spans="1:116" ht="14.4">
      <c r="A65" t="s">
        <v>483</v>
      </c>
      <c r="B65" s="188" t="s">
        <v>311</v>
      </c>
      <c r="C65" s="151" t="str">
        <f t="shared" si="0"/>
        <v>A.030.02.102</v>
      </c>
      <c r="D65" s="54" t="s">
        <v>1204</v>
      </c>
      <c r="E65" s="150" t="s">
        <v>352</v>
      </c>
      <c r="F65" s="153" t="str">
        <f t="shared" si="1"/>
        <v>Nitric acid</v>
      </c>
      <c r="G65" s="154">
        <f t="shared" si="2"/>
        <v>0.63647834666666669</v>
      </c>
      <c r="H65"/>
      <c r="I65"/>
      <c r="J65" s="227">
        <f t="shared" si="3"/>
        <v>9.5682114712940997E-2</v>
      </c>
      <c r="K65"/>
      <c r="L65" s="280">
        <f t="shared" si="4"/>
        <v>3.0235661608999998E-5</v>
      </c>
      <c r="M65" s="280">
        <f t="shared" si="5"/>
        <v>5.8646541932000002E-5</v>
      </c>
      <c r="N65" s="281">
        <f t="shared" si="6"/>
        <v>1.214805094E-4</v>
      </c>
      <c r="O65" s="280">
        <v>9.5471751999999993E-2</v>
      </c>
      <c r="P65" s="286">
        <v>3.0284686E-5</v>
      </c>
      <c r="Q65" s="286">
        <v>2.7882381000000001E-5</v>
      </c>
      <c r="R65" s="286">
        <v>2.6163686999999999E-5</v>
      </c>
      <c r="S65" s="286">
        <v>3.9170225999999998E-6</v>
      </c>
      <c r="T65" s="286">
        <v>8.2851773000000003E-8</v>
      </c>
      <c r="U65" s="286">
        <v>7.2100236E-8</v>
      </c>
      <c r="V65" s="286">
        <v>4.7586646000000001E-7</v>
      </c>
      <c r="W65" s="286">
        <v>2.6272194000000001E-6</v>
      </c>
      <c r="X65" s="219">
        <v>0</v>
      </c>
      <c r="Y65" s="219">
        <v>1.1885329E-4</v>
      </c>
      <c r="Z65" s="286">
        <v>3.6084719999999999E-9</v>
      </c>
      <c r="AA65" s="219">
        <v>0</v>
      </c>
      <c r="AB65" s="219">
        <v>0</v>
      </c>
      <c r="AC65"/>
      <c r="AD65" s="227">
        <f t="shared" si="7"/>
        <v>9.5471751999999993E-2</v>
      </c>
      <c r="AE65" s="227">
        <f t="shared" si="8"/>
        <v>8.8878595069000001E-5</v>
      </c>
      <c r="AF65" s="227">
        <f t="shared" si="9"/>
        <v>5.8642933460000003E-5</v>
      </c>
      <c r="AG65" s="227">
        <f t="shared" si="10"/>
        <v>5.8646541931999995E-5</v>
      </c>
      <c r="AH65" s="227">
        <f t="shared" si="11"/>
        <v>1.214805094E-4</v>
      </c>
      <c r="AI65"/>
      <c r="AJ65">
        <v>8.5348788999999994E-2</v>
      </c>
      <c r="AK65" s="155">
        <v>5.5839765E-2</v>
      </c>
      <c r="AL65" s="155">
        <v>1.6449493999999999E-2</v>
      </c>
      <c r="AM65" s="155">
        <v>0</v>
      </c>
      <c r="AN65" s="155">
        <v>3.1221145999999998E-3</v>
      </c>
      <c r="AO65" s="155">
        <v>6.6465793000000002E-3</v>
      </c>
      <c r="AP65" s="155">
        <v>3.2908363999999998E-3</v>
      </c>
      <c r="AQ65"/>
      <c r="AR65" s="156">
        <v>1.034668E-2</v>
      </c>
      <c r="AS65" s="156">
        <v>9.8622859999999996E-3</v>
      </c>
      <c r="AT65" s="156">
        <v>4.8212013000000002E-4</v>
      </c>
      <c r="AU65" s="156">
        <v>2.2738329000000001E-6</v>
      </c>
      <c r="AV65" s="282">
        <f t="shared" si="12"/>
        <v>5.9126414848095688E-7</v>
      </c>
      <c r="AW65" s="282">
        <f t="shared" si="13"/>
        <v>1.7829886823030253E-9</v>
      </c>
      <c r="AX65" s="283">
        <f t="shared" si="14"/>
        <v>3.1846399361E-4</v>
      </c>
      <c r="AY65" s="157">
        <v>5.9065190999999995E-7</v>
      </c>
      <c r="AZ65" s="157">
        <v>1.7821394E-9</v>
      </c>
      <c r="BA65" s="157">
        <v>4.8690593999999999E-14</v>
      </c>
      <c r="BB65" s="157">
        <v>0</v>
      </c>
      <c r="BC65" s="157">
        <v>0</v>
      </c>
      <c r="BD65" s="157">
        <v>7.0111842E-13</v>
      </c>
      <c r="BE65" s="157">
        <v>6.1144035999999996E-10</v>
      </c>
      <c r="BF65" s="157">
        <v>1.5988920000000001E-13</v>
      </c>
      <c r="BG65" s="157">
        <v>6.4065791999999999E-13</v>
      </c>
      <c r="BH65" s="157">
        <v>0</v>
      </c>
      <c r="BI65" s="157">
        <v>0</v>
      </c>
      <c r="BJ65" s="157">
        <v>4.1093297E-17</v>
      </c>
      <c r="BK65" s="157">
        <v>2.8643884000000001E-18</v>
      </c>
      <c r="BL65" s="157">
        <v>6.3134001999999995E-19</v>
      </c>
      <c r="BM65" s="157">
        <v>1.1425500000000001E-14</v>
      </c>
      <c r="BN65" s="157">
        <v>8.5577036999999997E-14</v>
      </c>
      <c r="BO65" s="157">
        <v>0</v>
      </c>
      <c r="BP65" s="157">
        <v>2.7819361E-7</v>
      </c>
      <c r="BQ65" s="157">
        <v>3.1818580000000002E-4</v>
      </c>
      <c r="BR65" s="157">
        <v>0</v>
      </c>
      <c r="BS65" s="157">
        <v>0</v>
      </c>
      <c r="BT65" s="157">
        <v>0</v>
      </c>
      <c r="BU65"/>
      <c r="BV65" s="155">
        <v>1.7851615000000001E-5</v>
      </c>
      <c r="BW65" s="155">
        <v>4.4168893000000002E-9</v>
      </c>
      <c r="BX65" s="155">
        <v>1.7746705000000001E-5</v>
      </c>
      <c r="BY65" s="155">
        <v>6.8215029999999998E-11</v>
      </c>
      <c r="BZ65" s="155">
        <v>7.1443927999999996E-9</v>
      </c>
      <c r="CA65" s="155">
        <v>0</v>
      </c>
      <c r="CB65" s="155">
        <v>0</v>
      </c>
      <c r="CC65" s="155">
        <v>0</v>
      </c>
      <c r="CD65" s="155">
        <v>1.1518976E-10</v>
      </c>
      <c r="CE65" s="155">
        <v>1.0205708E-10</v>
      </c>
      <c r="CF65" s="155">
        <v>0</v>
      </c>
      <c r="CG65" s="155">
        <v>0</v>
      </c>
      <c r="CH65" s="155">
        <v>0</v>
      </c>
      <c r="CI65" s="155">
        <v>5.2880451000000003E-9</v>
      </c>
      <c r="CJ65" s="155">
        <v>8.7775325999999995E-8</v>
      </c>
      <c r="CK65" s="155">
        <v>3.1176906999999999E-15</v>
      </c>
      <c r="CL65" s="155">
        <v>0</v>
      </c>
      <c r="CM65"/>
      <c r="CN65" s="284">
        <v>0</v>
      </c>
      <c r="CO65" s="284">
        <v>0.63647834999999997</v>
      </c>
      <c r="CP65" s="285">
        <v>0</v>
      </c>
      <c r="CQ65" s="284">
        <v>3.0219713000000001E-6</v>
      </c>
      <c r="CR65" s="284">
        <v>1.9629325999999999E-14</v>
      </c>
      <c r="CS65" s="284">
        <v>2.2887441999999998E-12</v>
      </c>
      <c r="CT65" s="284">
        <v>2.8235735000000002E-7</v>
      </c>
      <c r="CU65" s="284">
        <v>2.4047153000000001E-6</v>
      </c>
      <c r="CV65" s="284">
        <v>0</v>
      </c>
      <c r="CW65" s="284">
        <v>0</v>
      </c>
      <c r="CX65"/>
      <c r="CY65" s="162" t="s">
        <v>354</v>
      </c>
      <c r="CZ65" s="271" t="s">
        <v>2138</v>
      </c>
      <c r="DA65"/>
      <c r="DB65" s="244"/>
      <c r="DC65" s="113"/>
      <c r="DD65" s="113"/>
      <c r="DE65"/>
      <c r="DF65"/>
      <c r="DG65"/>
      <c r="DH65"/>
      <c r="DI65"/>
      <c r="DJ65"/>
      <c r="DK65"/>
      <c r="DL65"/>
    </row>
    <row r="66" spans="1:116" ht="14.4">
      <c r="A66" t="s">
        <v>484</v>
      </c>
      <c r="B66" s="188" t="s">
        <v>311</v>
      </c>
      <c r="C66" s="151" t="str">
        <f t="shared" si="0"/>
        <v>A.030.02.103</v>
      </c>
      <c r="D66" s="54" t="s">
        <v>1204</v>
      </c>
      <c r="E66" s="150" t="s">
        <v>352</v>
      </c>
      <c r="F66" s="153" t="str">
        <f t="shared" si="1"/>
        <v>Phosphoric acid</v>
      </c>
      <c r="G66" s="154">
        <f t="shared" si="2"/>
        <v>0.46539374000000006</v>
      </c>
      <c r="H66"/>
      <c r="I66"/>
      <c r="J66" s="227">
        <f t="shared" si="3"/>
        <v>0.12637207491669999</v>
      </c>
      <c r="K66"/>
      <c r="L66" s="280">
        <f t="shared" si="4"/>
        <v>4.649099013E-2</v>
      </c>
      <c r="M66" s="280">
        <f t="shared" si="5"/>
        <v>3.5015165866999999E-3</v>
      </c>
      <c r="N66" s="281">
        <f t="shared" si="6"/>
        <v>6.5705071999999998E-3</v>
      </c>
      <c r="O66" s="280">
        <v>6.9809061000000006E-2</v>
      </c>
      <c r="P66" s="286">
        <v>1.3268192E-3</v>
      </c>
      <c r="Q66" s="219">
        <v>1.8885763E-3</v>
      </c>
      <c r="R66" s="219">
        <v>9.6852148999999992E-3</v>
      </c>
      <c r="S66" s="219">
        <v>2.5191408000000001E-4</v>
      </c>
      <c r="T66" s="286">
        <v>2.630215E-5</v>
      </c>
      <c r="U66" s="219">
        <v>3.6527559000000001E-2</v>
      </c>
      <c r="V66" s="219">
        <v>2.8497553999999999E-4</v>
      </c>
      <c r="W66" s="219">
        <v>5.062637E-3</v>
      </c>
      <c r="X66" s="219">
        <v>0</v>
      </c>
      <c r="Y66" s="219">
        <v>1.5078702E-3</v>
      </c>
      <c r="Z66" s="286">
        <v>1.1455467000000001E-6</v>
      </c>
      <c r="AA66" s="219">
        <v>0</v>
      </c>
      <c r="AB66" s="219">
        <v>0</v>
      </c>
      <c r="AC66"/>
      <c r="AD66" s="227">
        <f t="shared" si="7"/>
        <v>6.9809061000000006E-2</v>
      </c>
      <c r="AE66" s="227">
        <f t="shared" si="8"/>
        <v>4.9991361170000005E-2</v>
      </c>
      <c r="AF66" s="227">
        <f t="shared" si="9"/>
        <v>3.5003710399999998E-3</v>
      </c>
      <c r="AG66" s="227">
        <f t="shared" si="10"/>
        <v>3.5015165866999999E-3</v>
      </c>
      <c r="AH66" s="227">
        <f t="shared" si="11"/>
        <v>6.5705071999999998E-3</v>
      </c>
      <c r="AI66"/>
      <c r="AJ66">
        <v>7.4215673999999998</v>
      </c>
      <c r="AK66" s="155">
        <v>7.0727327000000004</v>
      </c>
      <c r="AL66" s="155">
        <v>0.20349012999999999</v>
      </c>
      <c r="AM66" s="155">
        <v>0</v>
      </c>
      <c r="AN66" s="155">
        <v>2.99723E-2</v>
      </c>
      <c r="AO66" s="155">
        <v>7.4971346999999994E-2</v>
      </c>
      <c r="AP66" s="155">
        <v>4.0400859999999997E-2</v>
      </c>
      <c r="AQ66"/>
      <c r="AR66" s="156">
        <v>8.5061961999999998E-3</v>
      </c>
      <c r="AS66" s="156">
        <v>7.6765278999999997E-3</v>
      </c>
      <c r="AT66" s="156">
        <v>3.7596629000000002E-4</v>
      </c>
      <c r="AU66" s="156">
        <v>4.5370201000000001E-4</v>
      </c>
      <c r="AV66" s="282">
        <f t="shared" si="12"/>
        <v>4.6022349489569996E-7</v>
      </c>
      <c r="AW66" s="282">
        <f t="shared" si="13"/>
        <v>1.39040790286706E-9</v>
      </c>
      <c r="AX66" s="283">
        <f t="shared" si="14"/>
        <v>6.3543699259999989E-2</v>
      </c>
      <c r="AY66" s="157">
        <v>4.3188538999999999E-7</v>
      </c>
      <c r="AZ66" s="157">
        <v>1.3031024999999999E-9</v>
      </c>
      <c r="BA66" s="157">
        <v>3.5602621000000002E-14</v>
      </c>
      <c r="BB66" s="157">
        <v>0</v>
      </c>
      <c r="BC66" s="157">
        <v>0</v>
      </c>
      <c r="BD66" s="157">
        <v>2.5953843999999999E-10</v>
      </c>
      <c r="BE66" s="157">
        <v>2.8047772000000001E-8</v>
      </c>
      <c r="BF66" s="157">
        <v>5.9187424999999998E-11</v>
      </c>
      <c r="BG66" s="157">
        <v>2.806822E-11</v>
      </c>
      <c r="BH66" s="157">
        <v>0</v>
      </c>
      <c r="BI66" s="157">
        <v>0</v>
      </c>
      <c r="BJ66" s="157">
        <v>1.3045491E-14</v>
      </c>
      <c r="BK66" s="157">
        <v>9.0932965999999999E-16</v>
      </c>
      <c r="BL66" s="157">
        <v>2.004254E-16</v>
      </c>
      <c r="BM66" s="157">
        <v>3.6271427000000002E-12</v>
      </c>
      <c r="BN66" s="157">
        <v>2.7167313000000001E-11</v>
      </c>
      <c r="BO66" s="157">
        <v>0</v>
      </c>
      <c r="BP66" s="157">
        <v>1.9919026000000001E-4</v>
      </c>
      <c r="BQ66" s="157">
        <v>6.3344508999999993E-2</v>
      </c>
      <c r="BR66" s="157">
        <v>0</v>
      </c>
      <c r="BS66" s="157">
        <v>0</v>
      </c>
      <c r="BT66" s="157">
        <v>0</v>
      </c>
      <c r="BU66"/>
      <c r="BV66" s="155">
        <v>4.8394896000000002E-5</v>
      </c>
      <c r="BW66" s="155">
        <v>1.9351079E-7</v>
      </c>
      <c r="BX66" s="155">
        <v>1.2976411999999999E-5</v>
      </c>
      <c r="BY66" s="155">
        <v>3.7997637999999998E-8</v>
      </c>
      <c r="BZ66" s="155">
        <v>3.8488478000000002E-7</v>
      </c>
      <c r="CA66" s="155">
        <v>0</v>
      </c>
      <c r="CB66" s="155">
        <v>0</v>
      </c>
      <c r="CC66" s="155">
        <v>0</v>
      </c>
      <c r="CD66" s="155">
        <v>3.6568179000000001E-8</v>
      </c>
      <c r="CE66" s="155">
        <v>2.4189755E-5</v>
      </c>
      <c r="CF66" s="155">
        <v>0</v>
      </c>
      <c r="CG66" s="155">
        <v>0</v>
      </c>
      <c r="CH66" s="155">
        <v>0</v>
      </c>
      <c r="CI66" s="155">
        <v>1.8639428000000001E-6</v>
      </c>
      <c r="CJ66" s="155">
        <v>8.7116331999999999E-6</v>
      </c>
      <c r="CK66" s="155">
        <v>1.912537E-10</v>
      </c>
      <c r="CL66" s="155">
        <v>0</v>
      </c>
      <c r="CM66"/>
      <c r="CN66" s="284">
        <v>0</v>
      </c>
      <c r="CO66" s="284">
        <v>0.46539374</v>
      </c>
      <c r="CP66" s="285">
        <v>0</v>
      </c>
      <c r="CQ66" s="284">
        <v>1.3239725999999999E-4</v>
      </c>
      <c r="CR66" s="284">
        <v>6.2315319999999997E-12</v>
      </c>
      <c r="CS66" s="284">
        <v>7.2658544000000003E-10</v>
      </c>
      <c r="CT66" s="284">
        <v>1.4373089E-5</v>
      </c>
      <c r="CU66" s="284">
        <v>7.6340166999999996E-4</v>
      </c>
      <c r="CV66" s="284">
        <v>0</v>
      </c>
      <c r="CW66" s="284">
        <v>0</v>
      </c>
      <c r="CX66"/>
      <c r="CY66" s="162" t="s">
        <v>355</v>
      </c>
      <c r="CZ66" s="271" t="s">
        <v>2139</v>
      </c>
      <c r="DA66"/>
      <c r="DB66" s="49"/>
      <c r="DC66" s="112"/>
      <c r="DD66" s="112"/>
      <c r="DE66"/>
      <c r="DF66"/>
      <c r="DG66"/>
      <c r="DH66"/>
      <c r="DI66"/>
      <c r="DJ66"/>
      <c r="DK66"/>
      <c r="DL66"/>
    </row>
    <row r="67" spans="1:116" ht="14.4">
      <c r="A67" t="s">
        <v>485</v>
      </c>
      <c r="B67" s="188" t="s">
        <v>311</v>
      </c>
      <c r="C67" s="151" t="str">
        <f t="shared" si="0"/>
        <v>A.030.02.104</v>
      </c>
      <c r="D67" s="54" t="s">
        <v>1204</v>
      </c>
      <c r="E67" s="150" t="s">
        <v>352</v>
      </c>
      <c r="F67" s="153" t="str">
        <f t="shared" si="1"/>
        <v>Sulphuric acid</v>
      </c>
      <c r="G67" s="154">
        <f t="shared" si="2"/>
        <v>8.8919999999999999E-2</v>
      </c>
      <c r="H67"/>
      <c r="I67"/>
      <c r="J67" s="227">
        <f t="shared" si="3"/>
        <v>2.1706365389999999E-2</v>
      </c>
      <c r="K67"/>
      <c r="L67" s="280">
        <f t="shared" si="4"/>
        <v>5.0796000000000001E-3</v>
      </c>
      <c r="M67" s="280">
        <f t="shared" si="5"/>
        <v>3.066579E-5</v>
      </c>
      <c r="N67" s="281">
        <f t="shared" si="6"/>
        <v>3.2580996000000002E-3</v>
      </c>
      <c r="O67" s="280">
        <v>1.3337999999999999E-2</v>
      </c>
      <c r="P67" s="286">
        <v>3.066579E-5</v>
      </c>
      <c r="Q67" s="219">
        <v>0</v>
      </c>
      <c r="R67" s="219">
        <v>5.0796000000000001E-3</v>
      </c>
      <c r="S67" s="219">
        <v>0</v>
      </c>
      <c r="T67" s="219">
        <v>0</v>
      </c>
      <c r="U67" s="219">
        <v>0</v>
      </c>
      <c r="V67" s="219">
        <v>0</v>
      </c>
      <c r="W67" s="219">
        <v>3.2580996000000002E-3</v>
      </c>
      <c r="X67" s="219">
        <v>0</v>
      </c>
      <c r="Y67" s="219">
        <v>0</v>
      </c>
      <c r="Z67" s="219">
        <v>0</v>
      </c>
      <c r="AA67" s="219">
        <v>0</v>
      </c>
      <c r="AB67" s="219">
        <v>0</v>
      </c>
      <c r="AC67"/>
      <c r="AD67" s="227">
        <f t="shared" si="7"/>
        <v>1.3337999999999999E-2</v>
      </c>
      <c r="AE67" s="227">
        <f t="shared" si="8"/>
        <v>5.1102657900000004E-3</v>
      </c>
      <c r="AF67" s="227">
        <f t="shared" si="9"/>
        <v>3.066579E-5</v>
      </c>
      <c r="AG67" s="227">
        <f t="shared" si="10"/>
        <v>3.066579E-5</v>
      </c>
      <c r="AH67" s="227">
        <f t="shared" si="11"/>
        <v>3.2580996000000002E-3</v>
      </c>
      <c r="AI67"/>
      <c r="AJ67">
        <v>1.5606599999999999</v>
      </c>
      <c r="AK67" s="155">
        <v>1.5606599999999999</v>
      </c>
      <c r="AL67" s="155">
        <v>0</v>
      </c>
      <c r="AM67" s="155">
        <v>0</v>
      </c>
      <c r="AN67" s="155">
        <v>0</v>
      </c>
      <c r="AO67" s="155">
        <v>0</v>
      </c>
      <c r="AP67" s="155">
        <v>0</v>
      </c>
      <c r="AQ67"/>
      <c r="AR67" s="156">
        <v>1.5524862999999999E-3</v>
      </c>
      <c r="AS67" s="156">
        <v>1.3879560999999999E-3</v>
      </c>
      <c r="AT67" s="156">
        <v>7.5894119999999997E-5</v>
      </c>
      <c r="AU67" s="156">
        <v>8.8635989E-5</v>
      </c>
      <c r="AV67" s="282">
        <f t="shared" si="12"/>
        <v>8.3210799999999992E-8</v>
      </c>
      <c r="AW67" s="282">
        <f t="shared" si="13"/>
        <v>2.8067352237999998E-10</v>
      </c>
      <c r="AX67" s="283">
        <f t="shared" si="14"/>
        <v>1.2414004039999999E-2</v>
      </c>
      <c r="AY67" s="157">
        <v>8.2517760000000001E-8</v>
      </c>
      <c r="AZ67" s="157">
        <v>2.4897600000000002E-10</v>
      </c>
      <c r="BA67" s="157">
        <v>6.8023799999999999E-15</v>
      </c>
      <c r="BB67" s="157">
        <v>0</v>
      </c>
      <c r="BC67" s="157">
        <v>0</v>
      </c>
      <c r="BD67" s="157">
        <v>1.3611999999999999E-10</v>
      </c>
      <c r="BE67" s="157">
        <v>5.5691999999999998E-10</v>
      </c>
      <c r="BF67" s="157">
        <v>3.1042000000000001E-11</v>
      </c>
      <c r="BG67" s="157">
        <v>6.4871999999999999E-13</v>
      </c>
      <c r="BH67" s="157">
        <v>0</v>
      </c>
      <c r="BI67" s="157">
        <v>0</v>
      </c>
      <c r="BJ67" s="157">
        <v>0</v>
      </c>
      <c r="BK67" s="157">
        <v>0</v>
      </c>
      <c r="BL67" s="157">
        <v>0</v>
      </c>
      <c r="BM67" s="157">
        <v>0</v>
      </c>
      <c r="BN67" s="157">
        <v>0</v>
      </c>
      <c r="BO67" s="157">
        <v>0</v>
      </c>
      <c r="BP67" s="157">
        <v>1.2556404E-4</v>
      </c>
      <c r="BQ67" s="157">
        <v>1.2288439999999999E-2</v>
      </c>
      <c r="BR67" s="157">
        <v>0</v>
      </c>
      <c r="BS67" s="157">
        <v>0</v>
      </c>
      <c r="BT67" s="157">
        <v>0</v>
      </c>
      <c r="BU67"/>
      <c r="BV67" s="155">
        <v>5.2682481000000002E-6</v>
      </c>
      <c r="BW67" s="155">
        <v>4.4724717000000001E-9</v>
      </c>
      <c r="BX67" s="155">
        <v>2.4793254999999999E-6</v>
      </c>
      <c r="BY67" s="155">
        <v>2.4183323999999998E-9</v>
      </c>
      <c r="BZ67" s="155">
        <v>3.6841287000000002E-9</v>
      </c>
      <c r="CA67" s="155">
        <v>0</v>
      </c>
      <c r="CB67" s="155">
        <v>0</v>
      </c>
      <c r="CC67" s="155">
        <v>0</v>
      </c>
      <c r="CD67" s="155">
        <v>0</v>
      </c>
      <c r="CE67" s="155">
        <v>7.3771636999999997E-9</v>
      </c>
      <c r="CF67" s="155">
        <v>0</v>
      </c>
      <c r="CG67" s="155">
        <v>0</v>
      </c>
      <c r="CH67" s="155">
        <v>0</v>
      </c>
      <c r="CI67" s="155">
        <v>9.7128343999999998E-7</v>
      </c>
      <c r="CJ67" s="155">
        <v>1.7995621E-6</v>
      </c>
      <c r="CK67" s="155">
        <v>1.2498237E-10</v>
      </c>
      <c r="CL67" s="155">
        <v>0</v>
      </c>
      <c r="CM67"/>
      <c r="CN67" s="284">
        <v>0</v>
      </c>
      <c r="CO67" s="284">
        <v>8.8919999999999999E-2</v>
      </c>
      <c r="CP67" s="285">
        <v>0</v>
      </c>
      <c r="CQ67" s="284">
        <v>3.0599999999999999E-6</v>
      </c>
      <c r="CR67" s="284">
        <v>0</v>
      </c>
      <c r="CS67" s="284">
        <v>0</v>
      </c>
      <c r="CT67" s="284">
        <v>1.8699996999999999E-7</v>
      </c>
      <c r="CU67" s="284">
        <v>0</v>
      </c>
      <c r="CV67" s="284">
        <v>0</v>
      </c>
      <c r="CW67" s="284">
        <v>0</v>
      </c>
      <c r="CX67"/>
      <c r="CY67" s="162" t="s">
        <v>356</v>
      </c>
      <c r="CZ67" s="271" t="s">
        <v>2140</v>
      </c>
      <c r="DA67"/>
      <c r="DB67" s="49"/>
      <c r="DC67" s="112"/>
      <c r="DD67" s="112"/>
      <c r="DE67"/>
      <c r="DF67"/>
      <c r="DG67"/>
      <c r="DH67"/>
      <c r="DI67"/>
      <c r="DJ67"/>
      <c r="DK67"/>
      <c r="DL67"/>
    </row>
    <row r="68" spans="1:116" ht="14.4">
      <c r="A68" t="s">
        <v>1323</v>
      </c>
      <c r="B68" s="188" t="s">
        <v>311</v>
      </c>
      <c r="C68" s="151" t="str">
        <f t="shared" si="0"/>
        <v>A.030.02.105</v>
      </c>
      <c r="D68" s="54" t="s">
        <v>1204</v>
      </c>
      <c r="E68" s="150" t="s">
        <v>352</v>
      </c>
      <c r="F68" s="153" t="str">
        <f t="shared" si="1"/>
        <v>Boric acid</v>
      </c>
      <c r="G68" s="154">
        <f t="shared" si="2"/>
        <v>8.610082666666667</v>
      </c>
      <c r="H68"/>
      <c r="I68"/>
      <c r="J68" s="227">
        <f t="shared" si="3"/>
        <v>1.935308257959</v>
      </c>
      <c r="K68"/>
      <c r="L68" s="280">
        <f t="shared" si="4"/>
        <v>0.15794742903999998</v>
      </c>
      <c r="M68" s="280">
        <f t="shared" si="5"/>
        <v>0.322837955919</v>
      </c>
      <c r="N68" s="281">
        <f t="shared" si="6"/>
        <v>0.16301047299999999</v>
      </c>
      <c r="O68" s="280">
        <v>1.2915124</v>
      </c>
      <c r="P68" s="219">
        <v>0.19956356</v>
      </c>
      <c r="Q68" s="219">
        <v>0.12326072</v>
      </c>
      <c r="R68" s="219">
        <v>0.10590081</v>
      </c>
      <c r="S68" s="219">
        <v>5.1891146999999999E-2</v>
      </c>
      <c r="T68" s="219">
        <v>0</v>
      </c>
      <c r="U68" s="219">
        <v>1.5547204000000001E-4</v>
      </c>
      <c r="V68" s="286">
        <v>1.3675918999999999E-5</v>
      </c>
      <c r="W68" s="219">
        <v>7.0952053000000001E-2</v>
      </c>
      <c r="X68" s="219">
        <v>0</v>
      </c>
      <c r="Y68" s="219">
        <v>9.2058420000000002E-2</v>
      </c>
      <c r="Z68" s="219">
        <v>0</v>
      </c>
      <c r="AA68" s="219">
        <v>0</v>
      </c>
      <c r="AB68" s="219">
        <v>0</v>
      </c>
      <c r="AC68"/>
      <c r="AD68" s="227">
        <f t="shared" si="7"/>
        <v>1.2915124</v>
      </c>
      <c r="AE68" s="227">
        <f t="shared" si="8"/>
        <v>0.48078538495899997</v>
      </c>
      <c r="AF68" s="227">
        <f t="shared" si="9"/>
        <v>0.322837955919</v>
      </c>
      <c r="AG68" s="227">
        <f t="shared" si="10"/>
        <v>0.322837955919</v>
      </c>
      <c r="AH68" s="227">
        <f t="shared" si="11"/>
        <v>0.16301047299999999</v>
      </c>
      <c r="AI68"/>
      <c r="AJ68">
        <v>56.066341999999999</v>
      </c>
      <c r="AK68" s="155">
        <v>33.145066</v>
      </c>
      <c r="AL68" s="155">
        <v>12.754258999999999</v>
      </c>
      <c r="AM68" s="155">
        <v>0</v>
      </c>
      <c r="AN68" s="155">
        <v>2.4427424000000002</v>
      </c>
      <c r="AO68" s="155">
        <v>5.1719109000000003</v>
      </c>
      <c r="AP68" s="155">
        <v>2.5523634999999998</v>
      </c>
      <c r="AQ68"/>
      <c r="AR68" s="156">
        <v>0.22243320999999999</v>
      </c>
      <c r="AS68" s="156">
        <v>0.2128092</v>
      </c>
      <c r="AT68" s="156">
        <v>8.5641320999999999E-3</v>
      </c>
      <c r="AU68" s="156">
        <v>1.0598706000000001E-3</v>
      </c>
      <c r="AV68" s="282">
        <f t="shared" si="12"/>
        <v>1.275834551E-5</v>
      </c>
      <c r="AW68" s="282">
        <f t="shared" si="13"/>
        <v>3.1672086683110004E-8</v>
      </c>
      <c r="AX68" s="283">
        <f t="shared" si="14"/>
        <v>0.14844125959999999</v>
      </c>
      <c r="AY68" s="157">
        <v>8.0770606999999995E-6</v>
      </c>
      <c r="AZ68" s="157">
        <v>2.4373619000000001E-8</v>
      </c>
      <c r="BA68" s="157">
        <v>6.6578310999999997E-13</v>
      </c>
      <c r="BB68" s="157">
        <v>4.6136E-10</v>
      </c>
      <c r="BC68" s="157">
        <v>0</v>
      </c>
      <c r="BD68" s="157">
        <v>1.3630349999999999E-8</v>
      </c>
      <c r="BE68" s="157">
        <v>4.6671930999999999E-6</v>
      </c>
      <c r="BF68" s="157">
        <v>1.9697811000000001E-9</v>
      </c>
      <c r="BG68" s="157">
        <v>5.3280207999999998E-9</v>
      </c>
      <c r="BH68" s="157">
        <v>0</v>
      </c>
      <c r="BI68" s="157">
        <v>0</v>
      </c>
      <c r="BJ68" s="157">
        <v>0</v>
      </c>
      <c r="BK68" s="157">
        <v>0</v>
      </c>
      <c r="BL68" s="157">
        <v>0</v>
      </c>
      <c r="BM68" s="157">
        <v>0</v>
      </c>
      <c r="BN68" s="157">
        <v>0</v>
      </c>
      <c r="BO68" s="157">
        <v>0</v>
      </c>
      <c r="BP68" s="157">
        <v>4.9323596000000001E-3</v>
      </c>
      <c r="BQ68" s="157">
        <v>0.14350889999999999</v>
      </c>
      <c r="BR68" s="157">
        <v>0</v>
      </c>
      <c r="BS68" s="157">
        <v>0</v>
      </c>
      <c r="BT68" s="157">
        <v>0</v>
      </c>
      <c r="BU68"/>
      <c r="BV68" s="155">
        <v>1.3517853E-3</v>
      </c>
      <c r="BW68" s="155">
        <v>4.1077140000000003E-5</v>
      </c>
      <c r="BX68" s="155">
        <v>2.4007196E-4</v>
      </c>
      <c r="BY68" s="155">
        <v>9.3364618E-9</v>
      </c>
      <c r="BZ68" s="155">
        <v>7.4301123999999998E-5</v>
      </c>
      <c r="CA68" s="155">
        <v>8.5421973999999992E-6</v>
      </c>
      <c r="CB68" s="155">
        <v>0</v>
      </c>
      <c r="CC68" s="155">
        <v>1.2965217000000001E-5</v>
      </c>
      <c r="CD68" s="155">
        <v>0</v>
      </c>
      <c r="CE68" s="155">
        <v>1.2647099999999999E-7</v>
      </c>
      <c r="CF68" s="155">
        <v>0</v>
      </c>
      <c r="CG68" s="155">
        <v>0</v>
      </c>
      <c r="CH68" s="155">
        <v>0</v>
      </c>
      <c r="CI68" s="155">
        <v>2.2132843E-5</v>
      </c>
      <c r="CJ68" s="155">
        <v>5.5674412999999999E-5</v>
      </c>
      <c r="CK68" s="155">
        <v>8.9688462000000004E-4</v>
      </c>
      <c r="CL68" s="155">
        <v>0</v>
      </c>
      <c r="CM68"/>
      <c r="CN68" s="284">
        <v>0</v>
      </c>
      <c r="CO68" s="284">
        <v>8.5410178999999999</v>
      </c>
      <c r="CP68" s="285">
        <v>0.36017398</v>
      </c>
      <c r="CQ68" s="284">
        <v>3.0063540999999999E-2</v>
      </c>
      <c r="CR68" s="284">
        <v>0</v>
      </c>
      <c r="CS68" s="284">
        <v>0</v>
      </c>
      <c r="CT68" s="284">
        <v>1.3877397000000001E-3</v>
      </c>
      <c r="CU68" s="284">
        <v>0</v>
      </c>
      <c r="CV68" s="284">
        <v>0</v>
      </c>
      <c r="CW68" s="284">
        <v>3.0040664999999999E-3</v>
      </c>
      <c r="CX68"/>
      <c r="CY68" s="162"/>
      <c r="CZ68" s="271" t="s">
        <v>2141</v>
      </c>
      <c r="DA68"/>
      <c r="DB68"/>
      <c r="DC68" s="112"/>
      <c r="DD68" s="112"/>
      <c r="DE68"/>
      <c r="DF68"/>
      <c r="DG68"/>
      <c r="DH68"/>
      <c r="DI68"/>
      <c r="DJ68"/>
      <c r="DK68"/>
      <c r="DL68"/>
    </row>
    <row r="69" spans="1:116" ht="14.4">
      <c r="B69" s="188"/>
      <c r="C69" s="151"/>
      <c r="D69" s="51" t="s">
        <v>1205</v>
      </c>
      <c r="E69" s="150"/>
      <c r="F69"/>
      <c r="G69"/>
      <c r="H69"/>
      <c r="I69"/>
      <c r="J69"/>
      <c r="K69"/>
      <c r="L69"/>
      <c r="M69"/>
      <c r="N69" s="174"/>
      <c r="O69"/>
      <c r="P69"/>
      <c r="Q69"/>
      <c r="R69"/>
      <c r="S69"/>
      <c r="T69"/>
      <c r="U69"/>
      <c r="V69" s="53"/>
      <c r="W69"/>
      <c r="X69"/>
      <c r="Y69"/>
      <c r="Z69"/>
      <c r="AA69"/>
      <c r="AB69"/>
      <c r="AC69"/>
      <c r="AD69"/>
      <c r="AE69"/>
      <c r="AF69"/>
      <c r="AG69"/>
      <c r="AH69"/>
      <c r="AI69"/>
      <c r="AJ69"/>
      <c r="AK69"/>
      <c r="AL69"/>
      <c r="AM69"/>
      <c r="AN69"/>
      <c r="AO69"/>
      <c r="AP69"/>
      <c r="AQ69"/>
      <c r="AR69"/>
      <c r="AS69"/>
      <c r="AT69"/>
      <c r="AU69"/>
      <c r="AX69" s="1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s="117"/>
      <c r="CQ69"/>
      <c r="CR69"/>
      <c r="CS69"/>
      <c r="CT69"/>
      <c r="CU69"/>
      <c r="CV69"/>
      <c r="CW69"/>
      <c r="CX69"/>
      <c r="CY69" s="159"/>
      <c r="CZ69" s="267"/>
      <c r="DA69"/>
      <c r="DB69"/>
      <c r="DC69" s="112"/>
      <c r="DD69" s="112"/>
      <c r="DE69"/>
      <c r="DF69"/>
      <c r="DG69"/>
      <c r="DH69"/>
      <c r="DI69"/>
      <c r="DJ69"/>
      <c r="DK69"/>
      <c r="DL69"/>
    </row>
    <row r="70" spans="1:116" ht="14.4">
      <c r="A70" t="s">
        <v>486</v>
      </c>
      <c r="B70" s="188" t="s">
        <v>311</v>
      </c>
      <c r="C70" s="151" t="str">
        <f t="shared" si="0"/>
        <v>A.030.04.101</v>
      </c>
      <c r="D70" s="54" t="s">
        <v>1205</v>
      </c>
      <c r="E70" s="150" t="s">
        <v>352</v>
      </c>
      <c r="F70" s="153" t="str">
        <f t="shared" si="1"/>
        <v>Acetic acid trade mix</v>
      </c>
      <c r="G70" s="154">
        <f t="shared" si="2"/>
        <v>0.19553541333333335</v>
      </c>
      <c r="H70"/>
      <c r="I70"/>
      <c r="J70" s="227">
        <f t="shared" si="3"/>
        <v>3.2943690621633923E-2</v>
      </c>
      <c r="K70"/>
      <c r="L70" s="280">
        <f t="shared" si="4"/>
        <v>1.3245655569999999E-3</v>
      </c>
      <c r="M70" s="280">
        <f t="shared" si="5"/>
        <v>1.9089859625499998E-3</v>
      </c>
      <c r="N70" s="281">
        <f t="shared" si="6"/>
        <v>3.7982710208392574E-4</v>
      </c>
      <c r="O70" s="280">
        <v>2.9330312000000001E-2</v>
      </c>
      <c r="P70" s="286">
        <v>6.9075672999999995E-4</v>
      </c>
      <c r="Q70" s="286">
        <v>1.1162661999999999E-3</v>
      </c>
      <c r="R70" s="286">
        <v>1.1426711000000001E-3</v>
      </c>
      <c r="S70" s="219">
        <v>1.4932121999999999E-4</v>
      </c>
      <c r="T70" s="286">
        <v>1.7287928000000001E-5</v>
      </c>
      <c r="U70" s="286">
        <v>1.5285308999999999E-5</v>
      </c>
      <c r="V70" s="286">
        <v>9.9468817000000005E-5</v>
      </c>
      <c r="W70" s="286">
        <v>3.7517751999999997E-5</v>
      </c>
      <c r="X70" s="286">
        <v>1.6966435E-6</v>
      </c>
      <c r="Y70" s="219">
        <v>3.4230451E-4</v>
      </c>
      <c r="Z70" s="286">
        <v>7.9757205000000004E-7</v>
      </c>
      <c r="AA70" s="286">
        <v>4.840055E-9</v>
      </c>
      <c r="AB70" s="286">
        <v>2.8925706E-14</v>
      </c>
      <c r="AC70"/>
      <c r="AD70" s="227">
        <f t="shared" si="7"/>
        <v>2.9330312000000001E-2</v>
      </c>
      <c r="AE70" s="227">
        <f t="shared" si="8"/>
        <v>3.2310573039999999E-3</v>
      </c>
      <c r="AF70" s="227">
        <f t="shared" si="9"/>
        <v>1.9064965870549998E-3</v>
      </c>
      <c r="AG70" s="227">
        <f t="shared" si="10"/>
        <v>1.90898596255E-3</v>
      </c>
      <c r="AH70" s="227">
        <f t="shared" si="11"/>
        <v>3.7982226202892572E-4</v>
      </c>
      <c r="AI70"/>
      <c r="AJ70">
        <v>3.0541670000000001</v>
      </c>
      <c r="AK70" s="155">
        <v>2.8432472999999998</v>
      </c>
      <c r="AL70" s="155">
        <v>4.2785834000000002E-2</v>
      </c>
      <c r="AM70" s="155">
        <v>0</v>
      </c>
      <c r="AN70" s="155">
        <v>0.14735388999999999</v>
      </c>
      <c r="AO70" s="155">
        <v>1.2428274E-2</v>
      </c>
      <c r="AP70" s="155">
        <v>8.3517403000000004E-3</v>
      </c>
      <c r="AQ70"/>
      <c r="AR70" s="156">
        <v>3.6312451E-3</v>
      </c>
      <c r="AS70" s="156">
        <v>3.2755712999999998E-3</v>
      </c>
      <c r="AT70" s="156">
        <v>1.5389611000000001E-4</v>
      </c>
      <c r="AU70" s="156">
        <v>2.0177769E-4</v>
      </c>
      <c r="AV70" s="282">
        <f t="shared" si="12"/>
        <v>1.9637717866911751E-7</v>
      </c>
      <c r="AW70" s="282">
        <f t="shared" si="13"/>
        <v>5.6914243223373221E-10</v>
      </c>
      <c r="AX70" s="283">
        <f t="shared" si="14"/>
        <v>2.82601807253E-2</v>
      </c>
      <c r="AY70" s="157">
        <v>1.8145689000000001E-7</v>
      </c>
      <c r="AZ70" s="157">
        <v>5.4749924000000005E-10</v>
      </c>
      <c r="BA70" s="157">
        <v>1.4958461E-14</v>
      </c>
      <c r="BB70" s="157">
        <v>4.0869175000000002E-15</v>
      </c>
      <c r="BC70" s="157">
        <v>0</v>
      </c>
      <c r="BD70" s="157">
        <v>3.0726306E-11</v>
      </c>
      <c r="BE70" s="157">
        <v>1.486923E-8</v>
      </c>
      <c r="BF70" s="157">
        <v>6.9959721999999998E-12</v>
      </c>
      <c r="BG70" s="157">
        <v>1.4622764E-11</v>
      </c>
      <c r="BH70" s="157">
        <v>5.3954193000000001E-17</v>
      </c>
      <c r="BI70" s="157">
        <v>6.9333007999999996E-19</v>
      </c>
      <c r="BJ70" s="157">
        <v>8.7118559000000003E-15</v>
      </c>
      <c r="BK70" s="157">
        <v>5.9889744999999999E-16</v>
      </c>
      <c r="BL70" s="157">
        <v>1.3217182E-16</v>
      </c>
      <c r="BM70" s="157">
        <v>2.3876521999999999E-12</v>
      </c>
      <c r="BN70" s="157">
        <v>1.7940624E-11</v>
      </c>
      <c r="BO70" s="157">
        <v>3.9077184000000001E-23</v>
      </c>
      <c r="BP70" s="157">
        <v>3.1897253E-6</v>
      </c>
      <c r="BQ70" s="157">
        <v>2.8256990999999999E-2</v>
      </c>
      <c r="BR70" s="157">
        <v>0</v>
      </c>
      <c r="BS70" s="157">
        <v>0</v>
      </c>
      <c r="BT70" s="157">
        <v>0</v>
      </c>
      <c r="BU70"/>
      <c r="BV70" s="155">
        <v>9.5642696000000007E-6</v>
      </c>
      <c r="BW70" s="155">
        <v>1.008562E-7</v>
      </c>
      <c r="BX70" s="155">
        <v>5.4520462000000004E-6</v>
      </c>
      <c r="BY70" s="155">
        <v>1.2198722E-8</v>
      </c>
      <c r="BZ70" s="155">
        <v>2.1512941E-7</v>
      </c>
      <c r="CA70" s="155">
        <v>8.4109428E-11</v>
      </c>
      <c r="CB70" s="155">
        <v>1.3424913E-12</v>
      </c>
      <c r="CC70" s="155">
        <v>1.2667512999999999E-10</v>
      </c>
      <c r="CD70" s="155">
        <v>2.4047415E-8</v>
      </c>
      <c r="CE70" s="155">
        <v>1.5190199E-8</v>
      </c>
      <c r="CF70" s="155">
        <v>0</v>
      </c>
      <c r="CG70" s="155">
        <v>8.6414208000000003E-20</v>
      </c>
      <c r="CH70" s="155">
        <v>7.0755616E-16</v>
      </c>
      <c r="CI70" s="155">
        <v>2.2496708999999999E-7</v>
      </c>
      <c r="CJ70" s="155">
        <v>3.5196063000000001E-6</v>
      </c>
      <c r="CK70" s="155">
        <v>1.5924310999999999E-11</v>
      </c>
      <c r="CL70" s="155">
        <v>0</v>
      </c>
      <c r="CM70"/>
      <c r="CN70" s="284">
        <v>5.9888519000000003E-16</v>
      </c>
      <c r="CO70" s="284">
        <v>0.19553543000000001</v>
      </c>
      <c r="CP70" s="285">
        <v>3.4853703E-6</v>
      </c>
      <c r="CQ70" s="284">
        <v>6.9023485000000006E-5</v>
      </c>
      <c r="CR70" s="284">
        <v>4.1579354999999998E-12</v>
      </c>
      <c r="CS70" s="284">
        <v>4.8490696999999998E-10</v>
      </c>
      <c r="CT70" s="284">
        <v>7.8938290999999998E-6</v>
      </c>
      <c r="CU70" s="284">
        <v>5.0281684999999997E-4</v>
      </c>
      <c r="CV70" s="284">
        <v>3.6107071000000001E-11</v>
      </c>
      <c r="CW70" s="284">
        <v>2.9587746999999999E-8</v>
      </c>
      <c r="CX70"/>
      <c r="CY70" s="162" t="s">
        <v>357</v>
      </c>
      <c r="CZ70" s="271" t="s">
        <v>2142</v>
      </c>
      <c r="DA70"/>
      <c r="DB70"/>
      <c r="DC70" s="112"/>
      <c r="DD70" s="112"/>
      <c r="DE70"/>
      <c r="DF70"/>
      <c r="DG70"/>
      <c r="DH70"/>
      <c r="DI70"/>
      <c r="DJ70"/>
      <c r="DK70"/>
      <c r="DL70"/>
    </row>
    <row r="71" spans="1:116" ht="14.4">
      <c r="A71" t="s">
        <v>487</v>
      </c>
      <c r="B71" s="188" t="s">
        <v>311</v>
      </c>
      <c r="C71" s="151" t="str">
        <f t="shared" si="0"/>
        <v>A.030.04.102</v>
      </c>
      <c r="D71" s="54" t="s">
        <v>1205</v>
      </c>
      <c r="E71" s="150" t="s">
        <v>352</v>
      </c>
      <c r="F71" s="153" t="str">
        <f t="shared" si="1"/>
        <v>Acetic Anhydride trade mix</v>
      </c>
      <c r="G71" s="154">
        <f t="shared" si="2"/>
        <v>1.0884008000000001</v>
      </c>
      <c r="H71"/>
      <c r="I71"/>
      <c r="J71" s="227">
        <f t="shared" si="3"/>
        <v>0.21803592912356221</v>
      </c>
      <c r="K71"/>
      <c r="L71" s="280">
        <f t="shared" si="4"/>
        <v>1.4427564929999999E-2</v>
      </c>
      <c r="M71" s="280">
        <f t="shared" si="5"/>
        <v>2.1040423477809999E-2</v>
      </c>
      <c r="N71" s="281">
        <f t="shared" si="6"/>
        <v>1.93078207157522E-2</v>
      </c>
      <c r="O71" s="280">
        <v>0.16326012000000001</v>
      </c>
      <c r="P71" s="286">
        <v>7.9992129000000002E-3</v>
      </c>
      <c r="Q71" s="286">
        <v>1.1722389E-2</v>
      </c>
      <c r="R71" s="219">
        <v>1.220568E-2</v>
      </c>
      <c r="S71" s="219">
        <v>1.5170616000000001E-3</v>
      </c>
      <c r="T71" s="219">
        <v>1.9956461999999999E-4</v>
      </c>
      <c r="U71" s="219">
        <v>5.0525870999999995E-4</v>
      </c>
      <c r="V71" s="219">
        <v>1.2466347E-3</v>
      </c>
      <c r="W71" s="219">
        <v>4.4280578999999999E-4</v>
      </c>
      <c r="X71" s="286">
        <v>7.4516581000000004E-7</v>
      </c>
      <c r="Y71" s="219">
        <v>1.8673703999999999E-2</v>
      </c>
      <c r="Z71" s="286">
        <v>7.1441711999999997E-5</v>
      </c>
      <c r="AA71" s="286">
        <v>2.1257521999999999E-9</v>
      </c>
      <c r="AB71" s="219">
        <v>1.9130880000000001E-4</v>
      </c>
      <c r="AC71"/>
      <c r="AD71" s="227">
        <f t="shared" si="7"/>
        <v>0.16326012000000001</v>
      </c>
      <c r="AE71" s="227">
        <f t="shared" si="8"/>
        <v>3.539580153E-2</v>
      </c>
      <c r="AF71" s="227">
        <f t="shared" si="9"/>
        <v>2.0968238725752198E-2</v>
      </c>
      <c r="AG71" s="227">
        <f t="shared" si="10"/>
        <v>2.1040423477810002E-2</v>
      </c>
      <c r="AH71" s="227">
        <f t="shared" si="11"/>
        <v>1.9307818590000001E-2</v>
      </c>
      <c r="AI71"/>
      <c r="AJ71">
        <v>40.390673999999997</v>
      </c>
      <c r="AK71" s="155">
        <v>38.566105</v>
      </c>
      <c r="AL71" s="155">
        <v>1.0073344</v>
      </c>
      <c r="AM71" s="155">
        <v>0</v>
      </c>
      <c r="AN71" s="155">
        <v>0.20152471999999999</v>
      </c>
      <c r="AO71" s="155">
        <v>0.41564727000000001</v>
      </c>
      <c r="AP71" s="155">
        <v>0.20006219</v>
      </c>
      <c r="AQ71"/>
      <c r="AR71" s="156">
        <v>2.3297897000000001E-2</v>
      </c>
      <c r="AS71" s="156">
        <v>1.9730939999999999E-2</v>
      </c>
      <c r="AT71" s="156">
        <v>8.9017198000000003E-4</v>
      </c>
      <c r="AU71" s="156">
        <v>2.6767853999999998E-3</v>
      </c>
      <c r="AV71" s="282">
        <f t="shared" si="12"/>
        <v>1.1829100680619745E-6</v>
      </c>
      <c r="AW71" s="282">
        <f t="shared" si="13"/>
        <v>3.2920560799182094E-9</v>
      </c>
      <c r="AX71" s="283">
        <f t="shared" si="14"/>
        <v>0.37489991071900003</v>
      </c>
      <c r="AY71" s="157">
        <v>1.0102088E-6</v>
      </c>
      <c r="AZ71" s="157">
        <v>3.0480505000000002E-9</v>
      </c>
      <c r="BA71" s="157">
        <v>8.3276810000000006E-14</v>
      </c>
      <c r="BB71" s="157">
        <v>1.7949742000000001E-15</v>
      </c>
      <c r="BC71" s="157">
        <v>0</v>
      </c>
      <c r="BD71" s="157">
        <v>3.2460434999999999E-10</v>
      </c>
      <c r="BE71" s="157">
        <v>1.6906183E-7</v>
      </c>
      <c r="BF71" s="157">
        <v>7.4021707000000003E-11</v>
      </c>
      <c r="BG71" s="157">
        <v>1.6922394000000001E-10</v>
      </c>
      <c r="BH71" s="157">
        <v>2.3696682000000001E-17</v>
      </c>
      <c r="BI71" s="157">
        <v>3.0451057E-19</v>
      </c>
      <c r="BJ71" s="157">
        <v>3.3845668999999998E-13</v>
      </c>
      <c r="BK71" s="157">
        <v>2.7925994E-13</v>
      </c>
      <c r="BL71" s="157">
        <v>5.8915477000000003E-14</v>
      </c>
      <c r="BM71" s="157">
        <v>2.6734717E-11</v>
      </c>
      <c r="BN71" s="157">
        <v>3.2880972000000002E-9</v>
      </c>
      <c r="BO71" s="157">
        <v>1.7162699000000001E-23</v>
      </c>
      <c r="BP71" s="157">
        <v>3.9700719000000003E-5</v>
      </c>
      <c r="BQ71" s="157">
        <v>0.37486021000000003</v>
      </c>
      <c r="BR71" s="157">
        <v>0</v>
      </c>
      <c r="BS71" s="157">
        <v>0</v>
      </c>
      <c r="BT71" s="157">
        <v>0</v>
      </c>
      <c r="BU71"/>
      <c r="BV71" s="155">
        <v>8.5213942000000002E-5</v>
      </c>
      <c r="BW71" s="155">
        <v>1.1666996E-6</v>
      </c>
      <c r="BX71" s="155">
        <v>3.0347502999999999E-5</v>
      </c>
      <c r="BY71" s="155">
        <v>1.5186548000000001E-7</v>
      </c>
      <c r="BZ71" s="155">
        <v>2.3182379999999999E-6</v>
      </c>
      <c r="CA71" s="155">
        <v>3.6940861000000003E-11</v>
      </c>
      <c r="CB71" s="155">
        <v>5.8962216999999997E-13</v>
      </c>
      <c r="CC71" s="155">
        <v>5.5635716999999997E-11</v>
      </c>
      <c r="CD71" s="155">
        <v>2.9282898000000001E-7</v>
      </c>
      <c r="CE71" s="155">
        <v>3.9323935000000002E-7</v>
      </c>
      <c r="CF71" s="155">
        <v>0</v>
      </c>
      <c r="CG71" s="155">
        <v>3.7953120000000001E-20</v>
      </c>
      <c r="CH71" s="155">
        <v>3.1075866999999999E-16</v>
      </c>
      <c r="CI71" s="155">
        <v>2.4089128000000002E-6</v>
      </c>
      <c r="CJ71" s="155">
        <v>4.8134553999999999E-5</v>
      </c>
      <c r="CK71" s="155">
        <v>7.1349518000000002E-12</v>
      </c>
      <c r="CL71" s="155">
        <v>0</v>
      </c>
      <c r="CM71"/>
      <c r="CN71" s="284">
        <v>2.6303037999999999E-16</v>
      </c>
      <c r="CO71" s="284">
        <v>1.0882563999999999</v>
      </c>
      <c r="CP71" s="285">
        <v>6.5806187000000003E-4</v>
      </c>
      <c r="CQ71" s="284">
        <v>7.9824731000000004E-4</v>
      </c>
      <c r="CR71" s="284">
        <v>3.5330568E-9</v>
      </c>
      <c r="CS71" s="284">
        <v>1.7184467E-8</v>
      </c>
      <c r="CT71" s="284">
        <v>8.6717808E-5</v>
      </c>
      <c r="CU71" s="284">
        <v>0.12031392</v>
      </c>
      <c r="CV71" s="284">
        <v>1.5858226000000001E-11</v>
      </c>
      <c r="CW71" s="284">
        <v>1.2994939E-8</v>
      </c>
      <c r="CX71"/>
      <c r="CY71" s="162" t="s">
        <v>358</v>
      </c>
      <c r="CZ71" s="271" t="s">
        <v>2143</v>
      </c>
      <c r="DA71"/>
      <c r="DB71"/>
      <c r="DC71" s="112"/>
      <c r="DD71" s="112"/>
      <c r="DE71"/>
      <c r="DF71"/>
      <c r="DG71"/>
      <c r="DH71"/>
      <c r="DI71"/>
      <c r="DJ71"/>
      <c r="DK71"/>
      <c r="DL71"/>
    </row>
    <row r="72" spans="1:116" ht="14.4">
      <c r="A72" t="s">
        <v>1573</v>
      </c>
      <c r="B72" s="188" t="s">
        <v>311</v>
      </c>
      <c r="C72" s="151" t="str">
        <f t="shared" si="0"/>
        <v>A.030.04.103</v>
      </c>
      <c r="D72" s="54" t="s">
        <v>1205</v>
      </c>
      <c r="E72" s="150" t="s">
        <v>352</v>
      </c>
      <c r="F72" s="153" t="str">
        <f t="shared" si="1"/>
        <v>Acetic Anhydride Halcon process</v>
      </c>
      <c r="G72" s="154">
        <f t="shared" si="2"/>
        <v>0.9402104</v>
      </c>
      <c r="H72"/>
      <c r="I72"/>
      <c r="J72" s="227">
        <f t="shared" si="3"/>
        <v>0.1924473591367</v>
      </c>
      <c r="K72"/>
      <c r="L72" s="280">
        <f t="shared" si="4"/>
        <v>1.7505886160000001E-2</v>
      </c>
      <c r="M72" s="280">
        <f t="shared" si="5"/>
        <v>2.4471729376699999E-2</v>
      </c>
      <c r="N72" s="281">
        <f t="shared" si="6"/>
        <v>9.4381835999999986E-3</v>
      </c>
      <c r="O72" s="280">
        <v>0.14103156</v>
      </c>
      <c r="P72" s="286">
        <v>9.2005996999999992E-3</v>
      </c>
      <c r="Q72" s="219">
        <v>1.4028205E-2</v>
      </c>
      <c r="R72" s="219">
        <v>1.5187895999999999E-2</v>
      </c>
      <c r="S72" s="219">
        <v>1.8658764E-3</v>
      </c>
      <c r="T72" s="219">
        <v>2.5205193999999997E-4</v>
      </c>
      <c r="U72" s="219">
        <v>2.0006182E-4</v>
      </c>
      <c r="V72" s="219">
        <v>1.2340577E-3</v>
      </c>
      <c r="W72" s="219">
        <v>5.3767799999999998E-4</v>
      </c>
      <c r="X72" s="219">
        <v>0</v>
      </c>
      <c r="Y72" s="219">
        <v>8.6015855999999995E-3</v>
      </c>
      <c r="Z72" s="286">
        <v>8.8669767000000006E-6</v>
      </c>
      <c r="AA72" s="219">
        <v>0</v>
      </c>
      <c r="AB72" s="219">
        <v>2.9891999999999999E-4</v>
      </c>
      <c r="AC72"/>
      <c r="AD72" s="227">
        <f t="shared" si="7"/>
        <v>0.14103156</v>
      </c>
      <c r="AE72" s="227">
        <f t="shared" si="8"/>
        <v>4.1968748559999998E-2</v>
      </c>
      <c r="AF72" s="227">
        <f t="shared" si="9"/>
        <v>2.44628624E-2</v>
      </c>
      <c r="AG72" s="227">
        <f t="shared" si="10"/>
        <v>2.4471729376699999E-2</v>
      </c>
      <c r="AH72" s="227">
        <f t="shared" si="11"/>
        <v>9.4381835999999986E-3</v>
      </c>
      <c r="AI72"/>
      <c r="AJ72">
        <v>37.09357</v>
      </c>
      <c r="AK72" s="155">
        <v>35.157820999999998</v>
      </c>
      <c r="AL72" s="155">
        <v>1.1497704</v>
      </c>
      <c r="AM72" s="155">
        <v>0</v>
      </c>
      <c r="AN72" s="155">
        <v>0.15053796</v>
      </c>
      <c r="AO72" s="155">
        <v>0.40783720000000001</v>
      </c>
      <c r="AP72" s="155">
        <v>0.22760348</v>
      </c>
      <c r="AQ72"/>
      <c r="AR72" s="156">
        <v>2.1140119999999998E-2</v>
      </c>
      <c r="AS72" s="156">
        <v>1.7922435E-2</v>
      </c>
      <c r="AT72" s="156">
        <v>7.8977189999999997E-4</v>
      </c>
      <c r="AU72" s="156">
        <v>2.4279134E-3</v>
      </c>
      <c r="AV72" s="282">
        <f t="shared" si="12"/>
        <v>1.074486512175E-6</v>
      </c>
      <c r="AW72" s="282">
        <f t="shared" si="13"/>
        <v>2.9207540474559997E-9</v>
      </c>
      <c r="AX72" s="283">
        <f t="shared" si="14"/>
        <v>0.34004388595900004</v>
      </c>
      <c r="AY72" s="157">
        <v>8.7278529000000004E-7</v>
      </c>
      <c r="AZ72" s="157">
        <v>2.6334144000000001E-9</v>
      </c>
      <c r="BA72" s="157">
        <v>7.1948199000000001E-14</v>
      </c>
      <c r="BB72" s="157">
        <v>0</v>
      </c>
      <c r="BC72" s="157">
        <v>0</v>
      </c>
      <c r="BD72" s="157">
        <v>4.0305467999999998E-10</v>
      </c>
      <c r="BE72" s="157">
        <v>1.9635939999999999E-7</v>
      </c>
      <c r="BF72" s="157">
        <v>9.1917639000000005E-11</v>
      </c>
      <c r="BG72" s="157">
        <v>1.9463424999999999E-10</v>
      </c>
      <c r="BH72" s="157">
        <v>0</v>
      </c>
      <c r="BI72" s="157">
        <v>0</v>
      </c>
      <c r="BJ72" s="157">
        <v>1.9305364E-13</v>
      </c>
      <c r="BK72" s="157">
        <v>4.3203960000000002E-13</v>
      </c>
      <c r="BL72" s="157">
        <v>9.0717017000000004E-14</v>
      </c>
      <c r="BM72" s="157">
        <v>2.8151294999999999E-11</v>
      </c>
      <c r="BN72" s="157">
        <v>4.9106162000000002E-9</v>
      </c>
      <c r="BO72" s="157">
        <v>0</v>
      </c>
      <c r="BP72" s="157">
        <v>4.7895958999999998E-5</v>
      </c>
      <c r="BQ72" s="157">
        <v>0.33999599000000003</v>
      </c>
      <c r="BR72" s="157">
        <v>0</v>
      </c>
      <c r="BS72" s="157">
        <v>0</v>
      </c>
      <c r="BT72" s="157">
        <v>0</v>
      </c>
      <c r="BU72"/>
      <c r="BV72" s="155">
        <v>7.8280271000000004E-5</v>
      </c>
      <c r="BW72" s="155">
        <v>1.3418673E-6</v>
      </c>
      <c r="BX72" s="155">
        <v>2.6215561E-5</v>
      </c>
      <c r="BY72" s="155">
        <v>1.5170995999999999E-7</v>
      </c>
      <c r="BZ72" s="155">
        <v>2.7754511999999999E-6</v>
      </c>
      <c r="CA72" s="155">
        <v>0</v>
      </c>
      <c r="CB72" s="155">
        <v>0</v>
      </c>
      <c r="CC72" s="155">
        <v>0</v>
      </c>
      <c r="CD72" s="155">
        <v>3.4808596E-7</v>
      </c>
      <c r="CE72" s="155">
        <v>1.9425922E-7</v>
      </c>
      <c r="CF72" s="155">
        <v>0</v>
      </c>
      <c r="CG72" s="155">
        <v>0</v>
      </c>
      <c r="CH72" s="155">
        <v>0</v>
      </c>
      <c r="CI72" s="155">
        <v>2.9903536E-6</v>
      </c>
      <c r="CJ72" s="155">
        <v>4.4262983E-5</v>
      </c>
      <c r="CK72" s="155">
        <v>1.5611128E-13</v>
      </c>
      <c r="CL72" s="155">
        <v>0</v>
      </c>
      <c r="CM72"/>
      <c r="CN72" s="284">
        <v>0</v>
      </c>
      <c r="CO72" s="284">
        <v>0.93998479000000001</v>
      </c>
      <c r="CP72" s="285">
        <v>1.0258298000000001E-3</v>
      </c>
      <c r="CQ72" s="284">
        <v>9.1808608000000004E-4</v>
      </c>
      <c r="CR72" s="284">
        <v>5.3682727999999998E-9</v>
      </c>
      <c r="CS72" s="284">
        <v>8.8364880000000006E-9</v>
      </c>
      <c r="CT72" s="284">
        <v>1.0283139000000001E-4</v>
      </c>
      <c r="CU72" s="284">
        <v>0.18417214000000001</v>
      </c>
      <c r="CV72" s="284">
        <v>0</v>
      </c>
      <c r="CW72" s="284">
        <v>0</v>
      </c>
      <c r="CX72"/>
      <c r="CY72" s="162" t="s">
        <v>358</v>
      </c>
      <c r="CZ72" s="271" t="s">
        <v>2143</v>
      </c>
      <c r="DA72"/>
      <c r="DB72"/>
      <c r="DC72" s="112"/>
      <c r="DD72" s="112"/>
      <c r="DE72"/>
      <c r="DF72"/>
      <c r="DG72"/>
      <c r="DH72"/>
      <c r="DI72"/>
      <c r="DJ72"/>
      <c r="DK72"/>
      <c r="DL72"/>
    </row>
    <row r="73" spans="1:116" ht="14.4">
      <c r="A73" t="s">
        <v>1574</v>
      </c>
      <c r="B73" s="188" t="s">
        <v>311</v>
      </c>
      <c r="C73" s="151" t="str">
        <f t="shared" si="0"/>
        <v>A.030.04.104</v>
      </c>
      <c r="D73" s="54" t="s">
        <v>1205</v>
      </c>
      <c r="E73" s="150" t="s">
        <v>352</v>
      </c>
      <c r="F73" s="153" t="str">
        <f t="shared" si="1"/>
        <v>Acetic Anhydride Ketene process</v>
      </c>
      <c r="G73" s="154">
        <f t="shared" si="2"/>
        <v>1.3518504666666666</v>
      </c>
      <c r="H73"/>
      <c r="I73"/>
      <c r="J73" s="227">
        <f t="shared" si="3"/>
        <v>0.2635267280199024</v>
      </c>
      <c r="K73"/>
      <c r="L73" s="280">
        <f t="shared" si="4"/>
        <v>8.9549931200000009E-3</v>
      </c>
      <c r="M73" s="280">
        <f t="shared" si="5"/>
        <v>1.4940322895E-2</v>
      </c>
      <c r="N73" s="281">
        <f t="shared" si="6"/>
        <v>3.6853842004902389E-2</v>
      </c>
      <c r="O73" s="280">
        <v>0.20277756999999999</v>
      </c>
      <c r="P73" s="219">
        <v>5.8634142E-3</v>
      </c>
      <c r="Q73" s="286">
        <v>7.6231594000000001E-3</v>
      </c>
      <c r="R73" s="286">
        <v>6.9039619E-3</v>
      </c>
      <c r="S73" s="219">
        <v>8.9694639999999995E-4</v>
      </c>
      <c r="T73" s="219">
        <v>1.0625382E-4</v>
      </c>
      <c r="U73" s="219">
        <v>1.0478309999999999E-3</v>
      </c>
      <c r="V73" s="219">
        <v>1.2689937E-3</v>
      </c>
      <c r="W73" s="219">
        <v>2.7414410000000002E-4</v>
      </c>
      <c r="X73" s="286">
        <v>2.0699049999999998E-6</v>
      </c>
      <c r="Y73" s="219">
        <v>3.6579691999999997E-2</v>
      </c>
      <c r="Z73" s="219">
        <v>1.8268569000000001E-4</v>
      </c>
      <c r="AA73" s="286">
        <v>5.9048670999999996E-9</v>
      </c>
      <c r="AB73" s="286">
        <v>3.5289361000000002E-14</v>
      </c>
      <c r="AC73"/>
      <c r="AD73" s="227">
        <f t="shared" si="7"/>
        <v>0.20277756999999999</v>
      </c>
      <c r="AE73" s="227">
        <f t="shared" si="8"/>
        <v>2.3710560419999999E-2</v>
      </c>
      <c r="AF73" s="227">
        <f t="shared" si="9"/>
        <v>1.47555732048671E-2</v>
      </c>
      <c r="AG73" s="227">
        <f t="shared" si="10"/>
        <v>1.4940322895E-2</v>
      </c>
      <c r="AH73" s="227">
        <f t="shared" si="11"/>
        <v>3.6853836100035287E-2</v>
      </c>
      <c r="AI73"/>
      <c r="AJ73">
        <v>46.252191000000003</v>
      </c>
      <c r="AK73" s="155">
        <v>44.625276999999997</v>
      </c>
      <c r="AL73" s="155">
        <v>0.75411497999999999</v>
      </c>
      <c r="AM73" s="155">
        <v>0</v>
      </c>
      <c r="AN73" s="155">
        <v>0.29216787</v>
      </c>
      <c r="AO73" s="155">
        <v>0.42953185999999999</v>
      </c>
      <c r="AP73" s="155">
        <v>0.15109988999999999</v>
      </c>
      <c r="AQ73"/>
      <c r="AR73" s="156">
        <v>2.7133945E-2</v>
      </c>
      <c r="AS73" s="156">
        <v>2.2946060000000001E-2</v>
      </c>
      <c r="AT73" s="156">
        <v>1.068661E-3</v>
      </c>
      <c r="AU73" s="156">
        <v>3.1192245E-3</v>
      </c>
      <c r="AV73" s="282">
        <f t="shared" si="12"/>
        <v>1.3756630773510393E-6</v>
      </c>
      <c r="AW73" s="282">
        <f t="shared" si="13"/>
        <v>3.9521486512858256E-9</v>
      </c>
      <c r="AX73" s="283">
        <f t="shared" si="14"/>
        <v>0.43686618140200001</v>
      </c>
      <c r="AY73" s="157">
        <v>1.2545173000000001E-6</v>
      </c>
      <c r="AZ73" s="157">
        <v>3.7851814000000004E-9</v>
      </c>
      <c r="BA73" s="157">
        <v>1.0341656E-13</v>
      </c>
      <c r="BB73" s="157">
        <v>4.9860394000000002E-15</v>
      </c>
      <c r="BC73" s="157">
        <v>0</v>
      </c>
      <c r="BD73" s="157">
        <v>1.8513709000000001E-10</v>
      </c>
      <c r="BE73" s="157">
        <v>1.205328E-7</v>
      </c>
      <c r="BF73" s="157">
        <v>4.2206716E-11</v>
      </c>
      <c r="BG73" s="157">
        <v>1.2405007E-10</v>
      </c>
      <c r="BH73" s="157">
        <v>6.5824115000000001E-17</v>
      </c>
      <c r="BI73" s="157">
        <v>8.4586270000000003E-19</v>
      </c>
      <c r="BJ73" s="157">
        <v>5.9695099999999997E-13</v>
      </c>
      <c r="BK73" s="157">
        <v>7.6516494000000005E-15</v>
      </c>
      <c r="BL73" s="157">
        <v>2.3794064E-15</v>
      </c>
      <c r="BM73" s="157">
        <v>2.4216355000000001E-11</v>
      </c>
      <c r="BN73" s="157">
        <v>4.0361891999999999E-10</v>
      </c>
      <c r="BO73" s="157">
        <v>4.7674164000000002E-23</v>
      </c>
      <c r="BP73" s="157">
        <v>2.5131402E-5</v>
      </c>
      <c r="BQ73" s="157">
        <v>0.43684105000000001</v>
      </c>
      <c r="BR73" s="157">
        <v>0</v>
      </c>
      <c r="BS73" s="157">
        <v>0</v>
      </c>
      <c r="BT73" s="157">
        <v>0</v>
      </c>
      <c r="BU73"/>
      <c r="BV73" s="155">
        <v>9.7540468000000005E-5</v>
      </c>
      <c r="BW73" s="155">
        <v>8.5529044000000004E-7</v>
      </c>
      <c r="BX73" s="155">
        <v>3.7693178E-5</v>
      </c>
      <c r="BY73" s="155">
        <v>1.5214197000000001E-7</v>
      </c>
      <c r="BZ73" s="155">
        <v>1.5054145000000001E-6</v>
      </c>
      <c r="CA73" s="155">
        <v>1.026135E-10</v>
      </c>
      <c r="CB73" s="155">
        <v>1.6378394000000001E-12</v>
      </c>
      <c r="CC73" s="155">
        <v>1.5454366000000001E-10</v>
      </c>
      <c r="CD73" s="155">
        <v>1.9459436000000001E-7</v>
      </c>
      <c r="CE73" s="155">
        <v>7.4698179999999995E-7</v>
      </c>
      <c r="CF73" s="155">
        <v>0</v>
      </c>
      <c r="CG73" s="155">
        <v>1.0542533E-19</v>
      </c>
      <c r="CH73" s="155">
        <v>8.6321852000000002E-16</v>
      </c>
      <c r="CI73" s="155">
        <v>1.3752401999999999E-6</v>
      </c>
      <c r="CJ73" s="155">
        <v>5.5017349E-5</v>
      </c>
      <c r="CK73" s="155">
        <v>1.9541779000000001E-11</v>
      </c>
      <c r="CL73" s="155">
        <v>0</v>
      </c>
      <c r="CM73"/>
      <c r="CN73" s="284">
        <v>7.3063992999999999E-16</v>
      </c>
      <c r="CO73" s="284">
        <v>1.3518505000000001</v>
      </c>
      <c r="CP73" s="285">
        <v>4.2521518000000002E-6</v>
      </c>
      <c r="CQ73" s="284">
        <v>5.8520060999999997E-4</v>
      </c>
      <c r="CR73" s="284">
        <v>2.7045074000000002E-10</v>
      </c>
      <c r="CS73" s="284">
        <v>3.2025317999999999E-8</v>
      </c>
      <c r="CT73" s="284">
        <v>5.8071442000000003E-5</v>
      </c>
      <c r="CU73" s="284">
        <v>6.7882139000000003E-3</v>
      </c>
      <c r="CV73" s="284">
        <v>4.4050626999999999E-11</v>
      </c>
      <c r="CW73" s="284">
        <v>3.6097051999999999E-8</v>
      </c>
      <c r="CX73"/>
      <c r="CY73" s="162" t="s">
        <v>358</v>
      </c>
      <c r="CZ73" s="271" t="s">
        <v>2143</v>
      </c>
      <c r="DA73"/>
      <c r="DB73"/>
      <c r="DC73" s="112"/>
      <c r="DD73" s="112"/>
      <c r="DE73"/>
      <c r="DF73"/>
      <c r="DG73"/>
      <c r="DH73"/>
      <c r="DI73"/>
      <c r="DJ73"/>
      <c r="DK73"/>
      <c r="DL73"/>
    </row>
    <row r="74" spans="1:116" ht="14.4">
      <c r="A74" t="s">
        <v>1344</v>
      </c>
      <c r="B74" s="188" t="s">
        <v>311</v>
      </c>
      <c r="C74" s="151" t="str">
        <f t="shared" si="0"/>
        <v>A.030.04.105</v>
      </c>
      <c r="D74" s="54" t="s">
        <v>1205</v>
      </c>
      <c r="E74" s="150" t="s">
        <v>352</v>
      </c>
      <c r="F74" s="153" t="str">
        <f t="shared" si="1"/>
        <v>Chloroacetic acid (1)</v>
      </c>
      <c r="G74" s="154">
        <f t="shared" si="2"/>
        <v>1.0462552666666667</v>
      </c>
      <c r="H74"/>
      <c r="I74"/>
      <c r="J74" s="227">
        <f t="shared" si="3"/>
        <v>0.21211112019305539</v>
      </c>
      <c r="K74"/>
      <c r="L74" s="280">
        <f t="shared" si="4"/>
        <v>1.7817059598999999E-2</v>
      </c>
      <c r="M74" s="280">
        <f t="shared" si="5"/>
        <v>3.5608396019600003E-2</v>
      </c>
      <c r="N74" s="281">
        <f t="shared" si="6"/>
        <v>1.7473745744553909E-3</v>
      </c>
      <c r="O74" s="280">
        <v>0.15693829000000001</v>
      </c>
      <c r="P74" s="286">
        <v>3.122082E-2</v>
      </c>
      <c r="Q74" s="286">
        <v>4.0726948000000002E-3</v>
      </c>
      <c r="R74" s="286">
        <v>3.3106025999999999E-3</v>
      </c>
      <c r="S74" s="219">
        <v>1.4438088999999999E-2</v>
      </c>
      <c r="T74" s="286">
        <v>2.7847145999999999E-5</v>
      </c>
      <c r="U74" s="286">
        <v>4.0520852999999998E-5</v>
      </c>
      <c r="V74" s="219">
        <v>3.1264474999999998E-4</v>
      </c>
      <c r="W74" s="286">
        <v>7.7497380000000006E-5</v>
      </c>
      <c r="X74" s="286">
        <v>1.1197847E-6</v>
      </c>
      <c r="Y74" s="219">
        <v>1.669874E-3</v>
      </c>
      <c r="Z74" s="286">
        <v>1.1166848999999999E-6</v>
      </c>
      <c r="AA74" s="286">
        <v>3.1944363E-9</v>
      </c>
      <c r="AB74" s="286">
        <v>1.9090966E-14</v>
      </c>
      <c r="AC74"/>
      <c r="AD74" s="227">
        <f t="shared" si="7"/>
        <v>0.15693829000000001</v>
      </c>
      <c r="AE74" s="227">
        <f t="shared" si="8"/>
        <v>5.3423219149000001E-2</v>
      </c>
      <c r="AF74" s="227">
        <f t="shared" si="9"/>
        <v>3.5606162744436301E-2</v>
      </c>
      <c r="AG74" s="227">
        <f t="shared" si="10"/>
        <v>3.5608396019600003E-2</v>
      </c>
      <c r="AH74" s="227">
        <f t="shared" si="11"/>
        <v>1.747371380019091E-3</v>
      </c>
      <c r="AI74"/>
      <c r="AJ74">
        <v>8.8361658999999992</v>
      </c>
      <c r="AK74" s="155">
        <v>4.9293725000000004</v>
      </c>
      <c r="AL74" s="155">
        <v>0.22581088999999999</v>
      </c>
      <c r="AM74" s="155">
        <v>0</v>
      </c>
      <c r="AN74" s="155">
        <v>0.13097239999999999</v>
      </c>
      <c r="AO74" s="155">
        <v>8.4849282999999998E-2</v>
      </c>
      <c r="AP74" s="155">
        <v>3.4651608</v>
      </c>
      <c r="AQ74"/>
      <c r="AR74" s="156">
        <v>2.7105588999999999E-2</v>
      </c>
      <c r="AS74" s="156">
        <v>2.5796473E-2</v>
      </c>
      <c r="AT74" s="156">
        <v>9.7645831999999995E-4</v>
      </c>
      <c r="AU74" s="156">
        <v>3.3265812000000001E-4</v>
      </c>
      <c r="AV74" s="282">
        <f t="shared" si="12"/>
        <v>1.5465511438110659E-6</v>
      </c>
      <c r="AW74" s="282">
        <f t="shared" si="13"/>
        <v>3.6111624157789004E-9</v>
      </c>
      <c r="AX74" s="283">
        <f t="shared" si="14"/>
        <v>4.6590772614500002E-2</v>
      </c>
      <c r="AY74" s="157">
        <v>9.7092491000000004E-7</v>
      </c>
      <c r="AZ74" s="157">
        <v>2.9295148E-9</v>
      </c>
      <c r="BA74" s="157">
        <v>8.0038530000000005E-14</v>
      </c>
      <c r="BB74" s="157">
        <v>2.6973655999999999E-15</v>
      </c>
      <c r="BC74" s="157">
        <v>0</v>
      </c>
      <c r="BD74" s="157">
        <v>9.2399516000000004E-11</v>
      </c>
      <c r="BE74" s="157">
        <v>5.7547466999999995E-7</v>
      </c>
      <c r="BF74" s="157">
        <v>2.1074097999999998E-11</v>
      </c>
      <c r="BG74" s="157">
        <v>6.6046808999999997E-10</v>
      </c>
      <c r="BH74" s="157">
        <v>3.5609767000000002E-17</v>
      </c>
      <c r="BI74" s="157">
        <v>4.5759785000000004E-19</v>
      </c>
      <c r="BJ74" s="157">
        <v>2.3084894E-14</v>
      </c>
      <c r="BK74" s="157">
        <v>1.8798093000000002E-15</v>
      </c>
      <c r="BL74" s="157">
        <v>3.8847820999999998E-16</v>
      </c>
      <c r="BM74" s="157">
        <v>4.3377617000000001E-12</v>
      </c>
      <c r="BN74" s="157">
        <v>5.4823836000000002E-11</v>
      </c>
      <c r="BO74" s="157">
        <v>2.5790941000000001E-23</v>
      </c>
      <c r="BP74" s="157">
        <v>7.1536145000000001E-6</v>
      </c>
      <c r="BQ74" s="157">
        <v>4.6583619E-2</v>
      </c>
      <c r="BR74" s="157">
        <v>0</v>
      </c>
      <c r="BS74" s="157">
        <v>0</v>
      </c>
      <c r="BT74" s="157">
        <v>0</v>
      </c>
      <c r="BU74"/>
      <c r="BV74" s="155">
        <v>8.2279051999999998E-5</v>
      </c>
      <c r="BW74" s="155">
        <v>4.5534945999999996E-6</v>
      </c>
      <c r="BX74" s="155">
        <v>2.9172373000000002E-5</v>
      </c>
      <c r="BY74" s="155">
        <v>3.7870290999999998E-8</v>
      </c>
      <c r="BZ74" s="155">
        <v>1.6782193000000001E-5</v>
      </c>
      <c r="CA74" s="155">
        <v>5.5512222000000001E-11</v>
      </c>
      <c r="CB74" s="155">
        <v>8.8604423999999997E-13</v>
      </c>
      <c r="CC74" s="155">
        <v>8.3605585E-11</v>
      </c>
      <c r="CD74" s="155">
        <v>3.9671254E-8</v>
      </c>
      <c r="CE74" s="155">
        <v>4.1334643000000001E-8</v>
      </c>
      <c r="CF74" s="155">
        <v>0</v>
      </c>
      <c r="CG74" s="155">
        <v>5.7033377000000002E-20</v>
      </c>
      <c r="CH74" s="155">
        <v>4.6698706999999996E-16</v>
      </c>
      <c r="CI74" s="155">
        <v>9.2841636000000003E-7</v>
      </c>
      <c r="CJ74" s="155">
        <v>6.2825848999999996E-6</v>
      </c>
      <c r="CK74" s="155">
        <v>2.4440974000000001E-5</v>
      </c>
      <c r="CL74" s="155">
        <v>0</v>
      </c>
      <c r="CM74"/>
      <c r="CN74" s="284">
        <v>3.9526423000000001E-16</v>
      </c>
      <c r="CO74" s="284">
        <v>1.0462553000000001</v>
      </c>
      <c r="CP74" s="285">
        <v>6.1756039999999999E-4</v>
      </c>
      <c r="CQ74" s="284">
        <v>3.1154473E-3</v>
      </c>
      <c r="CR74" s="284">
        <v>1.0892196E-11</v>
      </c>
      <c r="CS74" s="284">
        <v>1.2958999E-9</v>
      </c>
      <c r="CT74" s="284">
        <v>2.0384883000000001E-4</v>
      </c>
      <c r="CU74" s="284">
        <v>1.5761529E-3</v>
      </c>
      <c r="CV74" s="284">
        <v>2.3830667000000001E-11</v>
      </c>
      <c r="CW74" s="284">
        <v>1.9527913E-8</v>
      </c>
      <c r="CX74"/>
      <c r="CY74" s="162" t="s">
        <v>359</v>
      </c>
      <c r="CZ74" s="271" t="s">
        <v>2144</v>
      </c>
      <c r="DA74"/>
      <c r="DB74" s="49"/>
      <c r="DC74"/>
      <c r="DD74"/>
      <c r="DE74"/>
      <c r="DF74"/>
      <c r="DG74"/>
      <c r="DH74"/>
      <c r="DI74"/>
      <c r="DJ74"/>
      <c r="DK74"/>
      <c r="DL74"/>
    </row>
    <row r="75" spans="1:116" ht="14.4">
      <c r="A75" t="s">
        <v>488</v>
      </c>
      <c r="B75" s="188" t="s">
        <v>311</v>
      </c>
      <c r="C75" s="151" t="str">
        <f t="shared" si="0"/>
        <v>A.030.04.106</v>
      </c>
      <c r="D75" s="54" t="s">
        <v>1205</v>
      </c>
      <c r="E75" s="150" t="s">
        <v>352</v>
      </c>
      <c r="F75" s="153" t="str">
        <f t="shared" si="1"/>
        <v>Maleic acid</v>
      </c>
      <c r="G75" s="154">
        <f t="shared" si="2"/>
        <v>0.35</v>
      </c>
      <c r="H75"/>
      <c r="I75"/>
      <c r="J75" s="227">
        <f t="shared" si="3"/>
        <v>0.119195355576346</v>
      </c>
      <c r="K75"/>
      <c r="L75" s="280">
        <f t="shared" si="4"/>
        <v>2.3447678656345998E-2</v>
      </c>
      <c r="M75" s="280">
        <f t="shared" si="5"/>
        <v>4.1362309219999997E-2</v>
      </c>
      <c r="N75" s="281">
        <f t="shared" si="6"/>
        <v>1.8853677E-3</v>
      </c>
      <c r="O75" s="280">
        <v>5.2499999999999998E-2</v>
      </c>
      <c r="P75" s="219">
        <v>1.6034400000000001E-2</v>
      </c>
      <c r="Q75" s="219">
        <v>2.5045702999999999E-2</v>
      </c>
      <c r="R75" s="219">
        <v>2.1236399999999999E-2</v>
      </c>
      <c r="S75" s="219">
        <v>2.188658E-3</v>
      </c>
      <c r="T75" s="286">
        <v>6.2631345999999998E-8</v>
      </c>
      <c r="U75" s="286">
        <v>2.2558025000000002E-5</v>
      </c>
      <c r="V75" s="219">
        <v>2.8220622E-4</v>
      </c>
      <c r="W75" s="286">
        <v>9.1030699999999996E-5</v>
      </c>
      <c r="X75" s="219">
        <v>0</v>
      </c>
      <c r="Y75" s="219">
        <v>1.794337E-3</v>
      </c>
      <c r="Z75" s="219">
        <v>0</v>
      </c>
      <c r="AA75" s="219">
        <v>0</v>
      </c>
      <c r="AB75" s="219">
        <v>0</v>
      </c>
      <c r="AC75"/>
      <c r="AD75" s="227">
        <f t="shared" si="7"/>
        <v>5.2499999999999998E-2</v>
      </c>
      <c r="AE75" s="227">
        <f t="shared" si="8"/>
        <v>6.4809987876345981E-2</v>
      </c>
      <c r="AF75" s="227">
        <f t="shared" si="9"/>
        <v>4.1362309219999997E-2</v>
      </c>
      <c r="AG75" s="227">
        <f t="shared" si="10"/>
        <v>4.1362309219999997E-2</v>
      </c>
      <c r="AH75" s="227">
        <f t="shared" si="11"/>
        <v>1.8853677E-3</v>
      </c>
      <c r="AI75"/>
      <c r="AJ75">
        <v>52.756089000000003</v>
      </c>
      <c r="AK75" s="155">
        <v>52.506883999999999</v>
      </c>
      <c r="AL75" s="155">
        <v>0.22289900000000001</v>
      </c>
      <c r="AM75" s="155">
        <v>0</v>
      </c>
      <c r="AN75" s="155">
        <v>1.9714852000000001E-2</v>
      </c>
      <c r="AO75" s="155">
        <v>7.89118E-4</v>
      </c>
      <c r="AP75" s="155">
        <v>5.8020279999999999E-3</v>
      </c>
      <c r="AQ75"/>
      <c r="AR75" s="156">
        <v>1.8685443999999999E-2</v>
      </c>
      <c r="AS75" s="156">
        <v>1.4396053000000001E-2</v>
      </c>
      <c r="AT75" s="156">
        <v>5.4100429999999998E-4</v>
      </c>
      <c r="AU75" s="156">
        <v>3.7483864E-3</v>
      </c>
      <c r="AV75" s="282">
        <f t="shared" si="12"/>
        <v>8.6307271875829997E-7</v>
      </c>
      <c r="AW75" s="282">
        <f t="shared" si="13"/>
        <v>2.0007555537431369E-9</v>
      </c>
      <c r="AX75" s="283">
        <f t="shared" si="14"/>
        <v>0.52498408813499997</v>
      </c>
      <c r="AY75" s="157">
        <v>3.248E-7</v>
      </c>
      <c r="AZ75" s="157">
        <v>9.7999999999999992E-10</v>
      </c>
      <c r="BA75" s="157">
        <v>2.6775000000000001E-14</v>
      </c>
      <c r="BB75" s="157">
        <v>0</v>
      </c>
      <c r="BC75" s="157">
        <v>0</v>
      </c>
      <c r="BD75" s="157">
        <v>2.8592999999999998E-9</v>
      </c>
      <c r="BE75" s="157">
        <v>5.3540850000000001E-7</v>
      </c>
      <c r="BF75" s="157">
        <v>4.1098999999999999E-10</v>
      </c>
      <c r="BG75" s="157">
        <v>5.7344100000000005E-10</v>
      </c>
      <c r="BH75" s="157">
        <v>1.8800000000000001E-13</v>
      </c>
      <c r="BI75" s="157">
        <v>4.1599999999999998E-15</v>
      </c>
      <c r="BJ75" s="157">
        <v>1.1979115E-14</v>
      </c>
      <c r="BK75" s="157">
        <v>1.7386876E-17</v>
      </c>
      <c r="BL75" s="157">
        <v>2.2241261000000001E-17</v>
      </c>
      <c r="BM75" s="157">
        <v>1.9020830000000001E-13</v>
      </c>
      <c r="BN75" s="157">
        <v>4.7285500000000001E-12</v>
      </c>
      <c r="BO75" s="157">
        <v>3.6093599999999999E-11</v>
      </c>
      <c r="BP75" s="157">
        <v>1.2681350000000001E-6</v>
      </c>
      <c r="BQ75" s="157">
        <v>0.52498281999999996</v>
      </c>
      <c r="BR75" s="157">
        <v>0</v>
      </c>
      <c r="BS75" s="157">
        <v>0</v>
      </c>
      <c r="BT75" s="157">
        <v>0</v>
      </c>
      <c r="BU75"/>
      <c r="BV75" s="155">
        <v>9.2310896999999996E-5</v>
      </c>
      <c r="BW75" s="155">
        <v>4.873238E-6</v>
      </c>
      <c r="BX75" s="155">
        <v>9.7589287000000002E-6</v>
      </c>
      <c r="BY75" s="155">
        <v>3.4226318999999997E-8</v>
      </c>
      <c r="BZ75" s="155">
        <v>4.4781576000000001E-6</v>
      </c>
      <c r="CA75" s="155">
        <v>1.8210684E-6</v>
      </c>
      <c r="CB75" s="155">
        <v>0</v>
      </c>
      <c r="CC75" s="155">
        <v>2.7450495E-6</v>
      </c>
      <c r="CD75" s="155">
        <v>1.1027015E-9</v>
      </c>
      <c r="CE75" s="155">
        <v>1.857848E-8</v>
      </c>
      <c r="CF75" s="155">
        <v>0</v>
      </c>
      <c r="CG75" s="155">
        <v>7.9816391999999997E-8</v>
      </c>
      <c r="CH75" s="155">
        <v>0</v>
      </c>
      <c r="CI75" s="155">
        <v>4.2112556999999996E-6</v>
      </c>
      <c r="CJ75" s="155">
        <v>6.4289475000000007E-5</v>
      </c>
      <c r="CK75" s="155">
        <v>6.0639601000000002E-18</v>
      </c>
      <c r="CL75" s="155">
        <v>0</v>
      </c>
      <c r="CM75"/>
      <c r="CN75" s="284">
        <v>0</v>
      </c>
      <c r="CO75" s="284">
        <v>0.35</v>
      </c>
      <c r="CP75" s="285">
        <v>7.6110083999999995E-2</v>
      </c>
      <c r="CQ75" s="284">
        <v>3.7560839999999998E-3</v>
      </c>
      <c r="CR75" s="284">
        <v>5.3896523999999999E-12</v>
      </c>
      <c r="CS75" s="284">
        <v>6.3771988000000003E-10</v>
      </c>
      <c r="CT75" s="284">
        <v>1.7048055000000001E-4</v>
      </c>
      <c r="CU75" s="284">
        <v>2.3292786999999999E-5</v>
      </c>
      <c r="CV75" s="284">
        <v>1.2606559999999999E-7</v>
      </c>
      <c r="CW75" s="284">
        <v>6.3745157999999999E-4</v>
      </c>
      <c r="CX75"/>
      <c r="CY75" s="162" t="s">
        <v>358</v>
      </c>
      <c r="CZ75" s="271" t="s">
        <v>2145</v>
      </c>
      <c r="DA75"/>
      <c r="DB75" s="212"/>
      <c r="DC75" s="48"/>
      <c r="DD75" s="48"/>
      <c r="DE75" s="48"/>
      <c r="DF75" s="48"/>
      <c r="DG75" s="48"/>
      <c r="DH75" s="48"/>
      <c r="DI75" s="48"/>
      <c r="DJ75" s="48"/>
      <c r="DK75" s="48"/>
      <c r="DL75" s="48"/>
    </row>
    <row r="76" spans="1:116" ht="14.4">
      <c r="A76" t="s">
        <v>1206</v>
      </c>
      <c r="B76" s="188" t="s">
        <v>311</v>
      </c>
      <c r="C76" s="151" t="str">
        <f t="shared" ref="C76:C143" si="15">MID(A76,1,12)</f>
        <v>A.030.04.107</v>
      </c>
      <c r="D76" s="54" t="s">
        <v>1205</v>
      </c>
      <c r="E76" s="150" t="s">
        <v>352</v>
      </c>
      <c r="F76" s="153" t="str">
        <f t="shared" ref="F76:F143" si="16">MID(A76, 21,85)</f>
        <v>Adipic acid</v>
      </c>
      <c r="G76" s="154">
        <f t="shared" ref="G76:G143" si="17">O76/0.15</f>
        <v>3.9498902</v>
      </c>
      <c r="H76"/>
      <c r="I76"/>
      <c r="J76" s="227">
        <f t="shared" si="3"/>
        <v>0.78232228356346201</v>
      </c>
      <c r="K76"/>
      <c r="L76" s="280">
        <f t="shared" si="4"/>
        <v>6.0440060570000002E-2</v>
      </c>
      <c r="M76" s="280">
        <f t="shared" si="5"/>
        <v>0.111388196481</v>
      </c>
      <c r="N76" s="281">
        <f t="shared" si="6"/>
        <v>1.8010496512461963E-2</v>
      </c>
      <c r="O76" s="280">
        <v>0.59248352999999998</v>
      </c>
      <c r="P76" s="286">
        <v>2.8909091000000001E-2</v>
      </c>
      <c r="Q76" s="286">
        <v>2.2084006999999999E-2</v>
      </c>
      <c r="R76" s="286">
        <v>5.6294136000000002E-2</v>
      </c>
      <c r="S76" s="219">
        <v>2.4604520000000001E-3</v>
      </c>
      <c r="T76" s="219">
        <v>5.8378116999999998E-4</v>
      </c>
      <c r="U76" s="219">
        <v>1.1016914E-3</v>
      </c>
      <c r="V76" s="219">
        <v>6.0232675999999999E-2</v>
      </c>
      <c r="W76" s="219">
        <v>9.6201171000000001E-4</v>
      </c>
      <c r="X76" s="219">
        <v>1.4440688999999999E-4</v>
      </c>
      <c r="Y76" s="219">
        <v>7.0367247999999997E-3</v>
      </c>
      <c r="Z76" s="286">
        <v>1.8015590999999999E-5</v>
      </c>
      <c r="AA76" s="219">
        <v>1.001176E-2</v>
      </c>
      <c r="AB76" s="286">
        <v>2.4619618E-12</v>
      </c>
      <c r="AC76"/>
      <c r="AD76" s="227">
        <f t="shared" si="7"/>
        <v>0.59248352999999998</v>
      </c>
      <c r="AE76" s="227">
        <f t="shared" si="8"/>
        <v>0.17166583457000001</v>
      </c>
      <c r="AF76" s="227">
        <f t="shared" si="9"/>
        <v>0.12123753399999999</v>
      </c>
      <c r="AG76" s="227">
        <f t="shared" si="10"/>
        <v>0.111388196481</v>
      </c>
      <c r="AH76" s="227">
        <f t="shared" si="11"/>
        <v>7.9987365124619611E-3</v>
      </c>
      <c r="AI76"/>
      <c r="AJ76">
        <v>54.378233000000002</v>
      </c>
      <c r="AK76" s="155">
        <v>52.915427999999999</v>
      </c>
      <c r="AL76" s="155">
        <v>0.67646388000000002</v>
      </c>
      <c r="AM76" s="155">
        <v>0</v>
      </c>
      <c r="AN76" s="155">
        <v>0.41529112000000001</v>
      </c>
      <c r="AO76" s="155">
        <v>0.23752258000000001</v>
      </c>
      <c r="AP76" s="155">
        <v>0.13352720000000001</v>
      </c>
      <c r="AQ76"/>
      <c r="AR76" s="156">
        <v>8.3548809000000002E-2</v>
      </c>
      <c r="AS76" s="156">
        <v>7.6662308999999998E-2</v>
      </c>
      <c r="AT76" s="156">
        <v>3.1491574999999998E-3</v>
      </c>
      <c r="AU76" s="156">
        <v>3.7373427000000001E-3</v>
      </c>
      <c r="AV76" s="282">
        <f t="shared" si="12"/>
        <v>4.5960616857109602E-6</v>
      </c>
      <c r="AW76" s="282">
        <f t="shared" si="13"/>
        <v>1.1646292052153674E-8</v>
      </c>
      <c r="AX76" s="283">
        <f t="shared" si="14"/>
        <v>0.52343735845499995</v>
      </c>
      <c r="AY76" s="157">
        <v>3.6655019999999999E-6</v>
      </c>
      <c r="AZ76" s="157">
        <v>1.1059703999999999E-8</v>
      </c>
      <c r="BA76" s="157">
        <v>3.0216692000000001E-13</v>
      </c>
      <c r="BB76" s="157">
        <v>3.4785096000000001E-13</v>
      </c>
      <c r="BC76" s="157">
        <v>0</v>
      </c>
      <c r="BD76" s="157">
        <v>1.5007963999999999E-9</v>
      </c>
      <c r="BE76" s="157">
        <v>1.628501E-7</v>
      </c>
      <c r="BF76" s="157">
        <v>3.4135980999999998E-10</v>
      </c>
      <c r="BG76" s="157">
        <v>1.6349853E-10</v>
      </c>
      <c r="BH76" s="157">
        <v>6.4128071999999996E-12</v>
      </c>
      <c r="BI76" s="157">
        <v>5.9011598999999997E-17</v>
      </c>
      <c r="BJ76" s="157">
        <v>5.2649054000000004E-13</v>
      </c>
      <c r="BK76" s="157">
        <v>5.9132278999999998E-11</v>
      </c>
      <c r="BL76" s="157">
        <v>1.2671910000000001E-11</v>
      </c>
      <c r="BM76" s="157">
        <v>6.1418423999999999E-9</v>
      </c>
      <c r="BN76" s="157">
        <v>7.5962525000000001E-7</v>
      </c>
      <c r="BO76" s="157">
        <v>3.3259874000000001E-21</v>
      </c>
      <c r="BP76" s="157">
        <v>4.7238455000000002E-5</v>
      </c>
      <c r="BQ76" s="157">
        <v>0.52339011999999996</v>
      </c>
      <c r="BR76" s="157">
        <v>4.4134905999999998E-10</v>
      </c>
      <c r="BS76" s="157">
        <v>2.6838794000000001E-12</v>
      </c>
      <c r="BT76" s="157">
        <v>1.2007875E-16</v>
      </c>
      <c r="BU76"/>
      <c r="BV76" s="155">
        <v>1.9926133000000001E-4</v>
      </c>
      <c r="BW76" s="155">
        <v>1.1308207999999999E-6</v>
      </c>
      <c r="BX76" s="155">
        <v>1.1013342E-4</v>
      </c>
      <c r="BY76" s="155">
        <v>7.0794021999999999E-6</v>
      </c>
      <c r="BZ76" s="155">
        <v>3.0042298000000001E-6</v>
      </c>
      <c r="CA76" s="155">
        <v>7.1588295E-9</v>
      </c>
      <c r="CB76" s="155">
        <v>1.1426384E-10</v>
      </c>
      <c r="CC76" s="155">
        <v>1.0781736E-8</v>
      </c>
      <c r="CD76" s="155">
        <v>8.3115095999999996E-7</v>
      </c>
      <c r="CE76" s="155">
        <v>9.0301504E-7</v>
      </c>
      <c r="CF76" s="155">
        <v>0</v>
      </c>
      <c r="CG76" s="155">
        <v>7.3549968000000004E-18</v>
      </c>
      <c r="CH76" s="155">
        <v>6.0222427999999999E-14</v>
      </c>
      <c r="CI76" s="155">
        <v>1.0833688999999999E-5</v>
      </c>
      <c r="CJ76" s="155">
        <v>6.5041282999999997E-5</v>
      </c>
      <c r="CK76" s="155">
        <v>2.2290318000000001E-7</v>
      </c>
      <c r="CL76" s="155">
        <v>6.3358872999999994E-8</v>
      </c>
      <c r="CM76"/>
      <c r="CN76" s="284">
        <v>5.0973084000000003E-14</v>
      </c>
      <c r="CO76" s="284">
        <v>3.9498896999999999</v>
      </c>
      <c r="CP76" s="285">
        <v>2.7041248999999999E-3</v>
      </c>
      <c r="CQ76" s="284">
        <v>7.7532033999999997E-4</v>
      </c>
      <c r="CR76" s="284">
        <v>6.9836932000000001E-10</v>
      </c>
      <c r="CS76" s="284">
        <v>5.4541127000000001E-7</v>
      </c>
      <c r="CT76" s="284">
        <v>8.2661607000000001E-5</v>
      </c>
      <c r="CU76" s="284">
        <v>15.864851</v>
      </c>
      <c r="CV76" s="284">
        <v>4.3001766999999997E-6</v>
      </c>
      <c r="CW76" s="284">
        <v>2.5183103000000002E-6</v>
      </c>
      <c r="CX76"/>
      <c r="CY76" s="163"/>
      <c r="CZ76" s="271" t="s">
        <v>2146</v>
      </c>
      <c r="DA76"/>
      <c r="DB76" s="212"/>
      <c r="DC76" s="48"/>
      <c r="DD76" s="48"/>
      <c r="DE76" s="48"/>
      <c r="DF76" s="48"/>
      <c r="DG76" s="48"/>
      <c r="DH76" s="48"/>
      <c r="DI76" s="48"/>
      <c r="DJ76" s="48"/>
      <c r="DK76" s="48"/>
      <c r="DL76" s="48"/>
    </row>
    <row r="77" spans="1:116" ht="14.4">
      <c r="A77" t="s">
        <v>1575</v>
      </c>
      <c r="B77" s="188" t="s">
        <v>311</v>
      </c>
      <c r="C77" s="151" t="str">
        <f t="shared" si="15"/>
        <v>A.030.04.108</v>
      </c>
      <c r="D77" s="54" t="s">
        <v>1205</v>
      </c>
      <c r="E77" s="150" t="s">
        <v>352</v>
      </c>
      <c r="F77" s="153" t="str">
        <f t="shared" si="16"/>
        <v>Methacrylic acid</v>
      </c>
      <c r="G77" s="154">
        <f t="shared" si="17"/>
        <v>6.6240000000000006</v>
      </c>
      <c r="H77"/>
      <c r="I77"/>
      <c r="J77" s="227">
        <f t="shared" si="3"/>
        <v>1.9845479530000001</v>
      </c>
      <c r="K77"/>
      <c r="L77" s="280">
        <f t="shared" si="4"/>
        <v>0.267814899</v>
      </c>
      <c r="M77" s="280">
        <f t="shared" si="5"/>
        <v>0.52961214000000001</v>
      </c>
      <c r="N77" s="281">
        <f t="shared" si="6"/>
        <v>0.19352091399999999</v>
      </c>
      <c r="O77" s="280">
        <v>0.99360000000000004</v>
      </c>
      <c r="P77" s="219">
        <v>0.23149665</v>
      </c>
      <c r="Q77" s="219">
        <v>0.1038472</v>
      </c>
      <c r="R77" s="219">
        <v>0.13769999999999999</v>
      </c>
      <c r="S77" s="219">
        <v>6.8570999999999993E-2</v>
      </c>
      <c r="T77" s="219">
        <v>4.2004255999999997E-2</v>
      </c>
      <c r="U77" s="219">
        <v>1.9539642999999999E-2</v>
      </c>
      <c r="V77" s="219">
        <v>0.15730769</v>
      </c>
      <c r="W77" s="219">
        <v>0.13098000000000001</v>
      </c>
      <c r="X77" s="219">
        <v>0</v>
      </c>
      <c r="Y77" s="219">
        <v>4.8686413999999997E-2</v>
      </c>
      <c r="Z77" s="219">
        <v>3.6960600000000003E-2</v>
      </c>
      <c r="AA77" s="219">
        <v>1.38545E-2</v>
      </c>
      <c r="AB77" s="219">
        <v>0</v>
      </c>
      <c r="AC77"/>
      <c r="AD77" s="227">
        <f t="shared" si="7"/>
        <v>0.99360000000000004</v>
      </c>
      <c r="AE77" s="227">
        <f t="shared" si="8"/>
        <v>0.76046643899999999</v>
      </c>
      <c r="AF77" s="227">
        <f t="shared" si="9"/>
        <v>0.50650603999999999</v>
      </c>
      <c r="AG77" s="227">
        <f t="shared" si="10"/>
        <v>0.52961214000000001</v>
      </c>
      <c r="AH77" s="227">
        <f t="shared" si="11"/>
        <v>0.179666414</v>
      </c>
      <c r="AI77"/>
      <c r="AJ77">
        <v>122.50976</v>
      </c>
      <c r="AK77" s="155">
        <v>111.68136</v>
      </c>
      <c r="AL77" s="155">
        <v>6.0480017000000004</v>
      </c>
      <c r="AM77" s="155">
        <v>0</v>
      </c>
      <c r="AN77" s="155">
        <v>1.3275663</v>
      </c>
      <c r="AO77" s="155">
        <v>1.2686318999999999</v>
      </c>
      <c r="AP77" s="155">
        <v>2.1842046000000002</v>
      </c>
      <c r="AQ77"/>
      <c r="AR77" s="156">
        <v>0.20583261</v>
      </c>
      <c r="AS77" s="156">
        <v>0.19120972</v>
      </c>
      <c r="AT77" s="156">
        <v>6.5703716000000004E-3</v>
      </c>
      <c r="AU77" s="156">
        <v>8.0525105999999999E-3</v>
      </c>
      <c r="AV77" s="282">
        <f t="shared" si="12"/>
        <v>1.1463412649000001E-5</v>
      </c>
      <c r="AW77" s="282">
        <f t="shared" si="13"/>
        <v>2.4298711564300005E-8</v>
      </c>
      <c r="AX77" s="283">
        <f t="shared" si="14"/>
        <v>1.1278025999999999</v>
      </c>
      <c r="AY77" s="157">
        <v>6.1470720000000001E-6</v>
      </c>
      <c r="AZ77" s="157">
        <v>1.8547200000000001E-8</v>
      </c>
      <c r="BA77" s="157">
        <v>5.0673600000000003E-13</v>
      </c>
      <c r="BB77" s="157">
        <v>0</v>
      </c>
      <c r="BC77" s="157">
        <v>0</v>
      </c>
      <c r="BD77" s="157">
        <v>3.6899999999999999E-9</v>
      </c>
      <c r="BE77" s="157">
        <v>5.27979E-6</v>
      </c>
      <c r="BF77" s="157">
        <v>8.4150000000000004E-10</v>
      </c>
      <c r="BG77" s="157">
        <v>4.8972E-9</v>
      </c>
      <c r="BH77" s="157">
        <v>0</v>
      </c>
      <c r="BI77" s="157">
        <v>0</v>
      </c>
      <c r="BJ77" s="157">
        <v>1.1141134E-11</v>
      </c>
      <c r="BK77" s="157">
        <v>9.4788950000000003E-13</v>
      </c>
      <c r="BL77" s="157">
        <v>2.1580479999999999E-13</v>
      </c>
      <c r="BM77" s="157">
        <v>5.4517990000000002E-9</v>
      </c>
      <c r="BN77" s="157">
        <v>2.7408849999999999E-8</v>
      </c>
      <c r="BO77" s="157">
        <v>0</v>
      </c>
      <c r="BP77" s="157">
        <v>1.0989000000000001E-2</v>
      </c>
      <c r="BQ77" s="157">
        <v>1.1168136</v>
      </c>
      <c r="BR77" s="157">
        <v>0</v>
      </c>
      <c r="BS77" s="157">
        <v>0</v>
      </c>
      <c r="BT77" s="157">
        <v>0</v>
      </c>
      <c r="BU77"/>
      <c r="BV77" s="155">
        <v>5.7193665E-4</v>
      </c>
      <c r="BW77" s="155">
        <v>3.3762776000000002E-5</v>
      </c>
      <c r="BX77" s="155">
        <v>1.846947E-4</v>
      </c>
      <c r="BY77" s="155">
        <v>1.8497538000000001E-5</v>
      </c>
      <c r="BZ77" s="155">
        <v>8.9188101000000004E-5</v>
      </c>
      <c r="CA77" s="155">
        <v>0</v>
      </c>
      <c r="CB77" s="155">
        <v>0</v>
      </c>
      <c r="CC77" s="155">
        <v>0</v>
      </c>
      <c r="CD77" s="155">
        <v>5.7402847000000001E-5</v>
      </c>
      <c r="CE77" s="155">
        <v>1.6000027E-5</v>
      </c>
      <c r="CF77" s="155">
        <v>0</v>
      </c>
      <c r="CG77" s="155">
        <v>0</v>
      </c>
      <c r="CH77" s="155">
        <v>0</v>
      </c>
      <c r="CI77" s="155">
        <v>2.8513751000000001E-5</v>
      </c>
      <c r="CJ77" s="155">
        <v>1.4387691E-4</v>
      </c>
      <c r="CK77" s="155">
        <v>1.8441084000000002E-12</v>
      </c>
      <c r="CL77" s="155">
        <v>0</v>
      </c>
      <c r="CM77"/>
      <c r="CN77" s="284">
        <v>0</v>
      </c>
      <c r="CO77" s="284">
        <v>6.6239999999999997</v>
      </c>
      <c r="CP77" s="285">
        <v>0</v>
      </c>
      <c r="CQ77" s="284">
        <v>2.3099999999999999E-2</v>
      </c>
      <c r="CR77" s="284">
        <v>5.5247329999999999E-9</v>
      </c>
      <c r="CS77" s="284">
        <v>6.2647390000000004E-7</v>
      </c>
      <c r="CT77" s="284">
        <v>3.1216664000000001E-3</v>
      </c>
      <c r="CU77" s="284">
        <v>0.79344519999999996</v>
      </c>
      <c r="CV77" s="284">
        <v>0</v>
      </c>
      <c r="CW77" s="284">
        <v>0</v>
      </c>
      <c r="CX77"/>
      <c r="CY77" s="163"/>
      <c r="CZ77" s="271" t="s">
        <v>2147</v>
      </c>
      <c r="DA77"/>
      <c r="DB77" s="212"/>
      <c r="DC77" s="48"/>
      <c r="DD77" s="48"/>
      <c r="DE77" s="48"/>
      <c r="DF77" s="48"/>
      <c r="DG77" s="48"/>
      <c r="DH77" s="48"/>
      <c r="DI77" s="48"/>
      <c r="DJ77" s="48"/>
      <c r="DK77" s="48"/>
      <c r="DL77" s="48"/>
    </row>
    <row r="78" spans="1:116" ht="14.4">
      <c r="B78" s="188"/>
      <c r="C78" s="151"/>
      <c r="D78" s="51" t="s">
        <v>1207</v>
      </c>
      <c r="E78" s="150"/>
      <c r="F78"/>
      <c r="G78"/>
      <c r="H78"/>
      <c r="I78"/>
      <c r="J78"/>
      <c r="K78"/>
      <c r="L78"/>
      <c r="M78"/>
      <c r="N78" s="174"/>
      <c r="O78"/>
      <c r="P78"/>
      <c r="Q78"/>
      <c r="R78"/>
      <c r="S78"/>
      <c r="T78"/>
      <c r="U78"/>
      <c r="V78"/>
      <c r="W78"/>
      <c r="X78"/>
      <c r="Y78"/>
      <c r="Z78"/>
      <c r="AA78"/>
      <c r="AB78"/>
      <c r="AC78"/>
      <c r="AD78"/>
      <c r="AE78"/>
      <c r="AF78"/>
      <c r="AG78"/>
      <c r="AH78"/>
      <c r="AI78"/>
      <c r="AJ78"/>
      <c r="AK78"/>
      <c r="AL78"/>
      <c r="AM78"/>
      <c r="AN78"/>
      <c r="AO78"/>
      <c r="AP78"/>
      <c r="AQ78"/>
      <c r="AR78"/>
      <c r="AS78"/>
      <c r="AT78"/>
      <c r="AU78"/>
      <c r="AX78" s="19"/>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s="117"/>
      <c r="CQ78"/>
      <c r="CR78"/>
      <c r="CS78"/>
      <c r="CT78"/>
      <c r="CU78"/>
      <c r="CV78"/>
      <c r="CW78"/>
      <c r="CX78"/>
      <c r="CY78" s="53"/>
      <c r="CZ78" s="267"/>
      <c r="DA78"/>
      <c r="DB78" s="49"/>
      <c r="DC78"/>
      <c r="DD78"/>
      <c r="DE78"/>
      <c r="DF78"/>
      <c r="DG78"/>
      <c r="DH78"/>
      <c r="DI78"/>
      <c r="DJ78"/>
      <c r="DK78"/>
      <c r="DL78"/>
    </row>
    <row r="79" spans="1:116" ht="14.4">
      <c r="A79" t="s">
        <v>489</v>
      </c>
      <c r="B79" s="188" t="s">
        <v>311</v>
      </c>
      <c r="C79" s="151" t="str">
        <f t="shared" si="15"/>
        <v>A.030.06.101</v>
      </c>
      <c r="D79" s="54" t="s">
        <v>1207</v>
      </c>
      <c r="E79" s="150" t="s">
        <v>352</v>
      </c>
      <c r="F79" s="153" t="str">
        <f t="shared" si="16"/>
        <v>Fertilizer-N</v>
      </c>
      <c r="G79" s="154">
        <f t="shared" si="17"/>
        <v>3.8798538000000002</v>
      </c>
      <c r="H79"/>
      <c r="I79"/>
      <c r="J79" s="227">
        <f t="shared" si="3"/>
        <v>0.71934030861879827</v>
      </c>
      <c r="K79"/>
      <c r="L79" s="280">
        <f t="shared" si="4"/>
        <v>3.4504522929999996E-2</v>
      </c>
      <c r="M79" s="280">
        <f t="shared" si="5"/>
        <v>8.1454054912999993E-2</v>
      </c>
      <c r="N79" s="281">
        <f t="shared" si="6"/>
        <v>2.1403660775798264E-2</v>
      </c>
      <c r="O79" s="280">
        <v>0.58197807000000001</v>
      </c>
      <c r="P79" s="286">
        <v>4.8248272000000002E-2</v>
      </c>
      <c r="Q79" s="286">
        <v>2.9789375E-2</v>
      </c>
      <c r="R79" s="286">
        <v>2.8435773000000001E-2</v>
      </c>
      <c r="S79" s="219">
        <v>4.9929103999999998E-3</v>
      </c>
      <c r="T79" s="219">
        <v>3.0560245999999998E-4</v>
      </c>
      <c r="U79" s="219">
        <v>7.7023707000000005E-4</v>
      </c>
      <c r="V79" s="219">
        <v>3.3156674000000001E-3</v>
      </c>
      <c r="W79" s="219">
        <v>6.6073933000000001E-4</v>
      </c>
      <c r="X79" s="286">
        <v>2.0838136000000001E-5</v>
      </c>
      <c r="Y79" s="219">
        <v>2.0742862000000001E-2</v>
      </c>
      <c r="Z79" s="286">
        <v>7.9902377000000006E-5</v>
      </c>
      <c r="AA79" s="286">
        <v>5.9445443E-8</v>
      </c>
      <c r="AB79" s="286">
        <v>3.5526485000000002E-13</v>
      </c>
      <c r="AC79"/>
      <c r="AD79" s="227">
        <f t="shared" si="7"/>
        <v>0.58197807000000001</v>
      </c>
      <c r="AE79" s="227">
        <f t="shared" si="8"/>
        <v>0.11585783732999999</v>
      </c>
      <c r="AF79" s="227">
        <f t="shared" si="9"/>
        <v>8.1353373845443E-2</v>
      </c>
      <c r="AG79" s="227">
        <f t="shared" si="10"/>
        <v>8.1454054912999993E-2</v>
      </c>
      <c r="AH79" s="227">
        <f t="shared" si="11"/>
        <v>2.1403601330355265E-2</v>
      </c>
      <c r="AI79"/>
      <c r="AJ79">
        <v>55.907876000000002</v>
      </c>
      <c r="AK79" s="155">
        <v>53.884036999999999</v>
      </c>
      <c r="AL79" s="155">
        <v>1.1856627</v>
      </c>
      <c r="AM79" s="155">
        <v>0</v>
      </c>
      <c r="AN79" s="155">
        <v>0.13897135999999999</v>
      </c>
      <c r="AO79" s="155">
        <v>0.46243114000000002</v>
      </c>
      <c r="AP79" s="155">
        <v>0.23677345</v>
      </c>
      <c r="AQ79"/>
      <c r="AR79" s="156">
        <v>8.3522927999999996E-2</v>
      </c>
      <c r="AS79" s="156">
        <v>7.6626466000000004E-2</v>
      </c>
      <c r="AT79" s="156">
        <v>3.2854749999999999E-3</v>
      </c>
      <c r="AU79" s="156">
        <v>3.6109867999999999E-3</v>
      </c>
      <c r="AV79" s="282">
        <f t="shared" si="12"/>
        <v>4.5939128848404252E-6</v>
      </c>
      <c r="AW79" s="282">
        <f t="shared" si="13"/>
        <v>1.2150424830696983E-8</v>
      </c>
      <c r="AX79" s="283">
        <f t="shared" si="14"/>
        <v>0.50574045802599998</v>
      </c>
      <c r="AY79" s="157">
        <v>3.6023379000000001E-6</v>
      </c>
      <c r="AZ79" s="157">
        <v>1.0869194E-8</v>
      </c>
      <c r="BA79" s="157">
        <v>2.969589E-13</v>
      </c>
      <c r="BB79" s="157">
        <v>5.0195426E-14</v>
      </c>
      <c r="BC79" s="157">
        <v>0</v>
      </c>
      <c r="BD79" s="157">
        <v>1.1442851999999999E-9</v>
      </c>
      <c r="BE79" s="157">
        <v>9.8973070000000001E-7</v>
      </c>
      <c r="BF79" s="157">
        <v>2.2064980999999999E-10</v>
      </c>
      <c r="BG79" s="157">
        <v>1.0598221E-9</v>
      </c>
      <c r="BH79" s="157">
        <v>6.6266414000000005E-16</v>
      </c>
      <c r="BI79" s="157">
        <v>8.5154638999999993E-18</v>
      </c>
      <c r="BJ79" s="157">
        <v>4.3694077999999999E-13</v>
      </c>
      <c r="BK79" s="157">
        <v>1.9918491999999999E-14</v>
      </c>
      <c r="BL79" s="157">
        <v>4.4313448999999998E-15</v>
      </c>
      <c r="BM79" s="157">
        <v>5.0027985000000001E-11</v>
      </c>
      <c r="BN79" s="157">
        <v>6.4992145999999995E-10</v>
      </c>
      <c r="BO79" s="157">
        <v>4.7994506999999998E-22</v>
      </c>
      <c r="BP79" s="157">
        <v>5.7988025999999999E-5</v>
      </c>
      <c r="BQ79" s="157">
        <v>0.50568247</v>
      </c>
      <c r="BR79" s="157">
        <v>0</v>
      </c>
      <c r="BS79" s="157">
        <v>0</v>
      </c>
      <c r="BT79" s="157">
        <v>0</v>
      </c>
      <c r="BU79"/>
      <c r="BV79" s="155">
        <v>2.0130802000000001E-4</v>
      </c>
      <c r="BW79" s="155">
        <v>7.4605031999999997E-6</v>
      </c>
      <c r="BX79" s="155">
        <v>1.0818062E-4</v>
      </c>
      <c r="BY79" s="155">
        <v>4.0058063000000001E-7</v>
      </c>
      <c r="BZ79" s="155">
        <v>1.0370117000000001E-5</v>
      </c>
      <c r="CA79" s="155">
        <v>3.0237534000000002E-7</v>
      </c>
      <c r="CB79" s="155">
        <v>1.6488447000000001E-11</v>
      </c>
      <c r="CC79" s="155">
        <v>4.5892859000000001E-7</v>
      </c>
      <c r="CD79" s="155">
        <v>4.5079583999999998E-7</v>
      </c>
      <c r="CE79" s="155">
        <v>6.6013675000000005E-7</v>
      </c>
      <c r="CF79" s="155">
        <v>0</v>
      </c>
      <c r="CG79" s="155">
        <v>1.0613373E-18</v>
      </c>
      <c r="CH79" s="155">
        <v>8.6901883999999996E-15</v>
      </c>
      <c r="CI79" s="155">
        <v>5.8924297000000003E-6</v>
      </c>
      <c r="CJ79" s="155">
        <v>6.7131323999999998E-5</v>
      </c>
      <c r="CK79" s="155">
        <v>1.9569343E-10</v>
      </c>
      <c r="CL79" s="155">
        <v>0</v>
      </c>
      <c r="CM79"/>
      <c r="CN79" s="284">
        <v>7.355494E-15</v>
      </c>
      <c r="CO79" s="284">
        <v>3.8783224000000001</v>
      </c>
      <c r="CP79" s="285">
        <v>8.6714132000000003E-3</v>
      </c>
      <c r="CQ79" s="284">
        <v>5.1737158999999996E-3</v>
      </c>
      <c r="CR79" s="284">
        <v>2.0199892E-10</v>
      </c>
      <c r="CS79" s="284">
        <v>2.3960018E-8</v>
      </c>
      <c r="CT79" s="284">
        <v>4.2190629999999999E-4</v>
      </c>
      <c r="CU79" s="284">
        <v>1.6842596000000001E-2</v>
      </c>
      <c r="CV79" s="284">
        <v>4.4346620999999999E-10</v>
      </c>
      <c r="CW79" s="284">
        <v>1.0633756999999999E-4</v>
      </c>
      <c r="CX79"/>
      <c r="CY79" s="158"/>
      <c r="CZ79" s="272" t="s">
        <v>1434</v>
      </c>
      <c r="DA79"/>
      <c r="DB79" s="212"/>
      <c r="DC79" s="48"/>
      <c r="DD79" s="48"/>
      <c r="DE79" s="48"/>
      <c r="DF79" s="48"/>
      <c r="DG79" s="48"/>
      <c r="DH79" s="48"/>
      <c r="DI79" s="48"/>
      <c r="DJ79" s="48"/>
      <c r="DK79" s="48"/>
      <c r="DL79" s="48"/>
    </row>
    <row r="80" spans="1:116" ht="14.4">
      <c r="A80" t="s">
        <v>490</v>
      </c>
      <c r="B80" s="188" t="s">
        <v>311</v>
      </c>
      <c r="C80" s="151" t="str">
        <f t="shared" si="15"/>
        <v>A.030.06.102</v>
      </c>
      <c r="D80" s="54" t="s">
        <v>1207</v>
      </c>
      <c r="E80" s="150" t="s">
        <v>352</v>
      </c>
      <c r="F80" s="153" t="str">
        <f t="shared" si="16"/>
        <v>Fertilizer-P</v>
      </c>
      <c r="G80" s="154">
        <f t="shared" si="17"/>
        <v>1.1868876666666668</v>
      </c>
      <c r="H80"/>
      <c r="I80"/>
      <c r="J80" s="227">
        <f t="shared" si="3"/>
        <v>0.24549830846425122</v>
      </c>
      <c r="K80"/>
      <c r="L80" s="280">
        <f t="shared" si="4"/>
        <v>1.2183369553000001E-2</v>
      </c>
      <c r="M80" s="280">
        <f t="shared" si="5"/>
        <v>3.5640378068000002E-2</v>
      </c>
      <c r="N80" s="281">
        <f t="shared" si="6"/>
        <v>1.964141084325122E-2</v>
      </c>
      <c r="O80" s="280">
        <v>0.17803315</v>
      </c>
      <c r="P80" s="286">
        <v>2.3817913E-2</v>
      </c>
      <c r="Q80" s="286">
        <v>1.0199260999999999E-2</v>
      </c>
      <c r="R80" s="286">
        <v>9.3107238999999998E-3</v>
      </c>
      <c r="S80" s="219">
        <v>2.2637751E-3</v>
      </c>
      <c r="T80" s="286">
        <v>8.0556903000000003E-5</v>
      </c>
      <c r="U80" s="219">
        <v>5.2831364999999999E-4</v>
      </c>
      <c r="V80" s="219">
        <v>1.5291128000000001E-3</v>
      </c>
      <c r="W80" s="219">
        <v>2.5090855999999998E-4</v>
      </c>
      <c r="X80" s="286">
        <v>2.1832776E-5</v>
      </c>
      <c r="Y80" s="219">
        <v>1.9390439999999998E-2</v>
      </c>
      <c r="Z80" s="286">
        <v>7.2258491999999998E-5</v>
      </c>
      <c r="AA80" s="286">
        <v>6.2282879E-8</v>
      </c>
      <c r="AB80" s="286">
        <v>3.7222225999999998E-13</v>
      </c>
      <c r="AC80"/>
      <c r="AD80" s="227">
        <f t="shared" si="7"/>
        <v>0.17803315</v>
      </c>
      <c r="AE80" s="227">
        <f t="shared" si="8"/>
        <v>4.7729656352999993E-2</v>
      </c>
      <c r="AF80" s="227">
        <f t="shared" si="9"/>
        <v>3.5546349082879E-2</v>
      </c>
      <c r="AG80" s="227">
        <f t="shared" si="10"/>
        <v>3.5640378068000002E-2</v>
      </c>
      <c r="AH80" s="227">
        <f t="shared" si="11"/>
        <v>1.964134856037222E-2</v>
      </c>
      <c r="AI80"/>
      <c r="AJ80">
        <v>17.344401000000001</v>
      </c>
      <c r="AK80" s="155">
        <v>15.51599</v>
      </c>
      <c r="AL80" s="155">
        <v>1.0012683</v>
      </c>
      <c r="AM80" s="155">
        <v>0</v>
      </c>
      <c r="AN80" s="155">
        <v>0.17589421</v>
      </c>
      <c r="AO80" s="155">
        <v>0.44962495000000002</v>
      </c>
      <c r="AP80" s="155">
        <v>0.20162337999999999</v>
      </c>
      <c r="AQ80"/>
      <c r="AR80" s="156">
        <v>2.8287616000000002E-2</v>
      </c>
      <c r="AS80" s="156">
        <v>2.6236314E-2</v>
      </c>
      <c r="AT80" s="156">
        <v>1.0524363E-3</v>
      </c>
      <c r="AU80" s="156">
        <v>9.9886587000000003E-4</v>
      </c>
      <c r="AV80" s="282">
        <f t="shared" si="12"/>
        <v>1.5729204812483417E-6</v>
      </c>
      <c r="AW80" s="282">
        <f t="shared" si="13"/>
        <v>3.8921459505734955E-9</v>
      </c>
      <c r="AX80" s="283">
        <f t="shared" si="14"/>
        <v>0.13989717628699999</v>
      </c>
      <c r="AY80" s="157">
        <v>1.1015805999999999E-6</v>
      </c>
      <c r="AZ80" s="157">
        <v>3.3237404000000001E-9</v>
      </c>
      <c r="BA80" s="157">
        <v>9.0809092000000006E-14</v>
      </c>
      <c r="BB80" s="157">
        <v>5.2591341999999998E-14</v>
      </c>
      <c r="BC80" s="157">
        <v>0</v>
      </c>
      <c r="BD80" s="157">
        <v>2.8173915999999998E-10</v>
      </c>
      <c r="BE80" s="157">
        <v>4.7070480999999998E-7</v>
      </c>
      <c r="BF80" s="157">
        <v>6.0851928000000003E-11</v>
      </c>
      <c r="BG80" s="157">
        <v>5.0714992000000001E-10</v>
      </c>
      <c r="BH80" s="157">
        <v>6.9429427000000001E-16</v>
      </c>
      <c r="BI80" s="157">
        <v>8.9219220000000003E-18</v>
      </c>
      <c r="BJ80" s="157">
        <v>3.0083325999999999E-13</v>
      </c>
      <c r="BK80" s="157">
        <v>9.1974100000000005E-15</v>
      </c>
      <c r="BL80" s="157">
        <v>2.1595948E-15</v>
      </c>
      <c r="BM80" s="157">
        <v>1.7478147E-11</v>
      </c>
      <c r="BN80" s="157">
        <v>3.3580134999999998E-10</v>
      </c>
      <c r="BO80" s="157">
        <v>5.0285368999999999E-22</v>
      </c>
      <c r="BP80" s="157">
        <v>2.4286286999999999E-5</v>
      </c>
      <c r="BQ80" s="157">
        <v>0.13987289</v>
      </c>
      <c r="BR80" s="157">
        <v>0</v>
      </c>
      <c r="BS80" s="157">
        <v>0</v>
      </c>
      <c r="BT80" s="157">
        <v>0</v>
      </c>
      <c r="BU80"/>
      <c r="BV80" s="155">
        <v>6.4403851999999997E-5</v>
      </c>
      <c r="BW80" s="155">
        <v>3.5094106000000001E-6</v>
      </c>
      <c r="BX80" s="155">
        <v>3.3093577000000002E-5</v>
      </c>
      <c r="BY80" s="155">
        <v>1.8352781E-7</v>
      </c>
      <c r="BZ80" s="155">
        <v>4.8782333000000002E-6</v>
      </c>
      <c r="CA80" s="155">
        <v>2.5503918999999999E-8</v>
      </c>
      <c r="CB80" s="155">
        <v>1.7275468999999999E-11</v>
      </c>
      <c r="CC80" s="155">
        <v>3.8696785999999997E-8</v>
      </c>
      <c r="CD80" s="155">
        <v>1.3529461000000001E-7</v>
      </c>
      <c r="CE80" s="155">
        <v>4.1524779999999998E-7</v>
      </c>
      <c r="CF80" s="155">
        <v>0</v>
      </c>
      <c r="CG80" s="155">
        <v>1.1119968E-18</v>
      </c>
      <c r="CH80" s="155">
        <v>9.1049863000000003E-15</v>
      </c>
      <c r="CI80" s="155">
        <v>2.0052828999999999E-6</v>
      </c>
      <c r="CJ80" s="155">
        <v>2.0118853999999999E-5</v>
      </c>
      <c r="CK80" s="155">
        <v>2.0505789E-10</v>
      </c>
      <c r="CL80" s="155">
        <v>0</v>
      </c>
      <c r="CM80"/>
      <c r="CN80" s="284">
        <v>7.7065846000000006E-15</v>
      </c>
      <c r="CO80" s="284">
        <v>1.1867637</v>
      </c>
      <c r="CP80" s="285">
        <v>7.4413563000000002E-4</v>
      </c>
      <c r="CQ80" s="284">
        <v>2.4069350999999998E-3</v>
      </c>
      <c r="CR80" s="284">
        <v>1.3726964000000001E-10</v>
      </c>
      <c r="CS80" s="284">
        <v>1.6333548000000001E-8</v>
      </c>
      <c r="CT80" s="284">
        <v>2.0145216999999999E-4</v>
      </c>
      <c r="CU80" s="284">
        <v>7.8521110000000002E-3</v>
      </c>
      <c r="CV80" s="284">
        <v>4.6463363000000002E-10</v>
      </c>
      <c r="CW80" s="284">
        <v>8.9691699000000001E-6</v>
      </c>
      <c r="CX80"/>
      <c r="CY80" s="158"/>
      <c r="CZ80" s="272" t="s">
        <v>1435</v>
      </c>
      <c r="DA80"/>
      <c r="DB80"/>
      <c r="DC80"/>
      <c r="DD80"/>
      <c r="DE80"/>
      <c r="DF80"/>
      <c r="DG80"/>
      <c r="DH80"/>
      <c r="DI80"/>
      <c r="DJ80"/>
      <c r="DK80"/>
      <c r="DL80"/>
    </row>
    <row r="81" spans="1:116" ht="14.4">
      <c r="A81" t="s">
        <v>491</v>
      </c>
      <c r="B81" s="188" t="s">
        <v>311</v>
      </c>
      <c r="C81" s="151" t="str">
        <f t="shared" si="15"/>
        <v>A.030.06.103</v>
      </c>
      <c r="D81" s="54" t="s">
        <v>1207</v>
      </c>
      <c r="E81" s="150" t="s">
        <v>352</v>
      </c>
      <c r="F81" s="153" t="str">
        <f t="shared" si="16"/>
        <v>Fertilizer-K</v>
      </c>
      <c r="G81" s="154">
        <f t="shared" si="17"/>
        <v>0.76274133333333338</v>
      </c>
      <c r="H81"/>
      <c r="I81"/>
      <c r="J81" s="227">
        <f t="shared" ref="J81:J153" si="18">L81+M81+N81+O81</f>
        <v>0.14050737381044046</v>
      </c>
      <c r="K81"/>
      <c r="L81" s="280">
        <f t="shared" ref="L81:L153" si="19">R81+S81+T81+U81</f>
        <v>6.0665726889999995E-3</v>
      </c>
      <c r="M81" s="280">
        <f t="shared" ref="M81:M153" si="20">P81+Q81+V81+Z81+X81</f>
        <v>1.2133872685499997E-2</v>
      </c>
      <c r="N81" s="281">
        <f t="shared" ref="N81:N153" si="21">W81+Y81+AA81+AB81</f>
        <v>7.8957284359404568E-3</v>
      </c>
      <c r="O81" s="280">
        <v>0.1144112</v>
      </c>
      <c r="P81" s="286">
        <v>6.1219027999999997E-3</v>
      </c>
      <c r="Q81" s="286">
        <v>5.4738358000000001E-3</v>
      </c>
      <c r="R81" s="286">
        <v>5.1597387999999999E-3</v>
      </c>
      <c r="S81" s="219">
        <v>6.4151422000000003E-4</v>
      </c>
      <c r="T81" s="286">
        <v>5.5292009000000003E-5</v>
      </c>
      <c r="U81" s="219">
        <v>2.1002765999999999E-4</v>
      </c>
      <c r="V81" s="219">
        <v>4.9844438999999997E-4</v>
      </c>
      <c r="W81" s="219">
        <v>1.4818865999999999E-4</v>
      </c>
      <c r="X81" s="286">
        <v>8.8251765000000005E-6</v>
      </c>
      <c r="Y81" s="219">
        <v>7.7475145999999998E-3</v>
      </c>
      <c r="Z81" s="286">
        <v>3.0864519000000001E-5</v>
      </c>
      <c r="AA81" s="286">
        <v>2.5175789999999999E-8</v>
      </c>
      <c r="AB81" s="286">
        <v>1.5045852000000001E-13</v>
      </c>
      <c r="AC81"/>
      <c r="AD81" s="227">
        <f t="shared" ref="AD81:AD152" si="22">O81</f>
        <v>0.1144112</v>
      </c>
      <c r="AE81" s="227">
        <f t="shared" ref="AE81:AE152" si="23">P81+Q81+R81+S81+T81+U81+V81</f>
        <v>1.8160755679000003E-2</v>
      </c>
      <c r="AF81" s="227">
        <f t="shared" ref="AF81:AF152" si="24">P81+Q81+V81+AA81</f>
        <v>1.2094208165789998E-2</v>
      </c>
      <c r="AG81" s="227">
        <f t="shared" ref="AG81:AG152" si="25">Z81+P81+Q81+V81+X81</f>
        <v>1.2133872685499999E-2</v>
      </c>
      <c r="AH81" s="227">
        <f t="shared" ref="AH81:AH152" si="26">W81+Y81+AB81</f>
        <v>7.8957032601504572E-3</v>
      </c>
      <c r="AI81"/>
      <c r="AJ81">
        <v>11.368983</v>
      </c>
      <c r="AK81" s="155">
        <v>10.703609999999999</v>
      </c>
      <c r="AL81" s="155">
        <v>0.37441537000000003</v>
      </c>
      <c r="AM81" s="155">
        <v>0</v>
      </c>
      <c r="AN81" s="155">
        <v>5.5035774000000003E-2</v>
      </c>
      <c r="AO81" s="155">
        <v>0.16128053000000001</v>
      </c>
      <c r="AP81" s="155">
        <v>7.4642093000000007E-2</v>
      </c>
      <c r="AQ81"/>
      <c r="AR81" s="156">
        <v>1.5350068999999999E-2</v>
      </c>
      <c r="AS81" s="156">
        <v>1.4039830999999999E-2</v>
      </c>
      <c r="AT81" s="156">
        <v>6.2930745999999996E-4</v>
      </c>
      <c r="AU81" s="156">
        <v>6.8093066999999998E-4</v>
      </c>
      <c r="AV81" s="282">
        <f t="shared" ref="AV81:AV148" si="27">AY81+BB81+BC81+BD81+BE81+BM81+BN81+BR81</f>
        <v>8.4171646589390715E-7</v>
      </c>
      <c r="AW81" s="282">
        <f t="shared" ref="AW81:AW148" si="28">AZ81+BA81+BF81+BG81+BH81+BI81+BJ81+BK81+BL81+BO81+BS81+BT81</f>
        <v>2.3273205057542145E-9</v>
      </c>
      <c r="AX81" s="283">
        <f t="shared" ref="AX81:AX148" si="29">BP81+BQ81</f>
        <v>9.5368441358999995E-2</v>
      </c>
      <c r="AY81" s="157">
        <v>7.0843230000000003E-7</v>
      </c>
      <c r="AZ81" s="157">
        <v>2.1375350000000001E-9</v>
      </c>
      <c r="BA81" s="157">
        <v>5.8399507999999996E-14</v>
      </c>
      <c r="BB81" s="157">
        <v>2.1258307000000001E-14</v>
      </c>
      <c r="BC81" s="157">
        <v>0</v>
      </c>
      <c r="BD81" s="157">
        <v>2.6520966999999999E-10</v>
      </c>
      <c r="BE81" s="157">
        <v>1.3289273E-7</v>
      </c>
      <c r="BF81" s="157">
        <v>4.7097525999999998E-11</v>
      </c>
      <c r="BG81" s="157">
        <v>1.4250651999999999E-10</v>
      </c>
      <c r="BH81" s="157">
        <v>2.8064545000000002E-16</v>
      </c>
      <c r="BI81" s="157">
        <v>3.6063914000000002E-18</v>
      </c>
      <c r="BJ81" s="157">
        <v>1.1902495000000001E-13</v>
      </c>
      <c r="BK81" s="157">
        <v>2.9929855000000002E-15</v>
      </c>
      <c r="BL81" s="157">
        <v>7.5805866999999998E-16</v>
      </c>
      <c r="BM81" s="157">
        <v>9.4019856000000003E-12</v>
      </c>
      <c r="BN81" s="157">
        <v>1.1680297999999999E-10</v>
      </c>
      <c r="BO81" s="157">
        <v>2.0326193999999999E-22</v>
      </c>
      <c r="BP81" s="157">
        <v>1.3443359E-5</v>
      </c>
      <c r="BQ81" s="157">
        <v>9.5354997999999996E-2</v>
      </c>
      <c r="BR81" s="157">
        <v>0</v>
      </c>
      <c r="BS81" s="157">
        <v>0</v>
      </c>
      <c r="BT81" s="157">
        <v>0</v>
      </c>
      <c r="BU81"/>
      <c r="BV81" s="155">
        <v>3.8747709E-5</v>
      </c>
      <c r="BW81" s="155">
        <v>1.0335445E-6</v>
      </c>
      <c r="BX81" s="155">
        <v>2.1267253E-5</v>
      </c>
      <c r="BY81" s="155">
        <v>6.0385609999999997E-8</v>
      </c>
      <c r="BZ81" s="155">
        <v>1.3426813E-6</v>
      </c>
      <c r="CA81" s="155">
        <v>1.0040888E-7</v>
      </c>
      <c r="CB81" s="155">
        <v>6.9830360000000002E-12</v>
      </c>
      <c r="CC81" s="155">
        <v>1.5239395000000001E-7</v>
      </c>
      <c r="CD81" s="155">
        <v>8.4837031000000001E-8</v>
      </c>
      <c r="CE81" s="155">
        <v>1.6201767000000001E-7</v>
      </c>
      <c r="CF81" s="155">
        <v>0</v>
      </c>
      <c r="CG81" s="155">
        <v>4.4948785000000003E-19</v>
      </c>
      <c r="CH81" s="155">
        <v>3.680389E-15</v>
      </c>
      <c r="CI81" s="155">
        <v>1.0442684E-6</v>
      </c>
      <c r="CJ81" s="155">
        <v>1.3499828000000001E-5</v>
      </c>
      <c r="CK81" s="155">
        <v>8.2872667000000002E-11</v>
      </c>
      <c r="CL81" s="155">
        <v>0</v>
      </c>
      <c r="CM81"/>
      <c r="CN81" s="284">
        <v>3.1151314999999999E-15</v>
      </c>
      <c r="CO81" s="284">
        <v>0.76223331999999999</v>
      </c>
      <c r="CP81" s="285">
        <v>2.8806999999999999E-3</v>
      </c>
      <c r="CQ81" s="284">
        <v>7.3016414999999999E-4</v>
      </c>
      <c r="CR81" s="284">
        <v>5.4438316999999999E-11</v>
      </c>
      <c r="CS81" s="284">
        <v>6.4384497999999998E-9</v>
      </c>
      <c r="CT81" s="284">
        <v>5.4335687E-5</v>
      </c>
      <c r="CU81" s="284">
        <v>2.5697634999999998E-3</v>
      </c>
      <c r="CV81" s="284">
        <v>1.8781274999999999E-10</v>
      </c>
      <c r="CW81" s="284">
        <v>3.5311210999999998E-5</v>
      </c>
      <c r="CX81"/>
      <c r="CY81" s="158"/>
      <c r="CZ81" s="272" t="s">
        <v>1436</v>
      </c>
      <c r="DA81"/>
      <c r="DB81"/>
      <c r="DC81"/>
      <c r="DD81"/>
      <c r="DE81"/>
      <c r="DF81"/>
      <c r="DG81"/>
      <c r="DH81"/>
      <c r="DI81"/>
      <c r="DJ81"/>
      <c r="DK81"/>
      <c r="DL81"/>
    </row>
    <row r="82" spans="1:116" ht="14.4">
      <c r="B82" s="188"/>
      <c r="C82" s="151"/>
      <c r="D82" s="51" t="s">
        <v>1208</v>
      </c>
      <c r="E82" s="150"/>
      <c r="F82"/>
      <c r="G82"/>
      <c r="H82"/>
      <c r="I82"/>
      <c r="J82"/>
      <c r="K82"/>
      <c r="L82"/>
      <c r="M82"/>
      <c r="N82" s="174"/>
      <c r="O82"/>
      <c r="P82" s="53"/>
      <c r="Q82" s="53"/>
      <c r="R82" s="53"/>
      <c r="S82"/>
      <c r="T82" s="53"/>
      <c r="U82"/>
      <c r="V82"/>
      <c r="W82"/>
      <c r="Y82"/>
      <c r="Z82" s="53"/>
      <c r="AA82" s="53"/>
      <c r="AB82" s="53"/>
      <c r="AC82"/>
      <c r="AD82"/>
      <c r="AE82"/>
      <c r="AF82"/>
      <c r="AG82"/>
      <c r="AH82"/>
      <c r="AI82"/>
      <c r="AJ82"/>
      <c r="AK82"/>
      <c r="AL82"/>
      <c r="AM82"/>
      <c r="AN82"/>
      <c r="AO82"/>
      <c r="AP82"/>
      <c r="AQ82"/>
      <c r="AR82"/>
      <c r="AS82"/>
      <c r="AT82"/>
      <c r="AU82"/>
      <c r="AX82" s="19"/>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s="117"/>
      <c r="CQ82"/>
      <c r="CR82"/>
      <c r="CS82"/>
      <c r="CT82"/>
      <c r="CU82"/>
      <c r="CV82"/>
      <c r="CW82"/>
      <c r="CX82"/>
      <c r="CY82" s="53"/>
      <c r="CZ82" s="267"/>
      <c r="DA82"/>
      <c r="DB82"/>
      <c r="DC82"/>
      <c r="DD82"/>
      <c r="DE82"/>
      <c r="DF82"/>
      <c r="DG82"/>
      <c r="DH82"/>
      <c r="DI82"/>
      <c r="DJ82"/>
      <c r="DK82"/>
      <c r="DL82"/>
    </row>
    <row r="83" spans="1:116" ht="14.4">
      <c r="A83" t="s">
        <v>492</v>
      </c>
      <c r="B83" s="188" t="s">
        <v>311</v>
      </c>
      <c r="C83" s="151" t="str">
        <f t="shared" si="15"/>
        <v>A.030.08.101</v>
      </c>
      <c r="D83" s="54" t="s">
        <v>1208</v>
      </c>
      <c r="E83" s="150" t="s">
        <v>352</v>
      </c>
      <c r="F83" s="153" t="str">
        <f t="shared" si="16"/>
        <v>Argon</v>
      </c>
      <c r="G83" s="154">
        <f t="shared" si="17"/>
        <v>2.203462</v>
      </c>
      <c r="H83"/>
      <c r="I83"/>
      <c r="J83" s="227">
        <f t="shared" si="18"/>
        <v>0.37050917084213419</v>
      </c>
      <c r="K83"/>
      <c r="L83" s="280">
        <f t="shared" si="19"/>
        <v>1.4998672440000001E-2</v>
      </c>
      <c r="M83" s="280">
        <f t="shared" si="20"/>
        <v>2.1480084866000001E-2</v>
      </c>
      <c r="N83" s="281">
        <f t="shared" si="21"/>
        <v>3.5111135361341902E-3</v>
      </c>
      <c r="O83" s="280">
        <v>0.33051930000000002</v>
      </c>
      <c r="P83" s="286">
        <v>7.6801865999999996E-3</v>
      </c>
      <c r="Q83" s="286">
        <v>1.2592734E-2</v>
      </c>
      <c r="R83" s="286">
        <v>1.2904057E-2</v>
      </c>
      <c r="S83" s="219">
        <v>1.7171018E-3</v>
      </c>
      <c r="T83" s="219">
        <v>1.9756202E-4</v>
      </c>
      <c r="U83" s="219">
        <v>1.7995161999999999E-4</v>
      </c>
      <c r="V83" s="219">
        <v>1.1405174999999999E-3</v>
      </c>
      <c r="W83" s="219">
        <v>4.109939E-4</v>
      </c>
      <c r="X83" s="286">
        <v>5.6554782E-5</v>
      </c>
      <c r="Y83" s="219">
        <v>3.0999583E-3</v>
      </c>
      <c r="Z83" s="286">
        <v>1.0091984000000001E-5</v>
      </c>
      <c r="AA83" s="286">
        <v>1.6133516999999999E-7</v>
      </c>
      <c r="AB83" s="286">
        <v>9.6419018999999998E-13</v>
      </c>
      <c r="AC83"/>
      <c r="AD83" s="227">
        <f t="shared" si="22"/>
        <v>0.33051930000000002</v>
      </c>
      <c r="AE83" s="227">
        <f t="shared" si="23"/>
        <v>3.6412110540000008E-2</v>
      </c>
      <c r="AF83" s="227">
        <f t="shared" si="24"/>
        <v>2.1413599435170003E-2</v>
      </c>
      <c r="AG83" s="227">
        <f t="shared" si="25"/>
        <v>2.1480084865999997E-2</v>
      </c>
      <c r="AH83" s="227">
        <f t="shared" si="26"/>
        <v>3.5109522009641901E-3</v>
      </c>
      <c r="AI83"/>
      <c r="AJ83">
        <v>32.656661</v>
      </c>
      <c r="AK83" s="155">
        <v>32.145406999999999</v>
      </c>
      <c r="AL83" s="155">
        <v>0.35286813</v>
      </c>
      <c r="AM83" s="155">
        <v>0</v>
      </c>
      <c r="AN83" s="155">
        <v>2.4914937999999998E-3</v>
      </c>
      <c r="AO83" s="155">
        <v>8.7668751000000003E-2</v>
      </c>
      <c r="AP83" s="155">
        <v>6.8224762999999994E-2</v>
      </c>
      <c r="AQ83"/>
      <c r="AR83" s="156">
        <v>4.0912336000000001E-2</v>
      </c>
      <c r="AS83" s="156">
        <v>3.6883112000000003E-2</v>
      </c>
      <c r="AT83" s="156">
        <v>1.7338256E-3</v>
      </c>
      <c r="AU83" s="156">
        <v>2.2953979000000001E-3</v>
      </c>
      <c r="AV83" s="282">
        <f t="shared" si="27"/>
        <v>2.21121781086758E-6</v>
      </c>
      <c r="AW83" s="282">
        <f t="shared" si="28"/>
        <v>6.4120769103334044E-9</v>
      </c>
      <c r="AX83" s="283">
        <f t="shared" si="29"/>
        <v>0.32148430749899998</v>
      </c>
      <c r="AY83" s="157">
        <v>2.0448136000000001E-6</v>
      </c>
      <c r="AZ83" s="157">
        <v>6.1696960999999999E-9</v>
      </c>
      <c r="BA83" s="157">
        <v>1.6856491E-13</v>
      </c>
      <c r="BB83" s="157">
        <v>1.3623057999999999E-13</v>
      </c>
      <c r="BC83" s="157">
        <v>0</v>
      </c>
      <c r="BD83" s="157">
        <v>3.4931856999999998E-10</v>
      </c>
      <c r="BE83" s="157">
        <v>1.6582053E-7</v>
      </c>
      <c r="BF83" s="157">
        <v>7.9290859000000003E-11</v>
      </c>
      <c r="BG83" s="157">
        <v>1.6280860999999999E-10</v>
      </c>
      <c r="BH83" s="157">
        <v>1.7984731E-15</v>
      </c>
      <c r="BI83" s="157">
        <v>2.3111003E-17</v>
      </c>
      <c r="BJ83" s="157">
        <v>1.0256428000000001E-13</v>
      </c>
      <c r="BK83" s="157">
        <v>6.8705854000000003E-15</v>
      </c>
      <c r="BL83" s="157">
        <v>1.5199726E-15</v>
      </c>
      <c r="BM83" s="157">
        <v>2.7364267000000001E-11</v>
      </c>
      <c r="BN83" s="157">
        <v>2.068618E-10</v>
      </c>
      <c r="BO83" s="157">
        <v>1.3025728E-21</v>
      </c>
      <c r="BP83" s="157">
        <v>3.4477499E-5</v>
      </c>
      <c r="BQ83" s="157">
        <v>0.32144982999999999</v>
      </c>
      <c r="BR83" s="157">
        <v>0</v>
      </c>
      <c r="BS83" s="157">
        <v>0</v>
      </c>
      <c r="BT83" s="157">
        <v>0</v>
      </c>
      <c r="BU83"/>
      <c r="BV83" s="155">
        <v>1.077461E-4</v>
      </c>
      <c r="BW83" s="155">
        <v>1.1238665E-6</v>
      </c>
      <c r="BX83" s="155">
        <v>6.1438367999999997E-5</v>
      </c>
      <c r="BY83" s="155">
        <v>1.3976905999999999E-7</v>
      </c>
      <c r="BZ83" s="155">
        <v>2.4092522000000002E-6</v>
      </c>
      <c r="CA83" s="155">
        <v>2.8036476E-9</v>
      </c>
      <c r="CB83" s="155">
        <v>4.4749709000000001E-11</v>
      </c>
      <c r="CC83" s="155">
        <v>4.2225043E-9</v>
      </c>
      <c r="CD83" s="155">
        <v>2.7506643999999999E-7</v>
      </c>
      <c r="CE83" s="155">
        <v>1.7695891000000001E-7</v>
      </c>
      <c r="CF83" s="155">
        <v>0</v>
      </c>
      <c r="CG83" s="155">
        <v>2.8804736000000001E-18</v>
      </c>
      <c r="CH83" s="155">
        <v>2.3585204999999999E-14</v>
      </c>
      <c r="CI83" s="155">
        <v>2.5393812000000002E-6</v>
      </c>
      <c r="CJ83" s="155">
        <v>3.963584E-5</v>
      </c>
      <c r="CK83" s="155">
        <v>5.3072356999999998E-10</v>
      </c>
      <c r="CL83" s="155">
        <v>0</v>
      </c>
      <c r="CM83"/>
      <c r="CN83" s="284">
        <v>1.9962840000000001E-14</v>
      </c>
      <c r="CO83" s="284">
        <v>2.2034623999999998</v>
      </c>
      <c r="CP83" s="285">
        <v>1.1617901E-4</v>
      </c>
      <c r="CQ83" s="284">
        <v>7.6957117000000001E-4</v>
      </c>
      <c r="CR83" s="284">
        <v>4.8875329000000002E-11</v>
      </c>
      <c r="CS83" s="284">
        <v>5.7020809999999997E-9</v>
      </c>
      <c r="CT83" s="284">
        <v>8.8250059999999994E-5</v>
      </c>
      <c r="CU83" s="284">
        <v>5.7689914000000004E-3</v>
      </c>
      <c r="CV83" s="284">
        <v>1.2035689999999999E-9</v>
      </c>
      <c r="CW83" s="284">
        <v>9.8625823999999991E-7</v>
      </c>
      <c r="CX83"/>
      <c r="CY83" s="162" t="s">
        <v>360</v>
      </c>
      <c r="CZ83" s="269" t="s">
        <v>1576</v>
      </c>
      <c r="DA83"/>
      <c r="DB83"/>
      <c r="DC83"/>
      <c r="DD83"/>
      <c r="DE83"/>
      <c r="DF83"/>
      <c r="DG83"/>
      <c r="DH83"/>
      <c r="DI83"/>
      <c r="DJ83"/>
      <c r="DK83"/>
      <c r="DL83"/>
    </row>
    <row r="84" spans="1:116" ht="14.4">
      <c r="A84" t="s">
        <v>1577</v>
      </c>
      <c r="B84" s="188" t="s">
        <v>311</v>
      </c>
      <c r="C84" s="151" t="str">
        <f t="shared" si="15"/>
        <v>A.030.08.102</v>
      </c>
      <c r="D84" s="54" t="s">
        <v>1208</v>
      </c>
      <c r="E84" s="150" t="s">
        <v>352</v>
      </c>
      <c r="F84" s="153" t="str">
        <f t="shared" si="16"/>
        <v>Carbon dioxide liquid</v>
      </c>
      <c r="G84" s="154">
        <f t="shared" si="17"/>
        <v>0.46473098666666668</v>
      </c>
      <c r="H84"/>
      <c r="I84"/>
      <c r="J84" s="227">
        <f t="shared" si="18"/>
        <v>8.4367450719200002E-2</v>
      </c>
      <c r="K84"/>
      <c r="L84" s="280">
        <f t="shared" si="19"/>
        <v>3.0732967140000003E-3</v>
      </c>
      <c r="M84" s="280">
        <f t="shared" si="20"/>
        <v>5.1701429152E-3</v>
      </c>
      <c r="N84" s="281">
        <f t="shared" si="21"/>
        <v>6.4143630899999998E-3</v>
      </c>
      <c r="O84" s="280">
        <v>6.9709647999999999E-2</v>
      </c>
      <c r="P84" s="286">
        <v>2.3169276000000001E-3</v>
      </c>
      <c r="Q84" s="219">
        <v>2.7094573999999999E-3</v>
      </c>
      <c r="R84" s="219">
        <v>2.6570777000000001E-3</v>
      </c>
      <c r="S84" s="219">
        <v>3.6976073999999998E-4</v>
      </c>
      <c r="T84" s="286">
        <v>2.4840919E-5</v>
      </c>
      <c r="U84" s="286">
        <v>2.1617355000000001E-5</v>
      </c>
      <c r="V84" s="219">
        <v>1.4267600999999999E-4</v>
      </c>
      <c r="W84" s="219">
        <v>1.7398279E-4</v>
      </c>
      <c r="X84" s="219">
        <v>0</v>
      </c>
      <c r="Y84" s="219">
        <v>6.2403802999999999E-3</v>
      </c>
      <c r="Z84" s="286">
        <v>1.0819052E-6</v>
      </c>
      <c r="AA84" s="219">
        <v>0</v>
      </c>
      <c r="AB84" s="219">
        <v>0</v>
      </c>
      <c r="AC84"/>
      <c r="AD84" s="227">
        <f t="shared" si="22"/>
        <v>6.9709647999999999E-2</v>
      </c>
      <c r="AE84" s="227">
        <f t="shared" si="23"/>
        <v>8.2423577239999993E-3</v>
      </c>
      <c r="AF84" s="227">
        <f t="shared" si="24"/>
        <v>5.1690610099999999E-3</v>
      </c>
      <c r="AG84" s="227">
        <f t="shared" si="25"/>
        <v>5.1701429152E-3</v>
      </c>
      <c r="AH84" s="227">
        <f t="shared" si="26"/>
        <v>6.4143630899999998E-3</v>
      </c>
      <c r="AI84"/>
      <c r="AJ84">
        <v>7.6873639000000002</v>
      </c>
      <c r="AK84" s="155">
        <v>6.1587215000000004</v>
      </c>
      <c r="AL84" s="155">
        <v>0.85945804999999997</v>
      </c>
      <c r="AM84" s="155">
        <v>0</v>
      </c>
      <c r="AN84" s="155">
        <v>0.15610573</v>
      </c>
      <c r="AO84" s="155">
        <v>0.34138851999999997</v>
      </c>
      <c r="AP84" s="155">
        <v>0.17169003999999999</v>
      </c>
      <c r="AQ84"/>
      <c r="AR84" s="156">
        <v>8.7174768999999999E-3</v>
      </c>
      <c r="AS84" s="156">
        <v>7.9938606999999991E-3</v>
      </c>
      <c r="AT84" s="156">
        <v>3.6951426999999999E-4</v>
      </c>
      <c r="AU84" s="156">
        <v>3.5410192999999997E-4</v>
      </c>
      <c r="AV84" s="282">
        <f t="shared" si="27"/>
        <v>4.7924824038780003E-7</v>
      </c>
      <c r="AW84" s="282">
        <f t="shared" si="28"/>
        <v>1.3665469047639998E-9</v>
      </c>
      <c r="AX84" s="283">
        <f t="shared" si="29"/>
        <v>4.9594108578999999E-2</v>
      </c>
      <c r="AY84" s="157">
        <v>4.3127035000000002E-7</v>
      </c>
      <c r="AZ84" s="157">
        <v>1.3012468E-9</v>
      </c>
      <c r="BA84" s="157">
        <v>3.5551919999999999E-14</v>
      </c>
      <c r="BB84" s="157">
        <v>0</v>
      </c>
      <c r="BC84" s="157">
        <v>0</v>
      </c>
      <c r="BD84" s="157">
        <v>7.1202735000000006E-11</v>
      </c>
      <c r="BE84" s="157">
        <v>4.7877604E-8</v>
      </c>
      <c r="BF84" s="157">
        <v>1.6237696999999999E-11</v>
      </c>
      <c r="BG84" s="157">
        <v>4.9013486999999997E-11</v>
      </c>
      <c r="BH84" s="157">
        <v>0</v>
      </c>
      <c r="BI84" s="157">
        <v>0</v>
      </c>
      <c r="BJ84" s="157">
        <v>1.2320742E-14</v>
      </c>
      <c r="BK84" s="157">
        <v>8.5881134E-16</v>
      </c>
      <c r="BL84" s="157">
        <v>1.8929065999999999E-16</v>
      </c>
      <c r="BM84" s="157">
        <v>3.4256348000000002E-12</v>
      </c>
      <c r="BN84" s="157">
        <v>2.5658018000000001E-11</v>
      </c>
      <c r="BO84" s="157">
        <v>0</v>
      </c>
      <c r="BP84" s="157">
        <v>1.7485579E-5</v>
      </c>
      <c r="BQ84" s="157">
        <v>4.9576623E-2</v>
      </c>
      <c r="BR84" s="157">
        <v>0</v>
      </c>
      <c r="BS84" s="157">
        <v>0</v>
      </c>
      <c r="BT84" s="157">
        <v>0</v>
      </c>
      <c r="BU84"/>
      <c r="BV84" s="155">
        <v>2.3050638999999999E-5</v>
      </c>
      <c r="BW84" s="155">
        <v>3.3791379000000002E-7</v>
      </c>
      <c r="BX84" s="155">
        <v>1.2957933E-5</v>
      </c>
      <c r="BY84" s="155">
        <v>1.7982817000000001E-8</v>
      </c>
      <c r="BZ84" s="155">
        <v>6.0931670999999998E-7</v>
      </c>
      <c r="CA84" s="155">
        <v>0</v>
      </c>
      <c r="CB84" s="155">
        <v>0</v>
      </c>
      <c r="CC84" s="155">
        <v>0</v>
      </c>
      <c r="CD84" s="155">
        <v>3.4536612999999999E-8</v>
      </c>
      <c r="CE84" s="155">
        <v>2.3065381000000001E-8</v>
      </c>
      <c r="CF84" s="155">
        <v>0</v>
      </c>
      <c r="CG84" s="155">
        <v>0</v>
      </c>
      <c r="CH84" s="155">
        <v>0</v>
      </c>
      <c r="CI84" s="155">
        <v>5.2984986999999995E-7</v>
      </c>
      <c r="CJ84" s="155">
        <v>8.5400411E-6</v>
      </c>
      <c r="CK84" s="155">
        <v>1.5648462000000001E-13</v>
      </c>
      <c r="CL84" s="155">
        <v>0</v>
      </c>
      <c r="CM84"/>
      <c r="CN84" s="284">
        <v>0</v>
      </c>
      <c r="CO84" s="284">
        <v>0.46473099000000001</v>
      </c>
      <c r="CP84" s="285">
        <v>0</v>
      </c>
      <c r="CQ84" s="284">
        <v>2.3119568999999999E-4</v>
      </c>
      <c r="CR84" s="284">
        <v>5.8853358E-12</v>
      </c>
      <c r="CS84" s="284">
        <v>6.8621958999999997E-10</v>
      </c>
      <c r="CT84" s="284">
        <v>2.3349589000000001E-5</v>
      </c>
      <c r="CU84" s="284">
        <v>7.2099046999999999E-4</v>
      </c>
      <c r="CV84" s="284">
        <v>0</v>
      </c>
      <c r="CW84" s="284">
        <v>0</v>
      </c>
      <c r="CX84"/>
      <c r="CY84" s="162" t="s">
        <v>361</v>
      </c>
      <c r="CZ84" s="269" t="s">
        <v>1578</v>
      </c>
      <c r="DA84"/>
      <c r="DB84"/>
      <c r="DC84"/>
      <c r="DD84"/>
      <c r="DE84"/>
      <c r="DF84"/>
      <c r="DG84"/>
      <c r="DH84"/>
      <c r="DI84"/>
      <c r="DJ84"/>
      <c r="DK84"/>
      <c r="DL84"/>
    </row>
    <row r="85" spans="1:116" ht="14.4">
      <c r="A85" t="s">
        <v>493</v>
      </c>
      <c r="B85" s="188" t="s">
        <v>311</v>
      </c>
      <c r="C85" s="151" t="str">
        <f t="shared" si="15"/>
        <v>A.030.08.103</v>
      </c>
      <c r="D85" s="54" t="s">
        <v>1208</v>
      </c>
      <c r="E85" s="150" t="s">
        <v>352</v>
      </c>
      <c r="F85" s="153" t="str">
        <f t="shared" si="16"/>
        <v>Carbon monoxide</v>
      </c>
      <c r="G85" s="154">
        <f t="shared" si="17"/>
        <v>1.395</v>
      </c>
      <c r="H85"/>
      <c r="I85"/>
      <c r="J85" s="227">
        <f t="shared" si="18"/>
        <v>0.28933520786200001</v>
      </c>
      <c r="K85"/>
      <c r="L85" s="280">
        <f t="shared" si="19"/>
        <v>1.3394650762000001E-2</v>
      </c>
      <c r="M85" s="280">
        <f t="shared" si="20"/>
        <v>6.3859598000000004E-2</v>
      </c>
      <c r="N85" s="281">
        <f t="shared" si="21"/>
        <v>2.8309591000000001E-3</v>
      </c>
      <c r="O85" s="280">
        <v>0.20924999999999999</v>
      </c>
      <c r="P85" s="219">
        <v>2.505375E-2</v>
      </c>
      <c r="Q85" s="219">
        <v>2.7441488E-2</v>
      </c>
      <c r="R85" s="219">
        <v>9.7920000000000004E-3</v>
      </c>
      <c r="S85" s="219">
        <v>2.6746700000000001E-3</v>
      </c>
      <c r="T85" s="286">
        <v>7.0882181999999994E-5</v>
      </c>
      <c r="U85" s="219">
        <v>8.5709858E-4</v>
      </c>
      <c r="V85" s="219">
        <v>1.136436E-2</v>
      </c>
      <c r="W85" s="219">
        <v>0</v>
      </c>
      <c r="X85" s="219">
        <v>0</v>
      </c>
      <c r="Y85" s="219">
        <v>2.4920391000000002E-3</v>
      </c>
      <c r="Z85" s="219">
        <v>0</v>
      </c>
      <c r="AA85" s="219">
        <v>3.3891999999999999E-4</v>
      </c>
      <c r="AB85" s="219">
        <v>0</v>
      </c>
      <c r="AC85"/>
      <c r="AD85" s="227">
        <f t="shared" si="22"/>
        <v>0.20924999999999999</v>
      </c>
      <c r="AE85" s="227">
        <f t="shared" si="23"/>
        <v>7.7254248762000002E-2</v>
      </c>
      <c r="AF85" s="227">
        <f t="shared" si="24"/>
        <v>6.419851800000001E-2</v>
      </c>
      <c r="AG85" s="227">
        <f t="shared" si="25"/>
        <v>6.3859598000000004E-2</v>
      </c>
      <c r="AH85" s="227">
        <f t="shared" si="26"/>
        <v>2.4920391000000002E-3</v>
      </c>
      <c r="AI85"/>
      <c r="AJ85">
        <v>55.422348</v>
      </c>
      <c r="AK85" s="155">
        <v>55.072294999999997</v>
      </c>
      <c r="AL85" s="155">
        <v>0.30957008000000003</v>
      </c>
      <c r="AM85" s="155">
        <v>0</v>
      </c>
      <c r="AN85" s="155">
        <v>9.14689E-4</v>
      </c>
      <c r="AO85" s="155">
        <v>3.8214970000000001E-3</v>
      </c>
      <c r="AP85" s="155">
        <v>3.5746E-2</v>
      </c>
      <c r="AQ85"/>
      <c r="AR85" s="156">
        <v>3.5066693000000003E-2</v>
      </c>
      <c r="AS85" s="156">
        <v>2.9918673E-2</v>
      </c>
      <c r="AT85" s="156">
        <v>1.215858E-3</v>
      </c>
      <c r="AU85" s="156">
        <v>3.9321618999999999E-3</v>
      </c>
      <c r="AV85" s="282">
        <f t="shared" si="27"/>
        <v>1.7936854142E-6</v>
      </c>
      <c r="AW85" s="282">
        <f t="shared" si="28"/>
        <v>4.4965160892720011E-9</v>
      </c>
      <c r="AX85" s="283">
        <f t="shared" si="29"/>
        <v>0.55072295000000004</v>
      </c>
      <c r="AY85" s="157">
        <v>1.29456E-6</v>
      </c>
      <c r="AZ85" s="157">
        <v>3.9060000000000004E-9</v>
      </c>
      <c r="BA85" s="157">
        <v>1.0671749999999999E-13</v>
      </c>
      <c r="BB85" s="157">
        <v>0</v>
      </c>
      <c r="BC85" s="157">
        <v>0</v>
      </c>
      <c r="BD85" s="157">
        <v>2.6239999999999999E-10</v>
      </c>
      <c r="BE85" s="157">
        <v>4.9695429999999999E-7</v>
      </c>
      <c r="BF85" s="157">
        <v>5.9839999999999997E-11</v>
      </c>
      <c r="BG85" s="157">
        <v>5.3000000000000003E-10</v>
      </c>
      <c r="BH85" s="157">
        <v>0</v>
      </c>
      <c r="BI85" s="157">
        <v>0</v>
      </c>
      <c r="BJ85" s="157">
        <v>4.8828659E-13</v>
      </c>
      <c r="BK85" s="157">
        <v>6.8238175000000002E-14</v>
      </c>
      <c r="BL85" s="157">
        <v>1.2847006999999999E-14</v>
      </c>
      <c r="BM85" s="157">
        <v>4.2299200000000002E-11</v>
      </c>
      <c r="BN85" s="157">
        <v>1.8664149999999999E-9</v>
      </c>
      <c r="BO85" s="157">
        <v>0</v>
      </c>
      <c r="BP85" s="157">
        <v>0</v>
      </c>
      <c r="BQ85" s="157">
        <v>0.55072295000000004</v>
      </c>
      <c r="BR85" s="157">
        <v>0</v>
      </c>
      <c r="BS85" s="157">
        <v>0</v>
      </c>
      <c r="BT85" s="157">
        <v>0</v>
      </c>
      <c r="BU85"/>
      <c r="BV85" s="155">
        <v>1.2004772999999999E-4</v>
      </c>
      <c r="BW85" s="155">
        <v>3.6539800999999999E-6</v>
      </c>
      <c r="BX85" s="155">
        <v>3.8896302000000001E-5</v>
      </c>
      <c r="BY85" s="155">
        <v>1.3360178E-6</v>
      </c>
      <c r="BZ85" s="155">
        <v>5.4039531E-6</v>
      </c>
      <c r="CA85" s="155">
        <v>0</v>
      </c>
      <c r="CB85" s="155">
        <v>0</v>
      </c>
      <c r="CC85" s="155">
        <v>0</v>
      </c>
      <c r="CD85" s="155">
        <v>1.4908413999999999E-7</v>
      </c>
      <c r="CE85" s="155">
        <v>9.7183150999999991E-7</v>
      </c>
      <c r="CF85" s="155">
        <v>0</v>
      </c>
      <c r="CG85" s="155">
        <v>0</v>
      </c>
      <c r="CH85" s="155">
        <v>0</v>
      </c>
      <c r="CI85" s="155">
        <v>2.1089854E-6</v>
      </c>
      <c r="CJ85" s="155">
        <v>6.7527574999999999E-5</v>
      </c>
      <c r="CK85" s="155">
        <v>0</v>
      </c>
      <c r="CL85" s="155">
        <v>0</v>
      </c>
      <c r="CM85"/>
      <c r="CN85" s="284">
        <v>0</v>
      </c>
      <c r="CO85" s="284">
        <v>1.395</v>
      </c>
      <c r="CP85" s="285">
        <v>0</v>
      </c>
      <c r="CQ85" s="284">
        <v>2.5000000000000001E-3</v>
      </c>
      <c r="CR85" s="284">
        <v>2.2949531E-10</v>
      </c>
      <c r="CS85" s="284">
        <v>2.845791E-8</v>
      </c>
      <c r="CT85" s="284">
        <v>2.1947775E-4</v>
      </c>
      <c r="CU85" s="284">
        <v>5.6990741999999997E-2</v>
      </c>
      <c r="CV85" s="284">
        <v>0</v>
      </c>
      <c r="CW85" s="284">
        <v>0</v>
      </c>
      <c r="CX85"/>
      <c r="CY85" s="162" t="s">
        <v>362</v>
      </c>
      <c r="CZ85" s="269" t="s">
        <v>1579</v>
      </c>
      <c r="DA85"/>
      <c r="DB85"/>
      <c r="DC85"/>
      <c r="DD85"/>
      <c r="DE85"/>
      <c r="DF85"/>
      <c r="DG85"/>
      <c r="DH85"/>
      <c r="DI85"/>
      <c r="DJ85"/>
      <c r="DK85"/>
      <c r="DL85"/>
    </row>
    <row r="86" spans="1:116" ht="14.4">
      <c r="A86" t="s">
        <v>494</v>
      </c>
      <c r="B86" s="188" t="s">
        <v>311</v>
      </c>
      <c r="C86" s="151" t="str">
        <f t="shared" si="15"/>
        <v>A.030.08.104</v>
      </c>
      <c r="D86" s="54" t="s">
        <v>1208</v>
      </c>
      <c r="E86" s="150" t="s">
        <v>352</v>
      </c>
      <c r="F86" s="153" t="str">
        <f t="shared" si="16"/>
        <v>Chlorine (US 2011)</v>
      </c>
      <c r="G86" s="154">
        <f t="shared" si="17"/>
        <v>0.69349240000000001</v>
      </c>
      <c r="H86"/>
      <c r="I86"/>
      <c r="J86" s="227">
        <f t="shared" si="18"/>
        <v>0.14197484167300001</v>
      </c>
      <c r="K86"/>
      <c r="L86" s="280">
        <f t="shared" si="19"/>
        <v>8.3145138369999996E-3</v>
      </c>
      <c r="M86" s="280">
        <f t="shared" si="20"/>
        <v>1.1678767636000002E-2</v>
      </c>
      <c r="N86" s="281">
        <f t="shared" si="21"/>
        <v>1.7957700199999999E-2</v>
      </c>
      <c r="O86" s="280">
        <v>0.10402386</v>
      </c>
      <c r="P86" s="286">
        <v>5.6171451000000001E-3</v>
      </c>
      <c r="Q86" s="219">
        <v>5.7726725000000001E-3</v>
      </c>
      <c r="R86" s="219">
        <v>5.4548243000000001E-3</v>
      </c>
      <c r="S86" s="219">
        <v>9.0076146000000004E-4</v>
      </c>
      <c r="T86" s="286">
        <v>4.5233277000000003E-5</v>
      </c>
      <c r="U86" s="219">
        <v>1.9136947999999999E-3</v>
      </c>
      <c r="V86" s="219">
        <v>2.7289803999999999E-4</v>
      </c>
      <c r="W86" s="219">
        <v>3.791542E-4</v>
      </c>
      <c r="X86" s="219">
        <v>0</v>
      </c>
      <c r="Y86" s="219">
        <v>1.7578546E-2</v>
      </c>
      <c r="Z86" s="286">
        <v>1.6051996000000001E-5</v>
      </c>
      <c r="AA86" s="219">
        <v>0</v>
      </c>
      <c r="AB86" s="219">
        <v>0</v>
      </c>
      <c r="AC86"/>
      <c r="AD86" s="227">
        <f t="shared" si="22"/>
        <v>0.10402386</v>
      </c>
      <c r="AE86" s="227">
        <f t="shared" si="23"/>
        <v>1.9977229477000005E-2</v>
      </c>
      <c r="AF86" s="227">
        <f t="shared" si="24"/>
        <v>1.1662715640000001E-2</v>
      </c>
      <c r="AG86" s="227">
        <f t="shared" si="25"/>
        <v>1.1678767636000001E-2</v>
      </c>
      <c r="AH86" s="227">
        <f t="shared" si="26"/>
        <v>1.7957700199999999E-2</v>
      </c>
      <c r="AI86"/>
      <c r="AJ86">
        <v>15.588557</v>
      </c>
      <c r="AK86" s="155">
        <v>11.861122999999999</v>
      </c>
      <c r="AL86" s="155">
        <v>2.0803238999999998</v>
      </c>
      <c r="AM86" s="155">
        <v>0</v>
      </c>
      <c r="AN86" s="155">
        <v>0.38599287999999998</v>
      </c>
      <c r="AO86" s="155">
        <v>0.84514986999999997</v>
      </c>
      <c r="AP86" s="155">
        <v>0.41596698999999998</v>
      </c>
      <c r="AQ86"/>
      <c r="AR86" s="156">
        <v>1.3914472000000001E-2</v>
      </c>
      <c r="AS86" s="156">
        <v>1.2732077E-2</v>
      </c>
      <c r="AT86" s="156">
        <v>5.7017188000000002E-4</v>
      </c>
      <c r="AU86" s="156">
        <v>6.1222279000000004E-4</v>
      </c>
      <c r="AV86" s="282">
        <f t="shared" si="27"/>
        <v>7.6331398137400005E-7</v>
      </c>
      <c r="AW86" s="282">
        <f t="shared" si="28"/>
        <v>2.1086238453209996E-9</v>
      </c>
      <c r="AX86" s="283">
        <f t="shared" si="29"/>
        <v>8.5745488145999998E-2</v>
      </c>
      <c r="AY86" s="157">
        <v>6.4379196000000004E-7</v>
      </c>
      <c r="AZ86" s="157">
        <v>1.9424869999999998E-9</v>
      </c>
      <c r="BA86" s="157">
        <v>5.3070968999999997E-14</v>
      </c>
      <c r="BB86" s="157">
        <v>8.9374134000000006E-11</v>
      </c>
      <c r="BC86" s="157">
        <v>0</v>
      </c>
      <c r="BD86" s="157">
        <v>2.0316910000000001E-10</v>
      </c>
      <c r="BE86" s="157">
        <v>1.1848982000000001E-7</v>
      </c>
      <c r="BF86" s="157">
        <v>4.032407E-11</v>
      </c>
      <c r="BG86" s="157">
        <v>1.2466619000000001E-10</v>
      </c>
      <c r="BH86" s="157">
        <v>0</v>
      </c>
      <c r="BI86" s="157">
        <v>0</v>
      </c>
      <c r="BJ86" s="157">
        <v>1.0897127E-12</v>
      </c>
      <c r="BK86" s="157">
        <v>1.7194429000000001E-15</v>
      </c>
      <c r="BL86" s="157">
        <v>2.0822091000000001E-15</v>
      </c>
      <c r="BM86" s="157">
        <v>1.8007314000000001E-10</v>
      </c>
      <c r="BN86" s="157">
        <v>5.5958499999999999E-10</v>
      </c>
      <c r="BO86" s="157">
        <v>0</v>
      </c>
      <c r="BP86" s="157">
        <v>3.8953145999999997E-5</v>
      </c>
      <c r="BQ86" s="157">
        <v>8.5706535E-2</v>
      </c>
      <c r="BR86" s="157">
        <v>0</v>
      </c>
      <c r="BS86" s="157">
        <v>0</v>
      </c>
      <c r="BT86" s="157">
        <v>0</v>
      </c>
      <c r="BU86"/>
      <c r="BV86" s="155">
        <v>4.1516839000000002E-5</v>
      </c>
      <c r="BW86" s="155">
        <v>8.8241040999999998E-7</v>
      </c>
      <c r="BX86" s="155">
        <v>1.9336407999999999E-5</v>
      </c>
      <c r="BY86" s="155">
        <v>3.4715647000000001E-8</v>
      </c>
      <c r="BZ86" s="155">
        <v>1.5009866E-6</v>
      </c>
      <c r="CA86" s="155">
        <v>4.5077051E-8</v>
      </c>
      <c r="CB86" s="155">
        <v>0</v>
      </c>
      <c r="CC86" s="155">
        <v>6.8417262999999998E-8</v>
      </c>
      <c r="CD86" s="155">
        <v>1.5338367000000001E-7</v>
      </c>
      <c r="CE86" s="155">
        <v>1.282876E-6</v>
      </c>
      <c r="CF86" s="155">
        <v>0</v>
      </c>
      <c r="CG86" s="155">
        <v>0</v>
      </c>
      <c r="CH86" s="155">
        <v>1.6341756999999999E-7</v>
      </c>
      <c r="CI86" s="155">
        <v>1.0958985E-6</v>
      </c>
      <c r="CJ86" s="155">
        <v>1.6953247000000001E-5</v>
      </c>
      <c r="CK86" s="155">
        <v>3.8621110000000001E-13</v>
      </c>
      <c r="CL86" s="155">
        <v>0</v>
      </c>
      <c r="CM86"/>
      <c r="CN86" s="284">
        <v>1.3831886E-7</v>
      </c>
      <c r="CO86" s="284">
        <v>0.69311484999999995</v>
      </c>
      <c r="CP86" s="285">
        <v>1.3421511E-3</v>
      </c>
      <c r="CQ86" s="284">
        <v>6.1434800999999998E-4</v>
      </c>
      <c r="CR86" s="284">
        <v>4.9937999999999999E-10</v>
      </c>
      <c r="CS86" s="284">
        <v>5.8045947999999999E-8</v>
      </c>
      <c r="CT86" s="284">
        <v>5.7231697999999997E-5</v>
      </c>
      <c r="CU86" s="284">
        <v>2.2201054000000001E-3</v>
      </c>
      <c r="CV86" s="284">
        <v>0</v>
      </c>
      <c r="CW86" s="284">
        <v>1.5852414999999999E-5</v>
      </c>
      <c r="CX86"/>
      <c r="CY86" s="162" t="s">
        <v>363</v>
      </c>
      <c r="CZ86" s="269" t="s">
        <v>1580</v>
      </c>
      <c r="DA86"/>
      <c r="DB86"/>
      <c r="DC86"/>
      <c r="DD86"/>
      <c r="DE86"/>
      <c r="DF86"/>
      <c r="DG86"/>
      <c r="DH86"/>
      <c r="DI86"/>
      <c r="DJ86"/>
      <c r="DK86"/>
      <c r="DL86"/>
    </row>
    <row r="87" spans="1:116" ht="14.4">
      <c r="A87" t="s">
        <v>495</v>
      </c>
      <c r="B87" s="188" t="s">
        <v>311</v>
      </c>
      <c r="C87" s="151" t="str">
        <f t="shared" si="15"/>
        <v>A.030.08.105</v>
      </c>
      <c r="D87" s="54" t="s">
        <v>1208</v>
      </c>
      <c r="E87" s="150" t="s">
        <v>352</v>
      </c>
      <c r="F87" s="153" t="str">
        <f t="shared" si="16"/>
        <v>Chlorine (Plasticseurope 2013)</v>
      </c>
      <c r="G87" s="154">
        <f t="shared" si="17"/>
        <v>0.90000000000000013</v>
      </c>
      <c r="H87"/>
      <c r="I87"/>
      <c r="J87" s="227">
        <f t="shared" si="18"/>
        <v>0.19072028750905851</v>
      </c>
      <c r="K87"/>
      <c r="L87" s="280">
        <f t="shared" si="19"/>
        <v>1.9216464762748998E-2</v>
      </c>
      <c r="M87" s="280">
        <f t="shared" si="20"/>
        <v>3.6503822746309499E-2</v>
      </c>
      <c r="N87" s="281">
        <f t="shared" si="21"/>
        <v>0</v>
      </c>
      <c r="O87" s="280">
        <v>0.13500000000000001</v>
      </c>
      <c r="P87" s="219">
        <v>3.4674389999999999E-2</v>
      </c>
      <c r="Q87" s="219">
        <v>1.8294324999999999E-3</v>
      </c>
      <c r="R87" s="219">
        <v>9.3085200000000002E-4</v>
      </c>
      <c r="S87" s="219">
        <v>1.8285599999999999E-2</v>
      </c>
      <c r="T87" s="219">
        <v>0</v>
      </c>
      <c r="U87" s="286">
        <v>1.2762748999999999E-8</v>
      </c>
      <c r="V87" s="286">
        <v>2.463095E-10</v>
      </c>
      <c r="W87" s="219">
        <v>0</v>
      </c>
      <c r="X87" s="219">
        <v>0</v>
      </c>
      <c r="Y87" s="219">
        <v>0</v>
      </c>
      <c r="Z87" s="219">
        <v>0</v>
      </c>
      <c r="AA87" s="219">
        <v>0</v>
      </c>
      <c r="AB87" s="219">
        <v>0</v>
      </c>
      <c r="AC87"/>
      <c r="AD87" s="227">
        <f t="shared" si="22"/>
        <v>0.13500000000000001</v>
      </c>
      <c r="AE87" s="227">
        <f t="shared" si="23"/>
        <v>5.5720287509058497E-2</v>
      </c>
      <c r="AF87" s="227">
        <f t="shared" si="24"/>
        <v>3.6503822746309499E-2</v>
      </c>
      <c r="AG87" s="227">
        <f t="shared" si="25"/>
        <v>3.6503822746309499E-2</v>
      </c>
      <c r="AH87" s="227">
        <f t="shared" si="26"/>
        <v>0</v>
      </c>
      <c r="AI87"/>
      <c r="AJ87">
        <v>4.5</v>
      </c>
      <c r="AK87" s="155">
        <v>0</v>
      </c>
      <c r="AL87" s="155">
        <v>0</v>
      </c>
      <c r="AM87" s="155">
        <v>0</v>
      </c>
      <c r="AN87" s="155">
        <v>0</v>
      </c>
      <c r="AO87" s="155">
        <v>0</v>
      </c>
      <c r="AP87" s="155">
        <v>4.5</v>
      </c>
      <c r="AQ87"/>
      <c r="AR87" s="156">
        <v>2.5316966E-2</v>
      </c>
      <c r="AS87" s="156">
        <v>2.4435360999999999E-2</v>
      </c>
      <c r="AT87" s="156">
        <v>8.8160536000000001E-4</v>
      </c>
      <c r="AU87" s="156">
        <v>0</v>
      </c>
      <c r="AV87" s="282">
        <f t="shared" si="27"/>
        <v>1.4649497E-6</v>
      </c>
      <c r="AW87" s="282">
        <f t="shared" si="28"/>
        <v>3.2603748500000003E-9</v>
      </c>
      <c r="AX87" s="283">
        <f t="shared" si="29"/>
        <v>0</v>
      </c>
      <c r="AY87" s="157">
        <v>8.3519999999999996E-7</v>
      </c>
      <c r="AZ87" s="157">
        <v>2.52E-9</v>
      </c>
      <c r="BA87" s="157">
        <v>6.8850000000000005E-14</v>
      </c>
      <c r="BB87" s="157">
        <v>0</v>
      </c>
      <c r="BC87" s="157">
        <v>0</v>
      </c>
      <c r="BD87" s="157">
        <v>2.9699999999999998E-11</v>
      </c>
      <c r="BE87" s="157">
        <v>6.2972E-7</v>
      </c>
      <c r="BF87" s="157">
        <v>6.7860000000000004E-12</v>
      </c>
      <c r="BG87" s="157">
        <v>7.3351999999999997E-10</v>
      </c>
      <c r="BH87" s="157">
        <v>0</v>
      </c>
      <c r="BI87" s="157">
        <v>0</v>
      </c>
      <c r="BJ87" s="157">
        <v>0</v>
      </c>
      <c r="BK87" s="157">
        <v>0</v>
      </c>
      <c r="BL87" s="157">
        <v>0</v>
      </c>
      <c r="BM87" s="157">
        <v>0</v>
      </c>
      <c r="BN87" s="157">
        <v>0</v>
      </c>
      <c r="BO87" s="157">
        <v>0</v>
      </c>
      <c r="BP87" s="157">
        <v>0</v>
      </c>
      <c r="BQ87" s="157">
        <v>0</v>
      </c>
      <c r="BR87" s="157">
        <v>0</v>
      </c>
      <c r="BS87" s="157">
        <v>0</v>
      </c>
      <c r="BT87" s="157">
        <v>0</v>
      </c>
      <c r="BU87"/>
      <c r="BV87" s="155">
        <v>8.3493266999999999E-5</v>
      </c>
      <c r="BW87" s="155">
        <v>5.0571085000000002E-6</v>
      </c>
      <c r="BX87" s="155">
        <v>2.5094387999999999E-5</v>
      </c>
      <c r="BY87" s="155">
        <v>2.8851903000000003E-14</v>
      </c>
      <c r="BZ87" s="155">
        <v>2.067639E-5</v>
      </c>
      <c r="CA87" s="155">
        <v>0</v>
      </c>
      <c r="CB87" s="155">
        <v>0</v>
      </c>
      <c r="CC87" s="155">
        <v>0</v>
      </c>
      <c r="CD87" s="155">
        <v>0</v>
      </c>
      <c r="CE87" s="155">
        <v>8.4451851999999999E-12</v>
      </c>
      <c r="CF87" s="155">
        <v>0</v>
      </c>
      <c r="CG87" s="155">
        <v>0</v>
      </c>
      <c r="CH87" s="155">
        <v>0</v>
      </c>
      <c r="CI87" s="155">
        <v>5.0621030000000001E-7</v>
      </c>
      <c r="CJ87" s="155">
        <v>0</v>
      </c>
      <c r="CK87" s="155">
        <v>3.2159161999999998E-5</v>
      </c>
      <c r="CL87" s="155">
        <v>0</v>
      </c>
      <c r="CM87"/>
      <c r="CN87" s="284">
        <v>0</v>
      </c>
      <c r="CO87" s="284">
        <v>0.9</v>
      </c>
      <c r="CP87" s="285">
        <v>8.0955269999999997E-4</v>
      </c>
      <c r="CQ87" s="284">
        <v>3.46E-3</v>
      </c>
      <c r="CR87" s="284">
        <v>0</v>
      </c>
      <c r="CS87" s="284">
        <v>0</v>
      </c>
      <c r="CT87" s="284">
        <v>2.1144440999999999E-4</v>
      </c>
      <c r="CU87" s="284">
        <v>0</v>
      </c>
      <c r="CV87" s="284">
        <v>0</v>
      </c>
      <c r="CW87" s="284">
        <v>0</v>
      </c>
      <c r="CX87"/>
      <c r="CY87" s="162" t="s">
        <v>363</v>
      </c>
      <c r="CZ87" s="269" t="s">
        <v>1580</v>
      </c>
      <c r="DA87"/>
      <c r="DB87"/>
      <c r="DC87"/>
      <c r="DD87"/>
      <c r="DE87"/>
      <c r="DF87"/>
      <c r="DG87"/>
      <c r="DH87"/>
      <c r="DI87"/>
      <c r="DJ87"/>
      <c r="DK87"/>
      <c r="DL87"/>
    </row>
    <row r="88" spans="1:116" ht="14.4">
      <c r="A88" t="s">
        <v>496</v>
      </c>
      <c r="B88" s="188" t="s">
        <v>311</v>
      </c>
      <c r="C88" s="151" t="str">
        <f t="shared" si="15"/>
        <v>A.030.08.106</v>
      </c>
      <c r="D88" s="54" t="s">
        <v>1208</v>
      </c>
      <c r="E88" s="150" t="s">
        <v>352</v>
      </c>
      <c r="F88" s="153" t="str">
        <f t="shared" si="16"/>
        <v>Chlorine (European Chlor-Alkali Industry 2022)</v>
      </c>
      <c r="G88" s="154">
        <f t="shared" si="17"/>
        <v>0.71</v>
      </c>
      <c r="H88"/>
      <c r="I88"/>
      <c r="J88" s="227">
        <f t="shared" si="18"/>
        <v>0.13957084183725862</v>
      </c>
      <c r="K88"/>
      <c r="L88" s="280">
        <f t="shared" si="19"/>
        <v>1.6833667305245E-3</v>
      </c>
      <c r="M88" s="280">
        <f t="shared" si="20"/>
        <v>3.138747510673412E-2</v>
      </c>
      <c r="N88" s="281">
        <f t="shared" si="21"/>
        <v>0</v>
      </c>
      <c r="O88" s="280">
        <v>0.1065</v>
      </c>
      <c r="P88" s="219">
        <v>3.0365145E-2</v>
      </c>
      <c r="Q88" s="219">
        <v>1.0223299999999999E-3</v>
      </c>
      <c r="R88" s="219">
        <v>4.0336920000000001E-4</v>
      </c>
      <c r="S88" s="219">
        <v>1.279992E-3</v>
      </c>
      <c r="T88" s="219">
        <v>0</v>
      </c>
      <c r="U88" s="286">
        <v>5.5305244999999998E-9</v>
      </c>
      <c r="V88" s="286">
        <v>1.0673412E-10</v>
      </c>
      <c r="W88" s="219">
        <v>0</v>
      </c>
      <c r="X88" s="219">
        <v>0</v>
      </c>
      <c r="Y88" s="219">
        <v>0</v>
      </c>
      <c r="Z88" s="219">
        <v>0</v>
      </c>
      <c r="AA88" s="219">
        <v>0</v>
      </c>
      <c r="AB88" s="219">
        <v>0</v>
      </c>
      <c r="AC88"/>
      <c r="AD88" s="227">
        <f t="shared" si="22"/>
        <v>0.1065</v>
      </c>
      <c r="AE88" s="227">
        <f t="shared" si="23"/>
        <v>3.307084183725862E-2</v>
      </c>
      <c r="AF88" s="227">
        <f t="shared" si="24"/>
        <v>3.138747510673412E-2</v>
      </c>
      <c r="AG88" s="227">
        <f t="shared" si="25"/>
        <v>3.138747510673412E-2</v>
      </c>
      <c r="AH88" s="227">
        <f t="shared" si="26"/>
        <v>0</v>
      </c>
      <c r="AI88"/>
      <c r="AJ88">
        <v>0</v>
      </c>
      <c r="AK88" s="155">
        <v>0</v>
      </c>
      <c r="AL88" s="155">
        <v>0</v>
      </c>
      <c r="AM88" s="155">
        <v>0</v>
      </c>
      <c r="AN88" s="155">
        <v>0</v>
      </c>
      <c r="AO88" s="155">
        <v>0</v>
      </c>
      <c r="AP88" s="155">
        <v>0</v>
      </c>
      <c r="AQ88"/>
      <c r="AR88" s="156">
        <v>2.0900744999999998E-2</v>
      </c>
      <c r="AS88" s="156">
        <v>2.0188686000000001E-2</v>
      </c>
      <c r="AT88" s="156">
        <v>7.1205916999999999E-4</v>
      </c>
      <c r="AU88" s="156">
        <v>0</v>
      </c>
      <c r="AV88" s="282">
        <f t="shared" si="27"/>
        <v>1.21035287E-6</v>
      </c>
      <c r="AW88" s="282">
        <f t="shared" si="28"/>
        <v>2.6333549150000007E-9</v>
      </c>
      <c r="AX88" s="283">
        <f t="shared" si="29"/>
        <v>0</v>
      </c>
      <c r="AY88" s="157">
        <v>6.5888000000000003E-7</v>
      </c>
      <c r="AZ88" s="157">
        <v>1.9880000000000002E-9</v>
      </c>
      <c r="BA88" s="157">
        <v>5.4315E-14</v>
      </c>
      <c r="BB88" s="157">
        <v>0</v>
      </c>
      <c r="BC88" s="157">
        <v>0</v>
      </c>
      <c r="BD88" s="157">
        <v>1.287E-11</v>
      </c>
      <c r="BE88" s="157">
        <v>5.5145999999999999E-7</v>
      </c>
      <c r="BF88" s="157">
        <v>2.9405999999999998E-12</v>
      </c>
      <c r="BG88" s="157">
        <v>6.4236000000000004E-10</v>
      </c>
      <c r="BH88" s="157">
        <v>0</v>
      </c>
      <c r="BI88" s="157">
        <v>0</v>
      </c>
      <c r="BJ88" s="157">
        <v>0</v>
      </c>
      <c r="BK88" s="157">
        <v>0</v>
      </c>
      <c r="BL88" s="157">
        <v>0</v>
      </c>
      <c r="BM88" s="157">
        <v>0</v>
      </c>
      <c r="BN88" s="157">
        <v>0</v>
      </c>
      <c r="BO88" s="157">
        <v>0</v>
      </c>
      <c r="BP88" s="157">
        <v>0</v>
      </c>
      <c r="BQ88" s="157">
        <v>0</v>
      </c>
      <c r="BR88" s="157">
        <v>0</v>
      </c>
      <c r="BS88" s="157">
        <v>0</v>
      </c>
      <c r="BT88" s="157">
        <v>0</v>
      </c>
      <c r="BU88"/>
      <c r="BV88" s="155">
        <v>2.9393650999999999E-5</v>
      </c>
      <c r="BW88" s="155">
        <v>4.4286239000000001E-6</v>
      </c>
      <c r="BX88" s="155">
        <v>1.9796683999999999E-5</v>
      </c>
      <c r="BY88" s="155">
        <v>1.2502491E-14</v>
      </c>
      <c r="BZ88" s="155">
        <v>4.8037571000000003E-6</v>
      </c>
      <c r="CA88" s="155">
        <v>0</v>
      </c>
      <c r="CB88" s="155">
        <v>0</v>
      </c>
      <c r="CC88" s="155">
        <v>0</v>
      </c>
      <c r="CD88" s="155">
        <v>0</v>
      </c>
      <c r="CE88" s="155">
        <v>3.6595802000000002E-12</v>
      </c>
      <c r="CF88" s="155">
        <v>0</v>
      </c>
      <c r="CG88" s="155">
        <v>0</v>
      </c>
      <c r="CH88" s="155">
        <v>0</v>
      </c>
      <c r="CI88" s="155">
        <v>3.6458218000000002E-7</v>
      </c>
      <c r="CJ88" s="155">
        <v>0</v>
      </c>
      <c r="CK88" s="155">
        <v>0</v>
      </c>
      <c r="CL88" s="155">
        <v>0</v>
      </c>
      <c r="CM88"/>
      <c r="CN88" s="284">
        <v>0</v>
      </c>
      <c r="CO88" s="284">
        <v>0.71</v>
      </c>
      <c r="CP88" s="285">
        <v>3.5080616999999997E-4</v>
      </c>
      <c r="CQ88" s="284">
        <v>3.0300000000000001E-3</v>
      </c>
      <c r="CR88" s="284">
        <v>0</v>
      </c>
      <c r="CS88" s="284">
        <v>0</v>
      </c>
      <c r="CT88" s="284">
        <v>1.8516663000000001E-4</v>
      </c>
      <c r="CU88" s="284">
        <v>0</v>
      </c>
      <c r="CV88" s="284">
        <v>0</v>
      </c>
      <c r="CW88" s="284">
        <v>0</v>
      </c>
      <c r="CX88"/>
      <c r="CY88" s="162" t="s">
        <v>363</v>
      </c>
      <c r="CZ88" s="269" t="s">
        <v>1580</v>
      </c>
      <c r="DA88"/>
      <c r="DB88" s="51"/>
      <c r="DC88"/>
      <c r="DD88"/>
      <c r="DE88"/>
      <c r="DF88"/>
      <c r="DG88"/>
      <c r="DH88"/>
      <c r="DI88"/>
      <c r="DJ88"/>
      <c r="DK88"/>
      <c r="DL88"/>
    </row>
    <row r="89" spans="1:116" ht="14.4">
      <c r="A89" t="s">
        <v>1581</v>
      </c>
      <c r="B89" s="188" t="s">
        <v>311</v>
      </c>
      <c r="C89" s="151" t="str">
        <f t="shared" si="15"/>
        <v>A.030.08.107</v>
      </c>
      <c r="D89" s="54" t="s">
        <v>1208</v>
      </c>
      <c r="E89" s="150" t="s">
        <v>352</v>
      </c>
      <c r="F89" s="153" t="str">
        <f t="shared" si="16"/>
        <v>Chlorine (average of USLCI - Plasticseurope - EU chlor-alkali ind.)</v>
      </c>
      <c r="G89" s="154">
        <f t="shared" si="17"/>
        <v>0.76015246666666669</v>
      </c>
      <c r="H89"/>
      <c r="I89"/>
      <c r="J89" s="227">
        <f t="shared" si="18"/>
        <v>0.15584776601959999</v>
      </c>
      <c r="K89"/>
      <c r="L89" s="280">
        <f t="shared" si="19"/>
        <v>9.6407339010000006E-3</v>
      </c>
      <c r="M89" s="280">
        <f t="shared" si="20"/>
        <v>2.6258121128599998E-2</v>
      </c>
      <c r="N89" s="281">
        <f t="shared" si="21"/>
        <v>5.92604099E-3</v>
      </c>
      <c r="O89" s="280">
        <v>0.11402287</v>
      </c>
      <c r="P89" s="286">
        <v>2.3316704000000001E-2</v>
      </c>
      <c r="Q89" s="219">
        <v>2.8460635E-3</v>
      </c>
      <c r="R89" s="219">
        <v>2.2403850000000001E-3</v>
      </c>
      <c r="S89" s="219">
        <v>6.7538965999999999E-3</v>
      </c>
      <c r="T89" s="286">
        <v>1.4926980999999999E-5</v>
      </c>
      <c r="U89" s="219">
        <v>6.3152531999999999E-4</v>
      </c>
      <c r="V89" s="286">
        <v>9.0056469999999999E-5</v>
      </c>
      <c r="W89" s="219">
        <v>1.2512088999999999E-4</v>
      </c>
      <c r="X89" s="219">
        <v>0</v>
      </c>
      <c r="Y89" s="219">
        <v>5.8009200999999998E-3</v>
      </c>
      <c r="Z89" s="286">
        <v>5.2971585999999996E-6</v>
      </c>
      <c r="AA89" s="219">
        <v>0</v>
      </c>
      <c r="AB89" s="219">
        <v>0</v>
      </c>
      <c r="AC89"/>
      <c r="AD89" s="227">
        <f t="shared" si="22"/>
        <v>0.11402287</v>
      </c>
      <c r="AE89" s="227">
        <f t="shared" si="23"/>
        <v>3.5893557871000008E-2</v>
      </c>
      <c r="AF89" s="227">
        <f t="shared" si="24"/>
        <v>2.6252823969999999E-2</v>
      </c>
      <c r="AG89" s="227">
        <f t="shared" si="25"/>
        <v>2.6258121128599998E-2</v>
      </c>
      <c r="AH89" s="227">
        <f t="shared" si="26"/>
        <v>5.92604099E-3</v>
      </c>
      <c r="AI89"/>
      <c r="AJ89">
        <v>6.6292236999999998</v>
      </c>
      <c r="AK89" s="155">
        <v>3.9141705999999998</v>
      </c>
      <c r="AL89" s="155">
        <v>0.68650688999999998</v>
      </c>
      <c r="AM89" s="155">
        <v>0</v>
      </c>
      <c r="AN89" s="155">
        <v>0.12737765000000001</v>
      </c>
      <c r="AO89" s="155">
        <v>0.27889945999999999</v>
      </c>
      <c r="AP89" s="155">
        <v>1.6222691</v>
      </c>
      <c r="AQ89"/>
      <c r="AR89" s="156">
        <v>1.9843619999999999E-2</v>
      </c>
      <c r="AS89" s="156">
        <v>1.8927520999999999E-2</v>
      </c>
      <c r="AT89" s="156">
        <v>7.1406601000000003E-4</v>
      </c>
      <c r="AU89" s="156">
        <v>2.0203351999999999E-4</v>
      </c>
      <c r="AV89" s="282">
        <f t="shared" si="27"/>
        <v>1.1347434645529999E-6</v>
      </c>
      <c r="AW89" s="282">
        <f t="shared" si="28"/>
        <v>2.6407766786151699E-9</v>
      </c>
      <c r="AX89" s="283">
        <f t="shared" si="29"/>
        <v>2.8296011537999998E-2</v>
      </c>
      <c r="AY89" s="157">
        <v>7.0549774999999995E-7</v>
      </c>
      <c r="AZ89" s="157">
        <v>2.1286607000000002E-9</v>
      </c>
      <c r="BA89" s="157">
        <v>5.8157869999999994E-14</v>
      </c>
      <c r="BB89" s="157">
        <v>2.9493464000000003E-11</v>
      </c>
      <c r="BC89" s="157">
        <v>0</v>
      </c>
      <c r="BD89" s="157">
        <v>8.1093902000000005E-11</v>
      </c>
      <c r="BE89" s="157">
        <v>4.2889103999999999E-7</v>
      </c>
      <c r="BF89" s="157">
        <v>1.6516720999999999E-11</v>
      </c>
      <c r="BG89" s="157">
        <v>4.9518023999999997E-10</v>
      </c>
      <c r="BH89" s="157">
        <v>0</v>
      </c>
      <c r="BI89" s="157">
        <v>0</v>
      </c>
      <c r="BJ89" s="157">
        <v>3.5960519999999998E-13</v>
      </c>
      <c r="BK89" s="157">
        <v>5.6741616999999996E-16</v>
      </c>
      <c r="BL89" s="157">
        <v>6.8712899999999997E-16</v>
      </c>
      <c r="BM89" s="157">
        <v>5.9424137000000004E-11</v>
      </c>
      <c r="BN89" s="157">
        <v>1.8466305E-10</v>
      </c>
      <c r="BO89" s="157">
        <v>0</v>
      </c>
      <c r="BP89" s="157">
        <v>1.2854537999999999E-5</v>
      </c>
      <c r="BQ89" s="157">
        <v>2.8283157E-2</v>
      </c>
      <c r="BR89" s="157">
        <v>0</v>
      </c>
      <c r="BS89" s="157">
        <v>0</v>
      </c>
      <c r="BT89" s="157">
        <v>0</v>
      </c>
      <c r="BU89"/>
      <c r="BV89" s="155">
        <v>5.0953240000000001E-5</v>
      </c>
      <c r="BW89" s="155">
        <v>3.4214871E-6</v>
      </c>
      <c r="BX89" s="155">
        <v>2.1195067999999999E-5</v>
      </c>
      <c r="BY89" s="155">
        <v>1.1456177E-8</v>
      </c>
      <c r="BZ89" s="155">
        <v>8.9037740999999998E-6</v>
      </c>
      <c r="CA89" s="155">
        <v>1.4875427E-8</v>
      </c>
      <c r="CB89" s="155">
        <v>0</v>
      </c>
      <c r="CC89" s="155">
        <v>2.2577697000000001E-8</v>
      </c>
      <c r="CD89" s="155">
        <v>5.0616611999999998E-8</v>
      </c>
      <c r="CE89" s="155">
        <v>4.2335307000000001E-7</v>
      </c>
      <c r="CF89" s="155">
        <v>0</v>
      </c>
      <c r="CG89" s="155">
        <v>0</v>
      </c>
      <c r="CH89" s="155">
        <v>5.3927798E-8</v>
      </c>
      <c r="CI89" s="155">
        <v>6.4900802000000003E-7</v>
      </c>
      <c r="CJ89" s="155">
        <v>5.5945716000000001E-6</v>
      </c>
      <c r="CK89" s="155">
        <v>1.0612523999999999E-5</v>
      </c>
      <c r="CL89" s="155">
        <v>0</v>
      </c>
      <c r="CM89"/>
      <c r="CN89" s="284">
        <v>4.5645224000000001E-8</v>
      </c>
      <c r="CO89" s="284">
        <v>0.76002789999999998</v>
      </c>
      <c r="CP89" s="285">
        <v>8.2582828999999995E-4</v>
      </c>
      <c r="CQ89" s="284">
        <v>2.3444348000000001E-3</v>
      </c>
      <c r="CR89" s="284">
        <v>1.647954E-10</v>
      </c>
      <c r="CS89" s="284">
        <v>1.9155163000000001E-8</v>
      </c>
      <c r="CT89" s="284">
        <v>1.497681E-4</v>
      </c>
      <c r="CU89" s="284">
        <v>7.3263476999999998E-4</v>
      </c>
      <c r="CV89" s="284">
        <v>0</v>
      </c>
      <c r="CW89" s="284">
        <v>5.2312970000000003E-6</v>
      </c>
      <c r="CX89"/>
      <c r="CY89" s="162" t="s">
        <v>363</v>
      </c>
      <c r="CZ89" s="269" t="s">
        <v>1580</v>
      </c>
      <c r="DA89"/>
      <c r="DB89" s="51"/>
      <c r="DC89"/>
      <c r="DD89"/>
      <c r="DE89"/>
      <c r="DF89"/>
      <c r="DG89"/>
      <c r="DH89"/>
      <c r="DI89"/>
      <c r="DJ89"/>
      <c r="DK89"/>
      <c r="DL89"/>
    </row>
    <row r="90" spans="1:116" ht="14.4">
      <c r="A90" t="s">
        <v>1582</v>
      </c>
      <c r="B90" s="188" t="s">
        <v>311</v>
      </c>
      <c r="C90" s="151" t="str">
        <f t="shared" si="15"/>
        <v>A.030.08.108</v>
      </c>
      <c r="D90" s="54" t="s">
        <v>1208</v>
      </c>
      <c r="E90" s="150" t="s">
        <v>352</v>
      </c>
      <c r="F90" s="153" t="str">
        <f t="shared" si="16"/>
        <v>Hydrogen - methane to hydrogen (SMR)</v>
      </c>
      <c r="G90" s="154">
        <f t="shared" si="17"/>
        <v>11.756982000000001</v>
      </c>
      <c r="H90"/>
      <c r="I90"/>
      <c r="J90" s="227">
        <f t="shared" si="18"/>
        <v>1.9803210979104511</v>
      </c>
      <c r="K90"/>
      <c r="L90" s="280">
        <f t="shared" si="19"/>
        <v>7.9544165220000004E-2</v>
      </c>
      <c r="M90" s="280">
        <f t="shared" si="20"/>
        <v>0.11485973988999999</v>
      </c>
      <c r="N90" s="281">
        <f t="shared" si="21"/>
        <v>2.2369892800451239E-2</v>
      </c>
      <c r="O90" s="280">
        <v>1.7635472999999999</v>
      </c>
      <c r="P90" s="286">
        <v>4.1725245000000001E-2</v>
      </c>
      <c r="Q90" s="219">
        <v>6.7075581999999995E-2</v>
      </c>
      <c r="R90" s="286">
        <v>6.8690031999999998E-2</v>
      </c>
      <c r="S90" s="219">
        <v>8.9015933999999994E-3</v>
      </c>
      <c r="T90" s="219">
        <v>1.0417333000000001E-3</v>
      </c>
      <c r="U90" s="219">
        <v>9.1080651999999999E-4</v>
      </c>
      <c r="V90" s="219">
        <v>5.9862997000000003E-3</v>
      </c>
      <c r="W90" s="219">
        <v>2.2402212999999998E-3</v>
      </c>
      <c r="X90" s="286">
        <v>2.6467638000000001E-5</v>
      </c>
      <c r="Y90" s="219">
        <v>1.9579995999999999E-2</v>
      </c>
      <c r="Z90" s="286">
        <v>4.6145552000000003E-5</v>
      </c>
      <c r="AA90" s="219">
        <v>5.4967549999999997E-4</v>
      </c>
      <c r="AB90" s="286">
        <v>4.5124101000000001E-13</v>
      </c>
      <c r="AC90"/>
      <c r="AD90" s="227">
        <f t="shared" si="22"/>
        <v>1.7635472999999999</v>
      </c>
      <c r="AE90" s="227">
        <f t="shared" si="23"/>
        <v>0.19433129191999998</v>
      </c>
      <c r="AF90" s="227">
        <f t="shared" si="24"/>
        <v>0.11533680219999999</v>
      </c>
      <c r="AG90" s="227">
        <f t="shared" si="25"/>
        <v>0.11485973988999999</v>
      </c>
      <c r="AH90" s="227">
        <f t="shared" si="26"/>
        <v>2.182021730045124E-2</v>
      </c>
      <c r="AI90"/>
      <c r="AJ90">
        <v>174.84674000000001</v>
      </c>
      <c r="AK90" s="155">
        <v>171.05705</v>
      </c>
      <c r="AL90" s="155">
        <v>2.4794212999999998</v>
      </c>
      <c r="AM90" s="155">
        <v>0</v>
      </c>
      <c r="AN90" s="155">
        <v>0.1195566</v>
      </c>
      <c r="AO90" s="155">
        <v>0.70724597</v>
      </c>
      <c r="AP90" s="155">
        <v>0.48346443</v>
      </c>
      <c r="AQ90"/>
      <c r="AR90" s="156">
        <v>0.21860181000000001</v>
      </c>
      <c r="AS90" s="156">
        <v>0.19718035</v>
      </c>
      <c r="AT90" s="156">
        <v>9.2716802000000001E-3</v>
      </c>
      <c r="AU90" s="156">
        <v>1.2149780000000001E-2</v>
      </c>
      <c r="AV90" s="282">
        <f t="shared" si="27"/>
        <v>1.1821363751515912E-5</v>
      </c>
      <c r="AW90" s="282">
        <f t="shared" si="28"/>
        <v>3.4288757872278356E-8</v>
      </c>
      <c r="AX90" s="283">
        <f t="shared" si="29"/>
        <v>1.7016498396099999</v>
      </c>
      <c r="AY90" s="157">
        <v>1.0910523E-5</v>
      </c>
      <c r="AZ90" s="157">
        <v>3.2919683999999998E-8</v>
      </c>
      <c r="BA90" s="157">
        <v>8.9941273E-13</v>
      </c>
      <c r="BB90" s="157">
        <v>6.3755912999999995E-14</v>
      </c>
      <c r="BC90" s="157">
        <v>0</v>
      </c>
      <c r="BD90" s="157">
        <v>1.8423497000000001E-9</v>
      </c>
      <c r="BE90" s="157">
        <v>8.9712118000000002E-7</v>
      </c>
      <c r="BF90" s="157">
        <v>4.1997206000000002E-10</v>
      </c>
      <c r="BG90" s="157">
        <v>8.8283559999999997E-10</v>
      </c>
      <c r="BH90" s="157">
        <v>8.4168541000000001E-16</v>
      </c>
      <c r="BI90" s="157">
        <v>1.0815949E-17</v>
      </c>
      <c r="BJ90" s="157">
        <v>5.1906631E-13</v>
      </c>
      <c r="BK90" s="157">
        <v>3.6035919E-14</v>
      </c>
      <c r="BL90" s="157">
        <v>7.9456174000000004E-15</v>
      </c>
      <c r="BM90" s="157">
        <v>1.4371836000000001E-10</v>
      </c>
      <c r="BN90" s="157">
        <v>1.0774397000000001E-9</v>
      </c>
      <c r="BO90" s="157">
        <v>6.0960406999999995E-22</v>
      </c>
      <c r="BP90" s="157">
        <v>1.9013961000000001E-4</v>
      </c>
      <c r="BQ90" s="157">
        <v>1.7014597</v>
      </c>
      <c r="BR90" s="157">
        <v>1.0656E-8</v>
      </c>
      <c r="BS90" s="157">
        <v>6.4799999999999999E-11</v>
      </c>
      <c r="BT90" s="157">
        <v>2.8991999999999999E-15</v>
      </c>
      <c r="BU90"/>
      <c r="BV90" s="155">
        <v>5.7664493000000004E-4</v>
      </c>
      <c r="BW90" s="155">
        <v>6.0871974999999998E-6</v>
      </c>
      <c r="BX90" s="155">
        <v>3.2781584999999998E-4</v>
      </c>
      <c r="BY90" s="155">
        <v>7.3413078999999998E-7</v>
      </c>
      <c r="BZ90" s="155">
        <v>1.2956855E-5</v>
      </c>
      <c r="CA90" s="155">
        <v>1.3121071E-9</v>
      </c>
      <c r="CB90" s="155">
        <v>2.0942864E-11</v>
      </c>
      <c r="CC90" s="155">
        <v>1.9761320000000001E-9</v>
      </c>
      <c r="CD90" s="155">
        <v>1.4485386E-6</v>
      </c>
      <c r="CE90" s="155">
        <v>9.0810487999999995E-7</v>
      </c>
      <c r="CF90" s="155">
        <v>0</v>
      </c>
      <c r="CG90" s="155">
        <v>1.3480615999999999E-18</v>
      </c>
      <c r="CH90" s="155">
        <v>1.1037876E-14</v>
      </c>
      <c r="CI90" s="155">
        <v>1.3525493E-5</v>
      </c>
      <c r="CJ90" s="155">
        <v>2.1163544999999999E-4</v>
      </c>
      <c r="CK90" s="155">
        <v>2.4852427999999997E-10</v>
      </c>
      <c r="CL90" s="155">
        <v>1.5297463999999999E-6</v>
      </c>
      <c r="CM90"/>
      <c r="CN90" s="284">
        <v>9.342609E-15</v>
      </c>
      <c r="CO90" s="284">
        <v>11.756945999999999</v>
      </c>
      <c r="CP90" s="285">
        <v>4.3827508999999998E-4</v>
      </c>
      <c r="CQ90" s="284">
        <v>4.1650704999999996E-3</v>
      </c>
      <c r="CR90" s="284">
        <v>2.4788471000000002E-10</v>
      </c>
      <c r="CS90" s="284">
        <v>2.8904675999999999E-8</v>
      </c>
      <c r="CT90" s="284">
        <v>4.7644932999999997E-4</v>
      </c>
      <c r="CU90" s="284">
        <v>3.0253546999999999E-2</v>
      </c>
      <c r="CV90" s="284">
        <v>5.6327031E-10</v>
      </c>
      <c r="CW90" s="284">
        <v>4.6156886000000002E-7</v>
      </c>
      <c r="CX90"/>
      <c r="CY90" s="165" t="s">
        <v>364</v>
      </c>
      <c r="CZ90" s="269" t="s">
        <v>1583</v>
      </c>
      <c r="DA90"/>
      <c r="DB90" s="51"/>
      <c r="DC90"/>
      <c r="DD90"/>
      <c r="DE90"/>
      <c r="DF90"/>
      <c r="DG90"/>
      <c r="DH90"/>
      <c r="DI90"/>
      <c r="DJ90"/>
      <c r="DK90"/>
      <c r="DL90"/>
    </row>
    <row r="91" spans="1:116" ht="14.4">
      <c r="A91" t="s">
        <v>1584</v>
      </c>
      <c r="B91" s="188" t="s">
        <v>311</v>
      </c>
      <c r="C91" s="151" t="str">
        <f t="shared" si="15"/>
        <v>A.030.08.109</v>
      </c>
      <c r="D91" s="54" t="s">
        <v>1208</v>
      </c>
      <c r="E91" s="150" t="s">
        <v>352</v>
      </c>
      <c r="F91" s="153" t="str">
        <f t="shared" si="16"/>
        <v>Nitrogen liquid</v>
      </c>
      <c r="G91" s="154">
        <f t="shared" si="17"/>
        <v>0.21643757999999999</v>
      </c>
      <c r="H91"/>
      <c r="I91"/>
      <c r="J91" s="227">
        <f t="shared" si="18"/>
        <v>4.3983838321524187E-2</v>
      </c>
      <c r="K91"/>
      <c r="L91" s="280">
        <f t="shared" si="19"/>
        <v>1.4757770518900001E-3</v>
      </c>
      <c r="M91" s="280">
        <f t="shared" si="20"/>
        <v>2.9682145635E-3</v>
      </c>
      <c r="N91" s="281">
        <f t="shared" si="21"/>
        <v>7.0742097061341899E-3</v>
      </c>
      <c r="O91" s="280">
        <v>3.2465636999999999E-2</v>
      </c>
      <c r="P91" s="286">
        <v>1.5641511E-3</v>
      </c>
      <c r="Q91" s="286">
        <v>1.3385062E-3</v>
      </c>
      <c r="R91" s="286">
        <v>1.2250290000000001E-3</v>
      </c>
      <c r="S91" s="219">
        <v>2.4216776E-4</v>
      </c>
      <c r="T91" s="286">
        <v>2.9589539E-7</v>
      </c>
      <c r="U91" s="286">
        <v>8.2843965000000003E-6</v>
      </c>
      <c r="V91" s="286">
        <v>7.5020971999999997E-6</v>
      </c>
      <c r="W91" s="219">
        <v>1.4399327000000001E-4</v>
      </c>
      <c r="X91" s="286">
        <v>5.6554782E-5</v>
      </c>
      <c r="Y91" s="219">
        <v>6.9300550999999997E-3</v>
      </c>
      <c r="Z91" s="286">
        <v>1.5003843000000001E-6</v>
      </c>
      <c r="AA91" s="286">
        <v>1.6133516999999999E-7</v>
      </c>
      <c r="AB91" s="286">
        <v>9.6419018999999998E-13</v>
      </c>
      <c r="AC91"/>
      <c r="AD91" s="227">
        <f t="shared" si="22"/>
        <v>3.2465636999999999E-2</v>
      </c>
      <c r="AE91" s="227">
        <f t="shared" si="23"/>
        <v>4.3859364490900004E-3</v>
      </c>
      <c r="AF91" s="227">
        <f t="shared" si="24"/>
        <v>2.9103207323700002E-3</v>
      </c>
      <c r="AG91" s="227">
        <f t="shared" si="25"/>
        <v>2.9682145635E-3</v>
      </c>
      <c r="AH91" s="227">
        <f t="shared" si="26"/>
        <v>7.0740483709641902E-3</v>
      </c>
      <c r="AI91"/>
      <c r="AJ91">
        <v>4.1236594999999996</v>
      </c>
      <c r="AK91" s="155">
        <v>2.4592334</v>
      </c>
      <c r="AL91" s="155">
        <v>0.92414615</v>
      </c>
      <c r="AM91" s="155">
        <v>0</v>
      </c>
      <c r="AN91" s="155">
        <v>0.17941132000000001</v>
      </c>
      <c r="AO91" s="155">
        <v>0.37591090999999999</v>
      </c>
      <c r="AP91" s="155">
        <v>0.18495771</v>
      </c>
      <c r="AQ91"/>
      <c r="AR91" s="156">
        <v>4.1317456000000002E-3</v>
      </c>
      <c r="AS91" s="156">
        <v>3.8782106999999998E-3</v>
      </c>
      <c r="AT91" s="156">
        <v>1.7505605999999999E-4</v>
      </c>
      <c r="AU91" s="156">
        <v>7.8478825E-5</v>
      </c>
      <c r="AV91" s="282">
        <f t="shared" si="27"/>
        <v>2.3250663202991998E-7</v>
      </c>
      <c r="AW91" s="282">
        <f t="shared" si="28"/>
        <v>6.4739665702208359E-10</v>
      </c>
      <c r="AX91" s="283">
        <f t="shared" si="29"/>
        <v>1.0991432479E-2</v>
      </c>
      <c r="AY91" s="157">
        <v>2.0085488E-7</v>
      </c>
      <c r="AZ91" s="157">
        <v>6.0602763999999996E-10</v>
      </c>
      <c r="BA91" s="157">
        <v>1.6557540999999999E-14</v>
      </c>
      <c r="BB91" s="157">
        <v>1.3623057999999999E-13</v>
      </c>
      <c r="BC91" s="157">
        <v>0</v>
      </c>
      <c r="BD91" s="157">
        <v>3.6351148E-11</v>
      </c>
      <c r="BE91" s="157">
        <v>3.1611997000000001E-8</v>
      </c>
      <c r="BF91" s="157">
        <v>7.9190214000000007E-12</v>
      </c>
      <c r="BG91" s="157">
        <v>3.3426825999999998E-11</v>
      </c>
      <c r="BH91" s="157">
        <v>1.7984731E-15</v>
      </c>
      <c r="BI91" s="157">
        <v>2.3111003E-17</v>
      </c>
      <c r="BJ91" s="157">
        <v>4.7231006999999996E-15</v>
      </c>
      <c r="BK91" s="157">
        <v>5.0612921999999998E-17</v>
      </c>
      <c r="BL91" s="157">
        <v>1.6782055999999999E-17</v>
      </c>
      <c r="BM91" s="157">
        <v>1.6069703999999999E-13</v>
      </c>
      <c r="BN91" s="157">
        <v>3.1069542999999999E-12</v>
      </c>
      <c r="BO91" s="157">
        <v>1.3025728E-21</v>
      </c>
      <c r="BP91" s="157">
        <v>1.5350479000000001E-5</v>
      </c>
      <c r="BQ91" s="157">
        <v>1.0976082E-2</v>
      </c>
      <c r="BR91" s="157">
        <v>0</v>
      </c>
      <c r="BS91" s="157">
        <v>0</v>
      </c>
      <c r="BT91" s="157">
        <v>0</v>
      </c>
      <c r="BU91"/>
      <c r="BV91" s="155">
        <v>1.0991617E-5</v>
      </c>
      <c r="BW91" s="155">
        <v>2.3186944E-7</v>
      </c>
      <c r="BX91" s="155">
        <v>6.0348539999999996E-6</v>
      </c>
      <c r="BY91" s="155">
        <v>1.4496994999999999E-9</v>
      </c>
      <c r="BZ91" s="155">
        <v>3.5429932999999999E-7</v>
      </c>
      <c r="CA91" s="155">
        <v>2.8036476E-9</v>
      </c>
      <c r="CB91" s="155">
        <v>4.4749709000000001E-11</v>
      </c>
      <c r="CC91" s="155">
        <v>4.2225043E-9</v>
      </c>
      <c r="CD91" s="155">
        <v>8.0510004999999996E-10</v>
      </c>
      <c r="CE91" s="155">
        <v>7.4753018999999994E-9</v>
      </c>
      <c r="CF91" s="155">
        <v>0</v>
      </c>
      <c r="CG91" s="155">
        <v>2.8804736000000001E-18</v>
      </c>
      <c r="CH91" s="155">
        <v>2.3585204999999999E-14</v>
      </c>
      <c r="CI91" s="155">
        <v>2.4896923E-7</v>
      </c>
      <c r="CJ91" s="155">
        <v>4.1042935000000004E-6</v>
      </c>
      <c r="CK91" s="155">
        <v>5.3089437999999998E-10</v>
      </c>
      <c r="CL91" s="155">
        <v>0</v>
      </c>
      <c r="CM91"/>
      <c r="CN91" s="284">
        <v>1.9962840000000001E-14</v>
      </c>
      <c r="CO91" s="284">
        <v>0.21643794999999999</v>
      </c>
      <c r="CP91" s="285">
        <v>1.1617901E-4</v>
      </c>
      <c r="CQ91" s="284">
        <v>1.5927975E-4</v>
      </c>
      <c r="CR91" s="284">
        <v>2.1388389E-12</v>
      </c>
      <c r="CS91" s="284">
        <v>2.5269013999999999E-10</v>
      </c>
      <c r="CT91" s="284">
        <v>1.4173083E-5</v>
      </c>
      <c r="CU91" s="284">
        <v>4.3478895000000001E-5</v>
      </c>
      <c r="CV91" s="284">
        <v>1.2035689999999999E-9</v>
      </c>
      <c r="CW91" s="284">
        <v>9.8625823999999991E-7</v>
      </c>
      <c r="CX91"/>
      <c r="CY91" s="162" t="s">
        <v>365</v>
      </c>
      <c r="CZ91" s="269" t="s">
        <v>1585</v>
      </c>
      <c r="DA91"/>
      <c r="DB91" s="51"/>
      <c r="DC91"/>
      <c r="DD91"/>
      <c r="DE91"/>
      <c r="DF91"/>
      <c r="DG91"/>
      <c r="DH91"/>
      <c r="DI91"/>
      <c r="DJ91"/>
      <c r="DK91"/>
      <c r="DL91"/>
    </row>
    <row r="92" spans="1:116" ht="14.4">
      <c r="A92" t="s">
        <v>1586</v>
      </c>
      <c r="B92" s="188" t="s">
        <v>311</v>
      </c>
      <c r="C92" s="151" t="str">
        <f t="shared" si="15"/>
        <v>A.030.08.110</v>
      </c>
      <c r="D92" s="54" t="s">
        <v>1208</v>
      </c>
      <c r="E92" s="150" t="s">
        <v>352</v>
      </c>
      <c r="F92" s="153" t="str">
        <f t="shared" si="16"/>
        <v>Oxigen liquid</v>
      </c>
      <c r="G92" s="154">
        <f t="shared" si="17"/>
        <v>0.31655604666666665</v>
      </c>
      <c r="H92"/>
      <c r="I92"/>
      <c r="J92" s="227">
        <f t="shared" si="18"/>
        <v>6.4169404151514189E-2</v>
      </c>
      <c r="K92"/>
      <c r="L92" s="280">
        <f t="shared" si="19"/>
        <v>2.1153823318799999E-3</v>
      </c>
      <c r="M92" s="280">
        <f t="shared" si="20"/>
        <v>4.2932535634999996E-3</v>
      </c>
      <c r="N92" s="281">
        <f t="shared" si="21"/>
        <v>1.0277361256134191E-2</v>
      </c>
      <c r="O92" s="280">
        <v>4.7483406999999998E-2</v>
      </c>
      <c r="P92" s="286">
        <v>2.2860617000000001E-3</v>
      </c>
      <c r="Q92" s="286">
        <v>1.9416346E-3</v>
      </c>
      <c r="R92" s="286">
        <v>1.7787438E-3</v>
      </c>
      <c r="S92" s="219">
        <v>3.2805824000000001E-4</v>
      </c>
      <c r="T92" s="286">
        <v>2.9589538000000002E-7</v>
      </c>
      <c r="U92" s="286">
        <v>8.2843965000000003E-6</v>
      </c>
      <c r="V92" s="286">
        <v>7.5020971999999997E-6</v>
      </c>
      <c r="W92" s="219">
        <v>2.0950292000000001E-4</v>
      </c>
      <c r="X92" s="286">
        <v>5.6554782E-5</v>
      </c>
      <c r="Y92" s="219">
        <v>1.0067697E-2</v>
      </c>
      <c r="Z92" s="286">
        <v>1.5003843000000001E-6</v>
      </c>
      <c r="AA92" s="286">
        <v>1.6133516999999999E-7</v>
      </c>
      <c r="AB92" s="286">
        <v>9.6419018999999998E-13</v>
      </c>
      <c r="AC92"/>
      <c r="AD92" s="227">
        <f t="shared" si="22"/>
        <v>4.7483406999999998E-2</v>
      </c>
      <c r="AE92" s="227">
        <f t="shared" si="23"/>
        <v>6.3505807290800001E-3</v>
      </c>
      <c r="AF92" s="227">
        <f t="shared" si="24"/>
        <v>4.2353597323699999E-3</v>
      </c>
      <c r="AG92" s="227">
        <f t="shared" si="25"/>
        <v>4.2932535634999996E-3</v>
      </c>
      <c r="AH92" s="227">
        <f t="shared" si="26"/>
        <v>1.0277199920964191E-2</v>
      </c>
      <c r="AI92"/>
      <c r="AJ92">
        <v>6.0345778000000001</v>
      </c>
      <c r="AK92" s="155">
        <v>3.5889221</v>
      </c>
      <c r="AL92" s="155">
        <v>1.3588515999999999</v>
      </c>
      <c r="AM92" s="155">
        <v>0</v>
      </c>
      <c r="AN92" s="155">
        <v>0.26266771</v>
      </c>
      <c r="AO92" s="155">
        <v>0.55218599000000002</v>
      </c>
      <c r="AP92" s="155">
        <v>0.27195033000000002</v>
      </c>
      <c r="AQ92"/>
      <c r="AR92" s="156">
        <v>6.0387095999999999E-3</v>
      </c>
      <c r="AS92" s="156">
        <v>5.6693528000000002E-3</v>
      </c>
      <c r="AT92" s="156">
        <v>2.5590427E-4</v>
      </c>
      <c r="AU92" s="156">
        <v>1.1345250000000001E-4</v>
      </c>
      <c r="AV92" s="282">
        <f t="shared" si="27"/>
        <v>3.3988926413892001E-7</v>
      </c>
      <c r="AW92" s="282">
        <f t="shared" si="28"/>
        <v>9.4639151768508359E-10</v>
      </c>
      <c r="AX92" s="283">
        <f t="shared" si="29"/>
        <v>1.5889706276000001E-2</v>
      </c>
      <c r="AY92" s="157">
        <v>2.9376483E-7</v>
      </c>
      <c r="AZ92" s="157">
        <v>8.8635935999999997E-10</v>
      </c>
      <c r="BA92" s="157">
        <v>2.4216603999999999E-14</v>
      </c>
      <c r="BB92" s="157">
        <v>1.3623057999999999E-13</v>
      </c>
      <c r="BC92" s="157">
        <v>0</v>
      </c>
      <c r="BD92" s="157">
        <v>5.1189256999999997E-11</v>
      </c>
      <c r="BE92" s="157">
        <v>4.6069841000000001E-8</v>
      </c>
      <c r="BF92" s="157">
        <v>1.1302834E-11</v>
      </c>
      <c r="BG92" s="157">
        <v>4.8698495000000001E-11</v>
      </c>
      <c r="BH92" s="157">
        <v>1.7984731E-15</v>
      </c>
      <c r="BI92" s="157">
        <v>2.3111003E-17</v>
      </c>
      <c r="BJ92" s="157">
        <v>4.7231006999999996E-15</v>
      </c>
      <c r="BK92" s="157">
        <v>5.0612921999999998E-17</v>
      </c>
      <c r="BL92" s="157">
        <v>1.6782055999999999E-17</v>
      </c>
      <c r="BM92" s="157">
        <v>1.6069703999999999E-13</v>
      </c>
      <c r="BN92" s="157">
        <v>3.1069542999999999E-12</v>
      </c>
      <c r="BO92" s="157">
        <v>1.3025728E-21</v>
      </c>
      <c r="BP92" s="157">
        <v>2.2387275999999999E-5</v>
      </c>
      <c r="BQ92" s="157">
        <v>1.5867319000000001E-2</v>
      </c>
      <c r="BR92" s="157">
        <v>0</v>
      </c>
      <c r="BS92" s="157">
        <v>0</v>
      </c>
      <c r="BT92" s="157">
        <v>0</v>
      </c>
      <c r="BU92"/>
      <c r="BV92" s="155">
        <v>1.6063388999999999E-5</v>
      </c>
      <c r="BW92" s="155">
        <v>3.3715694E-7</v>
      </c>
      <c r="BX92" s="155">
        <v>8.8264226000000006E-6</v>
      </c>
      <c r="BY92" s="155">
        <v>1.713316E-9</v>
      </c>
      <c r="BZ92" s="155">
        <v>5.1790712999999998E-7</v>
      </c>
      <c r="CA92" s="155">
        <v>2.8036476E-9</v>
      </c>
      <c r="CB92" s="155">
        <v>4.4749709000000001E-11</v>
      </c>
      <c r="CC92" s="155">
        <v>4.2225043E-9</v>
      </c>
      <c r="CD92" s="155">
        <v>8.0510004999999996E-10</v>
      </c>
      <c r="CE92" s="155">
        <v>8.2794684999999997E-9</v>
      </c>
      <c r="CF92" s="155">
        <v>0</v>
      </c>
      <c r="CG92" s="155">
        <v>2.8804736000000001E-18</v>
      </c>
      <c r="CH92" s="155">
        <v>2.3585204999999999E-14</v>
      </c>
      <c r="CI92" s="155">
        <v>3.6164937E-7</v>
      </c>
      <c r="CJ92" s="155">
        <v>6.0018536000000003E-6</v>
      </c>
      <c r="CK92" s="155">
        <v>5.3097746000000002E-10</v>
      </c>
      <c r="CL92" s="155">
        <v>0</v>
      </c>
      <c r="CM92"/>
      <c r="CN92" s="284">
        <v>1.9962840000000001E-14</v>
      </c>
      <c r="CO92" s="284">
        <v>0.31655642000000001</v>
      </c>
      <c r="CP92" s="285">
        <v>1.1617901E-4</v>
      </c>
      <c r="CQ92" s="284">
        <v>2.3131593E-4</v>
      </c>
      <c r="CR92" s="284">
        <v>2.1388389E-12</v>
      </c>
      <c r="CS92" s="284">
        <v>2.5269013999999999E-10</v>
      </c>
      <c r="CT92" s="284">
        <v>2.0717199999999999E-5</v>
      </c>
      <c r="CU92" s="284">
        <v>4.3478895000000001E-5</v>
      </c>
      <c r="CV92" s="284">
        <v>1.2035689999999999E-9</v>
      </c>
      <c r="CW92" s="284">
        <v>9.8625823999999991E-7</v>
      </c>
      <c r="CX92"/>
      <c r="CY92" s="166" t="s">
        <v>364</v>
      </c>
      <c r="CZ92" s="269" t="s">
        <v>1587</v>
      </c>
      <c r="DA92"/>
      <c r="DB92"/>
      <c r="DC92"/>
      <c r="DD92"/>
      <c r="DE92"/>
      <c r="DF92"/>
      <c r="DG92"/>
      <c r="DH92"/>
      <c r="DI92"/>
      <c r="DJ92"/>
      <c r="DK92"/>
      <c r="DL92"/>
    </row>
    <row r="93" spans="1:116" ht="14.4">
      <c r="A93" t="s">
        <v>1588</v>
      </c>
      <c r="B93" s="188" t="s">
        <v>311</v>
      </c>
      <c r="C93" s="151" t="str">
        <f t="shared" si="15"/>
        <v>A.030.08.111</v>
      </c>
      <c r="D93" s="54" t="s">
        <v>1208</v>
      </c>
      <c r="E93" s="150" t="s">
        <v>352</v>
      </c>
      <c r="F93" s="153" t="str">
        <f t="shared" si="16"/>
        <v>Hydrogen - PEM electrolyzer - electricity from grid average</v>
      </c>
      <c r="G93" s="154">
        <f t="shared" si="17"/>
        <v>25.365014666666667</v>
      </c>
      <c r="H93"/>
      <c r="I93"/>
      <c r="J93" s="227">
        <f t="shared" si="18"/>
        <v>5.1140133219999999</v>
      </c>
      <c r="K93"/>
      <c r="L93" s="280">
        <f t="shared" si="19"/>
        <v>0.16204400300000002</v>
      </c>
      <c r="M93" s="280">
        <f t="shared" si="20"/>
        <v>0.33569861000000001</v>
      </c>
      <c r="N93" s="281">
        <f t="shared" si="21"/>
        <v>0.811518509</v>
      </c>
      <c r="O93" s="280">
        <v>3.8047521999999998</v>
      </c>
      <c r="P93" s="219">
        <v>0.18289604000000001</v>
      </c>
      <c r="Q93" s="219">
        <v>0.15280257</v>
      </c>
      <c r="R93" s="219">
        <v>0.14028365000000001</v>
      </c>
      <c r="S93" s="219">
        <v>2.1760353E-2</v>
      </c>
      <c r="T93" s="219">
        <v>0</v>
      </c>
      <c r="U93" s="219">
        <v>0</v>
      </c>
      <c r="V93" s="219">
        <v>0</v>
      </c>
      <c r="W93" s="219">
        <v>1.6596869E-2</v>
      </c>
      <c r="X93" s="219">
        <v>0</v>
      </c>
      <c r="Y93" s="219">
        <v>0.79492163999999998</v>
      </c>
      <c r="Z93" s="219">
        <v>0</v>
      </c>
      <c r="AA93" s="219">
        <v>0</v>
      </c>
      <c r="AB93" s="219">
        <v>0</v>
      </c>
      <c r="AC93"/>
      <c r="AD93" s="227">
        <f t="shared" si="22"/>
        <v>3.8047521999999998</v>
      </c>
      <c r="AE93" s="227">
        <f t="shared" si="23"/>
        <v>0.497742613</v>
      </c>
      <c r="AF93" s="227">
        <f t="shared" si="24"/>
        <v>0.33569861000000001</v>
      </c>
      <c r="AG93" s="227">
        <f t="shared" si="25"/>
        <v>0.33569861000000001</v>
      </c>
      <c r="AH93" s="227">
        <f t="shared" si="26"/>
        <v>0.811518509</v>
      </c>
      <c r="AI93"/>
      <c r="AJ93">
        <v>484.13114000000002</v>
      </c>
      <c r="AK93" s="155">
        <v>286.20661999999999</v>
      </c>
      <c r="AL93" s="155">
        <v>110.13263999999999</v>
      </c>
      <c r="AM93" s="155">
        <v>0</v>
      </c>
      <c r="AN93" s="155">
        <v>21.093005999999999</v>
      </c>
      <c r="AO93" s="155">
        <v>44.659292000000001</v>
      </c>
      <c r="AP93" s="155">
        <v>22.039580999999998</v>
      </c>
      <c r="AQ93"/>
      <c r="AR93" s="156">
        <v>0.48312934000000002</v>
      </c>
      <c r="AS93" s="156">
        <v>0.45378585999999999</v>
      </c>
      <c r="AT93" s="156">
        <v>2.0482894000000001E-2</v>
      </c>
      <c r="AU93" s="156">
        <v>8.8605809999999993E-3</v>
      </c>
      <c r="AV93" s="282">
        <f t="shared" si="27"/>
        <v>2.7205388034899996E-5</v>
      </c>
      <c r="AW93" s="282">
        <f t="shared" si="28"/>
        <v>7.57503478636E-8</v>
      </c>
      <c r="AX93" s="283">
        <f t="shared" si="29"/>
        <v>1.2409777727</v>
      </c>
      <c r="AY93" s="157">
        <v>2.3538733999999998E-5</v>
      </c>
      <c r="AZ93" s="157">
        <v>7.1022041000000002E-8</v>
      </c>
      <c r="BA93" s="157">
        <v>1.9404236E-12</v>
      </c>
      <c r="BB93" s="157">
        <v>0</v>
      </c>
      <c r="BC93" s="157">
        <v>0</v>
      </c>
      <c r="BD93" s="157">
        <v>3.7592349000000004E-9</v>
      </c>
      <c r="BE93" s="157">
        <v>3.6628947999999999E-6</v>
      </c>
      <c r="BF93" s="157">
        <v>8.5728893999999998E-10</v>
      </c>
      <c r="BG93" s="157">
        <v>3.8690774999999997E-9</v>
      </c>
      <c r="BH93" s="157">
        <v>0</v>
      </c>
      <c r="BI93" s="157">
        <v>0</v>
      </c>
      <c r="BJ93" s="157">
        <v>0</v>
      </c>
      <c r="BK93" s="157">
        <v>0</v>
      </c>
      <c r="BL93" s="157">
        <v>0</v>
      </c>
      <c r="BM93" s="157">
        <v>0</v>
      </c>
      <c r="BN93" s="157">
        <v>0</v>
      </c>
      <c r="BO93" s="157">
        <v>0</v>
      </c>
      <c r="BP93" s="157">
        <v>1.7827727E-3</v>
      </c>
      <c r="BQ93" s="157">
        <v>1.239195</v>
      </c>
      <c r="BR93" s="157">
        <v>0</v>
      </c>
      <c r="BS93" s="157">
        <v>0</v>
      </c>
      <c r="BT93" s="157">
        <v>0</v>
      </c>
      <c r="BU93"/>
      <c r="BV93" s="155">
        <v>1.2849334E-3</v>
      </c>
      <c r="BW93" s="155">
        <v>2.6674589E-5</v>
      </c>
      <c r="BX93" s="155">
        <v>7.0724391000000003E-4</v>
      </c>
      <c r="BY93" s="155">
        <v>6.6787243999999999E-8</v>
      </c>
      <c r="BZ93" s="155">
        <v>4.1450036999999999E-5</v>
      </c>
      <c r="CA93" s="155">
        <v>0</v>
      </c>
      <c r="CB93" s="155">
        <v>0</v>
      </c>
      <c r="CC93" s="155">
        <v>0</v>
      </c>
      <c r="CD93" s="155">
        <v>0</v>
      </c>
      <c r="CE93" s="155">
        <v>2.0373561000000001E-7</v>
      </c>
      <c r="CF93" s="155">
        <v>0</v>
      </c>
      <c r="CG93" s="155">
        <v>0</v>
      </c>
      <c r="CH93" s="155">
        <v>0</v>
      </c>
      <c r="CI93" s="155">
        <v>2.8547512E-5</v>
      </c>
      <c r="CJ93" s="155">
        <v>4.8074685000000001E-4</v>
      </c>
      <c r="CK93" s="155">
        <v>2.1046889999999999E-11</v>
      </c>
      <c r="CL93" s="155">
        <v>0</v>
      </c>
      <c r="CM93"/>
      <c r="CN93" s="284">
        <v>0</v>
      </c>
      <c r="CO93" s="284">
        <v>25.365015</v>
      </c>
      <c r="CP93" s="285">
        <v>0</v>
      </c>
      <c r="CQ93" s="284">
        <v>1.8250365000000001E-2</v>
      </c>
      <c r="CR93" s="284">
        <v>0</v>
      </c>
      <c r="CS93" s="284">
        <v>0</v>
      </c>
      <c r="CT93" s="284">
        <v>1.6579520999999999E-3</v>
      </c>
      <c r="CU93" s="284">
        <v>0</v>
      </c>
      <c r="CV93" s="284">
        <v>0</v>
      </c>
      <c r="CW93" s="284">
        <v>0</v>
      </c>
      <c r="CX93"/>
      <c r="CY93" s="166"/>
      <c r="CZ93" s="269" t="s">
        <v>1583</v>
      </c>
      <c r="DA93"/>
      <c r="DB93"/>
      <c r="DC93"/>
      <c r="DD93"/>
      <c r="DE93"/>
      <c r="DF93"/>
      <c r="DG93"/>
      <c r="DH93"/>
      <c r="DI93"/>
      <c r="DJ93"/>
      <c r="DK93"/>
      <c r="DL93"/>
    </row>
    <row r="94" spans="1:116" ht="14.4">
      <c r="A94" t="s">
        <v>1589</v>
      </c>
      <c r="B94" s="188" t="s">
        <v>311</v>
      </c>
      <c r="C94" s="151" t="str">
        <f t="shared" si="15"/>
        <v>A.030.08.112</v>
      </c>
      <c r="D94" s="54" t="s">
        <v>1208</v>
      </c>
      <c r="E94" s="150" t="s">
        <v>352</v>
      </c>
      <c r="F94" s="153" t="str">
        <f t="shared" si="16"/>
        <v>Hydrogen - PEM electrolyzer - electricity from offshore wind</v>
      </c>
      <c r="G94" s="154">
        <f t="shared" si="17"/>
        <v>0.61300058000000002</v>
      </c>
      <c r="H94"/>
      <c r="I94"/>
      <c r="J94" s="227">
        <f t="shared" si="18"/>
        <v>0.18761649285164786</v>
      </c>
      <c r="K94"/>
      <c r="L94" s="280">
        <f t="shared" si="19"/>
        <v>9.8809499399999997E-3</v>
      </c>
      <c r="M94" s="280">
        <f t="shared" si="20"/>
        <v>2.5781106764400003E-2</v>
      </c>
      <c r="N94" s="281">
        <f t="shared" si="21"/>
        <v>6.0004349147247858E-2</v>
      </c>
      <c r="O94" s="280">
        <v>9.1950087E-2</v>
      </c>
      <c r="P94" s="286">
        <v>1.6882826E-2</v>
      </c>
      <c r="Q94" s="219">
        <v>6.2620024000000002E-3</v>
      </c>
      <c r="R94" s="286">
        <v>7.1715646999999999E-3</v>
      </c>
      <c r="S94" s="219">
        <v>1.3178799E-3</v>
      </c>
      <c r="T94" s="219">
        <v>6.5338226000000003E-4</v>
      </c>
      <c r="U94" s="219">
        <v>7.3812308000000004E-4</v>
      </c>
      <c r="V94" s="219">
        <v>2.9507568E-4</v>
      </c>
      <c r="W94" s="219">
        <v>5.8333731999999999E-2</v>
      </c>
      <c r="X94" s="219">
        <v>2.3354182000000002E-3</v>
      </c>
      <c r="Y94" s="219">
        <v>1.524816E-3</v>
      </c>
      <c r="Z94" s="286">
        <v>5.7844843999999996E-6</v>
      </c>
      <c r="AA94" s="219">
        <v>1.4580109999999999E-4</v>
      </c>
      <c r="AB94" s="286">
        <v>4.7247856000000002E-11</v>
      </c>
      <c r="AC94"/>
      <c r="AD94" s="227">
        <f t="shared" si="22"/>
        <v>9.1950087E-2</v>
      </c>
      <c r="AE94" s="227">
        <f t="shared" si="23"/>
        <v>3.3320854020000006E-2</v>
      </c>
      <c r="AF94" s="227">
        <f t="shared" si="24"/>
        <v>2.3585705179999999E-2</v>
      </c>
      <c r="AG94" s="227">
        <f t="shared" si="25"/>
        <v>2.5781106764400003E-2</v>
      </c>
      <c r="AH94" s="227">
        <f t="shared" si="26"/>
        <v>5.9858548047247856E-2</v>
      </c>
      <c r="AI94"/>
      <c r="AJ94">
        <v>209.84914000000001</v>
      </c>
      <c r="AK94" s="155">
        <v>7.0170583000000004</v>
      </c>
      <c r="AL94" s="155">
        <v>7.4684871999999999E-2</v>
      </c>
      <c r="AM94" s="155">
        <v>0</v>
      </c>
      <c r="AN94" s="155">
        <v>5.4748916999999998E-3</v>
      </c>
      <c r="AO94" s="155">
        <v>202.72229999999999</v>
      </c>
      <c r="AP94" s="155">
        <v>2.9619543000000002E-2</v>
      </c>
      <c r="AQ94"/>
      <c r="AR94" s="156">
        <v>1.4468065E-2</v>
      </c>
      <c r="AS94" s="156">
        <v>1.3414074E-2</v>
      </c>
      <c r="AT94" s="156">
        <v>5.4088170000000002E-4</v>
      </c>
      <c r="AU94" s="156">
        <v>5.1310907999999999E-4</v>
      </c>
      <c r="AV94" s="282">
        <f t="shared" si="27"/>
        <v>8.042010908067001E-7</v>
      </c>
      <c r="AW94" s="282">
        <f t="shared" si="28"/>
        <v>2.0003020889856419E-9</v>
      </c>
      <c r="AX94" s="283">
        <f t="shared" si="29"/>
        <v>7.1864017900000007E-2</v>
      </c>
      <c r="AY94" s="157">
        <v>5.6901514999999998E-7</v>
      </c>
      <c r="AZ94" s="157">
        <v>1.7168587E-9</v>
      </c>
      <c r="BA94" s="157">
        <v>4.6906847999999999E-14</v>
      </c>
      <c r="BB94" s="157">
        <v>6.8936266999999997E-12</v>
      </c>
      <c r="BC94" s="157">
        <v>0</v>
      </c>
      <c r="BD94" s="157">
        <v>2.4697257999999999E-10</v>
      </c>
      <c r="BE94" s="157">
        <v>2.0565080000000001E-7</v>
      </c>
      <c r="BF94" s="157">
        <v>5.1185211000000001E-11</v>
      </c>
      <c r="BG94" s="157">
        <v>2.2308701999999999E-10</v>
      </c>
      <c r="BH94" s="157">
        <v>8.2169212E-12</v>
      </c>
      <c r="BI94" s="157">
        <v>1.1157467E-13</v>
      </c>
      <c r="BJ94" s="157">
        <v>7.1737940999999996E-13</v>
      </c>
      <c r="BK94" s="157">
        <v>6.1810700999999997E-14</v>
      </c>
      <c r="BL94" s="157">
        <v>1.6565156E-14</v>
      </c>
      <c r="BM94" s="157">
        <v>2.386875E-8</v>
      </c>
      <c r="BN94" s="157">
        <v>5.4125246000000001E-9</v>
      </c>
      <c r="BO94" s="157">
        <v>6.4151134000000001E-22</v>
      </c>
      <c r="BP94" s="157">
        <v>2.8048728999999998E-3</v>
      </c>
      <c r="BQ94" s="157">
        <v>6.9059145000000002E-2</v>
      </c>
      <c r="BR94" s="157">
        <v>0</v>
      </c>
      <c r="BS94" s="157">
        <v>0</v>
      </c>
      <c r="BT94" s="157">
        <v>0</v>
      </c>
      <c r="BU94"/>
      <c r="BV94" s="155">
        <v>4.0550153000000002E-5</v>
      </c>
      <c r="BW94" s="155">
        <v>1.5687702E-6</v>
      </c>
      <c r="BX94" s="155">
        <v>1.7092082999999999E-5</v>
      </c>
      <c r="BY94" s="155">
        <v>3.8372994E-8</v>
      </c>
      <c r="BZ94" s="155">
        <v>2.3752085000000001E-6</v>
      </c>
      <c r="CA94" s="155">
        <v>4.3211979999999997E-8</v>
      </c>
      <c r="CB94" s="155">
        <v>2.1093924E-7</v>
      </c>
      <c r="CC94" s="155">
        <v>1.2115641999999999E-7</v>
      </c>
      <c r="CD94" s="155">
        <v>8.9682811000000004E-7</v>
      </c>
      <c r="CE94" s="155">
        <v>4.9957919999999999E-7</v>
      </c>
      <c r="CF94" s="155">
        <v>0</v>
      </c>
      <c r="CG94" s="155">
        <v>1.4186204999999999E-18</v>
      </c>
      <c r="CH94" s="155">
        <v>1.1615609E-14</v>
      </c>
      <c r="CI94" s="155">
        <v>1.4643668E-6</v>
      </c>
      <c r="CJ94" s="155">
        <v>8.6368743000000006E-6</v>
      </c>
      <c r="CK94" s="155">
        <v>7.6027620999999996E-6</v>
      </c>
      <c r="CL94" s="155">
        <v>0</v>
      </c>
      <c r="CM94"/>
      <c r="CN94" s="284">
        <v>9.8316101999999996E-15</v>
      </c>
      <c r="CO94" s="284">
        <v>0.61292760000000002</v>
      </c>
      <c r="CP94" s="285">
        <v>2.1259792000000001E-3</v>
      </c>
      <c r="CQ94" s="284">
        <v>1.0727954E-3</v>
      </c>
      <c r="CR94" s="284">
        <v>1.0220838999999999E-8</v>
      </c>
      <c r="CS94" s="284">
        <v>2.3975278000000001E-8</v>
      </c>
      <c r="CT94" s="284">
        <v>9.2026900999999994E-5</v>
      </c>
      <c r="CU94" s="284">
        <v>0.10413873999999999</v>
      </c>
      <c r="CV94" s="284">
        <v>5.4661712E-6</v>
      </c>
      <c r="CW94" s="284">
        <v>6.4834809000000003E-5</v>
      </c>
      <c r="CX94"/>
      <c r="CY94" s="166"/>
      <c r="CZ94" s="269" t="s">
        <v>1583</v>
      </c>
      <c r="DA94"/>
      <c r="DB94"/>
      <c r="DC94"/>
      <c r="DD94"/>
      <c r="DE94"/>
      <c r="DF94"/>
      <c r="DG94"/>
      <c r="DH94"/>
      <c r="DI94"/>
      <c r="DJ94"/>
      <c r="DK94"/>
      <c r="DL94"/>
    </row>
    <row r="95" spans="1:116" ht="14.4">
      <c r="A95" t="s">
        <v>1590</v>
      </c>
      <c r="B95" s="188" t="s">
        <v>311</v>
      </c>
      <c r="C95" s="151" t="str">
        <f t="shared" si="15"/>
        <v>A.030.08.113</v>
      </c>
      <c r="D95" s="54" t="s">
        <v>1208</v>
      </c>
      <c r="E95" s="150" t="s">
        <v>352</v>
      </c>
      <c r="F95" s="153" t="str">
        <f t="shared" si="16"/>
        <v>Hydrogen liquefaction - electricity from the grid average</v>
      </c>
      <c r="G95" s="154">
        <f t="shared" si="17"/>
        <v>3.1131838666666667</v>
      </c>
      <c r="H95"/>
      <c r="I95"/>
      <c r="J95" s="227">
        <f t="shared" si="18"/>
        <v>0.62767019599999996</v>
      </c>
      <c r="K95"/>
      <c r="L95" s="280">
        <f t="shared" si="19"/>
        <v>1.98885265E-2</v>
      </c>
      <c r="M95" s="280">
        <f t="shared" si="20"/>
        <v>4.1202084999999999E-2</v>
      </c>
      <c r="N95" s="281">
        <f t="shared" si="21"/>
        <v>9.9602004499999994E-2</v>
      </c>
      <c r="O95" s="280">
        <v>0.46697758</v>
      </c>
      <c r="P95" s="219">
        <v>2.2447808999999999E-2</v>
      </c>
      <c r="Q95" s="219">
        <v>1.8754276E-2</v>
      </c>
      <c r="R95" s="219">
        <v>1.7217762000000001E-2</v>
      </c>
      <c r="S95" s="219">
        <v>2.6707645000000001E-3</v>
      </c>
      <c r="T95" s="219">
        <v>0</v>
      </c>
      <c r="U95" s="219">
        <v>0</v>
      </c>
      <c r="V95" s="219">
        <v>0</v>
      </c>
      <c r="W95" s="219">
        <v>2.0370225E-3</v>
      </c>
      <c r="X95" s="219">
        <v>0</v>
      </c>
      <c r="Y95" s="219">
        <v>9.7564981999999995E-2</v>
      </c>
      <c r="Z95" s="219">
        <v>0</v>
      </c>
      <c r="AA95" s="219">
        <v>0</v>
      </c>
      <c r="AB95" s="219">
        <v>0</v>
      </c>
      <c r="AC95"/>
      <c r="AD95" s="227">
        <f t="shared" si="22"/>
        <v>0.46697758</v>
      </c>
      <c r="AE95" s="227">
        <f t="shared" si="23"/>
        <v>6.1090611499999996E-2</v>
      </c>
      <c r="AF95" s="227">
        <f t="shared" si="24"/>
        <v>4.1202084999999999E-2</v>
      </c>
      <c r="AG95" s="227">
        <f t="shared" si="25"/>
        <v>4.1202084999999999E-2</v>
      </c>
      <c r="AH95" s="227">
        <f t="shared" si="26"/>
        <v>9.9602004499999994E-2</v>
      </c>
      <c r="AI95"/>
      <c r="AJ95">
        <v>59.420003000000001</v>
      </c>
      <c r="AK95" s="155">
        <v>35.127668999999997</v>
      </c>
      <c r="AL95" s="155">
        <v>13.517167000000001</v>
      </c>
      <c r="AM95" s="155">
        <v>0</v>
      </c>
      <c r="AN95" s="155">
        <v>2.5888574000000002</v>
      </c>
      <c r="AO95" s="155">
        <v>5.4812735999999997</v>
      </c>
      <c r="AP95" s="155">
        <v>2.7050356</v>
      </c>
      <c r="AQ95"/>
      <c r="AR95" s="156">
        <v>5.9297046999999999E-2</v>
      </c>
      <c r="AS95" s="156">
        <v>5.5695565000000002E-2</v>
      </c>
      <c r="AT95" s="156">
        <v>2.5139750999999999E-3</v>
      </c>
      <c r="AU95" s="156">
        <v>1.0875065E-3</v>
      </c>
      <c r="AV95" s="282">
        <f t="shared" si="27"/>
        <v>3.3390626510000001E-6</v>
      </c>
      <c r="AW95" s="282">
        <f t="shared" si="28"/>
        <v>9.2972451885600004E-9</v>
      </c>
      <c r="AX95" s="283">
        <f t="shared" si="29"/>
        <v>0.15231182923</v>
      </c>
      <c r="AY95" s="157">
        <v>2.8890345999999999E-6</v>
      </c>
      <c r="AZ95" s="157">
        <v>8.7169148000000005E-9</v>
      </c>
      <c r="BA95" s="157">
        <v>2.3815856000000002E-13</v>
      </c>
      <c r="BB95" s="157">
        <v>0</v>
      </c>
      <c r="BC95" s="157">
        <v>0</v>
      </c>
      <c r="BD95" s="157">
        <v>4.61391E-10</v>
      </c>
      <c r="BE95" s="157">
        <v>4.4956665999999998E-7</v>
      </c>
      <c r="BF95" s="157">
        <v>1.0521966E-10</v>
      </c>
      <c r="BG95" s="157">
        <v>4.7487257000000001E-10</v>
      </c>
      <c r="BH95" s="157">
        <v>0</v>
      </c>
      <c r="BI95" s="157">
        <v>0</v>
      </c>
      <c r="BJ95" s="157">
        <v>0</v>
      </c>
      <c r="BK95" s="157">
        <v>0</v>
      </c>
      <c r="BL95" s="157">
        <v>0</v>
      </c>
      <c r="BM95" s="157">
        <v>0</v>
      </c>
      <c r="BN95" s="157">
        <v>0</v>
      </c>
      <c r="BO95" s="157">
        <v>0</v>
      </c>
      <c r="BP95" s="157">
        <v>2.1880922999999999E-4</v>
      </c>
      <c r="BQ95" s="157">
        <v>0.15209302</v>
      </c>
      <c r="BR95" s="157">
        <v>0</v>
      </c>
      <c r="BS95" s="157">
        <v>0</v>
      </c>
      <c r="BT95" s="157">
        <v>0</v>
      </c>
      <c r="BU95"/>
      <c r="BV95" s="155">
        <v>1.5770675000000001E-4</v>
      </c>
      <c r="BW95" s="155">
        <v>3.2739149E-6</v>
      </c>
      <c r="BX95" s="155">
        <v>8.6803825999999995E-5</v>
      </c>
      <c r="BY95" s="155">
        <v>8.1971555000000005E-9</v>
      </c>
      <c r="BZ95" s="155">
        <v>5.0873845999999998E-6</v>
      </c>
      <c r="CA95" s="155">
        <v>0</v>
      </c>
      <c r="CB95" s="155">
        <v>0</v>
      </c>
      <c r="CC95" s="155">
        <v>0</v>
      </c>
      <c r="CD95" s="155">
        <v>0</v>
      </c>
      <c r="CE95" s="155">
        <v>2.5005561000000001E-8</v>
      </c>
      <c r="CF95" s="155">
        <v>0</v>
      </c>
      <c r="CG95" s="155">
        <v>0</v>
      </c>
      <c r="CH95" s="155">
        <v>0</v>
      </c>
      <c r="CI95" s="155">
        <v>3.5037887999999998E-6</v>
      </c>
      <c r="CJ95" s="155">
        <v>5.9004630999999999E-5</v>
      </c>
      <c r="CK95" s="155">
        <v>2.5831973000000002E-12</v>
      </c>
      <c r="CL95" s="155">
        <v>0</v>
      </c>
      <c r="CM95"/>
      <c r="CN95" s="284">
        <v>0</v>
      </c>
      <c r="CO95" s="284">
        <v>3.1131839000000001</v>
      </c>
      <c r="CP95" s="285">
        <v>0</v>
      </c>
      <c r="CQ95" s="284">
        <v>2.2399649E-3</v>
      </c>
      <c r="CR95" s="284">
        <v>0</v>
      </c>
      <c r="CS95" s="284">
        <v>0</v>
      </c>
      <c r="CT95" s="284">
        <v>2.0348933000000001E-4</v>
      </c>
      <c r="CU95" s="284">
        <v>0</v>
      </c>
      <c r="CV95" s="284">
        <v>0</v>
      </c>
      <c r="CW95" s="284">
        <v>0</v>
      </c>
      <c r="CX95"/>
      <c r="CY95" s="166"/>
      <c r="CZ95" s="269" t="s">
        <v>1583</v>
      </c>
      <c r="DA95"/>
      <c r="DB95"/>
      <c r="DC95"/>
      <c r="DD95"/>
      <c r="DE95"/>
      <c r="DF95"/>
      <c r="DG95"/>
      <c r="DH95"/>
      <c r="DI95"/>
      <c r="DJ95"/>
      <c r="DK95"/>
      <c r="DL95"/>
    </row>
    <row r="96" spans="1:116" ht="14.4">
      <c r="A96" t="s">
        <v>3472</v>
      </c>
      <c r="B96" s="188" t="s">
        <v>311</v>
      </c>
      <c r="C96" s="151" t="str">
        <f t="shared" si="15"/>
        <v>A.030.08.114</v>
      </c>
      <c r="D96" s="54"/>
      <c r="E96" s="150" t="s">
        <v>352</v>
      </c>
      <c r="F96" s="153" t="str">
        <f t="shared" si="16"/>
        <v>Hydrogen from steam cracker</v>
      </c>
      <c r="G96" s="154">
        <f t="shared" si="17"/>
        <v>1.7700000000000002</v>
      </c>
      <c r="H96"/>
      <c r="I96"/>
      <c r="J96" s="227">
        <f t="shared" si="18"/>
        <v>0.39458711549000003</v>
      </c>
      <c r="K96"/>
      <c r="L96" s="280">
        <f t="shared" si="19"/>
        <v>6.3330037089999999E-2</v>
      </c>
      <c r="M96" s="280">
        <f t="shared" si="20"/>
        <v>5.4163953399999999E-2</v>
      </c>
      <c r="N96" s="281">
        <f t="shared" si="21"/>
        <v>1.1593124999999999E-2</v>
      </c>
      <c r="O96" s="287">
        <v>0.26550000000000001</v>
      </c>
      <c r="P96" s="286">
        <v>2.9835E-2</v>
      </c>
      <c r="Q96" s="219">
        <v>1.7681875E-2</v>
      </c>
      <c r="R96" s="219">
        <v>6.1199999999999997E-2</v>
      </c>
      <c r="S96" s="219">
        <v>8.8136591999999996E-4</v>
      </c>
      <c r="T96" s="219">
        <v>1.9314456999999999E-4</v>
      </c>
      <c r="U96" s="219">
        <v>1.0555266E-3</v>
      </c>
      <c r="V96" s="219">
        <v>6.6470784E-3</v>
      </c>
      <c r="W96" s="219">
        <v>0</v>
      </c>
      <c r="X96" s="219">
        <v>0</v>
      </c>
      <c r="Y96" s="219">
        <v>0</v>
      </c>
      <c r="Z96" s="219">
        <v>0</v>
      </c>
      <c r="AA96" s="219">
        <v>1.1593124999999999E-2</v>
      </c>
      <c r="AB96" s="219">
        <v>0</v>
      </c>
      <c r="AC96"/>
      <c r="AD96" s="227">
        <f t="shared" si="22"/>
        <v>0.26550000000000001</v>
      </c>
      <c r="AE96" s="227">
        <f t="shared" si="23"/>
        <v>0.11749399048999999</v>
      </c>
      <c r="AF96" s="227">
        <f t="shared" si="24"/>
        <v>6.5757078400000002E-2</v>
      </c>
      <c r="AG96" s="227">
        <f t="shared" si="25"/>
        <v>5.4163953399999999E-2</v>
      </c>
      <c r="AH96" s="227">
        <f t="shared" si="26"/>
        <v>0</v>
      </c>
      <c r="AI96"/>
      <c r="AJ96">
        <v>76.814999999999998</v>
      </c>
      <c r="AK96" s="155">
        <v>76.334999999999994</v>
      </c>
      <c r="AL96" s="155">
        <v>0</v>
      </c>
      <c r="AM96" s="155">
        <v>0</v>
      </c>
      <c r="AN96" s="155">
        <v>0</v>
      </c>
      <c r="AO96" s="155">
        <v>0.48</v>
      </c>
      <c r="AP96" s="155">
        <v>0</v>
      </c>
      <c r="AQ96"/>
      <c r="AR96" s="156">
        <v>3.4344483000000002E-2</v>
      </c>
      <c r="AS96" s="156">
        <v>2.7446147000000001E-2</v>
      </c>
      <c r="AT96" s="156">
        <v>1.4480176E-3</v>
      </c>
      <c r="AU96" s="156">
        <v>5.4503190000000003E-3</v>
      </c>
      <c r="AV96" s="282">
        <f t="shared" si="27"/>
        <v>1.6454524367999998E-6</v>
      </c>
      <c r="AW96" s="282">
        <f t="shared" si="28"/>
        <v>5.355094834264E-9</v>
      </c>
      <c r="AX96" s="283">
        <f t="shared" si="29"/>
        <v>0.76334999999999997</v>
      </c>
      <c r="AY96" s="157">
        <v>1.6425599999999999E-6</v>
      </c>
      <c r="AZ96" s="157">
        <v>4.9559999999999998E-9</v>
      </c>
      <c r="BA96" s="157">
        <v>1.3540499999999999E-13</v>
      </c>
      <c r="BB96" s="157">
        <v>0</v>
      </c>
      <c r="BC96" s="157">
        <v>0</v>
      </c>
      <c r="BD96" s="157">
        <v>1.6399999999999999E-9</v>
      </c>
      <c r="BE96" s="157">
        <v>0</v>
      </c>
      <c r="BF96" s="157">
        <v>3.74E-10</v>
      </c>
      <c r="BG96" s="157">
        <v>0</v>
      </c>
      <c r="BH96" s="157">
        <v>2.4310000000000001E-11</v>
      </c>
      <c r="BI96" s="157">
        <v>0</v>
      </c>
      <c r="BJ96" s="157">
        <v>6.0135522E-13</v>
      </c>
      <c r="BK96" s="157">
        <v>3.9938539000000002E-14</v>
      </c>
      <c r="BL96" s="157">
        <v>8.1355050000000004E-15</v>
      </c>
      <c r="BM96" s="157">
        <v>4.7141799999999997E-11</v>
      </c>
      <c r="BN96" s="157">
        <v>1.205295E-9</v>
      </c>
      <c r="BO96" s="157">
        <v>0</v>
      </c>
      <c r="BP96" s="157">
        <v>0</v>
      </c>
      <c r="BQ96" s="157">
        <v>0.76334999999999997</v>
      </c>
      <c r="BR96" s="157">
        <v>0</v>
      </c>
      <c r="BS96" s="157">
        <v>0</v>
      </c>
      <c r="BT96" s="157">
        <v>0</v>
      </c>
      <c r="BU96"/>
      <c r="BV96" s="155">
        <v>1.5755993000000001E-4</v>
      </c>
      <c r="BW96" s="155">
        <v>0</v>
      </c>
      <c r="BX96" s="155">
        <v>4.9352296999999997E-5</v>
      </c>
      <c r="BY96" s="155">
        <v>8.0796877000000004E-7</v>
      </c>
      <c r="BZ96" s="155">
        <v>7.9581456999999998E-7</v>
      </c>
      <c r="CA96" s="155">
        <v>0</v>
      </c>
      <c r="CB96" s="155">
        <v>6.3254108999999996E-7</v>
      </c>
      <c r="CC96" s="155">
        <v>0</v>
      </c>
      <c r="CD96" s="155">
        <v>3.1406864999999998E-7</v>
      </c>
      <c r="CE96" s="155">
        <v>9.0862532000000002E-7</v>
      </c>
      <c r="CF96" s="155">
        <v>0</v>
      </c>
      <c r="CG96" s="155">
        <v>0</v>
      </c>
      <c r="CH96" s="155">
        <v>0</v>
      </c>
      <c r="CI96" s="155">
        <v>1.1698712E-5</v>
      </c>
      <c r="CJ96" s="155">
        <v>9.3049901999999997E-5</v>
      </c>
      <c r="CK96" s="155">
        <v>0</v>
      </c>
      <c r="CL96" s="155">
        <v>0</v>
      </c>
      <c r="CM96"/>
      <c r="CN96" s="284">
        <v>0</v>
      </c>
      <c r="CO96" s="284">
        <v>1.77</v>
      </c>
      <c r="CP96" s="285">
        <v>0</v>
      </c>
      <c r="CQ96" s="284">
        <v>0</v>
      </c>
      <c r="CR96" s="284">
        <v>2.7761725000000002E-10</v>
      </c>
      <c r="CS96" s="284">
        <v>3.3436569999999999E-8</v>
      </c>
      <c r="CT96" s="284">
        <v>0</v>
      </c>
      <c r="CU96" s="284">
        <v>3.3583871000000001E-2</v>
      </c>
      <c r="CV96" s="284">
        <v>1.614536E-5</v>
      </c>
      <c r="CW96" s="284">
        <v>0</v>
      </c>
      <c r="CX96"/>
      <c r="CY96" s="166"/>
      <c r="CZ96" s="269"/>
      <c r="DA96"/>
      <c r="DB96"/>
      <c r="DC96"/>
      <c r="DD96"/>
      <c r="DE96"/>
      <c r="DF96"/>
      <c r="DG96"/>
      <c r="DH96"/>
      <c r="DI96"/>
      <c r="DJ96"/>
      <c r="DK96"/>
      <c r="DL96"/>
    </row>
    <row r="97" spans="1:116" ht="14.4">
      <c r="B97" s="188"/>
      <c r="C97" s="151"/>
      <c r="D97" s="51" t="s">
        <v>1209</v>
      </c>
      <c r="E97" s="150"/>
      <c r="F97"/>
      <c r="G97"/>
      <c r="H97"/>
      <c r="I97"/>
      <c r="J97"/>
      <c r="K97"/>
      <c r="L97"/>
      <c r="M97"/>
      <c r="N97" s="174"/>
      <c r="O97" s="53"/>
      <c r="P97" s="53"/>
      <c r="Q97"/>
      <c r="R97"/>
      <c r="S97"/>
      <c r="T97"/>
      <c r="U97"/>
      <c r="V97"/>
      <c r="W97"/>
      <c r="X97"/>
      <c r="Y97"/>
      <c r="Z97"/>
      <c r="AA97"/>
      <c r="AB97"/>
      <c r="AC97"/>
      <c r="AD97"/>
      <c r="AE97"/>
      <c r="AF97"/>
      <c r="AG97"/>
      <c r="AH97"/>
      <c r="AI97"/>
      <c r="AJ97"/>
      <c r="AK97"/>
      <c r="AL97"/>
      <c r="AM97"/>
      <c r="AN97"/>
      <c r="AO97"/>
      <c r="AP97"/>
      <c r="AQ97"/>
      <c r="AR97"/>
      <c r="AS97"/>
      <c r="AT97"/>
      <c r="AU97"/>
      <c r="AX97" s="19"/>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s="117"/>
      <c r="CQ97"/>
      <c r="CR97"/>
      <c r="CS97"/>
      <c r="CT97"/>
      <c r="CU97"/>
      <c r="CV97"/>
      <c r="CW97"/>
      <c r="CX97"/>
      <c r="CY97" s="53"/>
      <c r="CZ97" s="269"/>
      <c r="DA97"/>
      <c r="DB97"/>
      <c r="DC97"/>
      <c r="DD97"/>
      <c r="DE97"/>
      <c r="DF97"/>
      <c r="DG97"/>
      <c r="DH97"/>
      <c r="DI97"/>
      <c r="DJ97"/>
      <c r="DK97"/>
      <c r="DL97"/>
    </row>
    <row r="98" spans="1:116" ht="14.4">
      <c r="A98" t="s">
        <v>497</v>
      </c>
      <c r="B98" s="188" t="s">
        <v>311</v>
      </c>
      <c r="C98" s="151" t="str">
        <f t="shared" si="15"/>
        <v>A.030.10.101</v>
      </c>
      <c r="D98" s="54" t="s">
        <v>1209</v>
      </c>
      <c r="E98" s="150" t="s">
        <v>352</v>
      </c>
      <c r="F98" s="153" t="str">
        <f t="shared" si="16"/>
        <v>Ammonia</v>
      </c>
      <c r="G98" s="154">
        <f t="shared" si="17"/>
        <v>2.3434218666666666</v>
      </c>
      <c r="H98"/>
      <c r="I98"/>
      <c r="J98" s="227">
        <f t="shared" si="18"/>
        <v>0.351574651700231</v>
      </c>
      <c r="K98"/>
      <c r="L98" s="280">
        <f t="shared" si="19"/>
        <v>2.3149865930000002E-5</v>
      </c>
      <c r="M98" s="280">
        <f t="shared" si="20"/>
        <v>3.3176232110999999E-5</v>
      </c>
      <c r="N98" s="281">
        <f t="shared" si="21"/>
        <v>5.0456021900000001E-6</v>
      </c>
      <c r="O98" s="280">
        <v>0.35151327999999998</v>
      </c>
      <c r="P98" s="286">
        <v>1.1900147999999999E-5</v>
      </c>
      <c r="Q98" s="286">
        <v>1.9500251E-5</v>
      </c>
      <c r="R98" s="286">
        <v>1.9997711999999999E-5</v>
      </c>
      <c r="S98" s="286">
        <v>2.5782575999999999E-6</v>
      </c>
      <c r="T98" s="286">
        <v>3.0685842000000002E-7</v>
      </c>
      <c r="U98" s="286">
        <v>2.6703790999999998E-7</v>
      </c>
      <c r="V98" s="286">
        <v>1.7624684E-6</v>
      </c>
      <c r="W98" s="286">
        <v>6.3188009000000003E-7</v>
      </c>
      <c r="X98" s="219">
        <v>0</v>
      </c>
      <c r="Y98" s="286">
        <v>4.4137220999999999E-6</v>
      </c>
      <c r="Z98" s="286">
        <v>1.3364711E-8</v>
      </c>
      <c r="AA98" s="219">
        <v>0</v>
      </c>
      <c r="AB98" s="219">
        <v>0</v>
      </c>
      <c r="AC98"/>
      <c r="AD98" s="227">
        <f t="shared" si="22"/>
        <v>0.35151327999999998</v>
      </c>
      <c r="AE98" s="227">
        <f t="shared" si="23"/>
        <v>5.6312733329999995E-5</v>
      </c>
      <c r="AF98" s="227">
        <f t="shared" si="24"/>
        <v>3.3162867399999997E-5</v>
      </c>
      <c r="AG98" s="227">
        <f t="shared" si="25"/>
        <v>3.3176232110999999E-5</v>
      </c>
      <c r="AH98" s="227">
        <f t="shared" si="26"/>
        <v>5.0456021900000001E-6</v>
      </c>
      <c r="AI98"/>
      <c r="AJ98">
        <v>5.0701314999999997E-2</v>
      </c>
      <c r="AK98" s="155">
        <v>4.9912742000000003E-2</v>
      </c>
      <c r="AL98" s="155">
        <v>5.4828845000000001E-4</v>
      </c>
      <c r="AM98" s="155">
        <v>0</v>
      </c>
      <c r="AN98" s="155">
        <v>0</v>
      </c>
      <c r="AO98" s="155">
        <v>1.3431036999999999E-4</v>
      </c>
      <c r="AP98" s="155">
        <v>1.0597436E-4</v>
      </c>
      <c r="AQ98"/>
      <c r="AR98" s="156">
        <v>3.8056181000000001E-2</v>
      </c>
      <c r="AS98" s="156">
        <v>3.6278215000000003E-2</v>
      </c>
      <c r="AT98" s="156">
        <v>1.7744012E-3</v>
      </c>
      <c r="AU98" s="156">
        <v>3.5641483000000002E-6</v>
      </c>
      <c r="AV98" s="282">
        <f t="shared" si="27"/>
        <v>2.1749529551950548E-6</v>
      </c>
      <c r="AW98" s="282">
        <f t="shared" si="28"/>
        <v>6.5621345870545434E-9</v>
      </c>
      <c r="AX98" s="283">
        <f t="shared" si="29"/>
        <v>4.9918043366799995E-4</v>
      </c>
      <c r="AY98" s="157">
        <v>2.1746954999999999E-6</v>
      </c>
      <c r="AZ98" s="157">
        <v>6.5615812E-9</v>
      </c>
      <c r="BA98" s="157">
        <v>1.7927177E-13</v>
      </c>
      <c r="BB98" s="157">
        <v>0</v>
      </c>
      <c r="BC98" s="157">
        <v>0</v>
      </c>
      <c r="BD98" s="157">
        <v>5.3588639999999999E-13</v>
      </c>
      <c r="BE98" s="157">
        <v>2.5656004000000001E-10</v>
      </c>
      <c r="BF98" s="157">
        <v>1.2220824000000001E-13</v>
      </c>
      <c r="BG98" s="157">
        <v>2.5174189999999998E-13</v>
      </c>
      <c r="BH98" s="157">
        <v>0</v>
      </c>
      <c r="BI98" s="157">
        <v>0</v>
      </c>
      <c r="BJ98" s="157">
        <v>1.5219739999999999E-16</v>
      </c>
      <c r="BK98" s="157">
        <v>1.0608845999999999E-17</v>
      </c>
      <c r="BL98" s="157">
        <v>2.3382963999999999E-18</v>
      </c>
      <c r="BM98" s="157">
        <v>4.2316664999999998E-14</v>
      </c>
      <c r="BN98" s="157">
        <v>3.1695198999999999E-13</v>
      </c>
      <c r="BO98" s="157">
        <v>0</v>
      </c>
      <c r="BP98" s="157">
        <v>5.3013668000000001E-8</v>
      </c>
      <c r="BQ98" s="157">
        <v>4.9912741999999998E-4</v>
      </c>
      <c r="BR98" s="157">
        <v>0</v>
      </c>
      <c r="BS98" s="157">
        <v>0</v>
      </c>
      <c r="BT98" s="157">
        <v>0</v>
      </c>
      <c r="BU98"/>
      <c r="BV98" s="155">
        <v>6.5412681000000006E-5</v>
      </c>
      <c r="BW98" s="155">
        <v>1.7355847E-9</v>
      </c>
      <c r="BX98" s="155">
        <v>6.5340819999999998E-5</v>
      </c>
      <c r="BY98" s="155">
        <v>2.1603485E-10</v>
      </c>
      <c r="BZ98" s="155">
        <v>3.737408E-9</v>
      </c>
      <c r="CA98" s="155">
        <v>0</v>
      </c>
      <c r="CB98" s="155">
        <v>0</v>
      </c>
      <c r="CC98" s="155">
        <v>0</v>
      </c>
      <c r="CD98" s="155">
        <v>4.2662875000000002E-10</v>
      </c>
      <c r="CE98" s="155">
        <v>2.6629937999999998E-10</v>
      </c>
      <c r="CF98" s="155">
        <v>0</v>
      </c>
      <c r="CG98" s="155">
        <v>0</v>
      </c>
      <c r="CH98" s="155">
        <v>0</v>
      </c>
      <c r="CI98" s="155">
        <v>3.9353334999999998E-9</v>
      </c>
      <c r="CJ98" s="155">
        <v>6.1543784999999999E-8</v>
      </c>
      <c r="CK98" s="155">
        <v>8.8964374999999993E-18</v>
      </c>
      <c r="CL98" s="155">
        <v>0</v>
      </c>
      <c r="CM98"/>
      <c r="CN98" s="284">
        <v>0</v>
      </c>
      <c r="CO98" s="284">
        <v>2.3434219000000001</v>
      </c>
      <c r="CP98" s="285">
        <v>0</v>
      </c>
      <c r="CQ98" s="284">
        <v>1.1874618E-6</v>
      </c>
      <c r="CR98" s="284">
        <v>7.2701206000000006E-14</v>
      </c>
      <c r="CS98" s="284">
        <v>8.4768302000000001E-12</v>
      </c>
      <c r="CT98" s="284">
        <v>1.3686279999999999E-7</v>
      </c>
      <c r="CU98" s="284">
        <v>8.9063528999999998E-6</v>
      </c>
      <c r="CV98" s="284">
        <v>0</v>
      </c>
      <c r="CW98" s="284">
        <v>0</v>
      </c>
      <c r="CX98"/>
      <c r="CY98" s="162" t="s">
        <v>362</v>
      </c>
      <c r="CZ98" s="273" t="s">
        <v>2148</v>
      </c>
      <c r="DA98"/>
      <c r="DB98"/>
      <c r="DC98"/>
      <c r="DD98"/>
      <c r="DE98"/>
      <c r="DF98"/>
      <c r="DG98"/>
      <c r="DH98"/>
      <c r="DI98"/>
      <c r="DJ98"/>
      <c r="DK98"/>
      <c r="DL98"/>
    </row>
    <row r="99" spans="1:116" ht="14.4">
      <c r="A99" t="s">
        <v>498</v>
      </c>
      <c r="B99" s="188" t="s">
        <v>311</v>
      </c>
      <c r="C99" s="151" t="str">
        <f t="shared" si="15"/>
        <v>A.030.10.103</v>
      </c>
      <c r="D99" s="54" t="s">
        <v>1209</v>
      </c>
      <c r="E99" s="150" t="s">
        <v>352</v>
      </c>
      <c r="F99" s="153" t="str">
        <f t="shared" si="16"/>
        <v>Carbon black</v>
      </c>
      <c r="G99" s="154">
        <f t="shared" si="17"/>
        <v>3.2493729333333334</v>
      </c>
      <c r="H99"/>
      <c r="I99"/>
      <c r="J99" s="227">
        <f t="shared" si="18"/>
        <v>0.69761635393400001</v>
      </c>
      <c r="K99"/>
      <c r="L99" s="280">
        <f t="shared" si="19"/>
        <v>7.016574757000002E-2</v>
      </c>
      <c r="M99" s="280">
        <f t="shared" si="20"/>
        <v>0.12894434166400001</v>
      </c>
      <c r="N99" s="281">
        <f t="shared" si="21"/>
        <v>1.1100324699999999E-2</v>
      </c>
      <c r="O99" s="280">
        <v>0.48740593999999998</v>
      </c>
      <c r="P99" s="219">
        <v>6.1656437000000001E-2</v>
      </c>
      <c r="Q99" s="219">
        <v>6.3381070999999997E-2</v>
      </c>
      <c r="R99" s="219">
        <v>6.0824966000000001E-2</v>
      </c>
      <c r="S99" s="219">
        <v>8.0781667000000001E-3</v>
      </c>
      <c r="T99" s="219">
        <v>6.7508851999999999E-4</v>
      </c>
      <c r="U99" s="219">
        <v>5.8752635000000001E-4</v>
      </c>
      <c r="V99" s="219">
        <v>3.8774312999999999E-3</v>
      </c>
      <c r="W99" s="219">
        <v>1.3901362E-3</v>
      </c>
      <c r="X99" s="219">
        <v>0</v>
      </c>
      <c r="Y99" s="219">
        <v>9.7101884999999995E-3</v>
      </c>
      <c r="Z99" s="286">
        <v>2.9402364E-5</v>
      </c>
      <c r="AA99" s="219">
        <v>0</v>
      </c>
      <c r="AB99" s="219">
        <v>0</v>
      </c>
      <c r="AC99"/>
      <c r="AD99" s="227">
        <f t="shared" si="22"/>
        <v>0.48740593999999998</v>
      </c>
      <c r="AE99" s="227">
        <f t="shared" si="23"/>
        <v>0.19908068687000002</v>
      </c>
      <c r="AF99" s="227">
        <f t="shared" si="24"/>
        <v>0.1289149393</v>
      </c>
      <c r="AG99" s="227">
        <f t="shared" si="25"/>
        <v>0.12894434166400001</v>
      </c>
      <c r="AH99" s="227">
        <f t="shared" si="26"/>
        <v>1.1100324699999999E-2</v>
      </c>
      <c r="AI99"/>
      <c r="AJ99">
        <v>111.54289</v>
      </c>
      <c r="AK99" s="155">
        <v>109.80803</v>
      </c>
      <c r="AL99" s="155">
        <v>1.2062345999999999</v>
      </c>
      <c r="AM99" s="155">
        <v>0</v>
      </c>
      <c r="AN99" s="155">
        <v>0</v>
      </c>
      <c r="AO99" s="155">
        <v>0.29548281999999998</v>
      </c>
      <c r="AP99" s="155">
        <v>0.23314359000000001</v>
      </c>
      <c r="AQ99"/>
      <c r="AR99" s="156">
        <v>8.4587659999999995E-2</v>
      </c>
      <c r="AS99" s="156">
        <v>7.3707285999999997E-2</v>
      </c>
      <c r="AT99" s="156">
        <v>3.0392481000000001E-3</v>
      </c>
      <c r="AU99" s="156">
        <v>7.8411261999999995E-3</v>
      </c>
      <c r="AV99" s="282">
        <f t="shared" si="27"/>
        <v>4.4189020411430006E-6</v>
      </c>
      <c r="AW99" s="282">
        <f t="shared" si="28"/>
        <v>1.1239822675012999E-8</v>
      </c>
      <c r="AX99" s="283">
        <f t="shared" si="29"/>
        <v>1.0981969300699999</v>
      </c>
      <c r="AY99" s="157">
        <v>3.0154181E-6</v>
      </c>
      <c r="AZ99" s="157">
        <v>9.0982441999999999E-9</v>
      </c>
      <c r="BA99" s="157">
        <v>2.4857702999999998E-13</v>
      </c>
      <c r="BB99" s="157">
        <v>0</v>
      </c>
      <c r="BC99" s="157">
        <v>0</v>
      </c>
      <c r="BD99" s="157">
        <v>3.6814501E-9</v>
      </c>
      <c r="BE99" s="157">
        <v>1.3990120999999999E-6</v>
      </c>
      <c r="BF99" s="157">
        <v>6.2360813000000002E-10</v>
      </c>
      <c r="BG99" s="157">
        <v>1.5141372E-9</v>
      </c>
      <c r="BH99" s="157">
        <v>3.1960000000000001E-12</v>
      </c>
      <c r="BI99" s="157">
        <v>2.525E-14</v>
      </c>
      <c r="BJ99" s="157">
        <v>3.3483427E-13</v>
      </c>
      <c r="BK99" s="157">
        <v>2.3339461000000001E-14</v>
      </c>
      <c r="BL99" s="157">
        <v>5.1442520000000004E-15</v>
      </c>
      <c r="BM99" s="157">
        <v>9.3096663E-11</v>
      </c>
      <c r="BN99" s="157">
        <v>6.9729438000000005E-10</v>
      </c>
      <c r="BO99" s="157">
        <v>0</v>
      </c>
      <c r="BP99" s="157">
        <v>1.1663007E-4</v>
      </c>
      <c r="BQ99" s="157">
        <v>1.0980802999999999</v>
      </c>
      <c r="BR99" s="157">
        <v>0</v>
      </c>
      <c r="BS99" s="157">
        <v>0</v>
      </c>
      <c r="BT99" s="157">
        <v>0</v>
      </c>
      <c r="BU99"/>
      <c r="BV99" s="155">
        <v>2.6877199000000001E-4</v>
      </c>
      <c r="BW99" s="155">
        <v>1.1262811E-5</v>
      </c>
      <c r="BX99" s="155">
        <v>9.0601140000000005E-5</v>
      </c>
      <c r="BY99" s="155">
        <v>4.7527678000000002E-7</v>
      </c>
      <c r="BZ99" s="155">
        <v>1.3146509E-5</v>
      </c>
      <c r="CA99" s="155">
        <v>1.6957939E-6</v>
      </c>
      <c r="CB99" s="155">
        <v>0</v>
      </c>
      <c r="CC99" s="155">
        <v>2.4589205000000001E-6</v>
      </c>
      <c r="CD99" s="155">
        <v>9.3858326000000005E-7</v>
      </c>
      <c r="CE99" s="155">
        <v>5.8588705000000001E-7</v>
      </c>
      <c r="CF99" s="155">
        <v>0</v>
      </c>
      <c r="CG99" s="155">
        <v>0</v>
      </c>
      <c r="CH99" s="155">
        <v>0</v>
      </c>
      <c r="CI99" s="155">
        <v>1.2210743000000001E-5</v>
      </c>
      <c r="CJ99" s="155">
        <v>1.3539633000000001E-4</v>
      </c>
      <c r="CK99" s="155">
        <v>1.9572163000000001E-14</v>
      </c>
      <c r="CL99" s="155">
        <v>0</v>
      </c>
      <c r="CM99"/>
      <c r="CN99" s="284">
        <v>0</v>
      </c>
      <c r="CO99" s="284">
        <v>3.2493729</v>
      </c>
      <c r="CP99" s="285">
        <v>4.6352386000000002E-2</v>
      </c>
      <c r="CQ99" s="284">
        <v>8.0774160000000005E-3</v>
      </c>
      <c r="CR99" s="284">
        <v>1.5994265000000001E-10</v>
      </c>
      <c r="CS99" s="284">
        <v>1.8649025999999999E-8</v>
      </c>
      <c r="CT99" s="284">
        <v>5.3747033000000005E-4</v>
      </c>
      <c r="CU99" s="284">
        <v>1.9593975999999999E-2</v>
      </c>
      <c r="CV99" s="284">
        <v>2.1431151999999999E-6</v>
      </c>
      <c r="CW99" s="284">
        <v>5.7836319999999999E-4</v>
      </c>
      <c r="CX99"/>
      <c r="CY99" s="165" t="s">
        <v>364</v>
      </c>
      <c r="CZ99" s="271" t="s">
        <v>2149</v>
      </c>
      <c r="DA99"/>
      <c r="DB99"/>
      <c r="DC99"/>
      <c r="DD99"/>
      <c r="DE99"/>
      <c r="DF99"/>
      <c r="DG99"/>
      <c r="DH99"/>
      <c r="DI99"/>
      <c r="DJ99"/>
      <c r="DK99"/>
      <c r="DL99"/>
    </row>
    <row r="100" spans="1:116" ht="14.4">
      <c r="A100" t="s">
        <v>499</v>
      </c>
      <c r="B100" s="188" t="s">
        <v>311</v>
      </c>
      <c r="C100" s="151" t="str">
        <f t="shared" si="15"/>
        <v>A.030.10.105</v>
      </c>
      <c r="D100" s="54" t="s">
        <v>1209</v>
      </c>
      <c r="E100" s="150" t="s">
        <v>352</v>
      </c>
      <c r="F100" s="153" t="str">
        <f t="shared" si="16"/>
        <v>Cobalt oxide (CoO)</v>
      </c>
      <c r="G100" s="154">
        <f t="shared" si="17"/>
        <v>24.182031333333335</v>
      </c>
      <c r="H100"/>
      <c r="I100"/>
      <c r="J100" s="227">
        <f t="shared" si="18"/>
        <v>34.290173021000001</v>
      </c>
      <c r="K100"/>
      <c r="L100" s="280">
        <f t="shared" si="19"/>
        <v>0.86453760099999988</v>
      </c>
      <c r="M100" s="280">
        <f t="shared" si="20"/>
        <v>3.48999521</v>
      </c>
      <c r="N100" s="281">
        <f t="shared" si="21"/>
        <v>26.308335509999999</v>
      </c>
      <c r="O100" s="280">
        <v>3.6273046999999998</v>
      </c>
      <c r="P100" s="286">
        <v>2.6198393000000002</v>
      </c>
      <c r="Q100" s="219">
        <v>0.32273571000000001</v>
      </c>
      <c r="R100" s="219">
        <v>3.6775926E-2</v>
      </c>
      <c r="S100" s="219">
        <v>9.3503544999999993E-2</v>
      </c>
      <c r="T100" s="219">
        <v>0.47398015999999998</v>
      </c>
      <c r="U100" s="219">
        <v>0.26027797000000003</v>
      </c>
      <c r="V100" s="219">
        <v>0.54742020000000002</v>
      </c>
      <c r="W100" s="219">
        <v>24.649218999999999</v>
      </c>
      <c r="X100" s="219">
        <v>0</v>
      </c>
      <c r="Y100" s="219">
        <v>1.0178848</v>
      </c>
      <c r="Z100" s="219">
        <v>0</v>
      </c>
      <c r="AA100" s="219">
        <v>0.64123171000000001</v>
      </c>
      <c r="AB100" s="219">
        <v>0</v>
      </c>
      <c r="AC100"/>
      <c r="AD100" s="227">
        <f t="shared" si="22"/>
        <v>3.6273046999999998</v>
      </c>
      <c r="AE100" s="227">
        <f t="shared" si="23"/>
        <v>4.3545328110000003</v>
      </c>
      <c r="AF100" s="227">
        <f t="shared" si="24"/>
        <v>4.1312269199999996</v>
      </c>
      <c r="AG100" s="227">
        <f t="shared" si="25"/>
        <v>3.48999521</v>
      </c>
      <c r="AH100" s="227">
        <f t="shared" si="26"/>
        <v>25.6671038</v>
      </c>
      <c r="AI100"/>
      <c r="AJ100">
        <v>126.44531000000001</v>
      </c>
      <c r="AK100" s="155">
        <v>0</v>
      </c>
      <c r="AL100" s="155">
        <v>126.44531000000001</v>
      </c>
      <c r="AM100" s="155">
        <v>0</v>
      </c>
      <c r="AN100" s="155">
        <v>0</v>
      </c>
      <c r="AO100" s="155">
        <v>0</v>
      </c>
      <c r="AP100" s="155">
        <v>0</v>
      </c>
      <c r="AQ100"/>
      <c r="AR100" s="156">
        <v>8.4624401000000002</v>
      </c>
      <c r="AS100" s="156">
        <v>8.4152345999999998</v>
      </c>
      <c r="AT100" s="156">
        <v>4.1694271999999998E-2</v>
      </c>
      <c r="AU100" s="156">
        <v>5.5111874999999996E-3</v>
      </c>
      <c r="AV100" s="282">
        <f t="shared" si="27"/>
        <v>5.0451047136720005E-4</v>
      </c>
      <c r="AW100" s="282">
        <f t="shared" si="28"/>
        <v>1.5419479252540003E-7</v>
      </c>
      <c r="AX100" s="283">
        <f t="shared" si="29"/>
        <v>0.77187499999999998</v>
      </c>
      <c r="AY100" s="157">
        <v>2.2440924999999999E-5</v>
      </c>
      <c r="AZ100" s="157">
        <v>6.7709687000000005E-8</v>
      </c>
      <c r="BA100" s="157">
        <v>1.8499254000000001E-12</v>
      </c>
      <c r="BB100" s="157">
        <v>0</v>
      </c>
      <c r="BC100" s="157">
        <v>0</v>
      </c>
      <c r="BD100" s="157">
        <v>1.1733672E-9</v>
      </c>
      <c r="BE100" s="157">
        <v>4.7578781000000001E-5</v>
      </c>
      <c r="BF100" s="157">
        <v>2.6809663000000002E-10</v>
      </c>
      <c r="BG100" s="157">
        <v>5.5421437999999998E-8</v>
      </c>
      <c r="BH100" s="157">
        <v>1.098982E-8</v>
      </c>
      <c r="BI100" s="157">
        <v>0</v>
      </c>
      <c r="BJ100" s="157">
        <v>1.9404983999999999E-8</v>
      </c>
      <c r="BK100" s="157">
        <v>2.4502036999999999E-10</v>
      </c>
      <c r="BL100" s="157">
        <v>1.5389660000000001E-10</v>
      </c>
      <c r="BM100" s="157">
        <v>4.1736893000000002E-4</v>
      </c>
      <c r="BN100" s="157">
        <v>1.7120662E-5</v>
      </c>
      <c r="BO100" s="157">
        <v>0</v>
      </c>
      <c r="BP100" s="157">
        <v>0.77187499999999998</v>
      </c>
      <c r="BQ100" s="157">
        <v>0</v>
      </c>
      <c r="BR100" s="157">
        <v>0</v>
      </c>
      <c r="BS100" s="157">
        <v>0</v>
      </c>
      <c r="BT100" s="157">
        <v>0</v>
      </c>
      <c r="BU100"/>
      <c r="BV100" s="155">
        <v>2.7328094999999998E-3</v>
      </c>
      <c r="BW100" s="155">
        <v>3.8209213999999998E-4</v>
      </c>
      <c r="BX100" s="155">
        <v>6.7425920000000004E-4</v>
      </c>
      <c r="BY100" s="155">
        <v>6.4123162999999995E-5</v>
      </c>
      <c r="BZ100" s="155">
        <v>3.1474242999999998E-4</v>
      </c>
      <c r="CA100" s="155">
        <v>0</v>
      </c>
      <c r="CB100" s="155">
        <v>2.8595280000000002E-4</v>
      </c>
      <c r="CC100" s="155">
        <v>0</v>
      </c>
      <c r="CD100" s="155">
        <v>6.3605520999999998E-4</v>
      </c>
      <c r="CE100" s="155">
        <v>1.7245143E-4</v>
      </c>
      <c r="CF100" s="155">
        <v>0</v>
      </c>
      <c r="CG100" s="155">
        <v>0</v>
      </c>
      <c r="CH100" s="155">
        <v>0</v>
      </c>
      <c r="CI100" s="155">
        <v>3.1832724999999999E-5</v>
      </c>
      <c r="CJ100" s="155">
        <v>1.6183939000000001E-4</v>
      </c>
      <c r="CK100" s="155">
        <v>9.4610311999999994E-6</v>
      </c>
      <c r="CL100" s="155">
        <v>0</v>
      </c>
      <c r="CM100"/>
      <c r="CN100" s="284">
        <v>0</v>
      </c>
      <c r="CO100" s="284">
        <v>24.182030999999998</v>
      </c>
      <c r="CP100" s="285">
        <v>3.1986133999999999E-2</v>
      </c>
      <c r="CQ100" s="284">
        <v>0.26142188</v>
      </c>
      <c r="CR100" s="284">
        <v>3.0496724000000001E-5</v>
      </c>
      <c r="CS100" s="284">
        <v>1.9358898E-5</v>
      </c>
      <c r="CT100" s="284">
        <v>1.5975778E-2</v>
      </c>
      <c r="CU100" s="284">
        <v>359.75869999999998</v>
      </c>
      <c r="CV100" s="284">
        <v>7.2988315999999998E-3</v>
      </c>
      <c r="CW100" s="284">
        <v>0</v>
      </c>
      <c r="CX100"/>
      <c r="CY100" s="162" t="s">
        <v>366</v>
      </c>
      <c r="CZ100" s="271" t="s">
        <v>2150</v>
      </c>
      <c r="DA100"/>
      <c r="DB100"/>
      <c r="DC100"/>
      <c r="DD100"/>
      <c r="DE100"/>
      <c r="DF100"/>
      <c r="DG100"/>
      <c r="DH100"/>
      <c r="DI100"/>
      <c r="DJ100"/>
      <c r="DK100"/>
      <c r="DL100"/>
    </row>
    <row r="101" spans="1:116" ht="14.4">
      <c r="A101" t="s">
        <v>500</v>
      </c>
      <c r="B101" s="188" t="s">
        <v>311</v>
      </c>
      <c r="C101" s="151" t="str">
        <f t="shared" si="15"/>
        <v>A.030.10.106</v>
      </c>
      <c r="D101" s="54" t="s">
        <v>1209</v>
      </c>
      <c r="E101" s="150" t="s">
        <v>352</v>
      </c>
      <c r="F101" s="153" t="str">
        <f t="shared" si="16"/>
        <v>Graphite for batteries</v>
      </c>
      <c r="G101" s="154">
        <f t="shared" si="17"/>
        <v>9.1702553333333352</v>
      </c>
      <c r="H101"/>
      <c r="I101"/>
      <c r="J101" s="227">
        <f t="shared" si="18"/>
        <v>1.569641224655</v>
      </c>
      <c r="K101"/>
      <c r="L101" s="280">
        <f t="shared" si="19"/>
        <v>8.0481688989999994E-2</v>
      </c>
      <c r="M101" s="280">
        <f t="shared" si="20"/>
        <v>0.10393066450499999</v>
      </c>
      <c r="N101" s="281">
        <f t="shared" si="21"/>
        <v>9.6905711599999996E-3</v>
      </c>
      <c r="O101" s="280">
        <v>1.3755383000000001</v>
      </c>
      <c r="P101" s="219">
        <v>1.7218530999999999E-2</v>
      </c>
      <c r="Q101" s="219">
        <v>8.3955775999999996E-2</v>
      </c>
      <c r="R101" s="219">
        <v>7.5888499999999998E-2</v>
      </c>
      <c r="S101" s="219">
        <v>3.7023647999999999E-3</v>
      </c>
      <c r="T101" s="219">
        <v>4.4001856999999997E-4</v>
      </c>
      <c r="U101" s="219">
        <v>4.5080561999999999E-4</v>
      </c>
      <c r="V101" s="219">
        <v>2.7283956E-3</v>
      </c>
      <c r="W101" s="219">
        <v>9.1205235999999997E-4</v>
      </c>
      <c r="X101" s="219">
        <v>0</v>
      </c>
      <c r="Y101" s="219">
        <v>8.7785187999999993E-3</v>
      </c>
      <c r="Z101" s="286">
        <v>2.7961905000000001E-5</v>
      </c>
      <c r="AA101" s="219">
        <v>0</v>
      </c>
      <c r="AB101" s="219">
        <v>0</v>
      </c>
      <c r="AC101"/>
      <c r="AD101" s="227">
        <f t="shared" si="22"/>
        <v>1.3755383000000001</v>
      </c>
      <c r="AE101" s="227">
        <f t="shared" si="23"/>
        <v>0.18438439158999997</v>
      </c>
      <c r="AF101" s="227">
        <f t="shared" si="24"/>
        <v>0.10390270259999999</v>
      </c>
      <c r="AG101" s="227">
        <f t="shared" si="25"/>
        <v>0.10393066450499999</v>
      </c>
      <c r="AH101" s="227">
        <f t="shared" si="26"/>
        <v>9.6905711599999996E-3</v>
      </c>
      <c r="AI101"/>
      <c r="AJ101">
        <v>122.25628</v>
      </c>
      <c r="AK101" s="155">
        <v>121.03077</v>
      </c>
      <c r="AL101" s="155">
        <v>0.83429969000000004</v>
      </c>
      <c r="AM101" s="155">
        <v>0</v>
      </c>
      <c r="AN101" s="155">
        <v>9.5311913000000002E-3</v>
      </c>
      <c r="AO101" s="155">
        <v>0.22000663000000001</v>
      </c>
      <c r="AP101" s="155">
        <v>0.16167266999999999</v>
      </c>
      <c r="AQ101"/>
      <c r="AR101" s="156">
        <v>0.17059173</v>
      </c>
      <c r="AS101" s="156">
        <v>0.15731714999999999</v>
      </c>
      <c r="AT101" s="156">
        <v>7.5245898999999998E-3</v>
      </c>
      <c r="AU101" s="156">
        <v>5.7499889E-3</v>
      </c>
      <c r="AV101" s="282">
        <f t="shared" si="27"/>
        <v>9.4314837149009977E-6</v>
      </c>
      <c r="AW101" s="282">
        <f t="shared" si="28"/>
        <v>2.78276250491288E-8</v>
      </c>
      <c r="AX101" s="283">
        <f t="shared" si="29"/>
        <v>0.805320578698</v>
      </c>
      <c r="AY101" s="157">
        <v>8.5209594999999994E-6</v>
      </c>
      <c r="AZ101" s="157">
        <v>2.5710219E-8</v>
      </c>
      <c r="BA101" s="157">
        <v>7.0242185999999999E-13</v>
      </c>
      <c r="BB101" s="157">
        <v>0</v>
      </c>
      <c r="BC101" s="157">
        <v>0</v>
      </c>
      <c r="BD101" s="157">
        <v>7.7582623E-9</v>
      </c>
      <c r="BE101" s="157">
        <v>9.0223544000000004E-7</v>
      </c>
      <c r="BF101" s="157">
        <v>1.1661949E-9</v>
      </c>
      <c r="BG101" s="157">
        <v>9.5023370999999992E-10</v>
      </c>
      <c r="BH101" s="157">
        <v>0</v>
      </c>
      <c r="BI101" s="157">
        <v>0</v>
      </c>
      <c r="BJ101" s="157">
        <v>2.4527895999999998E-13</v>
      </c>
      <c r="BK101" s="157">
        <v>2.4635319E-14</v>
      </c>
      <c r="BL101" s="157">
        <v>5.1029897999999998E-15</v>
      </c>
      <c r="BM101" s="157">
        <v>6.1158190999999995E-11</v>
      </c>
      <c r="BN101" s="157">
        <v>4.6935441000000004E-10</v>
      </c>
      <c r="BO101" s="157">
        <v>0</v>
      </c>
      <c r="BP101" s="157">
        <v>7.6698698000000006E-5</v>
      </c>
      <c r="BQ101" s="157">
        <v>0.80524388000000002</v>
      </c>
      <c r="BR101" s="157">
        <v>0</v>
      </c>
      <c r="BS101" s="157">
        <v>0</v>
      </c>
      <c r="BT101" s="157">
        <v>0</v>
      </c>
      <c r="BU101"/>
      <c r="BV101" s="155">
        <v>4.4768586E-4</v>
      </c>
      <c r="BW101" s="155">
        <v>8.8521024999999997E-6</v>
      </c>
      <c r="BX101" s="155">
        <v>2.5569105000000002E-4</v>
      </c>
      <c r="BY101" s="155">
        <v>3.3336743000000002E-7</v>
      </c>
      <c r="BZ101" s="155">
        <v>7.2318024000000002E-6</v>
      </c>
      <c r="CA101" s="155">
        <v>4.5244190999999997E-6</v>
      </c>
      <c r="CB101" s="155">
        <v>0</v>
      </c>
      <c r="CC101" s="155">
        <v>6.8670944999999998E-6</v>
      </c>
      <c r="CD101" s="155">
        <v>6.1409261999999999E-7</v>
      </c>
      <c r="CE101" s="155">
        <v>4.2800945E-7</v>
      </c>
      <c r="CF101" s="155">
        <v>0</v>
      </c>
      <c r="CG101" s="155">
        <v>0</v>
      </c>
      <c r="CH101" s="155">
        <v>0</v>
      </c>
      <c r="CI101" s="155">
        <v>1.4669512E-5</v>
      </c>
      <c r="CJ101" s="155">
        <v>1.4847440999999999E-4</v>
      </c>
      <c r="CK101" s="155">
        <v>2.2245834999999999E-14</v>
      </c>
      <c r="CL101" s="155">
        <v>0</v>
      </c>
      <c r="CM101"/>
      <c r="CN101" s="284">
        <v>0</v>
      </c>
      <c r="CO101" s="284">
        <v>9.1610969000000004</v>
      </c>
      <c r="CP101" s="285">
        <v>0.12953654000000001</v>
      </c>
      <c r="CQ101" s="284">
        <v>7.0941590000000001E-3</v>
      </c>
      <c r="CR101" s="284">
        <v>1.1643509000000001E-10</v>
      </c>
      <c r="CS101" s="284">
        <v>1.3600774E-8</v>
      </c>
      <c r="CT101" s="284">
        <v>2.5279353999999997E-4</v>
      </c>
      <c r="CU101" s="284">
        <v>1.7504809999999999E-2</v>
      </c>
      <c r="CV101" s="284">
        <v>0</v>
      </c>
      <c r="CW101" s="284">
        <v>1.5911193999999999E-3</v>
      </c>
      <c r="CX101"/>
      <c r="CY101" s="165" t="s">
        <v>364</v>
      </c>
      <c r="CZ101" s="271" t="s">
        <v>2151</v>
      </c>
      <c r="DA101"/>
      <c r="DB101"/>
      <c r="DC101"/>
      <c r="DD101"/>
      <c r="DE101"/>
      <c r="DF101"/>
      <c r="DG101"/>
      <c r="DH101"/>
      <c r="DI101"/>
      <c r="DJ101"/>
      <c r="DK101"/>
      <c r="DL101"/>
    </row>
    <row r="102" spans="1:116" ht="14.4">
      <c r="A102" t="s">
        <v>1591</v>
      </c>
      <c r="B102" s="188" t="s">
        <v>311</v>
      </c>
      <c r="C102" s="151" t="str">
        <f t="shared" si="15"/>
        <v>A.030.10.107</v>
      </c>
      <c r="D102" s="54" t="s">
        <v>1209</v>
      </c>
      <c r="E102" s="150" t="s">
        <v>352</v>
      </c>
      <c r="F102" s="153" t="str">
        <f t="shared" si="16"/>
        <v>H2O2 - hydrogen peroxide 70% in H2O</v>
      </c>
      <c r="G102" s="154">
        <f t="shared" si="17"/>
        <v>0.53405606666666672</v>
      </c>
      <c r="H102"/>
      <c r="I102"/>
      <c r="J102" s="227">
        <f t="shared" si="18"/>
        <v>8.965119416985852E-2</v>
      </c>
      <c r="K102"/>
      <c r="L102" s="280">
        <f t="shared" si="19"/>
        <v>1.2928678177619999E-3</v>
      </c>
      <c r="M102" s="280">
        <f t="shared" si="20"/>
        <v>8.2499163520965198E-3</v>
      </c>
      <c r="N102" s="281">
        <f t="shared" si="21"/>
        <v>0</v>
      </c>
      <c r="O102" s="280">
        <v>8.0108410000000005E-2</v>
      </c>
      <c r="P102" s="286">
        <v>7.4159100000000004E-3</v>
      </c>
      <c r="Q102" s="286">
        <v>8.3400601000000005E-4</v>
      </c>
      <c r="R102" s="286">
        <v>1.2928499999999999E-3</v>
      </c>
      <c r="S102" s="219">
        <v>0</v>
      </c>
      <c r="T102" s="219">
        <v>0</v>
      </c>
      <c r="U102" s="286">
        <v>1.7817762000000001E-8</v>
      </c>
      <c r="V102" s="286">
        <v>3.4209651999999999E-10</v>
      </c>
      <c r="W102" s="219">
        <v>0</v>
      </c>
      <c r="X102" s="219">
        <v>0</v>
      </c>
      <c r="Y102" s="219">
        <v>0</v>
      </c>
      <c r="Z102" s="219">
        <v>0</v>
      </c>
      <c r="AA102" s="219">
        <v>0</v>
      </c>
      <c r="AB102" s="219">
        <v>0</v>
      </c>
      <c r="AC102"/>
      <c r="AD102" s="227">
        <f t="shared" si="22"/>
        <v>8.0108410000000005E-2</v>
      </c>
      <c r="AE102" s="227">
        <f t="shared" si="23"/>
        <v>9.5427841698585199E-3</v>
      </c>
      <c r="AF102" s="227">
        <f t="shared" si="24"/>
        <v>8.2499163520965198E-3</v>
      </c>
      <c r="AG102" s="227">
        <f t="shared" si="25"/>
        <v>8.2499163520965198E-3</v>
      </c>
      <c r="AH102" s="227">
        <f t="shared" si="26"/>
        <v>0</v>
      </c>
      <c r="AI102"/>
      <c r="AJ102">
        <v>7.7547480000000002</v>
      </c>
      <c r="AK102" s="155">
        <v>7.7547480000000002</v>
      </c>
      <c r="AL102" s="155">
        <v>0</v>
      </c>
      <c r="AM102" s="155">
        <v>0</v>
      </c>
      <c r="AN102" s="155">
        <v>0</v>
      </c>
      <c r="AO102" s="155">
        <v>0</v>
      </c>
      <c r="AP102" s="155">
        <v>0</v>
      </c>
      <c r="AQ102"/>
      <c r="AR102" s="156">
        <v>1.1516792E-2</v>
      </c>
      <c r="AS102" s="156">
        <v>1.0513784999999999E-2</v>
      </c>
      <c r="AT102" s="156">
        <v>4.4931849999999999E-4</v>
      </c>
      <c r="AU102" s="156">
        <v>5.5368900999999996E-4</v>
      </c>
      <c r="AV102" s="282">
        <f t="shared" si="27"/>
        <v>6.3032282731000001E-7</v>
      </c>
      <c r="AW102" s="282">
        <f t="shared" si="28"/>
        <v>1.661680854681E-9</v>
      </c>
      <c r="AX102" s="283">
        <f t="shared" si="29"/>
        <v>7.7547480000000002E-2</v>
      </c>
      <c r="AY102" s="157">
        <v>4.9559672999999996E-7</v>
      </c>
      <c r="AZ102" s="157">
        <v>1.495335E-9</v>
      </c>
      <c r="BA102" s="157">
        <v>4.0854681E-14</v>
      </c>
      <c r="BB102" s="157">
        <v>4.7789999999999997E-12</v>
      </c>
      <c r="BC102" s="157">
        <v>0</v>
      </c>
      <c r="BD102" s="157">
        <v>4.125E-11</v>
      </c>
      <c r="BE102" s="157">
        <v>1.3468000000000001E-7</v>
      </c>
      <c r="BF102" s="157">
        <v>9.4250000000000007E-12</v>
      </c>
      <c r="BG102" s="157">
        <v>1.5688000000000001E-10</v>
      </c>
      <c r="BH102" s="157">
        <v>0</v>
      </c>
      <c r="BI102" s="157">
        <v>0</v>
      </c>
      <c r="BJ102" s="157">
        <v>0</v>
      </c>
      <c r="BK102" s="157">
        <v>0</v>
      </c>
      <c r="BL102" s="157">
        <v>0</v>
      </c>
      <c r="BM102" s="157">
        <v>0</v>
      </c>
      <c r="BN102" s="157">
        <v>6.8310000000000001E-14</v>
      </c>
      <c r="BO102" s="157">
        <v>0</v>
      </c>
      <c r="BP102" s="157">
        <v>0</v>
      </c>
      <c r="BQ102" s="157">
        <v>7.7547480000000002E-2</v>
      </c>
      <c r="BR102" s="157">
        <v>0</v>
      </c>
      <c r="BS102" s="157">
        <v>0</v>
      </c>
      <c r="BT102" s="157">
        <v>0</v>
      </c>
      <c r="BU102"/>
      <c r="BV102" s="155">
        <v>2.6555226000000001E-5</v>
      </c>
      <c r="BW102" s="155">
        <v>1.0815780999999999E-6</v>
      </c>
      <c r="BX102" s="155">
        <v>1.48909E-5</v>
      </c>
      <c r="BY102" s="155">
        <v>4.0072087000000003E-14</v>
      </c>
      <c r="BZ102" s="155">
        <v>8.9093308999999998E-7</v>
      </c>
      <c r="CA102" s="155">
        <v>0</v>
      </c>
      <c r="CB102" s="155">
        <v>0</v>
      </c>
      <c r="CC102" s="155">
        <v>0</v>
      </c>
      <c r="CD102" s="155">
        <v>0</v>
      </c>
      <c r="CE102" s="155">
        <v>1.1790117E-11</v>
      </c>
      <c r="CF102" s="155">
        <v>0</v>
      </c>
      <c r="CG102" s="155">
        <v>0</v>
      </c>
      <c r="CH102" s="155">
        <v>1.0848473000000001E-8</v>
      </c>
      <c r="CI102" s="155">
        <v>3.1734394999999999E-7</v>
      </c>
      <c r="CJ102" s="155">
        <v>9.3636104E-6</v>
      </c>
      <c r="CK102" s="155">
        <v>0</v>
      </c>
      <c r="CL102" s="155">
        <v>0</v>
      </c>
      <c r="CM102"/>
      <c r="CN102" s="284">
        <v>8.9999999999999995E-9</v>
      </c>
      <c r="CO102" s="284">
        <v>0.53404275000000001</v>
      </c>
      <c r="CP102" s="285">
        <v>1.1243786999999999E-3</v>
      </c>
      <c r="CQ102" s="284">
        <v>7.3999999999999999E-4</v>
      </c>
      <c r="CR102" s="284">
        <v>0</v>
      </c>
      <c r="CS102" s="284">
        <v>1.611E-14</v>
      </c>
      <c r="CT102" s="284">
        <v>4.5222214E-5</v>
      </c>
      <c r="CU102" s="284">
        <v>0</v>
      </c>
      <c r="CV102" s="284">
        <v>0</v>
      </c>
      <c r="CW102" s="284">
        <v>0</v>
      </c>
      <c r="CX102"/>
      <c r="CY102" s="162" t="s">
        <v>362</v>
      </c>
      <c r="CZ102" s="273" t="s">
        <v>2152</v>
      </c>
      <c r="DA102"/>
      <c r="DB102"/>
      <c r="DC102"/>
      <c r="DD102"/>
      <c r="DE102"/>
      <c r="DF102"/>
      <c r="DG102"/>
      <c r="DH102"/>
      <c r="DI102"/>
      <c r="DJ102"/>
      <c r="DK102"/>
      <c r="DL102"/>
    </row>
    <row r="103" spans="1:116" ht="14.4">
      <c r="A103" t="s">
        <v>501</v>
      </c>
      <c r="B103" s="188" t="s">
        <v>311</v>
      </c>
      <c r="C103" s="151" t="str">
        <f t="shared" si="15"/>
        <v>A.030.10.108</v>
      </c>
      <c r="D103" s="54" t="s">
        <v>1209</v>
      </c>
      <c r="E103" s="150" t="s">
        <v>352</v>
      </c>
      <c r="F103" s="153" t="str">
        <f t="shared" si="16"/>
        <v>Hydrogen Sulfide</v>
      </c>
      <c r="G103" s="154">
        <f t="shared" si="17"/>
        <v>0.90941706666666666</v>
      </c>
      <c r="H103"/>
      <c r="I103"/>
      <c r="J103" s="227">
        <f t="shared" si="18"/>
        <v>0.15440138791883157</v>
      </c>
      <c r="K103"/>
      <c r="L103" s="280">
        <f t="shared" si="19"/>
        <v>6.1386559260000004E-3</v>
      </c>
      <c r="M103" s="280">
        <f t="shared" si="20"/>
        <v>9.0110175477999994E-3</v>
      </c>
      <c r="N103" s="281">
        <f t="shared" si="21"/>
        <v>2.8391544450315867E-3</v>
      </c>
      <c r="O103" s="280">
        <v>0.13641255999999999</v>
      </c>
      <c r="P103" s="286">
        <v>3.3614856999999998E-3</v>
      </c>
      <c r="Q103" s="219">
        <v>5.2000388999999996E-3</v>
      </c>
      <c r="R103" s="219">
        <v>5.3016269000000001E-3</v>
      </c>
      <c r="S103" s="219">
        <v>6.9215271999999997E-4</v>
      </c>
      <c r="T103" s="286">
        <v>7.7305021999999999E-5</v>
      </c>
      <c r="U103" s="286">
        <v>6.7571283999999998E-5</v>
      </c>
      <c r="V103" s="219">
        <v>4.4421910000000002E-4</v>
      </c>
      <c r="W103" s="219">
        <v>1.9040845999999999E-4</v>
      </c>
      <c r="X103" s="286">
        <v>1.8527346999999999E-6</v>
      </c>
      <c r="Y103" s="219">
        <v>2.6102687E-3</v>
      </c>
      <c r="Z103" s="286">
        <v>3.4211130999999998E-6</v>
      </c>
      <c r="AA103" s="286">
        <v>3.8477284999999997E-5</v>
      </c>
      <c r="AB103" s="286">
        <v>3.1586871000000003E-14</v>
      </c>
      <c r="AC103"/>
      <c r="AD103" s="227">
        <f t="shared" si="22"/>
        <v>0.13641255999999999</v>
      </c>
      <c r="AE103" s="227">
        <f t="shared" si="23"/>
        <v>1.5144399625999999E-2</v>
      </c>
      <c r="AF103" s="227">
        <f t="shared" si="24"/>
        <v>9.0442209849999986E-3</v>
      </c>
      <c r="AG103" s="227">
        <f t="shared" si="25"/>
        <v>9.0110175478000012E-3</v>
      </c>
      <c r="AH103" s="227">
        <f t="shared" si="26"/>
        <v>2.8006771600315866E-3</v>
      </c>
      <c r="AI103"/>
      <c r="AJ103">
        <v>13.680171</v>
      </c>
      <c r="AK103" s="155">
        <v>13.110666</v>
      </c>
      <c r="AL103" s="155">
        <v>0.34440673999999999</v>
      </c>
      <c r="AM103" s="155">
        <v>0</v>
      </c>
      <c r="AN103" s="155">
        <v>3.9590107999999999E-2</v>
      </c>
      <c r="AO103" s="155">
        <v>0.11752909</v>
      </c>
      <c r="AP103" s="155">
        <v>6.7978662999999995E-2</v>
      </c>
      <c r="AQ103"/>
      <c r="AR103" s="156">
        <v>1.6924636E-2</v>
      </c>
      <c r="AS103" s="156">
        <v>1.5292327E-2</v>
      </c>
      <c r="AT103" s="156">
        <v>7.1779285000000005E-4</v>
      </c>
      <c r="AU103" s="156">
        <v>9.1451613000000001E-4</v>
      </c>
      <c r="AV103" s="282">
        <f t="shared" si="27"/>
        <v>9.1680616922991395E-7</v>
      </c>
      <c r="AW103" s="282">
        <f t="shared" si="28"/>
        <v>2.6545592928348873E-9</v>
      </c>
      <c r="AX103" s="283">
        <f t="shared" si="29"/>
        <v>0.12808349591000001</v>
      </c>
      <c r="AY103" s="157">
        <v>8.4394213000000002E-7</v>
      </c>
      <c r="AZ103" s="157">
        <v>2.5463772E-9</v>
      </c>
      <c r="BA103" s="157">
        <v>6.9570659000000002E-14</v>
      </c>
      <c r="BB103" s="157">
        <v>4.4629138999999999E-15</v>
      </c>
      <c r="BC103" s="157">
        <v>0</v>
      </c>
      <c r="BD103" s="157">
        <v>1.4218429E-10</v>
      </c>
      <c r="BE103" s="157">
        <v>7.1885316999999997E-8</v>
      </c>
      <c r="BF103" s="157">
        <v>3.2412805999999999E-11</v>
      </c>
      <c r="BG103" s="157">
        <v>7.1121681000000003E-11</v>
      </c>
      <c r="BH103" s="157">
        <v>5.8917979000000003E-17</v>
      </c>
      <c r="BI103" s="157">
        <v>7.5711645000000002E-19</v>
      </c>
      <c r="BJ103" s="157">
        <v>3.8508890000000002E-14</v>
      </c>
      <c r="BK103" s="157">
        <v>2.6740692999999998E-15</v>
      </c>
      <c r="BL103" s="157">
        <v>5.8959745000000002E-16</v>
      </c>
      <c r="BM103" s="157">
        <v>1.0664809000000001E-11</v>
      </c>
      <c r="BN103" s="157">
        <v>7.9948667999999999E-11</v>
      </c>
      <c r="BO103" s="157">
        <v>4.2672284999999998E-23</v>
      </c>
      <c r="BP103" s="157">
        <v>1.6705909999999999E-5</v>
      </c>
      <c r="BQ103" s="157">
        <v>0.12806679000000001</v>
      </c>
      <c r="BR103" s="157">
        <v>7.4592000000000005E-10</v>
      </c>
      <c r="BS103" s="157">
        <v>4.5360000000000001E-12</v>
      </c>
      <c r="BT103" s="157">
        <v>2.0294399999999999E-16</v>
      </c>
      <c r="BU103"/>
      <c r="BV103" s="155">
        <v>4.4656658999999997E-5</v>
      </c>
      <c r="BW103" s="155">
        <v>4.9038071000000001E-7</v>
      </c>
      <c r="BX103" s="155">
        <v>2.5356961000000001E-5</v>
      </c>
      <c r="BY103" s="155">
        <v>5.4574224000000001E-8</v>
      </c>
      <c r="BZ103" s="155">
        <v>1.0217242999999999E-6</v>
      </c>
      <c r="CA103" s="155">
        <v>9.1847495000000006E-11</v>
      </c>
      <c r="CB103" s="155">
        <v>1.4660005000000001E-12</v>
      </c>
      <c r="CC103" s="155">
        <v>1.3832924E-10</v>
      </c>
      <c r="CD103" s="155">
        <v>1.074924E-7</v>
      </c>
      <c r="CE103" s="155">
        <v>6.7673180999999995E-8</v>
      </c>
      <c r="CF103" s="155">
        <v>0</v>
      </c>
      <c r="CG103" s="155">
        <v>9.4364315000000005E-20</v>
      </c>
      <c r="CH103" s="155">
        <v>7.7265133E-16</v>
      </c>
      <c r="CI103" s="155">
        <v>1.0452585999999999E-6</v>
      </c>
      <c r="CJ103" s="155">
        <v>1.6405263999999998E-5</v>
      </c>
      <c r="CK103" s="155">
        <v>1.7427979999999999E-11</v>
      </c>
      <c r="CL103" s="155">
        <v>1.0708225E-7</v>
      </c>
      <c r="CM103"/>
      <c r="CN103" s="284">
        <v>6.5398263000000005E-16</v>
      </c>
      <c r="CO103" s="284">
        <v>0.90941453000000005</v>
      </c>
      <c r="CP103" s="285">
        <v>3.0679256000000003E-5</v>
      </c>
      <c r="CQ103" s="284">
        <v>3.3553224E-4</v>
      </c>
      <c r="CR103" s="284">
        <v>1.8390519E-11</v>
      </c>
      <c r="CS103" s="284">
        <v>2.1444248999999998E-9</v>
      </c>
      <c r="CT103" s="284">
        <v>3.7760679999999998E-5</v>
      </c>
      <c r="CU103" s="284">
        <v>2.2449818999999999E-3</v>
      </c>
      <c r="CV103" s="284">
        <v>3.9428921999999998E-11</v>
      </c>
      <c r="CW103" s="284">
        <v>3.2309819999999998E-8</v>
      </c>
      <c r="CX103"/>
      <c r="CY103" s="162" t="s">
        <v>367</v>
      </c>
      <c r="CZ103" s="271" t="s">
        <v>2153</v>
      </c>
      <c r="DA103"/>
      <c r="DB103"/>
      <c r="DC103"/>
      <c r="DD103"/>
      <c r="DE103"/>
      <c r="DF103"/>
      <c r="DG103"/>
      <c r="DH103"/>
      <c r="DI103"/>
      <c r="DJ103"/>
      <c r="DK103"/>
      <c r="DL103"/>
    </row>
    <row r="104" spans="1:116" ht="14.4">
      <c r="A104" t="s">
        <v>1592</v>
      </c>
      <c r="B104" s="188" t="s">
        <v>311</v>
      </c>
      <c r="C104" s="151" t="str">
        <f t="shared" si="15"/>
        <v>A.030.10.109</v>
      </c>
      <c r="D104" s="54" t="s">
        <v>1209</v>
      </c>
      <c r="E104" s="150" t="s">
        <v>352</v>
      </c>
      <c r="F104" s="153" t="str">
        <f t="shared" si="16"/>
        <v>KOH - Potassium hydroxide</v>
      </c>
      <c r="G104" s="154">
        <f t="shared" si="17"/>
        <v>1.6966309333333334</v>
      </c>
      <c r="H104"/>
      <c r="I104"/>
      <c r="J104" s="227">
        <f t="shared" si="18"/>
        <v>0.34293087400669997</v>
      </c>
      <c r="K104"/>
      <c r="L104" s="280">
        <f t="shared" si="19"/>
        <v>1.5310491024999999E-2</v>
      </c>
      <c r="M104" s="280">
        <f t="shared" si="20"/>
        <v>4.2435194991700002E-2</v>
      </c>
      <c r="N104" s="281">
        <f t="shared" si="21"/>
        <v>3.0690547990000001E-2</v>
      </c>
      <c r="O104" s="280">
        <v>0.25449463999999999</v>
      </c>
      <c r="P104" s="286">
        <v>2.8016027999999998E-2</v>
      </c>
      <c r="Q104" s="286">
        <v>1.3229492000000001E-2</v>
      </c>
      <c r="R104" s="286">
        <v>1.2312185999999999E-2</v>
      </c>
      <c r="S104" s="219">
        <v>2.7926853000000001E-3</v>
      </c>
      <c r="T104" s="286">
        <v>6.3448445000000004E-5</v>
      </c>
      <c r="U104" s="219">
        <v>1.4217128000000001E-4</v>
      </c>
      <c r="V104" s="219">
        <v>1.1875892E-3</v>
      </c>
      <c r="W104" s="219">
        <v>7.0357399000000004E-4</v>
      </c>
      <c r="X104" s="219">
        <v>0</v>
      </c>
      <c r="Y104" s="219">
        <v>2.9986974E-2</v>
      </c>
      <c r="Z104" s="286">
        <v>2.0857917E-6</v>
      </c>
      <c r="AA104" s="219">
        <v>0</v>
      </c>
      <c r="AB104" s="219">
        <v>0</v>
      </c>
      <c r="AC104"/>
      <c r="AD104" s="227">
        <f t="shared" si="22"/>
        <v>0.25449463999999999</v>
      </c>
      <c r="AE104" s="227">
        <f t="shared" si="23"/>
        <v>5.7743600224999997E-2</v>
      </c>
      <c r="AF104" s="227">
        <f t="shared" si="24"/>
        <v>4.2433109199999999E-2</v>
      </c>
      <c r="AG104" s="227">
        <f t="shared" si="25"/>
        <v>4.2435194991699995E-2</v>
      </c>
      <c r="AH104" s="227">
        <f t="shared" si="26"/>
        <v>3.0690547990000001E-2</v>
      </c>
      <c r="AI104"/>
      <c r="AJ104">
        <v>27.916174000000002</v>
      </c>
      <c r="AK104" s="155">
        <v>20.488719</v>
      </c>
      <c r="AL104" s="155">
        <v>4.1463675999999996</v>
      </c>
      <c r="AM104" s="155">
        <v>0</v>
      </c>
      <c r="AN104" s="155">
        <v>0.78052864</v>
      </c>
      <c r="AO104" s="155">
        <v>1.6698883</v>
      </c>
      <c r="AP104" s="155">
        <v>0.83067078999999999</v>
      </c>
      <c r="AQ104"/>
      <c r="AR104" s="156">
        <v>3.7988622999999999E-2</v>
      </c>
      <c r="AS104" s="156">
        <v>3.5488766999999997E-2</v>
      </c>
      <c r="AT104" s="156">
        <v>1.4652145E-3</v>
      </c>
      <c r="AU104" s="156">
        <v>1.0346409E-3</v>
      </c>
      <c r="AV104" s="282">
        <f t="shared" si="27"/>
        <v>2.127623932411E-6</v>
      </c>
      <c r="AW104" s="282">
        <f t="shared" si="28"/>
        <v>5.4186926644340991E-9</v>
      </c>
      <c r="AX104" s="283">
        <f t="shared" si="29"/>
        <v>0.14490769225400002</v>
      </c>
      <c r="AY104" s="157">
        <v>1.5744734999999999E-6</v>
      </c>
      <c r="AZ104" s="157">
        <v>4.7505665999999998E-9</v>
      </c>
      <c r="BA104" s="157">
        <v>1.2979227E-13</v>
      </c>
      <c r="BB104" s="157">
        <v>0</v>
      </c>
      <c r="BC104" s="157">
        <v>0</v>
      </c>
      <c r="BD104" s="157">
        <v>3.2993438999999998E-10</v>
      </c>
      <c r="BE104" s="157">
        <v>5.5260325000000005E-7</v>
      </c>
      <c r="BF104" s="157">
        <v>7.5241136E-11</v>
      </c>
      <c r="BG104" s="157">
        <v>5.9266555999999995E-10</v>
      </c>
      <c r="BH104" s="157">
        <v>0</v>
      </c>
      <c r="BI104" s="157">
        <v>0</v>
      </c>
      <c r="BJ104" s="157">
        <v>8.1006667999999994E-14</v>
      </c>
      <c r="BK104" s="157">
        <v>7.1365805000000004E-15</v>
      </c>
      <c r="BL104" s="157">
        <v>1.4329156E-15</v>
      </c>
      <c r="BM104" s="157">
        <v>1.1421121E-11</v>
      </c>
      <c r="BN104" s="157">
        <v>2.058269E-10</v>
      </c>
      <c r="BO104" s="157">
        <v>0</v>
      </c>
      <c r="BP104" s="157">
        <v>7.3472254000000005E-5</v>
      </c>
      <c r="BQ104" s="157">
        <v>0.14483422000000001</v>
      </c>
      <c r="BR104" s="157">
        <v>0</v>
      </c>
      <c r="BS104" s="157">
        <v>0</v>
      </c>
      <c r="BT104" s="157">
        <v>0</v>
      </c>
      <c r="BU104"/>
      <c r="BV104" s="155">
        <v>9.0213630999999998E-5</v>
      </c>
      <c r="BW104" s="155">
        <v>4.0860154000000003E-6</v>
      </c>
      <c r="BX104" s="155">
        <v>4.7306572000000002E-5</v>
      </c>
      <c r="BY104" s="155">
        <v>1.4500245000000001E-7</v>
      </c>
      <c r="BZ104" s="155">
        <v>5.8654685999999996E-6</v>
      </c>
      <c r="CA104" s="155">
        <v>0</v>
      </c>
      <c r="CB104" s="155">
        <v>0</v>
      </c>
      <c r="CC104" s="155">
        <v>0</v>
      </c>
      <c r="CD104" s="155">
        <v>9.3323286E-8</v>
      </c>
      <c r="CE104" s="155">
        <v>1.5276058000000001E-7</v>
      </c>
      <c r="CF104" s="155">
        <v>0</v>
      </c>
      <c r="CG104" s="155">
        <v>0</v>
      </c>
      <c r="CH104" s="155">
        <v>0</v>
      </c>
      <c r="CI104" s="155">
        <v>2.6187774E-6</v>
      </c>
      <c r="CJ104" s="155">
        <v>2.9945710000000001E-5</v>
      </c>
      <c r="CK104" s="155">
        <v>7.8008115E-13</v>
      </c>
      <c r="CL104" s="155">
        <v>0</v>
      </c>
      <c r="CM104"/>
      <c r="CN104" s="284">
        <v>0</v>
      </c>
      <c r="CO104" s="284">
        <v>1.6966308999999999</v>
      </c>
      <c r="CP104" s="285">
        <v>0</v>
      </c>
      <c r="CQ104" s="284">
        <v>2.7955923000000001E-3</v>
      </c>
      <c r="CR104" s="284">
        <v>3.7979651E-11</v>
      </c>
      <c r="CS104" s="284">
        <v>4.5676727999999999E-9</v>
      </c>
      <c r="CT104" s="284">
        <v>2.4048474000000001E-4</v>
      </c>
      <c r="CU104" s="284">
        <v>5.9804860000000001E-3</v>
      </c>
      <c r="CV104" s="284">
        <v>0</v>
      </c>
      <c r="CW104" s="284">
        <v>0</v>
      </c>
      <c r="CX104"/>
      <c r="CY104" s="162" t="s">
        <v>368</v>
      </c>
      <c r="CZ104" s="271" t="s">
        <v>2154</v>
      </c>
      <c r="DA104"/>
      <c r="DB104"/>
      <c r="DC104"/>
      <c r="DD104"/>
      <c r="DE104"/>
      <c r="DF104"/>
      <c r="DG104"/>
      <c r="DH104"/>
      <c r="DI104"/>
      <c r="DJ104"/>
      <c r="DK104"/>
      <c r="DL104"/>
    </row>
    <row r="105" spans="1:116" ht="14.4">
      <c r="A105" t="s">
        <v>2155</v>
      </c>
      <c r="B105" s="188" t="s">
        <v>311</v>
      </c>
      <c r="C105" s="151" t="str">
        <f t="shared" si="15"/>
        <v>A.030.10.110</v>
      </c>
      <c r="D105" s="54" t="s">
        <v>1209</v>
      </c>
      <c r="E105" s="150" t="s">
        <v>352</v>
      </c>
      <c r="F105" s="153" t="str">
        <f t="shared" si="16"/>
        <v>Hydrated lime (Ca(OH)2), without transport</v>
      </c>
      <c r="G105" s="154">
        <f t="shared" si="17"/>
        <v>0.97724786666666674</v>
      </c>
      <c r="H105"/>
      <c r="I105"/>
      <c r="J105" s="227">
        <f t="shared" si="18"/>
        <v>0.17815939317446805</v>
      </c>
      <c r="K105"/>
      <c r="L105" s="280">
        <f t="shared" si="19"/>
        <v>6.3986988549999992E-3</v>
      </c>
      <c r="M105" s="280">
        <f t="shared" si="20"/>
        <v>2.4012489956459999E-2</v>
      </c>
      <c r="N105" s="281">
        <f t="shared" si="21"/>
        <v>1.1610243630080445E-3</v>
      </c>
      <c r="O105" s="280">
        <v>0.14658718000000001</v>
      </c>
      <c r="P105" s="286">
        <v>1.794045E-2</v>
      </c>
      <c r="Q105" s="219">
        <v>5.1640445000000002E-3</v>
      </c>
      <c r="R105" s="219">
        <v>4.7022219000000002E-3</v>
      </c>
      <c r="S105" s="219">
        <v>1.5556388999999999E-3</v>
      </c>
      <c r="T105" s="286">
        <v>2.9879864999999999E-5</v>
      </c>
      <c r="U105" s="219">
        <v>1.1095819E-4</v>
      </c>
      <c r="V105" s="219">
        <v>9.0532415000000005E-4</v>
      </c>
      <c r="W105" s="286">
        <v>3.8959116999999998E-5</v>
      </c>
      <c r="X105" s="286">
        <v>4.7183785999999999E-7</v>
      </c>
      <c r="Y105" s="219">
        <v>1.0648139E-3</v>
      </c>
      <c r="Z105" s="286">
        <v>2.1994685999999999E-6</v>
      </c>
      <c r="AA105" s="286">
        <v>5.7251345999999998E-5</v>
      </c>
      <c r="AB105" s="286">
        <v>8.0442611999999993E-15</v>
      </c>
      <c r="AC105"/>
      <c r="AD105" s="227">
        <f t="shared" si="22"/>
        <v>0.14658718000000001</v>
      </c>
      <c r="AE105" s="227">
        <f t="shared" si="23"/>
        <v>3.0408517505E-2</v>
      </c>
      <c r="AF105" s="227">
        <f t="shared" si="24"/>
        <v>2.4067069996000001E-2</v>
      </c>
      <c r="AG105" s="227">
        <f t="shared" si="25"/>
        <v>2.4012489956459999E-2</v>
      </c>
      <c r="AH105" s="227">
        <f t="shared" si="26"/>
        <v>1.1037730170080444E-3</v>
      </c>
      <c r="AI105"/>
      <c r="AJ105">
        <v>4.9295245999999997</v>
      </c>
      <c r="AK105" s="155">
        <v>4.7357336999999999</v>
      </c>
      <c r="AL105" s="155">
        <v>0.10959383</v>
      </c>
      <c r="AM105" s="155">
        <v>0</v>
      </c>
      <c r="AN105" s="155">
        <v>1.8022315000000001E-2</v>
      </c>
      <c r="AO105" s="155">
        <v>4.3108576000000003E-2</v>
      </c>
      <c r="AP105" s="155">
        <v>2.306621E-2</v>
      </c>
      <c r="AQ105"/>
      <c r="AR105" s="156">
        <v>2.2151831E-2</v>
      </c>
      <c r="AS105" s="156">
        <v>2.0973235999999999E-2</v>
      </c>
      <c r="AT105" s="156">
        <v>8.5032751999999999E-4</v>
      </c>
      <c r="AU105" s="156">
        <v>3.2826783000000002E-4</v>
      </c>
      <c r="AV105" s="282">
        <f t="shared" si="27"/>
        <v>1.2573882292860748E-6</v>
      </c>
      <c r="AW105" s="282">
        <f t="shared" si="28"/>
        <v>3.1447024129216287E-9</v>
      </c>
      <c r="AX105" s="283">
        <f t="shared" si="29"/>
        <v>4.5975886685000002E-2</v>
      </c>
      <c r="AY105" s="157">
        <v>9.0688602999999999E-7</v>
      </c>
      <c r="AZ105" s="157">
        <v>2.7362940999999999E-9</v>
      </c>
      <c r="BA105" s="157">
        <v>7.4759463000000004E-14</v>
      </c>
      <c r="BB105" s="157">
        <v>1.1365749E-15</v>
      </c>
      <c r="BC105" s="157">
        <v>0</v>
      </c>
      <c r="BD105" s="157">
        <v>1.2603665E-10</v>
      </c>
      <c r="BE105" s="157">
        <v>3.5021216000000001E-7</v>
      </c>
      <c r="BF105" s="157">
        <v>2.8739411000000002E-11</v>
      </c>
      <c r="BG105" s="157">
        <v>3.7952439000000001E-10</v>
      </c>
      <c r="BH105" s="157">
        <v>1.5004702999999999E-17</v>
      </c>
      <c r="BI105" s="157">
        <v>1.9281562999999999E-19</v>
      </c>
      <c r="BJ105" s="157">
        <v>6.3217438999999995E-14</v>
      </c>
      <c r="BK105" s="157">
        <v>5.4390653000000003E-15</v>
      </c>
      <c r="BL105" s="157">
        <v>1.0807568E-15</v>
      </c>
      <c r="BM105" s="157">
        <v>6.5643594999999998E-12</v>
      </c>
      <c r="BN105" s="157">
        <v>1.5743714E-10</v>
      </c>
      <c r="BO105" s="157">
        <v>1.0867395E-23</v>
      </c>
      <c r="BP105" s="157">
        <v>3.601685E-6</v>
      </c>
      <c r="BQ105" s="157">
        <v>4.5972285000000002E-2</v>
      </c>
      <c r="BR105" s="157">
        <v>0</v>
      </c>
      <c r="BS105" s="157">
        <v>0</v>
      </c>
      <c r="BT105" s="157">
        <v>0</v>
      </c>
      <c r="BU105"/>
      <c r="BV105" s="155">
        <v>4.0652270000000002E-5</v>
      </c>
      <c r="BW105" s="155">
        <v>2.6165676999999998E-6</v>
      </c>
      <c r="BX105" s="155">
        <v>2.7248263999999999E-5</v>
      </c>
      <c r="BY105" s="155">
        <v>1.0830827000000001E-7</v>
      </c>
      <c r="BZ105" s="155">
        <v>3.5473323000000002E-6</v>
      </c>
      <c r="CA105" s="155">
        <v>2.3390897E-11</v>
      </c>
      <c r="CB105" s="155">
        <v>3.7334785999999998E-13</v>
      </c>
      <c r="CC105" s="155">
        <v>3.5228452000000002E-11</v>
      </c>
      <c r="CD105" s="155">
        <v>4.6456919000000001E-8</v>
      </c>
      <c r="CE105" s="155">
        <v>1.1135607E-7</v>
      </c>
      <c r="CF105" s="155">
        <v>0</v>
      </c>
      <c r="CG105" s="155">
        <v>2.4031857999999999E-20</v>
      </c>
      <c r="CH105" s="155">
        <v>1.9677191999999999E-16</v>
      </c>
      <c r="CI105" s="155">
        <v>1.0687028E-6</v>
      </c>
      <c r="CJ105" s="155">
        <v>5.9052192999999999E-6</v>
      </c>
      <c r="CK105" s="155">
        <v>4.4461021000000002E-12</v>
      </c>
      <c r="CL105" s="155">
        <v>0</v>
      </c>
      <c r="CM105"/>
      <c r="CN105" s="284">
        <v>1.6655044000000001E-16</v>
      </c>
      <c r="CO105" s="284">
        <v>0.97724787000000002</v>
      </c>
      <c r="CP105" s="285">
        <v>9.6928417999999998E-7</v>
      </c>
      <c r="CQ105" s="284">
        <v>1.7902228E-3</v>
      </c>
      <c r="CR105" s="284">
        <v>2.9441129999999997E-11</v>
      </c>
      <c r="CS105" s="284">
        <v>3.5601430999999998E-9</v>
      </c>
      <c r="CT105" s="284">
        <v>1.4818313E-4</v>
      </c>
      <c r="CU105" s="284">
        <v>4.5596839999999996E-3</v>
      </c>
      <c r="CV105" s="284">
        <v>1.0041403999999999E-11</v>
      </c>
      <c r="CW105" s="284">
        <v>8.2283754999999999E-9</v>
      </c>
      <c r="CX105"/>
      <c r="CY105" s="162" t="s">
        <v>369</v>
      </c>
      <c r="CZ105" s="271" t="s">
        <v>2156</v>
      </c>
      <c r="DA105"/>
      <c r="DB105"/>
      <c r="DC105"/>
      <c r="DD105"/>
      <c r="DE105"/>
      <c r="DF105"/>
      <c r="DG105"/>
      <c r="DH105"/>
      <c r="DI105"/>
      <c r="DJ105"/>
      <c r="DK105"/>
      <c r="DL105"/>
    </row>
    <row r="106" spans="1:116" ht="14.4">
      <c r="A106" t="s">
        <v>502</v>
      </c>
      <c r="B106" s="188" t="s">
        <v>311</v>
      </c>
      <c r="C106" s="151" t="str">
        <f t="shared" si="15"/>
        <v>A.030.10.111</v>
      </c>
      <c r="D106" s="54" t="s">
        <v>1209</v>
      </c>
      <c r="E106" s="150" t="s">
        <v>352</v>
      </c>
      <c r="F106" s="153" t="str">
        <f t="shared" si="16"/>
        <v>Manganese dioxide</v>
      </c>
      <c r="G106" s="154">
        <f t="shared" si="17"/>
        <v>2.2603512666666665</v>
      </c>
      <c r="H106"/>
      <c r="I106"/>
      <c r="J106" s="227">
        <f t="shared" si="18"/>
        <v>1.053641601934</v>
      </c>
      <c r="K106"/>
      <c r="L106" s="280">
        <f t="shared" si="19"/>
        <v>9.3500231400000008E-2</v>
      </c>
      <c r="M106" s="280">
        <f t="shared" si="20"/>
        <v>0.27670033753399997</v>
      </c>
      <c r="N106" s="281">
        <f t="shared" si="21"/>
        <v>0.34438834299999999</v>
      </c>
      <c r="O106" s="280">
        <v>0.33905268999999999</v>
      </c>
      <c r="P106" s="286">
        <v>0.1762688</v>
      </c>
      <c r="Q106" s="219">
        <v>2.5387228000000001E-2</v>
      </c>
      <c r="R106" s="219">
        <v>-1.0630881E-2</v>
      </c>
      <c r="S106" s="219">
        <v>1.3174933999999999E-2</v>
      </c>
      <c r="T106" s="219">
        <v>8.5431901000000005E-2</v>
      </c>
      <c r="U106" s="219">
        <v>5.5242774000000003E-3</v>
      </c>
      <c r="V106" s="219">
        <v>7.5046725999999994E-2</v>
      </c>
      <c r="W106" s="219">
        <v>0.29771458000000001</v>
      </c>
      <c r="X106" s="219">
        <v>0</v>
      </c>
      <c r="Y106" s="219">
        <v>3.5560873E-2</v>
      </c>
      <c r="Z106" s="286">
        <v>-2.416466E-6</v>
      </c>
      <c r="AA106" s="219">
        <v>1.111289E-2</v>
      </c>
      <c r="AB106" s="219">
        <v>0</v>
      </c>
      <c r="AC106"/>
      <c r="AD106" s="227">
        <f t="shared" si="22"/>
        <v>0.33905268999999999</v>
      </c>
      <c r="AE106" s="227">
        <f t="shared" si="23"/>
        <v>0.37020298540000002</v>
      </c>
      <c r="AF106" s="227">
        <f t="shared" si="24"/>
        <v>0.28781564399999998</v>
      </c>
      <c r="AG106" s="227">
        <f t="shared" si="25"/>
        <v>0.27670033753400003</v>
      </c>
      <c r="AH106" s="227">
        <f t="shared" si="26"/>
        <v>0.333275453</v>
      </c>
      <c r="AI106"/>
      <c r="AJ106">
        <v>-7.0871295999999999</v>
      </c>
      <c r="AK106" s="155">
        <v>-11.467064000000001</v>
      </c>
      <c r="AL106" s="155">
        <v>4.4174996999999996</v>
      </c>
      <c r="AM106" s="155">
        <v>0</v>
      </c>
      <c r="AN106" s="155">
        <v>0</v>
      </c>
      <c r="AO106" s="155">
        <v>-2.0053626000000001E-2</v>
      </c>
      <c r="AP106" s="155">
        <v>-1.7511235999999999E-2</v>
      </c>
      <c r="AQ106"/>
      <c r="AR106" s="156">
        <v>0.81641083000000003</v>
      </c>
      <c r="AS106" s="156">
        <v>0.81412788000000003</v>
      </c>
      <c r="AT106" s="156">
        <v>3.0240625999999999E-3</v>
      </c>
      <c r="AU106" s="156">
        <v>-7.4111428000000004E-4</v>
      </c>
      <c r="AV106" s="282">
        <f t="shared" si="27"/>
        <v>4.8808626475579994E-5</v>
      </c>
      <c r="AW106" s="282">
        <f t="shared" si="28"/>
        <v>1.118366357887E-8</v>
      </c>
      <c r="AX106" s="283">
        <f t="shared" si="29"/>
        <v>-0.10379751300000001</v>
      </c>
      <c r="AY106" s="157">
        <v>2.0976060000000002E-6</v>
      </c>
      <c r="AZ106" s="157">
        <v>6.3289834999999997E-9</v>
      </c>
      <c r="BA106" s="157">
        <v>1.7291687E-13</v>
      </c>
      <c r="BB106" s="157">
        <v>0</v>
      </c>
      <c r="BC106" s="157">
        <v>0</v>
      </c>
      <c r="BD106" s="157">
        <v>-2.9704441999999998E-10</v>
      </c>
      <c r="BE106" s="157">
        <v>3.1650923E-6</v>
      </c>
      <c r="BF106" s="157">
        <v>-6.7773742999999998E-11</v>
      </c>
      <c r="BG106" s="157">
        <v>3.7288815000000001E-9</v>
      </c>
      <c r="BH106" s="157">
        <v>1.0185307E-9</v>
      </c>
      <c r="BI106" s="157">
        <v>0</v>
      </c>
      <c r="BJ106" s="157">
        <v>4.3925071000000002E-11</v>
      </c>
      <c r="BK106" s="157">
        <v>1.0654438E-10</v>
      </c>
      <c r="BL106" s="157">
        <v>2.4399254E-11</v>
      </c>
      <c r="BM106" s="157">
        <v>4.3339369999999998E-5</v>
      </c>
      <c r="BN106" s="157">
        <v>2.0685522000000001E-7</v>
      </c>
      <c r="BO106" s="157">
        <v>0</v>
      </c>
      <c r="BP106" s="157">
        <v>1.0873127E-2</v>
      </c>
      <c r="BQ106" s="157">
        <v>-0.11467064</v>
      </c>
      <c r="BR106" s="157">
        <v>0</v>
      </c>
      <c r="BS106" s="157">
        <v>0</v>
      </c>
      <c r="BT106" s="157">
        <v>0</v>
      </c>
      <c r="BU106"/>
      <c r="BV106" s="155">
        <v>2.5455760000000002E-4</v>
      </c>
      <c r="BW106" s="155">
        <v>2.5708036E-5</v>
      </c>
      <c r="BX106" s="155">
        <v>6.3024589999999999E-5</v>
      </c>
      <c r="BY106" s="155">
        <v>8.7872060999999992E-6</v>
      </c>
      <c r="BZ106" s="155">
        <v>1.9115629E-5</v>
      </c>
      <c r="CA106" s="155">
        <v>0</v>
      </c>
      <c r="CB106" s="155">
        <v>2.6501956000000001E-5</v>
      </c>
      <c r="CC106" s="155">
        <v>0</v>
      </c>
      <c r="CD106" s="155">
        <v>1.1474200999999999E-4</v>
      </c>
      <c r="CE106" s="155">
        <v>3.6391774999999999E-6</v>
      </c>
      <c r="CF106" s="155">
        <v>0</v>
      </c>
      <c r="CG106" s="155">
        <v>0</v>
      </c>
      <c r="CH106" s="155">
        <v>0</v>
      </c>
      <c r="CI106" s="155">
        <v>-3.6336076E-7</v>
      </c>
      <c r="CJ106" s="155">
        <v>-8.3239525000000003E-6</v>
      </c>
      <c r="CK106" s="155">
        <v>1.726303E-6</v>
      </c>
      <c r="CL106" s="155">
        <v>0</v>
      </c>
      <c r="CM106"/>
      <c r="CN106" s="284">
        <v>0</v>
      </c>
      <c r="CO106" s="284">
        <v>2.2603512000000001</v>
      </c>
      <c r="CP106" s="285">
        <v>-2.0703466E-3</v>
      </c>
      <c r="CQ106" s="284">
        <v>1.7589064000000001E-2</v>
      </c>
      <c r="CR106" s="284">
        <v>1.8595542999999999E-5</v>
      </c>
      <c r="CS106" s="284">
        <v>3.7202786999999998E-7</v>
      </c>
      <c r="CT106" s="284">
        <v>1.0174668999999999E-3</v>
      </c>
      <c r="CU106" s="284">
        <v>184.22602000000001</v>
      </c>
      <c r="CV106" s="284">
        <v>6.7645189000000003E-4</v>
      </c>
      <c r="CW106" s="284">
        <v>0</v>
      </c>
      <c r="CX106"/>
      <c r="CY106" s="162" t="s">
        <v>370</v>
      </c>
      <c r="CZ106" s="271" t="s">
        <v>2157</v>
      </c>
      <c r="DA106"/>
      <c r="DB106"/>
      <c r="DC106"/>
      <c r="DD106"/>
      <c r="DE106"/>
      <c r="DF106"/>
      <c r="DG106"/>
      <c r="DH106"/>
      <c r="DI106"/>
      <c r="DJ106"/>
      <c r="DK106"/>
      <c r="DL106"/>
    </row>
    <row r="107" spans="1:116" ht="14.4">
      <c r="A107" t="s">
        <v>503</v>
      </c>
      <c r="B107" s="188" t="s">
        <v>311</v>
      </c>
      <c r="C107" s="151" t="str">
        <f t="shared" si="15"/>
        <v>A.030.10.112</v>
      </c>
      <c r="D107" s="54" t="s">
        <v>1209</v>
      </c>
      <c r="E107" s="150" t="s">
        <v>352</v>
      </c>
      <c r="F107" s="153" t="str">
        <f t="shared" si="16"/>
        <v>Nickel in FerroNickel (27%)</v>
      </c>
      <c r="G107" s="154">
        <f t="shared" si="17"/>
        <v>45.095508000000002</v>
      </c>
      <c r="H107"/>
      <c r="I107"/>
      <c r="J107" s="227">
        <f t="shared" si="18"/>
        <v>22.189434629035489</v>
      </c>
      <c r="K107"/>
      <c r="L107" s="280">
        <f t="shared" si="19"/>
        <v>0.1037207410475</v>
      </c>
      <c r="M107" s="280">
        <f t="shared" si="20"/>
        <v>1.7931176465879899</v>
      </c>
      <c r="N107" s="281">
        <f t="shared" si="21"/>
        <v>13.528270041399999</v>
      </c>
      <c r="O107" s="280">
        <v>6.7643262000000002</v>
      </c>
      <c r="P107" s="286">
        <v>1.7068241</v>
      </c>
      <c r="Q107" s="219">
        <v>8.6293166000000004E-2</v>
      </c>
      <c r="R107" s="219">
        <v>0.10368415</v>
      </c>
      <c r="S107" s="286">
        <v>2.6781117E-5</v>
      </c>
      <c r="T107" s="286">
        <v>1.2197407999999999E-6</v>
      </c>
      <c r="U107" s="286">
        <v>8.5901897000000007E-6</v>
      </c>
      <c r="V107" s="286">
        <v>2.0995287000000001E-7</v>
      </c>
      <c r="W107" s="219">
        <v>13.520004999999999</v>
      </c>
      <c r="X107" s="219">
        <v>0</v>
      </c>
      <c r="Y107" s="219">
        <v>8.2650413999999991E-3</v>
      </c>
      <c r="Z107" s="286">
        <v>1.7063512E-7</v>
      </c>
      <c r="AA107" s="219">
        <v>0</v>
      </c>
      <c r="AB107" s="219">
        <v>0</v>
      </c>
      <c r="AC107"/>
      <c r="AD107" s="227">
        <f t="shared" si="22"/>
        <v>6.7643262000000002</v>
      </c>
      <c r="AE107" s="227">
        <f t="shared" si="23"/>
        <v>1.8968382170003699</v>
      </c>
      <c r="AF107" s="227">
        <f t="shared" si="24"/>
        <v>1.7931174759528699</v>
      </c>
      <c r="AG107" s="227">
        <f t="shared" si="25"/>
        <v>1.7931176465879899</v>
      </c>
      <c r="AH107" s="227">
        <f t="shared" si="26"/>
        <v>13.528270041399999</v>
      </c>
      <c r="AI107"/>
      <c r="AJ107">
        <v>1.2544489999999999</v>
      </c>
      <c r="AK107" s="155">
        <v>1.2483261000000001</v>
      </c>
      <c r="AL107" s="155">
        <v>4.2486868000000001E-3</v>
      </c>
      <c r="AM107" s="155">
        <v>0</v>
      </c>
      <c r="AN107" s="155">
        <v>0</v>
      </c>
      <c r="AO107" s="155">
        <v>8.2813948999999997E-4</v>
      </c>
      <c r="AP107" s="155">
        <v>1.0460275000000001E-3</v>
      </c>
      <c r="AQ107"/>
      <c r="AR107" s="156">
        <v>1.264105</v>
      </c>
      <c r="AS107" s="156">
        <v>1.2151365999999999</v>
      </c>
      <c r="AT107" s="156">
        <v>4.4111341999999998E-2</v>
      </c>
      <c r="AU107" s="156">
        <v>4.8570877999999998E-3</v>
      </c>
      <c r="AV107" s="282">
        <f t="shared" si="27"/>
        <v>7.2849915423620269E-5</v>
      </c>
      <c r="AW107" s="282">
        <f t="shared" si="28"/>
        <v>1.6313366010551192E-7</v>
      </c>
      <c r="AX107" s="283">
        <f t="shared" si="29"/>
        <v>0.68026440099999996</v>
      </c>
      <c r="AY107" s="157">
        <v>4.1848631999999999E-5</v>
      </c>
      <c r="AZ107" s="157">
        <v>1.2626741999999999E-7</v>
      </c>
      <c r="BA107" s="157">
        <v>3.4498064000000002E-12</v>
      </c>
      <c r="BB107" s="157">
        <v>0</v>
      </c>
      <c r="BC107" s="157">
        <v>0</v>
      </c>
      <c r="BD107" s="157">
        <v>3.3068641E-9</v>
      </c>
      <c r="BE107" s="157">
        <v>3.0997973999999999E-5</v>
      </c>
      <c r="BF107" s="157">
        <v>7.5556536000000002E-10</v>
      </c>
      <c r="BG107" s="157">
        <v>3.6107040999999997E-8</v>
      </c>
      <c r="BH107" s="157">
        <v>0</v>
      </c>
      <c r="BI107" s="157">
        <v>0</v>
      </c>
      <c r="BJ107" s="157">
        <v>4.0859449000000002E-15</v>
      </c>
      <c r="BK107" s="157">
        <v>1.5225035999999999E-13</v>
      </c>
      <c r="BL107" s="157">
        <v>2.7602807E-14</v>
      </c>
      <c r="BM107" s="157">
        <v>2.0289035999999999E-13</v>
      </c>
      <c r="BN107" s="157">
        <v>2.3566299000000002E-12</v>
      </c>
      <c r="BO107" s="157">
        <v>0</v>
      </c>
      <c r="BP107" s="157">
        <v>0.6680005</v>
      </c>
      <c r="BQ107" s="157">
        <v>1.2263901000000001E-2</v>
      </c>
      <c r="BR107" s="157">
        <v>0</v>
      </c>
      <c r="BS107" s="157">
        <v>0</v>
      </c>
      <c r="BT107" s="157">
        <v>0</v>
      </c>
      <c r="BU107"/>
      <c r="BV107" s="155">
        <v>1.8263791E-3</v>
      </c>
      <c r="BW107" s="155">
        <v>2.4893285000000001E-4</v>
      </c>
      <c r="BX107" s="155">
        <v>1.2573824E-3</v>
      </c>
      <c r="BY107" s="155">
        <v>1.4799712E-10</v>
      </c>
      <c r="BZ107" s="155">
        <v>2.0507852000000001E-4</v>
      </c>
      <c r="CA107" s="155">
        <v>0</v>
      </c>
      <c r="CB107" s="155">
        <v>0</v>
      </c>
      <c r="CC107" s="155">
        <v>0</v>
      </c>
      <c r="CD107" s="155">
        <v>1.9831752999999999E-9</v>
      </c>
      <c r="CE107" s="155">
        <v>6.0561881000000002E-9</v>
      </c>
      <c r="CF107" s="155">
        <v>0</v>
      </c>
      <c r="CG107" s="155">
        <v>0</v>
      </c>
      <c r="CH107" s="155">
        <v>0</v>
      </c>
      <c r="CI107" s="155">
        <v>3.5978805999999998E-5</v>
      </c>
      <c r="CJ107" s="155">
        <v>1.5078358E-6</v>
      </c>
      <c r="CK107" s="155">
        <v>7.7490527E-5</v>
      </c>
      <c r="CL107" s="155">
        <v>0</v>
      </c>
      <c r="CM107"/>
      <c r="CN107" s="284">
        <v>0</v>
      </c>
      <c r="CO107" s="284">
        <v>45.095508000000002</v>
      </c>
      <c r="CP107" s="285">
        <v>8.9950299999999997E-2</v>
      </c>
      <c r="CQ107" s="284">
        <v>0.17031623000000001</v>
      </c>
      <c r="CR107" s="284">
        <v>1.8485961000000002E-12</v>
      </c>
      <c r="CS107" s="284">
        <v>2.1846776E-10</v>
      </c>
      <c r="CT107" s="284">
        <v>1.0408880000000001E-2</v>
      </c>
      <c r="CU107" s="284">
        <v>7.5040753000000002E-2</v>
      </c>
      <c r="CV107" s="284">
        <v>0</v>
      </c>
      <c r="CW107" s="284">
        <v>0</v>
      </c>
      <c r="CX107"/>
      <c r="CY107" s="162" t="s">
        <v>371</v>
      </c>
      <c r="CZ107" s="272" t="s">
        <v>1593</v>
      </c>
      <c r="DA107"/>
      <c r="DB107"/>
      <c r="DC107"/>
      <c r="DD107"/>
      <c r="DE107"/>
      <c r="DF107"/>
      <c r="DG107"/>
      <c r="DH107"/>
      <c r="DI107"/>
      <c r="DJ107"/>
      <c r="DK107"/>
      <c r="DL107"/>
    </row>
    <row r="108" spans="1:116" ht="14.4">
      <c r="A108" t="s">
        <v>504</v>
      </c>
      <c r="B108" s="188" t="s">
        <v>311</v>
      </c>
      <c r="C108" s="151" t="str">
        <f t="shared" si="15"/>
        <v>A.030.10.113</v>
      </c>
      <c r="D108" s="54" t="s">
        <v>1209</v>
      </c>
      <c r="E108" s="150" t="s">
        <v>352</v>
      </c>
      <c r="F108" s="153" t="str">
        <f t="shared" si="16"/>
        <v>Nickel in Nickel Sufate (22%) for car batteries</v>
      </c>
      <c r="G108" s="154">
        <f t="shared" si="17"/>
        <v>24.595508000000002</v>
      </c>
      <c r="H108"/>
      <c r="I108"/>
      <c r="J108" s="227">
        <f t="shared" si="18"/>
        <v>40.54634303164255</v>
      </c>
      <c r="K108"/>
      <c r="L108" s="280">
        <f t="shared" si="19"/>
        <v>0.93115608571280006</v>
      </c>
      <c r="M108" s="280">
        <f t="shared" si="20"/>
        <v>22.397590704529758</v>
      </c>
      <c r="N108" s="281">
        <f t="shared" si="21"/>
        <v>13.528270041399999</v>
      </c>
      <c r="O108" s="280">
        <v>3.6893262</v>
      </c>
      <c r="P108" s="286">
        <v>22.351113999999999</v>
      </c>
      <c r="Q108" s="286">
        <v>4.6476104999999997E-2</v>
      </c>
      <c r="R108" s="286">
        <v>0.93110815000000002</v>
      </c>
      <c r="S108" s="286">
        <v>2.6781117E-5</v>
      </c>
      <c r="T108" s="286">
        <v>1.2197407999999999E-6</v>
      </c>
      <c r="U108" s="286">
        <v>1.9934855000000001E-5</v>
      </c>
      <c r="V108" s="286">
        <v>4.2889464000000002E-7</v>
      </c>
      <c r="W108" s="219">
        <v>13.520004999999999</v>
      </c>
      <c r="X108" s="219">
        <v>0</v>
      </c>
      <c r="Y108" s="219">
        <v>8.2650413999999991E-3</v>
      </c>
      <c r="Z108" s="286">
        <v>1.7063512E-7</v>
      </c>
      <c r="AA108" s="219">
        <v>0</v>
      </c>
      <c r="AB108" s="219">
        <v>0</v>
      </c>
      <c r="AC108"/>
      <c r="AD108" s="227">
        <f t="shared" si="22"/>
        <v>3.6893262</v>
      </c>
      <c r="AE108" s="227">
        <f t="shared" si="23"/>
        <v>23.32874661960744</v>
      </c>
      <c r="AF108" s="227">
        <f t="shared" si="24"/>
        <v>22.39759053389464</v>
      </c>
      <c r="AG108" s="227">
        <f t="shared" si="25"/>
        <v>22.397590704529758</v>
      </c>
      <c r="AH108" s="227">
        <f t="shared" si="26"/>
        <v>13.528270041399999</v>
      </c>
      <c r="AI108"/>
      <c r="AJ108">
        <v>1.2544489999999999</v>
      </c>
      <c r="AK108" s="155">
        <v>1.2483261000000001</v>
      </c>
      <c r="AL108" s="155">
        <v>4.2486868000000001E-3</v>
      </c>
      <c r="AM108" s="155">
        <v>0</v>
      </c>
      <c r="AN108" s="155">
        <v>0</v>
      </c>
      <c r="AO108" s="155">
        <v>8.2813948999999997E-4</v>
      </c>
      <c r="AP108" s="155">
        <v>1.0460275000000001E-3</v>
      </c>
      <c r="AQ108"/>
      <c r="AR108" s="156">
        <v>7.3050894</v>
      </c>
      <c r="AS108" s="156">
        <v>7.1519221999999996</v>
      </c>
      <c r="AT108" s="156">
        <v>0.1483101</v>
      </c>
      <c r="AU108" s="156">
        <v>4.8570877999999998E-3</v>
      </c>
      <c r="AV108" s="282">
        <f t="shared" si="27"/>
        <v>4.2877231142352033E-4</v>
      </c>
      <c r="AW108" s="282">
        <f t="shared" si="28"/>
        <v>5.4848409389551184E-7</v>
      </c>
      <c r="AX108" s="283">
        <f t="shared" si="29"/>
        <v>0.68026440099999996</v>
      </c>
      <c r="AY108" s="157">
        <v>2.2824631999999999E-5</v>
      </c>
      <c r="AZ108" s="157">
        <v>6.8867423000000003E-8</v>
      </c>
      <c r="BA108" s="157">
        <v>1.8815563999999999E-12</v>
      </c>
      <c r="BB108" s="157">
        <v>0</v>
      </c>
      <c r="BC108" s="157">
        <v>0</v>
      </c>
      <c r="BD108" s="157">
        <v>2.9706863999999999E-8</v>
      </c>
      <c r="BE108" s="157">
        <v>4.0591797000000002E-4</v>
      </c>
      <c r="BF108" s="157">
        <v>6.7875653999999997E-9</v>
      </c>
      <c r="BG108" s="157">
        <v>4.7282703999999999E-7</v>
      </c>
      <c r="BH108" s="157">
        <v>0</v>
      </c>
      <c r="BI108" s="157">
        <v>0</v>
      </c>
      <c r="BJ108" s="157">
        <v>4.0859449000000002E-15</v>
      </c>
      <c r="BK108" s="157">
        <v>1.5225035999999999E-13</v>
      </c>
      <c r="BL108" s="157">
        <v>2.7602807E-14</v>
      </c>
      <c r="BM108" s="157">
        <v>2.0289035999999999E-13</v>
      </c>
      <c r="BN108" s="157">
        <v>2.3566299000000002E-12</v>
      </c>
      <c r="BO108" s="157">
        <v>0</v>
      </c>
      <c r="BP108" s="157">
        <v>0.6680005</v>
      </c>
      <c r="BQ108" s="157">
        <v>1.2263901000000001E-2</v>
      </c>
      <c r="BR108" s="157">
        <v>0</v>
      </c>
      <c r="BS108" s="157">
        <v>0</v>
      </c>
      <c r="BT108" s="157">
        <v>0</v>
      </c>
      <c r="BU108"/>
      <c r="BV108" s="155">
        <v>7.0994493000000004E-3</v>
      </c>
      <c r="BW108" s="155">
        <v>3.2598125000000001E-3</v>
      </c>
      <c r="BX108" s="155">
        <v>6.8578802999999999E-4</v>
      </c>
      <c r="BY108" s="155">
        <v>1.7364325000000001E-10</v>
      </c>
      <c r="BZ108" s="155">
        <v>2.6852436000000001E-3</v>
      </c>
      <c r="CA108" s="155">
        <v>0</v>
      </c>
      <c r="CB108" s="155">
        <v>0</v>
      </c>
      <c r="CC108" s="155">
        <v>0</v>
      </c>
      <c r="CD108" s="155">
        <v>1.9831752999999999E-9</v>
      </c>
      <c r="CE108" s="155">
        <v>1.3563019E-8</v>
      </c>
      <c r="CF108" s="155">
        <v>0</v>
      </c>
      <c r="CG108" s="155">
        <v>0</v>
      </c>
      <c r="CH108" s="155">
        <v>0</v>
      </c>
      <c r="CI108" s="155">
        <v>3.8959109999999998E-4</v>
      </c>
      <c r="CJ108" s="155">
        <v>1.5078358E-6</v>
      </c>
      <c r="CK108" s="155">
        <v>7.7490527E-5</v>
      </c>
      <c r="CL108" s="155">
        <v>0</v>
      </c>
      <c r="CM108"/>
      <c r="CN108" s="284">
        <v>0</v>
      </c>
      <c r="CO108" s="284">
        <v>24.595507999999999</v>
      </c>
      <c r="CP108" s="285">
        <v>0.80955270000000001</v>
      </c>
      <c r="CQ108" s="284">
        <v>2.2303161999999999</v>
      </c>
      <c r="CR108" s="284">
        <v>1.8485961000000002E-12</v>
      </c>
      <c r="CS108" s="284">
        <v>2.1846776E-10</v>
      </c>
      <c r="CT108" s="284">
        <v>0.13629775</v>
      </c>
      <c r="CU108" s="284">
        <v>7.5040753000000002E-2</v>
      </c>
      <c r="CV108" s="284">
        <v>0</v>
      </c>
      <c r="CW108" s="284">
        <v>0</v>
      </c>
      <c r="CX108"/>
      <c r="CY108" s="162" t="s">
        <v>371</v>
      </c>
      <c r="CZ108" s="269" t="s">
        <v>1593</v>
      </c>
      <c r="DA108"/>
      <c r="DB108"/>
      <c r="DC108"/>
      <c r="DD108"/>
      <c r="DE108"/>
      <c r="DF108"/>
      <c r="DG108"/>
      <c r="DH108"/>
      <c r="DI108"/>
      <c r="DJ108"/>
      <c r="DK108"/>
      <c r="DL108"/>
    </row>
    <row r="109" spans="1:116" ht="14.4">
      <c r="A109" t="s">
        <v>2158</v>
      </c>
      <c r="B109" s="188" t="s">
        <v>311</v>
      </c>
      <c r="C109" s="151" t="str">
        <f t="shared" si="15"/>
        <v>A.030.10.114</v>
      </c>
      <c r="D109" s="54" t="s">
        <v>1209</v>
      </c>
      <c r="E109" s="150" t="s">
        <v>352</v>
      </c>
      <c r="F109" s="153" t="str">
        <f t="shared" si="16"/>
        <v>Quicklime  (CaO), without transport</v>
      </c>
      <c r="G109" s="154">
        <f t="shared" si="17"/>
        <v>1.2689950666666667</v>
      </c>
      <c r="H109"/>
      <c r="I109"/>
      <c r="J109" s="227">
        <f t="shared" si="18"/>
        <v>0.23126962983324234</v>
      </c>
      <c r="K109"/>
      <c r="L109" s="280">
        <f t="shared" si="19"/>
        <v>8.308989369E-3</v>
      </c>
      <c r="M109" s="280">
        <f t="shared" si="20"/>
        <v>3.1182961529150004E-2</v>
      </c>
      <c r="N109" s="281">
        <f t="shared" si="21"/>
        <v>1.4284189350923472E-3</v>
      </c>
      <c r="O109" s="280">
        <v>0.19034925999999999</v>
      </c>
      <c r="P109" s="286">
        <v>2.3298147000000002E-2</v>
      </c>
      <c r="Q109" s="219">
        <v>6.7055995999999998E-3</v>
      </c>
      <c r="R109" s="219">
        <v>6.1059080000000002E-3</v>
      </c>
      <c r="S109" s="219">
        <v>2.0201747999999999E-3</v>
      </c>
      <c r="T109" s="286">
        <v>3.8805018999999997E-5</v>
      </c>
      <c r="U109" s="219">
        <v>1.4410154999999999E-4</v>
      </c>
      <c r="V109" s="219">
        <v>1.1757457E-3</v>
      </c>
      <c r="W109" s="286">
        <v>5.0492886999999997E-5</v>
      </c>
      <c r="X109" s="286">
        <v>6.1277645E-7</v>
      </c>
      <c r="Y109" s="219">
        <v>1.3779243000000001E-3</v>
      </c>
      <c r="Z109" s="286">
        <v>2.8564527E-6</v>
      </c>
      <c r="AA109" s="286">
        <v>1.7480819E-9</v>
      </c>
      <c r="AB109" s="286">
        <v>1.0447092E-14</v>
      </c>
      <c r="AC109"/>
      <c r="AD109" s="227">
        <f t="shared" si="22"/>
        <v>0.19034925999999999</v>
      </c>
      <c r="AE109" s="227">
        <f t="shared" si="23"/>
        <v>3.9488481668999993E-2</v>
      </c>
      <c r="AF109" s="227">
        <f t="shared" si="24"/>
        <v>3.1179494048081905E-2</v>
      </c>
      <c r="AG109" s="227">
        <f t="shared" si="25"/>
        <v>3.1182961529150004E-2</v>
      </c>
      <c r="AH109" s="227">
        <f t="shared" si="26"/>
        <v>1.4284171870104472E-3</v>
      </c>
      <c r="AI109"/>
      <c r="AJ109">
        <v>6.3989646999999996</v>
      </c>
      <c r="AK109" s="155">
        <v>6.1485209000000003</v>
      </c>
      <c r="AL109" s="155">
        <v>0.14164372</v>
      </c>
      <c r="AM109" s="155">
        <v>0</v>
      </c>
      <c r="AN109" s="155">
        <v>2.3274231999999999E-2</v>
      </c>
      <c r="AO109" s="155">
        <v>5.5707014999999999E-2</v>
      </c>
      <c r="AP109" s="155">
        <v>2.9818850000000001E-2</v>
      </c>
      <c r="AQ109"/>
      <c r="AR109" s="156">
        <v>2.8765603000000001E-2</v>
      </c>
      <c r="AS109" s="156">
        <v>2.7235142E-2</v>
      </c>
      <c r="AT109" s="156">
        <v>1.1041938999999999E-3</v>
      </c>
      <c r="AU109" s="156">
        <v>4.2626666999999999E-4</v>
      </c>
      <c r="AV109" s="282">
        <f t="shared" si="27"/>
        <v>1.6328023309782714E-6</v>
      </c>
      <c r="AW109" s="282">
        <f t="shared" si="28"/>
        <v>4.0835572667344509E-9</v>
      </c>
      <c r="AX109" s="283">
        <f t="shared" si="29"/>
        <v>5.9701214409499999E-2</v>
      </c>
      <c r="AY109" s="157">
        <v>1.1776275E-6</v>
      </c>
      <c r="AZ109" s="157">
        <v>3.5531862999999999E-9</v>
      </c>
      <c r="BA109" s="157">
        <v>9.7078125999999998E-14</v>
      </c>
      <c r="BB109" s="157">
        <v>1.4760712999999999E-15</v>
      </c>
      <c r="BC109" s="157">
        <v>0</v>
      </c>
      <c r="BD109" s="157">
        <v>1.6366055E-10</v>
      </c>
      <c r="BE109" s="157">
        <v>4.5479817999999999E-7</v>
      </c>
      <c r="BF109" s="157">
        <v>3.7318571000000002E-11</v>
      </c>
      <c r="BG109" s="157">
        <v>4.9286472999999997E-10</v>
      </c>
      <c r="BH109" s="157">
        <v>1.9486627E-17</v>
      </c>
      <c r="BI109" s="157">
        <v>2.5040991000000002E-19</v>
      </c>
      <c r="BJ109" s="157">
        <v>8.2100569999999997E-14</v>
      </c>
      <c r="BK109" s="157">
        <v>7.0637212000000001E-15</v>
      </c>
      <c r="BL109" s="157">
        <v>1.4035802E-15</v>
      </c>
      <c r="BM109" s="157">
        <v>8.5251422000000006E-12</v>
      </c>
      <c r="BN109" s="157">
        <v>2.0446381E-10</v>
      </c>
      <c r="BO109" s="157">
        <v>1.41135E-23</v>
      </c>
      <c r="BP109" s="157">
        <v>4.6664095000000001E-6</v>
      </c>
      <c r="BQ109" s="157">
        <v>5.9696548000000002E-2</v>
      </c>
      <c r="BR109" s="157">
        <v>0</v>
      </c>
      <c r="BS109" s="157">
        <v>0</v>
      </c>
      <c r="BT109" s="157">
        <v>0</v>
      </c>
      <c r="BU109"/>
      <c r="BV109" s="155">
        <v>5.2787153E-5</v>
      </c>
      <c r="BW109" s="155">
        <v>3.3979736999999998E-6</v>
      </c>
      <c r="BX109" s="155">
        <v>3.538295E-5</v>
      </c>
      <c r="BY109" s="155">
        <v>1.4065967999999999E-7</v>
      </c>
      <c r="BZ109" s="155">
        <v>4.6066669000000001E-6</v>
      </c>
      <c r="CA109" s="155">
        <v>3.0377787999999999E-11</v>
      </c>
      <c r="CB109" s="155">
        <v>4.8486736E-13</v>
      </c>
      <c r="CC109" s="155">
        <v>4.5751236E-11</v>
      </c>
      <c r="CD109" s="155">
        <v>6.0333661000000004E-8</v>
      </c>
      <c r="CE109" s="155">
        <v>1.44617E-7</v>
      </c>
      <c r="CF109" s="155">
        <v>0</v>
      </c>
      <c r="CG109" s="155">
        <v>3.1210205E-20</v>
      </c>
      <c r="CH109" s="155">
        <v>2.5554795000000001E-16</v>
      </c>
      <c r="CI109" s="155">
        <v>1.3877479E-6</v>
      </c>
      <c r="CJ109" s="155">
        <v>7.6661217999999996E-6</v>
      </c>
      <c r="CK109" s="155">
        <v>5.7740273999999999E-12</v>
      </c>
      <c r="CL109" s="155">
        <v>0</v>
      </c>
      <c r="CM109"/>
      <c r="CN109" s="284">
        <v>2.1629926999999999E-16</v>
      </c>
      <c r="CO109" s="284">
        <v>1.2689950999999999</v>
      </c>
      <c r="CP109" s="285">
        <v>1.2588106E-6</v>
      </c>
      <c r="CQ109" s="284">
        <v>2.3248510000000002E-3</v>
      </c>
      <c r="CR109" s="284">
        <v>3.8235233999999997E-11</v>
      </c>
      <c r="CS109" s="284">
        <v>4.6235625000000001E-9</v>
      </c>
      <c r="CT109" s="284">
        <v>1.9243529E-4</v>
      </c>
      <c r="CU109" s="284">
        <v>5.9216675999999996E-3</v>
      </c>
      <c r="CV109" s="284">
        <v>1.3040785E-11</v>
      </c>
      <c r="CW109" s="284">
        <v>1.0686202E-8</v>
      </c>
      <c r="CX109"/>
      <c r="CY109" s="162" t="s">
        <v>369</v>
      </c>
      <c r="CZ109" s="271" t="s">
        <v>2159</v>
      </c>
      <c r="DA109"/>
      <c r="DB109"/>
      <c r="DC109"/>
      <c r="DD109"/>
      <c r="DE109"/>
      <c r="DF109"/>
      <c r="DG109"/>
      <c r="DH109"/>
      <c r="DI109"/>
      <c r="DJ109"/>
      <c r="DK109"/>
      <c r="DL109"/>
    </row>
    <row r="110" spans="1:116" ht="14.4">
      <c r="A110" t="s">
        <v>505</v>
      </c>
      <c r="B110" s="188" t="s">
        <v>311</v>
      </c>
      <c r="C110" s="151" t="str">
        <f t="shared" si="15"/>
        <v>A.030.10.115</v>
      </c>
      <c r="D110" s="54" t="s">
        <v>1209</v>
      </c>
      <c r="E110" s="150" t="s">
        <v>352</v>
      </c>
      <c r="F110" s="153" t="str">
        <f t="shared" si="16"/>
        <v>Silicagel</v>
      </c>
      <c r="G110" s="154">
        <f t="shared" si="17"/>
        <v>3.455141933333334</v>
      </c>
      <c r="H110"/>
      <c r="I110"/>
      <c r="J110" s="227">
        <f t="shared" si="18"/>
        <v>0.58252055084900001</v>
      </c>
      <c r="K110"/>
      <c r="L110" s="280">
        <f t="shared" si="19"/>
        <v>2.4882841249999999E-2</v>
      </c>
      <c r="M110" s="280">
        <f t="shared" si="20"/>
        <v>3.3218798899E-2</v>
      </c>
      <c r="N110" s="281">
        <f t="shared" si="21"/>
        <v>6.1476206999999993E-3</v>
      </c>
      <c r="O110" s="280">
        <v>0.51827129000000005</v>
      </c>
      <c r="P110" s="286">
        <v>1.1922039000000001E-2</v>
      </c>
      <c r="Q110" s="219">
        <v>1.9519201E-2</v>
      </c>
      <c r="R110" s="219">
        <v>2.1727624000000001E-2</v>
      </c>
      <c r="S110" s="219">
        <v>2.5807631999999999E-3</v>
      </c>
      <c r="T110" s="219">
        <v>3.0715662999999997E-4</v>
      </c>
      <c r="U110" s="219">
        <v>2.6729742E-4</v>
      </c>
      <c r="V110" s="219">
        <v>1.7641811999999999E-3</v>
      </c>
      <c r="W110" s="219">
        <v>1.7296092999999999E-3</v>
      </c>
      <c r="X110" s="219">
        <v>0</v>
      </c>
      <c r="Y110" s="219">
        <v>4.4180113999999996E-3</v>
      </c>
      <c r="Z110" s="286">
        <v>1.3377699E-5</v>
      </c>
      <c r="AA110" s="219">
        <v>0</v>
      </c>
      <c r="AB110" s="219">
        <v>0</v>
      </c>
      <c r="AC110"/>
      <c r="AD110" s="227">
        <f t="shared" si="22"/>
        <v>0.51827129000000005</v>
      </c>
      <c r="AE110" s="227">
        <f t="shared" si="23"/>
        <v>5.8088262450000004E-2</v>
      </c>
      <c r="AF110" s="227">
        <f t="shared" si="24"/>
        <v>3.3205421200000002E-2</v>
      </c>
      <c r="AG110" s="227">
        <f t="shared" si="25"/>
        <v>3.3218798899E-2</v>
      </c>
      <c r="AH110" s="227">
        <f t="shared" si="26"/>
        <v>6.1476206999999993E-3</v>
      </c>
      <c r="AI110"/>
      <c r="AJ110">
        <v>51.276116000000002</v>
      </c>
      <c r="AK110" s="155">
        <v>50.486775999999999</v>
      </c>
      <c r="AL110" s="155">
        <v>0.54882129000000002</v>
      </c>
      <c r="AM110" s="155">
        <v>0</v>
      </c>
      <c r="AN110" s="155">
        <v>0</v>
      </c>
      <c r="AO110" s="155">
        <v>0.1344409</v>
      </c>
      <c r="AP110" s="155">
        <v>0.10607735</v>
      </c>
      <c r="AQ110"/>
      <c r="AR110" s="156">
        <v>6.4102330999999999E-2</v>
      </c>
      <c r="AS110" s="156">
        <v>5.7784699000000002E-2</v>
      </c>
      <c r="AT110" s="156">
        <v>2.7201731999999998E-3</v>
      </c>
      <c r="AU110" s="156">
        <v>3.5974587999999998E-3</v>
      </c>
      <c r="AV110" s="282">
        <f t="shared" si="27"/>
        <v>3.4643104713089997E-6</v>
      </c>
      <c r="AW110" s="282">
        <f t="shared" si="28"/>
        <v>1.0059812043384798E-8</v>
      </c>
      <c r="AX110" s="283">
        <f t="shared" si="29"/>
        <v>0.50384576695700001</v>
      </c>
      <c r="AY110" s="157">
        <v>3.2063717000000002E-6</v>
      </c>
      <c r="AZ110" s="157">
        <v>9.6743975000000005E-9</v>
      </c>
      <c r="BA110" s="157">
        <v>2.6431836000000002E-13</v>
      </c>
      <c r="BB110" s="157">
        <v>0</v>
      </c>
      <c r="BC110" s="157">
        <v>0</v>
      </c>
      <c r="BD110" s="157">
        <v>5.8224350999999997E-10</v>
      </c>
      <c r="BE110" s="157">
        <v>2.5699691E-7</v>
      </c>
      <c r="BF110" s="157">
        <v>1.3277992000000001E-10</v>
      </c>
      <c r="BG110" s="157">
        <v>2.5220500000000001E-10</v>
      </c>
      <c r="BH110" s="157">
        <v>0</v>
      </c>
      <c r="BI110" s="157">
        <v>0</v>
      </c>
      <c r="BJ110" s="157">
        <v>1.5234529999999999E-13</v>
      </c>
      <c r="BK110" s="157">
        <v>1.0619156E-14</v>
      </c>
      <c r="BL110" s="157">
        <v>2.3405687999999999E-15</v>
      </c>
      <c r="BM110" s="157">
        <v>4.2357789E-11</v>
      </c>
      <c r="BN110" s="157">
        <v>3.1726000999999999E-10</v>
      </c>
      <c r="BO110" s="157">
        <v>0</v>
      </c>
      <c r="BP110" s="157">
        <v>9.5346957000000003E-5</v>
      </c>
      <c r="BQ110" s="157">
        <v>0.50375042000000003</v>
      </c>
      <c r="BR110" s="157">
        <v>0</v>
      </c>
      <c r="BS110" s="157">
        <v>0</v>
      </c>
      <c r="BT110" s="157">
        <v>0</v>
      </c>
      <c r="BU110"/>
      <c r="BV110" s="155">
        <v>1.6920856E-4</v>
      </c>
      <c r="BW110" s="155">
        <v>1.7387773999999999E-6</v>
      </c>
      <c r="BX110" s="155">
        <v>9.6338525000000001E-5</v>
      </c>
      <c r="BY110" s="155">
        <v>2.1705913999999999E-7</v>
      </c>
      <c r="BZ110" s="155">
        <v>3.7422807E-6</v>
      </c>
      <c r="CA110" s="155">
        <v>0</v>
      </c>
      <c r="CB110" s="155">
        <v>0</v>
      </c>
      <c r="CC110" s="155">
        <v>0</v>
      </c>
      <c r="CD110" s="155">
        <v>4.2704336E-7</v>
      </c>
      <c r="CE110" s="155">
        <v>2.6904231999999998E-7</v>
      </c>
      <c r="CF110" s="155">
        <v>0</v>
      </c>
      <c r="CG110" s="155">
        <v>0</v>
      </c>
      <c r="CH110" s="155">
        <v>0</v>
      </c>
      <c r="CI110" s="155">
        <v>4.2662227999999996E-6</v>
      </c>
      <c r="CJ110" s="155">
        <v>6.2209569000000003E-5</v>
      </c>
      <c r="CK110" s="155">
        <v>4.2094806000000002E-11</v>
      </c>
      <c r="CL110" s="155">
        <v>0</v>
      </c>
      <c r="CM110"/>
      <c r="CN110" s="284">
        <v>0</v>
      </c>
      <c r="CO110" s="284">
        <v>3.4551419000000001</v>
      </c>
      <c r="CP110" s="285">
        <v>0</v>
      </c>
      <c r="CQ110" s="284">
        <v>1.1896462E-3</v>
      </c>
      <c r="CR110" s="284">
        <v>7.2771859000000005E-11</v>
      </c>
      <c r="CS110" s="284">
        <v>8.4850680999999997E-9</v>
      </c>
      <c r="CT110" s="284">
        <v>1.3705877E-4</v>
      </c>
      <c r="CU110" s="284">
        <v>8.9150081999999995E-3</v>
      </c>
      <c r="CV110" s="284">
        <v>0</v>
      </c>
      <c r="CW110" s="284">
        <v>0</v>
      </c>
      <c r="CX110"/>
      <c r="CY110" s="162" t="s">
        <v>372</v>
      </c>
      <c r="CZ110" s="271" t="s">
        <v>2160</v>
      </c>
      <c r="DA110"/>
      <c r="DB110"/>
      <c r="DC110"/>
      <c r="DD110"/>
      <c r="DE110"/>
      <c r="DF110"/>
      <c r="DG110"/>
      <c r="DH110"/>
      <c r="DI110"/>
      <c r="DJ110"/>
      <c r="DK110"/>
      <c r="DL110"/>
    </row>
    <row r="111" spans="1:116" ht="14.4">
      <c r="A111" t="s">
        <v>1594</v>
      </c>
      <c r="B111" s="188" t="s">
        <v>311</v>
      </c>
      <c r="C111" s="151" t="str">
        <f t="shared" si="15"/>
        <v>A.030.10.116</v>
      </c>
      <c r="D111" s="54" t="s">
        <v>1209</v>
      </c>
      <c r="E111" s="150" t="s">
        <v>352</v>
      </c>
      <c r="F111" s="153" t="str">
        <f t="shared" si="16"/>
        <v>Sodium Carbonate  (soda Na2CO3)</v>
      </c>
      <c r="G111" s="154">
        <f t="shared" si="17"/>
        <v>1.1394493333333333</v>
      </c>
      <c r="H111"/>
      <c r="I111"/>
      <c r="J111" s="227">
        <f t="shared" si="18"/>
        <v>0.25675661226839996</v>
      </c>
      <c r="K111"/>
      <c r="L111" s="280">
        <f t="shared" si="19"/>
        <v>1.8081751526000001E-2</v>
      </c>
      <c r="M111" s="280">
        <f t="shared" si="20"/>
        <v>6.7209080252399994E-2</v>
      </c>
      <c r="N111" s="281">
        <f t="shared" si="21"/>
        <v>5.4838049E-4</v>
      </c>
      <c r="O111" s="280">
        <v>0.1709174</v>
      </c>
      <c r="P111" s="286">
        <v>5.0084003000000002E-2</v>
      </c>
      <c r="Q111" s="219">
        <v>1.4560500000000001E-2</v>
      </c>
      <c r="R111" s="219">
        <v>1.3327903E-2</v>
      </c>
      <c r="S111" s="219">
        <v>4.3682471E-3</v>
      </c>
      <c r="T111" s="286">
        <v>9.0961535999999998E-5</v>
      </c>
      <c r="U111" s="219">
        <v>2.9463988999999999E-4</v>
      </c>
      <c r="V111" s="219">
        <v>2.5622946999999999E-3</v>
      </c>
      <c r="W111" s="286">
        <v>8.5133699999999994E-5</v>
      </c>
      <c r="X111" s="219">
        <v>0</v>
      </c>
      <c r="Y111" s="219">
        <v>4.6324678999999999E-4</v>
      </c>
      <c r="Z111" s="286">
        <v>2.2825524000000001E-6</v>
      </c>
      <c r="AA111" s="219">
        <v>0</v>
      </c>
      <c r="AB111" s="219">
        <v>0</v>
      </c>
      <c r="AC111"/>
      <c r="AD111" s="227">
        <f t="shared" si="22"/>
        <v>0.1709174</v>
      </c>
      <c r="AE111" s="227">
        <f t="shared" si="23"/>
        <v>8.5288549226000002E-2</v>
      </c>
      <c r="AF111" s="227">
        <f t="shared" si="24"/>
        <v>6.7206797700000001E-2</v>
      </c>
      <c r="AG111" s="227">
        <f t="shared" si="25"/>
        <v>6.7209080252399994E-2</v>
      </c>
      <c r="AH111" s="227">
        <f t="shared" si="26"/>
        <v>5.4838049E-4</v>
      </c>
      <c r="AI111"/>
      <c r="AJ111">
        <v>13.834676999999999</v>
      </c>
      <c r="AK111" s="155">
        <v>13.748671999999999</v>
      </c>
      <c r="AL111" s="155">
        <v>5.7546185E-2</v>
      </c>
      <c r="AM111" s="155">
        <v>0</v>
      </c>
      <c r="AN111" s="155">
        <v>0</v>
      </c>
      <c r="AO111" s="155">
        <v>1.3889006000000001E-2</v>
      </c>
      <c r="AP111" s="155">
        <v>1.4570197E-2</v>
      </c>
      <c r="AQ111"/>
      <c r="AR111" s="156">
        <v>3.6118803999999997E-2</v>
      </c>
      <c r="AS111" s="156">
        <v>3.3965810999999999E-2</v>
      </c>
      <c r="AT111" s="156">
        <v>1.1712871000000001E-3</v>
      </c>
      <c r="AU111" s="156">
        <v>9.8170618000000009E-4</v>
      </c>
      <c r="AV111" s="282">
        <f t="shared" si="27"/>
        <v>2.0363195892510005E-6</v>
      </c>
      <c r="AW111" s="282">
        <f t="shared" si="28"/>
        <v>4.3316828776281006E-9</v>
      </c>
      <c r="AX111" s="283">
        <f t="shared" si="29"/>
        <v>0.13749386257320001</v>
      </c>
      <c r="AY111" s="157">
        <v>1.0574090000000001E-6</v>
      </c>
      <c r="AZ111" s="157">
        <v>3.1904582E-9</v>
      </c>
      <c r="BA111" s="157">
        <v>8.7167874999999994E-14</v>
      </c>
      <c r="BB111" s="157">
        <v>0</v>
      </c>
      <c r="BC111" s="157">
        <v>0</v>
      </c>
      <c r="BD111" s="157">
        <v>3.5715297E-10</v>
      </c>
      <c r="BE111" s="157">
        <v>9.780926700000001E-7</v>
      </c>
      <c r="BF111" s="157">
        <v>8.1448298999999994E-11</v>
      </c>
      <c r="BG111" s="157">
        <v>1.0595029E-9</v>
      </c>
      <c r="BH111" s="157">
        <v>0</v>
      </c>
      <c r="BI111" s="157">
        <v>0</v>
      </c>
      <c r="BJ111" s="157">
        <v>1.6787108999999999E-13</v>
      </c>
      <c r="BK111" s="157">
        <v>1.5393789000000001E-14</v>
      </c>
      <c r="BL111" s="157">
        <v>3.0458741E-15</v>
      </c>
      <c r="BM111" s="157">
        <v>1.9163711000000002E-11</v>
      </c>
      <c r="BN111" s="157">
        <v>4.4160256999999998E-10</v>
      </c>
      <c r="BO111" s="157">
        <v>0</v>
      </c>
      <c r="BP111" s="157">
        <v>7.1425732000000002E-6</v>
      </c>
      <c r="BQ111" s="157">
        <v>0.13748672000000001</v>
      </c>
      <c r="BR111" s="157">
        <v>0</v>
      </c>
      <c r="BS111" s="157">
        <v>0</v>
      </c>
      <c r="BT111" s="157">
        <v>0</v>
      </c>
      <c r="BU111"/>
      <c r="BV111" s="155">
        <v>6.9605066000000002E-5</v>
      </c>
      <c r="BW111" s="155">
        <v>7.3045334000000001E-6</v>
      </c>
      <c r="BX111" s="155">
        <v>3.1770870999999998E-5</v>
      </c>
      <c r="BY111" s="155">
        <v>3.0654562999999998E-7</v>
      </c>
      <c r="BZ111" s="155">
        <v>9.9269266000000005E-6</v>
      </c>
      <c r="CA111" s="155">
        <v>0</v>
      </c>
      <c r="CB111" s="155">
        <v>0</v>
      </c>
      <c r="CC111" s="155">
        <v>0</v>
      </c>
      <c r="CD111" s="155">
        <v>1.3912816E-7</v>
      </c>
      <c r="CE111" s="155">
        <v>3.0235803000000002E-7</v>
      </c>
      <c r="CF111" s="155">
        <v>0</v>
      </c>
      <c r="CG111" s="155">
        <v>0</v>
      </c>
      <c r="CH111" s="155">
        <v>0</v>
      </c>
      <c r="CI111" s="155">
        <v>3.0218614E-6</v>
      </c>
      <c r="CJ111" s="155">
        <v>1.6832842000000001E-5</v>
      </c>
      <c r="CK111" s="155">
        <v>1.198624E-15</v>
      </c>
      <c r="CL111" s="155">
        <v>0</v>
      </c>
      <c r="CM111"/>
      <c r="CN111" s="284">
        <v>0</v>
      </c>
      <c r="CO111" s="284">
        <v>1.1394493000000001</v>
      </c>
      <c r="CP111" s="285">
        <v>0</v>
      </c>
      <c r="CQ111" s="284">
        <v>4.9976554000000003E-3</v>
      </c>
      <c r="CR111" s="284">
        <v>7.8415429999999998E-11</v>
      </c>
      <c r="CS111" s="284">
        <v>9.4883241999999994E-9</v>
      </c>
      <c r="CT111" s="284">
        <v>4.1434605999999998E-4</v>
      </c>
      <c r="CU111" s="284">
        <v>1.2896588E-2</v>
      </c>
      <c r="CV111" s="284">
        <v>0</v>
      </c>
      <c r="CW111" s="284">
        <v>0</v>
      </c>
      <c r="CX111"/>
      <c r="CY111" s="162" t="s">
        <v>373</v>
      </c>
      <c r="CZ111" s="271" t="s">
        <v>2161</v>
      </c>
      <c r="DA111"/>
      <c r="DB111"/>
      <c r="DC111"/>
      <c r="DD111"/>
      <c r="DE111"/>
      <c r="DF111"/>
      <c r="DG111"/>
      <c r="DH111"/>
      <c r="DI111"/>
      <c r="DJ111"/>
      <c r="DK111"/>
      <c r="DL111"/>
    </row>
    <row r="112" spans="1:116" ht="14.4">
      <c r="A112" t="s">
        <v>506</v>
      </c>
      <c r="B112" s="188" t="s">
        <v>311</v>
      </c>
      <c r="C112" s="151" t="str">
        <f t="shared" si="15"/>
        <v>A.030.10.117</v>
      </c>
      <c r="D112" s="54" t="s">
        <v>1209</v>
      </c>
      <c r="E112" s="150" t="s">
        <v>352</v>
      </c>
      <c r="F112" s="153" t="str">
        <f t="shared" si="16"/>
        <v>Sodium Chloride (US)</v>
      </c>
      <c r="G112" s="154">
        <f t="shared" si="17"/>
        <v>0.15888931333333334</v>
      </c>
      <c r="H112"/>
      <c r="I112"/>
      <c r="J112" s="227">
        <f t="shared" si="18"/>
        <v>3.1094712233399997E-2</v>
      </c>
      <c r="K112"/>
      <c r="L112" s="280">
        <f t="shared" si="19"/>
        <v>1.3063382843999998E-3</v>
      </c>
      <c r="M112" s="280">
        <f t="shared" si="20"/>
        <v>2.6993745080000002E-3</v>
      </c>
      <c r="N112" s="281">
        <f t="shared" si="21"/>
        <v>3.2556024409999998E-3</v>
      </c>
      <c r="O112" s="280">
        <v>2.3833396999999999E-2</v>
      </c>
      <c r="P112" s="219">
        <v>1.3051830999999999E-3</v>
      </c>
      <c r="Q112" s="219">
        <v>1.2654210000000001E-3</v>
      </c>
      <c r="R112" s="219">
        <v>1.1204406999999999E-3</v>
      </c>
      <c r="S112" s="286">
        <v>8.5851252999999994E-5</v>
      </c>
      <c r="T112" s="286">
        <v>9.8452283999999999E-6</v>
      </c>
      <c r="U112" s="286">
        <v>9.0201102999999994E-5</v>
      </c>
      <c r="V112" s="219">
        <v>1.1321853E-4</v>
      </c>
      <c r="W112" s="286">
        <v>2.7211041E-5</v>
      </c>
      <c r="X112" s="219">
        <v>0</v>
      </c>
      <c r="Y112" s="219">
        <v>3.2283913999999999E-3</v>
      </c>
      <c r="Z112" s="286">
        <v>1.5551877999999999E-5</v>
      </c>
      <c r="AA112" s="219">
        <v>0</v>
      </c>
      <c r="AB112" s="219">
        <v>0</v>
      </c>
      <c r="AC112"/>
      <c r="AD112" s="227">
        <f t="shared" si="22"/>
        <v>2.3833396999999999E-2</v>
      </c>
      <c r="AE112" s="227">
        <f t="shared" si="23"/>
        <v>3.9901609143999997E-3</v>
      </c>
      <c r="AF112" s="227">
        <f t="shared" si="24"/>
        <v>2.6838226300000003E-3</v>
      </c>
      <c r="AG112" s="227">
        <f t="shared" si="25"/>
        <v>2.6993745080000002E-3</v>
      </c>
      <c r="AH112" s="227">
        <f t="shared" si="26"/>
        <v>3.2556024409999998E-3</v>
      </c>
      <c r="AI112"/>
      <c r="AJ112">
        <v>2.3770768000000002</v>
      </c>
      <c r="AK112" s="155">
        <v>2.2249813000000001</v>
      </c>
      <c r="AL112" s="155">
        <v>8.0445432999999997E-2</v>
      </c>
      <c r="AM112" s="155">
        <v>0</v>
      </c>
      <c r="AN112" s="155">
        <v>1.2641662E-2</v>
      </c>
      <c r="AO112" s="155">
        <v>4.2903814999999998E-2</v>
      </c>
      <c r="AP112" s="155">
        <v>1.6104561E-2</v>
      </c>
      <c r="AQ112"/>
      <c r="AR112" s="156">
        <v>3.2318809999999998E-3</v>
      </c>
      <c r="AS112" s="156">
        <v>2.9702486999999998E-3</v>
      </c>
      <c r="AT112" s="156">
        <v>1.3324883999999999E-4</v>
      </c>
      <c r="AU112" s="156">
        <v>1.2838344000000001E-4</v>
      </c>
      <c r="AV112" s="282">
        <f t="shared" si="27"/>
        <v>1.7807246242739998E-7</v>
      </c>
      <c r="AW112" s="282">
        <f t="shared" si="28"/>
        <v>4.9278418090070005E-10</v>
      </c>
      <c r="AX112" s="283">
        <f t="shared" si="29"/>
        <v>1.7980873892599999E-2</v>
      </c>
      <c r="AY112" s="157">
        <v>1.4771765E-7</v>
      </c>
      <c r="AZ112" s="157">
        <v>4.4571029E-10</v>
      </c>
      <c r="BA112" s="157">
        <v>1.2177E-14</v>
      </c>
      <c r="BB112" s="157">
        <v>0</v>
      </c>
      <c r="BC112" s="157">
        <v>0</v>
      </c>
      <c r="BD112" s="157">
        <v>8.5796394999999997E-11</v>
      </c>
      <c r="BE112" s="157">
        <v>3.0231711E-8</v>
      </c>
      <c r="BF112" s="157">
        <v>1.3685856999999999E-11</v>
      </c>
      <c r="BG112" s="157">
        <v>3.3323863000000001E-11</v>
      </c>
      <c r="BH112" s="157">
        <v>0</v>
      </c>
      <c r="BI112" s="157">
        <v>0</v>
      </c>
      <c r="BJ112" s="157">
        <v>5.1106943999999997E-14</v>
      </c>
      <c r="BK112" s="157">
        <v>6.7856015E-16</v>
      </c>
      <c r="BL112" s="157">
        <v>2.0839655E-16</v>
      </c>
      <c r="BM112" s="157">
        <v>2.1699464E-12</v>
      </c>
      <c r="BN112" s="157">
        <v>3.5135086000000001E-11</v>
      </c>
      <c r="BO112" s="157">
        <v>0</v>
      </c>
      <c r="BP112" s="157">
        <v>2.5168925999999998E-6</v>
      </c>
      <c r="BQ112" s="157">
        <v>1.7978357E-2</v>
      </c>
      <c r="BR112" s="157">
        <v>0</v>
      </c>
      <c r="BS112" s="157">
        <v>0</v>
      </c>
      <c r="BT112" s="157">
        <v>0</v>
      </c>
      <c r="BU112"/>
      <c r="BV112" s="155">
        <v>8.1757723000000005E-6</v>
      </c>
      <c r="BW112" s="155">
        <v>2.5217859999999998E-7</v>
      </c>
      <c r="BX112" s="155">
        <v>4.4302557000000004E-6</v>
      </c>
      <c r="BY112" s="155">
        <v>1.3593713E-8</v>
      </c>
      <c r="BZ112" s="155">
        <v>2.5167649000000001E-7</v>
      </c>
      <c r="CA112" s="155">
        <v>4.4113086E-8</v>
      </c>
      <c r="CB112" s="155">
        <v>0</v>
      </c>
      <c r="CC112" s="155">
        <v>6.6954171000000003E-8</v>
      </c>
      <c r="CD112" s="155">
        <v>1.7668591E-8</v>
      </c>
      <c r="CE112" s="155">
        <v>6.4510429999999998E-8</v>
      </c>
      <c r="CF112" s="155">
        <v>0</v>
      </c>
      <c r="CG112" s="155">
        <v>0</v>
      </c>
      <c r="CH112" s="155">
        <v>0</v>
      </c>
      <c r="CI112" s="155">
        <v>2.2653489000000001E-7</v>
      </c>
      <c r="CJ112" s="155">
        <v>2.8082866999999999E-6</v>
      </c>
      <c r="CK112" s="155">
        <v>1.2857089E-14</v>
      </c>
      <c r="CL112" s="155">
        <v>0</v>
      </c>
      <c r="CM112"/>
      <c r="CN112" s="284">
        <v>0</v>
      </c>
      <c r="CO112" s="284">
        <v>0.15866511</v>
      </c>
      <c r="CP112" s="285">
        <v>1.2631298E-3</v>
      </c>
      <c r="CQ112" s="284">
        <v>1.826543E-4</v>
      </c>
      <c r="CR112" s="284">
        <v>2.3164232000000001E-11</v>
      </c>
      <c r="CS112" s="284">
        <v>2.7426395999999998E-9</v>
      </c>
      <c r="CT112" s="284">
        <v>1.0640733999999999E-5</v>
      </c>
      <c r="CU112" s="284">
        <v>6.0062560999999998E-4</v>
      </c>
      <c r="CV112" s="284">
        <v>0</v>
      </c>
      <c r="CW112" s="284">
        <v>1.5513414000000001E-5</v>
      </c>
      <c r="CX112"/>
      <c r="CY112" s="162" t="s">
        <v>374</v>
      </c>
      <c r="CZ112" s="271" t="s">
        <v>2162</v>
      </c>
      <c r="DA112"/>
      <c r="DB112"/>
      <c r="DC112"/>
      <c r="DD112"/>
      <c r="DE112"/>
      <c r="DF112"/>
      <c r="DG112"/>
      <c r="DH112"/>
      <c r="DI112"/>
      <c r="DJ112"/>
      <c r="DK112"/>
      <c r="DL112"/>
    </row>
    <row r="113" spans="1:116" ht="14.4">
      <c r="A113" t="s">
        <v>1595</v>
      </c>
      <c r="B113" s="188" t="s">
        <v>311</v>
      </c>
      <c r="C113" s="151" t="str">
        <f t="shared" si="15"/>
        <v>A.030.10.118</v>
      </c>
      <c r="D113" s="54" t="s">
        <v>1209</v>
      </c>
      <c r="E113" s="150" t="s">
        <v>352</v>
      </c>
      <c r="F113" s="153" t="str">
        <f t="shared" si="16"/>
        <v>Sodium Chloride - NaCl (plasticseurope)</v>
      </c>
      <c r="G113" s="154">
        <f t="shared" si="17"/>
        <v>0.06</v>
      </c>
      <c r="H113"/>
      <c r="I113"/>
      <c r="J113" s="227">
        <f t="shared" si="18"/>
        <v>1.9928819125450921E-2</v>
      </c>
      <c r="K113"/>
      <c r="L113" s="280">
        <f t="shared" si="19"/>
        <v>1.2005654180832E-3</v>
      </c>
      <c r="M113" s="280">
        <f t="shared" si="20"/>
        <v>9.7282537073677226E-3</v>
      </c>
      <c r="N113" s="281">
        <f t="shared" si="21"/>
        <v>0</v>
      </c>
      <c r="O113" s="280">
        <v>8.9999999999999993E-3</v>
      </c>
      <c r="P113" s="219">
        <v>9.6206399999999997E-3</v>
      </c>
      <c r="Q113" s="219">
        <v>1.0761367999999999E-4</v>
      </c>
      <c r="R113" s="219">
        <v>1.03428E-4</v>
      </c>
      <c r="S113" s="219">
        <v>1.0971360000000001E-3</v>
      </c>
      <c r="T113" s="219">
        <v>0</v>
      </c>
      <c r="U113" s="286">
        <v>1.4180831999999999E-9</v>
      </c>
      <c r="V113" s="286">
        <v>2.7367722000000002E-11</v>
      </c>
      <c r="W113" s="219">
        <v>0</v>
      </c>
      <c r="X113" s="219">
        <v>0</v>
      </c>
      <c r="Y113" s="219">
        <v>0</v>
      </c>
      <c r="Z113" s="219">
        <v>0</v>
      </c>
      <c r="AA113" s="219">
        <v>0</v>
      </c>
      <c r="AB113" s="219">
        <v>0</v>
      </c>
      <c r="AC113"/>
      <c r="AD113" s="227">
        <f t="shared" si="22"/>
        <v>8.9999999999999993E-3</v>
      </c>
      <c r="AE113" s="227">
        <f t="shared" si="23"/>
        <v>1.0928819125450922E-2</v>
      </c>
      <c r="AF113" s="227">
        <f t="shared" si="24"/>
        <v>9.7282537073677226E-3</v>
      </c>
      <c r="AG113" s="227">
        <f t="shared" si="25"/>
        <v>9.7282537073677226E-3</v>
      </c>
      <c r="AH113" s="227">
        <f t="shared" si="26"/>
        <v>0</v>
      </c>
      <c r="AI113"/>
      <c r="AJ113">
        <v>2.6</v>
      </c>
      <c r="AK113" s="155">
        <v>0</v>
      </c>
      <c r="AL113" s="155">
        <v>0</v>
      </c>
      <c r="AM113" s="155">
        <v>0</v>
      </c>
      <c r="AN113" s="155">
        <v>0</v>
      </c>
      <c r="AO113" s="155">
        <v>0</v>
      </c>
      <c r="AP113" s="155">
        <v>2.6</v>
      </c>
      <c r="AQ113"/>
      <c r="AR113" s="156">
        <v>3.9437912000000004E-3</v>
      </c>
      <c r="AS113" s="156">
        <v>3.843127E-3</v>
      </c>
      <c r="AT113" s="156">
        <v>1.0066413000000001E-4</v>
      </c>
      <c r="AU113" s="156">
        <v>0</v>
      </c>
      <c r="AV113" s="282">
        <f t="shared" si="27"/>
        <v>2.304033E-7</v>
      </c>
      <c r="AW113" s="282">
        <f t="shared" si="28"/>
        <v>3.7227859000000001E-10</v>
      </c>
      <c r="AX113" s="283">
        <f t="shared" si="29"/>
        <v>0</v>
      </c>
      <c r="AY113" s="157">
        <v>5.568E-8</v>
      </c>
      <c r="AZ113" s="157">
        <v>1.6799999999999999E-10</v>
      </c>
      <c r="BA113" s="157">
        <v>4.59E-15</v>
      </c>
      <c r="BB113" s="157">
        <v>0</v>
      </c>
      <c r="BC113" s="157">
        <v>0</v>
      </c>
      <c r="BD113" s="157">
        <v>3.3000000000000001E-12</v>
      </c>
      <c r="BE113" s="157">
        <v>1.7471999999999999E-7</v>
      </c>
      <c r="BF113" s="157">
        <v>7.5400000000000002E-13</v>
      </c>
      <c r="BG113" s="157">
        <v>2.0352000000000001E-10</v>
      </c>
      <c r="BH113" s="157">
        <v>0</v>
      </c>
      <c r="BI113" s="157">
        <v>0</v>
      </c>
      <c r="BJ113" s="157">
        <v>0</v>
      </c>
      <c r="BK113" s="157">
        <v>0</v>
      </c>
      <c r="BL113" s="157">
        <v>0</v>
      </c>
      <c r="BM113" s="157">
        <v>0</v>
      </c>
      <c r="BN113" s="157">
        <v>0</v>
      </c>
      <c r="BO113" s="157">
        <v>0</v>
      </c>
      <c r="BP113" s="157">
        <v>0</v>
      </c>
      <c r="BQ113" s="157">
        <v>0</v>
      </c>
      <c r="BR113" s="157">
        <v>0</v>
      </c>
      <c r="BS113" s="157">
        <v>0</v>
      </c>
      <c r="BT113" s="157">
        <v>0</v>
      </c>
      <c r="BU113"/>
      <c r="BV113" s="155">
        <v>5.3333865000000002E-6</v>
      </c>
      <c r="BW113" s="155">
        <v>1.4031284000000001E-6</v>
      </c>
      <c r="BX113" s="155">
        <v>1.6729591999999999E-6</v>
      </c>
      <c r="BY113" s="155">
        <v>3.2057670000000002E-15</v>
      </c>
      <c r="BZ113" s="155">
        <v>2.1464456000000001E-6</v>
      </c>
      <c r="CA113" s="155">
        <v>0</v>
      </c>
      <c r="CB113" s="155">
        <v>0</v>
      </c>
      <c r="CC113" s="155">
        <v>0</v>
      </c>
      <c r="CD113" s="155">
        <v>0</v>
      </c>
      <c r="CE113" s="155">
        <v>9.3835391000000005E-13</v>
      </c>
      <c r="CF113" s="155">
        <v>0</v>
      </c>
      <c r="CG113" s="155">
        <v>0</v>
      </c>
      <c r="CH113" s="155">
        <v>0</v>
      </c>
      <c r="CI113" s="155">
        <v>1.1085232E-7</v>
      </c>
      <c r="CJ113" s="155">
        <v>0</v>
      </c>
      <c r="CK113" s="155">
        <v>0</v>
      </c>
      <c r="CL113" s="155">
        <v>0</v>
      </c>
      <c r="CM113"/>
      <c r="CN113" s="284">
        <v>0</v>
      </c>
      <c r="CO113" s="284">
        <v>0.06</v>
      </c>
      <c r="CP113" s="285">
        <v>8.9950299999999998E-5</v>
      </c>
      <c r="CQ113" s="284">
        <v>9.6000000000000002E-4</v>
      </c>
      <c r="CR113" s="284">
        <v>0</v>
      </c>
      <c r="CS113" s="284">
        <v>0</v>
      </c>
      <c r="CT113" s="284">
        <v>5.8666655999999998E-5</v>
      </c>
      <c r="CU113" s="284">
        <v>0</v>
      </c>
      <c r="CV113" s="284">
        <v>0</v>
      </c>
      <c r="CW113" s="284">
        <v>0</v>
      </c>
      <c r="CX113"/>
      <c r="CY113" s="162" t="s">
        <v>374</v>
      </c>
      <c r="CZ113" s="271" t="s">
        <v>2162</v>
      </c>
      <c r="DA113"/>
      <c r="DB113"/>
      <c r="DC113"/>
      <c r="DD113"/>
      <c r="DE113"/>
      <c r="DF113"/>
      <c r="DG113"/>
      <c r="DH113"/>
      <c r="DI113"/>
      <c r="DJ113"/>
      <c r="DK113"/>
      <c r="DL113"/>
    </row>
    <row r="114" spans="1:116" ht="14.4">
      <c r="A114" t="s">
        <v>507</v>
      </c>
      <c r="B114" s="188" t="s">
        <v>311</v>
      </c>
      <c r="C114" s="151" t="str">
        <f t="shared" si="15"/>
        <v>A.030.10.119</v>
      </c>
      <c r="D114" s="54" t="s">
        <v>1209</v>
      </c>
      <c r="E114" s="150" t="s">
        <v>352</v>
      </c>
      <c r="F114" s="153" t="str">
        <f t="shared" si="16"/>
        <v>Sodium Chlorite</v>
      </c>
      <c r="G114" s="154">
        <f t="shared" si="17"/>
        <v>0.06</v>
      </c>
      <c r="H114"/>
      <c r="I114"/>
      <c r="J114" s="227">
        <f t="shared" si="18"/>
        <v>2.1429011599452513E-2</v>
      </c>
      <c r="K114"/>
      <c r="L114" s="280">
        <f t="shared" si="19"/>
        <v>1.4934847412659001E-4</v>
      </c>
      <c r="M114" s="280">
        <f t="shared" si="20"/>
        <v>1.0589163125325924E-2</v>
      </c>
      <c r="N114" s="281">
        <f t="shared" si="21"/>
        <v>1.6904999999999999E-3</v>
      </c>
      <c r="O114" s="280">
        <v>8.9999999999999993E-3</v>
      </c>
      <c r="P114" s="219">
        <v>9.6206399999999997E-3</v>
      </c>
      <c r="Q114" s="219">
        <v>9.6852310999999999E-4</v>
      </c>
      <c r="R114" s="286">
        <v>5.7919679999999999E-5</v>
      </c>
      <c r="S114" s="286">
        <v>9.1428000000000006E-5</v>
      </c>
      <c r="T114" s="219">
        <v>0</v>
      </c>
      <c r="U114" s="286">
        <v>7.9412659000000004E-10</v>
      </c>
      <c r="V114" s="286">
        <v>1.5325924E-11</v>
      </c>
      <c r="W114" s="219">
        <v>0</v>
      </c>
      <c r="X114" s="219">
        <v>0</v>
      </c>
      <c r="Y114" s="219">
        <v>1.6904999999999999E-3</v>
      </c>
      <c r="Z114" s="219">
        <v>0</v>
      </c>
      <c r="AA114" s="219">
        <v>0</v>
      </c>
      <c r="AB114" s="219">
        <v>0</v>
      </c>
      <c r="AC114"/>
      <c r="AD114" s="227">
        <f t="shared" si="22"/>
        <v>8.9999999999999993E-3</v>
      </c>
      <c r="AE114" s="227">
        <f t="shared" si="23"/>
        <v>1.0738511599452513E-2</v>
      </c>
      <c r="AF114" s="227">
        <f t="shared" si="24"/>
        <v>1.0589163125325924E-2</v>
      </c>
      <c r="AG114" s="227">
        <f t="shared" si="25"/>
        <v>1.0589163125325924E-2</v>
      </c>
      <c r="AH114" s="227">
        <f t="shared" si="26"/>
        <v>1.6904999999999999E-3</v>
      </c>
      <c r="AI114"/>
      <c r="AJ114">
        <v>5.09856</v>
      </c>
      <c r="AK114" s="155">
        <v>2.5185599999999999</v>
      </c>
      <c r="AL114" s="155">
        <v>0</v>
      </c>
      <c r="AM114" s="155">
        <v>0</v>
      </c>
      <c r="AN114" s="155">
        <v>0</v>
      </c>
      <c r="AO114" s="155">
        <v>2.5499999999999998</v>
      </c>
      <c r="AP114" s="155">
        <v>0.03</v>
      </c>
      <c r="AQ114"/>
      <c r="AR114" s="156">
        <v>3.9759100999999996E-3</v>
      </c>
      <c r="AS114" s="156">
        <v>3.8431028E-3</v>
      </c>
      <c r="AT114" s="156">
        <v>1.0057442000000001E-4</v>
      </c>
      <c r="AU114" s="156">
        <v>3.2232815999999998E-5</v>
      </c>
      <c r="AV114" s="282">
        <f t="shared" si="27"/>
        <v>2.3040184799999998E-7</v>
      </c>
      <c r="AW114" s="282">
        <f t="shared" si="28"/>
        <v>3.7194682999999998E-10</v>
      </c>
      <c r="AX114" s="283">
        <f t="shared" si="29"/>
        <v>4.5144E-3</v>
      </c>
      <c r="AY114" s="157">
        <v>5.568E-8</v>
      </c>
      <c r="AZ114" s="157">
        <v>1.6799999999999999E-10</v>
      </c>
      <c r="BA114" s="157">
        <v>4.59E-15</v>
      </c>
      <c r="BB114" s="157">
        <v>0</v>
      </c>
      <c r="BC114" s="157">
        <v>0</v>
      </c>
      <c r="BD114" s="157">
        <v>1.8479999999999998E-12</v>
      </c>
      <c r="BE114" s="157">
        <v>1.7471999999999999E-7</v>
      </c>
      <c r="BF114" s="157">
        <v>4.2223999999999998E-13</v>
      </c>
      <c r="BG114" s="157">
        <v>2.0352000000000001E-10</v>
      </c>
      <c r="BH114" s="157">
        <v>0</v>
      </c>
      <c r="BI114" s="157">
        <v>0</v>
      </c>
      <c r="BJ114" s="157">
        <v>0</v>
      </c>
      <c r="BK114" s="157">
        <v>0</v>
      </c>
      <c r="BL114" s="157">
        <v>0</v>
      </c>
      <c r="BM114" s="157">
        <v>0</v>
      </c>
      <c r="BN114" s="157">
        <v>0</v>
      </c>
      <c r="BO114" s="157">
        <v>0</v>
      </c>
      <c r="BP114" s="157">
        <v>0</v>
      </c>
      <c r="BQ114" s="157">
        <v>4.5144E-3</v>
      </c>
      <c r="BR114" s="157">
        <v>0</v>
      </c>
      <c r="BS114" s="157">
        <v>0</v>
      </c>
      <c r="BT114" s="157">
        <v>0</v>
      </c>
      <c r="BU114"/>
      <c r="BV114" s="155">
        <v>7.4576803999999998E-6</v>
      </c>
      <c r="BW114" s="155">
        <v>1.4031284000000001E-6</v>
      </c>
      <c r="BX114" s="155">
        <v>1.6729591999999999E-6</v>
      </c>
      <c r="BY114" s="155">
        <v>1.7952294999999999E-15</v>
      </c>
      <c r="BZ114" s="155">
        <v>1.2383585000000001E-6</v>
      </c>
      <c r="CA114" s="155">
        <v>0</v>
      </c>
      <c r="CB114" s="155">
        <v>0</v>
      </c>
      <c r="CC114" s="155">
        <v>0</v>
      </c>
      <c r="CD114" s="155">
        <v>0</v>
      </c>
      <c r="CE114" s="155">
        <v>5.2547818999999998E-13</v>
      </c>
      <c r="CF114" s="155">
        <v>0</v>
      </c>
      <c r="CG114" s="155">
        <v>0</v>
      </c>
      <c r="CH114" s="155">
        <v>0</v>
      </c>
      <c r="CI114" s="155">
        <v>1.0215316E-7</v>
      </c>
      <c r="CJ114" s="155">
        <v>3.0410806999999999E-6</v>
      </c>
      <c r="CK114" s="155">
        <v>0</v>
      </c>
      <c r="CL114" s="155">
        <v>0</v>
      </c>
      <c r="CM114"/>
      <c r="CN114" s="284">
        <v>0</v>
      </c>
      <c r="CO114" s="284">
        <v>0.06</v>
      </c>
      <c r="CP114" s="285">
        <v>5.0372167999999998E-5</v>
      </c>
      <c r="CQ114" s="284">
        <v>9.6000000000000002E-4</v>
      </c>
      <c r="CR114" s="284">
        <v>0</v>
      </c>
      <c r="CS114" s="284">
        <v>0</v>
      </c>
      <c r="CT114" s="284">
        <v>5.8666655999999998E-5</v>
      </c>
      <c r="CU114" s="284">
        <v>0</v>
      </c>
      <c r="CV114" s="284">
        <v>0</v>
      </c>
      <c r="CW114" s="284">
        <v>0</v>
      </c>
      <c r="CX114"/>
      <c r="CY114" s="162" t="s">
        <v>374</v>
      </c>
      <c r="CZ114" s="271" t="s">
        <v>2162</v>
      </c>
      <c r="DA114"/>
      <c r="DB114"/>
      <c r="DC114"/>
      <c r="DD114"/>
      <c r="DE114"/>
      <c r="DF114"/>
      <c r="DG114"/>
      <c r="DH114"/>
      <c r="DI114"/>
      <c r="DJ114"/>
      <c r="DK114"/>
      <c r="DL114"/>
    </row>
    <row r="115" spans="1:116" ht="14.4">
      <c r="A115" t="s">
        <v>508</v>
      </c>
      <c r="B115" s="188" t="s">
        <v>311</v>
      </c>
      <c r="C115" s="151" t="str">
        <f t="shared" si="15"/>
        <v>A.030.10.120</v>
      </c>
      <c r="D115" s="54" t="s">
        <v>1209</v>
      </c>
      <c r="E115" s="150" t="s">
        <v>352</v>
      </c>
      <c r="F115" s="153" t="str">
        <f t="shared" si="16"/>
        <v>Sodium Cumenesulphonate</v>
      </c>
      <c r="G115" s="154">
        <f t="shared" si="17"/>
        <v>2.2107842</v>
      </c>
      <c r="H115"/>
      <c r="I115"/>
      <c r="J115" s="227">
        <f t="shared" si="18"/>
        <v>1.0561506509</v>
      </c>
      <c r="K115"/>
      <c r="L115" s="280">
        <f t="shared" si="19"/>
        <v>0.11124581070000002</v>
      </c>
      <c r="M115" s="280">
        <f t="shared" si="20"/>
        <v>0.54853572409999996</v>
      </c>
      <c r="N115" s="281">
        <f t="shared" si="21"/>
        <v>6.4751486099999991E-2</v>
      </c>
      <c r="O115" s="280">
        <v>0.33161763</v>
      </c>
      <c r="P115" s="286">
        <v>8.5182750000000002E-2</v>
      </c>
      <c r="Q115" s="219">
        <v>3.0786137000000002E-2</v>
      </c>
      <c r="R115" s="219">
        <v>4.8373930000000002E-2</v>
      </c>
      <c r="S115" s="219">
        <v>2.2413253000000001E-2</v>
      </c>
      <c r="T115" s="219">
        <v>3.4437504000000001E-2</v>
      </c>
      <c r="U115" s="219">
        <v>6.0211237000000004E-3</v>
      </c>
      <c r="V115" s="219">
        <v>0.41040818000000001</v>
      </c>
      <c r="W115" s="219">
        <v>2.6649848E-2</v>
      </c>
      <c r="X115" s="219">
        <v>9.9185221000000004E-3</v>
      </c>
      <c r="Y115" s="219">
        <v>3.2295232E-2</v>
      </c>
      <c r="Z115" s="219">
        <v>1.2240134999999999E-2</v>
      </c>
      <c r="AA115" s="219">
        <v>5.8064060999999997E-3</v>
      </c>
      <c r="AB115" s="219">
        <v>0</v>
      </c>
      <c r="AC115"/>
      <c r="AD115" s="227">
        <f t="shared" si="22"/>
        <v>0.33161763</v>
      </c>
      <c r="AE115" s="227">
        <f t="shared" si="23"/>
        <v>0.63762287770000003</v>
      </c>
      <c r="AF115" s="227">
        <f t="shared" si="24"/>
        <v>0.53218347310000003</v>
      </c>
      <c r="AG115" s="227">
        <f t="shared" si="25"/>
        <v>0.54853572409999996</v>
      </c>
      <c r="AH115" s="227">
        <f t="shared" si="26"/>
        <v>5.8945079999999997E-2</v>
      </c>
      <c r="AI115"/>
      <c r="AJ115">
        <v>62.571125000000002</v>
      </c>
      <c r="AK115" s="155">
        <v>56.736500999999997</v>
      </c>
      <c r="AL115" s="155">
        <v>4.0118299999999998</v>
      </c>
      <c r="AM115" s="155">
        <v>0</v>
      </c>
      <c r="AN115" s="155">
        <v>0.54234470999999995</v>
      </c>
      <c r="AO115" s="155">
        <v>0.39372984</v>
      </c>
      <c r="AP115" s="155">
        <v>0.88671904000000001</v>
      </c>
      <c r="AQ115"/>
      <c r="AR115" s="156">
        <v>7.9014951E-2</v>
      </c>
      <c r="AS115" s="156">
        <v>7.2664240000000005E-2</v>
      </c>
      <c r="AT115" s="156">
        <v>2.2958841999999998E-3</v>
      </c>
      <c r="AU115" s="156">
        <v>4.0548266999999999E-3</v>
      </c>
      <c r="AV115" s="282">
        <f t="shared" si="27"/>
        <v>4.3563692848999991E-6</v>
      </c>
      <c r="AW115" s="282">
        <f t="shared" si="28"/>
        <v>8.4906959860899989E-9</v>
      </c>
      <c r="AX115" s="283">
        <f t="shared" si="29"/>
        <v>0.56790289683999995</v>
      </c>
      <c r="AY115" s="157">
        <v>2.0516077E-6</v>
      </c>
      <c r="AZ115" s="157">
        <v>6.1901957999999999E-9</v>
      </c>
      <c r="BA115" s="157">
        <v>1.6912498999999999E-13</v>
      </c>
      <c r="BB115" s="157">
        <v>0</v>
      </c>
      <c r="BC115" s="157">
        <v>0</v>
      </c>
      <c r="BD115" s="157">
        <v>1.2962949E-9</v>
      </c>
      <c r="BE115" s="157">
        <v>1.8985695E-6</v>
      </c>
      <c r="BF115" s="157">
        <v>2.9561846000000002E-10</v>
      </c>
      <c r="BG115" s="157">
        <v>1.802E-9</v>
      </c>
      <c r="BH115" s="157">
        <v>0</v>
      </c>
      <c r="BI115" s="157">
        <v>0</v>
      </c>
      <c r="BJ115" s="157">
        <v>3.2037921E-12</v>
      </c>
      <c r="BK115" s="157">
        <v>1.6800046999999999E-10</v>
      </c>
      <c r="BL115" s="157">
        <v>3.1508339E-11</v>
      </c>
      <c r="BM115" s="157">
        <v>3.9849318999999999E-7</v>
      </c>
      <c r="BN115" s="157">
        <v>6.4026000000000002E-9</v>
      </c>
      <c r="BO115" s="157">
        <v>0</v>
      </c>
      <c r="BP115" s="157">
        <v>5.3788684000000001E-4</v>
      </c>
      <c r="BQ115" s="157">
        <v>0.56736500999999995</v>
      </c>
      <c r="BR115" s="157">
        <v>0</v>
      </c>
      <c r="BS115" s="157">
        <v>0</v>
      </c>
      <c r="BT115" s="157">
        <v>0</v>
      </c>
      <c r="BU115"/>
      <c r="BV115" s="155">
        <v>2.9954713000000002E-4</v>
      </c>
      <c r="BW115" s="155">
        <v>1.2423532E-5</v>
      </c>
      <c r="BX115" s="155">
        <v>6.164253E-5</v>
      </c>
      <c r="BY115" s="155">
        <v>4.8098233999999999E-5</v>
      </c>
      <c r="BZ115" s="155">
        <v>3.0295348999999998E-5</v>
      </c>
      <c r="CA115" s="155">
        <v>0</v>
      </c>
      <c r="CB115" s="155">
        <v>0</v>
      </c>
      <c r="CC115" s="155">
        <v>0</v>
      </c>
      <c r="CD115" s="155">
        <v>4.6484228999999997E-5</v>
      </c>
      <c r="CE115" s="155">
        <v>4.0544665999999999E-6</v>
      </c>
      <c r="CF115" s="155">
        <v>0</v>
      </c>
      <c r="CG115" s="155">
        <v>0</v>
      </c>
      <c r="CH115" s="155">
        <v>0</v>
      </c>
      <c r="CI115" s="155">
        <v>1.005339E-5</v>
      </c>
      <c r="CJ115" s="155">
        <v>7.3642318000000001E-5</v>
      </c>
      <c r="CK115" s="155">
        <v>1.2853086000000001E-5</v>
      </c>
      <c r="CL115" s="155">
        <v>0</v>
      </c>
      <c r="CM115"/>
      <c r="CN115" s="284">
        <v>0</v>
      </c>
      <c r="CO115" s="284">
        <v>2.2107842</v>
      </c>
      <c r="CP115" s="285">
        <v>0</v>
      </c>
      <c r="CQ115" s="284">
        <v>8.5000000000000006E-3</v>
      </c>
      <c r="CR115" s="284">
        <v>2.0255468000000001E-7</v>
      </c>
      <c r="CS115" s="284">
        <v>1.816275E-7</v>
      </c>
      <c r="CT115" s="284">
        <v>1.0783782999999999E-3</v>
      </c>
      <c r="CU115" s="284">
        <v>78.227609999999999</v>
      </c>
      <c r="CV115" s="284">
        <v>0</v>
      </c>
      <c r="CW115" s="284">
        <v>0</v>
      </c>
      <c r="CX115"/>
      <c r="CY115" s="162" t="s">
        <v>375</v>
      </c>
      <c r="CZ115" s="271" t="s">
        <v>2163</v>
      </c>
      <c r="DA115"/>
      <c r="DB115"/>
      <c r="DC115"/>
      <c r="DD115"/>
      <c r="DE115"/>
      <c r="DF115"/>
      <c r="DG115"/>
      <c r="DH115"/>
      <c r="DI115"/>
      <c r="DJ115"/>
      <c r="DK115"/>
      <c r="DL115"/>
    </row>
    <row r="116" spans="1:116" ht="14.4">
      <c r="A116" t="s">
        <v>509</v>
      </c>
      <c r="B116" s="188" t="s">
        <v>311</v>
      </c>
      <c r="C116" s="151" t="str">
        <f t="shared" si="15"/>
        <v>A.030.10.121</v>
      </c>
      <c r="D116" s="54" t="s">
        <v>1209</v>
      </c>
      <c r="E116" s="150" t="s">
        <v>352</v>
      </c>
      <c r="F116" s="153" t="str">
        <f t="shared" si="16"/>
        <v>Sodium Hydroxide (US 2011)</v>
      </c>
      <c r="G116" s="154">
        <f t="shared" si="17"/>
        <v>0.69349240000000001</v>
      </c>
      <c r="H116"/>
      <c r="I116"/>
      <c r="J116" s="227">
        <f t="shared" si="18"/>
        <v>0.14197484167300001</v>
      </c>
      <c r="K116"/>
      <c r="L116" s="280">
        <f t="shared" si="19"/>
        <v>8.3145138369999996E-3</v>
      </c>
      <c r="M116" s="280">
        <f t="shared" si="20"/>
        <v>1.1678767636000002E-2</v>
      </c>
      <c r="N116" s="281">
        <f t="shared" si="21"/>
        <v>1.7957700199999999E-2</v>
      </c>
      <c r="O116" s="280">
        <v>0.10402386</v>
      </c>
      <c r="P116" s="219">
        <v>5.6171451000000001E-3</v>
      </c>
      <c r="Q116" s="219">
        <v>5.7726725000000001E-3</v>
      </c>
      <c r="R116" s="219">
        <v>5.4548243000000001E-3</v>
      </c>
      <c r="S116" s="219">
        <v>9.0076146000000004E-4</v>
      </c>
      <c r="T116" s="286">
        <v>4.5233277000000003E-5</v>
      </c>
      <c r="U116" s="219">
        <v>1.9136947999999999E-3</v>
      </c>
      <c r="V116" s="219">
        <v>2.7289803999999999E-4</v>
      </c>
      <c r="W116" s="219">
        <v>3.791542E-4</v>
      </c>
      <c r="X116" s="219">
        <v>0</v>
      </c>
      <c r="Y116" s="219">
        <v>1.7578546E-2</v>
      </c>
      <c r="Z116" s="286">
        <v>1.6051996000000001E-5</v>
      </c>
      <c r="AA116" s="219">
        <v>0</v>
      </c>
      <c r="AB116" s="219">
        <v>0</v>
      </c>
      <c r="AC116"/>
      <c r="AD116" s="227">
        <f t="shared" si="22"/>
        <v>0.10402386</v>
      </c>
      <c r="AE116" s="227">
        <f t="shared" si="23"/>
        <v>1.9977229477000005E-2</v>
      </c>
      <c r="AF116" s="227">
        <f t="shared" si="24"/>
        <v>1.1662715640000001E-2</v>
      </c>
      <c r="AG116" s="227">
        <f t="shared" si="25"/>
        <v>1.1678767636000001E-2</v>
      </c>
      <c r="AH116" s="227">
        <f t="shared" si="26"/>
        <v>1.7957700199999999E-2</v>
      </c>
      <c r="AI116"/>
      <c r="AJ116">
        <v>15.588557</v>
      </c>
      <c r="AK116" s="155">
        <v>11.861122999999999</v>
      </c>
      <c r="AL116" s="155">
        <v>2.0803238999999998</v>
      </c>
      <c r="AM116" s="155">
        <v>0</v>
      </c>
      <c r="AN116" s="155">
        <v>0.38599287999999998</v>
      </c>
      <c r="AO116" s="155">
        <v>0.84514986999999997</v>
      </c>
      <c r="AP116" s="155">
        <v>0.41596698999999998</v>
      </c>
      <c r="AQ116"/>
      <c r="AR116" s="156">
        <v>1.3914472000000001E-2</v>
      </c>
      <c r="AS116" s="156">
        <v>1.2732077E-2</v>
      </c>
      <c r="AT116" s="156">
        <v>5.7017188000000002E-4</v>
      </c>
      <c r="AU116" s="156">
        <v>6.1222279000000004E-4</v>
      </c>
      <c r="AV116" s="282">
        <f t="shared" si="27"/>
        <v>7.6331398137400005E-7</v>
      </c>
      <c r="AW116" s="282">
        <f t="shared" si="28"/>
        <v>2.1086238453209996E-9</v>
      </c>
      <c r="AX116" s="283">
        <f t="shared" si="29"/>
        <v>8.5745488145999998E-2</v>
      </c>
      <c r="AY116" s="157">
        <v>6.4379196000000004E-7</v>
      </c>
      <c r="AZ116" s="157">
        <v>1.9424869999999998E-9</v>
      </c>
      <c r="BA116" s="157">
        <v>5.3070968999999997E-14</v>
      </c>
      <c r="BB116" s="157">
        <v>8.9374134000000006E-11</v>
      </c>
      <c r="BC116" s="157">
        <v>0</v>
      </c>
      <c r="BD116" s="157">
        <v>2.0316910000000001E-10</v>
      </c>
      <c r="BE116" s="157">
        <v>1.1848982000000001E-7</v>
      </c>
      <c r="BF116" s="157">
        <v>4.032407E-11</v>
      </c>
      <c r="BG116" s="157">
        <v>1.2466619000000001E-10</v>
      </c>
      <c r="BH116" s="157">
        <v>0</v>
      </c>
      <c r="BI116" s="157">
        <v>0</v>
      </c>
      <c r="BJ116" s="157">
        <v>1.0897127E-12</v>
      </c>
      <c r="BK116" s="157">
        <v>1.7194429000000001E-15</v>
      </c>
      <c r="BL116" s="157">
        <v>2.0822091000000001E-15</v>
      </c>
      <c r="BM116" s="157">
        <v>1.8007314000000001E-10</v>
      </c>
      <c r="BN116" s="157">
        <v>5.5958499999999999E-10</v>
      </c>
      <c r="BO116" s="157">
        <v>0</v>
      </c>
      <c r="BP116" s="157">
        <v>3.8953145999999997E-5</v>
      </c>
      <c r="BQ116" s="157">
        <v>8.5706535E-2</v>
      </c>
      <c r="BR116" s="157">
        <v>0</v>
      </c>
      <c r="BS116" s="157">
        <v>0</v>
      </c>
      <c r="BT116" s="157">
        <v>0</v>
      </c>
      <c r="BU116"/>
      <c r="BV116" s="155">
        <v>4.1516839000000002E-5</v>
      </c>
      <c r="BW116" s="155">
        <v>8.8241040999999998E-7</v>
      </c>
      <c r="BX116" s="155">
        <v>1.9336407999999999E-5</v>
      </c>
      <c r="BY116" s="155">
        <v>3.4715647000000001E-8</v>
      </c>
      <c r="BZ116" s="155">
        <v>1.5009866E-6</v>
      </c>
      <c r="CA116" s="155">
        <v>4.5077051E-8</v>
      </c>
      <c r="CB116" s="155">
        <v>0</v>
      </c>
      <c r="CC116" s="155">
        <v>6.8417262999999998E-8</v>
      </c>
      <c r="CD116" s="155">
        <v>1.5338367000000001E-7</v>
      </c>
      <c r="CE116" s="155">
        <v>1.282876E-6</v>
      </c>
      <c r="CF116" s="155">
        <v>0</v>
      </c>
      <c r="CG116" s="155">
        <v>0</v>
      </c>
      <c r="CH116" s="155">
        <v>1.6341756999999999E-7</v>
      </c>
      <c r="CI116" s="155">
        <v>1.0958985E-6</v>
      </c>
      <c r="CJ116" s="155">
        <v>1.6953247000000001E-5</v>
      </c>
      <c r="CK116" s="155">
        <v>3.8621110000000001E-13</v>
      </c>
      <c r="CL116" s="155">
        <v>0</v>
      </c>
      <c r="CM116"/>
      <c r="CN116" s="284">
        <v>1.3831886E-7</v>
      </c>
      <c r="CO116" s="284">
        <v>0.69311484999999995</v>
      </c>
      <c r="CP116" s="285">
        <v>1.3421511E-3</v>
      </c>
      <c r="CQ116" s="284">
        <v>6.1434800999999998E-4</v>
      </c>
      <c r="CR116" s="284">
        <v>4.9937999999999999E-10</v>
      </c>
      <c r="CS116" s="284">
        <v>5.8045947999999999E-8</v>
      </c>
      <c r="CT116" s="284">
        <v>5.7231697999999997E-5</v>
      </c>
      <c r="CU116" s="284">
        <v>2.2201054000000001E-3</v>
      </c>
      <c r="CV116" s="284">
        <v>0</v>
      </c>
      <c r="CW116" s="284">
        <v>1.5852414999999999E-5</v>
      </c>
      <c r="CX116"/>
      <c r="CY116" s="162" t="s">
        <v>368</v>
      </c>
      <c r="CZ116" s="271" t="s">
        <v>2164</v>
      </c>
      <c r="DA116"/>
      <c r="DB116"/>
      <c r="DC116"/>
      <c r="DD116"/>
      <c r="DE116"/>
      <c r="DF116"/>
      <c r="DG116"/>
      <c r="DH116"/>
      <c r="DI116"/>
      <c r="DJ116"/>
      <c r="DK116"/>
      <c r="DL116"/>
    </row>
    <row r="117" spans="1:116" ht="14.4">
      <c r="A117" t="s">
        <v>1596</v>
      </c>
      <c r="B117" s="188" t="s">
        <v>311</v>
      </c>
      <c r="C117" s="151" t="str">
        <f t="shared" si="15"/>
        <v>A.030.10.122</v>
      </c>
      <c r="D117" s="54" t="s">
        <v>1209</v>
      </c>
      <c r="E117" s="150" t="s">
        <v>352</v>
      </c>
      <c r="F117" s="153" t="str">
        <f t="shared" si="16"/>
        <v>Sodium Hydroxide - NaOH (European Chlor-Alkali Industry 2022)</v>
      </c>
      <c r="G117" s="154">
        <f t="shared" si="17"/>
        <v>0.65</v>
      </c>
      <c r="H117"/>
      <c r="I117"/>
      <c r="J117" s="227">
        <f t="shared" si="18"/>
        <v>0.14284185821453316</v>
      </c>
      <c r="K117"/>
      <c r="L117" s="280">
        <f t="shared" si="19"/>
        <v>1.2328728021482901E-2</v>
      </c>
      <c r="M117" s="280">
        <f t="shared" si="20"/>
        <v>3.3013130193050251E-2</v>
      </c>
      <c r="N117" s="281">
        <f t="shared" si="21"/>
        <v>0</v>
      </c>
      <c r="O117" s="280">
        <v>9.7500000000000003E-2</v>
      </c>
      <c r="P117" s="219">
        <v>2.365074E-2</v>
      </c>
      <c r="Q117" s="219">
        <v>9.3623900999999995E-3</v>
      </c>
      <c r="R117" s="219">
        <v>3.5165519999999999E-4</v>
      </c>
      <c r="S117" s="219">
        <v>1.1977068E-2</v>
      </c>
      <c r="T117" s="219">
        <v>0</v>
      </c>
      <c r="U117" s="286">
        <v>4.8214828999999999E-9</v>
      </c>
      <c r="V117" s="286">
        <v>9.3050255000000003E-11</v>
      </c>
      <c r="W117" s="219">
        <v>0</v>
      </c>
      <c r="X117" s="219">
        <v>0</v>
      </c>
      <c r="Y117" s="219">
        <v>0</v>
      </c>
      <c r="Z117" s="219">
        <v>0</v>
      </c>
      <c r="AA117" s="219">
        <v>0</v>
      </c>
      <c r="AB117" s="219">
        <v>0</v>
      </c>
      <c r="AC117"/>
      <c r="AD117" s="227">
        <f t="shared" si="22"/>
        <v>9.7500000000000003E-2</v>
      </c>
      <c r="AE117" s="227">
        <f t="shared" si="23"/>
        <v>4.5341858214533154E-2</v>
      </c>
      <c r="AF117" s="227">
        <f t="shared" si="24"/>
        <v>3.3013130193050251E-2</v>
      </c>
      <c r="AG117" s="227">
        <f t="shared" si="25"/>
        <v>3.3013130193050251E-2</v>
      </c>
      <c r="AH117" s="227">
        <f t="shared" si="26"/>
        <v>0</v>
      </c>
      <c r="AI117"/>
      <c r="AJ117">
        <v>0</v>
      </c>
      <c r="AK117" s="155">
        <v>0</v>
      </c>
      <c r="AL117" s="155">
        <v>0</v>
      </c>
      <c r="AM117" s="155">
        <v>0</v>
      </c>
      <c r="AN117" s="155">
        <v>0</v>
      </c>
      <c r="AO117" s="155">
        <v>0</v>
      </c>
      <c r="AP117" s="155">
        <v>0</v>
      </c>
      <c r="AQ117"/>
      <c r="AR117" s="156">
        <v>1.7854077999999999E-2</v>
      </c>
      <c r="AS117" s="156">
        <v>1.7225957E-2</v>
      </c>
      <c r="AT117" s="156">
        <v>6.2812117000000001E-4</v>
      </c>
      <c r="AU117" s="156">
        <v>0</v>
      </c>
      <c r="AV117" s="282">
        <f t="shared" si="27"/>
        <v>1.03273122E-6</v>
      </c>
      <c r="AW117" s="282">
        <f t="shared" si="28"/>
        <v>2.3229333249999998E-9</v>
      </c>
      <c r="AX117" s="283">
        <f t="shared" si="29"/>
        <v>0</v>
      </c>
      <c r="AY117" s="157">
        <v>6.032E-7</v>
      </c>
      <c r="AZ117" s="157">
        <v>1.8199999999999999E-9</v>
      </c>
      <c r="BA117" s="157">
        <v>4.9724999999999998E-14</v>
      </c>
      <c r="BB117" s="157">
        <v>0</v>
      </c>
      <c r="BC117" s="157">
        <v>0</v>
      </c>
      <c r="BD117" s="157">
        <v>1.1219999999999999E-11</v>
      </c>
      <c r="BE117" s="157">
        <v>4.2952E-7</v>
      </c>
      <c r="BF117" s="157">
        <v>2.5636000000000001E-12</v>
      </c>
      <c r="BG117" s="157">
        <v>5.0031999999999998E-10</v>
      </c>
      <c r="BH117" s="157">
        <v>0</v>
      </c>
      <c r="BI117" s="157">
        <v>0</v>
      </c>
      <c r="BJ117" s="157">
        <v>0</v>
      </c>
      <c r="BK117" s="157">
        <v>0</v>
      </c>
      <c r="BL117" s="157">
        <v>0</v>
      </c>
      <c r="BM117" s="157">
        <v>0</v>
      </c>
      <c r="BN117" s="157">
        <v>0</v>
      </c>
      <c r="BO117" s="157">
        <v>0</v>
      </c>
      <c r="BP117" s="157">
        <v>0</v>
      </c>
      <c r="BQ117" s="157">
        <v>0</v>
      </c>
      <c r="BR117" s="157">
        <v>0</v>
      </c>
      <c r="BS117" s="157">
        <v>0</v>
      </c>
      <c r="BT117" s="157">
        <v>0</v>
      </c>
      <c r="BU117"/>
      <c r="BV117" s="155">
        <v>3.5520060999999999E-5</v>
      </c>
      <c r="BW117" s="155">
        <v>3.4493573000000001E-6</v>
      </c>
      <c r="BX117" s="155">
        <v>1.8123724999999999E-5</v>
      </c>
      <c r="BY117" s="155">
        <v>1.0899608000000001E-14</v>
      </c>
      <c r="BZ117" s="155">
        <v>1.3655846999999999E-5</v>
      </c>
      <c r="CA117" s="155">
        <v>0</v>
      </c>
      <c r="CB117" s="155">
        <v>0</v>
      </c>
      <c r="CC117" s="155">
        <v>0</v>
      </c>
      <c r="CD117" s="155">
        <v>0</v>
      </c>
      <c r="CE117" s="155">
        <v>3.1904033000000001E-12</v>
      </c>
      <c r="CF117" s="155">
        <v>0</v>
      </c>
      <c r="CG117" s="155">
        <v>0</v>
      </c>
      <c r="CH117" s="155">
        <v>0</v>
      </c>
      <c r="CI117" s="155">
        <v>2.9112948000000001E-7</v>
      </c>
      <c r="CJ117" s="155">
        <v>0</v>
      </c>
      <c r="CK117" s="155">
        <v>0</v>
      </c>
      <c r="CL117" s="155">
        <v>0</v>
      </c>
      <c r="CM117"/>
      <c r="CN117" s="284">
        <v>0</v>
      </c>
      <c r="CO117" s="284">
        <v>0.65</v>
      </c>
      <c r="CP117" s="285">
        <v>3.0583101999999998E-4</v>
      </c>
      <c r="CQ117" s="284">
        <v>2.3600000000000001E-3</v>
      </c>
      <c r="CR117" s="284">
        <v>0</v>
      </c>
      <c r="CS117" s="284">
        <v>0</v>
      </c>
      <c r="CT117" s="284">
        <v>1.4422219999999999E-4</v>
      </c>
      <c r="CU117" s="284">
        <v>0</v>
      </c>
      <c r="CV117" s="284">
        <v>0</v>
      </c>
      <c r="CW117" s="284">
        <v>0</v>
      </c>
      <c r="CX117"/>
      <c r="CY117" s="162" t="s">
        <v>368</v>
      </c>
      <c r="CZ117" s="271" t="s">
        <v>2164</v>
      </c>
      <c r="DA117"/>
      <c r="DB117" s="54"/>
      <c r="DC117"/>
      <c r="DD117"/>
      <c r="DE117"/>
      <c r="DF117"/>
      <c r="DG117"/>
      <c r="DH117"/>
      <c r="DI117"/>
      <c r="DJ117"/>
      <c r="DK117"/>
      <c r="DL117"/>
    </row>
    <row r="118" spans="1:116" ht="14.4">
      <c r="A118" t="s">
        <v>1597</v>
      </c>
      <c r="B118" s="188" t="s">
        <v>311</v>
      </c>
      <c r="C118" s="151" t="str">
        <f t="shared" si="15"/>
        <v>A.030.10.123</v>
      </c>
      <c r="D118" s="54" t="s">
        <v>1209</v>
      </c>
      <c r="E118" s="150" t="s">
        <v>352</v>
      </c>
      <c r="F118" s="153" t="str">
        <f t="shared" si="16"/>
        <v>Sodium Hydroxide - NaOH (Plasticseurope 2013)</v>
      </c>
      <c r="G118" s="154">
        <f t="shared" si="17"/>
        <v>0.8600000000000001</v>
      </c>
      <c r="H118"/>
      <c r="I118"/>
      <c r="J118" s="227">
        <f t="shared" si="18"/>
        <v>0.17479006046360779</v>
      </c>
      <c r="K118"/>
      <c r="L118" s="280">
        <f t="shared" si="19"/>
        <v>1.7010191344665998E-2</v>
      </c>
      <c r="M118" s="280">
        <f t="shared" si="20"/>
        <v>2.8779869118941783E-2</v>
      </c>
      <c r="N118" s="281">
        <f t="shared" si="21"/>
        <v>0</v>
      </c>
      <c r="O118" s="280">
        <v>0.129</v>
      </c>
      <c r="P118" s="286">
        <v>2.705805E-2</v>
      </c>
      <c r="Q118" s="219">
        <v>1.7218189E-3</v>
      </c>
      <c r="R118" s="219">
        <v>8.27424E-4</v>
      </c>
      <c r="S118" s="219">
        <v>1.6182756E-2</v>
      </c>
      <c r="T118" s="219">
        <v>0</v>
      </c>
      <c r="U118" s="286">
        <v>1.1344665999999999E-8</v>
      </c>
      <c r="V118" s="286">
        <v>2.1894177999999999E-10</v>
      </c>
      <c r="W118" s="219">
        <v>0</v>
      </c>
      <c r="X118" s="219">
        <v>0</v>
      </c>
      <c r="Y118" s="219">
        <v>0</v>
      </c>
      <c r="Z118" s="219">
        <v>0</v>
      </c>
      <c r="AA118" s="219">
        <v>0</v>
      </c>
      <c r="AB118" s="219">
        <v>0</v>
      </c>
      <c r="AC118"/>
      <c r="AD118" s="227">
        <f t="shared" si="22"/>
        <v>0.129</v>
      </c>
      <c r="AE118" s="227">
        <f t="shared" si="23"/>
        <v>4.5790060463607785E-2</v>
      </c>
      <c r="AF118" s="227">
        <f t="shared" si="24"/>
        <v>2.8779869118941783E-2</v>
      </c>
      <c r="AG118" s="227">
        <f t="shared" si="25"/>
        <v>2.8779869118941783E-2</v>
      </c>
      <c r="AH118" s="227">
        <f t="shared" si="26"/>
        <v>0</v>
      </c>
      <c r="AI118"/>
      <c r="AJ118">
        <v>0</v>
      </c>
      <c r="AK118" s="155">
        <v>0</v>
      </c>
      <c r="AL118" s="155">
        <v>0</v>
      </c>
      <c r="AM118" s="155">
        <v>0</v>
      </c>
      <c r="AN118" s="155">
        <v>0</v>
      </c>
      <c r="AO118" s="155">
        <v>0</v>
      </c>
      <c r="AP118" s="155">
        <v>0</v>
      </c>
      <c r="AQ118"/>
      <c r="AR118" s="156">
        <v>2.2316516000000002E-2</v>
      </c>
      <c r="AS118" s="156">
        <v>2.1508967E-2</v>
      </c>
      <c r="AT118" s="156">
        <v>8.0754899999999996E-4</v>
      </c>
      <c r="AU118" s="156">
        <v>0</v>
      </c>
      <c r="AV118" s="282">
        <f t="shared" si="27"/>
        <v>1.2895064E-6</v>
      </c>
      <c r="AW118" s="282">
        <f t="shared" si="28"/>
        <v>2.9864977900000003E-9</v>
      </c>
      <c r="AX118" s="283">
        <f t="shared" si="29"/>
        <v>0</v>
      </c>
      <c r="AY118" s="157">
        <v>7.9808000000000001E-7</v>
      </c>
      <c r="AZ118" s="157">
        <v>2.408E-9</v>
      </c>
      <c r="BA118" s="157">
        <v>6.5790000000000003E-14</v>
      </c>
      <c r="BB118" s="157">
        <v>0</v>
      </c>
      <c r="BC118" s="157">
        <v>0</v>
      </c>
      <c r="BD118" s="157">
        <v>2.6400000000000001E-11</v>
      </c>
      <c r="BE118" s="157">
        <v>4.9139999999999997E-7</v>
      </c>
      <c r="BF118" s="157">
        <v>6.0320000000000001E-12</v>
      </c>
      <c r="BG118" s="157">
        <v>5.7240000000000001E-10</v>
      </c>
      <c r="BH118" s="157">
        <v>0</v>
      </c>
      <c r="BI118" s="157">
        <v>0</v>
      </c>
      <c r="BJ118" s="157">
        <v>0</v>
      </c>
      <c r="BK118" s="157">
        <v>0</v>
      </c>
      <c r="BL118" s="157">
        <v>0</v>
      </c>
      <c r="BM118" s="157">
        <v>0</v>
      </c>
      <c r="BN118" s="157">
        <v>0</v>
      </c>
      <c r="BO118" s="157">
        <v>0</v>
      </c>
      <c r="BP118" s="157">
        <v>0</v>
      </c>
      <c r="BQ118" s="157">
        <v>0</v>
      </c>
      <c r="BR118" s="157">
        <v>0</v>
      </c>
      <c r="BS118" s="157">
        <v>0</v>
      </c>
      <c r="BT118" s="157">
        <v>0</v>
      </c>
      <c r="BU118"/>
      <c r="BV118" s="155">
        <v>4.6202370999999997E-5</v>
      </c>
      <c r="BW118" s="155">
        <v>3.9462985999999998E-6</v>
      </c>
      <c r="BX118" s="155">
        <v>2.3979082E-5</v>
      </c>
      <c r="BY118" s="155">
        <v>2.5646136000000001E-14</v>
      </c>
      <c r="BZ118" s="155">
        <v>1.7862650000000001E-5</v>
      </c>
      <c r="CA118" s="155">
        <v>0</v>
      </c>
      <c r="CB118" s="155">
        <v>0</v>
      </c>
      <c r="CC118" s="155">
        <v>0</v>
      </c>
      <c r="CD118" s="155">
        <v>0</v>
      </c>
      <c r="CE118" s="155">
        <v>7.5068312999999998E-12</v>
      </c>
      <c r="CF118" s="155">
        <v>0</v>
      </c>
      <c r="CG118" s="155">
        <v>0</v>
      </c>
      <c r="CH118" s="155">
        <v>0</v>
      </c>
      <c r="CI118" s="155">
        <v>4.1433329E-7</v>
      </c>
      <c r="CJ118" s="155">
        <v>0</v>
      </c>
      <c r="CK118" s="155">
        <v>0</v>
      </c>
      <c r="CL118" s="155">
        <v>0</v>
      </c>
      <c r="CM118"/>
      <c r="CN118" s="284">
        <v>0</v>
      </c>
      <c r="CO118" s="284">
        <v>0.86</v>
      </c>
      <c r="CP118" s="285">
        <v>7.1960239999999999E-4</v>
      </c>
      <c r="CQ118" s="284">
        <v>2.7000000000000001E-3</v>
      </c>
      <c r="CR118" s="284">
        <v>0</v>
      </c>
      <c r="CS118" s="284">
        <v>0</v>
      </c>
      <c r="CT118" s="284">
        <v>1.6499997000000001E-4</v>
      </c>
      <c r="CU118" s="284">
        <v>0</v>
      </c>
      <c r="CV118" s="284">
        <v>0</v>
      </c>
      <c r="CW118" s="284">
        <v>0</v>
      </c>
      <c r="CX118"/>
      <c r="CY118" s="162" t="s">
        <v>368</v>
      </c>
      <c r="CZ118" s="271" t="s">
        <v>2164</v>
      </c>
      <c r="DA118"/>
      <c r="DB118"/>
      <c r="DC118"/>
      <c r="DD118"/>
      <c r="DE118"/>
      <c r="DF118"/>
      <c r="DG118"/>
      <c r="DH118"/>
      <c r="DI118"/>
      <c r="DJ118"/>
      <c r="DK118"/>
      <c r="DL118"/>
    </row>
    <row r="119" spans="1:116" ht="14.4">
      <c r="A119" t="s">
        <v>1598</v>
      </c>
      <c r="B119" s="188" t="s">
        <v>311</v>
      </c>
      <c r="C119" s="151" t="str">
        <f t="shared" si="15"/>
        <v>A.030.10.124</v>
      </c>
      <c r="D119" s="54" t="s">
        <v>1209</v>
      </c>
      <c r="E119" s="150" t="s">
        <v>352</v>
      </c>
      <c r="F119" s="153" t="str">
        <f t="shared" si="16"/>
        <v>Sodium Hydroxide - NaOH (average of USLCI - Plasticseurope - EU Chlor-Alkali ind.)</v>
      </c>
      <c r="G119" s="154">
        <f t="shared" si="17"/>
        <v>0.72715246666666666</v>
      </c>
      <c r="H119"/>
      <c r="I119"/>
      <c r="J119" s="227">
        <f t="shared" si="18"/>
        <v>0.1516702274966</v>
      </c>
      <c r="K119"/>
      <c r="L119" s="280">
        <f t="shared" si="19"/>
        <v>1.2425632991000002E-2</v>
      </c>
      <c r="M119" s="280">
        <f t="shared" si="20"/>
        <v>2.4245683515599997E-2</v>
      </c>
      <c r="N119" s="281">
        <f t="shared" si="21"/>
        <v>5.92604099E-3</v>
      </c>
      <c r="O119" s="280">
        <v>0.10907287</v>
      </c>
      <c r="P119" s="219">
        <v>1.8587559E-2</v>
      </c>
      <c r="Q119" s="219">
        <v>5.5627708999999997E-3</v>
      </c>
      <c r="R119" s="219">
        <v>2.1891882E-3</v>
      </c>
      <c r="S119" s="219">
        <v>9.5899932000000007E-3</v>
      </c>
      <c r="T119" s="286">
        <v>1.4926980999999999E-5</v>
      </c>
      <c r="U119" s="219">
        <v>6.3152461000000001E-4</v>
      </c>
      <c r="V119" s="286">
        <v>9.0056456999999996E-5</v>
      </c>
      <c r="W119" s="219">
        <v>1.2512088999999999E-4</v>
      </c>
      <c r="X119" s="219">
        <v>0</v>
      </c>
      <c r="Y119" s="219">
        <v>5.8009200999999998E-3</v>
      </c>
      <c r="Z119" s="286">
        <v>5.2971585999999996E-6</v>
      </c>
      <c r="AA119" s="219">
        <v>0</v>
      </c>
      <c r="AB119" s="219">
        <v>0</v>
      </c>
      <c r="AC119"/>
      <c r="AD119" s="227">
        <f t="shared" si="22"/>
        <v>0.10907287</v>
      </c>
      <c r="AE119" s="227">
        <f t="shared" si="23"/>
        <v>3.6666019348000005E-2</v>
      </c>
      <c r="AF119" s="227">
        <f t="shared" si="24"/>
        <v>2.4240386356999998E-2</v>
      </c>
      <c r="AG119" s="227">
        <f t="shared" si="25"/>
        <v>2.4245683515599997E-2</v>
      </c>
      <c r="AH119" s="227">
        <f t="shared" si="26"/>
        <v>5.92604099E-3</v>
      </c>
      <c r="AI119"/>
      <c r="AJ119">
        <v>5.1442237000000004</v>
      </c>
      <c r="AK119" s="155">
        <v>3.9141705999999998</v>
      </c>
      <c r="AL119" s="155">
        <v>0.68650688999999998</v>
      </c>
      <c r="AM119" s="155">
        <v>0</v>
      </c>
      <c r="AN119" s="155">
        <v>0.12737765000000001</v>
      </c>
      <c r="AO119" s="155">
        <v>0.27889945999999999</v>
      </c>
      <c r="AP119" s="155">
        <v>0.13726911</v>
      </c>
      <c r="AQ119"/>
      <c r="AR119" s="156">
        <v>1.7848072E-2</v>
      </c>
      <c r="AS119" s="156">
        <v>1.698411E-2</v>
      </c>
      <c r="AT119" s="156">
        <v>6.6192788000000004E-4</v>
      </c>
      <c r="AU119" s="156">
        <v>2.0203351999999999E-4</v>
      </c>
      <c r="AV119" s="282">
        <f t="shared" si="27"/>
        <v>1.0182320310529998E-6</v>
      </c>
      <c r="AW119" s="282">
        <f t="shared" si="28"/>
        <v>2.44795812411517E-9</v>
      </c>
      <c r="AX119" s="283">
        <f t="shared" si="29"/>
        <v>2.8296011537999998E-2</v>
      </c>
      <c r="AY119" s="157">
        <v>6.7487374999999995E-7</v>
      </c>
      <c r="AZ119" s="157">
        <v>2.0362607E-9</v>
      </c>
      <c r="BA119" s="157">
        <v>5.5633369999999998E-14</v>
      </c>
      <c r="BB119" s="157">
        <v>2.9493464000000003E-11</v>
      </c>
      <c r="BC119" s="157">
        <v>0</v>
      </c>
      <c r="BD119" s="157">
        <v>7.9460402000000002E-11</v>
      </c>
      <c r="BE119" s="157">
        <v>3.4300523999999999E-7</v>
      </c>
      <c r="BF119" s="157">
        <v>1.6143491000000001E-11</v>
      </c>
      <c r="BG119" s="157">
        <v>3.9513744000000001E-10</v>
      </c>
      <c r="BH119" s="157">
        <v>0</v>
      </c>
      <c r="BI119" s="157">
        <v>0</v>
      </c>
      <c r="BJ119" s="157">
        <v>3.5960519999999998E-13</v>
      </c>
      <c r="BK119" s="157">
        <v>5.6741616999999996E-16</v>
      </c>
      <c r="BL119" s="157">
        <v>6.8712899999999997E-16</v>
      </c>
      <c r="BM119" s="157">
        <v>5.9424137000000004E-11</v>
      </c>
      <c r="BN119" s="157">
        <v>1.8466305E-10</v>
      </c>
      <c r="BO119" s="157">
        <v>0</v>
      </c>
      <c r="BP119" s="157">
        <v>1.2854537999999999E-5</v>
      </c>
      <c r="BQ119" s="157">
        <v>2.8283157E-2</v>
      </c>
      <c r="BR119" s="157">
        <v>0</v>
      </c>
      <c r="BS119" s="157">
        <v>0</v>
      </c>
      <c r="BT119" s="157">
        <v>0</v>
      </c>
      <c r="BU119"/>
      <c r="BV119" s="155">
        <v>4.0668959000000001E-5</v>
      </c>
      <c r="BW119" s="155">
        <v>2.7317619000000001E-6</v>
      </c>
      <c r="BX119" s="155">
        <v>2.0274941E-5</v>
      </c>
      <c r="BY119" s="155">
        <v>1.1456175E-8</v>
      </c>
      <c r="BZ119" s="155">
        <v>1.0896429000000001E-5</v>
      </c>
      <c r="CA119" s="155">
        <v>1.4875427E-8</v>
      </c>
      <c r="CB119" s="155">
        <v>0</v>
      </c>
      <c r="CC119" s="155">
        <v>2.2577697000000001E-8</v>
      </c>
      <c r="CD119" s="155">
        <v>5.0616611999999998E-8</v>
      </c>
      <c r="CE119" s="155">
        <v>4.2335260999999998E-7</v>
      </c>
      <c r="CF119" s="155">
        <v>0</v>
      </c>
      <c r="CG119" s="155">
        <v>0</v>
      </c>
      <c r="CH119" s="155">
        <v>5.3927798E-8</v>
      </c>
      <c r="CI119" s="155">
        <v>5.9444920999999997E-7</v>
      </c>
      <c r="CJ119" s="155">
        <v>5.5945716000000001E-6</v>
      </c>
      <c r="CK119" s="155">
        <v>1.2744965999999999E-13</v>
      </c>
      <c r="CL119" s="155">
        <v>0</v>
      </c>
      <c r="CM119"/>
      <c r="CN119" s="284">
        <v>4.5645224000000001E-8</v>
      </c>
      <c r="CO119" s="284">
        <v>0.72702789999999995</v>
      </c>
      <c r="CP119" s="285">
        <v>7.8130289000000002E-4</v>
      </c>
      <c r="CQ119" s="284">
        <v>1.8725348E-3</v>
      </c>
      <c r="CR119" s="284">
        <v>1.647954E-10</v>
      </c>
      <c r="CS119" s="284">
        <v>1.9155163000000001E-8</v>
      </c>
      <c r="CT119" s="284">
        <v>1.2092977999999999E-4</v>
      </c>
      <c r="CU119" s="284">
        <v>7.3263476999999998E-4</v>
      </c>
      <c r="CV119" s="284">
        <v>0</v>
      </c>
      <c r="CW119" s="284">
        <v>5.2312970000000003E-6</v>
      </c>
      <c r="CX119"/>
      <c r="CY119" s="162" t="s">
        <v>368</v>
      </c>
      <c r="CZ119" s="271" t="s">
        <v>2164</v>
      </c>
      <c r="DA119"/>
      <c r="DB119"/>
      <c r="DC119"/>
      <c r="DD119"/>
      <c r="DE119"/>
      <c r="DF119"/>
      <c r="DG119"/>
      <c r="DH119"/>
      <c r="DI119"/>
      <c r="DJ119"/>
      <c r="DK119"/>
      <c r="DL119"/>
    </row>
    <row r="120" spans="1:116" ht="14.4">
      <c r="A120" t="s">
        <v>1599</v>
      </c>
      <c r="B120" s="188" t="s">
        <v>311</v>
      </c>
      <c r="C120" s="151" t="str">
        <f t="shared" si="15"/>
        <v>A.030.10.125</v>
      </c>
      <c r="D120" s="54" t="s">
        <v>1209</v>
      </c>
      <c r="E120" s="150" t="s">
        <v>352</v>
      </c>
      <c r="F120" s="153" t="str">
        <f t="shared" si="16"/>
        <v>Sodium Hypochlorite - NaOCl (European Chlor-Alkali Industry 2022)</v>
      </c>
      <c r="G120" s="154">
        <f t="shared" si="17"/>
        <v>0.63</v>
      </c>
      <c r="H120"/>
      <c r="I120"/>
      <c r="J120" s="227">
        <f t="shared" si="18"/>
        <v>0.14228828564907423</v>
      </c>
      <c r="K120"/>
      <c r="L120" s="280">
        <f t="shared" si="19"/>
        <v>1.4098547323182701E-2</v>
      </c>
      <c r="M120" s="280">
        <f t="shared" si="20"/>
        <v>3.3689738325891519E-2</v>
      </c>
      <c r="N120" s="281">
        <f t="shared" si="21"/>
        <v>0</v>
      </c>
      <c r="O120" s="280">
        <v>9.4500000000000001E-2</v>
      </c>
      <c r="P120" s="219">
        <v>2.9062350000000001E-2</v>
      </c>
      <c r="Q120" s="219">
        <v>4.6273881999999997E-3</v>
      </c>
      <c r="R120" s="219">
        <v>4.757688E-4</v>
      </c>
      <c r="S120" s="219">
        <v>1.3622772E-2</v>
      </c>
      <c r="T120" s="219">
        <v>0</v>
      </c>
      <c r="U120" s="286">
        <v>6.5231827000000002E-9</v>
      </c>
      <c r="V120" s="286">
        <v>1.2589151999999999E-10</v>
      </c>
      <c r="W120" s="219">
        <v>0</v>
      </c>
      <c r="X120" s="219">
        <v>0</v>
      </c>
      <c r="Y120" s="219">
        <v>0</v>
      </c>
      <c r="Z120" s="219">
        <v>0</v>
      </c>
      <c r="AA120" s="219">
        <v>0</v>
      </c>
      <c r="AB120" s="219">
        <v>0</v>
      </c>
      <c r="AC120"/>
      <c r="AD120" s="227">
        <f t="shared" si="22"/>
        <v>9.4500000000000001E-2</v>
      </c>
      <c r="AE120" s="227">
        <f t="shared" si="23"/>
        <v>4.7788285649074218E-2</v>
      </c>
      <c r="AF120" s="227">
        <f t="shared" si="24"/>
        <v>3.3689738325891519E-2</v>
      </c>
      <c r="AG120" s="227">
        <f t="shared" si="25"/>
        <v>3.3689738325891519E-2</v>
      </c>
      <c r="AH120" s="227">
        <f t="shared" si="26"/>
        <v>0</v>
      </c>
      <c r="AI120"/>
      <c r="AJ120">
        <v>0</v>
      </c>
      <c r="AK120" s="155">
        <v>0</v>
      </c>
      <c r="AL120" s="155">
        <v>0</v>
      </c>
      <c r="AM120" s="155">
        <v>0</v>
      </c>
      <c r="AN120" s="155">
        <v>0</v>
      </c>
      <c r="AO120" s="155">
        <v>0</v>
      </c>
      <c r="AP120" s="155">
        <v>0</v>
      </c>
      <c r="AQ120"/>
      <c r="AR120" s="156">
        <v>1.9199931E-2</v>
      </c>
      <c r="AS120" s="156">
        <v>1.8555751999999998E-2</v>
      </c>
      <c r="AT120" s="156">
        <v>6.4417841000000001E-4</v>
      </c>
      <c r="AU120" s="156">
        <v>0</v>
      </c>
      <c r="AV120" s="282">
        <f t="shared" si="27"/>
        <v>1.11245518E-6</v>
      </c>
      <c r="AW120" s="282">
        <f t="shared" si="28"/>
        <v>2.3823165949999999E-9</v>
      </c>
      <c r="AX120" s="283">
        <f t="shared" si="29"/>
        <v>0</v>
      </c>
      <c r="AY120" s="157">
        <v>5.8464000000000003E-7</v>
      </c>
      <c r="AZ120" s="157">
        <v>1.7639999999999999E-9</v>
      </c>
      <c r="BA120" s="157">
        <v>4.8195000000000003E-14</v>
      </c>
      <c r="BB120" s="157">
        <v>0</v>
      </c>
      <c r="BC120" s="157">
        <v>0</v>
      </c>
      <c r="BD120" s="157">
        <v>1.518E-11</v>
      </c>
      <c r="BE120" s="157">
        <v>5.2779999999999995E-7</v>
      </c>
      <c r="BF120" s="157">
        <v>3.4684E-12</v>
      </c>
      <c r="BG120" s="157">
        <v>6.1479999999999999E-10</v>
      </c>
      <c r="BH120" s="157">
        <v>0</v>
      </c>
      <c r="BI120" s="157">
        <v>0</v>
      </c>
      <c r="BJ120" s="157">
        <v>0</v>
      </c>
      <c r="BK120" s="157">
        <v>0</v>
      </c>
      <c r="BL120" s="157">
        <v>0</v>
      </c>
      <c r="BM120" s="157">
        <v>0</v>
      </c>
      <c r="BN120" s="157">
        <v>0</v>
      </c>
      <c r="BO120" s="157">
        <v>0</v>
      </c>
      <c r="BP120" s="157">
        <v>0</v>
      </c>
      <c r="BQ120" s="157">
        <v>0</v>
      </c>
      <c r="BR120" s="157">
        <v>0</v>
      </c>
      <c r="BS120" s="157">
        <v>0</v>
      </c>
      <c r="BT120" s="157">
        <v>0</v>
      </c>
      <c r="BU120"/>
      <c r="BV120" s="155">
        <v>3.7962729000000001E-5</v>
      </c>
      <c r="BW120" s="155">
        <v>4.2386170000000002E-6</v>
      </c>
      <c r="BX120" s="155">
        <v>1.7566072000000001E-5</v>
      </c>
      <c r="BY120" s="155">
        <v>1.4746528000000001E-14</v>
      </c>
      <c r="BZ120" s="155">
        <v>1.5791947999999998E-5</v>
      </c>
      <c r="CA120" s="155">
        <v>0</v>
      </c>
      <c r="CB120" s="155">
        <v>0</v>
      </c>
      <c r="CC120" s="155">
        <v>0</v>
      </c>
      <c r="CD120" s="155">
        <v>0</v>
      </c>
      <c r="CE120" s="155">
        <v>4.3164279999999997E-12</v>
      </c>
      <c r="CF120" s="155">
        <v>0</v>
      </c>
      <c r="CG120" s="155">
        <v>0</v>
      </c>
      <c r="CH120" s="155">
        <v>0</v>
      </c>
      <c r="CI120" s="155">
        <v>3.6608779999999998E-7</v>
      </c>
      <c r="CJ120" s="155">
        <v>0</v>
      </c>
      <c r="CK120" s="155">
        <v>0</v>
      </c>
      <c r="CL120" s="155">
        <v>0</v>
      </c>
      <c r="CM120"/>
      <c r="CN120" s="284">
        <v>0</v>
      </c>
      <c r="CO120" s="284">
        <v>0.63</v>
      </c>
      <c r="CP120" s="285">
        <v>4.1377138000000001E-4</v>
      </c>
      <c r="CQ120" s="284">
        <v>2.8999999999999998E-3</v>
      </c>
      <c r="CR120" s="284">
        <v>0</v>
      </c>
      <c r="CS120" s="284">
        <v>0</v>
      </c>
      <c r="CT120" s="284">
        <v>1.7722218999999999E-4</v>
      </c>
      <c r="CU120" s="284">
        <v>0</v>
      </c>
      <c r="CV120" s="284">
        <v>0</v>
      </c>
      <c r="CW120" s="284">
        <v>0</v>
      </c>
      <c r="CX120"/>
      <c r="CY120" s="162" t="s">
        <v>376</v>
      </c>
      <c r="CZ120" s="271" t="s">
        <v>2165</v>
      </c>
      <c r="DA120"/>
      <c r="DB120"/>
      <c r="DC120"/>
      <c r="DD120"/>
      <c r="DE120"/>
      <c r="DF120"/>
      <c r="DG120"/>
      <c r="DH120"/>
      <c r="DI120"/>
      <c r="DJ120"/>
      <c r="DK120"/>
      <c r="DL120"/>
    </row>
    <row r="121" spans="1:116" ht="14.4">
      <c r="A121" t="s">
        <v>1600</v>
      </c>
      <c r="B121" s="188" t="s">
        <v>311</v>
      </c>
      <c r="C121" s="151" t="str">
        <f t="shared" si="15"/>
        <v>A.030.10.126</v>
      </c>
      <c r="D121" s="54" t="s">
        <v>1209</v>
      </c>
      <c r="E121" s="150" t="s">
        <v>352</v>
      </c>
      <c r="F121" s="153" t="str">
        <f t="shared" si="16"/>
        <v>Sodium Hypochlorite - NaOCl (Plasticseurope 2013)</v>
      </c>
      <c r="G121" s="154">
        <f t="shared" si="17"/>
        <v>0.93000000000000016</v>
      </c>
      <c r="H121"/>
      <c r="I121"/>
      <c r="J121" s="227">
        <f t="shared" si="18"/>
        <v>0.19415107675450924</v>
      </c>
      <c r="K121"/>
      <c r="L121" s="280">
        <f t="shared" si="19"/>
        <v>2.1422738180831999E-2</v>
      </c>
      <c r="M121" s="280">
        <f t="shared" si="20"/>
        <v>3.322833857367722E-2</v>
      </c>
      <c r="N121" s="281">
        <f t="shared" si="21"/>
        <v>0</v>
      </c>
      <c r="O121" s="280">
        <v>0.13950000000000001</v>
      </c>
      <c r="P121" s="286">
        <v>3.1667939999999999E-2</v>
      </c>
      <c r="Q121" s="219">
        <v>1.5603983000000001E-3</v>
      </c>
      <c r="R121" s="219">
        <v>1.0342800000000001E-3</v>
      </c>
      <c r="S121" s="219">
        <v>2.0388443999999999E-2</v>
      </c>
      <c r="T121" s="219">
        <v>0</v>
      </c>
      <c r="U121" s="286">
        <v>1.4180832000000001E-8</v>
      </c>
      <c r="V121" s="286">
        <v>2.7367722E-10</v>
      </c>
      <c r="W121" s="219">
        <v>0</v>
      </c>
      <c r="X121" s="219">
        <v>0</v>
      </c>
      <c r="Y121" s="219">
        <v>0</v>
      </c>
      <c r="Z121" s="219">
        <v>0</v>
      </c>
      <c r="AA121" s="219">
        <v>0</v>
      </c>
      <c r="AB121" s="219">
        <v>0</v>
      </c>
      <c r="AC121"/>
      <c r="AD121" s="227">
        <f t="shared" si="22"/>
        <v>0.13950000000000001</v>
      </c>
      <c r="AE121" s="227">
        <f t="shared" si="23"/>
        <v>5.4651076754509219E-2</v>
      </c>
      <c r="AF121" s="227">
        <f t="shared" si="24"/>
        <v>3.322833857367722E-2</v>
      </c>
      <c r="AG121" s="227">
        <f t="shared" si="25"/>
        <v>3.322833857367722E-2</v>
      </c>
      <c r="AH121" s="227">
        <f t="shared" si="26"/>
        <v>0</v>
      </c>
      <c r="AI121"/>
      <c r="AJ121">
        <v>0</v>
      </c>
      <c r="AK121" s="155">
        <v>0</v>
      </c>
      <c r="AL121" s="155">
        <v>0</v>
      </c>
      <c r="AM121" s="155">
        <v>0</v>
      </c>
      <c r="AN121" s="155">
        <v>0</v>
      </c>
      <c r="AO121" s="155">
        <v>0</v>
      </c>
      <c r="AP121" s="155">
        <v>0</v>
      </c>
      <c r="AQ121"/>
      <c r="AR121" s="156">
        <v>2.4876385000000001E-2</v>
      </c>
      <c r="AS121" s="156">
        <v>2.3989059E-2</v>
      </c>
      <c r="AT121" s="156">
        <v>8.8732602000000005E-4</v>
      </c>
      <c r="AU121" s="156">
        <v>0</v>
      </c>
      <c r="AV121" s="282">
        <f t="shared" si="27"/>
        <v>1.4381930000000001E-6</v>
      </c>
      <c r="AW121" s="282">
        <f t="shared" si="28"/>
        <v>3.2815311450000004E-9</v>
      </c>
      <c r="AX121" s="283">
        <f t="shared" si="29"/>
        <v>0</v>
      </c>
      <c r="AY121" s="157">
        <v>8.6303999999999998E-7</v>
      </c>
      <c r="AZ121" s="157">
        <v>2.6040000000000001E-9</v>
      </c>
      <c r="BA121" s="157">
        <v>7.1144999999999996E-14</v>
      </c>
      <c r="BB121" s="157">
        <v>0</v>
      </c>
      <c r="BC121" s="157">
        <v>0</v>
      </c>
      <c r="BD121" s="157">
        <v>3.3000000000000002E-11</v>
      </c>
      <c r="BE121" s="157">
        <v>5.7512000000000003E-7</v>
      </c>
      <c r="BF121" s="157">
        <v>7.5400000000000006E-12</v>
      </c>
      <c r="BG121" s="157">
        <v>6.6992E-10</v>
      </c>
      <c r="BH121" s="157">
        <v>0</v>
      </c>
      <c r="BI121" s="157">
        <v>0</v>
      </c>
      <c r="BJ121" s="157">
        <v>0</v>
      </c>
      <c r="BK121" s="157">
        <v>0</v>
      </c>
      <c r="BL121" s="157">
        <v>0</v>
      </c>
      <c r="BM121" s="157">
        <v>0</v>
      </c>
      <c r="BN121" s="157">
        <v>0</v>
      </c>
      <c r="BO121" s="157">
        <v>0</v>
      </c>
      <c r="BP121" s="157">
        <v>0</v>
      </c>
      <c r="BQ121" s="157">
        <v>0</v>
      </c>
      <c r="BR121" s="157">
        <v>0</v>
      </c>
      <c r="BS121" s="157">
        <v>0</v>
      </c>
      <c r="BT121" s="157">
        <v>0</v>
      </c>
      <c r="BU121"/>
      <c r="BV121" s="155">
        <v>5.3260955000000001E-5</v>
      </c>
      <c r="BW121" s="155">
        <v>4.6186309E-6</v>
      </c>
      <c r="BX121" s="155">
        <v>2.5930867999999998E-5</v>
      </c>
      <c r="BY121" s="155">
        <v>3.2057670000000001E-14</v>
      </c>
      <c r="BZ121" s="155">
        <v>2.2213928000000001E-5</v>
      </c>
      <c r="CA121" s="155">
        <v>0</v>
      </c>
      <c r="CB121" s="155">
        <v>0</v>
      </c>
      <c r="CC121" s="155">
        <v>0</v>
      </c>
      <c r="CD121" s="155">
        <v>0</v>
      </c>
      <c r="CE121" s="155">
        <v>9.3835391000000001E-12</v>
      </c>
      <c r="CF121" s="155">
        <v>0</v>
      </c>
      <c r="CG121" s="155">
        <v>0</v>
      </c>
      <c r="CH121" s="155">
        <v>0</v>
      </c>
      <c r="CI121" s="155">
        <v>4.9751816000000002E-7</v>
      </c>
      <c r="CJ121" s="155">
        <v>0</v>
      </c>
      <c r="CK121" s="155">
        <v>0</v>
      </c>
      <c r="CL121" s="155">
        <v>0</v>
      </c>
      <c r="CM121"/>
      <c r="CN121" s="284">
        <v>0</v>
      </c>
      <c r="CO121" s="284">
        <v>0.93</v>
      </c>
      <c r="CP121" s="285">
        <v>8.9950299999999996E-4</v>
      </c>
      <c r="CQ121" s="284">
        <v>3.16E-3</v>
      </c>
      <c r="CR121" s="284">
        <v>0</v>
      </c>
      <c r="CS121" s="284">
        <v>0</v>
      </c>
      <c r="CT121" s="284">
        <v>1.9311107999999999E-4</v>
      </c>
      <c r="CU121" s="284">
        <v>0</v>
      </c>
      <c r="CV121" s="284">
        <v>0</v>
      </c>
      <c r="CW121" s="284">
        <v>0</v>
      </c>
      <c r="CX121"/>
      <c r="CY121" s="162" t="s">
        <v>376</v>
      </c>
      <c r="CZ121" s="271" t="s">
        <v>2166</v>
      </c>
      <c r="DA121"/>
      <c r="DB121"/>
      <c r="DC121"/>
      <c r="DD121"/>
      <c r="DE121"/>
      <c r="DF121"/>
      <c r="DG121"/>
      <c r="DH121"/>
      <c r="DI121"/>
      <c r="DJ121"/>
      <c r="DK121"/>
      <c r="DL121"/>
    </row>
    <row r="122" spans="1:116" ht="14.4">
      <c r="A122" t="s">
        <v>510</v>
      </c>
      <c r="B122" s="188" t="s">
        <v>311</v>
      </c>
      <c r="C122" s="151" t="str">
        <f t="shared" si="15"/>
        <v>A.030.10.127</v>
      </c>
      <c r="D122" s="54" t="s">
        <v>1209</v>
      </c>
      <c r="E122" s="150" t="s">
        <v>352</v>
      </c>
      <c r="F122" s="153" t="str">
        <f t="shared" si="16"/>
        <v>Sodium Silicate</v>
      </c>
      <c r="G122" s="154">
        <f t="shared" si="17"/>
        <v>1.3035710666666667</v>
      </c>
      <c r="H122"/>
      <c r="I122"/>
      <c r="J122" s="227">
        <f t="shared" si="18"/>
        <v>0.21891535538849999</v>
      </c>
      <c r="K122"/>
      <c r="L122" s="280">
        <f t="shared" si="19"/>
        <v>8.8189965300000013E-3</v>
      </c>
      <c r="M122" s="280">
        <f t="shared" si="20"/>
        <v>1.26385647385E-2</v>
      </c>
      <c r="N122" s="281">
        <f t="shared" si="21"/>
        <v>1.92213412E-3</v>
      </c>
      <c r="O122" s="280">
        <v>0.19553566</v>
      </c>
      <c r="P122" s="286">
        <v>4.5333899000000004E-3</v>
      </c>
      <c r="Q122" s="219">
        <v>7.4286669999999999E-3</v>
      </c>
      <c r="R122" s="219">
        <v>7.6181759999999999E-3</v>
      </c>
      <c r="S122" s="219">
        <v>9.8219335999999999E-4</v>
      </c>
      <c r="T122" s="219">
        <v>1.1689843999999999E-4</v>
      </c>
      <c r="U122" s="219">
        <v>1.0172873E-4</v>
      </c>
      <c r="V122" s="219">
        <v>6.7141651999999997E-4</v>
      </c>
      <c r="W122" s="219">
        <v>2.4071621999999999E-4</v>
      </c>
      <c r="X122" s="219">
        <v>0</v>
      </c>
      <c r="Y122" s="219">
        <v>1.6814179E-3</v>
      </c>
      <c r="Z122" s="286">
        <v>5.0913184999999996E-6</v>
      </c>
      <c r="AA122" s="219">
        <v>0</v>
      </c>
      <c r="AB122" s="219">
        <v>0</v>
      </c>
      <c r="AC122"/>
      <c r="AD122" s="227">
        <f t="shared" si="22"/>
        <v>0.19553566</v>
      </c>
      <c r="AE122" s="227">
        <f t="shared" si="23"/>
        <v>2.1452469950000001E-2</v>
      </c>
      <c r="AF122" s="227">
        <f t="shared" si="24"/>
        <v>1.2633473420000001E-2</v>
      </c>
      <c r="AG122" s="227">
        <f t="shared" si="25"/>
        <v>1.26385647385E-2</v>
      </c>
      <c r="AH122" s="227">
        <f t="shared" si="26"/>
        <v>1.92213412E-3</v>
      </c>
      <c r="AI122"/>
      <c r="AJ122">
        <v>19.314786999999999</v>
      </c>
      <c r="AK122" s="155">
        <v>19.014378000000001</v>
      </c>
      <c r="AL122" s="155">
        <v>0.20887179</v>
      </c>
      <c r="AM122" s="155">
        <v>0</v>
      </c>
      <c r="AN122" s="155">
        <v>0</v>
      </c>
      <c r="AO122" s="155">
        <v>5.1165856000000003E-2</v>
      </c>
      <c r="AP122" s="155">
        <v>4.0371183999999997E-2</v>
      </c>
      <c r="AQ122"/>
      <c r="AR122" s="156">
        <v>2.4197268000000001E-2</v>
      </c>
      <c r="AS122" s="156">
        <v>2.1813973E-2</v>
      </c>
      <c r="AT122" s="156">
        <v>1.0255240999999999E-3</v>
      </c>
      <c r="AU122" s="156">
        <v>1.3577708E-3</v>
      </c>
      <c r="AV122" s="282">
        <f t="shared" si="27"/>
        <v>1.3077921704539999E-6</v>
      </c>
      <c r="AW122" s="282">
        <f t="shared" si="28"/>
        <v>3.7926188323926696E-9</v>
      </c>
      <c r="AX122" s="283">
        <f t="shared" si="29"/>
        <v>0.190163975683</v>
      </c>
      <c r="AY122" s="157">
        <v>1.209714E-6</v>
      </c>
      <c r="AZ122" s="157">
        <v>3.6499990000000001E-9</v>
      </c>
      <c r="BA122" s="157">
        <v>9.9723187000000004E-14</v>
      </c>
      <c r="BB122" s="157">
        <v>0</v>
      </c>
      <c r="BC122" s="157">
        <v>0</v>
      </c>
      <c r="BD122" s="157">
        <v>2.041472E-10</v>
      </c>
      <c r="BE122" s="157">
        <v>9.7737159000000005E-8</v>
      </c>
      <c r="BF122" s="157">
        <v>4.6555519999999997E-11</v>
      </c>
      <c r="BG122" s="157">
        <v>9.5901677000000005E-11</v>
      </c>
      <c r="BH122" s="157">
        <v>0</v>
      </c>
      <c r="BI122" s="157">
        <v>0</v>
      </c>
      <c r="BJ122" s="157">
        <v>5.7979960999999997E-14</v>
      </c>
      <c r="BK122" s="157">
        <v>4.0414650999999999E-15</v>
      </c>
      <c r="BL122" s="157">
        <v>8.9077956999999993E-16</v>
      </c>
      <c r="BM122" s="157">
        <v>1.6120633999999999E-11</v>
      </c>
      <c r="BN122" s="157">
        <v>1.2074362000000001E-10</v>
      </c>
      <c r="BO122" s="157">
        <v>0</v>
      </c>
      <c r="BP122" s="157">
        <v>2.0195683000000001E-5</v>
      </c>
      <c r="BQ122" s="157">
        <v>0.19014378000000001</v>
      </c>
      <c r="BR122" s="157">
        <v>0</v>
      </c>
      <c r="BS122" s="157">
        <v>0</v>
      </c>
      <c r="BT122" s="157">
        <v>0</v>
      </c>
      <c r="BU122"/>
      <c r="BV122" s="155">
        <v>6.3722667999999998E-5</v>
      </c>
      <c r="BW122" s="155">
        <v>6.6117514000000005E-7</v>
      </c>
      <c r="BX122" s="155">
        <v>3.6347019999999997E-5</v>
      </c>
      <c r="BY122" s="155">
        <v>8.2298991999999999E-8</v>
      </c>
      <c r="BZ122" s="155">
        <v>1.4237745000000001E-6</v>
      </c>
      <c r="CA122" s="155">
        <v>0</v>
      </c>
      <c r="CB122" s="155">
        <v>0</v>
      </c>
      <c r="CC122" s="155">
        <v>0</v>
      </c>
      <c r="CD122" s="155">
        <v>1.6252524E-7</v>
      </c>
      <c r="CE122" s="155">
        <v>1.0144738E-7</v>
      </c>
      <c r="CF122" s="155">
        <v>0</v>
      </c>
      <c r="CG122" s="155">
        <v>0</v>
      </c>
      <c r="CH122" s="155">
        <v>0</v>
      </c>
      <c r="CI122" s="155">
        <v>1.4991747000000001E-6</v>
      </c>
      <c r="CJ122" s="155">
        <v>2.3445251E-5</v>
      </c>
      <c r="CK122" s="155">
        <v>3.3891190999999999E-15</v>
      </c>
      <c r="CL122" s="155">
        <v>0</v>
      </c>
      <c r="CM122"/>
      <c r="CN122" s="284">
        <v>0</v>
      </c>
      <c r="CO122" s="284">
        <v>1.3035711000000001</v>
      </c>
      <c r="CP122" s="285">
        <v>0</v>
      </c>
      <c r="CQ122" s="284">
        <v>4.5236640000000003E-4</v>
      </c>
      <c r="CR122" s="284">
        <v>2.7695698E-11</v>
      </c>
      <c r="CS122" s="284">
        <v>3.2292685999999999E-9</v>
      </c>
      <c r="CT122" s="284">
        <v>5.2138207999999997E-5</v>
      </c>
      <c r="CU122" s="284">
        <v>3.3928962999999999E-3</v>
      </c>
      <c r="CV122" s="284">
        <v>0</v>
      </c>
      <c r="CW122" s="284">
        <v>0</v>
      </c>
      <c r="CX122"/>
      <c r="CY122" s="162" t="s">
        <v>377</v>
      </c>
      <c r="CZ122" s="271" t="s">
        <v>2167</v>
      </c>
      <c r="DA122"/>
      <c r="DB122"/>
      <c r="DC122"/>
      <c r="DD122"/>
      <c r="DE122"/>
      <c r="DF122"/>
      <c r="DG122"/>
      <c r="DH122"/>
      <c r="DI122"/>
      <c r="DJ122"/>
      <c r="DK122"/>
      <c r="DL122"/>
    </row>
    <row r="123" spans="1:116" ht="14.4">
      <c r="A123" t="s">
        <v>511</v>
      </c>
      <c r="B123" s="188" t="s">
        <v>311</v>
      </c>
      <c r="C123" s="151" t="str">
        <f t="shared" si="15"/>
        <v>A.030.10.128</v>
      </c>
      <c r="D123" s="54" t="s">
        <v>1209</v>
      </c>
      <c r="E123" s="150" t="s">
        <v>352</v>
      </c>
      <c r="F123" s="153" t="str">
        <f t="shared" si="16"/>
        <v>Sodium Sulphate</v>
      </c>
      <c r="G123" s="154">
        <f t="shared" si="17"/>
        <v>3.455141933333334</v>
      </c>
      <c r="H123"/>
      <c r="I123"/>
      <c r="J123" s="227">
        <f t="shared" si="18"/>
        <v>0.58252055084900001</v>
      </c>
      <c r="K123"/>
      <c r="L123" s="280">
        <f t="shared" si="19"/>
        <v>2.4882841249999999E-2</v>
      </c>
      <c r="M123" s="280">
        <f t="shared" si="20"/>
        <v>3.3218798899E-2</v>
      </c>
      <c r="N123" s="281">
        <f t="shared" si="21"/>
        <v>6.1476206999999993E-3</v>
      </c>
      <c r="O123" s="280">
        <v>0.51827129000000005</v>
      </c>
      <c r="P123" s="219">
        <v>1.1922039000000001E-2</v>
      </c>
      <c r="Q123" s="219">
        <v>1.9519201E-2</v>
      </c>
      <c r="R123" s="219">
        <v>2.1727624000000001E-2</v>
      </c>
      <c r="S123" s="219">
        <v>2.5807631999999999E-3</v>
      </c>
      <c r="T123" s="219">
        <v>3.0715662999999997E-4</v>
      </c>
      <c r="U123" s="219">
        <v>2.6729742E-4</v>
      </c>
      <c r="V123" s="219">
        <v>1.7641811999999999E-3</v>
      </c>
      <c r="W123" s="219">
        <v>1.7296092999999999E-3</v>
      </c>
      <c r="X123" s="219">
        <v>0</v>
      </c>
      <c r="Y123" s="219">
        <v>4.4180113999999996E-3</v>
      </c>
      <c r="Z123" s="286">
        <v>1.3377699E-5</v>
      </c>
      <c r="AA123" s="219">
        <v>0</v>
      </c>
      <c r="AB123" s="219">
        <v>0</v>
      </c>
      <c r="AC123"/>
      <c r="AD123" s="227">
        <f t="shared" si="22"/>
        <v>0.51827129000000005</v>
      </c>
      <c r="AE123" s="227">
        <f t="shared" si="23"/>
        <v>5.8088262450000004E-2</v>
      </c>
      <c r="AF123" s="227">
        <f t="shared" si="24"/>
        <v>3.3205421200000002E-2</v>
      </c>
      <c r="AG123" s="227">
        <f t="shared" si="25"/>
        <v>3.3218798899E-2</v>
      </c>
      <c r="AH123" s="227">
        <f t="shared" si="26"/>
        <v>6.1476206999999993E-3</v>
      </c>
      <c r="AI123"/>
      <c r="AJ123">
        <v>51.276116000000002</v>
      </c>
      <c r="AK123" s="155">
        <v>50.486775999999999</v>
      </c>
      <c r="AL123" s="155">
        <v>0.54882129000000002</v>
      </c>
      <c r="AM123" s="155">
        <v>0</v>
      </c>
      <c r="AN123" s="155">
        <v>0</v>
      </c>
      <c r="AO123" s="155">
        <v>0.1344409</v>
      </c>
      <c r="AP123" s="155">
        <v>0.10607735</v>
      </c>
      <c r="AQ123"/>
      <c r="AR123" s="156">
        <v>6.4102330999999999E-2</v>
      </c>
      <c r="AS123" s="156">
        <v>5.7784699000000002E-2</v>
      </c>
      <c r="AT123" s="156">
        <v>2.7201731999999998E-3</v>
      </c>
      <c r="AU123" s="156">
        <v>3.5974587999999998E-3</v>
      </c>
      <c r="AV123" s="282">
        <f t="shared" si="27"/>
        <v>3.4643104713089997E-6</v>
      </c>
      <c r="AW123" s="282">
        <f t="shared" si="28"/>
        <v>1.0059812043384798E-8</v>
      </c>
      <c r="AX123" s="283">
        <f t="shared" si="29"/>
        <v>0.50384576695700001</v>
      </c>
      <c r="AY123" s="157">
        <v>3.2063717000000002E-6</v>
      </c>
      <c r="AZ123" s="157">
        <v>9.6743975000000005E-9</v>
      </c>
      <c r="BA123" s="157">
        <v>2.6431836000000002E-13</v>
      </c>
      <c r="BB123" s="157">
        <v>0</v>
      </c>
      <c r="BC123" s="157">
        <v>0</v>
      </c>
      <c r="BD123" s="157">
        <v>5.8224350999999997E-10</v>
      </c>
      <c r="BE123" s="157">
        <v>2.5699691E-7</v>
      </c>
      <c r="BF123" s="157">
        <v>1.3277992000000001E-10</v>
      </c>
      <c r="BG123" s="157">
        <v>2.5220500000000001E-10</v>
      </c>
      <c r="BH123" s="157">
        <v>0</v>
      </c>
      <c r="BI123" s="157">
        <v>0</v>
      </c>
      <c r="BJ123" s="157">
        <v>1.5234529999999999E-13</v>
      </c>
      <c r="BK123" s="157">
        <v>1.0619156E-14</v>
      </c>
      <c r="BL123" s="157">
        <v>2.3405687999999999E-15</v>
      </c>
      <c r="BM123" s="157">
        <v>4.2357789E-11</v>
      </c>
      <c r="BN123" s="157">
        <v>3.1726000999999999E-10</v>
      </c>
      <c r="BO123" s="157">
        <v>0</v>
      </c>
      <c r="BP123" s="157">
        <v>9.5346957000000003E-5</v>
      </c>
      <c r="BQ123" s="157">
        <v>0.50375042000000003</v>
      </c>
      <c r="BR123" s="157">
        <v>0</v>
      </c>
      <c r="BS123" s="157">
        <v>0</v>
      </c>
      <c r="BT123" s="157">
        <v>0</v>
      </c>
      <c r="BU123"/>
      <c r="BV123" s="155">
        <v>1.6920856E-4</v>
      </c>
      <c r="BW123" s="155">
        <v>1.7387773999999999E-6</v>
      </c>
      <c r="BX123" s="155">
        <v>9.6338525000000001E-5</v>
      </c>
      <c r="BY123" s="155">
        <v>2.1705913999999999E-7</v>
      </c>
      <c r="BZ123" s="155">
        <v>3.7422807E-6</v>
      </c>
      <c r="CA123" s="155">
        <v>0</v>
      </c>
      <c r="CB123" s="155">
        <v>0</v>
      </c>
      <c r="CC123" s="155">
        <v>0</v>
      </c>
      <c r="CD123" s="155">
        <v>4.2704336E-7</v>
      </c>
      <c r="CE123" s="155">
        <v>2.6904231999999998E-7</v>
      </c>
      <c r="CF123" s="155">
        <v>0</v>
      </c>
      <c r="CG123" s="155">
        <v>0</v>
      </c>
      <c r="CH123" s="155">
        <v>0</v>
      </c>
      <c r="CI123" s="155">
        <v>4.2662227999999996E-6</v>
      </c>
      <c r="CJ123" s="155">
        <v>6.2209569000000003E-5</v>
      </c>
      <c r="CK123" s="155">
        <v>4.2094806000000002E-11</v>
      </c>
      <c r="CL123" s="155">
        <v>0</v>
      </c>
      <c r="CM123"/>
      <c r="CN123" s="284">
        <v>0</v>
      </c>
      <c r="CO123" s="284">
        <v>3.4551419000000001</v>
      </c>
      <c r="CP123" s="285">
        <v>0</v>
      </c>
      <c r="CQ123" s="284">
        <v>1.1896462E-3</v>
      </c>
      <c r="CR123" s="284">
        <v>7.2771859000000005E-11</v>
      </c>
      <c r="CS123" s="284">
        <v>8.4850680999999997E-9</v>
      </c>
      <c r="CT123" s="284">
        <v>1.3705877E-4</v>
      </c>
      <c r="CU123" s="284">
        <v>8.9150081999999995E-3</v>
      </c>
      <c r="CV123" s="284">
        <v>0</v>
      </c>
      <c r="CW123" s="284">
        <v>0</v>
      </c>
      <c r="CX123"/>
      <c r="CY123" s="162" t="s">
        <v>378</v>
      </c>
      <c r="CZ123" s="271" t="s">
        <v>2168</v>
      </c>
      <c r="DA123"/>
      <c r="DB123"/>
      <c r="DC123"/>
      <c r="DD123"/>
      <c r="DE123"/>
      <c r="DF123"/>
      <c r="DG123"/>
      <c r="DH123"/>
      <c r="DI123"/>
      <c r="DJ123"/>
      <c r="DK123"/>
      <c r="DL123"/>
    </row>
    <row r="124" spans="1:116" ht="14.4">
      <c r="A124" t="s">
        <v>2169</v>
      </c>
      <c r="B124" s="188" t="s">
        <v>311</v>
      </c>
      <c r="C124" s="151" t="str">
        <f t="shared" si="15"/>
        <v>A.030.10.129</v>
      </c>
      <c r="D124" s="54" t="s">
        <v>1209</v>
      </c>
      <c r="E124" s="150" t="s">
        <v>352</v>
      </c>
      <c r="F124" s="153" t="str">
        <f t="shared" si="16"/>
        <v>Sulphur (local waste at refinery, without transport)</v>
      </c>
      <c r="G124" s="154">
        <f t="shared" si="17"/>
        <v>0</v>
      </c>
      <c r="H124"/>
      <c r="I124"/>
      <c r="J124" s="227">
        <f t="shared" si="18"/>
        <v>0</v>
      </c>
      <c r="K124"/>
      <c r="L124" s="280">
        <f t="shared" si="19"/>
        <v>0</v>
      </c>
      <c r="M124" s="280">
        <f t="shared" si="20"/>
        <v>0</v>
      </c>
      <c r="N124" s="281">
        <f t="shared" si="21"/>
        <v>0</v>
      </c>
      <c r="O124" s="280">
        <v>0</v>
      </c>
      <c r="P124" s="286">
        <v>0</v>
      </c>
      <c r="Q124" s="219">
        <v>0</v>
      </c>
      <c r="R124" s="219">
        <v>0</v>
      </c>
      <c r="S124" s="219">
        <v>0</v>
      </c>
      <c r="T124" s="219">
        <v>0</v>
      </c>
      <c r="U124" s="219">
        <v>0</v>
      </c>
      <c r="V124" s="219">
        <v>0</v>
      </c>
      <c r="W124" s="219">
        <v>0</v>
      </c>
      <c r="X124" s="219">
        <v>0</v>
      </c>
      <c r="Y124" s="219">
        <v>0</v>
      </c>
      <c r="Z124" s="219">
        <v>0</v>
      </c>
      <c r="AA124" s="219">
        <v>0</v>
      </c>
      <c r="AB124" s="219">
        <v>0</v>
      </c>
      <c r="AC124"/>
      <c r="AD124" s="227">
        <f t="shared" si="22"/>
        <v>0</v>
      </c>
      <c r="AE124" s="227">
        <f t="shared" si="23"/>
        <v>0</v>
      </c>
      <c r="AF124" s="227">
        <f t="shared" si="24"/>
        <v>0</v>
      </c>
      <c r="AG124" s="227">
        <f t="shared" si="25"/>
        <v>0</v>
      </c>
      <c r="AH124" s="227">
        <f t="shared" si="26"/>
        <v>0</v>
      </c>
      <c r="AI124"/>
      <c r="AJ124">
        <v>0</v>
      </c>
      <c r="AK124" s="155">
        <v>0</v>
      </c>
      <c r="AL124" s="155">
        <v>0</v>
      </c>
      <c r="AM124" s="155">
        <v>0</v>
      </c>
      <c r="AN124" s="155">
        <v>0</v>
      </c>
      <c r="AO124" s="155">
        <v>0</v>
      </c>
      <c r="AP124" s="155">
        <v>0</v>
      </c>
      <c r="AQ124"/>
      <c r="AR124" s="156">
        <v>0</v>
      </c>
      <c r="AS124" s="156">
        <v>0</v>
      </c>
      <c r="AT124" s="156">
        <v>0</v>
      </c>
      <c r="AU124" s="156">
        <v>0</v>
      </c>
      <c r="AV124" s="282">
        <f t="shared" si="27"/>
        <v>0</v>
      </c>
      <c r="AW124" s="282">
        <f t="shared" si="28"/>
        <v>0</v>
      </c>
      <c r="AX124" s="283">
        <f t="shared" si="29"/>
        <v>0</v>
      </c>
      <c r="AY124" s="157">
        <v>0</v>
      </c>
      <c r="AZ124" s="157">
        <v>0</v>
      </c>
      <c r="BA124" s="157">
        <v>0</v>
      </c>
      <c r="BB124" s="157">
        <v>0</v>
      </c>
      <c r="BC124" s="157">
        <v>0</v>
      </c>
      <c r="BD124" s="157">
        <v>0</v>
      </c>
      <c r="BE124" s="157">
        <v>0</v>
      </c>
      <c r="BF124" s="157">
        <v>0</v>
      </c>
      <c r="BG124" s="157">
        <v>0</v>
      </c>
      <c r="BH124" s="157">
        <v>0</v>
      </c>
      <c r="BI124" s="157">
        <v>0</v>
      </c>
      <c r="BJ124" s="157">
        <v>0</v>
      </c>
      <c r="BK124" s="157">
        <v>0</v>
      </c>
      <c r="BL124" s="157">
        <v>0</v>
      </c>
      <c r="BM124" s="157">
        <v>0</v>
      </c>
      <c r="BN124" s="157">
        <v>0</v>
      </c>
      <c r="BO124" s="157">
        <v>0</v>
      </c>
      <c r="BP124" s="157">
        <v>0</v>
      </c>
      <c r="BQ124" s="157">
        <v>0</v>
      </c>
      <c r="BR124" s="157">
        <v>0</v>
      </c>
      <c r="BS124" s="157">
        <v>0</v>
      </c>
      <c r="BT124" s="157">
        <v>0</v>
      </c>
      <c r="BU124"/>
      <c r="BV124" s="155">
        <v>0</v>
      </c>
      <c r="BW124" s="155">
        <v>0</v>
      </c>
      <c r="BX124" s="155">
        <v>0</v>
      </c>
      <c r="BY124" s="155">
        <v>0</v>
      </c>
      <c r="BZ124" s="155">
        <v>0</v>
      </c>
      <c r="CA124" s="155">
        <v>0</v>
      </c>
      <c r="CB124" s="155">
        <v>0</v>
      </c>
      <c r="CC124" s="155">
        <v>0</v>
      </c>
      <c r="CD124" s="155">
        <v>0</v>
      </c>
      <c r="CE124" s="155">
        <v>0</v>
      </c>
      <c r="CF124" s="155">
        <v>0</v>
      </c>
      <c r="CG124" s="155">
        <v>0</v>
      </c>
      <c r="CH124" s="155">
        <v>0</v>
      </c>
      <c r="CI124" s="155">
        <v>0</v>
      </c>
      <c r="CJ124" s="155">
        <v>0</v>
      </c>
      <c r="CK124" s="155">
        <v>0</v>
      </c>
      <c r="CL124" s="155">
        <v>0</v>
      </c>
      <c r="CM124"/>
      <c r="CN124" s="284">
        <v>0</v>
      </c>
      <c r="CO124" s="284">
        <v>0</v>
      </c>
      <c r="CP124" s="285">
        <v>0</v>
      </c>
      <c r="CQ124" s="284">
        <v>0</v>
      </c>
      <c r="CR124" s="284">
        <v>0</v>
      </c>
      <c r="CS124" s="284">
        <v>0</v>
      </c>
      <c r="CT124" s="284">
        <v>0</v>
      </c>
      <c r="CU124" s="284">
        <v>0</v>
      </c>
      <c r="CV124" s="284">
        <v>0</v>
      </c>
      <c r="CW124" s="284">
        <v>0</v>
      </c>
      <c r="CX124"/>
      <c r="CY124" s="162" t="s">
        <v>367</v>
      </c>
      <c r="CZ124" s="271" t="s">
        <v>2170</v>
      </c>
      <c r="DA124"/>
      <c r="DB124"/>
      <c r="DC124"/>
      <c r="DD124"/>
      <c r="DE124"/>
      <c r="DF124"/>
      <c r="DG124"/>
      <c r="DH124"/>
      <c r="DI124"/>
      <c r="DJ124"/>
      <c r="DK124"/>
      <c r="DL124"/>
    </row>
    <row r="125" spans="1:116" ht="14.4">
      <c r="A125" t="s">
        <v>512</v>
      </c>
      <c r="B125" s="188" t="s">
        <v>311</v>
      </c>
      <c r="C125" s="151" t="str">
        <f t="shared" si="15"/>
        <v>A.030.10.130</v>
      </c>
      <c r="D125" s="54" t="s">
        <v>1209</v>
      </c>
      <c r="E125" s="150" t="s">
        <v>352</v>
      </c>
      <c r="F125" s="153" t="str">
        <f t="shared" si="16"/>
        <v>Titanium dioxide</v>
      </c>
      <c r="G125" s="154">
        <f t="shared" si="17"/>
        <v>7.5444173333333344</v>
      </c>
      <c r="H125"/>
      <c r="I125"/>
      <c r="J125" s="227">
        <f t="shared" si="18"/>
        <v>10.380972542166001</v>
      </c>
      <c r="K125"/>
      <c r="L125" s="280">
        <f t="shared" si="19"/>
        <v>5.1039942859999993E-2</v>
      </c>
      <c r="M125" s="280">
        <f t="shared" si="20"/>
        <v>7.3145693105999998E-2</v>
      </c>
      <c r="N125" s="281">
        <f t="shared" si="21"/>
        <v>9.1251243062</v>
      </c>
      <c r="O125" s="280">
        <v>1.1316626000000001</v>
      </c>
      <c r="P125" s="286">
        <v>2.6236994E-2</v>
      </c>
      <c r="Q125" s="286">
        <v>4.2993410000000003E-2</v>
      </c>
      <c r="R125" s="286">
        <v>4.4090193999999999E-2</v>
      </c>
      <c r="S125" s="219">
        <v>5.6844440999999999E-3</v>
      </c>
      <c r="T125" s="219">
        <v>6.7654974999999996E-4</v>
      </c>
      <c r="U125" s="219">
        <v>5.8875501000000001E-4</v>
      </c>
      <c r="V125" s="219">
        <v>3.8858231000000001E-3</v>
      </c>
      <c r="W125" s="219">
        <v>9.1153931000000004</v>
      </c>
      <c r="X125" s="219">
        <v>0</v>
      </c>
      <c r="Y125" s="219">
        <v>9.7312062000000001E-3</v>
      </c>
      <c r="Z125" s="286">
        <v>2.9466005999999998E-5</v>
      </c>
      <c r="AA125" s="219">
        <v>0</v>
      </c>
      <c r="AB125" s="219">
        <v>0</v>
      </c>
      <c r="AC125"/>
      <c r="AD125" s="227">
        <f t="shared" si="22"/>
        <v>1.1316626000000001</v>
      </c>
      <c r="AE125" s="227">
        <f t="shared" si="23"/>
        <v>0.12415616996000001</v>
      </c>
      <c r="AF125" s="227">
        <f t="shared" si="24"/>
        <v>7.31162271E-2</v>
      </c>
      <c r="AG125" s="227">
        <f t="shared" si="25"/>
        <v>7.3145693106000012E-2</v>
      </c>
      <c r="AH125" s="227">
        <f t="shared" si="26"/>
        <v>9.1251243062</v>
      </c>
      <c r="AI125"/>
      <c r="AJ125">
        <v>111.78433</v>
      </c>
      <c r="AK125" s="155">
        <v>110.04571</v>
      </c>
      <c r="AL125" s="155">
        <v>1.2088455</v>
      </c>
      <c r="AM125" s="155">
        <v>0</v>
      </c>
      <c r="AN125" s="155">
        <v>0</v>
      </c>
      <c r="AO125" s="155">
        <v>0.29612239000000001</v>
      </c>
      <c r="AP125" s="155">
        <v>0.23364823000000001</v>
      </c>
      <c r="AQ125"/>
      <c r="AR125" s="156">
        <v>0.14091134</v>
      </c>
      <c r="AS125" s="156">
        <v>0.12624837</v>
      </c>
      <c r="AT125" s="156">
        <v>5.9352208999999996E-3</v>
      </c>
      <c r="AU125" s="156">
        <v>8.7277502999999999E-3</v>
      </c>
      <c r="AV125" s="282">
        <f t="shared" si="27"/>
        <v>7.568846913741001E-6</v>
      </c>
      <c r="AW125" s="282">
        <f t="shared" si="28"/>
        <v>2.1949781272326702E-8</v>
      </c>
      <c r="AX125" s="283">
        <f t="shared" si="29"/>
        <v>1.22237398</v>
      </c>
      <c r="AY125" s="157">
        <v>7.0012195E-6</v>
      </c>
      <c r="AZ125" s="157">
        <v>2.1124369E-8</v>
      </c>
      <c r="BA125" s="157">
        <v>5.7714793999999996E-13</v>
      </c>
      <c r="BB125" s="157">
        <v>0</v>
      </c>
      <c r="BC125" s="157">
        <v>0</v>
      </c>
      <c r="BD125" s="157">
        <v>1.1815019000000001E-9</v>
      </c>
      <c r="BE125" s="157">
        <v>5.6565380999999999E-7</v>
      </c>
      <c r="BF125" s="157">
        <v>2.6944007E-10</v>
      </c>
      <c r="BG125" s="157">
        <v>5.5503094999999999E-10</v>
      </c>
      <c r="BH125" s="157">
        <v>0</v>
      </c>
      <c r="BI125" s="157">
        <v>0</v>
      </c>
      <c r="BJ125" s="157">
        <v>3.3555901999999999E-13</v>
      </c>
      <c r="BK125" s="157">
        <v>2.3389979999999999E-14</v>
      </c>
      <c r="BL125" s="157">
        <v>5.1553867000000001E-15</v>
      </c>
      <c r="BM125" s="157">
        <v>9.3298171000000001E-11</v>
      </c>
      <c r="BN125" s="157">
        <v>6.9880367000000002E-10</v>
      </c>
      <c r="BO125" s="157">
        <v>0</v>
      </c>
      <c r="BP125" s="157">
        <v>0.12191688000000001</v>
      </c>
      <c r="BQ125" s="157">
        <v>1.1004571000000001</v>
      </c>
      <c r="BR125" s="157">
        <v>0</v>
      </c>
      <c r="BS125" s="157">
        <v>0</v>
      </c>
      <c r="BT125" s="157">
        <v>0</v>
      </c>
      <c r="BU125"/>
      <c r="BV125" s="155">
        <v>3.6881480000000003E-4</v>
      </c>
      <c r="BW125" s="155">
        <v>3.8265511E-6</v>
      </c>
      <c r="BX125" s="155">
        <v>2.1035838000000001E-4</v>
      </c>
      <c r="BY125" s="155">
        <v>4.7630542000000002E-7</v>
      </c>
      <c r="BZ125" s="155">
        <v>8.2400948000000007E-6</v>
      </c>
      <c r="CA125" s="155">
        <v>0</v>
      </c>
      <c r="CB125" s="155">
        <v>0</v>
      </c>
      <c r="CC125" s="155">
        <v>0</v>
      </c>
      <c r="CD125" s="155">
        <v>9.4061482000000002E-7</v>
      </c>
      <c r="CE125" s="155">
        <v>5.8712672E-7</v>
      </c>
      <c r="CF125" s="155">
        <v>0</v>
      </c>
      <c r="CG125" s="155">
        <v>0</v>
      </c>
      <c r="CH125" s="155">
        <v>0</v>
      </c>
      <c r="CI125" s="155">
        <v>8.6764733999999999E-6</v>
      </c>
      <c r="CJ125" s="155">
        <v>1.3568938999999999E-4</v>
      </c>
      <c r="CK125" s="155">
        <v>1.9865126E-8</v>
      </c>
      <c r="CL125" s="155">
        <v>0</v>
      </c>
      <c r="CM125"/>
      <c r="CN125" s="284">
        <v>0</v>
      </c>
      <c r="CO125" s="284">
        <v>7.5444176000000001</v>
      </c>
      <c r="CP125" s="285">
        <v>0</v>
      </c>
      <c r="CQ125" s="284">
        <v>2.6180704999999999E-3</v>
      </c>
      <c r="CR125" s="284">
        <v>1.6028884999999999E-10</v>
      </c>
      <c r="CS125" s="284">
        <v>1.8689391999999999E-8</v>
      </c>
      <c r="CT125" s="284">
        <v>3.0174987999999998E-4</v>
      </c>
      <c r="CU125" s="284">
        <v>1.9636387000000002E-2</v>
      </c>
      <c r="CV125" s="284">
        <v>0</v>
      </c>
      <c r="CW125" s="284">
        <v>0</v>
      </c>
      <c r="CX125"/>
      <c r="CY125" s="168" t="s">
        <v>370</v>
      </c>
      <c r="CZ125" s="271" t="s">
        <v>2171</v>
      </c>
      <c r="DA125"/>
      <c r="DB125"/>
      <c r="DC125"/>
      <c r="DD125"/>
      <c r="DE125"/>
      <c r="DF125"/>
      <c r="DG125"/>
      <c r="DH125"/>
      <c r="DI125"/>
      <c r="DJ125"/>
      <c r="DK125"/>
      <c r="DL125"/>
    </row>
    <row r="126" spans="1:116" ht="14.4">
      <c r="A126" t="s">
        <v>513</v>
      </c>
      <c r="B126" s="188" t="s">
        <v>311</v>
      </c>
      <c r="C126" s="151" t="str">
        <f t="shared" si="15"/>
        <v>A.030.10.131</v>
      </c>
      <c r="D126" s="54" t="s">
        <v>1209</v>
      </c>
      <c r="E126" s="150" t="s">
        <v>352</v>
      </c>
      <c r="F126" s="153" t="str">
        <f t="shared" si="16"/>
        <v>Urea (AdBlue)</v>
      </c>
      <c r="G126" s="154">
        <f t="shared" si="17"/>
        <v>4.8498172000000004</v>
      </c>
      <c r="H126"/>
      <c r="I126"/>
      <c r="J126" s="227">
        <f t="shared" si="18"/>
        <v>0.89917538092824811</v>
      </c>
      <c r="K126"/>
      <c r="L126" s="280">
        <f t="shared" si="19"/>
        <v>4.3130654520000006E-2</v>
      </c>
      <c r="M126" s="280">
        <f t="shared" si="20"/>
        <v>0.10181756994100001</v>
      </c>
      <c r="N126" s="281">
        <f t="shared" si="21"/>
        <v>2.6754576467248086E-2</v>
      </c>
      <c r="O126" s="280">
        <v>0.72747258000000004</v>
      </c>
      <c r="P126" s="219">
        <v>6.0310341000000003E-2</v>
      </c>
      <c r="Q126" s="219">
        <v>3.7236719000000001E-2</v>
      </c>
      <c r="R126" s="219">
        <v>3.5544717000000003E-2</v>
      </c>
      <c r="S126" s="219">
        <v>6.2411380999999998E-3</v>
      </c>
      <c r="T126" s="219">
        <v>3.8200308000000001E-4</v>
      </c>
      <c r="U126" s="219">
        <v>9.6279633999999997E-4</v>
      </c>
      <c r="V126" s="219">
        <v>4.1445843000000003E-3</v>
      </c>
      <c r="W126" s="219">
        <v>8.2592416000000003E-4</v>
      </c>
      <c r="X126" s="286">
        <v>2.6047669999999999E-5</v>
      </c>
      <c r="Y126" s="219">
        <v>2.5928578000000001E-2</v>
      </c>
      <c r="Z126" s="286">
        <v>9.9877971000000002E-5</v>
      </c>
      <c r="AA126" s="286">
        <v>7.4306803999999995E-8</v>
      </c>
      <c r="AB126" s="286">
        <v>4.4408106E-13</v>
      </c>
      <c r="AC126"/>
      <c r="AD126" s="227">
        <f t="shared" si="22"/>
        <v>0.72747258000000004</v>
      </c>
      <c r="AE126" s="227">
        <f t="shared" si="23"/>
        <v>0.14482229882</v>
      </c>
      <c r="AF126" s="227">
        <f t="shared" si="24"/>
        <v>0.10169171860680401</v>
      </c>
      <c r="AG126" s="227">
        <f t="shared" si="25"/>
        <v>0.10181756994100001</v>
      </c>
      <c r="AH126" s="227">
        <f t="shared" si="26"/>
        <v>2.6754502160444085E-2</v>
      </c>
      <c r="AI126"/>
      <c r="AJ126">
        <v>69.884844999999999</v>
      </c>
      <c r="AK126" s="155">
        <v>67.355046999999999</v>
      </c>
      <c r="AL126" s="155">
        <v>1.4820784</v>
      </c>
      <c r="AM126" s="155">
        <v>0</v>
      </c>
      <c r="AN126" s="155">
        <v>0.17371420000000001</v>
      </c>
      <c r="AO126" s="155">
        <v>0.57803892000000001</v>
      </c>
      <c r="AP126" s="155">
        <v>0.29596681000000002</v>
      </c>
      <c r="AQ126"/>
      <c r="AR126" s="156">
        <v>0.10440366</v>
      </c>
      <c r="AS126" s="156">
        <v>9.5783083000000005E-2</v>
      </c>
      <c r="AT126" s="156">
        <v>4.1068436999999996E-3</v>
      </c>
      <c r="AU126" s="156">
        <v>4.5137336E-3</v>
      </c>
      <c r="AV126" s="282">
        <f t="shared" si="27"/>
        <v>5.7423910560552816E-6</v>
      </c>
      <c r="AW126" s="282">
        <f t="shared" si="28"/>
        <v>1.518803151086131E-8</v>
      </c>
      <c r="AX126" s="283">
        <f t="shared" si="29"/>
        <v>0.63217556503200001</v>
      </c>
      <c r="AY126" s="157">
        <v>4.5029222999999997E-6</v>
      </c>
      <c r="AZ126" s="157">
        <v>1.3586493E-8</v>
      </c>
      <c r="BA126" s="157">
        <v>3.7119861999999999E-13</v>
      </c>
      <c r="BB126" s="157">
        <v>6.2744282000000005E-14</v>
      </c>
      <c r="BC126" s="157">
        <v>0</v>
      </c>
      <c r="BD126" s="157">
        <v>1.4303564999999999E-9</v>
      </c>
      <c r="BE126" s="157">
        <v>1.2371634E-6</v>
      </c>
      <c r="BF126" s="157">
        <v>2.7581225999999999E-10</v>
      </c>
      <c r="BG126" s="157">
        <v>1.3247775999999999E-9</v>
      </c>
      <c r="BH126" s="157">
        <v>8.2833017999999996E-16</v>
      </c>
      <c r="BI126" s="157">
        <v>1.064433E-17</v>
      </c>
      <c r="BJ126" s="157">
        <v>5.4617596999999996E-13</v>
      </c>
      <c r="BK126" s="157">
        <v>2.4898114999999999E-14</v>
      </c>
      <c r="BL126" s="157">
        <v>5.5391812E-15</v>
      </c>
      <c r="BM126" s="157">
        <v>6.2534981000000002E-11</v>
      </c>
      <c r="BN126" s="157">
        <v>8.1240182999999999E-10</v>
      </c>
      <c r="BO126" s="157">
        <v>5.9993133000000002E-22</v>
      </c>
      <c r="BP126" s="157">
        <v>7.2485032000000002E-5</v>
      </c>
      <c r="BQ126" s="157">
        <v>0.63210308000000004</v>
      </c>
      <c r="BR126" s="157">
        <v>0</v>
      </c>
      <c r="BS126" s="157">
        <v>0</v>
      </c>
      <c r="BT126" s="157">
        <v>0</v>
      </c>
      <c r="BU126"/>
      <c r="BV126" s="155">
        <v>2.5163502999999999E-4</v>
      </c>
      <c r="BW126" s="155">
        <v>9.3256290000000003E-6</v>
      </c>
      <c r="BX126" s="155">
        <v>1.3522577000000001E-4</v>
      </c>
      <c r="BY126" s="155">
        <v>5.0072577999999995E-7</v>
      </c>
      <c r="BZ126" s="155">
        <v>1.2962647E-5</v>
      </c>
      <c r="CA126" s="155">
        <v>3.7796917E-7</v>
      </c>
      <c r="CB126" s="155">
        <v>2.0610557999999999E-11</v>
      </c>
      <c r="CC126" s="155">
        <v>5.7366074E-7</v>
      </c>
      <c r="CD126" s="155">
        <v>5.6349479999999997E-7</v>
      </c>
      <c r="CE126" s="155">
        <v>8.2517093999999999E-7</v>
      </c>
      <c r="CF126" s="155">
        <v>0</v>
      </c>
      <c r="CG126" s="155">
        <v>1.3266715999999999E-18</v>
      </c>
      <c r="CH126" s="155">
        <v>1.0862735E-14</v>
      </c>
      <c r="CI126" s="155">
        <v>7.3655371000000004E-6</v>
      </c>
      <c r="CJ126" s="155">
        <v>8.3914155000000001E-5</v>
      </c>
      <c r="CK126" s="155">
        <v>2.4461679E-10</v>
      </c>
      <c r="CL126" s="155">
        <v>0</v>
      </c>
      <c r="CM126"/>
      <c r="CN126" s="284">
        <v>9.1943674999999992E-15</v>
      </c>
      <c r="CO126" s="284">
        <v>4.8479029000000002</v>
      </c>
      <c r="CP126" s="285">
        <v>1.0839267E-2</v>
      </c>
      <c r="CQ126" s="284">
        <v>6.4671447999999996E-3</v>
      </c>
      <c r="CR126" s="284">
        <v>2.5249864999999999E-10</v>
      </c>
      <c r="CS126" s="284">
        <v>2.9950022000000001E-8</v>
      </c>
      <c r="CT126" s="284">
        <v>5.2738286999999995E-4</v>
      </c>
      <c r="CU126" s="284">
        <v>2.1053245000000002E-2</v>
      </c>
      <c r="CV126" s="284">
        <v>5.5433275999999998E-10</v>
      </c>
      <c r="CW126" s="284">
        <v>1.3292196E-4</v>
      </c>
      <c r="CX126"/>
      <c r="CY126" s="162" t="s">
        <v>379</v>
      </c>
      <c r="CZ126" s="271" t="s">
        <v>2172</v>
      </c>
      <c r="DA126"/>
      <c r="DB126"/>
      <c r="DC126"/>
      <c r="DD126"/>
      <c r="DE126"/>
      <c r="DF126"/>
      <c r="DG126"/>
      <c r="DH126"/>
      <c r="DI126"/>
      <c r="DJ126"/>
      <c r="DK126"/>
      <c r="DL126"/>
    </row>
    <row r="127" spans="1:116" ht="14.4" customHeight="1">
      <c r="A127" t="s">
        <v>1601</v>
      </c>
      <c r="B127" s="188" t="s">
        <v>311</v>
      </c>
      <c r="C127" s="151" t="str">
        <f t="shared" si="15"/>
        <v>A.030.10.132</v>
      </c>
      <c r="D127" s="54" t="s">
        <v>1209</v>
      </c>
      <c r="E127" s="150" t="s">
        <v>352</v>
      </c>
      <c r="F127" s="153" t="str">
        <f t="shared" si="16"/>
        <v>V2O5 - Vanadium pentoxide</v>
      </c>
      <c r="G127" s="154">
        <f t="shared" si="17"/>
        <v>9.6473999999999993</v>
      </c>
      <c r="H127"/>
      <c r="I127"/>
      <c r="J127" s="227">
        <f t="shared" si="18"/>
        <v>19.643010866199997</v>
      </c>
      <c r="K127"/>
      <c r="L127" s="280">
        <f t="shared" si="19"/>
        <v>2.1143783647999999</v>
      </c>
      <c r="M127" s="280">
        <f t="shared" si="20"/>
        <v>2.4987201013999996</v>
      </c>
      <c r="N127" s="281">
        <f t="shared" si="21"/>
        <v>13.5828024</v>
      </c>
      <c r="O127" s="280">
        <v>1.4471099999999999</v>
      </c>
      <c r="P127" s="286">
        <v>2.3991471</v>
      </c>
      <c r="Q127" s="286">
        <v>9.4152740999999998E-2</v>
      </c>
      <c r="R127" s="286">
        <v>8.2007999999999998E-2</v>
      </c>
      <c r="S127" s="219">
        <v>0.20571300000000001</v>
      </c>
      <c r="T127" s="219">
        <v>3.6003647999999998E-3</v>
      </c>
      <c r="U127" s="219">
        <v>1.8230569999999999</v>
      </c>
      <c r="V127" s="219">
        <v>5.2416403999999998E-3</v>
      </c>
      <c r="W127" s="219">
        <v>13.346384</v>
      </c>
      <c r="X127" s="219">
        <v>0</v>
      </c>
      <c r="Y127" s="219">
        <v>0.2364184</v>
      </c>
      <c r="Z127" s="219">
        <v>1.7861999999999999E-4</v>
      </c>
      <c r="AA127" s="219">
        <v>0</v>
      </c>
      <c r="AB127" s="219">
        <v>0</v>
      </c>
      <c r="AC127"/>
      <c r="AD127" s="227">
        <f t="shared" si="22"/>
        <v>1.4471099999999999</v>
      </c>
      <c r="AE127" s="227">
        <f t="shared" si="23"/>
        <v>4.6129198461999996</v>
      </c>
      <c r="AF127" s="227">
        <f t="shared" si="24"/>
        <v>2.4985414813999998</v>
      </c>
      <c r="AG127" s="227">
        <f t="shared" si="25"/>
        <v>2.4987201013999996</v>
      </c>
      <c r="AH127" s="227">
        <f t="shared" si="26"/>
        <v>13.5828024</v>
      </c>
      <c r="AI127"/>
      <c r="AJ127">
        <v>0</v>
      </c>
      <c r="AK127" s="155">
        <v>0</v>
      </c>
      <c r="AL127" s="155">
        <v>0</v>
      </c>
      <c r="AM127" s="155">
        <v>0</v>
      </c>
      <c r="AN127" s="155">
        <v>0</v>
      </c>
      <c r="AO127" s="155">
        <v>0</v>
      </c>
      <c r="AP127" s="155">
        <v>0</v>
      </c>
      <c r="AQ127"/>
      <c r="AR127" s="156">
        <v>0.97232103000000003</v>
      </c>
      <c r="AS127" s="156">
        <v>0.94676324999999995</v>
      </c>
      <c r="AT127" s="156">
        <v>2.1904878999999999E-2</v>
      </c>
      <c r="AU127" s="156">
        <v>3.6529052000000002E-3</v>
      </c>
      <c r="AV127" s="282">
        <f t="shared" si="27"/>
        <v>5.6760386568999994E-5</v>
      </c>
      <c r="AW127" s="282">
        <f t="shared" si="28"/>
        <v>8.1009167103060012E-8</v>
      </c>
      <c r="AX127" s="283">
        <f t="shared" si="29"/>
        <v>0.51161137999999995</v>
      </c>
      <c r="AY127" s="157">
        <v>8.9527871999999994E-6</v>
      </c>
      <c r="AZ127" s="157">
        <v>2.7012719999999999E-8</v>
      </c>
      <c r="BA127" s="157">
        <v>7.3802610000000001E-13</v>
      </c>
      <c r="BB127" s="157">
        <v>0</v>
      </c>
      <c r="BC127" s="157">
        <v>0</v>
      </c>
      <c r="BD127" s="157">
        <v>2.1975999999999999E-9</v>
      </c>
      <c r="BE127" s="157">
        <v>4.7415159999999997E-5</v>
      </c>
      <c r="BF127" s="157">
        <v>5.0115999999999995E-10</v>
      </c>
      <c r="BG127" s="157">
        <v>5.2454239999999998E-8</v>
      </c>
      <c r="BH127" s="157">
        <v>0</v>
      </c>
      <c r="BI127" s="157">
        <v>0</v>
      </c>
      <c r="BJ127" s="157">
        <v>1.0385558000000001E-9</v>
      </c>
      <c r="BK127" s="157">
        <v>7.8040859999999998E-14</v>
      </c>
      <c r="BL127" s="157">
        <v>1.6752361E-12</v>
      </c>
      <c r="BM127" s="157">
        <v>1.5714458999999998E-8</v>
      </c>
      <c r="BN127" s="157">
        <v>3.7452730999999999E-7</v>
      </c>
      <c r="BO127" s="157">
        <v>0</v>
      </c>
      <c r="BP127" s="157">
        <v>0.51161137999999995</v>
      </c>
      <c r="BQ127" s="157">
        <v>0</v>
      </c>
      <c r="BR127" s="157">
        <v>0</v>
      </c>
      <c r="BS127" s="157">
        <v>0</v>
      </c>
      <c r="BT127" s="157">
        <v>0</v>
      </c>
      <c r="BU127"/>
      <c r="BV127" s="155">
        <v>2.4691328E-3</v>
      </c>
      <c r="BW127" s="155">
        <v>3.6368628000000002E-4</v>
      </c>
      <c r="BX127" s="155">
        <v>2.6899511E-4</v>
      </c>
      <c r="BY127" s="155">
        <v>1.1969687000000001E-6</v>
      </c>
      <c r="BZ127" s="155">
        <v>4.8528457E-4</v>
      </c>
      <c r="CA127" s="155">
        <v>5.6985339000000005E-7</v>
      </c>
      <c r="CB127" s="155">
        <v>0</v>
      </c>
      <c r="CC127" s="155">
        <v>1.1563601E-5</v>
      </c>
      <c r="CD127" s="155">
        <v>9.2879871000000006E-5</v>
      </c>
      <c r="CE127" s="155">
        <v>1.2065499E-3</v>
      </c>
      <c r="CF127" s="155">
        <v>0</v>
      </c>
      <c r="CG127" s="155">
        <v>0</v>
      </c>
      <c r="CH127" s="155">
        <v>0</v>
      </c>
      <c r="CI127" s="155">
        <v>3.8389722000000003E-5</v>
      </c>
      <c r="CJ127" s="155">
        <v>0</v>
      </c>
      <c r="CK127" s="155">
        <v>1.6924871E-8</v>
      </c>
      <c r="CL127" s="155">
        <v>0</v>
      </c>
      <c r="CM127"/>
      <c r="CN127" s="284">
        <v>0</v>
      </c>
      <c r="CO127" s="284">
        <v>9.6473999999999993</v>
      </c>
      <c r="CP127" s="285">
        <v>0</v>
      </c>
      <c r="CQ127" s="284">
        <v>0.24708920000000001</v>
      </c>
      <c r="CR127" s="284">
        <v>4.6705678000000002E-7</v>
      </c>
      <c r="CS127" s="284">
        <v>5.5236398E-5</v>
      </c>
      <c r="CT127" s="284">
        <v>2.0032663999999999E-2</v>
      </c>
      <c r="CU127" s="284">
        <v>0.83324290999999995</v>
      </c>
      <c r="CV127" s="284">
        <v>0</v>
      </c>
      <c r="CW127" s="284">
        <v>2.4283680000000002E-3</v>
      </c>
      <c r="CX127"/>
      <c r="CY127" s="162" t="s">
        <v>370</v>
      </c>
      <c r="CZ127" s="271" t="s">
        <v>2173</v>
      </c>
      <c r="DA127"/>
      <c r="DB127"/>
      <c r="DC127"/>
      <c r="DD127"/>
      <c r="DE127"/>
      <c r="DF127"/>
      <c r="DG127"/>
      <c r="DH127"/>
      <c r="DI127"/>
      <c r="DJ127"/>
      <c r="DK127"/>
      <c r="DL127"/>
    </row>
    <row r="128" spans="1:116" ht="14.4">
      <c r="A128" t="s">
        <v>514</v>
      </c>
      <c r="B128" s="188" t="s">
        <v>311</v>
      </c>
      <c r="C128" s="151" t="str">
        <f t="shared" si="15"/>
        <v>A.030.10.133</v>
      </c>
      <c r="D128" s="54" t="s">
        <v>1209</v>
      </c>
      <c r="E128" s="150" t="s">
        <v>352</v>
      </c>
      <c r="F128" s="153" t="str">
        <f t="shared" si="16"/>
        <v>Zinc Oxide</v>
      </c>
      <c r="G128" s="154">
        <f t="shared" si="17"/>
        <v>3.6686963333333331</v>
      </c>
      <c r="H128"/>
      <c r="I128"/>
      <c r="J128" s="227">
        <f t="shared" si="18"/>
        <v>1.9534729334104908</v>
      </c>
      <c r="K128"/>
      <c r="L128" s="280">
        <f t="shared" si="19"/>
        <v>1.1119008076000001E-2</v>
      </c>
      <c r="M128" s="280">
        <f t="shared" si="20"/>
        <v>0.26615095598559996</v>
      </c>
      <c r="N128" s="281">
        <f t="shared" si="21"/>
        <v>1.1258985193488906</v>
      </c>
      <c r="O128" s="280">
        <v>0.55030444999999995</v>
      </c>
      <c r="P128" s="219">
        <v>0.25085260999999998</v>
      </c>
      <c r="Q128" s="219">
        <v>1.3997437E-2</v>
      </c>
      <c r="R128" s="219">
        <v>8.6343592000000004E-3</v>
      </c>
      <c r="S128" s="219">
        <v>2.2557253000000002E-3</v>
      </c>
      <c r="T128" s="286">
        <v>7.1252895999999999E-5</v>
      </c>
      <c r="U128" s="219">
        <v>1.5767067999999999E-4</v>
      </c>
      <c r="V128" s="219">
        <v>1.2201654E-3</v>
      </c>
      <c r="W128" s="219">
        <v>1.1189746</v>
      </c>
      <c r="X128" s="286">
        <v>7.6294664000000001E-5</v>
      </c>
      <c r="Y128" s="219">
        <v>6.9237016999999998E-3</v>
      </c>
      <c r="Z128" s="286">
        <v>4.4489216000000003E-6</v>
      </c>
      <c r="AA128" s="286">
        <v>2.1764759000000001E-7</v>
      </c>
      <c r="AB128" s="286">
        <v>1.3007311000000001E-12</v>
      </c>
      <c r="AC128"/>
      <c r="AD128" s="227">
        <f t="shared" si="22"/>
        <v>0.55030444999999995</v>
      </c>
      <c r="AE128" s="227">
        <f t="shared" si="23"/>
        <v>0.27718922047599998</v>
      </c>
      <c r="AF128" s="227">
        <f t="shared" si="24"/>
        <v>0.26607043004758996</v>
      </c>
      <c r="AG128" s="227">
        <f t="shared" si="25"/>
        <v>0.26615095598559996</v>
      </c>
      <c r="AH128" s="227">
        <f t="shared" si="26"/>
        <v>1.1258983017013007</v>
      </c>
      <c r="AI128"/>
      <c r="AJ128">
        <v>68.966481999999999</v>
      </c>
      <c r="AK128" s="155">
        <v>67.371944999999997</v>
      </c>
      <c r="AL128" s="155">
        <v>0.90087682999999996</v>
      </c>
      <c r="AM128" s="155">
        <v>0</v>
      </c>
      <c r="AN128" s="155">
        <v>0.15946684999999999</v>
      </c>
      <c r="AO128" s="155">
        <v>0.35311095999999997</v>
      </c>
      <c r="AP128" s="155">
        <v>0.18108207000000001</v>
      </c>
      <c r="AQ128"/>
      <c r="AR128" s="156">
        <v>0.14248891999999999</v>
      </c>
      <c r="AS128" s="156">
        <v>0.13336192999999999</v>
      </c>
      <c r="AT128" s="156">
        <v>4.2272189000000003E-3</v>
      </c>
      <c r="AU128" s="156">
        <v>4.8997629999999997E-3</v>
      </c>
      <c r="AV128" s="282">
        <f t="shared" si="27"/>
        <v>7.9953198548615085E-6</v>
      </c>
      <c r="AW128" s="282">
        <f t="shared" si="28"/>
        <v>1.5633205987903623E-8</v>
      </c>
      <c r="AX128" s="283">
        <f t="shared" si="29"/>
        <v>0.68624131600000005</v>
      </c>
      <c r="AY128" s="157">
        <v>3.4045512999999999E-6</v>
      </c>
      <c r="AZ128" s="157">
        <v>1.0272352999999999E-8</v>
      </c>
      <c r="BA128" s="157">
        <v>2.8065536000000002E-13</v>
      </c>
      <c r="BB128" s="157">
        <v>1.8378051E-13</v>
      </c>
      <c r="BC128" s="157">
        <v>0</v>
      </c>
      <c r="BD128" s="157">
        <v>2.3613169000000002E-10</v>
      </c>
      <c r="BE128" s="157">
        <v>4.5903054E-6</v>
      </c>
      <c r="BF128" s="157">
        <v>5.3349303E-11</v>
      </c>
      <c r="BG128" s="157">
        <v>5.3071219E-9</v>
      </c>
      <c r="BH128" s="157">
        <v>2.4262121000000001E-15</v>
      </c>
      <c r="BI128" s="157">
        <v>3.1177666999999999E-17</v>
      </c>
      <c r="BJ128" s="157">
        <v>8.9843008E-14</v>
      </c>
      <c r="BK128" s="157">
        <v>7.3403165999999999E-15</v>
      </c>
      <c r="BL128" s="157">
        <v>1.4888275E-15</v>
      </c>
      <c r="BM128" s="157">
        <v>1.2593961000000001E-11</v>
      </c>
      <c r="BN128" s="157">
        <v>2.1424543E-10</v>
      </c>
      <c r="BO128" s="157">
        <v>1.7572227999999999E-21</v>
      </c>
      <c r="BP128" s="157">
        <v>2.4538186E-2</v>
      </c>
      <c r="BQ128" s="157">
        <v>0.66170313000000003</v>
      </c>
      <c r="BR128" s="157">
        <v>0</v>
      </c>
      <c r="BS128" s="157">
        <v>0</v>
      </c>
      <c r="BT128" s="157">
        <v>0</v>
      </c>
      <c r="BU128"/>
      <c r="BV128" s="155">
        <v>6.9951930999999996E-4</v>
      </c>
      <c r="BW128" s="155">
        <v>3.6590810000000003E-5</v>
      </c>
      <c r="BX128" s="155">
        <v>1.0229299E-4</v>
      </c>
      <c r="BY128" s="155">
        <v>1.4705191E-7</v>
      </c>
      <c r="BZ128" s="155">
        <v>3.2088044999999998E-5</v>
      </c>
      <c r="CA128" s="155">
        <v>3.7822327000000001E-9</v>
      </c>
      <c r="CB128" s="155">
        <v>6.0369148000000006E-11</v>
      </c>
      <c r="CC128" s="155">
        <v>5.6963272000000003E-9</v>
      </c>
      <c r="CD128" s="155">
        <v>1.045804E-7</v>
      </c>
      <c r="CE128" s="155">
        <v>1.5873598000000001E-7</v>
      </c>
      <c r="CF128" s="155">
        <v>0</v>
      </c>
      <c r="CG128" s="155">
        <v>3.8858741000000003E-18</v>
      </c>
      <c r="CH128" s="155">
        <v>3.1817386000000001E-14</v>
      </c>
      <c r="CI128" s="155">
        <v>4.0253882999999999E-6</v>
      </c>
      <c r="CJ128" s="155">
        <v>8.3209976999999995E-5</v>
      </c>
      <c r="CK128" s="155">
        <v>4.4089219999999998E-4</v>
      </c>
      <c r="CL128" s="155">
        <v>0</v>
      </c>
      <c r="CM128"/>
      <c r="CN128" s="284">
        <v>2.6930669000000001E-14</v>
      </c>
      <c r="CO128" s="284">
        <v>3.6686968000000002</v>
      </c>
      <c r="CP128" s="285">
        <v>1.5673012999999999E-4</v>
      </c>
      <c r="CQ128" s="284">
        <v>2.5035760000000001E-2</v>
      </c>
      <c r="CR128" s="284">
        <v>4.2059803999999998E-11</v>
      </c>
      <c r="CS128" s="284">
        <v>5.0444724000000004E-9</v>
      </c>
      <c r="CT128" s="284">
        <v>1.5840571999999999E-3</v>
      </c>
      <c r="CU128" s="284">
        <v>6.1531240000000003E-3</v>
      </c>
      <c r="CV128" s="284">
        <v>1.6236628E-9</v>
      </c>
      <c r="CW128" s="284">
        <v>1.3305018E-6</v>
      </c>
      <c r="CX128"/>
      <c r="CY128" s="162" t="s">
        <v>366</v>
      </c>
      <c r="CZ128" s="271" t="s">
        <v>2174</v>
      </c>
      <c r="DA128"/>
      <c r="DB128"/>
      <c r="DC128"/>
      <c r="DD128"/>
      <c r="DE128"/>
      <c r="DF128"/>
      <c r="DG128"/>
      <c r="DH128"/>
      <c r="DI128"/>
      <c r="DJ128"/>
      <c r="DK128"/>
      <c r="DL128"/>
    </row>
    <row r="129" spans="1:116" ht="14.4">
      <c r="A129" t="s">
        <v>1602</v>
      </c>
      <c r="B129" s="188" t="s">
        <v>311</v>
      </c>
      <c r="C129" s="151" t="str">
        <f t="shared" si="15"/>
        <v>A.030.10.134</v>
      </c>
      <c r="D129" s="54" t="s">
        <v>1209</v>
      </c>
      <c r="E129" s="150" t="s">
        <v>352</v>
      </c>
      <c r="F129" s="153" t="str">
        <f t="shared" si="16"/>
        <v>LiFePO4 (lithium iron phosphate - LFP)</v>
      </c>
      <c r="G129" s="154">
        <f t="shared" si="17"/>
        <v>8.7995000000000001</v>
      </c>
      <c r="H129"/>
      <c r="I129"/>
      <c r="J129" s="227">
        <f t="shared" si="18"/>
        <v>3.3246524439999998</v>
      </c>
      <c r="K129"/>
      <c r="L129" s="280">
        <f t="shared" si="19"/>
        <v>0.42784625399999993</v>
      </c>
      <c r="M129" s="280">
        <f t="shared" si="20"/>
        <v>1.1135982899999999</v>
      </c>
      <c r="N129" s="281">
        <f t="shared" si="21"/>
        <v>0.46328290000000005</v>
      </c>
      <c r="O129" s="280">
        <v>1.319925</v>
      </c>
      <c r="P129" s="219">
        <v>0.29362994999999997</v>
      </c>
      <c r="Q129" s="219">
        <v>0.24240302</v>
      </c>
      <c r="R129" s="219">
        <v>0.187884</v>
      </c>
      <c r="S129" s="219">
        <v>0.176841</v>
      </c>
      <c r="T129" s="219">
        <v>3.5928639999999999E-3</v>
      </c>
      <c r="U129" s="219">
        <v>5.952839E-2</v>
      </c>
      <c r="V129" s="219">
        <v>0.39960442000000002</v>
      </c>
      <c r="W129" s="219">
        <v>0.39771840000000003</v>
      </c>
      <c r="X129" s="219">
        <v>2.34E-4</v>
      </c>
      <c r="Y129" s="219">
        <v>5.4984699999999997E-2</v>
      </c>
      <c r="Z129" s="219">
        <v>0.17772689999999999</v>
      </c>
      <c r="AA129" s="219">
        <v>1.05798E-2</v>
      </c>
      <c r="AB129" s="219">
        <v>0</v>
      </c>
      <c r="AC129"/>
      <c r="AD129" s="227">
        <f t="shared" si="22"/>
        <v>1.319925</v>
      </c>
      <c r="AE129" s="227">
        <f t="shared" si="23"/>
        <v>1.363483644</v>
      </c>
      <c r="AF129" s="227">
        <f t="shared" si="24"/>
        <v>0.94621718999999993</v>
      </c>
      <c r="AG129" s="227">
        <f t="shared" si="25"/>
        <v>1.1135982900000001</v>
      </c>
      <c r="AH129" s="227">
        <f t="shared" si="26"/>
        <v>0.45270310000000002</v>
      </c>
      <c r="AI129"/>
      <c r="AJ129">
        <v>0</v>
      </c>
      <c r="AK129" s="155">
        <v>0</v>
      </c>
      <c r="AL129" s="155">
        <v>0</v>
      </c>
      <c r="AM129" s="155">
        <v>0</v>
      </c>
      <c r="AN129" s="155">
        <v>0</v>
      </c>
      <c r="AO129" s="155">
        <v>0</v>
      </c>
      <c r="AP129" s="155">
        <v>0</v>
      </c>
      <c r="AQ129"/>
      <c r="AR129" s="156">
        <v>0.30921183000000002</v>
      </c>
      <c r="AS129" s="156">
        <v>0.29925600000000002</v>
      </c>
      <c r="AT129" s="156">
        <v>9.8469744999999994E-3</v>
      </c>
      <c r="AU129" s="156">
        <v>1.0885553E-4</v>
      </c>
      <c r="AV129" s="282">
        <f t="shared" si="27"/>
        <v>1.7941007321999997E-5</v>
      </c>
      <c r="AW129" s="282">
        <f t="shared" si="28"/>
        <v>3.6416325731889996E-8</v>
      </c>
      <c r="AX129" s="283">
        <f t="shared" si="29"/>
        <v>1.5245872000000001E-2</v>
      </c>
      <c r="AY129" s="157">
        <v>8.1659359999999993E-6</v>
      </c>
      <c r="AZ129" s="157">
        <v>2.4638600000000001E-8</v>
      </c>
      <c r="BA129" s="157">
        <v>6.7316175000000003E-13</v>
      </c>
      <c r="BB129" s="157">
        <v>0</v>
      </c>
      <c r="BC129" s="157">
        <v>0</v>
      </c>
      <c r="BD129" s="157">
        <v>5.0348E-9</v>
      </c>
      <c r="BE129" s="157">
        <v>9.6965200000000008E-6</v>
      </c>
      <c r="BF129" s="157">
        <v>1.1481800000000001E-9</v>
      </c>
      <c r="BG129" s="157">
        <v>1.0592080000000001E-8</v>
      </c>
      <c r="BH129" s="157">
        <v>0</v>
      </c>
      <c r="BI129" s="157">
        <v>0</v>
      </c>
      <c r="BJ129" s="157">
        <v>3.3912841000000001E-11</v>
      </c>
      <c r="BK129" s="157">
        <v>2.4002860000000002E-12</v>
      </c>
      <c r="BL129" s="157">
        <v>4.7944314000000004E-13</v>
      </c>
      <c r="BM129" s="157">
        <v>1.8625219999999999E-9</v>
      </c>
      <c r="BN129" s="157">
        <v>7.1654000000000001E-8</v>
      </c>
      <c r="BO129" s="157">
        <v>0</v>
      </c>
      <c r="BP129" s="157">
        <v>1.5245872000000001E-2</v>
      </c>
      <c r="BQ129" s="157">
        <v>0</v>
      </c>
      <c r="BR129" s="157">
        <v>0</v>
      </c>
      <c r="BS129" s="157">
        <v>0</v>
      </c>
      <c r="BT129" s="157">
        <v>0</v>
      </c>
      <c r="BU129"/>
      <c r="BV129" s="155">
        <v>7.2272953999999998E-4</v>
      </c>
      <c r="BW129" s="155">
        <v>7.8305184999999996E-5</v>
      </c>
      <c r="BX129" s="155">
        <v>2.4535341000000001E-4</v>
      </c>
      <c r="BY129" s="155">
        <v>4.7388824999999998E-5</v>
      </c>
      <c r="BZ129" s="155">
        <v>2.2684206E-4</v>
      </c>
      <c r="CA129" s="155">
        <v>1.4671287E-6</v>
      </c>
      <c r="CB129" s="155">
        <v>0</v>
      </c>
      <c r="CC129" s="155">
        <v>2.9771324999999999E-5</v>
      </c>
      <c r="CD129" s="155">
        <v>7.9310852999999998E-6</v>
      </c>
      <c r="CE129" s="155">
        <v>4.6975082000000001E-5</v>
      </c>
      <c r="CF129" s="155">
        <v>0</v>
      </c>
      <c r="CG129" s="155">
        <v>0</v>
      </c>
      <c r="CH129" s="155">
        <v>0</v>
      </c>
      <c r="CI129" s="155">
        <v>3.8694930000000003E-5</v>
      </c>
      <c r="CJ129" s="155">
        <v>0</v>
      </c>
      <c r="CK129" s="155">
        <v>5.0435629000000002E-10</v>
      </c>
      <c r="CL129" s="155">
        <v>0</v>
      </c>
      <c r="CM129"/>
      <c r="CN129" s="284">
        <v>0</v>
      </c>
      <c r="CO129" s="284">
        <v>8.7995000000000001</v>
      </c>
      <c r="CP129" s="285">
        <v>0</v>
      </c>
      <c r="CQ129" s="284">
        <v>4.9096399999999998E-2</v>
      </c>
      <c r="CR129" s="284">
        <v>1.5608983999999999E-8</v>
      </c>
      <c r="CS129" s="284">
        <v>1.8911350000000001E-6</v>
      </c>
      <c r="CT129" s="284">
        <v>6.9025555999999997E-3</v>
      </c>
      <c r="CU129" s="284">
        <v>2.0170045000000001</v>
      </c>
      <c r="CV129" s="284">
        <v>0</v>
      </c>
      <c r="CW129" s="284">
        <v>6.2520084999999996E-3</v>
      </c>
      <c r="CX129"/>
      <c r="CY129" s="163"/>
      <c r="CZ129" s="271" t="s">
        <v>2175</v>
      </c>
      <c r="DA129"/>
      <c r="DB129" s="212"/>
      <c r="DC129" s="48"/>
      <c r="DD129" s="48"/>
      <c r="DE129" s="48"/>
      <c r="DF129" s="48"/>
      <c r="DG129" s="48"/>
      <c r="DH129" s="48"/>
      <c r="DI129" s="48"/>
      <c r="DJ129" s="48"/>
      <c r="DK129" s="48"/>
      <c r="DL129" s="48"/>
    </row>
    <row r="130" spans="1:116" ht="14.4">
      <c r="A130" t="s">
        <v>1345</v>
      </c>
      <c r="B130" s="188" t="s">
        <v>311</v>
      </c>
      <c r="C130" s="151" t="str">
        <f t="shared" si="15"/>
        <v>A.030.10.135</v>
      </c>
      <c r="D130" s="54" t="s">
        <v>1209</v>
      </c>
      <c r="E130" s="150" t="s">
        <v>352</v>
      </c>
      <c r="F130" s="153" t="str">
        <f t="shared" si="16"/>
        <v>Chromium oxide</v>
      </c>
      <c r="G130" s="154">
        <f t="shared" si="17"/>
        <v>5.4449836000000005</v>
      </c>
      <c r="H130"/>
      <c r="I130"/>
      <c r="J130" s="227">
        <f t="shared" si="18"/>
        <v>3.1252377973000001</v>
      </c>
      <c r="K130"/>
      <c r="L130" s="280">
        <f t="shared" si="19"/>
        <v>0.83033122500000001</v>
      </c>
      <c r="M130" s="280">
        <f t="shared" si="20"/>
        <v>0.63935544799999999</v>
      </c>
      <c r="N130" s="281">
        <f t="shared" si="21"/>
        <v>0.83880358430000002</v>
      </c>
      <c r="O130" s="280">
        <v>0.81674754000000005</v>
      </c>
      <c r="P130" s="219">
        <v>0.22421414000000001</v>
      </c>
      <c r="Q130" s="219">
        <v>9.2584298999999995E-2</v>
      </c>
      <c r="R130" s="219">
        <v>0.32475779999999999</v>
      </c>
      <c r="S130" s="219">
        <v>9.0787006000000003E-2</v>
      </c>
      <c r="T130" s="219">
        <v>0.40081811000000001</v>
      </c>
      <c r="U130" s="219">
        <v>1.3968309E-2</v>
      </c>
      <c r="V130" s="219">
        <v>0.29570727000000002</v>
      </c>
      <c r="W130" s="219">
        <v>0.80515791999999997</v>
      </c>
      <c r="X130" s="219">
        <v>0</v>
      </c>
      <c r="Y130" s="219">
        <v>2.5186101999999998E-2</v>
      </c>
      <c r="Z130" s="219">
        <v>2.6849739000000001E-2</v>
      </c>
      <c r="AA130" s="219">
        <v>8.4595623000000009E-3</v>
      </c>
      <c r="AB130" s="219">
        <v>0</v>
      </c>
      <c r="AC130"/>
      <c r="AD130" s="227">
        <f t="shared" si="22"/>
        <v>0.81674754000000005</v>
      </c>
      <c r="AE130" s="227">
        <f t="shared" si="23"/>
        <v>1.442836934</v>
      </c>
      <c r="AF130" s="227">
        <f t="shared" si="24"/>
        <v>0.62096527130000001</v>
      </c>
      <c r="AG130" s="227">
        <f t="shared" si="25"/>
        <v>0.63935544799999999</v>
      </c>
      <c r="AH130" s="227">
        <f t="shared" si="26"/>
        <v>0.83034402200000001</v>
      </c>
      <c r="AI130"/>
      <c r="AJ130">
        <v>3.1291823000000001</v>
      </c>
      <c r="AK130" s="155">
        <v>0</v>
      </c>
      <c r="AL130" s="155">
        <v>3.1291823000000001</v>
      </c>
      <c r="AM130" s="155">
        <v>0</v>
      </c>
      <c r="AN130" s="155">
        <v>0</v>
      </c>
      <c r="AO130" s="155">
        <v>0</v>
      </c>
      <c r="AP130" s="155">
        <v>0</v>
      </c>
      <c r="AQ130"/>
      <c r="AR130" s="156">
        <v>0.11464191</v>
      </c>
      <c r="AS130" s="156">
        <v>0.10975944</v>
      </c>
      <c r="AT130" s="156">
        <v>4.6620979000000003E-3</v>
      </c>
      <c r="AU130" s="156">
        <v>2.2037171999999999E-4</v>
      </c>
      <c r="AV130" s="282">
        <f t="shared" si="27"/>
        <v>6.5803022100000014E-6</v>
      </c>
      <c r="AW130" s="282">
        <f t="shared" si="28"/>
        <v>1.7241486350410001E-8</v>
      </c>
      <c r="AX130" s="283">
        <f t="shared" si="29"/>
        <v>3.0864387E-2</v>
      </c>
      <c r="AY130" s="157">
        <v>5.0529448000000002E-6</v>
      </c>
      <c r="AZ130" s="157">
        <v>1.5245954000000002E-8</v>
      </c>
      <c r="BA130" s="157">
        <v>4.1654125000000003E-13</v>
      </c>
      <c r="BB130" s="157">
        <v>0</v>
      </c>
      <c r="BC130" s="157">
        <v>0</v>
      </c>
      <c r="BD130" s="157">
        <v>8.7026599999999994E-9</v>
      </c>
      <c r="BE130" s="157">
        <v>1.4240655000000001E-6</v>
      </c>
      <c r="BF130" s="157">
        <v>1.9846309999999999E-9</v>
      </c>
      <c r="BG130" s="157">
        <v>0</v>
      </c>
      <c r="BH130" s="157">
        <v>0</v>
      </c>
      <c r="BI130" s="157">
        <v>0</v>
      </c>
      <c r="BJ130" s="157">
        <v>8.0512705000000006E-12</v>
      </c>
      <c r="BK130" s="157">
        <v>1.8058108E-12</v>
      </c>
      <c r="BL130" s="157">
        <v>6.2772786000000005E-13</v>
      </c>
      <c r="BM130" s="157">
        <v>4.7732586999999999E-8</v>
      </c>
      <c r="BN130" s="157">
        <v>4.6856663000000002E-8</v>
      </c>
      <c r="BO130" s="157">
        <v>0</v>
      </c>
      <c r="BP130" s="157">
        <v>3.0864387E-2</v>
      </c>
      <c r="BQ130" s="157">
        <v>0</v>
      </c>
      <c r="BR130" s="157">
        <v>0</v>
      </c>
      <c r="BS130" s="157">
        <v>0</v>
      </c>
      <c r="BT130" s="157">
        <v>0</v>
      </c>
      <c r="BU130"/>
      <c r="BV130" s="155">
        <v>8.8780726000000005E-4</v>
      </c>
      <c r="BW130" s="155">
        <v>0</v>
      </c>
      <c r="BX130" s="155">
        <v>1.5182058999999999E-4</v>
      </c>
      <c r="BY130" s="155">
        <v>3.4811051000000002E-5</v>
      </c>
      <c r="BZ130" s="155">
        <v>8.1261646999999997E-5</v>
      </c>
      <c r="CA130" s="155">
        <v>0</v>
      </c>
      <c r="CB130" s="155">
        <v>0</v>
      </c>
      <c r="CC130" s="155">
        <v>0</v>
      </c>
      <c r="CD130" s="155">
        <v>5.3871802000000002E-4</v>
      </c>
      <c r="CE130" s="155">
        <v>1.5110622000000001E-5</v>
      </c>
      <c r="CF130" s="155">
        <v>0</v>
      </c>
      <c r="CG130" s="155">
        <v>0</v>
      </c>
      <c r="CH130" s="155">
        <v>0</v>
      </c>
      <c r="CI130" s="155">
        <v>6.2079217E-5</v>
      </c>
      <c r="CJ130" s="155">
        <v>4.0050908999999996E-6</v>
      </c>
      <c r="CK130" s="155">
        <v>1.0210402000000001E-9</v>
      </c>
      <c r="CL130" s="155">
        <v>0</v>
      </c>
      <c r="CM130"/>
      <c r="CN130" s="284">
        <v>0</v>
      </c>
      <c r="CO130" s="284">
        <v>5.4449835999999996</v>
      </c>
      <c r="CP130" s="285">
        <v>0</v>
      </c>
      <c r="CQ130" s="284">
        <v>0</v>
      </c>
      <c r="CR130" s="284">
        <v>7.5494171999999993E-9</v>
      </c>
      <c r="CS130" s="284">
        <v>4.8798979999999998E-7</v>
      </c>
      <c r="CT130" s="284">
        <v>2.2640150999999999E-3</v>
      </c>
      <c r="CU130" s="284">
        <v>1.490626</v>
      </c>
      <c r="CV130" s="284">
        <v>0</v>
      </c>
      <c r="CW130" s="284">
        <v>0</v>
      </c>
      <c r="CX130"/>
      <c r="CY130" s="163"/>
      <c r="CZ130" s="271" t="s">
        <v>2176</v>
      </c>
      <c r="DA130"/>
      <c r="DB130"/>
      <c r="DC130"/>
      <c r="DD130"/>
      <c r="DE130"/>
      <c r="DF130"/>
      <c r="DG130"/>
      <c r="DH130"/>
      <c r="DI130"/>
      <c r="DJ130"/>
      <c r="DK130"/>
      <c r="DL130"/>
    </row>
    <row r="131" spans="1:116" ht="14.4">
      <c r="A131" t="s">
        <v>1346</v>
      </c>
      <c r="B131" s="188" t="s">
        <v>311</v>
      </c>
      <c r="C131" s="151" t="str">
        <f t="shared" si="15"/>
        <v>A.030.10.136</v>
      </c>
      <c r="D131" s="54" t="s">
        <v>1209</v>
      </c>
      <c r="E131" s="150" t="s">
        <v>352</v>
      </c>
      <c r="F131" s="153" t="str">
        <f t="shared" si="16"/>
        <v>Magnesium oxide</v>
      </c>
      <c r="G131" s="154">
        <f t="shared" si="17"/>
        <v>1.7914072000000001</v>
      </c>
      <c r="H131"/>
      <c r="I131"/>
      <c r="J131" s="227">
        <f t="shared" si="18"/>
        <v>0.55631683864000003</v>
      </c>
      <c r="K131"/>
      <c r="L131" s="280">
        <f t="shared" si="19"/>
        <v>0.12694634390000001</v>
      </c>
      <c r="M131" s="280">
        <f t="shared" si="20"/>
        <v>0.10816629020000001</v>
      </c>
      <c r="N131" s="281">
        <f t="shared" si="21"/>
        <v>5.2493124539999998E-2</v>
      </c>
      <c r="O131" s="280">
        <v>0.26871107999999999</v>
      </c>
      <c r="P131" s="286">
        <v>1.8378720000000001E-2</v>
      </c>
      <c r="Q131" s="219">
        <v>1.2571548E-2</v>
      </c>
      <c r="R131" s="219">
        <v>5.5105673000000001E-2</v>
      </c>
      <c r="S131" s="219">
        <v>5.4795648000000002E-2</v>
      </c>
      <c r="T131" s="219">
        <v>3.4314589E-3</v>
      </c>
      <c r="U131" s="219">
        <v>1.3613564E-2</v>
      </c>
      <c r="V131" s="219">
        <v>7.1517496E-2</v>
      </c>
      <c r="W131" s="219">
        <v>4.6469319000000002E-2</v>
      </c>
      <c r="X131" s="219">
        <v>1.8855181999999999E-3</v>
      </c>
      <c r="Y131" s="219">
        <v>5.2528278000000001E-3</v>
      </c>
      <c r="Z131" s="219">
        <v>3.8130080000000001E-3</v>
      </c>
      <c r="AA131" s="219">
        <v>7.7097774000000003E-4</v>
      </c>
      <c r="AB131" s="219">
        <v>0</v>
      </c>
      <c r="AC131"/>
      <c r="AD131" s="227">
        <f t="shared" si="22"/>
        <v>0.26871107999999999</v>
      </c>
      <c r="AE131" s="227">
        <f t="shared" si="23"/>
        <v>0.2294141079</v>
      </c>
      <c r="AF131" s="227">
        <f t="shared" si="24"/>
        <v>0.10323874174</v>
      </c>
      <c r="AG131" s="227">
        <f t="shared" si="25"/>
        <v>0.1081662902</v>
      </c>
      <c r="AH131" s="227">
        <f t="shared" si="26"/>
        <v>5.17221468E-2</v>
      </c>
      <c r="AI131"/>
      <c r="AJ131">
        <v>0.65262405999999995</v>
      </c>
      <c r="AK131" s="155">
        <v>0</v>
      </c>
      <c r="AL131" s="155">
        <v>0.65262405999999995</v>
      </c>
      <c r="AM131" s="155">
        <v>0</v>
      </c>
      <c r="AN131" s="155">
        <v>0</v>
      </c>
      <c r="AO131" s="155">
        <v>0</v>
      </c>
      <c r="AP131" s="155">
        <v>0</v>
      </c>
      <c r="AQ131"/>
      <c r="AR131" s="156">
        <v>4.3788373999999998E-2</v>
      </c>
      <c r="AS131" s="156">
        <v>4.2326010999999997E-2</v>
      </c>
      <c r="AT131" s="156">
        <v>1.4496443E-3</v>
      </c>
      <c r="AU131" s="156">
        <v>1.2718653E-5</v>
      </c>
      <c r="AV131" s="282">
        <f t="shared" si="27"/>
        <v>2.5375306494600003E-6</v>
      </c>
      <c r="AW131" s="282">
        <f t="shared" si="28"/>
        <v>5.3611107661639998E-9</v>
      </c>
      <c r="AX131" s="283">
        <f t="shared" si="29"/>
        <v>1.7813238999999999E-3</v>
      </c>
      <c r="AY131" s="157">
        <v>1.6624259000000001E-6</v>
      </c>
      <c r="AZ131" s="157">
        <v>5.0159402E-9</v>
      </c>
      <c r="BA131" s="157">
        <v>1.3704265E-13</v>
      </c>
      <c r="BB131" s="157">
        <v>0</v>
      </c>
      <c r="BC131" s="157">
        <v>0</v>
      </c>
      <c r="BD131" s="157">
        <v>1.476688E-9</v>
      </c>
      <c r="BE131" s="157">
        <v>8.5951277000000004E-7</v>
      </c>
      <c r="BF131" s="157">
        <v>3.3675688999999998E-10</v>
      </c>
      <c r="BG131" s="157">
        <v>0</v>
      </c>
      <c r="BH131" s="157">
        <v>0</v>
      </c>
      <c r="BI131" s="157">
        <v>0</v>
      </c>
      <c r="BJ131" s="157">
        <v>7.7561480000000003E-12</v>
      </c>
      <c r="BK131" s="157">
        <v>4.2986875999999999E-13</v>
      </c>
      <c r="BL131" s="157">
        <v>9.0616754E-14</v>
      </c>
      <c r="BM131" s="157">
        <v>6.8454546000000002E-10</v>
      </c>
      <c r="BN131" s="157">
        <v>1.3430746E-8</v>
      </c>
      <c r="BO131" s="157">
        <v>0</v>
      </c>
      <c r="BP131" s="157">
        <v>1.7813238999999999E-3</v>
      </c>
      <c r="BQ131" s="157">
        <v>0</v>
      </c>
      <c r="BR131" s="157">
        <v>0</v>
      </c>
      <c r="BS131" s="157">
        <v>0</v>
      </c>
      <c r="BT131" s="157">
        <v>0</v>
      </c>
      <c r="BU131"/>
      <c r="BV131" s="155">
        <v>1.3446869000000001E-4</v>
      </c>
      <c r="BW131" s="155">
        <v>0</v>
      </c>
      <c r="BX131" s="155">
        <v>4.9949186000000001E-5</v>
      </c>
      <c r="BY131" s="155">
        <v>8.4063712000000002E-6</v>
      </c>
      <c r="BZ131" s="155">
        <v>4.9046496999999997E-5</v>
      </c>
      <c r="CA131" s="155">
        <v>0</v>
      </c>
      <c r="CB131" s="155">
        <v>0</v>
      </c>
      <c r="CC131" s="155">
        <v>0</v>
      </c>
      <c r="CD131" s="155">
        <v>5.3042654E-6</v>
      </c>
      <c r="CE131" s="155">
        <v>1.0393254999999999E-5</v>
      </c>
      <c r="CF131" s="155">
        <v>0</v>
      </c>
      <c r="CG131" s="155">
        <v>0</v>
      </c>
      <c r="CH131" s="155">
        <v>0</v>
      </c>
      <c r="CI131" s="155">
        <v>1.0533748999999999E-5</v>
      </c>
      <c r="CJ131" s="155">
        <v>8.3530405999999998E-7</v>
      </c>
      <c r="CK131" s="155">
        <v>5.8928864E-11</v>
      </c>
      <c r="CL131" s="155">
        <v>0</v>
      </c>
      <c r="CM131"/>
      <c r="CN131" s="284">
        <v>0</v>
      </c>
      <c r="CO131" s="284">
        <v>1.7914072000000001</v>
      </c>
      <c r="CP131" s="285">
        <v>0</v>
      </c>
      <c r="CQ131" s="284">
        <v>0</v>
      </c>
      <c r="CR131" s="284">
        <v>3.5777029999999999E-9</v>
      </c>
      <c r="CS131" s="284">
        <v>4.2813198999999998E-7</v>
      </c>
      <c r="CT131" s="284">
        <v>1.366475E-3</v>
      </c>
      <c r="CU131" s="284">
        <v>0.36237454000000002</v>
      </c>
      <c r="CV131" s="284">
        <v>0</v>
      </c>
      <c r="CW131" s="284">
        <v>0</v>
      </c>
      <c r="CX131"/>
      <c r="CY131" s="158"/>
      <c r="CZ131" s="271" t="s">
        <v>2177</v>
      </c>
      <c r="DA131"/>
      <c r="DB131"/>
      <c r="DC131"/>
      <c r="DD131"/>
      <c r="DE131"/>
      <c r="DF131"/>
      <c r="DG131"/>
      <c r="DH131"/>
      <c r="DI131"/>
      <c r="DJ131"/>
      <c r="DK131"/>
      <c r="DL131"/>
    </row>
    <row r="132" spans="1:116" ht="14.4">
      <c r="A132" t="s">
        <v>1482</v>
      </c>
      <c r="B132" s="188" t="s">
        <v>311</v>
      </c>
      <c r="C132" s="151" t="str">
        <f t="shared" si="15"/>
        <v>A.030.10.137</v>
      </c>
      <c r="D132" s="54" t="s">
        <v>1209</v>
      </c>
      <c r="E132" s="150" t="s">
        <v>352</v>
      </c>
      <c r="F132" s="153" t="str">
        <f t="shared" si="16"/>
        <v>Ferric Chloride</v>
      </c>
      <c r="G132" s="154">
        <f t="shared" si="17"/>
        <v>0.45609149333333332</v>
      </c>
      <c r="H132"/>
      <c r="I132"/>
      <c r="J132" s="227">
        <f t="shared" si="18"/>
        <v>9.3508662286899996E-2</v>
      </c>
      <c r="K132"/>
      <c r="L132" s="280">
        <f t="shared" si="19"/>
        <v>5.7844403788000001E-3</v>
      </c>
      <c r="M132" s="280">
        <f t="shared" si="20"/>
        <v>1.5754873277099998E-2</v>
      </c>
      <c r="N132" s="281">
        <f t="shared" si="21"/>
        <v>3.5556246309999999E-3</v>
      </c>
      <c r="O132" s="280">
        <v>6.8413723999999995E-2</v>
      </c>
      <c r="P132" s="286">
        <v>1.3990023000000001E-2</v>
      </c>
      <c r="Q132" s="286">
        <v>1.7076381000000001E-3</v>
      </c>
      <c r="R132" s="286">
        <v>1.344231E-3</v>
      </c>
      <c r="S132" s="219">
        <v>4.0523379999999999E-3</v>
      </c>
      <c r="T132" s="286">
        <v>8.9561888000000008E-6</v>
      </c>
      <c r="U132" s="219">
        <v>3.7891519000000001E-4</v>
      </c>
      <c r="V132" s="286">
        <v>5.4033882000000002E-5</v>
      </c>
      <c r="W132" s="286">
        <v>7.5072530999999995E-5</v>
      </c>
      <c r="X132" s="219">
        <v>0</v>
      </c>
      <c r="Y132" s="219">
        <v>3.4805521000000001E-3</v>
      </c>
      <c r="Z132" s="286">
        <v>3.1782951000000001E-6</v>
      </c>
      <c r="AA132" s="219">
        <v>0</v>
      </c>
      <c r="AB132" s="219">
        <v>0</v>
      </c>
      <c r="AC132"/>
      <c r="AD132" s="227">
        <f t="shared" si="22"/>
        <v>6.8413723999999995E-2</v>
      </c>
      <c r="AE132" s="227">
        <f t="shared" si="23"/>
        <v>2.1536135360799999E-2</v>
      </c>
      <c r="AF132" s="227">
        <f t="shared" si="24"/>
        <v>1.5751694981999999E-2</v>
      </c>
      <c r="AG132" s="227">
        <f t="shared" si="25"/>
        <v>1.5754873277099998E-2</v>
      </c>
      <c r="AH132" s="227">
        <f t="shared" si="26"/>
        <v>3.5556246309999999E-3</v>
      </c>
      <c r="AI132"/>
      <c r="AJ132">
        <v>3.9775342</v>
      </c>
      <c r="AK132" s="155">
        <v>2.3485022999999998</v>
      </c>
      <c r="AL132" s="155">
        <v>0.41190413999999997</v>
      </c>
      <c r="AM132" s="155">
        <v>0</v>
      </c>
      <c r="AN132" s="155">
        <v>7.6426589000000003E-2</v>
      </c>
      <c r="AO132" s="155">
        <v>0.16733967</v>
      </c>
      <c r="AP132" s="155">
        <v>0.97336146000000001</v>
      </c>
      <c r="AQ132"/>
      <c r="AR132" s="156">
        <v>1.1906172E-2</v>
      </c>
      <c r="AS132" s="156">
        <v>1.1356513E-2</v>
      </c>
      <c r="AT132" s="156">
        <v>4.2843961000000002E-4</v>
      </c>
      <c r="AU132" s="156">
        <v>1.2122011E-4</v>
      </c>
      <c r="AV132" s="282">
        <f t="shared" si="27"/>
        <v>6.8084607473200001E-7</v>
      </c>
      <c r="AW132" s="282">
        <f t="shared" si="28"/>
        <v>1.5844659932690998E-9</v>
      </c>
      <c r="AX132" s="283">
        <f t="shared" si="29"/>
        <v>1.69776067229E-2</v>
      </c>
      <c r="AY132" s="157">
        <v>4.2329865000000001E-7</v>
      </c>
      <c r="AZ132" s="157">
        <v>1.2771964E-9</v>
      </c>
      <c r="BA132" s="157">
        <v>3.4894721999999999E-14</v>
      </c>
      <c r="BB132" s="157">
        <v>1.7696078999999999E-11</v>
      </c>
      <c r="BC132" s="157">
        <v>0</v>
      </c>
      <c r="BD132" s="157">
        <v>4.8656340999999998E-11</v>
      </c>
      <c r="BE132" s="157">
        <v>2.5733462000000002E-7</v>
      </c>
      <c r="BF132" s="157">
        <v>9.9100327000000007E-12</v>
      </c>
      <c r="BG132" s="157">
        <v>2.9710815E-10</v>
      </c>
      <c r="BH132" s="157">
        <v>0</v>
      </c>
      <c r="BI132" s="157">
        <v>0</v>
      </c>
      <c r="BJ132" s="157">
        <v>2.1576312E-13</v>
      </c>
      <c r="BK132" s="157">
        <v>3.404497E-16</v>
      </c>
      <c r="BL132" s="157">
        <v>4.1227739999999999E-16</v>
      </c>
      <c r="BM132" s="157">
        <v>3.5654481999999997E-11</v>
      </c>
      <c r="BN132" s="157">
        <v>1.1079783E-10</v>
      </c>
      <c r="BO132" s="157">
        <v>0</v>
      </c>
      <c r="BP132" s="157">
        <v>7.7127228999999995E-6</v>
      </c>
      <c r="BQ132" s="157">
        <v>1.6969893999999999E-2</v>
      </c>
      <c r="BR132" s="157">
        <v>0</v>
      </c>
      <c r="BS132" s="157">
        <v>0</v>
      </c>
      <c r="BT132" s="157">
        <v>0</v>
      </c>
      <c r="BU132"/>
      <c r="BV132" s="155">
        <v>3.0571943999999998E-5</v>
      </c>
      <c r="BW132" s="155">
        <v>2.0528922999999999E-6</v>
      </c>
      <c r="BX132" s="155">
        <v>1.2717040999999999E-5</v>
      </c>
      <c r="BY132" s="155">
        <v>6.8737061999999999E-9</v>
      </c>
      <c r="BZ132" s="155">
        <v>5.3422644000000001E-6</v>
      </c>
      <c r="CA132" s="155">
        <v>8.9252560999999994E-9</v>
      </c>
      <c r="CB132" s="155">
        <v>0</v>
      </c>
      <c r="CC132" s="155">
        <v>1.3546617999999999E-8</v>
      </c>
      <c r="CD132" s="155">
        <v>3.0369966999999999E-8</v>
      </c>
      <c r="CE132" s="155">
        <v>2.5401183999999999E-7</v>
      </c>
      <c r="CF132" s="155">
        <v>0</v>
      </c>
      <c r="CG132" s="155">
        <v>0</v>
      </c>
      <c r="CH132" s="155">
        <v>3.2356678999999997E-8</v>
      </c>
      <c r="CI132" s="155">
        <v>3.8940481000000001E-7</v>
      </c>
      <c r="CJ132" s="155">
        <v>3.3567430000000001E-6</v>
      </c>
      <c r="CK132" s="155">
        <v>6.3675142000000003E-6</v>
      </c>
      <c r="CL132" s="155">
        <v>0</v>
      </c>
      <c r="CM132"/>
      <c r="CN132" s="284">
        <v>2.7387133999999999E-8</v>
      </c>
      <c r="CO132" s="284">
        <v>0.45601673999999998</v>
      </c>
      <c r="CP132" s="285">
        <v>4.9549697000000003E-4</v>
      </c>
      <c r="CQ132" s="284">
        <v>1.4066609E-3</v>
      </c>
      <c r="CR132" s="284">
        <v>9.8877239000000001E-11</v>
      </c>
      <c r="CS132" s="284">
        <v>1.1493098000000001E-8</v>
      </c>
      <c r="CT132" s="284">
        <v>8.9860861999999995E-5</v>
      </c>
      <c r="CU132" s="284">
        <v>4.3958086E-4</v>
      </c>
      <c r="CV132" s="284">
        <v>0</v>
      </c>
      <c r="CW132" s="284">
        <v>3.1387782E-6</v>
      </c>
      <c r="CX132"/>
      <c r="CY132" s="158"/>
      <c r="CZ132" s="271" t="s">
        <v>2178</v>
      </c>
      <c r="DA132"/>
      <c r="DB132"/>
      <c r="DC132"/>
      <c r="DD132"/>
      <c r="DE132"/>
      <c r="DF132"/>
      <c r="DG132"/>
      <c r="DH132"/>
      <c r="DI132"/>
      <c r="DJ132"/>
      <c r="DK132"/>
      <c r="DL132"/>
    </row>
    <row r="133" spans="1:116" ht="14.4">
      <c r="A133" t="s">
        <v>2179</v>
      </c>
      <c r="B133" s="188" t="s">
        <v>311</v>
      </c>
      <c r="C133" s="151" t="str">
        <f t="shared" si="15"/>
        <v>A.030.10.138</v>
      </c>
      <c r="D133" s="54" t="s">
        <v>1209</v>
      </c>
      <c r="E133" s="150" t="s">
        <v>352</v>
      </c>
      <c r="F133" s="153" t="str">
        <f t="shared" si="16"/>
        <v>Talc (Talcum, Mg3Si4O10(OH)2) in Rotterdam</v>
      </c>
      <c r="G133" s="154">
        <f t="shared" si="17"/>
        <v>0.12004925333333333</v>
      </c>
      <c r="H133"/>
      <c r="I133"/>
      <c r="J133" s="227">
        <f t="shared" si="18"/>
        <v>3.3356400243125361E-2</v>
      </c>
      <c r="K133"/>
      <c r="L133" s="280">
        <f t="shared" si="19"/>
        <v>3.0665279548000002E-3</v>
      </c>
      <c r="M133" s="280">
        <f t="shared" si="20"/>
        <v>4.1536435150000004E-3</v>
      </c>
      <c r="N133" s="281">
        <f t="shared" si="21"/>
        <v>8.1288407733253621E-3</v>
      </c>
      <c r="O133" s="280">
        <v>1.8007387999999999E-2</v>
      </c>
      <c r="P133" s="286">
        <v>9.3107035E-4</v>
      </c>
      <c r="Q133" s="286">
        <v>1.5721120000000001E-3</v>
      </c>
      <c r="R133" s="286">
        <v>1.3304293E-3</v>
      </c>
      <c r="S133" s="219">
        <v>1.4935112E-3</v>
      </c>
      <c r="T133" s="286">
        <v>8.2164447999999997E-6</v>
      </c>
      <c r="U133" s="219">
        <v>2.3437101E-4</v>
      </c>
      <c r="V133" s="219">
        <v>2.1048361E-4</v>
      </c>
      <c r="W133" s="219">
        <v>1.3082892E-4</v>
      </c>
      <c r="X133" s="219">
        <v>1.3974818E-3</v>
      </c>
      <c r="Y133" s="219">
        <v>7.9940251999999993E-3</v>
      </c>
      <c r="Z133" s="286">
        <v>4.2495754999999997E-5</v>
      </c>
      <c r="AA133" s="286">
        <v>3.9866294999999999E-6</v>
      </c>
      <c r="AB133" s="286">
        <v>2.3825363999999999E-11</v>
      </c>
      <c r="AC133"/>
      <c r="AD133" s="227">
        <f t="shared" si="22"/>
        <v>1.8007387999999999E-2</v>
      </c>
      <c r="AE133" s="227">
        <f t="shared" si="23"/>
        <v>5.7801939147999991E-3</v>
      </c>
      <c r="AF133" s="227">
        <f t="shared" si="24"/>
        <v>2.7176525895000001E-3</v>
      </c>
      <c r="AG133" s="227">
        <f t="shared" si="25"/>
        <v>4.1536435150000004E-3</v>
      </c>
      <c r="AH133" s="227">
        <f t="shared" si="26"/>
        <v>8.1248541438253621E-3</v>
      </c>
      <c r="AI133"/>
      <c r="AJ133">
        <v>2.0698913000000001</v>
      </c>
      <c r="AK133" s="155">
        <v>1.8174589999999999</v>
      </c>
      <c r="AL133" s="155">
        <v>8.8551506000000002E-2</v>
      </c>
      <c r="AM133" s="155">
        <v>0</v>
      </c>
      <c r="AN133" s="155">
        <v>7.6551541000000001E-2</v>
      </c>
      <c r="AO133" s="155">
        <v>6.9106456999999996E-2</v>
      </c>
      <c r="AP133" s="155">
        <v>1.8222802E-2</v>
      </c>
      <c r="AQ133"/>
      <c r="AR133" s="156">
        <v>2.5150598999999999E-3</v>
      </c>
      <c r="AS133" s="156">
        <v>2.2905627000000001E-3</v>
      </c>
      <c r="AT133" s="156">
        <v>1.0363299E-4</v>
      </c>
      <c r="AU133" s="156">
        <v>1.2086424E-4</v>
      </c>
      <c r="AV133" s="282">
        <f t="shared" si="27"/>
        <v>1.373238987372E-7</v>
      </c>
      <c r="AW133" s="282">
        <f t="shared" si="28"/>
        <v>3.8325810709420688E-10</v>
      </c>
      <c r="AX133" s="283">
        <f t="shared" si="29"/>
        <v>1.6927764032000001E-2</v>
      </c>
      <c r="AY133" s="157">
        <v>1.1142575E-7</v>
      </c>
      <c r="AZ133" s="157">
        <v>3.3619761999999998E-10</v>
      </c>
      <c r="BA133" s="157">
        <v>9.1853968000000003E-15</v>
      </c>
      <c r="BB133" s="157">
        <v>3.3662893999999998E-12</v>
      </c>
      <c r="BC133" s="157">
        <v>0</v>
      </c>
      <c r="BD133" s="157">
        <v>1.2272034000000001E-10</v>
      </c>
      <c r="BE133" s="157">
        <v>2.5681087999999998E-8</v>
      </c>
      <c r="BF133" s="157">
        <v>1.8823332E-11</v>
      </c>
      <c r="BG133" s="157">
        <v>2.8047479999999999E-11</v>
      </c>
      <c r="BH133" s="157">
        <v>4.4440688E-14</v>
      </c>
      <c r="BI133" s="157">
        <v>5.7107825000000002E-16</v>
      </c>
      <c r="BJ133" s="157">
        <v>1.3360671E-13</v>
      </c>
      <c r="BK133" s="157">
        <v>1.4021646E-15</v>
      </c>
      <c r="BL133" s="157">
        <v>4.6902436999999998E-16</v>
      </c>
      <c r="BM133" s="157">
        <v>4.3846368E-12</v>
      </c>
      <c r="BN133" s="157">
        <v>8.6589471000000006E-11</v>
      </c>
      <c r="BO133" s="157">
        <v>3.2186877000000002E-20</v>
      </c>
      <c r="BP133" s="157">
        <v>1.1150031999999999E-5</v>
      </c>
      <c r="BQ133" s="157">
        <v>1.6916614E-2</v>
      </c>
      <c r="BR133" s="157">
        <v>0</v>
      </c>
      <c r="BS133" s="157">
        <v>0</v>
      </c>
      <c r="BT133" s="157">
        <v>0</v>
      </c>
      <c r="BU133"/>
      <c r="BV133" s="155">
        <v>6.7628909999999996E-6</v>
      </c>
      <c r="BW133" s="155">
        <v>2.2832787999999999E-7</v>
      </c>
      <c r="BX133" s="155">
        <v>3.3472917000000001E-6</v>
      </c>
      <c r="BY133" s="155">
        <v>2.4990874000000001E-8</v>
      </c>
      <c r="BZ133" s="155">
        <v>2.0390808E-7</v>
      </c>
      <c r="CA133" s="155">
        <v>6.9278784000000005E-8</v>
      </c>
      <c r="CB133" s="155">
        <v>1.1057757E-9</v>
      </c>
      <c r="CC133" s="155">
        <v>1.0433906E-7</v>
      </c>
      <c r="CD133" s="155">
        <v>2.2568683E-8</v>
      </c>
      <c r="CE133" s="155">
        <v>1.6317592999999999E-7</v>
      </c>
      <c r="CF133" s="155">
        <v>0</v>
      </c>
      <c r="CG133" s="155">
        <v>7.1177171999999999E-17</v>
      </c>
      <c r="CH133" s="155">
        <v>5.8279591000000004E-13</v>
      </c>
      <c r="CI133" s="155">
        <v>2.6288631E-7</v>
      </c>
      <c r="CJ133" s="155">
        <v>2.3219031999999999E-6</v>
      </c>
      <c r="CK133" s="155">
        <v>1.3114176000000001E-8</v>
      </c>
      <c r="CL133" s="155">
        <v>0</v>
      </c>
      <c r="CM133"/>
      <c r="CN133" s="284">
        <v>4.9328641000000004E-13</v>
      </c>
      <c r="CO133" s="284">
        <v>0.12005830000000001</v>
      </c>
      <c r="CP133" s="285">
        <v>2.8708103999999998E-3</v>
      </c>
      <c r="CQ133" s="284">
        <v>1.7198518E-4</v>
      </c>
      <c r="CR133" s="284">
        <v>6.0478633999999994E-11</v>
      </c>
      <c r="CS133" s="284">
        <v>7.1482244000000001E-9</v>
      </c>
      <c r="CT133" s="284">
        <v>8.2240810999999994E-6</v>
      </c>
      <c r="CU133" s="284">
        <v>1.2125858E-3</v>
      </c>
      <c r="CV133" s="284">
        <v>2.9740471000000002E-8</v>
      </c>
      <c r="CW133" s="284">
        <v>2.4370671000000001E-5</v>
      </c>
      <c r="CX133"/>
      <c r="CY133" s="158"/>
      <c r="CZ133" s="271" t="s">
        <v>2180</v>
      </c>
      <c r="DA133"/>
      <c r="DB133"/>
      <c r="DC133"/>
      <c r="DD133"/>
      <c r="DE133"/>
      <c r="DF133"/>
      <c r="DG133"/>
      <c r="DH133"/>
      <c r="DI133"/>
      <c r="DJ133"/>
      <c r="DK133"/>
      <c r="DL133"/>
    </row>
    <row r="134" spans="1:116" ht="14.4" customHeight="1">
      <c r="A134" t="s">
        <v>2181</v>
      </c>
      <c r="B134" s="188" t="s">
        <v>311</v>
      </c>
      <c r="C134" s="151" t="str">
        <f t="shared" si="15"/>
        <v>A.030.10.139</v>
      </c>
      <c r="D134" s="54" t="s">
        <v>1209</v>
      </c>
      <c r="E134" s="150" t="s">
        <v>352</v>
      </c>
      <c r="F134" s="153" t="str">
        <f t="shared" si="16"/>
        <v>Milled Limestone (CaCO3), without transport</v>
      </c>
      <c r="G134" s="154">
        <f t="shared" si="17"/>
        <v>5.7272698666666665E-3</v>
      </c>
      <c r="H134"/>
      <c r="I134"/>
      <c r="J134" s="227">
        <f t="shared" si="18"/>
        <v>1.2760849592771606E-3</v>
      </c>
      <c r="K134"/>
      <c r="L134" s="280">
        <f t="shared" si="19"/>
        <v>3.7121877799999998E-5</v>
      </c>
      <c r="M134" s="280">
        <f t="shared" si="20"/>
        <v>7.6777043840000003E-5</v>
      </c>
      <c r="N134" s="281">
        <f t="shared" si="21"/>
        <v>3.0309555763716054E-4</v>
      </c>
      <c r="O134" s="280">
        <v>8.5909048E-4</v>
      </c>
      <c r="P134" s="286">
        <v>3.7017366000000003E-5</v>
      </c>
      <c r="Q134" s="286">
        <v>3.3223996000000001E-5</v>
      </c>
      <c r="R134" s="286">
        <v>2.6737377999999999E-5</v>
      </c>
      <c r="S134" s="286">
        <v>4.1869943E-6</v>
      </c>
      <c r="T134" s="286">
        <v>1.8370780000000001E-7</v>
      </c>
      <c r="U134" s="286">
        <v>6.0137976999999996E-6</v>
      </c>
      <c r="V134" s="286">
        <v>5.0929414000000002E-6</v>
      </c>
      <c r="W134" s="286">
        <v>2.4806169999999999E-6</v>
      </c>
      <c r="X134" s="286">
        <v>3.4375263999999999E-7</v>
      </c>
      <c r="Y134" s="219">
        <v>3.0061395999999999E-4</v>
      </c>
      <c r="Z134" s="286">
        <v>1.0989878E-6</v>
      </c>
      <c r="AA134" s="286">
        <v>9.8063129999999995E-10</v>
      </c>
      <c r="AB134" s="286">
        <v>5.8605641E-15</v>
      </c>
      <c r="AC134"/>
      <c r="AD134" s="227">
        <f t="shared" si="22"/>
        <v>8.5909048E-4</v>
      </c>
      <c r="AE134" s="227">
        <f t="shared" si="23"/>
        <v>1.124561812E-4</v>
      </c>
      <c r="AF134" s="227">
        <f t="shared" si="24"/>
        <v>7.5335284031300008E-5</v>
      </c>
      <c r="AG134" s="227">
        <f t="shared" si="25"/>
        <v>7.6777043840000003E-5</v>
      </c>
      <c r="AH134" s="227">
        <f t="shared" si="26"/>
        <v>3.0309457700586053E-4</v>
      </c>
      <c r="AI134"/>
      <c r="AJ134">
        <v>0.10147050000000001</v>
      </c>
      <c r="AK134" s="155">
        <v>7.3056122000000001E-2</v>
      </c>
      <c r="AL134" s="155">
        <v>1.5313089E-2</v>
      </c>
      <c r="AM134" s="155">
        <v>0</v>
      </c>
      <c r="AN134" s="155">
        <v>2.9284417000000002E-3</v>
      </c>
      <c r="AO134" s="155">
        <v>7.1014993000000004E-3</v>
      </c>
      <c r="AP134" s="155">
        <v>3.0713494999999999E-3</v>
      </c>
      <c r="AQ134"/>
      <c r="AR134" s="156">
        <v>1.0916049E-4</v>
      </c>
      <c r="AS134" s="156">
        <v>1.0094851E-4</v>
      </c>
      <c r="AT134" s="156">
        <v>4.5944885E-6</v>
      </c>
      <c r="AU134" s="156">
        <v>3.6174929000000002E-6</v>
      </c>
      <c r="AV134" s="282">
        <f t="shared" si="27"/>
        <v>6.0520688153100202E-9</v>
      </c>
      <c r="AW134" s="282">
        <f t="shared" si="28"/>
        <v>1.6991451064392768E-11</v>
      </c>
      <c r="AX134" s="283">
        <f t="shared" si="29"/>
        <v>5.0665166429999999E-4</v>
      </c>
      <c r="AY134" s="157">
        <v>5.3149113999999998E-9</v>
      </c>
      <c r="AZ134" s="157">
        <v>1.6036369999999999E-11</v>
      </c>
      <c r="BA134" s="157">
        <v>4.3813654999999999E-16</v>
      </c>
      <c r="BB134" s="157">
        <v>8.2804002000000004E-16</v>
      </c>
      <c r="BC134" s="157">
        <v>0</v>
      </c>
      <c r="BD134" s="157">
        <v>7.3790889000000002E-13</v>
      </c>
      <c r="BE134" s="157">
        <v>7.3434215000000003E-10</v>
      </c>
      <c r="BF134" s="157">
        <v>1.6602533E-13</v>
      </c>
      <c r="BG134" s="157">
        <v>7.8513874000000002E-13</v>
      </c>
      <c r="BH134" s="157">
        <v>1.0931523E-17</v>
      </c>
      <c r="BI134" s="157">
        <v>1.4047385000000001E-19</v>
      </c>
      <c r="BJ134" s="157">
        <v>3.4259916E-15</v>
      </c>
      <c r="BK134" s="157">
        <v>3.0768063E-17</v>
      </c>
      <c r="BL134" s="157">
        <v>1.1026175000000001E-17</v>
      </c>
      <c r="BM134" s="157">
        <v>8.4165880000000006E-14</v>
      </c>
      <c r="BN134" s="157">
        <v>1.9923625E-12</v>
      </c>
      <c r="BO134" s="157">
        <v>7.9173293999999998E-24</v>
      </c>
      <c r="BP134" s="157">
        <v>2.6200430000000002E-7</v>
      </c>
      <c r="BQ134" s="157">
        <v>5.0638965999999996E-4</v>
      </c>
      <c r="BR134" s="157">
        <v>0</v>
      </c>
      <c r="BS134" s="157">
        <v>0</v>
      </c>
      <c r="BT134" s="157">
        <v>0</v>
      </c>
      <c r="BU134"/>
      <c r="BV134" s="155">
        <v>2.9125217999999998E-7</v>
      </c>
      <c r="BW134" s="155">
        <v>5.4215832E-9</v>
      </c>
      <c r="BX134" s="155">
        <v>1.5969147999999999E-7</v>
      </c>
      <c r="BY134" s="155">
        <v>6.1040265E-10</v>
      </c>
      <c r="BZ134" s="155">
        <v>7.8887039000000003E-9</v>
      </c>
      <c r="CA134" s="155">
        <v>1.7041198E-11</v>
      </c>
      <c r="CB134" s="155">
        <v>2.7199876000000002E-13</v>
      </c>
      <c r="CC134" s="155">
        <v>2.5665327000000001E-11</v>
      </c>
      <c r="CD134" s="155">
        <v>5.4259358999999995E-10</v>
      </c>
      <c r="CE134" s="155">
        <v>4.1929183000000003E-9</v>
      </c>
      <c r="CF134" s="155">
        <v>0</v>
      </c>
      <c r="CG134" s="155">
        <v>1.7508164E-20</v>
      </c>
      <c r="CH134" s="155">
        <v>1.4335616E-16</v>
      </c>
      <c r="CI134" s="155">
        <v>5.4613886999999999E-9</v>
      </c>
      <c r="CJ134" s="155">
        <v>1.073969E-7</v>
      </c>
      <c r="CK134" s="155">
        <v>3.2287312E-12</v>
      </c>
      <c r="CL134" s="155">
        <v>0</v>
      </c>
      <c r="CM134"/>
      <c r="CN134" s="284">
        <v>1.2133860999999999E-16</v>
      </c>
      <c r="CO134" s="284">
        <v>5.7272720999999999E-3</v>
      </c>
      <c r="CP134" s="285">
        <v>7.0616206000000003E-7</v>
      </c>
      <c r="CQ134" s="284">
        <v>3.7132465E-6</v>
      </c>
      <c r="CR134" s="284">
        <v>1.5464866999999999E-12</v>
      </c>
      <c r="CS134" s="284">
        <v>1.8332284E-10</v>
      </c>
      <c r="CT134" s="284">
        <v>3.2161062000000001E-7</v>
      </c>
      <c r="CU134" s="284">
        <v>2.8051689000000001E-5</v>
      </c>
      <c r="CV134" s="284">
        <v>7.3155622999999993E-12</v>
      </c>
      <c r="CW134" s="284">
        <v>5.9946986E-9</v>
      </c>
      <c r="CX134"/>
      <c r="CY134" s="158"/>
      <c r="CZ134" s="271"/>
      <c r="DA134"/>
      <c r="DB134"/>
      <c r="DC134"/>
      <c r="DD134"/>
      <c r="DE134"/>
      <c r="DF134"/>
      <c r="DG134"/>
      <c r="DH134"/>
      <c r="DI134"/>
      <c r="DJ134"/>
      <c r="DK134"/>
      <c r="DL134"/>
    </row>
    <row r="135" spans="1:116" ht="14.4">
      <c r="B135" s="188"/>
      <c r="C135" s="151"/>
      <c r="D135" s="51" t="s">
        <v>1210</v>
      </c>
      <c r="E135" s="150"/>
      <c r="F135"/>
      <c r="G135"/>
      <c r="H135"/>
      <c r="I135"/>
      <c r="J135"/>
      <c r="K135"/>
      <c r="L135"/>
      <c r="M135"/>
      <c r="N135" s="174"/>
      <c r="O135"/>
      <c r="P135" s="53"/>
      <c r="Q135" s="53"/>
      <c r="R135" s="53"/>
      <c r="S135" s="53"/>
      <c r="T135" s="53"/>
      <c r="U135" s="53"/>
      <c r="V135" s="53"/>
      <c r="W135" s="53"/>
      <c r="Y135"/>
      <c r="Z135" s="53"/>
      <c r="AA135" s="53"/>
      <c r="AB135" s="53"/>
      <c r="AC135"/>
      <c r="AD135"/>
      <c r="AE135"/>
      <c r="AF135"/>
      <c r="AG135"/>
      <c r="AH135"/>
      <c r="AI135"/>
      <c r="AJ135"/>
      <c r="AK135"/>
      <c r="AL135"/>
      <c r="AM135"/>
      <c r="AN135"/>
      <c r="AO135"/>
      <c r="AP135"/>
      <c r="AQ135"/>
      <c r="AR135"/>
      <c r="AS135"/>
      <c r="AT135"/>
      <c r="AU135"/>
      <c r="AX135" s="19"/>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s="117"/>
      <c r="CQ135"/>
      <c r="CR135"/>
      <c r="CS135"/>
      <c r="CT135"/>
      <c r="CU135"/>
      <c r="CV135"/>
      <c r="CW135"/>
      <c r="CX135"/>
      <c r="CY135" s="53"/>
      <c r="CZ135" s="272"/>
      <c r="DA135"/>
      <c r="DB135"/>
      <c r="DC135"/>
      <c r="DD135"/>
      <c r="DE135"/>
      <c r="DF135"/>
      <c r="DG135"/>
      <c r="DH135"/>
      <c r="DI135"/>
      <c r="DJ135"/>
      <c r="DK135"/>
      <c r="DL135"/>
    </row>
    <row r="136" spans="1:116" ht="14.4">
      <c r="A136" t="s">
        <v>1603</v>
      </c>
      <c r="B136" s="188" t="s">
        <v>311</v>
      </c>
      <c r="C136" s="151" t="str">
        <f t="shared" si="15"/>
        <v>A.030.14.101</v>
      </c>
      <c r="D136" s="54" t="s">
        <v>1210</v>
      </c>
      <c r="E136" s="150" t="s">
        <v>352</v>
      </c>
      <c r="F136" s="153" t="str">
        <f t="shared" si="16"/>
        <v>Acetone</v>
      </c>
      <c r="G136" s="154">
        <f t="shared" si="17"/>
        <v>1.6400000000000001</v>
      </c>
      <c r="H136"/>
      <c r="I136"/>
      <c r="J136" s="227">
        <f t="shared" si="18"/>
        <v>0.29154320131787859</v>
      </c>
      <c r="K136"/>
      <c r="L136" s="280">
        <f t="shared" si="19"/>
        <v>9.648065118990001E-3</v>
      </c>
      <c r="M136" s="280">
        <f t="shared" si="20"/>
        <v>3.5895136198888601E-2</v>
      </c>
      <c r="N136" s="281">
        <f t="shared" si="21"/>
        <v>0</v>
      </c>
      <c r="O136" s="280">
        <v>0.246</v>
      </c>
      <c r="P136" s="219">
        <v>3.4173315000000003E-2</v>
      </c>
      <c r="Q136" s="219">
        <v>1.7218189E-3</v>
      </c>
      <c r="R136" s="219">
        <v>8.6879520000000005E-3</v>
      </c>
      <c r="S136" s="219">
        <v>9.5999400000000004E-4</v>
      </c>
      <c r="T136" s="219">
        <v>0</v>
      </c>
      <c r="U136" s="286">
        <v>1.1911899E-7</v>
      </c>
      <c r="V136" s="286">
        <v>2.2988886000000001E-9</v>
      </c>
      <c r="W136" s="219">
        <v>0</v>
      </c>
      <c r="X136" s="219">
        <v>0</v>
      </c>
      <c r="Y136" s="219">
        <v>0</v>
      </c>
      <c r="Z136" s="219">
        <v>0</v>
      </c>
      <c r="AA136" s="219">
        <v>0</v>
      </c>
      <c r="AB136" s="219">
        <v>0</v>
      </c>
      <c r="AC136"/>
      <c r="AD136" s="227">
        <f t="shared" si="22"/>
        <v>0.246</v>
      </c>
      <c r="AE136" s="227">
        <f t="shared" si="23"/>
        <v>4.5543201317878597E-2</v>
      </c>
      <c r="AF136" s="227">
        <f t="shared" si="24"/>
        <v>3.5895136198888601E-2</v>
      </c>
      <c r="AG136" s="227">
        <f t="shared" si="25"/>
        <v>3.5895136198888601E-2</v>
      </c>
      <c r="AH136" s="227">
        <f t="shared" si="26"/>
        <v>0</v>
      </c>
      <c r="AI136"/>
      <c r="AJ136">
        <v>34.088999999999999</v>
      </c>
      <c r="AK136" s="155">
        <v>33.156799999999997</v>
      </c>
      <c r="AL136" s="155">
        <v>0</v>
      </c>
      <c r="AM136" s="155">
        <v>0</v>
      </c>
      <c r="AN136" s="155">
        <v>0.93220000000000003</v>
      </c>
      <c r="AO136" s="155">
        <v>0</v>
      </c>
      <c r="AP136" s="155">
        <v>0</v>
      </c>
      <c r="AQ136"/>
      <c r="AR136" s="156">
        <v>3.9563900999999999E-2</v>
      </c>
      <c r="AS136" s="156">
        <v>3.5742191E-2</v>
      </c>
      <c r="AT136" s="156">
        <v>1.4543143000000001E-3</v>
      </c>
      <c r="AU136" s="156">
        <v>2.3673955000000002E-3</v>
      </c>
      <c r="AV136" s="282">
        <f t="shared" si="27"/>
        <v>2.1428171999999998E-6</v>
      </c>
      <c r="AW136" s="282">
        <f t="shared" si="28"/>
        <v>5.3783814600000001E-9</v>
      </c>
      <c r="AX136" s="283">
        <f t="shared" si="29"/>
        <v>0.33156799999999997</v>
      </c>
      <c r="AY136" s="157">
        <v>1.5219199999999999E-6</v>
      </c>
      <c r="AZ136" s="157">
        <v>4.5919999999999999E-9</v>
      </c>
      <c r="BA136" s="157">
        <v>1.2546E-13</v>
      </c>
      <c r="BB136" s="157">
        <v>0</v>
      </c>
      <c r="BC136" s="157">
        <v>0</v>
      </c>
      <c r="BD136" s="157">
        <v>2.7719999999999998E-10</v>
      </c>
      <c r="BE136" s="157">
        <v>6.2061999999999995E-7</v>
      </c>
      <c r="BF136" s="157">
        <v>6.3336000000000002E-11</v>
      </c>
      <c r="BG136" s="157">
        <v>7.2292000000000002E-10</v>
      </c>
      <c r="BH136" s="157">
        <v>0</v>
      </c>
      <c r="BI136" s="157">
        <v>0</v>
      </c>
      <c r="BJ136" s="157">
        <v>0</v>
      </c>
      <c r="BK136" s="157">
        <v>0</v>
      </c>
      <c r="BL136" s="157">
        <v>0</v>
      </c>
      <c r="BM136" s="157">
        <v>0</v>
      </c>
      <c r="BN136" s="157">
        <v>0</v>
      </c>
      <c r="BO136" s="157">
        <v>0</v>
      </c>
      <c r="BP136" s="157">
        <v>0</v>
      </c>
      <c r="BQ136" s="157">
        <v>0.33156799999999997</v>
      </c>
      <c r="BR136" s="157">
        <v>0</v>
      </c>
      <c r="BS136" s="157">
        <v>0</v>
      </c>
      <c r="BT136" s="157">
        <v>0</v>
      </c>
      <c r="BU136"/>
      <c r="BV136" s="155">
        <v>9.7704040999999997E-5</v>
      </c>
      <c r="BW136" s="155">
        <v>4.9840289000000003E-6</v>
      </c>
      <c r="BX136" s="155">
        <v>4.5727552000000001E-5</v>
      </c>
      <c r="BY136" s="155">
        <v>2.6928443000000001E-13</v>
      </c>
      <c r="BZ136" s="155">
        <v>4.9723264999999998E-6</v>
      </c>
      <c r="CA136" s="155">
        <v>0</v>
      </c>
      <c r="CB136" s="155">
        <v>0</v>
      </c>
      <c r="CC136" s="155">
        <v>0</v>
      </c>
      <c r="CD136" s="155">
        <v>0</v>
      </c>
      <c r="CE136" s="155">
        <v>7.8821727999999995E-11</v>
      </c>
      <c r="CF136" s="155">
        <v>0</v>
      </c>
      <c r="CG136" s="155">
        <v>0</v>
      </c>
      <c r="CH136" s="155">
        <v>0</v>
      </c>
      <c r="CI136" s="155">
        <v>1.9842782999999998E-6</v>
      </c>
      <c r="CJ136" s="155">
        <v>4.0035776000000001E-5</v>
      </c>
      <c r="CK136" s="155">
        <v>0</v>
      </c>
      <c r="CL136" s="155">
        <v>0</v>
      </c>
      <c r="CM136"/>
      <c r="CN136" s="284">
        <v>0</v>
      </c>
      <c r="CO136" s="284">
        <v>1.64</v>
      </c>
      <c r="CP136" s="285">
        <v>7.5558251999999996E-3</v>
      </c>
      <c r="CQ136" s="284">
        <v>3.4099999999999998E-3</v>
      </c>
      <c r="CR136" s="284">
        <v>0</v>
      </c>
      <c r="CS136" s="284">
        <v>0</v>
      </c>
      <c r="CT136" s="284">
        <v>2.0838884999999999E-4</v>
      </c>
      <c r="CU136" s="284">
        <v>0</v>
      </c>
      <c r="CV136" s="284">
        <v>0</v>
      </c>
      <c r="CW136" s="284">
        <v>0</v>
      </c>
      <c r="CX136"/>
      <c r="CY136" s="162" t="s">
        <v>380</v>
      </c>
      <c r="CZ136" s="271" t="s">
        <v>2182</v>
      </c>
      <c r="DA136"/>
      <c r="DB136"/>
      <c r="DC136"/>
      <c r="DD136"/>
      <c r="DE136"/>
      <c r="DF136"/>
      <c r="DG136"/>
      <c r="DH136"/>
      <c r="DI136"/>
      <c r="DJ136"/>
      <c r="DK136"/>
      <c r="DL136"/>
    </row>
    <row r="137" spans="1:116" ht="14.4">
      <c r="A137" t="s">
        <v>515</v>
      </c>
      <c r="B137" s="188" t="s">
        <v>311</v>
      </c>
      <c r="C137" s="151" t="str">
        <f t="shared" si="15"/>
        <v>A.030.14.102</v>
      </c>
      <c r="D137" s="54" t="s">
        <v>1210</v>
      </c>
      <c r="E137" s="150" t="s">
        <v>352</v>
      </c>
      <c r="F137" s="153" t="str">
        <f t="shared" si="16"/>
        <v>Acetylene (Ethyne)</v>
      </c>
      <c r="G137" s="154">
        <f t="shared" si="17"/>
        <v>1.6400000000000001</v>
      </c>
      <c r="H137"/>
      <c r="I137"/>
      <c r="J137" s="227">
        <f t="shared" si="18"/>
        <v>0.29154320131787859</v>
      </c>
      <c r="K137"/>
      <c r="L137" s="280">
        <f t="shared" si="19"/>
        <v>9.648065118990001E-3</v>
      </c>
      <c r="M137" s="280">
        <f t="shared" si="20"/>
        <v>3.5895136198888601E-2</v>
      </c>
      <c r="N137" s="281">
        <f t="shared" si="21"/>
        <v>0</v>
      </c>
      <c r="O137" s="280">
        <v>0.246</v>
      </c>
      <c r="P137" s="219">
        <v>3.4173315000000003E-2</v>
      </c>
      <c r="Q137" s="219">
        <v>1.7218189E-3</v>
      </c>
      <c r="R137" s="219">
        <v>8.6879520000000005E-3</v>
      </c>
      <c r="S137" s="219">
        <v>9.5999400000000004E-4</v>
      </c>
      <c r="T137" s="219">
        <v>0</v>
      </c>
      <c r="U137" s="286">
        <v>1.1911899E-7</v>
      </c>
      <c r="V137" s="286">
        <v>2.2988886000000001E-9</v>
      </c>
      <c r="W137" s="219">
        <v>0</v>
      </c>
      <c r="X137" s="219">
        <v>0</v>
      </c>
      <c r="Y137" s="219">
        <v>0</v>
      </c>
      <c r="Z137" s="219">
        <v>0</v>
      </c>
      <c r="AA137" s="219">
        <v>0</v>
      </c>
      <c r="AB137" s="219">
        <v>0</v>
      </c>
      <c r="AC137"/>
      <c r="AD137" s="227">
        <f t="shared" si="22"/>
        <v>0.246</v>
      </c>
      <c r="AE137" s="227">
        <f t="shared" si="23"/>
        <v>4.5543201317878597E-2</v>
      </c>
      <c r="AF137" s="227">
        <f t="shared" si="24"/>
        <v>3.5895136198888601E-2</v>
      </c>
      <c r="AG137" s="227">
        <f t="shared" si="25"/>
        <v>3.5895136198888601E-2</v>
      </c>
      <c r="AH137" s="227">
        <f t="shared" si="26"/>
        <v>0</v>
      </c>
      <c r="AI137"/>
      <c r="AJ137">
        <v>34.088999999999999</v>
      </c>
      <c r="AK137" s="155">
        <v>33.156799999999997</v>
      </c>
      <c r="AL137" s="155">
        <v>0</v>
      </c>
      <c r="AM137" s="155">
        <v>0</v>
      </c>
      <c r="AN137" s="155">
        <v>0.93220000000000003</v>
      </c>
      <c r="AO137" s="155">
        <v>0</v>
      </c>
      <c r="AP137" s="155">
        <v>0</v>
      </c>
      <c r="AQ137"/>
      <c r="AR137" s="156">
        <v>3.9563900999999999E-2</v>
      </c>
      <c r="AS137" s="156">
        <v>3.5742191E-2</v>
      </c>
      <c r="AT137" s="156">
        <v>1.4543143000000001E-3</v>
      </c>
      <c r="AU137" s="156">
        <v>2.3673955000000002E-3</v>
      </c>
      <c r="AV137" s="282">
        <f t="shared" si="27"/>
        <v>2.1428171999999998E-6</v>
      </c>
      <c r="AW137" s="282">
        <f t="shared" si="28"/>
        <v>5.3783814600000001E-9</v>
      </c>
      <c r="AX137" s="283">
        <f t="shared" si="29"/>
        <v>0.33156799999999997</v>
      </c>
      <c r="AY137" s="157">
        <v>1.5219199999999999E-6</v>
      </c>
      <c r="AZ137" s="157">
        <v>4.5919999999999999E-9</v>
      </c>
      <c r="BA137" s="157">
        <v>1.2546E-13</v>
      </c>
      <c r="BB137" s="157">
        <v>0</v>
      </c>
      <c r="BC137" s="157">
        <v>0</v>
      </c>
      <c r="BD137" s="157">
        <v>2.7719999999999998E-10</v>
      </c>
      <c r="BE137" s="157">
        <v>6.2061999999999995E-7</v>
      </c>
      <c r="BF137" s="157">
        <v>6.3336000000000002E-11</v>
      </c>
      <c r="BG137" s="157">
        <v>7.2292000000000002E-10</v>
      </c>
      <c r="BH137" s="157">
        <v>0</v>
      </c>
      <c r="BI137" s="157">
        <v>0</v>
      </c>
      <c r="BJ137" s="157">
        <v>0</v>
      </c>
      <c r="BK137" s="157">
        <v>0</v>
      </c>
      <c r="BL137" s="157">
        <v>0</v>
      </c>
      <c r="BM137" s="157">
        <v>0</v>
      </c>
      <c r="BN137" s="157">
        <v>0</v>
      </c>
      <c r="BO137" s="157">
        <v>0</v>
      </c>
      <c r="BP137" s="157">
        <v>0</v>
      </c>
      <c r="BQ137" s="157">
        <v>0.33156799999999997</v>
      </c>
      <c r="BR137" s="157">
        <v>0</v>
      </c>
      <c r="BS137" s="157">
        <v>0</v>
      </c>
      <c r="BT137" s="157">
        <v>0</v>
      </c>
      <c r="BU137"/>
      <c r="BV137" s="155">
        <v>9.7704040999999997E-5</v>
      </c>
      <c r="BW137" s="155">
        <v>4.9840289000000003E-6</v>
      </c>
      <c r="BX137" s="155">
        <v>4.5727552000000001E-5</v>
      </c>
      <c r="BY137" s="155">
        <v>2.6928443000000001E-13</v>
      </c>
      <c r="BZ137" s="155">
        <v>4.9723264999999998E-6</v>
      </c>
      <c r="CA137" s="155">
        <v>0</v>
      </c>
      <c r="CB137" s="155">
        <v>0</v>
      </c>
      <c r="CC137" s="155">
        <v>0</v>
      </c>
      <c r="CD137" s="155">
        <v>0</v>
      </c>
      <c r="CE137" s="155">
        <v>7.8821727999999995E-11</v>
      </c>
      <c r="CF137" s="155">
        <v>0</v>
      </c>
      <c r="CG137" s="155">
        <v>0</v>
      </c>
      <c r="CH137" s="155">
        <v>0</v>
      </c>
      <c r="CI137" s="155">
        <v>1.9842782999999998E-6</v>
      </c>
      <c r="CJ137" s="155">
        <v>4.0035776000000001E-5</v>
      </c>
      <c r="CK137" s="155">
        <v>0</v>
      </c>
      <c r="CL137" s="155">
        <v>0</v>
      </c>
      <c r="CM137"/>
      <c r="CN137" s="284">
        <v>0</v>
      </c>
      <c r="CO137" s="284">
        <v>1.64</v>
      </c>
      <c r="CP137" s="285">
        <v>7.5558251999999996E-3</v>
      </c>
      <c r="CQ137" s="284">
        <v>3.4099999999999998E-3</v>
      </c>
      <c r="CR137" s="284">
        <v>0</v>
      </c>
      <c r="CS137" s="284">
        <v>0</v>
      </c>
      <c r="CT137" s="284">
        <v>2.0838884999999999E-4</v>
      </c>
      <c r="CU137" s="284">
        <v>0</v>
      </c>
      <c r="CV137" s="284">
        <v>0</v>
      </c>
      <c r="CW137" s="284">
        <v>0</v>
      </c>
      <c r="CX137"/>
      <c r="CY137" s="162" t="s">
        <v>381</v>
      </c>
      <c r="CZ137" s="271" t="s">
        <v>2183</v>
      </c>
      <c r="DA137"/>
      <c r="DB137"/>
      <c r="DC137"/>
      <c r="DD137"/>
      <c r="DE137"/>
      <c r="DF137"/>
      <c r="DG137"/>
      <c r="DH137"/>
      <c r="DI137"/>
      <c r="DJ137"/>
      <c r="DK137"/>
      <c r="DL137"/>
    </row>
    <row r="138" spans="1:116" ht="14.4">
      <c r="A138" t="s">
        <v>516</v>
      </c>
      <c r="B138" s="188" t="s">
        <v>311</v>
      </c>
      <c r="C138" s="151" t="str">
        <f t="shared" si="15"/>
        <v>A.030.14.103</v>
      </c>
      <c r="D138" s="54" t="s">
        <v>1210</v>
      </c>
      <c r="E138" s="150" t="s">
        <v>352</v>
      </c>
      <c r="F138" s="153" t="str">
        <f t="shared" si="16"/>
        <v>Acrylonitrile</v>
      </c>
      <c r="G138" s="154">
        <f t="shared" si="17"/>
        <v>3.3067696</v>
      </c>
      <c r="H138"/>
      <c r="I138"/>
      <c r="J138" s="227">
        <f t="shared" si="18"/>
        <v>0.69103675155470001</v>
      </c>
      <c r="K138"/>
      <c r="L138" s="280">
        <f t="shared" si="19"/>
        <v>4.0264089554699997E-2</v>
      </c>
      <c r="M138" s="280">
        <f t="shared" si="20"/>
        <v>0.14210832200000001</v>
      </c>
      <c r="N138" s="281">
        <f t="shared" si="21"/>
        <v>1.2648900000000001E-2</v>
      </c>
      <c r="O138" s="280">
        <v>0.49601543999999997</v>
      </c>
      <c r="P138" s="286">
        <v>9.3200247999999999E-2</v>
      </c>
      <c r="Q138" s="219">
        <v>3.3489191000000001E-2</v>
      </c>
      <c r="R138" s="219">
        <v>3.1886472999999999E-2</v>
      </c>
      <c r="S138" s="219">
        <v>8.1283100999999993E-3</v>
      </c>
      <c r="T138" s="286">
        <v>1.8226846999999999E-6</v>
      </c>
      <c r="U138" s="219">
        <v>2.4748377000000002E-4</v>
      </c>
      <c r="V138" s="219">
        <v>1.5418883E-2</v>
      </c>
      <c r="W138" s="286">
        <v>2.0060000000000001E-5</v>
      </c>
      <c r="X138" s="219">
        <v>0</v>
      </c>
      <c r="Y138" s="219">
        <v>1.2628840000000001E-2</v>
      </c>
      <c r="Z138" s="219">
        <v>0</v>
      </c>
      <c r="AA138" s="219">
        <v>0</v>
      </c>
      <c r="AB138" s="219">
        <v>0</v>
      </c>
      <c r="AC138"/>
      <c r="AD138" s="227">
        <f t="shared" si="22"/>
        <v>0.49601543999999997</v>
      </c>
      <c r="AE138" s="227">
        <f t="shared" si="23"/>
        <v>0.18237241155470002</v>
      </c>
      <c r="AF138" s="227">
        <f t="shared" si="24"/>
        <v>0.14210832200000001</v>
      </c>
      <c r="AG138" s="227">
        <f t="shared" si="25"/>
        <v>0.14210832200000001</v>
      </c>
      <c r="AH138" s="227">
        <f t="shared" si="26"/>
        <v>1.2648900000000001E-2</v>
      </c>
      <c r="AI138"/>
      <c r="AJ138">
        <v>1.5688</v>
      </c>
      <c r="AK138" s="155">
        <v>0</v>
      </c>
      <c r="AL138" s="155">
        <v>1.5688</v>
      </c>
      <c r="AM138" s="155">
        <v>0</v>
      </c>
      <c r="AN138" s="155">
        <v>0</v>
      </c>
      <c r="AO138" s="155">
        <v>0</v>
      </c>
      <c r="AP138" s="155">
        <v>0</v>
      </c>
      <c r="AQ138"/>
      <c r="AR138" s="156">
        <v>5.5922766999999998E-2</v>
      </c>
      <c r="AS138" s="156">
        <v>5.3366307000000002E-2</v>
      </c>
      <c r="AT138" s="156">
        <v>2.5564479999999998E-3</v>
      </c>
      <c r="AU138" s="156">
        <v>1.2016620000000001E-8</v>
      </c>
      <c r="AV138" s="282">
        <f t="shared" si="27"/>
        <v>3.1994189148440006E-6</v>
      </c>
      <c r="AW138" s="282">
        <f t="shared" si="28"/>
        <v>9.4543197099959988E-9</v>
      </c>
      <c r="AX138" s="283">
        <f t="shared" si="29"/>
        <v>1.683E-6</v>
      </c>
      <c r="AY138" s="157">
        <v>3.0686822000000002E-6</v>
      </c>
      <c r="AZ138" s="157">
        <v>9.2589548999999992E-9</v>
      </c>
      <c r="BA138" s="157">
        <v>2.5296787000000002E-13</v>
      </c>
      <c r="BB138" s="157">
        <v>0</v>
      </c>
      <c r="BC138" s="157">
        <v>0</v>
      </c>
      <c r="BD138" s="157">
        <v>8.5447410999999995E-10</v>
      </c>
      <c r="BE138" s="157">
        <v>1.2749893000000001E-7</v>
      </c>
      <c r="BF138" s="157">
        <v>1.9486178000000001E-10</v>
      </c>
      <c r="BG138" s="157">
        <v>0</v>
      </c>
      <c r="BH138" s="157">
        <v>0</v>
      </c>
      <c r="BI138" s="157">
        <v>0</v>
      </c>
      <c r="BJ138" s="157">
        <v>1.4098643000000001E-13</v>
      </c>
      <c r="BK138" s="157">
        <v>9.2553425000000003E-14</v>
      </c>
      <c r="BL138" s="157">
        <v>1.6522271E-14</v>
      </c>
      <c r="BM138" s="157">
        <v>3.8673733999999998E-11</v>
      </c>
      <c r="BN138" s="157">
        <v>2.3446370000000002E-9</v>
      </c>
      <c r="BO138" s="157">
        <v>0</v>
      </c>
      <c r="BP138" s="157">
        <v>1.683E-6</v>
      </c>
      <c r="BQ138" s="157">
        <v>0</v>
      </c>
      <c r="BR138" s="157">
        <v>0</v>
      </c>
      <c r="BS138" s="157">
        <v>0</v>
      </c>
      <c r="BT138" s="157">
        <v>0</v>
      </c>
      <c r="BU138"/>
      <c r="BV138" s="155">
        <v>1.1017284999999999E-4</v>
      </c>
      <c r="BW138" s="155">
        <v>0</v>
      </c>
      <c r="BX138" s="155">
        <v>9.2201510999999998E-5</v>
      </c>
      <c r="BY138" s="155">
        <v>1.8213484000000001E-6</v>
      </c>
      <c r="BZ138" s="155">
        <v>7.2754890999999999E-6</v>
      </c>
      <c r="CA138" s="155">
        <v>0</v>
      </c>
      <c r="CB138" s="155">
        <v>0</v>
      </c>
      <c r="CC138" s="155">
        <v>0</v>
      </c>
      <c r="CD138" s="155">
        <v>3.1454659E-8</v>
      </c>
      <c r="CE138" s="155">
        <v>7.3984158999999998E-7</v>
      </c>
      <c r="CF138" s="155">
        <v>0</v>
      </c>
      <c r="CG138" s="155">
        <v>0</v>
      </c>
      <c r="CH138" s="155">
        <v>0</v>
      </c>
      <c r="CI138" s="155">
        <v>6.0952724999999997E-6</v>
      </c>
      <c r="CJ138" s="155">
        <v>2.0079324000000001E-6</v>
      </c>
      <c r="CK138" s="155">
        <v>2.8243102E-16</v>
      </c>
      <c r="CL138" s="155">
        <v>0</v>
      </c>
      <c r="CM138"/>
      <c r="CN138" s="284">
        <v>0</v>
      </c>
      <c r="CO138" s="284">
        <v>3.3067696</v>
      </c>
      <c r="CP138" s="285">
        <v>0</v>
      </c>
      <c r="CQ138" s="284">
        <v>0</v>
      </c>
      <c r="CR138" s="284">
        <v>7.5992661000000005E-11</v>
      </c>
      <c r="CS138" s="284">
        <v>1.0875870000000001E-8</v>
      </c>
      <c r="CT138" s="284">
        <v>2.0270100000000001E-4</v>
      </c>
      <c r="CU138" s="284">
        <v>7.6915707999999999E-2</v>
      </c>
      <c r="CV138" s="284">
        <v>0</v>
      </c>
      <c r="CW138" s="284">
        <v>0</v>
      </c>
      <c r="CX138"/>
      <c r="CY138" s="162" t="s">
        <v>382</v>
      </c>
      <c r="CZ138" s="271" t="s">
        <v>2184</v>
      </c>
      <c r="DA138"/>
      <c r="DB138"/>
      <c r="DC138"/>
      <c r="DD138"/>
      <c r="DE138"/>
      <c r="DF138"/>
      <c r="DG138"/>
      <c r="DH138"/>
      <c r="DI138"/>
      <c r="DJ138"/>
      <c r="DK138"/>
      <c r="DL138"/>
    </row>
    <row r="139" spans="1:116" ht="14.4">
      <c r="A139" t="s">
        <v>517</v>
      </c>
      <c r="B139" s="188" t="s">
        <v>311</v>
      </c>
      <c r="C139" s="151" t="str">
        <f t="shared" si="15"/>
        <v>A.030.14.104</v>
      </c>
      <c r="D139" s="54" t="s">
        <v>1210</v>
      </c>
      <c r="E139" s="150" t="s">
        <v>352</v>
      </c>
      <c r="F139" s="153" t="str">
        <f t="shared" si="16"/>
        <v>Alkenyl Succinic Anhydride (ASA)</v>
      </c>
      <c r="G139" s="154">
        <f t="shared" si="17"/>
        <v>9.5591220000000003</v>
      </c>
      <c r="H139"/>
      <c r="I139"/>
      <c r="J139" s="227">
        <f t="shared" si="18"/>
        <v>1.9210280614130002</v>
      </c>
      <c r="K139"/>
      <c r="L139" s="280">
        <f t="shared" si="19"/>
        <v>0.12354629686</v>
      </c>
      <c r="M139" s="280">
        <f t="shared" si="20"/>
        <v>0.21879707725300002</v>
      </c>
      <c r="N139" s="281">
        <f t="shared" si="21"/>
        <v>0.14481638729999999</v>
      </c>
      <c r="O139" s="280">
        <v>1.4338683000000001</v>
      </c>
      <c r="P139" s="286">
        <v>0.13302463</v>
      </c>
      <c r="Q139" s="219">
        <v>7.4868325999999999E-2</v>
      </c>
      <c r="R139" s="219">
        <v>0.10951236</v>
      </c>
      <c r="S139" s="219">
        <v>1.1928836E-2</v>
      </c>
      <c r="T139" s="219">
        <v>5.3105595999999996E-4</v>
      </c>
      <c r="U139" s="219">
        <v>1.5740449E-3</v>
      </c>
      <c r="V139" s="219">
        <v>1.0891977000000001E-2</v>
      </c>
      <c r="W139" s="219">
        <v>3.1937593000000001E-3</v>
      </c>
      <c r="X139" s="219">
        <v>0</v>
      </c>
      <c r="Y139" s="219">
        <v>0.13055256000000001</v>
      </c>
      <c r="Z139" s="286">
        <v>1.2144253E-5</v>
      </c>
      <c r="AA139" s="219">
        <v>1.1070068000000001E-2</v>
      </c>
      <c r="AB139" s="219">
        <v>0</v>
      </c>
      <c r="AC139"/>
      <c r="AD139" s="227">
        <f t="shared" si="22"/>
        <v>1.4338683000000001</v>
      </c>
      <c r="AE139" s="227">
        <f t="shared" si="23"/>
        <v>0.34233122986000003</v>
      </c>
      <c r="AF139" s="227">
        <f t="shared" si="24"/>
        <v>0.229855001</v>
      </c>
      <c r="AG139" s="227">
        <f t="shared" si="25"/>
        <v>0.21879707725300002</v>
      </c>
      <c r="AH139" s="227">
        <f t="shared" si="26"/>
        <v>0.1337463193</v>
      </c>
      <c r="AI139"/>
      <c r="AJ139">
        <v>201.91834</v>
      </c>
      <c r="AK139" s="155">
        <v>169.18100000000001</v>
      </c>
      <c r="AL139" s="155">
        <v>18.035585999999999</v>
      </c>
      <c r="AM139" s="155">
        <v>0</v>
      </c>
      <c r="AN139" s="155">
        <v>3.3680992999999999</v>
      </c>
      <c r="AO139" s="155">
        <v>7.7228453999999997</v>
      </c>
      <c r="AP139" s="155">
        <v>3.6108072</v>
      </c>
      <c r="AQ139"/>
      <c r="AR139" s="156">
        <v>0.20086425999999999</v>
      </c>
      <c r="AS139" s="156">
        <v>0.18260945000000001</v>
      </c>
      <c r="AT139" s="156">
        <v>8.0231681000000003E-3</v>
      </c>
      <c r="AU139" s="156">
        <v>1.0231639000000001E-2</v>
      </c>
      <c r="AV139" s="282">
        <f t="shared" si="27"/>
        <v>1.0947808824170001E-5</v>
      </c>
      <c r="AW139" s="282">
        <f t="shared" si="28"/>
        <v>2.9671479893265999E-8</v>
      </c>
      <c r="AX139" s="283">
        <f t="shared" si="29"/>
        <v>1.43300267726</v>
      </c>
      <c r="AY139" s="157">
        <v>8.8708653000000008E-6</v>
      </c>
      <c r="AZ139" s="157">
        <v>2.6765541999999999E-8</v>
      </c>
      <c r="BA139" s="157">
        <v>7.3127284000000002E-13</v>
      </c>
      <c r="BB139" s="157">
        <v>0</v>
      </c>
      <c r="BC139" s="157">
        <v>0</v>
      </c>
      <c r="BD139" s="157">
        <v>2.9346450000000001E-9</v>
      </c>
      <c r="BE139" s="157">
        <v>2.0719647000000001E-6</v>
      </c>
      <c r="BF139" s="157">
        <v>6.6924220000000004E-10</v>
      </c>
      <c r="BG139" s="157">
        <v>2.2108797E-9</v>
      </c>
      <c r="BH139" s="157">
        <v>2.4109091E-11</v>
      </c>
      <c r="BI139" s="157">
        <v>0</v>
      </c>
      <c r="BJ139" s="157">
        <v>8.9682267E-13</v>
      </c>
      <c r="BK139" s="157">
        <v>6.5456150999999998E-14</v>
      </c>
      <c r="BL139" s="157">
        <v>1.3350605E-14</v>
      </c>
      <c r="BM139" s="157">
        <v>1.0105937E-10</v>
      </c>
      <c r="BN139" s="157">
        <v>1.9431198000000001E-9</v>
      </c>
      <c r="BO139" s="157">
        <v>0</v>
      </c>
      <c r="BP139" s="157">
        <v>3.3027726000000001E-4</v>
      </c>
      <c r="BQ139" s="157">
        <v>1.4326724</v>
      </c>
      <c r="BR139" s="157">
        <v>0</v>
      </c>
      <c r="BS139" s="157">
        <v>0</v>
      </c>
      <c r="BT139" s="157">
        <v>0</v>
      </c>
      <c r="BU139"/>
      <c r="BV139" s="155">
        <v>5.5902492999999995E-4</v>
      </c>
      <c r="BW139" s="155">
        <v>1.5242473E-5</v>
      </c>
      <c r="BX139" s="155">
        <v>2.6653369000000001E-4</v>
      </c>
      <c r="BY139" s="155">
        <v>1.3283185E-6</v>
      </c>
      <c r="BZ139" s="155">
        <v>2.3239605000000001E-5</v>
      </c>
      <c r="CA139" s="155">
        <v>0</v>
      </c>
      <c r="CB139" s="155">
        <v>6.2731347999999999E-7</v>
      </c>
      <c r="CC139" s="155">
        <v>0</v>
      </c>
      <c r="CD139" s="155">
        <v>7.9746286999999998E-7</v>
      </c>
      <c r="CE139" s="155">
        <v>1.4740547E-6</v>
      </c>
      <c r="CF139" s="155">
        <v>0</v>
      </c>
      <c r="CG139" s="155">
        <v>0</v>
      </c>
      <c r="CH139" s="155">
        <v>0</v>
      </c>
      <c r="CI139" s="155">
        <v>2.1923318999999999E-5</v>
      </c>
      <c r="CJ139" s="155">
        <v>2.2785869000000001E-4</v>
      </c>
      <c r="CK139" s="155">
        <v>3.3683890999999998E-12</v>
      </c>
      <c r="CL139" s="155">
        <v>0</v>
      </c>
      <c r="CM139"/>
      <c r="CN139" s="284">
        <v>0</v>
      </c>
      <c r="CO139" s="284">
        <v>9.5591220999999997</v>
      </c>
      <c r="CP139" s="285">
        <v>0</v>
      </c>
      <c r="CQ139" s="284">
        <v>1.0428678E-2</v>
      </c>
      <c r="CR139" s="284">
        <v>4.1705493000000001E-10</v>
      </c>
      <c r="CS139" s="284">
        <v>5.0076577E-8</v>
      </c>
      <c r="CT139" s="284">
        <v>9.1385062999999999E-4</v>
      </c>
      <c r="CU139" s="284">
        <v>5.4968169999999997E-2</v>
      </c>
      <c r="CV139" s="284">
        <v>1.6011926999999999E-5</v>
      </c>
      <c r="CW139" s="284">
        <v>0</v>
      </c>
      <c r="CX139"/>
      <c r="CY139" s="165" t="s">
        <v>364</v>
      </c>
      <c r="CZ139" s="271" t="s">
        <v>2185</v>
      </c>
      <c r="DA139"/>
      <c r="DB139"/>
      <c r="DC139"/>
      <c r="DD139"/>
      <c r="DE139"/>
      <c r="DF139"/>
      <c r="DG139"/>
      <c r="DH139"/>
      <c r="DI139"/>
      <c r="DJ139"/>
      <c r="DK139"/>
      <c r="DL139"/>
    </row>
    <row r="140" spans="1:116" ht="14.4">
      <c r="A140" t="s">
        <v>518</v>
      </c>
      <c r="B140" s="188" t="s">
        <v>311</v>
      </c>
      <c r="C140" s="151" t="str">
        <f t="shared" si="15"/>
        <v>A.030.14.105</v>
      </c>
      <c r="D140" s="54" t="s">
        <v>1210</v>
      </c>
      <c r="E140" s="150" t="s">
        <v>352</v>
      </c>
      <c r="F140" s="153" t="str">
        <f t="shared" si="16"/>
        <v>Alkyl Ketene Dimer (AKD)</v>
      </c>
      <c r="G140" s="154">
        <f t="shared" si="17"/>
        <v>4.4662948666666669</v>
      </c>
      <c r="H140"/>
      <c r="I140"/>
      <c r="J140" s="227">
        <f t="shared" si="18"/>
        <v>0.84254795481190004</v>
      </c>
      <c r="K140"/>
      <c r="L140" s="280">
        <f t="shared" si="19"/>
        <v>2.9180904599999998E-2</v>
      </c>
      <c r="M140" s="280">
        <f t="shared" si="20"/>
        <v>5.30224375119E-2</v>
      </c>
      <c r="N140" s="281">
        <f t="shared" si="21"/>
        <v>9.040038269999999E-2</v>
      </c>
      <c r="O140" s="280">
        <v>0.66994423000000003</v>
      </c>
      <c r="P140" s="219">
        <v>2.5783963999999999E-2</v>
      </c>
      <c r="Q140" s="219">
        <v>2.6345858999999999E-2</v>
      </c>
      <c r="R140" s="219">
        <v>2.5240465E-2</v>
      </c>
      <c r="S140" s="219">
        <v>3.6519731999999998E-3</v>
      </c>
      <c r="T140" s="219">
        <v>1.54241E-4</v>
      </c>
      <c r="U140" s="219">
        <v>1.342254E-4</v>
      </c>
      <c r="V140" s="219">
        <v>8.8589680000000001E-4</v>
      </c>
      <c r="W140" s="219">
        <v>2.1145777000000001E-3</v>
      </c>
      <c r="X140" s="219">
        <v>0</v>
      </c>
      <c r="Y140" s="219">
        <v>8.8285804999999995E-2</v>
      </c>
      <c r="Z140" s="286">
        <v>6.7177118999999996E-6</v>
      </c>
      <c r="AA140" s="219">
        <v>0</v>
      </c>
      <c r="AB140" s="219">
        <v>0</v>
      </c>
      <c r="AC140"/>
      <c r="AD140" s="227">
        <f t="shared" si="22"/>
        <v>0.66994423000000003</v>
      </c>
      <c r="AE140" s="227">
        <f t="shared" si="23"/>
        <v>8.2196624399999987E-2</v>
      </c>
      <c r="AF140" s="227">
        <f t="shared" si="24"/>
        <v>5.30157198E-2</v>
      </c>
      <c r="AG140" s="227">
        <f t="shared" si="25"/>
        <v>5.30224375119E-2</v>
      </c>
      <c r="AH140" s="227">
        <f t="shared" si="26"/>
        <v>9.040038269999999E-2</v>
      </c>
      <c r="AI140"/>
      <c r="AJ140">
        <v>77.902337000000003</v>
      </c>
      <c r="AK140" s="155">
        <v>56.076402999999999</v>
      </c>
      <c r="AL140" s="155">
        <v>12.199808000000001</v>
      </c>
      <c r="AM140" s="155">
        <v>0</v>
      </c>
      <c r="AN140" s="155">
        <v>2.2837689999999999</v>
      </c>
      <c r="AO140" s="155">
        <v>4.9028339000000001</v>
      </c>
      <c r="AP140" s="155">
        <v>2.4395235</v>
      </c>
      <c r="AQ140"/>
      <c r="AR140" s="156">
        <v>8.4236033000000002E-2</v>
      </c>
      <c r="AS140" s="156">
        <v>7.7914348999999994E-2</v>
      </c>
      <c r="AT140" s="156">
        <v>3.5708334E-3</v>
      </c>
      <c r="AU140" s="156">
        <v>2.7508505000000002E-3</v>
      </c>
      <c r="AV140" s="282">
        <f t="shared" si="27"/>
        <v>4.6711241032310002E-6</v>
      </c>
      <c r="AW140" s="282">
        <f t="shared" si="28"/>
        <v>1.32057452807199E-8</v>
      </c>
      <c r="AX140" s="283">
        <f t="shared" si="29"/>
        <v>0.38527318035999997</v>
      </c>
      <c r="AY140" s="157">
        <v>4.1447216999999998E-6</v>
      </c>
      <c r="AZ140" s="157">
        <v>1.2505626E-8</v>
      </c>
      <c r="BA140" s="157">
        <v>3.4167156000000002E-13</v>
      </c>
      <c r="BB140" s="157">
        <v>0</v>
      </c>
      <c r="BC140" s="157">
        <v>0</v>
      </c>
      <c r="BD140" s="157">
        <v>6.7637845999999996E-10</v>
      </c>
      <c r="BE140" s="157">
        <v>5.2554543999999997E-7</v>
      </c>
      <c r="BF140" s="157">
        <v>1.5424727999999999E-10</v>
      </c>
      <c r="BG140" s="157">
        <v>5.4544731999999997E-10</v>
      </c>
      <c r="BH140" s="157">
        <v>0</v>
      </c>
      <c r="BI140" s="157">
        <v>0</v>
      </c>
      <c r="BJ140" s="157">
        <v>7.6501336999999995E-14</v>
      </c>
      <c r="BK140" s="157">
        <v>5.3324887000000002E-15</v>
      </c>
      <c r="BL140" s="157">
        <v>1.1753341999999999E-15</v>
      </c>
      <c r="BM140" s="157">
        <v>2.1270280999999999E-11</v>
      </c>
      <c r="BN140" s="157">
        <v>1.5931449000000001E-10</v>
      </c>
      <c r="BO140" s="157">
        <v>0</v>
      </c>
      <c r="BP140" s="157">
        <v>2.1967035999999999E-4</v>
      </c>
      <c r="BQ140" s="157">
        <v>0.38505350999999999</v>
      </c>
      <c r="BR140" s="157">
        <v>0</v>
      </c>
      <c r="BS140" s="157">
        <v>0</v>
      </c>
      <c r="BT140" s="157">
        <v>0</v>
      </c>
      <c r="BU140"/>
      <c r="BV140" s="155">
        <v>2.2320004000000001E-4</v>
      </c>
      <c r="BW140" s="155">
        <v>3.7604786000000001E-6</v>
      </c>
      <c r="BX140" s="155">
        <v>1.2453215E-4</v>
      </c>
      <c r="BY140" s="155">
        <v>1.1582010000000001E-7</v>
      </c>
      <c r="BZ140" s="155">
        <v>6.3664442E-6</v>
      </c>
      <c r="CA140" s="155">
        <v>0</v>
      </c>
      <c r="CB140" s="155">
        <v>0</v>
      </c>
      <c r="CC140" s="155">
        <v>0</v>
      </c>
      <c r="CD140" s="155">
        <v>2.1444302E-7</v>
      </c>
      <c r="CE140" s="155">
        <v>1.5591292E-7</v>
      </c>
      <c r="CF140" s="155">
        <v>0</v>
      </c>
      <c r="CG140" s="155">
        <v>0</v>
      </c>
      <c r="CH140" s="155">
        <v>0</v>
      </c>
      <c r="CI140" s="155">
        <v>5.0689564000000003E-6</v>
      </c>
      <c r="CJ140" s="155">
        <v>8.2985833999999994E-5</v>
      </c>
      <c r="CK140" s="155">
        <v>2.2832476999999999E-12</v>
      </c>
      <c r="CL140" s="155">
        <v>0</v>
      </c>
      <c r="CM140"/>
      <c r="CN140" s="284">
        <v>0</v>
      </c>
      <c r="CO140" s="284">
        <v>4.4662949000000003</v>
      </c>
      <c r="CP140" s="285">
        <v>0</v>
      </c>
      <c r="CQ140" s="284">
        <v>2.5728647E-3</v>
      </c>
      <c r="CR140" s="284">
        <v>3.6542933999999998E-11</v>
      </c>
      <c r="CS140" s="284">
        <v>4.2608405999999997E-9</v>
      </c>
      <c r="CT140" s="284">
        <v>2.4830224000000001E-4</v>
      </c>
      <c r="CU140" s="284">
        <v>4.4767382000000001E-3</v>
      </c>
      <c r="CV140" s="284">
        <v>0</v>
      </c>
      <c r="CW140" s="284">
        <v>0</v>
      </c>
      <c r="CX140"/>
      <c r="CY140" s="165" t="s">
        <v>364</v>
      </c>
      <c r="CZ140" s="271" t="s">
        <v>2186</v>
      </c>
      <c r="DA140"/>
      <c r="DB140"/>
      <c r="DC140"/>
      <c r="DD140"/>
      <c r="DE140"/>
      <c r="DF140"/>
      <c r="DG140"/>
      <c r="DH140"/>
      <c r="DI140"/>
      <c r="DJ140"/>
      <c r="DK140"/>
      <c r="DL140"/>
    </row>
    <row r="141" spans="1:116" ht="14.4">
      <c r="A141" t="s">
        <v>3473</v>
      </c>
      <c r="B141" s="188" t="s">
        <v>311</v>
      </c>
      <c r="C141" s="151" t="str">
        <f t="shared" si="15"/>
        <v>A.030.14.106</v>
      </c>
      <c r="D141" s="54" t="s">
        <v>1210</v>
      </c>
      <c r="E141" s="150" t="s">
        <v>352</v>
      </c>
      <c r="F141" s="153" t="str">
        <f t="shared" si="16"/>
        <v>Benzene</v>
      </c>
      <c r="G141" s="154">
        <f t="shared" si="17"/>
        <v>1.8600000000000003</v>
      </c>
      <c r="H141"/>
      <c r="I141"/>
      <c r="J141" s="227">
        <f t="shared" si="18"/>
        <v>0.42800897161000001</v>
      </c>
      <c r="K141"/>
      <c r="L141" s="280">
        <f t="shared" si="19"/>
        <v>6.9813032210000001E-2</v>
      </c>
      <c r="M141" s="280">
        <f t="shared" si="20"/>
        <v>6.1912164399999997E-2</v>
      </c>
      <c r="N141" s="281">
        <f t="shared" si="21"/>
        <v>1.7283775000000001E-2</v>
      </c>
      <c r="O141" s="280">
        <v>0.27900000000000003</v>
      </c>
      <c r="P141" s="219">
        <v>3.6720000000000003E-2</v>
      </c>
      <c r="Q141" s="219">
        <v>1.8720510999999999E-2</v>
      </c>
      <c r="R141" s="219">
        <v>6.7320000000000005E-2</v>
      </c>
      <c r="S141" s="219">
        <v>1.0697076E-3</v>
      </c>
      <c r="T141" s="219">
        <v>1.7476771E-4</v>
      </c>
      <c r="U141" s="219">
        <v>1.2485568999999999E-3</v>
      </c>
      <c r="V141" s="219">
        <v>6.4716534000000001E-3</v>
      </c>
      <c r="W141" s="219">
        <v>0</v>
      </c>
      <c r="X141" s="219">
        <v>0</v>
      </c>
      <c r="Y141" s="219">
        <v>0</v>
      </c>
      <c r="Z141" s="219">
        <v>0</v>
      </c>
      <c r="AA141" s="219">
        <v>1.7283775000000001E-2</v>
      </c>
      <c r="AB141" s="219">
        <v>0</v>
      </c>
      <c r="AC141"/>
      <c r="AD141" s="227">
        <f t="shared" si="22"/>
        <v>0.27900000000000003</v>
      </c>
      <c r="AE141" s="227">
        <f t="shared" si="23"/>
        <v>0.13172519660999998</v>
      </c>
      <c r="AF141" s="227">
        <f t="shared" si="24"/>
        <v>7.9195939399999998E-2</v>
      </c>
      <c r="AG141" s="227">
        <f t="shared" si="25"/>
        <v>6.1912164399999997E-2</v>
      </c>
      <c r="AH141" s="227">
        <f t="shared" si="26"/>
        <v>0</v>
      </c>
      <c r="AI141"/>
      <c r="AJ141">
        <v>44.886200000000002</v>
      </c>
      <c r="AK141" s="155">
        <v>44.308</v>
      </c>
      <c r="AL141" s="155">
        <v>0</v>
      </c>
      <c r="AM141" s="155">
        <v>0</v>
      </c>
      <c r="AN141" s="155">
        <v>0.57820000000000005</v>
      </c>
      <c r="AO141" s="155">
        <v>0</v>
      </c>
      <c r="AP141" s="155">
        <v>0</v>
      </c>
      <c r="AQ141"/>
      <c r="AR141" s="156">
        <v>3.3525525E-2</v>
      </c>
      <c r="AS141" s="156">
        <v>2.8842204E-2</v>
      </c>
      <c r="AT141" s="156">
        <v>1.5197292999999999E-3</v>
      </c>
      <c r="AU141" s="156">
        <v>3.1635912E-3</v>
      </c>
      <c r="AV141" s="282">
        <f t="shared" si="27"/>
        <v>1.7291489387000001E-6</v>
      </c>
      <c r="AW141" s="282">
        <f t="shared" si="28"/>
        <v>5.6203005425859991E-9</v>
      </c>
      <c r="AX141" s="283">
        <f t="shared" si="29"/>
        <v>0.44307999999999997</v>
      </c>
      <c r="AY141" s="157">
        <v>1.72608E-6</v>
      </c>
      <c r="AZ141" s="157">
        <v>5.2080000000000002E-9</v>
      </c>
      <c r="BA141" s="157">
        <v>1.4228999999999999E-13</v>
      </c>
      <c r="BB141" s="157">
        <v>0</v>
      </c>
      <c r="BC141" s="157">
        <v>0</v>
      </c>
      <c r="BD141" s="157">
        <v>1.804E-9</v>
      </c>
      <c r="BE141" s="157">
        <v>0</v>
      </c>
      <c r="BF141" s="157">
        <v>4.114E-10</v>
      </c>
      <c r="BG141" s="157">
        <v>0</v>
      </c>
      <c r="BH141" s="157">
        <v>0</v>
      </c>
      <c r="BI141" s="157">
        <v>0</v>
      </c>
      <c r="BJ141" s="157">
        <v>7.1125091000000002E-13</v>
      </c>
      <c r="BK141" s="157">
        <v>3.8889038000000002E-14</v>
      </c>
      <c r="BL141" s="157">
        <v>8.1126379999999996E-15</v>
      </c>
      <c r="BM141" s="157">
        <v>4.6193700000000001E-11</v>
      </c>
      <c r="BN141" s="157">
        <v>1.218745E-9</v>
      </c>
      <c r="BO141" s="157">
        <v>0</v>
      </c>
      <c r="BP141" s="157">
        <v>0</v>
      </c>
      <c r="BQ141" s="157">
        <v>0.44307999999999997</v>
      </c>
      <c r="BR141" s="157">
        <v>0</v>
      </c>
      <c r="BS141" s="157">
        <v>0</v>
      </c>
      <c r="BT141" s="157">
        <v>0</v>
      </c>
      <c r="BU141"/>
      <c r="BV141" s="155">
        <v>1.2132772E-4</v>
      </c>
      <c r="BW141" s="155">
        <v>0</v>
      </c>
      <c r="BX141" s="155">
        <v>5.1861735000000001E-5</v>
      </c>
      <c r="BY141" s="155">
        <v>7.9037083000000005E-7</v>
      </c>
      <c r="BZ141" s="155">
        <v>9.6587453000000008E-7</v>
      </c>
      <c r="CA141" s="155">
        <v>0</v>
      </c>
      <c r="CB141" s="155">
        <v>0</v>
      </c>
      <c r="CC141" s="155">
        <v>0</v>
      </c>
      <c r="CD141" s="155">
        <v>2.9862209000000002E-7</v>
      </c>
      <c r="CE141" s="155">
        <v>1.0420414E-6</v>
      </c>
      <c r="CF141" s="155">
        <v>0</v>
      </c>
      <c r="CG141" s="155">
        <v>0</v>
      </c>
      <c r="CH141" s="155">
        <v>0</v>
      </c>
      <c r="CI141" s="155">
        <v>1.2868584E-5</v>
      </c>
      <c r="CJ141" s="155">
        <v>5.3500493999999997E-5</v>
      </c>
      <c r="CK141" s="155">
        <v>0</v>
      </c>
      <c r="CL141" s="155">
        <v>0</v>
      </c>
      <c r="CM141"/>
      <c r="CN141" s="284">
        <v>0</v>
      </c>
      <c r="CO141" s="284">
        <v>1.86</v>
      </c>
      <c r="CP141" s="285">
        <v>0</v>
      </c>
      <c r="CQ141" s="284">
        <v>0</v>
      </c>
      <c r="CR141" s="284">
        <v>3.2672314000000001E-10</v>
      </c>
      <c r="CS141" s="284">
        <v>3.9243140000000001E-8</v>
      </c>
      <c r="CT141" s="284">
        <v>0</v>
      </c>
      <c r="CU141" s="284">
        <v>3.2794846000000002E-2</v>
      </c>
      <c r="CV141" s="284">
        <v>0</v>
      </c>
      <c r="CW141" s="284">
        <v>0</v>
      </c>
      <c r="CX141"/>
      <c r="CY141" s="162" t="s">
        <v>383</v>
      </c>
      <c r="CZ141" s="271" t="s">
        <v>2187</v>
      </c>
      <c r="DA141"/>
      <c r="DB141"/>
      <c r="DC141"/>
      <c r="DD141"/>
      <c r="DE141"/>
      <c r="DF141"/>
      <c r="DG141"/>
      <c r="DH141"/>
      <c r="DI141"/>
      <c r="DJ141"/>
      <c r="DK141"/>
      <c r="DL141"/>
    </row>
    <row r="142" spans="1:116" ht="14.4">
      <c r="A142" t="s">
        <v>3474</v>
      </c>
      <c r="B142" s="188" t="s">
        <v>311</v>
      </c>
      <c r="C142" s="151" t="str">
        <f t="shared" si="15"/>
        <v>A.030.14.107</v>
      </c>
      <c r="D142" s="54" t="s">
        <v>1210</v>
      </c>
      <c r="E142" s="150" t="s">
        <v>352</v>
      </c>
      <c r="F142" s="153" t="str">
        <f t="shared" si="16"/>
        <v>Butadiene</v>
      </c>
      <c r="G142" s="154">
        <f t="shared" si="17"/>
        <v>1.95</v>
      </c>
      <c r="H142"/>
      <c r="I142"/>
      <c r="J142" s="227">
        <f t="shared" si="18"/>
        <v>0.44360768782999999</v>
      </c>
      <c r="K142"/>
      <c r="L142" s="280">
        <f t="shared" si="19"/>
        <v>7.5918576830000001E-2</v>
      </c>
      <c r="M142" s="280">
        <f t="shared" si="20"/>
        <v>6.1838410999999996E-2</v>
      </c>
      <c r="N142" s="281">
        <f t="shared" si="21"/>
        <v>1.33507E-2</v>
      </c>
      <c r="O142" s="280">
        <v>0.29249999999999998</v>
      </c>
      <c r="P142" s="219">
        <v>3.4424999999999997E-2</v>
      </c>
      <c r="Q142" s="219">
        <v>1.9713715999999999E-2</v>
      </c>
      <c r="R142" s="219">
        <v>7.3440000000000005E-2</v>
      </c>
      <c r="S142" s="219">
        <v>9.9656520000000011E-4</v>
      </c>
      <c r="T142" s="219">
        <v>2.1152143000000001E-4</v>
      </c>
      <c r="U142" s="219">
        <v>1.2704902000000001E-3</v>
      </c>
      <c r="V142" s="219">
        <v>7.6996950000000003E-3</v>
      </c>
      <c r="W142" s="219">
        <v>0</v>
      </c>
      <c r="X142" s="219">
        <v>0</v>
      </c>
      <c r="Y142" s="219">
        <v>0</v>
      </c>
      <c r="Z142" s="219">
        <v>0</v>
      </c>
      <c r="AA142" s="219">
        <v>1.33507E-2</v>
      </c>
      <c r="AB142" s="219">
        <v>0</v>
      </c>
      <c r="AC142"/>
      <c r="AD142" s="227">
        <f t="shared" si="22"/>
        <v>0.29249999999999998</v>
      </c>
      <c r="AE142" s="227">
        <f t="shared" si="23"/>
        <v>0.13775698783000001</v>
      </c>
      <c r="AF142" s="227">
        <f t="shared" si="24"/>
        <v>7.5189111000000003E-2</v>
      </c>
      <c r="AG142" s="227">
        <f t="shared" si="25"/>
        <v>6.1838410999999996E-2</v>
      </c>
      <c r="AH142" s="227">
        <f t="shared" si="26"/>
        <v>0</v>
      </c>
      <c r="AI142"/>
      <c r="AJ142">
        <v>86.844999999999999</v>
      </c>
      <c r="AK142" s="155">
        <v>85.995000000000005</v>
      </c>
      <c r="AL142" s="155">
        <v>0</v>
      </c>
      <c r="AM142" s="155">
        <v>0</v>
      </c>
      <c r="AN142" s="155">
        <v>0</v>
      </c>
      <c r="AO142" s="155">
        <v>0.85</v>
      </c>
      <c r="AP142" s="155">
        <v>0</v>
      </c>
      <c r="AQ142"/>
      <c r="AR142" s="156">
        <v>3.7989492E-2</v>
      </c>
      <c r="AS142" s="156">
        <v>3.0241298999999999E-2</v>
      </c>
      <c r="AT142" s="156">
        <v>1.6081495999999999E-3</v>
      </c>
      <c r="AU142" s="156">
        <v>6.1400430000000004E-3</v>
      </c>
      <c r="AV142" s="282">
        <f t="shared" si="27"/>
        <v>1.8130275437E-6</v>
      </c>
      <c r="AW142" s="282">
        <f t="shared" si="28"/>
        <v>5.947298716252E-9</v>
      </c>
      <c r="AX142" s="283">
        <f t="shared" si="29"/>
        <v>0.85994999999999999</v>
      </c>
      <c r="AY142" s="157">
        <v>1.8096E-6</v>
      </c>
      <c r="AZ142" s="157">
        <v>5.4599999999999998E-9</v>
      </c>
      <c r="BA142" s="157">
        <v>1.4917499999999999E-13</v>
      </c>
      <c r="BB142" s="157">
        <v>0</v>
      </c>
      <c r="BC142" s="157">
        <v>0</v>
      </c>
      <c r="BD142" s="157">
        <v>1.9679999999999998E-9</v>
      </c>
      <c r="BE142" s="157">
        <v>0</v>
      </c>
      <c r="BF142" s="157">
        <v>4.4879999999999999E-10</v>
      </c>
      <c r="BG142" s="157">
        <v>0</v>
      </c>
      <c r="BH142" s="157">
        <v>3.7569999999999999E-11</v>
      </c>
      <c r="BI142" s="157">
        <v>0</v>
      </c>
      <c r="BJ142" s="157">
        <v>7.2381952000000003E-13</v>
      </c>
      <c r="BK142" s="157">
        <v>4.6263400000000003E-14</v>
      </c>
      <c r="BL142" s="157">
        <v>9.4583320000000004E-15</v>
      </c>
      <c r="BM142" s="157">
        <v>5.3578700000000003E-11</v>
      </c>
      <c r="BN142" s="157">
        <v>1.4059649999999999E-9</v>
      </c>
      <c r="BO142" s="157">
        <v>0</v>
      </c>
      <c r="BP142" s="157">
        <v>0</v>
      </c>
      <c r="BQ142" s="157">
        <v>0.85994999999999999</v>
      </c>
      <c r="BR142" s="157">
        <v>0</v>
      </c>
      <c r="BS142" s="157">
        <v>0</v>
      </c>
      <c r="BT142" s="157">
        <v>0</v>
      </c>
      <c r="BU142"/>
      <c r="BV142" s="155">
        <v>1.7748688000000001E-4</v>
      </c>
      <c r="BW142" s="155">
        <v>0</v>
      </c>
      <c r="BX142" s="155">
        <v>5.4371174000000001E-5</v>
      </c>
      <c r="BY142" s="155">
        <v>9.3713912000000002E-7</v>
      </c>
      <c r="BZ142" s="155">
        <v>8.9983181999999996E-7</v>
      </c>
      <c r="CA142" s="155">
        <v>0</v>
      </c>
      <c r="CB142" s="155">
        <v>9.7756350999999995E-7</v>
      </c>
      <c r="CC142" s="155">
        <v>0</v>
      </c>
      <c r="CD142" s="155">
        <v>3.4972926999999999E-7</v>
      </c>
      <c r="CE142" s="155">
        <v>1.0878523999999999E-6</v>
      </c>
      <c r="CF142" s="155">
        <v>0</v>
      </c>
      <c r="CG142" s="155">
        <v>0</v>
      </c>
      <c r="CH142" s="155">
        <v>0</v>
      </c>
      <c r="CI142" s="155">
        <v>1.4038455E-5</v>
      </c>
      <c r="CJ142" s="155">
        <v>1.0482513E-4</v>
      </c>
      <c r="CK142" s="155">
        <v>0</v>
      </c>
      <c r="CL142" s="155">
        <v>0</v>
      </c>
      <c r="CM142"/>
      <c r="CN142" s="284">
        <v>0</v>
      </c>
      <c r="CO142" s="284">
        <v>1.95</v>
      </c>
      <c r="CP142" s="285">
        <v>0</v>
      </c>
      <c r="CQ142" s="284">
        <v>0</v>
      </c>
      <c r="CR142" s="284">
        <v>3.3371486000000002E-10</v>
      </c>
      <c r="CS142" s="284">
        <v>4.0180150000000001E-8</v>
      </c>
      <c r="CT142" s="284">
        <v>0</v>
      </c>
      <c r="CU142" s="284">
        <v>3.8922955000000002E-2</v>
      </c>
      <c r="CV142" s="284">
        <v>2.4951919999999999E-5</v>
      </c>
      <c r="CW142" s="284">
        <v>0</v>
      </c>
      <c r="CX142"/>
      <c r="CY142" s="162" t="s">
        <v>384</v>
      </c>
      <c r="CZ142" s="271" t="s">
        <v>2188</v>
      </c>
      <c r="DA142"/>
      <c r="DB142"/>
      <c r="DC142"/>
      <c r="DD142"/>
      <c r="DE142"/>
      <c r="DF142"/>
      <c r="DG142"/>
      <c r="DH142"/>
      <c r="DI142"/>
      <c r="DJ142"/>
      <c r="DK142"/>
      <c r="DL142"/>
    </row>
    <row r="143" spans="1:116" ht="14.4">
      <c r="A143" t="s">
        <v>519</v>
      </c>
      <c r="B143" s="188" t="s">
        <v>311</v>
      </c>
      <c r="C143" s="151" t="str">
        <f t="shared" si="15"/>
        <v>A.030.14.108</v>
      </c>
      <c r="D143" s="54" t="s">
        <v>1210</v>
      </c>
      <c r="E143" s="150" t="s">
        <v>352</v>
      </c>
      <c r="F143" s="153" t="str">
        <f t="shared" si="16"/>
        <v>Butane</v>
      </c>
      <c r="G143" s="154">
        <f t="shared" si="17"/>
        <v>0.35</v>
      </c>
      <c r="H143"/>
      <c r="I143"/>
      <c r="J143" s="227">
        <f t="shared" si="18"/>
        <v>0.119195355576346</v>
      </c>
      <c r="K143"/>
      <c r="L143" s="280">
        <f t="shared" si="19"/>
        <v>2.3447678656345998E-2</v>
      </c>
      <c r="M143" s="280">
        <f t="shared" si="20"/>
        <v>4.1362309219999997E-2</v>
      </c>
      <c r="N143" s="281">
        <f t="shared" si="21"/>
        <v>1.8853677E-3</v>
      </c>
      <c r="O143" s="280">
        <v>5.2499999999999998E-2</v>
      </c>
      <c r="P143" s="219">
        <v>1.6034400000000001E-2</v>
      </c>
      <c r="Q143" s="219">
        <v>2.5045702999999999E-2</v>
      </c>
      <c r="R143" s="219">
        <v>2.1236399999999999E-2</v>
      </c>
      <c r="S143" s="219">
        <v>2.188658E-3</v>
      </c>
      <c r="T143" s="286">
        <v>6.2631345999999998E-8</v>
      </c>
      <c r="U143" s="286">
        <v>2.2558025000000002E-5</v>
      </c>
      <c r="V143" s="219">
        <v>2.8220622E-4</v>
      </c>
      <c r="W143" s="286">
        <v>9.1030699999999996E-5</v>
      </c>
      <c r="X143" s="219">
        <v>0</v>
      </c>
      <c r="Y143" s="219">
        <v>1.794337E-3</v>
      </c>
      <c r="Z143" s="219">
        <v>0</v>
      </c>
      <c r="AA143" s="219">
        <v>0</v>
      </c>
      <c r="AB143" s="219">
        <v>0</v>
      </c>
      <c r="AC143"/>
      <c r="AD143" s="227">
        <f t="shared" si="22"/>
        <v>5.2499999999999998E-2</v>
      </c>
      <c r="AE143" s="227">
        <f t="shared" si="23"/>
        <v>6.4809987876345981E-2</v>
      </c>
      <c r="AF143" s="227">
        <f t="shared" si="24"/>
        <v>4.1362309219999997E-2</v>
      </c>
      <c r="AG143" s="227">
        <f t="shared" si="25"/>
        <v>4.1362309219999997E-2</v>
      </c>
      <c r="AH143" s="227">
        <f t="shared" si="26"/>
        <v>1.8853677E-3</v>
      </c>
      <c r="AI143"/>
      <c r="AJ143">
        <v>52.756089000000003</v>
      </c>
      <c r="AK143" s="155">
        <v>52.506883999999999</v>
      </c>
      <c r="AL143" s="155">
        <v>0.22289900000000001</v>
      </c>
      <c r="AM143" s="155">
        <v>0</v>
      </c>
      <c r="AN143" s="155">
        <v>1.9714852000000001E-2</v>
      </c>
      <c r="AO143" s="155">
        <v>7.89118E-4</v>
      </c>
      <c r="AP143" s="155">
        <v>5.8020279999999999E-3</v>
      </c>
      <c r="AQ143"/>
      <c r="AR143" s="156">
        <v>1.8685443999999999E-2</v>
      </c>
      <c r="AS143" s="156">
        <v>1.4396053000000001E-2</v>
      </c>
      <c r="AT143" s="156">
        <v>5.4100429999999998E-4</v>
      </c>
      <c r="AU143" s="156">
        <v>3.7483864E-3</v>
      </c>
      <c r="AV143" s="282">
        <f t="shared" si="27"/>
        <v>8.6307271875829997E-7</v>
      </c>
      <c r="AW143" s="282">
        <f t="shared" si="28"/>
        <v>2.0007555537431369E-9</v>
      </c>
      <c r="AX143" s="283">
        <f t="shared" si="29"/>
        <v>0.52498408813499997</v>
      </c>
      <c r="AY143" s="157">
        <v>3.248E-7</v>
      </c>
      <c r="AZ143" s="157">
        <v>9.7999999999999992E-10</v>
      </c>
      <c r="BA143" s="157">
        <v>2.6775000000000001E-14</v>
      </c>
      <c r="BB143" s="157">
        <v>0</v>
      </c>
      <c r="BC143" s="157">
        <v>0</v>
      </c>
      <c r="BD143" s="157">
        <v>2.8592999999999998E-9</v>
      </c>
      <c r="BE143" s="157">
        <v>5.3540850000000001E-7</v>
      </c>
      <c r="BF143" s="157">
        <v>4.1098999999999999E-10</v>
      </c>
      <c r="BG143" s="157">
        <v>5.7344100000000005E-10</v>
      </c>
      <c r="BH143" s="157">
        <v>1.8800000000000001E-13</v>
      </c>
      <c r="BI143" s="157">
        <v>4.1599999999999998E-15</v>
      </c>
      <c r="BJ143" s="157">
        <v>1.1979115E-14</v>
      </c>
      <c r="BK143" s="157">
        <v>1.7386876E-17</v>
      </c>
      <c r="BL143" s="157">
        <v>2.2241261000000001E-17</v>
      </c>
      <c r="BM143" s="157">
        <v>1.9020830000000001E-13</v>
      </c>
      <c r="BN143" s="157">
        <v>4.7285500000000001E-12</v>
      </c>
      <c r="BO143" s="157">
        <v>3.6093599999999999E-11</v>
      </c>
      <c r="BP143" s="157">
        <v>1.2681350000000001E-6</v>
      </c>
      <c r="BQ143" s="157">
        <v>0.52498281999999996</v>
      </c>
      <c r="BR143" s="157">
        <v>0</v>
      </c>
      <c r="BS143" s="157">
        <v>0</v>
      </c>
      <c r="BT143" s="157">
        <v>0</v>
      </c>
      <c r="BU143"/>
      <c r="BV143" s="155">
        <v>9.2310896999999996E-5</v>
      </c>
      <c r="BW143" s="155">
        <v>4.873238E-6</v>
      </c>
      <c r="BX143" s="155">
        <v>9.7589287000000002E-6</v>
      </c>
      <c r="BY143" s="155">
        <v>3.4226318999999997E-8</v>
      </c>
      <c r="BZ143" s="155">
        <v>4.4781576000000001E-6</v>
      </c>
      <c r="CA143" s="155">
        <v>1.8210684E-6</v>
      </c>
      <c r="CB143" s="155">
        <v>0</v>
      </c>
      <c r="CC143" s="155">
        <v>2.7450495E-6</v>
      </c>
      <c r="CD143" s="155">
        <v>1.1027015E-9</v>
      </c>
      <c r="CE143" s="155">
        <v>1.857848E-8</v>
      </c>
      <c r="CF143" s="155">
        <v>0</v>
      </c>
      <c r="CG143" s="155">
        <v>7.9816391999999997E-8</v>
      </c>
      <c r="CH143" s="155">
        <v>0</v>
      </c>
      <c r="CI143" s="155">
        <v>4.2112556999999996E-6</v>
      </c>
      <c r="CJ143" s="155">
        <v>6.4289475000000007E-5</v>
      </c>
      <c r="CK143" s="155">
        <v>6.0639601000000002E-18</v>
      </c>
      <c r="CL143" s="155">
        <v>0</v>
      </c>
      <c r="CM143"/>
      <c r="CN143" s="284">
        <v>0</v>
      </c>
      <c r="CO143" s="284">
        <v>0.35</v>
      </c>
      <c r="CP143" s="285">
        <v>7.6110083999999995E-2</v>
      </c>
      <c r="CQ143" s="284">
        <v>3.7560839999999998E-3</v>
      </c>
      <c r="CR143" s="284">
        <v>5.3896523999999999E-12</v>
      </c>
      <c r="CS143" s="284">
        <v>6.3771988000000003E-10</v>
      </c>
      <c r="CT143" s="284">
        <v>1.7048055000000001E-4</v>
      </c>
      <c r="CU143" s="284">
        <v>2.3292786999999999E-5</v>
      </c>
      <c r="CV143" s="284">
        <v>1.2606559999999999E-7</v>
      </c>
      <c r="CW143" s="284">
        <v>6.3745157999999999E-4</v>
      </c>
      <c r="CX143"/>
      <c r="CY143" s="162" t="s">
        <v>385</v>
      </c>
      <c r="CZ143" s="271" t="s">
        <v>2189</v>
      </c>
      <c r="DA143"/>
      <c r="DB143"/>
      <c r="DC143"/>
      <c r="DD143"/>
      <c r="DE143"/>
      <c r="DF143"/>
      <c r="DG143"/>
      <c r="DH143"/>
      <c r="DI143"/>
      <c r="DJ143"/>
      <c r="DK143"/>
      <c r="DL143"/>
    </row>
    <row r="144" spans="1:116" ht="14.4">
      <c r="A144" t="s">
        <v>520</v>
      </c>
      <c r="B144" s="188" t="s">
        <v>311</v>
      </c>
      <c r="C144" s="151" t="str">
        <f t="shared" ref="C144:C208" si="30">MID(A144,1,12)</f>
        <v>A.030.14.109</v>
      </c>
      <c r="D144" s="54" t="s">
        <v>1210</v>
      </c>
      <c r="E144" s="150" t="s">
        <v>352</v>
      </c>
      <c r="F144" s="153" t="str">
        <f t="shared" ref="F144:F208" si="31">MID(A144, 21,85)</f>
        <v>Cumene hydroperoxide</v>
      </c>
      <c r="G144" s="154">
        <f t="shared" ref="G144:G208" si="32">O144/0.15</f>
        <v>1.8149999999999999</v>
      </c>
      <c r="H144"/>
      <c r="I144"/>
      <c r="J144" s="227">
        <f t="shared" si="18"/>
        <v>0.41352086857000003</v>
      </c>
      <c r="K144"/>
      <c r="L144" s="280">
        <f t="shared" si="19"/>
        <v>6.6982789170000001E-2</v>
      </c>
      <c r="M144" s="280">
        <f t="shared" si="20"/>
        <v>5.8748998400000002E-2</v>
      </c>
      <c r="N144" s="281">
        <f t="shared" si="21"/>
        <v>1.5539081E-2</v>
      </c>
      <c r="O144" s="280">
        <v>0.27224999999999999</v>
      </c>
      <c r="P144" s="219">
        <v>3.408075E-2</v>
      </c>
      <c r="Q144" s="219">
        <v>1.8190556E-2</v>
      </c>
      <c r="R144" s="219">
        <v>6.4627199999999996E-2</v>
      </c>
      <c r="S144" s="219">
        <v>9.9685777000000004E-4</v>
      </c>
      <c r="T144" s="219">
        <v>1.7908440000000001E-4</v>
      </c>
      <c r="U144" s="219">
        <v>1.179647E-3</v>
      </c>
      <c r="V144" s="219">
        <v>6.4776924000000003E-3</v>
      </c>
      <c r="W144" s="219">
        <v>0</v>
      </c>
      <c r="X144" s="219">
        <v>0</v>
      </c>
      <c r="Y144" s="219">
        <v>0</v>
      </c>
      <c r="Z144" s="219">
        <v>0</v>
      </c>
      <c r="AA144" s="219">
        <v>1.5539081E-2</v>
      </c>
      <c r="AB144" s="219">
        <v>0</v>
      </c>
      <c r="AC144"/>
      <c r="AD144" s="227">
        <f t="shared" si="22"/>
        <v>0.27224999999999999</v>
      </c>
      <c r="AE144" s="227">
        <f t="shared" si="23"/>
        <v>0.12573178757</v>
      </c>
      <c r="AF144" s="227">
        <f t="shared" si="24"/>
        <v>7.4288079399999998E-2</v>
      </c>
      <c r="AG144" s="227">
        <f t="shared" si="25"/>
        <v>5.8748998400000002E-2</v>
      </c>
      <c r="AH144" s="227">
        <f t="shared" si="26"/>
        <v>0</v>
      </c>
      <c r="AI144"/>
      <c r="AJ144">
        <v>55.043142000000003</v>
      </c>
      <c r="AK144" s="155">
        <v>54.503129999999999</v>
      </c>
      <c r="AL144" s="155">
        <v>0</v>
      </c>
      <c r="AM144" s="155">
        <v>0</v>
      </c>
      <c r="AN144" s="155">
        <v>0.38161200000000001</v>
      </c>
      <c r="AO144" s="155">
        <v>0.15840000000000001</v>
      </c>
      <c r="AP144" s="155">
        <v>0</v>
      </c>
      <c r="AQ144"/>
      <c r="AR144" s="156">
        <v>3.3519113000000003E-2</v>
      </c>
      <c r="AS144" s="156">
        <v>2.8144222E-2</v>
      </c>
      <c r="AT144" s="156">
        <v>1.4833667999999999E-3</v>
      </c>
      <c r="AU144" s="156">
        <v>3.8915235000000002E-3</v>
      </c>
      <c r="AV144" s="282">
        <f t="shared" si="27"/>
        <v>1.6873035006799999E-6</v>
      </c>
      <c r="AW144" s="282">
        <f t="shared" si="28"/>
        <v>5.4858241483234989E-9</v>
      </c>
      <c r="AX144" s="283">
        <f t="shared" si="29"/>
        <v>0.5450313</v>
      </c>
      <c r="AY144" s="157">
        <v>1.68432E-6</v>
      </c>
      <c r="AZ144" s="157">
        <v>5.0819999999999996E-9</v>
      </c>
      <c r="BA144" s="157">
        <v>1.388475E-13</v>
      </c>
      <c r="BB144" s="157">
        <v>0</v>
      </c>
      <c r="BC144" s="157">
        <v>0</v>
      </c>
      <c r="BD144" s="157">
        <v>1.7318400000000001E-9</v>
      </c>
      <c r="BE144" s="157">
        <v>0</v>
      </c>
      <c r="BF144" s="157">
        <v>3.9494400000000002E-10</v>
      </c>
      <c r="BG144" s="157">
        <v>0</v>
      </c>
      <c r="BH144" s="157">
        <v>8.0222999999999999E-12</v>
      </c>
      <c r="BI144" s="157">
        <v>0</v>
      </c>
      <c r="BJ144" s="157">
        <v>6.7201762999999998E-13</v>
      </c>
      <c r="BK144" s="157">
        <v>3.8923887E-14</v>
      </c>
      <c r="BL144" s="157">
        <v>8.0593064999999994E-15</v>
      </c>
      <c r="BM144" s="157">
        <v>4.6135980000000001E-11</v>
      </c>
      <c r="BN144" s="157">
        <v>1.2055247E-9</v>
      </c>
      <c r="BO144" s="157">
        <v>0</v>
      </c>
      <c r="BP144" s="157">
        <v>0</v>
      </c>
      <c r="BQ144" s="157">
        <v>0.5450313</v>
      </c>
      <c r="BR144" s="157">
        <v>0</v>
      </c>
      <c r="BS144" s="157">
        <v>0</v>
      </c>
      <c r="BT144" s="157">
        <v>0</v>
      </c>
      <c r="BU144"/>
      <c r="BV144" s="155">
        <v>1.3225448E-4</v>
      </c>
      <c r="BW144" s="155">
        <v>0</v>
      </c>
      <c r="BX144" s="155">
        <v>5.0607016000000002E-5</v>
      </c>
      <c r="BY144" s="155">
        <v>7.8978286999999995E-7</v>
      </c>
      <c r="BZ144" s="155">
        <v>9.0009599000000003E-7</v>
      </c>
      <c r="CA144" s="155">
        <v>0</v>
      </c>
      <c r="CB144" s="155">
        <v>2.0873855999999999E-7</v>
      </c>
      <c r="CC144" s="155">
        <v>0</v>
      </c>
      <c r="CD144" s="155">
        <v>3.0109218000000002E-7</v>
      </c>
      <c r="CE144" s="155">
        <v>9.9264281999999993E-7</v>
      </c>
      <c r="CF144" s="155">
        <v>0</v>
      </c>
      <c r="CG144" s="155">
        <v>0</v>
      </c>
      <c r="CH144" s="155">
        <v>0</v>
      </c>
      <c r="CI144" s="155">
        <v>1.235384E-5</v>
      </c>
      <c r="CJ144" s="155">
        <v>6.6101267999999996E-5</v>
      </c>
      <c r="CK144" s="155">
        <v>0</v>
      </c>
      <c r="CL144" s="155">
        <v>0</v>
      </c>
      <c r="CM144"/>
      <c r="CN144" s="284">
        <v>0</v>
      </c>
      <c r="CO144" s="284">
        <v>1.8149999999999999</v>
      </c>
      <c r="CP144" s="285">
        <v>0</v>
      </c>
      <c r="CQ144" s="284">
        <v>0</v>
      </c>
      <c r="CR144" s="284">
        <v>3.091253E-10</v>
      </c>
      <c r="CS144" s="284">
        <v>3.7157799E-8</v>
      </c>
      <c r="CT144" s="284">
        <v>0</v>
      </c>
      <c r="CU144" s="284">
        <v>3.2794583000000002E-2</v>
      </c>
      <c r="CV144" s="284">
        <v>5.3279688E-6</v>
      </c>
      <c r="CW144" s="284">
        <v>0</v>
      </c>
      <c r="CX144"/>
      <c r="CY144" s="162" t="s">
        <v>386</v>
      </c>
      <c r="CZ144" s="271" t="s">
        <v>2190</v>
      </c>
      <c r="DA144"/>
      <c r="DB144"/>
      <c r="DC144"/>
      <c r="DD144"/>
      <c r="DE144"/>
      <c r="DF144"/>
      <c r="DG144"/>
      <c r="DH144"/>
      <c r="DI144"/>
      <c r="DJ144"/>
      <c r="DK144"/>
      <c r="DL144"/>
    </row>
    <row r="145" spans="1:116" ht="14.4">
      <c r="A145" t="s">
        <v>3475</v>
      </c>
      <c r="B145" s="188" t="s">
        <v>311</v>
      </c>
      <c r="C145" s="151" t="str">
        <f t="shared" si="30"/>
        <v>A.030.14.110</v>
      </c>
      <c r="D145" s="54" t="s">
        <v>1210</v>
      </c>
      <c r="E145" s="150" t="s">
        <v>352</v>
      </c>
      <c r="F145" s="153" t="str">
        <f t="shared" si="31"/>
        <v>Diethylene glycon (DEG)</v>
      </c>
      <c r="G145" s="154">
        <f t="shared" si="32"/>
        <v>1.8700000000000003</v>
      </c>
      <c r="H145"/>
      <c r="I145"/>
      <c r="J145" s="227">
        <f t="shared" si="18"/>
        <v>0.40092876391000004</v>
      </c>
      <c r="K145"/>
      <c r="L145" s="280">
        <f t="shared" si="19"/>
        <v>4.9814224510000005E-2</v>
      </c>
      <c r="M145" s="280">
        <f t="shared" si="20"/>
        <v>5.2741089399999996E-2</v>
      </c>
      <c r="N145" s="281">
        <f t="shared" si="21"/>
        <v>1.7873449999999999E-2</v>
      </c>
      <c r="O145" s="280">
        <v>0.28050000000000003</v>
      </c>
      <c r="P145" s="219">
        <v>2.9835E-2</v>
      </c>
      <c r="Q145" s="219">
        <v>1.6824305000000001E-2</v>
      </c>
      <c r="R145" s="219">
        <v>4.7736000000000001E-2</v>
      </c>
      <c r="S145" s="219">
        <v>7.6616664000000003E-4</v>
      </c>
      <c r="T145" s="219">
        <v>1.9314456999999999E-4</v>
      </c>
      <c r="U145" s="219">
        <v>1.1189132999999999E-3</v>
      </c>
      <c r="V145" s="219">
        <v>6.0817843999999999E-3</v>
      </c>
      <c r="W145" s="219">
        <v>0</v>
      </c>
      <c r="X145" s="219">
        <v>0</v>
      </c>
      <c r="Y145" s="219">
        <v>0</v>
      </c>
      <c r="Z145" s="219">
        <v>0</v>
      </c>
      <c r="AA145" s="219">
        <v>1.7873449999999999E-2</v>
      </c>
      <c r="AB145" s="219">
        <v>0</v>
      </c>
      <c r="AC145"/>
      <c r="AD145" s="227">
        <f t="shared" si="22"/>
        <v>0.28050000000000003</v>
      </c>
      <c r="AE145" s="227">
        <f t="shared" si="23"/>
        <v>0.10255531390999999</v>
      </c>
      <c r="AF145" s="227">
        <f t="shared" si="24"/>
        <v>7.0614539399999995E-2</v>
      </c>
      <c r="AG145" s="227">
        <f t="shared" si="25"/>
        <v>5.2741089399999996E-2</v>
      </c>
      <c r="AH145" s="227">
        <f t="shared" si="26"/>
        <v>0</v>
      </c>
      <c r="AI145"/>
      <c r="AJ145">
        <v>59.34</v>
      </c>
      <c r="AK145" s="155">
        <v>57.75</v>
      </c>
      <c r="AL145" s="155">
        <v>0</v>
      </c>
      <c r="AM145" s="155">
        <v>0</v>
      </c>
      <c r="AN145" s="155">
        <v>0</v>
      </c>
      <c r="AO145" s="155">
        <v>1.59</v>
      </c>
      <c r="AP145" s="155">
        <v>0</v>
      </c>
      <c r="AQ145"/>
      <c r="AR145" s="156">
        <v>3.4623029E-2</v>
      </c>
      <c r="AS145" s="156">
        <v>2.8986833E-2</v>
      </c>
      <c r="AT145" s="156">
        <v>1.512846E-3</v>
      </c>
      <c r="AU145" s="156">
        <v>4.1233499999999996E-3</v>
      </c>
      <c r="AV145" s="282">
        <f t="shared" si="27"/>
        <v>1.7378197291000001E-6</v>
      </c>
      <c r="AW145" s="282">
        <f t="shared" si="28"/>
        <v>5.5948446634339995E-9</v>
      </c>
      <c r="AX145" s="283">
        <f t="shared" si="29"/>
        <v>0.57750000000000001</v>
      </c>
      <c r="AY145" s="157">
        <v>1.7353600000000001E-6</v>
      </c>
      <c r="AZ145" s="157">
        <v>5.2359999999999997E-9</v>
      </c>
      <c r="BA145" s="157">
        <v>1.4305499999999999E-13</v>
      </c>
      <c r="BB145" s="157">
        <v>0</v>
      </c>
      <c r="BC145" s="157">
        <v>0</v>
      </c>
      <c r="BD145" s="157">
        <v>1.2792000000000001E-9</v>
      </c>
      <c r="BE145" s="157">
        <v>0</v>
      </c>
      <c r="BF145" s="157">
        <v>2.9172E-10</v>
      </c>
      <c r="BG145" s="157">
        <v>0</v>
      </c>
      <c r="BH145" s="157">
        <v>6.6300000000000006E-11</v>
      </c>
      <c r="BI145" s="157">
        <v>0</v>
      </c>
      <c r="BJ145" s="157">
        <v>6.3746522000000004E-13</v>
      </c>
      <c r="BK145" s="157">
        <v>3.6547149000000002E-14</v>
      </c>
      <c r="BL145" s="157">
        <v>7.5960650000000005E-15</v>
      </c>
      <c r="BM145" s="157">
        <v>4.6339100000000002E-11</v>
      </c>
      <c r="BN145" s="157">
        <v>1.13419E-9</v>
      </c>
      <c r="BO145" s="157">
        <v>0</v>
      </c>
      <c r="BP145" s="157">
        <v>0</v>
      </c>
      <c r="BQ145" s="157">
        <v>0.57750000000000001</v>
      </c>
      <c r="BR145" s="157">
        <v>0</v>
      </c>
      <c r="BS145" s="157">
        <v>0</v>
      </c>
      <c r="BT145" s="157">
        <v>0</v>
      </c>
      <c r="BU145"/>
      <c r="BV145" s="155">
        <v>1.3605071000000001E-4</v>
      </c>
      <c r="BW145" s="155">
        <v>0</v>
      </c>
      <c r="BX145" s="155">
        <v>5.2140562000000003E-5</v>
      </c>
      <c r="BY145" s="155">
        <v>7.3535440999999999E-7</v>
      </c>
      <c r="BZ145" s="155">
        <v>6.9179730999999997E-7</v>
      </c>
      <c r="CA145" s="155">
        <v>0</v>
      </c>
      <c r="CB145" s="155">
        <v>1.7251121000000001E-6</v>
      </c>
      <c r="CC145" s="155">
        <v>0</v>
      </c>
      <c r="CD145" s="155">
        <v>3.1679782999999999E-7</v>
      </c>
      <c r="CE145" s="155">
        <v>9.2069927000000003E-7</v>
      </c>
      <c r="CF145" s="155">
        <v>0</v>
      </c>
      <c r="CG145" s="155">
        <v>0</v>
      </c>
      <c r="CH145" s="155">
        <v>0</v>
      </c>
      <c r="CI145" s="155">
        <v>9.1249955999999992E-6</v>
      </c>
      <c r="CJ145" s="155">
        <v>7.0395387000000005E-5</v>
      </c>
      <c r="CK145" s="155">
        <v>0</v>
      </c>
      <c r="CL145" s="155">
        <v>0</v>
      </c>
      <c r="CM145"/>
      <c r="CN145" s="284">
        <v>0</v>
      </c>
      <c r="CO145" s="284">
        <v>1.87</v>
      </c>
      <c r="CP145" s="285">
        <v>0</v>
      </c>
      <c r="CQ145" s="284">
        <v>0</v>
      </c>
      <c r="CR145" s="284">
        <v>2.9339414999999999E-10</v>
      </c>
      <c r="CS145" s="284">
        <v>3.5233239999999999E-8</v>
      </c>
      <c r="CT145" s="284">
        <v>0</v>
      </c>
      <c r="CU145" s="284">
        <v>3.0796029999999999E-2</v>
      </c>
      <c r="CV145" s="284">
        <v>4.4032800000000003E-5</v>
      </c>
      <c r="CW145" s="284">
        <v>0</v>
      </c>
      <c r="CX145"/>
      <c r="CY145" s="162" t="s">
        <v>387</v>
      </c>
      <c r="CZ145" s="271" t="s">
        <v>2191</v>
      </c>
      <c r="DA145"/>
      <c r="DB145"/>
      <c r="DC145"/>
      <c r="DD145"/>
      <c r="DE145"/>
      <c r="DF145"/>
      <c r="DG145"/>
      <c r="DH145"/>
      <c r="DI145"/>
      <c r="DJ145"/>
      <c r="DK145"/>
      <c r="DL145"/>
    </row>
    <row r="146" spans="1:116" ht="14.4">
      <c r="A146" t="s">
        <v>521</v>
      </c>
      <c r="B146" s="188" t="s">
        <v>311</v>
      </c>
      <c r="C146" s="151" t="str">
        <f t="shared" si="30"/>
        <v>A.030.14.111</v>
      </c>
      <c r="D146" s="54" t="s">
        <v>1210</v>
      </c>
      <c r="E146" s="150" t="s">
        <v>352</v>
      </c>
      <c r="F146" s="153" t="str">
        <f t="shared" si="31"/>
        <v>Dipropylene glycol monomethyl ether</v>
      </c>
      <c r="G146" s="154">
        <f t="shared" si="32"/>
        <v>4.0664313999999999</v>
      </c>
      <c r="H146"/>
      <c r="I146"/>
      <c r="J146" s="227">
        <f t="shared" si="18"/>
        <v>1.503353124</v>
      </c>
      <c r="K146"/>
      <c r="L146" s="280">
        <f t="shared" si="19"/>
        <v>0.23103483899999999</v>
      </c>
      <c r="M146" s="280">
        <f t="shared" si="20"/>
        <v>0.47919583299999996</v>
      </c>
      <c r="N146" s="281">
        <f t="shared" si="21"/>
        <v>0.18315774199999998</v>
      </c>
      <c r="O146" s="280">
        <v>0.60996470999999997</v>
      </c>
      <c r="P146" s="286">
        <v>9.8210699999999998E-2</v>
      </c>
      <c r="Q146" s="219">
        <v>6.5698887999999997E-2</v>
      </c>
      <c r="R146" s="219">
        <v>7.8826707999999995E-2</v>
      </c>
      <c r="S146" s="219">
        <v>4.0730974000000003E-2</v>
      </c>
      <c r="T146" s="219">
        <v>2.3305665E-2</v>
      </c>
      <c r="U146" s="219">
        <v>8.8171492000000004E-2</v>
      </c>
      <c r="V146" s="219">
        <v>0.26422468999999998</v>
      </c>
      <c r="W146" s="219">
        <v>7.2351248000000007E-2</v>
      </c>
      <c r="X146" s="219">
        <v>2.1923494000000002E-2</v>
      </c>
      <c r="Y146" s="219">
        <v>9.7232947E-2</v>
      </c>
      <c r="Z146" s="219">
        <v>2.9138061E-2</v>
      </c>
      <c r="AA146" s="219">
        <v>1.3573547E-2</v>
      </c>
      <c r="AB146" s="219">
        <v>0</v>
      </c>
      <c r="AC146"/>
      <c r="AD146" s="227">
        <f t="shared" si="22"/>
        <v>0.60996470999999997</v>
      </c>
      <c r="AE146" s="227">
        <f t="shared" si="23"/>
        <v>0.65916911700000003</v>
      </c>
      <c r="AF146" s="227">
        <f t="shared" si="24"/>
        <v>0.441707825</v>
      </c>
      <c r="AG146" s="227">
        <f t="shared" si="25"/>
        <v>0.47919583299999996</v>
      </c>
      <c r="AH146" s="227">
        <f t="shared" si="26"/>
        <v>0.16958419499999999</v>
      </c>
      <c r="AI146"/>
      <c r="AJ146">
        <v>106.10521</v>
      </c>
      <c r="AK146" s="155">
        <v>88.075524000000001</v>
      </c>
      <c r="AL146" s="155">
        <v>12.078626999999999</v>
      </c>
      <c r="AM146" s="155">
        <v>0</v>
      </c>
      <c r="AN146" s="155">
        <v>1.4180919000000001</v>
      </c>
      <c r="AO146" s="155">
        <v>1.4495898</v>
      </c>
      <c r="AP146" s="155">
        <v>3.0833761000000002</v>
      </c>
      <c r="AQ146"/>
      <c r="AR146" s="156">
        <v>0.11815549</v>
      </c>
      <c r="AS146" s="156">
        <v>0.10803727</v>
      </c>
      <c r="AT146" s="156">
        <v>3.8191965000000001E-3</v>
      </c>
      <c r="AU146" s="156">
        <v>6.2990190000000003E-3</v>
      </c>
      <c r="AV146" s="282">
        <f t="shared" si="27"/>
        <v>6.4770545097000001E-6</v>
      </c>
      <c r="AW146" s="282">
        <f t="shared" si="28"/>
        <v>1.4124247589000001E-8</v>
      </c>
      <c r="AX146" s="283">
        <f t="shared" si="29"/>
        <v>0.88221554040000005</v>
      </c>
      <c r="AY146" s="157">
        <v>3.7736483E-6</v>
      </c>
      <c r="AZ146" s="157">
        <v>1.1386007999999999E-8</v>
      </c>
      <c r="BA146" s="157">
        <v>3.1108200000000002E-13</v>
      </c>
      <c r="BB146" s="157">
        <v>0</v>
      </c>
      <c r="BC146" s="157">
        <v>0</v>
      </c>
      <c r="BD146" s="157">
        <v>2.1123497E-9</v>
      </c>
      <c r="BE146" s="157">
        <v>2.4224973E-6</v>
      </c>
      <c r="BF146" s="157">
        <v>4.8171876999999997E-10</v>
      </c>
      <c r="BG146" s="157">
        <v>2.0775999999999999E-9</v>
      </c>
      <c r="BH146" s="157">
        <v>0</v>
      </c>
      <c r="BI146" s="157">
        <v>0</v>
      </c>
      <c r="BJ146" s="157">
        <v>5.0083904000000001E-11</v>
      </c>
      <c r="BK146" s="157">
        <v>1.0816253E-10</v>
      </c>
      <c r="BL146" s="157">
        <v>2.0363303000000002E-11</v>
      </c>
      <c r="BM146" s="157">
        <v>2.5739305999999999E-7</v>
      </c>
      <c r="BN146" s="157">
        <v>2.14035E-8</v>
      </c>
      <c r="BO146" s="157">
        <v>0</v>
      </c>
      <c r="BP146" s="157">
        <v>1.4603004E-3</v>
      </c>
      <c r="BQ146" s="157">
        <v>0.88075524000000005</v>
      </c>
      <c r="BR146" s="157">
        <v>0</v>
      </c>
      <c r="BS146" s="157">
        <v>0</v>
      </c>
      <c r="BT146" s="157">
        <v>0</v>
      </c>
      <c r="BU146"/>
      <c r="BV146" s="155">
        <v>4.7364731000000001E-4</v>
      </c>
      <c r="BW146" s="155">
        <v>1.4323602E-5</v>
      </c>
      <c r="BX146" s="155">
        <v>1.133829E-4</v>
      </c>
      <c r="BY146" s="155">
        <v>3.1005384999999999E-5</v>
      </c>
      <c r="BZ146" s="155">
        <v>4.8256330000000003E-5</v>
      </c>
      <c r="CA146" s="155">
        <v>0</v>
      </c>
      <c r="CB146" s="155">
        <v>0</v>
      </c>
      <c r="CC146" s="155">
        <v>0</v>
      </c>
      <c r="CD146" s="155">
        <v>3.5520437999999997E-5</v>
      </c>
      <c r="CE146" s="155">
        <v>5.8458071000000003E-5</v>
      </c>
      <c r="CF146" s="155">
        <v>0</v>
      </c>
      <c r="CG146" s="155">
        <v>0</v>
      </c>
      <c r="CH146" s="155">
        <v>0</v>
      </c>
      <c r="CI146" s="155">
        <v>1.5997942999999999E-5</v>
      </c>
      <c r="CJ146" s="155">
        <v>1.2180801E-4</v>
      </c>
      <c r="CK146" s="155">
        <v>3.4894638E-5</v>
      </c>
      <c r="CL146" s="155">
        <v>0</v>
      </c>
      <c r="CM146"/>
      <c r="CN146" s="284">
        <v>0</v>
      </c>
      <c r="CO146" s="284">
        <v>4.0664313999999999</v>
      </c>
      <c r="CP146" s="285">
        <v>0</v>
      </c>
      <c r="CQ146" s="284">
        <v>9.7999999999999997E-3</v>
      </c>
      <c r="CR146" s="284">
        <v>1.5201135E-7</v>
      </c>
      <c r="CS146" s="284">
        <v>2.670917E-6</v>
      </c>
      <c r="CT146" s="284">
        <v>1.6146238E-3</v>
      </c>
      <c r="CU146" s="284">
        <v>50.401027999999997</v>
      </c>
      <c r="CV146" s="284">
        <v>0</v>
      </c>
      <c r="CW146" s="284">
        <v>0</v>
      </c>
      <c r="CX146"/>
      <c r="CY146" s="162" t="s">
        <v>387</v>
      </c>
      <c r="CZ146" s="271" t="s">
        <v>2192</v>
      </c>
      <c r="DA146"/>
      <c r="DB146"/>
      <c r="DC146"/>
      <c r="DD146"/>
      <c r="DE146"/>
      <c r="DF146"/>
      <c r="DG146"/>
      <c r="DH146"/>
      <c r="DI146"/>
      <c r="DJ146"/>
      <c r="DK146"/>
      <c r="DL146"/>
    </row>
    <row r="147" spans="1:116" ht="14.4">
      <c r="A147" t="s">
        <v>1604</v>
      </c>
      <c r="B147" s="188" t="s">
        <v>311</v>
      </c>
      <c r="C147" s="151" t="str">
        <f t="shared" si="30"/>
        <v>A.030.14.112</v>
      </c>
      <c r="D147" s="54" t="s">
        <v>1210</v>
      </c>
      <c r="E147" s="150" t="s">
        <v>352</v>
      </c>
      <c r="F147" s="153" t="str">
        <f t="shared" si="31"/>
        <v>Ethanol (alcohol) bio-based from agricultural waste</v>
      </c>
      <c r="G147" s="154">
        <f t="shared" si="32"/>
        <v>1.4098200000000001</v>
      </c>
      <c r="H147"/>
      <c r="I147"/>
      <c r="J147" s="227">
        <f t="shared" si="18"/>
        <v>0.24308108182310001</v>
      </c>
      <c r="K147"/>
      <c r="L147" s="280">
        <f t="shared" si="19"/>
        <v>9.4670691720000009E-3</v>
      </c>
      <c r="M147" s="280">
        <f t="shared" si="20"/>
        <v>1.4333102301099999E-2</v>
      </c>
      <c r="N147" s="281">
        <f t="shared" si="21"/>
        <v>7.8079103500000007E-3</v>
      </c>
      <c r="O147" s="280">
        <v>0.21147299999999999</v>
      </c>
      <c r="P147" s="286">
        <v>5.6036352999999997E-3</v>
      </c>
      <c r="Q147" s="219">
        <v>8.0952408999999999E-3</v>
      </c>
      <c r="R147" s="219">
        <v>8.1802552999999997E-3</v>
      </c>
      <c r="S147" s="219">
        <v>1.0818509E-3</v>
      </c>
      <c r="T147" s="219">
        <v>1.0959229E-4</v>
      </c>
      <c r="U147" s="286">
        <v>9.5370682000000002E-5</v>
      </c>
      <c r="V147" s="219">
        <v>6.2945299000000002E-4</v>
      </c>
      <c r="W147" s="219">
        <v>3.4850205000000001E-4</v>
      </c>
      <c r="X147" s="219">
        <v>0</v>
      </c>
      <c r="Y147" s="219">
        <v>7.4594083000000004E-3</v>
      </c>
      <c r="Z147" s="286">
        <v>4.7731111000000001E-6</v>
      </c>
      <c r="AA147" s="219">
        <v>0</v>
      </c>
      <c r="AB147" s="219">
        <v>0</v>
      </c>
      <c r="AC147"/>
      <c r="AD147" s="227">
        <f t="shared" si="22"/>
        <v>0.21147299999999999</v>
      </c>
      <c r="AE147" s="227">
        <f t="shared" si="23"/>
        <v>2.3795398361999998E-2</v>
      </c>
      <c r="AF147" s="227">
        <f t="shared" si="24"/>
        <v>1.4328329189999999E-2</v>
      </c>
      <c r="AG147" s="227">
        <f t="shared" si="25"/>
        <v>1.4333102301099999E-2</v>
      </c>
      <c r="AH147" s="227">
        <f t="shared" si="26"/>
        <v>7.8079103500000007E-3</v>
      </c>
      <c r="AI147"/>
      <c r="AJ147">
        <v>50.690584000000001</v>
      </c>
      <c r="AK147" s="155">
        <v>19.944144999999999</v>
      </c>
      <c r="AL147" s="155">
        <v>1.0108900999999999</v>
      </c>
      <c r="AM147" s="155">
        <v>0</v>
      </c>
      <c r="AN147" s="155">
        <v>29.156106000000001</v>
      </c>
      <c r="AO147" s="155">
        <v>0.37848377</v>
      </c>
      <c r="AP147" s="155">
        <v>0.20095915</v>
      </c>
      <c r="AQ147"/>
      <c r="AR147" s="156">
        <v>2.6260496000000001E-2</v>
      </c>
      <c r="AS147" s="156">
        <v>2.3808991000000002E-2</v>
      </c>
      <c r="AT147" s="156">
        <v>1.1130192999999999E-3</v>
      </c>
      <c r="AU147" s="156">
        <v>1.3384857E-3</v>
      </c>
      <c r="AV147" s="282">
        <f t="shared" si="27"/>
        <v>1.4273975596849998E-6</v>
      </c>
      <c r="AW147" s="282">
        <f t="shared" si="28"/>
        <v>4.1161954804224387E-9</v>
      </c>
      <c r="AX147" s="283">
        <f t="shared" si="29"/>
        <v>0.187462987449</v>
      </c>
      <c r="AY147" s="157">
        <v>1.308313E-6</v>
      </c>
      <c r="AZ147" s="157">
        <v>3.9474959999999998E-9</v>
      </c>
      <c r="BA147" s="157">
        <v>1.0785123E-13</v>
      </c>
      <c r="BB147" s="157">
        <v>0</v>
      </c>
      <c r="BC147" s="157">
        <v>0</v>
      </c>
      <c r="BD147" s="157">
        <v>2.1920944999999999E-10</v>
      </c>
      <c r="BE147" s="157">
        <v>1.1873704E-7</v>
      </c>
      <c r="BF147" s="157">
        <v>4.9990449000000001E-11</v>
      </c>
      <c r="BG147" s="157">
        <v>1.1854219999999999E-10</v>
      </c>
      <c r="BH147" s="157">
        <v>0</v>
      </c>
      <c r="BI147" s="157">
        <v>0</v>
      </c>
      <c r="BJ147" s="157">
        <v>5.4356213000000002E-14</v>
      </c>
      <c r="BK147" s="157">
        <v>3.7888735999999997E-15</v>
      </c>
      <c r="BL147" s="157">
        <v>8.3510584000000003E-16</v>
      </c>
      <c r="BM147" s="157">
        <v>1.5113095E-11</v>
      </c>
      <c r="BN147" s="157">
        <v>1.1319714E-10</v>
      </c>
      <c r="BO147" s="157">
        <v>0</v>
      </c>
      <c r="BP147" s="157">
        <v>3.2127449000000001E-5</v>
      </c>
      <c r="BQ147" s="157">
        <v>0.18743086</v>
      </c>
      <c r="BR147" s="157">
        <v>0</v>
      </c>
      <c r="BS147" s="157">
        <v>0</v>
      </c>
      <c r="BT147" s="157">
        <v>0</v>
      </c>
      <c r="BU147"/>
      <c r="BV147" s="155">
        <v>6.9249573999999997E-5</v>
      </c>
      <c r="BW147" s="155">
        <v>8.1726575999999998E-7</v>
      </c>
      <c r="BX147" s="155">
        <v>3.9309523000000003E-5</v>
      </c>
      <c r="BY147" s="155">
        <v>7.7649586000000004E-8</v>
      </c>
      <c r="BZ147" s="155">
        <v>1.6415531999999999E-6</v>
      </c>
      <c r="CA147" s="155">
        <v>0</v>
      </c>
      <c r="CB147" s="155">
        <v>0</v>
      </c>
      <c r="CC147" s="155">
        <v>0</v>
      </c>
      <c r="CD147" s="155">
        <v>1.5236741000000001E-7</v>
      </c>
      <c r="CE147" s="155">
        <v>9.6614733000000006E-8</v>
      </c>
      <c r="CF147" s="155">
        <v>0</v>
      </c>
      <c r="CG147" s="155">
        <v>0</v>
      </c>
      <c r="CH147" s="155">
        <v>0</v>
      </c>
      <c r="CI147" s="155">
        <v>1.6167515E-6</v>
      </c>
      <c r="CJ147" s="155">
        <v>2.5537847999999999E-5</v>
      </c>
      <c r="CK147" s="155">
        <v>1.5894173000000001E-13</v>
      </c>
      <c r="CL147" s="155">
        <v>0</v>
      </c>
      <c r="CM147"/>
      <c r="CN147" s="284">
        <v>0</v>
      </c>
      <c r="CO147" s="284">
        <v>1.4098200000000001</v>
      </c>
      <c r="CP147" s="285">
        <v>0</v>
      </c>
      <c r="CQ147" s="284">
        <v>5.5916132999999995E-4</v>
      </c>
      <c r="CR147" s="284">
        <v>2.5964716999999999E-11</v>
      </c>
      <c r="CS147" s="284">
        <v>3.0274393999999999E-9</v>
      </c>
      <c r="CT147" s="284">
        <v>6.1149789999999994E-5</v>
      </c>
      <c r="CU147" s="284">
        <v>3.1808403E-3</v>
      </c>
      <c r="CV147" s="284">
        <v>0</v>
      </c>
      <c r="CW147" s="284">
        <v>0</v>
      </c>
      <c r="CX147"/>
      <c r="CY147" s="162" t="s">
        <v>388</v>
      </c>
      <c r="CZ147" s="271" t="s">
        <v>2193</v>
      </c>
      <c r="DA147"/>
      <c r="DB147"/>
      <c r="DC147"/>
      <c r="DD147"/>
      <c r="DE147"/>
      <c r="DF147"/>
      <c r="DG147"/>
      <c r="DH147"/>
      <c r="DI147"/>
      <c r="DJ147"/>
      <c r="DK147"/>
      <c r="DL147"/>
    </row>
    <row r="148" spans="1:116" ht="14.4">
      <c r="A148" t="s">
        <v>1605</v>
      </c>
      <c r="B148" s="188" t="s">
        <v>311</v>
      </c>
      <c r="C148" s="151" t="str">
        <f t="shared" si="30"/>
        <v>A.030.14.113</v>
      </c>
      <c r="D148" s="54" t="s">
        <v>1210</v>
      </c>
      <c r="E148" s="150" t="s">
        <v>352</v>
      </c>
      <c r="F148" s="153" t="str">
        <f t="shared" si="31"/>
        <v>Ethanol (alcohol) synthetic</v>
      </c>
      <c r="G148" s="154">
        <f t="shared" si="32"/>
        <v>1.0818732</v>
      </c>
      <c r="H148"/>
      <c r="I148"/>
      <c r="J148" s="227">
        <f t="shared" si="18"/>
        <v>0.19152356370731</v>
      </c>
      <c r="K148"/>
      <c r="L148" s="280">
        <f t="shared" si="19"/>
        <v>6.4365069808999999E-3</v>
      </c>
      <c r="M148" s="280">
        <f t="shared" si="20"/>
        <v>2.268594334241E-2</v>
      </c>
      <c r="N148" s="281">
        <f t="shared" si="21"/>
        <v>1.2013338399999999E-4</v>
      </c>
      <c r="O148" s="280">
        <v>0.16228097999999999</v>
      </c>
      <c r="P148" s="219">
        <v>2.1129058999999999E-2</v>
      </c>
      <c r="Q148" s="219">
        <v>1.5146012E-3</v>
      </c>
      <c r="R148" s="219">
        <v>5.7757866999999996E-3</v>
      </c>
      <c r="S148" s="219">
        <v>6.4698342000000001E-4</v>
      </c>
      <c r="T148" s="286">
        <v>7.3061528000000003E-6</v>
      </c>
      <c r="U148" s="286">
        <v>6.4307081000000003E-6</v>
      </c>
      <c r="V148" s="286">
        <v>4.1964934999999998E-5</v>
      </c>
      <c r="W148" s="286">
        <v>1.5044764E-5</v>
      </c>
      <c r="X148" s="219">
        <v>0</v>
      </c>
      <c r="Y148" s="219">
        <v>1.0508862E-4</v>
      </c>
      <c r="Z148" s="286">
        <v>3.1820741000000002E-7</v>
      </c>
      <c r="AA148" s="219">
        <v>0</v>
      </c>
      <c r="AB148" s="219">
        <v>0</v>
      </c>
      <c r="AC148"/>
      <c r="AD148" s="227">
        <f t="shared" si="22"/>
        <v>0.16228097999999999</v>
      </c>
      <c r="AE148" s="227">
        <f t="shared" si="23"/>
        <v>2.91221321159E-2</v>
      </c>
      <c r="AF148" s="227">
        <f t="shared" si="24"/>
        <v>2.2685625134999998E-2</v>
      </c>
      <c r="AG148" s="227">
        <f t="shared" si="25"/>
        <v>2.268594334241E-2</v>
      </c>
      <c r="AH148" s="227">
        <f t="shared" si="26"/>
        <v>1.2013338399999999E-4</v>
      </c>
      <c r="AI148"/>
      <c r="AJ148">
        <v>22.001463999999999</v>
      </c>
      <c r="AK148" s="155">
        <v>21.414047</v>
      </c>
      <c r="AL148" s="155">
        <v>1.3054487E-2</v>
      </c>
      <c r="AM148" s="155">
        <v>0</v>
      </c>
      <c r="AN148" s="155">
        <v>0.56864199999999998</v>
      </c>
      <c r="AO148" s="155">
        <v>3.1978660000000002E-3</v>
      </c>
      <c r="AP148" s="155">
        <v>2.5231989999999998E-3</v>
      </c>
      <c r="AQ148"/>
      <c r="AR148" s="156">
        <v>2.5646308999999999E-2</v>
      </c>
      <c r="AS148" s="156">
        <v>2.316611E-2</v>
      </c>
      <c r="AT148" s="156">
        <v>9.5122700999999998E-4</v>
      </c>
      <c r="AU148" s="156">
        <v>1.5289718999999999E-3</v>
      </c>
      <c r="AV148" s="282">
        <f t="shared" si="27"/>
        <v>1.3888554752156001E-6</v>
      </c>
      <c r="AW148" s="282">
        <f t="shared" si="28"/>
        <v>3.5178513253117931E-9</v>
      </c>
      <c r="AX148" s="283">
        <f t="shared" si="29"/>
        <v>0.2141417322302</v>
      </c>
      <c r="AY148" s="157">
        <v>1.0039783000000001E-6</v>
      </c>
      <c r="AZ148" s="157">
        <v>3.0292449000000001E-9</v>
      </c>
      <c r="BA148" s="157">
        <v>8.2763298999999998E-14</v>
      </c>
      <c r="BB148" s="157">
        <v>0</v>
      </c>
      <c r="BC148" s="157">
        <v>0</v>
      </c>
      <c r="BD148" s="157">
        <v>1.8185119999999999E-10</v>
      </c>
      <c r="BE148" s="157">
        <v>3.8468677000000002E-7</v>
      </c>
      <c r="BF148" s="157">
        <v>4.154468E-11</v>
      </c>
      <c r="BG148" s="157">
        <v>4.4697505000000002E-10</v>
      </c>
      <c r="BH148" s="157">
        <v>0</v>
      </c>
      <c r="BI148" s="157">
        <v>0</v>
      </c>
      <c r="BJ148" s="157">
        <v>3.6237475000000002E-15</v>
      </c>
      <c r="BK148" s="157">
        <v>2.5259156999999999E-16</v>
      </c>
      <c r="BL148" s="157">
        <v>5.5673723000000006E-17</v>
      </c>
      <c r="BM148" s="157">
        <v>1.0075395999999999E-12</v>
      </c>
      <c r="BN148" s="157">
        <v>7.5464760000000005E-12</v>
      </c>
      <c r="BO148" s="157">
        <v>0</v>
      </c>
      <c r="BP148" s="157">
        <v>1.2622302E-6</v>
      </c>
      <c r="BQ148" s="157">
        <v>0.21414047</v>
      </c>
      <c r="BR148" s="157">
        <v>0</v>
      </c>
      <c r="BS148" s="157">
        <v>0</v>
      </c>
      <c r="BT148" s="157">
        <v>0</v>
      </c>
      <c r="BU148"/>
      <c r="BV148" s="155">
        <v>6.3582132000000003E-5</v>
      </c>
      <c r="BW148" s="155">
        <v>3.0815810999999999E-6</v>
      </c>
      <c r="BX148" s="155">
        <v>3.0165495000000001E-5</v>
      </c>
      <c r="BY148" s="155">
        <v>5.1438513000000002E-9</v>
      </c>
      <c r="BZ148" s="155">
        <v>3.1221050000000001E-6</v>
      </c>
      <c r="CA148" s="155">
        <v>0</v>
      </c>
      <c r="CB148" s="155">
        <v>0</v>
      </c>
      <c r="CC148" s="155">
        <v>0</v>
      </c>
      <c r="CD148" s="155">
        <v>1.0157827E-8</v>
      </c>
      <c r="CE148" s="155">
        <v>6.3885425999999999E-9</v>
      </c>
      <c r="CF148" s="155">
        <v>0</v>
      </c>
      <c r="CG148" s="155">
        <v>0</v>
      </c>
      <c r="CH148" s="155">
        <v>0</v>
      </c>
      <c r="CI148" s="155">
        <v>1.3041082E-6</v>
      </c>
      <c r="CJ148" s="155">
        <v>2.5887152E-5</v>
      </c>
      <c r="CK148" s="155">
        <v>2.1181993999999999E-16</v>
      </c>
      <c r="CL148" s="155">
        <v>0</v>
      </c>
      <c r="CM148"/>
      <c r="CN148" s="284">
        <v>0</v>
      </c>
      <c r="CO148" s="284">
        <v>1.0818732</v>
      </c>
      <c r="CP148" s="285">
        <v>4.6090534000000002E-3</v>
      </c>
      <c r="CQ148" s="284">
        <v>2.1083729000000002E-3</v>
      </c>
      <c r="CR148" s="284">
        <v>1.7309811E-12</v>
      </c>
      <c r="CS148" s="284">
        <v>2.0182929000000001E-10</v>
      </c>
      <c r="CT148" s="284">
        <v>1.3037583999999999E-4</v>
      </c>
      <c r="CU148" s="284">
        <v>2.1205601999999999E-4</v>
      </c>
      <c r="CV148" s="284">
        <v>0</v>
      </c>
      <c r="CW148" s="284">
        <v>0</v>
      </c>
      <c r="CX148"/>
      <c r="CY148" s="162" t="s">
        <v>388</v>
      </c>
      <c r="CZ148" s="271" t="s">
        <v>2193</v>
      </c>
      <c r="DA148"/>
      <c r="DB148"/>
      <c r="DC148"/>
      <c r="DD148"/>
      <c r="DE148"/>
      <c r="DF148"/>
      <c r="DG148"/>
      <c r="DH148"/>
      <c r="DI148"/>
      <c r="DJ148"/>
      <c r="DK148"/>
      <c r="DL148"/>
    </row>
    <row r="149" spans="1:116" ht="14.4">
      <c r="A149" t="s">
        <v>522</v>
      </c>
      <c r="B149" s="188" t="s">
        <v>311</v>
      </c>
      <c r="C149" s="151" t="str">
        <f t="shared" si="30"/>
        <v>A.030.14.114</v>
      </c>
      <c r="D149" s="54" t="s">
        <v>1210</v>
      </c>
      <c r="E149" s="150" t="s">
        <v>352</v>
      </c>
      <c r="F149" s="153" t="str">
        <f t="shared" si="31"/>
        <v>Ethylbenzene</v>
      </c>
      <c r="G149" s="154">
        <f t="shared" si="32"/>
        <v>2.2300000000000004</v>
      </c>
      <c r="H149"/>
      <c r="I149"/>
      <c r="J149" s="227">
        <f t="shared" si="18"/>
        <v>0.38431041317385028</v>
      </c>
      <c r="K149"/>
      <c r="L149" s="280">
        <f t="shared" si="19"/>
        <v>2.4602403085128E-2</v>
      </c>
      <c r="M149" s="280">
        <f t="shared" si="20"/>
        <v>2.5208010088722248E-2</v>
      </c>
      <c r="N149" s="281">
        <f t="shared" si="21"/>
        <v>0</v>
      </c>
      <c r="O149" s="280">
        <v>0.33450000000000002</v>
      </c>
      <c r="P149" s="219">
        <v>2.5163985999999999E-2</v>
      </c>
      <c r="Q149" s="286">
        <v>4.4023790000000003E-5</v>
      </c>
      <c r="R149" s="219">
        <v>2.46024E-2</v>
      </c>
      <c r="S149" s="219">
        <v>0</v>
      </c>
      <c r="T149" s="219">
        <v>0</v>
      </c>
      <c r="U149" s="286">
        <v>3.0851279999999999E-9</v>
      </c>
      <c r="V149" s="286">
        <v>2.9872225000000002E-10</v>
      </c>
      <c r="W149" s="219">
        <v>0</v>
      </c>
      <c r="X149" s="219">
        <v>0</v>
      </c>
      <c r="Y149" s="219">
        <v>0</v>
      </c>
      <c r="Z149" s="219">
        <v>0</v>
      </c>
      <c r="AA149" s="219">
        <v>0</v>
      </c>
      <c r="AB149" s="219">
        <v>0</v>
      </c>
      <c r="AC149"/>
      <c r="AD149" s="227">
        <f t="shared" si="22"/>
        <v>0.33450000000000002</v>
      </c>
      <c r="AE149" s="227">
        <f t="shared" si="23"/>
        <v>4.9810413173850245E-2</v>
      </c>
      <c r="AF149" s="227">
        <f t="shared" si="24"/>
        <v>2.5208010088722248E-2</v>
      </c>
      <c r="AG149" s="227">
        <f t="shared" si="25"/>
        <v>2.5208010088722248E-2</v>
      </c>
      <c r="AH149" s="227">
        <f t="shared" si="26"/>
        <v>0</v>
      </c>
      <c r="AI149"/>
      <c r="AJ149">
        <v>44.731999999999999</v>
      </c>
      <c r="AK149" s="155">
        <v>44.731999999999999</v>
      </c>
      <c r="AL149" s="155">
        <v>0</v>
      </c>
      <c r="AM149" s="155">
        <v>0</v>
      </c>
      <c r="AN149" s="155">
        <v>0</v>
      </c>
      <c r="AO149" s="155">
        <v>0</v>
      </c>
      <c r="AP149" s="155">
        <v>0</v>
      </c>
      <c r="AQ149"/>
      <c r="AR149" s="156">
        <v>4.7218934999999997E-2</v>
      </c>
      <c r="AS149" s="156">
        <v>4.2152048999999997E-2</v>
      </c>
      <c r="AT149" s="156">
        <v>1.8730203999999999E-3</v>
      </c>
      <c r="AU149" s="156">
        <v>3.1938648000000001E-3</v>
      </c>
      <c r="AV149" s="282">
        <f t="shared" ref="AV149:AV214" si="33">AY149+BB149+BC149+BD149+BE149+BM149+BN149+BR149</f>
        <v>2.5271012799999999E-6</v>
      </c>
      <c r="AW149" s="282">
        <f t="shared" ref="AW149:AW214" si="34">AZ149+BA149+BF149+BG149+BH149+BI149+BJ149+BK149+BL149+BO149+BS149+BT149</f>
        <v>6.9268505950000002E-9</v>
      </c>
      <c r="AX149" s="283">
        <f t="shared" ref="AX149:AX214" si="35">BP149+BQ149</f>
        <v>0.44732</v>
      </c>
      <c r="AY149" s="157">
        <v>2.0694399999999999E-6</v>
      </c>
      <c r="AZ149" s="157">
        <v>6.2440000000000004E-9</v>
      </c>
      <c r="BA149" s="157">
        <v>1.7059499999999999E-13</v>
      </c>
      <c r="BB149" s="157">
        <v>0</v>
      </c>
      <c r="BC149" s="157">
        <v>0</v>
      </c>
      <c r="BD149" s="157">
        <v>6.5928000000000002E-10</v>
      </c>
      <c r="BE149" s="157">
        <v>4.5700199999999998E-7</v>
      </c>
      <c r="BF149" s="157">
        <v>1.5034800000000001E-10</v>
      </c>
      <c r="BG149" s="157">
        <v>5.3233199999999998E-10</v>
      </c>
      <c r="BH149" s="157">
        <v>0</v>
      </c>
      <c r="BI149" s="157">
        <v>0</v>
      </c>
      <c r="BJ149" s="157">
        <v>0</v>
      </c>
      <c r="BK149" s="157">
        <v>0</v>
      </c>
      <c r="BL149" s="157">
        <v>0</v>
      </c>
      <c r="BM149" s="157">
        <v>0</v>
      </c>
      <c r="BN149" s="157">
        <v>0</v>
      </c>
      <c r="BO149" s="157">
        <v>0</v>
      </c>
      <c r="BP149" s="157">
        <v>0</v>
      </c>
      <c r="BQ149" s="157">
        <v>0.44732</v>
      </c>
      <c r="BR149" s="157">
        <v>0</v>
      </c>
      <c r="BS149" s="157">
        <v>0</v>
      </c>
      <c r="BT149" s="157">
        <v>0</v>
      </c>
      <c r="BU149"/>
      <c r="BV149" s="155">
        <v>1.2787255000000001E-4</v>
      </c>
      <c r="BW149" s="155">
        <v>3.6700577000000001E-6</v>
      </c>
      <c r="BX149" s="155">
        <v>6.2178316999999994E-5</v>
      </c>
      <c r="BY149" s="155">
        <v>1.1712922E-8</v>
      </c>
      <c r="BZ149" s="155">
        <v>3.0231527000000001E-6</v>
      </c>
      <c r="CA149" s="155">
        <v>0</v>
      </c>
      <c r="CB149" s="155">
        <v>0</v>
      </c>
      <c r="CC149" s="155">
        <v>0</v>
      </c>
      <c r="CD149" s="155">
        <v>0</v>
      </c>
      <c r="CE149" s="155">
        <v>3.5732400999999997E-8</v>
      </c>
      <c r="CF149" s="155">
        <v>0</v>
      </c>
      <c r="CG149" s="155">
        <v>0</v>
      </c>
      <c r="CH149" s="155">
        <v>0</v>
      </c>
      <c r="CI149" s="155">
        <v>4.9411173999999996E-6</v>
      </c>
      <c r="CJ149" s="155">
        <v>5.4012460000000002E-5</v>
      </c>
      <c r="CK149" s="155">
        <v>0</v>
      </c>
      <c r="CL149" s="155">
        <v>0</v>
      </c>
      <c r="CM149"/>
      <c r="CN149" s="284">
        <v>0</v>
      </c>
      <c r="CO149" s="284">
        <v>2.23</v>
      </c>
      <c r="CP149" s="285">
        <v>0</v>
      </c>
      <c r="CQ149" s="284">
        <v>2.5110000000000002E-3</v>
      </c>
      <c r="CR149" s="284">
        <v>0</v>
      </c>
      <c r="CS149" s="284">
        <v>0</v>
      </c>
      <c r="CT149" s="284">
        <v>1.5344997E-4</v>
      </c>
      <c r="CU149" s="284">
        <v>0</v>
      </c>
      <c r="CV149" s="284">
        <v>0</v>
      </c>
      <c r="CW149" s="284">
        <v>0</v>
      </c>
      <c r="CX149"/>
      <c r="CY149" s="162" t="s">
        <v>383</v>
      </c>
      <c r="CZ149" s="271" t="s">
        <v>2194</v>
      </c>
      <c r="DA149"/>
      <c r="DB149"/>
      <c r="DC149"/>
      <c r="DD149"/>
      <c r="DE149"/>
      <c r="DF149"/>
      <c r="DG149"/>
      <c r="DH149"/>
      <c r="DI149"/>
      <c r="DJ149"/>
      <c r="DK149"/>
      <c r="DL149"/>
    </row>
    <row r="150" spans="1:116" ht="14.4">
      <c r="A150" t="s">
        <v>3476</v>
      </c>
      <c r="B150" s="188" t="s">
        <v>311</v>
      </c>
      <c r="C150" s="151" t="str">
        <f t="shared" si="30"/>
        <v>A.030.14.115</v>
      </c>
      <c r="D150" s="54" t="s">
        <v>1210</v>
      </c>
      <c r="E150" s="150" t="s">
        <v>352</v>
      </c>
      <c r="F150" s="153" t="str">
        <f t="shared" si="31"/>
        <v>Ethylene (Ethene)</v>
      </c>
      <c r="G150" s="154">
        <f t="shared" si="32"/>
        <v>1.8200000000000003</v>
      </c>
      <c r="H150"/>
      <c r="I150"/>
      <c r="J150" s="227">
        <f t="shared" si="18"/>
        <v>0.40630856104000002</v>
      </c>
      <c r="K150"/>
      <c r="L150" s="280">
        <f t="shared" si="19"/>
        <v>6.344081084E-2</v>
      </c>
      <c r="M150" s="280">
        <f t="shared" si="20"/>
        <v>5.7690675199999993E-2</v>
      </c>
      <c r="N150" s="281">
        <f t="shared" si="21"/>
        <v>1.2177075000000001E-2</v>
      </c>
      <c r="O150" s="287">
        <v>0.27300000000000002</v>
      </c>
      <c r="P150" s="219">
        <v>3.1364999999999997E-2</v>
      </c>
      <c r="Q150" s="219">
        <v>1.9444682000000001E-2</v>
      </c>
      <c r="R150" s="219">
        <v>6.1199999999999997E-2</v>
      </c>
      <c r="S150" s="219">
        <v>9.2342279999999997E-4</v>
      </c>
      <c r="T150" s="219">
        <v>2.2052234000000001E-4</v>
      </c>
      <c r="U150" s="219">
        <v>1.0968657000000001E-3</v>
      </c>
      <c r="V150" s="219">
        <v>6.8809932000000002E-3</v>
      </c>
      <c r="W150" s="219">
        <v>0</v>
      </c>
      <c r="X150" s="219">
        <v>0</v>
      </c>
      <c r="Y150" s="219">
        <v>0</v>
      </c>
      <c r="Z150" s="219">
        <v>0</v>
      </c>
      <c r="AA150" s="219">
        <v>1.2177075000000001E-2</v>
      </c>
      <c r="AB150" s="219">
        <v>0</v>
      </c>
      <c r="AC150"/>
      <c r="AD150" s="227">
        <f t="shared" si="22"/>
        <v>0.27300000000000002</v>
      </c>
      <c r="AE150" s="227">
        <f t="shared" si="23"/>
        <v>0.12113148604000001</v>
      </c>
      <c r="AF150" s="227">
        <f t="shared" si="24"/>
        <v>6.9867750199999995E-2</v>
      </c>
      <c r="AG150" s="227">
        <f t="shared" si="25"/>
        <v>5.7690675199999993E-2</v>
      </c>
      <c r="AH150" s="227">
        <f t="shared" si="26"/>
        <v>0</v>
      </c>
      <c r="AI150"/>
      <c r="AJ150">
        <v>78.754999999999995</v>
      </c>
      <c r="AK150" s="155">
        <v>78.224999999999994</v>
      </c>
      <c r="AL150" s="155">
        <v>0</v>
      </c>
      <c r="AM150" s="155">
        <v>0</v>
      </c>
      <c r="AN150" s="155">
        <v>0</v>
      </c>
      <c r="AO150" s="155">
        <v>0.53</v>
      </c>
      <c r="AP150" s="155">
        <v>0</v>
      </c>
      <c r="AQ150"/>
      <c r="AR150" s="156">
        <v>3.5292632999999997E-2</v>
      </c>
      <c r="AS150" s="156">
        <v>2.8220888999999999E-2</v>
      </c>
      <c r="AT150" s="156">
        <v>1.4864791E-3</v>
      </c>
      <c r="AU150" s="156">
        <v>5.5852649999999998E-3</v>
      </c>
      <c r="AV150" s="282">
        <f t="shared" si="33"/>
        <v>1.6918998150000001E-6</v>
      </c>
      <c r="AW150" s="282">
        <f t="shared" si="34"/>
        <v>5.4973339284709992E-9</v>
      </c>
      <c r="AX150" s="283">
        <f t="shared" si="35"/>
        <v>0.78225</v>
      </c>
      <c r="AY150" s="157">
        <v>1.68896E-6</v>
      </c>
      <c r="AZ150" s="157">
        <v>5.0959999999999998E-9</v>
      </c>
      <c r="BA150" s="157">
        <v>1.3923E-13</v>
      </c>
      <c r="BB150" s="157">
        <v>0</v>
      </c>
      <c r="BC150" s="157">
        <v>0</v>
      </c>
      <c r="BD150" s="157">
        <v>1.6399999999999999E-9</v>
      </c>
      <c r="BE150" s="157">
        <v>0</v>
      </c>
      <c r="BF150" s="157">
        <v>3.74E-10</v>
      </c>
      <c r="BG150" s="157">
        <v>0</v>
      </c>
      <c r="BH150" s="157">
        <v>2.6519999999999999E-11</v>
      </c>
      <c r="BI150" s="157">
        <v>0</v>
      </c>
      <c r="BJ150" s="157">
        <v>6.2491162999999998E-13</v>
      </c>
      <c r="BK150" s="157">
        <v>4.1345676999999998E-14</v>
      </c>
      <c r="BL150" s="157">
        <v>8.4411640000000002E-15</v>
      </c>
      <c r="BM150" s="157">
        <v>5.1245E-11</v>
      </c>
      <c r="BN150" s="157">
        <v>1.24857E-9</v>
      </c>
      <c r="BO150" s="157">
        <v>0</v>
      </c>
      <c r="BP150" s="157">
        <v>0</v>
      </c>
      <c r="BQ150" s="157">
        <v>0.78225</v>
      </c>
      <c r="BR150" s="157">
        <v>0</v>
      </c>
      <c r="BS150" s="157">
        <v>0</v>
      </c>
      <c r="BT150" s="157">
        <v>0</v>
      </c>
      <c r="BU150"/>
      <c r="BV150" s="155">
        <v>1.6145128999999999E-4</v>
      </c>
      <c r="BW150" s="155">
        <v>0</v>
      </c>
      <c r="BX150" s="155">
        <v>5.0746428999999998E-5</v>
      </c>
      <c r="BY150" s="155">
        <v>8.3537797E-7</v>
      </c>
      <c r="BZ150" s="155">
        <v>8.3378911999999999E-7</v>
      </c>
      <c r="CA150" s="155">
        <v>0</v>
      </c>
      <c r="CB150" s="155">
        <v>6.9004482999999995E-7</v>
      </c>
      <c r="CC150" s="155">
        <v>0</v>
      </c>
      <c r="CD150" s="155">
        <v>3.5294161E-7</v>
      </c>
      <c r="CE150" s="155">
        <v>9.4024814999999998E-7</v>
      </c>
      <c r="CF150" s="155">
        <v>0</v>
      </c>
      <c r="CG150" s="155">
        <v>0</v>
      </c>
      <c r="CH150" s="155">
        <v>0</v>
      </c>
      <c r="CI150" s="155">
        <v>1.1698712E-5</v>
      </c>
      <c r="CJ150" s="155">
        <v>9.5353751000000001E-5</v>
      </c>
      <c r="CK150" s="155">
        <v>0</v>
      </c>
      <c r="CL150" s="155">
        <v>0</v>
      </c>
      <c r="CM150"/>
      <c r="CN150" s="284">
        <v>0</v>
      </c>
      <c r="CO150" s="284">
        <v>1.82</v>
      </c>
      <c r="CP150" s="285">
        <v>0</v>
      </c>
      <c r="CQ150" s="284">
        <v>0</v>
      </c>
      <c r="CR150" s="284">
        <v>2.8865281999999998E-10</v>
      </c>
      <c r="CS150" s="284">
        <v>3.4740309999999998E-8</v>
      </c>
      <c r="CT150" s="284">
        <v>0</v>
      </c>
      <c r="CU150" s="284">
        <v>3.4768151999999997E-2</v>
      </c>
      <c r="CV150" s="284">
        <v>1.7613120000000001E-5</v>
      </c>
      <c r="CW150" s="284">
        <v>0</v>
      </c>
      <c r="CX150"/>
      <c r="CY150" s="162" t="s">
        <v>389</v>
      </c>
      <c r="CZ150" s="271" t="s">
        <v>2195</v>
      </c>
      <c r="DA150"/>
      <c r="DB150"/>
      <c r="DC150"/>
      <c r="DD150"/>
      <c r="DE150"/>
      <c r="DF150"/>
      <c r="DG150"/>
      <c r="DH150"/>
      <c r="DI150"/>
      <c r="DJ150"/>
      <c r="DK150"/>
      <c r="DL150"/>
    </row>
    <row r="151" spans="1:116" ht="14.4">
      <c r="A151" t="s">
        <v>523</v>
      </c>
      <c r="B151" s="188" t="s">
        <v>311</v>
      </c>
      <c r="C151" s="151" t="str">
        <f t="shared" si="30"/>
        <v>A.030.14.116</v>
      </c>
      <c r="D151" s="54" t="s">
        <v>1210</v>
      </c>
      <c r="E151" s="150" t="s">
        <v>352</v>
      </c>
      <c r="F151" s="153" t="str">
        <f t="shared" si="31"/>
        <v>Ethylene dichloride</v>
      </c>
      <c r="G151" s="154">
        <f t="shared" si="32"/>
        <v>1.1743793333333334</v>
      </c>
      <c r="H151"/>
      <c r="I151"/>
      <c r="J151" s="227">
        <f t="shared" si="18"/>
        <v>0.23132505493522099</v>
      </c>
      <c r="K151"/>
      <c r="L151" s="280">
        <f t="shared" si="19"/>
        <v>1.7496104021571E-2</v>
      </c>
      <c r="M151" s="280">
        <f t="shared" si="20"/>
        <v>3.7574284441699995E-2</v>
      </c>
      <c r="N151" s="281">
        <f t="shared" si="21"/>
        <v>9.7766471949999994E-5</v>
      </c>
      <c r="O151" s="280">
        <v>0.17615690000000001</v>
      </c>
      <c r="P151" s="219">
        <v>3.5571620999999998E-2</v>
      </c>
      <c r="Q151" s="219">
        <v>2.0004229999999999E-3</v>
      </c>
      <c r="R151" s="219">
        <v>3.7714390000000001E-3</v>
      </c>
      <c r="S151" s="219">
        <v>1.3724134000000001E-2</v>
      </c>
      <c r="T151" s="286">
        <v>3.1228670999999999E-8</v>
      </c>
      <c r="U151" s="286">
        <v>4.9979290000000004E-7</v>
      </c>
      <c r="V151" s="286">
        <v>2.2404416999999998E-6</v>
      </c>
      <c r="W151" s="286">
        <v>9.7289999999999999E-5</v>
      </c>
      <c r="X151" s="219">
        <v>0</v>
      </c>
      <c r="Y151" s="286">
        <v>4.7647195000000001E-7</v>
      </c>
      <c r="Z151" s="219">
        <v>0</v>
      </c>
      <c r="AA151" s="219">
        <v>0</v>
      </c>
      <c r="AB151" s="219">
        <v>0</v>
      </c>
      <c r="AC151"/>
      <c r="AD151" s="227">
        <f t="shared" si="22"/>
        <v>0.17615690000000001</v>
      </c>
      <c r="AE151" s="227">
        <f t="shared" si="23"/>
        <v>5.5070388463270996E-2</v>
      </c>
      <c r="AF151" s="227">
        <f t="shared" si="24"/>
        <v>3.7574284441699995E-2</v>
      </c>
      <c r="AG151" s="227">
        <f t="shared" si="25"/>
        <v>3.7574284441699995E-2</v>
      </c>
      <c r="AH151" s="227">
        <f t="shared" si="26"/>
        <v>9.7766471949999994E-5</v>
      </c>
      <c r="AI151"/>
      <c r="AJ151">
        <v>13.365076</v>
      </c>
      <c r="AK151" s="155">
        <v>9.7822782999999998</v>
      </c>
      <c r="AL151" s="155">
        <v>5.9189062000000002E-5</v>
      </c>
      <c r="AM151" s="155">
        <v>0</v>
      </c>
      <c r="AN151" s="155">
        <v>0.27499899999999999</v>
      </c>
      <c r="AO151" s="155">
        <v>1.5958646E-4</v>
      </c>
      <c r="AP151" s="155">
        <v>3.3075801999999999</v>
      </c>
      <c r="AQ151"/>
      <c r="AR151" s="156">
        <v>3.0779398999999999E-2</v>
      </c>
      <c r="AS151" s="156">
        <v>2.8980102000000001E-2</v>
      </c>
      <c r="AT151" s="156">
        <v>1.1008338999999999E-3</v>
      </c>
      <c r="AU151" s="156">
        <v>6.9846375000000001E-4</v>
      </c>
      <c r="AV151" s="282">
        <f t="shared" si="33"/>
        <v>1.7374161277360001E-6</v>
      </c>
      <c r="AW151" s="282">
        <f t="shared" si="34"/>
        <v>4.0711311600584395E-9</v>
      </c>
      <c r="AX151" s="283">
        <f t="shared" si="35"/>
        <v>9.7824055000000007E-2</v>
      </c>
      <c r="AY151" s="157">
        <v>1.0898260999999999E-6</v>
      </c>
      <c r="AZ151" s="157">
        <v>3.2882685999999998E-9</v>
      </c>
      <c r="BA151" s="157">
        <v>8.9840194000000002E-14</v>
      </c>
      <c r="BB151" s="157">
        <v>4.24617E-13</v>
      </c>
      <c r="BC151" s="157">
        <v>0</v>
      </c>
      <c r="BD151" s="157">
        <v>1.3272872999999999E-10</v>
      </c>
      <c r="BE151" s="157">
        <v>6.4743239000000001E-7</v>
      </c>
      <c r="BF151" s="157">
        <v>2.8720949000000001E-11</v>
      </c>
      <c r="BG151" s="157">
        <v>7.5404822000000003E-10</v>
      </c>
      <c r="BH151" s="157">
        <v>3.0544948E-15</v>
      </c>
      <c r="BI151" s="157">
        <v>2.7626066999999998E-18</v>
      </c>
      <c r="BJ151" s="157">
        <v>3.5093263999999998E-16</v>
      </c>
      <c r="BK151" s="157">
        <v>1.1826288E-16</v>
      </c>
      <c r="BL151" s="157">
        <v>2.4411513000000001E-17</v>
      </c>
      <c r="BM151" s="157">
        <v>2.9152069999999999E-12</v>
      </c>
      <c r="BN151" s="157">
        <v>2.1569181999999999E-11</v>
      </c>
      <c r="BO151" s="157">
        <v>0</v>
      </c>
      <c r="BP151" s="157">
        <v>5.3129999999999998E-6</v>
      </c>
      <c r="BQ151" s="157">
        <v>9.7818742E-2</v>
      </c>
      <c r="BR151" s="157">
        <v>0</v>
      </c>
      <c r="BS151" s="157">
        <v>0</v>
      </c>
      <c r="BT151" s="157">
        <v>0</v>
      </c>
      <c r="BU151"/>
      <c r="BV151" s="155">
        <v>9.1195305999999994E-5</v>
      </c>
      <c r="BW151" s="155">
        <v>5.2047135999999997E-6</v>
      </c>
      <c r="BX151" s="155">
        <v>3.2744813000000001E-5</v>
      </c>
      <c r="BY151" s="155">
        <v>4.5188934999999998E-10</v>
      </c>
      <c r="BZ151" s="155">
        <v>1.6670359999999999E-5</v>
      </c>
      <c r="CA151" s="155">
        <v>1.1958452E-8</v>
      </c>
      <c r="CB151" s="155">
        <v>2.4798486000000002E-12</v>
      </c>
      <c r="CC151" s="155">
        <v>1.8137771E-8</v>
      </c>
      <c r="CD151" s="155">
        <v>4.1906677000000002E-11</v>
      </c>
      <c r="CE151" s="155">
        <v>9.0863997999999999E-10</v>
      </c>
      <c r="CF151" s="155">
        <v>0</v>
      </c>
      <c r="CG151" s="155">
        <v>0</v>
      </c>
      <c r="CH151" s="155">
        <v>0</v>
      </c>
      <c r="CI151" s="155">
        <v>1.0576983E-6</v>
      </c>
      <c r="CJ151" s="155">
        <v>1.1811844E-5</v>
      </c>
      <c r="CK151" s="155">
        <v>2.3674376999999999E-5</v>
      </c>
      <c r="CL151" s="155">
        <v>0</v>
      </c>
      <c r="CM151"/>
      <c r="CN151" s="284">
        <v>0</v>
      </c>
      <c r="CO151" s="284">
        <v>1.1743790000000001</v>
      </c>
      <c r="CP151" s="285">
        <v>3.3245972E-3</v>
      </c>
      <c r="CQ151" s="284">
        <v>3.5650500000000002E-3</v>
      </c>
      <c r="CR151" s="284">
        <v>2.9761314E-13</v>
      </c>
      <c r="CS151" s="284">
        <v>1.7531710999999999E-11</v>
      </c>
      <c r="CT151" s="284">
        <v>2.1709054999999999E-4</v>
      </c>
      <c r="CU151" s="284">
        <v>6.3660027999999994E-5</v>
      </c>
      <c r="CV151" s="284">
        <v>2.0476156999999999E-9</v>
      </c>
      <c r="CW151" s="284">
        <v>4.2035014999999996E-6</v>
      </c>
      <c r="CX151"/>
      <c r="CY151" s="162" t="s">
        <v>390</v>
      </c>
      <c r="CZ151" s="271" t="s">
        <v>2196</v>
      </c>
      <c r="DA151"/>
      <c r="DB151"/>
      <c r="DC151"/>
      <c r="DD151"/>
      <c r="DE151"/>
      <c r="DF151"/>
      <c r="DG151"/>
      <c r="DH151"/>
      <c r="DI151"/>
      <c r="DJ151"/>
      <c r="DK151"/>
      <c r="DL151"/>
    </row>
    <row r="152" spans="1:116" ht="14.4">
      <c r="A152" t="s">
        <v>3477</v>
      </c>
      <c r="B152" s="188" t="s">
        <v>311</v>
      </c>
      <c r="C152" s="151" t="str">
        <f t="shared" si="30"/>
        <v>A.030.14.117</v>
      </c>
      <c r="D152" s="54" t="s">
        <v>1210</v>
      </c>
      <c r="E152" s="150" t="s">
        <v>352</v>
      </c>
      <c r="F152" s="153" t="str">
        <f t="shared" si="31"/>
        <v>Ethylene Oxide</v>
      </c>
      <c r="G152" s="154">
        <f t="shared" si="32"/>
        <v>2.08</v>
      </c>
      <c r="H152"/>
      <c r="I152"/>
      <c r="J152" s="227">
        <f t="shared" si="18"/>
        <v>0.44134985862999998</v>
      </c>
      <c r="K152"/>
      <c r="L152" s="280">
        <f t="shared" si="19"/>
        <v>5.7173661929999994E-2</v>
      </c>
      <c r="M152" s="280">
        <f t="shared" si="20"/>
        <v>5.2087171699999997E-2</v>
      </c>
      <c r="N152" s="281">
        <f t="shared" si="21"/>
        <v>2.0089025E-2</v>
      </c>
      <c r="O152" s="280">
        <v>0.312</v>
      </c>
      <c r="P152" s="286">
        <v>2.9069999999999999E-2</v>
      </c>
      <c r="Q152" s="286">
        <v>1.6798937E-2</v>
      </c>
      <c r="R152" s="286">
        <v>5.5079999999999997E-2</v>
      </c>
      <c r="S152" s="219">
        <v>8.0456639999999997E-4</v>
      </c>
      <c r="T152" s="219">
        <v>2.1152143000000001E-4</v>
      </c>
      <c r="U152" s="219">
        <v>1.0775741E-3</v>
      </c>
      <c r="V152" s="219">
        <v>6.2182347000000002E-3</v>
      </c>
      <c r="W152" s="219">
        <v>0</v>
      </c>
      <c r="X152" s="219">
        <v>0</v>
      </c>
      <c r="Y152" s="219">
        <v>0</v>
      </c>
      <c r="Z152" s="219">
        <v>0</v>
      </c>
      <c r="AA152" s="219">
        <v>2.0089025E-2</v>
      </c>
      <c r="AB152" s="219">
        <v>0</v>
      </c>
      <c r="AC152"/>
      <c r="AD152" s="227">
        <f t="shared" si="22"/>
        <v>0.312</v>
      </c>
      <c r="AE152" s="227">
        <f t="shared" si="23"/>
        <v>0.10926083363</v>
      </c>
      <c r="AF152" s="227">
        <f t="shared" si="24"/>
        <v>7.21761967E-2</v>
      </c>
      <c r="AG152" s="227">
        <f t="shared" si="25"/>
        <v>5.2087171699999997E-2</v>
      </c>
      <c r="AH152" s="227">
        <f t="shared" si="26"/>
        <v>0</v>
      </c>
      <c r="AI152"/>
      <c r="AJ152">
        <v>66.11</v>
      </c>
      <c r="AK152" s="155">
        <v>65.099999999999994</v>
      </c>
      <c r="AL152" s="155">
        <v>0</v>
      </c>
      <c r="AM152" s="155">
        <v>0</v>
      </c>
      <c r="AN152" s="155">
        <v>0</v>
      </c>
      <c r="AO152" s="155">
        <v>1.01</v>
      </c>
      <c r="AP152" s="155">
        <v>0</v>
      </c>
      <c r="AQ152"/>
      <c r="AR152" s="156">
        <v>3.8567086E-2</v>
      </c>
      <c r="AS152" s="156">
        <v>3.2240946999999999E-2</v>
      </c>
      <c r="AT152" s="156">
        <v>1.6779990999999999E-3</v>
      </c>
      <c r="AU152" s="156">
        <v>4.6481400000000003E-3</v>
      </c>
      <c r="AV152" s="282">
        <f t="shared" si="33"/>
        <v>1.9329104806999999E-6</v>
      </c>
      <c r="AW152" s="282">
        <f t="shared" si="34"/>
        <v>6.2056181223520002E-9</v>
      </c>
      <c r="AX152" s="283">
        <f t="shared" si="35"/>
        <v>0.65100000000000002</v>
      </c>
      <c r="AY152" s="157">
        <v>1.93024E-6</v>
      </c>
      <c r="AZ152" s="157">
        <v>5.8239999999999997E-9</v>
      </c>
      <c r="BA152" s="157">
        <v>1.5912000000000001E-13</v>
      </c>
      <c r="BB152" s="157">
        <v>0</v>
      </c>
      <c r="BC152" s="157">
        <v>0</v>
      </c>
      <c r="BD152" s="157">
        <v>1.4760000000000001E-9</v>
      </c>
      <c r="BE152" s="157">
        <v>0</v>
      </c>
      <c r="BF152" s="157">
        <v>3.3660000000000001E-10</v>
      </c>
      <c r="BG152" s="157">
        <v>0</v>
      </c>
      <c r="BH152" s="157">
        <v>4.42E-11</v>
      </c>
      <c r="BI152" s="157">
        <v>0</v>
      </c>
      <c r="BJ152" s="157">
        <v>6.1391951999999996E-13</v>
      </c>
      <c r="BK152" s="157">
        <v>3.7366500000000002E-14</v>
      </c>
      <c r="BL152" s="157">
        <v>7.7163320000000001E-15</v>
      </c>
      <c r="BM152" s="157">
        <v>4.8465700000000001E-11</v>
      </c>
      <c r="BN152" s="157">
        <v>1.146015E-9</v>
      </c>
      <c r="BO152" s="157">
        <v>0</v>
      </c>
      <c r="BP152" s="157">
        <v>0</v>
      </c>
      <c r="BQ152" s="157">
        <v>0.65100000000000002</v>
      </c>
      <c r="BR152" s="157">
        <v>0</v>
      </c>
      <c r="BS152" s="157">
        <v>0</v>
      </c>
      <c r="BT152" s="157">
        <v>0</v>
      </c>
      <c r="BU152"/>
      <c r="BV152" s="155">
        <v>1.5175696999999999E-4</v>
      </c>
      <c r="BW152" s="155">
        <v>0</v>
      </c>
      <c r="BX152" s="155">
        <v>5.7995918999999997E-5</v>
      </c>
      <c r="BY152" s="155">
        <v>7.5482675000000001E-7</v>
      </c>
      <c r="BZ152" s="155">
        <v>7.2646973000000005E-7</v>
      </c>
      <c r="CA152" s="155">
        <v>0</v>
      </c>
      <c r="CB152" s="155">
        <v>1.1500746999999999E-6</v>
      </c>
      <c r="CC152" s="155">
        <v>0</v>
      </c>
      <c r="CD152" s="155">
        <v>3.3954196E-7</v>
      </c>
      <c r="CE152" s="155">
        <v>9.0650062999999998E-7</v>
      </c>
      <c r="CF152" s="155">
        <v>0</v>
      </c>
      <c r="CG152" s="155">
        <v>0</v>
      </c>
      <c r="CH152" s="155">
        <v>0</v>
      </c>
      <c r="CI152" s="155">
        <v>1.0528841E-5</v>
      </c>
      <c r="CJ152" s="155">
        <v>7.9354800000000001E-5</v>
      </c>
      <c r="CK152" s="155">
        <v>0</v>
      </c>
      <c r="CL152" s="155">
        <v>0</v>
      </c>
      <c r="CM152"/>
      <c r="CN152" s="284">
        <v>0</v>
      </c>
      <c r="CO152" s="284">
        <v>2.08</v>
      </c>
      <c r="CP152" s="285">
        <v>0</v>
      </c>
      <c r="CQ152" s="284">
        <v>0</v>
      </c>
      <c r="CR152" s="284">
        <v>2.8308646E-10</v>
      </c>
      <c r="CS152" s="284">
        <v>3.401063E-8</v>
      </c>
      <c r="CT152" s="284">
        <v>0</v>
      </c>
      <c r="CU152" s="284">
        <v>3.1457955000000003E-2</v>
      </c>
      <c r="CV152" s="284">
        <v>2.93552E-5</v>
      </c>
      <c r="CW152" s="284">
        <v>0</v>
      </c>
      <c r="CX152"/>
      <c r="CY152" s="162" t="s">
        <v>391</v>
      </c>
      <c r="CZ152" s="271" t="s">
        <v>2197</v>
      </c>
      <c r="DA152"/>
      <c r="DB152"/>
      <c r="DC152"/>
      <c r="DD152"/>
      <c r="DE152"/>
      <c r="DF152"/>
      <c r="DG152"/>
      <c r="DH152"/>
      <c r="DI152"/>
      <c r="DJ152"/>
      <c r="DK152"/>
      <c r="DL152"/>
    </row>
    <row r="153" spans="1:116" ht="14.4">
      <c r="A153" t="s">
        <v>524</v>
      </c>
      <c r="B153" s="188" t="s">
        <v>311</v>
      </c>
      <c r="C153" s="151" t="str">
        <f t="shared" si="30"/>
        <v>A.030.14.118</v>
      </c>
      <c r="D153" s="54" t="s">
        <v>1210</v>
      </c>
      <c r="E153" s="150" t="s">
        <v>352</v>
      </c>
      <c r="F153" s="153" t="str">
        <f t="shared" si="31"/>
        <v>Methanol</v>
      </c>
      <c r="G153" s="154">
        <f t="shared" si="32"/>
        <v>0.91745893333333328</v>
      </c>
      <c r="H153"/>
      <c r="I153"/>
      <c r="J153" s="227">
        <f t="shared" si="18"/>
        <v>0.19029980489532583</v>
      </c>
      <c r="K153"/>
      <c r="L153" s="280">
        <f t="shared" si="19"/>
        <v>1.5647069700000002E-2</v>
      </c>
      <c r="M153" s="280">
        <f t="shared" si="20"/>
        <v>2.37176892981E-2</v>
      </c>
      <c r="N153" s="281">
        <f t="shared" si="21"/>
        <v>1.331620589722584E-2</v>
      </c>
      <c r="O153" s="280">
        <v>0.13761883999999999</v>
      </c>
      <c r="P153" s="286">
        <v>9.2977209000000005E-3</v>
      </c>
      <c r="Q153" s="286">
        <v>1.3366141999999999E-2</v>
      </c>
      <c r="R153" s="286">
        <v>1.3510103000000001E-2</v>
      </c>
      <c r="S153" s="219">
        <v>1.7994388E-3</v>
      </c>
      <c r="T153" s="219">
        <v>1.7961518999999999E-4</v>
      </c>
      <c r="U153" s="219">
        <v>1.5791271E-4</v>
      </c>
      <c r="V153" s="219">
        <v>1.0343951000000001E-3</v>
      </c>
      <c r="W153" s="219">
        <v>5.8155963000000002E-4</v>
      </c>
      <c r="X153" s="286">
        <v>1.1310956E-5</v>
      </c>
      <c r="Y153" s="219">
        <v>1.2734614E-2</v>
      </c>
      <c r="Z153" s="286">
        <v>8.1203421000000007E-6</v>
      </c>
      <c r="AA153" s="286">
        <v>3.2267033000000001E-8</v>
      </c>
      <c r="AB153" s="286">
        <v>1.9283803999999999E-13</v>
      </c>
      <c r="AC153"/>
      <c r="AD153" s="227">
        <f t="shared" ref="AD153:AD217" si="36">O153</f>
        <v>0.13761883999999999</v>
      </c>
      <c r="AE153" s="227">
        <f t="shared" ref="AE153:AE217" si="37">P153+Q153+R153+S153+T153+U153+V153</f>
        <v>3.9345327700000002E-2</v>
      </c>
      <c r="AF153" s="227">
        <f t="shared" ref="AF153:AF217" si="38">P153+Q153+V153+AA153</f>
        <v>2.3698290267033E-2</v>
      </c>
      <c r="AG153" s="227">
        <f t="shared" ref="AG153:AG217" si="39">Z153+P153+Q153+V153+X153</f>
        <v>2.37176892981E-2</v>
      </c>
      <c r="AH153" s="227">
        <f t="shared" ref="AH153:AH217" si="40">W153+Y153+AB153</f>
        <v>1.3316173630192839E-2</v>
      </c>
      <c r="AI153"/>
      <c r="AJ153">
        <v>35.830967000000001</v>
      </c>
      <c r="AK153" s="155">
        <v>32.854055000000002</v>
      </c>
      <c r="AL153" s="155">
        <v>1.7201365</v>
      </c>
      <c r="AM153" s="155">
        <v>0</v>
      </c>
      <c r="AN153" s="155">
        <v>0.26848396000000002</v>
      </c>
      <c r="AO153" s="155">
        <v>0.64625025999999997</v>
      </c>
      <c r="AP153" s="155">
        <v>0.34204167000000002</v>
      </c>
      <c r="AQ153"/>
      <c r="AR153" s="156">
        <v>2.0464838999999999E-2</v>
      </c>
      <c r="AS153" s="156">
        <v>1.7495661999999999E-2</v>
      </c>
      <c r="AT153" s="156">
        <v>7.7023634000000004E-4</v>
      </c>
      <c r="AU153" s="156">
        <v>2.1989410999999999E-3</v>
      </c>
      <c r="AV153" s="282">
        <f t="shared" si="33"/>
        <v>1.0489005928901169E-6</v>
      </c>
      <c r="AW153" s="282">
        <f t="shared" si="34"/>
        <v>2.8485071309352608E-9</v>
      </c>
      <c r="AX153" s="283">
        <f t="shared" si="35"/>
        <v>0.30797495007100001</v>
      </c>
      <c r="AY153" s="157">
        <v>8.5140202999999997E-7</v>
      </c>
      <c r="AZ153" s="157">
        <v>2.5688854E-9</v>
      </c>
      <c r="BA153" s="157">
        <v>7.0185619999999995E-14</v>
      </c>
      <c r="BB153" s="157">
        <v>2.7246116999999999E-14</v>
      </c>
      <c r="BC153" s="157">
        <v>0</v>
      </c>
      <c r="BD153" s="157">
        <v>3.6275862999999999E-10</v>
      </c>
      <c r="BE153" s="157">
        <v>1.9692490000000001E-7</v>
      </c>
      <c r="BF153" s="157">
        <v>8.2652709E-11</v>
      </c>
      <c r="BG153" s="157">
        <v>1.9675639E-10</v>
      </c>
      <c r="BH153" s="157">
        <v>4.4850447000000001E-14</v>
      </c>
      <c r="BI153" s="157">
        <v>4.6222004999999997E-18</v>
      </c>
      <c r="BJ153" s="157">
        <v>9.0001838999999999E-14</v>
      </c>
      <c r="BK153" s="157">
        <v>6.2178130000000002E-15</v>
      </c>
      <c r="BL153" s="157">
        <v>1.3715938E-15</v>
      </c>
      <c r="BM153" s="157">
        <v>2.4793434000000001E-11</v>
      </c>
      <c r="BN153" s="157">
        <v>1.8608357999999999E-10</v>
      </c>
      <c r="BO153" s="157">
        <v>2.6051455999999998E-22</v>
      </c>
      <c r="BP153" s="157">
        <v>5.3750071E-5</v>
      </c>
      <c r="BQ153" s="157">
        <v>0.30792120000000001</v>
      </c>
      <c r="BR153" s="157">
        <v>0</v>
      </c>
      <c r="BS153" s="157">
        <v>0</v>
      </c>
      <c r="BT153" s="157">
        <v>0</v>
      </c>
      <c r="BU153"/>
      <c r="BV153" s="155">
        <v>7.4998795999999993E-5</v>
      </c>
      <c r="BW153" s="155">
        <v>1.356781E-6</v>
      </c>
      <c r="BX153" s="155">
        <v>2.5581189000000002E-5</v>
      </c>
      <c r="BY153" s="155">
        <v>1.2762498000000001E-7</v>
      </c>
      <c r="BZ153" s="155">
        <v>2.7175960999999999E-6</v>
      </c>
      <c r="CA153" s="155">
        <v>5.6072952000000002E-10</v>
      </c>
      <c r="CB153" s="155">
        <v>8.9499418000000008E-12</v>
      </c>
      <c r="CC153" s="155">
        <v>8.4450086000000004E-10</v>
      </c>
      <c r="CD153" s="155">
        <v>2.4979979000000001E-7</v>
      </c>
      <c r="CE153" s="155">
        <v>1.5956524999999999E-7</v>
      </c>
      <c r="CF153" s="155">
        <v>0</v>
      </c>
      <c r="CG153" s="155">
        <v>5.7609471999999997E-19</v>
      </c>
      <c r="CH153" s="155">
        <v>4.7170410999999996E-15</v>
      </c>
      <c r="CI153" s="155">
        <v>2.6705518E-6</v>
      </c>
      <c r="CJ153" s="155">
        <v>4.2134168E-5</v>
      </c>
      <c r="CK153" s="155">
        <v>1.0641618E-10</v>
      </c>
      <c r="CL153" s="155">
        <v>0</v>
      </c>
      <c r="CM153"/>
      <c r="CN153" s="284">
        <v>3.9925678999999997E-15</v>
      </c>
      <c r="CO153" s="284">
        <v>0.91745898000000004</v>
      </c>
      <c r="CP153" s="285">
        <v>3.7238813999999998E-5</v>
      </c>
      <c r="CQ153" s="284">
        <v>9.2841741000000005E-4</v>
      </c>
      <c r="CR153" s="284">
        <v>4.2968358999999997E-11</v>
      </c>
      <c r="CS153" s="284">
        <v>5.0106945999999996E-9</v>
      </c>
      <c r="CT153" s="284">
        <v>1.0123407E-4</v>
      </c>
      <c r="CU153" s="284">
        <v>5.2201844999999998E-3</v>
      </c>
      <c r="CV153" s="284">
        <v>3.0074507999999998E-8</v>
      </c>
      <c r="CW153" s="284">
        <v>1.9725165E-7</v>
      </c>
      <c r="CX153"/>
      <c r="CY153" s="162" t="s">
        <v>392</v>
      </c>
      <c r="CZ153" s="271" t="s">
        <v>2198</v>
      </c>
      <c r="DA153"/>
      <c r="DB153"/>
      <c r="DC153"/>
      <c r="DD153"/>
      <c r="DE153"/>
      <c r="DF153"/>
      <c r="DG153"/>
      <c r="DH153"/>
      <c r="DI153"/>
      <c r="DJ153"/>
      <c r="DK153"/>
      <c r="DL153"/>
    </row>
    <row r="154" spans="1:116" ht="14.4">
      <c r="A154" t="s">
        <v>525</v>
      </c>
      <c r="B154" s="188" t="s">
        <v>311</v>
      </c>
      <c r="C154" s="151" t="str">
        <f t="shared" si="30"/>
        <v>A.030.14.119</v>
      </c>
      <c r="D154" s="54" t="s">
        <v>1210</v>
      </c>
      <c r="E154" s="150" t="s">
        <v>352</v>
      </c>
      <c r="F154" s="153" t="str">
        <f t="shared" si="31"/>
        <v>Methylamine</v>
      </c>
      <c r="G154" s="154">
        <f t="shared" si="32"/>
        <v>3.4244784666666668</v>
      </c>
      <c r="H154"/>
      <c r="I154"/>
      <c r="J154" s="227">
        <f t="shared" ref="J154:J218" si="41">L154+M154+N154+O154</f>
        <v>0.7021283001208477</v>
      </c>
      <c r="K154"/>
      <c r="L154" s="280">
        <f t="shared" ref="L154:L218" si="42">R154+S154+T154+U154</f>
        <v>4.001345303E-2</v>
      </c>
      <c r="M154" s="280">
        <f t="shared" ref="M154:M218" si="43">P154+Q154+V154+Z154+X154</f>
        <v>0.11751149637399999</v>
      </c>
      <c r="N154" s="281">
        <f t="shared" ref="N154:N218" si="44">W154+Y154+AA154+AB154</f>
        <v>3.0931580716847755E-2</v>
      </c>
      <c r="O154" s="280">
        <v>0.51367176999999997</v>
      </c>
      <c r="P154" s="219">
        <v>3.6140117999999999E-2</v>
      </c>
      <c r="Q154" s="219">
        <v>5.8771726000000003E-2</v>
      </c>
      <c r="R154" s="219">
        <v>3.4308472E-2</v>
      </c>
      <c r="S154" s="219">
        <v>4.7459167999999996E-3</v>
      </c>
      <c r="T154" s="219">
        <v>3.6550168E-4</v>
      </c>
      <c r="U154" s="219">
        <v>5.9356255000000003E-4</v>
      </c>
      <c r="V154" s="219">
        <v>2.2527248999999999E-2</v>
      </c>
      <c r="W154" s="219">
        <v>1.1103014999999999E-3</v>
      </c>
      <c r="X154" s="286">
        <v>2.2861119999999998E-5</v>
      </c>
      <c r="Y154" s="219">
        <v>2.9821213999999999E-2</v>
      </c>
      <c r="Z154" s="286">
        <v>4.9542254000000003E-5</v>
      </c>
      <c r="AA154" s="286">
        <v>6.5216458E-8</v>
      </c>
      <c r="AB154" s="286">
        <v>3.8975426E-13</v>
      </c>
      <c r="AC154"/>
      <c r="AD154" s="227">
        <f t="shared" si="36"/>
        <v>0.51367176999999997</v>
      </c>
      <c r="AE154" s="227">
        <f t="shared" si="37"/>
        <v>0.15745254603</v>
      </c>
      <c r="AF154" s="227">
        <f t="shared" si="38"/>
        <v>0.11743915821645799</v>
      </c>
      <c r="AG154" s="227">
        <f t="shared" si="39"/>
        <v>0.11751149637399999</v>
      </c>
      <c r="AH154" s="227">
        <f t="shared" si="40"/>
        <v>3.0931515500389754E-2</v>
      </c>
      <c r="AI154"/>
      <c r="AJ154">
        <v>73.048531999999994</v>
      </c>
      <c r="AK154" s="155">
        <v>67.422396000000006</v>
      </c>
      <c r="AL154" s="155">
        <v>3.2357889000000002</v>
      </c>
      <c r="AM154" s="155">
        <v>0</v>
      </c>
      <c r="AN154" s="155">
        <v>0.50343992000000004</v>
      </c>
      <c r="AO154" s="155">
        <v>1.2422084</v>
      </c>
      <c r="AP154" s="155">
        <v>0.64469829000000001</v>
      </c>
      <c r="AQ154"/>
      <c r="AR154" s="156">
        <v>7.5776303000000003E-2</v>
      </c>
      <c r="AS154" s="156">
        <v>6.8304331999999995E-2</v>
      </c>
      <c r="AT154" s="156">
        <v>3.0137494000000002E-3</v>
      </c>
      <c r="AU154" s="156">
        <v>4.4582214000000002E-3</v>
      </c>
      <c r="AV154" s="282">
        <f t="shared" si="33"/>
        <v>4.0949839654244405E-6</v>
      </c>
      <c r="AW154" s="282">
        <f t="shared" si="34"/>
        <v>1.1145522794235826E-8</v>
      </c>
      <c r="AX154" s="283">
        <f t="shared" si="35"/>
        <v>0.62440075818000007</v>
      </c>
      <c r="AY154" s="157">
        <v>3.1788329999999998E-6</v>
      </c>
      <c r="AZ154" s="157">
        <v>9.5913420999999995E-9</v>
      </c>
      <c r="BA154" s="157">
        <v>2.6204766000000002E-13</v>
      </c>
      <c r="BB154" s="157">
        <v>5.5068441000000002E-14</v>
      </c>
      <c r="BC154" s="157">
        <v>0</v>
      </c>
      <c r="BD154" s="157">
        <v>1.1209641000000001E-9</v>
      </c>
      <c r="BE154" s="157">
        <v>9.1429979999999999E-7</v>
      </c>
      <c r="BF154" s="157">
        <v>2.3544004999999998E-10</v>
      </c>
      <c r="BG154" s="157">
        <v>1.2417776999999999E-9</v>
      </c>
      <c r="BH154" s="157">
        <v>7.5249666999999994E-11</v>
      </c>
      <c r="BI154" s="157">
        <v>1.0584092999999999E-12</v>
      </c>
      <c r="BJ154" s="157">
        <v>3.3346156999999998E-13</v>
      </c>
      <c r="BK154" s="157">
        <v>5.5152615E-14</v>
      </c>
      <c r="BL154" s="157">
        <v>4.2060902999999996E-15</v>
      </c>
      <c r="BM154" s="157">
        <v>5.4372375999999997E-11</v>
      </c>
      <c r="BN154" s="157">
        <v>6.7577387999999995E-10</v>
      </c>
      <c r="BO154" s="157">
        <v>5.2653855000000003E-22</v>
      </c>
      <c r="BP154" s="157">
        <v>1.0244818E-4</v>
      </c>
      <c r="BQ154" s="157">
        <v>0.62429831000000002</v>
      </c>
      <c r="BR154" s="157">
        <v>0</v>
      </c>
      <c r="BS154" s="157">
        <v>0</v>
      </c>
      <c r="BT154" s="157">
        <v>0</v>
      </c>
      <c r="BU154"/>
      <c r="BV154" s="155">
        <v>2.2037479999999999E-4</v>
      </c>
      <c r="BW154" s="155">
        <v>9.1899728999999996E-6</v>
      </c>
      <c r="BX154" s="155">
        <v>9.5483545999999994E-5</v>
      </c>
      <c r="BY154" s="155">
        <v>2.7029380000000002E-6</v>
      </c>
      <c r="BZ154" s="155">
        <v>1.2107467E-5</v>
      </c>
      <c r="CA154" s="155">
        <v>3.4862979E-6</v>
      </c>
      <c r="CB154" s="155">
        <v>1.8089159000000001E-11</v>
      </c>
      <c r="CC154" s="155">
        <v>3.3404081999999999E-6</v>
      </c>
      <c r="CD154" s="155">
        <v>5.2120439000000002E-7</v>
      </c>
      <c r="CE154" s="155">
        <v>5.3641779000000001E-7</v>
      </c>
      <c r="CF154" s="155">
        <v>0</v>
      </c>
      <c r="CG154" s="155">
        <v>1.1643728E-18</v>
      </c>
      <c r="CH154" s="155">
        <v>9.5338393999999996E-15</v>
      </c>
      <c r="CI154" s="155">
        <v>6.9003960999999999E-6</v>
      </c>
      <c r="CJ154" s="155">
        <v>8.6105913999999997E-5</v>
      </c>
      <c r="CK154" s="155">
        <v>2.1504326000000001E-10</v>
      </c>
      <c r="CL154" s="155">
        <v>0</v>
      </c>
      <c r="CM154"/>
      <c r="CN154" s="284">
        <v>8.0695717000000004E-15</v>
      </c>
      <c r="CO154" s="284">
        <v>3.4237128000000001</v>
      </c>
      <c r="CP154" s="285">
        <v>5.9230421000000004E-3</v>
      </c>
      <c r="CQ154" s="284">
        <v>5.8545821999999997E-3</v>
      </c>
      <c r="CR154" s="284">
        <v>1.5184778000000001E-10</v>
      </c>
      <c r="CS154" s="284">
        <v>1.8048520000000001E-8</v>
      </c>
      <c r="CT154" s="284">
        <v>4.1328532999999998E-4</v>
      </c>
      <c r="CU154" s="284">
        <v>4.4267657000000002E-2</v>
      </c>
      <c r="CV154" s="284">
        <v>5.0459544000000001E-5</v>
      </c>
      <c r="CW154" s="284">
        <v>1.0679762000000001E-3</v>
      </c>
      <c r="CX154"/>
      <c r="CY154" s="162" t="s">
        <v>393</v>
      </c>
      <c r="CZ154" s="271" t="s">
        <v>2199</v>
      </c>
      <c r="DA154"/>
      <c r="DB154"/>
      <c r="DC154"/>
      <c r="DD154"/>
      <c r="DE154"/>
      <c r="DF154"/>
      <c r="DG154"/>
      <c r="DH154"/>
      <c r="DI154"/>
      <c r="DJ154"/>
      <c r="DK154"/>
      <c r="DL154"/>
    </row>
    <row r="155" spans="1:116" ht="14.4">
      <c r="A155" t="s">
        <v>3478</v>
      </c>
      <c r="B155" s="188" t="s">
        <v>311</v>
      </c>
      <c r="C155" s="151" t="str">
        <f t="shared" si="30"/>
        <v>A.030.14.120</v>
      </c>
      <c r="D155" s="54" t="s">
        <v>1210</v>
      </c>
      <c r="E155" s="150" t="s">
        <v>352</v>
      </c>
      <c r="F155" s="153" t="str">
        <f t="shared" si="31"/>
        <v>Monoethylene glycon (MEG)</v>
      </c>
      <c r="G155" s="154">
        <f t="shared" si="32"/>
        <v>1.6</v>
      </c>
      <c r="H155"/>
      <c r="I155"/>
      <c r="J155" s="227">
        <f t="shared" si="41"/>
        <v>0.34316086183</v>
      </c>
      <c r="K155"/>
      <c r="L155" s="280">
        <f t="shared" si="42"/>
        <v>4.3097661929999996E-2</v>
      </c>
      <c r="M155" s="280">
        <f t="shared" si="43"/>
        <v>4.47831749E-2</v>
      </c>
      <c r="N155" s="281">
        <f t="shared" si="44"/>
        <v>1.5280024999999999E-2</v>
      </c>
      <c r="O155" s="280">
        <v>0.24</v>
      </c>
      <c r="P155" s="219">
        <v>2.5245E-2</v>
      </c>
      <c r="Q155" s="219">
        <v>1.4333571E-2</v>
      </c>
      <c r="R155" s="219">
        <v>4.1003999999999999E-2</v>
      </c>
      <c r="S155" s="219">
        <v>8.0456639999999997E-4</v>
      </c>
      <c r="T155" s="219">
        <v>2.1152143000000001E-4</v>
      </c>
      <c r="U155" s="219">
        <v>1.0775741E-3</v>
      </c>
      <c r="V155" s="219">
        <v>5.2046039000000002E-3</v>
      </c>
      <c r="W155" s="219">
        <v>0</v>
      </c>
      <c r="X155" s="219">
        <v>0</v>
      </c>
      <c r="Y155" s="219">
        <v>0</v>
      </c>
      <c r="Z155" s="219">
        <v>0</v>
      </c>
      <c r="AA155" s="219">
        <v>1.5280024999999999E-2</v>
      </c>
      <c r="AB155" s="219">
        <v>0</v>
      </c>
      <c r="AC155"/>
      <c r="AD155" s="227">
        <f t="shared" si="36"/>
        <v>0.24</v>
      </c>
      <c r="AE155" s="227">
        <f t="shared" si="37"/>
        <v>8.7880836830000003E-2</v>
      </c>
      <c r="AF155" s="227">
        <f t="shared" si="38"/>
        <v>6.0063199900000003E-2</v>
      </c>
      <c r="AG155" s="227">
        <f t="shared" si="39"/>
        <v>4.47831749E-2</v>
      </c>
      <c r="AH155" s="227">
        <f t="shared" si="40"/>
        <v>0</v>
      </c>
      <c r="AI155"/>
      <c r="AJ155">
        <v>50.71</v>
      </c>
      <c r="AK155" s="155">
        <v>49.35</v>
      </c>
      <c r="AL155" s="155">
        <v>0</v>
      </c>
      <c r="AM155" s="155">
        <v>0</v>
      </c>
      <c r="AN155" s="155">
        <v>0</v>
      </c>
      <c r="AO155" s="155">
        <v>1.36</v>
      </c>
      <c r="AP155" s="155">
        <v>0</v>
      </c>
      <c r="AQ155"/>
      <c r="AR155" s="156">
        <v>2.9620048E-2</v>
      </c>
      <c r="AS155" s="156">
        <v>2.4802161E-2</v>
      </c>
      <c r="AT155" s="156">
        <v>1.2942978000000001E-3</v>
      </c>
      <c r="AU155" s="156">
        <v>3.5235900000000001E-3</v>
      </c>
      <c r="AV155" s="282">
        <f t="shared" si="33"/>
        <v>1.4869400886999999E-6</v>
      </c>
      <c r="AW155" s="282">
        <f t="shared" si="34"/>
        <v>4.7866042471520003E-9</v>
      </c>
      <c r="AX155" s="283">
        <f t="shared" si="35"/>
        <v>0.49349999999999999</v>
      </c>
      <c r="AY155" s="157">
        <v>1.4848E-6</v>
      </c>
      <c r="AZ155" s="157">
        <v>4.4800000000000002E-9</v>
      </c>
      <c r="BA155" s="157">
        <v>1.2239999999999999E-13</v>
      </c>
      <c r="BB155" s="157">
        <v>0</v>
      </c>
      <c r="BC155" s="157">
        <v>0</v>
      </c>
      <c r="BD155" s="157">
        <v>1.0988E-9</v>
      </c>
      <c r="BE155" s="157">
        <v>0</v>
      </c>
      <c r="BF155" s="157">
        <v>2.5057999999999998E-10</v>
      </c>
      <c r="BG155" s="157">
        <v>0</v>
      </c>
      <c r="BH155" s="157">
        <v>5.5250000000000003E-11</v>
      </c>
      <c r="BI155" s="157">
        <v>0</v>
      </c>
      <c r="BJ155" s="157">
        <v>6.1391951999999996E-13</v>
      </c>
      <c r="BK155" s="157">
        <v>3.1282499999999998E-14</v>
      </c>
      <c r="BL155" s="157">
        <v>6.6451319999999996E-15</v>
      </c>
      <c r="BM155" s="157">
        <v>4.6073699999999999E-11</v>
      </c>
      <c r="BN155" s="157">
        <v>9.9521500000000006E-10</v>
      </c>
      <c r="BO155" s="157">
        <v>0</v>
      </c>
      <c r="BP155" s="157">
        <v>0</v>
      </c>
      <c r="BQ155" s="157">
        <v>0.49349999999999999</v>
      </c>
      <c r="BR155" s="157">
        <v>0</v>
      </c>
      <c r="BS155" s="157">
        <v>0</v>
      </c>
      <c r="BT155" s="157">
        <v>0</v>
      </c>
      <c r="BU155"/>
      <c r="BV155" s="155">
        <v>1.166064E-4</v>
      </c>
      <c r="BW155" s="155">
        <v>0</v>
      </c>
      <c r="BX155" s="155">
        <v>4.4612245000000003E-5</v>
      </c>
      <c r="BY155" s="155">
        <v>6.2939185999999997E-7</v>
      </c>
      <c r="BZ155" s="155">
        <v>7.2646973000000005E-7</v>
      </c>
      <c r="CA155" s="155">
        <v>0</v>
      </c>
      <c r="CB155" s="155">
        <v>1.4375934E-6</v>
      </c>
      <c r="CC155" s="155">
        <v>0</v>
      </c>
      <c r="CD155" s="155">
        <v>3.3894646000000002E-7</v>
      </c>
      <c r="CE155" s="155">
        <v>8.6756117000000003E-7</v>
      </c>
      <c r="CF155" s="155">
        <v>0</v>
      </c>
      <c r="CG155" s="155">
        <v>0</v>
      </c>
      <c r="CH155" s="155">
        <v>0</v>
      </c>
      <c r="CI155" s="155">
        <v>7.8381372999999997E-6</v>
      </c>
      <c r="CJ155" s="155">
        <v>6.0156057999999997E-5</v>
      </c>
      <c r="CK155" s="155">
        <v>0</v>
      </c>
      <c r="CL155" s="155">
        <v>0</v>
      </c>
      <c r="CM155"/>
      <c r="CN155" s="284">
        <v>0</v>
      </c>
      <c r="CO155" s="284">
        <v>1.6</v>
      </c>
      <c r="CP155" s="285">
        <v>0</v>
      </c>
      <c r="CQ155" s="284">
        <v>0</v>
      </c>
      <c r="CR155" s="284">
        <v>2.8225966E-10</v>
      </c>
      <c r="CS155" s="284">
        <v>3.3788590000000001E-8</v>
      </c>
      <c r="CT155" s="284">
        <v>0</v>
      </c>
      <c r="CU155" s="284">
        <v>2.6408754999999999E-2</v>
      </c>
      <c r="CV155" s="284">
        <v>3.6693999999999998E-5</v>
      </c>
      <c r="CW155" s="284">
        <v>0</v>
      </c>
      <c r="CX155"/>
      <c r="CY155" s="162" t="s">
        <v>388</v>
      </c>
      <c r="CZ155" s="271" t="s">
        <v>2200</v>
      </c>
      <c r="DA155"/>
      <c r="DB155"/>
      <c r="DC155"/>
      <c r="DD155"/>
      <c r="DE155"/>
      <c r="DF155"/>
      <c r="DG155"/>
      <c r="DH155"/>
      <c r="DI155"/>
      <c r="DJ155"/>
      <c r="DK155"/>
      <c r="DL155"/>
    </row>
    <row r="156" spans="1:116" ht="14.4">
      <c r="A156" t="s">
        <v>1483</v>
      </c>
      <c r="B156" s="188" t="s">
        <v>311</v>
      </c>
      <c r="C156" s="151" t="str">
        <f t="shared" si="30"/>
        <v>A.030.14.121</v>
      </c>
      <c r="D156" s="54" t="s">
        <v>1210</v>
      </c>
      <c r="E156" s="150" t="s">
        <v>352</v>
      </c>
      <c r="F156" s="153" t="str">
        <f t="shared" si="31"/>
        <v>Pentane blowing agent</v>
      </c>
      <c r="G156" s="154">
        <f t="shared" si="32"/>
        <v>1.1312888000000001</v>
      </c>
      <c r="H156"/>
      <c r="I156"/>
      <c r="J156" s="227">
        <f t="shared" si="41"/>
        <v>0.23811840986668001</v>
      </c>
      <c r="K156"/>
      <c r="L156" s="280">
        <f t="shared" si="42"/>
        <v>2.1010905826679999E-2</v>
      </c>
      <c r="M156" s="280">
        <f t="shared" si="43"/>
        <v>4.2846690039999996E-2</v>
      </c>
      <c r="N156" s="281">
        <f t="shared" si="44"/>
        <v>4.5674940000000001E-3</v>
      </c>
      <c r="O156" s="280">
        <v>0.16969332000000001</v>
      </c>
      <c r="P156" s="219">
        <v>2.5645017999999999E-2</v>
      </c>
      <c r="Q156" s="219">
        <v>1.7081011E-2</v>
      </c>
      <c r="R156" s="219">
        <v>1.6257664000000002E-2</v>
      </c>
      <c r="S156" s="219">
        <v>4.6650334999999996E-3</v>
      </c>
      <c r="T156" s="286">
        <v>5.6930768000000001E-7</v>
      </c>
      <c r="U156" s="286">
        <v>8.7639018999999998E-5</v>
      </c>
      <c r="V156" s="219">
        <v>1.2066104000000001E-4</v>
      </c>
      <c r="W156" s="286">
        <v>3.4338000000000001E-6</v>
      </c>
      <c r="X156" s="219">
        <v>0</v>
      </c>
      <c r="Y156" s="219">
        <v>4.5640602000000001E-3</v>
      </c>
      <c r="Z156" s="219">
        <v>0</v>
      </c>
      <c r="AA156" s="219">
        <v>0</v>
      </c>
      <c r="AB156" s="219">
        <v>0</v>
      </c>
      <c r="AC156"/>
      <c r="AD156" s="227">
        <f t="shared" si="36"/>
        <v>0.16969332000000001</v>
      </c>
      <c r="AE156" s="227">
        <f t="shared" si="37"/>
        <v>6.3857595866679995E-2</v>
      </c>
      <c r="AF156" s="227">
        <f t="shared" si="38"/>
        <v>4.2846690039999996E-2</v>
      </c>
      <c r="AG156" s="227">
        <f t="shared" si="39"/>
        <v>4.2846690039999996E-2</v>
      </c>
      <c r="AH156" s="227">
        <f t="shared" si="40"/>
        <v>4.5674940000000001E-3</v>
      </c>
      <c r="AI156"/>
      <c r="AJ156">
        <v>95.524771999999999</v>
      </c>
      <c r="AK156" s="155">
        <v>94.889420000000001</v>
      </c>
      <c r="AL156" s="155">
        <v>0.56696400000000002</v>
      </c>
      <c r="AM156" s="155">
        <v>0</v>
      </c>
      <c r="AN156" s="155">
        <v>4.0396264000000001E-2</v>
      </c>
      <c r="AO156" s="155">
        <v>2.215496E-3</v>
      </c>
      <c r="AP156" s="155">
        <v>2.5776528999999999E-2</v>
      </c>
      <c r="AQ156"/>
      <c r="AR156" s="156">
        <v>3.6265762E-2</v>
      </c>
      <c r="AS156" s="156">
        <v>2.8377072999999999E-2</v>
      </c>
      <c r="AT156" s="156">
        <v>1.1135825000000001E-3</v>
      </c>
      <c r="AU156" s="156">
        <v>6.7751065999999997E-3</v>
      </c>
      <c r="AV156" s="282">
        <f t="shared" si="33"/>
        <v>1.7012633868402E-6</v>
      </c>
      <c r="AW156" s="282">
        <f t="shared" si="34"/>
        <v>4.1182783933049998E-9</v>
      </c>
      <c r="AX156" s="283">
        <f t="shared" si="35"/>
        <v>0.94889448808999999</v>
      </c>
      <c r="AY156" s="157">
        <v>1.049836E-6</v>
      </c>
      <c r="AZ156" s="157">
        <v>3.1676086E-9</v>
      </c>
      <c r="BA156" s="157">
        <v>8.6543593000000006E-14</v>
      </c>
      <c r="BB156" s="157">
        <v>0</v>
      </c>
      <c r="BC156" s="157">
        <v>0</v>
      </c>
      <c r="BD156" s="157">
        <v>4.3566287999999998E-10</v>
      </c>
      <c r="BE156" s="157">
        <v>6.5095471999999996E-7</v>
      </c>
      <c r="BF156" s="157">
        <v>9.9352389000000001E-11</v>
      </c>
      <c r="BG156" s="157">
        <v>8.5117999999999995E-10</v>
      </c>
      <c r="BH156" s="157">
        <v>0</v>
      </c>
      <c r="BI156" s="157">
        <v>0</v>
      </c>
      <c r="BJ156" s="157">
        <v>4.9926132999999997E-14</v>
      </c>
      <c r="BK156" s="157">
        <v>7.2649940999999998E-16</v>
      </c>
      <c r="BL156" s="157">
        <v>2.0807959E-16</v>
      </c>
      <c r="BM156" s="157">
        <v>1.0859602000000001E-12</v>
      </c>
      <c r="BN156" s="157">
        <v>3.5917999999999999E-11</v>
      </c>
      <c r="BO156" s="157">
        <v>0</v>
      </c>
      <c r="BP156" s="157">
        <v>2.8808999999999998E-7</v>
      </c>
      <c r="BQ156" s="157">
        <v>0.94889420000000002</v>
      </c>
      <c r="BR156" s="157">
        <v>0</v>
      </c>
      <c r="BS156" s="157">
        <v>0</v>
      </c>
      <c r="BT156" s="157">
        <v>0</v>
      </c>
      <c r="BU156"/>
      <c r="BV156" s="155">
        <v>1.6947574000000001E-4</v>
      </c>
      <c r="BW156" s="155">
        <v>6.2403620999999997E-6</v>
      </c>
      <c r="BX156" s="155">
        <v>3.1543334E-5</v>
      </c>
      <c r="BY156" s="155">
        <v>5.5655526E-8</v>
      </c>
      <c r="BZ156" s="155">
        <v>9.6015419999999994E-6</v>
      </c>
      <c r="CA156" s="155">
        <v>1.0338172E-7</v>
      </c>
      <c r="CB156" s="155">
        <v>0</v>
      </c>
      <c r="CC156" s="155">
        <v>2.0978465000000002E-6</v>
      </c>
      <c r="CD156" s="155">
        <v>5.0674241000000003E-9</v>
      </c>
      <c r="CE156" s="155">
        <v>8.5210741999999998E-8</v>
      </c>
      <c r="CF156" s="155">
        <v>0</v>
      </c>
      <c r="CG156" s="155">
        <v>0</v>
      </c>
      <c r="CH156" s="155">
        <v>0</v>
      </c>
      <c r="CI156" s="155">
        <v>3.3505298E-6</v>
      </c>
      <c r="CJ156" s="155">
        <v>1.1639281E-4</v>
      </c>
      <c r="CK156" s="155">
        <v>4.8345545E-17</v>
      </c>
      <c r="CL156" s="155">
        <v>0</v>
      </c>
      <c r="CM156"/>
      <c r="CN156" s="284">
        <v>0</v>
      </c>
      <c r="CO156" s="284">
        <v>1.1312888000000001</v>
      </c>
      <c r="CP156" s="285">
        <v>0</v>
      </c>
      <c r="CQ156" s="284">
        <v>3.9539600000000003E-3</v>
      </c>
      <c r="CR156" s="284">
        <v>2.2554519E-11</v>
      </c>
      <c r="CS156" s="284">
        <v>2.6817313E-9</v>
      </c>
      <c r="CT156" s="284">
        <v>3.2218500000000001E-4</v>
      </c>
      <c r="CU156" s="284">
        <v>6.3986124000000005E-4</v>
      </c>
      <c r="CV156" s="284">
        <v>0</v>
      </c>
      <c r="CW156" s="284">
        <v>4.4054989000000001E-4</v>
      </c>
      <c r="CX156"/>
      <c r="CY156" s="162" t="s">
        <v>385</v>
      </c>
      <c r="CZ156" s="271" t="s">
        <v>2201</v>
      </c>
      <c r="DA156"/>
      <c r="DB156"/>
      <c r="DC156"/>
      <c r="DD156"/>
      <c r="DE156"/>
      <c r="DF156"/>
      <c r="DG156"/>
      <c r="DH156"/>
      <c r="DI156"/>
      <c r="DJ156"/>
      <c r="DK156"/>
      <c r="DL156"/>
    </row>
    <row r="157" spans="1:116" ht="14.4">
      <c r="A157" t="s">
        <v>526</v>
      </c>
      <c r="B157" s="188" t="s">
        <v>311</v>
      </c>
      <c r="C157" s="151" t="str">
        <f t="shared" si="30"/>
        <v>A.030.14.122</v>
      </c>
      <c r="D157" s="54" t="s">
        <v>1210</v>
      </c>
      <c r="E157" s="150" t="s">
        <v>352</v>
      </c>
      <c r="F157" s="153" t="str">
        <f t="shared" si="31"/>
        <v>Propane</v>
      </c>
      <c r="G157" s="154">
        <f t="shared" si="32"/>
        <v>0.35</v>
      </c>
      <c r="H157"/>
      <c r="I157"/>
      <c r="J157" s="227">
        <f t="shared" si="41"/>
        <v>0.119195355576346</v>
      </c>
      <c r="K157"/>
      <c r="L157" s="280">
        <f t="shared" si="42"/>
        <v>2.3447678656345998E-2</v>
      </c>
      <c r="M157" s="280">
        <f t="shared" si="43"/>
        <v>4.1362309219999997E-2</v>
      </c>
      <c r="N157" s="281">
        <f t="shared" si="44"/>
        <v>1.8853677E-3</v>
      </c>
      <c r="O157" s="280">
        <v>5.2499999999999998E-2</v>
      </c>
      <c r="P157" s="219">
        <v>1.6034400000000001E-2</v>
      </c>
      <c r="Q157" s="219">
        <v>2.5045702999999999E-2</v>
      </c>
      <c r="R157" s="219">
        <v>2.1236399999999999E-2</v>
      </c>
      <c r="S157" s="219">
        <v>2.188658E-3</v>
      </c>
      <c r="T157" s="286">
        <v>6.2631345999999998E-8</v>
      </c>
      <c r="U157" s="286">
        <v>2.2558025000000002E-5</v>
      </c>
      <c r="V157" s="219">
        <v>2.8220622E-4</v>
      </c>
      <c r="W157" s="286">
        <v>9.1030699999999996E-5</v>
      </c>
      <c r="X157" s="219">
        <v>0</v>
      </c>
      <c r="Y157" s="219">
        <v>1.794337E-3</v>
      </c>
      <c r="Z157" s="219">
        <v>0</v>
      </c>
      <c r="AA157" s="219">
        <v>0</v>
      </c>
      <c r="AB157" s="219">
        <v>0</v>
      </c>
      <c r="AC157"/>
      <c r="AD157" s="227">
        <f t="shared" si="36"/>
        <v>5.2499999999999998E-2</v>
      </c>
      <c r="AE157" s="227">
        <f t="shared" si="37"/>
        <v>6.4809987876345981E-2</v>
      </c>
      <c r="AF157" s="227">
        <f t="shared" si="38"/>
        <v>4.1362309219999997E-2</v>
      </c>
      <c r="AG157" s="227">
        <f t="shared" si="39"/>
        <v>4.1362309219999997E-2</v>
      </c>
      <c r="AH157" s="227">
        <f t="shared" si="40"/>
        <v>1.8853677E-3</v>
      </c>
      <c r="AI157"/>
      <c r="AJ157">
        <v>52.756089000000003</v>
      </c>
      <c r="AK157" s="155">
        <v>52.506883999999999</v>
      </c>
      <c r="AL157" s="155">
        <v>0.22289900000000001</v>
      </c>
      <c r="AM157" s="155">
        <v>0</v>
      </c>
      <c r="AN157" s="155">
        <v>1.9714852000000001E-2</v>
      </c>
      <c r="AO157" s="155">
        <v>7.89118E-4</v>
      </c>
      <c r="AP157" s="155">
        <v>5.8020279999999999E-3</v>
      </c>
      <c r="AQ157"/>
      <c r="AR157" s="156">
        <v>1.8685443999999999E-2</v>
      </c>
      <c r="AS157" s="156">
        <v>1.4396053000000001E-2</v>
      </c>
      <c r="AT157" s="156">
        <v>5.4100429999999998E-4</v>
      </c>
      <c r="AU157" s="156">
        <v>3.7483864E-3</v>
      </c>
      <c r="AV157" s="282">
        <f t="shared" si="33"/>
        <v>8.6307271875829997E-7</v>
      </c>
      <c r="AW157" s="282">
        <f t="shared" si="34"/>
        <v>2.0007555537431369E-9</v>
      </c>
      <c r="AX157" s="283">
        <f t="shared" si="35"/>
        <v>0.52498408813499997</v>
      </c>
      <c r="AY157" s="157">
        <v>3.248E-7</v>
      </c>
      <c r="AZ157" s="157">
        <v>9.7999999999999992E-10</v>
      </c>
      <c r="BA157" s="157">
        <v>2.6775000000000001E-14</v>
      </c>
      <c r="BB157" s="157">
        <v>0</v>
      </c>
      <c r="BC157" s="157">
        <v>0</v>
      </c>
      <c r="BD157" s="157">
        <v>2.8592999999999998E-9</v>
      </c>
      <c r="BE157" s="157">
        <v>5.3540850000000001E-7</v>
      </c>
      <c r="BF157" s="157">
        <v>4.1098999999999999E-10</v>
      </c>
      <c r="BG157" s="157">
        <v>5.7344100000000005E-10</v>
      </c>
      <c r="BH157" s="157">
        <v>1.8800000000000001E-13</v>
      </c>
      <c r="BI157" s="157">
        <v>4.1599999999999998E-15</v>
      </c>
      <c r="BJ157" s="157">
        <v>1.1979115E-14</v>
      </c>
      <c r="BK157" s="157">
        <v>1.7386876E-17</v>
      </c>
      <c r="BL157" s="157">
        <v>2.2241261000000001E-17</v>
      </c>
      <c r="BM157" s="157">
        <v>1.9020830000000001E-13</v>
      </c>
      <c r="BN157" s="157">
        <v>4.7285500000000001E-12</v>
      </c>
      <c r="BO157" s="157">
        <v>3.6093599999999999E-11</v>
      </c>
      <c r="BP157" s="157">
        <v>1.2681350000000001E-6</v>
      </c>
      <c r="BQ157" s="157">
        <v>0.52498281999999996</v>
      </c>
      <c r="BR157" s="157">
        <v>0</v>
      </c>
      <c r="BS157" s="157">
        <v>0</v>
      </c>
      <c r="BT157" s="157">
        <v>0</v>
      </c>
      <c r="BU157"/>
      <c r="BV157" s="155">
        <v>9.2310896999999996E-5</v>
      </c>
      <c r="BW157" s="155">
        <v>4.873238E-6</v>
      </c>
      <c r="BX157" s="155">
        <v>9.7589287000000002E-6</v>
      </c>
      <c r="BY157" s="155">
        <v>3.4226318999999997E-8</v>
      </c>
      <c r="BZ157" s="155">
        <v>4.4781576000000001E-6</v>
      </c>
      <c r="CA157" s="155">
        <v>1.8210684E-6</v>
      </c>
      <c r="CB157" s="155">
        <v>0</v>
      </c>
      <c r="CC157" s="155">
        <v>2.7450495E-6</v>
      </c>
      <c r="CD157" s="155">
        <v>1.1027015E-9</v>
      </c>
      <c r="CE157" s="155">
        <v>1.857848E-8</v>
      </c>
      <c r="CF157" s="155">
        <v>0</v>
      </c>
      <c r="CG157" s="155">
        <v>7.9816391999999997E-8</v>
      </c>
      <c r="CH157" s="155">
        <v>0</v>
      </c>
      <c r="CI157" s="155">
        <v>4.2112556999999996E-6</v>
      </c>
      <c r="CJ157" s="155">
        <v>6.4289475000000007E-5</v>
      </c>
      <c r="CK157" s="155">
        <v>6.0639601000000002E-18</v>
      </c>
      <c r="CL157" s="155">
        <v>0</v>
      </c>
      <c r="CM157"/>
      <c r="CN157" s="284">
        <v>0</v>
      </c>
      <c r="CO157" s="284">
        <v>0.35</v>
      </c>
      <c r="CP157" s="285">
        <v>7.6110083999999995E-2</v>
      </c>
      <c r="CQ157" s="284">
        <v>3.7560839999999998E-3</v>
      </c>
      <c r="CR157" s="284">
        <v>5.3896523999999999E-12</v>
      </c>
      <c r="CS157" s="284">
        <v>6.3771988000000003E-10</v>
      </c>
      <c r="CT157" s="284">
        <v>1.7048055000000001E-4</v>
      </c>
      <c r="CU157" s="284">
        <v>2.3292786999999999E-5</v>
      </c>
      <c r="CV157" s="284">
        <v>1.2606559999999999E-7</v>
      </c>
      <c r="CW157" s="284">
        <v>6.3745157999999999E-4</v>
      </c>
      <c r="CX157"/>
      <c r="CY157" s="162" t="s">
        <v>385</v>
      </c>
      <c r="CZ157" s="271" t="s">
        <v>2202</v>
      </c>
      <c r="DA157"/>
      <c r="DB157"/>
      <c r="DC157"/>
      <c r="DD157"/>
      <c r="DE157"/>
      <c r="DF157"/>
      <c r="DG157"/>
      <c r="DH157"/>
      <c r="DI157"/>
      <c r="DJ157"/>
      <c r="DK157"/>
      <c r="DL157"/>
    </row>
    <row r="158" spans="1:116" ht="14.4">
      <c r="A158" t="s">
        <v>3479</v>
      </c>
      <c r="B158" s="188" t="s">
        <v>311</v>
      </c>
      <c r="C158" s="151" t="str">
        <f t="shared" si="30"/>
        <v>A.030.14.123</v>
      </c>
      <c r="D158" s="54" t="s">
        <v>1210</v>
      </c>
      <c r="E158" s="150" t="s">
        <v>352</v>
      </c>
      <c r="F158" s="153" t="str">
        <f t="shared" si="31"/>
        <v>Propylene (Propene)</v>
      </c>
      <c r="G158" s="154">
        <f t="shared" si="32"/>
        <v>1.7800000000000002</v>
      </c>
      <c r="H158"/>
      <c r="I158"/>
      <c r="J158" s="227">
        <f t="shared" si="41"/>
        <v>0.39707559878999998</v>
      </c>
      <c r="K158"/>
      <c r="L158" s="280">
        <f t="shared" si="42"/>
        <v>6.3352084589999996E-2</v>
      </c>
      <c r="M158" s="280">
        <f t="shared" si="43"/>
        <v>5.4202939200000001E-2</v>
      </c>
      <c r="N158" s="281">
        <f t="shared" si="44"/>
        <v>1.2520575000000001E-2</v>
      </c>
      <c r="O158" s="280">
        <v>0.26700000000000002</v>
      </c>
      <c r="P158" s="219">
        <v>2.9835E-2</v>
      </c>
      <c r="Q158" s="219">
        <v>1.7681875E-2</v>
      </c>
      <c r="R158" s="219">
        <v>6.1199999999999997E-2</v>
      </c>
      <c r="S158" s="219">
        <v>8.8136591999999996E-4</v>
      </c>
      <c r="T158" s="219">
        <v>1.9314456999999999E-4</v>
      </c>
      <c r="U158" s="219">
        <v>1.0775741E-3</v>
      </c>
      <c r="V158" s="219">
        <v>6.6860642000000003E-3</v>
      </c>
      <c r="W158" s="219">
        <v>0</v>
      </c>
      <c r="X158" s="219">
        <v>0</v>
      </c>
      <c r="Y158" s="219">
        <v>0</v>
      </c>
      <c r="Z158" s="219">
        <v>0</v>
      </c>
      <c r="AA158" s="219">
        <v>1.2520575000000001E-2</v>
      </c>
      <c r="AB158" s="219">
        <v>0</v>
      </c>
      <c r="AC158"/>
      <c r="AD158" s="227">
        <f t="shared" si="36"/>
        <v>0.26700000000000002</v>
      </c>
      <c r="AE158" s="227">
        <f t="shared" si="37"/>
        <v>0.11755502378999999</v>
      </c>
      <c r="AF158" s="227">
        <f t="shared" si="38"/>
        <v>6.67235142E-2</v>
      </c>
      <c r="AG158" s="227">
        <f t="shared" si="39"/>
        <v>5.4202939200000001E-2</v>
      </c>
      <c r="AH158" s="227">
        <f t="shared" si="40"/>
        <v>0</v>
      </c>
      <c r="AI158"/>
      <c r="AJ158">
        <v>77.025000000000006</v>
      </c>
      <c r="AK158" s="155">
        <v>76.545000000000002</v>
      </c>
      <c r="AL158" s="155">
        <v>0</v>
      </c>
      <c r="AM158" s="155">
        <v>0</v>
      </c>
      <c r="AN158" s="155">
        <v>0</v>
      </c>
      <c r="AO158" s="155">
        <v>0.48</v>
      </c>
      <c r="AP158" s="155">
        <v>0</v>
      </c>
      <c r="AQ158"/>
      <c r="AR158" s="156">
        <v>3.4522019000000001E-2</v>
      </c>
      <c r="AS158" s="156">
        <v>2.7601114E-2</v>
      </c>
      <c r="AT158" s="156">
        <v>1.4555925000000001E-3</v>
      </c>
      <c r="AU158" s="156">
        <v>5.4653130000000003E-3</v>
      </c>
      <c r="AV158" s="282">
        <f t="shared" si="33"/>
        <v>1.6547430336000002E-6</v>
      </c>
      <c r="AW158" s="282">
        <f t="shared" si="34"/>
        <v>5.3831084551839996E-9</v>
      </c>
      <c r="AX158" s="283">
        <f t="shared" si="35"/>
        <v>0.76544999999999996</v>
      </c>
      <c r="AY158" s="157">
        <v>1.6518400000000001E-6</v>
      </c>
      <c r="AZ158" s="157">
        <v>4.9840000000000002E-9</v>
      </c>
      <c r="BA158" s="157">
        <v>1.3616999999999999E-13</v>
      </c>
      <c r="BB158" s="157">
        <v>0</v>
      </c>
      <c r="BC158" s="157">
        <v>0</v>
      </c>
      <c r="BD158" s="157">
        <v>1.6399999999999999E-9</v>
      </c>
      <c r="BE158" s="157">
        <v>0</v>
      </c>
      <c r="BF158" s="157">
        <v>3.74E-10</v>
      </c>
      <c r="BG158" s="157">
        <v>0</v>
      </c>
      <c r="BH158" s="157">
        <v>2.4310000000000001E-11</v>
      </c>
      <c r="BI158" s="157">
        <v>0</v>
      </c>
      <c r="BJ158" s="157">
        <v>6.1391522E-13</v>
      </c>
      <c r="BK158" s="157">
        <v>4.0173098999999998E-14</v>
      </c>
      <c r="BL158" s="157">
        <v>8.1968650000000003E-15</v>
      </c>
      <c r="BM158" s="157">
        <v>4.7418600000000002E-11</v>
      </c>
      <c r="BN158" s="157">
        <v>1.215615E-9</v>
      </c>
      <c r="BO158" s="157">
        <v>0</v>
      </c>
      <c r="BP158" s="157">
        <v>0</v>
      </c>
      <c r="BQ158" s="157">
        <v>0.76544999999999996</v>
      </c>
      <c r="BR158" s="157">
        <v>0</v>
      </c>
      <c r="BS158" s="157">
        <v>0</v>
      </c>
      <c r="BT158" s="157">
        <v>0</v>
      </c>
      <c r="BU158"/>
      <c r="BV158" s="155">
        <v>1.5811570000000001E-4</v>
      </c>
      <c r="BW158" s="155">
        <v>0</v>
      </c>
      <c r="BX158" s="155">
        <v>4.9631123000000003E-5</v>
      </c>
      <c r="BY158" s="155">
        <v>8.1253977000000001E-7</v>
      </c>
      <c r="BZ158" s="155">
        <v>7.9581456999999998E-7</v>
      </c>
      <c r="CA158" s="155">
        <v>0</v>
      </c>
      <c r="CB158" s="155">
        <v>6.3254108999999996E-7</v>
      </c>
      <c r="CC158" s="155">
        <v>0</v>
      </c>
      <c r="CD158" s="155">
        <v>3.1515635000000002E-7</v>
      </c>
      <c r="CE158" s="155">
        <v>9.2392571999999997E-7</v>
      </c>
      <c r="CF158" s="155">
        <v>0</v>
      </c>
      <c r="CG158" s="155">
        <v>0</v>
      </c>
      <c r="CH158" s="155">
        <v>0</v>
      </c>
      <c r="CI158" s="155">
        <v>1.1698712E-5</v>
      </c>
      <c r="CJ158" s="155">
        <v>9.3305885000000003E-5</v>
      </c>
      <c r="CK158" s="155">
        <v>0</v>
      </c>
      <c r="CL158" s="155">
        <v>0</v>
      </c>
      <c r="CM158"/>
      <c r="CN158" s="284">
        <v>0</v>
      </c>
      <c r="CO158" s="284">
        <v>1.78</v>
      </c>
      <c r="CP158" s="285">
        <v>0</v>
      </c>
      <c r="CQ158" s="284">
        <v>0</v>
      </c>
      <c r="CR158" s="284">
        <v>2.8329704999999998E-10</v>
      </c>
      <c r="CS158" s="284">
        <v>3.4113109999999998E-8</v>
      </c>
      <c r="CT158" s="284">
        <v>0</v>
      </c>
      <c r="CU158" s="284">
        <v>3.3787829999999998E-2</v>
      </c>
      <c r="CV158" s="284">
        <v>1.614536E-5</v>
      </c>
      <c r="CW158" s="284">
        <v>0</v>
      </c>
      <c r="CX158"/>
      <c r="CY158" s="162" t="s">
        <v>389</v>
      </c>
      <c r="CZ158" s="271" t="s">
        <v>2203</v>
      </c>
      <c r="DA158"/>
      <c r="DB158"/>
      <c r="DC158"/>
      <c r="DD158"/>
      <c r="DE158"/>
      <c r="DF158"/>
      <c r="DG158"/>
      <c r="DH158"/>
      <c r="DI158"/>
      <c r="DJ158"/>
      <c r="DK158"/>
      <c r="DL158"/>
    </row>
    <row r="159" spans="1:116" ht="14.4">
      <c r="A159" t="s">
        <v>527</v>
      </c>
      <c r="B159" s="188" t="s">
        <v>311</v>
      </c>
      <c r="C159" s="151" t="str">
        <f t="shared" si="30"/>
        <v>A.030.14.124</v>
      </c>
      <c r="D159" s="54" t="s">
        <v>1210</v>
      </c>
      <c r="E159" s="150" t="s">
        <v>352</v>
      </c>
      <c r="F159" s="153" t="str">
        <f t="shared" si="31"/>
        <v>Phenol</v>
      </c>
      <c r="G159" s="154">
        <f t="shared" si="32"/>
        <v>1.7900000000000003</v>
      </c>
      <c r="H159"/>
      <c r="I159"/>
      <c r="J159" s="227">
        <f t="shared" si="41"/>
        <v>0.3187041701814804</v>
      </c>
      <c r="K159"/>
      <c r="L159" s="280">
        <f t="shared" si="42"/>
        <v>1.088692646365E-2</v>
      </c>
      <c r="M159" s="280">
        <f t="shared" si="43"/>
        <v>3.9317243717830401E-2</v>
      </c>
      <c r="N159" s="281">
        <f t="shared" si="44"/>
        <v>0</v>
      </c>
      <c r="O159" s="280">
        <v>0.26850000000000002</v>
      </c>
      <c r="P159" s="286">
        <v>3.7380194999999998E-2</v>
      </c>
      <c r="Q159" s="219">
        <v>1.9370462000000001E-3</v>
      </c>
      <c r="R159" s="219">
        <v>9.5153760000000007E-3</v>
      </c>
      <c r="S159" s="219">
        <v>1.3714199999999999E-3</v>
      </c>
      <c r="T159" s="219">
        <v>0</v>
      </c>
      <c r="U159" s="286">
        <v>1.3046365E-7</v>
      </c>
      <c r="V159" s="286">
        <v>2.5178303999999999E-9</v>
      </c>
      <c r="W159" s="219">
        <v>0</v>
      </c>
      <c r="X159" s="219">
        <v>0</v>
      </c>
      <c r="Y159" s="219">
        <v>0</v>
      </c>
      <c r="Z159" s="219">
        <v>0</v>
      </c>
      <c r="AA159" s="219">
        <v>0</v>
      </c>
      <c r="AB159" s="219">
        <v>0</v>
      </c>
      <c r="AC159"/>
      <c r="AD159" s="227">
        <f t="shared" si="36"/>
        <v>0.26850000000000002</v>
      </c>
      <c r="AE159" s="227">
        <f t="shared" si="37"/>
        <v>5.02041701814804E-2</v>
      </c>
      <c r="AF159" s="227">
        <f t="shared" si="38"/>
        <v>3.9317243717830401E-2</v>
      </c>
      <c r="AG159" s="227">
        <f t="shared" si="39"/>
        <v>3.9317243717830401E-2</v>
      </c>
      <c r="AH159" s="227">
        <f t="shared" si="40"/>
        <v>0</v>
      </c>
      <c r="AI159"/>
      <c r="AJ159">
        <v>38.805</v>
      </c>
      <c r="AK159" s="155">
        <v>37.778399999999998</v>
      </c>
      <c r="AL159" s="155">
        <v>0</v>
      </c>
      <c r="AM159" s="155">
        <v>0</v>
      </c>
      <c r="AN159" s="155">
        <v>1.0266</v>
      </c>
      <c r="AO159" s="155">
        <v>0</v>
      </c>
      <c r="AP159" s="155">
        <v>0</v>
      </c>
      <c r="AQ159"/>
      <c r="AR159" s="156">
        <v>4.3321169E-2</v>
      </c>
      <c r="AS159" s="156">
        <v>3.9035930000000003E-2</v>
      </c>
      <c r="AT159" s="156">
        <v>1.5878604000000001E-3</v>
      </c>
      <c r="AU159" s="156">
        <v>2.6973778000000002E-3</v>
      </c>
      <c r="AV159" s="282">
        <f t="shared" si="33"/>
        <v>2.3402836000000001E-6</v>
      </c>
      <c r="AW159" s="282">
        <f t="shared" si="34"/>
        <v>5.8722649349999999E-9</v>
      </c>
      <c r="AX159" s="283">
        <f t="shared" si="35"/>
        <v>0.37778400000000001</v>
      </c>
      <c r="AY159" s="157">
        <v>1.66112E-6</v>
      </c>
      <c r="AZ159" s="157">
        <v>5.0119999999999996E-9</v>
      </c>
      <c r="BA159" s="157">
        <v>1.3693500000000001E-13</v>
      </c>
      <c r="BB159" s="157">
        <v>0</v>
      </c>
      <c r="BC159" s="157">
        <v>0</v>
      </c>
      <c r="BD159" s="157">
        <v>3.0360000000000002E-10</v>
      </c>
      <c r="BE159" s="157">
        <v>6.7886000000000003E-7</v>
      </c>
      <c r="BF159" s="157">
        <v>6.9367999999999998E-11</v>
      </c>
      <c r="BG159" s="157">
        <v>7.9075999999999997E-10</v>
      </c>
      <c r="BH159" s="157">
        <v>0</v>
      </c>
      <c r="BI159" s="157">
        <v>0</v>
      </c>
      <c r="BJ159" s="157">
        <v>0</v>
      </c>
      <c r="BK159" s="157">
        <v>0</v>
      </c>
      <c r="BL159" s="157">
        <v>0</v>
      </c>
      <c r="BM159" s="157">
        <v>0</v>
      </c>
      <c r="BN159" s="157">
        <v>0</v>
      </c>
      <c r="BO159" s="157">
        <v>0</v>
      </c>
      <c r="BP159" s="157">
        <v>0</v>
      </c>
      <c r="BQ159" s="157">
        <v>0.37778400000000001</v>
      </c>
      <c r="BR159" s="157">
        <v>0</v>
      </c>
      <c r="BS159" s="157">
        <v>0</v>
      </c>
      <c r="BT159" s="157">
        <v>0</v>
      </c>
      <c r="BU159"/>
      <c r="BV159" s="155">
        <v>1.0887988000000001E-4</v>
      </c>
      <c r="BW159" s="155">
        <v>5.4517384000000002E-6</v>
      </c>
      <c r="BX159" s="155">
        <v>4.9909949999999998E-5</v>
      </c>
      <c r="BY159" s="155">
        <v>2.9493055999999999E-13</v>
      </c>
      <c r="BZ159" s="155">
        <v>5.7290849999999997E-6</v>
      </c>
      <c r="CA159" s="155">
        <v>0</v>
      </c>
      <c r="CB159" s="155">
        <v>0</v>
      </c>
      <c r="CC159" s="155">
        <v>0</v>
      </c>
      <c r="CD159" s="155">
        <v>0</v>
      </c>
      <c r="CE159" s="155">
        <v>8.6328559999999997E-11</v>
      </c>
      <c r="CF159" s="155">
        <v>0</v>
      </c>
      <c r="CG159" s="155">
        <v>0</v>
      </c>
      <c r="CH159" s="155">
        <v>0</v>
      </c>
      <c r="CI159" s="155">
        <v>2.1728052999999999E-6</v>
      </c>
      <c r="CJ159" s="155">
        <v>4.5616211000000002E-5</v>
      </c>
      <c r="CK159" s="155">
        <v>0</v>
      </c>
      <c r="CL159" s="155">
        <v>0</v>
      </c>
      <c r="CM159"/>
      <c r="CN159" s="284">
        <v>0</v>
      </c>
      <c r="CO159" s="284">
        <v>1.79</v>
      </c>
      <c r="CP159" s="285">
        <v>8.2754275999999995E-3</v>
      </c>
      <c r="CQ159" s="284">
        <v>3.7299999999999998E-3</v>
      </c>
      <c r="CR159" s="284">
        <v>0</v>
      </c>
      <c r="CS159" s="284">
        <v>0</v>
      </c>
      <c r="CT159" s="284">
        <v>2.279444E-4</v>
      </c>
      <c r="CU159" s="284">
        <v>0</v>
      </c>
      <c r="CV159" s="284">
        <v>0</v>
      </c>
      <c r="CW159" s="284">
        <v>0</v>
      </c>
      <c r="CX159"/>
      <c r="CY159" s="162" t="s">
        <v>394</v>
      </c>
      <c r="CZ159" s="271" t="s">
        <v>2204</v>
      </c>
      <c r="DA159"/>
      <c r="DB159"/>
      <c r="DC159"/>
      <c r="DD159"/>
      <c r="DE159"/>
      <c r="DF159"/>
      <c r="DG159"/>
      <c r="DH159"/>
      <c r="DI159"/>
      <c r="DJ159"/>
      <c r="DK159"/>
      <c r="DL159"/>
    </row>
    <row r="160" spans="1:116" ht="14.4">
      <c r="A160" t="s">
        <v>528</v>
      </c>
      <c r="B160" s="188" t="s">
        <v>311</v>
      </c>
      <c r="C160" s="151" t="str">
        <f t="shared" si="30"/>
        <v>A.030.14.125</v>
      </c>
      <c r="D160" s="54" t="s">
        <v>1210</v>
      </c>
      <c r="E160" s="150" t="s">
        <v>352</v>
      </c>
      <c r="F160" s="153" t="str">
        <f t="shared" si="31"/>
        <v>Rosin</v>
      </c>
      <c r="G160" s="154">
        <f t="shared" si="32"/>
        <v>6.2441706000000003</v>
      </c>
      <c r="H160"/>
      <c r="I160"/>
      <c r="J160" s="227">
        <f t="shared" si="41"/>
        <v>1.2812414445876001</v>
      </c>
      <c r="K160"/>
      <c r="L160" s="280">
        <f t="shared" si="42"/>
        <v>5.2210498800000005E-2</v>
      </c>
      <c r="M160" s="280">
        <f t="shared" si="43"/>
        <v>0.14077406458760003</v>
      </c>
      <c r="N160" s="281">
        <f t="shared" si="44"/>
        <v>0.15163129119999999</v>
      </c>
      <c r="O160" s="280">
        <v>0.93662559000000001</v>
      </c>
      <c r="P160" s="219">
        <v>9.1496538000000002E-2</v>
      </c>
      <c r="Q160" s="219">
        <v>4.6247176000000001E-2</v>
      </c>
      <c r="R160" s="219">
        <v>4.2563757000000001E-2</v>
      </c>
      <c r="S160" s="219">
        <v>9.1690690000000002E-3</v>
      </c>
      <c r="T160" s="219">
        <v>1.2499553999999999E-4</v>
      </c>
      <c r="U160" s="219">
        <v>3.5267726000000002E-4</v>
      </c>
      <c r="V160" s="219">
        <v>3.0268071999999999E-3</v>
      </c>
      <c r="W160" s="219">
        <v>3.2227412E-3</v>
      </c>
      <c r="X160" s="219">
        <v>0</v>
      </c>
      <c r="Y160" s="219">
        <v>0.14840855</v>
      </c>
      <c r="Z160" s="286">
        <v>3.5433876000000002E-6</v>
      </c>
      <c r="AA160" s="219">
        <v>0</v>
      </c>
      <c r="AB160" s="219">
        <v>0</v>
      </c>
      <c r="AC160"/>
      <c r="AD160" s="227">
        <f t="shared" si="36"/>
        <v>0.93662559000000001</v>
      </c>
      <c r="AE160" s="227">
        <f t="shared" si="37"/>
        <v>0.19298102000000003</v>
      </c>
      <c r="AF160" s="227">
        <f t="shared" si="38"/>
        <v>0.14077052120000003</v>
      </c>
      <c r="AG160" s="227">
        <f t="shared" si="39"/>
        <v>0.14077406458760003</v>
      </c>
      <c r="AH160" s="227">
        <f t="shared" si="40"/>
        <v>0.15163129119999999</v>
      </c>
      <c r="AI160"/>
      <c r="AJ160">
        <v>109.17333000000001</v>
      </c>
      <c r="AK160" s="155">
        <v>72.277146999999999</v>
      </c>
      <c r="AL160" s="155">
        <v>20.549254000000001</v>
      </c>
      <c r="AM160" s="155">
        <v>0</v>
      </c>
      <c r="AN160" s="155">
        <v>3.9156520000000001</v>
      </c>
      <c r="AO160" s="155">
        <v>8.3158037</v>
      </c>
      <c r="AP160" s="155">
        <v>4.1154742000000004</v>
      </c>
      <c r="AQ160"/>
      <c r="AR160" s="156">
        <v>0.13513095</v>
      </c>
      <c r="AS160" s="156">
        <v>0.12679747</v>
      </c>
      <c r="AT160" s="156">
        <v>5.3214869000000001E-3</v>
      </c>
      <c r="AU160" s="156">
        <v>3.0119991E-3</v>
      </c>
      <c r="AV160" s="282">
        <f t="shared" si="33"/>
        <v>7.6017667350000008E-6</v>
      </c>
      <c r="AW160" s="282">
        <f t="shared" si="34"/>
        <v>1.96800553721781E-8</v>
      </c>
      <c r="AX160" s="283">
        <f t="shared" si="35"/>
        <v>0.42184861119</v>
      </c>
      <c r="AY160" s="157">
        <v>5.7945903000000004E-6</v>
      </c>
      <c r="AZ160" s="157">
        <v>1.7483678E-8</v>
      </c>
      <c r="BA160" s="157">
        <v>4.7767905E-13</v>
      </c>
      <c r="BB160" s="157">
        <v>0</v>
      </c>
      <c r="BC160" s="157">
        <v>0</v>
      </c>
      <c r="BD160" s="157">
        <v>1.1405974E-9</v>
      </c>
      <c r="BE160" s="157">
        <v>1.8054884999999999E-6</v>
      </c>
      <c r="BF160" s="157">
        <v>2.6011185000000002E-10</v>
      </c>
      <c r="BG160" s="157">
        <v>1.9355650999999999E-9</v>
      </c>
      <c r="BH160" s="157">
        <v>0</v>
      </c>
      <c r="BI160" s="157">
        <v>0</v>
      </c>
      <c r="BJ160" s="157">
        <v>2.0094166E-13</v>
      </c>
      <c r="BK160" s="157">
        <v>1.8185949E-14</v>
      </c>
      <c r="BL160" s="157">
        <v>3.6155191000000002E-15</v>
      </c>
      <c r="BM160" s="157">
        <v>2.4730190000000001E-11</v>
      </c>
      <c r="BN160" s="157">
        <v>5.2260740999999996E-10</v>
      </c>
      <c r="BO160" s="157">
        <v>0</v>
      </c>
      <c r="BP160" s="157">
        <v>3.4284118999999998E-4</v>
      </c>
      <c r="BQ160" s="157">
        <v>0.42150577</v>
      </c>
      <c r="BR160" s="157">
        <v>0</v>
      </c>
      <c r="BS160" s="157">
        <v>0</v>
      </c>
      <c r="BT160" s="157">
        <v>0</v>
      </c>
      <c r="BU160"/>
      <c r="BV160" s="155">
        <v>3.2932972E-4</v>
      </c>
      <c r="BW160" s="155">
        <v>1.3344370999999999E-5</v>
      </c>
      <c r="BX160" s="155">
        <v>1.7410403999999999E-4</v>
      </c>
      <c r="BY160" s="155">
        <v>3.7488866999999998E-7</v>
      </c>
      <c r="BZ160" s="155">
        <v>1.9199268999999999E-5</v>
      </c>
      <c r="CA160" s="155">
        <v>0</v>
      </c>
      <c r="CB160" s="155">
        <v>0</v>
      </c>
      <c r="CC160" s="155">
        <v>0</v>
      </c>
      <c r="CD160" s="155">
        <v>1.8811618999999999E-7</v>
      </c>
      <c r="CE160" s="155">
        <v>3.9918127000000001E-7</v>
      </c>
      <c r="CF160" s="155">
        <v>0</v>
      </c>
      <c r="CG160" s="155">
        <v>0</v>
      </c>
      <c r="CH160" s="155">
        <v>0</v>
      </c>
      <c r="CI160" s="155">
        <v>9.0025185999999995E-6</v>
      </c>
      <c r="CJ160" s="155">
        <v>1.1271732999999999E-4</v>
      </c>
      <c r="CK160" s="155">
        <v>3.9090867999999996E-12</v>
      </c>
      <c r="CL160" s="155">
        <v>0</v>
      </c>
      <c r="CM160"/>
      <c r="CN160" s="284">
        <v>0</v>
      </c>
      <c r="CO160" s="284">
        <v>6.2441706000000003</v>
      </c>
      <c r="CP160" s="285">
        <v>0</v>
      </c>
      <c r="CQ160" s="284">
        <v>9.1300242999999993E-3</v>
      </c>
      <c r="CR160" s="284">
        <v>9.3978677E-11</v>
      </c>
      <c r="CS160" s="284">
        <v>1.1348503E-8</v>
      </c>
      <c r="CT160" s="284">
        <v>7.8660092000000005E-4</v>
      </c>
      <c r="CU160" s="284">
        <v>1.5237128000000001E-2</v>
      </c>
      <c r="CV160" s="284">
        <v>0</v>
      </c>
      <c r="CW160" s="284">
        <v>0</v>
      </c>
      <c r="CX160"/>
      <c r="CY160" s="166" t="s">
        <v>364</v>
      </c>
      <c r="CZ160" s="271" t="s">
        <v>2205</v>
      </c>
      <c r="DA160"/>
      <c r="DB160"/>
      <c r="DC160"/>
      <c r="DD160"/>
      <c r="DE160"/>
      <c r="DF160"/>
      <c r="DG160"/>
      <c r="DH160"/>
      <c r="DI160"/>
      <c r="DJ160"/>
      <c r="DK160"/>
      <c r="DL160"/>
    </row>
    <row r="161" spans="1:116" ht="14.4">
      <c r="A161" t="s">
        <v>529</v>
      </c>
      <c r="B161" s="188" t="s">
        <v>311</v>
      </c>
      <c r="C161" s="151" t="str">
        <f t="shared" si="30"/>
        <v>A.030.14.126</v>
      </c>
      <c r="D161" s="54" t="s">
        <v>1210</v>
      </c>
      <c r="E161" s="150" t="s">
        <v>352</v>
      </c>
      <c r="F161" s="153" t="str">
        <f t="shared" si="31"/>
        <v>Styrene</v>
      </c>
      <c r="G161" s="154">
        <f t="shared" si="32"/>
        <v>2.0900000000000003</v>
      </c>
      <c r="H161"/>
      <c r="I161"/>
      <c r="J161" s="227">
        <f t="shared" si="41"/>
        <v>0.36331041317385027</v>
      </c>
      <c r="K161"/>
      <c r="L161" s="280">
        <f t="shared" si="42"/>
        <v>2.4602403085128E-2</v>
      </c>
      <c r="M161" s="280">
        <f t="shared" si="43"/>
        <v>2.5208010088722248E-2</v>
      </c>
      <c r="N161" s="281">
        <f t="shared" si="44"/>
        <v>0</v>
      </c>
      <c r="O161" s="280">
        <v>0.3135</v>
      </c>
      <c r="P161" s="219">
        <v>2.5163985999999999E-2</v>
      </c>
      <c r="Q161" s="286">
        <v>4.4023790000000003E-5</v>
      </c>
      <c r="R161" s="219">
        <v>2.46024E-2</v>
      </c>
      <c r="S161" s="219">
        <v>0</v>
      </c>
      <c r="T161" s="219">
        <v>0</v>
      </c>
      <c r="U161" s="286">
        <v>3.0851279999999999E-9</v>
      </c>
      <c r="V161" s="286">
        <v>2.9872225000000002E-10</v>
      </c>
      <c r="W161" s="219">
        <v>0</v>
      </c>
      <c r="X161" s="219">
        <v>0</v>
      </c>
      <c r="Y161" s="219">
        <v>0</v>
      </c>
      <c r="Z161" s="219">
        <v>0</v>
      </c>
      <c r="AA161" s="219">
        <v>0</v>
      </c>
      <c r="AB161" s="219">
        <v>0</v>
      </c>
      <c r="AC161"/>
      <c r="AD161" s="227">
        <f t="shared" si="36"/>
        <v>0.3135</v>
      </c>
      <c r="AE161" s="227">
        <f t="shared" si="37"/>
        <v>4.9810413173850245E-2</v>
      </c>
      <c r="AF161" s="227">
        <f t="shared" si="38"/>
        <v>2.5208010088722248E-2</v>
      </c>
      <c r="AG161" s="227">
        <f t="shared" si="39"/>
        <v>2.5208010088722248E-2</v>
      </c>
      <c r="AH161" s="227">
        <f t="shared" si="40"/>
        <v>0</v>
      </c>
      <c r="AI161"/>
      <c r="AJ161">
        <v>44.731999999999999</v>
      </c>
      <c r="AK161" s="155">
        <v>44.731999999999999</v>
      </c>
      <c r="AL161" s="155">
        <v>0</v>
      </c>
      <c r="AM161" s="155">
        <v>0</v>
      </c>
      <c r="AN161" s="155">
        <v>0</v>
      </c>
      <c r="AO161" s="155">
        <v>0</v>
      </c>
      <c r="AP161" s="155">
        <v>0</v>
      </c>
      <c r="AQ161"/>
      <c r="AR161" s="156">
        <v>4.4945868999999999E-2</v>
      </c>
      <c r="AS161" s="156">
        <v>3.9984984000000001E-2</v>
      </c>
      <c r="AT161" s="156">
        <v>1.7670207E-3</v>
      </c>
      <c r="AU161" s="156">
        <v>3.1938648000000001E-3</v>
      </c>
      <c r="AV161" s="282">
        <f t="shared" si="33"/>
        <v>2.39718128E-6</v>
      </c>
      <c r="AW161" s="282">
        <f t="shared" si="34"/>
        <v>6.534839885E-9</v>
      </c>
      <c r="AX161" s="283">
        <f t="shared" si="35"/>
        <v>0.44732</v>
      </c>
      <c r="AY161" s="157">
        <v>1.9395199999999999E-6</v>
      </c>
      <c r="AZ161" s="157">
        <v>5.8520000000000001E-9</v>
      </c>
      <c r="BA161" s="157">
        <v>1.59885E-13</v>
      </c>
      <c r="BB161" s="157">
        <v>0</v>
      </c>
      <c r="BC161" s="157">
        <v>0</v>
      </c>
      <c r="BD161" s="157">
        <v>6.5928000000000002E-10</v>
      </c>
      <c r="BE161" s="157">
        <v>4.5700199999999998E-7</v>
      </c>
      <c r="BF161" s="157">
        <v>1.5034800000000001E-10</v>
      </c>
      <c r="BG161" s="157">
        <v>5.3233199999999998E-10</v>
      </c>
      <c r="BH161" s="157">
        <v>0</v>
      </c>
      <c r="BI161" s="157">
        <v>0</v>
      </c>
      <c r="BJ161" s="157">
        <v>0</v>
      </c>
      <c r="BK161" s="157">
        <v>0</v>
      </c>
      <c r="BL161" s="157">
        <v>0</v>
      </c>
      <c r="BM161" s="157">
        <v>0</v>
      </c>
      <c r="BN161" s="157">
        <v>0</v>
      </c>
      <c r="BO161" s="157">
        <v>0</v>
      </c>
      <c r="BP161" s="157">
        <v>0</v>
      </c>
      <c r="BQ161" s="157">
        <v>0.44732</v>
      </c>
      <c r="BR161" s="157">
        <v>0</v>
      </c>
      <c r="BS161" s="157">
        <v>0</v>
      </c>
      <c r="BT161" s="157">
        <v>0</v>
      </c>
      <c r="BU161"/>
      <c r="BV161" s="155">
        <v>1.2396898E-4</v>
      </c>
      <c r="BW161" s="155">
        <v>3.6700577000000001E-6</v>
      </c>
      <c r="BX161" s="155">
        <v>5.8274745999999999E-5</v>
      </c>
      <c r="BY161" s="155">
        <v>1.1712922E-8</v>
      </c>
      <c r="BZ161" s="155">
        <v>3.0231527000000001E-6</v>
      </c>
      <c r="CA161" s="155">
        <v>0</v>
      </c>
      <c r="CB161" s="155">
        <v>0</v>
      </c>
      <c r="CC161" s="155">
        <v>0</v>
      </c>
      <c r="CD161" s="155">
        <v>0</v>
      </c>
      <c r="CE161" s="155">
        <v>3.5732400999999997E-8</v>
      </c>
      <c r="CF161" s="155">
        <v>0</v>
      </c>
      <c r="CG161" s="155">
        <v>0</v>
      </c>
      <c r="CH161" s="155">
        <v>0</v>
      </c>
      <c r="CI161" s="155">
        <v>4.9411173999999996E-6</v>
      </c>
      <c r="CJ161" s="155">
        <v>5.4012460000000002E-5</v>
      </c>
      <c r="CK161" s="155">
        <v>0</v>
      </c>
      <c r="CL161" s="155">
        <v>0</v>
      </c>
      <c r="CM161"/>
      <c r="CN161" s="284">
        <v>0</v>
      </c>
      <c r="CO161" s="284">
        <v>2.09</v>
      </c>
      <c r="CP161" s="285">
        <v>0</v>
      </c>
      <c r="CQ161" s="284">
        <v>2.5110000000000002E-3</v>
      </c>
      <c r="CR161" s="284">
        <v>0</v>
      </c>
      <c r="CS161" s="284">
        <v>0</v>
      </c>
      <c r="CT161" s="284">
        <v>1.5344997E-4</v>
      </c>
      <c r="CU161" s="284">
        <v>0</v>
      </c>
      <c r="CV161" s="284">
        <v>0</v>
      </c>
      <c r="CW161" s="284">
        <v>0</v>
      </c>
      <c r="CX161"/>
      <c r="CY161" s="162" t="s">
        <v>395</v>
      </c>
      <c r="CZ161" s="271" t="s">
        <v>2206</v>
      </c>
      <c r="DA161"/>
      <c r="DB161"/>
      <c r="DC161"/>
      <c r="DD161"/>
      <c r="DE161"/>
      <c r="DF161"/>
      <c r="DG161"/>
      <c r="DH161"/>
      <c r="DI161"/>
      <c r="DJ161"/>
      <c r="DK161"/>
      <c r="DL161"/>
    </row>
    <row r="162" spans="1:116" ht="14.4">
      <c r="A162" t="s">
        <v>3480</v>
      </c>
      <c r="B162" s="188" t="s">
        <v>311</v>
      </c>
      <c r="C162" s="151" t="str">
        <f t="shared" si="30"/>
        <v>A.030.14.127</v>
      </c>
      <c r="D162" s="54" t="s">
        <v>1210</v>
      </c>
      <c r="E162" s="150" t="s">
        <v>352</v>
      </c>
      <c r="F162" s="153" t="str">
        <f t="shared" si="31"/>
        <v>Toluene</v>
      </c>
      <c r="G162" s="154">
        <f t="shared" si="32"/>
        <v>1.39</v>
      </c>
      <c r="H162"/>
      <c r="I162"/>
      <c r="J162" s="227">
        <f t="shared" si="41"/>
        <v>0.34041498057999997</v>
      </c>
      <c r="K162"/>
      <c r="L162" s="280">
        <f t="shared" si="42"/>
        <v>5.8457534579999998E-2</v>
      </c>
      <c r="M162" s="280">
        <f t="shared" si="43"/>
        <v>5.1290245999999998E-2</v>
      </c>
      <c r="N162" s="281">
        <f t="shared" si="44"/>
        <v>2.2167200000000001E-2</v>
      </c>
      <c r="O162" s="280">
        <v>0.20849999999999999</v>
      </c>
      <c r="P162" s="219">
        <v>3.1364999999999997E-2</v>
      </c>
      <c r="Q162" s="219">
        <v>1.4545206E-2</v>
      </c>
      <c r="R162" s="219">
        <v>5.6304E-2</v>
      </c>
      <c r="S162" s="219">
        <v>9.5999400000000004E-4</v>
      </c>
      <c r="T162" s="219">
        <v>1.3801398E-4</v>
      </c>
      <c r="U162" s="219">
        <v>1.0555266E-3</v>
      </c>
      <c r="V162" s="219">
        <v>5.38004E-3</v>
      </c>
      <c r="W162" s="219">
        <v>0</v>
      </c>
      <c r="X162" s="219">
        <v>0</v>
      </c>
      <c r="Y162" s="219">
        <v>0</v>
      </c>
      <c r="Z162" s="219">
        <v>0</v>
      </c>
      <c r="AA162" s="219">
        <v>2.2167200000000001E-2</v>
      </c>
      <c r="AB162" s="219">
        <v>0</v>
      </c>
      <c r="AC162"/>
      <c r="AD162" s="227">
        <f t="shared" si="36"/>
        <v>0.20849999999999999</v>
      </c>
      <c r="AE162" s="227">
        <f t="shared" si="37"/>
        <v>0.10974778058000001</v>
      </c>
      <c r="AF162" s="227">
        <f t="shared" si="38"/>
        <v>7.3457445999999996E-2</v>
      </c>
      <c r="AG162" s="227">
        <f t="shared" si="39"/>
        <v>5.1290245999999998E-2</v>
      </c>
      <c r="AH162" s="227">
        <f t="shared" si="40"/>
        <v>0</v>
      </c>
      <c r="AI162"/>
      <c r="AJ162">
        <v>44.944000000000003</v>
      </c>
      <c r="AK162" s="155">
        <v>44.944000000000003</v>
      </c>
      <c r="AL162" s="155">
        <v>0</v>
      </c>
      <c r="AM162" s="155">
        <v>0</v>
      </c>
      <c r="AN162" s="155">
        <v>0</v>
      </c>
      <c r="AO162" s="155">
        <v>0</v>
      </c>
      <c r="AP162" s="155">
        <v>0</v>
      </c>
      <c r="AQ162"/>
      <c r="AR162" s="156">
        <v>2.5913261E-2</v>
      </c>
      <c r="AS162" s="156">
        <v>2.1558621E-2</v>
      </c>
      <c r="AT162" s="156">
        <v>1.145638E-3</v>
      </c>
      <c r="AU162" s="156">
        <v>3.2090016000000002E-3</v>
      </c>
      <c r="AV162" s="282">
        <f t="shared" si="33"/>
        <v>1.2924832934999999E-6</v>
      </c>
      <c r="AW162" s="282">
        <f t="shared" si="34"/>
        <v>4.2368267615490009E-9</v>
      </c>
      <c r="AX162" s="283">
        <f t="shared" si="35"/>
        <v>0.44944000000000001</v>
      </c>
      <c r="AY162" s="157">
        <v>1.2899200000000001E-6</v>
      </c>
      <c r="AZ162" s="157">
        <v>3.8920000000000002E-9</v>
      </c>
      <c r="BA162" s="157">
        <v>1.06335E-13</v>
      </c>
      <c r="BB162" s="157">
        <v>0</v>
      </c>
      <c r="BC162" s="157">
        <v>0</v>
      </c>
      <c r="BD162" s="157">
        <v>1.5088E-9</v>
      </c>
      <c r="BE162" s="157">
        <v>0</v>
      </c>
      <c r="BF162" s="157">
        <v>3.4408000000000002E-10</v>
      </c>
      <c r="BG162" s="157">
        <v>0</v>
      </c>
      <c r="BH162" s="157">
        <v>0</v>
      </c>
      <c r="BI162" s="157">
        <v>0</v>
      </c>
      <c r="BJ162" s="157">
        <v>6.0134231000000004E-13</v>
      </c>
      <c r="BK162" s="157">
        <v>3.2329334999999999E-14</v>
      </c>
      <c r="BL162" s="157">
        <v>6.7549040000000002E-15</v>
      </c>
      <c r="BM162" s="157">
        <v>3.7698500000000003E-11</v>
      </c>
      <c r="BN162" s="157">
        <v>1.0167949999999999E-9</v>
      </c>
      <c r="BO162" s="157">
        <v>0</v>
      </c>
      <c r="BP162" s="157">
        <v>0</v>
      </c>
      <c r="BQ162" s="157">
        <v>0.44944000000000001</v>
      </c>
      <c r="BR162" s="157">
        <v>0</v>
      </c>
      <c r="BS162" s="157">
        <v>0</v>
      </c>
      <c r="BT162" s="157">
        <v>0</v>
      </c>
      <c r="BU162"/>
      <c r="BV162" s="155">
        <v>1.0642991E-4</v>
      </c>
      <c r="BW162" s="155">
        <v>0</v>
      </c>
      <c r="BX162" s="155">
        <v>3.8756888000000002E-5</v>
      </c>
      <c r="BY162" s="155">
        <v>6.5721886000000005E-7</v>
      </c>
      <c r="BZ162" s="155">
        <v>8.6681046999999998E-7</v>
      </c>
      <c r="CA162" s="155">
        <v>0</v>
      </c>
      <c r="CB162" s="155">
        <v>0</v>
      </c>
      <c r="CC162" s="155">
        <v>0</v>
      </c>
      <c r="CD162" s="155">
        <v>2.3934290999999999E-7</v>
      </c>
      <c r="CE162" s="155">
        <v>8.7839390000000003E-7</v>
      </c>
      <c r="CF162" s="155">
        <v>0</v>
      </c>
      <c r="CG162" s="155">
        <v>0</v>
      </c>
      <c r="CH162" s="155">
        <v>0</v>
      </c>
      <c r="CI162" s="155">
        <v>1.0762815000000001E-5</v>
      </c>
      <c r="CJ162" s="155">
        <v>5.4268443999999997E-5</v>
      </c>
      <c r="CK162" s="155">
        <v>0</v>
      </c>
      <c r="CL162" s="155">
        <v>0</v>
      </c>
      <c r="CM162"/>
      <c r="CN162" s="284">
        <v>0</v>
      </c>
      <c r="CO162" s="284">
        <v>1.39</v>
      </c>
      <c r="CP162" s="285">
        <v>0</v>
      </c>
      <c r="CQ162" s="284">
        <v>0</v>
      </c>
      <c r="CR162" s="284">
        <v>2.7607072000000001E-10</v>
      </c>
      <c r="CS162" s="284">
        <v>3.3159019999999999E-8</v>
      </c>
      <c r="CT162" s="284">
        <v>0</v>
      </c>
      <c r="CU162" s="284">
        <v>2.7270797999999999E-2</v>
      </c>
      <c r="CV162" s="284">
        <v>0</v>
      </c>
      <c r="CW162" s="284">
        <v>0</v>
      </c>
      <c r="CX162"/>
      <c r="CY162" s="162" t="s">
        <v>396</v>
      </c>
      <c r="CZ162" s="271" t="s">
        <v>2207</v>
      </c>
      <c r="DA162"/>
      <c r="DB162"/>
      <c r="DC162"/>
      <c r="DD162" s="169"/>
      <c r="DE162"/>
      <c r="DF162"/>
      <c r="DG162"/>
      <c r="DH162"/>
      <c r="DI162"/>
      <c r="DJ162"/>
      <c r="DK162"/>
      <c r="DL162"/>
    </row>
    <row r="163" spans="1:116" ht="14.4">
      <c r="A163" t="s">
        <v>3481</v>
      </c>
      <c r="B163" s="188" t="s">
        <v>311</v>
      </c>
      <c r="C163" s="151" t="str">
        <f t="shared" si="30"/>
        <v>A.030.14.128</v>
      </c>
      <c r="D163" s="54" t="s">
        <v>1210</v>
      </c>
      <c r="E163" s="150" t="s">
        <v>352</v>
      </c>
      <c r="F163" s="153" t="str">
        <f t="shared" si="31"/>
        <v>Triethylene glycon (TEG)</v>
      </c>
      <c r="G163" s="154">
        <f t="shared" si="32"/>
        <v>1.98</v>
      </c>
      <c r="H163"/>
      <c r="I163"/>
      <c r="J163" s="227">
        <f t="shared" si="41"/>
        <v>0.42444887941999998</v>
      </c>
      <c r="K163"/>
      <c r="L163" s="280">
        <f t="shared" si="42"/>
        <v>5.2949368020000005E-2</v>
      </c>
      <c r="M163" s="280">
        <f t="shared" si="43"/>
        <v>5.5549761400000001E-2</v>
      </c>
      <c r="N163" s="281">
        <f t="shared" si="44"/>
        <v>1.8949750000000001E-2</v>
      </c>
      <c r="O163" s="280">
        <v>0.29699999999999999</v>
      </c>
      <c r="P163" s="219">
        <v>3.1364999999999997E-2</v>
      </c>
      <c r="Q163" s="219">
        <v>1.7732611999999998E-2</v>
      </c>
      <c r="R163" s="219">
        <v>5.0796000000000001E-2</v>
      </c>
      <c r="S163" s="219">
        <v>7.6616664000000003E-4</v>
      </c>
      <c r="T163" s="219">
        <v>2.0214547999999999E-4</v>
      </c>
      <c r="U163" s="219">
        <v>1.1850559000000001E-3</v>
      </c>
      <c r="V163" s="219">
        <v>6.4521494E-3</v>
      </c>
      <c r="W163" s="219">
        <v>0</v>
      </c>
      <c r="X163" s="219">
        <v>0</v>
      </c>
      <c r="Y163" s="219">
        <v>0</v>
      </c>
      <c r="Z163" s="219">
        <v>0</v>
      </c>
      <c r="AA163" s="219">
        <v>1.8949750000000001E-2</v>
      </c>
      <c r="AB163" s="219">
        <v>0</v>
      </c>
      <c r="AC163"/>
      <c r="AD163" s="227">
        <f t="shared" si="36"/>
        <v>0.29699999999999999</v>
      </c>
      <c r="AE163" s="227">
        <f t="shared" si="37"/>
        <v>0.10849912941999998</v>
      </c>
      <c r="AF163" s="227">
        <f t="shared" si="38"/>
        <v>7.4499511399999996E-2</v>
      </c>
      <c r="AG163" s="227">
        <f t="shared" si="39"/>
        <v>5.5549761400000001E-2</v>
      </c>
      <c r="AH163" s="227">
        <f t="shared" si="40"/>
        <v>0</v>
      </c>
      <c r="AI163"/>
      <c r="AJ163">
        <v>62.905000000000001</v>
      </c>
      <c r="AK163" s="155">
        <v>61.215000000000003</v>
      </c>
      <c r="AL163" s="155">
        <v>0</v>
      </c>
      <c r="AM163" s="155">
        <v>0</v>
      </c>
      <c r="AN163" s="155">
        <v>0</v>
      </c>
      <c r="AO163" s="155">
        <v>1.69</v>
      </c>
      <c r="AP163" s="155">
        <v>0</v>
      </c>
      <c r="AQ163"/>
      <c r="AR163" s="156">
        <v>3.6664628999999997E-2</v>
      </c>
      <c r="AS163" s="156">
        <v>3.0692081999999999E-2</v>
      </c>
      <c r="AT163" s="156">
        <v>1.6017964999999999E-3</v>
      </c>
      <c r="AU163" s="156">
        <v>4.370751E-3</v>
      </c>
      <c r="AV163" s="282">
        <f t="shared" si="33"/>
        <v>1.8400528711000001E-6</v>
      </c>
      <c r="AW163" s="282">
        <f t="shared" si="34"/>
        <v>5.9238034445720003E-9</v>
      </c>
      <c r="AX163" s="283">
        <f t="shared" si="35"/>
        <v>0.61214999999999997</v>
      </c>
      <c r="AY163" s="157">
        <v>1.83744E-6</v>
      </c>
      <c r="AZ163" s="157">
        <v>5.5439999999999999E-9</v>
      </c>
      <c r="BA163" s="157">
        <v>1.5147000000000001E-13</v>
      </c>
      <c r="BB163" s="157">
        <v>0</v>
      </c>
      <c r="BC163" s="157">
        <v>0</v>
      </c>
      <c r="BD163" s="157">
        <v>1.3612E-9</v>
      </c>
      <c r="BE163" s="157">
        <v>0</v>
      </c>
      <c r="BF163" s="157">
        <v>3.1042E-10</v>
      </c>
      <c r="BG163" s="157">
        <v>0</v>
      </c>
      <c r="BH163" s="157">
        <v>6.8510000000000004E-11</v>
      </c>
      <c r="BI163" s="157">
        <v>0</v>
      </c>
      <c r="BJ163" s="157">
        <v>6.7514732000000003E-13</v>
      </c>
      <c r="BK163" s="157">
        <v>3.8772514999999997E-14</v>
      </c>
      <c r="BL163" s="157">
        <v>8.0547370000000002E-15</v>
      </c>
      <c r="BM163" s="157">
        <v>4.8821100000000001E-11</v>
      </c>
      <c r="BN163" s="157">
        <v>1.20285E-9</v>
      </c>
      <c r="BO163" s="157">
        <v>0</v>
      </c>
      <c r="BP163" s="157">
        <v>0</v>
      </c>
      <c r="BQ163" s="157">
        <v>0.61214999999999997</v>
      </c>
      <c r="BR163" s="157">
        <v>0</v>
      </c>
      <c r="BS163" s="157">
        <v>0</v>
      </c>
      <c r="BT163" s="157">
        <v>0</v>
      </c>
      <c r="BU163"/>
      <c r="BV163" s="155">
        <v>1.4409927E-4</v>
      </c>
      <c r="BW163" s="155">
        <v>0</v>
      </c>
      <c r="BX163" s="155">
        <v>5.5207653999999997E-5</v>
      </c>
      <c r="BY163" s="155">
        <v>7.8020795E-7</v>
      </c>
      <c r="BZ163" s="155">
        <v>6.9179730999999997E-7</v>
      </c>
      <c r="CA163" s="155">
        <v>0</v>
      </c>
      <c r="CB163" s="155">
        <v>1.7826158E-6</v>
      </c>
      <c r="CC163" s="155">
        <v>0</v>
      </c>
      <c r="CD163" s="155">
        <v>3.3228839999999999E-7</v>
      </c>
      <c r="CE163" s="155">
        <v>9.7566873999999993E-7</v>
      </c>
      <c r="CF163" s="155">
        <v>0</v>
      </c>
      <c r="CG163" s="155">
        <v>0</v>
      </c>
      <c r="CH163" s="155">
        <v>0</v>
      </c>
      <c r="CI163" s="155">
        <v>9.7099311999999997E-6</v>
      </c>
      <c r="CJ163" s="155">
        <v>7.4619110000000006E-5</v>
      </c>
      <c r="CK163" s="155">
        <v>0</v>
      </c>
      <c r="CL163" s="155">
        <v>0</v>
      </c>
      <c r="CM163"/>
      <c r="CN163" s="284">
        <v>0</v>
      </c>
      <c r="CO163" s="284">
        <v>1.98</v>
      </c>
      <c r="CP163" s="285">
        <v>0</v>
      </c>
      <c r="CQ163" s="284">
        <v>0</v>
      </c>
      <c r="CR163" s="284">
        <v>3.1072401000000002E-10</v>
      </c>
      <c r="CS163" s="284">
        <v>3.7318370000000003E-8</v>
      </c>
      <c r="CT163" s="284">
        <v>0</v>
      </c>
      <c r="CU163" s="284">
        <v>3.2670467000000002E-2</v>
      </c>
      <c r="CV163" s="284">
        <v>4.550056E-5</v>
      </c>
      <c r="CW163" s="284">
        <v>0</v>
      </c>
      <c r="CX163"/>
      <c r="CY163" s="162" t="s">
        <v>387</v>
      </c>
      <c r="CZ163" s="271" t="s">
        <v>2208</v>
      </c>
      <c r="DA163"/>
      <c r="DB163"/>
      <c r="DC163"/>
      <c r="DD163"/>
      <c r="DE163"/>
      <c r="DF163"/>
      <c r="DG163"/>
      <c r="DH163"/>
      <c r="DI163"/>
      <c r="DJ163"/>
      <c r="DK163"/>
      <c r="DL163"/>
    </row>
    <row r="164" spans="1:116" ht="14.4">
      <c r="A164" t="s">
        <v>3482</v>
      </c>
      <c r="B164" s="188" t="s">
        <v>311</v>
      </c>
      <c r="C164" s="151" t="str">
        <f t="shared" si="30"/>
        <v>A.030.14.129</v>
      </c>
      <c r="D164" s="54" t="s">
        <v>1210</v>
      </c>
      <c r="E164" s="150" t="s">
        <v>352</v>
      </c>
      <c r="F164" s="153" t="str">
        <f t="shared" si="31"/>
        <v>Xylene (mixed)</v>
      </c>
      <c r="G164" s="154">
        <f t="shared" si="32"/>
        <v>1.25</v>
      </c>
      <c r="H164"/>
      <c r="I164"/>
      <c r="J164" s="227">
        <f t="shared" si="41"/>
        <v>0.31621323022999998</v>
      </c>
      <c r="K164"/>
      <c r="L164" s="280">
        <f t="shared" si="42"/>
        <v>5.534406343E-2</v>
      </c>
      <c r="M164" s="280">
        <f t="shared" si="43"/>
        <v>4.9095166799999992E-2</v>
      </c>
      <c r="N164" s="281">
        <f t="shared" si="44"/>
        <v>2.4274E-2</v>
      </c>
      <c r="O164" s="280">
        <v>0.1875</v>
      </c>
      <c r="P164" s="286">
        <v>3.0599999999999999E-2</v>
      </c>
      <c r="Q164" s="286">
        <v>1.3465998999999999E-2</v>
      </c>
      <c r="R164" s="286">
        <v>5.3244E-2</v>
      </c>
      <c r="S164" s="219">
        <v>9.5999400000000004E-4</v>
      </c>
      <c r="T164" s="219">
        <v>1.2863803E-4</v>
      </c>
      <c r="U164" s="219">
        <v>1.0114314000000001E-3</v>
      </c>
      <c r="V164" s="219">
        <v>5.0291677999999996E-3</v>
      </c>
      <c r="W164" s="219">
        <v>0</v>
      </c>
      <c r="X164" s="219">
        <v>0</v>
      </c>
      <c r="Y164" s="219">
        <v>0</v>
      </c>
      <c r="Z164" s="219">
        <v>0</v>
      </c>
      <c r="AA164" s="219">
        <v>2.4274E-2</v>
      </c>
      <c r="AB164" s="219">
        <v>0</v>
      </c>
      <c r="AC164"/>
      <c r="AD164" s="227">
        <f t="shared" si="36"/>
        <v>0.1875</v>
      </c>
      <c r="AE164" s="227">
        <f t="shared" si="37"/>
        <v>0.10443923023</v>
      </c>
      <c r="AF164" s="227">
        <f t="shared" si="38"/>
        <v>7.3369166799999996E-2</v>
      </c>
      <c r="AG164" s="227">
        <f t="shared" si="39"/>
        <v>4.9095166799999992E-2</v>
      </c>
      <c r="AH164" s="227">
        <f t="shared" si="40"/>
        <v>0</v>
      </c>
      <c r="AI164"/>
      <c r="AJ164">
        <v>45.473999999999997</v>
      </c>
      <c r="AK164" s="155">
        <v>45.473999999999997</v>
      </c>
      <c r="AL164" s="155">
        <v>0</v>
      </c>
      <c r="AM164" s="155">
        <v>0</v>
      </c>
      <c r="AN164" s="155">
        <v>0</v>
      </c>
      <c r="AO164" s="155">
        <v>0</v>
      </c>
      <c r="AP164" s="155">
        <v>0</v>
      </c>
      <c r="AQ164"/>
      <c r="AR164" s="156">
        <v>2.3670546000000001E-2</v>
      </c>
      <c r="AS164" s="156">
        <v>1.9389127999999999E-2</v>
      </c>
      <c r="AT164" s="156">
        <v>1.0345743E-3</v>
      </c>
      <c r="AU164" s="156">
        <v>3.2468435999999999E-3</v>
      </c>
      <c r="AV164" s="282">
        <f t="shared" si="33"/>
        <v>1.1624177584E-6</v>
      </c>
      <c r="AW164" s="282">
        <f t="shared" si="34"/>
        <v>3.826088403328999E-9</v>
      </c>
      <c r="AX164" s="283">
        <f t="shared" si="35"/>
        <v>0.45473999999999998</v>
      </c>
      <c r="AY164" s="157">
        <v>1.1599999999999999E-6</v>
      </c>
      <c r="AZ164" s="157">
        <v>3.4999999999999999E-9</v>
      </c>
      <c r="BA164" s="157">
        <v>9.5624999999999996E-14</v>
      </c>
      <c r="BB164" s="157">
        <v>0</v>
      </c>
      <c r="BC164" s="157">
        <v>0</v>
      </c>
      <c r="BD164" s="157">
        <v>1.4268000000000001E-9</v>
      </c>
      <c r="BE164" s="157">
        <v>0</v>
      </c>
      <c r="BF164" s="157">
        <v>3.2538000000000002E-10</v>
      </c>
      <c r="BG164" s="157">
        <v>0</v>
      </c>
      <c r="BH164" s="157">
        <v>0</v>
      </c>
      <c r="BI164" s="157">
        <v>0</v>
      </c>
      <c r="BJ164" s="157">
        <v>5.7622011999999997E-13</v>
      </c>
      <c r="BK164" s="157">
        <v>3.0221499999999998E-14</v>
      </c>
      <c r="BL164" s="157">
        <v>6.3367089999999998E-15</v>
      </c>
      <c r="BM164" s="157">
        <v>3.54034E-11</v>
      </c>
      <c r="BN164" s="157">
        <v>9.5555500000000002E-10</v>
      </c>
      <c r="BO164" s="157">
        <v>0</v>
      </c>
      <c r="BP164" s="157">
        <v>0</v>
      </c>
      <c r="BQ164" s="157">
        <v>0.45473999999999998</v>
      </c>
      <c r="BR164" s="157">
        <v>0</v>
      </c>
      <c r="BS164" s="157">
        <v>0</v>
      </c>
      <c r="BT164" s="157">
        <v>0</v>
      </c>
      <c r="BU164"/>
      <c r="BV164" s="155">
        <v>1.0248385999999999E-4</v>
      </c>
      <c r="BW164" s="155">
        <v>0</v>
      </c>
      <c r="BX164" s="155">
        <v>3.4853317E-5</v>
      </c>
      <c r="BY164" s="155">
        <v>6.1465295999999995E-7</v>
      </c>
      <c r="BZ164" s="155">
        <v>8.6681046999999998E-7</v>
      </c>
      <c r="CA164" s="155">
        <v>0</v>
      </c>
      <c r="CB164" s="155">
        <v>0</v>
      </c>
      <c r="CC164" s="155">
        <v>0</v>
      </c>
      <c r="CD164" s="155">
        <v>2.2442532E-7</v>
      </c>
      <c r="CE164" s="155">
        <v>8.3836913000000003E-7</v>
      </c>
      <c r="CF164" s="155">
        <v>0</v>
      </c>
      <c r="CG164" s="155">
        <v>0</v>
      </c>
      <c r="CH164" s="155">
        <v>0</v>
      </c>
      <c r="CI164" s="155">
        <v>1.017788E-5</v>
      </c>
      <c r="CJ164" s="155">
        <v>5.4908402000000003E-5</v>
      </c>
      <c r="CK164" s="155">
        <v>0</v>
      </c>
      <c r="CL164" s="155">
        <v>0</v>
      </c>
      <c r="CM164"/>
      <c r="CN164" s="284">
        <v>0</v>
      </c>
      <c r="CO164" s="284">
        <v>1.25</v>
      </c>
      <c r="CP164" s="285">
        <v>0</v>
      </c>
      <c r="CQ164" s="284">
        <v>0</v>
      </c>
      <c r="CR164" s="284">
        <v>2.6440127000000001E-10</v>
      </c>
      <c r="CS164" s="284">
        <v>3.1746160000000003E-8</v>
      </c>
      <c r="CT164" s="284">
        <v>0</v>
      </c>
      <c r="CU164" s="284">
        <v>2.5503209999999998E-2</v>
      </c>
      <c r="CV164" s="284">
        <v>0</v>
      </c>
      <c r="CW164" s="284">
        <v>0</v>
      </c>
      <c r="CX164"/>
      <c r="CY164" s="162" t="s">
        <v>397</v>
      </c>
      <c r="CZ164" s="271" t="s">
        <v>2209</v>
      </c>
      <c r="DA164"/>
      <c r="DB164"/>
      <c r="DC164"/>
      <c r="DD164"/>
      <c r="DE164"/>
      <c r="DF164"/>
      <c r="DG164"/>
      <c r="DH164"/>
      <c r="DI164"/>
      <c r="DJ164"/>
      <c r="DK164"/>
      <c r="DL164"/>
    </row>
    <row r="165" spans="1:116" ht="14.4">
      <c r="A165" t="s">
        <v>530</v>
      </c>
      <c r="B165" s="188" t="s">
        <v>311</v>
      </c>
      <c r="C165" s="151" t="str">
        <f t="shared" si="30"/>
        <v>A.030.14.130</v>
      </c>
      <c r="D165" s="54" t="s">
        <v>1210</v>
      </c>
      <c r="E165" s="150" t="s">
        <v>352</v>
      </c>
      <c r="F165" s="153" t="str">
        <f t="shared" si="31"/>
        <v>Acrylonitrile from propylene ammoxidation</v>
      </c>
      <c r="G165" s="154">
        <f t="shared" si="32"/>
        <v>3.9176955333333336</v>
      </c>
      <c r="H165"/>
      <c r="I165"/>
      <c r="J165" s="227">
        <f t="shared" si="41"/>
        <v>0.95758605967973121</v>
      </c>
      <c r="K165"/>
      <c r="L165" s="280">
        <f t="shared" si="42"/>
        <v>7.3735134980000006E-2</v>
      </c>
      <c r="M165" s="280">
        <f t="shared" si="43"/>
        <v>0.270970630647</v>
      </c>
      <c r="N165" s="281">
        <f t="shared" si="44"/>
        <v>2.5225964052731274E-2</v>
      </c>
      <c r="O165" s="280">
        <v>0.58765433</v>
      </c>
      <c r="P165" s="286">
        <v>4.7453465E-2</v>
      </c>
      <c r="Q165" s="286">
        <v>0.11490342000000001</v>
      </c>
      <c r="R165" s="286">
        <v>6.8932990999999999E-2</v>
      </c>
      <c r="S165" s="219">
        <v>3.1204526999999999E-3</v>
      </c>
      <c r="T165" s="219">
        <v>3.1287197999999998E-4</v>
      </c>
      <c r="U165" s="219">
        <v>1.3688193E-3</v>
      </c>
      <c r="V165" s="219">
        <v>0.10841008000000001</v>
      </c>
      <c r="W165" s="219">
        <v>4.9042604999999999E-4</v>
      </c>
      <c r="X165" s="219">
        <v>1.6020334999999999E-4</v>
      </c>
      <c r="Y165" s="219">
        <v>1.3279843E-2</v>
      </c>
      <c r="Z165" s="286">
        <v>4.3462296999999997E-5</v>
      </c>
      <c r="AA165" s="219">
        <v>1.1455695E-2</v>
      </c>
      <c r="AB165" s="286">
        <v>2.7312720999999999E-12</v>
      </c>
      <c r="AC165"/>
      <c r="AD165" s="227">
        <f t="shared" si="36"/>
        <v>0.58765433</v>
      </c>
      <c r="AE165" s="227">
        <f t="shared" si="37"/>
        <v>0.34450209997999998</v>
      </c>
      <c r="AF165" s="227">
        <f t="shared" si="38"/>
        <v>0.28222266000000001</v>
      </c>
      <c r="AG165" s="227">
        <f t="shared" si="39"/>
        <v>0.270970630647</v>
      </c>
      <c r="AH165" s="227">
        <f t="shared" si="40"/>
        <v>1.3770269052731271E-2</v>
      </c>
      <c r="AI165"/>
      <c r="AJ165">
        <v>96.997709999999998</v>
      </c>
      <c r="AK165" s="155">
        <v>94.978150999999997</v>
      </c>
      <c r="AL165" s="155">
        <v>0.89918302999999999</v>
      </c>
      <c r="AM165" s="155">
        <v>0</v>
      </c>
      <c r="AN165" s="155">
        <v>0.13908212</v>
      </c>
      <c r="AO165" s="155">
        <v>0.80163508000000006</v>
      </c>
      <c r="AP165" s="155">
        <v>0.17965864000000001</v>
      </c>
      <c r="AQ165"/>
      <c r="AR165" s="156">
        <v>8.6754299000000007E-2</v>
      </c>
      <c r="AS165" s="156">
        <v>7.6450178999999993E-2</v>
      </c>
      <c r="AT165" s="156">
        <v>3.6583274E-3</v>
      </c>
      <c r="AU165" s="156">
        <v>6.6457920000000002E-3</v>
      </c>
      <c r="AV165" s="282">
        <f t="shared" si="33"/>
        <v>4.5833441189648603E-6</v>
      </c>
      <c r="AW165" s="282">
        <f t="shared" si="34"/>
        <v>1.352931732751419E-8</v>
      </c>
      <c r="AX165" s="283">
        <f t="shared" si="35"/>
        <v>0.93078319421099998</v>
      </c>
      <c r="AY165" s="157">
        <v>3.6363346E-6</v>
      </c>
      <c r="AZ165" s="157">
        <v>1.0971727E-8</v>
      </c>
      <c r="BA165" s="157">
        <v>2.9976208000000001E-13</v>
      </c>
      <c r="BB165" s="157">
        <v>3.8590185999999999E-13</v>
      </c>
      <c r="BC165" s="157">
        <v>0</v>
      </c>
      <c r="BD165" s="157">
        <v>2.0049275000000001E-9</v>
      </c>
      <c r="BE165" s="157">
        <v>9.4353555999999998E-7</v>
      </c>
      <c r="BF165" s="157">
        <v>4.4059671999999998E-10</v>
      </c>
      <c r="BG165" s="157">
        <v>1.9002153E-9</v>
      </c>
      <c r="BH165" s="157">
        <v>2.1016062999999999E-10</v>
      </c>
      <c r="BI165" s="157">
        <v>5.4873482000000002E-12</v>
      </c>
      <c r="BJ165" s="157">
        <v>7.7573816000000001E-13</v>
      </c>
      <c r="BK165" s="157">
        <v>4.5369767999999998E-14</v>
      </c>
      <c r="BL165" s="157">
        <v>9.4593024999999993E-15</v>
      </c>
      <c r="BM165" s="157">
        <v>6.5954662999999999E-11</v>
      </c>
      <c r="BN165" s="157">
        <v>1.4026908999999999E-9</v>
      </c>
      <c r="BO165" s="157">
        <v>3.6898121999999999E-21</v>
      </c>
      <c r="BP165" s="157">
        <v>3.7844211000000003E-5</v>
      </c>
      <c r="BQ165" s="157">
        <v>0.93074535000000003</v>
      </c>
      <c r="BR165" s="157">
        <v>0</v>
      </c>
      <c r="BS165" s="157">
        <v>0</v>
      </c>
      <c r="BT165" s="157">
        <v>0</v>
      </c>
      <c r="BU165"/>
      <c r="BV165" s="155">
        <v>3.1292248999999998E-4</v>
      </c>
      <c r="BW165" s="155">
        <v>1.4921198999999999E-5</v>
      </c>
      <c r="BX165" s="155">
        <v>1.0923575000000001E-4</v>
      </c>
      <c r="BY165" s="155">
        <v>1.2890737E-5</v>
      </c>
      <c r="BZ165" s="155">
        <v>1.6200503999999999E-5</v>
      </c>
      <c r="CA165" s="155">
        <v>1.7106130000000001E-5</v>
      </c>
      <c r="CB165" s="155">
        <v>5.7884687999999998E-7</v>
      </c>
      <c r="CC165" s="155">
        <v>1.0096445E-5</v>
      </c>
      <c r="CD165" s="155">
        <v>4.9078368000000001E-7</v>
      </c>
      <c r="CE165" s="155">
        <v>1.1713511E-6</v>
      </c>
      <c r="CF165" s="155">
        <v>0</v>
      </c>
      <c r="CG165" s="155">
        <v>8.1595489999999996E-18</v>
      </c>
      <c r="CH165" s="155">
        <v>6.6810069999999995E-14</v>
      </c>
      <c r="CI165" s="155">
        <v>1.336772E-5</v>
      </c>
      <c r="CJ165" s="155">
        <v>1.1686152E-4</v>
      </c>
      <c r="CK165" s="155">
        <v>1.5083538E-9</v>
      </c>
      <c r="CL165" s="155">
        <v>0</v>
      </c>
      <c r="CM165"/>
      <c r="CN165" s="284">
        <v>5.6548954000000002E-14</v>
      </c>
      <c r="CO165" s="284">
        <v>3.9171027</v>
      </c>
      <c r="CP165" s="285">
        <v>3.6747586E-3</v>
      </c>
      <c r="CQ165" s="284">
        <v>8.7470186999999994E-3</v>
      </c>
      <c r="CR165" s="284">
        <v>3.5788660999999999E-10</v>
      </c>
      <c r="CS165" s="284">
        <v>4.2906217999999997E-8</v>
      </c>
      <c r="CT165" s="284">
        <v>4.1168792E-4</v>
      </c>
      <c r="CU165" s="284">
        <v>3.8210503999999999E-2</v>
      </c>
      <c r="CV165" s="284">
        <v>1.4078294000000001E-4</v>
      </c>
      <c r="CW165" s="284">
        <v>3.9985111999999998E-3</v>
      </c>
      <c r="CX165"/>
      <c r="CY165" s="162" t="s">
        <v>382</v>
      </c>
      <c r="CZ165" s="271" t="s">
        <v>2210</v>
      </c>
      <c r="DA165"/>
      <c r="DB165"/>
      <c r="DC165"/>
      <c r="DD165"/>
      <c r="DE165"/>
      <c r="DF165"/>
      <c r="DG165"/>
      <c r="DH165"/>
      <c r="DI165"/>
      <c r="DJ165"/>
      <c r="DK165"/>
      <c r="DL165"/>
    </row>
    <row r="166" spans="1:116" ht="14.4">
      <c r="A166" t="s">
        <v>531</v>
      </c>
      <c r="B166" s="188" t="s">
        <v>311</v>
      </c>
      <c r="C166" s="151" t="str">
        <f t="shared" si="30"/>
        <v>A.030.14.132</v>
      </c>
      <c r="D166" s="54" t="s">
        <v>1210</v>
      </c>
      <c r="E166" s="150" t="s">
        <v>352</v>
      </c>
      <c r="F166" s="153" t="str">
        <f t="shared" si="31"/>
        <v>Hydrogen cyanide from propylene ammoxidation</v>
      </c>
      <c r="G166" s="154">
        <f t="shared" si="32"/>
        <v>3.9176955333333336</v>
      </c>
      <c r="H166"/>
      <c r="I166"/>
      <c r="J166" s="227">
        <f t="shared" si="41"/>
        <v>0.95758605967973121</v>
      </c>
      <c r="K166"/>
      <c r="L166" s="280">
        <f t="shared" si="42"/>
        <v>7.3735134980000006E-2</v>
      </c>
      <c r="M166" s="280">
        <f t="shared" si="43"/>
        <v>0.270970630647</v>
      </c>
      <c r="N166" s="281">
        <f t="shared" si="44"/>
        <v>2.5225964052731274E-2</v>
      </c>
      <c r="O166" s="280">
        <v>0.58765433</v>
      </c>
      <c r="P166" s="219">
        <v>4.7453465E-2</v>
      </c>
      <c r="Q166" s="219">
        <v>0.11490342000000001</v>
      </c>
      <c r="R166" s="219">
        <v>6.8932990999999999E-2</v>
      </c>
      <c r="S166" s="219">
        <v>3.1204526999999999E-3</v>
      </c>
      <c r="T166" s="219">
        <v>3.1287197999999998E-4</v>
      </c>
      <c r="U166" s="219">
        <v>1.3688193E-3</v>
      </c>
      <c r="V166" s="219">
        <v>0.10841008000000001</v>
      </c>
      <c r="W166" s="219">
        <v>4.9042604999999999E-4</v>
      </c>
      <c r="X166" s="219">
        <v>1.6020334999999999E-4</v>
      </c>
      <c r="Y166" s="219">
        <v>1.3279843E-2</v>
      </c>
      <c r="Z166" s="286">
        <v>4.3462296999999997E-5</v>
      </c>
      <c r="AA166" s="219">
        <v>1.1455695E-2</v>
      </c>
      <c r="AB166" s="286">
        <v>2.7312720999999999E-12</v>
      </c>
      <c r="AC166"/>
      <c r="AD166" s="227">
        <f t="shared" si="36"/>
        <v>0.58765433</v>
      </c>
      <c r="AE166" s="227">
        <f t="shared" si="37"/>
        <v>0.34450209997999998</v>
      </c>
      <c r="AF166" s="227">
        <f t="shared" si="38"/>
        <v>0.28222266000000001</v>
      </c>
      <c r="AG166" s="227">
        <f t="shared" si="39"/>
        <v>0.270970630647</v>
      </c>
      <c r="AH166" s="227">
        <f t="shared" si="40"/>
        <v>1.3770269052731271E-2</v>
      </c>
      <c r="AI166"/>
      <c r="AJ166">
        <v>96.997709999999998</v>
      </c>
      <c r="AK166" s="155">
        <v>94.978150999999997</v>
      </c>
      <c r="AL166" s="155">
        <v>0.89918302999999999</v>
      </c>
      <c r="AM166" s="155">
        <v>0</v>
      </c>
      <c r="AN166" s="155">
        <v>0.13908212</v>
      </c>
      <c r="AO166" s="155">
        <v>0.80163508000000006</v>
      </c>
      <c r="AP166" s="155">
        <v>0.17965864000000001</v>
      </c>
      <c r="AQ166"/>
      <c r="AR166" s="156">
        <v>8.6754299000000007E-2</v>
      </c>
      <c r="AS166" s="156">
        <v>7.6450178999999993E-2</v>
      </c>
      <c r="AT166" s="156">
        <v>3.6583274E-3</v>
      </c>
      <c r="AU166" s="156">
        <v>6.6457920000000002E-3</v>
      </c>
      <c r="AV166" s="282">
        <f t="shared" si="33"/>
        <v>4.5833441189648603E-6</v>
      </c>
      <c r="AW166" s="282">
        <f t="shared" si="34"/>
        <v>1.352931732751419E-8</v>
      </c>
      <c r="AX166" s="283">
        <f t="shared" si="35"/>
        <v>0.93078319421099998</v>
      </c>
      <c r="AY166" s="157">
        <v>3.6363346E-6</v>
      </c>
      <c r="AZ166" s="157">
        <v>1.0971727E-8</v>
      </c>
      <c r="BA166" s="157">
        <v>2.9976208000000001E-13</v>
      </c>
      <c r="BB166" s="157">
        <v>3.8590185999999999E-13</v>
      </c>
      <c r="BC166" s="157">
        <v>0</v>
      </c>
      <c r="BD166" s="157">
        <v>2.0049275000000001E-9</v>
      </c>
      <c r="BE166" s="157">
        <v>9.4353555999999998E-7</v>
      </c>
      <c r="BF166" s="157">
        <v>4.4059671999999998E-10</v>
      </c>
      <c r="BG166" s="157">
        <v>1.9002153E-9</v>
      </c>
      <c r="BH166" s="157">
        <v>2.1016062999999999E-10</v>
      </c>
      <c r="BI166" s="157">
        <v>5.4873482000000002E-12</v>
      </c>
      <c r="BJ166" s="157">
        <v>7.7573816000000001E-13</v>
      </c>
      <c r="BK166" s="157">
        <v>4.5369767999999998E-14</v>
      </c>
      <c r="BL166" s="157">
        <v>9.4593024999999993E-15</v>
      </c>
      <c r="BM166" s="157">
        <v>6.5954662999999999E-11</v>
      </c>
      <c r="BN166" s="157">
        <v>1.4026908999999999E-9</v>
      </c>
      <c r="BO166" s="157">
        <v>3.6898121999999999E-21</v>
      </c>
      <c r="BP166" s="157">
        <v>3.7844211000000003E-5</v>
      </c>
      <c r="BQ166" s="157">
        <v>0.93074535000000003</v>
      </c>
      <c r="BR166" s="157">
        <v>0</v>
      </c>
      <c r="BS166" s="157">
        <v>0</v>
      </c>
      <c r="BT166" s="157">
        <v>0</v>
      </c>
      <c r="BU166"/>
      <c r="BV166" s="155">
        <v>3.1292248999999998E-4</v>
      </c>
      <c r="BW166" s="155">
        <v>1.4921198999999999E-5</v>
      </c>
      <c r="BX166" s="155">
        <v>1.0923575000000001E-4</v>
      </c>
      <c r="BY166" s="155">
        <v>1.2890737E-5</v>
      </c>
      <c r="BZ166" s="155">
        <v>1.6200503999999999E-5</v>
      </c>
      <c r="CA166" s="155">
        <v>1.7106130000000001E-5</v>
      </c>
      <c r="CB166" s="155">
        <v>5.7884687999999998E-7</v>
      </c>
      <c r="CC166" s="155">
        <v>1.0096445E-5</v>
      </c>
      <c r="CD166" s="155">
        <v>4.9078368000000001E-7</v>
      </c>
      <c r="CE166" s="155">
        <v>1.1713511E-6</v>
      </c>
      <c r="CF166" s="155">
        <v>0</v>
      </c>
      <c r="CG166" s="155">
        <v>8.1595489999999996E-18</v>
      </c>
      <c r="CH166" s="155">
        <v>6.6810069999999995E-14</v>
      </c>
      <c r="CI166" s="155">
        <v>1.336772E-5</v>
      </c>
      <c r="CJ166" s="155">
        <v>1.1686152E-4</v>
      </c>
      <c r="CK166" s="155">
        <v>1.5083538E-9</v>
      </c>
      <c r="CL166" s="155">
        <v>0</v>
      </c>
      <c r="CM166"/>
      <c r="CN166" s="284">
        <v>5.6548954000000002E-14</v>
      </c>
      <c r="CO166" s="284">
        <v>3.9171027</v>
      </c>
      <c r="CP166" s="285">
        <v>3.6747586E-3</v>
      </c>
      <c r="CQ166" s="284">
        <v>8.7470186999999994E-3</v>
      </c>
      <c r="CR166" s="284">
        <v>3.5788660999999999E-10</v>
      </c>
      <c r="CS166" s="284">
        <v>4.2906217999999997E-8</v>
      </c>
      <c r="CT166" s="284">
        <v>4.1168792E-4</v>
      </c>
      <c r="CU166" s="284">
        <v>3.8210503999999999E-2</v>
      </c>
      <c r="CV166" s="284">
        <v>1.4078294000000001E-4</v>
      </c>
      <c r="CW166" s="284">
        <v>3.9985111999999998E-3</v>
      </c>
      <c r="CX166"/>
      <c r="CY166" s="162" t="s">
        <v>382</v>
      </c>
      <c r="CZ166" s="271" t="s">
        <v>2211</v>
      </c>
      <c r="DA166"/>
      <c r="DB166"/>
      <c r="DC166"/>
      <c r="DD166"/>
      <c r="DE166"/>
      <c r="DF166"/>
      <c r="DG166"/>
      <c r="DH166"/>
      <c r="DI166"/>
      <c r="DJ166"/>
      <c r="DK166"/>
      <c r="DL166"/>
    </row>
    <row r="167" spans="1:116" ht="14.4">
      <c r="A167" t="s">
        <v>1606</v>
      </c>
      <c r="B167" s="188" t="s">
        <v>311</v>
      </c>
      <c r="C167" s="151" t="str">
        <f t="shared" si="30"/>
        <v>A.030.14.133</v>
      </c>
      <c r="D167" s="54" t="s">
        <v>1210</v>
      </c>
      <c r="E167" s="150" t="s">
        <v>352</v>
      </c>
      <c r="F167" s="153" t="str">
        <f t="shared" si="31"/>
        <v>Grease - Lithium-based</v>
      </c>
      <c r="G167" s="154">
        <f t="shared" si="32"/>
        <v>1.9132500000000001</v>
      </c>
      <c r="H167"/>
      <c r="I167"/>
      <c r="J167" s="227">
        <f t="shared" si="41"/>
        <v>1.2718039699999999</v>
      </c>
      <c r="K167"/>
      <c r="L167" s="280">
        <f t="shared" si="42"/>
        <v>0.39977019999999996</v>
      </c>
      <c r="M167" s="280">
        <f t="shared" si="43"/>
        <v>0.58504626999999998</v>
      </c>
      <c r="N167" s="281">
        <f t="shared" si="44"/>
        <v>0</v>
      </c>
      <c r="O167" s="280">
        <v>0.28698750000000001</v>
      </c>
      <c r="P167" s="219">
        <v>0.11998241</v>
      </c>
      <c r="Q167" s="219">
        <v>0.46506386</v>
      </c>
      <c r="R167" s="219">
        <v>1.10007E-2</v>
      </c>
      <c r="S167" s="219">
        <v>0.38876949999999999</v>
      </c>
      <c r="T167" s="219">
        <v>0</v>
      </c>
      <c r="U167" s="219">
        <v>0</v>
      </c>
      <c r="V167" s="219">
        <v>0</v>
      </c>
      <c r="W167" s="219">
        <v>0</v>
      </c>
      <c r="X167" s="219">
        <v>0</v>
      </c>
      <c r="Y167" s="219">
        <v>0</v>
      </c>
      <c r="Z167" s="219">
        <v>0</v>
      </c>
      <c r="AA167" s="219">
        <v>0</v>
      </c>
      <c r="AB167" s="219">
        <v>0</v>
      </c>
      <c r="AC167"/>
      <c r="AD167" s="227">
        <f t="shared" si="36"/>
        <v>0.28698750000000001</v>
      </c>
      <c r="AE167" s="227">
        <f t="shared" si="37"/>
        <v>0.98481646999999994</v>
      </c>
      <c r="AF167" s="227">
        <f t="shared" si="38"/>
        <v>0.58504626999999998</v>
      </c>
      <c r="AG167" s="227">
        <f t="shared" si="39"/>
        <v>0.58504626999999998</v>
      </c>
      <c r="AH167" s="227">
        <f t="shared" si="40"/>
        <v>0</v>
      </c>
      <c r="AI167"/>
      <c r="AJ167">
        <v>34.821249999999999</v>
      </c>
      <c r="AK167" s="155">
        <v>34.821249999999999</v>
      </c>
      <c r="AL167" s="155">
        <v>0</v>
      </c>
      <c r="AM167" s="155">
        <v>0</v>
      </c>
      <c r="AN167" s="155">
        <v>0</v>
      </c>
      <c r="AO167" s="155">
        <v>0</v>
      </c>
      <c r="AP167" s="155">
        <v>0</v>
      </c>
      <c r="AQ167"/>
      <c r="AR167" s="156">
        <v>0.17449555</v>
      </c>
      <c r="AS167" s="156">
        <v>0.16978019</v>
      </c>
      <c r="AT167" s="156">
        <v>2.2347054000000002E-3</v>
      </c>
      <c r="AU167" s="156">
        <v>2.4806502000000001E-3</v>
      </c>
      <c r="AV167" s="282">
        <f t="shared" si="33"/>
        <v>1.0178668725E-5</v>
      </c>
      <c r="AW167" s="282">
        <f t="shared" si="34"/>
        <v>8.2644430636199988E-9</v>
      </c>
      <c r="AX167" s="283">
        <f t="shared" si="35"/>
        <v>0.34743000000000002</v>
      </c>
      <c r="AY167" s="157">
        <v>1.7754960000000001E-6</v>
      </c>
      <c r="AZ167" s="157">
        <v>5.3571E-9</v>
      </c>
      <c r="BA167" s="157">
        <v>1.4636362E-13</v>
      </c>
      <c r="BB167" s="157">
        <v>0</v>
      </c>
      <c r="BC167" s="157">
        <v>0</v>
      </c>
      <c r="BD167" s="157">
        <v>1.635725E-9</v>
      </c>
      <c r="BE167" s="157">
        <v>8.4015370000000003E-6</v>
      </c>
      <c r="BF167" s="157">
        <v>2.3187750000000001E-10</v>
      </c>
      <c r="BG167" s="157">
        <v>2.6753192E-9</v>
      </c>
      <c r="BH167" s="157">
        <v>0</v>
      </c>
      <c r="BI167" s="157">
        <v>0</v>
      </c>
      <c r="BJ167" s="157">
        <v>0</v>
      </c>
      <c r="BK167" s="157">
        <v>0</v>
      </c>
      <c r="BL167" s="157">
        <v>0</v>
      </c>
      <c r="BM167" s="157">
        <v>0</v>
      </c>
      <c r="BN167" s="157">
        <v>0</v>
      </c>
      <c r="BO167" s="157">
        <v>0</v>
      </c>
      <c r="BP167" s="157">
        <v>0</v>
      </c>
      <c r="BQ167" s="157">
        <v>0.34743000000000002</v>
      </c>
      <c r="BR167" s="157">
        <v>0</v>
      </c>
      <c r="BS167" s="157">
        <v>0</v>
      </c>
      <c r="BT167" s="157">
        <v>0</v>
      </c>
      <c r="BU167"/>
      <c r="BV167" s="155">
        <v>4.8312598999999999E-4</v>
      </c>
      <c r="BW167" s="155">
        <v>1.8982985E-5</v>
      </c>
      <c r="BX167" s="155">
        <v>5.3346486999999999E-5</v>
      </c>
      <c r="BY167" s="155">
        <v>0</v>
      </c>
      <c r="BZ167" s="155">
        <v>3.6282714000000001E-4</v>
      </c>
      <c r="CA167" s="155">
        <v>1.0589379E-6</v>
      </c>
      <c r="CB167" s="155">
        <v>0</v>
      </c>
      <c r="CC167" s="155">
        <v>1.6072398999999999E-6</v>
      </c>
      <c r="CD167" s="155">
        <v>0</v>
      </c>
      <c r="CE167" s="155">
        <v>0</v>
      </c>
      <c r="CF167" s="155">
        <v>0</v>
      </c>
      <c r="CG167" s="155">
        <v>0</v>
      </c>
      <c r="CH167" s="155">
        <v>0</v>
      </c>
      <c r="CI167" s="155">
        <v>3.2387530999999999E-6</v>
      </c>
      <c r="CJ167" s="155">
        <v>4.2064443000000001E-5</v>
      </c>
      <c r="CK167" s="155">
        <v>0</v>
      </c>
      <c r="CL167" s="155">
        <v>0</v>
      </c>
      <c r="CM167"/>
      <c r="CN167" s="284">
        <v>0</v>
      </c>
      <c r="CO167" s="284">
        <v>1.9132499999999999</v>
      </c>
      <c r="CP167" s="285">
        <v>3.0279427000000001E-2</v>
      </c>
      <c r="CQ167" s="284">
        <v>1.3230749999999999E-2</v>
      </c>
      <c r="CR167" s="284">
        <v>0</v>
      </c>
      <c r="CS167" s="284">
        <v>0</v>
      </c>
      <c r="CT167" s="284">
        <v>1.0439634999999999E-2</v>
      </c>
      <c r="CU167" s="284">
        <v>0</v>
      </c>
      <c r="CV167" s="284">
        <v>0</v>
      </c>
      <c r="CW167" s="284">
        <v>3.7240066000000002E-4</v>
      </c>
      <c r="CX167"/>
      <c r="CY167" s="162"/>
      <c r="CZ167"/>
      <c r="DA167"/>
      <c r="DB167"/>
      <c r="DC167"/>
      <c r="DD167"/>
      <c r="DE167"/>
      <c r="DF167"/>
      <c r="DG167"/>
      <c r="DH167"/>
      <c r="DI167"/>
      <c r="DJ167"/>
      <c r="DK167"/>
      <c r="DL167"/>
    </row>
    <row r="168" spans="1:116" ht="14.4" customHeight="1">
      <c r="A168" t="s">
        <v>1607</v>
      </c>
      <c r="B168" s="188" t="s">
        <v>311</v>
      </c>
      <c r="C168" s="151" t="str">
        <f t="shared" si="30"/>
        <v>A.030.14.134</v>
      </c>
      <c r="D168" s="54" t="s">
        <v>1210</v>
      </c>
      <c r="E168" s="150" t="s">
        <v>352</v>
      </c>
      <c r="F168" s="153" t="str">
        <f t="shared" si="31"/>
        <v>Grease - polymer (Polyalphaolefin + polypropylene)</v>
      </c>
      <c r="G168" s="154">
        <f t="shared" si="32"/>
        <v>5.5500000000000007</v>
      </c>
      <c r="H168"/>
      <c r="I168"/>
      <c r="J168" s="227">
        <f t="shared" si="41"/>
        <v>2.7820335000000003</v>
      </c>
      <c r="K168"/>
      <c r="L168" s="280">
        <f t="shared" si="42"/>
        <v>0.72085995000000003</v>
      </c>
      <c r="M168" s="280">
        <f t="shared" si="43"/>
        <v>1.2286735500000001</v>
      </c>
      <c r="N168" s="281">
        <f t="shared" si="44"/>
        <v>0</v>
      </c>
      <c r="O168" s="280">
        <v>0.83250000000000002</v>
      </c>
      <c r="P168" s="286">
        <v>0.22583449999999999</v>
      </c>
      <c r="Q168" s="286">
        <v>0.80081904999999998</v>
      </c>
      <c r="R168" s="286">
        <v>1.62027E-2</v>
      </c>
      <c r="S168" s="219">
        <v>0.70465725000000001</v>
      </c>
      <c r="T168" s="219">
        <v>0</v>
      </c>
      <c r="U168" s="219">
        <v>0</v>
      </c>
      <c r="V168" s="219">
        <v>0</v>
      </c>
      <c r="W168" s="219">
        <v>0</v>
      </c>
      <c r="X168" s="219">
        <v>0.20202000000000001</v>
      </c>
      <c r="Y168" s="219">
        <v>0</v>
      </c>
      <c r="Z168" s="219">
        <v>0</v>
      </c>
      <c r="AA168" s="219">
        <v>0</v>
      </c>
      <c r="AB168" s="219">
        <v>0</v>
      </c>
      <c r="AC168"/>
      <c r="AD168" s="227">
        <f t="shared" si="36"/>
        <v>0.83250000000000002</v>
      </c>
      <c r="AE168" s="227">
        <f t="shared" si="37"/>
        <v>1.7475135000000002</v>
      </c>
      <c r="AF168" s="227">
        <f t="shared" si="38"/>
        <v>1.02665355</v>
      </c>
      <c r="AG168" s="227">
        <f t="shared" si="39"/>
        <v>1.2286735500000001</v>
      </c>
      <c r="AH168" s="227">
        <f t="shared" si="40"/>
        <v>0</v>
      </c>
      <c r="AI168"/>
      <c r="AJ168">
        <v>11.525499999999999</v>
      </c>
      <c r="AK168" s="155">
        <v>11.525499999999999</v>
      </c>
      <c r="AL168" s="155">
        <v>0</v>
      </c>
      <c r="AM168" s="155">
        <v>0</v>
      </c>
      <c r="AN168" s="155">
        <v>0</v>
      </c>
      <c r="AO168" s="155">
        <v>0</v>
      </c>
      <c r="AP168" s="155">
        <v>0</v>
      </c>
      <c r="AQ168"/>
      <c r="AR168" s="156">
        <v>0.34824334000000001</v>
      </c>
      <c r="AS168" s="156">
        <v>0.34178134999999998</v>
      </c>
      <c r="AT168" s="156">
        <v>5.6409162000000002E-3</v>
      </c>
      <c r="AU168" s="156">
        <v>8.2107144000000002E-4</v>
      </c>
      <c r="AV168" s="282">
        <f t="shared" si="33"/>
        <v>2.0490489224999997E-5</v>
      </c>
      <c r="AW168" s="282">
        <f t="shared" si="34"/>
        <v>2.0861376275000001E-8</v>
      </c>
      <c r="AX168" s="283">
        <f t="shared" si="35"/>
        <v>0.114996</v>
      </c>
      <c r="AY168" s="157">
        <v>5.1503999999999998E-6</v>
      </c>
      <c r="AZ168" s="157">
        <v>1.5539999999999999E-8</v>
      </c>
      <c r="BA168" s="157">
        <v>4.2457499999999999E-13</v>
      </c>
      <c r="BB168" s="157">
        <v>0</v>
      </c>
      <c r="BC168" s="157">
        <v>0</v>
      </c>
      <c r="BD168" s="157">
        <v>2.409225E-9</v>
      </c>
      <c r="BE168" s="157">
        <v>1.5337679999999999E-5</v>
      </c>
      <c r="BF168" s="157">
        <v>3.4152749999999999E-10</v>
      </c>
      <c r="BG168" s="157">
        <v>4.9794241999999998E-9</v>
      </c>
      <c r="BH168" s="157">
        <v>0</v>
      </c>
      <c r="BI168" s="157">
        <v>0</v>
      </c>
      <c r="BJ168" s="157">
        <v>0</v>
      </c>
      <c r="BK168" s="157">
        <v>0</v>
      </c>
      <c r="BL168" s="157">
        <v>0</v>
      </c>
      <c r="BM168" s="157">
        <v>0</v>
      </c>
      <c r="BN168" s="157">
        <v>0</v>
      </c>
      <c r="BO168" s="157">
        <v>0</v>
      </c>
      <c r="BP168" s="157">
        <v>0</v>
      </c>
      <c r="BQ168" s="157">
        <v>0.114996</v>
      </c>
      <c r="BR168" s="157">
        <v>0</v>
      </c>
      <c r="BS168" s="157">
        <v>0</v>
      </c>
      <c r="BT168" s="157">
        <v>0</v>
      </c>
      <c r="BU168"/>
      <c r="BV168" s="155">
        <v>8.7145026999999996E-4</v>
      </c>
      <c r="BW168" s="155">
        <v>3.5122837999999999E-5</v>
      </c>
      <c r="BX168" s="155">
        <v>1.5474873E-4</v>
      </c>
      <c r="BY168" s="155">
        <v>0</v>
      </c>
      <c r="BZ168" s="155">
        <v>6.5849354000000002E-4</v>
      </c>
      <c r="CA168" s="155">
        <v>1.5596873999999999E-6</v>
      </c>
      <c r="CB168" s="155">
        <v>0</v>
      </c>
      <c r="CC168" s="155">
        <v>2.3672698999999998E-6</v>
      </c>
      <c r="CD168" s="155">
        <v>0</v>
      </c>
      <c r="CE168" s="155">
        <v>0</v>
      </c>
      <c r="CF168" s="155">
        <v>0</v>
      </c>
      <c r="CG168" s="155">
        <v>0</v>
      </c>
      <c r="CH168" s="155">
        <v>0</v>
      </c>
      <c r="CI168" s="155">
        <v>5.2352772999999999E-6</v>
      </c>
      <c r="CJ168" s="155">
        <v>1.3922928E-5</v>
      </c>
      <c r="CK168" s="155">
        <v>0</v>
      </c>
      <c r="CL168" s="155">
        <v>0</v>
      </c>
      <c r="CM168"/>
      <c r="CN168" s="284">
        <v>0</v>
      </c>
      <c r="CO168" s="284">
        <v>5.55</v>
      </c>
      <c r="CP168" s="285">
        <v>4.4597932E-2</v>
      </c>
      <c r="CQ168" s="284">
        <v>2.438825E-2</v>
      </c>
      <c r="CR168" s="284">
        <v>0</v>
      </c>
      <c r="CS168" s="284">
        <v>0</v>
      </c>
      <c r="CT168" s="284">
        <v>1.8968759000000002E-2</v>
      </c>
      <c r="CU168" s="284">
        <v>0</v>
      </c>
      <c r="CV168" s="284">
        <v>0</v>
      </c>
      <c r="CW168" s="284">
        <v>5.4850110999999995E-4</v>
      </c>
      <c r="CX168"/>
      <c r="CY168" s="162"/>
      <c r="CZ168" s="274"/>
      <c r="DA168"/>
      <c r="DB168"/>
      <c r="DC168"/>
      <c r="DD168"/>
      <c r="DE168"/>
      <c r="DF168"/>
      <c r="DG168"/>
      <c r="DH168"/>
      <c r="DI168"/>
      <c r="DJ168"/>
      <c r="DK168"/>
      <c r="DL168"/>
    </row>
    <row r="169" spans="1:116" ht="14.4">
      <c r="A169" t="s">
        <v>1484</v>
      </c>
      <c r="B169" s="188" t="s">
        <v>311</v>
      </c>
      <c r="C169" s="151" t="str">
        <f t="shared" si="30"/>
        <v>A.030.14.136</v>
      </c>
      <c r="D169" s="54" t="s">
        <v>1210</v>
      </c>
      <c r="E169" s="150" t="s">
        <v>352</v>
      </c>
      <c r="F169" s="153" t="str">
        <f t="shared" si="31"/>
        <v>Carnauba Wax from Brazil in Rotterdam (De Monchy)</v>
      </c>
      <c r="G169" s="154">
        <f t="shared" si="32"/>
        <v>0.2671479266666667</v>
      </c>
      <c r="H169"/>
      <c r="I169"/>
      <c r="J169" s="227">
        <f t="shared" si="41"/>
        <v>7.3938193015904013E-2</v>
      </c>
      <c r="K169"/>
      <c r="L169" s="280">
        <f t="shared" si="42"/>
        <v>3.648156333E-3</v>
      </c>
      <c r="M169" s="280">
        <f t="shared" si="43"/>
        <v>1.1422743918E-2</v>
      </c>
      <c r="N169" s="281">
        <f t="shared" si="44"/>
        <v>1.8795103764904002E-2</v>
      </c>
      <c r="O169" s="280">
        <v>4.0072189000000001E-2</v>
      </c>
      <c r="P169" s="286">
        <v>3.3380757E-3</v>
      </c>
      <c r="Q169" s="286">
        <v>1.8964852999999999E-3</v>
      </c>
      <c r="R169" s="286">
        <v>2.0551711000000002E-3</v>
      </c>
      <c r="S169" s="219">
        <v>1.2049016E-3</v>
      </c>
      <c r="T169" s="286">
        <v>1.4773573E-5</v>
      </c>
      <c r="U169" s="219">
        <v>3.7331005999999999E-4</v>
      </c>
      <c r="V169" s="219">
        <v>4.5790628999999998E-4</v>
      </c>
      <c r="W169" s="219">
        <v>1.8649504000000001E-4</v>
      </c>
      <c r="X169" s="219">
        <v>5.6638137999999996E-3</v>
      </c>
      <c r="Y169" s="219">
        <v>1.8503564E-2</v>
      </c>
      <c r="Z169" s="286">
        <v>6.6462828E-5</v>
      </c>
      <c r="AA169" s="219">
        <v>1.0502047E-4</v>
      </c>
      <c r="AB169" s="286">
        <v>2.4254904E-8</v>
      </c>
      <c r="AC169"/>
      <c r="AD169" s="227">
        <f t="shared" si="36"/>
        <v>4.0072189000000001E-2</v>
      </c>
      <c r="AE169" s="227">
        <f t="shared" si="37"/>
        <v>9.3406236230000016E-3</v>
      </c>
      <c r="AF169" s="227">
        <f t="shared" si="38"/>
        <v>5.79748776E-3</v>
      </c>
      <c r="AG169" s="227">
        <f t="shared" si="39"/>
        <v>1.1422743918E-2</v>
      </c>
      <c r="AH169" s="227">
        <f t="shared" si="40"/>
        <v>1.8690083294904E-2</v>
      </c>
      <c r="AI169"/>
      <c r="AJ169">
        <v>4.9994953000000004</v>
      </c>
      <c r="AK169" s="155">
        <v>4.2483158000000003</v>
      </c>
      <c r="AL169" s="155">
        <v>4.5242836000000002E-2</v>
      </c>
      <c r="AM169" s="155">
        <v>0</v>
      </c>
      <c r="AN169" s="155">
        <v>0.22035499</v>
      </c>
      <c r="AO169" s="155">
        <v>0.25258417999999999</v>
      </c>
      <c r="AP169" s="155">
        <v>0.23299743000000001</v>
      </c>
      <c r="AQ169"/>
      <c r="AR169" s="156">
        <v>5.7603105999999996E-3</v>
      </c>
      <c r="AS169" s="156">
        <v>5.2333846E-3</v>
      </c>
      <c r="AT169" s="156">
        <v>2.2725016999999999E-4</v>
      </c>
      <c r="AU169" s="156">
        <v>2.9967588999999997E-4</v>
      </c>
      <c r="AV169" s="282">
        <f t="shared" si="33"/>
        <v>3.1375207343260002E-7</v>
      </c>
      <c r="AW169" s="282">
        <f t="shared" si="34"/>
        <v>8.4042221998425342E-10</v>
      </c>
      <c r="AX169" s="283">
        <f t="shared" si="35"/>
        <v>4.1971413137999999E-2</v>
      </c>
      <c r="AY169" s="157">
        <v>2.4794233000000002E-7</v>
      </c>
      <c r="AZ169" s="157">
        <v>7.4810028000000004E-10</v>
      </c>
      <c r="BA169" s="157">
        <v>2.0439173E-14</v>
      </c>
      <c r="BB169" s="157">
        <v>6.0189545999999997E-12</v>
      </c>
      <c r="BC169" s="157">
        <v>0</v>
      </c>
      <c r="BD169" s="157">
        <v>1.1596926E-10</v>
      </c>
      <c r="BE169" s="157">
        <v>6.5526895999999995E-8</v>
      </c>
      <c r="BF169" s="157">
        <v>2.0060102E-11</v>
      </c>
      <c r="BG169" s="157">
        <v>7.1867811000000003E-11</v>
      </c>
      <c r="BH169" s="157">
        <v>7.7584333999999998E-14</v>
      </c>
      <c r="BI169" s="157">
        <v>5.6763302999999996E-16</v>
      </c>
      <c r="BJ169" s="157">
        <v>2.1344189E-13</v>
      </c>
      <c r="BK169" s="157">
        <v>6.9122747999999997E-14</v>
      </c>
      <c r="BL169" s="157">
        <v>1.2871184E-14</v>
      </c>
      <c r="BM169" s="157">
        <v>7.7034479999999999E-12</v>
      </c>
      <c r="BN169" s="157">
        <v>1.5315576999999999E-10</v>
      </c>
      <c r="BO169" s="157">
        <v>2.2223392999999999E-20</v>
      </c>
      <c r="BP169" s="157">
        <v>1.1998138E-5</v>
      </c>
      <c r="BQ169" s="157">
        <v>4.1959415E-2</v>
      </c>
      <c r="BR169" s="157">
        <v>0</v>
      </c>
      <c r="BS169" s="157">
        <v>0</v>
      </c>
      <c r="BT169" s="157">
        <v>0</v>
      </c>
      <c r="BU169"/>
      <c r="BV169" s="155">
        <v>1.4714271E-5</v>
      </c>
      <c r="BW169" s="155">
        <v>5.1984811000000001E-7</v>
      </c>
      <c r="BX169" s="155">
        <v>7.4487930999999997E-6</v>
      </c>
      <c r="BY169" s="155">
        <v>5.4428571000000003E-8</v>
      </c>
      <c r="BZ169" s="155">
        <v>5.9424587999999995E-7</v>
      </c>
      <c r="CA169" s="155">
        <v>4.8808392000000002E-8</v>
      </c>
      <c r="CB169" s="155">
        <v>1.9817304000000001E-9</v>
      </c>
      <c r="CC169" s="155">
        <v>7.2731880999999998E-8</v>
      </c>
      <c r="CD169" s="155">
        <v>3.8323103000000002E-8</v>
      </c>
      <c r="CE169" s="155">
        <v>2.6409018E-7</v>
      </c>
      <c r="CF169" s="155">
        <v>0</v>
      </c>
      <c r="CG169" s="155">
        <v>4.9144199000000003E-17</v>
      </c>
      <c r="CH169" s="155">
        <v>3.3731946E-10</v>
      </c>
      <c r="CI169" s="155">
        <v>4.2224264E-7</v>
      </c>
      <c r="CJ169" s="155">
        <v>5.2171440999999999E-6</v>
      </c>
      <c r="CK169" s="155">
        <v>3.1296134999999998E-8</v>
      </c>
      <c r="CL169" s="155">
        <v>0</v>
      </c>
      <c r="CM169"/>
      <c r="CN169" s="284">
        <v>2.7986064000000001E-10</v>
      </c>
      <c r="CO169" s="284">
        <v>0.26716804999999999</v>
      </c>
      <c r="CP169" s="285">
        <v>2.0351168999999999E-3</v>
      </c>
      <c r="CQ169" s="284">
        <v>3.6666299999999998E-4</v>
      </c>
      <c r="CR169" s="284">
        <v>9.6673865999999996E-11</v>
      </c>
      <c r="CS169" s="284">
        <v>1.1413268E-8</v>
      </c>
      <c r="CT169" s="284">
        <v>2.5125144000000001E-5</v>
      </c>
      <c r="CU169" s="284">
        <v>3.5146349E-2</v>
      </c>
      <c r="CV169" s="284">
        <v>5.1908215000000003E-8</v>
      </c>
      <c r="CW169" s="284">
        <v>1.7046047000000001E-5</v>
      </c>
      <c r="CX169"/>
      <c r="CY169" s="110"/>
      <c r="CZ169" s="272"/>
      <c r="DA169"/>
      <c r="DB169"/>
      <c r="DC169"/>
      <c r="DD169"/>
      <c r="DE169"/>
      <c r="DF169"/>
      <c r="DG169"/>
      <c r="DH169"/>
      <c r="DI169"/>
      <c r="DJ169"/>
      <c r="DK169"/>
      <c r="DL169"/>
    </row>
    <row r="170" spans="1:116" ht="14.4">
      <c r="A170" t="s">
        <v>3483</v>
      </c>
      <c r="B170" s="188" t="s">
        <v>311</v>
      </c>
      <c r="C170" s="151" t="str">
        <f t="shared" si="30"/>
        <v>A.030.14.137</v>
      </c>
      <c r="D170" s="54"/>
      <c r="E170" s="150" t="s">
        <v>352</v>
      </c>
      <c r="F170" s="153" t="str">
        <f t="shared" si="31"/>
        <v>PyGas</v>
      </c>
      <c r="G170" s="154">
        <f t="shared" si="32"/>
        <v>1.32</v>
      </c>
      <c r="H170"/>
      <c r="I170"/>
      <c r="J170" s="227">
        <f t="shared" si="41"/>
        <v>0.30787455182000001</v>
      </c>
      <c r="K170"/>
      <c r="L170" s="280">
        <f t="shared" si="42"/>
        <v>5.7987555019999998E-2</v>
      </c>
      <c r="M170" s="280">
        <f t="shared" si="43"/>
        <v>4.3030421800000003E-2</v>
      </c>
      <c r="N170" s="281">
        <f t="shared" si="44"/>
        <v>8.8565750000000002E-3</v>
      </c>
      <c r="O170" s="280">
        <v>0.19800000000000001</v>
      </c>
      <c r="P170" s="286">
        <v>2.3715E-2</v>
      </c>
      <c r="Q170" s="286">
        <v>1.3701467E-2</v>
      </c>
      <c r="R170" s="286">
        <v>5.6304E-2</v>
      </c>
      <c r="S170" s="219">
        <v>6.5096735999999999E-4</v>
      </c>
      <c r="T170" s="219">
        <v>1.2863803E-4</v>
      </c>
      <c r="U170" s="219">
        <v>9.0394963E-4</v>
      </c>
      <c r="V170" s="219">
        <v>5.6139548000000003E-3</v>
      </c>
      <c r="W170" s="219">
        <v>0</v>
      </c>
      <c r="X170" s="219">
        <v>0</v>
      </c>
      <c r="Y170" s="219">
        <v>0</v>
      </c>
      <c r="Z170" s="219">
        <v>0</v>
      </c>
      <c r="AA170" s="219">
        <v>8.8565750000000002E-3</v>
      </c>
      <c r="AB170" s="219">
        <v>0</v>
      </c>
      <c r="AC170"/>
      <c r="AD170" s="227">
        <f t="shared" si="36"/>
        <v>0.19800000000000001</v>
      </c>
      <c r="AE170" s="227">
        <f t="shared" si="37"/>
        <v>0.10101797682000001</v>
      </c>
      <c r="AF170" s="227">
        <f t="shared" si="38"/>
        <v>5.1886996800000001E-2</v>
      </c>
      <c r="AG170" s="227">
        <f t="shared" si="39"/>
        <v>4.3030421800000003E-2</v>
      </c>
      <c r="AH170" s="227">
        <f t="shared" si="40"/>
        <v>0</v>
      </c>
      <c r="AI170"/>
      <c r="AJ170">
        <v>67.930000000000007</v>
      </c>
      <c r="AK170" s="155">
        <v>67.62</v>
      </c>
      <c r="AL170" s="155">
        <v>0</v>
      </c>
      <c r="AM170" s="155">
        <v>0</v>
      </c>
      <c r="AN170" s="155">
        <v>0</v>
      </c>
      <c r="AO170" s="155">
        <v>0.31</v>
      </c>
      <c r="AP170" s="155">
        <v>0</v>
      </c>
      <c r="AQ170"/>
      <c r="AR170" s="156">
        <v>2.6399927E-2</v>
      </c>
      <c r="AS170" s="156">
        <v>2.0475119999999999E-2</v>
      </c>
      <c r="AT170" s="156">
        <v>1.0967385000000001E-3</v>
      </c>
      <c r="AU170" s="156">
        <v>4.8280679999999996E-3</v>
      </c>
      <c r="AV170" s="282">
        <f t="shared" si="33"/>
        <v>1.2275252025000002E-6</v>
      </c>
      <c r="AW170" s="282">
        <f t="shared" si="34"/>
        <v>4.0559855553189992E-9</v>
      </c>
      <c r="AX170" s="283">
        <f t="shared" si="35"/>
        <v>0.67620000000000002</v>
      </c>
      <c r="AY170" s="157">
        <v>1.2249600000000001E-6</v>
      </c>
      <c r="AZ170" s="157">
        <v>3.6960000000000001E-9</v>
      </c>
      <c r="BA170" s="157">
        <v>1.0098E-13</v>
      </c>
      <c r="BB170" s="157">
        <v>0</v>
      </c>
      <c r="BC170" s="157">
        <v>0</v>
      </c>
      <c r="BD170" s="157">
        <v>1.5088E-9</v>
      </c>
      <c r="BE170" s="157">
        <v>0</v>
      </c>
      <c r="BF170" s="157">
        <v>3.4408000000000002E-10</v>
      </c>
      <c r="BG170" s="157">
        <v>0</v>
      </c>
      <c r="BH170" s="157">
        <v>1.5249E-11</v>
      </c>
      <c r="BI170" s="157">
        <v>0</v>
      </c>
      <c r="BJ170" s="157">
        <v>5.1499012000000004E-13</v>
      </c>
      <c r="BK170" s="157">
        <v>3.3728769999999999E-14</v>
      </c>
      <c r="BL170" s="157">
        <v>6.8564290000000002E-15</v>
      </c>
      <c r="BM170" s="157">
        <v>3.5882499999999999E-11</v>
      </c>
      <c r="BN170" s="157">
        <v>1.0205199999999999E-9</v>
      </c>
      <c r="BO170" s="157">
        <v>0</v>
      </c>
      <c r="BP170" s="157">
        <v>0</v>
      </c>
      <c r="BQ170" s="157">
        <v>0.67620000000000002</v>
      </c>
      <c r="BR170" s="157">
        <v>0</v>
      </c>
      <c r="BS170" s="157">
        <v>0</v>
      </c>
      <c r="BT170" s="157">
        <v>0</v>
      </c>
      <c r="BU170"/>
      <c r="BV170" s="155">
        <v>1.3266560000000001E-4</v>
      </c>
      <c r="BW170" s="155">
        <v>0</v>
      </c>
      <c r="BX170" s="155">
        <v>3.6805102999999999E-5</v>
      </c>
      <c r="BY170" s="155">
        <v>6.8458878999999997E-7</v>
      </c>
      <c r="BZ170" s="155">
        <v>5.8778004999999996E-7</v>
      </c>
      <c r="CA170" s="155">
        <v>0</v>
      </c>
      <c r="CB170" s="155">
        <v>3.9677577999999998E-7</v>
      </c>
      <c r="CC170" s="155">
        <v>0</v>
      </c>
      <c r="CD170" s="155">
        <v>2.1957799E-7</v>
      </c>
      <c r="CE170" s="155">
        <v>7.8236305000000003E-7</v>
      </c>
      <c r="CF170" s="155">
        <v>0</v>
      </c>
      <c r="CG170" s="155">
        <v>0</v>
      </c>
      <c r="CH170" s="155">
        <v>0</v>
      </c>
      <c r="CI170" s="155">
        <v>1.0762815000000001E-5</v>
      </c>
      <c r="CJ170" s="155">
        <v>8.2426597999999996E-5</v>
      </c>
      <c r="CK170" s="155">
        <v>0</v>
      </c>
      <c r="CL170" s="155">
        <v>0</v>
      </c>
      <c r="CM170"/>
      <c r="CN170" s="284">
        <v>0</v>
      </c>
      <c r="CO170" s="284">
        <v>1.32</v>
      </c>
      <c r="CP170" s="285">
        <v>0</v>
      </c>
      <c r="CQ170" s="284">
        <v>0</v>
      </c>
      <c r="CR170" s="284">
        <v>2.3734426999999997E-10</v>
      </c>
      <c r="CS170" s="284">
        <v>2.8617760000000001E-8</v>
      </c>
      <c r="CT170" s="284">
        <v>0</v>
      </c>
      <c r="CU170" s="284">
        <v>2.8368629999999999E-2</v>
      </c>
      <c r="CV170" s="284">
        <v>1.0127544E-5</v>
      </c>
      <c r="CW170" s="284">
        <v>0</v>
      </c>
      <c r="CX170"/>
      <c r="CY170" s="110"/>
      <c r="CZ170" s="272"/>
      <c r="DA170"/>
      <c r="DB170"/>
      <c r="DC170"/>
      <c r="DD170"/>
      <c r="DE170"/>
      <c r="DF170"/>
      <c r="DG170"/>
      <c r="DH170"/>
      <c r="DI170"/>
      <c r="DJ170"/>
      <c r="DK170"/>
      <c r="DL170"/>
    </row>
    <row r="171" spans="1:116" ht="14.4">
      <c r="B171" s="188"/>
      <c r="C171" s="151"/>
      <c r="D171" s="51" t="s">
        <v>1211</v>
      </c>
      <c r="E171" s="150"/>
      <c r="F171"/>
      <c r="G171"/>
      <c r="H171"/>
      <c r="I171"/>
      <c r="J171"/>
      <c r="K171"/>
      <c r="L171"/>
      <c r="M171"/>
      <c r="N171" s="174"/>
      <c r="O171"/>
      <c r="P171" s="53"/>
      <c r="Q171" s="53"/>
      <c r="R171" s="53"/>
      <c r="S171"/>
      <c r="T171"/>
      <c r="U171"/>
      <c r="V171"/>
      <c r="W171"/>
      <c r="X171"/>
      <c r="Y171"/>
      <c r="Z171"/>
      <c r="AA171"/>
      <c r="AB171"/>
      <c r="AC171"/>
      <c r="AD171"/>
      <c r="AE171"/>
      <c r="AF171"/>
      <c r="AG171"/>
      <c r="AH171"/>
      <c r="AI171"/>
      <c r="AJ171"/>
      <c r="AK171"/>
      <c r="AL171"/>
      <c r="AM171"/>
      <c r="AN171"/>
      <c r="AO171"/>
      <c r="AP171"/>
      <c r="AQ171"/>
      <c r="AR171"/>
      <c r="AS171"/>
      <c r="AT171"/>
      <c r="AU171"/>
      <c r="AX171" s="19"/>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s="117"/>
      <c r="CQ171"/>
      <c r="CR171"/>
      <c r="CS171"/>
      <c r="CT171"/>
      <c r="CU171"/>
      <c r="CV171"/>
      <c r="CW171"/>
      <c r="CX171"/>
      <c r="CY171" s="278"/>
      <c r="CZ171" s="271"/>
      <c r="DA171"/>
      <c r="DB171"/>
      <c r="DC171"/>
      <c r="DD171"/>
      <c r="DE171"/>
      <c r="DF171"/>
      <c r="DG171"/>
      <c r="DH171"/>
      <c r="DI171"/>
      <c r="DJ171"/>
      <c r="DK171"/>
      <c r="DL171"/>
    </row>
    <row r="172" spans="1:116" ht="14.4">
      <c r="A172" t="s">
        <v>532</v>
      </c>
      <c r="B172" s="188" t="s">
        <v>311</v>
      </c>
      <c r="C172" s="151" t="str">
        <f t="shared" si="30"/>
        <v>A.030.18.101</v>
      </c>
      <c r="D172" s="54" t="s">
        <v>1211</v>
      </c>
      <c r="E172" s="150" t="s">
        <v>352</v>
      </c>
      <c r="F172" s="153" t="str">
        <f t="shared" si="31"/>
        <v>1-Butanol</v>
      </c>
      <c r="G172" s="154">
        <f t="shared" si="32"/>
        <v>3.1317784666666668</v>
      </c>
      <c r="H172"/>
      <c r="I172"/>
      <c r="J172" s="227">
        <f t="shared" si="41"/>
        <v>0.61113054111682052</v>
      </c>
      <c r="K172"/>
      <c r="L172" s="280">
        <f t="shared" si="42"/>
        <v>5.9989014850000001E-2</v>
      </c>
      <c r="M172" s="280">
        <f t="shared" si="43"/>
        <v>6.5673638495000006E-2</v>
      </c>
      <c r="N172" s="281">
        <f t="shared" si="44"/>
        <v>1.5701117771820493E-2</v>
      </c>
      <c r="O172" s="280">
        <v>0.46976677</v>
      </c>
      <c r="P172" s="286">
        <v>2.9257867E-2</v>
      </c>
      <c r="Q172" s="286">
        <v>3.0497914000000001E-2</v>
      </c>
      <c r="R172" s="286">
        <v>5.6013726999999999E-2</v>
      </c>
      <c r="S172" s="219">
        <v>2.6593188000000002E-3</v>
      </c>
      <c r="T172" s="219">
        <v>3.5594305000000002E-4</v>
      </c>
      <c r="U172" s="219">
        <v>9.60026E-4</v>
      </c>
      <c r="V172" s="219">
        <v>5.7930081000000001E-3</v>
      </c>
      <c r="W172" s="219">
        <v>5.1927017000000003E-4</v>
      </c>
      <c r="X172" s="219">
        <v>1.0678131E-4</v>
      </c>
      <c r="Y172" s="219">
        <v>6.8191042000000004E-3</v>
      </c>
      <c r="Z172" s="286">
        <v>1.8068085E-5</v>
      </c>
      <c r="AA172" s="219">
        <v>8.3627434000000007E-3</v>
      </c>
      <c r="AB172" s="286">
        <v>1.8204914000000001E-12</v>
      </c>
      <c r="AC172"/>
      <c r="AD172" s="227">
        <f t="shared" si="36"/>
        <v>0.46976677</v>
      </c>
      <c r="AE172" s="227">
        <f t="shared" si="37"/>
        <v>0.12553780395</v>
      </c>
      <c r="AF172" s="227">
        <f t="shared" si="38"/>
        <v>7.3911532500000002E-2</v>
      </c>
      <c r="AG172" s="227">
        <f t="shared" si="39"/>
        <v>6.5673638494999992E-2</v>
      </c>
      <c r="AH172" s="227">
        <f t="shared" si="40"/>
        <v>7.3383743718204919E-3</v>
      </c>
      <c r="AI172"/>
      <c r="AJ172">
        <v>90.235836000000006</v>
      </c>
      <c r="AK172" s="155">
        <v>88.789991999999998</v>
      </c>
      <c r="AL172" s="155">
        <v>0.70081603999999997</v>
      </c>
      <c r="AM172" s="155">
        <v>0</v>
      </c>
      <c r="AN172" s="155">
        <v>6.1445453999999997E-2</v>
      </c>
      <c r="AO172" s="155">
        <v>0.54602428999999997</v>
      </c>
      <c r="AP172" s="155">
        <v>0.13755858000000001</v>
      </c>
      <c r="AQ172"/>
      <c r="AR172" s="156">
        <v>6.0759259000000003E-2</v>
      </c>
      <c r="AS172" s="156">
        <v>5.1886953E-2</v>
      </c>
      <c r="AT172" s="156">
        <v>2.5636088E-3</v>
      </c>
      <c r="AU172" s="156">
        <v>6.3086962E-3</v>
      </c>
      <c r="AV172" s="282">
        <f t="shared" si="33"/>
        <v>3.1107285809865101E-6</v>
      </c>
      <c r="AW172" s="282">
        <f t="shared" si="34"/>
        <v>9.4808017331769375E-9</v>
      </c>
      <c r="AX172" s="283">
        <f t="shared" si="35"/>
        <v>0.88357089796100008</v>
      </c>
      <c r="AY172" s="157">
        <v>2.9062931E-6</v>
      </c>
      <c r="AZ172" s="157">
        <v>8.7689879000000001E-9</v>
      </c>
      <c r="BA172" s="157">
        <v>2.3958127000000001E-13</v>
      </c>
      <c r="BB172" s="157">
        <v>2.5721750999999999E-13</v>
      </c>
      <c r="BC172" s="157">
        <v>0</v>
      </c>
      <c r="BD172" s="157">
        <v>1.5076740000000001E-9</v>
      </c>
      <c r="BE172" s="157">
        <v>2.0150652000000001E-7</v>
      </c>
      <c r="BF172" s="157">
        <v>3.4312306999999998E-10</v>
      </c>
      <c r="BG172" s="157">
        <v>1.9881083000000001E-10</v>
      </c>
      <c r="BH172" s="157">
        <v>1.6723673E-10</v>
      </c>
      <c r="BI172" s="157">
        <v>4.3635976999999998E-17</v>
      </c>
      <c r="BJ172" s="157">
        <v>5.4699431000000002E-13</v>
      </c>
      <c r="BK172" s="157">
        <v>3.4832341000000003E-14</v>
      </c>
      <c r="BL172" s="157">
        <v>7.2704398999999999E-15</v>
      </c>
      <c r="BM172" s="157">
        <v>6.3455668999999994E-11</v>
      </c>
      <c r="BN172" s="157">
        <v>1.0592060999999999E-9</v>
      </c>
      <c r="BO172" s="157">
        <v>2.4593929E-21</v>
      </c>
      <c r="BP172" s="157">
        <v>4.4607960999999997E-5</v>
      </c>
      <c r="BQ172" s="157">
        <v>0.88352629000000005</v>
      </c>
      <c r="BR172" s="157">
        <v>2.9836800000000001E-10</v>
      </c>
      <c r="BS172" s="157">
        <v>1.8144E-12</v>
      </c>
      <c r="BT172" s="157">
        <v>8.1177599999999996E-17</v>
      </c>
      <c r="BU172"/>
      <c r="BV172" s="155">
        <v>2.1456766E-4</v>
      </c>
      <c r="BW172" s="155">
        <v>1.3733332E-6</v>
      </c>
      <c r="BX172" s="155">
        <v>8.7322292999999997E-5</v>
      </c>
      <c r="BY172" s="155">
        <v>7.0541780999999997E-7</v>
      </c>
      <c r="BZ172" s="155">
        <v>3.4152432999999999E-6</v>
      </c>
      <c r="CA172" s="155">
        <v>5.2935781999999997E-9</v>
      </c>
      <c r="CB172" s="155">
        <v>4.2177854999999999E-7</v>
      </c>
      <c r="CC172" s="155">
        <v>7.9725271999999995E-9</v>
      </c>
      <c r="CD172" s="155">
        <v>5.2811073999999997E-7</v>
      </c>
      <c r="CE172" s="155">
        <v>8.4375074000000001E-7</v>
      </c>
      <c r="CF172" s="155">
        <v>0</v>
      </c>
      <c r="CG172" s="155">
        <v>5.4386337000000004E-18</v>
      </c>
      <c r="CH172" s="155">
        <v>4.4531321000000003E-14</v>
      </c>
      <c r="CI172" s="155">
        <v>1.0795997999999999E-5</v>
      </c>
      <c r="CJ172" s="155">
        <v>1.0910463999999999E-4</v>
      </c>
      <c r="CK172" s="155">
        <v>1.0021136999999999E-9</v>
      </c>
      <c r="CL172" s="155">
        <v>4.2832899999999998E-8</v>
      </c>
      <c r="CM172"/>
      <c r="CN172" s="284">
        <v>3.7691916999999997E-14</v>
      </c>
      <c r="CO172" s="284">
        <v>3.1317781</v>
      </c>
      <c r="CP172" s="285">
        <v>2.3015926000000001E-4</v>
      </c>
      <c r="CQ172" s="284">
        <v>9.4081929999999996E-4</v>
      </c>
      <c r="CR172" s="284">
        <v>2.5398484999999998E-10</v>
      </c>
      <c r="CS172" s="284">
        <v>3.0356010000000001E-8</v>
      </c>
      <c r="CT172" s="284">
        <v>1.0615774E-4</v>
      </c>
      <c r="CU172" s="284">
        <v>2.9296448999999999E-2</v>
      </c>
      <c r="CV172" s="284">
        <v>1.1203854E-4</v>
      </c>
      <c r="CW172" s="284">
        <v>1.8621581E-6</v>
      </c>
      <c r="CX172"/>
      <c r="CY172" s="162" t="s">
        <v>388</v>
      </c>
      <c r="CZ172" s="271" t="s">
        <v>2212</v>
      </c>
      <c r="DA172"/>
      <c r="DB172"/>
      <c r="DC172"/>
      <c r="DD172"/>
      <c r="DE172"/>
      <c r="DF172"/>
      <c r="DG172"/>
      <c r="DH172"/>
      <c r="DI172"/>
      <c r="DJ172"/>
      <c r="DK172"/>
      <c r="DL172"/>
    </row>
    <row r="173" spans="1:116" ht="14.4">
      <c r="A173" t="s">
        <v>533</v>
      </c>
      <c r="B173" s="188" t="s">
        <v>311</v>
      </c>
      <c r="C173" s="151" t="str">
        <f t="shared" si="30"/>
        <v>A.030.18.102</v>
      </c>
      <c r="D173" s="54" t="s">
        <v>1211</v>
      </c>
      <c r="E173" s="150" t="s">
        <v>352</v>
      </c>
      <c r="F173" s="153" t="str">
        <f t="shared" si="31"/>
        <v>1-Pentanol</v>
      </c>
      <c r="G173" s="154">
        <f t="shared" si="32"/>
        <v>3.3666290666666665</v>
      </c>
      <c r="H173"/>
      <c r="I173"/>
      <c r="J173" s="227">
        <f t="shared" si="41"/>
        <v>0.6299204425253111</v>
      </c>
      <c r="K173"/>
      <c r="L173" s="280">
        <f t="shared" si="42"/>
        <v>4.6992318059999996E-2</v>
      </c>
      <c r="M173" s="280">
        <f t="shared" si="43"/>
        <v>6.2719438794000007E-2</v>
      </c>
      <c r="N173" s="281">
        <f t="shared" si="44"/>
        <v>1.5214325671311108E-2</v>
      </c>
      <c r="O173" s="280">
        <v>0.50499435999999998</v>
      </c>
      <c r="P173" s="286">
        <v>2.6173338000000001E-2</v>
      </c>
      <c r="Q173" s="286">
        <v>2.5334150999999999E-2</v>
      </c>
      <c r="R173" s="286">
        <v>4.3443992000000001E-2</v>
      </c>
      <c r="S173" s="219">
        <v>2.4348709999999999E-3</v>
      </c>
      <c r="T173" s="219">
        <v>2.7101501000000001E-4</v>
      </c>
      <c r="U173" s="219">
        <v>8.4244004999999998E-4</v>
      </c>
      <c r="V173" s="219">
        <v>1.1121979000000001E-2</v>
      </c>
      <c r="W173" s="219">
        <v>4.4196557E-4</v>
      </c>
      <c r="X173" s="286">
        <v>7.6903276999999996E-5</v>
      </c>
      <c r="Y173" s="219">
        <v>8.5061461000000005E-3</v>
      </c>
      <c r="Z173" s="286">
        <v>1.3067517E-5</v>
      </c>
      <c r="AA173" s="219">
        <v>6.266214E-3</v>
      </c>
      <c r="AB173" s="286">
        <v>1.3111072999999999E-12</v>
      </c>
      <c r="AC173"/>
      <c r="AD173" s="227">
        <f t="shared" si="36"/>
        <v>0.50499435999999998</v>
      </c>
      <c r="AE173" s="227">
        <f t="shared" si="37"/>
        <v>0.10962178606000002</v>
      </c>
      <c r="AF173" s="227">
        <f t="shared" si="38"/>
        <v>6.8895682000000014E-2</v>
      </c>
      <c r="AG173" s="227">
        <f t="shared" si="39"/>
        <v>6.2719438793999993E-2</v>
      </c>
      <c r="AH173" s="227">
        <f t="shared" si="40"/>
        <v>8.9481116713111073E-3</v>
      </c>
      <c r="AI173"/>
      <c r="AJ173">
        <v>76.832645999999997</v>
      </c>
      <c r="AK173" s="155">
        <v>74.932046999999997</v>
      </c>
      <c r="AL173" s="155">
        <v>0.99648210000000004</v>
      </c>
      <c r="AM173" s="155">
        <v>0</v>
      </c>
      <c r="AN173" s="155">
        <v>0.12921940000000001</v>
      </c>
      <c r="AO173" s="155">
        <v>0.58147033999999997</v>
      </c>
      <c r="AP173" s="155">
        <v>0.19342718</v>
      </c>
      <c r="AQ173"/>
      <c r="AR173" s="156">
        <v>6.4099940999999994E-2</v>
      </c>
      <c r="AS173" s="156">
        <v>5.6106376999999999E-2</v>
      </c>
      <c r="AT173" s="156">
        <v>2.7122234999999999E-3</v>
      </c>
      <c r="AU173" s="156">
        <v>5.2813410999999998E-3</v>
      </c>
      <c r="AV173" s="282">
        <f t="shared" si="33"/>
        <v>3.3636916999955497E-6</v>
      </c>
      <c r="AW173" s="282">
        <f t="shared" si="34"/>
        <v>1.0030412431193449E-8</v>
      </c>
      <c r="AX173" s="283">
        <f t="shared" si="35"/>
        <v>0.73968363034399998</v>
      </c>
      <c r="AY173" s="157">
        <v>3.1242329E-6</v>
      </c>
      <c r="AZ173" s="157">
        <v>9.4265646000000008E-9</v>
      </c>
      <c r="BA173" s="157">
        <v>2.5754720999999998E-13</v>
      </c>
      <c r="BB173" s="157">
        <v>1.8524655E-13</v>
      </c>
      <c r="BC173" s="157">
        <v>0</v>
      </c>
      <c r="BD173" s="157">
        <v>1.3754284E-9</v>
      </c>
      <c r="BE173" s="157">
        <v>2.3695890000000001E-7</v>
      </c>
      <c r="BF173" s="157">
        <v>3.1322589000000001E-10</v>
      </c>
      <c r="BG173" s="157">
        <v>2.4092055E-10</v>
      </c>
      <c r="BH173" s="157">
        <v>4.8920559999999998E-11</v>
      </c>
      <c r="BI173" s="157">
        <v>3.1426376E-17</v>
      </c>
      <c r="BJ173" s="157">
        <v>4.7960785999999997E-13</v>
      </c>
      <c r="BK173" s="157">
        <v>3.6288478999999999E-14</v>
      </c>
      <c r="BL173" s="157">
        <v>7.3562162999999993E-15</v>
      </c>
      <c r="BM173" s="157">
        <v>5.3080049000000002E-11</v>
      </c>
      <c r="BN173" s="157">
        <v>1.0712062999999999E-9</v>
      </c>
      <c r="BO173" s="157">
        <v>1.7712403999999998E-21</v>
      </c>
      <c r="BP173" s="157">
        <v>3.9400344000000003E-5</v>
      </c>
      <c r="BQ173" s="157">
        <v>0.73964423000000001</v>
      </c>
      <c r="BR173" s="157">
        <v>0</v>
      </c>
      <c r="BS173" s="157">
        <v>0</v>
      </c>
      <c r="BT173" s="157">
        <v>0</v>
      </c>
      <c r="BU173"/>
      <c r="BV173" s="155">
        <v>2.0281817000000001E-4</v>
      </c>
      <c r="BW173" s="155">
        <v>1.6629028999999999E-6</v>
      </c>
      <c r="BX173" s="155">
        <v>9.3870551000000001E-5</v>
      </c>
      <c r="BY173" s="155">
        <v>1.3236329E-6</v>
      </c>
      <c r="BZ173" s="155">
        <v>3.4799362999999999E-6</v>
      </c>
      <c r="CA173" s="155">
        <v>3.8124042000000003E-9</v>
      </c>
      <c r="CB173" s="155">
        <v>3.1397702999999998E-7</v>
      </c>
      <c r="CC173" s="155">
        <v>5.7417675999999998E-9</v>
      </c>
      <c r="CD173" s="155">
        <v>4.0929409999999998E-7</v>
      </c>
      <c r="CE173" s="155">
        <v>7.7447078999999998E-7</v>
      </c>
      <c r="CF173" s="155">
        <v>0</v>
      </c>
      <c r="CG173" s="155">
        <v>3.9168722999999998E-18</v>
      </c>
      <c r="CH173" s="155">
        <v>3.2071198000000001E-14</v>
      </c>
      <c r="CI173" s="155">
        <v>8.4121550000000008E-6</v>
      </c>
      <c r="CJ173" s="155">
        <v>9.2560971000000004E-5</v>
      </c>
      <c r="CK173" s="155">
        <v>7.2180107999999998E-10</v>
      </c>
      <c r="CL173" s="155">
        <v>0</v>
      </c>
      <c r="CM173"/>
      <c r="CN173" s="284">
        <v>2.7145498999999999E-14</v>
      </c>
      <c r="CO173" s="284">
        <v>3.3666295000000002</v>
      </c>
      <c r="CP173" s="285">
        <v>1.7515015E-4</v>
      </c>
      <c r="CQ173" s="284">
        <v>1.1386015999999999E-3</v>
      </c>
      <c r="CR173" s="284">
        <v>2.2309737E-10</v>
      </c>
      <c r="CS173" s="284">
        <v>2.6826807000000001E-8</v>
      </c>
      <c r="CT173" s="284">
        <v>1.1732776E-4</v>
      </c>
      <c r="CU173" s="284">
        <v>3.0459077000000001E-2</v>
      </c>
      <c r="CV173" s="284">
        <v>3.2726833999999999E-5</v>
      </c>
      <c r="CW173" s="284">
        <v>1.3411153999999999E-6</v>
      </c>
      <c r="CX173"/>
      <c r="CY173" s="162" t="s">
        <v>388</v>
      </c>
      <c r="CZ173" s="271" t="s">
        <v>2213</v>
      </c>
      <c r="DA173"/>
      <c r="DB173"/>
      <c r="DC173"/>
      <c r="DD173"/>
      <c r="DE173"/>
      <c r="DF173"/>
      <c r="DG173"/>
      <c r="DH173"/>
      <c r="DI173"/>
      <c r="DJ173"/>
      <c r="DK173"/>
      <c r="DL173"/>
    </row>
    <row r="174" spans="1:116" ht="14.4">
      <c r="A174" t="s">
        <v>1608</v>
      </c>
      <c r="B174" s="188" t="s">
        <v>311</v>
      </c>
      <c r="C174" s="151" t="str">
        <f t="shared" si="30"/>
        <v>A.030.18.103</v>
      </c>
      <c r="D174" s="54" t="s">
        <v>1211</v>
      </c>
      <c r="E174" s="150" t="s">
        <v>352</v>
      </c>
      <c r="F174" s="153" t="str">
        <f t="shared" si="31"/>
        <v>1.4-Dioxane</v>
      </c>
      <c r="G174" s="154">
        <f t="shared" si="32"/>
        <v>4.1290858666666663</v>
      </c>
      <c r="H174"/>
      <c r="I174"/>
      <c r="J174" s="227">
        <f t="shared" si="41"/>
        <v>0.81865034631079547</v>
      </c>
      <c r="K174"/>
      <c r="L174" s="280">
        <f t="shared" si="42"/>
        <v>7.7729091060000005E-2</v>
      </c>
      <c r="M174" s="280">
        <f t="shared" si="43"/>
        <v>8.7707261687999999E-2</v>
      </c>
      <c r="N174" s="281">
        <f t="shared" si="44"/>
        <v>3.3851113562795479E-2</v>
      </c>
      <c r="O174" s="280">
        <v>0.61936287999999995</v>
      </c>
      <c r="P174" s="286">
        <v>4.5748669999999998E-2</v>
      </c>
      <c r="Q174" s="286">
        <v>3.2926943E-2</v>
      </c>
      <c r="R174" s="286">
        <v>7.2341748999999997E-2</v>
      </c>
      <c r="S174" s="219">
        <v>2.2930667000000001E-3</v>
      </c>
      <c r="T174" s="219">
        <v>8.5889056E-4</v>
      </c>
      <c r="U174" s="219">
        <v>2.2353847999999998E-3</v>
      </c>
      <c r="V174" s="219">
        <v>8.8506621000000001E-3</v>
      </c>
      <c r="W174" s="219">
        <v>3.6448775999999998E-4</v>
      </c>
      <c r="X174" s="219">
        <v>1.6396927999999999E-4</v>
      </c>
      <c r="Y174" s="219">
        <v>9.5536088000000002E-3</v>
      </c>
      <c r="Z174" s="286">
        <v>1.7017307999999999E-5</v>
      </c>
      <c r="AA174" s="219">
        <v>2.3933017000000001E-2</v>
      </c>
      <c r="AB174" s="286">
        <v>2.7954766000000002E-12</v>
      </c>
      <c r="AC174"/>
      <c r="AD174" s="227">
        <f t="shared" si="36"/>
        <v>0.61936287999999995</v>
      </c>
      <c r="AE174" s="227">
        <f t="shared" si="37"/>
        <v>0.16525536615999997</v>
      </c>
      <c r="AF174" s="227">
        <f t="shared" si="38"/>
        <v>0.11145929210000001</v>
      </c>
      <c r="AG174" s="227">
        <f t="shared" si="39"/>
        <v>8.7707261687999999E-2</v>
      </c>
      <c r="AH174" s="227">
        <f t="shared" si="40"/>
        <v>9.9180965627954781E-3</v>
      </c>
      <c r="AI174"/>
      <c r="AJ174">
        <v>101.70017</v>
      </c>
      <c r="AK174" s="155">
        <v>97.813218000000006</v>
      </c>
      <c r="AL174" s="155">
        <v>1.0083096</v>
      </c>
      <c r="AM174" s="155">
        <v>0</v>
      </c>
      <c r="AN174" s="155">
        <v>0.16216477000000001</v>
      </c>
      <c r="AO174" s="155">
        <v>2.5159413000000002</v>
      </c>
      <c r="AP174" s="155">
        <v>0.20053554000000001</v>
      </c>
      <c r="AQ174"/>
      <c r="AR174" s="156">
        <v>7.6301872000000007E-2</v>
      </c>
      <c r="AS174" s="156">
        <v>6.6077427999999994E-2</v>
      </c>
      <c r="AT174" s="156">
        <v>3.3255458999999999E-3</v>
      </c>
      <c r="AU174" s="156">
        <v>6.8988985999999999E-3</v>
      </c>
      <c r="AV174" s="282">
        <f t="shared" si="33"/>
        <v>3.9614764341733308E-6</v>
      </c>
      <c r="AW174" s="282">
        <f t="shared" si="34"/>
        <v>1.2298616007041509E-8</v>
      </c>
      <c r="AX174" s="283">
        <f t="shared" si="35"/>
        <v>0.9662323049160001</v>
      </c>
      <c r="AY174" s="157">
        <v>3.8317939999999997E-6</v>
      </c>
      <c r="AZ174" s="157">
        <v>1.1561447E-8</v>
      </c>
      <c r="BA174" s="157">
        <v>3.1587525999999998E-13</v>
      </c>
      <c r="BB174" s="157">
        <v>3.9497332999999998E-13</v>
      </c>
      <c r="BC174" s="157">
        <v>0</v>
      </c>
      <c r="BD174" s="157">
        <v>1.9487856000000001E-9</v>
      </c>
      <c r="BE174" s="157">
        <v>1.2348341E-7</v>
      </c>
      <c r="BF174" s="157">
        <v>4.4334309E-10</v>
      </c>
      <c r="BG174" s="157">
        <v>1.2366769E-10</v>
      </c>
      <c r="BH174" s="157">
        <v>1.6868091E-10</v>
      </c>
      <c r="BI174" s="157">
        <v>6.7005729999999995E-17</v>
      </c>
      <c r="BJ174" s="157">
        <v>1.093732E-12</v>
      </c>
      <c r="BK174" s="157">
        <v>5.6468341E-14</v>
      </c>
      <c r="BL174" s="157">
        <v>1.1174431E-14</v>
      </c>
      <c r="BM174" s="157">
        <v>2.5937925E-9</v>
      </c>
      <c r="BN174" s="157">
        <v>1.6560511E-9</v>
      </c>
      <c r="BO174" s="157">
        <v>3.7765493E-21</v>
      </c>
      <c r="BP174" s="157">
        <v>3.3434915999999998E-5</v>
      </c>
      <c r="BQ174" s="157">
        <v>0.96619887000000004</v>
      </c>
      <c r="BR174" s="157">
        <v>0</v>
      </c>
      <c r="BS174" s="157">
        <v>0</v>
      </c>
      <c r="BT174" s="157">
        <v>0</v>
      </c>
      <c r="BU174"/>
      <c r="BV174" s="155">
        <v>2.5933441E-4</v>
      </c>
      <c r="BW174" s="155">
        <v>8.5670437999999999E-7</v>
      </c>
      <c r="BX174" s="155">
        <v>1.1512986999999999E-4</v>
      </c>
      <c r="BY174" s="155">
        <v>1.0714794000000001E-6</v>
      </c>
      <c r="BZ174" s="155">
        <v>2.6112378999999999E-6</v>
      </c>
      <c r="CA174" s="155">
        <v>8.1286153999999994E-9</v>
      </c>
      <c r="CB174" s="155">
        <v>2.3100548000000001E-6</v>
      </c>
      <c r="CC174" s="155">
        <v>1.2242307E-8</v>
      </c>
      <c r="CD174" s="155">
        <v>1.2383576E-6</v>
      </c>
      <c r="CE174" s="155">
        <v>1.7565111000000001E-6</v>
      </c>
      <c r="CF174" s="155">
        <v>0</v>
      </c>
      <c r="CG174" s="155">
        <v>8.3513569999999995E-18</v>
      </c>
      <c r="CH174" s="155">
        <v>6.8380586000000003E-14</v>
      </c>
      <c r="CI174" s="155">
        <v>1.3883396000000001E-5</v>
      </c>
      <c r="CJ174" s="155">
        <v>1.2045489E-4</v>
      </c>
      <c r="CK174" s="155">
        <v>1.5388681000000001E-9</v>
      </c>
      <c r="CL174" s="155">
        <v>0</v>
      </c>
      <c r="CM174"/>
      <c r="CN174" s="284">
        <v>5.7878261000000006E-14</v>
      </c>
      <c r="CO174" s="284">
        <v>4.1290868999999999</v>
      </c>
      <c r="CP174" s="285">
        <v>4.5221920999999998E-2</v>
      </c>
      <c r="CQ174" s="284">
        <v>5.8799459000000002E-4</v>
      </c>
      <c r="CR174" s="284">
        <v>5.9417237000000004E-10</v>
      </c>
      <c r="CS174" s="284">
        <v>5.2272685000000003E-8</v>
      </c>
      <c r="CT174" s="284">
        <v>6.2895009000000005E-5</v>
      </c>
      <c r="CU174" s="284">
        <v>4.5426503999999999E-2</v>
      </c>
      <c r="CV174" s="284">
        <v>1.1254129E-4</v>
      </c>
      <c r="CW174" s="284">
        <v>2.8594585000000001E-6</v>
      </c>
      <c r="CX174"/>
      <c r="CY174" s="162" t="s">
        <v>398</v>
      </c>
      <c r="CZ174" s="271" t="s">
        <v>2214</v>
      </c>
      <c r="DA174"/>
      <c r="DB174"/>
      <c r="DC174"/>
      <c r="DD174"/>
      <c r="DE174"/>
      <c r="DF174"/>
      <c r="DG174"/>
      <c r="DH174"/>
      <c r="DI174"/>
      <c r="DJ174"/>
      <c r="DK174"/>
      <c r="DL174"/>
    </row>
    <row r="175" spans="1:116" ht="14.4">
      <c r="A175" t="s">
        <v>534</v>
      </c>
      <c r="B175" s="188" t="s">
        <v>311</v>
      </c>
      <c r="C175" s="151" t="str">
        <f t="shared" si="30"/>
        <v>A.030.18.104</v>
      </c>
      <c r="D175" s="54" t="s">
        <v>1211</v>
      </c>
      <c r="E175" s="150" t="s">
        <v>352</v>
      </c>
      <c r="F175" s="153" t="str">
        <f t="shared" si="31"/>
        <v>2-Butanol</v>
      </c>
      <c r="G175" s="154">
        <f t="shared" si="32"/>
        <v>3.7299082000000001</v>
      </c>
      <c r="H175"/>
      <c r="I175"/>
      <c r="J175" s="227">
        <f t="shared" si="41"/>
        <v>0.73015988928679176</v>
      </c>
      <c r="K175"/>
      <c r="L175" s="280">
        <f t="shared" si="42"/>
        <v>6.9734995979999992E-2</v>
      </c>
      <c r="M175" s="280">
        <f t="shared" si="43"/>
        <v>8.4055018384999985E-2</v>
      </c>
      <c r="N175" s="281">
        <f t="shared" si="44"/>
        <v>1.6883644921791858E-2</v>
      </c>
      <c r="O175" s="280">
        <v>0.55948622999999997</v>
      </c>
      <c r="P175" s="286">
        <v>3.3860690999999998E-2</v>
      </c>
      <c r="Q175" s="286">
        <v>2.9541825000000001E-2</v>
      </c>
      <c r="R175" s="286">
        <v>6.5675751000000004E-2</v>
      </c>
      <c r="S175" s="219">
        <v>2.5677703000000001E-3</v>
      </c>
      <c r="T175" s="219">
        <v>3.4241498000000002E-4</v>
      </c>
      <c r="U175" s="219">
        <v>1.1490597E-3</v>
      </c>
      <c r="V175" s="219">
        <v>2.0531845E-2</v>
      </c>
      <c r="W175" s="219">
        <v>4.1414992000000001E-4</v>
      </c>
      <c r="X175" s="219">
        <v>1.0510181E-4</v>
      </c>
      <c r="Y175" s="219">
        <v>5.3890400000000003E-3</v>
      </c>
      <c r="Z175" s="286">
        <v>1.5555574999999999E-5</v>
      </c>
      <c r="AA175" s="219">
        <v>1.1080454999999999E-2</v>
      </c>
      <c r="AB175" s="286">
        <v>1.7918579E-12</v>
      </c>
      <c r="AC175"/>
      <c r="AD175" s="227">
        <f t="shared" si="36"/>
        <v>0.55948622999999997</v>
      </c>
      <c r="AE175" s="227">
        <f t="shared" si="37"/>
        <v>0.15366935698</v>
      </c>
      <c r="AF175" s="227">
        <f t="shared" si="38"/>
        <v>9.5014815999999988E-2</v>
      </c>
      <c r="AG175" s="227">
        <f t="shared" si="39"/>
        <v>8.4055018384999999E-2</v>
      </c>
      <c r="AH175" s="227">
        <f t="shared" si="40"/>
        <v>5.8031899217918584E-3</v>
      </c>
      <c r="AI175"/>
      <c r="AJ175">
        <v>97.484408999999999</v>
      </c>
      <c r="AK175" s="155">
        <v>96.229900000000001</v>
      </c>
      <c r="AL175" s="155">
        <v>0.51625940999999997</v>
      </c>
      <c r="AM175" s="155">
        <v>0</v>
      </c>
      <c r="AN175" s="155">
        <v>4.5079552000000002E-2</v>
      </c>
      <c r="AO175" s="155">
        <v>0.59186486999999999</v>
      </c>
      <c r="AP175" s="155">
        <v>0.10130461</v>
      </c>
      <c r="AQ175"/>
      <c r="AR175" s="156">
        <v>7.0559544000000002E-2</v>
      </c>
      <c r="AS175" s="156">
        <v>6.0498022999999998E-2</v>
      </c>
      <c r="AT175" s="156">
        <v>3.2129001999999999E-3</v>
      </c>
      <c r="AU175" s="156">
        <v>6.8486205000000003E-3</v>
      </c>
      <c r="AV175" s="282">
        <f t="shared" si="33"/>
        <v>3.6269797921088799E-6</v>
      </c>
      <c r="AW175" s="282">
        <f t="shared" si="34"/>
        <v>1.1882027077012971E-8</v>
      </c>
      <c r="AX175" s="283">
        <f t="shared" si="35"/>
        <v>0.95919054708499996</v>
      </c>
      <c r="AY175" s="157">
        <v>3.4613562999999999E-6</v>
      </c>
      <c r="AZ175" s="157">
        <v>1.0443747E-8</v>
      </c>
      <c r="BA175" s="157">
        <v>2.8533809999999999E-13</v>
      </c>
      <c r="BB175" s="157">
        <v>2.5317187999999999E-13</v>
      </c>
      <c r="BC175" s="157">
        <v>0</v>
      </c>
      <c r="BD175" s="157">
        <v>5.0797914000000003E-9</v>
      </c>
      <c r="BE175" s="157">
        <v>1.5921043999999999E-7</v>
      </c>
      <c r="BF175" s="157">
        <v>1.1588002E-9</v>
      </c>
      <c r="BG175" s="157">
        <v>1.5839923E-10</v>
      </c>
      <c r="BH175" s="157">
        <v>1.2009184E-10</v>
      </c>
      <c r="BI175" s="157">
        <v>4.2949651000000003E-17</v>
      </c>
      <c r="BJ175" s="157">
        <v>6.5311718999999996E-13</v>
      </c>
      <c r="BK175" s="157">
        <v>4.1674213999999999E-14</v>
      </c>
      <c r="BL175" s="157">
        <v>8.6345569000000002E-15</v>
      </c>
      <c r="BM175" s="157">
        <v>6.6121036999999998E-11</v>
      </c>
      <c r="BN175" s="157">
        <v>1.2668865000000001E-9</v>
      </c>
      <c r="BO175" s="157">
        <v>2.4207104999999999E-21</v>
      </c>
      <c r="BP175" s="157">
        <v>3.4467085E-5</v>
      </c>
      <c r="BQ175" s="157">
        <v>0.95915607999999997</v>
      </c>
      <c r="BR175" s="157">
        <v>0</v>
      </c>
      <c r="BS175" s="157">
        <v>0</v>
      </c>
      <c r="BT175" s="157">
        <v>0</v>
      </c>
      <c r="BU175"/>
      <c r="BV175" s="155">
        <v>2.4329983999999999E-4</v>
      </c>
      <c r="BW175" s="155">
        <v>1.0946813999999999E-6</v>
      </c>
      <c r="BX175" s="155">
        <v>1.0399974E-4</v>
      </c>
      <c r="BY175" s="155">
        <v>2.4365114000000002E-6</v>
      </c>
      <c r="BZ175" s="155">
        <v>3.1084532E-6</v>
      </c>
      <c r="CA175" s="155">
        <v>5.2103184999999998E-9</v>
      </c>
      <c r="CB175" s="155">
        <v>5.5985403999999996E-7</v>
      </c>
      <c r="CC175" s="155">
        <v>7.8471318999999997E-9</v>
      </c>
      <c r="CD175" s="155">
        <v>5.1945732999999997E-7</v>
      </c>
      <c r="CE175" s="155">
        <v>9.9849201999999991E-7</v>
      </c>
      <c r="CF175" s="155">
        <v>0</v>
      </c>
      <c r="CG175" s="155">
        <v>5.3530925000000002E-18</v>
      </c>
      <c r="CH175" s="155">
        <v>4.3830913000000001E-14</v>
      </c>
      <c r="CI175" s="155">
        <v>1.2624864999999999E-5</v>
      </c>
      <c r="CJ175" s="155">
        <v>1.1794374E-4</v>
      </c>
      <c r="CK175" s="155">
        <v>9.8719782000000007E-10</v>
      </c>
      <c r="CL175" s="155">
        <v>0</v>
      </c>
      <c r="CM175"/>
      <c r="CN175" s="284">
        <v>3.7099083000000002E-14</v>
      </c>
      <c r="CO175" s="284">
        <v>3.7299088999999999</v>
      </c>
      <c r="CP175" s="285">
        <v>2.2107725E-4</v>
      </c>
      <c r="CQ175" s="284">
        <v>7.5015084E-4</v>
      </c>
      <c r="CR175" s="284">
        <v>3.0251102000000002E-10</v>
      </c>
      <c r="CS175" s="284">
        <v>3.6249866999999998E-8</v>
      </c>
      <c r="CT175" s="284">
        <v>8.2404578E-5</v>
      </c>
      <c r="CU175" s="284">
        <v>3.5053688999999999E-2</v>
      </c>
      <c r="CV175" s="284">
        <v>8.0390934000000003E-5</v>
      </c>
      <c r="CW175" s="284">
        <v>1.8328693000000001E-6</v>
      </c>
      <c r="CX175"/>
      <c r="CY175" s="162" t="s">
        <v>388</v>
      </c>
      <c r="CZ175" s="271" t="s">
        <v>2215</v>
      </c>
      <c r="DA175"/>
      <c r="DB175"/>
      <c r="DC175"/>
      <c r="DD175"/>
      <c r="DE175"/>
      <c r="DF175"/>
      <c r="DG175"/>
      <c r="DH175"/>
      <c r="DI175"/>
      <c r="DJ175"/>
      <c r="DK175"/>
      <c r="DL175"/>
    </row>
    <row r="176" spans="1:116" ht="14.4">
      <c r="A176" t="s">
        <v>535</v>
      </c>
      <c r="B176" s="188" t="s">
        <v>311</v>
      </c>
      <c r="C176" s="151" t="str">
        <f t="shared" si="30"/>
        <v>A.030.18.105</v>
      </c>
      <c r="D176" s="54" t="s">
        <v>1211</v>
      </c>
      <c r="E176" s="150" t="s">
        <v>352</v>
      </c>
      <c r="F176" s="153" t="str">
        <f t="shared" si="31"/>
        <v>2-Methyl-1-butanol</v>
      </c>
      <c r="G176" s="154">
        <f t="shared" si="32"/>
        <v>3.3582958000000005</v>
      </c>
      <c r="H176"/>
      <c r="I176"/>
      <c r="J176" s="227">
        <f t="shared" si="41"/>
        <v>0.62836122868630795</v>
      </c>
      <c r="K176"/>
      <c r="L176" s="280">
        <f t="shared" si="42"/>
        <v>4.6876000090000002E-2</v>
      </c>
      <c r="M176" s="280">
        <f t="shared" si="43"/>
        <v>6.2564192094999999E-2</v>
      </c>
      <c r="N176" s="281">
        <f t="shared" si="44"/>
        <v>1.5176666501307863E-2</v>
      </c>
      <c r="O176" s="280">
        <v>0.50374437000000005</v>
      </c>
      <c r="P176" s="286">
        <v>2.6108552E-2</v>
      </c>
      <c r="Q176" s="286">
        <v>2.5271443000000001E-2</v>
      </c>
      <c r="R176" s="286">
        <v>4.3336457000000002E-2</v>
      </c>
      <c r="S176" s="219">
        <v>2.4288440999999999E-3</v>
      </c>
      <c r="T176" s="219">
        <v>2.7034417999999998E-4</v>
      </c>
      <c r="U176" s="219">
        <v>8.4035480999999999E-4</v>
      </c>
      <c r="V176" s="219">
        <v>1.1094448999999999E-2</v>
      </c>
      <c r="W176" s="219">
        <v>4.408716E-4</v>
      </c>
      <c r="X176" s="286">
        <v>7.6712923000000005E-5</v>
      </c>
      <c r="Y176" s="219">
        <v>8.4850913000000007E-3</v>
      </c>
      <c r="Z176" s="286">
        <v>1.3035172E-5</v>
      </c>
      <c r="AA176" s="219">
        <v>6.2507036E-3</v>
      </c>
      <c r="AB176" s="286">
        <v>1.3078618999999999E-12</v>
      </c>
      <c r="AC176"/>
      <c r="AD176" s="227">
        <f t="shared" si="36"/>
        <v>0.50374437000000005</v>
      </c>
      <c r="AE176" s="227">
        <f t="shared" si="37"/>
        <v>0.10935044409</v>
      </c>
      <c r="AF176" s="227">
        <f t="shared" si="38"/>
        <v>6.8725147599999994E-2</v>
      </c>
      <c r="AG176" s="227">
        <f t="shared" si="39"/>
        <v>6.2564192094999999E-2</v>
      </c>
      <c r="AH176" s="227">
        <f t="shared" si="40"/>
        <v>8.9259629013078625E-3</v>
      </c>
      <c r="AI176"/>
      <c r="AJ176">
        <v>76.642465999999999</v>
      </c>
      <c r="AK176" s="155">
        <v>74.746572</v>
      </c>
      <c r="AL176" s="155">
        <v>0.99401556000000002</v>
      </c>
      <c r="AM176" s="155">
        <v>0</v>
      </c>
      <c r="AN176" s="155">
        <v>0.12889955</v>
      </c>
      <c r="AO176" s="155">
        <v>0.58003106000000004</v>
      </c>
      <c r="AP176" s="155">
        <v>0.19294839999999999</v>
      </c>
      <c r="AQ176"/>
      <c r="AR176" s="156">
        <v>6.3941278000000004E-2</v>
      </c>
      <c r="AS176" s="156">
        <v>5.5967500000000003E-2</v>
      </c>
      <c r="AT176" s="156">
        <v>2.7055101E-3</v>
      </c>
      <c r="AU176" s="156">
        <v>5.2682685000000002E-3</v>
      </c>
      <c r="AV176" s="282">
        <f t="shared" si="33"/>
        <v>3.3553656820510201E-6</v>
      </c>
      <c r="AW176" s="282">
        <f t="shared" si="34"/>
        <v>1.0005584667444254E-8</v>
      </c>
      <c r="AX176" s="283">
        <f t="shared" si="35"/>
        <v>0.73785273281899999</v>
      </c>
      <c r="AY176" s="157">
        <v>3.1164996E-6</v>
      </c>
      <c r="AZ176" s="157">
        <v>9.4032314999999992E-9</v>
      </c>
      <c r="BA176" s="157">
        <v>2.5690972000000001E-13</v>
      </c>
      <c r="BB176" s="157">
        <v>1.8478801999999999E-13</v>
      </c>
      <c r="BC176" s="157">
        <v>0</v>
      </c>
      <c r="BD176" s="157">
        <v>1.3720238E-9</v>
      </c>
      <c r="BE176" s="157">
        <v>2.3637237000000001E-7</v>
      </c>
      <c r="BF176" s="157">
        <v>3.1245057999999999E-10</v>
      </c>
      <c r="BG176" s="157">
        <v>2.4032421999999998E-10</v>
      </c>
      <c r="BH176" s="157">
        <v>4.8799468999999999E-11</v>
      </c>
      <c r="BI176" s="157">
        <v>3.1348587999999999E-17</v>
      </c>
      <c r="BJ176" s="157">
        <v>4.7842070999999998E-13</v>
      </c>
      <c r="BK176" s="157">
        <v>3.6198656000000002E-14</v>
      </c>
      <c r="BL176" s="157">
        <v>7.3380079000000007E-15</v>
      </c>
      <c r="BM176" s="157">
        <v>5.2948662999999999E-11</v>
      </c>
      <c r="BN176" s="157">
        <v>1.0685548000000001E-9</v>
      </c>
      <c r="BO176" s="157">
        <v>1.7668562E-21</v>
      </c>
      <c r="BP176" s="157">
        <v>3.9302818999999998E-5</v>
      </c>
      <c r="BQ176" s="157">
        <v>0.73781342999999999</v>
      </c>
      <c r="BR176" s="157">
        <v>0</v>
      </c>
      <c r="BS176" s="157">
        <v>0</v>
      </c>
      <c r="BT176" s="157">
        <v>0</v>
      </c>
      <c r="BU176"/>
      <c r="BV176" s="155">
        <v>2.0231614E-4</v>
      </c>
      <c r="BW176" s="155">
        <v>1.6587868000000001E-6</v>
      </c>
      <c r="BX176" s="155">
        <v>9.3638197999999995E-5</v>
      </c>
      <c r="BY176" s="155">
        <v>1.3203566E-6</v>
      </c>
      <c r="BZ176" s="155">
        <v>3.4713225999999999E-6</v>
      </c>
      <c r="CA176" s="155">
        <v>3.8029674999999998E-9</v>
      </c>
      <c r="CB176" s="155">
        <v>3.1319985000000001E-7</v>
      </c>
      <c r="CC176" s="155">
        <v>5.7275552999999998E-9</v>
      </c>
      <c r="CD176" s="155">
        <v>4.0828099999999998E-7</v>
      </c>
      <c r="CE176" s="155">
        <v>7.7255377999999997E-7</v>
      </c>
      <c r="CF176" s="155">
        <v>0</v>
      </c>
      <c r="CG176" s="155">
        <v>3.907177E-18</v>
      </c>
      <c r="CH176" s="155">
        <v>3.1991813E-14</v>
      </c>
      <c r="CI176" s="155">
        <v>8.3913329000000008E-6</v>
      </c>
      <c r="CJ176" s="155">
        <v>9.233186E-5</v>
      </c>
      <c r="CK176" s="155">
        <v>7.2001444000000001E-10</v>
      </c>
      <c r="CL176" s="155">
        <v>0</v>
      </c>
      <c r="CM176"/>
      <c r="CN176" s="284">
        <v>2.7078306999999999E-14</v>
      </c>
      <c r="CO176" s="284">
        <v>3.3582963000000001</v>
      </c>
      <c r="CP176" s="285">
        <v>1.7471661E-4</v>
      </c>
      <c r="CQ176" s="284">
        <v>1.1357832999999999E-3</v>
      </c>
      <c r="CR176" s="284">
        <v>2.2254515E-10</v>
      </c>
      <c r="CS176" s="284">
        <v>2.6760403999999999E-8</v>
      </c>
      <c r="CT176" s="284">
        <v>1.1703733999999999E-4</v>
      </c>
      <c r="CU176" s="284">
        <v>3.0383684000000001E-2</v>
      </c>
      <c r="CV176" s="284">
        <v>3.2645826999999999E-5</v>
      </c>
      <c r="CW176" s="284">
        <v>1.3377957999999999E-6</v>
      </c>
      <c r="CX176"/>
      <c r="CY176" s="162" t="s">
        <v>388</v>
      </c>
      <c r="CZ176" s="271" t="s">
        <v>2216</v>
      </c>
      <c r="DA176"/>
      <c r="DB176"/>
      <c r="DC176"/>
      <c r="DD176"/>
      <c r="DE176"/>
      <c r="DF176"/>
      <c r="DG176"/>
      <c r="DH176"/>
      <c r="DI176"/>
      <c r="DJ176"/>
      <c r="DK176"/>
      <c r="DL176"/>
    </row>
    <row r="177" spans="1:116" ht="14.4">
      <c r="A177" t="s">
        <v>536</v>
      </c>
      <c r="B177" s="188" t="s">
        <v>311</v>
      </c>
      <c r="C177" s="151" t="str">
        <f t="shared" si="30"/>
        <v>A.030.18.106</v>
      </c>
      <c r="D177" s="54" t="s">
        <v>1211</v>
      </c>
      <c r="E177" s="150" t="s">
        <v>352</v>
      </c>
      <c r="F177" s="153" t="str">
        <f t="shared" si="31"/>
        <v>2-Methyl-1-propanol</v>
      </c>
      <c r="G177" s="154">
        <f t="shared" si="32"/>
        <v>3.1317784666666668</v>
      </c>
      <c r="H177"/>
      <c r="I177"/>
      <c r="J177" s="227">
        <f t="shared" si="41"/>
        <v>0.61113054111682052</v>
      </c>
      <c r="K177"/>
      <c r="L177" s="280">
        <f t="shared" si="42"/>
        <v>5.9989014850000001E-2</v>
      </c>
      <c r="M177" s="280">
        <f t="shared" si="43"/>
        <v>6.5673638495000006E-2</v>
      </c>
      <c r="N177" s="281">
        <f t="shared" si="44"/>
        <v>1.5701117771820493E-2</v>
      </c>
      <c r="O177" s="280">
        <v>0.46976677</v>
      </c>
      <c r="P177" s="286">
        <v>2.9257867E-2</v>
      </c>
      <c r="Q177" s="219">
        <v>3.0497914000000001E-2</v>
      </c>
      <c r="R177" s="219">
        <v>5.6013726999999999E-2</v>
      </c>
      <c r="S177" s="219">
        <v>2.6593188000000002E-3</v>
      </c>
      <c r="T177" s="219">
        <v>3.5594305000000002E-4</v>
      </c>
      <c r="U177" s="219">
        <v>9.60026E-4</v>
      </c>
      <c r="V177" s="219">
        <v>5.7930081000000001E-3</v>
      </c>
      <c r="W177" s="219">
        <v>5.1927017000000003E-4</v>
      </c>
      <c r="X177" s="219">
        <v>1.0678131E-4</v>
      </c>
      <c r="Y177" s="219">
        <v>6.8191042000000004E-3</v>
      </c>
      <c r="Z177" s="286">
        <v>1.8068085E-5</v>
      </c>
      <c r="AA177" s="219">
        <v>8.3627434000000007E-3</v>
      </c>
      <c r="AB177" s="286">
        <v>1.8204914000000001E-12</v>
      </c>
      <c r="AC177"/>
      <c r="AD177" s="227">
        <f t="shared" si="36"/>
        <v>0.46976677</v>
      </c>
      <c r="AE177" s="227">
        <f t="shared" si="37"/>
        <v>0.12553780395</v>
      </c>
      <c r="AF177" s="227">
        <f t="shared" si="38"/>
        <v>7.3911532500000002E-2</v>
      </c>
      <c r="AG177" s="227">
        <f t="shared" si="39"/>
        <v>6.5673638494999992E-2</v>
      </c>
      <c r="AH177" s="227">
        <f t="shared" si="40"/>
        <v>7.3383743718204919E-3</v>
      </c>
      <c r="AI177"/>
      <c r="AJ177">
        <v>90.235836000000006</v>
      </c>
      <c r="AK177" s="155">
        <v>88.789991999999998</v>
      </c>
      <c r="AL177" s="155">
        <v>0.70081603999999997</v>
      </c>
      <c r="AM177" s="155">
        <v>0</v>
      </c>
      <c r="AN177" s="155">
        <v>6.1445453999999997E-2</v>
      </c>
      <c r="AO177" s="155">
        <v>0.54602428999999997</v>
      </c>
      <c r="AP177" s="155">
        <v>0.13755858000000001</v>
      </c>
      <c r="AQ177"/>
      <c r="AR177" s="156">
        <v>6.0759259000000003E-2</v>
      </c>
      <c r="AS177" s="156">
        <v>5.1886953E-2</v>
      </c>
      <c r="AT177" s="156">
        <v>2.5636088E-3</v>
      </c>
      <c r="AU177" s="156">
        <v>6.3086962E-3</v>
      </c>
      <c r="AV177" s="282">
        <f t="shared" si="33"/>
        <v>3.1107285809865101E-6</v>
      </c>
      <c r="AW177" s="282">
        <f t="shared" si="34"/>
        <v>9.4808017331769375E-9</v>
      </c>
      <c r="AX177" s="283">
        <f t="shared" si="35"/>
        <v>0.88357089796100008</v>
      </c>
      <c r="AY177" s="157">
        <v>2.9062931E-6</v>
      </c>
      <c r="AZ177" s="157">
        <v>8.7689879000000001E-9</v>
      </c>
      <c r="BA177" s="157">
        <v>2.3958127000000001E-13</v>
      </c>
      <c r="BB177" s="157">
        <v>2.5721750999999999E-13</v>
      </c>
      <c r="BC177" s="157">
        <v>0</v>
      </c>
      <c r="BD177" s="157">
        <v>1.5076740000000001E-9</v>
      </c>
      <c r="BE177" s="157">
        <v>2.0150652000000001E-7</v>
      </c>
      <c r="BF177" s="157">
        <v>3.4312306999999998E-10</v>
      </c>
      <c r="BG177" s="157">
        <v>1.9881083000000001E-10</v>
      </c>
      <c r="BH177" s="157">
        <v>1.6723673E-10</v>
      </c>
      <c r="BI177" s="157">
        <v>4.3635976999999998E-17</v>
      </c>
      <c r="BJ177" s="157">
        <v>5.4699431000000002E-13</v>
      </c>
      <c r="BK177" s="157">
        <v>3.4832341000000003E-14</v>
      </c>
      <c r="BL177" s="157">
        <v>7.2704398999999999E-15</v>
      </c>
      <c r="BM177" s="157">
        <v>6.3455668999999994E-11</v>
      </c>
      <c r="BN177" s="157">
        <v>1.0592060999999999E-9</v>
      </c>
      <c r="BO177" s="157">
        <v>2.4593929E-21</v>
      </c>
      <c r="BP177" s="157">
        <v>4.4607960999999997E-5</v>
      </c>
      <c r="BQ177" s="157">
        <v>0.88352629000000005</v>
      </c>
      <c r="BR177" s="157">
        <v>2.9836800000000001E-10</v>
      </c>
      <c r="BS177" s="157">
        <v>1.8144E-12</v>
      </c>
      <c r="BT177" s="157">
        <v>8.1177599999999996E-17</v>
      </c>
      <c r="BU177"/>
      <c r="BV177" s="155">
        <v>2.1456766E-4</v>
      </c>
      <c r="BW177" s="155">
        <v>1.3733332E-6</v>
      </c>
      <c r="BX177" s="155">
        <v>8.7322292999999997E-5</v>
      </c>
      <c r="BY177" s="155">
        <v>7.0541780999999997E-7</v>
      </c>
      <c r="BZ177" s="155">
        <v>3.4152432999999999E-6</v>
      </c>
      <c r="CA177" s="155">
        <v>5.2935781999999997E-9</v>
      </c>
      <c r="CB177" s="155">
        <v>4.2177854999999999E-7</v>
      </c>
      <c r="CC177" s="155">
        <v>7.9725271999999995E-9</v>
      </c>
      <c r="CD177" s="155">
        <v>5.2811073999999997E-7</v>
      </c>
      <c r="CE177" s="155">
        <v>8.4375074000000001E-7</v>
      </c>
      <c r="CF177" s="155">
        <v>0</v>
      </c>
      <c r="CG177" s="155">
        <v>5.4386337000000004E-18</v>
      </c>
      <c r="CH177" s="155">
        <v>4.4531321000000003E-14</v>
      </c>
      <c r="CI177" s="155">
        <v>1.0795997999999999E-5</v>
      </c>
      <c r="CJ177" s="155">
        <v>1.0910463999999999E-4</v>
      </c>
      <c r="CK177" s="155">
        <v>1.0021136999999999E-9</v>
      </c>
      <c r="CL177" s="155">
        <v>4.2832899999999998E-8</v>
      </c>
      <c r="CM177"/>
      <c r="CN177" s="284">
        <v>3.7691916999999997E-14</v>
      </c>
      <c r="CO177" s="284">
        <v>3.1317781</v>
      </c>
      <c r="CP177" s="285">
        <v>2.3015926000000001E-4</v>
      </c>
      <c r="CQ177" s="284">
        <v>9.4081929999999996E-4</v>
      </c>
      <c r="CR177" s="284">
        <v>2.5398484999999998E-10</v>
      </c>
      <c r="CS177" s="284">
        <v>3.0356010000000001E-8</v>
      </c>
      <c r="CT177" s="284">
        <v>1.0615774E-4</v>
      </c>
      <c r="CU177" s="284">
        <v>2.9296448999999999E-2</v>
      </c>
      <c r="CV177" s="284">
        <v>1.1203854E-4</v>
      </c>
      <c r="CW177" s="284">
        <v>1.8621581E-6</v>
      </c>
      <c r="CX177"/>
      <c r="CY177" s="162" t="s">
        <v>388</v>
      </c>
      <c r="CZ177" s="271" t="s">
        <v>2217</v>
      </c>
      <c r="DA177"/>
      <c r="DB177"/>
      <c r="DC177"/>
      <c r="DD177"/>
      <c r="DE177"/>
      <c r="DF177"/>
      <c r="DG177"/>
      <c r="DH177"/>
      <c r="DI177"/>
      <c r="DJ177"/>
      <c r="DK177"/>
      <c r="DL177"/>
    </row>
    <row r="178" spans="1:116" ht="14.4">
      <c r="A178" t="s">
        <v>537</v>
      </c>
      <c r="B178" s="188" t="s">
        <v>311</v>
      </c>
      <c r="C178" s="151" t="str">
        <f t="shared" si="30"/>
        <v>A.030.18.107</v>
      </c>
      <c r="D178" s="54" t="s">
        <v>1211</v>
      </c>
      <c r="E178" s="150" t="s">
        <v>352</v>
      </c>
      <c r="F178" s="153" t="str">
        <f t="shared" si="31"/>
        <v>2-Methyl-2-butanol</v>
      </c>
      <c r="G178" s="154">
        <f t="shared" si="32"/>
        <v>3.1998802666666668</v>
      </c>
      <c r="H178"/>
      <c r="I178"/>
      <c r="J178" s="227">
        <f t="shared" si="41"/>
        <v>0.69772004147468403</v>
      </c>
      <c r="K178"/>
      <c r="L178" s="280">
        <f t="shared" si="42"/>
        <v>5.9633914259999997E-2</v>
      </c>
      <c r="M178" s="280">
        <f t="shared" si="43"/>
        <v>0.150032032078</v>
      </c>
      <c r="N178" s="281">
        <f t="shared" si="44"/>
        <v>8.0720551366840546E-3</v>
      </c>
      <c r="O178" s="280">
        <v>0.47998204</v>
      </c>
      <c r="P178" s="286">
        <v>8.6532960000000006E-2</v>
      </c>
      <c r="Q178" s="286">
        <v>3.8525781000000002E-2</v>
      </c>
      <c r="R178" s="286">
        <v>4.8933891E-2</v>
      </c>
      <c r="S178" s="219">
        <v>9.9830835999999996E-3</v>
      </c>
      <c r="T178" s="219">
        <v>1.7452759000000001E-4</v>
      </c>
      <c r="U178" s="219">
        <v>5.4241206999999997E-4</v>
      </c>
      <c r="V178" s="219">
        <v>2.4865831000000001E-2</v>
      </c>
      <c r="W178" s="219">
        <v>2.6663026E-4</v>
      </c>
      <c r="X178" s="286">
        <v>9.4672706000000002E-5</v>
      </c>
      <c r="Y178" s="219">
        <v>7.8051548000000002E-3</v>
      </c>
      <c r="Z178" s="286">
        <v>1.2787372000000001E-5</v>
      </c>
      <c r="AA178" s="286">
        <v>2.7007507E-7</v>
      </c>
      <c r="AB178" s="286">
        <v>1.6140544000000001E-12</v>
      </c>
      <c r="AC178"/>
      <c r="AD178" s="227">
        <f t="shared" si="36"/>
        <v>0.47998204</v>
      </c>
      <c r="AE178" s="227">
        <f t="shared" si="37"/>
        <v>0.20955848626000001</v>
      </c>
      <c r="AF178" s="227">
        <f t="shared" si="38"/>
        <v>0.14992484207507001</v>
      </c>
      <c r="AG178" s="227">
        <f t="shared" si="39"/>
        <v>0.150032032078</v>
      </c>
      <c r="AH178" s="227">
        <f t="shared" si="40"/>
        <v>8.0717850616140539E-3</v>
      </c>
      <c r="AI178"/>
      <c r="AJ178">
        <v>108.07129</v>
      </c>
      <c r="AK178" s="155">
        <v>106.95104000000001</v>
      </c>
      <c r="AL178" s="155">
        <v>0.82984318000000001</v>
      </c>
      <c r="AM178" s="155">
        <v>0</v>
      </c>
      <c r="AN178" s="155">
        <v>7.1714198000000007E-2</v>
      </c>
      <c r="AO178" s="155">
        <v>0.12291067999999999</v>
      </c>
      <c r="AP178" s="155">
        <v>9.5785736999999996E-2</v>
      </c>
      <c r="AQ178"/>
      <c r="AR178" s="156">
        <v>9.0650300000000003E-2</v>
      </c>
      <c r="AS178" s="156">
        <v>7.9938834E-2</v>
      </c>
      <c r="AT178" s="156">
        <v>3.0935715E-3</v>
      </c>
      <c r="AU178" s="156">
        <v>7.6178942000000001E-3</v>
      </c>
      <c r="AV178" s="282">
        <f t="shared" si="33"/>
        <v>4.7924960244080008E-6</v>
      </c>
      <c r="AW178" s="282">
        <f t="shared" si="34"/>
        <v>1.1440722895181799E-8</v>
      </c>
      <c r="AX178" s="283">
        <f t="shared" si="35"/>
        <v>1.0669319867710001</v>
      </c>
      <c r="AY178" s="157">
        <v>2.9694902000000001E-6</v>
      </c>
      <c r="AZ178" s="157">
        <v>8.9596687000000008E-9</v>
      </c>
      <c r="BA178" s="157">
        <v>2.4479095E-13</v>
      </c>
      <c r="BB178" s="157">
        <v>2.2805000000000002E-13</v>
      </c>
      <c r="BC178" s="157">
        <v>0</v>
      </c>
      <c r="BD178" s="157">
        <v>1.3808592000000001E-9</v>
      </c>
      <c r="BE178" s="157">
        <v>1.8209358000000001E-6</v>
      </c>
      <c r="BF178" s="157">
        <v>3.1428047999999999E-10</v>
      </c>
      <c r="BG178" s="157">
        <v>2.089586E-9</v>
      </c>
      <c r="BH178" s="157">
        <v>7.6613010999999994E-11</v>
      </c>
      <c r="BI178" s="157">
        <v>3.8687819000000003E-17</v>
      </c>
      <c r="BJ178" s="157">
        <v>3.0332630000000002E-13</v>
      </c>
      <c r="BK178" s="157">
        <v>2.2051683000000001E-14</v>
      </c>
      <c r="BL178" s="157">
        <v>4.4965588000000001E-15</v>
      </c>
      <c r="BM178" s="157">
        <v>3.3612528E-11</v>
      </c>
      <c r="BN178" s="157">
        <v>6.5532463000000002E-10</v>
      </c>
      <c r="BO178" s="157">
        <v>2.1805069E-21</v>
      </c>
      <c r="BP178" s="157">
        <v>2.2986770999999999E-5</v>
      </c>
      <c r="BQ178" s="157">
        <v>1.0669090000000001</v>
      </c>
      <c r="BR178" s="157">
        <v>0</v>
      </c>
      <c r="BS178" s="157">
        <v>0</v>
      </c>
      <c r="BT178" s="157">
        <v>0</v>
      </c>
      <c r="BU178"/>
      <c r="BV178" s="155">
        <v>2.7235433999999998E-4</v>
      </c>
      <c r="BW178" s="155">
        <v>1.4720147E-5</v>
      </c>
      <c r="BX178" s="155">
        <v>8.9221151999999994E-5</v>
      </c>
      <c r="BY178" s="155">
        <v>2.9574505000000001E-6</v>
      </c>
      <c r="BZ178" s="155">
        <v>2.1210767999999999E-5</v>
      </c>
      <c r="CA178" s="155">
        <v>9.1256883999999997E-8</v>
      </c>
      <c r="CB178" s="155">
        <v>7.4911013E-11</v>
      </c>
      <c r="CC178" s="155">
        <v>1.7636372999999999E-6</v>
      </c>
      <c r="CD178" s="155">
        <v>2.639193E-7</v>
      </c>
      <c r="CE178" s="155">
        <v>5.3441103000000001E-7</v>
      </c>
      <c r="CF178" s="155">
        <v>0</v>
      </c>
      <c r="CG178" s="155">
        <v>4.8219128000000003E-18</v>
      </c>
      <c r="CH178" s="155">
        <v>3.9481634000000002E-14</v>
      </c>
      <c r="CI178" s="155">
        <v>1.0173196E-5</v>
      </c>
      <c r="CJ178" s="155">
        <v>1.3141743000000001E-4</v>
      </c>
      <c r="CK178" s="155">
        <v>8.8845858999999998E-10</v>
      </c>
      <c r="CL178" s="155">
        <v>0</v>
      </c>
      <c r="CM178"/>
      <c r="CN178" s="284">
        <v>3.3417793999999998E-14</v>
      </c>
      <c r="CO178" s="284">
        <v>3.1998809000000001</v>
      </c>
      <c r="CP178" s="285">
        <v>2.3714763999999999E-2</v>
      </c>
      <c r="CQ178" s="284">
        <v>9.8081162999999992E-3</v>
      </c>
      <c r="CR178" s="284">
        <v>1.4100809000000001E-10</v>
      </c>
      <c r="CS178" s="284">
        <v>1.6933389999999999E-8</v>
      </c>
      <c r="CT178" s="284">
        <v>8.1570144000000003E-4</v>
      </c>
      <c r="CU178" s="284">
        <v>1.8516032000000002E-2</v>
      </c>
      <c r="CV178" s="284">
        <v>5.1373747000000001E-5</v>
      </c>
      <c r="CW178" s="284">
        <v>3.7053223000000003E-4</v>
      </c>
      <c r="CX178"/>
      <c r="CY178" s="162" t="s">
        <v>388</v>
      </c>
      <c r="CZ178" s="271" t="s">
        <v>2218</v>
      </c>
      <c r="DA178"/>
      <c r="DB178"/>
      <c r="DC178"/>
      <c r="DD178"/>
      <c r="DE178"/>
      <c r="DF178"/>
      <c r="DG178"/>
      <c r="DH178"/>
      <c r="DI178"/>
      <c r="DJ178"/>
      <c r="DK178"/>
      <c r="DL178"/>
    </row>
    <row r="179" spans="1:116" ht="14.4">
      <c r="A179" t="s">
        <v>538</v>
      </c>
      <c r="B179" s="188" t="s">
        <v>311</v>
      </c>
      <c r="C179" s="151" t="str">
        <f t="shared" si="30"/>
        <v>A.030.18.108</v>
      </c>
      <c r="D179" s="54" t="s">
        <v>1211</v>
      </c>
      <c r="E179" s="150" t="s">
        <v>352</v>
      </c>
      <c r="F179" s="153" t="str">
        <f t="shared" si="31"/>
        <v>2-Methylpentane</v>
      </c>
      <c r="G179" s="154">
        <f t="shared" si="32"/>
        <v>1.3737650666666668</v>
      </c>
      <c r="H179"/>
      <c r="I179"/>
      <c r="J179" s="227">
        <f t="shared" si="41"/>
        <v>0.29798810665345499</v>
      </c>
      <c r="K179"/>
      <c r="L179" s="280">
        <f t="shared" si="42"/>
        <v>3.3303441677999999E-2</v>
      </c>
      <c r="M179" s="280">
        <f t="shared" si="43"/>
        <v>5.3008624804455E-2</v>
      </c>
      <c r="N179" s="281">
        <f t="shared" si="44"/>
        <v>5.6112801710000004E-3</v>
      </c>
      <c r="O179" s="280">
        <v>0.20606476000000001</v>
      </c>
      <c r="P179" s="286">
        <v>2.8089017000000001E-2</v>
      </c>
      <c r="Q179" s="286">
        <v>2.0380160000000001E-2</v>
      </c>
      <c r="R179" s="286">
        <v>2.7973571999999999E-2</v>
      </c>
      <c r="S179" s="219">
        <v>5.0046014999999998E-3</v>
      </c>
      <c r="T179" s="286">
        <v>9.0712280000000004E-6</v>
      </c>
      <c r="U179" s="219">
        <v>3.1619694999999998E-4</v>
      </c>
      <c r="V179" s="219">
        <v>4.5394097000000001E-3</v>
      </c>
      <c r="W179" s="286">
        <v>2.1466971E-5</v>
      </c>
      <c r="X179" s="219">
        <v>0</v>
      </c>
      <c r="Y179" s="219">
        <v>5.5898132E-3</v>
      </c>
      <c r="Z179" s="286">
        <v>3.8104454999999998E-8</v>
      </c>
      <c r="AA179" s="219">
        <v>0</v>
      </c>
      <c r="AB179" s="219">
        <v>0</v>
      </c>
      <c r="AC179"/>
      <c r="AD179" s="227">
        <f t="shared" si="36"/>
        <v>0.20606476000000001</v>
      </c>
      <c r="AE179" s="227">
        <f t="shared" si="37"/>
        <v>8.6312028377999991E-2</v>
      </c>
      <c r="AF179" s="227">
        <f t="shared" si="38"/>
        <v>5.3008586699999999E-2</v>
      </c>
      <c r="AG179" s="227">
        <f t="shared" si="39"/>
        <v>5.3008624804455007E-2</v>
      </c>
      <c r="AH179" s="227">
        <f t="shared" si="40"/>
        <v>5.6112801710000004E-3</v>
      </c>
      <c r="AI179"/>
      <c r="AJ179">
        <v>101.029</v>
      </c>
      <c r="AK179" s="155">
        <v>100.16372</v>
      </c>
      <c r="AL179" s="155">
        <v>0.70571068000000003</v>
      </c>
      <c r="AM179" s="155">
        <v>0</v>
      </c>
      <c r="AN179" s="155">
        <v>6.3396686999999993E-2</v>
      </c>
      <c r="AO179" s="155">
        <v>4.6952381000000001E-2</v>
      </c>
      <c r="AP179" s="155">
        <v>4.9220171E-2</v>
      </c>
      <c r="AQ179"/>
      <c r="AR179" s="156">
        <v>4.1597521999999998E-2</v>
      </c>
      <c r="AS179" s="156">
        <v>3.3100929000000001E-2</v>
      </c>
      <c r="AT179" s="156">
        <v>1.3564133E-3</v>
      </c>
      <c r="AU179" s="156">
        <v>7.1401794000000001E-3</v>
      </c>
      <c r="AV179" s="282">
        <f t="shared" si="33"/>
        <v>1.9844682233080001E-6</v>
      </c>
      <c r="AW179" s="282">
        <f t="shared" si="34"/>
        <v>5.0163213796154994E-9</v>
      </c>
      <c r="AX179" s="283">
        <f t="shared" si="35"/>
        <v>1.0000250892861</v>
      </c>
      <c r="AY179" s="157">
        <v>1.2748540000000001E-6</v>
      </c>
      <c r="AZ179" s="157">
        <v>3.8465422000000001E-9</v>
      </c>
      <c r="BA179" s="157">
        <v>1.0509302999999999E-13</v>
      </c>
      <c r="BB179" s="157">
        <v>0</v>
      </c>
      <c r="BC179" s="157">
        <v>0</v>
      </c>
      <c r="BD179" s="157">
        <v>7.4646202999999997E-10</v>
      </c>
      <c r="BE179" s="157">
        <v>7.0626854999999997E-7</v>
      </c>
      <c r="BF179" s="157">
        <v>1.7043560999999999E-10</v>
      </c>
      <c r="BG179" s="157">
        <v>9.1831520999999995E-10</v>
      </c>
      <c r="BH179" s="157">
        <v>8.0370000000000003E-11</v>
      </c>
      <c r="BI179" s="157">
        <v>0</v>
      </c>
      <c r="BJ179" s="157">
        <v>5.5665101000000003E-14</v>
      </c>
      <c r="BK179" s="157">
        <v>4.9646552E-13</v>
      </c>
      <c r="BL179" s="157">
        <v>1.1359645E-15</v>
      </c>
      <c r="BM179" s="157">
        <v>7.9746377999999999E-11</v>
      </c>
      <c r="BN179" s="157">
        <v>2.5194648999999998E-9</v>
      </c>
      <c r="BO179" s="157">
        <v>0</v>
      </c>
      <c r="BP179" s="157">
        <v>2.1892860999999999E-6</v>
      </c>
      <c r="BQ179" s="157">
        <v>1.0000229</v>
      </c>
      <c r="BR179" s="157">
        <v>0</v>
      </c>
      <c r="BS179" s="157">
        <v>0</v>
      </c>
      <c r="BT179" s="157">
        <v>0</v>
      </c>
      <c r="BU179"/>
      <c r="BV179" s="155">
        <v>1.8709006E-4</v>
      </c>
      <c r="BW179" s="155">
        <v>6.7218160000000002E-6</v>
      </c>
      <c r="BX179" s="155">
        <v>3.8304214999999999E-5</v>
      </c>
      <c r="BY179" s="155">
        <v>5.7551728000000004E-7</v>
      </c>
      <c r="BZ179" s="155">
        <v>1.0316350999999999E-5</v>
      </c>
      <c r="CA179" s="155">
        <v>1.0855080000000001E-7</v>
      </c>
      <c r="CB179" s="155">
        <v>0</v>
      </c>
      <c r="CC179" s="155">
        <v>2.2027387999999998E-6</v>
      </c>
      <c r="CD179" s="155">
        <v>1.7019900000000001E-8</v>
      </c>
      <c r="CE179" s="155">
        <v>2.4008074E-7</v>
      </c>
      <c r="CF179" s="155">
        <v>0</v>
      </c>
      <c r="CG179" s="155">
        <v>0</v>
      </c>
      <c r="CH179" s="155">
        <v>0</v>
      </c>
      <c r="CI179" s="155">
        <v>5.6132273000000002E-6</v>
      </c>
      <c r="CJ179" s="155">
        <v>1.2299055000000001E-4</v>
      </c>
      <c r="CK179" s="155">
        <v>2.1004553E-14</v>
      </c>
      <c r="CL179" s="155">
        <v>0</v>
      </c>
      <c r="CM179"/>
      <c r="CN179" s="284">
        <v>0</v>
      </c>
      <c r="CO179" s="284">
        <v>1.3737651</v>
      </c>
      <c r="CP179" s="285">
        <v>2.6245446000000001E-3</v>
      </c>
      <c r="CQ179" s="284">
        <v>4.2675834999999999E-3</v>
      </c>
      <c r="CR179" s="284">
        <v>3.7030443999999998E-11</v>
      </c>
      <c r="CS179" s="284">
        <v>4.6112653000000001E-9</v>
      </c>
      <c r="CT179" s="284">
        <v>3.4802986E-4</v>
      </c>
      <c r="CU179" s="284">
        <v>0.32816146000000002</v>
      </c>
      <c r="CV179" s="284">
        <v>5.3893044000000001E-5</v>
      </c>
      <c r="CW179" s="284">
        <v>4.6257737999999999E-4</v>
      </c>
      <c r="CX179"/>
      <c r="CY179" s="162" t="s">
        <v>385</v>
      </c>
      <c r="CZ179" s="271" t="s">
        <v>2219</v>
      </c>
      <c r="DA179"/>
      <c r="DB179"/>
      <c r="DC179"/>
      <c r="DD179"/>
      <c r="DE179"/>
      <c r="DF179"/>
      <c r="DG179"/>
      <c r="DH179"/>
      <c r="DI179"/>
      <c r="DJ179"/>
      <c r="DK179"/>
      <c r="DL179"/>
    </row>
    <row r="180" spans="1:116" ht="14.4">
      <c r="A180" t="s">
        <v>539</v>
      </c>
      <c r="B180" s="188" t="s">
        <v>311</v>
      </c>
      <c r="C180" s="151" t="str">
        <f t="shared" si="30"/>
        <v>A.030.18.109</v>
      </c>
      <c r="D180" s="54" t="s">
        <v>1211</v>
      </c>
      <c r="E180" s="150" t="s">
        <v>352</v>
      </c>
      <c r="F180" s="153" t="str">
        <f t="shared" si="31"/>
        <v>3-Methyl-1-butanol</v>
      </c>
      <c r="G180" s="154">
        <f t="shared" si="32"/>
        <v>3.3666290666666665</v>
      </c>
      <c r="H180"/>
      <c r="I180"/>
      <c r="J180" s="227">
        <f t="shared" si="41"/>
        <v>0.6299204425253111</v>
      </c>
      <c r="K180"/>
      <c r="L180" s="280">
        <f t="shared" si="42"/>
        <v>4.6992318059999996E-2</v>
      </c>
      <c r="M180" s="280">
        <f t="shared" si="43"/>
        <v>6.2719438794000007E-2</v>
      </c>
      <c r="N180" s="281">
        <f t="shared" si="44"/>
        <v>1.5214325671311108E-2</v>
      </c>
      <c r="O180" s="280">
        <v>0.50499435999999998</v>
      </c>
      <c r="P180" s="286">
        <v>2.6173338000000001E-2</v>
      </c>
      <c r="Q180" s="286">
        <v>2.5334150999999999E-2</v>
      </c>
      <c r="R180" s="286">
        <v>4.3443992000000001E-2</v>
      </c>
      <c r="S180" s="219">
        <v>2.4348709999999999E-3</v>
      </c>
      <c r="T180" s="219">
        <v>2.7101501000000001E-4</v>
      </c>
      <c r="U180" s="219">
        <v>8.4244004999999998E-4</v>
      </c>
      <c r="V180" s="219">
        <v>1.1121979000000001E-2</v>
      </c>
      <c r="W180" s="219">
        <v>4.4196557E-4</v>
      </c>
      <c r="X180" s="286">
        <v>7.6903276999999996E-5</v>
      </c>
      <c r="Y180" s="219">
        <v>8.5061461000000005E-3</v>
      </c>
      <c r="Z180" s="286">
        <v>1.3067517E-5</v>
      </c>
      <c r="AA180" s="219">
        <v>6.266214E-3</v>
      </c>
      <c r="AB180" s="286">
        <v>1.3111072999999999E-12</v>
      </c>
      <c r="AC180"/>
      <c r="AD180" s="227">
        <f t="shared" si="36"/>
        <v>0.50499435999999998</v>
      </c>
      <c r="AE180" s="227">
        <f t="shared" si="37"/>
        <v>0.10962178606000002</v>
      </c>
      <c r="AF180" s="227">
        <f t="shared" si="38"/>
        <v>6.8895682000000014E-2</v>
      </c>
      <c r="AG180" s="227">
        <f t="shared" si="39"/>
        <v>6.2719438793999993E-2</v>
      </c>
      <c r="AH180" s="227">
        <f t="shared" si="40"/>
        <v>8.9481116713111073E-3</v>
      </c>
      <c r="AI180"/>
      <c r="AJ180">
        <v>76.832645999999997</v>
      </c>
      <c r="AK180" s="155">
        <v>74.932046999999997</v>
      </c>
      <c r="AL180" s="155">
        <v>0.99648210000000004</v>
      </c>
      <c r="AM180" s="155">
        <v>0</v>
      </c>
      <c r="AN180" s="155">
        <v>0.12921940000000001</v>
      </c>
      <c r="AO180" s="155">
        <v>0.58147033999999997</v>
      </c>
      <c r="AP180" s="155">
        <v>0.19342718</v>
      </c>
      <c r="AQ180"/>
      <c r="AR180" s="156">
        <v>6.4099940999999994E-2</v>
      </c>
      <c r="AS180" s="156">
        <v>5.6106376999999999E-2</v>
      </c>
      <c r="AT180" s="156">
        <v>2.7122234999999999E-3</v>
      </c>
      <c r="AU180" s="156">
        <v>5.2813410999999998E-3</v>
      </c>
      <c r="AV180" s="282">
        <f t="shared" si="33"/>
        <v>3.3636916999955497E-6</v>
      </c>
      <c r="AW180" s="282">
        <f t="shared" si="34"/>
        <v>1.0030412431193449E-8</v>
      </c>
      <c r="AX180" s="283">
        <f t="shared" si="35"/>
        <v>0.73968363034399998</v>
      </c>
      <c r="AY180" s="157">
        <v>3.1242329E-6</v>
      </c>
      <c r="AZ180" s="157">
        <v>9.4265646000000008E-9</v>
      </c>
      <c r="BA180" s="157">
        <v>2.5754720999999998E-13</v>
      </c>
      <c r="BB180" s="157">
        <v>1.8524655E-13</v>
      </c>
      <c r="BC180" s="157">
        <v>0</v>
      </c>
      <c r="BD180" s="157">
        <v>1.3754284E-9</v>
      </c>
      <c r="BE180" s="157">
        <v>2.3695890000000001E-7</v>
      </c>
      <c r="BF180" s="157">
        <v>3.1322589000000001E-10</v>
      </c>
      <c r="BG180" s="157">
        <v>2.4092055E-10</v>
      </c>
      <c r="BH180" s="157">
        <v>4.8920559999999998E-11</v>
      </c>
      <c r="BI180" s="157">
        <v>3.1426376E-17</v>
      </c>
      <c r="BJ180" s="157">
        <v>4.7960785999999997E-13</v>
      </c>
      <c r="BK180" s="157">
        <v>3.6288478999999999E-14</v>
      </c>
      <c r="BL180" s="157">
        <v>7.3562162999999993E-15</v>
      </c>
      <c r="BM180" s="157">
        <v>5.3080049000000002E-11</v>
      </c>
      <c r="BN180" s="157">
        <v>1.0712062999999999E-9</v>
      </c>
      <c r="BO180" s="157">
        <v>1.7712403999999998E-21</v>
      </c>
      <c r="BP180" s="157">
        <v>3.9400344000000003E-5</v>
      </c>
      <c r="BQ180" s="157">
        <v>0.73964423000000001</v>
      </c>
      <c r="BR180" s="157">
        <v>0</v>
      </c>
      <c r="BS180" s="157">
        <v>0</v>
      </c>
      <c r="BT180" s="157">
        <v>0</v>
      </c>
      <c r="BU180"/>
      <c r="BV180" s="155">
        <v>2.0281817000000001E-4</v>
      </c>
      <c r="BW180" s="155">
        <v>1.6629028999999999E-6</v>
      </c>
      <c r="BX180" s="155">
        <v>9.3870551000000001E-5</v>
      </c>
      <c r="BY180" s="155">
        <v>1.3236329E-6</v>
      </c>
      <c r="BZ180" s="155">
        <v>3.4799362999999999E-6</v>
      </c>
      <c r="CA180" s="155">
        <v>3.8124042000000003E-9</v>
      </c>
      <c r="CB180" s="155">
        <v>3.1397702999999998E-7</v>
      </c>
      <c r="CC180" s="155">
        <v>5.7417675999999998E-9</v>
      </c>
      <c r="CD180" s="155">
        <v>4.0929409999999998E-7</v>
      </c>
      <c r="CE180" s="155">
        <v>7.7447078999999998E-7</v>
      </c>
      <c r="CF180" s="155">
        <v>0</v>
      </c>
      <c r="CG180" s="155">
        <v>3.9168722999999998E-18</v>
      </c>
      <c r="CH180" s="155">
        <v>3.2071198000000001E-14</v>
      </c>
      <c r="CI180" s="155">
        <v>8.4121550000000008E-6</v>
      </c>
      <c r="CJ180" s="155">
        <v>9.2560971000000004E-5</v>
      </c>
      <c r="CK180" s="155">
        <v>7.2180107999999998E-10</v>
      </c>
      <c r="CL180" s="155">
        <v>0</v>
      </c>
      <c r="CM180"/>
      <c r="CN180" s="284">
        <v>2.7145498999999999E-14</v>
      </c>
      <c r="CO180" s="284">
        <v>3.3666295000000002</v>
      </c>
      <c r="CP180" s="285">
        <v>1.7515015E-4</v>
      </c>
      <c r="CQ180" s="284">
        <v>1.1386015999999999E-3</v>
      </c>
      <c r="CR180" s="284">
        <v>2.2309737E-10</v>
      </c>
      <c r="CS180" s="284">
        <v>2.6826807000000001E-8</v>
      </c>
      <c r="CT180" s="284">
        <v>1.1732776E-4</v>
      </c>
      <c r="CU180" s="284">
        <v>3.0459077000000001E-2</v>
      </c>
      <c r="CV180" s="284">
        <v>3.2726833999999999E-5</v>
      </c>
      <c r="CW180" s="284">
        <v>1.3411153999999999E-6</v>
      </c>
      <c r="CX180"/>
      <c r="CY180" s="162" t="s">
        <v>388</v>
      </c>
      <c r="CZ180" s="271" t="s">
        <v>2220</v>
      </c>
      <c r="DA180"/>
      <c r="DB180"/>
      <c r="DC180"/>
      <c r="DD180"/>
      <c r="DE180"/>
      <c r="DF180"/>
      <c r="DG180"/>
      <c r="DH180"/>
      <c r="DI180"/>
      <c r="DJ180"/>
      <c r="DK180"/>
      <c r="DL180"/>
    </row>
    <row r="181" spans="1:116" ht="14.4">
      <c r="A181" t="s">
        <v>540</v>
      </c>
      <c r="B181" s="188" t="s">
        <v>311</v>
      </c>
      <c r="C181" s="151" t="str">
        <f t="shared" si="30"/>
        <v>A.030.18.110</v>
      </c>
      <c r="D181" s="54" t="s">
        <v>1211</v>
      </c>
      <c r="E181" s="150" t="s">
        <v>352</v>
      </c>
      <c r="F181" s="153" t="str">
        <f t="shared" si="31"/>
        <v>3-Methyl-1-butyl acetate</v>
      </c>
      <c r="G181" s="154">
        <f t="shared" si="32"/>
        <v>4.3150840666666666</v>
      </c>
      <c r="H181"/>
      <c r="I181"/>
      <c r="J181" s="227">
        <f t="shared" si="41"/>
        <v>0.89314543509864464</v>
      </c>
      <c r="K181"/>
      <c r="L181" s="280">
        <f t="shared" si="42"/>
        <v>0.12290662221000001</v>
      </c>
      <c r="M181" s="280">
        <f t="shared" si="43"/>
        <v>6.5889429984999998E-2</v>
      </c>
      <c r="N181" s="281">
        <f t="shared" si="44"/>
        <v>5.7086772903644681E-2</v>
      </c>
      <c r="O181" s="280">
        <v>0.64726260999999996</v>
      </c>
      <c r="P181" s="286">
        <v>2.4261992999999999E-2</v>
      </c>
      <c r="Q181" s="286">
        <v>2.7944979000000002E-2</v>
      </c>
      <c r="R181" s="286">
        <v>0.11875326</v>
      </c>
      <c r="S181" s="219">
        <v>2.6626588999999999E-3</v>
      </c>
      <c r="T181" s="219">
        <v>3.2851651000000002E-4</v>
      </c>
      <c r="U181" s="219">
        <v>1.1621868E-3</v>
      </c>
      <c r="V181" s="219">
        <v>1.3441959E-2</v>
      </c>
      <c r="W181" s="219">
        <v>4.3217101000000001E-2</v>
      </c>
      <c r="X181" s="219">
        <v>2.1377916E-4</v>
      </c>
      <c r="Y181" s="219">
        <v>7.9099882000000007E-3</v>
      </c>
      <c r="Z181" s="286">
        <v>2.6719825E-5</v>
      </c>
      <c r="AA181" s="219">
        <v>5.9596837000000001E-3</v>
      </c>
      <c r="AB181" s="286">
        <v>3.6446745000000002E-12</v>
      </c>
      <c r="AC181"/>
      <c r="AD181" s="227">
        <f t="shared" si="36"/>
        <v>0.64726260999999996</v>
      </c>
      <c r="AE181" s="227">
        <f t="shared" si="37"/>
        <v>0.18855555320999998</v>
      </c>
      <c r="AF181" s="227">
        <f t="shared" si="38"/>
        <v>7.1608614700000003E-2</v>
      </c>
      <c r="AG181" s="227">
        <f t="shared" si="39"/>
        <v>6.5889429984999998E-2</v>
      </c>
      <c r="AH181" s="227">
        <f t="shared" si="40"/>
        <v>5.1127089203644678E-2</v>
      </c>
      <c r="AI181"/>
      <c r="AJ181">
        <v>97.336748999999998</v>
      </c>
      <c r="AK181" s="155">
        <v>95.995307999999994</v>
      </c>
      <c r="AL181" s="155">
        <v>0.65137184999999997</v>
      </c>
      <c r="AM181" s="155">
        <v>0</v>
      </c>
      <c r="AN181" s="155">
        <v>0.1241162</v>
      </c>
      <c r="AO181" s="155">
        <v>0.43831829</v>
      </c>
      <c r="AP181" s="155">
        <v>0.12763474999999999</v>
      </c>
      <c r="AQ181"/>
      <c r="AR181" s="156">
        <v>8.0574826000000002E-2</v>
      </c>
      <c r="AS181" s="156">
        <v>7.0471777999999999E-2</v>
      </c>
      <c r="AT181" s="156">
        <v>3.5716993999999999E-3</v>
      </c>
      <c r="AU181" s="156">
        <v>6.5313484000000003E-3</v>
      </c>
      <c r="AV181" s="282">
        <f t="shared" si="33"/>
        <v>4.22492677668663E-6</v>
      </c>
      <c r="AW181" s="282">
        <f t="shared" si="34"/>
        <v>1.3208947142782222E-8</v>
      </c>
      <c r="AX181" s="283">
        <f t="shared" si="35"/>
        <v>0.91475468120000003</v>
      </c>
      <c r="AY181" s="157">
        <v>4.0044019999999998E-6</v>
      </c>
      <c r="AZ181" s="157">
        <v>1.2082247E-8</v>
      </c>
      <c r="BA181" s="157">
        <v>3.3010425000000001E-13</v>
      </c>
      <c r="BB181" s="157">
        <v>5.1495662999999997E-13</v>
      </c>
      <c r="BC181" s="157">
        <v>0</v>
      </c>
      <c r="BD181" s="157">
        <v>3.2341108E-9</v>
      </c>
      <c r="BE181" s="157">
        <v>2.1617089000000001E-7</v>
      </c>
      <c r="BF181" s="157">
        <v>7.3633922E-10</v>
      </c>
      <c r="BG181" s="157">
        <v>2.1469229E-10</v>
      </c>
      <c r="BH181" s="157">
        <v>1.7228726999999999E-10</v>
      </c>
      <c r="BI181" s="157">
        <v>8.7360442999999995E-17</v>
      </c>
      <c r="BJ181" s="157">
        <v>1.4234495000000001E-12</v>
      </c>
      <c r="BK181" s="157">
        <v>3.2767372999999998E-13</v>
      </c>
      <c r="BL181" s="157">
        <v>7.0486896999999998E-15</v>
      </c>
      <c r="BM181" s="157">
        <v>5.6209279999999997E-11</v>
      </c>
      <c r="BN181" s="157">
        <v>8.5043460999999999E-10</v>
      </c>
      <c r="BO181" s="157">
        <v>4.9237732999999998E-21</v>
      </c>
      <c r="BP181" s="157">
        <v>1.6906612000000001E-3</v>
      </c>
      <c r="BQ181" s="157">
        <v>0.91306401999999998</v>
      </c>
      <c r="BR181" s="157">
        <v>2.1261704000000001E-10</v>
      </c>
      <c r="BS181" s="157">
        <v>1.2929413999999999E-12</v>
      </c>
      <c r="BT181" s="157">
        <v>5.7847157999999997E-17</v>
      </c>
      <c r="BU181"/>
      <c r="BV181" s="155">
        <v>2.6799788999999998E-4</v>
      </c>
      <c r="BW181" s="155">
        <v>1.4855016000000001E-6</v>
      </c>
      <c r="BX181" s="155">
        <v>1.2031599E-4</v>
      </c>
      <c r="BY181" s="155">
        <v>1.6277037999999999E-6</v>
      </c>
      <c r="BZ181" s="155">
        <v>3.4081628E-6</v>
      </c>
      <c r="CA181" s="155">
        <v>1.0597891E-8</v>
      </c>
      <c r="CB181" s="155">
        <v>3.0066834000000002E-7</v>
      </c>
      <c r="CC181" s="155">
        <v>1.5961222000000001E-8</v>
      </c>
      <c r="CD181" s="155">
        <v>4.8321752000000001E-7</v>
      </c>
      <c r="CE181" s="155">
        <v>1.0374621E-6</v>
      </c>
      <c r="CF181" s="155">
        <v>0</v>
      </c>
      <c r="CG181" s="155">
        <v>1.0888296E-17</v>
      </c>
      <c r="CH181" s="155">
        <v>8.9152946999999997E-14</v>
      </c>
      <c r="CI181" s="155">
        <v>2.2795802000000002E-5</v>
      </c>
      <c r="CJ181" s="155">
        <v>1.1648265000000001E-4</v>
      </c>
      <c r="CK181" s="155">
        <v>3.6434531E-9</v>
      </c>
      <c r="CL181" s="155">
        <v>3.0522723999999999E-8</v>
      </c>
      <c r="CM181"/>
      <c r="CN181" s="284">
        <v>7.5460270999999996E-14</v>
      </c>
      <c r="CO181" s="284">
        <v>4.3150846999999999</v>
      </c>
      <c r="CP181" s="285">
        <v>5.6177277999999997E-3</v>
      </c>
      <c r="CQ181" s="284">
        <v>1.0187703999999999E-3</v>
      </c>
      <c r="CR181" s="284">
        <v>2.1335518000000001E-10</v>
      </c>
      <c r="CS181" s="284">
        <v>2.5432716999999999E-8</v>
      </c>
      <c r="CT181" s="284">
        <v>1.1218369E-4</v>
      </c>
      <c r="CU181" s="284">
        <v>0.22296773</v>
      </c>
      <c r="CV181" s="284">
        <v>1.1545512999999999E-4</v>
      </c>
      <c r="CW181" s="284">
        <v>3.7280926000000002E-6</v>
      </c>
      <c r="CX181"/>
      <c r="CY181" s="162" t="s">
        <v>399</v>
      </c>
      <c r="CZ181" s="271" t="s">
        <v>2221</v>
      </c>
      <c r="DA181"/>
      <c r="DB181"/>
      <c r="DC181"/>
      <c r="DD181"/>
      <c r="DE181"/>
      <c r="DF181"/>
      <c r="DG181"/>
      <c r="DH181"/>
      <c r="DI181"/>
      <c r="DJ181"/>
      <c r="DK181"/>
      <c r="DL181"/>
    </row>
    <row r="182" spans="1:116" ht="14.4">
      <c r="A182" t="s">
        <v>541</v>
      </c>
      <c r="B182" s="188" t="s">
        <v>311</v>
      </c>
      <c r="C182" s="151" t="str">
        <f t="shared" si="30"/>
        <v>A.030.18.111</v>
      </c>
      <c r="D182" s="54" t="s">
        <v>1211</v>
      </c>
      <c r="E182" s="150" t="s">
        <v>352</v>
      </c>
      <c r="F182" s="153" t="str">
        <f t="shared" si="31"/>
        <v>4-Methyl-2-pentanone</v>
      </c>
      <c r="G182" s="154">
        <f t="shared" si="32"/>
        <v>3.5092338000000001</v>
      </c>
      <c r="H182"/>
      <c r="I182"/>
      <c r="J182" s="227">
        <f t="shared" si="41"/>
        <v>0.79894025225177445</v>
      </c>
      <c r="K182"/>
      <c r="L182" s="280">
        <f t="shared" si="42"/>
        <v>9.6070672713000016E-2</v>
      </c>
      <c r="M182" s="280">
        <f t="shared" si="43"/>
        <v>0.16282664765299995</v>
      </c>
      <c r="N182" s="281">
        <f t="shared" si="44"/>
        <v>1.3657861885774466E-2</v>
      </c>
      <c r="O182" s="280">
        <v>0.52638507000000001</v>
      </c>
      <c r="P182" s="286">
        <v>5.7851254999999997E-2</v>
      </c>
      <c r="Q182" s="286">
        <v>7.3419133999999997E-2</v>
      </c>
      <c r="R182" s="286">
        <v>9.2833104999999999E-2</v>
      </c>
      <c r="S182" s="219">
        <v>2.8681654999999999E-3</v>
      </c>
      <c r="T182" s="286">
        <v>5.6509762999999998E-5</v>
      </c>
      <c r="U182" s="219">
        <v>3.1289244999999999E-4</v>
      </c>
      <c r="V182" s="219">
        <v>3.1378582000000002E-2</v>
      </c>
      <c r="W182" s="219">
        <v>3.4248627999999999E-4</v>
      </c>
      <c r="X182" s="219">
        <v>1.6273688E-4</v>
      </c>
      <c r="Y182" s="219">
        <v>1.330304E-2</v>
      </c>
      <c r="Z182" s="286">
        <v>1.4939773E-5</v>
      </c>
      <c r="AA182" s="286">
        <v>1.2335603000000001E-5</v>
      </c>
      <c r="AB182" s="286">
        <v>2.7744658E-12</v>
      </c>
      <c r="AC182"/>
      <c r="AD182" s="227">
        <f t="shared" si="36"/>
        <v>0.52638507000000001</v>
      </c>
      <c r="AE182" s="227">
        <f t="shared" si="37"/>
        <v>0.25871964371299999</v>
      </c>
      <c r="AF182" s="227">
        <f t="shared" si="38"/>
        <v>0.16266130660299999</v>
      </c>
      <c r="AG182" s="227">
        <f t="shared" si="39"/>
        <v>0.16282664765300001</v>
      </c>
      <c r="AH182" s="227">
        <f t="shared" si="40"/>
        <v>1.3645526282774467E-2</v>
      </c>
      <c r="AI182"/>
      <c r="AJ182">
        <v>70.917681999999999</v>
      </c>
      <c r="AK182" s="155">
        <v>66.724306999999996</v>
      </c>
      <c r="AL182" s="155">
        <v>1.5304614000000001</v>
      </c>
      <c r="AM182" s="155">
        <v>0</v>
      </c>
      <c r="AN182" s="155">
        <v>1.7420996</v>
      </c>
      <c r="AO182" s="155">
        <v>0.61509734999999999</v>
      </c>
      <c r="AP182" s="155">
        <v>0.30571669000000001</v>
      </c>
      <c r="AQ182"/>
      <c r="AR182" s="156">
        <v>8.0557277999999996E-2</v>
      </c>
      <c r="AS182" s="156">
        <v>7.2124147999999999E-2</v>
      </c>
      <c r="AT182" s="156">
        <v>3.8194802000000002E-3</v>
      </c>
      <c r="AU182" s="156">
        <v>4.6136498999999999E-3</v>
      </c>
      <c r="AV182" s="282">
        <f t="shared" si="33"/>
        <v>4.3239897288258E-6</v>
      </c>
      <c r="AW182" s="282">
        <f t="shared" si="34"/>
        <v>1.4125296674774581E-8</v>
      </c>
      <c r="AX182" s="283">
        <f t="shared" si="35"/>
        <v>0.64616946564300004</v>
      </c>
      <c r="AY182" s="157">
        <v>3.2565723000000002E-6</v>
      </c>
      <c r="AZ182" s="157">
        <v>9.8258645999999996E-9</v>
      </c>
      <c r="BA182" s="157">
        <v>2.6845664999999998E-13</v>
      </c>
      <c r="BB182" s="157">
        <v>3.9200469999999998E-13</v>
      </c>
      <c r="BC182" s="157">
        <v>0</v>
      </c>
      <c r="BD182" s="157">
        <v>2.0913992000000002E-9</v>
      </c>
      <c r="BE182" s="157">
        <v>1.0633077E-6</v>
      </c>
      <c r="BF182" s="157">
        <v>4.7641358000000004E-10</v>
      </c>
      <c r="BG182" s="157">
        <v>1.2247879E-9</v>
      </c>
      <c r="BH182" s="157">
        <v>2.5897051999999999E-9</v>
      </c>
      <c r="BI182" s="157">
        <v>6.6502114000000002E-17</v>
      </c>
      <c r="BJ182" s="157">
        <v>1.8064204000000001E-13</v>
      </c>
      <c r="BK182" s="157">
        <v>6.6422615000000001E-12</v>
      </c>
      <c r="BL182" s="157">
        <v>3.4225456000000001E-14</v>
      </c>
      <c r="BM182" s="157">
        <v>8.5781211000000004E-12</v>
      </c>
      <c r="BN182" s="157">
        <v>1.7791898999999999E-9</v>
      </c>
      <c r="BO182" s="157">
        <v>3.7481646999999996E-21</v>
      </c>
      <c r="BP182" s="157">
        <v>3.3795643000000003E-5</v>
      </c>
      <c r="BQ182" s="157">
        <v>0.64613567000000005</v>
      </c>
      <c r="BR182" s="157">
        <v>2.3016959999999999E-10</v>
      </c>
      <c r="BS182" s="157">
        <v>1.3996799999999999E-12</v>
      </c>
      <c r="BT182" s="157">
        <v>6.2622719999999998E-17</v>
      </c>
      <c r="BU182"/>
      <c r="BV182" s="155">
        <v>2.2057585E-4</v>
      </c>
      <c r="BW182" s="155">
        <v>8.4481289000000007E-6</v>
      </c>
      <c r="BX182" s="155">
        <v>9.7846751000000006E-5</v>
      </c>
      <c r="BY182" s="155">
        <v>3.6782151999999999E-6</v>
      </c>
      <c r="BZ182" s="155">
        <v>9.3877477999999997E-6</v>
      </c>
      <c r="CA182" s="155">
        <v>8.0675205999999992E-9</v>
      </c>
      <c r="CB182" s="155">
        <v>1.2876767999999999E-10</v>
      </c>
      <c r="CC182" s="155">
        <v>1.2150293E-8</v>
      </c>
      <c r="CD182" s="155">
        <v>8.1857034999999998E-8</v>
      </c>
      <c r="CE182" s="155">
        <v>2.2775093E-7</v>
      </c>
      <c r="CF182" s="155">
        <v>0</v>
      </c>
      <c r="CG182" s="155">
        <v>8.2885880999999993E-18</v>
      </c>
      <c r="CH182" s="155">
        <v>6.7866636000000005E-14</v>
      </c>
      <c r="CI182" s="155">
        <v>1.8293219000000002E-5</v>
      </c>
      <c r="CJ182" s="155">
        <v>8.2557265999999997E-5</v>
      </c>
      <c r="CK182" s="155">
        <v>1.5274205E-9</v>
      </c>
      <c r="CL182" s="155">
        <v>3.3042522999999997E-8</v>
      </c>
      <c r="CM182"/>
      <c r="CN182" s="284">
        <v>5.7443246999999995E-14</v>
      </c>
      <c r="CO182" s="284">
        <v>3.5092341</v>
      </c>
      <c r="CP182" s="285">
        <v>3.9088563999999999E-2</v>
      </c>
      <c r="CQ182" s="284">
        <v>5.7819228000000004E-3</v>
      </c>
      <c r="CR182" s="284">
        <v>3.0634372999999999E-11</v>
      </c>
      <c r="CS182" s="284">
        <v>4.2897474000000004E-9</v>
      </c>
      <c r="CT182" s="284">
        <v>3.7161315000000002E-4</v>
      </c>
      <c r="CU182" s="284">
        <v>1.5500638</v>
      </c>
      <c r="CV182" s="284">
        <v>1.7365570999999999E-3</v>
      </c>
      <c r="CW182" s="284">
        <v>2.8379668E-6</v>
      </c>
      <c r="CX182"/>
      <c r="CY182" s="162" t="s">
        <v>380</v>
      </c>
      <c r="CZ182" s="271" t="s">
        <v>2222</v>
      </c>
      <c r="DA182"/>
      <c r="DB182"/>
      <c r="DC182"/>
      <c r="DD182"/>
      <c r="DE182"/>
      <c r="DF182"/>
      <c r="DG182"/>
      <c r="DH182"/>
      <c r="DI182"/>
      <c r="DJ182"/>
      <c r="DK182"/>
      <c r="DL182"/>
    </row>
    <row r="183" spans="1:116" ht="14.4">
      <c r="A183" t="s">
        <v>542</v>
      </c>
      <c r="B183" s="188" t="s">
        <v>311</v>
      </c>
      <c r="C183" s="151" t="str">
        <f t="shared" si="30"/>
        <v>A.030.18.112</v>
      </c>
      <c r="D183" s="54" t="s">
        <v>1211</v>
      </c>
      <c r="E183" s="150" t="s">
        <v>352</v>
      </c>
      <c r="F183" s="153" t="str">
        <f t="shared" si="31"/>
        <v>Acetic acid</v>
      </c>
      <c r="G183" s="154">
        <f t="shared" si="32"/>
        <v>1.0087772666666668</v>
      </c>
      <c r="H183"/>
      <c r="I183"/>
      <c r="J183" s="227">
        <f t="shared" si="41"/>
        <v>0.21520798078411146</v>
      </c>
      <c r="K183"/>
      <c r="L183" s="280">
        <f t="shared" si="42"/>
        <v>2.2996052121000001E-2</v>
      </c>
      <c r="M183" s="280">
        <f t="shared" si="43"/>
        <v>3.5646472811200001E-2</v>
      </c>
      <c r="N183" s="281">
        <f t="shared" si="44"/>
        <v>5.2488658519114833E-3</v>
      </c>
      <c r="O183" s="280">
        <v>0.15131659</v>
      </c>
      <c r="P183" s="286">
        <v>1.2238442E-2</v>
      </c>
      <c r="Q183" s="286">
        <v>1.9952195999999998E-2</v>
      </c>
      <c r="R183" s="286">
        <v>2.1004037999999999E-2</v>
      </c>
      <c r="S183" s="219">
        <v>1.8579689999999999E-3</v>
      </c>
      <c r="T183" s="286">
        <v>4.5356547E-5</v>
      </c>
      <c r="U183" s="286">
        <v>8.8688573999999999E-5</v>
      </c>
      <c r="V183" s="219">
        <v>3.3780596999999999E-3</v>
      </c>
      <c r="W183" s="219">
        <v>1.9912981E-4</v>
      </c>
      <c r="X183" s="286">
        <v>7.0473248999999995E-5</v>
      </c>
      <c r="Y183" s="219">
        <v>5.049535E-3</v>
      </c>
      <c r="Z183" s="286">
        <v>7.3018621999999996E-6</v>
      </c>
      <c r="AA183" s="286">
        <v>2.0104070999999999E-7</v>
      </c>
      <c r="AB183" s="286">
        <v>1.2014831E-12</v>
      </c>
      <c r="AC183"/>
      <c r="AD183" s="227">
        <f t="shared" si="36"/>
        <v>0.15131659</v>
      </c>
      <c r="AE183" s="227">
        <f t="shared" si="37"/>
        <v>5.8564749820999989E-2</v>
      </c>
      <c r="AF183" s="227">
        <f t="shared" si="38"/>
        <v>3.5568898740710002E-2</v>
      </c>
      <c r="AG183" s="227">
        <f t="shared" si="39"/>
        <v>3.5646472811200001E-2</v>
      </c>
      <c r="AH183" s="227">
        <f t="shared" si="40"/>
        <v>5.2486648112014837E-3</v>
      </c>
      <c r="AI183"/>
      <c r="AJ183">
        <v>41.435256000000003</v>
      </c>
      <c r="AK183" s="155">
        <v>40.571995999999999</v>
      </c>
      <c r="AL183" s="155">
        <v>0.54368875000000005</v>
      </c>
      <c r="AM183" s="155">
        <v>0</v>
      </c>
      <c r="AN183" s="155">
        <v>7.8413925999999995E-2</v>
      </c>
      <c r="AO183" s="155">
        <v>0.15699822999999999</v>
      </c>
      <c r="AP183" s="155">
        <v>8.4159120000000004E-2</v>
      </c>
      <c r="AQ183"/>
      <c r="AR183" s="156">
        <v>2.5854077999999999E-2</v>
      </c>
      <c r="AS183" s="156">
        <v>2.2017910000000002E-2</v>
      </c>
      <c r="AT183" s="156">
        <v>9.7427216E-4</v>
      </c>
      <c r="AU183" s="156">
        <v>2.8618964999999998E-3</v>
      </c>
      <c r="AV183" s="282">
        <f t="shared" si="33"/>
        <v>1.3200185656977398E-6</v>
      </c>
      <c r="AW183" s="282">
        <f t="shared" si="34"/>
        <v>3.6030774775565001E-9</v>
      </c>
      <c r="AX183" s="283">
        <f t="shared" si="35"/>
        <v>0.40082583937499999</v>
      </c>
      <c r="AY183" s="157">
        <v>9.3613938000000004E-7</v>
      </c>
      <c r="AZ183" s="157">
        <v>2.8245583999999999E-9</v>
      </c>
      <c r="BA183" s="157">
        <v>7.7170970999999996E-14</v>
      </c>
      <c r="BB183" s="157">
        <v>1.6975774E-13</v>
      </c>
      <c r="BC183" s="157">
        <v>0</v>
      </c>
      <c r="BD183" s="157">
        <v>1.9996801999999999E-9</v>
      </c>
      <c r="BE183" s="157">
        <v>3.8143136999999999E-7</v>
      </c>
      <c r="BF183" s="157">
        <v>3.0553648999999999E-10</v>
      </c>
      <c r="BG183" s="157">
        <v>4.0526403000000002E-10</v>
      </c>
      <c r="BH183" s="157">
        <v>4.4630277999999998E-11</v>
      </c>
      <c r="BI183" s="157">
        <v>2.6206990999999999E-15</v>
      </c>
      <c r="BJ183" s="157">
        <v>5.7081305000000006E-14</v>
      </c>
      <c r="BK183" s="157">
        <v>4.6044221000000005E-13</v>
      </c>
      <c r="BL183" s="157">
        <v>2.7403714000000001E-15</v>
      </c>
      <c r="BM183" s="157">
        <v>2.8522545E-10</v>
      </c>
      <c r="BN183" s="157">
        <v>1.6274029E-10</v>
      </c>
      <c r="BO183" s="157">
        <v>2.2488224E-11</v>
      </c>
      <c r="BP183" s="157">
        <v>1.3899374999999999E-5</v>
      </c>
      <c r="BQ183" s="157">
        <v>0.40081193999999998</v>
      </c>
      <c r="BR183" s="157">
        <v>0</v>
      </c>
      <c r="BS183" s="157">
        <v>0</v>
      </c>
      <c r="BT183" s="157">
        <v>0</v>
      </c>
      <c r="BU183"/>
      <c r="BV183" s="155">
        <v>9.2633531999999994E-5</v>
      </c>
      <c r="BW183" s="155">
        <v>3.3688364000000002E-6</v>
      </c>
      <c r="BX183" s="155">
        <v>2.8127386999999999E-5</v>
      </c>
      <c r="BY183" s="155">
        <v>3.9796132000000002E-7</v>
      </c>
      <c r="BZ183" s="155">
        <v>3.4399026999999999E-6</v>
      </c>
      <c r="CA183" s="155">
        <v>1.1381156999999999E-6</v>
      </c>
      <c r="CB183" s="155">
        <v>5.5762877000000003E-11</v>
      </c>
      <c r="CC183" s="155">
        <v>1.7155729000000001E-6</v>
      </c>
      <c r="CD183" s="155">
        <v>6.5008281999999999E-8</v>
      </c>
      <c r="CE183" s="155">
        <v>7.4773747E-8</v>
      </c>
      <c r="CF183" s="155">
        <v>0</v>
      </c>
      <c r="CG183" s="155">
        <v>4.9729839000000001E-8</v>
      </c>
      <c r="CH183" s="155">
        <v>2.9389663999999999E-14</v>
      </c>
      <c r="CI183" s="155">
        <v>4.1308884999999999E-6</v>
      </c>
      <c r="CJ183" s="155">
        <v>5.0124638999999998E-5</v>
      </c>
      <c r="CK183" s="155">
        <v>6.6139476999999998E-10</v>
      </c>
      <c r="CL183" s="155">
        <v>0</v>
      </c>
      <c r="CM183"/>
      <c r="CN183" s="284">
        <v>2.4875813E-14</v>
      </c>
      <c r="CO183" s="284">
        <v>1.0087702000000001</v>
      </c>
      <c r="CP183" s="285">
        <v>4.8999688999999999E-2</v>
      </c>
      <c r="CQ183" s="284">
        <v>2.5685609E-3</v>
      </c>
      <c r="CR183" s="284">
        <v>2.4670185000000001E-11</v>
      </c>
      <c r="CS183" s="284">
        <v>2.482352E-9</v>
      </c>
      <c r="CT183" s="284">
        <v>1.3050508E-4</v>
      </c>
      <c r="CU183" s="284">
        <v>3.147904E-2</v>
      </c>
      <c r="CV183" s="284">
        <v>2.9927351999999999E-5</v>
      </c>
      <c r="CW183" s="284">
        <v>3.9839508000000002E-4</v>
      </c>
      <c r="CX183"/>
      <c r="CY183" s="162" t="s">
        <v>357</v>
      </c>
      <c r="CZ183" s="271" t="s">
        <v>2142</v>
      </c>
      <c r="DA183"/>
      <c r="DB183"/>
      <c r="DC183"/>
      <c r="DD183"/>
      <c r="DE183"/>
      <c r="DF183"/>
      <c r="DG183"/>
      <c r="DH183"/>
      <c r="DI183"/>
      <c r="DJ183"/>
      <c r="DK183"/>
      <c r="DL183"/>
    </row>
    <row r="184" spans="1:116" ht="14.4">
      <c r="A184" t="s">
        <v>1609</v>
      </c>
      <c r="B184" s="188" t="s">
        <v>311</v>
      </c>
      <c r="C184" s="151" t="str">
        <f t="shared" si="30"/>
        <v>A.030.18.114</v>
      </c>
      <c r="D184" s="54" t="s">
        <v>1211</v>
      </c>
      <c r="E184" s="150" t="s">
        <v>352</v>
      </c>
      <c r="F184" s="153" t="str">
        <f t="shared" si="31"/>
        <v>Acetone</v>
      </c>
      <c r="G184" s="154">
        <f t="shared" si="32"/>
        <v>1.0081491333333334</v>
      </c>
      <c r="H184"/>
      <c r="I184"/>
      <c r="J184" s="227">
        <f t="shared" si="41"/>
        <v>0.21507564399133072</v>
      </c>
      <c r="K184"/>
      <c r="L184" s="280">
        <f t="shared" si="42"/>
        <v>2.2983399371000003E-2</v>
      </c>
      <c r="M184" s="280">
        <f t="shared" si="43"/>
        <v>3.562427698360001E-2</v>
      </c>
      <c r="N184" s="281">
        <f t="shared" si="44"/>
        <v>5.2455976367307344E-3</v>
      </c>
      <c r="O184" s="280">
        <v>0.15122236999999999</v>
      </c>
      <c r="P184" s="286">
        <v>1.2230822000000001E-2</v>
      </c>
      <c r="Q184" s="286">
        <v>1.9939772000000001E-2</v>
      </c>
      <c r="R184" s="286">
        <v>2.0990959999999999E-2</v>
      </c>
      <c r="S184" s="219">
        <v>1.8568121E-3</v>
      </c>
      <c r="T184" s="286">
        <v>4.5328304999999998E-5</v>
      </c>
      <c r="U184" s="286">
        <v>9.0298965999999998E-5</v>
      </c>
      <c r="V184" s="219">
        <v>3.3759562999999999E-3</v>
      </c>
      <c r="W184" s="219">
        <v>1.9900582000000001E-4</v>
      </c>
      <c r="X184" s="286">
        <v>7.0429368000000006E-5</v>
      </c>
      <c r="Y184" s="219">
        <v>5.0463909000000003E-3</v>
      </c>
      <c r="Z184" s="286">
        <v>7.2973156000000003E-6</v>
      </c>
      <c r="AA184" s="286">
        <v>2.0091553000000001E-7</v>
      </c>
      <c r="AB184" s="286">
        <v>1.2007349999999999E-12</v>
      </c>
      <c r="AC184"/>
      <c r="AD184" s="227">
        <f t="shared" si="36"/>
        <v>0.15122236999999999</v>
      </c>
      <c r="AE184" s="227">
        <f t="shared" si="37"/>
        <v>5.8529949671000003E-2</v>
      </c>
      <c r="AF184" s="227">
        <f t="shared" si="38"/>
        <v>3.5546751215530005E-2</v>
      </c>
      <c r="AG184" s="227">
        <f t="shared" si="39"/>
        <v>3.5624276983600003E-2</v>
      </c>
      <c r="AH184" s="227">
        <f t="shared" si="40"/>
        <v>5.2453967212007348E-3</v>
      </c>
      <c r="AI184"/>
      <c r="AJ184">
        <v>41.409455999999999</v>
      </c>
      <c r="AK184" s="155">
        <v>40.546733000000003</v>
      </c>
      <c r="AL184" s="155">
        <v>0.54335021999999999</v>
      </c>
      <c r="AM184" s="155">
        <v>0</v>
      </c>
      <c r="AN184" s="155">
        <v>7.8365099999999993E-2</v>
      </c>
      <c r="AO184" s="155">
        <v>0.15690046999999999</v>
      </c>
      <c r="AP184" s="155">
        <v>8.4106716999999998E-2</v>
      </c>
      <c r="AQ184"/>
      <c r="AR184" s="156">
        <v>2.583798E-2</v>
      </c>
      <c r="AS184" s="156">
        <v>2.2004200000000002E-2</v>
      </c>
      <c r="AT184" s="156">
        <v>9.7366550999999999E-4</v>
      </c>
      <c r="AU184" s="156">
        <v>2.8601145000000001E-3</v>
      </c>
      <c r="AV184" s="282">
        <f t="shared" si="33"/>
        <v>1.3191966415620299E-6</v>
      </c>
      <c r="AW184" s="282">
        <f t="shared" si="34"/>
        <v>3.6008340329233004E-9</v>
      </c>
      <c r="AX184" s="283">
        <f t="shared" si="35"/>
        <v>0.40057625072000003</v>
      </c>
      <c r="AY184" s="157">
        <v>9.3555647999999998E-7</v>
      </c>
      <c r="AZ184" s="157">
        <v>2.8227997000000001E-9</v>
      </c>
      <c r="BA184" s="157">
        <v>7.7122919000000002E-14</v>
      </c>
      <c r="BB184" s="157">
        <v>1.6965202999999999E-13</v>
      </c>
      <c r="BC184" s="157">
        <v>0</v>
      </c>
      <c r="BD184" s="157">
        <v>1.9984351000000001E-9</v>
      </c>
      <c r="BE184" s="157">
        <v>3.8119387E-7</v>
      </c>
      <c r="BF184" s="157">
        <v>3.0534624999999998E-10</v>
      </c>
      <c r="BG184" s="157">
        <v>4.0501169000000001E-10</v>
      </c>
      <c r="BH184" s="157">
        <v>4.4602489000000002E-11</v>
      </c>
      <c r="BI184" s="157">
        <v>2.6190672999999999E-15</v>
      </c>
      <c r="BJ184" s="157">
        <v>5.7045762E-14</v>
      </c>
      <c r="BK184" s="157">
        <v>4.6015551000000004E-13</v>
      </c>
      <c r="BL184" s="157">
        <v>2.7386650000000001E-15</v>
      </c>
      <c r="BM184" s="157">
        <v>2.8504785E-10</v>
      </c>
      <c r="BN184" s="157">
        <v>1.6263895999999999E-10</v>
      </c>
      <c r="BO184" s="157">
        <v>2.2474221999999999E-11</v>
      </c>
      <c r="BP184" s="157">
        <v>1.389072E-5</v>
      </c>
      <c r="BQ184" s="157">
        <v>0.40056236000000001</v>
      </c>
      <c r="BR184" s="157">
        <v>0</v>
      </c>
      <c r="BS184" s="157">
        <v>0</v>
      </c>
      <c r="BT184" s="157">
        <v>0</v>
      </c>
      <c r="BU184"/>
      <c r="BV184" s="155">
        <v>9.2576954999999995E-5</v>
      </c>
      <c r="BW184" s="155">
        <v>3.3667388E-6</v>
      </c>
      <c r="BX184" s="155">
        <v>2.8109872999999999E-5</v>
      </c>
      <c r="BY184" s="155">
        <v>3.9771351999999999E-7</v>
      </c>
      <c r="BZ184" s="155">
        <v>3.4377608E-6</v>
      </c>
      <c r="CA184" s="155">
        <v>1.1374070000000001E-6</v>
      </c>
      <c r="CB184" s="155">
        <v>5.5728156E-11</v>
      </c>
      <c r="CC184" s="155">
        <v>1.7145047E-6</v>
      </c>
      <c r="CD184" s="155">
        <v>6.4967803999999994E-8</v>
      </c>
      <c r="CE184" s="155">
        <v>7.5829335999999998E-8</v>
      </c>
      <c r="CF184" s="155">
        <v>0</v>
      </c>
      <c r="CG184" s="155">
        <v>4.9698874E-8</v>
      </c>
      <c r="CH184" s="155">
        <v>2.9371363999999999E-14</v>
      </c>
      <c r="CI184" s="155">
        <v>4.1283164000000001E-6</v>
      </c>
      <c r="CJ184" s="155">
        <v>5.0093428E-5</v>
      </c>
      <c r="CK184" s="155">
        <v>6.6098293999999999E-10</v>
      </c>
      <c r="CL184" s="155">
        <v>0</v>
      </c>
      <c r="CM184"/>
      <c r="CN184" s="284">
        <v>2.4860322999999999E-14</v>
      </c>
      <c r="CO184" s="284">
        <v>1.0081420999999999</v>
      </c>
      <c r="CP184" s="285">
        <v>4.8969179000000002E-2</v>
      </c>
      <c r="CQ184" s="284">
        <v>2.5669616000000002E-3</v>
      </c>
      <c r="CR184" s="284">
        <v>2.4654824E-11</v>
      </c>
      <c r="CS184" s="284">
        <v>2.4808062999999999E-9</v>
      </c>
      <c r="CT184" s="284">
        <v>1.3042381E-4</v>
      </c>
      <c r="CU184" s="284">
        <v>3.1459438999999999E-2</v>
      </c>
      <c r="CV184" s="284">
        <v>2.9908718E-5</v>
      </c>
      <c r="CW184" s="284">
        <v>3.9814701000000002E-4</v>
      </c>
      <c r="CX184"/>
      <c r="CY184" s="162" t="s">
        <v>380</v>
      </c>
      <c r="CZ184" s="271" t="s">
        <v>2223</v>
      </c>
      <c r="DA184"/>
      <c r="DB184"/>
      <c r="DC184"/>
      <c r="DD184"/>
      <c r="DE184"/>
      <c r="DF184"/>
      <c r="DG184"/>
      <c r="DH184"/>
      <c r="DI184"/>
      <c r="DJ184"/>
      <c r="DK184"/>
      <c r="DL184"/>
    </row>
    <row r="185" spans="1:116" ht="14.4">
      <c r="A185" t="s">
        <v>543</v>
      </c>
      <c r="B185" s="188" t="s">
        <v>311</v>
      </c>
      <c r="C185" s="151" t="str">
        <f t="shared" si="30"/>
        <v>A.030.18.115</v>
      </c>
      <c r="D185" s="54" t="s">
        <v>1211</v>
      </c>
      <c r="E185" s="150" t="s">
        <v>352</v>
      </c>
      <c r="F185" s="153" t="str">
        <f t="shared" si="31"/>
        <v>Benzal chloride</v>
      </c>
      <c r="G185" s="154">
        <f t="shared" si="32"/>
        <v>2.2307280666666669</v>
      </c>
      <c r="H185"/>
      <c r="I185"/>
      <c r="J185" s="227">
        <f t="shared" si="41"/>
        <v>0.91685936565876336</v>
      </c>
      <c r="K185"/>
      <c r="L185" s="280">
        <f t="shared" si="42"/>
        <v>6.4432221289999994E-2</v>
      </c>
      <c r="M185" s="280">
        <f t="shared" si="43"/>
        <v>0.49960295190670001</v>
      </c>
      <c r="N185" s="281">
        <f t="shared" si="44"/>
        <v>1.8214982462063368E-2</v>
      </c>
      <c r="O185" s="280">
        <v>0.33460920999999999</v>
      </c>
      <c r="P185" s="286">
        <v>5.2951004000000003E-2</v>
      </c>
      <c r="Q185" s="286">
        <v>1.4311615999999999E-2</v>
      </c>
      <c r="R185" s="286">
        <v>4.5690521999999997E-2</v>
      </c>
      <c r="S185" s="219">
        <v>1.7906333E-2</v>
      </c>
      <c r="T185" s="219">
        <v>1.2311576999999999E-4</v>
      </c>
      <c r="U185" s="219">
        <v>7.1225051999999997E-4</v>
      </c>
      <c r="V185" s="219">
        <v>0.43221022999999997</v>
      </c>
      <c r="W185" s="219">
        <v>1.3808156000000001E-4</v>
      </c>
      <c r="X185" s="219">
        <v>1.2102722999999999E-4</v>
      </c>
      <c r="Y185" s="219">
        <v>4.6653998999999996E-3</v>
      </c>
      <c r="Z185" s="286">
        <v>9.0746767000000003E-6</v>
      </c>
      <c r="AA185" s="219">
        <v>1.3411500999999999E-2</v>
      </c>
      <c r="AB185" s="286">
        <v>2.0633669999999998E-12</v>
      </c>
      <c r="AC185"/>
      <c r="AD185" s="227">
        <f t="shared" si="36"/>
        <v>0.33460920999999999</v>
      </c>
      <c r="AE185" s="227">
        <f t="shared" si="37"/>
        <v>0.56390507129</v>
      </c>
      <c r="AF185" s="227">
        <f t="shared" si="38"/>
        <v>0.51288435099999996</v>
      </c>
      <c r="AG185" s="227">
        <f t="shared" si="39"/>
        <v>0.49960295190669995</v>
      </c>
      <c r="AH185" s="227">
        <f t="shared" si="40"/>
        <v>4.8034814620633668E-3</v>
      </c>
      <c r="AI185"/>
      <c r="AJ185">
        <v>38.763886999999997</v>
      </c>
      <c r="AK185" s="155">
        <v>33.809116000000003</v>
      </c>
      <c r="AL185" s="155">
        <v>0.45628806999999999</v>
      </c>
      <c r="AM185" s="155">
        <v>0</v>
      </c>
      <c r="AN185" s="155">
        <v>8.1274109999999997E-2</v>
      </c>
      <c r="AO185" s="155">
        <v>0.18172937</v>
      </c>
      <c r="AP185" s="155">
        <v>4.2354798999999996</v>
      </c>
      <c r="AQ185"/>
      <c r="AR185" s="156">
        <v>4.9305314000000003E-2</v>
      </c>
      <c r="AS185" s="156">
        <v>4.4964596000000003E-2</v>
      </c>
      <c r="AT185" s="156">
        <v>1.9684383E-3</v>
      </c>
      <c r="AU185" s="156">
        <v>2.3722803000000002E-3</v>
      </c>
      <c r="AV185" s="282">
        <f t="shared" si="33"/>
        <v>2.6957192129434495E-6</v>
      </c>
      <c r="AW185" s="282">
        <f t="shared" si="34"/>
        <v>7.2797273855340343E-9</v>
      </c>
      <c r="AX185" s="283">
        <f t="shared" si="35"/>
        <v>0.33225214113899998</v>
      </c>
      <c r="AY185" s="157">
        <v>2.0701173999999999E-6</v>
      </c>
      <c r="AZ185" s="157">
        <v>6.2460437E-9</v>
      </c>
      <c r="BA185" s="157">
        <v>1.7065084000000001E-13</v>
      </c>
      <c r="BB185" s="157">
        <v>2.9153344999999999E-13</v>
      </c>
      <c r="BC185" s="157">
        <v>0</v>
      </c>
      <c r="BD185" s="157">
        <v>1.1974417000000001E-9</v>
      </c>
      <c r="BE185" s="157">
        <v>6.2335222999999997E-7</v>
      </c>
      <c r="BF185" s="157">
        <v>2.7245435000000002E-10</v>
      </c>
      <c r="BG185" s="157">
        <v>7.1945176999999996E-10</v>
      </c>
      <c r="BH185" s="157">
        <v>4.0893848999999999E-11</v>
      </c>
      <c r="BI185" s="157">
        <v>4.9457546E-17</v>
      </c>
      <c r="BJ185" s="157">
        <v>4.0538064000000002E-13</v>
      </c>
      <c r="BK185" s="157">
        <v>3.0233303999999999E-13</v>
      </c>
      <c r="BL185" s="157">
        <v>5.3025537000000003E-15</v>
      </c>
      <c r="BM185" s="157">
        <v>1.0358459000000001E-10</v>
      </c>
      <c r="BN185" s="157">
        <v>9.4826512000000005E-10</v>
      </c>
      <c r="BO185" s="157">
        <v>2.7875058E-21</v>
      </c>
      <c r="BP185" s="157">
        <v>1.2981139E-5</v>
      </c>
      <c r="BQ185" s="157">
        <v>0.33223915999999998</v>
      </c>
      <c r="BR185" s="157">
        <v>0</v>
      </c>
      <c r="BS185" s="157">
        <v>0</v>
      </c>
      <c r="BT185" s="157">
        <v>0</v>
      </c>
      <c r="BU185"/>
      <c r="BV185" s="155">
        <v>2.1888016E-4</v>
      </c>
      <c r="BW185" s="155">
        <v>4.9631455000000003E-6</v>
      </c>
      <c r="BX185" s="155">
        <v>6.2198617000000004E-5</v>
      </c>
      <c r="BY185" s="155">
        <v>5.0645368E-5</v>
      </c>
      <c r="BZ185" s="155">
        <v>2.0138328999999999E-5</v>
      </c>
      <c r="CA185" s="155">
        <v>5.9998058000000001E-9</v>
      </c>
      <c r="CB185" s="155">
        <v>9.5764377999999995E-11</v>
      </c>
      <c r="CC185" s="155">
        <v>9.0361592000000001E-9</v>
      </c>
      <c r="CD185" s="155">
        <v>2.0161916E-7</v>
      </c>
      <c r="CE185" s="155">
        <v>5.9182056999999996E-7</v>
      </c>
      <c r="CF185" s="155">
        <v>0</v>
      </c>
      <c r="CG185" s="155">
        <v>6.1642135000000003E-18</v>
      </c>
      <c r="CH185" s="155">
        <v>5.047234E-14</v>
      </c>
      <c r="CI185" s="155">
        <v>9.0556232999999996E-6</v>
      </c>
      <c r="CJ185" s="155">
        <v>4.1450779000000002E-5</v>
      </c>
      <c r="CK185" s="155">
        <v>2.9619723999999999E-5</v>
      </c>
      <c r="CL185" s="155">
        <v>0</v>
      </c>
      <c r="CM185"/>
      <c r="CN185" s="284">
        <v>4.2720477000000002E-14</v>
      </c>
      <c r="CO185" s="284">
        <v>2.2307288000000001</v>
      </c>
      <c r="CP185" s="285">
        <v>4.1017419999999999E-2</v>
      </c>
      <c r="CQ185" s="284">
        <v>3.3970773000000002E-3</v>
      </c>
      <c r="CR185" s="284">
        <v>1.9518049E-10</v>
      </c>
      <c r="CS185" s="284">
        <v>2.2362753E-8</v>
      </c>
      <c r="CT185" s="284">
        <v>2.1625788999999999E-4</v>
      </c>
      <c r="CU185" s="284">
        <v>0.18034005</v>
      </c>
      <c r="CV185" s="284">
        <v>2.7421843999999999E-5</v>
      </c>
      <c r="CW185" s="284">
        <v>2.1105926E-6</v>
      </c>
      <c r="CX185"/>
      <c r="CY185" s="162" t="s">
        <v>383</v>
      </c>
      <c r="CZ185" s="271" t="s">
        <v>2224</v>
      </c>
      <c r="DA185"/>
      <c r="DB185"/>
      <c r="DC185"/>
      <c r="DD185"/>
      <c r="DE185"/>
      <c r="DF185"/>
      <c r="DG185"/>
      <c r="DH185"/>
      <c r="DI185"/>
      <c r="DJ185"/>
      <c r="DK185"/>
      <c r="DL185"/>
    </row>
    <row r="186" spans="1:116" ht="14.4">
      <c r="A186" t="s">
        <v>544</v>
      </c>
      <c r="B186" s="188" t="s">
        <v>311</v>
      </c>
      <c r="C186" s="151" t="str">
        <f t="shared" si="30"/>
        <v>A.030.18.116</v>
      </c>
      <c r="D186" s="54" t="s">
        <v>1211</v>
      </c>
      <c r="E186" s="150" t="s">
        <v>352</v>
      </c>
      <c r="F186" s="153" t="str">
        <f t="shared" si="31"/>
        <v>Benzaldehyde</v>
      </c>
      <c r="G186" s="154">
        <f t="shared" si="32"/>
        <v>4.1749179999999999</v>
      </c>
      <c r="H186"/>
      <c r="I186"/>
      <c r="J186" s="227">
        <f t="shared" si="41"/>
        <v>2.1524220763313431</v>
      </c>
      <c r="K186"/>
      <c r="L186" s="280">
        <f t="shared" si="42"/>
        <v>0.10603291538</v>
      </c>
      <c r="M186" s="280">
        <f t="shared" si="43"/>
        <v>1.3876612380650002</v>
      </c>
      <c r="N186" s="281">
        <f t="shared" si="44"/>
        <v>3.2490222886342887E-2</v>
      </c>
      <c r="O186" s="280">
        <v>0.62623770000000001</v>
      </c>
      <c r="P186" s="286">
        <v>8.6009933999999996E-2</v>
      </c>
      <c r="Q186" s="286">
        <v>2.6132401E-2</v>
      </c>
      <c r="R186" s="286">
        <v>7.5546487999999995E-2</v>
      </c>
      <c r="S186" s="219">
        <v>2.9003661999999999E-2</v>
      </c>
      <c r="T186" s="219">
        <v>2.3887457999999999E-4</v>
      </c>
      <c r="U186" s="219">
        <v>1.2438907999999999E-3</v>
      </c>
      <c r="V186" s="219">
        <v>1.2751167000000001</v>
      </c>
      <c r="W186" s="219">
        <v>3.2866788E-4</v>
      </c>
      <c r="X186" s="219">
        <v>3.7204337E-4</v>
      </c>
      <c r="Y186" s="219">
        <v>1.0850167000000001E-2</v>
      </c>
      <c r="Z186" s="286">
        <v>3.0159695000000002E-5</v>
      </c>
      <c r="AA186" s="219">
        <v>2.1311388000000001E-2</v>
      </c>
      <c r="AB186" s="286">
        <v>6.3428865999999999E-12</v>
      </c>
      <c r="AC186"/>
      <c r="AD186" s="227">
        <f t="shared" si="36"/>
        <v>0.62623770000000001</v>
      </c>
      <c r="AE186" s="227">
        <f t="shared" si="37"/>
        <v>1.4932919503800002</v>
      </c>
      <c r="AF186" s="227">
        <f t="shared" si="38"/>
        <v>1.408570423</v>
      </c>
      <c r="AG186" s="227">
        <f t="shared" si="39"/>
        <v>1.3876612380650002</v>
      </c>
      <c r="AH186" s="227">
        <f t="shared" si="40"/>
        <v>1.1178834886342887E-2</v>
      </c>
      <c r="AI186"/>
      <c r="AJ186">
        <v>69.076080000000005</v>
      </c>
      <c r="AK186" s="155">
        <v>60.97119</v>
      </c>
      <c r="AL186" s="155">
        <v>0.85808545999999997</v>
      </c>
      <c r="AM186" s="155">
        <v>0</v>
      </c>
      <c r="AN186" s="155">
        <v>0.14818975000000001</v>
      </c>
      <c r="AO186" s="155">
        <v>0.34219353000000002</v>
      </c>
      <c r="AP186" s="155">
        <v>6.7564216999999998</v>
      </c>
      <c r="AQ186"/>
      <c r="AR186" s="156">
        <v>8.9794171000000006E-2</v>
      </c>
      <c r="AS186" s="156">
        <v>8.1887159000000001E-2</v>
      </c>
      <c r="AT186" s="156">
        <v>3.6260582000000002E-3</v>
      </c>
      <c r="AU186" s="156">
        <v>4.2809542999999997E-3</v>
      </c>
      <c r="AV186" s="282">
        <f t="shared" si="33"/>
        <v>4.9093020862174502E-6</v>
      </c>
      <c r="AW186" s="282">
        <f t="shared" si="34"/>
        <v>1.340997804752108E-8</v>
      </c>
      <c r="AX186" s="283">
        <f t="shared" si="35"/>
        <v>0.59957343602899993</v>
      </c>
      <c r="AY186" s="157">
        <v>3.8743293000000003E-6</v>
      </c>
      <c r="AZ186" s="157">
        <v>1.1689786E-8</v>
      </c>
      <c r="BA186" s="157">
        <v>3.1938165999999998E-13</v>
      </c>
      <c r="BB186" s="157">
        <v>8.9618744999999998E-13</v>
      </c>
      <c r="BC186" s="157">
        <v>0</v>
      </c>
      <c r="BD186" s="157">
        <v>1.9928308999999999E-9</v>
      </c>
      <c r="BE186" s="157">
        <v>1.0312322000000001E-6</v>
      </c>
      <c r="BF186" s="157">
        <v>4.5229780999999999E-10</v>
      </c>
      <c r="BG186" s="157">
        <v>1.1838585E-9</v>
      </c>
      <c r="BH186" s="157">
        <v>8.2517040999999994E-11</v>
      </c>
      <c r="BI186" s="157">
        <v>1.5203481E-16</v>
      </c>
      <c r="BJ186" s="157">
        <v>7.0804635000000001E-13</v>
      </c>
      <c r="BK186" s="157">
        <v>4.8223453999999997E-13</v>
      </c>
      <c r="BL186" s="157">
        <v>8.8819277000000008E-15</v>
      </c>
      <c r="BM186" s="157">
        <v>1.7143063000000001E-10</v>
      </c>
      <c r="BN186" s="157">
        <v>1.5754284999999999E-9</v>
      </c>
      <c r="BO186" s="157">
        <v>8.5689230999999998E-21</v>
      </c>
      <c r="BP186" s="157">
        <v>2.9986029E-5</v>
      </c>
      <c r="BQ186" s="157">
        <v>0.59954344999999998</v>
      </c>
      <c r="BR186" s="157">
        <v>0</v>
      </c>
      <c r="BS186" s="157">
        <v>0</v>
      </c>
      <c r="BT186" s="157">
        <v>0</v>
      </c>
      <c r="BU186"/>
      <c r="BV186" s="155">
        <v>4.4489213999999999E-4</v>
      </c>
      <c r="BW186" s="155">
        <v>8.1711856999999992E-6</v>
      </c>
      <c r="BX186" s="155">
        <v>1.1640779E-4</v>
      </c>
      <c r="BY186" s="155">
        <v>1.4939249999999999E-4</v>
      </c>
      <c r="BZ186" s="155">
        <v>3.2557208999999999E-5</v>
      </c>
      <c r="CA186" s="155">
        <v>1.8443684000000001E-8</v>
      </c>
      <c r="CB186" s="155">
        <v>2.9438416999999999E-10</v>
      </c>
      <c r="CC186" s="155">
        <v>2.7777575999999999E-8</v>
      </c>
      <c r="CD186" s="155">
        <v>3.8414918999999998E-7</v>
      </c>
      <c r="CE186" s="155">
        <v>1.0290621999999999E-6</v>
      </c>
      <c r="CF186" s="155">
        <v>0</v>
      </c>
      <c r="CG186" s="155">
        <v>1.8949080000000001E-17</v>
      </c>
      <c r="CH186" s="155">
        <v>1.5515432999999999E-13</v>
      </c>
      <c r="CI186" s="155">
        <v>1.4969873999999999E-5</v>
      </c>
      <c r="CJ186" s="155">
        <v>7.4866419000000004E-5</v>
      </c>
      <c r="CK186" s="155">
        <v>4.7067427999999999E-5</v>
      </c>
      <c r="CL186" s="155">
        <v>0</v>
      </c>
      <c r="CM186"/>
      <c r="CN186" s="284">
        <v>1.3132473999999999E-13</v>
      </c>
      <c r="CO186" s="284">
        <v>4.1749204000000004</v>
      </c>
      <c r="CP186" s="285">
        <v>6.5545898000000005E-2</v>
      </c>
      <c r="CQ186" s="284">
        <v>5.5948037000000004E-3</v>
      </c>
      <c r="CR186" s="284">
        <v>3.3953732999999999E-10</v>
      </c>
      <c r="CS186" s="284">
        <v>3.8997573000000002E-8</v>
      </c>
      <c r="CT186" s="284">
        <v>3.6430744E-4</v>
      </c>
      <c r="CU186" s="284">
        <v>0.28811625000000002</v>
      </c>
      <c r="CV186" s="284">
        <v>5.5332752000000002E-5</v>
      </c>
      <c r="CW186" s="284">
        <v>6.4880604000000001E-6</v>
      </c>
      <c r="CX186"/>
      <c r="CY186" s="162" t="s">
        <v>400</v>
      </c>
      <c r="CZ186" s="271" t="s">
        <v>2225</v>
      </c>
      <c r="DA186"/>
      <c r="DB186"/>
      <c r="DC186"/>
      <c r="DD186"/>
      <c r="DE186"/>
      <c r="DF186"/>
      <c r="DG186"/>
      <c r="DH186"/>
      <c r="DI186"/>
      <c r="DJ186"/>
      <c r="DK186"/>
      <c r="DL186"/>
    </row>
    <row r="187" spans="1:116" ht="14.4">
      <c r="A187" t="s">
        <v>545</v>
      </c>
      <c r="B187" s="188" t="s">
        <v>311</v>
      </c>
      <c r="C187" s="151" t="str">
        <f t="shared" si="30"/>
        <v>A.030.18.117</v>
      </c>
      <c r="D187" s="54" t="s">
        <v>1211</v>
      </c>
      <c r="E187" s="150" t="s">
        <v>352</v>
      </c>
      <c r="F187" s="153" t="str">
        <f t="shared" si="31"/>
        <v>Benzene chlorination (per kg benzene)</v>
      </c>
      <c r="G187" s="154">
        <f t="shared" si="32"/>
        <v>1.9661900666666665</v>
      </c>
      <c r="H187"/>
      <c r="I187"/>
      <c r="J187" s="227">
        <f t="shared" si="41"/>
        <v>0.4919739424124201</v>
      </c>
      <c r="K187"/>
      <c r="L187" s="280">
        <f t="shared" si="42"/>
        <v>8.0198660200000008E-2</v>
      </c>
      <c r="M187" s="280">
        <f t="shared" si="43"/>
        <v>9.9248080228499999E-2</v>
      </c>
      <c r="N187" s="281">
        <f t="shared" si="44"/>
        <v>1.7598691983920112E-2</v>
      </c>
      <c r="O187" s="280">
        <v>0.29492850999999998</v>
      </c>
      <c r="P187" s="286">
        <v>4.0256728999999998E-2</v>
      </c>
      <c r="Q187" s="286">
        <v>2.5492325E-2</v>
      </c>
      <c r="R187" s="286">
        <v>7.3797136999999999E-2</v>
      </c>
      <c r="S187" s="219">
        <v>2.915979E-3</v>
      </c>
      <c r="T187" s="219">
        <v>1.8891785E-3</v>
      </c>
      <c r="U187" s="219">
        <v>1.5963657E-3</v>
      </c>
      <c r="V187" s="219">
        <v>3.3478914999999998E-2</v>
      </c>
      <c r="W187" s="286">
        <v>5.0835735999999999E-6</v>
      </c>
      <c r="X187" s="286">
        <v>1.8776187999999999E-5</v>
      </c>
      <c r="Y187" s="219">
        <v>3.0977940999999998E-4</v>
      </c>
      <c r="Z187" s="286">
        <v>1.3350405000000001E-6</v>
      </c>
      <c r="AA187" s="219">
        <v>1.7283829000000001E-2</v>
      </c>
      <c r="AB187" s="286">
        <v>3.2011114000000001E-13</v>
      </c>
      <c r="AC187"/>
      <c r="AD187" s="227">
        <f t="shared" si="36"/>
        <v>0.29492850999999998</v>
      </c>
      <c r="AE187" s="227">
        <f t="shared" si="37"/>
        <v>0.17942662919999999</v>
      </c>
      <c r="AF187" s="227">
        <f t="shared" si="38"/>
        <v>0.116511798</v>
      </c>
      <c r="AG187" s="227">
        <f t="shared" si="39"/>
        <v>9.9248080228499999E-2</v>
      </c>
      <c r="AH187" s="227">
        <f t="shared" si="40"/>
        <v>3.1486298392011108E-4</v>
      </c>
      <c r="AI187"/>
      <c r="AJ187">
        <v>45.504579</v>
      </c>
      <c r="AK187" s="155">
        <v>44.527030000000003</v>
      </c>
      <c r="AL187" s="155">
        <v>1.1688977999999999E-2</v>
      </c>
      <c r="AM187" s="155">
        <v>0</v>
      </c>
      <c r="AN187" s="155">
        <v>0.58091168000000004</v>
      </c>
      <c r="AO187" s="155">
        <v>5.5097289000000001E-3</v>
      </c>
      <c r="AP187" s="155">
        <v>0.37943919999999998</v>
      </c>
      <c r="AQ187"/>
      <c r="AR187" s="156">
        <v>3.6899897000000001E-2</v>
      </c>
      <c r="AS187" s="156">
        <v>3.2027201999999998E-2</v>
      </c>
      <c r="AT187" s="156">
        <v>1.694507E-3</v>
      </c>
      <c r="AU187" s="156">
        <v>3.1781879000000002E-3</v>
      </c>
      <c r="AV187" s="282">
        <f t="shared" si="33"/>
        <v>1.920096112528554E-6</v>
      </c>
      <c r="AW187" s="282">
        <f t="shared" si="34"/>
        <v>6.2666679813062848E-9</v>
      </c>
      <c r="AX187" s="283">
        <f t="shared" si="35"/>
        <v>0.44512435998375</v>
      </c>
      <c r="AY187" s="157">
        <v>1.8246247000000001E-6</v>
      </c>
      <c r="AZ187" s="157">
        <v>5.5053329999999998E-9</v>
      </c>
      <c r="BA187" s="157">
        <v>1.5041356E-13</v>
      </c>
      <c r="BB187" s="157">
        <v>4.5228554000000002E-14</v>
      </c>
      <c r="BC187" s="157">
        <v>0</v>
      </c>
      <c r="BD187" s="157">
        <v>1.9027051E-9</v>
      </c>
      <c r="BE187" s="157">
        <v>6.4505328999999997E-8</v>
      </c>
      <c r="BF187" s="157">
        <v>4.3382789E-10</v>
      </c>
      <c r="BG187" s="157">
        <v>7.4930003000000002E-11</v>
      </c>
      <c r="BH187" s="157">
        <v>2.5098059999999998E-10</v>
      </c>
      <c r="BI187" s="157">
        <v>7.6728528999999996E-18</v>
      </c>
      <c r="BJ187" s="157">
        <v>7.2930480999999996E-13</v>
      </c>
      <c r="BK187" s="157">
        <v>7.0232844000000003E-13</v>
      </c>
      <c r="BL187" s="157">
        <v>1.4433823000000001E-14</v>
      </c>
      <c r="BM187" s="157">
        <v>2.6309274999999999E-8</v>
      </c>
      <c r="BN187" s="157">
        <v>2.7540582000000002E-9</v>
      </c>
      <c r="BO187" s="157">
        <v>4.3245416999999997E-22</v>
      </c>
      <c r="BP187" s="157">
        <v>4.5998375000000002E-7</v>
      </c>
      <c r="BQ187" s="157">
        <v>0.44512390000000002</v>
      </c>
      <c r="BR187" s="157">
        <v>0</v>
      </c>
      <c r="BS187" s="157">
        <v>0</v>
      </c>
      <c r="BT187" s="157">
        <v>0</v>
      </c>
      <c r="BU187"/>
      <c r="BV187" s="155">
        <v>1.3682610999999999E-4</v>
      </c>
      <c r="BW187" s="155">
        <v>5.1705979000000003E-7</v>
      </c>
      <c r="BX187" s="155">
        <v>5.4822596000000002E-5</v>
      </c>
      <c r="BY187" s="155">
        <v>3.9539562000000001E-6</v>
      </c>
      <c r="BZ187" s="155">
        <v>3.0408695999999998E-6</v>
      </c>
      <c r="CA187" s="155">
        <v>9.3081100000000002E-10</v>
      </c>
      <c r="CB187" s="155">
        <v>1.4856903E-11</v>
      </c>
      <c r="CC187" s="155">
        <v>1.4018714000000001E-9</v>
      </c>
      <c r="CD187" s="155">
        <v>2.5996352999999998E-6</v>
      </c>
      <c r="CE187" s="155">
        <v>1.2727043E-6</v>
      </c>
      <c r="CF187" s="155">
        <v>0</v>
      </c>
      <c r="CG187" s="155">
        <v>9.5631722999999996E-19</v>
      </c>
      <c r="CH187" s="155">
        <v>7.8302882E-15</v>
      </c>
      <c r="CI187" s="155">
        <v>1.4140203E-5</v>
      </c>
      <c r="CJ187" s="155">
        <v>5.3781627999999997E-5</v>
      </c>
      <c r="CK187" s="155">
        <v>2.6951139999999998E-6</v>
      </c>
      <c r="CL187" s="155">
        <v>0</v>
      </c>
      <c r="CM187"/>
      <c r="CN187" s="284">
        <v>6.6276628000000004E-15</v>
      </c>
      <c r="CO187" s="284">
        <v>1.9661902</v>
      </c>
      <c r="CP187" s="285">
        <v>2.1288155999999998E-3</v>
      </c>
      <c r="CQ187" s="284">
        <v>3.5397662E-4</v>
      </c>
      <c r="CR187" s="284">
        <v>3.8211845E-9</v>
      </c>
      <c r="CS187" s="284">
        <v>4.0371030000000001E-8</v>
      </c>
      <c r="CT187" s="284">
        <v>2.1850940000000001E-5</v>
      </c>
      <c r="CU187" s="284">
        <v>0.75903525999999999</v>
      </c>
      <c r="CV187" s="284">
        <v>1.6829797999999999E-4</v>
      </c>
      <c r="CW187" s="284">
        <v>3.2743773999999998E-7</v>
      </c>
      <c r="CX187"/>
      <c r="CY187" s="166" t="s">
        <v>364</v>
      </c>
      <c r="CZ187" s="271" t="s">
        <v>2226</v>
      </c>
      <c r="DA187"/>
      <c r="DB187"/>
      <c r="DC187"/>
      <c r="DD187"/>
      <c r="DE187"/>
      <c r="DF187"/>
      <c r="DG187"/>
      <c r="DH187"/>
      <c r="DI187"/>
      <c r="DJ187"/>
      <c r="DK187"/>
      <c r="DL187"/>
    </row>
    <row r="188" spans="1:116" ht="14.4">
      <c r="A188" t="s">
        <v>546</v>
      </c>
      <c r="B188" s="188" t="s">
        <v>311</v>
      </c>
      <c r="C188" s="151" t="str">
        <f t="shared" si="30"/>
        <v>A.030.18.118</v>
      </c>
      <c r="D188" s="54" t="s">
        <v>1211</v>
      </c>
      <c r="E188" s="150" t="s">
        <v>352</v>
      </c>
      <c r="F188" s="153" t="str">
        <f t="shared" si="31"/>
        <v>Benzyl alcohol</v>
      </c>
      <c r="G188" s="154">
        <f t="shared" si="32"/>
        <v>4.1255960666666667</v>
      </c>
      <c r="H188"/>
      <c r="I188"/>
      <c r="J188" s="227">
        <f t="shared" si="41"/>
        <v>1.5759689661325349</v>
      </c>
      <c r="K188"/>
      <c r="L188" s="280">
        <f t="shared" si="42"/>
        <v>0.10044279846</v>
      </c>
      <c r="M188" s="280">
        <f t="shared" si="43"/>
        <v>0.82535352264600004</v>
      </c>
      <c r="N188" s="281">
        <f t="shared" si="44"/>
        <v>3.1333235026535011E-2</v>
      </c>
      <c r="O188" s="280">
        <v>0.61883940999999998</v>
      </c>
      <c r="P188" s="286">
        <v>9.8637278999999994E-2</v>
      </c>
      <c r="Q188" s="286">
        <v>3.3685417000000002E-2</v>
      </c>
      <c r="R188" s="286">
        <v>8.0365289000000006E-2</v>
      </c>
      <c r="S188" s="219">
        <v>1.8331779999999999E-2</v>
      </c>
      <c r="T188" s="219">
        <v>2.8114006000000001E-4</v>
      </c>
      <c r="U188" s="219">
        <v>1.4645894E-3</v>
      </c>
      <c r="V188" s="219">
        <v>0.69261421000000001</v>
      </c>
      <c r="W188" s="219">
        <v>3.4031402000000001E-4</v>
      </c>
      <c r="X188" s="219">
        <v>3.8331248E-4</v>
      </c>
      <c r="Y188" s="219">
        <v>1.0859819999999999E-2</v>
      </c>
      <c r="Z188" s="286">
        <v>3.3304165999999999E-5</v>
      </c>
      <c r="AA188" s="219">
        <v>2.0133101E-2</v>
      </c>
      <c r="AB188" s="286">
        <v>6.5350110999999999E-12</v>
      </c>
      <c r="AC188"/>
      <c r="AD188" s="227">
        <f t="shared" si="36"/>
        <v>0.61883940999999998</v>
      </c>
      <c r="AE188" s="227">
        <f t="shared" si="37"/>
        <v>0.92537970445999995</v>
      </c>
      <c r="AF188" s="227">
        <f t="shared" si="38"/>
        <v>0.84507000700000001</v>
      </c>
      <c r="AG188" s="227">
        <f t="shared" si="39"/>
        <v>0.82535352264600004</v>
      </c>
      <c r="AH188" s="227">
        <f t="shared" si="40"/>
        <v>1.1200134026535009E-2</v>
      </c>
      <c r="AI188"/>
      <c r="AJ188">
        <v>70.640866000000003</v>
      </c>
      <c r="AK188" s="155">
        <v>65.736360000000005</v>
      </c>
      <c r="AL188" s="155">
        <v>0.8028286</v>
      </c>
      <c r="AM188" s="155">
        <v>0</v>
      </c>
      <c r="AN188" s="155">
        <v>0.13738979000000001</v>
      </c>
      <c r="AO188" s="155">
        <v>0.32095575999999998</v>
      </c>
      <c r="AP188" s="155">
        <v>3.6433314999999999</v>
      </c>
      <c r="AQ188"/>
      <c r="AR188" s="156">
        <v>9.4635578999999997E-2</v>
      </c>
      <c r="AS188" s="156">
        <v>8.6334808999999998E-2</v>
      </c>
      <c r="AT188" s="156">
        <v>3.6733769999999998E-3</v>
      </c>
      <c r="AU188" s="156">
        <v>4.6273926000000003E-3</v>
      </c>
      <c r="AV188" s="282">
        <f t="shared" si="33"/>
        <v>5.17594783426275E-6</v>
      </c>
      <c r="AW188" s="282">
        <f t="shared" si="34"/>
        <v>1.3584973847629738E-8</v>
      </c>
      <c r="AX188" s="283">
        <f t="shared" si="35"/>
        <v>0.64809419324700002</v>
      </c>
      <c r="AY188" s="157">
        <v>3.8285586999999998E-6</v>
      </c>
      <c r="AZ188" s="157">
        <v>1.1551685E-8</v>
      </c>
      <c r="BA188" s="157">
        <v>3.1560854999999998E-13</v>
      </c>
      <c r="BB188" s="157">
        <v>9.2333275000000004E-13</v>
      </c>
      <c r="BC188" s="157">
        <v>0</v>
      </c>
      <c r="BD188" s="157">
        <v>2.1224045999999998E-9</v>
      </c>
      <c r="BE188" s="157">
        <v>1.3432556E-6</v>
      </c>
      <c r="BF188" s="157">
        <v>4.8174942999999996E-10</v>
      </c>
      <c r="BG188" s="157">
        <v>1.4863209E-9</v>
      </c>
      <c r="BH188" s="157">
        <v>6.1624959999999997E-11</v>
      </c>
      <c r="BI188" s="157">
        <v>1.5663991000000001E-16</v>
      </c>
      <c r="BJ188" s="157">
        <v>8.1316777000000004E-13</v>
      </c>
      <c r="BK188" s="157">
        <v>2.4465272000000001E-12</v>
      </c>
      <c r="BL188" s="157">
        <v>1.8097460999999999E-14</v>
      </c>
      <c r="BM188" s="157">
        <v>1.7523733E-10</v>
      </c>
      <c r="BN188" s="157">
        <v>1.834969E-9</v>
      </c>
      <c r="BO188" s="157">
        <v>8.8284736999999995E-21</v>
      </c>
      <c r="BP188" s="157">
        <v>3.0753246999999997E-5</v>
      </c>
      <c r="BQ188" s="157">
        <v>0.64806344000000005</v>
      </c>
      <c r="BR188" s="157">
        <v>0</v>
      </c>
      <c r="BS188" s="157">
        <v>0</v>
      </c>
      <c r="BT188" s="157">
        <v>0</v>
      </c>
      <c r="BU188"/>
      <c r="BV188" s="155">
        <v>3.5168466999999998E-4</v>
      </c>
      <c r="BW188" s="155">
        <v>1.0256733999999999E-5</v>
      </c>
      <c r="BX188" s="155">
        <v>1.1503257000000001E-4</v>
      </c>
      <c r="BY188" s="155">
        <v>8.1163021000000006E-5</v>
      </c>
      <c r="BZ188" s="155">
        <v>2.4602194999999999E-5</v>
      </c>
      <c r="CA188" s="155">
        <v>1.9002337999999999E-8</v>
      </c>
      <c r="CB188" s="155">
        <v>3.0330099999999998E-10</v>
      </c>
      <c r="CC188" s="155">
        <v>2.8618952000000001E-8</v>
      </c>
      <c r="CD188" s="155">
        <v>4.5132117999999999E-7</v>
      </c>
      <c r="CE188" s="155">
        <v>1.2460574000000001E-6</v>
      </c>
      <c r="CF188" s="155">
        <v>0</v>
      </c>
      <c r="CG188" s="155">
        <v>1.9523042999999999E-17</v>
      </c>
      <c r="CH188" s="155">
        <v>1.5985392E-13</v>
      </c>
      <c r="CI188" s="155">
        <v>1.6026343E-5</v>
      </c>
      <c r="CJ188" s="155">
        <v>8.0636622999999996E-5</v>
      </c>
      <c r="CK188" s="155">
        <v>2.222188E-5</v>
      </c>
      <c r="CL188" s="155">
        <v>0</v>
      </c>
      <c r="CM188"/>
      <c r="CN188" s="284">
        <v>1.3530254000000001E-13</v>
      </c>
      <c r="CO188" s="284">
        <v>4.1255986</v>
      </c>
      <c r="CP188" s="285">
        <v>3.5060098999999997E-2</v>
      </c>
      <c r="CQ188" s="284">
        <v>7.0218329000000003E-3</v>
      </c>
      <c r="CR188" s="284">
        <v>3.8529839000000002E-10</v>
      </c>
      <c r="CS188" s="284">
        <v>4.4660488000000001E-8</v>
      </c>
      <c r="CT188" s="284">
        <v>5.3472264999999996E-4</v>
      </c>
      <c r="CU188" s="284">
        <v>2.2816323000000001</v>
      </c>
      <c r="CV188" s="284">
        <v>4.1323321000000002E-5</v>
      </c>
      <c r="CW188" s="284">
        <v>6.6845822000000001E-6</v>
      </c>
      <c r="CX188"/>
      <c r="CY188" s="162" t="s">
        <v>401</v>
      </c>
      <c r="CZ188" s="271" t="s">
        <v>2227</v>
      </c>
      <c r="DA188"/>
      <c r="DB188"/>
      <c r="DC188"/>
      <c r="DD188"/>
      <c r="DE188"/>
      <c r="DF188"/>
      <c r="DG188"/>
      <c r="DH188"/>
      <c r="DI188"/>
      <c r="DJ188"/>
      <c r="DK188"/>
      <c r="DL188"/>
    </row>
    <row r="189" spans="1:116" ht="14.4">
      <c r="A189" t="s">
        <v>547</v>
      </c>
      <c r="B189" s="188" t="s">
        <v>311</v>
      </c>
      <c r="C189" s="151" t="str">
        <f t="shared" si="30"/>
        <v>A.030.18.119</v>
      </c>
      <c r="D189" s="54" t="s">
        <v>1211</v>
      </c>
      <c r="E189" s="150" t="s">
        <v>352</v>
      </c>
      <c r="F189" s="153" t="str">
        <f t="shared" si="31"/>
        <v>Benzyl chloride</v>
      </c>
      <c r="G189" s="154">
        <f t="shared" si="32"/>
        <v>2.1808835333333332</v>
      </c>
      <c r="H189"/>
      <c r="I189"/>
      <c r="J189" s="227">
        <f t="shared" si="41"/>
        <v>0.75915301842404403</v>
      </c>
      <c r="K189"/>
      <c r="L189" s="280">
        <f t="shared" si="42"/>
        <v>6.975112839E-2</v>
      </c>
      <c r="M189" s="280">
        <f t="shared" si="43"/>
        <v>0.340323728612</v>
      </c>
      <c r="N189" s="281">
        <f t="shared" si="44"/>
        <v>2.1945631422044084E-2</v>
      </c>
      <c r="O189" s="280">
        <v>0.32713252999999998</v>
      </c>
      <c r="P189" s="286">
        <v>4.6449813E-2</v>
      </c>
      <c r="Q189" s="286">
        <v>1.6370466E-2</v>
      </c>
      <c r="R189" s="286">
        <v>5.6795565999999999E-2</v>
      </c>
      <c r="S189" s="219">
        <v>1.1919051999999999E-2</v>
      </c>
      <c r="T189" s="219">
        <v>1.4731330000000001E-4</v>
      </c>
      <c r="U189" s="219">
        <v>8.8919708999999996E-4</v>
      </c>
      <c r="V189" s="219">
        <v>0.27737392999999999</v>
      </c>
      <c r="W189" s="219">
        <v>1.3807041999999999E-4</v>
      </c>
      <c r="X189" s="219">
        <v>1.1989614E-4</v>
      </c>
      <c r="Y189" s="219">
        <v>4.7606419999999998E-3</v>
      </c>
      <c r="Z189" s="286">
        <v>9.6234720000000003E-6</v>
      </c>
      <c r="AA189" s="219">
        <v>1.7046919000000001E-2</v>
      </c>
      <c r="AB189" s="286">
        <v>2.0440832000000001E-12</v>
      </c>
      <c r="AC189"/>
      <c r="AD189" s="227">
        <f t="shared" si="36"/>
        <v>0.32713252999999998</v>
      </c>
      <c r="AE189" s="227">
        <f t="shared" si="37"/>
        <v>0.40994533738999994</v>
      </c>
      <c r="AF189" s="227">
        <f t="shared" si="38"/>
        <v>0.35724112799999996</v>
      </c>
      <c r="AG189" s="227">
        <f t="shared" si="39"/>
        <v>0.340323728612</v>
      </c>
      <c r="AH189" s="227">
        <f t="shared" si="40"/>
        <v>4.8987124220440824E-3</v>
      </c>
      <c r="AI189"/>
      <c r="AJ189">
        <v>44.639617999999999</v>
      </c>
      <c r="AK189" s="155">
        <v>41.196375000000003</v>
      </c>
      <c r="AL189" s="155">
        <v>0.45633298</v>
      </c>
      <c r="AM189" s="155">
        <v>0</v>
      </c>
      <c r="AN189" s="155">
        <v>8.1224280999999995E-2</v>
      </c>
      <c r="AO189" s="155">
        <v>0.18219421999999999</v>
      </c>
      <c r="AP189" s="155">
        <v>2.7234921000000001</v>
      </c>
      <c r="AQ189"/>
      <c r="AR189" s="156">
        <v>4.5459291999999998E-2</v>
      </c>
      <c r="AS189" s="156">
        <v>4.0674769999999999E-2</v>
      </c>
      <c r="AT189" s="156">
        <v>1.8847915E-3</v>
      </c>
      <c r="AU189" s="156">
        <v>2.8997311E-3</v>
      </c>
      <c r="AV189" s="282">
        <f t="shared" si="33"/>
        <v>2.4385353460188398E-6</v>
      </c>
      <c r="AW189" s="282">
        <f t="shared" si="34"/>
        <v>6.9703827364228867E-9</v>
      </c>
      <c r="AX189" s="283">
        <f t="shared" si="35"/>
        <v>0.40612481028800002</v>
      </c>
      <c r="AY189" s="157">
        <v>2.0238615999999998E-6</v>
      </c>
      <c r="AZ189" s="157">
        <v>6.1064788999999998E-9</v>
      </c>
      <c r="BA189" s="157">
        <v>1.6683772999999999E-13</v>
      </c>
      <c r="BB189" s="157">
        <v>2.8880884000000002E-13</v>
      </c>
      <c r="BC189" s="157">
        <v>0</v>
      </c>
      <c r="BD189" s="157">
        <v>1.4827598999999999E-9</v>
      </c>
      <c r="BE189" s="157">
        <v>4.1186698E-7</v>
      </c>
      <c r="BF189" s="157">
        <v>3.3756774000000002E-10</v>
      </c>
      <c r="BG189" s="157">
        <v>4.7309958000000004E-10</v>
      </c>
      <c r="BH189" s="157">
        <v>5.2173813000000003E-11</v>
      </c>
      <c r="BI189" s="157">
        <v>4.8995326E-17</v>
      </c>
      <c r="BJ189" s="157">
        <v>5.0608366999999996E-13</v>
      </c>
      <c r="BK189" s="157">
        <v>3.8307955000000001E-13</v>
      </c>
      <c r="BL189" s="157">
        <v>6.6534748000000003E-15</v>
      </c>
      <c r="BM189" s="157">
        <v>1.3031790999999999E-10</v>
      </c>
      <c r="BN189" s="157">
        <v>1.1933994000000001E-9</v>
      </c>
      <c r="BO189" s="157">
        <v>2.7614543000000001E-21</v>
      </c>
      <c r="BP189" s="157">
        <v>1.2980288000000001E-5</v>
      </c>
      <c r="BQ189" s="157">
        <v>0.40611183000000001</v>
      </c>
      <c r="BR189" s="157">
        <v>0</v>
      </c>
      <c r="BS189" s="157">
        <v>0</v>
      </c>
      <c r="BT189" s="157">
        <v>0</v>
      </c>
      <c r="BU189"/>
      <c r="BV189" s="155">
        <v>1.9117042E-4</v>
      </c>
      <c r="BW189" s="155">
        <v>3.2646907999999999E-6</v>
      </c>
      <c r="BX189" s="155">
        <v>6.0808818999999998E-5</v>
      </c>
      <c r="BY189" s="155">
        <v>3.2512775000000003E-5</v>
      </c>
      <c r="BZ189" s="155">
        <v>1.3334214E-5</v>
      </c>
      <c r="CA189" s="155">
        <v>5.9437329000000002E-9</v>
      </c>
      <c r="CB189" s="155">
        <v>9.4869383000000004E-11</v>
      </c>
      <c r="CC189" s="155">
        <v>8.9517090999999996E-9</v>
      </c>
      <c r="CD189" s="155">
        <v>2.4311690999999998E-7</v>
      </c>
      <c r="CE189" s="155">
        <v>7.3851011999999997E-7</v>
      </c>
      <c r="CF189" s="155">
        <v>0</v>
      </c>
      <c r="CG189" s="155">
        <v>6.1066039999999999E-18</v>
      </c>
      <c r="CH189" s="155">
        <v>5.0000636000000001E-14</v>
      </c>
      <c r="CI189" s="155">
        <v>1.1068166000000001E-5</v>
      </c>
      <c r="CJ189" s="155">
        <v>5.0370905000000003E-5</v>
      </c>
      <c r="CK189" s="155">
        <v>1.8814234999999999E-5</v>
      </c>
      <c r="CL189" s="155">
        <v>0</v>
      </c>
      <c r="CM189"/>
      <c r="CN189" s="284">
        <v>4.2321219999999998E-14</v>
      </c>
      <c r="CO189" s="284">
        <v>2.1808843000000002</v>
      </c>
      <c r="CP189" s="285">
        <v>2.9255450999999998E-2</v>
      </c>
      <c r="CQ189" s="284">
        <v>2.2350066000000001E-3</v>
      </c>
      <c r="CR189" s="284">
        <v>2.4379496000000001E-10</v>
      </c>
      <c r="CS189" s="284">
        <v>2.7923695000000001E-8</v>
      </c>
      <c r="CT189" s="284">
        <v>1.4525555999999999E-4</v>
      </c>
      <c r="CU189" s="284">
        <v>0.22843257</v>
      </c>
      <c r="CV189" s="284">
        <v>3.4985755999999999E-5</v>
      </c>
      <c r="CW189" s="284">
        <v>2.0908675E-6</v>
      </c>
      <c r="CX189"/>
      <c r="CY189" s="162" t="s">
        <v>402</v>
      </c>
      <c r="CZ189" s="271" t="s">
        <v>2228</v>
      </c>
      <c r="DA189"/>
      <c r="DB189"/>
      <c r="DC189"/>
      <c r="DD189"/>
      <c r="DE189"/>
      <c r="DF189"/>
      <c r="DG189"/>
      <c r="DH189"/>
      <c r="DI189"/>
      <c r="DJ189"/>
      <c r="DK189"/>
      <c r="DL189"/>
    </row>
    <row r="190" spans="1:116" ht="14.4">
      <c r="A190" t="s">
        <v>1610</v>
      </c>
      <c r="B190" s="188" t="s">
        <v>311</v>
      </c>
      <c r="C190" s="151" t="str">
        <f t="shared" si="30"/>
        <v>A.030.18.120</v>
      </c>
      <c r="D190" s="54" t="s">
        <v>1211</v>
      </c>
      <c r="E190" s="150" t="s">
        <v>352</v>
      </c>
      <c r="F190" s="153" t="str">
        <f t="shared" si="31"/>
        <v>Butane-1.4-diol</v>
      </c>
      <c r="G190" s="154">
        <f t="shared" si="32"/>
        <v>4.0329992666666667</v>
      </c>
      <c r="H190"/>
      <c r="I190"/>
      <c r="J190" s="227">
        <f t="shared" si="41"/>
        <v>0.72730780910072579</v>
      </c>
      <c r="K190"/>
      <c r="L190" s="280">
        <f t="shared" si="42"/>
        <v>3.5770929940000001E-2</v>
      </c>
      <c r="M190" s="280">
        <f t="shared" si="43"/>
        <v>6.1805407904E-2</v>
      </c>
      <c r="N190" s="281">
        <f t="shared" si="44"/>
        <v>2.4781581256725783E-2</v>
      </c>
      <c r="O190" s="280">
        <v>0.60494988999999999</v>
      </c>
      <c r="P190" s="286">
        <v>3.1523404999999997E-2</v>
      </c>
      <c r="Q190" s="286">
        <v>2.7143871E-2</v>
      </c>
      <c r="R190" s="286">
        <v>3.0110166000000001E-2</v>
      </c>
      <c r="S190" s="219">
        <v>4.1296038000000002E-3</v>
      </c>
      <c r="T190" s="219">
        <v>1.0810844000000001E-3</v>
      </c>
      <c r="U190" s="219">
        <v>4.5007574E-4</v>
      </c>
      <c r="V190" s="219">
        <v>2.7268415E-3</v>
      </c>
      <c r="W190" s="219">
        <v>4.7873600999999997E-3</v>
      </c>
      <c r="X190" s="219">
        <v>3.7406785999999999E-4</v>
      </c>
      <c r="Y190" s="219">
        <v>1.9963752000000001E-2</v>
      </c>
      <c r="Z190" s="286">
        <v>3.7222543999999998E-5</v>
      </c>
      <c r="AA190" s="286">
        <v>3.0469152000000002E-5</v>
      </c>
      <c r="AB190" s="286">
        <v>4.7257838000000003E-12</v>
      </c>
      <c r="AC190"/>
      <c r="AD190" s="227">
        <f t="shared" si="36"/>
        <v>0.60494988999999999</v>
      </c>
      <c r="AE190" s="227">
        <f t="shared" si="37"/>
        <v>9.7165047439999999E-2</v>
      </c>
      <c r="AF190" s="227">
        <f t="shared" si="38"/>
        <v>6.1424586651999999E-2</v>
      </c>
      <c r="AG190" s="227">
        <f t="shared" si="39"/>
        <v>6.1805407904E-2</v>
      </c>
      <c r="AH190" s="227">
        <f t="shared" si="40"/>
        <v>2.4751112104725782E-2</v>
      </c>
      <c r="AI190"/>
      <c r="AJ190">
        <v>96.442713999999995</v>
      </c>
      <c r="AK190" s="155">
        <v>92.420905000000005</v>
      </c>
      <c r="AL190" s="155">
        <v>2.1899736000000001</v>
      </c>
      <c r="AM190" s="155">
        <v>0</v>
      </c>
      <c r="AN190" s="155">
        <v>0.59994420000000004</v>
      </c>
      <c r="AO190" s="155">
        <v>0.79746956999999996</v>
      </c>
      <c r="AP190" s="155">
        <v>0.43442192000000002</v>
      </c>
      <c r="AQ190"/>
      <c r="AR190" s="156">
        <v>8.2873108000000001E-2</v>
      </c>
      <c r="AS190" s="156">
        <v>7.3138716000000006E-2</v>
      </c>
      <c r="AT190" s="156">
        <v>3.2953701999999998E-3</v>
      </c>
      <c r="AU190" s="156">
        <v>6.4390222E-3</v>
      </c>
      <c r="AV190" s="282">
        <f t="shared" si="33"/>
        <v>4.3848150992827004E-6</v>
      </c>
      <c r="AW190" s="282">
        <f t="shared" si="34"/>
        <v>1.2187019838870228E-8</v>
      </c>
      <c r="AX190" s="283">
        <f t="shared" si="35"/>
        <v>0.90182383388999998</v>
      </c>
      <c r="AY190" s="157">
        <v>3.7426369E-6</v>
      </c>
      <c r="AZ190" s="157">
        <v>1.1292439E-8</v>
      </c>
      <c r="BA190" s="157">
        <v>3.0852555000000001E-13</v>
      </c>
      <c r="BB190" s="157">
        <v>1.0102227000000001E-12</v>
      </c>
      <c r="BC190" s="157">
        <v>0</v>
      </c>
      <c r="BD190" s="157">
        <v>8.4133731000000002E-10</v>
      </c>
      <c r="BE190" s="157">
        <v>6.2911067E-7</v>
      </c>
      <c r="BF190" s="157">
        <v>1.8989272E-10</v>
      </c>
      <c r="BG190" s="157">
        <v>6.6871166000000001E-10</v>
      </c>
      <c r="BH190" s="157">
        <v>3.2159892000000001E-13</v>
      </c>
      <c r="BI190" s="157">
        <v>1.3777704000000001E-16</v>
      </c>
      <c r="BJ190" s="157">
        <v>3.1473908999999997E-11</v>
      </c>
      <c r="BK190" s="157">
        <v>2.1717248999999999E-13</v>
      </c>
      <c r="BL190" s="157">
        <v>1.5575857E-13</v>
      </c>
      <c r="BM190" s="157">
        <v>1.0988772E-8</v>
      </c>
      <c r="BN190" s="157">
        <v>6.6098575E-10</v>
      </c>
      <c r="BO190" s="157">
        <v>6.3842980000000001E-21</v>
      </c>
      <c r="BP190" s="157">
        <v>2.8192389000000003E-4</v>
      </c>
      <c r="BQ190" s="157">
        <v>0.90154190999999995</v>
      </c>
      <c r="BR190" s="157">
        <v>5.75424E-10</v>
      </c>
      <c r="BS190" s="157">
        <v>3.4991999999999999E-12</v>
      </c>
      <c r="BT190" s="157">
        <v>1.5655680000000001E-16</v>
      </c>
      <c r="BU190"/>
      <c r="BV190" s="155">
        <v>2.4808600000000001E-4</v>
      </c>
      <c r="BW190" s="155">
        <v>4.6179915999999997E-6</v>
      </c>
      <c r="BX190" s="155">
        <v>1.1245072000000001E-4</v>
      </c>
      <c r="BY190" s="155">
        <v>3.3224064999999999E-7</v>
      </c>
      <c r="BZ190" s="155">
        <v>7.2399138999999999E-6</v>
      </c>
      <c r="CA190" s="155">
        <v>1.5303540999999999E-8</v>
      </c>
      <c r="CB190" s="155">
        <v>2.4132686000000001E-10</v>
      </c>
      <c r="CC190" s="155">
        <v>2.2954943000000001E-8</v>
      </c>
      <c r="CD190" s="155">
        <v>1.4746321E-6</v>
      </c>
      <c r="CE190" s="155">
        <v>4.1459045999999998E-7</v>
      </c>
      <c r="CF190" s="155">
        <v>0</v>
      </c>
      <c r="CG190" s="155">
        <v>1.4118061000000001E-17</v>
      </c>
      <c r="CH190" s="155">
        <v>1.1559813E-13</v>
      </c>
      <c r="CI190" s="155">
        <v>6.0541142E-6</v>
      </c>
      <c r="CJ190" s="155">
        <v>1.1502985E-4</v>
      </c>
      <c r="CK190" s="155">
        <v>3.5083919000000001E-7</v>
      </c>
      <c r="CL190" s="155">
        <v>8.2606306999999994E-8</v>
      </c>
      <c r="CM190"/>
      <c r="CN190" s="284">
        <v>9.7843833999999994E-14</v>
      </c>
      <c r="CO190" s="284">
        <v>4.0329956999999999</v>
      </c>
      <c r="CP190" s="285">
        <v>3.7074122999999999E-3</v>
      </c>
      <c r="CQ190" s="284">
        <v>3.1630312999999998E-3</v>
      </c>
      <c r="CR190" s="284">
        <v>9.1907156000000003E-10</v>
      </c>
      <c r="CS190" s="284">
        <v>1.412107E-8</v>
      </c>
      <c r="CT190" s="284">
        <v>2.7978429000000002E-4</v>
      </c>
      <c r="CU190" s="284">
        <v>0.15993126999999999</v>
      </c>
      <c r="CV190" s="284">
        <v>2.1563464E-7</v>
      </c>
      <c r="CW190" s="284">
        <v>5.3657781000000001E-6</v>
      </c>
      <c r="CX190"/>
      <c r="CY190" s="162" t="s">
        <v>388</v>
      </c>
      <c r="CZ190" s="271" t="s">
        <v>2229</v>
      </c>
      <c r="DA190"/>
      <c r="DB190"/>
      <c r="DC190"/>
      <c r="DD190"/>
      <c r="DE190"/>
      <c r="DF190"/>
      <c r="DG190"/>
      <c r="DH190"/>
      <c r="DI190"/>
      <c r="DJ190"/>
      <c r="DK190"/>
      <c r="DL190"/>
    </row>
    <row r="191" spans="1:116" ht="14.4">
      <c r="A191" t="s">
        <v>1611</v>
      </c>
      <c r="B191" s="188" t="s">
        <v>311</v>
      </c>
      <c r="C191" s="151" t="str">
        <f t="shared" si="30"/>
        <v>A.030.18.121</v>
      </c>
      <c r="D191" s="54" t="s">
        <v>1211</v>
      </c>
      <c r="E191" s="150" t="s">
        <v>352</v>
      </c>
      <c r="F191" s="153" t="str">
        <f t="shared" si="31"/>
        <v>Butane-1.4-diol dehydrogenation</v>
      </c>
      <c r="G191" s="154">
        <f t="shared" si="32"/>
        <v>4.4337302666666671</v>
      </c>
      <c r="H191"/>
      <c r="I191"/>
      <c r="J191" s="227">
        <f t="shared" si="41"/>
        <v>0.80183342788565415</v>
      </c>
      <c r="K191"/>
      <c r="L191" s="280">
        <f t="shared" si="42"/>
        <v>3.8111395390000004E-2</v>
      </c>
      <c r="M191" s="280">
        <f t="shared" si="43"/>
        <v>6.7556971667000004E-2</v>
      </c>
      <c r="N191" s="281">
        <f t="shared" si="44"/>
        <v>3.1105520828654164E-2</v>
      </c>
      <c r="O191" s="280">
        <v>0.66505954</v>
      </c>
      <c r="P191" s="286">
        <v>3.3209948000000003E-2</v>
      </c>
      <c r="Q191" s="286">
        <v>3.0121208E-2</v>
      </c>
      <c r="R191" s="286">
        <v>3.1936512E-2</v>
      </c>
      <c r="S191" s="219">
        <v>4.4920257999999996E-3</v>
      </c>
      <c r="T191" s="219">
        <v>1.096524E-3</v>
      </c>
      <c r="U191" s="219">
        <v>5.8633359E-4</v>
      </c>
      <c r="V191" s="219">
        <v>3.6920223000000002E-3</v>
      </c>
      <c r="W191" s="219">
        <v>4.9195159999999996E-3</v>
      </c>
      <c r="X191" s="219">
        <v>4.8717743E-4</v>
      </c>
      <c r="Y191" s="219">
        <v>2.6155213E-2</v>
      </c>
      <c r="Z191" s="286">
        <v>4.6615937000000003E-5</v>
      </c>
      <c r="AA191" s="286">
        <v>3.0791821999999999E-5</v>
      </c>
      <c r="AB191" s="286">
        <v>6.6541642E-12</v>
      </c>
      <c r="AC191"/>
      <c r="AD191" s="227">
        <f t="shared" si="36"/>
        <v>0.66505954</v>
      </c>
      <c r="AE191" s="227">
        <f t="shared" si="37"/>
        <v>0.10513457369</v>
      </c>
      <c r="AF191" s="227">
        <f t="shared" si="38"/>
        <v>6.7053970121999998E-2</v>
      </c>
      <c r="AG191" s="227">
        <f t="shared" si="39"/>
        <v>6.7556971667000004E-2</v>
      </c>
      <c r="AH191" s="227">
        <f t="shared" si="40"/>
        <v>3.1074729006654162E-2</v>
      </c>
      <c r="AI191"/>
      <c r="AJ191">
        <v>101.76133</v>
      </c>
      <c r="AK191" s="155">
        <v>96.578726000000003</v>
      </c>
      <c r="AL191" s="155">
        <v>2.8342508</v>
      </c>
      <c r="AM191" s="155">
        <v>0</v>
      </c>
      <c r="AN191" s="155">
        <v>0.72331776999999997</v>
      </c>
      <c r="AO191" s="155">
        <v>1.0617752</v>
      </c>
      <c r="AP191" s="155">
        <v>0.56325817</v>
      </c>
      <c r="AQ191"/>
      <c r="AR191" s="156">
        <v>9.0223309000000002E-2</v>
      </c>
      <c r="AS191" s="156">
        <v>7.9929108999999998E-2</v>
      </c>
      <c r="AT191" s="156">
        <v>3.6233117E-3</v>
      </c>
      <c r="AU191" s="156">
        <v>6.6708877000000001E-3</v>
      </c>
      <c r="AV191" s="282">
        <f t="shared" si="33"/>
        <v>4.7919130410738994E-6</v>
      </c>
      <c r="AW191" s="282">
        <f t="shared" si="34"/>
        <v>1.3399821861504839E-8</v>
      </c>
      <c r="AX191" s="283">
        <f t="shared" si="35"/>
        <v>0.93429799396000002</v>
      </c>
      <c r="AY191" s="157">
        <v>4.1145169000000001E-6</v>
      </c>
      <c r="AZ191" s="157">
        <v>1.2414491000000001E-8</v>
      </c>
      <c r="BA191" s="157">
        <v>3.3918159999999999E-13</v>
      </c>
      <c r="BB191" s="157">
        <v>1.2826839E-12</v>
      </c>
      <c r="BC191" s="157">
        <v>0</v>
      </c>
      <c r="BD191" s="157">
        <v>8.9732575999999997E-10</v>
      </c>
      <c r="BE191" s="157">
        <v>6.6423864000000001E-7</v>
      </c>
      <c r="BF191" s="157">
        <v>2.0191919E-10</v>
      </c>
      <c r="BG191" s="157">
        <v>7.0506559999999997E-10</v>
      </c>
      <c r="BH191" s="157">
        <v>4.2625195999999998E-11</v>
      </c>
      <c r="BI191" s="157">
        <v>1.8399905000000001E-16</v>
      </c>
      <c r="BJ191" s="157">
        <v>3.1508282E-11</v>
      </c>
      <c r="BK191" s="157">
        <v>2.1791541E-13</v>
      </c>
      <c r="BL191" s="157">
        <v>1.5595593000000001E-13</v>
      </c>
      <c r="BM191" s="157">
        <v>1.099145E-8</v>
      </c>
      <c r="BN191" s="157">
        <v>6.9201862999999995E-10</v>
      </c>
      <c r="BO191" s="157">
        <v>8.9894435999999993E-21</v>
      </c>
      <c r="BP191" s="157">
        <v>2.9519395999999998E-4</v>
      </c>
      <c r="BQ191" s="157">
        <v>0.93400280000000002</v>
      </c>
      <c r="BR191" s="157">
        <v>5.75424E-10</v>
      </c>
      <c r="BS191" s="157">
        <v>3.4991999999999999E-12</v>
      </c>
      <c r="BT191" s="157">
        <v>1.5655680000000001E-16</v>
      </c>
      <c r="BU191"/>
      <c r="BV191" s="155">
        <v>2.6639584E-4</v>
      </c>
      <c r="BW191" s="155">
        <v>4.8714562000000002E-6</v>
      </c>
      <c r="BX191" s="155">
        <v>1.2362416000000001E-4</v>
      </c>
      <c r="BY191" s="155">
        <v>4.4615289999999999E-7</v>
      </c>
      <c r="BZ191" s="155">
        <v>7.6661799999999998E-6</v>
      </c>
      <c r="CA191" s="155">
        <v>2.0910835999999998E-8</v>
      </c>
      <c r="CB191" s="155">
        <v>3.3082627000000001E-10</v>
      </c>
      <c r="CC191" s="155">
        <v>3.1399950999999998E-8</v>
      </c>
      <c r="CD191" s="155">
        <v>1.4983978E-6</v>
      </c>
      <c r="CE191" s="155">
        <v>5.1149461000000003E-7</v>
      </c>
      <c r="CF191" s="155">
        <v>0</v>
      </c>
      <c r="CG191" s="155">
        <v>1.9879007999999999E-17</v>
      </c>
      <c r="CH191" s="155">
        <v>1.6276854000000001E-13</v>
      </c>
      <c r="CI191" s="155">
        <v>6.4191771999999998E-6</v>
      </c>
      <c r="CJ191" s="155">
        <v>1.2087166999999999E-4</v>
      </c>
      <c r="CK191" s="155">
        <v>3.5190074000000001E-7</v>
      </c>
      <c r="CL191" s="155">
        <v>8.2606306999999994E-8</v>
      </c>
      <c r="CM191"/>
      <c r="CN191" s="284">
        <v>1.3776951E-13</v>
      </c>
      <c r="CO191" s="284">
        <v>4.4337274000000004</v>
      </c>
      <c r="CP191" s="285">
        <v>9.3752504E-3</v>
      </c>
      <c r="CQ191" s="284">
        <v>3.3377241999999999E-3</v>
      </c>
      <c r="CR191" s="284">
        <v>9.3478207999999991E-10</v>
      </c>
      <c r="CS191" s="284">
        <v>1.5975352999999999E-8</v>
      </c>
      <c r="CT191" s="284">
        <v>2.9629837E-4</v>
      </c>
      <c r="CU191" s="284">
        <v>0.19736870000000001</v>
      </c>
      <c r="CV191" s="284">
        <v>2.8582801999999999E-5</v>
      </c>
      <c r="CW191" s="284">
        <v>7.3382945999999996E-6</v>
      </c>
      <c r="CX191"/>
      <c r="CY191" s="166" t="s">
        <v>364</v>
      </c>
      <c r="CZ191" s="271" t="s">
        <v>2230</v>
      </c>
      <c r="DA191"/>
      <c r="DB191"/>
      <c r="DC191"/>
      <c r="DD191"/>
      <c r="DE191"/>
      <c r="DF191"/>
      <c r="DG191"/>
      <c r="DH191"/>
      <c r="DI191"/>
      <c r="DJ191"/>
      <c r="DK191"/>
      <c r="DL191"/>
    </row>
    <row r="192" spans="1:116" ht="14.4">
      <c r="A192" t="s">
        <v>548</v>
      </c>
      <c r="B192" s="188" t="s">
        <v>311</v>
      </c>
      <c r="C192" s="151" t="str">
        <f t="shared" si="30"/>
        <v>A.030.18.122</v>
      </c>
      <c r="D192" s="54" t="s">
        <v>1211</v>
      </c>
      <c r="E192" s="150" t="s">
        <v>352</v>
      </c>
      <c r="F192" s="153" t="str">
        <f t="shared" si="31"/>
        <v>Butane oxidation</v>
      </c>
      <c r="G192" s="154">
        <f t="shared" si="32"/>
        <v>1.6190875333333334</v>
      </c>
      <c r="H192"/>
      <c r="I192"/>
      <c r="J192" s="227">
        <f t="shared" si="41"/>
        <v>0.3454088122892684</v>
      </c>
      <c r="K192"/>
      <c r="L192" s="280">
        <f t="shared" si="42"/>
        <v>3.6908663618000007E-2</v>
      </c>
      <c r="M192" s="280">
        <f t="shared" si="43"/>
        <v>5.7212588948999991E-2</v>
      </c>
      <c r="N192" s="281">
        <f t="shared" si="44"/>
        <v>8.4244297222683794E-3</v>
      </c>
      <c r="O192" s="280">
        <v>0.24286313000000001</v>
      </c>
      <c r="P192" s="286">
        <v>1.9642699999999999E-2</v>
      </c>
      <c r="Q192" s="286">
        <v>3.2023273999999997E-2</v>
      </c>
      <c r="R192" s="286">
        <v>3.3711481000000001E-2</v>
      </c>
      <c r="S192" s="219">
        <v>2.9820402000000001E-3</v>
      </c>
      <c r="T192" s="286">
        <v>7.2797258E-5</v>
      </c>
      <c r="U192" s="219">
        <v>1.4234516E-4</v>
      </c>
      <c r="V192" s="219">
        <v>5.4217859E-3</v>
      </c>
      <c r="W192" s="219">
        <v>3.1960335000000002E-4</v>
      </c>
      <c r="X192" s="219">
        <v>1.1310956E-4</v>
      </c>
      <c r="Y192" s="219">
        <v>8.1045036999999997E-3</v>
      </c>
      <c r="Z192" s="286">
        <v>1.1719489E-5</v>
      </c>
      <c r="AA192" s="286">
        <v>3.2267033999999998E-7</v>
      </c>
      <c r="AB192" s="286">
        <v>1.9283804000000001E-12</v>
      </c>
      <c r="AC192"/>
      <c r="AD192" s="227">
        <f t="shared" si="36"/>
        <v>0.24286313000000001</v>
      </c>
      <c r="AE192" s="227">
        <f t="shared" si="37"/>
        <v>9.3996423517999986E-2</v>
      </c>
      <c r="AF192" s="227">
        <f t="shared" si="38"/>
        <v>5.7088082570339996E-2</v>
      </c>
      <c r="AG192" s="227">
        <f t="shared" si="39"/>
        <v>5.7212588948999991E-2</v>
      </c>
      <c r="AH192" s="227">
        <f t="shared" si="40"/>
        <v>8.4241070519283801E-3</v>
      </c>
      <c r="AI192"/>
      <c r="AJ192">
        <v>66.503585999999999</v>
      </c>
      <c r="AK192" s="155">
        <v>65.118054000000001</v>
      </c>
      <c r="AL192" s="155">
        <v>0.87262044999999999</v>
      </c>
      <c r="AM192" s="155">
        <v>0</v>
      </c>
      <c r="AN192" s="155">
        <v>0.12585435</v>
      </c>
      <c r="AO192" s="155">
        <v>0.25198215000000002</v>
      </c>
      <c r="AP192" s="155">
        <v>0.13507538999999999</v>
      </c>
      <c r="AQ192"/>
      <c r="AR192" s="156">
        <v>4.1495796000000001E-2</v>
      </c>
      <c r="AS192" s="156">
        <v>3.5338744999999998E-2</v>
      </c>
      <c r="AT192" s="156">
        <v>1.5637068E-3</v>
      </c>
      <c r="AU192" s="156">
        <v>4.5933438E-3</v>
      </c>
      <c r="AV192" s="282">
        <f t="shared" si="33"/>
        <v>2.1186297941711699E-6</v>
      </c>
      <c r="AW192" s="282">
        <f t="shared" si="34"/>
        <v>5.7829394361730012E-9</v>
      </c>
      <c r="AX192" s="283">
        <f t="shared" si="35"/>
        <v>0.64332546849600003</v>
      </c>
      <c r="AY192" s="157">
        <v>1.5025037000000001E-6</v>
      </c>
      <c r="AZ192" s="157">
        <v>4.5334163000000003E-9</v>
      </c>
      <c r="BA192" s="157">
        <v>1.2385941000000001E-13</v>
      </c>
      <c r="BB192" s="157">
        <v>2.7246117000000001E-13</v>
      </c>
      <c r="BC192" s="157">
        <v>0</v>
      </c>
      <c r="BD192" s="157">
        <v>3.2094867E-9</v>
      </c>
      <c r="BE192" s="157">
        <v>6.1219734999999996E-7</v>
      </c>
      <c r="BF192" s="157">
        <v>4.9038606999999997E-10</v>
      </c>
      <c r="BG192" s="157">
        <v>6.5044878000000001E-10</v>
      </c>
      <c r="BH192" s="157">
        <v>7.1631597E-11</v>
      </c>
      <c r="BI192" s="157">
        <v>4.2062220000000004E-15</v>
      </c>
      <c r="BJ192" s="157">
        <v>9.1615495000000002E-14</v>
      </c>
      <c r="BK192" s="157">
        <v>7.3900974999999996E-13</v>
      </c>
      <c r="BL192" s="157">
        <v>4.3982959999999996E-15</v>
      </c>
      <c r="BM192" s="157">
        <v>4.5778684000000001E-10</v>
      </c>
      <c r="BN192" s="157">
        <v>2.6119817E-10</v>
      </c>
      <c r="BO192" s="157">
        <v>3.6093599999999999E-11</v>
      </c>
      <c r="BP192" s="157">
        <v>2.2308496000000001E-5</v>
      </c>
      <c r="BQ192" s="157">
        <v>0.64330315999999998</v>
      </c>
      <c r="BR192" s="157">
        <v>0</v>
      </c>
      <c r="BS192" s="157">
        <v>0</v>
      </c>
      <c r="BT192" s="157">
        <v>0</v>
      </c>
      <c r="BU192"/>
      <c r="BV192" s="155">
        <v>1.4867681999999999E-4</v>
      </c>
      <c r="BW192" s="155">
        <v>5.4069824999999997E-6</v>
      </c>
      <c r="BX192" s="155">
        <v>4.5144456000000001E-5</v>
      </c>
      <c r="BY192" s="155">
        <v>6.3872791000000004E-7</v>
      </c>
      <c r="BZ192" s="155">
        <v>5.5210437999999998E-6</v>
      </c>
      <c r="CA192" s="155">
        <v>1.8266757E-6</v>
      </c>
      <c r="CB192" s="155">
        <v>8.9499418000000001E-11</v>
      </c>
      <c r="CC192" s="155">
        <v>2.7534944999999999E-6</v>
      </c>
      <c r="CD192" s="155">
        <v>1.0433829E-7</v>
      </c>
      <c r="CE192" s="155">
        <v>1.2001186E-7</v>
      </c>
      <c r="CF192" s="155">
        <v>0</v>
      </c>
      <c r="CG192" s="155">
        <v>7.9816391999999997E-8</v>
      </c>
      <c r="CH192" s="155">
        <v>4.7170410999999998E-14</v>
      </c>
      <c r="CI192" s="155">
        <v>6.6300761000000004E-6</v>
      </c>
      <c r="CJ192" s="155">
        <v>8.0450045999999996E-5</v>
      </c>
      <c r="CK192" s="155">
        <v>1.0615386E-9</v>
      </c>
      <c r="CL192" s="155">
        <v>0</v>
      </c>
      <c r="CM192"/>
      <c r="CN192" s="284">
        <v>3.9925679000000002E-14</v>
      </c>
      <c r="CO192" s="284">
        <v>1.6190762000000001</v>
      </c>
      <c r="CP192" s="285">
        <v>7.8644502000000005E-2</v>
      </c>
      <c r="CQ192" s="284">
        <v>4.1225402999999997E-3</v>
      </c>
      <c r="CR192" s="284">
        <v>3.9595646999999999E-11</v>
      </c>
      <c r="CS192" s="284">
        <v>3.9841749999999998E-9</v>
      </c>
      <c r="CT192" s="284">
        <v>2.0946064999999999E-4</v>
      </c>
      <c r="CU192" s="284">
        <v>5.0523858999999997E-2</v>
      </c>
      <c r="CV192" s="284">
        <v>4.8033401000000003E-5</v>
      </c>
      <c r="CW192" s="284">
        <v>6.3942410000000002E-4</v>
      </c>
      <c r="CX192"/>
      <c r="CY192" s="166" t="s">
        <v>364</v>
      </c>
      <c r="CZ192" s="271" t="s">
        <v>2230</v>
      </c>
      <c r="DA192"/>
      <c r="DB192"/>
      <c r="DC192"/>
      <c r="DD192"/>
      <c r="DE192"/>
      <c r="DF192"/>
      <c r="DG192"/>
      <c r="DH192"/>
      <c r="DI192"/>
      <c r="DJ192"/>
      <c r="DK192"/>
      <c r="DL192"/>
    </row>
    <row r="193" spans="1:116" ht="14.4">
      <c r="A193" t="s">
        <v>1612</v>
      </c>
      <c r="B193" s="188" t="s">
        <v>311</v>
      </c>
      <c r="C193" s="151" t="str">
        <f t="shared" si="30"/>
        <v>A.030.18.123</v>
      </c>
      <c r="D193" s="54" t="s">
        <v>1211</v>
      </c>
      <c r="E193" s="150" t="s">
        <v>352</v>
      </c>
      <c r="F193" s="153" t="str">
        <f t="shared" si="31"/>
        <v>Butanes from butene</v>
      </c>
      <c r="G193" s="154">
        <f t="shared" si="32"/>
        <v>3.7299082000000001</v>
      </c>
      <c r="H193"/>
      <c r="I193"/>
      <c r="J193" s="227">
        <f t="shared" si="41"/>
        <v>0.73015988928679176</v>
      </c>
      <c r="K193"/>
      <c r="L193" s="280">
        <f t="shared" si="42"/>
        <v>6.9734995979999992E-2</v>
      </c>
      <c r="M193" s="280">
        <f t="shared" si="43"/>
        <v>8.4055018384999985E-2</v>
      </c>
      <c r="N193" s="281">
        <f t="shared" si="44"/>
        <v>1.6883644921791858E-2</v>
      </c>
      <c r="O193" s="280">
        <v>0.55948622999999997</v>
      </c>
      <c r="P193" s="286">
        <v>3.3860690999999998E-2</v>
      </c>
      <c r="Q193" s="219">
        <v>2.9541825000000001E-2</v>
      </c>
      <c r="R193" s="286">
        <v>6.5675751000000004E-2</v>
      </c>
      <c r="S193" s="219">
        <v>2.5677703000000001E-3</v>
      </c>
      <c r="T193" s="219">
        <v>3.4241498000000002E-4</v>
      </c>
      <c r="U193" s="219">
        <v>1.1490597E-3</v>
      </c>
      <c r="V193" s="219">
        <v>2.0531845E-2</v>
      </c>
      <c r="W193" s="219">
        <v>4.1414992000000001E-4</v>
      </c>
      <c r="X193" s="219">
        <v>1.0510181E-4</v>
      </c>
      <c r="Y193" s="219">
        <v>5.3890400000000003E-3</v>
      </c>
      <c r="Z193" s="286">
        <v>1.5555574999999999E-5</v>
      </c>
      <c r="AA193" s="219">
        <v>1.1080454999999999E-2</v>
      </c>
      <c r="AB193" s="286">
        <v>1.7918579E-12</v>
      </c>
      <c r="AC193"/>
      <c r="AD193" s="227">
        <f t="shared" si="36"/>
        <v>0.55948622999999997</v>
      </c>
      <c r="AE193" s="227">
        <f t="shared" si="37"/>
        <v>0.15366935698</v>
      </c>
      <c r="AF193" s="227">
        <f t="shared" si="38"/>
        <v>9.5014815999999988E-2</v>
      </c>
      <c r="AG193" s="227">
        <f t="shared" si="39"/>
        <v>8.4055018384999999E-2</v>
      </c>
      <c r="AH193" s="227">
        <f t="shared" si="40"/>
        <v>5.8031899217918584E-3</v>
      </c>
      <c r="AI193"/>
      <c r="AJ193">
        <v>97.484408999999999</v>
      </c>
      <c r="AK193" s="155">
        <v>96.229900000000001</v>
      </c>
      <c r="AL193" s="155">
        <v>0.51625940999999997</v>
      </c>
      <c r="AM193" s="155">
        <v>0</v>
      </c>
      <c r="AN193" s="155">
        <v>4.5079552000000002E-2</v>
      </c>
      <c r="AO193" s="155">
        <v>0.59186486999999999</v>
      </c>
      <c r="AP193" s="155">
        <v>0.10130461</v>
      </c>
      <c r="AQ193"/>
      <c r="AR193" s="156">
        <v>7.0559544000000002E-2</v>
      </c>
      <c r="AS193" s="156">
        <v>6.0498022999999998E-2</v>
      </c>
      <c r="AT193" s="156">
        <v>3.2129001999999999E-3</v>
      </c>
      <c r="AU193" s="156">
        <v>6.8486205000000003E-3</v>
      </c>
      <c r="AV193" s="282">
        <f t="shared" si="33"/>
        <v>3.6269797921088799E-6</v>
      </c>
      <c r="AW193" s="282">
        <f t="shared" si="34"/>
        <v>1.1882027077012971E-8</v>
      </c>
      <c r="AX193" s="283">
        <f t="shared" si="35"/>
        <v>0.95919054708499996</v>
      </c>
      <c r="AY193" s="157">
        <v>3.4613562999999999E-6</v>
      </c>
      <c r="AZ193" s="157">
        <v>1.0443747E-8</v>
      </c>
      <c r="BA193" s="157">
        <v>2.8533809999999999E-13</v>
      </c>
      <c r="BB193" s="157">
        <v>2.5317187999999999E-13</v>
      </c>
      <c r="BC193" s="157">
        <v>0</v>
      </c>
      <c r="BD193" s="157">
        <v>5.0797914000000003E-9</v>
      </c>
      <c r="BE193" s="157">
        <v>1.5921043999999999E-7</v>
      </c>
      <c r="BF193" s="157">
        <v>1.1588002E-9</v>
      </c>
      <c r="BG193" s="157">
        <v>1.5839923E-10</v>
      </c>
      <c r="BH193" s="157">
        <v>1.2009184E-10</v>
      </c>
      <c r="BI193" s="157">
        <v>4.2949651000000003E-17</v>
      </c>
      <c r="BJ193" s="157">
        <v>6.5311718999999996E-13</v>
      </c>
      <c r="BK193" s="157">
        <v>4.1674213999999999E-14</v>
      </c>
      <c r="BL193" s="157">
        <v>8.6345569000000002E-15</v>
      </c>
      <c r="BM193" s="157">
        <v>6.6121036999999998E-11</v>
      </c>
      <c r="BN193" s="157">
        <v>1.2668865000000001E-9</v>
      </c>
      <c r="BO193" s="157">
        <v>2.4207104999999999E-21</v>
      </c>
      <c r="BP193" s="157">
        <v>3.4467085E-5</v>
      </c>
      <c r="BQ193" s="157">
        <v>0.95915607999999997</v>
      </c>
      <c r="BR193" s="157">
        <v>0</v>
      </c>
      <c r="BS193" s="157">
        <v>0</v>
      </c>
      <c r="BT193" s="157">
        <v>0</v>
      </c>
      <c r="BU193"/>
      <c r="BV193" s="155">
        <v>2.4329983999999999E-4</v>
      </c>
      <c r="BW193" s="155">
        <v>1.0946813999999999E-6</v>
      </c>
      <c r="BX193" s="155">
        <v>1.0399974E-4</v>
      </c>
      <c r="BY193" s="155">
        <v>2.4365114000000002E-6</v>
      </c>
      <c r="BZ193" s="155">
        <v>3.1084532E-6</v>
      </c>
      <c r="CA193" s="155">
        <v>5.2103184999999998E-9</v>
      </c>
      <c r="CB193" s="155">
        <v>5.5985403999999996E-7</v>
      </c>
      <c r="CC193" s="155">
        <v>7.8471318999999997E-9</v>
      </c>
      <c r="CD193" s="155">
        <v>5.1945732999999997E-7</v>
      </c>
      <c r="CE193" s="155">
        <v>9.9849201999999991E-7</v>
      </c>
      <c r="CF193" s="155">
        <v>0</v>
      </c>
      <c r="CG193" s="155">
        <v>5.3530925000000002E-18</v>
      </c>
      <c r="CH193" s="155">
        <v>4.3830913000000001E-14</v>
      </c>
      <c r="CI193" s="155">
        <v>1.2624864999999999E-5</v>
      </c>
      <c r="CJ193" s="155">
        <v>1.1794374E-4</v>
      </c>
      <c r="CK193" s="155">
        <v>9.8719782000000007E-10</v>
      </c>
      <c r="CL193" s="155">
        <v>0</v>
      </c>
      <c r="CM193"/>
      <c r="CN193" s="284">
        <v>3.7099083000000002E-14</v>
      </c>
      <c r="CO193" s="284">
        <v>3.7299088999999999</v>
      </c>
      <c r="CP193" s="285">
        <v>2.2107725E-4</v>
      </c>
      <c r="CQ193" s="284">
        <v>7.5015084E-4</v>
      </c>
      <c r="CR193" s="284">
        <v>3.0251102000000002E-10</v>
      </c>
      <c r="CS193" s="284">
        <v>3.6249866999999998E-8</v>
      </c>
      <c r="CT193" s="284">
        <v>8.2404578E-5</v>
      </c>
      <c r="CU193" s="284">
        <v>3.5053688999999999E-2</v>
      </c>
      <c r="CV193" s="284">
        <v>8.0390934000000003E-5</v>
      </c>
      <c r="CW193" s="284">
        <v>1.8328693000000001E-6</v>
      </c>
      <c r="CX193"/>
      <c r="CY193" s="162" t="s">
        <v>385</v>
      </c>
      <c r="CZ193" s="271" t="s">
        <v>2230</v>
      </c>
      <c r="DA193"/>
      <c r="DB193"/>
      <c r="DC193"/>
      <c r="DD193"/>
      <c r="DE193"/>
      <c r="DF193"/>
      <c r="DG193"/>
      <c r="DH193"/>
      <c r="DI193"/>
      <c r="DJ193"/>
      <c r="DK193"/>
      <c r="DL193"/>
    </row>
    <row r="194" spans="1:116" ht="14.4">
      <c r="A194" t="s">
        <v>2231</v>
      </c>
      <c r="B194" s="188" t="s">
        <v>311</v>
      </c>
      <c r="C194" s="151" t="str">
        <f t="shared" si="30"/>
        <v>A.030.18.124</v>
      </c>
      <c r="D194" s="54" t="s">
        <v>1211</v>
      </c>
      <c r="E194" s="150" t="s">
        <v>352</v>
      </c>
      <c r="F194" s="153" t="str">
        <f t="shared" si="31"/>
        <v>Butene hydration (production of Butanol)</v>
      </c>
      <c r="G194" s="154">
        <f t="shared" si="32"/>
        <v>4.2147962666666663</v>
      </c>
      <c r="H194"/>
      <c r="I194"/>
      <c r="J194" s="227">
        <f t="shared" si="41"/>
        <v>0.82508067518202477</v>
      </c>
      <c r="K194"/>
      <c r="L194" s="280">
        <f t="shared" si="42"/>
        <v>7.8800545830000013E-2</v>
      </c>
      <c r="M194" s="280">
        <f t="shared" si="43"/>
        <v>9.4982170839999991E-2</v>
      </c>
      <c r="N194" s="281">
        <f t="shared" si="44"/>
        <v>1.90785185120248E-2</v>
      </c>
      <c r="O194" s="280">
        <v>0.63221943999999997</v>
      </c>
      <c r="P194" s="286">
        <v>3.8262580999999997E-2</v>
      </c>
      <c r="Q194" s="286">
        <v>3.3382262000000003E-2</v>
      </c>
      <c r="R194" s="286">
        <v>7.4213599000000005E-2</v>
      </c>
      <c r="S194" s="219">
        <v>2.9015804000000001E-3</v>
      </c>
      <c r="T194" s="219">
        <v>3.8692893E-4</v>
      </c>
      <c r="U194" s="219">
        <v>1.2984374999999999E-3</v>
      </c>
      <c r="V194" s="219">
        <v>2.3200985E-2</v>
      </c>
      <c r="W194" s="219">
        <v>4.6798941000000002E-4</v>
      </c>
      <c r="X194" s="219">
        <v>1.1876503999999999E-4</v>
      </c>
      <c r="Y194" s="219">
        <v>6.0896151000000001E-3</v>
      </c>
      <c r="Z194" s="286">
        <v>1.75778E-5</v>
      </c>
      <c r="AA194" s="219">
        <v>1.2520913999999999E-2</v>
      </c>
      <c r="AB194" s="286">
        <v>2.0247994000000001E-12</v>
      </c>
      <c r="AC194"/>
      <c r="AD194" s="227">
        <f t="shared" si="36"/>
        <v>0.63221943999999997</v>
      </c>
      <c r="AE194" s="227">
        <f t="shared" si="37"/>
        <v>0.17364637383000001</v>
      </c>
      <c r="AF194" s="227">
        <f t="shared" si="38"/>
        <v>0.10736674199999999</v>
      </c>
      <c r="AG194" s="227">
        <f t="shared" si="39"/>
        <v>9.4982170839999991E-2</v>
      </c>
      <c r="AH194" s="227">
        <f t="shared" si="40"/>
        <v>6.5576045120248E-3</v>
      </c>
      <c r="AI194"/>
      <c r="AJ194">
        <v>110.15738</v>
      </c>
      <c r="AK194" s="155">
        <v>108.73979</v>
      </c>
      <c r="AL194" s="155">
        <v>0.58337313999999996</v>
      </c>
      <c r="AM194" s="155">
        <v>0</v>
      </c>
      <c r="AN194" s="155">
        <v>5.0939893999999999E-2</v>
      </c>
      <c r="AO194" s="155">
        <v>0.66880731000000004</v>
      </c>
      <c r="AP194" s="155">
        <v>0.11447421000000001</v>
      </c>
      <c r="AQ194"/>
      <c r="AR194" s="156">
        <v>7.9732284E-2</v>
      </c>
      <c r="AS194" s="156">
        <v>6.8362766000000005E-2</v>
      </c>
      <c r="AT194" s="156">
        <v>3.6305771999999999E-3</v>
      </c>
      <c r="AU194" s="156">
        <v>7.7389412000000001E-3</v>
      </c>
      <c r="AV194" s="282">
        <f t="shared" si="33"/>
        <v>4.0984871388552301E-6</v>
      </c>
      <c r="AW194" s="282">
        <f t="shared" si="34"/>
        <v>1.342669145191714E-8</v>
      </c>
      <c r="AX194" s="283">
        <f t="shared" si="35"/>
        <v>1.0838853478070001</v>
      </c>
      <c r="AY194" s="157">
        <v>3.9113325999999998E-6</v>
      </c>
      <c r="AZ194" s="157">
        <v>1.1801435000000001E-8</v>
      </c>
      <c r="BA194" s="157">
        <v>3.2243204999999999E-13</v>
      </c>
      <c r="BB194" s="157">
        <v>2.8608422999999999E-13</v>
      </c>
      <c r="BC194" s="157">
        <v>0</v>
      </c>
      <c r="BD194" s="157">
        <v>5.7401642999999999E-9</v>
      </c>
      <c r="BE194" s="157">
        <v>1.7990779E-7</v>
      </c>
      <c r="BF194" s="157">
        <v>1.3094442000000001E-9</v>
      </c>
      <c r="BG194" s="157">
        <v>1.7899111999999999E-10</v>
      </c>
      <c r="BH194" s="157">
        <v>1.3570377999999999E-10</v>
      </c>
      <c r="BI194" s="157">
        <v>4.8533106E-17</v>
      </c>
      <c r="BJ194" s="157">
        <v>7.3802241999999996E-13</v>
      </c>
      <c r="BK194" s="157">
        <v>4.7091861999999997E-14</v>
      </c>
      <c r="BL194" s="157">
        <v>9.7570493000000004E-15</v>
      </c>
      <c r="BM194" s="157">
        <v>7.4716771000000005E-11</v>
      </c>
      <c r="BN194" s="157">
        <v>1.4315817000000001E-9</v>
      </c>
      <c r="BO194" s="157">
        <v>2.7354028999999999E-21</v>
      </c>
      <c r="BP194" s="157">
        <v>3.8947806999999999E-5</v>
      </c>
      <c r="BQ194" s="157">
        <v>1.0838464000000001</v>
      </c>
      <c r="BR194" s="157">
        <v>0</v>
      </c>
      <c r="BS194" s="157">
        <v>0</v>
      </c>
      <c r="BT194" s="157">
        <v>0</v>
      </c>
      <c r="BU194"/>
      <c r="BV194" s="155">
        <v>2.7492882E-4</v>
      </c>
      <c r="BW194" s="155">
        <v>1.2369899999999999E-6</v>
      </c>
      <c r="BX194" s="155">
        <v>1.1751970000000001E-4</v>
      </c>
      <c r="BY194" s="155">
        <v>2.7532579000000001E-6</v>
      </c>
      <c r="BZ194" s="155">
        <v>3.5125520999999999E-6</v>
      </c>
      <c r="CA194" s="155">
        <v>5.8876599000000003E-9</v>
      </c>
      <c r="CB194" s="155">
        <v>6.3263507000000004E-7</v>
      </c>
      <c r="CC194" s="155">
        <v>8.8672590000000008E-9</v>
      </c>
      <c r="CD194" s="155">
        <v>5.8698677999999996E-7</v>
      </c>
      <c r="CE194" s="155">
        <v>1.128296E-6</v>
      </c>
      <c r="CF194" s="155">
        <v>0</v>
      </c>
      <c r="CG194" s="155">
        <v>6.0489945000000003E-18</v>
      </c>
      <c r="CH194" s="155">
        <v>4.9528932000000001E-14</v>
      </c>
      <c r="CI194" s="155">
        <v>1.4266098E-5</v>
      </c>
      <c r="CJ194" s="155">
        <v>1.3327643000000001E-4</v>
      </c>
      <c r="CK194" s="155">
        <v>1.1155335000000001E-9</v>
      </c>
      <c r="CL194" s="155">
        <v>0</v>
      </c>
      <c r="CM194"/>
      <c r="CN194" s="284">
        <v>4.1921963E-14</v>
      </c>
      <c r="CO194" s="284">
        <v>4.2147969999999999</v>
      </c>
      <c r="CP194" s="285">
        <v>2.4981728999999998E-4</v>
      </c>
      <c r="CQ194" s="284">
        <v>8.4767044999999996E-4</v>
      </c>
      <c r="CR194" s="284">
        <v>3.4183744999999999E-10</v>
      </c>
      <c r="CS194" s="284">
        <v>4.0962349999999999E-8</v>
      </c>
      <c r="CT194" s="284">
        <v>9.3117174000000006E-5</v>
      </c>
      <c r="CU194" s="284">
        <v>3.9610669000000001E-2</v>
      </c>
      <c r="CV194" s="284">
        <v>9.0841754999999998E-5</v>
      </c>
      <c r="CW194" s="284">
        <v>2.0711423000000001E-6</v>
      </c>
      <c r="CX194"/>
      <c r="CY194" s="166" t="s">
        <v>364</v>
      </c>
      <c r="CZ194" s="271" t="s">
        <v>2230</v>
      </c>
      <c r="DA194"/>
      <c r="DB194"/>
      <c r="DC194"/>
      <c r="DD194"/>
      <c r="DE194"/>
      <c r="DF194"/>
      <c r="DG194"/>
      <c r="DH194"/>
      <c r="DI194"/>
      <c r="DJ194"/>
      <c r="DK194"/>
      <c r="DL194"/>
    </row>
    <row r="195" spans="1:116" ht="14.4">
      <c r="A195" t="s">
        <v>549</v>
      </c>
      <c r="B195" s="188" t="s">
        <v>311</v>
      </c>
      <c r="C195" s="151" t="str">
        <f t="shared" si="30"/>
        <v>A.030.18.125</v>
      </c>
      <c r="D195" s="54" t="s">
        <v>1211</v>
      </c>
      <c r="E195" s="150" t="s">
        <v>352</v>
      </c>
      <c r="F195" s="153" t="str">
        <f t="shared" si="31"/>
        <v>Butene hydroformylation</v>
      </c>
      <c r="G195" s="154">
        <f t="shared" si="32"/>
        <v>6.783757333333333</v>
      </c>
      <c r="H195"/>
      <c r="I195"/>
      <c r="J195" s="227">
        <f t="shared" si="41"/>
        <v>1.2692896538296417</v>
      </c>
      <c r="K195"/>
      <c r="L195" s="280">
        <f t="shared" si="42"/>
        <v>9.4689520050000003E-2</v>
      </c>
      <c r="M195" s="280">
        <f t="shared" si="43"/>
        <v>0.126379668147</v>
      </c>
      <c r="N195" s="281">
        <f t="shared" si="44"/>
        <v>3.0656865632641882E-2</v>
      </c>
      <c r="O195" s="280">
        <v>1.0175635999999999</v>
      </c>
      <c r="P195" s="286">
        <v>5.2739275000000002E-2</v>
      </c>
      <c r="Q195" s="286">
        <v>5.1048314999999997E-2</v>
      </c>
      <c r="R195" s="286">
        <v>8.7539643E-2</v>
      </c>
      <c r="S195" s="219">
        <v>4.9062651000000004E-3</v>
      </c>
      <c r="T195" s="219">
        <v>5.4609525E-4</v>
      </c>
      <c r="U195" s="219">
        <v>1.6975167000000001E-3</v>
      </c>
      <c r="V195" s="219">
        <v>2.2410787000000001E-2</v>
      </c>
      <c r="W195" s="219">
        <v>8.9056062999999996E-4</v>
      </c>
      <c r="X195" s="219">
        <v>1.549601E-4</v>
      </c>
      <c r="Y195" s="219">
        <v>1.7139884000000001E-2</v>
      </c>
      <c r="Z195" s="286">
        <v>2.6331047000000001E-5</v>
      </c>
      <c r="AA195" s="219">
        <v>1.2626421000000001E-2</v>
      </c>
      <c r="AB195" s="286">
        <v>2.6418810999999999E-12</v>
      </c>
      <c r="AC195"/>
      <c r="AD195" s="227">
        <f t="shared" si="36"/>
        <v>1.0175635999999999</v>
      </c>
      <c r="AE195" s="227">
        <f t="shared" si="37"/>
        <v>0.22088789705</v>
      </c>
      <c r="AF195" s="227">
        <f t="shared" si="38"/>
        <v>0.138824798</v>
      </c>
      <c r="AG195" s="227">
        <f t="shared" si="39"/>
        <v>0.12637966814699997</v>
      </c>
      <c r="AH195" s="227">
        <f t="shared" si="40"/>
        <v>1.8030444632641879E-2</v>
      </c>
      <c r="AI195"/>
      <c r="AJ195">
        <v>154.81778</v>
      </c>
      <c r="AK195" s="155">
        <v>150.98808</v>
      </c>
      <c r="AL195" s="155">
        <v>2.0079113999999998</v>
      </c>
      <c r="AM195" s="155">
        <v>0</v>
      </c>
      <c r="AN195" s="155">
        <v>0.26037708999999998</v>
      </c>
      <c r="AO195" s="155">
        <v>1.1716626999999999</v>
      </c>
      <c r="AP195" s="155">
        <v>0.38975577</v>
      </c>
      <c r="AQ195"/>
      <c r="AR195" s="156">
        <v>0.12916137999999999</v>
      </c>
      <c r="AS195" s="156">
        <v>0.11305435</v>
      </c>
      <c r="AT195" s="156">
        <v>5.4651303999999996E-3</v>
      </c>
      <c r="AU195" s="156">
        <v>1.0641902E-2</v>
      </c>
      <c r="AV195" s="282">
        <f t="shared" si="33"/>
        <v>6.7778386784717995E-6</v>
      </c>
      <c r="AW195" s="282">
        <f t="shared" si="34"/>
        <v>2.0211281392858717E-8</v>
      </c>
      <c r="AX195" s="283">
        <f t="shared" si="35"/>
        <v>1.4904624916940001</v>
      </c>
      <c r="AY195" s="157">
        <v>6.2953291999999997E-6</v>
      </c>
      <c r="AZ195" s="157">
        <v>1.8994528000000001E-8</v>
      </c>
      <c r="BA195" s="157">
        <v>5.1895763000000003E-13</v>
      </c>
      <c r="BB195" s="157">
        <v>3.7327180000000001E-13</v>
      </c>
      <c r="BC195" s="157">
        <v>0</v>
      </c>
      <c r="BD195" s="157">
        <v>2.7714882000000002E-9</v>
      </c>
      <c r="BE195" s="157">
        <v>4.7747217999999997E-7</v>
      </c>
      <c r="BF195" s="157">
        <v>6.3115016999999997E-10</v>
      </c>
      <c r="BG195" s="157">
        <v>4.8545492000000001E-10</v>
      </c>
      <c r="BH195" s="157">
        <v>9.8574928000000003E-11</v>
      </c>
      <c r="BI195" s="157">
        <v>6.3324146999999994E-17</v>
      </c>
      <c r="BJ195" s="157">
        <v>9.6640983999999995E-13</v>
      </c>
      <c r="BK195" s="157">
        <v>7.3121284999999998E-14</v>
      </c>
      <c r="BL195" s="157">
        <v>1.4822775999999999E-14</v>
      </c>
      <c r="BM195" s="157">
        <v>1.0695629999999999E-10</v>
      </c>
      <c r="BN195" s="157">
        <v>2.1584807E-9</v>
      </c>
      <c r="BO195" s="157">
        <v>3.5690494999999999E-21</v>
      </c>
      <c r="BP195" s="157">
        <v>7.9391694000000005E-5</v>
      </c>
      <c r="BQ195" s="157">
        <v>1.4903831000000001</v>
      </c>
      <c r="BR195" s="157">
        <v>0</v>
      </c>
      <c r="BS195" s="157">
        <v>0</v>
      </c>
      <c r="BT195" s="157">
        <v>0</v>
      </c>
      <c r="BU195"/>
      <c r="BV195" s="155">
        <v>4.0867860999999999E-4</v>
      </c>
      <c r="BW195" s="155">
        <v>3.3507494E-6</v>
      </c>
      <c r="BX195" s="155">
        <v>1.8914916000000001E-4</v>
      </c>
      <c r="BY195" s="155">
        <v>2.6671203000000002E-6</v>
      </c>
      <c r="BZ195" s="155">
        <v>7.0120715999999996E-6</v>
      </c>
      <c r="CA195" s="155">
        <v>7.6819944000000004E-9</v>
      </c>
      <c r="CB195" s="155">
        <v>6.3266370999999996E-7</v>
      </c>
      <c r="CC195" s="155">
        <v>1.1569662E-8</v>
      </c>
      <c r="CD195" s="155">
        <v>8.2472762000000005E-7</v>
      </c>
      <c r="CE195" s="155">
        <v>1.5605586000000001E-6</v>
      </c>
      <c r="CF195" s="155">
        <v>0</v>
      </c>
      <c r="CG195" s="155">
        <v>7.8924975999999995E-18</v>
      </c>
      <c r="CH195" s="155">
        <v>6.4623462999999995E-14</v>
      </c>
      <c r="CI195" s="155">
        <v>1.6950492000000001E-5</v>
      </c>
      <c r="CJ195" s="155">
        <v>1.8651036E-4</v>
      </c>
      <c r="CK195" s="155">
        <v>1.4544292000000001E-9</v>
      </c>
      <c r="CL195" s="155">
        <v>0</v>
      </c>
      <c r="CM195"/>
      <c r="CN195" s="284">
        <v>5.4698181000000002E-14</v>
      </c>
      <c r="CO195" s="284">
        <v>6.7837585000000002</v>
      </c>
      <c r="CP195" s="285">
        <v>3.5292755999999999E-4</v>
      </c>
      <c r="CQ195" s="284">
        <v>2.2942822E-3</v>
      </c>
      <c r="CR195" s="284">
        <v>4.4954119000000001E-10</v>
      </c>
      <c r="CS195" s="284">
        <v>5.4056017E-8</v>
      </c>
      <c r="CT195" s="284">
        <v>2.3641544E-4</v>
      </c>
      <c r="CU195" s="284">
        <v>6.1375040999999998E-2</v>
      </c>
      <c r="CV195" s="284">
        <v>6.5944570000000003E-5</v>
      </c>
      <c r="CW195" s="284">
        <v>2.7023475999999998E-6</v>
      </c>
      <c r="CX195"/>
      <c r="CY195" s="166" t="s">
        <v>364</v>
      </c>
      <c r="CZ195" s="274"/>
      <c r="DA195"/>
      <c r="DB195"/>
      <c r="DC195"/>
      <c r="DD195"/>
      <c r="DE195"/>
      <c r="DF195"/>
      <c r="DG195"/>
      <c r="DH195"/>
      <c r="DI195"/>
      <c r="DJ195"/>
      <c r="DK195"/>
      <c r="DL195"/>
    </row>
    <row r="196" spans="1:116" ht="14.4">
      <c r="A196" t="s">
        <v>550</v>
      </c>
      <c r="B196" s="188" t="s">
        <v>311</v>
      </c>
      <c r="C196" s="151" t="str">
        <f t="shared" si="30"/>
        <v>A.030.18.126</v>
      </c>
      <c r="D196" s="54" t="s">
        <v>1211</v>
      </c>
      <c r="E196" s="150" t="s">
        <v>352</v>
      </c>
      <c r="F196" s="153" t="str">
        <f t="shared" si="31"/>
        <v>Butyl acetate</v>
      </c>
      <c r="G196" s="154">
        <f t="shared" si="32"/>
        <v>2.9365481999999998</v>
      </c>
      <c r="H196"/>
      <c r="I196"/>
      <c r="J196" s="227">
        <f t="shared" si="41"/>
        <v>0.56122802154955842</v>
      </c>
      <c r="K196"/>
      <c r="L196" s="280">
        <f t="shared" si="42"/>
        <v>4.597949195E-2</v>
      </c>
      <c r="M196" s="280">
        <f t="shared" si="43"/>
        <v>6.1387989655999994E-2</v>
      </c>
      <c r="N196" s="281">
        <f t="shared" si="44"/>
        <v>1.3378309943558445E-2</v>
      </c>
      <c r="O196" s="280">
        <v>0.44048222999999997</v>
      </c>
      <c r="P196" s="286">
        <v>2.1896025999999999E-2</v>
      </c>
      <c r="Q196" s="286">
        <v>2.5842087999999999E-2</v>
      </c>
      <c r="R196" s="286">
        <v>4.2185386999999998E-2</v>
      </c>
      <c r="S196" s="219">
        <v>2.4894135E-3</v>
      </c>
      <c r="T196" s="219">
        <v>3.0494438999999999E-4</v>
      </c>
      <c r="U196" s="219">
        <v>9.9974706000000003E-4</v>
      </c>
      <c r="V196" s="219">
        <v>1.3415478E-2</v>
      </c>
      <c r="W196" s="219">
        <v>5.0221064000000005E-4</v>
      </c>
      <c r="X196" s="219">
        <v>2.0872136999999999E-4</v>
      </c>
      <c r="Y196" s="219">
        <v>7.4856612000000003E-3</v>
      </c>
      <c r="Z196" s="286">
        <v>2.5676285999999998E-5</v>
      </c>
      <c r="AA196" s="219">
        <v>5.3904380999999996E-3</v>
      </c>
      <c r="AB196" s="286">
        <v>3.5584452000000001E-12</v>
      </c>
      <c r="AC196"/>
      <c r="AD196" s="227">
        <f t="shared" si="36"/>
        <v>0.44048222999999997</v>
      </c>
      <c r="AE196" s="227">
        <f t="shared" si="37"/>
        <v>0.10713308394999999</v>
      </c>
      <c r="AF196" s="227">
        <f t="shared" si="38"/>
        <v>6.6544030099999998E-2</v>
      </c>
      <c r="AG196" s="227">
        <f t="shared" si="39"/>
        <v>6.1387989656000001E-2</v>
      </c>
      <c r="AH196" s="227">
        <f t="shared" si="40"/>
        <v>7.9878718435584459E-3</v>
      </c>
      <c r="AI196"/>
      <c r="AJ196">
        <v>70.866401999999994</v>
      </c>
      <c r="AK196" s="155">
        <v>69.615446000000006</v>
      </c>
      <c r="AL196" s="155">
        <v>0.60524809999999996</v>
      </c>
      <c r="AM196" s="155">
        <v>0</v>
      </c>
      <c r="AN196" s="155">
        <v>0.12538901999999999</v>
      </c>
      <c r="AO196" s="155">
        <v>0.40173813000000003</v>
      </c>
      <c r="AP196" s="155">
        <v>0.11858117</v>
      </c>
      <c r="AQ196"/>
      <c r="AR196" s="156">
        <v>5.6094433999999999E-2</v>
      </c>
      <c r="AS196" s="156">
        <v>4.8756392000000003E-2</v>
      </c>
      <c r="AT196" s="156">
        <v>2.3895413999999999E-3</v>
      </c>
      <c r="AU196" s="156">
        <v>4.9485008E-3</v>
      </c>
      <c r="AV196" s="282">
        <f t="shared" si="33"/>
        <v>2.9230450455322798E-6</v>
      </c>
      <c r="AW196" s="282">
        <f t="shared" si="34"/>
        <v>8.8370613056010894E-9</v>
      </c>
      <c r="AX196" s="283">
        <f t="shared" si="35"/>
        <v>0.69306733818400001</v>
      </c>
      <c r="AY196" s="157">
        <v>2.7251204999999998E-6</v>
      </c>
      <c r="AZ196" s="157">
        <v>8.2223464000000003E-9</v>
      </c>
      <c r="BA196" s="157">
        <v>2.2464624999999999E-13</v>
      </c>
      <c r="BB196" s="157">
        <v>5.0277328E-13</v>
      </c>
      <c r="BC196" s="157">
        <v>0</v>
      </c>
      <c r="BD196" s="157">
        <v>1.1465183E-9</v>
      </c>
      <c r="BE196" s="157">
        <v>1.9575393999999999E-7</v>
      </c>
      <c r="BF196" s="157">
        <v>2.6011206000000002E-10</v>
      </c>
      <c r="BG196" s="157">
        <v>1.9325256000000001E-10</v>
      </c>
      <c r="BH196" s="157">
        <v>1.5808354000000001E-10</v>
      </c>
      <c r="BI196" s="157">
        <v>8.5293584000000002E-17</v>
      </c>
      <c r="BJ196" s="157">
        <v>1.5043997E-12</v>
      </c>
      <c r="BK196" s="157">
        <v>3.6142135000000001E-13</v>
      </c>
      <c r="BL196" s="157">
        <v>6.7054813E-15</v>
      </c>
      <c r="BM196" s="157">
        <v>5.1990478999999998E-11</v>
      </c>
      <c r="BN196" s="157">
        <v>7.7928685000000003E-10</v>
      </c>
      <c r="BO196" s="157">
        <v>4.8072818000000002E-21</v>
      </c>
      <c r="BP196" s="157">
        <v>4.2868184E-5</v>
      </c>
      <c r="BQ196" s="157">
        <v>0.69302447</v>
      </c>
      <c r="BR196" s="157">
        <v>1.9230712999999999E-10</v>
      </c>
      <c r="BS196" s="157">
        <v>1.1694352E-12</v>
      </c>
      <c r="BT196" s="157">
        <v>5.2321398999999999E-17</v>
      </c>
      <c r="BU196"/>
      <c r="BV196" s="155">
        <v>1.8330416999999999E-4</v>
      </c>
      <c r="BW196" s="155">
        <v>1.3375629999999999E-6</v>
      </c>
      <c r="BX196" s="155">
        <v>8.1878757000000002E-5</v>
      </c>
      <c r="BY196" s="155">
        <v>1.5911152E-6</v>
      </c>
      <c r="BZ196" s="155">
        <v>3.1356990000000001E-6</v>
      </c>
      <c r="CA196" s="155">
        <v>1.0347156E-8</v>
      </c>
      <c r="CB196" s="155">
        <v>2.7195962999999999E-7</v>
      </c>
      <c r="CC196" s="155">
        <v>1.5583595999999999E-8</v>
      </c>
      <c r="CD196" s="155">
        <v>4.4822395999999999E-7</v>
      </c>
      <c r="CE196" s="155">
        <v>8.1935397000000004E-7</v>
      </c>
      <c r="CF196" s="155">
        <v>0</v>
      </c>
      <c r="CG196" s="155">
        <v>1.063069E-17</v>
      </c>
      <c r="CH196" s="155">
        <v>8.7043679000000001E-14</v>
      </c>
      <c r="CI196" s="155">
        <v>8.1498572000000003E-6</v>
      </c>
      <c r="CJ196" s="155">
        <v>8.5616145000000005E-5</v>
      </c>
      <c r="CK196" s="155">
        <v>1.9587167999999998E-9</v>
      </c>
      <c r="CL196" s="155">
        <v>2.7607088999999999E-8</v>
      </c>
      <c r="CM196"/>
      <c r="CN196" s="284">
        <v>7.3674957000000001E-14</v>
      </c>
      <c r="CO196" s="284">
        <v>2.9365489</v>
      </c>
      <c r="CP196" s="285">
        <v>1.1822429999999999E-3</v>
      </c>
      <c r="CQ196" s="284">
        <v>9.1749593999999998E-4</v>
      </c>
      <c r="CR196" s="284">
        <v>1.9644014E-10</v>
      </c>
      <c r="CS196" s="284">
        <v>2.3410360999999998E-8</v>
      </c>
      <c r="CT196" s="284">
        <v>1.0281352E-4</v>
      </c>
      <c r="CU196" s="284">
        <v>0.16262181000000001</v>
      </c>
      <c r="CV196" s="284">
        <v>1.0593773E-4</v>
      </c>
      <c r="CW196" s="284">
        <v>3.6398897E-6</v>
      </c>
      <c r="CX196"/>
      <c r="CY196" s="162" t="s">
        <v>399</v>
      </c>
      <c r="CZ196" s="271" t="s">
        <v>2232</v>
      </c>
      <c r="DA196"/>
      <c r="DB196"/>
      <c r="DC196"/>
      <c r="DD196"/>
      <c r="DE196"/>
      <c r="DF196"/>
      <c r="DG196"/>
      <c r="DH196"/>
      <c r="DI196"/>
      <c r="DJ196"/>
      <c r="DK196"/>
      <c r="DL196"/>
    </row>
    <row r="197" spans="1:116" ht="14.4">
      <c r="A197" t="s">
        <v>551</v>
      </c>
      <c r="B197" s="188" t="s">
        <v>311</v>
      </c>
      <c r="C197" s="151" t="str">
        <f t="shared" si="30"/>
        <v>A.030.18.127</v>
      </c>
      <c r="D197" s="54" t="s">
        <v>1211</v>
      </c>
      <c r="E197" s="150" t="s">
        <v>352</v>
      </c>
      <c r="F197" s="153" t="str">
        <f t="shared" si="31"/>
        <v>Butyrolactone</v>
      </c>
      <c r="G197" s="154">
        <f t="shared" si="32"/>
        <v>4.6670844666666671</v>
      </c>
      <c r="H197"/>
      <c r="I197"/>
      <c r="J197" s="227">
        <f t="shared" si="41"/>
        <v>0.84403518255800436</v>
      </c>
      <c r="K197"/>
      <c r="L197" s="280">
        <f t="shared" si="42"/>
        <v>4.0117258150000001E-2</v>
      </c>
      <c r="M197" s="280">
        <f t="shared" si="43"/>
        <v>7.1112601056999999E-2</v>
      </c>
      <c r="N197" s="281">
        <f t="shared" si="44"/>
        <v>3.2742653351004382E-2</v>
      </c>
      <c r="O197" s="280">
        <v>0.70006267</v>
      </c>
      <c r="P197" s="286">
        <v>3.4957839999999997E-2</v>
      </c>
      <c r="Q197" s="286">
        <v>3.1706534000000001E-2</v>
      </c>
      <c r="R197" s="286">
        <v>3.3617381000000002E-2</v>
      </c>
      <c r="S197" s="219">
        <v>4.7284481999999997E-3</v>
      </c>
      <c r="T197" s="219">
        <v>1.1542357E-3</v>
      </c>
      <c r="U197" s="219">
        <v>6.1719325000000002E-4</v>
      </c>
      <c r="V197" s="219">
        <v>3.8863393E-3</v>
      </c>
      <c r="W197" s="219">
        <v>5.1784379E-3</v>
      </c>
      <c r="X197" s="219">
        <v>5.1281834999999997E-4</v>
      </c>
      <c r="Y197" s="219">
        <v>2.7531803000000001E-2</v>
      </c>
      <c r="Z197" s="286">
        <v>4.9069407000000001E-5</v>
      </c>
      <c r="AA197" s="286">
        <v>3.2412444000000002E-5</v>
      </c>
      <c r="AB197" s="286">
        <v>7.0043833999999996E-12</v>
      </c>
      <c r="AC197"/>
      <c r="AD197" s="227">
        <f t="shared" si="36"/>
        <v>0.70006267</v>
      </c>
      <c r="AE197" s="227">
        <f t="shared" si="37"/>
        <v>0.11066797145</v>
      </c>
      <c r="AF197" s="227">
        <f t="shared" si="38"/>
        <v>7.0583125743999997E-2</v>
      </c>
      <c r="AG197" s="227">
        <f t="shared" si="39"/>
        <v>7.1112601056999999E-2</v>
      </c>
      <c r="AH197" s="227">
        <f t="shared" si="40"/>
        <v>3.2710240907004383E-2</v>
      </c>
      <c r="AI197"/>
      <c r="AJ197">
        <v>107.11718999999999</v>
      </c>
      <c r="AK197" s="155">
        <v>101.66182000000001</v>
      </c>
      <c r="AL197" s="155">
        <v>2.9834219000000002</v>
      </c>
      <c r="AM197" s="155">
        <v>0</v>
      </c>
      <c r="AN197" s="155">
        <v>0.76138713000000002</v>
      </c>
      <c r="AO197" s="155">
        <v>1.1176581000000001</v>
      </c>
      <c r="AP197" s="155">
        <v>0.59290332999999995</v>
      </c>
      <c r="AQ197"/>
      <c r="AR197" s="156">
        <v>9.4971903999999996E-2</v>
      </c>
      <c r="AS197" s="156">
        <v>8.4135903999999997E-2</v>
      </c>
      <c r="AT197" s="156">
        <v>3.8140123E-3</v>
      </c>
      <c r="AU197" s="156">
        <v>7.0219870000000004E-3</v>
      </c>
      <c r="AV197" s="282">
        <f t="shared" si="33"/>
        <v>5.0441189707636007E-6</v>
      </c>
      <c r="AW197" s="282">
        <f t="shared" si="34"/>
        <v>1.4105075368939301E-8</v>
      </c>
      <c r="AX197" s="283">
        <f t="shared" si="35"/>
        <v>0.98347157049</v>
      </c>
      <c r="AY197" s="157">
        <v>4.3310704000000001E-6</v>
      </c>
      <c r="AZ197" s="157">
        <v>1.3067885E-8</v>
      </c>
      <c r="BA197" s="157">
        <v>3.5703327000000002E-13</v>
      </c>
      <c r="BB197" s="157">
        <v>1.3501936E-12</v>
      </c>
      <c r="BC197" s="157">
        <v>0</v>
      </c>
      <c r="BD197" s="157">
        <v>9.4455342999999999E-10</v>
      </c>
      <c r="BE197" s="157">
        <v>6.9919857000000001E-7</v>
      </c>
      <c r="BF197" s="157">
        <v>2.1254650999999999E-10</v>
      </c>
      <c r="BG197" s="157">
        <v>7.4217431E-10</v>
      </c>
      <c r="BH197" s="157">
        <v>4.4868626999999998E-11</v>
      </c>
      <c r="BI197" s="157">
        <v>1.9368320999999999E-16</v>
      </c>
      <c r="BJ197" s="157">
        <v>3.3166613000000003E-11</v>
      </c>
      <c r="BK197" s="157">
        <v>2.2938464E-13</v>
      </c>
      <c r="BL197" s="157">
        <v>1.6416413999999999E-13</v>
      </c>
      <c r="BM197" s="157">
        <v>1.1569947E-8</v>
      </c>
      <c r="BN197" s="157">
        <v>7.2844067000000001E-10</v>
      </c>
      <c r="BO197" s="157">
        <v>9.4625721999999999E-21</v>
      </c>
      <c r="BP197" s="157">
        <v>3.1073049E-4</v>
      </c>
      <c r="BQ197" s="157">
        <v>0.98316084000000004</v>
      </c>
      <c r="BR197" s="157">
        <v>6.0570946999999999E-10</v>
      </c>
      <c r="BS197" s="157">
        <v>3.6833683999999998E-12</v>
      </c>
      <c r="BT197" s="157">
        <v>1.6479663E-16</v>
      </c>
      <c r="BU197"/>
      <c r="BV197" s="155">
        <v>2.8041667E-4</v>
      </c>
      <c r="BW197" s="155">
        <v>5.1278486000000004E-6</v>
      </c>
      <c r="BX197" s="155">
        <v>1.301307E-4</v>
      </c>
      <c r="BY197" s="155">
        <v>4.6963464E-7</v>
      </c>
      <c r="BZ197" s="155">
        <v>8.0696632000000003E-6</v>
      </c>
      <c r="CA197" s="155">
        <v>2.2011406000000001E-8</v>
      </c>
      <c r="CB197" s="155">
        <v>3.4823817999999999E-10</v>
      </c>
      <c r="CC197" s="155">
        <v>3.3052579999999997E-8</v>
      </c>
      <c r="CD197" s="155">
        <v>1.5772609E-6</v>
      </c>
      <c r="CE197" s="155">
        <v>5.3841536999999996E-7</v>
      </c>
      <c r="CF197" s="155">
        <v>0</v>
      </c>
      <c r="CG197" s="155">
        <v>2.0925271000000001E-17</v>
      </c>
      <c r="CH197" s="155">
        <v>1.7133531E-13</v>
      </c>
      <c r="CI197" s="155">
        <v>6.7570287000000002E-6</v>
      </c>
      <c r="CJ197" s="155">
        <v>1.2723334E-4</v>
      </c>
      <c r="CK197" s="155">
        <v>3.7042183000000003E-7</v>
      </c>
      <c r="CL197" s="155">
        <v>8.6954006999999998E-8</v>
      </c>
      <c r="CM197"/>
      <c r="CN197" s="284">
        <v>1.4502054E-13</v>
      </c>
      <c r="CO197" s="284">
        <v>4.6670815000000001</v>
      </c>
      <c r="CP197" s="285">
        <v>9.8686846000000002E-3</v>
      </c>
      <c r="CQ197" s="284">
        <v>3.5133938999999999E-3</v>
      </c>
      <c r="CR197" s="284">
        <v>9.8398114000000006E-10</v>
      </c>
      <c r="CS197" s="284">
        <v>1.6816161000000002E-8</v>
      </c>
      <c r="CT197" s="284">
        <v>3.1189302000000002E-4</v>
      </c>
      <c r="CU197" s="284">
        <v>0.20775652999999999</v>
      </c>
      <c r="CV197" s="284">
        <v>3.0087159999999999E-5</v>
      </c>
      <c r="CW197" s="284">
        <v>7.7245206999999996E-6</v>
      </c>
      <c r="CX197"/>
      <c r="CY197" s="162" t="s">
        <v>403</v>
      </c>
      <c r="CZ197" s="271" t="s">
        <v>2233</v>
      </c>
      <c r="DA197"/>
      <c r="DB197"/>
      <c r="DC197"/>
      <c r="DD197"/>
      <c r="DE197"/>
      <c r="DF197"/>
      <c r="DG197"/>
      <c r="DH197"/>
      <c r="DI197"/>
      <c r="DJ197"/>
      <c r="DK197"/>
      <c r="DL197"/>
    </row>
    <row r="198" spans="1:116" ht="14.4">
      <c r="A198" t="s">
        <v>552</v>
      </c>
      <c r="B198" s="188" t="s">
        <v>311</v>
      </c>
      <c r="C198" s="151" t="str">
        <f t="shared" si="30"/>
        <v>A.030.18.128</v>
      </c>
      <c r="D198" s="54" t="s">
        <v>1211</v>
      </c>
      <c r="E198" s="150" t="s">
        <v>352</v>
      </c>
      <c r="F198" s="153" t="str">
        <f t="shared" si="31"/>
        <v>Cyclohexane</v>
      </c>
      <c r="G198" s="154">
        <f t="shared" si="32"/>
        <v>3.1036094666666667</v>
      </c>
      <c r="H198"/>
      <c r="I198"/>
      <c r="J198" s="227">
        <f t="shared" si="41"/>
        <v>0.63544137805189294</v>
      </c>
      <c r="K198"/>
      <c r="L198" s="280">
        <f t="shared" si="42"/>
        <v>7.7794850679999999E-2</v>
      </c>
      <c r="M198" s="280">
        <f t="shared" si="43"/>
        <v>7.1250111699999993E-2</v>
      </c>
      <c r="N198" s="281">
        <f t="shared" si="44"/>
        <v>2.0854995671892973E-2</v>
      </c>
      <c r="O198" s="280">
        <v>0.46554141999999998</v>
      </c>
      <c r="P198" s="286">
        <v>3.8478849000000002E-2</v>
      </c>
      <c r="Q198" s="286">
        <v>2.4309246999999999E-2</v>
      </c>
      <c r="R198" s="286">
        <v>7.3670744999999996E-2</v>
      </c>
      <c r="S198" s="219">
        <v>1.9710069999999999E-3</v>
      </c>
      <c r="T198" s="219">
        <v>7.7956277999999995E-4</v>
      </c>
      <c r="U198" s="219">
        <v>1.3735359E-3</v>
      </c>
      <c r="V198" s="219">
        <v>8.3383827000000008E-3</v>
      </c>
      <c r="W198" s="219">
        <v>2.4189957000000001E-4</v>
      </c>
      <c r="X198" s="219">
        <v>1.1103267E-4</v>
      </c>
      <c r="Y198" s="219">
        <v>4.4589291E-3</v>
      </c>
      <c r="Z198" s="286">
        <v>1.2600330000000001E-5</v>
      </c>
      <c r="AA198" s="219">
        <v>1.6154167000000001E-2</v>
      </c>
      <c r="AB198" s="286">
        <v>1.8929719E-12</v>
      </c>
      <c r="AC198"/>
      <c r="AD198" s="227">
        <f t="shared" si="36"/>
        <v>0.46554141999999998</v>
      </c>
      <c r="AE198" s="227">
        <f t="shared" si="37"/>
        <v>0.14892132937999999</v>
      </c>
      <c r="AF198" s="227">
        <f t="shared" si="38"/>
        <v>8.7280645699999992E-2</v>
      </c>
      <c r="AG198" s="227">
        <f t="shared" si="39"/>
        <v>7.1250111699999993E-2</v>
      </c>
      <c r="AH198" s="227">
        <f t="shared" si="40"/>
        <v>4.7008286718929716E-3</v>
      </c>
      <c r="AI198"/>
      <c r="AJ198">
        <v>59.025714000000001</v>
      </c>
      <c r="AK198" s="155">
        <v>57.824497000000001</v>
      </c>
      <c r="AL198" s="155">
        <v>0.39634258999999999</v>
      </c>
      <c r="AM198" s="155">
        <v>0</v>
      </c>
      <c r="AN198" s="155">
        <v>0.58681033999999999</v>
      </c>
      <c r="AO198" s="155">
        <v>0.13985217</v>
      </c>
      <c r="AP198" s="155">
        <v>7.8211841000000004E-2</v>
      </c>
      <c r="AQ198"/>
      <c r="AR198" s="156">
        <v>5.6401862999999997E-2</v>
      </c>
      <c r="AS198" s="156">
        <v>4.9799282E-2</v>
      </c>
      <c r="AT198" s="156">
        <v>2.4973043000000002E-3</v>
      </c>
      <c r="AU198" s="156">
        <v>4.1052770000000001E-3</v>
      </c>
      <c r="AV198" s="282">
        <f t="shared" si="33"/>
        <v>2.9855684630383002E-6</v>
      </c>
      <c r="AW198" s="282">
        <f t="shared" si="34"/>
        <v>9.2355926488589845E-9</v>
      </c>
      <c r="AX198" s="283">
        <f t="shared" si="35"/>
        <v>0.57496877776599997</v>
      </c>
      <c r="AY198" s="157">
        <v>2.8801540999999999E-6</v>
      </c>
      <c r="AZ198" s="157">
        <v>8.6901201000000006E-9</v>
      </c>
      <c r="BA198" s="157">
        <v>2.3742648999999999E-13</v>
      </c>
      <c r="BB198" s="157">
        <v>2.6745829999999998E-13</v>
      </c>
      <c r="BC198" s="157">
        <v>0</v>
      </c>
      <c r="BD198" s="157">
        <v>1.9299520000000002E-9</v>
      </c>
      <c r="BE198" s="157">
        <v>9.1061946000000001E-8</v>
      </c>
      <c r="BF198" s="157">
        <v>4.3942211000000001E-10</v>
      </c>
      <c r="BG198" s="157">
        <v>9.0304713000000001E-11</v>
      </c>
      <c r="BH198" s="157">
        <v>1.0343530999999999E-11</v>
      </c>
      <c r="BI198" s="157">
        <v>4.5373287E-17</v>
      </c>
      <c r="BJ198" s="157">
        <v>7.3984591999999995E-13</v>
      </c>
      <c r="BK198" s="157">
        <v>8.4871236999999994E-14</v>
      </c>
      <c r="BL198" s="157">
        <v>9.2280826000000002E-15</v>
      </c>
      <c r="BM198" s="157">
        <v>9.8871929999999998E-9</v>
      </c>
      <c r="BN198" s="157">
        <v>1.8228640999999999E-9</v>
      </c>
      <c r="BO198" s="157">
        <v>2.5573104999999999E-21</v>
      </c>
      <c r="BP198" s="157">
        <v>2.1077766E-5</v>
      </c>
      <c r="BQ198" s="157">
        <v>0.57494769999999995</v>
      </c>
      <c r="BR198" s="157">
        <v>7.1214047999999995E-10</v>
      </c>
      <c r="BS198" s="157">
        <v>4.3305839999999998E-12</v>
      </c>
      <c r="BT198" s="157">
        <v>1.9375354E-16</v>
      </c>
      <c r="BU198"/>
      <c r="BV198" s="155">
        <v>1.7734715999999999E-4</v>
      </c>
      <c r="BW198" s="155">
        <v>6.2536561999999999E-7</v>
      </c>
      <c r="BX198" s="155">
        <v>8.6536867000000005E-5</v>
      </c>
      <c r="BY198" s="155">
        <v>1.0100369000000001E-6</v>
      </c>
      <c r="BZ198" s="155">
        <v>2.182223E-6</v>
      </c>
      <c r="CA198" s="155">
        <v>5.5043353000000002E-9</v>
      </c>
      <c r="CB198" s="155">
        <v>8.7856050000000002E-11</v>
      </c>
      <c r="CC198" s="155">
        <v>8.2899432000000002E-9</v>
      </c>
      <c r="CD198" s="155">
        <v>1.1128151000000001E-6</v>
      </c>
      <c r="CE198" s="155">
        <v>1.1401486E-6</v>
      </c>
      <c r="CF198" s="155">
        <v>0</v>
      </c>
      <c r="CG198" s="155">
        <v>5.6551658999999998E-18</v>
      </c>
      <c r="CH198" s="155">
        <v>4.6304278000000002E-14</v>
      </c>
      <c r="CI198" s="155">
        <v>1.412266E-5</v>
      </c>
      <c r="CJ198" s="155">
        <v>7.0499890999999994E-5</v>
      </c>
      <c r="CK198" s="155">
        <v>1.0419913E-9</v>
      </c>
      <c r="CL198" s="155">
        <v>1.0223295E-7</v>
      </c>
      <c r="CM198"/>
      <c r="CN198" s="284">
        <v>3.9192572999999999E-14</v>
      </c>
      <c r="CO198" s="284">
        <v>3.1036077</v>
      </c>
      <c r="CP198" s="285">
        <v>1.6015090999999999E-3</v>
      </c>
      <c r="CQ198" s="284">
        <v>4.2911874E-4</v>
      </c>
      <c r="CR198" s="284">
        <v>1.0752695E-9</v>
      </c>
      <c r="CS198" s="284">
        <v>4.0845528000000002E-8</v>
      </c>
      <c r="CT198" s="284">
        <v>4.7405562999999998E-5</v>
      </c>
      <c r="CU198" s="284">
        <v>8.2953390000000002E-2</v>
      </c>
      <c r="CV198" s="284">
        <v>6.9359709000000001E-6</v>
      </c>
      <c r="CW198" s="284">
        <v>1.9362976000000002E-6</v>
      </c>
      <c r="CX198"/>
      <c r="CY198" s="162" t="s">
        <v>404</v>
      </c>
      <c r="CZ198" s="271" t="s">
        <v>2234</v>
      </c>
      <c r="DA198"/>
      <c r="DB198"/>
      <c r="DC198"/>
      <c r="DD198"/>
      <c r="DE198"/>
      <c r="DF198"/>
      <c r="DG198"/>
      <c r="DH198"/>
      <c r="DI198"/>
      <c r="DJ198"/>
      <c r="DK198"/>
      <c r="DL198"/>
    </row>
    <row r="199" spans="1:116" ht="14.4">
      <c r="A199" t="s">
        <v>553</v>
      </c>
      <c r="B199" s="188" t="s">
        <v>311</v>
      </c>
      <c r="C199" s="151" t="str">
        <f t="shared" si="30"/>
        <v>A.030.18.129</v>
      </c>
      <c r="D199" s="54" t="s">
        <v>1211</v>
      </c>
      <c r="E199" s="150" t="s">
        <v>352</v>
      </c>
      <c r="F199" s="153" t="str">
        <f t="shared" si="31"/>
        <v>Cyclohexanone</v>
      </c>
      <c r="G199" s="154">
        <f t="shared" si="32"/>
        <v>4.6699002666666667</v>
      </c>
      <c r="H199"/>
      <c r="I199"/>
      <c r="J199" s="227">
        <f t="shared" si="41"/>
        <v>0.98342143652767455</v>
      </c>
      <c r="K199"/>
      <c r="L199" s="280">
        <f t="shared" si="42"/>
        <v>9.0150830850000002E-2</v>
      </c>
      <c r="M199" s="280">
        <f t="shared" si="43"/>
        <v>0.16613812267399999</v>
      </c>
      <c r="N199" s="281">
        <f t="shared" si="44"/>
        <v>2.6647443003674571E-2</v>
      </c>
      <c r="O199" s="280">
        <v>0.70048504</v>
      </c>
      <c r="P199" s="286">
        <v>4.3089586999999999E-2</v>
      </c>
      <c r="Q199" s="286">
        <v>3.2907521000000002E-2</v>
      </c>
      <c r="R199" s="286">
        <v>8.3970723999999997E-2</v>
      </c>
      <c r="S199" s="219">
        <v>3.6647746000000002E-3</v>
      </c>
      <c r="T199" s="219">
        <v>8.7115564999999998E-4</v>
      </c>
      <c r="U199" s="219">
        <v>1.6441766E-3</v>
      </c>
      <c r="V199" s="219">
        <v>8.9898599999999995E-2</v>
      </c>
      <c r="W199" s="219">
        <v>1.43078E-3</v>
      </c>
      <c r="X199" s="219">
        <v>2.1553267999999999E-4</v>
      </c>
      <c r="Y199" s="219">
        <v>1.0273737E-2</v>
      </c>
      <c r="Z199" s="286">
        <v>2.6881994000000001E-5</v>
      </c>
      <c r="AA199" s="219">
        <v>1.4942926E-2</v>
      </c>
      <c r="AB199" s="286">
        <v>3.6745698E-12</v>
      </c>
      <c r="AC199"/>
      <c r="AD199" s="227">
        <f t="shared" si="36"/>
        <v>0.70048504</v>
      </c>
      <c r="AE199" s="227">
        <f t="shared" si="37"/>
        <v>0.25604653885000001</v>
      </c>
      <c r="AF199" s="227">
        <f t="shared" si="38"/>
        <v>0.180838634</v>
      </c>
      <c r="AG199" s="227">
        <f t="shared" si="39"/>
        <v>0.16613812267399999</v>
      </c>
      <c r="AH199" s="227">
        <f t="shared" si="40"/>
        <v>1.1704517003674569E-2</v>
      </c>
      <c r="AI199"/>
      <c r="AJ199">
        <v>80.997213000000002</v>
      </c>
      <c r="AK199" s="155">
        <v>78.870738000000003</v>
      </c>
      <c r="AL199" s="155">
        <v>0.97797617000000003</v>
      </c>
      <c r="AM199" s="155">
        <v>0</v>
      </c>
      <c r="AN199" s="155">
        <v>0.61382625999999996</v>
      </c>
      <c r="AO199" s="155">
        <v>0.34171416999999998</v>
      </c>
      <c r="AP199" s="155">
        <v>0.19295824</v>
      </c>
      <c r="AQ199"/>
      <c r="AR199" s="156">
        <v>0.1047785</v>
      </c>
      <c r="AS199" s="156">
        <v>9.5432775999999997E-2</v>
      </c>
      <c r="AT199" s="156">
        <v>3.7719739E-3</v>
      </c>
      <c r="AU199" s="156">
        <v>5.5737455000000003E-3</v>
      </c>
      <c r="AV199" s="282">
        <f t="shared" si="33"/>
        <v>5.7213894909205408E-6</v>
      </c>
      <c r="AW199" s="282">
        <f t="shared" si="34"/>
        <v>1.3949607372104002E-8</v>
      </c>
      <c r="AX199" s="283">
        <f t="shared" si="35"/>
        <v>0.78063661953100005</v>
      </c>
      <c r="AY199" s="157">
        <v>4.3336731999999999E-6</v>
      </c>
      <c r="AZ199" s="157">
        <v>1.3075738E-8</v>
      </c>
      <c r="BA199" s="157">
        <v>3.5724784E-13</v>
      </c>
      <c r="BB199" s="157">
        <v>5.1918054000000004E-13</v>
      </c>
      <c r="BC199" s="157">
        <v>0</v>
      </c>
      <c r="BD199" s="157">
        <v>2.2386447999999999E-9</v>
      </c>
      <c r="BE199" s="157">
        <v>2.4188259000000002E-7</v>
      </c>
      <c r="BF199" s="157">
        <v>5.0918440999999999E-10</v>
      </c>
      <c r="BG199" s="157">
        <v>2.4279414999999997E-10</v>
      </c>
      <c r="BH199" s="157">
        <v>9.5713541000000004E-12</v>
      </c>
      <c r="BI199" s="157">
        <v>8.8077012999999999E-17</v>
      </c>
      <c r="BJ199" s="157">
        <v>7.8572765999999997E-13</v>
      </c>
      <c r="BK199" s="157">
        <v>8.8257127000000003E-11</v>
      </c>
      <c r="BL199" s="157">
        <v>1.8913298E-11</v>
      </c>
      <c r="BM199" s="157">
        <v>9.1669070000000004E-9</v>
      </c>
      <c r="BN199" s="157">
        <v>1.1337688999999999E-6</v>
      </c>
      <c r="BO199" s="157">
        <v>4.9641603000000002E-21</v>
      </c>
      <c r="BP199" s="157">
        <v>6.9969531E-5</v>
      </c>
      <c r="BQ199" s="157">
        <v>0.78056665000000003</v>
      </c>
      <c r="BR199" s="157">
        <v>6.5872994E-10</v>
      </c>
      <c r="BS199" s="157">
        <v>4.0057901999999998E-12</v>
      </c>
      <c r="BT199" s="157">
        <v>1.7922201999999999E-16</v>
      </c>
      <c r="BU199"/>
      <c r="BV199" s="155">
        <v>2.6303395000000003E-4</v>
      </c>
      <c r="BW199" s="155">
        <v>1.6792881E-6</v>
      </c>
      <c r="BX199" s="155">
        <v>1.3020921E-4</v>
      </c>
      <c r="BY199" s="155">
        <v>1.0566140999999999E-5</v>
      </c>
      <c r="BZ199" s="155">
        <v>4.4701694E-6</v>
      </c>
      <c r="CA199" s="155">
        <v>1.068482E-8</v>
      </c>
      <c r="CB199" s="155">
        <v>1.7054304000000001E-10</v>
      </c>
      <c r="CC199" s="155">
        <v>1.6092142999999999E-8</v>
      </c>
      <c r="CD199" s="155">
        <v>1.2403020000000001E-6</v>
      </c>
      <c r="CE199" s="155">
        <v>1.3475871E-6</v>
      </c>
      <c r="CF199" s="155">
        <v>0</v>
      </c>
      <c r="CG199" s="155">
        <v>1.0977607E-17</v>
      </c>
      <c r="CH199" s="155">
        <v>8.9884220000000002E-14</v>
      </c>
      <c r="CI199" s="155">
        <v>1.6159503000000002E-5</v>
      </c>
      <c r="CJ199" s="155">
        <v>9.6907542000000002E-5</v>
      </c>
      <c r="CK199" s="155">
        <v>3.3269130999999998E-7</v>
      </c>
      <c r="CL199" s="155">
        <v>9.4565482000000002E-8</v>
      </c>
      <c r="CM199"/>
      <c r="CN199" s="284">
        <v>7.6079230000000002E-14</v>
      </c>
      <c r="CO199" s="284">
        <v>4.6698994000000003</v>
      </c>
      <c r="CP199" s="285">
        <v>4.0360073999999996E-3</v>
      </c>
      <c r="CQ199" s="284">
        <v>1.1513761E-3</v>
      </c>
      <c r="CR199" s="284">
        <v>1.0423045E-9</v>
      </c>
      <c r="CS199" s="284">
        <v>8.1404226999999998E-7</v>
      </c>
      <c r="CT199" s="284">
        <v>1.2283189E-4</v>
      </c>
      <c r="CU199" s="284">
        <v>23.678877</v>
      </c>
      <c r="CV199" s="284">
        <v>6.4181743000000002E-6</v>
      </c>
      <c r="CW199" s="284">
        <v>3.7586721000000001E-6</v>
      </c>
      <c r="CX199"/>
      <c r="CY199" s="162" t="s">
        <v>380</v>
      </c>
      <c r="CZ199" s="271" t="s">
        <v>2235</v>
      </c>
      <c r="DA199"/>
      <c r="DB199"/>
      <c r="DC199"/>
      <c r="DD199"/>
      <c r="DE199"/>
      <c r="DF199"/>
      <c r="DG199"/>
      <c r="DH199"/>
      <c r="DI199"/>
      <c r="DJ199"/>
      <c r="DK199"/>
      <c r="DL199"/>
    </row>
    <row r="200" spans="1:116" ht="14.4">
      <c r="A200" t="s">
        <v>554</v>
      </c>
      <c r="B200" s="188" t="s">
        <v>311</v>
      </c>
      <c r="C200" s="151" t="str">
        <f t="shared" si="30"/>
        <v>A.030.18.130</v>
      </c>
      <c r="D200" s="54" t="s">
        <v>1211</v>
      </c>
      <c r="E200" s="150" t="s">
        <v>352</v>
      </c>
      <c r="F200" s="153" t="str">
        <f t="shared" si="31"/>
        <v>Ethanol from ethylene</v>
      </c>
      <c r="G200" s="154">
        <f t="shared" si="32"/>
        <v>1.3016091333333333</v>
      </c>
      <c r="H200"/>
      <c r="I200"/>
      <c r="J200" s="227">
        <f t="shared" si="41"/>
        <v>0.23808568530931734</v>
      </c>
      <c r="K200"/>
      <c r="L200" s="280">
        <f t="shared" si="42"/>
        <v>8.1765196620000001E-3</v>
      </c>
      <c r="M200" s="280">
        <f t="shared" si="43"/>
        <v>3.30366989991E-2</v>
      </c>
      <c r="N200" s="281">
        <f t="shared" si="44"/>
        <v>1.631096648217328E-3</v>
      </c>
      <c r="O200" s="280">
        <v>0.19524137</v>
      </c>
      <c r="P200" s="286">
        <v>2.2489973999999999E-2</v>
      </c>
      <c r="Q200" s="286">
        <v>8.5529105999999997E-3</v>
      </c>
      <c r="R200" s="286">
        <v>7.1840686000000003E-3</v>
      </c>
      <c r="S200" s="219">
        <v>8.9062566999999996E-4</v>
      </c>
      <c r="T200" s="286">
        <v>2.2889069999999999E-5</v>
      </c>
      <c r="U200" s="286">
        <v>7.8936322000000005E-5</v>
      </c>
      <c r="V200" s="219">
        <v>1.8210201000000001E-3</v>
      </c>
      <c r="W200" s="286">
        <v>5.8930169000000002E-5</v>
      </c>
      <c r="X200" s="219">
        <v>1.6631873E-4</v>
      </c>
      <c r="Y200" s="219">
        <v>1.5121373999999999E-3</v>
      </c>
      <c r="Z200" s="286">
        <v>6.4755690999999996E-6</v>
      </c>
      <c r="AA200" s="286">
        <v>6.0029077999999997E-5</v>
      </c>
      <c r="AB200" s="286">
        <v>1.2173280999999999E-12</v>
      </c>
      <c r="AC200"/>
      <c r="AD200" s="227">
        <f t="shared" si="36"/>
        <v>0.19524137</v>
      </c>
      <c r="AE200" s="227">
        <f t="shared" si="37"/>
        <v>4.1040424361999998E-2</v>
      </c>
      <c r="AF200" s="227">
        <f t="shared" si="38"/>
        <v>3.2923933778E-2</v>
      </c>
      <c r="AG200" s="227">
        <f t="shared" si="39"/>
        <v>3.3036698999099993E-2</v>
      </c>
      <c r="AH200" s="227">
        <f t="shared" si="40"/>
        <v>1.571067570217328E-3</v>
      </c>
      <c r="AI200"/>
      <c r="AJ200">
        <v>25.327234000000001</v>
      </c>
      <c r="AK200" s="155">
        <v>24.618739999999999</v>
      </c>
      <c r="AL200" s="155">
        <v>7.213116E-2</v>
      </c>
      <c r="AM200" s="155">
        <v>0</v>
      </c>
      <c r="AN200" s="155">
        <v>0.59416594</v>
      </c>
      <c r="AO200" s="155">
        <v>2.7578116E-2</v>
      </c>
      <c r="AP200" s="155">
        <v>1.461844E-2</v>
      </c>
      <c r="AQ200"/>
      <c r="AR200" s="156">
        <v>2.9929860999999999E-2</v>
      </c>
      <c r="AS200" s="156">
        <v>2.6982951000000002E-2</v>
      </c>
      <c r="AT200" s="156">
        <v>1.1926580999999999E-3</v>
      </c>
      <c r="AU200" s="156">
        <v>1.7542518999999999E-3</v>
      </c>
      <c r="AV200" s="282">
        <f t="shared" si="33"/>
        <v>1.61768290208768E-6</v>
      </c>
      <c r="AW200" s="282">
        <f t="shared" si="34"/>
        <v>4.4107179551927454E-9</v>
      </c>
      <c r="AX200" s="283">
        <f t="shared" si="35"/>
        <v>0.2456935383844</v>
      </c>
      <c r="AY200" s="157">
        <v>1.2078943E-6</v>
      </c>
      <c r="AZ200" s="157">
        <v>3.6445085999999998E-9</v>
      </c>
      <c r="BA200" s="157">
        <v>9.9573181E-14</v>
      </c>
      <c r="BB200" s="157">
        <v>1.7199648E-13</v>
      </c>
      <c r="BC200" s="157">
        <v>0</v>
      </c>
      <c r="BD200" s="157">
        <v>2.2470869E-10</v>
      </c>
      <c r="BE200" s="157">
        <v>4.0952338000000001E-7</v>
      </c>
      <c r="BF200" s="157">
        <v>5.0851938999999999E-11</v>
      </c>
      <c r="BG200" s="157">
        <v>4.7350512999999997E-10</v>
      </c>
      <c r="BH200" s="157">
        <v>2.4172102000000001E-10</v>
      </c>
      <c r="BI200" s="157">
        <v>2.9178550999999997E-17</v>
      </c>
      <c r="BJ200" s="157">
        <v>3.0378393999999998E-14</v>
      </c>
      <c r="BK200" s="157">
        <v>1.0372050000000001E-15</v>
      </c>
      <c r="BL200" s="157">
        <v>2.4823254999999998E-16</v>
      </c>
      <c r="BM200" s="157">
        <v>3.5791501999999999E-12</v>
      </c>
      <c r="BN200" s="157">
        <v>3.6762250999999998E-11</v>
      </c>
      <c r="BO200" s="157">
        <v>1.6445495E-21</v>
      </c>
      <c r="BP200" s="157">
        <v>4.8983843999999997E-6</v>
      </c>
      <c r="BQ200" s="157">
        <v>0.24568864000000001</v>
      </c>
      <c r="BR200" s="157">
        <v>0</v>
      </c>
      <c r="BS200" s="157">
        <v>0</v>
      </c>
      <c r="BT200" s="157">
        <v>0</v>
      </c>
      <c r="BU200"/>
      <c r="BV200" s="155">
        <v>8.1037282000000002E-5</v>
      </c>
      <c r="BW200" s="155">
        <v>3.2662735999999999E-6</v>
      </c>
      <c r="BX200" s="155">
        <v>3.6292316000000002E-5</v>
      </c>
      <c r="BY200" s="155">
        <v>2.1413686E-7</v>
      </c>
      <c r="BZ200" s="155">
        <v>3.4251511999999998E-6</v>
      </c>
      <c r="CA200" s="155">
        <v>3.5397155000000001E-9</v>
      </c>
      <c r="CB200" s="155">
        <v>6.2895275999999998E-6</v>
      </c>
      <c r="CC200" s="155">
        <v>5.3310779999999999E-9</v>
      </c>
      <c r="CD200" s="155">
        <v>3.3467297000000003E-8</v>
      </c>
      <c r="CE200" s="155">
        <v>6.0243238999999999E-8</v>
      </c>
      <c r="CF200" s="155">
        <v>0</v>
      </c>
      <c r="CG200" s="155">
        <v>3.6367114000000002E-18</v>
      </c>
      <c r="CH200" s="155">
        <v>2.9777251000000003E-14</v>
      </c>
      <c r="CI200" s="155">
        <v>1.5849782999999999E-6</v>
      </c>
      <c r="CJ200" s="155">
        <v>2.9858809000000001E-5</v>
      </c>
      <c r="CK200" s="155">
        <v>3.5079817999999999E-9</v>
      </c>
      <c r="CL200" s="155">
        <v>0</v>
      </c>
      <c r="CM200"/>
      <c r="CN200" s="284">
        <v>2.5203871E-14</v>
      </c>
      <c r="CO200" s="284">
        <v>1.3016095999999999</v>
      </c>
      <c r="CP200" s="285">
        <v>4.8698862000000004E-3</v>
      </c>
      <c r="CQ200" s="284">
        <v>2.2355423999999998E-3</v>
      </c>
      <c r="CR200" s="284">
        <v>1.4018516E-11</v>
      </c>
      <c r="CS200" s="284">
        <v>1.6526903999999999E-9</v>
      </c>
      <c r="CT200" s="284">
        <v>1.4117662999999999E-4</v>
      </c>
      <c r="CU200" s="284">
        <v>8.7993559000000001E-4</v>
      </c>
      <c r="CV200" s="284">
        <v>1.6053777E-4</v>
      </c>
      <c r="CW200" s="284">
        <v>1.2451898999999999E-6</v>
      </c>
      <c r="CX200"/>
      <c r="CY200" s="162" t="s">
        <v>388</v>
      </c>
      <c r="CZ200" s="271" t="s">
        <v>2236</v>
      </c>
      <c r="DA200"/>
      <c r="DB200"/>
      <c r="DC200"/>
      <c r="DD200"/>
      <c r="DE200"/>
      <c r="DF200"/>
      <c r="DG200"/>
      <c r="DH200"/>
      <c r="DI200"/>
      <c r="DJ200"/>
      <c r="DK200"/>
      <c r="DL200"/>
    </row>
    <row r="201" spans="1:116" ht="14.4">
      <c r="A201" t="s">
        <v>555</v>
      </c>
      <c r="B201" s="188" t="s">
        <v>311</v>
      </c>
      <c r="C201" s="151" t="str">
        <f t="shared" si="30"/>
        <v>A.030.18.131</v>
      </c>
      <c r="D201" s="54" t="s">
        <v>1211</v>
      </c>
      <c r="E201" s="150" t="s">
        <v>352</v>
      </c>
      <c r="F201" s="153" t="str">
        <f t="shared" si="31"/>
        <v>Diethyl ether</v>
      </c>
      <c r="G201" s="154">
        <f t="shared" si="32"/>
        <v>1.3016091333333333</v>
      </c>
      <c r="H201"/>
      <c r="I201"/>
      <c r="J201" s="227">
        <f t="shared" si="41"/>
        <v>0.23808568530931734</v>
      </c>
      <c r="K201"/>
      <c r="L201" s="280">
        <f t="shared" si="42"/>
        <v>8.1765196620000001E-3</v>
      </c>
      <c r="M201" s="280">
        <f t="shared" si="43"/>
        <v>3.30366989991E-2</v>
      </c>
      <c r="N201" s="281">
        <f t="shared" si="44"/>
        <v>1.631096648217328E-3</v>
      </c>
      <c r="O201" s="280">
        <v>0.19524137</v>
      </c>
      <c r="P201" s="286">
        <v>2.2489973999999999E-2</v>
      </c>
      <c r="Q201" s="286">
        <v>8.5529105999999997E-3</v>
      </c>
      <c r="R201" s="286">
        <v>7.1840686000000003E-3</v>
      </c>
      <c r="S201" s="219">
        <v>8.9062566999999996E-4</v>
      </c>
      <c r="T201" s="286">
        <v>2.2889069999999999E-5</v>
      </c>
      <c r="U201" s="286">
        <v>7.8936322000000005E-5</v>
      </c>
      <c r="V201" s="219">
        <v>1.8210201000000001E-3</v>
      </c>
      <c r="W201" s="286">
        <v>5.8930169000000002E-5</v>
      </c>
      <c r="X201" s="219">
        <v>1.6631873E-4</v>
      </c>
      <c r="Y201" s="219">
        <v>1.5121373999999999E-3</v>
      </c>
      <c r="Z201" s="286">
        <v>6.4755690999999996E-6</v>
      </c>
      <c r="AA201" s="286">
        <v>6.0029077999999997E-5</v>
      </c>
      <c r="AB201" s="286">
        <v>1.2173280999999999E-12</v>
      </c>
      <c r="AC201"/>
      <c r="AD201" s="227">
        <f t="shared" si="36"/>
        <v>0.19524137</v>
      </c>
      <c r="AE201" s="227">
        <f t="shared" si="37"/>
        <v>4.1040424361999998E-2</v>
      </c>
      <c r="AF201" s="227">
        <f t="shared" si="38"/>
        <v>3.2923933778E-2</v>
      </c>
      <c r="AG201" s="227">
        <f t="shared" si="39"/>
        <v>3.3036698999099993E-2</v>
      </c>
      <c r="AH201" s="227">
        <f t="shared" si="40"/>
        <v>1.571067570217328E-3</v>
      </c>
      <c r="AI201"/>
      <c r="AJ201">
        <v>25.327234000000001</v>
      </c>
      <c r="AK201" s="155">
        <v>24.618739999999999</v>
      </c>
      <c r="AL201" s="155">
        <v>7.213116E-2</v>
      </c>
      <c r="AM201" s="155">
        <v>0</v>
      </c>
      <c r="AN201" s="155">
        <v>0.59416594</v>
      </c>
      <c r="AO201" s="155">
        <v>2.7578116E-2</v>
      </c>
      <c r="AP201" s="155">
        <v>1.461844E-2</v>
      </c>
      <c r="AQ201"/>
      <c r="AR201" s="156">
        <v>2.9929860999999999E-2</v>
      </c>
      <c r="AS201" s="156">
        <v>2.6982951000000002E-2</v>
      </c>
      <c r="AT201" s="156">
        <v>1.1926580999999999E-3</v>
      </c>
      <c r="AU201" s="156">
        <v>1.7542518999999999E-3</v>
      </c>
      <c r="AV201" s="282">
        <f t="shared" si="33"/>
        <v>1.61768290208768E-6</v>
      </c>
      <c r="AW201" s="282">
        <f t="shared" si="34"/>
        <v>4.4107179551927454E-9</v>
      </c>
      <c r="AX201" s="283">
        <f t="shared" si="35"/>
        <v>0.2456935383844</v>
      </c>
      <c r="AY201" s="157">
        <v>1.2078943E-6</v>
      </c>
      <c r="AZ201" s="157">
        <v>3.6445085999999998E-9</v>
      </c>
      <c r="BA201" s="157">
        <v>9.9573181E-14</v>
      </c>
      <c r="BB201" s="157">
        <v>1.7199648E-13</v>
      </c>
      <c r="BC201" s="157">
        <v>0</v>
      </c>
      <c r="BD201" s="157">
        <v>2.2470869E-10</v>
      </c>
      <c r="BE201" s="157">
        <v>4.0952338000000001E-7</v>
      </c>
      <c r="BF201" s="157">
        <v>5.0851938999999999E-11</v>
      </c>
      <c r="BG201" s="157">
        <v>4.7350512999999997E-10</v>
      </c>
      <c r="BH201" s="157">
        <v>2.4172102000000001E-10</v>
      </c>
      <c r="BI201" s="157">
        <v>2.9178550999999997E-17</v>
      </c>
      <c r="BJ201" s="157">
        <v>3.0378393999999998E-14</v>
      </c>
      <c r="BK201" s="157">
        <v>1.0372050000000001E-15</v>
      </c>
      <c r="BL201" s="157">
        <v>2.4823254999999998E-16</v>
      </c>
      <c r="BM201" s="157">
        <v>3.5791501999999999E-12</v>
      </c>
      <c r="BN201" s="157">
        <v>3.6762250999999998E-11</v>
      </c>
      <c r="BO201" s="157">
        <v>1.6445495E-21</v>
      </c>
      <c r="BP201" s="157">
        <v>4.8983843999999997E-6</v>
      </c>
      <c r="BQ201" s="157">
        <v>0.24568864000000001</v>
      </c>
      <c r="BR201" s="157">
        <v>0</v>
      </c>
      <c r="BS201" s="157">
        <v>0</v>
      </c>
      <c r="BT201" s="157">
        <v>0</v>
      </c>
      <c r="BU201"/>
      <c r="BV201" s="155">
        <v>8.1037282000000002E-5</v>
      </c>
      <c r="BW201" s="155">
        <v>3.2662735999999999E-6</v>
      </c>
      <c r="BX201" s="155">
        <v>3.6292316000000002E-5</v>
      </c>
      <c r="BY201" s="155">
        <v>2.1413686E-7</v>
      </c>
      <c r="BZ201" s="155">
        <v>3.4251511999999998E-6</v>
      </c>
      <c r="CA201" s="155">
        <v>3.5397155000000001E-9</v>
      </c>
      <c r="CB201" s="155">
        <v>6.2895275999999998E-6</v>
      </c>
      <c r="CC201" s="155">
        <v>5.3310779999999999E-9</v>
      </c>
      <c r="CD201" s="155">
        <v>3.3467297000000003E-8</v>
      </c>
      <c r="CE201" s="155">
        <v>6.0243238999999999E-8</v>
      </c>
      <c r="CF201" s="155">
        <v>0</v>
      </c>
      <c r="CG201" s="155">
        <v>3.6367114000000002E-18</v>
      </c>
      <c r="CH201" s="155">
        <v>2.9777251000000003E-14</v>
      </c>
      <c r="CI201" s="155">
        <v>1.5849782999999999E-6</v>
      </c>
      <c r="CJ201" s="155">
        <v>2.9858809000000001E-5</v>
      </c>
      <c r="CK201" s="155">
        <v>3.5079817999999999E-9</v>
      </c>
      <c r="CL201" s="155">
        <v>0</v>
      </c>
      <c r="CM201"/>
      <c r="CN201" s="284">
        <v>2.5203871E-14</v>
      </c>
      <c r="CO201" s="284">
        <v>1.3016095999999999</v>
      </c>
      <c r="CP201" s="285">
        <v>4.8698862000000004E-3</v>
      </c>
      <c r="CQ201" s="284">
        <v>2.2355423999999998E-3</v>
      </c>
      <c r="CR201" s="284">
        <v>1.4018516E-11</v>
      </c>
      <c r="CS201" s="284">
        <v>1.6526903999999999E-9</v>
      </c>
      <c r="CT201" s="284">
        <v>1.4117662999999999E-4</v>
      </c>
      <c r="CU201" s="284">
        <v>8.7993559000000001E-4</v>
      </c>
      <c r="CV201" s="284">
        <v>1.6053777E-4</v>
      </c>
      <c r="CW201" s="284">
        <v>1.2451898999999999E-6</v>
      </c>
      <c r="CX201"/>
      <c r="CY201" s="162" t="s">
        <v>387</v>
      </c>
      <c r="CZ201" s="271" t="s">
        <v>2237</v>
      </c>
      <c r="DA201"/>
      <c r="DB201"/>
      <c r="DC201"/>
      <c r="DD201"/>
      <c r="DE201"/>
      <c r="DF201"/>
      <c r="DG201"/>
      <c r="DH201"/>
      <c r="DI201"/>
      <c r="DJ201"/>
      <c r="DK201"/>
      <c r="DL201"/>
    </row>
    <row r="202" spans="1:116" ht="14.4">
      <c r="A202" t="s">
        <v>556</v>
      </c>
      <c r="B202" s="188" t="s">
        <v>311</v>
      </c>
      <c r="C202" s="151" t="str">
        <f t="shared" si="30"/>
        <v>A.030.18.132</v>
      </c>
      <c r="D202" s="54" t="s">
        <v>1211</v>
      </c>
      <c r="E202" s="150" t="s">
        <v>352</v>
      </c>
      <c r="F202" s="153" t="str">
        <f t="shared" si="31"/>
        <v>Dimethyl sulfoxide</v>
      </c>
      <c r="G202" s="154">
        <f t="shared" si="32"/>
        <v>1.6347653333333334</v>
      </c>
      <c r="H202"/>
      <c r="I202"/>
      <c r="J202" s="227">
        <f t="shared" si="41"/>
        <v>0.31717675107980836</v>
      </c>
      <c r="K202"/>
      <c r="L202" s="280">
        <f t="shared" si="42"/>
        <v>1.9369186250000003E-2</v>
      </c>
      <c r="M202" s="280">
        <f t="shared" si="43"/>
        <v>3.2325034504999996E-2</v>
      </c>
      <c r="N202" s="281">
        <f t="shared" si="44"/>
        <v>2.0267730324808331E-2</v>
      </c>
      <c r="O202" s="280">
        <v>0.24521480000000001</v>
      </c>
      <c r="P202" s="286">
        <v>1.1634731000000001E-2</v>
      </c>
      <c r="Q202" s="286">
        <v>1.7113454E-2</v>
      </c>
      <c r="R202" s="286">
        <v>1.6559528E-2</v>
      </c>
      <c r="S202" s="219">
        <v>2.3399376E-3</v>
      </c>
      <c r="T202" s="219">
        <v>2.1227751E-4</v>
      </c>
      <c r="U202" s="219">
        <v>2.5744313999999998E-4</v>
      </c>
      <c r="V202" s="219">
        <v>3.3907504999999998E-3</v>
      </c>
      <c r="W202" s="219">
        <v>7.4736309999999995E-4</v>
      </c>
      <c r="X202" s="219">
        <v>1.6472315E-4</v>
      </c>
      <c r="Y202" s="219">
        <v>1.9501777000000001E-2</v>
      </c>
      <c r="Z202" s="286">
        <v>2.1375855E-5</v>
      </c>
      <c r="AA202" s="286">
        <v>1.8590222000000001E-5</v>
      </c>
      <c r="AB202" s="286">
        <v>2.8083292E-12</v>
      </c>
      <c r="AC202"/>
      <c r="AD202" s="227">
        <f t="shared" si="36"/>
        <v>0.24521480000000001</v>
      </c>
      <c r="AE202" s="227">
        <f t="shared" si="37"/>
        <v>5.1508121749999997E-2</v>
      </c>
      <c r="AF202" s="227">
        <f t="shared" si="38"/>
        <v>3.2157525722000001E-2</v>
      </c>
      <c r="AG202" s="227">
        <f t="shared" si="39"/>
        <v>3.2325034504999996E-2</v>
      </c>
      <c r="AH202" s="227">
        <f t="shared" si="40"/>
        <v>2.024914010280833E-2</v>
      </c>
      <c r="AI202"/>
      <c r="AJ202">
        <v>43.885264999999997</v>
      </c>
      <c r="AK202" s="155">
        <v>39.751952000000003</v>
      </c>
      <c r="AL202" s="155">
        <v>2.3655683999999999</v>
      </c>
      <c r="AM202" s="155">
        <v>0</v>
      </c>
      <c r="AN202" s="155">
        <v>0.38806028999999997</v>
      </c>
      <c r="AO202" s="155">
        <v>0.90875189000000001</v>
      </c>
      <c r="AP202" s="155">
        <v>0.47093182</v>
      </c>
      <c r="AQ202"/>
      <c r="AR202" s="156">
        <v>3.3400816999999999E-2</v>
      </c>
      <c r="AS202" s="156">
        <v>2.9430293E-2</v>
      </c>
      <c r="AT202" s="156">
        <v>1.3410166E-3</v>
      </c>
      <c r="AU202" s="156">
        <v>2.6295072000000002E-3</v>
      </c>
      <c r="AV202" s="282">
        <f t="shared" si="33"/>
        <v>1.76440603849428E-6</v>
      </c>
      <c r="AW202" s="282">
        <f t="shared" si="34"/>
        <v>4.959381007355916E-9</v>
      </c>
      <c r="AX202" s="283">
        <f t="shared" si="35"/>
        <v>0.36827831700800001</v>
      </c>
      <c r="AY202" s="157">
        <v>1.517066E-6</v>
      </c>
      <c r="AZ202" s="157">
        <v>4.5773542999999998E-9</v>
      </c>
      <c r="BA202" s="157">
        <v>1.2505986E-13</v>
      </c>
      <c r="BB202" s="157">
        <v>3.9678928E-13</v>
      </c>
      <c r="BC202" s="157">
        <v>0</v>
      </c>
      <c r="BD202" s="157">
        <v>4.5440265000000002E-10</v>
      </c>
      <c r="BE202" s="157">
        <v>2.4624089000000001E-7</v>
      </c>
      <c r="BF202" s="157">
        <v>1.0254759E-10</v>
      </c>
      <c r="BG202" s="157">
        <v>2.4711149000000001E-10</v>
      </c>
      <c r="BH202" s="157">
        <v>2.9936656999999998E-11</v>
      </c>
      <c r="BI202" s="157">
        <v>6.7313797999999995E-17</v>
      </c>
      <c r="BJ202" s="157">
        <v>1.4470002E-13</v>
      </c>
      <c r="BK202" s="157">
        <v>2.2755309000000001E-14</v>
      </c>
      <c r="BL202" s="157">
        <v>1.8362626999999999E-15</v>
      </c>
      <c r="BM202" s="157">
        <v>3.0041654999999999E-11</v>
      </c>
      <c r="BN202" s="157">
        <v>2.6297907999999999E-10</v>
      </c>
      <c r="BO202" s="157">
        <v>3.7939125000000003E-21</v>
      </c>
      <c r="BP202" s="157">
        <v>6.9737007999999995E-5</v>
      </c>
      <c r="BQ202" s="157">
        <v>0.36820858000000001</v>
      </c>
      <c r="BR202" s="157">
        <v>3.5132831999999998E-10</v>
      </c>
      <c r="BS202" s="157">
        <v>2.1364560000000001E-12</v>
      </c>
      <c r="BT202" s="157">
        <v>9.5586624E-17</v>
      </c>
      <c r="BU202"/>
      <c r="BV202" s="155">
        <v>1.0624380999999999E-4</v>
      </c>
      <c r="BW202" s="155">
        <v>1.7077821000000001E-6</v>
      </c>
      <c r="BX202" s="155">
        <v>4.5581594000000001E-5</v>
      </c>
      <c r="BY202" s="155">
        <v>4.0501418000000002E-7</v>
      </c>
      <c r="BZ202" s="155">
        <v>3.3455007999999999E-6</v>
      </c>
      <c r="CA202" s="155">
        <v>8.1659878999999996E-9</v>
      </c>
      <c r="CB202" s="155">
        <v>1.3033933999999999E-10</v>
      </c>
      <c r="CC202" s="155">
        <v>1.2298592E-8</v>
      </c>
      <c r="CD202" s="155">
        <v>2.9833114999999999E-7</v>
      </c>
      <c r="CE202" s="155">
        <v>2.3753054999999999E-7</v>
      </c>
      <c r="CF202" s="155">
        <v>0</v>
      </c>
      <c r="CG202" s="155">
        <v>8.3897536000000006E-18</v>
      </c>
      <c r="CH202" s="155">
        <v>6.8694975999999996E-14</v>
      </c>
      <c r="CI202" s="155">
        <v>3.2755639999999999E-6</v>
      </c>
      <c r="CJ202" s="155">
        <v>5.1319917000000003E-5</v>
      </c>
      <c r="CK202" s="155">
        <v>1.5461708000000001E-9</v>
      </c>
      <c r="CL202" s="155">
        <v>5.0435739999999999E-8</v>
      </c>
      <c r="CM202"/>
      <c r="CN202" s="284">
        <v>5.8144364000000002E-14</v>
      </c>
      <c r="CO202" s="284">
        <v>1.6347651999999999</v>
      </c>
      <c r="CP202" s="285">
        <v>4.2301939000000002E-4</v>
      </c>
      <c r="CQ202" s="284">
        <v>1.2588460999999999E-3</v>
      </c>
      <c r="CR202" s="284">
        <v>6.7060171999999995E-11</v>
      </c>
      <c r="CS202" s="284">
        <v>7.8975518E-9</v>
      </c>
      <c r="CT202" s="284">
        <v>1.2518372000000001E-4</v>
      </c>
      <c r="CU202" s="284">
        <v>1.8157896999999999E-2</v>
      </c>
      <c r="CV202" s="284">
        <v>2.0074369000000001E-5</v>
      </c>
      <c r="CW202" s="284">
        <v>2.8726053E-6</v>
      </c>
      <c r="CX202"/>
      <c r="CY202" s="162" t="s">
        <v>405</v>
      </c>
      <c r="CZ202" s="271" t="s">
        <v>2238</v>
      </c>
      <c r="DA202"/>
      <c r="DB202"/>
      <c r="DC202"/>
      <c r="DD202"/>
      <c r="DE202"/>
      <c r="DF202"/>
      <c r="DG202"/>
      <c r="DH202"/>
      <c r="DI202"/>
      <c r="DJ202"/>
      <c r="DK202"/>
      <c r="DL202"/>
    </row>
    <row r="203" spans="1:116" ht="14.4">
      <c r="A203" t="s">
        <v>1613</v>
      </c>
      <c r="B203" s="188" t="s">
        <v>311</v>
      </c>
      <c r="C203" s="151" t="str">
        <f t="shared" si="30"/>
        <v>A.030.18.133</v>
      </c>
      <c r="D203" s="54" t="s">
        <v>1211</v>
      </c>
      <c r="E203" s="150" t="s">
        <v>352</v>
      </c>
      <c r="F203" s="153" t="str">
        <f t="shared" si="31"/>
        <v>Dimethylamine</v>
      </c>
      <c r="G203" s="154">
        <f t="shared" si="32"/>
        <v>1.3039605333333335</v>
      </c>
      <c r="H203"/>
      <c r="I203"/>
      <c r="J203" s="227">
        <f t="shared" si="41"/>
        <v>0.41373664186260284</v>
      </c>
      <c r="K203"/>
      <c r="L203" s="280">
        <f t="shared" si="42"/>
        <v>1.611945901E-2</v>
      </c>
      <c r="M203" s="280">
        <f t="shared" si="43"/>
        <v>0.18612605022629999</v>
      </c>
      <c r="N203" s="281">
        <f t="shared" si="44"/>
        <v>1.5897052626302845E-2</v>
      </c>
      <c r="O203" s="280">
        <v>0.19559408</v>
      </c>
      <c r="P203" s="286">
        <v>8.6850020000000007E-3</v>
      </c>
      <c r="Q203" s="286">
        <v>3.1504400000000002E-2</v>
      </c>
      <c r="R203" s="286">
        <v>1.4104998000000001E-2</v>
      </c>
      <c r="S203" s="219">
        <v>1.6975655E-3</v>
      </c>
      <c r="T203" s="219">
        <v>1.4801669000000001E-4</v>
      </c>
      <c r="U203" s="219">
        <v>1.6887881999999999E-4</v>
      </c>
      <c r="V203" s="219">
        <v>0.14582117999999999</v>
      </c>
      <c r="W203" s="219">
        <v>5.7606496000000001E-4</v>
      </c>
      <c r="X203" s="219">
        <v>1.0574613E-4</v>
      </c>
      <c r="Y203" s="219">
        <v>1.5320686E-2</v>
      </c>
      <c r="Z203" s="286">
        <v>9.7220963000000002E-6</v>
      </c>
      <c r="AA203" s="286">
        <v>3.0166449999999998E-7</v>
      </c>
      <c r="AB203" s="286">
        <v>1.8028428E-12</v>
      </c>
      <c r="AC203"/>
      <c r="AD203" s="227">
        <f t="shared" si="36"/>
        <v>0.19559408</v>
      </c>
      <c r="AE203" s="227">
        <f t="shared" si="37"/>
        <v>0.20213004100999998</v>
      </c>
      <c r="AF203" s="227">
        <f t="shared" si="38"/>
        <v>0.18601088366449997</v>
      </c>
      <c r="AG203" s="227">
        <f t="shared" si="39"/>
        <v>0.18612605022629999</v>
      </c>
      <c r="AH203" s="227">
        <f t="shared" si="40"/>
        <v>1.5896750961802843E-2</v>
      </c>
      <c r="AI203"/>
      <c r="AJ203">
        <v>32.172635999999997</v>
      </c>
      <c r="AK203" s="155">
        <v>28.642282000000002</v>
      </c>
      <c r="AL203" s="155">
        <v>2.0130447</v>
      </c>
      <c r="AM203" s="155">
        <v>0</v>
      </c>
      <c r="AN203" s="155">
        <v>0.33961828999999999</v>
      </c>
      <c r="AO203" s="155">
        <v>0.77660565999999998</v>
      </c>
      <c r="AP203" s="155">
        <v>0.40108579</v>
      </c>
      <c r="AQ203"/>
      <c r="AR203" s="156">
        <v>2.8281500000000001E-2</v>
      </c>
      <c r="AS203" s="156">
        <v>2.5253481000000001E-2</v>
      </c>
      <c r="AT203" s="156">
        <v>1.1666354E-3</v>
      </c>
      <c r="AU203" s="156">
        <v>1.8613836000000001E-3</v>
      </c>
      <c r="AV203" s="282">
        <f t="shared" si="33"/>
        <v>1.5139976795559498E-6</v>
      </c>
      <c r="AW203" s="282">
        <f t="shared" si="34"/>
        <v>4.3144801536520361E-9</v>
      </c>
      <c r="AX203" s="283">
        <f t="shared" si="35"/>
        <v>0.26069798142200001</v>
      </c>
      <c r="AY203" s="157">
        <v>1.2100768999999999E-6</v>
      </c>
      <c r="AZ203" s="157">
        <v>3.6510939000000001E-9</v>
      </c>
      <c r="BA203" s="157">
        <v>9.9753102000000001E-14</v>
      </c>
      <c r="BB203" s="157">
        <v>2.5472395000000001E-13</v>
      </c>
      <c r="BC203" s="157">
        <v>0</v>
      </c>
      <c r="BD203" s="157">
        <v>3.9087330999999998E-10</v>
      </c>
      <c r="BE203" s="157">
        <v>3.0326350000000002E-7</v>
      </c>
      <c r="BF203" s="157">
        <v>8.8470049999999996E-11</v>
      </c>
      <c r="BG203" s="157">
        <v>5.1507895000000002E-10</v>
      </c>
      <c r="BH203" s="157">
        <v>5.1736686E-11</v>
      </c>
      <c r="BI203" s="157">
        <v>7.8792432000000005E-12</v>
      </c>
      <c r="BJ203" s="157">
        <v>8.9173926999999994E-14</v>
      </c>
      <c r="BK203" s="157">
        <v>3.0991396999999997E-14</v>
      </c>
      <c r="BL203" s="157">
        <v>1.4060236000000001E-15</v>
      </c>
      <c r="BM203" s="157">
        <v>2.0662642E-11</v>
      </c>
      <c r="BN203" s="157">
        <v>2.4548888000000002E-10</v>
      </c>
      <c r="BO203" s="157">
        <v>2.4355506000000001E-21</v>
      </c>
      <c r="BP203" s="157">
        <v>5.4521422000000003E-5</v>
      </c>
      <c r="BQ203" s="157">
        <v>0.26064345999999999</v>
      </c>
      <c r="BR203" s="157">
        <v>0</v>
      </c>
      <c r="BS203" s="157">
        <v>0</v>
      </c>
      <c r="BT203" s="157">
        <v>0</v>
      </c>
      <c r="BU203"/>
      <c r="BV203" s="155">
        <v>1.2896096E-4</v>
      </c>
      <c r="BW203" s="155">
        <v>3.9524018000000002E-6</v>
      </c>
      <c r="BX203" s="155">
        <v>3.6357879000000002E-5</v>
      </c>
      <c r="BY203" s="155">
        <v>1.7122886999999999E-5</v>
      </c>
      <c r="BZ203" s="155">
        <v>4.9812023000000001E-6</v>
      </c>
      <c r="CA203" s="155">
        <v>2.3798514000000001E-5</v>
      </c>
      <c r="CB203" s="155">
        <v>8.3673005999999997E-11</v>
      </c>
      <c r="CC203" s="155">
        <v>2.2555879000000002E-6</v>
      </c>
      <c r="CD203" s="155">
        <v>2.0665553000000001E-7</v>
      </c>
      <c r="CE203" s="155">
        <v>1.6013967E-7</v>
      </c>
      <c r="CF203" s="155">
        <v>0</v>
      </c>
      <c r="CG203" s="155">
        <v>5.3859095E-18</v>
      </c>
      <c r="CH203" s="155">
        <v>4.4099617000000002E-14</v>
      </c>
      <c r="CI203" s="155">
        <v>2.7784517999999998E-6</v>
      </c>
      <c r="CJ203" s="155">
        <v>3.7346158999999999E-5</v>
      </c>
      <c r="CK203" s="155">
        <v>9.9267474000000007E-10</v>
      </c>
      <c r="CL203" s="155">
        <v>0</v>
      </c>
      <c r="CM203"/>
      <c r="CN203" s="284">
        <v>3.7326517999999999E-14</v>
      </c>
      <c r="CO203" s="284">
        <v>1.3039612</v>
      </c>
      <c r="CP203" s="285">
        <v>1.2362237999999999E-3</v>
      </c>
      <c r="CQ203" s="284">
        <v>2.3672207E-3</v>
      </c>
      <c r="CR203" s="284">
        <v>3.9617082999999998E-11</v>
      </c>
      <c r="CS203" s="284">
        <v>4.7208745000000002E-9</v>
      </c>
      <c r="CT203" s="284">
        <v>1.4562666000000001E-4</v>
      </c>
      <c r="CU203" s="284">
        <v>2.45826E-2</v>
      </c>
      <c r="CV203" s="284">
        <v>3.4692635999999999E-5</v>
      </c>
      <c r="CW203" s="284">
        <v>3.1649101E-3</v>
      </c>
      <c r="CX203"/>
      <c r="CY203" s="162" t="s">
        <v>393</v>
      </c>
      <c r="CZ203" s="271" t="s">
        <v>2239</v>
      </c>
      <c r="DA203"/>
      <c r="DB203"/>
      <c r="DC203"/>
      <c r="DD203"/>
      <c r="DE203"/>
      <c r="DF203"/>
      <c r="DG203"/>
      <c r="DH203"/>
      <c r="DI203"/>
      <c r="DJ203"/>
      <c r="DK203"/>
      <c r="DL203"/>
    </row>
    <row r="204" spans="1:116" ht="14.4">
      <c r="A204" t="s">
        <v>557</v>
      </c>
      <c r="B204" s="188" t="s">
        <v>311</v>
      </c>
      <c r="C204" s="151" t="str">
        <f t="shared" si="30"/>
        <v>A.030.18.134</v>
      </c>
      <c r="D204" s="54" t="s">
        <v>1211</v>
      </c>
      <c r="E204" s="150" t="s">
        <v>352</v>
      </c>
      <c r="F204" s="153" t="str">
        <f t="shared" si="31"/>
        <v>Ethyl acetate from ethanol and acetic acid</v>
      </c>
      <c r="G204" s="154">
        <f t="shared" si="32"/>
        <v>1.7001613999999998</v>
      </c>
      <c r="H204"/>
      <c r="I204"/>
      <c r="J204" s="227">
        <f t="shared" si="41"/>
        <v>0.32886458194131435</v>
      </c>
      <c r="K204"/>
      <c r="L204" s="280">
        <f t="shared" si="42"/>
        <v>1.8191364710000001E-2</v>
      </c>
      <c r="M204" s="280">
        <f t="shared" si="43"/>
        <v>5.1142105593000003E-2</v>
      </c>
      <c r="N204" s="281">
        <f t="shared" si="44"/>
        <v>4.5069016383143786E-3</v>
      </c>
      <c r="O204" s="280">
        <v>0.25502420999999997</v>
      </c>
      <c r="P204" s="286">
        <v>1.7108969000000002E-2</v>
      </c>
      <c r="Q204" s="286">
        <v>1.2268424E-2</v>
      </c>
      <c r="R204" s="286">
        <v>1.6212844000000001E-2</v>
      </c>
      <c r="S204" s="219">
        <v>1.3635099E-3</v>
      </c>
      <c r="T204" s="219">
        <v>1.0344182E-4</v>
      </c>
      <c r="U204" s="219">
        <v>5.1156898999999995E-4</v>
      </c>
      <c r="V204" s="219">
        <v>2.1492534000000001E-2</v>
      </c>
      <c r="W204" s="219">
        <v>2.5395201000000001E-4</v>
      </c>
      <c r="X204" s="219">
        <v>2.5325359000000002E-4</v>
      </c>
      <c r="Y204" s="219">
        <v>4.2153032999999998E-3</v>
      </c>
      <c r="Z204" s="286">
        <v>1.8925003000000001E-5</v>
      </c>
      <c r="AA204" s="286">
        <v>3.7646325000000001E-5</v>
      </c>
      <c r="AB204" s="286">
        <v>3.3143791000000001E-12</v>
      </c>
      <c r="AC204"/>
      <c r="AD204" s="227">
        <f t="shared" si="36"/>
        <v>0.25502420999999997</v>
      </c>
      <c r="AE204" s="227">
        <f t="shared" si="37"/>
        <v>6.906129171E-2</v>
      </c>
      <c r="AF204" s="227">
        <f t="shared" si="38"/>
        <v>5.0907573325000004E-2</v>
      </c>
      <c r="AG204" s="227">
        <f t="shared" si="39"/>
        <v>5.1142105593000003E-2</v>
      </c>
      <c r="AH204" s="227">
        <f t="shared" si="40"/>
        <v>4.4692553133143789E-3</v>
      </c>
      <c r="AI204"/>
      <c r="AJ204">
        <v>28.968774</v>
      </c>
      <c r="AK204" s="155">
        <v>28.173822000000001</v>
      </c>
      <c r="AL204" s="155">
        <v>0.20556658999999999</v>
      </c>
      <c r="AM204" s="155">
        <v>0</v>
      </c>
      <c r="AN204" s="155">
        <v>0.47933589999999998</v>
      </c>
      <c r="AO204" s="155">
        <v>6.9635340000000004E-2</v>
      </c>
      <c r="AP204" s="155">
        <v>4.0414679000000002E-2</v>
      </c>
      <c r="AQ204"/>
      <c r="AR204" s="156">
        <v>3.5189391E-2</v>
      </c>
      <c r="AS204" s="156">
        <v>3.1708017999999998E-2</v>
      </c>
      <c r="AT204" s="156">
        <v>1.4745775000000001E-3</v>
      </c>
      <c r="AU204" s="156">
        <v>2.0067945999999999E-3</v>
      </c>
      <c r="AV204" s="282">
        <f t="shared" si="33"/>
        <v>1.90096036115115E-6</v>
      </c>
      <c r="AW204" s="282">
        <f t="shared" si="34"/>
        <v>5.4533193557725578E-9</v>
      </c>
      <c r="AX204" s="283">
        <f t="shared" si="35"/>
        <v>0.28106367002400001</v>
      </c>
      <c r="AY204" s="157">
        <v>1.5777526E-6</v>
      </c>
      <c r="AZ204" s="157">
        <v>4.7604602999999996E-9</v>
      </c>
      <c r="BA204" s="157">
        <v>1.3006257000000001E-13</v>
      </c>
      <c r="BB204" s="157">
        <v>4.6828915000000003E-13</v>
      </c>
      <c r="BC204" s="157">
        <v>0</v>
      </c>
      <c r="BD204" s="157">
        <v>4.6946129000000001E-10</v>
      </c>
      <c r="BE204" s="157">
        <v>3.2253908000000003E-7</v>
      </c>
      <c r="BF204" s="157">
        <v>1.0592823999999999E-10</v>
      </c>
      <c r="BG204" s="157">
        <v>3.6142833000000002E-10</v>
      </c>
      <c r="BH204" s="157">
        <v>2.2319181E-10</v>
      </c>
      <c r="BI204" s="157">
        <v>7.9443481E-17</v>
      </c>
      <c r="BJ204" s="157">
        <v>1.4648768999999999E-12</v>
      </c>
      <c r="BK204" s="157">
        <v>7.1237492999999998E-13</v>
      </c>
      <c r="BL204" s="157">
        <v>3.2819245999999999E-15</v>
      </c>
      <c r="BM204" s="157">
        <v>7.4932992000000002E-11</v>
      </c>
      <c r="BN204" s="157">
        <v>1.2381858E-10</v>
      </c>
      <c r="BO204" s="157">
        <v>4.4775607E-21</v>
      </c>
      <c r="BP204" s="157">
        <v>1.9410024000000001E-5</v>
      </c>
      <c r="BQ204" s="157">
        <v>0.28104425999999999</v>
      </c>
      <c r="BR204" s="157">
        <v>0</v>
      </c>
      <c r="BS204" s="157">
        <v>0</v>
      </c>
      <c r="BT204" s="157">
        <v>0</v>
      </c>
      <c r="BU204"/>
      <c r="BV204" s="155">
        <v>9.7673850000000003E-5</v>
      </c>
      <c r="BW204" s="155">
        <v>2.4966594999999998E-6</v>
      </c>
      <c r="BX204" s="155">
        <v>4.7405011000000001E-5</v>
      </c>
      <c r="BY204" s="155">
        <v>2.5205751999999999E-6</v>
      </c>
      <c r="BZ204" s="155">
        <v>3.0963225000000002E-6</v>
      </c>
      <c r="CA204" s="155">
        <v>9.6374669000000005E-9</v>
      </c>
      <c r="CB204" s="155">
        <v>3.8996259000000003E-6</v>
      </c>
      <c r="CC204" s="155">
        <v>1.4514751E-8</v>
      </c>
      <c r="CD204" s="155">
        <v>1.4734849999999999E-7</v>
      </c>
      <c r="CE204" s="155">
        <v>3.6798806999999999E-7</v>
      </c>
      <c r="CF204" s="155">
        <v>0</v>
      </c>
      <c r="CG204" s="155">
        <v>9.9015543000000003E-18</v>
      </c>
      <c r="CH204" s="155">
        <v>8.1073541000000002E-14</v>
      </c>
      <c r="CI204" s="155">
        <v>3.2603691999999998E-6</v>
      </c>
      <c r="CJ204" s="155">
        <v>3.4452212000000001E-5</v>
      </c>
      <c r="CK204" s="155">
        <v>3.5854891999999999E-9</v>
      </c>
      <c r="CL204" s="155">
        <v>0</v>
      </c>
      <c r="CM204"/>
      <c r="CN204" s="284">
        <v>6.8621750999999996E-14</v>
      </c>
      <c r="CO204" s="284">
        <v>1.7001626999999999</v>
      </c>
      <c r="CP204" s="285">
        <v>6.1647287999999998E-3</v>
      </c>
      <c r="CQ204" s="284">
        <v>1.7103713999999999E-3</v>
      </c>
      <c r="CR204" s="284">
        <v>5.8434289999999994E-11</v>
      </c>
      <c r="CS204" s="284">
        <v>5.0758117999999998E-9</v>
      </c>
      <c r="CT204" s="284">
        <v>1.2333552999999999E-4</v>
      </c>
      <c r="CU204" s="284">
        <v>0.30793855999999997</v>
      </c>
      <c r="CV204" s="284">
        <v>1.487022E-4</v>
      </c>
      <c r="CW204" s="284">
        <v>3.3902374999999998E-6</v>
      </c>
      <c r="CX204"/>
      <c r="CY204" s="162" t="s">
        <v>399</v>
      </c>
      <c r="CZ204" s="271" t="s">
        <v>2240</v>
      </c>
      <c r="DA204"/>
      <c r="DB204"/>
      <c r="DC204"/>
      <c r="DD204"/>
      <c r="DE204"/>
      <c r="DF204"/>
      <c r="DG204"/>
      <c r="DH204"/>
      <c r="DI204"/>
      <c r="DJ204"/>
      <c r="DK204"/>
      <c r="DL204"/>
    </row>
    <row r="205" spans="1:116" ht="14.4">
      <c r="A205" t="s">
        <v>1614</v>
      </c>
      <c r="B205" s="188" t="s">
        <v>311</v>
      </c>
      <c r="C205" s="151" t="str">
        <f t="shared" si="30"/>
        <v>A.030.18.135</v>
      </c>
      <c r="D205" s="54" t="s">
        <v>1211</v>
      </c>
      <c r="E205" s="150" t="s">
        <v>352</v>
      </c>
      <c r="F205" s="153" t="str">
        <f t="shared" si="31"/>
        <v>Ethyl acetate from Butane oxidation</v>
      </c>
      <c r="G205" s="154">
        <f t="shared" si="32"/>
        <v>1.0087772666666668</v>
      </c>
      <c r="H205"/>
      <c r="I205"/>
      <c r="J205" s="227">
        <f t="shared" si="41"/>
        <v>0.21520798078411146</v>
      </c>
      <c r="K205"/>
      <c r="L205" s="280">
        <f t="shared" si="42"/>
        <v>2.2996052121000001E-2</v>
      </c>
      <c r="M205" s="280">
        <f t="shared" si="43"/>
        <v>3.5646472811200001E-2</v>
      </c>
      <c r="N205" s="281">
        <f t="shared" si="44"/>
        <v>5.2488658519114833E-3</v>
      </c>
      <c r="O205" s="280">
        <v>0.15131659</v>
      </c>
      <c r="P205" s="286">
        <v>1.2238442E-2</v>
      </c>
      <c r="Q205" s="286">
        <v>1.9952195999999998E-2</v>
      </c>
      <c r="R205" s="286">
        <v>2.1004037999999999E-2</v>
      </c>
      <c r="S205" s="219">
        <v>1.8579689999999999E-3</v>
      </c>
      <c r="T205" s="286">
        <v>4.5356547E-5</v>
      </c>
      <c r="U205" s="286">
        <v>8.8688573999999999E-5</v>
      </c>
      <c r="V205" s="219">
        <v>3.3780596999999999E-3</v>
      </c>
      <c r="W205" s="219">
        <v>1.9912981E-4</v>
      </c>
      <c r="X205" s="286">
        <v>7.0473248999999995E-5</v>
      </c>
      <c r="Y205" s="219">
        <v>5.049535E-3</v>
      </c>
      <c r="Z205" s="286">
        <v>7.3018621999999996E-6</v>
      </c>
      <c r="AA205" s="286">
        <v>2.0104070999999999E-7</v>
      </c>
      <c r="AB205" s="286">
        <v>1.2014831E-12</v>
      </c>
      <c r="AC205"/>
      <c r="AD205" s="227">
        <f t="shared" si="36"/>
        <v>0.15131659</v>
      </c>
      <c r="AE205" s="227">
        <f t="shared" si="37"/>
        <v>5.8564749820999989E-2</v>
      </c>
      <c r="AF205" s="227">
        <f t="shared" si="38"/>
        <v>3.5568898740710002E-2</v>
      </c>
      <c r="AG205" s="227">
        <f t="shared" si="39"/>
        <v>3.5646472811200001E-2</v>
      </c>
      <c r="AH205" s="227">
        <f t="shared" si="40"/>
        <v>5.2486648112014837E-3</v>
      </c>
      <c r="AI205"/>
      <c r="AJ205">
        <v>41.435256000000003</v>
      </c>
      <c r="AK205" s="155">
        <v>40.571995999999999</v>
      </c>
      <c r="AL205" s="155">
        <v>0.54368875000000005</v>
      </c>
      <c r="AM205" s="155">
        <v>0</v>
      </c>
      <c r="AN205" s="155">
        <v>7.8413925999999995E-2</v>
      </c>
      <c r="AO205" s="155">
        <v>0.15699822999999999</v>
      </c>
      <c r="AP205" s="155">
        <v>8.4159120000000004E-2</v>
      </c>
      <c r="AQ205"/>
      <c r="AR205" s="156">
        <v>2.5854077999999999E-2</v>
      </c>
      <c r="AS205" s="156">
        <v>2.2017910000000002E-2</v>
      </c>
      <c r="AT205" s="156">
        <v>9.7427216E-4</v>
      </c>
      <c r="AU205" s="156">
        <v>2.8618964999999998E-3</v>
      </c>
      <c r="AV205" s="282">
        <f t="shared" si="33"/>
        <v>1.3200185656977398E-6</v>
      </c>
      <c r="AW205" s="282">
        <f t="shared" si="34"/>
        <v>3.6030774775565001E-9</v>
      </c>
      <c r="AX205" s="283">
        <f t="shared" si="35"/>
        <v>0.40082583937499999</v>
      </c>
      <c r="AY205" s="157">
        <v>9.3613938000000004E-7</v>
      </c>
      <c r="AZ205" s="157">
        <v>2.8245583999999999E-9</v>
      </c>
      <c r="BA205" s="157">
        <v>7.7170970999999996E-14</v>
      </c>
      <c r="BB205" s="157">
        <v>1.6975774E-13</v>
      </c>
      <c r="BC205" s="157">
        <v>0</v>
      </c>
      <c r="BD205" s="157">
        <v>1.9996801999999999E-9</v>
      </c>
      <c r="BE205" s="157">
        <v>3.8143136999999999E-7</v>
      </c>
      <c r="BF205" s="157">
        <v>3.0553648999999999E-10</v>
      </c>
      <c r="BG205" s="157">
        <v>4.0526403000000002E-10</v>
      </c>
      <c r="BH205" s="157">
        <v>4.4630277999999998E-11</v>
      </c>
      <c r="BI205" s="157">
        <v>2.6206990999999999E-15</v>
      </c>
      <c r="BJ205" s="157">
        <v>5.7081305000000006E-14</v>
      </c>
      <c r="BK205" s="157">
        <v>4.6044221000000005E-13</v>
      </c>
      <c r="BL205" s="157">
        <v>2.7403714000000001E-15</v>
      </c>
      <c r="BM205" s="157">
        <v>2.8522545E-10</v>
      </c>
      <c r="BN205" s="157">
        <v>1.6274029E-10</v>
      </c>
      <c r="BO205" s="157">
        <v>2.2488224E-11</v>
      </c>
      <c r="BP205" s="157">
        <v>1.3899374999999999E-5</v>
      </c>
      <c r="BQ205" s="157">
        <v>0.40081193999999998</v>
      </c>
      <c r="BR205" s="157">
        <v>0</v>
      </c>
      <c r="BS205" s="157">
        <v>0</v>
      </c>
      <c r="BT205" s="157">
        <v>0</v>
      </c>
      <c r="BU205"/>
      <c r="BV205" s="155">
        <v>9.2633531999999994E-5</v>
      </c>
      <c r="BW205" s="155">
        <v>3.3688364000000002E-6</v>
      </c>
      <c r="BX205" s="155">
        <v>2.8127386999999999E-5</v>
      </c>
      <c r="BY205" s="155">
        <v>3.9796132000000002E-7</v>
      </c>
      <c r="BZ205" s="155">
        <v>3.4399026999999999E-6</v>
      </c>
      <c r="CA205" s="155">
        <v>1.1381156999999999E-6</v>
      </c>
      <c r="CB205" s="155">
        <v>5.5762877000000003E-11</v>
      </c>
      <c r="CC205" s="155">
        <v>1.7155729000000001E-6</v>
      </c>
      <c r="CD205" s="155">
        <v>6.5008281999999999E-8</v>
      </c>
      <c r="CE205" s="155">
        <v>7.4773747E-8</v>
      </c>
      <c r="CF205" s="155">
        <v>0</v>
      </c>
      <c r="CG205" s="155">
        <v>4.9729839000000001E-8</v>
      </c>
      <c r="CH205" s="155">
        <v>2.9389663999999999E-14</v>
      </c>
      <c r="CI205" s="155">
        <v>4.1308884999999999E-6</v>
      </c>
      <c r="CJ205" s="155">
        <v>5.0124638999999998E-5</v>
      </c>
      <c r="CK205" s="155">
        <v>6.6139476999999998E-10</v>
      </c>
      <c r="CL205" s="155">
        <v>0</v>
      </c>
      <c r="CM205"/>
      <c r="CN205" s="284">
        <v>2.4875813E-14</v>
      </c>
      <c r="CO205" s="284">
        <v>1.0087702000000001</v>
      </c>
      <c r="CP205" s="285">
        <v>4.8999688999999999E-2</v>
      </c>
      <c r="CQ205" s="284">
        <v>2.5685609E-3</v>
      </c>
      <c r="CR205" s="284">
        <v>2.4670185000000001E-11</v>
      </c>
      <c r="CS205" s="284">
        <v>2.482352E-9</v>
      </c>
      <c r="CT205" s="284">
        <v>1.3050508E-4</v>
      </c>
      <c r="CU205" s="284">
        <v>3.147904E-2</v>
      </c>
      <c r="CV205" s="284">
        <v>2.9927351999999999E-5</v>
      </c>
      <c r="CW205" s="284">
        <v>3.9839508000000002E-4</v>
      </c>
      <c r="CX205"/>
      <c r="CY205" s="162" t="s">
        <v>399</v>
      </c>
      <c r="CZ205" s="271" t="s">
        <v>2240</v>
      </c>
      <c r="DA205"/>
      <c r="DB205"/>
      <c r="DC205"/>
      <c r="DD205"/>
      <c r="DE205"/>
      <c r="DF205"/>
      <c r="DG205"/>
      <c r="DH205"/>
      <c r="DI205"/>
      <c r="DJ205"/>
      <c r="DK205"/>
      <c r="DL205"/>
    </row>
    <row r="206" spans="1:116" ht="14.4">
      <c r="A206" t="s">
        <v>558</v>
      </c>
      <c r="B206" s="188" t="s">
        <v>311</v>
      </c>
      <c r="C206" s="151" t="str">
        <f t="shared" si="30"/>
        <v>A.030.18.136</v>
      </c>
      <c r="D206" s="54" t="s">
        <v>1211</v>
      </c>
      <c r="E206" s="150" t="s">
        <v>352</v>
      </c>
      <c r="F206" s="153" t="str">
        <f t="shared" si="31"/>
        <v>Ethyl acetate, from Ethyl Alcohol</v>
      </c>
      <c r="G206" s="154">
        <f t="shared" si="32"/>
        <v>1.7672521333333333</v>
      </c>
      <c r="H206"/>
      <c r="I206"/>
      <c r="J206" s="227">
        <f t="shared" si="41"/>
        <v>0.33196172735802965</v>
      </c>
      <c r="K206"/>
      <c r="L206" s="280">
        <f t="shared" si="42"/>
        <v>1.8991505719999999E-2</v>
      </c>
      <c r="M206" s="280">
        <f t="shared" si="43"/>
        <v>3.9545875559000007E-2</v>
      </c>
      <c r="N206" s="281">
        <f t="shared" si="44"/>
        <v>8.3365260790296356E-3</v>
      </c>
      <c r="O206" s="280">
        <v>0.26508781999999997</v>
      </c>
      <c r="P206" s="286">
        <v>6.6394391000000001E-3</v>
      </c>
      <c r="Q206" s="286">
        <v>1.1984669E-2</v>
      </c>
      <c r="R206" s="286">
        <v>1.6830479999999998E-2</v>
      </c>
      <c r="S206" s="219">
        <v>1.4820695999999999E-3</v>
      </c>
      <c r="T206" s="219">
        <v>1.5719782000000001E-4</v>
      </c>
      <c r="U206" s="219">
        <v>5.2175829999999998E-4</v>
      </c>
      <c r="V206" s="219">
        <v>2.0753761999999999E-2</v>
      </c>
      <c r="W206" s="219">
        <v>4.3348657999999998E-4</v>
      </c>
      <c r="X206" s="219">
        <v>1.5013598000000001E-4</v>
      </c>
      <c r="Y206" s="219">
        <v>7.9026111999999996E-3</v>
      </c>
      <c r="Z206" s="286">
        <v>1.7869479000000002E-5</v>
      </c>
      <c r="AA206" s="286">
        <v>4.2829647E-7</v>
      </c>
      <c r="AB206" s="286">
        <v>2.5596357000000001E-12</v>
      </c>
      <c r="AC206"/>
      <c r="AD206" s="227">
        <f t="shared" si="36"/>
        <v>0.26508781999999997</v>
      </c>
      <c r="AE206" s="227">
        <f t="shared" si="37"/>
        <v>5.836937582E-2</v>
      </c>
      <c r="AF206" s="227">
        <f t="shared" si="38"/>
        <v>3.9378298396470002E-2</v>
      </c>
      <c r="AG206" s="227">
        <f t="shared" si="39"/>
        <v>3.9545875559E-2</v>
      </c>
      <c r="AH206" s="227">
        <f t="shared" si="40"/>
        <v>8.3360977825596358E-3</v>
      </c>
      <c r="AI206"/>
      <c r="AJ206">
        <v>44.694051000000002</v>
      </c>
      <c r="AK206" s="155">
        <v>25.275573000000001</v>
      </c>
      <c r="AL206" s="155">
        <v>0.78759714000000003</v>
      </c>
      <c r="AM206" s="155">
        <v>0</v>
      </c>
      <c r="AN206" s="155">
        <v>18.187739000000001</v>
      </c>
      <c r="AO206" s="155">
        <v>0.28719684000000001</v>
      </c>
      <c r="AP206" s="155">
        <v>0.15594591999999999</v>
      </c>
      <c r="AQ206"/>
      <c r="AR206" s="156">
        <v>3.2914383999999998E-2</v>
      </c>
      <c r="AS206" s="156">
        <v>2.9740163E-2</v>
      </c>
      <c r="AT206" s="156">
        <v>1.4252014E-3</v>
      </c>
      <c r="AU206" s="156">
        <v>1.7490196000000001E-3</v>
      </c>
      <c r="AV206" s="282">
        <f t="shared" si="33"/>
        <v>1.7829834556583298E-6</v>
      </c>
      <c r="AW206" s="282">
        <f t="shared" si="34"/>
        <v>5.270715430282236E-9</v>
      </c>
      <c r="AX206" s="283">
        <f t="shared" si="35"/>
        <v>0.24496073204399998</v>
      </c>
      <c r="AY206" s="157">
        <v>1.6400122E-6</v>
      </c>
      <c r="AZ206" s="157">
        <v>4.9483125000000002E-9</v>
      </c>
      <c r="BA206" s="157">
        <v>1.3519497E-13</v>
      </c>
      <c r="BB206" s="157">
        <v>3.6165132999999998E-13</v>
      </c>
      <c r="BC206" s="157">
        <v>0</v>
      </c>
      <c r="BD206" s="157">
        <v>4.6605176000000004E-10</v>
      </c>
      <c r="BE206" s="157">
        <v>1.4225155E-7</v>
      </c>
      <c r="BF206" s="157">
        <v>1.0539411E-10</v>
      </c>
      <c r="BG206" s="157">
        <v>1.4135131999999999E-10</v>
      </c>
      <c r="BH206" s="157">
        <v>7.3324774000000001E-11</v>
      </c>
      <c r="BI206" s="157">
        <v>6.1352778999999999E-17</v>
      </c>
      <c r="BJ206" s="157">
        <v>1.4797431999999999E-12</v>
      </c>
      <c r="BK206" s="157">
        <v>7.1408097000000004E-13</v>
      </c>
      <c r="BL206" s="157">
        <v>3.6457860000000003E-15</v>
      </c>
      <c r="BM206" s="157">
        <v>8.2084037E-11</v>
      </c>
      <c r="BN206" s="157">
        <v>1.7120821000000001E-10</v>
      </c>
      <c r="BO206" s="157">
        <v>3.45794E-21</v>
      </c>
      <c r="BP206" s="157">
        <v>3.6292043999999998E-5</v>
      </c>
      <c r="BQ206" s="157">
        <v>0.24492443999999999</v>
      </c>
      <c r="BR206" s="157">
        <v>0</v>
      </c>
      <c r="BS206" s="157">
        <v>0</v>
      </c>
      <c r="BT206" s="157">
        <v>0</v>
      </c>
      <c r="BU206"/>
      <c r="BV206" s="155">
        <v>9.0365470999999995E-5</v>
      </c>
      <c r="BW206" s="155">
        <v>9.782746E-7</v>
      </c>
      <c r="BX206" s="155">
        <v>4.9275679999999998E-5</v>
      </c>
      <c r="BY206" s="155">
        <v>2.4359531000000002E-6</v>
      </c>
      <c r="BZ206" s="155">
        <v>1.9904918000000002E-6</v>
      </c>
      <c r="CA206" s="155">
        <v>7.4428431999999997E-9</v>
      </c>
      <c r="CB206" s="155">
        <v>1.1879705000000001E-10</v>
      </c>
      <c r="CC206" s="155">
        <v>1.1209481999999999E-8</v>
      </c>
      <c r="CD206" s="155">
        <v>2.2106657000000001E-7</v>
      </c>
      <c r="CE206" s="155">
        <v>3.9053840000000002E-7</v>
      </c>
      <c r="CF206" s="155">
        <v>0</v>
      </c>
      <c r="CG206" s="155">
        <v>7.6467931999999996E-18</v>
      </c>
      <c r="CH206" s="155">
        <v>6.2611644999999998E-14</v>
      </c>
      <c r="CI206" s="155">
        <v>3.2800686000000002E-6</v>
      </c>
      <c r="CJ206" s="155">
        <v>3.1773217000000003E-5</v>
      </c>
      <c r="CK206" s="155">
        <v>1.4106390000000001E-9</v>
      </c>
      <c r="CL206" s="155">
        <v>0</v>
      </c>
      <c r="CM206"/>
      <c r="CN206" s="284">
        <v>5.2995349999999999E-14</v>
      </c>
      <c r="CO206" s="284">
        <v>1.7672531</v>
      </c>
      <c r="CP206" s="285">
        <v>3.1453993999999998E-3</v>
      </c>
      <c r="CQ206" s="284">
        <v>6.7101509000000003E-4</v>
      </c>
      <c r="CR206" s="284">
        <v>6.5840933999999999E-11</v>
      </c>
      <c r="CS206" s="284">
        <v>5.9281562000000004E-9</v>
      </c>
      <c r="CT206" s="284">
        <v>7.3718891000000005E-5</v>
      </c>
      <c r="CU206" s="284">
        <v>0.30936511999999999</v>
      </c>
      <c r="CV206" s="284">
        <v>4.9168778999999998E-5</v>
      </c>
      <c r="CW206" s="284">
        <v>2.6182198E-6</v>
      </c>
      <c r="CX206"/>
      <c r="CY206" s="162" t="s">
        <v>399</v>
      </c>
      <c r="CZ206" s="271" t="s">
        <v>2240</v>
      </c>
      <c r="DA206"/>
      <c r="DB206"/>
      <c r="DC206"/>
      <c r="DD206"/>
      <c r="DE206"/>
      <c r="DF206"/>
      <c r="DG206"/>
      <c r="DH206"/>
      <c r="DI206"/>
      <c r="DJ206"/>
      <c r="DK206"/>
      <c r="DL206"/>
    </row>
    <row r="207" spans="1:116" ht="14.4">
      <c r="A207" t="s">
        <v>559</v>
      </c>
      <c r="B207" s="188" t="s">
        <v>311</v>
      </c>
      <c r="C207" s="151" t="str">
        <f t="shared" si="30"/>
        <v>A.030.18.137</v>
      </c>
      <c r="D207" s="54" t="s">
        <v>1211</v>
      </c>
      <c r="E207" s="150" t="s">
        <v>352</v>
      </c>
      <c r="F207" s="153" t="str">
        <f t="shared" si="31"/>
        <v>Ethylene glycol diethyl ether</v>
      </c>
      <c r="G207" s="154">
        <f t="shared" si="32"/>
        <v>2.4898598666666669</v>
      </c>
      <c r="H207"/>
      <c r="I207"/>
      <c r="J207" s="227">
        <f t="shared" si="41"/>
        <v>0.76873972824931369</v>
      </c>
      <c r="K207"/>
      <c r="L207" s="280">
        <f t="shared" si="42"/>
        <v>4.3374213250000002E-2</v>
      </c>
      <c r="M207" s="280">
        <f t="shared" si="43"/>
        <v>0.32950866710719995</v>
      </c>
      <c r="N207" s="281">
        <f t="shared" si="44"/>
        <v>2.2377867892113726E-2</v>
      </c>
      <c r="O207" s="280">
        <v>0.37347898000000002</v>
      </c>
      <c r="P207" s="286">
        <v>3.9672845999999998E-2</v>
      </c>
      <c r="Q207" s="286">
        <v>1.7638338999999999E-2</v>
      </c>
      <c r="R207" s="286">
        <v>2.9742096999999999E-2</v>
      </c>
      <c r="S207" s="219">
        <v>1.1052817E-2</v>
      </c>
      <c r="T207" s="219">
        <v>1.7510707E-3</v>
      </c>
      <c r="U207" s="219">
        <v>8.2822855000000005E-4</v>
      </c>
      <c r="V207" s="219">
        <v>0.27206397999999998</v>
      </c>
      <c r="W207" s="219">
        <v>3.4963168999999999E-4</v>
      </c>
      <c r="X207" s="219">
        <v>1.2398113E-4</v>
      </c>
      <c r="Y207" s="219">
        <v>1.3430276E-2</v>
      </c>
      <c r="Z207" s="286">
        <v>9.5209771999999994E-6</v>
      </c>
      <c r="AA207" s="219">
        <v>8.5979601999999992E-3</v>
      </c>
      <c r="AB207" s="286">
        <v>2.1137273999999998E-12</v>
      </c>
      <c r="AC207"/>
      <c r="AD207" s="227">
        <f t="shared" si="36"/>
        <v>0.37347898000000002</v>
      </c>
      <c r="AE207" s="227">
        <f t="shared" si="37"/>
        <v>0.37274937824999999</v>
      </c>
      <c r="AF207" s="227">
        <f t="shared" si="38"/>
        <v>0.33797312519999995</v>
      </c>
      <c r="AG207" s="227">
        <f t="shared" si="39"/>
        <v>0.3295086671072</v>
      </c>
      <c r="AH207" s="227">
        <f t="shared" si="40"/>
        <v>1.3779907692113727E-2</v>
      </c>
      <c r="AI207"/>
      <c r="AJ207">
        <v>45.746727</v>
      </c>
      <c r="AK207" s="155">
        <v>40.823836</v>
      </c>
      <c r="AL207" s="155">
        <v>1.6548997000000001</v>
      </c>
      <c r="AM207" s="155">
        <v>0</v>
      </c>
      <c r="AN207" s="155">
        <v>0.42980412000000001</v>
      </c>
      <c r="AO207" s="155">
        <v>1.1023756</v>
      </c>
      <c r="AP207" s="155">
        <v>1.7358121</v>
      </c>
      <c r="AQ207"/>
      <c r="AR207" s="156">
        <v>5.2094633000000001E-2</v>
      </c>
      <c r="AS207" s="156">
        <v>4.7227990999999997E-2</v>
      </c>
      <c r="AT207" s="156">
        <v>2.1206008000000001E-3</v>
      </c>
      <c r="AU207" s="156">
        <v>2.7460415E-3</v>
      </c>
      <c r="AV207" s="282">
        <f t="shared" si="33"/>
        <v>2.8314143650049501E-6</v>
      </c>
      <c r="AW207" s="282">
        <f t="shared" si="34"/>
        <v>7.8424587607029212E-9</v>
      </c>
      <c r="AX207" s="283">
        <f t="shared" si="35"/>
        <v>0.384599644927</v>
      </c>
      <c r="AY207" s="157">
        <v>2.3105736999999998E-6</v>
      </c>
      <c r="AZ207" s="157">
        <v>6.9715584000000002E-9</v>
      </c>
      <c r="BA207" s="157">
        <v>1.9047293000000001E-13</v>
      </c>
      <c r="BB207" s="157">
        <v>4.7900495000000001E-13</v>
      </c>
      <c r="BC207" s="157">
        <v>0</v>
      </c>
      <c r="BD207" s="157">
        <v>8.2167441000000002E-10</v>
      </c>
      <c r="BE207" s="157">
        <v>5.0446766E-7</v>
      </c>
      <c r="BF207" s="157">
        <v>1.8592288E-10</v>
      </c>
      <c r="BG207" s="157">
        <v>5.7746975E-10</v>
      </c>
      <c r="BH207" s="157">
        <v>1.0686882000000001E-10</v>
      </c>
      <c r="BI207" s="157">
        <v>5.1838068000000002E-17</v>
      </c>
      <c r="BJ207" s="157">
        <v>3.4212259000000001E-13</v>
      </c>
      <c r="BK207" s="157">
        <v>9.8523666000000002E-14</v>
      </c>
      <c r="BL207" s="157">
        <v>7.7396760000000003E-15</v>
      </c>
      <c r="BM207" s="157">
        <v>1.4753697E-8</v>
      </c>
      <c r="BN207" s="157">
        <v>7.9715458999999996E-10</v>
      </c>
      <c r="BO207" s="157">
        <v>2.8555402000000001E-21</v>
      </c>
      <c r="BP207" s="157">
        <v>3.3804926999999999E-5</v>
      </c>
      <c r="BQ207" s="157">
        <v>0.38456583999999999</v>
      </c>
      <c r="BR207" s="157">
        <v>0</v>
      </c>
      <c r="BS207" s="157">
        <v>0</v>
      </c>
      <c r="BT207" s="157">
        <v>0</v>
      </c>
      <c r="BU207"/>
      <c r="BV207" s="155">
        <v>1.8967237000000001E-4</v>
      </c>
      <c r="BW207" s="155">
        <v>3.9869338999999996E-6</v>
      </c>
      <c r="BX207" s="155">
        <v>6.9423899000000002E-5</v>
      </c>
      <c r="BY207" s="155">
        <v>3.1881951000000003E-5</v>
      </c>
      <c r="BZ207" s="155">
        <v>1.3137833999999999E-5</v>
      </c>
      <c r="CA207" s="155">
        <v>1.1225595000000001E-8</v>
      </c>
      <c r="CB207" s="155">
        <v>4.9230272999999998E-7</v>
      </c>
      <c r="CC207" s="155">
        <v>1.6960722E-8</v>
      </c>
      <c r="CD207" s="155">
        <v>2.3772034999999999E-6</v>
      </c>
      <c r="CE207" s="155">
        <v>6.4334731999999997E-7</v>
      </c>
      <c r="CF207" s="155">
        <v>0</v>
      </c>
      <c r="CG207" s="155">
        <v>6.3146628000000003E-18</v>
      </c>
      <c r="CH207" s="155">
        <v>5.1704213000000002E-14</v>
      </c>
      <c r="CI207" s="155">
        <v>5.9431512000000001E-6</v>
      </c>
      <c r="CJ207" s="155">
        <v>5.1700708E-5</v>
      </c>
      <c r="CK207" s="155">
        <v>1.0056855E-5</v>
      </c>
      <c r="CL207" s="155">
        <v>0</v>
      </c>
      <c r="CM207"/>
      <c r="CN207" s="284">
        <v>4.3763151000000002E-14</v>
      </c>
      <c r="CO207" s="284">
        <v>2.4898400999999999</v>
      </c>
      <c r="CP207" s="285">
        <v>2.1644800999999999E-3</v>
      </c>
      <c r="CQ207" s="284">
        <v>2.7309257000000002E-3</v>
      </c>
      <c r="CR207" s="284">
        <v>3.9029246000000002E-9</v>
      </c>
      <c r="CS207" s="284">
        <v>1.7485254999999999E-8</v>
      </c>
      <c r="CT207" s="284">
        <v>1.7992811000000001E-4</v>
      </c>
      <c r="CU207" s="284">
        <v>0.21237834</v>
      </c>
      <c r="CV207" s="284">
        <v>7.1540748000000002E-5</v>
      </c>
      <c r="CW207" s="284">
        <v>3.9475429000000001E-6</v>
      </c>
      <c r="CX207"/>
      <c r="CY207" s="162" t="s">
        <v>387</v>
      </c>
      <c r="CZ207" s="271" t="s">
        <v>2241</v>
      </c>
      <c r="DA207"/>
      <c r="DB207"/>
      <c r="DC207"/>
      <c r="DD207"/>
      <c r="DE207"/>
      <c r="DF207"/>
      <c r="DG207"/>
      <c r="DH207"/>
      <c r="DI207"/>
      <c r="DJ207"/>
      <c r="DK207"/>
      <c r="DL207"/>
    </row>
    <row r="208" spans="1:116" ht="14.4">
      <c r="A208" t="s">
        <v>560</v>
      </c>
      <c r="B208" s="188" t="s">
        <v>311</v>
      </c>
      <c r="C208" s="151" t="str">
        <f t="shared" si="30"/>
        <v>A.030.18.138</v>
      </c>
      <c r="D208" s="54" t="s">
        <v>1211</v>
      </c>
      <c r="E208" s="150" t="s">
        <v>352</v>
      </c>
      <c r="F208" s="153" t="str">
        <f t="shared" si="31"/>
        <v>Ethylene glycol dimethyl ether</v>
      </c>
      <c r="G208" s="154">
        <f t="shared" si="32"/>
        <v>1.9496754666666669</v>
      </c>
      <c r="H208"/>
      <c r="I208"/>
      <c r="J208" s="227">
        <f t="shared" si="41"/>
        <v>0.35326231771045496</v>
      </c>
      <c r="K208"/>
      <c r="L208" s="280">
        <f t="shared" si="42"/>
        <v>1.3849967530000002E-2</v>
      </c>
      <c r="M208" s="280">
        <f t="shared" si="43"/>
        <v>4.1043294175800001E-2</v>
      </c>
      <c r="N208" s="281">
        <f t="shared" si="44"/>
        <v>5.9177360046549351E-3</v>
      </c>
      <c r="O208" s="280">
        <v>0.29245132000000001</v>
      </c>
      <c r="P208" s="286">
        <v>3.1334558999999998E-2</v>
      </c>
      <c r="Q208" s="286">
        <v>7.7386245999999997E-3</v>
      </c>
      <c r="R208" s="286">
        <v>1.0365713E-2</v>
      </c>
      <c r="S208" s="219">
        <v>1.2246786999999999E-3</v>
      </c>
      <c r="T208" s="219">
        <v>1.9501655E-3</v>
      </c>
      <c r="U208" s="219">
        <v>3.0941033000000002E-4</v>
      </c>
      <c r="V208" s="219">
        <v>1.8765091E-3</v>
      </c>
      <c r="W208" s="219">
        <v>1.5996076000000001E-4</v>
      </c>
      <c r="X208" s="286">
        <v>8.9481140000000002E-5</v>
      </c>
      <c r="Y208" s="219">
        <v>5.7254790000000003E-3</v>
      </c>
      <c r="Z208" s="286">
        <v>4.1203357999999996E-6</v>
      </c>
      <c r="AA208" s="286">
        <v>3.2296243999999998E-5</v>
      </c>
      <c r="AB208" s="286">
        <v>6.5493469000000002E-13</v>
      </c>
      <c r="AC208"/>
      <c r="AD208" s="227">
        <f t="shared" si="36"/>
        <v>0.29245132000000001</v>
      </c>
      <c r="AE208" s="227">
        <f t="shared" si="37"/>
        <v>5.4799660230000005E-2</v>
      </c>
      <c r="AF208" s="227">
        <f t="shared" si="38"/>
        <v>4.0981988944E-2</v>
      </c>
      <c r="AG208" s="227">
        <f t="shared" si="39"/>
        <v>4.1043294175800001E-2</v>
      </c>
      <c r="AH208" s="227">
        <f t="shared" si="40"/>
        <v>5.885439760654935E-3</v>
      </c>
      <c r="AI208"/>
      <c r="AJ208">
        <v>36.447046</v>
      </c>
      <c r="AK208" s="155">
        <v>34.377916999999997</v>
      </c>
      <c r="AL208" s="155">
        <v>0.71632244</v>
      </c>
      <c r="AM208" s="155">
        <v>0</v>
      </c>
      <c r="AN208" s="155">
        <v>0.92415568000000003</v>
      </c>
      <c r="AO208" s="155">
        <v>0.28538123999999998</v>
      </c>
      <c r="AP208" s="155">
        <v>0.14326970999999999</v>
      </c>
      <c r="AQ208"/>
      <c r="AR208" s="156">
        <v>4.4138376E-2</v>
      </c>
      <c r="AS208" s="156">
        <v>4.0039660999999997E-2</v>
      </c>
      <c r="AT208" s="156">
        <v>1.7144712E-3</v>
      </c>
      <c r="AU208" s="156">
        <v>2.3842435E-3</v>
      </c>
      <c r="AV208" s="282">
        <f t="shared" si="33"/>
        <v>2.4004593450578248E-6</v>
      </c>
      <c r="AW208" s="282">
        <f t="shared" si="34"/>
        <v>6.3404999779681368E-9</v>
      </c>
      <c r="AX208" s="283">
        <f t="shared" si="35"/>
        <v>0.33392766448200001</v>
      </c>
      <c r="AY208" s="157">
        <v>1.8092993999999999E-6</v>
      </c>
      <c r="AZ208" s="157">
        <v>5.4590929000000001E-9</v>
      </c>
      <c r="BA208" s="157">
        <v>1.4915022000000001E-13</v>
      </c>
      <c r="BB208" s="157">
        <v>9.2535825000000003E-14</v>
      </c>
      <c r="BC208" s="157">
        <v>0</v>
      </c>
      <c r="BD208" s="157">
        <v>3.1947924999999999E-10</v>
      </c>
      <c r="BE208" s="157">
        <v>5.7359335999999995E-7</v>
      </c>
      <c r="BF208" s="157">
        <v>7.2709802000000002E-11</v>
      </c>
      <c r="BG208" s="157">
        <v>6.6165189000000003E-10</v>
      </c>
      <c r="BH208" s="157">
        <v>1.4673332999999999E-10</v>
      </c>
      <c r="BI208" s="157">
        <v>1.5698352000000001E-17</v>
      </c>
      <c r="BJ208" s="157">
        <v>7.0621237000000004E-14</v>
      </c>
      <c r="BK208" s="157">
        <v>8.7116587999999995E-14</v>
      </c>
      <c r="BL208" s="157">
        <v>5.1522239E-15</v>
      </c>
      <c r="BM208" s="157">
        <v>1.7210969000000001E-8</v>
      </c>
      <c r="BN208" s="157">
        <v>3.6044272000000003E-11</v>
      </c>
      <c r="BO208" s="157">
        <v>8.8478406E-22</v>
      </c>
      <c r="BP208" s="157">
        <v>1.5704481999999999E-5</v>
      </c>
      <c r="BQ208" s="157">
        <v>0.33391196000000001</v>
      </c>
      <c r="BR208" s="157">
        <v>0</v>
      </c>
      <c r="BS208" s="157">
        <v>0</v>
      </c>
      <c r="BT208" s="157">
        <v>0</v>
      </c>
      <c r="BU208"/>
      <c r="BV208" s="155">
        <v>1.1491392E-4</v>
      </c>
      <c r="BW208" s="155">
        <v>4.5625891E-6</v>
      </c>
      <c r="BX208" s="155">
        <v>5.4362125000000001E-5</v>
      </c>
      <c r="BY208" s="155">
        <v>2.2110539999999999E-7</v>
      </c>
      <c r="BZ208" s="155">
        <v>4.8247623E-6</v>
      </c>
      <c r="CA208" s="155">
        <v>1.9044024000000001E-9</v>
      </c>
      <c r="CB208" s="155">
        <v>3.3838287E-6</v>
      </c>
      <c r="CC208" s="155">
        <v>2.8681732999999998E-9</v>
      </c>
      <c r="CD208" s="155">
        <v>2.6191721999999998E-6</v>
      </c>
      <c r="CE208" s="155">
        <v>2.1452006E-7</v>
      </c>
      <c r="CF208" s="155">
        <v>0</v>
      </c>
      <c r="CG208" s="155">
        <v>1.9565870999999999E-18</v>
      </c>
      <c r="CH208" s="155">
        <v>1.6020459E-14</v>
      </c>
      <c r="CI208" s="155">
        <v>2.2774625000000001E-6</v>
      </c>
      <c r="CJ208" s="155">
        <v>4.2441699000000001E-5</v>
      </c>
      <c r="CK208" s="155">
        <v>1.8874541999999998E-9</v>
      </c>
      <c r="CL208" s="155">
        <v>0</v>
      </c>
      <c r="CM208"/>
      <c r="CN208" s="284">
        <v>1.3559935E-14</v>
      </c>
      <c r="CO208" s="284">
        <v>1.9496757</v>
      </c>
      <c r="CP208" s="285">
        <v>6.7125572999999997E-3</v>
      </c>
      <c r="CQ208" s="284">
        <v>3.1220903999999998E-3</v>
      </c>
      <c r="CR208" s="284">
        <v>4.4706774999999997E-9</v>
      </c>
      <c r="CS208" s="284">
        <v>1.2931771E-9</v>
      </c>
      <c r="CT208" s="284">
        <v>1.9951914000000001E-4</v>
      </c>
      <c r="CU208" s="284">
        <v>6.1297601E-2</v>
      </c>
      <c r="CV208" s="284">
        <v>9.7559246999999994E-5</v>
      </c>
      <c r="CW208" s="284">
        <v>6.6992461000000005E-7</v>
      </c>
      <c r="CX208"/>
      <c r="CY208" s="162" t="s">
        <v>387</v>
      </c>
      <c r="CZ208" s="271" t="s">
        <v>2242</v>
      </c>
      <c r="DA208"/>
      <c r="DB208"/>
      <c r="DC208"/>
      <c r="DD208"/>
      <c r="DE208"/>
      <c r="DF208"/>
      <c r="DG208"/>
      <c r="DH208"/>
      <c r="DI208"/>
      <c r="DJ208"/>
      <c r="DK208"/>
      <c r="DL208"/>
    </row>
    <row r="209" spans="1:116" ht="14.4">
      <c r="A209" t="s">
        <v>561</v>
      </c>
      <c r="B209" s="188" t="s">
        <v>311</v>
      </c>
      <c r="C209" s="151" t="str">
        <f t="shared" ref="C209:C277" si="45">MID(A209,1,12)</f>
        <v>A.030.18.139</v>
      </c>
      <c r="D209" s="54" t="s">
        <v>1211</v>
      </c>
      <c r="E209" s="150" t="s">
        <v>352</v>
      </c>
      <c r="F209" s="153" t="str">
        <f t="shared" ref="F209:F277" si="46">MID(A209, 21,85)</f>
        <v>Ethylene glycol monoethyl ether</v>
      </c>
      <c r="G209" s="154">
        <f t="shared" ref="G209:G277" si="47">O209/0.15</f>
        <v>1.6130729333333336</v>
      </c>
      <c r="H209"/>
      <c r="I209"/>
      <c r="J209" s="227">
        <f t="shared" si="41"/>
        <v>0.33223622145654352</v>
      </c>
      <c r="K209"/>
      <c r="L209" s="280">
        <f t="shared" si="42"/>
        <v>3.5028871579999996E-2</v>
      </c>
      <c r="M209" s="280">
        <f t="shared" si="43"/>
        <v>3.4433250974000004E-2</v>
      </c>
      <c r="N209" s="281">
        <f t="shared" si="44"/>
        <v>2.0813158902543535E-2</v>
      </c>
      <c r="O209" s="280">
        <v>0.24196094000000001</v>
      </c>
      <c r="P209" s="286">
        <v>1.7588954E-2</v>
      </c>
      <c r="Q209" s="286">
        <v>1.2469361999999999E-2</v>
      </c>
      <c r="R209" s="286">
        <v>3.1170343E-2</v>
      </c>
      <c r="S209" s="219">
        <v>9.2596628000000004E-4</v>
      </c>
      <c r="T209" s="219">
        <v>2.0547085999999999E-3</v>
      </c>
      <c r="U209" s="219">
        <v>8.7785369999999997E-4</v>
      </c>
      <c r="V209" s="219">
        <v>4.2150523000000001E-3</v>
      </c>
      <c r="W209" s="219">
        <v>2.166639E-4</v>
      </c>
      <c r="X209" s="219">
        <v>1.4919152E-4</v>
      </c>
      <c r="Y209" s="219">
        <v>1.0250222E-2</v>
      </c>
      <c r="Z209" s="286">
        <v>1.0691153999999999E-5</v>
      </c>
      <c r="AA209" s="219">
        <v>1.0346273E-2</v>
      </c>
      <c r="AB209" s="286">
        <v>2.5435336999999999E-12</v>
      </c>
      <c r="AC209"/>
      <c r="AD209" s="227">
        <f t="shared" si="36"/>
        <v>0.24196094000000001</v>
      </c>
      <c r="AE209" s="227">
        <f t="shared" si="37"/>
        <v>6.9302239880000005E-2</v>
      </c>
      <c r="AF209" s="227">
        <f t="shared" si="38"/>
        <v>4.4619641299999999E-2</v>
      </c>
      <c r="AG209" s="227">
        <f t="shared" si="39"/>
        <v>3.4433250974000004E-2</v>
      </c>
      <c r="AH209" s="227">
        <f t="shared" si="40"/>
        <v>1.0466885902543533E-2</v>
      </c>
      <c r="AI209"/>
      <c r="AJ209">
        <v>41.866683999999999</v>
      </c>
      <c r="AK209" s="155">
        <v>39.227908999999997</v>
      </c>
      <c r="AL209" s="155">
        <v>1.1760961000000001</v>
      </c>
      <c r="AM209" s="155">
        <v>0</v>
      </c>
      <c r="AN209" s="155">
        <v>0.22651511999999999</v>
      </c>
      <c r="AO209" s="155">
        <v>1.0008952</v>
      </c>
      <c r="AP209" s="155">
        <v>0.23526816</v>
      </c>
      <c r="AQ209"/>
      <c r="AR209" s="156">
        <v>3.0168497999999998E-2</v>
      </c>
      <c r="AS209" s="156">
        <v>2.6182067E-2</v>
      </c>
      <c r="AT209" s="156">
        <v>1.3063033999999999E-3</v>
      </c>
      <c r="AU209" s="156">
        <v>2.6801275000000002E-3</v>
      </c>
      <c r="AV209" s="282">
        <f t="shared" si="33"/>
        <v>1.56966825049628E-6</v>
      </c>
      <c r="AW209" s="282">
        <f t="shared" si="34"/>
        <v>4.8310037727695616E-9</v>
      </c>
      <c r="AX209" s="283">
        <f t="shared" si="35"/>
        <v>0.37536799668299997</v>
      </c>
      <c r="AY209" s="157">
        <v>1.4969338E-6</v>
      </c>
      <c r="AZ209" s="157">
        <v>4.5166106E-9</v>
      </c>
      <c r="BA209" s="157">
        <v>1.2340025E-13</v>
      </c>
      <c r="BB209" s="157">
        <v>3.5937627999999999E-13</v>
      </c>
      <c r="BC209" s="157">
        <v>0</v>
      </c>
      <c r="BD209" s="157">
        <v>8.4465765999999997E-10</v>
      </c>
      <c r="BE209" s="157">
        <v>5.4004178999999999E-8</v>
      </c>
      <c r="BF209" s="157">
        <v>1.9164809E-10</v>
      </c>
      <c r="BG209" s="157">
        <v>5.6272032E-11</v>
      </c>
      <c r="BH209" s="157">
        <v>6.5819744000000006E-11</v>
      </c>
      <c r="BI209" s="157">
        <v>6.0966825E-17</v>
      </c>
      <c r="BJ209" s="157">
        <v>4.0278939000000001E-13</v>
      </c>
      <c r="BK209" s="157">
        <v>1.1788915999999999E-13</v>
      </c>
      <c r="BL209" s="157">
        <v>9.1669992999999994E-15</v>
      </c>
      <c r="BM209" s="157">
        <v>1.7260728000000001E-8</v>
      </c>
      <c r="BN209" s="157">
        <v>6.2452645999999996E-10</v>
      </c>
      <c r="BO209" s="157">
        <v>3.4361870000000002E-21</v>
      </c>
      <c r="BP209" s="157">
        <v>2.2236683E-5</v>
      </c>
      <c r="BQ209" s="157">
        <v>0.37534575999999997</v>
      </c>
      <c r="BR209" s="157">
        <v>0</v>
      </c>
      <c r="BS209" s="157">
        <v>0</v>
      </c>
      <c r="BT209" s="157">
        <v>0</v>
      </c>
      <c r="BU209"/>
      <c r="BV209" s="155">
        <v>1.0619226999999999E-4</v>
      </c>
      <c r="BW209" s="155">
        <v>3.9168864000000003E-7</v>
      </c>
      <c r="BX209" s="155">
        <v>4.4976754E-5</v>
      </c>
      <c r="BY209" s="155">
        <v>5.0856227000000002E-7</v>
      </c>
      <c r="BZ209" s="155">
        <v>1.0136904E-6</v>
      </c>
      <c r="CA209" s="155">
        <v>7.3960223000000002E-9</v>
      </c>
      <c r="CB209" s="155">
        <v>5.9240653000000001E-7</v>
      </c>
      <c r="CC209" s="155">
        <v>1.1138966E-8</v>
      </c>
      <c r="CD209" s="155">
        <v>2.7893829000000002E-6</v>
      </c>
      <c r="CE209" s="155">
        <v>6.8868400999999998E-7</v>
      </c>
      <c r="CF209" s="155">
        <v>0</v>
      </c>
      <c r="CG209" s="155">
        <v>7.5986892999999999E-18</v>
      </c>
      <c r="CH209" s="155">
        <v>6.2217771999999996E-14</v>
      </c>
      <c r="CI209" s="155">
        <v>5.9831384999999998E-6</v>
      </c>
      <c r="CJ209" s="155">
        <v>4.9228029999999999E-5</v>
      </c>
      <c r="CK209" s="155">
        <v>1.4002535999999999E-9</v>
      </c>
      <c r="CL209" s="155">
        <v>0</v>
      </c>
      <c r="CM209"/>
      <c r="CN209" s="284">
        <v>5.2661970999999998E-14</v>
      </c>
      <c r="CO209" s="284">
        <v>1.6130739000000001</v>
      </c>
      <c r="CP209" s="285">
        <v>3.9057958000000002E-4</v>
      </c>
      <c r="CQ209" s="284">
        <v>2.6967085999999999E-4</v>
      </c>
      <c r="CR209" s="284">
        <v>4.6335393999999999E-9</v>
      </c>
      <c r="CS209" s="284">
        <v>1.9602646E-8</v>
      </c>
      <c r="CT209" s="284">
        <v>2.5018146999999999E-5</v>
      </c>
      <c r="CU209" s="284">
        <v>8.5685145000000004E-2</v>
      </c>
      <c r="CV209" s="284">
        <v>4.3990124999999999E-5</v>
      </c>
      <c r="CW209" s="284">
        <v>2.6017492000000002E-6</v>
      </c>
      <c r="CX209"/>
      <c r="CY209" s="162" t="s">
        <v>387</v>
      </c>
      <c r="CZ209" s="271" t="s">
        <v>2243</v>
      </c>
      <c r="DA209"/>
      <c r="DB209"/>
      <c r="DC209"/>
      <c r="DD209"/>
      <c r="DE209"/>
      <c r="DF209"/>
      <c r="DG209"/>
      <c r="DH209"/>
      <c r="DI209"/>
      <c r="DJ209"/>
      <c r="DK209"/>
      <c r="DL209"/>
    </row>
    <row r="210" spans="1:116" ht="14.4">
      <c r="A210" t="s">
        <v>562</v>
      </c>
      <c r="B210" s="188" t="s">
        <v>311</v>
      </c>
      <c r="C210" s="151" t="str">
        <f t="shared" si="45"/>
        <v>A.030.18.140</v>
      </c>
      <c r="D210" s="54" t="s">
        <v>1211</v>
      </c>
      <c r="E210" s="150" t="s">
        <v>352</v>
      </c>
      <c r="F210" s="153" t="str">
        <f t="shared" si="46"/>
        <v>Ethylene hydration</v>
      </c>
      <c r="G210" s="154">
        <f t="shared" si="47"/>
        <v>2.0825746000000001</v>
      </c>
      <c r="H210"/>
      <c r="I210"/>
      <c r="J210" s="227">
        <f t="shared" si="41"/>
        <v>0.38093709440994772</v>
      </c>
      <c r="K210"/>
      <c r="L210" s="280">
        <f t="shared" si="42"/>
        <v>1.3082431731999999E-2</v>
      </c>
      <c r="M210" s="280">
        <f t="shared" si="43"/>
        <v>5.2858717980999996E-2</v>
      </c>
      <c r="N210" s="281">
        <f t="shared" si="44"/>
        <v>2.6097546969477245E-3</v>
      </c>
      <c r="O210" s="280">
        <v>0.31238619000000001</v>
      </c>
      <c r="P210" s="286">
        <v>3.5983958000000003E-2</v>
      </c>
      <c r="Q210" s="219">
        <v>1.3684656999999999E-2</v>
      </c>
      <c r="R210" s="286">
        <v>1.1494509999999999E-2</v>
      </c>
      <c r="S210" s="219">
        <v>1.4250011E-3</v>
      </c>
      <c r="T210" s="286">
        <v>3.6622512000000003E-5</v>
      </c>
      <c r="U210" s="219">
        <v>1.2629812000000001E-4</v>
      </c>
      <c r="V210" s="219">
        <v>2.9136320999999998E-3</v>
      </c>
      <c r="W210" s="286">
        <v>9.4288271000000004E-5</v>
      </c>
      <c r="X210" s="219">
        <v>2.6610997000000002E-4</v>
      </c>
      <c r="Y210" s="219">
        <v>2.4194198999999998E-3</v>
      </c>
      <c r="Z210" s="286">
        <v>1.0360910999999999E-5</v>
      </c>
      <c r="AA210" s="286">
        <v>9.6046524000000002E-5</v>
      </c>
      <c r="AB210" s="286">
        <v>1.9477250000000002E-12</v>
      </c>
      <c r="AC210"/>
      <c r="AD210" s="227">
        <f t="shared" si="36"/>
        <v>0.31238619000000001</v>
      </c>
      <c r="AE210" s="227">
        <f t="shared" si="37"/>
        <v>6.5664678832000001E-2</v>
      </c>
      <c r="AF210" s="227">
        <f t="shared" si="38"/>
        <v>5.2678293623999999E-2</v>
      </c>
      <c r="AG210" s="227">
        <f t="shared" si="39"/>
        <v>5.2858717980999996E-2</v>
      </c>
      <c r="AH210" s="227">
        <f t="shared" si="40"/>
        <v>2.5137081729477246E-3</v>
      </c>
      <c r="AI210"/>
      <c r="AJ210">
        <v>40.523574000000004</v>
      </c>
      <c r="AK210" s="155">
        <v>39.389985000000003</v>
      </c>
      <c r="AL210" s="155">
        <v>0.11540986</v>
      </c>
      <c r="AM210" s="155">
        <v>0</v>
      </c>
      <c r="AN210" s="155">
        <v>0.95066550000000005</v>
      </c>
      <c r="AO210" s="155">
        <v>4.4124985999999998E-2</v>
      </c>
      <c r="AP210" s="155">
        <v>2.3389503999999998E-2</v>
      </c>
      <c r="AQ210"/>
      <c r="AR210" s="156">
        <v>4.7887776999999999E-2</v>
      </c>
      <c r="AS210" s="156">
        <v>4.3172720999999997E-2</v>
      </c>
      <c r="AT210" s="156">
        <v>1.9082529999999999E-3</v>
      </c>
      <c r="AU210" s="156">
        <v>2.8068030000000001E-3</v>
      </c>
      <c r="AV210" s="282">
        <f t="shared" si="33"/>
        <v>2.5882926653455706E-6</v>
      </c>
      <c r="AW210" s="282">
        <f t="shared" si="34"/>
        <v>7.0571487579093929E-9</v>
      </c>
      <c r="AX210" s="283">
        <f t="shared" si="35"/>
        <v>0.39310966741510001</v>
      </c>
      <c r="AY210" s="157">
        <v>1.9326309000000002E-6</v>
      </c>
      <c r="AZ210" s="157">
        <v>5.8312137999999997E-9</v>
      </c>
      <c r="BA210" s="157">
        <v>1.5931709E-13</v>
      </c>
      <c r="BB210" s="157">
        <v>2.7519437000000002E-13</v>
      </c>
      <c r="BC210" s="157">
        <v>0</v>
      </c>
      <c r="BD210" s="157">
        <v>3.5953390999999999E-10</v>
      </c>
      <c r="BE210" s="157">
        <v>6.5523740999999996E-7</v>
      </c>
      <c r="BF210" s="157">
        <v>8.1363101999999998E-11</v>
      </c>
      <c r="BG210" s="157">
        <v>7.5760819999999998E-10</v>
      </c>
      <c r="BH210" s="157">
        <v>3.8675363000000002E-10</v>
      </c>
      <c r="BI210" s="157">
        <v>4.6685681999999998E-17</v>
      </c>
      <c r="BJ210" s="157">
        <v>4.8605431000000003E-14</v>
      </c>
      <c r="BK210" s="157">
        <v>1.6595279999999999E-15</v>
      </c>
      <c r="BL210" s="157">
        <v>3.9717208000000002E-16</v>
      </c>
      <c r="BM210" s="157">
        <v>5.7266402E-12</v>
      </c>
      <c r="BN210" s="157">
        <v>5.8819601000000006E-11</v>
      </c>
      <c r="BO210" s="157">
        <v>2.6312792000000001E-21</v>
      </c>
      <c r="BP210" s="157">
        <v>7.8374150999999998E-6</v>
      </c>
      <c r="BQ210" s="157">
        <v>0.39310182999999999</v>
      </c>
      <c r="BR210" s="157">
        <v>0</v>
      </c>
      <c r="BS210" s="157">
        <v>0</v>
      </c>
      <c r="BT210" s="157">
        <v>0</v>
      </c>
      <c r="BU210"/>
      <c r="BV210" s="155">
        <v>1.2965964999999999E-4</v>
      </c>
      <c r="BW210" s="155">
        <v>5.2260378000000003E-6</v>
      </c>
      <c r="BX210" s="155">
        <v>5.8067706000000003E-5</v>
      </c>
      <c r="BY210" s="155">
        <v>3.4261897999999999E-7</v>
      </c>
      <c r="BZ210" s="155">
        <v>5.4802418999999996E-6</v>
      </c>
      <c r="CA210" s="155">
        <v>5.6635447999999999E-9</v>
      </c>
      <c r="CB210" s="155">
        <v>1.0063243999999999E-5</v>
      </c>
      <c r="CC210" s="155">
        <v>8.5297247999999992E-9</v>
      </c>
      <c r="CD210" s="155">
        <v>5.3547673999999999E-8</v>
      </c>
      <c r="CE210" s="155">
        <v>9.6389182000000002E-8</v>
      </c>
      <c r="CF210" s="155">
        <v>0</v>
      </c>
      <c r="CG210" s="155">
        <v>5.8187381999999997E-18</v>
      </c>
      <c r="CH210" s="155">
        <v>4.7643602000000001E-14</v>
      </c>
      <c r="CI210" s="155">
        <v>2.5359652999999999E-6</v>
      </c>
      <c r="CJ210" s="155">
        <v>4.7774095E-5</v>
      </c>
      <c r="CK210" s="155">
        <v>5.6127709000000001E-9</v>
      </c>
      <c r="CL210" s="155">
        <v>0</v>
      </c>
      <c r="CM210"/>
      <c r="CN210" s="284">
        <v>4.0326194000000001E-14</v>
      </c>
      <c r="CO210" s="284">
        <v>2.0825752999999998</v>
      </c>
      <c r="CP210" s="285">
        <v>7.7918179999999998E-3</v>
      </c>
      <c r="CQ210" s="284">
        <v>3.5768678999999999E-3</v>
      </c>
      <c r="CR210" s="284">
        <v>2.2429625E-11</v>
      </c>
      <c r="CS210" s="284">
        <v>2.6443045999999999E-9</v>
      </c>
      <c r="CT210" s="284">
        <v>2.2588259999999999E-4</v>
      </c>
      <c r="CU210" s="284">
        <v>1.4078968999999999E-3</v>
      </c>
      <c r="CV210" s="284">
        <v>2.5686042999999999E-4</v>
      </c>
      <c r="CW210" s="284">
        <v>1.9923038000000002E-6</v>
      </c>
      <c r="CX210"/>
      <c r="CY210" s="166" t="s">
        <v>364</v>
      </c>
      <c r="CZ210" s="271" t="s">
        <v>2244</v>
      </c>
      <c r="DA210"/>
      <c r="DB210"/>
      <c r="DC210"/>
      <c r="DD210"/>
      <c r="DE210"/>
      <c r="DF210"/>
      <c r="DG210"/>
      <c r="DH210"/>
      <c r="DI210"/>
      <c r="DJ210"/>
      <c r="DK210"/>
      <c r="DL210"/>
    </row>
    <row r="211" spans="1:116" ht="14.4">
      <c r="A211" t="s">
        <v>563</v>
      </c>
      <c r="B211" s="188" t="s">
        <v>311</v>
      </c>
      <c r="C211" s="151" t="str">
        <f t="shared" si="45"/>
        <v>A.030.18.141</v>
      </c>
      <c r="D211" s="54" t="s">
        <v>1211</v>
      </c>
      <c r="E211" s="150" t="s">
        <v>352</v>
      </c>
      <c r="F211" s="153" t="str">
        <f t="shared" si="46"/>
        <v>Formic acid by butane oxidation</v>
      </c>
      <c r="G211" s="154">
        <f t="shared" si="47"/>
        <v>1.0081491333333334</v>
      </c>
      <c r="H211"/>
      <c r="I211"/>
      <c r="J211" s="227">
        <f t="shared" si="41"/>
        <v>0.21507397837633074</v>
      </c>
      <c r="K211"/>
      <c r="L211" s="280">
        <f t="shared" si="42"/>
        <v>2.2981733756000003E-2</v>
      </c>
      <c r="M211" s="280">
        <f t="shared" si="43"/>
        <v>3.562427698360001E-2</v>
      </c>
      <c r="N211" s="281">
        <f t="shared" si="44"/>
        <v>5.2455976367307344E-3</v>
      </c>
      <c r="O211" s="280">
        <v>0.15122236999999999</v>
      </c>
      <c r="P211" s="286">
        <v>1.2230822000000001E-2</v>
      </c>
      <c r="Q211" s="286">
        <v>1.9939772000000001E-2</v>
      </c>
      <c r="R211" s="286">
        <v>2.0990959999999999E-2</v>
      </c>
      <c r="S211" s="219">
        <v>1.8568121E-3</v>
      </c>
      <c r="T211" s="286">
        <v>4.5328304999999998E-5</v>
      </c>
      <c r="U211" s="286">
        <v>8.8633350999999997E-5</v>
      </c>
      <c r="V211" s="219">
        <v>3.3759562999999999E-3</v>
      </c>
      <c r="W211" s="219">
        <v>1.9900582000000001E-4</v>
      </c>
      <c r="X211" s="286">
        <v>7.0429368000000006E-5</v>
      </c>
      <c r="Y211" s="219">
        <v>5.0463909000000003E-3</v>
      </c>
      <c r="Z211" s="286">
        <v>7.2973156000000003E-6</v>
      </c>
      <c r="AA211" s="286">
        <v>2.0091553000000001E-7</v>
      </c>
      <c r="AB211" s="286">
        <v>1.2007349999999999E-12</v>
      </c>
      <c r="AC211"/>
      <c r="AD211" s="227">
        <f t="shared" si="36"/>
        <v>0.15122236999999999</v>
      </c>
      <c r="AE211" s="227">
        <f t="shared" si="37"/>
        <v>5.8528284055999996E-2</v>
      </c>
      <c r="AF211" s="227">
        <f t="shared" si="38"/>
        <v>3.5546751215530005E-2</v>
      </c>
      <c r="AG211" s="227">
        <f t="shared" si="39"/>
        <v>3.5624276983600003E-2</v>
      </c>
      <c r="AH211" s="227">
        <f t="shared" si="40"/>
        <v>5.2453967212007348E-3</v>
      </c>
      <c r="AI211"/>
      <c r="AJ211">
        <v>41.409455999999999</v>
      </c>
      <c r="AK211" s="155">
        <v>40.546733000000003</v>
      </c>
      <c r="AL211" s="155">
        <v>0.54335021999999999</v>
      </c>
      <c r="AM211" s="155">
        <v>0</v>
      </c>
      <c r="AN211" s="155">
        <v>7.8365099999999993E-2</v>
      </c>
      <c r="AO211" s="155">
        <v>0.15690046999999999</v>
      </c>
      <c r="AP211" s="155">
        <v>8.4106716999999998E-2</v>
      </c>
      <c r="AQ211"/>
      <c r="AR211" s="156">
        <v>2.583798E-2</v>
      </c>
      <c r="AS211" s="156">
        <v>2.2004200000000002E-2</v>
      </c>
      <c r="AT211" s="156">
        <v>9.7366550999999999E-4</v>
      </c>
      <c r="AU211" s="156">
        <v>2.8601145000000001E-3</v>
      </c>
      <c r="AV211" s="282">
        <f t="shared" si="33"/>
        <v>1.3191966415620299E-6</v>
      </c>
      <c r="AW211" s="282">
        <f t="shared" si="34"/>
        <v>3.6008340329233004E-9</v>
      </c>
      <c r="AX211" s="283">
        <f t="shared" si="35"/>
        <v>0.40057625072000003</v>
      </c>
      <c r="AY211" s="157">
        <v>9.3555647999999998E-7</v>
      </c>
      <c r="AZ211" s="157">
        <v>2.8227997000000001E-9</v>
      </c>
      <c r="BA211" s="157">
        <v>7.7122919000000002E-14</v>
      </c>
      <c r="BB211" s="157">
        <v>1.6965202999999999E-13</v>
      </c>
      <c r="BC211" s="157">
        <v>0</v>
      </c>
      <c r="BD211" s="157">
        <v>1.9984351000000001E-9</v>
      </c>
      <c r="BE211" s="157">
        <v>3.8119387E-7</v>
      </c>
      <c r="BF211" s="157">
        <v>3.0534624999999998E-10</v>
      </c>
      <c r="BG211" s="157">
        <v>4.0501169000000001E-10</v>
      </c>
      <c r="BH211" s="157">
        <v>4.4602489000000002E-11</v>
      </c>
      <c r="BI211" s="157">
        <v>2.6190672999999999E-15</v>
      </c>
      <c r="BJ211" s="157">
        <v>5.7045762E-14</v>
      </c>
      <c r="BK211" s="157">
        <v>4.6015551000000004E-13</v>
      </c>
      <c r="BL211" s="157">
        <v>2.7386650000000001E-15</v>
      </c>
      <c r="BM211" s="157">
        <v>2.8504785E-10</v>
      </c>
      <c r="BN211" s="157">
        <v>1.6263895999999999E-10</v>
      </c>
      <c r="BO211" s="157">
        <v>2.2474221999999999E-11</v>
      </c>
      <c r="BP211" s="157">
        <v>1.389072E-5</v>
      </c>
      <c r="BQ211" s="157">
        <v>0.40056236000000001</v>
      </c>
      <c r="BR211" s="157">
        <v>0</v>
      </c>
      <c r="BS211" s="157">
        <v>0</v>
      </c>
      <c r="BT211" s="157">
        <v>0</v>
      </c>
      <c r="BU211"/>
      <c r="BV211" s="155">
        <v>9.2575852999999994E-5</v>
      </c>
      <c r="BW211" s="155">
        <v>3.3667388E-6</v>
      </c>
      <c r="BX211" s="155">
        <v>2.8109872999999999E-5</v>
      </c>
      <c r="BY211" s="155">
        <v>3.9771351999999999E-7</v>
      </c>
      <c r="BZ211" s="155">
        <v>3.4377608E-6</v>
      </c>
      <c r="CA211" s="155">
        <v>1.1374070000000001E-6</v>
      </c>
      <c r="CB211" s="155">
        <v>5.5728156E-11</v>
      </c>
      <c r="CC211" s="155">
        <v>1.7145047E-6</v>
      </c>
      <c r="CD211" s="155">
        <v>6.4967803999999994E-8</v>
      </c>
      <c r="CE211" s="155">
        <v>7.4727187999999998E-8</v>
      </c>
      <c r="CF211" s="155">
        <v>0</v>
      </c>
      <c r="CG211" s="155">
        <v>4.9698874E-8</v>
      </c>
      <c r="CH211" s="155">
        <v>2.9371363999999999E-14</v>
      </c>
      <c r="CI211" s="155">
        <v>4.1283164000000001E-6</v>
      </c>
      <c r="CJ211" s="155">
        <v>5.0093428E-5</v>
      </c>
      <c r="CK211" s="155">
        <v>6.6098293999999999E-10</v>
      </c>
      <c r="CL211" s="155">
        <v>0</v>
      </c>
      <c r="CM211"/>
      <c r="CN211" s="284">
        <v>2.4860322999999999E-14</v>
      </c>
      <c r="CO211" s="284">
        <v>1.0081420999999999</v>
      </c>
      <c r="CP211" s="285">
        <v>4.8969179000000002E-2</v>
      </c>
      <c r="CQ211" s="284">
        <v>2.5669616000000002E-3</v>
      </c>
      <c r="CR211" s="284">
        <v>2.4654824E-11</v>
      </c>
      <c r="CS211" s="284">
        <v>2.4808062999999999E-9</v>
      </c>
      <c r="CT211" s="284">
        <v>1.3042381E-4</v>
      </c>
      <c r="CU211" s="284">
        <v>3.1459438999999999E-2</v>
      </c>
      <c r="CV211" s="284">
        <v>2.9908718E-5</v>
      </c>
      <c r="CW211" s="284">
        <v>3.9814701000000002E-4</v>
      </c>
      <c r="CX211"/>
      <c r="CY211" s="162" t="s">
        <v>357</v>
      </c>
      <c r="CZ211" s="271" t="s">
        <v>2245</v>
      </c>
      <c r="DA211"/>
      <c r="DB211" s="54"/>
      <c r="DC211"/>
      <c r="DD211"/>
      <c r="DE211"/>
      <c r="DF211"/>
      <c r="DG211"/>
      <c r="DH211"/>
      <c r="DI211"/>
      <c r="DJ211"/>
      <c r="DK211"/>
      <c r="DL211"/>
    </row>
    <row r="212" spans="1:116" ht="14.4">
      <c r="A212" t="s">
        <v>564</v>
      </c>
      <c r="B212" s="188" t="s">
        <v>311</v>
      </c>
      <c r="C212" s="151" t="str">
        <f t="shared" si="45"/>
        <v>A.030.18.142</v>
      </c>
      <c r="D212" s="54" t="s">
        <v>1211</v>
      </c>
      <c r="E212" s="150" t="s">
        <v>352</v>
      </c>
      <c r="F212" s="153" t="str">
        <f t="shared" si="46"/>
        <v>Formic acid by methyl formate hydrolysis</v>
      </c>
      <c r="G212" s="154">
        <f t="shared" si="47"/>
        <v>4.5782026</v>
      </c>
      <c r="H212"/>
      <c r="I212"/>
      <c r="J212" s="227">
        <f t="shared" si="41"/>
        <v>0.7722850007736719</v>
      </c>
      <c r="K212"/>
      <c r="L212" s="280">
        <f t="shared" si="42"/>
        <v>2.0925873040000001E-2</v>
      </c>
      <c r="M212" s="280">
        <f t="shared" si="43"/>
        <v>5.6807470132000007E-2</v>
      </c>
      <c r="N212" s="281">
        <f t="shared" si="44"/>
        <v>7.8212676016719048E-3</v>
      </c>
      <c r="O212" s="280">
        <v>0.68673039000000002</v>
      </c>
      <c r="P212" s="286">
        <v>2.1753938E-2</v>
      </c>
      <c r="Q212" s="286">
        <v>2.6973196000000001E-2</v>
      </c>
      <c r="R212" s="286">
        <v>1.6904537000000001E-2</v>
      </c>
      <c r="S212" s="219">
        <v>3.0548413000000001E-3</v>
      </c>
      <c r="T212" s="219">
        <v>1.927225E-4</v>
      </c>
      <c r="U212" s="219">
        <v>7.7377223999999995E-4</v>
      </c>
      <c r="V212" s="219">
        <v>7.9682351000000002E-3</v>
      </c>
      <c r="W212" s="219">
        <v>3.6086439999999999E-4</v>
      </c>
      <c r="X212" s="286">
        <v>9.8065992999999993E-5</v>
      </c>
      <c r="Y212" s="219">
        <v>7.2518909999999999E-3</v>
      </c>
      <c r="Z212" s="286">
        <v>1.4035039E-5</v>
      </c>
      <c r="AA212" s="219">
        <v>2.0851220000000001E-4</v>
      </c>
      <c r="AB212" s="286">
        <v>1.6719058000000001E-12</v>
      </c>
      <c r="AC212"/>
      <c r="AD212" s="227">
        <f t="shared" si="36"/>
        <v>0.68673039000000002</v>
      </c>
      <c r="AE212" s="227">
        <f t="shared" si="37"/>
        <v>7.7621242140000005E-2</v>
      </c>
      <c r="AF212" s="227">
        <f t="shared" si="38"/>
        <v>5.69038813E-2</v>
      </c>
      <c r="AG212" s="227">
        <f t="shared" si="39"/>
        <v>5.6807470132E-2</v>
      </c>
      <c r="AH212" s="227">
        <f t="shared" si="40"/>
        <v>7.6127554016719055E-3</v>
      </c>
      <c r="AI212"/>
      <c r="AJ212">
        <v>60.126004999999999</v>
      </c>
      <c r="AK212" s="155">
        <v>58.953057999999999</v>
      </c>
      <c r="AL212" s="155">
        <v>0.77024738000000004</v>
      </c>
      <c r="AM212" s="155">
        <v>0</v>
      </c>
      <c r="AN212" s="155">
        <v>6.5168351999999999E-2</v>
      </c>
      <c r="AO212" s="155">
        <v>0.20123209</v>
      </c>
      <c r="AP212" s="155">
        <v>0.13629891</v>
      </c>
      <c r="AQ212"/>
      <c r="AR212" s="156">
        <v>8.6065860999999994E-2</v>
      </c>
      <c r="AS212" s="156">
        <v>7.8268564999999998E-2</v>
      </c>
      <c r="AT212" s="156">
        <v>3.6209940999999998E-3</v>
      </c>
      <c r="AU212" s="156">
        <v>4.1763021000000003E-3</v>
      </c>
      <c r="AV212" s="282">
        <f t="shared" si="33"/>
        <v>4.6923599771818293E-6</v>
      </c>
      <c r="AW212" s="282">
        <f t="shared" si="34"/>
        <v>1.3391249786263138E-8</v>
      </c>
      <c r="AX212" s="283">
        <f t="shared" si="35"/>
        <v>0.58491625422799998</v>
      </c>
      <c r="AY212" s="157">
        <v>4.2485734000000004E-6</v>
      </c>
      <c r="AZ212" s="157">
        <v>1.2818971E-8</v>
      </c>
      <c r="BA212" s="157">
        <v>3.5023260999999999E-13</v>
      </c>
      <c r="BB212" s="157">
        <v>2.3622383000000001E-13</v>
      </c>
      <c r="BC212" s="157">
        <v>0</v>
      </c>
      <c r="BD212" s="157">
        <v>4.6550101999999999E-10</v>
      </c>
      <c r="BE212" s="157">
        <v>4.4195995999999998E-7</v>
      </c>
      <c r="BF212" s="157">
        <v>1.0552008E-10</v>
      </c>
      <c r="BG212" s="157">
        <v>4.6078009000000002E-10</v>
      </c>
      <c r="BH212" s="157">
        <v>5.1748982000000003E-12</v>
      </c>
      <c r="BI212" s="157">
        <v>4.0074479000000003E-17</v>
      </c>
      <c r="BJ212" s="157">
        <v>3.9708295999999998E-13</v>
      </c>
      <c r="BK212" s="157">
        <v>4.7263599000000001E-14</v>
      </c>
      <c r="BL212" s="157">
        <v>9.0988174000000003E-15</v>
      </c>
      <c r="BM212" s="157">
        <v>4.7034138000000002E-11</v>
      </c>
      <c r="BN212" s="157">
        <v>1.3138458000000001E-9</v>
      </c>
      <c r="BO212" s="157">
        <v>2.2586612E-21</v>
      </c>
      <c r="BP212" s="157">
        <v>3.1384228E-5</v>
      </c>
      <c r="BQ212" s="157">
        <v>0.58488487</v>
      </c>
      <c r="BR212" s="157">
        <v>0</v>
      </c>
      <c r="BS212" s="157">
        <v>0</v>
      </c>
      <c r="BT212" s="157">
        <v>0</v>
      </c>
      <c r="BU212"/>
      <c r="BV212" s="155">
        <v>2.1441223000000001E-4</v>
      </c>
      <c r="BW212" s="155">
        <v>3.1792104E-6</v>
      </c>
      <c r="BX212" s="155">
        <v>1.2765243999999999E-4</v>
      </c>
      <c r="BY212" s="155">
        <v>9.4119076000000003E-7</v>
      </c>
      <c r="BZ212" s="155">
        <v>5.2604554999999998E-6</v>
      </c>
      <c r="CA212" s="155">
        <v>4.8615248999999999E-9</v>
      </c>
      <c r="CB212" s="155">
        <v>7.7595995999999998E-11</v>
      </c>
      <c r="CC212" s="155">
        <v>7.3218223999999998E-9</v>
      </c>
      <c r="CD212" s="155">
        <v>3.0098145E-7</v>
      </c>
      <c r="CE212" s="155">
        <v>8.0572862000000003E-7</v>
      </c>
      <c r="CF212" s="155">
        <v>0</v>
      </c>
      <c r="CG212" s="155">
        <v>4.9947412000000002E-18</v>
      </c>
      <c r="CH212" s="155">
        <v>4.0896746E-14</v>
      </c>
      <c r="CI212" s="155">
        <v>3.4373276999999998E-6</v>
      </c>
      <c r="CJ212" s="155">
        <v>7.2821719E-5</v>
      </c>
      <c r="CK212" s="155">
        <v>9.2032920000000002E-10</v>
      </c>
      <c r="CL212" s="155">
        <v>0</v>
      </c>
      <c r="CM212"/>
      <c r="CN212" s="284">
        <v>3.4615563999999999E-14</v>
      </c>
      <c r="CO212" s="284">
        <v>4.5782031999999999</v>
      </c>
      <c r="CP212" s="285">
        <v>3.5249320000000002E-4</v>
      </c>
      <c r="CQ212" s="284">
        <v>2.1762759E-3</v>
      </c>
      <c r="CR212" s="284">
        <v>1.8676193E-10</v>
      </c>
      <c r="CS212" s="284">
        <v>2.2839488E-8</v>
      </c>
      <c r="CT212" s="284">
        <v>2.0639893E-4</v>
      </c>
      <c r="CU212" s="284">
        <v>5.9560756999999999E-2</v>
      </c>
      <c r="CV212" s="284">
        <v>3.4700842999999998E-6</v>
      </c>
      <c r="CW212" s="284">
        <v>1.7101717999999999E-6</v>
      </c>
      <c r="CX212"/>
      <c r="CY212" s="162" t="s">
        <v>357</v>
      </c>
      <c r="CZ212" s="271" t="s">
        <v>2246</v>
      </c>
      <c r="DA212"/>
      <c r="DB212" s="49"/>
      <c r="DC212"/>
      <c r="DD212"/>
      <c r="DE212"/>
      <c r="DF212"/>
      <c r="DG212"/>
      <c r="DH212"/>
      <c r="DI212"/>
      <c r="DJ212"/>
      <c r="DK212"/>
      <c r="DL212"/>
    </row>
    <row r="213" spans="1:116" ht="14.4">
      <c r="A213" t="s">
        <v>1615</v>
      </c>
      <c r="B213" s="188" t="s">
        <v>311</v>
      </c>
      <c r="C213" s="151" t="str">
        <f t="shared" si="45"/>
        <v>A.030.18.143</v>
      </c>
      <c r="D213" s="54" t="s">
        <v>1211</v>
      </c>
      <c r="E213" s="150" t="s">
        <v>352</v>
      </c>
      <c r="F213" s="153" t="str">
        <f t="shared" si="46"/>
        <v>Hydrochloric acid (better is A.030.02.101. of plastic europe)</v>
      </c>
      <c r="G213" s="154">
        <f t="shared" si="47"/>
        <v>12.603782666666666</v>
      </c>
      <c r="H213"/>
      <c r="I213"/>
      <c r="J213" s="227">
        <f t="shared" si="41"/>
        <v>3.1612251346440519</v>
      </c>
      <c r="K213"/>
      <c r="L213" s="280">
        <f t="shared" si="42"/>
        <v>0.52163996400000001</v>
      </c>
      <c r="M213" s="280">
        <f t="shared" si="43"/>
        <v>0.63620564813199998</v>
      </c>
      <c r="N213" s="281">
        <f t="shared" si="44"/>
        <v>0.112812122512052</v>
      </c>
      <c r="O213" s="280">
        <v>1.8905673999999999</v>
      </c>
      <c r="P213" s="286">
        <v>0.25805595999999997</v>
      </c>
      <c r="Q213" s="286">
        <v>0.16341233999999999</v>
      </c>
      <c r="R213" s="286">
        <v>0.47305857000000001</v>
      </c>
      <c r="S213" s="219">
        <v>1.8692172999999999E-2</v>
      </c>
      <c r="T213" s="219">
        <v>1.8178875000000001E-2</v>
      </c>
      <c r="U213" s="219">
        <v>1.1710346E-2</v>
      </c>
      <c r="V213" s="219">
        <v>0.21460842999999999</v>
      </c>
      <c r="W213" s="286">
        <v>3.2587009999999999E-5</v>
      </c>
      <c r="X213" s="219">
        <v>1.2036018000000001E-4</v>
      </c>
      <c r="Y213" s="219">
        <v>1.9857655000000002E-3</v>
      </c>
      <c r="Z213" s="286">
        <v>8.5579520000000004E-6</v>
      </c>
      <c r="AA213" s="219">
        <v>0.11079377</v>
      </c>
      <c r="AB213" s="286">
        <v>2.0519945000000002E-12</v>
      </c>
      <c r="AC213"/>
      <c r="AD213" s="227">
        <f t="shared" si="36"/>
        <v>1.8905673999999999</v>
      </c>
      <c r="AE213" s="227">
        <f t="shared" si="37"/>
        <v>1.1577166940000001</v>
      </c>
      <c r="AF213" s="227">
        <f t="shared" si="38"/>
        <v>0.74687049999999999</v>
      </c>
      <c r="AG213" s="227">
        <f t="shared" si="39"/>
        <v>0.63620564813199987</v>
      </c>
      <c r="AH213" s="227">
        <f t="shared" si="40"/>
        <v>2.0183525120519947E-3</v>
      </c>
      <c r="AI213"/>
      <c r="AJ213">
        <v>291.69601999999998</v>
      </c>
      <c r="AK213" s="155">
        <v>285.42968000000002</v>
      </c>
      <c r="AL213" s="155">
        <v>7.4929342999999995E-2</v>
      </c>
      <c r="AM213" s="155">
        <v>0</v>
      </c>
      <c r="AN213" s="155">
        <v>3.7237928</v>
      </c>
      <c r="AO213" s="155">
        <v>3.5318774999999997E-2</v>
      </c>
      <c r="AP213" s="155">
        <v>2.4323025999999999</v>
      </c>
      <c r="AQ213"/>
      <c r="AR213" s="156">
        <v>0.23653779999999999</v>
      </c>
      <c r="AS213" s="156">
        <v>0.20530258000000001</v>
      </c>
      <c r="AT213" s="156">
        <v>1.0862225E-2</v>
      </c>
      <c r="AU213" s="156">
        <v>2.0372998999999999E-2</v>
      </c>
      <c r="AV213" s="282">
        <f t="shared" si="33"/>
        <v>1.2308308235926629E-5</v>
      </c>
      <c r="AW213" s="282">
        <f t="shared" si="34"/>
        <v>4.0170948429396735E-8</v>
      </c>
      <c r="AX213" s="283">
        <f t="shared" si="35"/>
        <v>2.8533612486137998</v>
      </c>
      <c r="AY213" s="157">
        <v>1.1696312E-5</v>
      </c>
      <c r="AZ213" s="157">
        <v>3.5290595999999998E-8</v>
      </c>
      <c r="BA213" s="157">
        <v>9.6418950000000007E-13</v>
      </c>
      <c r="BB213" s="157">
        <v>2.8992663000000002E-13</v>
      </c>
      <c r="BC213" s="157">
        <v>0</v>
      </c>
      <c r="BD213" s="157">
        <v>1.2196826999999999E-8</v>
      </c>
      <c r="BE213" s="157">
        <v>4.1349570000000001E-7</v>
      </c>
      <c r="BF213" s="157">
        <v>2.7809480000000002E-9</v>
      </c>
      <c r="BG213" s="157">
        <v>4.8032053000000004E-10</v>
      </c>
      <c r="BH213" s="157">
        <v>1.6088500000000001E-9</v>
      </c>
      <c r="BI213" s="157">
        <v>4.9184955E-17</v>
      </c>
      <c r="BJ213" s="157">
        <v>4.6750308000000002E-12</v>
      </c>
      <c r="BK213" s="157">
        <v>4.5021054000000003E-12</v>
      </c>
      <c r="BL213" s="157">
        <v>9.2524508999999996E-14</v>
      </c>
      <c r="BM213" s="157">
        <v>1.686492E-7</v>
      </c>
      <c r="BN213" s="157">
        <v>1.7654219000000001E-8</v>
      </c>
      <c r="BO213" s="157">
        <v>2.7721421000000001E-21</v>
      </c>
      <c r="BP213" s="157">
        <v>2.9486138000000001E-6</v>
      </c>
      <c r="BQ213" s="157">
        <v>2.8533583</v>
      </c>
      <c r="BR213" s="157">
        <v>0</v>
      </c>
      <c r="BS213" s="157">
        <v>0</v>
      </c>
      <c r="BT213" s="157">
        <v>0</v>
      </c>
      <c r="BU213"/>
      <c r="BV213" s="155">
        <v>8.8621181000000005E-4</v>
      </c>
      <c r="BW213" s="155">
        <v>3.3144857999999999E-6</v>
      </c>
      <c r="BX213" s="155">
        <v>3.5142689999999999E-4</v>
      </c>
      <c r="BY213" s="155">
        <v>2.5345873E-5</v>
      </c>
      <c r="BZ213" s="155">
        <v>1.9492754000000002E-5</v>
      </c>
      <c r="CA213" s="155">
        <v>5.9667372000000004E-9</v>
      </c>
      <c r="CB213" s="155">
        <v>9.5236560000000003E-11</v>
      </c>
      <c r="CC213" s="155">
        <v>8.9863552999999993E-9</v>
      </c>
      <c r="CD213" s="155">
        <v>2.4808173E-5</v>
      </c>
      <c r="CE213" s="155">
        <v>9.1358543000000007E-6</v>
      </c>
      <c r="CF213" s="155">
        <v>0</v>
      </c>
      <c r="CG213" s="155">
        <v>6.1302386999999997E-18</v>
      </c>
      <c r="CH213" s="155">
        <v>5.0194155000000002E-14</v>
      </c>
      <c r="CI213" s="155">
        <v>9.0642329000000004E-5</v>
      </c>
      <c r="CJ213" s="155">
        <v>3.4475401999999999E-4</v>
      </c>
      <c r="CK213" s="155">
        <v>1.7276372E-5</v>
      </c>
      <c r="CL213" s="155">
        <v>0</v>
      </c>
      <c r="CM213"/>
      <c r="CN213" s="284">
        <v>4.2485017999999998E-14</v>
      </c>
      <c r="CO213" s="284">
        <v>12.603783</v>
      </c>
      <c r="CP213" s="285">
        <v>1.3646254E-2</v>
      </c>
      <c r="CQ213" s="284">
        <v>2.2690809E-3</v>
      </c>
      <c r="CR213" s="284">
        <v>2.4494771999999999E-8</v>
      </c>
      <c r="CS213" s="284">
        <v>2.5878864999999998E-7</v>
      </c>
      <c r="CT213" s="284">
        <v>1.4007013E-4</v>
      </c>
      <c r="CU213" s="284">
        <v>4.8656106000000001</v>
      </c>
      <c r="CV213" s="284">
        <v>1.0788332E-3</v>
      </c>
      <c r="CW213" s="284">
        <v>2.0989599E-6</v>
      </c>
      <c r="CX213"/>
      <c r="CY213" s="162" t="s">
        <v>353</v>
      </c>
      <c r="CZ213" s="271" t="s">
        <v>2247</v>
      </c>
      <c r="DA213"/>
      <c r="DB213" s="244"/>
      <c r="DC213"/>
      <c r="DD213"/>
      <c r="DE213"/>
      <c r="DF213"/>
      <c r="DG213"/>
      <c r="DH213"/>
      <c r="DI213"/>
      <c r="DJ213"/>
      <c r="DK213"/>
      <c r="DL213"/>
    </row>
    <row r="214" spans="1:116" ht="14.4">
      <c r="A214" t="s">
        <v>565</v>
      </c>
      <c r="B214" s="188" t="s">
        <v>311</v>
      </c>
      <c r="C214" s="151" t="str">
        <f t="shared" si="45"/>
        <v>A.030.18.144</v>
      </c>
      <c r="D214" s="54" t="s">
        <v>1211</v>
      </c>
      <c r="E214" s="150" t="s">
        <v>352</v>
      </c>
      <c r="F214" s="153" t="str">
        <f t="shared" si="46"/>
        <v>Hydrogen from Reppe process</v>
      </c>
      <c r="G214" s="154">
        <f t="shared" si="47"/>
        <v>4.6670844666666671</v>
      </c>
      <c r="H214"/>
      <c r="I214"/>
      <c r="J214" s="227">
        <f t="shared" si="41"/>
        <v>0.84403518255800436</v>
      </c>
      <c r="K214"/>
      <c r="L214" s="280">
        <f t="shared" si="42"/>
        <v>4.0117258150000001E-2</v>
      </c>
      <c r="M214" s="280">
        <f t="shared" si="43"/>
        <v>7.1112601056999999E-2</v>
      </c>
      <c r="N214" s="281">
        <f t="shared" si="44"/>
        <v>3.2742653351004382E-2</v>
      </c>
      <c r="O214" s="280">
        <v>0.70006267</v>
      </c>
      <c r="P214" s="286">
        <v>3.4957839999999997E-2</v>
      </c>
      <c r="Q214" s="219">
        <v>3.1706534000000001E-2</v>
      </c>
      <c r="R214" s="286">
        <v>3.3617381000000002E-2</v>
      </c>
      <c r="S214" s="219">
        <v>4.7284481999999997E-3</v>
      </c>
      <c r="T214" s="219">
        <v>1.1542357E-3</v>
      </c>
      <c r="U214" s="219">
        <v>6.1719325000000002E-4</v>
      </c>
      <c r="V214" s="219">
        <v>3.8863393E-3</v>
      </c>
      <c r="W214" s="219">
        <v>5.1784379E-3</v>
      </c>
      <c r="X214" s="219">
        <v>5.1281834999999997E-4</v>
      </c>
      <c r="Y214" s="219">
        <v>2.7531803000000001E-2</v>
      </c>
      <c r="Z214" s="286">
        <v>4.9069407000000001E-5</v>
      </c>
      <c r="AA214" s="286">
        <v>3.2412444000000002E-5</v>
      </c>
      <c r="AB214" s="286">
        <v>7.0043833999999996E-12</v>
      </c>
      <c r="AC214"/>
      <c r="AD214" s="227">
        <f t="shared" si="36"/>
        <v>0.70006267</v>
      </c>
      <c r="AE214" s="227">
        <f t="shared" si="37"/>
        <v>0.11066797145</v>
      </c>
      <c r="AF214" s="227">
        <f t="shared" si="38"/>
        <v>7.0583125743999997E-2</v>
      </c>
      <c r="AG214" s="227">
        <f t="shared" si="39"/>
        <v>7.1112601056999999E-2</v>
      </c>
      <c r="AH214" s="227">
        <f t="shared" si="40"/>
        <v>3.2710240907004383E-2</v>
      </c>
      <c r="AI214"/>
      <c r="AJ214">
        <v>107.11718999999999</v>
      </c>
      <c r="AK214" s="155">
        <v>101.66182000000001</v>
      </c>
      <c r="AL214" s="155">
        <v>2.9834219000000002</v>
      </c>
      <c r="AM214" s="155">
        <v>0</v>
      </c>
      <c r="AN214" s="155">
        <v>0.76138713000000002</v>
      </c>
      <c r="AO214" s="155">
        <v>1.1176581000000001</v>
      </c>
      <c r="AP214" s="155">
        <v>0.59290332999999995</v>
      </c>
      <c r="AQ214"/>
      <c r="AR214" s="156">
        <v>9.4971903999999996E-2</v>
      </c>
      <c r="AS214" s="156">
        <v>8.4135903999999997E-2</v>
      </c>
      <c r="AT214" s="156">
        <v>3.8140123E-3</v>
      </c>
      <c r="AU214" s="156">
        <v>7.0219870000000004E-3</v>
      </c>
      <c r="AV214" s="282">
        <f t="shared" si="33"/>
        <v>5.0441189707636007E-6</v>
      </c>
      <c r="AW214" s="282">
        <f t="shared" si="34"/>
        <v>1.4105075368939301E-8</v>
      </c>
      <c r="AX214" s="283">
        <f t="shared" si="35"/>
        <v>0.98347157049</v>
      </c>
      <c r="AY214" s="157">
        <v>4.3310704000000001E-6</v>
      </c>
      <c r="AZ214" s="157">
        <v>1.3067885E-8</v>
      </c>
      <c r="BA214" s="157">
        <v>3.5703327000000002E-13</v>
      </c>
      <c r="BB214" s="157">
        <v>1.3501936E-12</v>
      </c>
      <c r="BC214" s="157">
        <v>0</v>
      </c>
      <c r="BD214" s="157">
        <v>9.4455342999999999E-10</v>
      </c>
      <c r="BE214" s="157">
        <v>6.9919857000000001E-7</v>
      </c>
      <c r="BF214" s="157">
        <v>2.1254650999999999E-10</v>
      </c>
      <c r="BG214" s="157">
        <v>7.4217431E-10</v>
      </c>
      <c r="BH214" s="157">
        <v>4.4868626999999998E-11</v>
      </c>
      <c r="BI214" s="157">
        <v>1.9368320999999999E-16</v>
      </c>
      <c r="BJ214" s="157">
        <v>3.3166613000000003E-11</v>
      </c>
      <c r="BK214" s="157">
        <v>2.2938464E-13</v>
      </c>
      <c r="BL214" s="157">
        <v>1.6416413999999999E-13</v>
      </c>
      <c r="BM214" s="157">
        <v>1.1569947E-8</v>
      </c>
      <c r="BN214" s="157">
        <v>7.2844067000000001E-10</v>
      </c>
      <c r="BO214" s="157">
        <v>9.4625721999999999E-21</v>
      </c>
      <c r="BP214" s="157">
        <v>3.1073049E-4</v>
      </c>
      <c r="BQ214" s="157">
        <v>0.98316084000000004</v>
      </c>
      <c r="BR214" s="157">
        <v>6.0570946999999999E-10</v>
      </c>
      <c r="BS214" s="157">
        <v>3.6833683999999998E-12</v>
      </c>
      <c r="BT214" s="157">
        <v>1.6479663E-16</v>
      </c>
      <c r="BU214"/>
      <c r="BV214" s="155">
        <v>2.8041667E-4</v>
      </c>
      <c r="BW214" s="155">
        <v>5.1278486000000004E-6</v>
      </c>
      <c r="BX214" s="155">
        <v>1.301307E-4</v>
      </c>
      <c r="BY214" s="155">
        <v>4.6963464E-7</v>
      </c>
      <c r="BZ214" s="155">
        <v>8.0696632000000003E-6</v>
      </c>
      <c r="CA214" s="155">
        <v>2.2011406000000001E-8</v>
      </c>
      <c r="CB214" s="155">
        <v>3.4823817999999999E-10</v>
      </c>
      <c r="CC214" s="155">
        <v>3.3052579999999997E-8</v>
      </c>
      <c r="CD214" s="155">
        <v>1.5772609E-6</v>
      </c>
      <c r="CE214" s="155">
        <v>5.3841536999999996E-7</v>
      </c>
      <c r="CF214" s="155">
        <v>0</v>
      </c>
      <c r="CG214" s="155">
        <v>2.0925271000000001E-17</v>
      </c>
      <c r="CH214" s="155">
        <v>1.7133531E-13</v>
      </c>
      <c r="CI214" s="155">
        <v>6.7570287000000002E-6</v>
      </c>
      <c r="CJ214" s="155">
        <v>1.2723334E-4</v>
      </c>
      <c r="CK214" s="155">
        <v>3.7042183000000003E-7</v>
      </c>
      <c r="CL214" s="155">
        <v>8.6954006999999998E-8</v>
      </c>
      <c r="CM214"/>
      <c r="CN214" s="284">
        <v>1.4502054E-13</v>
      </c>
      <c r="CO214" s="284">
        <v>4.6670815000000001</v>
      </c>
      <c r="CP214" s="285">
        <v>9.8686846000000002E-3</v>
      </c>
      <c r="CQ214" s="284">
        <v>3.5133938999999999E-3</v>
      </c>
      <c r="CR214" s="284">
        <v>9.8398114000000006E-10</v>
      </c>
      <c r="CS214" s="284">
        <v>1.6816161000000002E-8</v>
      </c>
      <c r="CT214" s="284">
        <v>3.1189302000000002E-4</v>
      </c>
      <c r="CU214" s="284">
        <v>0.20775652999999999</v>
      </c>
      <c r="CV214" s="284">
        <v>3.0087159999999999E-5</v>
      </c>
      <c r="CW214" s="284">
        <v>7.7245206999999996E-6</v>
      </c>
      <c r="CX214"/>
      <c r="CY214" s="166" t="s">
        <v>364</v>
      </c>
      <c r="CZ214" s="271" t="s">
        <v>2248</v>
      </c>
      <c r="DA214"/>
      <c r="DB214"/>
      <c r="DC214"/>
      <c r="DD214"/>
      <c r="DE214"/>
      <c r="DF214"/>
      <c r="DG214"/>
      <c r="DH214"/>
      <c r="DI214"/>
      <c r="DJ214"/>
      <c r="DK214"/>
      <c r="DL214"/>
    </row>
    <row r="215" spans="1:116" ht="14.4">
      <c r="A215" t="s">
        <v>566</v>
      </c>
      <c r="B215" s="188" t="s">
        <v>311</v>
      </c>
      <c r="C215" s="151" t="str">
        <f t="shared" si="45"/>
        <v>A.030.18.145</v>
      </c>
      <c r="D215" s="54" t="s">
        <v>1211</v>
      </c>
      <c r="E215" s="150" t="s">
        <v>352</v>
      </c>
      <c r="F215" s="153" t="str">
        <f t="shared" si="46"/>
        <v>Isobutyl acetate</v>
      </c>
      <c r="G215" s="154">
        <f t="shared" si="47"/>
        <v>3.026541466666667</v>
      </c>
      <c r="H215"/>
      <c r="I215"/>
      <c r="J215" s="227">
        <f t="shared" si="41"/>
        <v>0.57872986881760824</v>
      </c>
      <c r="K215"/>
      <c r="L215" s="280">
        <f t="shared" si="42"/>
        <v>4.7693503339999999E-2</v>
      </c>
      <c r="M215" s="280">
        <f t="shared" si="43"/>
        <v>6.3202217513999986E-2</v>
      </c>
      <c r="N215" s="281">
        <f t="shared" si="44"/>
        <v>1.3852927963608191E-2</v>
      </c>
      <c r="O215" s="280">
        <v>0.45398122000000002</v>
      </c>
      <c r="P215" s="286">
        <v>2.2700930000000001E-2</v>
      </c>
      <c r="Q215" s="286">
        <v>2.6689530999999999E-2</v>
      </c>
      <c r="R215" s="286">
        <v>4.3788124999999997E-2</v>
      </c>
      <c r="S215" s="219">
        <v>2.5644681999999999E-3</v>
      </c>
      <c r="T215" s="219">
        <v>3.1493004E-4</v>
      </c>
      <c r="U215" s="219">
        <v>1.0259800999999999E-3</v>
      </c>
      <c r="V215" s="219">
        <v>1.3573936E-2</v>
      </c>
      <c r="W215" s="219">
        <v>5.5973386000000001E-4</v>
      </c>
      <c r="X215" s="219">
        <v>2.1163913000000001E-4</v>
      </c>
      <c r="Y215" s="219">
        <v>7.6772126999999999E-3</v>
      </c>
      <c r="Z215" s="286">
        <v>2.6181383999999999E-5</v>
      </c>
      <c r="AA215" s="219">
        <v>5.6159814000000001E-3</v>
      </c>
      <c r="AB215" s="286">
        <v>3.6081894999999999E-12</v>
      </c>
      <c r="AC215"/>
      <c r="AD215" s="227">
        <f t="shared" si="36"/>
        <v>0.45398122000000002</v>
      </c>
      <c r="AE215" s="227">
        <f t="shared" si="37"/>
        <v>0.11065790033999999</v>
      </c>
      <c r="AF215" s="227">
        <f t="shared" si="38"/>
        <v>6.8580378399999989E-2</v>
      </c>
      <c r="AG215" s="227">
        <f t="shared" si="39"/>
        <v>6.3202217513999986E-2</v>
      </c>
      <c r="AH215" s="227">
        <f t="shared" si="40"/>
        <v>8.2369465636081898E-3</v>
      </c>
      <c r="AI215"/>
      <c r="AJ215">
        <v>73.388677000000001</v>
      </c>
      <c r="AK215" s="155">
        <v>72.094018000000005</v>
      </c>
      <c r="AL215" s="155">
        <v>0.62510409</v>
      </c>
      <c r="AM215" s="155">
        <v>0</v>
      </c>
      <c r="AN215" s="155">
        <v>0.13033515000000001</v>
      </c>
      <c r="AO215" s="155">
        <v>0.4167418</v>
      </c>
      <c r="AP215" s="155">
        <v>0.12247754</v>
      </c>
      <c r="AQ215"/>
      <c r="AR215" s="156">
        <v>5.7834497999999998E-2</v>
      </c>
      <c r="AS215" s="156">
        <v>5.0247076000000002E-2</v>
      </c>
      <c r="AT215" s="156">
        <v>2.4631111000000001E-3</v>
      </c>
      <c r="AU215" s="156">
        <v>5.1243110999999999E-3</v>
      </c>
      <c r="AV215" s="282">
        <f t="shared" ref="AV215:AV280" si="48">AY215+BB215+BC215+BD215+BE215+BM215+BN215+BR215</f>
        <v>3.0124146724626604E-6</v>
      </c>
      <c r="AW215" s="282">
        <f t="shared" ref="AW215:AW280" si="49">AZ215+BA215+BF215+BG215+BH215+BI215+BJ215+BK215+BL215+BO215+BS215+BT215</f>
        <v>9.1091386266067543E-9</v>
      </c>
      <c r="AX215" s="283">
        <f t="shared" ref="AX215:AX280" si="50">BP215+BQ215</f>
        <v>0.71769063734399996</v>
      </c>
      <c r="AY215" s="157">
        <v>2.8086343999999999E-6</v>
      </c>
      <c r="AZ215" s="157">
        <v>8.4743278000000006E-9</v>
      </c>
      <c r="BA215" s="157">
        <v>2.3153074000000002E-13</v>
      </c>
      <c r="BB215" s="157">
        <v>5.0980166000000004E-13</v>
      </c>
      <c r="BC215" s="157">
        <v>0</v>
      </c>
      <c r="BD215" s="157">
        <v>1.1896492999999999E-9</v>
      </c>
      <c r="BE215" s="157">
        <v>2.0152775E-7</v>
      </c>
      <c r="BF215" s="157">
        <v>2.6992888999999998E-10</v>
      </c>
      <c r="BG215" s="157">
        <v>1.9894935999999999E-10</v>
      </c>
      <c r="BH215" s="157">
        <v>1.6259391E-10</v>
      </c>
      <c r="BI215" s="157">
        <v>8.6485921000000003E-17</v>
      </c>
      <c r="BJ215" s="157">
        <v>1.5193466E-12</v>
      </c>
      <c r="BK215" s="157">
        <v>3.6237415000000002E-13</v>
      </c>
      <c r="BL215" s="157">
        <v>6.9045151999999997E-15</v>
      </c>
      <c r="BM215" s="157">
        <v>5.3755171000000001E-11</v>
      </c>
      <c r="BN215" s="157">
        <v>8.0825407999999995E-10</v>
      </c>
      <c r="BO215" s="157">
        <v>4.8744838000000002E-21</v>
      </c>
      <c r="BP215" s="157">
        <v>4.5787344000000002E-5</v>
      </c>
      <c r="BQ215" s="157">
        <v>0.71764485</v>
      </c>
      <c r="BR215" s="157">
        <v>2.0035410999999999E-10</v>
      </c>
      <c r="BS215" s="157">
        <v>1.2183696E-12</v>
      </c>
      <c r="BT215" s="157">
        <v>5.4510758E-17</v>
      </c>
      <c r="BU215"/>
      <c r="BV215" s="155">
        <v>1.8937355E-4</v>
      </c>
      <c r="BW215" s="155">
        <v>1.3769114999999999E-6</v>
      </c>
      <c r="BX215" s="155">
        <v>8.4388008000000001E-5</v>
      </c>
      <c r="BY215" s="155">
        <v>1.6104443E-6</v>
      </c>
      <c r="BZ215" s="155">
        <v>3.2326581E-6</v>
      </c>
      <c r="CA215" s="155">
        <v>1.0491801E-8</v>
      </c>
      <c r="CB215" s="155">
        <v>2.8333501999999998E-7</v>
      </c>
      <c r="CC215" s="155">
        <v>1.5801441999999999E-8</v>
      </c>
      <c r="CD215" s="155">
        <v>4.6300384000000001E-7</v>
      </c>
      <c r="CE215" s="155">
        <v>8.4254561000000005E-7</v>
      </c>
      <c r="CF215" s="155">
        <v>0</v>
      </c>
      <c r="CG215" s="155">
        <v>1.0779299E-17</v>
      </c>
      <c r="CH215" s="155">
        <v>8.8260481000000003E-14</v>
      </c>
      <c r="CI215" s="155">
        <v>8.4587704000000004E-6</v>
      </c>
      <c r="CJ215" s="155">
        <v>8.8660829000000003E-5</v>
      </c>
      <c r="CK215" s="155">
        <v>1.9877365000000001E-9</v>
      </c>
      <c r="CL215" s="155">
        <v>2.8762292E-8</v>
      </c>
      <c r="CM215"/>
      <c r="CN215" s="284">
        <v>7.4704874999999999E-14</v>
      </c>
      <c r="CO215" s="284">
        <v>3.0265422000000002</v>
      </c>
      <c r="CP215" s="285">
        <v>1.1885282E-3</v>
      </c>
      <c r="CQ215" s="284">
        <v>9.4445051999999998E-4</v>
      </c>
      <c r="CR215" s="284">
        <v>2.0338291000000001E-10</v>
      </c>
      <c r="CS215" s="284">
        <v>2.4239885E-8</v>
      </c>
      <c r="CT215" s="284">
        <v>1.0585524E-4</v>
      </c>
      <c r="CU215" s="284">
        <v>0.16342316000000001</v>
      </c>
      <c r="CV215" s="284">
        <v>1.0895941E-4</v>
      </c>
      <c r="CW215" s="284">
        <v>3.6907725000000001E-6</v>
      </c>
      <c r="CX215"/>
      <c r="CY215" s="162" t="s">
        <v>399</v>
      </c>
      <c r="CZ215" s="271" t="s">
        <v>2249</v>
      </c>
      <c r="DA215"/>
      <c r="DB215"/>
      <c r="DC215"/>
      <c r="DD215"/>
      <c r="DE215"/>
      <c r="DF215"/>
      <c r="DG215"/>
      <c r="DH215"/>
      <c r="DI215"/>
      <c r="DJ215"/>
      <c r="DK215"/>
      <c r="DL215"/>
    </row>
    <row r="216" spans="1:116" ht="14.4">
      <c r="A216" t="s">
        <v>567</v>
      </c>
      <c r="B216" s="188" t="s">
        <v>311</v>
      </c>
      <c r="C216" s="151" t="str">
        <f t="shared" si="45"/>
        <v>A.030.18.146</v>
      </c>
      <c r="D216" s="54" t="s">
        <v>1211</v>
      </c>
      <c r="E216" s="150" t="s">
        <v>352</v>
      </c>
      <c r="F216" s="153" t="str">
        <f t="shared" si="46"/>
        <v>Isopropyl acetate</v>
      </c>
      <c r="G216" s="154">
        <f t="shared" si="47"/>
        <v>3.5402718000000006</v>
      </c>
      <c r="H216"/>
      <c r="I216"/>
      <c r="J216" s="227">
        <f t="shared" si="41"/>
        <v>0.74848081338760819</v>
      </c>
      <c r="K216"/>
      <c r="L216" s="280">
        <f t="shared" si="42"/>
        <v>0.13103702563</v>
      </c>
      <c r="M216" s="280">
        <f t="shared" si="43"/>
        <v>6.9667057542999997E-2</v>
      </c>
      <c r="N216" s="281">
        <f t="shared" si="44"/>
        <v>1.67359602146081E-2</v>
      </c>
      <c r="O216" s="280">
        <v>0.53104077000000005</v>
      </c>
      <c r="P216" s="286">
        <v>2.8310658999999998E-2</v>
      </c>
      <c r="Q216" s="286">
        <v>2.5168076000000001E-2</v>
      </c>
      <c r="R216" s="286">
        <v>0.12666387000000001</v>
      </c>
      <c r="S216" s="219">
        <v>3.2851129000000001E-3</v>
      </c>
      <c r="T216" s="219">
        <v>2.1725834000000001E-4</v>
      </c>
      <c r="U216" s="219">
        <v>8.7078438999999995E-4</v>
      </c>
      <c r="V216" s="219">
        <v>1.5889444999999999E-2</v>
      </c>
      <c r="W216" s="219">
        <v>6.4749315000000001E-4</v>
      </c>
      <c r="X216" s="219">
        <v>2.7028891999999999E-4</v>
      </c>
      <c r="Y216" s="219">
        <v>1.5956860999999999E-2</v>
      </c>
      <c r="Z216" s="286">
        <v>2.8588622999999999E-5</v>
      </c>
      <c r="AA216" s="219">
        <v>1.3160605999999999E-4</v>
      </c>
      <c r="AB216" s="286">
        <v>4.608097E-12</v>
      </c>
      <c r="AC216"/>
      <c r="AD216" s="227">
        <f t="shared" si="36"/>
        <v>0.53104077000000005</v>
      </c>
      <c r="AE216" s="227">
        <f t="shared" si="37"/>
        <v>0.20040520563</v>
      </c>
      <c r="AF216" s="227">
        <f t="shared" si="38"/>
        <v>6.9499786059999999E-2</v>
      </c>
      <c r="AG216" s="227">
        <f t="shared" si="39"/>
        <v>6.9667057542999997E-2</v>
      </c>
      <c r="AH216" s="227">
        <f t="shared" si="40"/>
        <v>1.6604354154608099E-2</v>
      </c>
      <c r="AI216"/>
      <c r="AJ216">
        <v>65.899551000000002</v>
      </c>
      <c r="AK216" s="155">
        <v>62.667850999999999</v>
      </c>
      <c r="AL216" s="155">
        <v>1.6747633</v>
      </c>
      <c r="AM216" s="155">
        <v>0</v>
      </c>
      <c r="AN216" s="155">
        <v>0.62987092</v>
      </c>
      <c r="AO216" s="155">
        <v>0.60228537000000004</v>
      </c>
      <c r="AP216" s="155">
        <v>0.32478063000000001</v>
      </c>
      <c r="AQ216"/>
      <c r="AR216" s="156">
        <v>7.1626260999999997E-2</v>
      </c>
      <c r="AS216" s="156">
        <v>6.4193141999999995E-2</v>
      </c>
      <c r="AT216" s="156">
        <v>3.0883730000000002E-3</v>
      </c>
      <c r="AU216" s="156">
        <v>4.3447455000000003E-3</v>
      </c>
      <c r="AV216" s="282">
        <f t="shared" si="48"/>
        <v>3.8485097153087607E-6</v>
      </c>
      <c r="AW216" s="282">
        <f t="shared" si="49"/>
        <v>1.1421497942974968E-8</v>
      </c>
      <c r="AX216" s="283">
        <f t="shared" si="50"/>
        <v>0.608507776183</v>
      </c>
      <c r="AY216" s="157">
        <v>3.2853781000000001E-6</v>
      </c>
      <c r="AZ216" s="157">
        <v>9.9127786999999998E-9</v>
      </c>
      <c r="BA216" s="157">
        <v>2.7083127E-13</v>
      </c>
      <c r="BB216" s="157">
        <v>6.5107875999999996E-13</v>
      </c>
      <c r="BC216" s="157">
        <v>0</v>
      </c>
      <c r="BD216" s="157">
        <v>3.6599974999999998E-9</v>
      </c>
      <c r="BE216" s="157">
        <v>5.5812946000000004E-7</v>
      </c>
      <c r="BF216" s="157">
        <v>8.3332644000000002E-10</v>
      </c>
      <c r="BG216" s="157">
        <v>6.0051355000000002E-10</v>
      </c>
      <c r="BH216" s="157">
        <v>6.9645552999999998E-11</v>
      </c>
      <c r="BI216" s="157">
        <v>1.1045305000000001E-16</v>
      </c>
      <c r="BJ216" s="157">
        <v>1.6241996000000001E-12</v>
      </c>
      <c r="BK216" s="157">
        <v>4.1244813999999998E-13</v>
      </c>
      <c r="BL216" s="157">
        <v>1.0232753000000001E-14</v>
      </c>
      <c r="BM216" s="157">
        <v>4.1413149999999998E-11</v>
      </c>
      <c r="BN216" s="157">
        <v>8.2061513000000002E-10</v>
      </c>
      <c r="BO216" s="157">
        <v>6.2253090000000001E-21</v>
      </c>
      <c r="BP216" s="157">
        <v>5.6736183000000001E-5</v>
      </c>
      <c r="BQ216" s="157">
        <v>0.60845104000000005</v>
      </c>
      <c r="BR216" s="157">
        <v>4.7947845E-10</v>
      </c>
      <c r="BS216" s="157">
        <v>2.9157473E-12</v>
      </c>
      <c r="BT216" s="157">
        <v>1.3045268999999999E-16</v>
      </c>
      <c r="BU216"/>
      <c r="BV216" s="155">
        <v>2.1481657E-4</v>
      </c>
      <c r="BW216" s="155">
        <v>4.1468835999999999E-6</v>
      </c>
      <c r="BX216" s="155">
        <v>9.8712172000000003E-5</v>
      </c>
      <c r="BY216" s="155">
        <v>1.8696174000000001E-6</v>
      </c>
      <c r="BZ216" s="155">
        <v>6.1032364000000002E-6</v>
      </c>
      <c r="CA216" s="155">
        <v>1.3399307E-8</v>
      </c>
      <c r="CB216" s="155">
        <v>2.1386962999999999E-10</v>
      </c>
      <c r="CC216" s="155">
        <v>2.0180365E-8</v>
      </c>
      <c r="CD216" s="155">
        <v>3.2317712999999998E-7</v>
      </c>
      <c r="CE216" s="155">
        <v>7.6474535000000004E-7</v>
      </c>
      <c r="CF216" s="155">
        <v>0</v>
      </c>
      <c r="CG216" s="155">
        <v>1.3766477E-17</v>
      </c>
      <c r="CH216" s="155">
        <v>1.1271937E-13</v>
      </c>
      <c r="CI216" s="155">
        <v>2.4480463999999999E-5</v>
      </c>
      <c r="CJ216" s="155">
        <v>7.8311106999999995E-5</v>
      </c>
      <c r="CK216" s="155">
        <v>2.5383067999999999E-9</v>
      </c>
      <c r="CL216" s="155">
        <v>6.8832624000000004E-8</v>
      </c>
      <c r="CM216"/>
      <c r="CN216" s="284">
        <v>9.5407216999999997E-14</v>
      </c>
      <c r="CO216" s="284">
        <v>3.5402719</v>
      </c>
      <c r="CP216" s="285">
        <v>9.4070320999999998E-2</v>
      </c>
      <c r="CQ216" s="284">
        <v>2.8402867999999999E-3</v>
      </c>
      <c r="CR216" s="284">
        <v>1.4583539E-10</v>
      </c>
      <c r="CS216" s="284">
        <v>1.7587720999999999E-8</v>
      </c>
      <c r="CT216" s="284">
        <v>2.4060965E-4</v>
      </c>
      <c r="CU216" s="284">
        <v>0.18928539</v>
      </c>
      <c r="CV216" s="284">
        <v>4.6701629E-5</v>
      </c>
      <c r="CW216" s="284">
        <v>4.7135655999999998E-6</v>
      </c>
      <c r="CX216"/>
      <c r="CY216" s="162" t="s">
        <v>399</v>
      </c>
      <c r="CZ216" s="271" t="s">
        <v>2250</v>
      </c>
      <c r="DA216"/>
      <c r="DB216"/>
      <c r="DC216"/>
      <c r="DD216"/>
      <c r="DE216"/>
      <c r="DF216"/>
      <c r="DG216"/>
      <c r="DH216"/>
      <c r="DI216"/>
      <c r="DJ216"/>
      <c r="DK216"/>
      <c r="DL216"/>
    </row>
    <row r="217" spans="1:116" ht="14.4">
      <c r="A217" t="s">
        <v>568</v>
      </c>
      <c r="B217" s="188" t="s">
        <v>311</v>
      </c>
      <c r="C217" s="151" t="str">
        <f t="shared" si="45"/>
        <v>A.030.18.147</v>
      </c>
      <c r="D217" s="54" t="s">
        <v>1211</v>
      </c>
      <c r="E217" s="150" t="s">
        <v>352</v>
      </c>
      <c r="F217" s="153" t="str">
        <f t="shared" si="46"/>
        <v>Methyl acetate</v>
      </c>
      <c r="G217" s="154">
        <f t="shared" si="47"/>
        <v>1.0087772666666668</v>
      </c>
      <c r="H217"/>
      <c r="I217"/>
      <c r="J217" s="227">
        <f t="shared" si="41"/>
        <v>0.21520798078411146</v>
      </c>
      <c r="K217"/>
      <c r="L217" s="280">
        <f t="shared" si="42"/>
        <v>2.2996052121000001E-2</v>
      </c>
      <c r="M217" s="280">
        <f t="shared" si="43"/>
        <v>3.5646472811200001E-2</v>
      </c>
      <c r="N217" s="281">
        <f t="shared" si="44"/>
        <v>5.2488658519114833E-3</v>
      </c>
      <c r="O217" s="280">
        <v>0.15131659</v>
      </c>
      <c r="P217" s="286">
        <v>1.2238442E-2</v>
      </c>
      <c r="Q217" s="219">
        <v>1.9952195999999998E-2</v>
      </c>
      <c r="R217" s="286">
        <v>2.1004037999999999E-2</v>
      </c>
      <c r="S217" s="219">
        <v>1.8579689999999999E-3</v>
      </c>
      <c r="T217" s="286">
        <v>4.5356547E-5</v>
      </c>
      <c r="U217" s="286">
        <v>8.8688573999999999E-5</v>
      </c>
      <c r="V217" s="219">
        <v>3.3780596999999999E-3</v>
      </c>
      <c r="W217" s="219">
        <v>1.9912981E-4</v>
      </c>
      <c r="X217" s="286">
        <v>7.0473248999999995E-5</v>
      </c>
      <c r="Y217" s="219">
        <v>5.049535E-3</v>
      </c>
      <c r="Z217" s="286">
        <v>7.3018621999999996E-6</v>
      </c>
      <c r="AA217" s="286">
        <v>2.0104070999999999E-7</v>
      </c>
      <c r="AB217" s="286">
        <v>1.2014831E-12</v>
      </c>
      <c r="AC217"/>
      <c r="AD217" s="227">
        <f t="shared" si="36"/>
        <v>0.15131659</v>
      </c>
      <c r="AE217" s="227">
        <f t="shared" si="37"/>
        <v>5.8564749820999989E-2</v>
      </c>
      <c r="AF217" s="227">
        <f t="shared" si="38"/>
        <v>3.5568898740710002E-2</v>
      </c>
      <c r="AG217" s="227">
        <f t="shared" si="39"/>
        <v>3.5646472811200001E-2</v>
      </c>
      <c r="AH217" s="227">
        <f t="shared" si="40"/>
        <v>5.2486648112014837E-3</v>
      </c>
      <c r="AI217"/>
      <c r="AJ217">
        <v>41.435256000000003</v>
      </c>
      <c r="AK217" s="155">
        <v>40.571995999999999</v>
      </c>
      <c r="AL217" s="155">
        <v>0.54368875000000005</v>
      </c>
      <c r="AM217" s="155">
        <v>0</v>
      </c>
      <c r="AN217" s="155">
        <v>7.8413925999999995E-2</v>
      </c>
      <c r="AO217" s="155">
        <v>0.15699822999999999</v>
      </c>
      <c r="AP217" s="155">
        <v>8.4159120000000004E-2</v>
      </c>
      <c r="AQ217"/>
      <c r="AR217" s="156">
        <v>2.5854077999999999E-2</v>
      </c>
      <c r="AS217" s="156">
        <v>2.2017910000000002E-2</v>
      </c>
      <c r="AT217" s="156">
        <v>9.7427216E-4</v>
      </c>
      <c r="AU217" s="156">
        <v>2.8618964999999998E-3</v>
      </c>
      <c r="AV217" s="282">
        <f t="shared" si="48"/>
        <v>1.3200185656977398E-6</v>
      </c>
      <c r="AW217" s="282">
        <f t="shared" si="49"/>
        <v>3.6030774775565001E-9</v>
      </c>
      <c r="AX217" s="283">
        <f t="shared" si="50"/>
        <v>0.40082583937499999</v>
      </c>
      <c r="AY217" s="157">
        <v>9.3613938000000004E-7</v>
      </c>
      <c r="AZ217" s="157">
        <v>2.8245583999999999E-9</v>
      </c>
      <c r="BA217" s="157">
        <v>7.7170970999999996E-14</v>
      </c>
      <c r="BB217" s="157">
        <v>1.6975774E-13</v>
      </c>
      <c r="BC217" s="157">
        <v>0</v>
      </c>
      <c r="BD217" s="157">
        <v>1.9996801999999999E-9</v>
      </c>
      <c r="BE217" s="157">
        <v>3.8143136999999999E-7</v>
      </c>
      <c r="BF217" s="157">
        <v>3.0553648999999999E-10</v>
      </c>
      <c r="BG217" s="157">
        <v>4.0526403000000002E-10</v>
      </c>
      <c r="BH217" s="157">
        <v>4.4630277999999998E-11</v>
      </c>
      <c r="BI217" s="157">
        <v>2.6206990999999999E-15</v>
      </c>
      <c r="BJ217" s="157">
        <v>5.7081305000000006E-14</v>
      </c>
      <c r="BK217" s="157">
        <v>4.6044221000000005E-13</v>
      </c>
      <c r="BL217" s="157">
        <v>2.7403714000000001E-15</v>
      </c>
      <c r="BM217" s="157">
        <v>2.8522545E-10</v>
      </c>
      <c r="BN217" s="157">
        <v>1.6274029E-10</v>
      </c>
      <c r="BO217" s="157">
        <v>2.2488224E-11</v>
      </c>
      <c r="BP217" s="157">
        <v>1.3899374999999999E-5</v>
      </c>
      <c r="BQ217" s="157">
        <v>0.40081193999999998</v>
      </c>
      <c r="BR217" s="157">
        <v>0</v>
      </c>
      <c r="BS217" s="157">
        <v>0</v>
      </c>
      <c r="BT217" s="157">
        <v>0</v>
      </c>
      <c r="BU217"/>
      <c r="BV217" s="155">
        <v>9.2633531999999994E-5</v>
      </c>
      <c r="BW217" s="155">
        <v>3.3688364000000002E-6</v>
      </c>
      <c r="BX217" s="155">
        <v>2.8127386999999999E-5</v>
      </c>
      <c r="BY217" s="155">
        <v>3.9796132000000002E-7</v>
      </c>
      <c r="BZ217" s="155">
        <v>3.4399026999999999E-6</v>
      </c>
      <c r="CA217" s="155">
        <v>1.1381156999999999E-6</v>
      </c>
      <c r="CB217" s="155">
        <v>5.5762877000000003E-11</v>
      </c>
      <c r="CC217" s="155">
        <v>1.7155729000000001E-6</v>
      </c>
      <c r="CD217" s="155">
        <v>6.5008281999999999E-8</v>
      </c>
      <c r="CE217" s="155">
        <v>7.4773747E-8</v>
      </c>
      <c r="CF217" s="155">
        <v>0</v>
      </c>
      <c r="CG217" s="155">
        <v>4.9729839000000001E-8</v>
      </c>
      <c r="CH217" s="155">
        <v>2.9389663999999999E-14</v>
      </c>
      <c r="CI217" s="155">
        <v>4.1308884999999999E-6</v>
      </c>
      <c r="CJ217" s="155">
        <v>5.0124638999999998E-5</v>
      </c>
      <c r="CK217" s="155">
        <v>6.6139476999999998E-10</v>
      </c>
      <c r="CL217" s="155">
        <v>0</v>
      </c>
      <c r="CM217"/>
      <c r="CN217" s="284">
        <v>2.4875813E-14</v>
      </c>
      <c r="CO217" s="284">
        <v>1.0087702000000001</v>
      </c>
      <c r="CP217" s="285">
        <v>4.8999688999999999E-2</v>
      </c>
      <c r="CQ217" s="284">
        <v>2.5685609E-3</v>
      </c>
      <c r="CR217" s="284">
        <v>2.4670185000000001E-11</v>
      </c>
      <c r="CS217" s="284">
        <v>2.482352E-9</v>
      </c>
      <c r="CT217" s="284">
        <v>1.3050508E-4</v>
      </c>
      <c r="CU217" s="284">
        <v>3.147904E-2</v>
      </c>
      <c r="CV217" s="284">
        <v>2.9927351999999999E-5</v>
      </c>
      <c r="CW217" s="284">
        <v>3.9839508000000002E-4</v>
      </c>
      <c r="CX217"/>
      <c r="CY217" s="162" t="s">
        <v>399</v>
      </c>
      <c r="CZ217" s="271" t="s">
        <v>2251</v>
      </c>
      <c r="DA217"/>
      <c r="DB217"/>
      <c r="DC217"/>
      <c r="DD217"/>
      <c r="DE217"/>
      <c r="DF217"/>
      <c r="DG217"/>
      <c r="DH217"/>
      <c r="DI217"/>
      <c r="DJ217"/>
      <c r="DK217"/>
      <c r="DL217"/>
    </row>
    <row r="218" spans="1:116" ht="14.4">
      <c r="A218" t="s">
        <v>569</v>
      </c>
      <c r="B218" s="188" t="s">
        <v>311</v>
      </c>
      <c r="C218" s="151" t="str">
        <f t="shared" si="45"/>
        <v>A.030.18.148</v>
      </c>
      <c r="D218" s="54" t="s">
        <v>1211</v>
      </c>
      <c r="E218" s="150" t="s">
        <v>352</v>
      </c>
      <c r="F218" s="153" t="str">
        <f t="shared" si="46"/>
        <v>Methyl ethyl ketone</v>
      </c>
      <c r="G218" s="154">
        <f t="shared" si="47"/>
        <v>1.0087772666666668</v>
      </c>
      <c r="H218"/>
      <c r="I218"/>
      <c r="J218" s="227">
        <f t="shared" si="41"/>
        <v>0.21520798078411146</v>
      </c>
      <c r="K218"/>
      <c r="L218" s="280">
        <f t="shared" si="42"/>
        <v>2.2996052121000001E-2</v>
      </c>
      <c r="M218" s="280">
        <f t="shared" si="43"/>
        <v>3.5646472811200001E-2</v>
      </c>
      <c r="N218" s="281">
        <f t="shared" si="44"/>
        <v>5.2488658519114833E-3</v>
      </c>
      <c r="O218" s="280">
        <v>0.15131659</v>
      </c>
      <c r="P218" s="286">
        <v>1.2238442E-2</v>
      </c>
      <c r="Q218" s="286">
        <v>1.9952195999999998E-2</v>
      </c>
      <c r="R218" s="286">
        <v>2.1004037999999999E-2</v>
      </c>
      <c r="S218" s="219">
        <v>1.8579689999999999E-3</v>
      </c>
      <c r="T218" s="286">
        <v>4.5356547E-5</v>
      </c>
      <c r="U218" s="286">
        <v>8.8688573999999999E-5</v>
      </c>
      <c r="V218" s="219">
        <v>3.3780596999999999E-3</v>
      </c>
      <c r="W218" s="219">
        <v>1.9912981E-4</v>
      </c>
      <c r="X218" s="286">
        <v>7.0473248999999995E-5</v>
      </c>
      <c r="Y218" s="219">
        <v>5.049535E-3</v>
      </c>
      <c r="Z218" s="286">
        <v>7.3018621999999996E-6</v>
      </c>
      <c r="AA218" s="286">
        <v>2.0104070999999999E-7</v>
      </c>
      <c r="AB218" s="286">
        <v>1.2014831E-12</v>
      </c>
      <c r="AC218"/>
      <c r="AD218" s="227">
        <f t="shared" ref="AD218:AD300" si="51">O218</f>
        <v>0.15131659</v>
      </c>
      <c r="AE218" s="227">
        <f t="shared" ref="AE218:AE300" si="52">P218+Q218+R218+S218+T218+U218+V218</f>
        <v>5.8564749820999989E-2</v>
      </c>
      <c r="AF218" s="227">
        <f t="shared" ref="AF218:AF300" si="53">P218+Q218+V218+AA218</f>
        <v>3.5568898740710002E-2</v>
      </c>
      <c r="AG218" s="227">
        <f t="shared" ref="AG218:AG300" si="54">Z218+P218+Q218+V218+X218</f>
        <v>3.5646472811200001E-2</v>
      </c>
      <c r="AH218" s="227">
        <f t="shared" ref="AH218:AH300" si="55">W218+Y218+AB218</f>
        <v>5.2486648112014837E-3</v>
      </c>
      <c r="AI218"/>
      <c r="AJ218">
        <v>41.435256000000003</v>
      </c>
      <c r="AK218" s="155">
        <v>40.571995999999999</v>
      </c>
      <c r="AL218" s="155">
        <v>0.54368875000000005</v>
      </c>
      <c r="AM218" s="155">
        <v>0</v>
      </c>
      <c r="AN218" s="155">
        <v>7.8413925999999995E-2</v>
      </c>
      <c r="AO218" s="155">
        <v>0.15699822999999999</v>
      </c>
      <c r="AP218" s="155">
        <v>8.4159120000000004E-2</v>
      </c>
      <c r="AQ218"/>
      <c r="AR218" s="156">
        <v>2.5854077999999999E-2</v>
      </c>
      <c r="AS218" s="156">
        <v>2.2017910000000002E-2</v>
      </c>
      <c r="AT218" s="156">
        <v>9.7427216E-4</v>
      </c>
      <c r="AU218" s="156">
        <v>2.8618964999999998E-3</v>
      </c>
      <c r="AV218" s="282">
        <f t="shared" si="48"/>
        <v>1.3200185656977398E-6</v>
      </c>
      <c r="AW218" s="282">
        <f t="shared" si="49"/>
        <v>3.6030774775565001E-9</v>
      </c>
      <c r="AX218" s="283">
        <f t="shared" si="50"/>
        <v>0.40082583937499999</v>
      </c>
      <c r="AY218" s="157">
        <v>9.3613938000000004E-7</v>
      </c>
      <c r="AZ218" s="157">
        <v>2.8245583999999999E-9</v>
      </c>
      <c r="BA218" s="157">
        <v>7.7170970999999996E-14</v>
      </c>
      <c r="BB218" s="157">
        <v>1.6975774E-13</v>
      </c>
      <c r="BC218" s="157">
        <v>0</v>
      </c>
      <c r="BD218" s="157">
        <v>1.9996801999999999E-9</v>
      </c>
      <c r="BE218" s="157">
        <v>3.8143136999999999E-7</v>
      </c>
      <c r="BF218" s="157">
        <v>3.0553648999999999E-10</v>
      </c>
      <c r="BG218" s="157">
        <v>4.0526403000000002E-10</v>
      </c>
      <c r="BH218" s="157">
        <v>4.4630277999999998E-11</v>
      </c>
      <c r="BI218" s="157">
        <v>2.6206990999999999E-15</v>
      </c>
      <c r="BJ218" s="157">
        <v>5.7081305000000006E-14</v>
      </c>
      <c r="BK218" s="157">
        <v>4.6044221000000005E-13</v>
      </c>
      <c r="BL218" s="157">
        <v>2.7403714000000001E-15</v>
      </c>
      <c r="BM218" s="157">
        <v>2.8522545E-10</v>
      </c>
      <c r="BN218" s="157">
        <v>1.6274029E-10</v>
      </c>
      <c r="BO218" s="157">
        <v>2.2488224E-11</v>
      </c>
      <c r="BP218" s="157">
        <v>1.3899374999999999E-5</v>
      </c>
      <c r="BQ218" s="157">
        <v>0.40081193999999998</v>
      </c>
      <c r="BR218" s="157">
        <v>0</v>
      </c>
      <c r="BS218" s="157">
        <v>0</v>
      </c>
      <c r="BT218" s="157">
        <v>0</v>
      </c>
      <c r="BU218"/>
      <c r="BV218" s="155">
        <v>9.2633531999999994E-5</v>
      </c>
      <c r="BW218" s="155">
        <v>3.3688364000000002E-6</v>
      </c>
      <c r="BX218" s="155">
        <v>2.8127386999999999E-5</v>
      </c>
      <c r="BY218" s="155">
        <v>3.9796132000000002E-7</v>
      </c>
      <c r="BZ218" s="155">
        <v>3.4399026999999999E-6</v>
      </c>
      <c r="CA218" s="155">
        <v>1.1381156999999999E-6</v>
      </c>
      <c r="CB218" s="155">
        <v>5.5762877000000003E-11</v>
      </c>
      <c r="CC218" s="155">
        <v>1.7155729000000001E-6</v>
      </c>
      <c r="CD218" s="155">
        <v>6.5008281999999999E-8</v>
      </c>
      <c r="CE218" s="155">
        <v>7.4773747E-8</v>
      </c>
      <c r="CF218" s="155">
        <v>0</v>
      </c>
      <c r="CG218" s="155">
        <v>4.9729839000000001E-8</v>
      </c>
      <c r="CH218" s="155">
        <v>2.9389663999999999E-14</v>
      </c>
      <c r="CI218" s="155">
        <v>4.1308884999999999E-6</v>
      </c>
      <c r="CJ218" s="155">
        <v>5.0124638999999998E-5</v>
      </c>
      <c r="CK218" s="155">
        <v>6.6139476999999998E-10</v>
      </c>
      <c r="CL218" s="155">
        <v>0</v>
      </c>
      <c r="CM218"/>
      <c r="CN218" s="284">
        <v>2.4875813E-14</v>
      </c>
      <c r="CO218" s="284">
        <v>1.0087702000000001</v>
      </c>
      <c r="CP218" s="285">
        <v>4.8999688999999999E-2</v>
      </c>
      <c r="CQ218" s="284">
        <v>2.5685609E-3</v>
      </c>
      <c r="CR218" s="284">
        <v>2.4670185000000001E-11</v>
      </c>
      <c r="CS218" s="284">
        <v>2.482352E-9</v>
      </c>
      <c r="CT218" s="284">
        <v>1.3050508E-4</v>
      </c>
      <c r="CU218" s="284">
        <v>3.147904E-2</v>
      </c>
      <c r="CV218" s="284">
        <v>2.9927351999999999E-5</v>
      </c>
      <c r="CW218" s="284">
        <v>3.9839508000000002E-4</v>
      </c>
      <c r="CX218"/>
      <c r="CY218" s="162" t="s">
        <v>380</v>
      </c>
      <c r="CZ218" s="271" t="s">
        <v>2252</v>
      </c>
      <c r="DA218"/>
      <c r="DB218"/>
      <c r="DC218"/>
      <c r="DD218"/>
      <c r="DE218"/>
      <c r="DF218"/>
      <c r="DG218"/>
      <c r="DH218"/>
      <c r="DI218"/>
      <c r="DJ218"/>
      <c r="DK218"/>
      <c r="DL218"/>
    </row>
    <row r="219" spans="1:116" ht="14.4">
      <c r="A219" t="s">
        <v>570</v>
      </c>
      <c r="B219" s="188" t="s">
        <v>311</v>
      </c>
      <c r="C219" s="151" t="str">
        <f t="shared" si="45"/>
        <v>A.030.18.149</v>
      </c>
      <c r="D219" s="54" t="s">
        <v>1211</v>
      </c>
      <c r="E219" s="150" t="s">
        <v>352</v>
      </c>
      <c r="F219" s="153" t="str">
        <f t="shared" si="46"/>
        <v>Methyl formate</v>
      </c>
      <c r="G219" s="154">
        <f t="shared" si="47"/>
        <v>2.4909354000000001</v>
      </c>
      <c r="H219"/>
      <c r="I219"/>
      <c r="J219" s="227">
        <f t="shared" ref="J219:J301" si="56">L219+M219+N219+O219</f>
        <v>0.50476843510820191</v>
      </c>
      <c r="K219"/>
      <c r="L219" s="280">
        <f t="shared" ref="L219:L301" si="57">R219+S219+T219+U219</f>
        <v>3.5433474270000001E-2</v>
      </c>
      <c r="M219" s="280">
        <f t="shared" ref="M219:M301" si="58">P219+Q219+V219+Z219+X219</f>
        <v>6.6082522493999984E-2</v>
      </c>
      <c r="N219" s="281">
        <f t="shared" ref="N219:N301" si="59">W219+Y219+AA219+AB219</f>
        <v>2.9612128344201939E-2</v>
      </c>
      <c r="O219" s="280">
        <v>0.37364030999999998</v>
      </c>
      <c r="P219" s="286">
        <v>2.6170802999999999E-2</v>
      </c>
      <c r="Q219" s="286">
        <v>3.2761797000000002E-2</v>
      </c>
      <c r="R219" s="286">
        <v>3.0349580000000001E-2</v>
      </c>
      <c r="S219" s="219">
        <v>4.1030716E-3</v>
      </c>
      <c r="T219" s="219">
        <v>2.7252335E-4</v>
      </c>
      <c r="U219" s="219">
        <v>7.0829932000000004E-4</v>
      </c>
      <c r="V219" s="219">
        <v>6.8770936000000001E-3</v>
      </c>
      <c r="W219" s="219">
        <v>9.4895731999999997E-4</v>
      </c>
      <c r="X219" s="219">
        <v>2.4646573999999999E-4</v>
      </c>
      <c r="Y219" s="219">
        <v>2.8501142E-2</v>
      </c>
      <c r="Z219" s="286">
        <v>2.6363153999999999E-5</v>
      </c>
      <c r="AA219" s="219">
        <v>1.6202902E-4</v>
      </c>
      <c r="AB219" s="286">
        <v>4.2019407999999998E-12</v>
      </c>
      <c r="AC219"/>
      <c r="AD219" s="227">
        <f t="shared" si="51"/>
        <v>0.37364030999999998</v>
      </c>
      <c r="AE219" s="227">
        <f t="shared" si="52"/>
        <v>0.10124316786999998</v>
      </c>
      <c r="AF219" s="227">
        <f t="shared" si="53"/>
        <v>6.5971722619999992E-2</v>
      </c>
      <c r="AG219" s="227">
        <f t="shared" si="54"/>
        <v>6.6082522493999998E-2</v>
      </c>
      <c r="AH219" s="227">
        <f t="shared" si="55"/>
        <v>2.945009932420194E-2</v>
      </c>
      <c r="AI219"/>
      <c r="AJ219">
        <v>78.794702999999998</v>
      </c>
      <c r="AK219" s="155">
        <v>72.735394999999997</v>
      </c>
      <c r="AL219" s="155">
        <v>3.4974577999999998</v>
      </c>
      <c r="AM219" s="155">
        <v>0</v>
      </c>
      <c r="AN219" s="155">
        <v>0.57169139999999996</v>
      </c>
      <c r="AO219" s="155">
        <v>1.3054653000000001</v>
      </c>
      <c r="AP219" s="155">
        <v>0.68469327000000002</v>
      </c>
      <c r="AQ219"/>
      <c r="AR219" s="156">
        <v>5.4529199E-2</v>
      </c>
      <c r="AS219" s="156">
        <v>4.7552012999999997E-2</v>
      </c>
      <c r="AT219" s="156">
        <v>2.0912189E-3</v>
      </c>
      <c r="AU219" s="156">
        <v>4.8859665E-3</v>
      </c>
      <c r="AV219" s="282">
        <f t="shared" si="48"/>
        <v>2.8508401515248796E-6</v>
      </c>
      <c r="AW219" s="282">
        <f t="shared" si="49"/>
        <v>7.7337978722530255E-9</v>
      </c>
      <c r="AX219" s="283">
        <f t="shared" si="50"/>
        <v>0.68430903773600005</v>
      </c>
      <c r="AY219" s="157">
        <v>2.3115916E-6</v>
      </c>
      <c r="AZ219" s="157">
        <v>6.9746295999999998E-9</v>
      </c>
      <c r="BA219" s="157">
        <v>1.9055684000000001E-13</v>
      </c>
      <c r="BB219" s="157">
        <v>5.9369287999999995E-13</v>
      </c>
      <c r="BC219" s="157">
        <v>0</v>
      </c>
      <c r="BD219" s="157">
        <v>8.4695984999999999E-10</v>
      </c>
      <c r="BE219" s="157">
        <v>5.3702108999999996E-7</v>
      </c>
      <c r="BF219" s="157">
        <v>1.9160523E-10</v>
      </c>
      <c r="BG219" s="157">
        <v>5.5510356999999996E-10</v>
      </c>
      <c r="BH219" s="157">
        <v>1.1806333E-11</v>
      </c>
      <c r="BI219" s="157">
        <v>1.0071775E-16</v>
      </c>
      <c r="BJ219" s="157">
        <v>4.0667758E-13</v>
      </c>
      <c r="BK219" s="157">
        <v>4.7475108E-14</v>
      </c>
      <c r="BL219" s="157">
        <v>8.3290016000000007E-15</v>
      </c>
      <c r="BM219" s="157">
        <v>5.4094981999999998E-11</v>
      </c>
      <c r="BN219" s="157">
        <v>1.3258129999999999E-9</v>
      </c>
      <c r="BO219" s="157">
        <v>5.6766122E-21</v>
      </c>
      <c r="BP219" s="157">
        <v>8.9967736000000001E-5</v>
      </c>
      <c r="BQ219" s="157">
        <v>0.68421907000000004</v>
      </c>
      <c r="BR219" s="157">
        <v>0</v>
      </c>
      <c r="BS219" s="157">
        <v>0</v>
      </c>
      <c r="BT219" s="157">
        <v>0</v>
      </c>
      <c r="BU219"/>
      <c r="BV219" s="155">
        <v>1.808263E-4</v>
      </c>
      <c r="BW219" s="155">
        <v>3.8332173999999996E-6</v>
      </c>
      <c r="BX219" s="155">
        <v>6.9453888000000003E-5</v>
      </c>
      <c r="BY219" s="155">
        <v>8.1709079999999996E-7</v>
      </c>
      <c r="BZ219" s="155">
        <v>6.5971768999999998E-6</v>
      </c>
      <c r="CA219" s="155">
        <v>1.2218296000000001E-8</v>
      </c>
      <c r="CB219" s="155">
        <v>1.9501923E-10</v>
      </c>
      <c r="CC219" s="155">
        <v>1.8401674E-8</v>
      </c>
      <c r="CD219" s="155">
        <v>4.0715872000000002E-7</v>
      </c>
      <c r="CE219" s="155">
        <v>7.3845815000000002E-7</v>
      </c>
      <c r="CF219" s="155">
        <v>0</v>
      </c>
      <c r="CG219" s="155">
        <v>1.2553103999999999E-17</v>
      </c>
      <c r="CH219" s="155">
        <v>1.0278432E-13</v>
      </c>
      <c r="CI219" s="155">
        <v>6.0492103000000001E-6</v>
      </c>
      <c r="CJ219" s="155">
        <v>9.2896970999999996E-5</v>
      </c>
      <c r="CK219" s="155">
        <v>2.3134344000000001E-9</v>
      </c>
      <c r="CL219" s="155">
        <v>0</v>
      </c>
      <c r="CM219"/>
      <c r="CN219" s="284">
        <v>8.6998054999999998E-14</v>
      </c>
      <c r="CO219" s="284">
        <v>2.4909370000000002</v>
      </c>
      <c r="CP219" s="285">
        <v>3.9824806999999999E-3</v>
      </c>
      <c r="CQ219" s="284">
        <v>2.6254122000000002E-3</v>
      </c>
      <c r="CR219" s="284">
        <v>1.8788803999999999E-10</v>
      </c>
      <c r="CS219" s="284">
        <v>2.2819517E-8</v>
      </c>
      <c r="CT219" s="284">
        <v>2.5911445E-4</v>
      </c>
      <c r="CU219" s="284">
        <v>3.9995040000000003E-2</v>
      </c>
      <c r="CV219" s="284">
        <v>7.9168640000000002E-6</v>
      </c>
      <c r="CW219" s="284">
        <v>4.2981133999999999E-6</v>
      </c>
      <c r="CX219"/>
      <c r="CY219" s="162" t="s">
        <v>399</v>
      </c>
      <c r="CZ219" s="271" t="s">
        <v>2253</v>
      </c>
      <c r="DA219"/>
      <c r="DB219" s="50"/>
      <c r="DC219"/>
      <c r="DD219"/>
      <c r="DE219"/>
      <c r="DF219"/>
      <c r="DG219"/>
      <c r="DH219"/>
      <c r="DI219"/>
      <c r="DJ219"/>
      <c r="DK219"/>
      <c r="DL219"/>
    </row>
    <row r="220" spans="1:116" ht="14.4">
      <c r="A220" t="s">
        <v>571</v>
      </c>
      <c r="B220" s="188" t="s">
        <v>311</v>
      </c>
      <c r="C220" s="151" t="str">
        <f t="shared" si="45"/>
        <v>A.030.18.150</v>
      </c>
      <c r="D220" s="54" t="s">
        <v>1211</v>
      </c>
      <c r="E220" s="150" t="s">
        <v>352</v>
      </c>
      <c r="F220" s="153" t="str">
        <f t="shared" si="46"/>
        <v>Methylcyclohexane</v>
      </c>
      <c r="G220" s="154">
        <f t="shared" si="47"/>
        <v>5.077293533333334</v>
      </c>
      <c r="H220"/>
      <c r="I220"/>
      <c r="J220" s="227">
        <f t="shared" si="56"/>
        <v>1.1370936252901076</v>
      </c>
      <c r="K220"/>
      <c r="L220" s="280">
        <f t="shared" si="57"/>
        <v>0.22231681511000001</v>
      </c>
      <c r="M220" s="280">
        <f t="shared" si="58"/>
        <v>0.114381790228</v>
      </c>
      <c r="N220" s="281">
        <f t="shared" si="59"/>
        <v>3.8800989952107554E-2</v>
      </c>
      <c r="O220" s="280">
        <v>0.76159403000000003</v>
      </c>
      <c r="P220" s="286">
        <v>4.5761546E-2</v>
      </c>
      <c r="Q220" s="286">
        <v>3.7736482000000002E-2</v>
      </c>
      <c r="R220" s="286">
        <v>0.21674350000000001</v>
      </c>
      <c r="S220" s="219">
        <v>3.7229877999999999E-3</v>
      </c>
      <c r="T220" s="219">
        <v>4.3924730999999999E-4</v>
      </c>
      <c r="U220" s="219">
        <v>1.4110800000000001E-3</v>
      </c>
      <c r="V220" s="219">
        <v>3.0738656999999999E-2</v>
      </c>
      <c r="W220" s="219">
        <v>7.7619294999999998E-4</v>
      </c>
      <c r="X220" s="219">
        <v>1.2361880000000001E-4</v>
      </c>
      <c r="Y220" s="219">
        <v>1.4866682000000001E-2</v>
      </c>
      <c r="Z220" s="286">
        <v>2.1486428000000001E-5</v>
      </c>
      <c r="AA220" s="219">
        <v>2.3158115E-2</v>
      </c>
      <c r="AB220" s="286">
        <v>2.1075500999999999E-12</v>
      </c>
      <c r="AC220"/>
      <c r="AD220" s="227">
        <f t="shared" si="51"/>
        <v>0.76159403000000003</v>
      </c>
      <c r="AE220" s="227">
        <f t="shared" si="52"/>
        <v>0.33655350011000007</v>
      </c>
      <c r="AF220" s="227">
        <f t="shared" si="53"/>
        <v>0.13739480000000001</v>
      </c>
      <c r="AG220" s="227">
        <f t="shared" si="54"/>
        <v>0.114381790228</v>
      </c>
      <c r="AH220" s="227">
        <f t="shared" si="55"/>
        <v>1.564287495210755E-2</v>
      </c>
      <c r="AI220"/>
      <c r="AJ220">
        <v>98.727306999999996</v>
      </c>
      <c r="AK220" s="155">
        <v>95.698334000000003</v>
      </c>
      <c r="AL220" s="155">
        <v>1.7774531</v>
      </c>
      <c r="AM220" s="155">
        <v>0</v>
      </c>
      <c r="AN220" s="155">
        <v>0.25053995000000001</v>
      </c>
      <c r="AO220" s="155">
        <v>0.64859239999999996</v>
      </c>
      <c r="AP220" s="155">
        <v>0.35238777999999998</v>
      </c>
      <c r="AQ220"/>
      <c r="AR220" s="156">
        <v>9.4412712999999995E-2</v>
      </c>
      <c r="AS220" s="156">
        <v>8.3443813000000006E-2</v>
      </c>
      <c r="AT220" s="156">
        <v>4.2702482999999996E-3</v>
      </c>
      <c r="AU220" s="156">
        <v>6.6986512999999996E-3</v>
      </c>
      <c r="AV220" s="282">
        <f t="shared" si="48"/>
        <v>5.0026266365760813E-6</v>
      </c>
      <c r="AW220" s="282">
        <f t="shared" si="49"/>
        <v>1.5792338291566034E-8</v>
      </c>
      <c r="AX220" s="283">
        <f t="shared" si="50"/>
        <v>0.93818645754200003</v>
      </c>
      <c r="AY220" s="157">
        <v>4.7117331000000004E-6</v>
      </c>
      <c r="AZ220" s="157">
        <v>1.4216436E-8</v>
      </c>
      <c r="BA220" s="157">
        <v>3.8841333999999999E-13</v>
      </c>
      <c r="BB220" s="157">
        <v>2.9777608000000002E-13</v>
      </c>
      <c r="BC220" s="157">
        <v>0</v>
      </c>
      <c r="BD220" s="157">
        <v>5.1445521000000002E-9</v>
      </c>
      <c r="BE220" s="157">
        <v>2.7835730000000001E-7</v>
      </c>
      <c r="BF220" s="157">
        <v>1.1751765E-9</v>
      </c>
      <c r="BG220" s="157">
        <v>2.7675973000000002E-10</v>
      </c>
      <c r="BH220" s="157">
        <v>1.1750392999999999E-10</v>
      </c>
      <c r="BI220" s="157">
        <v>5.0516584000000003E-17</v>
      </c>
      <c r="BJ220" s="157">
        <v>8.0388854000000001E-13</v>
      </c>
      <c r="BK220" s="157">
        <v>8.5077679000000002E-13</v>
      </c>
      <c r="BL220" s="157">
        <v>1.2405231E-14</v>
      </c>
      <c r="BM220" s="157">
        <v>1.0690738999999999E-9</v>
      </c>
      <c r="BN220" s="157">
        <v>5.5977048000000001E-9</v>
      </c>
      <c r="BO220" s="157">
        <v>2.8471949E-21</v>
      </c>
      <c r="BP220" s="157">
        <v>6.9647541999999995E-5</v>
      </c>
      <c r="BQ220" s="157">
        <v>0.93811681000000002</v>
      </c>
      <c r="BR220" s="157">
        <v>7.2460800000000003E-10</v>
      </c>
      <c r="BS220" s="157">
        <v>4.4064000000000003E-12</v>
      </c>
      <c r="BT220" s="157">
        <v>1.9714560000000001E-16</v>
      </c>
      <c r="BU220"/>
      <c r="BV220" s="155">
        <v>3.1374324999999998E-4</v>
      </c>
      <c r="BW220" s="155">
        <v>1.9111576999999999E-6</v>
      </c>
      <c r="BX220" s="155">
        <v>1.4156842000000001E-4</v>
      </c>
      <c r="BY220" s="155">
        <v>3.6383090999999999E-6</v>
      </c>
      <c r="BZ220" s="155">
        <v>4.7976698000000004E-6</v>
      </c>
      <c r="CA220" s="155">
        <v>6.1282802000000003E-9</v>
      </c>
      <c r="CB220" s="155">
        <v>9.7814988000000006E-11</v>
      </c>
      <c r="CC220" s="155">
        <v>9.2296512000000002E-9</v>
      </c>
      <c r="CD220" s="155">
        <v>6.6188146000000005E-7</v>
      </c>
      <c r="CE220" s="155">
        <v>1.206529E-6</v>
      </c>
      <c r="CF220" s="155">
        <v>0</v>
      </c>
      <c r="CG220" s="155">
        <v>6.2962083000000001E-18</v>
      </c>
      <c r="CH220" s="155">
        <v>5.1553108000000001E-14</v>
      </c>
      <c r="CI220" s="155">
        <v>4.1555203E-5</v>
      </c>
      <c r="CJ220" s="155">
        <v>1.1828344E-4</v>
      </c>
      <c r="CK220" s="155">
        <v>1.1603084E-9</v>
      </c>
      <c r="CL220" s="155">
        <v>1.0402275999999999E-7</v>
      </c>
      <c r="CM220"/>
      <c r="CN220" s="284">
        <v>4.3635254E-14</v>
      </c>
      <c r="CO220" s="284">
        <v>5.0772918999999996</v>
      </c>
      <c r="CP220" s="285">
        <v>8.3978700000000003E-2</v>
      </c>
      <c r="CQ220" s="284">
        <v>1.3089809E-3</v>
      </c>
      <c r="CR220" s="284">
        <v>3.9454436E-10</v>
      </c>
      <c r="CS220" s="284">
        <v>4.5085769E-8</v>
      </c>
      <c r="CT220" s="284">
        <v>1.4441593E-4</v>
      </c>
      <c r="CU220" s="284">
        <v>0.50350945999999996</v>
      </c>
      <c r="CV220" s="284">
        <v>7.8793631000000002E-5</v>
      </c>
      <c r="CW220" s="284">
        <v>2.1557869000000001E-6</v>
      </c>
      <c r="CX220"/>
      <c r="CY220" s="162" t="s">
        <v>404</v>
      </c>
      <c r="CZ220" s="271" t="s">
        <v>2254</v>
      </c>
      <c r="DA220"/>
      <c r="DB220"/>
      <c r="DC220"/>
      <c r="DD220"/>
      <c r="DE220"/>
      <c r="DF220"/>
      <c r="DG220"/>
      <c r="DH220"/>
      <c r="DI220"/>
      <c r="DJ220"/>
      <c r="DK220"/>
      <c r="DL220"/>
    </row>
    <row r="221" spans="1:116" ht="14.4">
      <c r="A221" t="s">
        <v>572</v>
      </c>
      <c r="B221" s="188" t="s">
        <v>311</v>
      </c>
      <c r="C221" s="151" t="str">
        <f t="shared" si="45"/>
        <v>A.030.18.151</v>
      </c>
      <c r="D221" s="54" t="s">
        <v>1211</v>
      </c>
      <c r="E221" s="150" t="s">
        <v>352</v>
      </c>
      <c r="F221" s="153" t="str">
        <f t="shared" si="46"/>
        <v>Monochlorobenzene</v>
      </c>
      <c r="G221" s="154">
        <f t="shared" si="47"/>
        <v>12.603782666666666</v>
      </c>
      <c r="H221"/>
      <c r="I221"/>
      <c r="J221" s="227">
        <f t="shared" si="56"/>
        <v>3.1536791456440518</v>
      </c>
      <c r="K221"/>
      <c r="L221" s="280">
        <f t="shared" si="57"/>
        <v>0.51409397499999998</v>
      </c>
      <c r="M221" s="280">
        <f t="shared" si="58"/>
        <v>0.63620564813199998</v>
      </c>
      <c r="N221" s="281">
        <f t="shared" si="59"/>
        <v>0.112812122512052</v>
      </c>
      <c r="O221" s="280">
        <v>1.8905673999999999</v>
      </c>
      <c r="P221" s="286">
        <v>0.25805595999999997</v>
      </c>
      <c r="Q221" s="219">
        <v>0.16341233999999999</v>
      </c>
      <c r="R221" s="286">
        <v>0.47305857000000001</v>
      </c>
      <c r="S221" s="219">
        <v>1.8692172999999999E-2</v>
      </c>
      <c r="T221" s="219">
        <v>1.2110118E-2</v>
      </c>
      <c r="U221" s="219">
        <v>1.0233114E-2</v>
      </c>
      <c r="V221" s="219">
        <v>0.21460842999999999</v>
      </c>
      <c r="W221" s="286">
        <v>3.2587009999999999E-5</v>
      </c>
      <c r="X221" s="219">
        <v>1.2036018000000001E-4</v>
      </c>
      <c r="Y221" s="219">
        <v>1.9857655000000002E-3</v>
      </c>
      <c r="Z221" s="286">
        <v>8.5579520000000004E-6</v>
      </c>
      <c r="AA221" s="219">
        <v>0.11079377</v>
      </c>
      <c r="AB221" s="286">
        <v>2.0519945000000002E-12</v>
      </c>
      <c r="AC221"/>
      <c r="AD221" s="227">
        <f t="shared" si="51"/>
        <v>1.8905673999999999</v>
      </c>
      <c r="AE221" s="227">
        <f t="shared" si="52"/>
        <v>1.1501707050000001</v>
      </c>
      <c r="AF221" s="227">
        <f t="shared" si="53"/>
        <v>0.74687049999999999</v>
      </c>
      <c r="AG221" s="227">
        <f t="shared" si="54"/>
        <v>0.63620564813199987</v>
      </c>
      <c r="AH221" s="227">
        <f t="shared" si="55"/>
        <v>2.0183525120519947E-3</v>
      </c>
      <c r="AI221"/>
      <c r="AJ221">
        <v>291.69601999999998</v>
      </c>
      <c r="AK221" s="155">
        <v>285.42968000000002</v>
      </c>
      <c r="AL221" s="155">
        <v>7.4929342999999995E-2</v>
      </c>
      <c r="AM221" s="155">
        <v>0</v>
      </c>
      <c r="AN221" s="155">
        <v>3.7237928</v>
      </c>
      <c r="AO221" s="155">
        <v>3.5318774999999997E-2</v>
      </c>
      <c r="AP221" s="155">
        <v>2.4323025999999999</v>
      </c>
      <c r="AQ221"/>
      <c r="AR221" s="156">
        <v>0.23653779999999999</v>
      </c>
      <c r="AS221" s="156">
        <v>0.20530258000000001</v>
      </c>
      <c r="AT221" s="156">
        <v>1.0862225E-2</v>
      </c>
      <c r="AU221" s="156">
        <v>2.0372998999999999E-2</v>
      </c>
      <c r="AV221" s="282">
        <f t="shared" si="48"/>
        <v>1.2308308235926629E-5</v>
      </c>
      <c r="AW221" s="282">
        <f t="shared" si="49"/>
        <v>4.0170948429396735E-8</v>
      </c>
      <c r="AX221" s="283">
        <f t="shared" si="50"/>
        <v>2.8533612486137998</v>
      </c>
      <c r="AY221" s="157">
        <v>1.1696312E-5</v>
      </c>
      <c r="AZ221" s="157">
        <v>3.5290595999999998E-8</v>
      </c>
      <c r="BA221" s="157">
        <v>9.6418950000000007E-13</v>
      </c>
      <c r="BB221" s="157">
        <v>2.8992663000000002E-13</v>
      </c>
      <c r="BC221" s="157">
        <v>0</v>
      </c>
      <c r="BD221" s="157">
        <v>1.2196826999999999E-8</v>
      </c>
      <c r="BE221" s="157">
        <v>4.1349570000000001E-7</v>
      </c>
      <c r="BF221" s="157">
        <v>2.7809480000000002E-9</v>
      </c>
      <c r="BG221" s="157">
        <v>4.8032053000000004E-10</v>
      </c>
      <c r="BH221" s="157">
        <v>1.6088500000000001E-9</v>
      </c>
      <c r="BI221" s="157">
        <v>4.9184955E-17</v>
      </c>
      <c r="BJ221" s="157">
        <v>4.6750308000000002E-12</v>
      </c>
      <c r="BK221" s="157">
        <v>4.5021054000000003E-12</v>
      </c>
      <c r="BL221" s="157">
        <v>9.2524508999999996E-14</v>
      </c>
      <c r="BM221" s="157">
        <v>1.686492E-7</v>
      </c>
      <c r="BN221" s="157">
        <v>1.7654219000000001E-8</v>
      </c>
      <c r="BO221" s="157">
        <v>2.7721421000000001E-21</v>
      </c>
      <c r="BP221" s="157">
        <v>2.9486138000000001E-6</v>
      </c>
      <c r="BQ221" s="157">
        <v>2.8533583</v>
      </c>
      <c r="BR221" s="157">
        <v>0</v>
      </c>
      <c r="BS221" s="157">
        <v>0</v>
      </c>
      <c r="BT221" s="157">
        <v>0</v>
      </c>
      <c r="BU221"/>
      <c r="BV221" s="155">
        <v>8.7709047000000004E-4</v>
      </c>
      <c r="BW221" s="155">
        <v>3.3144857999999999E-6</v>
      </c>
      <c r="BX221" s="155">
        <v>3.5142689999999999E-4</v>
      </c>
      <c r="BY221" s="155">
        <v>2.5345873E-5</v>
      </c>
      <c r="BZ221" s="155">
        <v>1.9492754000000002E-5</v>
      </c>
      <c r="CA221" s="155">
        <v>5.9667372000000004E-9</v>
      </c>
      <c r="CB221" s="155">
        <v>9.5236560000000003E-11</v>
      </c>
      <c r="CC221" s="155">
        <v>8.9863552999999993E-9</v>
      </c>
      <c r="CD221" s="155">
        <v>1.6664328999999998E-5</v>
      </c>
      <c r="CE221" s="155">
        <v>8.1583610999999996E-6</v>
      </c>
      <c r="CF221" s="155">
        <v>0</v>
      </c>
      <c r="CG221" s="155">
        <v>6.1302386999999997E-18</v>
      </c>
      <c r="CH221" s="155">
        <v>5.0194155000000002E-14</v>
      </c>
      <c r="CI221" s="155">
        <v>9.0642329000000004E-5</v>
      </c>
      <c r="CJ221" s="155">
        <v>3.4475401999999999E-4</v>
      </c>
      <c r="CK221" s="155">
        <v>1.7276372E-5</v>
      </c>
      <c r="CL221" s="155">
        <v>0</v>
      </c>
      <c r="CM221"/>
      <c r="CN221" s="284">
        <v>4.2485017999999998E-14</v>
      </c>
      <c r="CO221" s="284">
        <v>12.603783</v>
      </c>
      <c r="CP221" s="285">
        <v>1.3646254E-2</v>
      </c>
      <c r="CQ221" s="284">
        <v>2.2690809E-3</v>
      </c>
      <c r="CR221" s="284">
        <v>2.4494771999999999E-8</v>
      </c>
      <c r="CS221" s="284">
        <v>2.5878864999999998E-7</v>
      </c>
      <c r="CT221" s="284">
        <v>1.4007013E-4</v>
      </c>
      <c r="CU221" s="284">
        <v>4.8656106000000001</v>
      </c>
      <c r="CV221" s="284">
        <v>1.0788332E-3</v>
      </c>
      <c r="CW221" s="284">
        <v>2.0989599E-6</v>
      </c>
      <c r="CX221"/>
      <c r="CY221" s="162" t="s">
        <v>406</v>
      </c>
      <c r="CZ221" s="271" t="s">
        <v>2255</v>
      </c>
      <c r="DA221"/>
      <c r="DB221"/>
      <c r="DC221"/>
      <c r="DD221"/>
      <c r="DE221"/>
      <c r="DF221"/>
      <c r="DG221"/>
      <c r="DH221"/>
      <c r="DI221"/>
      <c r="DJ221"/>
      <c r="DK221"/>
      <c r="DL221"/>
    </row>
    <row r="222" spans="1:116" ht="14.4">
      <c r="A222" t="s">
        <v>573</v>
      </c>
      <c r="B222" s="188" t="s">
        <v>311</v>
      </c>
      <c r="C222" s="151" t="str">
        <f t="shared" si="45"/>
        <v>A.030.18.152</v>
      </c>
      <c r="D222" s="54" t="s">
        <v>1211</v>
      </c>
      <c r="E222" s="150" t="s">
        <v>352</v>
      </c>
      <c r="F222" s="153" t="str">
        <f t="shared" si="46"/>
        <v>N-Dimethyl-2-pyrrolidone</v>
      </c>
      <c r="G222" s="154">
        <f t="shared" si="47"/>
        <v>5.7324447333333337</v>
      </c>
      <c r="H222"/>
      <c r="I222"/>
      <c r="J222" s="227">
        <f t="shared" si="56"/>
        <v>1.0750847902569218</v>
      </c>
      <c r="K222"/>
      <c r="L222" s="280">
        <f t="shared" si="57"/>
        <v>5.2372522140000009E-2</v>
      </c>
      <c r="M222" s="280">
        <f t="shared" si="58"/>
        <v>0.11575721220099999</v>
      </c>
      <c r="N222" s="281">
        <f t="shared" si="59"/>
        <v>4.7088345915921814E-2</v>
      </c>
      <c r="O222" s="280">
        <v>0.85986671000000003</v>
      </c>
      <c r="P222" s="286">
        <v>4.5677206999999997E-2</v>
      </c>
      <c r="Q222" s="286">
        <v>5.2017499000000002E-2</v>
      </c>
      <c r="R222" s="286">
        <v>4.3996759000000003E-2</v>
      </c>
      <c r="S222" s="219">
        <v>6.2927761000000004E-3</v>
      </c>
      <c r="T222" s="219">
        <v>1.1921343E-3</v>
      </c>
      <c r="U222" s="219">
        <v>8.9085274E-4</v>
      </c>
      <c r="V222" s="219">
        <v>1.7373237999999999E-2</v>
      </c>
      <c r="W222" s="219">
        <v>5.2406663000000003E-3</v>
      </c>
      <c r="X222" s="219">
        <v>6.16516E-4</v>
      </c>
      <c r="Y222" s="219">
        <v>4.1817633E-2</v>
      </c>
      <c r="Z222" s="286">
        <v>7.2752200999999994E-5</v>
      </c>
      <c r="AA222" s="286">
        <v>3.0046607E-5</v>
      </c>
      <c r="AB222" s="286">
        <v>8.9218169000000003E-12</v>
      </c>
      <c r="AC222"/>
      <c r="AD222" s="227">
        <f t="shared" si="51"/>
        <v>0.85986671000000003</v>
      </c>
      <c r="AE222" s="227">
        <f t="shared" si="52"/>
        <v>0.16744046614000002</v>
      </c>
      <c r="AF222" s="227">
        <f t="shared" si="53"/>
        <v>0.11509799060699999</v>
      </c>
      <c r="AG222" s="227">
        <f t="shared" si="54"/>
        <v>0.11575721220099999</v>
      </c>
      <c r="AH222" s="227">
        <f t="shared" si="55"/>
        <v>4.7058299308921817E-2</v>
      </c>
      <c r="AI222"/>
      <c r="AJ222">
        <v>127.67108</v>
      </c>
      <c r="AK222" s="155">
        <v>119.60239</v>
      </c>
      <c r="AL222" s="155">
        <v>4.4738147000000001</v>
      </c>
      <c r="AM222" s="155">
        <v>0</v>
      </c>
      <c r="AN222" s="155">
        <v>0.99298160999999996</v>
      </c>
      <c r="AO222" s="155">
        <v>1.711411</v>
      </c>
      <c r="AP222" s="155">
        <v>0.89048934000000002</v>
      </c>
      <c r="AQ222"/>
      <c r="AR222" s="156">
        <v>0.11818463999999999</v>
      </c>
      <c r="AS222" s="156">
        <v>0.10527989</v>
      </c>
      <c r="AT222" s="156">
        <v>4.767355E-3</v>
      </c>
      <c r="AU222" s="156">
        <v>8.1373934999999994E-3</v>
      </c>
      <c r="AV222" s="282">
        <f t="shared" si="48"/>
        <v>6.3117440237713999E-6</v>
      </c>
      <c r="AW222" s="282">
        <f t="shared" si="49"/>
        <v>1.7630750649146173E-8</v>
      </c>
      <c r="AX222" s="283">
        <f t="shared" si="50"/>
        <v>1.1396909581300001</v>
      </c>
      <c r="AY222" s="157">
        <v>5.3200278999999999E-6</v>
      </c>
      <c r="AZ222" s="157">
        <v>1.6051819999999999E-8</v>
      </c>
      <c r="BA222" s="157">
        <v>4.3855814000000001E-13</v>
      </c>
      <c r="BB222" s="157">
        <v>1.5901014000000001E-12</v>
      </c>
      <c r="BC222" s="157">
        <v>0</v>
      </c>
      <c r="BD222" s="157">
        <v>1.2941979000000001E-9</v>
      </c>
      <c r="BE222" s="157">
        <v>9.7834625000000008E-7</v>
      </c>
      <c r="BF222" s="157">
        <v>2.8494448999999999E-10</v>
      </c>
      <c r="BG222" s="157">
        <v>1.1270397E-9</v>
      </c>
      <c r="BH222" s="157">
        <v>1.2929678000000001E-10</v>
      </c>
      <c r="BI222" s="157">
        <v>3.4950942000000002E-13</v>
      </c>
      <c r="BJ222" s="157">
        <v>3.2762927000000002E-11</v>
      </c>
      <c r="BK222" s="157">
        <v>5.7829396E-13</v>
      </c>
      <c r="BL222" s="157">
        <v>1.5364129E-13</v>
      </c>
      <c r="BM222" s="157">
        <v>1.0595838000000001E-8</v>
      </c>
      <c r="BN222" s="157">
        <v>9.2462930999999997E-10</v>
      </c>
      <c r="BO222" s="157">
        <v>1.2052929E-20</v>
      </c>
      <c r="BP222" s="157">
        <v>3.3195813E-4</v>
      </c>
      <c r="BQ222" s="157">
        <v>1.139359</v>
      </c>
      <c r="BR222" s="157">
        <v>5.5361845999999996E-10</v>
      </c>
      <c r="BS222" s="157">
        <v>3.3665986999999999E-12</v>
      </c>
      <c r="BT222" s="157">
        <v>1.5062411999999999E-16</v>
      </c>
      <c r="BU222"/>
      <c r="BV222" s="155">
        <v>3.4663437E-4</v>
      </c>
      <c r="BW222" s="155">
        <v>7.9912815000000003E-6</v>
      </c>
      <c r="BX222" s="155">
        <v>1.5983577E-4</v>
      </c>
      <c r="BY222" s="155">
        <v>2.0702916999999999E-6</v>
      </c>
      <c r="BZ222" s="155">
        <v>1.1824745E-5</v>
      </c>
      <c r="CA222" s="155">
        <v>1.1775498E-6</v>
      </c>
      <c r="CB222" s="155">
        <v>4.3523839999999999E-10</v>
      </c>
      <c r="CC222" s="155">
        <v>1.1430166E-6</v>
      </c>
      <c r="CD222" s="155">
        <v>1.6394766E-6</v>
      </c>
      <c r="CE222" s="155">
        <v>7.6311234999999996E-7</v>
      </c>
      <c r="CF222" s="155">
        <v>0</v>
      </c>
      <c r="CG222" s="155">
        <v>2.6653515000000001E-17</v>
      </c>
      <c r="CH222" s="155">
        <v>2.1823794E-13</v>
      </c>
      <c r="CI222" s="155">
        <v>8.8425668000000005E-6</v>
      </c>
      <c r="CJ222" s="155">
        <v>1.5092670000000001E-4</v>
      </c>
      <c r="CK222" s="155">
        <v>3.3995281999999998E-7</v>
      </c>
      <c r="CL222" s="155">
        <v>7.9475961999999998E-8</v>
      </c>
      <c r="CM222"/>
      <c r="CN222" s="284">
        <v>1.8471957000000001E-13</v>
      </c>
      <c r="CO222" s="284">
        <v>5.7321901999999998</v>
      </c>
      <c r="CP222" s="285">
        <v>1.8084553999999999E-2</v>
      </c>
      <c r="CQ222" s="284">
        <v>5.3307548999999999E-3</v>
      </c>
      <c r="CR222" s="284">
        <v>9.6836049000000007E-10</v>
      </c>
      <c r="CS222" s="284">
        <v>2.3556660000000001E-8</v>
      </c>
      <c r="CT222" s="284">
        <v>4.3904063E-4</v>
      </c>
      <c r="CU222" s="284">
        <v>1.0111532999999999</v>
      </c>
      <c r="CV222" s="284">
        <v>8.6701437999999994E-5</v>
      </c>
      <c r="CW222" s="284">
        <v>3.6193827000000002E-4</v>
      </c>
      <c r="CX222"/>
      <c r="CY222" s="162" t="s">
        <v>407</v>
      </c>
      <c r="CZ222" s="271" t="s">
        <v>2256</v>
      </c>
      <c r="DA222"/>
      <c r="DB222"/>
      <c r="DC222"/>
      <c r="DD222"/>
      <c r="DE222"/>
      <c r="DF222"/>
      <c r="DG222"/>
      <c r="DH222"/>
      <c r="DI222"/>
      <c r="DJ222"/>
      <c r="DK222"/>
      <c r="DL222"/>
    </row>
    <row r="223" spans="1:116" ht="14.4">
      <c r="A223" t="s">
        <v>1616</v>
      </c>
      <c r="B223" s="188" t="s">
        <v>311</v>
      </c>
      <c r="C223" s="151" t="str">
        <f t="shared" si="45"/>
        <v>A.030.18.153</v>
      </c>
      <c r="D223" s="54" t="s">
        <v>1211</v>
      </c>
      <c r="E223" s="150" t="s">
        <v>352</v>
      </c>
      <c r="F223" s="153" t="str">
        <f t="shared" si="46"/>
        <v>N.N-Dimethylformamide</v>
      </c>
      <c r="G223" s="154">
        <f t="shared" si="47"/>
        <v>1.7256767333333334</v>
      </c>
      <c r="H223"/>
      <c r="I223"/>
      <c r="J223" s="227">
        <f t="shared" si="56"/>
        <v>0.4525241373711949</v>
      </c>
      <c r="K223"/>
      <c r="L223" s="280">
        <f t="shared" si="57"/>
        <v>1.7612776459999997E-2</v>
      </c>
      <c r="M223" s="280">
        <f t="shared" si="58"/>
        <v>0.162062423058</v>
      </c>
      <c r="N223" s="281">
        <f t="shared" si="59"/>
        <v>1.3997427853194844E-2</v>
      </c>
      <c r="O223" s="280">
        <v>0.25885151000000001</v>
      </c>
      <c r="P223" s="286">
        <v>1.6692161E-2</v>
      </c>
      <c r="Q223" s="286">
        <v>3.3862495999999999E-2</v>
      </c>
      <c r="R223" s="286">
        <v>1.4475050999999999E-2</v>
      </c>
      <c r="S223" s="219">
        <v>2.4727860999999999E-3</v>
      </c>
      <c r="T223" s="219">
        <v>1.4343461000000001E-4</v>
      </c>
      <c r="U223" s="219">
        <v>5.2150475000000004E-4</v>
      </c>
      <c r="V223" s="219">
        <v>0.11130407</v>
      </c>
      <c r="W223" s="219">
        <v>4.3298159000000001E-4</v>
      </c>
      <c r="X223" s="219">
        <v>1.8739428000000001E-4</v>
      </c>
      <c r="Y223" s="219">
        <v>1.3426988000000001E-2</v>
      </c>
      <c r="Z223" s="286">
        <v>1.6301778E-5</v>
      </c>
      <c r="AA223" s="219">
        <v>1.3745825999999999E-4</v>
      </c>
      <c r="AB223" s="286">
        <v>3.1948443999999999E-12</v>
      </c>
      <c r="AC223"/>
      <c r="AD223" s="227">
        <f t="shared" si="51"/>
        <v>0.25885151000000001</v>
      </c>
      <c r="AE223" s="227">
        <f t="shared" si="52"/>
        <v>0.17947150346000001</v>
      </c>
      <c r="AF223" s="227">
        <f t="shared" si="53"/>
        <v>0.16199618526000001</v>
      </c>
      <c r="AG223" s="227">
        <f t="shared" si="54"/>
        <v>0.162062423058</v>
      </c>
      <c r="AH223" s="227">
        <f t="shared" si="55"/>
        <v>1.3859969593194844E-2</v>
      </c>
      <c r="AI223"/>
      <c r="AJ223">
        <v>46.797463999999998</v>
      </c>
      <c r="AK223" s="155">
        <v>44.151285000000001</v>
      </c>
      <c r="AL223" s="155">
        <v>1.5495418000000001</v>
      </c>
      <c r="AM223" s="155">
        <v>0</v>
      </c>
      <c r="AN223" s="155">
        <v>0.24249871000000001</v>
      </c>
      <c r="AO223" s="155">
        <v>0.55590759999999995</v>
      </c>
      <c r="AP223" s="155">
        <v>0.29823094999999999</v>
      </c>
      <c r="AQ223"/>
      <c r="AR223" s="156">
        <v>3.8238813000000003E-2</v>
      </c>
      <c r="AS223" s="156">
        <v>3.3704876000000002E-2</v>
      </c>
      <c r="AT223" s="156">
        <v>1.5098233000000001E-3</v>
      </c>
      <c r="AU223" s="156">
        <v>3.0241144999999998E-3</v>
      </c>
      <c r="AV223" s="282">
        <f t="shared" si="48"/>
        <v>2.0206760104280701E-6</v>
      </c>
      <c r="AW223" s="282">
        <f t="shared" si="49"/>
        <v>5.5836658760233162E-9</v>
      </c>
      <c r="AX223" s="283">
        <f t="shared" si="50"/>
        <v>0.423545450331</v>
      </c>
      <c r="AY223" s="157">
        <v>1.6014307E-6</v>
      </c>
      <c r="AZ223" s="157">
        <v>4.8319028000000003E-9</v>
      </c>
      <c r="BA223" s="157">
        <v>1.3201449E-13</v>
      </c>
      <c r="BB223" s="157">
        <v>4.5140006999999997E-13</v>
      </c>
      <c r="BC223" s="157">
        <v>0</v>
      </c>
      <c r="BD223" s="157">
        <v>4.0366269000000002E-10</v>
      </c>
      <c r="BE223" s="157">
        <v>4.1785896E-7</v>
      </c>
      <c r="BF223" s="157">
        <v>9.0842458999999998E-11</v>
      </c>
      <c r="BG223" s="157">
        <v>5.6887174000000002E-10</v>
      </c>
      <c r="BH223" s="157">
        <v>7.0992886000000004E-11</v>
      </c>
      <c r="BI223" s="157">
        <v>5.1136773999999998E-12</v>
      </c>
      <c r="BJ223" s="157">
        <v>1.3447362E-11</v>
      </c>
      <c r="BK223" s="157">
        <v>2.3438194000000001E-12</v>
      </c>
      <c r="BL223" s="157">
        <v>1.9117729E-14</v>
      </c>
      <c r="BM223" s="157">
        <v>3.3659397999999998E-11</v>
      </c>
      <c r="BN223" s="157">
        <v>9.4857694000000006E-10</v>
      </c>
      <c r="BO223" s="157">
        <v>4.3160752000000001E-21</v>
      </c>
      <c r="BP223" s="157">
        <v>4.0640331000000003E-5</v>
      </c>
      <c r="BQ223" s="157">
        <v>0.42350481000000001</v>
      </c>
      <c r="BR223" s="157">
        <v>0</v>
      </c>
      <c r="BS223" s="157">
        <v>0</v>
      </c>
      <c r="BT223" s="157">
        <v>0</v>
      </c>
      <c r="BU223"/>
      <c r="BV223" s="155">
        <v>1.4737357000000001E-4</v>
      </c>
      <c r="BW223" s="155">
        <v>4.1853831999999998E-6</v>
      </c>
      <c r="BX223" s="155">
        <v>4.8116445999999998E-5</v>
      </c>
      <c r="BY223" s="155">
        <v>1.3067557000000001E-5</v>
      </c>
      <c r="BZ223" s="155">
        <v>5.6824261000000002E-6</v>
      </c>
      <c r="CA223" s="155">
        <v>1.5451124000000001E-5</v>
      </c>
      <c r="CB223" s="155">
        <v>1.4827816999999999E-10</v>
      </c>
      <c r="CC223" s="155">
        <v>1.4727438E-6</v>
      </c>
      <c r="CD223" s="155">
        <v>2.2281735E-7</v>
      </c>
      <c r="CE223" s="155">
        <v>5.4675774000000001E-7</v>
      </c>
      <c r="CF223" s="155">
        <v>0</v>
      </c>
      <c r="CG223" s="155">
        <v>9.5444497999999993E-18</v>
      </c>
      <c r="CH223" s="155">
        <v>7.8149583000000006E-14</v>
      </c>
      <c r="CI223" s="155">
        <v>2.9249811999999999E-6</v>
      </c>
      <c r="CJ223" s="155">
        <v>5.5701431E-5</v>
      </c>
      <c r="CK223" s="155">
        <v>1.7587703E-9</v>
      </c>
      <c r="CL223" s="155">
        <v>0</v>
      </c>
      <c r="CM223"/>
      <c r="CN223" s="284">
        <v>6.6146873000000002E-14</v>
      </c>
      <c r="CO223" s="284">
        <v>1.7256779</v>
      </c>
      <c r="CP223" s="285">
        <v>5.2162023000000002E-3</v>
      </c>
      <c r="CQ223" s="284">
        <v>2.6462343E-3</v>
      </c>
      <c r="CR223" s="284">
        <v>1.3554798000000001E-10</v>
      </c>
      <c r="CS223" s="284">
        <v>1.6580689999999999E-8</v>
      </c>
      <c r="CT223" s="284">
        <v>1.9345798999999999E-4</v>
      </c>
      <c r="CU223" s="284">
        <v>0.30812572999999999</v>
      </c>
      <c r="CV223" s="284">
        <v>4.7605102999999997E-5</v>
      </c>
      <c r="CW223" s="284">
        <v>2.0560978000000001E-3</v>
      </c>
      <c r="CX223"/>
      <c r="CY223" s="162" t="s">
        <v>399</v>
      </c>
      <c r="CZ223" s="271" t="s">
        <v>2257</v>
      </c>
      <c r="DA223"/>
      <c r="DB223" s="54"/>
      <c r="DC223"/>
      <c r="DD223"/>
      <c r="DE223"/>
      <c r="DF223"/>
      <c r="DG223"/>
      <c r="DH223"/>
      <c r="DI223"/>
      <c r="DJ223"/>
      <c r="DK223"/>
      <c r="DL223"/>
    </row>
    <row r="224" spans="1:116" ht="14.4">
      <c r="A224" t="s">
        <v>574</v>
      </c>
      <c r="B224" s="188" t="s">
        <v>311</v>
      </c>
      <c r="C224" s="151" t="str">
        <f t="shared" si="45"/>
        <v>A.030.18.154</v>
      </c>
      <c r="D224" s="54" t="s">
        <v>1211</v>
      </c>
      <c r="E224" s="150" t="s">
        <v>352</v>
      </c>
      <c r="F224" s="153" t="str">
        <f t="shared" si="46"/>
        <v>o-dichlorobenzene</v>
      </c>
      <c r="G224" s="154">
        <f t="shared" si="47"/>
        <v>12.603782666666666</v>
      </c>
      <c r="H224"/>
      <c r="I224"/>
      <c r="J224" s="227">
        <f t="shared" si="56"/>
        <v>3.1536791456440518</v>
      </c>
      <c r="K224"/>
      <c r="L224" s="280">
        <f t="shared" si="57"/>
        <v>0.51409397499999998</v>
      </c>
      <c r="M224" s="280">
        <f t="shared" si="58"/>
        <v>0.63620564813199998</v>
      </c>
      <c r="N224" s="281">
        <f t="shared" si="59"/>
        <v>0.112812122512052</v>
      </c>
      <c r="O224" s="280">
        <v>1.8905673999999999</v>
      </c>
      <c r="P224" s="286">
        <v>0.25805595999999997</v>
      </c>
      <c r="Q224" s="219">
        <v>0.16341233999999999</v>
      </c>
      <c r="R224" s="286">
        <v>0.47305857000000001</v>
      </c>
      <c r="S224" s="219">
        <v>1.8692172999999999E-2</v>
      </c>
      <c r="T224" s="219">
        <v>1.2110118E-2</v>
      </c>
      <c r="U224" s="219">
        <v>1.0233114E-2</v>
      </c>
      <c r="V224" s="219">
        <v>0.21460842999999999</v>
      </c>
      <c r="W224" s="286">
        <v>3.2587009999999999E-5</v>
      </c>
      <c r="X224" s="219">
        <v>1.2036018000000001E-4</v>
      </c>
      <c r="Y224" s="219">
        <v>1.9857655000000002E-3</v>
      </c>
      <c r="Z224" s="286">
        <v>8.5579520000000004E-6</v>
      </c>
      <c r="AA224" s="219">
        <v>0.11079377</v>
      </c>
      <c r="AB224" s="286">
        <v>2.0519945000000002E-12</v>
      </c>
      <c r="AC224"/>
      <c r="AD224" s="227">
        <f t="shared" si="51"/>
        <v>1.8905673999999999</v>
      </c>
      <c r="AE224" s="227">
        <f t="shared" si="52"/>
        <v>1.1501707050000001</v>
      </c>
      <c r="AF224" s="227">
        <f t="shared" si="53"/>
        <v>0.74687049999999999</v>
      </c>
      <c r="AG224" s="227">
        <f t="shared" si="54"/>
        <v>0.63620564813199987</v>
      </c>
      <c r="AH224" s="227">
        <f t="shared" si="55"/>
        <v>2.0183525120519947E-3</v>
      </c>
      <c r="AI224"/>
      <c r="AJ224">
        <v>291.69601999999998</v>
      </c>
      <c r="AK224" s="155">
        <v>285.42968000000002</v>
      </c>
      <c r="AL224" s="155">
        <v>7.4929342999999995E-2</v>
      </c>
      <c r="AM224" s="155">
        <v>0</v>
      </c>
      <c r="AN224" s="155">
        <v>3.7237928</v>
      </c>
      <c r="AO224" s="155">
        <v>3.5318774999999997E-2</v>
      </c>
      <c r="AP224" s="155">
        <v>2.4323025999999999</v>
      </c>
      <c r="AQ224"/>
      <c r="AR224" s="156">
        <v>0.23653779999999999</v>
      </c>
      <c r="AS224" s="156">
        <v>0.20530258000000001</v>
      </c>
      <c r="AT224" s="156">
        <v>1.0862225E-2</v>
      </c>
      <c r="AU224" s="156">
        <v>2.0372998999999999E-2</v>
      </c>
      <c r="AV224" s="282">
        <f t="shared" si="48"/>
        <v>1.2308308235926629E-5</v>
      </c>
      <c r="AW224" s="282">
        <f t="shared" si="49"/>
        <v>4.0170948429396735E-8</v>
      </c>
      <c r="AX224" s="283">
        <f t="shared" si="50"/>
        <v>2.8533612486137998</v>
      </c>
      <c r="AY224" s="157">
        <v>1.1696312E-5</v>
      </c>
      <c r="AZ224" s="157">
        <v>3.5290595999999998E-8</v>
      </c>
      <c r="BA224" s="157">
        <v>9.6418950000000007E-13</v>
      </c>
      <c r="BB224" s="157">
        <v>2.8992663000000002E-13</v>
      </c>
      <c r="BC224" s="157">
        <v>0</v>
      </c>
      <c r="BD224" s="157">
        <v>1.2196826999999999E-8</v>
      </c>
      <c r="BE224" s="157">
        <v>4.1349570000000001E-7</v>
      </c>
      <c r="BF224" s="157">
        <v>2.7809480000000002E-9</v>
      </c>
      <c r="BG224" s="157">
        <v>4.8032053000000004E-10</v>
      </c>
      <c r="BH224" s="157">
        <v>1.6088500000000001E-9</v>
      </c>
      <c r="BI224" s="157">
        <v>4.9184955E-17</v>
      </c>
      <c r="BJ224" s="157">
        <v>4.6750308000000002E-12</v>
      </c>
      <c r="BK224" s="157">
        <v>4.5021054000000003E-12</v>
      </c>
      <c r="BL224" s="157">
        <v>9.2524508999999996E-14</v>
      </c>
      <c r="BM224" s="157">
        <v>1.686492E-7</v>
      </c>
      <c r="BN224" s="157">
        <v>1.7654219000000001E-8</v>
      </c>
      <c r="BO224" s="157">
        <v>2.7721421000000001E-21</v>
      </c>
      <c r="BP224" s="157">
        <v>2.9486138000000001E-6</v>
      </c>
      <c r="BQ224" s="157">
        <v>2.8533583</v>
      </c>
      <c r="BR224" s="157">
        <v>0</v>
      </c>
      <c r="BS224" s="157">
        <v>0</v>
      </c>
      <c r="BT224" s="157">
        <v>0</v>
      </c>
      <c r="BU224"/>
      <c r="BV224" s="155">
        <v>8.7709047000000004E-4</v>
      </c>
      <c r="BW224" s="155">
        <v>3.3144857999999999E-6</v>
      </c>
      <c r="BX224" s="155">
        <v>3.5142689999999999E-4</v>
      </c>
      <c r="BY224" s="155">
        <v>2.5345873E-5</v>
      </c>
      <c r="BZ224" s="155">
        <v>1.9492754000000002E-5</v>
      </c>
      <c r="CA224" s="155">
        <v>5.9667372000000004E-9</v>
      </c>
      <c r="CB224" s="155">
        <v>9.5236560000000003E-11</v>
      </c>
      <c r="CC224" s="155">
        <v>8.9863552999999993E-9</v>
      </c>
      <c r="CD224" s="155">
        <v>1.6664328999999998E-5</v>
      </c>
      <c r="CE224" s="155">
        <v>8.1583610999999996E-6</v>
      </c>
      <c r="CF224" s="155">
        <v>0</v>
      </c>
      <c r="CG224" s="155">
        <v>6.1302386999999997E-18</v>
      </c>
      <c r="CH224" s="155">
        <v>5.0194155000000002E-14</v>
      </c>
      <c r="CI224" s="155">
        <v>9.0642329000000004E-5</v>
      </c>
      <c r="CJ224" s="155">
        <v>3.4475401999999999E-4</v>
      </c>
      <c r="CK224" s="155">
        <v>1.7276372E-5</v>
      </c>
      <c r="CL224" s="155">
        <v>0</v>
      </c>
      <c r="CM224"/>
      <c r="CN224" s="284">
        <v>4.2485017999999998E-14</v>
      </c>
      <c r="CO224" s="284">
        <v>12.603783</v>
      </c>
      <c r="CP224" s="285">
        <v>1.3646254E-2</v>
      </c>
      <c r="CQ224" s="284">
        <v>2.2690809E-3</v>
      </c>
      <c r="CR224" s="284">
        <v>2.4494771999999999E-8</v>
      </c>
      <c r="CS224" s="284">
        <v>2.5878864999999998E-7</v>
      </c>
      <c r="CT224" s="284">
        <v>1.4007013E-4</v>
      </c>
      <c r="CU224" s="284">
        <v>4.8656106000000001</v>
      </c>
      <c r="CV224" s="284">
        <v>1.0788332E-3</v>
      </c>
      <c r="CW224" s="284">
        <v>2.0989599E-6</v>
      </c>
      <c r="CX224"/>
      <c r="CY224" s="162" t="s">
        <v>406</v>
      </c>
      <c r="CZ224" s="271" t="s">
        <v>2258</v>
      </c>
      <c r="DA224"/>
      <c r="DB224" s="54"/>
      <c r="DC224"/>
      <c r="DD224"/>
      <c r="DE224" s="53"/>
      <c r="DF224"/>
      <c r="DG224"/>
      <c r="DH224"/>
      <c r="DI224"/>
      <c r="DJ224"/>
      <c r="DK224"/>
      <c r="DL224"/>
    </row>
    <row r="225" spans="1:116" ht="14.4">
      <c r="A225" t="s">
        <v>575</v>
      </c>
      <c r="B225" s="188" t="s">
        <v>311</v>
      </c>
      <c r="C225" s="151" t="str">
        <f t="shared" si="45"/>
        <v>A.030.18.155</v>
      </c>
      <c r="D225" s="54" t="s">
        <v>1211</v>
      </c>
      <c r="E225" s="150" t="s">
        <v>352</v>
      </c>
      <c r="F225" s="153" t="str">
        <f t="shared" si="46"/>
        <v>p-dichlorobenzene</v>
      </c>
      <c r="G225" s="154">
        <f t="shared" si="47"/>
        <v>12.603782666666666</v>
      </c>
      <c r="H225"/>
      <c r="I225"/>
      <c r="J225" s="227">
        <f t="shared" si="56"/>
        <v>3.1536791456440518</v>
      </c>
      <c r="K225"/>
      <c r="L225" s="280">
        <f t="shared" si="57"/>
        <v>0.51409397499999998</v>
      </c>
      <c r="M225" s="280">
        <f t="shared" si="58"/>
        <v>0.63620564813199998</v>
      </c>
      <c r="N225" s="281">
        <f t="shared" si="59"/>
        <v>0.112812122512052</v>
      </c>
      <c r="O225" s="280">
        <v>1.8905673999999999</v>
      </c>
      <c r="P225" s="286">
        <v>0.25805595999999997</v>
      </c>
      <c r="Q225" s="219">
        <v>0.16341233999999999</v>
      </c>
      <c r="R225" s="286">
        <v>0.47305857000000001</v>
      </c>
      <c r="S225" s="219">
        <v>1.8692172999999999E-2</v>
      </c>
      <c r="T225" s="219">
        <v>1.2110118E-2</v>
      </c>
      <c r="U225" s="219">
        <v>1.0233114E-2</v>
      </c>
      <c r="V225" s="219">
        <v>0.21460842999999999</v>
      </c>
      <c r="W225" s="286">
        <v>3.2587009999999999E-5</v>
      </c>
      <c r="X225" s="219">
        <v>1.2036018000000001E-4</v>
      </c>
      <c r="Y225" s="219">
        <v>1.9857655000000002E-3</v>
      </c>
      <c r="Z225" s="286">
        <v>8.5579520000000004E-6</v>
      </c>
      <c r="AA225" s="219">
        <v>0.11079377</v>
      </c>
      <c r="AB225" s="286">
        <v>2.0519945000000002E-12</v>
      </c>
      <c r="AC225"/>
      <c r="AD225" s="227">
        <f t="shared" si="51"/>
        <v>1.8905673999999999</v>
      </c>
      <c r="AE225" s="227">
        <f t="shared" si="52"/>
        <v>1.1501707050000001</v>
      </c>
      <c r="AF225" s="227">
        <f t="shared" si="53"/>
        <v>0.74687049999999999</v>
      </c>
      <c r="AG225" s="227">
        <f t="shared" si="54"/>
        <v>0.63620564813199987</v>
      </c>
      <c r="AH225" s="227">
        <f t="shared" si="55"/>
        <v>2.0183525120519947E-3</v>
      </c>
      <c r="AI225"/>
      <c r="AJ225">
        <v>291.69601999999998</v>
      </c>
      <c r="AK225" s="155">
        <v>285.42968000000002</v>
      </c>
      <c r="AL225" s="155">
        <v>7.4929342999999995E-2</v>
      </c>
      <c r="AM225" s="155">
        <v>0</v>
      </c>
      <c r="AN225" s="155">
        <v>3.7237928</v>
      </c>
      <c r="AO225" s="155">
        <v>3.5318774999999997E-2</v>
      </c>
      <c r="AP225" s="155">
        <v>2.4323025999999999</v>
      </c>
      <c r="AQ225"/>
      <c r="AR225" s="156">
        <v>0.23653779999999999</v>
      </c>
      <c r="AS225" s="156">
        <v>0.20530258000000001</v>
      </c>
      <c r="AT225" s="156">
        <v>1.0862225E-2</v>
      </c>
      <c r="AU225" s="156">
        <v>2.0372998999999999E-2</v>
      </c>
      <c r="AV225" s="282">
        <f t="shared" si="48"/>
        <v>1.2308308235926629E-5</v>
      </c>
      <c r="AW225" s="282">
        <f t="shared" si="49"/>
        <v>4.0170948429396735E-8</v>
      </c>
      <c r="AX225" s="283">
        <f t="shared" si="50"/>
        <v>2.8533612486137998</v>
      </c>
      <c r="AY225" s="157">
        <v>1.1696312E-5</v>
      </c>
      <c r="AZ225" s="157">
        <v>3.5290595999999998E-8</v>
      </c>
      <c r="BA225" s="157">
        <v>9.6418950000000007E-13</v>
      </c>
      <c r="BB225" s="157">
        <v>2.8992663000000002E-13</v>
      </c>
      <c r="BC225" s="157">
        <v>0</v>
      </c>
      <c r="BD225" s="157">
        <v>1.2196826999999999E-8</v>
      </c>
      <c r="BE225" s="157">
        <v>4.1349570000000001E-7</v>
      </c>
      <c r="BF225" s="157">
        <v>2.7809480000000002E-9</v>
      </c>
      <c r="BG225" s="157">
        <v>4.8032053000000004E-10</v>
      </c>
      <c r="BH225" s="157">
        <v>1.6088500000000001E-9</v>
      </c>
      <c r="BI225" s="157">
        <v>4.9184955E-17</v>
      </c>
      <c r="BJ225" s="157">
        <v>4.6750308000000002E-12</v>
      </c>
      <c r="BK225" s="157">
        <v>4.5021054000000003E-12</v>
      </c>
      <c r="BL225" s="157">
        <v>9.2524508999999996E-14</v>
      </c>
      <c r="BM225" s="157">
        <v>1.686492E-7</v>
      </c>
      <c r="BN225" s="157">
        <v>1.7654219000000001E-8</v>
      </c>
      <c r="BO225" s="157">
        <v>2.7721421000000001E-21</v>
      </c>
      <c r="BP225" s="157">
        <v>2.9486138000000001E-6</v>
      </c>
      <c r="BQ225" s="157">
        <v>2.8533583</v>
      </c>
      <c r="BR225" s="157">
        <v>0</v>
      </c>
      <c r="BS225" s="157">
        <v>0</v>
      </c>
      <c r="BT225" s="157">
        <v>0</v>
      </c>
      <c r="BU225"/>
      <c r="BV225" s="155">
        <v>8.7709047000000004E-4</v>
      </c>
      <c r="BW225" s="155">
        <v>3.3144857999999999E-6</v>
      </c>
      <c r="BX225" s="155">
        <v>3.5142689999999999E-4</v>
      </c>
      <c r="BY225" s="155">
        <v>2.5345873E-5</v>
      </c>
      <c r="BZ225" s="155">
        <v>1.9492754000000002E-5</v>
      </c>
      <c r="CA225" s="155">
        <v>5.9667372000000004E-9</v>
      </c>
      <c r="CB225" s="155">
        <v>9.5236560000000003E-11</v>
      </c>
      <c r="CC225" s="155">
        <v>8.9863552999999993E-9</v>
      </c>
      <c r="CD225" s="155">
        <v>1.6664328999999998E-5</v>
      </c>
      <c r="CE225" s="155">
        <v>8.1583610999999996E-6</v>
      </c>
      <c r="CF225" s="155">
        <v>0</v>
      </c>
      <c r="CG225" s="155">
        <v>6.1302386999999997E-18</v>
      </c>
      <c r="CH225" s="155">
        <v>5.0194155000000002E-14</v>
      </c>
      <c r="CI225" s="155">
        <v>9.0642329000000004E-5</v>
      </c>
      <c r="CJ225" s="155">
        <v>3.4475401999999999E-4</v>
      </c>
      <c r="CK225" s="155">
        <v>1.7276372E-5</v>
      </c>
      <c r="CL225" s="155">
        <v>0</v>
      </c>
      <c r="CM225"/>
      <c r="CN225" s="284">
        <v>4.2485017999999998E-14</v>
      </c>
      <c r="CO225" s="284">
        <v>12.603783</v>
      </c>
      <c r="CP225" s="285">
        <v>1.3646254E-2</v>
      </c>
      <c r="CQ225" s="284">
        <v>2.2690809E-3</v>
      </c>
      <c r="CR225" s="284">
        <v>2.4494771999999999E-8</v>
      </c>
      <c r="CS225" s="284">
        <v>2.5878864999999998E-7</v>
      </c>
      <c r="CT225" s="284">
        <v>1.4007013E-4</v>
      </c>
      <c r="CU225" s="284">
        <v>4.8656106000000001</v>
      </c>
      <c r="CV225" s="284">
        <v>1.0788332E-3</v>
      </c>
      <c r="CW225" s="284">
        <v>2.0989599E-6</v>
      </c>
      <c r="CX225"/>
      <c r="CY225" s="162" t="s">
        <v>406</v>
      </c>
      <c r="CZ225" s="271" t="s">
        <v>2259</v>
      </c>
      <c r="DA225"/>
      <c r="DB225" s="49"/>
      <c r="DC225"/>
      <c r="DD225"/>
      <c r="DE225" s="53"/>
      <c r="DF225"/>
      <c r="DG225"/>
      <c r="DH225"/>
      <c r="DI225"/>
      <c r="DJ225"/>
      <c r="DK225"/>
      <c r="DL225"/>
    </row>
    <row r="226" spans="1:116" ht="14.4">
      <c r="A226" t="s">
        <v>576</v>
      </c>
      <c r="B226" s="188" t="s">
        <v>311</v>
      </c>
      <c r="C226" s="151" t="str">
        <f t="shared" si="45"/>
        <v>A.030.18.156</v>
      </c>
      <c r="D226" s="54" t="s">
        <v>1211</v>
      </c>
      <c r="E226" s="150" t="s">
        <v>352</v>
      </c>
      <c r="F226" s="153" t="str">
        <f t="shared" si="46"/>
        <v>Propanal</v>
      </c>
      <c r="G226" s="154">
        <f t="shared" si="47"/>
        <v>3.4676435333333333</v>
      </c>
      <c r="H226"/>
      <c r="I226"/>
      <c r="J226" s="227">
        <f t="shared" si="56"/>
        <v>0.63591702913452519</v>
      </c>
      <c r="K226"/>
      <c r="L226" s="280">
        <f t="shared" si="57"/>
        <v>3.4629018499999997E-2</v>
      </c>
      <c r="M226" s="280">
        <f t="shared" si="58"/>
        <v>7.0996590792999997E-2</v>
      </c>
      <c r="N226" s="281">
        <f t="shared" si="59"/>
        <v>1.0144889841525203E-2</v>
      </c>
      <c r="O226" s="280">
        <v>0.52014653</v>
      </c>
      <c r="P226" s="286">
        <v>3.7068059E-2</v>
      </c>
      <c r="Q226" s="286">
        <v>2.6221334999999998E-2</v>
      </c>
      <c r="R226" s="286">
        <v>3.0528518000000001E-2</v>
      </c>
      <c r="S226" s="219">
        <v>3.3198184000000001E-3</v>
      </c>
      <c r="T226" s="219">
        <v>1.8414395E-4</v>
      </c>
      <c r="U226" s="219">
        <v>5.9653815000000002E-4</v>
      </c>
      <c r="V226" s="219">
        <v>7.6054900999999999E-3</v>
      </c>
      <c r="W226" s="219">
        <v>4.1818806999999999E-4</v>
      </c>
      <c r="X226" s="286">
        <v>8.9461068999999998E-5</v>
      </c>
      <c r="Y226" s="219">
        <v>9.5344895999999995E-3</v>
      </c>
      <c r="Z226" s="286">
        <v>1.2245624000000001E-5</v>
      </c>
      <c r="AA226" s="219">
        <v>1.9221217000000001E-4</v>
      </c>
      <c r="AB226" s="286">
        <v>1.5252022999999999E-12</v>
      </c>
      <c r="AC226"/>
      <c r="AD226" s="227">
        <f t="shared" si="51"/>
        <v>0.52014653</v>
      </c>
      <c r="AE226" s="227">
        <f t="shared" si="52"/>
        <v>0.10552390260000001</v>
      </c>
      <c r="AF226" s="227">
        <f t="shared" si="53"/>
        <v>7.1087096269999997E-2</v>
      </c>
      <c r="AG226" s="227">
        <f t="shared" si="54"/>
        <v>7.0996590792999997E-2</v>
      </c>
      <c r="AH226" s="227">
        <f t="shared" si="55"/>
        <v>9.9526776715252018E-3</v>
      </c>
      <c r="AI226"/>
      <c r="AJ226">
        <v>73.111131</v>
      </c>
      <c r="AK226" s="155">
        <v>70.792856</v>
      </c>
      <c r="AL226" s="155">
        <v>1.1325555</v>
      </c>
      <c r="AM226" s="155">
        <v>0</v>
      </c>
      <c r="AN226" s="155">
        <v>0.61423890000000003</v>
      </c>
      <c r="AO226" s="155">
        <v>0.35989216000000002</v>
      </c>
      <c r="AP226" s="155">
        <v>0.21158821999999999</v>
      </c>
      <c r="AQ226"/>
      <c r="AR226" s="156">
        <v>7.3554642000000003E-2</v>
      </c>
      <c r="AS226" s="156">
        <v>6.5670677999999996E-2</v>
      </c>
      <c r="AT226" s="156">
        <v>2.9039947999999999E-3</v>
      </c>
      <c r="AU226" s="156">
        <v>4.9799683999999997E-3</v>
      </c>
      <c r="AV226" s="282">
        <f t="shared" si="48"/>
        <v>3.9370910018380805E-6</v>
      </c>
      <c r="AW226" s="282">
        <f t="shared" si="49"/>
        <v>1.0739625775525554E-8</v>
      </c>
      <c r="AX226" s="283">
        <f t="shared" si="50"/>
        <v>0.69747456039900002</v>
      </c>
      <c r="AY226" s="157">
        <v>3.2179760000000001E-6</v>
      </c>
      <c r="AZ226" s="157">
        <v>9.7094103999999996E-9</v>
      </c>
      <c r="BA226" s="157">
        <v>2.6527496000000001E-13</v>
      </c>
      <c r="BB226" s="157">
        <v>2.1549607999999999E-13</v>
      </c>
      <c r="BC226" s="157">
        <v>0</v>
      </c>
      <c r="BD226" s="157">
        <v>9.0010246000000002E-10</v>
      </c>
      <c r="BE226" s="157">
        <v>7.1667752000000004E-7</v>
      </c>
      <c r="BF226" s="157">
        <v>2.0488888E-10</v>
      </c>
      <c r="BG226" s="157">
        <v>7.8469151999999995E-10</v>
      </c>
      <c r="BH226" s="157">
        <v>3.7649845000000002E-11</v>
      </c>
      <c r="BI226" s="157">
        <v>3.6558092999999998E-17</v>
      </c>
      <c r="BJ226" s="157">
        <v>3.3927907000000002E-13</v>
      </c>
      <c r="BK226" s="157">
        <v>3.992716E-14</v>
      </c>
      <c r="BL226" s="157">
        <v>7.7084041999999996E-15</v>
      </c>
      <c r="BM226" s="157">
        <v>4.2290782000000002E-11</v>
      </c>
      <c r="BN226" s="157">
        <v>1.1112571000000001E-9</v>
      </c>
      <c r="BO226" s="157">
        <v>2.0604722000000001E-21</v>
      </c>
      <c r="BP226" s="157">
        <v>3.7600398999999997E-5</v>
      </c>
      <c r="BQ226" s="157">
        <v>0.69743695999999999</v>
      </c>
      <c r="BR226" s="157">
        <v>3.8361599999999998E-10</v>
      </c>
      <c r="BS226" s="157">
        <v>2.3327999999999999E-12</v>
      </c>
      <c r="BT226" s="157">
        <v>1.043712E-16</v>
      </c>
      <c r="BU226"/>
      <c r="BV226" s="155">
        <v>2.0502043999999999E-4</v>
      </c>
      <c r="BW226" s="155">
        <v>5.4121383999999998E-6</v>
      </c>
      <c r="BX226" s="155">
        <v>9.6687102000000003E-5</v>
      </c>
      <c r="BY226" s="155">
        <v>8.9839532000000001E-7</v>
      </c>
      <c r="BZ226" s="155">
        <v>7.3489336999999999E-6</v>
      </c>
      <c r="CA226" s="155">
        <v>4.4349443000000001E-9</v>
      </c>
      <c r="CB226" s="155">
        <v>7.0787238000000004E-11</v>
      </c>
      <c r="CC226" s="155">
        <v>6.6793600000000004E-9</v>
      </c>
      <c r="CD226" s="155">
        <v>2.8321811999999997E-7</v>
      </c>
      <c r="CE226" s="155">
        <v>6.4561130999999996E-7</v>
      </c>
      <c r="CF226" s="155">
        <v>0</v>
      </c>
      <c r="CG226" s="155">
        <v>4.5564714E-18</v>
      </c>
      <c r="CH226" s="155">
        <v>3.7308210000000001E-14</v>
      </c>
      <c r="CI226" s="155">
        <v>6.1866105999999997E-6</v>
      </c>
      <c r="CJ226" s="155">
        <v>8.7491330999999998E-5</v>
      </c>
      <c r="CK226" s="155">
        <v>8.3965521999999998E-10</v>
      </c>
      <c r="CL226" s="155">
        <v>5.5070870999999999E-8</v>
      </c>
      <c r="CM226"/>
      <c r="CN226" s="284">
        <v>3.1578178000000003E-14</v>
      </c>
      <c r="CO226" s="284">
        <v>3.4676428000000001</v>
      </c>
      <c r="CP226" s="285">
        <v>1.3267622999999999E-2</v>
      </c>
      <c r="CQ226" s="284">
        <v>3.7039156000000001E-3</v>
      </c>
      <c r="CR226" s="284">
        <v>1.5969227999999999E-10</v>
      </c>
      <c r="CS226" s="284">
        <v>1.9497733000000001E-8</v>
      </c>
      <c r="CT226" s="284">
        <v>2.9483390999999998E-4</v>
      </c>
      <c r="CU226" s="284">
        <v>3.3377606999999997E-2</v>
      </c>
      <c r="CV226" s="284">
        <v>2.5246539999999999E-5</v>
      </c>
      <c r="CW226" s="284">
        <v>1.5601106E-6</v>
      </c>
      <c r="CX226"/>
      <c r="CY226" s="162" t="s">
        <v>380</v>
      </c>
      <c r="CZ226" s="271" t="s">
        <v>2260</v>
      </c>
      <c r="DA226"/>
      <c r="DB226" s="54"/>
      <c r="DC226"/>
      <c r="DD226"/>
      <c r="DE226" s="53"/>
      <c r="DF226"/>
      <c r="DG226"/>
      <c r="DH226"/>
      <c r="DI226"/>
      <c r="DJ226"/>
      <c r="DK226"/>
      <c r="DL226"/>
    </row>
    <row r="227" spans="1:116" ht="14.4">
      <c r="A227" t="s">
        <v>577</v>
      </c>
      <c r="B227" s="188" t="s">
        <v>311</v>
      </c>
      <c r="C227" s="151" t="str">
        <f t="shared" si="45"/>
        <v>A.030.18.157</v>
      </c>
      <c r="D227" s="54" t="s">
        <v>1211</v>
      </c>
      <c r="E227" s="150" t="s">
        <v>352</v>
      </c>
      <c r="F227" s="153" t="str">
        <f t="shared" si="46"/>
        <v>Propanol</v>
      </c>
      <c r="G227" s="154">
        <f t="shared" si="47"/>
        <v>4.2195999333333338</v>
      </c>
      <c r="H227"/>
      <c r="I227"/>
      <c r="J227" s="227">
        <f t="shared" si="56"/>
        <v>0.93332920923352136</v>
      </c>
      <c r="K227"/>
      <c r="L227" s="280">
        <f t="shared" si="57"/>
        <v>0.19925259651999999</v>
      </c>
      <c r="M227" s="280">
        <f t="shared" si="58"/>
        <v>7.9546957909999993E-2</v>
      </c>
      <c r="N227" s="281">
        <f t="shared" si="59"/>
        <v>2.1589664803521352E-2</v>
      </c>
      <c r="O227" s="280">
        <v>0.63293999000000001</v>
      </c>
      <c r="P227" s="286">
        <v>4.0714489E-2</v>
      </c>
      <c r="Q227" s="286">
        <v>3.0642361999999999E-2</v>
      </c>
      <c r="R227" s="286">
        <v>0.19426883</v>
      </c>
      <c r="S227" s="219">
        <v>4.0268965E-3</v>
      </c>
      <c r="T227" s="219">
        <v>2.2620643E-4</v>
      </c>
      <c r="U227" s="219">
        <v>7.3066359000000002E-4</v>
      </c>
      <c r="V227" s="219">
        <v>7.9604815999999995E-3</v>
      </c>
      <c r="W227" s="219">
        <v>7.0021647E-4</v>
      </c>
      <c r="X227" s="219">
        <v>2.0654562E-4</v>
      </c>
      <c r="Y227" s="219">
        <v>2.0677494000000001E-2</v>
      </c>
      <c r="Z227" s="286">
        <v>2.3079690000000001E-5</v>
      </c>
      <c r="AA227" s="219">
        <v>2.1195432999999999E-4</v>
      </c>
      <c r="AB227" s="286">
        <v>3.5213515000000002E-12</v>
      </c>
      <c r="AC227"/>
      <c r="AD227" s="227">
        <f t="shared" si="51"/>
        <v>0.63293999000000001</v>
      </c>
      <c r="AE227" s="227">
        <f t="shared" si="52"/>
        <v>0.27856992912</v>
      </c>
      <c r="AF227" s="227">
        <f t="shared" si="53"/>
        <v>7.9529286929999998E-2</v>
      </c>
      <c r="AG227" s="227">
        <f t="shared" si="54"/>
        <v>7.9546957909999993E-2</v>
      </c>
      <c r="AH227" s="227">
        <f t="shared" si="55"/>
        <v>2.1377710473521352E-2</v>
      </c>
      <c r="AI227"/>
      <c r="AJ227">
        <v>85.411856999999998</v>
      </c>
      <c r="AK227" s="155">
        <v>80.739958999999999</v>
      </c>
      <c r="AL227" s="155">
        <v>2.4507932000000001</v>
      </c>
      <c r="AM227" s="155">
        <v>0</v>
      </c>
      <c r="AN227" s="155">
        <v>0.85575749000000001</v>
      </c>
      <c r="AO227" s="155">
        <v>0.89031645000000004</v>
      </c>
      <c r="AP227" s="155">
        <v>0.47503089999999998</v>
      </c>
      <c r="AQ227"/>
      <c r="AR227" s="156">
        <v>8.8011218000000002E-2</v>
      </c>
      <c r="AS227" s="156">
        <v>7.8666167999999995E-2</v>
      </c>
      <c r="AT227" s="156">
        <v>3.7857095000000001E-3</v>
      </c>
      <c r="AU227" s="156">
        <v>5.5593403E-3</v>
      </c>
      <c r="AV227" s="282">
        <f t="shared" si="48"/>
        <v>4.7161971737413009E-6</v>
      </c>
      <c r="AW227" s="282">
        <f t="shared" si="49"/>
        <v>1.4000404675348722E-8</v>
      </c>
      <c r="AX227" s="283">
        <f t="shared" si="50"/>
        <v>0.77861909584099998</v>
      </c>
      <c r="AY227" s="157">
        <v>3.9157949000000004E-6</v>
      </c>
      <c r="AZ227" s="157">
        <v>1.1814898000000001E-8</v>
      </c>
      <c r="BA227" s="157">
        <v>3.2279989E-13</v>
      </c>
      <c r="BB227" s="157">
        <v>4.9753230000000002E-13</v>
      </c>
      <c r="BC227" s="157">
        <v>0</v>
      </c>
      <c r="BD227" s="157">
        <v>5.6152525999999996E-9</v>
      </c>
      <c r="BE227" s="157">
        <v>7.9279707999999995E-7</v>
      </c>
      <c r="BF227" s="157">
        <v>1.2798753000000001E-9</v>
      </c>
      <c r="BG227" s="157">
        <v>8.6252967E-10</v>
      </c>
      <c r="BH227" s="157">
        <v>3.7487921E-11</v>
      </c>
      <c r="BI227" s="157">
        <v>8.4404471000000004E-17</v>
      </c>
      <c r="BJ227" s="157">
        <v>5.2352167999999997E-13</v>
      </c>
      <c r="BK227" s="157">
        <v>4.3804678999999997E-14</v>
      </c>
      <c r="BL227" s="157">
        <v>1.2947243E-14</v>
      </c>
      <c r="BM227" s="157">
        <v>4.8584519E-11</v>
      </c>
      <c r="BN227" s="157">
        <v>1.1662574000000001E-9</v>
      </c>
      <c r="BO227" s="157">
        <v>4.7571699999999998E-21</v>
      </c>
      <c r="BP227" s="157">
        <v>6.5665841000000003E-5</v>
      </c>
      <c r="BQ227" s="157">
        <v>0.77855342999999999</v>
      </c>
      <c r="BR227" s="157">
        <v>7.7460168999999997E-10</v>
      </c>
      <c r="BS227" s="157">
        <v>4.7104157E-12</v>
      </c>
      <c r="BT227" s="157">
        <v>2.1074749000000001E-16</v>
      </c>
      <c r="BU227"/>
      <c r="BV227" s="155">
        <v>2.7281788999999998E-4</v>
      </c>
      <c r="BW227" s="155">
        <v>5.9517072E-6</v>
      </c>
      <c r="BX227" s="155">
        <v>1.1765364E-4</v>
      </c>
      <c r="BY227" s="155">
        <v>9.4203776000000001E-7</v>
      </c>
      <c r="BZ227" s="155">
        <v>8.3155943000000006E-6</v>
      </c>
      <c r="CA227" s="155">
        <v>1.0239296E-8</v>
      </c>
      <c r="CB227" s="155">
        <v>1.6343191999999999E-10</v>
      </c>
      <c r="CC227" s="155">
        <v>1.5421150000000001E-8</v>
      </c>
      <c r="CD227" s="155">
        <v>3.4395731999999998E-7</v>
      </c>
      <c r="CE227" s="155">
        <v>7.4921371999999996E-7</v>
      </c>
      <c r="CF227" s="155">
        <v>0</v>
      </c>
      <c r="CG227" s="155">
        <v>1.0519875E-17</v>
      </c>
      <c r="CH227" s="155">
        <v>8.6136322999999999E-14</v>
      </c>
      <c r="CI227" s="155">
        <v>3.7520961000000002E-5</v>
      </c>
      <c r="CJ227" s="155">
        <v>1.0120182E-4</v>
      </c>
      <c r="CK227" s="155">
        <v>1.9386319000000001E-9</v>
      </c>
      <c r="CL227" s="155">
        <v>1.1119971E-7</v>
      </c>
      <c r="CM227"/>
      <c r="CN227" s="284">
        <v>7.2906959E-14</v>
      </c>
      <c r="CO227" s="284">
        <v>4.2195986000000003</v>
      </c>
      <c r="CP227" s="285">
        <v>0.15012898999999999</v>
      </c>
      <c r="CQ227" s="284">
        <v>4.0744016999999999E-3</v>
      </c>
      <c r="CR227" s="284">
        <v>1.8161408000000001E-10</v>
      </c>
      <c r="CS227" s="284">
        <v>2.2073142000000001E-8</v>
      </c>
      <c r="CT227" s="284">
        <v>3.3187251000000001E-4</v>
      </c>
      <c r="CU227" s="284">
        <v>4.2043550999999998E-2</v>
      </c>
      <c r="CV227" s="284">
        <v>2.5137955999999998E-5</v>
      </c>
      <c r="CW227" s="284">
        <v>3.6019469000000001E-6</v>
      </c>
      <c r="CX227"/>
      <c r="CY227" s="162" t="s">
        <v>388</v>
      </c>
      <c r="CZ227" s="271" t="s">
        <v>2261</v>
      </c>
      <c r="DA227"/>
      <c r="DB227" s="54"/>
      <c r="DC227"/>
      <c r="DD227"/>
      <c r="DE227" s="53"/>
      <c r="DF227"/>
      <c r="DG227"/>
      <c r="DH227"/>
      <c r="DI227"/>
      <c r="DJ227"/>
      <c r="DK227"/>
      <c r="DL227"/>
    </row>
    <row r="228" spans="1:116" ht="14.4">
      <c r="A228" t="s">
        <v>578</v>
      </c>
      <c r="B228" s="188" t="s">
        <v>311</v>
      </c>
      <c r="C228" s="151" t="str">
        <f t="shared" si="45"/>
        <v>A.030.18.158</v>
      </c>
      <c r="D228" s="54" t="s">
        <v>1211</v>
      </c>
      <c r="E228" s="150" t="s">
        <v>352</v>
      </c>
      <c r="F228" s="153" t="str">
        <f t="shared" si="46"/>
        <v>Propylene ammooxidation</v>
      </c>
      <c r="G228" s="154">
        <f t="shared" si="47"/>
        <v>4.2820412000000001</v>
      </c>
      <c r="H228"/>
      <c r="I228"/>
      <c r="J228" s="227">
        <f t="shared" si="56"/>
        <v>1.0466415546039851</v>
      </c>
      <c r="K228"/>
      <c r="L228" s="280">
        <f t="shared" si="57"/>
        <v>8.059250238E-2</v>
      </c>
      <c r="M228" s="280">
        <f t="shared" si="58"/>
        <v>0.29617089355099996</v>
      </c>
      <c r="N228" s="281">
        <f t="shared" si="59"/>
        <v>2.7571978672985279E-2</v>
      </c>
      <c r="O228" s="280">
        <v>0.64230617999999995</v>
      </c>
      <c r="P228" s="219">
        <v>5.1866637E-2</v>
      </c>
      <c r="Q228" s="286">
        <v>0.12558944</v>
      </c>
      <c r="R228" s="286">
        <v>7.5343758999999996E-2</v>
      </c>
      <c r="S228" s="219">
        <v>3.4106548000000002E-3</v>
      </c>
      <c r="T228" s="219">
        <v>3.4196908000000002E-4</v>
      </c>
      <c r="U228" s="219">
        <v>1.4961194999999999E-3</v>
      </c>
      <c r="V228" s="219">
        <v>0.11849221</v>
      </c>
      <c r="W228" s="219">
        <v>5.3603566999999995E-4</v>
      </c>
      <c r="X228" s="219">
        <v>1.7510226E-4</v>
      </c>
      <c r="Y228" s="219">
        <v>1.4514868E-2</v>
      </c>
      <c r="Z228" s="286">
        <v>4.7504291000000001E-5</v>
      </c>
      <c r="AA228" s="219">
        <v>1.2521075E-2</v>
      </c>
      <c r="AB228" s="286">
        <v>2.9852803999999998E-12</v>
      </c>
      <c r="AC228"/>
      <c r="AD228" s="227">
        <f t="shared" si="51"/>
        <v>0.64230617999999995</v>
      </c>
      <c r="AE228" s="227">
        <f t="shared" si="52"/>
        <v>0.37654078938000002</v>
      </c>
      <c r="AF228" s="227">
        <f t="shared" si="53"/>
        <v>0.30846936199999997</v>
      </c>
      <c r="AG228" s="227">
        <f t="shared" si="54"/>
        <v>0.29617089355100001</v>
      </c>
      <c r="AH228" s="227">
        <f t="shared" si="55"/>
        <v>1.5050903672985281E-2</v>
      </c>
      <c r="AI228"/>
      <c r="AJ228">
        <v>106.0185</v>
      </c>
      <c r="AK228" s="155">
        <v>103.81112</v>
      </c>
      <c r="AL228" s="155">
        <v>0.98280705000000002</v>
      </c>
      <c r="AM228" s="155">
        <v>0</v>
      </c>
      <c r="AN228" s="155">
        <v>0.15201676</v>
      </c>
      <c r="AO228" s="155">
        <v>0.87618713999999998</v>
      </c>
      <c r="AP228" s="155">
        <v>0.19636690000000001</v>
      </c>
      <c r="AQ228"/>
      <c r="AR228" s="156">
        <v>9.4822548000000006E-2</v>
      </c>
      <c r="AS228" s="156">
        <v>8.3560045999999999E-2</v>
      </c>
      <c r="AT228" s="156">
        <v>3.9986511000000002E-3</v>
      </c>
      <c r="AU228" s="156">
        <v>7.2638507000000003E-3</v>
      </c>
      <c r="AV228" s="282">
        <f t="shared" si="48"/>
        <v>5.0095951370367391E-6</v>
      </c>
      <c r="AW228" s="282">
        <f t="shared" si="49"/>
        <v>1.4787910501538034E-8</v>
      </c>
      <c r="AX228" s="283">
        <f t="shared" si="50"/>
        <v>1.0173460637229998</v>
      </c>
      <c r="AY228" s="157">
        <v>3.9745137E-6</v>
      </c>
      <c r="AZ228" s="157">
        <v>1.1992097E-8</v>
      </c>
      <c r="BA228" s="157">
        <v>3.2763994999999998E-13</v>
      </c>
      <c r="BB228" s="157">
        <v>4.2179074000000001E-13</v>
      </c>
      <c r="BC228" s="157">
        <v>0</v>
      </c>
      <c r="BD228" s="157">
        <v>2.1913857000000001E-9</v>
      </c>
      <c r="BE228" s="157">
        <v>1.0312843999999999E-6</v>
      </c>
      <c r="BF228" s="157">
        <v>4.8157221000000005E-10</v>
      </c>
      <c r="BG228" s="157">
        <v>2.0769353999999998E-9</v>
      </c>
      <c r="BH228" s="157">
        <v>2.2970556999999999E-10</v>
      </c>
      <c r="BI228" s="157">
        <v>6.3648715999999998E-12</v>
      </c>
      <c r="BJ228" s="157">
        <v>8.4788181000000003E-13</v>
      </c>
      <c r="BK228" s="157">
        <v>4.9589156E-14</v>
      </c>
      <c r="BL228" s="157">
        <v>1.0339018E-14</v>
      </c>
      <c r="BM228" s="157">
        <v>7.2088446000000001E-11</v>
      </c>
      <c r="BN228" s="157">
        <v>1.5331411000000001E-9</v>
      </c>
      <c r="BO228" s="157">
        <v>4.0329647999999999E-21</v>
      </c>
      <c r="BP228" s="157">
        <v>4.1363723000000001E-5</v>
      </c>
      <c r="BQ228" s="157">
        <v>1.0173047</v>
      </c>
      <c r="BR228" s="157">
        <v>0</v>
      </c>
      <c r="BS228" s="157">
        <v>0</v>
      </c>
      <c r="BT228" s="157">
        <v>0</v>
      </c>
      <c r="BU228"/>
      <c r="BV228" s="155">
        <v>3.4309013999999998E-4</v>
      </c>
      <c r="BW228" s="155">
        <v>1.630887E-5</v>
      </c>
      <c r="BX228" s="155">
        <v>1.1939467E-4</v>
      </c>
      <c r="BY228" s="155">
        <v>1.4089576000000001E-5</v>
      </c>
      <c r="BZ228" s="155">
        <v>1.7707151000000001E-5</v>
      </c>
      <c r="CA228" s="155">
        <v>1.9762862E-5</v>
      </c>
      <c r="CB228" s="155">
        <v>6.3267964000000004E-7</v>
      </c>
      <c r="CC228" s="155">
        <v>1.1035415E-5</v>
      </c>
      <c r="CD228" s="155">
        <v>5.3642656999999999E-7</v>
      </c>
      <c r="CE228" s="155">
        <v>1.2802867000000001E-6</v>
      </c>
      <c r="CF228" s="155">
        <v>0</v>
      </c>
      <c r="CG228" s="155">
        <v>8.9183870999999993E-18</v>
      </c>
      <c r="CH228" s="155">
        <v>7.3023406000000006E-14</v>
      </c>
      <c r="CI228" s="155">
        <v>1.4610918E-5</v>
      </c>
      <c r="CJ228" s="155">
        <v>1.2772964E-4</v>
      </c>
      <c r="CK228" s="155">
        <v>1.6486306999999999E-9</v>
      </c>
      <c r="CL228" s="155">
        <v>0</v>
      </c>
      <c r="CM228"/>
      <c r="CN228" s="284">
        <v>6.1808007000000003E-14</v>
      </c>
      <c r="CO228" s="284">
        <v>4.2813933000000004</v>
      </c>
      <c r="CP228" s="285">
        <v>4.0165111999999996E-3</v>
      </c>
      <c r="CQ228" s="284">
        <v>9.5604915000000006E-3</v>
      </c>
      <c r="CR228" s="284">
        <v>3.9117007000000001E-10</v>
      </c>
      <c r="CS228" s="284">
        <v>4.6896495999999998E-8</v>
      </c>
      <c r="CT228" s="284">
        <v>4.4997489999999999E-4</v>
      </c>
      <c r="CU228" s="284">
        <v>4.1764081000000002E-2</v>
      </c>
      <c r="CV228" s="284">
        <v>1.5387575E-4</v>
      </c>
      <c r="CW228" s="284">
        <v>4.4917936000000002E-3</v>
      </c>
      <c r="CX228"/>
      <c r="CY228" s="166" t="s">
        <v>364</v>
      </c>
      <c r="CZ228" s="271" t="s">
        <v>2262</v>
      </c>
      <c r="DA228"/>
      <c r="DB228" s="54"/>
      <c r="DC228"/>
      <c r="DD228"/>
      <c r="DE228" s="53"/>
      <c r="DF228"/>
      <c r="DG228"/>
      <c r="DH228"/>
      <c r="DI228"/>
      <c r="DJ228"/>
      <c r="DK228"/>
      <c r="DL228"/>
    </row>
    <row r="229" spans="1:116" ht="14.4">
      <c r="A229" t="s">
        <v>579</v>
      </c>
      <c r="B229" s="188" t="s">
        <v>311</v>
      </c>
      <c r="C229" s="151" t="str">
        <f t="shared" si="45"/>
        <v>A.030.18.159</v>
      </c>
      <c r="D229" s="54" t="s">
        <v>1211</v>
      </c>
      <c r="E229" s="150" t="s">
        <v>352</v>
      </c>
      <c r="F229" s="153" t="str">
        <f t="shared" si="46"/>
        <v>Propylene hydroformylation</v>
      </c>
      <c r="G229" s="154">
        <f t="shared" si="47"/>
        <v>7.4376673333333345</v>
      </c>
      <c r="H229"/>
      <c r="I229"/>
      <c r="J229" s="227">
        <f t="shared" si="56"/>
        <v>1.3276957573307309</v>
      </c>
      <c r="K229"/>
      <c r="L229" s="280">
        <f t="shared" si="57"/>
        <v>8.9983522770000005E-2</v>
      </c>
      <c r="M229" s="280">
        <f t="shared" si="58"/>
        <v>9.8510458297999995E-2</v>
      </c>
      <c r="N229" s="281">
        <f t="shared" si="59"/>
        <v>2.3551676262730737E-2</v>
      </c>
      <c r="O229" s="280">
        <v>1.1156501000000001</v>
      </c>
      <c r="P229" s="219">
        <v>4.3886801000000003E-2</v>
      </c>
      <c r="Q229" s="286">
        <v>4.5746871000000001E-2</v>
      </c>
      <c r="R229" s="286">
        <v>8.4020591000000006E-2</v>
      </c>
      <c r="S229" s="219">
        <v>3.9889781999999999E-3</v>
      </c>
      <c r="T229" s="219">
        <v>5.3391457000000002E-4</v>
      </c>
      <c r="U229" s="219">
        <v>1.4400389999999999E-3</v>
      </c>
      <c r="V229" s="219">
        <v>8.6895122000000009E-3</v>
      </c>
      <c r="W229" s="219">
        <v>7.7890526000000003E-4</v>
      </c>
      <c r="X229" s="219">
        <v>1.6017197E-4</v>
      </c>
      <c r="Y229" s="219">
        <v>1.0228655999999999E-2</v>
      </c>
      <c r="Z229" s="286">
        <v>2.7102127999999999E-5</v>
      </c>
      <c r="AA229" s="219">
        <v>1.2544115E-2</v>
      </c>
      <c r="AB229" s="286">
        <v>2.730737E-12</v>
      </c>
      <c r="AC229"/>
      <c r="AD229" s="227">
        <f t="shared" si="51"/>
        <v>1.1156501000000001</v>
      </c>
      <c r="AE229" s="227">
        <f t="shared" si="52"/>
        <v>0.18830670696999999</v>
      </c>
      <c r="AF229" s="227">
        <f t="shared" si="53"/>
        <v>0.11086729919999999</v>
      </c>
      <c r="AG229" s="227">
        <f t="shared" si="54"/>
        <v>9.8510458297999995E-2</v>
      </c>
      <c r="AH229" s="227">
        <f t="shared" si="55"/>
        <v>1.1007561262730737E-2</v>
      </c>
      <c r="AI229"/>
      <c r="AJ229">
        <v>135.35374999999999</v>
      </c>
      <c r="AK229" s="155">
        <v>133.18499</v>
      </c>
      <c r="AL229" s="155">
        <v>1.0512241</v>
      </c>
      <c r="AM229" s="155">
        <v>0</v>
      </c>
      <c r="AN229" s="155">
        <v>9.2168181000000002E-2</v>
      </c>
      <c r="AO229" s="155">
        <v>0.81903643000000004</v>
      </c>
      <c r="AP229" s="155">
        <v>0.20633787000000001</v>
      </c>
      <c r="AQ229"/>
      <c r="AR229" s="156">
        <v>0.13562602000000001</v>
      </c>
      <c r="AS229" s="156">
        <v>0.120243</v>
      </c>
      <c r="AT229" s="156">
        <v>5.9199787E-3</v>
      </c>
      <c r="AU229" s="156">
        <v>9.4630444000000005E-3</v>
      </c>
      <c r="AV229" s="282">
        <f t="shared" si="48"/>
        <v>7.2088129215292593E-6</v>
      </c>
      <c r="AW229" s="282">
        <f t="shared" si="49"/>
        <v>2.189341235476605E-8</v>
      </c>
      <c r="AX229" s="283">
        <f t="shared" si="50"/>
        <v>1.3253563119409999</v>
      </c>
      <c r="AY229" s="157">
        <v>6.9021596999999997E-6</v>
      </c>
      <c r="AZ229" s="157">
        <v>2.0825482000000001E-8</v>
      </c>
      <c r="BA229" s="157">
        <v>5.6898191000000004E-13</v>
      </c>
      <c r="BB229" s="157">
        <v>3.8582626000000002E-13</v>
      </c>
      <c r="BC229" s="157">
        <v>0</v>
      </c>
      <c r="BD229" s="157">
        <v>2.2615109999999999E-9</v>
      </c>
      <c r="BE229" s="157">
        <v>3.0225978E-7</v>
      </c>
      <c r="BF229" s="157">
        <v>5.1468460999999999E-10</v>
      </c>
      <c r="BG229" s="157">
        <v>2.9821623999999998E-10</v>
      </c>
      <c r="BH229" s="157">
        <v>2.5085509E-10</v>
      </c>
      <c r="BI229" s="157">
        <v>6.5453964999999997E-17</v>
      </c>
      <c r="BJ229" s="157">
        <v>8.2049145999999999E-13</v>
      </c>
      <c r="BK229" s="157">
        <v>5.2248512000000001E-14</v>
      </c>
      <c r="BL229" s="157">
        <v>1.090566E-14</v>
      </c>
      <c r="BM229" s="157">
        <v>9.5183503000000001E-11</v>
      </c>
      <c r="BN229" s="157">
        <v>1.5888092E-9</v>
      </c>
      <c r="BO229" s="157">
        <v>3.6890894000000001E-21</v>
      </c>
      <c r="BP229" s="157">
        <v>6.6911941000000004E-5</v>
      </c>
      <c r="BQ229" s="157">
        <v>1.3252894</v>
      </c>
      <c r="BR229" s="157">
        <v>4.4755199999999999E-10</v>
      </c>
      <c r="BS229" s="157">
        <v>2.7216E-12</v>
      </c>
      <c r="BT229" s="157">
        <v>1.2176640000000001E-16</v>
      </c>
      <c r="BU229"/>
      <c r="BV229" s="155">
        <v>3.9824996E-4</v>
      </c>
      <c r="BW229" s="155">
        <v>2.0599997999999999E-6</v>
      </c>
      <c r="BX229" s="155">
        <v>2.0738190999999999E-4</v>
      </c>
      <c r="BY229" s="155">
        <v>1.0581267E-6</v>
      </c>
      <c r="BZ229" s="155">
        <v>5.1228649999999998E-6</v>
      </c>
      <c r="CA229" s="155">
        <v>7.9403672999999999E-9</v>
      </c>
      <c r="CB229" s="155">
        <v>6.3266782999999998E-7</v>
      </c>
      <c r="CC229" s="155">
        <v>1.1958790999999999E-8</v>
      </c>
      <c r="CD229" s="155">
        <v>7.9216612000000004E-7</v>
      </c>
      <c r="CE229" s="155">
        <v>1.2656261E-6</v>
      </c>
      <c r="CF229" s="155">
        <v>0</v>
      </c>
      <c r="CG229" s="155">
        <v>8.1579504999999996E-18</v>
      </c>
      <c r="CH229" s="155">
        <v>6.6796980999999998E-14</v>
      </c>
      <c r="CI229" s="155">
        <v>1.6193996E-5</v>
      </c>
      <c r="CJ229" s="155">
        <v>1.6365695999999999E-4</v>
      </c>
      <c r="CK229" s="155">
        <v>1.5031705E-9</v>
      </c>
      <c r="CL229" s="155">
        <v>6.4249349999999994E-8</v>
      </c>
      <c r="CM229"/>
      <c r="CN229" s="284">
        <v>5.6537876000000002E-14</v>
      </c>
      <c r="CO229" s="284">
        <v>7.4376671999999999</v>
      </c>
      <c r="CP229" s="285">
        <v>3.4523889000000001E-4</v>
      </c>
      <c r="CQ229" s="284">
        <v>1.411229E-3</v>
      </c>
      <c r="CR229" s="284">
        <v>3.8097727999999999E-10</v>
      </c>
      <c r="CS229" s="284">
        <v>4.5534014E-8</v>
      </c>
      <c r="CT229" s="284">
        <v>1.5923660999999999E-4</v>
      </c>
      <c r="CU229" s="284">
        <v>4.3944674000000003E-2</v>
      </c>
      <c r="CV229" s="284">
        <v>1.6805782E-4</v>
      </c>
      <c r="CW229" s="284">
        <v>2.7932372000000001E-6</v>
      </c>
      <c r="CX229"/>
      <c r="CY229" s="166" t="s">
        <v>364</v>
      </c>
      <c r="CZ229" s="271" t="s">
        <v>2263</v>
      </c>
      <c r="DA229"/>
      <c r="DB229" s="51"/>
      <c r="DC229" s="51"/>
      <c r="DD229" s="51"/>
      <c r="DE229" s="114"/>
      <c r="DF229" s="51"/>
      <c r="DG229" s="51"/>
      <c r="DH229" s="51"/>
      <c r="DI229" s="51"/>
      <c r="DJ229" s="51"/>
      <c r="DK229" s="51"/>
      <c r="DL229" s="51"/>
    </row>
    <row r="230" spans="1:116" ht="14.4">
      <c r="A230" t="s">
        <v>580</v>
      </c>
      <c r="B230" s="188" t="s">
        <v>311</v>
      </c>
      <c r="C230" s="151" t="str">
        <f t="shared" si="45"/>
        <v>A.030.18.160</v>
      </c>
      <c r="D230" s="54" t="s">
        <v>1211</v>
      </c>
      <c r="E230" s="150" t="s">
        <v>352</v>
      </c>
      <c r="F230" s="153" t="str">
        <f t="shared" si="46"/>
        <v>Tetrahydrofuran</v>
      </c>
      <c r="G230" s="154">
        <f t="shared" si="47"/>
        <v>5.5069544000000006</v>
      </c>
      <c r="H230"/>
      <c r="I230"/>
      <c r="J230" s="227">
        <f t="shared" si="56"/>
        <v>0.9531138274113985</v>
      </c>
      <c r="K230"/>
      <c r="L230" s="280">
        <f t="shared" si="57"/>
        <v>6.1873047900000006E-2</v>
      </c>
      <c r="M230" s="280">
        <f t="shared" si="58"/>
        <v>-0.18444917369999997</v>
      </c>
      <c r="N230" s="281">
        <f t="shared" si="59"/>
        <v>0.24964679321139843</v>
      </c>
      <c r="O230" s="280">
        <v>0.82604316</v>
      </c>
      <c r="P230" s="286">
        <v>5.3458431000000001E-2</v>
      </c>
      <c r="Q230" s="219">
        <v>4.8387006000000003E-2</v>
      </c>
      <c r="R230" s="219">
        <v>4.6494333999999998E-2</v>
      </c>
      <c r="S230" s="219">
        <v>6.3437607999999998E-3</v>
      </c>
      <c r="T230" s="219">
        <v>1.5736786E-3</v>
      </c>
      <c r="U230" s="219">
        <v>7.4612745000000001E-3</v>
      </c>
      <c r="V230" s="219">
        <v>9.4442975000000005E-3</v>
      </c>
      <c r="W230" s="219">
        <v>6.2733041E-3</v>
      </c>
      <c r="X230" s="219">
        <v>-0.29703302999999998</v>
      </c>
      <c r="Y230" s="219">
        <v>0.24333460000000001</v>
      </c>
      <c r="Z230" s="219">
        <v>1.2941217999999999E-3</v>
      </c>
      <c r="AA230" s="286">
        <v>3.8889103000000002E-5</v>
      </c>
      <c r="AB230" s="286">
        <v>8.3984242999999997E-12</v>
      </c>
      <c r="AC230"/>
      <c r="AD230" s="227">
        <f t="shared" si="51"/>
        <v>0.82604316</v>
      </c>
      <c r="AE230" s="227">
        <f t="shared" si="52"/>
        <v>0.17316278239999999</v>
      </c>
      <c r="AF230" s="227">
        <f t="shared" si="53"/>
        <v>0.11132862360300001</v>
      </c>
      <c r="AG230" s="227">
        <f t="shared" si="54"/>
        <v>-0.18444917369999997</v>
      </c>
      <c r="AH230" s="227">
        <f t="shared" si="55"/>
        <v>0.24960790410839842</v>
      </c>
      <c r="AI230"/>
      <c r="AJ230">
        <v>161.97297</v>
      </c>
      <c r="AK230" s="155">
        <v>155.28754000000001</v>
      </c>
      <c r="AL230" s="155">
        <v>3.1005310000000001</v>
      </c>
      <c r="AM230" s="155">
        <v>0</v>
      </c>
      <c r="AN230" s="155">
        <v>0.80615663999999998</v>
      </c>
      <c r="AO230" s="155">
        <v>2.1553059999999999</v>
      </c>
      <c r="AP230" s="155">
        <v>0.62344045999999997</v>
      </c>
      <c r="AQ230"/>
      <c r="AR230" s="156">
        <v>0.11865158000000001</v>
      </c>
      <c r="AS230" s="156">
        <v>0.103218</v>
      </c>
      <c r="AT230" s="156">
        <v>4.5710040999999996E-3</v>
      </c>
      <c r="AU230" s="156">
        <v>1.0862576000000001E-2</v>
      </c>
      <c r="AV230" s="282">
        <f t="shared" si="48"/>
        <v>6.1881294512223998E-6</v>
      </c>
      <c r="AW230" s="282">
        <f t="shared" si="49"/>
        <v>1.6904600731354713E-8</v>
      </c>
      <c r="AX230" s="283">
        <f t="shared" si="50"/>
        <v>1.52136907312</v>
      </c>
      <c r="AY230" s="157">
        <v>5.1104729E-6</v>
      </c>
      <c r="AZ230" s="157">
        <v>1.5419530000000001E-8</v>
      </c>
      <c r="BA230" s="157">
        <v>4.2128357999999998E-13</v>
      </c>
      <c r="BB230" s="157">
        <v>1.6192124000000001E-12</v>
      </c>
      <c r="BC230" s="157">
        <v>0</v>
      </c>
      <c r="BD230" s="157">
        <v>1.2983335000000001E-9</v>
      </c>
      <c r="BE230" s="157">
        <v>1.0585617000000001E-6</v>
      </c>
      <c r="BF230" s="157">
        <v>2.9265673000000001E-10</v>
      </c>
      <c r="BG230" s="157">
        <v>1.1340746E-9</v>
      </c>
      <c r="BH230" s="157">
        <v>9.3407116000000006E-12</v>
      </c>
      <c r="BI230" s="157">
        <v>2.3225212999999999E-16</v>
      </c>
      <c r="BJ230" s="157">
        <v>4.3639092999999997E-11</v>
      </c>
      <c r="BK230" s="157">
        <v>3.0916585000000001E-13</v>
      </c>
      <c r="BL230" s="157">
        <v>2.0922773E-13</v>
      </c>
      <c r="BM230" s="157">
        <v>1.3974127000000001E-8</v>
      </c>
      <c r="BN230" s="157">
        <v>3.0940110000000001E-9</v>
      </c>
      <c r="BO230" s="157">
        <v>1.1345852000000001E-20</v>
      </c>
      <c r="BP230" s="157">
        <v>3.7587311999999999E-4</v>
      </c>
      <c r="BQ230" s="157">
        <v>1.5209931999999999</v>
      </c>
      <c r="BR230" s="157">
        <v>7.2676050999999998E-10</v>
      </c>
      <c r="BS230" s="157">
        <v>4.4194896000000004E-12</v>
      </c>
      <c r="BT230" s="157">
        <v>1.9773124000000001E-16</v>
      </c>
      <c r="BU230"/>
      <c r="BV230" s="155">
        <v>3.8465242999999999E-4</v>
      </c>
      <c r="BW230" s="155">
        <v>7.8319322999999994E-6</v>
      </c>
      <c r="BX230" s="155">
        <v>1.535485E-4</v>
      </c>
      <c r="BY230" s="155">
        <v>1.1278175999999999E-6</v>
      </c>
      <c r="BZ230" s="155">
        <v>1.1665991E-5</v>
      </c>
      <c r="CA230" s="155">
        <v>2.6393564000000001E-8</v>
      </c>
      <c r="CB230" s="155">
        <v>4.1756508999999998E-10</v>
      </c>
      <c r="CC230" s="155">
        <v>3.9632803000000002E-8</v>
      </c>
      <c r="CD230" s="155">
        <v>2.4779009999999998E-6</v>
      </c>
      <c r="CE230" s="155">
        <v>5.2953250999999999E-6</v>
      </c>
      <c r="CF230" s="155">
        <v>0</v>
      </c>
      <c r="CG230" s="155">
        <v>2.5089903999999999E-17</v>
      </c>
      <c r="CH230" s="155">
        <v>2.0543515999999999E-13</v>
      </c>
      <c r="CI230" s="155">
        <v>9.3936642999999992E-6</v>
      </c>
      <c r="CJ230" s="155">
        <v>1.9269607E-4</v>
      </c>
      <c r="CK230" s="155">
        <v>4.4444735000000001E-7</v>
      </c>
      <c r="CL230" s="155">
        <v>1.0433177E-7</v>
      </c>
      <c r="CM230"/>
      <c r="CN230" s="284">
        <v>1.7388312000000001E-13</v>
      </c>
      <c r="CO230" s="284">
        <v>5.5069508000000003</v>
      </c>
      <c r="CP230" s="285">
        <v>1.1851115000000001E-2</v>
      </c>
      <c r="CQ230" s="284">
        <v>5.3644829000000002E-3</v>
      </c>
      <c r="CR230" s="284">
        <v>2.9155885999999998E-9</v>
      </c>
      <c r="CS230" s="284">
        <v>2.2585541999999999E-7</v>
      </c>
      <c r="CT230" s="284">
        <v>4.6116377999999998E-4</v>
      </c>
      <c r="CU230" s="284">
        <v>0.2433516</v>
      </c>
      <c r="CV230" s="284">
        <v>6.2634954999999996E-6</v>
      </c>
      <c r="CW230" s="284">
        <v>9.2623486000000004E-6</v>
      </c>
      <c r="CX230"/>
      <c r="CY230" s="162" t="s">
        <v>408</v>
      </c>
      <c r="CZ230" s="271" t="s">
        <v>2264</v>
      </c>
      <c r="DA230"/>
      <c r="DB230" s="54"/>
      <c r="DC230"/>
      <c r="DD230"/>
      <c r="DE230" s="53"/>
      <c r="DF230"/>
      <c r="DG230"/>
      <c r="DH230"/>
      <c r="DI230"/>
      <c r="DJ230"/>
      <c r="DK230"/>
      <c r="DL230"/>
    </row>
    <row r="231" spans="1:116" ht="14.4">
      <c r="B231" s="188"/>
      <c r="C231" s="151"/>
      <c r="D231" s="51" t="s">
        <v>1212</v>
      </c>
      <c r="E231" s="150"/>
      <c r="F231"/>
      <c r="G231"/>
      <c r="H231"/>
      <c r="I231"/>
      <c r="J231"/>
      <c r="K231"/>
      <c r="L231"/>
      <c r="M231"/>
      <c r="N231" s="174"/>
      <c r="O231"/>
      <c r="P231" s="53"/>
      <c r="Q231"/>
      <c r="R231"/>
      <c r="S231"/>
      <c r="T231"/>
      <c r="U231"/>
      <c r="V231"/>
      <c r="W231"/>
      <c r="X231"/>
      <c r="Y231"/>
      <c r="Z231"/>
      <c r="AA231" s="53"/>
      <c r="AB231" s="53"/>
      <c r="AC231"/>
      <c r="AD231"/>
      <c r="AE231"/>
      <c r="AF231"/>
      <c r="AG231"/>
      <c r="AH231"/>
      <c r="AI231"/>
      <c r="AJ231"/>
      <c r="AK231"/>
      <c r="AL231"/>
      <c r="AM231"/>
      <c r="AN231"/>
      <c r="AO231"/>
      <c r="AP231"/>
      <c r="AQ231"/>
      <c r="AR231"/>
      <c r="AS231"/>
      <c r="AT231"/>
      <c r="AU231"/>
      <c r="AX231" s="19"/>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s="117"/>
      <c r="CQ231"/>
      <c r="CR231"/>
      <c r="CS231"/>
      <c r="CT231"/>
      <c r="CU231"/>
      <c r="CV231"/>
      <c r="CW231"/>
      <c r="CX231"/>
      <c r="CY231" s="159"/>
      <c r="CZ231" s="275"/>
      <c r="DA231"/>
      <c r="DB231" s="54"/>
      <c r="DC231"/>
      <c r="DD231"/>
      <c r="DE231" s="53"/>
      <c r="DF231"/>
      <c r="DG231"/>
      <c r="DH231"/>
      <c r="DI231"/>
      <c r="DJ231"/>
      <c r="DK231"/>
      <c r="DL231"/>
    </row>
    <row r="232" spans="1:116" ht="14.4">
      <c r="A232" t="s">
        <v>581</v>
      </c>
      <c r="B232" s="188" t="s">
        <v>311</v>
      </c>
      <c r="C232" s="151" t="str">
        <f t="shared" si="45"/>
        <v>A.030.22.101</v>
      </c>
      <c r="D232" s="54" t="s">
        <v>1212</v>
      </c>
      <c r="E232" s="150" t="s">
        <v>352</v>
      </c>
      <c r="F232" s="153" t="str">
        <f t="shared" si="46"/>
        <v>Pesticides (unspecified)</v>
      </c>
      <c r="G232" s="154">
        <f t="shared" si="47"/>
        <v>18.539815333333337</v>
      </c>
      <c r="H232"/>
      <c r="I232"/>
      <c r="J232" s="227">
        <f t="shared" si="56"/>
        <v>3.9095759615938279</v>
      </c>
      <c r="K232"/>
      <c r="L232" s="280">
        <f t="shared" si="57"/>
        <v>0.16273095059999998</v>
      </c>
      <c r="M232" s="280">
        <f t="shared" si="58"/>
        <v>0.41618723108000011</v>
      </c>
      <c r="N232" s="281">
        <f t="shared" si="59"/>
        <v>0.54968547991382777</v>
      </c>
      <c r="O232" s="280">
        <v>2.7809723000000002</v>
      </c>
      <c r="P232" s="286">
        <v>0.25009361000000002</v>
      </c>
      <c r="Q232" s="219">
        <v>0.14040674</v>
      </c>
      <c r="R232" s="219">
        <v>0.12285770999999999</v>
      </c>
      <c r="S232" s="219">
        <v>2.3880499999999999E-2</v>
      </c>
      <c r="T232" s="219">
        <v>1.2023276E-3</v>
      </c>
      <c r="U232" s="219">
        <v>1.4790413000000001E-2</v>
      </c>
      <c r="V232" s="219">
        <v>2.2444993E-2</v>
      </c>
      <c r="W232" s="219">
        <v>4.0580900000000003E-3</v>
      </c>
      <c r="X232" s="219">
        <v>7.6414718E-4</v>
      </c>
      <c r="Y232" s="219">
        <v>0.54562520999999997</v>
      </c>
      <c r="Z232" s="219">
        <v>2.4777408999999999E-3</v>
      </c>
      <c r="AA232" s="286">
        <v>2.1799008E-6</v>
      </c>
      <c r="AB232" s="286">
        <v>1.3027779E-11</v>
      </c>
      <c r="AC232"/>
      <c r="AD232" s="227">
        <f t="shared" si="51"/>
        <v>2.7809723000000002</v>
      </c>
      <c r="AE232" s="227">
        <f t="shared" si="52"/>
        <v>0.57567629360000006</v>
      </c>
      <c r="AF232" s="227">
        <f t="shared" si="53"/>
        <v>0.41294752290080006</v>
      </c>
      <c r="AG232" s="227">
        <f t="shared" si="54"/>
        <v>0.41618723108000005</v>
      </c>
      <c r="AH232" s="227">
        <f t="shared" si="55"/>
        <v>0.54968330001302779</v>
      </c>
      <c r="AI232"/>
      <c r="AJ232">
        <v>282.26161999999999</v>
      </c>
      <c r="AK232" s="155">
        <v>250.47913</v>
      </c>
      <c r="AL232" s="155">
        <v>16.786055000000001</v>
      </c>
      <c r="AM232" s="155">
        <v>0</v>
      </c>
      <c r="AN232" s="155">
        <v>2.9980319999999998</v>
      </c>
      <c r="AO232" s="155">
        <v>8.6201466</v>
      </c>
      <c r="AP232" s="155">
        <v>3.3782497999999999</v>
      </c>
      <c r="AQ232"/>
      <c r="AR232" s="156">
        <v>0.40272788999999998</v>
      </c>
      <c r="AS232" s="156">
        <v>0.37128558</v>
      </c>
      <c r="AT232" s="156">
        <v>1.5765201999999999E-2</v>
      </c>
      <c r="AU232" s="156">
        <v>1.5677105E-2</v>
      </c>
      <c r="AV232" s="282">
        <f t="shared" si="48"/>
        <v>2.2259326834597003E-5</v>
      </c>
      <c r="AW232" s="282">
        <f t="shared" si="49"/>
        <v>5.8303262635923875E-8</v>
      </c>
      <c r="AX232" s="283">
        <f t="shared" si="50"/>
        <v>2.19567296549</v>
      </c>
      <c r="AY232" s="157">
        <v>1.7211580000000002E-5</v>
      </c>
      <c r="AZ232" s="157">
        <v>5.1931749999999998E-8</v>
      </c>
      <c r="BA232" s="157">
        <v>1.4188387000000001E-12</v>
      </c>
      <c r="BB232" s="157">
        <v>1.8406969999999999E-12</v>
      </c>
      <c r="BC232" s="157">
        <v>0</v>
      </c>
      <c r="BD232" s="157">
        <v>4.7157453999999997E-9</v>
      </c>
      <c r="BE232" s="157">
        <v>5.0363408000000002E-6</v>
      </c>
      <c r="BF232" s="157">
        <v>9.2535372000000004E-10</v>
      </c>
      <c r="BG232" s="157">
        <v>5.4361230000000002E-9</v>
      </c>
      <c r="BH232" s="157">
        <v>2.4300299000000001E-14</v>
      </c>
      <c r="BI232" s="157">
        <v>3.1226726999999999E-16</v>
      </c>
      <c r="BJ232" s="157">
        <v>8.4191688000000001E-12</v>
      </c>
      <c r="BK232" s="157">
        <v>1.3515900999999999E-13</v>
      </c>
      <c r="BL232" s="157">
        <v>3.8136829999999999E-14</v>
      </c>
      <c r="BM232" s="157">
        <v>3.1806099999999999E-10</v>
      </c>
      <c r="BN232" s="157">
        <v>6.3703875000000004E-9</v>
      </c>
      <c r="BO232" s="157">
        <v>1.7599878999999999E-20</v>
      </c>
      <c r="BP232" s="157">
        <v>3.9526549E-4</v>
      </c>
      <c r="BQ232" s="157">
        <v>2.1952777000000001</v>
      </c>
      <c r="BR232" s="157">
        <v>0</v>
      </c>
      <c r="BS232" s="157">
        <v>0</v>
      </c>
      <c r="BT232" s="157">
        <v>0</v>
      </c>
      <c r="BU232"/>
      <c r="BV232" s="155">
        <v>9.7612413999999996E-4</v>
      </c>
      <c r="BW232" s="155">
        <v>3.8050828000000002E-5</v>
      </c>
      <c r="BX232" s="155">
        <v>5.1693924999999998E-4</v>
      </c>
      <c r="BY232" s="155">
        <v>2.6849626999999999E-6</v>
      </c>
      <c r="BZ232" s="155">
        <v>5.1184894999999998E-5</v>
      </c>
      <c r="CA232" s="155">
        <v>1.1261417E-6</v>
      </c>
      <c r="CB232" s="155">
        <v>6.0464142000000001E-10</v>
      </c>
      <c r="CC232" s="155">
        <v>1.7087972000000001E-6</v>
      </c>
      <c r="CD232" s="155">
        <v>2.3519665000000001E-6</v>
      </c>
      <c r="CE232" s="155">
        <v>1.0718815000000001E-5</v>
      </c>
      <c r="CF232" s="155">
        <v>0</v>
      </c>
      <c r="CG232" s="155">
        <v>3.8919886999999998E-17</v>
      </c>
      <c r="CH232" s="155">
        <v>3.1867451999999999E-13</v>
      </c>
      <c r="CI232" s="155">
        <v>2.5852495E-5</v>
      </c>
      <c r="CJ232" s="155">
        <v>3.2549820999999999E-4</v>
      </c>
      <c r="CK232" s="155">
        <v>7.1738434E-9</v>
      </c>
      <c r="CL232" s="155">
        <v>0</v>
      </c>
      <c r="CM232"/>
      <c r="CN232" s="284">
        <v>2.6973046E-13</v>
      </c>
      <c r="CO232" s="284">
        <v>18.534289000000001</v>
      </c>
      <c r="CP232" s="285">
        <v>3.2730894000000003E-2</v>
      </c>
      <c r="CQ232" s="284">
        <v>2.6292037000000001E-2</v>
      </c>
      <c r="CR232" s="284">
        <v>3.8153835999999996E-9</v>
      </c>
      <c r="CS232" s="284">
        <v>4.5266717999999998E-7</v>
      </c>
      <c r="CT232" s="284">
        <v>2.1149625999999999E-3</v>
      </c>
      <c r="CU232" s="284">
        <v>0.11833201</v>
      </c>
      <c r="CV232" s="284">
        <v>1.6262177E-8</v>
      </c>
      <c r="CW232" s="284">
        <v>3.9603837999999998E-4</v>
      </c>
      <c r="CX232"/>
      <c r="CY232" s="166" t="s">
        <v>364</v>
      </c>
      <c r="CZ232" s="272"/>
      <c r="DA232"/>
      <c r="DB232" s="54"/>
      <c r="DC232"/>
      <c r="DD232"/>
      <c r="DE232" s="53"/>
      <c r="DF232"/>
      <c r="DG232"/>
      <c r="DH232"/>
      <c r="DI232"/>
      <c r="DJ232"/>
      <c r="DK232"/>
      <c r="DL232"/>
    </row>
    <row r="233" spans="1:116" ht="14.4">
      <c r="B233" s="188"/>
      <c r="C233" s="151"/>
      <c r="D233" s="51" t="s">
        <v>1213</v>
      </c>
      <c r="E233" s="150"/>
      <c r="F233"/>
      <c r="G233"/>
      <c r="H233"/>
      <c r="I233"/>
      <c r="J233"/>
      <c r="K233"/>
      <c r="L233"/>
      <c r="M233"/>
      <c r="N233" s="174"/>
      <c r="O233"/>
      <c r="P233" s="53"/>
      <c r="Q233"/>
      <c r="R233"/>
      <c r="S233"/>
      <c r="T233"/>
      <c r="U233"/>
      <c r="V233"/>
      <c r="W233"/>
      <c r="X233"/>
      <c r="Y233"/>
      <c r="Z233"/>
      <c r="AA233" s="53"/>
      <c r="AB233" s="53"/>
      <c r="AC233"/>
      <c r="AD233"/>
      <c r="AE233"/>
      <c r="AF233"/>
      <c r="AG233"/>
      <c r="AH233"/>
      <c r="AI233"/>
      <c r="AJ233"/>
      <c r="AK233"/>
      <c r="AL233"/>
      <c r="AM233"/>
      <c r="AN233"/>
      <c r="AO233"/>
      <c r="AP233"/>
      <c r="AQ233"/>
      <c r="AR233"/>
      <c r="AS233"/>
      <c r="AT233"/>
      <c r="AU233"/>
      <c r="AX233" s="19"/>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s="117"/>
      <c r="CQ233"/>
      <c r="CR233"/>
      <c r="CS233"/>
      <c r="CT233"/>
      <c r="CU233"/>
      <c r="CV233"/>
      <c r="CW233"/>
      <c r="CX233"/>
      <c r="CY233" s="171"/>
      <c r="CZ233" s="272"/>
      <c r="DA233"/>
      <c r="DB233" s="54"/>
      <c r="DC233"/>
      <c r="DD233"/>
      <c r="DE233" s="53"/>
      <c r="DF233"/>
      <c r="DG233"/>
      <c r="DH233"/>
      <c r="DI233"/>
      <c r="DJ233"/>
      <c r="DK233"/>
      <c r="DL233"/>
    </row>
    <row r="234" spans="1:116" ht="14.4">
      <c r="A234" t="s">
        <v>2265</v>
      </c>
      <c r="B234" s="188" t="s">
        <v>311</v>
      </c>
      <c r="C234" s="151" t="str">
        <f t="shared" si="45"/>
        <v>A.030.23.101</v>
      </c>
      <c r="D234" s="54" t="s">
        <v>1213</v>
      </c>
      <c r="E234" s="150" t="s">
        <v>352</v>
      </c>
      <c r="F234" s="153" t="str">
        <f t="shared" si="46"/>
        <v>Benomyl (1-(Butylcarbamoyl)-1H-1.3-benzimidazol-2-yl methylcarbamate)</v>
      </c>
      <c r="G234" s="154">
        <f t="shared" si="47"/>
        <v>16.604829333333335</v>
      </c>
      <c r="H234"/>
      <c r="I234"/>
      <c r="J234" s="227">
        <f t="shared" si="56"/>
        <v>3.0508814977040002</v>
      </c>
      <c r="K234"/>
      <c r="L234" s="280">
        <f t="shared" si="57"/>
        <v>0.12503091629999999</v>
      </c>
      <c r="M234" s="280">
        <f t="shared" si="58"/>
        <v>0.25793099830400001</v>
      </c>
      <c r="N234" s="281">
        <f t="shared" si="59"/>
        <v>0.17719518310000001</v>
      </c>
      <c r="O234" s="280">
        <v>2.4907243999999999</v>
      </c>
      <c r="P234" s="286">
        <v>0.14153449000000001</v>
      </c>
      <c r="Q234" s="219">
        <v>0.10762576</v>
      </c>
      <c r="R234" s="219">
        <v>0.1048413</v>
      </c>
      <c r="S234" s="219">
        <v>1.7978958E-2</v>
      </c>
      <c r="T234" s="219">
        <v>1.0198583000000001E-3</v>
      </c>
      <c r="U234" s="219">
        <v>1.1908000000000001E-3</v>
      </c>
      <c r="V234" s="219">
        <v>8.7286933999999993E-3</v>
      </c>
      <c r="W234" s="219">
        <v>5.2645130999999998E-3</v>
      </c>
      <c r="X234" s="219">
        <v>0</v>
      </c>
      <c r="Y234" s="219">
        <v>0.17193067000000001</v>
      </c>
      <c r="Z234" s="286">
        <v>4.2054904E-5</v>
      </c>
      <c r="AA234" s="219">
        <v>0</v>
      </c>
      <c r="AB234" s="219">
        <v>0</v>
      </c>
      <c r="AC234"/>
      <c r="AD234" s="227">
        <f t="shared" si="51"/>
        <v>2.4907243999999999</v>
      </c>
      <c r="AE234" s="227">
        <f t="shared" si="52"/>
        <v>0.38291985969999998</v>
      </c>
      <c r="AF234" s="227">
        <f t="shared" si="53"/>
        <v>0.25788894340000001</v>
      </c>
      <c r="AG234" s="227">
        <f t="shared" si="54"/>
        <v>0.25793099830400001</v>
      </c>
      <c r="AH234" s="227">
        <f t="shared" si="55"/>
        <v>0.17719518310000001</v>
      </c>
      <c r="AI234"/>
      <c r="AJ234">
        <v>263.32814000000002</v>
      </c>
      <c r="AK234" s="155">
        <v>221.46315000000001</v>
      </c>
      <c r="AL234" s="155">
        <v>23.627129</v>
      </c>
      <c r="AM234" s="155">
        <v>0</v>
      </c>
      <c r="AN234" s="155">
        <v>4.2044476</v>
      </c>
      <c r="AO234" s="155">
        <v>9.3117903000000002</v>
      </c>
      <c r="AP234" s="155">
        <v>4.7216310999999997</v>
      </c>
      <c r="AQ234"/>
      <c r="AR234" s="156">
        <v>0.33174194000000001</v>
      </c>
      <c r="AS234" s="156">
        <v>0.30468020000000001</v>
      </c>
      <c r="AT234" s="156">
        <v>1.355524E-2</v>
      </c>
      <c r="AU234" s="156">
        <v>1.3506493E-2</v>
      </c>
      <c r="AV234" s="282">
        <f t="shared" si="48"/>
        <v>1.8266199545429999E-5</v>
      </c>
      <c r="AW234" s="282">
        <f t="shared" si="49"/>
        <v>5.0130325112686994E-8</v>
      </c>
      <c r="AX234" s="283">
        <f t="shared" si="50"/>
        <v>1.8916656865200001</v>
      </c>
      <c r="AY234" s="157">
        <v>1.5409281999999999E-5</v>
      </c>
      <c r="AZ234" s="157">
        <v>4.6493521999999999E-8</v>
      </c>
      <c r="BA234" s="157">
        <v>1.2702694999999999E-12</v>
      </c>
      <c r="BB234" s="157">
        <v>0</v>
      </c>
      <c r="BC234" s="157">
        <v>0</v>
      </c>
      <c r="BD234" s="157">
        <v>2.8094727999999999E-9</v>
      </c>
      <c r="BE234" s="157">
        <v>2.8524154E-6</v>
      </c>
      <c r="BF234" s="157">
        <v>6.4069685E-10</v>
      </c>
      <c r="BG234" s="157">
        <v>2.9940937999999999E-9</v>
      </c>
      <c r="BH234" s="157">
        <v>0</v>
      </c>
      <c r="BI234" s="157">
        <v>0</v>
      </c>
      <c r="BJ234" s="157">
        <v>6.7861105999999996E-13</v>
      </c>
      <c r="BK234" s="157">
        <v>5.2499258999999998E-14</v>
      </c>
      <c r="BL234" s="157">
        <v>1.1082868E-14</v>
      </c>
      <c r="BM234" s="157">
        <v>1.4995873E-10</v>
      </c>
      <c r="BN234" s="157">
        <v>1.5427138999999999E-9</v>
      </c>
      <c r="BO234" s="157">
        <v>0</v>
      </c>
      <c r="BP234" s="157">
        <v>5.1948651999999998E-4</v>
      </c>
      <c r="BQ234" s="157">
        <v>1.8911462000000001</v>
      </c>
      <c r="BR234" s="157">
        <v>0</v>
      </c>
      <c r="BS234" s="157">
        <v>0</v>
      </c>
      <c r="BT234" s="157">
        <v>0</v>
      </c>
      <c r="BU234"/>
      <c r="BV234" s="155">
        <v>8.4023983000000005E-4</v>
      </c>
      <c r="BW234" s="155">
        <v>2.0642187000000001E-5</v>
      </c>
      <c r="BX234" s="155">
        <v>4.629867E-4</v>
      </c>
      <c r="BY234" s="155">
        <v>1.0726381E-6</v>
      </c>
      <c r="BZ234" s="155">
        <v>3.3096287999999997E-5</v>
      </c>
      <c r="CA234" s="155">
        <v>0</v>
      </c>
      <c r="CB234" s="155">
        <v>0</v>
      </c>
      <c r="CC234" s="155">
        <v>0</v>
      </c>
      <c r="CD234" s="155">
        <v>1.435744E-6</v>
      </c>
      <c r="CE234" s="155">
        <v>1.2401272E-6</v>
      </c>
      <c r="CF234" s="155">
        <v>0</v>
      </c>
      <c r="CG234" s="155">
        <v>0</v>
      </c>
      <c r="CH234" s="155">
        <v>0</v>
      </c>
      <c r="CI234" s="155">
        <v>2.1380934E-5</v>
      </c>
      <c r="CJ234" s="155">
        <v>2.9838521E-4</v>
      </c>
      <c r="CK234" s="155">
        <v>4.2227984E-12</v>
      </c>
      <c r="CL234" s="155">
        <v>0</v>
      </c>
      <c r="CM234"/>
      <c r="CN234" s="284">
        <v>0</v>
      </c>
      <c r="CO234" s="284">
        <v>16.604828999999999</v>
      </c>
      <c r="CP234" s="285">
        <v>0</v>
      </c>
      <c r="CQ234" s="284">
        <v>1.4123083999999999E-2</v>
      </c>
      <c r="CR234" s="284">
        <v>3.2166185000000002E-10</v>
      </c>
      <c r="CS234" s="284">
        <v>3.7991092999999999E-8</v>
      </c>
      <c r="CT234" s="284">
        <v>1.3114303E-3</v>
      </c>
      <c r="CU234" s="284">
        <v>4.4036490999999997E-2</v>
      </c>
      <c r="CV234" s="284">
        <v>0</v>
      </c>
      <c r="CW234" s="284">
        <v>0</v>
      </c>
      <c r="CX234"/>
      <c r="CY234" s="172" t="s">
        <v>409</v>
      </c>
      <c r="CZ234" s="271" t="s">
        <v>2266</v>
      </c>
      <c r="DA234"/>
      <c r="DB234" s="51"/>
      <c r="DC234" s="51"/>
      <c r="DD234" s="51"/>
      <c r="DE234" s="114"/>
      <c r="DF234" s="51"/>
      <c r="DG234" s="51"/>
      <c r="DH234" s="51"/>
      <c r="DI234" s="51"/>
      <c r="DJ234" s="51"/>
      <c r="DK234" s="51"/>
      <c r="DL234" s="51"/>
    </row>
    <row r="235" spans="1:116" ht="14.4">
      <c r="A235" t="s">
        <v>2267</v>
      </c>
      <c r="B235" s="188" t="s">
        <v>311</v>
      </c>
      <c r="C235" s="151" t="str">
        <f t="shared" si="45"/>
        <v>A.030.23.102</v>
      </c>
      <c r="D235" s="54" t="s">
        <v>1213</v>
      </c>
      <c r="E235" s="150" t="s">
        <v>352</v>
      </c>
      <c r="F235" s="153" t="str">
        <f t="shared" si="46"/>
        <v>Captan ((3aR.7aS)-2-[(Trichloromethyl)sulfanyl]-3a.4.7.7a-te</v>
      </c>
      <c r="G235" s="154">
        <f t="shared" si="47"/>
        <v>4.6907308666666667</v>
      </c>
      <c r="H235"/>
      <c r="I235"/>
      <c r="J235" s="227">
        <f t="shared" si="56"/>
        <v>0.86066137817959998</v>
      </c>
      <c r="K235"/>
      <c r="L235" s="280">
        <f t="shared" si="57"/>
        <v>3.091827045E-2</v>
      </c>
      <c r="M235" s="280">
        <f t="shared" si="58"/>
        <v>5.3141185929600002E-2</v>
      </c>
      <c r="N235" s="281">
        <f t="shared" si="59"/>
        <v>7.2992291799999998E-2</v>
      </c>
      <c r="O235" s="280">
        <v>0.70360962999999999</v>
      </c>
      <c r="P235" s="286">
        <v>2.4394758999999998E-2</v>
      </c>
      <c r="Q235" s="219">
        <v>2.7435693000000001E-2</v>
      </c>
      <c r="R235" s="219">
        <v>2.6734299E-2</v>
      </c>
      <c r="S235" s="219">
        <v>3.7603812999999998E-3</v>
      </c>
      <c r="T235" s="219">
        <v>2.2649074000000001E-4</v>
      </c>
      <c r="U235" s="219">
        <v>1.9709940999999999E-4</v>
      </c>
      <c r="V235" s="219">
        <v>1.3008695E-3</v>
      </c>
      <c r="W235" s="219">
        <v>1.8830337999999999E-3</v>
      </c>
      <c r="X235" s="219">
        <v>0</v>
      </c>
      <c r="Y235" s="219">
        <v>7.1109257999999995E-2</v>
      </c>
      <c r="Z235" s="286">
        <v>9.8644296000000006E-6</v>
      </c>
      <c r="AA235" s="219">
        <v>0</v>
      </c>
      <c r="AB235" s="219">
        <v>0</v>
      </c>
      <c r="AC235"/>
      <c r="AD235" s="227">
        <f t="shared" si="51"/>
        <v>0.70360962999999999</v>
      </c>
      <c r="AE235" s="227">
        <f t="shared" si="52"/>
        <v>8.4049591950000002E-2</v>
      </c>
      <c r="AF235" s="227">
        <f t="shared" si="53"/>
        <v>5.3131321500000002E-2</v>
      </c>
      <c r="AG235" s="227">
        <f t="shared" si="54"/>
        <v>5.3141185929600002E-2</v>
      </c>
      <c r="AH235" s="227">
        <f t="shared" si="55"/>
        <v>7.2992291799999998E-2</v>
      </c>
      <c r="AI235"/>
      <c r="AJ235">
        <v>78.746005999999994</v>
      </c>
      <c r="AK235" s="155">
        <v>61.269874000000002</v>
      </c>
      <c r="AL235" s="155">
        <v>9.8051954000000006</v>
      </c>
      <c r="AM235" s="155">
        <v>0</v>
      </c>
      <c r="AN235" s="155">
        <v>1.8004194</v>
      </c>
      <c r="AO235" s="155">
        <v>3.9110825</v>
      </c>
      <c r="AP235" s="155">
        <v>1.9594346</v>
      </c>
      <c r="AQ235"/>
      <c r="AR235" s="156">
        <v>8.8120302999999997E-2</v>
      </c>
      <c r="AS235" s="156">
        <v>8.0998021000000003E-2</v>
      </c>
      <c r="AT235" s="156">
        <v>3.7352955000000002E-3</v>
      </c>
      <c r="AU235" s="156">
        <v>3.3869866E-3</v>
      </c>
      <c r="AV235" s="282">
        <f t="shared" si="48"/>
        <v>4.8559965037889996E-6</v>
      </c>
      <c r="AW235" s="282">
        <f t="shared" si="49"/>
        <v>1.3813962353304099E-8</v>
      </c>
      <c r="AX235" s="283">
        <f t="shared" si="50"/>
        <v>0.47436787989000001</v>
      </c>
      <c r="AY235" s="157">
        <v>4.3529982999999998E-6</v>
      </c>
      <c r="AZ235" s="157">
        <v>1.3134046E-8</v>
      </c>
      <c r="BA235" s="157">
        <v>3.5884091000000001E-13</v>
      </c>
      <c r="BB235" s="157">
        <v>0</v>
      </c>
      <c r="BC235" s="157">
        <v>0</v>
      </c>
      <c r="BD235" s="157">
        <v>7.1640931000000004E-10</v>
      </c>
      <c r="BE235" s="157">
        <v>5.0201661999999996E-7</v>
      </c>
      <c r="BF235" s="157">
        <v>1.6337626999999999E-10</v>
      </c>
      <c r="BG235" s="157">
        <v>5.1605934999999997E-10</v>
      </c>
      <c r="BH235" s="157">
        <v>0</v>
      </c>
      <c r="BI235" s="157">
        <v>0</v>
      </c>
      <c r="BJ235" s="157">
        <v>1.1233617E-13</v>
      </c>
      <c r="BK235" s="157">
        <v>7.8303387000000004E-15</v>
      </c>
      <c r="BL235" s="157">
        <v>1.7258854E-15</v>
      </c>
      <c r="BM235" s="157">
        <v>3.1233728999999999E-11</v>
      </c>
      <c r="BN235" s="157">
        <v>2.3394075E-10</v>
      </c>
      <c r="BO235" s="157">
        <v>0</v>
      </c>
      <c r="BP235" s="157">
        <v>1.9129988999999999E-4</v>
      </c>
      <c r="BQ235" s="157">
        <v>0.47417658000000001</v>
      </c>
      <c r="BR235" s="157">
        <v>0</v>
      </c>
      <c r="BS235" s="157">
        <v>0</v>
      </c>
      <c r="BT235" s="157">
        <v>0</v>
      </c>
      <c r="BU235"/>
      <c r="BV235" s="155">
        <v>2.3313973999999999E-4</v>
      </c>
      <c r="BW235" s="155">
        <v>3.5578691E-6</v>
      </c>
      <c r="BX235" s="155">
        <v>1.3079001999999999E-4</v>
      </c>
      <c r="BY235" s="155">
        <v>1.65155E-7</v>
      </c>
      <c r="BZ235" s="155">
        <v>6.2965818E-6</v>
      </c>
      <c r="CA235" s="155">
        <v>0</v>
      </c>
      <c r="CB235" s="155">
        <v>0</v>
      </c>
      <c r="CC235" s="155">
        <v>0</v>
      </c>
      <c r="CD235" s="155">
        <v>3.1489265000000001E-7</v>
      </c>
      <c r="CE235" s="155">
        <v>2.1394441E-7</v>
      </c>
      <c r="CF235" s="155">
        <v>0</v>
      </c>
      <c r="CG235" s="155">
        <v>0</v>
      </c>
      <c r="CH235" s="155">
        <v>0</v>
      </c>
      <c r="CI235" s="155">
        <v>5.3413588999999998E-6</v>
      </c>
      <c r="CJ235" s="155">
        <v>8.6459911999999995E-5</v>
      </c>
      <c r="CK235" s="155">
        <v>1.8030495E-12</v>
      </c>
      <c r="CL235" s="155">
        <v>0</v>
      </c>
      <c r="CM235"/>
      <c r="CN235" s="284">
        <v>0</v>
      </c>
      <c r="CO235" s="284">
        <v>4.6907309000000001</v>
      </c>
      <c r="CP235" s="285">
        <v>0</v>
      </c>
      <c r="CQ235" s="284">
        <v>2.4342422000000002E-3</v>
      </c>
      <c r="CR235" s="284">
        <v>5.3660413999999999E-11</v>
      </c>
      <c r="CS235" s="284">
        <v>6.2567079999999998E-9</v>
      </c>
      <c r="CT235" s="284">
        <v>2.4253430999999999E-4</v>
      </c>
      <c r="CU235" s="284">
        <v>6.5737366000000004E-3</v>
      </c>
      <c r="CV235" s="284">
        <v>0</v>
      </c>
      <c r="CW235" s="284">
        <v>0</v>
      </c>
      <c r="CX235"/>
      <c r="CY235" s="172" t="s">
        <v>410</v>
      </c>
      <c r="CZ235" s="271" t="s">
        <v>2268</v>
      </c>
      <c r="DA235"/>
      <c r="DB235" s="54"/>
      <c r="DC235"/>
      <c r="DD235"/>
      <c r="DE235" s="53"/>
      <c r="DF235"/>
      <c r="DG235"/>
      <c r="DH235"/>
      <c r="DI235"/>
      <c r="DJ235"/>
      <c r="DK235"/>
      <c r="DL235"/>
    </row>
    <row r="236" spans="1:116" ht="14.4">
      <c r="A236" t="s">
        <v>582</v>
      </c>
      <c r="B236" s="188" t="s">
        <v>311</v>
      </c>
      <c r="C236" s="151" t="str">
        <f t="shared" si="45"/>
        <v>A.030.23.103</v>
      </c>
      <c r="D236" s="54" t="s">
        <v>1213</v>
      </c>
      <c r="E236" s="150" t="s">
        <v>352</v>
      </c>
      <c r="F236" s="153" t="str">
        <f t="shared" si="46"/>
        <v>Ferbam (Iron(III) Dimethyldithiocarbamate)</v>
      </c>
      <c r="G236" s="154">
        <f t="shared" si="47"/>
        <v>4.0414840666666665</v>
      </c>
      <c r="H236"/>
      <c r="I236"/>
      <c r="J236" s="227">
        <f t="shared" si="56"/>
        <v>0.69683244455899995</v>
      </c>
      <c r="K236"/>
      <c r="L236" s="280">
        <f t="shared" si="57"/>
        <v>2.7138931529999997E-2</v>
      </c>
      <c r="M236" s="280">
        <f t="shared" si="58"/>
        <v>4.1088226818999998E-2</v>
      </c>
      <c r="N236" s="281">
        <f t="shared" si="59"/>
        <v>2.2382676210000001E-2</v>
      </c>
      <c r="O236" s="280">
        <v>0.60622261</v>
      </c>
      <c r="P236" s="286">
        <v>1.6063754999999999E-2</v>
      </c>
      <c r="Q236" s="219">
        <v>2.3206357E-2</v>
      </c>
      <c r="R236" s="219">
        <v>2.3450064999999999E-2</v>
      </c>
      <c r="S236" s="219">
        <v>3.1013059999999999E-3</v>
      </c>
      <c r="T236" s="219">
        <v>3.1416457000000002E-4</v>
      </c>
      <c r="U236" s="219">
        <v>2.7339596000000002E-4</v>
      </c>
      <c r="V236" s="219">
        <v>1.8044319000000001E-3</v>
      </c>
      <c r="W236" s="219">
        <v>9.9903920999999999E-4</v>
      </c>
      <c r="X236" s="219">
        <v>0</v>
      </c>
      <c r="Y236" s="219">
        <v>2.1383637E-2</v>
      </c>
      <c r="Z236" s="286">
        <v>1.3682918999999999E-5</v>
      </c>
      <c r="AA236" s="219">
        <v>0</v>
      </c>
      <c r="AB236" s="219">
        <v>0</v>
      </c>
      <c r="AC236"/>
      <c r="AD236" s="227">
        <f t="shared" si="51"/>
        <v>0.60622261</v>
      </c>
      <c r="AE236" s="227">
        <f t="shared" si="52"/>
        <v>6.821347542999999E-2</v>
      </c>
      <c r="AF236" s="227">
        <f t="shared" si="53"/>
        <v>4.1074543899999996E-2</v>
      </c>
      <c r="AG236" s="227">
        <f t="shared" si="54"/>
        <v>4.1088226818999998E-2</v>
      </c>
      <c r="AH236" s="227">
        <f t="shared" si="55"/>
        <v>2.2382676210000001E-2</v>
      </c>
      <c r="AI236"/>
      <c r="AJ236">
        <v>62.179675000000003</v>
      </c>
      <c r="AK236" s="155">
        <v>57.173217000000001</v>
      </c>
      <c r="AL236" s="155">
        <v>2.897885</v>
      </c>
      <c r="AM236" s="155">
        <v>0</v>
      </c>
      <c r="AN236" s="155">
        <v>0.44750308999999999</v>
      </c>
      <c r="AO236" s="155">
        <v>1.0849868</v>
      </c>
      <c r="AP236" s="155">
        <v>0.57608289999999995</v>
      </c>
      <c r="AQ236"/>
      <c r="AR236" s="156">
        <v>7.5280087999999995E-2</v>
      </c>
      <c r="AS236" s="156">
        <v>6.8252440999999997E-2</v>
      </c>
      <c r="AT236" s="156">
        <v>3.1906552000000002E-3</v>
      </c>
      <c r="AU236" s="156">
        <v>3.8369925000000002E-3</v>
      </c>
      <c r="AV236" s="282">
        <f t="shared" si="48"/>
        <v>4.0918729531150002E-6</v>
      </c>
      <c r="AW236" s="282">
        <f t="shared" si="49"/>
        <v>1.1799760180078101E-8</v>
      </c>
      <c r="AX236" s="283">
        <f t="shared" si="50"/>
        <v>0.53739389868700005</v>
      </c>
      <c r="AY236" s="157">
        <v>3.7504971999999999E-6</v>
      </c>
      <c r="AZ236" s="157">
        <v>1.1316155E-8</v>
      </c>
      <c r="BA236" s="157">
        <v>3.0917352999999999E-13</v>
      </c>
      <c r="BB236" s="157">
        <v>0</v>
      </c>
      <c r="BC236" s="157">
        <v>0</v>
      </c>
      <c r="BD236" s="157">
        <v>6.2840044000000002E-10</v>
      </c>
      <c r="BE236" s="157">
        <v>3.4037953000000002E-7</v>
      </c>
      <c r="BF236" s="157">
        <v>1.4330595E-10</v>
      </c>
      <c r="BG236" s="157">
        <v>3.3982097999999999E-10</v>
      </c>
      <c r="BH236" s="157">
        <v>0</v>
      </c>
      <c r="BI236" s="157">
        <v>0</v>
      </c>
      <c r="BJ236" s="157">
        <v>1.5582114000000001E-13</v>
      </c>
      <c r="BK236" s="157">
        <v>1.0861438E-14</v>
      </c>
      <c r="BL236" s="157">
        <v>2.3939701000000001E-15</v>
      </c>
      <c r="BM236" s="157">
        <v>4.3324205000000003E-11</v>
      </c>
      <c r="BN236" s="157">
        <v>3.2449847000000003E-10</v>
      </c>
      <c r="BO236" s="157">
        <v>0</v>
      </c>
      <c r="BP236" s="157">
        <v>9.2098687000000004E-5</v>
      </c>
      <c r="BQ236" s="157">
        <v>0.53730180000000005</v>
      </c>
      <c r="BR236" s="157">
        <v>0</v>
      </c>
      <c r="BS236" s="157">
        <v>0</v>
      </c>
      <c r="BT236" s="157">
        <v>0</v>
      </c>
      <c r="BU236"/>
      <c r="BV236" s="155">
        <v>1.9851544E-4</v>
      </c>
      <c r="BW236" s="155">
        <v>2.3428284999999999E-6</v>
      </c>
      <c r="BX236" s="155">
        <v>1.1268729999999999E-4</v>
      </c>
      <c r="BY236" s="155">
        <v>2.2259548000000001E-7</v>
      </c>
      <c r="BZ236" s="155">
        <v>4.7057859E-6</v>
      </c>
      <c r="CA236" s="155">
        <v>0</v>
      </c>
      <c r="CB236" s="155">
        <v>0</v>
      </c>
      <c r="CC236" s="155">
        <v>0</v>
      </c>
      <c r="CD236" s="155">
        <v>4.3678658000000002E-7</v>
      </c>
      <c r="CE236" s="155">
        <v>2.7696223999999999E-7</v>
      </c>
      <c r="CF236" s="155">
        <v>0</v>
      </c>
      <c r="CG236" s="155">
        <v>0</v>
      </c>
      <c r="CH236" s="155">
        <v>0</v>
      </c>
      <c r="CI236" s="155">
        <v>4.6346876999999997E-6</v>
      </c>
      <c r="CJ236" s="155">
        <v>7.3208499000000006E-5</v>
      </c>
      <c r="CK236" s="155">
        <v>4.5563296000000002E-13</v>
      </c>
      <c r="CL236" s="155">
        <v>0</v>
      </c>
      <c r="CM236"/>
      <c r="CN236" s="284">
        <v>0</v>
      </c>
      <c r="CO236" s="284">
        <v>4.0414839999999996</v>
      </c>
      <c r="CP236" s="285">
        <v>0</v>
      </c>
      <c r="CQ236" s="284">
        <v>1.6029292E-3</v>
      </c>
      <c r="CR236" s="284">
        <v>7.4432186999999998E-11</v>
      </c>
      <c r="CS236" s="284">
        <v>8.6786595000000001E-9</v>
      </c>
      <c r="CT236" s="284">
        <v>1.7529606999999999E-4</v>
      </c>
      <c r="CU236" s="284">
        <v>9.1184088999999996E-3</v>
      </c>
      <c r="CV236" s="284">
        <v>0</v>
      </c>
      <c r="CW236" s="284">
        <v>0</v>
      </c>
      <c r="CX236"/>
      <c r="CY236" s="172" t="s">
        <v>411</v>
      </c>
      <c r="CZ236" s="271" t="s">
        <v>2269</v>
      </c>
      <c r="DA236"/>
      <c r="DB236" s="54"/>
      <c r="DC236"/>
      <c r="DD236"/>
      <c r="DE236" s="53"/>
      <c r="DF236"/>
      <c r="DG236"/>
      <c r="DH236"/>
      <c r="DI236"/>
      <c r="DJ236"/>
      <c r="DK236"/>
      <c r="DL236"/>
    </row>
    <row r="237" spans="1:116" ht="14.4">
      <c r="A237" t="s">
        <v>583</v>
      </c>
      <c r="B237" s="188" t="s">
        <v>311</v>
      </c>
      <c r="C237" s="151" t="str">
        <f t="shared" si="45"/>
        <v>A.030.23.104</v>
      </c>
      <c r="D237" s="54" t="s">
        <v>1213</v>
      </c>
      <c r="E237" s="150" t="s">
        <v>352</v>
      </c>
      <c r="F237" s="153" t="str">
        <f t="shared" si="46"/>
        <v>Maneb ( [[2-[(Dithio Carboxyl)amino]ethyl]carbodithioate]](2-)-kS,kS']manganese)</v>
      </c>
      <c r="G237" s="154">
        <f t="shared" si="47"/>
        <v>4.169193533333333</v>
      </c>
      <c r="H237"/>
      <c r="I237"/>
      <c r="J237" s="227">
        <f t="shared" si="56"/>
        <v>0.79307592922999992</v>
      </c>
      <c r="K237"/>
      <c r="L237" s="280">
        <f t="shared" si="57"/>
        <v>3.7003061829999996E-2</v>
      </c>
      <c r="M237" s="280">
        <f t="shared" si="58"/>
        <v>9.3847761000000002E-2</v>
      </c>
      <c r="N237" s="281">
        <f t="shared" si="59"/>
        <v>3.6846076400000004E-2</v>
      </c>
      <c r="O237" s="280">
        <v>0.62537902999999995</v>
      </c>
      <c r="P237" s="286">
        <v>5.9232092E-2</v>
      </c>
      <c r="Q237" s="219">
        <v>3.1243116000000001E-2</v>
      </c>
      <c r="R237" s="219">
        <v>2.9946943E-2</v>
      </c>
      <c r="S237" s="219">
        <v>6.3588029000000001E-3</v>
      </c>
      <c r="T237" s="219">
        <v>2.7078782000000001E-4</v>
      </c>
      <c r="U237" s="219">
        <v>4.2652811000000001E-4</v>
      </c>
      <c r="V237" s="219">
        <v>3.3622467E-3</v>
      </c>
      <c r="W237" s="219">
        <v>1.1467584E-3</v>
      </c>
      <c r="X237" s="219">
        <v>0</v>
      </c>
      <c r="Y237" s="219">
        <v>3.5699318000000001E-2</v>
      </c>
      <c r="Z237" s="286">
        <v>1.03063E-5</v>
      </c>
      <c r="AA237" s="219">
        <v>0</v>
      </c>
      <c r="AB237" s="219">
        <v>0</v>
      </c>
      <c r="AC237"/>
      <c r="AD237" s="227">
        <f t="shared" si="51"/>
        <v>0.62537902999999995</v>
      </c>
      <c r="AE237" s="227">
        <f t="shared" si="52"/>
        <v>0.13084051652999998</v>
      </c>
      <c r="AF237" s="227">
        <f t="shared" si="53"/>
        <v>9.3837454700000003E-2</v>
      </c>
      <c r="AG237" s="227">
        <f t="shared" si="54"/>
        <v>9.3847761000000002E-2</v>
      </c>
      <c r="AH237" s="227">
        <f t="shared" si="55"/>
        <v>3.6846076400000004E-2</v>
      </c>
      <c r="AI237"/>
      <c r="AJ237">
        <v>63.509017999999998</v>
      </c>
      <c r="AK237" s="155">
        <v>54.838763999999998</v>
      </c>
      <c r="AL237" s="155">
        <v>4.9009118000000003</v>
      </c>
      <c r="AM237" s="155">
        <v>0</v>
      </c>
      <c r="AN237" s="155">
        <v>0.86378502999999995</v>
      </c>
      <c r="AO237" s="155">
        <v>1.9244119</v>
      </c>
      <c r="AP237" s="155">
        <v>0.98114522000000004</v>
      </c>
      <c r="AQ237"/>
      <c r="AR237" s="156">
        <v>9.1152413000000002E-2</v>
      </c>
      <c r="AS237" s="156">
        <v>8.4165595999999995E-2</v>
      </c>
      <c r="AT237" s="156">
        <v>3.5450423000000001E-3</v>
      </c>
      <c r="AU237" s="156">
        <v>3.4417744E-3</v>
      </c>
      <c r="AV237" s="282">
        <f t="shared" si="48"/>
        <v>5.0458990579680008E-6</v>
      </c>
      <c r="AW237" s="282">
        <f t="shared" si="49"/>
        <v>1.31103637501345E-8</v>
      </c>
      <c r="AX237" s="283">
        <f t="shared" si="50"/>
        <v>0.48204122532999999</v>
      </c>
      <c r="AY237" s="157">
        <v>3.8690116000000003E-6</v>
      </c>
      <c r="AZ237" s="157">
        <v>1.1673742E-8</v>
      </c>
      <c r="BA237" s="157">
        <v>3.1894329999999999E-13</v>
      </c>
      <c r="BB237" s="157">
        <v>0</v>
      </c>
      <c r="BC237" s="157">
        <v>0</v>
      </c>
      <c r="BD237" s="157">
        <v>8.0249978000000002E-10</v>
      </c>
      <c r="BE237" s="157">
        <v>1.1754541E-6</v>
      </c>
      <c r="BF237" s="157">
        <v>1.8300909999999999E-10</v>
      </c>
      <c r="BG237" s="157">
        <v>1.2530263E-9</v>
      </c>
      <c r="BH237" s="157">
        <v>0</v>
      </c>
      <c r="BI237" s="157">
        <v>0</v>
      </c>
      <c r="BJ237" s="157">
        <v>2.4304696999999999E-13</v>
      </c>
      <c r="BK237" s="157">
        <v>2.0212313E-14</v>
      </c>
      <c r="BL237" s="157">
        <v>4.1475514999999998E-15</v>
      </c>
      <c r="BM237" s="157">
        <v>4.3206468000000002E-11</v>
      </c>
      <c r="BN237" s="157">
        <v>5.8765172000000004E-10</v>
      </c>
      <c r="BO237" s="157">
        <v>0</v>
      </c>
      <c r="BP237" s="157">
        <v>1.1219533E-4</v>
      </c>
      <c r="BQ237" s="157">
        <v>0.48192902999999998</v>
      </c>
      <c r="BR237" s="157">
        <v>0</v>
      </c>
      <c r="BS237" s="157">
        <v>0</v>
      </c>
      <c r="BT237" s="157">
        <v>0</v>
      </c>
      <c r="BU237"/>
      <c r="BV237" s="155">
        <v>2.179642E-4</v>
      </c>
      <c r="BW237" s="155">
        <v>8.6387422000000006E-6</v>
      </c>
      <c r="BX237" s="155">
        <v>1.1624818E-4</v>
      </c>
      <c r="BY237" s="155">
        <v>4.0819441000000001E-7</v>
      </c>
      <c r="BZ237" s="155">
        <v>1.2807667000000001E-5</v>
      </c>
      <c r="CA237" s="155">
        <v>0</v>
      </c>
      <c r="CB237" s="155">
        <v>0</v>
      </c>
      <c r="CC237" s="155">
        <v>0</v>
      </c>
      <c r="CD237" s="155">
        <v>3.8769689000000001E-7</v>
      </c>
      <c r="CE237" s="155">
        <v>4.4125048E-7</v>
      </c>
      <c r="CF237" s="155">
        <v>0</v>
      </c>
      <c r="CG237" s="155">
        <v>0</v>
      </c>
      <c r="CH237" s="155">
        <v>0</v>
      </c>
      <c r="CI237" s="155">
        <v>6.2852887999999998E-6</v>
      </c>
      <c r="CJ237" s="155">
        <v>7.2747179999999999E-5</v>
      </c>
      <c r="CK237" s="155">
        <v>8.6847290999999998E-13</v>
      </c>
      <c r="CL237" s="155">
        <v>0</v>
      </c>
      <c r="CM237"/>
      <c r="CN237" s="284">
        <v>0</v>
      </c>
      <c r="CO237" s="284">
        <v>4.1691935000000004</v>
      </c>
      <c r="CP237" s="285">
        <v>0</v>
      </c>
      <c r="CQ237" s="284">
        <v>5.9105015999999996E-3</v>
      </c>
      <c r="CR237" s="284">
        <v>1.1452763000000001E-10</v>
      </c>
      <c r="CS237" s="284">
        <v>1.3659526000000001E-8</v>
      </c>
      <c r="CT237" s="284">
        <v>5.1977089000000004E-4</v>
      </c>
      <c r="CU237" s="284">
        <v>1.6944904E-2</v>
      </c>
      <c r="CV237" s="284">
        <v>0</v>
      </c>
      <c r="CW237" s="284">
        <v>0</v>
      </c>
      <c r="CX237"/>
      <c r="CY237" s="172" t="s">
        <v>364</v>
      </c>
      <c r="CZ237" s="271" t="s">
        <v>2270</v>
      </c>
      <c r="DA237"/>
      <c r="DB237" s="54"/>
      <c r="DC237"/>
      <c r="DD237"/>
      <c r="DE237" s="53"/>
      <c r="DF237"/>
      <c r="DG237"/>
      <c r="DH237"/>
      <c r="DI237"/>
      <c r="DJ237"/>
      <c r="DK237"/>
      <c r="DL237"/>
    </row>
    <row r="238" spans="1:116" ht="14.4">
      <c r="B238" s="188"/>
      <c r="C238" s="151"/>
      <c r="D238" s="51" t="s">
        <v>1214</v>
      </c>
      <c r="E238" s="150"/>
      <c r="F238"/>
      <c r="G238"/>
      <c r="H238"/>
      <c r="I238"/>
      <c r="J238"/>
      <c r="K238"/>
      <c r="L238"/>
      <c r="M238"/>
      <c r="N238" s="174"/>
      <c r="O238"/>
      <c r="P238" s="53"/>
      <c r="Q238"/>
      <c r="R238"/>
      <c r="S238"/>
      <c r="T238"/>
      <c r="U238"/>
      <c r="V238"/>
      <c r="W238"/>
      <c r="X238"/>
      <c r="Y238"/>
      <c r="Z238" s="53"/>
      <c r="AA238"/>
      <c r="AB238"/>
      <c r="AC238"/>
      <c r="AD238"/>
      <c r="AE238"/>
      <c r="AF238"/>
      <c r="AG238"/>
      <c r="AH238"/>
      <c r="AI238"/>
      <c r="AJ238"/>
      <c r="AK238"/>
      <c r="AL238"/>
      <c r="AM238"/>
      <c r="AN238"/>
      <c r="AO238"/>
      <c r="AP238"/>
      <c r="AQ238"/>
      <c r="AR238"/>
      <c r="AS238"/>
      <c r="AT238"/>
      <c r="AU238"/>
      <c r="AX238" s="19"/>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s="117"/>
      <c r="CQ238"/>
      <c r="CR238"/>
      <c r="CS238"/>
      <c r="CT238"/>
      <c r="CU238"/>
      <c r="CV238"/>
      <c r="CW238"/>
      <c r="CX238"/>
      <c r="CY238" s="171"/>
      <c r="CZ238" s="272"/>
      <c r="DA238"/>
      <c r="DB238" s="54"/>
      <c r="DC238"/>
      <c r="DD238"/>
      <c r="DE238" s="53"/>
      <c r="DF238"/>
      <c r="DG238"/>
      <c r="DH238"/>
      <c r="DI238"/>
      <c r="DJ238"/>
      <c r="DK238"/>
      <c r="DL238"/>
    </row>
    <row r="239" spans="1:116" ht="14.4">
      <c r="A239" t="s">
        <v>2271</v>
      </c>
      <c r="B239" s="188" t="s">
        <v>311</v>
      </c>
      <c r="C239" s="151" t="str">
        <f t="shared" si="45"/>
        <v>A.030.24.101</v>
      </c>
      <c r="D239" s="54" t="s">
        <v>1214</v>
      </c>
      <c r="E239" s="150" t="s">
        <v>352</v>
      </c>
      <c r="F239" s="153" t="str">
        <f t="shared" si="46"/>
        <v>2.4-D (2.4-Dichlorophenoxyacetic acid)</v>
      </c>
      <c r="G239" s="154">
        <f t="shared" si="47"/>
        <v>4.8273634000000003</v>
      </c>
      <c r="H239"/>
      <c r="I239"/>
      <c r="J239" s="227">
        <f t="shared" si="56"/>
        <v>0.90107664118699993</v>
      </c>
      <c r="K239"/>
      <c r="L239" s="280">
        <f t="shared" si="57"/>
        <v>4.148404352E-2</v>
      </c>
      <c r="M239" s="280">
        <f t="shared" si="58"/>
        <v>9.9963174567000004E-2</v>
      </c>
      <c r="N239" s="281">
        <f t="shared" si="59"/>
        <v>3.55249131E-2</v>
      </c>
      <c r="O239" s="280">
        <v>0.72410450999999998</v>
      </c>
      <c r="P239" s="286">
        <v>6.1240691E-2</v>
      </c>
      <c r="Q239" s="219">
        <v>3.4969395E-2</v>
      </c>
      <c r="R239" s="219">
        <v>3.3816881E-2</v>
      </c>
      <c r="S239" s="219">
        <v>6.8468688000000002E-3</v>
      </c>
      <c r="T239" s="219">
        <v>3.3654319999999998E-4</v>
      </c>
      <c r="U239" s="219">
        <v>4.8375052E-4</v>
      </c>
      <c r="V239" s="219">
        <v>3.7399184000000002E-3</v>
      </c>
      <c r="W239" s="219">
        <v>1.2330291000000001E-3</v>
      </c>
      <c r="X239" s="219">
        <v>0</v>
      </c>
      <c r="Y239" s="219">
        <v>3.4291884000000002E-2</v>
      </c>
      <c r="Z239" s="286">
        <v>1.3170166999999999E-5</v>
      </c>
      <c r="AA239" s="219">
        <v>0</v>
      </c>
      <c r="AB239" s="219">
        <v>0</v>
      </c>
      <c r="AC239"/>
      <c r="AD239" s="227">
        <f t="shared" si="51"/>
        <v>0.72410450999999998</v>
      </c>
      <c r="AE239" s="227">
        <f t="shared" si="52"/>
        <v>0.14143404791999997</v>
      </c>
      <c r="AF239" s="227">
        <f t="shared" si="53"/>
        <v>9.99500044E-2</v>
      </c>
      <c r="AG239" s="227">
        <f t="shared" si="54"/>
        <v>9.9963174567000004E-2</v>
      </c>
      <c r="AH239" s="227">
        <f t="shared" si="55"/>
        <v>3.55249131E-2</v>
      </c>
      <c r="AI239"/>
      <c r="AJ239">
        <v>72.940397000000004</v>
      </c>
      <c r="AK239" s="155">
        <v>64.687084999999996</v>
      </c>
      <c r="AL239" s="155">
        <v>4.6923731000000002</v>
      </c>
      <c r="AM239" s="155">
        <v>0</v>
      </c>
      <c r="AN239" s="155">
        <v>0.80134273</v>
      </c>
      <c r="AO239" s="155">
        <v>1.8209864</v>
      </c>
      <c r="AP239" s="155">
        <v>0.93860953999999996</v>
      </c>
      <c r="AQ239"/>
      <c r="AR239" s="156">
        <v>0.10333315</v>
      </c>
      <c r="AS239" s="156">
        <v>9.5092599E-2</v>
      </c>
      <c r="AT239" s="156">
        <v>4.0612634999999996E-3</v>
      </c>
      <c r="AU239" s="156">
        <v>4.1792901999999996E-3</v>
      </c>
      <c r="AV239" s="282">
        <f t="shared" si="48"/>
        <v>5.7009951483350006E-6</v>
      </c>
      <c r="AW239" s="282">
        <f t="shared" si="49"/>
        <v>1.5019466108252002E-8</v>
      </c>
      <c r="AX239" s="283">
        <f t="shared" si="50"/>
        <v>0.58533475779999999</v>
      </c>
      <c r="AY239" s="157">
        <v>4.4797931999999998E-6</v>
      </c>
      <c r="AZ239" s="157">
        <v>1.3516618E-8</v>
      </c>
      <c r="BA239" s="157">
        <v>3.6929330000000002E-13</v>
      </c>
      <c r="BB239" s="157">
        <v>0</v>
      </c>
      <c r="BC239" s="157">
        <v>0</v>
      </c>
      <c r="BD239" s="157">
        <v>9.0620399999999997E-10</v>
      </c>
      <c r="BE239" s="157">
        <v>1.2195879000000001E-6</v>
      </c>
      <c r="BF239" s="157">
        <v>2.0665872E-10</v>
      </c>
      <c r="BG239" s="157">
        <v>1.2955173000000001E-9</v>
      </c>
      <c r="BH239" s="157">
        <v>0</v>
      </c>
      <c r="BI239" s="157">
        <v>0</v>
      </c>
      <c r="BJ239" s="157">
        <v>2.7566070000000001E-13</v>
      </c>
      <c r="BK239" s="157">
        <v>2.2485637E-14</v>
      </c>
      <c r="BL239" s="157">
        <v>4.6486150000000003E-15</v>
      </c>
      <c r="BM239" s="157">
        <v>5.2274325E-11</v>
      </c>
      <c r="BN239" s="157">
        <v>6.5557000999999998E-10</v>
      </c>
      <c r="BO239" s="157">
        <v>0</v>
      </c>
      <c r="BP239" s="157">
        <v>1.1827779999999999E-4</v>
      </c>
      <c r="BQ239" s="157">
        <v>0.58521648000000004</v>
      </c>
      <c r="BR239" s="157">
        <v>0</v>
      </c>
      <c r="BS239" s="157">
        <v>0</v>
      </c>
      <c r="BT239" s="157">
        <v>0</v>
      </c>
      <c r="BU239"/>
      <c r="BV239" s="155">
        <v>2.5000437E-4</v>
      </c>
      <c r="BW239" s="155">
        <v>8.9316876000000003E-6</v>
      </c>
      <c r="BX239" s="155">
        <v>1.345997E-4</v>
      </c>
      <c r="BY239" s="155">
        <v>4.5428988000000001E-7</v>
      </c>
      <c r="BZ239" s="155">
        <v>1.3485835E-5</v>
      </c>
      <c r="CA239" s="155">
        <v>0</v>
      </c>
      <c r="CB239" s="155">
        <v>0</v>
      </c>
      <c r="CC239" s="155">
        <v>0</v>
      </c>
      <c r="CD239" s="155">
        <v>4.7911732999999997E-7</v>
      </c>
      <c r="CE239" s="155">
        <v>4.9771151000000005E-7</v>
      </c>
      <c r="CF239" s="155">
        <v>0</v>
      </c>
      <c r="CG239" s="155">
        <v>0</v>
      </c>
      <c r="CH239" s="155">
        <v>0</v>
      </c>
      <c r="CI239" s="155">
        <v>7.0440644999999996E-6</v>
      </c>
      <c r="CJ239" s="155">
        <v>8.4511964000000001E-5</v>
      </c>
      <c r="CK239" s="155">
        <v>8.0807351999999998E-13</v>
      </c>
      <c r="CL239" s="155">
        <v>0</v>
      </c>
      <c r="CM239"/>
      <c r="CN239" s="284">
        <v>0</v>
      </c>
      <c r="CO239" s="284">
        <v>4.8273634000000003</v>
      </c>
      <c r="CP239" s="285">
        <v>0</v>
      </c>
      <c r="CQ239" s="284">
        <v>6.1109305999999999E-3</v>
      </c>
      <c r="CR239" s="284">
        <v>1.3010646E-10</v>
      </c>
      <c r="CS239" s="284">
        <v>1.5475989999999999E-8</v>
      </c>
      <c r="CT239" s="284">
        <v>5.4419055000000003E-4</v>
      </c>
      <c r="CU239" s="284">
        <v>1.8853409000000002E-2</v>
      </c>
      <c r="CV239" s="284">
        <v>0</v>
      </c>
      <c r="CW239" s="284">
        <v>0</v>
      </c>
      <c r="CX239"/>
      <c r="CY239" s="172" t="s">
        <v>412</v>
      </c>
      <c r="CZ239" s="271" t="s">
        <v>2272</v>
      </c>
      <c r="DA239"/>
      <c r="DB239" s="54"/>
      <c r="DC239"/>
      <c r="DD239"/>
      <c r="DE239" s="53"/>
      <c r="DF239"/>
      <c r="DG239"/>
      <c r="DH239"/>
      <c r="DI239"/>
      <c r="DJ239"/>
      <c r="DK239"/>
      <c r="DL239"/>
    </row>
    <row r="240" spans="1:116" ht="14.4">
      <c r="A240" t="s">
        <v>2273</v>
      </c>
      <c r="B240" s="188" t="s">
        <v>311</v>
      </c>
      <c r="C240" s="151" t="str">
        <f t="shared" si="45"/>
        <v>A.030.24.102</v>
      </c>
      <c r="D240" s="54" t="s">
        <v>1214</v>
      </c>
      <c r="E240" s="150" t="s">
        <v>352</v>
      </c>
      <c r="F240" s="153" t="str">
        <f t="shared" si="46"/>
        <v>2.4.5-T (2.4.5-Trichlorophenoxyacetic acid)</v>
      </c>
      <c r="G240" s="154">
        <f t="shared" si="47"/>
        <v>5.6251864666666664</v>
      </c>
      <c r="H240"/>
      <c r="I240"/>
      <c r="J240" s="227">
        <f t="shared" si="56"/>
        <v>1.0165537444079999</v>
      </c>
      <c r="K240"/>
      <c r="L240" s="280">
        <f t="shared" si="57"/>
        <v>3.9437653630000007E-2</v>
      </c>
      <c r="M240" s="280">
        <f t="shared" si="58"/>
        <v>7.1794790077999993E-2</v>
      </c>
      <c r="N240" s="281">
        <f t="shared" si="59"/>
        <v>6.1543330700000003E-2</v>
      </c>
      <c r="O240" s="280">
        <v>0.84377796999999999</v>
      </c>
      <c r="P240" s="286">
        <v>3.5181854999999998E-2</v>
      </c>
      <c r="Q240" s="219">
        <v>3.4214491E-2</v>
      </c>
      <c r="R240" s="219">
        <v>3.3637568999999999E-2</v>
      </c>
      <c r="S240" s="219">
        <v>5.1122218000000004E-3</v>
      </c>
      <c r="T240" s="219">
        <v>3.4511502999999999E-4</v>
      </c>
      <c r="U240" s="219">
        <v>3.4274780000000002E-4</v>
      </c>
      <c r="V240" s="219">
        <v>2.3837437E-3</v>
      </c>
      <c r="W240" s="219">
        <v>1.8369637000000001E-3</v>
      </c>
      <c r="X240" s="219">
        <v>0</v>
      </c>
      <c r="Y240" s="219">
        <v>5.9706367000000003E-2</v>
      </c>
      <c r="Z240" s="286">
        <v>1.4700378000000001E-5</v>
      </c>
      <c r="AA240" s="219">
        <v>0</v>
      </c>
      <c r="AB240" s="219">
        <v>0</v>
      </c>
      <c r="AC240"/>
      <c r="AD240" s="227">
        <f t="shared" si="51"/>
        <v>0.84377796999999999</v>
      </c>
      <c r="AE240" s="227">
        <f t="shared" si="52"/>
        <v>0.11121774332999999</v>
      </c>
      <c r="AF240" s="227">
        <f t="shared" si="53"/>
        <v>7.1780089699999994E-2</v>
      </c>
      <c r="AG240" s="227">
        <f t="shared" si="54"/>
        <v>7.1794790077999993E-2</v>
      </c>
      <c r="AH240" s="227">
        <f t="shared" si="55"/>
        <v>6.1543330700000003E-2</v>
      </c>
      <c r="AI240"/>
      <c r="AJ240">
        <v>90.228249000000005</v>
      </c>
      <c r="AK240" s="155">
        <v>75.698930000000004</v>
      </c>
      <c r="AL240" s="155">
        <v>8.2033249000000001</v>
      </c>
      <c r="AM240" s="155">
        <v>0</v>
      </c>
      <c r="AN240" s="155">
        <v>1.4569867999999999</v>
      </c>
      <c r="AO240" s="155">
        <v>3.2307657999999999</v>
      </c>
      <c r="AP240" s="155">
        <v>1.6382416</v>
      </c>
      <c r="AQ240"/>
      <c r="AR240" s="156">
        <v>0.10821219</v>
      </c>
      <c r="AS240" s="156">
        <v>9.9090434000000005E-2</v>
      </c>
      <c r="AT240" s="156">
        <v>4.5159459000000002E-3</v>
      </c>
      <c r="AU240" s="156">
        <v>4.6058106000000003E-3</v>
      </c>
      <c r="AV240" s="282">
        <f t="shared" si="48"/>
        <v>5.940673556223E-6</v>
      </c>
      <c r="AW240" s="282">
        <f t="shared" si="49"/>
        <v>1.6700983189009301E-8</v>
      </c>
      <c r="AX240" s="283">
        <f t="shared" si="50"/>
        <v>0.64507150951000003</v>
      </c>
      <c r="AY240" s="157">
        <v>5.2201730999999998E-6</v>
      </c>
      <c r="AZ240" s="157">
        <v>1.5750522E-8</v>
      </c>
      <c r="BA240" s="157">
        <v>4.3032677000000001E-13</v>
      </c>
      <c r="BB240" s="157">
        <v>0</v>
      </c>
      <c r="BC240" s="157">
        <v>0</v>
      </c>
      <c r="BD240" s="157">
        <v>9.0139891000000001E-10</v>
      </c>
      <c r="BE240" s="157">
        <v>7.1912525999999997E-7</v>
      </c>
      <c r="BF240" s="157">
        <v>2.0556291999999999E-10</v>
      </c>
      <c r="BG240" s="157">
        <v>7.4425516999999996E-10</v>
      </c>
      <c r="BH240" s="157">
        <v>0</v>
      </c>
      <c r="BI240" s="157">
        <v>0</v>
      </c>
      <c r="BJ240" s="157">
        <v>1.9533659E-13</v>
      </c>
      <c r="BK240" s="157">
        <v>1.4342695999999999E-14</v>
      </c>
      <c r="BL240" s="157">
        <v>3.0929533000000001E-15</v>
      </c>
      <c r="BM240" s="157">
        <v>4.8895482999999997E-11</v>
      </c>
      <c r="BN240" s="157">
        <v>4.2490182999999998E-10</v>
      </c>
      <c r="BO240" s="157">
        <v>0</v>
      </c>
      <c r="BP240" s="157">
        <v>1.8107951E-4</v>
      </c>
      <c r="BQ240" s="157">
        <v>0.64489043000000001</v>
      </c>
      <c r="BR240" s="157">
        <v>0</v>
      </c>
      <c r="BS240" s="157">
        <v>0</v>
      </c>
      <c r="BT240" s="157">
        <v>0</v>
      </c>
      <c r="BU240"/>
      <c r="BV240" s="155">
        <v>2.8082325000000001E-4</v>
      </c>
      <c r="BW240" s="155">
        <v>5.1311199999999996E-6</v>
      </c>
      <c r="BX240" s="155">
        <v>1.5684512E-4</v>
      </c>
      <c r="BY240" s="155">
        <v>2.9531916999999998E-7</v>
      </c>
      <c r="BZ240" s="155">
        <v>8.8025282000000007E-6</v>
      </c>
      <c r="CA240" s="155">
        <v>0</v>
      </c>
      <c r="CB240" s="155">
        <v>0</v>
      </c>
      <c r="CC240" s="155">
        <v>0</v>
      </c>
      <c r="CD240" s="155">
        <v>4.8231013000000003E-7</v>
      </c>
      <c r="CE240" s="155">
        <v>3.5755252E-7</v>
      </c>
      <c r="CF240" s="155">
        <v>0</v>
      </c>
      <c r="CG240" s="155">
        <v>0</v>
      </c>
      <c r="CH240" s="155">
        <v>0</v>
      </c>
      <c r="CI240" s="155">
        <v>6.7630812000000001E-6</v>
      </c>
      <c r="CJ240" s="155">
        <v>1.0214621E-4</v>
      </c>
      <c r="CK240" s="155">
        <v>1.4635238E-12</v>
      </c>
      <c r="CL240" s="155">
        <v>0</v>
      </c>
      <c r="CM240"/>
      <c r="CN240" s="284">
        <v>0</v>
      </c>
      <c r="CO240" s="284">
        <v>5.6251864999999999</v>
      </c>
      <c r="CP240" s="285">
        <v>0</v>
      </c>
      <c r="CQ240" s="284">
        <v>3.5106375999999998E-3</v>
      </c>
      <c r="CR240" s="284">
        <v>9.2958846999999995E-11</v>
      </c>
      <c r="CS240" s="284">
        <v>1.0906793E-8</v>
      </c>
      <c r="CT240" s="284">
        <v>3.4202575000000002E-4</v>
      </c>
      <c r="CU240" s="284">
        <v>1.2035719E-2</v>
      </c>
      <c r="CV240" s="284">
        <v>0</v>
      </c>
      <c r="CW240" s="284">
        <v>0</v>
      </c>
      <c r="CX240"/>
      <c r="CY240" s="172" t="s">
        <v>412</v>
      </c>
      <c r="CZ240" s="271" t="s">
        <v>2274</v>
      </c>
      <c r="DA240"/>
      <c r="DB240" s="54"/>
      <c r="DC240"/>
      <c r="DD240"/>
      <c r="DE240" s="53"/>
      <c r="DF240"/>
      <c r="DG240"/>
      <c r="DH240"/>
      <c r="DI240"/>
      <c r="DJ240"/>
      <c r="DK240"/>
      <c r="DL240"/>
    </row>
    <row r="241" spans="1:116" ht="14.4">
      <c r="A241" t="s">
        <v>2275</v>
      </c>
      <c r="B241" s="188" t="s">
        <v>311</v>
      </c>
      <c r="C241" s="151" t="str">
        <f t="shared" si="45"/>
        <v>A.030.24.103</v>
      </c>
      <c r="D241" s="54" t="s">
        <v>1214</v>
      </c>
      <c r="E241" s="150" t="s">
        <v>352</v>
      </c>
      <c r="F241" s="153" t="str">
        <f t="shared" si="46"/>
        <v>Alachlor (2-Chloro-N-(2.6-diethylphenyl)-N-(methoxymethyl)acetamide)</v>
      </c>
      <c r="G241" s="154">
        <f t="shared" si="47"/>
        <v>10.770477333333334</v>
      </c>
      <c r="H241"/>
      <c r="I241"/>
      <c r="J241" s="227">
        <f t="shared" si="56"/>
        <v>2.0080305279070001</v>
      </c>
      <c r="K241"/>
      <c r="L241" s="280">
        <f t="shared" si="57"/>
        <v>8.3860844929999998E-2</v>
      </c>
      <c r="M241" s="280">
        <f t="shared" si="58"/>
        <v>0.18406579627700001</v>
      </c>
      <c r="N241" s="281">
        <f t="shared" si="59"/>
        <v>0.12453228670000001</v>
      </c>
      <c r="O241" s="280">
        <v>1.6155716</v>
      </c>
      <c r="P241" s="286">
        <v>0.10583852000000001</v>
      </c>
      <c r="Q241" s="219">
        <v>7.2158238999999999E-2</v>
      </c>
      <c r="R241" s="219">
        <v>6.9755919E-2</v>
      </c>
      <c r="S241" s="219">
        <v>1.2671412999999999E-2</v>
      </c>
      <c r="T241" s="219">
        <v>6.2927253E-4</v>
      </c>
      <c r="U241" s="219">
        <v>8.0424040000000004E-4</v>
      </c>
      <c r="V241" s="219">
        <v>6.0436301E-3</v>
      </c>
      <c r="W241" s="219">
        <v>3.5324567E-3</v>
      </c>
      <c r="X241" s="219">
        <v>0</v>
      </c>
      <c r="Y241" s="219">
        <v>0.12099983</v>
      </c>
      <c r="Z241" s="286">
        <v>2.5407177E-5</v>
      </c>
      <c r="AA241" s="219">
        <v>0</v>
      </c>
      <c r="AB241" s="219">
        <v>0</v>
      </c>
      <c r="AC241"/>
      <c r="AD241" s="227">
        <f t="shared" si="51"/>
        <v>1.6155716</v>
      </c>
      <c r="AE241" s="227">
        <f t="shared" si="52"/>
        <v>0.26790123402999999</v>
      </c>
      <c r="AF241" s="227">
        <f t="shared" si="53"/>
        <v>0.18404038910000001</v>
      </c>
      <c r="AG241" s="227">
        <f t="shared" si="54"/>
        <v>0.18406579627700001</v>
      </c>
      <c r="AH241" s="227">
        <f t="shared" si="55"/>
        <v>0.12453228670000001</v>
      </c>
      <c r="AI241"/>
      <c r="AJ241">
        <v>171.34316999999999</v>
      </c>
      <c r="AK241" s="155">
        <v>141.77775</v>
      </c>
      <c r="AL241" s="155">
        <v>16.648741000000001</v>
      </c>
      <c r="AM241" s="155">
        <v>0</v>
      </c>
      <c r="AN241" s="155">
        <v>2.9972300000000001</v>
      </c>
      <c r="AO241" s="155">
        <v>6.5904578000000003</v>
      </c>
      <c r="AP241" s="155">
        <v>3.3289955</v>
      </c>
      <c r="AQ241"/>
      <c r="AR241" s="156">
        <v>0.21949811</v>
      </c>
      <c r="AS241" s="156">
        <v>0.20214359000000001</v>
      </c>
      <c r="AT241" s="156">
        <v>8.8755857000000007E-3</v>
      </c>
      <c r="AU241" s="156">
        <v>8.4789349999999999E-3</v>
      </c>
      <c r="AV241" s="282">
        <f t="shared" si="48"/>
        <v>1.2118920340784999E-5</v>
      </c>
      <c r="AW241" s="282">
        <f t="shared" si="49"/>
        <v>3.2823911157214799E-8</v>
      </c>
      <c r="AX241" s="283">
        <f t="shared" si="50"/>
        <v>1.1875259305100001</v>
      </c>
      <c r="AY241" s="157">
        <v>9.9950029E-6</v>
      </c>
      <c r="AZ241" s="157">
        <v>3.0157335999999998E-8</v>
      </c>
      <c r="BA241" s="157">
        <v>8.2394150999999996E-13</v>
      </c>
      <c r="BB241" s="157">
        <v>0</v>
      </c>
      <c r="BC241" s="157">
        <v>0</v>
      </c>
      <c r="BD241" s="157">
        <v>1.8692762E-9</v>
      </c>
      <c r="BE241" s="157">
        <v>2.1208894999999999E-6</v>
      </c>
      <c r="BF241" s="157">
        <v>4.2628616999999998E-10</v>
      </c>
      <c r="BG241" s="157">
        <v>2.2389628E-9</v>
      </c>
      <c r="BH241" s="157">
        <v>0</v>
      </c>
      <c r="BI241" s="157">
        <v>0</v>
      </c>
      <c r="BJ241" s="157">
        <v>4.5830518999999996E-13</v>
      </c>
      <c r="BK241" s="157">
        <v>3.6343405999999999E-14</v>
      </c>
      <c r="BL241" s="157">
        <v>7.5971088000000003E-15</v>
      </c>
      <c r="BM241" s="157">
        <v>9.4662385E-11</v>
      </c>
      <c r="BN241" s="157">
        <v>1.0640021999999999E-9</v>
      </c>
      <c r="BO241" s="157">
        <v>0</v>
      </c>
      <c r="BP241" s="157">
        <v>3.5183050999999999E-4</v>
      </c>
      <c r="BQ241" s="157">
        <v>1.1871741</v>
      </c>
      <c r="BR241" s="157">
        <v>0</v>
      </c>
      <c r="BS241" s="157">
        <v>0</v>
      </c>
      <c r="BT241" s="157">
        <v>0</v>
      </c>
      <c r="BU241"/>
      <c r="BV241" s="155">
        <v>5.4945117999999999E-4</v>
      </c>
      <c r="BW241" s="155">
        <v>1.5436086000000001E-5</v>
      </c>
      <c r="BX241" s="155">
        <v>3.0030947999999999E-4</v>
      </c>
      <c r="BY241" s="155">
        <v>7.4132365000000003E-7</v>
      </c>
      <c r="BZ241" s="155">
        <v>2.4057165000000002E-5</v>
      </c>
      <c r="CA241" s="155">
        <v>0</v>
      </c>
      <c r="CB241" s="155">
        <v>0</v>
      </c>
      <c r="CC241" s="155">
        <v>0</v>
      </c>
      <c r="CD241" s="155">
        <v>8.8996605999999997E-7</v>
      </c>
      <c r="CE241" s="155">
        <v>8.4112850000000003E-7</v>
      </c>
      <c r="CF241" s="155">
        <v>0</v>
      </c>
      <c r="CG241" s="155">
        <v>0</v>
      </c>
      <c r="CH241" s="155">
        <v>0</v>
      </c>
      <c r="CI241" s="155">
        <v>1.4336228E-5</v>
      </c>
      <c r="CJ241" s="155">
        <v>1.9283979E-4</v>
      </c>
      <c r="CK241" s="155">
        <v>3.0072077E-12</v>
      </c>
      <c r="CL241" s="155">
        <v>0</v>
      </c>
      <c r="CM241"/>
      <c r="CN241" s="284">
        <v>0</v>
      </c>
      <c r="CO241" s="284">
        <v>10.770477</v>
      </c>
      <c r="CP241" s="285">
        <v>0</v>
      </c>
      <c r="CQ241" s="284">
        <v>1.0561144999999999E-2</v>
      </c>
      <c r="CR241" s="284">
        <v>2.1681064000000001E-10</v>
      </c>
      <c r="CS241" s="284">
        <v>2.5690876999999999E-8</v>
      </c>
      <c r="CT241" s="284">
        <v>9.6139852999999997E-4</v>
      </c>
      <c r="CU241" s="284">
        <v>3.0479116000000001E-2</v>
      </c>
      <c r="CV241" s="284">
        <v>0</v>
      </c>
      <c r="CW241" s="284">
        <v>0</v>
      </c>
      <c r="CX241"/>
      <c r="CY241" s="172" t="s">
        <v>413</v>
      </c>
      <c r="CZ241" s="271" t="s">
        <v>2276</v>
      </c>
      <c r="DA241"/>
      <c r="DB241" s="54"/>
      <c r="DC241"/>
      <c r="DD241"/>
      <c r="DE241" s="53"/>
      <c r="DF241"/>
      <c r="DG241"/>
      <c r="DH241"/>
      <c r="DI241"/>
      <c r="DJ241"/>
      <c r="DK241"/>
      <c r="DL241"/>
    </row>
    <row r="242" spans="1:116" ht="14.4">
      <c r="A242" t="s">
        <v>2277</v>
      </c>
      <c r="B242" s="188" t="s">
        <v>311</v>
      </c>
      <c r="C242" s="151" t="str">
        <f t="shared" si="45"/>
        <v>A.030.24.104</v>
      </c>
      <c r="D242" s="54" t="s">
        <v>1214</v>
      </c>
      <c r="E242" s="150" t="s">
        <v>352</v>
      </c>
      <c r="F242" s="153" t="str">
        <f t="shared" si="46"/>
        <v>Bentazone (3-isopropyl-2.1.3-benzothiadiazine-4-one-2.2-dioxide)</v>
      </c>
      <c r="G242" s="154">
        <f t="shared" si="47"/>
        <v>17.310104000000003</v>
      </c>
      <c r="H242"/>
      <c r="I242"/>
      <c r="J242" s="227">
        <f t="shared" si="56"/>
        <v>3.3457728543389997</v>
      </c>
      <c r="K242"/>
      <c r="L242" s="280">
        <f t="shared" si="57"/>
        <v>0.15843195900000001</v>
      </c>
      <c r="M242" s="280">
        <f t="shared" si="58"/>
        <v>0.41914664523899997</v>
      </c>
      <c r="N242" s="281">
        <f t="shared" si="59"/>
        <v>0.1716786501</v>
      </c>
      <c r="O242" s="280">
        <v>2.5965156</v>
      </c>
      <c r="P242" s="286">
        <v>0.27067289999999999</v>
      </c>
      <c r="Q242" s="219">
        <v>0.13384045999999999</v>
      </c>
      <c r="R242" s="219">
        <v>0.12737707000000001</v>
      </c>
      <c r="S242" s="219">
        <v>2.8171033000000002E-2</v>
      </c>
      <c r="T242" s="219">
        <v>1.0622856E-3</v>
      </c>
      <c r="U242" s="219">
        <v>1.8215703999999999E-3</v>
      </c>
      <c r="V242" s="219">
        <v>1.4594009999999999E-2</v>
      </c>
      <c r="W242" s="219">
        <v>4.9966000999999999E-3</v>
      </c>
      <c r="X242" s="219">
        <v>0</v>
      </c>
      <c r="Y242" s="219">
        <v>0.16668205</v>
      </c>
      <c r="Z242" s="286">
        <v>3.9275239E-5</v>
      </c>
      <c r="AA242" s="219">
        <v>0</v>
      </c>
      <c r="AB242" s="219">
        <v>0</v>
      </c>
      <c r="AC242"/>
      <c r="AD242" s="227">
        <f t="shared" si="51"/>
        <v>2.5965156</v>
      </c>
      <c r="AE242" s="227">
        <f t="shared" si="52"/>
        <v>0.57753932900000005</v>
      </c>
      <c r="AF242" s="227">
        <f t="shared" si="53"/>
        <v>0.41910736999999998</v>
      </c>
      <c r="AG242" s="227">
        <f t="shared" si="54"/>
        <v>0.41914664523899997</v>
      </c>
      <c r="AH242" s="227">
        <f t="shared" si="55"/>
        <v>0.1716786501</v>
      </c>
      <c r="AI242"/>
      <c r="AJ242">
        <v>264.89621</v>
      </c>
      <c r="AK242" s="155">
        <v>224.20824999999999</v>
      </c>
      <c r="AL242" s="155">
        <v>22.924572999999999</v>
      </c>
      <c r="AM242" s="155">
        <v>0</v>
      </c>
      <c r="AN242" s="155">
        <v>4.1107842000000003</v>
      </c>
      <c r="AO242" s="155">
        <v>9.0606059000000005</v>
      </c>
      <c r="AP242" s="155">
        <v>4.5919974000000003</v>
      </c>
      <c r="AQ242"/>
      <c r="AR242" s="156">
        <v>0.38602927999999997</v>
      </c>
      <c r="AS242" s="156">
        <v>0.35741023</v>
      </c>
      <c r="AT242" s="156">
        <v>1.4865275000000001E-2</v>
      </c>
      <c r="AU242" s="156">
        <v>1.3753774E-2</v>
      </c>
      <c r="AV242" s="282">
        <f t="shared" si="48"/>
        <v>2.1427471950260001E-5</v>
      </c>
      <c r="AW242" s="282">
        <f t="shared" si="49"/>
        <v>5.4975129893121994E-8</v>
      </c>
      <c r="AX242" s="283">
        <f t="shared" si="50"/>
        <v>1.9262987758500001</v>
      </c>
      <c r="AY242" s="157">
        <v>1.6063777000000001E-5</v>
      </c>
      <c r="AZ242" s="157">
        <v>4.8468292000000001E-8</v>
      </c>
      <c r="BA242" s="157">
        <v>1.3242229999999999E-12</v>
      </c>
      <c r="BB242" s="157">
        <v>0</v>
      </c>
      <c r="BC242" s="157">
        <v>0</v>
      </c>
      <c r="BD242" s="157">
        <v>3.4133724000000001E-9</v>
      </c>
      <c r="BE242" s="157">
        <v>5.3575628999999998E-6</v>
      </c>
      <c r="BF242" s="157">
        <v>7.7841539999999997E-10</v>
      </c>
      <c r="BG242" s="157">
        <v>5.7259546999999999E-9</v>
      </c>
      <c r="BH242" s="157">
        <v>0</v>
      </c>
      <c r="BI242" s="157">
        <v>0</v>
      </c>
      <c r="BJ242" s="157">
        <v>1.0379567999999999E-12</v>
      </c>
      <c r="BK242" s="157">
        <v>8.7723232999999996E-14</v>
      </c>
      <c r="BL242" s="157">
        <v>1.7890089E-14</v>
      </c>
      <c r="BM242" s="157">
        <v>1.7405326E-10</v>
      </c>
      <c r="BN242" s="157">
        <v>2.5446246000000001E-9</v>
      </c>
      <c r="BO242" s="157">
        <v>0</v>
      </c>
      <c r="BP242" s="157">
        <v>4.9527584999999996E-4</v>
      </c>
      <c r="BQ242" s="157">
        <v>1.9258035</v>
      </c>
      <c r="BR242" s="157">
        <v>0</v>
      </c>
      <c r="BS242" s="157">
        <v>0</v>
      </c>
      <c r="BT242" s="157">
        <v>0</v>
      </c>
      <c r="BU242"/>
      <c r="BV242" s="155">
        <v>9.1283740000000003E-4</v>
      </c>
      <c r="BW242" s="155">
        <v>3.9476462000000003E-5</v>
      </c>
      <c r="BX242" s="155">
        <v>4.8265164E-4</v>
      </c>
      <c r="BY242" s="155">
        <v>1.770537E-6</v>
      </c>
      <c r="BZ242" s="155">
        <v>5.7733452000000001E-5</v>
      </c>
      <c r="CA242" s="155">
        <v>0</v>
      </c>
      <c r="CB242" s="155">
        <v>0</v>
      </c>
      <c r="CC242" s="155">
        <v>0</v>
      </c>
      <c r="CD242" s="155">
        <v>1.5296299E-6</v>
      </c>
      <c r="CE242" s="155">
        <v>1.8917645E-6</v>
      </c>
      <c r="CF242" s="155">
        <v>0</v>
      </c>
      <c r="CG242" s="155">
        <v>0</v>
      </c>
      <c r="CH242" s="155">
        <v>0</v>
      </c>
      <c r="CI242" s="155">
        <v>2.6911359999999998E-5</v>
      </c>
      <c r="CJ242" s="155">
        <v>3.0087255000000001E-4</v>
      </c>
      <c r="CK242" s="155">
        <v>4.1266052999999996E-12</v>
      </c>
      <c r="CL242" s="155">
        <v>0</v>
      </c>
      <c r="CM242"/>
      <c r="CN242" s="284">
        <v>0</v>
      </c>
      <c r="CO242" s="284">
        <v>17.310103999999999</v>
      </c>
      <c r="CP242" s="285">
        <v>0</v>
      </c>
      <c r="CQ242" s="284">
        <v>2.700922E-2</v>
      </c>
      <c r="CR242" s="284">
        <v>4.8842758999999995E-10</v>
      </c>
      <c r="CS242" s="284">
        <v>5.8387088E-8</v>
      </c>
      <c r="CT242" s="284">
        <v>2.3530827000000001E-3</v>
      </c>
      <c r="CU242" s="284">
        <v>7.3533837000000005E-2</v>
      </c>
      <c r="CV242" s="284">
        <v>0</v>
      </c>
      <c r="CW242" s="284">
        <v>0</v>
      </c>
      <c r="CX242"/>
      <c r="CY242" s="172" t="s">
        <v>414</v>
      </c>
      <c r="CZ242" s="271" t="s">
        <v>2278</v>
      </c>
      <c r="DA242"/>
      <c r="DB242" s="54"/>
      <c r="DC242"/>
      <c r="DD242"/>
      <c r="DE242" s="53"/>
      <c r="DF242"/>
      <c r="DG242"/>
      <c r="DH242"/>
      <c r="DI242"/>
      <c r="DJ242"/>
      <c r="DK242"/>
      <c r="DL242"/>
    </row>
    <row r="243" spans="1:116" ht="14.4">
      <c r="A243" t="s">
        <v>2279</v>
      </c>
      <c r="B243" s="188" t="s">
        <v>311</v>
      </c>
      <c r="C243" s="151" t="str">
        <f t="shared" si="45"/>
        <v>A.030.24.105</v>
      </c>
      <c r="D243" s="54" t="s">
        <v>1214</v>
      </c>
      <c r="E243" s="150" t="s">
        <v>352</v>
      </c>
      <c r="F243" s="153" t="str">
        <f t="shared" si="46"/>
        <v>Butylate (Butylated hydroxytoluene 2.6-Di-tert-butyl-4-methylphenol)</v>
      </c>
      <c r="G243" s="154">
        <f t="shared" si="47"/>
        <v>4.9333942000000004</v>
      </c>
      <c r="H243"/>
      <c r="I243"/>
      <c r="J243" s="227">
        <f t="shared" si="56"/>
        <v>0.91568037477899999</v>
      </c>
      <c r="K243"/>
      <c r="L243" s="280">
        <f t="shared" si="57"/>
        <v>3.9832632940000001E-2</v>
      </c>
      <c r="M243" s="280">
        <f t="shared" si="58"/>
        <v>8.9981831439000001E-2</v>
      </c>
      <c r="N243" s="281">
        <f t="shared" si="59"/>
        <v>4.5856780399999998E-2</v>
      </c>
      <c r="O243" s="280">
        <v>0.74000913000000001</v>
      </c>
      <c r="P243" s="286">
        <v>5.2837147000000001E-2</v>
      </c>
      <c r="Q243" s="219">
        <v>3.3932709999999998E-2</v>
      </c>
      <c r="R243" s="219">
        <v>3.2890483999999998E-2</v>
      </c>
      <c r="S243" s="219">
        <v>6.2007601000000001E-3</v>
      </c>
      <c r="T243" s="219">
        <v>3.1930183999999998E-4</v>
      </c>
      <c r="U243" s="219">
        <v>4.2208700000000003E-4</v>
      </c>
      <c r="V243" s="219">
        <v>3.1991915999999999E-3</v>
      </c>
      <c r="W243" s="219">
        <v>1.4325563999999999E-3</v>
      </c>
      <c r="X243" s="219">
        <v>0</v>
      </c>
      <c r="Y243" s="219">
        <v>4.4424223999999998E-2</v>
      </c>
      <c r="Z243" s="286">
        <v>1.2782839000000001E-5</v>
      </c>
      <c r="AA243" s="219">
        <v>0</v>
      </c>
      <c r="AB243" s="219">
        <v>0</v>
      </c>
      <c r="AC243"/>
      <c r="AD243" s="227">
        <f t="shared" si="51"/>
        <v>0.74000913000000001</v>
      </c>
      <c r="AE243" s="227">
        <f t="shared" si="52"/>
        <v>0.12980168154000002</v>
      </c>
      <c r="AF243" s="227">
        <f t="shared" si="53"/>
        <v>8.9969048600000004E-2</v>
      </c>
      <c r="AG243" s="227">
        <f t="shared" si="54"/>
        <v>8.9981831439000001E-2</v>
      </c>
      <c r="AH243" s="227">
        <f t="shared" si="55"/>
        <v>4.5856780399999998E-2</v>
      </c>
      <c r="AI243"/>
      <c r="AJ243">
        <v>76.560822999999999</v>
      </c>
      <c r="AK243" s="155">
        <v>65.780828999999997</v>
      </c>
      <c r="AL243" s="155">
        <v>6.0970917</v>
      </c>
      <c r="AM243" s="155">
        <v>0</v>
      </c>
      <c r="AN243" s="155">
        <v>1.0719259999999999</v>
      </c>
      <c r="AO243" s="155">
        <v>2.3919475000000001</v>
      </c>
      <c r="AP243" s="155">
        <v>1.2190285000000001</v>
      </c>
      <c r="AQ243"/>
      <c r="AR243" s="156">
        <v>0.10221796</v>
      </c>
      <c r="AS243" s="156">
        <v>9.4017135000000002E-2</v>
      </c>
      <c r="AT243" s="156">
        <v>4.0919325999999997E-3</v>
      </c>
      <c r="AU243" s="156">
        <v>4.1088955999999998E-3</v>
      </c>
      <c r="AV243" s="282">
        <f t="shared" si="48"/>
        <v>5.6365189254290003E-6</v>
      </c>
      <c r="AW243" s="282">
        <f t="shared" si="49"/>
        <v>1.5132886977985995E-8</v>
      </c>
      <c r="AX243" s="283">
        <f t="shared" si="50"/>
        <v>0.57547557491000001</v>
      </c>
      <c r="AY243" s="157">
        <v>4.5781897999999999E-6</v>
      </c>
      <c r="AZ243" s="157">
        <v>1.3813504E-8</v>
      </c>
      <c r="BA243" s="157">
        <v>3.7740465999999998E-13</v>
      </c>
      <c r="BB243" s="157">
        <v>0</v>
      </c>
      <c r="BC243" s="157">
        <v>0</v>
      </c>
      <c r="BD243" s="157">
        <v>8.8137896999999997E-10</v>
      </c>
      <c r="BE243" s="157">
        <v>1.0568368000000001E-6</v>
      </c>
      <c r="BF243" s="157">
        <v>2.009974E-10</v>
      </c>
      <c r="BG243" s="157">
        <v>1.1177444000000001E-9</v>
      </c>
      <c r="BH243" s="157">
        <v>0</v>
      </c>
      <c r="BI243" s="157">
        <v>0</v>
      </c>
      <c r="BJ243" s="157">
        <v>2.4052833000000002E-13</v>
      </c>
      <c r="BK243" s="157">
        <v>1.9237212999999999E-14</v>
      </c>
      <c r="BL243" s="157">
        <v>4.0077830000000001E-15</v>
      </c>
      <c r="BM243" s="157">
        <v>4.8463259000000001E-11</v>
      </c>
      <c r="BN243" s="157">
        <v>5.6248319999999999E-10</v>
      </c>
      <c r="BO243" s="157">
        <v>0</v>
      </c>
      <c r="BP243" s="157">
        <v>1.4002491000000001E-4</v>
      </c>
      <c r="BQ243" s="157">
        <v>0.57533555000000003</v>
      </c>
      <c r="BR243" s="157">
        <v>0</v>
      </c>
      <c r="BS243" s="157">
        <v>0</v>
      </c>
      <c r="BT243" s="157">
        <v>0</v>
      </c>
      <c r="BU243"/>
      <c r="BV243" s="155">
        <v>2.5275394000000002E-4</v>
      </c>
      <c r="BW243" s="155">
        <v>7.7060674000000001E-6</v>
      </c>
      <c r="BX243" s="155">
        <v>1.3755612E-4</v>
      </c>
      <c r="BY243" s="155">
        <v>3.9049704000000002E-7</v>
      </c>
      <c r="BZ243" s="155">
        <v>1.189793E-5</v>
      </c>
      <c r="CA243" s="155">
        <v>0</v>
      </c>
      <c r="CB243" s="155">
        <v>0</v>
      </c>
      <c r="CC243" s="155">
        <v>0</v>
      </c>
      <c r="CD243" s="155">
        <v>4.5240442999999998E-7</v>
      </c>
      <c r="CE243" s="155">
        <v>4.3698437000000001E-7</v>
      </c>
      <c r="CF243" s="155">
        <v>0</v>
      </c>
      <c r="CG243" s="155">
        <v>0</v>
      </c>
      <c r="CH243" s="155">
        <v>0</v>
      </c>
      <c r="CI243" s="155">
        <v>6.7874197000000003E-6</v>
      </c>
      <c r="CJ243" s="155">
        <v>8.7526512999999998E-5</v>
      </c>
      <c r="CK243" s="155">
        <v>1.0778768E-12</v>
      </c>
      <c r="CL243" s="155">
        <v>0</v>
      </c>
      <c r="CM243"/>
      <c r="CN243" s="284">
        <v>0</v>
      </c>
      <c r="CO243" s="284">
        <v>4.9333942000000004</v>
      </c>
      <c r="CP243" s="285">
        <v>0</v>
      </c>
      <c r="CQ243" s="284">
        <v>5.2723791000000002E-3</v>
      </c>
      <c r="CR243" s="284">
        <v>1.1370839E-10</v>
      </c>
      <c r="CS243" s="284">
        <v>1.3489251E-8</v>
      </c>
      <c r="CT243" s="284">
        <v>4.7683330999999997E-4</v>
      </c>
      <c r="CU243" s="284">
        <v>1.6132095999999999E-2</v>
      </c>
      <c r="CV243" s="284">
        <v>0</v>
      </c>
      <c r="CW243" s="284">
        <v>0</v>
      </c>
      <c r="CX243"/>
      <c r="CY243" s="172" t="s">
        <v>415</v>
      </c>
      <c r="CZ243" s="271" t="s">
        <v>2280</v>
      </c>
      <c r="DA243"/>
      <c r="DB243" s="54"/>
      <c r="DC243"/>
      <c r="DD243"/>
      <c r="DE243" s="53"/>
      <c r="DF243"/>
      <c r="DG243"/>
      <c r="DH243"/>
      <c r="DI243"/>
      <c r="DJ243"/>
      <c r="DK243"/>
      <c r="DL243"/>
    </row>
    <row r="244" spans="1:116" ht="14.4">
      <c r="A244" t="s">
        <v>2281</v>
      </c>
      <c r="B244" s="188" t="s">
        <v>311</v>
      </c>
      <c r="C244" s="151" t="str">
        <f t="shared" si="45"/>
        <v>A.030.24.106</v>
      </c>
      <c r="D244" s="54" t="s">
        <v>1214</v>
      </c>
      <c r="E244" s="150" t="s">
        <v>352</v>
      </c>
      <c r="F244" s="153" t="str">
        <f t="shared" si="46"/>
        <v>Chloramben (3-Amino-2.5-dichlorobenzoic acid)</v>
      </c>
      <c r="G244" s="154">
        <f t="shared" si="47"/>
        <v>3.9861897333333336</v>
      </c>
      <c r="H244"/>
      <c r="I244"/>
      <c r="J244" s="227">
        <f t="shared" si="56"/>
        <v>0.76357120838949999</v>
      </c>
      <c r="K244"/>
      <c r="L244" s="280">
        <f t="shared" si="57"/>
        <v>3.1379326829999998E-2</v>
      </c>
      <c r="M244" s="280">
        <f t="shared" si="58"/>
        <v>7.2797409259499998E-2</v>
      </c>
      <c r="N244" s="281">
        <f t="shared" si="59"/>
        <v>6.1466012300000004E-2</v>
      </c>
      <c r="O244" s="280">
        <v>0.59792845999999999</v>
      </c>
      <c r="P244" s="286">
        <v>4.3427496000000003E-2</v>
      </c>
      <c r="Q244" s="219">
        <v>2.7284863999999999E-2</v>
      </c>
      <c r="R244" s="219">
        <v>2.6000829999999999E-2</v>
      </c>
      <c r="S244" s="219">
        <v>4.9227780999999997E-3</v>
      </c>
      <c r="T244" s="219">
        <v>1.8696844000000001E-4</v>
      </c>
      <c r="U244" s="219">
        <v>2.6875028999999998E-4</v>
      </c>
      <c r="V244" s="219">
        <v>2.0777324999999998E-3</v>
      </c>
      <c r="W244" s="219">
        <v>1.5384613E-3</v>
      </c>
      <c r="X244" s="219">
        <v>0</v>
      </c>
      <c r="Y244" s="219">
        <v>5.9927551000000003E-2</v>
      </c>
      <c r="Z244" s="286">
        <v>7.3167595E-6</v>
      </c>
      <c r="AA244" s="219">
        <v>0</v>
      </c>
      <c r="AB244" s="219">
        <v>0</v>
      </c>
      <c r="AC244"/>
      <c r="AD244" s="227">
        <f t="shared" si="51"/>
        <v>0.59792845999999999</v>
      </c>
      <c r="AE244" s="227">
        <f t="shared" si="52"/>
        <v>0.10416941933</v>
      </c>
      <c r="AF244" s="227">
        <f t="shared" si="53"/>
        <v>7.27900925E-2</v>
      </c>
      <c r="AG244" s="227">
        <f t="shared" si="54"/>
        <v>7.2797409259499998E-2</v>
      </c>
      <c r="AH244" s="227">
        <f t="shared" si="55"/>
        <v>6.1466012300000004E-2</v>
      </c>
      <c r="AI244"/>
      <c r="AJ244">
        <v>65.417461000000003</v>
      </c>
      <c r="AK244" s="155">
        <v>50.654603000000002</v>
      </c>
      <c r="AL244" s="155">
        <v>8.2701205000000009</v>
      </c>
      <c r="AM244" s="155">
        <v>0</v>
      </c>
      <c r="AN244" s="155">
        <v>1.5298361</v>
      </c>
      <c r="AO244" s="155">
        <v>3.3081317000000001</v>
      </c>
      <c r="AP244" s="155">
        <v>1.6547703</v>
      </c>
      <c r="AQ244"/>
      <c r="AR244" s="156">
        <v>8.2250810999999993E-2</v>
      </c>
      <c r="AS244" s="156">
        <v>7.6163824000000005E-2</v>
      </c>
      <c r="AT244" s="156">
        <v>3.3095300000000002E-3</v>
      </c>
      <c r="AU244" s="156">
        <v>2.7774572000000002E-3</v>
      </c>
      <c r="AV244" s="282">
        <f t="shared" si="48"/>
        <v>4.566176501101E-6</v>
      </c>
      <c r="AW244" s="282">
        <f t="shared" si="49"/>
        <v>1.2239385862934901E-8</v>
      </c>
      <c r="AX244" s="283">
        <f t="shared" si="50"/>
        <v>0.38899960373000003</v>
      </c>
      <c r="AY244" s="157">
        <v>3.6991841E-6</v>
      </c>
      <c r="AZ244" s="157">
        <v>1.1161330999999999E-8</v>
      </c>
      <c r="BA244" s="157">
        <v>3.0494351999999998E-13</v>
      </c>
      <c r="BB244" s="157">
        <v>0</v>
      </c>
      <c r="BC244" s="157">
        <v>0</v>
      </c>
      <c r="BD244" s="157">
        <v>6.9675425000000001E-10</v>
      </c>
      <c r="BE244" s="157">
        <v>8.6590239999999996E-7</v>
      </c>
      <c r="BF244" s="157">
        <v>1.5889395999999999E-10</v>
      </c>
      <c r="BG244" s="157">
        <v>9.1868774000000002E-10</v>
      </c>
      <c r="BH244" s="157">
        <v>0</v>
      </c>
      <c r="BI244" s="157">
        <v>0</v>
      </c>
      <c r="BJ244" s="157">
        <v>1.5314482999999999E-13</v>
      </c>
      <c r="BK244" s="157">
        <v>1.2492021E-14</v>
      </c>
      <c r="BL244" s="157">
        <v>2.5825639E-15</v>
      </c>
      <c r="BM244" s="157">
        <v>2.9041291E-11</v>
      </c>
      <c r="BN244" s="157">
        <v>3.6420556E-10</v>
      </c>
      <c r="BO244" s="157">
        <v>0</v>
      </c>
      <c r="BP244" s="157">
        <v>1.5738372999999999E-4</v>
      </c>
      <c r="BQ244" s="157">
        <v>0.38884222000000002</v>
      </c>
      <c r="BR244" s="157">
        <v>0</v>
      </c>
      <c r="BS244" s="157">
        <v>0</v>
      </c>
      <c r="BT244" s="157">
        <v>0</v>
      </c>
      <c r="BU244"/>
      <c r="BV244" s="155">
        <v>2.0496524E-4</v>
      </c>
      <c r="BW244" s="155">
        <v>6.3337109000000002E-6</v>
      </c>
      <c r="BX244" s="155">
        <v>1.1114555000000001E-4</v>
      </c>
      <c r="BY244" s="155">
        <v>2.558176E-7</v>
      </c>
      <c r="BZ244" s="155">
        <v>9.6235763999999996E-6</v>
      </c>
      <c r="CA244" s="155">
        <v>0</v>
      </c>
      <c r="CB244" s="155">
        <v>0</v>
      </c>
      <c r="CC244" s="155">
        <v>0</v>
      </c>
      <c r="CD244" s="155">
        <v>2.6617629999999999E-7</v>
      </c>
      <c r="CE244" s="155">
        <v>2.8698289999999998E-7</v>
      </c>
      <c r="CF244" s="155">
        <v>0</v>
      </c>
      <c r="CG244" s="155">
        <v>0</v>
      </c>
      <c r="CH244" s="155">
        <v>0</v>
      </c>
      <c r="CI244" s="155">
        <v>5.3813409000000002E-6</v>
      </c>
      <c r="CJ244" s="155">
        <v>7.1672082999999995E-5</v>
      </c>
      <c r="CK244" s="155">
        <v>1.5312040999999999E-12</v>
      </c>
      <c r="CL244" s="155">
        <v>0</v>
      </c>
      <c r="CM244"/>
      <c r="CN244" s="284">
        <v>0</v>
      </c>
      <c r="CO244" s="284">
        <v>3.9861897000000002</v>
      </c>
      <c r="CP244" s="285">
        <v>0</v>
      </c>
      <c r="CQ244" s="284">
        <v>4.3334328000000002E-3</v>
      </c>
      <c r="CR244" s="284">
        <v>7.2281365000000001E-11</v>
      </c>
      <c r="CS244" s="284">
        <v>8.5977720000000004E-9</v>
      </c>
      <c r="CT244" s="284">
        <v>3.8758339000000001E-4</v>
      </c>
      <c r="CU244" s="284">
        <v>1.0474116E-2</v>
      </c>
      <c r="CV244" s="284">
        <v>0</v>
      </c>
      <c r="CW244" s="284">
        <v>0</v>
      </c>
      <c r="CX244"/>
      <c r="CY244" s="172" t="s">
        <v>416</v>
      </c>
      <c r="CZ244" s="271" t="s">
        <v>2282</v>
      </c>
      <c r="DA244"/>
      <c r="DB244" s="54"/>
      <c r="DC244"/>
      <c r="DD244"/>
      <c r="DE244" s="53"/>
      <c r="DF244"/>
      <c r="DG244"/>
      <c r="DH244"/>
      <c r="DI244"/>
      <c r="DJ244"/>
      <c r="DK244"/>
      <c r="DL244"/>
    </row>
    <row r="245" spans="1:116" ht="14.4">
      <c r="A245" t="s">
        <v>2283</v>
      </c>
      <c r="B245" s="188" t="s">
        <v>311</v>
      </c>
      <c r="C245" s="151" t="str">
        <f t="shared" si="45"/>
        <v>A.030.24.107</v>
      </c>
      <c r="D245" s="54" t="s">
        <v>1214</v>
      </c>
      <c r="E245" s="150" t="s">
        <v>352</v>
      </c>
      <c r="F245" s="153" t="str">
        <f t="shared" si="46"/>
        <v>Chlorsulfuron (2-chloro-N-[(4-methoxy-6-methyl-1.3.5-triazin-2-yl)carbamoyl]benzene-1</v>
      </c>
      <c r="G245" s="154">
        <f t="shared" si="47"/>
        <v>16.771172</v>
      </c>
      <c r="H245"/>
      <c r="I245"/>
      <c r="J245" s="227">
        <f t="shared" si="56"/>
        <v>3.024328159</v>
      </c>
      <c r="K245"/>
      <c r="L245" s="280">
        <f t="shared" si="57"/>
        <v>0.1196614067</v>
      </c>
      <c r="M245" s="280">
        <f t="shared" si="58"/>
        <v>0.22228465750000001</v>
      </c>
      <c r="N245" s="281">
        <f t="shared" si="59"/>
        <v>0.16670629479999999</v>
      </c>
      <c r="O245" s="280">
        <v>2.5156757999999999</v>
      </c>
      <c r="P245" s="286">
        <v>0.11120468999999999</v>
      </c>
      <c r="Q245" s="219">
        <v>0.10329046</v>
      </c>
      <c r="R245" s="219">
        <v>0.10166462</v>
      </c>
      <c r="S245" s="219">
        <v>1.5819697000000001E-2</v>
      </c>
      <c r="T245" s="219">
        <v>1.0756209999999999E-3</v>
      </c>
      <c r="U245" s="219">
        <v>1.1014687E-3</v>
      </c>
      <c r="V245" s="219">
        <v>7.7439496999999998E-3</v>
      </c>
      <c r="W245" s="219">
        <v>5.1990448000000002E-3</v>
      </c>
      <c r="X245" s="219">
        <v>0</v>
      </c>
      <c r="Y245" s="219">
        <v>0.16150724999999999</v>
      </c>
      <c r="Z245" s="286">
        <v>4.5557799999999999E-5</v>
      </c>
      <c r="AA245" s="219">
        <v>0</v>
      </c>
      <c r="AB245" s="219">
        <v>0</v>
      </c>
      <c r="AC245"/>
      <c r="AD245" s="227">
        <f t="shared" si="51"/>
        <v>2.5156757999999999</v>
      </c>
      <c r="AE245" s="227">
        <f t="shared" si="52"/>
        <v>0.34190050640000003</v>
      </c>
      <c r="AF245" s="227">
        <f t="shared" si="53"/>
        <v>0.2222390997</v>
      </c>
      <c r="AG245" s="227">
        <f t="shared" si="54"/>
        <v>0.22228465750000001</v>
      </c>
      <c r="AH245" s="227">
        <f t="shared" si="55"/>
        <v>0.16670629479999999</v>
      </c>
      <c r="AI245"/>
      <c r="AJ245">
        <v>266.13997999999998</v>
      </c>
      <c r="AK245" s="155">
        <v>226.96677</v>
      </c>
      <c r="AL245" s="155">
        <v>22.163782999999999</v>
      </c>
      <c r="AM245" s="155">
        <v>0</v>
      </c>
      <c r="AN245" s="155">
        <v>3.8922360999999999</v>
      </c>
      <c r="AO245" s="155">
        <v>8.6917513</v>
      </c>
      <c r="AP245" s="155">
        <v>4.4254424999999999</v>
      </c>
      <c r="AQ245"/>
      <c r="AR245" s="156">
        <v>0.32507164</v>
      </c>
      <c r="AS245" s="156">
        <v>0.29749831999999998</v>
      </c>
      <c r="AT245" s="156">
        <v>1.3502428E-2</v>
      </c>
      <c r="AU245" s="156">
        <v>1.4070882E-2</v>
      </c>
      <c r="AV245" s="282">
        <f t="shared" si="48"/>
        <v>1.783563135692E-5</v>
      </c>
      <c r="AW245" s="282">
        <f t="shared" si="49"/>
        <v>4.9935014701968001E-8</v>
      </c>
      <c r="AX245" s="283">
        <f t="shared" si="50"/>
        <v>1.9707118164000001</v>
      </c>
      <c r="AY245" s="157">
        <v>1.5563647999999999E-5</v>
      </c>
      <c r="AZ245" s="157">
        <v>4.6959282000000001E-8</v>
      </c>
      <c r="BA245" s="157">
        <v>1.2829947000000001E-12</v>
      </c>
      <c r="BB245" s="157">
        <v>0</v>
      </c>
      <c r="BC245" s="157">
        <v>0</v>
      </c>
      <c r="BD245" s="157">
        <v>2.724346E-9</v>
      </c>
      <c r="BE245" s="157">
        <v>2.2677277E-6</v>
      </c>
      <c r="BF245" s="157">
        <v>6.2128378000000004E-10</v>
      </c>
      <c r="BG245" s="157">
        <v>2.3524815999999998E-9</v>
      </c>
      <c r="BH245" s="157">
        <v>0</v>
      </c>
      <c r="BI245" s="157">
        <v>0</v>
      </c>
      <c r="BJ245" s="157">
        <v>6.2773405000000001E-13</v>
      </c>
      <c r="BK245" s="157">
        <v>4.6590628000000001E-14</v>
      </c>
      <c r="BL245" s="157">
        <v>1.0002590000000001E-14</v>
      </c>
      <c r="BM245" s="157">
        <v>1.5341342E-10</v>
      </c>
      <c r="BN245" s="157">
        <v>1.3778975E-9</v>
      </c>
      <c r="BO245" s="157">
        <v>0</v>
      </c>
      <c r="BP245" s="157">
        <v>5.0821639999999995E-4</v>
      </c>
      <c r="BQ245" s="157">
        <v>1.9702036000000001</v>
      </c>
      <c r="BR245" s="157">
        <v>0</v>
      </c>
      <c r="BS245" s="157">
        <v>0</v>
      </c>
      <c r="BT245" s="157">
        <v>0</v>
      </c>
      <c r="BU245"/>
      <c r="BV245" s="155">
        <v>8.3880890999999996E-4</v>
      </c>
      <c r="BW245" s="155">
        <v>1.6218719E-5</v>
      </c>
      <c r="BX245" s="155">
        <v>4.6762478000000001E-4</v>
      </c>
      <c r="BY245" s="155">
        <v>9.5576057999999996E-7</v>
      </c>
      <c r="BZ245" s="155">
        <v>2.7519813999999999E-5</v>
      </c>
      <c r="CA245" s="155">
        <v>0</v>
      </c>
      <c r="CB245" s="155">
        <v>0</v>
      </c>
      <c r="CC245" s="155">
        <v>0</v>
      </c>
      <c r="CD245" s="155">
        <v>1.5051699000000001E-6</v>
      </c>
      <c r="CE245" s="155">
        <v>1.1425681999999999E-6</v>
      </c>
      <c r="CF245" s="155">
        <v>0</v>
      </c>
      <c r="CG245" s="155">
        <v>0</v>
      </c>
      <c r="CH245" s="155">
        <v>0</v>
      </c>
      <c r="CI245" s="155">
        <v>2.0486552E-5</v>
      </c>
      <c r="CJ245" s="155">
        <v>3.0335554000000001E-4</v>
      </c>
      <c r="CK245" s="155">
        <v>3.9138065000000003E-12</v>
      </c>
      <c r="CL245" s="155">
        <v>0</v>
      </c>
      <c r="CM245"/>
      <c r="CN245" s="284">
        <v>0</v>
      </c>
      <c r="CO245" s="284">
        <v>16.771172</v>
      </c>
      <c r="CP245" s="285">
        <v>0</v>
      </c>
      <c r="CQ245" s="284">
        <v>1.1096612E-2</v>
      </c>
      <c r="CR245" s="284">
        <v>2.9849320000000001E-10</v>
      </c>
      <c r="CS245" s="284">
        <v>3.5068807000000003E-8</v>
      </c>
      <c r="CT245" s="284">
        <v>1.0726322999999999E-3</v>
      </c>
      <c r="CU245" s="284">
        <v>3.9093231999999999E-2</v>
      </c>
      <c r="CV245" s="284">
        <v>0</v>
      </c>
      <c r="CW245" s="284">
        <v>0</v>
      </c>
      <c r="CX245"/>
      <c r="CY245" s="172" t="s">
        <v>417</v>
      </c>
      <c r="CZ245" s="271" t="s">
        <v>2284</v>
      </c>
      <c r="DA245"/>
      <c r="DB245" s="54"/>
      <c r="DC245"/>
      <c r="DD245"/>
      <c r="DE245" s="53"/>
      <c r="DF245"/>
      <c r="DG245"/>
      <c r="DH245"/>
      <c r="DI245"/>
      <c r="DJ245"/>
      <c r="DK245"/>
      <c r="DL245"/>
    </row>
    <row r="246" spans="1:116" ht="14.4">
      <c r="A246" t="s">
        <v>2285</v>
      </c>
      <c r="B246" s="188" t="s">
        <v>311</v>
      </c>
      <c r="C246" s="151" t="str">
        <f t="shared" si="45"/>
        <v>A.030.24.108</v>
      </c>
      <c r="D246" s="54" t="s">
        <v>1214</v>
      </c>
      <c r="E246" s="150" t="s">
        <v>352</v>
      </c>
      <c r="F246" s="153" t="str">
        <f t="shared" si="46"/>
        <v>Cyanazine (2-[[4-Chloro-6-(ethylamino)-1.3.5-triazin-2-yl]amino]-2-methylpropanenitri</v>
      </c>
      <c r="G246" s="154">
        <f t="shared" si="47"/>
        <v>6.9991846666666664</v>
      </c>
      <c r="H246"/>
      <c r="I246"/>
      <c r="J246" s="227">
        <f t="shared" si="56"/>
        <v>1.3276320473149998</v>
      </c>
      <c r="K246"/>
      <c r="L246" s="280">
        <f t="shared" si="57"/>
        <v>6.2261814169999999E-2</v>
      </c>
      <c r="M246" s="280">
        <f t="shared" si="58"/>
        <v>0.15759495934499998</v>
      </c>
      <c r="N246" s="281">
        <f t="shared" si="59"/>
        <v>5.7897573799999998E-2</v>
      </c>
      <c r="O246" s="280">
        <v>1.0498776999999999</v>
      </c>
      <c r="P246" s="286">
        <v>9.9367757000000001E-2</v>
      </c>
      <c r="Q246" s="219">
        <v>5.2480596999999997E-2</v>
      </c>
      <c r="R246" s="219">
        <v>5.0374759999999998E-2</v>
      </c>
      <c r="S246" s="219">
        <v>1.0692968000000001E-2</v>
      </c>
      <c r="T246" s="219">
        <v>4.6609792999999998E-4</v>
      </c>
      <c r="U246" s="219">
        <v>7.2798823999999996E-4</v>
      </c>
      <c r="V246" s="219">
        <v>5.7288173000000003E-3</v>
      </c>
      <c r="W246" s="219">
        <v>1.8632697999999999E-3</v>
      </c>
      <c r="X246" s="219">
        <v>0</v>
      </c>
      <c r="Y246" s="219">
        <v>5.6034304E-2</v>
      </c>
      <c r="Z246" s="286">
        <v>1.7788045E-5</v>
      </c>
      <c r="AA246" s="219">
        <v>0</v>
      </c>
      <c r="AB246" s="219">
        <v>0</v>
      </c>
      <c r="AC246"/>
      <c r="AD246" s="227">
        <f t="shared" si="51"/>
        <v>1.0498776999999999</v>
      </c>
      <c r="AE246" s="227">
        <f t="shared" si="52"/>
        <v>0.21983898546999997</v>
      </c>
      <c r="AF246" s="227">
        <f t="shared" si="53"/>
        <v>0.15757717129999999</v>
      </c>
      <c r="AG246" s="227">
        <f t="shared" si="54"/>
        <v>0.15759495934499998</v>
      </c>
      <c r="AH246" s="227">
        <f t="shared" si="55"/>
        <v>5.7897573799999998E-2</v>
      </c>
      <c r="AI246"/>
      <c r="AJ246">
        <v>106.03831</v>
      </c>
      <c r="AK246" s="155">
        <v>92.464231999999996</v>
      </c>
      <c r="AL246" s="155">
        <v>7.6853806999999996</v>
      </c>
      <c r="AM246" s="155">
        <v>0</v>
      </c>
      <c r="AN246" s="155">
        <v>1.3425092999999999</v>
      </c>
      <c r="AO246" s="155">
        <v>3.0076597999999999</v>
      </c>
      <c r="AP246" s="155">
        <v>1.5385251</v>
      </c>
      <c r="AQ246"/>
      <c r="AR246" s="156">
        <v>0.15309664000000001</v>
      </c>
      <c r="AS246" s="156">
        <v>0.14127976</v>
      </c>
      <c r="AT246" s="156">
        <v>5.9511340000000003E-3</v>
      </c>
      <c r="AU246" s="156">
        <v>5.8657413000000004E-3</v>
      </c>
      <c r="AV246" s="282">
        <f t="shared" si="48"/>
        <v>8.4700099260710009E-6</v>
      </c>
      <c r="AW246" s="282">
        <f t="shared" si="49"/>
        <v>2.2008631536483197E-8</v>
      </c>
      <c r="AX246" s="283">
        <f t="shared" si="50"/>
        <v>0.82153239815000001</v>
      </c>
      <c r="AY246" s="157">
        <v>6.4952434E-6</v>
      </c>
      <c r="AZ246" s="157">
        <v>1.9597717E-8</v>
      </c>
      <c r="BA246" s="157">
        <v>5.3543762999999997E-13</v>
      </c>
      <c r="BB246" s="157">
        <v>0</v>
      </c>
      <c r="BC246" s="157">
        <v>0</v>
      </c>
      <c r="BD246" s="157">
        <v>1.3499118999999999E-9</v>
      </c>
      <c r="BE246" s="157">
        <v>1.9723408999999999E-6</v>
      </c>
      <c r="BF246" s="157">
        <v>3.0784576000000001E-10</v>
      </c>
      <c r="BG246" s="157">
        <v>2.1020770000000001E-9</v>
      </c>
      <c r="BH246" s="157">
        <v>0</v>
      </c>
      <c r="BI246" s="157">
        <v>0</v>
      </c>
      <c r="BJ246" s="157">
        <v>4.1482783000000001E-13</v>
      </c>
      <c r="BK246" s="157">
        <v>3.4439460999999999E-14</v>
      </c>
      <c r="BL246" s="157">
        <v>7.0715621999999997E-15</v>
      </c>
      <c r="BM246" s="157">
        <v>7.4179970999999999E-11</v>
      </c>
      <c r="BN246" s="157">
        <v>1.0015342000000001E-9</v>
      </c>
      <c r="BO246" s="157">
        <v>0</v>
      </c>
      <c r="BP246" s="157">
        <v>1.8116814999999999E-4</v>
      </c>
      <c r="BQ246" s="157">
        <v>0.82135122999999999</v>
      </c>
      <c r="BR246" s="157">
        <v>0</v>
      </c>
      <c r="BS246" s="157">
        <v>0</v>
      </c>
      <c r="BT246" s="157">
        <v>0</v>
      </c>
      <c r="BU246"/>
      <c r="BV246" s="155">
        <v>3.6581012E-4</v>
      </c>
      <c r="BW246" s="155">
        <v>1.4492354E-5</v>
      </c>
      <c r="BX246" s="155">
        <v>1.9515584E-4</v>
      </c>
      <c r="BY246" s="155">
        <v>6.9519909000000001E-7</v>
      </c>
      <c r="BZ246" s="155">
        <v>2.1508914000000002E-5</v>
      </c>
      <c r="CA246" s="155">
        <v>0</v>
      </c>
      <c r="CB246" s="155">
        <v>0</v>
      </c>
      <c r="CC246" s="155">
        <v>0</v>
      </c>
      <c r="CD246" s="155">
        <v>6.6696635999999997E-7</v>
      </c>
      <c r="CE246" s="155">
        <v>7.5170799000000001E-7</v>
      </c>
      <c r="CF246" s="155">
        <v>0</v>
      </c>
      <c r="CG246" s="155">
        <v>0</v>
      </c>
      <c r="CH246" s="155">
        <v>0</v>
      </c>
      <c r="CI246" s="155">
        <v>1.0570153000000001E-5</v>
      </c>
      <c r="CJ246" s="155">
        <v>1.2196899E-4</v>
      </c>
      <c r="CK246" s="155">
        <v>1.3509351000000001E-12</v>
      </c>
      <c r="CL246" s="155">
        <v>0</v>
      </c>
      <c r="CM246"/>
      <c r="CN246" s="284">
        <v>0</v>
      </c>
      <c r="CO246" s="284">
        <v>6.9991846999999998</v>
      </c>
      <c r="CP246" s="285">
        <v>0</v>
      </c>
      <c r="CQ246" s="284">
        <v>9.9154575000000005E-3</v>
      </c>
      <c r="CR246" s="284">
        <v>1.9550161000000001E-10</v>
      </c>
      <c r="CS246" s="284">
        <v>2.3311617000000001E-8</v>
      </c>
      <c r="CT246" s="284">
        <v>8.7260207000000004E-4</v>
      </c>
      <c r="CU246" s="284">
        <v>2.8872528000000001E-2</v>
      </c>
      <c r="CV246" s="284">
        <v>0</v>
      </c>
      <c r="CW246" s="284">
        <v>0</v>
      </c>
      <c r="CX246"/>
      <c r="CY246" s="172" t="s">
        <v>418</v>
      </c>
      <c r="CZ246" s="271" t="s">
        <v>2286</v>
      </c>
      <c r="DA246"/>
      <c r="DB246" s="54"/>
      <c r="DC246"/>
      <c r="DD246"/>
      <c r="DE246" s="53"/>
      <c r="DF246"/>
      <c r="DG246"/>
      <c r="DH246"/>
      <c r="DI246"/>
      <c r="DJ246"/>
      <c r="DK246"/>
      <c r="DL246"/>
    </row>
    <row r="247" spans="1:116" ht="14.4">
      <c r="A247" t="s">
        <v>2287</v>
      </c>
      <c r="B247" s="188" t="s">
        <v>311</v>
      </c>
      <c r="C247" s="151" t="str">
        <f t="shared" si="45"/>
        <v>A.030.24.109</v>
      </c>
      <c r="D247" s="54" t="s">
        <v>1214</v>
      </c>
      <c r="E247" s="150" t="s">
        <v>352</v>
      </c>
      <c r="F247" s="153" t="str">
        <f t="shared" si="46"/>
        <v>Dicamba (3.6-Dichloro-2-methoxybenzoic acid)</v>
      </c>
      <c r="G247" s="154">
        <f t="shared" si="47"/>
        <v>10.365921333333333</v>
      </c>
      <c r="H247"/>
      <c r="I247"/>
      <c r="J247" s="227">
        <f t="shared" si="56"/>
        <v>1.9014378020099998</v>
      </c>
      <c r="K247"/>
      <c r="L247" s="280">
        <f t="shared" si="57"/>
        <v>7.270314977999999E-2</v>
      </c>
      <c r="M247" s="280">
        <f t="shared" si="58"/>
        <v>0.13678629752999999</v>
      </c>
      <c r="N247" s="281">
        <f t="shared" si="59"/>
        <v>0.13706015470000002</v>
      </c>
      <c r="O247" s="280">
        <v>1.5548881999999999</v>
      </c>
      <c r="P247" s="286">
        <v>6.9156535000000005E-2</v>
      </c>
      <c r="Q247" s="219">
        <v>6.3551663999999994E-2</v>
      </c>
      <c r="R247" s="219">
        <v>6.1949400000000002E-2</v>
      </c>
      <c r="S247" s="219">
        <v>9.6103154999999992E-3</v>
      </c>
      <c r="T247" s="219">
        <v>5.6602545999999995E-4</v>
      </c>
      <c r="U247" s="219">
        <v>5.7740882000000004E-4</v>
      </c>
      <c r="V247" s="219">
        <v>4.0541073E-3</v>
      </c>
      <c r="W247" s="219">
        <v>3.7457147000000001E-3</v>
      </c>
      <c r="X247" s="219">
        <v>0</v>
      </c>
      <c r="Y247" s="219">
        <v>0.13331444000000001</v>
      </c>
      <c r="Z247" s="286">
        <v>2.399123E-5</v>
      </c>
      <c r="AA247" s="219">
        <v>0</v>
      </c>
      <c r="AB247" s="219">
        <v>0</v>
      </c>
      <c r="AC247"/>
      <c r="AD247" s="227">
        <f t="shared" si="51"/>
        <v>1.5548881999999999</v>
      </c>
      <c r="AE247" s="227">
        <f t="shared" si="52"/>
        <v>0.20946545608000003</v>
      </c>
      <c r="AF247" s="227">
        <f t="shared" si="53"/>
        <v>0.1367623063</v>
      </c>
      <c r="AG247" s="227">
        <f t="shared" si="54"/>
        <v>0.13678629752999999</v>
      </c>
      <c r="AH247" s="227">
        <f t="shared" si="55"/>
        <v>0.13706015470000002</v>
      </c>
      <c r="AI247"/>
      <c r="AJ247">
        <v>169.48912999999999</v>
      </c>
      <c r="AK247" s="155">
        <v>136.84352999999999</v>
      </c>
      <c r="AL247" s="155">
        <v>18.358250999999999</v>
      </c>
      <c r="AM247" s="155">
        <v>0</v>
      </c>
      <c r="AN247" s="155">
        <v>3.3302554999999998</v>
      </c>
      <c r="AO247" s="155">
        <v>7.2885432999999997</v>
      </c>
      <c r="AP247" s="155">
        <v>3.6685519000000002</v>
      </c>
      <c r="AQ247"/>
      <c r="AR247" s="156">
        <v>0.2002496</v>
      </c>
      <c r="AS247" s="156">
        <v>0.18395923</v>
      </c>
      <c r="AT247" s="156">
        <v>8.3465134E-3</v>
      </c>
      <c r="AU247" s="156">
        <v>7.9438580999999994E-3</v>
      </c>
      <c r="AV247" s="282">
        <f t="shared" si="48"/>
        <v>1.1028730958373001E-5</v>
      </c>
      <c r="AW247" s="282">
        <f t="shared" si="49"/>
        <v>3.0867283563229299E-8</v>
      </c>
      <c r="AX247" s="283">
        <f t="shared" si="50"/>
        <v>1.1125851850899999</v>
      </c>
      <c r="AY247" s="157">
        <v>9.6195747000000003E-6</v>
      </c>
      <c r="AZ247" s="157">
        <v>2.9024579000000002E-8</v>
      </c>
      <c r="BA247" s="157">
        <v>7.9299296000000001E-13</v>
      </c>
      <c r="BB247" s="157">
        <v>0</v>
      </c>
      <c r="BC247" s="157">
        <v>0</v>
      </c>
      <c r="BD247" s="157">
        <v>1.6600819999999999E-9</v>
      </c>
      <c r="BE247" s="157">
        <v>1.4066940000000001E-6</v>
      </c>
      <c r="BF247" s="157">
        <v>3.7857966999999998E-10</v>
      </c>
      <c r="BG247" s="157">
        <v>1.4629731999999999E-9</v>
      </c>
      <c r="BH247" s="157">
        <v>0</v>
      </c>
      <c r="BI247" s="157">
        <v>0</v>
      </c>
      <c r="BJ247" s="157">
        <v>3.2906948000000002E-13</v>
      </c>
      <c r="BK247" s="157">
        <v>2.4391336E-14</v>
      </c>
      <c r="BL247" s="157">
        <v>5.2394532999999998E-15</v>
      </c>
      <c r="BM247" s="157">
        <v>8.0662792999999999E-11</v>
      </c>
      <c r="BN247" s="157">
        <v>7.2151358000000005E-10</v>
      </c>
      <c r="BO247" s="157">
        <v>0</v>
      </c>
      <c r="BP247" s="157">
        <v>3.7588508999999998E-4</v>
      </c>
      <c r="BQ247" s="157">
        <v>1.1122093</v>
      </c>
      <c r="BR247" s="157">
        <v>0</v>
      </c>
      <c r="BS247" s="157">
        <v>0</v>
      </c>
      <c r="BT247" s="157">
        <v>0</v>
      </c>
      <c r="BU247"/>
      <c r="BV247" s="155">
        <v>5.1930002000000002E-4</v>
      </c>
      <c r="BW247" s="155">
        <v>1.0086178999999999E-5</v>
      </c>
      <c r="BX247" s="155">
        <v>2.8902938E-4</v>
      </c>
      <c r="BY247" s="155">
        <v>5.0451373999999997E-7</v>
      </c>
      <c r="BZ247" s="155">
        <v>1.6910334999999999E-5</v>
      </c>
      <c r="CA247" s="155">
        <v>0</v>
      </c>
      <c r="CB247" s="155">
        <v>0</v>
      </c>
      <c r="CC247" s="155">
        <v>0</v>
      </c>
      <c r="CD247" s="155">
        <v>7.9193720000000004E-7</v>
      </c>
      <c r="CE247" s="155">
        <v>6.1133802999999997E-7</v>
      </c>
      <c r="CF247" s="155">
        <v>0</v>
      </c>
      <c r="CG247" s="155">
        <v>0</v>
      </c>
      <c r="CH247" s="155">
        <v>0</v>
      </c>
      <c r="CI247" s="155">
        <v>1.2496689999999999E-5</v>
      </c>
      <c r="CJ247" s="155">
        <v>1.8886964E-4</v>
      </c>
      <c r="CK247" s="155">
        <v>3.3388184E-12</v>
      </c>
      <c r="CL247" s="155">
        <v>0</v>
      </c>
      <c r="CM247"/>
      <c r="CN247" s="284">
        <v>0</v>
      </c>
      <c r="CO247" s="284">
        <v>10.365921</v>
      </c>
      <c r="CP247" s="285">
        <v>0</v>
      </c>
      <c r="CQ247" s="284">
        <v>6.9008168E-3</v>
      </c>
      <c r="CR247" s="284">
        <v>1.5649101E-10</v>
      </c>
      <c r="CS247" s="284">
        <v>1.8382486999999998E-8</v>
      </c>
      <c r="CT247" s="284">
        <v>6.6137523999999998E-4</v>
      </c>
      <c r="CU247" s="284">
        <v>2.0466485999999999E-2</v>
      </c>
      <c r="CV247" s="284">
        <v>0</v>
      </c>
      <c r="CW247" s="284">
        <v>0</v>
      </c>
      <c r="CX247"/>
      <c r="CY247" s="172" t="s">
        <v>416</v>
      </c>
      <c r="CZ247" s="271" t="s">
        <v>2288</v>
      </c>
      <c r="DA247"/>
      <c r="DB247" s="54"/>
      <c r="DC247"/>
      <c r="DD247"/>
      <c r="DE247" s="53"/>
      <c r="DF247"/>
      <c r="DG247"/>
      <c r="DH247"/>
      <c r="DI247"/>
      <c r="DJ247"/>
      <c r="DK247"/>
      <c r="DL247"/>
    </row>
    <row r="248" spans="1:116" ht="14.4">
      <c r="A248" t="s">
        <v>2289</v>
      </c>
      <c r="B248" s="188" t="s">
        <v>311</v>
      </c>
      <c r="C248" s="151" t="str">
        <f t="shared" si="45"/>
        <v>A.030.24.110</v>
      </c>
      <c r="D248" s="54" t="s">
        <v>1214</v>
      </c>
      <c r="E248" s="150" t="s">
        <v>352</v>
      </c>
      <c r="F248" s="153" t="str">
        <f t="shared" si="46"/>
        <v>Dinoseb (2-(Butan-2-yl)-4.6-dinitrophenol)</v>
      </c>
      <c r="G248" s="154">
        <f t="shared" si="47"/>
        <v>3.5439052666666666</v>
      </c>
      <c r="H248"/>
      <c r="I248"/>
      <c r="J248" s="227">
        <f t="shared" si="56"/>
        <v>0.67017173326199997</v>
      </c>
      <c r="K248"/>
      <c r="L248" s="280">
        <f t="shared" si="57"/>
        <v>3.5158984840000004E-2</v>
      </c>
      <c r="M248" s="280">
        <f t="shared" si="58"/>
        <v>9.5607336451999994E-2</v>
      </c>
      <c r="N248" s="281">
        <f t="shared" si="59"/>
        <v>7.819621970000001E-3</v>
      </c>
      <c r="O248" s="280">
        <v>0.53158578999999995</v>
      </c>
      <c r="P248" s="286">
        <v>6.2726255999999994E-2</v>
      </c>
      <c r="Q248" s="219">
        <v>2.897048E-2</v>
      </c>
      <c r="R248" s="219">
        <v>2.7891872000000002E-2</v>
      </c>
      <c r="S248" s="219">
        <v>6.4831588000000004E-3</v>
      </c>
      <c r="T248" s="219">
        <v>2.9443212999999998E-4</v>
      </c>
      <c r="U248" s="219">
        <v>4.8952190999999997E-4</v>
      </c>
      <c r="V248" s="219">
        <v>3.8995949E-3</v>
      </c>
      <c r="W248" s="219">
        <v>5.7755817000000001E-4</v>
      </c>
      <c r="X248" s="219">
        <v>0</v>
      </c>
      <c r="Y248" s="219">
        <v>7.2420638000000002E-3</v>
      </c>
      <c r="Z248" s="286">
        <v>1.1005552000000001E-5</v>
      </c>
      <c r="AA248" s="219">
        <v>0</v>
      </c>
      <c r="AB248" s="219">
        <v>0</v>
      </c>
      <c r="AC248"/>
      <c r="AD248" s="227">
        <f t="shared" si="51"/>
        <v>0.53158578999999995</v>
      </c>
      <c r="AE248" s="227">
        <f t="shared" si="52"/>
        <v>0.13075531574000002</v>
      </c>
      <c r="AF248" s="227">
        <f t="shared" si="53"/>
        <v>9.5596330899999998E-2</v>
      </c>
      <c r="AG248" s="227">
        <f t="shared" si="54"/>
        <v>9.560733645199998E-2</v>
      </c>
      <c r="AH248" s="227">
        <f t="shared" si="55"/>
        <v>7.819621970000001E-3</v>
      </c>
      <c r="AI248"/>
      <c r="AJ248">
        <v>49.743406</v>
      </c>
      <c r="AK248" s="155">
        <v>48.170194000000002</v>
      </c>
      <c r="AL248" s="155">
        <v>0.95580560000000003</v>
      </c>
      <c r="AM248" s="155">
        <v>0</v>
      </c>
      <c r="AN248" s="155">
        <v>0.10407049</v>
      </c>
      <c r="AO248" s="155">
        <v>0.32114755</v>
      </c>
      <c r="AP248" s="155">
        <v>0.19218750000000001</v>
      </c>
      <c r="AQ248"/>
      <c r="AR248" s="156">
        <v>8.2049200000000003E-2</v>
      </c>
      <c r="AS248" s="156">
        <v>7.5578445999999994E-2</v>
      </c>
      <c r="AT248" s="156">
        <v>3.0882132999999999E-3</v>
      </c>
      <c r="AU248" s="156">
        <v>3.3825411999999998E-3</v>
      </c>
      <c r="AV248" s="282">
        <f t="shared" si="48"/>
        <v>4.5310819080569999E-6</v>
      </c>
      <c r="AW248" s="282">
        <f t="shared" si="49"/>
        <v>1.1420907009261E-8</v>
      </c>
      <c r="AX248" s="283">
        <f t="shared" si="50"/>
        <v>0.47374526196299999</v>
      </c>
      <c r="AY248" s="157">
        <v>3.2887440999999998E-6</v>
      </c>
      <c r="AZ248" s="157">
        <v>9.9229346999999996E-9</v>
      </c>
      <c r="BA248" s="157">
        <v>2.7110874999999998E-13</v>
      </c>
      <c r="BB248" s="157">
        <v>0</v>
      </c>
      <c r="BC248" s="157">
        <v>0</v>
      </c>
      <c r="BD248" s="157">
        <v>7.4742924E-10</v>
      </c>
      <c r="BE248" s="157">
        <v>1.2408621E-6</v>
      </c>
      <c r="BF248" s="157">
        <v>1.7045033000000001E-10</v>
      </c>
      <c r="BG248" s="157">
        <v>1.3269436999999999E-9</v>
      </c>
      <c r="BH248" s="157">
        <v>0</v>
      </c>
      <c r="BI248" s="157">
        <v>0</v>
      </c>
      <c r="BJ248" s="157">
        <v>2.7893867000000002E-13</v>
      </c>
      <c r="BK248" s="157">
        <v>2.3440979999999999E-14</v>
      </c>
      <c r="BL248" s="157">
        <v>4.7908609999999997E-15</v>
      </c>
      <c r="BM248" s="157">
        <v>4.7770206999999997E-11</v>
      </c>
      <c r="BN248" s="157">
        <v>6.8050860999999997E-10</v>
      </c>
      <c r="BO248" s="157">
        <v>0</v>
      </c>
      <c r="BP248" s="157">
        <v>5.0381962999999999E-5</v>
      </c>
      <c r="BQ248" s="157">
        <v>0.47369487999999998</v>
      </c>
      <c r="BR248" s="157">
        <v>0</v>
      </c>
      <c r="BS248" s="157">
        <v>0</v>
      </c>
      <c r="BT248" s="157">
        <v>0</v>
      </c>
      <c r="BU248"/>
      <c r="BV248" s="155">
        <v>1.8851417999999999E-4</v>
      </c>
      <c r="BW248" s="155">
        <v>9.1483507999999998E-6</v>
      </c>
      <c r="BX248" s="155">
        <v>9.8813482000000003E-5</v>
      </c>
      <c r="BY248" s="155">
        <v>4.7017256E-7</v>
      </c>
      <c r="BZ248" s="155">
        <v>1.3338758E-5</v>
      </c>
      <c r="CA248" s="155">
        <v>0</v>
      </c>
      <c r="CB248" s="155">
        <v>0</v>
      </c>
      <c r="CC248" s="155">
        <v>0</v>
      </c>
      <c r="CD248" s="155">
        <v>4.2306261000000002E-7</v>
      </c>
      <c r="CE248" s="155">
        <v>4.9841176999999999E-7</v>
      </c>
      <c r="CF248" s="155">
        <v>0</v>
      </c>
      <c r="CG248" s="155">
        <v>0</v>
      </c>
      <c r="CH248" s="155">
        <v>0</v>
      </c>
      <c r="CI248" s="155">
        <v>5.9255310000000001E-6</v>
      </c>
      <c r="CJ248" s="155">
        <v>5.9896413E-5</v>
      </c>
      <c r="CK248" s="155">
        <v>1.1082166000000001E-13</v>
      </c>
      <c r="CL248" s="155">
        <v>0</v>
      </c>
      <c r="CM248"/>
      <c r="CN248" s="284">
        <v>0</v>
      </c>
      <c r="CO248" s="284">
        <v>3.5439053</v>
      </c>
      <c r="CP248" s="285">
        <v>0</v>
      </c>
      <c r="CQ248" s="284">
        <v>6.2591684E-3</v>
      </c>
      <c r="CR248" s="284">
        <v>1.3132330000000001E-10</v>
      </c>
      <c r="CS248" s="284">
        <v>1.5685830000000001E-8</v>
      </c>
      <c r="CT248" s="284">
        <v>5.4417945000000004E-4</v>
      </c>
      <c r="CU248" s="284">
        <v>1.9650159E-2</v>
      </c>
      <c r="CV248" s="284">
        <v>0</v>
      </c>
      <c r="CW248" s="284">
        <v>0</v>
      </c>
      <c r="CX248"/>
      <c r="CY248" s="172" t="s">
        <v>419</v>
      </c>
      <c r="CZ248" s="271" t="s">
        <v>2290</v>
      </c>
      <c r="DA248"/>
      <c r="DB248" s="54"/>
      <c r="DC248"/>
      <c r="DD248"/>
      <c r="DE248" s="53"/>
      <c r="DF248"/>
      <c r="DG248"/>
      <c r="DH248"/>
      <c r="DI248"/>
      <c r="DJ248"/>
      <c r="DK248"/>
      <c r="DL248"/>
    </row>
    <row r="249" spans="1:116" ht="14.4">
      <c r="A249" t="s">
        <v>2291</v>
      </c>
      <c r="B249" s="188" t="s">
        <v>311</v>
      </c>
      <c r="C249" s="151" t="str">
        <f t="shared" si="45"/>
        <v>A.030.24.111</v>
      </c>
      <c r="D249" s="54" t="s">
        <v>1214</v>
      </c>
      <c r="E249" s="150" t="s">
        <v>352</v>
      </c>
      <c r="F249" s="153" t="str">
        <f t="shared" si="46"/>
        <v>Diquat (6.7-dihydrodipyrido[1.2-a:2'.1'-c]pyrazine-5.8-diium dibromide)</v>
      </c>
      <c r="G249" s="154">
        <f t="shared" si="47"/>
        <v>19.26190866666667</v>
      </c>
      <c r="H249"/>
      <c r="I249"/>
      <c r="J249" s="227">
        <f t="shared" si="56"/>
        <v>3.381554279285</v>
      </c>
      <c r="K249"/>
      <c r="L249" s="280">
        <f t="shared" si="57"/>
        <v>0.12976259439999999</v>
      </c>
      <c r="M249" s="280">
        <f t="shared" si="58"/>
        <v>0.207028563985</v>
      </c>
      <c r="N249" s="281">
        <f t="shared" si="59"/>
        <v>0.15547682090000001</v>
      </c>
      <c r="O249" s="280">
        <v>2.8892863000000002</v>
      </c>
      <c r="P249" s="286">
        <v>8.7082641000000002E-2</v>
      </c>
      <c r="Q249" s="219">
        <v>0.1119182</v>
      </c>
      <c r="R249" s="219">
        <v>0.11191812</v>
      </c>
      <c r="S249" s="219">
        <v>1.5293775000000001E-2</v>
      </c>
      <c r="T249" s="219">
        <v>1.3525011999999999E-3</v>
      </c>
      <c r="U249" s="219">
        <v>1.1981982E-3</v>
      </c>
      <c r="V249" s="219">
        <v>7.9689823E-3</v>
      </c>
      <c r="W249" s="219">
        <v>5.5018408999999999E-3</v>
      </c>
      <c r="X249" s="219">
        <v>0</v>
      </c>
      <c r="Y249" s="219">
        <v>0.14997498000000001</v>
      </c>
      <c r="Z249" s="286">
        <v>5.8740684999999997E-5</v>
      </c>
      <c r="AA249" s="219">
        <v>0</v>
      </c>
      <c r="AB249" s="219">
        <v>0</v>
      </c>
      <c r="AC249"/>
      <c r="AD249" s="227">
        <f t="shared" si="51"/>
        <v>2.8892863000000002</v>
      </c>
      <c r="AE249" s="227">
        <f t="shared" si="52"/>
        <v>0.33673241770000001</v>
      </c>
      <c r="AF249" s="227">
        <f t="shared" si="53"/>
        <v>0.20696982329999999</v>
      </c>
      <c r="AG249" s="227">
        <f t="shared" si="54"/>
        <v>0.207028563985</v>
      </c>
      <c r="AH249" s="227">
        <f t="shared" si="55"/>
        <v>0.15547682090000001</v>
      </c>
      <c r="AI249"/>
      <c r="AJ249">
        <v>302.89418999999998</v>
      </c>
      <c r="AK249" s="155">
        <v>266.91435999999999</v>
      </c>
      <c r="AL249" s="155">
        <v>20.500904999999999</v>
      </c>
      <c r="AM249" s="155">
        <v>0</v>
      </c>
      <c r="AN249" s="155">
        <v>3.4655472</v>
      </c>
      <c r="AO249" s="155">
        <v>7.9268815000000004</v>
      </c>
      <c r="AP249" s="155">
        <v>4.0864998999999997</v>
      </c>
      <c r="AQ249"/>
      <c r="AR249" s="156">
        <v>0.36103870999999998</v>
      </c>
      <c r="AS249" s="156">
        <v>0.32861380000000001</v>
      </c>
      <c r="AT249" s="156">
        <v>1.5267242E-2</v>
      </c>
      <c r="AU249" s="156">
        <v>1.7157664E-2</v>
      </c>
      <c r="AV249" s="282">
        <f t="shared" si="48"/>
        <v>1.9701067185290002E-5</v>
      </c>
      <c r="AW249" s="282">
        <f t="shared" si="49"/>
        <v>5.646169432219E-8</v>
      </c>
      <c r="AX249" s="283">
        <f t="shared" si="50"/>
        <v>2.40303412466</v>
      </c>
      <c r="AY249" s="157">
        <v>1.7875051E-5</v>
      </c>
      <c r="AZ249" s="157">
        <v>5.3933344000000001E-8</v>
      </c>
      <c r="BA249" s="157">
        <v>1.4735359999999999E-12</v>
      </c>
      <c r="BB249" s="157">
        <v>0</v>
      </c>
      <c r="BC249" s="157">
        <v>0</v>
      </c>
      <c r="BD249" s="157">
        <v>2.9991131000000002E-9</v>
      </c>
      <c r="BE249" s="157">
        <v>1.8213987E-6</v>
      </c>
      <c r="BF249" s="157">
        <v>6.8394408E-10</v>
      </c>
      <c r="BG249" s="157">
        <v>1.8421913E-9</v>
      </c>
      <c r="BH249" s="157">
        <v>0</v>
      </c>
      <c r="BI249" s="157">
        <v>0</v>
      </c>
      <c r="BJ249" s="157">
        <v>6.8290352000000002E-13</v>
      </c>
      <c r="BK249" s="157">
        <v>4.7964887000000002E-14</v>
      </c>
      <c r="BL249" s="157">
        <v>1.0537783E-14</v>
      </c>
      <c r="BM249" s="157">
        <v>1.8716539E-10</v>
      </c>
      <c r="BN249" s="157">
        <v>1.4312068000000001E-9</v>
      </c>
      <c r="BO249" s="157">
        <v>0</v>
      </c>
      <c r="BP249" s="157">
        <v>5.2572465999999995E-4</v>
      </c>
      <c r="BQ249" s="157">
        <v>2.4025083999999999</v>
      </c>
      <c r="BR249" s="157">
        <v>0</v>
      </c>
      <c r="BS249" s="157">
        <v>0</v>
      </c>
      <c r="BT249" s="157">
        <v>0</v>
      </c>
      <c r="BU249"/>
      <c r="BV249" s="155">
        <v>9.5034681000000004E-4</v>
      </c>
      <c r="BW249" s="155">
        <v>1.2700623E-5</v>
      </c>
      <c r="BX249" s="155">
        <v>5.3707311999999995E-4</v>
      </c>
      <c r="BY249" s="155">
        <v>9.8703142999999991E-7</v>
      </c>
      <c r="BZ249" s="155">
        <v>2.4151094E-5</v>
      </c>
      <c r="CA249" s="155">
        <v>0</v>
      </c>
      <c r="CB249" s="155">
        <v>0</v>
      </c>
      <c r="CC249" s="155">
        <v>0</v>
      </c>
      <c r="CD249" s="155">
        <v>1.8816441999999999E-6</v>
      </c>
      <c r="CE249" s="155">
        <v>1.2291978000000001E-6</v>
      </c>
      <c r="CF249" s="155">
        <v>0</v>
      </c>
      <c r="CG249" s="155">
        <v>0</v>
      </c>
      <c r="CH249" s="155">
        <v>0</v>
      </c>
      <c r="CI249" s="155">
        <v>2.2218194E-5</v>
      </c>
      <c r="CJ249" s="155">
        <v>3.5010590000000001E-4</v>
      </c>
      <c r="CK249" s="155">
        <v>3.4970405000000001E-12</v>
      </c>
      <c r="CL249" s="155">
        <v>0</v>
      </c>
      <c r="CM249"/>
      <c r="CN249" s="284">
        <v>0</v>
      </c>
      <c r="CO249" s="284">
        <v>19.261907999999998</v>
      </c>
      <c r="CP249" s="285">
        <v>0</v>
      </c>
      <c r="CQ249" s="284">
        <v>8.6895814999999998E-3</v>
      </c>
      <c r="CR249" s="284">
        <v>3.2603287000000003E-10</v>
      </c>
      <c r="CS249" s="284">
        <v>3.8048827E-8</v>
      </c>
      <c r="CT249" s="284">
        <v>9.1242077000000001E-4</v>
      </c>
      <c r="CU249" s="284">
        <v>4.0264907000000003E-2</v>
      </c>
      <c r="CV249" s="284">
        <v>0</v>
      </c>
      <c r="CW249" s="284">
        <v>0</v>
      </c>
      <c r="CX249"/>
      <c r="CY249" s="172" t="s">
        <v>420</v>
      </c>
      <c r="CZ249" s="271" t="s">
        <v>2292</v>
      </c>
      <c r="DA249"/>
      <c r="DB249" s="54"/>
      <c r="DC249"/>
      <c r="DD249"/>
      <c r="DE249" s="53"/>
      <c r="DF249"/>
      <c r="DG249"/>
      <c r="DH249"/>
      <c r="DI249"/>
      <c r="DJ249"/>
      <c r="DK249"/>
      <c r="DL249"/>
    </row>
    <row r="250" spans="1:116" ht="14.4">
      <c r="A250" t="s">
        <v>2293</v>
      </c>
      <c r="B250" s="188" t="s">
        <v>311</v>
      </c>
      <c r="C250" s="151" t="str">
        <f t="shared" si="45"/>
        <v>A.030.24.112</v>
      </c>
      <c r="D250" s="54" t="s">
        <v>1214</v>
      </c>
      <c r="E250" s="150" t="s">
        <v>352</v>
      </c>
      <c r="F250" s="153" t="str">
        <f t="shared" si="46"/>
        <v>Diuron  DCMU (3-(3.4-dichlorophenyl)-1.1-dimethylurea)</v>
      </c>
      <c r="G250" s="154">
        <f t="shared" si="47"/>
        <v>8.0396066666666659</v>
      </c>
      <c r="H250"/>
      <c r="I250"/>
      <c r="J250" s="227">
        <f t="shared" si="56"/>
        <v>1.5037394598639999</v>
      </c>
      <c r="K250"/>
      <c r="L250" s="280">
        <f t="shared" si="57"/>
        <v>5.8355231229999999E-2</v>
      </c>
      <c r="M250" s="280">
        <f t="shared" si="58"/>
        <v>0.11931485603400001</v>
      </c>
      <c r="N250" s="281">
        <f t="shared" si="59"/>
        <v>0.12012837260000001</v>
      </c>
      <c r="O250" s="280">
        <v>1.2059409999999999</v>
      </c>
      <c r="P250" s="286">
        <v>6.4878713000000005E-2</v>
      </c>
      <c r="Q250" s="219">
        <v>5.1104943999999999E-2</v>
      </c>
      <c r="R250" s="219">
        <v>4.9279203000000001E-2</v>
      </c>
      <c r="S250" s="219">
        <v>8.2263153000000002E-3</v>
      </c>
      <c r="T250" s="219">
        <v>3.9536638000000002E-4</v>
      </c>
      <c r="U250" s="219">
        <v>4.5434654999999997E-4</v>
      </c>
      <c r="V250" s="219">
        <v>3.3148388999999999E-3</v>
      </c>
      <c r="W250" s="219">
        <v>3.0956225999999999E-3</v>
      </c>
      <c r="X250" s="219">
        <v>0</v>
      </c>
      <c r="Y250" s="219">
        <v>0.11703275</v>
      </c>
      <c r="Z250" s="286">
        <v>1.6360133999999999E-5</v>
      </c>
      <c r="AA250" s="219">
        <v>0</v>
      </c>
      <c r="AB250" s="219">
        <v>0</v>
      </c>
      <c r="AC250"/>
      <c r="AD250" s="227">
        <f t="shared" si="51"/>
        <v>1.2059409999999999</v>
      </c>
      <c r="AE250" s="227">
        <f t="shared" si="52"/>
        <v>0.17765372713000005</v>
      </c>
      <c r="AF250" s="227">
        <f t="shared" si="53"/>
        <v>0.11929849590000001</v>
      </c>
      <c r="AG250" s="227">
        <f t="shared" si="54"/>
        <v>0.11931485603400001</v>
      </c>
      <c r="AH250" s="227">
        <f t="shared" si="55"/>
        <v>0.12012837260000001</v>
      </c>
      <c r="AI250"/>
      <c r="AJ250">
        <v>132.79025999999999</v>
      </c>
      <c r="AK250" s="155">
        <v>104.01855999999999</v>
      </c>
      <c r="AL250" s="155">
        <v>16.139085000000001</v>
      </c>
      <c r="AM250" s="155">
        <v>0</v>
      </c>
      <c r="AN250" s="155">
        <v>2.9660088</v>
      </c>
      <c r="AO250" s="155">
        <v>6.4395812000000001</v>
      </c>
      <c r="AP250" s="155">
        <v>3.2270322</v>
      </c>
      <c r="AQ250"/>
      <c r="AR250" s="156">
        <v>0.15862340999999999</v>
      </c>
      <c r="AS250" s="156">
        <v>0.14628384999999999</v>
      </c>
      <c r="AT250" s="156">
        <v>6.5397390000000001E-3</v>
      </c>
      <c r="AU250" s="156">
        <v>5.7998142000000004E-3</v>
      </c>
      <c r="AV250" s="282">
        <f t="shared" si="48"/>
        <v>8.7700152659530007E-6</v>
      </c>
      <c r="AW250" s="282">
        <f t="shared" si="49"/>
        <v>2.4185425688453799E-8</v>
      </c>
      <c r="AX250" s="283">
        <f t="shared" si="50"/>
        <v>0.81229891312000002</v>
      </c>
      <c r="AY250" s="157">
        <v>7.460755E-6</v>
      </c>
      <c r="AZ250" s="157">
        <v>2.2510899E-8</v>
      </c>
      <c r="BA250" s="157">
        <v>6.1502990999999998E-13</v>
      </c>
      <c r="BB250" s="157">
        <v>0</v>
      </c>
      <c r="BC250" s="157">
        <v>0</v>
      </c>
      <c r="BD250" s="157">
        <v>1.3205537999999999E-9</v>
      </c>
      <c r="BE250" s="157">
        <v>1.3072954999999999E-6</v>
      </c>
      <c r="BF250" s="157">
        <v>3.0115068000000002E-10</v>
      </c>
      <c r="BG250" s="157">
        <v>1.3724779E-9</v>
      </c>
      <c r="BH250" s="157">
        <v>0</v>
      </c>
      <c r="BI250" s="157">
        <v>0</v>
      </c>
      <c r="BJ250" s="157">
        <v>2.5892368000000002E-13</v>
      </c>
      <c r="BK250" s="157">
        <v>1.9937970000000001E-14</v>
      </c>
      <c r="BL250" s="157">
        <v>4.2168937999999999E-15</v>
      </c>
      <c r="BM250" s="157">
        <v>5.7910282999999999E-11</v>
      </c>
      <c r="BN250" s="157">
        <v>5.8630186999999999E-10</v>
      </c>
      <c r="BO250" s="157">
        <v>0</v>
      </c>
      <c r="BP250" s="157">
        <v>3.1460312E-4</v>
      </c>
      <c r="BQ250" s="157">
        <v>0.81198431000000004</v>
      </c>
      <c r="BR250" s="157">
        <v>0</v>
      </c>
      <c r="BS250" s="157">
        <v>0</v>
      </c>
      <c r="BT250" s="157">
        <v>0</v>
      </c>
      <c r="BU250"/>
      <c r="BV250" s="155">
        <v>4.064475E-4</v>
      </c>
      <c r="BW250" s="155">
        <v>9.4622771999999995E-6</v>
      </c>
      <c r="BX250" s="155">
        <v>2.2416556999999999E-4</v>
      </c>
      <c r="BY250" s="155">
        <v>4.1185532999999998E-7</v>
      </c>
      <c r="BZ250" s="155">
        <v>1.5157615E-5</v>
      </c>
      <c r="CA250" s="155">
        <v>0</v>
      </c>
      <c r="CB250" s="155">
        <v>0</v>
      </c>
      <c r="CC250" s="155">
        <v>0</v>
      </c>
      <c r="CD250" s="155">
        <v>5.5616359999999995E-7</v>
      </c>
      <c r="CE250" s="155">
        <v>4.8610570999999995E-7</v>
      </c>
      <c r="CF250" s="155">
        <v>0</v>
      </c>
      <c r="CG250" s="155">
        <v>0</v>
      </c>
      <c r="CH250" s="155">
        <v>0</v>
      </c>
      <c r="CI250" s="155">
        <v>1.0034213E-5</v>
      </c>
      <c r="CJ250" s="155">
        <v>1.4617370000000001E-4</v>
      </c>
      <c r="CK250" s="155">
        <v>2.9702504E-12</v>
      </c>
      <c r="CL250" s="155">
        <v>0</v>
      </c>
      <c r="CM250"/>
      <c r="CN250" s="284">
        <v>0</v>
      </c>
      <c r="CO250" s="284">
        <v>8.0396067000000002</v>
      </c>
      <c r="CP250" s="285">
        <v>0</v>
      </c>
      <c r="CQ250" s="284">
        <v>6.4739523000000004E-3</v>
      </c>
      <c r="CR250" s="284">
        <v>1.227746E-10</v>
      </c>
      <c r="CS250" s="284">
        <v>1.4491987999999999E-8</v>
      </c>
      <c r="CT250" s="284">
        <v>6.0077537000000005E-4</v>
      </c>
      <c r="CU250" s="284">
        <v>1.6724620999999999E-2</v>
      </c>
      <c r="CV250" s="284">
        <v>0</v>
      </c>
      <c r="CW250" s="284">
        <v>0</v>
      </c>
      <c r="CX250"/>
      <c r="CY250" s="172" t="s">
        <v>421</v>
      </c>
      <c r="CZ250" s="271" t="s">
        <v>2294</v>
      </c>
      <c r="DA250"/>
      <c r="DB250" s="54"/>
      <c r="DC250"/>
      <c r="DD250"/>
      <c r="DE250" s="53"/>
      <c r="DF250"/>
      <c r="DG250"/>
      <c r="DH250"/>
      <c r="DI250"/>
      <c r="DJ250"/>
      <c r="DK250"/>
      <c r="DL250"/>
    </row>
    <row r="251" spans="1:116" ht="14.4">
      <c r="A251" t="s">
        <v>584</v>
      </c>
      <c r="B251" s="188" t="s">
        <v>311</v>
      </c>
      <c r="C251" s="151" t="str">
        <f t="shared" si="45"/>
        <v>A.030.24.113</v>
      </c>
      <c r="D251" s="54" t="s">
        <v>1214</v>
      </c>
      <c r="E251" s="150" t="s">
        <v>352</v>
      </c>
      <c r="F251" s="153" t="str">
        <f t="shared" si="46"/>
        <v>EPTC ( S-Ethyl dipropylthiocarbamate)</v>
      </c>
      <c r="G251" s="154">
        <f t="shared" si="47"/>
        <v>7.6174953333333342</v>
      </c>
      <c r="H251"/>
      <c r="I251"/>
      <c r="J251" s="227">
        <f t="shared" si="56"/>
        <v>1.4301144293450001</v>
      </c>
      <c r="K251"/>
      <c r="L251" s="280">
        <f t="shared" si="57"/>
        <v>5.9574198320000001E-2</v>
      </c>
      <c r="M251" s="280">
        <f t="shared" si="58"/>
        <v>0.132884386425</v>
      </c>
      <c r="N251" s="281">
        <f t="shared" si="59"/>
        <v>9.5031544600000004E-2</v>
      </c>
      <c r="O251" s="280">
        <v>1.1426243</v>
      </c>
      <c r="P251" s="286">
        <v>7.7263783000000003E-2</v>
      </c>
      <c r="Q251" s="219">
        <v>5.1380693999999998E-2</v>
      </c>
      <c r="R251" s="219">
        <v>4.9488135000000003E-2</v>
      </c>
      <c r="S251" s="219">
        <v>9.1040814999999997E-3</v>
      </c>
      <c r="T251" s="219">
        <v>4.2413074000000002E-4</v>
      </c>
      <c r="U251" s="219">
        <v>5.5785107999999995E-4</v>
      </c>
      <c r="V251" s="219">
        <v>4.222908E-3</v>
      </c>
      <c r="W251" s="219">
        <v>2.6017566E-3</v>
      </c>
      <c r="X251" s="219">
        <v>0</v>
      </c>
      <c r="Y251" s="219">
        <v>9.2429787999999999E-2</v>
      </c>
      <c r="Z251" s="286">
        <v>1.7001425000000001E-5</v>
      </c>
      <c r="AA251" s="219">
        <v>0</v>
      </c>
      <c r="AB251" s="219">
        <v>0</v>
      </c>
      <c r="AC251"/>
      <c r="AD251" s="227">
        <f t="shared" si="51"/>
        <v>1.1426243</v>
      </c>
      <c r="AE251" s="227">
        <f t="shared" si="52"/>
        <v>0.19244158332000003</v>
      </c>
      <c r="AF251" s="227">
        <f t="shared" si="53"/>
        <v>0.132867385</v>
      </c>
      <c r="AG251" s="227">
        <f t="shared" si="54"/>
        <v>0.132884386425</v>
      </c>
      <c r="AH251" s="227">
        <f t="shared" si="55"/>
        <v>9.5031544600000004E-2</v>
      </c>
      <c r="AI251"/>
      <c r="AJ251">
        <v>122.05938</v>
      </c>
      <c r="AK251" s="155">
        <v>99.419743999999994</v>
      </c>
      <c r="AL251" s="155">
        <v>12.728942999999999</v>
      </c>
      <c r="AM251" s="155">
        <v>0</v>
      </c>
      <c r="AN251" s="155">
        <v>2.3103647999999999</v>
      </c>
      <c r="AO251" s="155">
        <v>5.0545640000000001</v>
      </c>
      <c r="AP251" s="155">
        <v>2.5457652</v>
      </c>
      <c r="AQ251"/>
      <c r="AR251" s="156">
        <v>0.15585678</v>
      </c>
      <c r="AS251" s="156">
        <v>0.14373419000000001</v>
      </c>
      <c r="AT251" s="156">
        <v>6.2913492E-3</v>
      </c>
      <c r="AU251" s="156">
        <v>5.8312501999999997E-3</v>
      </c>
      <c r="AV251" s="282">
        <f t="shared" si="48"/>
        <v>8.6171574571840005E-6</v>
      </c>
      <c r="AW251" s="282">
        <f t="shared" si="49"/>
        <v>2.3266823909116302E-8</v>
      </c>
      <c r="AX251" s="283">
        <f t="shared" si="50"/>
        <v>0.81670170599000003</v>
      </c>
      <c r="AY251" s="157">
        <v>7.0690356999999999E-6</v>
      </c>
      <c r="AZ251" s="157">
        <v>2.1328987000000001E-8</v>
      </c>
      <c r="BA251" s="157">
        <v>5.8273839E-13</v>
      </c>
      <c r="BB251" s="157">
        <v>0</v>
      </c>
      <c r="BC251" s="157">
        <v>0</v>
      </c>
      <c r="BD251" s="157">
        <v>1.3261526E-9</v>
      </c>
      <c r="BE251" s="157">
        <v>1.5459887E-6</v>
      </c>
      <c r="BF251" s="157">
        <v>3.0242748999999999E-10</v>
      </c>
      <c r="BG251" s="157">
        <v>1.6344780999999999E-9</v>
      </c>
      <c r="BH251" s="157">
        <v>0</v>
      </c>
      <c r="BI251" s="157">
        <v>0</v>
      </c>
      <c r="BJ251" s="157">
        <v>3.1789464999999998E-13</v>
      </c>
      <c r="BK251" s="157">
        <v>2.5393190999999999E-14</v>
      </c>
      <c r="BL251" s="157">
        <v>5.2928853E-15</v>
      </c>
      <c r="BM251" s="157">
        <v>6.4287743999999995E-11</v>
      </c>
      <c r="BN251" s="157">
        <v>7.4261683999999995E-10</v>
      </c>
      <c r="BO251" s="157">
        <v>0</v>
      </c>
      <c r="BP251" s="157">
        <v>2.6103599000000001E-4</v>
      </c>
      <c r="BQ251" s="157">
        <v>0.81644066999999998</v>
      </c>
      <c r="BR251" s="157">
        <v>0</v>
      </c>
      <c r="BS251" s="157">
        <v>0</v>
      </c>
      <c r="BT251" s="157">
        <v>0</v>
      </c>
      <c r="BU251"/>
      <c r="BV251" s="155">
        <v>3.8947814E-4</v>
      </c>
      <c r="BW251" s="155">
        <v>1.1268585999999999E-5</v>
      </c>
      <c r="BX251" s="155">
        <v>2.1239598E-4</v>
      </c>
      <c r="BY251" s="155">
        <v>5.1834453999999997E-7</v>
      </c>
      <c r="BZ251" s="155">
        <v>1.7431204000000001E-5</v>
      </c>
      <c r="CA251" s="155">
        <v>0</v>
      </c>
      <c r="CB251" s="155">
        <v>0</v>
      </c>
      <c r="CC251" s="155">
        <v>0</v>
      </c>
      <c r="CD251" s="155">
        <v>6.0076664999999997E-7</v>
      </c>
      <c r="CE251" s="155">
        <v>5.8609867000000003E-7</v>
      </c>
      <c r="CF251" s="155">
        <v>0</v>
      </c>
      <c r="CG251" s="155">
        <v>0</v>
      </c>
      <c r="CH251" s="155">
        <v>0</v>
      </c>
      <c r="CI251" s="155">
        <v>1.0191405000000001E-5</v>
      </c>
      <c r="CJ251" s="155">
        <v>1.3648575999999999E-4</v>
      </c>
      <c r="CK251" s="155">
        <v>2.3163498999999999E-12</v>
      </c>
      <c r="CL251" s="155">
        <v>0</v>
      </c>
      <c r="CM251"/>
      <c r="CN251" s="284">
        <v>0</v>
      </c>
      <c r="CO251" s="284">
        <v>7.6174952999999999</v>
      </c>
      <c r="CP251" s="285">
        <v>0</v>
      </c>
      <c r="CQ251" s="284">
        <v>7.7098022E-3</v>
      </c>
      <c r="CR251" s="284">
        <v>1.5029809000000001E-10</v>
      </c>
      <c r="CS251" s="284">
        <v>1.7826899999999999E-8</v>
      </c>
      <c r="CT251" s="284">
        <v>6.9818894000000002E-4</v>
      </c>
      <c r="CU251" s="284">
        <v>2.1294626000000001E-2</v>
      </c>
      <c r="CV251" s="284">
        <v>0</v>
      </c>
      <c r="CW251" s="284">
        <v>0</v>
      </c>
      <c r="CX251"/>
      <c r="CY251" s="172" t="s">
        <v>422</v>
      </c>
      <c r="CZ251" s="271" t="s">
        <v>2295</v>
      </c>
      <c r="DA251"/>
      <c r="DB251" s="54"/>
      <c r="DC251"/>
      <c r="DD251"/>
      <c r="DE251" s="53"/>
      <c r="DF251"/>
      <c r="DG251"/>
      <c r="DH251"/>
      <c r="DI251"/>
      <c r="DJ251"/>
      <c r="DK251"/>
      <c r="DL251"/>
    </row>
    <row r="252" spans="1:116" ht="14.4">
      <c r="A252" t="s">
        <v>585</v>
      </c>
      <c r="B252" s="188" t="s">
        <v>311</v>
      </c>
      <c r="C252" s="151" t="str">
        <f t="shared" si="45"/>
        <v>A.030.24.114</v>
      </c>
      <c r="D252" s="54" t="s">
        <v>1214</v>
      </c>
      <c r="E252" s="150" t="s">
        <v>352</v>
      </c>
      <c r="F252" s="153" t="str">
        <f t="shared" si="46"/>
        <v>Fluazifop-butyl ( (2R)-2-(4-([5-(trifluoromethyl)-2-pyridyl]oxy)phenoxy)propanoic aci</v>
      </c>
      <c r="G252" s="154">
        <f t="shared" si="47"/>
        <v>28.171264666666669</v>
      </c>
      <c r="H252"/>
      <c r="I252"/>
      <c r="J252" s="227">
        <f t="shared" si="56"/>
        <v>5.4826563911920001</v>
      </c>
      <c r="K252"/>
      <c r="L252" s="280">
        <f t="shared" si="57"/>
        <v>0.19157665528000001</v>
      </c>
      <c r="M252" s="280">
        <f t="shared" si="58"/>
        <v>0.39384303191199993</v>
      </c>
      <c r="N252" s="281">
        <f t="shared" si="59"/>
        <v>0.671547004</v>
      </c>
      <c r="O252" s="280">
        <v>4.2256897000000002</v>
      </c>
      <c r="P252" s="286">
        <v>0.21418566999999999</v>
      </c>
      <c r="Q252" s="219">
        <v>0.17409652</v>
      </c>
      <c r="R252" s="219">
        <v>0.16379893000000001</v>
      </c>
      <c r="S252" s="219">
        <v>2.6355771E-2</v>
      </c>
      <c r="T252" s="219">
        <v>6.6278305999999999E-4</v>
      </c>
      <c r="U252" s="219">
        <v>7.5917121999999999E-4</v>
      </c>
      <c r="V252" s="219">
        <v>5.5333967999999997E-3</v>
      </c>
      <c r="W252" s="219">
        <v>1.4806054000000001E-2</v>
      </c>
      <c r="X252" s="219">
        <v>0</v>
      </c>
      <c r="Y252" s="219">
        <v>0.65674094999999999</v>
      </c>
      <c r="Z252" s="286">
        <v>2.7445111999999999E-5</v>
      </c>
      <c r="AA252" s="219">
        <v>0</v>
      </c>
      <c r="AB252" s="219">
        <v>0</v>
      </c>
      <c r="AC252"/>
      <c r="AD252" s="227">
        <f t="shared" si="51"/>
        <v>4.2256897000000002</v>
      </c>
      <c r="AE252" s="227">
        <f t="shared" si="52"/>
        <v>0.58539224207999996</v>
      </c>
      <c r="AF252" s="227">
        <f t="shared" si="53"/>
        <v>0.39381558679999995</v>
      </c>
      <c r="AG252" s="227">
        <f t="shared" si="54"/>
        <v>0.39384303191199999</v>
      </c>
      <c r="AH252" s="227">
        <f t="shared" si="55"/>
        <v>0.671547004</v>
      </c>
      <c r="AI252"/>
      <c r="AJ252">
        <v>503.10311000000002</v>
      </c>
      <c r="AK252" s="155">
        <v>340.20103</v>
      </c>
      <c r="AL252" s="155">
        <v>90.862069000000005</v>
      </c>
      <c r="AM252" s="155">
        <v>0</v>
      </c>
      <c r="AN252" s="155">
        <v>17.192443999999998</v>
      </c>
      <c r="AO252" s="155">
        <v>36.668956999999999</v>
      </c>
      <c r="AP252" s="155">
        <v>18.178612999999999</v>
      </c>
      <c r="AQ252"/>
      <c r="AR252" s="156">
        <v>0.54561563999999996</v>
      </c>
      <c r="AS252" s="156">
        <v>0.50793312000000002</v>
      </c>
      <c r="AT252" s="156">
        <v>2.2825588000000001E-2</v>
      </c>
      <c r="AU252" s="156">
        <v>1.4856941E-2</v>
      </c>
      <c r="AV252" s="282">
        <f t="shared" si="48"/>
        <v>3.0451625340113002E-5</v>
      </c>
      <c r="AW252" s="282">
        <f t="shared" si="49"/>
        <v>8.4414156164094807E-8</v>
      </c>
      <c r="AX252" s="283">
        <f t="shared" si="50"/>
        <v>2.0808040469</v>
      </c>
      <c r="AY252" s="157">
        <v>2.6142933E-5</v>
      </c>
      <c r="AZ252" s="157">
        <v>7.8879540000000001E-8</v>
      </c>
      <c r="BA252" s="157">
        <v>2.1551017000000001E-12</v>
      </c>
      <c r="BB252" s="157">
        <v>0</v>
      </c>
      <c r="BC252" s="157">
        <v>0</v>
      </c>
      <c r="BD252" s="157">
        <v>4.3893830000000001E-9</v>
      </c>
      <c r="BE252" s="157">
        <v>4.3032271000000002E-6</v>
      </c>
      <c r="BF252" s="157">
        <v>1.0009935E-9</v>
      </c>
      <c r="BG252" s="157">
        <v>4.5309946000000001E-9</v>
      </c>
      <c r="BH252" s="157">
        <v>0</v>
      </c>
      <c r="BI252" s="157">
        <v>0</v>
      </c>
      <c r="BJ252" s="157">
        <v>4.3263812E-13</v>
      </c>
      <c r="BK252" s="157">
        <v>3.3282302E-14</v>
      </c>
      <c r="BL252" s="157">
        <v>7.0419727999999998E-15</v>
      </c>
      <c r="BM252" s="157">
        <v>9.7003123000000001E-11</v>
      </c>
      <c r="BN252" s="157">
        <v>9.7885398999999998E-10</v>
      </c>
      <c r="BO252" s="157">
        <v>0</v>
      </c>
      <c r="BP252" s="157">
        <v>1.5603469000000001E-3</v>
      </c>
      <c r="BQ252" s="157">
        <v>2.0792437000000001</v>
      </c>
      <c r="BR252" s="157">
        <v>0</v>
      </c>
      <c r="BS252" s="157">
        <v>0</v>
      </c>
      <c r="BT252" s="157">
        <v>0</v>
      </c>
      <c r="BU252"/>
      <c r="BV252" s="155">
        <v>1.4255583E-3</v>
      </c>
      <c r="BW252" s="155">
        <v>3.1238046000000001E-5</v>
      </c>
      <c r="BX252" s="155">
        <v>7.8548959999999999E-4</v>
      </c>
      <c r="BY252" s="155">
        <v>7.2632166999999998E-7</v>
      </c>
      <c r="BZ252" s="155">
        <v>4.9322379999999999E-5</v>
      </c>
      <c r="CA252" s="155">
        <v>0</v>
      </c>
      <c r="CB252" s="155">
        <v>0</v>
      </c>
      <c r="CC252" s="155">
        <v>0</v>
      </c>
      <c r="CD252" s="155">
        <v>9.3219377E-7</v>
      </c>
      <c r="CE252" s="155">
        <v>9.3035485000000003E-7</v>
      </c>
      <c r="CF252" s="155">
        <v>0</v>
      </c>
      <c r="CG252" s="155">
        <v>0</v>
      </c>
      <c r="CH252" s="155">
        <v>0</v>
      </c>
      <c r="CI252" s="155">
        <v>3.3338815000000001E-5</v>
      </c>
      <c r="CJ252" s="155">
        <v>5.2358058000000001E-4</v>
      </c>
      <c r="CK252" s="155">
        <v>1.7172854E-11</v>
      </c>
      <c r="CL252" s="155">
        <v>0</v>
      </c>
      <c r="CM252"/>
      <c r="CN252" s="284">
        <v>0</v>
      </c>
      <c r="CO252" s="284">
        <v>28.171264000000001</v>
      </c>
      <c r="CP252" s="285">
        <v>0</v>
      </c>
      <c r="CQ252" s="284">
        <v>2.1372616000000001E-2</v>
      </c>
      <c r="CR252" s="284">
        <v>2.0516075999999999E-10</v>
      </c>
      <c r="CS252" s="284">
        <v>2.4213596000000001E-8</v>
      </c>
      <c r="CT252" s="284">
        <v>1.9633552E-3</v>
      </c>
      <c r="CU252" s="284">
        <v>2.7918495000000002E-2</v>
      </c>
      <c r="CV252" s="284">
        <v>0</v>
      </c>
      <c r="CW252" s="284">
        <v>0</v>
      </c>
      <c r="CX252"/>
      <c r="CY252" s="172" t="s">
        <v>423</v>
      </c>
      <c r="CZ252" s="271" t="s">
        <v>2296</v>
      </c>
      <c r="DA252"/>
      <c r="DB252" s="54"/>
      <c r="DC252"/>
      <c r="DD252"/>
      <c r="DE252" s="53"/>
      <c r="DF252"/>
      <c r="DG252"/>
      <c r="DH252"/>
      <c r="DI252"/>
      <c r="DJ252"/>
      <c r="DK252"/>
      <c r="DL252"/>
    </row>
    <row r="253" spans="1:116" ht="14.4">
      <c r="A253" t="s">
        <v>586</v>
      </c>
      <c r="B253" s="188" t="s">
        <v>311</v>
      </c>
      <c r="C253" s="151" t="str">
        <f t="shared" si="45"/>
        <v>A.030.24.115</v>
      </c>
      <c r="D253" s="54" t="s">
        <v>1214</v>
      </c>
      <c r="E253" s="150" t="s">
        <v>352</v>
      </c>
      <c r="F253" s="153" t="str">
        <f t="shared" si="46"/>
        <v>Fluometuron (N,N-Dimethyl-N'-[3-(trifluoromethyl)phenyl]urea)</v>
      </c>
      <c r="G253" s="154">
        <f t="shared" si="47"/>
        <v>11.253516666666668</v>
      </c>
      <c r="H253"/>
      <c r="I253"/>
      <c r="J253" s="227">
        <f t="shared" si="56"/>
        <v>2.084123739652</v>
      </c>
      <c r="K253"/>
      <c r="L253" s="280">
        <f t="shared" si="57"/>
        <v>8.3468811499999976E-2</v>
      </c>
      <c r="M253" s="280">
        <f t="shared" si="58"/>
        <v>0.17172652155200002</v>
      </c>
      <c r="N253" s="281">
        <f t="shared" si="59"/>
        <v>0.14090090660000001</v>
      </c>
      <c r="O253" s="280">
        <v>1.6880275</v>
      </c>
      <c r="P253" s="286">
        <v>9.3952705999999997E-2</v>
      </c>
      <c r="Q253" s="219">
        <v>7.2374225E-2</v>
      </c>
      <c r="R253" s="219">
        <v>7.0190201999999993E-2</v>
      </c>
      <c r="S253" s="219">
        <v>1.1913129E-2</v>
      </c>
      <c r="T253" s="219">
        <v>6.3145289000000003E-4</v>
      </c>
      <c r="U253" s="219">
        <v>7.3402761E-4</v>
      </c>
      <c r="V253" s="219">
        <v>5.3735264999999997E-3</v>
      </c>
      <c r="W253" s="219">
        <v>3.8986865999999999E-3</v>
      </c>
      <c r="X253" s="219">
        <v>0</v>
      </c>
      <c r="Y253" s="219">
        <v>0.13700222000000001</v>
      </c>
      <c r="Z253" s="286">
        <v>2.6064051999999999E-5</v>
      </c>
      <c r="AA253" s="219">
        <v>0</v>
      </c>
      <c r="AB253" s="219">
        <v>0</v>
      </c>
      <c r="AC253"/>
      <c r="AD253" s="227">
        <f t="shared" si="51"/>
        <v>1.6880275</v>
      </c>
      <c r="AE253" s="227">
        <f t="shared" si="52"/>
        <v>0.25516926899999998</v>
      </c>
      <c r="AF253" s="227">
        <f t="shared" si="53"/>
        <v>0.17170045750000001</v>
      </c>
      <c r="AG253" s="227">
        <f t="shared" si="54"/>
        <v>0.17172652155199999</v>
      </c>
      <c r="AH253" s="227">
        <f t="shared" si="55"/>
        <v>0.14090090660000001</v>
      </c>
      <c r="AI253"/>
      <c r="AJ253">
        <v>181.65779000000001</v>
      </c>
      <c r="AK253" s="155">
        <v>148.13117</v>
      </c>
      <c r="AL253" s="155">
        <v>18.861295999999999</v>
      </c>
      <c r="AM253" s="155">
        <v>0</v>
      </c>
      <c r="AN253" s="155">
        <v>3.4135119</v>
      </c>
      <c r="AO253" s="155">
        <v>7.4814629999999998</v>
      </c>
      <c r="AP253" s="155">
        <v>3.7703481999999999</v>
      </c>
      <c r="AQ253"/>
      <c r="AR253" s="156">
        <v>0.22369812</v>
      </c>
      <c r="AS253" s="156">
        <v>0.20581993000000001</v>
      </c>
      <c r="AT253" s="156">
        <v>9.1740308E-3</v>
      </c>
      <c r="AU253" s="156">
        <v>8.7041624999999994E-3</v>
      </c>
      <c r="AV253" s="282">
        <f t="shared" si="48"/>
        <v>1.2339324176667999E-5</v>
      </c>
      <c r="AW253" s="282">
        <f t="shared" si="49"/>
        <v>3.3927628667123207E-8</v>
      </c>
      <c r="AX253" s="283">
        <f t="shared" si="50"/>
        <v>1.2190703598200001</v>
      </c>
      <c r="AY253" s="157">
        <v>1.0443262999999999E-5</v>
      </c>
      <c r="AZ253" s="157">
        <v>3.1509845999999999E-8</v>
      </c>
      <c r="BA253" s="157">
        <v>8.6089399999999997E-13</v>
      </c>
      <c r="BB253" s="157">
        <v>0</v>
      </c>
      <c r="BC253" s="157">
        <v>0</v>
      </c>
      <c r="BD253" s="157">
        <v>1.8809138999999999E-9</v>
      </c>
      <c r="BE253" s="157">
        <v>1.8931375999999999E-6</v>
      </c>
      <c r="BF253" s="157">
        <v>4.2894011999999999E-10</v>
      </c>
      <c r="BG253" s="157">
        <v>1.9875241999999999E-9</v>
      </c>
      <c r="BH253" s="157">
        <v>0</v>
      </c>
      <c r="BI253" s="157">
        <v>0</v>
      </c>
      <c r="BJ253" s="157">
        <v>4.1830703E-13</v>
      </c>
      <c r="BK253" s="157">
        <v>3.2319702999999998E-14</v>
      </c>
      <c r="BL253" s="157">
        <v>6.8263902E-15</v>
      </c>
      <c r="BM253" s="157">
        <v>9.2747758000000001E-11</v>
      </c>
      <c r="BN253" s="157">
        <v>9.4991501000000007E-10</v>
      </c>
      <c r="BO253" s="157">
        <v>0</v>
      </c>
      <c r="BP253" s="157">
        <v>3.9025981999999998E-4</v>
      </c>
      <c r="BQ253" s="157">
        <v>1.2186801</v>
      </c>
      <c r="BR253" s="157">
        <v>0</v>
      </c>
      <c r="BS253" s="157">
        <v>0</v>
      </c>
      <c r="BT253" s="157">
        <v>0</v>
      </c>
      <c r="BU253"/>
      <c r="BV253" s="155">
        <v>5.6929867000000002E-4</v>
      </c>
      <c r="BW253" s="155">
        <v>1.3702592E-5</v>
      </c>
      <c r="BX253" s="155">
        <v>3.1377789999999998E-4</v>
      </c>
      <c r="BY253" s="155">
        <v>6.6302291000000004E-7</v>
      </c>
      <c r="BZ253" s="155">
        <v>2.1950502000000001E-5</v>
      </c>
      <c r="CA253" s="155">
        <v>0</v>
      </c>
      <c r="CB253" s="155">
        <v>0</v>
      </c>
      <c r="CC253" s="155">
        <v>0</v>
      </c>
      <c r="CD253" s="155">
        <v>8.8875973E-7</v>
      </c>
      <c r="CE253" s="155">
        <v>7.7227519E-7</v>
      </c>
      <c r="CF253" s="155">
        <v>0</v>
      </c>
      <c r="CG253" s="155">
        <v>0</v>
      </c>
      <c r="CH253" s="155">
        <v>0</v>
      </c>
      <c r="CI253" s="155">
        <v>1.4306717E-5</v>
      </c>
      <c r="CJ253" s="155">
        <v>2.0323690000000001E-4</v>
      </c>
      <c r="CK253" s="155">
        <v>3.4231242000000001E-12</v>
      </c>
      <c r="CL253" s="155">
        <v>0</v>
      </c>
      <c r="CM253"/>
      <c r="CN253" s="284">
        <v>0</v>
      </c>
      <c r="CO253" s="284">
        <v>11.253515999999999</v>
      </c>
      <c r="CP253" s="285">
        <v>0</v>
      </c>
      <c r="CQ253" s="284">
        <v>9.3751141E-3</v>
      </c>
      <c r="CR253" s="284">
        <v>1.9829768000000001E-10</v>
      </c>
      <c r="CS253" s="284">
        <v>2.3416771E-8</v>
      </c>
      <c r="CT253" s="284">
        <v>8.7000904999999995E-4</v>
      </c>
      <c r="CU253" s="284">
        <v>2.7110109E-2</v>
      </c>
      <c r="CV253" s="284">
        <v>0</v>
      </c>
      <c r="CW253" s="284">
        <v>0</v>
      </c>
      <c r="CX253"/>
      <c r="CY253" s="172" t="s">
        <v>421</v>
      </c>
      <c r="CZ253" s="271" t="s">
        <v>2297</v>
      </c>
      <c r="DA253"/>
      <c r="DB253" s="54"/>
      <c r="DC253"/>
      <c r="DD253"/>
      <c r="DE253" s="53"/>
      <c r="DF253"/>
      <c r="DG253"/>
      <c r="DH253"/>
      <c r="DI253"/>
      <c r="DJ253"/>
      <c r="DK253"/>
      <c r="DL253"/>
    </row>
    <row r="254" spans="1:116" ht="14.4">
      <c r="A254" t="s">
        <v>587</v>
      </c>
      <c r="B254" s="188" t="s">
        <v>311</v>
      </c>
      <c r="C254" s="151" t="str">
        <f t="shared" si="45"/>
        <v>A.030.24.116</v>
      </c>
      <c r="D254" s="54" t="s">
        <v>1214</v>
      </c>
      <c r="E254" s="150" t="s">
        <v>352</v>
      </c>
      <c r="F254" s="153" t="str">
        <f t="shared" si="46"/>
        <v>Glyphosate (N-(Phosphonomethyl)glycine)</v>
      </c>
      <c r="G254" s="154">
        <f t="shared" si="47"/>
        <v>19.353903333333335</v>
      </c>
      <c r="H254"/>
      <c r="I254"/>
      <c r="J254" s="227">
        <f t="shared" si="56"/>
        <v>3.5757278767509999</v>
      </c>
      <c r="K254"/>
      <c r="L254" s="280">
        <f t="shared" si="57"/>
        <v>0.12838568774</v>
      </c>
      <c r="M254" s="280">
        <f t="shared" si="58"/>
        <v>0.226701361711</v>
      </c>
      <c r="N254" s="281">
        <f t="shared" si="59"/>
        <v>0.31755532729999997</v>
      </c>
      <c r="O254" s="280">
        <v>2.9030855</v>
      </c>
      <c r="P254" s="286">
        <v>0.10721034</v>
      </c>
      <c r="Q254" s="219">
        <v>0.11416933</v>
      </c>
      <c r="R254" s="219">
        <v>0.1107923</v>
      </c>
      <c r="S254" s="219">
        <v>1.5917197000000001E-2</v>
      </c>
      <c r="T254" s="219">
        <v>8.8490740999999998E-4</v>
      </c>
      <c r="U254" s="219">
        <v>7.9128333000000003E-4</v>
      </c>
      <c r="V254" s="219">
        <v>5.2833163000000002E-3</v>
      </c>
      <c r="W254" s="219">
        <v>8.0109872999999995E-3</v>
      </c>
      <c r="X254" s="219">
        <v>0</v>
      </c>
      <c r="Y254" s="219">
        <v>0.30954433999999997</v>
      </c>
      <c r="Z254" s="286">
        <v>3.8375411000000002E-5</v>
      </c>
      <c r="AA254" s="219">
        <v>0</v>
      </c>
      <c r="AB254" s="219">
        <v>0</v>
      </c>
      <c r="AC254"/>
      <c r="AD254" s="227">
        <f t="shared" si="51"/>
        <v>2.9030855</v>
      </c>
      <c r="AE254" s="227">
        <f t="shared" si="52"/>
        <v>0.35504867404000001</v>
      </c>
      <c r="AF254" s="227">
        <f t="shared" si="53"/>
        <v>0.22666298630000001</v>
      </c>
      <c r="AG254" s="227">
        <f t="shared" si="54"/>
        <v>0.22670136171100003</v>
      </c>
      <c r="AH254" s="227">
        <f t="shared" si="55"/>
        <v>0.31755532729999997</v>
      </c>
      <c r="AI254"/>
      <c r="AJ254">
        <v>326.91370999999998</v>
      </c>
      <c r="AK254" s="155">
        <v>250.73034000000001</v>
      </c>
      <c r="AL254" s="155">
        <v>42.704808999999997</v>
      </c>
      <c r="AM254" s="155">
        <v>0</v>
      </c>
      <c r="AN254" s="155">
        <v>7.8781356999999996</v>
      </c>
      <c r="AO254" s="155">
        <v>17.064796999999999</v>
      </c>
      <c r="AP254" s="155">
        <v>8.5356240999999997</v>
      </c>
      <c r="AQ254"/>
      <c r="AR254" s="156">
        <v>0.36531872999999998</v>
      </c>
      <c r="AS254" s="156">
        <v>0.33628845000000002</v>
      </c>
      <c r="AT254" s="156">
        <v>1.5450101000000001E-2</v>
      </c>
      <c r="AU254" s="156">
        <v>1.3580185E-2</v>
      </c>
      <c r="AV254" s="282">
        <f t="shared" si="48"/>
        <v>2.0161177659279997E-5</v>
      </c>
      <c r="AW254" s="282">
        <f t="shared" si="49"/>
        <v>5.7137946510970595E-8</v>
      </c>
      <c r="AX254" s="283">
        <f t="shared" si="50"/>
        <v>1.90198679221</v>
      </c>
      <c r="AY254" s="157">
        <v>1.7960421999999999E-5</v>
      </c>
      <c r="AZ254" s="157">
        <v>5.4190928999999999E-8</v>
      </c>
      <c r="BA254" s="157">
        <v>1.4805736000000001E-12</v>
      </c>
      <c r="BB254" s="157">
        <v>0</v>
      </c>
      <c r="BC254" s="157">
        <v>0</v>
      </c>
      <c r="BD254" s="157">
        <v>2.9689440999999999E-9</v>
      </c>
      <c r="BE254" s="157">
        <v>2.1967157999999998E-6</v>
      </c>
      <c r="BF254" s="157">
        <v>6.7706408000000002E-10</v>
      </c>
      <c r="BG254" s="157">
        <v>2.2679831E-9</v>
      </c>
      <c r="BH254" s="157">
        <v>0</v>
      </c>
      <c r="BI254" s="157">
        <v>0</v>
      </c>
      <c r="BJ254" s="157">
        <v>4.5098368000000001E-13</v>
      </c>
      <c r="BK254" s="157">
        <v>3.1799025999999999E-14</v>
      </c>
      <c r="BL254" s="157">
        <v>6.9746646000000004E-15</v>
      </c>
      <c r="BM254" s="157">
        <v>1.2268286000000001E-10</v>
      </c>
      <c r="BN254" s="157">
        <v>9.4823231999999994E-10</v>
      </c>
      <c r="BO254" s="157">
        <v>0</v>
      </c>
      <c r="BP254" s="157">
        <v>8.1789221E-4</v>
      </c>
      <c r="BQ254" s="157">
        <v>1.9011689000000001</v>
      </c>
      <c r="BR254" s="157">
        <v>0</v>
      </c>
      <c r="BS254" s="157">
        <v>0</v>
      </c>
      <c r="BT254" s="157">
        <v>0</v>
      </c>
      <c r="BU254"/>
      <c r="BV254" s="155">
        <v>9.6426005E-4</v>
      </c>
      <c r="BW254" s="155">
        <v>1.5636159999999998E-5</v>
      </c>
      <c r="BX254" s="155">
        <v>5.3963817000000002E-4</v>
      </c>
      <c r="BY254" s="155">
        <v>6.7180713E-7</v>
      </c>
      <c r="BZ254" s="155">
        <v>2.7127210000000001E-5</v>
      </c>
      <c r="CA254" s="155">
        <v>0</v>
      </c>
      <c r="CB254" s="155">
        <v>0</v>
      </c>
      <c r="CC254" s="155">
        <v>0</v>
      </c>
      <c r="CD254" s="155">
        <v>1.2315432E-6</v>
      </c>
      <c r="CE254" s="155">
        <v>8.6602904999999997E-7</v>
      </c>
      <c r="CF254" s="155">
        <v>0</v>
      </c>
      <c r="CG254" s="155">
        <v>0</v>
      </c>
      <c r="CH254" s="155">
        <v>0</v>
      </c>
      <c r="CI254" s="155">
        <v>2.2193543000000001E-5</v>
      </c>
      <c r="CJ254" s="155">
        <v>3.5689557999999999E-4</v>
      </c>
      <c r="CK254" s="155">
        <v>7.8864252999999993E-12</v>
      </c>
      <c r="CL254" s="155">
        <v>0</v>
      </c>
      <c r="CM254"/>
      <c r="CN254" s="284">
        <v>0</v>
      </c>
      <c r="CO254" s="284">
        <v>19.353902999999999</v>
      </c>
      <c r="CP254" s="285">
        <v>0</v>
      </c>
      <c r="CQ254" s="284">
        <v>1.0698032999999999E-2</v>
      </c>
      <c r="CR254" s="284">
        <v>2.1525008E-10</v>
      </c>
      <c r="CS254" s="284">
        <v>2.5131752E-8</v>
      </c>
      <c r="CT254" s="284">
        <v>1.0507062000000001E-3</v>
      </c>
      <c r="CU254" s="284">
        <v>2.6693321999999998E-2</v>
      </c>
      <c r="CV254" s="284">
        <v>0</v>
      </c>
      <c r="CW254" s="284">
        <v>0</v>
      </c>
      <c r="CX254"/>
      <c r="CY254" s="172" t="s">
        <v>424</v>
      </c>
      <c r="CZ254" s="271" t="s">
        <v>2298</v>
      </c>
      <c r="DA254"/>
      <c r="DB254" s="54"/>
      <c r="DC254"/>
      <c r="DD254"/>
      <c r="DE254" s="53"/>
      <c r="DF254"/>
      <c r="DG254"/>
      <c r="DH254"/>
      <c r="DI254"/>
      <c r="DJ254"/>
      <c r="DK254"/>
      <c r="DL254"/>
    </row>
    <row r="255" spans="1:116" ht="14.4">
      <c r="A255" t="s">
        <v>2299</v>
      </c>
      <c r="B255" s="188" t="s">
        <v>311</v>
      </c>
      <c r="C255" s="151" t="str">
        <f t="shared" si="45"/>
        <v>A.030.24.117</v>
      </c>
      <c r="D255" s="54" t="s">
        <v>1214</v>
      </c>
      <c r="E255" s="150" t="s">
        <v>352</v>
      </c>
      <c r="F255" s="153" t="str">
        <f t="shared" si="46"/>
        <v>Linuron (3-(3.4-dichlorophenyl)-1-methoxy-1-methylurea)</v>
      </c>
      <c r="G255" s="154">
        <f t="shared" si="47"/>
        <v>8.4561799999999998</v>
      </c>
      <c r="H255"/>
      <c r="I255"/>
      <c r="J255" s="227">
        <f t="shared" si="56"/>
        <v>1.586924184968</v>
      </c>
      <c r="K255"/>
      <c r="L255" s="280">
        <f t="shared" si="57"/>
        <v>6.2555668130000006E-2</v>
      </c>
      <c r="M255" s="280">
        <f t="shared" si="58"/>
        <v>0.13153544523800001</v>
      </c>
      <c r="N255" s="281">
        <f t="shared" si="59"/>
        <v>0.1244060716</v>
      </c>
      <c r="O255" s="280">
        <v>1.268427</v>
      </c>
      <c r="P255" s="286">
        <v>7.3149889999999995E-2</v>
      </c>
      <c r="Q255" s="219">
        <v>5.4631212999999998E-2</v>
      </c>
      <c r="R255" s="219">
        <v>5.2593398999999999E-2</v>
      </c>
      <c r="S255" s="219">
        <v>9.0368788999999998E-3</v>
      </c>
      <c r="T255" s="219">
        <v>4.1995417000000002E-4</v>
      </c>
      <c r="U255" s="219">
        <v>5.0543606000000004E-4</v>
      </c>
      <c r="V255" s="219">
        <v>3.7371425999999999E-3</v>
      </c>
      <c r="W255" s="219">
        <v>3.2140616E-3</v>
      </c>
      <c r="X255" s="219">
        <v>0</v>
      </c>
      <c r="Y255" s="219">
        <v>0.12119201</v>
      </c>
      <c r="Z255" s="286">
        <v>1.7199638000000001E-5</v>
      </c>
      <c r="AA255" s="219">
        <v>0</v>
      </c>
      <c r="AB255" s="219">
        <v>0</v>
      </c>
      <c r="AC255"/>
      <c r="AD255" s="227">
        <f t="shared" si="51"/>
        <v>1.268427</v>
      </c>
      <c r="AE255" s="227">
        <f t="shared" si="52"/>
        <v>0.19407391372999996</v>
      </c>
      <c r="AF255" s="227">
        <f t="shared" si="53"/>
        <v>0.1315182456</v>
      </c>
      <c r="AG255" s="227">
        <f t="shared" si="54"/>
        <v>0.13153544523799998</v>
      </c>
      <c r="AH255" s="227">
        <f t="shared" si="55"/>
        <v>0.1244060716</v>
      </c>
      <c r="AI255"/>
      <c r="AJ255">
        <v>139.07686000000001</v>
      </c>
      <c r="AK255" s="155">
        <v>109.28579000000001</v>
      </c>
      <c r="AL255" s="155">
        <v>16.711933999999999</v>
      </c>
      <c r="AM255" s="155">
        <v>0</v>
      </c>
      <c r="AN255" s="155">
        <v>3.0700793000000002</v>
      </c>
      <c r="AO255" s="155">
        <v>6.6671148000000002</v>
      </c>
      <c r="AP255" s="155">
        <v>3.3419435000000002</v>
      </c>
      <c r="AQ255"/>
      <c r="AR255" s="156">
        <v>0.16847915999999999</v>
      </c>
      <c r="AS255" s="156">
        <v>0.15545241000000001</v>
      </c>
      <c r="AT255" s="156">
        <v>6.9079416000000001E-3</v>
      </c>
      <c r="AU255" s="156">
        <v>6.1188092000000003E-3</v>
      </c>
      <c r="AV255" s="282">
        <f t="shared" si="48"/>
        <v>9.3196886816139996E-6</v>
      </c>
      <c r="AW255" s="282">
        <f t="shared" si="49"/>
        <v>2.5547121936128603E-8</v>
      </c>
      <c r="AX255" s="283">
        <f t="shared" si="50"/>
        <v>0.8569760757699999</v>
      </c>
      <c r="AY255" s="157">
        <v>7.8473351999999992E-6</v>
      </c>
      <c r="AZ255" s="157">
        <v>2.3677304999999999E-8</v>
      </c>
      <c r="BA255" s="157">
        <v>6.4689778999999996E-13</v>
      </c>
      <c r="BB255" s="157">
        <v>0</v>
      </c>
      <c r="BC255" s="157">
        <v>0</v>
      </c>
      <c r="BD255" s="157">
        <v>1.4093655999999999E-9</v>
      </c>
      <c r="BE255" s="157">
        <v>1.4702222999999999E-6</v>
      </c>
      <c r="BF255" s="157">
        <v>3.2140410000000001E-10</v>
      </c>
      <c r="BG255" s="157">
        <v>1.5474507000000001E-9</v>
      </c>
      <c r="BH255" s="157">
        <v>0</v>
      </c>
      <c r="BI255" s="157">
        <v>0</v>
      </c>
      <c r="BJ255" s="157">
        <v>2.8803400000000002E-13</v>
      </c>
      <c r="BK255" s="157">
        <v>2.2475887000000001E-14</v>
      </c>
      <c r="BL255" s="157">
        <v>4.7284516000000003E-15</v>
      </c>
      <c r="BM255" s="157">
        <v>6.2213194000000006E-11</v>
      </c>
      <c r="BN255" s="157">
        <v>6.5960282000000003E-10</v>
      </c>
      <c r="BO255" s="157">
        <v>0</v>
      </c>
      <c r="BP255" s="157">
        <v>3.2646577000000003E-4</v>
      </c>
      <c r="BQ255" s="157">
        <v>0.85664960999999995</v>
      </c>
      <c r="BR255" s="157">
        <v>0</v>
      </c>
      <c r="BS255" s="157">
        <v>0</v>
      </c>
      <c r="BT255" s="157">
        <v>0</v>
      </c>
      <c r="BU255"/>
      <c r="BV255" s="155">
        <v>4.2894907999999998E-4</v>
      </c>
      <c r="BW255" s="155">
        <v>1.0668592E-5</v>
      </c>
      <c r="BX255" s="155">
        <v>2.3578073999999999E-4</v>
      </c>
      <c r="BY255" s="155">
        <v>4.6291146000000001E-7</v>
      </c>
      <c r="BZ255" s="155">
        <v>1.6876817000000001E-5</v>
      </c>
      <c r="CA255" s="155">
        <v>0</v>
      </c>
      <c r="CB255" s="155">
        <v>0</v>
      </c>
      <c r="CC255" s="155">
        <v>0</v>
      </c>
      <c r="CD255" s="155">
        <v>5.9209321999999998E-7</v>
      </c>
      <c r="CE255" s="155">
        <v>5.3923493999999997E-7</v>
      </c>
      <c r="CF255" s="155">
        <v>0</v>
      </c>
      <c r="CG255" s="155">
        <v>0</v>
      </c>
      <c r="CH255" s="155">
        <v>0</v>
      </c>
      <c r="CI255" s="155">
        <v>1.0746045999999999E-5</v>
      </c>
      <c r="CJ255" s="155">
        <v>1.5328263999999999E-4</v>
      </c>
      <c r="CK255" s="155">
        <v>3.074608E-12</v>
      </c>
      <c r="CL255" s="155">
        <v>0</v>
      </c>
      <c r="CM255"/>
      <c r="CN255" s="284">
        <v>0</v>
      </c>
      <c r="CO255" s="284">
        <v>8.4561802000000004</v>
      </c>
      <c r="CP255" s="285">
        <v>0</v>
      </c>
      <c r="CQ255" s="284">
        <v>7.2992954999999997E-3</v>
      </c>
      <c r="CR255" s="284">
        <v>1.3643565000000001E-10</v>
      </c>
      <c r="CS255" s="284">
        <v>1.6132413000000001E-8</v>
      </c>
      <c r="CT255" s="284">
        <v>6.7142655E-4</v>
      </c>
      <c r="CU255" s="284">
        <v>1.8851560999999999E-2</v>
      </c>
      <c r="CV255" s="284">
        <v>0</v>
      </c>
      <c r="CW255" s="284">
        <v>0</v>
      </c>
      <c r="CX255"/>
      <c r="CY255" s="172" t="s">
        <v>421</v>
      </c>
      <c r="CZ255" s="271" t="s">
        <v>2300</v>
      </c>
      <c r="DA255"/>
      <c r="DB255" s="54"/>
      <c r="DC255"/>
      <c r="DD255"/>
      <c r="DE255" s="53"/>
      <c r="DF255"/>
      <c r="DG255"/>
      <c r="DH255"/>
      <c r="DI255"/>
      <c r="DJ255"/>
      <c r="DK255"/>
      <c r="DL255"/>
    </row>
    <row r="256" spans="1:116" ht="14.4">
      <c r="A256" t="s">
        <v>588</v>
      </c>
      <c r="B256" s="188" t="s">
        <v>311</v>
      </c>
      <c r="C256" s="151" t="str">
        <f t="shared" si="45"/>
        <v>A.030.24.118</v>
      </c>
      <c r="D256" s="54" t="s">
        <v>1214</v>
      </c>
      <c r="E256" s="150" t="s">
        <v>352</v>
      </c>
      <c r="F256" s="153" t="str">
        <f t="shared" si="46"/>
        <v>MCPA (2-methyl-4-chlorophenoxyacetic acid)</v>
      </c>
      <c r="G256" s="154">
        <f t="shared" si="47"/>
        <v>5.9006419333333335</v>
      </c>
      <c r="H256"/>
      <c r="I256"/>
      <c r="J256" s="227">
        <f t="shared" si="56"/>
        <v>1.1108149049539999</v>
      </c>
      <c r="K256"/>
      <c r="L256" s="280">
        <f t="shared" si="57"/>
        <v>5.2349823399999995E-2</v>
      </c>
      <c r="M256" s="280">
        <f t="shared" si="58"/>
        <v>0.13093321895400001</v>
      </c>
      <c r="N256" s="281">
        <f t="shared" si="59"/>
        <v>4.2435572599999999E-2</v>
      </c>
      <c r="O256" s="280">
        <v>0.88509629000000001</v>
      </c>
      <c r="P256" s="286">
        <v>8.2016166000000001E-2</v>
      </c>
      <c r="Q256" s="219">
        <v>4.4005211000000002E-2</v>
      </c>
      <c r="R256" s="219">
        <v>4.2393344999999999E-2</v>
      </c>
      <c r="S256" s="219">
        <v>8.9187472000000004E-3</v>
      </c>
      <c r="T256" s="219">
        <v>4.1198063999999999E-4</v>
      </c>
      <c r="U256" s="219">
        <v>6.2575056000000004E-4</v>
      </c>
      <c r="V256" s="219">
        <v>4.8959811999999998E-3</v>
      </c>
      <c r="W256" s="219">
        <v>1.4749966000000001E-3</v>
      </c>
      <c r="X256" s="219">
        <v>0</v>
      </c>
      <c r="Y256" s="219">
        <v>4.0960575999999999E-2</v>
      </c>
      <c r="Z256" s="286">
        <v>1.5860754E-5</v>
      </c>
      <c r="AA256" s="219">
        <v>0</v>
      </c>
      <c r="AB256" s="219">
        <v>0</v>
      </c>
      <c r="AC256"/>
      <c r="AD256" s="227">
        <f t="shared" si="51"/>
        <v>0.88509629000000001</v>
      </c>
      <c r="AE256" s="227">
        <f t="shared" si="52"/>
        <v>0.1832671816</v>
      </c>
      <c r="AF256" s="227">
        <f t="shared" si="53"/>
        <v>0.1309173582</v>
      </c>
      <c r="AG256" s="227">
        <f t="shared" si="54"/>
        <v>0.13093321895400001</v>
      </c>
      <c r="AH256" s="227">
        <f t="shared" si="55"/>
        <v>4.2435572599999999E-2</v>
      </c>
      <c r="AI256"/>
      <c r="AJ256">
        <v>88.564381999999995</v>
      </c>
      <c r="AK256" s="155">
        <v>78.704756000000003</v>
      </c>
      <c r="AL256" s="155">
        <v>5.6050376000000002</v>
      </c>
      <c r="AM256" s="155">
        <v>0</v>
      </c>
      <c r="AN256" s="155">
        <v>0.95744845999999995</v>
      </c>
      <c r="AO256" s="155">
        <v>2.1753349000000002</v>
      </c>
      <c r="AP256" s="155">
        <v>1.1218049999999999</v>
      </c>
      <c r="AQ256"/>
      <c r="AR256" s="156">
        <v>0.12865029</v>
      </c>
      <c r="AS256" s="156">
        <v>0.11854881</v>
      </c>
      <c r="AT256" s="156">
        <v>5.0069221000000001E-3</v>
      </c>
      <c r="AU256" s="156">
        <v>5.0945618000000003E-3</v>
      </c>
      <c r="AV256" s="282">
        <f t="shared" si="48"/>
        <v>7.1072428253330001E-6</v>
      </c>
      <c r="AW256" s="282">
        <f t="shared" si="49"/>
        <v>1.8516723302733897E-8</v>
      </c>
      <c r="AX256" s="283">
        <f t="shared" si="50"/>
        <v>0.71352405718</v>
      </c>
      <c r="AY256" s="157">
        <v>5.4757957000000002E-6</v>
      </c>
      <c r="AZ256" s="157">
        <v>1.6521796999999999E-8</v>
      </c>
      <c r="BA256" s="157">
        <v>4.5139911E-13</v>
      </c>
      <c r="BB256" s="157">
        <v>0</v>
      </c>
      <c r="BC256" s="157">
        <v>0</v>
      </c>
      <c r="BD256" s="157">
        <v>1.1360307999999999E-9</v>
      </c>
      <c r="BE256" s="157">
        <v>1.6293893999999999E-6</v>
      </c>
      <c r="BF256" s="157">
        <v>2.5907044000000001E-10</v>
      </c>
      <c r="BG256" s="157">
        <v>1.7350123999999999E-9</v>
      </c>
      <c r="BH256" s="157">
        <v>0</v>
      </c>
      <c r="BI256" s="157">
        <v>0</v>
      </c>
      <c r="BJ256" s="157">
        <v>3.5657262000000002E-13</v>
      </c>
      <c r="BK256" s="157">
        <v>2.9433899999999999E-14</v>
      </c>
      <c r="BL256" s="157">
        <v>6.0571038999999998E-15</v>
      </c>
      <c r="BM256" s="157">
        <v>6.5022982999999995E-11</v>
      </c>
      <c r="BN256" s="157">
        <v>8.5667154999999998E-10</v>
      </c>
      <c r="BO256" s="157">
        <v>0</v>
      </c>
      <c r="BP256" s="157">
        <v>1.4146718000000001E-4</v>
      </c>
      <c r="BQ256" s="157">
        <v>0.71338259000000004</v>
      </c>
      <c r="BR256" s="157">
        <v>0</v>
      </c>
      <c r="BS256" s="157">
        <v>0</v>
      </c>
      <c r="BT256" s="157">
        <v>0</v>
      </c>
      <c r="BU256"/>
      <c r="BV256" s="155">
        <v>3.0772976999999998E-4</v>
      </c>
      <c r="BW256" s="155">
        <v>1.1961699999999999E-5</v>
      </c>
      <c r="BX256" s="155">
        <v>1.6452555E-4</v>
      </c>
      <c r="BY256" s="155">
        <v>5.9382131999999998E-7</v>
      </c>
      <c r="BZ256" s="155">
        <v>1.7836257E-5</v>
      </c>
      <c r="CA256" s="155">
        <v>0</v>
      </c>
      <c r="CB256" s="155">
        <v>0</v>
      </c>
      <c r="CC256" s="155">
        <v>0</v>
      </c>
      <c r="CD256" s="155">
        <v>5.8848587000000005E-7</v>
      </c>
      <c r="CE256" s="155">
        <v>6.4385015E-7</v>
      </c>
      <c r="CF256" s="155">
        <v>0</v>
      </c>
      <c r="CG256" s="155">
        <v>0</v>
      </c>
      <c r="CH256" s="155">
        <v>0</v>
      </c>
      <c r="CI256" s="155">
        <v>8.8801897999999995E-6</v>
      </c>
      <c r="CJ256" s="155">
        <v>1.0269991E-4</v>
      </c>
      <c r="CK256" s="155">
        <v>9.6551531999999999E-13</v>
      </c>
      <c r="CL256" s="155">
        <v>0</v>
      </c>
      <c r="CM256"/>
      <c r="CN256" s="284">
        <v>0</v>
      </c>
      <c r="CO256" s="284">
        <v>5.9006419000000001</v>
      </c>
      <c r="CP256" s="285">
        <v>0</v>
      </c>
      <c r="CQ256" s="284">
        <v>8.1840209000000001E-3</v>
      </c>
      <c r="CR256" s="284">
        <v>1.6812808999999999E-10</v>
      </c>
      <c r="CS256" s="284">
        <v>2.0031568000000002E-8</v>
      </c>
      <c r="CT256" s="284">
        <v>7.2254717E-4</v>
      </c>
      <c r="CU256" s="284">
        <v>2.4677118000000001E-2</v>
      </c>
      <c r="CV256" s="284">
        <v>0</v>
      </c>
      <c r="CW256" s="284">
        <v>0</v>
      </c>
      <c r="CX256"/>
      <c r="CY256" s="172" t="s">
        <v>412</v>
      </c>
      <c r="CZ256" s="271" t="s">
        <v>2301</v>
      </c>
      <c r="DA256"/>
      <c r="DB256" s="54"/>
      <c r="DC256"/>
      <c r="DD256"/>
      <c r="DE256" s="53"/>
      <c r="DF256"/>
      <c r="DG256"/>
      <c r="DH256"/>
      <c r="DI256"/>
      <c r="DJ256"/>
      <c r="DK256"/>
      <c r="DL256"/>
    </row>
    <row r="257" spans="1:116" ht="14.4">
      <c r="A257" t="s">
        <v>589</v>
      </c>
      <c r="B257" s="188" t="s">
        <v>311</v>
      </c>
      <c r="C257" s="151" t="str">
        <f t="shared" si="45"/>
        <v>A.030.24.119</v>
      </c>
      <c r="D257" s="54" t="s">
        <v>1214</v>
      </c>
      <c r="E257" s="150" t="s">
        <v>352</v>
      </c>
      <c r="F257" s="153" t="str">
        <f t="shared" si="46"/>
        <v>Metolachlor ((RS)-2-Chloro-N-(2-ethyl-6-methyl-phenyl)-N-(1-methoxypropan-2-yl)acetam</v>
      </c>
      <c r="G257" s="154">
        <f t="shared" si="47"/>
        <v>10.832427333333333</v>
      </c>
      <c r="H257"/>
      <c r="I257"/>
      <c r="J257" s="227">
        <f t="shared" si="56"/>
        <v>2.0263649947819999</v>
      </c>
      <c r="K257"/>
      <c r="L257" s="280">
        <f t="shared" si="57"/>
        <v>8.747018241E-2</v>
      </c>
      <c r="M257" s="280">
        <f t="shared" si="58"/>
        <v>0.20005365577200002</v>
      </c>
      <c r="N257" s="281">
        <f t="shared" si="59"/>
        <v>0.1139770566</v>
      </c>
      <c r="O257" s="280">
        <v>1.6248640999999999</v>
      </c>
      <c r="P257" s="286">
        <v>0.11841113</v>
      </c>
      <c r="Q257" s="219">
        <v>7.4783329999999995E-2</v>
      </c>
      <c r="R257" s="219">
        <v>7.2193040999999999E-2</v>
      </c>
      <c r="S257" s="219">
        <v>1.3719136999999999E-2</v>
      </c>
      <c r="T257" s="219">
        <v>6.6181653000000002E-4</v>
      </c>
      <c r="U257" s="219">
        <v>8.9618787999999996E-4</v>
      </c>
      <c r="V257" s="219">
        <v>6.8328670000000003E-3</v>
      </c>
      <c r="W257" s="219">
        <v>3.3482066E-3</v>
      </c>
      <c r="X257" s="219">
        <v>0</v>
      </c>
      <c r="Y257" s="219">
        <v>0.11062885</v>
      </c>
      <c r="Z257" s="286">
        <v>2.6328772000000001E-5</v>
      </c>
      <c r="AA257" s="219">
        <v>0</v>
      </c>
      <c r="AB257" s="219">
        <v>0</v>
      </c>
      <c r="AC257"/>
      <c r="AD257" s="227">
        <f t="shared" si="51"/>
        <v>1.6248640999999999</v>
      </c>
      <c r="AE257" s="227">
        <f t="shared" si="52"/>
        <v>0.28749750941000007</v>
      </c>
      <c r="AF257" s="227">
        <f t="shared" si="53"/>
        <v>0.200027327</v>
      </c>
      <c r="AG257" s="227">
        <f t="shared" si="54"/>
        <v>0.20005365577199999</v>
      </c>
      <c r="AH257" s="227">
        <f t="shared" si="55"/>
        <v>0.1139770566</v>
      </c>
      <c r="AI257"/>
      <c r="AJ257">
        <v>169.91822999999999</v>
      </c>
      <c r="AK257" s="155">
        <v>142.94945000000001</v>
      </c>
      <c r="AL257" s="155">
        <v>15.208761000000001</v>
      </c>
      <c r="AM257" s="155">
        <v>0</v>
      </c>
      <c r="AN257" s="155">
        <v>2.7162397</v>
      </c>
      <c r="AO257" s="155">
        <v>6.0021189000000001</v>
      </c>
      <c r="AP257" s="155">
        <v>3.0416609999999999</v>
      </c>
      <c r="AQ257"/>
      <c r="AR257" s="156">
        <v>0.22490393</v>
      </c>
      <c r="AS257" s="156">
        <v>0.20718866999999999</v>
      </c>
      <c r="AT257" s="156">
        <v>8.9984511000000007E-3</v>
      </c>
      <c r="AU257" s="156">
        <v>8.716807E-3</v>
      </c>
      <c r="AV257" s="282">
        <f t="shared" si="48"/>
        <v>1.242138345858E-5</v>
      </c>
      <c r="AW257" s="282">
        <f t="shared" si="49"/>
        <v>3.3278296089103496E-8</v>
      </c>
      <c r="AX257" s="283">
        <f t="shared" si="50"/>
        <v>1.22084127255</v>
      </c>
      <c r="AY257" s="157">
        <v>1.0052493E-5</v>
      </c>
      <c r="AZ257" s="157">
        <v>3.0330797E-8</v>
      </c>
      <c r="BA257" s="157">
        <v>8.2868068999999997E-13</v>
      </c>
      <c r="BB257" s="157">
        <v>0</v>
      </c>
      <c r="BC257" s="157">
        <v>0</v>
      </c>
      <c r="BD257" s="157">
        <v>1.9345847E-9</v>
      </c>
      <c r="BE257" s="157">
        <v>2.3656545000000002E-6</v>
      </c>
      <c r="BF257" s="157">
        <v>4.4117968999999998E-10</v>
      </c>
      <c r="BG257" s="157">
        <v>2.5049304000000001E-9</v>
      </c>
      <c r="BH257" s="157">
        <v>0</v>
      </c>
      <c r="BI257" s="157">
        <v>0</v>
      </c>
      <c r="BJ257" s="157">
        <v>5.1069323999999999E-13</v>
      </c>
      <c r="BK257" s="157">
        <v>4.1085369999999999E-14</v>
      </c>
      <c r="BL257" s="157">
        <v>8.5398034999999998E-15</v>
      </c>
      <c r="BM257" s="157">
        <v>1.0110498E-10</v>
      </c>
      <c r="BN257" s="157">
        <v>1.2002689000000001E-9</v>
      </c>
      <c r="BO257" s="157">
        <v>0</v>
      </c>
      <c r="BP257" s="157">
        <v>3.3117254999999999E-4</v>
      </c>
      <c r="BQ257" s="157">
        <v>1.2205101</v>
      </c>
      <c r="BR257" s="157">
        <v>0</v>
      </c>
      <c r="BS257" s="157">
        <v>0</v>
      </c>
      <c r="BT257" s="157">
        <v>0</v>
      </c>
      <c r="BU257"/>
      <c r="BV257" s="155">
        <v>5.5598572999999995E-4</v>
      </c>
      <c r="BW257" s="155">
        <v>1.7269747E-5</v>
      </c>
      <c r="BX257" s="155">
        <v>3.0203682000000002E-4</v>
      </c>
      <c r="BY257" s="155">
        <v>8.3495195000000003E-7</v>
      </c>
      <c r="BZ257" s="155">
        <v>2.6505412000000002E-5</v>
      </c>
      <c r="CA257" s="155">
        <v>0</v>
      </c>
      <c r="CB257" s="155">
        <v>0</v>
      </c>
      <c r="CC257" s="155">
        <v>0</v>
      </c>
      <c r="CD257" s="155">
        <v>9.3895152000000003E-7</v>
      </c>
      <c r="CE257" s="155">
        <v>9.3262721E-7</v>
      </c>
      <c r="CF257" s="155">
        <v>0</v>
      </c>
      <c r="CG257" s="155">
        <v>0</v>
      </c>
      <c r="CH257" s="155">
        <v>0</v>
      </c>
      <c r="CI257" s="155">
        <v>1.4921126E-5</v>
      </c>
      <c r="CJ257" s="155">
        <v>1.9254609999999999E-4</v>
      </c>
      <c r="CK257" s="155">
        <v>2.7273505E-12</v>
      </c>
      <c r="CL257" s="155">
        <v>0</v>
      </c>
      <c r="CM257"/>
      <c r="CN257" s="284">
        <v>0</v>
      </c>
      <c r="CO257" s="284">
        <v>10.832426999999999</v>
      </c>
      <c r="CP257" s="285">
        <v>0</v>
      </c>
      <c r="CQ257" s="284">
        <v>1.1815709000000001E-2</v>
      </c>
      <c r="CR257" s="284">
        <v>2.4131176999999999E-10</v>
      </c>
      <c r="CS257" s="284">
        <v>2.8649601E-8</v>
      </c>
      <c r="CT257" s="284">
        <v>1.0641940999999999E-3</v>
      </c>
      <c r="CU257" s="284">
        <v>3.4452175000000002E-2</v>
      </c>
      <c r="CV257" s="284">
        <v>0</v>
      </c>
      <c r="CW257" s="284">
        <v>0</v>
      </c>
      <c r="CX257"/>
      <c r="CY257" s="172" t="s">
        <v>413</v>
      </c>
      <c r="CZ257" s="271" t="s">
        <v>2302</v>
      </c>
      <c r="DA257"/>
      <c r="DB257" s="54"/>
      <c r="DC257"/>
      <c r="DD257"/>
      <c r="DE257" s="53"/>
      <c r="DF257"/>
      <c r="DG257"/>
      <c r="DH257"/>
      <c r="DI257"/>
      <c r="DJ257"/>
      <c r="DK257"/>
      <c r="DL257"/>
    </row>
    <row r="258" spans="1:116" ht="14.4">
      <c r="A258" t="s">
        <v>2303</v>
      </c>
      <c r="B258" s="188" t="s">
        <v>311</v>
      </c>
      <c r="C258" s="151" t="str">
        <f t="shared" si="45"/>
        <v>A.030.24.120</v>
      </c>
      <c r="D258" s="54" t="s">
        <v>1214</v>
      </c>
      <c r="E258" s="150" t="s">
        <v>352</v>
      </c>
      <c r="F258" s="153" t="str">
        <f t="shared" si="46"/>
        <v>Paraquat (1.1'-Dimethyl[4.4'-bipyridine]-1.1'-diium dichloride)</v>
      </c>
      <c r="G258" s="154">
        <f t="shared" si="47"/>
        <v>21.743504000000001</v>
      </c>
      <c r="H258"/>
      <c r="I258"/>
      <c r="J258" s="227">
        <f t="shared" si="56"/>
        <v>3.8762044923510004</v>
      </c>
      <c r="K258"/>
      <c r="L258" s="280">
        <f t="shared" si="57"/>
        <v>0.1489587335</v>
      </c>
      <c r="M258" s="280">
        <f t="shared" si="58"/>
        <v>0.25382860485100001</v>
      </c>
      <c r="N258" s="281">
        <f t="shared" si="59"/>
        <v>0.21189155400000001</v>
      </c>
      <c r="O258" s="280">
        <v>3.2615256000000001</v>
      </c>
      <c r="P258" s="286">
        <v>0.11582491</v>
      </c>
      <c r="Q258" s="219">
        <v>0.12900823</v>
      </c>
      <c r="R258" s="219">
        <v>0.1278446</v>
      </c>
      <c r="S258" s="219">
        <v>1.8381552999999998E-2</v>
      </c>
      <c r="T258" s="219">
        <v>1.4157309999999999E-3</v>
      </c>
      <c r="U258" s="219">
        <v>1.3168495000000001E-3</v>
      </c>
      <c r="V258" s="219">
        <v>8.9344660999999999E-3</v>
      </c>
      <c r="W258" s="219">
        <v>6.7401040000000002E-3</v>
      </c>
      <c r="X258" s="219">
        <v>0</v>
      </c>
      <c r="Y258" s="219">
        <v>0.20515145000000001</v>
      </c>
      <c r="Z258" s="286">
        <v>6.0998751000000002E-5</v>
      </c>
      <c r="AA258" s="219">
        <v>0</v>
      </c>
      <c r="AB258" s="219">
        <v>0</v>
      </c>
      <c r="AC258"/>
      <c r="AD258" s="227">
        <f t="shared" si="51"/>
        <v>3.2615256000000001</v>
      </c>
      <c r="AE258" s="227">
        <f t="shared" si="52"/>
        <v>0.40272633959999993</v>
      </c>
      <c r="AF258" s="227">
        <f t="shared" si="53"/>
        <v>0.25376760609999999</v>
      </c>
      <c r="AG258" s="227">
        <f t="shared" si="54"/>
        <v>0.25382860485100001</v>
      </c>
      <c r="AH258" s="227">
        <f t="shared" si="55"/>
        <v>0.21189155400000001</v>
      </c>
      <c r="AI258"/>
      <c r="AJ258">
        <v>346.19092999999998</v>
      </c>
      <c r="AK258" s="155">
        <v>296.51837</v>
      </c>
      <c r="AL258" s="155">
        <v>28.135891999999998</v>
      </c>
      <c r="AM258" s="155">
        <v>0</v>
      </c>
      <c r="AN258" s="155">
        <v>4.9121268999999996</v>
      </c>
      <c r="AO258" s="155">
        <v>11.009682</v>
      </c>
      <c r="AP258" s="155">
        <v>5.6148597999999996</v>
      </c>
      <c r="AQ258"/>
      <c r="AR258" s="156">
        <v>0.41236581</v>
      </c>
      <c r="AS258" s="156">
        <v>0.37655125</v>
      </c>
      <c r="AT258" s="156">
        <v>1.7336908000000002E-2</v>
      </c>
      <c r="AU258" s="156">
        <v>1.8477654E-2</v>
      </c>
      <c r="AV258" s="282">
        <f t="shared" si="48"/>
        <v>2.257501490935E-5</v>
      </c>
      <c r="AW258" s="282">
        <f t="shared" si="49"/>
        <v>6.4115784111462998E-8</v>
      </c>
      <c r="AX258" s="283">
        <f t="shared" si="50"/>
        <v>2.5879067816199997</v>
      </c>
      <c r="AY258" s="157">
        <v>2.0177971999999999E-5</v>
      </c>
      <c r="AZ258" s="157">
        <v>6.0881811999999995E-8</v>
      </c>
      <c r="BA258" s="157">
        <v>1.6633781E-12</v>
      </c>
      <c r="BB258" s="157">
        <v>0</v>
      </c>
      <c r="BC258" s="157">
        <v>0</v>
      </c>
      <c r="BD258" s="157">
        <v>3.4259009999999998E-9</v>
      </c>
      <c r="BE258" s="157">
        <v>2.3918199999999998E-6</v>
      </c>
      <c r="BF258" s="157">
        <v>7.8127253999999997E-10</v>
      </c>
      <c r="BG258" s="157">
        <v>2.4502201999999999E-9</v>
      </c>
      <c r="BH258" s="157">
        <v>0</v>
      </c>
      <c r="BI258" s="157">
        <v>0</v>
      </c>
      <c r="BJ258" s="157">
        <v>7.5051132000000001E-13</v>
      </c>
      <c r="BK258" s="157">
        <v>5.3767735999999998E-14</v>
      </c>
      <c r="BL258" s="157">
        <v>1.1714307000000001E-14</v>
      </c>
      <c r="BM258" s="157">
        <v>1.9783965E-10</v>
      </c>
      <c r="BN258" s="157">
        <v>1.5991687E-9</v>
      </c>
      <c r="BO258" s="157">
        <v>0</v>
      </c>
      <c r="BP258" s="157">
        <v>6.5638161999999995E-4</v>
      </c>
      <c r="BQ258" s="157">
        <v>2.5872503999999998</v>
      </c>
      <c r="BR258" s="157">
        <v>0</v>
      </c>
      <c r="BS258" s="157">
        <v>0</v>
      </c>
      <c r="BT258" s="157">
        <v>0</v>
      </c>
      <c r="BU258"/>
      <c r="BV258" s="155">
        <v>1.0788478E-3</v>
      </c>
      <c r="BW258" s="155">
        <v>1.6892558E-5</v>
      </c>
      <c r="BX258" s="155">
        <v>6.0626658999999997E-4</v>
      </c>
      <c r="BY258" s="155">
        <v>1.1077333000000001E-6</v>
      </c>
      <c r="BZ258" s="155">
        <v>3.0367944000000001E-5</v>
      </c>
      <c r="CA258" s="155">
        <v>0</v>
      </c>
      <c r="CB258" s="155">
        <v>0</v>
      </c>
      <c r="CC258" s="155">
        <v>0</v>
      </c>
      <c r="CD258" s="155">
        <v>1.9732925000000001E-6</v>
      </c>
      <c r="CE258" s="155">
        <v>1.3640129E-6</v>
      </c>
      <c r="CF258" s="155">
        <v>0</v>
      </c>
      <c r="CG258" s="155">
        <v>0</v>
      </c>
      <c r="CH258" s="155">
        <v>0</v>
      </c>
      <c r="CI258" s="155">
        <v>2.5534737999999999E-5</v>
      </c>
      <c r="CJ258" s="155">
        <v>3.9534096000000001E-4</v>
      </c>
      <c r="CK258" s="155">
        <v>4.9418659999999999E-12</v>
      </c>
      <c r="CL258" s="155">
        <v>0</v>
      </c>
      <c r="CM258"/>
      <c r="CN258" s="284">
        <v>0</v>
      </c>
      <c r="CO258" s="284">
        <v>21.743504000000001</v>
      </c>
      <c r="CP258" s="285">
        <v>0</v>
      </c>
      <c r="CQ258" s="284">
        <v>1.1557642E-2</v>
      </c>
      <c r="CR258" s="284">
        <v>3.5780412E-10</v>
      </c>
      <c r="CS258" s="284">
        <v>4.1855234000000002E-8</v>
      </c>
      <c r="CT258" s="284">
        <v>1.1646931000000001E-3</v>
      </c>
      <c r="CU258" s="284">
        <v>4.5128600999999997E-2</v>
      </c>
      <c r="CV258" s="284">
        <v>0</v>
      </c>
      <c r="CW258" s="284">
        <v>0</v>
      </c>
      <c r="CX258"/>
      <c r="CY258" s="172" t="s">
        <v>425</v>
      </c>
      <c r="CZ258" s="271" t="s">
        <v>2304</v>
      </c>
      <c r="DA258"/>
      <c r="DB258" s="51"/>
      <c r="DC258" s="51"/>
      <c r="DD258" s="51"/>
      <c r="DE258" s="114"/>
      <c r="DF258" s="51"/>
      <c r="DG258" s="51"/>
      <c r="DH258" s="51"/>
      <c r="DI258" s="51"/>
      <c r="DJ258" s="51"/>
      <c r="DK258" s="51"/>
      <c r="DL258" s="51"/>
    </row>
    <row r="259" spans="1:116" ht="14.4">
      <c r="A259" t="s">
        <v>590</v>
      </c>
      <c r="B259" s="188" t="s">
        <v>311</v>
      </c>
      <c r="C259" s="151" t="str">
        <f t="shared" si="45"/>
        <v>A.030.24.121</v>
      </c>
      <c r="D259" s="54" t="s">
        <v>1214</v>
      </c>
      <c r="E259" s="150" t="s">
        <v>352</v>
      </c>
      <c r="F259" s="153" t="str">
        <f t="shared" si="46"/>
        <v>Propachlor (2-Chloro-N-phenyl-N-(propan-2-yl)acetamide)</v>
      </c>
      <c r="G259" s="154">
        <f t="shared" si="47"/>
        <v>11.143846</v>
      </c>
      <c r="H259"/>
      <c r="I259"/>
      <c r="J259" s="227">
        <f t="shared" si="56"/>
        <v>2.0795909682950002</v>
      </c>
      <c r="K259"/>
      <c r="L259" s="280">
        <f t="shared" si="57"/>
        <v>8.836435242E-2</v>
      </c>
      <c r="M259" s="280">
        <f t="shared" si="58"/>
        <v>0.19783406267500001</v>
      </c>
      <c r="N259" s="281">
        <f t="shared" si="59"/>
        <v>0.12181565320000001</v>
      </c>
      <c r="O259" s="280">
        <v>1.6715769</v>
      </c>
      <c r="P259" s="286">
        <v>0.1153883</v>
      </c>
      <c r="Q259" s="219">
        <v>7.5761990000000001E-2</v>
      </c>
      <c r="R259" s="219">
        <v>7.3216433999999997E-2</v>
      </c>
      <c r="S259" s="219">
        <v>1.3598621999999999E-2</v>
      </c>
      <c r="T259" s="219">
        <v>6.6963470000000003E-4</v>
      </c>
      <c r="U259" s="219">
        <v>8.7966171999999995E-4</v>
      </c>
      <c r="V259" s="219">
        <v>6.6569215999999999E-3</v>
      </c>
      <c r="W259" s="219">
        <v>3.5309531999999999E-3</v>
      </c>
      <c r="X259" s="219">
        <v>0</v>
      </c>
      <c r="Y259" s="219">
        <v>0.11828470000000001</v>
      </c>
      <c r="Z259" s="286">
        <v>2.6851074999999999E-5</v>
      </c>
      <c r="AA259" s="219">
        <v>0</v>
      </c>
      <c r="AB259" s="219">
        <v>0</v>
      </c>
      <c r="AC259"/>
      <c r="AD259" s="227">
        <f t="shared" si="51"/>
        <v>1.6715769</v>
      </c>
      <c r="AE259" s="227">
        <f t="shared" si="52"/>
        <v>0.28617156401999994</v>
      </c>
      <c r="AF259" s="227">
        <f t="shared" si="53"/>
        <v>0.1978072116</v>
      </c>
      <c r="AG259" s="227">
        <f t="shared" si="54"/>
        <v>0.19783406267500001</v>
      </c>
      <c r="AH259" s="227">
        <f t="shared" si="55"/>
        <v>0.12181565320000001</v>
      </c>
      <c r="AI259"/>
      <c r="AJ259">
        <v>175.87777</v>
      </c>
      <c r="AK259" s="155">
        <v>147.01748000000001</v>
      </c>
      <c r="AL259" s="155">
        <v>16.266521999999998</v>
      </c>
      <c r="AM259" s="155">
        <v>0</v>
      </c>
      <c r="AN259" s="155">
        <v>2.9139735999999998</v>
      </c>
      <c r="AO259" s="155">
        <v>6.4270009000000003</v>
      </c>
      <c r="AP259" s="155">
        <v>3.2527922</v>
      </c>
      <c r="AQ259"/>
      <c r="AR259" s="156">
        <v>0.2291793</v>
      </c>
      <c r="AS259" s="156">
        <v>0.21106188000000001</v>
      </c>
      <c r="AT259" s="156">
        <v>9.2186361000000001E-3</v>
      </c>
      <c r="AU259" s="156">
        <v>8.8987765000000003E-3</v>
      </c>
      <c r="AV259" s="282">
        <f t="shared" si="48"/>
        <v>1.265358978051E-5</v>
      </c>
      <c r="AW259" s="282">
        <f t="shared" si="49"/>
        <v>3.4092589718862401E-8</v>
      </c>
      <c r="AX259" s="283">
        <f t="shared" si="50"/>
        <v>1.24632726372</v>
      </c>
      <c r="AY259" s="157">
        <v>1.0341489000000001E-5</v>
      </c>
      <c r="AZ259" s="157">
        <v>3.1202769999999998E-8</v>
      </c>
      <c r="BA259" s="157">
        <v>8.5250424E-13</v>
      </c>
      <c r="BB259" s="157">
        <v>0</v>
      </c>
      <c r="BC259" s="157">
        <v>0</v>
      </c>
      <c r="BD259" s="157">
        <v>1.962009E-9</v>
      </c>
      <c r="BE259" s="157">
        <v>2.3088666E-6</v>
      </c>
      <c r="BF259" s="157">
        <v>4.4743376000000002E-10</v>
      </c>
      <c r="BG259" s="157">
        <v>2.4409838E-9</v>
      </c>
      <c r="BH259" s="157">
        <v>0</v>
      </c>
      <c r="BI259" s="157">
        <v>0</v>
      </c>
      <c r="BJ259" s="157">
        <v>5.0128047999999997E-13</v>
      </c>
      <c r="BK259" s="157">
        <v>4.0029488999999998E-14</v>
      </c>
      <c r="BL259" s="157">
        <v>8.3446534000000006E-15</v>
      </c>
      <c r="BM259" s="157">
        <v>1.0146641E-10</v>
      </c>
      <c r="BN259" s="157">
        <v>1.1707051000000001E-9</v>
      </c>
      <c r="BO259" s="157">
        <v>0</v>
      </c>
      <c r="BP259" s="157">
        <v>3.5016372000000001E-4</v>
      </c>
      <c r="BQ259" s="157">
        <v>1.2459770999999999</v>
      </c>
      <c r="BR259" s="157">
        <v>0</v>
      </c>
      <c r="BS259" s="157">
        <v>0</v>
      </c>
      <c r="BT259" s="157">
        <v>0</v>
      </c>
      <c r="BU259"/>
      <c r="BV259" s="155">
        <v>5.7012535E-4</v>
      </c>
      <c r="BW259" s="155">
        <v>1.6828879999999999E-5</v>
      </c>
      <c r="BX259" s="155">
        <v>3.1072000000000001E-4</v>
      </c>
      <c r="BY259" s="155">
        <v>8.1482654000000005E-7</v>
      </c>
      <c r="BZ259" s="155">
        <v>2.6034383999999999E-5</v>
      </c>
      <c r="CA259" s="155">
        <v>0</v>
      </c>
      <c r="CB259" s="155">
        <v>0</v>
      </c>
      <c r="CC259" s="155">
        <v>0</v>
      </c>
      <c r="CD259" s="155">
        <v>9.4845018000000002E-7</v>
      </c>
      <c r="CE259" s="155">
        <v>9.1713279999999995E-7</v>
      </c>
      <c r="CF259" s="155">
        <v>0</v>
      </c>
      <c r="CG259" s="155">
        <v>0</v>
      </c>
      <c r="CH259" s="155">
        <v>0</v>
      </c>
      <c r="CI259" s="155">
        <v>1.5088134999999999E-5</v>
      </c>
      <c r="CJ259" s="155">
        <v>1.9877353000000001E-4</v>
      </c>
      <c r="CK259" s="155">
        <v>2.9250344999999999E-12</v>
      </c>
      <c r="CL259" s="155">
        <v>0</v>
      </c>
      <c r="CM259"/>
      <c r="CN259" s="284">
        <v>0</v>
      </c>
      <c r="CO259" s="284">
        <v>11.143846</v>
      </c>
      <c r="CP259" s="285">
        <v>0</v>
      </c>
      <c r="CQ259" s="284">
        <v>1.1514075E-2</v>
      </c>
      <c r="CR259" s="284">
        <v>2.3700744000000001E-10</v>
      </c>
      <c r="CS259" s="284">
        <v>2.8110347E-8</v>
      </c>
      <c r="CT259" s="284">
        <v>1.0427555E-3</v>
      </c>
      <c r="CU259" s="284">
        <v>3.3568645000000001E-2</v>
      </c>
      <c r="CV259" s="284">
        <v>0</v>
      </c>
      <c r="CW259" s="284">
        <v>0</v>
      </c>
      <c r="CX259"/>
      <c r="CY259" s="172" t="s">
        <v>413</v>
      </c>
      <c r="CZ259" s="271" t="s">
        <v>2305</v>
      </c>
      <c r="DA259"/>
      <c r="DB259" s="54"/>
      <c r="DC259"/>
      <c r="DD259"/>
      <c r="DE259" s="53"/>
      <c r="DF259"/>
      <c r="DG259"/>
      <c r="DH259"/>
      <c r="DI259"/>
      <c r="DJ259"/>
      <c r="DK259"/>
      <c r="DL259"/>
    </row>
    <row r="260" spans="1:116" ht="14.4">
      <c r="A260" t="s">
        <v>2306</v>
      </c>
      <c r="B260" s="188" t="s">
        <v>311</v>
      </c>
      <c r="C260" s="151" t="str">
        <f t="shared" si="45"/>
        <v>A.030.24.122</v>
      </c>
      <c r="D260" s="54" t="s">
        <v>1214</v>
      </c>
      <c r="E260" s="150" t="s">
        <v>352</v>
      </c>
      <c r="F260" s="153" t="str">
        <f t="shared" si="46"/>
        <v>Propanil (N-(3.4-Dichlorophenyl)propanamide)</v>
      </c>
      <c r="G260" s="154">
        <f t="shared" si="47"/>
        <v>8.7604799999999994</v>
      </c>
      <c r="H260"/>
      <c r="I260"/>
      <c r="J260" s="227">
        <f t="shared" si="56"/>
        <v>1.5802878939329998</v>
      </c>
      <c r="K260"/>
      <c r="L260" s="280">
        <f t="shared" si="57"/>
        <v>6.1325488339999998E-2</v>
      </c>
      <c r="M260" s="280">
        <f t="shared" si="58"/>
        <v>0.110953760193</v>
      </c>
      <c r="N260" s="281">
        <f t="shared" si="59"/>
        <v>9.3936645400000005E-2</v>
      </c>
      <c r="O260" s="280">
        <v>1.3140719999999999</v>
      </c>
      <c r="P260" s="286">
        <v>5.4035178000000003E-2</v>
      </c>
      <c r="Q260" s="219">
        <v>5.317293E-2</v>
      </c>
      <c r="R260" s="219">
        <v>5.2330473000000002E-2</v>
      </c>
      <c r="S260" s="219">
        <v>7.9153964E-3</v>
      </c>
      <c r="T260" s="219">
        <v>5.4324408000000002E-4</v>
      </c>
      <c r="U260" s="219">
        <v>5.3637485999999998E-4</v>
      </c>
      <c r="V260" s="219">
        <v>3.7224878999999999E-3</v>
      </c>
      <c r="W260" s="219">
        <v>2.8326684000000001E-3</v>
      </c>
      <c r="X260" s="219">
        <v>0</v>
      </c>
      <c r="Y260" s="219">
        <v>9.1103977000000003E-2</v>
      </c>
      <c r="Z260" s="286">
        <v>2.3164292999999999E-5</v>
      </c>
      <c r="AA260" s="219">
        <v>0</v>
      </c>
      <c r="AB260" s="219">
        <v>0</v>
      </c>
      <c r="AC260"/>
      <c r="AD260" s="227">
        <f t="shared" si="51"/>
        <v>1.3140719999999999</v>
      </c>
      <c r="AE260" s="227">
        <f t="shared" si="52"/>
        <v>0.17225608424</v>
      </c>
      <c r="AF260" s="227">
        <f t="shared" si="53"/>
        <v>0.1109305959</v>
      </c>
      <c r="AG260" s="227">
        <f t="shared" si="54"/>
        <v>0.110953760193</v>
      </c>
      <c r="AH260" s="227">
        <f t="shared" si="55"/>
        <v>9.3936645400000005E-2</v>
      </c>
      <c r="AI260"/>
      <c r="AJ260">
        <v>140.28407999999999</v>
      </c>
      <c r="AK260" s="155">
        <v>118.13142000000001</v>
      </c>
      <c r="AL260" s="155">
        <v>12.513693</v>
      </c>
      <c r="AM260" s="155">
        <v>0</v>
      </c>
      <c r="AN260" s="155">
        <v>2.2167013</v>
      </c>
      <c r="AO260" s="155">
        <v>4.9234444000000002</v>
      </c>
      <c r="AP260" s="155">
        <v>2.4988158</v>
      </c>
      <c r="AQ260"/>
      <c r="AR260" s="156">
        <v>0.16832654999999999</v>
      </c>
      <c r="AS260" s="156">
        <v>0.15407914</v>
      </c>
      <c r="AT260" s="156">
        <v>7.0285703000000001E-3</v>
      </c>
      <c r="AU260" s="156">
        <v>7.2188434000000001E-3</v>
      </c>
      <c r="AV260" s="282">
        <f t="shared" si="48"/>
        <v>9.2373582549340006E-6</v>
      </c>
      <c r="AW260" s="282">
        <f t="shared" si="49"/>
        <v>2.5993233527143005E-8</v>
      </c>
      <c r="AX260" s="283">
        <f t="shared" si="50"/>
        <v>1.0110424758600001</v>
      </c>
      <c r="AY260" s="157">
        <v>8.1297257000000008E-6</v>
      </c>
      <c r="AZ260" s="157">
        <v>2.4529345000000002E-8</v>
      </c>
      <c r="BA260" s="157">
        <v>6.7017674000000003E-13</v>
      </c>
      <c r="BB260" s="157">
        <v>0</v>
      </c>
      <c r="BC260" s="157">
        <v>0</v>
      </c>
      <c r="BD260" s="157">
        <v>1.4023198999999999E-9</v>
      </c>
      <c r="BE260" s="157">
        <v>1.1054896E-6</v>
      </c>
      <c r="BF260" s="157">
        <v>3.1979733000000002E-10</v>
      </c>
      <c r="BG260" s="157">
        <v>1.1430881E-9</v>
      </c>
      <c r="BH260" s="157">
        <v>0</v>
      </c>
      <c r="BI260" s="157">
        <v>0</v>
      </c>
      <c r="BJ260" s="157">
        <v>3.0568799999999999E-13</v>
      </c>
      <c r="BK260" s="157">
        <v>2.2398115E-14</v>
      </c>
      <c r="BL260" s="157">
        <v>4.8342880000000003E-15</v>
      </c>
      <c r="BM260" s="157">
        <v>7.6869613999999999E-11</v>
      </c>
      <c r="BN260" s="157">
        <v>6.6376542000000004E-10</v>
      </c>
      <c r="BO260" s="157">
        <v>0</v>
      </c>
      <c r="BP260" s="157">
        <v>2.7867586000000002E-4</v>
      </c>
      <c r="BQ260" s="157">
        <v>1.0107638000000001</v>
      </c>
      <c r="BR260" s="157">
        <v>0</v>
      </c>
      <c r="BS260" s="157">
        <v>0</v>
      </c>
      <c r="BT260" s="157">
        <v>0</v>
      </c>
      <c r="BU260"/>
      <c r="BV260" s="155">
        <v>4.3707612000000001E-4</v>
      </c>
      <c r="BW260" s="155">
        <v>7.8807949000000006E-6</v>
      </c>
      <c r="BX260" s="155">
        <v>2.4426544E-4</v>
      </c>
      <c r="BY260" s="155">
        <v>4.6108050999999999E-7</v>
      </c>
      <c r="BZ260" s="155">
        <v>1.3576596E-5</v>
      </c>
      <c r="CA260" s="155">
        <v>0</v>
      </c>
      <c r="CB260" s="155">
        <v>0</v>
      </c>
      <c r="CC260" s="155">
        <v>0</v>
      </c>
      <c r="CD260" s="155">
        <v>7.5901759999999995E-7</v>
      </c>
      <c r="CE260" s="155">
        <v>5.5882195999999999E-7</v>
      </c>
      <c r="CF260" s="155">
        <v>0</v>
      </c>
      <c r="CG260" s="155">
        <v>0</v>
      </c>
      <c r="CH260" s="155">
        <v>0</v>
      </c>
      <c r="CI260" s="155">
        <v>1.0514821E-5</v>
      </c>
      <c r="CJ260" s="155">
        <v>1.5905954999999999E-4</v>
      </c>
      <c r="CK260" s="155">
        <v>2.2271799000000002E-12</v>
      </c>
      <c r="CL260" s="155">
        <v>0</v>
      </c>
      <c r="CM260"/>
      <c r="CN260" s="284">
        <v>0</v>
      </c>
      <c r="CO260" s="284">
        <v>8.7604802999999993</v>
      </c>
      <c r="CP260" s="285">
        <v>0</v>
      </c>
      <c r="CQ260" s="284">
        <v>5.3919251000000001E-3</v>
      </c>
      <c r="CR260" s="284">
        <v>1.454967E-10</v>
      </c>
      <c r="CS260" s="284">
        <v>1.7066590999999999E-8</v>
      </c>
      <c r="CT260" s="284">
        <v>5.2689790999999996E-4</v>
      </c>
      <c r="CU260" s="284">
        <v>1.8795775000000001E-2</v>
      </c>
      <c r="CV260" s="284">
        <v>0</v>
      </c>
      <c r="CW260" s="284">
        <v>0</v>
      </c>
      <c r="CX260"/>
      <c r="CY260" s="172" t="s">
        <v>413</v>
      </c>
      <c r="CZ260" s="271" t="s">
        <v>2307</v>
      </c>
      <c r="DA260"/>
      <c r="DB260" s="54"/>
      <c r="DC260"/>
      <c r="DD260"/>
      <c r="DE260" s="53"/>
      <c r="DF260"/>
      <c r="DG260"/>
      <c r="DH260"/>
      <c r="DI260"/>
      <c r="DJ260"/>
      <c r="DK260"/>
      <c r="DL260"/>
    </row>
    <row r="261" spans="1:116" ht="14.4">
      <c r="A261" t="s">
        <v>2308</v>
      </c>
      <c r="B261" s="188" t="s">
        <v>311</v>
      </c>
      <c r="C261" s="151" t="str">
        <f t="shared" si="45"/>
        <v>A.030.24.123</v>
      </c>
      <c r="D261" s="54" t="s">
        <v>1214</v>
      </c>
      <c r="E261" s="150" t="s">
        <v>352</v>
      </c>
      <c r="F261" s="153" t="str">
        <f t="shared" si="46"/>
        <v>Trifluralin (2.6-Dinitro-N.N-dipropyl-4-(trifluoromethyl)aniline)</v>
      </c>
      <c r="G261" s="154">
        <f t="shared" si="47"/>
        <v>6.1609629333333329</v>
      </c>
      <c r="H261"/>
      <c r="I261"/>
      <c r="J261" s="227">
        <f t="shared" si="56"/>
        <v>1.1664285885029999</v>
      </c>
      <c r="K261"/>
      <c r="L261" s="280">
        <f t="shared" si="57"/>
        <v>4.8840864890000009E-2</v>
      </c>
      <c r="M261" s="280">
        <f t="shared" si="58"/>
        <v>0.111906244613</v>
      </c>
      <c r="N261" s="281">
        <f t="shared" si="59"/>
        <v>8.1537039000000006E-2</v>
      </c>
      <c r="O261" s="280">
        <v>0.92414443999999996</v>
      </c>
      <c r="P261" s="286">
        <v>6.6257444999999998E-2</v>
      </c>
      <c r="Q261" s="219">
        <v>4.2164154000000002E-2</v>
      </c>
      <c r="R261" s="219">
        <v>4.0437353000000002E-2</v>
      </c>
      <c r="S261" s="219">
        <v>7.6219874000000003E-3</v>
      </c>
      <c r="T261" s="219">
        <v>3.2828783000000001E-4</v>
      </c>
      <c r="U261" s="219">
        <v>4.5323666E-4</v>
      </c>
      <c r="V261" s="219">
        <v>3.4716532E-3</v>
      </c>
      <c r="W261" s="219">
        <v>2.168793E-3</v>
      </c>
      <c r="X261" s="219">
        <v>0</v>
      </c>
      <c r="Y261" s="219">
        <v>7.9368246000000003E-2</v>
      </c>
      <c r="Z261" s="286">
        <v>1.2992413E-5</v>
      </c>
      <c r="AA261" s="219">
        <v>0</v>
      </c>
      <c r="AB261" s="219">
        <v>0</v>
      </c>
      <c r="AC261"/>
      <c r="AD261" s="227">
        <f t="shared" si="51"/>
        <v>0.92414443999999996</v>
      </c>
      <c r="AE261" s="227">
        <f t="shared" si="52"/>
        <v>0.16073411709000002</v>
      </c>
      <c r="AF261" s="227">
        <f t="shared" si="53"/>
        <v>0.1118932522</v>
      </c>
      <c r="AG261" s="227">
        <f t="shared" si="54"/>
        <v>0.11190624461299999</v>
      </c>
      <c r="AH261" s="227">
        <f t="shared" si="55"/>
        <v>8.1537039000000006E-2</v>
      </c>
      <c r="AI261"/>
      <c r="AJ261">
        <v>99.175175999999993</v>
      </c>
      <c r="AK261" s="155">
        <v>79.696907999999993</v>
      </c>
      <c r="AL261" s="155">
        <v>10.93788</v>
      </c>
      <c r="AM261" s="155">
        <v>0</v>
      </c>
      <c r="AN261" s="155">
        <v>1.9981533</v>
      </c>
      <c r="AO261" s="155">
        <v>4.3541340999999996</v>
      </c>
      <c r="AP261" s="155">
        <v>2.1881010999999999</v>
      </c>
      <c r="AQ261"/>
      <c r="AR261" s="156">
        <v>0.12716496999999999</v>
      </c>
      <c r="AS261" s="156">
        <v>0.1174601</v>
      </c>
      <c r="AT261" s="156">
        <v>5.1106175000000002E-3</v>
      </c>
      <c r="AU261" s="156">
        <v>4.5942502999999999E-3</v>
      </c>
      <c r="AV261" s="282">
        <f t="shared" si="48"/>
        <v>7.0419723383889989E-6</v>
      </c>
      <c r="AW261" s="282">
        <f t="shared" si="49"/>
        <v>1.8900212254407698E-8</v>
      </c>
      <c r="AX261" s="283">
        <f t="shared" si="50"/>
        <v>0.64345242363999999</v>
      </c>
      <c r="AY261" s="157">
        <v>5.7173735999999996E-6</v>
      </c>
      <c r="AZ261" s="157">
        <v>1.7250695999999999E-8</v>
      </c>
      <c r="BA261" s="157">
        <v>4.7131367E-13</v>
      </c>
      <c r="BB261" s="157">
        <v>0</v>
      </c>
      <c r="BC261" s="157">
        <v>0</v>
      </c>
      <c r="BD261" s="157">
        <v>1.0836153E-9</v>
      </c>
      <c r="BE261" s="157">
        <v>1.3228552999999999E-6</v>
      </c>
      <c r="BF261" s="157">
        <v>2.4711715999999998E-10</v>
      </c>
      <c r="BG261" s="157">
        <v>1.4016443000000001E-9</v>
      </c>
      <c r="BH261" s="157">
        <v>0</v>
      </c>
      <c r="BI261" s="157">
        <v>0</v>
      </c>
      <c r="BJ261" s="157">
        <v>2.5827569999999998E-13</v>
      </c>
      <c r="BK261" s="157">
        <v>2.0874054999999999E-14</v>
      </c>
      <c r="BL261" s="157">
        <v>4.3309827000000003E-15</v>
      </c>
      <c r="BM261" s="157">
        <v>5.0419168999999997E-11</v>
      </c>
      <c r="BN261" s="157">
        <v>6.0940391999999997E-10</v>
      </c>
      <c r="BO261" s="157">
        <v>0</v>
      </c>
      <c r="BP261" s="157">
        <v>2.1893364E-4</v>
      </c>
      <c r="BQ261" s="157">
        <v>0.64323348999999996</v>
      </c>
      <c r="BR261" s="157">
        <v>0</v>
      </c>
      <c r="BS261" s="157">
        <v>0</v>
      </c>
      <c r="BT261" s="157">
        <v>0</v>
      </c>
      <c r="BU261"/>
      <c r="BV261" s="155">
        <v>3.1624338000000001E-4</v>
      </c>
      <c r="BW261" s="155">
        <v>9.6633593000000007E-6</v>
      </c>
      <c r="BX261" s="155">
        <v>1.7178399000000001E-4</v>
      </c>
      <c r="BY261" s="155">
        <v>4.2601174999999998E-7</v>
      </c>
      <c r="BZ261" s="155">
        <v>1.4782331000000001E-5</v>
      </c>
      <c r="CA261" s="155">
        <v>0</v>
      </c>
      <c r="CB261" s="155">
        <v>0</v>
      </c>
      <c r="CC261" s="155">
        <v>0</v>
      </c>
      <c r="CD261" s="155">
        <v>4.6626876999999999E-7</v>
      </c>
      <c r="CE261" s="155">
        <v>4.7791808999999999E-7</v>
      </c>
      <c r="CF261" s="155">
        <v>0</v>
      </c>
      <c r="CG261" s="155">
        <v>0</v>
      </c>
      <c r="CH261" s="155">
        <v>0</v>
      </c>
      <c r="CI261" s="155">
        <v>8.3570988000000007E-6</v>
      </c>
      <c r="CJ261" s="155">
        <v>1.1028639999999999E-4</v>
      </c>
      <c r="CK261" s="155">
        <v>2.0021839000000001E-12</v>
      </c>
      <c r="CL261" s="155">
        <v>0</v>
      </c>
      <c r="CM261"/>
      <c r="CN261" s="284">
        <v>0</v>
      </c>
      <c r="CO261" s="284">
        <v>6.1609629999999997</v>
      </c>
      <c r="CP261" s="285">
        <v>0</v>
      </c>
      <c r="CQ261" s="284">
        <v>6.6115297000000003E-3</v>
      </c>
      <c r="CR261" s="284">
        <v>1.2199396999999999E-10</v>
      </c>
      <c r="CS261" s="284">
        <v>1.4492712E-8</v>
      </c>
      <c r="CT261" s="284">
        <v>5.9411234999999995E-4</v>
      </c>
      <c r="CU261" s="284">
        <v>1.7503355000000002E-2</v>
      </c>
      <c r="CV261" s="284">
        <v>0</v>
      </c>
      <c r="CW261" s="284">
        <v>0</v>
      </c>
      <c r="CX261"/>
      <c r="CY261" s="172" t="s">
        <v>426</v>
      </c>
      <c r="CZ261" s="271" t="s">
        <v>2309</v>
      </c>
      <c r="DA261"/>
      <c r="DB261" s="54"/>
      <c r="DC261"/>
      <c r="DD261"/>
      <c r="DE261" s="53"/>
      <c r="DF261"/>
      <c r="DG261"/>
      <c r="DH261"/>
      <c r="DI261"/>
      <c r="DJ261"/>
      <c r="DK261"/>
      <c r="DL261"/>
    </row>
    <row r="262" spans="1:116" ht="14.4">
      <c r="B262" s="188"/>
      <c r="C262" s="151"/>
      <c r="D262" s="51" t="s">
        <v>1215</v>
      </c>
      <c r="E262" s="150"/>
      <c r="F262"/>
      <c r="G262"/>
      <c r="H262"/>
      <c r="I262"/>
      <c r="J262"/>
      <c r="K262"/>
      <c r="L262"/>
      <c r="M262"/>
      <c r="N262" s="174"/>
      <c r="O262"/>
      <c r="P262" s="53"/>
      <c r="Q262"/>
      <c r="R262"/>
      <c r="S262"/>
      <c r="T262"/>
      <c r="U262"/>
      <c r="V262"/>
      <c r="W262"/>
      <c r="X262"/>
      <c r="Y262"/>
      <c r="Z262" s="53"/>
      <c r="AA262"/>
      <c r="AB262"/>
      <c r="AC262"/>
      <c r="AD262"/>
      <c r="AE262"/>
      <c r="AF262"/>
      <c r="AG262"/>
      <c r="AH262"/>
      <c r="AI262"/>
      <c r="AJ262"/>
      <c r="AK262"/>
      <c r="AL262"/>
      <c r="AM262"/>
      <c r="AN262"/>
      <c r="AO262"/>
      <c r="AP262"/>
      <c r="AQ262"/>
      <c r="AR262"/>
      <c r="AS262"/>
      <c r="AT262"/>
      <c r="AU262"/>
      <c r="AX262" s="19"/>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s="117"/>
      <c r="CQ262"/>
      <c r="CR262"/>
      <c r="CS262"/>
      <c r="CT262"/>
      <c r="CU262"/>
      <c r="CV262"/>
      <c r="CW262"/>
      <c r="CX262"/>
      <c r="CY262" s="171"/>
      <c r="CZ262" s="272"/>
      <c r="DA262"/>
      <c r="DB262" s="54"/>
      <c r="DC262"/>
      <c r="DD262"/>
      <c r="DE262" s="53"/>
      <c r="DF262"/>
      <c r="DG262"/>
      <c r="DH262"/>
      <c r="DI262"/>
      <c r="DJ262"/>
      <c r="DK262"/>
      <c r="DL262"/>
    </row>
    <row r="263" spans="1:116" ht="14.4">
      <c r="A263" t="s">
        <v>591</v>
      </c>
      <c r="B263" s="188" t="s">
        <v>311</v>
      </c>
      <c r="C263" s="151" t="str">
        <f t="shared" si="45"/>
        <v>A.030.25.101</v>
      </c>
      <c r="D263" s="54" t="s">
        <v>1215</v>
      </c>
      <c r="E263" s="150" t="s">
        <v>352</v>
      </c>
      <c r="F263" s="153" t="str">
        <f t="shared" si="46"/>
        <v>Carbaryl (Naphthalen-1-yl methylcarbamate)</v>
      </c>
      <c r="G263" s="154">
        <f t="shared" si="47"/>
        <v>5.0446907333333337</v>
      </c>
      <c r="H263"/>
      <c r="I263"/>
      <c r="J263" s="227">
        <f t="shared" si="56"/>
        <v>0.92949161666699998</v>
      </c>
      <c r="K263"/>
      <c r="L263" s="280">
        <f t="shared" si="57"/>
        <v>3.4300865899999991E-2</v>
      </c>
      <c r="M263" s="280">
        <f t="shared" si="58"/>
        <v>6.2410738266999999E-2</v>
      </c>
      <c r="N263" s="281">
        <f t="shared" si="59"/>
        <v>7.6076402499999987E-2</v>
      </c>
      <c r="O263" s="280">
        <v>0.75670360999999997</v>
      </c>
      <c r="P263" s="286">
        <v>3.0492234999999999E-2</v>
      </c>
      <c r="Q263" s="219">
        <v>3.0275323E-2</v>
      </c>
      <c r="R263" s="219">
        <v>2.9431790999999999E-2</v>
      </c>
      <c r="S263" s="219">
        <v>4.3816693999999996E-3</v>
      </c>
      <c r="T263" s="219">
        <v>2.4927211999999999E-4</v>
      </c>
      <c r="U263" s="219">
        <v>2.3813337999999999E-4</v>
      </c>
      <c r="V263" s="219">
        <v>1.6324889E-3</v>
      </c>
      <c r="W263" s="219">
        <v>1.9772094999999999E-3</v>
      </c>
      <c r="X263" s="219">
        <v>0</v>
      </c>
      <c r="Y263" s="219">
        <v>7.4099192999999994E-2</v>
      </c>
      <c r="Z263" s="286">
        <v>1.0691367E-5</v>
      </c>
      <c r="AA263" s="219">
        <v>0</v>
      </c>
      <c r="AB263" s="219">
        <v>0</v>
      </c>
      <c r="AC263"/>
      <c r="AD263" s="227">
        <f t="shared" si="51"/>
        <v>0.75670360999999997</v>
      </c>
      <c r="AE263" s="227">
        <f t="shared" si="52"/>
        <v>9.6700912800000011E-2</v>
      </c>
      <c r="AF263" s="227">
        <f t="shared" si="53"/>
        <v>6.2400046899999999E-2</v>
      </c>
      <c r="AG263" s="227">
        <f t="shared" si="54"/>
        <v>6.2410738266999999E-2</v>
      </c>
      <c r="AH263" s="227">
        <f t="shared" si="55"/>
        <v>7.6076402499999987E-2</v>
      </c>
      <c r="AI263"/>
      <c r="AJ263">
        <v>84.064578999999995</v>
      </c>
      <c r="AK263" s="155">
        <v>65.860868999999994</v>
      </c>
      <c r="AL263" s="155">
        <v>10.215935</v>
      </c>
      <c r="AM263" s="155">
        <v>0</v>
      </c>
      <c r="AN263" s="155">
        <v>1.8732686999999999</v>
      </c>
      <c r="AO263" s="155">
        <v>4.0727428000000003</v>
      </c>
      <c r="AP263" s="155">
        <v>2.0417629000000002</v>
      </c>
      <c r="AQ263"/>
      <c r="AR263" s="156">
        <v>9.6206308000000004E-2</v>
      </c>
      <c r="AS263" s="156">
        <v>8.8488840999999999E-2</v>
      </c>
      <c r="AT263" s="156">
        <v>4.0426359999999996E-3</v>
      </c>
      <c r="AU263" s="156">
        <v>3.6748304000000002E-3</v>
      </c>
      <c r="AV263" s="282">
        <f t="shared" si="48"/>
        <v>5.3050864008679996E-6</v>
      </c>
      <c r="AW263" s="282">
        <f t="shared" si="49"/>
        <v>1.4950577061100401E-8</v>
      </c>
      <c r="AX263" s="283">
        <f t="shared" si="50"/>
        <v>0.51468212914</v>
      </c>
      <c r="AY263" s="157">
        <v>4.6814730000000003E-6</v>
      </c>
      <c r="AZ263" s="157">
        <v>1.4125134E-8</v>
      </c>
      <c r="BA263" s="157">
        <v>3.8591883999999999E-13</v>
      </c>
      <c r="BB263" s="157">
        <v>0</v>
      </c>
      <c r="BC263" s="157">
        <v>0</v>
      </c>
      <c r="BD263" s="157">
        <v>7.8869505000000005E-10</v>
      </c>
      <c r="BE263" s="157">
        <v>6.2249798999999998E-7</v>
      </c>
      <c r="BF263" s="157">
        <v>1.7986095000000001E-10</v>
      </c>
      <c r="BG263" s="157">
        <v>6.4504851999999998E-10</v>
      </c>
      <c r="BH263" s="157">
        <v>0</v>
      </c>
      <c r="BI263" s="157">
        <v>0</v>
      </c>
      <c r="BJ263" s="157">
        <v>1.3571765000000001E-13</v>
      </c>
      <c r="BK263" s="157">
        <v>9.8235597000000007E-15</v>
      </c>
      <c r="BL263" s="157">
        <v>2.1310507000000001E-15</v>
      </c>
      <c r="BM263" s="157">
        <v>3.5026907999999999E-11</v>
      </c>
      <c r="BN263" s="157">
        <v>2.9168891000000001E-10</v>
      </c>
      <c r="BO263" s="157">
        <v>0</v>
      </c>
      <c r="BP263" s="157">
        <v>2.0054913999999999E-4</v>
      </c>
      <c r="BQ263" s="157">
        <v>0.51448157999999999</v>
      </c>
      <c r="BR263" s="157">
        <v>0</v>
      </c>
      <c r="BS263" s="157">
        <v>0</v>
      </c>
      <c r="BT263" s="157">
        <v>0</v>
      </c>
      <c r="BU263"/>
      <c r="BV263" s="155">
        <v>2.5196649E-4</v>
      </c>
      <c r="BW263" s="155">
        <v>4.4471593999999996E-6</v>
      </c>
      <c r="BX263" s="155">
        <v>1.4065936000000001E-4</v>
      </c>
      <c r="BY263" s="155">
        <v>2.0529302E-7</v>
      </c>
      <c r="BZ263" s="155">
        <v>7.5852234E-6</v>
      </c>
      <c r="CA263" s="155">
        <v>0</v>
      </c>
      <c r="CB263" s="155">
        <v>0</v>
      </c>
      <c r="CC263" s="155">
        <v>0</v>
      </c>
      <c r="CD263" s="155">
        <v>3.4781225999999998E-7</v>
      </c>
      <c r="CE263" s="155">
        <v>2.5640840000000002E-7</v>
      </c>
      <c r="CF263" s="155">
        <v>0</v>
      </c>
      <c r="CG263" s="155">
        <v>0</v>
      </c>
      <c r="CH263" s="155">
        <v>0</v>
      </c>
      <c r="CI263" s="155">
        <v>5.9147257999999999E-6</v>
      </c>
      <c r="CJ263" s="155">
        <v>9.2550504000000005E-5</v>
      </c>
      <c r="CK263" s="155">
        <v>1.8762584999999999E-12</v>
      </c>
      <c r="CL263" s="155">
        <v>0</v>
      </c>
      <c r="CM263"/>
      <c r="CN263" s="284">
        <v>0</v>
      </c>
      <c r="CO263" s="284">
        <v>5.0446907000000003</v>
      </c>
      <c r="CP263" s="285">
        <v>0</v>
      </c>
      <c r="CQ263" s="284">
        <v>3.0426817E-3</v>
      </c>
      <c r="CR263" s="284">
        <v>6.4654724999999998E-11</v>
      </c>
      <c r="CS263" s="284">
        <v>7.5726038000000005E-9</v>
      </c>
      <c r="CT263" s="284">
        <v>2.9521019000000001E-4</v>
      </c>
      <c r="CU263" s="284">
        <v>8.2444478000000005E-3</v>
      </c>
      <c r="CV263" s="284">
        <v>0</v>
      </c>
      <c r="CW263" s="284">
        <v>0</v>
      </c>
      <c r="CX263"/>
      <c r="CY263" s="172" t="s">
        <v>427</v>
      </c>
      <c r="CZ263" s="271" t="s">
        <v>2310</v>
      </c>
      <c r="DA263"/>
      <c r="DB263" s="54"/>
      <c r="DC263"/>
      <c r="DD263"/>
      <c r="DE263" s="53"/>
      <c r="DF263"/>
      <c r="DG263"/>
      <c r="DH263"/>
      <c r="DI263"/>
      <c r="DJ263"/>
      <c r="DK263"/>
      <c r="DL263"/>
    </row>
    <row r="264" spans="1:116" ht="14.4">
      <c r="A264" t="s">
        <v>2311</v>
      </c>
      <c r="B264" s="188" t="s">
        <v>311</v>
      </c>
      <c r="C264" s="151" t="str">
        <f t="shared" si="45"/>
        <v>A.030.25.102</v>
      </c>
      <c r="D264" s="54" t="s">
        <v>1215</v>
      </c>
      <c r="E264" s="150" t="s">
        <v>352</v>
      </c>
      <c r="F264" s="153" t="str">
        <f t="shared" si="46"/>
        <v>Carbofuran (2.2-Dimethyl-2.3-dihydro-1-benzofuran-7-yl methylcarbamate)</v>
      </c>
      <c r="G264" s="154">
        <f t="shared" si="47"/>
        <v>18.154060666666666</v>
      </c>
      <c r="H264"/>
      <c r="I264"/>
      <c r="J264" s="227">
        <f t="shared" si="56"/>
        <v>3.5102487887359999</v>
      </c>
      <c r="K264"/>
      <c r="L264" s="280">
        <f t="shared" si="57"/>
        <v>0.16574516520000002</v>
      </c>
      <c r="M264" s="280">
        <f t="shared" si="58"/>
        <v>0.43796647413599998</v>
      </c>
      <c r="N264" s="281">
        <f t="shared" si="59"/>
        <v>0.18342804939999999</v>
      </c>
      <c r="O264" s="280">
        <v>2.7231090999999998</v>
      </c>
      <c r="P264" s="286">
        <v>0.28263312000000002</v>
      </c>
      <c r="Q264" s="219">
        <v>0.14011377</v>
      </c>
      <c r="R264" s="219">
        <v>0.13331522000000001</v>
      </c>
      <c r="S264" s="219">
        <v>2.9430771000000001E-2</v>
      </c>
      <c r="T264" s="219">
        <v>1.1046669999999999E-3</v>
      </c>
      <c r="U264" s="219">
        <v>1.8945072E-3</v>
      </c>
      <c r="V264" s="219">
        <v>1.5178743999999999E-2</v>
      </c>
      <c r="W264" s="219">
        <v>5.2960593999999998E-3</v>
      </c>
      <c r="X264" s="219">
        <v>0</v>
      </c>
      <c r="Y264" s="219">
        <v>0.17813198999999999</v>
      </c>
      <c r="Z264" s="286">
        <v>4.0840136000000001E-5</v>
      </c>
      <c r="AA264" s="219">
        <v>0</v>
      </c>
      <c r="AB264" s="219">
        <v>0</v>
      </c>
      <c r="AC264"/>
      <c r="AD264" s="227">
        <f t="shared" si="51"/>
        <v>2.7231090999999998</v>
      </c>
      <c r="AE264" s="227">
        <f t="shared" si="52"/>
        <v>0.6036707992</v>
      </c>
      <c r="AF264" s="227">
        <f t="shared" si="53"/>
        <v>0.43792563400000001</v>
      </c>
      <c r="AG264" s="227">
        <f t="shared" si="54"/>
        <v>0.43796647413600004</v>
      </c>
      <c r="AH264" s="227">
        <f t="shared" si="55"/>
        <v>0.18342804939999999</v>
      </c>
      <c r="AI264"/>
      <c r="AJ264">
        <v>278.38709</v>
      </c>
      <c r="AK264" s="155">
        <v>234.88064</v>
      </c>
      <c r="AL264" s="155">
        <v>24.504203</v>
      </c>
      <c r="AM264" s="155">
        <v>0</v>
      </c>
      <c r="AN264" s="155">
        <v>4.4021815000000002</v>
      </c>
      <c r="AO264" s="155">
        <v>9.6917810000000006</v>
      </c>
      <c r="AP264" s="155">
        <v>4.9082898000000004</v>
      </c>
      <c r="AQ264"/>
      <c r="AR264" s="156">
        <v>0.40436940999999998</v>
      </c>
      <c r="AS264" s="156">
        <v>0.37443098000000002</v>
      </c>
      <c r="AT264" s="156">
        <v>1.5582509E-2</v>
      </c>
      <c r="AU264" s="156">
        <v>1.4355923E-2</v>
      </c>
      <c r="AV264" s="282">
        <f t="shared" si="48"/>
        <v>2.2447900974529995E-5</v>
      </c>
      <c r="AW264" s="282">
        <f t="shared" si="49"/>
        <v>5.7627620787612001E-8</v>
      </c>
      <c r="AX264" s="283">
        <f t="shared" si="50"/>
        <v>2.0106334922499998</v>
      </c>
      <c r="AY264" s="157">
        <v>1.6846968999999998E-5</v>
      </c>
      <c r="AZ264" s="157">
        <v>5.0831371000000003E-8</v>
      </c>
      <c r="BA264" s="157">
        <v>1.3887856999999999E-12</v>
      </c>
      <c r="BB264" s="157">
        <v>0</v>
      </c>
      <c r="BC264" s="157">
        <v>0</v>
      </c>
      <c r="BD264" s="157">
        <v>3.5724994E-9</v>
      </c>
      <c r="BE264" s="157">
        <v>5.5945318999999996E-6</v>
      </c>
      <c r="BF264" s="157">
        <v>8.1470414000000003E-10</v>
      </c>
      <c r="BG264" s="157">
        <v>5.9789674999999997E-9</v>
      </c>
      <c r="BH264" s="157">
        <v>0</v>
      </c>
      <c r="BI264" s="157">
        <v>0</v>
      </c>
      <c r="BJ264" s="157">
        <v>1.0795172E-12</v>
      </c>
      <c r="BK264" s="157">
        <v>9.1238004999999997E-14</v>
      </c>
      <c r="BL264" s="157">
        <v>1.8606706999999999E-14</v>
      </c>
      <c r="BM264" s="157">
        <v>1.8100542999999999E-10</v>
      </c>
      <c r="BN264" s="157">
        <v>2.6465697000000002E-9</v>
      </c>
      <c r="BO264" s="157">
        <v>0</v>
      </c>
      <c r="BP264" s="157">
        <v>5.2579224999999995E-4</v>
      </c>
      <c r="BQ264" s="157">
        <v>2.0101076999999998</v>
      </c>
      <c r="BR264" s="157">
        <v>0</v>
      </c>
      <c r="BS264" s="157">
        <v>0</v>
      </c>
      <c r="BT264" s="157">
        <v>0</v>
      </c>
      <c r="BU264"/>
      <c r="BV264" s="155">
        <v>9.5704115E-4</v>
      </c>
      <c r="BW264" s="155">
        <v>4.1220807999999999E-5</v>
      </c>
      <c r="BX264" s="155">
        <v>5.0618338999999996E-4</v>
      </c>
      <c r="BY264" s="155">
        <v>1.841874E-6</v>
      </c>
      <c r="BZ264" s="155">
        <v>6.0297896E-5</v>
      </c>
      <c r="CA264" s="155">
        <v>0</v>
      </c>
      <c r="CB264" s="155">
        <v>0</v>
      </c>
      <c r="CC264" s="155">
        <v>0</v>
      </c>
      <c r="CD264" s="155">
        <v>1.5906722E-6</v>
      </c>
      <c r="CE264" s="155">
        <v>1.9687418999999998E-6</v>
      </c>
      <c r="CF264" s="155">
        <v>0</v>
      </c>
      <c r="CG264" s="155">
        <v>0</v>
      </c>
      <c r="CH264" s="155">
        <v>0</v>
      </c>
      <c r="CI264" s="155">
        <v>2.8159701E-5</v>
      </c>
      <c r="CJ264" s="155">
        <v>3.1577805999999999E-4</v>
      </c>
      <c r="CK264" s="155">
        <v>4.4183535999999997E-12</v>
      </c>
      <c r="CL264" s="155">
        <v>0</v>
      </c>
      <c r="CM264"/>
      <c r="CN264" s="284">
        <v>0</v>
      </c>
      <c r="CO264" s="284">
        <v>18.154060999999999</v>
      </c>
      <c r="CP264" s="285">
        <v>0</v>
      </c>
      <c r="CQ264" s="284">
        <v>2.8202676999999999E-2</v>
      </c>
      <c r="CR264" s="284">
        <v>5.0798341000000003E-10</v>
      </c>
      <c r="CS264" s="284">
        <v>6.0725025999999998E-8</v>
      </c>
      <c r="CT264" s="284">
        <v>2.4574309999999999E-3</v>
      </c>
      <c r="CU264" s="284">
        <v>7.6480073999999995E-2</v>
      </c>
      <c r="CV264" s="284">
        <v>0</v>
      </c>
      <c r="CW264" s="284">
        <v>0</v>
      </c>
      <c r="CX264"/>
      <c r="CY264" s="172" t="s">
        <v>428</v>
      </c>
      <c r="CZ264" s="271" t="s">
        <v>2312</v>
      </c>
      <c r="DA264"/>
      <c r="DB264" s="54"/>
      <c r="DC264"/>
      <c r="DD264"/>
      <c r="DE264" s="53"/>
      <c r="DF264"/>
      <c r="DG264"/>
      <c r="DH264"/>
      <c r="DI264"/>
      <c r="DJ264"/>
      <c r="DK264"/>
      <c r="DL264"/>
    </row>
    <row r="265" spans="1:116" ht="14.4">
      <c r="A265" t="s">
        <v>2313</v>
      </c>
      <c r="B265" s="188" t="s">
        <v>311</v>
      </c>
      <c r="C265" s="151" t="str">
        <f t="shared" si="45"/>
        <v>A.030.25.103</v>
      </c>
      <c r="D265" s="54" t="s">
        <v>1215</v>
      </c>
      <c r="E265" s="150" t="s">
        <v>352</v>
      </c>
      <c r="F265" s="153" t="str">
        <f t="shared" si="46"/>
        <v>Chlordimeform (N'-(4-chloro-2-methylphenyl)-N.N-dimethylmethanimidamide)</v>
      </c>
      <c r="G265" s="154">
        <f t="shared" si="47"/>
        <v>9.3522086666666659</v>
      </c>
      <c r="H265"/>
      <c r="I265"/>
      <c r="J265" s="227">
        <f t="shared" si="56"/>
        <v>1.7338044811659998</v>
      </c>
      <c r="K265"/>
      <c r="L265" s="280">
        <f t="shared" si="57"/>
        <v>6.8548441850000003E-2</v>
      </c>
      <c r="M265" s="280">
        <f t="shared" si="58"/>
        <v>0.13935990911600002</v>
      </c>
      <c r="N265" s="281">
        <f t="shared" si="59"/>
        <v>0.12306483019999999</v>
      </c>
      <c r="O265" s="280">
        <v>1.4028312999999999</v>
      </c>
      <c r="P265" s="286">
        <v>7.5485015000000003E-2</v>
      </c>
      <c r="Q265" s="219">
        <v>5.9629503E-2</v>
      </c>
      <c r="R265" s="219">
        <v>5.7791686000000002E-2</v>
      </c>
      <c r="S265" s="219">
        <v>9.6683111000000002E-3</v>
      </c>
      <c r="T265" s="219">
        <v>5.0827231999999996E-4</v>
      </c>
      <c r="U265" s="219">
        <v>5.8017243000000002E-4</v>
      </c>
      <c r="V265" s="219">
        <v>4.2243284000000004E-3</v>
      </c>
      <c r="W265" s="219">
        <v>3.3396101999999999E-3</v>
      </c>
      <c r="X265" s="219">
        <v>0</v>
      </c>
      <c r="Y265" s="219">
        <v>0.11972521999999999</v>
      </c>
      <c r="Z265" s="286">
        <v>2.1062716000000001E-5</v>
      </c>
      <c r="AA265" s="219">
        <v>0</v>
      </c>
      <c r="AB265" s="219">
        <v>0</v>
      </c>
      <c r="AC265"/>
      <c r="AD265" s="227">
        <f t="shared" si="51"/>
        <v>1.4028312999999999</v>
      </c>
      <c r="AE265" s="227">
        <f t="shared" si="52"/>
        <v>0.20788728825000002</v>
      </c>
      <c r="AF265" s="227">
        <f t="shared" si="53"/>
        <v>0.13933884640000002</v>
      </c>
      <c r="AG265" s="227">
        <f t="shared" si="54"/>
        <v>0.13935990911600002</v>
      </c>
      <c r="AH265" s="227">
        <f t="shared" si="55"/>
        <v>0.12306483019999999</v>
      </c>
      <c r="AI265"/>
      <c r="AJ265">
        <v>152.00912</v>
      </c>
      <c r="AK265" s="155">
        <v>122.67321</v>
      </c>
      <c r="AL265" s="155">
        <v>16.490404999999999</v>
      </c>
      <c r="AM265" s="155">
        <v>0</v>
      </c>
      <c r="AN265" s="155">
        <v>2.9972300000000001</v>
      </c>
      <c r="AO265" s="155">
        <v>6.5517855999999997</v>
      </c>
      <c r="AP265" s="155">
        <v>3.2964916</v>
      </c>
      <c r="AQ265"/>
      <c r="AR265" s="156">
        <v>0.18492170999999999</v>
      </c>
      <c r="AS265" s="156">
        <v>0.17019862999999999</v>
      </c>
      <c r="AT265" s="156">
        <v>7.6083208000000003E-3</v>
      </c>
      <c r="AU265" s="156">
        <v>7.1147553999999997E-3</v>
      </c>
      <c r="AV265" s="282">
        <f t="shared" si="48"/>
        <v>1.0203754797768E-5</v>
      </c>
      <c r="AW265" s="282">
        <f t="shared" si="49"/>
        <v>2.8137281371260201E-8</v>
      </c>
      <c r="AX265" s="283">
        <f t="shared" si="50"/>
        <v>0.99646434102000003</v>
      </c>
      <c r="AY265" s="157">
        <v>8.6788494999999994E-6</v>
      </c>
      <c r="AZ265" s="157">
        <v>2.6186183999999999E-8</v>
      </c>
      <c r="BA265" s="157">
        <v>7.1544394999999999E-13</v>
      </c>
      <c r="BB265" s="157">
        <v>0</v>
      </c>
      <c r="BC265" s="157">
        <v>0</v>
      </c>
      <c r="BD265" s="157">
        <v>1.5486661E-9</v>
      </c>
      <c r="BE265" s="157">
        <v>1.5225349E-6</v>
      </c>
      <c r="BF265" s="157">
        <v>3.5317141000000001E-10</v>
      </c>
      <c r="BG265" s="157">
        <v>1.5968491E-9</v>
      </c>
      <c r="BH265" s="157">
        <v>0</v>
      </c>
      <c r="BI265" s="157">
        <v>0</v>
      </c>
      <c r="BJ265" s="157">
        <v>3.3063032000000002E-13</v>
      </c>
      <c r="BK265" s="157">
        <v>2.5408701E-14</v>
      </c>
      <c r="BL265" s="157">
        <v>5.3782892000000002E-15</v>
      </c>
      <c r="BM265" s="157">
        <v>7.4327367999999996E-11</v>
      </c>
      <c r="BN265" s="157">
        <v>7.4740430000000005E-10</v>
      </c>
      <c r="BO265" s="157">
        <v>0</v>
      </c>
      <c r="BP265" s="157">
        <v>3.3565101999999999E-4</v>
      </c>
      <c r="BQ265" s="157">
        <v>0.99612869000000004</v>
      </c>
      <c r="BR265" s="157">
        <v>0</v>
      </c>
      <c r="BS265" s="157">
        <v>0</v>
      </c>
      <c r="BT265" s="157">
        <v>0</v>
      </c>
      <c r="BU265"/>
      <c r="BV265" s="155">
        <v>4.7245745000000001E-4</v>
      </c>
      <c r="BW265" s="155">
        <v>1.100916E-5</v>
      </c>
      <c r="BX265" s="155">
        <v>2.6076438999999999E-4</v>
      </c>
      <c r="BY265" s="155">
        <v>5.2247177999999999E-7</v>
      </c>
      <c r="BZ265" s="155">
        <v>1.7722537E-5</v>
      </c>
      <c r="CA265" s="155">
        <v>0</v>
      </c>
      <c r="CB265" s="155">
        <v>0</v>
      </c>
      <c r="CC265" s="155">
        <v>0</v>
      </c>
      <c r="CD265" s="155">
        <v>7.1475832000000002E-7</v>
      </c>
      <c r="CE265" s="155">
        <v>6.1297698000000003E-7</v>
      </c>
      <c r="CF265" s="155">
        <v>0</v>
      </c>
      <c r="CG265" s="155">
        <v>0</v>
      </c>
      <c r="CH265" s="155">
        <v>0</v>
      </c>
      <c r="CI265" s="155">
        <v>1.1761833999999999E-5</v>
      </c>
      <c r="CJ265" s="155">
        <v>1.6934932E-4</v>
      </c>
      <c r="CK265" s="155">
        <v>3.0044926000000001E-12</v>
      </c>
      <c r="CL265" s="155">
        <v>0</v>
      </c>
      <c r="CM265"/>
      <c r="CN265" s="284">
        <v>0</v>
      </c>
      <c r="CO265" s="284">
        <v>9.3522084999999997</v>
      </c>
      <c r="CP265" s="285">
        <v>0</v>
      </c>
      <c r="CQ265" s="284">
        <v>7.5323070000000002E-3</v>
      </c>
      <c r="CR265" s="284">
        <v>1.5680039E-10</v>
      </c>
      <c r="CS265" s="284">
        <v>1.8503507E-8</v>
      </c>
      <c r="CT265" s="284">
        <v>7.0141259000000003E-4</v>
      </c>
      <c r="CU265" s="284">
        <v>2.1313984000000001E-2</v>
      </c>
      <c r="CV265" s="284">
        <v>0</v>
      </c>
      <c r="CW265" s="284">
        <v>0</v>
      </c>
      <c r="CX265"/>
      <c r="CY265" s="172" t="s">
        <v>406</v>
      </c>
      <c r="CZ265" s="271" t="s">
        <v>2314</v>
      </c>
      <c r="DA265"/>
      <c r="DB265" s="54"/>
      <c r="DC265"/>
      <c r="DD265"/>
      <c r="DE265" s="53"/>
      <c r="DF265"/>
      <c r="DG265"/>
      <c r="DH265"/>
      <c r="DI265"/>
      <c r="DJ265"/>
      <c r="DK265"/>
      <c r="DL265"/>
    </row>
    <row r="266" spans="1:116" ht="14.4">
      <c r="A266" t="s">
        <v>2315</v>
      </c>
      <c r="B266" s="188" t="s">
        <v>311</v>
      </c>
      <c r="C266" s="151" t="str">
        <f t="shared" si="45"/>
        <v>A.030.25.104</v>
      </c>
      <c r="D266" s="54" t="s">
        <v>1215</v>
      </c>
      <c r="E266" s="150" t="s">
        <v>352</v>
      </c>
      <c r="F266" s="153" t="str">
        <f t="shared" si="46"/>
        <v>Cypermethrin ([Cyano-(3-phenoxyphenyl)methyl]3-(2.2-dichloroethenyl)-2.2-dimethylcycl</v>
      </c>
      <c r="G266" s="154">
        <f t="shared" si="47"/>
        <v>28.126302666666668</v>
      </c>
      <c r="H266"/>
      <c r="I266"/>
      <c r="J266" s="227">
        <f t="shared" si="56"/>
        <v>5.070008913483</v>
      </c>
      <c r="K266"/>
      <c r="L266" s="280">
        <f t="shared" si="57"/>
        <v>0.19766210219999997</v>
      </c>
      <c r="M266" s="280">
        <f t="shared" si="58"/>
        <v>0.35908555408300002</v>
      </c>
      <c r="N266" s="281">
        <f t="shared" si="59"/>
        <v>0.29431585719999998</v>
      </c>
      <c r="O266" s="280">
        <v>4.2189454</v>
      </c>
      <c r="P266" s="286">
        <v>0.17563734</v>
      </c>
      <c r="Q266" s="219">
        <v>0.17117022000000001</v>
      </c>
      <c r="R266" s="219">
        <v>0.16852423999999999</v>
      </c>
      <c r="S266" s="219">
        <v>2.5619281000000001E-2</v>
      </c>
      <c r="T266" s="219">
        <v>1.7645566E-3</v>
      </c>
      <c r="U266" s="219">
        <v>1.7540246000000001E-3</v>
      </c>
      <c r="V266" s="219">
        <v>1.2202843999999999E-2</v>
      </c>
      <c r="W266" s="219">
        <v>8.9754672000000001E-3</v>
      </c>
      <c r="X266" s="219">
        <v>0</v>
      </c>
      <c r="Y266" s="219">
        <v>0.28534039</v>
      </c>
      <c r="Z266" s="286">
        <v>7.5150083000000004E-5</v>
      </c>
      <c r="AA266" s="219">
        <v>0</v>
      </c>
      <c r="AB266" s="219">
        <v>0</v>
      </c>
      <c r="AC266"/>
      <c r="AD266" s="227">
        <f t="shared" si="51"/>
        <v>4.2189454</v>
      </c>
      <c r="AE266" s="227">
        <f t="shared" si="52"/>
        <v>0.55667250619999997</v>
      </c>
      <c r="AF266" s="227">
        <f t="shared" si="53"/>
        <v>0.35901040400000001</v>
      </c>
      <c r="AG266" s="227">
        <f t="shared" si="54"/>
        <v>0.35908555408299997</v>
      </c>
      <c r="AH266" s="227">
        <f t="shared" si="55"/>
        <v>0.29431585719999998</v>
      </c>
      <c r="AI266"/>
      <c r="AJ266">
        <v>449.18650000000002</v>
      </c>
      <c r="AK266" s="155">
        <v>379.86196999999999</v>
      </c>
      <c r="AL266" s="155">
        <v>39.181339999999999</v>
      </c>
      <c r="AM266" s="155">
        <v>0</v>
      </c>
      <c r="AN266" s="155">
        <v>6.9206873</v>
      </c>
      <c r="AO266" s="155">
        <v>15.398922000000001</v>
      </c>
      <c r="AP266" s="155">
        <v>7.8235802000000003</v>
      </c>
      <c r="AQ266"/>
      <c r="AR266" s="156">
        <v>0.54129746000000001</v>
      </c>
      <c r="AS266" s="156">
        <v>0.49539184000000003</v>
      </c>
      <c r="AT266" s="156">
        <v>2.2579017E-2</v>
      </c>
      <c r="AU266" s="156">
        <v>2.3326603000000001E-2</v>
      </c>
      <c r="AV266" s="282">
        <f t="shared" si="48"/>
        <v>2.9699750295650003E-5</v>
      </c>
      <c r="AW266" s="282">
        <f t="shared" si="49"/>
        <v>8.3502282058221994E-8</v>
      </c>
      <c r="AX266" s="283">
        <f t="shared" si="50"/>
        <v>3.2670311929699998</v>
      </c>
      <c r="AY266" s="157">
        <v>2.6101209000000001E-5</v>
      </c>
      <c r="AZ266" s="157">
        <v>7.8753647999999999E-8</v>
      </c>
      <c r="BA266" s="157">
        <v>2.1516622000000002E-12</v>
      </c>
      <c r="BB266" s="157">
        <v>0</v>
      </c>
      <c r="BC266" s="157">
        <v>0</v>
      </c>
      <c r="BD266" s="157">
        <v>4.5160090000000001E-9</v>
      </c>
      <c r="BE266" s="157">
        <v>3.5916001999999999E-6</v>
      </c>
      <c r="BF266" s="157">
        <v>1.0298703E-9</v>
      </c>
      <c r="BG266" s="157">
        <v>3.7155232000000002E-9</v>
      </c>
      <c r="BH266" s="157">
        <v>0</v>
      </c>
      <c r="BI266" s="157">
        <v>0</v>
      </c>
      <c r="BJ266" s="157">
        <v>9.9964188999999997E-13</v>
      </c>
      <c r="BK266" s="157">
        <v>7.3422851000000002E-14</v>
      </c>
      <c r="BL266" s="157">
        <v>1.5831281E-14</v>
      </c>
      <c r="BM266" s="157">
        <v>2.5004854999999998E-10</v>
      </c>
      <c r="BN266" s="157">
        <v>2.1750381000000002E-9</v>
      </c>
      <c r="BO266" s="157">
        <v>0</v>
      </c>
      <c r="BP266" s="157">
        <v>8.8109297000000001E-4</v>
      </c>
      <c r="BQ266" s="157">
        <v>3.2661500999999999</v>
      </c>
      <c r="BR266" s="157">
        <v>0</v>
      </c>
      <c r="BS266" s="157">
        <v>0</v>
      </c>
      <c r="BT266" s="157">
        <v>0</v>
      </c>
      <c r="BU266"/>
      <c r="BV266" s="155">
        <v>1.4037677E-3</v>
      </c>
      <c r="BW266" s="155">
        <v>2.5615939999999999E-5</v>
      </c>
      <c r="BX266" s="155">
        <v>7.8423595999999995E-4</v>
      </c>
      <c r="BY266" s="155">
        <v>1.5100469E-6</v>
      </c>
      <c r="BZ266" s="155">
        <v>4.4032041E-5</v>
      </c>
      <c r="CA266" s="155">
        <v>0</v>
      </c>
      <c r="CB266" s="155">
        <v>0</v>
      </c>
      <c r="CC266" s="155">
        <v>0</v>
      </c>
      <c r="CD266" s="155">
        <v>2.4661209999999999E-6</v>
      </c>
      <c r="CE266" s="155">
        <v>1.8246705E-6</v>
      </c>
      <c r="CF266" s="155">
        <v>0</v>
      </c>
      <c r="CG266" s="155">
        <v>0</v>
      </c>
      <c r="CH266" s="155">
        <v>0</v>
      </c>
      <c r="CI266" s="155">
        <v>3.3877134999999997E-5</v>
      </c>
      <c r="CJ266" s="155">
        <v>5.1020575000000005E-4</v>
      </c>
      <c r="CK266" s="155">
        <v>6.9552562000000002E-12</v>
      </c>
      <c r="CL266" s="155">
        <v>0</v>
      </c>
      <c r="CM266"/>
      <c r="CN266" s="284">
        <v>0</v>
      </c>
      <c r="CO266" s="284">
        <v>28.126303</v>
      </c>
      <c r="CP266" s="285">
        <v>0</v>
      </c>
      <c r="CQ266" s="284">
        <v>1.7526053E-2</v>
      </c>
      <c r="CR266" s="284">
        <v>4.7570884000000001E-10</v>
      </c>
      <c r="CS266" s="284">
        <v>5.5816779999999999E-8</v>
      </c>
      <c r="CT266" s="284">
        <v>1.7099211999999999E-3</v>
      </c>
      <c r="CU266" s="284">
        <v>6.1612855000000001E-2</v>
      </c>
      <c r="CV266" s="284">
        <v>0</v>
      </c>
      <c r="CW266" s="284">
        <v>0</v>
      </c>
      <c r="CX266"/>
      <c r="CY266" s="172" t="s">
        <v>429</v>
      </c>
      <c r="CZ266" s="271" t="s">
        <v>2316</v>
      </c>
      <c r="DA266"/>
      <c r="DB266" s="54"/>
      <c r="DC266"/>
      <c r="DD266"/>
      <c r="DE266" s="53"/>
      <c r="DF266"/>
      <c r="DG266"/>
      <c r="DH266"/>
      <c r="DI266"/>
      <c r="DJ266"/>
      <c r="DK266"/>
      <c r="DL266"/>
    </row>
    <row r="267" spans="1:116" ht="14.4">
      <c r="A267" t="s">
        <v>592</v>
      </c>
      <c r="B267" s="188" t="s">
        <v>311</v>
      </c>
      <c r="C267" s="151" t="str">
        <f t="shared" si="45"/>
        <v>A.030.25.105</v>
      </c>
      <c r="D267" s="54" t="s">
        <v>1215</v>
      </c>
      <c r="E267" s="150" t="s">
        <v>352</v>
      </c>
      <c r="F267" s="153" t="str">
        <f t="shared" si="46"/>
        <v>Lindane (Hexachlorocyclohexane, or benzene hexachloride, BHC)</v>
      </c>
      <c r="G267" s="154">
        <f t="shared" si="47"/>
        <v>3.3371588666666669</v>
      </c>
      <c r="H267"/>
      <c r="I267"/>
      <c r="J267" s="227">
        <f t="shared" si="56"/>
        <v>0.61758327147570002</v>
      </c>
      <c r="K267"/>
      <c r="L267" s="280">
        <f t="shared" si="57"/>
        <v>2.4341928259999999E-2</v>
      </c>
      <c r="M267" s="280">
        <f t="shared" si="58"/>
        <v>4.9033937515700003E-2</v>
      </c>
      <c r="N267" s="281">
        <f t="shared" si="59"/>
        <v>4.3633575700000003E-2</v>
      </c>
      <c r="O267" s="280">
        <v>0.50057383</v>
      </c>
      <c r="P267" s="286">
        <v>2.6357525999999999E-2</v>
      </c>
      <c r="Q267" s="219">
        <v>2.1179730000000001E-2</v>
      </c>
      <c r="R267" s="219">
        <v>2.0546508000000002E-2</v>
      </c>
      <c r="S267" s="219">
        <v>3.4077044999999999E-3</v>
      </c>
      <c r="T267" s="219">
        <v>1.8236041E-4</v>
      </c>
      <c r="U267" s="219">
        <v>2.0535535000000001E-4</v>
      </c>
      <c r="V267" s="219">
        <v>1.4891027E-3</v>
      </c>
      <c r="W267" s="219">
        <v>1.1886386999999999E-3</v>
      </c>
      <c r="X267" s="219">
        <v>0</v>
      </c>
      <c r="Y267" s="219">
        <v>4.2444937000000002E-2</v>
      </c>
      <c r="Z267" s="286">
        <v>7.5788157E-6</v>
      </c>
      <c r="AA267" s="219">
        <v>0</v>
      </c>
      <c r="AB267" s="219">
        <v>0</v>
      </c>
      <c r="AC267"/>
      <c r="AD267" s="227">
        <f t="shared" si="51"/>
        <v>0.50057383</v>
      </c>
      <c r="AE267" s="227">
        <f t="shared" si="52"/>
        <v>7.3368286960000001E-2</v>
      </c>
      <c r="AF267" s="227">
        <f t="shared" si="53"/>
        <v>4.9026358700000001E-2</v>
      </c>
      <c r="AG267" s="227">
        <f t="shared" si="54"/>
        <v>4.9033937515700003E-2</v>
      </c>
      <c r="AH267" s="227">
        <f t="shared" si="55"/>
        <v>4.3633575700000003E-2</v>
      </c>
      <c r="AI267"/>
      <c r="AJ267">
        <v>54.236403000000003</v>
      </c>
      <c r="AK267" s="155">
        <v>43.839084</v>
      </c>
      <c r="AL267" s="155">
        <v>5.8456006</v>
      </c>
      <c r="AM267" s="155">
        <v>0</v>
      </c>
      <c r="AN267" s="155">
        <v>1.0615189</v>
      </c>
      <c r="AO267" s="155">
        <v>2.3217120000000002</v>
      </c>
      <c r="AP267" s="155">
        <v>1.1684873</v>
      </c>
      <c r="AQ267"/>
      <c r="AR267" s="156">
        <v>6.5805253999999994E-2</v>
      </c>
      <c r="AS267" s="156">
        <v>6.0545975000000002E-2</v>
      </c>
      <c r="AT267" s="156">
        <v>2.7114550999999998E-3</v>
      </c>
      <c r="AU267" s="156">
        <v>2.5478246E-3</v>
      </c>
      <c r="AV267" s="282">
        <f t="shared" si="48"/>
        <v>3.6298545513209998E-6</v>
      </c>
      <c r="AW267" s="282">
        <f t="shared" si="49"/>
        <v>1.00275708277717E-8</v>
      </c>
      <c r="AX267" s="283">
        <f t="shared" si="50"/>
        <v>0.35683817806000001</v>
      </c>
      <c r="AY267" s="157">
        <v>3.0968833999999999E-6</v>
      </c>
      <c r="AZ267" s="157">
        <v>9.3440449000000002E-9</v>
      </c>
      <c r="BA267" s="157">
        <v>2.5529264999999998E-13</v>
      </c>
      <c r="BB267" s="157">
        <v>0</v>
      </c>
      <c r="BC267" s="157">
        <v>0</v>
      </c>
      <c r="BD267" s="157">
        <v>5.5059269000000005E-10</v>
      </c>
      <c r="BE267" s="157">
        <v>5.3213034E-7</v>
      </c>
      <c r="BF267" s="157">
        <v>1.2556199E-10</v>
      </c>
      <c r="BG267" s="157">
        <v>5.5758076000000003E-10</v>
      </c>
      <c r="BH267" s="157">
        <v>0</v>
      </c>
      <c r="BI267" s="157">
        <v>0</v>
      </c>
      <c r="BJ267" s="157">
        <v>1.1702907000000001E-13</v>
      </c>
      <c r="BK267" s="157">
        <v>8.9569936000000006E-15</v>
      </c>
      <c r="BL267" s="157">
        <v>1.8990581000000001E-15</v>
      </c>
      <c r="BM267" s="157">
        <v>2.6581461E-11</v>
      </c>
      <c r="BN267" s="157">
        <v>2.6363716999999999E-10</v>
      </c>
      <c r="BO267" s="157">
        <v>0</v>
      </c>
      <c r="BP267" s="157">
        <v>1.1936806E-4</v>
      </c>
      <c r="BQ267" s="157">
        <v>0.35671881</v>
      </c>
      <c r="BR267" s="157">
        <v>0</v>
      </c>
      <c r="BS267" s="157">
        <v>0</v>
      </c>
      <c r="BT267" s="157">
        <v>0</v>
      </c>
      <c r="BU267"/>
      <c r="BV267" s="155">
        <v>1.6840704999999999E-4</v>
      </c>
      <c r="BW267" s="155">
        <v>3.8441301999999996E-6</v>
      </c>
      <c r="BX267" s="155">
        <v>9.3048845000000006E-5</v>
      </c>
      <c r="BY267" s="155">
        <v>1.8425803000000001E-7</v>
      </c>
      <c r="BZ267" s="155">
        <v>6.2167109000000003E-6</v>
      </c>
      <c r="CA267" s="155">
        <v>0</v>
      </c>
      <c r="CB267" s="155">
        <v>0</v>
      </c>
      <c r="CC267" s="155">
        <v>0</v>
      </c>
      <c r="CD267" s="155">
        <v>2.5627981000000001E-7</v>
      </c>
      <c r="CE267" s="155">
        <v>2.1688822999999999E-7</v>
      </c>
      <c r="CF267" s="155">
        <v>0</v>
      </c>
      <c r="CG267" s="155">
        <v>0</v>
      </c>
      <c r="CH267" s="155">
        <v>0</v>
      </c>
      <c r="CI267" s="155">
        <v>4.1771112000000002E-6</v>
      </c>
      <c r="CJ267" s="155">
        <v>6.0462830999999998E-5</v>
      </c>
      <c r="CK267" s="155">
        <v>1.0641736E-12</v>
      </c>
      <c r="CL267" s="155">
        <v>0</v>
      </c>
      <c r="CM267"/>
      <c r="CN267" s="284">
        <v>0</v>
      </c>
      <c r="CO267" s="284">
        <v>3.3371588999999999</v>
      </c>
      <c r="CP267" s="285">
        <v>0</v>
      </c>
      <c r="CQ267" s="284">
        <v>2.6300979E-3</v>
      </c>
      <c r="CR267" s="284">
        <v>5.5518241999999999E-11</v>
      </c>
      <c r="CS267" s="284">
        <v>6.5480809000000003E-9</v>
      </c>
      <c r="CT267" s="284">
        <v>2.4570834000000002E-4</v>
      </c>
      <c r="CU267" s="284">
        <v>7.5137785000000002E-3</v>
      </c>
      <c r="CV267" s="284">
        <v>0</v>
      </c>
      <c r="CW267" s="284">
        <v>0</v>
      </c>
      <c r="CX267"/>
      <c r="CY267" s="172" t="s">
        <v>430</v>
      </c>
      <c r="CZ267" s="271" t="s">
        <v>2317</v>
      </c>
      <c r="DA267"/>
      <c r="DB267" s="54"/>
      <c r="DC267"/>
      <c r="DD267"/>
      <c r="DE267" s="53"/>
      <c r="DF267"/>
      <c r="DG267"/>
      <c r="DH267"/>
      <c r="DI267"/>
      <c r="DJ267"/>
      <c r="DK267"/>
      <c r="DL267"/>
    </row>
    <row r="268" spans="1:116" ht="14.4">
      <c r="A268" t="s">
        <v>593</v>
      </c>
      <c r="B268" s="188" t="s">
        <v>311</v>
      </c>
      <c r="C268" s="151" t="str">
        <f t="shared" si="45"/>
        <v>A.030.25.106</v>
      </c>
      <c r="D268" s="54" t="s">
        <v>1215</v>
      </c>
      <c r="E268" s="150" t="s">
        <v>352</v>
      </c>
      <c r="F268" s="153" t="str">
        <f t="shared" si="46"/>
        <v>Malathion (Diethyl 2-[(dimethoxyphosphorothioyl)sulfanyl]butanedioate)</v>
      </c>
      <c r="G268" s="154">
        <f t="shared" si="47"/>
        <v>8.334675333333335</v>
      </c>
      <c r="H268"/>
      <c r="I268"/>
      <c r="J268" s="227">
        <f t="shared" si="56"/>
        <v>1.568358873637</v>
      </c>
      <c r="K268"/>
      <c r="L268" s="280">
        <f t="shared" si="57"/>
        <v>6.1166587020000003E-2</v>
      </c>
      <c r="M268" s="280">
        <f t="shared" si="58"/>
        <v>0.12812508411699999</v>
      </c>
      <c r="N268" s="281">
        <f t="shared" si="59"/>
        <v>0.12886590249999999</v>
      </c>
      <c r="O268" s="280">
        <v>1.2502013000000001</v>
      </c>
      <c r="P268" s="286">
        <v>7.1018181E-2</v>
      </c>
      <c r="Q268" s="219">
        <v>5.3590662999999997E-2</v>
      </c>
      <c r="R268" s="219">
        <v>5.1508044000000003E-2</v>
      </c>
      <c r="S268" s="219">
        <v>8.7882896000000005E-3</v>
      </c>
      <c r="T268" s="219">
        <v>3.9614301999999998E-4</v>
      </c>
      <c r="U268" s="219">
        <v>4.741104E-4</v>
      </c>
      <c r="V268" s="219">
        <v>3.4999949000000001E-3</v>
      </c>
      <c r="W268" s="219">
        <v>3.2683224999999999E-3</v>
      </c>
      <c r="X268" s="219">
        <v>0</v>
      </c>
      <c r="Y268" s="219">
        <v>0.12559757999999999</v>
      </c>
      <c r="Z268" s="286">
        <v>1.6245217000000001E-5</v>
      </c>
      <c r="AA268" s="219">
        <v>0</v>
      </c>
      <c r="AB268" s="219">
        <v>0</v>
      </c>
      <c r="AC268"/>
      <c r="AD268" s="227">
        <f t="shared" si="51"/>
        <v>1.2502013000000001</v>
      </c>
      <c r="AE268" s="227">
        <f t="shared" si="52"/>
        <v>0.18927542591999999</v>
      </c>
      <c r="AF268" s="227">
        <f t="shared" si="53"/>
        <v>0.12810883889999999</v>
      </c>
      <c r="AG268" s="227">
        <f t="shared" si="54"/>
        <v>0.12812508411699999</v>
      </c>
      <c r="AH268" s="227">
        <f t="shared" si="55"/>
        <v>0.12886590249999999</v>
      </c>
      <c r="AI268"/>
      <c r="AJ268">
        <v>138.06779</v>
      </c>
      <c r="AK268" s="155">
        <v>107.15879</v>
      </c>
      <c r="AL268" s="155">
        <v>17.326612999999998</v>
      </c>
      <c r="AM268" s="155">
        <v>0</v>
      </c>
      <c r="AN268" s="155">
        <v>3.1949638999999999</v>
      </c>
      <c r="AO268" s="155">
        <v>6.9223812000000002</v>
      </c>
      <c r="AP268" s="155">
        <v>3.4650381000000001</v>
      </c>
      <c r="AQ268"/>
      <c r="AR268" s="156">
        <v>0.16555993999999999</v>
      </c>
      <c r="AS268" s="156">
        <v>0.15285960000000001</v>
      </c>
      <c r="AT268" s="156">
        <v>6.8019528999999999E-3</v>
      </c>
      <c r="AU268" s="156">
        <v>5.8983856999999997E-3</v>
      </c>
      <c r="AV268" s="282">
        <f t="shared" si="48"/>
        <v>9.1642446844170004E-6</v>
      </c>
      <c r="AW268" s="282">
        <f t="shared" si="49"/>
        <v>2.5155151046654602E-8</v>
      </c>
      <c r="AX268" s="283">
        <f t="shared" si="50"/>
        <v>0.82610443913999998</v>
      </c>
      <c r="AY268" s="157">
        <v>7.7345787999999998E-6</v>
      </c>
      <c r="AZ268" s="157">
        <v>2.3337090999999998E-8</v>
      </c>
      <c r="BA268" s="157">
        <v>6.3760267000000002E-13</v>
      </c>
      <c r="BB268" s="157">
        <v>0</v>
      </c>
      <c r="BC268" s="157">
        <v>0</v>
      </c>
      <c r="BD268" s="157">
        <v>1.3802809E-9</v>
      </c>
      <c r="BE268" s="157">
        <v>1.4276091000000001E-6</v>
      </c>
      <c r="BF268" s="157">
        <v>3.1477137999999998E-10</v>
      </c>
      <c r="BG268" s="157">
        <v>1.5023554E-9</v>
      </c>
      <c r="BH268" s="157">
        <v>0</v>
      </c>
      <c r="BI268" s="157">
        <v>0</v>
      </c>
      <c r="BJ268" s="157">
        <v>2.7018288999999999E-13</v>
      </c>
      <c r="BK268" s="157">
        <v>2.1049871E-14</v>
      </c>
      <c r="BL268" s="157">
        <v>4.4312236000000004E-15</v>
      </c>
      <c r="BM268" s="157">
        <v>5.8603787000000005E-11</v>
      </c>
      <c r="BN268" s="157">
        <v>6.1789973000000004E-10</v>
      </c>
      <c r="BO268" s="157">
        <v>0</v>
      </c>
      <c r="BP268" s="157">
        <v>3.3332913999999998E-4</v>
      </c>
      <c r="BQ268" s="157">
        <v>0.82577111000000003</v>
      </c>
      <c r="BR268" s="157">
        <v>0</v>
      </c>
      <c r="BS268" s="157">
        <v>0</v>
      </c>
      <c r="BT268" s="157">
        <v>0</v>
      </c>
      <c r="BU268"/>
      <c r="BV268" s="155">
        <v>4.2259173E-4</v>
      </c>
      <c r="BW268" s="155">
        <v>1.0357692000000001E-5</v>
      </c>
      <c r="BX268" s="155">
        <v>2.3239286999999999E-4</v>
      </c>
      <c r="BY268" s="155">
        <v>4.3460894000000002E-7</v>
      </c>
      <c r="BZ268" s="155">
        <v>1.6398210999999998E-5</v>
      </c>
      <c r="CA268" s="155">
        <v>0</v>
      </c>
      <c r="CB268" s="155">
        <v>0</v>
      </c>
      <c r="CC268" s="155">
        <v>0</v>
      </c>
      <c r="CD268" s="155">
        <v>5.5836510999999999E-7</v>
      </c>
      <c r="CE268" s="155">
        <v>5.0878223999999995E-7</v>
      </c>
      <c r="CF268" s="155">
        <v>0</v>
      </c>
      <c r="CG268" s="155">
        <v>0</v>
      </c>
      <c r="CH268" s="155">
        <v>0</v>
      </c>
      <c r="CI268" s="155">
        <v>1.0518393E-5</v>
      </c>
      <c r="CJ268" s="155">
        <v>1.5142279999999999E-4</v>
      </c>
      <c r="CK268" s="155">
        <v>3.1986000000000001E-12</v>
      </c>
      <c r="CL268" s="155">
        <v>0</v>
      </c>
      <c r="CM268"/>
      <c r="CN268" s="284">
        <v>0</v>
      </c>
      <c r="CO268" s="284">
        <v>8.3346754000000001</v>
      </c>
      <c r="CP268" s="285">
        <v>0</v>
      </c>
      <c r="CQ268" s="284">
        <v>7.0865820000000001E-3</v>
      </c>
      <c r="CR268" s="284">
        <v>1.2799583000000001E-10</v>
      </c>
      <c r="CS268" s="284">
        <v>1.5131354999999999E-8</v>
      </c>
      <c r="CT268" s="284">
        <v>6.5222816000000004E-4</v>
      </c>
      <c r="CU268" s="284">
        <v>1.7655710000000002E-2</v>
      </c>
      <c r="CV268" s="284">
        <v>0</v>
      </c>
      <c r="CW268" s="284">
        <v>0</v>
      </c>
      <c r="CX268"/>
      <c r="CY268" s="172" t="s">
        <v>429</v>
      </c>
      <c r="CZ268" s="271" t="s">
        <v>2318</v>
      </c>
      <c r="DA268"/>
      <c r="DB268" s="54"/>
      <c r="DC268"/>
      <c r="DD268"/>
      <c r="DE268" s="53"/>
      <c r="DF268"/>
      <c r="DG268"/>
      <c r="DH268"/>
      <c r="DI268"/>
      <c r="DJ268"/>
      <c r="DK268"/>
      <c r="DL268"/>
    </row>
    <row r="269" spans="1:116" ht="14.4">
      <c r="A269" t="s">
        <v>2319</v>
      </c>
      <c r="B269" s="188" t="s">
        <v>311</v>
      </c>
      <c r="C269" s="151" t="str">
        <f t="shared" si="45"/>
        <v>A.030.25.107</v>
      </c>
      <c r="D269" s="54" t="s">
        <v>1215</v>
      </c>
      <c r="E269" s="150" t="s">
        <v>352</v>
      </c>
      <c r="F269" s="153" t="str">
        <f t="shared" si="46"/>
        <v>Methoxychlor (1.1'-(2.2.2-Trichloroethane-1.1-diyl)bis(4-methoxybenzene))</v>
      </c>
      <c r="G269" s="154">
        <f t="shared" si="47"/>
        <v>4.4559659333333332</v>
      </c>
      <c r="H269"/>
      <c r="I269"/>
      <c r="J269" s="227">
        <f t="shared" si="56"/>
        <v>0.80422860550699993</v>
      </c>
      <c r="K269"/>
      <c r="L269" s="280">
        <f t="shared" si="57"/>
        <v>3.2143434200000001E-2</v>
      </c>
      <c r="M269" s="280">
        <f t="shared" si="58"/>
        <v>6.0720931106999998E-2</v>
      </c>
      <c r="N269" s="281">
        <f t="shared" si="59"/>
        <v>4.2969350199999999E-2</v>
      </c>
      <c r="O269" s="280">
        <v>0.66839488999999996</v>
      </c>
      <c r="P269" s="286">
        <v>3.0875969999999999E-2</v>
      </c>
      <c r="Q269" s="219">
        <v>2.7689846000000001E-2</v>
      </c>
      <c r="R269" s="219">
        <v>2.7239724E-2</v>
      </c>
      <c r="S269" s="219">
        <v>4.3119326000000003E-3</v>
      </c>
      <c r="T269" s="219">
        <v>2.8920281999999999E-4</v>
      </c>
      <c r="U269" s="219">
        <v>3.0257477999999998E-4</v>
      </c>
      <c r="V269" s="219">
        <v>2.1429159999999999E-3</v>
      </c>
      <c r="W269" s="219">
        <v>1.3575041999999999E-3</v>
      </c>
      <c r="X269" s="219">
        <v>0</v>
      </c>
      <c r="Y269" s="219">
        <v>4.1611846000000001E-2</v>
      </c>
      <c r="Z269" s="286">
        <v>1.2199107000000001E-5</v>
      </c>
      <c r="AA269" s="219">
        <v>0</v>
      </c>
      <c r="AB269" s="219">
        <v>0</v>
      </c>
      <c r="AC269"/>
      <c r="AD269" s="227">
        <f t="shared" si="51"/>
        <v>0.66839488999999996</v>
      </c>
      <c r="AE269" s="227">
        <f t="shared" si="52"/>
        <v>9.2852166199999989E-2</v>
      </c>
      <c r="AF269" s="227">
        <f t="shared" si="53"/>
        <v>6.0708732000000001E-2</v>
      </c>
      <c r="AG269" s="227">
        <f t="shared" si="54"/>
        <v>6.0720931107000005E-2</v>
      </c>
      <c r="AH269" s="227">
        <f t="shared" si="55"/>
        <v>4.2969350199999999E-2</v>
      </c>
      <c r="AI269"/>
      <c r="AJ269">
        <v>70.432956000000004</v>
      </c>
      <c r="AK269" s="155">
        <v>60.349901000000003</v>
      </c>
      <c r="AL269" s="155">
        <v>5.7084087999999999</v>
      </c>
      <c r="AM269" s="155">
        <v>0</v>
      </c>
      <c r="AN269" s="155">
        <v>0.99907665999999995</v>
      </c>
      <c r="AO269" s="155">
        <v>2.2357597</v>
      </c>
      <c r="AP269" s="155">
        <v>1.1398096</v>
      </c>
      <c r="AQ269"/>
      <c r="AR269" s="156">
        <v>8.6831122999999996E-2</v>
      </c>
      <c r="AS269" s="156">
        <v>7.9474558000000001E-2</v>
      </c>
      <c r="AT269" s="156">
        <v>3.5954722999999998E-3</v>
      </c>
      <c r="AU269" s="156">
        <v>3.7610921000000002E-3</v>
      </c>
      <c r="AV269" s="282">
        <f t="shared" si="48"/>
        <v>4.7646617565019992E-6</v>
      </c>
      <c r="AW269" s="282">
        <f t="shared" si="49"/>
        <v>1.32968652106733E-8</v>
      </c>
      <c r="AX269" s="283">
        <f t="shared" si="50"/>
        <v>0.52676360009000001</v>
      </c>
      <c r="AY269" s="157">
        <v>4.1351364000000003E-6</v>
      </c>
      <c r="AZ269" s="157">
        <v>1.2476705E-8</v>
      </c>
      <c r="BA269" s="157">
        <v>3.4088140000000001E-13</v>
      </c>
      <c r="BB269" s="157">
        <v>0</v>
      </c>
      <c r="BC269" s="157">
        <v>0</v>
      </c>
      <c r="BD269" s="157">
        <v>7.2995338999999995E-10</v>
      </c>
      <c r="BE269" s="157">
        <v>6.2837312E-7</v>
      </c>
      <c r="BF269" s="157">
        <v>1.6646497999999999E-10</v>
      </c>
      <c r="BG269" s="157">
        <v>6.5316626000000002E-10</v>
      </c>
      <c r="BH269" s="157">
        <v>0</v>
      </c>
      <c r="BI269" s="157">
        <v>0</v>
      </c>
      <c r="BJ269" s="157">
        <v>1.7243782999999999E-13</v>
      </c>
      <c r="BK269" s="157">
        <v>1.2891920000000001E-14</v>
      </c>
      <c r="BL269" s="157">
        <v>2.7595233000000001E-15</v>
      </c>
      <c r="BM269" s="157">
        <v>4.1445652E-11</v>
      </c>
      <c r="BN269" s="157">
        <v>3.8083746000000001E-10</v>
      </c>
      <c r="BO269" s="157">
        <v>0</v>
      </c>
      <c r="BP269" s="157">
        <v>1.3238009E-4</v>
      </c>
      <c r="BQ269" s="157">
        <v>0.52663121999999996</v>
      </c>
      <c r="BR269" s="157">
        <v>0</v>
      </c>
      <c r="BS269" s="157">
        <v>0</v>
      </c>
      <c r="BT269" s="157">
        <v>0</v>
      </c>
      <c r="BU269"/>
      <c r="BV269" s="155">
        <v>2.2323834999999999E-4</v>
      </c>
      <c r="BW269" s="155">
        <v>4.5031255999999998E-6</v>
      </c>
      <c r="BX269" s="155">
        <v>1.2424415E-4</v>
      </c>
      <c r="BY269" s="155">
        <v>2.6405339999999998E-7</v>
      </c>
      <c r="BZ269" s="155">
        <v>7.5689047000000002E-6</v>
      </c>
      <c r="CA269" s="155">
        <v>0</v>
      </c>
      <c r="CB269" s="155">
        <v>0</v>
      </c>
      <c r="CC269" s="155">
        <v>0</v>
      </c>
      <c r="CD269" s="155">
        <v>4.0507331E-7</v>
      </c>
      <c r="CE269" s="155">
        <v>3.1340364000000001E-7</v>
      </c>
      <c r="CF269" s="155">
        <v>0</v>
      </c>
      <c r="CG269" s="155">
        <v>0</v>
      </c>
      <c r="CH269" s="155">
        <v>0</v>
      </c>
      <c r="CI269" s="155">
        <v>5.4993333000000001E-6</v>
      </c>
      <c r="CJ269" s="155">
        <v>8.0440300999999999E-5</v>
      </c>
      <c r="CK269" s="155">
        <v>1.0049371000000001E-12</v>
      </c>
      <c r="CL269" s="155">
        <v>0</v>
      </c>
      <c r="CM269"/>
      <c r="CN269" s="284">
        <v>0</v>
      </c>
      <c r="CO269" s="284">
        <v>4.4559660000000001</v>
      </c>
      <c r="CP269" s="285">
        <v>0</v>
      </c>
      <c r="CQ269" s="284">
        <v>3.0809728999999998E-3</v>
      </c>
      <c r="CR269" s="284">
        <v>8.1950838999999998E-11</v>
      </c>
      <c r="CS269" s="284">
        <v>9.6368702000000005E-9</v>
      </c>
      <c r="CT269" s="284">
        <v>2.9581113999999997E-4</v>
      </c>
      <c r="CU269" s="284">
        <v>1.0816704999999999E-2</v>
      </c>
      <c r="CV269" s="284">
        <v>0</v>
      </c>
      <c r="CW269" s="284">
        <v>0</v>
      </c>
      <c r="CX269"/>
      <c r="CY269" s="172" t="s">
        <v>431</v>
      </c>
      <c r="CZ269" s="271" t="s">
        <v>2320</v>
      </c>
      <c r="DA269"/>
      <c r="DB269" s="54"/>
      <c r="DC269"/>
      <c r="DD269"/>
      <c r="DE269" s="53"/>
      <c r="DF269"/>
      <c r="DG269"/>
      <c r="DH269"/>
      <c r="DI269"/>
      <c r="DJ269"/>
      <c r="DK269"/>
      <c r="DL269"/>
    </row>
    <row r="270" spans="1:116" ht="14.4">
      <c r="A270" t="s">
        <v>2321</v>
      </c>
      <c r="B270" s="188" t="s">
        <v>311</v>
      </c>
      <c r="C270" s="151" t="str">
        <f t="shared" si="45"/>
        <v>A.030.25.108</v>
      </c>
      <c r="D270" s="54" t="s">
        <v>1215</v>
      </c>
      <c r="E270" s="150" t="s">
        <v>352</v>
      </c>
      <c r="F270" s="153" t="str">
        <f t="shared" si="46"/>
        <v>Methyl  parathion (O.O-Dimethyl O-4-nitrophenyl phosphorothioate)</v>
      </c>
      <c r="G270" s="154">
        <f t="shared" si="47"/>
        <v>6.3438994666666666</v>
      </c>
      <c r="H270"/>
      <c r="I270"/>
      <c r="J270" s="227">
        <f t="shared" si="56"/>
        <v>1.1806674495659999</v>
      </c>
      <c r="K270"/>
      <c r="L270" s="280">
        <f t="shared" si="57"/>
        <v>4.3814260540000004E-2</v>
      </c>
      <c r="M270" s="280">
        <f t="shared" si="58"/>
        <v>8.3325292925999994E-2</v>
      </c>
      <c r="N270" s="281">
        <f t="shared" si="59"/>
        <v>0.1019429761</v>
      </c>
      <c r="O270" s="280">
        <v>0.95158491999999995</v>
      </c>
      <c r="P270" s="286">
        <v>4.2493095000000002E-2</v>
      </c>
      <c r="Q270" s="219">
        <v>3.8729725999999999E-2</v>
      </c>
      <c r="R270" s="219">
        <v>3.7433695000000003E-2</v>
      </c>
      <c r="S270" s="219">
        <v>5.7883520999999997E-3</v>
      </c>
      <c r="T270" s="219">
        <v>2.9397195999999998E-4</v>
      </c>
      <c r="U270" s="219">
        <v>2.9824148000000001E-4</v>
      </c>
      <c r="V270" s="219">
        <v>2.0899989999999999E-3</v>
      </c>
      <c r="W270" s="219">
        <v>2.5750870999999998E-3</v>
      </c>
      <c r="X270" s="219">
        <v>0</v>
      </c>
      <c r="Y270" s="219">
        <v>9.9367889000000001E-2</v>
      </c>
      <c r="Z270" s="286">
        <v>1.2472926E-5</v>
      </c>
      <c r="AA270" s="219">
        <v>0</v>
      </c>
      <c r="AB270" s="219">
        <v>0</v>
      </c>
      <c r="AC270"/>
      <c r="AD270" s="227">
        <f t="shared" si="51"/>
        <v>0.95158491999999995</v>
      </c>
      <c r="AE270" s="227">
        <f t="shared" si="52"/>
        <v>0.12712708054000002</v>
      </c>
      <c r="AF270" s="227">
        <f t="shared" si="53"/>
        <v>8.3312819999999996E-2</v>
      </c>
      <c r="AG270" s="227">
        <f t="shared" si="54"/>
        <v>8.3325292925999994E-2</v>
      </c>
      <c r="AH270" s="227">
        <f t="shared" si="55"/>
        <v>0.1019429761</v>
      </c>
      <c r="AI270"/>
      <c r="AJ270">
        <v>106.3811</v>
      </c>
      <c r="AK270" s="155">
        <v>81.924880999999999</v>
      </c>
      <c r="AL270" s="155">
        <v>13.708777</v>
      </c>
      <c r="AM270" s="155">
        <v>0</v>
      </c>
      <c r="AN270" s="155">
        <v>2.5289128000000001</v>
      </c>
      <c r="AO270" s="155">
        <v>5.4779223999999997</v>
      </c>
      <c r="AP270" s="155">
        <v>2.7406092000000002</v>
      </c>
      <c r="AQ270"/>
      <c r="AR270" s="156">
        <v>0.12217805</v>
      </c>
      <c r="AS270" s="156">
        <v>0.11260778</v>
      </c>
      <c r="AT270" s="156">
        <v>5.1081998000000002E-3</v>
      </c>
      <c r="AU270" s="156">
        <v>4.4620720000000001E-3</v>
      </c>
      <c r="AV270" s="282">
        <f t="shared" si="48"/>
        <v>6.7510657344059999E-6</v>
      </c>
      <c r="AW270" s="282">
        <f t="shared" si="49"/>
        <v>1.8891270956462295E-8</v>
      </c>
      <c r="AX270" s="283">
        <f t="shared" si="50"/>
        <v>0.62494005266999997</v>
      </c>
      <c r="AY270" s="157">
        <v>5.8871387000000001E-6</v>
      </c>
      <c r="AZ270" s="157">
        <v>1.7762917999999999E-8</v>
      </c>
      <c r="BA270" s="157">
        <v>4.8530830999999999E-13</v>
      </c>
      <c r="BB270" s="157">
        <v>0</v>
      </c>
      <c r="BC270" s="157">
        <v>0</v>
      </c>
      <c r="BD270" s="157">
        <v>1.0031251999999999E-9</v>
      </c>
      <c r="BE270" s="157">
        <v>8.6250999000000003E-7</v>
      </c>
      <c r="BF270" s="157">
        <v>2.2876147E-10</v>
      </c>
      <c r="BG270" s="157">
        <v>8.9892093000000004E-10</v>
      </c>
      <c r="BH270" s="157">
        <v>0</v>
      </c>
      <c r="BI270" s="157">
        <v>0</v>
      </c>
      <c r="BJ270" s="157">
        <v>1.6997035999999999E-13</v>
      </c>
      <c r="BK270" s="157">
        <v>1.2574555000000001E-14</v>
      </c>
      <c r="BL270" s="157">
        <v>2.7032372999999998E-15</v>
      </c>
      <c r="BM270" s="157">
        <v>4.1842705999999999E-11</v>
      </c>
      <c r="BN270" s="157">
        <v>3.7207649999999999E-10</v>
      </c>
      <c r="BO270" s="157">
        <v>0</v>
      </c>
      <c r="BP270" s="157">
        <v>2.6284266999999998E-4</v>
      </c>
      <c r="BQ270" s="157">
        <v>0.62467720999999998</v>
      </c>
      <c r="BR270" s="157">
        <v>0</v>
      </c>
      <c r="BS270" s="157">
        <v>0</v>
      </c>
      <c r="BT270" s="157">
        <v>0</v>
      </c>
      <c r="BU270"/>
      <c r="BV270" s="155">
        <v>3.1824365000000001E-4</v>
      </c>
      <c r="BW270" s="155">
        <v>6.1974324999999999E-6</v>
      </c>
      <c r="BX270" s="155">
        <v>1.7688474999999999E-4</v>
      </c>
      <c r="BY270" s="155">
        <v>2.6270742000000001E-7</v>
      </c>
      <c r="BZ270" s="155">
        <v>1.0286077E-5</v>
      </c>
      <c r="CA270" s="155">
        <v>0</v>
      </c>
      <c r="CB270" s="155">
        <v>0</v>
      </c>
      <c r="CC270" s="155">
        <v>0</v>
      </c>
      <c r="CD270" s="155">
        <v>4.1120534000000002E-7</v>
      </c>
      <c r="CE270" s="155">
        <v>3.2352294E-7</v>
      </c>
      <c r="CF270" s="155">
        <v>0</v>
      </c>
      <c r="CG270" s="155">
        <v>0</v>
      </c>
      <c r="CH270" s="155">
        <v>0</v>
      </c>
      <c r="CI270" s="155">
        <v>7.557949E-6</v>
      </c>
      <c r="CJ270" s="155">
        <v>1.1632E-4</v>
      </c>
      <c r="CK270" s="155">
        <v>2.5316235000000001E-12</v>
      </c>
      <c r="CL270" s="155">
        <v>0</v>
      </c>
      <c r="CM270"/>
      <c r="CN270" s="284">
        <v>0</v>
      </c>
      <c r="CO270" s="284">
        <v>6.3438993999999997</v>
      </c>
      <c r="CP270" s="285">
        <v>0</v>
      </c>
      <c r="CQ270" s="284">
        <v>4.2401931000000002E-3</v>
      </c>
      <c r="CR270" s="284">
        <v>8.0841979000000001E-11</v>
      </c>
      <c r="CS270" s="284">
        <v>9.4939874999999998E-9</v>
      </c>
      <c r="CT270" s="284">
        <v>4.0347080000000001E-4</v>
      </c>
      <c r="CU270" s="284">
        <v>1.0551326999999999E-2</v>
      </c>
      <c r="CV270" s="284">
        <v>0</v>
      </c>
      <c r="CW270" s="284">
        <v>0</v>
      </c>
      <c r="CX270"/>
      <c r="CY270" s="172" t="s">
        <v>432</v>
      </c>
      <c r="CZ270" s="271" t="s">
        <v>2322</v>
      </c>
      <c r="DA270"/>
      <c r="DB270" s="54"/>
      <c r="DC270"/>
      <c r="DD270"/>
      <c r="DE270" s="53"/>
      <c r="DF270"/>
      <c r="DG270"/>
      <c r="DH270"/>
      <c r="DI270"/>
      <c r="DJ270"/>
      <c r="DK270"/>
      <c r="DL270"/>
    </row>
    <row r="271" spans="1:116" ht="14.4">
      <c r="A271" t="s">
        <v>2323</v>
      </c>
      <c r="B271" s="188" t="s">
        <v>311</v>
      </c>
      <c r="C271" s="151" t="str">
        <f t="shared" si="45"/>
        <v>A.030.25.109</v>
      </c>
      <c r="D271" s="54" t="s">
        <v>1215</v>
      </c>
      <c r="E271" s="150" t="s">
        <v>352</v>
      </c>
      <c r="F271" s="153" t="str">
        <f t="shared" si="46"/>
        <v>Parathion (O.O-Diethyl O-(4-nitrophenyl) phosphorothioate)</v>
      </c>
      <c r="G271" s="154">
        <f t="shared" si="47"/>
        <v>5.4763042666666664</v>
      </c>
      <c r="H271"/>
      <c r="I271"/>
      <c r="J271" s="227">
        <f t="shared" si="56"/>
        <v>1.0100522711619999</v>
      </c>
      <c r="K271"/>
      <c r="L271" s="280">
        <f t="shared" si="57"/>
        <v>3.7786274860000003E-2</v>
      </c>
      <c r="M271" s="280">
        <f t="shared" si="58"/>
        <v>7.0354961301999988E-2</v>
      </c>
      <c r="N271" s="281">
        <f t="shared" si="59"/>
        <v>8.0465394999999995E-2</v>
      </c>
      <c r="O271" s="280">
        <v>0.82144563999999998</v>
      </c>
      <c r="P271" s="286">
        <v>3.5184111999999997E-2</v>
      </c>
      <c r="Q271" s="219">
        <v>3.3252094000000003E-2</v>
      </c>
      <c r="R271" s="219">
        <v>3.2308774999999998E-2</v>
      </c>
      <c r="S271" s="219">
        <v>4.9272096000000003E-3</v>
      </c>
      <c r="T271" s="219">
        <v>2.7609202E-4</v>
      </c>
      <c r="U271" s="219">
        <v>2.7419823999999998E-4</v>
      </c>
      <c r="V271" s="219">
        <v>1.9069950000000001E-3</v>
      </c>
      <c r="W271" s="219">
        <v>2.1082900000000001E-3</v>
      </c>
      <c r="X271" s="219">
        <v>0</v>
      </c>
      <c r="Y271" s="219">
        <v>7.8357104999999996E-2</v>
      </c>
      <c r="Z271" s="286">
        <v>1.1760302E-5</v>
      </c>
      <c r="AA271" s="219">
        <v>0</v>
      </c>
      <c r="AB271" s="219">
        <v>0</v>
      </c>
      <c r="AC271"/>
      <c r="AD271" s="227">
        <f t="shared" si="51"/>
        <v>0.82144563999999998</v>
      </c>
      <c r="AE271" s="227">
        <f t="shared" si="52"/>
        <v>0.10812947585999998</v>
      </c>
      <c r="AF271" s="227">
        <f t="shared" si="53"/>
        <v>7.0343200999999994E-2</v>
      </c>
      <c r="AG271" s="227">
        <f t="shared" si="54"/>
        <v>7.0354961302000002E-2</v>
      </c>
      <c r="AH271" s="227">
        <f t="shared" si="55"/>
        <v>8.0465394999999995E-2</v>
      </c>
      <c r="AI271"/>
      <c r="AJ271">
        <v>90.814052000000004</v>
      </c>
      <c r="AK271" s="155">
        <v>71.573607999999993</v>
      </c>
      <c r="AL271" s="155">
        <v>10.801038999999999</v>
      </c>
      <c r="AM271" s="155">
        <v>0</v>
      </c>
      <c r="AN271" s="155">
        <v>1.9773392000000001</v>
      </c>
      <c r="AO271" s="155">
        <v>4.3032947000000004</v>
      </c>
      <c r="AP271" s="155">
        <v>2.1587713000000002</v>
      </c>
      <c r="AQ271"/>
      <c r="AR271" s="156">
        <v>0.10516265</v>
      </c>
      <c r="AS271" s="156">
        <v>9.6735982999999998E-2</v>
      </c>
      <c r="AT271" s="156">
        <v>4.4010268E-3</v>
      </c>
      <c r="AU271" s="156">
        <v>4.0256418000000002E-3</v>
      </c>
      <c r="AV271" s="282">
        <f t="shared" si="48"/>
        <v>5.7995194085470005E-6</v>
      </c>
      <c r="AW271" s="282">
        <f t="shared" si="49"/>
        <v>1.62759865850696E-8</v>
      </c>
      <c r="AX271" s="283">
        <f t="shared" si="50"/>
        <v>0.56381538238000006</v>
      </c>
      <c r="AY271" s="157">
        <v>5.0820104000000002E-6</v>
      </c>
      <c r="AZ271" s="157">
        <v>1.5333651999999998E-8</v>
      </c>
      <c r="BA271" s="157">
        <v>4.1893728000000002E-13</v>
      </c>
      <c r="BB271" s="157">
        <v>0</v>
      </c>
      <c r="BC271" s="157">
        <v>0</v>
      </c>
      <c r="BD271" s="157">
        <v>8.6579069000000004E-10</v>
      </c>
      <c r="BE271" s="157">
        <v>7.1626418000000001E-7</v>
      </c>
      <c r="BF271" s="157">
        <v>1.9744251000000001E-10</v>
      </c>
      <c r="BG271" s="157">
        <v>7.4430291999999998E-10</v>
      </c>
      <c r="BH271" s="157">
        <v>0</v>
      </c>
      <c r="BI271" s="157">
        <v>0</v>
      </c>
      <c r="BJ271" s="157">
        <v>1.5626926999999999E-13</v>
      </c>
      <c r="BK271" s="157">
        <v>1.1474157E-14</v>
      </c>
      <c r="BL271" s="157">
        <v>2.4743626000000002E-15</v>
      </c>
      <c r="BM271" s="157">
        <v>3.9116386999999998E-11</v>
      </c>
      <c r="BN271" s="157">
        <v>3.3992146999999998E-10</v>
      </c>
      <c r="BO271" s="157">
        <v>0</v>
      </c>
      <c r="BP271" s="157">
        <v>2.1347238E-4</v>
      </c>
      <c r="BQ271" s="157">
        <v>0.56360191000000004</v>
      </c>
      <c r="BR271" s="157">
        <v>0</v>
      </c>
      <c r="BS271" s="157">
        <v>0</v>
      </c>
      <c r="BT271" s="157">
        <v>0</v>
      </c>
      <c r="BU271"/>
      <c r="BV271" s="155">
        <v>2.7410838000000001E-4</v>
      </c>
      <c r="BW271" s="155">
        <v>5.1314492000000003E-6</v>
      </c>
      <c r="BX271" s="155">
        <v>1.5269388999999999E-4</v>
      </c>
      <c r="BY271" s="155">
        <v>2.388256E-7</v>
      </c>
      <c r="BZ271" s="155">
        <v>8.6371987E-6</v>
      </c>
      <c r="CA271" s="155">
        <v>0</v>
      </c>
      <c r="CB271" s="155">
        <v>0</v>
      </c>
      <c r="CC271" s="155">
        <v>0</v>
      </c>
      <c r="CD271" s="155">
        <v>3.8584811E-7</v>
      </c>
      <c r="CE271" s="155">
        <v>2.9388263999999998E-7</v>
      </c>
      <c r="CF271" s="155">
        <v>0</v>
      </c>
      <c r="CG271" s="155">
        <v>0</v>
      </c>
      <c r="CH271" s="155">
        <v>0</v>
      </c>
      <c r="CI271" s="155">
        <v>6.5090962999999998E-6</v>
      </c>
      <c r="CJ271" s="155">
        <v>1.0021817999999999E-4</v>
      </c>
      <c r="CK271" s="155">
        <v>1.9807941E-12</v>
      </c>
      <c r="CL271" s="155">
        <v>0</v>
      </c>
      <c r="CM271"/>
      <c r="CN271" s="284">
        <v>0</v>
      </c>
      <c r="CO271" s="284">
        <v>5.4763042999999998</v>
      </c>
      <c r="CP271" s="285">
        <v>0</v>
      </c>
      <c r="CQ271" s="284">
        <v>3.5108627999999998E-3</v>
      </c>
      <c r="CR271" s="284">
        <v>7.4367076999999997E-11</v>
      </c>
      <c r="CS271" s="284">
        <v>8.7254339999999998E-9</v>
      </c>
      <c r="CT271" s="284">
        <v>3.3742575000000001E-4</v>
      </c>
      <c r="CU271" s="284">
        <v>9.6285753000000009E-3</v>
      </c>
      <c r="CV271" s="284">
        <v>0</v>
      </c>
      <c r="CW271" s="284">
        <v>0</v>
      </c>
      <c r="CX271"/>
      <c r="CY271" s="172" t="s">
        <v>432</v>
      </c>
      <c r="CZ271" s="271" t="s">
        <v>2324</v>
      </c>
      <c r="DA271"/>
      <c r="DB271" s="54"/>
      <c r="DC271"/>
      <c r="DD271"/>
      <c r="DE271" s="53"/>
      <c r="DF271"/>
      <c r="DG271"/>
      <c r="DH271"/>
      <c r="DI271"/>
      <c r="DJ271"/>
      <c r="DK271"/>
      <c r="DL271"/>
    </row>
    <row r="272" spans="1:116" ht="14.4">
      <c r="A272" t="s">
        <v>2325</v>
      </c>
      <c r="B272" s="188" t="s">
        <v>311</v>
      </c>
      <c r="C272" s="151" t="str">
        <f t="shared" si="45"/>
        <v>A.030.25.110</v>
      </c>
      <c r="D272" s="54" t="s">
        <v>1215</v>
      </c>
      <c r="E272" s="150" t="s">
        <v>352</v>
      </c>
      <c r="F272" s="153" t="str">
        <f t="shared" si="46"/>
        <v>Phorate (O.O-Diethyl S-[(ethylsulfanyl)methyl] phosphorodithioate)</v>
      </c>
      <c r="G272" s="154">
        <f t="shared" si="47"/>
        <v>7.8607393333333331</v>
      </c>
      <c r="H272"/>
      <c r="I272"/>
      <c r="J272" s="227">
        <f t="shared" si="56"/>
        <v>1.4817560315580001</v>
      </c>
      <c r="K272"/>
      <c r="L272" s="280">
        <f t="shared" si="57"/>
        <v>5.7492235990000001E-2</v>
      </c>
      <c r="M272" s="280">
        <f t="shared" si="58"/>
        <v>0.120367594068</v>
      </c>
      <c r="N272" s="281">
        <f t="shared" si="59"/>
        <v>0.1247853015</v>
      </c>
      <c r="O272" s="280">
        <v>1.1791109</v>
      </c>
      <c r="P272" s="219">
        <v>6.6679786000000005E-2</v>
      </c>
      <c r="Q272" s="219">
        <v>5.0456180000000003E-2</v>
      </c>
      <c r="R272" s="219">
        <v>4.8445438E-2</v>
      </c>
      <c r="S272" s="219">
        <v>8.2467119999999998E-3</v>
      </c>
      <c r="T272" s="219">
        <v>3.6429509999999997E-4</v>
      </c>
      <c r="U272" s="219">
        <v>4.3579088999999999E-4</v>
      </c>
      <c r="V272" s="219">
        <v>3.2166872999999999E-3</v>
      </c>
      <c r="W272" s="219">
        <v>3.1340715000000002E-3</v>
      </c>
      <c r="X272" s="219">
        <v>0</v>
      </c>
      <c r="Y272" s="219">
        <v>0.12165123</v>
      </c>
      <c r="Z272" s="286">
        <v>1.4940768E-5</v>
      </c>
      <c r="AA272" s="219">
        <v>0</v>
      </c>
      <c r="AB272" s="219">
        <v>0</v>
      </c>
      <c r="AC272"/>
      <c r="AD272" s="227">
        <f t="shared" si="51"/>
        <v>1.1791109</v>
      </c>
      <c r="AE272" s="227">
        <f t="shared" si="52"/>
        <v>0.17784488929</v>
      </c>
      <c r="AF272" s="227">
        <f t="shared" si="53"/>
        <v>0.1203526533</v>
      </c>
      <c r="AG272" s="227">
        <f t="shared" si="54"/>
        <v>0.12036759406800002</v>
      </c>
      <c r="AH272" s="227">
        <f t="shared" si="55"/>
        <v>0.1247853015</v>
      </c>
      <c r="AI272"/>
      <c r="AJ272">
        <v>130.71466000000001</v>
      </c>
      <c r="AK272" s="155">
        <v>100.75912</v>
      </c>
      <c r="AL272" s="155">
        <v>16.785831000000002</v>
      </c>
      <c r="AM272" s="155">
        <v>0</v>
      </c>
      <c r="AN272" s="155">
        <v>3.1013004999999998</v>
      </c>
      <c r="AO272" s="155">
        <v>6.7114077999999999</v>
      </c>
      <c r="AP272" s="155">
        <v>3.3570015</v>
      </c>
      <c r="AQ272"/>
      <c r="AR272" s="156">
        <v>0.15597137999999999</v>
      </c>
      <c r="AS272" s="156">
        <v>0.14406533999999999</v>
      </c>
      <c r="AT272" s="156">
        <v>6.4132327999999999E-3</v>
      </c>
      <c r="AU272" s="156">
        <v>5.4928095000000001E-3</v>
      </c>
      <c r="AV272" s="282">
        <f t="shared" si="48"/>
        <v>8.6370105927069997E-6</v>
      </c>
      <c r="AW272" s="282">
        <f t="shared" si="49"/>
        <v>2.3717576260958494E-8</v>
      </c>
      <c r="AX272" s="283">
        <f t="shared" si="50"/>
        <v>0.76930105247999991</v>
      </c>
      <c r="AY272" s="157">
        <v>7.2947659000000004E-6</v>
      </c>
      <c r="AZ272" s="157">
        <v>2.2010068999999999E-8</v>
      </c>
      <c r="BA272" s="157">
        <v>6.0134654E-13</v>
      </c>
      <c r="BB272" s="157">
        <v>0</v>
      </c>
      <c r="BC272" s="157">
        <v>0</v>
      </c>
      <c r="BD272" s="157">
        <v>1.2982110999999999E-9</v>
      </c>
      <c r="BE272" s="157">
        <v>1.3403246999999999E-6</v>
      </c>
      <c r="BF272" s="157">
        <v>2.9605545000000001E-10</v>
      </c>
      <c r="BG272" s="157">
        <v>1.4105786999999999E-9</v>
      </c>
      <c r="BH272" s="157">
        <v>0</v>
      </c>
      <c r="BI272" s="157">
        <v>0</v>
      </c>
      <c r="BJ272" s="157">
        <v>2.4834566E-13</v>
      </c>
      <c r="BK272" s="157">
        <v>1.9346004000000001E-14</v>
      </c>
      <c r="BL272" s="157">
        <v>4.0727544999999997E-15</v>
      </c>
      <c r="BM272" s="157">
        <v>5.3886086999999997E-11</v>
      </c>
      <c r="BN272" s="157">
        <v>5.6789551999999997E-10</v>
      </c>
      <c r="BO272" s="157">
        <v>0</v>
      </c>
      <c r="BP272" s="157">
        <v>3.2033247999999997E-4</v>
      </c>
      <c r="BQ272" s="157">
        <v>0.76898071999999995</v>
      </c>
      <c r="BR272" s="157">
        <v>0</v>
      </c>
      <c r="BS272" s="157">
        <v>0</v>
      </c>
      <c r="BT272" s="157">
        <v>0</v>
      </c>
      <c r="BU272"/>
      <c r="BV272" s="155">
        <v>3.9854004000000002E-4</v>
      </c>
      <c r="BW272" s="155">
        <v>9.7249560000000005E-6</v>
      </c>
      <c r="BX272" s="155">
        <v>2.1917826000000001E-4</v>
      </c>
      <c r="BY272" s="155">
        <v>3.9995637E-7</v>
      </c>
      <c r="BZ272" s="155">
        <v>1.5392248999999999E-5</v>
      </c>
      <c r="CA272" s="155">
        <v>0</v>
      </c>
      <c r="CB272" s="155">
        <v>0</v>
      </c>
      <c r="CC272" s="155">
        <v>0</v>
      </c>
      <c r="CD272" s="155">
        <v>5.1346339000000001E-7</v>
      </c>
      <c r="CE272" s="155">
        <v>4.6924408000000002E-7</v>
      </c>
      <c r="CF272" s="155">
        <v>0</v>
      </c>
      <c r="CG272" s="155">
        <v>0</v>
      </c>
      <c r="CH272" s="155">
        <v>0</v>
      </c>
      <c r="CI272" s="155">
        <v>9.8918860999999992E-6</v>
      </c>
      <c r="CJ272" s="155">
        <v>1.4297002E-4</v>
      </c>
      <c r="CK272" s="155">
        <v>3.1042888E-12</v>
      </c>
      <c r="CL272" s="155">
        <v>0</v>
      </c>
      <c r="CM272"/>
      <c r="CN272" s="284">
        <v>0</v>
      </c>
      <c r="CO272" s="284">
        <v>7.8607391</v>
      </c>
      <c r="CP272" s="285">
        <v>0</v>
      </c>
      <c r="CQ272" s="284">
        <v>6.6536731999999998E-3</v>
      </c>
      <c r="CR272" s="284">
        <v>1.1765192999999999E-10</v>
      </c>
      <c r="CS272" s="284">
        <v>1.3908286E-8</v>
      </c>
      <c r="CT272" s="284">
        <v>6.1226696000000005E-4</v>
      </c>
      <c r="CU272" s="284">
        <v>1.6226596999999999E-2</v>
      </c>
      <c r="CV272" s="284">
        <v>0</v>
      </c>
      <c r="CW272" s="284">
        <v>0</v>
      </c>
      <c r="CX272"/>
      <c r="CY272" s="172" t="s">
        <v>433</v>
      </c>
      <c r="CZ272" s="271" t="s">
        <v>2326</v>
      </c>
      <c r="DA272"/>
      <c r="DB272" s="245"/>
      <c r="DC272"/>
      <c r="DD272"/>
      <c r="DE272" s="53"/>
      <c r="DF272"/>
      <c r="DG272"/>
      <c r="DH272"/>
      <c r="DI272"/>
      <c r="DJ272"/>
      <c r="DK272"/>
      <c r="DL272"/>
    </row>
    <row r="273" spans="1:116" ht="14.4">
      <c r="A273" t="s">
        <v>594</v>
      </c>
      <c r="B273" s="188" t="s">
        <v>311</v>
      </c>
      <c r="C273" s="151" t="str">
        <f t="shared" si="45"/>
        <v>A.030.25.111</v>
      </c>
      <c r="D273" s="54" t="s">
        <v>1215</v>
      </c>
      <c r="E273" s="150" t="s">
        <v>352</v>
      </c>
      <c r="F273" s="153" t="str">
        <f t="shared" si="46"/>
        <v>Toxaphene (Polychlorocamphene)</v>
      </c>
      <c r="G273" s="154">
        <f t="shared" si="47"/>
        <v>3.3163777333333333</v>
      </c>
      <c r="H273"/>
      <c r="I273"/>
      <c r="J273" s="227">
        <f t="shared" si="56"/>
        <v>0.60847621870269997</v>
      </c>
      <c r="K273"/>
      <c r="L273" s="280">
        <f t="shared" si="57"/>
        <v>2.2952594410000002E-2</v>
      </c>
      <c r="M273" s="280">
        <f t="shared" si="58"/>
        <v>4.2420654892699999E-2</v>
      </c>
      <c r="N273" s="281">
        <f t="shared" si="59"/>
        <v>4.5646309400000001E-2</v>
      </c>
      <c r="O273" s="280">
        <v>0.49745665999999999</v>
      </c>
      <c r="P273" s="219">
        <v>2.1071432000000001E-2</v>
      </c>
      <c r="Q273" s="219">
        <v>2.0128859999999998E-2</v>
      </c>
      <c r="R273" s="219">
        <v>1.9617783E-2</v>
      </c>
      <c r="S273" s="219">
        <v>2.9840479E-3</v>
      </c>
      <c r="T273" s="219">
        <v>1.7621059E-4</v>
      </c>
      <c r="U273" s="219">
        <v>1.7455292E-4</v>
      </c>
      <c r="V273" s="219">
        <v>1.2128536000000001E-3</v>
      </c>
      <c r="W273" s="219">
        <v>1.2289864E-3</v>
      </c>
      <c r="X273" s="219">
        <v>0</v>
      </c>
      <c r="Y273" s="219">
        <v>4.4417323000000002E-2</v>
      </c>
      <c r="Z273" s="286">
        <v>7.5092926999999996E-6</v>
      </c>
      <c r="AA273" s="219">
        <v>0</v>
      </c>
      <c r="AB273" s="219">
        <v>0</v>
      </c>
      <c r="AC273"/>
      <c r="AD273" s="227">
        <f t="shared" si="51"/>
        <v>0.49745665999999999</v>
      </c>
      <c r="AE273" s="227">
        <f t="shared" si="52"/>
        <v>6.5365740009999992E-2</v>
      </c>
      <c r="AF273" s="227">
        <f t="shared" si="53"/>
        <v>4.24131456E-2</v>
      </c>
      <c r="AG273" s="227">
        <f t="shared" si="54"/>
        <v>4.2420654892699999E-2</v>
      </c>
      <c r="AH273" s="227">
        <f t="shared" si="55"/>
        <v>4.5646309400000001E-2</v>
      </c>
      <c r="AI273"/>
      <c r="AJ273">
        <v>54.555708000000003</v>
      </c>
      <c r="AK273" s="155">
        <v>43.668474000000003</v>
      </c>
      <c r="AL273" s="155">
        <v>6.1187025999999998</v>
      </c>
      <c r="AM273" s="155">
        <v>0</v>
      </c>
      <c r="AN273" s="155">
        <v>1.1135542</v>
      </c>
      <c r="AO273" s="155">
        <v>2.4322541000000002</v>
      </c>
      <c r="AP273" s="155">
        <v>1.2227233</v>
      </c>
      <c r="AQ273"/>
      <c r="AR273" s="156">
        <v>6.3681969000000005E-2</v>
      </c>
      <c r="AS273" s="156">
        <v>5.8510936E-2</v>
      </c>
      <c r="AT273" s="156">
        <v>2.6639435E-3</v>
      </c>
      <c r="AU273" s="156">
        <v>2.5070889000000001E-3</v>
      </c>
      <c r="AV273" s="282">
        <f t="shared" si="48"/>
        <v>3.5078499209719999E-6</v>
      </c>
      <c r="AW273" s="282">
        <f t="shared" si="49"/>
        <v>9.8518621850275001E-9</v>
      </c>
      <c r="AX273" s="283">
        <f t="shared" si="50"/>
        <v>0.35113289605999998</v>
      </c>
      <c r="AY273" s="157">
        <v>3.0775986E-6</v>
      </c>
      <c r="AZ273" s="157">
        <v>9.2858577000000005E-9</v>
      </c>
      <c r="BA273" s="157">
        <v>2.5370289999999998E-13</v>
      </c>
      <c r="BB273" s="157">
        <v>0</v>
      </c>
      <c r="BC273" s="157">
        <v>0</v>
      </c>
      <c r="BD273" s="157">
        <v>5.2570531000000003E-10</v>
      </c>
      <c r="BE273" s="157">
        <v>4.2948444000000002E-7</v>
      </c>
      <c r="BF273" s="157">
        <v>1.1988644999999999E-10</v>
      </c>
      <c r="BG273" s="157">
        <v>4.4575598E-10</v>
      </c>
      <c r="BH273" s="157">
        <v>0</v>
      </c>
      <c r="BI273" s="157">
        <v>0</v>
      </c>
      <c r="BJ273" s="157">
        <v>9.9480170000000003E-14</v>
      </c>
      <c r="BK273" s="157">
        <v>7.2976439999999993E-15</v>
      </c>
      <c r="BL273" s="157">
        <v>1.5743135000000001E-15</v>
      </c>
      <c r="BM273" s="157">
        <v>2.4951511999999999E-11</v>
      </c>
      <c r="BN273" s="157">
        <v>2.1622415000000001E-10</v>
      </c>
      <c r="BO273" s="157">
        <v>0</v>
      </c>
      <c r="BP273" s="157">
        <v>1.2371606000000001E-4</v>
      </c>
      <c r="BQ273" s="157">
        <v>0.35100917999999998</v>
      </c>
      <c r="BR273" s="157">
        <v>0</v>
      </c>
      <c r="BS273" s="157">
        <v>0</v>
      </c>
      <c r="BT273" s="157">
        <v>0</v>
      </c>
      <c r="BU273"/>
      <c r="BV273" s="155">
        <v>1.6585990000000001E-4</v>
      </c>
      <c r="BW273" s="155">
        <v>3.0731764E-6</v>
      </c>
      <c r="BX273" s="155">
        <v>9.2469412000000006E-5</v>
      </c>
      <c r="BY273" s="155">
        <v>1.5145065E-7</v>
      </c>
      <c r="BZ273" s="155">
        <v>5.2024432000000004E-6</v>
      </c>
      <c r="CA273" s="155">
        <v>0</v>
      </c>
      <c r="CB273" s="155">
        <v>0</v>
      </c>
      <c r="CC273" s="155">
        <v>0</v>
      </c>
      <c r="CD273" s="155">
        <v>2.4623397999999999E-7</v>
      </c>
      <c r="CE273" s="155">
        <v>1.8566575999999999E-7</v>
      </c>
      <c r="CF273" s="155">
        <v>0</v>
      </c>
      <c r="CG273" s="155">
        <v>0</v>
      </c>
      <c r="CH273" s="155">
        <v>0</v>
      </c>
      <c r="CI273" s="155">
        <v>3.9495353999999997E-6</v>
      </c>
      <c r="CJ273" s="155">
        <v>6.0581985999999999E-5</v>
      </c>
      <c r="CK273" s="155">
        <v>1.1160867000000001E-12</v>
      </c>
      <c r="CL273" s="155">
        <v>0</v>
      </c>
      <c r="CM273"/>
      <c r="CN273" s="284">
        <v>0</v>
      </c>
      <c r="CO273" s="284">
        <v>3.3163778000000002</v>
      </c>
      <c r="CP273" s="285">
        <v>0</v>
      </c>
      <c r="CQ273" s="284">
        <v>2.1026225999999999E-3</v>
      </c>
      <c r="CR273" s="284">
        <v>4.7344914000000001E-11</v>
      </c>
      <c r="CS273" s="284">
        <v>5.5543109000000003E-9</v>
      </c>
      <c r="CT273" s="284">
        <v>2.0290873999999999E-4</v>
      </c>
      <c r="CU273" s="284">
        <v>6.1238875999999999E-3</v>
      </c>
      <c r="CV273" s="284">
        <v>0</v>
      </c>
      <c r="CW273" s="284">
        <v>0</v>
      </c>
      <c r="CX273"/>
      <c r="CY273" s="172" t="s">
        <v>364</v>
      </c>
      <c r="CZ273" s="271" t="s">
        <v>2327</v>
      </c>
      <c r="DA273"/>
      <c r="DB273" s="245"/>
      <c r="DC273"/>
      <c r="DD273"/>
      <c r="DE273" s="53"/>
      <c r="DF273"/>
      <c r="DG273"/>
      <c r="DH273"/>
      <c r="DI273"/>
      <c r="DJ273"/>
      <c r="DK273"/>
      <c r="DL273"/>
    </row>
    <row r="274" spans="1:116" ht="14.4">
      <c r="B274" s="188"/>
      <c r="C274" s="151"/>
      <c r="D274" s="51" t="s">
        <v>1216</v>
      </c>
      <c r="E274" s="150"/>
      <c r="F274"/>
      <c r="G274"/>
      <c r="H274"/>
      <c r="I274"/>
      <c r="J274"/>
      <c r="K274"/>
      <c r="L274"/>
      <c r="M274"/>
      <c r="N274" s="174"/>
      <c r="O274"/>
      <c r="P274"/>
      <c r="Q274"/>
      <c r="R274"/>
      <c r="S274"/>
      <c r="T274"/>
      <c r="U274"/>
      <c r="V274"/>
      <c r="W274"/>
      <c r="X274"/>
      <c r="Y274"/>
      <c r="Z274" s="53"/>
      <c r="AA274"/>
      <c r="AB274"/>
      <c r="AC274"/>
      <c r="AD274"/>
      <c r="AE274"/>
      <c r="AF274"/>
      <c r="AG274"/>
      <c r="AH274"/>
      <c r="AI274"/>
      <c r="AJ274"/>
      <c r="AK274"/>
      <c r="AL274"/>
      <c r="AM274"/>
      <c r="AN274"/>
      <c r="AO274"/>
      <c r="AP274"/>
      <c r="AQ274"/>
      <c r="AR274"/>
      <c r="AS274"/>
      <c r="AT274"/>
      <c r="AU274"/>
      <c r="AX274" s="19"/>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s="117"/>
      <c r="CQ274"/>
      <c r="CR274"/>
      <c r="CS274"/>
      <c r="CT274"/>
      <c r="CU274"/>
      <c r="CV274"/>
      <c r="CW274"/>
      <c r="CX274"/>
      <c r="CY274" s="159"/>
      <c r="CZ274" s="267"/>
      <c r="DA274"/>
      <c r="DB274" s="54"/>
      <c r="DC274"/>
      <c r="DD274"/>
      <c r="DE274"/>
      <c r="DF274"/>
      <c r="DG274"/>
      <c r="DH274"/>
      <c r="DI274"/>
      <c r="DJ274"/>
      <c r="DK274"/>
      <c r="DL274"/>
    </row>
    <row r="275" spans="1:116" ht="14.4">
      <c r="A275" t="s">
        <v>1617</v>
      </c>
      <c r="B275" s="188" t="s">
        <v>311</v>
      </c>
      <c r="C275" s="151" t="str">
        <f t="shared" si="45"/>
        <v>A.030.26.101</v>
      </c>
      <c r="D275" s="54" t="s">
        <v>1216</v>
      </c>
      <c r="E275" s="150" t="s">
        <v>352</v>
      </c>
      <c r="F275" s="153" t="str">
        <f t="shared" si="46"/>
        <v>Printing Ink Black - conventional</v>
      </c>
      <c r="G275" s="154">
        <f t="shared" si="47"/>
        <v>1.6216716</v>
      </c>
      <c r="H275"/>
      <c r="I275"/>
      <c r="J275" s="227">
        <f t="shared" si="56"/>
        <v>1.1148748155999999</v>
      </c>
      <c r="K275"/>
      <c r="L275" s="280">
        <f t="shared" si="57"/>
        <v>4.3336009299999992E-2</v>
      </c>
      <c r="M275" s="280">
        <f t="shared" si="58"/>
        <v>0.81260567959999996</v>
      </c>
      <c r="N275" s="281">
        <f t="shared" si="59"/>
        <v>1.5682386700000002E-2</v>
      </c>
      <c r="O275" s="280">
        <v>0.24325073999999999</v>
      </c>
      <c r="P275" s="219">
        <v>2.705805E-2</v>
      </c>
      <c r="Q275" s="219">
        <v>0.19656754000000001</v>
      </c>
      <c r="R275" s="219">
        <v>2.8399259999999999E-2</v>
      </c>
      <c r="S275" s="219">
        <v>1.1834312E-2</v>
      </c>
      <c r="T275" s="219">
        <v>1.0264458E-3</v>
      </c>
      <c r="U275" s="219">
        <v>2.0759914999999999E-3</v>
      </c>
      <c r="V275" s="219">
        <v>6.4570885999999999E-3</v>
      </c>
      <c r="W275" s="219">
        <v>8.8743451000000001E-3</v>
      </c>
      <c r="X275" s="219">
        <v>0.57184045999999999</v>
      </c>
      <c r="Y275" s="219">
        <v>5.4939801000000003E-3</v>
      </c>
      <c r="Z275" s="219">
        <v>1.0682541E-2</v>
      </c>
      <c r="AA275" s="219">
        <v>1.3140615E-3</v>
      </c>
      <c r="AB275" s="219">
        <v>0</v>
      </c>
      <c r="AC275"/>
      <c r="AD275" s="227">
        <f t="shared" si="51"/>
        <v>0.24325073999999999</v>
      </c>
      <c r="AE275" s="227">
        <f t="shared" si="52"/>
        <v>0.27341868790000001</v>
      </c>
      <c r="AF275" s="227">
        <f t="shared" si="53"/>
        <v>0.2313967401</v>
      </c>
      <c r="AG275" s="227">
        <f t="shared" si="54"/>
        <v>0.81260567960000007</v>
      </c>
      <c r="AH275" s="227">
        <f t="shared" si="55"/>
        <v>1.43683252E-2</v>
      </c>
      <c r="AI275"/>
      <c r="AJ275">
        <v>52.566099000000001</v>
      </c>
      <c r="AK275" s="155">
        <v>39.075370999999997</v>
      </c>
      <c r="AL275" s="155">
        <v>0.68248200000000003</v>
      </c>
      <c r="AM275" s="155">
        <v>0</v>
      </c>
      <c r="AN275" s="155">
        <v>12.561303000000001</v>
      </c>
      <c r="AO275" s="155">
        <v>5.2297426000000001E-2</v>
      </c>
      <c r="AP275" s="155">
        <v>0.19464496000000001</v>
      </c>
      <c r="AQ275"/>
      <c r="AR275" s="156">
        <v>4.0743704999999998E-2</v>
      </c>
      <c r="AS275" s="156">
        <v>3.6521737999999998E-2</v>
      </c>
      <c r="AT275" s="156">
        <v>1.4307069E-3</v>
      </c>
      <c r="AU275" s="156">
        <v>2.7912604E-3</v>
      </c>
      <c r="AV275" s="282">
        <f t="shared" si="48"/>
        <v>2.1895525820300001E-6</v>
      </c>
      <c r="AW275" s="282">
        <f t="shared" si="49"/>
        <v>5.2910759901099997E-9</v>
      </c>
      <c r="AX275" s="283">
        <f t="shared" si="50"/>
        <v>0.39093282522</v>
      </c>
      <c r="AY275" s="157">
        <v>1.5049112E-6</v>
      </c>
      <c r="AZ275" s="157">
        <v>4.5406804999999998E-9</v>
      </c>
      <c r="BA275" s="157">
        <v>1.2405788000000001E-13</v>
      </c>
      <c r="BB275" s="157">
        <v>0</v>
      </c>
      <c r="BC275" s="157">
        <v>0</v>
      </c>
      <c r="BD275" s="157">
        <v>7.6102592999999997E-10</v>
      </c>
      <c r="BE275" s="157">
        <v>6.7703047999999996E-7</v>
      </c>
      <c r="BF275" s="157">
        <v>1.7355103E-10</v>
      </c>
      <c r="BG275" s="157">
        <v>5.7240000000000001E-10</v>
      </c>
      <c r="BH275" s="157">
        <v>0</v>
      </c>
      <c r="BI275" s="157">
        <v>0</v>
      </c>
      <c r="BJ275" s="157">
        <v>1.1791990999999999E-12</v>
      </c>
      <c r="BK275" s="157">
        <v>2.6432946E-12</v>
      </c>
      <c r="BL275" s="157">
        <v>4.9790853000000005E-13</v>
      </c>
      <c r="BM275" s="157">
        <v>6.3429611000000001E-9</v>
      </c>
      <c r="BN275" s="157">
        <v>5.06915E-10</v>
      </c>
      <c r="BO275" s="157">
        <v>0</v>
      </c>
      <c r="BP275" s="157">
        <v>1.7911522E-4</v>
      </c>
      <c r="BQ275" s="157">
        <v>0.39075370999999998</v>
      </c>
      <c r="BR275" s="157">
        <v>0</v>
      </c>
      <c r="BS275" s="157">
        <v>0</v>
      </c>
      <c r="BT275" s="157">
        <v>0</v>
      </c>
      <c r="BU275"/>
      <c r="BV275" s="155">
        <v>1.2468947E-4</v>
      </c>
      <c r="BW275" s="155">
        <v>3.9462985999999998E-6</v>
      </c>
      <c r="BX275" s="155">
        <v>4.5216507000000002E-5</v>
      </c>
      <c r="BY275" s="155">
        <v>7.7031117999999996E-7</v>
      </c>
      <c r="BZ275" s="155">
        <v>1.3843359999999999E-5</v>
      </c>
      <c r="CA275" s="155">
        <v>0</v>
      </c>
      <c r="CB275" s="155">
        <v>0</v>
      </c>
      <c r="CC275" s="155">
        <v>0</v>
      </c>
      <c r="CD275" s="155">
        <v>1.4773757999999999E-6</v>
      </c>
      <c r="CE275" s="155">
        <v>1.4149403000000001E-6</v>
      </c>
      <c r="CF275" s="155">
        <v>0</v>
      </c>
      <c r="CG275" s="155">
        <v>0</v>
      </c>
      <c r="CH275" s="155">
        <v>0</v>
      </c>
      <c r="CI275" s="155">
        <v>5.6848394999999999E-6</v>
      </c>
      <c r="CJ275" s="155">
        <v>4.8055781999999999E-5</v>
      </c>
      <c r="CK275" s="155">
        <v>4.2800512999999998E-6</v>
      </c>
      <c r="CL275" s="155">
        <v>0</v>
      </c>
      <c r="CM275"/>
      <c r="CN275" s="284">
        <v>0</v>
      </c>
      <c r="CO275" s="284">
        <v>1.6216716</v>
      </c>
      <c r="CP275" s="285">
        <v>0</v>
      </c>
      <c r="CQ275" s="284">
        <v>2.7000000000000001E-3</v>
      </c>
      <c r="CR275" s="284">
        <v>3.6989162999999999E-9</v>
      </c>
      <c r="CS275" s="284">
        <v>6.2886089999999994E-8</v>
      </c>
      <c r="CT275" s="284">
        <v>4.6011997000000002E-4</v>
      </c>
      <c r="CU275" s="284">
        <v>1.2316719</v>
      </c>
      <c r="CV275" s="284">
        <v>0</v>
      </c>
      <c r="CW275" s="284">
        <v>0</v>
      </c>
      <c r="CX275"/>
      <c r="CY275" s="158"/>
      <c r="CZ275" s="267"/>
      <c r="DA275"/>
      <c r="DB275" s="54"/>
      <c r="DC275"/>
      <c r="DD275"/>
      <c r="DE275"/>
      <c r="DF275"/>
      <c r="DG275"/>
      <c r="DH275"/>
      <c r="DI275"/>
      <c r="DJ275"/>
      <c r="DK275"/>
      <c r="DL275"/>
    </row>
    <row r="276" spans="1:116" ht="14.4">
      <c r="A276" t="s">
        <v>1618</v>
      </c>
      <c r="B276" s="188" t="s">
        <v>311</v>
      </c>
      <c r="C276" s="151" t="str">
        <f t="shared" si="45"/>
        <v>A.030.26.102</v>
      </c>
      <c r="D276" s="54" t="s">
        <v>1216</v>
      </c>
      <c r="E276" s="150" t="s">
        <v>352</v>
      </c>
      <c r="F276" s="153" t="str">
        <f t="shared" si="46"/>
        <v>Printing Ink Black - UV inkjet</v>
      </c>
      <c r="G276" s="154">
        <f t="shared" si="47"/>
        <v>4.1765343999999995</v>
      </c>
      <c r="H276"/>
      <c r="I276"/>
      <c r="J276" s="227">
        <f t="shared" si="56"/>
        <v>2.0891855370000001</v>
      </c>
      <c r="K276"/>
      <c r="L276" s="280">
        <f t="shared" si="57"/>
        <v>0.18501083399999999</v>
      </c>
      <c r="M276" s="280">
        <f t="shared" si="58"/>
        <v>1.128039241</v>
      </c>
      <c r="N276" s="281">
        <f t="shared" si="59"/>
        <v>0.14965530199999999</v>
      </c>
      <c r="O276" s="280">
        <v>0.62648015999999995</v>
      </c>
      <c r="P276" s="219">
        <v>0.1182537</v>
      </c>
      <c r="Q276" s="219">
        <v>0.23376975</v>
      </c>
      <c r="R276" s="219">
        <v>0.10531509</v>
      </c>
      <c r="S276" s="219">
        <v>4.8491726999999998E-2</v>
      </c>
      <c r="T276" s="219">
        <v>1.5782568E-2</v>
      </c>
      <c r="U276" s="219">
        <v>1.5421449E-2</v>
      </c>
      <c r="V276" s="219">
        <v>0.15790942999999999</v>
      </c>
      <c r="W276" s="219">
        <v>4.9274202000000003E-2</v>
      </c>
      <c r="X276" s="219">
        <v>0.57888280999999997</v>
      </c>
      <c r="Y276" s="219">
        <v>3.1500197000000001E-2</v>
      </c>
      <c r="Z276" s="219">
        <v>3.9223551000000002E-2</v>
      </c>
      <c r="AA276" s="219">
        <v>6.8880902999999993E-2</v>
      </c>
      <c r="AB276" s="219">
        <v>0</v>
      </c>
      <c r="AC276"/>
      <c r="AD276" s="227">
        <f t="shared" si="51"/>
        <v>0.62648015999999995</v>
      </c>
      <c r="AE276" s="227">
        <f t="shared" si="52"/>
        <v>0.69494371399999999</v>
      </c>
      <c r="AF276" s="227">
        <f t="shared" si="53"/>
        <v>0.57881378299999997</v>
      </c>
      <c r="AG276" s="227">
        <f t="shared" si="54"/>
        <v>1.128039241</v>
      </c>
      <c r="AH276" s="227">
        <f t="shared" si="55"/>
        <v>8.0774398999999997E-2</v>
      </c>
      <c r="AI276"/>
      <c r="AJ276">
        <v>109.45375</v>
      </c>
      <c r="AK276" s="155">
        <v>82.865435000000005</v>
      </c>
      <c r="AL276" s="155">
        <v>3.9130679000000002</v>
      </c>
      <c r="AM276" s="155">
        <v>0</v>
      </c>
      <c r="AN276" s="155">
        <v>21.016902999999999</v>
      </c>
      <c r="AO276" s="155">
        <v>0.42996001</v>
      </c>
      <c r="AP276" s="155">
        <v>1.2283801000000001</v>
      </c>
      <c r="AQ276"/>
      <c r="AR276" s="156">
        <v>0.12581474000000001</v>
      </c>
      <c r="AS276" s="156">
        <v>0.11585525000000001</v>
      </c>
      <c r="AT276" s="156">
        <v>4.0357969999999998E-3</v>
      </c>
      <c r="AU276" s="156">
        <v>5.9236929999999998E-3</v>
      </c>
      <c r="AV276" s="282">
        <f t="shared" si="48"/>
        <v>6.9457582291000012E-6</v>
      </c>
      <c r="AW276" s="282">
        <f t="shared" si="49"/>
        <v>1.492528430648E-8</v>
      </c>
      <c r="AX276" s="283">
        <f t="shared" si="50"/>
        <v>0.82964887517999997</v>
      </c>
      <c r="AY276" s="157">
        <v>3.8758239000000001E-6</v>
      </c>
      <c r="AZ276" s="157">
        <v>1.1694296E-8</v>
      </c>
      <c r="BA276" s="157">
        <v>3.1950487999999998E-13</v>
      </c>
      <c r="BB276" s="157">
        <v>0</v>
      </c>
      <c r="BC276" s="157">
        <v>0</v>
      </c>
      <c r="BD276" s="157">
        <v>2.8221691000000001E-9</v>
      </c>
      <c r="BE276" s="157">
        <v>2.9082307999999999E-6</v>
      </c>
      <c r="BF276" s="157">
        <v>6.4359222000000001E-10</v>
      </c>
      <c r="BG276" s="157">
        <v>2.5016000000000001E-9</v>
      </c>
      <c r="BH276" s="157">
        <v>0</v>
      </c>
      <c r="BI276" s="157">
        <v>0</v>
      </c>
      <c r="BJ276" s="157">
        <v>8.6987745999999999E-12</v>
      </c>
      <c r="BK276" s="157">
        <v>6.4640704999999996E-11</v>
      </c>
      <c r="BL276" s="157">
        <v>1.2137102E-11</v>
      </c>
      <c r="BM276" s="157">
        <v>1.5373126000000001E-7</v>
      </c>
      <c r="BN276" s="157">
        <v>5.1501000000000002E-9</v>
      </c>
      <c r="BO276" s="157">
        <v>0</v>
      </c>
      <c r="BP276" s="157">
        <v>9.9452517999999994E-4</v>
      </c>
      <c r="BQ276" s="157">
        <v>0.82865434999999998</v>
      </c>
      <c r="BR276" s="157">
        <v>0</v>
      </c>
      <c r="BS276" s="157">
        <v>0</v>
      </c>
      <c r="BT276" s="157">
        <v>0</v>
      </c>
      <c r="BU276"/>
      <c r="BV276" s="155">
        <v>3.9221615000000002E-4</v>
      </c>
      <c r="BW276" s="155">
        <v>1.7246786000000001E-5</v>
      </c>
      <c r="BX276" s="155">
        <v>1.1645285999999999E-4</v>
      </c>
      <c r="BY276" s="155">
        <v>1.8550314999999999E-5</v>
      </c>
      <c r="BZ276" s="155">
        <v>5.7610752999999999E-5</v>
      </c>
      <c r="CA276" s="155">
        <v>0</v>
      </c>
      <c r="CB276" s="155">
        <v>0</v>
      </c>
      <c r="CC276" s="155">
        <v>0</v>
      </c>
      <c r="CD276" s="155">
        <v>2.1916466E-5</v>
      </c>
      <c r="CE276" s="155">
        <v>1.0357413000000001E-5</v>
      </c>
      <c r="CF276" s="155">
        <v>0</v>
      </c>
      <c r="CG276" s="155">
        <v>0</v>
      </c>
      <c r="CH276" s="155">
        <v>0</v>
      </c>
      <c r="CI276" s="155">
        <v>2.1251095E-5</v>
      </c>
      <c r="CJ276" s="155">
        <v>1.0506576E-4</v>
      </c>
      <c r="CK276" s="155">
        <v>2.3764695999999999E-5</v>
      </c>
      <c r="CL276" s="155">
        <v>0</v>
      </c>
      <c r="CM276"/>
      <c r="CN276" s="284">
        <v>0</v>
      </c>
      <c r="CO276" s="284">
        <v>4.1765344000000004</v>
      </c>
      <c r="CP276" s="285">
        <v>0</v>
      </c>
      <c r="CQ276" s="284">
        <v>1.18E-2</v>
      </c>
      <c r="CR276" s="284">
        <v>8.1315979000000002E-8</v>
      </c>
      <c r="CS276" s="284">
        <v>4.6693299999999999E-7</v>
      </c>
      <c r="CT276" s="284">
        <v>1.9303809999999999E-3</v>
      </c>
      <c r="CU276" s="284">
        <v>30.104877999999999</v>
      </c>
      <c r="CV276" s="284">
        <v>0</v>
      </c>
      <c r="CW276" s="284">
        <v>0</v>
      </c>
      <c r="CX276"/>
      <c r="CY276" s="158"/>
      <c r="CZ276" s="267"/>
      <c r="DA276"/>
      <c r="DB276" s="54"/>
      <c r="DC276"/>
      <c r="DD276"/>
      <c r="DE276"/>
      <c r="DF276"/>
      <c r="DG276"/>
      <c r="DH276"/>
      <c r="DI276"/>
      <c r="DJ276"/>
      <c r="DK276"/>
      <c r="DL276"/>
    </row>
    <row r="277" spans="1:116" ht="14.4">
      <c r="A277" t="s">
        <v>3484</v>
      </c>
      <c r="B277" s="188" t="s">
        <v>311</v>
      </c>
      <c r="C277" s="151" t="str">
        <f t="shared" si="45"/>
        <v>A.030.26.103</v>
      </c>
      <c r="D277" s="54" t="s">
        <v>1216</v>
      </c>
      <c r="E277" s="150" t="s">
        <v>352</v>
      </c>
      <c r="F277" s="153" t="str">
        <f t="shared" si="46"/>
        <v>Printing Ink, Azo pigment - conventional</v>
      </c>
      <c r="G277" s="154">
        <f t="shared" si="47"/>
        <v>1.6544336666666668</v>
      </c>
      <c r="H277"/>
      <c r="I277"/>
      <c r="J277" s="227">
        <f t="shared" si="56"/>
        <v>0.93916486869999993</v>
      </c>
      <c r="K277"/>
      <c r="L277" s="280">
        <f t="shared" si="57"/>
        <v>4.8207132700000009E-2</v>
      </c>
      <c r="M277" s="280">
        <f t="shared" si="58"/>
        <v>0.60441005399999992</v>
      </c>
      <c r="N277" s="281">
        <f t="shared" si="59"/>
        <v>3.8382632E-2</v>
      </c>
      <c r="O277" s="280">
        <v>0.24816505</v>
      </c>
      <c r="P277" s="219">
        <v>4.8103199999999999E-2</v>
      </c>
      <c r="Q277" s="219">
        <v>0.19345501000000001</v>
      </c>
      <c r="R277" s="219">
        <v>2.6294641000000001E-2</v>
      </c>
      <c r="S277" s="219">
        <v>1.5740092000000001E-2</v>
      </c>
      <c r="T277" s="219">
        <v>1.6411755999999999E-3</v>
      </c>
      <c r="U277" s="219">
        <v>4.5312241E-3</v>
      </c>
      <c r="V277" s="219">
        <v>1.1804121000000001E-2</v>
      </c>
      <c r="W277" s="219">
        <v>2.0374484000000002E-2</v>
      </c>
      <c r="X277" s="219">
        <v>0.33583056999999999</v>
      </c>
      <c r="Y277" s="219">
        <v>1.4563309E-2</v>
      </c>
      <c r="Z277" s="219">
        <v>1.5217153000000001E-2</v>
      </c>
      <c r="AA277" s="219">
        <v>3.4448389999999999E-3</v>
      </c>
      <c r="AB277" s="219">
        <v>0</v>
      </c>
      <c r="AC277"/>
      <c r="AD277" s="227">
        <f t="shared" si="51"/>
        <v>0.24816505</v>
      </c>
      <c r="AE277" s="227">
        <f t="shared" si="52"/>
        <v>0.30156946369999998</v>
      </c>
      <c r="AF277" s="227">
        <f t="shared" si="53"/>
        <v>0.25680716999999997</v>
      </c>
      <c r="AG277" s="227">
        <f t="shared" si="54"/>
        <v>0.60441005400000003</v>
      </c>
      <c r="AH277" s="227">
        <f t="shared" si="55"/>
        <v>3.4937793000000002E-2</v>
      </c>
      <c r="AI277"/>
      <c r="AJ277">
        <v>50.867550000000001</v>
      </c>
      <c r="AK277" s="155">
        <v>35.505462000000001</v>
      </c>
      <c r="AL277" s="155">
        <v>1.8091067000000001</v>
      </c>
      <c r="AM277" s="155">
        <v>0</v>
      </c>
      <c r="AN277" s="155">
        <v>12.78332</v>
      </c>
      <c r="AO277" s="155">
        <v>0.23122746999999999</v>
      </c>
      <c r="AP277" s="155">
        <v>0.53843386000000004</v>
      </c>
      <c r="AQ277"/>
      <c r="AR277" s="156">
        <v>4.8633221999999997E-2</v>
      </c>
      <c r="AS277" s="156">
        <v>4.4521697999999998E-2</v>
      </c>
      <c r="AT277" s="156">
        <v>1.5734976999999999E-3</v>
      </c>
      <c r="AU277" s="156">
        <v>2.5380262000000002E-3</v>
      </c>
      <c r="AV277" s="282">
        <f t="shared" si="48"/>
        <v>2.6691665456399998E-6</v>
      </c>
      <c r="AW277" s="282">
        <f t="shared" si="49"/>
        <v>5.8191483045600002E-9</v>
      </c>
      <c r="AX277" s="283">
        <f t="shared" si="50"/>
        <v>0.35546584810999998</v>
      </c>
      <c r="AY277" s="157">
        <v>1.5353145E-6</v>
      </c>
      <c r="AZ277" s="157">
        <v>4.6324144000000003E-9</v>
      </c>
      <c r="BA277" s="157">
        <v>1.2656418E-13</v>
      </c>
      <c r="BB277" s="157">
        <v>0</v>
      </c>
      <c r="BC277" s="157">
        <v>0</v>
      </c>
      <c r="BD277" s="157">
        <v>7.0462764000000001E-10</v>
      </c>
      <c r="BE277" s="157">
        <v>1.1204957E-6</v>
      </c>
      <c r="BF277" s="157">
        <v>1.6068947000000001E-10</v>
      </c>
      <c r="BG277" s="157">
        <v>1.0176000000000001E-9</v>
      </c>
      <c r="BH277" s="157">
        <v>0</v>
      </c>
      <c r="BI277" s="157">
        <v>0</v>
      </c>
      <c r="BJ277" s="157">
        <v>2.5749809000000001E-12</v>
      </c>
      <c r="BK277" s="157">
        <v>4.8321736999999997E-12</v>
      </c>
      <c r="BL277" s="157">
        <v>9.1071578000000001E-13</v>
      </c>
      <c r="BM277" s="157">
        <v>1.1574118E-8</v>
      </c>
      <c r="BN277" s="157">
        <v>1.0776000000000001E-9</v>
      </c>
      <c r="BO277" s="157">
        <v>0</v>
      </c>
      <c r="BP277" s="157">
        <v>4.1122811000000002E-4</v>
      </c>
      <c r="BQ277" s="157">
        <v>0.35505461999999999</v>
      </c>
      <c r="BR277" s="157">
        <v>0</v>
      </c>
      <c r="BS277" s="157">
        <v>0</v>
      </c>
      <c r="BT277" s="157">
        <v>0</v>
      </c>
      <c r="BU277"/>
      <c r="BV277" s="155">
        <v>1.4036208999999999E-4</v>
      </c>
      <c r="BW277" s="155">
        <v>7.0156419000000002E-6</v>
      </c>
      <c r="BX277" s="155">
        <v>4.6130001000000003E-5</v>
      </c>
      <c r="BY277" s="155">
        <v>1.3961332E-6</v>
      </c>
      <c r="BZ277" s="155">
        <v>1.9867670000000001E-5</v>
      </c>
      <c r="CA277" s="155">
        <v>0</v>
      </c>
      <c r="CB277" s="155">
        <v>0</v>
      </c>
      <c r="CC277" s="155">
        <v>0</v>
      </c>
      <c r="CD277" s="155">
        <v>2.4206253E-6</v>
      </c>
      <c r="CE277" s="155">
        <v>3.0365253999999999E-6</v>
      </c>
      <c r="CF277" s="155">
        <v>0</v>
      </c>
      <c r="CG277" s="155">
        <v>0</v>
      </c>
      <c r="CH277" s="155">
        <v>0</v>
      </c>
      <c r="CI277" s="155">
        <v>5.4817708999999997E-6</v>
      </c>
      <c r="CJ277" s="155">
        <v>4.5187215999999997E-5</v>
      </c>
      <c r="CK277" s="155">
        <v>9.8265094999999992E-6</v>
      </c>
      <c r="CL277" s="155">
        <v>0</v>
      </c>
      <c r="CM277"/>
      <c r="CN277" s="284">
        <v>0</v>
      </c>
      <c r="CO277" s="284">
        <v>1.6544337</v>
      </c>
      <c r="CP277" s="285">
        <v>0</v>
      </c>
      <c r="CQ277" s="284">
        <v>4.7999999999999996E-3</v>
      </c>
      <c r="CR277" s="284">
        <v>6.9483294000000004E-9</v>
      </c>
      <c r="CS277" s="284">
        <v>1.3726465000000001E-7</v>
      </c>
      <c r="CT277" s="284">
        <v>6.8585428000000003E-4</v>
      </c>
      <c r="CU277" s="284">
        <v>2.2519228</v>
      </c>
      <c r="CV277" s="284">
        <v>0</v>
      </c>
      <c r="CW277" s="284">
        <v>0</v>
      </c>
      <c r="CX277"/>
      <c r="CY277" s="158"/>
      <c r="CZ277" s="267"/>
      <c r="DA277"/>
      <c r="DB277" s="54"/>
      <c r="DC277"/>
      <c r="DD277"/>
      <c r="DE277"/>
      <c r="DF277"/>
      <c r="DG277"/>
      <c r="DH277"/>
      <c r="DI277"/>
      <c r="DJ277"/>
      <c r="DK277"/>
      <c r="DL277"/>
    </row>
    <row r="278" spans="1:116" ht="14.4">
      <c r="A278" t="s">
        <v>3485</v>
      </c>
      <c r="B278" s="188" t="s">
        <v>311</v>
      </c>
      <c r="C278" s="151" t="str">
        <f t="shared" ref="C278:C349" si="60">MID(A278,1,12)</f>
        <v>A.030.26.104</v>
      </c>
      <c r="D278" s="54" t="s">
        <v>1216</v>
      </c>
      <c r="E278" s="150" t="s">
        <v>352</v>
      </c>
      <c r="F278" s="153" t="str">
        <f t="shared" ref="F278:F349" si="61">MID(A278, 21,85)</f>
        <v>Printing Ink, Azo pigment - UV inkjet</v>
      </c>
      <c r="G278" s="154">
        <f t="shared" ref="G278:G349" si="62">O278/0.15</f>
        <v>4.1808076666666674</v>
      </c>
      <c r="H278"/>
      <c r="I278"/>
      <c r="J278" s="227">
        <f t="shared" si="56"/>
        <v>2.1243739020000003</v>
      </c>
      <c r="K278"/>
      <c r="L278" s="280">
        <f t="shared" si="57"/>
        <v>0.18567229499999999</v>
      </c>
      <c r="M278" s="280">
        <f t="shared" si="58"/>
        <v>1.1589642529999999</v>
      </c>
      <c r="N278" s="281">
        <f t="shared" si="59"/>
        <v>0.15261620400000001</v>
      </c>
      <c r="O278" s="280">
        <v>0.62712115000000002</v>
      </c>
      <c r="P278" s="219">
        <v>0.120258</v>
      </c>
      <c r="Q278" s="219">
        <v>0.23336377</v>
      </c>
      <c r="R278" s="219">
        <v>0.10504057999999999</v>
      </c>
      <c r="S278" s="219">
        <v>4.9001198000000003E-2</v>
      </c>
      <c r="T278" s="219">
        <v>1.5877595000000001E-2</v>
      </c>
      <c r="U278" s="219">
        <v>1.5752921999999999E-2</v>
      </c>
      <c r="V278" s="219">
        <v>0.15869116</v>
      </c>
      <c r="W278" s="219">
        <v>5.0774220000000002E-2</v>
      </c>
      <c r="X278" s="219">
        <v>0.6068363</v>
      </c>
      <c r="Y278" s="219">
        <v>3.2683153E-2</v>
      </c>
      <c r="Z278" s="219">
        <v>3.9815022999999998E-2</v>
      </c>
      <c r="AA278" s="219">
        <v>6.9158831000000004E-2</v>
      </c>
      <c r="AB278" s="219">
        <v>0</v>
      </c>
      <c r="AC278"/>
      <c r="AD278" s="227">
        <f t="shared" si="51"/>
        <v>0.62712115000000002</v>
      </c>
      <c r="AE278" s="227">
        <f t="shared" si="52"/>
        <v>0.69798522500000004</v>
      </c>
      <c r="AF278" s="227">
        <f t="shared" si="53"/>
        <v>0.58147176099999998</v>
      </c>
      <c r="AG278" s="227">
        <f t="shared" si="54"/>
        <v>1.1589642530000002</v>
      </c>
      <c r="AH278" s="227">
        <f t="shared" si="55"/>
        <v>8.3457373000000001E-2</v>
      </c>
      <c r="AI278"/>
      <c r="AJ278">
        <v>109.23220000000001</v>
      </c>
      <c r="AK278" s="155">
        <v>82.399794999999997</v>
      </c>
      <c r="AL278" s="155">
        <v>4.0600189999999996</v>
      </c>
      <c r="AM278" s="155">
        <v>0</v>
      </c>
      <c r="AN278" s="155">
        <v>21.045862</v>
      </c>
      <c r="AO278" s="155">
        <v>0.45329870999999999</v>
      </c>
      <c r="AP278" s="155">
        <v>1.2732220999999999</v>
      </c>
      <c r="AQ278"/>
      <c r="AR278" s="156">
        <v>0.12661664</v>
      </c>
      <c r="AS278" s="156">
        <v>0.11667578000000001</v>
      </c>
      <c r="AT278" s="156">
        <v>4.0501976000000004E-3</v>
      </c>
      <c r="AU278" s="156">
        <v>5.8906625000000002E-3</v>
      </c>
      <c r="AV278" s="282">
        <f t="shared" si="48"/>
        <v>6.9949509428999997E-6</v>
      </c>
      <c r="AW278" s="282">
        <f t="shared" si="49"/>
        <v>1.497854180519E-8</v>
      </c>
      <c r="AX278" s="283">
        <f t="shared" si="50"/>
        <v>0.82502275079999998</v>
      </c>
      <c r="AY278" s="157">
        <v>3.8797895000000001E-6</v>
      </c>
      <c r="AZ278" s="157">
        <v>1.1706262E-8</v>
      </c>
      <c r="BA278" s="157">
        <v>3.1983179E-13</v>
      </c>
      <c r="BB278" s="157">
        <v>0</v>
      </c>
      <c r="BC278" s="157">
        <v>0</v>
      </c>
      <c r="BD278" s="157">
        <v>2.8148128999999998E-9</v>
      </c>
      <c r="BE278" s="157">
        <v>2.9526222999999999E-6</v>
      </c>
      <c r="BF278" s="157">
        <v>6.4191464E-10</v>
      </c>
      <c r="BG278" s="157">
        <v>2.5439999999999999E-9</v>
      </c>
      <c r="BH278" s="157">
        <v>0</v>
      </c>
      <c r="BI278" s="157">
        <v>0</v>
      </c>
      <c r="BJ278" s="157">
        <v>8.8871834000000005E-12</v>
      </c>
      <c r="BK278" s="157">
        <v>6.4960716999999995E-11</v>
      </c>
      <c r="BL278" s="157">
        <v>1.2197433E-11</v>
      </c>
      <c r="BM278" s="157">
        <v>1.5449643000000001E-7</v>
      </c>
      <c r="BN278" s="157">
        <v>5.2279000000000001E-9</v>
      </c>
      <c r="BO278" s="157">
        <v>0</v>
      </c>
      <c r="BP278" s="157">
        <v>1.0248008E-3</v>
      </c>
      <c r="BQ278" s="157">
        <v>0.82399794999999998</v>
      </c>
      <c r="BR278" s="157">
        <v>0</v>
      </c>
      <c r="BS278" s="157">
        <v>0</v>
      </c>
      <c r="BT278" s="157">
        <v>0</v>
      </c>
      <c r="BU278"/>
      <c r="BV278" s="155">
        <v>3.9409416000000001E-4</v>
      </c>
      <c r="BW278" s="155">
        <v>1.7539105E-5</v>
      </c>
      <c r="BX278" s="155">
        <v>1.1657201E-4</v>
      </c>
      <c r="BY278" s="155">
        <v>1.864182E-5</v>
      </c>
      <c r="BZ278" s="155">
        <v>5.8307563000000003E-5</v>
      </c>
      <c r="CA278" s="155">
        <v>0</v>
      </c>
      <c r="CB278" s="155">
        <v>0</v>
      </c>
      <c r="CC278" s="155">
        <v>0</v>
      </c>
      <c r="CD278" s="155">
        <v>2.2059958000000001E-5</v>
      </c>
      <c r="CE278" s="155">
        <v>1.0576352E-5</v>
      </c>
      <c r="CF278" s="155">
        <v>0</v>
      </c>
      <c r="CG278" s="155">
        <v>0</v>
      </c>
      <c r="CH278" s="155">
        <v>0</v>
      </c>
      <c r="CI278" s="155">
        <v>2.1217595000000001E-5</v>
      </c>
      <c r="CJ278" s="155">
        <v>1.0469160000000001E-4</v>
      </c>
      <c r="CK278" s="155">
        <v>2.4488146999999999E-5</v>
      </c>
      <c r="CL278" s="155">
        <v>0</v>
      </c>
      <c r="CM278"/>
      <c r="CN278" s="284">
        <v>0</v>
      </c>
      <c r="CO278" s="284">
        <v>4.1808076999999999</v>
      </c>
      <c r="CP278" s="285">
        <v>0</v>
      </c>
      <c r="CQ278" s="284">
        <v>1.2E-2</v>
      </c>
      <c r="CR278" s="284">
        <v>8.1784048000000002E-8</v>
      </c>
      <c r="CS278" s="284">
        <v>4.7697449999999998E-7</v>
      </c>
      <c r="CT278" s="284">
        <v>1.9553081999999999E-3</v>
      </c>
      <c r="CU278" s="284">
        <v>30.254024999999999</v>
      </c>
      <c r="CV278" s="284">
        <v>0</v>
      </c>
      <c r="CW278" s="284">
        <v>0</v>
      </c>
      <c r="CX278"/>
      <c r="CY278" s="158"/>
      <c r="CZ278" s="267"/>
      <c r="DA278"/>
      <c r="DB278" s="54"/>
      <c r="DC278"/>
      <c r="DD278"/>
      <c r="DE278"/>
      <c r="DF278"/>
      <c r="DG278"/>
      <c r="DH278"/>
      <c r="DI278"/>
      <c r="DJ278"/>
      <c r="DK278"/>
      <c r="DL278"/>
    </row>
    <row r="279" spans="1:116" ht="14.4">
      <c r="A279" t="s">
        <v>1619</v>
      </c>
      <c r="B279" s="188" t="s">
        <v>311</v>
      </c>
      <c r="C279" s="151" t="str">
        <f t="shared" si="60"/>
        <v>A.030.26.105</v>
      </c>
      <c r="D279" s="54" t="s">
        <v>1216</v>
      </c>
      <c r="E279" s="150" t="s">
        <v>352</v>
      </c>
      <c r="F279" s="153" t="str">
        <f t="shared" si="61"/>
        <v>Printing Ink Varnish - conventional</v>
      </c>
      <c r="G279" s="154">
        <f t="shared" si="62"/>
        <v>2.666010266666667</v>
      </c>
      <c r="H279"/>
      <c r="I279"/>
      <c r="J279" s="227">
        <f t="shared" si="56"/>
        <v>1.0047823371</v>
      </c>
      <c r="K279"/>
      <c r="L279" s="280">
        <f t="shared" si="57"/>
        <v>0.10105673309999999</v>
      </c>
      <c r="M279" s="280">
        <f t="shared" si="58"/>
        <v>0.49445722190000002</v>
      </c>
      <c r="N279" s="281">
        <f t="shared" si="59"/>
        <v>9.3668420999999998E-3</v>
      </c>
      <c r="O279" s="280">
        <v>0.39990154</v>
      </c>
      <c r="P279" s="286">
        <v>0.10201585000000001</v>
      </c>
      <c r="Q279" s="219">
        <v>7.3547520000000005E-2</v>
      </c>
      <c r="R279" s="219">
        <v>8.7221512000000001E-2</v>
      </c>
      <c r="S279" s="219">
        <v>5.8080151000000002E-3</v>
      </c>
      <c r="T279" s="219">
        <v>2.3170216E-3</v>
      </c>
      <c r="U279" s="219">
        <v>5.7101844000000002E-3</v>
      </c>
      <c r="V279" s="219">
        <v>-1.0776246999999999E-2</v>
      </c>
      <c r="W279" s="219">
        <v>3.1112698000000001E-3</v>
      </c>
      <c r="X279" s="219">
        <v>0.32835997</v>
      </c>
      <c r="Y279" s="219">
        <v>4.0741631E-3</v>
      </c>
      <c r="Z279" s="219">
        <v>1.3101288999999999E-3</v>
      </c>
      <c r="AA279" s="219">
        <v>2.1814092000000001E-3</v>
      </c>
      <c r="AB279" s="219">
        <v>0</v>
      </c>
      <c r="AC279"/>
      <c r="AD279" s="227">
        <f t="shared" si="51"/>
        <v>0.39990154</v>
      </c>
      <c r="AE279" s="227">
        <f t="shared" si="52"/>
        <v>0.2658438561</v>
      </c>
      <c r="AF279" s="227">
        <f t="shared" si="53"/>
        <v>0.16696853220000002</v>
      </c>
      <c r="AG279" s="227">
        <f t="shared" si="54"/>
        <v>0.49445722190000002</v>
      </c>
      <c r="AH279" s="227">
        <f t="shared" si="55"/>
        <v>7.1854329000000002E-3</v>
      </c>
      <c r="AI279"/>
      <c r="AJ279">
        <v>68.573509999999999</v>
      </c>
      <c r="AK279" s="155">
        <v>67.626068000000004</v>
      </c>
      <c r="AL279" s="155">
        <v>0.50610721000000003</v>
      </c>
      <c r="AM279" s="155">
        <v>0</v>
      </c>
      <c r="AN279" s="155">
        <v>0.26071743000000003</v>
      </c>
      <c r="AO279" s="155">
        <v>5.7202991000000002E-2</v>
      </c>
      <c r="AP279" s="155">
        <v>0.12341441</v>
      </c>
      <c r="AQ279"/>
      <c r="AR279" s="156">
        <v>8.7119980999999999E-2</v>
      </c>
      <c r="AS279" s="156">
        <v>7.9449838999999994E-2</v>
      </c>
      <c r="AT279" s="156">
        <v>3.0145466000000001E-3</v>
      </c>
      <c r="AU279" s="156">
        <v>4.6555952999999999E-3</v>
      </c>
      <c r="AV279" s="282">
        <f t="shared" si="48"/>
        <v>4.7631797792999996E-6</v>
      </c>
      <c r="AW279" s="282">
        <f t="shared" si="49"/>
        <v>1.1148471184979998E-8</v>
      </c>
      <c r="AX279" s="283">
        <f t="shared" si="50"/>
        <v>0.652044151076</v>
      </c>
      <c r="AY279" s="157">
        <v>2.4740575000000002E-6</v>
      </c>
      <c r="AZ279" s="157">
        <v>7.4648286999999993E-9</v>
      </c>
      <c r="BA279" s="157">
        <v>2.0394977999999999E-13</v>
      </c>
      <c r="BB279" s="157">
        <v>0</v>
      </c>
      <c r="BC279" s="157">
        <v>0</v>
      </c>
      <c r="BD279" s="157">
        <v>2.3373085E-9</v>
      </c>
      <c r="BE279" s="157">
        <v>2.2678198999999999E-6</v>
      </c>
      <c r="BF279" s="157">
        <v>5.3302034999999999E-10</v>
      </c>
      <c r="BG279" s="157">
        <v>3.1357907999999998E-9</v>
      </c>
      <c r="BH279" s="157">
        <v>0</v>
      </c>
      <c r="BI279" s="157">
        <v>0</v>
      </c>
      <c r="BJ279" s="157">
        <v>3.526747E-12</v>
      </c>
      <c r="BK279" s="157">
        <v>9.3396542999999993E-12</v>
      </c>
      <c r="BL279" s="157">
        <v>1.7609839000000001E-12</v>
      </c>
      <c r="BM279" s="157">
        <v>2.2589655000000002E-8</v>
      </c>
      <c r="BN279" s="157">
        <v>-3.6245842E-9</v>
      </c>
      <c r="BO279" s="157">
        <v>0</v>
      </c>
      <c r="BP279" s="157">
        <v>6.2821075999999995E-5</v>
      </c>
      <c r="BQ279" s="157">
        <v>0.65198133000000003</v>
      </c>
      <c r="BR279" s="157">
        <v>0</v>
      </c>
      <c r="BS279" s="157">
        <v>0</v>
      </c>
      <c r="BT279" s="157">
        <v>0</v>
      </c>
      <c r="BU279"/>
      <c r="BV279" s="155">
        <v>2.3663336000000001E-4</v>
      </c>
      <c r="BW279" s="155">
        <v>2.2872693999999999E-5</v>
      </c>
      <c r="BX279" s="155">
        <v>7.4335440000000003E-5</v>
      </c>
      <c r="BY279" s="155">
        <v>-1.1058763000000001E-6</v>
      </c>
      <c r="BZ279" s="155">
        <v>2.5001801000000001E-5</v>
      </c>
      <c r="CA279" s="155">
        <v>3.4832113999999999E-7</v>
      </c>
      <c r="CB279" s="155">
        <v>0</v>
      </c>
      <c r="CC279" s="155">
        <v>7.0682159E-6</v>
      </c>
      <c r="CD279" s="155">
        <v>3.3672079999999999E-6</v>
      </c>
      <c r="CE279" s="155">
        <v>3.4517359000000001E-6</v>
      </c>
      <c r="CF279" s="155">
        <v>0</v>
      </c>
      <c r="CG279" s="155">
        <v>0</v>
      </c>
      <c r="CH279" s="155">
        <v>0</v>
      </c>
      <c r="CI279" s="155">
        <v>1.7610796999999999E-5</v>
      </c>
      <c r="CJ279" s="155">
        <v>8.2182657999999993E-5</v>
      </c>
      <c r="CK279" s="155">
        <v>1.5003617E-6</v>
      </c>
      <c r="CL279" s="155">
        <v>0</v>
      </c>
      <c r="CM279"/>
      <c r="CN279" s="284">
        <v>0</v>
      </c>
      <c r="CO279" s="284">
        <v>2.6660102999999999</v>
      </c>
      <c r="CP279" s="285">
        <v>0</v>
      </c>
      <c r="CQ279" s="284">
        <v>1.4585806E-2</v>
      </c>
      <c r="CR279" s="284">
        <v>1.2819165E-8</v>
      </c>
      <c r="CS279" s="284">
        <v>1.6422465E-7</v>
      </c>
      <c r="CT279" s="284">
        <v>9.1563748999999995E-4</v>
      </c>
      <c r="CU279" s="284">
        <v>4.2778371999999996</v>
      </c>
      <c r="CV279" s="284">
        <v>0</v>
      </c>
      <c r="CW279" s="284">
        <v>1.4843325000000001E-3</v>
      </c>
      <c r="CX279"/>
      <c r="CY279" s="158"/>
      <c r="CZ279" s="267"/>
      <c r="DA279"/>
      <c r="DB279" s="54"/>
      <c r="DC279"/>
      <c r="DD279"/>
      <c r="DE279"/>
      <c r="DF279"/>
      <c r="DG279"/>
      <c r="DH279"/>
      <c r="DI279"/>
      <c r="DJ279"/>
      <c r="DK279"/>
      <c r="DL279"/>
    </row>
    <row r="280" spans="1:116" ht="14.4">
      <c r="A280" t="s">
        <v>1620</v>
      </c>
      <c r="B280" s="188" t="s">
        <v>311</v>
      </c>
      <c r="C280" s="151" t="str">
        <f t="shared" si="60"/>
        <v>A.030.26.106</v>
      </c>
      <c r="D280" s="54" t="s">
        <v>1216</v>
      </c>
      <c r="E280" s="150" t="s">
        <v>352</v>
      </c>
      <c r="F280" s="153" t="str">
        <f t="shared" si="61"/>
        <v>Printing Ink White - UV inkjet</v>
      </c>
      <c r="G280" s="154">
        <f t="shared" si="62"/>
        <v>4.3926411333333339</v>
      </c>
      <c r="H280"/>
      <c r="I280"/>
      <c r="J280" s="227">
        <f t="shared" si="56"/>
        <v>2.6196643320000002</v>
      </c>
      <c r="K280"/>
      <c r="L280" s="280">
        <f t="shared" si="57"/>
        <v>0.184950108</v>
      </c>
      <c r="M280" s="280">
        <f t="shared" si="58"/>
        <v>1.126885841</v>
      </c>
      <c r="N280" s="281">
        <f t="shared" si="59"/>
        <v>0.64893221299999992</v>
      </c>
      <c r="O280" s="280">
        <v>0.65889617</v>
      </c>
      <c r="P280" s="286">
        <v>0.11725155</v>
      </c>
      <c r="Q280" s="219">
        <v>0.23360339999999999</v>
      </c>
      <c r="R280" s="219">
        <v>0.10525256</v>
      </c>
      <c r="S280" s="219">
        <v>4.8493530999999999E-2</v>
      </c>
      <c r="T280" s="219">
        <v>1.5782568E-2</v>
      </c>
      <c r="U280" s="219">
        <v>1.5421449E-2</v>
      </c>
      <c r="V280" s="219">
        <v>0.15790942999999999</v>
      </c>
      <c r="W280" s="219">
        <v>0.54617853999999999</v>
      </c>
      <c r="X280" s="219">
        <v>0.57889778000000003</v>
      </c>
      <c r="Y280" s="219">
        <v>3.3872764E-2</v>
      </c>
      <c r="Z280" s="219">
        <v>3.9223681000000003E-2</v>
      </c>
      <c r="AA280" s="219">
        <v>6.8880909000000004E-2</v>
      </c>
      <c r="AB280" s="219">
        <v>0</v>
      </c>
      <c r="AC280"/>
      <c r="AD280" s="227">
        <f t="shared" si="51"/>
        <v>0.65889617</v>
      </c>
      <c r="AE280" s="227">
        <f t="shared" si="52"/>
        <v>0.69371448800000002</v>
      </c>
      <c r="AF280" s="227">
        <f t="shared" si="53"/>
        <v>0.57764528900000001</v>
      </c>
      <c r="AG280" s="227">
        <f t="shared" si="54"/>
        <v>1.126885841</v>
      </c>
      <c r="AH280" s="227">
        <f t="shared" si="55"/>
        <v>0.58005130399999993</v>
      </c>
      <c r="AI280"/>
      <c r="AJ280">
        <v>110.85052</v>
      </c>
      <c r="AK280" s="155">
        <v>83.858619000000004</v>
      </c>
      <c r="AL280" s="155">
        <v>4.2077967999999997</v>
      </c>
      <c r="AM280" s="155">
        <v>0</v>
      </c>
      <c r="AN280" s="155">
        <v>21.016904</v>
      </c>
      <c r="AO280" s="155">
        <v>0.46973297000000003</v>
      </c>
      <c r="AP280" s="155">
        <v>1.2974641</v>
      </c>
      <c r="AQ280"/>
      <c r="AR280" s="156">
        <v>0.12914373000000001</v>
      </c>
      <c r="AS280" s="156">
        <v>0.11889724</v>
      </c>
      <c r="AT280" s="156">
        <v>4.1935842999999999E-3</v>
      </c>
      <c r="AU280" s="156">
        <v>6.0529021999999998E-3</v>
      </c>
      <c r="AV280" s="282">
        <f t="shared" si="48"/>
        <v>7.1281318533000011E-6</v>
      </c>
      <c r="AW280" s="282">
        <f t="shared" si="49"/>
        <v>1.5508817678639996E-8</v>
      </c>
      <c r="AX280" s="283">
        <f t="shared" si="50"/>
        <v>0.84774540819999999</v>
      </c>
      <c r="AY280" s="157">
        <v>4.0763709000000004E-6</v>
      </c>
      <c r="AZ280" s="157">
        <v>1.2299395E-8</v>
      </c>
      <c r="BA280" s="157">
        <v>3.3603703999999998E-13</v>
      </c>
      <c r="BB280" s="157">
        <v>0</v>
      </c>
      <c r="BC280" s="157">
        <v>0</v>
      </c>
      <c r="BD280" s="157">
        <v>2.8204932999999999E-9</v>
      </c>
      <c r="BE280" s="157">
        <v>2.8900590999999999E-6</v>
      </c>
      <c r="BF280" s="157">
        <v>6.4321005999999995E-10</v>
      </c>
      <c r="BG280" s="157">
        <v>2.4803999999999998E-9</v>
      </c>
      <c r="BH280" s="157">
        <v>0</v>
      </c>
      <c r="BI280" s="157">
        <v>0</v>
      </c>
      <c r="BJ280" s="157">
        <v>8.6987745999999999E-12</v>
      </c>
      <c r="BK280" s="157">
        <v>6.4640704999999996E-11</v>
      </c>
      <c r="BL280" s="157">
        <v>1.2137102E-11</v>
      </c>
      <c r="BM280" s="157">
        <v>1.5373126000000001E-7</v>
      </c>
      <c r="BN280" s="157">
        <v>5.1501000000000002E-9</v>
      </c>
      <c r="BO280" s="157">
        <v>0</v>
      </c>
      <c r="BP280" s="157">
        <v>9.1592181999999994E-3</v>
      </c>
      <c r="BQ280" s="157">
        <v>0.83858619000000001</v>
      </c>
      <c r="BR280" s="157">
        <v>0</v>
      </c>
      <c r="BS280" s="157">
        <v>0</v>
      </c>
      <c r="BT280" s="157">
        <v>0</v>
      </c>
      <c r="BU280"/>
      <c r="BV280" s="155">
        <v>5.0731769000000003E-4</v>
      </c>
      <c r="BW280" s="155">
        <v>1.7100627000000001E-5</v>
      </c>
      <c r="BX280" s="155">
        <v>1.2247849E-4</v>
      </c>
      <c r="BY280" s="155">
        <v>1.8550285E-5</v>
      </c>
      <c r="BZ280" s="155">
        <v>5.7491972000000001E-5</v>
      </c>
      <c r="CA280" s="155">
        <v>0</v>
      </c>
      <c r="CB280" s="155">
        <v>0</v>
      </c>
      <c r="CC280" s="155">
        <v>0</v>
      </c>
      <c r="CD280" s="155">
        <v>2.1916466E-5</v>
      </c>
      <c r="CE280" s="155">
        <v>1.0357322E-5</v>
      </c>
      <c r="CF280" s="155">
        <v>0</v>
      </c>
      <c r="CG280" s="155">
        <v>0</v>
      </c>
      <c r="CH280" s="155">
        <v>0</v>
      </c>
      <c r="CI280" s="155">
        <v>2.1229652999999999E-5</v>
      </c>
      <c r="CJ280" s="155">
        <v>1.0664223E-4</v>
      </c>
      <c r="CK280" s="155">
        <v>1.3155065E-4</v>
      </c>
      <c r="CL280" s="155">
        <v>0</v>
      </c>
      <c r="CM280"/>
      <c r="CN280" s="284">
        <v>0</v>
      </c>
      <c r="CO280" s="284">
        <v>4.3926410999999996</v>
      </c>
      <c r="CP280" s="285">
        <v>0</v>
      </c>
      <c r="CQ280" s="284">
        <v>1.17E-2</v>
      </c>
      <c r="CR280" s="284">
        <v>8.1315979000000002E-8</v>
      </c>
      <c r="CS280" s="284">
        <v>4.6693299999999999E-7</v>
      </c>
      <c r="CT280" s="284">
        <v>1.9243149E-3</v>
      </c>
      <c r="CU280" s="284">
        <v>30.104877999999999</v>
      </c>
      <c r="CV280" s="284">
        <v>0</v>
      </c>
      <c r="CW280" s="284">
        <v>0</v>
      </c>
      <c r="CX280"/>
      <c r="CY280" s="158"/>
      <c r="CZ280" s="270"/>
      <c r="DA280"/>
      <c r="DB280" s="54"/>
      <c r="DC280"/>
      <c r="DD280"/>
      <c r="DE280"/>
      <c r="DF280"/>
      <c r="DG280"/>
      <c r="DH280"/>
      <c r="DI280"/>
      <c r="DJ280"/>
      <c r="DK280"/>
      <c r="DL280"/>
    </row>
    <row r="281" spans="1:116" ht="14.4">
      <c r="A281" t="s">
        <v>3486</v>
      </c>
      <c r="B281" s="188" t="s">
        <v>311</v>
      </c>
      <c r="C281" s="151" t="str">
        <f t="shared" si="60"/>
        <v>A.030.27.101</v>
      </c>
      <c r="D281" s="54" t="s">
        <v>1216</v>
      </c>
      <c r="E281" s="150" t="s">
        <v>352</v>
      </c>
      <c r="F281" s="153" t="str">
        <f t="shared" si="61"/>
        <v>pigment, Black</v>
      </c>
      <c r="G281" s="154">
        <f t="shared" si="62"/>
        <v>3.2493729333333334</v>
      </c>
      <c r="H281"/>
      <c r="I281"/>
      <c r="J281" s="227">
        <f t="shared" si="56"/>
        <v>0.69761635393400001</v>
      </c>
      <c r="K281"/>
      <c r="L281" s="280">
        <f t="shared" si="57"/>
        <v>7.016574757000002E-2</v>
      </c>
      <c r="M281" s="280">
        <f t="shared" si="58"/>
        <v>0.12894434166400001</v>
      </c>
      <c r="N281" s="281">
        <f t="shared" si="59"/>
        <v>1.1100324699999999E-2</v>
      </c>
      <c r="O281" s="280">
        <v>0.48740593999999998</v>
      </c>
      <c r="P281" s="286">
        <v>6.1656437000000001E-2</v>
      </c>
      <c r="Q281" s="219">
        <v>6.3381070999999997E-2</v>
      </c>
      <c r="R281" s="219">
        <v>6.0824966000000001E-2</v>
      </c>
      <c r="S281" s="219">
        <v>8.0781667000000001E-3</v>
      </c>
      <c r="T281" s="219">
        <v>6.7508851999999999E-4</v>
      </c>
      <c r="U281" s="219">
        <v>5.8752635000000001E-4</v>
      </c>
      <c r="V281" s="219">
        <v>3.8774312999999999E-3</v>
      </c>
      <c r="W281" s="219">
        <v>1.3901362E-3</v>
      </c>
      <c r="X281" s="219">
        <v>0</v>
      </c>
      <c r="Y281" s="219">
        <v>9.7101884999999995E-3</v>
      </c>
      <c r="Z281" s="286">
        <v>2.9402364E-5</v>
      </c>
      <c r="AA281" s="219">
        <v>0</v>
      </c>
      <c r="AB281" s="219">
        <v>0</v>
      </c>
      <c r="AC281"/>
      <c r="AD281" s="227">
        <f t="shared" si="51"/>
        <v>0.48740593999999998</v>
      </c>
      <c r="AE281" s="227">
        <f t="shared" si="52"/>
        <v>0.19908068687000002</v>
      </c>
      <c r="AF281" s="227">
        <f t="shared" si="53"/>
        <v>0.1289149393</v>
      </c>
      <c r="AG281" s="227">
        <f t="shared" si="54"/>
        <v>0.12894434166400001</v>
      </c>
      <c r="AH281" s="227">
        <f t="shared" si="55"/>
        <v>1.1100324699999999E-2</v>
      </c>
      <c r="AI281"/>
      <c r="AJ281">
        <v>111.54289</v>
      </c>
      <c r="AK281" s="155">
        <v>109.80803</v>
      </c>
      <c r="AL281" s="155">
        <v>1.2062345999999999</v>
      </c>
      <c r="AM281" s="155">
        <v>0</v>
      </c>
      <c r="AN281" s="155">
        <v>0</v>
      </c>
      <c r="AO281" s="155">
        <v>0.29548281999999998</v>
      </c>
      <c r="AP281" s="155">
        <v>0.23314359000000001</v>
      </c>
      <c r="AQ281"/>
      <c r="AR281" s="156">
        <v>8.4587659999999995E-2</v>
      </c>
      <c r="AS281" s="156">
        <v>7.3707285999999997E-2</v>
      </c>
      <c r="AT281" s="156">
        <v>3.0392481000000001E-3</v>
      </c>
      <c r="AU281" s="156">
        <v>7.8411261999999995E-3</v>
      </c>
      <c r="AV281" s="282">
        <f t="shared" ref="AV281:AV286" si="63">AY281+BB281+BC281+BD281+BE281+BM281+BN281+BR281</f>
        <v>4.4189020411430006E-6</v>
      </c>
      <c r="AW281" s="282">
        <f t="shared" ref="AW281:AW286" si="64">AZ281+BA281+BF281+BG281+BH281+BI281+BJ281+BK281+BL281+BO281+BS281+BT281</f>
        <v>1.1239822675012999E-8</v>
      </c>
      <c r="AX281" s="283">
        <f t="shared" ref="AX281:AX286" si="65">BP281+BQ281</f>
        <v>1.0981969300699999</v>
      </c>
      <c r="AY281" s="157">
        <v>3.0154181E-6</v>
      </c>
      <c r="AZ281" s="157">
        <v>9.0982441999999999E-9</v>
      </c>
      <c r="BA281" s="157">
        <v>2.4857702999999998E-13</v>
      </c>
      <c r="BB281" s="157">
        <v>0</v>
      </c>
      <c r="BC281" s="157">
        <v>0</v>
      </c>
      <c r="BD281" s="157">
        <v>3.6814501E-9</v>
      </c>
      <c r="BE281" s="157">
        <v>1.3990120999999999E-6</v>
      </c>
      <c r="BF281" s="157">
        <v>6.2360813000000002E-10</v>
      </c>
      <c r="BG281" s="157">
        <v>1.5141372E-9</v>
      </c>
      <c r="BH281" s="157">
        <v>3.1960000000000001E-12</v>
      </c>
      <c r="BI281" s="157">
        <v>2.525E-14</v>
      </c>
      <c r="BJ281" s="157">
        <v>3.3483427E-13</v>
      </c>
      <c r="BK281" s="157">
        <v>2.3339461000000001E-14</v>
      </c>
      <c r="BL281" s="157">
        <v>5.1442520000000004E-15</v>
      </c>
      <c r="BM281" s="157">
        <v>9.3096663E-11</v>
      </c>
      <c r="BN281" s="157">
        <v>6.9729438000000005E-10</v>
      </c>
      <c r="BO281" s="157">
        <v>0</v>
      </c>
      <c r="BP281" s="157">
        <v>1.1663007E-4</v>
      </c>
      <c r="BQ281" s="157">
        <v>1.0980802999999999</v>
      </c>
      <c r="BR281" s="157">
        <v>0</v>
      </c>
      <c r="BS281" s="157">
        <v>0</v>
      </c>
      <c r="BT281" s="157">
        <v>0</v>
      </c>
      <c r="BU281"/>
      <c r="BV281" s="155">
        <v>2.6877199000000001E-4</v>
      </c>
      <c r="BW281" s="155">
        <v>1.1262811E-5</v>
      </c>
      <c r="BX281" s="155">
        <v>9.0601140000000005E-5</v>
      </c>
      <c r="BY281" s="155">
        <v>4.7527678000000002E-7</v>
      </c>
      <c r="BZ281" s="155">
        <v>1.3146509E-5</v>
      </c>
      <c r="CA281" s="155">
        <v>1.6957939E-6</v>
      </c>
      <c r="CB281" s="155">
        <v>0</v>
      </c>
      <c r="CC281" s="155">
        <v>2.4589205000000001E-6</v>
      </c>
      <c r="CD281" s="155">
        <v>9.3858326000000005E-7</v>
      </c>
      <c r="CE281" s="155">
        <v>5.8588705000000001E-7</v>
      </c>
      <c r="CF281" s="155">
        <v>0</v>
      </c>
      <c r="CG281" s="155">
        <v>0</v>
      </c>
      <c r="CH281" s="155">
        <v>0</v>
      </c>
      <c r="CI281" s="155">
        <v>1.2210743000000001E-5</v>
      </c>
      <c r="CJ281" s="155">
        <v>1.3539633000000001E-4</v>
      </c>
      <c r="CK281" s="155">
        <v>1.9572163000000001E-14</v>
      </c>
      <c r="CL281" s="155">
        <v>0</v>
      </c>
      <c r="CM281"/>
      <c r="CN281" s="284">
        <v>0</v>
      </c>
      <c r="CO281" s="284">
        <v>3.2493729</v>
      </c>
      <c r="CP281" s="285">
        <v>4.6352386000000002E-2</v>
      </c>
      <c r="CQ281" s="284">
        <v>8.0774160000000005E-3</v>
      </c>
      <c r="CR281" s="284">
        <v>1.5994265000000001E-10</v>
      </c>
      <c r="CS281" s="284">
        <v>1.8649025999999999E-8</v>
      </c>
      <c r="CT281" s="284">
        <v>5.3747033000000005E-4</v>
      </c>
      <c r="CU281" s="284">
        <v>1.9593975999999999E-2</v>
      </c>
      <c r="CV281" s="284">
        <v>2.1431151999999999E-6</v>
      </c>
      <c r="CW281" s="284">
        <v>5.7836319999999999E-4</v>
      </c>
      <c r="CX281"/>
      <c r="CY281" s="158"/>
      <c r="CZ281" s="270"/>
      <c r="DA281"/>
      <c r="DB281" s="54"/>
      <c r="DC281"/>
      <c r="DD281"/>
      <c r="DE281"/>
      <c r="DF281"/>
      <c r="DG281"/>
      <c r="DH281"/>
      <c r="DI281"/>
      <c r="DJ281"/>
      <c r="DK281"/>
      <c r="DL281"/>
    </row>
    <row r="282" spans="1:116" ht="14.4">
      <c r="A282" t="s">
        <v>3489</v>
      </c>
      <c r="B282" s="188" t="s">
        <v>311</v>
      </c>
      <c r="C282" s="151" t="str">
        <f t="shared" si="60"/>
        <v>A.030.27.102</v>
      </c>
      <c r="D282" s="54" t="s">
        <v>1216</v>
      </c>
      <c r="E282" s="150" t="s">
        <v>352</v>
      </c>
      <c r="F282" s="153" t="str">
        <f t="shared" si="61"/>
        <v>pigment, White</v>
      </c>
      <c r="G282" s="154">
        <f t="shared" si="62"/>
        <v>7.5444173333333344</v>
      </c>
      <c r="H282"/>
      <c r="I282"/>
      <c r="J282" s="227">
        <f t="shared" si="56"/>
        <v>10.380972542166001</v>
      </c>
      <c r="K282"/>
      <c r="L282" s="280">
        <f t="shared" si="57"/>
        <v>5.1039942859999993E-2</v>
      </c>
      <c r="M282" s="280">
        <f t="shared" si="58"/>
        <v>7.3145693105999998E-2</v>
      </c>
      <c r="N282" s="281">
        <f t="shared" si="59"/>
        <v>9.1251243062</v>
      </c>
      <c r="O282" s="280">
        <v>1.1316626000000001</v>
      </c>
      <c r="P282" s="286">
        <v>2.6236994E-2</v>
      </c>
      <c r="Q282" s="219">
        <v>4.2993410000000003E-2</v>
      </c>
      <c r="R282" s="219">
        <v>4.4090193999999999E-2</v>
      </c>
      <c r="S282" s="219">
        <v>5.6844440999999999E-3</v>
      </c>
      <c r="T282" s="219">
        <v>6.7654974999999996E-4</v>
      </c>
      <c r="U282" s="219">
        <v>5.8875501000000001E-4</v>
      </c>
      <c r="V282" s="219">
        <v>3.8858231000000001E-3</v>
      </c>
      <c r="W282" s="219">
        <v>9.1153931000000004</v>
      </c>
      <c r="X282" s="219">
        <v>0</v>
      </c>
      <c r="Y282" s="219">
        <v>9.7312062000000001E-3</v>
      </c>
      <c r="Z282" s="286">
        <v>2.9466005999999998E-5</v>
      </c>
      <c r="AA282" s="219">
        <v>0</v>
      </c>
      <c r="AB282" s="219">
        <v>0</v>
      </c>
      <c r="AC282"/>
      <c r="AD282" s="227">
        <f t="shared" si="51"/>
        <v>1.1316626000000001</v>
      </c>
      <c r="AE282" s="227">
        <f t="shared" si="52"/>
        <v>0.12415616996000001</v>
      </c>
      <c r="AF282" s="227">
        <f t="shared" si="53"/>
        <v>7.31162271E-2</v>
      </c>
      <c r="AG282" s="227">
        <f t="shared" si="54"/>
        <v>7.3145693106000012E-2</v>
      </c>
      <c r="AH282" s="227">
        <f t="shared" si="55"/>
        <v>9.1251243062</v>
      </c>
      <c r="AI282"/>
      <c r="AJ282">
        <v>111.78433</v>
      </c>
      <c r="AK282" s="155">
        <v>110.04571</v>
      </c>
      <c r="AL282" s="155">
        <v>1.2088455</v>
      </c>
      <c r="AM282" s="155">
        <v>0</v>
      </c>
      <c r="AN282" s="155">
        <v>0</v>
      </c>
      <c r="AO282" s="155">
        <v>0.29612239000000001</v>
      </c>
      <c r="AP282" s="155">
        <v>0.23364823000000001</v>
      </c>
      <c r="AQ282"/>
      <c r="AR282" s="156">
        <v>0.14091134</v>
      </c>
      <c r="AS282" s="156">
        <v>0.12624837</v>
      </c>
      <c r="AT282" s="156">
        <v>5.9352208999999996E-3</v>
      </c>
      <c r="AU282" s="156">
        <v>8.7277502999999999E-3</v>
      </c>
      <c r="AV282" s="282">
        <f t="shared" si="63"/>
        <v>7.568846913741001E-6</v>
      </c>
      <c r="AW282" s="282">
        <f t="shared" si="64"/>
        <v>2.1949781272326702E-8</v>
      </c>
      <c r="AX282" s="283">
        <f t="shared" si="65"/>
        <v>1.22237398</v>
      </c>
      <c r="AY282" s="157">
        <v>7.0012195E-6</v>
      </c>
      <c r="AZ282" s="157">
        <v>2.1124369E-8</v>
      </c>
      <c r="BA282" s="157">
        <v>5.7714793999999996E-13</v>
      </c>
      <c r="BB282" s="157">
        <v>0</v>
      </c>
      <c r="BC282" s="157">
        <v>0</v>
      </c>
      <c r="BD282" s="157">
        <v>1.1815019000000001E-9</v>
      </c>
      <c r="BE282" s="157">
        <v>5.6565380999999999E-7</v>
      </c>
      <c r="BF282" s="157">
        <v>2.6944007E-10</v>
      </c>
      <c r="BG282" s="157">
        <v>5.5503094999999999E-10</v>
      </c>
      <c r="BH282" s="157">
        <v>0</v>
      </c>
      <c r="BI282" s="157">
        <v>0</v>
      </c>
      <c r="BJ282" s="157">
        <v>3.3555901999999999E-13</v>
      </c>
      <c r="BK282" s="157">
        <v>2.3389979999999999E-14</v>
      </c>
      <c r="BL282" s="157">
        <v>5.1553867000000001E-15</v>
      </c>
      <c r="BM282" s="157">
        <v>9.3298171000000001E-11</v>
      </c>
      <c r="BN282" s="157">
        <v>6.9880367000000002E-10</v>
      </c>
      <c r="BO282" s="157">
        <v>0</v>
      </c>
      <c r="BP282" s="157">
        <v>0.12191688000000001</v>
      </c>
      <c r="BQ282" s="157">
        <v>1.1004571000000001</v>
      </c>
      <c r="BR282" s="157">
        <v>0</v>
      </c>
      <c r="BS282" s="157">
        <v>0</v>
      </c>
      <c r="BT282" s="157">
        <v>0</v>
      </c>
      <c r="BU282"/>
      <c r="BV282" s="155">
        <v>3.6881480000000003E-4</v>
      </c>
      <c r="BW282" s="155">
        <v>3.8265511E-6</v>
      </c>
      <c r="BX282" s="155">
        <v>2.1035838000000001E-4</v>
      </c>
      <c r="BY282" s="155">
        <v>4.7630542000000002E-7</v>
      </c>
      <c r="BZ282" s="155">
        <v>8.2400948000000007E-6</v>
      </c>
      <c r="CA282" s="155">
        <v>0</v>
      </c>
      <c r="CB282" s="155">
        <v>0</v>
      </c>
      <c r="CC282" s="155">
        <v>0</v>
      </c>
      <c r="CD282" s="155">
        <v>9.4061482000000002E-7</v>
      </c>
      <c r="CE282" s="155">
        <v>5.8712672E-7</v>
      </c>
      <c r="CF282" s="155">
        <v>0</v>
      </c>
      <c r="CG282" s="155">
        <v>0</v>
      </c>
      <c r="CH282" s="155">
        <v>0</v>
      </c>
      <c r="CI282" s="155">
        <v>8.6764733999999999E-6</v>
      </c>
      <c r="CJ282" s="155">
        <v>1.3568938999999999E-4</v>
      </c>
      <c r="CK282" s="155">
        <v>1.9865126E-8</v>
      </c>
      <c r="CL282" s="155">
        <v>0</v>
      </c>
      <c r="CM282"/>
      <c r="CN282" s="284">
        <v>0</v>
      </c>
      <c r="CO282" s="284">
        <v>7.5444176000000001</v>
      </c>
      <c r="CP282" s="285">
        <v>0</v>
      </c>
      <c r="CQ282" s="284">
        <v>2.6180704999999999E-3</v>
      </c>
      <c r="CR282" s="284">
        <v>1.6028884999999999E-10</v>
      </c>
      <c r="CS282" s="284">
        <v>1.8689391999999999E-8</v>
      </c>
      <c r="CT282" s="284">
        <v>3.0174987999999998E-4</v>
      </c>
      <c r="CU282" s="284">
        <v>1.9636387000000002E-2</v>
      </c>
      <c r="CV282" s="284">
        <v>0</v>
      </c>
      <c r="CW282" s="284">
        <v>0</v>
      </c>
      <c r="CX282"/>
      <c r="CY282" s="158"/>
      <c r="CZ282" s="270"/>
      <c r="DA282"/>
      <c r="DB282" s="54"/>
      <c r="DC282"/>
      <c r="DD282"/>
      <c r="DE282"/>
      <c r="DF282"/>
      <c r="DG282"/>
      <c r="DH282"/>
      <c r="DI282"/>
      <c r="DJ282"/>
      <c r="DK282"/>
      <c r="DL282"/>
    </row>
    <row r="283" spans="1:116" ht="14.4">
      <c r="A283" t="s">
        <v>3492</v>
      </c>
      <c r="B283" s="188" t="s">
        <v>311</v>
      </c>
      <c r="C283" s="151" t="str">
        <f t="shared" si="60"/>
        <v>A.030.27.103</v>
      </c>
      <c r="D283" s="54" t="s">
        <v>1216</v>
      </c>
      <c r="E283" s="150" t="s">
        <v>352</v>
      </c>
      <c r="F283" s="153" t="str">
        <f t="shared" si="61"/>
        <v>pigment, Azo (yellow, orange, red, magenta, brown)</v>
      </c>
      <c r="G283" s="154">
        <f t="shared" si="62"/>
        <v>14.991067333333334</v>
      </c>
      <c r="H283"/>
      <c r="I283"/>
      <c r="J283" s="227">
        <f t="shared" si="56"/>
        <v>3.2975265972629999</v>
      </c>
      <c r="K283"/>
      <c r="L283" s="280">
        <f t="shared" si="57"/>
        <v>0.1014184605</v>
      </c>
      <c r="M283" s="280">
        <f t="shared" si="58"/>
        <v>0.92534349416299999</v>
      </c>
      <c r="N283" s="281">
        <f t="shared" si="59"/>
        <v>2.2104542600000002E-2</v>
      </c>
      <c r="O283" s="280">
        <v>2.2486600999999999</v>
      </c>
      <c r="P283" s="286">
        <v>5.2133984000000001E-2</v>
      </c>
      <c r="Q283" s="219">
        <v>8.5429669999999999E-2</v>
      </c>
      <c r="R283" s="219">
        <v>8.7609023999999994E-2</v>
      </c>
      <c r="S283" s="219">
        <v>1.1295224E-2</v>
      </c>
      <c r="T283" s="219">
        <v>1.3443321E-3</v>
      </c>
      <c r="U283" s="219">
        <v>1.1698804E-3</v>
      </c>
      <c r="V283" s="219">
        <v>7.7212899999999996E-3</v>
      </c>
      <c r="W283" s="219">
        <v>2.7682366000000001E-3</v>
      </c>
      <c r="X283" s="219">
        <v>0.78</v>
      </c>
      <c r="Y283" s="219">
        <v>1.9336306000000001E-2</v>
      </c>
      <c r="Z283" s="286">
        <v>5.8550162999999999E-5</v>
      </c>
      <c r="AA283" s="219">
        <v>0</v>
      </c>
      <c r="AB283" s="219">
        <v>0</v>
      </c>
      <c r="AC283"/>
      <c r="AD283" s="227">
        <f t="shared" si="51"/>
        <v>2.2486600999999999</v>
      </c>
      <c r="AE283" s="227">
        <f t="shared" si="52"/>
        <v>0.2467034045</v>
      </c>
      <c r="AF283" s="227">
        <f t="shared" si="53"/>
        <v>0.145284944</v>
      </c>
      <c r="AG283" s="227">
        <f t="shared" si="54"/>
        <v>0.92534349416299999</v>
      </c>
      <c r="AH283" s="227">
        <f t="shared" si="55"/>
        <v>2.2104542600000002E-2</v>
      </c>
      <c r="AI283"/>
      <c r="AJ283">
        <v>222.12004999999999</v>
      </c>
      <c r="AK283" s="155">
        <v>218.66533999999999</v>
      </c>
      <c r="AL283" s="155">
        <v>2.4020256</v>
      </c>
      <c r="AM283" s="155">
        <v>0</v>
      </c>
      <c r="AN283" s="155">
        <v>0</v>
      </c>
      <c r="AO283" s="155">
        <v>0.58840733999999995</v>
      </c>
      <c r="AP283" s="155">
        <v>0.46426862000000002</v>
      </c>
      <c r="AQ283"/>
      <c r="AR283" s="156">
        <v>0.27826857999999999</v>
      </c>
      <c r="AS283" s="156">
        <v>0.25086069</v>
      </c>
      <c r="AT283" s="156">
        <v>1.1793527999999999E-2</v>
      </c>
      <c r="AU283" s="156">
        <v>1.5614364E-2</v>
      </c>
      <c r="AV283" s="282">
        <f t="shared" si="63"/>
        <v>1.503960893169E-5</v>
      </c>
      <c r="AW283" s="282">
        <f t="shared" si="64"/>
        <v>4.3615117087063993E-8</v>
      </c>
      <c r="AX283" s="283">
        <f t="shared" si="65"/>
        <v>2.1868856503599998</v>
      </c>
      <c r="AY283" s="157">
        <v>1.391171E-5</v>
      </c>
      <c r="AZ283" s="157">
        <v>4.1974988999999997E-8</v>
      </c>
      <c r="BA283" s="157">
        <v>1.1468167000000001E-12</v>
      </c>
      <c r="BB283" s="157">
        <v>0</v>
      </c>
      <c r="BC283" s="157">
        <v>0</v>
      </c>
      <c r="BD283" s="157">
        <v>2.3476927999999998E-9</v>
      </c>
      <c r="BE283" s="157">
        <v>1.1239773E-6</v>
      </c>
      <c r="BF283" s="157">
        <v>5.3538848E-10</v>
      </c>
      <c r="BG283" s="157">
        <v>1.1028692999999999E-9</v>
      </c>
      <c r="BH283" s="157">
        <v>0</v>
      </c>
      <c r="BI283" s="157">
        <v>0</v>
      </c>
      <c r="BJ283" s="157">
        <v>6.6676955000000004E-13</v>
      </c>
      <c r="BK283" s="157">
        <v>4.6476849E-14</v>
      </c>
      <c r="BL283" s="157">
        <v>1.0243965E-14</v>
      </c>
      <c r="BM283" s="157">
        <v>1.8538728999999999E-10</v>
      </c>
      <c r="BN283" s="157">
        <v>1.3885516E-9</v>
      </c>
      <c r="BO283" s="157">
        <v>0</v>
      </c>
      <c r="BP283" s="157">
        <v>2.3225036000000001E-4</v>
      </c>
      <c r="BQ283" s="157">
        <v>2.1866534</v>
      </c>
      <c r="BR283" s="157">
        <v>0</v>
      </c>
      <c r="BS283" s="157">
        <v>0</v>
      </c>
      <c r="BT283" s="157">
        <v>0</v>
      </c>
      <c r="BU283"/>
      <c r="BV283" s="155">
        <v>7.3281067999999997E-4</v>
      </c>
      <c r="BW283" s="155">
        <v>7.6035141E-6</v>
      </c>
      <c r="BX283" s="155">
        <v>4.1799072999999998E-4</v>
      </c>
      <c r="BY283" s="155">
        <v>9.4643841000000005E-7</v>
      </c>
      <c r="BZ283" s="155">
        <v>1.6373407000000001E-5</v>
      </c>
      <c r="CA283" s="155">
        <v>0</v>
      </c>
      <c r="CB283" s="155">
        <v>0</v>
      </c>
      <c r="CC283" s="155">
        <v>0</v>
      </c>
      <c r="CD283" s="155">
        <v>1.8690403000000001E-6</v>
      </c>
      <c r="CE283" s="155">
        <v>1.1666449E-6</v>
      </c>
      <c r="CF283" s="155">
        <v>0</v>
      </c>
      <c r="CG283" s="155">
        <v>0</v>
      </c>
      <c r="CH283" s="155">
        <v>0</v>
      </c>
      <c r="CI283" s="155">
        <v>1.7240509E-5</v>
      </c>
      <c r="CJ283" s="155">
        <v>2.6962039E-4</v>
      </c>
      <c r="CK283" s="155">
        <v>3.8974868999999998E-14</v>
      </c>
      <c r="CL283" s="155">
        <v>0</v>
      </c>
      <c r="CM283"/>
      <c r="CN283" s="284">
        <v>0</v>
      </c>
      <c r="CO283" s="284">
        <v>14.991066999999999</v>
      </c>
      <c r="CP283" s="285">
        <v>0</v>
      </c>
      <c r="CQ283" s="284">
        <v>5.2022136E-3</v>
      </c>
      <c r="CR283" s="284">
        <v>3.1850051999999998E-10</v>
      </c>
      <c r="CS283" s="284">
        <v>3.7136589000000002E-8</v>
      </c>
      <c r="CT283" s="284">
        <v>5.9958940000000001E-4</v>
      </c>
      <c r="CU283" s="284">
        <v>3.9018308000000002E-2</v>
      </c>
      <c r="CV283" s="284">
        <v>0</v>
      </c>
      <c r="CW283" s="284">
        <v>0</v>
      </c>
      <c r="CX283"/>
      <c r="CY283" s="158"/>
      <c r="CZ283" s="270"/>
      <c r="DA283"/>
      <c r="DB283" s="54"/>
      <c r="DC283"/>
      <c r="DD283"/>
      <c r="DE283"/>
      <c r="DF283"/>
      <c r="DG283"/>
      <c r="DH283"/>
      <c r="DI283"/>
      <c r="DJ283"/>
      <c r="DK283"/>
      <c r="DL283"/>
    </row>
    <row r="284" spans="1:116" ht="14.4">
      <c r="A284" t="s">
        <v>3495</v>
      </c>
      <c r="B284" s="188" t="s">
        <v>311</v>
      </c>
      <c r="C284" s="151" t="str">
        <f t="shared" si="60"/>
        <v>A.030.27.104</v>
      </c>
      <c r="D284" s="54" t="s">
        <v>1216</v>
      </c>
      <c r="E284" s="150" t="s">
        <v>352</v>
      </c>
      <c r="F284" s="153" t="str">
        <f t="shared" si="61"/>
        <v>pigment, Phthalocyanine (blue and yellow)</v>
      </c>
      <c r="G284" s="154">
        <f t="shared" si="62"/>
        <v>19.960932000000003</v>
      </c>
      <c r="H284"/>
      <c r="I284"/>
      <c r="J284" s="227">
        <f t="shared" si="56"/>
        <v>4.0323013825149996</v>
      </c>
      <c r="K284"/>
      <c r="L284" s="280">
        <f t="shared" si="57"/>
        <v>0.13504088449999999</v>
      </c>
      <c r="M284" s="280">
        <f t="shared" si="58"/>
        <v>0.87368801881500002</v>
      </c>
      <c r="N284" s="281">
        <f t="shared" si="59"/>
        <v>2.9432679200000002E-2</v>
      </c>
      <c r="O284" s="280">
        <v>2.9941398000000001</v>
      </c>
      <c r="P284" s="219">
        <v>6.9417533000000003E-2</v>
      </c>
      <c r="Q284" s="219">
        <v>0.11375146</v>
      </c>
      <c r="R284" s="219">
        <v>0.11665332</v>
      </c>
      <c r="S284" s="219">
        <v>1.5039835999999999E-2</v>
      </c>
      <c r="T284" s="219">
        <v>1.7900074000000001E-3</v>
      </c>
      <c r="U284" s="219">
        <v>1.5577211E-3</v>
      </c>
      <c r="V284" s="219">
        <v>1.0281065000000001E-2</v>
      </c>
      <c r="W284" s="219">
        <v>3.6859672000000001E-3</v>
      </c>
      <c r="X284" s="219">
        <v>0.68015999999999999</v>
      </c>
      <c r="Y284" s="219">
        <v>2.5746712000000001E-2</v>
      </c>
      <c r="Z284" s="286">
        <v>7.7960815000000002E-5</v>
      </c>
      <c r="AA284" s="219">
        <v>0</v>
      </c>
      <c r="AB284" s="219">
        <v>0</v>
      </c>
      <c r="AC284"/>
      <c r="AD284" s="227">
        <f t="shared" si="51"/>
        <v>2.9941398000000001</v>
      </c>
      <c r="AE284" s="227">
        <f t="shared" si="52"/>
        <v>0.32849094249999999</v>
      </c>
      <c r="AF284" s="227">
        <f t="shared" si="53"/>
        <v>0.19345005800000001</v>
      </c>
      <c r="AG284" s="227">
        <f t="shared" si="54"/>
        <v>0.87368801881500002</v>
      </c>
      <c r="AH284" s="227">
        <f t="shared" si="55"/>
        <v>2.9432679200000002E-2</v>
      </c>
      <c r="AI284"/>
      <c r="AJ284">
        <v>295.75767000000002</v>
      </c>
      <c r="AK284" s="155">
        <v>291.15766000000002</v>
      </c>
      <c r="AL284" s="155">
        <v>3.1983492999999998</v>
      </c>
      <c r="AM284" s="155">
        <v>0</v>
      </c>
      <c r="AN284" s="155">
        <v>0</v>
      </c>
      <c r="AO284" s="155">
        <v>0.78347716999999995</v>
      </c>
      <c r="AP284" s="155">
        <v>0.61818375999999997</v>
      </c>
      <c r="AQ284"/>
      <c r="AR284" s="156">
        <v>0.37052066</v>
      </c>
      <c r="AS284" s="156">
        <v>0.33402646000000003</v>
      </c>
      <c r="AT284" s="156">
        <v>1.5703338000000001E-2</v>
      </c>
      <c r="AU284" s="156">
        <v>2.0790864999999999E-2</v>
      </c>
      <c r="AV284" s="282">
        <f t="shared" si="63"/>
        <v>2.0025567037809999E-5</v>
      </c>
      <c r="AW284" s="282">
        <f t="shared" si="64"/>
        <v>5.8074476154447009E-8</v>
      </c>
      <c r="AX284" s="283">
        <f t="shared" si="65"/>
        <v>2.9118858464000001</v>
      </c>
      <c r="AY284" s="157">
        <v>1.8523745E-5</v>
      </c>
      <c r="AZ284" s="157">
        <v>5.5890610000000002E-8</v>
      </c>
      <c r="BA284" s="157">
        <v>1.5270112999999999E-12</v>
      </c>
      <c r="BB284" s="157">
        <v>0</v>
      </c>
      <c r="BC284" s="157">
        <v>0</v>
      </c>
      <c r="BD284" s="157">
        <v>3.1260040000000002E-9</v>
      </c>
      <c r="BE284" s="157">
        <v>1.4966003E-6</v>
      </c>
      <c r="BF284" s="157">
        <v>7.1288139999999995E-10</v>
      </c>
      <c r="BG284" s="157">
        <v>1.4684943999999999E-9</v>
      </c>
      <c r="BH284" s="157">
        <v>0</v>
      </c>
      <c r="BI284" s="157">
        <v>0</v>
      </c>
      <c r="BJ284" s="157">
        <v>8.8781814999999999E-13</v>
      </c>
      <c r="BK284" s="157">
        <v>6.1884934999999999E-14</v>
      </c>
      <c r="BL284" s="157">
        <v>1.3640062000000001E-14</v>
      </c>
      <c r="BM284" s="157">
        <v>2.4684721000000001E-10</v>
      </c>
      <c r="BN284" s="157">
        <v>1.8488866E-9</v>
      </c>
      <c r="BO284" s="157">
        <v>0</v>
      </c>
      <c r="BP284" s="157">
        <v>3.0924639999999997E-4</v>
      </c>
      <c r="BQ284" s="157">
        <v>2.9115766000000001</v>
      </c>
      <c r="BR284" s="157">
        <v>0</v>
      </c>
      <c r="BS284" s="157">
        <v>0</v>
      </c>
      <c r="BT284" s="157">
        <v>0</v>
      </c>
      <c r="BU284"/>
      <c r="BV284" s="155">
        <v>9.7575335E-4</v>
      </c>
      <c r="BW284" s="155">
        <v>1.0124244000000001E-5</v>
      </c>
      <c r="BX284" s="155">
        <v>5.5656374999999998E-4</v>
      </c>
      <c r="BY284" s="155">
        <v>1.2602032999999999E-6</v>
      </c>
      <c r="BZ284" s="155">
        <v>2.1801547E-5</v>
      </c>
      <c r="CA284" s="155">
        <v>0</v>
      </c>
      <c r="CB284" s="155">
        <v>0</v>
      </c>
      <c r="CC284" s="155">
        <v>0</v>
      </c>
      <c r="CD284" s="155">
        <v>2.4886677000000001E-6</v>
      </c>
      <c r="CE284" s="155">
        <v>1.553413E-6</v>
      </c>
      <c r="CF284" s="155">
        <v>0</v>
      </c>
      <c r="CG284" s="155">
        <v>0</v>
      </c>
      <c r="CH284" s="155">
        <v>0</v>
      </c>
      <c r="CI284" s="155">
        <v>2.2956112000000001E-5</v>
      </c>
      <c r="CJ284" s="155">
        <v>3.5900541000000001E-4</v>
      </c>
      <c r="CK284" s="155">
        <v>5.1895886000000001E-14</v>
      </c>
      <c r="CL284" s="155">
        <v>0</v>
      </c>
      <c r="CM284"/>
      <c r="CN284" s="284">
        <v>0</v>
      </c>
      <c r="CO284" s="284">
        <v>19.960932</v>
      </c>
      <c r="CP284" s="285">
        <v>0</v>
      </c>
      <c r="CQ284" s="284">
        <v>6.9268604999999997E-3</v>
      </c>
      <c r="CR284" s="284">
        <v>4.2409037000000003E-10</v>
      </c>
      <c r="CS284" s="284">
        <v>4.9448175999999997E-8</v>
      </c>
      <c r="CT284" s="284">
        <v>7.9836630999999996E-4</v>
      </c>
      <c r="CU284" s="284">
        <v>5.1953724999999999E-2</v>
      </c>
      <c r="CV284" s="284">
        <v>0</v>
      </c>
      <c r="CW284" s="284">
        <v>0</v>
      </c>
      <c r="CX284"/>
      <c r="CY284" s="158"/>
      <c r="CZ284" s="270"/>
      <c r="DA284"/>
      <c r="DB284" s="54"/>
      <c r="DC284"/>
      <c r="DD284"/>
      <c r="DE284"/>
      <c r="DF284"/>
      <c r="DG284"/>
      <c r="DH284"/>
      <c r="DI284"/>
      <c r="DJ284"/>
      <c r="DK284"/>
      <c r="DL284"/>
    </row>
    <row r="285" spans="1:116" ht="14.4">
      <c r="A285" t="s">
        <v>3498</v>
      </c>
      <c r="B285" s="188" t="s">
        <v>311</v>
      </c>
      <c r="C285" s="151" t="str">
        <f t="shared" si="60"/>
        <v>A.030.27.105</v>
      </c>
      <c r="D285" s="54" t="s">
        <v>1216</v>
      </c>
      <c r="E285" s="150" t="s">
        <v>352</v>
      </c>
      <c r="F285" s="153" t="str">
        <f t="shared" si="61"/>
        <v>pigment, Quinacridone (red, magenta, rose, violet and pink)</v>
      </c>
      <c r="G285" s="154">
        <f t="shared" si="62"/>
        <v>24.951165333333336</v>
      </c>
      <c r="H285"/>
      <c r="I285"/>
      <c r="J285" s="227">
        <f t="shared" si="56"/>
        <v>4.8898367837189998</v>
      </c>
      <c r="K285"/>
      <c r="L285" s="280">
        <f t="shared" si="57"/>
        <v>0.16880110570000001</v>
      </c>
      <c r="M285" s="280">
        <f t="shared" si="58"/>
        <v>0.94157002901899989</v>
      </c>
      <c r="N285" s="281">
        <f t="shared" si="59"/>
        <v>3.6790849E-2</v>
      </c>
      <c r="O285" s="280">
        <v>3.7426748000000001</v>
      </c>
      <c r="P285" s="286">
        <v>8.6771916000000004E-2</v>
      </c>
      <c r="Q285" s="219">
        <v>0.14218933</v>
      </c>
      <c r="R285" s="219">
        <v>0.14581664999999999</v>
      </c>
      <c r="S285" s="219">
        <v>1.8799795000000001E-2</v>
      </c>
      <c r="T285" s="219">
        <v>2.2375093E-3</v>
      </c>
      <c r="U285" s="219">
        <v>1.9471514E-3</v>
      </c>
      <c r="V285" s="219">
        <v>1.2851332E-2</v>
      </c>
      <c r="W285" s="219">
        <v>4.6074590000000004E-3</v>
      </c>
      <c r="X285" s="219">
        <v>0.69965999999999995</v>
      </c>
      <c r="Y285" s="219">
        <v>3.2183389999999999E-2</v>
      </c>
      <c r="Z285" s="286">
        <v>9.7451019000000005E-5</v>
      </c>
      <c r="AA285" s="219">
        <v>0</v>
      </c>
      <c r="AB285" s="219">
        <v>0</v>
      </c>
      <c r="AC285"/>
      <c r="AD285" s="227">
        <f t="shared" si="51"/>
        <v>3.7426748000000001</v>
      </c>
      <c r="AE285" s="227">
        <f t="shared" si="52"/>
        <v>0.41061368370000001</v>
      </c>
      <c r="AF285" s="227">
        <f t="shared" si="53"/>
        <v>0.241812578</v>
      </c>
      <c r="AG285" s="227">
        <f t="shared" si="54"/>
        <v>0.94157002901899989</v>
      </c>
      <c r="AH285" s="227">
        <f t="shared" si="55"/>
        <v>3.6790849E-2</v>
      </c>
      <c r="AI285"/>
      <c r="AJ285">
        <v>369.69709</v>
      </c>
      <c r="AK285" s="155">
        <v>363.94707</v>
      </c>
      <c r="AL285" s="155">
        <v>3.9979366000000001</v>
      </c>
      <c r="AM285" s="155">
        <v>0</v>
      </c>
      <c r="AN285" s="155">
        <v>0</v>
      </c>
      <c r="AO285" s="155">
        <v>0.97934646000000003</v>
      </c>
      <c r="AP285" s="155">
        <v>0.77272969000000002</v>
      </c>
      <c r="AQ285"/>
      <c r="AR285" s="156">
        <v>0.46315082000000002</v>
      </c>
      <c r="AS285" s="156">
        <v>0.41753307000000001</v>
      </c>
      <c r="AT285" s="156">
        <v>1.9629173E-2</v>
      </c>
      <c r="AU285" s="156">
        <v>2.5988581E-2</v>
      </c>
      <c r="AV285" s="282">
        <f t="shared" si="63"/>
        <v>2.503195847232E-5</v>
      </c>
      <c r="AW285" s="282">
        <f t="shared" si="64"/>
        <v>7.2593094693047007E-8</v>
      </c>
      <c r="AX285" s="283">
        <f t="shared" si="65"/>
        <v>3.6398572580000002</v>
      </c>
      <c r="AY285" s="157">
        <v>2.3154680999999998E-5</v>
      </c>
      <c r="AZ285" s="157">
        <v>6.9863262000000006E-8</v>
      </c>
      <c r="BA285" s="157">
        <v>1.9087641E-12</v>
      </c>
      <c r="BB285" s="157">
        <v>0</v>
      </c>
      <c r="BC285" s="157">
        <v>0</v>
      </c>
      <c r="BD285" s="157">
        <v>3.9075050000000004E-9</v>
      </c>
      <c r="BE285" s="157">
        <v>1.8707503000000001E-6</v>
      </c>
      <c r="BF285" s="157">
        <v>8.9110174999999999E-10</v>
      </c>
      <c r="BG285" s="157">
        <v>1.8356180000000001E-9</v>
      </c>
      <c r="BH285" s="157">
        <v>0</v>
      </c>
      <c r="BI285" s="157">
        <v>0</v>
      </c>
      <c r="BJ285" s="157">
        <v>1.1097727E-12</v>
      </c>
      <c r="BK285" s="157">
        <v>7.7356169E-14</v>
      </c>
      <c r="BL285" s="157">
        <v>1.7050077999999999E-14</v>
      </c>
      <c r="BM285" s="157">
        <v>3.0855902E-10</v>
      </c>
      <c r="BN285" s="157">
        <v>2.3111083000000002E-9</v>
      </c>
      <c r="BO285" s="157">
        <v>0</v>
      </c>
      <c r="BP285" s="157">
        <v>3.8655800000000001E-4</v>
      </c>
      <c r="BQ285" s="157">
        <v>3.6394706999999999</v>
      </c>
      <c r="BR285" s="157">
        <v>0</v>
      </c>
      <c r="BS285" s="157">
        <v>0</v>
      </c>
      <c r="BT285" s="157">
        <v>0</v>
      </c>
      <c r="BU285"/>
      <c r="BV285" s="155">
        <v>1.2196917E-3</v>
      </c>
      <c r="BW285" s="155">
        <v>1.2655304999999999E-5</v>
      </c>
      <c r="BX285" s="155">
        <v>6.9570468999999996E-4</v>
      </c>
      <c r="BY285" s="155">
        <v>1.5752540999999999E-6</v>
      </c>
      <c r="BZ285" s="155">
        <v>2.7251932999999999E-5</v>
      </c>
      <c r="CA285" s="155">
        <v>0</v>
      </c>
      <c r="CB285" s="155">
        <v>0</v>
      </c>
      <c r="CC285" s="155">
        <v>0</v>
      </c>
      <c r="CD285" s="155">
        <v>3.1108347E-6</v>
      </c>
      <c r="CE285" s="155">
        <v>1.9417662999999999E-6</v>
      </c>
      <c r="CF285" s="155">
        <v>0</v>
      </c>
      <c r="CG285" s="155">
        <v>0</v>
      </c>
      <c r="CH285" s="155">
        <v>0</v>
      </c>
      <c r="CI285" s="155">
        <v>2.8695139999999998E-5</v>
      </c>
      <c r="CJ285" s="155">
        <v>4.4875676000000002E-4</v>
      </c>
      <c r="CK285" s="155">
        <v>6.4869856999999999E-14</v>
      </c>
      <c r="CL285" s="155">
        <v>0</v>
      </c>
      <c r="CM285"/>
      <c r="CN285" s="284">
        <v>0</v>
      </c>
      <c r="CO285" s="284">
        <v>24.951165</v>
      </c>
      <c r="CP285" s="285">
        <v>0</v>
      </c>
      <c r="CQ285" s="284">
        <v>8.6585755999999993E-3</v>
      </c>
      <c r="CR285" s="284">
        <v>5.3011295999999999E-10</v>
      </c>
      <c r="CS285" s="284">
        <v>6.181022E-8</v>
      </c>
      <c r="CT285" s="284">
        <v>9.9795788999999997E-4</v>
      </c>
      <c r="CU285" s="284">
        <v>6.4942156000000001E-2</v>
      </c>
      <c r="CV285" s="284">
        <v>0</v>
      </c>
      <c r="CW285" s="284">
        <v>0</v>
      </c>
      <c r="CX285"/>
      <c r="CY285" s="158"/>
      <c r="CZ285" s="270"/>
      <c r="DA285"/>
      <c r="DB285" s="54"/>
      <c r="DC285"/>
      <c r="DD285"/>
      <c r="DE285"/>
      <c r="DF285"/>
      <c r="DG285"/>
      <c r="DH285"/>
      <c r="DI285"/>
      <c r="DJ285"/>
      <c r="DK285"/>
      <c r="DL285"/>
    </row>
    <row r="286" spans="1:116" ht="14.4">
      <c r="A286" t="s">
        <v>3501</v>
      </c>
      <c r="B286" s="188" t="s">
        <v>311</v>
      </c>
      <c r="C286" s="151" t="str">
        <f t="shared" si="60"/>
        <v>A.030.27.106</v>
      </c>
      <c r="D286" s="54" t="s">
        <v>1216</v>
      </c>
      <c r="E286" s="150" t="s">
        <v>352</v>
      </c>
      <c r="F286" s="153" t="str">
        <f t="shared" si="61"/>
        <v>pigment, DPP / perylene (red, orange, maroon, black and bordeaux)</v>
      </c>
      <c r="G286" s="154">
        <f t="shared" si="62"/>
        <v>29.982134666666667</v>
      </c>
      <c r="H286"/>
      <c r="I286"/>
      <c r="J286" s="227">
        <f t="shared" si="56"/>
        <v>5.9016331974299998</v>
      </c>
      <c r="K286"/>
      <c r="L286" s="280">
        <f t="shared" si="57"/>
        <v>0.20283692189999997</v>
      </c>
      <c r="M286" s="280">
        <f t="shared" si="58"/>
        <v>1.1572669903300001</v>
      </c>
      <c r="N286" s="281">
        <f t="shared" si="59"/>
        <v>4.4209085200000005E-2</v>
      </c>
      <c r="O286" s="280">
        <v>4.4973201999999999</v>
      </c>
      <c r="P286" s="286">
        <v>0.10426797</v>
      </c>
      <c r="Q286" s="219">
        <v>0.17085934</v>
      </c>
      <c r="R286" s="219">
        <v>0.17521804999999999</v>
      </c>
      <c r="S286" s="219">
        <v>2.2590447E-2</v>
      </c>
      <c r="T286" s="219">
        <v>2.6886642E-3</v>
      </c>
      <c r="U286" s="219">
        <v>2.3397607E-3</v>
      </c>
      <c r="V286" s="219">
        <v>1.5442579999999999E-2</v>
      </c>
      <c r="W286" s="219">
        <v>5.5364732000000002E-3</v>
      </c>
      <c r="X286" s="219">
        <v>0.86658000000000002</v>
      </c>
      <c r="Y286" s="219">
        <v>3.8672612000000002E-2</v>
      </c>
      <c r="Z286" s="219">
        <v>1.1710033E-4</v>
      </c>
      <c r="AA286" s="219">
        <v>0</v>
      </c>
      <c r="AB286" s="219">
        <v>0</v>
      </c>
      <c r="AC286"/>
      <c r="AD286" s="227">
        <f t="shared" si="51"/>
        <v>4.4973201999999999</v>
      </c>
      <c r="AE286" s="227">
        <f t="shared" si="52"/>
        <v>0.49340681190000008</v>
      </c>
      <c r="AF286" s="227">
        <f t="shared" si="53"/>
        <v>0.29056989</v>
      </c>
      <c r="AG286" s="227">
        <f t="shared" si="54"/>
        <v>1.1572669903300001</v>
      </c>
      <c r="AH286" s="227">
        <f t="shared" si="55"/>
        <v>4.4209085200000005E-2</v>
      </c>
      <c r="AI286"/>
      <c r="AJ286">
        <v>444.24009000000001</v>
      </c>
      <c r="AK286" s="155">
        <v>437.33069</v>
      </c>
      <c r="AL286" s="155">
        <v>4.8040512</v>
      </c>
      <c r="AM286" s="155">
        <v>0</v>
      </c>
      <c r="AN286" s="155">
        <v>0</v>
      </c>
      <c r="AO286" s="155">
        <v>1.1768147</v>
      </c>
      <c r="AP286" s="155">
        <v>0.92853722999999999</v>
      </c>
      <c r="AQ286"/>
      <c r="AR286" s="156">
        <v>0.55653715000000004</v>
      </c>
      <c r="AS286" s="156">
        <v>0.50172137000000006</v>
      </c>
      <c r="AT286" s="156">
        <v>2.3587054999999999E-2</v>
      </c>
      <c r="AU286" s="156">
        <v>3.1228728000000001E-2</v>
      </c>
      <c r="AV286" s="282">
        <f t="shared" si="63"/>
        <v>3.0079218963289999E-5</v>
      </c>
      <c r="AW286" s="282">
        <f t="shared" si="64"/>
        <v>8.7230233214028E-8</v>
      </c>
      <c r="AX286" s="283">
        <f t="shared" si="65"/>
        <v>4.3737714007099999</v>
      </c>
      <c r="AY286" s="157">
        <v>2.7823420999999999E-5</v>
      </c>
      <c r="AZ286" s="157">
        <v>8.3949977000000003E-8</v>
      </c>
      <c r="BA286" s="157">
        <v>2.2936333000000001E-12</v>
      </c>
      <c r="BB286" s="157">
        <v>0</v>
      </c>
      <c r="BC286" s="157">
        <v>0</v>
      </c>
      <c r="BD286" s="157">
        <v>4.6953855999999997E-9</v>
      </c>
      <c r="BE286" s="157">
        <v>2.2479546999999999E-6</v>
      </c>
      <c r="BF286" s="157">
        <v>1.070777E-9</v>
      </c>
      <c r="BG286" s="157">
        <v>2.2057385999999998E-9</v>
      </c>
      <c r="BH286" s="157">
        <v>0</v>
      </c>
      <c r="BI286" s="157">
        <v>0</v>
      </c>
      <c r="BJ286" s="157">
        <v>1.3335391000000001E-12</v>
      </c>
      <c r="BK286" s="157">
        <v>9.2953698000000001E-14</v>
      </c>
      <c r="BL286" s="157">
        <v>2.048793E-14</v>
      </c>
      <c r="BM286" s="157">
        <v>3.7077458999999998E-10</v>
      </c>
      <c r="BN286" s="157">
        <v>2.7771031E-9</v>
      </c>
      <c r="BO286" s="157">
        <v>0</v>
      </c>
      <c r="BP286" s="157">
        <v>4.6450071E-4</v>
      </c>
      <c r="BQ286" s="157">
        <v>4.3733069000000002</v>
      </c>
      <c r="BR286" s="157">
        <v>0</v>
      </c>
      <c r="BS286" s="157">
        <v>0</v>
      </c>
      <c r="BT286" s="157">
        <v>0</v>
      </c>
      <c r="BU286"/>
      <c r="BV286" s="155">
        <v>1.4656214E-3</v>
      </c>
      <c r="BW286" s="155">
        <v>1.5207028E-5</v>
      </c>
      <c r="BX286" s="155">
        <v>8.3598147000000004E-4</v>
      </c>
      <c r="BY286" s="155">
        <v>1.8928768E-6</v>
      </c>
      <c r="BZ286" s="155">
        <v>3.2746812999999998E-5</v>
      </c>
      <c r="CA286" s="155">
        <v>0</v>
      </c>
      <c r="CB286" s="155">
        <v>0</v>
      </c>
      <c r="CC286" s="155">
        <v>0</v>
      </c>
      <c r="CD286" s="155">
        <v>3.7380804999999998E-6</v>
      </c>
      <c r="CE286" s="155">
        <v>2.3332898E-6</v>
      </c>
      <c r="CF286" s="155">
        <v>0</v>
      </c>
      <c r="CG286" s="155">
        <v>0</v>
      </c>
      <c r="CH286" s="155">
        <v>0</v>
      </c>
      <c r="CI286" s="155">
        <v>3.4481018E-5</v>
      </c>
      <c r="CJ286" s="155">
        <v>5.3924077999999999E-4</v>
      </c>
      <c r="CK286" s="155">
        <v>7.7949737999999995E-14</v>
      </c>
      <c r="CL286" s="155">
        <v>0</v>
      </c>
      <c r="CM286"/>
      <c r="CN286" s="284">
        <v>0</v>
      </c>
      <c r="CO286" s="284">
        <v>29.982135</v>
      </c>
      <c r="CP286" s="285">
        <v>0</v>
      </c>
      <c r="CQ286" s="284">
        <v>1.0404427000000001E-2</v>
      </c>
      <c r="CR286" s="284">
        <v>6.3700105E-10</v>
      </c>
      <c r="CS286" s="284">
        <v>7.4273178999999994E-8</v>
      </c>
      <c r="CT286" s="284">
        <v>1.1991788E-3</v>
      </c>
      <c r="CU286" s="284">
        <v>7.8036615000000004E-2</v>
      </c>
      <c r="CV286" s="284">
        <v>0</v>
      </c>
      <c r="CW286" s="284">
        <v>0</v>
      </c>
      <c r="CX286"/>
      <c r="CY286" s="158"/>
      <c r="CZ286" s="270"/>
      <c r="DA286"/>
      <c r="DB286" s="54"/>
      <c r="DC286"/>
      <c r="DD286"/>
      <c r="DE286"/>
      <c r="DF286"/>
      <c r="DG286"/>
      <c r="DH286"/>
      <c r="DI286"/>
      <c r="DJ286"/>
      <c r="DK286"/>
      <c r="DL286"/>
    </row>
    <row r="287" spans="1:116" ht="14.4">
      <c r="B287" s="188"/>
      <c r="C287" s="151"/>
      <c r="D287" s="51" t="s">
        <v>1217</v>
      </c>
      <c r="E287" s="150"/>
      <c r="F287"/>
      <c r="G287"/>
      <c r="H287"/>
      <c r="I287"/>
      <c r="J287"/>
      <c r="K287"/>
      <c r="L287"/>
      <c r="M287"/>
      <c r="N287" s="174"/>
      <c r="O287"/>
      <c r="P287" s="53"/>
      <c r="Q287"/>
      <c r="R287"/>
      <c r="S287"/>
      <c r="T287"/>
      <c r="U287"/>
      <c r="V287"/>
      <c r="W287"/>
      <c r="X287"/>
      <c r="Y287"/>
      <c r="Z287"/>
      <c r="AA287"/>
      <c r="AB287"/>
      <c r="AC287"/>
      <c r="AD287"/>
      <c r="AE287"/>
      <c r="AF287"/>
      <c r="AG287"/>
      <c r="AH287"/>
      <c r="AI287"/>
      <c r="AJ287"/>
      <c r="AK287"/>
      <c r="AL287"/>
      <c r="AM287"/>
      <c r="AN287"/>
      <c r="AO287"/>
      <c r="AP287"/>
      <c r="AQ287"/>
      <c r="AR287"/>
      <c r="AS287"/>
      <c r="AT287"/>
      <c r="AU287"/>
      <c r="AX287" s="19"/>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s="117"/>
      <c r="CQ287"/>
      <c r="CR287"/>
      <c r="CS287"/>
      <c r="CT287"/>
      <c r="CU287"/>
      <c r="CV287"/>
      <c r="CW287"/>
      <c r="CX287"/>
      <c r="CY287" s="159"/>
      <c r="CZ287" s="270"/>
      <c r="DA287"/>
      <c r="DB287" s="54"/>
      <c r="DC287"/>
      <c r="DD287"/>
      <c r="DE287"/>
      <c r="DF287"/>
      <c r="DG287"/>
      <c r="DH287"/>
      <c r="DI287"/>
      <c r="DJ287"/>
      <c r="DK287"/>
      <c r="DL287"/>
    </row>
    <row r="288" spans="1:116" ht="14.4">
      <c r="A288" t="s">
        <v>3504</v>
      </c>
      <c r="B288" s="188" t="s">
        <v>311</v>
      </c>
      <c r="C288" s="151" t="str">
        <f t="shared" si="60"/>
        <v>A.030.28.101</v>
      </c>
      <c r="D288" s="54" t="s">
        <v>1217</v>
      </c>
      <c r="E288" s="150" t="s">
        <v>352</v>
      </c>
      <c r="F288" s="153" t="str">
        <f t="shared" si="61"/>
        <v>R-1234 yf (2,3,3,3-Tetrafluoropropene)</v>
      </c>
      <c r="G288" s="154">
        <f t="shared" si="62"/>
        <v>13.505811333333336</v>
      </c>
      <c r="H288"/>
      <c r="I288"/>
      <c r="J288" s="227">
        <f t="shared" si="56"/>
        <v>2.2680999576420002</v>
      </c>
      <c r="K288"/>
      <c r="L288" s="280">
        <f t="shared" si="57"/>
        <v>9.1370316100000015E-2</v>
      </c>
      <c r="M288" s="280">
        <f t="shared" si="58"/>
        <v>0.13094343004200001</v>
      </c>
      <c r="N288" s="281">
        <f t="shared" si="59"/>
        <v>1.9914511500000003E-2</v>
      </c>
      <c r="O288" s="280">
        <v>2.0258717000000002</v>
      </c>
      <c r="P288" s="286">
        <v>4.6968753000000002E-2</v>
      </c>
      <c r="Q288" s="219">
        <v>7.6965633000000006E-2</v>
      </c>
      <c r="R288" s="219">
        <v>7.8929065000000007E-2</v>
      </c>
      <c r="S288" s="219">
        <v>1.0176137E-2</v>
      </c>
      <c r="T288" s="219">
        <v>1.2111409E-3</v>
      </c>
      <c r="U288" s="219">
        <v>1.0539732E-3</v>
      </c>
      <c r="V288" s="219">
        <v>6.9562948000000003E-3</v>
      </c>
      <c r="W288" s="219">
        <v>2.4939705E-3</v>
      </c>
      <c r="X288" s="219">
        <v>0</v>
      </c>
      <c r="Y288" s="219">
        <v>1.7420541000000001E-2</v>
      </c>
      <c r="Z288" s="286">
        <v>5.2749242000000001E-5</v>
      </c>
      <c r="AA288" s="219">
        <v>0</v>
      </c>
      <c r="AB288" s="219">
        <v>0</v>
      </c>
      <c r="AC288"/>
      <c r="AD288" s="227">
        <f t="shared" si="51"/>
        <v>2.0258717000000002</v>
      </c>
      <c r="AE288" s="227">
        <f t="shared" si="52"/>
        <v>0.22226099690000004</v>
      </c>
      <c r="AF288" s="227">
        <f t="shared" si="53"/>
        <v>0.13089068080000002</v>
      </c>
      <c r="AG288" s="227">
        <f t="shared" si="54"/>
        <v>0.13094343004200001</v>
      </c>
      <c r="AH288" s="227">
        <f t="shared" si="55"/>
        <v>1.9914511500000003E-2</v>
      </c>
      <c r="AI288"/>
      <c r="AJ288">
        <v>216.50085999999999</v>
      </c>
      <c r="AK288" s="155">
        <v>213.38844</v>
      </c>
      <c r="AL288" s="155">
        <v>2.1640423000000002</v>
      </c>
      <c r="AM288" s="155">
        <v>0</v>
      </c>
      <c r="AN288" s="155">
        <v>0</v>
      </c>
      <c r="AO288" s="155">
        <v>0.53011025000000001</v>
      </c>
      <c r="AP288" s="155">
        <v>0.4182707</v>
      </c>
      <c r="AQ288"/>
      <c r="AR288" s="156">
        <v>0.25186889000000001</v>
      </c>
      <c r="AS288" s="156">
        <v>0.22600639</v>
      </c>
      <c r="AT288" s="156">
        <v>1.0625071E-2</v>
      </c>
      <c r="AU288" s="156">
        <v>1.5237428000000001E-2</v>
      </c>
      <c r="AV288" s="282">
        <f>AY288+BB288+BC288+BD288+BE288+BM288+BN288+BR288</f>
        <v>1.3549544191750001E-5</v>
      </c>
      <c r="AW288" s="282">
        <f>AZ288+BA288+BF288+BG288+BH288+BI288+BJ288+BK288+BL288+BO288+BS288+BT288</f>
        <v>3.9293901594268005E-8</v>
      </c>
      <c r="AX288" s="283">
        <f>BP288+BQ288</f>
        <v>2.1340936399000001</v>
      </c>
      <c r="AY288" s="157">
        <v>1.2533393E-5</v>
      </c>
      <c r="AZ288" s="157">
        <v>3.7816271000000003E-8</v>
      </c>
      <c r="BA288" s="157">
        <v>1.0331944999999999E-12</v>
      </c>
      <c r="BB288" s="157">
        <v>0</v>
      </c>
      <c r="BC288" s="157">
        <v>0</v>
      </c>
      <c r="BD288" s="157">
        <v>2.1150926E-9</v>
      </c>
      <c r="BE288" s="157">
        <v>1.0126181000000001E-6</v>
      </c>
      <c r="BF288" s="157">
        <v>4.8234427999999995E-10</v>
      </c>
      <c r="BG288" s="157">
        <v>9.9360131000000001E-10</v>
      </c>
      <c r="BH288" s="157">
        <v>0</v>
      </c>
      <c r="BI288" s="157">
        <v>0</v>
      </c>
      <c r="BJ288" s="157">
        <v>6.0070863000000003E-13</v>
      </c>
      <c r="BK288" s="157">
        <v>4.1872105000000002E-14</v>
      </c>
      <c r="BL288" s="157">
        <v>9.2290329999999995E-15</v>
      </c>
      <c r="BM288" s="157">
        <v>1.6701985000000001E-10</v>
      </c>
      <c r="BN288" s="157">
        <v>1.2509792999999999E-9</v>
      </c>
      <c r="BO288" s="157">
        <v>0</v>
      </c>
      <c r="BP288" s="157">
        <v>2.0923989999999999E-4</v>
      </c>
      <c r="BQ288" s="157">
        <v>2.1338843999999999</v>
      </c>
      <c r="BR288" s="157">
        <v>0</v>
      </c>
      <c r="BS288" s="157">
        <v>0</v>
      </c>
      <c r="BT288" s="157">
        <v>0</v>
      </c>
      <c r="BU288"/>
      <c r="BV288" s="155">
        <v>6.7999417000000003E-4</v>
      </c>
      <c r="BW288" s="155">
        <v>6.8501876E-6</v>
      </c>
      <c r="BX288" s="155">
        <v>3.7657784999999997E-4</v>
      </c>
      <c r="BY288" s="155">
        <v>8.5266898999999996E-7</v>
      </c>
      <c r="BZ288" s="155">
        <v>1.4751192999999999E-5</v>
      </c>
      <c r="CA288" s="155">
        <v>0</v>
      </c>
      <c r="CB288" s="155">
        <v>0</v>
      </c>
      <c r="CC288" s="155">
        <v>0</v>
      </c>
      <c r="CD288" s="155">
        <v>1.6838631000000001E-6</v>
      </c>
      <c r="CE288" s="155">
        <v>1.0510582999999999E-6</v>
      </c>
      <c r="CF288" s="155">
        <v>0</v>
      </c>
      <c r="CG288" s="155">
        <v>0</v>
      </c>
      <c r="CH288" s="155">
        <v>0</v>
      </c>
      <c r="CI288" s="155">
        <v>1.5532387000000002E-5</v>
      </c>
      <c r="CJ288" s="155">
        <v>2.6269496000000002E-4</v>
      </c>
      <c r="CK288" s="155">
        <v>3.5113392000000003E-14</v>
      </c>
      <c r="CL288" s="155">
        <v>0</v>
      </c>
      <c r="CM288"/>
      <c r="CN288" s="284">
        <v>0</v>
      </c>
      <c r="CO288" s="284">
        <v>13.505811</v>
      </c>
      <c r="CP288" s="285">
        <v>0</v>
      </c>
      <c r="CQ288" s="284">
        <v>4.6867986E-3</v>
      </c>
      <c r="CR288" s="284">
        <v>2.8694474000000002E-10</v>
      </c>
      <c r="CS288" s="284">
        <v>3.3457241E-8</v>
      </c>
      <c r="CT288" s="284">
        <v>5.4018442000000003E-4</v>
      </c>
      <c r="CU288" s="284">
        <v>3.5152526000000003E-2</v>
      </c>
      <c r="CV288" s="284">
        <v>0</v>
      </c>
      <c r="CW288" s="284">
        <v>0</v>
      </c>
      <c r="CX288"/>
      <c r="CY288" s="162" t="s">
        <v>434</v>
      </c>
      <c r="CZ288" s="271" t="s">
        <v>2328</v>
      </c>
      <c r="DA288"/>
      <c r="DB288" s="54"/>
      <c r="DC288"/>
      <c r="DD288"/>
      <c r="DE288"/>
      <c r="DF288"/>
      <c r="DG288"/>
      <c r="DH288"/>
      <c r="DI288"/>
      <c r="DJ288"/>
      <c r="DK288"/>
      <c r="DL288"/>
    </row>
    <row r="289" spans="1:116" ht="14.4">
      <c r="A289" t="s">
        <v>3505</v>
      </c>
      <c r="B289" s="188" t="s">
        <v>311</v>
      </c>
      <c r="C289" s="151" t="str">
        <f t="shared" si="60"/>
        <v>A.030.28.102</v>
      </c>
      <c r="D289" s="54" t="s">
        <v>1217</v>
      </c>
      <c r="E289" s="150" t="s">
        <v>352</v>
      </c>
      <c r="F289" s="153" t="str">
        <f t="shared" si="61"/>
        <v>R-134a (1,1,1,2-Tetrafluoroethane)</v>
      </c>
      <c r="G289" s="154">
        <f t="shared" si="62"/>
        <v>10.330800666666667</v>
      </c>
      <c r="H289"/>
      <c r="I289"/>
      <c r="J289" s="227">
        <f t="shared" si="56"/>
        <v>1.734904186439</v>
      </c>
      <c r="K289"/>
      <c r="L289" s="280">
        <f t="shared" si="57"/>
        <v>6.9890547739999989E-2</v>
      </c>
      <c r="M289" s="280">
        <f t="shared" si="58"/>
        <v>0.10016062559900001</v>
      </c>
      <c r="N289" s="281">
        <f t="shared" si="59"/>
        <v>1.52329131E-2</v>
      </c>
      <c r="O289" s="280">
        <v>1.5496201000000001</v>
      </c>
      <c r="P289" s="286">
        <v>3.5927115000000003E-2</v>
      </c>
      <c r="Q289" s="219">
        <v>5.8872186E-2</v>
      </c>
      <c r="R289" s="219">
        <v>6.0374045000000001E-2</v>
      </c>
      <c r="S289" s="219">
        <v>7.7838823999999999E-3</v>
      </c>
      <c r="T289" s="219">
        <v>9.2642017000000004E-4</v>
      </c>
      <c r="U289" s="219">
        <v>8.0620017000000005E-4</v>
      </c>
      <c r="V289" s="219">
        <v>5.3209759000000002E-3</v>
      </c>
      <c r="W289" s="219">
        <v>1.9076760999999999E-3</v>
      </c>
      <c r="X289" s="219">
        <v>0</v>
      </c>
      <c r="Y289" s="219">
        <v>1.3325237E-2</v>
      </c>
      <c r="Z289" s="286">
        <v>4.0348698999999999E-5</v>
      </c>
      <c r="AA289" s="219">
        <v>0</v>
      </c>
      <c r="AB289" s="219">
        <v>0</v>
      </c>
      <c r="AC289"/>
      <c r="AD289" s="227">
        <f t="shared" si="51"/>
        <v>1.5496201000000001</v>
      </c>
      <c r="AE289" s="227">
        <f t="shared" si="52"/>
        <v>0.17001082463999997</v>
      </c>
      <c r="AF289" s="227">
        <f t="shared" si="53"/>
        <v>0.1001202769</v>
      </c>
      <c r="AG289" s="227">
        <f t="shared" si="54"/>
        <v>0.10016062559899999</v>
      </c>
      <c r="AH289" s="227">
        <f t="shared" si="55"/>
        <v>1.52329131E-2</v>
      </c>
      <c r="AI289"/>
      <c r="AJ289">
        <v>165.31268</v>
      </c>
      <c r="AK289" s="155">
        <v>162.93194</v>
      </c>
      <c r="AL289" s="155">
        <v>1.6553089999999999</v>
      </c>
      <c r="AM289" s="155">
        <v>0</v>
      </c>
      <c r="AN289" s="155">
        <v>0</v>
      </c>
      <c r="AO289" s="155">
        <v>0.40548940999999999</v>
      </c>
      <c r="AP289" s="155">
        <v>0.31994162999999998</v>
      </c>
      <c r="AQ289"/>
      <c r="AR289" s="156">
        <v>0.19263749999999999</v>
      </c>
      <c r="AS289" s="156">
        <v>0.17287573000000001</v>
      </c>
      <c r="AT289" s="156">
        <v>8.1272788000000002E-3</v>
      </c>
      <c r="AU289" s="156">
        <v>1.1634484E-2</v>
      </c>
      <c r="AV289" s="282">
        <f t="shared" ref="AV289:AV296" si="66">AY289+BB289+BC289+BD289+BE289+BM289+BN289+BR289</f>
        <v>1.0364252605779999E-5</v>
      </c>
      <c r="AW289" s="282">
        <f t="shared" ref="AW289:AW296" si="67">AZ289+BA289+BF289+BG289+BH289+BI289+BJ289+BK289+BL289+BO289+BS289+BT289</f>
        <v>3.005650417548911E-8</v>
      </c>
      <c r="AX289" s="283">
        <f t="shared" ref="AX289:AX296" si="68">BP289+BQ289</f>
        <v>1.6294794507899999</v>
      </c>
      <c r="AY289" s="157">
        <v>9.5869831E-6</v>
      </c>
      <c r="AZ289" s="157">
        <v>2.8926242000000001E-8</v>
      </c>
      <c r="BA289" s="157">
        <v>7.9030626000000003E-13</v>
      </c>
      <c r="BB289" s="157">
        <v>0</v>
      </c>
      <c r="BC289" s="157">
        <v>0</v>
      </c>
      <c r="BD289" s="157">
        <v>1.6178666000000001E-9</v>
      </c>
      <c r="BE289" s="157">
        <v>7.7456698999999997E-7</v>
      </c>
      <c r="BF289" s="157">
        <v>3.6895250000000002E-10</v>
      </c>
      <c r="BG289" s="157">
        <v>7.6002079000000003E-10</v>
      </c>
      <c r="BH289" s="157">
        <v>0</v>
      </c>
      <c r="BI289" s="157">
        <v>0</v>
      </c>
      <c r="BJ289" s="157">
        <v>4.5949118999999999E-13</v>
      </c>
      <c r="BK289" s="157">
        <v>3.2028611000000001E-14</v>
      </c>
      <c r="BL289" s="157">
        <v>7.0594281E-15</v>
      </c>
      <c r="BM289" s="157">
        <v>1.2775603E-10</v>
      </c>
      <c r="BN289" s="157">
        <v>9.5689314999999996E-10</v>
      </c>
      <c r="BO289" s="157">
        <v>0</v>
      </c>
      <c r="BP289" s="157">
        <v>1.6005079E-4</v>
      </c>
      <c r="BQ289" s="157">
        <v>1.6293194</v>
      </c>
      <c r="BR289" s="157">
        <v>0</v>
      </c>
      <c r="BS289" s="157">
        <v>0</v>
      </c>
      <c r="BT289" s="157">
        <v>0</v>
      </c>
      <c r="BU289"/>
      <c r="BV289" s="155">
        <v>5.1978517000000001E-4</v>
      </c>
      <c r="BW289" s="155">
        <v>5.2398129999999999E-6</v>
      </c>
      <c r="BX289" s="155">
        <v>2.8805014000000002E-4</v>
      </c>
      <c r="BY289" s="155">
        <v>6.5221951000000002E-7</v>
      </c>
      <c r="BZ289" s="155">
        <v>1.1283413E-5</v>
      </c>
      <c r="CA289" s="155">
        <v>0</v>
      </c>
      <c r="CB289" s="155">
        <v>0</v>
      </c>
      <c r="CC289" s="155">
        <v>0</v>
      </c>
      <c r="CD289" s="155">
        <v>1.2880125E-6</v>
      </c>
      <c r="CE289" s="155">
        <v>8.0397049999999998E-7</v>
      </c>
      <c r="CF289" s="155">
        <v>0</v>
      </c>
      <c r="CG289" s="155">
        <v>0</v>
      </c>
      <c r="CH289" s="155">
        <v>0</v>
      </c>
      <c r="CI289" s="155">
        <v>1.1880959E-5</v>
      </c>
      <c r="CJ289" s="155">
        <v>2.0058665E-4</v>
      </c>
      <c r="CK289" s="155">
        <v>2.6858768999999999E-14</v>
      </c>
      <c r="CL289" s="155">
        <v>0</v>
      </c>
      <c r="CM289"/>
      <c r="CN289" s="284">
        <v>0</v>
      </c>
      <c r="CO289" s="284">
        <v>10.330800999999999</v>
      </c>
      <c r="CP289" s="285">
        <v>0</v>
      </c>
      <c r="CQ289" s="284">
        <v>3.5850037E-3</v>
      </c>
      <c r="CR289" s="284">
        <v>2.1948839999999999E-10</v>
      </c>
      <c r="CS289" s="284">
        <v>2.5591954E-8</v>
      </c>
      <c r="CT289" s="284">
        <v>4.1319529999999998E-4</v>
      </c>
      <c r="CU289" s="284">
        <v>2.6888703E-2</v>
      </c>
      <c r="CV289" s="284">
        <v>0</v>
      </c>
      <c r="CW289" s="284">
        <v>0</v>
      </c>
      <c r="CX289"/>
      <c r="CY289" s="162" t="s">
        <v>435</v>
      </c>
      <c r="CZ289" s="271" t="s">
        <v>2329</v>
      </c>
      <c r="DA289"/>
      <c r="DB289" s="54"/>
      <c r="DC289"/>
      <c r="DD289"/>
      <c r="DE289"/>
      <c r="DF289"/>
      <c r="DG289"/>
      <c r="DH289"/>
      <c r="DI289"/>
      <c r="DJ289"/>
      <c r="DK289"/>
      <c r="DL289"/>
    </row>
    <row r="290" spans="1:116" ht="14.4">
      <c r="A290" t="s">
        <v>595</v>
      </c>
      <c r="B290" s="188" t="s">
        <v>311</v>
      </c>
      <c r="C290" s="151" t="str">
        <f t="shared" si="60"/>
        <v>A.030.28.103</v>
      </c>
      <c r="D290" s="54" t="s">
        <v>1217</v>
      </c>
      <c r="E290" s="150" t="s">
        <v>352</v>
      </c>
      <c r="F290" s="153" t="str">
        <f t="shared" si="61"/>
        <v>R-744 (CO2)</v>
      </c>
      <c r="G290" s="154">
        <f t="shared" si="62"/>
        <v>0.46473098666666668</v>
      </c>
      <c r="H290"/>
      <c r="I290"/>
      <c r="J290" s="227">
        <f t="shared" si="56"/>
        <v>8.4367450719200002E-2</v>
      </c>
      <c r="K290"/>
      <c r="L290" s="280">
        <f t="shared" si="57"/>
        <v>3.0732967140000003E-3</v>
      </c>
      <c r="M290" s="280">
        <f t="shared" si="58"/>
        <v>5.1701429152E-3</v>
      </c>
      <c r="N290" s="281">
        <f t="shared" si="59"/>
        <v>6.4143630899999998E-3</v>
      </c>
      <c r="O290" s="280">
        <v>6.9709647999999999E-2</v>
      </c>
      <c r="P290" s="286">
        <v>2.3169276000000001E-3</v>
      </c>
      <c r="Q290" s="219">
        <v>2.7094573999999999E-3</v>
      </c>
      <c r="R290" s="219">
        <v>2.6570777000000001E-3</v>
      </c>
      <c r="S290" s="219">
        <v>3.6976073999999998E-4</v>
      </c>
      <c r="T290" s="286">
        <v>2.4840919E-5</v>
      </c>
      <c r="U290" s="286">
        <v>2.1617355000000001E-5</v>
      </c>
      <c r="V290" s="219">
        <v>1.4267600999999999E-4</v>
      </c>
      <c r="W290" s="219">
        <v>1.7398279E-4</v>
      </c>
      <c r="X290" s="219">
        <v>0</v>
      </c>
      <c r="Y290" s="219">
        <v>6.2403802999999999E-3</v>
      </c>
      <c r="Z290" s="286">
        <v>1.0819052E-6</v>
      </c>
      <c r="AA290" s="219">
        <v>0</v>
      </c>
      <c r="AB290" s="219">
        <v>0</v>
      </c>
      <c r="AC290"/>
      <c r="AD290" s="227">
        <f t="shared" si="51"/>
        <v>6.9709647999999999E-2</v>
      </c>
      <c r="AE290" s="227">
        <f t="shared" si="52"/>
        <v>8.2423577239999993E-3</v>
      </c>
      <c r="AF290" s="227">
        <f t="shared" si="53"/>
        <v>5.1690610099999999E-3</v>
      </c>
      <c r="AG290" s="227">
        <f t="shared" si="54"/>
        <v>5.1701429152E-3</v>
      </c>
      <c r="AH290" s="227">
        <f t="shared" si="55"/>
        <v>6.4143630899999998E-3</v>
      </c>
      <c r="AI290"/>
      <c r="AJ290">
        <v>7.6873639000000002</v>
      </c>
      <c r="AK290" s="155">
        <v>6.1587215000000004</v>
      </c>
      <c r="AL290" s="155">
        <v>0.85945804999999997</v>
      </c>
      <c r="AM290" s="155">
        <v>0</v>
      </c>
      <c r="AN290" s="155">
        <v>0.15610573</v>
      </c>
      <c r="AO290" s="155">
        <v>0.34138851999999997</v>
      </c>
      <c r="AP290" s="155">
        <v>0.17169003999999999</v>
      </c>
      <c r="AQ290"/>
      <c r="AR290" s="156">
        <v>8.7174768999999999E-3</v>
      </c>
      <c r="AS290" s="156">
        <v>7.9938606999999991E-3</v>
      </c>
      <c r="AT290" s="156">
        <v>3.6951426999999999E-4</v>
      </c>
      <c r="AU290" s="156">
        <v>3.5410192999999997E-4</v>
      </c>
      <c r="AV290" s="282">
        <f t="shared" si="66"/>
        <v>4.7924824038780003E-7</v>
      </c>
      <c r="AW290" s="282">
        <f t="shared" si="67"/>
        <v>1.3665469047639998E-9</v>
      </c>
      <c r="AX290" s="283">
        <f t="shared" si="68"/>
        <v>4.9594108578999999E-2</v>
      </c>
      <c r="AY290" s="157">
        <v>4.3127035000000002E-7</v>
      </c>
      <c r="AZ290" s="157">
        <v>1.3012468E-9</v>
      </c>
      <c r="BA290" s="157">
        <v>3.5551919999999999E-14</v>
      </c>
      <c r="BB290" s="157">
        <v>0</v>
      </c>
      <c r="BC290" s="157">
        <v>0</v>
      </c>
      <c r="BD290" s="157">
        <v>7.1202735000000006E-11</v>
      </c>
      <c r="BE290" s="157">
        <v>4.7877604E-8</v>
      </c>
      <c r="BF290" s="157">
        <v>1.6237696999999999E-11</v>
      </c>
      <c r="BG290" s="157">
        <v>4.9013486999999997E-11</v>
      </c>
      <c r="BH290" s="157">
        <v>0</v>
      </c>
      <c r="BI290" s="157">
        <v>0</v>
      </c>
      <c r="BJ290" s="157">
        <v>1.2320742E-14</v>
      </c>
      <c r="BK290" s="157">
        <v>8.5881134E-16</v>
      </c>
      <c r="BL290" s="157">
        <v>1.8929065999999999E-16</v>
      </c>
      <c r="BM290" s="157">
        <v>3.4256348000000002E-12</v>
      </c>
      <c r="BN290" s="157">
        <v>2.5658018000000001E-11</v>
      </c>
      <c r="BO290" s="157">
        <v>0</v>
      </c>
      <c r="BP290" s="157">
        <v>1.7485579E-5</v>
      </c>
      <c r="BQ290" s="157">
        <v>4.9576623E-2</v>
      </c>
      <c r="BR290" s="157">
        <v>0</v>
      </c>
      <c r="BS290" s="157">
        <v>0</v>
      </c>
      <c r="BT290" s="157">
        <v>0</v>
      </c>
      <c r="BU290"/>
      <c r="BV290" s="155">
        <v>2.3050638999999999E-5</v>
      </c>
      <c r="BW290" s="155">
        <v>3.3791379000000002E-7</v>
      </c>
      <c r="BX290" s="155">
        <v>1.2957933E-5</v>
      </c>
      <c r="BY290" s="155">
        <v>1.7982817000000001E-8</v>
      </c>
      <c r="BZ290" s="155">
        <v>6.0931670999999998E-7</v>
      </c>
      <c r="CA290" s="155">
        <v>0</v>
      </c>
      <c r="CB290" s="155">
        <v>0</v>
      </c>
      <c r="CC290" s="155">
        <v>0</v>
      </c>
      <c r="CD290" s="155">
        <v>3.4536612999999999E-8</v>
      </c>
      <c r="CE290" s="155">
        <v>2.3065381000000001E-8</v>
      </c>
      <c r="CF290" s="155">
        <v>0</v>
      </c>
      <c r="CG290" s="155">
        <v>0</v>
      </c>
      <c r="CH290" s="155">
        <v>0</v>
      </c>
      <c r="CI290" s="155">
        <v>5.2984986999999995E-7</v>
      </c>
      <c r="CJ290" s="155">
        <v>8.5400411E-6</v>
      </c>
      <c r="CK290" s="155">
        <v>1.5648462000000001E-13</v>
      </c>
      <c r="CL290" s="155">
        <v>0</v>
      </c>
      <c r="CM290"/>
      <c r="CN290" s="284">
        <v>0</v>
      </c>
      <c r="CO290" s="284">
        <v>0.46473099000000001</v>
      </c>
      <c r="CP290" s="285">
        <v>0</v>
      </c>
      <c r="CQ290" s="284">
        <v>2.3119568999999999E-4</v>
      </c>
      <c r="CR290" s="284">
        <v>5.8853358E-12</v>
      </c>
      <c r="CS290" s="284">
        <v>6.8621958999999997E-10</v>
      </c>
      <c r="CT290" s="284">
        <v>2.3349589000000001E-5</v>
      </c>
      <c r="CU290" s="284">
        <v>7.2099046999999999E-4</v>
      </c>
      <c r="CV290" s="284">
        <v>0</v>
      </c>
      <c r="CW290" s="284">
        <v>0</v>
      </c>
      <c r="CX290"/>
      <c r="CY290" s="162" t="s">
        <v>361</v>
      </c>
      <c r="CZ290" s="271" t="s">
        <v>2330</v>
      </c>
      <c r="DA290"/>
      <c r="DB290" s="54"/>
      <c r="DC290"/>
      <c r="DD290"/>
      <c r="DE290"/>
      <c r="DF290"/>
      <c r="DG290"/>
      <c r="DH290"/>
      <c r="DI290"/>
      <c r="DJ290"/>
      <c r="DK290"/>
      <c r="DL290"/>
    </row>
    <row r="291" spans="1:116" ht="14.4">
      <c r="A291" t="s">
        <v>3506</v>
      </c>
      <c r="B291" s="188" t="s">
        <v>311</v>
      </c>
      <c r="C291" s="151" t="str">
        <f t="shared" si="60"/>
        <v>A.030.28.104</v>
      </c>
      <c r="D291" s="54" t="s">
        <v>1217</v>
      </c>
      <c r="E291" s="150" t="s">
        <v>352</v>
      </c>
      <c r="F291" s="153" t="str">
        <f t="shared" si="61"/>
        <v>R-125 (pentafluoroethanol)</v>
      </c>
      <c r="G291" s="154">
        <f t="shared" si="62"/>
        <v>9.4508900000000011</v>
      </c>
      <c r="H291"/>
      <c r="I291"/>
      <c r="J291" s="227">
        <f t="shared" si="56"/>
        <v>1.587136292359</v>
      </c>
      <c r="K291"/>
      <c r="L291" s="280">
        <f t="shared" si="57"/>
        <v>6.3937724899999993E-2</v>
      </c>
      <c r="M291" s="280">
        <f t="shared" si="58"/>
        <v>9.1629594859000005E-2</v>
      </c>
      <c r="N291" s="281">
        <f t="shared" si="59"/>
        <v>1.39354726E-2</v>
      </c>
      <c r="O291" s="280">
        <v>1.4176335</v>
      </c>
      <c r="P291" s="286">
        <v>3.2867077000000001E-2</v>
      </c>
      <c r="Q291" s="219">
        <v>5.3857835999999999E-2</v>
      </c>
      <c r="R291" s="219">
        <v>5.5231776000000003E-2</v>
      </c>
      <c r="S291" s="219">
        <v>7.1209018999999997E-3</v>
      </c>
      <c r="T291" s="219">
        <v>8.4751371999999998E-4</v>
      </c>
      <c r="U291" s="219">
        <v>7.3753328000000003E-4</v>
      </c>
      <c r="V291" s="219">
        <v>4.8677698000000004E-3</v>
      </c>
      <c r="W291" s="219">
        <v>1.7451926E-3</v>
      </c>
      <c r="X291" s="219">
        <v>0</v>
      </c>
      <c r="Y291" s="219">
        <v>1.219028E-2</v>
      </c>
      <c r="Z291" s="286">
        <v>3.6912059000000003E-5</v>
      </c>
      <c r="AA291" s="219">
        <v>0</v>
      </c>
      <c r="AB291" s="219">
        <v>0</v>
      </c>
      <c r="AC291"/>
      <c r="AD291" s="227">
        <f t="shared" si="51"/>
        <v>1.4176335</v>
      </c>
      <c r="AE291" s="227">
        <f t="shared" si="52"/>
        <v>0.15553040770000001</v>
      </c>
      <c r="AF291" s="227">
        <f t="shared" si="53"/>
        <v>9.1592682800000005E-2</v>
      </c>
      <c r="AG291" s="227">
        <f t="shared" si="54"/>
        <v>9.1629594859000005E-2</v>
      </c>
      <c r="AH291" s="227">
        <f t="shared" si="55"/>
        <v>1.39354726E-2</v>
      </c>
      <c r="AI291"/>
      <c r="AJ291">
        <v>155.03120000000001</v>
      </c>
      <c r="AK291" s="155">
        <v>152.85324</v>
      </c>
      <c r="AL291" s="155">
        <v>1.5143205</v>
      </c>
      <c r="AM291" s="155">
        <v>0</v>
      </c>
      <c r="AN291" s="155">
        <v>0</v>
      </c>
      <c r="AO291" s="155">
        <v>0.37095245999999998</v>
      </c>
      <c r="AP291" s="155">
        <v>0.29269107999999999</v>
      </c>
      <c r="AQ291"/>
      <c r="AR291" s="156">
        <v>0.17650112000000001</v>
      </c>
      <c r="AS291" s="156">
        <v>0.15815129999999999</v>
      </c>
      <c r="AT291" s="156">
        <v>7.4350500000000003E-3</v>
      </c>
      <c r="AU291" s="156">
        <v>1.0914767000000001E-2</v>
      </c>
      <c r="AV291" s="282">
        <f t="shared" si="66"/>
        <v>9.4814929330099987E-6</v>
      </c>
      <c r="AW291" s="282">
        <f t="shared" si="67"/>
        <v>2.7496486786593904E-8</v>
      </c>
      <c r="AX291" s="283">
        <f t="shared" si="68"/>
        <v>1.5286788187</v>
      </c>
      <c r="AY291" s="157">
        <v>8.7704261999999992E-6</v>
      </c>
      <c r="AZ291" s="157">
        <v>2.6462493000000001E-8</v>
      </c>
      <c r="BA291" s="157">
        <v>7.2299310999999999E-13</v>
      </c>
      <c r="BB291" s="157">
        <v>0</v>
      </c>
      <c r="BC291" s="157">
        <v>0</v>
      </c>
      <c r="BD291" s="157">
        <v>1.4800672E-9</v>
      </c>
      <c r="BE291" s="157">
        <v>7.0859439999999999E-7</v>
      </c>
      <c r="BF291" s="157">
        <v>3.3752751999999999E-10</v>
      </c>
      <c r="BG291" s="157">
        <v>6.9528716000000005E-10</v>
      </c>
      <c r="BH291" s="157">
        <v>0</v>
      </c>
      <c r="BI291" s="157">
        <v>0</v>
      </c>
      <c r="BJ291" s="157">
        <v>4.2035470999999999E-13</v>
      </c>
      <c r="BK291" s="157">
        <v>2.9300622E-14</v>
      </c>
      <c r="BL291" s="157">
        <v>6.4581518999999999E-15</v>
      </c>
      <c r="BM291" s="157">
        <v>1.168746E-10</v>
      </c>
      <c r="BN291" s="157">
        <v>8.7539121000000003E-10</v>
      </c>
      <c r="BO291" s="157">
        <v>0</v>
      </c>
      <c r="BP291" s="157">
        <v>1.4641869999999999E-4</v>
      </c>
      <c r="BQ291" s="157">
        <v>1.5285324</v>
      </c>
      <c r="BR291" s="157">
        <v>0</v>
      </c>
      <c r="BS291" s="157">
        <v>0</v>
      </c>
      <c r="BT291" s="157">
        <v>0</v>
      </c>
      <c r="BU291"/>
      <c r="BV291" s="155">
        <v>4.8010015000000001E-4</v>
      </c>
      <c r="BW291" s="155">
        <v>4.7935196999999998E-6</v>
      </c>
      <c r="BX291" s="155">
        <v>2.6351590000000001E-4</v>
      </c>
      <c r="BY291" s="155">
        <v>5.9666769000000005E-7</v>
      </c>
      <c r="BZ291" s="155">
        <v>1.0322365000000001E-5</v>
      </c>
      <c r="CA291" s="155">
        <v>0</v>
      </c>
      <c r="CB291" s="155">
        <v>0</v>
      </c>
      <c r="CC291" s="155">
        <v>0</v>
      </c>
      <c r="CD291" s="155">
        <v>1.178308E-6</v>
      </c>
      <c r="CE291" s="155">
        <v>7.3549351999999999E-7</v>
      </c>
      <c r="CF291" s="155">
        <v>0</v>
      </c>
      <c r="CG291" s="155">
        <v>0</v>
      </c>
      <c r="CH291" s="155">
        <v>0</v>
      </c>
      <c r="CI291" s="155">
        <v>1.0869015999999999E-5</v>
      </c>
      <c r="CJ291" s="155">
        <v>1.8808888999999999E-4</v>
      </c>
      <c r="CK291" s="155">
        <v>2.4571113000000001E-14</v>
      </c>
      <c r="CL291" s="155">
        <v>0</v>
      </c>
      <c r="CM291"/>
      <c r="CN291" s="284">
        <v>0</v>
      </c>
      <c r="CO291" s="284">
        <v>9.4508902999999993</v>
      </c>
      <c r="CP291" s="285">
        <v>0</v>
      </c>
      <c r="CQ291" s="284">
        <v>3.2796563999999999E-3</v>
      </c>
      <c r="CR291" s="284">
        <v>2.0079381E-10</v>
      </c>
      <c r="CS291" s="284">
        <v>2.3412197999999998E-8</v>
      </c>
      <c r="CT291" s="284">
        <v>3.7800201000000002E-4</v>
      </c>
      <c r="CU291" s="284">
        <v>2.4598498E-2</v>
      </c>
      <c r="CV291" s="284">
        <v>0</v>
      </c>
      <c r="CW291" s="284">
        <v>0</v>
      </c>
      <c r="CX291"/>
      <c r="CY291" s="162"/>
      <c r="CZ291" s="271" t="s">
        <v>3507</v>
      </c>
      <c r="DA291"/>
      <c r="DB291" s="54"/>
      <c r="DC291"/>
      <c r="DD291"/>
      <c r="DE291"/>
      <c r="DF291"/>
      <c r="DG291"/>
      <c r="DH291"/>
      <c r="DI291"/>
      <c r="DJ291"/>
      <c r="DK291"/>
      <c r="DL291"/>
    </row>
    <row r="292" spans="1:116" ht="14.4">
      <c r="A292" t="s">
        <v>3508</v>
      </c>
      <c r="B292" s="188" t="s">
        <v>311</v>
      </c>
      <c r="C292" s="151" t="str">
        <f t="shared" si="60"/>
        <v>A.030.28.105</v>
      </c>
      <c r="D292" s="54" t="s">
        <v>1217</v>
      </c>
      <c r="E292" s="150" t="s">
        <v>352</v>
      </c>
      <c r="F292" s="153" t="str">
        <f t="shared" si="61"/>
        <v>R-410A  (blend S-32 S125)</v>
      </c>
      <c r="G292" s="154">
        <f t="shared" si="62"/>
        <v>9.5527320000000007</v>
      </c>
      <c r="H292"/>
      <c r="I292"/>
      <c r="J292" s="227">
        <f t="shared" si="56"/>
        <v>1.604239130559</v>
      </c>
      <c r="K292"/>
      <c r="L292" s="280">
        <f t="shared" si="57"/>
        <v>6.4626708939999999E-2</v>
      </c>
      <c r="M292" s="280">
        <f t="shared" si="58"/>
        <v>9.261698201900001E-2</v>
      </c>
      <c r="N292" s="281">
        <f t="shared" si="59"/>
        <v>1.40856396E-2</v>
      </c>
      <c r="O292" s="280">
        <v>1.4329098</v>
      </c>
      <c r="P292" s="219">
        <v>3.3221248000000002E-2</v>
      </c>
      <c r="Q292" s="219">
        <v>5.4438199999999999E-2</v>
      </c>
      <c r="R292" s="219">
        <v>5.5826946000000002E-2</v>
      </c>
      <c r="S292" s="219">
        <v>7.1976356999999998E-3</v>
      </c>
      <c r="T292" s="219">
        <v>8.5664640999999996E-4</v>
      </c>
      <c r="U292" s="219">
        <v>7.4548083000000002E-4</v>
      </c>
      <c r="V292" s="219">
        <v>4.9202242E-3</v>
      </c>
      <c r="W292" s="219">
        <v>1.7639985999999999E-3</v>
      </c>
      <c r="X292" s="219">
        <v>0</v>
      </c>
      <c r="Y292" s="219">
        <v>1.2321640999999999E-2</v>
      </c>
      <c r="Z292" s="286">
        <v>3.7309818999999998E-5</v>
      </c>
      <c r="AA292" s="219">
        <v>0</v>
      </c>
      <c r="AB292" s="219">
        <v>0</v>
      </c>
      <c r="AC292"/>
      <c r="AD292" s="227">
        <f t="shared" si="51"/>
        <v>1.4329098</v>
      </c>
      <c r="AE292" s="227">
        <f t="shared" si="52"/>
        <v>0.15720638114000002</v>
      </c>
      <c r="AF292" s="227">
        <f t="shared" si="53"/>
        <v>9.2579672200000004E-2</v>
      </c>
      <c r="AG292" s="227">
        <f t="shared" si="54"/>
        <v>9.2616982018999996E-2</v>
      </c>
      <c r="AH292" s="227">
        <f t="shared" si="55"/>
        <v>1.40856396E-2</v>
      </c>
      <c r="AI292"/>
      <c r="AJ292">
        <v>155.02967000000001</v>
      </c>
      <c r="AK292" s="155">
        <v>152.82823999999999</v>
      </c>
      <c r="AL292" s="155">
        <v>1.5306386000000001</v>
      </c>
      <c r="AM292" s="155">
        <v>0</v>
      </c>
      <c r="AN292" s="155">
        <v>0</v>
      </c>
      <c r="AO292" s="155">
        <v>0.37494979000000001</v>
      </c>
      <c r="AP292" s="155">
        <v>0.29584507999999998</v>
      </c>
      <c r="AQ292"/>
      <c r="AR292" s="156">
        <v>0.17828368</v>
      </c>
      <c r="AS292" s="156">
        <v>0.15985552</v>
      </c>
      <c r="AT292" s="156">
        <v>7.5151690000000004E-3</v>
      </c>
      <c r="AU292" s="156">
        <v>1.0912992999999999E-2</v>
      </c>
      <c r="AV292" s="282">
        <f t="shared" si="66"/>
        <v>9.583664194530001E-6</v>
      </c>
      <c r="AW292" s="282">
        <f t="shared" si="67"/>
        <v>2.7792784962486E-8</v>
      </c>
      <c r="AX292" s="283">
        <f t="shared" si="68"/>
        <v>1.5284303964899999</v>
      </c>
      <c r="AY292" s="157">
        <v>8.8649350999999995E-6</v>
      </c>
      <c r="AZ292" s="157">
        <v>2.6747649E-8</v>
      </c>
      <c r="BA292" s="157">
        <v>7.3078397999999996E-13</v>
      </c>
      <c r="BB292" s="157">
        <v>0</v>
      </c>
      <c r="BC292" s="157">
        <v>0</v>
      </c>
      <c r="BD292" s="157">
        <v>1.4960162E-9</v>
      </c>
      <c r="BE292" s="157">
        <v>7.1623012000000001E-7</v>
      </c>
      <c r="BF292" s="157">
        <v>3.4116467000000001E-10</v>
      </c>
      <c r="BG292" s="157">
        <v>7.0277947999999999E-10</v>
      </c>
      <c r="BH292" s="157">
        <v>0</v>
      </c>
      <c r="BI292" s="157">
        <v>0</v>
      </c>
      <c r="BJ292" s="157">
        <v>4.2488440000000002E-13</v>
      </c>
      <c r="BK292" s="157">
        <v>2.9616362000000003E-14</v>
      </c>
      <c r="BL292" s="157">
        <v>6.5277439999999999E-15</v>
      </c>
      <c r="BM292" s="157">
        <v>1.1813402E-10</v>
      </c>
      <c r="BN292" s="157">
        <v>8.8482431000000002E-10</v>
      </c>
      <c r="BO292" s="157">
        <v>0</v>
      </c>
      <c r="BP292" s="157">
        <v>1.4799649E-4</v>
      </c>
      <c r="BQ292" s="157">
        <v>1.5282823999999999</v>
      </c>
      <c r="BR292" s="157">
        <v>0</v>
      </c>
      <c r="BS292" s="157">
        <v>0</v>
      </c>
      <c r="BT292" s="157">
        <v>0</v>
      </c>
      <c r="BU292"/>
      <c r="BV292" s="155">
        <v>4.8325461000000002E-4</v>
      </c>
      <c r="BW292" s="155">
        <v>4.8451740000000003E-6</v>
      </c>
      <c r="BX292" s="155">
        <v>2.6635550999999999E-4</v>
      </c>
      <c r="BY292" s="155">
        <v>6.0309730000000005E-7</v>
      </c>
      <c r="BZ292" s="155">
        <v>1.0433597E-5</v>
      </c>
      <c r="CA292" s="155">
        <v>0</v>
      </c>
      <c r="CB292" s="155">
        <v>0</v>
      </c>
      <c r="CC292" s="155">
        <v>0</v>
      </c>
      <c r="CD292" s="155">
        <v>1.1910053000000001E-6</v>
      </c>
      <c r="CE292" s="155">
        <v>7.4341909999999999E-7</v>
      </c>
      <c r="CF292" s="155">
        <v>0</v>
      </c>
      <c r="CG292" s="155">
        <v>0</v>
      </c>
      <c r="CH292" s="155">
        <v>0</v>
      </c>
      <c r="CI292" s="155">
        <v>1.0986139E-5</v>
      </c>
      <c r="CJ292" s="155">
        <v>1.8809666999999999E-4</v>
      </c>
      <c r="CK292" s="155">
        <v>2.4835888E-14</v>
      </c>
      <c r="CL292" s="155">
        <v>0</v>
      </c>
      <c r="CM292"/>
      <c r="CN292" s="284">
        <v>0</v>
      </c>
      <c r="CO292" s="284">
        <v>9.5527318000000001</v>
      </c>
      <c r="CP292" s="285">
        <v>0</v>
      </c>
      <c r="CQ292" s="284">
        <v>3.3149974999999998E-3</v>
      </c>
      <c r="CR292" s="284">
        <v>2.0295753E-10</v>
      </c>
      <c r="CS292" s="284">
        <v>2.3664484000000001E-8</v>
      </c>
      <c r="CT292" s="284">
        <v>3.8207531000000001E-4</v>
      </c>
      <c r="CU292" s="284">
        <v>2.4863567999999999E-2</v>
      </c>
      <c r="CV292" s="284">
        <v>0</v>
      </c>
      <c r="CW292" s="284">
        <v>0</v>
      </c>
      <c r="CX292"/>
      <c r="CY292" s="162"/>
      <c r="CZ292" s="271" t="s">
        <v>364</v>
      </c>
      <c r="DA292"/>
      <c r="DB292"/>
      <c r="DC292"/>
      <c r="DD292"/>
      <c r="DE292"/>
      <c r="DF292"/>
      <c r="DG292"/>
      <c r="DH292"/>
      <c r="DI292"/>
      <c r="DJ292"/>
      <c r="DK292"/>
      <c r="DL292"/>
    </row>
    <row r="293" spans="1:116" ht="14.4">
      <c r="A293" t="s">
        <v>3509</v>
      </c>
      <c r="B293" s="188" t="s">
        <v>311</v>
      </c>
      <c r="C293" s="151" t="str">
        <f t="shared" si="60"/>
        <v>A.030.28.106</v>
      </c>
      <c r="D293" s="54" t="s">
        <v>1217</v>
      </c>
      <c r="E293" s="150" t="s">
        <v>352</v>
      </c>
      <c r="F293" s="153" t="str">
        <f t="shared" si="61"/>
        <v>R-32 (difluoromethane)</v>
      </c>
      <c r="G293" s="154">
        <f t="shared" si="62"/>
        <v>9.6545733333333335</v>
      </c>
      <c r="H293"/>
      <c r="I293"/>
      <c r="J293" s="227">
        <f t="shared" si="56"/>
        <v>1.621341869768</v>
      </c>
      <c r="K293"/>
      <c r="L293" s="280">
        <f t="shared" si="57"/>
        <v>6.5315693090000015E-2</v>
      </c>
      <c r="M293" s="280">
        <f t="shared" si="58"/>
        <v>9.360437017800001E-2</v>
      </c>
      <c r="N293" s="281">
        <f t="shared" si="59"/>
        <v>1.42358065E-2</v>
      </c>
      <c r="O293" s="280">
        <v>1.448186</v>
      </c>
      <c r="P293" s="219">
        <v>3.3575419000000002E-2</v>
      </c>
      <c r="Q293" s="219">
        <v>5.5018564999999998E-2</v>
      </c>
      <c r="R293" s="219">
        <v>5.6422116000000001E-2</v>
      </c>
      <c r="S293" s="219">
        <v>7.2743696000000004E-3</v>
      </c>
      <c r="T293" s="219">
        <v>8.6577910000000004E-4</v>
      </c>
      <c r="U293" s="219">
        <v>7.5342838999999996E-4</v>
      </c>
      <c r="V293" s="219">
        <v>4.9726785999999997E-3</v>
      </c>
      <c r="W293" s="219">
        <v>1.7828045E-3</v>
      </c>
      <c r="X293" s="219">
        <v>0</v>
      </c>
      <c r="Y293" s="219">
        <v>1.2453001999999999E-2</v>
      </c>
      <c r="Z293" s="286">
        <v>3.7707577999999998E-5</v>
      </c>
      <c r="AA293" s="219">
        <v>0</v>
      </c>
      <c r="AB293" s="219">
        <v>0</v>
      </c>
      <c r="AC293"/>
      <c r="AD293" s="227">
        <f t="shared" si="51"/>
        <v>1.448186</v>
      </c>
      <c r="AE293" s="227">
        <f t="shared" si="52"/>
        <v>0.15888235569</v>
      </c>
      <c r="AF293" s="227">
        <f t="shared" si="53"/>
        <v>9.3566662600000003E-2</v>
      </c>
      <c r="AG293" s="227">
        <f t="shared" si="54"/>
        <v>9.3604370177999996E-2</v>
      </c>
      <c r="AH293" s="227">
        <f t="shared" si="55"/>
        <v>1.42358065E-2</v>
      </c>
      <c r="AI293"/>
      <c r="AJ293">
        <v>155.02814000000001</v>
      </c>
      <c r="AK293" s="155">
        <v>152.80323999999999</v>
      </c>
      <c r="AL293" s="155">
        <v>1.5469567</v>
      </c>
      <c r="AM293" s="155">
        <v>0</v>
      </c>
      <c r="AN293" s="155">
        <v>0</v>
      </c>
      <c r="AO293" s="155">
        <v>0.37894712000000003</v>
      </c>
      <c r="AP293" s="155">
        <v>0.29899907999999997</v>
      </c>
      <c r="AQ293"/>
      <c r="AR293" s="156">
        <v>0.18006623999999999</v>
      </c>
      <c r="AS293" s="156">
        <v>0.16155973000000001</v>
      </c>
      <c r="AT293" s="156">
        <v>7.5952881E-3</v>
      </c>
      <c r="AU293" s="156">
        <v>1.0911219E-2</v>
      </c>
      <c r="AV293" s="282">
        <f t="shared" si="66"/>
        <v>9.6858354560499982E-6</v>
      </c>
      <c r="AW293" s="282">
        <f t="shared" si="67"/>
        <v>2.8089083128367202E-8</v>
      </c>
      <c r="AX293" s="283">
        <f t="shared" si="68"/>
        <v>1.52818197428</v>
      </c>
      <c r="AY293" s="157">
        <v>8.9594439999999997E-6</v>
      </c>
      <c r="AZ293" s="157">
        <v>2.7032804999999999E-8</v>
      </c>
      <c r="BA293" s="157">
        <v>7.3857485000000003E-13</v>
      </c>
      <c r="BB293" s="157">
        <v>0</v>
      </c>
      <c r="BC293" s="157">
        <v>0</v>
      </c>
      <c r="BD293" s="157">
        <v>1.5119652E-9</v>
      </c>
      <c r="BE293" s="157">
        <v>7.2386584000000003E-7</v>
      </c>
      <c r="BF293" s="157">
        <v>3.4480181999999998E-10</v>
      </c>
      <c r="BG293" s="157">
        <v>7.1027178999999998E-10</v>
      </c>
      <c r="BH293" s="157">
        <v>0</v>
      </c>
      <c r="BI293" s="157">
        <v>0</v>
      </c>
      <c r="BJ293" s="157">
        <v>4.2941408000000001E-13</v>
      </c>
      <c r="BK293" s="157">
        <v>2.9932100999999999E-14</v>
      </c>
      <c r="BL293" s="157">
        <v>6.5973361999999999E-15</v>
      </c>
      <c r="BM293" s="157">
        <v>1.1939345E-10</v>
      </c>
      <c r="BN293" s="157">
        <v>8.9425739999999997E-10</v>
      </c>
      <c r="BO293" s="157">
        <v>0</v>
      </c>
      <c r="BP293" s="157">
        <v>1.4957427999999999E-4</v>
      </c>
      <c r="BQ293" s="157">
        <v>1.5280324000000001</v>
      </c>
      <c r="BR293" s="157">
        <v>0</v>
      </c>
      <c r="BS293" s="157">
        <v>0</v>
      </c>
      <c r="BT293" s="157">
        <v>0</v>
      </c>
      <c r="BU293"/>
      <c r="BV293" s="155">
        <v>4.8640906000000002E-4</v>
      </c>
      <c r="BW293" s="155">
        <v>4.8968284E-6</v>
      </c>
      <c r="BX293" s="155">
        <v>2.6919512000000002E-4</v>
      </c>
      <c r="BY293" s="155">
        <v>6.0952691000000005E-7</v>
      </c>
      <c r="BZ293" s="155">
        <v>1.054483E-5</v>
      </c>
      <c r="CA293" s="155">
        <v>0</v>
      </c>
      <c r="CB293" s="155">
        <v>0</v>
      </c>
      <c r="CC293" s="155">
        <v>0</v>
      </c>
      <c r="CD293" s="155">
        <v>1.2037025999999999E-6</v>
      </c>
      <c r="CE293" s="155">
        <v>7.5134466999999995E-7</v>
      </c>
      <c r="CF293" s="155">
        <v>0</v>
      </c>
      <c r="CG293" s="155">
        <v>0</v>
      </c>
      <c r="CH293" s="155">
        <v>0</v>
      </c>
      <c r="CI293" s="155">
        <v>1.1103262E-5</v>
      </c>
      <c r="CJ293" s="155">
        <v>1.8810444999999999E-4</v>
      </c>
      <c r="CK293" s="155">
        <v>2.5100662999999999E-14</v>
      </c>
      <c r="CL293" s="155">
        <v>0</v>
      </c>
      <c r="CM293"/>
      <c r="CN293" s="284">
        <v>0</v>
      </c>
      <c r="CO293" s="284">
        <v>9.6545732999999991</v>
      </c>
      <c r="CP293" s="285">
        <v>0</v>
      </c>
      <c r="CQ293" s="284">
        <v>3.3503386999999998E-3</v>
      </c>
      <c r="CR293" s="284">
        <v>2.0512125999999999E-10</v>
      </c>
      <c r="CS293" s="284">
        <v>2.3916771000000001E-8</v>
      </c>
      <c r="CT293" s="284">
        <v>3.8614861000000001E-4</v>
      </c>
      <c r="CU293" s="284">
        <v>2.5128637999999998E-2</v>
      </c>
      <c r="CV293" s="284">
        <v>0</v>
      </c>
      <c r="CW293" s="284">
        <v>0</v>
      </c>
      <c r="CX293"/>
      <c r="CY293" s="162"/>
      <c r="CZ293" s="271" t="s">
        <v>3510</v>
      </c>
      <c r="DA293"/>
      <c r="DB293" s="54"/>
      <c r="DC293"/>
      <c r="DD293"/>
      <c r="DE293"/>
      <c r="DF293"/>
      <c r="DG293"/>
      <c r="DH293"/>
      <c r="DI293"/>
      <c r="DJ293"/>
      <c r="DK293"/>
      <c r="DL293"/>
    </row>
    <row r="294" spans="1:116" ht="14.4">
      <c r="A294" t="s">
        <v>3511</v>
      </c>
      <c r="B294" s="188" t="s">
        <v>311</v>
      </c>
      <c r="C294" s="151" t="str">
        <f t="shared" si="60"/>
        <v>A.030.28.107</v>
      </c>
      <c r="D294" s="54" t="s">
        <v>1217</v>
      </c>
      <c r="E294" s="150" t="s">
        <v>352</v>
      </c>
      <c r="F294" s="153" t="str">
        <f t="shared" si="61"/>
        <v>R-290 (propane)</v>
      </c>
      <c r="G294" s="154">
        <f t="shared" si="62"/>
        <v>0.35</v>
      </c>
      <c r="H294"/>
      <c r="I294"/>
      <c r="J294" s="227">
        <f t="shared" si="56"/>
        <v>0.119195355576346</v>
      </c>
      <c r="K294"/>
      <c r="L294" s="280">
        <f t="shared" si="57"/>
        <v>2.3447678656345998E-2</v>
      </c>
      <c r="M294" s="280">
        <f t="shared" si="58"/>
        <v>4.1362309219999997E-2</v>
      </c>
      <c r="N294" s="281">
        <f t="shared" si="59"/>
        <v>1.8853677E-3</v>
      </c>
      <c r="O294" s="280">
        <v>5.2499999999999998E-2</v>
      </c>
      <c r="P294" s="286">
        <v>1.6034400000000001E-2</v>
      </c>
      <c r="Q294" s="219">
        <v>2.5045702999999999E-2</v>
      </c>
      <c r="R294" s="219">
        <v>2.1236399999999999E-2</v>
      </c>
      <c r="S294" s="219">
        <v>2.188658E-3</v>
      </c>
      <c r="T294" s="286">
        <v>6.2631345999999998E-8</v>
      </c>
      <c r="U294" s="286">
        <v>2.2558025000000002E-5</v>
      </c>
      <c r="V294" s="219">
        <v>2.8220622E-4</v>
      </c>
      <c r="W294" s="286">
        <v>9.1030699999999996E-5</v>
      </c>
      <c r="X294" s="219">
        <v>0</v>
      </c>
      <c r="Y294" s="219">
        <v>1.794337E-3</v>
      </c>
      <c r="Z294" s="219">
        <v>0</v>
      </c>
      <c r="AA294" s="219">
        <v>0</v>
      </c>
      <c r="AB294" s="219">
        <v>0</v>
      </c>
      <c r="AC294"/>
      <c r="AD294" s="227">
        <f t="shared" si="51"/>
        <v>5.2499999999999998E-2</v>
      </c>
      <c r="AE294" s="227">
        <f t="shared" si="52"/>
        <v>6.4809987876345981E-2</v>
      </c>
      <c r="AF294" s="227">
        <f t="shared" si="53"/>
        <v>4.1362309219999997E-2</v>
      </c>
      <c r="AG294" s="227">
        <f t="shared" si="54"/>
        <v>4.1362309219999997E-2</v>
      </c>
      <c r="AH294" s="227">
        <f t="shared" si="55"/>
        <v>1.8853677E-3</v>
      </c>
      <c r="AI294"/>
      <c r="AJ294">
        <v>52.756089000000003</v>
      </c>
      <c r="AK294" s="155">
        <v>52.506883999999999</v>
      </c>
      <c r="AL294" s="155">
        <v>0.22289900000000001</v>
      </c>
      <c r="AM294" s="155">
        <v>0</v>
      </c>
      <c r="AN294" s="155">
        <v>1.9714852000000001E-2</v>
      </c>
      <c r="AO294" s="155">
        <v>7.89118E-4</v>
      </c>
      <c r="AP294" s="155">
        <v>5.8020279999999999E-3</v>
      </c>
      <c r="AQ294"/>
      <c r="AR294" s="156">
        <v>1.8685443999999999E-2</v>
      </c>
      <c r="AS294" s="156">
        <v>1.4396053000000001E-2</v>
      </c>
      <c r="AT294" s="156">
        <v>5.4100429999999998E-4</v>
      </c>
      <c r="AU294" s="156">
        <v>3.7483864E-3</v>
      </c>
      <c r="AV294" s="282">
        <f t="shared" si="66"/>
        <v>8.6307271875829997E-7</v>
      </c>
      <c r="AW294" s="282">
        <f t="shared" si="67"/>
        <v>2.0007555537431369E-9</v>
      </c>
      <c r="AX294" s="283">
        <f t="shared" si="68"/>
        <v>0.52498408813499997</v>
      </c>
      <c r="AY294" s="157">
        <v>3.248E-7</v>
      </c>
      <c r="AZ294" s="157">
        <v>9.7999999999999992E-10</v>
      </c>
      <c r="BA294" s="157">
        <v>2.6775000000000001E-14</v>
      </c>
      <c r="BB294" s="157">
        <v>0</v>
      </c>
      <c r="BC294" s="157">
        <v>0</v>
      </c>
      <c r="BD294" s="157">
        <v>2.8592999999999998E-9</v>
      </c>
      <c r="BE294" s="157">
        <v>5.3540850000000001E-7</v>
      </c>
      <c r="BF294" s="157">
        <v>4.1098999999999999E-10</v>
      </c>
      <c r="BG294" s="157">
        <v>5.7344100000000005E-10</v>
      </c>
      <c r="BH294" s="157">
        <v>1.8800000000000001E-13</v>
      </c>
      <c r="BI294" s="157">
        <v>4.1599999999999998E-15</v>
      </c>
      <c r="BJ294" s="157">
        <v>1.1979115E-14</v>
      </c>
      <c r="BK294" s="157">
        <v>1.7386876E-17</v>
      </c>
      <c r="BL294" s="157">
        <v>2.2241261000000001E-17</v>
      </c>
      <c r="BM294" s="157">
        <v>1.9020830000000001E-13</v>
      </c>
      <c r="BN294" s="157">
        <v>4.7285500000000001E-12</v>
      </c>
      <c r="BO294" s="157">
        <v>3.6093599999999999E-11</v>
      </c>
      <c r="BP294" s="157">
        <v>1.2681350000000001E-6</v>
      </c>
      <c r="BQ294" s="157">
        <v>0.52498281999999996</v>
      </c>
      <c r="BR294" s="157">
        <v>0</v>
      </c>
      <c r="BS294" s="157">
        <v>0</v>
      </c>
      <c r="BT294" s="157">
        <v>0</v>
      </c>
      <c r="BU294"/>
      <c r="BV294" s="155">
        <v>9.2310896999999996E-5</v>
      </c>
      <c r="BW294" s="155">
        <v>4.873238E-6</v>
      </c>
      <c r="BX294" s="155">
        <v>9.7589287000000002E-6</v>
      </c>
      <c r="BY294" s="155">
        <v>3.4226318999999997E-8</v>
      </c>
      <c r="BZ294" s="155">
        <v>4.4781576000000001E-6</v>
      </c>
      <c r="CA294" s="155">
        <v>1.8210684E-6</v>
      </c>
      <c r="CB294" s="155">
        <v>0</v>
      </c>
      <c r="CC294" s="155">
        <v>2.7450495E-6</v>
      </c>
      <c r="CD294" s="155">
        <v>1.1027015E-9</v>
      </c>
      <c r="CE294" s="155">
        <v>1.857848E-8</v>
      </c>
      <c r="CF294" s="155">
        <v>0</v>
      </c>
      <c r="CG294" s="155">
        <v>7.9816391999999997E-8</v>
      </c>
      <c r="CH294" s="155">
        <v>0</v>
      </c>
      <c r="CI294" s="155">
        <v>4.2112556999999996E-6</v>
      </c>
      <c r="CJ294" s="155">
        <v>6.4289475000000007E-5</v>
      </c>
      <c r="CK294" s="155">
        <v>6.0639601000000002E-18</v>
      </c>
      <c r="CL294" s="155">
        <v>0</v>
      </c>
      <c r="CM294"/>
      <c r="CN294" s="284">
        <v>0</v>
      </c>
      <c r="CO294" s="284">
        <v>0.35</v>
      </c>
      <c r="CP294" s="285">
        <v>7.6110083999999995E-2</v>
      </c>
      <c r="CQ294" s="284">
        <v>3.7560839999999998E-3</v>
      </c>
      <c r="CR294" s="284">
        <v>5.3896523999999999E-12</v>
      </c>
      <c r="CS294" s="284">
        <v>6.3771988000000003E-10</v>
      </c>
      <c r="CT294" s="284">
        <v>1.7048055000000001E-4</v>
      </c>
      <c r="CU294" s="284">
        <v>2.3292786999999999E-5</v>
      </c>
      <c r="CV294" s="284">
        <v>1.2606559999999999E-7</v>
      </c>
      <c r="CW294" s="284">
        <v>6.3745157999999999E-4</v>
      </c>
      <c r="CX294"/>
      <c r="CY294" s="162"/>
      <c r="CZ294" s="271" t="s">
        <v>3512</v>
      </c>
      <c r="DA294"/>
      <c r="DB294" s="247"/>
      <c r="DC294"/>
      <c r="DD294"/>
      <c r="DE294"/>
      <c r="DF294"/>
      <c r="DG294"/>
      <c r="DH294"/>
      <c r="DI294"/>
      <c r="DJ294"/>
      <c r="DK294"/>
      <c r="DL294"/>
    </row>
    <row r="295" spans="1:116" ht="14.4">
      <c r="A295" t="s">
        <v>3513</v>
      </c>
      <c r="B295" s="188" t="s">
        <v>311</v>
      </c>
      <c r="C295" s="151" t="str">
        <f t="shared" si="60"/>
        <v>A.030.28.108</v>
      </c>
      <c r="D295" s="54" t="s">
        <v>1217</v>
      </c>
      <c r="E295" s="150" t="s">
        <v>352</v>
      </c>
      <c r="F295" s="153" t="str">
        <f t="shared" si="61"/>
        <v>R-600a (isobutane)</v>
      </c>
      <c r="G295" s="154">
        <f t="shared" si="62"/>
        <v>0.35</v>
      </c>
      <c r="H295"/>
      <c r="I295"/>
      <c r="J295" s="227">
        <f t="shared" si="56"/>
        <v>0.119195355576346</v>
      </c>
      <c r="K295"/>
      <c r="L295" s="280">
        <f t="shared" si="57"/>
        <v>2.3447678656345998E-2</v>
      </c>
      <c r="M295" s="280">
        <f t="shared" si="58"/>
        <v>4.1362309219999997E-2</v>
      </c>
      <c r="N295" s="281">
        <f t="shared" si="59"/>
        <v>1.8853677E-3</v>
      </c>
      <c r="O295" s="280">
        <v>5.2499999999999998E-2</v>
      </c>
      <c r="P295" s="286">
        <v>1.6034400000000001E-2</v>
      </c>
      <c r="Q295" s="286">
        <v>2.5045702999999999E-2</v>
      </c>
      <c r="R295" s="286">
        <v>2.1236399999999999E-2</v>
      </c>
      <c r="S295" s="219">
        <v>2.188658E-3</v>
      </c>
      <c r="T295" s="286">
        <v>6.2631345999999998E-8</v>
      </c>
      <c r="U295" s="286">
        <v>2.2558025000000002E-5</v>
      </c>
      <c r="V295" s="219">
        <v>2.8220622E-4</v>
      </c>
      <c r="W295" s="286">
        <v>9.1030699999999996E-5</v>
      </c>
      <c r="X295" s="219">
        <v>0</v>
      </c>
      <c r="Y295" s="219">
        <v>1.794337E-3</v>
      </c>
      <c r="Z295" s="219">
        <v>0</v>
      </c>
      <c r="AA295" s="219">
        <v>0</v>
      </c>
      <c r="AB295" s="219">
        <v>0</v>
      </c>
      <c r="AC295"/>
      <c r="AD295" s="227">
        <f t="shared" si="51"/>
        <v>5.2499999999999998E-2</v>
      </c>
      <c r="AE295" s="227">
        <f t="shared" si="52"/>
        <v>6.4809987876345981E-2</v>
      </c>
      <c r="AF295" s="227">
        <f t="shared" si="53"/>
        <v>4.1362309219999997E-2</v>
      </c>
      <c r="AG295" s="227">
        <f t="shared" si="54"/>
        <v>4.1362309219999997E-2</v>
      </c>
      <c r="AH295" s="227">
        <f t="shared" si="55"/>
        <v>1.8853677E-3</v>
      </c>
      <c r="AI295"/>
      <c r="AJ295">
        <v>52.756089000000003</v>
      </c>
      <c r="AK295" s="155">
        <v>52.506883999999999</v>
      </c>
      <c r="AL295" s="155">
        <v>0.22289900000000001</v>
      </c>
      <c r="AM295" s="155">
        <v>0</v>
      </c>
      <c r="AN295" s="155">
        <v>1.9714852000000001E-2</v>
      </c>
      <c r="AO295" s="155">
        <v>7.89118E-4</v>
      </c>
      <c r="AP295" s="155">
        <v>5.8020279999999999E-3</v>
      </c>
      <c r="AQ295"/>
      <c r="AR295" s="156">
        <v>1.8685443999999999E-2</v>
      </c>
      <c r="AS295" s="156">
        <v>1.4396053000000001E-2</v>
      </c>
      <c r="AT295" s="156">
        <v>5.4100429999999998E-4</v>
      </c>
      <c r="AU295" s="156">
        <v>3.7483864E-3</v>
      </c>
      <c r="AV295" s="282">
        <f t="shared" si="66"/>
        <v>8.6307271875829997E-7</v>
      </c>
      <c r="AW295" s="282">
        <f t="shared" si="67"/>
        <v>2.0007555537431369E-9</v>
      </c>
      <c r="AX295" s="283">
        <f t="shared" si="68"/>
        <v>0.52498408813499997</v>
      </c>
      <c r="AY295" s="157">
        <v>3.248E-7</v>
      </c>
      <c r="AZ295" s="157">
        <v>9.7999999999999992E-10</v>
      </c>
      <c r="BA295" s="157">
        <v>2.6775000000000001E-14</v>
      </c>
      <c r="BB295" s="157">
        <v>0</v>
      </c>
      <c r="BC295" s="157">
        <v>0</v>
      </c>
      <c r="BD295" s="157">
        <v>2.8592999999999998E-9</v>
      </c>
      <c r="BE295" s="157">
        <v>5.3540850000000001E-7</v>
      </c>
      <c r="BF295" s="157">
        <v>4.1098999999999999E-10</v>
      </c>
      <c r="BG295" s="157">
        <v>5.7344100000000005E-10</v>
      </c>
      <c r="BH295" s="157">
        <v>1.8800000000000001E-13</v>
      </c>
      <c r="BI295" s="157">
        <v>4.1599999999999998E-15</v>
      </c>
      <c r="BJ295" s="157">
        <v>1.1979115E-14</v>
      </c>
      <c r="BK295" s="157">
        <v>1.7386876E-17</v>
      </c>
      <c r="BL295" s="157">
        <v>2.2241261000000001E-17</v>
      </c>
      <c r="BM295" s="157">
        <v>1.9020830000000001E-13</v>
      </c>
      <c r="BN295" s="157">
        <v>4.7285500000000001E-12</v>
      </c>
      <c r="BO295" s="157">
        <v>3.6093599999999999E-11</v>
      </c>
      <c r="BP295" s="157">
        <v>1.2681350000000001E-6</v>
      </c>
      <c r="BQ295" s="157">
        <v>0.52498281999999996</v>
      </c>
      <c r="BR295" s="157">
        <v>0</v>
      </c>
      <c r="BS295" s="157">
        <v>0</v>
      </c>
      <c r="BT295" s="157">
        <v>0</v>
      </c>
      <c r="BU295"/>
      <c r="BV295" s="155">
        <v>9.2310896999999996E-5</v>
      </c>
      <c r="BW295" s="155">
        <v>4.873238E-6</v>
      </c>
      <c r="BX295" s="155">
        <v>9.7589287000000002E-6</v>
      </c>
      <c r="BY295" s="155">
        <v>3.4226318999999997E-8</v>
      </c>
      <c r="BZ295" s="155">
        <v>4.4781576000000001E-6</v>
      </c>
      <c r="CA295" s="155">
        <v>1.8210684E-6</v>
      </c>
      <c r="CB295" s="155">
        <v>0</v>
      </c>
      <c r="CC295" s="155">
        <v>2.7450495E-6</v>
      </c>
      <c r="CD295" s="155">
        <v>1.1027015E-9</v>
      </c>
      <c r="CE295" s="155">
        <v>1.857848E-8</v>
      </c>
      <c r="CF295" s="155">
        <v>0</v>
      </c>
      <c r="CG295" s="155">
        <v>7.9816391999999997E-8</v>
      </c>
      <c r="CH295" s="155">
        <v>0</v>
      </c>
      <c r="CI295" s="155">
        <v>4.2112556999999996E-6</v>
      </c>
      <c r="CJ295" s="155">
        <v>6.4289475000000007E-5</v>
      </c>
      <c r="CK295" s="155">
        <v>6.0639601000000002E-18</v>
      </c>
      <c r="CL295" s="155">
        <v>0</v>
      </c>
      <c r="CM295"/>
      <c r="CN295" s="284">
        <v>0</v>
      </c>
      <c r="CO295" s="284">
        <v>0.35</v>
      </c>
      <c r="CP295" s="285">
        <v>7.6110083999999995E-2</v>
      </c>
      <c r="CQ295" s="284">
        <v>3.7560839999999998E-3</v>
      </c>
      <c r="CR295" s="284">
        <v>5.3896523999999999E-12</v>
      </c>
      <c r="CS295" s="284">
        <v>6.3771988000000003E-10</v>
      </c>
      <c r="CT295" s="284">
        <v>1.7048055000000001E-4</v>
      </c>
      <c r="CU295" s="284">
        <v>2.3292786999999999E-5</v>
      </c>
      <c r="CV295" s="284">
        <v>1.2606559999999999E-7</v>
      </c>
      <c r="CW295" s="284">
        <v>6.3745157999999999E-4</v>
      </c>
      <c r="CX295"/>
      <c r="CY295" s="162"/>
      <c r="CZ295" s="271" t="s">
        <v>3514</v>
      </c>
      <c r="DA295"/>
      <c r="DB295" s="247"/>
      <c r="DC295"/>
      <c r="DD295"/>
      <c r="DE295"/>
      <c r="DF295"/>
      <c r="DG295"/>
      <c r="DH295"/>
      <c r="DI295"/>
      <c r="DJ295"/>
      <c r="DK295"/>
      <c r="DL295"/>
    </row>
    <row r="296" spans="1:116" ht="14.4">
      <c r="A296" t="s">
        <v>3515</v>
      </c>
      <c r="B296" s="188" t="s">
        <v>311</v>
      </c>
      <c r="C296" s="151" t="str">
        <f t="shared" si="60"/>
        <v>A.030.28.109</v>
      </c>
      <c r="D296" s="54" t="s">
        <v>1217</v>
      </c>
      <c r="E296" s="150" t="s">
        <v>352</v>
      </c>
      <c r="F296" s="153" t="str">
        <f t="shared" si="61"/>
        <v>R-454B (blend S-32 R-1234yf)</v>
      </c>
      <c r="G296" s="154">
        <f t="shared" si="62"/>
        <v>10.852308000000001</v>
      </c>
      <c r="H296"/>
      <c r="I296"/>
      <c r="J296" s="227">
        <f t="shared" si="56"/>
        <v>1.822483581705</v>
      </c>
      <c r="K296"/>
      <c r="L296" s="280">
        <f t="shared" si="57"/>
        <v>7.3418680769999994E-2</v>
      </c>
      <c r="M296" s="280">
        <f t="shared" si="58"/>
        <v>0.105216817735</v>
      </c>
      <c r="N296" s="281">
        <f t="shared" si="59"/>
        <v>1.6001883200000001E-2</v>
      </c>
      <c r="O296" s="280">
        <v>1.6278462</v>
      </c>
      <c r="P296" s="219">
        <v>3.7740745999999999E-2</v>
      </c>
      <c r="Q296" s="219">
        <v>6.1844102999999997E-2</v>
      </c>
      <c r="R296" s="219">
        <v>6.3421776999999999E-2</v>
      </c>
      <c r="S296" s="219">
        <v>8.1768193000000006E-3</v>
      </c>
      <c r="T296" s="219">
        <v>9.7318663999999995E-4</v>
      </c>
      <c r="U296" s="219">
        <v>8.4689783000000004E-4</v>
      </c>
      <c r="V296" s="219">
        <v>5.5895831999999996E-3</v>
      </c>
      <c r="W296" s="219">
        <v>2.0039772000000002E-3</v>
      </c>
      <c r="X296" s="219">
        <v>0</v>
      </c>
      <c r="Y296" s="219">
        <v>1.3997905999999999E-2</v>
      </c>
      <c r="Z296" s="286">
        <v>4.2385534999999998E-5</v>
      </c>
      <c r="AA296" s="219">
        <v>0</v>
      </c>
      <c r="AB296" s="219">
        <v>0</v>
      </c>
      <c r="AC296"/>
      <c r="AD296" s="227">
        <f t="shared" si="51"/>
        <v>1.6278462</v>
      </c>
      <c r="AE296" s="227">
        <f t="shared" si="52"/>
        <v>0.17859311297</v>
      </c>
      <c r="AF296" s="227">
        <f t="shared" si="53"/>
        <v>0.1051744322</v>
      </c>
      <c r="AG296" s="227">
        <f t="shared" si="54"/>
        <v>0.105216817735</v>
      </c>
      <c r="AH296" s="227">
        <f t="shared" si="55"/>
        <v>1.6001883200000001E-2</v>
      </c>
      <c r="AI296"/>
      <c r="AJ296">
        <v>174.14615000000001</v>
      </c>
      <c r="AK296" s="155">
        <v>171.64523</v>
      </c>
      <c r="AL296" s="155">
        <v>1.7388703000000001</v>
      </c>
      <c r="AM296" s="155">
        <v>0</v>
      </c>
      <c r="AN296" s="155">
        <v>0</v>
      </c>
      <c r="AO296" s="155">
        <v>0.42595885</v>
      </c>
      <c r="AP296" s="155">
        <v>0.33609254999999999</v>
      </c>
      <c r="AQ296"/>
      <c r="AR296" s="156">
        <v>0.20239687000000001</v>
      </c>
      <c r="AS296" s="156">
        <v>0.18160264000000001</v>
      </c>
      <c r="AT296" s="156">
        <v>8.5375506000000007E-3</v>
      </c>
      <c r="AU296" s="156">
        <v>1.2256670000000001E-2</v>
      </c>
      <c r="AV296" s="282">
        <f t="shared" si="66"/>
        <v>1.0887448720959999E-5</v>
      </c>
      <c r="AW296" s="282">
        <f t="shared" si="67"/>
        <v>3.15737817495059E-8</v>
      </c>
      <c r="AX296" s="283">
        <f t="shared" si="68"/>
        <v>1.7166204302900001</v>
      </c>
      <c r="AY296" s="157">
        <v>1.0070942E-5</v>
      </c>
      <c r="AZ296" s="157">
        <v>3.0386462999999997E-8</v>
      </c>
      <c r="BA296" s="157">
        <v>8.3020157999999998E-13</v>
      </c>
      <c r="BB296" s="157">
        <v>0</v>
      </c>
      <c r="BC296" s="157">
        <v>0</v>
      </c>
      <c r="BD296" s="157">
        <v>1.6995378E-9</v>
      </c>
      <c r="BE296" s="157">
        <v>8.1366778000000005E-7</v>
      </c>
      <c r="BF296" s="157">
        <v>3.8757752999999998E-10</v>
      </c>
      <c r="BG296" s="157">
        <v>7.9838727000000001E-10</v>
      </c>
      <c r="BH296" s="157">
        <v>0</v>
      </c>
      <c r="BI296" s="157">
        <v>0</v>
      </c>
      <c r="BJ296" s="157">
        <v>4.8268668999999996E-13</v>
      </c>
      <c r="BK296" s="157">
        <v>3.3645442000000001E-14</v>
      </c>
      <c r="BL296" s="157">
        <v>7.4157938999999998E-15</v>
      </c>
      <c r="BM296" s="157">
        <v>1.3420526E-10</v>
      </c>
      <c r="BN296" s="157">
        <v>1.0051979E-9</v>
      </c>
      <c r="BO296" s="157">
        <v>0</v>
      </c>
      <c r="BP296" s="157">
        <v>1.6813029000000001E-4</v>
      </c>
      <c r="BQ296" s="157">
        <v>1.7164523</v>
      </c>
      <c r="BR296" s="157">
        <v>0</v>
      </c>
      <c r="BS296" s="157">
        <v>0</v>
      </c>
      <c r="BT296" s="157">
        <v>0</v>
      </c>
      <c r="BU296"/>
      <c r="BV296" s="155">
        <v>5.4661403000000005E-4</v>
      </c>
      <c r="BW296" s="155">
        <v>5.5043231000000003E-6</v>
      </c>
      <c r="BX296" s="155">
        <v>3.0259115E-4</v>
      </c>
      <c r="BY296" s="155">
        <v>6.851441E-7</v>
      </c>
      <c r="BZ296" s="155">
        <v>1.1853008999999999E-5</v>
      </c>
      <c r="CA296" s="155">
        <v>0</v>
      </c>
      <c r="CB296" s="155">
        <v>0</v>
      </c>
      <c r="CC296" s="155">
        <v>0</v>
      </c>
      <c r="CD296" s="155">
        <v>1.3530324999999999E-6</v>
      </c>
      <c r="CE296" s="155">
        <v>8.4455561000000005E-7</v>
      </c>
      <c r="CF296" s="155">
        <v>0</v>
      </c>
      <c r="CG296" s="155">
        <v>0</v>
      </c>
      <c r="CH296" s="155">
        <v>0</v>
      </c>
      <c r="CI296" s="155">
        <v>1.248072E-5</v>
      </c>
      <c r="CJ296" s="155">
        <v>2.113021E-4</v>
      </c>
      <c r="CK296" s="155">
        <v>2.8214622000000001E-14</v>
      </c>
      <c r="CL296" s="155">
        <v>0</v>
      </c>
      <c r="CM296"/>
      <c r="CN296" s="284">
        <v>0</v>
      </c>
      <c r="CO296" s="284">
        <v>10.852308000000001</v>
      </c>
      <c r="CP296" s="285">
        <v>0</v>
      </c>
      <c r="CQ296" s="284">
        <v>3.7659777E-3</v>
      </c>
      <c r="CR296" s="284">
        <v>2.3056836E-10</v>
      </c>
      <c r="CS296" s="284">
        <v>2.6883856999999998E-8</v>
      </c>
      <c r="CT296" s="284">
        <v>4.3405374999999998E-4</v>
      </c>
      <c r="CU296" s="284">
        <v>2.8246067999999999E-2</v>
      </c>
      <c r="CV296" s="284">
        <v>0</v>
      </c>
      <c r="CW296" s="284">
        <v>0</v>
      </c>
      <c r="CX296"/>
      <c r="CY296" s="162"/>
      <c r="CZ296" s="271" t="s">
        <v>364</v>
      </c>
      <c r="DA296"/>
      <c r="DB296" s="247"/>
      <c r="DC296"/>
      <c r="DD296"/>
      <c r="DE296"/>
      <c r="DF296"/>
      <c r="DG296"/>
      <c r="DH296"/>
      <c r="DI296"/>
      <c r="DJ296"/>
      <c r="DK296"/>
      <c r="DL296"/>
    </row>
    <row r="297" spans="1:116" ht="14.4">
      <c r="B297" s="188"/>
      <c r="C297" s="151"/>
      <c r="D297" s="51" t="s">
        <v>1218</v>
      </c>
      <c r="E297" s="150"/>
      <c r="F297"/>
      <c r="G297"/>
      <c r="H297"/>
      <c r="I297"/>
      <c r="J297"/>
      <c r="K297"/>
      <c r="L297"/>
      <c r="M297"/>
      <c r="N297" s="174"/>
      <c r="O297"/>
      <c r="P297"/>
      <c r="Q297"/>
      <c r="R297"/>
      <c r="S297"/>
      <c r="T297"/>
      <c r="U297"/>
      <c r="V297"/>
      <c r="W297"/>
      <c r="X297"/>
      <c r="Y297"/>
      <c r="Z297" s="53"/>
      <c r="AA297"/>
      <c r="AB297"/>
      <c r="AC297"/>
      <c r="AD297"/>
      <c r="AE297"/>
      <c r="AF297"/>
      <c r="AG297"/>
      <c r="AH297"/>
      <c r="AI297"/>
      <c r="AJ297"/>
      <c r="AK297"/>
      <c r="AL297"/>
      <c r="AM297"/>
      <c r="AN297"/>
      <c r="AO297"/>
      <c r="AP297"/>
      <c r="AQ297"/>
      <c r="AR297"/>
      <c r="AS297"/>
      <c r="AT297"/>
      <c r="AU297"/>
      <c r="AX297" s="19"/>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s="117"/>
      <c r="CQ297"/>
      <c r="CR297"/>
      <c r="CS297"/>
      <c r="CT297"/>
      <c r="CU297"/>
      <c r="CV297"/>
      <c r="CW297"/>
      <c r="CX297"/>
      <c r="CY297" s="159"/>
      <c r="CZ297" s="267"/>
      <c r="DA297"/>
      <c r="DB297" s="247"/>
      <c r="DC297"/>
      <c r="DD297"/>
      <c r="DE297"/>
      <c r="DF297"/>
      <c r="DG297"/>
      <c r="DH297"/>
      <c r="DI297"/>
      <c r="DJ297"/>
      <c r="DK297"/>
      <c r="DL297"/>
    </row>
    <row r="298" spans="1:116" ht="14.4">
      <c r="A298" t="s">
        <v>596</v>
      </c>
      <c r="B298" s="188" t="s">
        <v>311</v>
      </c>
      <c r="C298" s="151" t="str">
        <f t="shared" si="60"/>
        <v>A.030.30.101</v>
      </c>
      <c r="D298" s="54" t="s">
        <v>1218</v>
      </c>
      <c r="E298" s="150" t="s">
        <v>352</v>
      </c>
      <c r="F298" s="153" t="str">
        <f t="shared" si="61"/>
        <v>Carboxymethyl cellulose</v>
      </c>
      <c r="G298" s="154">
        <f t="shared" si="62"/>
        <v>3.6580296666666667</v>
      </c>
      <c r="H298"/>
      <c r="I298"/>
      <c r="J298" s="227">
        <f t="shared" si="56"/>
        <v>0.72894994250032918</v>
      </c>
      <c r="K298"/>
      <c r="L298" s="280">
        <f t="shared" si="57"/>
        <v>4.3857126249999996E-2</v>
      </c>
      <c r="M298" s="280">
        <f t="shared" si="58"/>
        <v>0.10854724779699999</v>
      </c>
      <c r="N298" s="281">
        <f t="shared" si="59"/>
        <v>2.7841118453329178E-2</v>
      </c>
      <c r="O298" s="280">
        <v>0.54870445000000001</v>
      </c>
      <c r="P298" s="219">
        <v>7.4030770999999995E-2</v>
      </c>
      <c r="Q298" s="219">
        <v>2.9468060000000001E-2</v>
      </c>
      <c r="R298" s="219">
        <v>2.7216727E-2</v>
      </c>
      <c r="S298" s="219">
        <v>1.6027684E-2</v>
      </c>
      <c r="T298" s="219">
        <v>2.0517769E-4</v>
      </c>
      <c r="U298" s="219">
        <v>4.0753756000000001E-4</v>
      </c>
      <c r="V298" s="219">
        <v>3.0911317999999998E-3</v>
      </c>
      <c r="W298" s="219">
        <v>8.4166495999999996E-4</v>
      </c>
      <c r="X298" s="219">
        <v>1.9445128000000001E-3</v>
      </c>
      <c r="Y298" s="219">
        <v>2.6981341999999998E-2</v>
      </c>
      <c r="Z298" s="286">
        <v>1.2772197E-5</v>
      </c>
      <c r="AA298" s="286">
        <v>1.811149E-5</v>
      </c>
      <c r="AB298" s="286">
        <v>3.3291821999999998E-12</v>
      </c>
      <c r="AC298"/>
      <c r="AD298" s="227">
        <f t="shared" si="51"/>
        <v>0.54870445000000001</v>
      </c>
      <c r="AE298" s="227">
        <f t="shared" si="52"/>
        <v>0.15044708905000001</v>
      </c>
      <c r="AF298" s="227">
        <f t="shared" si="53"/>
        <v>0.10660807428999999</v>
      </c>
      <c r="AG298" s="227">
        <f t="shared" si="54"/>
        <v>0.10854724779699999</v>
      </c>
      <c r="AH298" s="227">
        <f t="shared" si="55"/>
        <v>2.7823006963329178E-2</v>
      </c>
      <c r="AI298"/>
      <c r="AJ298">
        <v>48.556463999999998</v>
      </c>
      <c r="AK298" s="155">
        <v>41.172418999999998</v>
      </c>
      <c r="AL298" s="155">
        <v>3.5037340000000001</v>
      </c>
      <c r="AM298" s="155">
        <v>0</v>
      </c>
      <c r="AN298" s="155">
        <v>0.66050458999999995</v>
      </c>
      <c r="AO298" s="155">
        <v>1.3814287999999999</v>
      </c>
      <c r="AP298" s="155">
        <v>1.8383776000000001</v>
      </c>
      <c r="AQ298"/>
      <c r="AR298" s="156">
        <v>8.6967031E-2</v>
      </c>
      <c r="AS298" s="156">
        <v>8.1112587E-2</v>
      </c>
      <c r="AT298" s="156">
        <v>3.2568073000000001E-3</v>
      </c>
      <c r="AU298" s="156">
        <v>2.5976358999999999E-3</v>
      </c>
      <c r="AV298" s="282">
        <f t="shared" ref="AV298:AV373" si="69">AY298+BB298+BC298+BD298+BE298+BM298+BN298+BR298</f>
        <v>4.8628649235343105E-6</v>
      </c>
      <c r="AW298" s="282">
        <f t="shared" ref="AW298:AW373" si="70">AZ298+BA298+BF298+BG298+BH298+BI298+BJ298+BK298+BL298+BO298+BS298+BT298</f>
        <v>1.2044405529944122E-8</v>
      </c>
      <c r="AX298" s="283">
        <f t="shared" ref="AX298:AX373" si="71">BP298+BQ298</f>
        <v>0.363814557235</v>
      </c>
      <c r="AY298" s="157">
        <v>3.3946765000000002E-6</v>
      </c>
      <c r="AZ298" s="157">
        <v>1.0242559E-8</v>
      </c>
      <c r="BA298" s="157">
        <v>2.7984130999999998E-13</v>
      </c>
      <c r="BB298" s="157">
        <v>5.7695531E-13</v>
      </c>
      <c r="BC298" s="157">
        <v>0</v>
      </c>
      <c r="BD298" s="157">
        <v>1.0266167000000001E-9</v>
      </c>
      <c r="BE298" s="157">
        <v>1.4665815000000001E-6</v>
      </c>
      <c r="BF298" s="157">
        <v>2.0310055999999999E-10</v>
      </c>
      <c r="BG298" s="157">
        <v>1.5954141E-9</v>
      </c>
      <c r="BH298" s="157">
        <v>2.2481486999999999E-12</v>
      </c>
      <c r="BI298" s="157">
        <v>8.0659421000000001E-17</v>
      </c>
      <c r="BJ298" s="157">
        <v>4.7510948000000003E-13</v>
      </c>
      <c r="BK298" s="157">
        <v>2.9068984000000003E-13</v>
      </c>
      <c r="BL298" s="157">
        <v>3.0528575000000001E-14</v>
      </c>
      <c r="BM298" s="157">
        <v>3.5239368999999997E-11</v>
      </c>
      <c r="BN298" s="157">
        <v>5.4449051000000005E-10</v>
      </c>
      <c r="BO298" s="157">
        <v>7.4713796999999996E-15</v>
      </c>
      <c r="BP298" s="157">
        <v>8.1567234999999996E-5</v>
      </c>
      <c r="BQ298" s="157">
        <v>0.36373298999999998</v>
      </c>
      <c r="BR298" s="157">
        <v>0</v>
      </c>
      <c r="BS298" s="157">
        <v>0</v>
      </c>
      <c r="BT298" s="157">
        <v>0</v>
      </c>
      <c r="BU298"/>
      <c r="BV298" s="155">
        <v>2.0641820999999999E-4</v>
      </c>
      <c r="BW298" s="155">
        <v>1.1117638000000001E-5</v>
      </c>
      <c r="BX298" s="155">
        <v>1.0199557E-4</v>
      </c>
      <c r="BY298" s="155">
        <v>3.7374220999999998E-7</v>
      </c>
      <c r="BZ298" s="155">
        <v>2.3210695000000001E-5</v>
      </c>
      <c r="CA298" s="155">
        <v>2.3283807E-7</v>
      </c>
      <c r="CB298" s="155">
        <v>1.5451302E-10</v>
      </c>
      <c r="CC298" s="155">
        <v>3.5328079999999999E-7</v>
      </c>
      <c r="CD298" s="155">
        <v>2.9838420999999997E-7</v>
      </c>
      <c r="CE298" s="155">
        <v>4.1000990999999999E-7</v>
      </c>
      <c r="CF298" s="155">
        <v>0</v>
      </c>
      <c r="CG298" s="155">
        <v>1.6522003000000001E-11</v>
      </c>
      <c r="CH298" s="155">
        <v>1.9494953000000001E-10</v>
      </c>
      <c r="CI298" s="155">
        <v>5.9031309000000001E-6</v>
      </c>
      <c r="CJ298" s="155">
        <v>5.4402907E-5</v>
      </c>
      <c r="CK298" s="155">
        <v>8.1196498999999995E-6</v>
      </c>
      <c r="CL298" s="155">
        <v>0</v>
      </c>
      <c r="CM298"/>
      <c r="CN298" s="284">
        <v>1.6500794000000001E-10</v>
      </c>
      <c r="CO298" s="284">
        <v>3.6580121999999999</v>
      </c>
      <c r="CP298" s="285">
        <v>1.0246948000000001E-2</v>
      </c>
      <c r="CQ298" s="284">
        <v>7.6599117E-3</v>
      </c>
      <c r="CR298" s="284">
        <v>1.0880009E-10</v>
      </c>
      <c r="CS298" s="284">
        <v>1.3012487999999999E-8</v>
      </c>
      <c r="CT298" s="284">
        <v>6.0242688000000004E-4</v>
      </c>
      <c r="CU298" s="284">
        <v>0.14969426</v>
      </c>
      <c r="CV298" s="284">
        <v>1.5075141000000001E-6</v>
      </c>
      <c r="CW298" s="284">
        <v>8.1883416000000007E-5</v>
      </c>
      <c r="CX298"/>
      <c r="CY298" s="166" t="s">
        <v>364</v>
      </c>
      <c r="CZ298" s="267"/>
      <c r="DA298"/>
      <c r="DB298" s="247"/>
      <c r="DC298"/>
      <c r="DD298"/>
      <c r="DE298"/>
      <c r="DF298"/>
      <c r="DG298"/>
      <c r="DH298"/>
      <c r="DI298"/>
      <c r="DJ298"/>
      <c r="DK298"/>
      <c r="DL298"/>
    </row>
    <row r="299" spans="1:116" ht="14.4">
      <c r="A299" t="s">
        <v>1621</v>
      </c>
      <c r="B299" s="188" t="s">
        <v>311</v>
      </c>
      <c r="C299" s="151" t="str">
        <f t="shared" si="60"/>
        <v>A.030.30.102</v>
      </c>
      <c r="D299" s="54" t="s">
        <v>1218</v>
      </c>
      <c r="E299" s="150" t="s">
        <v>352</v>
      </c>
      <c r="F299" s="153" t="str">
        <f t="shared" si="61"/>
        <v>Fluorescent whitening agent DAS1 - triazinylaminostilben type</v>
      </c>
      <c r="G299" s="154">
        <f t="shared" si="62"/>
        <v>10.964</v>
      </c>
      <c r="H299"/>
      <c r="I299"/>
      <c r="J299" s="227">
        <f t="shared" si="56"/>
        <v>5.1249888141</v>
      </c>
      <c r="K299"/>
      <c r="L299" s="280">
        <f t="shared" si="57"/>
        <v>0.67853223409999996</v>
      </c>
      <c r="M299" s="280">
        <f t="shared" si="58"/>
        <v>2.2955929200000003</v>
      </c>
      <c r="N299" s="281">
        <f t="shared" si="59"/>
        <v>0.50626366</v>
      </c>
      <c r="O299" s="280">
        <v>1.6446000000000001</v>
      </c>
      <c r="P299" s="286">
        <v>0.73156949999999998</v>
      </c>
      <c r="Q299" s="219">
        <v>0.69518437</v>
      </c>
      <c r="R299" s="219">
        <v>0.36291600000000002</v>
      </c>
      <c r="S299" s="219">
        <v>0.29754199999999997</v>
      </c>
      <c r="T299" s="219">
        <v>2.3102341E-3</v>
      </c>
      <c r="U299" s="219">
        <v>1.5764E-2</v>
      </c>
      <c r="V299" s="219">
        <v>0.86353541</v>
      </c>
      <c r="W299" s="219">
        <v>5.6050000000000003E-2</v>
      </c>
      <c r="X299" s="219">
        <v>0</v>
      </c>
      <c r="Y299" s="219">
        <v>0.34281265999999999</v>
      </c>
      <c r="Z299" s="219">
        <v>5.3036400000000001E-3</v>
      </c>
      <c r="AA299" s="219">
        <v>0.107401</v>
      </c>
      <c r="AB299" s="219">
        <v>0</v>
      </c>
      <c r="AC299"/>
      <c r="AD299" s="227">
        <f t="shared" si="51"/>
        <v>1.6446000000000001</v>
      </c>
      <c r="AE299" s="227">
        <f t="shared" si="52"/>
        <v>2.9688215140999996</v>
      </c>
      <c r="AF299" s="227">
        <f t="shared" si="53"/>
        <v>2.39769028</v>
      </c>
      <c r="AG299" s="227">
        <f t="shared" si="54"/>
        <v>2.2955929199999998</v>
      </c>
      <c r="AH299" s="227">
        <f t="shared" si="55"/>
        <v>0.39886265999999998</v>
      </c>
      <c r="AI299"/>
      <c r="AJ299">
        <v>225.86633</v>
      </c>
      <c r="AK299" s="155">
        <v>178.12814</v>
      </c>
      <c r="AL299" s="155">
        <v>42.585422999999999</v>
      </c>
      <c r="AM299" s="155">
        <v>0</v>
      </c>
      <c r="AN299" s="155">
        <v>0.25666909999999998</v>
      </c>
      <c r="AO299" s="155">
        <v>6.4839678999999997E-2</v>
      </c>
      <c r="AP299" s="155">
        <v>4.8312572999999999</v>
      </c>
      <c r="AQ299"/>
      <c r="AR299" s="156">
        <v>0.49741265000000001</v>
      </c>
      <c r="AS299" s="156">
        <v>0.47157093999999999</v>
      </c>
      <c r="AT299" s="156">
        <v>1.3089781E-2</v>
      </c>
      <c r="AU299" s="156">
        <v>1.2751925000000001E-2</v>
      </c>
      <c r="AV299" s="282">
        <f t="shared" si="69"/>
        <v>2.8271639356000001E-5</v>
      </c>
      <c r="AW299" s="282">
        <f t="shared" si="70"/>
        <v>4.840895210108E-8</v>
      </c>
      <c r="AX299" s="283">
        <f t="shared" si="71"/>
        <v>1.7859839</v>
      </c>
      <c r="AY299" s="157">
        <v>1.0174592000000001E-5</v>
      </c>
      <c r="AZ299" s="157">
        <v>3.06992E-8</v>
      </c>
      <c r="BA299" s="157">
        <v>8.3874600000000005E-13</v>
      </c>
      <c r="BB299" s="157">
        <v>0</v>
      </c>
      <c r="BC299" s="157">
        <v>0</v>
      </c>
      <c r="BD299" s="157">
        <v>9.7252000000000003E-9</v>
      </c>
      <c r="BE299" s="157">
        <v>1.7953180000000001E-5</v>
      </c>
      <c r="BF299" s="157">
        <v>2.2178200000000001E-9</v>
      </c>
      <c r="BG299" s="157">
        <v>1.5475999999999999E-8</v>
      </c>
      <c r="BH299" s="157">
        <v>0</v>
      </c>
      <c r="BI299" s="157">
        <v>0</v>
      </c>
      <c r="BJ299" s="157">
        <v>8.9809407999999996E-12</v>
      </c>
      <c r="BK299" s="157">
        <v>5.1836765999999996E-12</v>
      </c>
      <c r="BL299" s="157">
        <v>9.2873768000000005E-13</v>
      </c>
      <c r="BM299" s="157">
        <v>2.440356E-9</v>
      </c>
      <c r="BN299" s="157">
        <v>1.3170180000000001E-7</v>
      </c>
      <c r="BO299" s="157">
        <v>0</v>
      </c>
      <c r="BP299" s="157">
        <v>4.7025000000000001E-3</v>
      </c>
      <c r="BQ299" s="157">
        <v>1.7812813999999999</v>
      </c>
      <c r="BR299" s="157">
        <v>0</v>
      </c>
      <c r="BS299" s="157">
        <v>0</v>
      </c>
      <c r="BT299" s="157">
        <v>0</v>
      </c>
      <c r="BU299"/>
      <c r="BV299" s="155">
        <v>1.2613251E-3</v>
      </c>
      <c r="BW299" s="155">
        <v>1.0669622E-4</v>
      </c>
      <c r="BX299" s="155">
        <v>3.0570541000000002E-4</v>
      </c>
      <c r="BY299" s="155">
        <v>1.0132776E-4</v>
      </c>
      <c r="BZ299" s="155">
        <v>3.5421329000000001E-4</v>
      </c>
      <c r="CA299" s="155">
        <v>0</v>
      </c>
      <c r="CB299" s="155">
        <v>0</v>
      </c>
      <c r="CC299" s="155">
        <v>0</v>
      </c>
      <c r="CD299" s="155">
        <v>4.8167459E-6</v>
      </c>
      <c r="CE299" s="155">
        <v>4.0628053999999999E-5</v>
      </c>
      <c r="CF299" s="155">
        <v>0</v>
      </c>
      <c r="CG299" s="155">
        <v>0</v>
      </c>
      <c r="CH299" s="155">
        <v>0</v>
      </c>
      <c r="CI299" s="155">
        <v>7.6299352999999995E-5</v>
      </c>
      <c r="CJ299" s="155">
        <v>2.7163822999999999E-4</v>
      </c>
      <c r="CK299" s="155">
        <v>7.8914548999999997E-13</v>
      </c>
      <c r="CL299" s="155">
        <v>0</v>
      </c>
      <c r="CM299"/>
      <c r="CN299" s="284">
        <v>0</v>
      </c>
      <c r="CO299" s="284">
        <v>10.964</v>
      </c>
      <c r="CP299" s="285">
        <v>0</v>
      </c>
      <c r="CQ299" s="284">
        <v>7.2999999999999995E-2</v>
      </c>
      <c r="CR299" s="284">
        <v>4.7641884000000002E-9</v>
      </c>
      <c r="CS299" s="284">
        <v>6.6678100000000002E-7</v>
      </c>
      <c r="CT299" s="284">
        <v>1.188111E-2</v>
      </c>
      <c r="CU299" s="284">
        <v>4.3085743000000001</v>
      </c>
      <c r="CV299" s="284">
        <v>0</v>
      </c>
      <c r="CW299" s="284">
        <v>0</v>
      </c>
      <c r="CX299"/>
      <c r="CY299" s="166" t="s">
        <v>364</v>
      </c>
      <c r="CZ299" s="267"/>
      <c r="DA299"/>
      <c r="DB299" s="247"/>
      <c r="DC299"/>
      <c r="DD299"/>
      <c r="DE299"/>
      <c r="DF299"/>
      <c r="DG299"/>
      <c r="DH299"/>
      <c r="DI299"/>
      <c r="DJ299"/>
      <c r="DK299"/>
      <c r="DL299"/>
    </row>
    <row r="300" spans="1:116" ht="14.4">
      <c r="A300" t="s">
        <v>1622</v>
      </c>
      <c r="B300" s="188" t="s">
        <v>311</v>
      </c>
      <c r="C300" s="151" t="str">
        <f t="shared" si="60"/>
        <v>A.030.30.103</v>
      </c>
      <c r="D300" s="54" t="s">
        <v>1218</v>
      </c>
      <c r="E300" s="150" t="s">
        <v>352</v>
      </c>
      <c r="F300" s="153" t="str">
        <f t="shared" si="61"/>
        <v>Fluorescent whitening agent - distyrylbiphenyl type</v>
      </c>
      <c r="G300" s="154">
        <f t="shared" si="62"/>
        <v>22.582999999999998</v>
      </c>
      <c r="H300"/>
      <c r="I300"/>
      <c r="J300" s="227">
        <f t="shared" si="56"/>
        <v>7.3579850781000005</v>
      </c>
      <c r="K300"/>
      <c r="L300" s="280">
        <f t="shared" si="57"/>
        <v>1.0850900380999999</v>
      </c>
      <c r="M300" s="280">
        <f t="shared" si="58"/>
        <v>2.0142006000000001</v>
      </c>
      <c r="N300" s="281">
        <f t="shared" si="59"/>
        <v>0.87124444000000001</v>
      </c>
      <c r="O300" s="280">
        <v>3.3874499999999999</v>
      </c>
      <c r="P300" s="286">
        <v>0.97008119999999998</v>
      </c>
      <c r="Q300" s="219">
        <v>0.51062691000000004</v>
      </c>
      <c r="R300" s="219">
        <v>0.62362799999999996</v>
      </c>
      <c r="S300" s="219">
        <v>0.43308000000000002</v>
      </c>
      <c r="T300" s="219">
        <v>3.2478290999999999E-3</v>
      </c>
      <c r="U300" s="219">
        <v>2.5134209000000001E-2</v>
      </c>
      <c r="V300" s="219">
        <v>0.52825754999999996</v>
      </c>
      <c r="W300" s="219">
        <v>4.2597999999999997E-2</v>
      </c>
      <c r="X300" s="219">
        <v>0</v>
      </c>
      <c r="Y300" s="219">
        <v>0.52178643999999996</v>
      </c>
      <c r="Z300" s="219">
        <v>5.2349400000000004E-3</v>
      </c>
      <c r="AA300" s="219">
        <v>0.30686000000000002</v>
      </c>
      <c r="AB300" s="219">
        <v>0</v>
      </c>
      <c r="AC300"/>
      <c r="AD300" s="227">
        <f t="shared" si="51"/>
        <v>3.3874499999999999</v>
      </c>
      <c r="AE300" s="227">
        <f t="shared" si="52"/>
        <v>3.0940556981</v>
      </c>
      <c r="AF300" s="227">
        <f t="shared" si="53"/>
        <v>2.3158256600000002</v>
      </c>
      <c r="AG300" s="227">
        <f t="shared" si="54"/>
        <v>2.0142005999999997</v>
      </c>
      <c r="AH300" s="227">
        <f t="shared" si="55"/>
        <v>0.56438443999999999</v>
      </c>
      <c r="AI300"/>
      <c r="AJ300">
        <v>486.16915</v>
      </c>
      <c r="AK300" s="155">
        <v>388.21836999999999</v>
      </c>
      <c r="AL300" s="155">
        <v>64.818190999999999</v>
      </c>
      <c r="AM300" s="155">
        <v>0</v>
      </c>
      <c r="AN300" s="155">
        <v>0.25665515999999999</v>
      </c>
      <c r="AO300" s="155">
        <v>6.5129254999999997E-2</v>
      </c>
      <c r="AP300" s="155">
        <v>32.810809999999996</v>
      </c>
      <c r="AQ300"/>
      <c r="AR300" s="156">
        <v>0.80986879000000001</v>
      </c>
      <c r="AS300" s="156">
        <v>0.75844153000000003</v>
      </c>
      <c r="AT300" s="156">
        <v>2.3682946999999999E-2</v>
      </c>
      <c r="AU300" s="156">
        <v>2.7744309000000002E-2</v>
      </c>
      <c r="AV300" s="282">
        <f t="shared" si="69"/>
        <v>4.5470115845999999E-5</v>
      </c>
      <c r="AW300" s="282">
        <f t="shared" si="70"/>
        <v>8.7584862038780016E-8</v>
      </c>
      <c r="AX300" s="283">
        <f t="shared" si="71"/>
        <v>3.8857576000000003</v>
      </c>
      <c r="AY300" s="157">
        <v>2.0957023999999998E-5</v>
      </c>
      <c r="AZ300" s="157">
        <v>6.3232400000000002E-8</v>
      </c>
      <c r="BA300" s="157">
        <v>1.7275994999999999E-12</v>
      </c>
      <c r="BB300" s="157">
        <v>0</v>
      </c>
      <c r="BC300" s="157">
        <v>0</v>
      </c>
      <c r="BD300" s="157">
        <v>1.6711599999999999E-8</v>
      </c>
      <c r="BE300" s="157">
        <v>2.44108E-5</v>
      </c>
      <c r="BF300" s="157">
        <v>3.8110600000000003E-9</v>
      </c>
      <c r="BG300" s="157">
        <v>2.0521600000000002E-8</v>
      </c>
      <c r="BH300" s="157">
        <v>0</v>
      </c>
      <c r="BI300" s="157">
        <v>0</v>
      </c>
      <c r="BJ300" s="157">
        <v>1.431916E-11</v>
      </c>
      <c r="BK300" s="157">
        <v>3.1715861E-12</v>
      </c>
      <c r="BL300" s="157">
        <v>5.8369317999999997E-13</v>
      </c>
      <c r="BM300" s="157">
        <v>1.8374460000000001E-9</v>
      </c>
      <c r="BN300" s="157">
        <v>8.37428E-8</v>
      </c>
      <c r="BO300" s="157">
        <v>0</v>
      </c>
      <c r="BP300" s="157">
        <v>3.5739000000000001E-3</v>
      </c>
      <c r="BQ300" s="157">
        <v>3.8821837000000001</v>
      </c>
      <c r="BR300" s="157">
        <v>0</v>
      </c>
      <c r="BS300" s="157">
        <v>0</v>
      </c>
      <c r="BT300" s="157">
        <v>0</v>
      </c>
      <c r="BU300"/>
      <c r="BV300" s="155">
        <v>2.0639467999999999E-3</v>
      </c>
      <c r="BW300" s="155">
        <v>1.4148211000000001E-4</v>
      </c>
      <c r="BX300" s="155">
        <v>6.2967396000000004E-4</v>
      </c>
      <c r="BY300" s="155">
        <v>6.2180371999999995E-5</v>
      </c>
      <c r="BZ300" s="155">
        <v>5.0418499000000002E-4</v>
      </c>
      <c r="CA300" s="155">
        <v>0</v>
      </c>
      <c r="CB300" s="155">
        <v>0</v>
      </c>
      <c r="CC300" s="155">
        <v>0</v>
      </c>
      <c r="CD300" s="155">
        <v>6.1565856999999999E-6</v>
      </c>
      <c r="CE300" s="155">
        <v>3.5687337999999997E-5</v>
      </c>
      <c r="CF300" s="155">
        <v>0</v>
      </c>
      <c r="CG300" s="155">
        <v>0</v>
      </c>
      <c r="CH300" s="155">
        <v>0</v>
      </c>
      <c r="CI300" s="155">
        <v>1.2839393E-4</v>
      </c>
      <c r="CJ300" s="155">
        <v>5.5618751E-4</v>
      </c>
      <c r="CK300" s="155">
        <v>5.9975057000000003E-13</v>
      </c>
      <c r="CL300" s="155">
        <v>0</v>
      </c>
      <c r="CM300"/>
      <c r="CN300" s="284">
        <v>0</v>
      </c>
      <c r="CO300" s="284">
        <v>22.582999999999998</v>
      </c>
      <c r="CP300" s="285">
        <v>0</v>
      </c>
      <c r="CQ300" s="284">
        <v>9.6799999999999997E-2</v>
      </c>
      <c r="CR300" s="284">
        <v>6.8998334000000004E-9</v>
      </c>
      <c r="CS300" s="284">
        <v>8.7723700000000001E-7</v>
      </c>
      <c r="CT300" s="284">
        <v>1.6715554000000001E-2</v>
      </c>
      <c r="CU300" s="284">
        <v>2.6426291000000002</v>
      </c>
      <c r="CV300" s="284">
        <v>0</v>
      </c>
      <c r="CW300" s="284">
        <v>0</v>
      </c>
      <c r="CX300"/>
      <c r="CY300" s="166" t="s">
        <v>364</v>
      </c>
      <c r="CZ300" s="267"/>
      <c r="DA300"/>
      <c r="DB300" s="247"/>
      <c r="DC300"/>
      <c r="DD300"/>
      <c r="DE300"/>
      <c r="DF300"/>
      <c r="DG300"/>
      <c r="DH300"/>
      <c r="DI300"/>
      <c r="DJ300"/>
      <c r="DK300"/>
      <c r="DL300"/>
    </row>
    <row r="301" spans="1:116" ht="14.4">
      <c r="A301" t="s">
        <v>597</v>
      </c>
      <c r="B301" s="188" t="s">
        <v>311</v>
      </c>
      <c r="C301" s="151" t="str">
        <f t="shared" si="60"/>
        <v>A.030.30.104</v>
      </c>
      <c r="D301" s="54" t="s">
        <v>1218</v>
      </c>
      <c r="E301" s="150" t="s">
        <v>352</v>
      </c>
      <c r="F301" s="153" t="str">
        <f t="shared" si="61"/>
        <v>Sodium dodecylbenzenesulfonate</v>
      </c>
      <c r="G301" s="154">
        <f t="shared" si="62"/>
        <v>1.7362112000000001</v>
      </c>
      <c r="H301"/>
      <c r="I301"/>
      <c r="J301" s="227">
        <f t="shared" si="56"/>
        <v>0.28833650975809999</v>
      </c>
      <c r="K301"/>
      <c r="L301" s="280">
        <f t="shared" si="57"/>
        <v>1.0829766919999999E-2</v>
      </c>
      <c r="M301" s="280">
        <f t="shared" si="58"/>
        <v>1.48218410481E-2</v>
      </c>
      <c r="N301" s="281">
        <f t="shared" si="59"/>
        <v>2.25322179E-3</v>
      </c>
      <c r="O301" s="280">
        <v>0.26043168</v>
      </c>
      <c r="P301" s="286">
        <v>5.3142663000000003E-3</v>
      </c>
      <c r="Q301" s="219">
        <v>8.7082549000000002E-3</v>
      </c>
      <c r="R301" s="219">
        <v>9.3507283999999993E-3</v>
      </c>
      <c r="S301" s="219">
        <v>1.1513762E-3</v>
      </c>
      <c r="T301" s="219">
        <v>1.370342E-4</v>
      </c>
      <c r="U301" s="219">
        <v>1.9062812000000001E-4</v>
      </c>
      <c r="V301" s="219">
        <v>7.9335155000000005E-4</v>
      </c>
      <c r="W301" s="219">
        <v>2.8217959E-4</v>
      </c>
      <c r="X301" s="219">
        <v>0</v>
      </c>
      <c r="Y301" s="219">
        <v>1.9710422000000002E-3</v>
      </c>
      <c r="Z301" s="286">
        <v>5.9682981000000004E-6</v>
      </c>
      <c r="AA301" s="219">
        <v>0</v>
      </c>
      <c r="AB301" s="219">
        <v>0</v>
      </c>
      <c r="AC301"/>
      <c r="AD301" s="227">
        <f t="shared" ref="AD301:AD376" si="72">O301</f>
        <v>0.26043168</v>
      </c>
      <c r="AE301" s="227">
        <f t="shared" ref="AE301:AE376" si="73">P301+Q301+R301+S301+T301+U301+V301</f>
        <v>2.5645639670000001E-2</v>
      </c>
      <c r="AF301" s="227">
        <f t="shared" ref="AF301:AF376" si="74">P301+Q301+V301+AA301</f>
        <v>1.481587275E-2</v>
      </c>
      <c r="AG301" s="227">
        <f t="shared" ref="AG301:AG376" si="75">Z301+P301+Q301+V301+X301</f>
        <v>1.48218410481E-2</v>
      </c>
      <c r="AH301" s="227">
        <f t="shared" ref="AH301:AH376" si="76">W301+Y301+AB301</f>
        <v>2.25322179E-3</v>
      </c>
      <c r="AI301"/>
      <c r="AJ301">
        <v>67.167008999999993</v>
      </c>
      <c r="AK301" s="155">
        <v>66.814853999999997</v>
      </c>
      <c r="AL301" s="155">
        <v>0.24484996000000001</v>
      </c>
      <c r="AM301" s="155">
        <v>0</v>
      </c>
      <c r="AN301" s="155">
        <v>0</v>
      </c>
      <c r="AO301" s="155">
        <v>5.9979175000000003E-2</v>
      </c>
      <c r="AP301" s="155">
        <v>4.7325119999999998E-2</v>
      </c>
      <c r="AQ301"/>
      <c r="AR301" s="156">
        <v>3.5617293000000001E-2</v>
      </c>
      <c r="AS301" s="156">
        <v>2.9454146E-2</v>
      </c>
      <c r="AT301" s="156">
        <v>1.3923968E-3</v>
      </c>
      <c r="AU301" s="156">
        <v>4.7707495999999997E-3</v>
      </c>
      <c r="AV301" s="282">
        <f t="shared" si="69"/>
        <v>1.7658361306740001E-6</v>
      </c>
      <c r="AW301" s="282">
        <f t="shared" si="70"/>
        <v>5.1493965533428E-9</v>
      </c>
      <c r="AX301" s="283">
        <f t="shared" si="71"/>
        <v>0.66817221438999996</v>
      </c>
      <c r="AY301" s="157">
        <v>1.6507472E-6</v>
      </c>
      <c r="AZ301" s="157">
        <v>4.9821913000000001E-9</v>
      </c>
      <c r="BA301" s="157">
        <v>1.3605650999999999E-13</v>
      </c>
      <c r="BB301" s="157">
        <v>1.168E-10</v>
      </c>
      <c r="BC301" s="157">
        <v>0</v>
      </c>
      <c r="BD301" s="157">
        <v>2.3931155999999999E-10</v>
      </c>
      <c r="BE301" s="157">
        <v>1.1457238E-7</v>
      </c>
      <c r="BF301" s="157">
        <v>5.4574708000000002E-11</v>
      </c>
      <c r="BG301" s="157">
        <v>1.1242074E-10</v>
      </c>
      <c r="BH301" s="157">
        <v>0</v>
      </c>
      <c r="BI301" s="157">
        <v>0</v>
      </c>
      <c r="BJ301" s="157">
        <v>6.7967009000000002E-14</v>
      </c>
      <c r="BK301" s="157">
        <v>4.7376074999999997E-15</v>
      </c>
      <c r="BL301" s="157">
        <v>1.0442162999999999E-15</v>
      </c>
      <c r="BM301" s="157">
        <v>1.8897414000000001E-11</v>
      </c>
      <c r="BN301" s="157">
        <v>1.4154170000000001E-10</v>
      </c>
      <c r="BO301" s="157">
        <v>0</v>
      </c>
      <c r="BP301" s="157">
        <v>2.3674390000000001E-5</v>
      </c>
      <c r="BQ301" s="157">
        <v>0.66814854000000001</v>
      </c>
      <c r="BR301" s="157">
        <v>0</v>
      </c>
      <c r="BS301" s="157">
        <v>0</v>
      </c>
      <c r="BT301" s="157">
        <v>0</v>
      </c>
      <c r="BU301"/>
      <c r="BV301" s="155">
        <v>1.3490443E-4</v>
      </c>
      <c r="BW301" s="155">
        <v>7.7506254999999999E-7</v>
      </c>
      <c r="BX301" s="155">
        <v>4.8410174999999998E-5</v>
      </c>
      <c r="BY301" s="155">
        <v>9.7211025999999998E-8</v>
      </c>
      <c r="BZ301" s="155">
        <v>1.6690196E-6</v>
      </c>
      <c r="CA301" s="155">
        <v>0</v>
      </c>
      <c r="CB301" s="155">
        <v>0</v>
      </c>
      <c r="CC301" s="155">
        <v>0</v>
      </c>
      <c r="CD301" s="155">
        <v>1.9052021000000001E-7</v>
      </c>
      <c r="CE301" s="155">
        <v>1.6615202000000001E-7</v>
      </c>
      <c r="CF301" s="155">
        <v>0</v>
      </c>
      <c r="CG301" s="155">
        <v>0</v>
      </c>
      <c r="CH301" s="155">
        <v>0</v>
      </c>
      <c r="CI301" s="155">
        <v>1.8377543E-6</v>
      </c>
      <c r="CJ301" s="155">
        <v>8.1758539E-5</v>
      </c>
      <c r="CK301" s="155">
        <v>3.9728947999999997E-15</v>
      </c>
      <c r="CL301" s="155">
        <v>0</v>
      </c>
      <c r="CM301"/>
      <c r="CN301" s="284">
        <v>0</v>
      </c>
      <c r="CO301" s="284">
        <v>1.7040712</v>
      </c>
      <c r="CP301" s="285">
        <v>9.7780600000000004E-5</v>
      </c>
      <c r="CQ301" s="284">
        <v>5.3028650999999995E-4</v>
      </c>
      <c r="CR301" s="284">
        <v>3.2466281999999998E-11</v>
      </c>
      <c r="CS301" s="284">
        <v>3.7855102000000002E-9</v>
      </c>
      <c r="CT301" s="284">
        <v>6.1119015000000003E-5</v>
      </c>
      <c r="CU301" s="284">
        <v>3.9773227E-3</v>
      </c>
      <c r="CV301" s="284">
        <v>0</v>
      </c>
      <c r="CW301" s="284">
        <v>0</v>
      </c>
      <c r="CX301"/>
      <c r="CY301" s="162" t="s">
        <v>375</v>
      </c>
      <c r="CZ301" s="276"/>
      <c r="DA301"/>
      <c r="DB301" s="247"/>
      <c r="DC301"/>
      <c r="DD301"/>
      <c r="DE301"/>
      <c r="DF301"/>
      <c r="DG301"/>
      <c r="DH301"/>
      <c r="DI301"/>
      <c r="DJ301"/>
      <c r="DK301"/>
      <c r="DL301"/>
    </row>
    <row r="302" spans="1:116" ht="14.4">
      <c r="B302" s="188"/>
      <c r="C302" s="151"/>
      <c r="D302" s="51" t="s">
        <v>1219</v>
      </c>
      <c r="E302" s="150"/>
      <c r="F302"/>
      <c r="G302"/>
      <c r="H302"/>
      <c r="I302"/>
      <c r="J302"/>
      <c r="K302"/>
      <c r="L302"/>
      <c r="M302"/>
      <c r="N302" s="174"/>
      <c r="O302"/>
      <c r="P302" s="53"/>
      <c r="Q302"/>
      <c r="R302"/>
      <c r="S302"/>
      <c r="T302"/>
      <c r="U302"/>
      <c r="V302"/>
      <c r="W302"/>
      <c r="X302"/>
      <c r="Y302"/>
      <c r="Z302" s="53"/>
      <c r="AA302"/>
      <c r="AB302"/>
      <c r="AC302"/>
      <c r="AD302"/>
      <c r="AE302"/>
      <c r="AF302"/>
      <c r="AG302"/>
      <c r="AH302"/>
      <c r="AI302"/>
      <c r="AJ302"/>
      <c r="AK302"/>
      <c r="AL302"/>
      <c r="AM302"/>
      <c r="AN302"/>
      <c r="AO302"/>
      <c r="AP302"/>
      <c r="AQ302"/>
      <c r="AR302"/>
      <c r="AS302"/>
      <c r="AT302"/>
      <c r="AU302"/>
      <c r="AX302" s="19"/>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s="117"/>
      <c r="CQ302"/>
      <c r="CR302"/>
      <c r="CS302"/>
      <c r="CT302"/>
      <c r="CU302"/>
      <c r="CV302"/>
      <c r="CW302"/>
      <c r="CX302"/>
      <c r="CY302" s="159"/>
      <c r="CZ302" s="276"/>
      <c r="DA302"/>
      <c r="DB302" s="247"/>
      <c r="DC302"/>
      <c r="DD302"/>
      <c r="DE302"/>
      <c r="DF302"/>
      <c r="DG302"/>
      <c r="DH302"/>
      <c r="DI302"/>
      <c r="DJ302"/>
      <c r="DK302"/>
      <c r="DL302"/>
    </row>
    <row r="303" spans="1:116" ht="14.4">
      <c r="A303" t="s">
        <v>598</v>
      </c>
      <c r="B303" s="188" t="s">
        <v>311</v>
      </c>
      <c r="C303" s="151" t="str">
        <f t="shared" si="60"/>
        <v>A.030.36.101</v>
      </c>
      <c r="D303" s="54" t="s">
        <v>1219</v>
      </c>
      <c r="E303" s="150" t="s">
        <v>352</v>
      </c>
      <c r="F303" s="153" t="str">
        <f t="shared" si="61"/>
        <v>3-dimethylamino-propylamine</v>
      </c>
      <c r="G303" s="154">
        <f t="shared" si="62"/>
        <v>4.8071392666666668</v>
      </c>
      <c r="H303"/>
      <c r="I303"/>
      <c r="J303" s="227">
        <f t="shared" ref="J303:J379" si="77">L303+M303+N303+O303</f>
        <v>0.799245791303</v>
      </c>
      <c r="K303"/>
      <c r="L303" s="280">
        <f t="shared" ref="L303:L379" si="78">R303+S303+T303+U303</f>
        <v>3.0103574380000001E-2</v>
      </c>
      <c r="M303" s="280">
        <f t="shared" ref="M303:M379" si="79">P303+Q303+V303+Z303+X303</f>
        <v>4.1727082933000002E-2</v>
      </c>
      <c r="N303" s="281">
        <f t="shared" ref="N303:N379" si="80">W303+Y303+AA303+AB303</f>
        <v>6.3442439899999998E-3</v>
      </c>
      <c r="O303" s="280">
        <v>0.72107089000000002</v>
      </c>
      <c r="P303" s="286">
        <v>1.496302E-2</v>
      </c>
      <c r="Q303" s="219">
        <v>2.4519243999999999E-2</v>
      </c>
      <c r="R303" s="219">
        <v>2.6003317000000001E-2</v>
      </c>
      <c r="S303" s="219">
        <v>3.2418519999999999E-3</v>
      </c>
      <c r="T303" s="219">
        <v>3.8583793000000001E-4</v>
      </c>
      <c r="U303" s="219">
        <v>4.7256745000000001E-4</v>
      </c>
      <c r="V303" s="219">
        <v>2.2280144000000001E-3</v>
      </c>
      <c r="W303" s="219">
        <v>7.9451399E-4</v>
      </c>
      <c r="X303" s="219">
        <v>0</v>
      </c>
      <c r="Y303" s="219">
        <v>5.5497300000000001E-3</v>
      </c>
      <c r="Z303" s="286">
        <v>1.6804532999999998E-5</v>
      </c>
      <c r="AA303" s="219">
        <v>0</v>
      </c>
      <c r="AB303" s="219">
        <v>0</v>
      </c>
      <c r="AC303"/>
      <c r="AD303" s="227">
        <f t="shared" si="72"/>
        <v>0.72107089000000002</v>
      </c>
      <c r="AE303" s="227">
        <f t="shared" si="73"/>
        <v>7.1813852780000006E-2</v>
      </c>
      <c r="AF303" s="227">
        <f t="shared" si="74"/>
        <v>4.1710278400000002E-2</v>
      </c>
      <c r="AG303" s="227">
        <f t="shared" si="75"/>
        <v>4.1727082933000002E-2</v>
      </c>
      <c r="AH303" s="227">
        <f t="shared" si="76"/>
        <v>6.3442439899999998E-3</v>
      </c>
      <c r="AI303"/>
      <c r="AJ303">
        <v>120.06762000000001</v>
      </c>
      <c r="AK303" s="155">
        <v>119.07608</v>
      </c>
      <c r="AL303" s="155">
        <v>0.68940745999999997</v>
      </c>
      <c r="AM303" s="155">
        <v>0</v>
      </c>
      <c r="AN303" s="155">
        <v>0</v>
      </c>
      <c r="AO303" s="155">
        <v>0.16887930000000001</v>
      </c>
      <c r="AP303" s="155">
        <v>0.13325013999999999</v>
      </c>
      <c r="AQ303"/>
      <c r="AR303" s="156">
        <v>9.3601356999999996E-2</v>
      </c>
      <c r="AS303" s="156">
        <v>8.1262335000000005E-2</v>
      </c>
      <c r="AT303" s="156">
        <v>3.8365142000000001E-3</v>
      </c>
      <c r="AU303" s="156">
        <v>8.5025081000000002E-3</v>
      </c>
      <c r="AV303" s="282">
        <f t="shared" si="69"/>
        <v>4.8718426009090002E-6</v>
      </c>
      <c r="AW303" s="282">
        <f t="shared" si="70"/>
        <v>1.4188292085440303E-8</v>
      </c>
      <c r="AX303" s="283">
        <f t="shared" si="71"/>
        <v>1.190827458377</v>
      </c>
      <c r="AY303" s="157">
        <v>4.5455520999999996E-6</v>
      </c>
      <c r="AZ303" s="157">
        <v>1.3717138000000001E-8</v>
      </c>
      <c r="BA303" s="157">
        <v>3.7465583999999998E-13</v>
      </c>
      <c r="BB303" s="157">
        <v>2.5695999999999999E-9</v>
      </c>
      <c r="BC303" s="157">
        <v>0</v>
      </c>
      <c r="BD303" s="157">
        <v>6.7545335000000001E-10</v>
      </c>
      <c r="BE303" s="157">
        <v>3.2259370999999999E-7</v>
      </c>
      <c r="BF303" s="157">
        <v>1.5403630999999999E-10</v>
      </c>
      <c r="BG303" s="157">
        <v>3.1653547000000001E-10</v>
      </c>
      <c r="BH303" s="157">
        <v>0</v>
      </c>
      <c r="BI303" s="157">
        <v>0</v>
      </c>
      <c r="BJ303" s="157">
        <v>1.9137010999999999E-13</v>
      </c>
      <c r="BK303" s="157">
        <v>1.3339361E-14</v>
      </c>
      <c r="BL303" s="157">
        <v>2.9401293E-15</v>
      </c>
      <c r="BM303" s="157">
        <v>5.3208168999999999E-11</v>
      </c>
      <c r="BN303" s="157">
        <v>3.9852938999999999E-10</v>
      </c>
      <c r="BO303" s="157">
        <v>0</v>
      </c>
      <c r="BP303" s="157">
        <v>6.6658376999999996E-5</v>
      </c>
      <c r="BQ303" s="157">
        <v>1.1907608000000001</v>
      </c>
      <c r="BR303" s="157">
        <v>0</v>
      </c>
      <c r="BS303" s="157">
        <v>0</v>
      </c>
      <c r="BT303" s="157">
        <v>0</v>
      </c>
      <c r="BU303"/>
      <c r="BV303" s="155">
        <v>2.9329699999999998E-4</v>
      </c>
      <c r="BW303" s="155">
        <v>2.1822912000000001E-6</v>
      </c>
      <c r="BX303" s="155">
        <v>1.3403579999999999E-4</v>
      </c>
      <c r="BY303" s="155">
        <v>2.7306354000000001E-7</v>
      </c>
      <c r="BZ303" s="155">
        <v>4.6993456000000003E-6</v>
      </c>
      <c r="CA303" s="155">
        <v>0</v>
      </c>
      <c r="CB303" s="155">
        <v>0</v>
      </c>
      <c r="CC303" s="155">
        <v>0</v>
      </c>
      <c r="CD303" s="155">
        <v>5.3643487000000003E-7</v>
      </c>
      <c r="CE303" s="155">
        <v>4.2544938000000002E-7</v>
      </c>
      <c r="CF303" s="155">
        <v>0</v>
      </c>
      <c r="CG303" s="155">
        <v>0</v>
      </c>
      <c r="CH303" s="155">
        <v>0</v>
      </c>
      <c r="CI303" s="155">
        <v>5.1123347000000003E-6</v>
      </c>
      <c r="CJ303" s="155">
        <v>1.4603228000000001E-4</v>
      </c>
      <c r="CK303" s="155">
        <v>1.1186211E-14</v>
      </c>
      <c r="CL303" s="155">
        <v>0</v>
      </c>
      <c r="CM303"/>
      <c r="CN303" s="284">
        <v>0</v>
      </c>
      <c r="CO303" s="284">
        <v>4.7562192999999997</v>
      </c>
      <c r="CP303" s="285">
        <v>1.8549555000000001E-4</v>
      </c>
      <c r="CQ303" s="284">
        <v>1.4930918E-3</v>
      </c>
      <c r="CR303" s="284">
        <v>9.1413111999999998E-11</v>
      </c>
      <c r="CS303" s="284">
        <v>1.0658605E-8</v>
      </c>
      <c r="CT303" s="284">
        <v>1.7208866999999999E-4</v>
      </c>
      <c r="CU303" s="284">
        <v>1.1198678E-2</v>
      </c>
      <c r="CV303" s="284">
        <v>0</v>
      </c>
      <c r="CW303" s="284">
        <v>0</v>
      </c>
      <c r="CX303"/>
      <c r="CY303" s="162" t="s">
        <v>393</v>
      </c>
      <c r="CZ303" s="271" t="s">
        <v>2331</v>
      </c>
      <c r="DA303"/>
      <c r="DB303" s="247"/>
      <c r="DC303"/>
      <c r="DD303"/>
      <c r="DE303"/>
      <c r="DF303"/>
      <c r="DG303"/>
      <c r="DH303"/>
      <c r="DI303"/>
      <c r="DJ303"/>
      <c r="DK303"/>
      <c r="DL303"/>
    </row>
    <row r="304" spans="1:116" ht="14.4">
      <c r="A304" t="s">
        <v>599</v>
      </c>
      <c r="B304" s="188" t="s">
        <v>311</v>
      </c>
      <c r="C304" s="151" t="str">
        <f t="shared" si="60"/>
        <v>A.030.36.102</v>
      </c>
      <c r="D304" s="54" t="s">
        <v>1219</v>
      </c>
      <c r="E304" s="150" t="s">
        <v>352</v>
      </c>
      <c r="F304" s="153" t="str">
        <f t="shared" si="61"/>
        <v>Aminoethylethanol-amine</v>
      </c>
      <c r="G304" s="154">
        <f t="shared" si="62"/>
        <v>2.9326186666666665</v>
      </c>
      <c r="H304"/>
      <c r="I304"/>
      <c r="J304" s="227">
        <f t="shared" si="77"/>
        <v>0.4854124361437</v>
      </c>
      <c r="K304"/>
      <c r="L304" s="280">
        <f t="shared" si="78"/>
        <v>1.7511479279999999E-2</v>
      </c>
      <c r="M304" s="280">
        <f t="shared" si="79"/>
        <v>2.4311772723700002E-2</v>
      </c>
      <c r="N304" s="281">
        <f t="shared" si="80"/>
        <v>3.6963841400000003E-3</v>
      </c>
      <c r="O304" s="280">
        <v>0.43989279999999997</v>
      </c>
      <c r="P304" s="286">
        <v>8.7179921000000004E-3</v>
      </c>
      <c r="Q304" s="219">
        <v>1.4285791000000001E-2</v>
      </c>
      <c r="R304" s="219">
        <v>1.512E-2</v>
      </c>
      <c r="S304" s="219">
        <v>1.8888192E-3</v>
      </c>
      <c r="T304" s="219">
        <v>2.2480301E-4</v>
      </c>
      <c r="U304" s="219">
        <v>2.7785707E-4</v>
      </c>
      <c r="V304" s="219">
        <v>1.2981987E-3</v>
      </c>
      <c r="W304" s="219">
        <v>4.6291234E-4</v>
      </c>
      <c r="X304" s="219">
        <v>0</v>
      </c>
      <c r="Y304" s="219">
        <v>3.2334718000000002E-3</v>
      </c>
      <c r="Z304" s="286">
        <v>9.7909237000000006E-6</v>
      </c>
      <c r="AA304" s="219">
        <v>0</v>
      </c>
      <c r="AB304" s="219">
        <v>0</v>
      </c>
      <c r="AC304"/>
      <c r="AD304" s="227">
        <f t="shared" si="72"/>
        <v>0.43989279999999997</v>
      </c>
      <c r="AE304" s="227">
        <f t="shared" si="73"/>
        <v>4.181346108000001E-2</v>
      </c>
      <c r="AF304" s="227">
        <f t="shared" si="74"/>
        <v>2.4301981800000001E-2</v>
      </c>
      <c r="AG304" s="227">
        <f t="shared" si="75"/>
        <v>2.4311772723700002E-2</v>
      </c>
      <c r="AH304" s="227">
        <f t="shared" si="76"/>
        <v>3.6963841400000003E-3</v>
      </c>
      <c r="AI304"/>
      <c r="AJ304">
        <v>72.802592000000004</v>
      </c>
      <c r="AK304" s="155">
        <v>72.224886999999995</v>
      </c>
      <c r="AL304" s="155">
        <v>0.40167351000000001</v>
      </c>
      <c r="AM304" s="155">
        <v>0</v>
      </c>
      <c r="AN304" s="155">
        <v>0</v>
      </c>
      <c r="AO304" s="155">
        <v>9.8395139000000006E-2</v>
      </c>
      <c r="AP304" s="155">
        <v>7.763631E-2</v>
      </c>
      <c r="AQ304"/>
      <c r="AR304" s="156">
        <v>5.7129131999999999E-2</v>
      </c>
      <c r="AS304" s="156">
        <v>4.9627656999999999E-2</v>
      </c>
      <c r="AT304" s="156">
        <v>2.3443410999999998E-3</v>
      </c>
      <c r="AU304" s="156">
        <v>5.1571341999999999E-3</v>
      </c>
      <c r="AV304" s="282">
        <f t="shared" si="69"/>
        <v>2.9752791563269995E-6</v>
      </c>
      <c r="AW304" s="282">
        <f t="shared" si="70"/>
        <v>8.6699005970248983E-9</v>
      </c>
      <c r="AX304" s="283">
        <f t="shared" si="71"/>
        <v>0.72228770756100003</v>
      </c>
      <c r="AY304" s="157">
        <v>2.7824054999999999E-6</v>
      </c>
      <c r="AZ304" s="157">
        <v>8.3955961999999999E-9</v>
      </c>
      <c r="BA304" s="157">
        <v>2.2931792E-13</v>
      </c>
      <c r="BB304" s="157">
        <v>4.2631999999999999E-9</v>
      </c>
      <c r="BC304" s="157">
        <v>0</v>
      </c>
      <c r="BD304" s="157">
        <v>3.9258781999999999E-10</v>
      </c>
      <c r="BE304" s="157">
        <v>1.8795467000000001E-7</v>
      </c>
      <c r="BF304" s="157">
        <v>8.9529174999999995E-11</v>
      </c>
      <c r="BG304" s="157">
        <v>1.8442491999999999E-10</v>
      </c>
      <c r="BH304" s="157">
        <v>0</v>
      </c>
      <c r="BI304" s="157">
        <v>0</v>
      </c>
      <c r="BJ304" s="157">
        <v>1.1149909E-13</v>
      </c>
      <c r="BK304" s="157">
        <v>7.7719900999999995E-15</v>
      </c>
      <c r="BL304" s="157">
        <v>1.7130247999999999E-15</v>
      </c>
      <c r="BM304" s="157">
        <v>3.1000986999999997E-11</v>
      </c>
      <c r="BN304" s="157">
        <v>2.3219752E-10</v>
      </c>
      <c r="BO304" s="157">
        <v>0</v>
      </c>
      <c r="BP304" s="157">
        <v>3.8837561000000002E-5</v>
      </c>
      <c r="BQ304" s="157">
        <v>0.72224887000000004</v>
      </c>
      <c r="BR304" s="157">
        <v>0</v>
      </c>
      <c r="BS304" s="157">
        <v>0</v>
      </c>
      <c r="BT304" s="157">
        <v>0</v>
      </c>
      <c r="BU304"/>
      <c r="BV304" s="155">
        <v>1.7802652999999999E-4</v>
      </c>
      <c r="BW304" s="155">
        <v>1.2714811000000001E-6</v>
      </c>
      <c r="BX304" s="155">
        <v>8.1769189E-5</v>
      </c>
      <c r="BY304" s="155">
        <v>1.5908873E-7</v>
      </c>
      <c r="BZ304" s="155">
        <v>2.7380073000000001E-6</v>
      </c>
      <c r="CA304" s="155">
        <v>0</v>
      </c>
      <c r="CB304" s="155">
        <v>0</v>
      </c>
      <c r="CC304" s="155">
        <v>0</v>
      </c>
      <c r="CD304" s="155">
        <v>3.1254619000000003E-7</v>
      </c>
      <c r="CE304" s="155">
        <v>2.4949933000000001E-7</v>
      </c>
      <c r="CF304" s="155">
        <v>0</v>
      </c>
      <c r="CG304" s="155">
        <v>0</v>
      </c>
      <c r="CH304" s="155">
        <v>0</v>
      </c>
      <c r="CI304" s="155">
        <v>2.9728059E-6</v>
      </c>
      <c r="CJ304" s="155">
        <v>8.8553914999999994E-5</v>
      </c>
      <c r="CK304" s="155">
        <v>6.5174877999999997E-15</v>
      </c>
      <c r="CL304" s="155">
        <v>0</v>
      </c>
      <c r="CM304"/>
      <c r="CN304" s="284">
        <v>0</v>
      </c>
      <c r="CO304" s="284">
        <v>2.9143886000000001</v>
      </c>
      <c r="CP304" s="285">
        <v>1.0928420000000001E-4</v>
      </c>
      <c r="CQ304" s="284">
        <v>8.6992885999999999E-4</v>
      </c>
      <c r="CR304" s="284">
        <v>5.3260557999999998E-11</v>
      </c>
      <c r="CS304" s="284">
        <v>6.2100853999999998E-9</v>
      </c>
      <c r="CT304" s="284">
        <v>1.0026503000000001E-4</v>
      </c>
      <c r="CU304" s="284">
        <v>6.5247517000000003E-3</v>
      </c>
      <c r="CV304" s="284">
        <v>0</v>
      </c>
      <c r="CW304" s="284">
        <v>0</v>
      </c>
      <c r="CX304"/>
      <c r="CY304" s="162" t="s">
        <v>393</v>
      </c>
      <c r="CZ304" s="271" t="s">
        <v>2332</v>
      </c>
      <c r="DA304"/>
      <c r="DB304" s="248"/>
      <c r="DC304"/>
      <c r="DD304"/>
      <c r="DE304"/>
      <c r="DF304"/>
      <c r="DG304"/>
      <c r="DH304"/>
      <c r="DI304"/>
      <c r="DJ304"/>
      <c r="DK304"/>
      <c r="DL304"/>
    </row>
    <row r="305" spans="1:116" ht="14.4">
      <c r="A305" t="s">
        <v>600</v>
      </c>
      <c r="B305" s="188" t="s">
        <v>311</v>
      </c>
      <c r="C305" s="151" t="str">
        <f t="shared" si="60"/>
        <v>A.030.36.103</v>
      </c>
      <c r="D305" s="54" t="s">
        <v>1219</v>
      </c>
      <c r="E305" s="150" t="s">
        <v>352</v>
      </c>
      <c r="F305" s="153" t="str">
        <f t="shared" si="61"/>
        <v>Beef tallow</v>
      </c>
      <c r="G305" s="154">
        <f t="shared" si="62"/>
        <v>2.5746214000000003</v>
      </c>
      <c r="H305"/>
      <c r="I305"/>
      <c r="J305" s="227">
        <f t="shared" si="77"/>
        <v>0.40444796490450002</v>
      </c>
      <c r="K305"/>
      <c r="L305" s="280">
        <f t="shared" si="78"/>
        <v>9.1752600659999982E-3</v>
      </c>
      <c r="M305" s="280">
        <f t="shared" si="79"/>
        <v>7.8871709585000005E-3</v>
      </c>
      <c r="N305" s="281">
        <f t="shared" si="80"/>
        <v>1.1923238799999999E-3</v>
      </c>
      <c r="O305" s="280">
        <v>0.38619321000000001</v>
      </c>
      <c r="P305" s="286">
        <v>2.8121183999999999E-3</v>
      </c>
      <c r="Q305" s="219">
        <v>4.6080950000000004E-3</v>
      </c>
      <c r="R305" s="219">
        <v>7.8904241999999992E-3</v>
      </c>
      <c r="S305" s="219">
        <v>6.0926681999999999E-4</v>
      </c>
      <c r="T305" s="286">
        <v>7.2513566000000003E-5</v>
      </c>
      <c r="U305" s="219">
        <v>6.0305548000000005E-4</v>
      </c>
      <c r="V305" s="219">
        <v>4.6379934999999999E-4</v>
      </c>
      <c r="W305" s="219">
        <v>1.4931927999999999E-4</v>
      </c>
      <c r="X305" s="219">
        <v>0</v>
      </c>
      <c r="Y305" s="219">
        <v>1.0430045999999999E-3</v>
      </c>
      <c r="Z305" s="286">
        <v>3.1582085E-6</v>
      </c>
      <c r="AA305" s="219">
        <v>0</v>
      </c>
      <c r="AB305" s="219">
        <v>0</v>
      </c>
      <c r="AC305"/>
      <c r="AD305" s="227">
        <f t="shared" si="72"/>
        <v>0.38619321000000001</v>
      </c>
      <c r="AE305" s="227">
        <f t="shared" si="73"/>
        <v>1.7059272815999997E-2</v>
      </c>
      <c r="AF305" s="227">
        <f t="shared" si="74"/>
        <v>7.8840127500000006E-3</v>
      </c>
      <c r="AG305" s="227">
        <f t="shared" si="75"/>
        <v>7.8871709585000005E-3</v>
      </c>
      <c r="AH305" s="227">
        <f t="shared" si="76"/>
        <v>1.1923238799999999E-3</v>
      </c>
      <c r="AI305"/>
      <c r="AJ305">
        <v>16.644254</v>
      </c>
      <c r="AK305" s="155">
        <v>16.457906000000001</v>
      </c>
      <c r="AL305" s="155">
        <v>0.12956577999999999</v>
      </c>
      <c r="AM305" s="155">
        <v>0</v>
      </c>
      <c r="AN305" s="155">
        <v>0</v>
      </c>
      <c r="AO305" s="155">
        <v>3.1738820000000001E-2</v>
      </c>
      <c r="AP305" s="155">
        <v>2.5042749999999999E-2</v>
      </c>
      <c r="AQ305"/>
      <c r="AR305" s="156">
        <v>4.9615369999999999E-2</v>
      </c>
      <c r="AS305" s="156">
        <v>4.6207252999999997E-2</v>
      </c>
      <c r="AT305" s="156">
        <v>2.2329334E-3</v>
      </c>
      <c r="AU305" s="156">
        <v>1.1751839999999999E-3</v>
      </c>
      <c r="AV305" s="282">
        <f t="shared" si="69"/>
        <v>2.7702190156650003E-6</v>
      </c>
      <c r="AW305" s="282">
        <f t="shared" si="70"/>
        <v>8.2578897287670006E-9</v>
      </c>
      <c r="AX305" s="283">
        <f t="shared" si="71"/>
        <v>0.16459158763500001</v>
      </c>
      <c r="AY305" s="157">
        <v>2.7042407000000001E-6</v>
      </c>
      <c r="AZ305" s="157">
        <v>8.1692600000000004E-9</v>
      </c>
      <c r="BA305" s="157">
        <v>2.2272354E-13</v>
      </c>
      <c r="BB305" s="157">
        <v>5.1391999999999998E-9</v>
      </c>
      <c r="BC305" s="157">
        <v>0</v>
      </c>
      <c r="BD305" s="157">
        <v>1.2663506000000001E-10</v>
      </c>
      <c r="BE305" s="157">
        <v>6.0627581999999998E-8</v>
      </c>
      <c r="BF305" s="157">
        <v>2.8878970999999999E-11</v>
      </c>
      <c r="BG305" s="157">
        <v>5.9489008999999996E-11</v>
      </c>
      <c r="BH305" s="157">
        <v>0</v>
      </c>
      <c r="BI305" s="157">
        <v>0</v>
      </c>
      <c r="BJ305" s="157">
        <v>3.5965694000000003E-14</v>
      </c>
      <c r="BK305" s="157">
        <v>2.5069713E-15</v>
      </c>
      <c r="BL305" s="157">
        <v>5.5256170000000004E-16</v>
      </c>
      <c r="BM305" s="157">
        <v>9.9998310000000004E-12</v>
      </c>
      <c r="BN305" s="157">
        <v>7.4898773999999998E-11</v>
      </c>
      <c r="BO305" s="157">
        <v>0</v>
      </c>
      <c r="BP305" s="157">
        <v>1.2527634999999999E-5</v>
      </c>
      <c r="BQ305" s="157">
        <v>0.16457906</v>
      </c>
      <c r="BR305" s="157">
        <v>0</v>
      </c>
      <c r="BS305" s="157">
        <v>0</v>
      </c>
      <c r="BT305" s="157">
        <v>0</v>
      </c>
      <c r="BU305"/>
      <c r="BV305" s="155">
        <v>9.5420635999999998E-5</v>
      </c>
      <c r="BW305" s="155">
        <v>4.101352E-7</v>
      </c>
      <c r="BX305" s="155">
        <v>7.1787277E-5</v>
      </c>
      <c r="BY305" s="155">
        <v>5.6592985999999998E-8</v>
      </c>
      <c r="BZ305" s="155">
        <v>8.8318510999999995E-7</v>
      </c>
      <c r="CA305" s="155">
        <v>0</v>
      </c>
      <c r="CB305" s="155">
        <v>0</v>
      </c>
      <c r="CC305" s="155">
        <v>0</v>
      </c>
      <c r="CD305" s="155">
        <v>1.0081644E-7</v>
      </c>
      <c r="CE305" s="155">
        <v>4.2021837999999999E-7</v>
      </c>
      <c r="CF305" s="155">
        <v>0</v>
      </c>
      <c r="CG305" s="155">
        <v>0</v>
      </c>
      <c r="CH305" s="155">
        <v>0</v>
      </c>
      <c r="CI305" s="155">
        <v>1.5349206000000001E-6</v>
      </c>
      <c r="CJ305" s="155">
        <v>2.0227489999999998E-5</v>
      </c>
      <c r="CK305" s="155">
        <v>2.1023128999999999E-15</v>
      </c>
      <c r="CL305" s="155">
        <v>0</v>
      </c>
      <c r="CM305"/>
      <c r="CN305" s="284">
        <v>0</v>
      </c>
      <c r="CO305" s="284">
        <v>2.3508613999999999</v>
      </c>
      <c r="CP305" s="285">
        <v>7.3623039999999996E-4</v>
      </c>
      <c r="CQ305" s="284">
        <v>2.8060853E-4</v>
      </c>
      <c r="CR305" s="284">
        <v>1.7179987000000001E-11</v>
      </c>
      <c r="CS305" s="284">
        <v>2.0031556999999998E-9</v>
      </c>
      <c r="CT305" s="284">
        <v>3.2341982E-5</v>
      </c>
      <c r="CU305" s="284">
        <v>2.1046559999999999E-3</v>
      </c>
      <c r="CV305" s="284">
        <v>0</v>
      </c>
      <c r="CW305" s="284">
        <v>0</v>
      </c>
      <c r="CX305"/>
      <c r="CY305" s="166" t="s">
        <v>364</v>
      </c>
      <c r="CZ305" s="276"/>
      <c r="DA305"/>
      <c r="DB305" s="248"/>
      <c r="DC305"/>
      <c r="DD305"/>
      <c r="DE305"/>
      <c r="DF305"/>
      <c r="DG305"/>
      <c r="DH305"/>
      <c r="DI305"/>
      <c r="DJ305"/>
      <c r="DK305"/>
      <c r="DL305"/>
    </row>
    <row r="306" spans="1:116" ht="14.4">
      <c r="A306" t="s">
        <v>601</v>
      </c>
      <c r="B306" s="188" t="s">
        <v>311</v>
      </c>
      <c r="C306" s="151" t="str">
        <f t="shared" si="60"/>
        <v>A.030.36.104</v>
      </c>
      <c r="D306" s="54" t="s">
        <v>1219</v>
      </c>
      <c r="E306" s="150" t="s">
        <v>352</v>
      </c>
      <c r="F306" s="153" t="str">
        <f t="shared" si="61"/>
        <v>C16–C18 fatty alcohol (palm oil)</v>
      </c>
      <c r="G306" s="154">
        <f t="shared" si="62"/>
        <v>1.8881006</v>
      </c>
      <c r="H306"/>
      <c r="I306"/>
      <c r="J306" s="227">
        <f t="shared" si="77"/>
        <v>0.29559882439160001</v>
      </c>
      <c r="K306"/>
      <c r="L306" s="280">
        <f t="shared" si="78"/>
        <v>6.4814120990000007E-3</v>
      </c>
      <c r="M306" s="280">
        <f t="shared" si="79"/>
        <v>5.1275820995999996E-3</v>
      </c>
      <c r="N306" s="281">
        <f t="shared" si="80"/>
        <v>7.7474019299999999E-4</v>
      </c>
      <c r="O306" s="280">
        <v>0.28321509</v>
      </c>
      <c r="P306" s="286">
        <v>1.8272395E-3</v>
      </c>
      <c r="Q306" s="219">
        <v>2.9942171E-3</v>
      </c>
      <c r="R306" s="219">
        <v>5.6141955000000004E-3</v>
      </c>
      <c r="S306" s="219">
        <v>3.9588531000000002E-4</v>
      </c>
      <c r="T306" s="286">
        <v>4.7117379E-5</v>
      </c>
      <c r="U306" s="219">
        <v>4.2421390999999999E-4</v>
      </c>
      <c r="V306" s="219">
        <v>3.0407337999999997E-4</v>
      </c>
      <c r="W306" s="286">
        <v>9.7023683000000004E-5</v>
      </c>
      <c r="X306" s="219">
        <v>0</v>
      </c>
      <c r="Y306" s="219">
        <v>6.7771651E-4</v>
      </c>
      <c r="Z306" s="286">
        <v>2.0521196000000002E-6</v>
      </c>
      <c r="AA306" s="219">
        <v>0</v>
      </c>
      <c r="AB306" s="219">
        <v>0</v>
      </c>
      <c r="AC306"/>
      <c r="AD306" s="227">
        <f t="shared" si="72"/>
        <v>0.28321509</v>
      </c>
      <c r="AE306" s="227">
        <f t="shared" si="73"/>
        <v>1.1606942079000003E-2</v>
      </c>
      <c r="AF306" s="227">
        <f t="shared" si="74"/>
        <v>5.1255299799999997E-3</v>
      </c>
      <c r="AG306" s="227">
        <f t="shared" si="75"/>
        <v>5.1275820996000004E-3</v>
      </c>
      <c r="AH306" s="227">
        <f t="shared" si="76"/>
        <v>7.7474019299999999E-4</v>
      </c>
      <c r="AI306"/>
      <c r="AJ306">
        <v>11.030616</v>
      </c>
      <c r="AK306" s="155">
        <v>10.909533</v>
      </c>
      <c r="AL306" s="155">
        <v>8.4188387000000003E-2</v>
      </c>
      <c r="AM306" s="155">
        <v>0</v>
      </c>
      <c r="AN306" s="155">
        <v>0</v>
      </c>
      <c r="AO306" s="155">
        <v>2.0623038E-2</v>
      </c>
      <c r="AP306" s="155">
        <v>1.6272109999999999E-2</v>
      </c>
      <c r="AQ306"/>
      <c r="AR306" s="156">
        <v>3.6282526000000002E-2</v>
      </c>
      <c r="AS306" s="156">
        <v>3.3866467999999997E-2</v>
      </c>
      <c r="AT306" s="156">
        <v>1.6370599E-3</v>
      </c>
      <c r="AU306" s="156">
        <v>7.7899874999999997E-4</v>
      </c>
      <c r="AV306" s="282">
        <f t="shared" si="69"/>
        <v>2.0303637329272006E-6</v>
      </c>
      <c r="AW306" s="282">
        <f t="shared" si="70"/>
        <v>6.0542156682308399E-9</v>
      </c>
      <c r="AX306" s="283">
        <f t="shared" si="71"/>
        <v>0.10910347012260001</v>
      </c>
      <c r="AY306" s="157">
        <v>1.9847503000000002E-6</v>
      </c>
      <c r="AZ306" s="157">
        <v>5.9947377E-9</v>
      </c>
      <c r="BA306" s="157">
        <v>1.6345668000000001E-13</v>
      </c>
      <c r="BB306" s="157">
        <v>6.0736000000000002E-9</v>
      </c>
      <c r="BC306" s="157">
        <v>0</v>
      </c>
      <c r="BD306" s="157">
        <v>9.0484081000000004E-11</v>
      </c>
      <c r="BE306" s="157">
        <v>3.9394184000000001E-8</v>
      </c>
      <c r="BF306" s="157">
        <v>2.0634784E-11</v>
      </c>
      <c r="BG306" s="157">
        <v>3.8654369999999999E-11</v>
      </c>
      <c r="BH306" s="157">
        <v>0</v>
      </c>
      <c r="BI306" s="157">
        <v>0</v>
      </c>
      <c r="BJ306" s="157">
        <v>2.3369547999999998E-14</v>
      </c>
      <c r="BK306" s="157">
        <v>1.628963E-15</v>
      </c>
      <c r="BL306" s="157">
        <v>3.5903983999999999E-16</v>
      </c>
      <c r="BM306" s="157">
        <v>6.4976231999999998E-12</v>
      </c>
      <c r="BN306" s="157">
        <v>4.8667222999999998E-11</v>
      </c>
      <c r="BO306" s="157">
        <v>0</v>
      </c>
      <c r="BP306" s="157">
        <v>8.1401226E-6</v>
      </c>
      <c r="BQ306" s="157">
        <v>0.10909533</v>
      </c>
      <c r="BR306" s="157">
        <v>0</v>
      </c>
      <c r="BS306" s="157">
        <v>0</v>
      </c>
      <c r="BT306" s="157">
        <v>0</v>
      </c>
      <c r="BU306"/>
      <c r="BV306" s="155">
        <v>6.8379876E-5</v>
      </c>
      <c r="BW306" s="155">
        <v>2.6649489999999999E-7</v>
      </c>
      <c r="BX306" s="155">
        <v>5.2645254999999999E-5</v>
      </c>
      <c r="BY306" s="155">
        <v>3.7235611000000002E-8</v>
      </c>
      <c r="BZ306" s="155">
        <v>5.7387009999999998E-7</v>
      </c>
      <c r="CA306" s="155">
        <v>0</v>
      </c>
      <c r="CB306" s="155">
        <v>0</v>
      </c>
      <c r="CC306" s="155">
        <v>0</v>
      </c>
      <c r="CD306" s="155">
        <v>6.5507828999999995E-8</v>
      </c>
      <c r="CE306" s="155">
        <v>2.9490691E-7</v>
      </c>
      <c r="CF306" s="155">
        <v>0</v>
      </c>
      <c r="CG306" s="155">
        <v>0</v>
      </c>
      <c r="CH306" s="155">
        <v>0</v>
      </c>
      <c r="CI306" s="155">
        <v>1.0904829999999999E-6</v>
      </c>
      <c r="CJ306" s="155">
        <v>1.3406122E-5</v>
      </c>
      <c r="CK306" s="155">
        <v>1.3660268E-15</v>
      </c>
      <c r="CL306" s="155">
        <v>0</v>
      </c>
      <c r="CM306"/>
      <c r="CN306" s="284">
        <v>0</v>
      </c>
      <c r="CO306" s="284">
        <v>1.7403405999999999</v>
      </c>
      <c r="CP306" s="285">
        <v>5.2053790000000004E-4</v>
      </c>
      <c r="CQ306" s="284">
        <v>1.8233193000000001E-4</v>
      </c>
      <c r="CR306" s="284">
        <v>1.1163096999999999E-11</v>
      </c>
      <c r="CS306" s="284">
        <v>1.3015971E-9</v>
      </c>
      <c r="CT306" s="284">
        <v>2.1014957E-5</v>
      </c>
      <c r="CU306" s="284">
        <v>1.3675492999999999E-3</v>
      </c>
      <c r="CV306" s="284">
        <v>0</v>
      </c>
      <c r="CW306" s="284">
        <v>0</v>
      </c>
      <c r="CX306"/>
      <c r="CY306" s="166" t="s">
        <v>364</v>
      </c>
      <c r="CZ306" s="271" t="s">
        <v>2333</v>
      </c>
      <c r="DA306"/>
      <c r="DB306" s="248"/>
      <c r="DC306"/>
      <c r="DD306"/>
      <c r="DE306"/>
      <c r="DF306"/>
      <c r="DG306"/>
      <c r="DH306"/>
      <c r="DI306"/>
      <c r="DJ306"/>
      <c r="DK306"/>
      <c r="DL306"/>
    </row>
    <row r="307" spans="1:116" ht="14.4">
      <c r="A307" t="s">
        <v>602</v>
      </c>
      <c r="B307" s="188" t="s">
        <v>311</v>
      </c>
      <c r="C307" s="151" t="str">
        <f t="shared" si="60"/>
        <v>A.030.36.105</v>
      </c>
      <c r="D307" s="54" t="s">
        <v>1219</v>
      </c>
      <c r="E307" s="150" t="s">
        <v>352</v>
      </c>
      <c r="F307" s="153" t="str">
        <f t="shared" si="61"/>
        <v>C16–C18 fatty alcohol (tallow)</v>
      </c>
      <c r="G307" s="154">
        <f t="shared" si="62"/>
        <v>2.8865381999999999</v>
      </c>
      <c r="H307"/>
      <c r="I307"/>
      <c r="J307" s="227">
        <f t="shared" si="77"/>
        <v>0.45655300089109996</v>
      </c>
      <c r="K307"/>
      <c r="L307" s="280">
        <f t="shared" si="78"/>
        <v>1.1207873962000001E-2</v>
      </c>
      <c r="M307" s="280">
        <f t="shared" si="79"/>
        <v>1.07385116891E-2</v>
      </c>
      <c r="N307" s="281">
        <f t="shared" si="80"/>
        <v>1.62588524E-3</v>
      </c>
      <c r="O307" s="280">
        <v>0.43298072999999998</v>
      </c>
      <c r="P307" s="286">
        <v>3.8346812E-3</v>
      </c>
      <c r="Q307" s="219">
        <v>6.2837237000000004E-3</v>
      </c>
      <c r="R307" s="219">
        <v>9.6458862000000003E-3</v>
      </c>
      <c r="S307" s="219">
        <v>8.3081281000000002E-4</v>
      </c>
      <c r="T307" s="286">
        <v>9.8881472000000002E-5</v>
      </c>
      <c r="U307" s="219">
        <v>6.3229347999999995E-4</v>
      </c>
      <c r="V307" s="219">
        <v>6.1580016999999998E-4</v>
      </c>
      <c r="W307" s="219">
        <v>2.0361584000000001E-4</v>
      </c>
      <c r="X307" s="219">
        <v>0</v>
      </c>
      <c r="Y307" s="219">
        <v>1.4222694E-3</v>
      </c>
      <c r="Z307" s="286">
        <v>4.3066190999999998E-6</v>
      </c>
      <c r="AA307" s="219">
        <v>0</v>
      </c>
      <c r="AB307" s="219">
        <v>0</v>
      </c>
      <c r="AC307"/>
      <c r="AD307" s="227">
        <f t="shared" si="72"/>
        <v>0.43298072999999998</v>
      </c>
      <c r="AE307" s="227">
        <f t="shared" si="73"/>
        <v>2.1942079032000003E-2</v>
      </c>
      <c r="AF307" s="227">
        <f t="shared" si="74"/>
        <v>1.0734205070000001E-2</v>
      </c>
      <c r="AG307" s="227">
        <f t="shared" si="75"/>
        <v>1.07385116891E-2</v>
      </c>
      <c r="AH307" s="227">
        <f t="shared" si="76"/>
        <v>1.62588524E-3</v>
      </c>
      <c r="AI307"/>
      <c r="AJ307">
        <v>22.832145000000001</v>
      </c>
      <c r="AK307" s="155">
        <v>22.578036999999998</v>
      </c>
      <c r="AL307" s="155">
        <v>0.17667943</v>
      </c>
      <c r="AM307" s="155">
        <v>0</v>
      </c>
      <c r="AN307" s="155">
        <v>0</v>
      </c>
      <c r="AO307" s="155">
        <v>4.3279918000000001E-2</v>
      </c>
      <c r="AP307" s="155">
        <v>3.4148974999999998E-2</v>
      </c>
      <c r="AQ307"/>
      <c r="AR307" s="156">
        <v>5.5554767999999997E-2</v>
      </c>
      <c r="AS307" s="156">
        <v>5.1461934000000001E-2</v>
      </c>
      <c r="AT307" s="156">
        <v>2.4806399000000001E-3</v>
      </c>
      <c r="AU307" s="156">
        <v>1.6121938000000001E-3</v>
      </c>
      <c r="AV307" s="282">
        <f t="shared" si="69"/>
        <v>3.0852478730620007E-6</v>
      </c>
      <c r="AW307" s="282">
        <f t="shared" si="70"/>
        <v>9.1739639642114717E-9</v>
      </c>
      <c r="AX307" s="283">
        <f t="shared" si="71"/>
        <v>0.22579745302400001</v>
      </c>
      <c r="AY307" s="157">
        <v>2.9971468E-6</v>
      </c>
      <c r="AZ307" s="157">
        <v>9.0531629000000007E-9</v>
      </c>
      <c r="BA307" s="157">
        <v>2.4686735000000002E-13</v>
      </c>
      <c r="BB307" s="157">
        <v>5.1391999999999998E-9</v>
      </c>
      <c r="BC307" s="157">
        <v>0</v>
      </c>
      <c r="BD307" s="157">
        <v>1.7268301000000001E-10</v>
      </c>
      <c r="BE307" s="157">
        <v>8.2673420000000003E-8</v>
      </c>
      <c r="BF307" s="157">
        <v>3.938015E-11</v>
      </c>
      <c r="BG307" s="157">
        <v>8.1120830999999995E-11</v>
      </c>
      <c r="BH307" s="157">
        <v>0</v>
      </c>
      <c r="BI307" s="157">
        <v>0</v>
      </c>
      <c r="BJ307" s="157">
        <v>4.9043799000000002E-14</v>
      </c>
      <c r="BK307" s="157">
        <v>3.4185742999999999E-15</v>
      </c>
      <c r="BL307" s="157">
        <v>7.5348816999999998E-16</v>
      </c>
      <c r="BM307" s="157">
        <v>1.3636042E-11</v>
      </c>
      <c r="BN307" s="157">
        <v>1.0213401E-10</v>
      </c>
      <c r="BO307" s="157">
        <v>0</v>
      </c>
      <c r="BP307" s="157">
        <v>1.7083024000000001E-5</v>
      </c>
      <c r="BQ307" s="157">
        <v>0.22578037000000001</v>
      </c>
      <c r="BR307" s="157">
        <v>0</v>
      </c>
      <c r="BS307" s="157">
        <v>0</v>
      </c>
      <c r="BT307" s="157">
        <v>0</v>
      </c>
      <c r="BU307"/>
      <c r="BV307" s="155">
        <v>1.1253611E-4</v>
      </c>
      <c r="BW307" s="155">
        <v>5.5927152000000001E-7</v>
      </c>
      <c r="BX307" s="155">
        <v>8.0484344000000005E-5</v>
      </c>
      <c r="BY307" s="155">
        <v>7.5221495999999995E-8</v>
      </c>
      <c r="BZ307" s="155">
        <v>1.2043352000000001E-6</v>
      </c>
      <c r="CA307" s="155">
        <v>0</v>
      </c>
      <c r="CB307" s="155">
        <v>0</v>
      </c>
      <c r="CC307" s="155">
        <v>0</v>
      </c>
      <c r="CD307" s="155">
        <v>1.3747603999999999E-7</v>
      </c>
      <c r="CE307" s="155">
        <v>4.4726444000000001E-7</v>
      </c>
      <c r="CF307" s="155">
        <v>0</v>
      </c>
      <c r="CG307" s="155">
        <v>0</v>
      </c>
      <c r="CH307" s="155">
        <v>0</v>
      </c>
      <c r="CI307" s="155">
        <v>1.8801676E-6</v>
      </c>
      <c r="CJ307" s="155">
        <v>2.7748033E-5</v>
      </c>
      <c r="CK307" s="155">
        <v>2.8667711E-15</v>
      </c>
      <c r="CL307" s="155">
        <v>0</v>
      </c>
      <c r="CM307"/>
      <c r="CN307" s="284">
        <v>0</v>
      </c>
      <c r="CO307" s="284">
        <v>2.6598982000000002</v>
      </c>
      <c r="CP307" s="285">
        <v>7.4485809999999997E-4</v>
      </c>
      <c r="CQ307" s="284">
        <v>3.8264543E-4</v>
      </c>
      <c r="CR307" s="284">
        <v>2.3427097999999999E-11</v>
      </c>
      <c r="CS307" s="284">
        <v>2.7315576000000001E-9</v>
      </c>
      <c r="CT307" s="284">
        <v>4.4102406999999999E-5</v>
      </c>
      <c r="CU307" s="284">
        <v>2.8699661999999999E-3</v>
      </c>
      <c r="CV307" s="284">
        <v>0</v>
      </c>
      <c r="CW307" s="284">
        <v>0</v>
      </c>
      <c r="CX307"/>
      <c r="CY307" s="166" t="s">
        <v>364</v>
      </c>
      <c r="CZ307" s="271" t="s">
        <v>2333</v>
      </c>
      <c r="DA307"/>
      <c r="DB307" s="248"/>
      <c r="DC307"/>
      <c r="DD307"/>
      <c r="DE307"/>
      <c r="DF307"/>
      <c r="DG307"/>
      <c r="DH307"/>
      <c r="DI307"/>
      <c r="DJ307"/>
      <c r="DK307"/>
      <c r="DL307"/>
    </row>
    <row r="308" spans="1:116" ht="14.4">
      <c r="A308" t="s">
        <v>1347</v>
      </c>
      <c r="B308" s="188" t="s">
        <v>311</v>
      </c>
      <c r="C308" s="151" t="str">
        <f t="shared" si="60"/>
        <v>A.030.36.106</v>
      </c>
      <c r="D308" s="54" t="s">
        <v>1219</v>
      </c>
      <c r="E308" s="150" t="s">
        <v>352</v>
      </c>
      <c r="F308" s="153" t="str">
        <f t="shared" si="61"/>
        <v>Chloroacetic acid (2)</v>
      </c>
      <c r="G308" s="154">
        <f t="shared" si="62"/>
        <v>1.4349724666666668</v>
      </c>
      <c r="H308"/>
      <c r="I308"/>
      <c r="J308" s="227">
        <f t="shared" si="77"/>
        <v>0.23945174739460001</v>
      </c>
      <c r="K308"/>
      <c r="L308" s="280">
        <f t="shared" si="78"/>
        <v>9.2647382900000012E-3</v>
      </c>
      <c r="M308" s="280">
        <f t="shared" si="79"/>
        <v>1.2969149604600001E-2</v>
      </c>
      <c r="N308" s="281">
        <f t="shared" si="80"/>
        <v>1.9719895000000001E-3</v>
      </c>
      <c r="O308" s="280">
        <v>0.21524587000000001</v>
      </c>
      <c r="P308" s="286">
        <v>4.6509747000000002E-3</v>
      </c>
      <c r="Q308" s="219">
        <v>7.621348E-3</v>
      </c>
      <c r="R308" s="219">
        <v>8.0012083999999994E-3</v>
      </c>
      <c r="S308" s="219">
        <v>1.0076690000000001E-3</v>
      </c>
      <c r="T308" s="219">
        <v>1.1993050000000001E-4</v>
      </c>
      <c r="U308" s="219">
        <v>1.3593038999999999E-4</v>
      </c>
      <c r="V308" s="219">
        <v>6.9160352999999999E-4</v>
      </c>
      <c r="W308" s="219">
        <v>2.4695979999999999E-4</v>
      </c>
      <c r="X308" s="219">
        <v>0</v>
      </c>
      <c r="Y308" s="219">
        <v>1.7250296999999999E-3</v>
      </c>
      <c r="Z308" s="286">
        <v>5.2233746E-6</v>
      </c>
      <c r="AA308" s="219">
        <v>0</v>
      </c>
      <c r="AB308" s="219">
        <v>0</v>
      </c>
      <c r="AC308"/>
      <c r="AD308" s="227">
        <f t="shared" si="72"/>
        <v>0.21524587000000001</v>
      </c>
      <c r="AE308" s="227">
        <f t="shared" si="73"/>
        <v>2.222866452E-2</v>
      </c>
      <c r="AF308" s="227">
        <f t="shared" si="74"/>
        <v>1.2963926230000001E-2</v>
      </c>
      <c r="AG308" s="227">
        <f t="shared" si="75"/>
        <v>1.29691496046E-2</v>
      </c>
      <c r="AH308" s="227">
        <f t="shared" si="76"/>
        <v>1.9719895000000001E-3</v>
      </c>
      <c r="AI308"/>
      <c r="AJ308">
        <v>32.212063999999998</v>
      </c>
      <c r="AK308" s="155">
        <v>31.903863000000001</v>
      </c>
      <c r="AL308" s="155">
        <v>0.21428939999999999</v>
      </c>
      <c r="AM308" s="155">
        <v>0</v>
      </c>
      <c r="AN308" s="155">
        <v>0</v>
      </c>
      <c r="AO308" s="155">
        <v>5.249297E-2</v>
      </c>
      <c r="AP308" s="155">
        <v>4.1418311999999999E-2</v>
      </c>
      <c r="AQ308"/>
      <c r="AR308" s="156">
        <v>2.7611548E-2</v>
      </c>
      <c r="AS308" s="156">
        <v>2.4192642E-2</v>
      </c>
      <c r="AT308" s="156">
        <v>1.1408226999999999E-3</v>
      </c>
      <c r="AU308" s="156">
        <v>2.2780838E-3</v>
      </c>
      <c r="AV308" s="282">
        <f t="shared" si="69"/>
        <v>1.4503981764329999E-6</v>
      </c>
      <c r="AW308" s="282">
        <f t="shared" si="70"/>
        <v>4.2190188687507607E-9</v>
      </c>
      <c r="AX308" s="283">
        <f t="shared" si="71"/>
        <v>0.319059349509</v>
      </c>
      <c r="AY308" s="157">
        <v>1.3496009000000001E-6</v>
      </c>
      <c r="AZ308" s="157">
        <v>4.0726909000000002E-9</v>
      </c>
      <c r="BA308" s="157">
        <v>1.1124376000000001E-13</v>
      </c>
      <c r="BB308" s="157">
        <v>1.752E-10</v>
      </c>
      <c r="BC308" s="157">
        <v>0</v>
      </c>
      <c r="BD308" s="157">
        <v>2.0944227000000001E-10</v>
      </c>
      <c r="BE308" s="157">
        <v>1.0027222E-7</v>
      </c>
      <c r="BF308" s="157">
        <v>4.7763053999999997E-11</v>
      </c>
      <c r="BG308" s="157">
        <v>9.8389127000000002E-11</v>
      </c>
      <c r="BH308" s="157">
        <v>0</v>
      </c>
      <c r="BI308" s="157">
        <v>0</v>
      </c>
      <c r="BJ308" s="157">
        <v>5.9483815999999997E-14</v>
      </c>
      <c r="BK308" s="157">
        <v>4.1462905999999997E-15</v>
      </c>
      <c r="BL308" s="157">
        <v>9.1388416000000001E-16</v>
      </c>
      <c r="BM308" s="157">
        <v>1.6538762999999999E-11</v>
      </c>
      <c r="BN308" s="157">
        <v>1.238754E-10</v>
      </c>
      <c r="BO308" s="157">
        <v>0</v>
      </c>
      <c r="BP308" s="157">
        <v>2.0719508999999998E-5</v>
      </c>
      <c r="BQ308" s="157">
        <v>0.31903862999999999</v>
      </c>
      <c r="BR308" s="157">
        <v>0</v>
      </c>
      <c r="BS308" s="157">
        <v>0</v>
      </c>
      <c r="BT308" s="157">
        <v>0</v>
      </c>
      <c r="BU308"/>
      <c r="BV308" s="155">
        <v>8.326389E-5</v>
      </c>
      <c r="BW308" s="155">
        <v>6.7832437000000003E-7</v>
      </c>
      <c r="BX308" s="155">
        <v>4.0010839E-5</v>
      </c>
      <c r="BY308" s="155">
        <v>8.4758341999999994E-8</v>
      </c>
      <c r="BZ308" s="155">
        <v>1.4607036E-6</v>
      </c>
      <c r="CA308" s="155">
        <v>0</v>
      </c>
      <c r="CB308" s="155">
        <v>0</v>
      </c>
      <c r="CC308" s="155">
        <v>0</v>
      </c>
      <c r="CD308" s="155">
        <v>1.6674074000000001E-7</v>
      </c>
      <c r="CE308" s="155">
        <v>1.2496414000000001E-7</v>
      </c>
      <c r="CF308" s="155">
        <v>0</v>
      </c>
      <c r="CG308" s="155">
        <v>0</v>
      </c>
      <c r="CH308" s="155">
        <v>0</v>
      </c>
      <c r="CI308" s="155">
        <v>1.5735066000000001E-6</v>
      </c>
      <c r="CJ308" s="155">
        <v>3.9164052000000002E-5</v>
      </c>
      <c r="CK308" s="155">
        <v>3.4770242999999999E-15</v>
      </c>
      <c r="CL308" s="155">
        <v>0</v>
      </c>
      <c r="CM308"/>
      <c r="CN308" s="284">
        <v>0</v>
      </c>
      <c r="CO308" s="284">
        <v>1.4213224</v>
      </c>
      <c r="CP308" s="285">
        <v>4.31385E-5</v>
      </c>
      <c r="CQ308" s="284">
        <v>4.6409964999999999E-4</v>
      </c>
      <c r="CR308" s="284">
        <v>2.8414055E-11</v>
      </c>
      <c r="CS308" s="284">
        <v>3.3130277999999998E-9</v>
      </c>
      <c r="CT308" s="284">
        <v>5.3490543000000003E-5</v>
      </c>
      <c r="CU308" s="284">
        <v>3.4808996000000002E-3</v>
      </c>
      <c r="CV308" s="284">
        <v>0</v>
      </c>
      <c r="CW308" s="284">
        <v>0</v>
      </c>
      <c r="CX308"/>
      <c r="CY308" s="162" t="s">
        <v>359</v>
      </c>
      <c r="CZ308" s="271" t="s">
        <v>2144</v>
      </c>
      <c r="DA308"/>
      <c r="DB308" s="247"/>
      <c r="DC308"/>
      <c r="DD308"/>
      <c r="DE308"/>
      <c r="DF308"/>
      <c r="DG308"/>
      <c r="DH308"/>
      <c r="DI308"/>
      <c r="DJ308"/>
      <c r="DK308"/>
      <c r="DL308"/>
    </row>
    <row r="309" spans="1:116" ht="14.4">
      <c r="A309" t="s">
        <v>603</v>
      </c>
      <c r="B309" s="188" t="s">
        <v>311</v>
      </c>
      <c r="C309" s="151" t="str">
        <f t="shared" si="60"/>
        <v>A.030.36.107</v>
      </c>
      <c r="D309" s="54" t="s">
        <v>1219</v>
      </c>
      <c r="E309" s="150" t="s">
        <v>352</v>
      </c>
      <c r="F309" s="153" t="str">
        <f t="shared" si="61"/>
        <v>Coconut oil methyl ester</v>
      </c>
      <c r="G309" s="154">
        <f t="shared" si="62"/>
        <v>0.6777152666666667</v>
      </c>
      <c r="H309"/>
      <c r="I309"/>
      <c r="J309" s="227">
        <f t="shared" si="77"/>
        <v>0.1102514399602</v>
      </c>
      <c r="K309"/>
      <c r="L309" s="280">
        <f t="shared" si="78"/>
        <v>3.3570977760000002E-3</v>
      </c>
      <c r="M309" s="280">
        <f t="shared" si="79"/>
        <v>4.5459248271999993E-3</v>
      </c>
      <c r="N309" s="281">
        <f t="shared" si="80"/>
        <v>6.9112735700000002E-4</v>
      </c>
      <c r="O309" s="280">
        <v>0.10165729</v>
      </c>
      <c r="P309" s="286">
        <v>1.630037E-3</v>
      </c>
      <c r="Q309" s="219">
        <v>2.6710700999999998E-3</v>
      </c>
      <c r="R309" s="219">
        <v>2.9054908E-3</v>
      </c>
      <c r="S309" s="219">
        <v>3.5315990000000001E-4</v>
      </c>
      <c r="T309" s="286">
        <v>4.2032296999999999E-5</v>
      </c>
      <c r="U309" s="286">
        <v>5.6414779000000003E-5</v>
      </c>
      <c r="V309" s="219">
        <v>2.4298707999999999E-4</v>
      </c>
      <c r="W309" s="286">
        <v>8.6552527000000002E-5</v>
      </c>
      <c r="X309" s="219">
        <v>0</v>
      </c>
      <c r="Y309" s="219">
        <v>6.0457483000000002E-4</v>
      </c>
      <c r="Z309" s="286">
        <v>1.8306472E-6</v>
      </c>
      <c r="AA309" s="219">
        <v>0</v>
      </c>
      <c r="AB309" s="219">
        <v>0</v>
      </c>
      <c r="AC309"/>
      <c r="AD309" s="227">
        <f t="shared" si="72"/>
        <v>0.10165729</v>
      </c>
      <c r="AE309" s="227">
        <f t="shared" si="73"/>
        <v>7.9011919560000015E-3</v>
      </c>
      <c r="AF309" s="227">
        <f t="shared" si="74"/>
        <v>4.5440941799999995E-3</v>
      </c>
      <c r="AG309" s="227">
        <f t="shared" si="75"/>
        <v>4.5459248271999993E-3</v>
      </c>
      <c r="AH309" s="227">
        <f t="shared" si="76"/>
        <v>6.9112735700000002E-4</v>
      </c>
      <c r="AI309"/>
      <c r="AJ309">
        <v>11.249872999999999</v>
      </c>
      <c r="AK309" s="155">
        <v>11.141857</v>
      </c>
      <c r="AL309" s="155">
        <v>7.5102463999999994E-2</v>
      </c>
      <c r="AM309" s="155">
        <v>0</v>
      </c>
      <c r="AN309" s="155">
        <v>0</v>
      </c>
      <c r="AO309" s="155">
        <v>1.8397323E-2</v>
      </c>
      <c r="AP309" s="155">
        <v>1.4515963999999999E-2</v>
      </c>
      <c r="AQ309"/>
      <c r="AR309" s="156">
        <v>1.2868564000000001E-2</v>
      </c>
      <c r="AS309" s="156">
        <v>1.1526912E-2</v>
      </c>
      <c r="AT309" s="156">
        <v>5.4607156000000001E-4</v>
      </c>
      <c r="AU309" s="156">
        <v>7.9558044999999999E-4</v>
      </c>
      <c r="AV309" s="282">
        <f t="shared" si="69"/>
        <v>6.9106184192960003E-7</v>
      </c>
      <c r="AW309" s="282">
        <f t="shared" si="70"/>
        <v>2.0194954425882302E-9</v>
      </c>
      <c r="AX309" s="283">
        <f t="shared" si="71"/>
        <v>0.11142583161029999</v>
      </c>
      <c r="AY309" s="157">
        <v>6.5240777000000001E-7</v>
      </c>
      <c r="AZ309" s="157">
        <v>1.9678228E-9</v>
      </c>
      <c r="BA309" s="157">
        <v>5.3755717999999997E-14</v>
      </c>
      <c r="BB309" s="157">
        <v>3.3872E-9</v>
      </c>
      <c r="BC309" s="157">
        <v>0</v>
      </c>
      <c r="BD309" s="157">
        <v>7.5043677999999997E-11</v>
      </c>
      <c r="BE309" s="157">
        <v>3.5142616999999999E-8</v>
      </c>
      <c r="BF309" s="157">
        <v>1.7113619000000001E-11</v>
      </c>
      <c r="BG309" s="157">
        <v>3.4482647000000003E-11</v>
      </c>
      <c r="BH309" s="157">
        <v>0</v>
      </c>
      <c r="BI309" s="157">
        <v>0</v>
      </c>
      <c r="BJ309" s="157">
        <v>2.0847420000000001E-14</v>
      </c>
      <c r="BK309" s="157">
        <v>1.4531593000000001E-15</v>
      </c>
      <c r="BL309" s="157">
        <v>3.2029093E-16</v>
      </c>
      <c r="BM309" s="157">
        <v>5.7963756000000003E-12</v>
      </c>
      <c r="BN309" s="157">
        <v>4.3414875999999999E-11</v>
      </c>
      <c r="BO309" s="157">
        <v>0</v>
      </c>
      <c r="BP309" s="157">
        <v>7.2616102999999997E-6</v>
      </c>
      <c r="BQ309" s="157">
        <v>0.11141856999999999</v>
      </c>
      <c r="BR309" s="157">
        <v>0</v>
      </c>
      <c r="BS309" s="157">
        <v>0</v>
      </c>
      <c r="BT309" s="157">
        <v>0</v>
      </c>
      <c r="BU309"/>
      <c r="BV309" s="155">
        <v>3.4032626000000001E-5</v>
      </c>
      <c r="BW309" s="155">
        <v>2.3773379000000001E-7</v>
      </c>
      <c r="BX309" s="155">
        <v>1.8896500000000001E-5</v>
      </c>
      <c r="BY309" s="155">
        <v>2.9804776000000003E-8</v>
      </c>
      <c r="BZ309" s="155">
        <v>5.1193590999999995E-7</v>
      </c>
      <c r="CA309" s="155">
        <v>0</v>
      </c>
      <c r="CB309" s="155">
        <v>0</v>
      </c>
      <c r="CC309" s="155">
        <v>0</v>
      </c>
      <c r="CD309" s="155">
        <v>5.8437981000000001E-8</v>
      </c>
      <c r="CE309" s="155">
        <v>4.9691776999999998E-8</v>
      </c>
      <c r="CF309" s="155">
        <v>0</v>
      </c>
      <c r="CG309" s="155">
        <v>0</v>
      </c>
      <c r="CH309" s="155">
        <v>0</v>
      </c>
      <c r="CI309" s="155">
        <v>5.7083240000000001E-7</v>
      </c>
      <c r="CJ309" s="155">
        <v>1.3677688999999999E-5</v>
      </c>
      <c r="CK309" s="155">
        <v>1.2186000999999999E-15</v>
      </c>
      <c r="CL309" s="155">
        <v>0</v>
      </c>
      <c r="CM309"/>
      <c r="CN309" s="284">
        <v>0</v>
      </c>
      <c r="CO309" s="284">
        <v>0.68405526999999999</v>
      </c>
      <c r="CP309" s="285">
        <v>2.4445150000000001E-5</v>
      </c>
      <c r="CQ309" s="284">
        <v>1.6265398999999999E-4</v>
      </c>
      <c r="CR309" s="284">
        <v>9.9583343000000001E-12</v>
      </c>
      <c r="CS309" s="284">
        <v>1.1611239E-9</v>
      </c>
      <c r="CT309" s="284">
        <v>1.8746945000000001E-5</v>
      </c>
      <c r="CU309" s="284">
        <v>1.2199583E-3</v>
      </c>
      <c r="CV309" s="284">
        <v>0</v>
      </c>
      <c r="CW309" s="284">
        <v>0</v>
      </c>
      <c r="CX309"/>
      <c r="CY309" s="166" t="s">
        <v>364</v>
      </c>
      <c r="CZ309" s="271" t="s">
        <v>2334</v>
      </c>
      <c r="DA309"/>
      <c r="DB309" s="247"/>
      <c r="DC309"/>
      <c r="DD309"/>
      <c r="DE309"/>
      <c r="DF309"/>
      <c r="DG309"/>
      <c r="DH309"/>
      <c r="DI309"/>
      <c r="DJ309"/>
      <c r="DK309"/>
      <c r="DL309"/>
    </row>
    <row r="310" spans="1:116" ht="14.4">
      <c r="A310" t="s">
        <v>604</v>
      </c>
      <c r="B310" s="188" t="s">
        <v>311</v>
      </c>
      <c r="C310" s="151" t="str">
        <f t="shared" si="60"/>
        <v>A.030.36.108</v>
      </c>
      <c r="D310" s="54" t="s">
        <v>1219</v>
      </c>
      <c r="E310" s="150" t="s">
        <v>352</v>
      </c>
      <c r="F310" s="153" t="str">
        <f t="shared" si="61"/>
        <v>Cumene</v>
      </c>
      <c r="G310" s="154">
        <f t="shared" si="62"/>
        <v>1.2190702</v>
      </c>
      <c r="H310"/>
      <c r="I310"/>
      <c r="J310" s="227">
        <f t="shared" si="77"/>
        <v>0.20232061633420001</v>
      </c>
      <c r="K310"/>
      <c r="L310" s="280">
        <f t="shared" si="78"/>
        <v>7.5639253680000003E-3</v>
      </c>
      <c r="M310" s="280">
        <f t="shared" si="79"/>
        <v>1.0326378036200002E-2</v>
      </c>
      <c r="N310" s="281">
        <f t="shared" si="80"/>
        <v>1.56978293E-3</v>
      </c>
      <c r="O310" s="280">
        <v>0.18286052999999999</v>
      </c>
      <c r="P310" s="286">
        <v>3.7023628000000001E-3</v>
      </c>
      <c r="Q310" s="219">
        <v>6.0668995000000003E-3</v>
      </c>
      <c r="R310" s="219">
        <v>6.5307291000000003E-3</v>
      </c>
      <c r="S310" s="219">
        <v>8.0214504000000004E-4</v>
      </c>
      <c r="T310" s="286">
        <v>9.5469498000000006E-5</v>
      </c>
      <c r="U310" s="219">
        <v>1.3558173E-4</v>
      </c>
      <c r="V310" s="219">
        <v>5.5295772000000002E-4</v>
      </c>
      <c r="W310" s="219">
        <v>1.9658992999999999E-4</v>
      </c>
      <c r="X310" s="219">
        <v>0</v>
      </c>
      <c r="Y310" s="219">
        <v>1.373193E-3</v>
      </c>
      <c r="Z310" s="286">
        <v>4.1580162000000002E-6</v>
      </c>
      <c r="AA310" s="219">
        <v>0</v>
      </c>
      <c r="AB310" s="219">
        <v>0</v>
      </c>
      <c r="AC310"/>
      <c r="AD310" s="227">
        <f t="shared" si="72"/>
        <v>0.18286052999999999</v>
      </c>
      <c r="AE310" s="227">
        <f t="shared" si="73"/>
        <v>1.7886145388000003E-2</v>
      </c>
      <c r="AF310" s="227">
        <f t="shared" si="74"/>
        <v>1.0322220020000002E-2</v>
      </c>
      <c r="AG310" s="227">
        <f t="shared" si="75"/>
        <v>1.03263780362E-2</v>
      </c>
      <c r="AH310" s="227">
        <f t="shared" si="76"/>
        <v>1.56978293E-3</v>
      </c>
      <c r="AI310"/>
      <c r="AJ310">
        <v>64.565545</v>
      </c>
      <c r="AK310" s="155">
        <v>64.320205000000001</v>
      </c>
      <c r="AL310" s="155">
        <v>0.17058298</v>
      </c>
      <c r="AM310" s="155">
        <v>0</v>
      </c>
      <c r="AN310" s="155">
        <v>0</v>
      </c>
      <c r="AO310" s="155">
        <v>4.1786515000000003E-2</v>
      </c>
      <c r="AP310" s="155">
        <v>3.2970641000000002E-2</v>
      </c>
      <c r="AQ310"/>
      <c r="AR310" s="156">
        <v>2.6266293E-2</v>
      </c>
      <c r="AS310" s="156">
        <v>2.0695114000000001E-2</v>
      </c>
      <c r="AT310" s="156">
        <v>9.7859885000000008E-4</v>
      </c>
      <c r="AU310" s="156">
        <v>4.5925803999999999E-3</v>
      </c>
      <c r="AV310" s="282">
        <f t="shared" si="69"/>
        <v>1.2407143157919999E-6</v>
      </c>
      <c r="AW310" s="282">
        <f t="shared" si="70"/>
        <v>3.6190786402916399E-9</v>
      </c>
      <c r="AX310" s="283">
        <f t="shared" si="71"/>
        <v>0.64321854356199992</v>
      </c>
      <c r="AY310" s="157">
        <v>1.1604982999999999E-6</v>
      </c>
      <c r="AZ310" s="157">
        <v>3.5025886E-9</v>
      </c>
      <c r="BA310" s="157">
        <v>9.5648679999999999E-14</v>
      </c>
      <c r="BB310" s="157">
        <v>1.168E-10</v>
      </c>
      <c r="BC310" s="157">
        <v>0</v>
      </c>
      <c r="BD310" s="157">
        <v>1.6672447E-10</v>
      </c>
      <c r="BE310" s="157">
        <v>7.9820715999999999E-8</v>
      </c>
      <c r="BF310" s="157">
        <v>3.8021311000000002E-11</v>
      </c>
      <c r="BG310" s="157">
        <v>7.8321701E-11</v>
      </c>
      <c r="BH310" s="157">
        <v>0</v>
      </c>
      <c r="BI310" s="157">
        <v>0</v>
      </c>
      <c r="BJ310" s="157">
        <v>4.7351509000000001E-14</v>
      </c>
      <c r="BK310" s="157">
        <v>3.3006140999999999E-15</v>
      </c>
      <c r="BL310" s="157">
        <v>7.2748853999999998E-16</v>
      </c>
      <c r="BM310" s="157">
        <v>1.3165521000000001E-11</v>
      </c>
      <c r="BN310" s="157">
        <v>9.8609801000000004E-11</v>
      </c>
      <c r="BO310" s="157">
        <v>0</v>
      </c>
      <c r="BP310" s="157">
        <v>1.6493562E-5</v>
      </c>
      <c r="BQ310" s="157">
        <v>0.64320204999999997</v>
      </c>
      <c r="BR310" s="157">
        <v>0</v>
      </c>
      <c r="BS310" s="157">
        <v>0</v>
      </c>
      <c r="BT310" s="157">
        <v>0</v>
      </c>
      <c r="BU310"/>
      <c r="BV310" s="155">
        <v>1.1591775999999999E-4</v>
      </c>
      <c r="BW310" s="155">
        <v>5.3997347000000002E-7</v>
      </c>
      <c r="BX310" s="155">
        <v>3.3990912E-5</v>
      </c>
      <c r="BY310" s="155">
        <v>6.7753757999999995E-8</v>
      </c>
      <c r="BZ310" s="155">
        <v>1.1627788000000001E-6</v>
      </c>
      <c r="CA310" s="155">
        <v>0</v>
      </c>
      <c r="CB310" s="155">
        <v>0</v>
      </c>
      <c r="CC310" s="155">
        <v>0</v>
      </c>
      <c r="CD310" s="155">
        <v>1.3273233000000001E-7</v>
      </c>
      <c r="CE310" s="155">
        <v>1.1759113000000001E-7</v>
      </c>
      <c r="CF310" s="155">
        <v>0</v>
      </c>
      <c r="CG310" s="155">
        <v>0</v>
      </c>
      <c r="CH310" s="155">
        <v>0</v>
      </c>
      <c r="CI310" s="155">
        <v>1.2834357E-6</v>
      </c>
      <c r="CJ310" s="155">
        <v>7.8622585999999997E-5</v>
      </c>
      <c r="CK310" s="155">
        <v>2.7678512E-15</v>
      </c>
      <c r="CL310" s="155">
        <v>0</v>
      </c>
      <c r="CM310"/>
      <c r="CN310" s="284">
        <v>0</v>
      </c>
      <c r="CO310" s="284">
        <v>1.1955701999999999</v>
      </c>
      <c r="CP310" s="285">
        <v>7.1897500000000001E-5</v>
      </c>
      <c r="CQ310" s="284">
        <v>3.6944198000000002E-4</v>
      </c>
      <c r="CR310" s="284">
        <v>2.2618729999999999E-11</v>
      </c>
      <c r="CS310" s="284">
        <v>2.6373033000000002E-9</v>
      </c>
      <c r="CT310" s="284">
        <v>4.2580623E-5</v>
      </c>
      <c r="CU310" s="284">
        <v>2.7709359999999999E-3</v>
      </c>
      <c r="CV310" s="284">
        <v>0</v>
      </c>
      <c r="CW310" s="284">
        <v>0</v>
      </c>
      <c r="CX310"/>
      <c r="CY310" s="162" t="s">
        <v>386</v>
      </c>
      <c r="CZ310" s="271" t="s">
        <v>2335</v>
      </c>
      <c r="DA310"/>
      <c r="DB310" s="247"/>
      <c r="DC310"/>
      <c r="DD310"/>
      <c r="DE310"/>
      <c r="DF310"/>
      <c r="DG310"/>
      <c r="DH310"/>
      <c r="DI310"/>
      <c r="DJ310"/>
      <c r="DK310"/>
      <c r="DL310"/>
    </row>
    <row r="311" spans="1:116" ht="14.4">
      <c r="A311" t="s">
        <v>605</v>
      </c>
      <c r="B311" s="188" t="s">
        <v>311</v>
      </c>
      <c r="C311" s="151" t="str">
        <f t="shared" si="60"/>
        <v>A.030.36.109</v>
      </c>
      <c r="D311" s="54" t="s">
        <v>1219</v>
      </c>
      <c r="E311" s="150" t="s">
        <v>352</v>
      </c>
      <c r="F311" s="153" t="str">
        <f t="shared" si="61"/>
        <v>Diethanolamine</v>
      </c>
      <c r="G311" s="154">
        <f t="shared" si="62"/>
        <v>2.1897032666666667</v>
      </c>
      <c r="H311"/>
      <c r="I311"/>
      <c r="J311" s="227">
        <f t="shared" si="77"/>
        <v>0.36324811572800003</v>
      </c>
      <c r="K311"/>
      <c r="L311" s="280">
        <f t="shared" si="78"/>
        <v>1.3392864849999998E-2</v>
      </c>
      <c r="M311" s="280">
        <f t="shared" si="79"/>
        <v>1.8575545117999998E-2</v>
      </c>
      <c r="N311" s="281">
        <f t="shared" si="80"/>
        <v>2.8242157600000001E-3</v>
      </c>
      <c r="O311" s="280">
        <v>0.32845549000000002</v>
      </c>
      <c r="P311" s="286">
        <v>6.6609664000000001E-3</v>
      </c>
      <c r="Q311" s="219">
        <v>1.0915032999999999E-2</v>
      </c>
      <c r="R311" s="219">
        <v>1.1564352999999999E-2</v>
      </c>
      <c r="S311" s="219">
        <v>1.4431489999999999E-3</v>
      </c>
      <c r="T311" s="219">
        <v>1.7176035000000001E-4</v>
      </c>
      <c r="U311" s="219">
        <v>2.136025E-4</v>
      </c>
      <c r="V311" s="219">
        <v>9.9206497999999995E-4</v>
      </c>
      <c r="W311" s="219">
        <v>3.5368736000000002E-4</v>
      </c>
      <c r="X311" s="219">
        <v>0</v>
      </c>
      <c r="Y311" s="219">
        <v>2.4705284000000002E-3</v>
      </c>
      <c r="Z311" s="286">
        <v>7.480738E-6</v>
      </c>
      <c r="AA311" s="219">
        <v>0</v>
      </c>
      <c r="AB311" s="219">
        <v>0</v>
      </c>
      <c r="AC311"/>
      <c r="AD311" s="227">
        <f t="shared" si="72"/>
        <v>0.32845549000000002</v>
      </c>
      <c r="AE311" s="227">
        <f t="shared" si="73"/>
        <v>3.1960929230000004E-2</v>
      </c>
      <c r="AF311" s="227">
        <f t="shared" si="74"/>
        <v>1.8568064379999999E-2</v>
      </c>
      <c r="AG311" s="227">
        <f t="shared" si="75"/>
        <v>1.8575545117999998E-2</v>
      </c>
      <c r="AH311" s="227">
        <f t="shared" si="76"/>
        <v>2.8242157600000001E-3</v>
      </c>
      <c r="AI311"/>
      <c r="AJ311">
        <v>58.152206999999997</v>
      </c>
      <c r="AK311" s="155">
        <v>57.710813000000002</v>
      </c>
      <c r="AL311" s="155">
        <v>0.30689792999999999</v>
      </c>
      <c r="AM311" s="155">
        <v>0</v>
      </c>
      <c r="AN311" s="155">
        <v>0</v>
      </c>
      <c r="AO311" s="155">
        <v>7.5178631999999995E-2</v>
      </c>
      <c r="AP311" s="155">
        <v>5.9317885000000001E-2</v>
      </c>
      <c r="AQ311"/>
      <c r="AR311" s="156">
        <v>4.2915812999999997E-2</v>
      </c>
      <c r="AS311" s="156">
        <v>3.7045435000000002E-2</v>
      </c>
      <c r="AT311" s="156">
        <v>1.7496142000000001E-3</v>
      </c>
      <c r="AU311" s="156">
        <v>4.1207639000000003E-3</v>
      </c>
      <c r="AV311" s="282">
        <f t="shared" si="69"/>
        <v>2.2209492823789998E-6</v>
      </c>
      <c r="AW311" s="282">
        <f t="shared" si="70"/>
        <v>6.4704667792199005E-9</v>
      </c>
      <c r="AX311" s="283">
        <f t="shared" si="71"/>
        <v>0.57713780377000001</v>
      </c>
      <c r="AY311" s="157">
        <v>2.0747978000000001E-6</v>
      </c>
      <c r="AZ311" s="157">
        <v>6.2608892E-9</v>
      </c>
      <c r="BA311" s="157">
        <v>1.7100453000000001E-13</v>
      </c>
      <c r="BB311" s="157">
        <v>2.044E-9</v>
      </c>
      <c r="BC311" s="157">
        <v>0</v>
      </c>
      <c r="BD311" s="157">
        <v>2.9995603000000001E-10</v>
      </c>
      <c r="BE311" s="157">
        <v>1.4360642999999999E-7</v>
      </c>
      <c r="BF311" s="157">
        <v>6.8404606999999995E-11</v>
      </c>
      <c r="BG311" s="157">
        <v>1.4090953000000001E-10</v>
      </c>
      <c r="BH311" s="157">
        <v>0</v>
      </c>
      <c r="BI311" s="157">
        <v>0</v>
      </c>
      <c r="BJ311" s="157">
        <v>8.5190680999999998E-14</v>
      </c>
      <c r="BK311" s="157">
        <v>5.9381752999999998E-15</v>
      </c>
      <c r="BL311" s="157">
        <v>1.3088336E-15</v>
      </c>
      <c r="BM311" s="157">
        <v>2.3686249000000001E-11</v>
      </c>
      <c r="BN311" s="157">
        <v>1.7741009999999999E-10</v>
      </c>
      <c r="BO311" s="157">
        <v>0</v>
      </c>
      <c r="BP311" s="157">
        <v>2.9673770000000002E-5</v>
      </c>
      <c r="BQ311" s="157">
        <v>0.57710813000000005</v>
      </c>
      <c r="BR311" s="157">
        <v>0</v>
      </c>
      <c r="BS311" s="157">
        <v>0</v>
      </c>
      <c r="BT311" s="157">
        <v>0</v>
      </c>
      <c r="BU311"/>
      <c r="BV311" s="155">
        <v>1.3768411999999999E-4</v>
      </c>
      <c r="BW311" s="155">
        <v>9.7147289000000006E-7</v>
      </c>
      <c r="BX311" s="155">
        <v>6.1054736999999998E-5</v>
      </c>
      <c r="BY311" s="155">
        <v>1.2157238E-7</v>
      </c>
      <c r="BZ311" s="155">
        <v>2.0919695999999999E-6</v>
      </c>
      <c r="CA311" s="155">
        <v>0</v>
      </c>
      <c r="CB311" s="155">
        <v>0</v>
      </c>
      <c r="CC311" s="155">
        <v>0</v>
      </c>
      <c r="CD311" s="155">
        <v>2.3880037000000001E-7</v>
      </c>
      <c r="CE311" s="155">
        <v>1.9149389999999999E-7</v>
      </c>
      <c r="CF311" s="155">
        <v>0</v>
      </c>
      <c r="CG311" s="155">
        <v>0</v>
      </c>
      <c r="CH311" s="155">
        <v>0</v>
      </c>
      <c r="CI311" s="155">
        <v>2.2736503000000001E-6</v>
      </c>
      <c r="CJ311" s="155">
        <v>7.0740422999999994E-5</v>
      </c>
      <c r="CK311" s="155">
        <v>4.9796749999999998E-15</v>
      </c>
      <c r="CL311" s="155">
        <v>0</v>
      </c>
      <c r="CM311"/>
      <c r="CN311" s="284">
        <v>0</v>
      </c>
      <c r="CO311" s="284">
        <v>2.1696532999999998</v>
      </c>
      <c r="CP311" s="285">
        <v>8.6277000000000001E-5</v>
      </c>
      <c r="CQ311" s="284">
        <v>6.6466761000000003E-4</v>
      </c>
      <c r="CR311" s="284">
        <v>4.0693635000000002E-11</v>
      </c>
      <c r="CS311" s="284">
        <v>4.7448048000000003E-9</v>
      </c>
      <c r="CT311" s="284">
        <v>7.6607320999999998E-5</v>
      </c>
      <c r="CU311" s="284">
        <v>4.9852250000000002E-3</v>
      </c>
      <c r="CV311" s="284">
        <v>0</v>
      </c>
      <c r="CW311" s="284">
        <v>0</v>
      </c>
      <c r="CX311"/>
      <c r="CY311" s="162" t="s">
        <v>393</v>
      </c>
      <c r="CZ311" s="271" t="s">
        <v>2336</v>
      </c>
      <c r="DA311"/>
      <c r="DB311" s="247"/>
      <c r="DC311"/>
      <c r="DD311"/>
      <c r="DE311"/>
      <c r="DF311"/>
      <c r="DG311"/>
      <c r="DH311"/>
      <c r="DI311"/>
      <c r="DJ311"/>
      <c r="DK311"/>
      <c r="DL311"/>
    </row>
    <row r="312" spans="1:116" ht="14.4">
      <c r="A312" t="s">
        <v>1348</v>
      </c>
      <c r="B312" s="188" t="s">
        <v>311</v>
      </c>
      <c r="C312" s="151" t="str">
        <f t="shared" si="60"/>
        <v>A.030.36.110</v>
      </c>
      <c r="D312" s="54" t="s">
        <v>1219</v>
      </c>
      <c r="E312" s="150" t="s">
        <v>352</v>
      </c>
      <c r="F312" s="153" t="str">
        <f t="shared" si="61"/>
        <v>Dimethylamine (2)</v>
      </c>
      <c r="G312" s="154">
        <f t="shared" si="62"/>
        <v>3.0092148666666669</v>
      </c>
      <c r="H312"/>
      <c r="I312"/>
      <c r="J312" s="227">
        <f t="shared" si="77"/>
        <v>0.49932400980199998</v>
      </c>
      <c r="K312"/>
      <c r="L312" s="280">
        <f t="shared" si="78"/>
        <v>1.8380192679999997E-2</v>
      </c>
      <c r="M312" s="280">
        <f t="shared" si="79"/>
        <v>2.5660015222E-2</v>
      </c>
      <c r="N312" s="281">
        <f t="shared" si="80"/>
        <v>3.9015718999999998E-3</v>
      </c>
      <c r="O312" s="280">
        <v>0.45138223</v>
      </c>
      <c r="P312" s="286">
        <v>9.2019314000000001E-3</v>
      </c>
      <c r="Q312" s="219">
        <v>1.5078800999999999E-2</v>
      </c>
      <c r="R312" s="219">
        <v>1.5871428E-2</v>
      </c>
      <c r="S312" s="219">
        <v>1.9936683999999998E-3</v>
      </c>
      <c r="T312" s="219">
        <v>2.3728192E-4</v>
      </c>
      <c r="U312" s="219">
        <v>2.7781436E-4</v>
      </c>
      <c r="V312" s="219">
        <v>1.3689484E-3</v>
      </c>
      <c r="W312" s="219">
        <v>4.8860880000000002E-4</v>
      </c>
      <c r="X312" s="219">
        <v>0</v>
      </c>
      <c r="Y312" s="219">
        <v>3.4129630999999998E-3</v>
      </c>
      <c r="Z312" s="286">
        <v>1.0334422000000001E-5</v>
      </c>
      <c r="AA312" s="219">
        <v>0</v>
      </c>
      <c r="AB312" s="219">
        <v>0</v>
      </c>
      <c r="AC312"/>
      <c r="AD312" s="227">
        <f t="shared" si="72"/>
        <v>0.45138223</v>
      </c>
      <c r="AE312" s="227">
        <f t="shared" si="73"/>
        <v>4.4029873480000002E-2</v>
      </c>
      <c r="AF312" s="227">
        <f t="shared" si="74"/>
        <v>2.5649680799999998E-2</v>
      </c>
      <c r="AG312" s="227">
        <f t="shared" si="75"/>
        <v>2.5660015222E-2</v>
      </c>
      <c r="AH312" s="227">
        <f t="shared" si="76"/>
        <v>3.9015718999999998E-3</v>
      </c>
      <c r="AI312"/>
      <c r="AJ312">
        <v>87.611445000000003</v>
      </c>
      <c r="AK312" s="155">
        <v>87.001671999999999</v>
      </c>
      <c r="AL312" s="155">
        <v>0.42397056999999999</v>
      </c>
      <c r="AM312" s="155">
        <v>0</v>
      </c>
      <c r="AN312" s="155">
        <v>0</v>
      </c>
      <c r="AO312" s="155">
        <v>0.10385709</v>
      </c>
      <c r="AP312" s="155">
        <v>8.1945933999999998E-2</v>
      </c>
      <c r="AQ312"/>
      <c r="AR312" s="156">
        <v>5.9444707999999999E-2</v>
      </c>
      <c r="AS312" s="156">
        <v>5.0833054000000003E-2</v>
      </c>
      <c r="AT312" s="156">
        <v>2.3994423E-3</v>
      </c>
      <c r="AU312" s="156">
        <v>6.2122119999999999E-3</v>
      </c>
      <c r="AV312" s="282">
        <f t="shared" si="69"/>
        <v>3.0475451993049994E-6</v>
      </c>
      <c r="AW312" s="282">
        <f t="shared" si="70"/>
        <v>8.8736771733520013E-9</v>
      </c>
      <c r="AX312" s="283">
        <f t="shared" si="71"/>
        <v>0.87005771344999994</v>
      </c>
      <c r="AY312" s="157">
        <v>2.8449024999999998E-6</v>
      </c>
      <c r="AZ312" s="157">
        <v>8.5841536000000003E-9</v>
      </c>
      <c r="BA312" s="157">
        <v>2.3447736999999998E-13</v>
      </c>
      <c r="BB312" s="157">
        <v>3.5624E-9</v>
      </c>
      <c r="BC312" s="157">
        <v>0</v>
      </c>
      <c r="BD312" s="157">
        <v>4.1438054E-10</v>
      </c>
      <c r="BE312" s="157">
        <v>1.9838810999999999E-7</v>
      </c>
      <c r="BF312" s="157">
        <v>9.4498976E-11</v>
      </c>
      <c r="BG312" s="157">
        <v>1.9466242E-10</v>
      </c>
      <c r="BH312" s="157">
        <v>0</v>
      </c>
      <c r="BI312" s="157">
        <v>0</v>
      </c>
      <c r="BJ312" s="157">
        <v>1.1768844999999999E-13</v>
      </c>
      <c r="BK312" s="157">
        <v>8.2034164999999993E-15</v>
      </c>
      <c r="BL312" s="157">
        <v>1.8081154999999999E-15</v>
      </c>
      <c r="BM312" s="157">
        <v>3.2721865000000002E-11</v>
      </c>
      <c r="BN312" s="157">
        <v>2.4508690000000002E-10</v>
      </c>
      <c r="BO312" s="157">
        <v>0</v>
      </c>
      <c r="BP312" s="157">
        <v>4.0993450000000003E-5</v>
      </c>
      <c r="BQ312" s="157">
        <v>0.87001671999999997</v>
      </c>
      <c r="BR312" s="157">
        <v>0</v>
      </c>
      <c r="BS312" s="157">
        <v>0</v>
      </c>
      <c r="BT312" s="157">
        <v>0</v>
      </c>
      <c r="BU312"/>
      <c r="BV312" s="155">
        <v>1.9860363E-4</v>
      </c>
      <c r="BW312" s="155">
        <v>1.3420616000000001E-6</v>
      </c>
      <c r="BX312" s="155">
        <v>8.3904895000000003E-5</v>
      </c>
      <c r="BY312" s="155">
        <v>1.6776591000000001E-7</v>
      </c>
      <c r="BZ312" s="155">
        <v>2.8899951999999998E-6</v>
      </c>
      <c r="CA312" s="155">
        <v>0</v>
      </c>
      <c r="CB312" s="155">
        <v>0</v>
      </c>
      <c r="CC312" s="155">
        <v>0</v>
      </c>
      <c r="CD312" s="155">
        <v>3.2989575999999998E-7</v>
      </c>
      <c r="CE312" s="155">
        <v>2.5311474999999999E-7</v>
      </c>
      <c r="CF312" s="155">
        <v>0</v>
      </c>
      <c r="CG312" s="155">
        <v>0</v>
      </c>
      <c r="CH312" s="155">
        <v>0</v>
      </c>
      <c r="CI312" s="155">
        <v>3.1210270999999999E-6</v>
      </c>
      <c r="CJ312" s="155">
        <v>1.0659488E-4</v>
      </c>
      <c r="CK312" s="155">
        <v>6.8792761999999999E-15</v>
      </c>
      <c r="CL312" s="155">
        <v>0</v>
      </c>
      <c r="CM312"/>
      <c r="CN312" s="284">
        <v>0</v>
      </c>
      <c r="CO312" s="284">
        <v>2.9927849000000002</v>
      </c>
      <c r="CP312" s="285">
        <v>9.4904700000000006E-5</v>
      </c>
      <c r="CQ312" s="284">
        <v>9.1821896999999997E-4</v>
      </c>
      <c r="CR312" s="284">
        <v>5.6217072999999998E-11</v>
      </c>
      <c r="CS312" s="284">
        <v>6.5548098999999996E-9</v>
      </c>
      <c r="CT312" s="284">
        <v>1.0583079E-4</v>
      </c>
      <c r="CU312" s="284">
        <v>6.8869433999999997E-3</v>
      </c>
      <c r="CV312" s="284">
        <v>0</v>
      </c>
      <c r="CW312" s="284">
        <v>0</v>
      </c>
      <c r="CX312"/>
      <c r="CY312" s="162" t="s">
        <v>393</v>
      </c>
      <c r="CZ312" s="271" t="s">
        <v>2239</v>
      </c>
      <c r="DA312"/>
      <c r="DB312" s="248"/>
      <c r="DC312"/>
      <c r="DD312"/>
      <c r="DE312"/>
      <c r="DF312"/>
      <c r="DG312"/>
      <c r="DH312"/>
      <c r="DI312"/>
      <c r="DJ312"/>
      <c r="DK312"/>
      <c r="DL312"/>
    </row>
    <row r="313" spans="1:116" ht="14.4">
      <c r="A313" t="s">
        <v>606</v>
      </c>
      <c r="B313" s="188" t="s">
        <v>311</v>
      </c>
      <c r="C313" s="151" t="str">
        <f t="shared" si="60"/>
        <v>A.030.36.111</v>
      </c>
      <c r="D313" s="54" t="s">
        <v>1219</v>
      </c>
      <c r="E313" s="150" t="s">
        <v>352</v>
      </c>
      <c r="F313" s="153" t="str">
        <f t="shared" si="61"/>
        <v>Dimethylsulfate</v>
      </c>
      <c r="G313" s="154">
        <f t="shared" si="62"/>
        <v>1.1617915333333335</v>
      </c>
      <c r="H313"/>
      <c r="I313"/>
      <c r="J313" s="227">
        <f t="shared" si="77"/>
        <v>0.1936729330751</v>
      </c>
      <c r="K313"/>
      <c r="L313" s="280">
        <f t="shared" si="78"/>
        <v>7.4534675599999996E-3</v>
      </c>
      <c r="M313" s="280">
        <f t="shared" si="79"/>
        <v>1.0373504305099999E-2</v>
      </c>
      <c r="N313" s="281">
        <f t="shared" si="80"/>
        <v>1.5772312100000001E-3</v>
      </c>
      <c r="O313" s="280">
        <v>0.17426873000000001</v>
      </c>
      <c r="P313" s="286">
        <v>3.7199297000000001E-3</v>
      </c>
      <c r="Q313" s="219">
        <v>6.0956854999999997E-3</v>
      </c>
      <c r="R313" s="219">
        <v>6.4366255000000002E-3</v>
      </c>
      <c r="S313" s="219">
        <v>8.0595104000000001E-4</v>
      </c>
      <c r="T313" s="286">
        <v>9.5922480000000001E-5</v>
      </c>
      <c r="U313" s="219">
        <v>1.1496854E-4</v>
      </c>
      <c r="V313" s="219">
        <v>5.5371136E-4</v>
      </c>
      <c r="W313" s="219">
        <v>1.9752271000000001E-4</v>
      </c>
      <c r="X313" s="219">
        <v>0</v>
      </c>
      <c r="Y313" s="219">
        <v>1.3797085000000001E-3</v>
      </c>
      <c r="Z313" s="286">
        <v>4.1777451000000004E-6</v>
      </c>
      <c r="AA313" s="219">
        <v>0</v>
      </c>
      <c r="AB313" s="219">
        <v>0</v>
      </c>
      <c r="AC313"/>
      <c r="AD313" s="227">
        <f t="shared" si="72"/>
        <v>0.17426873000000001</v>
      </c>
      <c r="AE313" s="227">
        <f t="shared" si="73"/>
        <v>1.7822794119999999E-2</v>
      </c>
      <c r="AF313" s="227">
        <f t="shared" si="74"/>
        <v>1.0369326559999999E-2</v>
      </c>
      <c r="AG313" s="227">
        <f t="shared" si="75"/>
        <v>1.0373504305099999E-2</v>
      </c>
      <c r="AH313" s="227">
        <f t="shared" si="76"/>
        <v>1.5772312100000001E-3</v>
      </c>
      <c r="AI313"/>
      <c r="AJ313">
        <v>33.389240000000001</v>
      </c>
      <c r="AK313" s="155">
        <v>33.142735000000002</v>
      </c>
      <c r="AL313" s="155">
        <v>0.17139235999999999</v>
      </c>
      <c r="AM313" s="155">
        <v>0</v>
      </c>
      <c r="AN313" s="155">
        <v>0</v>
      </c>
      <c r="AO313" s="155">
        <v>4.1984782999999998E-2</v>
      </c>
      <c r="AP313" s="155">
        <v>3.3127080000000003E-2</v>
      </c>
      <c r="AQ313"/>
      <c r="AR313" s="156">
        <v>2.2910447E-2</v>
      </c>
      <c r="AS313" s="156">
        <v>1.9618242000000001E-2</v>
      </c>
      <c r="AT313" s="156">
        <v>9.2569527000000004E-4</v>
      </c>
      <c r="AU313" s="156">
        <v>2.3665095999999999E-3</v>
      </c>
      <c r="AV313" s="282">
        <f t="shared" si="69"/>
        <v>1.1761535692110002E-6</v>
      </c>
      <c r="AW313" s="282">
        <f t="shared" si="70"/>
        <v>3.4234292645040105E-9</v>
      </c>
      <c r="AX313" s="283">
        <f t="shared" si="71"/>
        <v>0.33144392181999999</v>
      </c>
      <c r="AY313" s="157">
        <v>1.0956159E-6</v>
      </c>
      <c r="AZ313" s="157">
        <v>3.3063923000000001E-9</v>
      </c>
      <c r="BA313" s="157">
        <v>9.0307107999999999E-14</v>
      </c>
      <c r="BB313" s="157">
        <v>5.84E-11</v>
      </c>
      <c r="BC313" s="157">
        <v>0</v>
      </c>
      <c r="BD313" s="157">
        <v>1.6751553999999999E-10</v>
      </c>
      <c r="BE313" s="157">
        <v>8.0199448E-8</v>
      </c>
      <c r="BF313" s="157">
        <v>3.8201714000000002E-11</v>
      </c>
      <c r="BG313" s="157">
        <v>7.8693320000000005E-11</v>
      </c>
      <c r="BH313" s="157">
        <v>0</v>
      </c>
      <c r="BI313" s="157">
        <v>0</v>
      </c>
      <c r="BJ313" s="157">
        <v>4.7576180999999997E-14</v>
      </c>
      <c r="BK313" s="157">
        <v>3.3162747000000001E-15</v>
      </c>
      <c r="BL313" s="157">
        <v>7.3094031000000004E-16</v>
      </c>
      <c r="BM313" s="157">
        <v>1.3227987999999999E-11</v>
      </c>
      <c r="BN313" s="157">
        <v>9.9077682999999996E-11</v>
      </c>
      <c r="BO313" s="157">
        <v>0</v>
      </c>
      <c r="BP313" s="157">
        <v>1.6571820000000001E-5</v>
      </c>
      <c r="BQ313" s="157">
        <v>0.33142735000000001</v>
      </c>
      <c r="BR313" s="157">
        <v>0</v>
      </c>
      <c r="BS313" s="157">
        <v>0</v>
      </c>
      <c r="BT313" s="157">
        <v>0</v>
      </c>
      <c r="BU313"/>
      <c r="BV313" s="155">
        <v>7.6294871000000001E-5</v>
      </c>
      <c r="BW313" s="155">
        <v>5.4253551999999999E-7</v>
      </c>
      <c r="BX313" s="155">
        <v>3.2393831E-5</v>
      </c>
      <c r="BY313" s="155">
        <v>6.7856186999999999E-8</v>
      </c>
      <c r="BZ313" s="155">
        <v>1.1682959000000001E-6</v>
      </c>
      <c r="CA313" s="155">
        <v>0</v>
      </c>
      <c r="CB313" s="155">
        <v>0</v>
      </c>
      <c r="CC313" s="155">
        <v>0</v>
      </c>
      <c r="CD313" s="155">
        <v>1.3336212000000001E-7</v>
      </c>
      <c r="CE313" s="155">
        <v>1.0408352E-7</v>
      </c>
      <c r="CF313" s="155">
        <v>0</v>
      </c>
      <c r="CG313" s="155">
        <v>0</v>
      </c>
      <c r="CH313" s="155">
        <v>0</v>
      </c>
      <c r="CI313" s="155">
        <v>1.2656136E-6</v>
      </c>
      <c r="CJ313" s="155">
        <v>4.0619293E-5</v>
      </c>
      <c r="CK313" s="155">
        <v>2.7809840000000001E-15</v>
      </c>
      <c r="CL313" s="155">
        <v>0</v>
      </c>
      <c r="CM313"/>
      <c r="CN313" s="284">
        <v>0</v>
      </c>
      <c r="CO313" s="284">
        <v>1.1476415</v>
      </c>
      <c r="CP313" s="285">
        <v>4.31385E-5</v>
      </c>
      <c r="CQ313" s="284">
        <v>3.7119490000000002E-4</v>
      </c>
      <c r="CR313" s="284">
        <v>2.2726051E-11</v>
      </c>
      <c r="CS313" s="284">
        <v>2.6498168000000001E-9</v>
      </c>
      <c r="CT313" s="284">
        <v>4.2782659000000001E-5</v>
      </c>
      <c r="CU313" s="284">
        <v>2.7840834999999999E-3</v>
      </c>
      <c r="CV313" s="284">
        <v>0</v>
      </c>
      <c r="CW313" s="284">
        <v>0</v>
      </c>
      <c r="CX313"/>
      <c r="CY313" s="162" t="s">
        <v>436</v>
      </c>
      <c r="CZ313" s="271" t="s">
        <v>2337</v>
      </c>
      <c r="DA313"/>
      <c r="DB313" s="248"/>
      <c r="DC313"/>
      <c r="DD313"/>
      <c r="DE313"/>
      <c r="DF313"/>
      <c r="DG313"/>
      <c r="DH313"/>
      <c r="DI313"/>
      <c r="DJ313"/>
      <c r="DK313"/>
      <c r="DL313"/>
    </row>
    <row r="314" spans="1:116" ht="14.4">
      <c r="A314" t="s">
        <v>1349</v>
      </c>
      <c r="B314" s="188" t="s">
        <v>311</v>
      </c>
      <c r="C314" s="151" t="str">
        <f t="shared" si="60"/>
        <v>A.030.36.112</v>
      </c>
      <c r="D314" s="54" t="s">
        <v>1219</v>
      </c>
      <c r="E314" s="150" t="s">
        <v>352</v>
      </c>
      <c r="F314" s="153" t="str">
        <f t="shared" si="61"/>
        <v>Ethylene oxide (2)</v>
      </c>
      <c r="G314" s="154">
        <f t="shared" si="62"/>
        <v>1.5873263333333334</v>
      </c>
      <c r="H314"/>
      <c r="I314"/>
      <c r="J314" s="227">
        <f t="shared" si="77"/>
        <v>0.26383807692720002</v>
      </c>
      <c r="K314"/>
      <c r="L314" s="280">
        <f t="shared" si="78"/>
        <v>9.9592551399999996E-3</v>
      </c>
      <c r="M314" s="280">
        <f t="shared" si="79"/>
        <v>1.36974797472E-2</v>
      </c>
      <c r="N314" s="281">
        <f t="shared" si="80"/>
        <v>2.08239204E-3</v>
      </c>
      <c r="O314" s="280">
        <v>0.23809895</v>
      </c>
      <c r="P314" s="286">
        <v>4.9113613E-3</v>
      </c>
      <c r="Q314" s="219">
        <v>8.0480320999999997E-3</v>
      </c>
      <c r="R314" s="219">
        <v>8.5994886E-3</v>
      </c>
      <c r="S314" s="219">
        <v>1.0640837E-3</v>
      </c>
      <c r="T314" s="219">
        <v>1.2664484999999999E-4</v>
      </c>
      <c r="U314" s="219">
        <v>1.6903799E-4</v>
      </c>
      <c r="V314" s="219">
        <v>7.3257054E-4</v>
      </c>
      <c r="W314" s="219">
        <v>2.6078594000000002E-4</v>
      </c>
      <c r="X314" s="219">
        <v>0</v>
      </c>
      <c r="Y314" s="219">
        <v>1.8216061E-3</v>
      </c>
      <c r="Z314" s="286">
        <v>5.5158071999999996E-6</v>
      </c>
      <c r="AA314" s="219">
        <v>0</v>
      </c>
      <c r="AB314" s="219">
        <v>0</v>
      </c>
      <c r="AC314"/>
      <c r="AD314" s="227">
        <f t="shared" si="72"/>
        <v>0.23809895</v>
      </c>
      <c r="AE314" s="227">
        <f t="shared" si="73"/>
        <v>2.3651219080000001E-2</v>
      </c>
      <c r="AF314" s="227">
        <f t="shared" si="74"/>
        <v>1.3691963939999999E-2</v>
      </c>
      <c r="AG314" s="227">
        <f t="shared" si="75"/>
        <v>1.36974797472E-2</v>
      </c>
      <c r="AH314" s="227">
        <f t="shared" si="76"/>
        <v>2.08239204E-3</v>
      </c>
      <c r="AI314"/>
      <c r="AJ314">
        <v>61.100256999999999</v>
      </c>
      <c r="AK314" s="155">
        <v>60.774802000000001</v>
      </c>
      <c r="AL314" s="155">
        <v>0.22628648000000001</v>
      </c>
      <c r="AM314" s="155">
        <v>0</v>
      </c>
      <c r="AN314" s="155">
        <v>0</v>
      </c>
      <c r="AO314" s="155">
        <v>5.5431808999999999E-2</v>
      </c>
      <c r="AP314" s="155">
        <v>4.3737130999999999E-2</v>
      </c>
      <c r="AQ314"/>
      <c r="AR314" s="156">
        <v>3.2504285000000001E-2</v>
      </c>
      <c r="AS314" s="156">
        <v>2.6894073000000001E-2</v>
      </c>
      <c r="AT314" s="156">
        <v>1.2707351999999999E-3</v>
      </c>
      <c r="AU314" s="156">
        <v>4.3394769999999996E-3</v>
      </c>
      <c r="AV314" s="282">
        <f t="shared" si="69"/>
        <v>1.6123545332719998E-6</v>
      </c>
      <c r="AW314" s="282">
        <f t="shared" si="70"/>
        <v>4.6994645451206109E-9</v>
      </c>
      <c r="AX314" s="283">
        <f t="shared" si="71"/>
        <v>0.60776989949800009</v>
      </c>
      <c r="AY314" s="157">
        <v>1.5059238999999999E-6</v>
      </c>
      <c r="AZ314" s="157">
        <v>4.5449377000000003E-9</v>
      </c>
      <c r="BA314" s="157">
        <v>1.2412161000000001E-13</v>
      </c>
      <c r="BB314" s="157">
        <v>1.752E-10</v>
      </c>
      <c r="BC314" s="157">
        <v>0</v>
      </c>
      <c r="BD314" s="157">
        <v>2.2116797E-10</v>
      </c>
      <c r="BE314" s="157">
        <v>1.0588599E-7</v>
      </c>
      <c r="BF314" s="157">
        <v>5.0437086E-11</v>
      </c>
      <c r="BG314" s="157">
        <v>1.0389748E-10</v>
      </c>
      <c r="BH314" s="157">
        <v>0</v>
      </c>
      <c r="BI314" s="157">
        <v>0</v>
      </c>
      <c r="BJ314" s="157">
        <v>6.2814040000000004E-14</v>
      </c>
      <c r="BK314" s="157">
        <v>4.3784223000000002E-15</v>
      </c>
      <c r="BL314" s="157">
        <v>9.6504831000000008E-16</v>
      </c>
      <c r="BM314" s="157">
        <v>1.7464692000000001E-11</v>
      </c>
      <c r="BN314" s="157">
        <v>1.3081060999999999E-10</v>
      </c>
      <c r="BO314" s="157">
        <v>0</v>
      </c>
      <c r="BP314" s="157">
        <v>2.1879498000000001E-5</v>
      </c>
      <c r="BQ314" s="157">
        <v>0.60774802000000006</v>
      </c>
      <c r="BR314" s="157">
        <v>0</v>
      </c>
      <c r="BS314" s="157">
        <v>0</v>
      </c>
      <c r="BT314" s="157">
        <v>0</v>
      </c>
      <c r="BU314"/>
      <c r="BV314" s="155">
        <v>1.2299481000000001E-4</v>
      </c>
      <c r="BW314" s="155">
        <v>7.1630061000000002E-7</v>
      </c>
      <c r="BX314" s="155">
        <v>4.4258868999999999E-5</v>
      </c>
      <c r="BY314" s="155">
        <v>8.9766815000000003E-8</v>
      </c>
      <c r="BZ314" s="155">
        <v>1.5424817E-6</v>
      </c>
      <c r="CA314" s="155">
        <v>0</v>
      </c>
      <c r="CB314" s="155">
        <v>0</v>
      </c>
      <c r="CC314" s="155">
        <v>0</v>
      </c>
      <c r="CD314" s="155">
        <v>1.7607577999999999E-7</v>
      </c>
      <c r="CE314" s="155">
        <v>1.4883214E-7</v>
      </c>
      <c r="CF314" s="155">
        <v>0</v>
      </c>
      <c r="CG314" s="155">
        <v>0</v>
      </c>
      <c r="CH314" s="155">
        <v>0</v>
      </c>
      <c r="CI314" s="155">
        <v>1.6903362999999999E-6</v>
      </c>
      <c r="CJ314" s="155">
        <v>7.4372149999999996E-5</v>
      </c>
      <c r="CK314" s="155">
        <v>3.6716869000000001E-15</v>
      </c>
      <c r="CL314" s="155">
        <v>0</v>
      </c>
      <c r="CM314"/>
      <c r="CN314" s="284">
        <v>0</v>
      </c>
      <c r="CO314" s="284">
        <v>1.5611963</v>
      </c>
      <c r="CP314" s="285">
        <v>8.0525200000000006E-5</v>
      </c>
      <c r="CQ314" s="284">
        <v>4.9008245000000002E-4</v>
      </c>
      <c r="CR314" s="284">
        <v>3.0004826E-11</v>
      </c>
      <c r="CS314" s="284">
        <v>3.4985088999999998E-9</v>
      </c>
      <c r="CT314" s="284">
        <v>5.6485230999999997E-5</v>
      </c>
      <c r="CU314" s="284">
        <v>3.6757791000000001E-3</v>
      </c>
      <c r="CV314" s="284">
        <v>0</v>
      </c>
      <c r="CW314" s="284">
        <v>0</v>
      </c>
      <c r="CX314"/>
      <c r="CY314" s="162" t="s">
        <v>391</v>
      </c>
      <c r="CZ314" s="271" t="s">
        <v>2338</v>
      </c>
      <c r="DA314"/>
      <c r="DB314" s="248"/>
      <c r="DC314"/>
      <c r="DD314"/>
      <c r="DE314"/>
      <c r="DF314"/>
      <c r="DG314"/>
      <c r="DH314"/>
      <c r="DI314"/>
      <c r="DJ314"/>
      <c r="DK314"/>
      <c r="DL314"/>
    </row>
    <row r="315" spans="1:116" ht="14.4">
      <c r="A315" t="s">
        <v>607</v>
      </c>
      <c r="B315" s="188" t="s">
        <v>311</v>
      </c>
      <c r="C315" s="151" t="str">
        <f t="shared" si="60"/>
        <v>A.030.36.113</v>
      </c>
      <c r="D315" s="54" t="s">
        <v>1219</v>
      </c>
      <c r="E315" s="150" t="s">
        <v>352</v>
      </c>
      <c r="F315" s="153" t="str">
        <f t="shared" si="61"/>
        <v>Hydrogen peroxide</v>
      </c>
      <c r="G315" s="154">
        <f t="shared" si="62"/>
        <v>2.4489647333333338</v>
      </c>
      <c r="H315"/>
      <c r="I315"/>
      <c r="J315" s="227">
        <f t="shared" si="77"/>
        <v>0.4083990474659</v>
      </c>
      <c r="K315"/>
      <c r="L315" s="280">
        <f t="shared" si="78"/>
        <v>1.5749671260000001E-2</v>
      </c>
      <c r="M315" s="280">
        <f t="shared" si="79"/>
        <v>2.1964958165899998E-2</v>
      </c>
      <c r="N315" s="281">
        <f t="shared" si="80"/>
        <v>3.3397080400000001E-3</v>
      </c>
      <c r="O315" s="280">
        <v>0.36734471000000002</v>
      </c>
      <c r="P315" s="286">
        <v>7.8767648999999995E-3</v>
      </c>
      <c r="Q315" s="219">
        <v>1.2907309E-2</v>
      </c>
      <c r="R315" s="219">
        <v>1.3601271999999999E-2</v>
      </c>
      <c r="S315" s="219">
        <v>1.7065610000000001E-3</v>
      </c>
      <c r="T315" s="219">
        <v>2.0311105E-4</v>
      </c>
      <c r="U315" s="219">
        <v>2.3872720999999999E-4</v>
      </c>
      <c r="V315" s="219">
        <v>1.1720381000000001E-3</v>
      </c>
      <c r="W315" s="219">
        <v>4.1824443999999999E-4</v>
      </c>
      <c r="X315" s="219">
        <v>0</v>
      </c>
      <c r="Y315" s="219">
        <v>2.9214636000000002E-3</v>
      </c>
      <c r="Z315" s="286">
        <v>8.8461659000000005E-6</v>
      </c>
      <c r="AA315" s="219">
        <v>0</v>
      </c>
      <c r="AB315" s="219">
        <v>0</v>
      </c>
      <c r="AC315"/>
      <c r="AD315" s="227">
        <f t="shared" si="72"/>
        <v>0.36734471000000002</v>
      </c>
      <c r="AE315" s="227">
        <f t="shared" si="73"/>
        <v>3.770578326E-2</v>
      </c>
      <c r="AF315" s="227">
        <f t="shared" si="74"/>
        <v>2.1956112E-2</v>
      </c>
      <c r="AG315" s="227">
        <f t="shared" si="75"/>
        <v>2.1964958165900002E-2</v>
      </c>
      <c r="AH315" s="227">
        <f t="shared" si="76"/>
        <v>3.3397080400000001E-3</v>
      </c>
      <c r="AI315"/>
      <c r="AJ315">
        <v>48.294091999999999</v>
      </c>
      <c r="AK315" s="155">
        <v>47.772131000000002</v>
      </c>
      <c r="AL315" s="155">
        <v>0.36291474000000001</v>
      </c>
      <c r="AM315" s="155">
        <v>0</v>
      </c>
      <c r="AN315" s="155">
        <v>0</v>
      </c>
      <c r="AO315" s="155">
        <v>8.8900674999999998E-2</v>
      </c>
      <c r="AP315" s="155">
        <v>7.0144931999999993E-2</v>
      </c>
      <c r="AQ315"/>
      <c r="AR315" s="156">
        <v>4.6691202000000001E-2</v>
      </c>
      <c r="AS315" s="156">
        <v>4.1330271000000002E-2</v>
      </c>
      <c r="AT315" s="156">
        <v>1.9497494999999999E-3</v>
      </c>
      <c r="AU315" s="156">
        <v>3.4111807E-3</v>
      </c>
      <c r="AV315" s="282">
        <f t="shared" si="69"/>
        <v>2.4778340173920003E-6</v>
      </c>
      <c r="AW315" s="282">
        <f t="shared" si="70"/>
        <v>7.2106121639951999E-9</v>
      </c>
      <c r="AX315" s="283">
        <f t="shared" si="71"/>
        <v>0.47775640000000003</v>
      </c>
      <c r="AY315" s="157">
        <v>2.3072480000000002E-6</v>
      </c>
      <c r="AZ315" s="157">
        <v>6.9627933000000003E-9</v>
      </c>
      <c r="BA315" s="157">
        <v>1.9017804E-13</v>
      </c>
      <c r="BB315" s="157">
        <v>1.752E-10</v>
      </c>
      <c r="BC315" s="157">
        <v>0</v>
      </c>
      <c r="BD315" s="157">
        <v>3.5470575999999999E-10</v>
      </c>
      <c r="BE315" s="157">
        <v>1.6981831000000001E-7</v>
      </c>
      <c r="BF315" s="157">
        <v>8.0890216E-11</v>
      </c>
      <c r="BG315" s="157">
        <v>1.6662916E-10</v>
      </c>
      <c r="BH315" s="157">
        <v>0</v>
      </c>
      <c r="BI315" s="157">
        <v>0</v>
      </c>
      <c r="BJ315" s="157">
        <v>1.0074018E-13</v>
      </c>
      <c r="BK315" s="157">
        <v>7.0220456999999998E-15</v>
      </c>
      <c r="BL315" s="157">
        <v>1.5477295000000001E-15</v>
      </c>
      <c r="BM315" s="157">
        <v>2.8009601999999998E-11</v>
      </c>
      <c r="BN315" s="157">
        <v>2.0979203E-10</v>
      </c>
      <c r="BO315" s="157">
        <v>0</v>
      </c>
      <c r="BP315" s="157">
        <v>3.5089999999999998E-5</v>
      </c>
      <c r="BQ315" s="157">
        <v>0.47772131000000001</v>
      </c>
      <c r="BR315" s="157">
        <v>0</v>
      </c>
      <c r="BS315" s="157">
        <v>0</v>
      </c>
      <c r="BT315" s="157">
        <v>0</v>
      </c>
      <c r="BU315"/>
      <c r="BV315" s="155">
        <v>1.3392124E-4</v>
      </c>
      <c r="BW315" s="155">
        <v>1.1487918E-6</v>
      </c>
      <c r="BX315" s="155">
        <v>6.8283634999999994E-5</v>
      </c>
      <c r="BY315" s="155">
        <v>1.4363312000000001E-7</v>
      </c>
      <c r="BZ315" s="155">
        <v>2.4738082E-6</v>
      </c>
      <c r="CA315" s="155">
        <v>0</v>
      </c>
      <c r="CB315" s="155">
        <v>0</v>
      </c>
      <c r="CC315" s="155">
        <v>0</v>
      </c>
      <c r="CD315" s="155">
        <v>2.8238760000000001E-7</v>
      </c>
      <c r="CE315" s="155">
        <v>2.1727307999999999E-7</v>
      </c>
      <c r="CF315" s="155">
        <v>0</v>
      </c>
      <c r="CG315" s="155">
        <v>0</v>
      </c>
      <c r="CH315" s="155">
        <v>0</v>
      </c>
      <c r="CI315" s="155">
        <v>2.6745286E-6</v>
      </c>
      <c r="CJ315" s="155">
        <v>5.8697187000000002E-5</v>
      </c>
      <c r="CK315" s="155">
        <v>5.8885943999999997E-15</v>
      </c>
      <c r="CL315" s="155">
        <v>0</v>
      </c>
      <c r="CM315"/>
      <c r="CN315" s="284">
        <v>0</v>
      </c>
      <c r="CO315" s="284">
        <v>2.4213947</v>
      </c>
      <c r="CP315" s="285">
        <v>8.4839049999999995E-5</v>
      </c>
      <c r="CQ315" s="284">
        <v>7.8598662000000004E-4</v>
      </c>
      <c r="CR315" s="284">
        <v>4.8121274999999997E-11</v>
      </c>
      <c r="CS315" s="284">
        <v>5.6108542999999996E-9</v>
      </c>
      <c r="CT315" s="284">
        <v>9.0590137000000007E-5</v>
      </c>
      <c r="CU315" s="284">
        <v>5.8951574E-3</v>
      </c>
      <c r="CV315" s="284">
        <v>0</v>
      </c>
      <c r="CW315" s="284">
        <v>0</v>
      </c>
      <c r="CX315"/>
      <c r="CY315" s="162" t="s">
        <v>362</v>
      </c>
      <c r="CZ315" s="271" t="s">
        <v>2339</v>
      </c>
      <c r="DA315"/>
      <c r="DB315" s="247"/>
      <c r="DC315"/>
      <c r="DD315"/>
      <c r="DE315"/>
      <c r="DF315"/>
      <c r="DG315"/>
      <c r="DH315"/>
      <c r="DI315"/>
      <c r="DJ315"/>
      <c r="DK315"/>
      <c r="DL315"/>
    </row>
    <row r="316" spans="1:116" ht="14.4">
      <c r="A316" t="s">
        <v>608</v>
      </c>
      <c r="B316" s="188" t="s">
        <v>311</v>
      </c>
      <c r="C316" s="151" t="str">
        <f t="shared" si="60"/>
        <v>A.030.36.114</v>
      </c>
      <c r="D316" s="54" t="s">
        <v>1219</v>
      </c>
      <c r="E316" s="150" t="s">
        <v>352</v>
      </c>
      <c r="F316" s="153" t="str">
        <f t="shared" si="61"/>
        <v>Palm kernel oil methyl ester</v>
      </c>
      <c r="G316" s="154">
        <f t="shared" si="62"/>
        <v>1.6242226666666668</v>
      </c>
      <c r="H316"/>
      <c r="I316"/>
      <c r="J316" s="227">
        <f t="shared" si="77"/>
        <v>0.25343421343240002</v>
      </c>
      <c r="K316"/>
      <c r="L316" s="280">
        <f t="shared" si="78"/>
        <v>5.3460571149999995E-3</v>
      </c>
      <c r="M316" s="280">
        <f t="shared" si="79"/>
        <v>3.8706678044000005E-3</v>
      </c>
      <c r="N316" s="281">
        <f t="shared" si="80"/>
        <v>5.8408851299999998E-4</v>
      </c>
      <c r="O316" s="280">
        <v>0.2436334</v>
      </c>
      <c r="P316" s="286">
        <v>1.3775838E-3</v>
      </c>
      <c r="Q316" s="219">
        <v>2.2573862000000002E-3</v>
      </c>
      <c r="R316" s="219">
        <v>4.6360443999999999E-3</v>
      </c>
      <c r="S316" s="219">
        <v>2.9846400999999998E-4</v>
      </c>
      <c r="T316" s="286">
        <v>3.5522514999999998E-5</v>
      </c>
      <c r="U316" s="219">
        <v>3.7602619000000001E-4</v>
      </c>
      <c r="V316" s="219">
        <v>2.3415067999999999E-4</v>
      </c>
      <c r="W316" s="286">
        <v>7.3147643000000002E-5</v>
      </c>
      <c r="X316" s="219">
        <v>0</v>
      </c>
      <c r="Y316" s="219">
        <v>5.1094086999999998E-4</v>
      </c>
      <c r="Z316" s="286">
        <v>1.5471244E-6</v>
      </c>
      <c r="AA316" s="219">
        <v>0</v>
      </c>
      <c r="AB316" s="219">
        <v>0</v>
      </c>
      <c r="AC316"/>
      <c r="AD316" s="227">
        <f t="shared" si="72"/>
        <v>0.2436334</v>
      </c>
      <c r="AE316" s="227">
        <f t="shared" si="73"/>
        <v>9.2151777950000013E-3</v>
      </c>
      <c r="AF316" s="227">
        <f t="shared" si="74"/>
        <v>3.8691206800000005E-3</v>
      </c>
      <c r="AG316" s="227">
        <f t="shared" si="75"/>
        <v>3.8706678044000005E-3</v>
      </c>
      <c r="AH316" s="227">
        <f t="shared" si="76"/>
        <v>5.8408851299999998E-4</v>
      </c>
      <c r="AI316"/>
      <c r="AJ316">
        <v>10.073480999999999</v>
      </c>
      <c r="AK316" s="155">
        <v>9.9821939999999998</v>
      </c>
      <c r="AL316" s="155">
        <v>6.3470916000000002E-2</v>
      </c>
      <c r="AM316" s="155">
        <v>0</v>
      </c>
      <c r="AN316" s="155">
        <v>0</v>
      </c>
      <c r="AO316" s="155">
        <v>1.5548024000000001E-2</v>
      </c>
      <c r="AP316" s="155">
        <v>1.2267794E-2</v>
      </c>
      <c r="AQ316"/>
      <c r="AR316" s="156">
        <v>3.1352655E-2</v>
      </c>
      <c r="AS316" s="156">
        <v>2.9225414000000002E-2</v>
      </c>
      <c r="AT316" s="156">
        <v>1.4144686999999999E-3</v>
      </c>
      <c r="AU316" s="156">
        <v>7.1277247000000005E-4</v>
      </c>
      <c r="AV316" s="282">
        <f t="shared" si="69"/>
        <v>1.7521231038537001E-6</v>
      </c>
      <c r="AW316" s="282">
        <f t="shared" si="70"/>
        <v>5.2310230838268403E-9</v>
      </c>
      <c r="AX316" s="283">
        <f t="shared" si="71"/>
        <v>9.9828076963199994E-2</v>
      </c>
      <c r="AY316" s="157">
        <v>1.7168217999999999E-6</v>
      </c>
      <c r="AZ316" s="157">
        <v>5.1857033999999998E-9</v>
      </c>
      <c r="BA316" s="157">
        <v>1.4138537999999999E-13</v>
      </c>
      <c r="BB316" s="157">
        <v>5.4895999999999997E-9</v>
      </c>
      <c r="BC316" s="157">
        <v>0</v>
      </c>
      <c r="BD316" s="157">
        <v>7.0235229999999994E-11</v>
      </c>
      <c r="BE316" s="157">
        <v>2.9699878999999999E-8</v>
      </c>
      <c r="BF316" s="157">
        <v>1.6017058999999999E-11</v>
      </c>
      <c r="BG316" s="157">
        <v>2.9142121999999999E-11</v>
      </c>
      <c r="BH316" s="157">
        <v>0</v>
      </c>
      <c r="BI316" s="157">
        <v>0</v>
      </c>
      <c r="BJ316" s="157">
        <v>1.7618661E-14</v>
      </c>
      <c r="BK316" s="157">
        <v>1.2281001999999999E-15</v>
      </c>
      <c r="BL316" s="157">
        <v>2.7068564000000001E-16</v>
      </c>
      <c r="BM316" s="157">
        <v>4.8986577000000003E-12</v>
      </c>
      <c r="BN316" s="157">
        <v>3.6690966E-11</v>
      </c>
      <c r="BO316" s="157">
        <v>0</v>
      </c>
      <c r="BP316" s="157">
        <v>6.1369632000000002E-6</v>
      </c>
      <c r="BQ316" s="157">
        <v>9.9821939999999998E-2</v>
      </c>
      <c r="BR316" s="157">
        <v>0</v>
      </c>
      <c r="BS316" s="157">
        <v>0</v>
      </c>
      <c r="BT316" s="157">
        <v>0</v>
      </c>
      <c r="BU316"/>
      <c r="BV316" s="155">
        <v>5.9407363999999998E-5</v>
      </c>
      <c r="BW316" s="155">
        <v>2.0091458999999999E-7</v>
      </c>
      <c r="BX316" s="155">
        <v>4.5287636999999998E-5</v>
      </c>
      <c r="BY316" s="155">
        <v>2.8682915999999999E-8</v>
      </c>
      <c r="BZ316" s="155">
        <v>4.3264946999999998E-7</v>
      </c>
      <c r="CA316" s="155">
        <v>0</v>
      </c>
      <c r="CB316" s="155">
        <v>0</v>
      </c>
      <c r="CC316" s="155">
        <v>0</v>
      </c>
      <c r="CD316" s="155">
        <v>4.9387357000000002E-8</v>
      </c>
      <c r="CE316" s="155">
        <v>2.5963526000000003E-7</v>
      </c>
      <c r="CF316" s="155">
        <v>0</v>
      </c>
      <c r="CG316" s="155">
        <v>0</v>
      </c>
      <c r="CH316" s="155">
        <v>0</v>
      </c>
      <c r="CI316" s="155">
        <v>8.9924706999999997E-7</v>
      </c>
      <c r="CJ316" s="155">
        <v>1.224921E-5</v>
      </c>
      <c r="CK316" s="155">
        <v>1.0298686E-15</v>
      </c>
      <c r="CL316" s="155">
        <v>0</v>
      </c>
      <c r="CM316"/>
      <c r="CN316" s="284">
        <v>0</v>
      </c>
      <c r="CO316" s="284">
        <v>1.4912426999999999</v>
      </c>
      <c r="CP316" s="285">
        <v>4.6877170000000001E-4</v>
      </c>
      <c r="CQ316" s="284">
        <v>1.3746284000000001E-4</v>
      </c>
      <c r="CR316" s="284">
        <v>8.4160300999999993E-12</v>
      </c>
      <c r="CS316" s="284">
        <v>9.812940099999999E-10</v>
      </c>
      <c r="CT316" s="284">
        <v>1.5843498E-5</v>
      </c>
      <c r="CU316" s="284">
        <v>1.0310164E-3</v>
      </c>
      <c r="CV316" s="284">
        <v>0</v>
      </c>
      <c r="CW316" s="284">
        <v>0</v>
      </c>
      <c r="CX316"/>
      <c r="CY316" s="166" t="s">
        <v>364</v>
      </c>
      <c r="CZ316" s="271" t="s">
        <v>2340</v>
      </c>
      <c r="DA316"/>
      <c r="DB316" s="247"/>
      <c r="DC316"/>
      <c r="DD316"/>
      <c r="DE316"/>
      <c r="DF316"/>
      <c r="DG316"/>
      <c r="DH316"/>
      <c r="DI316"/>
      <c r="DJ316"/>
      <c r="DK316"/>
      <c r="DL316"/>
    </row>
    <row r="317" spans="1:116" ht="14.4">
      <c r="A317" t="s">
        <v>609</v>
      </c>
      <c r="B317" s="188" t="s">
        <v>311</v>
      </c>
      <c r="C317" s="151" t="str">
        <f t="shared" si="60"/>
        <v>A.030.36.115</v>
      </c>
      <c r="D317" s="54" t="s">
        <v>1219</v>
      </c>
      <c r="E317" s="150" t="s">
        <v>352</v>
      </c>
      <c r="F317" s="153" t="str">
        <f t="shared" si="61"/>
        <v>Palm oil methyl ester</v>
      </c>
      <c r="G317" s="154">
        <f t="shared" si="62"/>
        <v>1.5175148000000001</v>
      </c>
      <c r="H317"/>
      <c r="I317"/>
      <c r="J317" s="227">
        <f t="shared" si="77"/>
        <v>0.23565258963249999</v>
      </c>
      <c r="K317"/>
      <c r="L317" s="280">
        <f t="shared" si="78"/>
        <v>4.6629428710000002E-3</v>
      </c>
      <c r="M317" s="280">
        <f t="shared" si="79"/>
        <v>2.9224983055000002E-3</v>
      </c>
      <c r="N317" s="281">
        <f t="shared" si="80"/>
        <v>4.3992845600000004E-4</v>
      </c>
      <c r="O317" s="280">
        <v>0.22762721999999999</v>
      </c>
      <c r="P317" s="286">
        <v>1.0375796E-3</v>
      </c>
      <c r="Q317" s="219">
        <v>1.7002362E-3</v>
      </c>
      <c r="R317" s="219">
        <v>4.0461376000000002E-3</v>
      </c>
      <c r="S317" s="219">
        <v>2.2479951E-4</v>
      </c>
      <c r="T317" s="286">
        <v>2.6755130999999999E-5</v>
      </c>
      <c r="U317" s="219">
        <v>3.6525062999999999E-4</v>
      </c>
      <c r="V317" s="219">
        <v>1.8351722999999999E-4</v>
      </c>
      <c r="W317" s="286">
        <v>5.5093926000000002E-5</v>
      </c>
      <c r="X317" s="219">
        <v>0</v>
      </c>
      <c r="Y317" s="219">
        <v>3.8483453000000002E-4</v>
      </c>
      <c r="Z317" s="286">
        <v>1.1652754999999999E-6</v>
      </c>
      <c r="AA317" s="219">
        <v>0</v>
      </c>
      <c r="AB317" s="219">
        <v>0</v>
      </c>
      <c r="AC317"/>
      <c r="AD317" s="227">
        <f t="shared" si="72"/>
        <v>0.22762721999999999</v>
      </c>
      <c r="AE317" s="227">
        <f t="shared" si="73"/>
        <v>7.5842759010000009E-3</v>
      </c>
      <c r="AF317" s="227">
        <f t="shared" si="74"/>
        <v>2.9213330300000002E-3</v>
      </c>
      <c r="AG317" s="227">
        <f t="shared" si="75"/>
        <v>2.9224983055000002E-3</v>
      </c>
      <c r="AH317" s="227">
        <f t="shared" si="76"/>
        <v>4.3992845600000004E-4</v>
      </c>
      <c r="AI317"/>
      <c r="AJ317">
        <v>8.5251218000000009</v>
      </c>
      <c r="AK317" s="155">
        <v>8.4563656999999992</v>
      </c>
      <c r="AL317" s="155">
        <v>4.7805530999999998E-2</v>
      </c>
      <c r="AM317" s="155">
        <v>0</v>
      </c>
      <c r="AN317" s="155">
        <v>0</v>
      </c>
      <c r="AO317" s="155">
        <v>1.1710585000000001E-2</v>
      </c>
      <c r="AP317" s="155">
        <v>9.2399547000000005E-3</v>
      </c>
      <c r="AQ317"/>
      <c r="AR317" s="156">
        <v>2.9355411000000001E-2</v>
      </c>
      <c r="AS317" s="156">
        <v>2.7422232000000001E-2</v>
      </c>
      <c r="AT317" s="156">
        <v>1.329361E-3</v>
      </c>
      <c r="AU317" s="156">
        <v>6.0381751E-4</v>
      </c>
      <c r="AV317" s="282">
        <f t="shared" si="69"/>
        <v>1.6440187409952E-6</v>
      </c>
      <c r="AW317" s="282">
        <f t="shared" si="70"/>
        <v>4.9162758711705101E-9</v>
      </c>
      <c r="AX317" s="283">
        <f t="shared" si="71"/>
        <v>8.4568279287000003E-2</v>
      </c>
      <c r="AY317" s="157">
        <v>1.6160733E-6</v>
      </c>
      <c r="AZ317" s="157">
        <v>4.8816534999999999E-9</v>
      </c>
      <c r="BA317" s="157">
        <v>1.3308114E-13</v>
      </c>
      <c r="BB317" s="157">
        <v>5.4895999999999997E-9</v>
      </c>
      <c r="BC317" s="157">
        <v>0</v>
      </c>
      <c r="BD317" s="157">
        <v>5.4924189999999998E-11</v>
      </c>
      <c r="BE317" s="157">
        <v>2.2369592E-8</v>
      </c>
      <c r="BF317" s="157">
        <v>1.2525395E-11</v>
      </c>
      <c r="BG317" s="157">
        <v>2.1949495999999999E-11</v>
      </c>
      <c r="BH317" s="157">
        <v>0</v>
      </c>
      <c r="BI317" s="157">
        <v>0</v>
      </c>
      <c r="BJ317" s="157">
        <v>1.3270163000000001E-14</v>
      </c>
      <c r="BK317" s="157">
        <v>9.2499034000000001E-16</v>
      </c>
      <c r="BL317" s="157">
        <v>2.0387716999999999E-16</v>
      </c>
      <c r="BM317" s="157">
        <v>3.6896102000000002E-12</v>
      </c>
      <c r="BN317" s="157">
        <v>2.7635195E-11</v>
      </c>
      <c r="BO317" s="157">
        <v>0</v>
      </c>
      <c r="BP317" s="157">
        <v>4.622287E-6</v>
      </c>
      <c r="BQ317" s="157">
        <v>8.4563657E-2</v>
      </c>
      <c r="BR317" s="157">
        <v>0</v>
      </c>
      <c r="BS317" s="157">
        <v>0</v>
      </c>
      <c r="BT317" s="157">
        <v>0</v>
      </c>
      <c r="BU317"/>
      <c r="BV317" s="155">
        <v>5.4251642000000002E-5</v>
      </c>
      <c r="BW317" s="155">
        <v>1.5132645999999999E-7</v>
      </c>
      <c r="BX317" s="155">
        <v>4.2312340000000001E-5</v>
      </c>
      <c r="BY317" s="155">
        <v>2.2478019000000001E-8</v>
      </c>
      <c r="BZ317" s="155">
        <v>3.2586637999999999E-7</v>
      </c>
      <c r="CA317" s="155">
        <v>0</v>
      </c>
      <c r="CB317" s="155">
        <v>0</v>
      </c>
      <c r="CC317" s="155">
        <v>0</v>
      </c>
      <c r="CD317" s="155">
        <v>3.7197964000000002E-8</v>
      </c>
      <c r="CE317" s="155">
        <v>2.4994503999999999E-7</v>
      </c>
      <c r="CF317" s="155">
        <v>0</v>
      </c>
      <c r="CG317" s="155">
        <v>0</v>
      </c>
      <c r="CH317" s="155">
        <v>0</v>
      </c>
      <c r="CI317" s="155">
        <v>7.8326426000000003E-7</v>
      </c>
      <c r="CJ317" s="155">
        <v>1.0369224E-5</v>
      </c>
      <c r="CK317" s="155">
        <v>7.7568461999999997E-16</v>
      </c>
      <c r="CL317" s="155">
        <v>0</v>
      </c>
      <c r="CM317"/>
      <c r="CN317" s="284">
        <v>0</v>
      </c>
      <c r="CO317" s="284">
        <v>1.3859748000000001</v>
      </c>
      <c r="CP317" s="285">
        <v>4.6445785000000001E-4</v>
      </c>
      <c r="CQ317" s="284">
        <v>1.0353536E-4</v>
      </c>
      <c r="CR317" s="284">
        <v>6.3388528000000002E-12</v>
      </c>
      <c r="CS317" s="284">
        <v>7.3909885999999995E-10</v>
      </c>
      <c r="CT317" s="284">
        <v>1.1933132E-5</v>
      </c>
      <c r="CU317" s="284">
        <v>7.7654915000000002E-4</v>
      </c>
      <c r="CV317" s="284">
        <v>0</v>
      </c>
      <c r="CW317" s="284">
        <v>0</v>
      </c>
      <c r="CX317"/>
      <c r="CY317" s="166" t="s">
        <v>364</v>
      </c>
      <c r="CZ317" s="271" t="s">
        <v>2341</v>
      </c>
      <c r="DA317"/>
      <c r="DB317" s="247"/>
      <c r="DC317"/>
      <c r="DD317"/>
      <c r="DE317"/>
      <c r="DF317"/>
      <c r="DG317"/>
      <c r="DH317"/>
      <c r="DI317"/>
      <c r="DJ317"/>
      <c r="DK317"/>
      <c r="DL317"/>
    </row>
    <row r="318" spans="1:116" ht="14.4">
      <c r="A318" t="s">
        <v>610</v>
      </c>
      <c r="B318" s="188" t="s">
        <v>311</v>
      </c>
      <c r="C318" s="151" t="str">
        <f t="shared" si="60"/>
        <v>A.030.36.116</v>
      </c>
      <c r="D318" s="54" t="s">
        <v>1219</v>
      </c>
      <c r="E318" s="150" t="s">
        <v>352</v>
      </c>
      <c r="F318" s="153" t="str">
        <f t="shared" si="61"/>
        <v>Triethanolamine</v>
      </c>
      <c r="G318" s="154">
        <f t="shared" si="62"/>
        <v>2.9919930666666668</v>
      </c>
      <c r="H318"/>
      <c r="I318"/>
      <c r="J318" s="227">
        <f t="shared" si="77"/>
        <v>0.49632994083900006</v>
      </c>
      <c r="K318"/>
      <c r="L318" s="280">
        <f t="shared" si="78"/>
        <v>1.8296440750000004E-2</v>
      </c>
      <c r="M318" s="280">
        <f t="shared" si="79"/>
        <v>2.5376336349000002E-2</v>
      </c>
      <c r="N318" s="281">
        <f t="shared" si="80"/>
        <v>3.8582037400000002E-3</v>
      </c>
      <c r="O318" s="280">
        <v>0.44879896000000002</v>
      </c>
      <c r="P318" s="286">
        <v>9.0996467999999997E-3</v>
      </c>
      <c r="Q318" s="219">
        <v>1.4911192E-2</v>
      </c>
      <c r="R318" s="219">
        <v>1.5798441999999999E-2</v>
      </c>
      <c r="S318" s="219">
        <v>1.9715076000000002E-3</v>
      </c>
      <c r="T318" s="219">
        <v>2.346444E-4</v>
      </c>
      <c r="U318" s="219">
        <v>2.9184675E-4</v>
      </c>
      <c r="V318" s="219">
        <v>1.3552779999999999E-3</v>
      </c>
      <c r="W318" s="219">
        <v>4.8317763999999999E-4</v>
      </c>
      <c r="X318" s="219">
        <v>0</v>
      </c>
      <c r="Y318" s="219">
        <v>3.3750261000000002E-3</v>
      </c>
      <c r="Z318" s="286">
        <v>1.0219549E-5</v>
      </c>
      <c r="AA318" s="219">
        <v>0</v>
      </c>
      <c r="AB318" s="219">
        <v>0</v>
      </c>
      <c r="AC318"/>
      <c r="AD318" s="227">
        <f t="shared" si="72"/>
        <v>0.44879896000000002</v>
      </c>
      <c r="AE318" s="227">
        <f t="shared" si="73"/>
        <v>4.3662557549999995E-2</v>
      </c>
      <c r="AF318" s="227">
        <f t="shared" si="74"/>
        <v>2.5366116800000001E-2</v>
      </c>
      <c r="AG318" s="227">
        <f t="shared" si="75"/>
        <v>2.5376336349000002E-2</v>
      </c>
      <c r="AH318" s="227">
        <f t="shared" si="76"/>
        <v>3.8582037400000002E-3</v>
      </c>
      <c r="AI318"/>
      <c r="AJ318">
        <v>79.439255000000003</v>
      </c>
      <c r="AK318" s="155">
        <v>78.836259999999996</v>
      </c>
      <c r="AL318" s="155">
        <v>0.41925790000000002</v>
      </c>
      <c r="AM318" s="155">
        <v>0</v>
      </c>
      <c r="AN318" s="155">
        <v>0</v>
      </c>
      <c r="AO318" s="155">
        <v>0.10270266</v>
      </c>
      <c r="AP318" s="155">
        <v>8.1035059000000007E-2</v>
      </c>
      <c r="AQ318"/>
      <c r="AR318" s="156">
        <v>5.8638827999999997E-2</v>
      </c>
      <c r="AS318" s="156">
        <v>5.0618944999999999E-2</v>
      </c>
      <c r="AT318" s="156">
        <v>2.3906842000000002E-3</v>
      </c>
      <c r="AU318" s="156">
        <v>5.6291984000000003E-3</v>
      </c>
      <c r="AV318" s="282">
        <f t="shared" si="69"/>
        <v>3.0347089052330001E-6</v>
      </c>
      <c r="AW318" s="282">
        <f t="shared" si="70"/>
        <v>8.8412876518982019E-9</v>
      </c>
      <c r="AX318" s="283">
        <f t="shared" si="71"/>
        <v>0.78840313778500004</v>
      </c>
      <c r="AY318" s="157">
        <v>2.8350383E-6</v>
      </c>
      <c r="AZ318" s="157">
        <v>8.5549804999999999E-9</v>
      </c>
      <c r="BA318" s="157">
        <v>2.3366337000000002E-13</v>
      </c>
      <c r="BB318" s="157">
        <v>2.8032E-9</v>
      </c>
      <c r="BC318" s="157">
        <v>0</v>
      </c>
      <c r="BD318" s="157">
        <v>4.0977446999999998E-10</v>
      </c>
      <c r="BE318" s="157">
        <v>1.9618290999999999E-7</v>
      </c>
      <c r="BF318" s="157">
        <v>9.3448567999999998E-11</v>
      </c>
      <c r="BG318" s="157">
        <v>1.9249864E-10</v>
      </c>
      <c r="BH318" s="157">
        <v>0</v>
      </c>
      <c r="BI318" s="157">
        <v>0</v>
      </c>
      <c r="BJ318" s="157">
        <v>1.1638028000000001E-13</v>
      </c>
      <c r="BK318" s="157">
        <v>8.1122309000000003E-15</v>
      </c>
      <c r="BL318" s="157">
        <v>1.7880172999999999E-15</v>
      </c>
      <c r="BM318" s="157">
        <v>3.2358142999999999E-11</v>
      </c>
      <c r="BN318" s="157">
        <v>2.4236262000000002E-10</v>
      </c>
      <c r="BO318" s="157">
        <v>0</v>
      </c>
      <c r="BP318" s="157">
        <v>4.0537785000000002E-5</v>
      </c>
      <c r="BQ318" s="157">
        <v>0.78836260000000002</v>
      </c>
      <c r="BR318" s="157">
        <v>0</v>
      </c>
      <c r="BS318" s="157">
        <v>0</v>
      </c>
      <c r="BT318" s="157">
        <v>0</v>
      </c>
      <c r="BU318"/>
      <c r="BV318" s="155">
        <v>1.8810524000000001E-4</v>
      </c>
      <c r="BW318" s="155">
        <v>1.3271438E-6</v>
      </c>
      <c r="BX318" s="155">
        <v>8.3424704999999995E-5</v>
      </c>
      <c r="BY318" s="155">
        <v>1.6608222E-7</v>
      </c>
      <c r="BZ318" s="155">
        <v>2.8578712999999999E-6</v>
      </c>
      <c r="CA318" s="155">
        <v>0</v>
      </c>
      <c r="CB318" s="155">
        <v>0</v>
      </c>
      <c r="CC318" s="155">
        <v>0</v>
      </c>
      <c r="CD318" s="155">
        <v>3.2622878999999998E-7</v>
      </c>
      <c r="CE318" s="155">
        <v>2.6162993999999999E-7</v>
      </c>
      <c r="CF318" s="155">
        <v>0</v>
      </c>
      <c r="CG318" s="155">
        <v>0</v>
      </c>
      <c r="CH318" s="155">
        <v>0</v>
      </c>
      <c r="CI318" s="155">
        <v>3.1061071000000001E-6</v>
      </c>
      <c r="CJ318" s="155">
        <v>9.6635471999999997E-5</v>
      </c>
      <c r="CK318" s="155">
        <v>6.8028091999999999E-15</v>
      </c>
      <c r="CL318" s="155">
        <v>0</v>
      </c>
      <c r="CM318"/>
      <c r="CN318" s="284">
        <v>0</v>
      </c>
      <c r="CO318" s="284">
        <v>2.9646330000000001</v>
      </c>
      <c r="CP318" s="285">
        <v>1.179119E-4</v>
      </c>
      <c r="CQ318" s="284">
        <v>9.0801246000000004E-4</v>
      </c>
      <c r="CR318" s="284">
        <v>5.5592189000000002E-11</v>
      </c>
      <c r="CS318" s="284">
        <v>6.4819495000000002E-9</v>
      </c>
      <c r="CT318" s="284">
        <v>1.0465441999999999E-4</v>
      </c>
      <c r="CU318" s="284">
        <v>6.8103911999999999E-3</v>
      </c>
      <c r="CV318" s="284">
        <v>0</v>
      </c>
      <c r="CW318" s="284">
        <v>0</v>
      </c>
      <c r="CX318"/>
      <c r="CY318" s="162" t="s">
        <v>393</v>
      </c>
      <c r="CZ318" s="271" t="s">
        <v>2342</v>
      </c>
      <c r="DA318"/>
      <c r="DB318" s="54"/>
      <c r="DC318"/>
      <c r="DD318"/>
      <c r="DE318"/>
      <c r="DF318"/>
      <c r="DG318"/>
      <c r="DH318"/>
      <c r="DI318"/>
      <c r="DJ318"/>
      <c r="DK318"/>
      <c r="DL318"/>
    </row>
    <row r="319" spans="1:116" ht="14.4">
      <c r="B319" s="188"/>
      <c r="C319" s="151"/>
      <c r="D319" s="51" t="s">
        <v>1220</v>
      </c>
      <c r="E319" s="150"/>
      <c r="F319"/>
      <c r="G319"/>
      <c r="H319"/>
      <c r="I319"/>
      <c r="J319"/>
      <c r="K319"/>
      <c r="L319"/>
      <c r="M319"/>
      <c r="N319" s="174"/>
      <c r="O319"/>
      <c r="P319" s="53"/>
      <c r="Q319"/>
      <c r="R319"/>
      <c r="S319"/>
      <c r="T319"/>
      <c r="U319"/>
      <c r="V319"/>
      <c r="W319"/>
      <c r="X319"/>
      <c r="Y319"/>
      <c r="Z319" s="53"/>
      <c r="AA319"/>
      <c r="AB319"/>
      <c r="AC319"/>
      <c r="AD319"/>
      <c r="AE319"/>
      <c r="AF319"/>
      <c r="AG319"/>
      <c r="AH319"/>
      <c r="AI319"/>
      <c r="AJ319"/>
      <c r="AK319"/>
      <c r="AL319"/>
      <c r="AM319"/>
      <c r="AN319"/>
      <c r="AO319"/>
      <c r="AP319"/>
      <c r="AQ319"/>
      <c r="AR319"/>
      <c r="AS319"/>
      <c r="AT319"/>
      <c r="AU319"/>
      <c r="AX319" s="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s="117"/>
      <c r="CQ319"/>
      <c r="CR319"/>
      <c r="CS319"/>
      <c r="CT319"/>
      <c r="CU319"/>
      <c r="CV319"/>
      <c r="CW319"/>
      <c r="CX319"/>
      <c r="CY319" s="159"/>
      <c r="CZ319" s="276"/>
      <c r="DA319"/>
      <c r="DB319" s="247"/>
      <c r="DC319"/>
      <c r="DD319"/>
      <c r="DE319"/>
      <c r="DF319"/>
      <c r="DG319"/>
      <c r="DH319"/>
      <c r="DI319"/>
      <c r="DJ319"/>
      <c r="DK319"/>
      <c r="DL319"/>
    </row>
    <row r="320" spans="1:116" ht="14.4">
      <c r="A320" t="s">
        <v>611</v>
      </c>
      <c r="B320" s="188" t="s">
        <v>311</v>
      </c>
      <c r="C320" s="151" t="str">
        <f t="shared" si="60"/>
        <v>A.030.38.101</v>
      </c>
      <c r="D320" s="54" t="s">
        <v>1220</v>
      </c>
      <c r="E320" s="150" t="s">
        <v>352</v>
      </c>
      <c r="F320" s="153" t="str">
        <f t="shared" si="61"/>
        <v>C12–C13 sodium alkyl ether sulphate. 2 EO</v>
      </c>
      <c r="G320" s="154">
        <f t="shared" si="62"/>
        <v>2.4020267333333334</v>
      </c>
      <c r="H320"/>
      <c r="I320"/>
      <c r="J320" s="227">
        <f t="shared" si="77"/>
        <v>0.3996373413389</v>
      </c>
      <c r="K320"/>
      <c r="L320" s="280">
        <f t="shared" si="78"/>
        <v>1.5180937280000001E-2</v>
      </c>
      <c r="M320" s="280">
        <f t="shared" si="79"/>
        <v>2.0965015078900001E-2</v>
      </c>
      <c r="N320" s="281">
        <f t="shared" si="80"/>
        <v>3.1873789800000002E-3</v>
      </c>
      <c r="O320" s="280">
        <v>0.36030401000000001</v>
      </c>
      <c r="P320" s="286">
        <v>7.5174938000000004E-3</v>
      </c>
      <c r="Q320" s="219">
        <v>1.2318587000000001E-2</v>
      </c>
      <c r="R320" s="219">
        <v>1.3108793000000001E-2</v>
      </c>
      <c r="S320" s="219">
        <v>1.6287221E-3</v>
      </c>
      <c r="T320" s="219">
        <v>1.9384685000000001E-4</v>
      </c>
      <c r="U320" s="219">
        <v>2.4957533000000002E-4</v>
      </c>
      <c r="V320" s="219">
        <v>1.1204915999999999E-3</v>
      </c>
      <c r="W320" s="219">
        <v>3.9916768000000002E-4</v>
      </c>
      <c r="X320" s="219">
        <v>0</v>
      </c>
      <c r="Y320" s="219">
        <v>2.7882113000000002E-3</v>
      </c>
      <c r="Z320" s="286">
        <v>8.4426789000000006E-6</v>
      </c>
      <c r="AA320" s="219">
        <v>0</v>
      </c>
      <c r="AB320" s="219">
        <v>0</v>
      </c>
      <c r="AC320"/>
      <c r="AD320" s="227">
        <f t="shared" si="72"/>
        <v>0.36030401000000001</v>
      </c>
      <c r="AE320" s="227">
        <f t="shared" si="73"/>
        <v>3.6137509680000006E-2</v>
      </c>
      <c r="AF320" s="227">
        <f t="shared" si="74"/>
        <v>2.0956572400000002E-2</v>
      </c>
      <c r="AG320" s="227">
        <f t="shared" si="75"/>
        <v>2.0965015078899998E-2</v>
      </c>
      <c r="AH320" s="227">
        <f t="shared" si="76"/>
        <v>3.1873789800000002E-3</v>
      </c>
      <c r="AI320"/>
      <c r="AJ320">
        <v>70.783195000000006</v>
      </c>
      <c r="AK320" s="155">
        <v>70.285042000000004</v>
      </c>
      <c r="AL320" s="155">
        <v>0.34636165000000002</v>
      </c>
      <c r="AM320" s="155">
        <v>0</v>
      </c>
      <c r="AN320" s="155">
        <v>0</v>
      </c>
      <c r="AO320" s="155">
        <v>8.4845780999999995E-2</v>
      </c>
      <c r="AP320" s="155">
        <v>6.6945515999999997E-2</v>
      </c>
      <c r="AQ320"/>
      <c r="AR320" s="156">
        <v>4.7589975999999999E-2</v>
      </c>
      <c r="AS320" s="156">
        <v>4.0651492999999997E-2</v>
      </c>
      <c r="AT320" s="156">
        <v>1.9198920000000001E-3</v>
      </c>
      <c r="AU320" s="156">
        <v>5.0185910999999998E-3</v>
      </c>
      <c r="AV320" s="282">
        <f t="shared" si="69"/>
        <v>2.4371399222319999E-6</v>
      </c>
      <c r="AW320" s="282">
        <f t="shared" si="70"/>
        <v>7.1001922281347998E-9</v>
      </c>
      <c r="AX320" s="283">
        <f t="shared" si="71"/>
        <v>0.70288390949199997</v>
      </c>
      <c r="AY320" s="157">
        <v>2.2742681999999998E-6</v>
      </c>
      <c r="AZ320" s="157">
        <v>6.8636708000000004E-9</v>
      </c>
      <c r="BA320" s="157">
        <v>1.8745297000000001E-13</v>
      </c>
      <c r="BB320" s="157">
        <v>2.336E-10</v>
      </c>
      <c r="BC320" s="157">
        <v>0</v>
      </c>
      <c r="BD320" s="157">
        <v>3.3852708999999998E-10</v>
      </c>
      <c r="BE320" s="157">
        <v>1.6207263999999999E-7</v>
      </c>
      <c r="BF320" s="157">
        <v>7.7200690999999994E-11</v>
      </c>
      <c r="BG320" s="157">
        <v>1.5902896000000001E-10</v>
      </c>
      <c r="BH320" s="157">
        <v>0</v>
      </c>
      <c r="BI320" s="157">
        <v>0</v>
      </c>
      <c r="BJ320" s="157">
        <v>9.6145270000000005E-14</v>
      </c>
      <c r="BK320" s="157">
        <v>6.7017596000000003E-15</v>
      </c>
      <c r="BL320" s="157">
        <v>1.4771352000000001E-15</v>
      </c>
      <c r="BM320" s="157">
        <v>2.6732042E-11</v>
      </c>
      <c r="BN320" s="157">
        <v>2.0022309999999999E-10</v>
      </c>
      <c r="BO320" s="157">
        <v>0</v>
      </c>
      <c r="BP320" s="157">
        <v>3.3489492000000003E-5</v>
      </c>
      <c r="BQ320" s="157">
        <v>0.70285041999999998</v>
      </c>
      <c r="BR320" s="157">
        <v>0</v>
      </c>
      <c r="BS320" s="157">
        <v>0</v>
      </c>
      <c r="BT320" s="157">
        <v>0</v>
      </c>
      <c r="BU320"/>
      <c r="BV320" s="155">
        <v>1.5975631E-4</v>
      </c>
      <c r="BW320" s="155">
        <v>1.0963937E-6</v>
      </c>
      <c r="BX320" s="155">
        <v>6.6974878999999997E-5</v>
      </c>
      <c r="BY320" s="155">
        <v>1.3730574999999999E-7</v>
      </c>
      <c r="BZ320" s="155">
        <v>2.3609740000000001E-6</v>
      </c>
      <c r="CA320" s="155">
        <v>0</v>
      </c>
      <c r="CB320" s="155">
        <v>0</v>
      </c>
      <c r="CC320" s="155">
        <v>0</v>
      </c>
      <c r="CD320" s="155">
        <v>2.6950748E-7</v>
      </c>
      <c r="CE320" s="155">
        <v>2.2174630999999999E-7</v>
      </c>
      <c r="CF320" s="155">
        <v>0</v>
      </c>
      <c r="CG320" s="155">
        <v>0</v>
      </c>
      <c r="CH320" s="155">
        <v>0</v>
      </c>
      <c r="CI320" s="155">
        <v>2.5769873000000002E-6</v>
      </c>
      <c r="CJ320" s="155">
        <v>8.6118512000000005E-5</v>
      </c>
      <c r="CK320" s="155">
        <v>5.6200067000000002E-15</v>
      </c>
      <c r="CL320" s="155">
        <v>0</v>
      </c>
      <c r="CM320"/>
      <c r="CN320" s="284">
        <v>0</v>
      </c>
      <c r="CO320" s="284">
        <v>2.3660667000000002</v>
      </c>
      <c r="CP320" s="285">
        <v>1.1072215E-4</v>
      </c>
      <c r="CQ320" s="284">
        <v>7.5013657999999995E-4</v>
      </c>
      <c r="CR320" s="284">
        <v>4.5926391000000001E-11</v>
      </c>
      <c r="CS320" s="284">
        <v>5.3549346999999997E-9</v>
      </c>
      <c r="CT320" s="284">
        <v>8.6458184000000001E-5</v>
      </c>
      <c r="CU320" s="284">
        <v>5.6262702999999997E-3</v>
      </c>
      <c r="CV320" s="284">
        <v>0</v>
      </c>
      <c r="CW320" s="284">
        <v>0</v>
      </c>
      <c r="CX320"/>
      <c r="CY320" s="166" t="s">
        <v>364</v>
      </c>
      <c r="CZ320" s="271" t="s">
        <v>2343</v>
      </c>
      <c r="DA320"/>
      <c r="DB320" s="247"/>
      <c r="DC320"/>
      <c r="DD320"/>
      <c r="DE320"/>
      <c r="DF320"/>
      <c r="DG320"/>
      <c r="DH320"/>
      <c r="DI320"/>
      <c r="DJ320"/>
      <c r="DK320"/>
      <c r="DL320"/>
    </row>
    <row r="321" spans="1:116" ht="14.4">
      <c r="A321" t="s">
        <v>612</v>
      </c>
      <c r="B321" s="188" t="s">
        <v>311</v>
      </c>
      <c r="C321" s="151" t="str">
        <f t="shared" si="60"/>
        <v>A.030.38.102</v>
      </c>
      <c r="D321" s="54" t="s">
        <v>1220</v>
      </c>
      <c r="E321" s="150" t="s">
        <v>352</v>
      </c>
      <c r="F321" s="153" t="str">
        <f t="shared" si="61"/>
        <v>C12–C14 alcohol ethoxylate. 3 EO</v>
      </c>
      <c r="G321" s="154">
        <f t="shared" si="62"/>
        <v>1.8758243333333333</v>
      </c>
      <c r="H321"/>
      <c r="I321"/>
      <c r="J321" s="227">
        <f t="shared" si="77"/>
        <v>0.30184337094619995</v>
      </c>
      <c r="K321"/>
      <c r="L321" s="280">
        <f t="shared" si="78"/>
        <v>8.8511484809999999E-3</v>
      </c>
      <c r="M321" s="280">
        <f t="shared" si="79"/>
        <v>1.00875925952E-2</v>
      </c>
      <c r="N321" s="281">
        <f t="shared" si="80"/>
        <v>1.53097987E-3</v>
      </c>
      <c r="O321" s="280">
        <v>0.28137364999999998</v>
      </c>
      <c r="P321" s="286">
        <v>3.6108450000000001E-3</v>
      </c>
      <c r="Q321" s="219">
        <v>5.9169332000000002E-3</v>
      </c>
      <c r="R321" s="219">
        <v>7.6546095999999999E-3</v>
      </c>
      <c r="S321" s="219">
        <v>7.8231701E-4</v>
      </c>
      <c r="T321" s="286">
        <v>9.3109611000000004E-5</v>
      </c>
      <c r="U321" s="219">
        <v>3.2111226000000002E-4</v>
      </c>
      <c r="V321" s="219">
        <v>5.5575915999999997E-4</v>
      </c>
      <c r="W321" s="219">
        <v>1.9173047E-4</v>
      </c>
      <c r="X321" s="219">
        <v>0</v>
      </c>
      <c r="Y321" s="219">
        <v>1.3392494E-3</v>
      </c>
      <c r="Z321" s="286">
        <v>4.0552352000000004E-6</v>
      </c>
      <c r="AA321" s="219">
        <v>0</v>
      </c>
      <c r="AB321" s="219">
        <v>0</v>
      </c>
      <c r="AC321"/>
      <c r="AD321" s="227">
        <f t="shared" si="72"/>
        <v>0.28137364999999998</v>
      </c>
      <c r="AE321" s="227">
        <f t="shared" si="73"/>
        <v>1.8934685840999999E-2</v>
      </c>
      <c r="AF321" s="227">
        <f t="shared" si="74"/>
        <v>1.008353736E-2</v>
      </c>
      <c r="AG321" s="227">
        <f t="shared" si="75"/>
        <v>1.0087592595200002E-2</v>
      </c>
      <c r="AH321" s="227">
        <f t="shared" si="76"/>
        <v>1.53097987E-3</v>
      </c>
      <c r="AI321"/>
      <c r="AJ321">
        <v>35.293278000000001</v>
      </c>
      <c r="AK321" s="155">
        <v>35.054001999999997</v>
      </c>
      <c r="AL321" s="155">
        <v>0.16636638000000001</v>
      </c>
      <c r="AM321" s="155">
        <v>0</v>
      </c>
      <c r="AN321" s="155">
        <v>0</v>
      </c>
      <c r="AO321" s="155">
        <v>4.0753603999999999E-2</v>
      </c>
      <c r="AP321" s="155">
        <v>3.2155648000000002E-2</v>
      </c>
      <c r="AQ321"/>
      <c r="AR321" s="156">
        <v>3.6877962E-2</v>
      </c>
      <c r="AS321" s="156">
        <v>3.2804839000000002E-2</v>
      </c>
      <c r="AT321" s="156">
        <v>1.5701529999999999E-3</v>
      </c>
      <c r="AU321" s="156">
        <v>2.5029706E-3</v>
      </c>
      <c r="AV321" s="282">
        <f t="shared" si="69"/>
        <v>1.9667169826150003E-6</v>
      </c>
      <c r="AW321" s="282">
        <f t="shared" si="70"/>
        <v>5.80677877409192E-9</v>
      </c>
      <c r="AX321" s="283">
        <f t="shared" si="71"/>
        <v>0.35055610586200003</v>
      </c>
      <c r="AY321" s="157">
        <v>1.8851472000000001E-6</v>
      </c>
      <c r="AZ321" s="157">
        <v>5.6919841999999997E-9</v>
      </c>
      <c r="BA321" s="157">
        <v>1.5530651999999999E-13</v>
      </c>
      <c r="BB321" s="157">
        <v>3.4456000000000002E-9</v>
      </c>
      <c r="BC321" s="157">
        <v>0</v>
      </c>
      <c r="BD321" s="157">
        <v>1.6752323999999999E-10</v>
      </c>
      <c r="BE321" s="157">
        <v>7.7847647E-8</v>
      </c>
      <c r="BF321" s="157">
        <v>3.8203472000000002E-11</v>
      </c>
      <c r="BG321" s="157">
        <v>7.6385685999999998E-11</v>
      </c>
      <c r="BH321" s="157">
        <v>0</v>
      </c>
      <c r="BI321" s="157">
        <v>0</v>
      </c>
      <c r="BJ321" s="157">
        <v>4.6181039000000001E-14</v>
      </c>
      <c r="BK321" s="157">
        <v>3.2190269999999999E-15</v>
      </c>
      <c r="BL321" s="157">
        <v>7.0950592000000001E-16</v>
      </c>
      <c r="BM321" s="157">
        <v>1.2840085E-11</v>
      </c>
      <c r="BN321" s="157">
        <v>9.6172290000000006E-11</v>
      </c>
      <c r="BO321" s="157">
        <v>0</v>
      </c>
      <c r="BP321" s="157">
        <v>1.6085862000000001E-5</v>
      </c>
      <c r="BQ321" s="157">
        <v>0.35054002000000001</v>
      </c>
      <c r="BR321" s="157">
        <v>0</v>
      </c>
      <c r="BS321" s="157">
        <v>0</v>
      </c>
      <c r="BT321" s="157">
        <v>0</v>
      </c>
      <c r="BU321"/>
      <c r="BV321" s="155">
        <v>9.8841142999999996E-5</v>
      </c>
      <c r="BW321" s="155">
        <v>5.2662600000000005E-7</v>
      </c>
      <c r="BX321" s="155">
        <v>5.2302960000000001E-5</v>
      </c>
      <c r="BY321" s="155">
        <v>6.8095606999999994E-8</v>
      </c>
      <c r="BZ321" s="155">
        <v>1.1340364E-6</v>
      </c>
      <c r="CA321" s="155">
        <v>0</v>
      </c>
      <c r="CB321" s="155">
        <v>0</v>
      </c>
      <c r="CC321" s="155">
        <v>0</v>
      </c>
      <c r="CD321" s="155">
        <v>1.2945135000000001E-7</v>
      </c>
      <c r="CE321" s="155">
        <v>2.3993534E-7</v>
      </c>
      <c r="CF321" s="155">
        <v>0</v>
      </c>
      <c r="CG321" s="155">
        <v>0</v>
      </c>
      <c r="CH321" s="155">
        <v>0</v>
      </c>
      <c r="CI321" s="155">
        <v>1.4974050999999999E-6</v>
      </c>
      <c r="CJ321" s="155">
        <v>4.2942631999999999E-5</v>
      </c>
      <c r="CK321" s="155">
        <v>2.6994333E-15</v>
      </c>
      <c r="CL321" s="155">
        <v>0</v>
      </c>
      <c r="CM321"/>
      <c r="CN321" s="284">
        <v>0</v>
      </c>
      <c r="CO321" s="284">
        <v>1.7816144</v>
      </c>
      <c r="CP321" s="285">
        <v>3.2641464999999997E-4</v>
      </c>
      <c r="CQ321" s="284">
        <v>3.6030984000000001E-4</v>
      </c>
      <c r="CR321" s="284">
        <v>2.2059623000000001E-11</v>
      </c>
      <c r="CS321" s="284">
        <v>2.5721125000000001E-9</v>
      </c>
      <c r="CT321" s="284">
        <v>4.1528083E-5</v>
      </c>
      <c r="CU321" s="284">
        <v>2.7024419000000002E-3</v>
      </c>
      <c r="CV321" s="284">
        <v>0</v>
      </c>
      <c r="CW321" s="284">
        <v>0</v>
      </c>
      <c r="CX321"/>
      <c r="CY321" s="166" t="s">
        <v>364</v>
      </c>
      <c r="CZ321" s="271" t="s">
        <v>2344</v>
      </c>
      <c r="DA321"/>
      <c r="DB321" s="247"/>
      <c r="DC321"/>
      <c r="DD321"/>
      <c r="DE321"/>
      <c r="DF321"/>
      <c r="DG321"/>
      <c r="DH321"/>
      <c r="DI321"/>
      <c r="DJ321"/>
      <c r="DK321"/>
      <c r="DL321"/>
    </row>
    <row r="322" spans="1:116" ht="14.4">
      <c r="A322" t="s">
        <v>613</v>
      </c>
      <c r="B322" s="188" t="s">
        <v>311</v>
      </c>
      <c r="C322" s="151" t="str">
        <f t="shared" si="60"/>
        <v>A.030.38.103</v>
      </c>
      <c r="D322" s="54" t="s">
        <v>1220</v>
      </c>
      <c r="E322" s="150" t="s">
        <v>352</v>
      </c>
      <c r="F322" s="153" t="str">
        <f t="shared" si="61"/>
        <v>C12–C14 alcohol ethoxylate. 7 EO</v>
      </c>
      <c r="G322" s="154">
        <f t="shared" si="62"/>
        <v>2.0630769333333334</v>
      </c>
      <c r="H322"/>
      <c r="I322"/>
      <c r="J322" s="227">
        <f t="shared" si="77"/>
        <v>0.33765513541439995</v>
      </c>
      <c r="K322"/>
      <c r="L322" s="280">
        <f t="shared" si="78"/>
        <v>1.1373232819999999E-2</v>
      </c>
      <c r="M322" s="280">
        <f t="shared" si="79"/>
        <v>1.4601739294399998E-2</v>
      </c>
      <c r="N322" s="281">
        <f t="shared" si="80"/>
        <v>2.2186233E-3</v>
      </c>
      <c r="O322" s="280">
        <v>0.30946153999999998</v>
      </c>
      <c r="P322" s="286">
        <v>5.2326652999999997E-3</v>
      </c>
      <c r="Q322" s="219">
        <v>8.5745388999999995E-3</v>
      </c>
      <c r="R322" s="219">
        <v>9.8304971999999997E-3</v>
      </c>
      <c r="S322" s="219">
        <v>1.1336967E-3</v>
      </c>
      <c r="T322" s="219">
        <v>1.3493003E-4</v>
      </c>
      <c r="U322" s="219">
        <v>2.7410888999999998E-4</v>
      </c>
      <c r="V322" s="219">
        <v>7.8865844E-4</v>
      </c>
      <c r="W322" s="219">
        <v>2.7784670000000002E-4</v>
      </c>
      <c r="X322" s="219">
        <v>0</v>
      </c>
      <c r="Y322" s="219">
        <v>1.9407765999999999E-3</v>
      </c>
      <c r="Z322" s="286">
        <v>5.8766543999999998E-6</v>
      </c>
      <c r="AA322" s="219">
        <v>0</v>
      </c>
      <c r="AB322" s="219">
        <v>0</v>
      </c>
      <c r="AC322"/>
      <c r="AD322" s="227">
        <f t="shared" si="72"/>
        <v>0.30946153999999998</v>
      </c>
      <c r="AE322" s="227">
        <f t="shared" si="73"/>
        <v>2.5969095459999997E-2</v>
      </c>
      <c r="AF322" s="227">
        <f t="shared" si="74"/>
        <v>1.4595862639999999E-2</v>
      </c>
      <c r="AG322" s="227">
        <f t="shared" si="75"/>
        <v>1.4601739294399998E-2</v>
      </c>
      <c r="AH322" s="227">
        <f t="shared" si="76"/>
        <v>2.2186233E-3</v>
      </c>
      <c r="AI322"/>
      <c r="AJ322">
        <v>53.035992</v>
      </c>
      <c r="AK322" s="155">
        <v>52.689245999999997</v>
      </c>
      <c r="AL322" s="155">
        <v>0.24109027</v>
      </c>
      <c r="AM322" s="155">
        <v>0</v>
      </c>
      <c r="AN322" s="155">
        <v>0</v>
      </c>
      <c r="AO322" s="155">
        <v>5.9058188999999997E-2</v>
      </c>
      <c r="AP322" s="155">
        <v>4.6598438999999998E-2</v>
      </c>
      <c r="AQ322"/>
      <c r="AR322" s="156">
        <v>4.0900001999999998E-2</v>
      </c>
      <c r="AS322" s="156">
        <v>3.5452732000000001E-2</v>
      </c>
      <c r="AT322" s="156">
        <v>1.6850919E-3</v>
      </c>
      <c r="AU322" s="156">
        <v>3.7621785999999999E-3</v>
      </c>
      <c r="AV322" s="282">
        <f t="shared" si="69"/>
        <v>2.1254635124720002E-6</v>
      </c>
      <c r="AW322" s="282">
        <f t="shared" si="70"/>
        <v>6.2318487449034009E-9</v>
      </c>
      <c r="AX322" s="283">
        <f t="shared" si="71"/>
        <v>0.52691577086700003</v>
      </c>
      <c r="AY322" s="157">
        <v>2.0097423000000001E-6</v>
      </c>
      <c r="AZ322" s="157">
        <v>6.0664312999999997E-9</v>
      </c>
      <c r="BA322" s="157">
        <v>1.6560948999999999E-13</v>
      </c>
      <c r="BB322" s="157">
        <v>2.5112000000000002E-9</v>
      </c>
      <c r="BC322" s="157">
        <v>0</v>
      </c>
      <c r="BD322" s="157">
        <v>2.3891690999999997E-10</v>
      </c>
      <c r="BE322" s="157">
        <v>1.1281312E-7</v>
      </c>
      <c r="BF322" s="157">
        <v>5.4484709E-11</v>
      </c>
      <c r="BG322" s="157">
        <v>1.1069451E-10</v>
      </c>
      <c r="BH322" s="157">
        <v>0</v>
      </c>
      <c r="BI322" s="157">
        <v>0</v>
      </c>
      <c r="BJ322" s="157">
        <v>6.6923370000000006E-14</v>
      </c>
      <c r="BK322" s="157">
        <v>4.6648610999999996E-15</v>
      </c>
      <c r="BL322" s="157">
        <v>1.0281823000000001E-15</v>
      </c>
      <c r="BM322" s="157">
        <v>1.8607241999999999E-11</v>
      </c>
      <c r="BN322" s="157">
        <v>1.3936831999999999E-10</v>
      </c>
      <c r="BO322" s="157">
        <v>0</v>
      </c>
      <c r="BP322" s="157">
        <v>2.3310867E-5</v>
      </c>
      <c r="BQ322" s="157">
        <v>0.52689246000000001</v>
      </c>
      <c r="BR322" s="157">
        <v>0</v>
      </c>
      <c r="BS322" s="157">
        <v>0</v>
      </c>
      <c r="BT322" s="157">
        <v>0</v>
      </c>
      <c r="BU322"/>
      <c r="BV322" s="155">
        <v>1.2689957000000001E-4</v>
      </c>
      <c r="BW322" s="155">
        <v>7.6316140000000001E-7</v>
      </c>
      <c r="BX322" s="155">
        <v>5.7524057999999999E-5</v>
      </c>
      <c r="BY322" s="155">
        <v>9.6653837999999994E-8</v>
      </c>
      <c r="BZ322" s="155">
        <v>1.6433917E-6</v>
      </c>
      <c r="CA322" s="155">
        <v>0</v>
      </c>
      <c r="CB322" s="155">
        <v>0</v>
      </c>
      <c r="CC322" s="155">
        <v>0</v>
      </c>
      <c r="CD322" s="155">
        <v>1.8759476000000001E-7</v>
      </c>
      <c r="CE322" s="155">
        <v>2.209551E-7</v>
      </c>
      <c r="CF322" s="155">
        <v>0</v>
      </c>
      <c r="CG322" s="155">
        <v>0</v>
      </c>
      <c r="CH322" s="155">
        <v>0</v>
      </c>
      <c r="CI322" s="155">
        <v>1.9286921E-6</v>
      </c>
      <c r="CJ322" s="155">
        <v>6.4535065999999998E-5</v>
      </c>
      <c r="CK322" s="155">
        <v>3.9118906999999996E-15</v>
      </c>
      <c r="CL322" s="155">
        <v>0</v>
      </c>
      <c r="CM322"/>
      <c r="CN322" s="284">
        <v>0</v>
      </c>
      <c r="CO322" s="284">
        <v>2.0027868999999998</v>
      </c>
      <c r="CP322" s="285">
        <v>2.1281659999999999E-4</v>
      </c>
      <c r="CQ322" s="284">
        <v>5.2214391999999999E-4</v>
      </c>
      <c r="CR322" s="284">
        <v>3.1967758999999999E-11</v>
      </c>
      <c r="CS322" s="284">
        <v>3.7273832999999998E-9</v>
      </c>
      <c r="CT322" s="284">
        <v>6.0180526999999998E-5</v>
      </c>
      <c r="CU322" s="284">
        <v>3.9162505999999998E-3</v>
      </c>
      <c r="CV322" s="284">
        <v>0</v>
      </c>
      <c r="CW322" s="284">
        <v>0</v>
      </c>
      <c r="CX322"/>
      <c r="CY322" s="166" t="s">
        <v>364</v>
      </c>
      <c r="CZ322" s="271" t="s">
        <v>2345</v>
      </c>
      <c r="DA322"/>
      <c r="DB322" s="49"/>
      <c r="DC322"/>
      <c r="DD322"/>
      <c r="DE322"/>
      <c r="DF322"/>
      <c r="DG322"/>
      <c r="DH322"/>
      <c r="DI322"/>
      <c r="DJ322"/>
      <c r="DK322"/>
      <c r="DL322"/>
    </row>
    <row r="323" spans="1:116" ht="14.4">
      <c r="A323" t="s">
        <v>614</v>
      </c>
      <c r="B323" s="188" t="s">
        <v>311</v>
      </c>
      <c r="C323" s="151" t="str">
        <f t="shared" si="60"/>
        <v>A.030.38.104</v>
      </c>
      <c r="D323" s="54" t="s">
        <v>1220</v>
      </c>
      <c r="E323" s="150" t="s">
        <v>352</v>
      </c>
      <c r="F323" s="153" t="str">
        <f t="shared" si="61"/>
        <v>C12–C14 amine oxide</v>
      </c>
      <c r="G323" s="154">
        <f t="shared" si="62"/>
        <v>2.589157066666667</v>
      </c>
      <c r="H323"/>
      <c r="I323"/>
      <c r="J323" s="227">
        <f t="shared" si="77"/>
        <v>0.4191054730548</v>
      </c>
      <c r="K323"/>
      <c r="L323" s="280">
        <f t="shared" si="78"/>
        <v>1.2821085689999999E-2</v>
      </c>
      <c r="M323" s="280">
        <f t="shared" si="79"/>
        <v>1.55494855848E-2</v>
      </c>
      <c r="N323" s="281">
        <f t="shared" si="80"/>
        <v>2.3613417799999998E-3</v>
      </c>
      <c r="O323" s="280">
        <v>0.38837356000000001</v>
      </c>
      <c r="P323" s="286">
        <v>5.5692694999999997E-3</v>
      </c>
      <c r="Q323" s="219">
        <v>9.1261173999999997E-3</v>
      </c>
      <c r="R323" s="219">
        <v>1.1081647999999999E-2</v>
      </c>
      <c r="S323" s="219">
        <v>1.2066245000000001E-3</v>
      </c>
      <c r="T323" s="219">
        <v>1.4360974E-4</v>
      </c>
      <c r="U323" s="219">
        <v>3.8920345000000001E-4</v>
      </c>
      <c r="V323" s="219">
        <v>8.4784400000000005E-4</v>
      </c>
      <c r="W323" s="219">
        <v>2.9571988000000001E-4</v>
      </c>
      <c r="X323" s="219">
        <v>0</v>
      </c>
      <c r="Y323" s="219">
        <v>2.0656219E-3</v>
      </c>
      <c r="Z323" s="286">
        <v>6.2546848000000004E-6</v>
      </c>
      <c r="AA323" s="219">
        <v>0</v>
      </c>
      <c r="AB323" s="219">
        <v>0</v>
      </c>
      <c r="AC323"/>
      <c r="AD323" s="227">
        <f t="shared" si="72"/>
        <v>0.38837356000000001</v>
      </c>
      <c r="AE323" s="227">
        <f t="shared" si="73"/>
        <v>2.8364316590000001E-2</v>
      </c>
      <c r="AF323" s="227">
        <f t="shared" si="74"/>
        <v>1.55432309E-2</v>
      </c>
      <c r="AG323" s="227">
        <f t="shared" si="75"/>
        <v>1.55494855848E-2</v>
      </c>
      <c r="AH323" s="227">
        <f t="shared" si="76"/>
        <v>2.3613417799999998E-3</v>
      </c>
      <c r="AI323"/>
      <c r="AJ323">
        <v>44.079315000000001</v>
      </c>
      <c r="AK323" s="155">
        <v>43.710262999999998</v>
      </c>
      <c r="AL323" s="155">
        <v>0.25659900000000002</v>
      </c>
      <c r="AM323" s="155">
        <v>0</v>
      </c>
      <c r="AN323" s="155">
        <v>0</v>
      </c>
      <c r="AO323" s="155">
        <v>6.2857254000000001E-2</v>
      </c>
      <c r="AP323" s="155">
        <v>4.9596000000000001E-2</v>
      </c>
      <c r="AQ323"/>
      <c r="AR323" s="156">
        <v>5.0180895000000003E-2</v>
      </c>
      <c r="AS323" s="156">
        <v>4.4916629999999999E-2</v>
      </c>
      <c r="AT323" s="156">
        <v>2.1431750999999998E-3</v>
      </c>
      <c r="AU323" s="156">
        <v>3.1210898999999999E-3</v>
      </c>
      <c r="AV323" s="282">
        <f t="shared" si="69"/>
        <v>2.6928435525689998E-6</v>
      </c>
      <c r="AW323" s="282">
        <f t="shared" si="70"/>
        <v>7.9259432585846014E-9</v>
      </c>
      <c r="AX323" s="283">
        <f t="shared" si="71"/>
        <v>0.43712744039699997</v>
      </c>
      <c r="AY323" s="157">
        <v>2.5670936E-6</v>
      </c>
      <c r="AZ323" s="157">
        <v>7.7495238000000003E-9</v>
      </c>
      <c r="BA323" s="157">
        <v>2.1150494E-13</v>
      </c>
      <c r="BB323" s="157">
        <v>5.256E-9</v>
      </c>
      <c r="BC323" s="157">
        <v>0</v>
      </c>
      <c r="BD323" s="157">
        <v>2.5571483999999999E-10</v>
      </c>
      <c r="BE323" s="157">
        <v>1.2007010000000001E-7</v>
      </c>
      <c r="BF323" s="157">
        <v>5.8315455999999999E-11</v>
      </c>
      <c r="BG323" s="157">
        <v>1.1781521E-10</v>
      </c>
      <c r="BH323" s="157">
        <v>0</v>
      </c>
      <c r="BI323" s="157">
        <v>0</v>
      </c>
      <c r="BJ323" s="157">
        <v>7.1228382000000004E-14</v>
      </c>
      <c r="BK323" s="157">
        <v>4.9649398999999998E-15</v>
      </c>
      <c r="BL323" s="157">
        <v>1.0943226999999999E-15</v>
      </c>
      <c r="BM323" s="157">
        <v>1.9804198999999999E-11</v>
      </c>
      <c r="BN323" s="157">
        <v>1.4833353E-10</v>
      </c>
      <c r="BO323" s="157">
        <v>0</v>
      </c>
      <c r="BP323" s="157">
        <v>2.4810397000000001E-5</v>
      </c>
      <c r="BQ323" s="157">
        <v>0.43710262999999999</v>
      </c>
      <c r="BR323" s="157">
        <v>0</v>
      </c>
      <c r="BS323" s="157">
        <v>0</v>
      </c>
      <c r="BT323" s="157">
        <v>0</v>
      </c>
      <c r="BU323"/>
      <c r="BV323" s="155">
        <v>1.3113808E-4</v>
      </c>
      <c r="BW323" s="155">
        <v>8.1225365999999997E-7</v>
      </c>
      <c r="BX323" s="155">
        <v>7.2192569000000006E-5</v>
      </c>
      <c r="BY323" s="155">
        <v>1.038869E-7</v>
      </c>
      <c r="BZ323" s="155">
        <v>1.7491068999999999E-6</v>
      </c>
      <c r="CA323" s="155">
        <v>0</v>
      </c>
      <c r="CB323" s="155">
        <v>0</v>
      </c>
      <c r="CC323" s="155">
        <v>0</v>
      </c>
      <c r="CD323" s="155">
        <v>1.9966225999999999E-7</v>
      </c>
      <c r="CE323" s="155">
        <v>2.9973708999999999E-7</v>
      </c>
      <c r="CF323" s="155">
        <v>0</v>
      </c>
      <c r="CG323" s="155">
        <v>0</v>
      </c>
      <c r="CH323" s="155">
        <v>0</v>
      </c>
      <c r="CI323" s="155">
        <v>2.1710431000000001E-6</v>
      </c>
      <c r="CJ323" s="155">
        <v>5.3609826000000001E-5</v>
      </c>
      <c r="CK323" s="155">
        <v>4.1635328000000003E-15</v>
      </c>
      <c r="CL323" s="155">
        <v>0</v>
      </c>
      <c r="CM323"/>
      <c r="CN323" s="284">
        <v>0</v>
      </c>
      <c r="CO323" s="284">
        <v>2.4921370999999999</v>
      </c>
      <c r="CP323" s="285">
        <v>3.5804955000000001E-4</v>
      </c>
      <c r="CQ323" s="284">
        <v>5.5573212000000003E-4</v>
      </c>
      <c r="CR323" s="284">
        <v>3.4024165000000003E-11</v>
      </c>
      <c r="CS323" s="284">
        <v>3.9671565000000003E-9</v>
      </c>
      <c r="CT323" s="284">
        <v>6.4051789000000006E-5</v>
      </c>
      <c r="CU323" s="284">
        <v>4.1681731000000003E-3</v>
      </c>
      <c r="CV323" s="284">
        <v>0</v>
      </c>
      <c r="CW323" s="284">
        <v>0</v>
      </c>
      <c r="CX323"/>
      <c r="CY323" s="166" t="s">
        <v>364</v>
      </c>
      <c r="CZ323" s="271" t="s">
        <v>2346</v>
      </c>
      <c r="DA323"/>
      <c r="DB323" s="54"/>
      <c r="DC323"/>
      <c r="DD323"/>
      <c r="DE323"/>
      <c r="DF323"/>
      <c r="DG323"/>
      <c r="DH323"/>
      <c r="DI323"/>
      <c r="DJ323"/>
      <c r="DK323"/>
      <c r="DL323"/>
    </row>
    <row r="324" spans="1:116" ht="14.4">
      <c r="A324" t="s">
        <v>615</v>
      </c>
      <c r="B324" s="188" t="s">
        <v>311</v>
      </c>
      <c r="C324" s="151" t="str">
        <f t="shared" si="60"/>
        <v>A.030.38.105</v>
      </c>
      <c r="D324" s="54" t="s">
        <v>1220</v>
      </c>
      <c r="E324" s="150" t="s">
        <v>352</v>
      </c>
      <c r="F324" s="153" t="str">
        <f t="shared" si="61"/>
        <v>C12–C14 sodium alkyl ether sulphate. 2 EO</v>
      </c>
      <c r="G324" s="154">
        <f t="shared" si="62"/>
        <v>1.8135335333333333</v>
      </c>
      <c r="H324"/>
      <c r="I324"/>
      <c r="J324" s="227">
        <f t="shared" si="77"/>
        <v>0.29740290762349997</v>
      </c>
      <c r="K324"/>
      <c r="L324" s="280">
        <f t="shared" si="78"/>
        <v>1.013950253E-2</v>
      </c>
      <c r="M324" s="280">
        <f t="shared" si="79"/>
        <v>1.32237838835E-2</v>
      </c>
      <c r="N324" s="281">
        <f t="shared" si="80"/>
        <v>2.0095912099999998E-3</v>
      </c>
      <c r="O324" s="280">
        <v>0.27203002999999998</v>
      </c>
      <c r="P324" s="286">
        <v>4.7396590999999998E-3</v>
      </c>
      <c r="Q324" s="219">
        <v>7.7666712999999998E-3</v>
      </c>
      <c r="R324" s="219">
        <v>8.7671350000000006E-3</v>
      </c>
      <c r="S324" s="219">
        <v>1.0268832E-3</v>
      </c>
      <c r="T324" s="219">
        <v>1.2221732000000001E-4</v>
      </c>
      <c r="U324" s="219">
        <v>2.2326700999999999E-4</v>
      </c>
      <c r="V324" s="219">
        <v>7.1213050999999997E-4</v>
      </c>
      <c r="W324" s="219">
        <v>2.5166880999999999E-4</v>
      </c>
      <c r="X324" s="219">
        <v>0</v>
      </c>
      <c r="Y324" s="219">
        <v>1.7579224E-3</v>
      </c>
      <c r="Z324" s="286">
        <v>5.3229734999999997E-6</v>
      </c>
      <c r="AA324" s="219">
        <v>0</v>
      </c>
      <c r="AB324" s="219">
        <v>0</v>
      </c>
      <c r="AC324"/>
      <c r="AD324" s="227">
        <f t="shared" si="72"/>
        <v>0.27203002999999998</v>
      </c>
      <c r="AE324" s="227">
        <f t="shared" si="73"/>
        <v>2.3357963439999997E-2</v>
      </c>
      <c r="AF324" s="227">
        <f t="shared" si="74"/>
        <v>1.321846091E-2</v>
      </c>
      <c r="AG324" s="227">
        <f t="shared" si="75"/>
        <v>1.32237838835E-2</v>
      </c>
      <c r="AH324" s="227">
        <f t="shared" si="76"/>
        <v>2.0095912099999998E-3</v>
      </c>
      <c r="AI324"/>
      <c r="AJ324">
        <v>37.750658999999999</v>
      </c>
      <c r="AK324" s="155">
        <v>37.436582000000001</v>
      </c>
      <c r="AL324" s="155">
        <v>0.21837545999999999</v>
      </c>
      <c r="AM324" s="155">
        <v>0</v>
      </c>
      <c r="AN324" s="155">
        <v>0</v>
      </c>
      <c r="AO324" s="155">
        <v>5.3493902000000003E-2</v>
      </c>
      <c r="AP324" s="155">
        <v>4.2208072999999999E-2</v>
      </c>
      <c r="AQ324"/>
      <c r="AR324" s="156">
        <v>3.5205209000000001E-2</v>
      </c>
      <c r="AS324" s="156">
        <v>3.1057792000000001E-2</v>
      </c>
      <c r="AT324" s="156">
        <v>1.4742942E-3</v>
      </c>
      <c r="AU324" s="156">
        <v>2.6731226999999998E-3</v>
      </c>
      <c r="AV324" s="282">
        <f t="shared" si="69"/>
        <v>1.8619779074729999E-6</v>
      </c>
      <c r="AW324" s="282">
        <f t="shared" si="70"/>
        <v>5.4522715413008404E-9</v>
      </c>
      <c r="AX324" s="283">
        <f t="shared" si="71"/>
        <v>0.37438693458700001</v>
      </c>
      <c r="AY324" s="157">
        <v>1.7568059000000001E-6</v>
      </c>
      <c r="AZ324" s="157">
        <v>5.3023740000000002E-9</v>
      </c>
      <c r="BA324" s="157">
        <v>1.4477059000000001E-13</v>
      </c>
      <c r="BB324" s="157">
        <v>2.628E-9</v>
      </c>
      <c r="BC324" s="157">
        <v>0</v>
      </c>
      <c r="BD324" s="157">
        <v>2.1671589999999999E-10</v>
      </c>
      <c r="BE324" s="157">
        <v>1.0218419999999999E-7</v>
      </c>
      <c r="BF324" s="157">
        <v>4.9421795999999999E-11</v>
      </c>
      <c r="BG324" s="157">
        <v>1.002652E-10</v>
      </c>
      <c r="BH324" s="157">
        <v>0</v>
      </c>
      <c r="BI324" s="157">
        <v>0</v>
      </c>
      <c r="BJ324" s="157">
        <v>6.0618049000000002E-14</v>
      </c>
      <c r="BK324" s="157">
        <v>4.2253518000000004E-15</v>
      </c>
      <c r="BL324" s="157">
        <v>9.3131003999999993E-16</v>
      </c>
      <c r="BM324" s="157">
        <v>1.6854123000000001E-11</v>
      </c>
      <c r="BN324" s="157">
        <v>1.2623745000000001E-10</v>
      </c>
      <c r="BO324" s="157">
        <v>0</v>
      </c>
      <c r="BP324" s="157">
        <v>2.1114587000000001E-5</v>
      </c>
      <c r="BQ324" s="157">
        <v>0.37436582000000002</v>
      </c>
      <c r="BR324" s="157">
        <v>0</v>
      </c>
      <c r="BS324" s="157">
        <v>0</v>
      </c>
      <c r="BT324" s="157">
        <v>0</v>
      </c>
      <c r="BU324"/>
      <c r="BV324" s="155">
        <v>1.00821E-4</v>
      </c>
      <c r="BW324" s="155">
        <v>6.9125861000000005E-7</v>
      </c>
      <c r="BX324" s="155">
        <v>5.0566128E-5</v>
      </c>
      <c r="BY324" s="155">
        <v>8.7292509999999996E-8</v>
      </c>
      <c r="BZ324" s="155">
        <v>1.4885562E-6</v>
      </c>
      <c r="CA324" s="155">
        <v>0</v>
      </c>
      <c r="CB324" s="155">
        <v>0</v>
      </c>
      <c r="CC324" s="155">
        <v>0</v>
      </c>
      <c r="CD324" s="155">
        <v>1.6992014000000001E-7</v>
      </c>
      <c r="CE324" s="155">
        <v>1.8360078E-7</v>
      </c>
      <c r="CF324" s="155">
        <v>0</v>
      </c>
      <c r="CG324" s="155">
        <v>0</v>
      </c>
      <c r="CH324" s="155">
        <v>0</v>
      </c>
      <c r="CI324" s="155">
        <v>1.7207572000000001E-6</v>
      </c>
      <c r="CJ324" s="155">
        <v>4.5913488000000001E-5</v>
      </c>
      <c r="CK324" s="155">
        <v>3.5433239999999998E-15</v>
      </c>
      <c r="CL324" s="155">
        <v>0</v>
      </c>
      <c r="CM324"/>
      <c r="CN324" s="284">
        <v>0</v>
      </c>
      <c r="CO324" s="284">
        <v>1.7719836</v>
      </c>
      <c r="CP324" s="285">
        <v>1.581745E-4</v>
      </c>
      <c r="CQ324" s="284">
        <v>4.7294907000000001E-4</v>
      </c>
      <c r="CR324" s="284">
        <v>2.8955851999999999E-11</v>
      </c>
      <c r="CS324" s="284">
        <v>3.3762004000000001E-9</v>
      </c>
      <c r="CT324" s="284">
        <v>5.4510496999999998E-5</v>
      </c>
      <c r="CU324" s="284">
        <v>3.5472731000000001E-3</v>
      </c>
      <c r="CV324" s="284">
        <v>0</v>
      </c>
      <c r="CW324" s="284">
        <v>0</v>
      </c>
      <c r="CX324"/>
      <c r="CY324" s="166" t="s">
        <v>364</v>
      </c>
      <c r="CZ324" s="271" t="s">
        <v>2347</v>
      </c>
      <c r="DA324"/>
      <c r="DB324" s="247"/>
      <c r="DC324"/>
      <c r="DD324"/>
      <c r="DE324"/>
      <c r="DF324"/>
      <c r="DG324"/>
      <c r="DH324"/>
      <c r="DI324"/>
      <c r="DJ324"/>
      <c r="DK324"/>
      <c r="DL324"/>
    </row>
    <row r="325" spans="1:116" ht="14.4">
      <c r="A325" t="s">
        <v>616</v>
      </c>
      <c r="B325" s="188" t="s">
        <v>311</v>
      </c>
      <c r="C325" s="151" t="str">
        <f t="shared" si="60"/>
        <v>A.030.38.106</v>
      </c>
      <c r="D325" s="54" t="s">
        <v>1220</v>
      </c>
      <c r="E325" s="150" t="s">
        <v>352</v>
      </c>
      <c r="F325" s="153" t="str">
        <f t="shared" si="61"/>
        <v>C12–C14 sodium alkyl sulphate</v>
      </c>
      <c r="G325" s="154">
        <f t="shared" si="62"/>
        <v>2.5927374666666667</v>
      </c>
      <c r="H325"/>
      <c r="I325"/>
      <c r="J325" s="227">
        <f t="shared" si="77"/>
        <v>0.42773441666750001</v>
      </c>
      <c r="K325"/>
      <c r="L325" s="280">
        <f t="shared" si="78"/>
        <v>1.52357584E-2</v>
      </c>
      <c r="M325" s="280">
        <f t="shared" si="79"/>
        <v>2.04756225175E-2</v>
      </c>
      <c r="N325" s="281">
        <f t="shared" si="80"/>
        <v>3.1124157499999999E-3</v>
      </c>
      <c r="O325" s="280">
        <v>0.38891061999999998</v>
      </c>
      <c r="P325" s="286">
        <v>7.3406916000000001E-3</v>
      </c>
      <c r="Q325" s="219">
        <v>1.2028868999999999E-2</v>
      </c>
      <c r="R325" s="219">
        <v>1.3168969000000001E-2</v>
      </c>
      <c r="S325" s="219">
        <v>1.5904166000000001E-3</v>
      </c>
      <c r="T325" s="219">
        <v>1.8928780999999999E-4</v>
      </c>
      <c r="U325" s="219">
        <v>2.8708499000000001E-4</v>
      </c>
      <c r="V325" s="219">
        <v>1.0978177999999999E-3</v>
      </c>
      <c r="W325" s="219">
        <v>3.8977975000000002E-4</v>
      </c>
      <c r="X325" s="219">
        <v>0</v>
      </c>
      <c r="Y325" s="219">
        <v>2.7226360000000001E-3</v>
      </c>
      <c r="Z325" s="286">
        <v>8.2441175000000008E-6</v>
      </c>
      <c r="AA325" s="219">
        <v>0</v>
      </c>
      <c r="AB325" s="219">
        <v>0</v>
      </c>
      <c r="AC325"/>
      <c r="AD325" s="227">
        <f t="shared" si="72"/>
        <v>0.38891061999999998</v>
      </c>
      <c r="AE325" s="227">
        <f t="shared" si="73"/>
        <v>3.5703136799999993E-2</v>
      </c>
      <c r="AF325" s="227">
        <f t="shared" si="74"/>
        <v>2.04673784E-2</v>
      </c>
      <c r="AG325" s="227">
        <f t="shared" si="75"/>
        <v>2.04756225175E-2</v>
      </c>
      <c r="AH325" s="227">
        <f t="shared" si="76"/>
        <v>3.1124157499999999E-3</v>
      </c>
      <c r="AI325"/>
      <c r="AJ325">
        <v>48.333767999999999</v>
      </c>
      <c r="AK325" s="155">
        <v>47.847330999999997</v>
      </c>
      <c r="AL325" s="155">
        <v>0.33821564999999998</v>
      </c>
      <c r="AM325" s="155">
        <v>0</v>
      </c>
      <c r="AN325" s="155">
        <v>0</v>
      </c>
      <c r="AO325" s="155">
        <v>8.2850311999999995E-2</v>
      </c>
      <c r="AP325" s="155">
        <v>6.5371040000000005E-2</v>
      </c>
      <c r="AQ325"/>
      <c r="AR325" s="156">
        <v>4.9641589999999999E-2</v>
      </c>
      <c r="AS325" s="156">
        <v>4.4135181000000002E-2</v>
      </c>
      <c r="AT325" s="156">
        <v>2.0898753999999999E-3</v>
      </c>
      <c r="AU325" s="156">
        <v>3.4165329000000002E-3</v>
      </c>
      <c r="AV325" s="282">
        <f t="shared" si="69"/>
        <v>2.6459940627869995E-6</v>
      </c>
      <c r="AW325" s="282">
        <f t="shared" si="70"/>
        <v>7.7288293163581992E-9</v>
      </c>
      <c r="AX325" s="283">
        <f t="shared" si="71"/>
        <v>0.47850601185999997</v>
      </c>
      <c r="AY325" s="157">
        <v>2.4841992999999999E-6</v>
      </c>
      <c r="AZ325" s="157">
        <v>7.4971009E-9</v>
      </c>
      <c r="BA325" s="157">
        <v>2.0472977000000001E-13</v>
      </c>
      <c r="BB325" s="157">
        <v>2.9784E-9</v>
      </c>
      <c r="BC325" s="157">
        <v>0</v>
      </c>
      <c r="BD325" s="157">
        <v>3.3384535000000001E-10</v>
      </c>
      <c r="BE325" s="157">
        <v>1.582609E-7</v>
      </c>
      <c r="BF325" s="157">
        <v>7.6133026000000002E-11</v>
      </c>
      <c r="BG325" s="157">
        <v>1.5528879E-10</v>
      </c>
      <c r="BH325" s="157">
        <v>0</v>
      </c>
      <c r="BI325" s="157">
        <v>0</v>
      </c>
      <c r="BJ325" s="157">
        <v>9.3884050999999996E-14</v>
      </c>
      <c r="BK325" s="157">
        <v>6.5441424000000002E-15</v>
      </c>
      <c r="BL325" s="157">
        <v>1.4423948000000001E-15</v>
      </c>
      <c r="BM325" s="157">
        <v>2.6103337E-11</v>
      </c>
      <c r="BN325" s="157">
        <v>1.9551409999999999E-10</v>
      </c>
      <c r="BO325" s="157">
        <v>0</v>
      </c>
      <c r="BP325" s="157">
        <v>3.2701860000000003E-5</v>
      </c>
      <c r="BQ325" s="157">
        <v>0.47847330999999999</v>
      </c>
      <c r="BR325" s="157">
        <v>0</v>
      </c>
      <c r="BS325" s="157">
        <v>0</v>
      </c>
      <c r="BT325" s="157">
        <v>0</v>
      </c>
      <c r="BU325"/>
      <c r="BV325" s="155">
        <v>1.3765566E-4</v>
      </c>
      <c r="BW325" s="155">
        <v>1.0706078000000001E-6</v>
      </c>
      <c r="BX325" s="155">
        <v>7.2292400000000006E-5</v>
      </c>
      <c r="BY325" s="155">
        <v>1.3456567999999999E-7</v>
      </c>
      <c r="BZ325" s="155">
        <v>2.3054467999999999E-6</v>
      </c>
      <c r="CA325" s="155">
        <v>0</v>
      </c>
      <c r="CB325" s="155">
        <v>0</v>
      </c>
      <c r="CC325" s="155">
        <v>0</v>
      </c>
      <c r="CD325" s="155">
        <v>2.6316898999999998E-7</v>
      </c>
      <c r="CE325" s="155">
        <v>2.4541325999999999E-7</v>
      </c>
      <c r="CF325" s="155">
        <v>0</v>
      </c>
      <c r="CG325" s="155">
        <v>0</v>
      </c>
      <c r="CH325" s="155">
        <v>0</v>
      </c>
      <c r="CI325" s="155">
        <v>2.5868166E-6</v>
      </c>
      <c r="CJ325" s="155">
        <v>5.8757240999999999E-5</v>
      </c>
      <c r="CK325" s="155">
        <v>5.4878309999999997E-15</v>
      </c>
      <c r="CL325" s="155">
        <v>0</v>
      </c>
      <c r="CM325"/>
      <c r="CN325" s="284">
        <v>0</v>
      </c>
      <c r="CO325" s="284">
        <v>2.5502875</v>
      </c>
      <c r="CP325" s="285">
        <v>1.6536424999999999E-4</v>
      </c>
      <c r="CQ325" s="284">
        <v>7.3249429000000002E-4</v>
      </c>
      <c r="CR325" s="284">
        <v>4.4846257999999997E-11</v>
      </c>
      <c r="CS325" s="284">
        <v>5.2289933000000004E-9</v>
      </c>
      <c r="CT325" s="284">
        <v>8.4424794000000002E-5</v>
      </c>
      <c r="CU325" s="284">
        <v>5.4939474E-3</v>
      </c>
      <c r="CV325" s="284">
        <v>0</v>
      </c>
      <c r="CW325" s="284">
        <v>0</v>
      </c>
      <c r="CX325"/>
      <c r="CY325" s="166" t="s">
        <v>364</v>
      </c>
      <c r="CZ325" s="271" t="s">
        <v>2348</v>
      </c>
      <c r="DA325"/>
      <c r="DB325" s="247"/>
      <c r="DC325"/>
      <c r="DD325"/>
      <c r="DE325"/>
      <c r="DF325"/>
      <c r="DG325"/>
      <c r="DH325"/>
      <c r="DI325"/>
      <c r="DJ325"/>
      <c r="DK325"/>
      <c r="DL325"/>
    </row>
    <row r="326" spans="1:116" ht="14.4">
      <c r="A326" t="s">
        <v>617</v>
      </c>
      <c r="B326" s="188" t="s">
        <v>311</v>
      </c>
      <c r="C326" s="151" t="str">
        <f t="shared" si="60"/>
        <v>A.030.38.107</v>
      </c>
      <c r="D326" s="54" t="s">
        <v>1220</v>
      </c>
      <c r="E326" s="150" t="s">
        <v>352</v>
      </c>
      <c r="F326" s="153" t="str">
        <f t="shared" si="61"/>
        <v>C12–C15 alcohol ethoxylate. 3 EO</v>
      </c>
      <c r="G326" s="154">
        <f t="shared" si="62"/>
        <v>2.6482693333333334</v>
      </c>
      <c r="H326"/>
      <c r="I326"/>
      <c r="J326" s="227">
        <f t="shared" si="77"/>
        <v>0.44015988202129996</v>
      </c>
      <c r="K326"/>
      <c r="L326" s="280">
        <f t="shared" si="78"/>
        <v>1.6614080999999999E-2</v>
      </c>
      <c r="M326" s="280">
        <f t="shared" si="79"/>
        <v>2.2834026721299996E-2</v>
      </c>
      <c r="N326" s="281">
        <f t="shared" si="80"/>
        <v>3.4713742999999998E-3</v>
      </c>
      <c r="O326" s="280">
        <v>0.39724039999999999</v>
      </c>
      <c r="P326" s="286">
        <v>8.1873021000000001E-3</v>
      </c>
      <c r="Q326" s="219">
        <v>1.3416173E-2</v>
      </c>
      <c r="R326" s="219">
        <v>1.434564E-2</v>
      </c>
      <c r="S326" s="219">
        <v>1.7738412E-3</v>
      </c>
      <c r="T326" s="219">
        <v>2.1111858999999999E-4</v>
      </c>
      <c r="U326" s="219">
        <v>2.8348121000000001E-4</v>
      </c>
      <c r="V326" s="219">
        <v>1.2213567000000001E-3</v>
      </c>
      <c r="W326" s="219">
        <v>4.3473349999999998E-4</v>
      </c>
      <c r="X326" s="219">
        <v>0</v>
      </c>
      <c r="Y326" s="219">
        <v>3.0366408E-3</v>
      </c>
      <c r="Z326" s="286">
        <v>9.1949212999999996E-6</v>
      </c>
      <c r="AA326" s="219">
        <v>0</v>
      </c>
      <c r="AB326" s="219">
        <v>0</v>
      </c>
      <c r="AC326"/>
      <c r="AD326" s="227">
        <f t="shared" si="72"/>
        <v>0.39724039999999999</v>
      </c>
      <c r="AE326" s="227">
        <f t="shared" si="73"/>
        <v>3.9438912800000003E-2</v>
      </c>
      <c r="AF326" s="227">
        <f t="shared" si="74"/>
        <v>2.2824831799999997E-2</v>
      </c>
      <c r="AG326" s="227">
        <f t="shared" si="75"/>
        <v>2.2834026721299999E-2</v>
      </c>
      <c r="AH326" s="227">
        <f t="shared" si="76"/>
        <v>3.4713742999999998E-3</v>
      </c>
      <c r="AI326"/>
      <c r="AJ326">
        <v>83.682304999999999</v>
      </c>
      <c r="AK326" s="155">
        <v>83.139765999999995</v>
      </c>
      <c r="AL326" s="155">
        <v>0.37722245999999998</v>
      </c>
      <c r="AM326" s="155">
        <v>0</v>
      </c>
      <c r="AN326" s="155">
        <v>0</v>
      </c>
      <c r="AO326" s="155">
        <v>9.2405535999999996E-2</v>
      </c>
      <c r="AP326" s="155">
        <v>7.2910357999999995E-2</v>
      </c>
      <c r="AQ326"/>
      <c r="AR326" s="156">
        <v>5.2934321999999999E-2</v>
      </c>
      <c r="AS326" s="156">
        <v>4.4877308999999997E-2</v>
      </c>
      <c r="AT326" s="156">
        <v>2.1205731999999998E-3</v>
      </c>
      <c r="AU326" s="156">
        <v>5.9364396999999998E-3</v>
      </c>
      <c r="AV326" s="282">
        <f t="shared" si="69"/>
        <v>2.6904861766760002E-6</v>
      </c>
      <c r="AW326" s="282">
        <f t="shared" si="70"/>
        <v>7.8423566555240002E-9</v>
      </c>
      <c r="AX326" s="283">
        <f t="shared" si="71"/>
        <v>0.83143413340400008</v>
      </c>
      <c r="AY326" s="157">
        <v>2.5131233999999999E-6</v>
      </c>
      <c r="AZ326" s="157">
        <v>7.5847582000000004E-9</v>
      </c>
      <c r="BA326" s="157">
        <v>2.0713708000000001E-13</v>
      </c>
      <c r="BB326" s="157">
        <v>2.336E-10</v>
      </c>
      <c r="BC326" s="157">
        <v>0</v>
      </c>
      <c r="BD326" s="157">
        <v>3.6868984000000001E-10</v>
      </c>
      <c r="BE326" s="157">
        <v>1.7651331E-7</v>
      </c>
      <c r="BF326" s="157">
        <v>8.4079268999999994E-11</v>
      </c>
      <c r="BG326" s="157">
        <v>1.7319842999999999E-10</v>
      </c>
      <c r="BH326" s="157">
        <v>0</v>
      </c>
      <c r="BI326" s="157">
        <v>0</v>
      </c>
      <c r="BJ326" s="157">
        <v>1.0471181E-13</v>
      </c>
      <c r="BK326" s="157">
        <v>7.2988860999999997E-15</v>
      </c>
      <c r="BL326" s="157">
        <v>1.6087478999999999E-15</v>
      </c>
      <c r="BM326" s="157">
        <v>2.9113865999999999E-11</v>
      </c>
      <c r="BN326" s="157">
        <v>2.1806296999999999E-10</v>
      </c>
      <c r="BO326" s="157">
        <v>0</v>
      </c>
      <c r="BP326" s="157">
        <v>3.6473404E-5</v>
      </c>
      <c r="BQ326" s="157">
        <v>0.83139766000000004</v>
      </c>
      <c r="BR326" s="157">
        <v>0</v>
      </c>
      <c r="BS326" s="157">
        <v>0</v>
      </c>
      <c r="BT326" s="157">
        <v>0</v>
      </c>
      <c r="BU326"/>
      <c r="BV326" s="155">
        <v>1.8294587E-4</v>
      </c>
      <c r="BW326" s="155">
        <v>1.1940823000000001E-6</v>
      </c>
      <c r="BX326" s="155">
        <v>7.3840776999999997E-5</v>
      </c>
      <c r="BY326" s="155">
        <v>1.4966025999999999E-7</v>
      </c>
      <c r="BZ326" s="155">
        <v>2.5713367E-6</v>
      </c>
      <c r="CA326" s="155">
        <v>0</v>
      </c>
      <c r="CB326" s="155">
        <v>0</v>
      </c>
      <c r="CC326" s="155">
        <v>0</v>
      </c>
      <c r="CD326" s="155">
        <v>2.9352057999999998E-7</v>
      </c>
      <c r="CE326" s="155">
        <v>2.4922517000000002E-7</v>
      </c>
      <c r="CF326" s="155">
        <v>0</v>
      </c>
      <c r="CG326" s="155">
        <v>0</v>
      </c>
      <c r="CH326" s="155">
        <v>0</v>
      </c>
      <c r="CI326" s="155">
        <v>2.8197585999999998E-6</v>
      </c>
      <c r="CJ326" s="155">
        <v>1.0182750999999999E-4</v>
      </c>
      <c r="CK326" s="155">
        <v>6.1207490000000001E-15</v>
      </c>
      <c r="CL326" s="155">
        <v>0</v>
      </c>
      <c r="CM326"/>
      <c r="CN326" s="284">
        <v>0</v>
      </c>
      <c r="CO326" s="284">
        <v>2.6036693999999998</v>
      </c>
      <c r="CP326" s="285">
        <v>1.3660524999999999E-4</v>
      </c>
      <c r="CQ326" s="284">
        <v>8.1697371999999997E-4</v>
      </c>
      <c r="CR326" s="284">
        <v>5.0018429999999997E-11</v>
      </c>
      <c r="CS326" s="284">
        <v>5.8320592000000004E-9</v>
      </c>
      <c r="CT326" s="284">
        <v>9.4161603999999994E-5</v>
      </c>
      <c r="CU326" s="284">
        <v>6.1275708E-3</v>
      </c>
      <c r="CV326" s="284">
        <v>0</v>
      </c>
      <c r="CW326" s="284">
        <v>0</v>
      </c>
      <c r="CX326"/>
      <c r="CY326" s="166" t="s">
        <v>364</v>
      </c>
      <c r="CZ326" s="271" t="s">
        <v>2349</v>
      </c>
      <c r="DA326"/>
      <c r="DB326" s="247"/>
      <c r="DC326"/>
      <c r="DD326"/>
      <c r="DE326"/>
      <c r="DF326"/>
      <c r="DG326"/>
      <c r="DH326"/>
      <c r="DI326"/>
      <c r="DJ326"/>
      <c r="DK326"/>
      <c r="DL326"/>
    </row>
    <row r="327" spans="1:116" ht="14.4">
      <c r="A327" t="s">
        <v>618</v>
      </c>
      <c r="B327" s="188" t="s">
        <v>311</v>
      </c>
      <c r="C327" s="151" t="str">
        <f t="shared" si="60"/>
        <v>A.030.38.108</v>
      </c>
      <c r="D327" s="54" t="s">
        <v>1220</v>
      </c>
      <c r="E327" s="150" t="s">
        <v>352</v>
      </c>
      <c r="F327" s="153" t="str">
        <f t="shared" si="61"/>
        <v>C12–C15 alcohol ethoxylate. 7 EO</v>
      </c>
      <c r="G327" s="154">
        <f t="shared" si="62"/>
        <v>2.2965314000000001</v>
      </c>
      <c r="H327"/>
      <c r="I327"/>
      <c r="J327" s="227">
        <f t="shared" si="77"/>
        <v>0.3818287214312</v>
      </c>
      <c r="K327"/>
      <c r="L327" s="280">
        <f t="shared" si="78"/>
        <v>1.4441372420000001E-2</v>
      </c>
      <c r="M327" s="280">
        <f t="shared" si="79"/>
        <v>1.9884602571199998E-2</v>
      </c>
      <c r="N327" s="281">
        <f t="shared" si="80"/>
        <v>3.0230364400000002E-3</v>
      </c>
      <c r="O327" s="280">
        <v>0.34447970999999999</v>
      </c>
      <c r="P327" s="286">
        <v>7.1298888999999999E-3</v>
      </c>
      <c r="Q327" s="219">
        <v>1.1683436E-2</v>
      </c>
      <c r="R327" s="219">
        <v>1.2469801000000001E-2</v>
      </c>
      <c r="S327" s="219">
        <v>1.5447446E-3</v>
      </c>
      <c r="T327" s="219">
        <v>1.8385202999999999E-4</v>
      </c>
      <c r="U327" s="219">
        <v>2.4297479000000001E-4</v>
      </c>
      <c r="V327" s="219">
        <v>1.0632702999999999E-3</v>
      </c>
      <c r="W327" s="219">
        <v>3.7858644000000001E-4</v>
      </c>
      <c r="X327" s="219">
        <v>0</v>
      </c>
      <c r="Y327" s="219">
        <v>2.64445E-3</v>
      </c>
      <c r="Z327" s="286">
        <v>8.0073711999999995E-6</v>
      </c>
      <c r="AA327" s="219">
        <v>0</v>
      </c>
      <c r="AB327" s="219">
        <v>0</v>
      </c>
      <c r="AC327"/>
      <c r="AD327" s="227">
        <f t="shared" si="72"/>
        <v>0.34447970999999999</v>
      </c>
      <c r="AE327" s="227">
        <f t="shared" si="73"/>
        <v>3.4317967620000008E-2</v>
      </c>
      <c r="AF327" s="227">
        <f t="shared" si="74"/>
        <v>1.98765952E-2</v>
      </c>
      <c r="AG327" s="227">
        <f t="shared" si="75"/>
        <v>1.9884602571199998E-2</v>
      </c>
      <c r="AH327" s="227">
        <f t="shared" si="76"/>
        <v>3.0230364400000002E-3</v>
      </c>
      <c r="AI327"/>
      <c r="AJ327">
        <v>78.588081000000003</v>
      </c>
      <c r="AK327" s="155">
        <v>78.115612999999996</v>
      </c>
      <c r="AL327" s="155">
        <v>0.32850310999999999</v>
      </c>
      <c r="AM327" s="155">
        <v>0</v>
      </c>
      <c r="AN327" s="155">
        <v>0</v>
      </c>
      <c r="AO327" s="155">
        <v>8.0471100000000004E-2</v>
      </c>
      <c r="AP327" s="155">
        <v>6.349378E-2</v>
      </c>
      <c r="AQ327"/>
      <c r="AR327" s="156">
        <v>4.6313174999999998E-2</v>
      </c>
      <c r="AS327" s="156">
        <v>3.8897820999999999E-2</v>
      </c>
      <c r="AT327" s="156">
        <v>1.8376719E-3</v>
      </c>
      <c r="AU327" s="156">
        <v>5.5776814999999999E-3</v>
      </c>
      <c r="AV327" s="282">
        <f t="shared" si="69"/>
        <v>2.3320036457579995E-6</v>
      </c>
      <c r="AW327" s="282">
        <f t="shared" si="70"/>
        <v>6.7961238758109003E-9</v>
      </c>
      <c r="AX327" s="283">
        <f t="shared" si="71"/>
        <v>0.78118789276099998</v>
      </c>
      <c r="AY327" s="157">
        <v>2.1775175999999998E-6</v>
      </c>
      <c r="AZ327" s="157">
        <v>6.5717959000000003E-9</v>
      </c>
      <c r="BA327" s="157">
        <v>1.7947664000000001E-13</v>
      </c>
      <c r="BB327" s="157">
        <v>2.336E-10</v>
      </c>
      <c r="BC327" s="157">
        <v>0</v>
      </c>
      <c r="BD327" s="157">
        <v>3.2107251000000002E-10</v>
      </c>
      <c r="BE327" s="157">
        <v>1.5371612000000001E-7</v>
      </c>
      <c r="BF327" s="157">
        <v>7.3220194000000002E-11</v>
      </c>
      <c r="BG327" s="157">
        <v>1.5082936E-10</v>
      </c>
      <c r="BH327" s="157">
        <v>0</v>
      </c>
      <c r="BI327" s="157">
        <v>0</v>
      </c>
      <c r="BJ327" s="157">
        <v>9.1187983000000004E-14</v>
      </c>
      <c r="BK327" s="157">
        <v>6.3562143E-15</v>
      </c>
      <c r="BL327" s="157">
        <v>1.4009735999999999E-15</v>
      </c>
      <c r="BM327" s="157">
        <v>2.5353727999999998E-11</v>
      </c>
      <c r="BN327" s="157">
        <v>1.8989951999999999E-10</v>
      </c>
      <c r="BO327" s="157">
        <v>0</v>
      </c>
      <c r="BP327" s="157">
        <v>3.1762761E-5</v>
      </c>
      <c r="BQ327" s="157">
        <v>0.78115612999999995</v>
      </c>
      <c r="BR327" s="157">
        <v>0</v>
      </c>
      <c r="BS327" s="157">
        <v>0</v>
      </c>
      <c r="BT327" s="157">
        <v>0</v>
      </c>
      <c r="BU327"/>
      <c r="BV327" s="155">
        <v>1.6600489999999999E-4</v>
      </c>
      <c r="BW327" s="155">
        <v>1.0398631999999999E-6</v>
      </c>
      <c r="BX327" s="155">
        <v>6.4033389000000006E-5</v>
      </c>
      <c r="BY327" s="155">
        <v>1.3029083999999999E-7</v>
      </c>
      <c r="BZ327" s="155">
        <v>2.2392413E-6</v>
      </c>
      <c r="CA327" s="155">
        <v>0</v>
      </c>
      <c r="CB327" s="155">
        <v>0</v>
      </c>
      <c r="CC327" s="155">
        <v>0</v>
      </c>
      <c r="CD327" s="155">
        <v>2.5561156999999997E-7</v>
      </c>
      <c r="CE327" s="155">
        <v>2.1446033999999999E-7</v>
      </c>
      <c r="CF327" s="155">
        <v>0</v>
      </c>
      <c r="CG327" s="155">
        <v>0</v>
      </c>
      <c r="CH327" s="155">
        <v>0</v>
      </c>
      <c r="CI327" s="155">
        <v>2.4511710000000002E-6</v>
      </c>
      <c r="CJ327" s="155">
        <v>9.5640868E-5</v>
      </c>
      <c r="CK327" s="155">
        <v>5.3302370000000002E-15</v>
      </c>
      <c r="CL327" s="155">
        <v>0</v>
      </c>
      <c r="CM327"/>
      <c r="CN327" s="284">
        <v>0</v>
      </c>
      <c r="CO327" s="284">
        <v>2.2596113999999998</v>
      </c>
      <c r="CP327" s="285">
        <v>1.1359805E-4</v>
      </c>
      <c r="CQ327" s="284">
        <v>7.1145926000000005E-4</v>
      </c>
      <c r="CR327" s="284">
        <v>4.3558408000000001E-11</v>
      </c>
      <c r="CS327" s="284">
        <v>5.0788322999999998E-9</v>
      </c>
      <c r="CT327" s="284">
        <v>8.2000366999999998E-5</v>
      </c>
      <c r="CU327" s="284">
        <v>5.3361776999999999E-3</v>
      </c>
      <c r="CV327" s="284">
        <v>0</v>
      </c>
      <c r="CW327" s="284">
        <v>0</v>
      </c>
      <c r="CX327"/>
      <c r="CY327" s="166" t="s">
        <v>364</v>
      </c>
      <c r="CZ327" s="271" t="s">
        <v>2350</v>
      </c>
      <c r="DA327"/>
      <c r="DB327" s="212"/>
      <c r="DC327" s="48"/>
      <c r="DD327" s="48"/>
      <c r="DE327" s="48"/>
      <c r="DF327" s="48"/>
      <c r="DG327" s="48"/>
      <c r="DH327" s="48"/>
      <c r="DI327" s="48"/>
      <c r="DJ327" s="48"/>
      <c r="DK327" s="48"/>
      <c r="DL327" s="48"/>
    </row>
    <row r="328" spans="1:116" ht="14.4">
      <c r="A328" t="s">
        <v>619</v>
      </c>
      <c r="B328" s="188" t="s">
        <v>311</v>
      </c>
      <c r="C328" s="151" t="str">
        <f t="shared" si="60"/>
        <v>A.030.38.109</v>
      </c>
      <c r="D328" s="54" t="s">
        <v>1220</v>
      </c>
      <c r="E328" s="150" t="s">
        <v>352</v>
      </c>
      <c r="F328" s="153" t="str">
        <f t="shared" si="61"/>
        <v>C16–C18 alcohol ethoxylate. &gt; 20 EO</v>
      </c>
      <c r="G328" s="154">
        <f t="shared" si="62"/>
        <v>2.4058991333333335</v>
      </c>
      <c r="H328"/>
      <c r="I328"/>
      <c r="J328" s="227">
        <f t="shared" si="77"/>
        <v>0.39585536663359999</v>
      </c>
      <c r="K328"/>
      <c r="L328" s="280">
        <f t="shared" si="78"/>
        <v>1.3879655259999998E-2</v>
      </c>
      <c r="M328" s="280">
        <f t="shared" si="79"/>
        <v>1.83085522436E-2</v>
      </c>
      <c r="N328" s="281">
        <f t="shared" si="80"/>
        <v>2.7822891299999998E-3</v>
      </c>
      <c r="O328" s="280">
        <v>0.36088487000000002</v>
      </c>
      <c r="P328" s="286">
        <v>6.5620818000000003E-3</v>
      </c>
      <c r="Q328" s="219">
        <v>1.0752995E-2</v>
      </c>
      <c r="R328" s="219">
        <v>1.1979215E-2</v>
      </c>
      <c r="S328" s="219">
        <v>1.4217249E-3</v>
      </c>
      <c r="T328" s="219">
        <v>1.692105E-4</v>
      </c>
      <c r="U328" s="219">
        <v>3.0950485999999998E-4</v>
      </c>
      <c r="V328" s="219">
        <v>9.8610575999999992E-4</v>
      </c>
      <c r="W328" s="219">
        <v>3.4843672999999999E-4</v>
      </c>
      <c r="X328" s="219">
        <v>0</v>
      </c>
      <c r="Y328" s="219">
        <v>2.4338523999999999E-3</v>
      </c>
      <c r="Z328" s="286">
        <v>7.3696835999999997E-6</v>
      </c>
      <c r="AA328" s="219">
        <v>0</v>
      </c>
      <c r="AB328" s="219">
        <v>0</v>
      </c>
      <c r="AC328"/>
      <c r="AD328" s="227">
        <f t="shared" si="72"/>
        <v>0.36088487000000002</v>
      </c>
      <c r="AE328" s="227">
        <f t="shared" si="73"/>
        <v>3.2180837819999995E-2</v>
      </c>
      <c r="AF328" s="227">
        <f t="shared" si="74"/>
        <v>1.830118256E-2</v>
      </c>
      <c r="AG328" s="227">
        <f t="shared" si="75"/>
        <v>1.83085522436E-2</v>
      </c>
      <c r="AH328" s="227">
        <f t="shared" si="76"/>
        <v>2.7822891299999998E-3</v>
      </c>
      <c r="AI328"/>
      <c r="AJ328">
        <v>70.747754</v>
      </c>
      <c r="AK328" s="155">
        <v>70.312911999999997</v>
      </c>
      <c r="AL328" s="155">
        <v>0.30234191999999999</v>
      </c>
      <c r="AM328" s="155">
        <v>0</v>
      </c>
      <c r="AN328" s="155">
        <v>0</v>
      </c>
      <c r="AO328" s="155">
        <v>7.4062577000000004E-2</v>
      </c>
      <c r="AP328" s="155">
        <v>5.8437289000000003E-2</v>
      </c>
      <c r="AQ328"/>
      <c r="AR328" s="156">
        <v>4.8168362999999999E-2</v>
      </c>
      <c r="AS328" s="156">
        <v>4.1193159999999999E-2</v>
      </c>
      <c r="AT328" s="156">
        <v>1.9546520999999999E-3</v>
      </c>
      <c r="AU328" s="156">
        <v>5.0205505999999997E-3</v>
      </c>
      <c r="AV328" s="282">
        <f t="shared" si="69"/>
        <v>2.4696138540679999E-6</v>
      </c>
      <c r="AW328" s="282">
        <f t="shared" si="70"/>
        <v>7.2287431757271986E-9</v>
      </c>
      <c r="AX328" s="283">
        <f t="shared" si="71"/>
        <v>0.70315835325100007</v>
      </c>
      <c r="AY328" s="157">
        <v>2.3263608999999999E-6</v>
      </c>
      <c r="AZ328" s="157">
        <v>7.0222535999999997E-9</v>
      </c>
      <c r="BA328" s="157">
        <v>1.9171530999999999E-13</v>
      </c>
      <c r="BB328" s="157">
        <v>1.2847999999999999E-9</v>
      </c>
      <c r="BC328" s="157">
        <v>0</v>
      </c>
      <c r="BD328" s="157">
        <v>2.9550306999999999E-10</v>
      </c>
      <c r="BE328" s="157">
        <v>1.4147453999999999E-7</v>
      </c>
      <c r="BF328" s="157">
        <v>6.7389114999999999E-11</v>
      </c>
      <c r="BG328" s="157">
        <v>1.3881768E-10</v>
      </c>
      <c r="BH328" s="157">
        <v>0</v>
      </c>
      <c r="BI328" s="157">
        <v>0</v>
      </c>
      <c r="BJ328" s="157">
        <v>8.3925992999999998E-14</v>
      </c>
      <c r="BK328" s="157">
        <v>5.8500208000000002E-15</v>
      </c>
      <c r="BL328" s="157">
        <v>1.2894034E-15</v>
      </c>
      <c r="BM328" s="157">
        <v>2.3334617999999999E-11</v>
      </c>
      <c r="BN328" s="157">
        <v>1.7477637999999999E-10</v>
      </c>
      <c r="BO328" s="157">
        <v>0</v>
      </c>
      <c r="BP328" s="157">
        <v>2.9233250999999999E-5</v>
      </c>
      <c r="BQ328" s="157">
        <v>0.70312912000000005</v>
      </c>
      <c r="BR328" s="157">
        <v>0</v>
      </c>
      <c r="BS328" s="157">
        <v>0</v>
      </c>
      <c r="BT328" s="157">
        <v>0</v>
      </c>
      <c r="BU328"/>
      <c r="BV328" s="155">
        <v>1.5915923E-4</v>
      </c>
      <c r="BW328" s="155">
        <v>9.5705101000000007E-7</v>
      </c>
      <c r="BX328" s="155">
        <v>6.7082850999999994E-5</v>
      </c>
      <c r="BY328" s="155">
        <v>1.2079469E-7</v>
      </c>
      <c r="BZ328" s="155">
        <v>2.0609135999999998E-6</v>
      </c>
      <c r="CA328" s="155">
        <v>0</v>
      </c>
      <c r="CB328" s="155">
        <v>0</v>
      </c>
      <c r="CC328" s="155">
        <v>0</v>
      </c>
      <c r="CD328" s="155">
        <v>2.3525528000000001E-7</v>
      </c>
      <c r="CE328" s="155">
        <v>2.5420853000000001E-7</v>
      </c>
      <c r="CF328" s="155">
        <v>0</v>
      </c>
      <c r="CG328" s="155">
        <v>0</v>
      </c>
      <c r="CH328" s="155">
        <v>0</v>
      </c>
      <c r="CI328" s="155">
        <v>2.3520170999999999E-6</v>
      </c>
      <c r="CJ328" s="155">
        <v>8.6096142999999995E-5</v>
      </c>
      <c r="CK328" s="155">
        <v>4.9057497999999997E-15</v>
      </c>
      <c r="CL328" s="155">
        <v>0</v>
      </c>
      <c r="CM328"/>
      <c r="CN328" s="284">
        <v>0</v>
      </c>
      <c r="CO328" s="284">
        <v>2.3374790999999999</v>
      </c>
      <c r="CP328" s="285">
        <v>2.214443E-4</v>
      </c>
      <c r="CQ328" s="284">
        <v>6.5480035999999995E-4</v>
      </c>
      <c r="CR328" s="284">
        <v>4.0089522000000003E-11</v>
      </c>
      <c r="CS328" s="284">
        <v>4.6743664000000004E-9</v>
      </c>
      <c r="CT328" s="284">
        <v>7.5470056999999997E-5</v>
      </c>
      <c r="CU328" s="284">
        <v>4.9112174E-3</v>
      </c>
      <c r="CV328" s="284">
        <v>0</v>
      </c>
      <c r="CW328" s="284">
        <v>0</v>
      </c>
      <c r="CX328"/>
      <c r="CY328" s="166" t="s">
        <v>364</v>
      </c>
      <c r="CZ328" s="271" t="s">
        <v>2351</v>
      </c>
      <c r="DA328"/>
      <c r="DB328" s="247"/>
      <c r="DC328"/>
      <c r="DD328"/>
      <c r="DE328"/>
      <c r="DF328"/>
      <c r="DG328"/>
      <c r="DH328"/>
      <c r="DI328"/>
      <c r="DJ328"/>
      <c r="DK328"/>
      <c r="DL328"/>
    </row>
    <row r="329" spans="1:116" ht="14.4">
      <c r="A329" t="s">
        <v>620</v>
      </c>
      <c r="B329" s="188" t="s">
        <v>311</v>
      </c>
      <c r="C329" s="151" t="str">
        <f t="shared" si="60"/>
        <v>A.030.38.110</v>
      </c>
      <c r="D329" s="54" t="s">
        <v>1220</v>
      </c>
      <c r="E329" s="150" t="s">
        <v>352</v>
      </c>
      <c r="F329" s="153" t="str">
        <f t="shared" si="61"/>
        <v>C16–C18 triethanolamine esterquats</v>
      </c>
      <c r="G329" s="154">
        <f t="shared" si="62"/>
        <v>2.8359113333333337</v>
      </c>
      <c r="H329"/>
      <c r="I329"/>
      <c r="J329" s="227">
        <f t="shared" si="77"/>
        <v>0.47266398526850001</v>
      </c>
      <c r="K329"/>
      <c r="L329" s="280">
        <f t="shared" si="78"/>
        <v>2.9095494499999999E-2</v>
      </c>
      <c r="M329" s="280">
        <f t="shared" si="79"/>
        <v>1.57858505985E-2</v>
      </c>
      <c r="N329" s="281">
        <f t="shared" si="80"/>
        <v>2.3959401699999998E-3</v>
      </c>
      <c r="O329" s="280">
        <v>0.42538670000000001</v>
      </c>
      <c r="P329" s="286">
        <v>5.6508705000000003E-3</v>
      </c>
      <c r="Q329" s="219">
        <v>9.2598334000000004E-3</v>
      </c>
      <c r="R329" s="219">
        <v>2.723457E-2</v>
      </c>
      <c r="S329" s="219">
        <v>1.2243040000000001E-3</v>
      </c>
      <c r="T329" s="219">
        <v>1.4571391E-4</v>
      </c>
      <c r="U329" s="219">
        <v>4.9090658999999997E-4</v>
      </c>
      <c r="V329" s="219">
        <v>8.6880037000000002E-4</v>
      </c>
      <c r="W329" s="219">
        <v>3.0005276999999999E-4</v>
      </c>
      <c r="X329" s="219">
        <v>0</v>
      </c>
      <c r="Y329" s="219">
        <v>2.0958874E-3</v>
      </c>
      <c r="Z329" s="286">
        <v>6.3463285000000002E-6</v>
      </c>
      <c r="AA329" s="219">
        <v>0</v>
      </c>
      <c r="AB329" s="219">
        <v>0</v>
      </c>
      <c r="AC329"/>
      <c r="AD329" s="227">
        <f t="shared" si="72"/>
        <v>0.42538670000000001</v>
      </c>
      <c r="AE329" s="227">
        <f t="shared" si="73"/>
        <v>4.4874998770000001E-2</v>
      </c>
      <c r="AF329" s="227">
        <f t="shared" si="74"/>
        <v>1.5779504270000001E-2</v>
      </c>
      <c r="AG329" s="227">
        <f t="shared" si="75"/>
        <v>1.57858505985E-2</v>
      </c>
      <c r="AH329" s="227">
        <f t="shared" si="76"/>
        <v>2.3959401699999998E-3</v>
      </c>
      <c r="AI329"/>
      <c r="AJ329">
        <v>43.124980999999998</v>
      </c>
      <c r="AK329" s="155">
        <v>42.750521999999997</v>
      </c>
      <c r="AL329" s="155">
        <v>0.26035869</v>
      </c>
      <c r="AM329" s="155">
        <v>0</v>
      </c>
      <c r="AN329" s="155">
        <v>0</v>
      </c>
      <c r="AO329" s="155">
        <v>6.377824E-2</v>
      </c>
      <c r="AP329" s="155">
        <v>5.0322681000000001E-2</v>
      </c>
      <c r="AQ329"/>
      <c r="AR329" s="156">
        <v>5.5029367000000003E-2</v>
      </c>
      <c r="AS329" s="156">
        <v>4.9579363000000001E-2</v>
      </c>
      <c r="AT329" s="156">
        <v>2.3974366E-3</v>
      </c>
      <c r="AU329" s="156">
        <v>3.052567E-3</v>
      </c>
      <c r="AV329" s="282">
        <f t="shared" si="69"/>
        <v>2.9723838407709998E-6</v>
      </c>
      <c r="AW329" s="282">
        <f t="shared" si="70"/>
        <v>8.8662595760140021E-9</v>
      </c>
      <c r="AX329" s="283">
        <f t="shared" si="71"/>
        <v>0.427530393919</v>
      </c>
      <c r="AY329" s="157">
        <v>2.8457984000000001E-6</v>
      </c>
      <c r="AZ329" s="157">
        <v>8.5930038000000008E-9</v>
      </c>
      <c r="BA329" s="157">
        <v>2.3445594999999998E-13</v>
      </c>
      <c r="BB329" s="157">
        <v>3.9128E-9</v>
      </c>
      <c r="BC329" s="157">
        <v>0</v>
      </c>
      <c r="BD329" s="157">
        <v>6.7266947999999997E-10</v>
      </c>
      <c r="BE329" s="157">
        <v>1.2182936999999999E-7</v>
      </c>
      <c r="BF329" s="157">
        <v>1.5340146E-10</v>
      </c>
      <c r="BG329" s="157">
        <v>1.1954144000000001E-10</v>
      </c>
      <c r="BH329" s="157">
        <v>0</v>
      </c>
      <c r="BI329" s="157">
        <v>0</v>
      </c>
      <c r="BJ329" s="157">
        <v>7.2272021E-14</v>
      </c>
      <c r="BK329" s="157">
        <v>5.0376862999999999E-15</v>
      </c>
      <c r="BL329" s="157">
        <v>1.1103567E-15</v>
      </c>
      <c r="BM329" s="157">
        <v>2.0094371000000002E-11</v>
      </c>
      <c r="BN329" s="157">
        <v>1.5050692000000001E-10</v>
      </c>
      <c r="BO329" s="157">
        <v>0</v>
      </c>
      <c r="BP329" s="157">
        <v>2.5173919000000002E-5</v>
      </c>
      <c r="BQ329" s="157">
        <v>0.42750522000000002</v>
      </c>
      <c r="BR329" s="157">
        <v>0</v>
      </c>
      <c r="BS329" s="157">
        <v>0</v>
      </c>
      <c r="BT329" s="157">
        <v>0</v>
      </c>
      <c r="BU329"/>
      <c r="BV329" s="155">
        <v>1.4008229000000001E-4</v>
      </c>
      <c r="BW329" s="155">
        <v>8.2415480999999996E-7</v>
      </c>
      <c r="BX329" s="155">
        <v>7.9072733000000003E-5</v>
      </c>
      <c r="BY329" s="155">
        <v>1.1374979E-7</v>
      </c>
      <c r="BZ329" s="155">
        <v>1.7747349000000001E-6</v>
      </c>
      <c r="CA329" s="155">
        <v>0</v>
      </c>
      <c r="CB329" s="155">
        <v>0</v>
      </c>
      <c r="CC329" s="155">
        <v>0</v>
      </c>
      <c r="CD329" s="155">
        <v>2.0258770999999999E-7</v>
      </c>
      <c r="CE329" s="155">
        <v>3.9004718000000002E-7</v>
      </c>
      <c r="CF329" s="155">
        <v>0</v>
      </c>
      <c r="CG329" s="155">
        <v>0</v>
      </c>
      <c r="CH329" s="155">
        <v>0</v>
      </c>
      <c r="CI329" s="155">
        <v>5.2595345000000004E-6</v>
      </c>
      <c r="CJ329" s="155">
        <v>5.2444744000000003E-5</v>
      </c>
      <c r="CK329" s="155">
        <v>4.2245369000000004E-15</v>
      </c>
      <c r="CL329" s="155">
        <v>0</v>
      </c>
      <c r="CM329"/>
      <c r="CN329" s="284">
        <v>0</v>
      </c>
      <c r="CO329" s="284">
        <v>2.6870612999999999</v>
      </c>
      <c r="CP329" s="285">
        <v>4.9609274999999999E-4</v>
      </c>
      <c r="CQ329" s="284">
        <v>5.6387471999999996E-4</v>
      </c>
      <c r="CR329" s="284">
        <v>3.4522687000000001E-11</v>
      </c>
      <c r="CS329" s="284">
        <v>4.0252833999999998E-9</v>
      </c>
      <c r="CT329" s="284">
        <v>6.4990277000000004E-5</v>
      </c>
      <c r="CU329" s="284">
        <v>4.2292453000000001E-3</v>
      </c>
      <c r="CV329" s="284">
        <v>0</v>
      </c>
      <c r="CW329" s="284">
        <v>0</v>
      </c>
      <c r="CX329"/>
      <c r="CY329" s="166" t="s">
        <v>364</v>
      </c>
      <c r="CZ329" s="271" t="s">
        <v>2352</v>
      </c>
      <c r="DA329"/>
      <c r="DB329" s="247"/>
      <c r="DC329"/>
      <c r="DD329"/>
      <c r="DE329"/>
      <c r="DF329"/>
      <c r="DG329"/>
      <c r="DH329"/>
      <c r="DI329"/>
      <c r="DJ329"/>
      <c r="DK329"/>
      <c r="DL329"/>
    </row>
    <row r="330" spans="1:116" ht="14.4">
      <c r="A330" t="s">
        <v>621</v>
      </c>
      <c r="B330" s="188" t="s">
        <v>311</v>
      </c>
      <c r="C330" s="151" t="str">
        <f t="shared" si="60"/>
        <v>A.030.38.111</v>
      </c>
      <c r="D330" s="54" t="s">
        <v>1220</v>
      </c>
      <c r="E330" s="150" t="s">
        <v>352</v>
      </c>
      <c r="F330" s="153" t="str">
        <f t="shared" si="61"/>
        <v>C8–C18 alkyl amidopropyl betaine</v>
      </c>
      <c r="G330" s="154">
        <f t="shared" si="62"/>
        <v>3.1740941333333335</v>
      </c>
      <c r="H330"/>
      <c r="I330"/>
      <c r="J330" s="227">
        <f t="shared" si="77"/>
        <v>0.5232036388654</v>
      </c>
      <c r="K330"/>
      <c r="L330" s="280">
        <f t="shared" si="78"/>
        <v>1.8496923810000003E-2</v>
      </c>
      <c r="M330" s="280">
        <f t="shared" si="79"/>
        <v>2.4819926285400001E-2</v>
      </c>
      <c r="N330" s="281">
        <f t="shared" si="80"/>
        <v>3.7726687699999998E-3</v>
      </c>
      <c r="O330" s="280">
        <v>0.47611411999999997</v>
      </c>
      <c r="P330" s="286">
        <v>8.8979109999999997E-3</v>
      </c>
      <c r="Q330" s="219">
        <v>1.4580615999999999E-2</v>
      </c>
      <c r="R330" s="219">
        <v>1.5983611000000002E-2</v>
      </c>
      <c r="S330" s="219">
        <v>1.9277999999999999E-3</v>
      </c>
      <c r="T330" s="219">
        <v>2.2944242000000001E-4</v>
      </c>
      <c r="U330" s="219">
        <v>3.5607039000000001E-4</v>
      </c>
      <c r="V330" s="219">
        <v>1.3314062999999999E-3</v>
      </c>
      <c r="W330" s="219">
        <v>4.7246577E-4</v>
      </c>
      <c r="X330" s="219">
        <v>0</v>
      </c>
      <c r="Y330" s="219">
        <v>3.3002029999999998E-3</v>
      </c>
      <c r="Z330" s="286">
        <v>9.9929853999999994E-6</v>
      </c>
      <c r="AA330" s="219">
        <v>0</v>
      </c>
      <c r="AB330" s="219">
        <v>0</v>
      </c>
      <c r="AC330"/>
      <c r="AD330" s="227">
        <f t="shared" si="72"/>
        <v>0.47611411999999997</v>
      </c>
      <c r="AE330" s="227">
        <f t="shared" si="73"/>
        <v>4.3306857109999999E-2</v>
      </c>
      <c r="AF330" s="227">
        <f t="shared" si="74"/>
        <v>2.48099333E-2</v>
      </c>
      <c r="AG330" s="227">
        <f t="shared" si="75"/>
        <v>2.4819926285399998E-2</v>
      </c>
      <c r="AH330" s="227">
        <f t="shared" si="76"/>
        <v>3.7726687699999998E-3</v>
      </c>
      <c r="AI330"/>
      <c r="AJ330">
        <v>58.618197000000002</v>
      </c>
      <c r="AK330" s="155">
        <v>58.028570000000002</v>
      </c>
      <c r="AL330" s="155">
        <v>0.40996311000000002</v>
      </c>
      <c r="AM330" s="155">
        <v>0</v>
      </c>
      <c r="AN330" s="155">
        <v>0</v>
      </c>
      <c r="AO330" s="155">
        <v>0.10042578000000001</v>
      </c>
      <c r="AP330" s="155">
        <v>7.9238540999999996E-2</v>
      </c>
      <c r="AQ330"/>
      <c r="AR330" s="156">
        <v>6.0776162000000002E-2</v>
      </c>
      <c r="AS330" s="156">
        <v>5.4071527000000001E-2</v>
      </c>
      <c r="AT330" s="156">
        <v>2.5611114000000002E-3</v>
      </c>
      <c r="AU330" s="156">
        <v>4.1435229000000001E-3</v>
      </c>
      <c r="AV330" s="282">
        <f t="shared" si="69"/>
        <v>3.2416983102250006E-6</v>
      </c>
      <c r="AW330" s="282">
        <f t="shared" si="70"/>
        <v>9.4715658246233017E-9</v>
      </c>
      <c r="AX330" s="283">
        <f t="shared" si="71"/>
        <v>0.58032533907700001</v>
      </c>
      <c r="AY330" s="157">
        <v>3.0453960999999999E-6</v>
      </c>
      <c r="AZ330" s="157">
        <v>9.1908354999999999E-9</v>
      </c>
      <c r="BA330" s="157">
        <v>2.5097668999999998E-13</v>
      </c>
      <c r="BB330" s="157">
        <v>3.7959999999999997E-9</v>
      </c>
      <c r="BC330" s="157">
        <v>0</v>
      </c>
      <c r="BD330" s="157">
        <v>4.0396992000000001E-10</v>
      </c>
      <c r="BE330" s="157">
        <v>1.9183361000000001E-7</v>
      </c>
      <c r="BF330" s="157">
        <v>9.2124847000000001E-11</v>
      </c>
      <c r="BG330" s="157">
        <v>1.8823102E-10</v>
      </c>
      <c r="BH330" s="157">
        <v>0</v>
      </c>
      <c r="BI330" s="157">
        <v>0</v>
      </c>
      <c r="BJ330" s="157">
        <v>1.1380017000000001E-13</v>
      </c>
      <c r="BK330" s="157">
        <v>7.9323857000000003E-15</v>
      </c>
      <c r="BL330" s="157">
        <v>1.7483776000000001E-15</v>
      </c>
      <c r="BM330" s="157">
        <v>3.1640775000000002E-11</v>
      </c>
      <c r="BN330" s="157">
        <v>2.3698953E-10</v>
      </c>
      <c r="BO330" s="157">
        <v>0</v>
      </c>
      <c r="BP330" s="157">
        <v>3.9639077000000002E-5</v>
      </c>
      <c r="BQ330" s="157">
        <v>0.58028570000000002</v>
      </c>
      <c r="BR330" s="157">
        <v>0</v>
      </c>
      <c r="BS330" s="157">
        <v>0</v>
      </c>
      <c r="BT330" s="157">
        <v>0</v>
      </c>
      <c r="BU330"/>
      <c r="BV330" s="155">
        <v>1.6777863E-4</v>
      </c>
      <c r="BW330" s="155">
        <v>1.2977214999999999E-6</v>
      </c>
      <c r="BX330" s="155">
        <v>8.8502166000000001E-5</v>
      </c>
      <c r="BY330" s="155">
        <v>1.6318175E-7</v>
      </c>
      <c r="BZ330" s="155">
        <v>2.7945134E-6</v>
      </c>
      <c r="CA330" s="155">
        <v>0</v>
      </c>
      <c r="CB330" s="155">
        <v>0</v>
      </c>
      <c r="CC330" s="155">
        <v>0</v>
      </c>
      <c r="CD330" s="155">
        <v>3.1899640999999998E-7</v>
      </c>
      <c r="CE330" s="155">
        <v>3.0278594000000002E-7</v>
      </c>
      <c r="CF330" s="155">
        <v>0</v>
      </c>
      <c r="CG330" s="155">
        <v>0</v>
      </c>
      <c r="CH330" s="155">
        <v>0</v>
      </c>
      <c r="CI330" s="155">
        <v>3.1395932999999998E-6</v>
      </c>
      <c r="CJ330" s="155">
        <v>7.1259672999999998E-5</v>
      </c>
      <c r="CK330" s="155">
        <v>6.6519933999999996E-15</v>
      </c>
      <c r="CL330" s="155">
        <v>0</v>
      </c>
      <c r="CM330"/>
      <c r="CN330" s="284">
        <v>0</v>
      </c>
      <c r="CO330" s="284">
        <v>3.1197840999999999</v>
      </c>
      <c r="CP330" s="285">
        <v>2.1137865E-4</v>
      </c>
      <c r="CQ330" s="284">
        <v>8.8788215000000005E-4</v>
      </c>
      <c r="CR330" s="284">
        <v>5.4359731E-11</v>
      </c>
      <c r="CS330" s="284">
        <v>6.3382470000000004E-9</v>
      </c>
      <c r="CT330" s="284">
        <v>1.0233427000000001E-4</v>
      </c>
      <c r="CU330" s="284">
        <v>6.6594072999999997E-3</v>
      </c>
      <c r="CV330" s="284">
        <v>0</v>
      </c>
      <c r="CW330" s="284">
        <v>0</v>
      </c>
      <c r="CX330"/>
      <c r="CY330" s="166" t="s">
        <v>364</v>
      </c>
      <c r="CZ330" s="276" t="s">
        <v>1623</v>
      </c>
      <c r="DA330"/>
      <c r="DB330" s="54"/>
      <c r="DC330"/>
      <c r="DD330"/>
      <c r="DE330"/>
      <c r="DF330"/>
      <c r="DG330"/>
      <c r="DH330"/>
      <c r="DI330"/>
      <c r="DJ330"/>
      <c r="DK330"/>
      <c r="DL330"/>
    </row>
    <row r="331" spans="1:116" ht="14.4">
      <c r="A331" t="s">
        <v>622</v>
      </c>
      <c r="B331" s="188" t="s">
        <v>311</v>
      </c>
      <c r="C331" s="151" t="str">
        <f t="shared" si="60"/>
        <v>A.030.38.112</v>
      </c>
      <c r="D331" s="54" t="s">
        <v>1220</v>
      </c>
      <c r="E331" s="150" t="s">
        <v>352</v>
      </c>
      <c r="F331" s="153" t="str">
        <f t="shared" si="61"/>
        <v>Cocamide diethanolamine</v>
      </c>
      <c r="G331" s="154">
        <f t="shared" si="62"/>
        <v>1.0588444000000001</v>
      </c>
      <c r="H331"/>
      <c r="I331"/>
      <c r="J331" s="227">
        <f t="shared" si="77"/>
        <v>0.17380357193070001</v>
      </c>
      <c r="K331"/>
      <c r="L331" s="280">
        <f t="shared" si="78"/>
        <v>5.8227405569999998E-3</v>
      </c>
      <c r="M331" s="280">
        <f t="shared" si="79"/>
        <v>7.9461100236999996E-3</v>
      </c>
      <c r="N331" s="281">
        <f t="shared" si="80"/>
        <v>1.20806135E-3</v>
      </c>
      <c r="O331" s="280">
        <v>0.15882666000000001</v>
      </c>
      <c r="P331" s="286">
        <v>2.8492355E-3</v>
      </c>
      <c r="Q331" s="219">
        <v>4.6689171999999999E-3</v>
      </c>
      <c r="R331" s="219">
        <v>5.0346595999999997E-3</v>
      </c>
      <c r="S331" s="219">
        <v>6.1730852999999995E-4</v>
      </c>
      <c r="T331" s="286">
        <v>7.3470671999999998E-5</v>
      </c>
      <c r="U331" s="286">
        <v>9.7301755000000001E-5</v>
      </c>
      <c r="V331" s="219">
        <v>4.2475743000000002E-4</v>
      </c>
      <c r="W331" s="219">
        <v>1.5129014999999999E-4</v>
      </c>
      <c r="X331" s="219">
        <v>0</v>
      </c>
      <c r="Y331" s="219">
        <v>1.0567712E-3</v>
      </c>
      <c r="Z331" s="286">
        <v>3.1998937000000001E-6</v>
      </c>
      <c r="AA331" s="219">
        <v>0</v>
      </c>
      <c r="AB331" s="219">
        <v>0</v>
      </c>
      <c r="AC331"/>
      <c r="AD331" s="227">
        <f t="shared" si="72"/>
        <v>0.15882666000000001</v>
      </c>
      <c r="AE331" s="227">
        <f t="shared" si="73"/>
        <v>1.3765650686999999E-2</v>
      </c>
      <c r="AF331" s="227">
        <f t="shared" si="74"/>
        <v>7.9429101299999996E-3</v>
      </c>
      <c r="AG331" s="227">
        <f t="shared" si="75"/>
        <v>7.9461100236999996E-3</v>
      </c>
      <c r="AH331" s="227">
        <f t="shared" si="76"/>
        <v>1.20806135E-3</v>
      </c>
      <c r="AI331"/>
      <c r="AJ331">
        <v>20.653793</v>
      </c>
      <c r="AK331" s="155">
        <v>20.464986</v>
      </c>
      <c r="AL331" s="155">
        <v>0.13127591999999999</v>
      </c>
      <c r="AM331" s="155">
        <v>0</v>
      </c>
      <c r="AN331" s="155">
        <v>0</v>
      </c>
      <c r="AO331" s="155">
        <v>3.2157739999999997E-2</v>
      </c>
      <c r="AP331" s="155">
        <v>2.5373289E-2</v>
      </c>
      <c r="AQ331"/>
      <c r="AR331" s="156">
        <v>2.0288121999999999E-2</v>
      </c>
      <c r="AS331" s="156">
        <v>1.7976219000000002E-2</v>
      </c>
      <c r="AT331" s="156">
        <v>8.5061234999999995E-4</v>
      </c>
      <c r="AU331" s="156">
        <v>1.4612907000000001E-3</v>
      </c>
      <c r="AV331" s="282">
        <f t="shared" si="69"/>
        <v>1.0777109707009999E-6</v>
      </c>
      <c r="AW331" s="282">
        <f t="shared" si="70"/>
        <v>3.1457557543437599E-9</v>
      </c>
      <c r="AX331" s="283">
        <f t="shared" si="71"/>
        <v>0.20466255298699998</v>
      </c>
      <c r="AY331" s="157">
        <v>1.0128552E-6</v>
      </c>
      <c r="AZ331" s="157">
        <v>3.0557244E-9</v>
      </c>
      <c r="BA331" s="157">
        <v>8.3466023E-14</v>
      </c>
      <c r="BB331" s="157">
        <v>3.2120000000000001E-9</v>
      </c>
      <c r="BC331" s="157">
        <v>0</v>
      </c>
      <c r="BD331" s="157">
        <v>1.2994652000000001E-10</v>
      </c>
      <c r="BE331" s="157">
        <v>6.1427805000000007E-8</v>
      </c>
      <c r="BF331" s="157">
        <v>2.9634144E-11</v>
      </c>
      <c r="BG331" s="157">
        <v>6.0274203999999999E-11</v>
      </c>
      <c r="BH331" s="157">
        <v>0</v>
      </c>
      <c r="BI331" s="157">
        <v>0</v>
      </c>
      <c r="BJ331" s="157">
        <v>3.6440404999999997E-14</v>
      </c>
      <c r="BK331" s="157">
        <v>2.5400608E-15</v>
      </c>
      <c r="BL331" s="157">
        <v>5.5985496000000001E-16</v>
      </c>
      <c r="BM331" s="157">
        <v>1.0131819E-11</v>
      </c>
      <c r="BN331" s="157">
        <v>7.5887361999999998E-11</v>
      </c>
      <c r="BO331" s="157">
        <v>0</v>
      </c>
      <c r="BP331" s="157">
        <v>1.2692987E-5</v>
      </c>
      <c r="BQ331" s="157">
        <v>0.20464985999999999</v>
      </c>
      <c r="BR331" s="157">
        <v>0</v>
      </c>
      <c r="BS331" s="157">
        <v>0</v>
      </c>
      <c r="BT331" s="157">
        <v>0</v>
      </c>
      <c r="BU331"/>
      <c r="BV331" s="155">
        <v>5.7177493E-5</v>
      </c>
      <c r="BW331" s="155">
        <v>4.1554856999999999E-7</v>
      </c>
      <c r="BX331" s="155">
        <v>2.9523392000000001E-5</v>
      </c>
      <c r="BY331" s="155">
        <v>5.2078773000000003E-8</v>
      </c>
      <c r="BZ331" s="155">
        <v>8.9484225999999998E-7</v>
      </c>
      <c r="CA331" s="155">
        <v>0</v>
      </c>
      <c r="CB331" s="155">
        <v>0</v>
      </c>
      <c r="CC331" s="155">
        <v>0</v>
      </c>
      <c r="CD331" s="155">
        <v>1.0214711E-7</v>
      </c>
      <c r="CE331" s="155">
        <v>8.5926541000000002E-8</v>
      </c>
      <c r="CF331" s="155">
        <v>0</v>
      </c>
      <c r="CG331" s="155">
        <v>0</v>
      </c>
      <c r="CH331" s="155">
        <v>0</v>
      </c>
      <c r="CI331" s="155">
        <v>9.8937708999999991E-7</v>
      </c>
      <c r="CJ331" s="155">
        <v>2.5114179999999999E-5</v>
      </c>
      <c r="CK331" s="155">
        <v>2.1300612999999999E-15</v>
      </c>
      <c r="CL331" s="155">
        <v>0</v>
      </c>
      <c r="CM331"/>
      <c r="CN331" s="284">
        <v>0</v>
      </c>
      <c r="CO331" s="284">
        <v>1.0581944000000001</v>
      </c>
      <c r="CP331" s="285">
        <v>4.31385E-5</v>
      </c>
      <c r="CQ331" s="284">
        <v>2.8431228000000002E-4</v>
      </c>
      <c r="CR331" s="284">
        <v>1.7406746E-11</v>
      </c>
      <c r="CS331" s="284">
        <v>2.0295952999999998E-9</v>
      </c>
      <c r="CT331" s="284">
        <v>3.2768863999999999E-5</v>
      </c>
      <c r="CU331" s="284">
        <v>2.1324352999999999E-3</v>
      </c>
      <c r="CV331" s="284">
        <v>0</v>
      </c>
      <c r="CW331" s="284">
        <v>0</v>
      </c>
      <c r="CX331"/>
      <c r="CY331" s="166" t="s">
        <v>364</v>
      </c>
      <c r="CZ331" s="271" t="s">
        <v>2353</v>
      </c>
      <c r="DA331"/>
      <c r="DB331" s="54"/>
      <c r="DC331"/>
      <c r="DD331"/>
      <c r="DE331"/>
      <c r="DF331"/>
      <c r="DG331"/>
      <c r="DH331"/>
      <c r="DI331"/>
      <c r="DJ331"/>
      <c r="DK331"/>
      <c r="DL331"/>
    </row>
    <row r="332" spans="1:116" ht="14.4">
      <c r="A332" t="s">
        <v>623</v>
      </c>
      <c r="B332" s="188" t="s">
        <v>311</v>
      </c>
      <c r="C332" s="151" t="str">
        <f t="shared" si="60"/>
        <v>A.030.38.113</v>
      </c>
      <c r="D332" s="54" t="s">
        <v>1220</v>
      </c>
      <c r="E332" s="150" t="s">
        <v>352</v>
      </c>
      <c r="F332" s="153" t="str">
        <f t="shared" si="61"/>
        <v>Linear alkylbenzene sulphonic acid</v>
      </c>
      <c r="G332" s="154">
        <f t="shared" si="62"/>
        <v>1.7362112000000001</v>
      </c>
      <c r="H332"/>
      <c r="I332"/>
      <c r="J332" s="227">
        <f t="shared" si="77"/>
        <v>0.28833650975809999</v>
      </c>
      <c r="K332"/>
      <c r="L332" s="280">
        <f t="shared" si="78"/>
        <v>1.0829766919999999E-2</v>
      </c>
      <c r="M332" s="280">
        <f t="shared" si="79"/>
        <v>1.48218410481E-2</v>
      </c>
      <c r="N332" s="281">
        <f t="shared" si="80"/>
        <v>2.25322179E-3</v>
      </c>
      <c r="O332" s="280">
        <v>0.26043168</v>
      </c>
      <c r="P332" s="286">
        <v>5.3142663000000003E-3</v>
      </c>
      <c r="Q332" s="219">
        <v>8.7082549000000002E-3</v>
      </c>
      <c r="R332" s="219">
        <v>9.3507283999999993E-3</v>
      </c>
      <c r="S332" s="219">
        <v>1.1513762E-3</v>
      </c>
      <c r="T332" s="219">
        <v>1.370342E-4</v>
      </c>
      <c r="U332" s="219">
        <v>1.9062812000000001E-4</v>
      </c>
      <c r="V332" s="219">
        <v>7.9335155000000005E-4</v>
      </c>
      <c r="W332" s="219">
        <v>2.8217959E-4</v>
      </c>
      <c r="X332" s="219">
        <v>0</v>
      </c>
      <c r="Y332" s="219">
        <v>1.9710422000000002E-3</v>
      </c>
      <c r="Z332" s="286">
        <v>5.9682981000000004E-6</v>
      </c>
      <c r="AA332" s="219">
        <v>0</v>
      </c>
      <c r="AB332" s="219">
        <v>0</v>
      </c>
      <c r="AC332"/>
      <c r="AD332" s="227">
        <f t="shared" si="72"/>
        <v>0.26043168</v>
      </c>
      <c r="AE332" s="227">
        <f t="shared" si="73"/>
        <v>2.5645639670000001E-2</v>
      </c>
      <c r="AF332" s="227">
        <f t="shared" si="74"/>
        <v>1.481587275E-2</v>
      </c>
      <c r="AG332" s="227">
        <f t="shared" si="75"/>
        <v>1.48218410481E-2</v>
      </c>
      <c r="AH332" s="227">
        <f t="shared" si="76"/>
        <v>2.25322179E-3</v>
      </c>
      <c r="AI332"/>
      <c r="AJ332">
        <v>67.167008999999993</v>
      </c>
      <c r="AK332" s="155">
        <v>66.814853999999997</v>
      </c>
      <c r="AL332" s="155">
        <v>0.24484996000000001</v>
      </c>
      <c r="AM332" s="155">
        <v>0</v>
      </c>
      <c r="AN332" s="155">
        <v>0</v>
      </c>
      <c r="AO332" s="155">
        <v>5.9979175000000003E-2</v>
      </c>
      <c r="AP332" s="155">
        <v>4.7325119999999998E-2</v>
      </c>
      <c r="AQ332"/>
      <c r="AR332" s="156">
        <v>3.5617293000000001E-2</v>
      </c>
      <c r="AS332" s="156">
        <v>2.9454146E-2</v>
      </c>
      <c r="AT332" s="156">
        <v>1.3923968E-3</v>
      </c>
      <c r="AU332" s="156">
        <v>4.7707495999999997E-3</v>
      </c>
      <c r="AV332" s="282">
        <f t="shared" si="69"/>
        <v>1.7658361306740001E-6</v>
      </c>
      <c r="AW332" s="282">
        <f t="shared" si="70"/>
        <v>5.1493965533428E-9</v>
      </c>
      <c r="AX332" s="283">
        <f t="shared" si="71"/>
        <v>0.66817221438999996</v>
      </c>
      <c r="AY332" s="157">
        <v>1.6507472E-6</v>
      </c>
      <c r="AZ332" s="157">
        <v>4.9821913000000001E-9</v>
      </c>
      <c r="BA332" s="157">
        <v>1.3605650999999999E-13</v>
      </c>
      <c r="BB332" s="157">
        <v>1.168E-10</v>
      </c>
      <c r="BC332" s="157">
        <v>0</v>
      </c>
      <c r="BD332" s="157">
        <v>2.3931155999999999E-10</v>
      </c>
      <c r="BE332" s="157">
        <v>1.1457238E-7</v>
      </c>
      <c r="BF332" s="157">
        <v>5.4574708000000002E-11</v>
      </c>
      <c r="BG332" s="157">
        <v>1.1242074E-10</v>
      </c>
      <c r="BH332" s="157">
        <v>0</v>
      </c>
      <c r="BI332" s="157">
        <v>0</v>
      </c>
      <c r="BJ332" s="157">
        <v>6.7967009000000002E-14</v>
      </c>
      <c r="BK332" s="157">
        <v>4.7376074999999997E-15</v>
      </c>
      <c r="BL332" s="157">
        <v>1.0442162999999999E-15</v>
      </c>
      <c r="BM332" s="157">
        <v>1.8897414000000001E-11</v>
      </c>
      <c r="BN332" s="157">
        <v>1.4154170000000001E-10</v>
      </c>
      <c r="BO332" s="157">
        <v>0</v>
      </c>
      <c r="BP332" s="157">
        <v>2.3674390000000001E-5</v>
      </c>
      <c r="BQ332" s="157">
        <v>0.66814854000000001</v>
      </c>
      <c r="BR332" s="157">
        <v>0</v>
      </c>
      <c r="BS332" s="157">
        <v>0</v>
      </c>
      <c r="BT332" s="157">
        <v>0</v>
      </c>
      <c r="BU332"/>
      <c r="BV332" s="155">
        <v>1.3490443E-4</v>
      </c>
      <c r="BW332" s="155">
        <v>7.7506254999999999E-7</v>
      </c>
      <c r="BX332" s="155">
        <v>4.8410174999999998E-5</v>
      </c>
      <c r="BY332" s="155">
        <v>9.7211025999999998E-8</v>
      </c>
      <c r="BZ332" s="155">
        <v>1.6690196E-6</v>
      </c>
      <c r="CA332" s="155">
        <v>0</v>
      </c>
      <c r="CB332" s="155">
        <v>0</v>
      </c>
      <c r="CC332" s="155">
        <v>0</v>
      </c>
      <c r="CD332" s="155">
        <v>1.9052021000000001E-7</v>
      </c>
      <c r="CE332" s="155">
        <v>1.6615202000000001E-7</v>
      </c>
      <c r="CF332" s="155">
        <v>0</v>
      </c>
      <c r="CG332" s="155">
        <v>0</v>
      </c>
      <c r="CH332" s="155">
        <v>0</v>
      </c>
      <c r="CI332" s="155">
        <v>1.8377543E-6</v>
      </c>
      <c r="CJ332" s="155">
        <v>8.1758539E-5</v>
      </c>
      <c r="CK332" s="155">
        <v>3.9728947999999997E-15</v>
      </c>
      <c r="CL332" s="155">
        <v>0</v>
      </c>
      <c r="CM332"/>
      <c r="CN332" s="284">
        <v>0</v>
      </c>
      <c r="CO332" s="284">
        <v>1.7040712</v>
      </c>
      <c r="CP332" s="285">
        <v>9.7780600000000004E-5</v>
      </c>
      <c r="CQ332" s="284">
        <v>5.3028650999999995E-4</v>
      </c>
      <c r="CR332" s="284">
        <v>3.2466281999999998E-11</v>
      </c>
      <c r="CS332" s="284">
        <v>3.7855102000000002E-9</v>
      </c>
      <c r="CT332" s="284">
        <v>6.1119015000000003E-5</v>
      </c>
      <c r="CU332" s="284">
        <v>3.9773227E-3</v>
      </c>
      <c r="CV332" s="284">
        <v>0</v>
      </c>
      <c r="CW332" s="284">
        <v>0</v>
      </c>
      <c r="CX332"/>
      <c r="CY332" s="166" t="s">
        <v>364</v>
      </c>
      <c r="CZ332" s="271" t="s">
        <v>2354</v>
      </c>
      <c r="DA332"/>
      <c r="DB332" s="247"/>
      <c r="DC332"/>
      <c r="DD332"/>
      <c r="DE332"/>
      <c r="DF332"/>
      <c r="DG332"/>
      <c r="DH332"/>
      <c r="DI332"/>
      <c r="DJ332"/>
      <c r="DK332"/>
      <c r="DL332"/>
    </row>
    <row r="333" spans="1:116" ht="14.4">
      <c r="A333" t="s">
        <v>624</v>
      </c>
      <c r="B333" s="188" t="s">
        <v>311</v>
      </c>
      <c r="C333" s="151" t="str">
        <f t="shared" si="60"/>
        <v>A.030.38.114</v>
      </c>
      <c r="D333" s="54" t="s">
        <v>1220</v>
      </c>
      <c r="E333" s="150" t="s">
        <v>352</v>
      </c>
      <c r="F333" s="153" t="str">
        <f t="shared" si="61"/>
        <v>Sodium cocoamphoacetate</v>
      </c>
      <c r="G333" s="154">
        <f t="shared" si="62"/>
        <v>3.3808186666666669</v>
      </c>
      <c r="H333"/>
      <c r="I333"/>
      <c r="J333" s="227">
        <f t="shared" si="77"/>
        <v>0.56059410624600003</v>
      </c>
      <c r="K333"/>
      <c r="L333" s="280">
        <f t="shared" si="78"/>
        <v>2.0624696189999996E-2</v>
      </c>
      <c r="M333" s="280">
        <f t="shared" si="79"/>
        <v>2.8511716996000001E-2</v>
      </c>
      <c r="N333" s="281">
        <f t="shared" si="80"/>
        <v>4.33489306E-3</v>
      </c>
      <c r="O333" s="280">
        <v>0.50712279999999998</v>
      </c>
      <c r="P333" s="286">
        <v>1.0223928E-2</v>
      </c>
      <c r="Q333" s="286">
        <v>1.6753501000000001E-2</v>
      </c>
      <c r="R333" s="286">
        <v>1.7816942999999998E-2</v>
      </c>
      <c r="S333" s="219">
        <v>2.2150916E-3</v>
      </c>
      <c r="T333" s="219">
        <v>2.6363522000000001E-4</v>
      </c>
      <c r="U333" s="219">
        <v>3.2902636999999999E-4</v>
      </c>
      <c r="V333" s="219">
        <v>1.5228058E-3</v>
      </c>
      <c r="W333" s="219">
        <v>5.4287526E-4</v>
      </c>
      <c r="X333" s="219">
        <v>0</v>
      </c>
      <c r="Y333" s="219">
        <v>3.7920177999999998E-3</v>
      </c>
      <c r="Z333" s="286">
        <v>1.1482196000000001E-5</v>
      </c>
      <c r="AA333" s="219">
        <v>0</v>
      </c>
      <c r="AB333" s="219">
        <v>0</v>
      </c>
      <c r="AC333"/>
      <c r="AD333" s="227">
        <f t="shared" si="72"/>
        <v>0.50712279999999998</v>
      </c>
      <c r="AE333" s="227">
        <f t="shared" si="73"/>
        <v>4.9124930989999996E-2</v>
      </c>
      <c r="AF333" s="227">
        <f t="shared" si="74"/>
        <v>2.85002348E-2</v>
      </c>
      <c r="AG333" s="227">
        <f t="shared" si="75"/>
        <v>2.8511716995999997E-2</v>
      </c>
      <c r="AH333" s="227">
        <f t="shared" si="76"/>
        <v>4.33489306E-3</v>
      </c>
      <c r="AI333"/>
      <c r="AJ333">
        <v>63.022472</v>
      </c>
      <c r="AK333" s="155">
        <v>62.344974999999998</v>
      </c>
      <c r="AL333" s="155">
        <v>0.47105810999999997</v>
      </c>
      <c r="AM333" s="155">
        <v>0</v>
      </c>
      <c r="AN333" s="155">
        <v>0</v>
      </c>
      <c r="AO333" s="155">
        <v>0.1153918</v>
      </c>
      <c r="AP333" s="155">
        <v>9.1047112999999999E-2</v>
      </c>
      <c r="AQ333"/>
      <c r="AR333" s="156">
        <v>6.4361769999999999E-2</v>
      </c>
      <c r="AS333" s="156">
        <v>5.7207793999999999E-2</v>
      </c>
      <c r="AT333" s="156">
        <v>2.7022198999999999E-3</v>
      </c>
      <c r="AU333" s="156">
        <v>4.4517564000000004E-3</v>
      </c>
      <c r="AV333" s="282">
        <f t="shared" si="69"/>
        <v>3.4297238360700005E-6</v>
      </c>
      <c r="AW333" s="282">
        <f t="shared" si="70"/>
        <v>9.9934168384748977E-9</v>
      </c>
      <c r="AX333" s="283">
        <f t="shared" si="71"/>
        <v>0.623495296315</v>
      </c>
      <c r="AY333" s="157">
        <v>3.2050274000000001E-6</v>
      </c>
      <c r="AZ333" s="157">
        <v>9.6713602000000001E-9</v>
      </c>
      <c r="BA333" s="157">
        <v>2.6415572000000002E-13</v>
      </c>
      <c r="BB333" s="157">
        <v>3.5039999999999999E-9</v>
      </c>
      <c r="BC333" s="157">
        <v>0</v>
      </c>
      <c r="BD333" s="157">
        <v>4.6204296999999998E-10</v>
      </c>
      <c r="BE333" s="157">
        <v>2.2042172999999999E-7</v>
      </c>
      <c r="BF333" s="157">
        <v>1.0536834E-10</v>
      </c>
      <c r="BG333" s="157">
        <v>2.1628225999999999E-10</v>
      </c>
      <c r="BH333" s="157">
        <v>0</v>
      </c>
      <c r="BI333" s="157">
        <v>0</v>
      </c>
      <c r="BJ333" s="157">
        <v>1.3075931E-13</v>
      </c>
      <c r="BK333" s="157">
        <v>9.1145142999999999E-15</v>
      </c>
      <c r="BL333" s="157">
        <v>2.0089306E-15</v>
      </c>
      <c r="BM333" s="157">
        <v>3.6356059999999998E-11</v>
      </c>
      <c r="BN333" s="157">
        <v>2.7230704000000001E-10</v>
      </c>
      <c r="BO333" s="157">
        <v>0</v>
      </c>
      <c r="BP333" s="157">
        <v>4.5546315000000002E-5</v>
      </c>
      <c r="BQ333" s="157">
        <v>0.62344975000000002</v>
      </c>
      <c r="BR333" s="157">
        <v>0</v>
      </c>
      <c r="BS333" s="157">
        <v>0</v>
      </c>
      <c r="BT333" s="157">
        <v>0</v>
      </c>
      <c r="BU333"/>
      <c r="BV333" s="155">
        <v>1.7991827E-4</v>
      </c>
      <c r="BW333" s="155">
        <v>1.4911152000000001E-6</v>
      </c>
      <c r="BX333" s="155">
        <v>9.4266195000000002E-5</v>
      </c>
      <c r="BY333" s="155">
        <v>1.8664057000000001E-7</v>
      </c>
      <c r="BZ333" s="155">
        <v>3.2109674000000002E-6</v>
      </c>
      <c r="CA333" s="155">
        <v>0</v>
      </c>
      <c r="CB333" s="155">
        <v>0</v>
      </c>
      <c r="CC333" s="155">
        <v>0</v>
      </c>
      <c r="CD333" s="155">
        <v>3.6653504999999999E-7</v>
      </c>
      <c r="CE333" s="155">
        <v>2.9478575E-7</v>
      </c>
      <c r="CF333" s="155">
        <v>0</v>
      </c>
      <c r="CG333" s="155">
        <v>0</v>
      </c>
      <c r="CH333" s="155">
        <v>0</v>
      </c>
      <c r="CI333" s="155">
        <v>3.5025983999999998E-6</v>
      </c>
      <c r="CJ333" s="155">
        <v>7.6599428E-5</v>
      </c>
      <c r="CK333" s="155">
        <v>7.6433106999999998E-15</v>
      </c>
      <c r="CL333" s="155">
        <v>0</v>
      </c>
      <c r="CM333"/>
      <c r="CN333" s="284">
        <v>0</v>
      </c>
      <c r="CO333" s="284">
        <v>3.3511787000000002</v>
      </c>
      <c r="CP333" s="285">
        <v>1.3372935E-4</v>
      </c>
      <c r="CQ333" s="284">
        <v>1.0201992999999999E-3</v>
      </c>
      <c r="CR333" s="284">
        <v>6.2460722E-11</v>
      </c>
      <c r="CS333" s="284">
        <v>7.2828080999999998E-9</v>
      </c>
      <c r="CT333" s="284">
        <v>1.1758469E-4</v>
      </c>
      <c r="CU333" s="284">
        <v>7.6518293999999999E-3</v>
      </c>
      <c r="CV333" s="284">
        <v>0</v>
      </c>
      <c r="CW333" s="284">
        <v>0</v>
      </c>
      <c r="CX333"/>
      <c r="CY333" s="166" t="s">
        <v>364</v>
      </c>
      <c r="CZ333" s="267"/>
      <c r="DA333"/>
      <c r="DB333" s="247"/>
      <c r="DC333"/>
      <c r="DD333"/>
      <c r="DE333"/>
      <c r="DF333"/>
      <c r="DG333"/>
      <c r="DH333"/>
      <c r="DI333"/>
      <c r="DJ333"/>
      <c r="DK333"/>
      <c r="DL333"/>
    </row>
    <row r="334" spans="1:116" ht="14.4">
      <c r="A334" t="s">
        <v>625</v>
      </c>
      <c r="B334" s="188" t="s">
        <v>311</v>
      </c>
      <c r="C334" s="151" t="str">
        <f t="shared" si="60"/>
        <v>A.030.38.115</v>
      </c>
      <c r="D334" s="54" t="s">
        <v>1220</v>
      </c>
      <c r="E334" s="150" t="s">
        <v>352</v>
      </c>
      <c r="F334" s="153" t="str">
        <f t="shared" si="61"/>
        <v>Sodium cumene sulphonate</v>
      </c>
      <c r="G334" s="154">
        <f t="shared" si="62"/>
        <v>1.7230715333333335</v>
      </c>
      <c r="H334"/>
      <c r="I334"/>
      <c r="J334" s="227">
        <f t="shared" si="77"/>
        <v>0.28676722877280003</v>
      </c>
      <c r="K334"/>
      <c r="L334" s="280">
        <f t="shared" si="78"/>
        <v>1.0905391079999998E-2</v>
      </c>
      <c r="M334" s="280">
        <f t="shared" si="79"/>
        <v>1.51046378828E-2</v>
      </c>
      <c r="N334" s="281">
        <f t="shared" si="80"/>
        <v>2.29646981E-3</v>
      </c>
      <c r="O334" s="280">
        <v>0.25846073000000003</v>
      </c>
      <c r="P334" s="219">
        <v>5.4162676E-3</v>
      </c>
      <c r="Q334" s="219">
        <v>8.8753999000000007E-3</v>
      </c>
      <c r="R334" s="219">
        <v>9.4170569999999995E-3</v>
      </c>
      <c r="S334" s="219">
        <v>1.1734754999999999E-3</v>
      </c>
      <c r="T334" s="219">
        <v>1.3966442000000001E-4</v>
      </c>
      <c r="U334" s="219">
        <v>1.7519416E-4</v>
      </c>
      <c r="V334" s="219">
        <v>8.0688753E-4</v>
      </c>
      <c r="W334" s="219">
        <v>2.8759571000000001E-4</v>
      </c>
      <c r="X334" s="219">
        <v>0</v>
      </c>
      <c r="Y334" s="219">
        <v>2.0088740999999999E-3</v>
      </c>
      <c r="Z334" s="286">
        <v>6.0828527999999997E-6</v>
      </c>
      <c r="AA334" s="219">
        <v>0</v>
      </c>
      <c r="AB334" s="219">
        <v>0</v>
      </c>
      <c r="AC334"/>
      <c r="AD334" s="227">
        <f t="shared" si="72"/>
        <v>0.25846073000000003</v>
      </c>
      <c r="AE334" s="227">
        <f t="shared" si="73"/>
        <v>2.6003946110000002E-2</v>
      </c>
      <c r="AF334" s="227">
        <f t="shared" si="74"/>
        <v>1.509855503E-2</v>
      </c>
      <c r="AG334" s="227">
        <f t="shared" si="75"/>
        <v>1.51046378828E-2</v>
      </c>
      <c r="AH334" s="227">
        <f t="shared" si="76"/>
        <v>2.29646981E-3</v>
      </c>
      <c r="AI334"/>
      <c r="AJ334">
        <v>57.013390999999999</v>
      </c>
      <c r="AK334" s="155">
        <v>56.654477999999997</v>
      </c>
      <c r="AL334" s="155">
        <v>0.24954957</v>
      </c>
      <c r="AM334" s="155">
        <v>0</v>
      </c>
      <c r="AN334" s="155">
        <v>0</v>
      </c>
      <c r="AO334" s="155">
        <v>6.1130405999999998E-2</v>
      </c>
      <c r="AP334" s="155">
        <v>4.8233471999999999E-2</v>
      </c>
      <c r="AQ334"/>
      <c r="AR334" s="156">
        <v>3.4560513000000001E-2</v>
      </c>
      <c r="AS334" s="156">
        <v>2.9139404000000001E-2</v>
      </c>
      <c r="AT334" s="156">
        <v>1.3758078E-3</v>
      </c>
      <c r="AU334" s="156">
        <v>4.0453019999999998E-3</v>
      </c>
      <c r="AV334" s="282">
        <f t="shared" si="69"/>
        <v>1.746966593428E-6</v>
      </c>
      <c r="AW334" s="282">
        <f t="shared" si="70"/>
        <v>5.0880465116373995E-9</v>
      </c>
      <c r="AX334" s="283">
        <f t="shared" si="71"/>
        <v>0.56656890879299993</v>
      </c>
      <c r="AY334" s="157">
        <v>1.6294957000000001E-6</v>
      </c>
      <c r="AZ334" s="157">
        <v>4.9176362999999996E-9</v>
      </c>
      <c r="BA334" s="157">
        <v>1.3430927999999999E-13</v>
      </c>
      <c r="BB334" s="157">
        <v>2.9200000000000003E-10</v>
      </c>
      <c r="BC334" s="157">
        <v>0</v>
      </c>
      <c r="BD334" s="157">
        <v>2.4390486999999999E-10</v>
      </c>
      <c r="BE334" s="157">
        <v>1.1677147E-7</v>
      </c>
      <c r="BF334" s="157">
        <v>5.5622207999999999E-11</v>
      </c>
      <c r="BG334" s="157">
        <v>1.1457853E-10</v>
      </c>
      <c r="BH334" s="157">
        <v>0</v>
      </c>
      <c r="BI334" s="157">
        <v>0</v>
      </c>
      <c r="BJ334" s="157">
        <v>6.9271558000000001E-14</v>
      </c>
      <c r="BK334" s="157">
        <v>4.8285405000000001E-15</v>
      </c>
      <c r="BL334" s="157">
        <v>1.0642589000000001E-15</v>
      </c>
      <c r="BM334" s="157">
        <v>1.9260127999999999E-11</v>
      </c>
      <c r="BN334" s="157">
        <v>1.4425843000000001E-10</v>
      </c>
      <c r="BO334" s="157">
        <v>0</v>
      </c>
      <c r="BP334" s="157">
        <v>2.4128792999999999E-5</v>
      </c>
      <c r="BQ334" s="157">
        <v>0.56654477999999997</v>
      </c>
      <c r="BR334" s="157">
        <v>0</v>
      </c>
      <c r="BS334" s="157">
        <v>0</v>
      </c>
      <c r="BT334" s="157">
        <v>0</v>
      </c>
      <c r="BU334"/>
      <c r="BV334" s="155">
        <v>1.2221534999999999E-4</v>
      </c>
      <c r="BW334" s="155">
        <v>7.8993899000000003E-7</v>
      </c>
      <c r="BX334" s="155">
        <v>4.8043807000000002E-5</v>
      </c>
      <c r="BY334" s="155">
        <v>9.8878744999999996E-8</v>
      </c>
      <c r="BZ334" s="155">
        <v>1.7010546E-6</v>
      </c>
      <c r="CA334" s="155">
        <v>0</v>
      </c>
      <c r="CB334" s="155">
        <v>0</v>
      </c>
      <c r="CC334" s="155">
        <v>0</v>
      </c>
      <c r="CD334" s="155">
        <v>1.9417703000000001E-7</v>
      </c>
      <c r="CE334" s="155">
        <v>1.5670727E-7</v>
      </c>
      <c r="CF334" s="155">
        <v>0</v>
      </c>
      <c r="CG334" s="155">
        <v>0</v>
      </c>
      <c r="CH334" s="155">
        <v>0</v>
      </c>
      <c r="CI334" s="155">
        <v>1.8513989999999999E-6</v>
      </c>
      <c r="CJ334" s="155">
        <v>6.9379383000000002E-5</v>
      </c>
      <c r="CK334" s="155">
        <v>4.0491499999999999E-15</v>
      </c>
      <c r="CL334" s="155">
        <v>0</v>
      </c>
      <c r="CM334"/>
      <c r="CN334" s="284">
        <v>0</v>
      </c>
      <c r="CO334" s="284">
        <v>1.6998415</v>
      </c>
      <c r="CP334" s="285">
        <v>7.3335450000000006E-5</v>
      </c>
      <c r="CQ334" s="284">
        <v>5.4046476000000005E-4</v>
      </c>
      <c r="CR334" s="284">
        <v>3.3089435000000002E-11</v>
      </c>
      <c r="CS334" s="284">
        <v>3.8581686999999997E-9</v>
      </c>
      <c r="CT334" s="284">
        <v>6.2292123999999998E-5</v>
      </c>
      <c r="CU334" s="284">
        <v>4.0536629000000003E-3</v>
      </c>
      <c r="CV334" s="284">
        <v>0</v>
      </c>
      <c r="CW334" s="284">
        <v>0</v>
      </c>
      <c r="CX334"/>
      <c r="CY334" s="162" t="s">
        <v>375</v>
      </c>
      <c r="CZ334" s="271" t="s">
        <v>2355</v>
      </c>
      <c r="DA334"/>
      <c r="DB334" s="247"/>
      <c r="DC334" s="48"/>
      <c r="DD334" s="48"/>
      <c r="DE334"/>
      <c r="DF334"/>
      <c r="DG334"/>
      <c r="DH334"/>
      <c r="DI334"/>
      <c r="DJ334"/>
      <c r="DK334"/>
      <c r="DL334"/>
    </row>
    <row r="335" spans="1:116" ht="14.4">
      <c r="B335" s="188"/>
      <c r="C335" s="151"/>
      <c r="D335" s="51" t="s">
        <v>1221</v>
      </c>
      <c r="E335" s="150"/>
      <c r="F335"/>
      <c r="G335"/>
      <c r="H335"/>
      <c r="I335"/>
      <c r="J335"/>
      <c r="K335"/>
      <c r="L335"/>
      <c r="M335"/>
      <c r="N335" s="174"/>
      <c r="O335"/>
      <c r="P335"/>
      <c r="Q335"/>
      <c r="R335"/>
      <c r="S335"/>
      <c r="T335"/>
      <c r="U335"/>
      <c r="V335"/>
      <c r="W335"/>
      <c r="X335"/>
      <c r="Y335"/>
      <c r="Z335" s="53"/>
      <c r="AA335"/>
      <c r="AB335"/>
      <c r="AC335"/>
      <c r="AD335"/>
      <c r="AE335"/>
      <c r="AF335"/>
      <c r="AG335"/>
      <c r="AH335"/>
      <c r="AI335"/>
      <c r="AJ335"/>
      <c r="AK335"/>
      <c r="AL335"/>
      <c r="AM335"/>
      <c r="AN335"/>
      <c r="AO335"/>
      <c r="AP335"/>
      <c r="AQ335"/>
      <c r="AR335"/>
      <c r="AS335"/>
      <c r="AT335"/>
      <c r="AU335"/>
      <c r="AX335" s="19"/>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s="117"/>
      <c r="CQ335"/>
      <c r="CR335"/>
      <c r="CS335"/>
      <c r="CT335"/>
      <c r="CU335"/>
      <c r="CV335"/>
      <c r="CW335"/>
      <c r="CX335"/>
      <c r="CY335" s="159"/>
      <c r="CZ335" s="269"/>
      <c r="DA335"/>
      <c r="DB335" s="54"/>
      <c r="DC335"/>
      <c r="DD335"/>
      <c r="DE335"/>
      <c r="DF335"/>
      <c r="DG335"/>
      <c r="DH335"/>
      <c r="DI335"/>
      <c r="DJ335"/>
      <c r="DK335"/>
      <c r="DL335"/>
    </row>
    <row r="336" spans="1:116" ht="14.4">
      <c r="A336" t="s">
        <v>626</v>
      </c>
      <c r="B336" s="188" t="s">
        <v>312</v>
      </c>
      <c r="C336" s="151" t="str">
        <f t="shared" si="60"/>
        <v>A.040.01.101</v>
      </c>
      <c r="D336" s="54" t="s">
        <v>1221</v>
      </c>
      <c r="E336" s="150" t="s">
        <v>352</v>
      </c>
      <c r="F336" s="153" t="str">
        <f t="shared" si="61"/>
        <v>Cement (blastfurnace CEM III B 42.5 N)</v>
      </c>
      <c r="G336" s="154">
        <f t="shared" si="62"/>
        <v>0.40540362000000002</v>
      </c>
      <c r="H336"/>
      <c r="I336"/>
      <c r="J336" s="227">
        <f t="shared" si="77"/>
        <v>7.4126747605929619E-2</v>
      </c>
      <c r="K336"/>
      <c r="L336" s="280">
        <f t="shared" si="78"/>
        <v>2.8212965739999999E-3</v>
      </c>
      <c r="M336" s="280">
        <f t="shared" si="79"/>
        <v>8.600511217399999E-3</v>
      </c>
      <c r="N336" s="281">
        <f t="shared" si="80"/>
        <v>1.89439681452962E-3</v>
      </c>
      <c r="O336" s="280">
        <v>6.0810543000000002E-2</v>
      </c>
      <c r="P336" s="286">
        <v>5.9677560000000003E-3</v>
      </c>
      <c r="Q336" s="286">
        <v>2.3085905999999999E-3</v>
      </c>
      <c r="R336" s="286">
        <v>2.1617457999999999E-3</v>
      </c>
      <c r="S336" s="219">
        <v>5.8773387999999996E-4</v>
      </c>
      <c r="T336" s="286">
        <v>1.9508115000000002E-5</v>
      </c>
      <c r="U336" s="286">
        <v>5.2308778999999999E-5</v>
      </c>
      <c r="V336" s="219">
        <v>3.2126905000000002E-4</v>
      </c>
      <c r="W336" s="219">
        <v>2.4479797000000002E-4</v>
      </c>
      <c r="X336" s="286">
        <v>1.7373629E-6</v>
      </c>
      <c r="Y336" s="219">
        <v>1.6464247000000001E-3</v>
      </c>
      <c r="Z336" s="286">
        <v>1.1582045E-6</v>
      </c>
      <c r="AA336" s="286">
        <v>3.1741444999999999E-6</v>
      </c>
      <c r="AB336" s="286">
        <v>2.9619922999999999E-14</v>
      </c>
      <c r="AC336"/>
      <c r="AD336" s="227">
        <f t="shared" si="72"/>
        <v>6.0810543000000002E-2</v>
      </c>
      <c r="AE336" s="227">
        <f t="shared" si="73"/>
        <v>1.1418912224000001E-2</v>
      </c>
      <c r="AF336" s="227">
        <f t="shared" si="74"/>
        <v>8.6007897944999998E-3</v>
      </c>
      <c r="AG336" s="227">
        <f t="shared" si="75"/>
        <v>8.600511217399999E-3</v>
      </c>
      <c r="AH336" s="227">
        <f t="shared" si="76"/>
        <v>1.89122267002962E-3</v>
      </c>
      <c r="AI336"/>
      <c r="AJ336">
        <v>3.5525807</v>
      </c>
      <c r="AK336" s="155">
        <v>3.1784531999999999</v>
      </c>
      <c r="AL336" s="155">
        <v>0.21145149999999999</v>
      </c>
      <c r="AM336" s="155">
        <v>0</v>
      </c>
      <c r="AN336" s="155">
        <v>3.6942467E-2</v>
      </c>
      <c r="AO336" s="155">
        <v>8.317687E-2</v>
      </c>
      <c r="AP336" s="155">
        <v>4.2556682999999998E-2</v>
      </c>
      <c r="AQ336"/>
      <c r="AR336" s="156">
        <v>8.7864571000000006E-3</v>
      </c>
      <c r="AS336" s="156">
        <v>8.2349455000000002E-3</v>
      </c>
      <c r="AT336" s="156">
        <v>3.4467151999999999E-4</v>
      </c>
      <c r="AU336" s="156">
        <v>2.0684009000000001E-4</v>
      </c>
      <c r="AV336" s="282">
        <f t="shared" si="69"/>
        <v>4.9370177162880348E-7</v>
      </c>
      <c r="AW336" s="282">
        <f t="shared" si="70"/>
        <v>1.2746727495593941E-9</v>
      </c>
      <c r="AX336" s="283">
        <f t="shared" si="71"/>
        <v>2.8969200205E-2</v>
      </c>
      <c r="AY336" s="157">
        <v>3.7621458999999998E-7</v>
      </c>
      <c r="AZ336" s="157">
        <v>1.1351302000000001E-9</v>
      </c>
      <c r="BA336" s="157">
        <v>3.1013379000000002E-14</v>
      </c>
      <c r="BB336" s="157">
        <v>4.1850035000000001E-15</v>
      </c>
      <c r="BC336" s="157">
        <v>0</v>
      </c>
      <c r="BD336" s="157">
        <v>5.8037381000000001E-11</v>
      </c>
      <c r="BE336" s="157">
        <v>1.1736713E-7</v>
      </c>
      <c r="BF336" s="157">
        <v>1.3223963000000001E-11</v>
      </c>
      <c r="BG336" s="157">
        <v>1.2625538000000001E-10</v>
      </c>
      <c r="BH336" s="157">
        <v>5.5249094E-17</v>
      </c>
      <c r="BI336" s="157">
        <v>7.0996999999999999E-19</v>
      </c>
      <c r="BJ336" s="157">
        <v>2.9803825000000002E-14</v>
      </c>
      <c r="BK336" s="157">
        <v>1.9312972000000002E-15</v>
      </c>
      <c r="BL336" s="157">
        <v>4.0209908999999998E-16</v>
      </c>
      <c r="BM336" s="157">
        <v>3.4813017999999999E-12</v>
      </c>
      <c r="BN336" s="157">
        <v>5.8528761000000006E-11</v>
      </c>
      <c r="BO336" s="157">
        <v>4.0015036000000001E-23</v>
      </c>
      <c r="BP336" s="157">
        <v>2.1220205000000001E-5</v>
      </c>
      <c r="BQ336" s="157">
        <v>2.8947980000000002E-2</v>
      </c>
      <c r="BR336" s="157">
        <v>0</v>
      </c>
      <c r="BS336" s="157">
        <v>0</v>
      </c>
      <c r="BT336" s="157">
        <v>0</v>
      </c>
      <c r="BU336"/>
      <c r="BV336" s="155">
        <v>1.8119153999999998E-5</v>
      </c>
      <c r="BW336" s="155">
        <v>8.7048621999999995E-7</v>
      </c>
      <c r="BX336" s="155">
        <v>1.1303728999999999E-5</v>
      </c>
      <c r="BY336" s="155">
        <v>3.8672205E-8</v>
      </c>
      <c r="BZ336" s="155">
        <v>1.2292726E-6</v>
      </c>
      <c r="CA336" s="155">
        <v>8.6128054000000005E-11</v>
      </c>
      <c r="CB336" s="155">
        <v>1.3747110999999999E-12</v>
      </c>
      <c r="CC336" s="155">
        <v>1.2971533E-10</v>
      </c>
      <c r="CD336" s="155">
        <v>2.9060170000000001E-8</v>
      </c>
      <c r="CE336" s="155">
        <v>4.8789569999999997E-8</v>
      </c>
      <c r="CF336" s="155">
        <v>0</v>
      </c>
      <c r="CG336" s="155">
        <v>8.8488147999999997E-20</v>
      </c>
      <c r="CH336" s="155">
        <v>7.2453750999999999E-16</v>
      </c>
      <c r="CI336" s="155">
        <v>4.6972769E-7</v>
      </c>
      <c r="CJ336" s="155">
        <v>4.1291836999999999E-6</v>
      </c>
      <c r="CK336" s="155">
        <v>1.6343474000000001E-11</v>
      </c>
      <c r="CL336" s="155">
        <v>0</v>
      </c>
      <c r="CM336"/>
      <c r="CN336" s="284">
        <v>6.1325843000000002E-16</v>
      </c>
      <c r="CO336" s="284">
        <v>0.40540363000000001</v>
      </c>
      <c r="CP336" s="285">
        <v>3.5690191999999998E-6</v>
      </c>
      <c r="CQ336" s="284">
        <v>5.9559360000000004E-4</v>
      </c>
      <c r="CR336" s="284">
        <v>1.3843954E-11</v>
      </c>
      <c r="CS336" s="284">
        <v>1.6552358000000001E-9</v>
      </c>
      <c r="CT336" s="284">
        <v>5.0664939999999999E-5</v>
      </c>
      <c r="CU336" s="284">
        <v>1.6241252E-3</v>
      </c>
      <c r="CV336" s="284">
        <v>3.6973640999999998E-11</v>
      </c>
      <c r="CW336" s="284">
        <v>3.0297853000000001E-8</v>
      </c>
      <c r="CX336"/>
      <c r="CY336" s="158"/>
      <c r="CZ336" s="269"/>
      <c r="DA336"/>
      <c r="DB336" s="247"/>
      <c r="DC336"/>
      <c r="DD336"/>
      <c r="DE336"/>
      <c r="DF336"/>
      <c r="DG336"/>
      <c r="DH336"/>
      <c r="DI336"/>
      <c r="DJ336"/>
      <c r="DK336"/>
      <c r="DL336"/>
    </row>
    <row r="337" spans="1:116" ht="14.4">
      <c r="A337" t="s">
        <v>627</v>
      </c>
      <c r="B337" s="188" t="s">
        <v>312</v>
      </c>
      <c r="C337" s="151" t="str">
        <f t="shared" si="60"/>
        <v>A.040.01.102</v>
      </c>
      <c r="D337" s="54" t="s">
        <v>1221</v>
      </c>
      <c r="E337" s="150" t="s">
        <v>352</v>
      </c>
      <c r="F337" s="153" t="str">
        <f t="shared" si="61"/>
        <v>Cement (Portland CEM I 52.5 N)</v>
      </c>
      <c r="G337" s="154">
        <f t="shared" si="62"/>
        <v>0.90299999999999991</v>
      </c>
      <c r="H337"/>
      <c r="I337"/>
      <c r="J337" s="227">
        <f t="shared" si="77"/>
        <v>0.18929848980399999</v>
      </c>
      <c r="K337"/>
      <c r="L337" s="280">
        <f t="shared" si="78"/>
        <v>1.5840577304E-2</v>
      </c>
      <c r="M337" s="280">
        <f t="shared" si="79"/>
        <v>2.7800912499999997E-2</v>
      </c>
      <c r="N337" s="281">
        <f t="shared" si="80"/>
        <v>1.0207000000000001E-2</v>
      </c>
      <c r="O337" s="280">
        <v>0.13544999999999999</v>
      </c>
      <c r="P337" s="286">
        <v>1.1023649999999999E-2</v>
      </c>
      <c r="Q337" s="219">
        <v>1.3989778E-2</v>
      </c>
      <c r="R337" s="219">
        <v>1.2852000000000001E-2</v>
      </c>
      <c r="S337" s="219">
        <v>2.1212900000000001E-3</v>
      </c>
      <c r="T337" s="286">
        <v>4.0504104000000002E-5</v>
      </c>
      <c r="U337" s="219">
        <v>8.2678319999999995E-4</v>
      </c>
      <c r="V337" s="219">
        <v>2.7874845E-3</v>
      </c>
      <c r="W337" s="219">
        <v>1.0207000000000001E-2</v>
      </c>
      <c r="X337" s="219">
        <v>0</v>
      </c>
      <c r="Y337" s="219">
        <v>0</v>
      </c>
      <c r="Z337" s="219">
        <v>0</v>
      </c>
      <c r="AA337" s="219">
        <v>0</v>
      </c>
      <c r="AB337" s="219">
        <v>0</v>
      </c>
      <c r="AC337"/>
      <c r="AD337" s="227">
        <f t="shared" si="72"/>
        <v>0.13544999999999999</v>
      </c>
      <c r="AE337" s="227">
        <f t="shared" si="73"/>
        <v>4.3641489803999997E-2</v>
      </c>
      <c r="AF337" s="227">
        <f t="shared" si="74"/>
        <v>2.7800912499999997E-2</v>
      </c>
      <c r="AG337" s="227">
        <f t="shared" si="75"/>
        <v>2.7800912499999997E-2</v>
      </c>
      <c r="AH337" s="227">
        <f t="shared" si="76"/>
        <v>1.0207000000000001E-2</v>
      </c>
      <c r="AI337"/>
      <c r="AJ337">
        <v>4.0130628000000002</v>
      </c>
      <c r="AK337" s="155">
        <v>3.8807809999999998</v>
      </c>
      <c r="AL337" s="155">
        <v>0</v>
      </c>
      <c r="AM337" s="155">
        <v>0</v>
      </c>
      <c r="AN337" s="155">
        <v>9.7135400000000001E-4</v>
      </c>
      <c r="AO337" s="155">
        <v>3.178926E-2</v>
      </c>
      <c r="AP337" s="155">
        <v>9.9521224000000005E-2</v>
      </c>
      <c r="AQ337"/>
      <c r="AR337" s="156">
        <v>1.8939042E-2</v>
      </c>
      <c r="AS337" s="156">
        <v>1.7887714999999998E-2</v>
      </c>
      <c r="AT337" s="156">
        <v>7.6812544000000001E-4</v>
      </c>
      <c r="AU337" s="156">
        <v>2.8320210000000001E-4</v>
      </c>
      <c r="AV337" s="282">
        <f t="shared" si="69"/>
        <v>1.0724049491999999E-6</v>
      </c>
      <c r="AW337" s="282">
        <f t="shared" si="70"/>
        <v>2.8407005764330004E-9</v>
      </c>
      <c r="AX337" s="283">
        <f t="shared" si="71"/>
        <v>3.9664159999999997E-2</v>
      </c>
      <c r="AY337" s="157">
        <v>8.3798400000000005E-7</v>
      </c>
      <c r="AZ337" s="157">
        <v>2.5284000000000001E-9</v>
      </c>
      <c r="BA337" s="157">
        <v>6.9079499999999996E-14</v>
      </c>
      <c r="BB337" s="157">
        <v>0</v>
      </c>
      <c r="BC337" s="157">
        <v>0</v>
      </c>
      <c r="BD337" s="157">
        <v>3.4440000000000002E-10</v>
      </c>
      <c r="BE337" s="157">
        <v>2.3347410000000001E-7</v>
      </c>
      <c r="BF337" s="157">
        <v>7.8539999999999995E-11</v>
      </c>
      <c r="BG337" s="157">
        <v>2.3319999999999998E-10</v>
      </c>
      <c r="BH337" s="157">
        <v>0</v>
      </c>
      <c r="BI337" s="157">
        <v>0</v>
      </c>
      <c r="BJ337" s="157">
        <v>4.7100947999999997E-13</v>
      </c>
      <c r="BK337" s="157">
        <v>1.6755089E-14</v>
      </c>
      <c r="BL337" s="157">
        <v>3.7323639999999998E-15</v>
      </c>
      <c r="BM337" s="157">
        <v>1.8249199999999999E-11</v>
      </c>
      <c r="BN337" s="157">
        <v>5.8420000000000001E-10</v>
      </c>
      <c r="BO337" s="157">
        <v>0</v>
      </c>
      <c r="BP337" s="157">
        <v>8.5634999999999997E-4</v>
      </c>
      <c r="BQ337" s="157">
        <v>3.8807809999999998E-2</v>
      </c>
      <c r="BR337" s="157">
        <v>0</v>
      </c>
      <c r="BS337" s="157">
        <v>0</v>
      </c>
      <c r="BT337" s="157">
        <v>0</v>
      </c>
      <c r="BU337"/>
      <c r="BV337" s="155">
        <v>3.8392205999999998E-5</v>
      </c>
      <c r="BW337" s="155">
        <v>1.6077513E-6</v>
      </c>
      <c r="BX337" s="155">
        <v>2.5178036E-5</v>
      </c>
      <c r="BY337" s="155">
        <v>3.3279953999999999E-7</v>
      </c>
      <c r="BZ337" s="155">
        <v>3.2230846000000001E-6</v>
      </c>
      <c r="CA337" s="155">
        <v>0</v>
      </c>
      <c r="CB337" s="155">
        <v>0</v>
      </c>
      <c r="CC337" s="155">
        <v>0</v>
      </c>
      <c r="CD337" s="155">
        <v>9.7367044000000002E-8</v>
      </c>
      <c r="CE337" s="155">
        <v>6.6152639999999999E-7</v>
      </c>
      <c r="CF337" s="155">
        <v>0</v>
      </c>
      <c r="CG337" s="155">
        <v>0</v>
      </c>
      <c r="CH337" s="155">
        <v>0</v>
      </c>
      <c r="CI337" s="155">
        <v>2.5610937999999999E-6</v>
      </c>
      <c r="CJ337" s="155">
        <v>4.7305468000000002E-6</v>
      </c>
      <c r="CK337" s="155">
        <v>1.4370755E-13</v>
      </c>
      <c r="CL337" s="155">
        <v>0</v>
      </c>
      <c r="CM337"/>
      <c r="CN337" s="284">
        <v>0</v>
      </c>
      <c r="CO337" s="284">
        <v>0.90300000000000002</v>
      </c>
      <c r="CP337" s="285">
        <v>0</v>
      </c>
      <c r="CQ337" s="284">
        <v>1.1000000000000001E-3</v>
      </c>
      <c r="CR337" s="284">
        <v>2.1445061999999999E-10</v>
      </c>
      <c r="CS337" s="284">
        <v>2.5660609999999999E-8</v>
      </c>
      <c r="CT337" s="284">
        <v>1.2012221E-4</v>
      </c>
      <c r="CU337" s="284">
        <v>1.4252456E-2</v>
      </c>
      <c r="CV337" s="284">
        <v>0</v>
      </c>
      <c r="CW337" s="284">
        <v>0</v>
      </c>
      <c r="CX337"/>
      <c r="CY337" s="158"/>
      <c r="CZ337" s="267"/>
      <c r="DA337"/>
      <c r="DB337" s="54"/>
      <c r="DC337"/>
      <c r="DD337"/>
      <c r="DE337"/>
      <c r="DF337"/>
      <c r="DG337"/>
      <c r="DH337"/>
      <c r="DI337"/>
      <c r="DJ337"/>
      <c r="DK337"/>
      <c r="DL337"/>
    </row>
    <row r="338" spans="1:116" ht="14.4">
      <c r="A338" t="s">
        <v>1350</v>
      </c>
      <c r="B338" s="188" t="s">
        <v>312</v>
      </c>
      <c r="C338" s="151" t="str">
        <f t="shared" si="60"/>
        <v>A.040.01.103</v>
      </c>
      <c r="D338" s="54" t="s">
        <v>1221</v>
      </c>
      <c r="E338" s="150" t="s">
        <v>352</v>
      </c>
      <c r="F338" s="153" t="str">
        <f t="shared" si="61"/>
        <v>Gypsum</v>
      </c>
      <c r="G338" s="154">
        <f t="shared" si="62"/>
        <v>0.12205748666666667</v>
      </c>
      <c r="H338"/>
      <c r="I338"/>
      <c r="J338" s="227">
        <f t="shared" si="77"/>
        <v>2.190988753355257E-2</v>
      </c>
      <c r="K338"/>
      <c r="L338" s="280">
        <f t="shared" si="78"/>
        <v>4.7189424916000002E-4</v>
      </c>
      <c r="M338" s="280">
        <f t="shared" si="79"/>
        <v>2.3268337969999994E-3</v>
      </c>
      <c r="N338" s="281">
        <f t="shared" si="80"/>
        <v>8.025364873925706E-4</v>
      </c>
      <c r="O338" s="280">
        <v>1.8308623E-2</v>
      </c>
      <c r="P338" s="219">
        <v>1.8239931999999999E-3</v>
      </c>
      <c r="Q338" s="286">
        <v>3.0616877000000001E-4</v>
      </c>
      <c r="R338" s="286">
        <v>2.6720022999999999E-4</v>
      </c>
      <c r="S338" s="219">
        <v>1.7895146999999999E-4</v>
      </c>
      <c r="T338" s="286">
        <v>8.8768615999999997E-7</v>
      </c>
      <c r="U338" s="286">
        <v>2.4854863E-5</v>
      </c>
      <c r="V338" s="286">
        <v>2.2506324000000001E-5</v>
      </c>
      <c r="W338" s="286">
        <v>1.4355818999999999E-5</v>
      </c>
      <c r="X338" s="219">
        <v>1.6966434999999999E-4</v>
      </c>
      <c r="Y338" s="219">
        <v>7.8769666000000002E-4</v>
      </c>
      <c r="Z338" s="286">
        <v>4.501153E-6</v>
      </c>
      <c r="AA338" s="286">
        <v>4.8400549999999999E-7</v>
      </c>
      <c r="AB338" s="286">
        <v>2.8925706E-12</v>
      </c>
      <c r="AC338"/>
      <c r="AD338" s="227">
        <f t="shared" si="72"/>
        <v>1.8308623E-2</v>
      </c>
      <c r="AE338" s="227">
        <f t="shared" si="73"/>
        <v>2.6245625431599996E-3</v>
      </c>
      <c r="AF338" s="227">
        <f t="shared" si="74"/>
        <v>2.1531522994999996E-3</v>
      </c>
      <c r="AG338" s="227">
        <f t="shared" si="75"/>
        <v>2.3268337969999994E-3</v>
      </c>
      <c r="AH338" s="227">
        <f t="shared" si="76"/>
        <v>8.0205248189257059E-4</v>
      </c>
      <c r="AI338"/>
      <c r="AJ338">
        <v>1.3673047</v>
      </c>
      <c r="AK338" s="155">
        <v>1.189365</v>
      </c>
      <c r="AL338" s="155">
        <v>1.1909503E-3</v>
      </c>
      <c r="AM338" s="155">
        <v>0</v>
      </c>
      <c r="AN338" s="155">
        <v>7.4744814E-3</v>
      </c>
      <c r="AO338" s="155">
        <v>0.16897910999999999</v>
      </c>
      <c r="AP338" s="155">
        <v>2.9517091999999999E-4</v>
      </c>
      <c r="AQ338"/>
      <c r="AR338" s="156">
        <v>2.6329408000000001E-3</v>
      </c>
      <c r="AS338" s="156">
        <v>2.4595258E-3</v>
      </c>
      <c r="AT338" s="156">
        <v>1.0396122E-4</v>
      </c>
      <c r="AU338" s="156">
        <v>6.9453773000000002E-5</v>
      </c>
      <c r="AV338" s="282">
        <f t="shared" si="69"/>
        <v>1.4745358214588E-7</v>
      </c>
      <c r="AW338" s="282">
        <f t="shared" si="70"/>
        <v>3.8447194613875266E-10</v>
      </c>
      <c r="AX338" s="283">
        <f t="shared" si="71"/>
        <v>9.7274192500000009E-3</v>
      </c>
      <c r="AY338" s="157">
        <v>1.1327178000000001E-7</v>
      </c>
      <c r="AZ338" s="157">
        <v>3.4176820999999999E-10</v>
      </c>
      <c r="BA338" s="157">
        <v>9.3375956000000001E-15</v>
      </c>
      <c r="BB338" s="157">
        <v>4.0869175E-13</v>
      </c>
      <c r="BC338" s="157">
        <v>0</v>
      </c>
      <c r="BD338" s="157">
        <v>1.83545E-11</v>
      </c>
      <c r="BE338" s="157">
        <v>3.4153235999999997E-8</v>
      </c>
      <c r="BF338" s="157">
        <v>3.0749783000000001E-12</v>
      </c>
      <c r="BG338" s="157">
        <v>3.9599584000000003E-11</v>
      </c>
      <c r="BH338" s="157">
        <v>5.3954192999999997E-15</v>
      </c>
      <c r="BI338" s="157">
        <v>6.9333007999999995E-17</v>
      </c>
      <c r="BJ338" s="157">
        <v>1.4169302000000001E-14</v>
      </c>
      <c r="BK338" s="157">
        <v>1.5183876999999999E-16</v>
      </c>
      <c r="BL338" s="157">
        <v>5.0346166999999997E-17</v>
      </c>
      <c r="BM338" s="157">
        <v>4.8209113E-13</v>
      </c>
      <c r="BN338" s="157">
        <v>9.3208630000000004E-12</v>
      </c>
      <c r="BO338" s="157">
        <v>3.9077183999999999E-21</v>
      </c>
      <c r="BP338" s="157">
        <v>1.1918500000000001E-6</v>
      </c>
      <c r="BQ338" s="157">
        <v>9.7262274000000006E-3</v>
      </c>
      <c r="BR338" s="157">
        <v>0</v>
      </c>
      <c r="BS338" s="157">
        <v>0</v>
      </c>
      <c r="BT338" s="157">
        <v>0</v>
      </c>
      <c r="BU338"/>
      <c r="BV338" s="155">
        <v>5.4067288999999996E-6</v>
      </c>
      <c r="BW338" s="155">
        <v>2.7725589999999999E-7</v>
      </c>
      <c r="BX338" s="155">
        <v>3.4032866000000002E-6</v>
      </c>
      <c r="BY338" s="155">
        <v>2.6685469000000001E-9</v>
      </c>
      <c r="BZ338" s="155">
        <v>2.2818397E-7</v>
      </c>
      <c r="CA338" s="155">
        <v>8.4109428E-9</v>
      </c>
      <c r="CB338" s="155">
        <v>1.3424913E-10</v>
      </c>
      <c r="CC338" s="155">
        <v>1.2667513E-8</v>
      </c>
      <c r="CD338" s="155">
        <v>2.4153001000000002E-9</v>
      </c>
      <c r="CE338" s="155">
        <v>1.7300451000000001E-8</v>
      </c>
      <c r="CF338" s="155">
        <v>0</v>
      </c>
      <c r="CG338" s="155">
        <v>8.6414208000000006E-18</v>
      </c>
      <c r="CH338" s="155">
        <v>7.0755616E-14</v>
      </c>
      <c r="CI338" s="155">
        <v>6.8315056000000005E-8</v>
      </c>
      <c r="CJ338" s="155">
        <v>1.3844982000000001E-6</v>
      </c>
      <c r="CK338" s="155">
        <v>1.5921535E-9</v>
      </c>
      <c r="CL338" s="155">
        <v>0</v>
      </c>
      <c r="CM338"/>
      <c r="CN338" s="284">
        <v>5.9888519000000006E-14</v>
      </c>
      <c r="CO338" s="284">
        <v>0.12205858999999999</v>
      </c>
      <c r="CP338" s="285">
        <v>4.5467838000000003E-4</v>
      </c>
      <c r="CQ338" s="284">
        <v>1.9160862E-4</v>
      </c>
      <c r="CR338" s="284">
        <v>6.4165167000000003E-12</v>
      </c>
      <c r="CS338" s="284">
        <v>7.5807041000000002E-10</v>
      </c>
      <c r="CT338" s="284">
        <v>1.1372722000000001E-5</v>
      </c>
      <c r="CU338" s="284">
        <v>1.3043669E-4</v>
      </c>
      <c r="CV338" s="284">
        <v>3.6107071000000001E-9</v>
      </c>
      <c r="CW338" s="284">
        <v>2.9587747000000001E-6</v>
      </c>
      <c r="CX338"/>
      <c r="CY338" s="158"/>
      <c r="CZ338" s="272"/>
      <c r="DA338"/>
      <c r="DB338" s="54"/>
      <c r="DC338"/>
      <c r="DD338"/>
      <c r="DE338"/>
      <c r="DF338"/>
      <c r="DG338"/>
      <c r="DH338"/>
      <c r="DI338"/>
      <c r="DJ338"/>
      <c r="DK338"/>
      <c r="DL338"/>
    </row>
    <row r="339" spans="1:116" ht="14.4">
      <c r="B339" s="188"/>
      <c r="C339" s="151"/>
      <c r="D339" s="51" t="s">
        <v>1351</v>
      </c>
      <c r="E339" s="150"/>
      <c r="F339"/>
      <c r="G339"/>
      <c r="H339"/>
      <c r="I339"/>
      <c r="J339"/>
      <c r="K339"/>
      <c r="L339"/>
      <c r="M339"/>
      <c r="N339" s="174"/>
      <c r="O339"/>
      <c r="P339"/>
      <c r="Q339" s="53"/>
      <c r="R339" s="53"/>
      <c r="S339"/>
      <c r="T339" s="53"/>
      <c r="U339" s="53"/>
      <c r="V339" s="53"/>
      <c r="W339" s="53"/>
      <c r="X339"/>
      <c r="Y339"/>
      <c r="Z339" s="53"/>
      <c r="AA339" s="53"/>
      <c r="AB339" s="53"/>
      <c r="AC339"/>
      <c r="AD339"/>
      <c r="AE339"/>
      <c r="AF339"/>
      <c r="AG339"/>
      <c r="AH339"/>
      <c r="AI339"/>
      <c r="AJ339"/>
      <c r="AK339"/>
      <c r="AL339"/>
      <c r="AM339"/>
      <c r="AN339"/>
      <c r="AO339"/>
      <c r="AP339"/>
      <c r="AQ339"/>
      <c r="AR339"/>
      <c r="AS339"/>
      <c r="AT339"/>
      <c r="AU339"/>
      <c r="AX339" s="1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s="117"/>
      <c r="CQ339"/>
      <c r="CR339"/>
      <c r="CS339"/>
      <c r="CT339"/>
      <c r="CU339"/>
      <c r="CV339"/>
      <c r="CW339"/>
      <c r="CX339"/>
      <c r="CY339" s="159"/>
      <c r="CZ339" s="267"/>
      <c r="DA339"/>
      <c r="DB339" s="247"/>
      <c r="DC339"/>
      <c r="DD339"/>
      <c r="DE339"/>
      <c r="DF339"/>
      <c r="DG339"/>
      <c r="DH339"/>
      <c r="DI339"/>
      <c r="DJ339"/>
      <c r="DK339"/>
      <c r="DL339"/>
    </row>
    <row r="340" spans="1:116" ht="14.4">
      <c r="A340" t="s">
        <v>628</v>
      </c>
      <c r="B340" s="188" t="s">
        <v>312</v>
      </c>
      <c r="C340" s="151" t="str">
        <f t="shared" si="60"/>
        <v>A.040.03.101</v>
      </c>
      <c r="D340" s="54" t="s">
        <v>1351</v>
      </c>
      <c r="E340" s="150" t="s">
        <v>352</v>
      </c>
      <c r="F340" s="153" t="str">
        <f t="shared" si="61"/>
        <v>Bitumen</v>
      </c>
      <c r="G340" s="154">
        <f t="shared" si="62"/>
        <v>0.45560344666666669</v>
      </c>
      <c r="H340"/>
      <c r="I340"/>
      <c r="J340" s="227">
        <f t="shared" si="77"/>
        <v>0.8873874655370001</v>
      </c>
      <c r="K340"/>
      <c r="L340" s="280">
        <f t="shared" si="78"/>
        <v>1.0967448772999999E-2</v>
      </c>
      <c r="M340" s="280">
        <f t="shared" si="79"/>
        <v>0.80671878620400006</v>
      </c>
      <c r="N340" s="281">
        <f t="shared" si="80"/>
        <v>1.3607135600000001E-3</v>
      </c>
      <c r="O340" s="280">
        <v>6.8340517000000003E-2</v>
      </c>
      <c r="P340" s="219">
        <v>1.9092391E-2</v>
      </c>
      <c r="Q340" s="219">
        <v>7.6130974999999998E-3</v>
      </c>
      <c r="R340" s="219">
        <v>9.6432901000000001E-3</v>
      </c>
      <c r="S340" s="219">
        <v>1.0082303E-3</v>
      </c>
      <c r="T340" s="286">
        <v>4.5919652999999998E-5</v>
      </c>
      <c r="U340" s="219">
        <v>2.7000872000000002E-4</v>
      </c>
      <c r="V340" s="286">
        <v>6.8737936999999997E-6</v>
      </c>
      <c r="W340" s="219">
        <v>2.0621326E-4</v>
      </c>
      <c r="X340" s="219">
        <v>0.78</v>
      </c>
      <c r="Y340" s="219">
        <v>1.1545003E-3</v>
      </c>
      <c r="Z340" s="286">
        <v>6.4239103000000001E-6</v>
      </c>
      <c r="AA340" s="219">
        <v>0</v>
      </c>
      <c r="AB340" s="219">
        <v>0</v>
      </c>
      <c r="AC340"/>
      <c r="AD340" s="227">
        <f t="shared" si="72"/>
        <v>6.8340517000000003E-2</v>
      </c>
      <c r="AE340" s="227">
        <f t="shared" si="73"/>
        <v>3.76798110667E-2</v>
      </c>
      <c r="AF340" s="227">
        <f t="shared" si="74"/>
        <v>2.6712362293699998E-2</v>
      </c>
      <c r="AG340" s="227">
        <f t="shared" si="75"/>
        <v>0.80671878620400006</v>
      </c>
      <c r="AH340" s="227">
        <f t="shared" si="76"/>
        <v>1.3607135600000001E-3</v>
      </c>
      <c r="AI340"/>
      <c r="AJ340">
        <v>47.226315</v>
      </c>
      <c r="AK340" s="155">
        <v>46.995806999999999</v>
      </c>
      <c r="AL340" s="155">
        <v>0.15995055999999999</v>
      </c>
      <c r="AM340" s="155">
        <v>0</v>
      </c>
      <c r="AN340" s="155">
        <v>0</v>
      </c>
      <c r="AO340" s="155">
        <v>3.1177015999999998E-2</v>
      </c>
      <c r="AP340" s="155">
        <v>3.9379859000000003E-2</v>
      </c>
      <c r="AQ340"/>
      <c r="AR340" s="156">
        <v>1.6874218E-2</v>
      </c>
      <c r="AS340" s="156">
        <v>1.3105571E-2</v>
      </c>
      <c r="AT340" s="156">
        <v>4.7197530999999997E-4</v>
      </c>
      <c r="AU340" s="156">
        <v>3.2966719E-3</v>
      </c>
      <c r="AV340" s="282">
        <f t="shared" si="69"/>
        <v>7.8570568337029996E-7</v>
      </c>
      <c r="AW340" s="282">
        <f t="shared" si="70"/>
        <v>1.745470857374E-9</v>
      </c>
      <c r="AX340" s="283">
        <f t="shared" si="71"/>
        <v>0.46171875614300001</v>
      </c>
      <c r="AY340" s="157">
        <v>4.228E-7</v>
      </c>
      <c r="AZ340" s="157">
        <v>1.2756897000000001E-9</v>
      </c>
      <c r="BA340" s="157">
        <v>3.4853664000000001E-14</v>
      </c>
      <c r="BB340" s="157">
        <v>0</v>
      </c>
      <c r="BC340" s="157">
        <v>0</v>
      </c>
      <c r="BD340" s="157">
        <v>2.5841496000000001E-10</v>
      </c>
      <c r="BE340" s="157">
        <v>3.6255090999999999E-7</v>
      </c>
      <c r="BF340" s="157">
        <v>5.8931216999999995E-11</v>
      </c>
      <c r="BG340" s="157">
        <v>4.0389032000000002E-10</v>
      </c>
      <c r="BH340" s="157">
        <v>0</v>
      </c>
      <c r="BI340" s="157">
        <v>0</v>
      </c>
      <c r="BJ340" s="157">
        <v>1.5382381E-13</v>
      </c>
      <c r="BK340" s="157">
        <v>5.7317783999999999E-12</v>
      </c>
      <c r="BL340" s="157">
        <v>1.0391645E-12</v>
      </c>
      <c r="BM340" s="157">
        <v>7.6382253000000004E-12</v>
      </c>
      <c r="BN340" s="157">
        <v>8.8720185000000002E-11</v>
      </c>
      <c r="BO340" s="157">
        <v>0</v>
      </c>
      <c r="BP340" s="157">
        <v>1.8966142999999999E-5</v>
      </c>
      <c r="BQ340" s="157">
        <v>0.46169979</v>
      </c>
      <c r="BR340" s="157">
        <v>0</v>
      </c>
      <c r="BS340" s="157">
        <v>0</v>
      </c>
      <c r="BT340" s="157">
        <v>0</v>
      </c>
      <c r="BU340"/>
      <c r="BV340" s="155">
        <v>7.7746630000000001E-5</v>
      </c>
      <c r="BW340" s="155">
        <v>2.7845419000000001E-6</v>
      </c>
      <c r="BX340" s="155">
        <v>1.2703433E-5</v>
      </c>
      <c r="BY340" s="155">
        <v>5.4509685000000002E-9</v>
      </c>
      <c r="BZ340" s="155">
        <v>3.1961698000000001E-6</v>
      </c>
      <c r="CA340" s="155">
        <v>0</v>
      </c>
      <c r="CB340" s="155">
        <v>0</v>
      </c>
      <c r="CC340" s="155">
        <v>0</v>
      </c>
      <c r="CD340" s="155">
        <v>7.4660718000000005E-8</v>
      </c>
      <c r="CE340" s="155">
        <v>1.9267139999999999E-7</v>
      </c>
      <c r="CF340" s="155">
        <v>0</v>
      </c>
      <c r="CG340" s="155">
        <v>0</v>
      </c>
      <c r="CH340" s="155">
        <v>0</v>
      </c>
      <c r="CI340" s="155">
        <v>2.0241206999999999E-6</v>
      </c>
      <c r="CJ340" s="155">
        <v>5.6765582000000002E-5</v>
      </c>
      <c r="CK340" s="155">
        <v>2.9033410000000002E-15</v>
      </c>
      <c r="CL340" s="155">
        <v>0</v>
      </c>
      <c r="CM340"/>
      <c r="CN340" s="284">
        <v>0</v>
      </c>
      <c r="CO340" s="284">
        <v>0.45560345000000002</v>
      </c>
      <c r="CP340" s="285">
        <v>0</v>
      </c>
      <c r="CQ340" s="284">
        <v>1.905143E-3</v>
      </c>
      <c r="CR340" s="284">
        <v>6.9594206E-11</v>
      </c>
      <c r="CS340" s="284">
        <v>8.2246686999999995E-9</v>
      </c>
      <c r="CT340" s="284">
        <v>1.4156828E-4</v>
      </c>
      <c r="CU340" s="284">
        <v>2.8250636</v>
      </c>
      <c r="CV340" s="284">
        <v>0</v>
      </c>
      <c r="CW340" s="284">
        <v>0</v>
      </c>
      <c r="CX340"/>
      <c r="CY340" s="158"/>
      <c r="CZ340" s="267"/>
      <c r="DA340"/>
      <c r="DB340" s="247"/>
      <c r="DC340"/>
      <c r="DD340"/>
      <c r="DE340"/>
      <c r="DF340"/>
      <c r="DG340"/>
      <c r="DH340"/>
      <c r="DI340"/>
      <c r="DJ340"/>
      <c r="DK340"/>
      <c r="DL340"/>
    </row>
    <row r="341" spans="1:116" ht="14.4">
      <c r="A341" t="s">
        <v>1352</v>
      </c>
      <c r="B341" s="188" t="s">
        <v>312</v>
      </c>
      <c r="C341" s="151" t="str">
        <f t="shared" si="60"/>
        <v>A.040.03.102</v>
      </c>
      <c r="D341" s="54" t="s">
        <v>1351</v>
      </c>
      <c r="E341" s="150" t="s">
        <v>352</v>
      </c>
      <c r="F341" s="153" t="str">
        <f t="shared" si="61"/>
        <v>Asphalt</v>
      </c>
      <c r="G341" s="154">
        <f t="shared" si="62"/>
        <v>1.7314510666666669</v>
      </c>
      <c r="H341"/>
      <c r="I341"/>
      <c r="J341" s="227">
        <f t="shared" si="77"/>
        <v>0.45145395074259559</v>
      </c>
      <c r="K341"/>
      <c r="L341" s="280">
        <f t="shared" si="78"/>
        <v>1.9552443031E-2</v>
      </c>
      <c r="M341" s="280">
        <f t="shared" si="79"/>
        <v>0.10012368875</v>
      </c>
      <c r="N341" s="281">
        <f t="shared" si="80"/>
        <v>7.2060158961595594E-2</v>
      </c>
      <c r="O341" s="280">
        <v>0.25971766000000002</v>
      </c>
      <c r="P341" s="219">
        <v>4.5657350999999999E-2</v>
      </c>
      <c r="Q341" s="219">
        <v>1.4261048E-2</v>
      </c>
      <c r="R341" s="219">
        <v>1.8115408999999999E-2</v>
      </c>
      <c r="S341" s="219">
        <v>2.5522328000000003E-4</v>
      </c>
      <c r="T341" s="286">
        <v>3.8696850999999998E-5</v>
      </c>
      <c r="U341" s="219">
        <v>1.1431138999999999E-3</v>
      </c>
      <c r="V341" s="219">
        <v>9.6653313999999998E-4</v>
      </c>
      <c r="W341" s="219">
        <v>3.6186775999999997E-2</v>
      </c>
      <c r="X341" s="219">
        <v>3.9032235999999998E-2</v>
      </c>
      <c r="Y341" s="219">
        <v>3.5873291000000002E-2</v>
      </c>
      <c r="Z341" s="219">
        <v>2.0652061E-4</v>
      </c>
      <c r="AA341" s="286">
        <v>9.1961045999999994E-8</v>
      </c>
      <c r="AB341" s="286">
        <v>5.4958840999999995E-13</v>
      </c>
      <c r="AC341"/>
      <c r="AD341" s="227">
        <f t="shared" si="72"/>
        <v>0.25971766000000002</v>
      </c>
      <c r="AE341" s="227">
        <f t="shared" si="73"/>
        <v>8.0437375170999997E-2</v>
      </c>
      <c r="AF341" s="227">
        <f t="shared" si="74"/>
        <v>6.0885024101046001E-2</v>
      </c>
      <c r="AG341" s="227">
        <f t="shared" si="75"/>
        <v>0.10012368875</v>
      </c>
      <c r="AH341" s="227">
        <f t="shared" si="76"/>
        <v>7.2060067000549594E-2</v>
      </c>
      <c r="AI341"/>
      <c r="AJ341">
        <v>21.295646999999999</v>
      </c>
      <c r="AK341" s="155">
        <v>21.078568000000001</v>
      </c>
      <c r="AL341" s="155">
        <v>3.0489975999999998E-2</v>
      </c>
      <c r="AM341" s="155">
        <v>0</v>
      </c>
      <c r="AN341" s="155">
        <v>1.4201515000000001E-3</v>
      </c>
      <c r="AO341" s="155">
        <v>0.17743170999999999</v>
      </c>
      <c r="AP341" s="155">
        <v>7.7378192999999996E-3</v>
      </c>
      <c r="AQ341"/>
      <c r="AR341" s="156">
        <v>3.8073753000000002E-2</v>
      </c>
      <c r="AS341" s="156">
        <v>3.5031076000000001E-2</v>
      </c>
      <c r="AT341" s="156">
        <v>1.4966763000000001E-3</v>
      </c>
      <c r="AU341" s="156">
        <v>1.5460007999999999E-3</v>
      </c>
      <c r="AV341" s="282">
        <f t="shared" si="69"/>
        <v>2.1001844475344331E-6</v>
      </c>
      <c r="AW341" s="282">
        <f t="shared" si="70"/>
        <v>5.5350454752854423E-9</v>
      </c>
      <c r="AX341" s="283">
        <f t="shared" si="71"/>
        <v>0.21652672319999999</v>
      </c>
      <c r="AY341" s="157">
        <v>1.6067871E-6</v>
      </c>
      <c r="AZ341" s="157">
        <v>4.8480643999999997E-9</v>
      </c>
      <c r="BA341" s="157">
        <v>1.3245604999999999E-13</v>
      </c>
      <c r="BB341" s="157">
        <v>7.7651433000000003E-14</v>
      </c>
      <c r="BC341" s="157">
        <v>0</v>
      </c>
      <c r="BD341" s="157">
        <v>5.0917128999999997E-10</v>
      </c>
      <c r="BE341" s="157">
        <v>4.9249177000000005E-7</v>
      </c>
      <c r="BF341" s="157">
        <v>1.1596367E-10</v>
      </c>
      <c r="BG341" s="157">
        <v>5.6959486999999998E-10</v>
      </c>
      <c r="BH341" s="157">
        <v>1.0251297E-15</v>
      </c>
      <c r="BI341" s="157">
        <v>2.9140839000000002E-13</v>
      </c>
      <c r="BJ341" s="157">
        <v>6.5118284E-13</v>
      </c>
      <c r="BK341" s="157">
        <v>2.9242267000000002E-13</v>
      </c>
      <c r="BL341" s="157">
        <v>5.4040204999999997E-14</v>
      </c>
      <c r="BM341" s="157">
        <v>1.6412813E-11</v>
      </c>
      <c r="BN341" s="157">
        <v>3.7991577999999999E-10</v>
      </c>
      <c r="BO341" s="157">
        <v>7.4246650000000001E-22</v>
      </c>
      <c r="BP341" s="157">
        <v>6.1563831999999997E-3</v>
      </c>
      <c r="BQ341" s="157">
        <v>0.21037033999999999</v>
      </c>
      <c r="BR341" s="157">
        <v>0</v>
      </c>
      <c r="BS341" s="157">
        <v>0</v>
      </c>
      <c r="BT341" s="157">
        <v>0</v>
      </c>
      <c r="BU341"/>
      <c r="BV341" s="155">
        <v>8.6122173E-5</v>
      </c>
      <c r="BW341" s="155">
        <v>3.9277655999999996E-6</v>
      </c>
      <c r="BX341" s="155">
        <v>4.8277450999999999E-5</v>
      </c>
      <c r="BY341" s="155">
        <v>1.2003516E-7</v>
      </c>
      <c r="BZ341" s="155">
        <v>3.4334091999999999E-6</v>
      </c>
      <c r="CA341" s="155">
        <v>1.5980791000000001E-9</v>
      </c>
      <c r="CB341" s="155">
        <v>2.5507334E-11</v>
      </c>
      <c r="CC341" s="155">
        <v>2.4068274000000001E-9</v>
      </c>
      <c r="CD341" s="155">
        <v>1.0820129E-7</v>
      </c>
      <c r="CE341" s="155">
        <v>8.0971286000000001E-7</v>
      </c>
      <c r="CF341" s="155">
        <v>0</v>
      </c>
      <c r="CG341" s="155">
        <v>1.6418699000000001E-18</v>
      </c>
      <c r="CH341" s="155">
        <v>1.3443567000000001E-14</v>
      </c>
      <c r="CI341" s="155">
        <v>3.7176782000000001E-6</v>
      </c>
      <c r="CJ341" s="155">
        <v>2.5696834000000001E-5</v>
      </c>
      <c r="CK341" s="155">
        <v>2.7055470000000001E-8</v>
      </c>
      <c r="CL341" s="155">
        <v>0</v>
      </c>
      <c r="CM341"/>
      <c r="CN341" s="284">
        <v>1.1378819000000001E-14</v>
      </c>
      <c r="CO341" s="284">
        <v>1.7314513</v>
      </c>
      <c r="CP341" s="285">
        <v>3.7631828000000002E-3</v>
      </c>
      <c r="CQ341" s="284">
        <v>2.6876837E-3</v>
      </c>
      <c r="CR341" s="284">
        <v>2.9397249999999999E-10</v>
      </c>
      <c r="CS341" s="284">
        <v>3.4846263000000001E-8</v>
      </c>
      <c r="CT341" s="284">
        <v>1.6970011E-4</v>
      </c>
      <c r="CU341" s="284">
        <v>0.14656851000000001</v>
      </c>
      <c r="CV341" s="284">
        <v>6.8603435E-10</v>
      </c>
      <c r="CW341" s="284">
        <v>1.0011489000000001E-4</v>
      </c>
      <c r="CX341"/>
      <c r="CY341" s="163"/>
      <c r="CZ341" s="272"/>
      <c r="DA341"/>
      <c r="DB341" s="54"/>
      <c r="DC341"/>
      <c r="DD341"/>
      <c r="DE341"/>
      <c r="DF341"/>
      <c r="DG341"/>
      <c r="DH341"/>
      <c r="DI341"/>
      <c r="DJ341"/>
      <c r="DK341"/>
      <c r="DL341"/>
    </row>
    <row r="342" spans="1:116" ht="14.4">
      <c r="B342" s="188"/>
      <c r="C342" s="151"/>
      <c r="D342" s="51" t="s">
        <v>1222</v>
      </c>
      <c r="E342" s="150"/>
      <c r="F342"/>
      <c r="G342"/>
      <c r="H342"/>
      <c r="I342"/>
      <c r="J342"/>
      <c r="K342"/>
      <c r="L342"/>
      <c r="M342"/>
      <c r="N342" s="174"/>
      <c r="O342"/>
      <c r="P342"/>
      <c r="Q342"/>
      <c r="R342"/>
      <c r="S342"/>
      <c r="T342" s="53"/>
      <c r="U342"/>
      <c r="V342"/>
      <c r="W342"/>
      <c r="X342"/>
      <c r="Y342"/>
      <c r="Z342"/>
      <c r="AA342" s="53"/>
      <c r="AB342" s="53"/>
      <c r="AC342"/>
      <c r="AD342"/>
      <c r="AE342"/>
      <c r="AF342"/>
      <c r="AG342"/>
      <c r="AH342"/>
      <c r="AI342"/>
      <c r="AJ342"/>
      <c r="AK342"/>
      <c r="AL342"/>
      <c r="AM342"/>
      <c r="AN342"/>
      <c r="AO342"/>
      <c r="AP342"/>
      <c r="AQ342"/>
      <c r="AR342"/>
      <c r="AS342"/>
      <c r="AT342"/>
      <c r="AU342"/>
      <c r="AX342" s="19"/>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s="117"/>
      <c r="CQ342"/>
      <c r="CR342"/>
      <c r="CS342"/>
      <c r="CT342"/>
      <c r="CU342"/>
      <c r="CV342"/>
      <c r="CW342"/>
      <c r="CX342"/>
      <c r="CY342" s="53"/>
      <c r="CZ342" s="272"/>
      <c r="DA342"/>
      <c r="DB342" s="247"/>
      <c r="DC342"/>
      <c r="DD342"/>
      <c r="DE342"/>
      <c r="DF342"/>
      <c r="DG342"/>
      <c r="DH342"/>
      <c r="DI342"/>
      <c r="DJ342"/>
      <c r="DK342"/>
      <c r="DL342"/>
    </row>
    <row r="343" spans="1:116" ht="14.4">
      <c r="A343" t="s">
        <v>1624</v>
      </c>
      <c r="B343" s="188" t="s">
        <v>312</v>
      </c>
      <c r="C343" s="151" t="str">
        <f t="shared" si="60"/>
        <v>A.040.05.101</v>
      </c>
      <c r="D343" s="54" t="s">
        <v>1222</v>
      </c>
      <c r="E343" s="150" t="s">
        <v>352</v>
      </c>
      <c r="F343" s="153" t="str">
        <f t="shared" si="61"/>
        <v>Red Clay Brick, for housing and roads - packed</v>
      </c>
      <c r="G343" s="154">
        <f t="shared" si="62"/>
        <v>0.27760000000000001</v>
      </c>
      <c r="H343"/>
      <c r="I343"/>
      <c r="J343" s="227">
        <f t="shared" si="77"/>
        <v>4.9317031063686352E-2</v>
      </c>
      <c r="K343"/>
      <c r="L343" s="280">
        <f t="shared" si="78"/>
        <v>1.178061051968E-3</v>
      </c>
      <c r="M343" s="280">
        <f t="shared" si="79"/>
        <v>6.49897001171835E-3</v>
      </c>
      <c r="N343" s="281">
        <f t="shared" si="80"/>
        <v>0</v>
      </c>
      <c r="O343" s="280">
        <v>4.1640000000000003E-2</v>
      </c>
      <c r="P343" s="219">
        <v>5.1911370000000002E-3</v>
      </c>
      <c r="Q343" s="219">
        <v>1.3078326999999999E-3</v>
      </c>
      <c r="R343" s="219">
        <v>1.1780448999999999E-3</v>
      </c>
      <c r="S343" s="219">
        <v>0</v>
      </c>
      <c r="T343" s="219">
        <v>0</v>
      </c>
      <c r="U343" s="286">
        <v>1.6151968000000001E-8</v>
      </c>
      <c r="V343" s="286">
        <v>3.1171834999999998E-10</v>
      </c>
      <c r="W343" s="219">
        <v>0</v>
      </c>
      <c r="X343" s="219">
        <v>0</v>
      </c>
      <c r="Y343" s="219">
        <v>0</v>
      </c>
      <c r="Z343" s="219">
        <v>0</v>
      </c>
      <c r="AA343" s="219">
        <v>0</v>
      </c>
      <c r="AB343" s="219">
        <v>0</v>
      </c>
      <c r="AC343"/>
      <c r="AD343" s="227">
        <f t="shared" si="72"/>
        <v>4.1640000000000003E-2</v>
      </c>
      <c r="AE343" s="227">
        <f t="shared" si="73"/>
        <v>7.6770310636863504E-3</v>
      </c>
      <c r="AF343" s="227">
        <f t="shared" si="74"/>
        <v>6.49897001171835E-3</v>
      </c>
      <c r="AG343" s="227">
        <f t="shared" si="75"/>
        <v>6.49897001171835E-3</v>
      </c>
      <c r="AH343" s="227">
        <f t="shared" si="76"/>
        <v>0</v>
      </c>
      <c r="AI343"/>
      <c r="AJ343">
        <v>4.03118</v>
      </c>
      <c r="AK343" s="155">
        <v>4.03118</v>
      </c>
      <c r="AL343" s="155">
        <v>0</v>
      </c>
      <c r="AM343" s="155">
        <v>0</v>
      </c>
      <c r="AN343" s="155">
        <v>0</v>
      </c>
      <c r="AO343" s="155">
        <v>0</v>
      </c>
      <c r="AP343" s="155">
        <v>0</v>
      </c>
      <c r="AQ343"/>
      <c r="AR343" s="156">
        <v>6.4147103000000002E-3</v>
      </c>
      <c r="AS343" s="156">
        <v>5.8701320999999997E-3</v>
      </c>
      <c r="AT343" s="156">
        <v>2.5675189000000002E-4</v>
      </c>
      <c r="AU343" s="156">
        <v>2.8782625000000001E-4</v>
      </c>
      <c r="AV343" s="282">
        <f t="shared" si="69"/>
        <v>3.5192638699999997E-7</v>
      </c>
      <c r="AW343" s="282">
        <f t="shared" si="70"/>
        <v>9.4952620639999996E-10</v>
      </c>
      <c r="AX343" s="283">
        <f t="shared" si="71"/>
        <v>4.0311800000000002E-2</v>
      </c>
      <c r="AY343" s="157">
        <v>2.5761279999999998E-7</v>
      </c>
      <c r="AZ343" s="157">
        <v>7.7728000000000003E-10</v>
      </c>
      <c r="BA343" s="157">
        <v>2.1236400000000001E-14</v>
      </c>
      <c r="BB343" s="157">
        <v>0</v>
      </c>
      <c r="BC343" s="157">
        <v>0</v>
      </c>
      <c r="BD343" s="157">
        <v>3.7587000000000003E-11</v>
      </c>
      <c r="BE343" s="157">
        <v>9.4276000000000003E-8</v>
      </c>
      <c r="BF343" s="157">
        <v>8.5880599999999993E-12</v>
      </c>
      <c r="BG343" s="157">
        <v>1.0981600000000001E-10</v>
      </c>
      <c r="BH343" s="157">
        <v>5.3820910000000003E-11</v>
      </c>
      <c r="BI343" s="157">
        <v>0</v>
      </c>
      <c r="BJ343" s="157">
        <v>0</v>
      </c>
      <c r="BK343" s="157">
        <v>0</v>
      </c>
      <c r="BL343" s="157">
        <v>0</v>
      </c>
      <c r="BM343" s="157">
        <v>0</v>
      </c>
      <c r="BN343" s="157">
        <v>0</v>
      </c>
      <c r="BO343" s="157">
        <v>0</v>
      </c>
      <c r="BP343" s="157">
        <v>0</v>
      </c>
      <c r="BQ343" s="157">
        <v>4.0311800000000002E-2</v>
      </c>
      <c r="BR343" s="157">
        <v>0</v>
      </c>
      <c r="BS343" s="157">
        <v>0</v>
      </c>
      <c r="BT343" s="157">
        <v>0</v>
      </c>
      <c r="BU343"/>
      <c r="BV343" s="155">
        <v>1.5660539E-5</v>
      </c>
      <c r="BW343" s="155">
        <v>7.5710467999999995E-7</v>
      </c>
      <c r="BX343" s="155">
        <v>7.7402245999999995E-6</v>
      </c>
      <c r="BY343" s="155">
        <v>3.6513685999999999E-14</v>
      </c>
      <c r="BZ343" s="155">
        <v>6.2365315999999998E-7</v>
      </c>
      <c r="CA343" s="155">
        <v>0</v>
      </c>
      <c r="CB343" s="155">
        <v>1.3976892999999999E-6</v>
      </c>
      <c r="CC343" s="155">
        <v>0</v>
      </c>
      <c r="CD343" s="155">
        <v>0</v>
      </c>
      <c r="CE343" s="155">
        <v>1.0687850999999999E-11</v>
      </c>
      <c r="CF343" s="155">
        <v>0</v>
      </c>
      <c r="CG343" s="155">
        <v>0</v>
      </c>
      <c r="CH343" s="155">
        <v>0</v>
      </c>
      <c r="CI343" s="155">
        <v>2.7433574000000001E-7</v>
      </c>
      <c r="CJ343" s="155">
        <v>4.8675210000000004E-6</v>
      </c>
      <c r="CK343" s="155">
        <v>0</v>
      </c>
      <c r="CL343" s="155">
        <v>0</v>
      </c>
      <c r="CM343"/>
      <c r="CN343" s="284">
        <v>0</v>
      </c>
      <c r="CO343" s="284">
        <v>0.27760000000000001</v>
      </c>
      <c r="CP343" s="285">
        <v>1.0245339000000001E-3</v>
      </c>
      <c r="CQ343" s="284">
        <v>5.1800000000000001E-4</v>
      </c>
      <c r="CR343" s="284">
        <v>0</v>
      </c>
      <c r="CS343" s="284">
        <v>0</v>
      </c>
      <c r="CT343" s="284">
        <v>3.1655549999999999E-5</v>
      </c>
      <c r="CU343" s="284">
        <v>0</v>
      </c>
      <c r="CV343" s="284">
        <v>3.6113269000000001E-5</v>
      </c>
      <c r="CW343" s="284">
        <v>0</v>
      </c>
      <c r="CX343"/>
      <c r="CY343" s="158"/>
      <c r="CZ343" s="272"/>
      <c r="DA343"/>
      <c r="DB343" s="247"/>
      <c r="DC343"/>
      <c r="DD343"/>
      <c r="DE343"/>
      <c r="DF343"/>
      <c r="DG343"/>
      <c r="DH343"/>
      <c r="DI343"/>
      <c r="DJ343"/>
      <c r="DK343"/>
      <c r="DL343"/>
    </row>
    <row r="344" spans="1:116" ht="14.4">
      <c r="A344" t="s">
        <v>1625</v>
      </c>
      <c r="B344" s="188" t="s">
        <v>312</v>
      </c>
      <c r="C344" s="151" t="str">
        <f t="shared" si="60"/>
        <v>A.040.05.102</v>
      </c>
      <c r="D344" s="54" t="s">
        <v>1222</v>
      </c>
      <c r="E344" s="150" t="s">
        <v>352</v>
      </c>
      <c r="F344" s="153" t="str">
        <f t="shared" si="61"/>
        <v>Concrete blocks - light  (439 kg/m3)</v>
      </c>
      <c r="G344" s="154">
        <f t="shared" si="62"/>
        <v>0.22323462666666669</v>
      </c>
      <c r="H344"/>
      <c r="I344"/>
      <c r="J344" s="227">
        <f t="shared" si="77"/>
        <v>4.3268628979179199E-2</v>
      </c>
      <c r="K344"/>
      <c r="L344" s="280">
        <f t="shared" si="78"/>
        <v>4.8778190899799998E-4</v>
      </c>
      <c r="M344" s="280">
        <f t="shared" si="79"/>
        <v>9.2956530701811986E-3</v>
      </c>
      <c r="N344" s="281">
        <f t="shared" si="80"/>
        <v>0</v>
      </c>
      <c r="O344" s="280">
        <v>3.3485194000000003E-2</v>
      </c>
      <c r="P344" s="219">
        <v>8.0811184999999997E-3</v>
      </c>
      <c r="Q344" s="219">
        <v>1.2145261999999999E-3</v>
      </c>
      <c r="R344" s="219">
        <v>4.8769010999999998E-4</v>
      </c>
      <c r="S344" s="219">
        <v>0</v>
      </c>
      <c r="T344" s="219">
        <v>0</v>
      </c>
      <c r="U344" s="286">
        <v>9.1798998000000006E-8</v>
      </c>
      <c r="V344" s="286">
        <v>8.3701811999999997E-9</v>
      </c>
      <c r="W344" s="219">
        <v>0</v>
      </c>
      <c r="X344" s="219">
        <v>0</v>
      </c>
      <c r="Y344" s="219">
        <v>0</v>
      </c>
      <c r="Z344" s="219">
        <v>0</v>
      </c>
      <c r="AA344" s="219">
        <v>0</v>
      </c>
      <c r="AB344" s="219">
        <v>0</v>
      </c>
      <c r="AC344"/>
      <c r="AD344" s="227">
        <f t="shared" si="72"/>
        <v>3.3485194000000003E-2</v>
      </c>
      <c r="AE344" s="227">
        <f t="shared" si="73"/>
        <v>9.7834349791791984E-3</v>
      </c>
      <c r="AF344" s="227">
        <f t="shared" si="74"/>
        <v>9.2956530701811986E-3</v>
      </c>
      <c r="AG344" s="227">
        <f t="shared" si="75"/>
        <v>9.2956530701811986E-3</v>
      </c>
      <c r="AH344" s="227">
        <f t="shared" si="76"/>
        <v>0</v>
      </c>
      <c r="AI344"/>
      <c r="AJ344">
        <v>3.2418132000000002</v>
      </c>
      <c r="AK344" s="155">
        <v>3.2418132000000002</v>
      </c>
      <c r="AL344" s="155">
        <v>0</v>
      </c>
      <c r="AM344" s="155">
        <v>0</v>
      </c>
      <c r="AN344" s="155">
        <v>0</v>
      </c>
      <c r="AO344" s="155">
        <v>0</v>
      </c>
      <c r="AP344" s="155">
        <v>0</v>
      </c>
      <c r="AQ344"/>
      <c r="AR344" s="156">
        <v>6.3513600000000003E-3</v>
      </c>
      <c r="AS344" s="156">
        <v>5.9036877000000001E-3</v>
      </c>
      <c r="AT344" s="156">
        <v>2.1620683999999999E-4</v>
      </c>
      <c r="AU344" s="156">
        <v>2.3146546000000001E-4</v>
      </c>
      <c r="AV344" s="282">
        <f t="shared" si="69"/>
        <v>3.53938110364E-7</v>
      </c>
      <c r="AW344" s="282">
        <f t="shared" si="70"/>
        <v>7.9958149494899996E-10</v>
      </c>
      <c r="AX344" s="283">
        <f t="shared" si="71"/>
        <v>3.2418132000000002E-2</v>
      </c>
      <c r="AY344" s="157">
        <v>2.0716173000000001E-7</v>
      </c>
      <c r="AZ344" s="157">
        <v>6.2505694999999997E-10</v>
      </c>
      <c r="BA344" s="157">
        <v>1.7077449E-14</v>
      </c>
      <c r="BB344" s="157">
        <v>0</v>
      </c>
      <c r="BC344" s="157">
        <v>0</v>
      </c>
      <c r="BD344" s="157">
        <v>1.5560363999999999E-11</v>
      </c>
      <c r="BE344" s="157">
        <v>1.4676082000000001E-7</v>
      </c>
      <c r="BF344" s="157">
        <v>3.5553074999999999E-12</v>
      </c>
      <c r="BG344" s="157">
        <v>1.7095215999999999E-10</v>
      </c>
      <c r="BH344" s="157">
        <v>0</v>
      </c>
      <c r="BI344" s="157">
        <v>0</v>
      </c>
      <c r="BJ344" s="157">
        <v>0</v>
      </c>
      <c r="BK344" s="157">
        <v>0</v>
      </c>
      <c r="BL344" s="157">
        <v>0</v>
      </c>
      <c r="BM344" s="157">
        <v>0</v>
      </c>
      <c r="BN344" s="157">
        <v>0</v>
      </c>
      <c r="BO344" s="157">
        <v>0</v>
      </c>
      <c r="BP344" s="157">
        <v>0</v>
      </c>
      <c r="BQ344" s="157">
        <v>3.2418132000000002E-2</v>
      </c>
      <c r="BR344" s="157">
        <v>0</v>
      </c>
      <c r="BS344" s="157">
        <v>0</v>
      </c>
      <c r="BT344" s="157">
        <v>0</v>
      </c>
      <c r="BU344"/>
      <c r="BV344" s="155">
        <v>1.2457998E-5</v>
      </c>
      <c r="BW344" s="155">
        <v>1.1785959E-6</v>
      </c>
      <c r="BX344" s="155">
        <v>6.2243737E-6</v>
      </c>
      <c r="BY344" s="155">
        <v>9.8045611999999999E-13</v>
      </c>
      <c r="BZ344" s="155">
        <v>9.7084993999999998E-7</v>
      </c>
      <c r="CA344" s="155">
        <v>0</v>
      </c>
      <c r="CB344" s="155">
        <v>0</v>
      </c>
      <c r="CC344" s="155">
        <v>0</v>
      </c>
      <c r="CD344" s="155">
        <v>0</v>
      </c>
      <c r="CE344" s="155">
        <v>6.0743931000000003E-11</v>
      </c>
      <c r="CF344" s="155">
        <v>0</v>
      </c>
      <c r="CG344" s="155">
        <v>0</v>
      </c>
      <c r="CH344" s="155">
        <v>0</v>
      </c>
      <c r="CI344" s="155">
        <v>1.6973098999999999E-7</v>
      </c>
      <c r="CJ344" s="155">
        <v>3.9143858000000003E-6</v>
      </c>
      <c r="CK344" s="155">
        <v>0</v>
      </c>
      <c r="CL344" s="155">
        <v>0</v>
      </c>
      <c r="CM344"/>
      <c r="CN344" s="284">
        <v>0</v>
      </c>
      <c r="CO344" s="284">
        <v>0.22323461999999999</v>
      </c>
      <c r="CP344" s="285">
        <v>4.2413922999999997E-4</v>
      </c>
      <c r="CQ344" s="284">
        <v>8.0637812999999998E-4</v>
      </c>
      <c r="CR344" s="284">
        <v>0</v>
      </c>
      <c r="CS344" s="284">
        <v>0</v>
      </c>
      <c r="CT344" s="284">
        <v>4.9278655000000003E-5</v>
      </c>
      <c r="CU344" s="284">
        <v>0</v>
      </c>
      <c r="CV344" s="284">
        <v>0</v>
      </c>
      <c r="CW344" s="284">
        <v>0</v>
      </c>
      <c r="CX344"/>
      <c r="CY344" s="158"/>
      <c r="CZ344" s="272"/>
      <c r="DA344"/>
      <c r="DB344" s="247"/>
      <c r="DC344"/>
      <c r="DD344"/>
      <c r="DE344"/>
      <c r="DF344"/>
      <c r="DG344"/>
      <c r="DH344"/>
      <c r="DI344"/>
      <c r="DJ344"/>
      <c r="DK344"/>
      <c r="DL344"/>
    </row>
    <row r="345" spans="1:116" ht="14.4">
      <c r="A345" t="s">
        <v>629</v>
      </c>
      <c r="B345" s="188" t="s">
        <v>312</v>
      </c>
      <c r="C345" s="151" t="str">
        <f t="shared" si="60"/>
        <v>A.040.05.103</v>
      </c>
      <c r="D345" s="54" t="s">
        <v>1222</v>
      </c>
      <c r="E345" s="150" t="s">
        <v>352</v>
      </c>
      <c r="F345" s="153" t="str">
        <f t="shared" si="61"/>
        <v>Roof tiles</v>
      </c>
      <c r="G345" s="154">
        <f t="shared" si="62"/>
        <v>0.36099999999999999</v>
      </c>
      <c r="H345"/>
      <c r="I345"/>
      <c r="J345" s="227">
        <f t="shared" si="77"/>
        <v>5.8354967331984878E-2</v>
      </c>
      <c r="K345"/>
      <c r="L345" s="280">
        <f t="shared" si="78"/>
        <v>4.3233496758780001E-4</v>
      </c>
      <c r="M345" s="280">
        <f t="shared" si="79"/>
        <v>3.7726323643970799E-3</v>
      </c>
      <c r="N345" s="281">
        <f t="shared" si="80"/>
        <v>0</v>
      </c>
      <c r="O345" s="280">
        <v>5.4149999999999997E-2</v>
      </c>
      <c r="P345" s="219">
        <v>2.9312887E-3</v>
      </c>
      <c r="Q345" s="286">
        <v>8.4134355000000001E-4</v>
      </c>
      <c r="R345" s="286">
        <v>4.3232904000000002E-4</v>
      </c>
      <c r="S345" s="219">
        <v>0</v>
      </c>
      <c r="T345" s="219">
        <v>0</v>
      </c>
      <c r="U345" s="286">
        <v>5.9275878000000003E-9</v>
      </c>
      <c r="V345" s="286">
        <v>1.1439708E-10</v>
      </c>
      <c r="W345" s="219">
        <v>0</v>
      </c>
      <c r="X345" s="219">
        <v>0</v>
      </c>
      <c r="Y345" s="219">
        <v>0</v>
      </c>
      <c r="Z345" s="219">
        <v>0</v>
      </c>
      <c r="AA345" s="219">
        <v>0</v>
      </c>
      <c r="AB345" s="219">
        <v>0</v>
      </c>
      <c r="AC345"/>
      <c r="AD345" s="227">
        <f t="shared" si="72"/>
        <v>5.4149999999999997E-2</v>
      </c>
      <c r="AE345" s="227">
        <f t="shared" si="73"/>
        <v>4.2049673319848801E-3</v>
      </c>
      <c r="AF345" s="227">
        <f t="shared" si="74"/>
        <v>3.7726323643970799E-3</v>
      </c>
      <c r="AG345" s="227">
        <f t="shared" si="75"/>
        <v>3.7726323643970799E-3</v>
      </c>
      <c r="AH345" s="227">
        <f t="shared" si="76"/>
        <v>0</v>
      </c>
      <c r="AI345"/>
      <c r="AJ345">
        <v>5.2424419999999996</v>
      </c>
      <c r="AK345" s="155">
        <v>5.2424419999999996</v>
      </c>
      <c r="AL345" s="155">
        <v>0</v>
      </c>
      <c r="AM345" s="155">
        <v>0</v>
      </c>
      <c r="AN345" s="155">
        <v>0</v>
      </c>
      <c r="AO345" s="155">
        <v>0</v>
      </c>
      <c r="AP345" s="155">
        <v>0</v>
      </c>
      <c r="AQ345"/>
      <c r="AR345" s="156">
        <v>7.1507434000000003E-3</v>
      </c>
      <c r="AS345" s="156">
        <v>6.4761233E-3</v>
      </c>
      <c r="AT345" s="156">
        <v>3.0030973999999998E-4</v>
      </c>
      <c r="AU345" s="156">
        <v>3.7431036000000001E-4</v>
      </c>
      <c r="AV345" s="282">
        <f t="shared" si="69"/>
        <v>3.8825679399999997E-7</v>
      </c>
      <c r="AW345" s="282">
        <f t="shared" si="70"/>
        <v>1.1106129365000001E-9</v>
      </c>
      <c r="AX345" s="283">
        <f t="shared" si="71"/>
        <v>5.2424419999999999E-2</v>
      </c>
      <c r="AY345" s="157">
        <v>3.3500799999999998E-7</v>
      </c>
      <c r="AZ345" s="157">
        <v>1.0108000000000001E-9</v>
      </c>
      <c r="BA345" s="157">
        <v>2.7616499999999999E-14</v>
      </c>
      <c r="BB345" s="157">
        <v>0</v>
      </c>
      <c r="BC345" s="157">
        <v>0</v>
      </c>
      <c r="BD345" s="157">
        <v>1.3794E-11</v>
      </c>
      <c r="BE345" s="157">
        <v>5.3235E-8</v>
      </c>
      <c r="BF345" s="157">
        <v>3.1517199999999998E-12</v>
      </c>
      <c r="BG345" s="157">
        <v>6.2010000000000001E-11</v>
      </c>
      <c r="BH345" s="157">
        <v>3.4623600000000003E-11</v>
      </c>
      <c r="BI345" s="157">
        <v>0</v>
      </c>
      <c r="BJ345" s="157">
        <v>0</v>
      </c>
      <c r="BK345" s="157">
        <v>0</v>
      </c>
      <c r="BL345" s="157">
        <v>0</v>
      </c>
      <c r="BM345" s="157">
        <v>0</v>
      </c>
      <c r="BN345" s="157">
        <v>0</v>
      </c>
      <c r="BO345" s="157">
        <v>0</v>
      </c>
      <c r="BP345" s="157">
        <v>0</v>
      </c>
      <c r="BQ345" s="157">
        <v>5.2424419999999999E-2</v>
      </c>
      <c r="BR345" s="157">
        <v>0</v>
      </c>
      <c r="BS345" s="157">
        <v>0</v>
      </c>
      <c r="BT345" s="157">
        <v>0</v>
      </c>
      <c r="BU345"/>
      <c r="BV345" s="155">
        <v>1.8184941000000002E-5</v>
      </c>
      <c r="BW345" s="155">
        <v>4.2751568000000001E-7</v>
      </c>
      <c r="BX345" s="155">
        <v>1.0065638E-5</v>
      </c>
      <c r="BY345" s="155">
        <v>1.3400106E-14</v>
      </c>
      <c r="BZ345" s="155">
        <v>3.5215936000000001E-7</v>
      </c>
      <c r="CA345" s="155">
        <v>0</v>
      </c>
      <c r="CB345" s="155">
        <v>8.9914931999999997E-7</v>
      </c>
      <c r="CC345" s="155">
        <v>0</v>
      </c>
      <c r="CD345" s="155">
        <v>0</v>
      </c>
      <c r="CE345" s="155">
        <v>3.9223192999999998E-12</v>
      </c>
      <c r="CF345" s="155">
        <v>0</v>
      </c>
      <c r="CG345" s="155">
        <v>0</v>
      </c>
      <c r="CH345" s="155">
        <v>0</v>
      </c>
      <c r="CI345" s="155">
        <v>1.1039344E-7</v>
      </c>
      <c r="CJ345" s="155">
        <v>6.3300812000000002E-6</v>
      </c>
      <c r="CK345" s="155">
        <v>0</v>
      </c>
      <c r="CL345" s="155">
        <v>0</v>
      </c>
      <c r="CM345"/>
      <c r="CN345" s="284">
        <v>0</v>
      </c>
      <c r="CO345" s="284">
        <v>0.36099999999999999</v>
      </c>
      <c r="CP345" s="285">
        <v>3.7599224999999999E-4</v>
      </c>
      <c r="CQ345" s="284">
        <v>2.9250000000000001E-4</v>
      </c>
      <c r="CR345" s="284">
        <v>0</v>
      </c>
      <c r="CS345" s="284">
        <v>0</v>
      </c>
      <c r="CT345" s="284">
        <v>1.7874996999999999E-5</v>
      </c>
      <c r="CU345" s="284">
        <v>0</v>
      </c>
      <c r="CV345" s="284">
        <v>2.3232074E-5</v>
      </c>
      <c r="CW345" s="284">
        <v>0</v>
      </c>
      <c r="CX345"/>
      <c r="CY345" s="158"/>
      <c r="CZ345" s="267"/>
      <c r="DA345"/>
      <c r="DB345" s="247"/>
      <c r="DC345"/>
      <c r="DD345"/>
      <c r="DE345"/>
      <c r="DF345"/>
      <c r="DG345"/>
      <c r="DH345"/>
      <c r="DI345"/>
      <c r="DJ345"/>
      <c r="DK345"/>
      <c r="DL345"/>
    </row>
    <row r="346" spans="1:116" ht="14.4">
      <c r="A346" t="s">
        <v>1626</v>
      </c>
      <c r="B346" s="188" t="s">
        <v>312</v>
      </c>
      <c r="C346" s="151" t="str">
        <f t="shared" si="60"/>
        <v>A.040.05.104</v>
      </c>
      <c r="D346" s="54" t="s">
        <v>1222</v>
      </c>
      <c r="E346" s="150" t="s">
        <v>352</v>
      </c>
      <c r="F346" s="153" t="str">
        <f t="shared" si="61"/>
        <v>Sand-lime bricks - light (600 kg/m3)</v>
      </c>
      <c r="G346" s="154">
        <f t="shared" si="62"/>
        <v>0.13350000000000001</v>
      </c>
      <c r="H346"/>
      <c r="I346"/>
      <c r="J346" s="227">
        <f t="shared" si="77"/>
        <v>2.1428473470265101E-2</v>
      </c>
      <c r="K346"/>
      <c r="L346" s="280">
        <f t="shared" si="78"/>
        <v>1.2413472658000002E-4</v>
      </c>
      <c r="M346" s="280">
        <f t="shared" si="79"/>
        <v>1.2793387436850999E-3</v>
      </c>
      <c r="N346" s="281">
        <f t="shared" si="80"/>
        <v>0</v>
      </c>
      <c r="O346" s="280">
        <v>2.0025000000000001E-2</v>
      </c>
      <c r="P346" s="219">
        <v>1.00215E-3</v>
      </c>
      <c r="Q346" s="286">
        <v>2.7718683E-4</v>
      </c>
      <c r="R346" s="286">
        <v>1.2411360000000001E-4</v>
      </c>
      <c r="S346" s="219">
        <v>0</v>
      </c>
      <c r="T346" s="219">
        <v>0</v>
      </c>
      <c r="U346" s="286">
        <v>2.112658E-8</v>
      </c>
      <c r="V346" s="286">
        <v>1.9136850999999999E-9</v>
      </c>
      <c r="W346" s="219">
        <v>0</v>
      </c>
      <c r="X346" s="219">
        <v>0</v>
      </c>
      <c r="Y346" s="219">
        <v>0</v>
      </c>
      <c r="Z346" s="219">
        <v>0</v>
      </c>
      <c r="AA346" s="219">
        <v>0</v>
      </c>
      <c r="AB346" s="219">
        <v>0</v>
      </c>
      <c r="AC346"/>
      <c r="AD346" s="227">
        <f t="shared" si="72"/>
        <v>2.0025000000000001E-2</v>
      </c>
      <c r="AE346" s="227">
        <f t="shared" si="73"/>
        <v>1.4034734702651E-3</v>
      </c>
      <c r="AF346" s="227">
        <f t="shared" si="74"/>
        <v>1.2793387436850999E-3</v>
      </c>
      <c r="AG346" s="227">
        <f t="shared" si="75"/>
        <v>1.2793387436850999E-3</v>
      </c>
      <c r="AH346" s="227">
        <f t="shared" si="76"/>
        <v>0</v>
      </c>
      <c r="AI346"/>
      <c r="AJ346">
        <v>1.938687</v>
      </c>
      <c r="AK346" s="155">
        <v>1.938687</v>
      </c>
      <c r="AL346" s="155">
        <v>0</v>
      </c>
      <c r="AM346" s="155">
        <v>0</v>
      </c>
      <c r="AN346" s="155">
        <v>0</v>
      </c>
      <c r="AO346" s="155">
        <v>0</v>
      </c>
      <c r="AP346" s="155">
        <v>0</v>
      </c>
      <c r="AQ346"/>
      <c r="AR346" s="156">
        <v>2.6155715999999999E-3</v>
      </c>
      <c r="AS346" s="156">
        <v>2.3700939000000001E-3</v>
      </c>
      <c r="AT346" s="156">
        <v>1.0705542E-4</v>
      </c>
      <c r="AU346" s="156">
        <v>1.3842225E-4</v>
      </c>
      <c r="AV346" s="282">
        <f t="shared" si="69"/>
        <v>1.4209195999999999E-7</v>
      </c>
      <c r="AW346" s="282">
        <f t="shared" si="70"/>
        <v>3.9591501274999996E-10</v>
      </c>
      <c r="AX346" s="283">
        <f t="shared" si="71"/>
        <v>1.938687E-2</v>
      </c>
      <c r="AY346" s="157">
        <v>1.23888E-7</v>
      </c>
      <c r="AZ346" s="157">
        <v>3.7379999999999999E-10</v>
      </c>
      <c r="BA346" s="157">
        <v>1.021275E-14</v>
      </c>
      <c r="BB346" s="157">
        <v>0</v>
      </c>
      <c r="BC346" s="157">
        <v>0</v>
      </c>
      <c r="BD346" s="157">
        <v>3.9600000000000001E-12</v>
      </c>
      <c r="BE346" s="157">
        <v>1.8200000000000001E-8</v>
      </c>
      <c r="BF346" s="157">
        <v>9.0480000000000004E-13</v>
      </c>
      <c r="BG346" s="157">
        <v>2.1199999999999999E-11</v>
      </c>
      <c r="BH346" s="157">
        <v>0</v>
      </c>
      <c r="BI346" s="157">
        <v>0</v>
      </c>
      <c r="BJ346" s="157">
        <v>0</v>
      </c>
      <c r="BK346" s="157">
        <v>0</v>
      </c>
      <c r="BL346" s="157">
        <v>0</v>
      </c>
      <c r="BM346" s="157">
        <v>0</v>
      </c>
      <c r="BN346" s="157">
        <v>0</v>
      </c>
      <c r="BO346" s="157">
        <v>0</v>
      </c>
      <c r="BP346" s="157">
        <v>0</v>
      </c>
      <c r="BQ346" s="157">
        <v>1.938687E-2</v>
      </c>
      <c r="BR346" s="157">
        <v>0</v>
      </c>
      <c r="BS346" s="157">
        <v>0</v>
      </c>
      <c r="BT346" s="157">
        <v>0</v>
      </c>
      <c r="BU346"/>
      <c r="BV346" s="155">
        <v>6.3630192000000001E-6</v>
      </c>
      <c r="BW346" s="155">
        <v>1.4615921E-7</v>
      </c>
      <c r="BX346" s="155">
        <v>3.7223341999999999E-6</v>
      </c>
      <c r="BY346" s="155">
        <v>2.2416292000000001E-13</v>
      </c>
      <c r="BZ346" s="155">
        <v>1.2039636E-7</v>
      </c>
      <c r="CA346" s="155">
        <v>0</v>
      </c>
      <c r="CB346" s="155">
        <v>0</v>
      </c>
      <c r="CC346" s="155">
        <v>0</v>
      </c>
      <c r="CD346" s="155">
        <v>0</v>
      </c>
      <c r="CE346" s="155">
        <v>1.3979581E-11</v>
      </c>
      <c r="CF346" s="155">
        <v>0</v>
      </c>
      <c r="CG346" s="155">
        <v>0</v>
      </c>
      <c r="CH346" s="155">
        <v>0</v>
      </c>
      <c r="CI346" s="155">
        <v>3.3212644E-8</v>
      </c>
      <c r="CJ346" s="155">
        <v>2.3409026E-6</v>
      </c>
      <c r="CK346" s="155">
        <v>0</v>
      </c>
      <c r="CL346" s="155">
        <v>0</v>
      </c>
      <c r="CM346"/>
      <c r="CN346" s="284">
        <v>0</v>
      </c>
      <c r="CO346" s="284">
        <v>0.13350000000000001</v>
      </c>
      <c r="CP346" s="285">
        <v>1.0794036E-4</v>
      </c>
      <c r="CQ346" s="284">
        <v>1E-4</v>
      </c>
      <c r="CR346" s="284">
        <v>0</v>
      </c>
      <c r="CS346" s="284">
        <v>0</v>
      </c>
      <c r="CT346" s="284">
        <v>6.1111099999999997E-6</v>
      </c>
      <c r="CU346" s="284">
        <v>0</v>
      </c>
      <c r="CV346" s="284">
        <v>0</v>
      </c>
      <c r="CW346" s="284">
        <v>0</v>
      </c>
      <c r="CX346"/>
      <c r="CY346" s="158"/>
      <c r="CZ346" s="269"/>
      <c r="DA346"/>
      <c r="DB346" s="247"/>
      <c r="DC346"/>
      <c r="DD346"/>
      <c r="DE346"/>
      <c r="DF346"/>
      <c r="DG346"/>
      <c r="DH346"/>
      <c r="DI346"/>
      <c r="DJ346"/>
      <c r="DK346"/>
      <c r="DL346"/>
    </row>
    <row r="347" spans="1:116" ht="13.8" customHeight="1">
      <c r="B347" s="188"/>
      <c r="C347" s="151"/>
      <c r="D347" s="51" t="s">
        <v>1223</v>
      </c>
      <c r="E347" s="150"/>
      <c r="F347"/>
      <c r="G347"/>
      <c r="H347"/>
      <c r="I347"/>
      <c r="J347"/>
      <c r="K347"/>
      <c r="L347"/>
      <c r="M347"/>
      <c r="N347" s="174"/>
      <c r="O347"/>
      <c r="P347"/>
      <c r="Q347" s="53"/>
      <c r="R347" s="53"/>
      <c r="S347"/>
      <c r="T347"/>
      <c r="U347" s="53"/>
      <c r="V347" s="53"/>
      <c r="W347"/>
      <c r="X347"/>
      <c r="Y347"/>
      <c r="Z347"/>
      <c r="AA347"/>
      <c r="AB347"/>
      <c r="AC347"/>
      <c r="AD347"/>
      <c r="AE347"/>
      <c r="AF347"/>
      <c r="AG347"/>
      <c r="AH347"/>
      <c r="AI347"/>
      <c r="AJ347"/>
      <c r="AK347"/>
      <c r="AL347"/>
      <c r="AM347"/>
      <c r="AN347"/>
      <c r="AO347"/>
      <c r="AP347"/>
      <c r="AQ347"/>
      <c r="AR347"/>
      <c r="AS347"/>
      <c r="AT347"/>
      <c r="AU347"/>
      <c r="AX347" s="19"/>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s="117"/>
      <c r="CQ347"/>
      <c r="CR347"/>
      <c r="CS347"/>
      <c r="CT347"/>
      <c r="CU347"/>
      <c r="CV347"/>
      <c r="CW347"/>
      <c r="CX347"/>
      <c r="CY347" s="159"/>
      <c r="CZ347" s="269"/>
      <c r="DA347"/>
      <c r="DB347" s="54"/>
      <c r="DC347"/>
      <c r="DD347"/>
      <c r="DE347"/>
      <c r="DF347"/>
      <c r="DG347"/>
      <c r="DH347"/>
      <c r="DI347"/>
      <c r="DJ347"/>
      <c r="DK347"/>
      <c r="DL347"/>
    </row>
    <row r="348" spans="1:116" ht="14.4">
      <c r="A348" t="s">
        <v>630</v>
      </c>
      <c r="B348" s="188" t="s">
        <v>312</v>
      </c>
      <c r="C348" s="151" t="str">
        <f t="shared" si="60"/>
        <v>A.040.07.101</v>
      </c>
      <c r="D348" s="54" t="s">
        <v>1223</v>
      </c>
      <c r="E348" s="150" t="s">
        <v>2356</v>
      </c>
      <c r="F348" s="153" t="str">
        <f t="shared" si="61"/>
        <v>Concrete</v>
      </c>
      <c r="G348" s="154">
        <f t="shared" si="62"/>
        <v>309.56985333333336</v>
      </c>
      <c r="H348"/>
      <c r="I348"/>
      <c r="J348" s="227">
        <f t="shared" si="77"/>
        <v>65.543257116000902</v>
      </c>
      <c r="K348"/>
      <c r="L348" s="280">
        <f t="shared" si="78"/>
        <v>5.3250556439999999</v>
      </c>
      <c r="M348" s="280">
        <f t="shared" si="79"/>
        <v>9.5065918777999983</v>
      </c>
      <c r="N348" s="281">
        <f t="shared" si="80"/>
        <v>4.2761315942008986</v>
      </c>
      <c r="O348" s="280">
        <v>46.435478000000003</v>
      </c>
      <c r="P348" s="286">
        <v>3.8880045000000001</v>
      </c>
      <c r="Q348" s="286">
        <v>4.6700625999999996</v>
      </c>
      <c r="R348" s="286">
        <v>4.3041539000000002</v>
      </c>
      <c r="S348" s="219">
        <v>0.71449770999999995</v>
      </c>
      <c r="T348" s="219">
        <v>1.3909764E-2</v>
      </c>
      <c r="U348" s="219">
        <v>0.29249427</v>
      </c>
      <c r="V348" s="219">
        <v>0.92665383000000001</v>
      </c>
      <c r="W348" s="219">
        <v>3.5063095</v>
      </c>
      <c r="X348" s="219">
        <v>1.7531983000000001E-2</v>
      </c>
      <c r="Y348" s="219">
        <v>0.76977207999999997</v>
      </c>
      <c r="Z348" s="219">
        <v>4.3389648000000001E-3</v>
      </c>
      <c r="AA348" s="286">
        <v>5.0013901999999998E-5</v>
      </c>
      <c r="AB348" s="286">
        <v>2.9889895999999999E-10</v>
      </c>
      <c r="AC348"/>
      <c r="AD348" s="227">
        <f t="shared" si="72"/>
        <v>46.435478000000003</v>
      </c>
      <c r="AE348" s="227">
        <f t="shared" si="73"/>
        <v>14.809776573999997</v>
      </c>
      <c r="AF348" s="227">
        <f t="shared" si="74"/>
        <v>9.4847709439019976</v>
      </c>
      <c r="AG348" s="227">
        <f t="shared" si="75"/>
        <v>9.5065918777999983</v>
      </c>
      <c r="AH348" s="227">
        <f t="shared" si="76"/>
        <v>4.2760815802988983</v>
      </c>
      <c r="AI348"/>
      <c r="AJ348">
        <v>1517.7313999999999</v>
      </c>
      <c r="AK348" s="155">
        <v>1465.7940000000001</v>
      </c>
      <c r="AL348" s="155">
        <v>2.6560296999999999</v>
      </c>
      <c r="AM348" s="155">
        <v>0</v>
      </c>
      <c r="AN348" s="155">
        <v>1.491881</v>
      </c>
      <c r="AO348" s="155">
        <v>14.890307999999999</v>
      </c>
      <c r="AP348" s="155">
        <v>32.899147999999997</v>
      </c>
      <c r="AQ348"/>
      <c r="AR348" s="156">
        <v>6.4995564999999997</v>
      </c>
      <c r="AS348" s="156">
        <v>6.1296073</v>
      </c>
      <c r="AT348" s="156">
        <v>0.26330754000000001</v>
      </c>
      <c r="AU348" s="156">
        <v>0.10664165</v>
      </c>
      <c r="AV348" s="282">
        <f t="shared" si="69"/>
        <v>3.6748245265998103E-4</v>
      </c>
      <c r="AW348" s="282">
        <f t="shared" si="70"/>
        <v>9.7377048686676414E-7</v>
      </c>
      <c r="AX348" s="283">
        <f t="shared" si="71"/>
        <v>14.935805629999999</v>
      </c>
      <c r="AY348" s="157">
        <v>2.8728108000000002E-4</v>
      </c>
      <c r="AZ348" s="157">
        <v>8.6679635E-7</v>
      </c>
      <c r="BA348" s="157">
        <v>2.3682114000000001E-11</v>
      </c>
      <c r="BB348" s="157">
        <v>4.2231481000000001E-11</v>
      </c>
      <c r="BC348" s="157">
        <v>0</v>
      </c>
      <c r="BD348" s="157">
        <v>1.1654423E-7</v>
      </c>
      <c r="BE348" s="157">
        <v>7.9880591999999994E-5</v>
      </c>
      <c r="BF348" s="157">
        <v>2.6463120999999999E-8</v>
      </c>
      <c r="BG348" s="157">
        <v>8.0311806999999999E-8</v>
      </c>
      <c r="BH348" s="157">
        <v>5.5752666000000002E-13</v>
      </c>
      <c r="BI348" s="157">
        <v>1.5078992E-12</v>
      </c>
      <c r="BJ348" s="157">
        <v>1.6663166999999999E-10</v>
      </c>
      <c r="BK348" s="157">
        <v>5.5720971999999997E-12</v>
      </c>
      <c r="BL348" s="157">
        <v>1.2575592999999999E-12</v>
      </c>
      <c r="BM348" s="157">
        <v>6.2786684999999997E-9</v>
      </c>
      <c r="BN348" s="157">
        <v>1.9791553E-7</v>
      </c>
      <c r="BO348" s="157">
        <v>4.0379757000000002E-19</v>
      </c>
      <c r="BP348" s="157">
        <v>0.31024963</v>
      </c>
      <c r="BQ348" s="157">
        <v>14.625556</v>
      </c>
      <c r="BR348" s="157">
        <v>0</v>
      </c>
      <c r="BS348" s="157">
        <v>0</v>
      </c>
      <c r="BT348" s="157">
        <v>0</v>
      </c>
      <c r="BU348"/>
      <c r="BV348" s="155">
        <v>1.3292349E-2</v>
      </c>
      <c r="BW348" s="155">
        <v>5.5413244999999998E-4</v>
      </c>
      <c r="BX348" s="155">
        <v>8.631629E-3</v>
      </c>
      <c r="BY348" s="155">
        <v>1.1063762999999999E-4</v>
      </c>
      <c r="BZ348" s="155">
        <v>1.0794184000000001E-3</v>
      </c>
      <c r="CA348" s="155">
        <v>8.6913075000000002E-7</v>
      </c>
      <c r="CB348" s="155">
        <v>1.387241E-8</v>
      </c>
      <c r="CC348" s="155">
        <v>1.3089763000000001E-6</v>
      </c>
      <c r="CD348" s="155">
        <v>3.3817003E-5</v>
      </c>
      <c r="CE348" s="155">
        <v>2.3158940000000001E-4</v>
      </c>
      <c r="CF348" s="155">
        <v>0</v>
      </c>
      <c r="CG348" s="155">
        <v>8.9294681000000003E-16</v>
      </c>
      <c r="CH348" s="155">
        <v>7.3114137000000004E-12</v>
      </c>
      <c r="CI348" s="155">
        <v>8.5865441999999998E-4</v>
      </c>
      <c r="CJ348" s="155">
        <v>1.7899761E-3</v>
      </c>
      <c r="CK348" s="155">
        <v>3.0235193000000002E-7</v>
      </c>
      <c r="CL348" s="155">
        <v>0</v>
      </c>
      <c r="CM348"/>
      <c r="CN348" s="284">
        <v>6.1884803000000001E-12</v>
      </c>
      <c r="CO348" s="284">
        <v>309.56997000000001</v>
      </c>
      <c r="CP348" s="285">
        <v>5.5055466999999997E-2</v>
      </c>
      <c r="CQ348" s="284">
        <v>0.37932715</v>
      </c>
      <c r="CR348" s="284">
        <v>7.5816908999999997E-8</v>
      </c>
      <c r="CS348" s="284">
        <v>9.0650265999999995E-6</v>
      </c>
      <c r="CT348" s="284">
        <v>4.0503068000000003E-2</v>
      </c>
      <c r="CU348" s="284">
        <v>4.7465739999999998</v>
      </c>
      <c r="CV348" s="284">
        <v>3.731064E-7</v>
      </c>
      <c r="CW348" s="284">
        <v>8.1845344999999996E-4</v>
      </c>
      <c r="CX348"/>
      <c r="CY348" s="158"/>
      <c r="CZ348" s="267"/>
      <c r="DA348"/>
      <c r="DB348" s="247" t="s">
        <v>1485</v>
      </c>
      <c r="DC348"/>
      <c r="DD348"/>
      <c r="DE348"/>
      <c r="DF348"/>
      <c r="DG348"/>
      <c r="DH348"/>
      <c r="DI348"/>
      <c r="DJ348"/>
      <c r="DK348"/>
      <c r="DL348"/>
    </row>
    <row r="349" spans="1:116" ht="14.4">
      <c r="A349" t="s">
        <v>1627</v>
      </c>
      <c r="B349" s="188" t="s">
        <v>312</v>
      </c>
      <c r="C349" s="151" t="str">
        <f t="shared" si="60"/>
        <v>A.040.07.102</v>
      </c>
      <c r="D349" s="54" t="s">
        <v>1223</v>
      </c>
      <c r="E349" s="150" t="s">
        <v>2356</v>
      </c>
      <c r="F349" s="153" t="str">
        <f t="shared" si="61"/>
        <v>Concrete (reinforced 40 kg steel per 1000 kg)</v>
      </c>
      <c r="G349" s="154">
        <f t="shared" si="62"/>
        <v>450.38553333333334</v>
      </c>
      <c r="H349"/>
      <c r="I349"/>
      <c r="J349" s="227">
        <f t="shared" si="77"/>
        <v>97.539303855832941</v>
      </c>
      <c r="K349"/>
      <c r="L349" s="280">
        <f t="shared" si="78"/>
        <v>7.0761075030000002</v>
      </c>
      <c r="M349" s="280">
        <f t="shared" si="79"/>
        <v>15.359371249200001</v>
      </c>
      <c r="N349" s="281">
        <f t="shared" si="80"/>
        <v>7.5459951036329427</v>
      </c>
      <c r="O349" s="280">
        <v>67.557829999999996</v>
      </c>
      <c r="P349" s="219">
        <v>8.4232478999999998</v>
      </c>
      <c r="Q349" s="219">
        <v>6.0255394000000004</v>
      </c>
      <c r="R349" s="219">
        <v>6.0824017000000001</v>
      </c>
      <c r="S349" s="219">
        <v>0.69955179999999995</v>
      </c>
      <c r="T349" s="219">
        <v>1.3353373E-2</v>
      </c>
      <c r="U349" s="219">
        <v>0.28080063</v>
      </c>
      <c r="V349" s="219">
        <v>0.88958784000000002</v>
      </c>
      <c r="W349" s="219">
        <v>6.8069658999999998</v>
      </c>
      <c r="X349" s="219">
        <v>1.6830702999999999E-2</v>
      </c>
      <c r="Y349" s="219">
        <v>0.73898118999999995</v>
      </c>
      <c r="Z349" s="219">
        <v>4.1654062E-3</v>
      </c>
      <c r="AA349" s="286">
        <v>4.8013346000000002E-5</v>
      </c>
      <c r="AB349" s="286">
        <v>2.8694300000000002E-10</v>
      </c>
      <c r="AC349"/>
      <c r="AD349" s="227">
        <f t="shared" si="72"/>
        <v>67.557829999999996</v>
      </c>
      <c r="AE349" s="227">
        <f t="shared" si="73"/>
        <v>22.414482642999999</v>
      </c>
      <c r="AF349" s="227">
        <f t="shared" si="74"/>
        <v>15.338423153346</v>
      </c>
      <c r="AG349" s="227">
        <f t="shared" si="75"/>
        <v>15.359371249200002</v>
      </c>
      <c r="AH349" s="227">
        <f t="shared" si="76"/>
        <v>7.5459470902869423</v>
      </c>
      <c r="AI349"/>
      <c r="AJ349">
        <v>3101.4355999999998</v>
      </c>
      <c r="AK349" s="155">
        <v>3051.5758000000001</v>
      </c>
      <c r="AL349" s="155">
        <v>2.5497885999999998</v>
      </c>
      <c r="AM349" s="155">
        <v>0</v>
      </c>
      <c r="AN349" s="155">
        <v>1.4322058</v>
      </c>
      <c r="AO349" s="155">
        <v>14.294695000000001</v>
      </c>
      <c r="AP349" s="155">
        <v>31.583182000000001</v>
      </c>
      <c r="AQ349"/>
      <c r="AR349" s="156">
        <v>9.5489139999999999</v>
      </c>
      <c r="AS349" s="156">
        <v>8.9399125000000002</v>
      </c>
      <c r="AT349" s="156">
        <v>0.38503203000000003</v>
      </c>
      <c r="AU349" s="156">
        <v>0.22396953999999999</v>
      </c>
      <c r="AV349" s="282">
        <f t="shared" si="69"/>
        <v>5.3596598314402204E-4</v>
      </c>
      <c r="AW349" s="282">
        <f t="shared" si="70"/>
        <v>1.4239349931403782E-6</v>
      </c>
      <c r="AX349" s="283">
        <f t="shared" si="71"/>
        <v>31.368282409999999</v>
      </c>
      <c r="AY349" s="157">
        <v>4.1795801999999999E-4</v>
      </c>
      <c r="AZ349" s="157">
        <v>1.2610802000000001E-6</v>
      </c>
      <c r="BA349" s="157">
        <v>3.4454513000000002E-11</v>
      </c>
      <c r="BB349" s="157">
        <v>4.0542222E-11</v>
      </c>
      <c r="BC349" s="157">
        <v>0</v>
      </c>
      <c r="BD349" s="157">
        <v>1.6621618E-7</v>
      </c>
      <c r="BE349" s="157">
        <v>1.1764568E-4</v>
      </c>
      <c r="BF349" s="157">
        <v>3.7800967000000002E-8</v>
      </c>
      <c r="BG349" s="157">
        <v>1.2481134000000001E-7</v>
      </c>
      <c r="BH349" s="157">
        <v>5.3522559000000003E-13</v>
      </c>
      <c r="BI349" s="157">
        <v>4.0973520999999999E-11</v>
      </c>
      <c r="BJ349" s="157">
        <v>1.5996641E-10</v>
      </c>
      <c r="BK349" s="157">
        <v>5.3492134000000003E-12</v>
      </c>
      <c r="BL349" s="157">
        <v>1.2072569999999999E-12</v>
      </c>
      <c r="BM349" s="157">
        <v>6.0275218E-9</v>
      </c>
      <c r="BN349" s="157">
        <v>1.8999889999999999E-7</v>
      </c>
      <c r="BO349" s="157">
        <v>3.8764567E-19</v>
      </c>
      <c r="BP349" s="157">
        <v>0.88361341000000004</v>
      </c>
      <c r="BQ349" s="157">
        <v>30.484669</v>
      </c>
      <c r="BR349" s="157">
        <v>0</v>
      </c>
      <c r="BS349" s="157">
        <v>0</v>
      </c>
      <c r="BT349" s="157">
        <v>0</v>
      </c>
      <c r="BU349"/>
      <c r="BV349" s="155">
        <v>2.0036339E-2</v>
      </c>
      <c r="BW349" s="155">
        <v>8.6090815000000002E-4</v>
      </c>
      <c r="BX349" s="155">
        <v>1.2557944E-2</v>
      </c>
      <c r="BY349" s="155">
        <v>1.0694801999999999E-4</v>
      </c>
      <c r="BZ349" s="155">
        <v>1.3072016E-3</v>
      </c>
      <c r="CA349" s="155">
        <v>8.3436551999999997E-7</v>
      </c>
      <c r="CB349" s="155">
        <v>1.3317513000000001E-8</v>
      </c>
      <c r="CC349" s="155">
        <v>1.2566173E-6</v>
      </c>
      <c r="CD349" s="155">
        <v>3.2464323000000003E-5</v>
      </c>
      <c r="CE349" s="155">
        <v>2.2457468999999999E-4</v>
      </c>
      <c r="CF349" s="155">
        <v>0</v>
      </c>
      <c r="CG349" s="155">
        <v>8.5722894000000002E-16</v>
      </c>
      <c r="CH349" s="155">
        <v>7.0189572000000002E-12</v>
      </c>
      <c r="CI349" s="155">
        <v>1.2184931E-3</v>
      </c>
      <c r="CJ349" s="155">
        <v>3.7228640000000002E-3</v>
      </c>
      <c r="CK349" s="155">
        <v>2.8374435E-6</v>
      </c>
      <c r="CL349" s="155">
        <v>0</v>
      </c>
      <c r="CM349"/>
      <c r="CN349" s="284">
        <v>5.9409410999999998E-12</v>
      </c>
      <c r="CO349" s="284">
        <v>450.38564000000002</v>
      </c>
      <c r="CP349" s="285">
        <v>0.40484589999999998</v>
      </c>
      <c r="CQ349" s="284">
        <v>0.58921071000000003</v>
      </c>
      <c r="CR349" s="284">
        <v>7.2784232999999997E-8</v>
      </c>
      <c r="CS349" s="284">
        <v>8.7024255999999996E-6</v>
      </c>
      <c r="CT349" s="284">
        <v>5.2636403999999998E-2</v>
      </c>
      <c r="CU349" s="284">
        <v>4.556711</v>
      </c>
      <c r="CV349" s="284">
        <v>3.5818215000000001E-7</v>
      </c>
      <c r="CW349" s="284">
        <v>1.4289418999999999E-2</v>
      </c>
      <c r="CX349"/>
      <c r="CY349" s="158"/>
      <c r="CZ349" s="270"/>
      <c r="DA349"/>
      <c r="DB349" s="247"/>
      <c r="DC349"/>
      <c r="DD349"/>
      <c r="DE349"/>
      <c r="DF349"/>
      <c r="DG349"/>
      <c r="DH349"/>
      <c r="DI349"/>
      <c r="DJ349"/>
      <c r="DK349"/>
      <c r="DL349"/>
    </row>
    <row r="350" spans="1:116" ht="14.4">
      <c r="B350" s="188"/>
      <c r="C350" s="151"/>
      <c r="D350" s="51" t="s">
        <v>1224</v>
      </c>
      <c r="E350" s="150"/>
      <c r="F350"/>
      <c r="G350"/>
      <c r="H350"/>
      <c r="I350"/>
      <c r="J350"/>
      <c r="K350"/>
      <c r="L350"/>
      <c r="M350"/>
      <c r="N350" s="174"/>
      <c r="O350"/>
      <c r="P350"/>
      <c r="Q350"/>
      <c r="R350"/>
      <c r="S350"/>
      <c r="T350"/>
      <c r="U350"/>
      <c r="V350"/>
      <c r="W350"/>
      <c r="X350"/>
      <c r="Y350"/>
      <c r="Z350"/>
      <c r="AA350" s="53"/>
      <c r="AB350" s="53"/>
      <c r="AC350"/>
      <c r="AD350"/>
      <c r="AE350"/>
      <c r="AF350"/>
      <c r="AG350"/>
      <c r="AH350"/>
      <c r="AI350"/>
      <c r="AJ350"/>
      <c r="AK350"/>
      <c r="AL350"/>
      <c r="AM350"/>
      <c r="AN350"/>
      <c r="AO350"/>
      <c r="AP350"/>
      <c r="AQ350"/>
      <c r="AR350"/>
      <c r="AS350"/>
      <c r="AT350"/>
      <c r="AU350"/>
      <c r="AX350" s="19"/>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s="117"/>
      <c r="CQ350"/>
      <c r="CR350"/>
      <c r="CS350"/>
      <c r="CT350"/>
      <c r="CU350"/>
      <c r="CV350"/>
      <c r="CW350"/>
      <c r="CX350"/>
      <c r="CY350" s="159"/>
      <c r="CZ350" s="272"/>
      <c r="DA350"/>
      <c r="DB350" s="247"/>
      <c r="DC350"/>
      <c r="DD350"/>
      <c r="DE350"/>
      <c r="DF350"/>
      <c r="DG350"/>
      <c r="DH350"/>
      <c r="DI350"/>
      <c r="DJ350"/>
      <c r="DK350"/>
      <c r="DL350"/>
    </row>
    <row r="351" spans="1:116" ht="14.4">
      <c r="A351" t="s">
        <v>631</v>
      </c>
      <c r="B351" s="188" t="s">
        <v>312</v>
      </c>
      <c r="C351" s="151" t="str">
        <f t="shared" ref="C351:C418" si="81">MID(A351,1,12)</f>
        <v>A.040.09.101</v>
      </c>
      <c r="D351" s="54" t="s">
        <v>1224</v>
      </c>
      <c r="E351" s="150" t="s">
        <v>2357</v>
      </c>
      <c r="F351" s="153" t="str">
        <f t="shared" ref="F351:F418" si="82">MID(A351, 21,85)</f>
        <v>cork slab insulation</v>
      </c>
      <c r="G351" s="154">
        <f t="shared" ref="G351:G418" si="83">O351/0.15</f>
        <v>0.87903793333333335</v>
      </c>
      <c r="H351"/>
      <c r="I351"/>
      <c r="J351" s="227">
        <f t="shared" si="77"/>
        <v>0.26900540937435724</v>
      </c>
      <c r="K351"/>
      <c r="L351" s="280">
        <f t="shared" si="78"/>
        <v>1.1189016953999998E-2</v>
      </c>
      <c r="M351" s="280">
        <f t="shared" si="79"/>
        <v>0.10198636673700001</v>
      </c>
      <c r="N351" s="281">
        <f t="shared" si="80"/>
        <v>2.3974335683357263E-2</v>
      </c>
      <c r="O351" s="280">
        <v>0.13185569</v>
      </c>
      <c r="P351" s="219">
        <v>2.4579305999999999E-2</v>
      </c>
      <c r="Q351" s="219">
        <v>1.277231E-2</v>
      </c>
      <c r="R351" s="219">
        <v>9.4035471999999991E-3</v>
      </c>
      <c r="S351" s="219">
        <v>1.5845589000000001E-3</v>
      </c>
      <c r="T351" s="286">
        <v>2.4582144E-5</v>
      </c>
      <c r="U351" s="219">
        <v>1.7632870999999999E-4</v>
      </c>
      <c r="V351" s="219">
        <v>2.5989445999999999E-4</v>
      </c>
      <c r="W351" s="219">
        <v>4.6572786000000001E-4</v>
      </c>
      <c r="X351" s="219">
        <v>6.4343985000000006E-2</v>
      </c>
      <c r="Y351" s="219">
        <v>2.3505669999999999E-2</v>
      </c>
      <c r="Z351" s="286">
        <v>3.0871277000000001E-5</v>
      </c>
      <c r="AA351" s="286">
        <v>2.9378057999999999E-6</v>
      </c>
      <c r="AB351" s="286">
        <v>1.7557261000000001E-11</v>
      </c>
      <c r="AC351"/>
      <c r="AD351" s="227">
        <f t="shared" si="72"/>
        <v>0.13185569</v>
      </c>
      <c r="AE351" s="227">
        <f t="shared" si="73"/>
        <v>4.8800527413999997E-2</v>
      </c>
      <c r="AF351" s="227">
        <f t="shared" si="74"/>
        <v>3.7614448265799995E-2</v>
      </c>
      <c r="AG351" s="227">
        <f t="shared" si="75"/>
        <v>0.10198636673700001</v>
      </c>
      <c r="AH351" s="227">
        <f t="shared" si="76"/>
        <v>2.3971397877557261E-2</v>
      </c>
      <c r="AI351"/>
      <c r="AJ351">
        <v>36.054513999999998</v>
      </c>
      <c r="AK351" s="155">
        <v>12.666477</v>
      </c>
      <c r="AL351" s="155">
        <v>2.5163470000000001</v>
      </c>
      <c r="AM351" s="155">
        <v>0</v>
      </c>
      <c r="AN351" s="155">
        <v>19.323262</v>
      </c>
      <c r="AO351" s="155">
        <v>1.0444937999999999</v>
      </c>
      <c r="AP351" s="155">
        <v>0.50393482000000001</v>
      </c>
      <c r="AQ351"/>
      <c r="AR351" s="156">
        <v>2.3925108E-2</v>
      </c>
      <c r="AS351" s="156">
        <v>2.2431481999999999E-2</v>
      </c>
      <c r="AT351" s="156">
        <v>8.7300786999999996E-4</v>
      </c>
      <c r="AU351" s="156">
        <v>6.2061728999999999E-4</v>
      </c>
      <c r="AV351" s="282">
        <f t="shared" si="69"/>
        <v>1.3448130916310999E-6</v>
      </c>
      <c r="AW351" s="282">
        <f t="shared" si="70"/>
        <v>3.2285794131910991E-9</v>
      </c>
      <c r="AX351" s="283">
        <f t="shared" si="71"/>
        <v>8.6921188900000002E-2</v>
      </c>
      <c r="AY351" s="157">
        <v>8.1870442999999997E-7</v>
      </c>
      <c r="AZ351" s="157">
        <v>2.4703431000000001E-9</v>
      </c>
      <c r="BA351" s="157">
        <v>6.7488453999999999E-14</v>
      </c>
      <c r="BB351" s="157">
        <v>2.4806680999999999E-12</v>
      </c>
      <c r="BC351" s="157">
        <v>0</v>
      </c>
      <c r="BD351" s="157">
        <v>6.8831055000000005E-10</v>
      </c>
      <c r="BE351" s="157">
        <v>5.2504421000000002E-7</v>
      </c>
      <c r="BF351" s="157">
        <v>1.1097146E-10</v>
      </c>
      <c r="BG351" s="157">
        <v>6.4695297000000002E-10</v>
      </c>
      <c r="BH351" s="157">
        <v>1.3881860000000001E-13</v>
      </c>
      <c r="BI351" s="157">
        <v>4.0972360000000002E-15</v>
      </c>
      <c r="BJ351" s="157">
        <v>9.7298596E-14</v>
      </c>
      <c r="BK351" s="157">
        <v>3.8208757999999998E-15</v>
      </c>
      <c r="BL351" s="157">
        <v>3.5940558000000001E-16</v>
      </c>
      <c r="BM351" s="157">
        <v>3.0537665E-10</v>
      </c>
      <c r="BN351" s="157">
        <v>6.8283763000000003E-11</v>
      </c>
      <c r="BO351" s="157">
        <v>2.3718982E-20</v>
      </c>
      <c r="BP351" s="157">
        <v>4.7888900000000002E-5</v>
      </c>
      <c r="BQ351" s="157">
        <v>8.6873300000000001E-2</v>
      </c>
      <c r="BR351" s="157">
        <v>0</v>
      </c>
      <c r="BS351" s="157">
        <v>0</v>
      </c>
      <c r="BT351" s="157">
        <v>0</v>
      </c>
      <c r="BU351"/>
      <c r="BV351" s="155">
        <v>5.5488841000000002E-5</v>
      </c>
      <c r="BW351" s="155">
        <v>4.7354771000000002E-6</v>
      </c>
      <c r="BX351" s="155">
        <v>2.4509910000000001E-5</v>
      </c>
      <c r="BY351" s="155">
        <v>4.2201126000000002E-8</v>
      </c>
      <c r="BZ351" s="155">
        <v>4.2025712999999999E-6</v>
      </c>
      <c r="CA351" s="155">
        <v>3.7319176E-7</v>
      </c>
      <c r="CB351" s="155">
        <v>8.1486237000000003E-10</v>
      </c>
      <c r="CC351" s="155">
        <v>1.0858510999999999E-6</v>
      </c>
      <c r="CD351" s="155">
        <v>4.1373826999999998E-8</v>
      </c>
      <c r="CE351" s="155">
        <v>1.3046550999999999E-7</v>
      </c>
      <c r="CF351" s="155">
        <v>0</v>
      </c>
      <c r="CG351" s="155">
        <v>5.2451504E-17</v>
      </c>
      <c r="CH351" s="155">
        <v>4.2947086999999999E-13</v>
      </c>
      <c r="CI351" s="155">
        <v>2.0300566E-6</v>
      </c>
      <c r="CJ351" s="155">
        <v>1.8327262999999999E-5</v>
      </c>
      <c r="CK351" s="155">
        <v>9.6644975999999995E-9</v>
      </c>
      <c r="CL351" s="155">
        <v>0</v>
      </c>
      <c r="CM351"/>
      <c r="CN351" s="284">
        <v>3.6350999999999998E-13</v>
      </c>
      <c r="CO351" s="284">
        <v>0.87658780000000003</v>
      </c>
      <c r="CP351" s="285">
        <v>1.3910420999999999E-2</v>
      </c>
      <c r="CQ351" s="284">
        <v>3.2345350000000002E-3</v>
      </c>
      <c r="CR351" s="284">
        <v>6.5140706000000001E-11</v>
      </c>
      <c r="CS351" s="284">
        <v>5.1962889000000001E-9</v>
      </c>
      <c r="CT351" s="284">
        <v>6.2040297000000001E-5</v>
      </c>
      <c r="CU351" s="284">
        <v>2.2250817000000001E-3</v>
      </c>
      <c r="CV351" s="284">
        <v>9.3042401000000006E-8</v>
      </c>
      <c r="CW351" s="284">
        <v>2.4079630000000001E-4</v>
      </c>
      <c r="CX351"/>
      <c r="CY351" s="158"/>
      <c r="CZ351" s="272"/>
      <c r="DA351"/>
      <c r="DB351" s="247"/>
      <c r="DC351"/>
      <c r="DD351"/>
      <c r="DE351"/>
      <c r="DF351"/>
      <c r="DG351"/>
      <c r="DH351"/>
      <c r="DI351"/>
      <c r="DJ351"/>
      <c r="DK351"/>
      <c r="DL351"/>
    </row>
    <row r="352" spans="1:116" ht="14.4">
      <c r="A352" t="s">
        <v>2358</v>
      </c>
      <c r="B352" s="188" t="s">
        <v>312</v>
      </c>
      <c r="C352" s="151" t="str">
        <f t="shared" si="81"/>
        <v>A.040.09.102</v>
      </c>
      <c r="D352" s="54" t="s">
        <v>1224</v>
      </c>
      <c r="E352" s="150" t="s">
        <v>2357</v>
      </c>
      <c r="F352" s="153" t="str">
        <f t="shared" si="82"/>
        <v>glasswool without paper, plastic, or AL facing</v>
      </c>
      <c r="G352" s="154">
        <f t="shared" si="83"/>
        <v>1.3599999999999999</v>
      </c>
      <c r="H352"/>
      <c r="I352"/>
      <c r="J352" s="227">
        <f t="shared" si="77"/>
        <v>0.33041574799999995</v>
      </c>
      <c r="K352"/>
      <c r="L352" s="280">
        <f t="shared" si="78"/>
        <v>2.3255999999999999E-2</v>
      </c>
      <c r="M352" s="280">
        <f t="shared" si="79"/>
        <v>0.103159748</v>
      </c>
      <c r="N352" s="281">
        <f t="shared" si="80"/>
        <v>0</v>
      </c>
      <c r="O352" s="280">
        <v>0.20399999999999999</v>
      </c>
      <c r="P352" s="286">
        <v>7.5275999999999996E-2</v>
      </c>
      <c r="Q352" s="286">
        <v>2.7883748E-2</v>
      </c>
      <c r="R352" s="286">
        <v>2.3255999999999999E-2</v>
      </c>
      <c r="S352" s="219">
        <v>0</v>
      </c>
      <c r="T352" s="219">
        <v>0</v>
      </c>
      <c r="U352" s="219">
        <v>0</v>
      </c>
      <c r="V352" s="219">
        <v>0</v>
      </c>
      <c r="W352" s="219">
        <v>0</v>
      </c>
      <c r="X352" s="219">
        <v>0</v>
      </c>
      <c r="Y352" s="219">
        <v>0</v>
      </c>
      <c r="Z352" s="219">
        <v>0</v>
      </c>
      <c r="AA352" s="219">
        <v>0</v>
      </c>
      <c r="AB352" s="219">
        <v>0</v>
      </c>
      <c r="AC352"/>
      <c r="AD352" s="227">
        <f t="shared" si="72"/>
        <v>0.20399999999999999</v>
      </c>
      <c r="AE352" s="227">
        <f t="shared" si="73"/>
        <v>0.12641574799999999</v>
      </c>
      <c r="AF352" s="227">
        <f t="shared" si="74"/>
        <v>0.103159748</v>
      </c>
      <c r="AG352" s="227">
        <f t="shared" si="75"/>
        <v>0.103159748</v>
      </c>
      <c r="AH352" s="227">
        <f t="shared" si="76"/>
        <v>0</v>
      </c>
      <c r="AI352"/>
      <c r="AJ352">
        <v>24.358000000000001</v>
      </c>
      <c r="AK352" s="155">
        <v>16.428000000000001</v>
      </c>
      <c r="AL352" s="155">
        <v>0</v>
      </c>
      <c r="AM352" s="155">
        <v>0</v>
      </c>
      <c r="AN352" s="155">
        <v>0</v>
      </c>
      <c r="AO352" s="155">
        <v>0</v>
      </c>
      <c r="AP352" s="155">
        <v>7.93</v>
      </c>
      <c r="AQ352"/>
      <c r="AR352" s="156">
        <v>2.7662006999999999E-2</v>
      </c>
      <c r="AS352" s="156">
        <v>2.5495347000000002E-2</v>
      </c>
      <c r="AT352" s="156">
        <v>1.2430874000000001E-3</v>
      </c>
      <c r="AU352" s="156">
        <v>9.2357327999999998E-4</v>
      </c>
      <c r="AV352" s="282">
        <f t="shared" si="69"/>
        <v>1.528498E-6</v>
      </c>
      <c r="AW352" s="282">
        <f t="shared" si="70"/>
        <v>4.5972166400000003E-9</v>
      </c>
      <c r="AX352" s="283">
        <f t="shared" si="71"/>
        <v>0.12935199999999999</v>
      </c>
      <c r="AY352" s="157">
        <v>1.26208E-6</v>
      </c>
      <c r="AZ352" s="157">
        <v>3.8080000000000001E-9</v>
      </c>
      <c r="BA352" s="157">
        <v>1.0404E-13</v>
      </c>
      <c r="BB352" s="157">
        <v>0</v>
      </c>
      <c r="BC352" s="157">
        <v>0</v>
      </c>
      <c r="BD352" s="157">
        <v>3.4579999999999998E-9</v>
      </c>
      <c r="BE352" s="157">
        <v>2.6296000000000002E-7</v>
      </c>
      <c r="BF352" s="157">
        <v>4.9020000000000002E-10</v>
      </c>
      <c r="BG352" s="157">
        <v>2.8993999999999998E-10</v>
      </c>
      <c r="BH352" s="157">
        <v>8.9726000000000008E-12</v>
      </c>
      <c r="BI352" s="157">
        <v>0</v>
      </c>
      <c r="BJ352" s="157">
        <v>0</v>
      </c>
      <c r="BK352" s="157">
        <v>0</v>
      </c>
      <c r="BL352" s="157">
        <v>0</v>
      </c>
      <c r="BM352" s="157">
        <v>0</v>
      </c>
      <c r="BN352" s="157">
        <v>0</v>
      </c>
      <c r="BO352" s="157">
        <v>0</v>
      </c>
      <c r="BP352" s="157">
        <v>0</v>
      </c>
      <c r="BQ352" s="157">
        <v>0.12935199999999999</v>
      </c>
      <c r="BR352" s="157">
        <v>0</v>
      </c>
      <c r="BS352" s="157">
        <v>0</v>
      </c>
      <c r="BT352" s="157">
        <v>0</v>
      </c>
      <c r="BU352"/>
      <c r="BV352" s="155">
        <v>7.1230984000000006E-5</v>
      </c>
      <c r="BW352" s="155">
        <v>3.1374022000000002E-6</v>
      </c>
      <c r="BX352" s="155">
        <v>3.7920409000000002E-5</v>
      </c>
      <c r="BY352" s="155">
        <v>0</v>
      </c>
      <c r="BZ352" s="155">
        <v>9.1501235999999997E-7</v>
      </c>
      <c r="CA352" s="155">
        <v>2.2386447999999999E-6</v>
      </c>
      <c r="CB352" s="155">
        <v>2.3346516999999999E-7</v>
      </c>
      <c r="CC352" s="155">
        <v>3.3977810999999999E-6</v>
      </c>
      <c r="CD352" s="155">
        <v>0</v>
      </c>
      <c r="CE352" s="155">
        <v>0</v>
      </c>
      <c r="CF352" s="155">
        <v>0</v>
      </c>
      <c r="CG352" s="155">
        <v>0</v>
      </c>
      <c r="CH352" s="155">
        <v>0</v>
      </c>
      <c r="CI352" s="155">
        <v>4.4455107000000003E-6</v>
      </c>
      <c r="CJ352" s="155">
        <v>1.8942758999999999E-5</v>
      </c>
      <c r="CK352" s="155">
        <v>0</v>
      </c>
      <c r="CL352" s="155">
        <v>0</v>
      </c>
      <c r="CM352"/>
      <c r="CN352" s="284">
        <v>0</v>
      </c>
      <c r="CO352" s="284">
        <v>1.36</v>
      </c>
      <c r="CP352" s="285">
        <v>6.4012139999999995E-2</v>
      </c>
      <c r="CQ352" s="284">
        <v>2.66E-3</v>
      </c>
      <c r="CR352" s="284">
        <v>0</v>
      </c>
      <c r="CS352" s="284">
        <v>0</v>
      </c>
      <c r="CT352" s="284">
        <v>2.7444435999999999E-5</v>
      </c>
      <c r="CU352" s="284">
        <v>0</v>
      </c>
      <c r="CV352" s="284">
        <v>5.9591056000000002E-6</v>
      </c>
      <c r="CW352" s="284">
        <v>7.8727259999999998E-4</v>
      </c>
      <c r="CX352"/>
      <c r="CY352" s="158"/>
      <c r="CZ352" s="267"/>
      <c r="DA352"/>
      <c r="DB352" s="247"/>
      <c r="DC352"/>
      <c r="DD352"/>
      <c r="DE352"/>
      <c r="DF352"/>
      <c r="DG352"/>
      <c r="DH352"/>
      <c r="DI352"/>
      <c r="DJ352"/>
      <c r="DK352"/>
      <c r="DL352"/>
    </row>
    <row r="353" spans="1:116" ht="14.4">
      <c r="A353" t="s">
        <v>2359</v>
      </c>
      <c r="B353" s="188" t="s">
        <v>312</v>
      </c>
      <c r="C353" s="151" t="str">
        <f t="shared" si="81"/>
        <v>A.040.09.103</v>
      </c>
      <c r="D353" s="54" t="s">
        <v>1224</v>
      </c>
      <c r="E353" s="150" t="s">
        <v>352</v>
      </c>
      <c r="F353" s="153" t="str">
        <f t="shared" si="82"/>
        <v>stonewool without paper, plastic, or AL facing</v>
      </c>
      <c r="G353" s="154">
        <f t="shared" si="83"/>
        <v>1.1100000000000001</v>
      </c>
      <c r="H353"/>
      <c r="I353"/>
      <c r="J353" s="227">
        <f t="shared" si="77"/>
        <v>0.2355387397280404</v>
      </c>
      <c r="K353"/>
      <c r="L353" s="280">
        <f t="shared" si="78"/>
        <v>4.0234043634359996E-3</v>
      </c>
      <c r="M353" s="280">
        <f t="shared" si="79"/>
        <v>6.501533536460441E-2</v>
      </c>
      <c r="N353" s="281">
        <f t="shared" si="80"/>
        <v>0</v>
      </c>
      <c r="O353" s="280">
        <v>0.16650000000000001</v>
      </c>
      <c r="P353" s="286">
        <v>5.9828355E-2</v>
      </c>
      <c r="Q353" s="286">
        <v>5.1869793000000001E-3</v>
      </c>
      <c r="R353" s="286">
        <v>4.0233491999999999E-3</v>
      </c>
      <c r="S353" s="219">
        <v>0</v>
      </c>
      <c r="T353" s="219">
        <v>0</v>
      </c>
      <c r="U353" s="286">
        <v>5.5163436000000002E-8</v>
      </c>
      <c r="V353" s="286">
        <v>1.0646044E-9</v>
      </c>
      <c r="W353" s="219">
        <v>0</v>
      </c>
      <c r="X353" s="219">
        <v>0</v>
      </c>
      <c r="Y353" s="219">
        <v>0</v>
      </c>
      <c r="Z353" s="219">
        <v>0</v>
      </c>
      <c r="AA353" s="219">
        <v>0</v>
      </c>
      <c r="AB353" s="219">
        <v>0</v>
      </c>
      <c r="AC353"/>
      <c r="AD353" s="227">
        <f t="shared" si="72"/>
        <v>0.16650000000000001</v>
      </c>
      <c r="AE353" s="227">
        <f t="shared" si="73"/>
        <v>6.9038739728040407E-2</v>
      </c>
      <c r="AF353" s="227">
        <f t="shared" si="74"/>
        <v>6.501533536460441E-2</v>
      </c>
      <c r="AG353" s="227">
        <f t="shared" si="75"/>
        <v>6.501533536460441E-2</v>
      </c>
      <c r="AH353" s="227">
        <f t="shared" si="76"/>
        <v>0</v>
      </c>
      <c r="AI353"/>
      <c r="AJ353">
        <v>17.940000000000001</v>
      </c>
      <c r="AK353" s="155">
        <v>15.54</v>
      </c>
      <c r="AL353" s="155">
        <v>0</v>
      </c>
      <c r="AM353" s="155">
        <v>0</v>
      </c>
      <c r="AN353" s="155">
        <v>0</v>
      </c>
      <c r="AO353" s="155">
        <v>0</v>
      </c>
      <c r="AP353" s="155">
        <v>2.4</v>
      </c>
      <c r="AQ353"/>
      <c r="AR353" s="156">
        <v>3.7429206999999999E-2</v>
      </c>
      <c r="AS353" s="156">
        <v>3.5307363000000001E-2</v>
      </c>
      <c r="AT353" s="156">
        <v>1.2481933E-3</v>
      </c>
      <c r="AU353" s="156">
        <v>8.7365040000000004E-4</v>
      </c>
      <c r="AV353" s="282">
        <f t="shared" si="69"/>
        <v>2.1167483699999999E-6</v>
      </c>
      <c r="AW353" s="282">
        <f t="shared" si="70"/>
        <v>4.6160995149999998E-9</v>
      </c>
      <c r="AX353" s="283">
        <f t="shared" si="71"/>
        <v>0.12236</v>
      </c>
      <c r="AY353" s="157">
        <v>1.03008E-6</v>
      </c>
      <c r="AZ353" s="157">
        <v>3.108E-9</v>
      </c>
      <c r="BA353" s="157">
        <v>8.4914999999999997E-14</v>
      </c>
      <c r="BB353" s="157">
        <v>0</v>
      </c>
      <c r="BC353" s="157">
        <v>0</v>
      </c>
      <c r="BD353" s="157">
        <v>1.2836999999999999E-10</v>
      </c>
      <c r="BE353" s="157">
        <v>1.0865399999999999E-6</v>
      </c>
      <c r="BF353" s="157">
        <v>2.9330600000000001E-11</v>
      </c>
      <c r="BG353" s="157">
        <v>1.26564E-9</v>
      </c>
      <c r="BH353" s="157">
        <v>2.13044E-10</v>
      </c>
      <c r="BI353" s="157">
        <v>0</v>
      </c>
      <c r="BJ353" s="157">
        <v>0</v>
      </c>
      <c r="BK353" s="157">
        <v>0</v>
      </c>
      <c r="BL353" s="157">
        <v>0</v>
      </c>
      <c r="BM353" s="157">
        <v>0</v>
      </c>
      <c r="BN353" s="157">
        <v>0</v>
      </c>
      <c r="BO353" s="157">
        <v>0</v>
      </c>
      <c r="BP353" s="157">
        <v>0</v>
      </c>
      <c r="BQ353" s="157">
        <v>0.12236</v>
      </c>
      <c r="BR353" s="157">
        <v>0</v>
      </c>
      <c r="BS353" s="157">
        <v>0</v>
      </c>
      <c r="BT353" s="157">
        <v>0</v>
      </c>
      <c r="BU353"/>
      <c r="BV353" s="155">
        <v>7.1660832999999994E-5</v>
      </c>
      <c r="BW353" s="155">
        <v>8.7257046000000008E-6</v>
      </c>
      <c r="BX353" s="155">
        <v>3.0949745000000003E-5</v>
      </c>
      <c r="BY353" s="155">
        <v>1.2470433999999999E-13</v>
      </c>
      <c r="BZ353" s="155">
        <v>7.1876629000000003E-6</v>
      </c>
      <c r="CA353" s="155">
        <v>0</v>
      </c>
      <c r="CB353" s="155">
        <v>5.5433600999999998E-6</v>
      </c>
      <c r="CC353" s="155">
        <v>0</v>
      </c>
      <c r="CD353" s="155">
        <v>0</v>
      </c>
      <c r="CE353" s="155">
        <v>3.6501967000000001E-11</v>
      </c>
      <c r="CF353" s="155">
        <v>0</v>
      </c>
      <c r="CG353" s="155">
        <v>0</v>
      </c>
      <c r="CH353" s="155">
        <v>0</v>
      </c>
      <c r="CI353" s="155">
        <v>1.3354981000000001E-6</v>
      </c>
      <c r="CJ353" s="155">
        <v>1.7918826E-5</v>
      </c>
      <c r="CK353" s="155">
        <v>0</v>
      </c>
      <c r="CL353" s="155">
        <v>0</v>
      </c>
      <c r="CM353"/>
      <c r="CN353" s="284">
        <v>0</v>
      </c>
      <c r="CO353" s="284">
        <v>1.1100000000000001</v>
      </c>
      <c r="CP353" s="285">
        <v>3.4990667000000001E-3</v>
      </c>
      <c r="CQ353" s="284">
        <v>5.9699999999999996E-3</v>
      </c>
      <c r="CR353" s="284">
        <v>0</v>
      </c>
      <c r="CS353" s="284">
        <v>0</v>
      </c>
      <c r="CT353" s="284">
        <v>3.6483327000000001E-4</v>
      </c>
      <c r="CU353" s="284">
        <v>0</v>
      </c>
      <c r="CV353" s="284">
        <v>1.4149206000000001E-4</v>
      </c>
      <c r="CW353" s="284">
        <v>0</v>
      </c>
      <c r="CX353"/>
      <c r="CY353" s="158"/>
      <c r="CZ353" s="269"/>
      <c r="DA353"/>
      <c r="DB353" s="247"/>
      <c r="DC353"/>
      <c r="DD353"/>
      <c r="DE353"/>
      <c r="DF353"/>
      <c r="DG353"/>
      <c r="DH353"/>
      <c r="DI353"/>
      <c r="DJ353"/>
      <c r="DK353"/>
      <c r="DL353"/>
    </row>
    <row r="354" spans="1:116" ht="14.4">
      <c r="A354" t="s">
        <v>3516</v>
      </c>
      <c r="B354" s="188" t="s">
        <v>312</v>
      </c>
      <c r="C354" s="151" t="str">
        <f t="shared" si="81"/>
        <v>A.040.09.104</v>
      </c>
      <c r="D354" s="54" t="s">
        <v>1224</v>
      </c>
      <c r="E354" s="150" t="s">
        <v>352</v>
      </c>
      <c r="F354" s="153" t="str">
        <f t="shared" si="82"/>
        <v>Hemp insulation slab USA (92% hemp 8% rPET)</v>
      </c>
      <c r="G354" s="154">
        <f t="shared" si="83"/>
        <v>1.9132081999999999</v>
      </c>
      <c r="H354"/>
      <c r="I354"/>
      <c r="J354" s="227">
        <f t="shared" si="77"/>
        <v>0.38730707729688618</v>
      </c>
      <c r="K354"/>
      <c r="L354" s="280">
        <f t="shared" si="78"/>
        <v>1.9767423963000002E-2</v>
      </c>
      <c r="M354" s="280">
        <f t="shared" si="79"/>
        <v>3.7143452429000003E-2</v>
      </c>
      <c r="N354" s="281">
        <f t="shared" si="80"/>
        <v>4.3414970904886205E-2</v>
      </c>
      <c r="O354" s="280">
        <v>0.28698122999999998</v>
      </c>
      <c r="P354" s="219">
        <v>1.8239188E-2</v>
      </c>
      <c r="Q354" s="286">
        <v>1.6925075000000001E-2</v>
      </c>
      <c r="R354" s="219">
        <v>1.5938170000000002E-2</v>
      </c>
      <c r="S354" s="219">
        <v>3.4716215E-3</v>
      </c>
      <c r="T354" s="286">
        <v>7.0124133000000005E-5</v>
      </c>
      <c r="U354" s="219">
        <v>2.8750833E-4</v>
      </c>
      <c r="V354" s="219">
        <v>6.5235304E-4</v>
      </c>
      <c r="W354" s="219">
        <v>7.0234862000000001E-4</v>
      </c>
      <c r="X354" s="219">
        <v>1.2837397999999999E-3</v>
      </c>
      <c r="Y354" s="219">
        <v>4.2701437000000002E-2</v>
      </c>
      <c r="Z354" s="286">
        <v>4.3096589E-5</v>
      </c>
      <c r="AA354" s="286">
        <v>1.1185263E-5</v>
      </c>
      <c r="AB354" s="286">
        <v>2.1886199999999999E-11</v>
      </c>
      <c r="AC354"/>
      <c r="AD354" s="227">
        <f t="shared" si="72"/>
        <v>0.28698122999999998</v>
      </c>
      <c r="AE354" s="227">
        <f t="shared" si="73"/>
        <v>5.5584040002999997E-2</v>
      </c>
      <c r="AF354" s="227">
        <f t="shared" si="74"/>
        <v>3.5827801302999999E-2</v>
      </c>
      <c r="AG354" s="227">
        <f t="shared" si="75"/>
        <v>3.7143452429000003E-2</v>
      </c>
      <c r="AH354" s="227">
        <f t="shared" si="76"/>
        <v>4.3403785641886204E-2</v>
      </c>
      <c r="AI354"/>
      <c r="AJ354">
        <v>31.418399999999998</v>
      </c>
      <c r="AK354" s="365">
        <v>24.188179000000002</v>
      </c>
      <c r="AL354" s="365">
        <v>4.9335351999999997</v>
      </c>
      <c r="AM354" s="365">
        <v>0</v>
      </c>
      <c r="AN354" s="365">
        <v>0.36310957999999999</v>
      </c>
      <c r="AO354" s="365">
        <v>1.4712444</v>
      </c>
      <c r="AP354" s="365">
        <v>0.46233262000000003</v>
      </c>
      <c r="AQ354"/>
      <c r="AR354" s="156">
        <v>3.8722609999999998E-2</v>
      </c>
      <c r="AS354" s="156">
        <v>3.5775493999999998E-2</v>
      </c>
      <c r="AT354" s="156">
        <v>1.5859293999999999E-3</v>
      </c>
      <c r="AU354" s="156">
        <v>1.361187E-3</v>
      </c>
      <c r="AV354" s="282">
        <f t="shared" si="69"/>
        <v>2.1448137890857E-6</v>
      </c>
      <c r="AW354" s="282">
        <f t="shared" si="70"/>
        <v>5.8651233894130266E-9</v>
      </c>
      <c r="AX354" s="283">
        <f t="shared" si="71"/>
        <v>0.19064242719800001</v>
      </c>
      <c r="AY354" s="157">
        <v>1.7756148000000001E-6</v>
      </c>
      <c r="AZ354" s="157">
        <v>5.3574631E-9</v>
      </c>
      <c r="BA354" s="157">
        <v>1.4637331000000001E-13</v>
      </c>
      <c r="BB354" s="157">
        <v>3.0923046999999999E-12</v>
      </c>
      <c r="BC354" s="157">
        <v>0</v>
      </c>
      <c r="BD354" s="157">
        <v>5.3599996999999998E-10</v>
      </c>
      <c r="BE354" s="157">
        <v>3.6848433000000001E-7</v>
      </c>
      <c r="BF354" s="157">
        <v>1.1076836000000001E-10</v>
      </c>
      <c r="BG354" s="157">
        <v>3.9647496999999999E-10</v>
      </c>
      <c r="BH354" s="157">
        <v>1.0098738E-13</v>
      </c>
      <c r="BI354" s="157">
        <v>7.8310525999999998E-16</v>
      </c>
      <c r="BJ354" s="157">
        <v>1.6373945999999999E-13</v>
      </c>
      <c r="BK354" s="157">
        <v>4.0475597999999999E-15</v>
      </c>
      <c r="BL354" s="157">
        <v>1.0285684E-15</v>
      </c>
      <c r="BM354" s="157">
        <v>1.3038121E-11</v>
      </c>
      <c r="BN354" s="157">
        <v>1.6252869000000001E-10</v>
      </c>
      <c r="BO354" s="157">
        <v>2.9567164000000003E-20</v>
      </c>
      <c r="BP354" s="157">
        <v>8.7607197999999998E-5</v>
      </c>
      <c r="BQ354" s="157">
        <v>0.19055482000000001</v>
      </c>
      <c r="BR354" s="157">
        <v>0</v>
      </c>
      <c r="BS354" s="157">
        <v>0</v>
      </c>
      <c r="BT354" s="157">
        <v>0</v>
      </c>
      <c r="BU354"/>
      <c r="BV354" s="155">
        <v>9.9372792999999999E-5</v>
      </c>
      <c r="BW354" s="155">
        <v>2.7771646000000002E-6</v>
      </c>
      <c r="BX354" s="155">
        <v>5.3345321000000003E-5</v>
      </c>
      <c r="BY354" s="155">
        <v>8.3631457000000006E-8</v>
      </c>
      <c r="BZ354" s="155">
        <v>4.1677222E-6</v>
      </c>
      <c r="CA354" s="155">
        <v>8.6512277E-8</v>
      </c>
      <c r="CB354" s="155">
        <v>1.6276156000000001E-9</v>
      </c>
      <c r="CC354" s="155">
        <v>1.3056182000000001E-7</v>
      </c>
      <c r="CD354" s="155">
        <v>1.0868754E-7</v>
      </c>
      <c r="CE354" s="155">
        <v>2.3446198999999999E-7</v>
      </c>
      <c r="CF354" s="155">
        <v>0</v>
      </c>
      <c r="CG354" s="155">
        <v>6.5384009999999995E-17</v>
      </c>
      <c r="CH354" s="155">
        <v>5.3536172999999998E-13</v>
      </c>
      <c r="CI354" s="155">
        <v>3.2191165999999999E-6</v>
      </c>
      <c r="CJ354" s="155">
        <v>3.5205937000000002E-5</v>
      </c>
      <c r="CK354" s="155">
        <v>1.2047387E-8</v>
      </c>
      <c r="CL354" s="155">
        <v>0</v>
      </c>
      <c r="CM354"/>
      <c r="CN354" s="243">
        <v>4.5313746999999999E-13</v>
      </c>
      <c r="CO354" s="243">
        <v>1.9131003</v>
      </c>
      <c r="CP354" s="243">
        <v>3.2920717E-3</v>
      </c>
      <c r="CQ354" s="243">
        <v>1.9198246000000001E-3</v>
      </c>
      <c r="CR354" s="243">
        <v>7.4946213000000002E-11</v>
      </c>
      <c r="CS354" s="243">
        <v>8.8470663999999994E-9</v>
      </c>
      <c r="CT354" s="243">
        <v>1.5597028000000001E-4</v>
      </c>
      <c r="CU354" s="243">
        <v>3.4322190999999998E-3</v>
      </c>
      <c r="CV354" s="243">
        <v>6.7673461000000005E-8</v>
      </c>
      <c r="CW354" s="243">
        <v>3.0518973000000003E-5</v>
      </c>
      <c r="CX354"/>
      <c r="CY354" s="158"/>
      <c r="CZ354" s="269"/>
      <c r="DA354"/>
      <c r="DB354" s="247"/>
      <c r="DC354"/>
      <c r="DD354"/>
      <c r="DE354"/>
      <c r="DF354"/>
      <c r="DG354"/>
      <c r="DH354"/>
      <c r="DI354"/>
      <c r="DJ354"/>
      <c r="DK354"/>
      <c r="DL354"/>
    </row>
    <row r="355" spans="1:116" ht="14.4">
      <c r="A355" t="s">
        <v>3517</v>
      </c>
      <c r="B355" s="188" t="s">
        <v>312</v>
      </c>
      <c r="C355" s="151" t="str">
        <f t="shared" si="81"/>
        <v>A.040.09.105</v>
      </c>
      <c r="D355" s="54" t="s">
        <v>1224</v>
      </c>
      <c r="E355" s="150" t="s">
        <v>352</v>
      </c>
      <c r="F355" s="153" t="str">
        <f t="shared" si="82"/>
        <v>Hempflex insulation slab NL-DE (66% hemp 22% recycled jute 8% rPET 4% soda)</v>
      </c>
      <c r="G355" s="154">
        <f t="shared" si="83"/>
        <v>0.89307546666666671</v>
      </c>
      <c r="H355"/>
      <c r="I355"/>
      <c r="J355" s="227">
        <f t="shared" si="77"/>
        <v>0.22917323373738452</v>
      </c>
      <c r="K355"/>
      <c r="L355" s="280">
        <f t="shared" si="78"/>
        <v>3.1641599199999995E-2</v>
      </c>
      <c r="M355" s="280">
        <f t="shared" si="79"/>
        <v>6.3468065443529995E-2</v>
      </c>
      <c r="N355" s="281">
        <f t="shared" si="80"/>
        <v>1.0224909385453492E-4</v>
      </c>
      <c r="O355" s="280">
        <v>0.13396131999999999</v>
      </c>
      <c r="P355" s="286">
        <v>3.3586501999999997E-2</v>
      </c>
      <c r="Q355" s="286">
        <v>2.9856506000000001E-2</v>
      </c>
      <c r="R355" s="286">
        <v>1.7188493999999999E-2</v>
      </c>
      <c r="S355" s="219">
        <v>1.7288077999999998E-2</v>
      </c>
      <c r="T355" s="219">
        <v>1.1043916999999999E-3</v>
      </c>
      <c r="U355" s="219">
        <v>-3.9393644999999996E-3</v>
      </c>
      <c r="V355" s="286">
        <v>2.8674682999999999E-6</v>
      </c>
      <c r="W355" s="286">
        <v>1.8290376E-6</v>
      </c>
      <c r="X355" s="286">
        <v>2.1616494999999998E-5</v>
      </c>
      <c r="Y355" s="219">
        <v>1.0035839E-4</v>
      </c>
      <c r="Z355" s="286">
        <v>5.7348022999999996E-7</v>
      </c>
      <c r="AA355" s="286">
        <v>6.1665886000000001E-8</v>
      </c>
      <c r="AB355" s="286">
        <v>3.6853492000000002E-13</v>
      </c>
      <c r="AC355"/>
      <c r="AD355" s="227">
        <f t="shared" si="72"/>
        <v>0.13396131999999999</v>
      </c>
      <c r="AE355" s="227">
        <f t="shared" si="73"/>
        <v>9.508747466829999E-2</v>
      </c>
      <c r="AF355" s="227">
        <f t="shared" si="74"/>
        <v>6.344593713418599E-2</v>
      </c>
      <c r="AG355" s="227">
        <f t="shared" si="75"/>
        <v>6.3468065443529995E-2</v>
      </c>
      <c r="AH355" s="227">
        <f t="shared" si="76"/>
        <v>1.0218742796853492E-4</v>
      </c>
      <c r="AI355"/>
      <c r="AJ355">
        <v>20.310231000000002</v>
      </c>
      <c r="AK355" s="365">
        <v>2.2415424E-2</v>
      </c>
      <c r="AL355" s="365">
        <v>1.5173589E-4</v>
      </c>
      <c r="AM355" s="365">
        <v>0</v>
      </c>
      <c r="AN355" s="365">
        <v>20.287119000000001</v>
      </c>
      <c r="AO355" s="365">
        <v>5.0696758000000005E-4</v>
      </c>
      <c r="AP355" s="365">
        <v>3.7606961999999997E-5</v>
      </c>
      <c r="AQ355"/>
      <c r="AR355" s="156">
        <v>1.9048458000000001E-2</v>
      </c>
      <c r="AS355" s="156">
        <v>1.8342743000000002E-2</v>
      </c>
      <c r="AT355" s="156">
        <v>7.0412519E-4</v>
      </c>
      <c r="AU355" s="156">
        <v>1.5899534999999999E-6</v>
      </c>
      <c r="AV355" s="282">
        <f t="shared" si="69"/>
        <v>1.0996848259203561E-6</v>
      </c>
      <c r="AW355" s="282">
        <f t="shared" si="70"/>
        <v>2.6040132324893228E-9</v>
      </c>
      <c r="AX355" s="283">
        <f t="shared" si="71"/>
        <v>2.2268257051999998E-4</v>
      </c>
      <c r="AY355" s="157">
        <v>8.2877435000000003E-7</v>
      </c>
      <c r="AZ355" s="157">
        <v>2.5006122E-9</v>
      </c>
      <c r="BA355" s="157">
        <v>6.8320298999999996E-14</v>
      </c>
      <c r="BB355" s="157">
        <v>5.2070355999999998E-14</v>
      </c>
      <c r="BC355" s="157">
        <v>0</v>
      </c>
      <c r="BD355" s="157">
        <v>4.6195348999999998E-10</v>
      </c>
      <c r="BE355" s="157">
        <v>2.7115927E-7</v>
      </c>
      <c r="BF355" s="157">
        <v>1.0520619999999999E-10</v>
      </c>
      <c r="BG355" s="157">
        <v>3.7248623E-13</v>
      </c>
      <c r="BH355" s="157">
        <v>6.8741638E-16</v>
      </c>
      <c r="BI355" s="157">
        <v>8.8335388000000002E-18</v>
      </c>
      <c r="BJ355" s="157">
        <v>-2.2439084000000002E-12</v>
      </c>
      <c r="BK355" s="157">
        <v>3.4176056999999999E-18</v>
      </c>
      <c r="BL355" s="157">
        <v>-2.7653077E-15</v>
      </c>
      <c r="BM355" s="157">
        <v>9.6276699999999997E-11</v>
      </c>
      <c r="BN355" s="157">
        <v>-8.0707634E-10</v>
      </c>
      <c r="BO355" s="157">
        <v>4.9787227E-22</v>
      </c>
      <c r="BP355" s="157">
        <v>1.5185052000000001E-7</v>
      </c>
      <c r="BQ355" s="157">
        <v>2.2253072E-4</v>
      </c>
      <c r="BR355" s="157">
        <v>0</v>
      </c>
      <c r="BS355" s="157">
        <v>0</v>
      </c>
      <c r="BT355" s="157">
        <v>0</v>
      </c>
      <c r="BU355"/>
      <c r="BV355" s="155">
        <v>4.2394855E-5</v>
      </c>
      <c r="BW355" s="155">
        <v>3.1088011999999998E-9</v>
      </c>
      <c r="BX355" s="155">
        <v>2.4901314E-5</v>
      </c>
      <c r="BY355" s="155">
        <v>7.7835479000000002E-9</v>
      </c>
      <c r="BZ355" s="155">
        <v>1.5456343000000001E-5</v>
      </c>
      <c r="CA355" s="155">
        <v>1.0716164E-9</v>
      </c>
      <c r="CB355" s="155">
        <v>1.7104333000000001E-11</v>
      </c>
      <c r="CC355" s="155">
        <v>1.613935E-9</v>
      </c>
      <c r="CD355" s="155">
        <v>1.2917655000000001E-6</v>
      </c>
      <c r="CE355" s="155">
        <v>-2.5816555000000001E-6</v>
      </c>
      <c r="CF355" s="155">
        <v>0</v>
      </c>
      <c r="CG355" s="155">
        <v>1.100981E-18</v>
      </c>
      <c r="CH355" s="155">
        <v>9.0147897E-15</v>
      </c>
      <c r="CI355" s="155">
        <v>3.285779E-6</v>
      </c>
      <c r="CJ355" s="155">
        <v>2.7511688999999999E-8</v>
      </c>
      <c r="CK355" s="155">
        <v>2.0285216000000001E-10</v>
      </c>
      <c r="CL355" s="155">
        <v>0</v>
      </c>
      <c r="CM355"/>
      <c r="CN355" s="243">
        <v>7.6302409000000005E-15</v>
      </c>
      <c r="CO355" s="243">
        <v>0.89307561000000002</v>
      </c>
      <c r="CP355" s="243">
        <v>4.4406198999999999E-5</v>
      </c>
      <c r="CQ355" s="243">
        <v>2.3708765999999999E-6</v>
      </c>
      <c r="CR355" s="243">
        <v>-9.9887859999999993E-10</v>
      </c>
      <c r="CS355" s="243">
        <v>-1.1935481E-7</v>
      </c>
      <c r="CT355" s="243">
        <v>4.3065755E-4</v>
      </c>
      <c r="CU355" s="243">
        <v>-1.6971536000000001E-3</v>
      </c>
      <c r="CV355" s="243">
        <v>4.6003082999999999E-10</v>
      </c>
      <c r="CW355" s="243">
        <v>3.7696982E-7</v>
      </c>
      <c r="CX355"/>
      <c r="CY355" s="158"/>
      <c r="CZ355" s="269"/>
      <c r="DA355"/>
      <c r="DB355" s="247"/>
      <c r="DC355"/>
      <c r="DD355"/>
      <c r="DE355"/>
      <c r="DF355"/>
      <c r="DG355"/>
      <c r="DH355"/>
      <c r="DI355"/>
      <c r="DJ355"/>
      <c r="DK355"/>
      <c r="DL355"/>
    </row>
    <row r="356" spans="1:116" ht="14.4">
      <c r="B356" s="188"/>
      <c r="C356" s="151"/>
      <c r="D356" s="51" t="s">
        <v>1225</v>
      </c>
      <c r="E356" s="150"/>
      <c r="F356"/>
      <c r="G356"/>
      <c r="H356"/>
      <c r="I356"/>
      <c r="J356"/>
      <c r="K356"/>
      <c r="L356"/>
      <c r="M356"/>
      <c r="N356" s="174"/>
      <c r="O356"/>
      <c r="P356" s="53"/>
      <c r="Q356" s="53"/>
      <c r="R356" s="53"/>
      <c r="S356"/>
      <c r="T356"/>
      <c r="U356"/>
      <c r="V356" s="53"/>
      <c r="W356" s="53"/>
      <c r="Y356"/>
      <c r="Z356" s="53"/>
      <c r="AA356" s="53"/>
      <c r="AB356" s="53"/>
      <c r="AC356"/>
      <c r="AD356"/>
      <c r="AE356"/>
      <c r="AF356"/>
      <c r="AG356"/>
      <c r="AH356"/>
      <c r="AI356"/>
      <c r="AJ356"/>
      <c r="AK356"/>
      <c r="AL356"/>
      <c r="AM356"/>
      <c r="AN356"/>
      <c r="AO356"/>
      <c r="AP356"/>
      <c r="AQ356"/>
      <c r="AR356"/>
      <c r="AS356"/>
      <c r="AT356"/>
      <c r="AU356"/>
      <c r="AX356" s="19"/>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s="117"/>
      <c r="CQ356"/>
      <c r="CR356"/>
      <c r="CS356"/>
      <c r="CT356"/>
      <c r="CU356"/>
      <c r="CV356"/>
      <c r="CW356"/>
      <c r="CX356"/>
      <c r="CY356" s="159"/>
      <c r="CZ356" s="269"/>
      <c r="DA356"/>
      <c r="DB356" s="247"/>
      <c r="DC356"/>
      <c r="DD356"/>
      <c r="DE356"/>
      <c r="DF356"/>
      <c r="DG356"/>
      <c r="DH356"/>
      <c r="DI356"/>
      <c r="DJ356"/>
      <c r="DK356"/>
      <c r="DL356"/>
    </row>
    <row r="357" spans="1:116" ht="14.4">
      <c r="A357" t="s">
        <v>632</v>
      </c>
      <c r="B357" s="188" t="s">
        <v>312</v>
      </c>
      <c r="C357" s="151" t="str">
        <f t="shared" si="81"/>
        <v>A.040.11.101</v>
      </c>
      <c r="D357" s="54" t="s">
        <v>1225</v>
      </c>
      <c r="E357" s="150" t="s">
        <v>352</v>
      </c>
      <c r="F357" s="153" t="str">
        <f t="shared" si="82"/>
        <v>Blastfurnace slags</v>
      </c>
      <c r="G357" s="154">
        <f t="shared" si="83"/>
        <v>2.97E-3</v>
      </c>
      <c r="H357"/>
      <c r="I357"/>
      <c r="J357" s="227">
        <f t="shared" si="77"/>
        <v>7.6710046020000001E-4</v>
      </c>
      <c r="K357"/>
      <c r="L357" s="280">
        <f t="shared" si="78"/>
        <v>5.2641699599999995E-5</v>
      </c>
      <c r="M357" s="280">
        <f t="shared" si="79"/>
        <v>7.1041310600000011E-5</v>
      </c>
      <c r="N357" s="281">
        <f t="shared" si="80"/>
        <v>1.9791745E-4</v>
      </c>
      <c r="O357" s="280">
        <v>4.4549999999999999E-4</v>
      </c>
      <c r="P357" s="286">
        <v>3.4173315000000001E-5</v>
      </c>
      <c r="Q357" s="286">
        <v>3.1799842000000002E-5</v>
      </c>
      <c r="R357" s="286">
        <v>2.8886399999999998E-5</v>
      </c>
      <c r="S357" s="286">
        <v>9.5037000000000002E-6</v>
      </c>
      <c r="T357" s="286">
        <v>2.6215156000000001E-6</v>
      </c>
      <c r="U357" s="286">
        <v>1.1630084E-5</v>
      </c>
      <c r="V357" s="286">
        <v>5.0681536000000003E-6</v>
      </c>
      <c r="W357" s="219">
        <v>1.9469999999999999E-4</v>
      </c>
      <c r="X357" s="219">
        <v>0</v>
      </c>
      <c r="Y357" s="219">
        <v>0</v>
      </c>
      <c r="Z357" s="219">
        <v>0</v>
      </c>
      <c r="AA357" s="286">
        <v>3.21745E-6</v>
      </c>
      <c r="AB357" s="219">
        <v>0</v>
      </c>
      <c r="AC357"/>
      <c r="AD357" s="227">
        <f t="shared" si="72"/>
        <v>4.4549999999999999E-4</v>
      </c>
      <c r="AE357" s="227">
        <f t="shared" si="73"/>
        <v>1.236830102E-4</v>
      </c>
      <c r="AF357" s="227">
        <f t="shared" si="74"/>
        <v>7.4258760600000008E-5</v>
      </c>
      <c r="AG357" s="227">
        <f t="shared" si="75"/>
        <v>7.1041310600000011E-5</v>
      </c>
      <c r="AH357" s="227">
        <f t="shared" si="76"/>
        <v>1.9469999999999999E-4</v>
      </c>
      <c r="AI357"/>
      <c r="AJ357">
        <v>3.4751154999999999E-2</v>
      </c>
      <c r="AK357" s="155">
        <v>3.4751154999999999E-2</v>
      </c>
      <c r="AL357" s="155">
        <v>0</v>
      </c>
      <c r="AM357" s="155">
        <v>0</v>
      </c>
      <c r="AN357" s="155">
        <v>0</v>
      </c>
      <c r="AO357" s="155">
        <v>0</v>
      </c>
      <c r="AP357" s="155">
        <v>0</v>
      </c>
      <c r="AQ357"/>
      <c r="AR357" s="156">
        <v>6.3975018000000006E-5</v>
      </c>
      <c r="AS357" s="156">
        <v>5.8883430000000001E-5</v>
      </c>
      <c r="AT357" s="156">
        <v>2.4937235000000001E-6</v>
      </c>
      <c r="AU357" s="156">
        <v>2.5978644000000002E-6</v>
      </c>
      <c r="AV357" s="282">
        <f t="shared" si="69"/>
        <v>3.5301816830000004E-9</v>
      </c>
      <c r="AW357" s="282">
        <f t="shared" si="70"/>
        <v>9.2223501025840018E-12</v>
      </c>
      <c r="AX357" s="283">
        <f t="shared" si="71"/>
        <v>3.6384655E-4</v>
      </c>
      <c r="AY357" s="157">
        <v>2.7561600000000001E-9</v>
      </c>
      <c r="AZ357" s="157">
        <v>8.3159999999999997E-12</v>
      </c>
      <c r="BA357" s="157">
        <v>2.2720500000000001E-16</v>
      </c>
      <c r="BB357" s="157">
        <v>0</v>
      </c>
      <c r="BC357" s="157">
        <v>0</v>
      </c>
      <c r="BD357" s="157">
        <v>7.7407999999999997E-13</v>
      </c>
      <c r="BE357" s="157">
        <v>7.6969299999999998E-10</v>
      </c>
      <c r="BF357" s="157">
        <v>1.7652799999999999E-13</v>
      </c>
      <c r="BG357" s="157">
        <v>7.2292000000000001E-13</v>
      </c>
      <c r="BH357" s="157">
        <v>0</v>
      </c>
      <c r="BI357" s="157">
        <v>0</v>
      </c>
      <c r="BJ357" s="157">
        <v>6.6260136999999999E-15</v>
      </c>
      <c r="BK357" s="157">
        <v>3.0915314000000003E-17</v>
      </c>
      <c r="BL357" s="157">
        <v>1.7968570000000001E-17</v>
      </c>
      <c r="BM357" s="157">
        <v>4.1630300000000002E-13</v>
      </c>
      <c r="BN357" s="157">
        <v>3.1383000000000001E-12</v>
      </c>
      <c r="BO357" s="157">
        <v>0</v>
      </c>
      <c r="BP357" s="157">
        <v>1.6334999999999999E-5</v>
      </c>
      <c r="BQ357" s="157">
        <v>3.4751155000000003E-4</v>
      </c>
      <c r="BR357" s="157">
        <v>0</v>
      </c>
      <c r="BS357" s="157">
        <v>0</v>
      </c>
      <c r="BT357" s="157">
        <v>0</v>
      </c>
      <c r="BU357"/>
      <c r="BV357" s="155">
        <v>1.6122021999999999E-7</v>
      </c>
      <c r="BW357" s="155">
        <v>4.9840289000000003E-9</v>
      </c>
      <c r="BX357" s="155">
        <v>8.2811480999999997E-8</v>
      </c>
      <c r="BY357" s="155">
        <v>6.0980298999999998E-10</v>
      </c>
      <c r="BZ357" s="155">
        <v>1.2612088999999999E-8</v>
      </c>
      <c r="CA357" s="155">
        <v>0</v>
      </c>
      <c r="CB357" s="155">
        <v>0</v>
      </c>
      <c r="CC357" s="155">
        <v>0</v>
      </c>
      <c r="CD357" s="155">
        <v>4.0851758999999997E-9</v>
      </c>
      <c r="CE357" s="155">
        <v>7.9117806999999996E-9</v>
      </c>
      <c r="CF357" s="155">
        <v>0</v>
      </c>
      <c r="CG357" s="155">
        <v>0</v>
      </c>
      <c r="CH357" s="155">
        <v>0</v>
      </c>
      <c r="CI357" s="155">
        <v>5.8453213000000002E-9</v>
      </c>
      <c r="CJ357" s="155">
        <v>4.2360536999999999E-8</v>
      </c>
      <c r="CK357" s="155">
        <v>2.7412421999999999E-15</v>
      </c>
      <c r="CL357" s="155">
        <v>0</v>
      </c>
      <c r="CM357"/>
      <c r="CN357" s="284">
        <v>0</v>
      </c>
      <c r="CO357" s="284">
        <v>2.97E-3</v>
      </c>
      <c r="CP357" s="285">
        <v>0</v>
      </c>
      <c r="CQ357" s="284">
        <v>3.41E-6</v>
      </c>
      <c r="CR357" s="284">
        <v>3.0078490999999998E-12</v>
      </c>
      <c r="CS357" s="284">
        <v>3.5348020000000002E-10</v>
      </c>
      <c r="CT357" s="284">
        <v>4.4538885E-7</v>
      </c>
      <c r="CU357" s="284">
        <v>3.0469193E-5</v>
      </c>
      <c r="CV357" s="284">
        <v>0</v>
      </c>
      <c r="CW357" s="284">
        <v>0</v>
      </c>
      <c r="CX357"/>
      <c r="CY357" s="158"/>
      <c r="CZ357" s="269"/>
      <c r="DA357"/>
      <c r="DB357" s="247"/>
      <c r="DC357"/>
      <c r="DD357"/>
      <c r="DE357"/>
      <c r="DF357"/>
      <c r="DG357"/>
      <c r="DH357"/>
      <c r="DI357"/>
      <c r="DJ357"/>
      <c r="DK357"/>
      <c r="DL357"/>
    </row>
    <row r="358" spans="1:116" ht="14.4">
      <c r="A358" t="s">
        <v>633</v>
      </c>
      <c r="B358" s="188" t="s">
        <v>312</v>
      </c>
      <c r="C358" s="151" t="str">
        <f t="shared" si="81"/>
        <v>A.040.11.102</v>
      </c>
      <c r="D358" s="54" t="s">
        <v>1225</v>
      </c>
      <c r="E358" s="150" t="s">
        <v>352</v>
      </c>
      <c r="F358" s="153" t="str">
        <f t="shared" si="82"/>
        <v>Clinker</v>
      </c>
      <c r="G358" s="154">
        <f t="shared" si="83"/>
        <v>0.85109020000000002</v>
      </c>
      <c r="H358"/>
      <c r="I358"/>
      <c r="J358" s="227">
        <f t="shared" si="77"/>
        <v>0.13518936709239873</v>
      </c>
      <c r="K358"/>
      <c r="L358" s="280">
        <f t="shared" si="78"/>
        <v>2.2754125330000001E-3</v>
      </c>
      <c r="M358" s="280">
        <f t="shared" si="79"/>
        <v>3.3977318611000001E-3</v>
      </c>
      <c r="N358" s="281">
        <f t="shared" si="80"/>
        <v>1.852692698298733E-3</v>
      </c>
      <c r="O358" s="280">
        <v>0.12766353</v>
      </c>
      <c r="P358" s="286">
        <v>1.3056256999999999E-3</v>
      </c>
      <c r="Q358" s="219">
        <v>1.9147478999999999E-3</v>
      </c>
      <c r="R358" s="219">
        <v>1.9328397E-3</v>
      </c>
      <c r="S358" s="219">
        <v>2.6493962999999998E-4</v>
      </c>
      <c r="T358" s="286">
        <v>3.0025804000000001E-5</v>
      </c>
      <c r="U358" s="286">
        <v>4.7607398999999998E-5</v>
      </c>
      <c r="V358" s="219">
        <v>1.6839224999999999E-4</v>
      </c>
      <c r="W358" s="219">
        <v>2.9668411000000002E-4</v>
      </c>
      <c r="X358" s="286">
        <v>5.7912096999999997E-6</v>
      </c>
      <c r="Y358" s="219">
        <v>1.552292E-3</v>
      </c>
      <c r="Z358" s="286">
        <v>3.1748014000000001E-6</v>
      </c>
      <c r="AA358" s="286">
        <v>3.7165882000000001E-6</v>
      </c>
      <c r="AB358" s="286">
        <v>9.8733076000000001E-14</v>
      </c>
      <c r="AC358"/>
      <c r="AD358" s="227">
        <f t="shared" si="72"/>
        <v>0.12766353</v>
      </c>
      <c r="AE358" s="227">
        <f t="shared" si="73"/>
        <v>5.6641783829999987E-3</v>
      </c>
      <c r="AF358" s="227">
        <f t="shared" si="74"/>
        <v>3.3924824381999998E-3</v>
      </c>
      <c r="AG358" s="227">
        <f t="shared" si="75"/>
        <v>3.3977318611000001E-3</v>
      </c>
      <c r="AH358" s="227">
        <f t="shared" si="76"/>
        <v>1.8489761100987331E-3</v>
      </c>
      <c r="AI358"/>
      <c r="AJ358">
        <v>5.0102184999999997</v>
      </c>
      <c r="AK358" s="155">
        <v>4.7355435999999997</v>
      </c>
      <c r="AL358" s="155">
        <v>0.16132268</v>
      </c>
      <c r="AM358" s="155">
        <v>0</v>
      </c>
      <c r="AN358" s="155">
        <v>2.1985046000000001E-2</v>
      </c>
      <c r="AO358" s="155">
        <v>5.9395788999999997E-2</v>
      </c>
      <c r="AP358" s="155">
        <v>3.1971419000000001E-2</v>
      </c>
      <c r="AQ358"/>
      <c r="AR358" s="156">
        <v>1.462084E-2</v>
      </c>
      <c r="AS358" s="156">
        <v>1.3639396E-2</v>
      </c>
      <c r="AT358" s="156">
        <v>6.5508647E-4</v>
      </c>
      <c r="AU358" s="156">
        <v>3.2635812000000002E-4</v>
      </c>
      <c r="AV358" s="282">
        <f t="shared" si="69"/>
        <v>8.1770956096221193E-7</v>
      </c>
      <c r="AW358" s="282">
        <f t="shared" si="70"/>
        <v>2.42265708223181E-9</v>
      </c>
      <c r="AX358" s="283">
        <f t="shared" si="71"/>
        <v>4.5708419973999999E-2</v>
      </c>
      <c r="AY358" s="157">
        <v>7.8981176999999996E-7</v>
      </c>
      <c r="AZ358" s="157">
        <v>2.3830528E-9</v>
      </c>
      <c r="BA358" s="157">
        <v>6.5108405999999996E-14</v>
      </c>
      <c r="BB358" s="157">
        <v>1.3950011999999999E-14</v>
      </c>
      <c r="BC358" s="157">
        <v>0</v>
      </c>
      <c r="BD358" s="157">
        <v>5.2155864000000001E-11</v>
      </c>
      <c r="BE358" s="157">
        <v>2.7806464E-8</v>
      </c>
      <c r="BF358" s="157">
        <v>1.185611E-11</v>
      </c>
      <c r="BG358" s="157">
        <v>2.765449E-11</v>
      </c>
      <c r="BH358" s="157">
        <v>1.8416365E-16</v>
      </c>
      <c r="BI358" s="157">
        <v>2.3665667E-18</v>
      </c>
      <c r="BJ358" s="157">
        <v>2.7128273999999999E-14</v>
      </c>
      <c r="BK358" s="157">
        <v>1.0147685E-15</v>
      </c>
      <c r="BL358" s="157">
        <v>2.4425295999999998E-16</v>
      </c>
      <c r="BM358" s="157">
        <v>4.3150672000000001E-12</v>
      </c>
      <c r="BN358" s="157">
        <v>3.4842080999999999E-11</v>
      </c>
      <c r="BO358" s="157">
        <v>1.3338345E-22</v>
      </c>
      <c r="BP358" s="157">
        <v>2.5292973999999999E-5</v>
      </c>
      <c r="BQ358" s="157">
        <v>4.5683126999999997E-2</v>
      </c>
      <c r="BR358" s="157">
        <v>0</v>
      </c>
      <c r="BS358" s="157">
        <v>0</v>
      </c>
      <c r="BT358" s="157">
        <v>0</v>
      </c>
      <c r="BU358"/>
      <c r="BV358" s="155">
        <v>3.0766017000000003E-5</v>
      </c>
      <c r="BW358" s="155">
        <v>1.9080329000000001E-7</v>
      </c>
      <c r="BX358" s="155">
        <v>2.3730653000000001E-5</v>
      </c>
      <c r="BY358" s="155">
        <v>2.0654208000000001E-8</v>
      </c>
      <c r="BZ358" s="155">
        <v>3.8883922000000001E-7</v>
      </c>
      <c r="CA358" s="155">
        <v>2.8709351000000001E-10</v>
      </c>
      <c r="CB358" s="155">
        <v>4.5823702000000001E-12</v>
      </c>
      <c r="CC358" s="155">
        <v>4.3238443999999999E-10</v>
      </c>
      <c r="CD358" s="155">
        <v>4.2777973000000002E-8</v>
      </c>
      <c r="CE358" s="155">
        <v>4.0090452999999999E-8</v>
      </c>
      <c r="CF358" s="155">
        <v>0</v>
      </c>
      <c r="CG358" s="155">
        <v>2.9496049000000001E-19</v>
      </c>
      <c r="CH358" s="155">
        <v>2.415125E-15</v>
      </c>
      <c r="CI358" s="155">
        <v>3.8183252999999999E-7</v>
      </c>
      <c r="CJ358" s="155">
        <v>5.9695879000000001E-6</v>
      </c>
      <c r="CK358" s="155">
        <v>5.4371120000000002E-11</v>
      </c>
      <c r="CL358" s="155">
        <v>0</v>
      </c>
      <c r="CM358"/>
      <c r="CN358" s="284">
        <v>2.0441948000000001E-15</v>
      </c>
      <c r="CO358" s="284">
        <v>0.85109022000000001</v>
      </c>
      <c r="CP358" s="285">
        <v>1.1896731000000001E-5</v>
      </c>
      <c r="CQ358" s="284">
        <v>1.3061017E-4</v>
      </c>
      <c r="CR358" s="284">
        <v>1.2613314000000001E-11</v>
      </c>
      <c r="CS358" s="284">
        <v>1.4793077E-9</v>
      </c>
      <c r="CT358" s="284">
        <v>1.4424886999999999E-5</v>
      </c>
      <c r="CU358" s="284">
        <v>8.6099313000000002E-4</v>
      </c>
      <c r="CV358" s="284">
        <v>1.2324547E-10</v>
      </c>
      <c r="CW358" s="284">
        <v>1.0099284E-7</v>
      </c>
      <c r="CX358"/>
      <c r="CY358" s="158"/>
      <c r="CZ358" s="269"/>
      <c r="DA358"/>
      <c r="DB358" s="247"/>
      <c r="DC358"/>
      <c r="DD358"/>
      <c r="DE358"/>
      <c r="DF358"/>
      <c r="DG358"/>
      <c r="DH358"/>
      <c r="DI358"/>
      <c r="DJ358"/>
      <c r="DK358"/>
      <c r="DL358"/>
    </row>
    <row r="359" spans="1:116" ht="14.4">
      <c r="A359" t="s">
        <v>634</v>
      </c>
      <c r="B359" s="188" t="s">
        <v>312</v>
      </c>
      <c r="C359" s="151" t="str">
        <f t="shared" si="81"/>
        <v>A.040.11.103</v>
      </c>
      <c r="D359" s="54" t="s">
        <v>1225</v>
      </c>
      <c r="E359" s="150" t="s">
        <v>352</v>
      </c>
      <c r="F359" s="153" t="str">
        <f t="shared" si="82"/>
        <v>Crushed concrete aggregate (recycled)</v>
      </c>
      <c r="G359" s="154">
        <f t="shared" si="83"/>
        <v>1.0029059333333333E-2</v>
      </c>
      <c r="H359"/>
      <c r="I359"/>
      <c r="J359" s="227">
        <f t="shared" si="77"/>
        <v>2.6381370965841899E-3</v>
      </c>
      <c r="K359"/>
      <c r="L359" s="280">
        <f t="shared" si="78"/>
        <v>1.7820309704999997E-4</v>
      </c>
      <c r="M359" s="280">
        <f t="shared" si="79"/>
        <v>3.3448962440000001E-4</v>
      </c>
      <c r="N359" s="281">
        <f t="shared" si="80"/>
        <v>6.2108547513419019E-4</v>
      </c>
      <c r="O359" s="287">
        <v>1.5043589E-3</v>
      </c>
      <c r="P359" s="286">
        <v>1.5738425E-4</v>
      </c>
      <c r="Q359" s="219">
        <v>1.0316756E-4</v>
      </c>
      <c r="R359" s="219">
        <v>1.0046218E-4</v>
      </c>
      <c r="S359" s="286">
        <v>6.07688E-5</v>
      </c>
      <c r="T359" s="286">
        <v>5.4429805000000004E-7</v>
      </c>
      <c r="U359" s="286">
        <v>1.6427819000000001E-5</v>
      </c>
      <c r="V359" s="286">
        <v>1.4394400000000001E-5</v>
      </c>
      <c r="W359" s="286">
        <v>9.9964699000000006E-5</v>
      </c>
      <c r="X359" s="286">
        <v>5.6554782E-5</v>
      </c>
      <c r="Y359" s="219">
        <v>5.2095943999999996E-4</v>
      </c>
      <c r="Z359" s="286">
        <v>2.9886323999999999E-6</v>
      </c>
      <c r="AA359" s="286">
        <v>1.6133516999999999E-7</v>
      </c>
      <c r="AB359" s="286">
        <v>9.6419018999999998E-13</v>
      </c>
      <c r="AC359"/>
      <c r="AD359" s="227">
        <f t="shared" si="72"/>
        <v>1.5043589E-3</v>
      </c>
      <c r="AE359" s="227">
        <f t="shared" si="73"/>
        <v>4.5314930704999998E-4</v>
      </c>
      <c r="AF359" s="227">
        <f t="shared" si="74"/>
        <v>2.7510754516999998E-4</v>
      </c>
      <c r="AG359" s="227">
        <f t="shared" si="75"/>
        <v>3.3448962440000006E-4</v>
      </c>
      <c r="AH359" s="227">
        <f t="shared" si="76"/>
        <v>6.2092413996419021E-4</v>
      </c>
      <c r="AI359"/>
      <c r="AJ359">
        <v>0.14155506000000001</v>
      </c>
      <c r="AK359" s="155">
        <v>0.13580602</v>
      </c>
      <c r="AL359" s="155">
        <v>5.3287044000000004E-4</v>
      </c>
      <c r="AM359" s="155">
        <v>0</v>
      </c>
      <c r="AN359" s="155">
        <v>2.4914937999999998E-3</v>
      </c>
      <c r="AO359" s="155">
        <v>2.5898124000000001E-3</v>
      </c>
      <c r="AP359" s="155">
        <v>1.3487161999999999E-4</v>
      </c>
      <c r="AQ359"/>
      <c r="AR359" s="156">
        <v>2.1260570000000001E-4</v>
      </c>
      <c r="AS359" s="156">
        <v>1.9422722000000001E-4</v>
      </c>
      <c r="AT359" s="156">
        <v>8.5938705000000001E-6</v>
      </c>
      <c r="AU359" s="156">
        <v>9.7846148000000006E-6</v>
      </c>
      <c r="AV359" s="282">
        <f t="shared" si="69"/>
        <v>1.1644317685309999E-8</v>
      </c>
      <c r="AW359" s="282">
        <f t="shared" si="70"/>
        <v>3.1782065257055567E-11</v>
      </c>
      <c r="AX359" s="283">
        <f t="shared" si="71"/>
        <v>1.370394275E-3</v>
      </c>
      <c r="AY359" s="157">
        <v>9.3077782000000001E-9</v>
      </c>
      <c r="AZ359" s="157">
        <v>2.8083782E-11</v>
      </c>
      <c r="BA359" s="157">
        <v>7.6728894999999998E-16</v>
      </c>
      <c r="BB359" s="157">
        <v>1.3623057999999999E-13</v>
      </c>
      <c r="BC359" s="157">
        <v>0</v>
      </c>
      <c r="BD359" s="157">
        <v>6.2727620999999996E-12</v>
      </c>
      <c r="BE359" s="157">
        <v>2.3240543999999998E-9</v>
      </c>
      <c r="BF359" s="157">
        <v>1.0598375E-12</v>
      </c>
      <c r="BG359" s="157">
        <v>2.6256051000000002E-12</v>
      </c>
      <c r="BH359" s="157">
        <v>1.7984731E-15</v>
      </c>
      <c r="BI359" s="157">
        <v>7.8879199999999998E-16</v>
      </c>
      <c r="BJ359" s="157">
        <v>9.3621947999999999E-15</v>
      </c>
      <c r="BK359" s="157">
        <v>9.2207561000000001E-17</v>
      </c>
      <c r="BL359" s="157">
        <v>3.1699342E-17</v>
      </c>
      <c r="BM359" s="157">
        <v>2.7429433E-13</v>
      </c>
      <c r="BN359" s="157">
        <v>5.8017982999999996E-12</v>
      </c>
      <c r="BO359" s="157">
        <v>1.3025728E-21</v>
      </c>
      <c r="BP359" s="157">
        <v>1.6581674999999999E-5</v>
      </c>
      <c r="BQ359" s="157">
        <v>1.3538126E-3</v>
      </c>
      <c r="BR359" s="157">
        <v>0</v>
      </c>
      <c r="BS359" s="157">
        <v>0</v>
      </c>
      <c r="BT359" s="157">
        <v>0</v>
      </c>
      <c r="BU359"/>
      <c r="BV359" s="155">
        <v>5.2497069999999997E-7</v>
      </c>
      <c r="BW359" s="155">
        <v>1.9516517E-8</v>
      </c>
      <c r="BX359" s="155">
        <v>2.7963678E-7</v>
      </c>
      <c r="BY359" s="155">
        <v>1.7179396E-9</v>
      </c>
      <c r="BZ359" s="155">
        <v>1.7010318E-8</v>
      </c>
      <c r="CA359" s="155">
        <v>2.8036476E-9</v>
      </c>
      <c r="CB359" s="155">
        <v>4.4749709000000001E-11</v>
      </c>
      <c r="CC359" s="155">
        <v>4.2225043E-9</v>
      </c>
      <c r="CD359" s="155">
        <v>1.5393458E-9</v>
      </c>
      <c r="CE359" s="155">
        <v>1.1451217999999999E-8</v>
      </c>
      <c r="CF359" s="155">
        <v>0</v>
      </c>
      <c r="CG359" s="155">
        <v>2.8804736000000001E-18</v>
      </c>
      <c r="CH359" s="155">
        <v>2.3585204999999999E-14</v>
      </c>
      <c r="CI359" s="155">
        <v>2.0217677999999999E-8</v>
      </c>
      <c r="CJ359" s="155">
        <v>1.6620895999999999E-7</v>
      </c>
      <c r="CK359" s="155">
        <v>6.0101493000000002E-10</v>
      </c>
      <c r="CL359" s="155">
        <v>0</v>
      </c>
      <c r="CM359"/>
      <c r="CN359" s="284">
        <v>1.9962840000000001E-14</v>
      </c>
      <c r="CO359" s="284">
        <v>1.0029425E-2</v>
      </c>
      <c r="CP359" s="285">
        <v>1.2589327999999999E-4</v>
      </c>
      <c r="CQ359" s="284">
        <v>1.3990975E-5</v>
      </c>
      <c r="CR359" s="284">
        <v>4.2328612000000001E-12</v>
      </c>
      <c r="CS359" s="284">
        <v>5.0092572000000001E-10</v>
      </c>
      <c r="CT359" s="284">
        <v>7.7066114999999998E-7</v>
      </c>
      <c r="CU359" s="284">
        <v>8.1423456000000004E-5</v>
      </c>
      <c r="CV359" s="284">
        <v>1.2035689999999999E-9</v>
      </c>
      <c r="CW359" s="284">
        <v>1.2478466999999999E-6</v>
      </c>
      <c r="CX359"/>
      <c r="CY359" s="158"/>
      <c r="CZ359" s="269"/>
      <c r="DA359"/>
      <c r="DB359"/>
      <c r="DC359"/>
      <c r="DD359"/>
      <c r="DE359"/>
      <c r="DF359"/>
      <c r="DG359"/>
      <c r="DH359"/>
      <c r="DI359"/>
      <c r="DJ359"/>
      <c r="DK359"/>
      <c r="DL359"/>
    </row>
    <row r="360" spans="1:116" ht="14.4">
      <c r="A360" t="s">
        <v>635</v>
      </c>
      <c r="B360" s="188" t="s">
        <v>312</v>
      </c>
      <c r="C360" s="151" t="str">
        <f t="shared" si="81"/>
        <v>A.040.11.104</v>
      </c>
      <c r="D360" s="54" t="s">
        <v>1225</v>
      </c>
      <c r="E360" s="150" t="s">
        <v>352</v>
      </c>
      <c r="F360" s="153" t="str">
        <f t="shared" si="82"/>
        <v>Gravel</v>
      </c>
      <c r="G360" s="154">
        <f t="shared" si="83"/>
        <v>8.4510139999999997E-3</v>
      </c>
      <c r="H360"/>
      <c r="I360"/>
      <c r="J360" s="227">
        <f t="shared" si="77"/>
        <v>2.1100357435400001E-3</v>
      </c>
      <c r="K360"/>
      <c r="L360" s="280">
        <f t="shared" si="78"/>
        <v>7.5020054839999997E-5</v>
      </c>
      <c r="M360" s="280">
        <f t="shared" si="79"/>
        <v>2.3249301670000001E-4</v>
      </c>
      <c r="N360" s="281">
        <f t="shared" si="80"/>
        <v>5.34870572E-4</v>
      </c>
      <c r="O360" s="280">
        <v>1.2676521E-3</v>
      </c>
      <c r="P360" s="219">
        <v>1.6065732E-4</v>
      </c>
      <c r="Q360" s="286">
        <v>5.7580034999999997E-5</v>
      </c>
      <c r="R360" s="286">
        <v>5.8843033999999999E-5</v>
      </c>
      <c r="S360" s="286">
        <v>1.9022895999999999E-6</v>
      </c>
      <c r="T360" s="286">
        <v>4.2254324000000002E-7</v>
      </c>
      <c r="U360" s="286">
        <v>1.3852188E-5</v>
      </c>
      <c r="V360" s="286">
        <v>1.1724089999999999E-5</v>
      </c>
      <c r="W360" s="286">
        <v>9.5331851999999996E-5</v>
      </c>
      <c r="X360" s="219">
        <v>0</v>
      </c>
      <c r="Y360" s="219">
        <v>4.3953872E-4</v>
      </c>
      <c r="Z360" s="286">
        <v>2.5315716999999999E-6</v>
      </c>
      <c r="AA360" s="219">
        <v>0</v>
      </c>
      <c r="AB360" s="219">
        <v>0</v>
      </c>
      <c r="AC360"/>
      <c r="AD360" s="227">
        <f t="shared" si="72"/>
        <v>1.2676521E-3</v>
      </c>
      <c r="AE360" s="227">
        <f t="shared" si="73"/>
        <v>3.0498149983999997E-4</v>
      </c>
      <c r="AF360" s="227">
        <f t="shared" si="74"/>
        <v>2.29961445E-4</v>
      </c>
      <c r="AG360" s="227">
        <f t="shared" si="75"/>
        <v>2.3249301670000001E-4</v>
      </c>
      <c r="AH360" s="227">
        <f t="shared" si="76"/>
        <v>5.34870572E-4</v>
      </c>
      <c r="AI360"/>
      <c r="AJ360">
        <v>0.11135655</v>
      </c>
      <c r="AK360" s="155">
        <v>0.10891418</v>
      </c>
      <c r="AL360" s="155">
        <v>2.3114945000000001E-4</v>
      </c>
      <c r="AM360" s="155">
        <v>0</v>
      </c>
      <c r="AN360" s="155">
        <v>0</v>
      </c>
      <c r="AO360" s="155">
        <v>2.1491701999999998E-3</v>
      </c>
      <c r="AP360" s="155">
        <v>6.2056220000000005E-5</v>
      </c>
      <c r="AQ360"/>
      <c r="AR360" s="156">
        <v>1.8019910000000001E-4</v>
      </c>
      <c r="AS360" s="156">
        <v>1.6516791E-4</v>
      </c>
      <c r="AT360" s="156">
        <v>7.1390703000000002E-6</v>
      </c>
      <c r="AU360" s="156">
        <v>7.8921199999999999E-6</v>
      </c>
      <c r="AV360" s="282">
        <f t="shared" si="69"/>
        <v>9.902152779589999E-9</v>
      </c>
      <c r="AW360" s="282">
        <f t="shared" si="70"/>
        <v>2.6401886654206998E-11</v>
      </c>
      <c r="AX360" s="283">
        <f t="shared" si="71"/>
        <v>1.10533898E-3</v>
      </c>
      <c r="AY360" s="157">
        <v>7.8425411000000004E-9</v>
      </c>
      <c r="AZ360" s="157">
        <v>2.3662839E-11</v>
      </c>
      <c r="BA360" s="157">
        <v>6.4650257999999998E-16</v>
      </c>
      <c r="BB360" s="157">
        <v>0</v>
      </c>
      <c r="BC360" s="157">
        <v>0</v>
      </c>
      <c r="BD360" s="157">
        <v>1.6339044999999999E-12</v>
      </c>
      <c r="BE360" s="157">
        <v>2.0532005000000001E-9</v>
      </c>
      <c r="BF360" s="157">
        <v>3.7276534999999998E-13</v>
      </c>
      <c r="BG360" s="157">
        <v>2.3568826999999999E-12</v>
      </c>
      <c r="BH360" s="157">
        <v>0</v>
      </c>
      <c r="BI360" s="157">
        <v>7.6568099999999997E-16</v>
      </c>
      <c r="BJ360" s="157">
        <v>7.8912914999999994E-15</v>
      </c>
      <c r="BK360" s="157">
        <v>7.0754204999999998E-17</v>
      </c>
      <c r="BL360" s="157">
        <v>2.5374922000000001E-17</v>
      </c>
      <c r="BM360" s="157">
        <v>1.9323369000000001E-13</v>
      </c>
      <c r="BN360" s="157">
        <v>4.5840414000000003E-12</v>
      </c>
      <c r="BO360" s="157">
        <v>0</v>
      </c>
      <c r="BP360" s="157">
        <v>1.619718E-5</v>
      </c>
      <c r="BQ360" s="157">
        <v>1.0891417999999999E-3</v>
      </c>
      <c r="BR360" s="157">
        <v>0</v>
      </c>
      <c r="BS360" s="157">
        <v>0</v>
      </c>
      <c r="BT360" s="157">
        <v>0</v>
      </c>
      <c r="BU360"/>
      <c r="BV360" s="155">
        <v>4.2469119999999999E-7</v>
      </c>
      <c r="BW360" s="155">
        <v>1.6249060999999998E-8</v>
      </c>
      <c r="BX360" s="155">
        <v>2.356367E-7</v>
      </c>
      <c r="BY360" s="155">
        <v>1.3987534E-9</v>
      </c>
      <c r="BZ360" s="155">
        <v>1.5087612000000001E-8</v>
      </c>
      <c r="CA360" s="155">
        <v>0</v>
      </c>
      <c r="CB360" s="155">
        <v>0</v>
      </c>
      <c r="CC360" s="155">
        <v>0</v>
      </c>
      <c r="CD360" s="155">
        <v>1.2489823999999999E-9</v>
      </c>
      <c r="CE360" s="155">
        <v>9.6381329999999994E-9</v>
      </c>
      <c r="CF360" s="155">
        <v>0</v>
      </c>
      <c r="CG360" s="155">
        <v>0</v>
      </c>
      <c r="CH360" s="155">
        <v>0</v>
      </c>
      <c r="CI360" s="155">
        <v>1.2302942999999999E-8</v>
      </c>
      <c r="CJ360" s="155">
        <v>1.3305871999999999E-7</v>
      </c>
      <c r="CK360" s="155">
        <v>7.0297086000000003E-11</v>
      </c>
      <c r="CL360" s="155">
        <v>0</v>
      </c>
      <c r="CM360"/>
      <c r="CN360" s="284">
        <v>0</v>
      </c>
      <c r="CO360" s="284">
        <v>8.4510140999999993E-3</v>
      </c>
      <c r="CP360" s="285">
        <v>9.7142725999999992E-6</v>
      </c>
      <c r="CQ360" s="284">
        <v>1.1117371E-5</v>
      </c>
      <c r="CR360" s="284">
        <v>3.5620186999999999E-12</v>
      </c>
      <c r="CS360" s="284">
        <v>4.2225901999999997E-10</v>
      </c>
      <c r="CT360" s="284">
        <v>7.2683343000000001E-7</v>
      </c>
      <c r="CU360" s="284">
        <v>6.4545271000000001E-5</v>
      </c>
      <c r="CV360" s="284">
        <v>0</v>
      </c>
      <c r="CW360" s="284">
        <v>2.6158847000000001E-7</v>
      </c>
      <c r="CX360"/>
      <c r="CY360" s="158"/>
      <c r="CZ360" s="269"/>
      <c r="DA360"/>
      <c r="DB360"/>
      <c r="DC360"/>
      <c r="DD360"/>
      <c r="DE360"/>
      <c r="DF360"/>
      <c r="DG360"/>
      <c r="DH360"/>
      <c r="DI360"/>
      <c r="DJ360"/>
      <c r="DK360"/>
      <c r="DL360"/>
    </row>
    <row r="361" spans="1:116" ht="14.4">
      <c r="A361" t="s">
        <v>636</v>
      </c>
      <c r="B361" s="188" t="s">
        <v>312</v>
      </c>
      <c r="C361" s="151" t="str">
        <f t="shared" si="81"/>
        <v>A.040.11.105</v>
      </c>
      <c r="D361" s="54" t="s">
        <v>1225</v>
      </c>
      <c r="E361" s="150" t="s">
        <v>352</v>
      </c>
      <c r="F361" s="153" t="str">
        <f t="shared" si="82"/>
        <v>Ground (earthmoving)</v>
      </c>
      <c r="G361" s="154">
        <f t="shared" si="83"/>
        <v>2.2456400000000001E-4</v>
      </c>
      <c r="H361"/>
      <c r="I361"/>
      <c r="J361" s="227">
        <f t="shared" si="77"/>
        <v>5.7441391359999998E-5</v>
      </c>
      <c r="K361"/>
      <c r="L361" s="280">
        <f t="shared" si="78"/>
        <v>1.4313196599999999E-6</v>
      </c>
      <c r="M361" s="280">
        <f t="shared" si="79"/>
        <v>3.0075181799999999E-6</v>
      </c>
      <c r="N361" s="281">
        <f t="shared" si="80"/>
        <v>1.9317953520000003E-5</v>
      </c>
      <c r="O361" s="287">
        <v>3.3684599999999999E-5</v>
      </c>
      <c r="P361" s="286">
        <v>1.1805327E-6</v>
      </c>
      <c r="Q361" s="286">
        <v>1.2009687E-6</v>
      </c>
      <c r="R361" s="286">
        <v>7.2093599999999999E-7</v>
      </c>
      <c r="S361" s="286">
        <v>8.3536319999999997E-8</v>
      </c>
      <c r="T361" s="286">
        <v>1.8555379999999998E-8</v>
      </c>
      <c r="U361" s="286">
        <v>6.0829196000000002E-7</v>
      </c>
      <c r="V361" s="286">
        <v>5.1484644000000004E-7</v>
      </c>
      <c r="W361" s="286">
        <v>1.624152E-8</v>
      </c>
      <c r="X361" s="219">
        <v>0</v>
      </c>
      <c r="Y361" s="286">
        <v>1.9301712000000001E-5</v>
      </c>
      <c r="Z361" s="286">
        <v>1.1117034E-7</v>
      </c>
      <c r="AA361" s="219">
        <v>0</v>
      </c>
      <c r="AB361" s="219">
        <v>0</v>
      </c>
      <c r="AC361"/>
      <c r="AD361" s="227">
        <f t="shared" si="72"/>
        <v>3.3684599999999999E-5</v>
      </c>
      <c r="AE361" s="227">
        <f t="shared" si="73"/>
        <v>4.3276675000000004E-6</v>
      </c>
      <c r="AF361" s="227">
        <f t="shared" si="74"/>
        <v>2.89634784E-6</v>
      </c>
      <c r="AG361" s="227">
        <f t="shared" si="75"/>
        <v>3.0075181800000003E-6</v>
      </c>
      <c r="AH361" s="227">
        <f t="shared" si="76"/>
        <v>1.9317953520000003E-5</v>
      </c>
      <c r="AI361"/>
      <c r="AJ361">
        <v>3.4906812999999999E-3</v>
      </c>
      <c r="AK361" s="155">
        <v>3.3834278999999999E-3</v>
      </c>
      <c r="AL361" s="155">
        <v>1.0150597000000001E-5</v>
      </c>
      <c r="AM361" s="155">
        <v>0</v>
      </c>
      <c r="AN361" s="155">
        <v>0</v>
      </c>
      <c r="AO361" s="155">
        <v>9.4377727000000003E-5</v>
      </c>
      <c r="AP361" s="155">
        <v>2.7251098999999999E-6</v>
      </c>
      <c r="AQ361"/>
      <c r="AR361" s="156">
        <v>4.2789775000000001E-6</v>
      </c>
      <c r="AS361" s="156">
        <v>3.8593255000000002E-6</v>
      </c>
      <c r="AT361" s="156">
        <v>1.7806555000000001E-7</v>
      </c>
      <c r="AU361" s="156">
        <v>2.4158648000000002E-7</v>
      </c>
      <c r="AV361" s="282">
        <f t="shared" si="69"/>
        <v>2.3137442938040001E-10</v>
      </c>
      <c r="AW361" s="282">
        <f t="shared" si="70"/>
        <v>6.5852645525870007E-13</v>
      </c>
      <c r="AX361" s="283">
        <f t="shared" si="71"/>
        <v>3.3835641635999998E-5</v>
      </c>
      <c r="AY361" s="157">
        <v>2.0839538999999999E-10</v>
      </c>
      <c r="AZ361" s="157">
        <v>6.2877920000000002E-13</v>
      </c>
      <c r="BA361" s="157">
        <v>1.7179146E-17</v>
      </c>
      <c r="BB361" s="157">
        <v>0</v>
      </c>
      <c r="BC361" s="157">
        <v>0</v>
      </c>
      <c r="BD361" s="157">
        <v>1.9319199999999999E-14</v>
      </c>
      <c r="BE361" s="157">
        <v>2.2749932999999999E-11</v>
      </c>
      <c r="BF361" s="157">
        <v>4.4057200000000001E-15</v>
      </c>
      <c r="BG361" s="157">
        <v>2.4973599999999999E-14</v>
      </c>
      <c r="BH361" s="157">
        <v>0</v>
      </c>
      <c r="BI361" s="157">
        <v>0</v>
      </c>
      <c r="BJ361" s="157">
        <v>3.4653474000000002E-16</v>
      </c>
      <c r="BK361" s="157">
        <v>3.1070694E-18</v>
      </c>
      <c r="BL361" s="157">
        <v>1.1143033000000001E-18</v>
      </c>
      <c r="BM361" s="157">
        <v>8.4855803999999993E-15</v>
      </c>
      <c r="BN361" s="157">
        <v>2.013016E-13</v>
      </c>
      <c r="BO361" s="157">
        <v>0</v>
      </c>
      <c r="BP361" s="157">
        <v>1.3626359999999999E-9</v>
      </c>
      <c r="BQ361" s="157">
        <v>3.3834278999999998E-5</v>
      </c>
      <c r="BR361" s="157">
        <v>0</v>
      </c>
      <c r="BS361" s="157">
        <v>0</v>
      </c>
      <c r="BT361" s="157">
        <v>0</v>
      </c>
      <c r="BU361"/>
      <c r="BV361" s="155">
        <v>1.1473348E-8</v>
      </c>
      <c r="BW361" s="155">
        <v>1.7217554E-10</v>
      </c>
      <c r="BX361" s="155">
        <v>6.2614402000000003E-9</v>
      </c>
      <c r="BY361" s="155">
        <v>6.0770770000000006E-11</v>
      </c>
      <c r="BZ361" s="155">
        <v>2.1659862000000001E-10</v>
      </c>
      <c r="CA361" s="155">
        <v>0</v>
      </c>
      <c r="CB361" s="155">
        <v>0</v>
      </c>
      <c r="CC361" s="155">
        <v>0</v>
      </c>
      <c r="CD361" s="155">
        <v>5.4847271999999999E-11</v>
      </c>
      <c r="CE361" s="155">
        <v>4.2124675000000002E-10</v>
      </c>
      <c r="CF361" s="155">
        <v>0</v>
      </c>
      <c r="CG361" s="155">
        <v>0</v>
      </c>
      <c r="CH361" s="155">
        <v>0</v>
      </c>
      <c r="CI361" s="155">
        <v>1.4898728999999999E-10</v>
      </c>
      <c r="CJ361" s="155">
        <v>4.1372813999999996E-9</v>
      </c>
      <c r="CK361" s="155">
        <v>2.2866944E-19</v>
      </c>
      <c r="CL361" s="155">
        <v>0</v>
      </c>
      <c r="CM361"/>
      <c r="CN361" s="284">
        <v>0</v>
      </c>
      <c r="CO361" s="284">
        <v>2.2456399999999999E-4</v>
      </c>
      <c r="CP361" s="285">
        <v>0</v>
      </c>
      <c r="CQ361" s="284">
        <v>1.178E-7</v>
      </c>
      <c r="CR361" s="284">
        <v>1.5642094000000001E-13</v>
      </c>
      <c r="CS361" s="284">
        <v>1.8542899000000001E-11</v>
      </c>
      <c r="CT361" s="284">
        <v>9.2820875999999998E-9</v>
      </c>
      <c r="CU361" s="284">
        <v>2.8344130000000001E-6</v>
      </c>
      <c r="CV361" s="284">
        <v>0</v>
      </c>
      <c r="CW361" s="284">
        <v>0</v>
      </c>
      <c r="CX361"/>
      <c r="CY361" s="158"/>
      <c r="CZ361" s="269"/>
      <c r="DA361"/>
      <c r="DB361"/>
      <c r="DC361"/>
      <c r="DD361"/>
      <c r="DE361"/>
      <c r="DF361"/>
      <c r="DG361"/>
      <c r="DH361"/>
      <c r="DI361"/>
      <c r="DJ361"/>
      <c r="DK361"/>
      <c r="DL361"/>
    </row>
    <row r="362" spans="1:116" ht="14.4">
      <c r="A362" t="s">
        <v>637</v>
      </c>
      <c r="B362" s="188" t="s">
        <v>312</v>
      </c>
      <c r="C362" s="151" t="str">
        <f t="shared" si="81"/>
        <v>A.040.11.106</v>
      </c>
      <c r="D362" s="54" t="s">
        <v>1225</v>
      </c>
      <c r="E362" s="150" t="s">
        <v>352</v>
      </c>
      <c r="F362" s="153" t="str">
        <f t="shared" si="82"/>
        <v>Linoleum</v>
      </c>
      <c r="G362" s="154">
        <f t="shared" si="83"/>
        <v>5.2316642</v>
      </c>
      <c r="H362"/>
      <c r="I362"/>
      <c r="J362" s="227">
        <f t="shared" si="77"/>
        <v>1.3119264285302492</v>
      </c>
      <c r="K362"/>
      <c r="L362" s="280">
        <f t="shared" si="78"/>
        <v>4.4705621080000001E-2</v>
      </c>
      <c r="M362" s="280">
        <f t="shared" si="79"/>
        <v>8.3080982600000006E-2</v>
      </c>
      <c r="N362" s="281">
        <f t="shared" si="80"/>
        <v>0.39939019485024918</v>
      </c>
      <c r="O362" s="287">
        <v>0.78474962999999998</v>
      </c>
      <c r="P362" s="286">
        <v>3.0357006999999998E-2</v>
      </c>
      <c r="Q362" s="219">
        <v>3.3235760000000003E-2</v>
      </c>
      <c r="R362" s="219">
        <v>2.3018685000000001E-2</v>
      </c>
      <c r="S362" s="219">
        <v>8.7286952000000008E-3</v>
      </c>
      <c r="T362" s="219">
        <v>4.2601587999999997E-4</v>
      </c>
      <c r="U362" s="219">
        <v>1.2532224999999999E-2</v>
      </c>
      <c r="V362" s="219">
        <v>1.0914823000000001E-2</v>
      </c>
      <c r="W362" s="219">
        <v>9.5457905000000001E-4</v>
      </c>
      <c r="X362" s="219">
        <v>6.2907223999999996E-3</v>
      </c>
      <c r="Y362" s="219">
        <v>0.39841767</v>
      </c>
      <c r="Z362" s="219">
        <v>2.2826702000000002E-3</v>
      </c>
      <c r="AA362" s="286">
        <v>1.7945693000000001E-5</v>
      </c>
      <c r="AB362" s="286">
        <v>1.0724916E-10</v>
      </c>
      <c r="AC362"/>
      <c r="AD362" s="227">
        <f t="shared" si="72"/>
        <v>0.78474962999999998</v>
      </c>
      <c r="AE362" s="227">
        <f t="shared" si="73"/>
        <v>0.11921321107999999</v>
      </c>
      <c r="AF362" s="227">
        <f t="shared" si="74"/>
        <v>7.4525535692999995E-2</v>
      </c>
      <c r="AG362" s="227">
        <f t="shared" si="75"/>
        <v>8.3080982600000006E-2</v>
      </c>
      <c r="AH362" s="227">
        <f t="shared" si="76"/>
        <v>0.39937224915724917</v>
      </c>
      <c r="AI362"/>
      <c r="AJ362">
        <v>81.683577</v>
      </c>
      <c r="AK362" s="155">
        <v>78.666106999999997</v>
      </c>
      <c r="AL362" s="155">
        <v>0.52806644999999997</v>
      </c>
      <c r="AM362" s="155">
        <v>0</v>
      </c>
      <c r="AN362" s="155">
        <v>0.31963793000000001</v>
      </c>
      <c r="AO362" s="155">
        <v>2.0491638000000001</v>
      </c>
      <c r="AP362" s="155">
        <v>0.12060234</v>
      </c>
      <c r="AQ362"/>
      <c r="AR362" s="156">
        <v>0.10136227</v>
      </c>
      <c r="AS362" s="156">
        <v>9.1608746000000005E-2</v>
      </c>
      <c r="AT362" s="156">
        <v>4.2044264E-3</v>
      </c>
      <c r="AU362" s="156">
        <v>5.5490953999999997E-3</v>
      </c>
      <c r="AV362" s="282">
        <f t="shared" si="69"/>
        <v>5.4921310899309992E-6</v>
      </c>
      <c r="AW362" s="282">
        <f t="shared" si="70"/>
        <v>1.5548914053654486E-8</v>
      </c>
      <c r="AX362" s="283">
        <f t="shared" si="71"/>
        <v>0.77718422768700002</v>
      </c>
      <c r="AY362" s="157">
        <v>4.8555477000000002E-6</v>
      </c>
      <c r="AZ362" s="157">
        <v>1.4650374000000001E-8</v>
      </c>
      <c r="BA362" s="157">
        <v>4.0026836000000001E-13</v>
      </c>
      <c r="BB362" s="157">
        <v>1.5153251E-11</v>
      </c>
      <c r="BC362" s="157">
        <v>0</v>
      </c>
      <c r="BD362" s="157">
        <v>1.107081E-9</v>
      </c>
      <c r="BE362" s="157">
        <v>6.3105118000000002E-7</v>
      </c>
      <c r="BF362" s="157">
        <v>2.0085784000000001E-10</v>
      </c>
      <c r="BG362" s="157">
        <v>6.8985078999999995E-10</v>
      </c>
      <c r="BH362" s="157">
        <v>2.0004842E-13</v>
      </c>
      <c r="BI362" s="157">
        <v>2.5706916000000001E-15</v>
      </c>
      <c r="BJ362" s="157">
        <v>7.1386547999999996E-12</v>
      </c>
      <c r="BK362" s="157">
        <v>6.6451494000000006E-14</v>
      </c>
      <c r="BL362" s="157">
        <v>2.3429744E-14</v>
      </c>
      <c r="BM362" s="157">
        <v>1.8497688E-10</v>
      </c>
      <c r="BN362" s="157">
        <v>4.2249988000000002E-9</v>
      </c>
      <c r="BO362" s="157">
        <v>1.4488826000000001E-19</v>
      </c>
      <c r="BP362" s="157">
        <v>8.0407686999999997E-5</v>
      </c>
      <c r="BQ362" s="157">
        <v>0.77710382</v>
      </c>
      <c r="BR362" s="157">
        <v>0</v>
      </c>
      <c r="BS362" s="157">
        <v>0</v>
      </c>
      <c r="BT362" s="157">
        <v>0</v>
      </c>
      <c r="BU362"/>
      <c r="BV362" s="155">
        <v>2.7014094999999998E-4</v>
      </c>
      <c r="BW362" s="155">
        <v>4.9529541999999997E-6</v>
      </c>
      <c r="BX362" s="155">
        <v>1.4587268000000001E-4</v>
      </c>
      <c r="BY362" s="155">
        <v>1.2900247E-6</v>
      </c>
      <c r="BZ362" s="155">
        <v>5.8689148000000002E-6</v>
      </c>
      <c r="CA362" s="155">
        <v>3.8961180000000002E-7</v>
      </c>
      <c r="CB362" s="155">
        <v>4.9776162000000001E-9</v>
      </c>
      <c r="CC362" s="155">
        <v>5.8769517999999999E-7</v>
      </c>
      <c r="CD362" s="155">
        <v>1.1888648999999999E-6</v>
      </c>
      <c r="CE362" s="155">
        <v>8.6950422000000004E-6</v>
      </c>
      <c r="CF362" s="155">
        <v>0</v>
      </c>
      <c r="CG362" s="155">
        <v>3.2040189999999999E-16</v>
      </c>
      <c r="CH362" s="155">
        <v>2.6234382999999998E-12</v>
      </c>
      <c r="CI362" s="155">
        <v>4.6864328000000001E-6</v>
      </c>
      <c r="CJ362" s="155">
        <v>9.6544722000000004E-5</v>
      </c>
      <c r="CK362" s="155">
        <v>5.9033052E-8</v>
      </c>
      <c r="CL362" s="155">
        <v>0</v>
      </c>
      <c r="CM362"/>
      <c r="CN362" s="284">
        <v>2.2205140000000001E-12</v>
      </c>
      <c r="CO362" s="284">
        <v>5.2313096999999997</v>
      </c>
      <c r="CP362" s="285">
        <v>1.5149308E-2</v>
      </c>
      <c r="CQ362" s="284">
        <v>3.4775451999999999E-3</v>
      </c>
      <c r="CR362" s="284">
        <v>3.2236219999999999E-9</v>
      </c>
      <c r="CS362" s="284">
        <v>3.8203641E-7</v>
      </c>
      <c r="CT362" s="284">
        <v>2.4700629000000001E-4</v>
      </c>
      <c r="CU362" s="284">
        <v>6.0193624000000001E-2</v>
      </c>
      <c r="CV362" s="284">
        <v>1.3387584E-7</v>
      </c>
      <c r="CW362" s="284">
        <v>1.3704839000000001E-4</v>
      </c>
      <c r="CX362"/>
      <c r="CY362" s="158"/>
      <c r="CZ362" s="269"/>
      <c r="DA362"/>
      <c r="DB362"/>
      <c r="DC362"/>
      <c r="DD362"/>
      <c r="DE362"/>
      <c r="DF362"/>
      <c r="DG362"/>
      <c r="DH362"/>
      <c r="DI362"/>
      <c r="DJ362"/>
      <c r="DK362"/>
      <c r="DL362"/>
    </row>
    <row r="363" spans="1:116" ht="14.4">
      <c r="A363" t="s">
        <v>638</v>
      </c>
      <c r="B363" s="188" t="s">
        <v>312</v>
      </c>
      <c r="C363" s="151" t="str">
        <f t="shared" si="81"/>
        <v>A.040.11.107</v>
      </c>
      <c r="D363" s="54" t="s">
        <v>1225</v>
      </c>
      <c r="E363" s="150" t="s">
        <v>352</v>
      </c>
      <c r="F363" s="153" t="str">
        <f t="shared" si="82"/>
        <v>Plasticizers for concrete</v>
      </c>
      <c r="G363" s="154">
        <f t="shared" si="83"/>
        <v>1.88</v>
      </c>
      <c r="H363"/>
      <c r="I363"/>
      <c r="J363" s="227">
        <f t="shared" si="77"/>
        <v>0.4058318831980689</v>
      </c>
      <c r="K363"/>
      <c r="L363" s="280">
        <f t="shared" si="78"/>
        <v>3.2269978441960001E-3</v>
      </c>
      <c r="M363" s="280">
        <f t="shared" si="79"/>
        <v>0.12060488535387293</v>
      </c>
      <c r="N363" s="281">
        <f t="shared" si="80"/>
        <v>0</v>
      </c>
      <c r="O363" s="280">
        <v>0.28199999999999997</v>
      </c>
      <c r="P363" s="219">
        <v>2.9262779999999999E-2</v>
      </c>
      <c r="Q363" s="219">
        <v>5.5421044999999997E-3</v>
      </c>
      <c r="R363" s="219">
        <v>3.2269536000000001E-3</v>
      </c>
      <c r="S363" s="219">
        <v>0</v>
      </c>
      <c r="T363" s="219">
        <v>0</v>
      </c>
      <c r="U363" s="286">
        <v>4.4244195999999999E-8</v>
      </c>
      <c r="V363" s="286">
        <v>8.5387292999999999E-10</v>
      </c>
      <c r="W363" s="219">
        <v>0</v>
      </c>
      <c r="X363" s="219">
        <v>8.5800000000000001E-2</v>
      </c>
      <c r="Y363" s="219">
        <v>0</v>
      </c>
      <c r="Z363" s="219">
        <v>0</v>
      </c>
      <c r="AA363" s="219">
        <v>0</v>
      </c>
      <c r="AB363" s="219">
        <v>0</v>
      </c>
      <c r="AC363"/>
      <c r="AD363" s="227">
        <f t="shared" si="72"/>
        <v>0.28199999999999997</v>
      </c>
      <c r="AE363" s="227">
        <f t="shared" si="73"/>
        <v>3.8031883198068932E-2</v>
      </c>
      <c r="AF363" s="227">
        <f t="shared" si="74"/>
        <v>3.4804885353872932E-2</v>
      </c>
      <c r="AG363" s="227">
        <f t="shared" si="75"/>
        <v>0.12060488535387293</v>
      </c>
      <c r="AH363" s="227">
        <f t="shared" si="76"/>
        <v>0</v>
      </c>
      <c r="AI363"/>
      <c r="AJ363">
        <v>36.386200000000002</v>
      </c>
      <c r="AK363" s="155">
        <v>34.876199999999997</v>
      </c>
      <c r="AL363" s="155">
        <v>0</v>
      </c>
      <c r="AM363" s="155">
        <v>0</v>
      </c>
      <c r="AN363" s="155">
        <v>0</v>
      </c>
      <c r="AO363" s="155">
        <v>1.51</v>
      </c>
      <c r="AP363" s="155">
        <v>0</v>
      </c>
      <c r="AQ363"/>
      <c r="AR363" s="156">
        <v>4.1524627000000001E-2</v>
      </c>
      <c r="AS363" s="156">
        <v>3.7966732000000003E-2</v>
      </c>
      <c r="AT363" s="156">
        <v>1.597174E-3</v>
      </c>
      <c r="AU363" s="156">
        <v>1.9607210999999999E-3</v>
      </c>
      <c r="AV363" s="282">
        <f t="shared" si="69"/>
        <v>2.2761829599999999E-6</v>
      </c>
      <c r="AW363" s="282">
        <f t="shared" si="70"/>
        <v>5.9067086199999998E-9</v>
      </c>
      <c r="AX363" s="283">
        <f t="shared" si="71"/>
        <v>0.27461079999999999</v>
      </c>
      <c r="AY363" s="157">
        <v>1.74464E-6</v>
      </c>
      <c r="AZ363" s="157">
        <v>5.264E-9</v>
      </c>
      <c r="BA363" s="157">
        <v>1.4382000000000001E-13</v>
      </c>
      <c r="BB363" s="157">
        <v>0</v>
      </c>
      <c r="BC363" s="157">
        <v>0</v>
      </c>
      <c r="BD363" s="157">
        <v>1.0296E-10</v>
      </c>
      <c r="BE363" s="157">
        <v>5.3144000000000005E-7</v>
      </c>
      <c r="BF363" s="157">
        <v>2.3524799999999998E-11</v>
      </c>
      <c r="BG363" s="157">
        <v>6.1903999999999996E-10</v>
      </c>
      <c r="BH363" s="157">
        <v>0</v>
      </c>
      <c r="BI363" s="157">
        <v>0</v>
      </c>
      <c r="BJ363" s="157">
        <v>0</v>
      </c>
      <c r="BK363" s="157">
        <v>0</v>
      </c>
      <c r="BL363" s="157">
        <v>0</v>
      </c>
      <c r="BM363" s="157">
        <v>0</v>
      </c>
      <c r="BN363" s="157">
        <v>0</v>
      </c>
      <c r="BO363" s="157">
        <v>0</v>
      </c>
      <c r="BP363" s="157">
        <v>0</v>
      </c>
      <c r="BQ363" s="157">
        <v>0.27461079999999999</v>
      </c>
      <c r="BR363" s="157">
        <v>0</v>
      </c>
      <c r="BS363" s="157">
        <v>0</v>
      </c>
      <c r="BT363" s="157">
        <v>0</v>
      </c>
      <c r="BU363"/>
      <c r="BV363" s="155">
        <v>1.0131169E-4</v>
      </c>
      <c r="BW363" s="155">
        <v>4.2678488E-6</v>
      </c>
      <c r="BX363" s="155">
        <v>5.2419388000000002E-5</v>
      </c>
      <c r="BY363" s="155">
        <v>1.0001993E-13</v>
      </c>
      <c r="BZ363" s="155">
        <v>3.5155738000000001E-6</v>
      </c>
      <c r="CA363" s="155">
        <v>0</v>
      </c>
      <c r="CB363" s="155">
        <v>0</v>
      </c>
      <c r="CC363" s="155">
        <v>0</v>
      </c>
      <c r="CD363" s="155">
        <v>0</v>
      </c>
      <c r="CE363" s="155">
        <v>2.9276642000000002E-11</v>
      </c>
      <c r="CF363" s="155">
        <v>0</v>
      </c>
      <c r="CG363" s="155">
        <v>0</v>
      </c>
      <c r="CH363" s="155">
        <v>0</v>
      </c>
      <c r="CI363" s="155">
        <v>8.9388925E-7</v>
      </c>
      <c r="CJ363" s="155">
        <v>4.0214964999999998E-5</v>
      </c>
      <c r="CK363" s="155">
        <v>0</v>
      </c>
      <c r="CL363" s="155">
        <v>0</v>
      </c>
      <c r="CM363"/>
      <c r="CN363" s="284">
        <v>0</v>
      </c>
      <c r="CO363" s="284">
        <v>1.88</v>
      </c>
      <c r="CP363" s="285">
        <v>2.8064494000000001E-3</v>
      </c>
      <c r="CQ363" s="284">
        <v>2.9199999999999999E-3</v>
      </c>
      <c r="CR363" s="284">
        <v>0</v>
      </c>
      <c r="CS363" s="284">
        <v>0</v>
      </c>
      <c r="CT363" s="284">
        <v>1.7844441E-4</v>
      </c>
      <c r="CU363" s="284">
        <v>0</v>
      </c>
      <c r="CV363" s="284">
        <v>0</v>
      </c>
      <c r="CW363" s="284">
        <v>0</v>
      </c>
      <c r="CX363"/>
      <c r="CY363" s="158"/>
      <c r="CZ363" s="267"/>
      <c r="DA363"/>
      <c r="DB363"/>
      <c r="DC363"/>
      <c r="DD363"/>
      <c r="DE363"/>
      <c r="DF363"/>
      <c r="DG363"/>
      <c r="DH363"/>
      <c r="DI363"/>
      <c r="DJ363"/>
      <c r="DK363"/>
      <c r="DL363"/>
    </row>
    <row r="364" spans="1:116" ht="14.4">
      <c r="A364" t="s">
        <v>639</v>
      </c>
      <c r="B364" s="188" t="s">
        <v>312</v>
      </c>
      <c r="C364" s="151" t="str">
        <f t="shared" si="81"/>
        <v>A.040.11.108</v>
      </c>
      <c r="D364" s="54" t="s">
        <v>1225</v>
      </c>
      <c r="E364" s="150" t="s">
        <v>352</v>
      </c>
      <c r="F364" s="153" t="str">
        <f t="shared" si="82"/>
        <v>Sand</v>
      </c>
      <c r="G364" s="154">
        <f t="shared" si="83"/>
        <v>4.4235699999999999E-3</v>
      </c>
      <c r="H364"/>
      <c r="I364"/>
      <c r="J364" s="227">
        <f t="shared" si="77"/>
        <v>1.0575964379970001E-3</v>
      </c>
      <c r="K364"/>
      <c r="L364" s="280">
        <f t="shared" si="78"/>
        <v>4.9351773996999999E-5</v>
      </c>
      <c r="M364" s="280">
        <f t="shared" si="79"/>
        <v>1.56273194E-4</v>
      </c>
      <c r="N364" s="281">
        <f t="shared" si="80"/>
        <v>1.8843597000000001E-4</v>
      </c>
      <c r="O364" s="280">
        <v>6.6353549999999999E-4</v>
      </c>
      <c r="P364" s="286">
        <v>1.1720137E-4</v>
      </c>
      <c r="Q364" s="286">
        <v>3.6042706999999999E-5</v>
      </c>
      <c r="R364" s="286">
        <v>4.5914273999999997E-5</v>
      </c>
      <c r="S364" s="286">
        <v>4.0420799999999999E-7</v>
      </c>
      <c r="T364" s="286">
        <v>8.9784097E-8</v>
      </c>
      <c r="U364" s="286">
        <v>2.9435079000000001E-6</v>
      </c>
      <c r="V364" s="286">
        <v>2.4911959999999999E-6</v>
      </c>
      <c r="W364" s="286">
        <v>9.5040588000000007E-5</v>
      </c>
      <c r="X364" s="219">
        <v>0</v>
      </c>
      <c r="Y364" s="286">
        <v>9.3395382000000001E-5</v>
      </c>
      <c r="Z364" s="286">
        <v>5.3792100000000002E-7</v>
      </c>
      <c r="AA364" s="219">
        <v>0</v>
      </c>
      <c r="AB364" s="219">
        <v>0</v>
      </c>
      <c r="AC364"/>
      <c r="AD364" s="227">
        <f t="shared" si="72"/>
        <v>6.6353549999999999E-4</v>
      </c>
      <c r="AE364" s="227">
        <f t="shared" si="73"/>
        <v>2.05087046997E-4</v>
      </c>
      <c r="AF364" s="227">
        <f t="shared" si="74"/>
        <v>1.5573527299999999E-4</v>
      </c>
      <c r="AG364" s="227">
        <f t="shared" si="75"/>
        <v>1.56273194E-4</v>
      </c>
      <c r="AH364" s="227">
        <f t="shared" si="76"/>
        <v>1.8843597000000001E-4</v>
      </c>
      <c r="AI364"/>
      <c r="AJ364">
        <v>4.8757126999999997E-2</v>
      </c>
      <c r="AK364" s="155">
        <v>4.8238159000000003E-2</v>
      </c>
      <c r="AL364" s="155">
        <v>4.9115790000000001E-5</v>
      </c>
      <c r="AM364" s="155">
        <v>0</v>
      </c>
      <c r="AN364" s="155">
        <v>0</v>
      </c>
      <c r="AO364" s="155">
        <v>4.5666642E-4</v>
      </c>
      <c r="AP364" s="155">
        <v>1.3186015E-5</v>
      </c>
      <c r="AQ364"/>
      <c r="AR364" s="156">
        <v>9.6580338000000005E-5</v>
      </c>
      <c r="AS364" s="156">
        <v>8.9202571999999995E-5</v>
      </c>
      <c r="AT364" s="156">
        <v>3.8180876999999998E-6</v>
      </c>
      <c r="AU364" s="156">
        <v>3.5596778999999999E-6</v>
      </c>
      <c r="AV364" s="282">
        <f t="shared" si="69"/>
        <v>5.3478760468599996E-9</v>
      </c>
      <c r="AW364" s="282">
        <f t="shared" si="70"/>
        <v>1.4120146751107199E-11</v>
      </c>
      <c r="AX364" s="283">
        <f t="shared" si="71"/>
        <v>4.9855433299999998E-4</v>
      </c>
      <c r="AY364" s="157">
        <v>4.1050730000000003E-9</v>
      </c>
      <c r="AZ364" s="157">
        <v>1.2385995999999999E-11</v>
      </c>
      <c r="BA364" s="157">
        <v>3.3840311000000002E-16</v>
      </c>
      <c r="BB364" s="157">
        <v>0</v>
      </c>
      <c r="BC364" s="157">
        <v>0</v>
      </c>
      <c r="BD364" s="157">
        <v>1.2874476E-12</v>
      </c>
      <c r="BE364" s="157">
        <v>1.2405005E-9</v>
      </c>
      <c r="BF364" s="157">
        <v>2.9375625999999999E-13</v>
      </c>
      <c r="BG364" s="157">
        <v>1.4375932E-12</v>
      </c>
      <c r="BH364" s="157">
        <v>0</v>
      </c>
      <c r="BI364" s="157">
        <v>7.6568099999999997E-16</v>
      </c>
      <c r="BJ364" s="157">
        <v>1.676781E-15</v>
      </c>
      <c r="BK364" s="157">
        <v>1.5034207000000001E-17</v>
      </c>
      <c r="BL364" s="157">
        <v>5.3917901999999996E-18</v>
      </c>
      <c r="BM364" s="157">
        <v>4.1059259999999998E-14</v>
      </c>
      <c r="BN364" s="157">
        <v>9.7403999999999996E-13</v>
      </c>
      <c r="BO364" s="157">
        <v>0</v>
      </c>
      <c r="BP364" s="157">
        <v>1.6172742999999999E-5</v>
      </c>
      <c r="BQ364" s="157">
        <v>4.8238159000000002E-4</v>
      </c>
      <c r="BR364" s="157">
        <v>0</v>
      </c>
      <c r="BS364" s="157">
        <v>0</v>
      </c>
      <c r="BT364" s="157">
        <v>0</v>
      </c>
      <c r="BU364"/>
      <c r="BV364" s="155">
        <v>2.1279023E-7</v>
      </c>
      <c r="BW364" s="155">
        <v>9.9112019E-9</v>
      </c>
      <c r="BX364" s="155">
        <v>1.2334087E-7</v>
      </c>
      <c r="BY364" s="155">
        <v>3.0893315000000001E-10</v>
      </c>
      <c r="BZ364" s="155">
        <v>8.5259963000000002E-9</v>
      </c>
      <c r="CA364" s="155">
        <v>0</v>
      </c>
      <c r="CB364" s="155">
        <v>0</v>
      </c>
      <c r="CC364" s="155">
        <v>0</v>
      </c>
      <c r="CD364" s="155">
        <v>2.6539001999999999E-10</v>
      </c>
      <c r="CE364" s="155">
        <v>2.0837898999999999E-9</v>
      </c>
      <c r="CF364" s="155">
        <v>0</v>
      </c>
      <c r="CG364" s="155">
        <v>0</v>
      </c>
      <c r="CH364" s="155">
        <v>0</v>
      </c>
      <c r="CI364" s="155">
        <v>9.4201302999999995E-9</v>
      </c>
      <c r="CJ364" s="155">
        <v>5.8863622999999999E-8</v>
      </c>
      <c r="CK364" s="155">
        <v>7.0297082000000001E-11</v>
      </c>
      <c r="CL364" s="155">
        <v>0</v>
      </c>
      <c r="CM364"/>
      <c r="CN364" s="284">
        <v>0</v>
      </c>
      <c r="CO364" s="284">
        <v>4.4235699999999999E-3</v>
      </c>
      <c r="CP364" s="285">
        <v>9.7142725999999992E-6</v>
      </c>
      <c r="CQ364" s="284">
        <v>6.7811000000000002E-6</v>
      </c>
      <c r="CR364" s="284">
        <v>7.5687552999999999E-13</v>
      </c>
      <c r="CS364" s="284">
        <v>8.9723705999999995E-11</v>
      </c>
      <c r="CT364" s="284">
        <v>4.2448047999999999E-7</v>
      </c>
      <c r="CU364" s="284">
        <v>1.3714902E-5</v>
      </c>
      <c r="CV364" s="284">
        <v>0</v>
      </c>
      <c r="CW364" s="284">
        <v>2.6158847000000001E-7</v>
      </c>
      <c r="CX364"/>
      <c r="CY364" s="158"/>
      <c r="CZ364" s="272"/>
      <c r="DA364"/>
      <c r="DB364" s="54"/>
      <c r="DC364"/>
      <c r="DD364"/>
      <c r="DE364"/>
      <c r="DF364"/>
      <c r="DG364"/>
      <c r="DH364"/>
      <c r="DI364"/>
      <c r="DJ364"/>
      <c r="DK364"/>
      <c r="DL364"/>
    </row>
    <row r="365" spans="1:116" ht="14.4">
      <c r="B365" s="188"/>
      <c r="C365" s="151"/>
      <c r="D365" s="51" t="s">
        <v>1226</v>
      </c>
      <c r="E365" s="150"/>
      <c r="F365"/>
      <c r="G365"/>
      <c r="H365"/>
      <c r="I365"/>
      <c r="J365"/>
      <c r="K365"/>
      <c r="L365"/>
      <c r="M365"/>
      <c r="N365" s="174"/>
      <c r="O365"/>
      <c r="P365" s="53"/>
      <c r="Q365" s="53"/>
      <c r="R365" s="53"/>
      <c r="S365" s="53"/>
      <c r="T365" s="53"/>
      <c r="U365" s="53"/>
      <c r="V365" s="53"/>
      <c r="W365" s="53"/>
      <c r="X365"/>
      <c r="Z365" s="53"/>
      <c r="AA365"/>
      <c r="AB365"/>
      <c r="AC365"/>
      <c r="AD365"/>
      <c r="AE365"/>
      <c r="AF365"/>
      <c r="AG365"/>
      <c r="AH365"/>
      <c r="AI365"/>
      <c r="AJ365"/>
      <c r="AK365"/>
      <c r="AL365"/>
      <c r="AM365"/>
      <c r="AN365"/>
      <c r="AO365"/>
      <c r="AP365"/>
      <c r="AQ365"/>
      <c r="AR365"/>
      <c r="AS365"/>
      <c r="AT365"/>
      <c r="AU365"/>
      <c r="AX365" s="19"/>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s="117"/>
      <c r="CQ365"/>
      <c r="CR365"/>
      <c r="CS365"/>
      <c r="CT365"/>
      <c r="CU365"/>
      <c r="CV365"/>
      <c r="CW365"/>
      <c r="CX365"/>
      <c r="CY365" s="159"/>
      <c r="CZ365" s="272"/>
      <c r="DA365"/>
      <c r="DB365" s="247"/>
      <c r="DC365"/>
      <c r="DD365"/>
      <c r="DE365"/>
      <c r="DF365"/>
      <c r="DG365"/>
      <c r="DH365"/>
      <c r="DI365"/>
      <c r="DJ365"/>
      <c r="DK365"/>
      <c r="DL365"/>
    </row>
    <row r="366" spans="1:116" ht="14.4">
      <c r="A366" t="s">
        <v>1628</v>
      </c>
      <c r="B366" s="188" t="s">
        <v>312</v>
      </c>
      <c r="C366" s="151" t="str">
        <f t="shared" si="81"/>
        <v>A.040.13.101</v>
      </c>
      <c r="D366" s="54" t="s">
        <v>1226</v>
      </c>
      <c r="E366" s="150" t="s">
        <v>352</v>
      </c>
      <c r="F366" s="153" t="str">
        <f t="shared" si="82"/>
        <v>Solvent based paint transparent - incl evaporation solvent</v>
      </c>
      <c r="G366" s="154">
        <f t="shared" si="83"/>
        <v>3.7421874666666666</v>
      </c>
      <c r="H366"/>
      <c r="I366"/>
      <c r="J366" s="227">
        <f t="shared" si="77"/>
        <v>3.7000353400000003</v>
      </c>
      <c r="K366"/>
      <c r="L366" s="280">
        <f t="shared" si="78"/>
        <v>1.87425</v>
      </c>
      <c r="M366" s="280">
        <f t="shared" si="79"/>
        <v>1.2644572200000002</v>
      </c>
      <c r="N366" s="281">
        <f t="shared" si="80"/>
        <v>0</v>
      </c>
      <c r="O366" s="280">
        <v>0.56132811999999999</v>
      </c>
      <c r="P366" s="219">
        <v>0.63965355000000002</v>
      </c>
      <c r="Q366" s="219">
        <v>0.10256928999999999</v>
      </c>
      <c r="R366" s="219">
        <v>1.87425</v>
      </c>
      <c r="S366" s="219">
        <v>0</v>
      </c>
      <c r="T366" s="219">
        <v>0</v>
      </c>
      <c r="U366" s="219">
        <v>0</v>
      </c>
      <c r="V366" s="219">
        <v>0</v>
      </c>
      <c r="W366" s="219">
        <v>0</v>
      </c>
      <c r="X366" s="219">
        <v>0.52223438</v>
      </c>
      <c r="Y366" s="219">
        <v>0</v>
      </c>
      <c r="Z366" s="219">
        <v>0</v>
      </c>
      <c r="AA366" s="219">
        <v>0</v>
      </c>
      <c r="AB366" s="219">
        <v>0</v>
      </c>
      <c r="AC366"/>
      <c r="AD366" s="227">
        <f t="shared" si="72"/>
        <v>0.56132811999999999</v>
      </c>
      <c r="AE366" s="227">
        <f t="shared" si="73"/>
        <v>2.6164728400000001</v>
      </c>
      <c r="AF366" s="227">
        <f t="shared" si="74"/>
        <v>0.74222284000000005</v>
      </c>
      <c r="AG366" s="227">
        <f t="shared" si="75"/>
        <v>1.2644572200000002</v>
      </c>
      <c r="AH366" s="227">
        <f t="shared" si="76"/>
        <v>0</v>
      </c>
      <c r="AI366"/>
      <c r="AJ366">
        <v>96.293280999999993</v>
      </c>
      <c r="AK366" s="155">
        <v>96.293280999999993</v>
      </c>
      <c r="AL366" s="155">
        <v>0</v>
      </c>
      <c r="AM366" s="155">
        <v>0</v>
      </c>
      <c r="AN366" s="155">
        <v>0</v>
      </c>
      <c r="AO366" s="155">
        <v>0</v>
      </c>
      <c r="AP366" s="155">
        <v>0</v>
      </c>
      <c r="AQ366"/>
      <c r="AR366" s="156">
        <v>0.26799376000000003</v>
      </c>
      <c r="AS366" s="156">
        <v>0.25253008999999998</v>
      </c>
      <c r="AT366" s="156">
        <v>9.5893908999999996E-3</v>
      </c>
      <c r="AU366" s="156">
        <v>5.8742799000000004E-3</v>
      </c>
      <c r="AV366" s="282">
        <f t="shared" si="69"/>
        <v>1.5139694E-5</v>
      </c>
      <c r="AW366" s="282">
        <f t="shared" si="70"/>
        <v>3.5463723277339995E-8</v>
      </c>
      <c r="AX366" s="283">
        <f t="shared" si="71"/>
        <v>0.82272827999999998</v>
      </c>
      <c r="AY366" s="157">
        <v>3.4727499999999999E-6</v>
      </c>
      <c r="AZ366" s="157">
        <v>1.0478125E-8</v>
      </c>
      <c r="BA366" s="157">
        <v>2.8627734000000002E-13</v>
      </c>
      <c r="BB366" s="157">
        <v>0</v>
      </c>
      <c r="BC366" s="157">
        <v>0</v>
      </c>
      <c r="BD366" s="157">
        <v>5.0225000000000001E-8</v>
      </c>
      <c r="BE366" s="157">
        <v>1.1616719E-5</v>
      </c>
      <c r="BF366" s="157">
        <v>1.1453749999999999E-8</v>
      </c>
      <c r="BG366" s="157">
        <v>1.3531561999999999E-8</v>
      </c>
      <c r="BH366" s="157">
        <v>0</v>
      </c>
      <c r="BI366" s="157">
        <v>0</v>
      </c>
      <c r="BJ366" s="157">
        <v>0</v>
      </c>
      <c r="BK366" s="157">
        <v>0</v>
      </c>
      <c r="BL366" s="157">
        <v>0</v>
      </c>
      <c r="BM366" s="157">
        <v>0</v>
      </c>
      <c r="BN366" s="157">
        <v>0</v>
      </c>
      <c r="BO366" s="157">
        <v>0</v>
      </c>
      <c r="BP366" s="157">
        <v>0</v>
      </c>
      <c r="BQ366" s="157">
        <v>0.82272827999999998</v>
      </c>
      <c r="BR366" s="157">
        <v>0</v>
      </c>
      <c r="BS366" s="157">
        <v>0</v>
      </c>
      <c r="BT366" s="157">
        <v>0</v>
      </c>
      <c r="BU366"/>
      <c r="BV366" s="155">
        <v>7.5511771000000001E-4</v>
      </c>
      <c r="BW366" s="155">
        <v>9.3290680000000003E-5</v>
      </c>
      <c r="BX366" s="155">
        <v>1.0434212000000001E-4</v>
      </c>
      <c r="BY366" s="155">
        <v>8.9230637999999997E-7</v>
      </c>
      <c r="BZ366" s="155">
        <v>7.6846740999999996E-5</v>
      </c>
      <c r="CA366" s="155">
        <v>0</v>
      </c>
      <c r="CB366" s="155">
        <v>0</v>
      </c>
      <c r="CC366" s="155">
        <v>0</v>
      </c>
      <c r="CD366" s="155">
        <v>0</v>
      </c>
      <c r="CE366" s="155">
        <v>2.7219956000000001E-6</v>
      </c>
      <c r="CF366" s="155">
        <v>0</v>
      </c>
      <c r="CG366" s="155">
        <v>0</v>
      </c>
      <c r="CH366" s="155">
        <v>0</v>
      </c>
      <c r="CI366" s="155">
        <v>3.6432886E-4</v>
      </c>
      <c r="CJ366" s="155">
        <v>1.1269501000000001E-4</v>
      </c>
      <c r="CK366" s="155">
        <v>0</v>
      </c>
      <c r="CL366" s="155">
        <v>0</v>
      </c>
      <c r="CM366"/>
      <c r="CN366" s="284">
        <v>0</v>
      </c>
      <c r="CO366" s="284">
        <v>3.7421875</v>
      </c>
      <c r="CP366" s="285">
        <v>0</v>
      </c>
      <c r="CQ366" s="284">
        <v>6.3828124999999999E-2</v>
      </c>
      <c r="CR366" s="284">
        <v>0</v>
      </c>
      <c r="CS366" s="284">
        <v>0</v>
      </c>
      <c r="CT366" s="284">
        <v>3.9006068999999999E-3</v>
      </c>
      <c r="CU366" s="284">
        <v>0</v>
      </c>
      <c r="CV366" s="284">
        <v>0</v>
      </c>
      <c r="CW366" s="284">
        <v>0</v>
      </c>
      <c r="CX366"/>
      <c r="CY366" s="158"/>
      <c r="CZ366" s="272"/>
      <c r="DA366"/>
      <c r="DB366" s="54"/>
      <c r="DC366"/>
      <c r="DD366"/>
      <c r="DE366"/>
      <c r="DF366"/>
      <c r="DG366"/>
      <c r="DH366"/>
      <c r="DI366"/>
      <c r="DJ366"/>
      <c r="DK366"/>
      <c r="DL366"/>
    </row>
    <row r="367" spans="1:116" ht="14.4">
      <c r="A367" t="s">
        <v>1629</v>
      </c>
      <c r="B367" s="188" t="s">
        <v>312</v>
      </c>
      <c r="C367" s="151" t="str">
        <f t="shared" si="81"/>
        <v>A.040.13.102</v>
      </c>
      <c r="D367" s="54" t="s">
        <v>1226</v>
      </c>
      <c r="E367" s="150" t="s">
        <v>352</v>
      </c>
      <c r="F367" s="153" t="str">
        <f t="shared" si="82"/>
        <v>Solvent based paint white - incl evaporation solvent</v>
      </c>
      <c r="G367" s="154">
        <f t="shared" si="83"/>
        <v>4.3634669333333331</v>
      </c>
      <c r="H367"/>
      <c r="I367"/>
      <c r="J367" s="227">
        <f t="shared" si="77"/>
        <v>4.7916917563958989</v>
      </c>
      <c r="K367"/>
      <c r="L367" s="280">
        <f t="shared" si="78"/>
        <v>1.576339879869</v>
      </c>
      <c r="M367" s="280">
        <f t="shared" si="79"/>
        <v>1.0697984701268999</v>
      </c>
      <c r="N367" s="281">
        <f t="shared" si="80"/>
        <v>1.4910333663999999</v>
      </c>
      <c r="O367" s="280">
        <v>0.65452003999999997</v>
      </c>
      <c r="P367" s="286">
        <v>0.53942208999999997</v>
      </c>
      <c r="Q367" s="219">
        <v>9.2834666999999996E-2</v>
      </c>
      <c r="R367" s="219">
        <v>1.5752043</v>
      </c>
      <c r="S367" s="219">
        <v>9.2883072999999997E-4</v>
      </c>
      <c r="T367" s="219">
        <v>1.1054733999999999E-4</v>
      </c>
      <c r="U367" s="286">
        <v>9.6201799000000002E-5</v>
      </c>
      <c r="V367" s="219">
        <v>6.3493841999999999E-4</v>
      </c>
      <c r="W367" s="219">
        <v>1.4894433</v>
      </c>
      <c r="X367" s="219">
        <v>0.43690195999999998</v>
      </c>
      <c r="Y367" s="219">
        <v>1.5900663999999999E-3</v>
      </c>
      <c r="Z367" s="286">
        <v>4.8147068999999999E-6</v>
      </c>
      <c r="AA367" s="219">
        <v>0</v>
      </c>
      <c r="AB367" s="219">
        <v>0</v>
      </c>
      <c r="AC367"/>
      <c r="AD367" s="227">
        <f t="shared" si="72"/>
        <v>0.65452003999999997</v>
      </c>
      <c r="AE367" s="227">
        <f t="shared" si="73"/>
        <v>2.2092315752889995</v>
      </c>
      <c r="AF367" s="227">
        <f t="shared" si="74"/>
        <v>0.6328916954199999</v>
      </c>
      <c r="AG367" s="227">
        <f t="shared" si="75"/>
        <v>1.0697984701268999</v>
      </c>
      <c r="AH367" s="227">
        <f t="shared" si="76"/>
        <v>1.4910333663999999</v>
      </c>
      <c r="AI367"/>
      <c r="AJ367">
        <v>98.839008000000007</v>
      </c>
      <c r="AK367" s="155">
        <v>98.554919999999996</v>
      </c>
      <c r="AL367" s="155">
        <v>0.19752376999999999</v>
      </c>
      <c r="AM367" s="155">
        <v>0</v>
      </c>
      <c r="AN367" s="155">
        <v>0</v>
      </c>
      <c r="AO367" s="155">
        <v>4.8386011999999999E-2</v>
      </c>
      <c r="AP367" s="155">
        <v>3.8177814999999997E-2</v>
      </c>
      <c r="AQ367"/>
      <c r="AR367" s="156">
        <v>0.24722948</v>
      </c>
      <c r="AS367" s="156">
        <v>0.23189582</v>
      </c>
      <c r="AT367" s="156">
        <v>8.9923043000000001E-3</v>
      </c>
      <c r="AU367" s="156">
        <v>6.3413489999999996E-3</v>
      </c>
      <c r="AV367" s="282">
        <f t="shared" si="69"/>
        <v>1.3902627285409E-5</v>
      </c>
      <c r="AW367" s="282">
        <f t="shared" si="70"/>
        <v>3.3255562699401553E-8</v>
      </c>
      <c r="AX367" s="283">
        <f t="shared" si="71"/>
        <v>0.88814411900000001</v>
      </c>
      <c r="AY367" s="157">
        <v>4.0492973000000003E-6</v>
      </c>
      <c r="AZ367" s="157">
        <v>1.2217707E-8</v>
      </c>
      <c r="BA367" s="157">
        <v>3.3380522E-13</v>
      </c>
      <c r="BB367" s="157">
        <v>0</v>
      </c>
      <c r="BC367" s="157">
        <v>0</v>
      </c>
      <c r="BD367" s="157">
        <v>4.2211356999999998E-8</v>
      </c>
      <c r="BE367" s="157">
        <v>9.8109891999999995E-6</v>
      </c>
      <c r="BF367" s="157">
        <v>9.6262483999999994E-9</v>
      </c>
      <c r="BG367" s="157">
        <v>1.1411214000000001E-8</v>
      </c>
      <c r="BH367" s="157">
        <v>0</v>
      </c>
      <c r="BI367" s="157">
        <v>0</v>
      </c>
      <c r="BJ367" s="157">
        <v>5.4829906000000003E-14</v>
      </c>
      <c r="BK367" s="157">
        <v>3.8218920999999999E-15</v>
      </c>
      <c r="BL367" s="157">
        <v>8.4238344999999996E-16</v>
      </c>
      <c r="BM367" s="157">
        <v>1.5244798999999998E-11</v>
      </c>
      <c r="BN367" s="157">
        <v>1.1418361E-10</v>
      </c>
      <c r="BO367" s="157">
        <v>0</v>
      </c>
      <c r="BP367" s="157">
        <v>1.9921059000000001E-2</v>
      </c>
      <c r="BQ367" s="157">
        <v>0.86822306000000005</v>
      </c>
      <c r="BR367" s="157">
        <v>0</v>
      </c>
      <c r="BS367" s="157">
        <v>0</v>
      </c>
      <c r="BT367" s="157">
        <v>0</v>
      </c>
      <c r="BU367"/>
      <c r="BV367" s="155">
        <v>6.9201305000000002E-4</v>
      </c>
      <c r="BW367" s="155">
        <v>7.8672358999999997E-5</v>
      </c>
      <c r="BX367" s="155">
        <v>1.2166504E-4</v>
      </c>
      <c r="BY367" s="155">
        <v>8.2433236999999999E-7</v>
      </c>
      <c r="BZ367" s="155">
        <v>6.5636504999999994E-5</v>
      </c>
      <c r="CA367" s="155">
        <v>0</v>
      </c>
      <c r="CB367" s="155">
        <v>0</v>
      </c>
      <c r="CC367" s="155">
        <v>0</v>
      </c>
      <c r="CD367" s="155">
        <v>1.5369522999999999E-7</v>
      </c>
      <c r="CE367" s="155">
        <v>2.3731609E-6</v>
      </c>
      <c r="CF367" s="155">
        <v>0</v>
      </c>
      <c r="CG367" s="155">
        <v>0</v>
      </c>
      <c r="CH367" s="155">
        <v>0</v>
      </c>
      <c r="CI367" s="155">
        <v>3.0621571999999998E-4</v>
      </c>
      <c r="CJ367" s="155">
        <v>1.16469E-4</v>
      </c>
      <c r="CK367" s="155">
        <v>3.2459355999999999E-9</v>
      </c>
      <c r="CL367" s="155">
        <v>0</v>
      </c>
      <c r="CM367"/>
      <c r="CN367" s="284">
        <v>0</v>
      </c>
      <c r="CO367" s="284">
        <v>4.3634668999999997</v>
      </c>
      <c r="CP367" s="285">
        <v>0</v>
      </c>
      <c r="CQ367" s="284">
        <v>5.3826482000000002E-2</v>
      </c>
      <c r="CR367" s="284">
        <v>2.6190989000000001E-11</v>
      </c>
      <c r="CS367" s="284">
        <v>3.0538223E-9</v>
      </c>
      <c r="CT367" s="284">
        <v>3.3125583999999999E-3</v>
      </c>
      <c r="CU367" s="284">
        <v>3.2085600000000001E-3</v>
      </c>
      <c r="CV367" s="284">
        <v>0</v>
      </c>
      <c r="CW367" s="284">
        <v>0</v>
      </c>
      <c r="CX367"/>
      <c r="CY367" s="158"/>
      <c r="CZ367" s="272"/>
      <c r="DA367"/>
      <c r="DB367" s="247"/>
      <c r="DC367"/>
      <c r="DD367"/>
      <c r="DE367"/>
      <c r="DF367"/>
      <c r="DG367"/>
      <c r="DH367"/>
      <c r="DI367"/>
      <c r="DJ367"/>
      <c r="DK367"/>
      <c r="DL367"/>
    </row>
    <row r="368" spans="1:116" ht="14.4">
      <c r="A368" t="s">
        <v>1630</v>
      </c>
      <c r="B368" s="188" t="s">
        <v>312</v>
      </c>
      <c r="C368" s="151" t="str">
        <f t="shared" si="81"/>
        <v>A.040.13.103</v>
      </c>
      <c r="D368" s="54" t="s">
        <v>1226</v>
      </c>
      <c r="E368" s="150" t="s">
        <v>352</v>
      </c>
      <c r="F368" s="153" t="str">
        <f t="shared" si="82"/>
        <v>Water based paint transparent</v>
      </c>
      <c r="G368" s="154">
        <f t="shared" si="83"/>
        <v>2.2608695333333335</v>
      </c>
      <c r="H368"/>
      <c r="I368"/>
      <c r="J368" s="227">
        <f t="shared" si="77"/>
        <v>0.79924372099999996</v>
      </c>
      <c r="K368"/>
      <c r="L368" s="280">
        <f t="shared" si="78"/>
        <v>0.19158260999999999</v>
      </c>
      <c r="M368" s="280">
        <f t="shared" si="79"/>
        <v>0.26853068099999999</v>
      </c>
      <c r="N368" s="281">
        <f t="shared" si="80"/>
        <v>0</v>
      </c>
      <c r="O368" s="280">
        <v>0.33913042999999998</v>
      </c>
      <c r="P368" s="286">
        <v>0.22483017</v>
      </c>
      <c r="Q368" s="286">
        <v>4.3700510999999997E-2</v>
      </c>
      <c r="R368" s="286">
        <v>0.19158260999999999</v>
      </c>
      <c r="S368" s="219">
        <v>0</v>
      </c>
      <c r="T368" s="219">
        <v>0</v>
      </c>
      <c r="U368" s="219">
        <v>0</v>
      </c>
      <c r="V368" s="219">
        <v>0</v>
      </c>
      <c r="W368" s="219">
        <v>0</v>
      </c>
      <c r="X368" s="219">
        <v>0</v>
      </c>
      <c r="Y368" s="219">
        <v>0</v>
      </c>
      <c r="Z368" s="219">
        <v>0</v>
      </c>
      <c r="AA368" s="219">
        <v>0</v>
      </c>
      <c r="AB368" s="219">
        <v>0</v>
      </c>
      <c r="AC368"/>
      <c r="AD368" s="227">
        <f t="shared" si="72"/>
        <v>0.33913042999999998</v>
      </c>
      <c r="AE368" s="227">
        <f t="shared" si="73"/>
        <v>0.46011329099999998</v>
      </c>
      <c r="AF368" s="227">
        <f t="shared" si="74"/>
        <v>0.26853068099999999</v>
      </c>
      <c r="AG368" s="227">
        <f t="shared" si="75"/>
        <v>0.26853068099999999</v>
      </c>
      <c r="AH368" s="227">
        <f t="shared" si="76"/>
        <v>0</v>
      </c>
      <c r="AI368"/>
      <c r="AJ368">
        <v>39.651130000000002</v>
      </c>
      <c r="AK368" s="155">
        <v>39.651130000000002</v>
      </c>
      <c r="AL368" s="155">
        <v>0</v>
      </c>
      <c r="AM368" s="155">
        <v>0</v>
      </c>
      <c r="AN368" s="155">
        <v>0</v>
      </c>
      <c r="AO368" s="155">
        <v>0</v>
      </c>
      <c r="AP368" s="155">
        <v>0</v>
      </c>
      <c r="AQ368"/>
      <c r="AR368" s="156">
        <v>0.10873194999999999</v>
      </c>
      <c r="AS368" s="156">
        <v>0.10318834</v>
      </c>
      <c r="AT368" s="156">
        <v>3.3144454000000002E-3</v>
      </c>
      <c r="AU368" s="156">
        <v>2.2291651E-3</v>
      </c>
      <c r="AV368" s="282">
        <f t="shared" si="69"/>
        <v>6.1863513130000005E-6</v>
      </c>
      <c r="AW368" s="282">
        <f t="shared" si="70"/>
        <v>1.225756425652E-8</v>
      </c>
      <c r="AX368" s="283">
        <f t="shared" si="71"/>
        <v>0.31220799999999999</v>
      </c>
      <c r="AY368" s="157">
        <v>2.0980870000000001E-6</v>
      </c>
      <c r="AZ368" s="157">
        <v>6.3304347999999999E-9</v>
      </c>
      <c r="BA368" s="157">
        <v>1.7295652E-13</v>
      </c>
      <c r="BB368" s="157">
        <v>0</v>
      </c>
      <c r="BC368" s="157">
        <v>0</v>
      </c>
      <c r="BD368" s="157">
        <v>5.1339130000000002E-9</v>
      </c>
      <c r="BE368" s="157">
        <v>4.0831304000000001E-6</v>
      </c>
      <c r="BF368" s="157">
        <v>1.1707826E-9</v>
      </c>
      <c r="BG368" s="157">
        <v>4.7561738999999997E-9</v>
      </c>
      <c r="BH368" s="157">
        <v>0</v>
      </c>
      <c r="BI368" s="157">
        <v>0</v>
      </c>
      <c r="BJ368" s="157">
        <v>0</v>
      </c>
      <c r="BK368" s="157">
        <v>0</v>
      </c>
      <c r="BL368" s="157">
        <v>0</v>
      </c>
      <c r="BM368" s="157">
        <v>0</v>
      </c>
      <c r="BN368" s="157">
        <v>0</v>
      </c>
      <c r="BO368" s="157">
        <v>0</v>
      </c>
      <c r="BP368" s="157">
        <v>0</v>
      </c>
      <c r="BQ368" s="157">
        <v>0.31220799999999999</v>
      </c>
      <c r="BR368" s="157">
        <v>0</v>
      </c>
      <c r="BS368" s="157">
        <v>0</v>
      </c>
      <c r="BT368" s="157">
        <v>0</v>
      </c>
      <c r="BU368"/>
      <c r="BV368" s="155">
        <v>2.0768107E-4</v>
      </c>
      <c r="BW368" s="155">
        <v>3.2790499999999997E-5</v>
      </c>
      <c r="BX368" s="155">
        <v>6.3039041999999999E-5</v>
      </c>
      <c r="BY368" s="155">
        <v>9.1210021999999995E-8</v>
      </c>
      <c r="BZ368" s="155">
        <v>2.7010662000000001E-5</v>
      </c>
      <c r="CA368" s="155">
        <v>0</v>
      </c>
      <c r="CB368" s="155">
        <v>0</v>
      </c>
      <c r="CC368" s="155">
        <v>0</v>
      </c>
      <c r="CD368" s="155">
        <v>0</v>
      </c>
      <c r="CE368" s="155">
        <v>2.7823770999999999E-7</v>
      </c>
      <c r="CF368" s="155">
        <v>0</v>
      </c>
      <c r="CG368" s="155">
        <v>0</v>
      </c>
      <c r="CH368" s="155">
        <v>0</v>
      </c>
      <c r="CI368" s="155">
        <v>3.8750590999999997E-5</v>
      </c>
      <c r="CJ368" s="155">
        <v>4.572083E-5</v>
      </c>
      <c r="CK368" s="155">
        <v>0</v>
      </c>
      <c r="CL368" s="155">
        <v>0</v>
      </c>
      <c r="CM368"/>
      <c r="CN368" s="284">
        <v>0</v>
      </c>
      <c r="CO368" s="284">
        <v>2.2608695999999999</v>
      </c>
      <c r="CP368" s="285">
        <v>0</v>
      </c>
      <c r="CQ368" s="284">
        <v>2.2434783E-2</v>
      </c>
      <c r="CR368" s="284">
        <v>0</v>
      </c>
      <c r="CS368" s="284">
        <v>0</v>
      </c>
      <c r="CT368" s="284">
        <v>1.3710141999999999E-3</v>
      </c>
      <c r="CU368" s="284">
        <v>0</v>
      </c>
      <c r="CV368" s="284">
        <v>0</v>
      </c>
      <c r="CW368" s="284">
        <v>0</v>
      </c>
      <c r="CX368"/>
      <c r="CY368" s="158"/>
      <c r="CZ368" s="271"/>
      <c r="DA368"/>
      <c r="DB368" s="247"/>
      <c r="DC368"/>
      <c r="DD368"/>
      <c r="DE368"/>
      <c r="DF368"/>
      <c r="DG368"/>
      <c r="DH368"/>
      <c r="DI368"/>
      <c r="DJ368"/>
      <c r="DK368"/>
      <c r="DL368"/>
    </row>
    <row r="369" spans="1:116" ht="14.4">
      <c r="A369" t="s">
        <v>1631</v>
      </c>
      <c r="B369" s="188" t="s">
        <v>312</v>
      </c>
      <c r="C369" s="151" t="str">
        <f t="shared" si="81"/>
        <v>A.040.13.104</v>
      </c>
      <c r="D369" s="54" t="s">
        <v>1226</v>
      </c>
      <c r="E369" s="150" t="s">
        <v>352</v>
      </c>
      <c r="F369" s="153" t="str">
        <f t="shared" si="82"/>
        <v>Water based paint white</v>
      </c>
      <c r="G369" s="154">
        <f t="shared" si="83"/>
        <v>3.2043602666666668</v>
      </c>
      <c r="H369"/>
      <c r="I369"/>
      <c r="J369" s="227">
        <f t="shared" si="77"/>
        <v>2.5102667737368001</v>
      </c>
      <c r="K369"/>
      <c r="L369" s="280">
        <f t="shared" si="78"/>
        <v>0.16648570657</v>
      </c>
      <c r="M369" s="280">
        <f t="shared" si="79"/>
        <v>0.23364051176680001</v>
      </c>
      <c r="N369" s="281">
        <f t="shared" si="80"/>
        <v>1.6294865154</v>
      </c>
      <c r="O369" s="280">
        <v>0.48065404</v>
      </c>
      <c r="P369" s="219">
        <v>0.18936711000000001</v>
      </c>
      <c r="Q369" s="219">
        <v>4.3574242999999999E-2</v>
      </c>
      <c r="R369" s="219">
        <v>0.16524468</v>
      </c>
      <c r="S369" s="219">
        <v>1.0150793E-3</v>
      </c>
      <c r="T369" s="219">
        <v>1.2081245E-4</v>
      </c>
      <c r="U369" s="219">
        <v>1.0513482E-4</v>
      </c>
      <c r="V369" s="219">
        <v>6.9389698000000004E-4</v>
      </c>
      <c r="W369" s="219">
        <v>1.6277488</v>
      </c>
      <c r="X369" s="219">
        <v>0</v>
      </c>
      <c r="Y369" s="219">
        <v>1.7377154000000001E-3</v>
      </c>
      <c r="Z369" s="286">
        <v>5.2617867999999997E-6</v>
      </c>
      <c r="AA369" s="219">
        <v>0</v>
      </c>
      <c r="AB369" s="219">
        <v>0</v>
      </c>
      <c r="AC369"/>
      <c r="AD369" s="227">
        <f t="shared" si="72"/>
        <v>0.48065404</v>
      </c>
      <c r="AE369" s="227">
        <f t="shared" si="73"/>
        <v>0.40012095655000002</v>
      </c>
      <c r="AF369" s="227">
        <f t="shared" si="74"/>
        <v>0.23363524998000001</v>
      </c>
      <c r="AG369" s="227">
        <f t="shared" si="75"/>
        <v>0.23364051176680001</v>
      </c>
      <c r="AH369" s="227">
        <f t="shared" si="76"/>
        <v>1.6294865154</v>
      </c>
      <c r="AI369"/>
      <c r="AJ369">
        <v>52.532057999999999</v>
      </c>
      <c r="AK369" s="155">
        <v>52.221590999999997</v>
      </c>
      <c r="AL369" s="155">
        <v>0.21586527</v>
      </c>
      <c r="AM369" s="155">
        <v>0</v>
      </c>
      <c r="AN369" s="155">
        <v>0</v>
      </c>
      <c r="AO369" s="155">
        <v>5.2878999000000003E-2</v>
      </c>
      <c r="AP369" s="155">
        <v>4.1722898000000001E-2</v>
      </c>
      <c r="AQ369"/>
      <c r="AR369" s="156">
        <v>0.11447826999999999</v>
      </c>
      <c r="AS369" s="156">
        <v>0.1073062</v>
      </c>
      <c r="AT369" s="156">
        <v>3.7824410000000001E-3</v>
      </c>
      <c r="AU369" s="156">
        <v>3.3896268E-3</v>
      </c>
      <c r="AV369" s="282">
        <f t="shared" si="69"/>
        <v>6.4332254720580012E-6</v>
      </c>
      <c r="AW369" s="282">
        <f t="shared" si="70"/>
        <v>1.398831735220088E-8</v>
      </c>
      <c r="AX369" s="283">
        <f t="shared" si="71"/>
        <v>0.47473764200000002</v>
      </c>
      <c r="AY369" s="157">
        <v>2.9736463E-6</v>
      </c>
      <c r="AZ369" s="157">
        <v>8.9722087999999996E-9</v>
      </c>
      <c r="BA369" s="157">
        <v>2.4513356E-13</v>
      </c>
      <c r="BB369" s="157">
        <v>0</v>
      </c>
      <c r="BC369" s="157">
        <v>0</v>
      </c>
      <c r="BD369" s="157">
        <v>4.4281253000000002E-9</v>
      </c>
      <c r="BE369" s="157">
        <v>3.4550096000000001E-6</v>
      </c>
      <c r="BF369" s="157">
        <v>1.0098286E-9</v>
      </c>
      <c r="BG369" s="157">
        <v>4.0059697999999999E-9</v>
      </c>
      <c r="BH369" s="157">
        <v>0</v>
      </c>
      <c r="BI369" s="157">
        <v>0</v>
      </c>
      <c r="BJ369" s="157">
        <v>5.9921254E-14</v>
      </c>
      <c r="BK369" s="157">
        <v>4.1767820999999996E-15</v>
      </c>
      <c r="BL369" s="157">
        <v>9.2060477999999994E-16</v>
      </c>
      <c r="BM369" s="157">
        <v>1.6660388000000002E-11</v>
      </c>
      <c r="BN369" s="157">
        <v>1.2478637E-10</v>
      </c>
      <c r="BO369" s="157">
        <v>0</v>
      </c>
      <c r="BP369" s="157">
        <v>2.1770872E-2</v>
      </c>
      <c r="BQ369" s="157">
        <v>0.45296677000000002</v>
      </c>
      <c r="BR369" s="157">
        <v>0</v>
      </c>
      <c r="BS369" s="157">
        <v>0</v>
      </c>
      <c r="BT369" s="157">
        <v>0</v>
      </c>
      <c r="BU369"/>
      <c r="BV369" s="155">
        <v>2.3645495000000001E-4</v>
      </c>
      <c r="BW369" s="155">
        <v>2.7618366E-5</v>
      </c>
      <c r="BX369" s="155">
        <v>8.9346066999999998E-5</v>
      </c>
      <c r="BY369" s="155">
        <v>1.5997706000000001E-7</v>
      </c>
      <c r="BZ369" s="155">
        <v>2.3658774999999999E-5</v>
      </c>
      <c r="CA369" s="155">
        <v>0</v>
      </c>
      <c r="CB369" s="155">
        <v>0</v>
      </c>
      <c r="CC369" s="155">
        <v>0</v>
      </c>
      <c r="CD369" s="155">
        <v>1.6796693E-7</v>
      </c>
      <c r="CE369" s="155">
        <v>3.3339645999999998E-7</v>
      </c>
      <c r="CF369" s="155">
        <v>0</v>
      </c>
      <c r="CG369" s="155">
        <v>0</v>
      </c>
      <c r="CH369" s="155">
        <v>0</v>
      </c>
      <c r="CI369" s="155">
        <v>3.3380212999999998E-5</v>
      </c>
      <c r="CJ369" s="155">
        <v>6.1786645000000005E-5</v>
      </c>
      <c r="CK369" s="155">
        <v>3.5473438999999999E-9</v>
      </c>
      <c r="CL369" s="155">
        <v>0</v>
      </c>
      <c r="CM369"/>
      <c r="CN369" s="284">
        <v>0</v>
      </c>
      <c r="CO369" s="284">
        <v>3.2043602999999998</v>
      </c>
      <c r="CP369" s="285">
        <v>0</v>
      </c>
      <c r="CQ369" s="284">
        <v>1.8896084E-2</v>
      </c>
      <c r="CR369" s="284">
        <v>2.8623008999999999E-11</v>
      </c>
      <c r="CS369" s="284">
        <v>3.3373914999999998E-9</v>
      </c>
      <c r="CT369" s="284">
        <v>1.1800742E-3</v>
      </c>
      <c r="CU369" s="284">
        <v>3.5064978000000002E-3</v>
      </c>
      <c r="CV369" s="284">
        <v>0</v>
      </c>
      <c r="CW369" s="284">
        <v>0</v>
      </c>
      <c r="CX369"/>
      <c r="CY369" s="158"/>
      <c r="CZ369" s="267"/>
      <c r="DA369"/>
      <c r="DB369" s="247"/>
      <c r="DC369"/>
      <c r="DD369"/>
      <c r="DE369"/>
      <c r="DF369"/>
      <c r="DG369"/>
      <c r="DH369"/>
      <c r="DI369"/>
      <c r="DJ369"/>
      <c r="DK369"/>
      <c r="DL369"/>
    </row>
    <row r="370" spans="1:116" ht="14.4">
      <c r="B370" s="188"/>
      <c r="C370" s="151"/>
      <c r="D370" s="51" t="s">
        <v>1227</v>
      </c>
      <c r="E370" s="150"/>
      <c r="F370"/>
      <c r="G370"/>
      <c r="H370"/>
      <c r="I370"/>
      <c r="J370"/>
      <c r="K370"/>
      <c r="L370"/>
      <c r="M370"/>
      <c r="N370" s="174"/>
      <c r="O370"/>
      <c r="P370"/>
      <c r="Q370"/>
      <c r="R370"/>
      <c r="S370"/>
      <c r="T370"/>
      <c r="U370"/>
      <c r="V370"/>
      <c r="W370"/>
      <c r="X370"/>
      <c r="Y370"/>
      <c r="Z370" s="53"/>
      <c r="AA370"/>
      <c r="AB370"/>
      <c r="AC370"/>
      <c r="AD370"/>
      <c r="AE370"/>
      <c r="AF370"/>
      <c r="AG370"/>
      <c r="AH370"/>
      <c r="AI370"/>
      <c r="AJ370"/>
      <c r="AK370"/>
      <c r="AL370"/>
      <c r="AM370"/>
      <c r="AN370"/>
      <c r="AO370"/>
      <c r="AP370"/>
      <c r="AQ370"/>
      <c r="AR370"/>
      <c r="AS370"/>
      <c r="AT370"/>
      <c r="AU370"/>
      <c r="AX370" s="19"/>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s="117"/>
      <c r="CQ370"/>
      <c r="CR370"/>
      <c r="CS370"/>
      <c r="CT370"/>
      <c r="CU370"/>
      <c r="CV370"/>
      <c r="CW370"/>
      <c r="CX370"/>
      <c r="CY370" s="159"/>
      <c r="CZ370" s="269"/>
      <c r="DA370"/>
      <c r="DB370" s="247"/>
      <c r="DC370"/>
      <c r="DD370"/>
      <c r="DE370"/>
      <c r="DF370"/>
      <c r="DG370"/>
      <c r="DH370"/>
      <c r="DI370"/>
      <c r="DJ370"/>
      <c r="DK370"/>
      <c r="DL370"/>
    </row>
    <row r="371" spans="1:116" ht="14.4">
      <c r="A371" t="s">
        <v>1632</v>
      </c>
      <c r="B371" s="188" t="s">
        <v>253</v>
      </c>
      <c r="C371" s="151" t="str">
        <f t="shared" si="81"/>
        <v>A.050.04.101</v>
      </c>
      <c r="D371" s="54" t="s">
        <v>1227</v>
      </c>
      <c r="E371" s="150" t="s">
        <v>1228</v>
      </c>
      <c r="F371" s="153" t="str">
        <f t="shared" si="82"/>
        <v>AA cell battery (Alkaline)</v>
      </c>
      <c r="G371" s="154">
        <f t="shared" si="83"/>
        <v>5.4932686000000001E-2</v>
      </c>
      <c r="H371"/>
      <c r="I371"/>
      <c r="J371" s="339">
        <f t="shared" si="77"/>
        <v>2.292471478909789E-2</v>
      </c>
      <c r="K371" s="244"/>
      <c r="L371" s="280">
        <f t="shared" si="78"/>
        <v>1.058735309E-3</v>
      </c>
      <c r="M371" s="280">
        <f t="shared" si="79"/>
        <v>4.2488952510899994E-3</v>
      </c>
      <c r="N371" s="281">
        <f t="shared" si="80"/>
        <v>9.3771813290078904E-3</v>
      </c>
      <c r="O371" s="280">
        <v>8.2399029000000002E-3</v>
      </c>
      <c r="P371" s="219">
        <v>2.9681089E-3</v>
      </c>
      <c r="Q371" s="219">
        <v>4.5256803000000002E-4</v>
      </c>
      <c r="R371" s="286">
        <v>1.4151138000000001E-4</v>
      </c>
      <c r="S371" s="219">
        <v>1.3694192E-4</v>
      </c>
      <c r="T371" s="219">
        <v>7.2804165000000002E-4</v>
      </c>
      <c r="U371" s="286">
        <v>5.2240359000000003E-5</v>
      </c>
      <c r="V371" s="219">
        <v>6.4832764999999998E-4</v>
      </c>
      <c r="W371" s="219">
        <v>8.8422137000000005E-3</v>
      </c>
      <c r="X371" s="219">
        <v>1.7986289E-4</v>
      </c>
      <c r="Y371" s="219">
        <v>4.3598186999999999E-4</v>
      </c>
      <c r="Z371" s="286">
        <v>2.7781090000000001E-8</v>
      </c>
      <c r="AA371" s="286">
        <v>9.8985759000000005E-5</v>
      </c>
      <c r="AB371" s="286">
        <v>7.8917022999999996E-15</v>
      </c>
      <c r="AC371"/>
      <c r="AD371" s="227">
        <f t="shared" si="72"/>
        <v>8.2399029000000002E-3</v>
      </c>
      <c r="AE371" s="227">
        <f t="shared" si="73"/>
        <v>5.1277398890000004E-3</v>
      </c>
      <c r="AF371" s="227">
        <f t="shared" si="74"/>
        <v>4.1679903389999998E-3</v>
      </c>
      <c r="AG371" s="227">
        <f t="shared" si="75"/>
        <v>4.2488952510900003E-3</v>
      </c>
      <c r="AH371" s="227">
        <f t="shared" si="76"/>
        <v>9.2781955700078911E-3</v>
      </c>
      <c r="AI371"/>
      <c r="AJ371">
        <v>0.52746947</v>
      </c>
      <c r="AK371" s="155">
        <v>0.45692770999999999</v>
      </c>
      <c r="AL371" s="155">
        <v>5.5320853000000003E-2</v>
      </c>
      <c r="AM371" s="155">
        <v>0</v>
      </c>
      <c r="AN371" s="155">
        <v>3.3807860999999998E-3</v>
      </c>
      <c r="AO371" s="155">
        <v>7.9035371E-3</v>
      </c>
      <c r="AP371" s="155">
        <v>3.9365863000000003E-3</v>
      </c>
      <c r="AQ371"/>
      <c r="AR371" s="156">
        <v>8.0046078000000007E-3</v>
      </c>
      <c r="AS371" s="156">
        <v>7.9132035999999999E-3</v>
      </c>
      <c r="AT371" s="156">
        <v>6.1371157999999998E-5</v>
      </c>
      <c r="AU371" s="156">
        <v>3.0032992E-5</v>
      </c>
      <c r="AV371" s="282">
        <f t="shared" si="69"/>
        <v>4.7441268470733998E-7</v>
      </c>
      <c r="AW371" s="282">
        <f t="shared" si="70"/>
        <v>2.2696433989591065E-10</v>
      </c>
      <c r="AX371" s="283">
        <f t="shared" si="71"/>
        <v>4.2063014399999999E-3</v>
      </c>
      <c r="AY371" s="157">
        <v>5.0994026999999999E-8</v>
      </c>
      <c r="AZ371" s="157">
        <v>1.5386179000000001E-10</v>
      </c>
      <c r="BA371" s="157">
        <v>4.2036995000000001E-15</v>
      </c>
      <c r="BB371" s="157">
        <v>3.0415033999999999E-13</v>
      </c>
      <c r="BC371" s="157">
        <v>0</v>
      </c>
      <c r="BD371" s="157">
        <v>1.0734457000000001E-11</v>
      </c>
      <c r="BE371" s="157">
        <v>5.2648437E-8</v>
      </c>
      <c r="BF371" s="157">
        <v>1.7145375999999999E-12</v>
      </c>
      <c r="BG371" s="157">
        <v>6.1216918999999995E-11</v>
      </c>
      <c r="BH371" s="157">
        <v>8.6732396000000001E-12</v>
      </c>
      <c r="BI371" s="157">
        <v>1.6317264E-15</v>
      </c>
      <c r="BJ371" s="157">
        <v>3.7753237000000002E-13</v>
      </c>
      <c r="BK371" s="157">
        <v>9.0680668999999998E-13</v>
      </c>
      <c r="BL371" s="157">
        <v>2.0767921000000001E-13</v>
      </c>
      <c r="BM371" s="157">
        <v>3.6883511999999999E-7</v>
      </c>
      <c r="BN371" s="157">
        <v>1.9240620999999999E-9</v>
      </c>
      <c r="BO371" s="157">
        <v>1.0661296E-23</v>
      </c>
      <c r="BP371" s="157">
        <v>2.7820744000000002E-4</v>
      </c>
      <c r="BQ371" s="157">
        <v>3.928094E-3</v>
      </c>
      <c r="BR371" s="157">
        <v>0</v>
      </c>
      <c r="BS371" s="157">
        <v>0</v>
      </c>
      <c r="BT371" s="157">
        <v>0</v>
      </c>
      <c r="BU371"/>
      <c r="BV371" s="155">
        <v>6.7430552999999999E-6</v>
      </c>
      <c r="BW371" s="155">
        <v>4.2484606E-7</v>
      </c>
      <c r="BX371" s="155">
        <v>1.5316690000000001E-6</v>
      </c>
      <c r="BY371" s="155">
        <v>7.5988654999999999E-8</v>
      </c>
      <c r="BZ371" s="155">
        <v>3.5012417999999998E-7</v>
      </c>
      <c r="CA371" s="155">
        <v>5.5673904999999999E-9</v>
      </c>
      <c r="CB371" s="155">
        <v>2.2555146999999999E-7</v>
      </c>
      <c r="CC371" s="155">
        <v>8.3510671999999997E-9</v>
      </c>
      <c r="CD371" s="155">
        <v>9.7791048999999992E-7</v>
      </c>
      <c r="CE371" s="155">
        <v>3.4952184E-8</v>
      </c>
      <c r="CF371" s="155">
        <v>0</v>
      </c>
      <c r="CG371" s="155">
        <v>2.3576095E-20</v>
      </c>
      <c r="CH371" s="155">
        <v>1.9304015E-16</v>
      </c>
      <c r="CI371" s="155">
        <v>5.4128216000000003E-8</v>
      </c>
      <c r="CJ371" s="155">
        <v>6.2595957E-7</v>
      </c>
      <c r="CK371" s="155">
        <v>2.4280069999999999E-6</v>
      </c>
      <c r="CL371" s="155">
        <v>0</v>
      </c>
      <c r="CM371"/>
      <c r="CN371" s="284">
        <v>1.6339182E-16</v>
      </c>
      <c r="CO371" s="284">
        <v>5.4921237999999997E-2</v>
      </c>
      <c r="CP371" s="285">
        <v>1.5456756E-4</v>
      </c>
      <c r="CQ371" s="284">
        <v>2.9193540999999999E-4</v>
      </c>
      <c r="CR371" s="284">
        <v>1.5825086E-7</v>
      </c>
      <c r="CS371" s="284">
        <v>3.3575780000000001E-9</v>
      </c>
      <c r="CT371" s="284">
        <v>1.7627424999999998E-5</v>
      </c>
      <c r="CU371" s="284">
        <v>1.5678816</v>
      </c>
      <c r="CV371" s="284">
        <v>5.7603177E-6</v>
      </c>
      <c r="CW371" s="284">
        <v>2.4924264000000001E-6</v>
      </c>
      <c r="CX371"/>
      <c r="CY371" s="158"/>
      <c r="CZ371" s="269"/>
      <c r="DA371"/>
      <c r="DB371" s="247"/>
      <c r="DC371"/>
      <c r="DD371"/>
      <c r="DE371"/>
      <c r="DF371"/>
      <c r="DG371"/>
      <c r="DH371"/>
      <c r="DI371"/>
      <c r="DJ371"/>
      <c r="DK371"/>
      <c r="DL371"/>
    </row>
    <row r="372" spans="1:116" ht="14.4">
      <c r="A372" t="s">
        <v>640</v>
      </c>
      <c r="B372" s="188" t="s">
        <v>253</v>
      </c>
      <c r="C372" s="151" t="str">
        <f t="shared" si="81"/>
        <v>A.050.04.102</v>
      </c>
      <c r="D372" s="54" t="s">
        <v>1227</v>
      </c>
      <c r="E372" s="150" t="s">
        <v>1228</v>
      </c>
      <c r="F372" s="153" t="str">
        <f t="shared" si="82"/>
        <v>AA cell battery (Li-ion)</v>
      </c>
      <c r="G372" s="154">
        <f t="shared" si="83"/>
        <v>0.17915374666666667</v>
      </c>
      <c r="H372"/>
      <c r="I372"/>
      <c r="J372" s="339">
        <f t="shared" si="77"/>
        <v>0.18281818932799998</v>
      </c>
      <c r="K372" s="244"/>
      <c r="L372" s="280">
        <f t="shared" si="78"/>
        <v>7.8365892079999989E-3</v>
      </c>
      <c r="M372" s="280">
        <f t="shared" si="79"/>
        <v>7.992975292E-2</v>
      </c>
      <c r="N372" s="281">
        <f t="shared" si="80"/>
        <v>6.8178785199999994E-2</v>
      </c>
      <c r="O372" s="280">
        <v>2.6873062E-2</v>
      </c>
      <c r="P372" s="219">
        <v>7.5523707999999995E-2</v>
      </c>
      <c r="Q372" s="219">
        <v>3.5979019E-3</v>
      </c>
      <c r="R372" s="286">
        <v>6.6525318E-3</v>
      </c>
      <c r="S372" s="219">
        <v>1.09874E-3</v>
      </c>
      <c r="T372" s="286">
        <v>3.2403283000000002E-5</v>
      </c>
      <c r="U372" s="286">
        <v>5.2914124999999997E-5</v>
      </c>
      <c r="V372" s="219">
        <v>8.0653622000000005E-4</v>
      </c>
      <c r="W372" s="219">
        <v>6.6310339999999995E-2</v>
      </c>
      <c r="X372" s="286">
        <v>1.6068E-6</v>
      </c>
      <c r="Y372" s="219">
        <v>1.8684451999999999E-3</v>
      </c>
      <c r="Z372" s="219">
        <v>0</v>
      </c>
      <c r="AA372" s="219">
        <v>0</v>
      </c>
      <c r="AB372" s="219">
        <v>0</v>
      </c>
      <c r="AC372"/>
      <c r="AD372" s="227">
        <f t="shared" si="72"/>
        <v>2.6873062E-2</v>
      </c>
      <c r="AE372" s="227">
        <f t="shared" si="73"/>
        <v>8.7764735327999999E-2</v>
      </c>
      <c r="AF372" s="227">
        <f t="shared" si="74"/>
        <v>7.9928146120000002E-2</v>
      </c>
      <c r="AG372" s="227">
        <f t="shared" si="75"/>
        <v>7.992975292E-2</v>
      </c>
      <c r="AH372" s="227">
        <f t="shared" si="76"/>
        <v>6.8178785199999994E-2</v>
      </c>
      <c r="AI372"/>
      <c r="AJ372">
        <v>3.2512783999999999</v>
      </c>
      <c r="AK372" s="155">
        <v>2.9314534000000001</v>
      </c>
      <c r="AL372" s="155">
        <v>0.23210500000000001</v>
      </c>
      <c r="AM372" s="155">
        <v>0</v>
      </c>
      <c r="AN372" s="155">
        <v>0</v>
      </c>
      <c r="AO372" s="155">
        <v>0</v>
      </c>
      <c r="AP372" s="155">
        <v>8.7720000000000006E-2</v>
      </c>
      <c r="AQ372"/>
      <c r="AR372" s="156">
        <v>2.6771540999999999E-2</v>
      </c>
      <c r="AS372" s="156">
        <v>2.5943857000000001E-2</v>
      </c>
      <c r="AT372" s="156">
        <v>5.7865656999999998E-4</v>
      </c>
      <c r="AU372" s="156">
        <v>2.4902791999999998E-4</v>
      </c>
      <c r="AV372" s="282">
        <f t="shared" si="69"/>
        <v>1.5553871283414001E-6</v>
      </c>
      <c r="AW372" s="282">
        <f t="shared" si="70"/>
        <v>2.1400020878220397E-9</v>
      </c>
      <c r="AX372" s="283">
        <f t="shared" si="71"/>
        <v>3.4877859099999999E-2</v>
      </c>
      <c r="AY372" s="157">
        <v>1.6625468000000001E-7</v>
      </c>
      <c r="AZ372" s="157">
        <v>5.0163050000000001E-10</v>
      </c>
      <c r="BA372" s="157">
        <v>1.3705262E-14</v>
      </c>
      <c r="BB372" s="157">
        <v>0</v>
      </c>
      <c r="BC372" s="157">
        <v>0</v>
      </c>
      <c r="BD372" s="157">
        <v>1.7827046E-10</v>
      </c>
      <c r="BE372" s="157">
        <v>1.3888172000000001E-6</v>
      </c>
      <c r="BF372" s="157">
        <v>4.0654361E-11</v>
      </c>
      <c r="BG372" s="157">
        <v>1.5976676E-9</v>
      </c>
      <c r="BH372" s="157">
        <v>0</v>
      </c>
      <c r="BI372" s="157">
        <v>0</v>
      </c>
      <c r="BJ372" s="157">
        <v>3.0151586000000001E-14</v>
      </c>
      <c r="BK372" s="157">
        <v>4.8447953000000002E-15</v>
      </c>
      <c r="BL372" s="157">
        <v>9.2517874000000001E-16</v>
      </c>
      <c r="BM372" s="157">
        <v>6.1397713999999998E-12</v>
      </c>
      <c r="BN372" s="157">
        <v>1.3083810999999999E-10</v>
      </c>
      <c r="BO372" s="157">
        <v>0</v>
      </c>
      <c r="BP372" s="157">
        <v>5.5633250999999996E-3</v>
      </c>
      <c r="BQ372" s="157">
        <v>2.9314534E-2</v>
      </c>
      <c r="BR372" s="157">
        <v>0</v>
      </c>
      <c r="BS372" s="157">
        <v>0</v>
      </c>
      <c r="BT372" s="157">
        <v>0</v>
      </c>
      <c r="BU372"/>
      <c r="BV372" s="155">
        <v>3.2140885000000002E-5</v>
      </c>
      <c r="BW372" s="155">
        <v>1.1014803E-5</v>
      </c>
      <c r="BX372" s="155">
        <v>4.9952819000000003E-6</v>
      </c>
      <c r="BY372" s="155">
        <v>9.7653912999999998E-8</v>
      </c>
      <c r="BZ372" s="155">
        <v>1.0056733E-5</v>
      </c>
      <c r="CA372" s="155">
        <v>0</v>
      </c>
      <c r="CB372" s="155">
        <v>0</v>
      </c>
      <c r="CC372" s="155">
        <v>0</v>
      </c>
      <c r="CD372" s="155">
        <v>4.6930627999999999E-8</v>
      </c>
      <c r="CE372" s="155">
        <v>7.2386581E-8</v>
      </c>
      <c r="CF372" s="155">
        <v>0</v>
      </c>
      <c r="CG372" s="155">
        <v>0</v>
      </c>
      <c r="CH372" s="155">
        <v>0</v>
      </c>
      <c r="CI372" s="155">
        <v>1.9866732000000002E-6</v>
      </c>
      <c r="CJ372" s="155">
        <v>3.8704221000000004E-6</v>
      </c>
      <c r="CK372" s="155">
        <v>9.3360402000000004E-13</v>
      </c>
      <c r="CL372" s="155">
        <v>0</v>
      </c>
      <c r="CM372"/>
      <c r="CN372" s="284">
        <v>0</v>
      </c>
      <c r="CO372" s="284">
        <v>0.17915375</v>
      </c>
      <c r="CP372" s="285">
        <v>0</v>
      </c>
      <c r="CQ372" s="284">
        <v>7.5361680000000002E-3</v>
      </c>
      <c r="CR372" s="284">
        <v>1.4514613000000001E-11</v>
      </c>
      <c r="CS372" s="284">
        <v>1.7798750999999999E-9</v>
      </c>
      <c r="CT372" s="284">
        <v>4.8794352E-4</v>
      </c>
      <c r="CU372" s="284">
        <v>4.0419484000000002E-3</v>
      </c>
      <c r="CV372" s="284">
        <v>0</v>
      </c>
      <c r="CW372" s="284">
        <v>0</v>
      </c>
      <c r="CX372"/>
      <c r="CY372" s="158"/>
      <c r="CZ372" s="267"/>
      <c r="DA372"/>
      <c r="DB372" s="247"/>
      <c r="DC372"/>
      <c r="DD372"/>
      <c r="DE372"/>
      <c r="DF372"/>
      <c r="DG372"/>
      <c r="DH372"/>
      <c r="DI372"/>
      <c r="DJ372"/>
      <c r="DK372"/>
      <c r="DL372"/>
    </row>
    <row r="373" spans="1:116" ht="13.8" customHeight="1">
      <c r="A373" t="s">
        <v>1633</v>
      </c>
      <c r="B373" s="188" t="s">
        <v>253</v>
      </c>
      <c r="C373" s="151" t="str">
        <f t="shared" si="81"/>
        <v>A.050.04.103</v>
      </c>
      <c r="D373" s="54" t="s">
        <v>1227</v>
      </c>
      <c r="E373" s="150" t="s">
        <v>1228</v>
      </c>
      <c r="F373" s="153" t="str">
        <f t="shared" si="82"/>
        <v>Computer desktop -  including 27 inch display</v>
      </c>
      <c r="G373" s="154">
        <f t="shared" si="83"/>
        <v>378.81612666666666</v>
      </c>
      <c r="H373"/>
      <c r="I373"/>
      <c r="J373" s="339">
        <f t="shared" si="77"/>
        <v>74.081438659183476</v>
      </c>
      <c r="K373" s="244"/>
      <c r="L373" s="280">
        <f t="shared" si="78"/>
        <v>2.6703701129999997</v>
      </c>
      <c r="M373" s="280">
        <f t="shared" si="79"/>
        <v>6.5193939223999999</v>
      </c>
      <c r="N373" s="281">
        <f t="shared" si="80"/>
        <v>8.0692556237834818</v>
      </c>
      <c r="O373" s="280">
        <v>56.822418999999996</v>
      </c>
      <c r="P373" s="286">
        <v>2.7541345000000002</v>
      </c>
      <c r="Q373" s="286">
        <v>2.5810577000000001</v>
      </c>
      <c r="R373" s="286">
        <v>2.1744374999999998</v>
      </c>
      <c r="S373" s="219">
        <v>0.31615505999999999</v>
      </c>
      <c r="T373" s="219">
        <v>3.7059742999999999E-2</v>
      </c>
      <c r="U373" s="219">
        <v>0.14271781</v>
      </c>
      <c r="V373" s="219">
        <v>0.29664818999999998</v>
      </c>
      <c r="W373" s="219">
        <v>7.3185349999999998</v>
      </c>
      <c r="X373" s="219">
        <v>0.88612250999999997</v>
      </c>
      <c r="Y373" s="219">
        <v>0.65654022000000001</v>
      </c>
      <c r="Z373" s="219">
        <v>1.4310224E-3</v>
      </c>
      <c r="AA373" s="219">
        <v>9.4180401999999996E-2</v>
      </c>
      <c r="AB373" s="286">
        <v>1.7834823E-9</v>
      </c>
      <c r="AC373"/>
      <c r="AD373" s="227">
        <f t="shared" si="72"/>
        <v>56.822418999999996</v>
      </c>
      <c r="AE373" s="227">
        <f t="shared" si="73"/>
        <v>8.3022105030000013</v>
      </c>
      <c r="AF373" s="227">
        <f t="shared" si="74"/>
        <v>5.7260207919999999</v>
      </c>
      <c r="AG373" s="227">
        <f t="shared" si="75"/>
        <v>6.5193939223999999</v>
      </c>
      <c r="AH373" s="227">
        <f t="shared" si="76"/>
        <v>7.9750752217834826</v>
      </c>
      <c r="AI373"/>
      <c r="AJ373">
        <v>5501.1122999999998</v>
      </c>
      <c r="AK373" s="155">
        <v>5384.1872999999996</v>
      </c>
      <c r="AL373" s="155">
        <v>82.523159000000007</v>
      </c>
      <c r="AM373" s="155">
        <v>0</v>
      </c>
      <c r="AN373" s="155">
        <v>1.8720551000000001</v>
      </c>
      <c r="AO373" s="155">
        <v>18.777540999999999</v>
      </c>
      <c r="AP373" s="155">
        <v>13.752197000000001</v>
      </c>
      <c r="AQ373"/>
      <c r="AR373" s="156">
        <v>7.5597342999999997</v>
      </c>
      <c r="AS373" s="156">
        <v>6.8631508999999999</v>
      </c>
      <c r="AT373" s="156">
        <v>0.31116802999999998</v>
      </c>
      <c r="AU373" s="156">
        <v>0.38541534</v>
      </c>
      <c r="AV373" s="282">
        <f t="shared" si="69"/>
        <v>4.1145988173009002E-4</v>
      </c>
      <c r="AW373" s="282">
        <f t="shared" si="70"/>
        <v>1.1507693698810958E-6</v>
      </c>
      <c r="AX373" s="283">
        <f t="shared" si="71"/>
        <v>53.979739539999997</v>
      </c>
      <c r="AY373" s="157">
        <v>3.5154403000000001E-4</v>
      </c>
      <c r="AZ373" s="157">
        <v>1.0606932999999999E-6</v>
      </c>
      <c r="BA373" s="157">
        <v>2.8979651999999999E-11</v>
      </c>
      <c r="BB373" s="157">
        <v>1.1787608999999999E-10</v>
      </c>
      <c r="BC373" s="157">
        <v>0</v>
      </c>
      <c r="BD373" s="157">
        <v>5.9571353999999998E-8</v>
      </c>
      <c r="BE373" s="157">
        <v>5.4388882000000001E-5</v>
      </c>
      <c r="BF373" s="157">
        <v>1.3455029E-8</v>
      </c>
      <c r="BG373" s="157">
        <v>5.8225141000000002E-8</v>
      </c>
      <c r="BH373" s="157">
        <v>1.7788635000000001E-8</v>
      </c>
      <c r="BI373" s="157">
        <v>1.2888315999999999E-14</v>
      </c>
      <c r="BJ373" s="157">
        <v>3.8372327999999997E-10</v>
      </c>
      <c r="BK373" s="157">
        <v>1.5978143E-10</v>
      </c>
      <c r="BL373" s="157">
        <v>3.4657590999999999E-11</v>
      </c>
      <c r="BM373" s="157">
        <v>1.2622773E-6</v>
      </c>
      <c r="BN373" s="157">
        <v>4.2050032000000001E-6</v>
      </c>
      <c r="BO373" s="157">
        <v>1.1003978000000001E-13</v>
      </c>
      <c r="BP373" s="157">
        <v>0.30484654</v>
      </c>
      <c r="BQ373" s="157">
        <v>53.674892999999997</v>
      </c>
      <c r="BR373" s="157">
        <v>0</v>
      </c>
      <c r="BS373" s="157">
        <v>0</v>
      </c>
      <c r="BT373" s="157">
        <v>0</v>
      </c>
      <c r="BU373"/>
      <c r="BV373" s="155">
        <v>2.9423108999999999E-2</v>
      </c>
      <c r="BW373" s="155">
        <v>4.0191997000000001E-4</v>
      </c>
      <c r="BX373" s="155">
        <v>1.0562399E-2</v>
      </c>
      <c r="BY373" s="155">
        <v>3.5795847000000002E-5</v>
      </c>
      <c r="BZ373" s="155">
        <v>5.8241184000000002E-4</v>
      </c>
      <c r="CA373" s="155">
        <v>1.0029313E-6</v>
      </c>
      <c r="CB373" s="155">
        <v>4.6279954999999998E-4</v>
      </c>
      <c r="CC373" s="155">
        <v>1.4896521999999999E-6</v>
      </c>
      <c r="CD373" s="155">
        <v>5.4967116000000001E-5</v>
      </c>
      <c r="CE373" s="155">
        <v>1.0423612E-4</v>
      </c>
      <c r="CF373" s="155">
        <v>0</v>
      </c>
      <c r="CG373" s="155">
        <v>2.4333893999999999E-10</v>
      </c>
      <c r="CH373" s="155">
        <v>4.3707435E-9</v>
      </c>
      <c r="CI373" s="155">
        <v>4.4165604999999998E-4</v>
      </c>
      <c r="CJ373" s="155">
        <v>6.6675848999999997E-3</v>
      </c>
      <c r="CK373" s="155">
        <v>1.0106841E-2</v>
      </c>
      <c r="CL373" s="155">
        <v>0</v>
      </c>
      <c r="CM373"/>
      <c r="CN373" s="243">
        <v>3.6994568999999998E-9</v>
      </c>
      <c r="CO373" s="243">
        <v>378.81477000000001</v>
      </c>
      <c r="CP373" s="243">
        <v>3.9264347999999998E-2</v>
      </c>
      <c r="CQ373" s="243">
        <v>0.27521125000000002</v>
      </c>
      <c r="CR373" s="243">
        <v>5.4190372E-7</v>
      </c>
      <c r="CS373" s="243">
        <v>8.1228897999999992E-6</v>
      </c>
      <c r="CT373" s="243">
        <v>2.3759731999999999E-2</v>
      </c>
      <c r="CU373" s="243">
        <v>57.778647999999997</v>
      </c>
      <c r="CV373" s="243">
        <v>1.1814778999999999E-2</v>
      </c>
      <c r="CW373" s="243">
        <v>3.4943951000000002E-4</v>
      </c>
      <c r="CX373"/>
      <c r="CY373" s="158"/>
      <c r="CZ373" s="269"/>
      <c r="DA373"/>
      <c r="DB373" s="247"/>
      <c r="DC373"/>
      <c r="DD373"/>
      <c r="DE373"/>
      <c r="DF373"/>
      <c r="DG373"/>
      <c r="DH373"/>
      <c r="DI373"/>
      <c r="DJ373"/>
      <c r="DK373"/>
      <c r="DL373"/>
    </row>
    <row r="374" spans="1:116" ht="14.4">
      <c r="A374" t="s">
        <v>3464</v>
      </c>
      <c r="B374" s="188" t="s">
        <v>253</v>
      </c>
      <c r="C374" s="151" t="str">
        <f t="shared" si="81"/>
        <v>A.050.04.104</v>
      </c>
      <c r="D374" s="54" t="s">
        <v>1227</v>
      </c>
      <c r="E374" s="150" t="s">
        <v>1228</v>
      </c>
      <c r="F374" s="153" t="str">
        <f t="shared" si="82"/>
        <v>Computer laptop - 14 inch display</v>
      </c>
      <c r="G374" s="154">
        <f t="shared" si="83"/>
        <v>160.88087999999999</v>
      </c>
      <c r="H374"/>
      <c r="I374"/>
      <c r="J374" s="339">
        <f t="shared" si="77"/>
        <v>37.074278104003483</v>
      </c>
      <c r="K374" s="244"/>
      <c r="L374" s="280">
        <f t="shared" si="78"/>
        <v>1.1959816510000001</v>
      </c>
      <c r="M374" s="280">
        <f t="shared" si="79"/>
        <v>4.2449775392199998</v>
      </c>
      <c r="N374" s="281">
        <f t="shared" si="80"/>
        <v>7.5011869137834832</v>
      </c>
      <c r="O374" s="280">
        <v>24.132131999999999</v>
      </c>
      <c r="P374" s="286">
        <v>1.9962276000000001</v>
      </c>
      <c r="Q374" s="219">
        <v>1.3391090000000001</v>
      </c>
      <c r="R374" s="286">
        <v>0.90080612000000004</v>
      </c>
      <c r="S374" s="219">
        <v>0.15194878000000001</v>
      </c>
      <c r="T374" s="219">
        <v>1.7516281000000002E-2</v>
      </c>
      <c r="U374" s="219">
        <v>0.12571046999999999</v>
      </c>
      <c r="V374" s="219">
        <v>0.18439859</v>
      </c>
      <c r="W374" s="219">
        <v>7.0315712000000001</v>
      </c>
      <c r="X374" s="219">
        <v>0.72466251000000004</v>
      </c>
      <c r="Y374" s="219">
        <v>0.37543531000000002</v>
      </c>
      <c r="Z374" s="219">
        <v>5.7983921999999995E-4</v>
      </c>
      <c r="AA374" s="219">
        <v>9.4180401999999996E-2</v>
      </c>
      <c r="AB374" s="286">
        <v>1.7834823E-9</v>
      </c>
      <c r="AC374"/>
      <c r="AD374" s="227">
        <f t="shared" si="72"/>
        <v>24.132131999999999</v>
      </c>
      <c r="AE374" s="227">
        <f t="shared" si="73"/>
        <v>4.715716840999999</v>
      </c>
      <c r="AF374" s="227">
        <f t="shared" si="74"/>
        <v>3.6139155920000001</v>
      </c>
      <c r="AG374" s="227">
        <f t="shared" si="75"/>
        <v>4.2449775392199998</v>
      </c>
      <c r="AH374" s="227">
        <f t="shared" si="76"/>
        <v>7.4070065117834831</v>
      </c>
      <c r="AI374"/>
      <c r="AJ374">
        <v>2272.0034999999998</v>
      </c>
      <c r="AK374" s="155">
        <v>2205.3018000000002</v>
      </c>
      <c r="AL374" s="155">
        <v>47.603293999999998</v>
      </c>
      <c r="AM374" s="155">
        <v>0</v>
      </c>
      <c r="AN374" s="155">
        <v>1.8720551000000001</v>
      </c>
      <c r="AO374" s="155">
        <v>10.223466</v>
      </c>
      <c r="AP374" s="155">
        <v>7.0028110999999997</v>
      </c>
      <c r="AQ374"/>
      <c r="AR374" s="156">
        <v>3.5141718000000002</v>
      </c>
      <c r="AS374" s="156">
        <v>3.2162201000000001</v>
      </c>
      <c r="AT374" s="156">
        <v>0.13971757000000001</v>
      </c>
      <c r="AU374" s="156">
        <v>0.15823419999999999</v>
      </c>
      <c r="AV374" s="282">
        <f t="shared" ref="AV374:AV454" si="84">AY374+BB374+BC374+BD374+BE374+BM374+BN374+BR374</f>
        <v>1.9281894433808999E-4</v>
      </c>
      <c r="AW374" s="282">
        <f t="shared" ref="AW374:AW454" si="85">AZ374+BA374+BF374+BG374+BH374+BI374+BJ374+BK374+BL374+BO374+BS374+BT374</f>
        <v>5.1670698297009602E-7</v>
      </c>
      <c r="AX374" s="283">
        <f t="shared" ref="AX374:AX454" si="86">BP374+BQ374</f>
        <v>22.161652159999999</v>
      </c>
      <c r="AY374" s="157">
        <v>1.4930012000000001E-4</v>
      </c>
      <c r="AZ374" s="157">
        <v>4.5047456000000001E-7</v>
      </c>
      <c r="BA374" s="157">
        <v>1.2307604999999999E-11</v>
      </c>
      <c r="BB374" s="157">
        <v>1.1787608999999999E-10</v>
      </c>
      <c r="BC374" s="157">
        <v>0</v>
      </c>
      <c r="BD374" s="157">
        <v>2.5441361999999999E-8</v>
      </c>
      <c r="BE374" s="157">
        <v>3.8048866000000001E-5</v>
      </c>
      <c r="BF374" s="157">
        <v>5.6717259999999998E-9</v>
      </c>
      <c r="BG374" s="157">
        <v>4.2191986999999997E-8</v>
      </c>
      <c r="BH374" s="157">
        <v>1.7788635000000001E-8</v>
      </c>
      <c r="BI374" s="157">
        <v>1.2888315999999999E-14</v>
      </c>
      <c r="BJ374" s="157">
        <v>3.7403E-10</v>
      </c>
      <c r="BK374" s="157">
        <v>1.5910577000000001E-10</v>
      </c>
      <c r="BL374" s="157">
        <v>3.4508666999999998E-11</v>
      </c>
      <c r="BM374" s="157">
        <v>1.2595822E-6</v>
      </c>
      <c r="BN374" s="157">
        <v>4.1848169E-6</v>
      </c>
      <c r="BO374" s="157">
        <v>1.1003978000000001E-13</v>
      </c>
      <c r="BP374" s="157">
        <v>0.27561416</v>
      </c>
      <c r="BQ374" s="157">
        <v>21.886037999999999</v>
      </c>
      <c r="BR374" s="157">
        <v>0</v>
      </c>
      <c r="BS374" s="157">
        <v>0</v>
      </c>
      <c r="BT374" s="157">
        <v>0</v>
      </c>
      <c r="BU374"/>
      <c r="BV374" s="155">
        <v>1.8769654E-2</v>
      </c>
      <c r="BW374" s="155">
        <v>2.9138256000000001E-4</v>
      </c>
      <c r="BX374" s="155">
        <v>4.4857858000000002E-3</v>
      </c>
      <c r="BY374" s="155">
        <v>2.2036833999999998E-5</v>
      </c>
      <c r="BZ374" s="155">
        <v>3.4438060000000002E-4</v>
      </c>
      <c r="CA374" s="155">
        <v>1.0029313E-6</v>
      </c>
      <c r="CB374" s="155">
        <v>4.6279954999999998E-4</v>
      </c>
      <c r="CC374" s="155">
        <v>1.4896521999999999E-6</v>
      </c>
      <c r="CD374" s="155">
        <v>2.7795619000000001E-5</v>
      </c>
      <c r="CE374" s="155">
        <v>8.7275812999999998E-5</v>
      </c>
      <c r="CF374" s="155">
        <v>0</v>
      </c>
      <c r="CG374" s="155">
        <v>2.4333893999999999E-10</v>
      </c>
      <c r="CH374" s="155">
        <v>4.3707435E-9</v>
      </c>
      <c r="CI374" s="155">
        <v>1.9101915999999999E-4</v>
      </c>
      <c r="CJ374" s="155">
        <v>2.7479315000000001E-3</v>
      </c>
      <c r="CK374" s="155">
        <v>1.0106749E-2</v>
      </c>
      <c r="CL374" s="155">
        <v>0</v>
      </c>
      <c r="CM374"/>
      <c r="CN374" s="243">
        <v>3.6994568999999998E-9</v>
      </c>
      <c r="CO374" s="243">
        <v>160.87952999999999</v>
      </c>
      <c r="CP374" s="243">
        <v>3.9264347999999998E-2</v>
      </c>
      <c r="CQ374" s="243">
        <v>0.19958317</v>
      </c>
      <c r="CR374" s="243">
        <v>5.3727346E-7</v>
      </c>
      <c r="CS374" s="243">
        <v>7.5830100999999999E-6</v>
      </c>
      <c r="CT374" s="243">
        <v>1.5043097E-2</v>
      </c>
      <c r="CU374" s="243">
        <v>57.211412000000003</v>
      </c>
      <c r="CV374" s="243">
        <v>1.1814778999999999E-2</v>
      </c>
      <c r="CW374" s="243">
        <v>3.4943951000000002E-4</v>
      </c>
      <c r="CX374"/>
      <c r="CY374" s="158"/>
      <c r="CZ374" s="269"/>
      <c r="DA374"/>
      <c r="DB374" s="49"/>
      <c r="DC374"/>
      <c r="DD374"/>
      <c r="DE374"/>
      <c r="DF374"/>
      <c r="DG374"/>
      <c r="DH374"/>
      <c r="DI374"/>
      <c r="DJ374"/>
      <c r="DK374"/>
      <c r="DL374"/>
    </row>
    <row r="375" spans="1:116" ht="14.4">
      <c r="A375" t="s">
        <v>1634</v>
      </c>
      <c r="B375" s="188" t="s">
        <v>253</v>
      </c>
      <c r="C375" s="151" t="str">
        <f t="shared" si="81"/>
        <v>A.050.04.105</v>
      </c>
      <c r="D375" s="54" t="s">
        <v>1227</v>
      </c>
      <c r="E375" s="150" t="s">
        <v>1516</v>
      </c>
      <c r="F375" s="153" t="str">
        <f t="shared" si="82"/>
        <v>Electric cord, 6A (1320W) 3x0.75 mm2 (per m)</v>
      </c>
      <c r="G375" s="154">
        <f t="shared" si="83"/>
        <v>0.14665289333333334</v>
      </c>
      <c r="H375"/>
      <c r="I375"/>
      <c r="J375" s="339">
        <f t="shared" si="77"/>
        <v>0.10954916445931341</v>
      </c>
      <c r="K375" s="244"/>
      <c r="L375" s="280">
        <f t="shared" si="78"/>
        <v>4.4698084900000002E-3</v>
      </c>
      <c r="M375" s="280">
        <f t="shared" si="79"/>
        <v>2.3912049149189998E-2</v>
      </c>
      <c r="N375" s="281">
        <f t="shared" si="80"/>
        <v>5.9169372820123411E-2</v>
      </c>
      <c r="O375" s="280">
        <v>2.1997934E-2</v>
      </c>
      <c r="P375" s="219">
        <v>4.5071733000000003E-3</v>
      </c>
      <c r="Q375" s="219">
        <v>2.3908117999999999E-3</v>
      </c>
      <c r="R375" s="286">
        <v>3.0610540000000001E-3</v>
      </c>
      <c r="S375" s="219">
        <v>8.2614251999999996E-4</v>
      </c>
      <c r="T375" s="219">
        <v>2.3520048E-4</v>
      </c>
      <c r="U375" s="219">
        <v>3.4741148999999999E-4</v>
      </c>
      <c r="V375" s="219">
        <v>1.281833E-3</v>
      </c>
      <c r="W375" s="219">
        <v>5.7530131999999998E-2</v>
      </c>
      <c r="X375" s="219">
        <v>1.5732039E-2</v>
      </c>
      <c r="Y375" s="219">
        <v>3.8814162000000001E-4</v>
      </c>
      <c r="Z375" s="286">
        <v>1.9204919E-7</v>
      </c>
      <c r="AA375" s="219">
        <v>1.2510991999999999E-3</v>
      </c>
      <c r="AB375" s="286">
        <v>1.2341634E-13</v>
      </c>
      <c r="AC375"/>
      <c r="AD375" s="227">
        <f t="shared" si="72"/>
        <v>2.1997934E-2</v>
      </c>
      <c r="AE375" s="227">
        <f t="shared" si="73"/>
        <v>1.2649626589999999E-2</v>
      </c>
      <c r="AF375" s="227">
        <f t="shared" si="74"/>
        <v>9.4309172999999993E-3</v>
      </c>
      <c r="AG375" s="227">
        <f t="shared" si="75"/>
        <v>2.3912049149189998E-2</v>
      </c>
      <c r="AH375" s="227">
        <f t="shared" si="76"/>
        <v>5.791827362012341E-2</v>
      </c>
      <c r="AI375"/>
      <c r="AJ375">
        <v>0.96885681000000001</v>
      </c>
      <c r="AK375" s="155">
        <v>0.63820884</v>
      </c>
      <c r="AL375" s="155">
        <v>4.5134730999999997E-2</v>
      </c>
      <c r="AM375" s="155">
        <v>0</v>
      </c>
      <c r="AN375" s="155">
        <v>0.13744306000000001</v>
      </c>
      <c r="AO375" s="155">
        <v>9.8623524000000004E-2</v>
      </c>
      <c r="AP375" s="155">
        <v>4.9446655999999999E-2</v>
      </c>
      <c r="AQ375"/>
      <c r="AR375" s="156">
        <v>3.9626529000000004E-3</v>
      </c>
      <c r="AS375" s="156">
        <v>3.7703254999999999E-3</v>
      </c>
      <c r="AT375" s="156">
        <v>1.4245239000000001E-4</v>
      </c>
      <c r="AU375" s="156">
        <v>4.9875045999999999E-5</v>
      </c>
      <c r="AV375" s="282">
        <f t="shared" si="84"/>
        <v>2.2603869817700002E-7</v>
      </c>
      <c r="AW375" s="282">
        <f t="shared" si="85"/>
        <v>5.2682095529866686E-10</v>
      </c>
      <c r="AX375" s="283">
        <f t="shared" si="86"/>
        <v>6.9853006E-3</v>
      </c>
      <c r="AY375" s="157">
        <v>1.3657637000000001E-7</v>
      </c>
      <c r="AZ375" s="157">
        <v>4.1209213999999999E-10</v>
      </c>
      <c r="BA375" s="157">
        <v>1.1258358E-14</v>
      </c>
      <c r="BB375" s="157">
        <v>2.2851837000000001E-11</v>
      </c>
      <c r="BC375" s="157">
        <v>0</v>
      </c>
      <c r="BD375" s="157">
        <v>2.0802433999999999E-10</v>
      </c>
      <c r="BE375" s="157">
        <v>7.5512944999999995E-8</v>
      </c>
      <c r="BF375" s="157">
        <v>3.4165454999999997E-11</v>
      </c>
      <c r="BG375" s="157">
        <v>7.3578008000000006E-11</v>
      </c>
      <c r="BH375" s="157">
        <v>6.7020409999999998E-12</v>
      </c>
      <c r="BI375" s="157">
        <v>1.6364995E-15</v>
      </c>
      <c r="BJ375" s="157">
        <v>2.5537875E-13</v>
      </c>
      <c r="BK375" s="157">
        <v>1.1347733E-14</v>
      </c>
      <c r="BL375" s="157">
        <v>3.6899580000000001E-15</v>
      </c>
      <c r="BM375" s="157">
        <v>1.307015E-9</v>
      </c>
      <c r="BN375" s="157">
        <v>1.2411492000000001E-8</v>
      </c>
      <c r="BO375" s="157">
        <v>1.6672931999999999E-22</v>
      </c>
      <c r="BP375" s="157">
        <v>3.1418141000000002E-3</v>
      </c>
      <c r="BQ375" s="157">
        <v>3.8434864999999999E-3</v>
      </c>
      <c r="BR375" s="157">
        <v>0</v>
      </c>
      <c r="BS375" s="157">
        <v>0</v>
      </c>
      <c r="BT375" s="157">
        <v>0</v>
      </c>
      <c r="BU375"/>
      <c r="BV375" s="155">
        <v>3.0452454000000001E-5</v>
      </c>
      <c r="BW375" s="155">
        <v>5.5791470999999998E-7</v>
      </c>
      <c r="BX375" s="155">
        <v>4.0890717999999997E-6</v>
      </c>
      <c r="BY375" s="155">
        <v>1.5113751000000001E-7</v>
      </c>
      <c r="BZ375" s="155">
        <v>1.1187581E-6</v>
      </c>
      <c r="CA375" s="155">
        <v>1.0449402E-7</v>
      </c>
      <c r="CB375" s="155">
        <v>1.6501269999999999E-7</v>
      </c>
      <c r="CC375" s="155">
        <v>1.5115309000000001E-7</v>
      </c>
      <c r="CD375" s="155">
        <v>3.204349E-7</v>
      </c>
      <c r="CE375" s="155">
        <v>2.5606383999999998E-7</v>
      </c>
      <c r="CF375" s="155">
        <v>0</v>
      </c>
      <c r="CG375" s="155">
        <v>3.6870062E-19</v>
      </c>
      <c r="CH375" s="155">
        <v>3.0189062999999999E-15</v>
      </c>
      <c r="CI375" s="155">
        <v>6.1229317999999998E-7</v>
      </c>
      <c r="CJ375" s="155">
        <v>8.1573863999999996E-7</v>
      </c>
      <c r="CK375" s="155">
        <v>2.2110381999999998E-5</v>
      </c>
      <c r="CL375" s="155">
        <v>0</v>
      </c>
      <c r="CM375"/>
      <c r="CN375" s="284">
        <v>2.5552434999999998E-15</v>
      </c>
      <c r="CO375" s="284">
        <v>0.14642496999999999</v>
      </c>
      <c r="CP375" s="285">
        <v>2.8575600999999999E-3</v>
      </c>
      <c r="CQ375" s="284">
        <v>4.0455770999999998E-4</v>
      </c>
      <c r="CR375" s="284">
        <v>2.0059361000000001E-10</v>
      </c>
      <c r="CS375" s="284">
        <v>1.3194553E-8</v>
      </c>
      <c r="CT375" s="284">
        <v>3.9156731000000002E-5</v>
      </c>
      <c r="CU375" s="284">
        <v>1.1386757000000001E-2</v>
      </c>
      <c r="CV375" s="284">
        <v>4.4534383E-6</v>
      </c>
      <c r="CW375" s="284">
        <v>3.558172E-5</v>
      </c>
      <c r="CX375"/>
      <c r="CY375" s="158"/>
      <c r="CZ375" s="273"/>
      <c r="DA375"/>
      <c r="DB375" s="49"/>
      <c r="DC375"/>
      <c r="DD375"/>
      <c r="DE375"/>
      <c r="DF375"/>
      <c r="DG375"/>
      <c r="DH375"/>
      <c r="DI375"/>
      <c r="DJ375"/>
      <c r="DK375"/>
      <c r="DL375"/>
    </row>
    <row r="376" spans="1:116" ht="13.2" customHeight="1">
      <c r="A376" t="s">
        <v>3518</v>
      </c>
      <c r="B376" s="188" t="s">
        <v>253</v>
      </c>
      <c r="C376" s="151" t="str">
        <f t="shared" si="81"/>
        <v>A.050.04.106</v>
      </c>
      <c r="D376" s="54" t="s">
        <v>1227</v>
      </c>
      <c r="E376" s="150" t="s">
        <v>2357</v>
      </c>
      <c r="F376" s="153" t="str">
        <f t="shared" si="82"/>
        <v>Electric motor 500 W - 1000 W (single-phase or three-phase, 3 - 12 kg)</v>
      </c>
      <c r="G376" s="154">
        <f t="shared" si="83"/>
        <v>3.1156107333333334</v>
      </c>
      <c r="H376"/>
      <c r="I376"/>
      <c r="J376" s="339">
        <f t="shared" si="77"/>
        <v>1.475131055691111</v>
      </c>
      <c r="K376" s="244"/>
      <c r="L376" s="280">
        <f t="shared" si="78"/>
        <v>8.8577078020000005E-2</v>
      </c>
      <c r="M376" s="280">
        <f t="shared" si="79"/>
        <v>0.15951129958500002</v>
      </c>
      <c r="N376" s="281">
        <f t="shared" si="80"/>
        <v>0.75970106808611104</v>
      </c>
      <c r="O376" s="280">
        <v>0.46734161000000002</v>
      </c>
      <c r="P376" s="286">
        <v>8.8364967000000003E-2</v>
      </c>
      <c r="Q376" s="286">
        <v>4.2961526999999999E-2</v>
      </c>
      <c r="R376" s="286">
        <v>7.6781988999999995E-2</v>
      </c>
      <c r="S376" s="219">
        <v>8.6203762E-3</v>
      </c>
      <c r="T376" s="219">
        <v>2.1388392000000001E-4</v>
      </c>
      <c r="U376" s="219">
        <v>2.9608288999999999E-3</v>
      </c>
      <c r="V376" s="219">
        <v>5.9291490999999999E-4</v>
      </c>
      <c r="W376" s="219">
        <v>0.74545530999999998</v>
      </c>
      <c r="X376" s="219">
        <v>2.7545063000000002E-2</v>
      </c>
      <c r="Y376" s="219">
        <v>1.385716E-2</v>
      </c>
      <c r="Z376" s="286">
        <v>4.6827674999999997E-5</v>
      </c>
      <c r="AA376" s="219">
        <v>3.8853459999999999E-4</v>
      </c>
      <c r="AB376" s="286">
        <v>6.3486110999999996E-8</v>
      </c>
      <c r="AC376"/>
      <c r="AD376" s="227">
        <f t="shared" si="72"/>
        <v>0.46734161000000002</v>
      </c>
      <c r="AE376" s="227">
        <f t="shared" si="73"/>
        <v>0.22049648692999999</v>
      </c>
      <c r="AF376" s="227">
        <f t="shared" si="74"/>
        <v>0.13230794351</v>
      </c>
      <c r="AG376" s="227">
        <f t="shared" si="75"/>
        <v>0.15951129958499999</v>
      </c>
      <c r="AH376" s="227">
        <f t="shared" si="76"/>
        <v>0.75931253348611105</v>
      </c>
      <c r="AI376"/>
      <c r="AJ376">
        <v>38.855550999999998</v>
      </c>
      <c r="AK376" s="155">
        <v>34.420223999999997</v>
      </c>
      <c r="AL376" s="155">
        <v>0.7245859</v>
      </c>
      <c r="AM376" s="155">
        <v>0</v>
      </c>
      <c r="AN376" s="155">
        <v>0.12172531</v>
      </c>
      <c r="AO376" s="155">
        <v>1.4743796</v>
      </c>
      <c r="AP376" s="155">
        <v>2.1146357999999998</v>
      </c>
      <c r="AQ376"/>
      <c r="AR376" s="156">
        <v>8.4926028000000001E-2</v>
      </c>
      <c r="AS376" s="156">
        <v>7.9951374000000006E-2</v>
      </c>
      <c r="AT376" s="156">
        <v>3.1158055999999999E-3</v>
      </c>
      <c r="AU376" s="156">
        <v>1.8588482E-3</v>
      </c>
      <c r="AV376" s="282">
        <f t="shared" si="84"/>
        <v>4.7932478892700007E-6</v>
      </c>
      <c r="AW376" s="282">
        <f t="shared" si="85"/>
        <v>1.1522949691430297E-8</v>
      </c>
      <c r="AX376" s="283">
        <f t="shared" si="86"/>
        <v>0.26034288100000003</v>
      </c>
      <c r="AY376" s="157">
        <v>2.9039120000000002E-6</v>
      </c>
      <c r="AZ376" s="157">
        <v>8.7621886999999999E-9</v>
      </c>
      <c r="BA376" s="157">
        <v>2.3937681999999998E-13</v>
      </c>
      <c r="BB376" s="157">
        <v>2.3193896999999999E-10</v>
      </c>
      <c r="BC376" s="157">
        <v>0</v>
      </c>
      <c r="BD376" s="157">
        <v>5.1689153000000001E-9</v>
      </c>
      <c r="BE376" s="157">
        <v>1.7483897999999999E-6</v>
      </c>
      <c r="BF376" s="157">
        <v>8.5187449000000002E-10</v>
      </c>
      <c r="BG376" s="157">
        <v>1.9018473E-9</v>
      </c>
      <c r="BH376" s="157">
        <v>4.2580801E-12</v>
      </c>
      <c r="BI376" s="157">
        <v>2.2614809E-13</v>
      </c>
      <c r="BJ376" s="157">
        <v>2.2465091000000002E-12</v>
      </c>
      <c r="BK376" s="157">
        <v>4.6071261E-14</v>
      </c>
      <c r="BL376" s="157">
        <v>2.3016024999999999E-14</v>
      </c>
      <c r="BM376" s="157">
        <v>1.2832385000000001E-8</v>
      </c>
      <c r="BN376" s="157">
        <v>1.2271285000000001E-7</v>
      </c>
      <c r="BO376" s="157">
        <v>3.4293887000000002E-20</v>
      </c>
      <c r="BP376" s="157">
        <v>4.1071901000000001E-2</v>
      </c>
      <c r="BQ376" s="157">
        <v>0.21927098</v>
      </c>
      <c r="BR376" s="157">
        <v>0</v>
      </c>
      <c r="BS376" s="157">
        <v>0</v>
      </c>
      <c r="BT376" s="157">
        <v>0</v>
      </c>
      <c r="BU376"/>
      <c r="BV376" s="155">
        <v>4.0539212999999999E-4</v>
      </c>
      <c r="BW376" s="155">
        <v>1.4359217E-5</v>
      </c>
      <c r="BX376" s="155">
        <v>8.6871493999999993E-5</v>
      </c>
      <c r="BY376" s="155">
        <v>9.3003985000000002E-8</v>
      </c>
      <c r="BZ376" s="155">
        <v>1.6367780000000001E-5</v>
      </c>
      <c r="CA376" s="155">
        <v>2.5022711999999999E-6</v>
      </c>
      <c r="CB376" s="155">
        <v>1.7009598999999999E-8</v>
      </c>
      <c r="CC376" s="155">
        <v>3.7226576999999998E-6</v>
      </c>
      <c r="CD376" s="155">
        <v>3.0186681000000001E-7</v>
      </c>
      <c r="CE376" s="155">
        <v>2.0446291999999999E-6</v>
      </c>
      <c r="CF376" s="155">
        <v>0</v>
      </c>
      <c r="CG376" s="155">
        <v>7.5836556000000002E-17</v>
      </c>
      <c r="CH376" s="155">
        <v>6.2094677000000001E-13</v>
      </c>
      <c r="CI376" s="155">
        <v>1.5386263000000001E-5</v>
      </c>
      <c r="CJ376" s="155">
        <v>4.2532454000000001E-5</v>
      </c>
      <c r="CK376" s="155">
        <v>2.2119349E-4</v>
      </c>
      <c r="CL376" s="155">
        <v>0</v>
      </c>
      <c r="CM376"/>
      <c r="CN376" s="284">
        <v>5.2557781E-13</v>
      </c>
      <c r="CO376" s="284">
        <v>3.1068411</v>
      </c>
      <c r="CP376" s="285">
        <v>7.2781810000000002E-2</v>
      </c>
      <c r="CQ376" s="284">
        <v>1.0386869E-2</v>
      </c>
      <c r="CR376" s="284">
        <v>1.8532422E-9</v>
      </c>
      <c r="CS376" s="284">
        <v>1.1339325E-7</v>
      </c>
      <c r="CT376" s="284">
        <v>6.6424870999999997E-4</v>
      </c>
      <c r="CU376" s="284">
        <v>5.5607437000000003E-2</v>
      </c>
      <c r="CV376" s="284">
        <v>2.8513459000000002E-6</v>
      </c>
      <c r="CW376" s="284">
        <v>9.3980840999999997E-4</v>
      </c>
      <c r="CX376"/>
      <c r="CY376" s="158"/>
      <c r="CZ376" s="269"/>
      <c r="DA376"/>
      <c r="DB376" s="49"/>
      <c r="DC376"/>
      <c r="DD376"/>
      <c r="DE376"/>
      <c r="DF376"/>
      <c r="DG376"/>
      <c r="DH376"/>
      <c r="DI376"/>
      <c r="DJ376"/>
      <c r="DK376"/>
      <c r="DL376"/>
    </row>
    <row r="377" spans="1:116" ht="14.4">
      <c r="A377" t="s">
        <v>3519</v>
      </c>
      <c r="B377" s="188" t="s">
        <v>253</v>
      </c>
      <c r="C377" s="151" t="str">
        <f t="shared" si="81"/>
        <v>A.050.04.107</v>
      </c>
      <c r="D377" s="54"/>
      <c r="E377" s="150" t="s">
        <v>2357</v>
      </c>
      <c r="F377" s="153" t="str">
        <f t="shared" si="82"/>
        <v>Electric motor 500 W - 1000 W BLCD (brushless direct currentt, 0.8 kg - 4.5 kg)</v>
      </c>
      <c r="G377" s="154">
        <f t="shared" si="83"/>
        <v>4.7123531999999999</v>
      </c>
      <c r="H377"/>
      <c r="I377"/>
      <c r="J377" s="339">
        <f t="shared" si="77"/>
        <v>5.2082478098875269</v>
      </c>
      <c r="K377" s="244"/>
      <c r="L377" s="280">
        <f t="shared" si="78"/>
        <v>0.39322821800000002</v>
      </c>
      <c r="M377" s="280">
        <f t="shared" si="79"/>
        <v>0.33074883835399993</v>
      </c>
      <c r="N377" s="281">
        <f t="shared" si="80"/>
        <v>3.7774177735335268</v>
      </c>
      <c r="O377" s="280">
        <v>0.70685297999999996</v>
      </c>
      <c r="P377" s="286">
        <v>0.19480148</v>
      </c>
      <c r="Q377" s="219">
        <v>0.10097011</v>
      </c>
      <c r="R377" s="286">
        <v>0.12822992</v>
      </c>
      <c r="S377" s="219">
        <v>0.10586205999999999</v>
      </c>
      <c r="T377" s="219">
        <v>7.1057436000000002E-2</v>
      </c>
      <c r="U377" s="219">
        <v>8.8078801999999998E-2</v>
      </c>
      <c r="V377" s="219">
        <v>7.3961761000000004E-3</v>
      </c>
      <c r="W377" s="219">
        <v>3.749323</v>
      </c>
      <c r="X377" s="219">
        <v>2.7534517000000001E-2</v>
      </c>
      <c r="Y377" s="219">
        <v>1.7225220999999999E-2</v>
      </c>
      <c r="Z377" s="286">
        <v>4.6555253999999999E-5</v>
      </c>
      <c r="AA377" s="219">
        <v>1.0869489E-2</v>
      </c>
      <c r="AB377" s="286">
        <v>6.3533526999999996E-8</v>
      </c>
      <c r="AC377"/>
      <c r="AD377" s="227">
        <f t="shared" ref="AD377:AD440" si="87">O377</f>
        <v>0.70685297999999996</v>
      </c>
      <c r="AE377" s="227">
        <f t="shared" ref="AE377:AE440" si="88">P377+Q377+R377+S377+T377+U377+V377</f>
        <v>0.69639598409999992</v>
      </c>
      <c r="AF377" s="227">
        <f t="shared" ref="AF377:AF440" si="89">P377+Q377+V377+AA377</f>
        <v>0.31403725509999997</v>
      </c>
      <c r="AG377" s="227">
        <f t="shared" ref="AG377:AG440" si="90">Z377+P377+Q377+V377+X377</f>
        <v>0.33074883835399993</v>
      </c>
      <c r="AH377" s="227">
        <f t="shared" ref="AH377:AH440" si="91">W377+Y377+AB377</f>
        <v>3.7665482845335267</v>
      </c>
      <c r="AI377"/>
      <c r="AJ377">
        <v>58.859152999999999</v>
      </c>
      <c r="AK377" s="155">
        <v>53.940587999999998</v>
      </c>
      <c r="AL377" s="155">
        <v>1.1960807</v>
      </c>
      <c r="AM377" s="155">
        <v>0</v>
      </c>
      <c r="AN377" s="155">
        <v>0.20881155000000001</v>
      </c>
      <c r="AO377" s="155">
        <v>1.4245772999999999</v>
      </c>
      <c r="AP377" s="155">
        <v>2.0890955999999998</v>
      </c>
      <c r="AQ377"/>
      <c r="AR377" s="156">
        <v>0.1832734</v>
      </c>
      <c r="AS377" s="156">
        <v>0.17473688000000001</v>
      </c>
      <c r="AT377" s="156">
        <v>5.3398823000000003E-3</v>
      </c>
      <c r="AU377" s="156">
        <v>3.1966349000000002E-3</v>
      </c>
      <c r="AV377" s="282">
        <f t="shared" si="84"/>
        <v>1.0475832213559999E-5</v>
      </c>
      <c r="AW377" s="282">
        <f t="shared" si="85"/>
        <v>1.9748085041694049E-8</v>
      </c>
      <c r="AX377" s="283">
        <f t="shared" si="86"/>
        <v>0.44770798000000001</v>
      </c>
      <c r="AY377" s="157">
        <v>4.3845187999999997E-6</v>
      </c>
      <c r="AZ377" s="157">
        <v>1.3229517E-8</v>
      </c>
      <c r="BA377" s="157">
        <v>3.6143203000000001E-13</v>
      </c>
      <c r="BB377" s="157">
        <v>1.7511745999999999E-10</v>
      </c>
      <c r="BC377" s="157">
        <v>0</v>
      </c>
      <c r="BD377" s="157">
        <v>6.2397660999999998E-9</v>
      </c>
      <c r="BE377" s="157">
        <v>5.5278064000000002E-6</v>
      </c>
      <c r="BF377" s="157">
        <v>1.1286165000000001E-9</v>
      </c>
      <c r="BG377" s="157">
        <v>5.1018787000000002E-9</v>
      </c>
      <c r="BH377" s="157">
        <v>2.0882961000000001E-10</v>
      </c>
      <c r="BI377" s="157">
        <v>2.3322342999999999E-13</v>
      </c>
      <c r="BJ377" s="157">
        <v>7.8078823000000002E-11</v>
      </c>
      <c r="BK377" s="157">
        <v>2.4856406999999999E-13</v>
      </c>
      <c r="BL377" s="157">
        <v>3.2118913000000001E-13</v>
      </c>
      <c r="BM377" s="157">
        <v>3.6078755E-7</v>
      </c>
      <c r="BN377" s="157">
        <v>1.9630458E-7</v>
      </c>
      <c r="BO377" s="157">
        <v>3.4050807999999997E-20</v>
      </c>
      <c r="BP377" s="157">
        <v>3.4113919999999999E-2</v>
      </c>
      <c r="BQ377" s="157">
        <v>0.41359405999999999</v>
      </c>
      <c r="BR377" s="157">
        <v>0</v>
      </c>
      <c r="BS377" s="157">
        <v>0</v>
      </c>
      <c r="BT377" s="157">
        <v>0</v>
      </c>
      <c r="BU377"/>
      <c r="BV377" s="155">
        <v>7.2824046999999997E-4</v>
      </c>
      <c r="BW377" s="155">
        <v>3.7496677E-5</v>
      </c>
      <c r="BX377" s="155">
        <v>1.3139291E-4</v>
      </c>
      <c r="BY377" s="155">
        <v>1.0410275000000001E-6</v>
      </c>
      <c r="BZ377" s="155">
        <v>1.2350978999999999E-4</v>
      </c>
      <c r="CA377" s="155">
        <v>2.5792852000000001E-6</v>
      </c>
      <c r="CB377" s="155">
        <v>5.3632837999999996E-6</v>
      </c>
      <c r="CC377" s="155">
        <v>1.0115932999999999E-5</v>
      </c>
      <c r="CD377" s="155">
        <v>9.8796232999999998E-5</v>
      </c>
      <c r="CE377" s="155">
        <v>5.8450493E-5</v>
      </c>
      <c r="CF377" s="155">
        <v>0</v>
      </c>
      <c r="CG377" s="155">
        <v>7.5299017000000005E-17</v>
      </c>
      <c r="CH377" s="155">
        <v>6.1654541999999997E-13</v>
      </c>
      <c r="CI377" s="155">
        <v>2.6221693000000001E-5</v>
      </c>
      <c r="CJ377" s="155">
        <v>6.6940563000000006E-5</v>
      </c>
      <c r="CK377" s="155">
        <v>1.6633258000000001E-4</v>
      </c>
      <c r="CL377" s="155">
        <v>0</v>
      </c>
      <c r="CM377"/>
      <c r="CN377" s="284">
        <v>5.2185246000000003E-13</v>
      </c>
      <c r="CO377" s="284">
        <v>4.7041256999999996</v>
      </c>
      <c r="CP377" s="285">
        <v>6.5982388000000003E-2</v>
      </c>
      <c r="CQ377" s="284">
        <v>2.5143652999999998E-2</v>
      </c>
      <c r="CR377" s="284">
        <v>4.6752436999999998E-8</v>
      </c>
      <c r="CS377" s="284">
        <v>2.6754274000000001E-6</v>
      </c>
      <c r="CT377" s="284">
        <v>3.8883888999999999E-3</v>
      </c>
      <c r="CU377" s="284">
        <v>0.40214685</v>
      </c>
      <c r="CV377" s="284">
        <v>1.387107E-4</v>
      </c>
      <c r="CW377" s="284">
        <v>2.2767804000000001E-3</v>
      </c>
      <c r="CX377"/>
      <c r="CY377" s="158"/>
      <c r="CZ377" s="269"/>
      <c r="DA377"/>
      <c r="DB377" s="49"/>
      <c r="DC377"/>
      <c r="DD377"/>
      <c r="DE377"/>
      <c r="DF377"/>
      <c r="DG377"/>
      <c r="DH377"/>
      <c r="DI377"/>
      <c r="DJ377"/>
      <c r="DK377"/>
      <c r="DL377"/>
    </row>
    <row r="378" spans="1:116" ht="14.4">
      <c r="A378" t="s">
        <v>3520</v>
      </c>
      <c r="B378" s="188" t="s">
        <v>253</v>
      </c>
      <c r="C378" s="151" t="str">
        <f t="shared" si="81"/>
        <v>A.050.04.108</v>
      </c>
      <c r="D378" s="54"/>
      <c r="E378" s="150" t="s">
        <v>2357</v>
      </c>
      <c r="F378" s="153" t="str">
        <f t="shared" si="82"/>
        <v>Electric motor 50 W - 100 W (direct current, 0.3–0.8 kg)</v>
      </c>
      <c r="G378" s="154">
        <f t="shared" si="83"/>
        <v>2.6822567999999998</v>
      </c>
      <c r="H378"/>
      <c r="I378"/>
      <c r="J378" s="339">
        <f t="shared" si="77"/>
        <v>1.4104347279766656</v>
      </c>
      <c r="K378" s="244"/>
      <c r="L378" s="280">
        <f t="shared" si="78"/>
        <v>4.8827905099999999E-2</v>
      </c>
      <c r="M378" s="280">
        <f t="shared" si="79"/>
        <v>0.17285107558400001</v>
      </c>
      <c r="N378" s="281">
        <f t="shared" si="80"/>
        <v>0.7864172272926655</v>
      </c>
      <c r="O378" s="280">
        <v>0.40233851999999998</v>
      </c>
      <c r="P378" s="219">
        <v>6.8358782000000007E-2</v>
      </c>
      <c r="Q378" s="219">
        <v>3.2298767999999999E-2</v>
      </c>
      <c r="R378" s="219">
        <v>3.3828822000000001E-2</v>
      </c>
      <c r="S378" s="219">
        <v>1.0399337999999999E-2</v>
      </c>
      <c r="T378" s="219">
        <v>3.5462619999999999E-4</v>
      </c>
      <c r="U378" s="219">
        <v>4.2451188999999999E-3</v>
      </c>
      <c r="V378" s="219">
        <v>9.5007018000000006E-3</v>
      </c>
      <c r="W378" s="219">
        <v>0.75904576000000001</v>
      </c>
      <c r="X378" s="219">
        <v>6.2653294999999998E-2</v>
      </c>
      <c r="Y378" s="219">
        <v>2.7367407E-2</v>
      </c>
      <c r="Z378" s="286">
        <v>3.9528784000000003E-5</v>
      </c>
      <c r="AA378" s="286">
        <v>4.0602683999999996E-6</v>
      </c>
      <c r="AB378" s="286">
        <v>2.4265452999999999E-11</v>
      </c>
      <c r="AC378"/>
      <c r="AD378" s="227">
        <f t="shared" si="87"/>
        <v>0.40233851999999998</v>
      </c>
      <c r="AE378" s="227">
        <f t="shared" si="88"/>
        <v>0.15898615690000006</v>
      </c>
      <c r="AF378" s="227">
        <f t="shared" si="89"/>
        <v>0.11016231206840001</v>
      </c>
      <c r="AG378" s="227">
        <f t="shared" si="90"/>
        <v>0.17285107558399998</v>
      </c>
      <c r="AH378" s="227">
        <f t="shared" si="91"/>
        <v>0.78641316702426545</v>
      </c>
      <c r="AI378"/>
      <c r="AJ378">
        <v>46.782406999999999</v>
      </c>
      <c r="AK378" s="155">
        <v>39.772759999999998</v>
      </c>
      <c r="AL378" s="155">
        <v>2.8196265999999999</v>
      </c>
      <c r="AM378" s="155">
        <v>0</v>
      </c>
      <c r="AN378" s="155">
        <v>0.95742888999999998</v>
      </c>
      <c r="AO378" s="155">
        <v>2.1632004999999999</v>
      </c>
      <c r="AP378" s="155">
        <v>1.069391</v>
      </c>
      <c r="AQ378"/>
      <c r="AR378" s="156">
        <v>7.1499497999999995E-2</v>
      </c>
      <c r="AS378" s="156">
        <v>6.6280506000000003E-2</v>
      </c>
      <c r="AT378" s="156">
        <v>2.5222508E-3</v>
      </c>
      <c r="AU378" s="156">
        <v>2.6967408999999999E-3</v>
      </c>
      <c r="AV378" s="282">
        <f t="shared" si="84"/>
        <v>3.9736514567700002E-6</v>
      </c>
      <c r="AW378" s="282">
        <f t="shared" si="85"/>
        <v>9.3278504807907779E-9</v>
      </c>
      <c r="AX378" s="283">
        <f t="shared" si="86"/>
        <v>0.37769481199999999</v>
      </c>
      <c r="AY378" s="157">
        <v>2.4951844999999999E-6</v>
      </c>
      <c r="AZ378" s="157">
        <v>7.5286764000000002E-9</v>
      </c>
      <c r="BA378" s="157">
        <v>2.0568683999999999E-13</v>
      </c>
      <c r="BB378" s="157">
        <v>2.8885846999999998E-10</v>
      </c>
      <c r="BC378" s="157">
        <v>0</v>
      </c>
      <c r="BD378" s="157">
        <v>2.6760033000000001E-9</v>
      </c>
      <c r="BE378" s="157">
        <v>1.3053220999999999E-6</v>
      </c>
      <c r="BF378" s="157">
        <v>4.2481957999999998E-10</v>
      </c>
      <c r="BG378" s="157">
        <v>1.3652339000000001E-9</v>
      </c>
      <c r="BH378" s="157">
        <v>5.4121969999999998E-12</v>
      </c>
      <c r="BI378" s="157">
        <v>2.2552242E-13</v>
      </c>
      <c r="BJ378" s="157">
        <v>3.1361389999999998E-12</v>
      </c>
      <c r="BK378" s="157">
        <v>1.0365273000000001E-13</v>
      </c>
      <c r="BL378" s="157">
        <v>3.7402767999999997E-14</v>
      </c>
      <c r="BM378" s="157">
        <v>1.6019764999999998E-8</v>
      </c>
      <c r="BN378" s="157">
        <v>1.5416023000000001E-7</v>
      </c>
      <c r="BO378" s="157">
        <v>3.2781414999999999E-20</v>
      </c>
      <c r="BP378" s="157">
        <v>4.3829562000000002E-2</v>
      </c>
      <c r="BQ378" s="157">
        <v>0.33386525</v>
      </c>
      <c r="BR378" s="157">
        <v>0</v>
      </c>
      <c r="BS378" s="157">
        <v>0</v>
      </c>
      <c r="BT378" s="157">
        <v>0</v>
      </c>
      <c r="BU378"/>
      <c r="BV378" s="155">
        <v>4.4348921000000001E-4</v>
      </c>
      <c r="BW378" s="155">
        <v>1.0119943E-5</v>
      </c>
      <c r="BX378" s="155">
        <v>7.4788435999999995E-5</v>
      </c>
      <c r="BY378" s="155">
        <v>1.1214379E-6</v>
      </c>
      <c r="BZ378" s="155">
        <v>1.5212961E-5</v>
      </c>
      <c r="CA378" s="155">
        <v>1.4570376E-6</v>
      </c>
      <c r="CB378" s="155">
        <v>1.9455517000000001E-8</v>
      </c>
      <c r="CC378" s="155">
        <v>2.1118700000000001E-6</v>
      </c>
      <c r="CD378" s="155">
        <v>5.2769936999999998E-7</v>
      </c>
      <c r="CE378" s="155">
        <v>3.0126331999999999E-6</v>
      </c>
      <c r="CF378" s="155">
        <v>0</v>
      </c>
      <c r="CG378" s="155">
        <v>7.2491918000000005E-17</v>
      </c>
      <c r="CH378" s="155">
        <v>5.9356100000000002E-13</v>
      </c>
      <c r="CI378" s="155">
        <v>6.9968976999999996E-6</v>
      </c>
      <c r="CJ378" s="155">
        <v>5.1619168000000001E-5</v>
      </c>
      <c r="CK378" s="155">
        <v>2.7650166999999999E-4</v>
      </c>
      <c r="CL378" s="155">
        <v>0</v>
      </c>
      <c r="CM378"/>
      <c r="CN378" s="284">
        <v>5.0239813000000003E-13</v>
      </c>
      <c r="CO378" s="284">
        <v>2.6794164</v>
      </c>
      <c r="CP378" s="285">
        <v>4.2292544000000001E-2</v>
      </c>
      <c r="CQ378" s="284">
        <v>7.2430400999999997E-3</v>
      </c>
      <c r="CR378" s="284">
        <v>2.4532323000000001E-9</v>
      </c>
      <c r="CS378" s="284">
        <v>1.6054853999999999E-7</v>
      </c>
      <c r="CT378" s="284">
        <v>5.7928025000000003E-4</v>
      </c>
      <c r="CU378" s="284">
        <v>0.11029197</v>
      </c>
      <c r="CV378" s="284">
        <v>3.6246308999999998E-6</v>
      </c>
      <c r="CW378" s="284">
        <v>5.6637421000000005E-4</v>
      </c>
      <c r="CX378"/>
      <c r="CY378" s="158"/>
      <c r="CZ378" s="269"/>
      <c r="DA378"/>
      <c r="DB378" s="49"/>
      <c r="DC378"/>
      <c r="DD378"/>
      <c r="DE378"/>
      <c r="DF378"/>
      <c r="DG378"/>
      <c r="DH378"/>
      <c r="DI378"/>
      <c r="DJ378"/>
      <c r="DK378"/>
      <c r="DL378"/>
    </row>
    <row r="379" spans="1:116" ht="13.2" customHeight="1">
      <c r="A379" t="s">
        <v>1635</v>
      </c>
      <c r="B379" s="188" t="s">
        <v>253</v>
      </c>
      <c r="C379" s="151" t="str">
        <f t="shared" si="81"/>
        <v>A.050.04.109</v>
      </c>
      <c r="D379" s="54" t="s">
        <v>1227</v>
      </c>
      <c r="E379" s="150" t="s">
        <v>2360</v>
      </c>
      <c r="F379" s="153" t="str">
        <f t="shared" si="82"/>
        <v>LCD flat screen 27 inch -  including casing and electronics</v>
      </c>
      <c r="G379" s="154">
        <f t="shared" si="83"/>
        <v>326.47878666666668</v>
      </c>
      <c r="H379"/>
      <c r="I379"/>
      <c r="J379" s="339">
        <f t="shared" si="77"/>
        <v>56.819140054336223</v>
      </c>
      <c r="K379" s="244"/>
      <c r="L379" s="280">
        <f t="shared" si="78"/>
        <v>2.2226080279999998</v>
      </c>
      <c r="M379" s="280">
        <f t="shared" si="79"/>
        <v>4.2966084511</v>
      </c>
      <c r="N379" s="281">
        <f t="shared" si="80"/>
        <v>1.3281055752362227</v>
      </c>
      <c r="O379" s="280">
        <v>48.971817999999999</v>
      </c>
      <c r="P379" s="219">
        <v>1.3285187000000001</v>
      </c>
      <c r="Q379" s="219">
        <v>1.9160975</v>
      </c>
      <c r="R379" s="286">
        <v>1.9024489</v>
      </c>
      <c r="S379" s="219">
        <v>0.25001501999999998</v>
      </c>
      <c r="T379" s="219">
        <v>2.9678982999999999E-2</v>
      </c>
      <c r="U379" s="219">
        <v>4.0465124999999998E-2</v>
      </c>
      <c r="V379" s="219">
        <v>0.18155535</v>
      </c>
      <c r="W379" s="219">
        <v>0.86413777999999997</v>
      </c>
      <c r="X379" s="219">
        <v>0.86916841</v>
      </c>
      <c r="Y379" s="219">
        <v>0.45149357000000001</v>
      </c>
      <c r="Z379" s="219">
        <v>1.2684911000000001E-3</v>
      </c>
      <c r="AA379" s="219">
        <v>1.2474225E-2</v>
      </c>
      <c r="AB379" s="286">
        <v>2.3622281999999999E-10</v>
      </c>
      <c r="AC379"/>
      <c r="AD379" s="227">
        <f t="shared" si="87"/>
        <v>48.971817999999999</v>
      </c>
      <c r="AE379" s="227">
        <f t="shared" si="88"/>
        <v>5.648779578000001</v>
      </c>
      <c r="AF379" s="227">
        <f t="shared" si="89"/>
        <v>3.4386457750000003</v>
      </c>
      <c r="AG379" s="227">
        <f t="shared" si="90"/>
        <v>4.2966084511</v>
      </c>
      <c r="AH379" s="227">
        <f t="shared" si="91"/>
        <v>1.3156313502362227</v>
      </c>
      <c r="AI379"/>
      <c r="AJ379">
        <v>4822.4188000000004</v>
      </c>
      <c r="AK379" s="155">
        <v>4743.2734</v>
      </c>
      <c r="AL379" s="155">
        <v>55.191555999999999</v>
      </c>
      <c r="AM379" s="155">
        <v>0</v>
      </c>
      <c r="AN379" s="155">
        <v>0.24795432000000001</v>
      </c>
      <c r="AO379" s="155">
        <v>13.329268000000001</v>
      </c>
      <c r="AP379" s="155">
        <v>10.376633</v>
      </c>
      <c r="AQ379"/>
      <c r="AR379" s="156">
        <v>6.1309135000000001</v>
      </c>
      <c r="AS379" s="156">
        <v>5.5335558000000002</v>
      </c>
      <c r="AT379" s="156">
        <v>0.25859981999999998</v>
      </c>
      <c r="AU379" s="156">
        <v>0.3387578</v>
      </c>
      <c r="AV379" s="282">
        <f t="shared" si="84"/>
        <v>3.3174795608372697E-4</v>
      </c>
      <c r="AW379" s="282">
        <f t="shared" si="85"/>
        <v>9.563602725051668E-7</v>
      </c>
      <c r="AX379" s="283">
        <f t="shared" si="86"/>
        <v>47.445070680000001</v>
      </c>
      <c r="AY379" s="157">
        <v>3.0297267000000002E-4</v>
      </c>
      <c r="AZ379" s="157">
        <v>9.1414167000000003E-7</v>
      </c>
      <c r="BA379" s="157">
        <v>2.4975656E-11</v>
      </c>
      <c r="BB379" s="157">
        <v>1.5612726999999999E-11</v>
      </c>
      <c r="BC379" s="157">
        <v>0</v>
      </c>
      <c r="BD379" s="157">
        <v>5.1153120999999997E-8</v>
      </c>
      <c r="BE379" s="157">
        <v>2.7970972E-5</v>
      </c>
      <c r="BF379" s="157">
        <v>1.1648169E-8</v>
      </c>
      <c r="BG379" s="157">
        <v>2.8099238999999999E-8</v>
      </c>
      <c r="BH379" s="157">
        <v>2.3561105999999998E-9</v>
      </c>
      <c r="BI379" s="157">
        <v>1.7070618E-15</v>
      </c>
      <c r="BJ379" s="157">
        <v>6.3113525000000002E-11</v>
      </c>
      <c r="BK379" s="157">
        <v>2.2171686E-11</v>
      </c>
      <c r="BL379" s="157">
        <v>4.8067562999999999E-12</v>
      </c>
      <c r="BM379" s="157">
        <v>1.7060500000000001E-7</v>
      </c>
      <c r="BN379" s="157">
        <v>5.8254034999999997E-7</v>
      </c>
      <c r="BO379" s="157">
        <v>1.4574805000000001E-14</v>
      </c>
      <c r="BP379" s="157">
        <v>3.4672679999999997E-2</v>
      </c>
      <c r="BQ379" s="157">
        <v>47.410398000000001</v>
      </c>
      <c r="BR379" s="157">
        <v>0</v>
      </c>
      <c r="BS379" s="157">
        <v>0</v>
      </c>
      <c r="BT379" s="157">
        <v>0</v>
      </c>
      <c r="BU379"/>
      <c r="BV379" s="155">
        <v>1.7361110999999999E-2</v>
      </c>
      <c r="BW379" s="155">
        <v>1.9379063999999999E-4</v>
      </c>
      <c r="BX379" s="155">
        <v>9.1030947999999993E-3</v>
      </c>
      <c r="BY379" s="155">
        <v>2.2179351999999998E-5</v>
      </c>
      <c r="BZ379" s="155">
        <v>3.7922375999999998E-4</v>
      </c>
      <c r="CA379" s="155">
        <v>1.3283859000000001E-7</v>
      </c>
      <c r="CB379" s="155">
        <v>6.1297954000000002E-5</v>
      </c>
      <c r="CC379" s="155">
        <v>1.9730492000000001E-7</v>
      </c>
      <c r="CD379" s="155">
        <v>4.1719281E-5</v>
      </c>
      <c r="CE379" s="155">
        <v>3.5306545000000001E-5</v>
      </c>
      <c r="CF379" s="155">
        <v>0</v>
      </c>
      <c r="CG379" s="155">
        <v>3.2230323E-11</v>
      </c>
      <c r="CH379" s="155">
        <v>5.7890642E-10</v>
      </c>
      <c r="CI379" s="155">
        <v>3.7623114999999998E-4</v>
      </c>
      <c r="CJ379" s="155">
        <v>5.8523611E-3</v>
      </c>
      <c r="CK379" s="155">
        <v>1.2955758E-3</v>
      </c>
      <c r="CL379" s="155">
        <v>0</v>
      </c>
      <c r="CM379"/>
      <c r="CN379" s="284">
        <v>4.8999428999999996E-10</v>
      </c>
      <c r="CO379" s="284">
        <v>326.47861</v>
      </c>
      <c r="CP379" s="285">
        <v>5.2005758999999997E-3</v>
      </c>
      <c r="CQ379" s="284">
        <v>0.13261833000000001</v>
      </c>
      <c r="CR379" s="284">
        <v>7.7645517000000001E-8</v>
      </c>
      <c r="CS379" s="284">
        <v>1.7603358999999999E-6</v>
      </c>
      <c r="CT379" s="284">
        <v>1.4214354E-2</v>
      </c>
      <c r="CU379" s="284">
        <v>8.4467502999999997</v>
      </c>
      <c r="CV379" s="284">
        <v>1.5648712999999999E-3</v>
      </c>
      <c r="CW379" s="284">
        <v>4.6283379000000001E-5</v>
      </c>
      <c r="CX379"/>
      <c r="CY379" s="158"/>
      <c r="CZ379" s="273"/>
      <c r="DA379"/>
      <c r="DB379" s="49"/>
      <c r="DC379"/>
      <c r="DD379"/>
      <c r="DE379"/>
      <c r="DF379"/>
      <c r="DG379"/>
      <c r="DH379"/>
      <c r="DI379"/>
      <c r="DJ379"/>
      <c r="DK379"/>
      <c r="DL379"/>
    </row>
    <row r="380" spans="1:116" ht="14.4">
      <c r="A380" t="s">
        <v>641</v>
      </c>
      <c r="B380" s="188" t="s">
        <v>253</v>
      </c>
      <c r="C380" s="151" t="str">
        <f t="shared" si="81"/>
        <v>A.050.04.110</v>
      </c>
      <c r="D380" s="54" t="s">
        <v>1227</v>
      </c>
      <c r="E380" s="150" t="s">
        <v>352</v>
      </c>
      <c r="F380" s="153" t="str">
        <f t="shared" si="82"/>
        <v>Lead battery cars (39 Wh per kg)</v>
      </c>
      <c r="G380" s="154">
        <f t="shared" si="83"/>
        <v>0.8592746</v>
      </c>
      <c r="H380"/>
      <c r="I380"/>
      <c r="J380" s="339">
        <f t="shared" ref="J380:J470" si="92">L380+M380+N380+O380</f>
        <v>0.55541473056483692</v>
      </c>
      <c r="K380" s="244"/>
      <c r="L380" s="280">
        <f t="shared" ref="L380:L470" si="93">R380+S380+T380+U380</f>
        <v>2.0698421870000001E-2</v>
      </c>
      <c r="M380" s="280">
        <f t="shared" ref="M380:M470" si="94">P380+Q380+V380+Z380+X380</f>
        <v>0.107672547758</v>
      </c>
      <c r="N380" s="281">
        <f t="shared" ref="N380:N470" si="95">W380+Y380+AA380+AB380</f>
        <v>0.29815257093683695</v>
      </c>
      <c r="O380" s="280">
        <v>0.12889118999999999</v>
      </c>
      <c r="P380" s="286">
        <v>6.2163911000000002E-2</v>
      </c>
      <c r="Q380" s="219">
        <v>6.4717866000000004E-3</v>
      </c>
      <c r="R380" s="286">
        <v>1.2296778E-2</v>
      </c>
      <c r="S380" s="219">
        <v>3.9260188999999997E-3</v>
      </c>
      <c r="T380" s="219">
        <v>1.3382747000000001E-4</v>
      </c>
      <c r="U380" s="219">
        <v>4.3417975000000003E-3</v>
      </c>
      <c r="V380" s="219">
        <v>3.1690313999999998E-3</v>
      </c>
      <c r="W380" s="219">
        <v>0.28900165999999999</v>
      </c>
      <c r="X380" s="219">
        <v>3.5855570000000003E-2</v>
      </c>
      <c r="Y380" s="219">
        <v>8.2774851000000007E-3</v>
      </c>
      <c r="Z380" s="286">
        <v>1.2248758E-5</v>
      </c>
      <c r="AA380" s="219">
        <v>8.7342582999999998E-4</v>
      </c>
      <c r="AB380" s="286">
        <v>6.8369850000000003E-12</v>
      </c>
      <c r="AC380"/>
      <c r="AD380" s="227">
        <f t="shared" si="87"/>
        <v>0.12889118999999999</v>
      </c>
      <c r="AE380" s="227">
        <f t="shared" si="88"/>
        <v>9.2503150869999981E-2</v>
      </c>
      <c r="AF380" s="227">
        <f t="shared" si="89"/>
        <v>7.2678154829999994E-2</v>
      </c>
      <c r="AG380" s="227">
        <f t="shared" si="90"/>
        <v>0.107672547758</v>
      </c>
      <c r="AH380" s="227">
        <f t="shared" si="91"/>
        <v>0.29727914510683695</v>
      </c>
      <c r="AI380"/>
      <c r="AJ380">
        <v>15.803637</v>
      </c>
      <c r="AK380" s="155">
        <v>14.662709</v>
      </c>
      <c r="AL380" s="155">
        <v>0.79979095</v>
      </c>
      <c r="AM380" s="155">
        <v>0</v>
      </c>
      <c r="AN380" s="155">
        <v>7.1974139000000006E-2</v>
      </c>
      <c r="AO380" s="155">
        <v>6.5854640000000006E-2</v>
      </c>
      <c r="AP380" s="155">
        <v>0.20330867999999999</v>
      </c>
      <c r="AQ380"/>
      <c r="AR380" s="156">
        <v>3.4828731000000002E-2</v>
      </c>
      <c r="AS380" s="156">
        <v>3.2591876999999998E-2</v>
      </c>
      <c r="AT380" s="156">
        <v>1.0187168999999999E-3</v>
      </c>
      <c r="AU380" s="156">
        <v>1.2181366999999999E-3</v>
      </c>
      <c r="AV380" s="282">
        <f t="shared" si="84"/>
        <v>1.9539494501906799E-6</v>
      </c>
      <c r="AW380" s="282">
        <f t="shared" si="85"/>
        <v>3.767444289087357E-9</v>
      </c>
      <c r="AX380" s="283">
        <f t="shared" si="86"/>
        <v>0.17060737400000001</v>
      </c>
      <c r="AY380" s="157">
        <v>7.9741260999999998E-7</v>
      </c>
      <c r="AZ380" s="157">
        <v>2.4059860999999999E-9</v>
      </c>
      <c r="BA380" s="157">
        <v>6.5734976999999995E-14</v>
      </c>
      <c r="BB380" s="157">
        <v>9.6599868000000001E-13</v>
      </c>
      <c r="BC380" s="157">
        <v>0</v>
      </c>
      <c r="BD380" s="157">
        <v>3.5450684999999998E-10</v>
      </c>
      <c r="BE380" s="157">
        <v>1.1547578999999999E-6</v>
      </c>
      <c r="BF380" s="157">
        <v>7.8215447999999998E-11</v>
      </c>
      <c r="BG380" s="157">
        <v>1.280664E-9</v>
      </c>
      <c r="BH380" s="157">
        <v>1.2752809E-14</v>
      </c>
      <c r="BI380" s="157">
        <v>1.6387802E-16</v>
      </c>
      <c r="BJ380" s="157">
        <v>2.4734823000000002E-12</v>
      </c>
      <c r="BK380" s="157">
        <v>1.9179544E-14</v>
      </c>
      <c r="BL380" s="157">
        <v>7.4275701000000001E-15</v>
      </c>
      <c r="BM380" s="157">
        <v>5.9811941999999995E-11</v>
      </c>
      <c r="BN380" s="157">
        <v>1.3636554E-9</v>
      </c>
      <c r="BO380" s="157">
        <v>9.2364252999999998E-21</v>
      </c>
      <c r="BP380" s="157">
        <v>2.4236644000000002E-2</v>
      </c>
      <c r="BQ380" s="157">
        <v>0.14637073</v>
      </c>
      <c r="BR380" s="157">
        <v>0</v>
      </c>
      <c r="BS380" s="157">
        <v>0</v>
      </c>
      <c r="BT380" s="157">
        <v>0</v>
      </c>
      <c r="BU380"/>
      <c r="BV380" s="155">
        <v>6.8819069000000002E-5</v>
      </c>
      <c r="BW380" s="155">
        <v>8.8393169000000001E-6</v>
      </c>
      <c r="BX380" s="155">
        <v>2.3958857000000001E-5</v>
      </c>
      <c r="BY380" s="155">
        <v>3.7782288E-7</v>
      </c>
      <c r="BZ380" s="155">
        <v>1.0416278E-5</v>
      </c>
      <c r="CA380" s="155">
        <v>1.9880409999999998E-8</v>
      </c>
      <c r="CB380" s="155">
        <v>3.1731611999999998E-10</v>
      </c>
      <c r="CC380" s="155">
        <v>2.9941394000000003E-8</v>
      </c>
      <c r="CD380" s="155">
        <v>3.9258834999999999E-7</v>
      </c>
      <c r="CE380" s="155">
        <v>2.9935030000000001E-6</v>
      </c>
      <c r="CF380" s="155">
        <v>0</v>
      </c>
      <c r="CG380" s="155">
        <v>2.0425176000000001E-17</v>
      </c>
      <c r="CH380" s="155">
        <v>1.6724054999999999E-13</v>
      </c>
      <c r="CI380" s="155">
        <v>2.9225892999999999E-6</v>
      </c>
      <c r="CJ380" s="155">
        <v>1.8864198999999999E-5</v>
      </c>
      <c r="CK380" s="155">
        <v>3.7758588999999999E-9</v>
      </c>
      <c r="CL380" s="155">
        <v>0</v>
      </c>
      <c r="CM380"/>
      <c r="CN380" s="284">
        <v>1.4155468E-13</v>
      </c>
      <c r="CO380" s="284">
        <v>0.85927723</v>
      </c>
      <c r="CP380" s="285">
        <v>8.2381480000000003E-4</v>
      </c>
      <c r="CQ380" s="284">
        <v>6.0522563000000003E-3</v>
      </c>
      <c r="CR380" s="284">
        <v>1.1161388000000001E-9</v>
      </c>
      <c r="CS380" s="284">
        <v>1.3224293000000001E-7</v>
      </c>
      <c r="CT380" s="284">
        <v>4.5642190000000002E-4</v>
      </c>
      <c r="CU380" s="284">
        <v>1.7728995000000001E-2</v>
      </c>
      <c r="CV380" s="284">
        <v>8.5343986000000002E-9</v>
      </c>
      <c r="CW380" s="284">
        <v>6.9934675000000003E-6</v>
      </c>
      <c r="CX380"/>
      <c r="CY380" s="158"/>
      <c r="CZ380" s="269"/>
      <c r="DA380"/>
      <c r="DB380" s="49"/>
      <c r="DC380"/>
      <c r="DD380"/>
      <c r="DE380"/>
      <c r="DF380"/>
      <c r="DG380"/>
      <c r="DH380"/>
      <c r="DI380"/>
      <c r="DJ380"/>
      <c r="DK380"/>
      <c r="DL380"/>
    </row>
    <row r="381" spans="1:116" ht="14.4">
      <c r="A381" t="s">
        <v>642</v>
      </c>
      <c r="B381" s="188" t="s">
        <v>253</v>
      </c>
      <c r="C381" s="151" t="str">
        <f t="shared" si="81"/>
        <v>A.050.04.111</v>
      </c>
      <c r="D381" s="54" t="s">
        <v>1227</v>
      </c>
      <c r="E381" s="150" t="s">
        <v>1228</v>
      </c>
      <c r="F381" s="153" t="str">
        <f t="shared" si="82"/>
        <v>LED light bulb 8 watt.</v>
      </c>
      <c r="G381" s="154">
        <f t="shared" si="83"/>
        <v>1.9974068666666667</v>
      </c>
      <c r="H381"/>
      <c r="I381"/>
      <c r="J381" s="339">
        <f t="shared" si="92"/>
        <v>1.2947614887086951</v>
      </c>
      <c r="K381" s="244"/>
      <c r="L381" s="280">
        <f t="shared" si="93"/>
        <v>2.9643760339999999E-2</v>
      </c>
      <c r="M381" s="280">
        <f t="shared" si="94"/>
        <v>0.28151662266529998</v>
      </c>
      <c r="N381" s="281">
        <f t="shared" si="95"/>
        <v>0.6839900757033951</v>
      </c>
      <c r="O381" s="280">
        <v>0.29961103</v>
      </c>
      <c r="P381" s="286">
        <v>0.15684998</v>
      </c>
      <c r="Q381" s="219">
        <v>5.5412414E-2</v>
      </c>
      <c r="R381" s="219">
        <v>1.2557626000000001E-2</v>
      </c>
      <c r="S381" s="219">
        <v>5.330123E-3</v>
      </c>
      <c r="T381" s="219">
        <v>4.3733934000000002E-4</v>
      </c>
      <c r="U381" s="219">
        <v>1.1318672E-2</v>
      </c>
      <c r="V381" s="219">
        <v>1.0995252E-2</v>
      </c>
      <c r="W381" s="219">
        <v>0.65443156000000002</v>
      </c>
      <c r="X381" s="219">
        <v>5.8255217999999998E-2</v>
      </c>
      <c r="Y381" s="219">
        <v>1.9482883999999999E-2</v>
      </c>
      <c r="Z381" s="286">
        <v>3.7586653E-6</v>
      </c>
      <c r="AA381" s="219">
        <v>1.0075608999999999E-2</v>
      </c>
      <c r="AB381" s="286">
        <v>2.2703394999999998E-8</v>
      </c>
      <c r="AC381"/>
      <c r="AD381" s="227">
        <f t="shared" si="87"/>
        <v>0.29961103</v>
      </c>
      <c r="AE381" s="227">
        <f t="shared" si="88"/>
        <v>0.25290140633999997</v>
      </c>
      <c r="AF381" s="227">
        <f t="shared" si="89"/>
        <v>0.23333325500000002</v>
      </c>
      <c r="AG381" s="227">
        <f t="shared" si="90"/>
        <v>0.28151662266529998</v>
      </c>
      <c r="AH381" s="227">
        <f t="shared" si="91"/>
        <v>0.67391446670339505</v>
      </c>
      <c r="AI381"/>
      <c r="AJ381">
        <v>19.078240000000001</v>
      </c>
      <c r="AK381" s="155">
        <v>14.804773000000001</v>
      </c>
      <c r="AL381" s="155">
        <v>2.4400578999999998</v>
      </c>
      <c r="AM381" s="155">
        <v>0</v>
      </c>
      <c r="AN381" s="155">
        <v>0.24408969999999999</v>
      </c>
      <c r="AO381" s="155">
        <v>0.61931188000000004</v>
      </c>
      <c r="AP381" s="155">
        <v>0.97000790999999997</v>
      </c>
      <c r="AQ381"/>
      <c r="AR381" s="156">
        <v>9.1976693999999998E-2</v>
      </c>
      <c r="AS381" s="156">
        <v>8.8160120999999994E-2</v>
      </c>
      <c r="AT381" s="156">
        <v>2.9510004999999998E-3</v>
      </c>
      <c r="AU381" s="156">
        <v>8.6557211999999995E-4</v>
      </c>
      <c r="AV381" s="282">
        <f t="shared" si="84"/>
        <v>5.2853789896059997E-6</v>
      </c>
      <c r="AW381" s="282">
        <f t="shared" si="85"/>
        <v>1.0913463182715702E-8</v>
      </c>
      <c r="AX381" s="283">
        <f t="shared" si="86"/>
        <v>0.121228587</v>
      </c>
      <c r="AY381" s="157">
        <v>1.8567407999999999E-6</v>
      </c>
      <c r="AZ381" s="157">
        <v>5.6023498000000001E-9</v>
      </c>
      <c r="BA381" s="157">
        <v>1.5305916999999999E-13</v>
      </c>
      <c r="BB381" s="157">
        <v>1.7485206000000001E-11</v>
      </c>
      <c r="BC381" s="157">
        <v>0</v>
      </c>
      <c r="BD381" s="157">
        <v>1.1215244E-9</v>
      </c>
      <c r="BE381" s="157">
        <v>2.8934382000000002E-6</v>
      </c>
      <c r="BF381" s="157">
        <v>1.7377135E-10</v>
      </c>
      <c r="BG381" s="157">
        <v>3.3445577E-9</v>
      </c>
      <c r="BH381" s="157">
        <v>1.737756E-9</v>
      </c>
      <c r="BI381" s="157">
        <v>1.9011257000000002E-15</v>
      </c>
      <c r="BJ381" s="157">
        <v>3.5997946000000002E-11</v>
      </c>
      <c r="BK381" s="157">
        <v>1.5502256999999999E-11</v>
      </c>
      <c r="BL381" s="157">
        <v>3.3624205E-12</v>
      </c>
      <c r="BM381" s="157">
        <v>1.2320878E-7</v>
      </c>
      <c r="BN381" s="157">
        <v>4.1085219999999999E-7</v>
      </c>
      <c r="BO381" s="157">
        <v>1.074892E-14</v>
      </c>
      <c r="BP381" s="157">
        <v>2.4463004E-2</v>
      </c>
      <c r="BQ381" s="157">
        <v>9.6765583000000002E-2</v>
      </c>
      <c r="BR381" s="157">
        <v>0</v>
      </c>
      <c r="BS381" s="157">
        <v>0</v>
      </c>
      <c r="BT381" s="157">
        <v>0</v>
      </c>
      <c r="BU381"/>
      <c r="BV381" s="155">
        <v>1.1432172E-3</v>
      </c>
      <c r="BW381" s="155">
        <v>2.3371391999999999E-5</v>
      </c>
      <c r="BX381" s="155">
        <v>5.5693004000000001E-5</v>
      </c>
      <c r="BY381" s="155">
        <v>1.2918238999999999E-6</v>
      </c>
      <c r="BZ381" s="155">
        <v>2.0515374999999998E-5</v>
      </c>
      <c r="CA381" s="155">
        <v>6.1901701E-7</v>
      </c>
      <c r="CB381" s="155">
        <v>4.5208062999999997E-5</v>
      </c>
      <c r="CC381" s="155">
        <v>9.3442656E-7</v>
      </c>
      <c r="CD381" s="155">
        <v>9.4777302000000002E-7</v>
      </c>
      <c r="CE381" s="155">
        <v>7.5243324999999998E-6</v>
      </c>
      <c r="CF381" s="155">
        <v>0</v>
      </c>
      <c r="CG381" s="155">
        <v>2.3769864999999999E-11</v>
      </c>
      <c r="CH381" s="155">
        <v>4.2695873000000002E-10</v>
      </c>
      <c r="CI381" s="155">
        <v>3.8615509999999997E-6</v>
      </c>
      <c r="CJ381" s="155">
        <v>2.0999858E-5</v>
      </c>
      <c r="CK381" s="155">
        <v>9.6225008E-4</v>
      </c>
      <c r="CL381" s="155">
        <v>0</v>
      </c>
      <c r="CM381"/>
      <c r="CN381" s="284">
        <v>3.6138368999999999E-10</v>
      </c>
      <c r="CO381" s="284">
        <v>1.9949087000000001</v>
      </c>
      <c r="CP381" s="285">
        <v>1.8843148000000001E-2</v>
      </c>
      <c r="CQ381" s="284">
        <v>1.6131398000000002E-2</v>
      </c>
      <c r="CR381" s="284">
        <v>5.2249170999999998E-8</v>
      </c>
      <c r="CS381" s="284">
        <v>7.1057126999999999E-7</v>
      </c>
      <c r="CT381" s="284">
        <v>9.7920275999999998E-4</v>
      </c>
      <c r="CU381" s="284">
        <v>5.5552012</v>
      </c>
      <c r="CV381" s="284">
        <v>1.1541758E-3</v>
      </c>
      <c r="CW381" s="284">
        <v>2.1714573000000001E-4</v>
      </c>
      <c r="CX381"/>
      <c r="CY381" s="158"/>
      <c r="CZ381" s="269"/>
      <c r="DA381"/>
      <c r="DB381" s="49"/>
      <c r="DC381"/>
      <c r="DD381"/>
      <c r="DE381"/>
      <c r="DF381"/>
      <c r="DG381"/>
      <c r="DH381"/>
      <c r="DI381"/>
      <c r="DJ381"/>
      <c r="DK381"/>
      <c r="DL381"/>
    </row>
    <row r="382" spans="1:116" ht="14.4">
      <c r="A382" t="s">
        <v>643</v>
      </c>
      <c r="B382" s="188" t="s">
        <v>253</v>
      </c>
      <c r="C382" s="151" t="str">
        <f t="shared" si="81"/>
        <v>A.050.04.112</v>
      </c>
      <c r="D382" s="54" t="s">
        <v>1227</v>
      </c>
      <c r="E382" s="150" t="s">
        <v>352</v>
      </c>
      <c r="F382" s="153" t="str">
        <f t="shared" si="82"/>
        <v>Lithium-ion LiCoO2 laptop battery (180 Wh/kg)</v>
      </c>
      <c r="G382" s="154">
        <f t="shared" si="83"/>
        <v>85.22702666666666</v>
      </c>
      <c r="H382"/>
      <c r="I382"/>
      <c r="J382" s="339">
        <f t="shared" si="92"/>
        <v>32.385509851689996</v>
      </c>
      <c r="K382" s="244"/>
      <c r="L382" s="280">
        <f t="shared" si="93"/>
        <v>0.98655188000000005</v>
      </c>
      <c r="M382" s="280">
        <f t="shared" si="94"/>
        <v>3.2236208716899997</v>
      </c>
      <c r="N382" s="281">
        <f t="shared" si="95"/>
        <v>15.391283099999999</v>
      </c>
      <c r="O382" s="280">
        <v>12.784053999999999</v>
      </c>
      <c r="P382" s="219">
        <v>1.9781892999999999</v>
      </c>
      <c r="Q382" s="219">
        <v>0.63616554000000003</v>
      </c>
      <c r="R382" s="219">
        <v>0.42245046000000003</v>
      </c>
      <c r="S382" s="219">
        <v>0.11718703</v>
      </c>
      <c r="T382" s="219">
        <v>0.27902705999999999</v>
      </c>
      <c r="U382" s="219">
        <v>0.16788733</v>
      </c>
      <c r="V382" s="219">
        <v>0.44838050000000002</v>
      </c>
      <c r="W382" s="219">
        <v>14.298667999999999</v>
      </c>
      <c r="X382" s="219">
        <v>0.16062333000000001</v>
      </c>
      <c r="Y382" s="219">
        <v>0.70428442000000002</v>
      </c>
      <c r="Z382" s="219">
        <v>2.6220169E-4</v>
      </c>
      <c r="AA382" s="219">
        <v>0.38833067999999998</v>
      </c>
      <c r="AB382" s="219">
        <v>0</v>
      </c>
      <c r="AC382"/>
      <c r="AD382" s="227">
        <f t="shared" si="87"/>
        <v>12.784053999999999</v>
      </c>
      <c r="AE382" s="227">
        <f t="shared" si="88"/>
        <v>4.0492872200000001</v>
      </c>
      <c r="AF382" s="227">
        <f t="shared" si="89"/>
        <v>3.4510660199999998</v>
      </c>
      <c r="AG382" s="227">
        <f t="shared" si="90"/>
        <v>3.2236208716899997</v>
      </c>
      <c r="AH382" s="227">
        <f t="shared" si="91"/>
        <v>15.00295242</v>
      </c>
      <c r="AI382"/>
      <c r="AJ382">
        <v>1091.9692</v>
      </c>
      <c r="AK382" s="155">
        <v>999.48653999999999</v>
      </c>
      <c r="AL382" s="155">
        <v>87.488747000000004</v>
      </c>
      <c r="AM382" s="155">
        <v>0</v>
      </c>
      <c r="AN382" s="155">
        <v>0.27977055000000001</v>
      </c>
      <c r="AO382" s="155">
        <v>2.6350294000000001</v>
      </c>
      <c r="AP382" s="155">
        <v>2.0791062999999999</v>
      </c>
      <c r="AQ382"/>
      <c r="AR382" s="156">
        <v>6.2533377000000003</v>
      </c>
      <c r="AS382" s="156">
        <v>6.0964647999999997</v>
      </c>
      <c r="AT382" s="156">
        <v>8.1980779000000004E-2</v>
      </c>
      <c r="AU382" s="156">
        <v>7.4892063999999994E-2</v>
      </c>
      <c r="AV382" s="282">
        <f t="shared" si="84"/>
        <v>3.6549548857999999E-4</v>
      </c>
      <c r="AW382" s="282">
        <f t="shared" si="85"/>
        <v>3.0318336004868201E-7</v>
      </c>
      <c r="AX382" s="283">
        <f t="shared" si="86"/>
        <v>10.4890846</v>
      </c>
      <c r="AY382" s="157">
        <v>7.9090678000000005E-5</v>
      </c>
      <c r="AZ382" s="157">
        <v>2.3863566999999999E-7</v>
      </c>
      <c r="BA382" s="157">
        <v>6.5198672999999998E-12</v>
      </c>
      <c r="BB382" s="157">
        <v>0</v>
      </c>
      <c r="BC382" s="157">
        <v>0</v>
      </c>
      <c r="BD382" s="157">
        <v>1.143358E-8</v>
      </c>
      <c r="BE382" s="157">
        <v>3.6644146000000003E-5</v>
      </c>
      <c r="BF382" s="157">
        <v>2.6077217999999999E-9</v>
      </c>
      <c r="BG382" s="157">
        <v>4.1745031000000001E-8</v>
      </c>
      <c r="BH382" s="157">
        <v>8.6461738999999993E-9</v>
      </c>
      <c r="BI382" s="157">
        <v>7.8724381999999998E-14</v>
      </c>
      <c r="BJ382" s="157">
        <v>1.1309901E-8</v>
      </c>
      <c r="BK382" s="157">
        <v>1.4276921000000001E-10</v>
      </c>
      <c r="BL382" s="157">
        <v>8.9494547E-11</v>
      </c>
      <c r="BM382" s="157">
        <v>2.3956954000000001E-4</v>
      </c>
      <c r="BN382" s="157">
        <v>1.0179691000000001E-5</v>
      </c>
      <c r="BO382" s="157">
        <v>0</v>
      </c>
      <c r="BP382" s="157">
        <v>0.49421920000000003</v>
      </c>
      <c r="BQ382" s="157">
        <v>9.9948654000000001</v>
      </c>
      <c r="BR382" s="157">
        <v>0</v>
      </c>
      <c r="BS382" s="157">
        <v>0</v>
      </c>
      <c r="BT382" s="157">
        <v>0</v>
      </c>
      <c r="BU382"/>
      <c r="BV382" s="155">
        <v>5.1485369999999999E-3</v>
      </c>
      <c r="BW382" s="155">
        <v>2.8780285E-4</v>
      </c>
      <c r="BX382" s="155">
        <v>2.3763555999999999E-3</v>
      </c>
      <c r="BY382" s="155">
        <v>5.2714555000000002E-5</v>
      </c>
      <c r="BZ382" s="155">
        <v>2.8309057E-4</v>
      </c>
      <c r="CA382" s="155">
        <v>0</v>
      </c>
      <c r="CB382" s="155">
        <v>2.2497163E-4</v>
      </c>
      <c r="CC382" s="155">
        <v>0</v>
      </c>
      <c r="CD382" s="155">
        <v>3.7491932E-4</v>
      </c>
      <c r="CE382" s="155">
        <v>1.1299311E-4</v>
      </c>
      <c r="CF382" s="155">
        <v>0</v>
      </c>
      <c r="CG382" s="155">
        <v>0</v>
      </c>
      <c r="CH382" s="155">
        <v>0</v>
      </c>
      <c r="CI382" s="155">
        <v>9.9435891999999999E-5</v>
      </c>
      <c r="CJ382" s="155">
        <v>1.3302213E-3</v>
      </c>
      <c r="CK382" s="155">
        <v>6.0322006000000001E-6</v>
      </c>
      <c r="CL382" s="155">
        <v>0</v>
      </c>
      <c r="CM382"/>
      <c r="CN382" s="284">
        <v>0</v>
      </c>
      <c r="CO382" s="284">
        <v>85.227023000000003</v>
      </c>
      <c r="CP382" s="285">
        <v>1.9241945E-2</v>
      </c>
      <c r="CQ382" s="284">
        <v>0.19691052000000001</v>
      </c>
      <c r="CR382" s="284">
        <v>1.7554403000000001E-5</v>
      </c>
      <c r="CS382" s="284">
        <v>1.2031938E-5</v>
      </c>
      <c r="CT382" s="284">
        <v>1.3315502E-2</v>
      </c>
      <c r="CU382" s="284">
        <v>208.36454000000001</v>
      </c>
      <c r="CV382" s="284">
        <v>5.7423114000000001E-3</v>
      </c>
      <c r="CW382" s="284">
        <v>2.6895523E-5</v>
      </c>
      <c r="CX382"/>
      <c r="CY382" s="158"/>
      <c r="CZ382" s="269"/>
      <c r="DA382"/>
      <c r="DB382" s="49"/>
      <c r="DC382"/>
      <c r="DD382"/>
      <c r="DE382"/>
      <c r="DF382"/>
      <c r="DG382"/>
      <c r="DH382"/>
      <c r="DI382"/>
      <c r="DJ382"/>
      <c r="DK382"/>
      <c r="DL382"/>
    </row>
    <row r="383" spans="1:116" ht="13.8" customHeight="1">
      <c r="A383" t="s">
        <v>1636</v>
      </c>
      <c r="B383" s="188" t="s">
        <v>253</v>
      </c>
      <c r="C383" s="151" t="str">
        <f t="shared" si="81"/>
        <v>A.050.04.113</v>
      </c>
      <c r="D383" s="54" t="s">
        <v>1227</v>
      </c>
      <c r="E383" s="150" t="s">
        <v>1228</v>
      </c>
      <c r="F383" s="153" t="str">
        <f t="shared" si="82"/>
        <v>Lithium LiFePO4 (145 Wh per kg incl packaging excl electronics)</v>
      </c>
      <c r="G383" s="154">
        <f t="shared" si="83"/>
        <v>8.8418886666666676</v>
      </c>
      <c r="H383"/>
      <c r="I383"/>
      <c r="J383" s="339">
        <f t="shared" si="92"/>
        <v>2.8594607317335803</v>
      </c>
      <c r="K383" s="244"/>
      <c r="L383" s="280">
        <f t="shared" si="93"/>
        <v>0.1753822444</v>
      </c>
      <c r="M383" s="280">
        <f t="shared" si="94"/>
        <v>0.46801559200000004</v>
      </c>
      <c r="N383" s="281">
        <f t="shared" si="95"/>
        <v>0.88977959533358009</v>
      </c>
      <c r="O383" s="280">
        <v>1.3262833000000001</v>
      </c>
      <c r="P383" s="219">
        <v>0.15418649000000001</v>
      </c>
      <c r="Q383" s="219">
        <v>0.13112519</v>
      </c>
      <c r="R383" s="219">
        <v>0.10879409</v>
      </c>
      <c r="S383" s="219">
        <v>4.8916742999999999E-2</v>
      </c>
      <c r="T383" s="219">
        <v>1.2445964000000001E-3</v>
      </c>
      <c r="U383" s="219">
        <v>1.6426815000000001E-2</v>
      </c>
      <c r="V383" s="219">
        <v>9.1522519999999996E-2</v>
      </c>
      <c r="W383" s="219">
        <v>0.85388176000000005</v>
      </c>
      <c r="X383" s="219">
        <v>5.1164527000000001E-2</v>
      </c>
      <c r="Y383" s="219">
        <v>3.2894597999999997E-2</v>
      </c>
      <c r="Z383" s="219">
        <v>4.0016864999999999E-2</v>
      </c>
      <c r="AA383" s="219">
        <v>3.0031153999999999E-3</v>
      </c>
      <c r="AB383" s="286">
        <v>1.2193358E-7</v>
      </c>
      <c r="AC383"/>
      <c r="AD383" s="227">
        <f t="shared" si="87"/>
        <v>1.3262833000000001</v>
      </c>
      <c r="AE383" s="227">
        <f t="shared" si="88"/>
        <v>0.55221644439999995</v>
      </c>
      <c r="AF383" s="227">
        <f t="shared" si="89"/>
        <v>0.37983731539999999</v>
      </c>
      <c r="AG383" s="227">
        <f t="shared" si="90"/>
        <v>0.46801559200000004</v>
      </c>
      <c r="AH383" s="227">
        <f t="shared" si="91"/>
        <v>0.88677647993358011</v>
      </c>
      <c r="AI383"/>
      <c r="AJ383">
        <v>118.12487</v>
      </c>
      <c r="AK383" s="155">
        <v>106.32351</v>
      </c>
      <c r="AL383" s="155">
        <v>3.9102592999999999</v>
      </c>
      <c r="AM383" s="155">
        <v>1.3589409E-3</v>
      </c>
      <c r="AN383" s="155">
        <v>0.6905133</v>
      </c>
      <c r="AO383" s="155">
        <v>2.6269089000000001</v>
      </c>
      <c r="AP383" s="155">
        <v>4.5723224</v>
      </c>
      <c r="AQ383"/>
      <c r="AR383" s="156">
        <v>0.23287624000000001</v>
      </c>
      <c r="AS383" s="156">
        <v>0.21869952000000001</v>
      </c>
      <c r="AT383" s="156">
        <v>8.7302566999999994E-3</v>
      </c>
      <c r="AU383" s="156">
        <v>5.4464652000000002E-3</v>
      </c>
      <c r="AV383" s="282">
        <f t="shared" si="84"/>
        <v>1.3111482158809002E-5</v>
      </c>
      <c r="AW383" s="282">
        <f t="shared" si="85"/>
        <v>3.2286452409813003E-8</v>
      </c>
      <c r="AX383" s="283">
        <f t="shared" si="86"/>
        <v>0.76281025299999994</v>
      </c>
      <c r="AY383" s="157">
        <v>8.2554250000000007E-6</v>
      </c>
      <c r="AZ383" s="157">
        <v>2.4910315000000001E-8</v>
      </c>
      <c r="BA383" s="157">
        <v>6.8050819999999997E-13</v>
      </c>
      <c r="BB383" s="157">
        <v>4.5809614000000002E-10</v>
      </c>
      <c r="BC383" s="157">
        <v>3.9706669000000001E-11</v>
      </c>
      <c r="BD383" s="157">
        <v>1.1842369E-8</v>
      </c>
      <c r="BE383" s="157">
        <v>4.3841922E-6</v>
      </c>
      <c r="BF383" s="157">
        <v>1.7574575999999999E-9</v>
      </c>
      <c r="BG383" s="157">
        <v>4.2876278999999998E-9</v>
      </c>
      <c r="BH383" s="157">
        <v>5.4103211000000003E-10</v>
      </c>
      <c r="BI383" s="157">
        <v>1.5976481999999999E-12</v>
      </c>
      <c r="BJ383" s="157">
        <v>1.5031429E-10</v>
      </c>
      <c r="BK383" s="157">
        <v>1.5939695E-12</v>
      </c>
      <c r="BL383" s="157">
        <v>9.8963875999999998E-13</v>
      </c>
      <c r="BM383" s="157">
        <v>9.7975799000000002E-8</v>
      </c>
      <c r="BN383" s="157">
        <v>3.3762755999999998E-7</v>
      </c>
      <c r="BO383" s="157">
        <v>4.7306722000000002E-10</v>
      </c>
      <c r="BP383" s="157">
        <v>5.8740362999999997E-2</v>
      </c>
      <c r="BQ383" s="157">
        <v>0.70406988999999998</v>
      </c>
      <c r="BR383" s="157">
        <v>2.3921428E-8</v>
      </c>
      <c r="BS383" s="157">
        <v>1.6176505999999999E-10</v>
      </c>
      <c r="BT383" s="157">
        <v>1.1465153000000001E-14</v>
      </c>
      <c r="BU383"/>
      <c r="BV383" s="155">
        <v>7.6402138000000004E-4</v>
      </c>
      <c r="BW383" s="155">
        <v>3.3317788000000002E-5</v>
      </c>
      <c r="BX383" s="155">
        <v>2.4653532000000001E-4</v>
      </c>
      <c r="BY383" s="155">
        <v>1.0852237E-5</v>
      </c>
      <c r="BZ383" s="155">
        <v>3.7885322999999997E-5</v>
      </c>
      <c r="CA383" s="155">
        <v>1.1895518000000001E-5</v>
      </c>
      <c r="CB383" s="155">
        <v>6.6945179000000002E-6</v>
      </c>
      <c r="CC383" s="155">
        <v>1.1666466E-5</v>
      </c>
      <c r="CD383" s="155">
        <v>1.7625747E-6</v>
      </c>
      <c r="CE383" s="155">
        <v>1.1312171000000001E-5</v>
      </c>
      <c r="CF383" s="155">
        <v>2.8990065999999998E-7</v>
      </c>
      <c r="CG383" s="155">
        <v>6.6511647000000002E-7</v>
      </c>
      <c r="CH383" s="155">
        <v>7.5988142999999995E-8</v>
      </c>
      <c r="CI383" s="155">
        <v>2.2240762000000002E-5</v>
      </c>
      <c r="CJ383" s="155">
        <v>1.3339592999999999E-4</v>
      </c>
      <c r="CK383" s="155">
        <v>2.3154041000000001E-4</v>
      </c>
      <c r="CL383" s="155">
        <v>3.8913600000000003E-6</v>
      </c>
      <c r="CM383"/>
      <c r="CN383" s="284">
        <v>6.4795084999999996E-8</v>
      </c>
      <c r="CO383" s="284">
        <v>8.8029039000000004</v>
      </c>
      <c r="CP383" s="285">
        <v>0.24209116</v>
      </c>
      <c r="CQ383" s="284">
        <v>2.4479001E-2</v>
      </c>
      <c r="CR383" s="284">
        <v>3.2682598E-8</v>
      </c>
      <c r="CS383" s="284">
        <v>5.0849569000000002E-7</v>
      </c>
      <c r="CT383" s="284">
        <v>2.5929506999999999E-3</v>
      </c>
      <c r="CU383" s="284">
        <v>1.5021313999999999</v>
      </c>
      <c r="CV383" s="284">
        <v>3.6268892999999998E-4</v>
      </c>
      <c r="CW383" s="284">
        <v>3.2301974999999999E-3</v>
      </c>
      <c r="CX383"/>
      <c r="CY383" s="158"/>
      <c r="CZ383" s="269"/>
      <c r="DA383"/>
      <c r="DB383" s="49"/>
      <c r="DC383"/>
      <c r="DD383"/>
      <c r="DE383"/>
      <c r="DF383"/>
      <c r="DG383"/>
      <c r="DH383"/>
      <c r="DI383"/>
      <c r="DJ383"/>
      <c r="DK383"/>
      <c r="DL383"/>
    </row>
    <row r="384" spans="1:116" ht="14.4">
      <c r="A384" t="s">
        <v>1637</v>
      </c>
      <c r="B384" s="188" t="s">
        <v>253</v>
      </c>
      <c r="C384" s="151" t="str">
        <f t="shared" si="81"/>
        <v>A.050.04.114</v>
      </c>
      <c r="D384" s="54" t="s">
        <v>1227</v>
      </c>
      <c r="E384" s="150" t="s">
        <v>352</v>
      </c>
      <c r="F384" s="153" t="str">
        <f t="shared" si="82"/>
        <v>Lithium NMC 811 (215 Wh per kg incl packaging excl electronics)</v>
      </c>
      <c r="G384" s="154">
        <f t="shared" si="83"/>
        <v>15.467672</v>
      </c>
      <c r="H384"/>
      <c r="I384"/>
      <c r="J384" s="339">
        <f t="shared" si="92"/>
        <v>10.36911414727161</v>
      </c>
      <c r="K384" s="244"/>
      <c r="L384" s="280">
        <f t="shared" si="93"/>
        <v>0.26563858400000001</v>
      </c>
      <c r="M384" s="280">
        <f t="shared" si="94"/>
        <v>3.1917445399150002</v>
      </c>
      <c r="N384" s="281">
        <f t="shared" si="95"/>
        <v>4.5915802233566101</v>
      </c>
      <c r="O384" s="280">
        <v>2.3201508</v>
      </c>
      <c r="P384" s="219">
        <v>2.8700136000000001</v>
      </c>
      <c r="Q384" s="219">
        <v>0.15998407000000001</v>
      </c>
      <c r="R384" s="219">
        <v>0.1994551</v>
      </c>
      <c r="S384" s="219">
        <v>2.4709891000000001E-2</v>
      </c>
      <c r="T384" s="219">
        <v>2.0515143999999999E-2</v>
      </c>
      <c r="U384" s="219">
        <v>2.0958449000000001E-2</v>
      </c>
      <c r="V384" s="219">
        <v>8.7368613999999997E-2</v>
      </c>
      <c r="W384" s="219">
        <v>4.4650537000000003</v>
      </c>
      <c r="X384" s="219">
        <v>7.4343393999999993E-2</v>
      </c>
      <c r="Y384" s="219">
        <v>9.0239391000000002E-2</v>
      </c>
      <c r="Z384" s="286">
        <v>3.4861915E-5</v>
      </c>
      <c r="AA384" s="219">
        <v>3.6286955000000003E-2</v>
      </c>
      <c r="AB384" s="286">
        <v>1.7735661000000001E-7</v>
      </c>
      <c r="AC384"/>
      <c r="AD384" s="227">
        <f t="shared" si="87"/>
        <v>2.3201508</v>
      </c>
      <c r="AE384" s="227">
        <f t="shared" si="88"/>
        <v>3.383004868</v>
      </c>
      <c r="AF384" s="227">
        <f t="shared" si="89"/>
        <v>3.1536532390000001</v>
      </c>
      <c r="AG384" s="227">
        <f t="shared" si="90"/>
        <v>3.1917445399150002</v>
      </c>
      <c r="AH384" s="227">
        <f t="shared" si="91"/>
        <v>4.5552932683566105</v>
      </c>
      <c r="AI384"/>
      <c r="AJ384">
        <v>186.22203999999999</v>
      </c>
      <c r="AK384" s="155">
        <v>166.02068</v>
      </c>
      <c r="AL384" s="155">
        <v>10.738894999999999</v>
      </c>
      <c r="AM384" s="155">
        <v>0</v>
      </c>
      <c r="AN384" s="155">
        <v>0.42555338999999998</v>
      </c>
      <c r="AO384" s="155">
        <v>3.4269129999999999</v>
      </c>
      <c r="AP384" s="155">
        <v>5.6099939000000001</v>
      </c>
      <c r="AQ384"/>
      <c r="AR384" s="156">
        <v>1.4468216</v>
      </c>
      <c r="AS384" s="156">
        <v>1.4066331999999999</v>
      </c>
      <c r="AT384" s="156">
        <v>2.9710651000000001E-2</v>
      </c>
      <c r="AU384" s="156">
        <v>1.0477739E-2</v>
      </c>
      <c r="AV384" s="282">
        <f t="shared" si="84"/>
        <v>8.4330527378920008E-5</v>
      </c>
      <c r="AW384" s="282">
        <f t="shared" si="85"/>
        <v>1.0987666798283415E-7</v>
      </c>
      <c r="AX384" s="283">
        <f t="shared" si="86"/>
        <v>1.46747044</v>
      </c>
      <c r="AY384" s="157">
        <v>1.4384295E-5</v>
      </c>
      <c r="AZ384" s="157">
        <v>4.3401936E-8</v>
      </c>
      <c r="BA384" s="157">
        <v>1.1857556999999999E-12</v>
      </c>
      <c r="BB384" s="157">
        <v>2.9554291999999997E-10</v>
      </c>
      <c r="BC384" s="157">
        <v>0</v>
      </c>
      <c r="BD384" s="157">
        <v>1.3655316E-8</v>
      </c>
      <c r="BE384" s="157">
        <v>5.3002667000000003E-5</v>
      </c>
      <c r="BF384" s="157">
        <v>2.2950096000000002E-9</v>
      </c>
      <c r="BG384" s="157">
        <v>6.1470854999999998E-8</v>
      </c>
      <c r="BH384" s="157">
        <v>1.9064304000000001E-9</v>
      </c>
      <c r="BI384" s="157">
        <v>2.5949034E-14</v>
      </c>
      <c r="BJ384" s="157">
        <v>7.8076172999999995E-10</v>
      </c>
      <c r="BK384" s="157">
        <v>1.3546288E-11</v>
      </c>
      <c r="BL384" s="157">
        <v>6.9172600999999996E-12</v>
      </c>
      <c r="BM384" s="157">
        <v>1.5951993E-5</v>
      </c>
      <c r="BN384" s="157">
        <v>9.776215200000001E-7</v>
      </c>
      <c r="BO384" s="157">
        <v>1.4977050000000001E-22</v>
      </c>
      <c r="BP384" s="157">
        <v>0.23199494000000001</v>
      </c>
      <c r="BQ384" s="157">
        <v>1.2354754999999999</v>
      </c>
      <c r="BR384" s="157">
        <v>0</v>
      </c>
      <c r="BS384" s="157">
        <v>0</v>
      </c>
      <c r="BT384" s="157">
        <v>0</v>
      </c>
      <c r="BU384"/>
      <c r="BV384" s="155">
        <v>1.9148932E-3</v>
      </c>
      <c r="BW384" s="155">
        <v>4.2692916E-4</v>
      </c>
      <c r="BX384" s="155">
        <v>4.3127973000000003E-4</v>
      </c>
      <c r="BY384" s="155">
        <v>1.0249989E-5</v>
      </c>
      <c r="BZ384" s="155">
        <v>3.5889560999999997E-4</v>
      </c>
      <c r="CA384" s="155">
        <v>6.2211439E-6</v>
      </c>
      <c r="CB384" s="155">
        <v>4.9481497000000002E-5</v>
      </c>
      <c r="CC384" s="155">
        <v>9.3432141000000005E-6</v>
      </c>
      <c r="CD384" s="155">
        <v>2.7650232999999999E-5</v>
      </c>
      <c r="CE384" s="155">
        <v>1.4001593000000001E-5</v>
      </c>
      <c r="CF384" s="155">
        <v>0</v>
      </c>
      <c r="CG384" s="155">
        <v>3.3119834999999998E-19</v>
      </c>
      <c r="CH384" s="155">
        <v>2.7118392E-15</v>
      </c>
      <c r="CI384" s="155">
        <v>6.5280220999999996E-5</v>
      </c>
      <c r="CJ384" s="155">
        <v>2.1467196999999999E-4</v>
      </c>
      <c r="CK384" s="155">
        <v>3.0088883999999997E-4</v>
      </c>
      <c r="CL384" s="155">
        <v>0</v>
      </c>
      <c r="CM384"/>
      <c r="CN384" s="284">
        <v>2.2953377E-15</v>
      </c>
      <c r="CO384" s="284">
        <v>15.444627000000001</v>
      </c>
      <c r="CP384" s="285">
        <v>0.26567879</v>
      </c>
      <c r="CQ384" s="284">
        <v>0.29351049000000001</v>
      </c>
      <c r="CR384" s="284">
        <v>1.7425533000000001E-6</v>
      </c>
      <c r="CS384" s="284">
        <v>1.2920956E-6</v>
      </c>
      <c r="CT384" s="284">
        <v>1.7893729000000001E-2</v>
      </c>
      <c r="CU384" s="284">
        <v>20.098043000000001</v>
      </c>
      <c r="CV384" s="284">
        <v>1.2661763E-3</v>
      </c>
      <c r="CW384" s="284">
        <v>2.1737032E-3</v>
      </c>
      <c r="CX384"/>
      <c r="CY384" s="158"/>
      <c r="CZ384" s="269"/>
      <c r="DA384"/>
      <c r="DB384" s="49"/>
      <c r="DC384"/>
      <c r="DD384"/>
      <c r="DE384"/>
      <c r="DF384"/>
      <c r="DG384"/>
      <c r="DH384"/>
      <c r="DI384"/>
      <c r="DJ384"/>
      <c r="DK384"/>
      <c r="DL384"/>
    </row>
    <row r="385" spans="1:116" ht="14.4">
      <c r="A385" t="s">
        <v>1638</v>
      </c>
      <c r="B385" s="188" t="s">
        <v>253</v>
      </c>
      <c r="C385" s="151" t="str">
        <f t="shared" si="81"/>
        <v>A.050.04.115</v>
      </c>
      <c r="D385" s="54" t="s">
        <v>1227</v>
      </c>
      <c r="E385" s="150" t="s">
        <v>352</v>
      </c>
      <c r="F385" s="153" t="str">
        <f t="shared" si="82"/>
        <v>Mica (fire proof electric insulation) estimate</v>
      </c>
      <c r="G385" s="154">
        <f t="shared" si="83"/>
        <v>2.6886153333333334</v>
      </c>
      <c r="H385"/>
      <c r="I385"/>
      <c r="J385" s="339">
        <f t="shared" si="92"/>
        <v>0.45151292209400001</v>
      </c>
      <c r="K385" s="244"/>
      <c r="L385" s="280">
        <f t="shared" si="93"/>
        <v>1.818918034E-2</v>
      </c>
      <c r="M385" s="280">
        <f t="shared" si="94"/>
        <v>2.6067040043999998E-2</v>
      </c>
      <c r="N385" s="281">
        <f t="shared" si="95"/>
        <v>3.96440171E-3</v>
      </c>
      <c r="O385" s="280">
        <v>0.40329229999999999</v>
      </c>
      <c r="P385" s="286">
        <v>9.3501165999999997E-3</v>
      </c>
      <c r="Q385" s="219">
        <v>1.5321626E-2</v>
      </c>
      <c r="R385" s="219">
        <v>1.5712488E-2</v>
      </c>
      <c r="S385" s="219">
        <v>2.0257738000000001E-3</v>
      </c>
      <c r="T385" s="219">
        <v>2.4110304E-4</v>
      </c>
      <c r="U385" s="219">
        <v>2.098155E-4</v>
      </c>
      <c r="V385" s="219">
        <v>1.3847966E-3</v>
      </c>
      <c r="W385" s="219">
        <v>4.9647720999999997E-4</v>
      </c>
      <c r="X385" s="219">
        <v>0</v>
      </c>
      <c r="Y385" s="219">
        <v>3.4679245E-3</v>
      </c>
      <c r="Z385" s="286">
        <v>1.0500844E-5</v>
      </c>
      <c r="AA385" s="219">
        <v>0</v>
      </c>
      <c r="AB385" s="219">
        <v>0</v>
      </c>
      <c r="AC385"/>
      <c r="AD385" s="227">
        <f t="shared" si="87"/>
        <v>0.40329229999999999</v>
      </c>
      <c r="AE385" s="227">
        <f t="shared" si="88"/>
        <v>4.4245719540000006E-2</v>
      </c>
      <c r="AF385" s="227">
        <f t="shared" si="89"/>
        <v>2.6056539199999999E-2</v>
      </c>
      <c r="AG385" s="227">
        <f t="shared" si="90"/>
        <v>2.6067040043999998E-2</v>
      </c>
      <c r="AH385" s="227">
        <f t="shared" si="91"/>
        <v>3.96440171E-3</v>
      </c>
      <c r="AI385"/>
      <c r="AJ385">
        <v>39.836747000000003</v>
      </c>
      <c r="AK385" s="155">
        <v>39.217154000000001</v>
      </c>
      <c r="AL385" s="155">
        <v>0.43079806999999998</v>
      </c>
      <c r="AM385" s="155">
        <v>0</v>
      </c>
      <c r="AN385" s="155">
        <v>0</v>
      </c>
      <c r="AO385" s="155">
        <v>0.10552958</v>
      </c>
      <c r="AP385" s="155">
        <v>8.3265566999999999E-2</v>
      </c>
      <c r="AQ385"/>
      <c r="AR385" s="156">
        <v>4.9906864000000002E-2</v>
      </c>
      <c r="AS385" s="156">
        <v>4.4991319000000002E-2</v>
      </c>
      <c r="AT385" s="156">
        <v>2.1151435000000001E-3</v>
      </c>
      <c r="AU385" s="156">
        <v>2.8004022000000001E-3</v>
      </c>
      <c r="AV385" s="282">
        <f t="shared" si="84"/>
        <v>2.6973212261179999E-6</v>
      </c>
      <c r="AW385" s="282">
        <f t="shared" si="85"/>
        <v>7.8222763054948012E-9</v>
      </c>
      <c r="AX385" s="283">
        <f t="shared" si="86"/>
        <v>0.39221319359699996</v>
      </c>
      <c r="AY385" s="157">
        <v>2.4950350000000002E-6</v>
      </c>
      <c r="AZ385" s="157">
        <v>7.5281229000000008E-9</v>
      </c>
      <c r="BA385" s="157">
        <v>2.0567906999999999E-13</v>
      </c>
      <c r="BB385" s="157">
        <v>0</v>
      </c>
      <c r="BC385" s="157">
        <v>0</v>
      </c>
      <c r="BD385" s="157">
        <v>4.2105360000000002E-10</v>
      </c>
      <c r="BE385" s="157">
        <v>2.0158289000000001E-7</v>
      </c>
      <c r="BF385" s="157">
        <v>9.6020759999999994E-11</v>
      </c>
      <c r="BG385" s="157">
        <v>1.9779721000000001E-10</v>
      </c>
      <c r="BH385" s="157">
        <v>0</v>
      </c>
      <c r="BI385" s="157">
        <v>0</v>
      </c>
      <c r="BJ385" s="157">
        <v>1.1958366999999999E-13</v>
      </c>
      <c r="BK385" s="157">
        <v>8.3355219000000007E-15</v>
      </c>
      <c r="BL385" s="157">
        <v>1.8372328999999999E-15</v>
      </c>
      <c r="BM385" s="157">
        <v>3.3248807999999998E-11</v>
      </c>
      <c r="BN385" s="157">
        <v>2.4903371E-10</v>
      </c>
      <c r="BO385" s="157">
        <v>0</v>
      </c>
      <c r="BP385" s="157">
        <v>4.1653597000000002E-5</v>
      </c>
      <c r="BQ385" s="157">
        <v>0.39217153999999999</v>
      </c>
      <c r="BR385" s="157">
        <v>0</v>
      </c>
      <c r="BS385" s="157">
        <v>0</v>
      </c>
      <c r="BT385" s="157">
        <v>0</v>
      </c>
      <c r="BU385"/>
      <c r="BV385" s="155">
        <v>1.31428E-4</v>
      </c>
      <c r="BW385" s="155">
        <v>1.3636737000000001E-6</v>
      </c>
      <c r="BX385" s="155">
        <v>7.4965729999999995E-5</v>
      </c>
      <c r="BY385" s="155">
        <v>1.6974167000000001E-7</v>
      </c>
      <c r="BZ385" s="155">
        <v>2.9365349000000001E-6</v>
      </c>
      <c r="CA385" s="155">
        <v>0</v>
      </c>
      <c r="CB385" s="155">
        <v>0</v>
      </c>
      <c r="CC385" s="155">
        <v>0</v>
      </c>
      <c r="CD385" s="155">
        <v>3.3520831000000001E-7</v>
      </c>
      <c r="CE385" s="155">
        <v>2.0923522999999999E-7</v>
      </c>
      <c r="CF385" s="155">
        <v>0</v>
      </c>
      <c r="CG385" s="155">
        <v>0</v>
      </c>
      <c r="CH385" s="155">
        <v>0</v>
      </c>
      <c r="CI385" s="155">
        <v>3.0920478E-6</v>
      </c>
      <c r="CJ385" s="155">
        <v>4.8355831E-5</v>
      </c>
      <c r="CK385" s="155">
        <v>6.9900581000000002E-15</v>
      </c>
      <c r="CL385" s="155">
        <v>0</v>
      </c>
      <c r="CM385"/>
      <c r="CN385" s="284">
        <v>0</v>
      </c>
      <c r="CO385" s="284">
        <v>2.6886152999999999</v>
      </c>
      <c r="CP385" s="285">
        <v>0</v>
      </c>
      <c r="CQ385" s="284">
        <v>9.3300570000000001E-4</v>
      </c>
      <c r="CR385" s="284">
        <v>5.7122376000000001E-11</v>
      </c>
      <c r="CS385" s="284">
        <v>6.6603666E-9</v>
      </c>
      <c r="CT385" s="284">
        <v>1.0753505E-4</v>
      </c>
      <c r="CU385" s="284">
        <v>6.9978486999999999E-3</v>
      </c>
      <c r="CV385" s="284">
        <v>0</v>
      </c>
      <c r="CW385" s="284">
        <v>0</v>
      </c>
      <c r="CX385"/>
      <c r="CY385" s="158"/>
      <c r="CZ385" s="269"/>
      <c r="DA385"/>
      <c r="DB385" s="49"/>
      <c r="DC385"/>
      <c r="DD385"/>
      <c r="DE385"/>
      <c r="DF385"/>
      <c r="DG385"/>
      <c r="DH385"/>
      <c r="DI385"/>
      <c r="DJ385"/>
      <c r="DK385"/>
      <c r="DL385"/>
    </row>
    <row r="386" spans="1:116" ht="13.2" customHeight="1">
      <c r="A386" t="s">
        <v>644</v>
      </c>
      <c r="B386" s="188" t="s">
        <v>253</v>
      </c>
      <c r="C386" s="151" t="str">
        <f t="shared" si="81"/>
        <v>A.050.04.116</v>
      </c>
      <c r="D386" s="54" t="s">
        <v>1227</v>
      </c>
      <c r="E386" s="150" t="s">
        <v>352</v>
      </c>
      <c r="F386" s="153" t="str">
        <f t="shared" si="82"/>
        <v>NiCd battery AA-cell</v>
      </c>
      <c r="G386" s="154">
        <f t="shared" si="83"/>
        <v>0.21299999999999999</v>
      </c>
      <c r="H386"/>
      <c r="I386"/>
      <c r="J386" s="339">
        <f t="shared" si="92"/>
        <v>0.28507495524199994</v>
      </c>
      <c r="K386" s="244"/>
      <c r="L386" s="280">
        <f t="shared" si="93"/>
        <v>1.2354204341999998E-2</v>
      </c>
      <c r="M386" s="280">
        <f t="shared" si="94"/>
        <v>8.4784534999999994E-2</v>
      </c>
      <c r="N386" s="281">
        <f t="shared" si="95"/>
        <v>0.1559862159</v>
      </c>
      <c r="O386" s="280">
        <v>3.1949999999999999E-2</v>
      </c>
      <c r="P386" s="286">
        <v>8.0171999999999993E-2</v>
      </c>
      <c r="Q386" s="219">
        <v>4.3045471999999998E-3</v>
      </c>
      <c r="R386" s="219">
        <v>7.3439999999999998E-3</v>
      </c>
      <c r="S386" s="219">
        <v>1.17493E-3</v>
      </c>
      <c r="T386" s="286">
        <v>5.9631042E-5</v>
      </c>
      <c r="U386" s="219">
        <v>3.7756433000000001E-3</v>
      </c>
      <c r="V386" s="219">
        <v>3.0798780000000002E-4</v>
      </c>
      <c r="W386" s="219">
        <v>0.15458</v>
      </c>
      <c r="X386" s="219">
        <v>0</v>
      </c>
      <c r="Y386" s="219">
        <v>1.4062159E-3</v>
      </c>
      <c r="Z386" s="219">
        <v>0</v>
      </c>
      <c r="AA386" s="219">
        <v>0</v>
      </c>
      <c r="AB386" s="219">
        <v>0</v>
      </c>
      <c r="AC386"/>
      <c r="AD386" s="227">
        <f t="shared" si="87"/>
        <v>3.1949999999999999E-2</v>
      </c>
      <c r="AE386" s="227">
        <f t="shared" si="88"/>
        <v>9.7138739342000013E-2</v>
      </c>
      <c r="AF386" s="227">
        <f t="shared" si="89"/>
        <v>8.4784534999999994E-2</v>
      </c>
      <c r="AG386" s="227">
        <f t="shared" si="90"/>
        <v>8.4784534999999994E-2</v>
      </c>
      <c r="AH386" s="227">
        <f t="shared" si="91"/>
        <v>0.1559862159</v>
      </c>
      <c r="AI386"/>
      <c r="AJ386">
        <v>3.4623159999999999</v>
      </c>
      <c r="AK386" s="155">
        <v>3.2121308000000002</v>
      </c>
      <c r="AL386" s="155">
        <v>0.17468520000000001</v>
      </c>
      <c r="AM386" s="155">
        <v>0</v>
      </c>
      <c r="AN386" s="155">
        <v>0</v>
      </c>
      <c r="AO386" s="155">
        <v>0</v>
      </c>
      <c r="AP386" s="155">
        <v>7.5499999999999998E-2</v>
      </c>
      <c r="AQ386"/>
      <c r="AR386" s="156">
        <v>2.886267E-2</v>
      </c>
      <c r="AS386" s="156">
        <v>2.7908137E-2</v>
      </c>
      <c r="AT386" s="156">
        <v>6.3258808999999997E-4</v>
      </c>
      <c r="AU386" s="156">
        <v>3.2194480000000001E-4</v>
      </c>
      <c r="AV386" s="282">
        <f t="shared" si="84"/>
        <v>1.6731497238999998E-6</v>
      </c>
      <c r="AW386" s="282">
        <f t="shared" si="85"/>
        <v>2.3394529804243998E-9</v>
      </c>
      <c r="AX386" s="283">
        <f t="shared" si="86"/>
        <v>4.5090308000000003E-2</v>
      </c>
      <c r="AY386" s="157">
        <v>1.9766399999999999E-7</v>
      </c>
      <c r="AZ386" s="157">
        <v>5.9640000000000003E-10</v>
      </c>
      <c r="BA386" s="157">
        <v>1.62945E-14</v>
      </c>
      <c r="BB386" s="157">
        <v>0</v>
      </c>
      <c r="BC386" s="157">
        <v>0</v>
      </c>
      <c r="BD386" s="157">
        <v>1.9680000000000001E-10</v>
      </c>
      <c r="BE386" s="157">
        <v>1.4744297E-6</v>
      </c>
      <c r="BF386" s="157">
        <v>4.4879999999999998E-11</v>
      </c>
      <c r="BG386" s="157">
        <v>1.6959999999999999E-9</v>
      </c>
      <c r="BH386" s="157">
        <v>0</v>
      </c>
      <c r="BI386" s="157">
        <v>0</v>
      </c>
      <c r="BJ386" s="157">
        <v>2.1509140000000001E-12</v>
      </c>
      <c r="BK386" s="157">
        <v>1.9490474000000001E-15</v>
      </c>
      <c r="BL386" s="157">
        <v>3.8228770000000001E-15</v>
      </c>
      <c r="BM386" s="157">
        <v>3.9353900000000001E-11</v>
      </c>
      <c r="BN386" s="157">
        <v>8.1986999999999998E-10</v>
      </c>
      <c r="BO386" s="157">
        <v>0</v>
      </c>
      <c r="BP386" s="157">
        <v>1.2969E-2</v>
      </c>
      <c r="BQ386" s="157">
        <v>3.2121308000000001E-2</v>
      </c>
      <c r="BR386" s="157">
        <v>0</v>
      </c>
      <c r="BS386" s="157">
        <v>0</v>
      </c>
      <c r="BT386" s="157">
        <v>0</v>
      </c>
      <c r="BU386"/>
      <c r="BV386" s="155">
        <v>3.7439669999999998E-5</v>
      </c>
      <c r="BW386" s="155">
        <v>1.1692735999999999E-5</v>
      </c>
      <c r="BX386" s="155">
        <v>5.9390051999999996E-6</v>
      </c>
      <c r="BY386" s="155">
        <v>4.0316182999999997E-8</v>
      </c>
      <c r="BZ386" s="155">
        <v>1.0683366E-5</v>
      </c>
      <c r="CA386" s="155">
        <v>0</v>
      </c>
      <c r="CB386" s="155">
        <v>0</v>
      </c>
      <c r="CC386" s="155">
        <v>0</v>
      </c>
      <c r="CD386" s="155">
        <v>2.6270774999999999E-7</v>
      </c>
      <c r="CE386" s="155">
        <v>2.5196129000000002E-6</v>
      </c>
      <c r="CF386" s="155">
        <v>0</v>
      </c>
      <c r="CG386" s="155">
        <v>0</v>
      </c>
      <c r="CH386" s="155">
        <v>0</v>
      </c>
      <c r="CI386" s="155">
        <v>2.1628578999999998E-6</v>
      </c>
      <c r="CJ386" s="155">
        <v>4.1390662000000001E-6</v>
      </c>
      <c r="CK386" s="155">
        <v>2.1763802000000002E-12</v>
      </c>
      <c r="CL386" s="155">
        <v>0</v>
      </c>
      <c r="CM386"/>
      <c r="CN386" s="284">
        <v>0</v>
      </c>
      <c r="CO386" s="284">
        <v>0.21299999999999999</v>
      </c>
      <c r="CP386" s="285">
        <v>0</v>
      </c>
      <c r="CQ386" s="284">
        <v>8.0000000000000002E-3</v>
      </c>
      <c r="CR386" s="284">
        <v>9.6802612999999994E-10</v>
      </c>
      <c r="CS386" s="284">
        <v>1.1446246999999999E-7</v>
      </c>
      <c r="CT386" s="284">
        <v>5.1818879999999999E-4</v>
      </c>
      <c r="CU386" s="284">
        <v>3.2072812999999999E-3</v>
      </c>
      <c r="CV386" s="284">
        <v>0</v>
      </c>
      <c r="CW386" s="284">
        <v>0</v>
      </c>
      <c r="CX386"/>
      <c r="CY386" s="158"/>
      <c r="CZ386" s="273"/>
      <c r="DA386"/>
      <c r="DB386" s="49"/>
      <c r="DC386"/>
      <c r="DD386"/>
      <c r="DE386"/>
      <c r="DF386"/>
      <c r="DG386"/>
      <c r="DH386"/>
      <c r="DI386"/>
      <c r="DJ386"/>
      <c r="DK386"/>
      <c r="DL386"/>
    </row>
    <row r="387" spans="1:116" ht="14.4">
      <c r="A387" t="s">
        <v>645</v>
      </c>
      <c r="B387" s="188" t="s">
        <v>253</v>
      </c>
      <c r="C387" s="151" t="str">
        <f t="shared" si="81"/>
        <v>A.050.04.117</v>
      </c>
      <c r="D387" s="54" t="s">
        <v>1227</v>
      </c>
      <c r="E387" s="150" t="s">
        <v>352</v>
      </c>
      <c r="F387" s="153" t="str">
        <f t="shared" si="82"/>
        <v>NiCd battery C-cell</v>
      </c>
      <c r="G387" s="154">
        <f t="shared" si="83"/>
        <v>0.41000000000000003</v>
      </c>
      <c r="H387"/>
      <c r="I387"/>
      <c r="J387" s="339">
        <f t="shared" si="92"/>
        <v>0.89812182769999993</v>
      </c>
      <c r="K387" s="244"/>
      <c r="L387" s="280">
        <f t="shared" si="93"/>
        <v>1.7801147939999998E-2</v>
      </c>
      <c r="M387" s="280">
        <f t="shared" si="94"/>
        <v>0.15293983525999999</v>
      </c>
      <c r="N387" s="281">
        <f t="shared" si="95"/>
        <v>0.66588084449999996</v>
      </c>
      <c r="O387" s="280">
        <v>6.1499999999999999E-2</v>
      </c>
      <c r="P387" s="286">
        <v>0.1423053</v>
      </c>
      <c r="Q387" s="219">
        <v>9.6852311000000003E-3</v>
      </c>
      <c r="R387" s="219">
        <v>1.5299999999999999E-2</v>
      </c>
      <c r="S387" s="219">
        <v>2.1212900000000001E-3</v>
      </c>
      <c r="T387" s="219">
        <v>1.2713787999999999E-4</v>
      </c>
      <c r="U387" s="219">
        <v>2.5272005999999998E-4</v>
      </c>
      <c r="V387" s="219">
        <v>9.4930416E-4</v>
      </c>
      <c r="W387" s="219">
        <v>0.66315999999999997</v>
      </c>
      <c r="X387" s="219">
        <v>0</v>
      </c>
      <c r="Y387" s="219">
        <v>2.7208445000000002E-3</v>
      </c>
      <c r="Z387" s="219">
        <v>0</v>
      </c>
      <c r="AA387" s="219">
        <v>0</v>
      </c>
      <c r="AB387" s="219">
        <v>0</v>
      </c>
      <c r="AC387"/>
      <c r="AD387" s="227">
        <f t="shared" si="87"/>
        <v>6.1499999999999999E-2</v>
      </c>
      <c r="AE387" s="227">
        <f t="shared" si="88"/>
        <v>0.17074098319999997</v>
      </c>
      <c r="AF387" s="227">
        <f t="shared" si="89"/>
        <v>0.15293983525999999</v>
      </c>
      <c r="AG387" s="227">
        <f t="shared" si="90"/>
        <v>0.15293983525999999</v>
      </c>
      <c r="AH387" s="227">
        <f t="shared" si="91"/>
        <v>0.66588084449999996</v>
      </c>
      <c r="AI387"/>
      <c r="AJ387">
        <v>6.1225632000000001</v>
      </c>
      <c r="AK387" s="155">
        <v>5.6525701000000002</v>
      </c>
      <c r="AL387" s="155">
        <v>0.33799309999999999</v>
      </c>
      <c r="AM387" s="155">
        <v>0</v>
      </c>
      <c r="AN387" s="155">
        <v>0</v>
      </c>
      <c r="AO387" s="155">
        <v>0</v>
      </c>
      <c r="AP387" s="155">
        <v>0.13200000000000001</v>
      </c>
      <c r="AQ387"/>
      <c r="AR387" s="156">
        <v>5.1970202E-2</v>
      </c>
      <c r="AS387" s="156">
        <v>5.0019590000000003E-2</v>
      </c>
      <c r="AT387" s="156">
        <v>1.1497631000000001E-3</v>
      </c>
      <c r="AU387" s="156">
        <v>8.0084882999999999E-4</v>
      </c>
      <c r="AV387" s="282">
        <f t="shared" si="84"/>
        <v>2.9987763810700002E-6</v>
      </c>
      <c r="AW387" s="282">
        <f t="shared" si="85"/>
        <v>4.2520824080153996E-9</v>
      </c>
      <c r="AX387" s="283">
        <f t="shared" si="86"/>
        <v>0.112163701</v>
      </c>
      <c r="AY387" s="157">
        <v>3.8047999999999998E-7</v>
      </c>
      <c r="AZ387" s="157">
        <v>1.148E-9</v>
      </c>
      <c r="BA387" s="157">
        <v>3.1365000000000001E-14</v>
      </c>
      <c r="BB387" s="157">
        <v>0</v>
      </c>
      <c r="BC387" s="157">
        <v>0</v>
      </c>
      <c r="BD387" s="157">
        <v>4.0999999999999998E-10</v>
      </c>
      <c r="BE387" s="157">
        <v>2.6176741E-6</v>
      </c>
      <c r="BF387" s="157">
        <v>9.35E-11</v>
      </c>
      <c r="BG387" s="157">
        <v>3.0103999999999999E-9</v>
      </c>
      <c r="BH387" s="157">
        <v>0</v>
      </c>
      <c r="BI387" s="157">
        <v>0</v>
      </c>
      <c r="BJ387" s="157">
        <v>1.4399875999999999E-13</v>
      </c>
      <c r="BK387" s="157">
        <v>5.7140143999999999E-15</v>
      </c>
      <c r="BL387" s="157">
        <v>1.3302409999999999E-15</v>
      </c>
      <c r="BM387" s="157">
        <v>1.9240569999999999E-11</v>
      </c>
      <c r="BN387" s="157">
        <v>1.9304049999999999E-10</v>
      </c>
      <c r="BO387" s="157">
        <v>0</v>
      </c>
      <c r="BP387" s="157">
        <v>5.5638E-2</v>
      </c>
      <c r="BQ387" s="157">
        <v>5.6525700999999998E-2</v>
      </c>
      <c r="BR387" s="157">
        <v>0</v>
      </c>
      <c r="BS387" s="157">
        <v>0</v>
      </c>
      <c r="BT387" s="157">
        <v>0</v>
      </c>
      <c r="BU387"/>
      <c r="BV387" s="155">
        <v>6.3300806999999995E-5</v>
      </c>
      <c r="BW387" s="155">
        <v>2.0754606999999999E-5</v>
      </c>
      <c r="BX387" s="155">
        <v>1.1431888E-5</v>
      </c>
      <c r="BY387" s="155">
        <v>1.1853711E-7</v>
      </c>
      <c r="BZ387" s="155">
        <v>1.8995007999999999E-5</v>
      </c>
      <c r="CA387" s="155">
        <v>0</v>
      </c>
      <c r="CB387" s="155">
        <v>0</v>
      </c>
      <c r="CC387" s="155">
        <v>0</v>
      </c>
      <c r="CD387" s="155">
        <v>1.8386543999999999E-7</v>
      </c>
      <c r="CE387" s="155">
        <v>2.2206346E-7</v>
      </c>
      <c r="CF387" s="155">
        <v>0</v>
      </c>
      <c r="CG387" s="155">
        <v>0</v>
      </c>
      <c r="CH387" s="155">
        <v>0</v>
      </c>
      <c r="CI387" s="155">
        <v>4.2719251999999996E-6</v>
      </c>
      <c r="CJ387" s="155">
        <v>7.3229034000000003E-6</v>
      </c>
      <c r="CK387" s="155">
        <v>9.3368372E-12</v>
      </c>
      <c r="CL387" s="155">
        <v>0</v>
      </c>
      <c r="CM387"/>
      <c r="CN387" s="284">
        <v>0</v>
      </c>
      <c r="CO387" s="284">
        <v>0.41</v>
      </c>
      <c r="CP387" s="285">
        <v>0</v>
      </c>
      <c r="CQ387" s="284">
        <v>1.4200000000000001E-2</v>
      </c>
      <c r="CR387" s="284">
        <v>6.6697639999999994E-11</v>
      </c>
      <c r="CS387" s="284">
        <v>7.8648990000000005E-9</v>
      </c>
      <c r="CT387" s="284">
        <v>9.2067761999999997E-4</v>
      </c>
      <c r="CU387" s="284">
        <v>4.8442713000000004E-3</v>
      </c>
      <c r="CV387" s="284">
        <v>0</v>
      </c>
      <c r="CW387" s="284">
        <v>0</v>
      </c>
      <c r="CX387"/>
      <c r="CY387" s="158"/>
      <c r="CZ387" s="269"/>
      <c r="DA387"/>
      <c r="DB387" s="49"/>
      <c r="DC387"/>
      <c r="DD387"/>
      <c r="DE387"/>
      <c r="DF387"/>
      <c r="DG387"/>
      <c r="DH387"/>
      <c r="DI387"/>
      <c r="DJ387"/>
      <c r="DK387"/>
      <c r="DL387"/>
    </row>
    <row r="388" spans="1:116" ht="14.4">
      <c r="A388" t="s">
        <v>646</v>
      </c>
      <c r="B388" s="188" t="s">
        <v>253</v>
      </c>
      <c r="C388" s="151" t="str">
        <f t="shared" si="81"/>
        <v>A.050.04.118</v>
      </c>
      <c r="D388" s="54" t="s">
        <v>1227</v>
      </c>
      <c r="E388" s="150" t="s">
        <v>352</v>
      </c>
      <c r="F388" s="153" t="str">
        <f t="shared" si="82"/>
        <v>NiMH battery for laptops (54 Wh per kg)</v>
      </c>
      <c r="G388" s="154">
        <f t="shared" si="83"/>
        <v>53.885328000000001</v>
      </c>
      <c r="H388"/>
      <c r="I388"/>
      <c r="J388" s="339">
        <f t="shared" si="92"/>
        <v>24.824656801410001</v>
      </c>
      <c r="K388" s="244"/>
      <c r="L388" s="280">
        <f t="shared" si="93"/>
        <v>0.36454821910000001</v>
      </c>
      <c r="M388" s="280">
        <f t="shared" si="94"/>
        <v>0.76655311231000001</v>
      </c>
      <c r="N388" s="281">
        <f t="shared" si="95"/>
        <v>15.61075627</v>
      </c>
      <c r="O388" s="280">
        <v>8.0827992000000002</v>
      </c>
      <c r="P388" s="219">
        <v>0.18739538</v>
      </c>
      <c r="Q388" s="219">
        <v>0.30707658999999998</v>
      </c>
      <c r="R388" s="219">
        <v>0.31491026</v>
      </c>
      <c r="S388" s="219">
        <v>4.0600632999999997E-2</v>
      </c>
      <c r="T388" s="219">
        <v>4.8321961E-3</v>
      </c>
      <c r="U388" s="219">
        <v>4.2051299999999996E-3</v>
      </c>
      <c r="V388" s="219">
        <v>2.7754144000000001E-2</v>
      </c>
      <c r="W388" s="219">
        <v>15.541252</v>
      </c>
      <c r="X388" s="219">
        <v>0.24411653999999999</v>
      </c>
      <c r="Y388" s="219">
        <v>6.9504270000000007E-2</v>
      </c>
      <c r="Z388" s="219">
        <v>2.1045830999999999E-4</v>
      </c>
      <c r="AA388" s="219">
        <v>0</v>
      </c>
      <c r="AB388" s="219">
        <v>0</v>
      </c>
      <c r="AC388"/>
      <c r="AD388" s="227">
        <f t="shared" si="87"/>
        <v>8.0827992000000002</v>
      </c>
      <c r="AE388" s="227">
        <f t="shared" si="88"/>
        <v>0.88677433309999987</v>
      </c>
      <c r="AF388" s="227">
        <f t="shared" si="89"/>
        <v>0.52222611399999996</v>
      </c>
      <c r="AG388" s="227">
        <f t="shared" si="90"/>
        <v>0.76655311231000001</v>
      </c>
      <c r="AH388" s="227">
        <f t="shared" si="91"/>
        <v>15.61075627</v>
      </c>
      <c r="AI388"/>
      <c r="AJ388">
        <v>798.40956000000006</v>
      </c>
      <c r="AK388" s="155">
        <v>785.99165000000005</v>
      </c>
      <c r="AL388" s="155">
        <v>8.6340707999999999</v>
      </c>
      <c r="AM388" s="155">
        <v>0</v>
      </c>
      <c r="AN388" s="155">
        <v>0</v>
      </c>
      <c r="AO388" s="155">
        <v>2.1150277000000002</v>
      </c>
      <c r="AP388" s="155">
        <v>1.6688116</v>
      </c>
      <c r="AQ388"/>
      <c r="AR388" s="156">
        <v>1.0020226999999999</v>
      </c>
      <c r="AS388" s="156">
        <v>0.90171767000000003</v>
      </c>
      <c r="AT388" s="156">
        <v>4.2391785000000001E-2</v>
      </c>
      <c r="AU388" s="156">
        <v>5.7913198999999999E-2</v>
      </c>
      <c r="AV388" s="282">
        <f t="shared" si="84"/>
        <v>5.4059811988339995E-5</v>
      </c>
      <c r="AW388" s="282">
        <f t="shared" si="85"/>
        <v>1.5677435341062903E-7</v>
      </c>
      <c r="AX388" s="283">
        <f t="shared" si="86"/>
        <v>8.1110922500000004</v>
      </c>
      <c r="AY388" s="157">
        <v>5.0005583999999997E-5</v>
      </c>
      <c r="AZ388" s="157">
        <v>1.5087892000000001E-7</v>
      </c>
      <c r="BA388" s="157">
        <v>4.1222276000000001E-12</v>
      </c>
      <c r="BB388" s="157">
        <v>0</v>
      </c>
      <c r="BC388" s="157">
        <v>0</v>
      </c>
      <c r="BD388" s="157">
        <v>8.4387718000000004E-9</v>
      </c>
      <c r="BE388" s="157">
        <v>4.0401316999999999E-6</v>
      </c>
      <c r="BF388" s="157">
        <v>1.9244516E-9</v>
      </c>
      <c r="BG388" s="157">
        <v>3.9642589999999998E-9</v>
      </c>
      <c r="BH388" s="157">
        <v>0</v>
      </c>
      <c r="BI388" s="157">
        <v>0</v>
      </c>
      <c r="BJ388" s="157">
        <v>2.3967002999999998E-12</v>
      </c>
      <c r="BK388" s="157">
        <v>1.6706084E-13</v>
      </c>
      <c r="BL388" s="157">
        <v>3.6821889000000002E-14</v>
      </c>
      <c r="BM388" s="157">
        <v>6.6637383999999999E-10</v>
      </c>
      <c r="BN388" s="157">
        <v>4.9911426999999998E-9</v>
      </c>
      <c r="BO388" s="157">
        <v>0</v>
      </c>
      <c r="BP388" s="157">
        <v>0.25117574999999998</v>
      </c>
      <c r="BQ388" s="157">
        <v>7.8599164999999998</v>
      </c>
      <c r="BR388" s="157">
        <v>0</v>
      </c>
      <c r="BS388" s="157">
        <v>0</v>
      </c>
      <c r="BT388" s="157">
        <v>0</v>
      </c>
      <c r="BU388"/>
      <c r="BV388" s="155">
        <v>2.6614867E-3</v>
      </c>
      <c r="BW388" s="155">
        <v>2.7330799E-5</v>
      </c>
      <c r="BX388" s="155">
        <v>1.5024659E-3</v>
      </c>
      <c r="BY388" s="155">
        <v>3.4019688000000001E-6</v>
      </c>
      <c r="BZ388" s="155">
        <v>5.8854139999999999E-5</v>
      </c>
      <c r="CA388" s="155">
        <v>0</v>
      </c>
      <c r="CB388" s="155">
        <v>0</v>
      </c>
      <c r="CC388" s="155">
        <v>0</v>
      </c>
      <c r="CD388" s="155">
        <v>6.7182572000000003E-6</v>
      </c>
      <c r="CE388" s="155">
        <v>4.1935000999999997E-6</v>
      </c>
      <c r="CF388" s="155">
        <v>0</v>
      </c>
      <c r="CG388" s="155">
        <v>0</v>
      </c>
      <c r="CH388" s="155">
        <v>0</v>
      </c>
      <c r="CI388" s="155">
        <v>6.1970936000000005E-5</v>
      </c>
      <c r="CJ388" s="155">
        <v>9.6914935E-4</v>
      </c>
      <c r="CK388" s="155">
        <v>2.7401805999999999E-5</v>
      </c>
      <c r="CL388" s="155">
        <v>0</v>
      </c>
      <c r="CM388"/>
      <c r="CN388" s="284">
        <v>0</v>
      </c>
      <c r="CO388" s="284">
        <v>53.885328000000001</v>
      </c>
      <c r="CP388" s="285">
        <v>0</v>
      </c>
      <c r="CQ388" s="284">
        <v>1.8699335000000001E-2</v>
      </c>
      <c r="CR388" s="284">
        <v>1.1448488000000001E-9</v>
      </c>
      <c r="CS388" s="284">
        <v>1.3348731E-7</v>
      </c>
      <c r="CT388" s="284">
        <v>2.1552214999999999E-3</v>
      </c>
      <c r="CU388" s="284">
        <v>0.14025114</v>
      </c>
      <c r="CV388" s="284">
        <v>0</v>
      </c>
      <c r="CW388" s="284">
        <v>0</v>
      </c>
      <c r="CX388"/>
      <c r="CY388" s="158"/>
      <c r="CZ388" s="269"/>
      <c r="DA388"/>
      <c r="DB388" s="49"/>
      <c r="DC388"/>
      <c r="DD388"/>
      <c r="DE388"/>
      <c r="DF388"/>
      <c r="DG388"/>
      <c r="DH388"/>
      <c r="DI388"/>
      <c r="DJ388"/>
      <c r="DK388"/>
      <c r="DL388"/>
    </row>
    <row r="389" spans="1:116" ht="14.4">
      <c r="A389" t="s">
        <v>647</v>
      </c>
      <c r="B389" s="188" t="s">
        <v>253</v>
      </c>
      <c r="C389" s="151" t="str">
        <f t="shared" si="81"/>
        <v>A.050.04.120</v>
      </c>
      <c r="D389" s="54" t="s">
        <v>1227</v>
      </c>
      <c r="E389" s="150" t="s">
        <v>352</v>
      </c>
      <c r="F389" s="153" t="str">
        <f t="shared" si="82"/>
        <v>solder Tin/Lead 63/37 solder electronic industry</v>
      </c>
      <c r="G389" s="154">
        <f t="shared" si="83"/>
        <v>7.0925279999999997</v>
      </c>
      <c r="H389"/>
      <c r="I389"/>
      <c r="J389" s="339">
        <f t="shared" si="92"/>
        <v>16.295864638939122</v>
      </c>
      <c r="K389" s="244"/>
      <c r="L389" s="280">
        <f t="shared" si="93"/>
        <v>0.1994588269</v>
      </c>
      <c r="M389" s="280">
        <f t="shared" si="94"/>
        <v>1.2425697180391198</v>
      </c>
      <c r="N389" s="281">
        <f t="shared" si="95"/>
        <v>13.789956894000001</v>
      </c>
      <c r="O389" s="280">
        <v>1.0638791999999999</v>
      </c>
      <c r="P389" s="286">
        <v>0.87073687</v>
      </c>
      <c r="Q389" s="286">
        <v>0.31483127999999999</v>
      </c>
      <c r="R389" s="286">
        <v>-1.1233803999999999E-3</v>
      </c>
      <c r="S389" s="219">
        <v>0.11641048</v>
      </c>
      <c r="T389" s="219">
        <v>3.6288673000000001E-3</v>
      </c>
      <c r="U389" s="219">
        <v>8.0542859999999994E-2</v>
      </c>
      <c r="V389" s="219">
        <v>5.7001505000000001E-2</v>
      </c>
      <c r="W389" s="219">
        <v>13.511208</v>
      </c>
      <c r="X389" s="219">
        <v>0</v>
      </c>
      <c r="Y389" s="219">
        <v>9.0009714000000005E-2</v>
      </c>
      <c r="Z389" s="286">
        <v>6.3039119999999998E-8</v>
      </c>
      <c r="AA389" s="219">
        <v>0.18873918000000001</v>
      </c>
      <c r="AB389" s="219">
        <v>0</v>
      </c>
      <c r="AC389"/>
      <c r="AD389" s="227">
        <f t="shared" si="87"/>
        <v>1.0638791999999999</v>
      </c>
      <c r="AE389" s="227">
        <f t="shared" si="88"/>
        <v>1.4420284819</v>
      </c>
      <c r="AF389" s="227">
        <f t="shared" si="89"/>
        <v>1.4313088349999998</v>
      </c>
      <c r="AG389" s="227">
        <f t="shared" si="90"/>
        <v>1.24256971803912</v>
      </c>
      <c r="AH389" s="227">
        <f t="shared" si="91"/>
        <v>13.601217714000001</v>
      </c>
      <c r="AI389"/>
      <c r="AJ389">
        <v>21.110651000000001</v>
      </c>
      <c r="AK389" s="155">
        <v>9.4476043999999995</v>
      </c>
      <c r="AL389" s="155">
        <v>11.181331</v>
      </c>
      <c r="AM389" s="155">
        <v>0</v>
      </c>
      <c r="AN389" s="155">
        <v>2.8063315999999998E-4</v>
      </c>
      <c r="AO389" s="155">
        <v>8.4690306000000007E-2</v>
      </c>
      <c r="AP389" s="155">
        <v>0.39674519000000003</v>
      </c>
      <c r="AQ389"/>
      <c r="AR389" s="156">
        <v>0.44155271000000001</v>
      </c>
      <c r="AS389" s="156">
        <v>0.42188533</v>
      </c>
      <c r="AT389" s="156">
        <v>1.3413988999999999E-2</v>
      </c>
      <c r="AU389" s="156">
        <v>6.2533937000000001E-3</v>
      </c>
      <c r="AV389" s="282">
        <f t="shared" si="84"/>
        <v>2.5292885969110001E-5</v>
      </c>
      <c r="AW389" s="282">
        <f t="shared" si="85"/>
        <v>4.9607947118689992E-8</v>
      </c>
      <c r="AX389" s="283">
        <f t="shared" si="86"/>
        <v>0.87582544399999995</v>
      </c>
      <c r="AY389" s="157">
        <v>6.5818659999999999E-6</v>
      </c>
      <c r="AZ389" s="157">
        <v>1.9859078000000001E-8</v>
      </c>
      <c r="BA389" s="157">
        <v>5.4257839E-13</v>
      </c>
      <c r="BB389" s="157">
        <v>0</v>
      </c>
      <c r="BC389" s="157">
        <v>0</v>
      </c>
      <c r="BD389" s="157">
        <v>-1.0179089E-10</v>
      </c>
      <c r="BE389" s="157">
        <v>1.5909529999999999E-5</v>
      </c>
      <c r="BF389" s="157">
        <v>-2.3408501E-11</v>
      </c>
      <c r="BG389" s="157">
        <v>1.8420019000000002E-8</v>
      </c>
      <c r="BH389" s="157">
        <v>1.0955847E-8</v>
      </c>
      <c r="BI389" s="157">
        <v>0</v>
      </c>
      <c r="BJ389" s="157">
        <v>3.7815931999999998E-10</v>
      </c>
      <c r="BK389" s="157">
        <v>1.3369203E-11</v>
      </c>
      <c r="BL389" s="157">
        <v>4.3405183E-12</v>
      </c>
      <c r="BM389" s="157">
        <v>4.7255396E-7</v>
      </c>
      <c r="BN389" s="157">
        <v>2.3290378E-6</v>
      </c>
      <c r="BO389" s="157">
        <v>0</v>
      </c>
      <c r="BP389" s="157">
        <v>0.78134939999999997</v>
      </c>
      <c r="BQ389" s="157">
        <v>9.4476043999999995E-2</v>
      </c>
      <c r="BR389" s="157">
        <v>0</v>
      </c>
      <c r="BS389" s="157">
        <v>0</v>
      </c>
      <c r="BT389" s="157">
        <v>0</v>
      </c>
      <c r="BU389"/>
      <c r="BV389" s="155">
        <v>1.2931662E-2</v>
      </c>
      <c r="BW389" s="155">
        <v>1.2699316999999999E-4</v>
      </c>
      <c r="BX389" s="155">
        <v>1.9775850000000001E-4</v>
      </c>
      <c r="BY389" s="155">
        <v>6.6883416000000001E-6</v>
      </c>
      <c r="BZ389" s="155">
        <v>1.1009341000000001E-4</v>
      </c>
      <c r="CA389" s="155">
        <v>0</v>
      </c>
      <c r="CB389" s="155">
        <v>2.8506883999999998E-4</v>
      </c>
      <c r="CC389" s="155">
        <v>0</v>
      </c>
      <c r="CD389" s="155">
        <v>6.2971890000000004E-6</v>
      </c>
      <c r="CE389" s="155">
        <v>5.3599961000000002E-5</v>
      </c>
      <c r="CF389" s="155">
        <v>0</v>
      </c>
      <c r="CG389" s="155">
        <v>0</v>
      </c>
      <c r="CH389" s="155">
        <v>0</v>
      </c>
      <c r="CI389" s="155">
        <v>8.0287878000000007E-6</v>
      </c>
      <c r="CJ389" s="155">
        <v>2.5827490999999998E-5</v>
      </c>
      <c r="CK389" s="155">
        <v>1.2111307E-2</v>
      </c>
      <c r="CL389" s="155">
        <v>0</v>
      </c>
      <c r="CM389"/>
      <c r="CN389" s="284">
        <v>0</v>
      </c>
      <c r="CO389" s="284">
        <v>7.0925279999999997</v>
      </c>
      <c r="CP389" s="285">
        <v>-1.2200905E-2</v>
      </c>
      <c r="CQ389" s="284">
        <v>8.688688E-2</v>
      </c>
      <c r="CR389" s="284">
        <v>1.8334926E-7</v>
      </c>
      <c r="CS389" s="284">
        <v>4.3493042E-6</v>
      </c>
      <c r="CT389" s="284">
        <v>5.4625628000000001E-3</v>
      </c>
      <c r="CU389" s="284">
        <v>8.9561285000000002</v>
      </c>
      <c r="CV389" s="284">
        <v>7.2762688999999997E-3</v>
      </c>
      <c r="CW389" s="284">
        <v>0</v>
      </c>
      <c r="CX389"/>
      <c r="CY389" s="158"/>
      <c r="CZ389" s="269"/>
      <c r="DA389"/>
      <c r="DB389" s="49"/>
      <c r="DC389"/>
      <c r="DD389"/>
      <c r="DE389"/>
      <c r="DF389"/>
      <c r="DG389"/>
      <c r="DH389"/>
      <c r="DI389"/>
      <c r="DJ389"/>
      <c r="DK389"/>
      <c r="DL389"/>
    </row>
    <row r="390" spans="1:116" ht="14.4">
      <c r="A390" t="s">
        <v>648</v>
      </c>
      <c r="B390" s="188" t="s">
        <v>253</v>
      </c>
      <c r="C390" s="151" t="str">
        <f t="shared" si="81"/>
        <v>A.050.04.121</v>
      </c>
      <c r="D390" s="54" t="s">
        <v>1227</v>
      </c>
      <c r="E390" s="150" t="s">
        <v>352</v>
      </c>
      <c r="F390" s="153" t="str">
        <f t="shared" si="82"/>
        <v>solder leadfree electronic industry (Ag3.9, Cu0.6)</v>
      </c>
      <c r="G390" s="154">
        <f t="shared" si="83"/>
        <v>24.013968666666671</v>
      </c>
      <c r="H390"/>
      <c r="I390"/>
      <c r="J390" s="339">
        <f t="shared" si="92"/>
        <v>49.301102152236048</v>
      </c>
      <c r="K390" s="244"/>
      <c r="L390" s="280">
        <f t="shared" si="93"/>
        <v>0.41638732600000006</v>
      </c>
      <c r="M390" s="280">
        <f t="shared" si="94"/>
        <v>4.40511815623604</v>
      </c>
      <c r="N390" s="281">
        <f t="shared" si="95"/>
        <v>40.877501370000004</v>
      </c>
      <c r="O390" s="280">
        <v>3.6020953000000002</v>
      </c>
      <c r="P390" s="286">
        <v>2.9216764</v>
      </c>
      <c r="Q390" s="286">
        <v>1.2523477000000001</v>
      </c>
      <c r="R390" s="286">
        <v>-7.5320805000000005E-2</v>
      </c>
      <c r="S390" s="219">
        <v>0.25260215000000003</v>
      </c>
      <c r="T390" s="219">
        <v>1.4351331E-2</v>
      </c>
      <c r="U390" s="219">
        <v>0.22475465</v>
      </c>
      <c r="V390" s="219">
        <v>0.23109386000000001</v>
      </c>
      <c r="W390" s="219">
        <v>40.134734000000002</v>
      </c>
      <c r="X390" s="219">
        <v>0</v>
      </c>
      <c r="Y390" s="219">
        <v>0.32171127999999999</v>
      </c>
      <c r="Z390" s="286">
        <v>1.9623604E-7</v>
      </c>
      <c r="AA390" s="219">
        <v>0.42105608999999999</v>
      </c>
      <c r="AB390" s="219">
        <v>0</v>
      </c>
      <c r="AC390"/>
      <c r="AD390" s="227">
        <f t="shared" si="87"/>
        <v>3.6020953000000002</v>
      </c>
      <c r="AE390" s="227">
        <f t="shared" si="88"/>
        <v>4.8215052860000016</v>
      </c>
      <c r="AF390" s="227">
        <f t="shared" si="89"/>
        <v>4.8261740500000005</v>
      </c>
      <c r="AG390" s="227">
        <f t="shared" si="90"/>
        <v>4.4051181562360391</v>
      </c>
      <c r="AH390" s="227">
        <f t="shared" si="91"/>
        <v>40.456445280000004</v>
      </c>
      <c r="AI390"/>
      <c r="AJ390">
        <v>41.557433000000003</v>
      </c>
      <c r="AK390" s="155">
        <v>1.5286455999999999</v>
      </c>
      <c r="AL390" s="155">
        <v>39.964134000000001</v>
      </c>
      <c r="AM390" s="155">
        <v>0</v>
      </c>
      <c r="AN390" s="155">
        <v>0</v>
      </c>
      <c r="AO390" s="155">
        <v>4.1854658000000003E-2</v>
      </c>
      <c r="AP390" s="155">
        <v>2.2798267000000001E-2</v>
      </c>
      <c r="AQ390"/>
      <c r="AR390" s="156">
        <v>1.5068325</v>
      </c>
      <c r="AS390" s="156">
        <v>1.4433453999999999</v>
      </c>
      <c r="AT390" s="156">
        <v>4.7481461000000003E-2</v>
      </c>
      <c r="AU390" s="156">
        <v>1.6005641000000001E-2</v>
      </c>
      <c r="AV390" s="282">
        <f t="shared" si="84"/>
        <v>8.6531500357300001E-5</v>
      </c>
      <c r="AW390" s="282">
        <f t="shared" si="85"/>
        <v>1.7559711653608001E-7</v>
      </c>
      <c r="AX390" s="283">
        <f t="shared" si="86"/>
        <v>2.241686472</v>
      </c>
      <c r="AY390" s="157">
        <v>2.2285178000000001E-5</v>
      </c>
      <c r="AZ390" s="157">
        <v>6.7239764000000003E-8</v>
      </c>
      <c r="BA390" s="157">
        <v>1.8370862E-12</v>
      </c>
      <c r="BB390" s="157">
        <v>1.0512E-11</v>
      </c>
      <c r="BC390" s="157">
        <v>0</v>
      </c>
      <c r="BD390" s="157">
        <v>-2.3543547000000001E-9</v>
      </c>
      <c r="BE390" s="157">
        <v>5.3076440999999998E-5</v>
      </c>
      <c r="BF390" s="157">
        <v>-5.4410583999999997E-10</v>
      </c>
      <c r="BG390" s="157">
        <v>6.1812605999999999E-8</v>
      </c>
      <c r="BH390" s="157">
        <v>4.4744405999999997E-8</v>
      </c>
      <c r="BI390" s="157">
        <v>7.4688000000000002E-16</v>
      </c>
      <c r="BJ390" s="157">
        <v>2.1634869000000002E-9</v>
      </c>
      <c r="BK390" s="157">
        <v>1.4058332E-10</v>
      </c>
      <c r="BL390" s="157">
        <v>3.8538322999999998E-11</v>
      </c>
      <c r="BM390" s="157">
        <v>2.8970834000000001E-6</v>
      </c>
      <c r="BN390" s="157">
        <v>8.2751417999999998E-6</v>
      </c>
      <c r="BO390" s="157">
        <v>0</v>
      </c>
      <c r="BP390" s="157">
        <v>2.2274726</v>
      </c>
      <c r="BQ390" s="157">
        <v>1.4213872000000001E-2</v>
      </c>
      <c r="BR390" s="157">
        <v>0</v>
      </c>
      <c r="BS390" s="157">
        <v>0</v>
      </c>
      <c r="BT390" s="157">
        <v>0</v>
      </c>
      <c r="BU390"/>
      <c r="BV390" s="155">
        <v>6.5479565000000003E-2</v>
      </c>
      <c r="BW390" s="155">
        <v>4.2617814999999998E-4</v>
      </c>
      <c r="BX390" s="155">
        <v>6.6957316999999999E-4</v>
      </c>
      <c r="BY390" s="155">
        <v>2.7077555E-5</v>
      </c>
      <c r="BZ390" s="155">
        <v>3.5165871000000001E-4</v>
      </c>
      <c r="CA390" s="155">
        <v>4.8192986999999999E-8</v>
      </c>
      <c r="CB390" s="155">
        <v>1.1642357E-3</v>
      </c>
      <c r="CC390" s="155">
        <v>6.9743927999999996E-8</v>
      </c>
      <c r="CD390" s="155">
        <v>2.1273047999999999E-5</v>
      </c>
      <c r="CE390" s="155">
        <v>1.4911977999999999E-4</v>
      </c>
      <c r="CF390" s="155">
        <v>0</v>
      </c>
      <c r="CG390" s="155">
        <v>0</v>
      </c>
      <c r="CH390" s="155">
        <v>0</v>
      </c>
      <c r="CI390" s="155">
        <v>1.3262409E-5</v>
      </c>
      <c r="CJ390" s="155">
        <v>5.3006057000000003E-5</v>
      </c>
      <c r="CK390" s="155">
        <v>6.2604063000000001E-2</v>
      </c>
      <c r="CL390" s="155">
        <v>0</v>
      </c>
      <c r="CM390"/>
      <c r="CN390" s="284">
        <v>0</v>
      </c>
      <c r="CO390" s="284">
        <v>24.013870000000001</v>
      </c>
      <c r="CP390" s="285">
        <v>-6.5764315000000004E-2</v>
      </c>
      <c r="CQ390" s="284">
        <v>0.29159541999999999</v>
      </c>
      <c r="CR390" s="284">
        <v>1.1542994000000001E-6</v>
      </c>
      <c r="CS390" s="284">
        <v>1.3599102E-5</v>
      </c>
      <c r="CT390" s="284">
        <v>1.7834651E-2</v>
      </c>
      <c r="CU390" s="284">
        <v>62.876271000000003</v>
      </c>
      <c r="CV390" s="284">
        <v>2.9716765999999999E-2</v>
      </c>
      <c r="CW390" s="284">
        <v>1.6415039000000001E-5</v>
      </c>
      <c r="CX390"/>
      <c r="CY390" s="158"/>
      <c r="CZ390" s="273"/>
      <c r="DA390"/>
      <c r="DB390" s="49"/>
      <c r="DC390"/>
      <c r="DD390"/>
      <c r="DE390"/>
      <c r="DF390"/>
      <c r="DG390"/>
      <c r="DH390"/>
      <c r="DI390"/>
      <c r="DJ390"/>
      <c r="DK390"/>
      <c r="DL390"/>
    </row>
    <row r="391" spans="1:116" ht="14.4">
      <c r="A391" t="s">
        <v>649</v>
      </c>
      <c r="B391" s="188" t="s">
        <v>253</v>
      </c>
      <c r="C391" s="151" t="str">
        <f t="shared" si="81"/>
        <v>A.050.04.122</v>
      </c>
      <c r="D391" s="54" t="s">
        <v>1227</v>
      </c>
      <c r="E391" s="150" t="s">
        <v>352</v>
      </c>
      <c r="F391" s="153" t="str">
        <f t="shared" si="82"/>
        <v>solder Lead Tin/Lead  60/40 (normal)</v>
      </c>
      <c r="G391" s="154">
        <f t="shared" si="83"/>
        <v>6.8448840000000013</v>
      </c>
      <c r="H391"/>
      <c r="I391"/>
      <c r="J391" s="339">
        <f t="shared" si="92"/>
        <v>15.633585787320401</v>
      </c>
      <c r="K391" s="244"/>
      <c r="L391" s="280">
        <f t="shared" si="93"/>
        <v>0.19355774616999999</v>
      </c>
      <c r="M391" s="280">
        <f t="shared" si="94"/>
        <v>1.2008770471504</v>
      </c>
      <c r="N391" s="281">
        <f t="shared" si="95"/>
        <v>13.212418394</v>
      </c>
      <c r="O391" s="280">
        <v>1.0267326000000001</v>
      </c>
      <c r="P391" s="286">
        <v>0.84506899999999996</v>
      </c>
      <c r="Q391" s="286">
        <v>0.30083858000000002</v>
      </c>
      <c r="R391" s="286">
        <v>5.9125677000000003E-4</v>
      </c>
      <c r="S391" s="219">
        <v>0.11165575</v>
      </c>
      <c r="T391" s="219">
        <v>3.4785663999999999E-3</v>
      </c>
      <c r="U391" s="219">
        <v>7.7832173000000004E-2</v>
      </c>
      <c r="V391" s="219">
        <v>5.4969399000000002E-2</v>
      </c>
      <c r="W391" s="219">
        <v>12.945360000000001</v>
      </c>
      <c r="X391" s="219">
        <v>0</v>
      </c>
      <c r="Y391" s="219">
        <v>8.7306793999999993E-2</v>
      </c>
      <c r="Z391" s="286">
        <v>6.8150400000000007E-8</v>
      </c>
      <c r="AA391" s="219">
        <v>0.17975160000000001</v>
      </c>
      <c r="AB391" s="219">
        <v>0</v>
      </c>
      <c r="AC391"/>
      <c r="AD391" s="227">
        <f t="shared" si="87"/>
        <v>1.0267326000000001</v>
      </c>
      <c r="AE391" s="227">
        <f t="shared" si="88"/>
        <v>1.39443472517</v>
      </c>
      <c r="AF391" s="227">
        <f t="shared" si="89"/>
        <v>1.3806285790000001</v>
      </c>
      <c r="AG391" s="227">
        <f t="shared" si="90"/>
        <v>1.2008770471504</v>
      </c>
      <c r="AH391" s="227">
        <f t="shared" si="91"/>
        <v>13.032666794000001</v>
      </c>
      <c r="AI391"/>
      <c r="AJ391">
        <v>21.579965000000001</v>
      </c>
      <c r="AK391" s="155">
        <v>10.213626</v>
      </c>
      <c r="AL391" s="155">
        <v>10.845565000000001</v>
      </c>
      <c r="AM391" s="155">
        <v>0</v>
      </c>
      <c r="AN391" s="155">
        <v>3.0338719999999997E-4</v>
      </c>
      <c r="AO391" s="155">
        <v>9.1557087999999995E-2</v>
      </c>
      <c r="AP391" s="155">
        <v>0.42891372</v>
      </c>
      <c r="AQ391"/>
      <c r="AR391" s="156">
        <v>0.42721352000000001</v>
      </c>
      <c r="AS391" s="156">
        <v>0.40818791999999998</v>
      </c>
      <c r="AT391" s="156">
        <v>1.2936717E-2</v>
      </c>
      <c r="AU391" s="156">
        <v>6.0888796000000004E-3</v>
      </c>
      <c r="AV391" s="282">
        <f t="shared" si="84"/>
        <v>2.4471698130583999E-5</v>
      </c>
      <c r="AW391" s="282">
        <f t="shared" si="85"/>
        <v>4.7842887983909998E-8</v>
      </c>
      <c r="AX391" s="283">
        <f t="shared" si="86"/>
        <v>0.85278425999999996</v>
      </c>
      <c r="AY391" s="157">
        <v>6.3520522E-6</v>
      </c>
      <c r="AZ391" s="157">
        <v>1.9165675E-8</v>
      </c>
      <c r="BA391" s="157">
        <v>5.2363361000000001E-13</v>
      </c>
      <c r="BB391" s="157">
        <v>0</v>
      </c>
      <c r="BC391" s="157">
        <v>0</v>
      </c>
      <c r="BD391" s="157">
        <v>-5.2429415999999999E-11</v>
      </c>
      <c r="BE391" s="157">
        <v>1.545117E-5</v>
      </c>
      <c r="BF391" s="157">
        <v>-1.2142382E-11</v>
      </c>
      <c r="BG391" s="157">
        <v>1.7877027000000001E-8</v>
      </c>
      <c r="BH391" s="157">
        <v>1.0434139999999999E-8</v>
      </c>
      <c r="BI391" s="157">
        <v>0</v>
      </c>
      <c r="BJ391" s="157">
        <v>3.6079244000000001E-10</v>
      </c>
      <c r="BK391" s="157">
        <v>1.2736699E-11</v>
      </c>
      <c r="BL391" s="157">
        <v>4.1355932999999996E-12</v>
      </c>
      <c r="BM391" s="157">
        <v>4.5006505999999998E-7</v>
      </c>
      <c r="BN391" s="157">
        <v>2.2184632999999999E-6</v>
      </c>
      <c r="BO391" s="157">
        <v>0</v>
      </c>
      <c r="BP391" s="157">
        <v>0.75064799999999998</v>
      </c>
      <c r="BQ391" s="157">
        <v>0.10213626000000001</v>
      </c>
      <c r="BR391" s="157">
        <v>0</v>
      </c>
      <c r="BS391" s="157">
        <v>0</v>
      </c>
      <c r="BT391" s="157">
        <v>0</v>
      </c>
      <c r="BU391"/>
      <c r="BV391" s="155">
        <v>1.2326425E-2</v>
      </c>
      <c r="BW391" s="155">
        <v>1.2324963E-4</v>
      </c>
      <c r="BX391" s="155">
        <v>1.9085352000000001E-4</v>
      </c>
      <c r="BY391" s="155">
        <v>6.4507782999999998E-6</v>
      </c>
      <c r="BZ391" s="155">
        <v>1.0745442999999999E-4</v>
      </c>
      <c r="CA391" s="155">
        <v>0</v>
      </c>
      <c r="CB391" s="155">
        <v>2.7149413999999998E-4</v>
      </c>
      <c r="CC391" s="155">
        <v>0</v>
      </c>
      <c r="CD391" s="155">
        <v>6.0825913000000002E-6</v>
      </c>
      <c r="CE391" s="155">
        <v>5.1817648000000001E-5</v>
      </c>
      <c r="CF391" s="155">
        <v>0</v>
      </c>
      <c r="CG391" s="155">
        <v>0</v>
      </c>
      <c r="CH391" s="155">
        <v>0</v>
      </c>
      <c r="CI391" s="155">
        <v>8.1135444999999995E-6</v>
      </c>
      <c r="CJ391" s="155">
        <v>2.6331494E-5</v>
      </c>
      <c r="CK391" s="155">
        <v>1.1534578E-2</v>
      </c>
      <c r="CL391" s="155">
        <v>0</v>
      </c>
      <c r="CM391"/>
      <c r="CN391" s="284">
        <v>0</v>
      </c>
      <c r="CO391" s="284">
        <v>6.8448837999999999</v>
      </c>
      <c r="CP391" s="285">
        <v>-1.1619910000000001E-2</v>
      </c>
      <c r="CQ391" s="284">
        <v>8.4325600000000001E-2</v>
      </c>
      <c r="CR391" s="284">
        <v>1.7490722E-7</v>
      </c>
      <c r="CS391" s="284">
        <v>4.1764199000000001E-6</v>
      </c>
      <c r="CT391" s="284">
        <v>5.3184301999999999E-3</v>
      </c>
      <c r="CU391" s="284">
        <v>8.5335432000000004</v>
      </c>
      <c r="CV391" s="284">
        <v>6.9297799000000004E-3</v>
      </c>
      <c r="CW391" s="284">
        <v>0</v>
      </c>
      <c r="CX391"/>
      <c r="CY391" s="158"/>
      <c r="CZ391" s="273"/>
      <c r="DA391"/>
      <c r="DB391" s="54"/>
      <c r="DC391"/>
      <c r="DD391"/>
      <c r="DE391"/>
      <c r="DF391"/>
      <c r="DG391"/>
      <c r="DH391"/>
      <c r="DI391"/>
      <c r="DJ391"/>
      <c r="DK391"/>
      <c r="DL391"/>
    </row>
    <row r="392" spans="1:116" ht="12.45" customHeight="1">
      <c r="A392" t="s">
        <v>1639</v>
      </c>
      <c r="B392" s="188" t="s">
        <v>253</v>
      </c>
      <c r="C392" s="151" t="str">
        <f t="shared" si="81"/>
        <v>A.050.04.123</v>
      </c>
      <c r="D392" s="54" t="s">
        <v>1227</v>
      </c>
      <c r="E392" s="150" t="s">
        <v>351</v>
      </c>
      <c r="F392" s="153" t="str">
        <f t="shared" si="82"/>
        <v>PV cell (Mono-Si) per m2 in Rotterdam</v>
      </c>
      <c r="G392" s="154">
        <f t="shared" si="83"/>
        <v>58.724510666666667</v>
      </c>
      <c r="H392"/>
      <c r="I392"/>
      <c r="J392" s="339">
        <f t="shared" si="92"/>
        <v>17.210720070699999</v>
      </c>
      <c r="K392" s="244"/>
      <c r="L392" s="280">
        <f t="shared" si="93"/>
        <v>0.62610546170000003</v>
      </c>
      <c r="M392" s="280">
        <f t="shared" si="94"/>
        <v>2.2661848886999998</v>
      </c>
      <c r="N392" s="281">
        <f t="shared" si="95"/>
        <v>5.5097531203000001</v>
      </c>
      <c r="O392" s="280">
        <v>8.8086766000000001</v>
      </c>
      <c r="P392" s="286">
        <v>0.78322806</v>
      </c>
      <c r="Q392" s="286">
        <v>0.58275767000000001</v>
      </c>
      <c r="R392" s="286">
        <v>0.48119025999999998</v>
      </c>
      <c r="S392" s="219">
        <v>0.11158903000000001</v>
      </c>
      <c r="T392" s="219">
        <v>5.8077047000000001E-3</v>
      </c>
      <c r="U392" s="219">
        <v>2.7518467000000001E-2</v>
      </c>
      <c r="V392" s="219">
        <v>5.1341535000000001E-2</v>
      </c>
      <c r="W392" s="219">
        <v>4.8133314</v>
      </c>
      <c r="X392" s="219">
        <v>0.84720797000000003</v>
      </c>
      <c r="Y392" s="219">
        <v>0.66149351000000001</v>
      </c>
      <c r="Z392" s="219">
        <v>1.6496537000000001E-3</v>
      </c>
      <c r="AA392" s="219">
        <v>2.9375399999999999E-2</v>
      </c>
      <c r="AB392" s="219">
        <v>5.5528102999999997E-3</v>
      </c>
      <c r="AC392"/>
      <c r="AD392" s="227">
        <f t="shared" si="87"/>
        <v>8.8086766000000001</v>
      </c>
      <c r="AE392" s="227">
        <f t="shared" si="88"/>
        <v>2.0434327266999999</v>
      </c>
      <c r="AF392" s="227">
        <f t="shared" si="89"/>
        <v>1.4467026649999999</v>
      </c>
      <c r="AG392" s="227">
        <f t="shared" si="90"/>
        <v>2.2661848887000002</v>
      </c>
      <c r="AH392" s="227">
        <f t="shared" si="91"/>
        <v>5.4803777202999999</v>
      </c>
      <c r="AI392"/>
      <c r="AJ392">
        <v>856.54152999999997</v>
      </c>
      <c r="AK392" s="155">
        <v>766.16864999999996</v>
      </c>
      <c r="AL392" s="155">
        <v>38.533147</v>
      </c>
      <c r="AM392" s="155">
        <v>0</v>
      </c>
      <c r="AN392" s="155">
        <v>8.3646092999999997</v>
      </c>
      <c r="AO392" s="155">
        <v>19.407845999999999</v>
      </c>
      <c r="AP392" s="155">
        <v>24.067285999999999</v>
      </c>
      <c r="AQ392"/>
      <c r="AR392" s="156">
        <v>1.3046707</v>
      </c>
      <c r="AS392" s="156">
        <v>1.2067486999999999</v>
      </c>
      <c r="AT392" s="156">
        <v>5.2176735000000002E-2</v>
      </c>
      <c r="AU392" s="156">
        <v>4.5745235000000002E-2</v>
      </c>
      <c r="AV392" s="282">
        <f t="shared" si="84"/>
        <v>7.2347045003909999E-5</v>
      </c>
      <c r="AW392" s="282">
        <f t="shared" si="85"/>
        <v>1.9296130152549372E-7</v>
      </c>
      <c r="AX392" s="283">
        <f t="shared" si="86"/>
        <v>6.4068956899999998</v>
      </c>
      <c r="AY392" s="157">
        <v>5.4595239000000002E-5</v>
      </c>
      <c r="AZ392" s="157">
        <v>1.6473076E-7</v>
      </c>
      <c r="BA392" s="157">
        <v>4.5005188999999997E-12</v>
      </c>
      <c r="BB392" s="157">
        <v>2.5000690999999998E-10</v>
      </c>
      <c r="BC392" s="157">
        <v>0</v>
      </c>
      <c r="BD392" s="157">
        <v>3.8988337000000003E-8</v>
      </c>
      <c r="BE392" s="157">
        <v>1.6842788000000001E-5</v>
      </c>
      <c r="BF392" s="157">
        <v>6.1426176999999997E-9</v>
      </c>
      <c r="BG392" s="157">
        <v>1.8675887000000002E-8</v>
      </c>
      <c r="BH392" s="157">
        <v>3.2056753000000002E-9</v>
      </c>
      <c r="BI392" s="157">
        <v>4.6259621000000002E-14</v>
      </c>
      <c r="BJ392" s="157">
        <v>1.828051E-10</v>
      </c>
      <c r="BK392" s="157">
        <v>1.5115007999999999E-11</v>
      </c>
      <c r="BL392" s="157">
        <v>3.8946376999999999E-12</v>
      </c>
      <c r="BM392" s="157">
        <v>2.4958488000000001E-7</v>
      </c>
      <c r="BN392" s="157">
        <v>6.2019478000000002E-7</v>
      </c>
      <c r="BO392" s="157">
        <v>1.2727182999999999E-18</v>
      </c>
      <c r="BP392" s="157">
        <v>0.26282229000000001</v>
      </c>
      <c r="BQ392" s="157">
        <v>6.1440733999999999</v>
      </c>
      <c r="BR392" s="157">
        <v>0</v>
      </c>
      <c r="BS392" s="157">
        <v>0</v>
      </c>
      <c r="BT392" s="157">
        <v>0</v>
      </c>
      <c r="BU392"/>
      <c r="BV392" s="155">
        <v>8.1529371999999999E-3</v>
      </c>
      <c r="BW392" s="155">
        <v>1.3924443E-4</v>
      </c>
      <c r="BX392" s="155">
        <v>1.6373952000000001E-3</v>
      </c>
      <c r="BY392" s="155">
        <v>6.1421288000000003E-6</v>
      </c>
      <c r="BZ392" s="155">
        <v>1.3901237999999999E-4</v>
      </c>
      <c r="CA392" s="155">
        <v>2.0668000999999999E-5</v>
      </c>
      <c r="CB392" s="155">
        <v>8.3361015999999994E-5</v>
      </c>
      <c r="CC392" s="155">
        <v>3.1299797E-5</v>
      </c>
      <c r="CD392" s="155">
        <v>8.4899249999999999E-6</v>
      </c>
      <c r="CE392" s="155">
        <v>1.9657101000000001E-5</v>
      </c>
      <c r="CF392" s="155">
        <v>0</v>
      </c>
      <c r="CG392" s="155">
        <v>2.8144540999999999E-15</v>
      </c>
      <c r="CH392" s="155">
        <v>2.3044640999999999E-11</v>
      </c>
      <c r="CI392" s="155">
        <v>9.9144840999999999E-5</v>
      </c>
      <c r="CJ392" s="155">
        <v>9.7864432000000011E-4</v>
      </c>
      <c r="CK392" s="155">
        <v>4.9898779999999997E-3</v>
      </c>
      <c r="CL392" s="155">
        <v>0</v>
      </c>
      <c r="CM392"/>
      <c r="CN392" s="284">
        <v>1.9505297999999999E-11</v>
      </c>
      <c r="CO392" s="284">
        <v>58.643810000000002</v>
      </c>
      <c r="CP392" s="285">
        <v>0.66259597999999997</v>
      </c>
      <c r="CQ392" s="284">
        <v>0.10000703</v>
      </c>
      <c r="CR392" s="284">
        <v>1.0027785E-7</v>
      </c>
      <c r="CS392" s="284">
        <v>1.2961146999999999E-6</v>
      </c>
      <c r="CT392" s="284">
        <v>5.9579365000000002E-3</v>
      </c>
      <c r="CU392" s="284">
        <v>6.5443172000000001</v>
      </c>
      <c r="CV392" s="284">
        <v>2.1290533999999998E-3</v>
      </c>
      <c r="CW392" s="284">
        <v>7.2680098999999996E-3</v>
      </c>
      <c r="CX392"/>
      <c r="CY392" s="158"/>
      <c r="CZ392" s="273"/>
      <c r="DA392"/>
      <c r="DB392" s="247"/>
      <c r="DC392"/>
      <c r="DD392"/>
      <c r="DE392"/>
      <c r="DF392"/>
      <c r="DG392"/>
      <c r="DH392"/>
      <c r="DI392"/>
      <c r="DJ392"/>
      <c r="DK392"/>
      <c r="DL392"/>
    </row>
    <row r="393" spans="1:116" ht="14.4">
      <c r="B393" s="188"/>
      <c r="C393" s="151"/>
      <c r="D393" s="51" t="s">
        <v>1486</v>
      </c>
      <c r="E393" s="150"/>
      <c r="F393"/>
      <c r="G393"/>
      <c r="H393"/>
      <c r="I393"/>
      <c r="J393" s="244"/>
      <c r="K393" s="244"/>
      <c r="L393"/>
      <c r="M393"/>
      <c r="N393" s="174"/>
      <c r="O393"/>
      <c r="P393" s="53"/>
      <c r="Q393" s="53"/>
      <c r="R393" s="53"/>
      <c r="S393"/>
      <c r="T393"/>
      <c r="U393"/>
      <c r="V393"/>
      <c r="W393"/>
      <c r="X393"/>
      <c r="Y393"/>
      <c r="Z393"/>
      <c r="AA393"/>
      <c r="AB393"/>
      <c r="AC393"/>
      <c r="AD393"/>
      <c r="AE393"/>
      <c r="AF393"/>
      <c r="AG393"/>
      <c r="AH393"/>
      <c r="AI393"/>
      <c r="AJ393"/>
      <c r="AK393"/>
      <c r="AL393"/>
      <c r="AM393"/>
      <c r="AN393"/>
      <c r="AO393"/>
      <c r="AP393"/>
      <c r="AQ393"/>
      <c r="AR393"/>
      <c r="AS393"/>
      <c r="AT393"/>
      <c r="AU393"/>
      <c r="AX393" s="19"/>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s="117"/>
      <c r="CQ393"/>
      <c r="CR393"/>
      <c r="CS393"/>
      <c r="CT393"/>
      <c r="CU393"/>
      <c r="CV393"/>
      <c r="CW393"/>
      <c r="CX393"/>
      <c r="CY393" s="159"/>
      <c r="CZ393" s="273"/>
      <c r="DA393"/>
      <c r="DB393" s="247"/>
      <c r="DC393"/>
      <c r="DD393"/>
      <c r="DE393"/>
      <c r="DF393"/>
      <c r="DG393"/>
      <c r="DH393"/>
      <c r="DI393"/>
      <c r="DJ393"/>
      <c r="DK393"/>
      <c r="DL393"/>
    </row>
    <row r="394" spans="1:116" ht="14.4">
      <c r="A394" t="s">
        <v>2361</v>
      </c>
      <c r="B394" s="188" t="s">
        <v>253</v>
      </c>
      <c r="C394" s="151" t="str">
        <f t="shared" si="81"/>
        <v>A.050.06.101</v>
      </c>
      <c r="D394" s="54" t="s">
        <v>1486</v>
      </c>
      <c r="E394" s="260" t="s">
        <v>2362</v>
      </c>
      <c r="F394" s="153" t="str">
        <f t="shared" si="82"/>
        <v>IC die (not packaged) Logic N65 per cm2</v>
      </c>
      <c r="G394" s="154">
        <f t="shared" si="83"/>
        <v>1.0921031333333333</v>
      </c>
      <c r="H394"/>
      <c r="I394"/>
      <c r="J394" s="339">
        <f t="shared" ref="J394:J396" si="96">L394+M394+N394+O394</f>
        <v>0.18784360752723056</v>
      </c>
      <c r="K394" s="244"/>
      <c r="L394" s="280">
        <f t="shared" ref="L394:L396" si="97">R394+S394+T394+U394</f>
        <v>2.9507678353480004E-3</v>
      </c>
      <c r="M394" s="280">
        <f t="shared" ref="M394:M396" si="98">P394+Q394+V394+Z394+X394</f>
        <v>6.1099771730766987E-3</v>
      </c>
      <c r="N394" s="281">
        <f t="shared" ref="N394:N396" si="99">W394+Y394+AA394+AB394</f>
        <v>1.4967392518805873E-2</v>
      </c>
      <c r="O394" s="227">
        <v>0.16381546999999999</v>
      </c>
      <c r="P394" s="286">
        <v>3.3275819999999999E-3</v>
      </c>
      <c r="Q394" s="286">
        <v>2.7819012999999999E-3</v>
      </c>
      <c r="R394" s="286">
        <v>2.5544001000000001E-3</v>
      </c>
      <c r="S394" s="219">
        <v>3.9623410000000001E-4</v>
      </c>
      <c r="T394" s="286">
        <v>6.2242469999999993E-8</v>
      </c>
      <c r="U394" s="286">
        <v>7.1392878000000004E-8</v>
      </c>
      <c r="V394" s="286">
        <v>3.6926629000000001E-7</v>
      </c>
      <c r="W394" s="219">
        <v>5.1425818000000001E-4</v>
      </c>
      <c r="X394" s="286">
        <v>1.1876504E-7</v>
      </c>
      <c r="Y394" s="219">
        <v>1.4453133999999999E-2</v>
      </c>
      <c r="Z394" s="286">
        <v>5.8417466999999998E-9</v>
      </c>
      <c r="AA394" s="286">
        <v>3.3880385E-10</v>
      </c>
      <c r="AB394" s="286">
        <v>2.0247994000000002E-15</v>
      </c>
      <c r="AC394"/>
      <c r="AD394" s="227">
        <f t="shared" ref="AD394:AD396" si="100">O394</f>
        <v>0.16381546999999999</v>
      </c>
      <c r="AE394" s="227">
        <f t="shared" ref="AE394:AE396" si="101">P394+Q394+R394+S394+T394+U394+V394</f>
        <v>9.060620401637999E-3</v>
      </c>
      <c r="AF394" s="227">
        <f t="shared" ref="AF394:AF396" si="102">P394+Q394+V394+AA394</f>
        <v>6.1098529050938495E-3</v>
      </c>
      <c r="AG394" s="227">
        <f t="shared" ref="AG394:AG396" si="103">Z394+P394+Q394+V394+X394</f>
        <v>6.1099771730766996E-3</v>
      </c>
      <c r="AH394" s="227">
        <f t="shared" ref="AH394:AH396" si="104">W394+Y394+AB394</f>
        <v>1.4967392180002023E-2</v>
      </c>
      <c r="AI394"/>
      <c r="AJ394">
        <v>8.8115894000000008</v>
      </c>
      <c r="AK394" s="155">
        <v>5.2132736</v>
      </c>
      <c r="AL394" s="155">
        <v>2.0022559000000002</v>
      </c>
      <c r="AM394" s="155">
        <v>0</v>
      </c>
      <c r="AN394" s="155">
        <v>0.38346333999999999</v>
      </c>
      <c r="AO394" s="155">
        <v>0.81190872999999997</v>
      </c>
      <c r="AP394" s="155">
        <v>0.40068778999999999</v>
      </c>
      <c r="AQ394"/>
      <c r="AR394" s="156">
        <v>1.9029575E-2</v>
      </c>
      <c r="AS394" s="156">
        <v>1.8017506999999999E-2</v>
      </c>
      <c r="AT394" s="156">
        <v>8.5013153000000001E-4</v>
      </c>
      <c r="AU394" s="156">
        <v>1.6193617E-4</v>
      </c>
      <c r="AV394" s="282">
        <f t="shared" ref="AV394:AV396" si="105">AY394+BB394+BC394+BD394+BE394+BM394+BN394+BR394</f>
        <v>1.0801862980065856E-6</v>
      </c>
      <c r="AW394" s="282">
        <f t="shared" ref="AW394:AW396" si="106">AZ394+BA394+BF394+BG394+BH394+BI394+BJ394+BK394+BL394+BO394+BS394+BT394</f>
        <v>3.1439775360659107E-9</v>
      </c>
      <c r="AX394" s="283">
        <f t="shared" ref="AX394:AX396" si="107">BP394+BQ394</f>
        <v>2.2680135229E-2</v>
      </c>
      <c r="AY394" s="157">
        <v>1.0134717E-6</v>
      </c>
      <c r="AZ394" s="157">
        <v>3.0578887000000001E-9</v>
      </c>
      <c r="BA394" s="157">
        <v>8.3545888999999997E-14</v>
      </c>
      <c r="BB394" s="157">
        <v>2.8608421999999999E-16</v>
      </c>
      <c r="BC394" s="157">
        <v>0</v>
      </c>
      <c r="BD394" s="157">
        <v>6.8458643999999995E-11</v>
      </c>
      <c r="BE394" s="157">
        <v>6.6646060000000006E-8</v>
      </c>
      <c r="BF394" s="157">
        <v>1.5611130999999999E-11</v>
      </c>
      <c r="BG394" s="157">
        <v>7.0394100999999998E-11</v>
      </c>
      <c r="BH394" s="157">
        <v>3.7767934999999999E-18</v>
      </c>
      <c r="BI394" s="157">
        <v>4.8533105999999998E-20</v>
      </c>
      <c r="BJ394" s="157">
        <v>4.0693047999999999E-17</v>
      </c>
      <c r="BK394" s="157">
        <v>1.1478331E-17</v>
      </c>
      <c r="BL394" s="157">
        <v>2.1802022E-18</v>
      </c>
      <c r="BM394" s="157">
        <v>8.8372965999999993E-15</v>
      </c>
      <c r="BN394" s="157">
        <v>7.0239204999999997E-14</v>
      </c>
      <c r="BO394" s="157">
        <v>2.7354028999999999E-24</v>
      </c>
      <c r="BP394" s="157">
        <v>5.0241229000000002E-5</v>
      </c>
      <c r="BQ394" s="157">
        <v>2.2629894000000001E-2</v>
      </c>
      <c r="BR394" s="157">
        <v>0</v>
      </c>
      <c r="BS394" s="157">
        <v>0</v>
      </c>
      <c r="BT394" s="157">
        <v>0</v>
      </c>
      <c r="BU394"/>
      <c r="BV394" s="155">
        <v>4.0967575999999998E-5</v>
      </c>
      <c r="BW394" s="155">
        <v>4.8532118E-7</v>
      </c>
      <c r="BX394" s="155">
        <v>3.0450733E-5</v>
      </c>
      <c r="BY394" s="155">
        <v>1.259359E-9</v>
      </c>
      <c r="BZ394" s="155">
        <v>7.5432475000000002E-7</v>
      </c>
      <c r="CA394" s="155">
        <v>5.8876598999999999E-12</v>
      </c>
      <c r="CB394" s="155">
        <v>9.3974389000000001E-14</v>
      </c>
      <c r="CC394" s="155">
        <v>8.8672590000000002E-12</v>
      </c>
      <c r="CD394" s="155">
        <v>8.7380661E-11</v>
      </c>
      <c r="CE394" s="155">
        <v>3.7696226999999997E-9</v>
      </c>
      <c r="CF394" s="155">
        <v>0</v>
      </c>
      <c r="CG394" s="155">
        <v>6.0489944999999998E-21</v>
      </c>
      <c r="CH394" s="155">
        <v>4.9528930999999997E-17</v>
      </c>
      <c r="CI394" s="155">
        <v>5.1979065000000005E-7</v>
      </c>
      <c r="CJ394" s="155">
        <v>8.7522740999999997E-6</v>
      </c>
      <c r="CK394" s="155">
        <v>1.5001195E-12</v>
      </c>
      <c r="CL394" s="155">
        <v>0</v>
      </c>
      <c r="CM394"/>
      <c r="CN394" s="243">
        <v>4.1921963E-17</v>
      </c>
      <c r="CO394" s="243">
        <v>1.0921031000000001</v>
      </c>
      <c r="CP394" s="288">
        <v>2.4397592000000001E-7</v>
      </c>
      <c r="CQ394" s="243">
        <v>3.3205102000000001E-4</v>
      </c>
      <c r="CR394" s="243">
        <v>1.9185588000000001E-14</v>
      </c>
      <c r="CS394" s="243">
        <v>2.2441239999999998E-12</v>
      </c>
      <c r="CT394" s="243">
        <v>3.0169793000000001E-5</v>
      </c>
      <c r="CU394" s="243">
        <v>6.4339282000000002E-6</v>
      </c>
      <c r="CV394" s="243">
        <v>2.5274949999999998E-12</v>
      </c>
      <c r="CW394" s="243">
        <v>2.0711422999999998E-9</v>
      </c>
      <c r="CX394"/>
      <c r="CY394" s="159"/>
      <c r="CZ394" s="273"/>
      <c r="DA394"/>
      <c r="DB394" s="247"/>
      <c r="DC394"/>
      <c r="DD394"/>
      <c r="DE394"/>
      <c r="DF394"/>
      <c r="DG394"/>
      <c r="DH394"/>
      <c r="DI394"/>
      <c r="DJ394"/>
      <c r="DK394"/>
      <c r="DL394"/>
    </row>
    <row r="395" spans="1:116" ht="14.4">
      <c r="A395" t="s">
        <v>2363</v>
      </c>
      <c r="B395" s="188" t="s">
        <v>253</v>
      </c>
      <c r="C395" s="151" t="str">
        <f t="shared" si="81"/>
        <v>A.050.06.102</v>
      </c>
      <c r="D395" s="54" t="s">
        <v>1486</v>
      </c>
      <c r="E395" s="260" t="s">
        <v>2362</v>
      </c>
      <c r="F395" s="153" t="str">
        <f t="shared" si="82"/>
        <v>IC die (not packaged) Logic N45 per cm2</v>
      </c>
      <c r="G395" s="154">
        <f t="shared" si="83"/>
        <v>1.0631990666666666</v>
      </c>
      <c r="H395"/>
      <c r="I395"/>
      <c r="J395" s="227">
        <f t="shared" si="96"/>
        <v>0.18769391202723057</v>
      </c>
      <c r="K395"/>
      <c r="L395" s="280">
        <f t="shared" si="97"/>
        <v>3.4688481253479998E-3</v>
      </c>
      <c r="M395" s="280">
        <f t="shared" si="98"/>
        <v>7.1832585730766995E-3</v>
      </c>
      <c r="N395" s="281">
        <f t="shared" si="99"/>
        <v>1.7561945328805877E-2</v>
      </c>
      <c r="O395" s="227">
        <v>0.15947986</v>
      </c>
      <c r="P395" s="286">
        <v>3.9123294999999997E-3</v>
      </c>
      <c r="Q395" s="286">
        <v>3.2704352E-3</v>
      </c>
      <c r="R395" s="286">
        <v>3.0029090999999998E-3</v>
      </c>
      <c r="S395" s="219">
        <v>4.6580538999999998E-4</v>
      </c>
      <c r="T395" s="286">
        <v>6.2242469999999993E-8</v>
      </c>
      <c r="U395" s="286">
        <v>7.1392878000000004E-8</v>
      </c>
      <c r="V395" s="286">
        <v>3.6926629000000001E-7</v>
      </c>
      <c r="W395" s="219">
        <v>5.6732099000000001E-4</v>
      </c>
      <c r="X395" s="286">
        <v>1.1876504E-7</v>
      </c>
      <c r="Y395" s="219">
        <v>1.6994624E-2</v>
      </c>
      <c r="Z395" s="286">
        <v>5.8417466999999998E-9</v>
      </c>
      <c r="AA395" s="286">
        <v>3.3880385E-10</v>
      </c>
      <c r="AB395" s="286">
        <v>2.0247994000000002E-15</v>
      </c>
      <c r="AC395"/>
      <c r="AD395" s="227">
        <f t="shared" si="100"/>
        <v>0.15947986</v>
      </c>
      <c r="AE395" s="227">
        <f t="shared" si="101"/>
        <v>1.0651982091638E-2</v>
      </c>
      <c r="AF395" s="227">
        <f t="shared" si="102"/>
        <v>7.1831343050938502E-3</v>
      </c>
      <c r="AG395" s="227">
        <f t="shared" si="103"/>
        <v>7.1832585730766986E-3</v>
      </c>
      <c r="AH395" s="227">
        <f t="shared" si="104"/>
        <v>1.7561944990002028E-2</v>
      </c>
      <c r="AI395"/>
      <c r="AJ395">
        <v>10.359432999999999</v>
      </c>
      <c r="AK395" s="155">
        <v>6.1283213999999999</v>
      </c>
      <c r="AL395" s="155">
        <v>2.3543672999999998</v>
      </c>
      <c r="AM395" s="155">
        <v>0</v>
      </c>
      <c r="AN395" s="155">
        <v>0.45090101999999999</v>
      </c>
      <c r="AO395" s="155">
        <v>0.95469154000000001</v>
      </c>
      <c r="AP395" s="155">
        <v>0.47115182</v>
      </c>
      <c r="AQ395"/>
      <c r="AR395" s="156">
        <v>1.8788236E-2</v>
      </c>
      <c r="AS395" s="156">
        <v>1.7765638E-2</v>
      </c>
      <c r="AT395" s="156">
        <v>8.3233310999999998E-4</v>
      </c>
      <c r="AU395" s="156">
        <v>1.9026484E-4</v>
      </c>
      <c r="AV395" s="282">
        <f t="shared" si="105"/>
        <v>1.0650862208745858E-6</v>
      </c>
      <c r="AW395" s="282">
        <f t="shared" si="106"/>
        <v>3.0781549669069105E-9</v>
      </c>
      <c r="AX395" s="283">
        <f t="shared" si="107"/>
        <v>2.6647737035999999E-2</v>
      </c>
      <c r="AY395" s="157">
        <v>9.8664875000000003E-7</v>
      </c>
      <c r="AZ395" s="157">
        <v>2.9769574E-9</v>
      </c>
      <c r="BA395" s="157">
        <v>8.1334729999999999E-14</v>
      </c>
      <c r="BB395" s="157">
        <v>2.8608421999999999E-16</v>
      </c>
      <c r="BC395" s="157">
        <v>0</v>
      </c>
      <c r="BD395" s="157">
        <v>8.0477512000000001E-11</v>
      </c>
      <c r="BE395" s="157">
        <v>7.8356913999999997E-8</v>
      </c>
      <c r="BF395" s="157">
        <v>1.835202E-11</v>
      </c>
      <c r="BG395" s="157">
        <v>8.2764154000000001E-11</v>
      </c>
      <c r="BH395" s="157">
        <v>3.7767934999999999E-18</v>
      </c>
      <c r="BI395" s="157">
        <v>4.8533105999999998E-20</v>
      </c>
      <c r="BJ395" s="157">
        <v>4.0693047999999999E-17</v>
      </c>
      <c r="BK395" s="157">
        <v>1.1478331E-17</v>
      </c>
      <c r="BL395" s="157">
        <v>2.1802022E-18</v>
      </c>
      <c r="BM395" s="157">
        <v>8.8372965999999993E-15</v>
      </c>
      <c r="BN395" s="157">
        <v>7.0239204999999997E-14</v>
      </c>
      <c r="BO395" s="157">
        <v>2.7354028999999999E-24</v>
      </c>
      <c r="BP395" s="157">
        <v>5.5941035999999997E-5</v>
      </c>
      <c r="BQ395" s="157">
        <v>2.6591796000000001E-2</v>
      </c>
      <c r="BR395" s="157">
        <v>0</v>
      </c>
      <c r="BS395" s="157">
        <v>0</v>
      </c>
      <c r="BT395" s="157">
        <v>0</v>
      </c>
      <c r="BU395"/>
      <c r="BV395" s="155">
        <v>4.2008619999999998E-5</v>
      </c>
      <c r="BW395" s="155">
        <v>5.7060404999999996E-7</v>
      </c>
      <c r="BX395" s="155">
        <v>2.9644811000000001E-5</v>
      </c>
      <c r="BY395" s="155">
        <v>1.4728882999999999E-9</v>
      </c>
      <c r="BZ395" s="155">
        <v>8.8684706999999999E-7</v>
      </c>
      <c r="CA395" s="155">
        <v>5.8876598999999999E-12</v>
      </c>
      <c r="CB395" s="155">
        <v>9.3974389000000001E-14</v>
      </c>
      <c r="CC395" s="155">
        <v>8.8672590000000002E-12</v>
      </c>
      <c r="CD395" s="155">
        <v>8.7380661E-11</v>
      </c>
      <c r="CE395" s="155">
        <v>4.4209976999999996E-9</v>
      </c>
      <c r="CF395" s="155">
        <v>0</v>
      </c>
      <c r="CG395" s="155">
        <v>6.0489944999999998E-21</v>
      </c>
      <c r="CH395" s="155">
        <v>4.9528930999999997E-17</v>
      </c>
      <c r="CI395" s="155">
        <v>6.1106155999999996E-7</v>
      </c>
      <c r="CJ395" s="155">
        <v>1.0289297999999999E-5</v>
      </c>
      <c r="CK395" s="155">
        <v>1.5674096999999999E-12</v>
      </c>
      <c r="CL395" s="155">
        <v>0</v>
      </c>
      <c r="CM395"/>
      <c r="CN395" s="243">
        <v>4.1921963E-17</v>
      </c>
      <c r="CO395" s="243">
        <v>1.0631991000000001</v>
      </c>
      <c r="CP395" s="288">
        <v>2.4397592000000001E-7</v>
      </c>
      <c r="CQ395" s="243">
        <v>3.9040032000000003E-4</v>
      </c>
      <c r="CR395" s="243">
        <v>1.9185588000000001E-14</v>
      </c>
      <c r="CS395" s="243">
        <v>2.2441239999999998E-12</v>
      </c>
      <c r="CT395" s="243">
        <v>3.5470528000000002E-5</v>
      </c>
      <c r="CU395" s="243">
        <v>6.4339282000000002E-6</v>
      </c>
      <c r="CV395" s="243">
        <v>2.5274949999999998E-12</v>
      </c>
      <c r="CW395" s="243">
        <v>2.0711422999999998E-9</v>
      </c>
      <c r="CX395"/>
      <c r="CY395" s="159"/>
      <c r="CZ395" s="273"/>
      <c r="DA395"/>
      <c r="DB395" s="247"/>
      <c r="DC395"/>
      <c r="DD395"/>
      <c r="DE395"/>
      <c r="DF395"/>
      <c r="DG395"/>
      <c r="DH395"/>
      <c r="DI395"/>
      <c r="DJ395"/>
      <c r="DK395"/>
      <c r="DL395"/>
    </row>
    <row r="396" spans="1:116" ht="13.05" customHeight="1">
      <c r="A396" t="s">
        <v>2364</v>
      </c>
      <c r="B396" s="188" t="s">
        <v>253</v>
      </c>
      <c r="C396" s="151" t="str">
        <f t="shared" si="81"/>
        <v>A.050.06.103</v>
      </c>
      <c r="D396" s="54" t="s">
        <v>1486</v>
      </c>
      <c r="E396" s="260" t="s">
        <v>2362</v>
      </c>
      <c r="F396" s="153" t="str">
        <f t="shared" si="82"/>
        <v>IC die (not packaged) Logic N40 per cm2</v>
      </c>
      <c r="G396" s="154">
        <f t="shared" si="83"/>
        <v>1.1777044000000001</v>
      </c>
      <c r="H396"/>
      <c r="I396"/>
      <c r="J396" s="227">
        <f t="shared" si="96"/>
        <v>0.20510226293723058</v>
      </c>
      <c r="K396"/>
      <c r="L396" s="280">
        <f t="shared" si="97"/>
        <v>3.4976302953480002E-3</v>
      </c>
      <c r="M396" s="280">
        <f t="shared" si="98"/>
        <v>7.242885373076699E-3</v>
      </c>
      <c r="N396" s="281">
        <f t="shared" si="99"/>
        <v>1.7706087268805876E-2</v>
      </c>
      <c r="O396" s="227">
        <v>0.17665565999999999</v>
      </c>
      <c r="P396" s="286">
        <v>3.9448154999999997E-3</v>
      </c>
      <c r="Q396" s="286">
        <v>3.297576E-3</v>
      </c>
      <c r="R396" s="286">
        <v>3.0278262E-3</v>
      </c>
      <c r="S396" s="219">
        <v>4.6967046E-4</v>
      </c>
      <c r="T396" s="286">
        <v>6.2242469999999993E-8</v>
      </c>
      <c r="U396" s="286">
        <v>7.1392878000000004E-8</v>
      </c>
      <c r="V396" s="286">
        <v>3.6926629000000001E-7</v>
      </c>
      <c r="W396" s="219">
        <v>5.7026893000000005E-4</v>
      </c>
      <c r="X396" s="286">
        <v>1.1876504E-7</v>
      </c>
      <c r="Y396" s="219">
        <v>1.7135818000000001E-2</v>
      </c>
      <c r="Z396" s="286">
        <v>5.8417466999999998E-9</v>
      </c>
      <c r="AA396" s="286">
        <v>3.3880385E-10</v>
      </c>
      <c r="AB396" s="286">
        <v>2.0247994000000002E-15</v>
      </c>
      <c r="AC396"/>
      <c r="AD396" s="227">
        <f t="shared" si="100"/>
        <v>0.17665565999999999</v>
      </c>
      <c r="AE396" s="227">
        <f t="shared" si="101"/>
        <v>1.0740391061638E-2</v>
      </c>
      <c r="AF396" s="227">
        <f t="shared" si="102"/>
        <v>7.2427611050938498E-3</v>
      </c>
      <c r="AG396" s="227">
        <f t="shared" si="103"/>
        <v>7.242885373076699E-3</v>
      </c>
      <c r="AH396" s="227">
        <f t="shared" si="104"/>
        <v>1.7706086930002026E-2</v>
      </c>
      <c r="AI396"/>
      <c r="AJ396">
        <v>10.445423999999999</v>
      </c>
      <c r="AK396" s="155">
        <v>6.1791574000000002</v>
      </c>
      <c r="AL396" s="155">
        <v>2.3739290999999998</v>
      </c>
      <c r="AM396" s="155">
        <v>0</v>
      </c>
      <c r="AN396" s="155">
        <v>0.45464755000000001</v>
      </c>
      <c r="AO396" s="155">
        <v>0.96262391999999997</v>
      </c>
      <c r="AP396" s="155">
        <v>0.47506648000000001</v>
      </c>
      <c r="AQ396"/>
      <c r="AR396" s="156">
        <v>2.0660029E-2</v>
      </c>
      <c r="AS396" s="156">
        <v>1.9548934E-2</v>
      </c>
      <c r="AT396" s="156">
        <v>9.1925674999999995E-4</v>
      </c>
      <c r="AU396" s="156">
        <v>1.9183865999999999E-4</v>
      </c>
      <c r="AV396" s="282">
        <f t="shared" si="105"/>
        <v>1.1719984415895859E-6</v>
      </c>
      <c r="AW396" s="282">
        <f t="shared" si="106"/>
        <v>3.3996181225639102E-9</v>
      </c>
      <c r="AX396" s="283">
        <f t="shared" si="107"/>
        <v>2.6868159691999998E-2</v>
      </c>
      <c r="AY396" s="157">
        <v>1.0929097E-6</v>
      </c>
      <c r="AZ396" s="157">
        <v>3.2975723000000001E-9</v>
      </c>
      <c r="BA396" s="157">
        <v>9.0094386999999997E-14</v>
      </c>
      <c r="BB396" s="157">
        <v>2.8608421999999999E-16</v>
      </c>
      <c r="BC396" s="157">
        <v>0</v>
      </c>
      <c r="BD396" s="157">
        <v>8.1145227000000003E-11</v>
      </c>
      <c r="BE396" s="157">
        <v>7.9007516999999997E-8</v>
      </c>
      <c r="BF396" s="157">
        <v>1.8504290999999999E-11</v>
      </c>
      <c r="BG396" s="157">
        <v>8.3451378999999995E-11</v>
      </c>
      <c r="BH396" s="157">
        <v>3.7767934999999999E-18</v>
      </c>
      <c r="BI396" s="157">
        <v>4.8533105999999998E-20</v>
      </c>
      <c r="BJ396" s="157">
        <v>4.0693047999999999E-17</v>
      </c>
      <c r="BK396" s="157">
        <v>1.1478331E-17</v>
      </c>
      <c r="BL396" s="157">
        <v>2.1802022E-18</v>
      </c>
      <c r="BM396" s="157">
        <v>8.8372965999999993E-15</v>
      </c>
      <c r="BN396" s="157">
        <v>7.0239204999999997E-14</v>
      </c>
      <c r="BO396" s="157">
        <v>2.7354028999999999E-24</v>
      </c>
      <c r="BP396" s="157">
        <v>5.6257692E-5</v>
      </c>
      <c r="BQ396" s="157">
        <v>2.6811901999999999E-2</v>
      </c>
      <c r="BR396" s="157">
        <v>0</v>
      </c>
      <c r="BS396" s="157">
        <v>0</v>
      </c>
      <c r="BT396" s="157">
        <v>0</v>
      </c>
      <c r="BU396"/>
      <c r="BV396" s="155">
        <v>4.5303940999999997E-5</v>
      </c>
      <c r="BW396" s="155">
        <v>5.7534198999999998E-7</v>
      </c>
      <c r="BX396" s="155">
        <v>3.2837523999999998E-5</v>
      </c>
      <c r="BY396" s="155">
        <v>1.4847511E-9</v>
      </c>
      <c r="BZ396" s="155">
        <v>8.9420942999999996E-7</v>
      </c>
      <c r="CA396" s="155">
        <v>5.8876598999999999E-12</v>
      </c>
      <c r="CB396" s="155">
        <v>9.3974389000000001E-14</v>
      </c>
      <c r="CC396" s="155">
        <v>8.8672590000000002E-12</v>
      </c>
      <c r="CD396" s="155">
        <v>8.7380661E-11</v>
      </c>
      <c r="CE396" s="155">
        <v>4.4571852000000001E-9</v>
      </c>
      <c r="CF396" s="155">
        <v>0</v>
      </c>
      <c r="CG396" s="155">
        <v>6.0489944999999998E-21</v>
      </c>
      <c r="CH396" s="155">
        <v>4.9528930999999997E-17</v>
      </c>
      <c r="CI396" s="155">
        <v>6.1613216E-7</v>
      </c>
      <c r="CJ396" s="155">
        <v>1.0374688E-5</v>
      </c>
      <c r="CK396" s="155">
        <v>1.5711480000000001E-12</v>
      </c>
      <c r="CL396" s="155">
        <v>0</v>
      </c>
      <c r="CM396"/>
      <c r="CN396" s="243">
        <v>4.1921963E-17</v>
      </c>
      <c r="CO396" s="243">
        <v>1.1777044000000001</v>
      </c>
      <c r="CP396" s="288">
        <v>2.4397592000000001E-7</v>
      </c>
      <c r="CQ396" s="243">
        <v>3.9364195000000002E-4</v>
      </c>
      <c r="CR396" s="243">
        <v>1.9185588000000001E-14</v>
      </c>
      <c r="CS396" s="243">
        <v>2.2441239999999998E-12</v>
      </c>
      <c r="CT396" s="243">
        <v>3.5765013000000003E-5</v>
      </c>
      <c r="CU396" s="243">
        <v>6.4339282000000002E-6</v>
      </c>
      <c r="CV396" s="243">
        <v>2.5274949999999998E-12</v>
      </c>
      <c r="CW396" s="243">
        <v>2.0711422999999998E-9</v>
      </c>
      <c r="CX396"/>
      <c r="CY396" s="159"/>
      <c r="CZ396" s="273"/>
      <c r="DA396"/>
      <c r="DB396" s="247"/>
      <c r="DC396"/>
      <c r="DD396"/>
      <c r="DE396"/>
      <c r="DF396"/>
      <c r="DG396"/>
      <c r="DH396"/>
      <c r="DI396"/>
      <c r="DJ396"/>
      <c r="DK396"/>
      <c r="DL396"/>
    </row>
    <row r="397" spans="1:116" ht="13.05" customHeight="1">
      <c r="A397" t="s">
        <v>2365</v>
      </c>
      <c r="B397" s="188" t="s">
        <v>253</v>
      </c>
      <c r="C397" s="151" t="str">
        <f t="shared" si="81"/>
        <v>A.050.06.104</v>
      </c>
      <c r="D397" s="54" t="s">
        <v>1486</v>
      </c>
      <c r="E397" s="260" t="s">
        <v>2362</v>
      </c>
      <c r="F397" s="153" t="str">
        <f t="shared" si="82"/>
        <v>IC die (not packaged) Logic N28 per cm2</v>
      </c>
      <c r="G397" s="154">
        <f t="shared" si="83"/>
        <v>1.401327</v>
      </c>
      <c r="H397"/>
      <c r="I397"/>
      <c r="J397" s="227">
        <f t="shared" si="92"/>
        <v>0.24399432116723058</v>
      </c>
      <c r="K397"/>
      <c r="L397" s="280">
        <f t="shared" si="93"/>
        <v>4.1596218453480004E-3</v>
      </c>
      <c r="M397" s="280">
        <f t="shared" si="94"/>
        <v>8.6143005730767008E-3</v>
      </c>
      <c r="N397" s="281">
        <f t="shared" si="95"/>
        <v>2.1021348748805877E-2</v>
      </c>
      <c r="O397" s="280">
        <v>0.21019905</v>
      </c>
      <c r="P397" s="286">
        <v>4.6919928999999997E-3</v>
      </c>
      <c r="Q397" s="286">
        <v>3.9218138E-3</v>
      </c>
      <c r="R397" s="286">
        <v>3.6009211E-3</v>
      </c>
      <c r="S397" s="219">
        <v>5.5856711000000004E-4</v>
      </c>
      <c r="T397" s="286">
        <v>6.2242469999999993E-8</v>
      </c>
      <c r="U397" s="286">
        <v>7.1392878000000004E-8</v>
      </c>
      <c r="V397" s="286">
        <v>3.6926629000000001E-7</v>
      </c>
      <c r="W397" s="219">
        <v>6.3807141000000003E-4</v>
      </c>
      <c r="X397" s="286">
        <v>1.1876504E-7</v>
      </c>
      <c r="Y397" s="219">
        <v>2.0383277000000002E-2</v>
      </c>
      <c r="Z397" s="286">
        <v>5.8417466999999998E-9</v>
      </c>
      <c r="AA397" s="286">
        <v>3.3880385E-10</v>
      </c>
      <c r="AB397" s="286">
        <v>2.0247994000000002E-15</v>
      </c>
      <c r="AC397"/>
      <c r="AD397" s="227">
        <f t="shared" si="87"/>
        <v>0.21019905</v>
      </c>
      <c r="AE397" s="227">
        <f t="shared" si="88"/>
        <v>1.2773797811638E-2</v>
      </c>
      <c r="AF397" s="227">
        <f t="shared" si="89"/>
        <v>8.6141763050938507E-3</v>
      </c>
      <c r="AG397" s="227">
        <f t="shared" si="90"/>
        <v>8.6143005730767008E-3</v>
      </c>
      <c r="AH397" s="227">
        <f t="shared" si="91"/>
        <v>2.1021348410002028E-2</v>
      </c>
      <c r="AI397"/>
      <c r="AJ397">
        <v>12.423225</v>
      </c>
      <c r="AK397" s="155">
        <v>7.3483852000000001</v>
      </c>
      <c r="AL397" s="155">
        <v>2.8238493</v>
      </c>
      <c r="AM397" s="155">
        <v>0</v>
      </c>
      <c r="AN397" s="155">
        <v>0.54081791000000001</v>
      </c>
      <c r="AO397" s="155">
        <v>1.1450686000000001</v>
      </c>
      <c r="AP397" s="155">
        <v>0.56510384999999996</v>
      </c>
      <c r="AQ397"/>
      <c r="AR397" s="156">
        <v>2.4582079E-2</v>
      </c>
      <c r="AS397" s="156">
        <v>2.3260250999999999E-2</v>
      </c>
      <c r="AT397" s="156">
        <v>1.0937914999999999E-3</v>
      </c>
      <c r="AU397" s="156">
        <v>2.2803641E-4</v>
      </c>
      <c r="AV397" s="282">
        <f t="shared" si="84"/>
        <v>1.3944994670325856E-6</v>
      </c>
      <c r="AW397" s="282">
        <f t="shared" si="85"/>
        <v>4.0450870536969105E-9</v>
      </c>
      <c r="AX397" s="283">
        <f t="shared" si="86"/>
        <v>3.1937872776999998E-2</v>
      </c>
      <c r="AY397" s="157">
        <v>1.3004315E-6</v>
      </c>
      <c r="AZ397" s="157">
        <v>3.9237156999999996E-9</v>
      </c>
      <c r="BA397" s="157">
        <v>1.0720152E-13</v>
      </c>
      <c r="BB397" s="157">
        <v>2.8608421999999999E-16</v>
      </c>
      <c r="BC397" s="157">
        <v>0</v>
      </c>
      <c r="BD397" s="157">
        <v>9.6502670000000006E-11</v>
      </c>
      <c r="BE397" s="157">
        <v>9.3971384999999995E-8</v>
      </c>
      <c r="BF397" s="157">
        <v>2.2006537000000001E-11</v>
      </c>
      <c r="BG397" s="157">
        <v>9.9257556999999994E-11</v>
      </c>
      <c r="BH397" s="157">
        <v>3.7767934999999999E-18</v>
      </c>
      <c r="BI397" s="157">
        <v>4.8533105999999998E-20</v>
      </c>
      <c r="BJ397" s="157">
        <v>4.0693047999999999E-17</v>
      </c>
      <c r="BK397" s="157">
        <v>1.1478331E-17</v>
      </c>
      <c r="BL397" s="157">
        <v>2.1802022E-18</v>
      </c>
      <c r="BM397" s="157">
        <v>8.8372965999999993E-15</v>
      </c>
      <c r="BN397" s="157">
        <v>7.0239204999999997E-14</v>
      </c>
      <c r="BO397" s="157">
        <v>2.7354028999999999E-24</v>
      </c>
      <c r="BP397" s="157">
        <v>6.3540777000000004E-5</v>
      </c>
      <c r="BQ397" s="157">
        <v>3.1874331999999998E-2</v>
      </c>
      <c r="BR397" s="157">
        <v>0</v>
      </c>
      <c r="BS397" s="157">
        <v>0</v>
      </c>
      <c r="BT397" s="157">
        <v>0</v>
      </c>
      <c r="BU397"/>
      <c r="BV397" s="155">
        <v>5.3899144000000001E-5</v>
      </c>
      <c r="BW397" s="155">
        <v>6.8431456000000004E-7</v>
      </c>
      <c r="BX397" s="155">
        <v>3.9072716E-5</v>
      </c>
      <c r="BY397" s="155">
        <v>1.7575942E-9</v>
      </c>
      <c r="BZ397" s="155">
        <v>1.0635435000000001E-6</v>
      </c>
      <c r="CA397" s="155">
        <v>5.8876598999999999E-12</v>
      </c>
      <c r="CB397" s="155">
        <v>9.3974389000000001E-14</v>
      </c>
      <c r="CC397" s="155">
        <v>8.8672590000000002E-12</v>
      </c>
      <c r="CD397" s="155">
        <v>8.7380661E-11</v>
      </c>
      <c r="CE397" s="155">
        <v>5.2894976E-9</v>
      </c>
      <c r="CF397" s="155">
        <v>0</v>
      </c>
      <c r="CG397" s="155">
        <v>6.0489944999999998E-21</v>
      </c>
      <c r="CH397" s="155">
        <v>4.9528930999999997E-17</v>
      </c>
      <c r="CI397" s="155">
        <v>7.3275609999999999E-7</v>
      </c>
      <c r="CJ397" s="155">
        <v>1.2338663E-5</v>
      </c>
      <c r="CK397" s="155">
        <v>1.65713E-12</v>
      </c>
      <c r="CL397" s="155">
        <v>0</v>
      </c>
      <c r="CM397"/>
      <c r="CN397" s="284">
        <v>4.1921963E-17</v>
      </c>
      <c r="CO397" s="284">
        <v>1.401327</v>
      </c>
      <c r="CP397" s="285">
        <v>2.4397592000000001E-7</v>
      </c>
      <c r="CQ397" s="284">
        <v>4.6819940000000001E-4</v>
      </c>
      <c r="CR397" s="284">
        <v>1.9185588000000001E-14</v>
      </c>
      <c r="CS397" s="284">
        <v>2.2441239999999998E-12</v>
      </c>
      <c r="CT397" s="284">
        <v>4.2538174999999997E-5</v>
      </c>
      <c r="CU397" s="284">
        <v>6.4339282000000002E-6</v>
      </c>
      <c r="CV397" s="284">
        <v>2.5274949999999998E-12</v>
      </c>
      <c r="CW397" s="284">
        <v>2.0711422999999998E-9</v>
      </c>
      <c r="CX397"/>
      <c r="CY397" s="158"/>
      <c r="CZ397" s="273"/>
      <c r="DA397"/>
      <c r="DB397" s="247"/>
      <c r="DC397"/>
      <c r="DD397"/>
      <c r="DE397"/>
      <c r="DF397"/>
      <c r="DG397"/>
      <c r="DH397"/>
      <c r="DI397"/>
      <c r="DJ397"/>
      <c r="DK397"/>
      <c r="DL397"/>
    </row>
    <row r="398" spans="1:116" ht="13.05" customHeight="1">
      <c r="A398" t="s">
        <v>2366</v>
      </c>
      <c r="B398" s="188" t="s">
        <v>253</v>
      </c>
      <c r="C398" s="151" t="str">
        <f t="shared" si="81"/>
        <v>A.050.06.105</v>
      </c>
      <c r="D398" s="54" t="s">
        <v>1486</v>
      </c>
      <c r="E398" s="260" t="s">
        <v>2362</v>
      </c>
      <c r="F398" s="153" t="str">
        <f t="shared" si="82"/>
        <v>IC die (not packaged) Logic N20 per cm2</v>
      </c>
      <c r="G398" s="154">
        <f t="shared" si="83"/>
        <v>1.2968216666666668</v>
      </c>
      <c r="H398"/>
      <c r="I398"/>
      <c r="J398" s="227">
        <f t="shared" si="92"/>
        <v>0.22808597126723057</v>
      </c>
      <c r="K398"/>
      <c r="L398" s="280">
        <f t="shared" si="93"/>
        <v>4.130839575348E-3</v>
      </c>
      <c r="M398" s="280">
        <f t="shared" si="94"/>
        <v>8.5546738730767E-3</v>
      </c>
      <c r="N398" s="281">
        <f t="shared" si="95"/>
        <v>2.0877207818805876E-2</v>
      </c>
      <c r="O398" s="280">
        <v>0.19452325000000001</v>
      </c>
      <c r="P398" s="286">
        <v>4.6595068999999998E-3</v>
      </c>
      <c r="Q398" s="286">
        <v>3.8946731E-3</v>
      </c>
      <c r="R398" s="286">
        <v>3.5760039000000002E-3</v>
      </c>
      <c r="S398" s="219">
        <v>5.5470203999999996E-4</v>
      </c>
      <c r="T398" s="286">
        <v>6.2242469999999993E-8</v>
      </c>
      <c r="U398" s="286">
        <v>7.1392878000000004E-8</v>
      </c>
      <c r="V398" s="286">
        <v>3.6926629000000001E-7</v>
      </c>
      <c r="W398" s="219">
        <v>6.3512347999999995E-4</v>
      </c>
      <c r="X398" s="286">
        <v>1.1876504E-7</v>
      </c>
      <c r="Y398" s="219">
        <v>2.0242084E-2</v>
      </c>
      <c r="Z398" s="286">
        <v>5.8417466999999998E-9</v>
      </c>
      <c r="AA398" s="286">
        <v>3.3880385E-10</v>
      </c>
      <c r="AB398" s="286">
        <v>2.0247994000000002E-15</v>
      </c>
      <c r="AC398"/>
      <c r="AD398" s="227">
        <f t="shared" si="87"/>
        <v>0.19452325000000001</v>
      </c>
      <c r="AE398" s="227">
        <f t="shared" si="88"/>
        <v>1.2685388841638001E-2</v>
      </c>
      <c r="AF398" s="227">
        <f t="shared" si="89"/>
        <v>8.5545496050938499E-3</v>
      </c>
      <c r="AG398" s="227">
        <f t="shared" si="90"/>
        <v>8.5546738730767E-3</v>
      </c>
      <c r="AH398" s="227">
        <f t="shared" si="91"/>
        <v>2.0877207480002026E-2</v>
      </c>
      <c r="AI398"/>
      <c r="AJ398">
        <v>12.337234</v>
      </c>
      <c r="AK398" s="155">
        <v>7.2975491999999997</v>
      </c>
      <c r="AL398" s="155">
        <v>2.8042875</v>
      </c>
      <c r="AM398" s="155">
        <v>0</v>
      </c>
      <c r="AN398" s="155">
        <v>0.53707137999999999</v>
      </c>
      <c r="AO398" s="155">
        <v>1.1371363000000001</v>
      </c>
      <c r="AP398" s="155">
        <v>0.56118917999999995</v>
      </c>
      <c r="AQ398"/>
      <c r="AR398" s="156">
        <v>2.2872646999999999E-2</v>
      </c>
      <c r="AS398" s="156">
        <v>2.1631745000000001E-2</v>
      </c>
      <c r="AT398" s="156">
        <v>1.0144392999999999E-3</v>
      </c>
      <c r="AU398" s="156">
        <v>2.2646259999999999E-4</v>
      </c>
      <c r="AV398" s="282">
        <f t="shared" si="84"/>
        <v>1.2968671963175857E-6</v>
      </c>
      <c r="AW398" s="282">
        <f t="shared" si="85"/>
        <v>3.7516246630369105E-9</v>
      </c>
      <c r="AX398" s="283">
        <f t="shared" si="86"/>
        <v>3.1717451121000002E-2</v>
      </c>
      <c r="AY398" s="157">
        <v>1.2034505E-6</v>
      </c>
      <c r="AZ398" s="157">
        <v>3.6311007999999998E-9</v>
      </c>
      <c r="BA398" s="157">
        <v>9.9206859999999998E-14</v>
      </c>
      <c r="BB398" s="157">
        <v>2.8608421999999999E-16</v>
      </c>
      <c r="BC398" s="157">
        <v>0</v>
      </c>
      <c r="BD398" s="157">
        <v>9.5834955000000004E-11</v>
      </c>
      <c r="BE398" s="157">
        <v>9.3320781999999996E-8</v>
      </c>
      <c r="BF398" s="157">
        <v>2.1854266000000001E-11</v>
      </c>
      <c r="BG398" s="157">
        <v>9.8570332E-11</v>
      </c>
      <c r="BH398" s="157">
        <v>3.7767934999999999E-18</v>
      </c>
      <c r="BI398" s="157">
        <v>4.8533105999999998E-20</v>
      </c>
      <c r="BJ398" s="157">
        <v>4.0693047999999999E-17</v>
      </c>
      <c r="BK398" s="157">
        <v>1.1478331E-17</v>
      </c>
      <c r="BL398" s="157">
        <v>2.1802022E-18</v>
      </c>
      <c r="BM398" s="157">
        <v>8.8372965999999993E-15</v>
      </c>
      <c r="BN398" s="157">
        <v>7.0239204999999997E-14</v>
      </c>
      <c r="BO398" s="157">
        <v>2.7354028999999999E-24</v>
      </c>
      <c r="BP398" s="157">
        <v>6.3224120999999994E-5</v>
      </c>
      <c r="BQ398" s="157">
        <v>3.1654227E-2</v>
      </c>
      <c r="BR398" s="157">
        <v>0</v>
      </c>
      <c r="BS398" s="157">
        <v>0</v>
      </c>
      <c r="BT398" s="157">
        <v>0</v>
      </c>
      <c r="BU398"/>
      <c r="BV398" s="155">
        <v>5.0882647999999998E-5</v>
      </c>
      <c r="BW398" s="155">
        <v>6.7957662000000002E-7</v>
      </c>
      <c r="BX398" s="155">
        <v>3.6158829999999999E-5</v>
      </c>
      <c r="BY398" s="155">
        <v>1.7457314E-9</v>
      </c>
      <c r="BZ398" s="155">
        <v>1.0561811999999999E-6</v>
      </c>
      <c r="CA398" s="155">
        <v>5.8876598999999999E-12</v>
      </c>
      <c r="CB398" s="155">
        <v>9.3974389000000001E-14</v>
      </c>
      <c r="CC398" s="155">
        <v>8.8672590000000002E-12</v>
      </c>
      <c r="CD398" s="155">
        <v>8.7380661E-11</v>
      </c>
      <c r="CE398" s="155">
        <v>5.2533101000000004E-9</v>
      </c>
      <c r="CF398" s="155">
        <v>0</v>
      </c>
      <c r="CG398" s="155">
        <v>6.0489944999999998E-21</v>
      </c>
      <c r="CH398" s="155">
        <v>4.9528930999999997E-17</v>
      </c>
      <c r="CI398" s="155">
        <v>7.2768549999999996E-7</v>
      </c>
      <c r="CJ398" s="155">
        <v>1.2253272E-5</v>
      </c>
      <c r="CK398" s="155">
        <v>1.6533917000000001E-12</v>
      </c>
      <c r="CL398" s="155">
        <v>0</v>
      </c>
      <c r="CM398"/>
      <c r="CN398" s="284">
        <v>4.1921963E-17</v>
      </c>
      <c r="CO398" s="284">
        <v>1.2968217</v>
      </c>
      <c r="CP398" s="285">
        <v>2.4397592000000001E-7</v>
      </c>
      <c r="CQ398" s="284">
        <v>4.6495777000000001E-4</v>
      </c>
      <c r="CR398" s="284">
        <v>1.9185588000000001E-14</v>
      </c>
      <c r="CS398" s="284">
        <v>2.2441239999999998E-12</v>
      </c>
      <c r="CT398" s="284">
        <v>4.2243690000000003E-5</v>
      </c>
      <c r="CU398" s="284">
        <v>6.4339282000000002E-6</v>
      </c>
      <c r="CV398" s="284">
        <v>2.5274949999999998E-12</v>
      </c>
      <c r="CW398" s="284">
        <v>2.0711422999999998E-9</v>
      </c>
      <c r="CX398"/>
      <c r="CY398" s="158"/>
      <c r="CZ398" s="273"/>
      <c r="DA398"/>
      <c r="DB398" s="212"/>
      <c r="DC398" s="48"/>
      <c r="DD398" s="48"/>
      <c r="DE398" s="48"/>
      <c r="DF398" s="48"/>
      <c r="DG398" s="48"/>
      <c r="DH398" s="48"/>
      <c r="DI398"/>
      <c r="DJ398"/>
      <c r="DK398"/>
      <c r="DL398"/>
    </row>
    <row r="399" spans="1:116" ht="13.05" customHeight="1">
      <c r="A399" t="s">
        <v>2367</v>
      </c>
      <c r="B399" s="188" t="s">
        <v>253</v>
      </c>
      <c r="C399" s="151" t="str">
        <f t="shared" si="81"/>
        <v>A.050.06.106</v>
      </c>
      <c r="D399" s="54" t="s">
        <v>1486</v>
      </c>
      <c r="E399" s="260" t="s">
        <v>2362</v>
      </c>
      <c r="F399" s="153" t="str">
        <f t="shared" si="82"/>
        <v>IC die (not packaged) Logic N14 per cm2</v>
      </c>
      <c r="G399" s="154">
        <f t="shared" si="83"/>
        <v>1.3973696666666666</v>
      </c>
      <c r="H399"/>
      <c r="I399"/>
      <c r="J399" s="227">
        <f t="shared" si="92"/>
        <v>0.24526112850723059</v>
      </c>
      <c r="K399"/>
      <c r="L399" s="280">
        <f t="shared" si="93"/>
        <v>4.3898797153479998E-3</v>
      </c>
      <c r="M399" s="280">
        <f t="shared" si="94"/>
        <v>9.0913145730767003E-3</v>
      </c>
      <c r="N399" s="281">
        <f t="shared" si="95"/>
        <v>2.2174484218805877E-2</v>
      </c>
      <c r="O399" s="280">
        <v>0.20960545</v>
      </c>
      <c r="P399" s="286">
        <v>4.9518807000000003E-3</v>
      </c>
      <c r="Q399" s="286">
        <v>4.1389399999999998E-3</v>
      </c>
      <c r="R399" s="286">
        <v>3.8002584000000001E-3</v>
      </c>
      <c r="S399" s="219">
        <v>5.8948767999999997E-4</v>
      </c>
      <c r="T399" s="286">
        <v>6.2242469999999993E-8</v>
      </c>
      <c r="U399" s="286">
        <v>7.1392878000000004E-8</v>
      </c>
      <c r="V399" s="286">
        <v>3.6926629000000001E-7</v>
      </c>
      <c r="W399" s="219">
        <v>6.6165487999999997E-4</v>
      </c>
      <c r="X399" s="286">
        <v>1.1876504E-7</v>
      </c>
      <c r="Y399" s="219">
        <v>2.1512829000000001E-2</v>
      </c>
      <c r="Z399" s="286">
        <v>5.8417466999999998E-9</v>
      </c>
      <c r="AA399" s="286">
        <v>3.3880385E-10</v>
      </c>
      <c r="AB399" s="286">
        <v>2.0247994000000002E-15</v>
      </c>
      <c r="AC399"/>
      <c r="AD399" s="227">
        <f t="shared" si="87"/>
        <v>0.20960545</v>
      </c>
      <c r="AE399" s="227">
        <f t="shared" si="88"/>
        <v>1.3481069681638001E-2</v>
      </c>
      <c r="AF399" s="227">
        <f t="shared" si="89"/>
        <v>9.0911903050938502E-3</v>
      </c>
      <c r="AG399" s="227">
        <f t="shared" si="90"/>
        <v>9.0913145730767003E-3</v>
      </c>
      <c r="AH399" s="227">
        <f t="shared" si="91"/>
        <v>2.2174483880002028E-2</v>
      </c>
      <c r="AI399"/>
      <c r="AJ399">
        <v>13.111155</v>
      </c>
      <c r="AK399" s="155">
        <v>7.7550730999999997</v>
      </c>
      <c r="AL399" s="155">
        <v>2.9803432000000001</v>
      </c>
      <c r="AM399" s="155">
        <v>0</v>
      </c>
      <c r="AN399" s="155">
        <v>0.57079020999999996</v>
      </c>
      <c r="AO399" s="155">
        <v>1.2085277000000001</v>
      </c>
      <c r="AP399" s="155">
        <v>0.59642119000000005</v>
      </c>
      <c r="AQ399"/>
      <c r="AR399" s="156">
        <v>2.4619139000000002E-2</v>
      </c>
      <c r="AS399" s="156">
        <v>2.3285899999999998E-2</v>
      </c>
      <c r="AT399" s="156">
        <v>1.0926112999999999E-3</v>
      </c>
      <c r="AU399" s="156">
        <v>2.4062694000000001E-4</v>
      </c>
      <c r="AV399" s="282">
        <f t="shared" si="84"/>
        <v>1.3960372327525858E-6</v>
      </c>
      <c r="AW399" s="282">
        <f t="shared" si="85"/>
        <v>4.0407221269569107E-9</v>
      </c>
      <c r="AX399" s="283">
        <f t="shared" si="86"/>
        <v>3.3701252025000003E-2</v>
      </c>
      <c r="AY399" s="157">
        <v>1.2967591000000001E-6</v>
      </c>
      <c r="AZ399" s="157">
        <v>3.9126351000000003E-9</v>
      </c>
      <c r="BA399" s="157">
        <v>1.0689878E-13</v>
      </c>
      <c r="BB399" s="157">
        <v>2.8608421999999999E-16</v>
      </c>
      <c r="BC399" s="157">
        <v>0</v>
      </c>
      <c r="BD399" s="157">
        <v>1.0184439E-10</v>
      </c>
      <c r="BE399" s="157">
        <v>9.9176209000000005E-8</v>
      </c>
      <c r="BF399" s="157">
        <v>2.322471E-11</v>
      </c>
      <c r="BG399" s="157">
        <v>1.0475536000000001E-10</v>
      </c>
      <c r="BH399" s="157">
        <v>3.7767934999999999E-18</v>
      </c>
      <c r="BI399" s="157">
        <v>4.8533105999999998E-20</v>
      </c>
      <c r="BJ399" s="157">
        <v>4.0693047999999999E-17</v>
      </c>
      <c r="BK399" s="157">
        <v>1.1478331E-17</v>
      </c>
      <c r="BL399" s="157">
        <v>2.1802022E-18</v>
      </c>
      <c r="BM399" s="157">
        <v>8.8372965999999993E-15</v>
      </c>
      <c r="BN399" s="157">
        <v>7.0239204999999997E-14</v>
      </c>
      <c r="BO399" s="157">
        <v>2.7354028999999999E-24</v>
      </c>
      <c r="BP399" s="157">
        <v>6.6074025E-5</v>
      </c>
      <c r="BQ399" s="157">
        <v>3.3635178000000002E-2</v>
      </c>
      <c r="BR399" s="157">
        <v>0</v>
      </c>
      <c r="BS399" s="157">
        <v>0</v>
      </c>
      <c r="BT399" s="157">
        <v>0</v>
      </c>
      <c r="BU399"/>
      <c r="BV399" s="155">
        <v>5.4609674999999998E-5</v>
      </c>
      <c r="BW399" s="155">
        <v>7.2221806000000002E-7</v>
      </c>
      <c r="BX399" s="155">
        <v>3.8962374E-5</v>
      </c>
      <c r="BY399" s="155">
        <v>1.8524961E-9</v>
      </c>
      <c r="BZ399" s="155">
        <v>1.1224423E-6</v>
      </c>
      <c r="CA399" s="155">
        <v>5.8876598999999999E-12</v>
      </c>
      <c r="CB399" s="155">
        <v>9.3974389000000001E-14</v>
      </c>
      <c r="CC399" s="155">
        <v>8.8672590000000002E-12</v>
      </c>
      <c r="CD399" s="155">
        <v>8.7380661E-11</v>
      </c>
      <c r="CE399" s="155">
        <v>5.5789975999999999E-9</v>
      </c>
      <c r="CF399" s="155">
        <v>0</v>
      </c>
      <c r="CG399" s="155">
        <v>6.0489944999999998E-21</v>
      </c>
      <c r="CH399" s="155">
        <v>4.9528930999999997E-17</v>
      </c>
      <c r="CI399" s="155">
        <v>7.7332095000000005E-7</v>
      </c>
      <c r="CJ399" s="155">
        <v>1.3021784000000001E-5</v>
      </c>
      <c r="CK399" s="155">
        <v>1.6870368E-12</v>
      </c>
      <c r="CL399" s="155">
        <v>0</v>
      </c>
      <c r="CM399"/>
      <c r="CN399" s="284">
        <v>4.1921963E-17</v>
      </c>
      <c r="CO399" s="284">
        <v>1.3973697</v>
      </c>
      <c r="CP399" s="285">
        <v>2.4397592000000001E-7</v>
      </c>
      <c r="CQ399" s="284">
        <v>4.9413242000000005E-4</v>
      </c>
      <c r="CR399" s="284">
        <v>1.9185588000000001E-14</v>
      </c>
      <c r="CS399" s="284">
        <v>2.2441239999999998E-12</v>
      </c>
      <c r="CT399" s="284">
        <v>4.4894056999999997E-5</v>
      </c>
      <c r="CU399" s="284">
        <v>6.4339282000000002E-6</v>
      </c>
      <c r="CV399" s="284">
        <v>2.5274949999999998E-12</v>
      </c>
      <c r="CW399" s="284">
        <v>2.0711422999999998E-9</v>
      </c>
      <c r="CX399"/>
      <c r="CY399" s="158"/>
      <c r="CZ399" s="273"/>
      <c r="DA399"/>
      <c r="DB399" s="212"/>
      <c r="DC399" s="48"/>
      <c r="DD399" s="48"/>
      <c r="DE399" s="48"/>
      <c r="DF399" s="48"/>
      <c r="DG399" s="48"/>
      <c r="DH399" s="48"/>
      <c r="DI399"/>
      <c r="DJ399"/>
      <c r="DK399"/>
      <c r="DL399"/>
    </row>
    <row r="400" spans="1:116" ht="13.05" customHeight="1">
      <c r="A400" t="s">
        <v>2368</v>
      </c>
      <c r="B400" s="188" t="s">
        <v>253</v>
      </c>
      <c r="C400" s="151" t="str">
        <f t="shared" si="81"/>
        <v>A.050.06.107</v>
      </c>
      <c r="D400" s="54" t="s">
        <v>1486</v>
      </c>
      <c r="E400" s="260" t="s">
        <v>2362</v>
      </c>
      <c r="F400" s="153" t="str">
        <f t="shared" si="82"/>
        <v>IC die (not packaged) Logic N10 per cm2</v>
      </c>
      <c r="G400" s="154">
        <f t="shared" si="83"/>
        <v>1.5784656666666668</v>
      </c>
      <c r="H400"/>
      <c r="I400"/>
      <c r="J400" s="227">
        <f t="shared" si="92"/>
        <v>0.27661144311723057</v>
      </c>
      <c r="K400"/>
      <c r="L400" s="280">
        <f t="shared" si="93"/>
        <v>4.9079600053480001E-3</v>
      </c>
      <c r="M400" s="280">
        <f t="shared" si="94"/>
        <v>1.0164596073076701E-2</v>
      </c>
      <c r="N400" s="281">
        <f t="shared" si="95"/>
        <v>2.4769037038805876E-2</v>
      </c>
      <c r="O400" s="280">
        <v>0.23676985</v>
      </c>
      <c r="P400" s="286">
        <v>5.5366282000000001E-3</v>
      </c>
      <c r="Q400" s="286">
        <v>4.6274740000000003E-3</v>
      </c>
      <c r="R400" s="286">
        <v>4.2487673999999998E-3</v>
      </c>
      <c r="S400" s="219">
        <v>6.5905897000000005E-4</v>
      </c>
      <c r="T400" s="286">
        <v>6.2242469999999993E-8</v>
      </c>
      <c r="U400" s="286">
        <v>7.1392878000000004E-8</v>
      </c>
      <c r="V400" s="286">
        <v>3.6926629000000001E-7</v>
      </c>
      <c r="W400" s="219">
        <v>7.1471770000000004E-4</v>
      </c>
      <c r="X400" s="286">
        <v>1.1876504E-7</v>
      </c>
      <c r="Y400" s="219">
        <v>2.4054319000000001E-2</v>
      </c>
      <c r="Z400" s="286">
        <v>5.8417466999999998E-9</v>
      </c>
      <c r="AA400" s="286">
        <v>3.3880385E-10</v>
      </c>
      <c r="AB400" s="286">
        <v>2.0247994000000002E-15</v>
      </c>
      <c r="AC400"/>
      <c r="AD400" s="227">
        <f t="shared" si="87"/>
        <v>0.23676985</v>
      </c>
      <c r="AE400" s="227">
        <f t="shared" si="88"/>
        <v>1.5072431471637998E-2</v>
      </c>
      <c r="AF400" s="227">
        <f t="shared" si="89"/>
        <v>1.0164471805093851E-2</v>
      </c>
      <c r="AG400" s="227">
        <f t="shared" si="90"/>
        <v>1.0164596073076702E-2</v>
      </c>
      <c r="AH400" s="227">
        <f t="shared" si="91"/>
        <v>2.4769036700002026E-2</v>
      </c>
      <c r="AI400"/>
      <c r="AJ400">
        <v>14.658999</v>
      </c>
      <c r="AK400" s="155">
        <v>8.6701209000000006</v>
      </c>
      <c r="AL400" s="155">
        <v>3.3324547</v>
      </c>
      <c r="AM400" s="155">
        <v>0</v>
      </c>
      <c r="AN400" s="155">
        <v>0.63822789000000002</v>
      </c>
      <c r="AO400" s="155">
        <v>1.3513105000000001</v>
      </c>
      <c r="AP400" s="155">
        <v>0.66688521000000001</v>
      </c>
      <c r="AQ400"/>
      <c r="AR400" s="156">
        <v>2.7787398000000001E-2</v>
      </c>
      <c r="AS400" s="156">
        <v>2.628463E-2</v>
      </c>
      <c r="AT400" s="156">
        <v>1.2338124000000001E-3</v>
      </c>
      <c r="AU400" s="156">
        <v>2.6895561999999999E-4</v>
      </c>
      <c r="AV400" s="282">
        <f t="shared" si="84"/>
        <v>1.5758171026225857E-6</v>
      </c>
      <c r="AW400" s="282">
        <f t="shared" si="85"/>
        <v>4.5629156187969098E-9</v>
      </c>
      <c r="AX400" s="283">
        <f t="shared" si="86"/>
        <v>3.7668853831E-2</v>
      </c>
      <c r="AY400" s="157">
        <v>1.4648161000000001E-6</v>
      </c>
      <c r="AZ400" s="157">
        <v>4.4197037999999999E-9</v>
      </c>
      <c r="BA400" s="157">
        <v>1.2075262E-13</v>
      </c>
      <c r="BB400" s="157">
        <v>2.8608421999999999E-16</v>
      </c>
      <c r="BC400" s="157">
        <v>0</v>
      </c>
      <c r="BD400" s="157">
        <v>1.1386326E-10</v>
      </c>
      <c r="BE400" s="157">
        <v>1.1088706E-7</v>
      </c>
      <c r="BF400" s="157">
        <v>2.5965598E-11</v>
      </c>
      <c r="BG400" s="157">
        <v>1.1712540999999999E-10</v>
      </c>
      <c r="BH400" s="157">
        <v>3.7767934999999999E-18</v>
      </c>
      <c r="BI400" s="157">
        <v>4.8533105999999998E-20</v>
      </c>
      <c r="BJ400" s="157">
        <v>4.0693047999999999E-17</v>
      </c>
      <c r="BK400" s="157">
        <v>1.1478331E-17</v>
      </c>
      <c r="BL400" s="157">
        <v>2.1802022E-18</v>
      </c>
      <c r="BM400" s="157">
        <v>8.8372965999999993E-15</v>
      </c>
      <c r="BN400" s="157">
        <v>7.0239204999999997E-14</v>
      </c>
      <c r="BO400" s="157">
        <v>2.7354028999999999E-24</v>
      </c>
      <c r="BP400" s="157">
        <v>7.1773831000000005E-5</v>
      </c>
      <c r="BQ400" s="157">
        <v>3.7597079999999998E-2</v>
      </c>
      <c r="BR400" s="157">
        <v>0</v>
      </c>
      <c r="BS400" s="157">
        <v>0</v>
      </c>
      <c r="BT400" s="157">
        <v>0</v>
      </c>
      <c r="BU400"/>
      <c r="BV400" s="155">
        <v>6.1506075999999998E-5</v>
      </c>
      <c r="BW400" s="155">
        <v>8.0750094000000002E-7</v>
      </c>
      <c r="BX400" s="155">
        <v>4.4011809999999998E-5</v>
      </c>
      <c r="BY400" s="155">
        <v>2.0660255E-9</v>
      </c>
      <c r="BZ400" s="155">
        <v>1.2549646E-6</v>
      </c>
      <c r="CA400" s="155">
        <v>5.8876598999999999E-12</v>
      </c>
      <c r="CB400" s="155">
        <v>9.3974389000000001E-14</v>
      </c>
      <c r="CC400" s="155">
        <v>8.8672590000000002E-12</v>
      </c>
      <c r="CD400" s="155">
        <v>8.7380661E-11</v>
      </c>
      <c r="CE400" s="155">
        <v>6.2303725999999999E-9</v>
      </c>
      <c r="CF400" s="155">
        <v>0</v>
      </c>
      <c r="CG400" s="155">
        <v>6.0489944999999998E-21</v>
      </c>
      <c r="CH400" s="155">
        <v>4.9528930999999997E-17</v>
      </c>
      <c r="CI400" s="155">
        <v>8.6459185999999996E-7</v>
      </c>
      <c r="CJ400" s="155">
        <v>1.4558808E-5</v>
      </c>
      <c r="CK400" s="155">
        <v>1.7543269999999999E-12</v>
      </c>
      <c r="CL400" s="155">
        <v>0</v>
      </c>
      <c r="CM400"/>
      <c r="CN400" s="284">
        <v>4.1921963E-17</v>
      </c>
      <c r="CO400" s="284">
        <v>1.5784655999999999</v>
      </c>
      <c r="CP400" s="285">
        <v>2.4397592000000001E-7</v>
      </c>
      <c r="CQ400" s="284">
        <v>5.5248172000000001E-4</v>
      </c>
      <c r="CR400" s="284">
        <v>1.9185588000000001E-14</v>
      </c>
      <c r="CS400" s="284">
        <v>2.2441239999999998E-12</v>
      </c>
      <c r="CT400" s="284">
        <v>5.0194792000000001E-5</v>
      </c>
      <c r="CU400" s="284">
        <v>6.4339282000000002E-6</v>
      </c>
      <c r="CV400" s="284">
        <v>2.5274949999999998E-12</v>
      </c>
      <c r="CW400" s="284">
        <v>2.0711422999999998E-9</v>
      </c>
      <c r="CX400"/>
      <c r="CY400" s="158"/>
      <c r="CZ400" s="273"/>
      <c r="DA400"/>
      <c r="DB400" s="212"/>
      <c r="DC400" s="48"/>
      <c r="DD400" s="48"/>
      <c r="DE400" s="48"/>
      <c r="DF400" s="48"/>
      <c r="DG400" s="48"/>
      <c r="DH400" s="48"/>
      <c r="DI400"/>
      <c r="DJ400"/>
      <c r="DK400"/>
      <c r="DL400"/>
    </row>
    <row r="401" spans="1:116" ht="13.05" customHeight="1">
      <c r="A401" t="s">
        <v>2369</v>
      </c>
      <c r="B401" s="188" t="s">
        <v>253</v>
      </c>
      <c r="C401" s="151" t="str">
        <f t="shared" si="81"/>
        <v>A.050.06.108</v>
      </c>
      <c r="D401" s="54" t="s">
        <v>1486</v>
      </c>
      <c r="E401" s="260" t="s">
        <v>2362</v>
      </c>
      <c r="F401" s="153" t="str">
        <f t="shared" si="82"/>
        <v>IC die (not packaged) Logic N7 per cm2</v>
      </c>
      <c r="G401" s="154">
        <f t="shared" si="83"/>
        <v>2.0982375333333332</v>
      </c>
      <c r="H401"/>
      <c r="I401"/>
      <c r="J401" s="227">
        <f t="shared" si="92"/>
        <v>0.36643731430723059</v>
      </c>
      <c r="K401"/>
      <c r="L401" s="280">
        <f t="shared" si="93"/>
        <v>6.3758541553480003E-3</v>
      </c>
      <c r="M401" s="280">
        <f t="shared" si="94"/>
        <v>1.3205560473076699E-2</v>
      </c>
      <c r="N401" s="281">
        <f t="shared" si="95"/>
        <v>3.2120269678805879E-2</v>
      </c>
      <c r="O401" s="280">
        <v>0.31473562999999999</v>
      </c>
      <c r="P401" s="286">
        <v>7.1934130000000001E-3</v>
      </c>
      <c r="Q401" s="286">
        <v>6.0116535999999998E-3</v>
      </c>
      <c r="R401" s="286">
        <v>5.5195429000000004E-3</v>
      </c>
      <c r="S401" s="219">
        <v>8.5617761999999997E-4</v>
      </c>
      <c r="T401" s="286">
        <v>6.2242469999999993E-8</v>
      </c>
      <c r="U401" s="286">
        <v>7.1392878000000004E-8</v>
      </c>
      <c r="V401" s="286">
        <v>3.6926629000000001E-7</v>
      </c>
      <c r="W401" s="219">
        <v>8.6506234000000004E-4</v>
      </c>
      <c r="X401" s="286">
        <v>1.1876504E-7</v>
      </c>
      <c r="Y401" s="219">
        <v>3.1255207E-2</v>
      </c>
      <c r="Z401" s="286">
        <v>5.8417466999999998E-9</v>
      </c>
      <c r="AA401" s="286">
        <v>3.3880385E-10</v>
      </c>
      <c r="AB401" s="286">
        <v>2.0247994000000002E-15</v>
      </c>
      <c r="AC401"/>
      <c r="AD401" s="227">
        <f t="shared" si="87"/>
        <v>0.31473562999999999</v>
      </c>
      <c r="AE401" s="227">
        <f t="shared" si="88"/>
        <v>1.9581290021637998E-2</v>
      </c>
      <c r="AF401" s="227">
        <f t="shared" si="89"/>
        <v>1.3205436205093849E-2</v>
      </c>
      <c r="AG401" s="227">
        <f t="shared" si="90"/>
        <v>1.3205560473076701E-2</v>
      </c>
      <c r="AH401" s="227">
        <f t="shared" si="91"/>
        <v>3.2120269340002026E-2</v>
      </c>
      <c r="AI401"/>
      <c r="AJ401">
        <v>19.044557000000001</v>
      </c>
      <c r="AK401" s="155">
        <v>11.262756</v>
      </c>
      <c r="AL401" s="155">
        <v>4.3301037999999998</v>
      </c>
      <c r="AM401" s="155">
        <v>0</v>
      </c>
      <c r="AN401" s="155">
        <v>0.82930130000000002</v>
      </c>
      <c r="AO401" s="155">
        <v>1.7558617999999999</v>
      </c>
      <c r="AP401" s="155">
        <v>0.86653327999999996</v>
      </c>
      <c r="AQ401"/>
      <c r="AR401" s="156">
        <v>3.6872372E-2</v>
      </c>
      <c r="AS401" s="156">
        <v>3.4884221999999999E-2</v>
      </c>
      <c r="AT401" s="156">
        <v>1.6389298E-3</v>
      </c>
      <c r="AU401" s="156">
        <v>3.4922019999999998E-4</v>
      </c>
      <c r="AV401" s="282">
        <f t="shared" si="84"/>
        <v>2.0913802060825861E-6</v>
      </c>
      <c r="AW401" s="282">
        <f t="shared" si="85"/>
        <v>6.0611310113469097E-9</v>
      </c>
      <c r="AX401" s="283">
        <f t="shared" si="86"/>
        <v>4.8910393282000003E-2</v>
      </c>
      <c r="AY401" s="157">
        <v>1.9471644000000002E-6</v>
      </c>
      <c r="AZ401" s="157">
        <v>5.8750650999999997E-9</v>
      </c>
      <c r="BA401" s="157">
        <v>1.6051517000000001E-13</v>
      </c>
      <c r="BB401" s="157">
        <v>2.8608421999999999E-16</v>
      </c>
      <c r="BC401" s="157">
        <v>0</v>
      </c>
      <c r="BD401" s="157">
        <v>1.4791672000000001E-10</v>
      </c>
      <c r="BE401" s="157">
        <v>1.4406780999999999E-7</v>
      </c>
      <c r="BF401" s="157">
        <v>3.3731447999999998E-11</v>
      </c>
      <c r="BG401" s="157">
        <v>1.5217389000000001E-10</v>
      </c>
      <c r="BH401" s="157">
        <v>3.7767934999999999E-18</v>
      </c>
      <c r="BI401" s="157">
        <v>4.8533105999999998E-20</v>
      </c>
      <c r="BJ401" s="157">
        <v>4.0693047999999999E-17</v>
      </c>
      <c r="BK401" s="157">
        <v>1.1478331E-17</v>
      </c>
      <c r="BL401" s="157">
        <v>2.1802022E-18</v>
      </c>
      <c r="BM401" s="157">
        <v>8.8372965999999993E-15</v>
      </c>
      <c r="BN401" s="157">
        <v>7.0239204999999997E-14</v>
      </c>
      <c r="BO401" s="157">
        <v>2.7354028999999999E-24</v>
      </c>
      <c r="BP401" s="157">
        <v>8.7923282000000003E-5</v>
      </c>
      <c r="BQ401" s="157">
        <v>4.882247E-2</v>
      </c>
      <c r="BR401" s="157">
        <v>0</v>
      </c>
      <c r="BS401" s="157">
        <v>0</v>
      </c>
      <c r="BT401" s="157">
        <v>0</v>
      </c>
      <c r="BU401"/>
      <c r="BV401" s="155">
        <v>8.1231762E-5</v>
      </c>
      <c r="BW401" s="155">
        <v>1.0491358000000001E-6</v>
      </c>
      <c r="BX401" s="155">
        <v>5.8504429999999997E-5</v>
      </c>
      <c r="BY401" s="155">
        <v>2.6710253999999998E-9</v>
      </c>
      <c r="BZ401" s="155">
        <v>1.6304444999999999E-6</v>
      </c>
      <c r="CA401" s="155">
        <v>5.8876598999999999E-12</v>
      </c>
      <c r="CB401" s="155">
        <v>9.3974389000000001E-14</v>
      </c>
      <c r="CC401" s="155">
        <v>8.8672590000000002E-12</v>
      </c>
      <c r="CD401" s="155">
        <v>8.7380661E-11</v>
      </c>
      <c r="CE401" s="155">
        <v>8.0759349999999998E-9</v>
      </c>
      <c r="CF401" s="155">
        <v>0</v>
      </c>
      <c r="CG401" s="155">
        <v>6.0489944999999998E-21</v>
      </c>
      <c r="CH401" s="155">
        <v>4.9528930999999997E-17</v>
      </c>
      <c r="CI401" s="155">
        <v>1.1231928E-6</v>
      </c>
      <c r="CJ401" s="155">
        <v>1.8913708E-5</v>
      </c>
      <c r="CK401" s="155">
        <v>1.9449827E-12</v>
      </c>
      <c r="CL401" s="155">
        <v>0</v>
      </c>
      <c r="CM401"/>
      <c r="CN401" s="284">
        <v>4.1921963E-17</v>
      </c>
      <c r="CO401" s="284">
        <v>2.0982375000000002</v>
      </c>
      <c r="CP401" s="285">
        <v>2.4397592000000001E-7</v>
      </c>
      <c r="CQ401" s="284">
        <v>7.1780474999999999E-4</v>
      </c>
      <c r="CR401" s="284">
        <v>1.9185588000000001E-14</v>
      </c>
      <c r="CS401" s="284">
        <v>2.2441239999999998E-12</v>
      </c>
      <c r="CT401" s="284">
        <v>6.5213540999999994E-5</v>
      </c>
      <c r="CU401" s="284">
        <v>6.4339282000000002E-6</v>
      </c>
      <c r="CV401" s="284">
        <v>2.5274949999999998E-12</v>
      </c>
      <c r="CW401" s="284">
        <v>2.0711422999999998E-9</v>
      </c>
      <c r="CX401"/>
      <c r="CY401" s="158"/>
      <c r="CZ401" s="273"/>
      <c r="DA401"/>
      <c r="DB401" s="212"/>
      <c r="DC401" s="48"/>
      <c r="DD401" s="48"/>
      <c r="DE401" s="48"/>
      <c r="DF401" s="48"/>
      <c r="DG401" s="48"/>
      <c r="DH401" s="48"/>
      <c r="DI401"/>
      <c r="DJ401"/>
      <c r="DK401"/>
      <c r="DL401"/>
    </row>
    <row r="402" spans="1:116" ht="13.05" customHeight="1">
      <c r="A402" t="s">
        <v>2370</v>
      </c>
      <c r="B402" s="188" t="s">
        <v>253</v>
      </c>
      <c r="C402" s="151" t="str">
        <f t="shared" si="81"/>
        <v>A.050.06.109</v>
      </c>
      <c r="D402" s="54" t="s">
        <v>1486</v>
      </c>
      <c r="E402" s="260" t="s">
        <v>2362</v>
      </c>
      <c r="F402" s="153" t="str">
        <f t="shared" si="82"/>
        <v>IC die (not packaged) Logic N7_EUV per cm2</v>
      </c>
      <c r="G402" s="154">
        <f t="shared" si="83"/>
        <v>1.8141735333333335</v>
      </c>
      <c r="H402"/>
      <c r="I402"/>
      <c r="J402" s="227">
        <f t="shared" si="92"/>
        <v>0.32103710523723061</v>
      </c>
      <c r="K402"/>
      <c r="L402" s="280">
        <f t="shared" si="93"/>
        <v>6.0304672953480007E-3</v>
      </c>
      <c r="M402" s="280">
        <f t="shared" si="94"/>
        <v>1.2490039473076699E-2</v>
      </c>
      <c r="N402" s="281">
        <f t="shared" si="95"/>
        <v>3.0390568468805876E-2</v>
      </c>
      <c r="O402" s="280">
        <v>0.27212603000000002</v>
      </c>
      <c r="P402" s="286">
        <v>6.8035813000000001E-3</v>
      </c>
      <c r="Q402" s="286">
        <v>5.6859642999999996E-3</v>
      </c>
      <c r="R402" s="286">
        <v>5.2205369000000003E-3</v>
      </c>
      <c r="S402" s="219">
        <v>8.0979676E-4</v>
      </c>
      <c r="T402" s="286">
        <v>6.2242469999999993E-8</v>
      </c>
      <c r="U402" s="286">
        <v>7.1392878000000004E-8</v>
      </c>
      <c r="V402" s="286">
        <v>3.6926629000000001E-7</v>
      </c>
      <c r="W402" s="219">
        <v>8.2968712999999998E-4</v>
      </c>
      <c r="X402" s="286">
        <v>1.1876504E-7</v>
      </c>
      <c r="Y402" s="219">
        <v>2.9560881000000001E-2</v>
      </c>
      <c r="Z402" s="286">
        <v>5.8417466999999998E-9</v>
      </c>
      <c r="AA402" s="286">
        <v>3.3880385E-10</v>
      </c>
      <c r="AB402" s="286">
        <v>2.0247994000000002E-15</v>
      </c>
      <c r="AC402"/>
      <c r="AD402" s="227">
        <f t="shared" si="87"/>
        <v>0.27212603000000002</v>
      </c>
      <c r="AE402" s="227">
        <f t="shared" si="88"/>
        <v>1.8520382161637997E-2</v>
      </c>
      <c r="AF402" s="227">
        <f t="shared" si="89"/>
        <v>1.2489915205093849E-2</v>
      </c>
      <c r="AG402" s="227">
        <f t="shared" si="90"/>
        <v>1.2490039473076701E-2</v>
      </c>
      <c r="AH402" s="227">
        <f t="shared" si="91"/>
        <v>3.0390568130002026E-2</v>
      </c>
      <c r="AI402"/>
      <c r="AJ402">
        <v>18.012661000000001</v>
      </c>
      <c r="AK402" s="155">
        <v>10.652725</v>
      </c>
      <c r="AL402" s="155">
        <v>4.0953628000000002</v>
      </c>
      <c r="AM402" s="155">
        <v>0</v>
      </c>
      <c r="AN402" s="155">
        <v>0.78434285000000004</v>
      </c>
      <c r="AO402" s="155">
        <v>1.6606732</v>
      </c>
      <c r="AP402" s="155">
        <v>0.81955727</v>
      </c>
      <c r="AQ402"/>
      <c r="AR402" s="156">
        <v>3.2108289999999998E-2</v>
      </c>
      <c r="AS402" s="156">
        <v>3.0356826E-2</v>
      </c>
      <c r="AT402" s="156">
        <v>1.4211294000000001E-3</v>
      </c>
      <c r="AU402" s="156">
        <v>3.3033442E-4</v>
      </c>
      <c r="AV402" s="282">
        <f t="shared" si="84"/>
        <v>1.8199536635025858E-6</v>
      </c>
      <c r="AW402" s="282">
        <f t="shared" si="85"/>
        <v>5.2556562224569102E-9</v>
      </c>
      <c r="AX402" s="283">
        <f t="shared" si="86"/>
        <v>4.6265324411000001E-2</v>
      </c>
      <c r="AY402" s="157">
        <v>1.6835531E-6</v>
      </c>
      <c r="AZ402" s="157">
        <v>5.0796859999999998E-9</v>
      </c>
      <c r="BA402" s="157">
        <v>1.3878428E-13</v>
      </c>
      <c r="BB402" s="157">
        <v>2.8608421999999999E-16</v>
      </c>
      <c r="BC402" s="157">
        <v>0</v>
      </c>
      <c r="BD402" s="157">
        <v>1.3990413999999999E-10</v>
      </c>
      <c r="BE402" s="157">
        <v>1.3626057999999999E-7</v>
      </c>
      <c r="BF402" s="157">
        <v>3.1904190000000003E-11</v>
      </c>
      <c r="BG402" s="157">
        <v>1.4392719000000001E-10</v>
      </c>
      <c r="BH402" s="157">
        <v>3.7767934999999999E-18</v>
      </c>
      <c r="BI402" s="157">
        <v>4.8533105999999998E-20</v>
      </c>
      <c r="BJ402" s="157">
        <v>4.0693047999999999E-17</v>
      </c>
      <c r="BK402" s="157">
        <v>1.1478331E-17</v>
      </c>
      <c r="BL402" s="157">
        <v>2.1802022E-18</v>
      </c>
      <c r="BM402" s="157">
        <v>8.8372965999999993E-15</v>
      </c>
      <c r="BN402" s="157">
        <v>7.0239204999999997E-14</v>
      </c>
      <c r="BO402" s="157">
        <v>2.7354028999999999E-24</v>
      </c>
      <c r="BP402" s="157">
        <v>8.4123411000000005E-5</v>
      </c>
      <c r="BQ402" s="157">
        <v>4.6181200999999998E-2</v>
      </c>
      <c r="BR402" s="157">
        <v>0</v>
      </c>
      <c r="BS402" s="157">
        <v>0</v>
      </c>
      <c r="BT402" s="157">
        <v>0</v>
      </c>
      <c r="BU402"/>
      <c r="BV402" s="155">
        <v>7.2079994999999994E-5</v>
      </c>
      <c r="BW402" s="155">
        <v>9.9228051000000004E-7</v>
      </c>
      <c r="BX402" s="155">
        <v>5.0583971999999999E-5</v>
      </c>
      <c r="BY402" s="155">
        <v>2.5286725000000001E-9</v>
      </c>
      <c r="BZ402" s="155">
        <v>1.5420962999999999E-6</v>
      </c>
      <c r="CA402" s="155">
        <v>5.8876598999999999E-12</v>
      </c>
      <c r="CB402" s="155">
        <v>9.3974389000000001E-14</v>
      </c>
      <c r="CC402" s="155">
        <v>8.8672590000000002E-12</v>
      </c>
      <c r="CD402" s="155">
        <v>8.7380661E-11</v>
      </c>
      <c r="CE402" s="155">
        <v>7.6416850000000004E-9</v>
      </c>
      <c r="CF402" s="155">
        <v>0</v>
      </c>
      <c r="CG402" s="155">
        <v>6.0489944999999998E-21</v>
      </c>
      <c r="CH402" s="155">
        <v>4.9528930999999997E-17</v>
      </c>
      <c r="CI402" s="155">
        <v>1.0623455000000001E-6</v>
      </c>
      <c r="CJ402" s="155">
        <v>1.7889025999999999E-5</v>
      </c>
      <c r="CK402" s="155">
        <v>1.9001225E-12</v>
      </c>
      <c r="CL402" s="155">
        <v>0</v>
      </c>
      <c r="CM402"/>
      <c r="CN402" s="284">
        <v>4.1921963E-17</v>
      </c>
      <c r="CO402" s="284">
        <v>1.8141735999999999</v>
      </c>
      <c r="CP402" s="285">
        <v>2.4397592000000001E-7</v>
      </c>
      <c r="CQ402" s="284">
        <v>6.7890520999999997E-4</v>
      </c>
      <c r="CR402" s="284">
        <v>1.9185588000000001E-14</v>
      </c>
      <c r="CS402" s="284">
        <v>2.2441239999999998E-12</v>
      </c>
      <c r="CT402" s="284">
        <v>6.1679717999999994E-5</v>
      </c>
      <c r="CU402" s="284">
        <v>6.4339282000000002E-6</v>
      </c>
      <c r="CV402" s="284">
        <v>2.5274949999999998E-12</v>
      </c>
      <c r="CW402" s="284">
        <v>2.0711422999999998E-9</v>
      </c>
      <c r="CX402"/>
      <c r="CY402" s="158"/>
      <c r="CZ402" s="273"/>
      <c r="DA402"/>
      <c r="DB402" s="212"/>
      <c r="DC402" s="48"/>
      <c r="DD402" s="48"/>
      <c r="DE402" s="48"/>
      <c r="DF402" s="48"/>
      <c r="DG402" s="48"/>
      <c r="DH402" s="48"/>
      <c r="DI402"/>
      <c r="DJ402"/>
      <c r="DK402"/>
      <c r="DL402"/>
    </row>
    <row r="403" spans="1:116" ht="13.05" customHeight="1">
      <c r="A403" t="s">
        <v>2371</v>
      </c>
      <c r="B403" s="188" t="s">
        <v>253</v>
      </c>
      <c r="C403" s="151" t="str">
        <f t="shared" si="81"/>
        <v>A.050.06.110</v>
      </c>
      <c r="D403" s="54" t="s">
        <v>1486</v>
      </c>
      <c r="E403" s="260" t="s">
        <v>2362</v>
      </c>
      <c r="F403" s="153" t="str">
        <f t="shared" si="82"/>
        <v>IC die (not packaged) Logic N5 per cm2</v>
      </c>
      <c r="G403" s="154">
        <f t="shared" si="83"/>
        <v>2.1528494666666669</v>
      </c>
      <c r="H403"/>
      <c r="I403"/>
      <c r="J403" s="227">
        <f t="shared" si="92"/>
        <v>0.37951267153723062</v>
      </c>
      <c r="K403"/>
      <c r="L403" s="280">
        <f t="shared" si="93"/>
        <v>6.9802810653480001E-3</v>
      </c>
      <c r="M403" s="280">
        <f t="shared" si="94"/>
        <v>1.44577221730767E-2</v>
      </c>
      <c r="N403" s="281">
        <f t="shared" si="95"/>
        <v>3.5147248298805882E-2</v>
      </c>
      <c r="O403" s="280">
        <v>0.32292742000000002</v>
      </c>
      <c r="P403" s="286">
        <v>7.8756183999999993E-3</v>
      </c>
      <c r="Q403" s="286">
        <v>6.5816099000000003E-3</v>
      </c>
      <c r="R403" s="286">
        <v>6.0428032999999999E-3</v>
      </c>
      <c r="S403" s="219">
        <v>9.3734413000000003E-4</v>
      </c>
      <c r="T403" s="286">
        <v>6.2242469999999993E-8</v>
      </c>
      <c r="U403" s="286">
        <v>7.1392878000000004E-8</v>
      </c>
      <c r="V403" s="286">
        <v>3.6926629000000001E-7</v>
      </c>
      <c r="W403" s="219">
        <v>9.2696895999999998E-4</v>
      </c>
      <c r="X403" s="286">
        <v>1.1876504E-7</v>
      </c>
      <c r="Y403" s="219">
        <v>3.4220278999999999E-2</v>
      </c>
      <c r="Z403" s="286">
        <v>5.8417466999999998E-9</v>
      </c>
      <c r="AA403" s="286">
        <v>3.3880385E-10</v>
      </c>
      <c r="AB403" s="286">
        <v>2.0247994000000002E-15</v>
      </c>
      <c r="AC403"/>
      <c r="AD403" s="227">
        <f t="shared" si="87"/>
        <v>0.32292742000000002</v>
      </c>
      <c r="AE403" s="227">
        <f t="shared" si="88"/>
        <v>2.1437878631637999E-2</v>
      </c>
      <c r="AF403" s="227">
        <f t="shared" si="89"/>
        <v>1.445759790509385E-2</v>
      </c>
      <c r="AG403" s="227">
        <f t="shared" si="90"/>
        <v>1.44577221730767E-2</v>
      </c>
      <c r="AH403" s="227">
        <f t="shared" si="91"/>
        <v>3.5147247960002029E-2</v>
      </c>
      <c r="AI403"/>
      <c r="AJ403">
        <v>20.850373999999999</v>
      </c>
      <c r="AK403" s="155">
        <v>12.330311999999999</v>
      </c>
      <c r="AL403" s="155">
        <v>4.7409005000000004</v>
      </c>
      <c r="AM403" s="155">
        <v>0</v>
      </c>
      <c r="AN403" s="155">
        <v>0.90797859000000003</v>
      </c>
      <c r="AO403" s="155">
        <v>1.9224417</v>
      </c>
      <c r="AP403" s="155">
        <v>0.94874130999999995</v>
      </c>
      <c r="AQ403"/>
      <c r="AR403" s="156">
        <v>3.8025006E-2</v>
      </c>
      <c r="AS403" s="156">
        <v>3.595769E-2</v>
      </c>
      <c r="AT403" s="156">
        <v>1.6850458000000001E-3</v>
      </c>
      <c r="AU403" s="156">
        <v>3.8227033000000002E-4</v>
      </c>
      <c r="AV403" s="282">
        <f t="shared" si="84"/>
        <v>2.1557367980925856E-6</v>
      </c>
      <c r="AW403" s="282">
        <f t="shared" si="85"/>
        <v>6.2316781221669101E-9</v>
      </c>
      <c r="AX403" s="283">
        <f t="shared" si="86"/>
        <v>5.3539262055999993E-2</v>
      </c>
      <c r="AY403" s="157">
        <v>1.9978442999999999E-6</v>
      </c>
      <c r="AZ403" s="157">
        <v>6.0279786000000001E-9</v>
      </c>
      <c r="BA403" s="157">
        <v>1.6469299000000001E-13</v>
      </c>
      <c r="BB403" s="157">
        <v>2.8608421999999999E-16</v>
      </c>
      <c r="BC403" s="157">
        <v>0</v>
      </c>
      <c r="BD403" s="157">
        <v>1.6193872999999999E-10</v>
      </c>
      <c r="BE403" s="157">
        <v>1.5773047999999999E-7</v>
      </c>
      <c r="BF403" s="157">
        <v>3.6929151000000003E-11</v>
      </c>
      <c r="BG403" s="157">
        <v>1.6660562000000001E-10</v>
      </c>
      <c r="BH403" s="157">
        <v>3.7767934999999999E-18</v>
      </c>
      <c r="BI403" s="157">
        <v>4.8533105999999998E-20</v>
      </c>
      <c r="BJ403" s="157">
        <v>4.0693047999999999E-17</v>
      </c>
      <c r="BK403" s="157">
        <v>1.1478331E-17</v>
      </c>
      <c r="BL403" s="157">
        <v>2.1802022E-18</v>
      </c>
      <c r="BM403" s="157">
        <v>8.8372965999999993E-15</v>
      </c>
      <c r="BN403" s="157">
        <v>7.0239204999999997E-14</v>
      </c>
      <c r="BO403" s="157">
        <v>2.7354028999999999E-24</v>
      </c>
      <c r="BP403" s="157">
        <v>9.4573055999999997E-5</v>
      </c>
      <c r="BQ403" s="157">
        <v>5.3444688999999997E-2</v>
      </c>
      <c r="BR403" s="157">
        <v>0</v>
      </c>
      <c r="BS403" s="157">
        <v>0</v>
      </c>
      <c r="BT403" s="157">
        <v>0</v>
      </c>
      <c r="BU403"/>
      <c r="BV403" s="155">
        <v>8.4909280999999998E-5</v>
      </c>
      <c r="BW403" s="155">
        <v>1.1486325000000001E-6</v>
      </c>
      <c r="BX403" s="155">
        <v>6.0027156E-5</v>
      </c>
      <c r="BY403" s="155">
        <v>2.9201429999999999E-9</v>
      </c>
      <c r="BZ403" s="155">
        <v>1.7850538999999999E-6</v>
      </c>
      <c r="CA403" s="155">
        <v>5.8876598999999999E-12</v>
      </c>
      <c r="CB403" s="155">
        <v>9.3974389000000001E-14</v>
      </c>
      <c r="CC403" s="155">
        <v>8.8672590000000002E-12</v>
      </c>
      <c r="CD403" s="155">
        <v>8.7380661E-11</v>
      </c>
      <c r="CE403" s="155">
        <v>8.8358723999999995E-9</v>
      </c>
      <c r="CF403" s="155">
        <v>0</v>
      </c>
      <c r="CG403" s="155">
        <v>6.0489944999999998E-21</v>
      </c>
      <c r="CH403" s="155">
        <v>4.9528930999999997E-17</v>
      </c>
      <c r="CI403" s="155">
        <v>1.2296754999999999E-6</v>
      </c>
      <c r="CJ403" s="155">
        <v>2.0706903000000001E-5</v>
      </c>
      <c r="CK403" s="155">
        <v>2.023488E-12</v>
      </c>
      <c r="CL403" s="155">
        <v>0</v>
      </c>
      <c r="CM403"/>
      <c r="CN403" s="284">
        <v>4.1921963E-17</v>
      </c>
      <c r="CO403" s="284">
        <v>2.1528494999999999</v>
      </c>
      <c r="CP403" s="285">
        <v>2.4397592000000001E-7</v>
      </c>
      <c r="CQ403" s="284">
        <v>7.8587893999999998E-4</v>
      </c>
      <c r="CR403" s="284">
        <v>1.9185588000000001E-14</v>
      </c>
      <c r="CS403" s="284">
        <v>2.2441239999999998E-12</v>
      </c>
      <c r="CT403" s="284">
        <v>7.1397731999999997E-5</v>
      </c>
      <c r="CU403" s="284">
        <v>6.4339282000000002E-6</v>
      </c>
      <c r="CV403" s="284">
        <v>2.5274949999999998E-12</v>
      </c>
      <c r="CW403" s="284">
        <v>2.0711422999999998E-9</v>
      </c>
      <c r="CX403"/>
      <c r="CY403" s="158"/>
      <c r="CZ403" s="273"/>
      <c r="DA403"/>
      <c r="DB403" s="212"/>
      <c r="DC403" s="48"/>
      <c r="DD403" s="48"/>
      <c r="DE403" s="48"/>
      <c r="DF403" s="48"/>
      <c r="DG403" s="48"/>
      <c r="DH403" s="48"/>
      <c r="DI403"/>
      <c r="DJ403"/>
      <c r="DK403"/>
      <c r="DL403"/>
    </row>
    <row r="404" spans="1:116" ht="13.05" customHeight="1">
      <c r="A404" t="s">
        <v>2372</v>
      </c>
      <c r="B404" s="188" t="s">
        <v>253</v>
      </c>
      <c r="C404" s="151" t="str">
        <f t="shared" si="81"/>
        <v>A.050.06.111</v>
      </c>
      <c r="D404" s="54" t="s">
        <v>1486</v>
      </c>
      <c r="E404" s="260" t="s">
        <v>2362</v>
      </c>
      <c r="F404" s="153" t="str">
        <f t="shared" si="82"/>
        <v>IC die (not packaged) Logic N3 per cm2</v>
      </c>
      <c r="G404" s="154">
        <f t="shared" si="83"/>
        <v>2.3650414000000004</v>
      </c>
      <c r="H404"/>
      <c r="I404"/>
      <c r="J404" s="227">
        <f t="shared" si="92"/>
        <v>0.4197132917472306</v>
      </c>
      <c r="K404"/>
      <c r="L404" s="280">
        <f t="shared" si="93"/>
        <v>8.0164416353479991E-3</v>
      </c>
      <c r="M404" s="280">
        <f t="shared" si="94"/>
        <v>1.6604285173076702E-2</v>
      </c>
      <c r="N404" s="281">
        <f t="shared" si="95"/>
        <v>4.0336354938805878E-2</v>
      </c>
      <c r="O404" s="280">
        <v>0.35475621000000002</v>
      </c>
      <c r="P404" s="286">
        <v>9.0451135000000002E-3</v>
      </c>
      <c r="Q404" s="286">
        <v>7.5586778E-3</v>
      </c>
      <c r="R404" s="286">
        <v>6.9398213000000002E-3</v>
      </c>
      <c r="S404" s="219">
        <v>1.0764867E-3</v>
      </c>
      <c r="T404" s="286">
        <v>6.2242469999999993E-8</v>
      </c>
      <c r="U404" s="286">
        <v>7.1392878000000004E-8</v>
      </c>
      <c r="V404" s="286">
        <v>3.6926629000000001E-7</v>
      </c>
      <c r="W404" s="219">
        <v>1.0330946E-3</v>
      </c>
      <c r="X404" s="286">
        <v>1.1876504E-7</v>
      </c>
      <c r="Y404" s="219">
        <v>3.930326E-2</v>
      </c>
      <c r="Z404" s="286">
        <v>5.8417466999999998E-9</v>
      </c>
      <c r="AA404" s="286">
        <v>3.3880385E-10</v>
      </c>
      <c r="AB404" s="286">
        <v>2.0247994000000002E-15</v>
      </c>
      <c r="AC404"/>
      <c r="AD404" s="227">
        <f t="shared" si="87"/>
        <v>0.35475621000000002</v>
      </c>
      <c r="AE404" s="227">
        <f t="shared" si="88"/>
        <v>2.4620602201638E-2</v>
      </c>
      <c r="AF404" s="227">
        <f t="shared" si="89"/>
        <v>1.660416090509385E-2</v>
      </c>
      <c r="AG404" s="227">
        <f t="shared" si="90"/>
        <v>1.6604285173076702E-2</v>
      </c>
      <c r="AH404" s="227">
        <f t="shared" si="91"/>
        <v>4.0336354600002025E-2</v>
      </c>
      <c r="AI404"/>
      <c r="AJ404">
        <v>23.946062000000001</v>
      </c>
      <c r="AK404" s="155">
        <v>14.160408</v>
      </c>
      <c r="AL404" s="155">
        <v>5.4451233999999999</v>
      </c>
      <c r="AM404" s="155">
        <v>0</v>
      </c>
      <c r="AN404" s="155">
        <v>1.0428538999999999</v>
      </c>
      <c r="AO404" s="155">
        <v>2.2080074000000001</v>
      </c>
      <c r="AP404" s="155">
        <v>1.0896694</v>
      </c>
      <c r="AQ404"/>
      <c r="AR404" s="156">
        <v>4.1926097000000002E-2</v>
      </c>
      <c r="AS404" s="156">
        <v>3.9633292000000001E-2</v>
      </c>
      <c r="AT404" s="156">
        <v>1.8538769000000001E-3</v>
      </c>
      <c r="AU404" s="156">
        <v>4.3892768999999999E-4</v>
      </c>
      <c r="AV404" s="282">
        <f t="shared" si="84"/>
        <v>2.3760966358325857E-6</v>
      </c>
      <c r="AW404" s="282">
        <f t="shared" si="85"/>
        <v>6.8560535318469102E-9</v>
      </c>
      <c r="AX404" s="283">
        <f t="shared" si="86"/>
        <v>6.1474465670000006E-2</v>
      </c>
      <c r="AY404" s="157">
        <v>2.1947584E-6</v>
      </c>
      <c r="AZ404" s="157">
        <v>6.6221159000000002E-9</v>
      </c>
      <c r="BA404" s="157">
        <v>1.8092567E-13</v>
      </c>
      <c r="BB404" s="157">
        <v>2.8608421999999999E-16</v>
      </c>
      <c r="BC404" s="157">
        <v>0</v>
      </c>
      <c r="BD404" s="157">
        <v>1.8597647E-10</v>
      </c>
      <c r="BE404" s="157">
        <v>1.8115218E-7</v>
      </c>
      <c r="BF404" s="157">
        <v>4.2410927999999998E-11</v>
      </c>
      <c r="BG404" s="157">
        <v>1.9134572E-10</v>
      </c>
      <c r="BH404" s="157">
        <v>3.7767934999999999E-18</v>
      </c>
      <c r="BI404" s="157">
        <v>4.8533105999999998E-20</v>
      </c>
      <c r="BJ404" s="157">
        <v>4.0693047999999999E-17</v>
      </c>
      <c r="BK404" s="157">
        <v>1.1478331E-17</v>
      </c>
      <c r="BL404" s="157">
        <v>2.1802022E-18</v>
      </c>
      <c r="BM404" s="157">
        <v>8.8372965999999993E-15</v>
      </c>
      <c r="BN404" s="157">
        <v>7.0239204999999997E-14</v>
      </c>
      <c r="BO404" s="157">
        <v>2.7354028999999999E-24</v>
      </c>
      <c r="BP404" s="157">
        <v>1.0597267E-4</v>
      </c>
      <c r="BQ404" s="157">
        <v>6.1368493000000003E-2</v>
      </c>
      <c r="BR404" s="157">
        <v>0</v>
      </c>
      <c r="BS404" s="157">
        <v>0</v>
      </c>
      <c r="BT404" s="157">
        <v>0</v>
      </c>
      <c r="BU404"/>
      <c r="BV404" s="155">
        <v>9.4519683999999999E-5</v>
      </c>
      <c r="BW404" s="155">
        <v>1.3191982E-6</v>
      </c>
      <c r="BX404" s="155">
        <v>6.5943630000000005E-5</v>
      </c>
      <c r="BY404" s="155">
        <v>3.3472016999999999E-9</v>
      </c>
      <c r="BZ404" s="155">
        <v>2.0500986000000001E-6</v>
      </c>
      <c r="CA404" s="155">
        <v>5.8876598999999999E-12</v>
      </c>
      <c r="CB404" s="155">
        <v>9.3974389000000001E-14</v>
      </c>
      <c r="CC404" s="155">
        <v>8.8672590000000002E-12</v>
      </c>
      <c r="CD404" s="155">
        <v>8.7380661E-11</v>
      </c>
      <c r="CE404" s="155">
        <v>1.0138621999999999E-8</v>
      </c>
      <c r="CF404" s="155">
        <v>0</v>
      </c>
      <c r="CG404" s="155">
        <v>6.0489944999999998E-21</v>
      </c>
      <c r="CH404" s="155">
        <v>4.9528930999999997E-17</v>
      </c>
      <c r="CI404" s="155">
        <v>1.4122173000000001E-6</v>
      </c>
      <c r="CJ404" s="155">
        <v>2.3780950000000001E-5</v>
      </c>
      <c r="CK404" s="155">
        <v>2.1580684000000002E-12</v>
      </c>
      <c r="CL404" s="155">
        <v>0</v>
      </c>
      <c r="CM404"/>
      <c r="CN404" s="284">
        <v>4.1921963E-17</v>
      </c>
      <c r="CO404" s="284">
        <v>2.3650414</v>
      </c>
      <c r="CP404" s="285">
        <v>2.4397592000000001E-7</v>
      </c>
      <c r="CQ404" s="284">
        <v>9.0257754000000001E-4</v>
      </c>
      <c r="CR404" s="284">
        <v>1.9185588000000001E-14</v>
      </c>
      <c r="CS404" s="284">
        <v>2.2441239999999998E-12</v>
      </c>
      <c r="CT404" s="284">
        <v>8.1999202000000005E-5</v>
      </c>
      <c r="CU404" s="284">
        <v>6.4339282000000002E-6</v>
      </c>
      <c r="CV404" s="284">
        <v>2.5274949999999998E-12</v>
      </c>
      <c r="CW404" s="284">
        <v>2.0711422999999998E-9</v>
      </c>
      <c r="CX404"/>
      <c r="CY404" s="158"/>
      <c r="CZ404" s="273"/>
      <c r="DA404"/>
      <c r="DB404" s="212"/>
      <c r="DC404" s="48"/>
      <c r="DD404" s="48"/>
      <c r="DE404" s="48"/>
      <c r="DF404" s="48"/>
      <c r="DG404" s="48"/>
      <c r="DH404" s="48"/>
      <c r="DI404"/>
      <c r="DJ404"/>
      <c r="DK404"/>
      <c r="DL404"/>
    </row>
    <row r="405" spans="1:116" ht="13.05" customHeight="1">
      <c r="A405" t="s">
        <v>2373</v>
      </c>
      <c r="B405" s="188" t="s">
        <v>253</v>
      </c>
      <c r="C405" s="151" t="str">
        <f t="shared" si="81"/>
        <v>A.050.06.112</v>
      </c>
      <c r="D405" s="54" t="s">
        <v>1486</v>
      </c>
      <c r="E405" s="260" t="s">
        <v>2362</v>
      </c>
      <c r="F405" s="153" t="str">
        <f t="shared" si="82"/>
        <v>IC die (not packaged) Logic N2 per cm2</v>
      </c>
      <c r="G405" s="154">
        <f t="shared" si="83"/>
        <v>2.5262440000000002</v>
      </c>
      <c r="H405"/>
      <c r="I405"/>
      <c r="J405" s="227">
        <f t="shared" si="92"/>
        <v>0.45273061324723063</v>
      </c>
      <c r="K405"/>
      <c r="L405" s="280">
        <f t="shared" si="93"/>
        <v>9.1101666353479993E-3</v>
      </c>
      <c r="M405" s="280">
        <f t="shared" si="94"/>
        <v>1.8870102173076702E-2</v>
      </c>
      <c r="N405" s="281">
        <f t="shared" si="95"/>
        <v>4.5813744438805884E-2</v>
      </c>
      <c r="O405" s="280">
        <v>0.37893660000000001</v>
      </c>
      <c r="P405" s="286">
        <v>1.0279580999999999E-2</v>
      </c>
      <c r="Q405" s="286">
        <v>8.5900273000000006E-3</v>
      </c>
      <c r="R405" s="286">
        <v>7.8866735999999996E-3</v>
      </c>
      <c r="S405" s="219">
        <v>1.2233594E-3</v>
      </c>
      <c r="T405" s="286">
        <v>6.2242469999999993E-8</v>
      </c>
      <c r="U405" s="286">
        <v>7.1392878000000004E-8</v>
      </c>
      <c r="V405" s="286">
        <v>3.6926629000000001E-7</v>
      </c>
      <c r="W405" s="219">
        <v>1.1451161000000001E-3</v>
      </c>
      <c r="X405" s="286">
        <v>1.1876504E-7</v>
      </c>
      <c r="Y405" s="219">
        <v>4.4668628000000002E-2</v>
      </c>
      <c r="Z405" s="286">
        <v>5.8417466999999998E-9</v>
      </c>
      <c r="AA405" s="286">
        <v>3.3880385E-10</v>
      </c>
      <c r="AB405" s="286">
        <v>2.0247994000000002E-15</v>
      </c>
      <c r="AC405"/>
      <c r="AD405" s="227">
        <f t="shared" si="87"/>
        <v>0.37893660000000001</v>
      </c>
      <c r="AE405" s="227">
        <f t="shared" si="88"/>
        <v>2.7980144201637996E-2</v>
      </c>
      <c r="AF405" s="227">
        <f t="shared" si="89"/>
        <v>1.886997790509385E-2</v>
      </c>
      <c r="AG405" s="227">
        <f t="shared" si="90"/>
        <v>1.8870102173076699E-2</v>
      </c>
      <c r="AH405" s="227">
        <f t="shared" si="91"/>
        <v>4.5813744100002031E-2</v>
      </c>
      <c r="AI405"/>
      <c r="AJ405">
        <v>27.213732</v>
      </c>
      <c r="AK405" s="155">
        <v>16.092175999999998</v>
      </c>
      <c r="AL405" s="155">
        <v>6.1884698</v>
      </c>
      <c r="AM405" s="155">
        <v>0</v>
      </c>
      <c r="AN405" s="155">
        <v>1.1852224</v>
      </c>
      <c r="AO405" s="155">
        <v>2.5094378000000002</v>
      </c>
      <c r="AP405" s="155">
        <v>1.2384267</v>
      </c>
      <c r="AQ405"/>
      <c r="AR405" s="156">
        <v>4.5024644000000003E-2</v>
      </c>
      <c r="AS405" s="156">
        <v>4.2541355000000003E-2</v>
      </c>
      <c r="AT405" s="156">
        <v>1.9845559000000001E-3</v>
      </c>
      <c r="AU405" s="156">
        <v>4.9873267000000003E-4</v>
      </c>
      <c r="AV405" s="282">
        <f t="shared" si="84"/>
        <v>2.5504409289925858E-6</v>
      </c>
      <c r="AW405" s="282">
        <f t="shared" si="85"/>
        <v>7.3393340438469113E-9</v>
      </c>
      <c r="AX405" s="283">
        <f t="shared" si="86"/>
        <v>6.9850514589999996E-2</v>
      </c>
      <c r="AY405" s="157">
        <v>2.3443544000000001E-6</v>
      </c>
      <c r="AZ405" s="157">
        <v>7.0734832E-9</v>
      </c>
      <c r="BA405" s="157">
        <v>1.9325767E-13</v>
      </c>
      <c r="BB405" s="157">
        <v>2.8608421999999999E-16</v>
      </c>
      <c r="BC405" s="157">
        <v>0</v>
      </c>
      <c r="BD405" s="157">
        <v>2.1134963000000001E-10</v>
      </c>
      <c r="BE405" s="157">
        <v>2.058751E-7</v>
      </c>
      <c r="BF405" s="157">
        <v>4.8197248E-11</v>
      </c>
      <c r="BG405" s="157">
        <v>2.1746028E-10</v>
      </c>
      <c r="BH405" s="157">
        <v>3.7767934999999999E-18</v>
      </c>
      <c r="BI405" s="157">
        <v>4.8533105999999998E-20</v>
      </c>
      <c r="BJ405" s="157">
        <v>4.0693047999999999E-17</v>
      </c>
      <c r="BK405" s="157">
        <v>1.1478331E-17</v>
      </c>
      <c r="BL405" s="157">
        <v>2.1802022E-18</v>
      </c>
      <c r="BM405" s="157">
        <v>8.8372965999999993E-15</v>
      </c>
      <c r="BN405" s="157">
        <v>7.0239204999999997E-14</v>
      </c>
      <c r="BO405" s="157">
        <v>2.7354028999999999E-24</v>
      </c>
      <c r="BP405" s="157">
        <v>1.1800559000000001E-4</v>
      </c>
      <c r="BQ405" s="157">
        <v>6.9732508999999998E-2</v>
      </c>
      <c r="BR405" s="157">
        <v>0</v>
      </c>
      <c r="BS405" s="157">
        <v>0</v>
      </c>
      <c r="BT405" s="157">
        <v>0</v>
      </c>
      <c r="BU405"/>
      <c r="BV405" s="155">
        <v>1.0291359E-4</v>
      </c>
      <c r="BW405" s="155">
        <v>1.4992397999999999E-6</v>
      </c>
      <c r="BX405" s="155">
        <v>7.0438385999999995E-5</v>
      </c>
      <c r="BY405" s="155">
        <v>3.797986E-9</v>
      </c>
      <c r="BZ405" s="155">
        <v>2.3298678999999999E-6</v>
      </c>
      <c r="CA405" s="155">
        <v>5.8876598999999999E-12</v>
      </c>
      <c r="CB405" s="155">
        <v>9.3974389000000001E-14</v>
      </c>
      <c r="CC405" s="155">
        <v>8.8672590000000002E-12</v>
      </c>
      <c r="CD405" s="155">
        <v>8.7380661E-11</v>
      </c>
      <c r="CE405" s="155">
        <v>1.1513747E-8</v>
      </c>
      <c r="CF405" s="155">
        <v>0</v>
      </c>
      <c r="CG405" s="155">
        <v>6.0489944999999998E-21</v>
      </c>
      <c r="CH405" s="155">
        <v>4.9528930999999997E-17</v>
      </c>
      <c r="CI405" s="155">
        <v>1.6049004000000001E-6</v>
      </c>
      <c r="CJ405" s="155">
        <v>2.7025778000000001E-5</v>
      </c>
      <c r="CK405" s="155">
        <v>2.3001256000000001E-12</v>
      </c>
      <c r="CL405" s="155">
        <v>0</v>
      </c>
      <c r="CM405"/>
      <c r="CN405" s="284">
        <v>4.1921963E-17</v>
      </c>
      <c r="CO405" s="284">
        <v>2.5262440000000002</v>
      </c>
      <c r="CP405" s="285">
        <v>2.4397592000000001E-7</v>
      </c>
      <c r="CQ405" s="284">
        <v>1.0257593999999999E-3</v>
      </c>
      <c r="CR405" s="284">
        <v>1.9185588000000001E-14</v>
      </c>
      <c r="CS405" s="284">
        <v>2.2441239999999998E-12</v>
      </c>
      <c r="CT405" s="284">
        <v>9.3189642999999997E-5</v>
      </c>
      <c r="CU405" s="284">
        <v>6.4339282000000002E-6</v>
      </c>
      <c r="CV405" s="284">
        <v>2.5274949999999998E-12</v>
      </c>
      <c r="CW405" s="284">
        <v>2.0711422999999998E-9</v>
      </c>
      <c r="CX405"/>
      <c r="CY405" s="158"/>
      <c r="CZ405" s="273"/>
      <c r="DA405"/>
      <c r="DB405" s="212"/>
      <c r="DC405" s="48"/>
      <c r="DD405" s="48"/>
      <c r="DE405" s="48"/>
      <c r="DF405" s="48"/>
      <c r="DG405" s="48"/>
      <c r="DH405" s="48"/>
      <c r="DI405"/>
      <c r="DJ405"/>
      <c r="DK405"/>
      <c r="DL405"/>
    </row>
    <row r="406" spans="1:116" ht="13.05" customHeight="1">
      <c r="A406" t="s">
        <v>2374</v>
      </c>
      <c r="B406" s="188" t="s">
        <v>253</v>
      </c>
      <c r="C406" s="151" t="str">
        <f t="shared" si="81"/>
        <v>A.050.06.113</v>
      </c>
      <c r="D406" s="54" t="s">
        <v>1486</v>
      </c>
      <c r="E406" s="260" t="s">
        <v>2362</v>
      </c>
      <c r="F406" s="153" t="str">
        <f t="shared" si="82"/>
        <v>IC die (not packaged) N2_BSP per cm2</v>
      </c>
      <c r="G406" s="154">
        <f t="shared" si="83"/>
        <v>2.5767920000000002</v>
      </c>
      <c r="H406"/>
      <c r="I406"/>
      <c r="J406" s="227">
        <f t="shared" si="92"/>
        <v>0.46240576974723058</v>
      </c>
      <c r="K406"/>
      <c r="L406" s="280">
        <f t="shared" si="93"/>
        <v>9.3692068353479988E-3</v>
      </c>
      <c r="M406" s="280">
        <f t="shared" si="94"/>
        <v>1.9406742073076702E-2</v>
      </c>
      <c r="N406" s="281">
        <f t="shared" si="95"/>
        <v>4.7111020838805875E-2</v>
      </c>
      <c r="O406" s="280">
        <v>0.3865188</v>
      </c>
      <c r="P406" s="286">
        <v>1.0571954E-2</v>
      </c>
      <c r="Q406" s="286">
        <v>8.8342942000000004E-3</v>
      </c>
      <c r="R406" s="286">
        <v>8.1109280999999995E-3</v>
      </c>
      <c r="S406" s="219">
        <v>1.2581451E-3</v>
      </c>
      <c r="T406" s="286">
        <v>6.2242469999999993E-8</v>
      </c>
      <c r="U406" s="286">
        <v>7.1392878000000004E-8</v>
      </c>
      <c r="V406" s="286">
        <v>3.6926629000000001E-7</v>
      </c>
      <c r="W406" s="219">
        <v>1.1716475E-3</v>
      </c>
      <c r="X406" s="286">
        <v>1.1876504E-7</v>
      </c>
      <c r="Y406" s="219">
        <v>4.5939372999999999E-2</v>
      </c>
      <c r="Z406" s="286">
        <v>5.8417466999999998E-9</v>
      </c>
      <c r="AA406" s="286">
        <v>3.3880385E-10</v>
      </c>
      <c r="AB406" s="286">
        <v>2.0247994000000002E-15</v>
      </c>
      <c r="AC406"/>
      <c r="AD406" s="227">
        <f t="shared" si="87"/>
        <v>0.3865188</v>
      </c>
      <c r="AE406" s="227">
        <f t="shared" si="88"/>
        <v>2.8775824301638001E-2</v>
      </c>
      <c r="AF406" s="227">
        <f t="shared" si="89"/>
        <v>1.940661780509385E-2</v>
      </c>
      <c r="AG406" s="227">
        <f t="shared" si="90"/>
        <v>1.9406742073076702E-2</v>
      </c>
      <c r="AH406" s="227">
        <f t="shared" si="91"/>
        <v>4.7111020500002022E-2</v>
      </c>
      <c r="AI406"/>
      <c r="AJ406">
        <v>27.987653999999999</v>
      </c>
      <c r="AK406" s="155">
        <v>16.549699</v>
      </c>
      <c r="AL406" s="155">
        <v>6.3645255000000001</v>
      </c>
      <c r="AM406" s="155">
        <v>0</v>
      </c>
      <c r="AN406" s="155">
        <v>1.2189411999999999</v>
      </c>
      <c r="AO406" s="155">
        <v>2.5808292000000002</v>
      </c>
      <c r="AP406" s="155">
        <v>1.2736588</v>
      </c>
      <c r="AQ406"/>
      <c r="AR406" s="156">
        <v>4.5959326000000002E-2</v>
      </c>
      <c r="AS406" s="156">
        <v>4.3421557999999999E-2</v>
      </c>
      <c r="AT406" s="156">
        <v>2.0248709000000001E-3</v>
      </c>
      <c r="AU406" s="156">
        <v>5.1289700999999997E-4</v>
      </c>
      <c r="AV406" s="282">
        <f t="shared" si="84"/>
        <v>2.6032109584325861E-6</v>
      </c>
      <c r="AW406" s="282">
        <f t="shared" si="85"/>
        <v>7.4884276847669095E-9</v>
      </c>
      <c r="AX406" s="283">
        <f t="shared" si="86"/>
        <v>7.1834315500000009E-2</v>
      </c>
      <c r="AY406" s="157">
        <v>2.3912629999999999E-6</v>
      </c>
      <c r="AZ406" s="157">
        <v>7.2150175000000002E-9</v>
      </c>
      <c r="BA406" s="157">
        <v>1.9712458999999999E-13</v>
      </c>
      <c r="BB406" s="157">
        <v>2.8608421999999999E-16</v>
      </c>
      <c r="BC406" s="157">
        <v>0</v>
      </c>
      <c r="BD406" s="157">
        <v>2.1735907000000001E-10</v>
      </c>
      <c r="BE406" s="157">
        <v>2.1173052000000001E-7</v>
      </c>
      <c r="BF406" s="157">
        <v>4.9567692000000002E-11</v>
      </c>
      <c r="BG406" s="157">
        <v>2.2364530999999999E-10</v>
      </c>
      <c r="BH406" s="157">
        <v>3.7767934999999999E-18</v>
      </c>
      <c r="BI406" s="157">
        <v>4.8533105999999998E-20</v>
      </c>
      <c r="BJ406" s="157">
        <v>4.0693047999999999E-17</v>
      </c>
      <c r="BK406" s="157">
        <v>1.1478331E-17</v>
      </c>
      <c r="BL406" s="157">
        <v>2.1802022E-18</v>
      </c>
      <c r="BM406" s="157">
        <v>8.8372965999999993E-15</v>
      </c>
      <c r="BN406" s="157">
        <v>7.0239204999999997E-14</v>
      </c>
      <c r="BO406" s="157">
        <v>2.7354028999999999E-24</v>
      </c>
      <c r="BP406" s="157">
        <v>1.208555E-4</v>
      </c>
      <c r="BQ406" s="157">
        <v>7.1713460000000007E-2</v>
      </c>
      <c r="BR406" s="157">
        <v>0</v>
      </c>
      <c r="BS406" s="157">
        <v>0</v>
      </c>
      <c r="BT406" s="157">
        <v>0</v>
      </c>
      <c r="BU406"/>
      <c r="BV406" s="155">
        <v>1.0524647999999999E-4</v>
      </c>
      <c r="BW406" s="155">
        <v>1.5418812999999999E-6</v>
      </c>
      <c r="BX406" s="155">
        <v>7.1847797000000005E-5</v>
      </c>
      <c r="BY406" s="155">
        <v>3.9047507E-9</v>
      </c>
      <c r="BZ406" s="155">
        <v>2.3961290999999999E-6</v>
      </c>
      <c r="CA406" s="155">
        <v>5.8876598999999999E-12</v>
      </c>
      <c r="CB406" s="155">
        <v>9.3974389000000001E-14</v>
      </c>
      <c r="CC406" s="155">
        <v>8.8672590000000002E-12</v>
      </c>
      <c r="CD406" s="155">
        <v>8.7380661E-11</v>
      </c>
      <c r="CE406" s="155">
        <v>1.1839435000000001E-8</v>
      </c>
      <c r="CF406" s="155">
        <v>0</v>
      </c>
      <c r="CG406" s="155">
        <v>6.0489944999999998E-21</v>
      </c>
      <c r="CH406" s="155">
        <v>4.9528930999999997E-17</v>
      </c>
      <c r="CI406" s="155">
        <v>1.6505358E-6</v>
      </c>
      <c r="CJ406" s="155">
        <v>2.7794289999999998E-5</v>
      </c>
      <c r="CK406" s="155">
        <v>2.3337707000000001E-12</v>
      </c>
      <c r="CL406" s="155">
        <v>0</v>
      </c>
      <c r="CM406"/>
      <c r="CN406" s="284">
        <v>4.1921963E-17</v>
      </c>
      <c r="CO406" s="284">
        <v>2.5767920000000002</v>
      </c>
      <c r="CP406" s="285">
        <v>2.4397592000000001E-7</v>
      </c>
      <c r="CQ406" s="284">
        <v>1.0549341E-3</v>
      </c>
      <c r="CR406" s="284">
        <v>1.9185588000000001E-14</v>
      </c>
      <c r="CS406" s="284">
        <v>2.2441239999999998E-12</v>
      </c>
      <c r="CT406" s="284">
        <v>9.5840010000000005E-5</v>
      </c>
      <c r="CU406" s="284">
        <v>6.4339282000000002E-6</v>
      </c>
      <c r="CV406" s="284">
        <v>2.5274949999999998E-12</v>
      </c>
      <c r="CW406" s="284">
        <v>2.0711422999999998E-9</v>
      </c>
      <c r="CX406"/>
      <c r="CY406" s="158"/>
      <c r="CZ406" s="273"/>
      <c r="DA406"/>
      <c r="DB406" s="212"/>
      <c r="DC406" s="48"/>
      <c r="DD406" s="48"/>
      <c r="DE406" s="48"/>
      <c r="DF406" s="48"/>
      <c r="DG406" s="48"/>
      <c r="DH406" s="48"/>
      <c r="DI406"/>
      <c r="DJ406"/>
      <c r="DK406"/>
      <c r="DL406"/>
    </row>
    <row r="407" spans="1:116" ht="13.05" customHeight="1">
      <c r="A407" t="s">
        <v>2375</v>
      </c>
      <c r="B407" s="188" t="s">
        <v>253</v>
      </c>
      <c r="C407" s="151" t="str">
        <f t="shared" si="81"/>
        <v>A.050.06.201</v>
      </c>
      <c r="D407" s="54" t="s">
        <v>1486</v>
      </c>
      <c r="E407" s="260" t="s">
        <v>2362</v>
      </c>
      <c r="F407" s="153" t="str">
        <f t="shared" si="82"/>
        <v>IC die (not packaged) N40 HPC per cm2</v>
      </c>
      <c r="G407" s="154">
        <f t="shared" si="83"/>
        <v>1.3833057333333334</v>
      </c>
      <c r="H407"/>
      <c r="I407"/>
      <c r="J407" s="227">
        <f t="shared" si="92"/>
        <v>0.24036092844723059</v>
      </c>
      <c r="K407"/>
      <c r="L407" s="280">
        <f t="shared" si="93"/>
        <v>4.0444928553480001E-3</v>
      </c>
      <c r="M407" s="280">
        <f t="shared" si="94"/>
        <v>8.3757935730767001E-3</v>
      </c>
      <c r="N407" s="281">
        <f t="shared" si="95"/>
        <v>2.0444782018805879E-2</v>
      </c>
      <c r="O407" s="280">
        <v>0.20749586</v>
      </c>
      <c r="P407" s="286">
        <v>4.5620490000000003E-3</v>
      </c>
      <c r="Q407" s="286">
        <v>3.8132507E-3</v>
      </c>
      <c r="R407" s="286">
        <v>3.5012524E-3</v>
      </c>
      <c r="S407" s="219">
        <v>5.4310681999999999E-4</v>
      </c>
      <c r="T407" s="286">
        <v>6.2242469999999993E-8</v>
      </c>
      <c r="U407" s="286">
        <v>7.1392878000000004E-8</v>
      </c>
      <c r="V407" s="286">
        <v>3.6926629000000001E-7</v>
      </c>
      <c r="W407" s="219">
        <v>6.2627967999999998E-4</v>
      </c>
      <c r="X407" s="286">
        <v>1.1876504E-7</v>
      </c>
      <c r="Y407" s="219">
        <v>1.9818502000000002E-2</v>
      </c>
      <c r="Z407" s="286">
        <v>5.8417466999999998E-9</v>
      </c>
      <c r="AA407" s="286">
        <v>3.3880385E-10</v>
      </c>
      <c r="AB407" s="286">
        <v>2.0247994000000002E-15</v>
      </c>
      <c r="AC407"/>
      <c r="AD407" s="227">
        <f t="shared" si="87"/>
        <v>0.20749586</v>
      </c>
      <c r="AE407" s="227">
        <f t="shared" si="88"/>
        <v>1.2420161821638E-2</v>
      </c>
      <c r="AF407" s="227">
        <f t="shared" si="89"/>
        <v>8.37566930509385E-3</v>
      </c>
      <c r="AG407" s="227">
        <f t="shared" si="90"/>
        <v>8.3757935730767018E-3</v>
      </c>
      <c r="AH407" s="227">
        <f t="shared" si="91"/>
        <v>2.0444781680002029E-2</v>
      </c>
      <c r="AI407"/>
      <c r="AJ407">
        <v>12.07926</v>
      </c>
      <c r="AK407" s="155">
        <v>7.1450411999999996</v>
      </c>
      <c r="AL407" s="155">
        <v>2.7456022999999998</v>
      </c>
      <c r="AM407" s="155">
        <v>0</v>
      </c>
      <c r="AN407" s="155">
        <v>0.52583175999999998</v>
      </c>
      <c r="AO407" s="155">
        <v>1.1133390999999999</v>
      </c>
      <c r="AP407" s="155">
        <v>0.54944517999999998</v>
      </c>
      <c r="AQ407"/>
      <c r="AR407" s="156">
        <v>2.4238824999999999E-2</v>
      </c>
      <c r="AS407" s="156">
        <v>2.2937844999999998E-2</v>
      </c>
      <c r="AT407" s="156">
        <v>1.0792389E-3</v>
      </c>
      <c r="AU407" s="156">
        <v>2.2174114999999999E-4</v>
      </c>
      <c r="AV407" s="282">
        <f t="shared" si="84"/>
        <v>1.3751705841725859E-6</v>
      </c>
      <c r="AW407" s="282">
        <f t="shared" si="85"/>
        <v>3.9912679880669099E-9</v>
      </c>
      <c r="AX407" s="283">
        <f t="shared" si="86"/>
        <v>3.1056184154000001E-2</v>
      </c>
      <c r="AY407" s="157">
        <v>1.2837077000000001E-6</v>
      </c>
      <c r="AZ407" s="157">
        <v>3.8732559999999999E-9</v>
      </c>
      <c r="BA407" s="157">
        <v>1.0582288999999999E-13</v>
      </c>
      <c r="BB407" s="157">
        <v>2.8608421999999999E-16</v>
      </c>
      <c r="BC407" s="157">
        <v>0</v>
      </c>
      <c r="BD407" s="157">
        <v>9.3831809999999999E-11</v>
      </c>
      <c r="BE407" s="157">
        <v>9.1368972999999997E-8</v>
      </c>
      <c r="BF407" s="157">
        <v>2.1397451E-11</v>
      </c>
      <c r="BG407" s="157">
        <v>9.6508655999999998E-11</v>
      </c>
      <c r="BH407" s="157">
        <v>3.7767934999999999E-18</v>
      </c>
      <c r="BI407" s="157">
        <v>4.8533105999999998E-20</v>
      </c>
      <c r="BJ407" s="157">
        <v>4.0693047999999999E-17</v>
      </c>
      <c r="BK407" s="157">
        <v>1.1478331E-17</v>
      </c>
      <c r="BL407" s="157">
        <v>2.1802022E-18</v>
      </c>
      <c r="BM407" s="157">
        <v>8.8372965999999993E-15</v>
      </c>
      <c r="BN407" s="157">
        <v>7.0239204999999997E-14</v>
      </c>
      <c r="BO407" s="157">
        <v>2.7354028999999999E-24</v>
      </c>
      <c r="BP407" s="157">
        <v>6.2274154000000002E-5</v>
      </c>
      <c r="BQ407" s="157">
        <v>3.099391E-2</v>
      </c>
      <c r="BR407" s="157">
        <v>0</v>
      </c>
      <c r="BS407" s="157">
        <v>0</v>
      </c>
      <c r="BT407" s="157">
        <v>0</v>
      </c>
      <c r="BU407"/>
      <c r="BV407" s="155">
        <v>5.2986224999999999E-5</v>
      </c>
      <c r="BW407" s="155">
        <v>6.6536281E-7</v>
      </c>
      <c r="BX407" s="155">
        <v>3.8570233000000002E-5</v>
      </c>
      <c r="BY407" s="155">
        <v>1.7101432E-9</v>
      </c>
      <c r="BZ407" s="155">
        <v>1.0340941E-6</v>
      </c>
      <c r="CA407" s="155">
        <v>5.8876598999999999E-12</v>
      </c>
      <c r="CB407" s="155">
        <v>9.3974389000000001E-14</v>
      </c>
      <c r="CC407" s="155">
        <v>8.8672590000000002E-12</v>
      </c>
      <c r="CD407" s="155">
        <v>8.7380661E-11</v>
      </c>
      <c r="CE407" s="155">
        <v>5.1447475999999997E-9</v>
      </c>
      <c r="CF407" s="155">
        <v>0</v>
      </c>
      <c r="CG407" s="155">
        <v>6.0489944999999998E-21</v>
      </c>
      <c r="CH407" s="155">
        <v>4.9528930999999997E-17</v>
      </c>
      <c r="CI407" s="155">
        <v>7.1247367999999998E-7</v>
      </c>
      <c r="CJ407" s="155">
        <v>1.1997102E-5</v>
      </c>
      <c r="CK407" s="155">
        <v>1.6421766E-12</v>
      </c>
      <c r="CL407" s="155">
        <v>0</v>
      </c>
      <c r="CM407"/>
      <c r="CN407" s="284">
        <v>4.1921963E-17</v>
      </c>
      <c r="CO407" s="284">
        <v>1.3833057</v>
      </c>
      <c r="CP407" s="285">
        <v>2.4397592000000001E-7</v>
      </c>
      <c r="CQ407" s="284">
        <v>4.5523287999999997E-4</v>
      </c>
      <c r="CR407" s="284">
        <v>1.9185588000000001E-14</v>
      </c>
      <c r="CS407" s="284">
        <v>2.2441239999999998E-12</v>
      </c>
      <c r="CT407" s="284">
        <v>4.1360233999999997E-5</v>
      </c>
      <c r="CU407" s="284">
        <v>6.4339282000000002E-6</v>
      </c>
      <c r="CV407" s="284">
        <v>2.5274949999999998E-12</v>
      </c>
      <c r="CW407" s="284">
        <v>2.0711422999999998E-9</v>
      </c>
      <c r="CX407"/>
      <c r="CY407" s="158"/>
      <c r="CZ407" s="273"/>
      <c r="DA407"/>
      <c r="DB407" s="212"/>
      <c r="DC407" s="48"/>
      <c r="DD407" s="48"/>
      <c r="DE407" s="48"/>
      <c r="DF407" s="48"/>
      <c r="DG407" s="48"/>
      <c r="DH407" s="48"/>
      <c r="DI407"/>
      <c r="DJ407"/>
      <c r="DK407"/>
      <c r="DL407"/>
    </row>
    <row r="408" spans="1:116" ht="13.05" customHeight="1">
      <c r="A408" t="s">
        <v>2376</v>
      </c>
      <c r="B408" s="188" t="s">
        <v>253</v>
      </c>
      <c r="C408" s="151" t="str">
        <f t="shared" si="81"/>
        <v>A.050.06.202</v>
      </c>
      <c r="D408" s="54" t="s">
        <v>1486</v>
      </c>
      <c r="E408" s="260" t="s">
        <v>2362</v>
      </c>
      <c r="F408" s="153" t="str">
        <f t="shared" si="82"/>
        <v>IC die (not packaged) N28 HPC per cm2</v>
      </c>
      <c r="G408" s="154">
        <f t="shared" si="83"/>
        <v>1.6494550000000001</v>
      </c>
      <c r="H408"/>
      <c r="I408"/>
      <c r="J408" s="227">
        <f t="shared" si="92"/>
        <v>0.28679474130723059</v>
      </c>
      <c r="K408"/>
      <c r="L408" s="280">
        <f t="shared" si="93"/>
        <v>4.8503954653480001E-3</v>
      </c>
      <c r="M408" s="280">
        <f t="shared" si="94"/>
        <v>1.0045342673076699E-2</v>
      </c>
      <c r="N408" s="281">
        <f t="shared" si="95"/>
        <v>2.4480753168805876E-2</v>
      </c>
      <c r="O408" s="280">
        <v>0.24741825000000001</v>
      </c>
      <c r="P408" s="286">
        <v>5.4716562999999998E-3</v>
      </c>
      <c r="Q408" s="286">
        <v>4.5731925E-3</v>
      </c>
      <c r="R408" s="286">
        <v>4.1989330000000002E-3</v>
      </c>
      <c r="S408" s="219">
        <v>6.5132883E-4</v>
      </c>
      <c r="T408" s="286">
        <v>6.2242469999999993E-8</v>
      </c>
      <c r="U408" s="286">
        <v>7.1392878000000004E-8</v>
      </c>
      <c r="V408" s="286">
        <v>3.6926629000000001E-7</v>
      </c>
      <c r="W408" s="219">
        <v>7.0882183000000004E-4</v>
      </c>
      <c r="X408" s="286">
        <v>1.1876504E-7</v>
      </c>
      <c r="Y408" s="219">
        <v>2.3771931E-2</v>
      </c>
      <c r="Z408" s="286">
        <v>5.8417466999999998E-9</v>
      </c>
      <c r="AA408" s="286">
        <v>3.3880385E-10</v>
      </c>
      <c r="AB408" s="286">
        <v>2.0247994000000002E-15</v>
      </c>
      <c r="AC408"/>
      <c r="AD408" s="227">
        <f t="shared" si="87"/>
        <v>0.24741825000000001</v>
      </c>
      <c r="AE408" s="227">
        <f t="shared" si="88"/>
        <v>1.4895613531638E-2</v>
      </c>
      <c r="AF408" s="227">
        <f t="shared" si="89"/>
        <v>1.0045218405093849E-2</v>
      </c>
      <c r="AG408" s="227">
        <f t="shared" si="90"/>
        <v>1.0045342673076701E-2</v>
      </c>
      <c r="AH408" s="227">
        <f t="shared" si="91"/>
        <v>2.4480752830002027E-2</v>
      </c>
      <c r="AI408"/>
      <c r="AJ408">
        <v>14.487017</v>
      </c>
      <c r="AK408" s="155">
        <v>8.5684489999999993</v>
      </c>
      <c r="AL408" s="155">
        <v>3.2933311999999999</v>
      </c>
      <c r="AM408" s="155">
        <v>0</v>
      </c>
      <c r="AN408" s="155">
        <v>0.63073480999999998</v>
      </c>
      <c r="AO408" s="155">
        <v>1.3354457</v>
      </c>
      <c r="AP408" s="155">
        <v>0.65905588000000004</v>
      </c>
      <c r="AQ408"/>
      <c r="AR408" s="156">
        <v>2.8914664999999999E-2</v>
      </c>
      <c r="AS408" s="156">
        <v>2.7361750000000001E-2</v>
      </c>
      <c r="AT408" s="156">
        <v>1.2871072999999999E-3</v>
      </c>
      <c r="AU408" s="156">
        <v>2.6580799000000001E-4</v>
      </c>
      <c r="AV408" s="282">
        <f t="shared" si="84"/>
        <v>1.6403926671925856E-6</v>
      </c>
      <c r="AW408" s="282">
        <f t="shared" si="85"/>
        <v>4.7600121564869099E-9</v>
      </c>
      <c r="AX408" s="283">
        <f t="shared" si="86"/>
        <v>3.7228009519000002E-2</v>
      </c>
      <c r="AY408" s="157">
        <v>1.5306941999999999E-6</v>
      </c>
      <c r="AZ408" s="157">
        <v>4.6184739000000001E-9</v>
      </c>
      <c r="BA408" s="157">
        <v>1.2618331E-13</v>
      </c>
      <c r="BB408" s="157">
        <v>2.8608421999999999E-16</v>
      </c>
      <c r="BC408" s="157">
        <v>0</v>
      </c>
      <c r="BD408" s="157">
        <v>1.1252783E-10</v>
      </c>
      <c r="BE408" s="157">
        <v>1.0958585999999999E-7</v>
      </c>
      <c r="BF408" s="157">
        <v>2.5661055E-11</v>
      </c>
      <c r="BG408" s="157">
        <v>1.1575096E-10</v>
      </c>
      <c r="BH408" s="157">
        <v>3.7767934999999999E-18</v>
      </c>
      <c r="BI408" s="157">
        <v>4.8533105999999998E-20</v>
      </c>
      <c r="BJ408" s="157">
        <v>4.0693047999999999E-17</v>
      </c>
      <c r="BK408" s="157">
        <v>1.1478331E-17</v>
      </c>
      <c r="BL408" s="157">
        <v>2.1802022E-18</v>
      </c>
      <c r="BM408" s="157">
        <v>8.8372965999999993E-15</v>
      </c>
      <c r="BN408" s="157">
        <v>7.0239204999999997E-14</v>
      </c>
      <c r="BO408" s="157">
        <v>2.7354028999999999E-24</v>
      </c>
      <c r="BP408" s="157">
        <v>7.1140519E-5</v>
      </c>
      <c r="BQ408" s="157">
        <v>3.7156869000000002E-2</v>
      </c>
      <c r="BR408" s="157">
        <v>0</v>
      </c>
      <c r="BS408" s="157">
        <v>0</v>
      </c>
      <c r="BT408" s="157">
        <v>0</v>
      </c>
      <c r="BU408"/>
      <c r="BV408" s="155">
        <v>6.3280228999999997E-5</v>
      </c>
      <c r="BW408" s="155">
        <v>7.9802505999999998E-7</v>
      </c>
      <c r="BX408" s="155">
        <v>4.5991181000000002E-5</v>
      </c>
      <c r="BY408" s="155">
        <v>2.0422999999999999E-9</v>
      </c>
      <c r="BZ408" s="155">
        <v>1.2402398999999999E-6</v>
      </c>
      <c r="CA408" s="155">
        <v>5.8876598999999999E-12</v>
      </c>
      <c r="CB408" s="155">
        <v>9.3974389000000001E-14</v>
      </c>
      <c r="CC408" s="155">
        <v>8.8672590000000002E-12</v>
      </c>
      <c r="CD408" s="155">
        <v>8.7380661E-11</v>
      </c>
      <c r="CE408" s="155">
        <v>6.1579975999999997E-9</v>
      </c>
      <c r="CF408" s="155">
        <v>0</v>
      </c>
      <c r="CG408" s="155">
        <v>6.0489944999999998E-21</v>
      </c>
      <c r="CH408" s="155">
        <v>4.9528930999999997E-17</v>
      </c>
      <c r="CI408" s="155">
        <v>8.5445064999999995E-7</v>
      </c>
      <c r="CJ408" s="155">
        <v>1.4388028E-5</v>
      </c>
      <c r="CK408" s="155">
        <v>1.7468502999999999E-12</v>
      </c>
      <c r="CL408" s="155">
        <v>0</v>
      </c>
      <c r="CM408"/>
      <c r="CN408" s="284">
        <v>4.1921963E-17</v>
      </c>
      <c r="CO408" s="284">
        <v>1.6494549999999999</v>
      </c>
      <c r="CP408" s="285">
        <v>2.4397592000000001E-7</v>
      </c>
      <c r="CQ408" s="284">
        <v>5.4599846999999998E-4</v>
      </c>
      <c r="CR408" s="284">
        <v>1.9185588000000001E-14</v>
      </c>
      <c r="CS408" s="284">
        <v>2.2441239999999998E-12</v>
      </c>
      <c r="CT408" s="284">
        <v>4.9605821999999999E-5</v>
      </c>
      <c r="CU408" s="284">
        <v>6.4339282000000002E-6</v>
      </c>
      <c r="CV408" s="284">
        <v>2.5274949999999998E-12</v>
      </c>
      <c r="CW408" s="284">
        <v>2.0711422999999998E-9</v>
      </c>
      <c r="CX408"/>
      <c r="CY408" s="158"/>
      <c r="CZ408" s="273"/>
      <c r="DA408"/>
      <c r="DB408" s="212"/>
      <c r="DC408" s="48"/>
      <c r="DD408" s="48"/>
      <c r="DE408" s="48"/>
      <c r="DF408" s="48"/>
      <c r="DG408" s="48"/>
      <c r="DH408" s="48"/>
      <c r="DI408"/>
      <c r="DJ408"/>
      <c r="DK408"/>
      <c r="DL408"/>
    </row>
    <row r="409" spans="1:116" ht="13.05" customHeight="1">
      <c r="A409" t="s">
        <v>2377</v>
      </c>
      <c r="B409" s="188" t="s">
        <v>253</v>
      </c>
      <c r="C409" s="151" t="str">
        <f t="shared" si="81"/>
        <v>A.050.06.203</v>
      </c>
      <c r="D409" s="54" t="s">
        <v>1486</v>
      </c>
      <c r="E409" s="260" t="s">
        <v>2362</v>
      </c>
      <c r="F409" s="153" t="str">
        <f t="shared" si="82"/>
        <v>IC die (not packaged) N20 HPC per cm2</v>
      </c>
      <c r="G409" s="154">
        <f t="shared" si="83"/>
        <v>1.5639603333333334</v>
      </c>
      <c r="H409"/>
      <c r="I409"/>
      <c r="J409" s="227">
        <f t="shared" si="92"/>
        <v>0.2742030922172306</v>
      </c>
      <c r="K409"/>
      <c r="L409" s="280">
        <f t="shared" si="93"/>
        <v>4.8791777353480005E-3</v>
      </c>
      <c r="M409" s="280">
        <f t="shared" si="94"/>
        <v>1.01049693730767E-2</v>
      </c>
      <c r="N409" s="281">
        <f t="shared" si="95"/>
        <v>2.4624895108805875E-2</v>
      </c>
      <c r="O409" s="280">
        <v>0.23459405</v>
      </c>
      <c r="P409" s="286">
        <v>5.5041422999999997E-3</v>
      </c>
      <c r="Q409" s="286">
        <v>4.6003331999999999E-3</v>
      </c>
      <c r="R409" s="286">
        <v>4.2238502000000004E-3</v>
      </c>
      <c r="S409" s="219">
        <v>6.5519389999999997E-4</v>
      </c>
      <c r="T409" s="286">
        <v>6.2242469999999993E-8</v>
      </c>
      <c r="U409" s="286">
        <v>7.1392878000000004E-8</v>
      </c>
      <c r="V409" s="286">
        <v>3.6926629000000001E-7</v>
      </c>
      <c r="W409" s="219">
        <v>7.1176976999999997E-4</v>
      </c>
      <c r="X409" s="286">
        <v>1.1876504E-7</v>
      </c>
      <c r="Y409" s="219">
        <v>2.3913125E-2</v>
      </c>
      <c r="Z409" s="286">
        <v>5.8417466999999998E-9</v>
      </c>
      <c r="AA409" s="286">
        <v>3.3880385E-10</v>
      </c>
      <c r="AB409" s="286">
        <v>2.0247994000000002E-15</v>
      </c>
      <c r="AC409"/>
      <c r="AD409" s="227">
        <f t="shared" si="87"/>
        <v>0.23459405</v>
      </c>
      <c r="AE409" s="227">
        <f t="shared" si="88"/>
        <v>1.4984022501638E-2</v>
      </c>
      <c r="AF409" s="227">
        <f t="shared" si="89"/>
        <v>1.010484510509385E-2</v>
      </c>
      <c r="AG409" s="227">
        <f t="shared" si="90"/>
        <v>1.01049693730767E-2</v>
      </c>
      <c r="AH409" s="227">
        <f t="shared" si="91"/>
        <v>2.4624894770002025E-2</v>
      </c>
      <c r="AI409"/>
      <c r="AJ409">
        <v>14.573008</v>
      </c>
      <c r="AK409" s="155">
        <v>8.6192849999999996</v>
      </c>
      <c r="AL409" s="155">
        <v>3.3128929</v>
      </c>
      <c r="AM409" s="155">
        <v>0</v>
      </c>
      <c r="AN409" s="155">
        <v>0.63448135000000006</v>
      </c>
      <c r="AO409" s="155">
        <v>1.3433781</v>
      </c>
      <c r="AP409" s="155">
        <v>0.66297055000000005</v>
      </c>
      <c r="AQ409"/>
      <c r="AR409" s="156">
        <v>2.7539221999999999E-2</v>
      </c>
      <c r="AS409" s="156">
        <v>2.6049237999999999E-2</v>
      </c>
      <c r="AT409" s="156">
        <v>1.2226028E-3</v>
      </c>
      <c r="AU409" s="156">
        <v>2.6738180000000002E-4</v>
      </c>
      <c r="AV409" s="282">
        <f t="shared" si="84"/>
        <v>1.5617049349025857E-6</v>
      </c>
      <c r="AW409" s="282">
        <f t="shared" si="85"/>
        <v>4.52146011813691E-9</v>
      </c>
      <c r="AX409" s="283">
        <f t="shared" si="86"/>
        <v>3.7448431174999998E-2</v>
      </c>
      <c r="AY409" s="157">
        <v>1.4513552000000001E-6</v>
      </c>
      <c r="AZ409" s="157">
        <v>4.3790889000000001E-9</v>
      </c>
      <c r="BA409" s="157">
        <v>1.1964296000000001E-13</v>
      </c>
      <c r="BB409" s="157">
        <v>2.8608421999999999E-16</v>
      </c>
      <c r="BC409" s="157">
        <v>0</v>
      </c>
      <c r="BD409" s="157">
        <v>1.1319554E-10</v>
      </c>
      <c r="BE409" s="157">
        <v>1.1023646E-7</v>
      </c>
      <c r="BF409" s="157">
        <v>2.5813327000000001E-11</v>
      </c>
      <c r="BG409" s="157">
        <v>1.1643818999999999E-10</v>
      </c>
      <c r="BH409" s="157">
        <v>3.7767934999999999E-18</v>
      </c>
      <c r="BI409" s="157">
        <v>4.8533105999999998E-20</v>
      </c>
      <c r="BJ409" s="157">
        <v>4.0693047999999999E-17</v>
      </c>
      <c r="BK409" s="157">
        <v>1.1478331E-17</v>
      </c>
      <c r="BL409" s="157">
        <v>2.1802022E-18</v>
      </c>
      <c r="BM409" s="157">
        <v>8.8372965999999993E-15</v>
      </c>
      <c r="BN409" s="157">
        <v>7.0239204999999997E-14</v>
      </c>
      <c r="BO409" s="157">
        <v>2.7354028999999999E-24</v>
      </c>
      <c r="BP409" s="157">
        <v>7.1457174999999996E-5</v>
      </c>
      <c r="BQ409" s="157">
        <v>3.7376974E-2</v>
      </c>
      <c r="BR409" s="157">
        <v>0</v>
      </c>
      <c r="BS409" s="157">
        <v>0</v>
      </c>
      <c r="BT409" s="157">
        <v>0</v>
      </c>
      <c r="BU409"/>
      <c r="BV409" s="155">
        <v>6.0999019999999998E-5</v>
      </c>
      <c r="BW409" s="155">
        <v>8.02763E-7</v>
      </c>
      <c r="BX409" s="155">
        <v>4.3607362999999997E-5</v>
      </c>
      <c r="BY409" s="155">
        <v>2.0541626999999999E-9</v>
      </c>
      <c r="BZ409" s="155">
        <v>1.2476023E-6</v>
      </c>
      <c r="CA409" s="155">
        <v>5.8876598999999999E-12</v>
      </c>
      <c r="CB409" s="155">
        <v>9.3974389000000001E-14</v>
      </c>
      <c r="CC409" s="155">
        <v>8.8672590000000002E-12</v>
      </c>
      <c r="CD409" s="155">
        <v>8.7380661E-11</v>
      </c>
      <c r="CE409" s="155">
        <v>6.1941851000000002E-9</v>
      </c>
      <c r="CF409" s="155">
        <v>0</v>
      </c>
      <c r="CG409" s="155">
        <v>6.0489944999999998E-21</v>
      </c>
      <c r="CH409" s="155">
        <v>4.9528930999999997E-17</v>
      </c>
      <c r="CI409" s="155">
        <v>8.5952124999999999E-7</v>
      </c>
      <c r="CJ409" s="155">
        <v>1.4473418E-5</v>
      </c>
      <c r="CK409" s="155">
        <v>1.7505887E-12</v>
      </c>
      <c r="CL409" s="155">
        <v>0</v>
      </c>
      <c r="CM409"/>
      <c r="CN409" s="284">
        <v>4.1921963E-17</v>
      </c>
      <c r="CO409" s="284">
        <v>1.5639603</v>
      </c>
      <c r="CP409" s="285">
        <v>2.4397592000000001E-7</v>
      </c>
      <c r="CQ409" s="284">
        <v>5.4924010000000003E-4</v>
      </c>
      <c r="CR409" s="284">
        <v>1.9185588000000001E-14</v>
      </c>
      <c r="CS409" s="284">
        <v>2.2441239999999998E-12</v>
      </c>
      <c r="CT409" s="284">
        <v>4.9900307E-5</v>
      </c>
      <c r="CU409" s="284">
        <v>6.4339282000000002E-6</v>
      </c>
      <c r="CV409" s="284">
        <v>2.5274949999999998E-12</v>
      </c>
      <c r="CW409" s="284">
        <v>2.0711422999999998E-9</v>
      </c>
      <c r="CX409"/>
      <c r="CY409" s="158"/>
      <c r="CZ409" s="273"/>
      <c r="DA409"/>
      <c r="DB409" s="212"/>
      <c r="DC409" s="48"/>
      <c r="DD409" s="48"/>
      <c r="DE409" s="48"/>
      <c r="DF409" s="48"/>
      <c r="DG409" s="48"/>
      <c r="DH409" s="48"/>
      <c r="DI409"/>
      <c r="DJ409"/>
      <c r="DK409"/>
      <c r="DL409"/>
    </row>
    <row r="410" spans="1:116" ht="14.4">
      <c r="A410" t="s">
        <v>2378</v>
      </c>
      <c r="B410" s="188" t="s">
        <v>253</v>
      </c>
      <c r="C410" s="151" t="str">
        <f t="shared" si="81"/>
        <v>A.050.06.204</v>
      </c>
      <c r="D410" s="54" t="s">
        <v>1486</v>
      </c>
      <c r="E410" s="260" t="s">
        <v>2362</v>
      </c>
      <c r="F410" s="153" t="str">
        <f t="shared" si="82"/>
        <v>IC die (not packaged) N14 HPC per cm2</v>
      </c>
      <c r="G410" s="154">
        <f t="shared" si="83"/>
        <v>1.6700029333333333</v>
      </c>
      <c r="H410"/>
      <c r="I410"/>
      <c r="J410" s="227">
        <f t="shared" si="92"/>
        <v>0.29196988855723055</v>
      </c>
      <c r="K410"/>
      <c r="L410" s="280">
        <f t="shared" si="93"/>
        <v>5.1094356053479999E-3</v>
      </c>
      <c r="M410" s="280">
        <f t="shared" si="94"/>
        <v>1.0581983373076699E-2</v>
      </c>
      <c r="N410" s="281">
        <f t="shared" si="95"/>
        <v>2.5778029578805876E-2</v>
      </c>
      <c r="O410" s="280">
        <v>0.25050043999999999</v>
      </c>
      <c r="P410" s="286">
        <v>5.7640301000000003E-3</v>
      </c>
      <c r="Q410" s="286">
        <v>4.8174593999999998E-3</v>
      </c>
      <c r="R410" s="286">
        <v>4.4231875E-3</v>
      </c>
      <c r="S410" s="219">
        <v>6.8611447E-4</v>
      </c>
      <c r="T410" s="286">
        <v>6.2242469999999993E-8</v>
      </c>
      <c r="U410" s="286">
        <v>7.1392878000000004E-8</v>
      </c>
      <c r="V410" s="286">
        <v>3.6926629000000001E-7</v>
      </c>
      <c r="W410" s="219">
        <v>7.3535324000000002E-4</v>
      </c>
      <c r="X410" s="286">
        <v>1.1876504E-7</v>
      </c>
      <c r="Y410" s="219">
        <v>2.5042676E-2</v>
      </c>
      <c r="Z410" s="286">
        <v>5.8417466999999998E-9</v>
      </c>
      <c r="AA410" s="286">
        <v>3.3880385E-10</v>
      </c>
      <c r="AB410" s="286">
        <v>2.0247994000000002E-15</v>
      </c>
      <c r="AC410"/>
      <c r="AD410" s="227">
        <f t="shared" si="87"/>
        <v>0.25050043999999999</v>
      </c>
      <c r="AE410" s="227">
        <f t="shared" si="88"/>
        <v>1.5691294371638E-2</v>
      </c>
      <c r="AF410" s="227">
        <f t="shared" si="89"/>
        <v>1.0581859105093849E-2</v>
      </c>
      <c r="AG410" s="227">
        <f t="shared" si="90"/>
        <v>1.0581983373076701E-2</v>
      </c>
      <c r="AH410" s="227">
        <f t="shared" si="91"/>
        <v>2.5778029240002026E-2</v>
      </c>
      <c r="AI410"/>
      <c r="AJ410">
        <v>15.260937999999999</v>
      </c>
      <c r="AK410" s="155">
        <v>9.0259728999999993</v>
      </c>
      <c r="AL410" s="155">
        <v>3.4693868999999999</v>
      </c>
      <c r="AM410" s="155">
        <v>0</v>
      </c>
      <c r="AN410" s="155">
        <v>0.66445365000000001</v>
      </c>
      <c r="AO410" s="155">
        <v>1.4068371</v>
      </c>
      <c r="AP410" s="155">
        <v>0.69428789000000002</v>
      </c>
      <c r="AQ410"/>
      <c r="AR410" s="156">
        <v>2.9362262E-2</v>
      </c>
      <c r="AS410" s="156">
        <v>2.7777581999999999E-2</v>
      </c>
      <c r="AT410" s="156">
        <v>1.3047079999999999E-3</v>
      </c>
      <c r="AU410" s="156">
        <v>2.7997231999999999E-4</v>
      </c>
      <c r="AV410" s="282">
        <f t="shared" si="84"/>
        <v>1.6653225966225857E-6</v>
      </c>
      <c r="AW410" s="282">
        <f t="shared" si="85"/>
        <v>4.8251036024069104E-9</v>
      </c>
      <c r="AX410" s="283">
        <f t="shared" si="86"/>
        <v>3.9211810421999997E-2</v>
      </c>
      <c r="AY410" s="157">
        <v>1.5497627E-6</v>
      </c>
      <c r="AZ410" s="157">
        <v>4.6760083000000001E-9</v>
      </c>
      <c r="BA410" s="157">
        <v>1.2775522999999999E-13</v>
      </c>
      <c r="BB410" s="157">
        <v>2.8608421999999999E-16</v>
      </c>
      <c r="BC410" s="157">
        <v>0</v>
      </c>
      <c r="BD410" s="157">
        <v>1.1853726000000001E-10</v>
      </c>
      <c r="BE410" s="157">
        <v>1.1544128E-7</v>
      </c>
      <c r="BF410" s="157">
        <v>2.7031498999999999E-11</v>
      </c>
      <c r="BG410" s="157">
        <v>1.2193598999999999E-10</v>
      </c>
      <c r="BH410" s="157">
        <v>3.7767934999999999E-18</v>
      </c>
      <c r="BI410" s="157">
        <v>4.8533105999999998E-20</v>
      </c>
      <c r="BJ410" s="157">
        <v>4.0693047999999999E-17</v>
      </c>
      <c r="BK410" s="157">
        <v>1.1478331E-17</v>
      </c>
      <c r="BL410" s="157">
        <v>2.1802022E-18</v>
      </c>
      <c r="BM410" s="157">
        <v>8.8372965999999993E-15</v>
      </c>
      <c r="BN410" s="157">
        <v>7.0239204999999997E-14</v>
      </c>
      <c r="BO410" s="157">
        <v>2.7354028999999999E-24</v>
      </c>
      <c r="BP410" s="157">
        <v>7.3990421999999996E-5</v>
      </c>
      <c r="BQ410" s="157">
        <v>3.9137819999999997E-2</v>
      </c>
      <c r="BR410" s="157">
        <v>0</v>
      </c>
      <c r="BS410" s="157">
        <v>0</v>
      </c>
      <c r="BT410" s="157">
        <v>0</v>
      </c>
      <c r="BU410"/>
      <c r="BV410" s="155">
        <v>6.4776642999999997E-5</v>
      </c>
      <c r="BW410" s="155">
        <v>8.4066649999999998E-7</v>
      </c>
      <c r="BX410" s="155">
        <v>4.6564114000000002E-5</v>
      </c>
      <c r="BY410" s="155">
        <v>2.1490646999999999E-9</v>
      </c>
      <c r="BZ410" s="155">
        <v>1.3065011000000001E-6</v>
      </c>
      <c r="CA410" s="155">
        <v>5.8876598999999999E-12</v>
      </c>
      <c r="CB410" s="155">
        <v>9.3974389000000001E-14</v>
      </c>
      <c r="CC410" s="155">
        <v>8.8672590000000002E-12</v>
      </c>
      <c r="CD410" s="155">
        <v>8.7380661E-11</v>
      </c>
      <c r="CE410" s="155">
        <v>6.4836851000000001E-9</v>
      </c>
      <c r="CF410" s="155">
        <v>0</v>
      </c>
      <c r="CG410" s="155">
        <v>6.0489944999999998E-21</v>
      </c>
      <c r="CH410" s="155">
        <v>4.9528930999999997E-17</v>
      </c>
      <c r="CI410" s="155">
        <v>9.0008610000000005E-7</v>
      </c>
      <c r="CJ410" s="155">
        <v>1.5156539E-5</v>
      </c>
      <c r="CK410" s="155">
        <v>1.7804953999999999E-12</v>
      </c>
      <c r="CL410" s="155">
        <v>0</v>
      </c>
      <c r="CM410"/>
      <c r="CN410" s="284">
        <v>4.1921963E-17</v>
      </c>
      <c r="CO410" s="284">
        <v>1.6700029999999999</v>
      </c>
      <c r="CP410" s="285">
        <v>2.4397592000000001E-7</v>
      </c>
      <c r="CQ410" s="284">
        <v>5.7517311999999996E-4</v>
      </c>
      <c r="CR410" s="284">
        <v>1.9185588000000001E-14</v>
      </c>
      <c r="CS410" s="284">
        <v>2.2441239999999998E-12</v>
      </c>
      <c r="CT410" s="284">
        <v>5.2256188999999999E-5</v>
      </c>
      <c r="CU410" s="284">
        <v>6.4339282000000002E-6</v>
      </c>
      <c r="CV410" s="284">
        <v>2.5274949999999998E-12</v>
      </c>
      <c r="CW410" s="284">
        <v>2.0711422999999998E-9</v>
      </c>
      <c r="CX410"/>
      <c r="CY410" s="158"/>
      <c r="CZ410" s="273"/>
      <c r="DA410"/>
      <c r="DB410" s="212"/>
      <c r="DC410" s="48"/>
      <c r="DD410" s="48"/>
      <c r="DE410" s="48"/>
      <c r="DF410" s="48"/>
      <c r="DG410" s="48"/>
      <c r="DH410" s="48"/>
      <c r="DI410"/>
      <c r="DJ410"/>
      <c r="DK410"/>
      <c r="DL410"/>
    </row>
    <row r="411" spans="1:116" ht="14.4">
      <c r="A411" t="s">
        <v>2379</v>
      </c>
      <c r="B411" s="188" t="s">
        <v>253</v>
      </c>
      <c r="C411" s="151" t="str">
        <f t="shared" si="81"/>
        <v>A.050.06.205</v>
      </c>
      <c r="D411" s="54" t="s">
        <v>1486</v>
      </c>
      <c r="E411" s="260" t="s">
        <v>2362</v>
      </c>
      <c r="F411" s="153" t="str">
        <f t="shared" si="82"/>
        <v>IC die (not packaged) N10 HPC per cm2</v>
      </c>
      <c r="G411" s="154">
        <f t="shared" si="83"/>
        <v>1.8410989333333336</v>
      </c>
      <c r="H411"/>
      <c r="I411"/>
      <c r="J411" s="227">
        <f t="shared" si="92"/>
        <v>0.32182020315723059</v>
      </c>
      <c r="K411"/>
      <c r="L411" s="280">
        <f t="shared" si="93"/>
        <v>5.6275158953480002E-3</v>
      </c>
      <c r="M411" s="280">
        <f t="shared" si="94"/>
        <v>1.1655264873076701E-2</v>
      </c>
      <c r="N411" s="281">
        <f t="shared" si="95"/>
        <v>2.8372582388805877E-2</v>
      </c>
      <c r="O411" s="280">
        <v>0.27616484000000002</v>
      </c>
      <c r="P411" s="286">
        <v>6.3487776000000001E-3</v>
      </c>
      <c r="Q411" s="286">
        <v>5.3059934000000003E-3</v>
      </c>
      <c r="R411" s="286">
        <v>4.8716964999999997E-3</v>
      </c>
      <c r="S411" s="219">
        <v>7.5568575999999997E-4</v>
      </c>
      <c r="T411" s="286">
        <v>6.2242469999999993E-8</v>
      </c>
      <c r="U411" s="286">
        <v>7.1392878000000004E-8</v>
      </c>
      <c r="V411" s="286">
        <v>3.6926629000000001E-7</v>
      </c>
      <c r="W411" s="219">
        <v>7.8841605000000003E-4</v>
      </c>
      <c r="X411" s="286">
        <v>1.1876504E-7</v>
      </c>
      <c r="Y411" s="219">
        <v>2.7584166E-2</v>
      </c>
      <c r="Z411" s="286">
        <v>5.8417466999999998E-9</v>
      </c>
      <c r="AA411" s="286">
        <v>3.3880385E-10</v>
      </c>
      <c r="AB411" s="286">
        <v>2.0247994000000002E-15</v>
      </c>
      <c r="AC411"/>
      <c r="AD411" s="227">
        <f t="shared" si="87"/>
        <v>0.27616484000000002</v>
      </c>
      <c r="AE411" s="227">
        <f t="shared" si="88"/>
        <v>1.7282656161638002E-2</v>
      </c>
      <c r="AF411" s="227">
        <f t="shared" si="89"/>
        <v>1.1655140605093851E-2</v>
      </c>
      <c r="AG411" s="227">
        <f t="shared" si="90"/>
        <v>1.1655264873076701E-2</v>
      </c>
      <c r="AH411" s="227">
        <f t="shared" si="91"/>
        <v>2.8372582050002027E-2</v>
      </c>
      <c r="AI411"/>
      <c r="AJ411">
        <v>16.808782000000001</v>
      </c>
      <c r="AK411" s="155">
        <v>9.9410206999999993</v>
      </c>
      <c r="AL411" s="155">
        <v>3.8214983999999999</v>
      </c>
      <c r="AM411" s="155">
        <v>0</v>
      </c>
      <c r="AN411" s="155">
        <v>0.73189132999999995</v>
      </c>
      <c r="AO411" s="155">
        <v>1.5496198999999999</v>
      </c>
      <c r="AP411" s="155">
        <v>0.76475190999999998</v>
      </c>
      <c r="AQ411"/>
      <c r="AR411" s="156">
        <v>3.2368159000000001E-2</v>
      </c>
      <c r="AS411" s="156">
        <v>3.0621519999999999E-2</v>
      </c>
      <c r="AT411" s="156">
        <v>1.4383377000000001E-3</v>
      </c>
      <c r="AU411" s="156">
        <v>3.0830099999999997E-4</v>
      </c>
      <c r="AV411" s="282">
        <f t="shared" si="84"/>
        <v>1.8358225754925858E-6</v>
      </c>
      <c r="AW411" s="282">
        <f t="shared" si="85"/>
        <v>5.3192963302469109E-9</v>
      </c>
      <c r="AX411" s="283">
        <f t="shared" si="86"/>
        <v>4.3179412228000001E-2</v>
      </c>
      <c r="AY411" s="157">
        <v>1.7085398E-6</v>
      </c>
      <c r="AZ411" s="157">
        <v>5.1550770000000002E-9</v>
      </c>
      <c r="BA411" s="157">
        <v>1.4084407E-13</v>
      </c>
      <c r="BB411" s="157">
        <v>2.8608421999999999E-16</v>
      </c>
      <c r="BC411" s="157">
        <v>0</v>
      </c>
      <c r="BD411" s="157">
        <v>1.3055612999999999E-10</v>
      </c>
      <c r="BE411" s="157">
        <v>1.2715214E-7</v>
      </c>
      <c r="BF411" s="157">
        <v>2.9772388E-11</v>
      </c>
      <c r="BG411" s="157">
        <v>1.3430603999999999E-10</v>
      </c>
      <c r="BH411" s="157">
        <v>3.7767934999999999E-18</v>
      </c>
      <c r="BI411" s="157">
        <v>4.8533105999999998E-20</v>
      </c>
      <c r="BJ411" s="157">
        <v>4.0693047999999999E-17</v>
      </c>
      <c r="BK411" s="157">
        <v>1.1478331E-17</v>
      </c>
      <c r="BL411" s="157">
        <v>2.1802022E-18</v>
      </c>
      <c r="BM411" s="157">
        <v>8.8372965999999993E-15</v>
      </c>
      <c r="BN411" s="157">
        <v>7.0239204999999997E-14</v>
      </c>
      <c r="BO411" s="157">
        <v>2.7354028999999999E-24</v>
      </c>
      <c r="BP411" s="157">
        <v>7.9690228000000001E-5</v>
      </c>
      <c r="BQ411" s="157">
        <v>4.3099722E-2</v>
      </c>
      <c r="BR411" s="157">
        <v>0</v>
      </c>
      <c r="BS411" s="157">
        <v>0</v>
      </c>
      <c r="BT411" s="157">
        <v>0</v>
      </c>
      <c r="BU411"/>
      <c r="BV411" s="155">
        <v>7.1394217999999997E-5</v>
      </c>
      <c r="BW411" s="155">
        <v>9.2594937999999998E-7</v>
      </c>
      <c r="BX411" s="155">
        <v>5.1334722999999998E-5</v>
      </c>
      <c r="BY411" s="155">
        <v>2.3625940999999999E-9</v>
      </c>
      <c r="BZ411" s="155">
        <v>1.4390234000000001E-6</v>
      </c>
      <c r="CA411" s="155">
        <v>5.8876598999999999E-12</v>
      </c>
      <c r="CB411" s="155">
        <v>9.3974389000000001E-14</v>
      </c>
      <c r="CC411" s="155">
        <v>8.8672590000000002E-12</v>
      </c>
      <c r="CD411" s="155">
        <v>8.7380661E-11</v>
      </c>
      <c r="CE411" s="155">
        <v>7.13506E-9</v>
      </c>
      <c r="CF411" s="155">
        <v>0</v>
      </c>
      <c r="CG411" s="155">
        <v>6.0489944999999998E-21</v>
      </c>
      <c r="CH411" s="155">
        <v>4.9528930999999997E-17</v>
      </c>
      <c r="CI411" s="155">
        <v>9.9135701000000006E-7</v>
      </c>
      <c r="CJ411" s="155">
        <v>1.6693563000000001E-5</v>
      </c>
      <c r="CK411" s="155">
        <v>1.8477857000000001E-12</v>
      </c>
      <c r="CL411" s="155">
        <v>0</v>
      </c>
      <c r="CM411"/>
      <c r="CN411" s="284">
        <v>4.1921963E-17</v>
      </c>
      <c r="CO411" s="284">
        <v>1.8410989</v>
      </c>
      <c r="CP411" s="285">
        <v>2.4397592000000001E-7</v>
      </c>
      <c r="CQ411" s="284">
        <v>6.3352242000000003E-4</v>
      </c>
      <c r="CR411" s="284">
        <v>1.9185588000000001E-14</v>
      </c>
      <c r="CS411" s="284">
        <v>2.2441239999999998E-12</v>
      </c>
      <c r="CT411" s="284">
        <v>5.7556923999999997E-5</v>
      </c>
      <c r="CU411" s="284">
        <v>6.4339282000000002E-6</v>
      </c>
      <c r="CV411" s="284">
        <v>2.5274949999999998E-12</v>
      </c>
      <c r="CW411" s="284">
        <v>2.0711422999999998E-9</v>
      </c>
      <c r="CX411"/>
      <c r="CY411" s="158"/>
      <c r="CZ411" s="273"/>
      <c r="DA411"/>
      <c r="DB411" s="212"/>
      <c r="DC411" s="48"/>
      <c r="DD411" s="48"/>
      <c r="DE411" s="48"/>
      <c r="DF411" s="48"/>
      <c r="DG411" s="48"/>
      <c r="DH411" s="48"/>
      <c r="DI411"/>
      <c r="DJ411"/>
      <c r="DK411"/>
      <c r="DL411"/>
    </row>
    <row r="412" spans="1:116" ht="14.4">
      <c r="A412" t="s">
        <v>2380</v>
      </c>
      <c r="B412" s="188" t="s">
        <v>253</v>
      </c>
      <c r="C412" s="151" t="str">
        <f t="shared" si="81"/>
        <v>A.050.06.206</v>
      </c>
      <c r="D412" s="54" t="s">
        <v>1486</v>
      </c>
      <c r="E412" s="260" t="s">
        <v>2362</v>
      </c>
      <c r="F412" s="153" t="str">
        <f t="shared" si="82"/>
        <v>IC die (not packaged) N7 HPC per cm2</v>
      </c>
      <c r="G412" s="154">
        <f t="shared" si="83"/>
        <v>2.3608708000000003</v>
      </c>
      <c r="H412"/>
      <c r="I412"/>
      <c r="J412" s="227">
        <f t="shared" si="92"/>
        <v>0.41164607524723057</v>
      </c>
      <c r="K412"/>
      <c r="L412" s="280">
        <f t="shared" si="93"/>
        <v>7.0954100453480004E-3</v>
      </c>
      <c r="M412" s="280">
        <f t="shared" si="94"/>
        <v>1.4696229173076699E-2</v>
      </c>
      <c r="N412" s="281">
        <f t="shared" si="95"/>
        <v>3.572381602880588E-2</v>
      </c>
      <c r="O412" s="280">
        <v>0.35413062000000001</v>
      </c>
      <c r="P412" s="286">
        <v>8.0055622999999996E-3</v>
      </c>
      <c r="Q412" s="286">
        <v>6.6901729999999998E-3</v>
      </c>
      <c r="R412" s="286">
        <v>6.1424720000000004E-3</v>
      </c>
      <c r="S412" s="219">
        <v>9.5280441000000001E-4</v>
      </c>
      <c r="T412" s="286">
        <v>6.2242469999999993E-8</v>
      </c>
      <c r="U412" s="286">
        <v>7.1392878000000004E-8</v>
      </c>
      <c r="V412" s="286">
        <v>3.6926629000000001E-7</v>
      </c>
      <c r="W412" s="219">
        <v>9.3876069000000003E-4</v>
      </c>
      <c r="X412" s="286">
        <v>1.1876504E-7</v>
      </c>
      <c r="Y412" s="219">
        <v>3.4785055000000002E-2</v>
      </c>
      <c r="Z412" s="286">
        <v>5.8417466999999998E-9</v>
      </c>
      <c r="AA412" s="286">
        <v>3.3880385E-10</v>
      </c>
      <c r="AB412" s="286">
        <v>2.0247994000000002E-15</v>
      </c>
      <c r="AC412"/>
      <c r="AD412" s="227">
        <f t="shared" si="87"/>
        <v>0.35413062000000001</v>
      </c>
      <c r="AE412" s="227">
        <f t="shared" si="88"/>
        <v>2.1791514611637999E-2</v>
      </c>
      <c r="AF412" s="227">
        <f t="shared" si="89"/>
        <v>1.4696104905093849E-2</v>
      </c>
      <c r="AG412" s="227">
        <f t="shared" si="90"/>
        <v>1.46962291730767E-2</v>
      </c>
      <c r="AH412" s="227">
        <f t="shared" si="91"/>
        <v>3.5723815690002027E-2</v>
      </c>
      <c r="AI412"/>
      <c r="AJ412">
        <v>21.19434</v>
      </c>
      <c r="AK412" s="155">
        <v>12.533656000000001</v>
      </c>
      <c r="AL412" s="155">
        <v>4.8191474999999997</v>
      </c>
      <c r="AM412" s="155">
        <v>0</v>
      </c>
      <c r="AN412" s="155">
        <v>0.92296473999999995</v>
      </c>
      <c r="AO412" s="155">
        <v>1.9541713000000001</v>
      </c>
      <c r="AP412" s="155">
        <v>0.96439998000000005</v>
      </c>
      <c r="AQ412"/>
      <c r="AR412" s="156">
        <v>4.1453134000000003E-2</v>
      </c>
      <c r="AS412" s="156">
        <v>3.9221113000000002E-2</v>
      </c>
      <c r="AT412" s="156">
        <v>1.8434552E-3</v>
      </c>
      <c r="AU412" s="156">
        <v>3.8856558999999998E-4</v>
      </c>
      <c r="AV412" s="282">
        <f t="shared" si="84"/>
        <v>2.3513856789525859E-6</v>
      </c>
      <c r="AW412" s="282">
        <f t="shared" si="85"/>
        <v>6.81751172279691E-9</v>
      </c>
      <c r="AX412" s="283">
        <f t="shared" si="86"/>
        <v>5.4420951679000004E-2</v>
      </c>
      <c r="AY412" s="157">
        <v>2.1908881000000001E-6</v>
      </c>
      <c r="AZ412" s="157">
        <v>6.6104383000000001E-9</v>
      </c>
      <c r="BA412" s="157">
        <v>1.8060662E-13</v>
      </c>
      <c r="BB412" s="157">
        <v>2.8608421999999999E-16</v>
      </c>
      <c r="BC412" s="157">
        <v>0</v>
      </c>
      <c r="BD412" s="157">
        <v>1.6460959E-10</v>
      </c>
      <c r="BE412" s="157">
        <v>1.6033289000000001E-7</v>
      </c>
      <c r="BF412" s="157">
        <v>3.7538237999999998E-11</v>
      </c>
      <c r="BG412" s="157">
        <v>1.6935451999999999E-10</v>
      </c>
      <c r="BH412" s="157">
        <v>3.7767934999999999E-18</v>
      </c>
      <c r="BI412" s="157">
        <v>4.8533105999999998E-20</v>
      </c>
      <c r="BJ412" s="157">
        <v>4.0693047999999999E-17</v>
      </c>
      <c r="BK412" s="157">
        <v>1.1478331E-17</v>
      </c>
      <c r="BL412" s="157">
        <v>2.1802022E-18</v>
      </c>
      <c r="BM412" s="157">
        <v>8.8372965999999993E-15</v>
      </c>
      <c r="BN412" s="157">
        <v>7.0239204999999997E-14</v>
      </c>
      <c r="BO412" s="157">
        <v>2.7354028999999999E-24</v>
      </c>
      <c r="BP412" s="157">
        <v>9.5839678999999999E-5</v>
      </c>
      <c r="BQ412" s="157">
        <v>5.4325112000000002E-2</v>
      </c>
      <c r="BR412" s="157">
        <v>0</v>
      </c>
      <c r="BS412" s="157">
        <v>0</v>
      </c>
      <c r="BT412" s="157">
        <v>0</v>
      </c>
      <c r="BU412"/>
      <c r="BV412" s="155">
        <v>9.1119903999999999E-5</v>
      </c>
      <c r="BW412" s="155">
        <v>1.1675841999999999E-6</v>
      </c>
      <c r="BX412" s="155">
        <v>6.5827341999999994E-5</v>
      </c>
      <c r="BY412" s="155">
        <v>2.9675940000000001E-9</v>
      </c>
      <c r="BZ412" s="155">
        <v>1.8145033000000001E-6</v>
      </c>
      <c r="CA412" s="155">
        <v>5.8876598999999999E-12</v>
      </c>
      <c r="CB412" s="155">
        <v>9.3974389000000001E-14</v>
      </c>
      <c r="CC412" s="155">
        <v>8.8672590000000002E-12</v>
      </c>
      <c r="CD412" s="155">
        <v>8.7380661E-11</v>
      </c>
      <c r="CE412" s="155">
        <v>8.9806223999999999E-9</v>
      </c>
      <c r="CF412" s="155">
        <v>0</v>
      </c>
      <c r="CG412" s="155">
        <v>6.0489944999999998E-21</v>
      </c>
      <c r="CH412" s="155">
        <v>4.9528930999999997E-17</v>
      </c>
      <c r="CI412" s="155">
        <v>1.2499579000000001E-6</v>
      </c>
      <c r="CJ412" s="155">
        <v>2.1048463999999998E-5</v>
      </c>
      <c r="CK412" s="155">
        <v>2.0384412999999999E-12</v>
      </c>
      <c r="CL412" s="155">
        <v>0</v>
      </c>
      <c r="CM412"/>
      <c r="CN412" s="284">
        <v>4.1921963E-17</v>
      </c>
      <c r="CO412" s="284">
        <v>2.3608707999999998</v>
      </c>
      <c r="CP412" s="285">
        <v>2.4397592000000001E-7</v>
      </c>
      <c r="CQ412" s="284">
        <v>7.9884545E-4</v>
      </c>
      <c r="CR412" s="284">
        <v>1.9185588000000001E-14</v>
      </c>
      <c r="CS412" s="284">
        <v>2.2441239999999998E-12</v>
      </c>
      <c r="CT412" s="284">
        <v>7.2575672999999996E-5</v>
      </c>
      <c r="CU412" s="284">
        <v>6.4339282000000002E-6</v>
      </c>
      <c r="CV412" s="284">
        <v>2.5274949999999998E-12</v>
      </c>
      <c r="CW412" s="284">
        <v>2.0711422999999998E-9</v>
      </c>
      <c r="CX412"/>
      <c r="CY412" s="158"/>
      <c r="CZ412" s="273"/>
      <c r="DA412"/>
      <c r="DB412" s="212"/>
      <c r="DC412" s="48"/>
      <c r="DD412" s="48"/>
      <c r="DE412" s="48"/>
      <c r="DF412" s="48"/>
      <c r="DG412" s="48"/>
      <c r="DH412" s="48"/>
      <c r="DI412"/>
      <c r="DJ412"/>
      <c r="DK412"/>
      <c r="DL412"/>
    </row>
    <row r="413" spans="1:116" ht="14.4">
      <c r="A413" t="s">
        <v>2381</v>
      </c>
      <c r="B413" s="188" t="s">
        <v>253</v>
      </c>
      <c r="C413" s="151" t="str">
        <f t="shared" si="81"/>
        <v>A.050.06.207</v>
      </c>
      <c r="D413" s="54" t="s">
        <v>1486</v>
      </c>
      <c r="E413" s="260" t="s">
        <v>2362</v>
      </c>
      <c r="F413" s="153" t="str">
        <f t="shared" si="82"/>
        <v>IC die (not packaged) N7_EUV HPC per cm2</v>
      </c>
      <c r="G413" s="154">
        <f t="shared" si="83"/>
        <v>2.0768068</v>
      </c>
      <c r="H413"/>
      <c r="I413"/>
      <c r="J413" s="227">
        <f t="shared" si="92"/>
        <v>0.36624586517723057</v>
      </c>
      <c r="K413"/>
      <c r="L413" s="280">
        <f t="shared" si="93"/>
        <v>6.7500231853480008E-3</v>
      </c>
      <c r="M413" s="280">
        <f t="shared" si="94"/>
        <v>1.3980708173076698E-2</v>
      </c>
      <c r="N413" s="281">
        <f t="shared" si="95"/>
        <v>3.3994113818805877E-2</v>
      </c>
      <c r="O413" s="280">
        <v>0.31152101999999998</v>
      </c>
      <c r="P413" s="286">
        <v>7.6157305999999996E-3</v>
      </c>
      <c r="Q413" s="286">
        <v>6.3644836999999996E-3</v>
      </c>
      <c r="R413" s="286">
        <v>5.8434660000000003E-3</v>
      </c>
      <c r="S413" s="219">
        <v>9.0642355000000003E-4</v>
      </c>
      <c r="T413" s="286">
        <v>6.2242469999999993E-8</v>
      </c>
      <c r="U413" s="286">
        <v>7.1392878000000004E-8</v>
      </c>
      <c r="V413" s="286">
        <v>3.6926629000000001E-7</v>
      </c>
      <c r="W413" s="219">
        <v>9.0338547999999996E-4</v>
      </c>
      <c r="X413" s="286">
        <v>1.1876504E-7</v>
      </c>
      <c r="Y413" s="219">
        <v>3.3090728E-2</v>
      </c>
      <c r="Z413" s="286">
        <v>5.8417466999999998E-9</v>
      </c>
      <c r="AA413" s="286">
        <v>3.3880385E-10</v>
      </c>
      <c r="AB413" s="286">
        <v>2.0247994000000002E-15</v>
      </c>
      <c r="AC413"/>
      <c r="AD413" s="227">
        <f t="shared" si="87"/>
        <v>0.31152101999999998</v>
      </c>
      <c r="AE413" s="227">
        <f t="shared" si="88"/>
        <v>2.0730606751638E-2</v>
      </c>
      <c r="AF413" s="227">
        <f t="shared" si="89"/>
        <v>1.3980583905093848E-2</v>
      </c>
      <c r="AG413" s="227">
        <f t="shared" si="90"/>
        <v>1.39807081730767E-2</v>
      </c>
      <c r="AH413" s="227">
        <f t="shared" si="91"/>
        <v>3.3994113480002024E-2</v>
      </c>
      <c r="AI413"/>
      <c r="AJ413">
        <v>20.162444000000001</v>
      </c>
      <c r="AK413" s="155">
        <v>11.923624</v>
      </c>
      <c r="AL413" s="155">
        <v>4.5844065000000001</v>
      </c>
      <c r="AM413" s="155">
        <v>0</v>
      </c>
      <c r="AN413" s="155">
        <v>0.87800628999999997</v>
      </c>
      <c r="AO413" s="155">
        <v>1.8589827000000001</v>
      </c>
      <c r="AP413" s="155">
        <v>0.91742396000000004</v>
      </c>
      <c r="AQ413"/>
      <c r="AR413" s="156">
        <v>3.6689052E-2</v>
      </c>
      <c r="AS413" s="156">
        <v>3.4693716999999999E-2</v>
      </c>
      <c r="AT413" s="156">
        <v>1.6256548000000001E-3</v>
      </c>
      <c r="AU413" s="156">
        <v>3.6967981E-4</v>
      </c>
      <c r="AV413" s="282">
        <f t="shared" si="84"/>
        <v>2.0799590263725859E-6</v>
      </c>
      <c r="AW413" s="282">
        <f t="shared" si="85"/>
        <v>6.0120368328969106E-9</v>
      </c>
      <c r="AX413" s="283">
        <f t="shared" si="86"/>
        <v>5.1775882809000001E-2</v>
      </c>
      <c r="AY413" s="157">
        <v>1.9272766999999999E-6</v>
      </c>
      <c r="AZ413" s="157">
        <v>5.8150591000000001E-9</v>
      </c>
      <c r="BA413" s="157">
        <v>1.5887571999999999E-13</v>
      </c>
      <c r="BB413" s="157">
        <v>2.8608421999999999E-16</v>
      </c>
      <c r="BC413" s="157">
        <v>0</v>
      </c>
      <c r="BD413" s="157">
        <v>1.5659701E-10</v>
      </c>
      <c r="BE413" s="157">
        <v>1.5252565E-7</v>
      </c>
      <c r="BF413" s="157">
        <v>3.5710979000000002E-11</v>
      </c>
      <c r="BG413" s="157">
        <v>1.6110782000000001E-10</v>
      </c>
      <c r="BH413" s="157">
        <v>3.7767934999999999E-18</v>
      </c>
      <c r="BI413" s="157">
        <v>4.8533105999999998E-20</v>
      </c>
      <c r="BJ413" s="157">
        <v>4.0693047999999999E-17</v>
      </c>
      <c r="BK413" s="157">
        <v>1.1478331E-17</v>
      </c>
      <c r="BL413" s="157">
        <v>2.1802022E-18</v>
      </c>
      <c r="BM413" s="157">
        <v>8.8372965999999993E-15</v>
      </c>
      <c r="BN413" s="157">
        <v>7.0239204999999997E-14</v>
      </c>
      <c r="BO413" s="157">
        <v>2.7354028999999999E-24</v>
      </c>
      <c r="BP413" s="157">
        <v>9.2039808999999997E-5</v>
      </c>
      <c r="BQ413" s="157">
        <v>5.1683843E-2</v>
      </c>
      <c r="BR413" s="157">
        <v>0</v>
      </c>
      <c r="BS413" s="157">
        <v>0</v>
      </c>
      <c r="BT413" s="157">
        <v>0</v>
      </c>
      <c r="BU413"/>
      <c r="BV413" s="155">
        <v>8.1968137000000007E-5</v>
      </c>
      <c r="BW413" s="155">
        <v>1.110729E-6</v>
      </c>
      <c r="BX413" s="155">
        <v>5.7906884999999998E-5</v>
      </c>
      <c r="BY413" s="155">
        <v>2.8252411E-9</v>
      </c>
      <c r="BZ413" s="155">
        <v>1.7261551000000001E-6</v>
      </c>
      <c r="CA413" s="155">
        <v>5.8876598999999999E-12</v>
      </c>
      <c r="CB413" s="155">
        <v>9.3974389000000001E-14</v>
      </c>
      <c r="CC413" s="155">
        <v>8.8672590000000002E-12</v>
      </c>
      <c r="CD413" s="155">
        <v>8.7380661E-11</v>
      </c>
      <c r="CE413" s="155">
        <v>8.5463724000000005E-9</v>
      </c>
      <c r="CF413" s="155">
        <v>0</v>
      </c>
      <c r="CG413" s="155">
        <v>6.0489944999999998E-21</v>
      </c>
      <c r="CH413" s="155">
        <v>4.9528930999999997E-17</v>
      </c>
      <c r="CI413" s="155">
        <v>1.1891107E-6</v>
      </c>
      <c r="CJ413" s="155">
        <v>2.0023781000000001E-5</v>
      </c>
      <c r="CK413" s="155">
        <v>1.9935812E-12</v>
      </c>
      <c r="CL413" s="155">
        <v>0</v>
      </c>
      <c r="CM413"/>
      <c r="CN413" s="284">
        <v>4.1921963E-17</v>
      </c>
      <c r="CO413" s="284">
        <v>2.0768068</v>
      </c>
      <c r="CP413" s="285">
        <v>2.4397592000000001E-7</v>
      </c>
      <c r="CQ413" s="284">
        <v>7.5994590999999998E-4</v>
      </c>
      <c r="CR413" s="284">
        <v>1.9185588000000001E-14</v>
      </c>
      <c r="CS413" s="284">
        <v>2.2441239999999998E-12</v>
      </c>
      <c r="CT413" s="284">
        <v>6.9041849999999997E-5</v>
      </c>
      <c r="CU413" s="284">
        <v>6.4339282000000002E-6</v>
      </c>
      <c r="CV413" s="284">
        <v>2.5274949999999998E-12</v>
      </c>
      <c r="CW413" s="284">
        <v>2.0711422999999998E-9</v>
      </c>
      <c r="CX413"/>
      <c r="CY413" s="158"/>
      <c r="CZ413" s="273"/>
      <c r="DA413"/>
      <c r="DB413" s="212"/>
      <c r="DC413" s="48"/>
      <c r="DD413" s="48"/>
      <c r="DE413" s="48"/>
      <c r="DF413" s="48"/>
      <c r="DG413" s="48"/>
      <c r="DH413" s="48"/>
      <c r="DI413"/>
      <c r="DJ413"/>
      <c r="DK413"/>
      <c r="DL413"/>
    </row>
    <row r="414" spans="1:116" ht="14.4">
      <c r="A414" t="s">
        <v>2382</v>
      </c>
      <c r="B414" s="188" t="s">
        <v>253</v>
      </c>
      <c r="C414" s="151" t="str">
        <f t="shared" si="81"/>
        <v>A.050.06.208</v>
      </c>
      <c r="D414" s="54" t="s">
        <v>1486</v>
      </c>
      <c r="E414" s="260" t="s">
        <v>2362</v>
      </c>
      <c r="F414" s="153" t="str">
        <f t="shared" si="82"/>
        <v>IC die (not packaged) N5 HPC per cm2</v>
      </c>
      <c r="G414" s="154">
        <f t="shared" si="83"/>
        <v>2.4254827333333333</v>
      </c>
      <c r="H414"/>
      <c r="I414"/>
      <c r="J414" s="227">
        <f t="shared" si="92"/>
        <v>0.42622143254723055</v>
      </c>
      <c r="K414"/>
      <c r="L414" s="280">
        <f t="shared" si="93"/>
        <v>7.6998370353480007E-3</v>
      </c>
      <c r="M414" s="280">
        <f t="shared" si="94"/>
        <v>1.5948390873076701E-2</v>
      </c>
      <c r="N414" s="281">
        <f t="shared" si="95"/>
        <v>3.8750794638805881E-2</v>
      </c>
      <c r="O414" s="280">
        <v>0.36382240999999998</v>
      </c>
      <c r="P414" s="286">
        <v>8.6877677999999993E-3</v>
      </c>
      <c r="Q414" s="286">
        <v>7.2601291999999998E-3</v>
      </c>
      <c r="R414" s="286">
        <v>6.6657325000000003E-3</v>
      </c>
      <c r="S414" s="219">
        <v>1.0339709E-3</v>
      </c>
      <c r="T414" s="286">
        <v>6.2242469999999993E-8</v>
      </c>
      <c r="U414" s="286">
        <v>7.1392878000000004E-8</v>
      </c>
      <c r="V414" s="286">
        <v>3.6926629000000001E-7</v>
      </c>
      <c r="W414" s="219">
        <v>1.0006672999999999E-3</v>
      </c>
      <c r="X414" s="286">
        <v>1.1876504E-7</v>
      </c>
      <c r="Y414" s="219">
        <v>3.7750127000000001E-2</v>
      </c>
      <c r="Z414" s="286">
        <v>5.8417466999999998E-9</v>
      </c>
      <c r="AA414" s="286">
        <v>3.3880385E-10</v>
      </c>
      <c r="AB414" s="286">
        <v>2.0247994000000002E-15</v>
      </c>
      <c r="AC414"/>
      <c r="AD414" s="227">
        <f t="shared" si="87"/>
        <v>0.36382240999999998</v>
      </c>
      <c r="AE414" s="227">
        <f t="shared" si="88"/>
        <v>2.3648103301637999E-2</v>
      </c>
      <c r="AF414" s="227">
        <f t="shared" si="89"/>
        <v>1.5948266605093849E-2</v>
      </c>
      <c r="AG414" s="227">
        <f t="shared" si="90"/>
        <v>1.5948390873076701E-2</v>
      </c>
      <c r="AH414" s="227">
        <f t="shared" si="91"/>
        <v>3.8750794300002028E-2</v>
      </c>
      <c r="AI414"/>
      <c r="AJ414">
        <v>23.000157000000002</v>
      </c>
      <c r="AK414" s="155">
        <v>13.601212</v>
      </c>
      <c r="AL414" s="155">
        <v>5.2299442000000003</v>
      </c>
      <c r="AM414" s="155">
        <v>0</v>
      </c>
      <c r="AN414" s="155">
        <v>1.0016419999999999</v>
      </c>
      <c r="AO414" s="155">
        <v>2.1207511999999999</v>
      </c>
      <c r="AP414" s="155">
        <v>1.046608</v>
      </c>
      <c r="AQ414"/>
      <c r="AR414" s="156">
        <v>4.2768130000000001E-2</v>
      </c>
      <c r="AS414" s="156">
        <v>4.0449370999999998E-2</v>
      </c>
      <c r="AT414" s="156">
        <v>1.8971425000000001E-3</v>
      </c>
      <c r="AU414" s="156">
        <v>4.2161572000000002E-4</v>
      </c>
      <c r="AV414" s="282">
        <f t="shared" si="84"/>
        <v>2.4250222609625864E-6</v>
      </c>
      <c r="AW414" s="282">
        <f t="shared" si="85"/>
        <v>7.0160594986069101E-9</v>
      </c>
      <c r="AX414" s="283">
        <f t="shared" si="86"/>
        <v>5.9049820449999998E-2</v>
      </c>
      <c r="AY414" s="157">
        <v>2.2508480000000002E-6</v>
      </c>
      <c r="AZ414" s="157">
        <v>6.7913516999999998E-9</v>
      </c>
      <c r="BA414" s="157">
        <v>1.8554942999999999E-13</v>
      </c>
      <c r="BB414" s="157">
        <v>2.8608421999999999E-16</v>
      </c>
      <c r="BC414" s="157">
        <v>0</v>
      </c>
      <c r="BD414" s="157">
        <v>1.786316E-10</v>
      </c>
      <c r="BE414" s="157">
        <v>1.7399555E-7</v>
      </c>
      <c r="BF414" s="157">
        <v>4.0735941000000002E-11</v>
      </c>
      <c r="BG414" s="157">
        <v>1.8378625000000001E-10</v>
      </c>
      <c r="BH414" s="157">
        <v>3.7767934999999999E-18</v>
      </c>
      <c r="BI414" s="157">
        <v>4.8533105999999998E-20</v>
      </c>
      <c r="BJ414" s="157">
        <v>4.0693047999999999E-17</v>
      </c>
      <c r="BK414" s="157">
        <v>1.1478331E-17</v>
      </c>
      <c r="BL414" s="157">
        <v>2.1802022E-18</v>
      </c>
      <c r="BM414" s="157">
        <v>8.8372965999999993E-15</v>
      </c>
      <c r="BN414" s="157">
        <v>7.0239204999999997E-14</v>
      </c>
      <c r="BO414" s="157">
        <v>2.7354028999999999E-24</v>
      </c>
      <c r="BP414" s="157">
        <v>1.0248945000000001E-4</v>
      </c>
      <c r="BQ414" s="157">
        <v>5.8947330999999999E-2</v>
      </c>
      <c r="BR414" s="157">
        <v>0</v>
      </c>
      <c r="BS414" s="157">
        <v>0</v>
      </c>
      <c r="BT414" s="157">
        <v>0</v>
      </c>
      <c r="BU414"/>
      <c r="BV414" s="155">
        <v>9.5076249000000004E-5</v>
      </c>
      <c r="BW414" s="155">
        <v>1.2670809000000001E-6</v>
      </c>
      <c r="BX414" s="155">
        <v>6.7628894999999999E-5</v>
      </c>
      <c r="BY414" s="155">
        <v>3.2167115999999998E-9</v>
      </c>
      <c r="BZ414" s="155">
        <v>1.9691126999999998E-6</v>
      </c>
      <c r="CA414" s="155">
        <v>5.8876598999999999E-12</v>
      </c>
      <c r="CB414" s="155">
        <v>9.3974389000000001E-14</v>
      </c>
      <c r="CC414" s="155">
        <v>8.8672590000000002E-12</v>
      </c>
      <c r="CD414" s="155">
        <v>8.7380661E-11</v>
      </c>
      <c r="CE414" s="155">
        <v>9.7405598999999997E-9</v>
      </c>
      <c r="CF414" s="155">
        <v>0</v>
      </c>
      <c r="CG414" s="155">
        <v>6.0489944999999998E-21</v>
      </c>
      <c r="CH414" s="155">
        <v>4.9528930999999997E-17</v>
      </c>
      <c r="CI414" s="155">
        <v>1.3564407000000001E-6</v>
      </c>
      <c r="CJ414" s="155">
        <v>2.2841658E-5</v>
      </c>
      <c r="CK414" s="155">
        <v>2.1169465999999998E-12</v>
      </c>
      <c r="CL414" s="155">
        <v>0</v>
      </c>
      <c r="CM414"/>
      <c r="CN414" s="284">
        <v>4.1921963E-17</v>
      </c>
      <c r="CO414" s="284">
        <v>2.4254828000000002</v>
      </c>
      <c r="CP414" s="285">
        <v>2.4397592000000001E-7</v>
      </c>
      <c r="CQ414" s="284">
        <v>8.6691964E-4</v>
      </c>
      <c r="CR414" s="284">
        <v>1.9185588000000001E-14</v>
      </c>
      <c r="CS414" s="284">
        <v>2.2441239999999998E-12</v>
      </c>
      <c r="CT414" s="284">
        <v>7.8759863999999999E-5</v>
      </c>
      <c r="CU414" s="284">
        <v>6.4339282000000002E-6</v>
      </c>
      <c r="CV414" s="284">
        <v>2.5274949999999998E-12</v>
      </c>
      <c r="CW414" s="284">
        <v>2.0711422999999998E-9</v>
      </c>
      <c r="CX414"/>
      <c r="CY414" s="158"/>
      <c r="CZ414" s="267"/>
      <c r="DA414"/>
      <c r="DB414" s="212"/>
      <c r="DC414" s="48"/>
      <c r="DD414" s="48"/>
      <c r="DE414" s="48"/>
      <c r="DF414" s="48"/>
      <c r="DG414" s="48"/>
      <c r="DH414" s="48"/>
      <c r="DI414"/>
      <c r="DJ414"/>
      <c r="DK414"/>
      <c r="DL414"/>
    </row>
    <row r="415" spans="1:116" ht="14.4">
      <c r="A415" t="s">
        <v>2383</v>
      </c>
      <c r="B415" s="188" t="s">
        <v>253</v>
      </c>
      <c r="C415" s="151" t="str">
        <f t="shared" si="81"/>
        <v>A.050.06.209</v>
      </c>
      <c r="D415" s="54" t="s">
        <v>1486</v>
      </c>
      <c r="E415" s="260" t="s">
        <v>2362</v>
      </c>
      <c r="F415" s="153" t="str">
        <f t="shared" si="82"/>
        <v>IC die (not packaged) N3 HPC per cm2</v>
      </c>
      <c r="G415" s="154">
        <f t="shared" si="83"/>
        <v>2.6376746666666668</v>
      </c>
      <c r="H415"/>
      <c r="I415"/>
      <c r="J415" s="227">
        <f t="shared" si="92"/>
        <v>0.46642205184723057</v>
      </c>
      <c r="K415"/>
      <c r="L415" s="280">
        <f t="shared" si="93"/>
        <v>8.7359976353479987E-3</v>
      </c>
      <c r="M415" s="280">
        <f t="shared" si="94"/>
        <v>1.8094953973076703E-2</v>
      </c>
      <c r="N415" s="281">
        <f t="shared" si="95"/>
        <v>4.3939900238805882E-2</v>
      </c>
      <c r="O415" s="280">
        <v>0.39565119999999998</v>
      </c>
      <c r="P415" s="286">
        <v>9.8572629000000002E-3</v>
      </c>
      <c r="Q415" s="286">
        <v>8.2371972000000009E-3</v>
      </c>
      <c r="R415" s="286">
        <v>7.5627504999999998E-3</v>
      </c>
      <c r="S415" s="219">
        <v>1.1731135000000001E-3</v>
      </c>
      <c r="T415" s="286">
        <v>6.2242469999999993E-8</v>
      </c>
      <c r="U415" s="286">
        <v>7.1392878000000004E-8</v>
      </c>
      <c r="V415" s="286">
        <v>3.6926629000000001E-7</v>
      </c>
      <c r="W415" s="219">
        <v>1.1067929E-3</v>
      </c>
      <c r="X415" s="286">
        <v>1.1876504E-7</v>
      </c>
      <c r="Y415" s="219">
        <v>4.2833107000000002E-2</v>
      </c>
      <c r="Z415" s="286">
        <v>5.8417466999999998E-9</v>
      </c>
      <c r="AA415" s="286">
        <v>3.3880385E-10</v>
      </c>
      <c r="AB415" s="286">
        <v>2.0247994000000002E-15</v>
      </c>
      <c r="AC415"/>
      <c r="AD415" s="227">
        <f t="shared" si="87"/>
        <v>0.39565119999999998</v>
      </c>
      <c r="AE415" s="227">
        <f t="shared" si="88"/>
        <v>2.6830827001638E-2</v>
      </c>
      <c r="AF415" s="227">
        <f t="shared" si="89"/>
        <v>1.8094829705093851E-2</v>
      </c>
      <c r="AG415" s="227">
        <f t="shared" si="90"/>
        <v>1.80949539730767E-2</v>
      </c>
      <c r="AH415" s="227">
        <f t="shared" si="91"/>
        <v>4.3939899900002029E-2</v>
      </c>
      <c r="AI415"/>
      <c r="AJ415">
        <v>26.095845000000001</v>
      </c>
      <c r="AK415" s="155">
        <v>15.431308</v>
      </c>
      <c r="AL415" s="155">
        <v>5.9341670999999998</v>
      </c>
      <c r="AM415" s="155">
        <v>0</v>
      </c>
      <c r="AN415" s="155">
        <v>1.1365174</v>
      </c>
      <c r="AO415" s="155">
        <v>2.4063167999999999</v>
      </c>
      <c r="AP415" s="155">
        <v>1.1875361</v>
      </c>
      <c r="AQ415"/>
      <c r="AR415" s="156">
        <v>4.6669219999999997E-2</v>
      </c>
      <c r="AS415" s="156">
        <v>4.4124973999999997E-2</v>
      </c>
      <c r="AT415" s="156">
        <v>2.0659735999999998E-3</v>
      </c>
      <c r="AU415" s="156">
        <v>4.7827307000000002E-4</v>
      </c>
      <c r="AV415" s="282">
        <f t="shared" si="84"/>
        <v>2.6453821087025859E-6</v>
      </c>
      <c r="AW415" s="282">
        <f t="shared" si="85"/>
        <v>7.6404350072869093E-9</v>
      </c>
      <c r="AX415" s="283">
        <f t="shared" si="86"/>
        <v>6.6985024069999996E-2</v>
      </c>
      <c r="AY415" s="157">
        <v>2.4477620999999998E-6</v>
      </c>
      <c r="AZ415" s="157">
        <v>7.3854891E-9</v>
      </c>
      <c r="BA415" s="157">
        <v>2.0178211000000001E-13</v>
      </c>
      <c r="BB415" s="157">
        <v>2.8608421999999999E-16</v>
      </c>
      <c r="BC415" s="157">
        <v>0</v>
      </c>
      <c r="BD415" s="157">
        <v>2.0266933999999999E-10</v>
      </c>
      <c r="BE415" s="157">
        <v>1.9741725999999999E-7</v>
      </c>
      <c r="BF415" s="157">
        <v>4.6217716999999997E-11</v>
      </c>
      <c r="BG415" s="157">
        <v>2.0852635E-10</v>
      </c>
      <c r="BH415" s="157">
        <v>3.7767934999999999E-18</v>
      </c>
      <c r="BI415" s="157">
        <v>4.8533105999999998E-20</v>
      </c>
      <c r="BJ415" s="157">
        <v>4.0693047999999999E-17</v>
      </c>
      <c r="BK415" s="157">
        <v>1.1478331E-17</v>
      </c>
      <c r="BL415" s="157">
        <v>2.1802022E-18</v>
      </c>
      <c r="BM415" s="157">
        <v>8.8372965999999993E-15</v>
      </c>
      <c r="BN415" s="157">
        <v>7.0239204999999997E-14</v>
      </c>
      <c r="BO415" s="157">
        <v>2.7354028999999999E-24</v>
      </c>
      <c r="BP415" s="157">
        <v>1.1388907E-4</v>
      </c>
      <c r="BQ415" s="157">
        <v>6.6871134999999998E-2</v>
      </c>
      <c r="BR415" s="157">
        <v>0</v>
      </c>
      <c r="BS415" s="157">
        <v>0</v>
      </c>
      <c r="BT415" s="157">
        <v>0</v>
      </c>
      <c r="BU415"/>
      <c r="BV415" s="155">
        <v>1.0468665E-4</v>
      </c>
      <c r="BW415" s="155">
        <v>1.4376467E-6</v>
      </c>
      <c r="BX415" s="155">
        <v>7.3545369000000004E-5</v>
      </c>
      <c r="BY415" s="155">
        <v>3.6437702999999998E-9</v>
      </c>
      <c r="BZ415" s="155">
        <v>2.2341572999999998E-6</v>
      </c>
      <c r="CA415" s="155">
        <v>5.8876598999999999E-12</v>
      </c>
      <c r="CB415" s="155">
        <v>9.3974389000000001E-14</v>
      </c>
      <c r="CC415" s="155">
        <v>8.8672590000000002E-12</v>
      </c>
      <c r="CD415" s="155">
        <v>8.7380661E-11</v>
      </c>
      <c r="CE415" s="155">
        <v>1.104331E-8</v>
      </c>
      <c r="CF415" s="155">
        <v>0</v>
      </c>
      <c r="CG415" s="155">
        <v>6.0489944999999998E-21</v>
      </c>
      <c r="CH415" s="155">
        <v>4.9528930999999997E-17</v>
      </c>
      <c r="CI415" s="155">
        <v>1.5389825E-6</v>
      </c>
      <c r="CJ415" s="155">
        <v>2.5915705E-5</v>
      </c>
      <c r="CK415" s="155">
        <v>2.2515271000000001E-12</v>
      </c>
      <c r="CL415" s="155">
        <v>0</v>
      </c>
      <c r="CM415"/>
      <c r="CN415" s="284">
        <v>4.1921963E-17</v>
      </c>
      <c r="CO415" s="284">
        <v>2.6376746999999998</v>
      </c>
      <c r="CP415" s="285">
        <v>2.4397592000000001E-7</v>
      </c>
      <c r="CQ415" s="284">
        <v>9.8361824000000003E-4</v>
      </c>
      <c r="CR415" s="284">
        <v>1.9185588000000001E-14</v>
      </c>
      <c r="CS415" s="284">
        <v>2.2441239999999998E-12</v>
      </c>
      <c r="CT415" s="284">
        <v>8.9361333999999994E-5</v>
      </c>
      <c r="CU415" s="284">
        <v>6.4339282000000002E-6</v>
      </c>
      <c r="CV415" s="284">
        <v>2.5274949999999998E-12</v>
      </c>
      <c r="CW415" s="284">
        <v>2.0711422999999998E-9</v>
      </c>
      <c r="CX415"/>
      <c r="CY415" s="158"/>
      <c r="CZ415" s="267"/>
      <c r="DA415"/>
      <c r="DB415" s="212"/>
      <c r="DC415" s="48"/>
      <c r="DD415" s="48"/>
      <c r="DE415" s="48"/>
      <c r="DF415" s="48"/>
      <c r="DG415" s="48"/>
      <c r="DH415" s="48"/>
      <c r="DI415"/>
      <c r="DJ415"/>
      <c r="DK415"/>
      <c r="DL415"/>
    </row>
    <row r="416" spans="1:116" ht="14.4">
      <c r="A416" t="s">
        <v>2384</v>
      </c>
      <c r="B416" s="188" t="s">
        <v>253</v>
      </c>
      <c r="C416" s="151" t="str">
        <f t="shared" si="81"/>
        <v>A.050.06.210</v>
      </c>
      <c r="D416" s="54" t="s">
        <v>1486</v>
      </c>
      <c r="E416" s="260" t="s">
        <v>2362</v>
      </c>
      <c r="F416" s="153" t="str">
        <f t="shared" si="82"/>
        <v>IC die (not packaged) N2 HPC per cm2</v>
      </c>
      <c r="G416" s="154">
        <f t="shared" si="83"/>
        <v>2.7743719333333337</v>
      </c>
      <c r="H416"/>
      <c r="I416"/>
      <c r="J416" s="227">
        <f t="shared" si="92"/>
        <v>0.49553102194723064</v>
      </c>
      <c r="K416"/>
      <c r="L416" s="280">
        <f t="shared" si="93"/>
        <v>9.8009403353479987E-3</v>
      </c>
      <c r="M416" s="280">
        <f t="shared" si="94"/>
        <v>2.0301143773076701E-2</v>
      </c>
      <c r="N416" s="281">
        <f t="shared" si="95"/>
        <v>4.9273147838805882E-2</v>
      </c>
      <c r="O416" s="280">
        <v>0.41615579000000003</v>
      </c>
      <c r="P416" s="286">
        <v>1.1059243999999999E-2</v>
      </c>
      <c r="Q416" s="219">
        <v>9.2414058999999993E-3</v>
      </c>
      <c r="R416" s="286">
        <v>8.4846855999999998E-3</v>
      </c>
      <c r="S416" s="219">
        <v>1.3161211E-3</v>
      </c>
      <c r="T416" s="286">
        <v>6.2242469999999993E-8</v>
      </c>
      <c r="U416" s="286">
        <v>7.1392878000000004E-8</v>
      </c>
      <c r="V416" s="286">
        <v>3.6926629000000001E-7</v>
      </c>
      <c r="W416" s="219">
        <v>1.2158665000000001E-3</v>
      </c>
      <c r="X416" s="286">
        <v>1.1876504E-7</v>
      </c>
      <c r="Y416" s="219">
        <v>4.8057281E-2</v>
      </c>
      <c r="Z416" s="286">
        <v>5.8417466999999998E-9</v>
      </c>
      <c r="AA416" s="286">
        <v>3.3880385E-10</v>
      </c>
      <c r="AB416" s="286">
        <v>2.0247994000000002E-15</v>
      </c>
      <c r="AC416"/>
      <c r="AD416" s="227">
        <f t="shared" si="87"/>
        <v>0.41615579000000003</v>
      </c>
      <c r="AE416" s="227">
        <f t="shared" si="88"/>
        <v>3.0101959501638E-2</v>
      </c>
      <c r="AF416" s="227">
        <f t="shared" si="89"/>
        <v>2.0301019505093849E-2</v>
      </c>
      <c r="AG416" s="227">
        <f t="shared" si="90"/>
        <v>2.0301143773076701E-2</v>
      </c>
      <c r="AH416" s="227">
        <f t="shared" si="91"/>
        <v>4.9273147500002029E-2</v>
      </c>
      <c r="AI416"/>
      <c r="AJ416">
        <v>29.277524</v>
      </c>
      <c r="AK416" s="155">
        <v>17.312239000000002</v>
      </c>
      <c r="AL416" s="155">
        <v>6.6579516999999999</v>
      </c>
      <c r="AM416" s="155">
        <v>0</v>
      </c>
      <c r="AN416" s="155">
        <v>1.2751393</v>
      </c>
      <c r="AO416" s="155">
        <v>2.6998148</v>
      </c>
      <c r="AP416" s="155">
        <v>1.3323788000000001</v>
      </c>
      <c r="AQ416"/>
      <c r="AR416" s="156">
        <v>4.9357230000000002E-2</v>
      </c>
      <c r="AS416" s="156">
        <v>4.6642853999999997E-2</v>
      </c>
      <c r="AT416" s="156">
        <v>2.1778716999999999E-3</v>
      </c>
      <c r="AU416" s="156">
        <v>5.3650423999999995E-4</v>
      </c>
      <c r="AV416" s="282">
        <f t="shared" si="84"/>
        <v>2.7963342241525861E-6</v>
      </c>
      <c r="AW416" s="282">
        <f t="shared" si="85"/>
        <v>8.0542591426269086E-9</v>
      </c>
      <c r="AX416" s="283">
        <f t="shared" si="86"/>
        <v>7.5140650330000003E-2</v>
      </c>
      <c r="AY416" s="157">
        <v>2.5746172E-6</v>
      </c>
      <c r="AZ416" s="157">
        <v>7.7682413999999997E-9</v>
      </c>
      <c r="BA416" s="157">
        <v>2.1223945E-13</v>
      </c>
      <c r="BB416" s="157">
        <v>2.8608421999999999E-16</v>
      </c>
      <c r="BC416" s="157">
        <v>0</v>
      </c>
      <c r="BD416" s="157">
        <v>2.2737479E-10</v>
      </c>
      <c r="BE416" s="157">
        <v>2.2148957000000001E-7</v>
      </c>
      <c r="BF416" s="157">
        <v>5.1851764999999998E-11</v>
      </c>
      <c r="BG416" s="157">
        <v>2.3395368000000001E-10</v>
      </c>
      <c r="BH416" s="157">
        <v>3.7767934999999999E-18</v>
      </c>
      <c r="BI416" s="157">
        <v>4.8533105999999998E-20</v>
      </c>
      <c r="BJ416" s="157">
        <v>4.0693047999999999E-17</v>
      </c>
      <c r="BK416" s="157">
        <v>1.1478331E-17</v>
      </c>
      <c r="BL416" s="157">
        <v>2.1802022E-18</v>
      </c>
      <c r="BM416" s="157">
        <v>8.8372965999999993E-15</v>
      </c>
      <c r="BN416" s="157">
        <v>7.0239204999999997E-14</v>
      </c>
      <c r="BO416" s="157">
        <v>2.7354028999999999E-24</v>
      </c>
      <c r="BP416" s="157">
        <v>1.2560533E-4</v>
      </c>
      <c r="BQ416" s="157">
        <v>7.5015045000000002E-2</v>
      </c>
      <c r="BR416" s="157">
        <v>0</v>
      </c>
      <c r="BS416" s="157">
        <v>0</v>
      </c>
      <c r="BT416" s="157">
        <v>0</v>
      </c>
      <c r="BU416"/>
      <c r="BV416" s="155">
        <v>1.1229467E-4</v>
      </c>
      <c r="BW416" s="155">
        <v>1.6129503E-6</v>
      </c>
      <c r="BX416" s="155">
        <v>7.7356850999999997E-5</v>
      </c>
      <c r="BY416" s="155">
        <v>4.0826918000000003E-9</v>
      </c>
      <c r="BZ416" s="155">
        <v>2.5065642999999999E-6</v>
      </c>
      <c r="CA416" s="155">
        <v>5.8876598999999999E-12</v>
      </c>
      <c r="CB416" s="155">
        <v>9.3974389000000001E-14</v>
      </c>
      <c r="CC416" s="155">
        <v>8.8672590000000002E-12</v>
      </c>
      <c r="CD416" s="155">
        <v>8.7380661E-11</v>
      </c>
      <c r="CE416" s="155">
        <v>1.2382247000000001E-8</v>
      </c>
      <c r="CF416" s="155">
        <v>0</v>
      </c>
      <c r="CG416" s="155">
        <v>6.0489944999999998E-21</v>
      </c>
      <c r="CH416" s="155">
        <v>4.9528930999999997E-17</v>
      </c>
      <c r="CI416" s="155">
        <v>1.7265949E-6</v>
      </c>
      <c r="CJ416" s="155">
        <v>2.9075143E-5</v>
      </c>
      <c r="CK416" s="155">
        <v>2.3898459E-12</v>
      </c>
      <c r="CL416" s="155">
        <v>0</v>
      </c>
      <c r="CM416"/>
      <c r="CN416" s="284">
        <v>4.1921963E-17</v>
      </c>
      <c r="CO416" s="284">
        <v>2.7743718999999998</v>
      </c>
      <c r="CP416" s="285">
        <v>2.4397592000000001E-7</v>
      </c>
      <c r="CQ416" s="284">
        <v>1.1035585000000001E-3</v>
      </c>
      <c r="CR416" s="284">
        <v>1.9185588000000001E-14</v>
      </c>
      <c r="CS416" s="284">
        <v>2.2441239999999998E-12</v>
      </c>
      <c r="CT416" s="284">
        <v>1.0025729000000001E-4</v>
      </c>
      <c r="CU416" s="284">
        <v>6.4339282000000002E-6</v>
      </c>
      <c r="CV416" s="284">
        <v>2.5274949999999998E-12</v>
      </c>
      <c r="CW416" s="284">
        <v>2.0711422999999998E-9</v>
      </c>
      <c r="CX416"/>
      <c r="CY416" s="158"/>
      <c r="CZ416" s="269"/>
      <c r="DA416"/>
      <c r="DB416" s="212"/>
      <c r="DC416" s="48"/>
      <c r="DD416" s="48"/>
      <c r="DE416" s="48"/>
      <c r="DF416" s="48"/>
      <c r="DG416" s="48"/>
      <c r="DH416" s="48"/>
      <c r="DI416"/>
      <c r="DJ416"/>
      <c r="DK416"/>
      <c r="DL416"/>
    </row>
    <row r="417" spans="1:116" ht="14.4">
      <c r="A417" t="s">
        <v>2385</v>
      </c>
      <c r="B417" s="188" t="s">
        <v>253</v>
      </c>
      <c r="C417" s="151" t="str">
        <f t="shared" si="81"/>
        <v>A.050.06.211</v>
      </c>
      <c r="D417" s="54" t="s">
        <v>1486</v>
      </c>
      <c r="E417" s="260" t="s">
        <v>2362</v>
      </c>
      <c r="F417" s="153" t="str">
        <f t="shared" si="82"/>
        <v>IC die (not packaged) N2_BSP HPC per cm2</v>
      </c>
      <c r="G417" s="154">
        <f t="shared" si="83"/>
        <v>2.8494252666666671</v>
      </c>
      <c r="H417"/>
      <c r="I417"/>
      <c r="J417" s="227">
        <f t="shared" si="92"/>
        <v>0.50911453044723065</v>
      </c>
      <c r="K417"/>
      <c r="L417" s="280">
        <f t="shared" si="93"/>
        <v>1.0088762835347998E-2</v>
      </c>
      <c r="M417" s="280">
        <f t="shared" si="94"/>
        <v>2.0897411473076704E-2</v>
      </c>
      <c r="N417" s="281">
        <f t="shared" si="95"/>
        <v>5.0714566138805879E-2</v>
      </c>
      <c r="O417" s="280">
        <v>0.42741379000000002</v>
      </c>
      <c r="P417" s="286">
        <v>1.1384104000000001E-2</v>
      </c>
      <c r="Q417" s="219">
        <v>9.5128135999999995E-3</v>
      </c>
      <c r="R417" s="286">
        <v>8.7338572999999999E-3</v>
      </c>
      <c r="S417" s="219">
        <v>1.3547718999999999E-3</v>
      </c>
      <c r="T417" s="286">
        <v>6.2242469999999993E-8</v>
      </c>
      <c r="U417" s="286">
        <v>7.1392878000000004E-8</v>
      </c>
      <c r="V417" s="286">
        <v>3.6926629000000001E-7</v>
      </c>
      <c r="W417" s="219">
        <v>1.2453458E-3</v>
      </c>
      <c r="X417" s="286">
        <v>1.1876504E-7</v>
      </c>
      <c r="Y417" s="219">
        <v>4.9469220000000001E-2</v>
      </c>
      <c r="Z417" s="286">
        <v>5.8417466999999998E-9</v>
      </c>
      <c r="AA417" s="286">
        <v>3.3880385E-10</v>
      </c>
      <c r="AB417" s="286">
        <v>2.0247994000000002E-15</v>
      </c>
      <c r="AC417"/>
      <c r="AD417" s="227">
        <f t="shared" si="87"/>
        <v>0.42741379000000002</v>
      </c>
      <c r="AE417" s="227">
        <f t="shared" si="88"/>
        <v>3.0986049701638003E-2</v>
      </c>
      <c r="AF417" s="227">
        <f t="shared" si="89"/>
        <v>2.0897287205093852E-2</v>
      </c>
      <c r="AG417" s="227">
        <f t="shared" si="90"/>
        <v>2.08974114730767E-2</v>
      </c>
      <c r="AH417" s="227">
        <f t="shared" si="91"/>
        <v>5.0714565800002026E-2</v>
      </c>
      <c r="AI417"/>
      <c r="AJ417">
        <v>30.137436999999998</v>
      </c>
      <c r="AK417" s="155">
        <v>17.820599000000001</v>
      </c>
      <c r="AL417" s="155">
        <v>6.8535691999999999</v>
      </c>
      <c r="AM417" s="155">
        <v>0</v>
      </c>
      <c r="AN417" s="155">
        <v>1.3126046</v>
      </c>
      <c r="AO417" s="155">
        <v>2.7791386</v>
      </c>
      <c r="AP417" s="155">
        <v>1.3715253999999999</v>
      </c>
      <c r="AQ417"/>
      <c r="AR417" s="156">
        <v>5.0702448999999997E-2</v>
      </c>
      <c r="AS417" s="156">
        <v>4.7913239000000003E-2</v>
      </c>
      <c r="AT417" s="156">
        <v>2.2369676000000001E-3</v>
      </c>
      <c r="AU417" s="156">
        <v>5.5224240000000002E-4</v>
      </c>
      <c r="AV417" s="282">
        <f t="shared" si="84"/>
        <v>2.8724963313025855E-6</v>
      </c>
      <c r="AW417" s="282">
        <f t="shared" si="85"/>
        <v>8.2728091502069095E-9</v>
      </c>
      <c r="AX417" s="283">
        <f t="shared" si="86"/>
        <v>7.7344873889999999E-2</v>
      </c>
      <c r="AY417" s="157">
        <v>2.6442665999999998E-6</v>
      </c>
      <c r="AZ417" s="157">
        <v>7.9783906999999992E-9</v>
      </c>
      <c r="BA417" s="157">
        <v>2.1798103E-13</v>
      </c>
      <c r="BB417" s="157">
        <v>2.8608421999999999E-16</v>
      </c>
      <c r="BC417" s="157">
        <v>0</v>
      </c>
      <c r="BD417" s="157">
        <v>2.3405193999999999E-10</v>
      </c>
      <c r="BE417" s="157">
        <v>2.279956E-7</v>
      </c>
      <c r="BF417" s="157">
        <v>5.3374481000000001E-11</v>
      </c>
      <c r="BG417" s="157">
        <v>2.4082593E-10</v>
      </c>
      <c r="BH417" s="157">
        <v>3.7767934999999999E-18</v>
      </c>
      <c r="BI417" s="157">
        <v>4.8533105999999998E-20</v>
      </c>
      <c r="BJ417" s="157">
        <v>4.0693047999999999E-17</v>
      </c>
      <c r="BK417" s="157">
        <v>1.1478331E-17</v>
      </c>
      <c r="BL417" s="157">
        <v>2.1802022E-18</v>
      </c>
      <c r="BM417" s="157">
        <v>8.8372965999999993E-15</v>
      </c>
      <c r="BN417" s="157">
        <v>7.0239204999999997E-14</v>
      </c>
      <c r="BO417" s="157">
        <v>2.7354028999999999E-24</v>
      </c>
      <c r="BP417" s="157">
        <v>1.2877189000000001E-4</v>
      </c>
      <c r="BQ417" s="157">
        <v>7.7216101999999995E-2</v>
      </c>
      <c r="BR417" s="157">
        <v>0</v>
      </c>
      <c r="BS417" s="157">
        <v>0</v>
      </c>
      <c r="BT417" s="157">
        <v>0</v>
      </c>
      <c r="BU417"/>
      <c r="BV417" s="155">
        <v>1.1541345000000001E-4</v>
      </c>
      <c r="BW417" s="155">
        <v>1.6603297E-6</v>
      </c>
      <c r="BX417" s="155">
        <v>7.9449537E-5</v>
      </c>
      <c r="BY417" s="155">
        <v>4.2013192999999999E-9</v>
      </c>
      <c r="BZ417" s="155">
        <v>2.5801878000000001E-6</v>
      </c>
      <c r="CA417" s="155">
        <v>5.8876598999999999E-12</v>
      </c>
      <c r="CB417" s="155">
        <v>9.3974389000000001E-14</v>
      </c>
      <c r="CC417" s="155">
        <v>8.8672590000000002E-12</v>
      </c>
      <c r="CD417" s="155">
        <v>8.7380661E-11</v>
      </c>
      <c r="CE417" s="155">
        <v>1.2744122000000001E-8</v>
      </c>
      <c r="CF417" s="155">
        <v>0</v>
      </c>
      <c r="CG417" s="155">
        <v>6.0489944999999998E-21</v>
      </c>
      <c r="CH417" s="155">
        <v>4.9528930999999997E-17</v>
      </c>
      <c r="CI417" s="155">
        <v>1.7773009999999999E-6</v>
      </c>
      <c r="CJ417" s="155">
        <v>2.9929045000000001E-5</v>
      </c>
      <c r="CK417" s="155">
        <v>2.4272294E-12</v>
      </c>
      <c r="CL417" s="155">
        <v>0</v>
      </c>
      <c r="CM417"/>
      <c r="CN417" s="284">
        <v>4.1921963E-17</v>
      </c>
      <c r="CO417" s="284">
        <v>2.8494253</v>
      </c>
      <c r="CP417" s="285">
        <v>2.4397592000000001E-7</v>
      </c>
      <c r="CQ417" s="284">
        <v>1.1359747999999999E-3</v>
      </c>
      <c r="CR417" s="284">
        <v>1.9185588000000001E-14</v>
      </c>
      <c r="CS417" s="284">
        <v>2.2441239999999998E-12</v>
      </c>
      <c r="CT417" s="284">
        <v>1.0320214E-4</v>
      </c>
      <c r="CU417" s="284">
        <v>6.4339282000000002E-6</v>
      </c>
      <c r="CV417" s="284">
        <v>2.5274949999999998E-12</v>
      </c>
      <c r="CW417" s="284">
        <v>2.0711422999999998E-9</v>
      </c>
      <c r="CX417"/>
      <c r="CY417" s="158"/>
      <c r="CZ417" s="269"/>
      <c r="DA417"/>
      <c r="DB417" s="212"/>
      <c r="DC417" s="48"/>
      <c r="DD417" s="48"/>
      <c r="DE417" s="48"/>
      <c r="DF417" s="48"/>
      <c r="DG417" s="48"/>
      <c r="DH417" s="48"/>
      <c r="DI417"/>
      <c r="DJ417"/>
      <c r="DK417"/>
      <c r="DL417"/>
    </row>
    <row r="418" spans="1:116" ht="14.4">
      <c r="A418" t="s">
        <v>2386</v>
      </c>
      <c r="B418" s="188" t="s">
        <v>253</v>
      </c>
      <c r="C418" s="151" t="str">
        <f t="shared" si="81"/>
        <v>A.050.06.251</v>
      </c>
      <c r="D418" s="54" t="s">
        <v>1486</v>
      </c>
      <c r="E418" s="260" t="s">
        <v>2362</v>
      </c>
      <c r="F418" s="153" t="str">
        <f t="shared" si="82"/>
        <v>IC die (not packaged) A5_HPC per cm2</v>
      </c>
      <c r="G418" s="154">
        <f t="shared" si="83"/>
        <v>3.4193813999999998</v>
      </c>
      <c r="H418"/>
      <c r="I418"/>
      <c r="J418" s="227">
        <f t="shared" si="92"/>
        <v>0.62686533346029516</v>
      </c>
      <c r="K418"/>
      <c r="L418" s="280">
        <f t="shared" si="93"/>
        <v>1.39115218279E-2</v>
      </c>
      <c r="M418" s="280">
        <f t="shared" si="94"/>
        <v>2.8794951609012999E-2</v>
      </c>
      <c r="N418" s="281">
        <f t="shared" si="95"/>
        <v>7.1251650023382268E-2</v>
      </c>
      <c r="O418" s="280">
        <v>0.51290720999999995</v>
      </c>
      <c r="P418" s="286">
        <v>1.5677553E-2</v>
      </c>
      <c r="Q418" s="219">
        <v>1.3113283E-2</v>
      </c>
      <c r="R418" s="286">
        <v>1.2042399000000001E-2</v>
      </c>
      <c r="S418" s="219">
        <v>1.8680092E-3</v>
      </c>
      <c r="T418" s="286">
        <v>5.1868725000000002E-7</v>
      </c>
      <c r="U418" s="286">
        <v>5.9494064999999998E-7</v>
      </c>
      <c r="V418" s="286">
        <v>3.0772191000000002E-6</v>
      </c>
      <c r="W418" s="219">
        <v>3.1918011999999998E-3</v>
      </c>
      <c r="X418" s="286">
        <v>9.8970869E-7</v>
      </c>
      <c r="Y418" s="219">
        <v>6.8059845999999993E-2</v>
      </c>
      <c r="Z418" s="286">
        <v>4.8681222999999999E-8</v>
      </c>
      <c r="AA418" s="286">
        <v>2.8233654000000001E-9</v>
      </c>
      <c r="AB418" s="286">
        <v>1.6873327999999999E-14</v>
      </c>
      <c r="AC418"/>
      <c r="AD418" s="227">
        <f t="shared" si="87"/>
        <v>0.51290720999999995</v>
      </c>
      <c r="AE418" s="227">
        <f t="shared" si="88"/>
        <v>4.2705435047000001E-2</v>
      </c>
      <c r="AF418" s="227">
        <f t="shared" si="89"/>
        <v>2.8793916042465399E-2</v>
      </c>
      <c r="AG418" s="227">
        <f t="shared" si="90"/>
        <v>2.8794951609012999E-2</v>
      </c>
      <c r="AH418" s="227">
        <f t="shared" si="91"/>
        <v>7.1251647200016865E-2</v>
      </c>
      <c r="AI418"/>
      <c r="AJ418">
        <v>41.527130999999997</v>
      </c>
      <c r="AK418" s="155">
        <v>24.583794000000001</v>
      </c>
      <c r="AL418" s="155">
        <v>9.4280574999999995</v>
      </c>
      <c r="AM418" s="155">
        <v>0</v>
      </c>
      <c r="AN418" s="155">
        <v>1.8055623999999999</v>
      </c>
      <c r="AO418" s="155">
        <v>3.8229936000000002</v>
      </c>
      <c r="AP418" s="155">
        <v>1.8867231</v>
      </c>
      <c r="AQ418"/>
      <c r="AR418" s="156">
        <v>6.1635942999999999E-2</v>
      </c>
      <c r="AS418" s="156">
        <v>5.8171826000000003E-2</v>
      </c>
      <c r="AT418" s="156">
        <v>2.6985344E-3</v>
      </c>
      <c r="AU418" s="156">
        <v>7.6558251000000003E-4</v>
      </c>
      <c r="AV418" s="282">
        <f t="shared" si="84"/>
        <v>3.487519557814884E-6</v>
      </c>
      <c r="AW418" s="282">
        <f t="shared" si="85"/>
        <v>9.9797871664875838E-9</v>
      </c>
      <c r="AX418" s="283">
        <f t="shared" si="86"/>
        <v>0.10722443757</v>
      </c>
      <c r="AY418" s="157">
        <v>3.173186E-6</v>
      </c>
      <c r="AZ418" s="157">
        <v>9.5742680999999997E-9</v>
      </c>
      <c r="BA418" s="157">
        <v>2.6158268E-13</v>
      </c>
      <c r="BB418" s="157">
        <v>2.3840352000000001E-15</v>
      </c>
      <c r="BC418" s="157">
        <v>0</v>
      </c>
      <c r="BD418" s="157">
        <v>3.2276646000000001E-10</v>
      </c>
      <c r="BE418" s="157">
        <v>3.1401012999999999E-7</v>
      </c>
      <c r="BF418" s="157">
        <v>7.3600008999999995E-11</v>
      </c>
      <c r="BG418" s="157">
        <v>3.3165699E-10</v>
      </c>
      <c r="BH418" s="157">
        <v>3.1473279000000003E-17</v>
      </c>
      <c r="BI418" s="157">
        <v>4.0444255000000001E-19</v>
      </c>
      <c r="BJ418" s="157">
        <v>3.3910872999999998E-16</v>
      </c>
      <c r="BK418" s="157">
        <v>9.5652754999999996E-17</v>
      </c>
      <c r="BL418" s="157">
        <v>1.8168352000000001E-17</v>
      </c>
      <c r="BM418" s="157">
        <v>7.3644138999999995E-14</v>
      </c>
      <c r="BN418" s="157">
        <v>5.8532670999999999E-13</v>
      </c>
      <c r="BO418" s="157">
        <v>2.2795023999999999E-23</v>
      </c>
      <c r="BP418" s="157">
        <v>3.0119757000000001E-4</v>
      </c>
      <c r="BQ418" s="157">
        <v>0.10692324</v>
      </c>
      <c r="BR418" s="157">
        <v>0</v>
      </c>
      <c r="BS418" s="157">
        <v>0</v>
      </c>
      <c r="BT418" s="157">
        <v>0</v>
      </c>
      <c r="BU418"/>
      <c r="BV418" s="155">
        <v>1.4491379E-4</v>
      </c>
      <c r="BW418" s="155">
        <v>2.2865682000000001E-6</v>
      </c>
      <c r="BX418" s="155">
        <v>9.5341426999999995E-5</v>
      </c>
      <c r="BY418" s="155">
        <v>6.0935802E-9</v>
      </c>
      <c r="BZ418" s="155">
        <v>3.5546074E-6</v>
      </c>
      <c r="CA418" s="155">
        <v>4.9063832999999999E-11</v>
      </c>
      <c r="CB418" s="155">
        <v>7.8311991000000003E-13</v>
      </c>
      <c r="CC418" s="155">
        <v>7.3893824999999994E-11</v>
      </c>
      <c r="CD418" s="155">
        <v>7.2817217999999997E-10</v>
      </c>
      <c r="CE418" s="155">
        <v>1.7987960999999999E-8</v>
      </c>
      <c r="CF418" s="155">
        <v>0</v>
      </c>
      <c r="CG418" s="155">
        <v>5.0408287999999999E-20</v>
      </c>
      <c r="CH418" s="155">
        <v>4.1274108999999998E-16</v>
      </c>
      <c r="CI418" s="155">
        <v>2.4503937999999998E-6</v>
      </c>
      <c r="CJ418" s="155">
        <v>4.1255850999999998E-5</v>
      </c>
      <c r="CK418" s="155">
        <v>1.1114069000000001E-11</v>
      </c>
      <c r="CL418" s="155">
        <v>0</v>
      </c>
      <c r="CM418"/>
      <c r="CN418" s="284">
        <v>3.4934969E-16</v>
      </c>
      <c r="CO418" s="284">
        <v>3.4193813999999998</v>
      </c>
      <c r="CP418" s="285">
        <v>2.0331327000000001E-6</v>
      </c>
      <c r="CQ418" s="284">
        <v>1.5644478999999999E-3</v>
      </c>
      <c r="CR418" s="284">
        <v>1.5987989999999999E-13</v>
      </c>
      <c r="CS418" s="284">
        <v>1.8701032999999999E-11</v>
      </c>
      <c r="CT418" s="284">
        <v>1.4216091E-4</v>
      </c>
      <c r="CU418" s="284">
        <v>5.3616068000000002E-5</v>
      </c>
      <c r="CV418" s="284">
        <v>2.1062458E-11</v>
      </c>
      <c r="CW418" s="284">
        <v>1.7259518999999999E-8</v>
      </c>
      <c r="CX418"/>
      <c r="CY418" s="158"/>
      <c r="CZ418" s="269"/>
      <c r="DA418"/>
      <c r="DB418" s="212"/>
      <c r="DC418" s="48"/>
      <c r="DD418" s="48"/>
      <c r="DE418" s="48"/>
      <c r="DF418" s="48"/>
      <c r="DG418" s="48"/>
      <c r="DH418" s="48"/>
      <c r="DI418"/>
      <c r="DJ418"/>
      <c r="DK418"/>
      <c r="DL418"/>
    </row>
    <row r="419" spans="1:116" ht="14.4">
      <c r="A419" t="s">
        <v>2387</v>
      </c>
      <c r="B419" s="188" t="s">
        <v>253</v>
      </c>
      <c r="C419" s="151" t="str">
        <f t="shared" ref="C419:C490" si="108">MID(A419,1,12)</f>
        <v>A.050.06.252</v>
      </c>
      <c r="D419" s="54" t="s">
        <v>1486</v>
      </c>
      <c r="E419" s="260" t="s">
        <v>2362</v>
      </c>
      <c r="F419" s="153" t="str">
        <f t="shared" ref="F419:F490" si="109">MID(A419, 21,85)</f>
        <v>IC die (not packaged) A3_HPC per cm2</v>
      </c>
      <c r="G419" s="154">
        <f t="shared" ref="G419:G491" si="110">O419/0.15</f>
        <v>3.5777789333333332</v>
      </c>
      <c r="H419"/>
      <c r="I419"/>
      <c r="J419" s="227">
        <f t="shared" si="92"/>
        <v>0.65884978446225495</v>
      </c>
      <c r="K419"/>
      <c r="L419" s="280">
        <f t="shared" si="93"/>
        <v>1.492306114883E-2</v>
      </c>
      <c r="M419" s="280">
        <f t="shared" si="94"/>
        <v>3.0889678795930003E-2</v>
      </c>
      <c r="N419" s="281">
        <f t="shared" si="95"/>
        <v>7.637020451749503E-2</v>
      </c>
      <c r="O419" s="280">
        <v>0.53666683999999998</v>
      </c>
      <c r="P419" s="286">
        <v>1.6818454E-2</v>
      </c>
      <c r="Q419" s="219">
        <v>1.4066972000000001E-2</v>
      </c>
      <c r="R419" s="286">
        <v>1.2918069000000001E-2</v>
      </c>
      <c r="S419" s="219">
        <v>2.0038413999999998E-3</v>
      </c>
      <c r="T419" s="286">
        <v>5.3597682999999995E-7</v>
      </c>
      <c r="U419" s="286">
        <v>6.1477199999999999E-7</v>
      </c>
      <c r="V419" s="286">
        <v>3.1797930000000001E-6</v>
      </c>
      <c r="W419" s="219">
        <v>3.3543036000000001E-3</v>
      </c>
      <c r="X419" s="286">
        <v>1.0226989999999999E-6</v>
      </c>
      <c r="Y419" s="219">
        <v>7.3015897999999996E-2</v>
      </c>
      <c r="Z419" s="286">
        <v>5.0303930000000002E-8</v>
      </c>
      <c r="AA419" s="286">
        <v>2.9174775999999998E-9</v>
      </c>
      <c r="AB419" s="286">
        <v>1.7435773E-14</v>
      </c>
      <c r="AC419"/>
      <c r="AD419" s="227">
        <f t="shared" si="87"/>
        <v>0.53666683999999998</v>
      </c>
      <c r="AE419" s="227">
        <f t="shared" si="88"/>
        <v>4.5811666941829997E-2</v>
      </c>
      <c r="AF419" s="227">
        <f t="shared" si="89"/>
        <v>3.0888608710477602E-2</v>
      </c>
      <c r="AG419" s="227">
        <f t="shared" si="90"/>
        <v>3.0889678795930003E-2</v>
      </c>
      <c r="AH419" s="227">
        <f t="shared" si="91"/>
        <v>7.6370201600017423E-2</v>
      </c>
      <c r="AI419"/>
      <c r="AJ419">
        <v>44.548070000000003</v>
      </c>
      <c r="AK419" s="155">
        <v>26.370833000000001</v>
      </c>
      <c r="AL419" s="155">
        <v>10.114651</v>
      </c>
      <c r="AM419" s="155">
        <v>0</v>
      </c>
      <c r="AN419" s="155">
        <v>1.937057</v>
      </c>
      <c r="AO419" s="155">
        <v>4.1014062999999998</v>
      </c>
      <c r="AP419" s="155">
        <v>2.0241231000000002</v>
      </c>
      <c r="AQ419"/>
      <c r="AR419" s="156">
        <v>6.4652693999999997E-2</v>
      </c>
      <c r="AS419" s="156">
        <v>6.1005200000000002E-2</v>
      </c>
      <c r="AT419" s="156">
        <v>2.8264369000000002E-3</v>
      </c>
      <c r="AU419" s="156">
        <v>8.2105687999999997E-4</v>
      </c>
      <c r="AV419" s="282">
        <f t="shared" si="84"/>
        <v>3.6573860975900463E-6</v>
      </c>
      <c r="AW419" s="282">
        <f t="shared" si="85"/>
        <v>1.045279919005783E-8</v>
      </c>
      <c r="AX419" s="283">
        <f t="shared" si="86"/>
        <v>0.11499396451</v>
      </c>
      <c r="AY419" s="157">
        <v>3.3201789000000001E-6</v>
      </c>
      <c r="AZ419" s="157">
        <v>1.0017781E-8</v>
      </c>
      <c r="BA419" s="157">
        <v>2.7370009000000001E-13</v>
      </c>
      <c r="BB419" s="157">
        <v>2.4635030000000001E-15</v>
      </c>
      <c r="BC419" s="157">
        <v>0</v>
      </c>
      <c r="BD419" s="157">
        <v>3.4623419E-10</v>
      </c>
      <c r="BE419" s="157">
        <v>3.3686028000000002E-7</v>
      </c>
      <c r="BF419" s="157">
        <v>7.8951578999999997E-11</v>
      </c>
      <c r="BG419" s="157">
        <v>3.5579241E-10</v>
      </c>
      <c r="BH419" s="157">
        <v>3.2522388000000002E-17</v>
      </c>
      <c r="BI419" s="157">
        <v>4.1792396000000001E-19</v>
      </c>
      <c r="BJ419" s="157">
        <v>3.5041234999999998E-16</v>
      </c>
      <c r="BK419" s="157">
        <v>9.8841180000000004E-17</v>
      </c>
      <c r="BL419" s="157">
        <v>1.8773964000000001E-17</v>
      </c>
      <c r="BM419" s="157">
        <v>7.6098943000000006E-14</v>
      </c>
      <c r="BN419" s="157">
        <v>6.048376E-13</v>
      </c>
      <c r="BO419" s="157">
        <v>2.3554858000000001E-23</v>
      </c>
      <c r="BP419" s="157">
        <v>3.1726451000000001E-4</v>
      </c>
      <c r="BQ419" s="157">
        <v>0.11467670000000001</v>
      </c>
      <c r="BR419" s="157">
        <v>0</v>
      </c>
      <c r="BS419" s="157">
        <v>0</v>
      </c>
      <c r="BT419" s="157">
        <v>0</v>
      </c>
      <c r="BU419"/>
      <c r="BV419" s="155">
        <v>1.5293574000000001E-4</v>
      </c>
      <c r="BW419" s="155">
        <v>2.4529659E-6</v>
      </c>
      <c r="BX419" s="155">
        <v>9.9757970000000001E-5</v>
      </c>
      <c r="BY419" s="155">
        <v>6.5224871000000002E-9</v>
      </c>
      <c r="BZ419" s="155">
        <v>3.8132244000000002E-6</v>
      </c>
      <c r="CA419" s="155">
        <v>5.0699294000000003E-11</v>
      </c>
      <c r="CB419" s="155">
        <v>8.0922389999999999E-13</v>
      </c>
      <c r="CC419" s="155">
        <v>7.6356951999999994E-11</v>
      </c>
      <c r="CD419" s="155">
        <v>7.5244457999999997E-10</v>
      </c>
      <c r="CE419" s="155">
        <v>1.9276327999999999E-8</v>
      </c>
      <c r="CF419" s="155">
        <v>0</v>
      </c>
      <c r="CG419" s="155">
        <v>5.2088563999999999E-20</v>
      </c>
      <c r="CH419" s="155">
        <v>4.2649912999999999E-16</v>
      </c>
      <c r="CI419" s="155">
        <v>2.6285842E-6</v>
      </c>
      <c r="CJ419" s="155">
        <v>4.4256306999999998E-5</v>
      </c>
      <c r="CK419" s="155">
        <v>1.1555691000000001E-11</v>
      </c>
      <c r="CL419" s="155">
        <v>0</v>
      </c>
      <c r="CM419"/>
      <c r="CN419" s="284">
        <v>3.6099468000000002E-16</v>
      </c>
      <c r="CO419" s="284">
        <v>3.577779</v>
      </c>
      <c r="CP419" s="285">
        <v>2.1009037999999999E-6</v>
      </c>
      <c r="CQ419" s="284">
        <v>1.6782951E-3</v>
      </c>
      <c r="CR419" s="284">
        <v>1.6520923000000001E-13</v>
      </c>
      <c r="CS419" s="284">
        <v>1.9324400999999998E-11</v>
      </c>
      <c r="CT419" s="284">
        <v>1.5250463999999999E-4</v>
      </c>
      <c r="CU419" s="284">
        <v>5.5403270000000003E-5</v>
      </c>
      <c r="CV419" s="284">
        <v>2.1764540000000001E-11</v>
      </c>
      <c r="CW419" s="284">
        <v>1.7834837000000002E-8</v>
      </c>
      <c r="CX419"/>
      <c r="CY419" s="158"/>
      <c r="CZ419" s="269"/>
      <c r="DA419"/>
      <c r="DB419" s="212"/>
      <c r="DC419" s="48"/>
      <c r="DD419" s="48"/>
      <c r="DE419" s="48"/>
      <c r="DF419" s="48"/>
      <c r="DG419" s="48"/>
      <c r="DH419" s="48"/>
      <c r="DI419"/>
      <c r="DJ419"/>
      <c r="DK419"/>
      <c r="DL419"/>
    </row>
    <row r="420" spans="1:116" ht="14.4">
      <c r="A420" t="s">
        <v>1487</v>
      </c>
      <c r="B420" s="188" t="s">
        <v>253</v>
      </c>
      <c r="C420" s="151" t="str">
        <f t="shared" si="108"/>
        <v>A.050.06.301</v>
      </c>
      <c r="D420" s="54" t="s">
        <v>1486</v>
      </c>
      <c r="E420" s="150" t="s">
        <v>351</v>
      </c>
      <c r="F420" s="153" t="str">
        <f t="shared" si="109"/>
        <v>PCB = Printed Circuit Board (empty)</v>
      </c>
      <c r="G420" s="154">
        <f t="shared" si="110"/>
        <v>11.008888000000001</v>
      </c>
      <c r="H420"/>
      <c r="I420"/>
      <c r="J420" s="227">
        <f t="shared" si="92"/>
        <v>6.9506819609839852</v>
      </c>
      <c r="K420"/>
      <c r="L420" s="280">
        <f t="shared" si="93"/>
        <v>0.21213008159999999</v>
      </c>
      <c r="M420" s="280">
        <f t="shared" si="94"/>
        <v>0.9451395333799999</v>
      </c>
      <c r="N420" s="281">
        <f t="shared" si="95"/>
        <v>4.1420791460039856</v>
      </c>
      <c r="O420" s="280">
        <v>1.6513332000000001</v>
      </c>
      <c r="P420" s="286">
        <v>0.41856094999999999</v>
      </c>
      <c r="Q420" s="219">
        <v>0.23614366000000001</v>
      </c>
      <c r="R420" s="286">
        <v>0.1315315</v>
      </c>
      <c r="S420" s="219">
        <v>4.9399430000000001E-2</v>
      </c>
      <c r="T420" s="219">
        <v>5.5519456000000002E-3</v>
      </c>
      <c r="U420" s="219">
        <v>2.5647205999999999E-2</v>
      </c>
      <c r="V420" s="219">
        <v>1.5402944E-2</v>
      </c>
      <c r="W420" s="219">
        <v>3.9787566999999999</v>
      </c>
      <c r="X420" s="219">
        <v>0.27500492999999998</v>
      </c>
      <c r="Y420" s="219">
        <v>0.13741849</v>
      </c>
      <c r="Z420" s="286">
        <v>2.7049380000000001E-5</v>
      </c>
      <c r="AA420" s="219">
        <v>2.5903955999999999E-2</v>
      </c>
      <c r="AB420" s="286">
        <v>3.9864032000000003E-12</v>
      </c>
      <c r="AC420"/>
      <c r="AD420" s="227">
        <f t="shared" si="87"/>
        <v>1.6513332000000001</v>
      </c>
      <c r="AE420" s="227">
        <f t="shared" si="88"/>
        <v>0.88223763560000013</v>
      </c>
      <c r="AF420" s="227">
        <f t="shared" si="89"/>
        <v>0.69601150999999994</v>
      </c>
      <c r="AG420" s="227">
        <f t="shared" si="90"/>
        <v>0.9451395333799999</v>
      </c>
      <c r="AH420" s="227">
        <f t="shared" si="91"/>
        <v>4.116175190003986</v>
      </c>
      <c r="AI420"/>
      <c r="AJ420">
        <v>182.51938999999999</v>
      </c>
      <c r="AK420" s="155">
        <v>144.76168000000001</v>
      </c>
      <c r="AL420" s="155">
        <v>18.370315999999999</v>
      </c>
      <c r="AM420" s="155">
        <v>0</v>
      </c>
      <c r="AN420" s="155">
        <v>3.0653757000000001</v>
      </c>
      <c r="AO420" s="155">
        <v>9.0248337999999997</v>
      </c>
      <c r="AP420" s="155">
        <v>7.2971925000000004</v>
      </c>
      <c r="AQ420"/>
      <c r="AR420" s="156">
        <v>0.32836992999999998</v>
      </c>
      <c r="AS420" s="156">
        <v>0.30729401000000001</v>
      </c>
      <c r="AT420" s="156">
        <v>1.2201798999999999E-2</v>
      </c>
      <c r="AU420" s="156">
        <v>8.8741225999999993E-3</v>
      </c>
      <c r="AV420" s="282">
        <f t="shared" si="84"/>
        <v>1.8422902125730001E-5</v>
      </c>
      <c r="AW420" s="282">
        <f t="shared" si="85"/>
        <v>4.5124996441750996E-8</v>
      </c>
      <c r="AX420" s="283">
        <f t="shared" si="86"/>
        <v>1.2428742800000001</v>
      </c>
      <c r="AY420" s="157">
        <v>1.023113E-5</v>
      </c>
      <c r="AZ420" s="157">
        <v>3.0870048E-8</v>
      </c>
      <c r="BA420" s="157">
        <v>8.4339552000000002E-13</v>
      </c>
      <c r="BB420" s="157">
        <v>7.3698073000000002E-10</v>
      </c>
      <c r="BC420" s="157">
        <v>0</v>
      </c>
      <c r="BD420" s="157">
        <v>1.5121425E-8</v>
      </c>
      <c r="BE420" s="157">
        <v>7.0853385000000001E-6</v>
      </c>
      <c r="BF420" s="157">
        <v>2.2252830000000001E-9</v>
      </c>
      <c r="BG420" s="157">
        <v>7.8185059000000001E-9</v>
      </c>
      <c r="BH420" s="157">
        <v>3.5798798000000002E-9</v>
      </c>
      <c r="BI420" s="157">
        <v>5.0546730999999998E-14</v>
      </c>
      <c r="BJ420" s="157">
        <v>6.1716227000000005E-10</v>
      </c>
      <c r="BK420" s="157">
        <v>8.0813200000000005E-12</v>
      </c>
      <c r="BL420" s="157">
        <v>3.5916983E-12</v>
      </c>
      <c r="BM420" s="157">
        <v>1.989813E-7</v>
      </c>
      <c r="BN420" s="157">
        <v>8.9159392000000004E-7</v>
      </c>
      <c r="BO420" s="157">
        <v>1.5505111999999999E-12</v>
      </c>
      <c r="BP420" s="157">
        <v>0.21936407999999999</v>
      </c>
      <c r="BQ420" s="157">
        <v>1.0235102</v>
      </c>
      <c r="BR420" s="157">
        <v>0</v>
      </c>
      <c r="BS420" s="157">
        <v>0</v>
      </c>
      <c r="BT420" s="157">
        <v>0</v>
      </c>
      <c r="BU420"/>
      <c r="BV420" s="155">
        <v>4.9412253999999997E-3</v>
      </c>
      <c r="BW420" s="155">
        <v>5.8584205999999997E-5</v>
      </c>
      <c r="BX420" s="155">
        <v>3.0695700000000001E-4</v>
      </c>
      <c r="BY420" s="155">
        <v>1.8220423999999999E-6</v>
      </c>
      <c r="BZ420" s="155">
        <v>7.3138181999999995E-5</v>
      </c>
      <c r="CA420" s="155">
        <v>9.3329244000000005E-6</v>
      </c>
      <c r="CB420" s="155">
        <v>9.2723460000000005E-5</v>
      </c>
      <c r="CC420" s="155">
        <v>1.4007323E-5</v>
      </c>
      <c r="CD420" s="155">
        <v>2.0941606E-6</v>
      </c>
      <c r="CE420" s="155">
        <v>1.7062451000000001E-5</v>
      </c>
      <c r="CF420" s="155">
        <v>0</v>
      </c>
      <c r="CG420" s="155">
        <v>3.4287577000000002E-9</v>
      </c>
      <c r="CH420" s="155">
        <v>6.1585642000000005E-8</v>
      </c>
      <c r="CI420" s="155">
        <v>2.8104910999999999E-5</v>
      </c>
      <c r="CJ420" s="155">
        <v>1.9405772E-4</v>
      </c>
      <c r="CK420" s="155">
        <v>4.1432760000000004E-3</v>
      </c>
      <c r="CL420" s="155">
        <v>0</v>
      </c>
      <c r="CM420"/>
      <c r="CN420" s="284">
        <v>5.2126927999999998E-8</v>
      </c>
      <c r="CO420" s="284">
        <v>11.001674</v>
      </c>
      <c r="CP420" s="285">
        <v>0.26279782000000002</v>
      </c>
      <c r="CQ420" s="284">
        <v>4.2176054999999997E-2</v>
      </c>
      <c r="CR420" s="284">
        <v>6.9290310000000007E-8</v>
      </c>
      <c r="CS420" s="284">
        <v>1.2391385E-6</v>
      </c>
      <c r="CT420" s="284">
        <v>2.5903873000000001E-3</v>
      </c>
      <c r="CU420" s="284">
        <v>4.2347558999999997</v>
      </c>
      <c r="CV420" s="284">
        <v>2.3851994999999999E-3</v>
      </c>
      <c r="CW420" s="284">
        <v>3.2611107E-3</v>
      </c>
      <c r="CX420"/>
      <c r="CY420" s="158"/>
      <c r="CZ420" s="272"/>
      <c r="DA420"/>
      <c r="DB420" s="212"/>
      <c r="DC420" s="48"/>
      <c r="DD420" s="48"/>
      <c r="DE420" s="48"/>
      <c r="DF420" s="48"/>
      <c r="DG420" s="48"/>
      <c r="DH420" s="48"/>
      <c r="DI420"/>
      <c r="DJ420"/>
      <c r="DK420"/>
      <c r="DL420"/>
    </row>
    <row r="421" spans="1:116" ht="14.4">
      <c r="A421" t="s">
        <v>1649</v>
      </c>
      <c r="B421" s="188" t="s">
        <v>253</v>
      </c>
      <c r="C421" s="151" t="str">
        <f t="shared" si="108"/>
        <v>A.050.06.302</v>
      </c>
      <c r="D421" s="54" t="s">
        <v>1486</v>
      </c>
      <c r="E421" s="150" t="s">
        <v>352</v>
      </c>
      <c r="F421" s="153" t="str">
        <f t="shared" si="109"/>
        <v>PCB of laptop (including componenets - excluding ICs)</v>
      </c>
      <c r="G421" s="154">
        <f t="shared" si="110"/>
        <v>30.939746666666668</v>
      </c>
      <c r="H421"/>
      <c r="I421"/>
      <c r="J421" s="227">
        <f t="shared" si="92"/>
        <v>32.960426137451066</v>
      </c>
      <c r="K421"/>
      <c r="L421" s="280">
        <f t="shared" si="93"/>
        <v>0.609264107</v>
      </c>
      <c r="M421" s="280">
        <f t="shared" si="94"/>
        <v>6.8923658645455008</v>
      </c>
      <c r="N421" s="281">
        <f t="shared" si="95"/>
        <v>20.817834165905563</v>
      </c>
      <c r="O421" s="280">
        <v>4.640962</v>
      </c>
      <c r="P421" s="286">
        <v>4.8617208999999999</v>
      </c>
      <c r="Q421" s="219">
        <v>1.6072606</v>
      </c>
      <c r="R421" s="286">
        <v>8.8057446999999997E-2</v>
      </c>
      <c r="S421" s="219">
        <v>0.12897843000000001</v>
      </c>
      <c r="T421" s="219">
        <v>1.413875E-2</v>
      </c>
      <c r="U421" s="219">
        <v>0.37808947999999998</v>
      </c>
      <c r="V421" s="219">
        <v>0.35866499000000002</v>
      </c>
      <c r="W421" s="219">
        <v>20.099305000000001</v>
      </c>
      <c r="X421" s="219">
        <v>6.4709737000000003E-2</v>
      </c>
      <c r="Y421" s="219">
        <v>0.40667353000000001</v>
      </c>
      <c r="Z421" s="286">
        <v>9.6375454999999999E-6</v>
      </c>
      <c r="AA421" s="219">
        <v>0.31185562999999999</v>
      </c>
      <c r="AB421" s="286">
        <v>5.9055606999999998E-9</v>
      </c>
      <c r="AC421"/>
      <c r="AD421" s="227">
        <f t="shared" si="87"/>
        <v>4.640962</v>
      </c>
      <c r="AE421" s="227">
        <f t="shared" si="88"/>
        <v>7.4369105969999998</v>
      </c>
      <c r="AF421" s="227">
        <f t="shared" si="89"/>
        <v>7.1395021200000004</v>
      </c>
      <c r="AG421" s="227">
        <f t="shared" si="90"/>
        <v>6.8923658645455008</v>
      </c>
      <c r="AH421" s="227">
        <f t="shared" si="91"/>
        <v>20.505978535905562</v>
      </c>
      <c r="AI421"/>
      <c r="AJ421">
        <v>150.76007000000001</v>
      </c>
      <c r="AK421" s="155">
        <v>93.801008999999993</v>
      </c>
      <c r="AL421" s="155">
        <v>50.771268999999997</v>
      </c>
      <c r="AM421" s="155">
        <v>0</v>
      </c>
      <c r="AN421" s="155">
        <v>0.74357461000000002</v>
      </c>
      <c r="AO421" s="155">
        <v>3.1040933000000002</v>
      </c>
      <c r="AP421" s="155">
        <v>2.3401269</v>
      </c>
      <c r="AQ421"/>
      <c r="AR421" s="156">
        <v>2.3320042000000001</v>
      </c>
      <c r="AS421" s="156">
        <v>2.2530367999999998</v>
      </c>
      <c r="AT421" s="156">
        <v>6.7933707999999995E-2</v>
      </c>
      <c r="AU421" s="156">
        <v>1.103371E-2</v>
      </c>
      <c r="AV421" s="282">
        <f t="shared" si="84"/>
        <v>1.3507414602211001E-4</v>
      </c>
      <c r="AW421" s="282">
        <f t="shared" si="85"/>
        <v>2.5123412875854109E-7</v>
      </c>
      <c r="AX421" s="283">
        <f t="shared" si="86"/>
        <v>1.54533747</v>
      </c>
      <c r="AY421" s="157">
        <v>2.8720915999999998E-5</v>
      </c>
      <c r="AZ421" s="157">
        <v>8.6658105000000005E-8</v>
      </c>
      <c r="BA421" s="157">
        <v>2.3676120999999998E-12</v>
      </c>
      <c r="BB421" s="157">
        <v>3.9031681000000001E-10</v>
      </c>
      <c r="BC421" s="157">
        <v>0</v>
      </c>
      <c r="BD421" s="157">
        <v>6.6713053000000004E-9</v>
      </c>
      <c r="BE421" s="157">
        <v>8.8369710000000003E-5</v>
      </c>
      <c r="BF421" s="157">
        <v>1.0904415000000001E-9</v>
      </c>
      <c r="BG421" s="157">
        <v>1.0272403E-7</v>
      </c>
      <c r="BH421" s="157">
        <v>5.8902766E-8</v>
      </c>
      <c r="BI421" s="157">
        <v>4.2676311000000002E-14</v>
      </c>
      <c r="BJ421" s="157">
        <v>1.2167549000000001E-9</v>
      </c>
      <c r="BK421" s="157">
        <v>5.2532383E-10</v>
      </c>
      <c r="BL421" s="157">
        <v>1.1393287E-10</v>
      </c>
      <c r="BM421" s="157">
        <v>4.1647533999999999E-6</v>
      </c>
      <c r="BN421" s="157">
        <v>1.3811705000000001E-5</v>
      </c>
      <c r="BO421" s="157">
        <v>3.6437013000000001E-13</v>
      </c>
      <c r="BP421" s="157">
        <v>0.74052021999999995</v>
      </c>
      <c r="BQ421" s="157">
        <v>0.80481725000000004</v>
      </c>
      <c r="BR421" s="157">
        <v>0</v>
      </c>
      <c r="BS421" s="157">
        <v>0</v>
      </c>
      <c r="BT421" s="157">
        <v>0</v>
      </c>
      <c r="BU421"/>
      <c r="BV421" s="155">
        <v>3.6662405000000002E-2</v>
      </c>
      <c r="BW421" s="155">
        <v>7.0986032999999997E-4</v>
      </c>
      <c r="BX421" s="155">
        <v>8.6268222999999998E-4</v>
      </c>
      <c r="BY421" s="155">
        <v>4.2072461000000001E-5</v>
      </c>
      <c r="BZ421" s="155">
        <v>5.9538962999999996E-4</v>
      </c>
      <c r="CA421" s="155">
        <v>3.3209364000000002E-6</v>
      </c>
      <c r="CB421" s="155">
        <v>1.5324487999999999E-3</v>
      </c>
      <c r="CC421" s="155">
        <v>4.9325805E-6</v>
      </c>
      <c r="CD421" s="155">
        <v>3.1056377E-5</v>
      </c>
      <c r="CE421" s="155">
        <v>2.5087531999999998E-4</v>
      </c>
      <c r="CF421" s="155">
        <v>0</v>
      </c>
      <c r="CG421" s="155">
        <v>8.0575805999999996E-10</v>
      </c>
      <c r="CH421" s="155">
        <v>1.4472660000000001E-8</v>
      </c>
      <c r="CI421" s="155">
        <v>6.2615964000000006E-5</v>
      </c>
      <c r="CJ421" s="155">
        <v>1.7773904999999999E-4</v>
      </c>
      <c r="CK421" s="155">
        <v>3.2389396000000001E-2</v>
      </c>
      <c r="CL421" s="155">
        <v>0</v>
      </c>
      <c r="CM421"/>
      <c r="CN421" s="284">
        <v>1.2249857E-8</v>
      </c>
      <c r="CO421" s="284">
        <v>30.93526</v>
      </c>
      <c r="CP421" s="285">
        <v>0.13001323000000001</v>
      </c>
      <c r="CQ421" s="284">
        <v>0.48641603999999999</v>
      </c>
      <c r="CR421" s="284">
        <v>1.7686593000000001E-6</v>
      </c>
      <c r="CS421" s="284">
        <v>2.3897628999999999E-5</v>
      </c>
      <c r="CT421" s="284">
        <v>2.9819681000000001E-2</v>
      </c>
      <c r="CU421" s="284">
        <v>188.16866999999999</v>
      </c>
      <c r="CV421" s="284">
        <v>3.9121783E-2</v>
      </c>
      <c r="CW421" s="284">
        <v>1.1570745000000001E-3</v>
      </c>
      <c r="CX421"/>
      <c r="CY421" s="158"/>
      <c r="CZ421" s="269"/>
      <c r="DA421"/>
      <c r="DB421" s="212"/>
      <c r="DC421" s="48"/>
      <c r="DD421" s="48"/>
      <c r="DE421" s="48"/>
      <c r="DF421" s="48"/>
      <c r="DG421" s="48"/>
      <c r="DH421" s="48"/>
      <c r="DI421"/>
      <c r="DJ421"/>
      <c r="DK421"/>
      <c r="DL421"/>
    </row>
    <row r="422" spans="1:116" ht="14.4">
      <c r="A422" t="s">
        <v>1650</v>
      </c>
      <c r="B422" s="188" t="s">
        <v>253</v>
      </c>
      <c r="C422" s="151" t="str">
        <f t="shared" si="108"/>
        <v>A.050.06.303</v>
      </c>
      <c r="D422" s="54" t="s">
        <v>1486</v>
      </c>
      <c r="E422" s="150" t="s">
        <v>352</v>
      </c>
      <c r="F422" s="153" t="str">
        <f t="shared" si="109"/>
        <v>PCB of mobile phone (including componenets - excluding ICs)</v>
      </c>
      <c r="G422" s="154">
        <f t="shared" si="110"/>
        <v>64.982990666666666</v>
      </c>
      <c r="H422"/>
      <c r="I422"/>
      <c r="J422" s="227">
        <f t="shared" si="92"/>
        <v>65.553108749620222</v>
      </c>
      <c r="K422"/>
      <c r="L422" s="280">
        <f t="shared" si="93"/>
        <v>1.252479237</v>
      </c>
      <c r="M422" s="280">
        <f t="shared" si="94"/>
        <v>14.010932387207001</v>
      </c>
      <c r="N422" s="281">
        <f t="shared" si="95"/>
        <v>40.542248525413214</v>
      </c>
      <c r="O422" s="280">
        <v>9.7474486000000002</v>
      </c>
      <c r="P422" s="219">
        <v>9.3953599000000008</v>
      </c>
      <c r="Q422" s="219">
        <v>3.7234829999999999</v>
      </c>
      <c r="R422" s="219">
        <v>7.1962850999999994E-2</v>
      </c>
      <c r="S422" s="219">
        <v>0.27809504000000002</v>
      </c>
      <c r="T422" s="219">
        <v>2.1111066000000001E-2</v>
      </c>
      <c r="U422" s="219">
        <v>0.88131028</v>
      </c>
      <c r="V422" s="219">
        <v>0.83639399000000003</v>
      </c>
      <c r="W422" s="219">
        <v>38.919331</v>
      </c>
      <c r="X422" s="219">
        <v>5.5684910999999997E-2</v>
      </c>
      <c r="Y422" s="219">
        <v>0.91229934999999995</v>
      </c>
      <c r="Z422" s="286">
        <v>1.0586207E-5</v>
      </c>
      <c r="AA422" s="219">
        <v>0.71061817000000005</v>
      </c>
      <c r="AB422" s="286">
        <v>5.4132128000000002E-9</v>
      </c>
      <c r="AC422"/>
      <c r="AD422" s="227">
        <f t="shared" si="87"/>
        <v>9.7474486000000002</v>
      </c>
      <c r="AE422" s="227">
        <f t="shared" si="88"/>
        <v>15.207716126999999</v>
      </c>
      <c r="AF422" s="227">
        <f t="shared" si="89"/>
        <v>14.66585506</v>
      </c>
      <c r="AG422" s="227">
        <f t="shared" si="90"/>
        <v>14.010932387207001</v>
      </c>
      <c r="AH422" s="227">
        <f t="shared" si="91"/>
        <v>39.831630355413211</v>
      </c>
      <c r="AI422"/>
      <c r="AJ422">
        <v>239.38433000000001</v>
      </c>
      <c r="AK422" s="155">
        <v>119.27554000000001</v>
      </c>
      <c r="AL422" s="155">
        <v>113.51554</v>
      </c>
      <c r="AM422" s="155">
        <v>0</v>
      </c>
      <c r="AN422" s="155">
        <v>0.65810137000000002</v>
      </c>
      <c r="AO422" s="155">
        <v>3.4975592999999998</v>
      </c>
      <c r="AP422" s="155">
        <v>2.4375884999999999</v>
      </c>
      <c r="AQ422"/>
      <c r="AR422" s="156">
        <v>4.6410428000000001</v>
      </c>
      <c r="AS422" s="156">
        <v>4.4811179000000001</v>
      </c>
      <c r="AT422" s="156">
        <v>0.1419628</v>
      </c>
      <c r="AU422" s="156">
        <v>1.7962114000000001E-2</v>
      </c>
      <c r="AV422" s="282">
        <f t="shared" si="84"/>
        <v>2.6865214962055003E-4</v>
      </c>
      <c r="AW422" s="282">
        <f t="shared" si="85"/>
        <v>5.2501034796933106E-7</v>
      </c>
      <c r="AX422" s="283">
        <f t="shared" si="86"/>
        <v>2.5157021999999998</v>
      </c>
      <c r="AY422" s="157">
        <v>6.0315934999999999E-5</v>
      </c>
      <c r="AZ422" s="157">
        <v>1.8198795000000001E-7</v>
      </c>
      <c r="BA422" s="157">
        <v>4.9721561999999999E-12</v>
      </c>
      <c r="BB422" s="157">
        <v>5.2595865E-10</v>
      </c>
      <c r="BC422" s="157">
        <v>0</v>
      </c>
      <c r="BD422" s="157">
        <v>6.6329619E-9</v>
      </c>
      <c r="BE422" s="157">
        <v>1.7087988000000001E-4</v>
      </c>
      <c r="BF422" s="157">
        <v>1.0285949E-9</v>
      </c>
      <c r="BG422" s="157">
        <v>1.9876587E-7</v>
      </c>
      <c r="BH422" s="157">
        <v>1.3919149E-7</v>
      </c>
      <c r="BI422" s="157">
        <v>4.4639860999999999E-14</v>
      </c>
      <c r="BJ422" s="157">
        <v>2.5247325999999998E-9</v>
      </c>
      <c r="BK422" s="157">
        <v>1.2390637E-9</v>
      </c>
      <c r="BL422" s="157">
        <v>2.6731677E-10</v>
      </c>
      <c r="BM422" s="157">
        <v>5.1319207000000001E-6</v>
      </c>
      <c r="BN422" s="157">
        <v>3.2317255E-5</v>
      </c>
      <c r="BO422" s="157">
        <v>3.1320327E-13</v>
      </c>
      <c r="BP422" s="157">
        <v>1.4601710999999999</v>
      </c>
      <c r="BQ422" s="157">
        <v>1.0555311000000001</v>
      </c>
      <c r="BR422" s="157">
        <v>0</v>
      </c>
      <c r="BS422" s="157">
        <v>0</v>
      </c>
      <c r="BT422" s="157">
        <v>0</v>
      </c>
      <c r="BU422"/>
      <c r="BV422" s="155">
        <v>8.5781046999999999E-2</v>
      </c>
      <c r="BW422" s="155">
        <v>1.3722027999999999E-3</v>
      </c>
      <c r="BX422" s="155">
        <v>1.8118982E-3</v>
      </c>
      <c r="BY422" s="155">
        <v>9.8106872999999994E-5</v>
      </c>
      <c r="BZ422" s="155">
        <v>1.1439216E-3</v>
      </c>
      <c r="CA422" s="155">
        <v>3.7462854999999999E-6</v>
      </c>
      <c r="CB422" s="155">
        <v>3.6214928999999999E-3</v>
      </c>
      <c r="CC422" s="155">
        <v>5.5312599999999996E-6</v>
      </c>
      <c r="CD422" s="155">
        <v>5.8967734000000001E-5</v>
      </c>
      <c r="CE422" s="155">
        <v>5.8478198999999999E-4</v>
      </c>
      <c r="CF422" s="155">
        <v>0</v>
      </c>
      <c r="CG422" s="155">
        <v>6.9260907000000004E-10</v>
      </c>
      <c r="CH422" s="155">
        <v>1.2440355E-8</v>
      </c>
      <c r="CI422" s="155">
        <v>1.024983E-4</v>
      </c>
      <c r="CJ422" s="155">
        <v>2.8915427999999998E-4</v>
      </c>
      <c r="CK422" s="155">
        <v>7.6688731999999996E-2</v>
      </c>
      <c r="CL422" s="155">
        <v>0</v>
      </c>
      <c r="CM422"/>
      <c r="CN422" s="284">
        <v>1.0529686E-8</v>
      </c>
      <c r="CO422" s="284">
        <v>64.977144999999993</v>
      </c>
      <c r="CP422" s="285">
        <v>0.12289641</v>
      </c>
      <c r="CQ422" s="284">
        <v>0.93967233999999999</v>
      </c>
      <c r="CR422" s="284">
        <v>2.1528624000000002E-6</v>
      </c>
      <c r="CS422" s="284">
        <v>5.6052140999999997E-5</v>
      </c>
      <c r="CT422" s="284">
        <v>5.759537E-2</v>
      </c>
      <c r="CU422" s="284">
        <v>426.81999000000002</v>
      </c>
      <c r="CV422" s="284">
        <v>9.2444883000000005E-2</v>
      </c>
      <c r="CW422" s="284">
        <v>1.2965171999999999E-3</v>
      </c>
      <c r="CX422"/>
      <c r="CY422" s="110"/>
      <c r="CZ422"/>
      <c r="DA422"/>
      <c r="DB422" s="212"/>
      <c r="DC422" s="48"/>
      <c r="DD422" s="48"/>
      <c r="DE422" s="48"/>
      <c r="DF422" s="48"/>
      <c r="DG422" s="48"/>
      <c r="DH422" s="48"/>
      <c r="DI422"/>
      <c r="DJ422"/>
      <c r="DK422"/>
      <c r="DL422"/>
    </row>
    <row r="423" spans="1:116" ht="14.4">
      <c r="A423" t="s">
        <v>1651</v>
      </c>
      <c r="B423" s="188" t="s">
        <v>253</v>
      </c>
      <c r="C423" s="151" t="str">
        <f t="shared" si="108"/>
        <v>A.050.06.304</v>
      </c>
      <c r="D423" s="54" t="s">
        <v>1486</v>
      </c>
      <c r="E423" s="150" t="s">
        <v>352</v>
      </c>
      <c r="F423" s="153" t="str">
        <f t="shared" si="109"/>
        <v>PCB of refrigerator (including componenets - excluding ICs)</v>
      </c>
      <c r="G423" s="154">
        <f t="shared" si="110"/>
        <v>5.6017159333333337</v>
      </c>
      <c r="H423"/>
      <c r="I423"/>
      <c r="J423" s="227">
        <f t="shared" si="92"/>
        <v>5.8611140637814154</v>
      </c>
      <c r="K423"/>
      <c r="L423" s="280">
        <f t="shared" si="93"/>
        <v>0.1195317845</v>
      </c>
      <c r="M423" s="280">
        <f t="shared" si="94"/>
        <v>0.70571585219949995</v>
      </c>
      <c r="N423" s="281">
        <f t="shared" si="95"/>
        <v>4.1956090370819155</v>
      </c>
      <c r="O423" s="280">
        <v>0.84025738999999999</v>
      </c>
      <c r="P423" s="219">
        <v>0.39780545</v>
      </c>
      <c r="Q423" s="219">
        <v>0.21150847</v>
      </c>
      <c r="R423" s="219">
        <v>3.6087982999999997E-2</v>
      </c>
      <c r="S423" s="219">
        <v>3.8203918000000003E-2</v>
      </c>
      <c r="T423" s="219">
        <v>2.4291205000000001E-3</v>
      </c>
      <c r="U423" s="219">
        <v>4.2810763000000002E-2</v>
      </c>
      <c r="V423" s="219">
        <v>3.4436733999999997E-2</v>
      </c>
      <c r="W423" s="219">
        <v>4.0745136000000004</v>
      </c>
      <c r="X423" s="219">
        <v>6.1956375000000001E-2</v>
      </c>
      <c r="Y423" s="219">
        <v>7.0326203000000004E-2</v>
      </c>
      <c r="Z423" s="286">
        <v>8.8231995000000008E-6</v>
      </c>
      <c r="AA423" s="219">
        <v>5.0769228999999999E-2</v>
      </c>
      <c r="AB423" s="286">
        <v>5.0819157E-9</v>
      </c>
      <c r="AC423"/>
      <c r="AD423" s="227">
        <f t="shared" si="87"/>
        <v>0.84025738999999999</v>
      </c>
      <c r="AE423" s="227">
        <f t="shared" si="88"/>
        <v>0.76328243849999999</v>
      </c>
      <c r="AF423" s="227">
        <f t="shared" si="89"/>
        <v>0.694519883</v>
      </c>
      <c r="AG423" s="227">
        <f t="shared" si="90"/>
        <v>0.70571585219950006</v>
      </c>
      <c r="AH423" s="227">
        <f t="shared" si="91"/>
        <v>4.1448398080819153</v>
      </c>
      <c r="AI423"/>
      <c r="AJ423">
        <v>55.769154999999998</v>
      </c>
      <c r="AK423" s="155">
        <v>40.974186000000003</v>
      </c>
      <c r="AL423" s="155">
        <v>8.9800684000000004</v>
      </c>
      <c r="AM423" s="155">
        <v>0</v>
      </c>
      <c r="AN423" s="155">
        <v>0.71066618999999998</v>
      </c>
      <c r="AO423" s="155">
        <v>2.9071959000000001</v>
      </c>
      <c r="AP423" s="155">
        <v>2.197038</v>
      </c>
      <c r="AQ423"/>
      <c r="AR423" s="156">
        <v>0.25103334999999999</v>
      </c>
      <c r="AS423" s="156">
        <v>0.23909085999999999</v>
      </c>
      <c r="AT423" s="156">
        <v>8.4471874999999998E-3</v>
      </c>
      <c r="AU423" s="156">
        <v>3.4952973000000002E-3</v>
      </c>
      <c r="AV423" s="282">
        <f t="shared" si="84"/>
        <v>1.4333984670579999E-5</v>
      </c>
      <c r="AW423" s="282">
        <f t="shared" si="85"/>
        <v>3.1239598994778004E-8</v>
      </c>
      <c r="AX423" s="283">
        <f t="shared" si="86"/>
        <v>0.48953743</v>
      </c>
      <c r="AY423" s="157">
        <v>5.2064654999999998E-6</v>
      </c>
      <c r="AZ423" s="157">
        <v>1.5709316E-8</v>
      </c>
      <c r="BA423" s="157">
        <v>4.2919081E-13</v>
      </c>
      <c r="BB423" s="157">
        <v>3.6010488E-10</v>
      </c>
      <c r="BC423" s="157">
        <v>0</v>
      </c>
      <c r="BD423" s="157">
        <v>4.7632757000000004E-9</v>
      </c>
      <c r="BE423" s="157">
        <v>7.2852237000000001E-6</v>
      </c>
      <c r="BF423" s="157">
        <v>6.8322582999999996E-10</v>
      </c>
      <c r="BG423" s="157">
        <v>8.2951193999999992E-9</v>
      </c>
      <c r="BH423" s="157">
        <v>6.2436907000000002E-9</v>
      </c>
      <c r="BI423" s="157">
        <v>3.3946748000000002E-14</v>
      </c>
      <c r="BJ423" s="157">
        <v>2.5866975000000002E-10</v>
      </c>
      <c r="BK423" s="157">
        <v>3.9614283999999997E-11</v>
      </c>
      <c r="BL423" s="157">
        <v>9.1510281999999994E-12</v>
      </c>
      <c r="BM423" s="157">
        <v>3.0088579000000002E-7</v>
      </c>
      <c r="BN423" s="157">
        <v>1.5362863000000001E-6</v>
      </c>
      <c r="BO423" s="157">
        <v>3.4886502000000002E-13</v>
      </c>
      <c r="BP423" s="157">
        <v>0.2045401</v>
      </c>
      <c r="BQ423" s="157">
        <v>0.28499732999999999</v>
      </c>
      <c r="BR423" s="157">
        <v>0</v>
      </c>
      <c r="BS423" s="157">
        <v>0</v>
      </c>
      <c r="BT423" s="157">
        <v>0</v>
      </c>
      <c r="BU423"/>
      <c r="BV423" s="155">
        <v>5.4049759999999997E-3</v>
      </c>
      <c r="BW423" s="155">
        <v>5.8729736E-5</v>
      </c>
      <c r="BX423" s="155">
        <v>1.561907E-4</v>
      </c>
      <c r="BY423" s="155">
        <v>4.0427654000000003E-6</v>
      </c>
      <c r="BZ423" s="155">
        <v>5.8029706000000001E-5</v>
      </c>
      <c r="CA423" s="155">
        <v>3.1000980000000001E-6</v>
      </c>
      <c r="CB423" s="155">
        <v>1.6228438999999999E-4</v>
      </c>
      <c r="CC423" s="155">
        <v>4.6064192999999998E-6</v>
      </c>
      <c r="CD423" s="155">
        <v>3.1199073000000002E-6</v>
      </c>
      <c r="CE423" s="155">
        <v>2.8413467000000001E-5</v>
      </c>
      <c r="CF423" s="155">
        <v>0</v>
      </c>
      <c r="CG423" s="155">
        <v>7.7147049000000004E-10</v>
      </c>
      <c r="CH423" s="155">
        <v>1.3856803E-8</v>
      </c>
      <c r="CI423" s="155">
        <v>1.0434338999999999E-5</v>
      </c>
      <c r="CJ423" s="155">
        <v>5.9935541000000001E-5</v>
      </c>
      <c r="CK423" s="155">
        <v>4.8560742999999998E-3</v>
      </c>
      <c r="CL423" s="155">
        <v>0</v>
      </c>
      <c r="CM423"/>
      <c r="CN423" s="284">
        <v>1.1728586999999999E-8</v>
      </c>
      <c r="CO423" s="284">
        <v>5.5976350999999998</v>
      </c>
      <c r="CP423" s="285">
        <v>8.2277174999999994E-2</v>
      </c>
      <c r="CQ423" s="284">
        <v>4.0872916000000002E-2</v>
      </c>
      <c r="CR423" s="284">
        <v>9.2976774E-8</v>
      </c>
      <c r="CS423" s="284">
        <v>2.5202607999999999E-6</v>
      </c>
      <c r="CT423" s="284">
        <v>2.5757995999999999E-3</v>
      </c>
      <c r="CU423" s="284">
        <v>14.474389</v>
      </c>
      <c r="CV423" s="284">
        <v>4.1484534999999996E-3</v>
      </c>
      <c r="CW423" s="284">
        <v>1.0785365999999999E-3</v>
      </c>
      <c r="CX423"/>
      <c r="CY423" s="110"/>
      <c r="CZ423"/>
      <c r="DA423"/>
      <c r="DB423" s="212"/>
      <c r="DC423" s="48"/>
      <c r="DD423" s="48"/>
      <c r="DE423" s="48"/>
      <c r="DF423" s="48"/>
      <c r="DG423" s="48"/>
      <c r="DH423" s="48"/>
      <c r="DI423"/>
      <c r="DJ423"/>
      <c r="DK423"/>
      <c r="DL423"/>
    </row>
    <row r="424" spans="1:116" ht="14.4">
      <c r="A424" t="s">
        <v>1652</v>
      </c>
      <c r="B424" s="188" t="s">
        <v>253</v>
      </c>
      <c r="C424" s="151" t="str">
        <f t="shared" si="108"/>
        <v>A.050.06.305</v>
      </c>
      <c r="D424" s="54" t="s">
        <v>1486</v>
      </c>
      <c r="E424" s="150" t="s">
        <v>352</v>
      </c>
      <c r="F424" s="153" t="str">
        <f t="shared" si="109"/>
        <v>PCB of washing machine (including componenets - excluding ICs)</v>
      </c>
      <c r="G424" s="154">
        <f t="shared" si="110"/>
        <v>4.1033420000000005</v>
      </c>
      <c r="H424"/>
      <c r="I424"/>
      <c r="J424" s="227">
        <f t="shared" si="92"/>
        <v>3.0511795222313856</v>
      </c>
      <c r="K424"/>
      <c r="L424" s="280">
        <f t="shared" si="93"/>
        <v>8.1580028799999996E-2</v>
      </c>
      <c r="M424" s="280">
        <f t="shared" si="94"/>
        <v>0.4160994491103</v>
      </c>
      <c r="N424" s="281">
        <f t="shared" si="95"/>
        <v>1.9379987443210855</v>
      </c>
      <c r="O424" s="280">
        <v>0.61550130000000003</v>
      </c>
      <c r="P424" s="286">
        <v>0.20926669000000001</v>
      </c>
      <c r="Q424" s="219">
        <v>0.11676534</v>
      </c>
      <c r="R424" s="219">
        <v>4.0691115E-2</v>
      </c>
      <c r="S424" s="219">
        <v>2.0183159999999999E-2</v>
      </c>
      <c r="T424" s="219">
        <v>1.8455338E-3</v>
      </c>
      <c r="U424" s="219">
        <v>1.886022E-2</v>
      </c>
      <c r="V424" s="219">
        <v>1.4405820999999999E-2</v>
      </c>
      <c r="W424" s="219">
        <v>1.870058</v>
      </c>
      <c r="X424" s="219">
        <v>7.5653393999999999E-2</v>
      </c>
      <c r="Y424" s="219">
        <v>5.0244248999999998E-2</v>
      </c>
      <c r="Z424" s="286">
        <v>8.2041103000000005E-6</v>
      </c>
      <c r="AA424" s="219">
        <v>1.7696495E-2</v>
      </c>
      <c r="AB424" s="286">
        <v>3.2108558999999997E-10</v>
      </c>
      <c r="AC424"/>
      <c r="AD424" s="227">
        <f t="shared" si="87"/>
        <v>0.61550130000000003</v>
      </c>
      <c r="AE424" s="227">
        <f t="shared" si="88"/>
        <v>0.4220178798</v>
      </c>
      <c r="AF424" s="227">
        <f t="shared" si="89"/>
        <v>0.35813434599999999</v>
      </c>
      <c r="AG424" s="227">
        <f t="shared" si="90"/>
        <v>0.4160994491103</v>
      </c>
      <c r="AH424" s="227">
        <f t="shared" si="91"/>
        <v>1.9203022493210855</v>
      </c>
      <c r="AI424"/>
      <c r="AJ424">
        <v>56.430886000000001</v>
      </c>
      <c r="AK424" s="155">
        <v>43.975338000000001</v>
      </c>
      <c r="AL424" s="155">
        <v>6.5864336999999997</v>
      </c>
      <c r="AM424" s="155">
        <v>0</v>
      </c>
      <c r="AN424" s="155">
        <v>0.85099332999999999</v>
      </c>
      <c r="AO424" s="155">
        <v>2.8295625000000002</v>
      </c>
      <c r="AP424" s="155">
        <v>2.1885585000000001</v>
      </c>
      <c r="AQ424"/>
      <c r="AR424" s="156">
        <v>0.14668571</v>
      </c>
      <c r="AS424" s="156">
        <v>0.13855387</v>
      </c>
      <c r="AT424" s="156">
        <v>5.2113426000000001E-3</v>
      </c>
      <c r="AU424" s="156">
        <v>2.9205016E-3</v>
      </c>
      <c r="AV424" s="282">
        <f t="shared" si="84"/>
        <v>8.30658692284E-6</v>
      </c>
      <c r="AW424" s="282">
        <f t="shared" si="85"/>
        <v>1.9272716293413998E-8</v>
      </c>
      <c r="AX424" s="283">
        <f t="shared" si="86"/>
        <v>0.40903383300000001</v>
      </c>
      <c r="AY424" s="157">
        <v>3.8137223E-6</v>
      </c>
      <c r="AZ424" s="157">
        <v>1.1507022E-8</v>
      </c>
      <c r="BA424" s="157">
        <v>3.1438113000000001E-13</v>
      </c>
      <c r="BB424" s="157">
        <v>2.8265514E-10</v>
      </c>
      <c r="BC424" s="157">
        <v>0</v>
      </c>
      <c r="BD424" s="157">
        <v>4.7238377000000002E-9</v>
      </c>
      <c r="BE424" s="157">
        <v>3.6862181E-6</v>
      </c>
      <c r="BF424" s="157">
        <v>6.9347683999999995E-10</v>
      </c>
      <c r="BG424" s="157">
        <v>4.1371229999999996E-9</v>
      </c>
      <c r="BH424" s="157">
        <v>2.7108364999999998E-9</v>
      </c>
      <c r="BI424" s="157">
        <v>5.8743604000000005E-14</v>
      </c>
      <c r="BJ424" s="157">
        <v>2.0294786000000001E-10</v>
      </c>
      <c r="BK424" s="157">
        <v>1.6435516E-11</v>
      </c>
      <c r="BL424" s="157">
        <v>4.0750620999999998E-12</v>
      </c>
      <c r="BM424" s="157">
        <v>1.1917076000000001E-7</v>
      </c>
      <c r="BN424" s="157">
        <v>6.8246927000000005E-7</v>
      </c>
      <c r="BO424" s="157">
        <v>4.2639057999999999E-13</v>
      </c>
      <c r="BP424" s="157">
        <v>9.5286422999999995E-2</v>
      </c>
      <c r="BQ424" s="157">
        <v>0.31374741</v>
      </c>
      <c r="BR424" s="157">
        <v>0</v>
      </c>
      <c r="BS424" s="157">
        <v>0</v>
      </c>
      <c r="BT424" s="157">
        <v>0</v>
      </c>
      <c r="BU424"/>
      <c r="BV424" s="155">
        <v>2.5909992000000001E-3</v>
      </c>
      <c r="BW424" s="155">
        <v>2.9990752999999999E-5</v>
      </c>
      <c r="BX424" s="155">
        <v>1.1441206000000001E-4</v>
      </c>
      <c r="BY424" s="155">
        <v>1.6947628999999999E-6</v>
      </c>
      <c r="BZ424" s="155">
        <v>3.320018E-5</v>
      </c>
      <c r="CA424" s="155">
        <v>2.9394103999999998E-6</v>
      </c>
      <c r="CB424" s="155">
        <v>7.0385919999999994E-5</v>
      </c>
      <c r="CC424" s="155">
        <v>4.3918664000000003E-6</v>
      </c>
      <c r="CD424" s="155">
        <v>1.3776176000000001E-6</v>
      </c>
      <c r="CE424" s="155">
        <v>1.2527689E-5</v>
      </c>
      <c r="CF424" s="155">
        <v>0</v>
      </c>
      <c r="CG424" s="155">
        <v>9.4290836999999998E-10</v>
      </c>
      <c r="CH424" s="155">
        <v>1.6936063E-8</v>
      </c>
      <c r="CI424" s="155">
        <v>9.4615067000000001E-6</v>
      </c>
      <c r="CJ424" s="155">
        <v>6.0337907999999999E-5</v>
      </c>
      <c r="CK424" s="155">
        <v>2.2502617000000002E-3</v>
      </c>
      <c r="CL424" s="155">
        <v>0</v>
      </c>
      <c r="CM424"/>
      <c r="CN424" s="284">
        <v>1.4334915E-8</v>
      </c>
      <c r="CO424" s="284">
        <v>4.1005276000000004</v>
      </c>
      <c r="CP424" s="285">
        <v>8.1510120000000005E-2</v>
      </c>
      <c r="CQ424" s="284">
        <v>2.1176550999999998E-2</v>
      </c>
      <c r="CR424" s="284">
        <v>4.1740339999999998E-8</v>
      </c>
      <c r="CS424" s="284">
        <v>1.0648231000000001E-6</v>
      </c>
      <c r="CT424" s="284">
        <v>1.3297166000000001E-3</v>
      </c>
      <c r="CU424" s="284">
        <v>6.0914624000000002</v>
      </c>
      <c r="CV424" s="284">
        <v>1.8024973E-3</v>
      </c>
      <c r="CW424" s="284">
        <v>1.0372112E-3</v>
      </c>
      <c r="CX424"/>
      <c r="CY424" s="110"/>
      <c r="CZ424"/>
      <c r="DA424"/>
      <c r="DB424" s="212"/>
      <c r="DC424" s="48"/>
      <c r="DD424" s="48"/>
      <c r="DE424" s="48"/>
      <c r="DF424" s="48"/>
      <c r="DG424" s="48"/>
      <c r="DH424" s="48"/>
      <c r="DI424"/>
      <c r="DJ424"/>
      <c r="DK424"/>
      <c r="DL424"/>
    </row>
    <row r="425" spans="1:116" ht="14.4">
      <c r="A425" t="s">
        <v>1488</v>
      </c>
      <c r="B425" s="188" t="s">
        <v>253</v>
      </c>
      <c r="C425" s="151" t="str">
        <f t="shared" si="108"/>
        <v>A.050.06.401</v>
      </c>
      <c r="D425" s="54" t="s">
        <v>1486</v>
      </c>
      <c r="E425" s="150" t="s">
        <v>352</v>
      </c>
      <c r="F425" s="153" t="str">
        <f t="shared" si="109"/>
        <v>PCB of average laptop (including ICs)</v>
      </c>
      <c r="G425" s="154">
        <f t="shared" si="110"/>
        <v>43.600585333333335</v>
      </c>
      <c r="H425"/>
      <c r="I425"/>
      <c r="J425" s="227">
        <f t="shared" si="92"/>
        <v>35.199252426491469</v>
      </c>
      <c r="K425"/>
      <c r="L425" s="280">
        <f t="shared" si="93"/>
        <v>0.65119689800000002</v>
      </c>
      <c r="M425" s="280">
        <f t="shared" si="94"/>
        <v>6.9792216425858999</v>
      </c>
      <c r="N425" s="281">
        <f t="shared" si="95"/>
        <v>21.028746085905571</v>
      </c>
      <c r="O425" s="280">
        <v>6.5400878000000002</v>
      </c>
      <c r="P425" s="219">
        <v>4.9090357999999998</v>
      </c>
      <c r="Q425" s="219">
        <v>1.6467991</v>
      </c>
      <c r="R425" s="219">
        <v>0.12435865</v>
      </c>
      <c r="S425" s="219">
        <v>0.13460938</v>
      </c>
      <c r="T425" s="219">
        <v>1.4139048E-2</v>
      </c>
      <c r="U425" s="219">
        <v>0.37808982000000002</v>
      </c>
      <c r="V425" s="219">
        <v>0.35866677000000002</v>
      </c>
      <c r="W425" s="219">
        <v>20.104617999999999</v>
      </c>
      <c r="X425" s="219">
        <v>6.4710306999999995E-2</v>
      </c>
      <c r="Y425" s="219">
        <v>0.61227244000000003</v>
      </c>
      <c r="Z425" s="286">
        <v>9.6655858999999995E-6</v>
      </c>
      <c r="AA425" s="219">
        <v>0.31185563999999999</v>
      </c>
      <c r="AB425" s="286">
        <v>5.9055704999999997E-9</v>
      </c>
      <c r="AC425"/>
      <c r="AD425" s="227">
        <f t="shared" si="87"/>
        <v>6.5400878000000002</v>
      </c>
      <c r="AE425" s="227">
        <f t="shared" si="88"/>
        <v>7.5656985679999993</v>
      </c>
      <c r="AF425" s="227">
        <f t="shared" si="89"/>
        <v>7.22635731</v>
      </c>
      <c r="AG425" s="227">
        <f t="shared" si="90"/>
        <v>6.9792216425858999</v>
      </c>
      <c r="AH425" s="227">
        <f t="shared" si="91"/>
        <v>20.71689044590557</v>
      </c>
      <c r="AI425"/>
      <c r="AJ425">
        <v>276.02012999999999</v>
      </c>
      <c r="AK425" s="155">
        <v>167.87128999999999</v>
      </c>
      <c r="AL425" s="155">
        <v>79.255270999999993</v>
      </c>
      <c r="AM425" s="155">
        <v>0</v>
      </c>
      <c r="AN425" s="155">
        <v>6.1988579000000001</v>
      </c>
      <c r="AO425" s="155">
        <v>14.654413999999999</v>
      </c>
      <c r="AP425" s="155">
        <v>8.0402999000000008</v>
      </c>
      <c r="AQ425"/>
      <c r="AR425" s="156">
        <v>2.5560163999999999</v>
      </c>
      <c r="AS425" s="156">
        <v>2.4648365999999999</v>
      </c>
      <c r="AT425" s="156">
        <v>7.7850380999999996E-2</v>
      </c>
      <c r="AU425" s="156">
        <v>1.332942E-2</v>
      </c>
      <c r="AV425" s="282">
        <f t="shared" si="84"/>
        <v>1.4777197983627998E-4</v>
      </c>
      <c r="AW425" s="282">
        <f t="shared" si="85"/>
        <v>2.8790821767287395E-7</v>
      </c>
      <c r="AX425" s="283">
        <f t="shared" si="86"/>
        <v>1.8668655900000002</v>
      </c>
      <c r="AY425" s="157">
        <v>4.0470174E-5</v>
      </c>
      <c r="AZ425" s="157">
        <v>1.2210844999999999E-7</v>
      </c>
      <c r="BA425" s="157">
        <v>3.3361662000000001E-12</v>
      </c>
      <c r="BB425" s="157">
        <v>3.9031818000000001E-10</v>
      </c>
      <c r="BC425" s="157">
        <v>0</v>
      </c>
      <c r="BD425" s="157">
        <v>7.6441181000000001E-9</v>
      </c>
      <c r="BE425" s="157">
        <v>8.9317312999999995E-5</v>
      </c>
      <c r="BF425" s="157">
        <v>1.3122866E-9</v>
      </c>
      <c r="BG425" s="157">
        <v>1.0372496E-7</v>
      </c>
      <c r="BH425" s="157">
        <v>5.8902766E-8</v>
      </c>
      <c r="BI425" s="157">
        <v>4.2676543999999998E-14</v>
      </c>
      <c r="BJ425" s="157">
        <v>1.2167550999999999E-9</v>
      </c>
      <c r="BK425" s="157">
        <v>5.2532388000000002E-10</v>
      </c>
      <c r="BL425" s="157">
        <v>1.1393288E-10</v>
      </c>
      <c r="BM425" s="157">
        <v>4.1647533999999999E-6</v>
      </c>
      <c r="BN425" s="157">
        <v>1.3811705000000001E-5</v>
      </c>
      <c r="BO425" s="157">
        <v>3.6437013000000001E-13</v>
      </c>
      <c r="BP425" s="157">
        <v>0.74106689000000003</v>
      </c>
      <c r="BQ425" s="157">
        <v>1.1257987</v>
      </c>
      <c r="BR425" s="157">
        <v>0</v>
      </c>
      <c r="BS425" s="157">
        <v>0</v>
      </c>
      <c r="BT425" s="157">
        <v>0</v>
      </c>
      <c r="BU425"/>
      <c r="BV425" s="155">
        <v>3.7164901E-2</v>
      </c>
      <c r="BW425" s="155">
        <v>7.1676102999999999E-4</v>
      </c>
      <c r="BX425" s="155">
        <v>1.2156999999999999E-3</v>
      </c>
      <c r="BY425" s="155">
        <v>4.2089950999999998E-5</v>
      </c>
      <c r="BZ425" s="155">
        <v>6.0611357999999999E-4</v>
      </c>
      <c r="CA425" s="155">
        <v>3.3209646999999999E-6</v>
      </c>
      <c r="CB425" s="155">
        <v>1.5324487999999999E-3</v>
      </c>
      <c r="CC425" s="155">
        <v>4.9326231000000004E-6</v>
      </c>
      <c r="CD425" s="155">
        <v>3.1056797000000002E-5</v>
      </c>
      <c r="CE425" s="155">
        <v>2.5092832E-4</v>
      </c>
      <c r="CF425" s="155">
        <v>0</v>
      </c>
      <c r="CG425" s="155">
        <v>8.0575805999999996E-10</v>
      </c>
      <c r="CH425" s="155">
        <v>1.4472660999999999E-8</v>
      </c>
      <c r="CI425" s="155">
        <v>7.0003080000000006E-5</v>
      </c>
      <c r="CJ425" s="155">
        <v>3.0213442999999998E-4</v>
      </c>
      <c r="CK425" s="155">
        <v>3.2389396000000001E-2</v>
      </c>
      <c r="CL425" s="155">
        <v>0</v>
      </c>
      <c r="CM425"/>
      <c r="CN425" s="284">
        <v>1.2249857E-8</v>
      </c>
      <c r="CO425" s="284">
        <v>43.596097999999998</v>
      </c>
      <c r="CP425" s="285">
        <v>0.1300144</v>
      </c>
      <c r="CQ425" s="284">
        <v>0.49113741</v>
      </c>
      <c r="CR425" s="284">
        <v>1.7686594E-6</v>
      </c>
      <c r="CS425" s="284">
        <v>2.3897639999999999E-5</v>
      </c>
      <c r="CT425" s="284">
        <v>3.0248615999999999E-2</v>
      </c>
      <c r="CU425" s="284">
        <v>188.1687</v>
      </c>
      <c r="CV425" s="284">
        <v>3.9121783E-2</v>
      </c>
      <c r="CW425" s="284">
        <v>1.1570845E-3</v>
      </c>
      <c r="CX425"/>
      <c r="CY425" s="110"/>
      <c r="CZ425"/>
      <c r="DA425"/>
      <c r="DB425" s="212"/>
      <c r="DC425" s="48"/>
      <c r="DD425" s="48"/>
      <c r="DE425" s="53"/>
      <c r="DF425"/>
      <c r="DG425"/>
      <c r="DH425"/>
      <c r="DI425"/>
      <c r="DJ425"/>
      <c r="DK425"/>
      <c r="DL425"/>
    </row>
    <row r="426" spans="1:116" ht="14.4">
      <c r="A426" t="s">
        <v>1653</v>
      </c>
      <c r="B426" s="188" t="s">
        <v>253</v>
      </c>
      <c r="C426" s="151" t="str">
        <f t="shared" si="108"/>
        <v>A.050.06.501</v>
      </c>
      <c r="D426" s="54" t="s">
        <v>1486</v>
      </c>
      <c r="E426" s="150" t="s">
        <v>1228</v>
      </c>
      <c r="F426" s="153" t="str">
        <f t="shared" si="109"/>
        <v>One day 1.5 GB internet traffic for one user = user.day</v>
      </c>
      <c r="G426" s="154">
        <f t="shared" si="110"/>
        <v>0.15543392666666667</v>
      </c>
      <c r="H426"/>
      <c r="I426"/>
      <c r="J426" s="227">
        <f t="shared" si="92"/>
        <v>3.133809219E-2</v>
      </c>
      <c r="K426"/>
      <c r="L426" s="280">
        <f t="shared" si="93"/>
        <v>9.9298719999999993E-4</v>
      </c>
      <c r="M426" s="280">
        <f t="shared" si="94"/>
        <v>2.0571228599999998E-3</v>
      </c>
      <c r="N426" s="281">
        <f t="shared" si="95"/>
        <v>4.9728931300000003E-3</v>
      </c>
      <c r="O426" s="280">
        <v>2.3315089000000001E-2</v>
      </c>
      <c r="P426" s="219">
        <v>1.1207661000000001E-3</v>
      </c>
      <c r="Q426" s="219">
        <v>9.3635675999999995E-4</v>
      </c>
      <c r="R426" s="219">
        <v>8.5964223000000004E-4</v>
      </c>
      <c r="S426" s="219">
        <v>1.3334497E-4</v>
      </c>
      <c r="T426" s="219">
        <v>0</v>
      </c>
      <c r="U426" s="219">
        <v>0</v>
      </c>
      <c r="V426" s="219">
        <v>0</v>
      </c>
      <c r="W426" s="219">
        <v>1.0170373E-4</v>
      </c>
      <c r="X426" s="219">
        <v>0</v>
      </c>
      <c r="Y426" s="219">
        <v>4.8711893999999999E-3</v>
      </c>
      <c r="Z426" s="219">
        <v>0</v>
      </c>
      <c r="AA426" s="219">
        <v>0</v>
      </c>
      <c r="AB426" s="219">
        <v>0</v>
      </c>
      <c r="AC426"/>
      <c r="AD426" s="227">
        <f t="shared" si="87"/>
        <v>2.3315089000000001E-2</v>
      </c>
      <c r="AE426" s="227">
        <f t="shared" si="88"/>
        <v>3.0501100599999997E-3</v>
      </c>
      <c r="AF426" s="227">
        <f t="shared" si="89"/>
        <v>2.0571228599999998E-3</v>
      </c>
      <c r="AG426" s="227">
        <f t="shared" si="90"/>
        <v>2.0571228599999998E-3</v>
      </c>
      <c r="AH426" s="227">
        <f t="shared" si="91"/>
        <v>4.9728931300000003E-3</v>
      </c>
      <c r="AI426"/>
      <c r="AJ426">
        <v>2.9667005999999998</v>
      </c>
      <c r="AK426" s="155">
        <v>1.7538416999999999</v>
      </c>
      <c r="AL426" s="155">
        <v>0.67488028</v>
      </c>
      <c r="AM426" s="155">
        <v>0</v>
      </c>
      <c r="AN426" s="155">
        <v>0.12925554</v>
      </c>
      <c r="AO426" s="155">
        <v>0.27366706000000002</v>
      </c>
      <c r="AP426" s="155">
        <v>0.13505605000000001</v>
      </c>
      <c r="AQ426"/>
      <c r="AR426" s="156">
        <v>2.9605616999999998E-3</v>
      </c>
      <c r="AS426" s="156">
        <v>2.7807482000000001E-3</v>
      </c>
      <c r="AT426" s="156">
        <v>1.2551684999999999E-4</v>
      </c>
      <c r="AU426" s="156">
        <v>5.4296633000000001E-5</v>
      </c>
      <c r="AV426" s="282">
        <f t="shared" si="84"/>
        <v>1.6671151916400002E-7</v>
      </c>
      <c r="AW426" s="282">
        <f t="shared" si="85"/>
        <v>4.6418951689499999E-10</v>
      </c>
      <c r="AX426" s="283">
        <f t="shared" si="86"/>
        <v>7.6045705290000007E-3</v>
      </c>
      <c r="AY426" s="157">
        <v>1.4424268000000001E-7</v>
      </c>
      <c r="AZ426" s="157">
        <v>4.3521498999999999E-10</v>
      </c>
      <c r="BA426" s="157">
        <v>1.1890695E-14</v>
      </c>
      <c r="BB426" s="157">
        <v>0</v>
      </c>
      <c r="BC426" s="157">
        <v>0</v>
      </c>
      <c r="BD426" s="157">
        <v>2.3036164000000001E-11</v>
      </c>
      <c r="BE426" s="157">
        <v>2.2445803000000001E-8</v>
      </c>
      <c r="BF426" s="157">
        <v>5.2533692000000002E-12</v>
      </c>
      <c r="BG426" s="157">
        <v>2.3709267000000002E-11</v>
      </c>
      <c r="BH426" s="157">
        <v>0</v>
      </c>
      <c r="BI426" s="157">
        <v>0</v>
      </c>
      <c r="BJ426" s="157">
        <v>0</v>
      </c>
      <c r="BK426" s="157">
        <v>0</v>
      </c>
      <c r="BL426" s="157">
        <v>0</v>
      </c>
      <c r="BM426" s="157">
        <v>0</v>
      </c>
      <c r="BN426" s="157">
        <v>0</v>
      </c>
      <c r="BO426" s="157">
        <v>0</v>
      </c>
      <c r="BP426" s="157">
        <v>1.0924629E-5</v>
      </c>
      <c r="BQ426" s="157">
        <v>7.5936459000000003E-3</v>
      </c>
      <c r="BR426" s="157">
        <v>0</v>
      </c>
      <c r="BS426" s="157">
        <v>0</v>
      </c>
      <c r="BT426" s="157">
        <v>0</v>
      </c>
      <c r="BU426"/>
      <c r="BV426" s="155">
        <v>7.8739261000000004E-6</v>
      </c>
      <c r="BW426" s="155">
        <v>1.6345884999999999E-7</v>
      </c>
      <c r="BX426" s="155">
        <v>4.3339102999999998E-6</v>
      </c>
      <c r="BY426" s="155">
        <v>4.0926463999999998E-10</v>
      </c>
      <c r="BZ426" s="155">
        <v>2.5400110999999997E-7</v>
      </c>
      <c r="CA426" s="155">
        <v>0</v>
      </c>
      <c r="CB426" s="155">
        <v>0</v>
      </c>
      <c r="CC426" s="155">
        <v>0</v>
      </c>
      <c r="CD426" s="155">
        <v>0</v>
      </c>
      <c r="CE426" s="155">
        <v>1.2484686999999999E-9</v>
      </c>
      <c r="CF426" s="155">
        <v>0</v>
      </c>
      <c r="CG426" s="155">
        <v>0</v>
      </c>
      <c r="CH426" s="155">
        <v>0</v>
      </c>
      <c r="CI426" s="155">
        <v>1.7493590999999999E-7</v>
      </c>
      <c r="CJ426" s="155">
        <v>2.9459621E-6</v>
      </c>
      <c r="CK426" s="155">
        <v>1.2897294999999999E-13</v>
      </c>
      <c r="CL426" s="155">
        <v>0</v>
      </c>
      <c r="CM426"/>
      <c r="CN426" s="284">
        <v>0</v>
      </c>
      <c r="CO426" s="284">
        <v>0.15543393</v>
      </c>
      <c r="CP426" s="285">
        <v>0</v>
      </c>
      <c r="CQ426" s="284">
        <v>1.1183617E-4</v>
      </c>
      <c r="CR426" s="284">
        <v>0</v>
      </c>
      <c r="CS426" s="284">
        <v>0</v>
      </c>
      <c r="CT426" s="284">
        <v>1.0159742E-5</v>
      </c>
      <c r="CU426" s="284">
        <v>0</v>
      </c>
      <c r="CV426" s="284">
        <v>0</v>
      </c>
      <c r="CW426" s="284">
        <v>0</v>
      </c>
      <c r="CX426"/>
      <c r="CY426" s="110"/>
      <c r="CZ426"/>
      <c r="DA426"/>
      <c r="DB426" s="212"/>
      <c r="DC426" s="48"/>
      <c r="DD426" s="53"/>
      <c r="DE426" s="53"/>
      <c r="DF426"/>
      <c r="DG426"/>
      <c r="DH426"/>
      <c r="DI426"/>
      <c r="DJ426"/>
      <c r="DK426"/>
      <c r="DL426"/>
    </row>
    <row r="427" spans="1:116" ht="14.4">
      <c r="A427" t="s">
        <v>1489</v>
      </c>
      <c r="B427" s="188" t="s">
        <v>253</v>
      </c>
      <c r="C427" s="151" t="str">
        <f t="shared" si="108"/>
        <v>A.050.06.502</v>
      </c>
      <c r="D427" s="54" t="s">
        <v>1486</v>
      </c>
      <c r="E427" s="150" t="s">
        <v>1228</v>
      </c>
      <c r="F427" s="153" t="str">
        <f t="shared" si="109"/>
        <v>One year 1 GB datastorage in datacentres = GB.year</v>
      </c>
      <c r="G427" s="154">
        <f t="shared" si="110"/>
        <v>3.1537318000000001</v>
      </c>
      <c r="H427"/>
      <c r="I427"/>
      <c r="J427" s="227">
        <f t="shared" si="92"/>
        <v>0.63584534199999998</v>
      </c>
      <c r="K427"/>
      <c r="L427" s="280">
        <f t="shared" si="93"/>
        <v>2.01475661E-2</v>
      </c>
      <c r="M427" s="280">
        <f t="shared" si="94"/>
        <v>4.1738725000000004E-2</v>
      </c>
      <c r="N427" s="281">
        <f t="shared" si="95"/>
        <v>0.1008992809</v>
      </c>
      <c r="O427" s="280">
        <v>0.47305976999999999</v>
      </c>
      <c r="P427" s="219">
        <v>2.2740182000000001E-2</v>
      </c>
      <c r="Q427" s="219">
        <v>1.8998543E-2</v>
      </c>
      <c r="R427" s="219">
        <v>1.7442016000000001E-2</v>
      </c>
      <c r="S427" s="219">
        <v>2.7055501000000002E-3</v>
      </c>
      <c r="T427" s="219">
        <v>0</v>
      </c>
      <c r="U427" s="219">
        <v>0</v>
      </c>
      <c r="V427" s="219">
        <v>0</v>
      </c>
      <c r="W427" s="219">
        <v>2.0635539E-3</v>
      </c>
      <c r="X427" s="219">
        <v>0</v>
      </c>
      <c r="Y427" s="219">
        <v>9.8835726999999998E-2</v>
      </c>
      <c r="Z427" s="219">
        <v>0</v>
      </c>
      <c r="AA427" s="219">
        <v>0</v>
      </c>
      <c r="AB427" s="219">
        <v>0</v>
      </c>
      <c r="AC427"/>
      <c r="AD427" s="227">
        <f t="shared" si="87"/>
        <v>0.47305976999999999</v>
      </c>
      <c r="AE427" s="227">
        <f t="shared" si="88"/>
        <v>6.1886291100000011E-2</v>
      </c>
      <c r="AF427" s="227">
        <f t="shared" si="89"/>
        <v>4.1738725000000004E-2</v>
      </c>
      <c r="AG427" s="227">
        <f t="shared" si="90"/>
        <v>4.1738725000000004E-2</v>
      </c>
      <c r="AH427" s="227">
        <f t="shared" si="91"/>
        <v>0.1008992809</v>
      </c>
      <c r="AI427"/>
      <c r="AJ427">
        <v>60.193925</v>
      </c>
      <c r="AK427" s="155">
        <v>35.585192999999997</v>
      </c>
      <c r="AL427" s="155">
        <v>13.693223</v>
      </c>
      <c r="AM427" s="155">
        <v>0</v>
      </c>
      <c r="AN427" s="155">
        <v>2.6225762000000001</v>
      </c>
      <c r="AO427" s="155">
        <v>5.5526650000000002</v>
      </c>
      <c r="AP427" s="155">
        <v>2.7402676000000001</v>
      </c>
      <c r="AQ427"/>
      <c r="AR427" s="156">
        <v>6.0069366999999999E-2</v>
      </c>
      <c r="AS427" s="156">
        <v>5.6420977999999997E-2</v>
      </c>
      <c r="AT427" s="156">
        <v>2.5467186000000001E-3</v>
      </c>
      <c r="AU427" s="156">
        <v>1.1016708E-3</v>
      </c>
      <c r="AV427" s="282">
        <f t="shared" si="84"/>
        <v>3.3825525804399997E-6</v>
      </c>
      <c r="AW427" s="282">
        <f t="shared" si="85"/>
        <v>9.41833805049E-9</v>
      </c>
      <c r="AX427" s="283">
        <f t="shared" si="86"/>
        <v>0.15429562913</v>
      </c>
      <c r="AY427" s="157">
        <v>2.9266630999999998E-6</v>
      </c>
      <c r="AZ427" s="157">
        <v>8.8304490999999996E-9</v>
      </c>
      <c r="BA427" s="157">
        <v>2.4126049000000002E-13</v>
      </c>
      <c r="BB427" s="157">
        <v>0</v>
      </c>
      <c r="BC427" s="157">
        <v>0</v>
      </c>
      <c r="BD427" s="157">
        <v>4.6740043999999995E-10</v>
      </c>
      <c r="BE427" s="157">
        <v>4.5542208000000001E-7</v>
      </c>
      <c r="BF427" s="157">
        <v>1.065901E-10</v>
      </c>
      <c r="BG427" s="157">
        <v>4.8105759000000001E-10</v>
      </c>
      <c r="BH427" s="157">
        <v>0</v>
      </c>
      <c r="BI427" s="157">
        <v>0</v>
      </c>
      <c r="BJ427" s="157">
        <v>0</v>
      </c>
      <c r="BK427" s="157">
        <v>0</v>
      </c>
      <c r="BL427" s="157">
        <v>0</v>
      </c>
      <c r="BM427" s="157">
        <v>0</v>
      </c>
      <c r="BN427" s="157">
        <v>0</v>
      </c>
      <c r="BO427" s="157">
        <v>0</v>
      </c>
      <c r="BP427" s="157">
        <v>2.2165913E-4</v>
      </c>
      <c r="BQ427" s="157">
        <v>0.15407397</v>
      </c>
      <c r="BR427" s="157">
        <v>0</v>
      </c>
      <c r="BS427" s="157">
        <v>0</v>
      </c>
      <c r="BT427" s="157">
        <v>0</v>
      </c>
      <c r="BU427"/>
      <c r="BV427" s="155">
        <v>1.5976082E-4</v>
      </c>
      <c r="BW427" s="155">
        <v>3.3165564E-6</v>
      </c>
      <c r="BX427" s="155">
        <v>8.7934411999999996E-5</v>
      </c>
      <c r="BY427" s="155">
        <v>8.3039202000000005E-9</v>
      </c>
      <c r="BZ427" s="155">
        <v>5.1536458000000002E-6</v>
      </c>
      <c r="CA427" s="155">
        <v>0</v>
      </c>
      <c r="CB427" s="155">
        <v>0</v>
      </c>
      <c r="CC427" s="155">
        <v>0</v>
      </c>
      <c r="CD427" s="155">
        <v>0</v>
      </c>
      <c r="CE427" s="155">
        <v>2.5331248E-8</v>
      </c>
      <c r="CF427" s="155">
        <v>0</v>
      </c>
      <c r="CG427" s="155">
        <v>0</v>
      </c>
      <c r="CH427" s="155">
        <v>0</v>
      </c>
      <c r="CI427" s="155">
        <v>3.5494242999999999E-6</v>
      </c>
      <c r="CJ427" s="155">
        <v>5.9773143000000003E-5</v>
      </c>
      <c r="CK427" s="155">
        <v>2.6168424999999998E-12</v>
      </c>
      <c r="CL427" s="155">
        <v>0</v>
      </c>
      <c r="CM427"/>
      <c r="CN427" s="284">
        <v>0</v>
      </c>
      <c r="CO427" s="284">
        <v>3.1537318000000001</v>
      </c>
      <c r="CP427" s="285">
        <v>0</v>
      </c>
      <c r="CQ427" s="284">
        <v>2.2691396000000001E-3</v>
      </c>
      <c r="CR427" s="284">
        <v>0</v>
      </c>
      <c r="CS427" s="284">
        <v>0</v>
      </c>
      <c r="CT427" s="284">
        <v>2.0613968999999999E-4</v>
      </c>
      <c r="CU427" s="284">
        <v>0</v>
      </c>
      <c r="CV427" s="284">
        <v>0</v>
      </c>
      <c r="CW427" s="284">
        <v>0</v>
      </c>
      <c r="CX427"/>
      <c r="CY427" s="110"/>
      <c r="CZ427"/>
      <c r="DA427"/>
      <c r="DB427" s="212"/>
      <c r="DC427"/>
      <c r="DD427" s="53"/>
      <c r="DE427" s="53"/>
      <c r="DF427"/>
      <c r="DG427"/>
      <c r="DH427"/>
      <c r="DI427"/>
      <c r="DJ427"/>
      <c r="DK427"/>
      <c r="DL427"/>
    </row>
    <row r="428" spans="1:116" ht="14.4">
      <c r="B428" s="188"/>
      <c r="C428" s="151"/>
      <c r="D428" s="51" t="s">
        <v>1230</v>
      </c>
      <c r="E428" s="150"/>
      <c r="F428"/>
      <c r="G428"/>
      <c r="H428"/>
      <c r="I428"/>
      <c r="J428"/>
      <c r="K428"/>
      <c r="L428"/>
      <c r="M428"/>
      <c r="N428" s="174"/>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X428" s="19"/>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s="117"/>
      <c r="CQ428"/>
      <c r="CR428"/>
      <c r="CS428"/>
      <c r="CT428"/>
      <c r="CU428"/>
      <c r="CV428"/>
      <c r="CW428"/>
      <c r="CX428"/>
      <c r="CY428"/>
      <c r="CZ428"/>
      <c r="DA428"/>
      <c r="DB428" s="212"/>
      <c r="DC428"/>
      <c r="DD428" s="53"/>
      <c r="DE428" s="53"/>
      <c r="DF428"/>
      <c r="DG428"/>
      <c r="DH428"/>
      <c r="DI428"/>
      <c r="DJ428"/>
      <c r="DK428"/>
      <c r="DL428"/>
    </row>
    <row r="429" spans="1:116" ht="14.4">
      <c r="A429" t="s">
        <v>3521</v>
      </c>
      <c r="B429" s="188" t="s">
        <v>313</v>
      </c>
      <c r="C429" s="151" t="str">
        <f t="shared" si="108"/>
        <v>A.060.01.101</v>
      </c>
      <c r="D429" s="54" t="s">
        <v>1230</v>
      </c>
      <c r="E429" s="150" t="s">
        <v>352</v>
      </c>
      <c r="F429" s="153" t="str">
        <f t="shared" si="109"/>
        <v>Aramid (Kevlar Twaron)</v>
      </c>
      <c r="G429" s="154">
        <f t="shared" si="110"/>
        <v>10.066592666666667</v>
      </c>
      <c r="H429"/>
      <c r="I429"/>
      <c r="J429" s="227">
        <f t="shared" si="92"/>
        <v>4.2753725713859998</v>
      </c>
      <c r="K429"/>
      <c r="L429" s="280">
        <f t="shared" si="93"/>
        <v>0.29808442909999999</v>
      </c>
      <c r="M429" s="280">
        <f t="shared" si="94"/>
        <v>1.2452974016859999</v>
      </c>
      <c r="N429" s="281">
        <f t="shared" si="95"/>
        <v>1.2220018405999999</v>
      </c>
      <c r="O429" s="280">
        <v>1.5099889</v>
      </c>
      <c r="P429" s="219">
        <v>5.7453351E-2</v>
      </c>
      <c r="Q429" s="286">
        <v>0.30870448</v>
      </c>
      <c r="R429" s="286">
        <v>0.27770802999999999</v>
      </c>
      <c r="S429" s="219">
        <v>1.1455534E-2</v>
      </c>
      <c r="T429" s="219">
        <v>1.4233477E-3</v>
      </c>
      <c r="U429" s="219">
        <v>7.4975173999999997E-3</v>
      </c>
      <c r="V429" s="219">
        <v>0.23638490000000001</v>
      </c>
      <c r="W429" s="219">
        <v>1.8443406000000001E-3</v>
      </c>
      <c r="X429" s="219">
        <v>0.64271999999999996</v>
      </c>
      <c r="Y429" s="219">
        <v>1.2201575</v>
      </c>
      <c r="Z429" s="286">
        <v>3.4670686000000002E-5</v>
      </c>
      <c r="AA429" s="219">
        <v>0</v>
      </c>
      <c r="AB429" s="219">
        <v>0</v>
      </c>
      <c r="AC429"/>
      <c r="AD429" s="227">
        <f t="shared" si="87"/>
        <v>1.5099889</v>
      </c>
      <c r="AE429" s="227">
        <f t="shared" si="88"/>
        <v>0.90062716009999999</v>
      </c>
      <c r="AF429" s="227">
        <f t="shared" si="89"/>
        <v>0.602542731</v>
      </c>
      <c r="AG429" s="227">
        <f t="shared" si="90"/>
        <v>1.2452974016859999</v>
      </c>
      <c r="AH429" s="227">
        <f t="shared" si="91"/>
        <v>1.2220018405999999</v>
      </c>
      <c r="AI429"/>
      <c r="AJ429">
        <v>386.92079000000001</v>
      </c>
      <c r="AK429" s="155">
        <v>234.65038999999999</v>
      </c>
      <c r="AL429" s="155">
        <v>151.59504000000001</v>
      </c>
      <c r="AM429" s="155">
        <v>0</v>
      </c>
      <c r="AN429" s="155">
        <v>3.8976261999999998E-2</v>
      </c>
      <c r="AO429" s="155">
        <v>0.34998757000000003</v>
      </c>
      <c r="AP429" s="155">
        <v>0.28638891</v>
      </c>
      <c r="AQ429"/>
      <c r="AR429" s="156">
        <v>0.32239205999999998</v>
      </c>
      <c r="AS429" s="156">
        <v>0.29424303000000002</v>
      </c>
      <c r="AT429" s="156">
        <v>1.1435453E-2</v>
      </c>
      <c r="AU429" s="156">
        <v>1.6713576000000001E-2</v>
      </c>
      <c r="AV429" s="282">
        <f t="shared" si="84"/>
        <v>1.7640469269999999E-5</v>
      </c>
      <c r="AW429" s="282">
        <f t="shared" si="85"/>
        <v>4.2290877748224187E-8</v>
      </c>
      <c r="AX429" s="283">
        <f t="shared" si="86"/>
        <v>2.3408369873899999</v>
      </c>
      <c r="AY429" s="157">
        <v>9.3689711000000002E-6</v>
      </c>
      <c r="AZ429" s="157">
        <v>2.8271621999999999E-8</v>
      </c>
      <c r="BA429" s="157">
        <v>7.7229922999999995E-13</v>
      </c>
      <c r="BB429" s="157">
        <v>2.0762999999999999E-8</v>
      </c>
      <c r="BC429" s="157">
        <v>0</v>
      </c>
      <c r="BD429" s="157">
        <v>3.3351398E-8</v>
      </c>
      <c r="BE429" s="157">
        <v>8.1952446000000008E-6</v>
      </c>
      <c r="BF429" s="157">
        <v>4.8795012000000003E-9</v>
      </c>
      <c r="BG429" s="157">
        <v>9.1379338999999993E-9</v>
      </c>
      <c r="BH429" s="157">
        <v>1.9124299999999999E-13</v>
      </c>
      <c r="BI429" s="157">
        <v>7.9874000000000004E-15</v>
      </c>
      <c r="BJ429" s="157">
        <v>8.1159405999999998E-13</v>
      </c>
      <c r="BK429" s="157">
        <v>2.8276297000000001E-14</v>
      </c>
      <c r="BL429" s="157">
        <v>9.2482372000000003E-15</v>
      </c>
      <c r="BM429" s="157">
        <v>1.1503272E-8</v>
      </c>
      <c r="BN429" s="157">
        <v>1.06359E-8</v>
      </c>
      <c r="BO429" s="157">
        <v>0</v>
      </c>
      <c r="BP429" s="157">
        <v>1.6468738999999999E-4</v>
      </c>
      <c r="BQ429" s="157">
        <v>2.3406723</v>
      </c>
      <c r="BR429" s="157">
        <v>0</v>
      </c>
      <c r="BS429" s="157">
        <v>0</v>
      </c>
      <c r="BT429" s="157">
        <v>0</v>
      </c>
      <c r="BU429"/>
      <c r="BV429" s="155">
        <v>1.0138720000000001E-3</v>
      </c>
      <c r="BW429" s="155">
        <v>3.7045268999999998E-5</v>
      </c>
      <c r="BX429" s="155">
        <v>2.8068332000000002E-4</v>
      </c>
      <c r="BY429" s="155">
        <v>2.7716545000000001E-5</v>
      </c>
      <c r="BZ429" s="155">
        <v>2.4832882000000001E-5</v>
      </c>
      <c r="CA429" s="155">
        <v>2.0478114000000001E-5</v>
      </c>
      <c r="CB429" s="155">
        <v>0</v>
      </c>
      <c r="CC429" s="155">
        <v>3.1044989999999998E-5</v>
      </c>
      <c r="CD429" s="155">
        <v>1.9505605999999998E-6</v>
      </c>
      <c r="CE429" s="155">
        <v>5.2008073E-6</v>
      </c>
      <c r="CF429" s="155">
        <v>0</v>
      </c>
      <c r="CG429" s="155">
        <v>0</v>
      </c>
      <c r="CH429" s="155">
        <v>5.1253006000000002E-5</v>
      </c>
      <c r="CI429" s="155">
        <v>5.3629326999999999E-5</v>
      </c>
      <c r="CJ429" s="155">
        <v>4.8003709999999998E-4</v>
      </c>
      <c r="CK429" s="155">
        <v>1.1673925E-10</v>
      </c>
      <c r="CL429" s="155">
        <v>0</v>
      </c>
      <c r="CM429"/>
      <c r="CN429" s="284">
        <v>4.8999999999999998E-5</v>
      </c>
      <c r="CO429" s="284">
        <v>9.9334935000000009</v>
      </c>
      <c r="CP429" s="285">
        <v>0.84362954999999995</v>
      </c>
      <c r="CQ429" s="284">
        <v>4.8755506999999997E-2</v>
      </c>
      <c r="CR429" s="284">
        <v>9.3503614000000008E-10</v>
      </c>
      <c r="CS429" s="284">
        <v>2.6974803999999999E-8</v>
      </c>
      <c r="CT429" s="284">
        <v>8.8579173000000004E-4</v>
      </c>
      <c r="CU429" s="284">
        <v>2.5788988999999998E-2</v>
      </c>
      <c r="CV429" s="284">
        <v>1.2824023E-7</v>
      </c>
      <c r="CW429" s="284">
        <v>7.1959097999999997E-3</v>
      </c>
      <c r="CX429"/>
      <c r="CY429" s="158"/>
      <c r="CZ429" s="272"/>
      <c r="DA429"/>
      <c r="DB429" s="54"/>
      <c r="DC429"/>
      <c r="DD429" s="53"/>
      <c r="DE429" s="53"/>
      <c r="DF429"/>
      <c r="DG429"/>
      <c r="DH429"/>
      <c r="DI429"/>
      <c r="DJ429"/>
      <c r="DK429"/>
      <c r="DL429"/>
    </row>
    <row r="430" spans="1:116" ht="14.4">
      <c r="A430" t="s">
        <v>650</v>
      </c>
      <c r="B430" s="188" t="s">
        <v>313</v>
      </c>
      <c r="C430" s="151" t="str">
        <f t="shared" si="108"/>
        <v>A.060.01.102</v>
      </c>
      <c r="D430" s="54" t="s">
        <v>1230</v>
      </c>
      <c r="E430" s="150" t="s">
        <v>352</v>
      </c>
      <c r="F430" s="153" t="str">
        <f t="shared" si="109"/>
        <v>Carbon fibre</v>
      </c>
      <c r="G430" s="154">
        <f t="shared" si="110"/>
        <v>85.600826666666663</v>
      </c>
      <c r="H430"/>
      <c r="I430"/>
      <c r="J430" s="227">
        <f t="shared" si="92"/>
        <v>17.35585861154</v>
      </c>
      <c r="K430"/>
      <c r="L430" s="280">
        <f t="shared" si="93"/>
        <v>1.0518221037</v>
      </c>
      <c r="M430" s="280">
        <f t="shared" si="94"/>
        <v>3.38926787184</v>
      </c>
      <c r="N430" s="281">
        <f t="shared" si="95"/>
        <v>7.4644636E-2</v>
      </c>
      <c r="O430" s="280">
        <v>12.840123999999999</v>
      </c>
      <c r="P430" s="219">
        <v>2.3994824000000001</v>
      </c>
      <c r="Q430" s="286">
        <v>0.85543924999999998</v>
      </c>
      <c r="R430" s="286">
        <v>0.80416432999999998</v>
      </c>
      <c r="S430" s="219">
        <v>0.22443779</v>
      </c>
      <c r="T430" s="219">
        <v>7.1650317000000003E-3</v>
      </c>
      <c r="U430" s="219">
        <v>1.6054952000000001E-2</v>
      </c>
      <c r="V430" s="219">
        <v>0.13411068000000001</v>
      </c>
      <c r="W430" s="219">
        <v>1.0098035E-2</v>
      </c>
      <c r="X430" s="219">
        <v>0</v>
      </c>
      <c r="Y430" s="219">
        <v>6.4546600999999995E-2</v>
      </c>
      <c r="Z430" s="219">
        <v>2.3554184E-4</v>
      </c>
      <c r="AA430" s="219">
        <v>0</v>
      </c>
      <c r="AB430" s="219">
        <v>0</v>
      </c>
      <c r="AC430"/>
      <c r="AD430" s="227">
        <f t="shared" si="87"/>
        <v>12.840123999999999</v>
      </c>
      <c r="AE430" s="227">
        <f t="shared" si="88"/>
        <v>4.4408544336999993</v>
      </c>
      <c r="AF430" s="227">
        <f t="shared" si="89"/>
        <v>3.38903233</v>
      </c>
      <c r="AG430" s="227">
        <f t="shared" si="90"/>
        <v>3.38926787184</v>
      </c>
      <c r="AH430" s="227">
        <f t="shared" si="91"/>
        <v>7.4644636E-2</v>
      </c>
      <c r="AI430"/>
      <c r="AJ430">
        <v>1129.4168</v>
      </c>
      <c r="AK430" s="155">
        <v>1117.7370000000001</v>
      </c>
      <c r="AL430" s="155">
        <v>8.0182113000000008</v>
      </c>
      <c r="AM430" s="155">
        <v>0</v>
      </c>
      <c r="AN430" s="155">
        <v>0</v>
      </c>
      <c r="AO430" s="155">
        <v>1.9547007999999999</v>
      </c>
      <c r="AP430" s="155">
        <v>1.7068847</v>
      </c>
      <c r="AQ430"/>
      <c r="AR430" s="156">
        <v>2.2710528000000001</v>
      </c>
      <c r="AS430" s="156">
        <v>2.1113713999999999</v>
      </c>
      <c r="AT430" s="156">
        <v>7.9868914999999999E-2</v>
      </c>
      <c r="AU430" s="156">
        <v>7.9812472999999995E-2</v>
      </c>
      <c r="AV430" s="282">
        <f t="shared" si="84"/>
        <v>1.2658102163300001E-4</v>
      </c>
      <c r="AW430" s="282">
        <f t="shared" si="85"/>
        <v>2.9537320461533E-7</v>
      </c>
      <c r="AX430" s="283">
        <f t="shared" si="86"/>
        <v>11.17821720802</v>
      </c>
      <c r="AY430" s="157">
        <v>7.9437565999999993E-5</v>
      </c>
      <c r="AZ430" s="157">
        <v>2.3968231E-7</v>
      </c>
      <c r="BA430" s="157">
        <v>6.5484630999999999E-12</v>
      </c>
      <c r="BB430" s="157">
        <v>0</v>
      </c>
      <c r="BC430" s="157">
        <v>0</v>
      </c>
      <c r="BD430" s="157">
        <v>2.1549502000000001E-8</v>
      </c>
      <c r="BE430" s="157">
        <v>4.7097373E-5</v>
      </c>
      <c r="BF430" s="157">
        <v>4.9143376000000003E-9</v>
      </c>
      <c r="BG430" s="157">
        <v>5.0759893000000002E-8</v>
      </c>
      <c r="BH430" s="157">
        <v>0</v>
      </c>
      <c r="BI430" s="157">
        <v>0</v>
      </c>
      <c r="BJ430" s="157">
        <v>9.1478261999999992E-12</v>
      </c>
      <c r="BK430" s="157">
        <v>8.0591141000000003E-13</v>
      </c>
      <c r="BL430" s="157">
        <v>1.6181462E-13</v>
      </c>
      <c r="BM430" s="157">
        <v>1.2897509999999999E-9</v>
      </c>
      <c r="BN430" s="157">
        <v>2.324338E-8</v>
      </c>
      <c r="BO430" s="157">
        <v>0</v>
      </c>
      <c r="BP430" s="157">
        <v>8.4720802000000004E-4</v>
      </c>
      <c r="BQ430" s="157">
        <v>11.17737</v>
      </c>
      <c r="BR430" s="157">
        <v>0</v>
      </c>
      <c r="BS430" s="157">
        <v>0</v>
      </c>
      <c r="BT430" s="157">
        <v>0</v>
      </c>
      <c r="BU430"/>
      <c r="BV430" s="155">
        <v>4.8181099E-3</v>
      </c>
      <c r="BW430" s="155">
        <v>3.4995403999999998E-4</v>
      </c>
      <c r="BX430" s="155">
        <v>2.3867781E-3</v>
      </c>
      <c r="BY430" s="155">
        <v>1.6095579000000001E-5</v>
      </c>
      <c r="BZ430" s="155">
        <v>4.8915899000000001E-4</v>
      </c>
      <c r="CA430" s="155">
        <v>0</v>
      </c>
      <c r="CB430" s="155">
        <v>0</v>
      </c>
      <c r="CC430" s="155">
        <v>0</v>
      </c>
      <c r="CD430" s="155">
        <v>1.0538702999999999E-5</v>
      </c>
      <c r="CE430" s="155">
        <v>1.6399406000000001E-5</v>
      </c>
      <c r="CF430" s="155">
        <v>0</v>
      </c>
      <c r="CG430" s="155">
        <v>0</v>
      </c>
      <c r="CH430" s="155">
        <v>0</v>
      </c>
      <c r="CI430" s="155">
        <v>1.7643699999999999E-4</v>
      </c>
      <c r="CJ430" s="155">
        <v>1.372748E-3</v>
      </c>
      <c r="CK430" s="155">
        <v>1.4217340000000001E-13</v>
      </c>
      <c r="CL430" s="155">
        <v>0</v>
      </c>
      <c r="CM430"/>
      <c r="CN430" s="284">
        <v>0</v>
      </c>
      <c r="CO430" s="284">
        <v>85.600825</v>
      </c>
      <c r="CP430" s="285">
        <v>0</v>
      </c>
      <c r="CQ430" s="284">
        <v>0.23943345999999999</v>
      </c>
      <c r="CR430" s="284">
        <v>4.2889216000000002E-9</v>
      </c>
      <c r="CS430" s="284">
        <v>5.1581279999999995E-7</v>
      </c>
      <c r="CT430" s="284">
        <v>2.0228994E-2</v>
      </c>
      <c r="CU430" s="284">
        <v>0.67535732000000004</v>
      </c>
      <c r="CV430" s="284">
        <v>0</v>
      </c>
      <c r="CW430" s="284">
        <v>0</v>
      </c>
      <c r="CX430"/>
      <c r="CY430" s="158"/>
      <c r="CZ430" s="269"/>
      <c r="DA430"/>
      <c r="DB430" s="247"/>
      <c r="DC430"/>
      <c r="DD430" s="53"/>
      <c r="DE430"/>
      <c r="DF430"/>
      <c r="DG430"/>
      <c r="DH430"/>
      <c r="DI430"/>
      <c r="DJ430"/>
      <c r="DK430"/>
      <c r="DL430"/>
    </row>
    <row r="431" spans="1:116" ht="14.4">
      <c r="A431" t="s">
        <v>2388</v>
      </c>
      <c r="B431" s="188" t="s">
        <v>313</v>
      </c>
      <c r="C431" s="151" t="str">
        <f t="shared" si="108"/>
        <v>A.060.01.103</v>
      </c>
      <c r="D431" s="54" t="s">
        <v>1230</v>
      </c>
      <c r="E431" s="150" t="s">
        <v>352</v>
      </c>
      <c r="F431" s="153" t="str">
        <f t="shared" si="109"/>
        <v>glassfibre - dry and chopped - for reinforcing plastics</v>
      </c>
      <c r="G431" s="154">
        <f t="shared" si="110"/>
        <v>1.57</v>
      </c>
      <c r="H431"/>
      <c r="I431"/>
      <c r="J431" s="227">
        <f>L431+M431+N431+O431</f>
        <v>0.37804976630681997</v>
      </c>
      <c r="K431"/>
      <c r="L431" s="280">
        <f>R431+S431+T431+U431</f>
        <v>3.8560133042820001E-2</v>
      </c>
      <c r="M431" s="280">
        <f>P431+Q431+V431+Z431+X431</f>
        <v>0.10398963326399999</v>
      </c>
      <c r="N431" s="281">
        <f>W431+Y431+AA431+AB431</f>
        <v>0</v>
      </c>
      <c r="O431" s="280">
        <v>0.23549999999999999</v>
      </c>
      <c r="P431" s="286">
        <v>5.1255000000000002E-2</v>
      </c>
      <c r="Q431" s="286">
        <v>5.2731374999999997E-2</v>
      </c>
      <c r="R431" s="286">
        <v>3.6720000000000003E-2</v>
      </c>
      <c r="S431" s="219">
        <v>0</v>
      </c>
      <c r="T431" s="219">
        <v>1.8400000000000001E-3</v>
      </c>
      <c r="U431" s="286">
        <v>1.3304281999999999E-7</v>
      </c>
      <c r="V431" s="286">
        <v>3.2582640000000001E-6</v>
      </c>
      <c r="W431" s="219">
        <v>0</v>
      </c>
      <c r="X431" s="219">
        <v>0</v>
      </c>
      <c r="Y431" s="219">
        <v>0</v>
      </c>
      <c r="Z431" s="219">
        <v>0</v>
      </c>
      <c r="AA431" s="219">
        <v>0</v>
      </c>
      <c r="AB431" s="219">
        <v>0</v>
      </c>
      <c r="AC431"/>
      <c r="AD431" s="227">
        <f t="shared" si="87"/>
        <v>0.23549999999999999</v>
      </c>
      <c r="AE431" s="227">
        <f t="shared" si="88"/>
        <v>0.14254976630682001</v>
      </c>
      <c r="AF431" s="227">
        <f t="shared" si="89"/>
        <v>0.10398963326399999</v>
      </c>
      <c r="AG431" s="227">
        <f t="shared" si="90"/>
        <v>0.10398963326399999</v>
      </c>
      <c r="AH431" s="227">
        <f t="shared" si="91"/>
        <v>0</v>
      </c>
      <c r="AI431"/>
      <c r="AJ431">
        <v>33.189</v>
      </c>
      <c r="AK431" s="155">
        <v>33.189</v>
      </c>
      <c r="AL431" s="155">
        <v>0</v>
      </c>
      <c r="AM431" s="155">
        <v>0</v>
      </c>
      <c r="AN431" s="155">
        <v>0</v>
      </c>
      <c r="AO431" s="155">
        <v>0</v>
      </c>
      <c r="AP431" s="155">
        <v>0</v>
      </c>
      <c r="AQ431"/>
      <c r="AR431" s="156">
        <v>3.4807057000000002E-2</v>
      </c>
      <c r="AS431" s="156">
        <v>3.1318701999999997E-2</v>
      </c>
      <c r="AT431" s="156">
        <v>1.6224879E-3</v>
      </c>
      <c r="AU431" s="156">
        <v>1.8658676E-3</v>
      </c>
      <c r="AV431" s="282">
        <f t="shared" si="84"/>
        <v>1.8776199999999999E-6</v>
      </c>
      <c r="AW431" s="282">
        <f t="shared" si="85"/>
        <v>6.0003251050000001E-9</v>
      </c>
      <c r="AX431" s="283">
        <f t="shared" si="86"/>
        <v>0.261326</v>
      </c>
      <c r="AY431" s="157">
        <v>1.4569599999999999E-6</v>
      </c>
      <c r="AZ431" s="157">
        <v>4.3960000000000001E-9</v>
      </c>
      <c r="BA431" s="157">
        <v>1.20105E-13</v>
      </c>
      <c r="BB431" s="157">
        <v>0</v>
      </c>
      <c r="BC431" s="157">
        <v>0</v>
      </c>
      <c r="BD431" s="157">
        <v>5.4599999999999998E-9</v>
      </c>
      <c r="BE431" s="157">
        <v>4.1520000000000001E-7</v>
      </c>
      <c r="BF431" s="157">
        <v>7.7400000000000002E-10</v>
      </c>
      <c r="BG431" s="157">
        <v>4.5780000000000001E-10</v>
      </c>
      <c r="BH431" s="157">
        <v>3.7240500000000002E-10</v>
      </c>
      <c r="BI431" s="157">
        <v>0</v>
      </c>
      <c r="BJ431" s="157">
        <v>0</v>
      </c>
      <c r="BK431" s="157">
        <v>0</v>
      </c>
      <c r="BL431" s="157">
        <v>0</v>
      </c>
      <c r="BM431" s="157">
        <v>0</v>
      </c>
      <c r="BN431" s="157">
        <v>0</v>
      </c>
      <c r="BO431" s="157">
        <v>0</v>
      </c>
      <c r="BP431" s="157">
        <v>0</v>
      </c>
      <c r="BQ431" s="157">
        <v>0.261326</v>
      </c>
      <c r="BR431" s="157">
        <v>0</v>
      </c>
      <c r="BS431" s="157">
        <v>0</v>
      </c>
      <c r="BT431" s="157">
        <v>0</v>
      </c>
      <c r="BU431"/>
      <c r="BV431" s="155">
        <v>1.1403421E-4</v>
      </c>
      <c r="BW431" s="155">
        <v>4.9537929E-6</v>
      </c>
      <c r="BX431" s="155">
        <v>4.3775766000000002E-5</v>
      </c>
      <c r="BY431" s="155">
        <v>3.8166258000000002E-10</v>
      </c>
      <c r="BZ431" s="155">
        <v>1.4447563999999999E-6</v>
      </c>
      <c r="CA431" s="155">
        <v>3.5347024E-6</v>
      </c>
      <c r="CB431" s="155">
        <v>9.6710827999999999E-6</v>
      </c>
      <c r="CC431" s="155">
        <v>5.3649174999999996E-6</v>
      </c>
      <c r="CD431" s="155">
        <v>0</v>
      </c>
      <c r="CE431" s="155">
        <v>8.8035210999999995E-11</v>
      </c>
      <c r="CF431" s="155">
        <v>0</v>
      </c>
      <c r="CG431" s="155">
        <v>0</v>
      </c>
      <c r="CH431" s="155">
        <v>0</v>
      </c>
      <c r="CI431" s="155">
        <v>7.0192273999999999E-6</v>
      </c>
      <c r="CJ431" s="155">
        <v>3.8269492000000002E-5</v>
      </c>
      <c r="CK431" s="155">
        <v>0</v>
      </c>
      <c r="CL431" s="155">
        <v>0</v>
      </c>
      <c r="CM431"/>
      <c r="CN431" s="284">
        <v>0</v>
      </c>
      <c r="CO431" s="284">
        <v>1.57</v>
      </c>
      <c r="CP431" s="285">
        <v>0.1010718</v>
      </c>
      <c r="CQ431" s="284">
        <v>4.1999999999999997E-3</v>
      </c>
      <c r="CR431" s="284">
        <v>0</v>
      </c>
      <c r="CS431" s="284">
        <v>0</v>
      </c>
      <c r="CT431" s="284">
        <v>4.3333320000000002E-5</v>
      </c>
      <c r="CU431" s="284">
        <v>0</v>
      </c>
      <c r="CV431" s="284">
        <v>2.4987986999999999E-4</v>
      </c>
      <c r="CW431" s="284">
        <v>1.2430620000000001E-3</v>
      </c>
      <c r="CX431"/>
      <c r="CY431" s="158"/>
      <c r="CZ431" s="267"/>
      <c r="DA431"/>
      <c r="DB431" s="247"/>
      <c r="DC431"/>
      <c r="DD431"/>
      <c r="DE431"/>
      <c r="DF431"/>
      <c r="DG431"/>
      <c r="DH431"/>
      <c r="DI431"/>
      <c r="DJ431"/>
      <c r="DK431"/>
      <c r="DL431"/>
    </row>
    <row r="432" spans="1:116" ht="14.4">
      <c r="A432" t="s">
        <v>2389</v>
      </c>
      <c r="B432" s="188" t="s">
        <v>313</v>
      </c>
      <c r="C432" s="151" t="str">
        <f t="shared" si="108"/>
        <v>A.060.01.104</v>
      </c>
      <c r="D432" s="54" t="s">
        <v>1230</v>
      </c>
      <c r="E432" s="150" t="s">
        <v>352</v>
      </c>
      <c r="F432" s="153" t="str">
        <f t="shared" si="109"/>
        <v>glassfibre - assembled roving - for reinforcing thermosets</v>
      </c>
      <c r="G432" s="154">
        <f t="shared" si="110"/>
        <v>2.02</v>
      </c>
      <c r="H432"/>
      <c r="I432"/>
      <c r="J432" s="227">
        <f>L432+M432+N432+O432</f>
        <v>0.47094523077670003</v>
      </c>
      <c r="K432"/>
      <c r="L432" s="280">
        <f>R432+S432+T432+U432</f>
        <v>4.1744246908300003E-2</v>
      </c>
      <c r="M432" s="280">
        <f>P432+Q432+V432+Z432+X432</f>
        <v>0.12620098386840001</v>
      </c>
      <c r="N432" s="281">
        <f>W432+Y432+AA432+AB432</f>
        <v>0</v>
      </c>
      <c r="O432" s="280">
        <v>0.30299999999999999</v>
      </c>
      <c r="P432" s="286">
        <v>6.2806500000000001E-2</v>
      </c>
      <c r="Q432" s="286">
        <v>6.3388437000000006E-2</v>
      </c>
      <c r="R432" s="286">
        <v>3.9168000000000001E-2</v>
      </c>
      <c r="S432" s="219">
        <v>0</v>
      </c>
      <c r="T432" s="219">
        <v>2.5760000000000002E-3</v>
      </c>
      <c r="U432" s="286">
        <v>2.4690830000000001E-7</v>
      </c>
      <c r="V432" s="286">
        <v>6.0468684000000002E-6</v>
      </c>
      <c r="W432" s="219">
        <v>0</v>
      </c>
      <c r="X432" s="219">
        <v>0</v>
      </c>
      <c r="Y432" s="219">
        <v>0</v>
      </c>
      <c r="Z432" s="219">
        <v>0</v>
      </c>
      <c r="AA432" s="219">
        <v>0</v>
      </c>
      <c r="AB432" s="219">
        <v>0</v>
      </c>
      <c r="AC432"/>
      <c r="AD432" s="227">
        <f t="shared" si="87"/>
        <v>0.30299999999999999</v>
      </c>
      <c r="AE432" s="227">
        <f t="shared" si="88"/>
        <v>0.16794523077670001</v>
      </c>
      <c r="AF432" s="227">
        <f t="shared" si="89"/>
        <v>0.12620098386840001</v>
      </c>
      <c r="AG432" s="227">
        <f t="shared" si="90"/>
        <v>0.12620098386840001</v>
      </c>
      <c r="AH432" s="227">
        <f t="shared" si="91"/>
        <v>0</v>
      </c>
      <c r="AI432"/>
      <c r="AJ432">
        <v>37.518000000000001</v>
      </c>
      <c r="AK432" s="155">
        <v>37.518000000000001</v>
      </c>
      <c r="AL432" s="155">
        <v>0</v>
      </c>
      <c r="AM432" s="155">
        <v>0</v>
      </c>
      <c r="AN432" s="155">
        <v>0</v>
      </c>
      <c r="AO432" s="155">
        <v>0</v>
      </c>
      <c r="AP432" s="155">
        <v>0</v>
      </c>
      <c r="AQ432"/>
      <c r="AR432" s="156">
        <v>4.2932875000000002E-2</v>
      </c>
      <c r="AS432" s="156">
        <v>3.8752043999999999E-2</v>
      </c>
      <c r="AT432" s="156">
        <v>2.0715896999999998E-3</v>
      </c>
      <c r="AU432" s="156">
        <v>2.1092416999999998E-3</v>
      </c>
      <c r="AV432" s="282">
        <f>AY432+BB432+BC432+BD432+BE432+BM432+BN432+BR432</f>
        <v>2.3232640000000001E-6</v>
      </c>
      <c r="AW432" s="282">
        <f>AZ432+BA432+BF432+BG432+BH432+BI432+BJ432+BK432+BL432+BO432+BS432+BT432</f>
        <v>7.6612045300000001E-9</v>
      </c>
      <c r="AX432" s="283">
        <f>BP432+BQ432</f>
        <v>0.29541200000000001</v>
      </c>
      <c r="AY432" s="157">
        <v>1.87456E-6</v>
      </c>
      <c r="AZ432" s="157">
        <v>5.6560000000000003E-9</v>
      </c>
      <c r="BA432" s="157">
        <v>1.5453E-13</v>
      </c>
      <c r="BB432" s="157">
        <v>0</v>
      </c>
      <c r="BC432" s="157">
        <v>0</v>
      </c>
      <c r="BD432" s="157">
        <v>5.8239999999999997E-9</v>
      </c>
      <c r="BE432" s="157">
        <v>4.4288000000000001E-7</v>
      </c>
      <c r="BF432" s="157">
        <v>8.2560000000000002E-10</v>
      </c>
      <c r="BG432" s="157">
        <v>4.8832000000000003E-10</v>
      </c>
      <c r="BH432" s="157">
        <v>6.9112999999999997E-10</v>
      </c>
      <c r="BI432" s="157">
        <v>0</v>
      </c>
      <c r="BJ432" s="157">
        <v>0</v>
      </c>
      <c r="BK432" s="157">
        <v>0</v>
      </c>
      <c r="BL432" s="157">
        <v>0</v>
      </c>
      <c r="BM432" s="157">
        <v>0</v>
      </c>
      <c r="BN432" s="157">
        <v>0</v>
      </c>
      <c r="BO432" s="157">
        <v>0</v>
      </c>
      <c r="BP432" s="157">
        <v>0</v>
      </c>
      <c r="BQ432" s="157">
        <v>0.29541200000000001</v>
      </c>
      <c r="BR432" s="157">
        <v>0</v>
      </c>
      <c r="BS432" s="157">
        <v>0</v>
      </c>
      <c r="BT432" s="157">
        <v>0</v>
      </c>
      <c r="BU432"/>
      <c r="BV432" s="155">
        <v>1.4133835999999999E-4</v>
      </c>
      <c r="BW432" s="155">
        <v>5.2840457999999998E-6</v>
      </c>
      <c r="BX432" s="155">
        <v>5.632296E-5</v>
      </c>
      <c r="BY432" s="155">
        <v>7.0831072999999995E-10</v>
      </c>
      <c r="BZ432" s="155">
        <v>1.5410734E-6</v>
      </c>
      <c r="CA432" s="155">
        <v>3.7703491999999999E-6</v>
      </c>
      <c r="CB432" s="155">
        <v>1.7948136E-5</v>
      </c>
      <c r="CC432" s="155">
        <v>5.7225787000000003E-6</v>
      </c>
      <c r="CD432" s="155">
        <v>0</v>
      </c>
      <c r="CE432" s="155">
        <v>1.6338066E-10</v>
      </c>
      <c r="CF432" s="155">
        <v>0</v>
      </c>
      <c r="CG432" s="155">
        <v>0</v>
      </c>
      <c r="CH432" s="155">
        <v>0</v>
      </c>
      <c r="CI432" s="155">
        <v>7.4871759000000003E-6</v>
      </c>
      <c r="CJ432" s="155">
        <v>4.3261165000000003E-5</v>
      </c>
      <c r="CK432" s="155">
        <v>0</v>
      </c>
      <c r="CL432" s="155">
        <v>0</v>
      </c>
      <c r="CM432"/>
      <c r="CN432" s="284">
        <v>0</v>
      </c>
      <c r="CO432" s="284">
        <v>2.02</v>
      </c>
      <c r="CP432" s="285">
        <v>0.10780992</v>
      </c>
      <c r="CQ432" s="284">
        <v>4.4799999999999996E-3</v>
      </c>
      <c r="CR432" s="284">
        <v>0</v>
      </c>
      <c r="CS432" s="284">
        <v>0</v>
      </c>
      <c r="CT432" s="284">
        <v>4.6222208000000001E-5</v>
      </c>
      <c r="CU432" s="284">
        <v>0</v>
      </c>
      <c r="CV432" s="284">
        <v>4.6374102000000002E-4</v>
      </c>
      <c r="CW432" s="284">
        <v>1.3259328E-3</v>
      </c>
      <c r="CX432"/>
      <c r="CY432" s="158"/>
      <c r="CZ432" s="267"/>
      <c r="DA432"/>
      <c r="DB432" s="247"/>
      <c r="DC432"/>
      <c r="DD432"/>
      <c r="DE432"/>
      <c r="DF432"/>
      <c r="DG432"/>
      <c r="DH432"/>
      <c r="DI432"/>
      <c r="DJ432"/>
      <c r="DK432"/>
      <c r="DL432"/>
    </row>
    <row r="433" spans="1:116" ht="14.4">
      <c r="A433" t="s">
        <v>3522</v>
      </c>
      <c r="B433" s="188" t="s">
        <v>313</v>
      </c>
      <c r="C433" s="151" t="str">
        <f t="shared" si="108"/>
        <v>A.060.01.105</v>
      </c>
      <c r="D433" s="54" t="s">
        <v>1230</v>
      </c>
      <c r="E433" s="150" t="s">
        <v>352</v>
      </c>
      <c r="F433" s="153" t="str">
        <f t="shared" si="109"/>
        <v>UHMWPE (Dyneema)</v>
      </c>
      <c r="G433" s="154">
        <f t="shared" si="110"/>
        <v>4.7229432666666673</v>
      </c>
      <c r="H433"/>
      <c r="I433"/>
      <c r="J433" s="227">
        <f>L433+M433+N433+O433</f>
        <v>1.7347763575782</v>
      </c>
      <c r="K433"/>
      <c r="L433" s="280">
        <f>R433+S433+T433+U433</f>
        <v>9.9302666460000008E-2</v>
      </c>
      <c r="M433" s="280">
        <f>P433+Q433+V433+Z433+X433</f>
        <v>0.87029688171820008</v>
      </c>
      <c r="N433" s="281">
        <f>W433+Y433+AA433+AB433</f>
        <v>5.6735319400000005E-2</v>
      </c>
      <c r="O433" s="280">
        <v>0.70844149000000001</v>
      </c>
      <c r="P433" s="286">
        <v>6.0079984000000003E-2</v>
      </c>
      <c r="Q433" s="286">
        <v>2.0464617000000001E-2</v>
      </c>
      <c r="R433" s="286">
        <v>8.9604885999999995E-2</v>
      </c>
      <c r="S433" s="219">
        <v>7.7676569000000003E-3</v>
      </c>
      <c r="T433" s="219">
        <v>3.9642736E-4</v>
      </c>
      <c r="U433" s="286">
        <v>1.5336962E-3</v>
      </c>
      <c r="V433" s="286">
        <v>9.7474130999999995E-3</v>
      </c>
      <c r="W433" s="219">
        <v>1.0014303999999999E-3</v>
      </c>
      <c r="X433" s="219">
        <v>0.78</v>
      </c>
      <c r="Y433" s="219">
        <v>3.8736364000000002E-2</v>
      </c>
      <c r="Z433" s="219">
        <v>4.8676181999999997E-6</v>
      </c>
      <c r="AA433" s="219">
        <v>1.6997524999999999E-2</v>
      </c>
      <c r="AB433" s="219">
        <v>0</v>
      </c>
      <c r="AC433"/>
      <c r="AD433" s="227">
        <f t="shared" si="87"/>
        <v>0.70844149000000001</v>
      </c>
      <c r="AE433" s="227">
        <f t="shared" si="88"/>
        <v>0.18959468055999998</v>
      </c>
      <c r="AF433" s="227">
        <f t="shared" si="89"/>
        <v>0.10728953910000001</v>
      </c>
      <c r="AG433" s="227">
        <f t="shared" si="90"/>
        <v>0.87029688171820008</v>
      </c>
      <c r="AH433" s="227">
        <f t="shared" si="91"/>
        <v>3.9737794400000005E-2</v>
      </c>
      <c r="AI433"/>
      <c r="AJ433">
        <v>131.11367999999999</v>
      </c>
      <c r="AK433" s="155">
        <v>120.08958</v>
      </c>
      <c r="AL433" s="155">
        <v>5.3446902999999999</v>
      </c>
      <c r="AM433" s="155">
        <v>0</v>
      </c>
      <c r="AN433" s="155">
        <v>2.4738045</v>
      </c>
      <c r="AO433" s="155">
        <v>2.1365433999999999</v>
      </c>
      <c r="AP433" s="155">
        <v>1.0690698999999999</v>
      </c>
      <c r="AQ433"/>
      <c r="AR433" s="156">
        <v>9.4413035000000006E-2</v>
      </c>
      <c r="AS433" s="156">
        <v>8.2517858999999999E-2</v>
      </c>
      <c r="AT433" s="156">
        <v>3.8622541999999999E-3</v>
      </c>
      <c r="AU433" s="156">
        <v>8.0329217000000008E-3</v>
      </c>
      <c r="AV433" s="282">
        <f>AY433+BB433+BC433+BD433+BE433+BM433+BN433+BR433</f>
        <v>4.9471138692989999E-6</v>
      </c>
      <c r="AW433" s="282">
        <f>AZ433+BA433+BF433+BG433+BH433+BI433+BJ433+BK433+BL433+BO433+BS433+BT433</f>
        <v>1.4283484354494E-8</v>
      </c>
      <c r="AX433" s="283">
        <f>BP433+BQ433</f>
        <v>1.12505908272</v>
      </c>
      <c r="AY433" s="157">
        <v>4.3828914000000001E-6</v>
      </c>
      <c r="AZ433" s="157">
        <v>1.3224241000000001E-8</v>
      </c>
      <c r="BA433" s="157">
        <v>3.6130516000000002E-13</v>
      </c>
      <c r="BB433" s="157">
        <v>0</v>
      </c>
      <c r="BC433" s="157">
        <v>0</v>
      </c>
      <c r="BD433" s="157">
        <v>2.4011767E-9</v>
      </c>
      <c r="BE433" s="157">
        <v>5.5997452000000004E-7</v>
      </c>
      <c r="BF433" s="157">
        <v>5.4758540999999999E-10</v>
      </c>
      <c r="BG433" s="157">
        <v>5.1035240000000004E-10</v>
      </c>
      <c r="BH433" s="157">
        <v>0</v>
      </c>
      <c r="BI433" s="157">
        <v>0</v>
      </c>
      <c r="BJ433" s="157">
        <v>8.7366221999999996E-13</v>
      </c>
      <c r="BK433" s="157">
        <v>5.8574818999999994E-14</v>
      </c>
      <c r="BL433" s="157">
        <v>1.2002295E-14</v>
      </c>
      <c r="BM433" s="157">
        <v>8.2259098999999999E-11</v>
      </c>
      <c r="BN433" s="157">
        <v>1.7645135E-9</v>
      </c>
      <c r="BO433" s="157">
        <v>0</v>
      </c>
      <c r="BP433" s="157">
        <v>1.0228272E-4</v>
      </c>
      <c r="BQ433" s="157">
        <v>1.1249568000000001</v>
      </c>
      <c r="BR433" s="157">
        <v>0</v>
      </c>
      <c r="BS433" s="157">
        <v>0</v>
      </c>
      <c r="BT433" s="157">
        <v>0</v>
      </c>
      <c r="BU433"/>
      <c r="BV433" s="155">
        <v>3.1779097000000001E-4</v>
      </c>
      <c r="BW433" s="155">
        <v>3.5185235999999999E-6</v>
      </c>
      <c r="BX433" s="155">
        <v>1.3168819E-4</v>
      </c>
      <c r="BY433" s="155">
        <v>1.1847569999999999E-6</v>
      </c>
      <c r="BZ433" s="155">
        <v>9.8510044000000001E-6</v>
      </c>
      <c r="CA433" s="155">
        <v>0</v>
      </c>
      <c r="CB433" s="155">
        <v>0</v>
      </c>
      <c r="CC433" s="155">
        <v>0</v>
      </c>
      <c r="CD433" s="155">
        <v>6.1236967999999997E-7</v>
      </c>
      <c r="CE433" s="155">
        <v>1.3417178E-6</v>
      </c>
      <c r="CF433" s="155">
        <v>0</v>
      </c>
      <c r="CG433" s="155">
        <v>0</v>
      </c>
      <c r="CH433" s="155">
        <v>0</v>
      </c>
      <c r="CI433" s="155">
        <v>1.7356859000000001E-5</v>
      </c>
      <c r="CJ433" s="155">
        <v>1.5223755E-4</v>
      </c>
      <c r="CK433" s="155">
        <v>9.8801179999999998E-13</v>
      </c>
      <c r="CL433" s="155">
        <v>0</v>
      </c>
      <c r="CM433"/>
      <c r="CN433" s="284">
        <v>0</v>
      </c>
      <c r="CO433" s="284">
        <v>4.7229432999999998</v>
      </c>
      <c r="CP433" s="285">
        <v>0</v>
      </c>
      <c r="CQ433" s="284">
        <v>2.4073226000000001E-3</v>
      </c>
      <c r="CR433" s="284">
        <v>4.0446783999999999E-10</v>
      </c>
      <c r="CS433" s="284">
        <v>4.8595745000000002E-8</v>
      </c>
      <c r="CT433" s="284">
        <v>3.4082128999999997E-4</v>
      </c>
      <c r="CU433" s="284">
        <v>4.9244814999999997E-2</v>
      </c>
      <c r="CV433" s="284">
        <v>0</v>
      </c>
      <c r="CW433" s="284">
        <v>0</v>
      </c>
      <c r="CX433"/>
      <c r="CY433" s="158"/>
      <c r="CZ433" s="267"/>
      <c r="DA433"/>
      <c r="DB433" s="247"/>
      <c r="DC433"/>
      <c r="DD433"/>
      <c r="DE433"/>
      <c r="DF433"/>
      <c r="DG433"/>
      <c r="DH433"/>
      <c r="DI433"/>
      <c r="DJ433"/>
      <c r="DK433"/>
      <c r="DL433"/>
    </row>
    <row r="434" spans="1:116" ht="14.4">
      <c r="B434" s="188"/>
      <c r="C434" s="151"/>
      <c r="D434" s="51" t="s">
        <v>438</v>
      </c>
      <c r="E434" s="150"/>
      <c r="F434"/>
      <c r="G434"/>
      <c r="H434"/>
      <c r="I434"/>
      <c r="J434"/>
      <c r="K434"/>
      <c r="L434"/>
      <c r="M434"/>
      <c r="N434" s="174"/>
      <c r="O434"/>
      <c r="P434" s="53"/>
      <c r="Q434" s="53"/>
      <c r="R434" s="53"/>
      <c r="S434"/>
      <c r="T434"/>
      <c r="U434" s="53"/>
      <c r="V434" s="53"/>
      <c r="W434"/>
      <c r="X434"/>
      <c r="Y434"/>
      <c r="Z434"/>
      <c r="AA434"/>
      <c r="AB434"/>
      <c r="AC434"/>
      <c r="AD434"/>
      <c r="AE434"/>
      <c r="AF434"/>
      <c r="AG434"/>
      <c r="AH434"/>
      <c r="AI434"/>
      <c r="AJ434"/>
      <c r="AK434"/>
      <c r="AL434"/>
      <c r="AM434"/>
      <c r="AN434"/>
      <c r="AO434"/>
      <c r="AP434"/>
      <c r="AQ434"/>
      <c r="AR434"/>
      <c r="AS434"/>
      <c r="AT434"/>
      <c r="AU434"/>
      <c r="AX434" s="19"/>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s="117"/>
      <c r="CQ434"/>
      <c r="CR434"/>
      <c r="CS434"/>
      <c r="CT434"/>
      <c r="CU434"/>
      <c r="CV434"/>
      <c r="CW434"/>
      <c r="CX434"/>
      <c r="CY434" s="159"/>
      <c r="CZ434" s="267"/>
      <c r="DA434"/>
      <c r="DB434" s="54"/>
      <c r="DC434"/>
      <c r="DD434"/>
      <c r="DE434"/>
      <c r="DF434"/>
      <c r="DG434"/>
      <c r="DH434"/>
      <c r="DI434"/>
      <c r="DJ434"/>
      <c r="DK434"/>
      <c r="DL434"/>
    </row>
    <row r="435" spans="1:116" ht="14.4">
      <c r="A435" t="s">
        <v>2390</v>
      </c>
      <c r="B435" s="188" t="s">
        <v>314</v>
      </c>
      <c r="C435" s="151" t="str">
        <f t="shared" si="108"/>
        <v>A.070.02.101</v>
      </c>
      <c r="D435" s="54" t="s">
        <v>438</v>
      </c>
      <c r="E435" s="260" t="s">
        <v>2391</v>
      </c>
      <c r="F435" s="153" t="str">
        <f t="shared" si="109"/>
        <v>Diesel B7  - including combustion CO2 per litre</v>
      </c>
      <c r="G435" s="154">
        <f t="shared" si="110"/>
        <v>2.8543401333333334</v>
      </c>
      <c r="H435"/>
      <c r="I435"/>
      <c r="J435" s="227">
        <f t="shared" si="92"/>
        <v>0.72890802926341114</v>
      </c>
      <c r="K435"/>
      <c r="L435" s="280">
        <f t="shared" si="93"/>
        <v>1.8618891570000001E-2</v>
      </c>
      <c r="M435" s="280">
        <f t="shared" si="94"/>
        <v>3.9213630319999998E-2</v>
      </c>
      <c r="N435" s="281">
        <f t="shared" si="95"/>
        <v>0.2429244873734111</v>
      </c>
      <c r="O435" s="280">
        <v>0.42815101999999999</v>
      </c>
      <c r="P435" s="219">
        <v>1.5151357000000001E-2</v>
      </c>
      <c r="Q435" s="286">
        <v>1.5587255E-2</v>
      </c>
      <c r="R435" s="286">
        <v>9.6105253000000005E-3</v>
      </c>
      <c r="S435" s="219">
        <v>1.1358315999999999E-3</v>
      </c>
      <c r="T435" s="219">
        <v>2.3528587E-4</v>
      </c>
      <c r="U435" s="219">
        <v>7.6372488000000004E-3</v>
      </c>
      <c r="V435" s="219">
        <v>6.4798950999999999E-3</v>
      </c>
      <c r="W435" s="219">
        <v>2.1654808000000001E-4</v>
      </c>
      <c r="X435" s="219">
        <v>5.9997352000000005E-4</v>
      </c>
      <c r="Y435" s="219">
        <v>0.24270226</v>
      </c>
      <c r="Z435" s="219">
        <v>1.3951497000000001E-3</v>
      </c>
      <c r="AA435" s="286">
        <v>5.6792926000000002E-6</v>
      </c>
      <c r="AB435" s="286">
        <v>8.1110099000000003E-13</v>
      </c>
      <c r="AC435"/>
      <c r="AD435" s="227">
        <f t="shared" si="87"/>
        <v>0.42815101999999999</v>
      </c>
      <c r="AE435" s="227">
        <f t="shared" si="88"/>
        <v>5.5837398669999996E-2</v>
      </c>
      <c r="AF435" s="227">
        <f t="shared" si="89"/>
        <v>3.7224186392600001E-2</v>
      </c>
      <c r="AG435" s="227">
        <f t="shared" si="90"/>
        <v>3.9213630319999998E-2</v>
      </c>
      <c r="AH435" s="227">
        <f t="shared" si="91"/>
        <v>0.24291880808081109</v>
      </c>
      <c r="AI435"/>
      <c r="AJ435">
        <v>46.710481999999999</v>
      </c>
      <c r="AK435" s="155">
        <v>43.027335000000001</v>
      </c>
      <c r="AL435" s="155">
        <v>0.15896995999999999</v>
      </c>
      <c r="AM435" s="155">
        <v>0</v>
      </c>
      <c r="AN435" s="155">
        <v>2.2845550000000001</v>
      </c>
      <c r="AO435" s="155">
        <v>1.1968057999999999</v>
      </c>
      <c r="AP435" s="155">
        <v>4.2816086000000003E-2</v>
      </c>
      <c r="AQ435"/>
      <c r="AR435" s="156">
        <v>5.4475640999999998E-2</v>
      </c>
      <c r="AS435" s="156">
        <v>4.9141522999999999E-2</v>
      </c>
      <c r="AT435" s="156">
        <v>2.2667735999999999E-3</v>
      </c>
      <c r="AU435" s="156">
        <v>3.0673442000000001E-3</v>
      </c>
      <c r="AV435" s="282">
        <f t="shared" si="84"/>
        <v>2.9461344506300001E-6</v>
      </c>
      <c r="AW435" s="282">
        <f t="shared" si="85"/>
        <v>8.3830384865653928E-9</v>
      </c>
      <c r="AX435" s="283">
        <f t="shared" si="86"/>
        <v>0.429600021379</v>
      </c>
      <c r="AY435" s="157">
        <v>2.6493642000000001E-6</v>
      </c>
      <c r="AZ435" s="157">
        <v>7.9937336999999998E-9</v>
      </c>
      <c r="BA435" s="157">
        <v>2.1840049000000001E-13</v>
      </c>
      <c r="BB435" s="157">
        <v>1.2675904999999999E-10</v>
      </c>
      <c r="BC435" s="157">
        <v>0</v>
      </c>
      <c r="BD435" s="157">
        <v>2.7750812000000001E-10</v>
      </c>
      <c r="BE435" s="157">
        <v>2.9371114999999999E-7</v>
      </c>
      <c r="BF435" s="157">
        <v>6.1181375000000001E-11</v>
      </c>
      <c r="BG435" s="157">
        <v>3.2231486999999998E-10</v>
      </c>
      <c r="BH435" s="157">
        <v>1.177047E-12</v>
      </c>
      <c r="BI435" s="157">
        <v>6.2062032999999999E-15</v>
      </c>
      <c r="BJ435" s="157">
        <v>4.3501998999999997E-12</v>
      </c>
      <c r="BK435" s="157">
        <v>4.2131569000000001E-14</v>
      </c>
      <c r="BL435" s="157">
        <v>1.4556402000000001E-14</v>
      </c>
      <c r="BM435" s="157">
        <v>1.0744896E-10</v>
      </c>
      <c r="BN435" s="157">
        <v>2.5473845000000001E-9</v>
      </c>
      <c r="BO435" s="157">
        <v>1.0957569E-21</v>
      </c>
      <c r="BP435" s="157">
        <v>1.8261379E-5</v>
      </c>
      <c r="BQ435" s="157">
        <v>0.42958175999999998</v>
      </c>
      <c r="BR435" s="157">
        <v>0</v>
      </c>
      <c r="BS435" s="157">
        <v>0</v>
      </c>
      <c r="BT435" s="157">
        <v>0</v>
      </c>
      <c r="BU435"/>
      <c r="BV435" s="155">
        <v>1.4609759000000001E-4</v>
      </c>
      <c r="BW435" s="155">
        <v>2.2301768E-6</v>
      </c>
      <c r="BX435" s="155">
        <v>7.9586575999999996E-5</v>
      </c>
      <c r="BY435" s="155">
        <v>7.6495460999999997E-7</v>
      </c>
      <c r="BZ435" s="155">
        <v>2.7987813000000001E-6</v>
      </c>
      <c r="CA435" s="155">
        <v>3.4382541999999997E-8</v>
      </c>
      <c r="CB435" s="155">
        <v>3.0557721999999999E-8</v>
      </c>
      <c r="CC435" s="155">
        <v>2.3997581E-8</v>
      </c>
      <c r="CD435" s="155">
        <v>6.9169456000000005E-7</v>
      </c>
      <c r="CE435" s="155">
        <v>5.2896722000000003E-6</v>
      </c>
      <c r="CF435" s="155">
        <v>0</v>
      </c>
      <c r="CG435" s="155">
        <v>2.4231267000000001E-18</v>
      </c>
      <c r="CH435" s="155">
        <v>2.1963317E-11</v>
      </c>
      <c r="CI435" s="155">
        <v>1.9804335000000001E-6</v>
      </c>
      <c r="CJ435" s="155">
        <v>5.2649377999999998E-5</v>
      </c>
      <c r="CK435" s="155">
        <v>1.6961991E-8</v>
      </c>
      <c r="CL435" s="155">
        <v>0</v>
      </c>
      <c r="CM435"/>
      <c r="CN435" s="284">
        <v>1.8590051000000001E-11</v>
      </c>
      <c r="CO435" s="284">
        <v>2.8548632999999999</v>
      </c>
      <c r="CP435" s="285">
        <v>6.5904031000000001E-4</v>
      </c>
      <c r="CQ435" s="284">
        <v>1.5294813E-3</v>
      </c>
      <c r="CR435" s="284">
        <v>1.9636955E-9</v>
      </c>
      <c r="CS435" s="284">
        <v>2.3278525999999999E-7</v>
      </c>
      <c r="CT435" s="284">
        <v>1.1939488E-4</v>
      </c>
      <c r="CU435" s="284">
        <v>3.7156482999999997E-2</v>
      </c>
      <c r="CV435" s="284">
        <v>7.8978342000000004E-7</v>
      </c>
      <c r="CW435" s="284">
        <v>7.6805839000000002E-6</v>
      </c>
      <c r="CX435"/>
      <c r="CY435" s="163"/>
      <c r="CZ435" s="267"/>
      <c r="DA435"/>
      <c r="DB435" s="212"/>
      <c r="DC435" s="48"/>
      <c r="DD435" s="48"/>
      <c r="DE435"/>
      <c r="DF435"/>
      <c r="DG435"/>
      <c r="DH435"/>
      <c r="DI435"/>
      <c r="DJ435"/>
      <c r="DK435"/>
      <c r="DL435"/>
    </row>
    <row r="436" spans="1:116" ht="14.4">
      <c r="A436" t="s">
        <v>2392</v>
      </c>
      <c r="B436" s="188" t="s">
        <v>314</v>
      </c>
      <c r="C436" s="151" t="str">
        <f t="shared" si="108"/>
        <v>A.070.02.102</v>
      </c>
      <c r="D436" s="54" t="s">
        <v>438</v>
      </c>
      <c r="E436" s="260" t="s">
        <v>2391</v>
      </c>
      <c r="F436" s="153" t="str">
        <f t="shared" si="109"/>
        <v>Diesel B10  - including combustion CO2 per litre</v>
      </c>
      <c r="G436" s="154">
        <f t="shared" si="110"/>
        <v>2.7935425333333335</v>
      </c>
      <c r="H436"/>
      <c r="I436"/>
      <c r="J436" s="227">
        <f t="shared" si="92"/>
        <v>0.71245640939736155</v>
      </c>
      <c r="K436"/>
      <c r="L436" s="280">
        <f t="shared" si="93"/>
        <v>1.8392631079999999E-2</v>
      </c>
      <c r="M436" s="280">
        <f t="shared" si="94"/>
        <v>3.877763436E-2</v>
      </c>
      <c r="N436" s="281">
        <f t="shared" si="95"/>
        <v>0.23625476395736161</v>
      </c>
      <c r="O436" s="280">
        <v>0.41903138000000001</v>
      </c>
      <c r="P436" s="219">
        <v>1.4876042000000001E-2</v>
      </c>
      <c r="Q436" s="286">
        <v>1.5382201999999999E-2</v>
      </c>
      <c r="R436" s="286">
        <v>9.5970137000000004E-3</v>
      </c>
      <c r="S436" s="219">
        <v>1.1438773000000001E-3</v>
      </c>
      <c r="T436" s="219">
        <v>2.2972248E-4</v>
      </c>
      <c r="U436" s="219">
        <v>7.4220175999999997E-3</v>
      </c>
      <c r="V436" s="219">
        <v>6.3045888999999997E-3</v>
      </c>
      <c r="W436" s="219">
        <v>2.1626033E-4</v>
      </c>
      <c r="X436" s="219">
        <v>8.5925496000000001E-4</v>
      </c>
      <c r="Y436" s="219">
        <v>0.23603036999999999</v>
      </c>
      <c r="Z436" s="219">
        <v>1.3555465E-3</v>
      </c>
      <c r="AA436" s="286">
        <v>8.1336262000000005E-6</v>
      </c>
      <c r="AB436" s="286">
        <v>1.1616221999999999E-12</v>
      </c>
      <c r="AC436"/>
      <c r="AD436" s="227">
        <f t="shared" si="87"/>
        <v>0.41903138000000001</v>
      </c>
      <c r="AE436" s="227">
        <f t="shared" si="88"/>
        <v>5.4955463979999994E-2</v>
      </c>
      <c r="AF436" s="227">
        <f t="shared" si="89"/>
        <v>3.6570966526200004E-2</v>
      </c>
      <c r="AG436" s="227">
        <f t="shared" si="90"/>
        <v>3.877763436E-2</v>
      </c>
      <c r="AH436" s="227">
        <f t="shared" si="91"/>
        <v>0.23624663033116161</v>
      </c>
      <c r="AI436"/>
      <c r="AJ436">
        <v>46.721780000000003</v>
      </c>
      <c r="AK436" s="155">
        <v>42.066828999999998</v>
      </c>
      <c r="AL436" s="155">
        <v>0.16900286</v>
      </c>
      <c r="AM436" s="155">
        <v>0</v>
      </c>
      <c r="AN436" s="155">
        <v>3.2718364000000002</v>
      </c>
      <c r="AO436" s="155">
        <v>1.1685424</v>
      </c>
      <c r="AP436" s="155">
        <v>4.5569126000000001E-2</v>
      </c>
      <c r="AQ436"/>
      <c r="AR436" s="156">
        <v>5.3344806000000002E-2</v>
      </c>
      <c r="AS436" s="156">
        <v>4.8128246E-2</v>
      </c>
      <c r="AT436" s="156">
        <v>2.2199301000000002E-3</v>
      </c>
      <c r="AU436" s="156">
        <v>2.9966302000000002E-3</v>
      </c>
      <c r="AV436" s="282">
        <f t="shared" si="84"/>
        <v>2.8853865045500002E-6</v>
      </c>
      <c r="AW436" s="282">
        <f t="shared" si="85"/>
        <v>8.2098006434664715E-9</v>
      </c>
      <c r="AX436" s="283">
        <f t="shared" si="86"/>
        <v>0.419696107584</v>
      </c>
      <c r="AY436" s="157">
        <v>2.5931760000000002E-6</v>
      </c>
      <c r="AZ436" s="157">
        <v>7.8241839000000002E-9</v>
      </c>
      <c r="BA436" s="157">
        <v>2.1376825999999999E-13</v>
      </c>
      <c r="BB436" s="157">
        <v>1.8153858000000001E-10</v>
      </c>
      <c r="BC436" s="157">
        <v>0</v>
      </c>
      <c r="BD436" s="157">
        <v>2.8577668000000002E-10</v>
      </c>
      <c r="BE436" s="157">
        <v>2.8915354999999998E-7</v>
      </c>
      <c r="BF436" s="157">
        <v>6.2157750000000002E-11</v>
      </c>
      <c r="BG436" s="157">
        <v>3.1726651999999999E-10</v>
      </c>
      <c r="BH436" s="157">
        <v>1.6857134E-12</v>
      </c>
      <c r="BI436" s="157">
        <v>8.8882438999999995E-15</v>
      </c>
      <c r="BJ436" s="157">
        <v>4.2273156000000001E-12</v>
      </c>
      <c r="BK436" s="157">
        <v>4.2381205000000002E-14</v>
      </c>
      <c r="BL436" s="157">
        <v>1.4406755999999999E-14</v>
      </c>
      <c r="BM436" s="157">
        <v>1.0483999E-10</v>
      </c>
      <c r="BN436" s="157">
        <v>2.4847993000000001E-9</v>
      </c>
      <c r="BO436" s="157">
        <v>1.5692935000000001E-21</v>
      </c>
      <c r="BP436" s="157">
        <v>1.8277583999999999E-5</v>
      </c>
      <c r="BQ436" s="157">
        <v>0.41967782999999997</v>
      </c>
      <c r="BR436" s="157">
        <v>0</v>
      </c>
      <c r="BS436" s="157">
        <v>0</v>
      </c>
      <c r="BT436" s="157">
        <v>0</v>
      </c>
      <c r="BU436"/>
      <c r="BV436" s="155">
        <v>1.4302253E-4</v>
      </c>
      <c r="BW436" s="155">
        <v>2.1988468E-6</v>
      </c>
      <c r="BX436" s="155">
        <v>7.7891377999999997E-5</v>
      </c>
      <c r="BY436" s="155">
        <v>7.4430059999999997E-7</v>
      </c>
      <c r="BZ436" s="155">
        <v>2.7564272999999999E-6</v>
      </c>
      <c r="CA436" s="155">
        <v>4.9241123E-8</v>
      </c>
      <c r="CB436" s="155">
        <v>4.3763387999999997E-8</v>
      </c>
      <c r="CC436" s="155">
        <v>3.4368250999999998E-8</v>
      </c>
      <c r="CD436" s="155">
        <v>6.7361652E-7</v>
      </c>
      <c r="CE436" s="155">
        <v>5.1409772999999998E-6</v>
      </c>
      <c r="CF436" s="155">
        <v>0</v>
      </c>
      <c r="CG436" s="155">
        <v>3.4702924999999997E-18</v>
      </c>
      <c r="CH436" s="155">
        <v>3.1454869999999999E-11</v>
      </c>
      <c r="CI436" s="155">
        <v>1.9751954E-6</v>
      </c>
      <c r="CJ436" s="155">
        <v>5.1490087000000001E-5</v>
      </c>
      <c r="CK436" s="155">
        <v>2.4292194999999999E-8</v>
      </c>
      <c r="CL436" s="155">
        <v>0</v>
      </c>
      <c r="CM436"/>
      <c r="CN436" s="284">
        <v>2.6623830999999999E-11</v>
      </c>
      <c r="CO436" s="284">
        <v>2.7942917999999999</v>
      </c>
      <c r="CP436" s="285">
        <v>9.4384774999999998E-4</v>
      </c>
      <c r="CQ436" s="284">
        <v>1.5096131E-3</v>
      </c>
      <c r="CR436" s="284">
        <v>1.9082600999999998E-9</v>
      </c>
      <c r="CS436" s="284">
        <v>2.2621336E-7</v>
      </c>
      <c r="CT436" s="284">
        <v>1.1734489E-4</v>
      </c>
      <c r="CU436" s="284">
        <v>3.6831966000000001E-2</v>
      </c>
      <c r="CV436" s="284">
        <v>1.1310921E-6</v>
      </c>
      <c r="CW436" s="284">
        <v>1.0999785E-5</v>
      </c>
      <c r="CX436"/>
      <c r="CY436" s="163"/>
      <c r="CZ436" s="267"/>
      <c r="DA436"/>
      <c r="DB436" s="212"/>
      <c r="DC436" s="48"/>
      <c r="DD436" s="48"/>
      <c r="DE436"/>
      <c r="DF436"/>
      <c r="DG436"/>
      <c r="DH436"/>
      <c r="DI436"/>
      <c r="DJ436"/>
      <c r="DK436"/>
      <c r="DL436"/>
    </row>
    <row r="437" spans="1:116" ht="14.4">
      <c r="A437" t="s">
        <v>2393</v>
      </c>
      <c r="B437" s="188" t="s">
        <v>314</v>
      </c>
      <c r="C437" s="151" t="str">
        <f t="shared" si="108"/>
        <v>A.070.02.103</v>
      </c>
      <c r="D437" s="54" t="s">
        <v>438</v>
      </c>
      <c r="E437" s="260" t="s">
        <v>2391</v>
      </c>
      <c r="F437" s="153" t="str">
        <f t="shared" si="109"/>
        <v>Diesel B100 (FAME) - including combustion CO2 per litre</v>
      </c>
      <c r="G437" s="154">
        <f t="shared" si="110"/>
        <v>0.68751653333333329</v>
      </c>
      <c r="H437"/>
      <c r="I437"/>
      <c r="J437" s="227">
        <f t="shared" si="92"/>
        <v>0.1572172103323603</v>
      </c>
      <c r="K437"/>
      <c r="L437" s="280">
        <f t="shared" si="93"/>
        <v>1.0857348206000001E-2</v>
      </c>
      <c r="M437" s="280">
        <f t="shared" si="94"/>
        <v>2.4204000159999996E-2</v>
      </c>
      <c r="N437" s="281">
        <f t="shared" si="95"/>
        <v>1.9028381966360322E-2</v>
      </c>
      <c r="O437" s="280">
        <v>0.10312747999999999</v>
      </c>
      <c r="P437" s="286">
        <v>5.8272352000000001E-3</v>
      </c>
      <c r="Q437" s="286">
        <v>8.5738250000000002E-3</v>
      </c>
      <c r="R437" s="286">
        <v>9.0109287000000003E-3</v>
      </c>
      <c r="S437" s="219">
        <v>1.383036E-3</v>
      </c>
      <c r="T437" s="286">
        <v>4.8005325999999997E-5</v>
      </c>
      <c r="U437" s="219">
        <v>4.1537817999999998E-4</v>
      </c>
      <c r="V437" s="219">
        <v>5.9351385000000001E-4</v>
      </c>
      <c r="W437" s="219">
        <v>2.0358854E-4</v>
      </c>
      <c r="X437" s="219">
        <v>9.1429619999999993E-3</v>
      </c>
      <c r="Y437" s="219">
        <v>1.8738247E-2</v>
      </c>
      <c r="Z437" s="286">
        <v>6.646411E-5</v>
      </c>
      <c r="AA437" s="286">
        <v>8.6546413999999993E-5</v>
      </c>
      <c r="AB437" s="286">
        <v>1.2360320999999999E-11</v>
      </c>
      <c r="AC437"/>
      <c r="AD437" s="227">
        <f t="shared" si="87"/>
        <v>0.10312747999999999</v>
      </c>
      <c r="AE437" s="227">
        <f t="shared" si="88"/>
        <v>2.5851922256000002E-2</v>
      </c>
      <c r="AF437" s="227">
        <f t="shared" si="89"/>
        <v>1.5081120464E-2</v>
      </c>
      <c r="AG437" s="227">
        <f t="shared" si="90"/>
        <v>2.4204000159999999E-2</v>
      </c>
      <c r="AH437" s="227">
        <f t="shared" si="91"/>
        <v>1.8941835552360321E-2</v>
      </c>
      <c r="AI437"/>
      <c r="AJ437">
        <v>46.335126000000002</v>
      </c>
      <c r="AK437" s="155">
        <v>10.655264000000001</v>
      </c>
      <c r="AL437" s="155">
        <v>0.48736699999999999</v>
      </c>
      <c r="AM437" s="155">
        <v>0</v>
      </c>
      <c r="AN437" s="155">
        <v>34.814202000000002</v>
      </c>
      <c r="AO437" s="155">
        <v>0.2453515</v>
      </c>
      <c r="AP437" s="155">
        <v>0.13294153</v>
      </c>
      <c r="AQ437"/>
      <c r="AR437" s="156">
        <v>1.4423963999999999E-2</v>
      </c>
      <c r="AS437" s="156">
        <v>1.3140561E-2</v>
      </c>
      <c r="AT437" s="156">
        <v>5.9773376999999999E-4</v>
      </c>
      <c r="AU437" s="156">
        <v>6.8566888999999998E-4</v>
      </c>
      <c r="AV437" s="282">
        <f t="shared" si="84"/>
        <v>7.8780344321299988E-7</v>
      </c>
      <c r="AW437" s="282">
        <f t="shared" si="85"/>
        <v>2.2105538831602984E-9</v>
      </c>
      <c r="AX437" s="283">
        <f t="shared" si="86"/>
        <v>9.6032057475000002E-2</v>
      </c>
      <c r="AY437" s="157">
        <v>6.4619253999999999E-7</v>
      </c>
      <c r="AZ437" s="157">
        <v>1.9491453000000002E-9</v>
      </c>
      <c r="BA437" s="157">
        <v>5.3257459000000002E-14</v>
      </c>
      <c r="BB437" s="157">
        <v>1.9316738999999998E-9</v>
      </c>
      <c r="BC437" s="157">
        <v>0</v>
      </c>
      <c r="BD437" s="157">
        <v>5.4580882000000002E-10</v>
      </c>
      <c r="BE437" s="157">
        <v>1.3867158E-7</v>
      </c>
      <c r="BF437" s="157">
        <v>9.2408086999999995E-11</v>
      </c>
      <c r="BG437" s="157">
        <v>1.5062953E-10</v>
      </c>
      <c r="BH437" s="157">
        <v>1.7936950999999999E-11</v>
      </c>
      <c r="BI437" s="157">
        <v>9.4575976000000004E-14</v>
      </c>
      <c r="BJ437" s="157">
        <v>2.2710333000000001E-13</v>
      </c>
      <c r="BK437" s="157">
        <v>4.9691282999999997E-14</v>
      </c>
      <c r="BL437" s="157">
        <v>9.3870956000000006E-15</v>
      </c>
      <c r="BM437" s="157">
        <v>1.9669452999999999E-11</v>
      </c>
      <c r="BN437" s="157">
        <v>4.4217104000000002E-10</v>
      </c>
      <c r="BO437" s="157">
        <v>1.6698177000000001E-20</v>
      </c>
      <c r="BP437" s="157">
        <v>1.8503475000000002E-5</v>
      </c>
      <c r="BQ437" s="157">
        <v>9.6013554000000001E-2</v>
      </c>
      <c r="BR437" s="157">
        <v>0</v>
      </c>
      <c r="BS437" s="157">
        <v>0</v>
      </c>
      <c r="BT437" s="157">
        <v>0</v>
      </c>
      <c r="BU437"/>
      <c r="BV437" s="155">
        <v>3.9099754999999998E-5</v>
      </c>
      <c r="BW437" s="155">
        <v>1.161017E-6</v>
      </c>
      <c r="BX437" s="155">
        <v>1.9169785999999999E-5</v>
      </c>
      <c r="BY437" s="155">
        <v>7.1416112000000005E-8</v>
      </c>
      <c r="BZ437" s="155">
        <v>1.3568821E-6</v>
      </c>
      <c r="CA437" s="155">
        <v>5.2395358999999998E-7</v>
      </c>
      <c r="CB437" s="155">
        <v>4.6566737E-7</v>
      </c>
      <c r="CC437" s="155">
        <v>3.6569776000000003E-7</v>
      </c>
      <c r="CD437" s="155">
        <v>8.4299686999999997E-8</v>
      </c>
      <c r="CE437" s="155">
        <v>3.0014879999999999E-7</v>
      </c>
      <c r="CF437" s="155">
        <v>0</v>
      </c>
      <c r="CG437" s="155">
        <v>3.6925888000000001E-17</v>
      </c>
      <c r="CH437" s="155">
        <v>3.3469773000000001E-10</v>
      </c>
      <c r="CI437" s="155">
        <v>1.7759338E-6</v>
      </c>
      <c r="CJ437" s="155">
        <v>1.3566134999999999E-5</v>
      </c>
      <c r="CK437" s="155">
        <v>2.5848275999999998E-7</v>
      </c>
      <c r="CL437" s="155">
        <v>0</v>
      </c>
      <c r="CM437"/>
      <c r="CN437" s="284">
        <v>2.8329271999999998E-10</v>
      </c>
      <c r="CO437" s="284">
        <v>0.69548938000000005</v>
      </c>
      <c r="CP437" s="285">
        <v>1.0043076999999999E-2</v>
      </c>
      <c r="CQ437" s="284">
        <v>8.4962030000000003E-4</v>
      </c>
      <c r="CR437" s="284">
        <v>1.0367038E-10</v>
      </c>
      <c r="CS437" s="284">
        <v>1.2278111E-8</v>
      </c>
      <c r="CT437" s="284">
        <v>4.9862118999999997E-5</v>
      </c>
      <c r="CU437" s="284">
        <v>2.5857000000000002E-2</v>
      </c>
      <c r="CV437" s="284">
        <v>1.2035464E-5</v>
      </c>
      <c r="CW437" s="284">
        <v>1.1704398E-4</v>
      </c>
      <c r="CX437"/>
      <c r="CY437" s="163"/>
      <c r="CZ437" s="267"/>
      <c r="DA437"/>
      <c r="DB437" s="247"/>
      <c r="DC437"/>
      <c r="DD437"/>
      <c r="DE437"/>
      <c r="DF437"/>
      <c r="DG437"/>
      <c r="DH437"/>
      <c r="DI437"/>
      <c r="DJ437"/>
      <c r="DK437"/>
      <c r="DL437"/>
    </row>
    <row r="438" spans="1:116" ht="14.4">
      <c r="A438" t="s">
        <v>2394</v>
      </c>
      <c r="B438" s="188" t="s">
        <v>314</v>
      </c>
      <c r="C438" s="151" t="str">
        <f t="shared" si="108"/>
        <v>A.070.02.104</v>
      </c>
      <c r="D438" s="54" t="s">
        <v>438</v>
      </c>
      <c r="E438" s="260" t="s">
        <v>2391</v>
      </c>
      <c r="F438" s="153" t="str">
        <f t="shared" si="109"/>
        <v>Diesel XTL (HVO) from tallow waste - including combustion CO per litre</v>
      </c>
      <c r="G438" s="154">
        <f t="shared" si="110"/>
        <v>0.30816726</v>
      </c>
      <c r="H438"/>
      <c r="I438"/>
      <c r="J438" s="227">
        <f t="shared" si="92"/>
        <v>6.5155251455049079E-2</v>
      </c>
      <c r="K438"/>
      <c r="L438" s="280">
        <f t="shared" si="93"/>
        <v>3.3190875700000004E-3</v>
      </c>
      <c r="M438" s="280">
        <f t="shared" si="94"/>
        <v>6.1881300169999995E-3</v>
      </c>
      <c r="N438" s="281">
        <f t="shared" si="95"/>
        <v>9.4229448680490779E-3</v>
      </c>
      <c r="O438" s="280">
        <v>4.6225088999999997E-2</v>
      </c>
      <c r="P438" s="286">
        <v>2.9323988E-3</v>
      </c>
      <c r="Q438" s="219">
        <v>2.1373389999999998E-3</v>
      </c>
      <c r="R438" s="219">
        <v>2.0526468999999999E-3</v>
      </c>
      <c r="S438" s="219">
        <v>1.0973046999999999E-3</v>
      </c>
      <c r="T438" s="286">
        <v>2.168626E-5</v>
      </c>
      <c r="U438" s="219">
        <v>1.4744971E-4</v>
      </c>
      <c r="V438" s="219">
        <v>2.1145948999999999E-4</v>
      </c>
      <c r="W438" s="219">
        <v>1.2209499E-4</v>
      </c>
      <c r="X438" s="219">
        <v>8.8270693999999996E-4</v>
      </c>
      <c r="Y438" s="219">
        <v>9.2896718999999992E-3</v>
      </c>
      <c r="Z438" s="286">
        <v>2.4225786999999999E-5</v>
      </c>
      <c r="AA438" s="286">
        <v>1.1177963000000001E-5</v>
      </c>
      <c r="AB438" s="286">
        <v>1.5049079000000001E-11</v>
      </c>
      <c r="AC438"/>
      <c r="AD438" s="227">
        <f t="shared" si="87"/>
        <v>4.6225088999999997E-2</v>
      </c>
      <c r="AE438" s="227">
        <f t="shared" si="88"/>
        <v>8.6002848599999997E-3</v>
      </c>
      <c r="AF438" s="227">
        <f t="shared" si="89"/>
        <v>5.2923752529999996E-3</v>
      </c>
      <c r="AG438" s="227">
        <f t="shared" si="90"/>
        <v>6.1881300170000004E-3</v>
      </c>
      <c r="AH438" s="227">
        <f t="shared" si="91"/>
        <v>9.4117669050490776E-3</v>
      </c>
      <c r="AI438"/>
      <c r="AJ438">
        <v>39.001424999999998</v>
      </c>
      <c r="AK438" s="155">
        <v>4.4400687000000003</v>
      </c>
      <c r="AL438" s="155">
        <v>0.10858029</v>
      </c>
      <c r="AM438" s="155">
        <v>0</v>
      </c>
      <c r="AN438" s="155">
        <v>34.373815</v>
      </c>
      <c r="AO438" s="155">
        <v>5.7031325000000001E-2</v>
      </c>
      <c r="AP438" s="155">
        <v>2.1929462E-2</v>
      </c>
      <c r="AQ438"/>
      <c r="AR438" s="156">
        <v>6.3626354999999999E-3</v>
      </c>
      <c r="AS438" s="156">
        <v>5.7972136999999997E-3</v>
      </c>
      <c r="AT438" s="156">
        <v>2.5708825000000002E-4</v>
      </c>
      <c r="AU438" s="156">
        <v>3.0833355000000002E-4</v>
      </c>
      <c r="AV438" s="282">
        <f t="shared" si="84"/>
        <v>3.4755478232579999E-7</v>
      </c>
      <c r="AW438" s="282">
        <f t="shared" si="85"/>
        <v>9.5077015400144244E-10</v>
      </c>
      <c r="AX438" s="283">
        <f t="shared" si="86"/>
        <v>4.3183970739000002E-2</v>
      </c>
      <c r="AY438" s="157">
        <v>2.8599256999999999E-7</v>
      </c>
      <c r="AZ438" s="157">
        <v>8.6290815E-10</v>
      </c>
      <c r="BA438" s="157">
        <v>2.3575880999999999E-14</v>
      </c>
      <c r="BB438" s="157">
        <v>2.1262866999999999E-12</v>
      </c>
      <c r="BC438" s="157">
        <v>0</v>
      </c>
      <c r="BD438" s="157">
        <v>1.100013E-10</v>
      </c>
      <c r="BE438" s="157">
        <v>6.1210587000000002E-8</v>
      </c>
      <c r="BF438" s="157">
        <v>1.9298002000000001E-11</v>
      </c>
      <c r="BG438" s="157">
        <v>6.7308402000000006E-11</v>
      </c>
      <c r="BH438" s="157">
        <v>2.8070565E-14</v>
      </c>
      <c r="BI438" s="157">
        <v>3.6071649000000001E-16</v>
      </c>
      <c r="BJ438" s="157">
        <v>8.4059221999999998E-14</v>
      </c>
      <c r="BK438" s="157">
        <v>8.3228226000000006E-14</v>
      </c>
      <c r="BL438" s="157">
        <v>1.5230089000000002E-14</v>
      </c>
      <c r="BM438" s="157">
        <v>4.8805931000000001E-12</v>
      </c>
      <c r="BN438" s="157">
        <v>6.6714496000000005E-11</v>
      </c>
      <c r="BO438" s="157">
        <v>2.0330554E-20</v>
      </c>
      <c r="BP438" s="157">
        <v>1.0452739000000001E-5</v>
      </c>
      <c r="BQ438" s="157">
        <v>4.3173518000000001E-2</v>
      </c>
      <c r="BR438" s="157">
        <v>1.6790265E-10</v>
      </c>
      <c r="BS438" s="157">
        <v>1.0210295999999999E-12</v>
      </c>
      <c r="BT438" s="157">
        <v>4.5681621999999997E-17</v>
      </c>
      <c r="BU438"/>
      <c r="BV438" s="155">
        <v>1.5893564000000001E-5</v>
      </c>
      <c r="BW438" s="155">
        <v>4.8612668E-7</v>
      </c>
      <c r="BX438" s="155">
        <v>8.5925208000000004E-6</v>
      </c>
      <c r="BY438" s="155">
        <v>2.5559280000000001E-8</v>
      </c>
      <c r="BZ438" s="155">
        <v>5.4822611999999999E-7</v>
      </c>
      <c r="CA438" s="155">
        <v>4.3759326E-8</v>
      </c>
      <c r="CB438" s="155">
        <v>6.9845337999999996E-10</v>
      </c>
      <c r="CC438" s="155">
        <v>6.5904839000000005E-8</v>
      </c>
      <c r="CD438" s="155">
        <v>3.6450579000000001E-8</v>
      </c>
      <c r="CE438" s="155">
        <v>1.0713381999999999E-7</v>
      </c>
      <c r="CF438" s="155">
        <v>0</v>
      </c>
      <c r="CG438" s="155">
        <v>4.4958426000000002E-17</v>
      </c>
      <c r="CH438" s="155">
        <v>3.6811783999999999E-13</v>
      </c>
      <c r="CI438" s="155">
        <v>4.1998036000000001E-7</v>
      </c>
      <c r="CJ438" s="155">
        <v>5.5348162000000003E-6</v>
      </c>
      <c r="CK438" s="155">
        <v>8.2834572000000006E-9</v>
      </c>
      <c r="CL438" s="155">
        <v>2.4103648999999999E-8</v>
      </c>
      <c r="CM438"/>
      <c r="CN438" s="284">
        <v>3.1157995999999998E-13</v>
      </c>
      <c r="CO438" s="284">
        <v>0.30817240000000001</v>
      </c>
      <c r="CP438" s="285">
        <v>1.8193707999999999E-3</v>
      </c>
      <c r="CQ438" s="284">
        <v>3.4255960999999999E-4</v>
      </c>
      <c r="CR438" s="284">
        <v>3.826711E-11</v>
      </c>
      <c r="CS438" s="284">
        <v>4.5150424999999997E-9</v>
      </c>
      <c r="CT438" s="284">
        <v>2.3339862999999999E-5</v>
      </c>
      <c r="CU438" s="284">
        <v>4.1507267E-2</v>
      </c>
      <c r="CV438" s="284">
        <v>1.8785303E-8</v>
      </c>
      <c r="CW438" s="284">
        <v>1.5393517000000001E-5</v>
      </c>
      <c r="CX438"/>
      <c r="CY438" s="163"/>
      <c r="CZ438" s="267"/>
      <c r="DA438"/>
      <c r="DB438" s="247"/>
      <c r="DC438"/>
      <c r="DD438"/>
      <c r="DE438"/>
      <c r="DF438"/>
      <c r="DG438"/>
      <c r="DH438"/>
      <c r="DI438"/>
      <c r="DJ438"/>
      <c r="DK438"/>
      <c r="DL438"/>
    </row>
    <row r="439" spans="1:116" ht="14.4">
      <c r="A439" t="s">
        <v>2395</v>
      </c>
      <c r="B439" s="188" t="s">
        <v>314</v>
      </c>
      <c r="C439" s="151" t="str">
        <f t="shared" si="108"/>
        <v>A.070.02.201</v>
      </c>
      <c r="D439" s="54" t="s">
        <v>438</v>
      </c>
      <c r="E439" s="260" t="s">
        <v>2391</v>
      </c>
      <c r="F439" s="153" t="str">
        <f t="shared" si="109"/>
        <v>Gasoline E5 - including combustion CO2 per litre</v>
      </c>
      <c r="G439" s="154">
        <f t="shared" si="110"/>
        <v>2.8803359333333334</v>
      </c>
      <c r="H439"/>
      <c r="I439"/>
      <c r="J439" s="227">
        <f t="shared" si="92"/>
        <v>0.7082029649466085</v>
      </c>
      <c r="K439"/>
      <c r="L439" s="280">
        <f t="shared" si="93"/>
        <v>1.4138999516999999E-2</v>
      </c>
      <c r="M439" s="280">
        <f t="shared" si="94"/>
        <v>3.8779825218000011E-2</v>
      </c>
      <c r="N439" s="281">
        <f t="shared" si="95"/>
        <v>0.22323375021160849</v>
      </c>
      <c r="O439" s="280">
        <v>0.43205039000000001</v>
      </c>
      <c r="P439" s="286">
        <v>2.2407915E-2</v>
      </c>
      <c r="Q439" s="219">
        <v>9.9255217999999999E-3</v>
      </c>
      <c r="R439" s="219">
        <v>1.2558442E-2</v>
      </c>
      <c r="S439" s="219">
        <v>1.0652189E-3</v>
      </c>
      <c r="T439" s="286">
        <v>6.4996487000000005E-5</v>
      </c>
      <c r="U439" s="219">
        <v>4.5034212999999997E-4</v>
      </c>
      <c r="V439" s="219">
        <v>6.3187774000000004E-3</v>
      </c>
      <c r="W439" s="219">
        <v>2.2742382000000001E-4</v>
      </c>
      <c r="X439" s="286">
        <v>1.2756718E-5</v>
      </c>
      <c r="Y439" s="219">
        <v>0.22300629</v>
      </c>
      <c r="Z439" s="219">
        <v>1.148543E-4</v>
      </c>
      <c r="AA439" s="286">
        <v>3.6391391E-8</v>
      </c>
      <c r="AB439" s="286">
        <v>2.1748651E-13</v>
      </c>
      <c r="AC439"/>
      <c r="AD439" s="227">
        <f t="shared" si="87"/>
        <v>0.43205039000000001</v>
      </c>
      <c r="AE439" s="227">
        <f t="shared" si="88"/>
        <v>5.2791213717000011E-2</v>
      </c>
      <c r="AF439" s="227">
        <f t="shared" si="89"/>
        <v>3.8652250591391005E-2</v>
      </c>
      <c r="AG439" s="227">
        <f t="shared" si="90"/>
        <v>3.8779825218000004E-2</v>
      </c>
      <c r="AH439" s="227">
        <f t="shared" si="91"/>
        <v>0.22323371382021748</v>
      </c>
      <c r="AI439"/>
      <c r="AJ439">
        <v>44.223365999999999</v>
      </c>
      <c r="AK439" s="155">
        <v>41.828456000000003</v>
      </c>
      <c r="AL439" s="155">
        <v>0.19188997999999999</v>
      </c>
      <c r="AM439" s="155">
        <v>0</v>
      </c>
      <c r="AN439" s="155">
        <v>1.0966562</v>
      </c>
      <c r="AO439" s="155">
        <v>1.0605998999999999</v>
      </c>
      <c r="AP439" s="155">
        <v>4.5763089999999999E-2</v>
      </c>
      <c r="AQ439"/>
      <c r="AR439" s="156">
        <v>5.6985843000000001E-2</v>
      </c>
      <c r="AS439" s="156">
        <v>5.1672506999999999E-2</v>
      </c>
      <c r="AT439" s="156">
        <v>2.3298778E-3</v>
      </c>
      <c r="AU439" s="156">
        <v>2.983458E-3</v>
      </c>
      <c r="AV439" s="282">
        <f t="shared" si="84"/>
        <v>3.0978721410477033E-6</v>
      </c>
      <c r="AW439" s="282">
        <f t="shared" si="85"/>
        <v>8.6164120103159215E-9</v>
      </c>
      <c r="AX439" s="283">
        <f t="shared" si="86"/>
        <v>0.41785126812599999</v>
      </c>
      <c r="AY439" s="157">
        <v>2.6729519000000001E-6</v>
      </c>
      <c r="AZ439" s="157">
        <v>8.0649410999999992E-9</v>
      </c>
      <c r="BA439" s="157">
        <v>2.2034570999999999E-13</v>
      </c>
      <c r="BB439" s="157">
        <v>3.0728702999999999E-14</v>
      </c>
      <c r="BC439" s="157">
        <v>0</v>
      </c>
      <c r="BD439" s="157">
        <v>3.3732821E-10</v>
      </c>
      <c r="BE439" s="157">
        <v>4.2352413000000002E-7</v>
      </c>
      <c r="BF439" s="157">
        <v>7.6843644999999994E-11</v>
      </c>
      <c r="BG439" s="157">
        <v>4.7410485999999998E-10</v>
      </c>
      <c r="BH439" s="157">
        <v>4.0567061999999998E-16</v>
      </c>
      <c r="BI439" s="157">
        <v>5.2130081000000003E-18</v>
      </c>
      <c r="BJ439" s="157">
        <v>2.5656592000000001E-13</v>
      </c>
      <c r="BK439" s="157">
        <v>3.7944077999999998E-14</v>
      </c>
      <c r="BL439" s="157">
        <v>7.1387239999999994E-15</v>
      </c>
      <c r="BM439" s="157">
        <v>2.6302909000000001E-11</v>
      </c>
      <c r="BN439" s="157">
        <v>1.0324492E-9</v>
      </c>
      <c r="BO439" s="157">
        <v>2.9381340999999999E-22</v>
      </c>
      <c r="BP439" s="157">
        <v>1.9188126000000001E-5</v>
      </c>
      <c r="BQ439" s="157">
        <v>0.41783207999999999</v>
      </c>
      <c r="BR439" s="157">
        <v>0</v>
      </c>
      <c r="BS439" s="157">
        <v>0</v>
      </c>
      <c r="BT439" s="157">
        <v>0</v>
      </c>
      <c r="BU439"/>
      <c r="BV439" s="155">
        <v>1.4245508E-4</v>
      </c>
      <c r="BW439" s="155">
        <v>3.2689413000000001E-6</v>
      </c>
      <c r="BX439" s="155">
        <v>8.0311407999999993E-5</v>
      </c>
      <c r="BY439" s="155">
        <v>7.4622816999999996E-7</v>
      </c>
      <c r="BZ439" s="155">
        <v>3.6341372999999998E-6</v>
      </c>
      <c r="CA439" s="155">
        <v>6.3240170999999997E-10</v>
      </c>
      <c r="CB439" s="155">
        <v>1.0093919E-11</v>
      </c>
      <c r="CC439" s="155">
        <v>9.5244458E-10</v>
      </c>
      <c r="CD439" s="155">
        <v>1.1595995E-7</v>
      </c>
      <c r="CE439" s="155">
        <v>5.3332725E-7</v>
      </c>
      <c r="CF439" s="155">
        <v>0</v>
      </c>
      <c r="CG439" s="155">
        <v>6.4973087999999999E-19</v>
      </c>
      <c r="CH439" s="155">
        <v>5.3199712000000001E-15</v>
      </c>
      <c r="CI439" s="155">
        <v>2.6127547000000002E-6</v>
      </c>
      <c r="CJ439" s="155">
        <v>5.1230609000000002E-5</v>
      </c>
      <c r="CK439" s="155">
        <v>1.1971977000000001E-10</v>
      </c>
      <c r="CL439" s="155">
        <v>0</v>
      </c>
      <c r="CM439"/>
      <c r="CN439" s="284">
        <v>4.5028961999999998E-15</v>
      </c>
      <c r="CO439" s="284">
        <v>2.8803359999999998</v>
      </c>
      <c r="CP439" s="285">
        <v>2.6205792000000001E-5</v>
      </c>
      <c r="CQ439" s="284">
        <v>2.2367060000000002E-3</v>
      </c>
      <c r="CR439" s="284">
        <v>1.2112644000000001E-10</v>
      </c>
      <c r="CS439" s="284">
        <v>1.5028697000000001E-8</v>
      </c>
      <c r="CT439" s="284">
        <v>1.6289076999999999E-4</v>
      </c>
      <c r="CU439" s="284">
        <v>3.1677494E-2</v>
      </c>
      <c r="CV439" s="284">
        <v>2.7148174000000002E-10</v>
      </c>
      <c r="CW439" s="284">
        <v>2.2246427E-7</v>
      </c>
      <c r="CX439"/>
      <c r="CY439" s="163"/>
      <c r="CZ439" s="267"/>
      <c r="DA439"/>
      <c r="DB439" s="247"/>
      <c r="DC439"/>
      <c r="DD439"/>
      <c r="DE439"/>
      <c r="DF439"/>
      <c r="DG439"/>
      <c r="DH439"/>
      <c r="DI439"/>
      <c r="DJ439"/>
      <c r="DK439"/>
      <c r="DL439"/>
    </row>
    <row r="440" spans="1:116" ht="14.4">
      <c r="A440" t="s">
        <v>2396</v>
      </c>
      <c r="B440" s="188" t="s">
        <v>314</v>
      </c>
      <c r="C440" s="151" t="str">
        <f t="shared" si="108"/>
        <v>A.070.02.202</v>
      </c>
      <c r="D440" s="54" t="s">
        <v>438</v>
      </c>
      <c r="E440" s="260" t="s">
        <v>2391</v>
      </c>
      <c r="F440" s="153" t="str">
        <f t="shared" si="109"/>
        <v>Gasoline E10 - including combustion CO2 per litre</v>
      </c>
      <c r="G440" s="154">
        <f t="shared" si="110"/>
        <v>2.7896788666666668</v>
      </c>
      <c r="H440"/>
      <c r="I440"/>
      <c r="J440" s="227">
        <f t="shared" si="92"/>
        <v>0.68184436602383069</v>
      </c>
      <c r="K440"/>
      <c r="L440" s="280">
        <f t="shared" si="93"/>
        <v>1.3817946471000001E-2</v>
      </c>
      <c r="M440" s="280">
        <f t="shared" si="94"/>
        <v>3.7398428220000002E-2</v>
      </c>
      <c r="N440" s="281">
        <f t="shared" si="95"/>
        <v>0.21217616133283063</v>
      </c>
      <c r="O440" s="280">
        <v>0.41845183000000002</v>
      </c>
      <c r="P440" s="219">
        <v>2.1489761E-2</v>
      </c>
      <c r="Q440" s="219">
        <v>9.7516401000000003E-3</v>
      </c>
      <c r="R440" s="219">
        <v>1.2251097000000001E-2</v>
      </c>
      <c r="S440" s="219">
        <v>1.0677352000000001E-3</v>
      </c>
      <c r="T440" s="286">
        <v>6.6082100999999998E-5</v>
      </c>
      <c r="U440" s="219">
        <v>4.3303217E-4</v>
      </c>
      <c r="V440" s="219">
        <v>6.0219560999999998E-3</v>
      </c>
      <c r="W440" s="219">
        <v>2.3072844000000001E-4</v>
      </c>
      <c r="X440" s="286">
        <v>2.5551859999999999E-5</v>
      </c>
      <c r="Y440" s="219">
        <v>0.21194536</v>
      </c>
      <c r="Z440" s="219">
        <v>1.0951916E-4</v>
      </c>
      <c r="AA440" s="286">
        <v>7.2892395000000005E-8</v>
      </c>
      <c r="AB440" s="286">
        <v>4.356281E-13</v>
      </c>
      <c r="AC440"/>
      <c r="AD440" s="227">
        <f t="shared" si="87"/>
        <v>0.41845183000000002</v>
      </c>
      <c r="AE440" s="227">
        <f t="shared" si="88"/>
        <v>5.1081303671E-2</v>
      </c>
      <c r="AF440" s="227">
        <f t="shared" si="89"/>
        <v>3.7263430092395002E-2</v>
      </c>
      <c r="AG440" s="227">
        <f t="shared" si="90"/>
        <v>3.7398428220000002E-2</v>
      </c>
      <c r="AH440" s="227">
        <f t="shared" si="91"/>
        <v>0.21217608844043562</v>
      </c>
      <c r="AI440"/>
      <c r="AJ440">
        <v>43.982866999999999</v>
      </c>
      <c r="AK440" s="155">
        <v>40.491014</v>
      </c>
      <c r="AL440" s="155">
        <v>0.22222249999999999</v>
      </c>
      <c r="AM440" s="155">
        <v>0</v>
      </c>
      <c r="AN440" s="155">
        <v>2.1966155999999999</v>
      </c>
      <c r="AO440" s="155">
        <v>1.0216076000000001</v>
      </c>
      <c r="AP440" s="155">
        <v>5.1407651999999998E-2</v>
      </c>
      <c r="AQ440"/>
      <c r="AR440" s="156">
        <v>5.5128834000000002E-2</v>
      </c>
      <c r="AS440" s="156">
        <v>4.9988585000000002E-2</v>
      </c>
      <c r="AT440" s="156">
        <v>2.2555218999999998E-3</v>
      </c>
      <c r="AU440" s="156">
        <v>2.8847269000000001E-3</v>
      </c>
      <c r="AV440" s="282">
        <f t="shared" si="84"/>
        <v>2.9969175320409622E-6</v>
      </c>
      <c r="AW440" s="282">
        <f t="shared" si="85"/>
        <v>8.3414272789850569E-9</v>
      </c>
      <c r="AX440" s="283">
        <f t="shared" si="86"/>
        <v>0.40402338335500004</v>
      </c>
      <c r="AY440" s="157">
        <v>2.5888223000000001E-6</v>
      </c>
      <c r="AZ440" s="157">
        <v>7.8111018000000006E-9</v>
      </c>
      <c r="BA440" s="157">
        <v>2.1341045999999999E-13</v>
      </c>
      <c r="BB440" s="157">
        <v>6.1549961999999994E-14</v>
      </c>
      <c r="BC440" s="157">
        <v>0</v>
      </c>
      <c r="BD440" s="157">
        <v>3.2988933999999999E-10</v>
      </c>
      <c r="BE440" s="157">
        <v>4.0675487999999998E-7</v>
      </c>
      <c r="BF440" s="157">
        <v>7.5063326000000004E-11</v>
      </c>
      <c r="BG440" s="157">
        <v>4.5475824000000001E-10</v>
      </c>
      <c r="BH440" s="157">
        <v>8.1256314999999996E-16</v>
      </c>
      <c r="BI440" s="157">
        <v>1.0441717999999999E-17</v>
      </c>
      <c r="BJ440" s="157">
        <v>2.4670588999999999E-13</v>
      </c>
      <c r="BK440" s="157">
        <v>3.6163355000000002E-14</v>
      </c>
      <c r="BL440" s="157">
        <v>6.8102746000000001E-15</v>
      </c>
      <c r="BM440" s="157">
        <v>2.5593251000000002E-11</v>
      </c>
      <c r="BN440" s="157">
        <v>9.8480789999999999E-10</v>
      </c>
      <c r="BO440" s="157">
        <v>5.8851181000000003E-22</v>
      </c>
      <c r="BP440" s="157">
        <v>1.9573355000000002E-5</v>
      </c>
      <c r="BQ440" s="157">
        <v>0.40400381000000002</v>
      </c>
      <c r="BR440" s="157">
        <v>0</v>
      </c>
      <c r="BS440" s="157">
        <v>0</v>
      </c>
      <c r="BT440" s="157">
        <v>0</v>
      </c>
      <c r="BU440"/>
      <c r="BV440" s="155">
        <v>1.3795832999999999E-4</v>
      </c>
      <c r="BW440" s="155">
        <v>3.1358798999999998E-6</v>
      </c>
      <c r="BX440" s="155">
        <v>7.7783647999999996E-5</v>
      </c>
      <c r="BY440" s="155">
        <v>7.1130664000000002E-7</v>
      </c>
      <c r="BZ440" s="155">
        <v>3.5146875E-6</v>
      </c>
      <c r="CA440" s="155">
        <v>1.2667081999999999E-9</v>
      </c>
      <c r="CB440" s="155">
        <v>2.0218241999999999E-11</v>
      </c>
      <c r="CC440" s="155">
        <v>1.9077579999999998E-9</v>
      </c>
      <c r="CD440" s="155">
        <v>1.1625235E-7</v>
      </c>
      <c r="CE440" s="155">
        <v>5.1121861000000003E-7</v>
      </c>
      <c r="CF440" s="155">
        <v>0</v>
      </c>
      <c r="CG440" s="155">
        <v>1.3014188E-18</v>
      </c>
      <c r="CH440" s="155">
        <v>1.0655965999999999E-14</v>
      </c>
      <c r="CI440" s="155">
        <v>2.5453091999999999E-6</v>
      </c>
      <c r="CJ440" s="155">
        <v>4.9636592000000003E-5</v>
      </c>
      <c r="CK440" s="155">
        <v>2.3979697999999998E-10</v>
      </c>
      <c r="CL440" s="155">
        <v>0</v>
      </c>
      <c r="CM440"/>
      <c r="CN440" s="284">
        <v>9.0193553E-15</v>
      </c>
      <c r="CO440" s="284">
        <v>2.789679</v>
      </c>
      <c r="CP440" s="285">
        <v>5.2490517000000002E-5</v>
      </c>
      <c r="CQ440" s="284">
        <v>2.1458115999999998E-3</v>
      </c>
      <c r="CR440" s="284">
        <v>1.1646181999999999E-10</v>
      </c>
      <c r="CS440" s="284">
        <v>1.4439227000000001E-8</v>
      </c>
      <c r="CT440" s="284">
        <v>1.5703692999999999E-4</v>
      </c>
      <c r="CU440" s="284">
        <v>3.0191856E-2</v>
      </c>
      <c r="CV440" s="284">
        <v>5.4378118999999998E-10</v>
      </c>
      <c r="CW440" s="284">
        <v>4.4559860000000002E-7</v>
      </c>
      <c r="CX440"/>
      <c r="CY440" s="163"/>
      <c r="CZ440" s="267"/>
      <c r="DA440"/>
      <c r="DB440" s="247"/>
      <c r="DC440"/>
      <c r="DD440"/>
      <c r="DE440"/>
      <c r="DF440"/>
      <c r="DG440"/>
      <c r="DH440"/>
      <c r="DI440"/>
      <c r="DJ440"/>
      <c r="DK440"/>
      <c r="DL440"/>
    </row>
    <row r="441" spans="1:116" ht="14.4">
      <c r="A441" t="s">
        <v>2397</v>
      </c>
      <c r="B441" s="188" t="s">
        <v>314</v>
      </c>
      <c r="C441" s="151" t="str">
        <f t="shared" si="108"/>
        <v>A.070.02.203</v>
      </c>
      <c r="D441" s="54" t="s">
        <v>438</v>
      </c>
      <c r="E441" s="260" t="s">
        <v>2391</v>
      </c>
      <c r="F441" s="153" t="str">
        <f t="shared" si="109"/>
        <v>Gasoline E85 - including combustion CO2 per litre</v>
      </c>
      <c r="G441" s="154">
        <f t="shared" si="110"/>
        <v>1.4255076666666666</v>
      </c>
      <c r="H441"/>
      <c r="I441"/>
      <c r="J441" s="227">
        <f t="shared" si="92"/>
        <v>0.28258267898225192</v>
      </c>
      <c r="K441"/>
      <c r="L441" s="280">
        <f t="shared" si="93"/>
        <v>9.0792721659999995E-3</v>
      </c>
      <c r="M441" s="280">
        <f t="shared" si="94"/>
        <v>1.6523075450999999E-2</v>
      </c>
      <c r="N441" s="281">
        <f t="shared" si="95"/>
        <v>4.3154181365251947E-2</v>
      </c>
      <c r="O441" s="280">
        <v>0.21382614999999999</v>
      </c>
      <c r="P441" s="286">
        <v>7.5405927000000003E-3</v>
      </c>
      <c r="Q441" s="219">
        <v>7.2351886999999998E-3</v>
      </c>
      <c r="R441" s="286">
        <v>7.6932132E-3</v>
      </c>
      <c r="S441" s="219">
        <v>1.1308034E-3</v>
      </c>
      <c r="T441" s="286">
        <v>8.4592565999999994E-5</v>
      </c>
      <c r="U441" s="219">
        <v>1.7066299999999999E-4</v>
      </c>
      <c r="V441" s="219">
        <v>1.4920585000000001E-3</v>
      </c>
      <c r="W441" s="219">
        <v>2.8772648000000001E-4</v>
      </c>
      <c r="X441" s="219">
        <v>2.2710976E-4</v>
      </c>
      <c r="Y441" s="219">
        <v>4.2865806999999999E-2</v>
      </c>
      <c r="Z441" s="286">
        <v>2.8125791E-5</v>
      </c>
      <c r="AA441" s="286">
        <v>6.4788137999999998E-7</v>
      </c>
      <c r="AB441" s="286">
        <v>3.8719449000000002E-12</v>
      </c>
      <c r="AC441"/>
      <c r="AD441" s="227">
        <f t="shared" ref="AD441:AD531" si="111">O441</f>
        <v>0.21382614999999999</v>
      </c>
      <c r="AE441" s="227">
        <f t="shared" ref="AE441:AE531" si="112">P441+Q441+R441+S441+T441+U441+V441</f>
        <v>2.5347112066000006E-2</v>
      </c>
      <c r="AF441" s="227">
        <f t="shared" ref="AF441:AF531" si="113">P441+Q441+V441+AA441</f>
        <v>1.6268487781380001E-2</v>
      </c>
      <c r="AG441" s="227">
        <f t="shared" ref="AG441:AG531" si="114">Z441+P441+Q441+V441+X441</f>
        <v>1.6523075450999999E-2</v>
      </c>
      <c r="AH441" s="227">
        <f t="shared" ref="AH441:AH531" si="115">W441+Y441+AB441</f>
        <v>4.3153533483871943E-2</v>
      </c>
      <c r="AI441"/>
      <c r="AJ441">
        <v>41.174661</v>
      </c>
      <c r="AK441" s="155">
        <v>20.374296999999999</v>
      </c>
      <c r="AL441" s="155">
        <v>0.70360518000000005</v>
      </c>
      <c r="AM441" s="155">
        <v>0</v>
      </c>
      <c r="AN441" s="155">
        <v>19.523934000000001</v>
      </c>
      <c r="AO441" s="155">
        <v>0.43161480000000002</v>
      </c>
      <c r="AP441" s="155">
        <v>0.14120956000000001</v>
      </c>
      <c r="AQ441"/>
      <c r="AR441" s="156">
        <v>2.7147573000000001E-2</v>
      </c>
      <c r="AS441" s="156">
        <v>2.4614153E-2</v>
      </c>
      <c r="AT441" s="156">
        <v>1.1360267000000001E-3</v>
      </c>
      <c r="AU441" s="156">
        <v>1.3973936E-3</v>
      </c>
      <c r="AV441" s="282">
        <f t="shared" si="84"/>
        <v>1.4756686735876997E-6</v>
      </c>
      <c r="AW441" s="282">
        <f t="shared" si="85"/>
        <v>4.201282219590296E-9</v>
      </c>
      <c r="AX441" s="283">
        <f t="shared" si="86"/>
        <v>0.19571338631999999</v>
      </c>
      <c r="AY441" s="157">
        <v>1.3228744E-6</v>
      </c>
      <c r="AZ441" s="157">
        <v>3.9914312000000001E-9</v>
      </c>
      <c r="BA441" s="157">
        <v>1.090516E-13</v>
      </c>
      <c r="BB441" s="157">
        <v>5.470677E-13</v>
      </c>
      <c r="BC441" s="157">
        <v>0</v>
      </c>
      <c r="BD441" s="157">
        <v>2.2030778E-10</v>
      </c>
      <c r="BE441" s="157">
        <v>1.5230027000000001E-7</v>
      </c>
      <c r="BF441" s="157">
        <v>4.8751827000000001E-11</v>
      </c>
      <c r="BG441" s="157">
        <v>1.6087478E-10</v>
      </c>
      <c r="BH441" s="157">
        <v>7.2222148000000002E-15</v>
      </c>
      <c r="BI441" s="157">
        <v>9.2807964E-17</v>
      </c>
      <c r="BJ441" s="157">
        <v>9.7257152999999995E-14</v>
      </c>
      <c r="BK441" s="157">
        <v>8.9878860000000001E-15</v>
      </c>
      <c r="BL441" s="157">
        <v>1.8009232999999999E-15</v>
      </c>
      <c r="BM441" s="157">
        <v>1.500974E-11</v>
      </c>
      <c r="BN441" s="157">
        <v>2.5813899999999999E-10</v>
      </c>
      <c r="BO441" s="157">
        <v>5.2308041999999998E-21</v>
      </c>
      <c r="BP441" s="157">
        <v>2.6056320000000001E-5</v>
      </c>
      <c r="BQ441" s="157">
        <v>0.19568732999999999</v>
      </c>
      <c r="BR441" s="157">
        <v>0</v>
      </c>
      <c r="BS441" s="157">
        <v>0</v>
      </c>
      <c r="BT441" s="157">
        <v>0</v>
      </c>
      <c r="BU441"/>
      <c r="BV441" s="155">
        <v>7.0318085999999995E-5</v>
      </c>
      <c r="BW441" s="155">
        <v>1.1148008E-6</v>
      </c>
      <c r="BX441" s="155">
        <v>3.9746936000000002E-5</v>
      </c>
      <c r="BY441" s="155">
        <v>1.7841844999999999E-7</v>
      </c>
      <c r="BZ441" s="155">
        <v>1.7157813000000001E-6</v>
      </c>
      <c r="CA441" s="155">
        <v>1.1258742000000001E-8</v>
      </c>
      <c r="CB441" s="155">
        <v>1.7970356E-10</v>
      </c>
      <c r="CC441" s="155">
        <v>1.6956513000000001E-8</v>
      </c>
      <c r="CD441" s="155">
        <v>1.2340855E-7</v>
      </c>
      <c r="CE441" s="155">
        <v>1.7519231000000001E-7</v>
      </c>
      <c r="CF441" s="155">
        <v>0</v>
      </c>
      <c r="CG441" s="155">
        <v>1.1567256E-17</v>
      </c>
      <c r="CH441" s="155">
        <v>9.4712243000000001E-14</v>
      </c>
      <c r="CI441" s="155">
        <v>1.5419484E-6</v>
      </c>
      <c r="CJ441" s="155">
        <v>2.5691074000000001E-5</v>
      </c>
      <c r="CK441" s="155">
        <v>2.1313360000000002E-9</v>
      </c>
      <c r="CL441" s="155">
        <v>0</v>
      </c>
      <c r="CM441"/>
      <c r="CN441" s="284">
        <v>8.0165733999999999E-14</v>
      </c>
      <c r="CO441" s="284">
        <v>1.4255091</v>
      </c>
      <c r="CP441" s="285">
        <v>4.6654562999999999E-4</v>
      </c>
      <c r="CQ441" s="284">
        <v>7.6529275000000003E-4</v>
      </c>
      <c r="CR441" s="284">
        <v>4.5754600000000003E-11</v>
      </c>
      <c r="CS441" s="284">
        <v>5.4977945999999997E-9</v>
      </c>
      <c r="CT441" s="284">
        <v>6.8543178000000005E-5</v>
      </c>
      <c r="CU441" s="284">
        <v>7.5201252E-3</v>
      </c>
      <c r="CV441" s="284">
        <v>4.8332299999999999E-9</v>
      </c>
      <c r="CW441" s="284">
        <v>3.9605646000000002E-6</v>
      </c>
      <c r="CX441"/>
      <c r="CY441" s="163"/>
      <c r="CZ441" s="267"/>
      <c r="DA441"/>
      <c r="DB441" s="247"/>
      <c r="DC441"/>
      <c r="DD441"/>
      <c r="DE441"/>
      <c r="DF441"/>
      <c r="DG441"/>
      <c r="DH441"/>
      <c r="DI441"/>
      <c r="DJ441"/>
      <c r="DK441"/>
      <c r="DL441"/>
    </row>
    <row r="442" spans="1:116" ht="14.4">
      <c r="A442" t="s">
        <v>1654</v>
      </c>
      <c r="B442" s="188" t="s">
        <v>314</v>
      </c>
      <c r="C442" s="151" t="str">
        <f t="shared" si="108"/>
        <v>A.070.02.301</v>
      </c>
      <c r="D442" s="54" t="s">
        <v>438</v>
      </c>
      <c r="E442" s="150" t="s">
        <v>352</v>
      </c>
      <c r="F442" s="153" t="str">
        <f t="shared" si="109"/>
        <v>CNG - including combustion CO2</v>
      </c>
      <c r="G442" s="154">
        <f t="shared" si="110"/>
        <v>3.9718181333333336</v>
      </c>
      <c r="H442"/>
      <c r="I442"/>
      <c r="J442" s="227">
        <f t="shared" si="92"/>
        <v>0.97700772913099998</v>
      </c>
      <c r="K442"/>
      <c r="L442" s="280">
        <f t="shared" si="93"/>
        <v>2.6870380069999998E-2</v>
      </c>
      <c r="M442" s="280">
        <f t="shared" si="94"/>
        <v>3.8508126811000007E-2</v>
      </c>
      <c r="N442" s="281">
        <f t="shared" si="95"/>
        <v>0.31585650225</v>
      </c>
      <c r="O442" s="280">
        <v>0.59577272000000003</v>
      </c>
      <c r="P442" s="286">
        <v>1.3812672E-2</v>
      </c>
      <c r="Q442" s="286">
        <v>2.263422E-2</v>
      </c>
      <c r="R442" s="286">
        <v>2.321163E-2</v>
      </c>
      <c r="S442" s="219">
        <v>2.9926203999999998E-3</v>
      </c>
      <c r="T442" s="219">
        <v>3.5617495000000001E-4</v>
      </c>
      <c r="U442" s="219">
        <v>3.0995471999999998E-4</v>
      </c>
      <c r="V442" s="219">
        <v>2.0457221999999999E-3</v>
      </c>
      <c r="W442" s="219">
        <v>7.3343224999999998E-4</v>
      </c>
      <c r="X442" s="219">
        <v>0</v>
      </c>
      <c r="Y442" s="219">
        <v>0.31512307000000001</v>
      </c>
      <c r="Z442" s="286">
        <v>1.5512611000000001E-5</v>
      </c>
      <c r="AA442" s="219">
        <v>0</v>
      </c>
      <c r="AB442" s="219">
        <v>0</v>
      </c>
      <c r="AC442"/>
      <c r="AD442" s="227">
        <f t="shared" si="111"/>
        <v>0.59577272000000003</v>
      </c>
      <c r="AE442" s="227">
        <f t="shared" si="112"/>
        <v>6.5362994270000002E-2</v>
      </c>
      <c r="AF442" s="227">
        <f t="shared" si="113"/>
        <v>3.8492614200000004E-2</v>
      </c>
      <c r="AG442" s="227">
        <f t="shared" si="114"/>
        <v>3.8508126811E-2</v>
      </c>
      <c r="AH442" s="227">
        <f t="shared" si="115"/>
        <v>0.31585650225</v>
      </c>
      <c r="AI442"/>
      <c r="AJ442">
        <v>58.849739999999997</v>
      </c>
      <c r="AK442" s="155">
        <v>57.934432000000001</v>
      </c>
      <c r="AL442" s="155">
        <v>0.63640624000000001</v>
      </c>
      <c r="AM442" s="155">
        <v>0</v>
      </c>
      <c r="AN442" s="155">
        <v>0</v>
      </c>
      <c r="AO442" s="155">
        <v>0.15589596999999999</v>
      </c>
      <c r="AP442" s="155">
        <v>0.12300595</v>
      </c>
      <c r="AQ442"/>
      <c r="AR442" s="156">
        <v>7.3726050000000001E-2</v>
      </c>
      <c r="AS442" s="156">
        <v>6.6464447999999995E-2</v>
      </c>
      <c r="AT442" s="156">
        <v>3.1246438000000001E-3</v>
      </c>
      <c r="AU442" s="156">
        <v>4.1369578000000004E-3</v>
      </c>
      <c r="AV442" s="282">
        <f t="shared" si="84"/>
        <v>3.9846791292580005E-6</v>
      </c>
      <c r="AW442" s="282">
        <f t="shared" si="85"/>
        <v>1.1555635799712999E-8</v>
      </c>
      <c r="AX442" s="283">
        <f t="shared" si="86"/>
        <v>0.57940585372200004</v>
      </c>
      <c r="AY442" s="157">
        <v>3.6858472E-6</v>
      </c>
      <c r="AZ442" s="157">
        <v>1.1121091E-8</v>
      </c>
      <c r="BA442" s="157">
        <v>3.0384409E-13</v>
      </c>
      <c r="BB442" s="157">
        <v>0</v>
      </c>
      <c r="BC442" s="157">
        <v>0</v>
      </c>
      <c r="BD442" s="157">
        <v>6.2201100000000001E-10</v>
      </c>
      <c r="BE442" s="157">
        <v>2.9779290999999999E-7</v>
      </c>
      <c r="BF442" s="157">
        <v>1.4184885E-10</v>
      </c>
      <c r="BG442" s="157">
        <v>2.9220041999999999E-10</v>
      </c>
      <c r="BH442" s="157">
        <v>0</v>
      </c>
      <c r="BI442" s="157">
        <v>0</v>
      </c>
      <c r="BJ442" s="157">
        <v>1.7665769E-13</v>
      </c>
      <c r="BK442" s="157">
        <v>1.2313839E-14</v>
      </c>
      <c r="BL442" s="157">
        <v>2.714094E-15</v>
      </c>
      <c r="BM442" s="157">
        <v>4.9117558E-11</v>
      </c>
      <c r="BN442" s="157">
        <v>3.6789070000000002E-10</v>
      </c>
      <c r="BO442" s="157">
        <v>0</v>
      </c>
      <c r="BP442" s="157">
        <v>6.1533721999999997E-5</v>
      </c>
      <c r="BQ442" s="157">
        <v>0.57934432000000002</v>
      </c>
      <c r="BR442" s="157">
        <v>0</v>
      </c>
      <c r="BS442" s="157">
        <v>0</v>
      </c>
      <c r="BT442" s="157">
        <v>0</v>
      </c>
      <c r="BU442"/>
      <c r="BV442" s="155">
        <v>1.94155E-4</v>
      </c>
      <c r="BW442" s="155">
        <v>2.014518E-6</v>
      </c>
      <c r="BX442" s="155">
        <v>1.1074483E-4</v>
      </c>
      <c r="BY442" s="155">
        <v>2.5075473999999998E-7</v>
      </c>
      <c r="BZ442" s="155">
        <v>4.3380628999999997E-6</v>
      </c>
      <c r="CA442" s="155">
        <v>0</v>
      </c>
      <c r="CB442" s="155">
        <v>0</v>
      </c>
      <c r="CC442" s="155">
        <v>0</v>
      </c>
      <c r="CD442" s="155">
        <v>4.9519408999999999E-7</v>
      </c>
      <c r="CE442" s="155">
        <v>3.0909748999999998E-7</v>
      </c>
      <c r="CF442" s="155">
        <v>0</v>
      </c>
      <c r="CG442" s="155">
        <v>0</v>
      </c>
      <c r="CH442" s="155">
        <v>0</v>
      </c>
      <c r="CI442" s="155">
        <v>4.5677978000000002E-6</v>
      </c>
      <c r="CJ442" s="155">
        <v>7.1434750000000006E-5</v>
      </c>
      <c r="CK442" s="155">
        <v>1.0326222E-14</v>
      </c>
      <c r="CL442" s="155">
        <v>0</v>
      </c>
      <c r="CM442"/>
      <c r="CN442" s="284">
        <v>0</v>
      </c>
      <c r="CO442" s="284">
        <v>3.9718181000000001</v>
      </c>
      <c r="CP442" s="285">
        <v>0</v>
      </c>
      <c r="CQ442" s="284">
        <v>1.3783039000000001E-3</v>
      </c>
      <c r="CR442" s="284">
        <v>8.4385329000000004E-11</v>
      </c>
      <c r="CS442" s="284">
        <v>9.8391779000000001E-9</v>
      </c>
      <c r="CT442" s="284">
        <v>1.5885859999999999E-4</v>
      </c>
      <c r="CU442" s="284">
        <v>1.0337730999999999E-2</v>
      </c>
      <c r="CV442" s="284">
        <v>0</v>
      </c>
      <c r="CW442" s="284">
        <v>0</v>
      </c>
      <c r="CX442"/>
      <c r="CY442" s="163"/>
      <c r="CZ442" s="267"/>
      <c r="DA442"/>
      <c r="DB442" s="247"/>
      <c r="DC442"/>
      <c r="DD442"/>
      <c r="DE442"/>
      <c r="DF442"/>
      <c r="DG442"/>
      <c r="DH442"/>
      <c r="DI442"/>
      <c r="DJ442"/>
      <c r="DK442"/>
      <c r="DL442"/>
    </row>
    <row r="443" spans="1:116" ht="14.4">
      <c r="A443" t="s">
        <v>1655</v>
      </c>
      <c r="B443" s="188" t="s">
        <v>314</v>
      </c>
      <c r="C443" s="151" t="str">
        <f t="shared" si="108"/>
        <v>A.070.02.302</v>
      </c>
      <c r="D443" s="54" t="s">
        <v>438</v>
      </c>
      <c r="E443" s="150" t="s">
        <v>352</v>
      </c>
      <c r="F443" s="153" t="str">
        <f t="shared" si="109"/>
        <v>LNG - including combustion CO2</v>
      </c>
      <c r="G443" s="154">
        <f t="shared" si="110"/>
        <v>3.9718181333333336</v>
      </c>
      <c r="H443"/>
      <c r="I443"/>
      <c r="J443" s="227">
        <f t="shared" si="92"/>
        <v>0.97700772913099998</v>
      </c>
      <c r="K443"/>
      <c r="L443" s="280">
        <f t="shared" si="93"/>
        <v>2.6870380069999998E-2</v>
      </c>
      <c r="M443" s="280">
        <f t="shared" si="94"/>
        <v>3.8508126811000007E-2</v>
      </c>
      <c r="N443" s="281">
        <f t="shared" si="95"/>
        <v>0.31585650225</v>
      </c>
      <c r="O443" s="280">
        <v>0.59577272000000003</v>
      </c>
      <c r="P443" s="286">
        <v>1.3812672E-2</v>
      </c>
      <c r="Q443" s="286">
        <v>2.263422E-2</v>
      </c>
      <c r="R443" s="286">
        <v>2.321163E-2</v>
      </c>
      <c r="S443" s="219">
        <v>2.9926203999999998E-3</v>
      </c>
      <c r="T443" s="219">
        <v>3.5617495000000001E-4</v>
      </c>
      <c r="U443" s="219">
        <v>3.0995471999999998E-4</v>
      </c>
      <c r="V443" s="219">
        <v>2.0457221999999999E-3</v>
      </c>
      <c r="W443" s="219">
        <v>7.3343224999999998E-4</v>
      </c>
      <c r="X443" s="219">
        <v>0</v>
      </c>
      <c r="Y443" s="219">
        <v>0.31512307000000001</v>
      </c>
      <c r="Z443" s="286">
        <v>1.5512611000000001E-5</v>
      </c>
      <c r="AA443" s="219">
        <v>0</v>
      </c>
      <c r="AB443" s="219">
        <v>0</v>
      </c>
      <c r="AC443"/>
      <c r="AD443" s="227">
        <f t="shared" si="111"/>
        <v>0.59577272000000003</v>
      </c>
      <c r="AE443" s="227">
        <f t="shared" si="112"/>
        <v>6.5362994270000002E-2</v>
      </c>
      <c r="AF443" s="227">
        <f t="shared" si="113"/>
        <v>3.8492614200000004E-2</v>
      </c>
      <c r="AG443" s="227">
        <f t="shared" si="114"/>
        <v>3.8508126811E-2</v>
      </c>
      <c r="AH443" s="227">
        <f t="shared" si="115"/>
        <v>0.31585650225</v>
      </c>
      <c r="AI443"/>
      <c r="AJ443">
        <v>58.849739999999997</v>
      </c>
      <c r="AK443" s="155">
        <v>57.934432000000001</v>
      </c>
      <c r="AL443" s="155">
        <v>0.63640624000000001</v>
      </c>
      <c r="AM443" s="155">
        <v>0</v>
      </c>
      <c r="AN443" s="155">
        <v>0</v>
      </c>
      <c r="AO443" s="155">
        <v>0.15589596999999999</v>
      </c>
      <c r="AP443" s="155">
        <v>0.12300595</v>
      </c>
      <c r="AQ443"/>
      <c r="AR443" s="156">
        <v>7.3726050000000001E-2</v>
      </c>
      <c r="AS443" s="156">
        <v>6.6464447999999995E-2</v>
      </c>
      <c r="AT443" s="156">
        <v>3.1246438000000001E-3</v>
      </c>
      <c r="AU443" s="156">
        <v>4.1369578000000004E-3</v>
      </c>
      <c r="AV443" s="282">
        <f t="shared" si="84"/>
        <v>3.9846791292580005E-6</v>
      </c>
      <c r="AW443" s="282">
        <f t="shared" si="85"/>
        <v>1.1555635799712999E-8</v>
      </c>
      <c r="AX443" s="283">
        <f t="shared" si="86"/>
        <v>0.57940585372200004</v>
      </c>
      <c r="AY443" s="157">
        <v>3.6858472E-6</v>
      </c>
      <c r="AZ443" s="157">
        <v>1.1121091E-8</v>
      </c>
      <c r="BA443" s="157">
        <v>3.0384409E-13</v>
      </c>
      <c r="BB443" s="157">
        <v>0</v>
      </c>
      <c r="BC443" s="157">
        <v>0</v>
      </c>
      <c r="BD443" s="157">
        <v>6.2201100000000001E-10</v>
      </c>
      <c r="BE443" s="157">
        <v>2.9779290999999999E-7</v>
      </c>
      <c r="BF443" s="157">
        <v>1.4184885E-10</v>
      </c>
      <c r="BG443" s="157">
        <v>2.9220041999999999E-10</v>
      </c>
      <c r="BH443" s="157">
        <v>0</v>
      </c>
      <c r="BI443" s="157">
        <v>0</v>
      </c>
      <c r="BJ443" s="157">
        <v>1.7665769E-13</v>
      </c>
      <c r="BK443" s="157">
        <v>1.2313839E-14</v>
      </c>
      <c r="BL443" s="157">
        <v>2.714094E-15</v>
      </c>
      <c r="BM443" s="157">
        <v>4.9117558E-11</v>
      </c>
      <c r="BN443" s="157">
        <v>3.6789070000000002E-10</v>
      </c>
      <c r="BO443" s="157">
        <v>0</v>
      </c>
      <c r="BP443" s="157">
        <v>6.1533721999999997E-5</v>
      </c>
      <c r="BQ443" s="157">
        <v>0.57934432000000002</v>
      </c>
      <c r="BR443" s="157">
        <v>0</v>
      </c>
      <c r="BS443" s="157">
        <v>0</v>
      </c>
      <c r="BT443" s="157">
        <v>0</v>
      </c>
      <c r="BU443"/>
      <c r="BV443" s="155">
        <v>1.94155E-4</v>
      </c>
      <c r="BW443" s="155">
        <v>2.014518E-6</v>
      </c>
      <c r="BX443" s="155">
        <v>1.1074483E-4</v>
      </c>
      <c r="BY443" s="155">
        <v>2.5075473999999998E-7</v>
      </c>
      <c r="BZ443" s="155">
        <v>4.3380628999999997E-6</v>
      </c>
      <c r="CA443" s="155">
        <v>0</v>
      </c>
      <c r="CB443" s="155">
        <v>0</v>
      </c>
      <c r="CC443" s="155">
        <v>0</v>
      </c>
      <c r="CD443" s="155">
        <v>4.9519408999999999E-7</v>
      </c>
      <c r="CE443" s="155">
        <v>3.0909748999999998E-7</v>
      </c>
      <c r="CF443" s="155">
        <v>0</v>
      </c>
      <c r="CG443" s="155">
        <v>0</v>
      </c>
      <c r="CH443" s="155">
        <v>0</v>
      </c>
      <c r="CI443" s="155">
        <v>4.5677978000000002E-6</v>
      </c>
      <c r="CJ443" s="155">
        <v>7.1434750000000006E-5</v>
      </c>
      <c r="CK443" s="155">
        <v>1.0326222E-14</v>
      </c>
      <c r="CL443" s="155">
        <v>0</v>
      </c>
      <c r="CM443"/>
      <c r="CN443" s="284">
        <v>0</v>
      </c>
      <c r="CO443" s="284">
        <v>3.9718181000000001</v>
      </c>
      <c r="CP443" s="285">
        <v>0</v>
      </c>
      <c r="CQ443" s="284">
        <v>1.3783039000000001E-3</v>
      </c>
      <c r="CR443" s="284">
        <v>8.4385329000000004E-11</v>
      </c>
      <c r="CS443" s="284">
        <v>9.8391779000000001E-9</v>
      </c>
      <c r="CT443" s="284">
        <v>1.5885859999999999E-4</v>
      </c>
      <c r="CU443" s="284">
        <v>1.0337730999999999E-2</v>
      </c>
      <c r="CV443" s="284">
        <v>0</v>
      </c>
      <c r="CW443" s="284">
        <v>0</v>
      </c>
      <c r="CX443"/>
      <c r="CY443" s="163"/>
      <c r="CZ443" s="267"/>
      <c r="DA443"/>
      <c r="DB443" s="247"/>
      <c r="DC443"/>
      <c r="DD443"/>
      <c r="DE443"/>
      <c r="DF443"/>
      <c r="DG443"/>
      <c r="DH443"/>
      <c r="DI443"/>
      <c r="DJ443"/>
      <c r="DK443"/>
      <c r="DL443"/>
    </row>
    <row r="444" spans="1:116" ht="14.4">
      <c r="A444" t="s">
        <v>2398</v>
      </c>
      <c r="B444" s="188" t="s">
        <v>314</v>
      </c>
      <c r="C444" s="151" t="str">
        <f t="shared" si="108"/>
        <v>A.070.02.303</v>
      </c>
      <c r="D444" s="54" t="s">
        <v>438</v>
      </c>
      <c r="E444" s="260" t="s">
        <v>2391</v>
      </c>
      <c r="F444" s="153" t="str">
        <f t="shared" si="109"/>
        <v>LPG - including combustion CO2 per litre</v>
      </c>
      <c r="G444" s="154">
        <f t="shared" si="110"/>
        <v>1.7142857333333332</v>
      </c>
      <c r="H444"/>
      <c r="I444"/>
      <c r="J444" s="227">
        <f t="shared" si="92"/>
        <v>0.44933436465676796</v>
      </c>
      <c r="K444"/>
      <c r="L444" s="280">
        <f t="shared" si="93"/>
        <v>1.1963101351768E-2</v>
      </c>
      <c r="M444" s="280">
        <f t="shared" si="94"/>
        <v>2.1103219069999998E-2</v>
      </c>
      <c r="N444" s="281">
        <f t="shared" si="95"/>
        <v>0.15912518423499999</v>
      </c>
      <c r="O444" s="280">
        <v>0.25714285999999997</v>
      </c>
      <c r="P444" s="286">
        <v>8.1808162999999993E-3</v>
      </c>
      <c r="Q444" s="286">
        <v>1.277842E-2</v>
      </c>
      <c r="R444" s="286">
        <v>1.0834898000000001E-2</v>
      </c>
      <c r="S444" s="219">
        <v>1.1166622000000001E-3</v>
      </c>
      <c r="T444" s="286">
        <v>3.1954768000000003E-8</v>
      </c>
      <c r="U444" s="286">
        <v>1.1509197E-5</v>
      </c>
      <c r="V444" s="219">
        <v>1.4398277E-4</v>
      </c>
      <c r="W444" s="286">
        <v>4.6444235000000001E-5</v>
      </c>
      <c r="X444" s="219">
        <v>0</v>
      </c>
      <c r="Y444" s="219">
        <v>0.15907874</v>
      </c>
      <c r="Z444" s="219">
        <v>0</v>
      </c>
      <c r="AA444" s="219">
        <v>0</v>
      </c>
      <c r="AB444" s="219">
        <v>0</v>
      </c>
      <c r="AC444"/>
      <c r="AD444" s="227">
        <f t="shared" si="111"/>
        <v>0.25714285999999997</v>
      </c>
      <c r="AE444" s="227">
        <f t="shared" si="112"/>
        <v>3.3066320421767999E-2</v>
      </c>
      <c r="AF444" s="227">
        <f t="shared" si="113"/>
        <v>2.1103219069999998E-2</v>
      </c>
      <c r="AG444" s="227">
        <f t="shared" si="114"/>
        <v>2.1103219069999998E-2</v>
      </c>
      <c r="AH444" s="227">
        <f t="shared" si="115"/>
        <v>0.15912518423499999</v>
      </c>
      <c r="AI444"/>
      <c r="AJ444">
        <v>26.916371999999999</v>
      </c>
      <c r="AK444" s="155">
        <v>26.789227</v>
      </c>
      <c r="AL444" s="155">
        <v>0.11372398</v>
      </c>
      <c r="AM444" s="155">
        <v>0</v>
      </c>
      <c r="AN444" s="155">
        <v>1.0058598E-2</v>
      </c>
      <c r="AO444" s="155">
        <v>4.0261122000000003E-4</v>
      </c>
      <c r="AP444" s="155">
        <v>2.9602183999999998E-3</v>
      </c>
      <c r="AQ444"/>
      <c r="AR444" s="156">
        <v>3.4462544999999997E-2</v>
      </c>
      <c r="AS444" s="156">
        <v>3.1116307999999999E-2</v>
      </c>
      <c r="AT444" s="156">
        <v>1.4337949E-3</v>
      </c>
      <c r="AU444" s="156">
        <v>1.9124420000000001E-3</v>
      </c>
      <c r="AV444" s="282">
        <f t="shared" si="84"/>
        <v>1.8654860360705508E-6</v>
      </c>
      <c r="AW444" s="282">
        <f t="shared" si="85"/>
        <v>5.3024960356876382E-9</v>
      </c>
      <c r="AX444" s="283">
        <f t="shared" si="86"/>
        <v>0.26784902700765001</v>
      </c>
      <c r="AY444" s="157">
        <v>1.5908570999999999E-6</v>
      </c>
      <c r="AZ444" s="157">
        <v>4.8E-9</v>
      </c>
      <c r="BA444" s="157">
        <v>1.3114286E-13</v>
      </c>
      <c r="BB444" s="157">
        <v>0</v>
      </c>
      <c r="BC444" s="157">
        <v>0</v>
      </c>
      <c r="BD444" s="157">
        <v>1.4588264999999999E-9</v>
      </c>
      <c r="BE444" s="157">
        <v>2.7316759999999998E-7</v>
      </c>
      <c r="BF444" s="157">
        <v>2.0968878E-10</v>
      </c>
      <c r="BG444" s="157">
        <v>2.9257194000000001E-10</v>
      </c>
      <c r="BH444" s="157">
        <v>9.5918366999999994E-14</v>
      </c>
      <c r="BI444" s="157">
        <v>2.1224490000000002E-15</v>
      </c>
      <c r="BJ444" s="157">
        <v>6.1117932000000001E-15</v>
      </c>
      <c r="BK444" s="157">
        <v>8.8708552000000008E-18</v>
      </c>
      <c r="BL444" s="157">
        <v>1.1347582000000001E-17</v>
      </c>
      <c r="BM444" s="157">
        <v>9.7045051000000002E-14</v>
      </c>
      <c r="BN444" s="157">
        <v>2.4125254999999998E-12</v>
      </c>
      <c r="BO444" s="157">
        <v>0</v>
      </c>
      <c r="BP444" s="157">
        <v>6.4700765000000002E-7</v>
      </c>
      <c r="BQ444" s="157">
        <v>0.26784838</v>
      </c>
      <c r="BR444" s="157">
        <v>0</v>
      </c>
      <c r="BS444" s="157">
        <v>0</v>
      </c>
      <c r="BT444" s="157">
        <v>0</v>
      </c>
      <c r="BU444"/>
      <c r="BV444" s="155">
        <v>8.9876462999999998E-5</v>
      </c>
      <c r="BW444" s="155">
        <v>2.4863458999999999E-6</v>
      </c>
      <c r="BX444" s="155">
        <v>4.7798834E-5</v>
      </c>
      <c r="BY444" s="155">
        <v>1.7462407999999999E-8</v>
      </c>
      <c r="BZ444" s="155">
        <v>2.2847743000000001E-6</v>
      </c>
      <c r="CA444" s="155">
        <v>9.2911652000000003E-7</v>
      </c>
      <c r="CB444" s="155">
        <v>0</v>
      </c>
      <c r="CC444" s="155">
        <v>1.4005354000000001E-6</v>
      </c>
      <c r="CD444" s="155">
        <v>5.6260282999999999E-10</v>
      </c>
      <c r="CE444" s="155">
        <v>9.4788162999999994E-9</v>
      </c>
      <c r="CF444" s="155">
        <v>0</v>
      </c>
      <c r="CG444" s="155">
        <v>0</v>
      </c>
      <c r="CH444" s="155">
        <v>0</v>
      </c>
      <c r="CI444" s="155">
        <v>2.1485998000000002E-6</v>
      </c>
      <c r="CJ444" s="155">
        <v>3.2800752999999997E-5</v>
      </c>
      <c r="CK444" s="155">
        <v>3.0938572E-18</v>
      </c>
      <c r="CL444" s="155">
        <v>0</v>
      </c>
      <c r="CM444"/>
      <c r="CN444" s="284">
        <v>0</v>
      </c>
      <c r="CO444" s="284">
        <v>1.7142857</v>
      </c>
      <c r="CP444" s="285">
        <v>3.8831675000000003E-2</v>
      </c>
      <c r="CQ444" s="284">
        <v>1.9163693999999999E-3</v>
      </c>
      <c r="CR444" s="284">
        <v>2.7498227E-12</v>
      </c>
      <c r="CS444" s="284">
        <v>3.2536729000000001E-10</v>
      </c>
      <c r="CT444" s="284">
        <v>8.6979873999999999E-5</v>
      </c>
      <c r="CU444" s="284">
        <v>1.1884075E-5</v>
      </c>
      <c r="CV444" s="284">
        <v>6.4319184000000001E-8</v>
      </c>
      <c r="CW444" s="284">
        <v>3.252304E-4</v>
      </c>
      <c r="CX444"/>
      <c r="CY444" s="163"/>
      <c r="CZ444" s="269"/>
      <c r="DA444"/>
      <c r="DB444" s="247"/>
      <c r="DC444"/>
      <c r="DD444"/>
      <c r="DE444"/>
      <c r="DF444"/>
      <c r="DG444"/>
      <c r="DH444"/>
      <c r="DI444"/>
      <c r="DJ444"/>
      <c r="DK444"/>
      <c r="DL444"/>
    </row>
    <row r="445" spans="1:116" ht="14.4">
      <c r="A445" t="s">
        <v>1656</v>
      </c>
      <c r="B445" s="188" t="s">
        <v>314</v>
      </c>
      <c r="C445" s="151" t="str">
        <f t="shared" si="108"/>
        <v>A.070.02.304</v>
      </c>
      <c r="D445" s="54" t="s">
        <v>438</v>
      </c>
      <c r="E445" s="150" t="s">
        <v>352</v>
      </c>
      <c r="F445" s="153" t="str">
        <f t="shared" si="109"/>
        <v>Brown Hydrogen - including combustion CO2</v>
      </c>
      <c r="G445" s="154">
        <f t="shared" si="110"/>
        <v>11.756982000000001</v>
      </c>
      <c r="H445"/>
      <c r="I445"/>
      <c r="J445" s="227">
        <f t="shared" si="92"/>
        <v>1.9803210979104511</v>
      </c>
      <c r="K445"/>
      <c r="L445" s="280">
        <f t="shared" si="93"/>
        <v>7.9544165220000004E-2</v>
      </c>
      <c r="M445" s="280">
        <f t="shared" si="94"/>
        <v>0.11485973988999999</v>
      </c>
      <c r="N445" s="281">
        <f t="shared" si="95"/>
        <v>2.2369892800451239E-2</v>
      </c>
      <c r="O445" s="280">
        <v>1.7635472999999999</v>
      </c>
      <c r="P445" s="286">
        <v>4.1725245000000001E-2</v>
      </c>
      <c r="Q445" s="286">
        <v>6.7075581999999995E-2</v>
      </c>
      <c r="R445" s="286">
        <v>6.8690031999999998E-2</v>
      </c>
      <c r="S445" s="219">
        <v>8.9015933999999994E-3</v>
      </c>
      <c r="T445" s="219">
        <v>1.0417333000000001E-3</v>
      </c>
      <c r="U445" s="219">
        <v>9.1080651999999999E-4</v>
      </c>
      <c r="V445" s="219">
        <v>5.9862997000000003E-3</v>
      </c>
      <c r="W445" s="219">
        <v>2.2402212999999998E-3</v>
      </c>
      <c r="X445" s="286">
        <v>2.6467638000000001E-5</v>
      </c>
      <c r="Y445" s="219">
        <v>1.9579995999999999E-2</v>
      </c>
      <c r="Z445" s="286">
        <v>4.6145552000000003E-5</v>
      </c>
      <c r="AA445" s="219">
        <v>5.4967549999999997E-4</v>
      </c>
      <c r="AB445" s="286">
        <v>4.5124101000000001E-13</v>
      </c>
      <c r="AC445"/>
      <c r="AD445" s="227">
        <f t="shared" si="111"/>
        <v>1.7635472999999999</v>
      </c>
      <c r="AE445" s="227">
        <f t="shared" si="112"/>
        <v>0.19433129191999998</v>
      </c>
      <c r="AF445" s="227">
        <f t="shared" si="113"/>
        <v>0.11533680219999999</v>
      </c>
      <c r="AG445" s="227">
        <f t="shared" si="114"/>
        <v>0.11485973988999999</v>
      </c>
      <c r="AH445" s="227">
        <f t="shared" si="115"/>
        <v>2.182021730045124E-2</v>
      </c>
      <c r="AI445"/>
      <c r="AJ445">
        <v>174.84674000000001</v>
      </c>
      <c r="AK445" s="155">
        <v>171.05705</v>
      </c>
      <c r="AL445" s="155">
        <v>2.4794212999999998</v>
      </c>
      <c r="AM445" s="155">
        <v>0</v>
      </c>
      <c r="AN445" s="155">
        <v>0.1195566</v>
      </c>
      <c r="AO445" s="155">
        <v>0.70724597</v>
      </c>
      <c r="AP445" s="155">
        <v>0.48346443</v>
      </c>
      <c r="AQ445"/>
      <c r="AR445" s="156">
        <v>0.21860181000000001</v>
      </c>
      <c r="AS445" s="156">
        <v>0.19718035</v>
      </c>
      <c r="AT445" s="156">
        <v>9.2716802000000001E-3</v>
      </c>
      <c r="AU445" s="156">
        <v>1.2149780000000001E-2</v>
      </c>
      <c r="AV445" s="282">
        <f t="shared" si="84"/>
        <v>1.1821363751515912E-5</v>
      </c>
      <c r="AW445" s="282">
        <f t="shared" si="85"/>
        <v>3.4288757872278356E-8</v>
      </c>
      <c r="AX445" s="283">
        <f t="shared" si="86"/>
        <v>1.7016498396099999</v>
      </c>
      <c r="AY445" s="157">
        <v>1.0910523E-5</v>
      </c>
      <c r="AZ445" s="157">
        <v>3.2919683999999998E-8</v>
      </c>
      <c r="BA445" s="157">
        <v>8.9941273E-13</v>
      </c>
      <c r="BB445" s="157">
        <v>6.3755912999999995E-14</v>
      </c>
      <c r="BC445" s="157">
        <v>0</v>
      </c>
      <c r="BD445" s="157">
        <v>1.8423497000000001E-9</v>
      </c>
      <c r="BE445" s="157">
        <v>8.9712118000000002E-7</v>
      </c>
      <c r="BF445" s="157">
        <v>4.1997206000000002E-10</v>
      </c>
      <c r="BG445" s="157">
        <v>8.8283559999999997E-10</v>
      </c>
      <c r="BH445" s="157">
        <v>8.4168541000000001E-16</v>
      </c>
      <c r="BI445" s="157">
        <v>1.0815949E-17</v>
      </c>
      <c r="BJ445" s="157">
        <v>5.1906631E-13</v>
      </c>
      <c r="BK445" s="157">
        <v>3.6035919E-14</v>
      </c>
      <c r="BL445" s="157">
        <v>7.9456174000000004E-15</v>
      </c>
      <c r="BM445" s="157">
        <v>1.4371836000000001E-10</v>
      </c>
      <c r="BN445" s="157">
        <v>1.0774397000000001E-9</v>
      </c>
      <c r="BO445" s="157">
        <v>6.0960406999999995E-22</v>
      </c>
      <c r="BP445" s="157">
        <v>1.9013961000000001E-4</v>
      </c>
      <c r="BQ445" s="157">
        <v>1.7014597</v>
      </c>
      <c r="BR445" s="157">
        <v>1.0656E-8</v>
      </c>
      <c r="BS445" s="157">
        <v>6.4799999999999999E-11</v>
      </c>
      <c r="BT445" s="157">
        <v>2.8991999999999999E-15</v>
      </c>
      <c r="BU445"/>
      <c r="BV445" s="155">
        <v>5.7664493000000004E-4</v>
      </c>
      <c r="BW445" s="155">
        <v>6.0871974999999998E-6</v>
      </c>
      <c r="BX445" s="155">
        <v>3.2781584999999998E-4</v>
      </c>
      <c r="BY445" s="155">
        <v>7.3413078999999998E-7</v>
      </c>
      <c r="BZ445" s="155">
        <v>1.2956855E-5</v>
      </c>
      <c r="CA445" s="155">
        <v>1.3121071E-9</v>
      </c>
      <c r="CB445" s="155">
        <v>2.0942864E-11</v>
      </c>
      <c r="CC445" s="155">
        <v>1.9761320000000001E-9</v>
      </c>
      <c r="CD445" s="155">
        <v>1.4485386E-6</v>
      </c>
      <c r="CE445" s="155">
        <v>9.0810487999999995E-7</v>
      </c>
      <c r="CF445" s="155">
        <v>0</v>
      </c>
      <c r="CG445" s="155">
        <v>1.3480615999999999E-18</v>
      </c>
      <c r="CH445" s="155">
        <v>1.1037876E-14</v>
      </c>
      <c r="CI445" s="155">
        <v>1.3525493E-5</v>
      </c>
      <c r="CJ445" s="155">
        <v>2.1163544999999999E-4</v>
      </c>
      <c r="CK445" s="155">
        <v>2.4852427999999997E-10</v>
      </c>
      <c r="CL445" s="155">
        <v>1.5297463999999999E-6</v>
      </c>
      <c r="CM445"/>
      <c r="CN445" s="284">
        <v>9.342609E-15</v>
      </c>
      <c r="CO445" s="284">
        <v>11.756945999999999</v>
      </c>
      <c r="CP445" s="285">
        <v>4.3827508999999998E-4</v>
      </c>
      <c r="CQ445" s="284">
        <v>4.1650704999999996E-3</v>
      </c>
      <c r="CR445" s="284">
        <v>2.4788471000000002E-10</v>
      </c>
      <c r="CS445" s="284">
        <v>2.8904675999999999E-8</v>
      </c>
      <c r="CT445" s="284">
        <v>4.7644932999999997E-4</v>
      </c>
      <c r="CU445" s="284">
        <v>3.0253546999999999E-2</v>
      </c>
      <c r="CV445" s="284">
        <v>5.6327031E-10</v>
      </c>
      <c r="CW445" s="284">
        <v>4.6156886000000002E-7</v>
      </c>
      <c r="CX445"/>
      <c r="CY445" s="163"/>
      <c r="CZ445" s="269"/>
      <c r="DA445"/>
      <c r="DB445" s="54"/>
      <c r="DC445"/>
      <c r="DD445"/>
      <c r="DE445"/>
      <c r="DF445"/>
      <c r="DG445"/>
      <c r="DH445"/>
      <c r="DI445"/>
      <c r="DJ445"/>
      <c r="DK445"/>
      <c r="DL445"/>
    </row>
    <row r="446" spans="1:116" ht="14.4">
      <c r="B446" s="188"/>
      <c r="C446" s="151"/>
      <c r="D446" s="51" t="s">
        <v>439</v>
      </c>
      <c r="E446" s="150"/>
      <c r="F446"/>
      <c r="G446"/>
      <c r="H446"/>
      <c r="I446"/>
      <c r="J446"/>
      <c r="K446"/>
      <c r="L446"/>
      <c r="M446"/>
      <c r="N446" s="174"/>
      <c r="O446"/>
      <c r="P446" s="53"/>
      <c r="Q446" s="53"/>
      <c r="R446" s="53"/>
      <c r="S446"/>
      <c r="T446"/>
      <c r="U446"/>
      <c r="V446"/>
      <c r="W446"/>
      <c r="Y446"/>
      <c r="Z446" s="53"/>
      <c r="AA446"/>
      <c r="AB446" s="53"/>
      <c r="AC446"/>
      <c r="AD446"/>
      <c r="AE446"/>
      <c r="AF446"/>
      <c r="AG446"/>
      <c r="AH446"/>
      <c r="AI446"/>
      <c r="AJ446"/>
      <c r="AK446"/>
      <c r="AL446"/>
      <c r="AM446"/>
      <c r="AN446"/>
      <c r="AO446"/>
      <c r="AP446"/>
      <c r="AQ446"/>
      <c r="AR446"/>
      <c r="AS446"/>
      <c r="AT446"/>
      <c r="AU446"/>
      <c r="AX446" s="19"/>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s="117"/>
      <c r="CQ446"/>
      <c r="CR446"/>
      <c r="CS446"/>
      <c r="CT446"/>
      <c r="CU446"/>
      <c r="CV446"/>
      <c r="CW446"/>
      <c r="CX446"/>
      <c r="CY446" s="53"/>
      <c r="CZ446" s="269"/>
      <c r="DA446"/>
      <c r="DB446" s="54"/>
      <c r="DC446"/>
      <c r="DD446"/>
      <c r="DE446"/>
      <c r="DF446"/>
      <c r="DG446"/>
      <c r="DH446"/>
      <c r="DI446"/>
      <c r="DJ446"/>
      <c r="DK446"/>
      <c r="DL446"/>
    </row>
    <row r="447" spans="1:116" ht="14.4">
      <c r="A447" t="s">
        <v>2399</v>
      </c>
      <c r="B447" s="188" t="s">
        <v>314</v>
      </c>
      <c r="C447" s="151" t="str">
        <f t="shared" si="108"/>
        <v>A.070.03.101</v>
      </c>
      <c r="D447" s="54" t="s">
        <v>439</v>
      </c>
      <c r="E447" s="260" t="s">
        <v>272</v>
      </c>
      <c r="F447" s="153" t="str">
        <f t="shared" si="109"/>
        <v xml:space="preserve"> Gasoline E10 - lease segment A (4.90 l/100km) incl CO2 (per km)</v>
      </c>
      <c r="G447" s="154">
        <f t="shared" si="110"/>
        <v>0.13669426000000001</v>
      </c>
      <c r="H447"/>
      <c r="I447"/>
      <c r="J447" s="227">
        <f t="shared" si="92"/>
        <v>3.4852832524448749E-2</v>
      </c>
      <c r="K447"/>
      <c r="L447" s="280">
        <f t="shared" si="93"/>
        <v>1.4992533289E-3</v>
      </c>
      <c r="M447" s="280">
        <f t="shared" si="94"/>
        <v>2.4528079298E-3</v>
      </c>
      <c r="N447" s="281">
        <f t="shared" si="95"/>
        <v>1.0396632265748745E-2</v>
      </c>
      <c r="O447" s="280">
        <v>2.0504139000000001E-2</v>
      </c>
      <c r="P447" s="286">
        <v>1.0529983E-3</v>
      </c>
      <c r="Q447" s="286">
        <v>1.0981153000000001E-3</v>
      </c>
      <c r="R447" s="286">
        <v>1.1217276999999999E-3</v>
      </c>
      <c r="S447" s="219">
        <v>3.5306903000000001E-4</v>
      </c>
      <c r="T447" s="286">
        <v>3.2380228999999998E-6</v>
      </c>
      <c r="U447" s="286">
        <v>2.1218576000000001E-5</v>
      </c>
      <c r="V447" s="219">
        <v>2.9507585000000002E-4</v>
      </c>
      <c r="W447" s="286">
        <v>1.1305693999999999E-5</v>
      </c>
      <c r="X447" s="286">
        <v>1.2520411000000001E-6</v>
      </c>
      <c r="Y447" s="219">
        <v>1.0385323E-2</v>
      </c>
      <c r="Z447" s="286">
        <v>5.3664387000000002E-6</v>
      </c>
      <c r="AA447" s="286">
        <v>3.5717274E-9</v>
      </c>
      <c r="AB447" s="286">
        <v>2.1345776999999998E-14</v>
      </c>
      <c r="AC447"/>
      <c r="AD447" s="227">
        <f t="shared" si="111"/>
        <v>2.0504139000000001E-2</v>
      </c>
      <c r="AE447" s="227">
        <f t="shared" si="112"/>
        <v>3.9454427788999996E-3</v>
      </c>
      <c r="AF447" s="227">
        <f t="shared" si="113"/>
        <v>2.4461930217274E-3</v>
      </c>
      <c r="AG447" s="227">
        <f t="shared" si="114"/>
        <v>2.4528079298000004E-3</v>
      </c>
      <c r="AH447" s="227">
        <f t="shared" si="115"/>
        <v>1.0396628694021345E-2</v>
      </c>
      <c r="AI447"/>
      <c r="AJ447">
        <v>2.1551605</v>
      </c>
      <c r="AK447" s="155">
        <v>1.9840597</v>
      </c>
      <c r="AL447" s="155">
        <v>1.0888903E-2</v>
      </c>
      <c r="AM447" s="155">
        <v>0</v>
      </c>
      <c r="AN447" s="155">
        <v>0.10763416000000001</v>
      </c>
      <c r="AO447" s="155">
        <v>5.0058773000000001E-2</v>
      </c>
      <c r="AP447" s="155">
        <v>2.5189749000000001E-3</v>
      </c>
      <c r="AQ447"/>
      <c r="AR447" s="156">
        <v>2.8843662999999999E-3</v>
      </c>
      <c r="AS447" s="156">
        <v>2.6277644E-3</v>
      </c>
      <c r="AT447" s="156">
        <v>1.1525029E-4</v>
      </c>
      <c r="AU447" s="156">
        <v>1.4135162E-4</v>
      </c>
      <c r="AV447" s="282">
        <f t="shared" si="84"/>
        <v>1.5753982825024819E-7</v>
      </c>
      <c r="AW447" s="282">
        <f t="shared" si="85"/>
        <v>4.2622149873712704E-10</v>
      </c>
      <c r="AX447" s="283">
        <f t="shared" si="86"/>
        <v>1.979714609437E-2</v>
      </c>
      <c r="AY447" s="157">
        <v>1.2685229E-7</v>
      </c>
      <c r="AZ447" s="157">
        <v>3.8274399E-10</v>
      </c>
      <c r="BA447" s="157">
        <v>1.0457112999999999E-14</v>
      </c>
      <c r="BB447" s="157">
        <v>3.0159482E-15</v>
      </c>
      <c r="BC447" s="157">
        <v>0</v>
      </c>
      <c r="BD447" s="157">
        <v>9.3696577999999999E-11</v>
      </c>
      <c r="BE447" s="157">
        <v>3.0544329000000001E-8</v>
      </c>
      <c r="BF447" s="157">
        <v>1.4668903E-11</v>
      </c>
      <c r="BG447" s="157">
        <v>2.8783914000000001E-11</v>
      </c>
      <c r="BH447" s="157">
        <v>3.9815594000000002E-17</v>
      </c>
      <c r="BI447" s="157">
        <v>5.1164419000000001E-19</v>
      </c>
      <c r="BJ447" s="157">
        <v>1.2088589E-14</v>
      </c>
      <c r="BK447" s="157">
        <v>1.7720044E-15</v>
      </c>
      <c r="BL447" s="157">
        <v>3.3370346E-16</v>
      </c>
      <c r="BM447" s="157">
        <v>1.2540692999999999E-12</v>
      </c>
      <c r="BN447" s="157">
        <v>4.8255587000000002E-11</v>
      </c>
      <c r="BO447" s="157">
        <v>2.8837079000000002E-23</v>
      </c>
      <c r="BP447" s="157">
        <v>9.5909436999999996E-7</v>
      </c>
      <c r="BQ447" s="157">
        <v>1.9796187E-2</v>
      </c>
      <c r="BR447" s="157">
        <v>0</v>
      </c>
      <c r="BS447" s="157">
        <v>0</v>
      </c>
      <c r="BT447" s="157">
        <v>0</v>
      </c>
      <c r="BU447"/>
      <c r="BV447" s="155">
        <v>7.3460605000000001E-6</v>
      </c>
      <c r="BW447" s="155">
        <v>2.2400196999999999E-7</v>
      </c>
      <c r="BX447" s="155">
        <v>3.8113987999999999E-6</v>
      </c>
      <c r="BY447" s="155">
        <v>3.4854025E-8</v>
      </c>
      <c r="BZ447" s="155">
        <v>4.6193058999999998E-7</v>
      </c>
      <c r="CA447" s="155">
        <v>5.0254843000000002E-8</v>
      </c>
      <c r="CB447" s="155">
        <v>9.9069385999999998E-13</v>
      </c>
      <c r="CC447" s="155">
        <v>7.6275308999999996E-8</v>
      </c>
      <c r="CD447" s="155">
        <v>5.6963648999999999E-9</v>
      </c>
      <c r="CE447" s="155">
        <v>2.5049712E-8</v>
      </c>
      <c r="CF447" s="155">
        <v>0</v>
      </c>
      <c r="CG447" s="155">
        <v>6.3769521000000006E-20</v>
      </c>
      <c r="CH447" s="155">
        <v>5.2214235000000001E-16</v>
      </c>
      <c r="CI447" s="155">
        <v>2.2439318000000001E-7</v>
      </c>
      <c r="CJ447" s="155">
        <v>2.4321930000000002E-6</v>
      </c>
      <c r="CK447" s="155">
        <v>1.1750052000000001E-11</v>
      </c>
      <c r="CL447" s="155">
        <v>0</v>
      </c>
      <c r="CM447"/>
      <c r="CN447" s="284">
        <v>4.4194841E-16</v>
      </c>
      <c r="CO447" s="284">
        <v>0.13669427000000001</v>
      </c>
      <c r="CP447" s="285">
        <v>2.1703022999999999E-3</v>
      </c>
      <c r="CQ447" s="284">
        <v>1.6478477E-4</v>
      </c>
      <c r="CR447" s="284">
        <v>5.7066293999999999E-12</v>
      </c>
      <c r="CS447" s="284">
        <v>7.0752213999999997E-10</v>
      </c>
      <c r="CT447" s="284">
        <v>1.6165699000000001E-5</v>
      </c>
      <c r="CU447" s="284">
        <v>1.479401E-3</v>
      </c>
      <c r="CV447" s="284">
        <v>2.6645278000000001E-11</v>
      </c>
      <c r="CW447" s="284">
        <v>1.7673315E-5</v>
      </c>
      <c r="CX447"/>
      <c r="CY447" s="163"/>
      <c r="CZ447" s="269"/>
      <c r="DA447"/>
      <c r="DB447" s="54"/>
      <c r="DC447"/>
      <c r="DD447"/>
      <c r="DE447"/>
      <c r="DF447"/>
      <c r="DG447"/>
      <c r="DH447"/>
      <c r="DI447"/>
      <c r="DJ447"/>
      <c r="DK447"/>
      <c r="DL447"/>
    </row>
    <row r="448" spans="1:116" ht="14.4">
      <c r="A448" t="s">
        <v>2400</v>
      </c>
      <c r="B448" s="188" t="s">
        <v>314</v>
      </c>
      <c r="C448" s="151" t="str">
        <f t="shared" si="108"/>
        <v>A.070.03.102</v>
      </c>
      <c r="D448" s="54" t="s">
        <v>439</v>
      </c>
      <c r="E448" s="260" t="s">
        <v>272</v>
      </c>
      <c r="F448" s="153" t="str">
        <f t="shared" si="109"/>
        <v xml:space="preserve"> Gasoline E10 - lease segment B (5.30 l/100km) incl CO2 (per km)</v>
      </c>
      <c r="G448" s="154">
        <f t="shared" si="110"/>
        <v>0.14785297999999999</v>
      </c>
      <c r="H448"/>
      <c r="I448"/>
      <c r="J448" s="227">
        <f t="shared" si="92"/>
        <v>3.7580210330619986E-2</v>
      </c>
      <c r="K448"/>
      <c r="L448" s="280">
        <f t="shared" si="93"/>
        <v>1.5545251263000001E-3</v>
      </c>
      <c r="M448" s="280">
        <f t="shared" si="94"/>
        <v>2.6024017339999995E-3</v>
      </c>
      <c r="N448" s="281">
        <f t="shared" si="95"/>
        <v>1.1245336470319988E-2</v>
      </c>
      <c r="O448" s="280">
        <v>2.2177947E-2</v>
      </c>
      <c r="P448" s="286">
        <v>1.1389574E-3</v>
      </c>
      <c r="Q448" s="286">
        <v>1.1371218999999999E-3</v>
      </c>
      <c r="R448" s="286">
        <v>1.1707321000000001E-3</v>
      </c>
      <c r="S448" s="219">
        <v>3.5733997E-4</v>
      </c>
      <c r="T448" s="286">
        <v>3.5023513000000001E-6</v>
      </c>
      <c r="U448" s="286">
        <v>2.2950705000000001E-5</v>
      </c>
      <c r="V448" s="219">
        <v>3.1916367E-4</v>
      </c>
      <c r="W448" s="286">
        <v>1.2228606999999999E-5</v>
      </c>
      <c r="X448" s="286">
        <v>1.3542486E-6</v>
      </c>
      <c r="Y448" s="219">
        <v>1.1233104000000001E-2</v>
      </c>
      <c r="Z448" s="286">
        <v>5.8045154E-6</v>
      </c>
      <c r="AA448" s="286">
        <v>3.8632968999999999E-9</v>
      </c>
      <c r="AB448" s="286">
        <v>2.3088289000000001E-14</v>
      </c>
      <c r="AC448"/>
      <c r="AD448" s="227">
        <f t="shared" si="111"/>
        <v>2.2177947E-2</v>
      </c>
      <c r="AE448" s="227">
        <f t="shared" si="112"/>
        <v>4.1497680963E-3</v>
      </c>
      <c r="AF448" s="227">
        <f t="shared" si="113"/>
        <v>2.5952468332968996E-3</v>
      </c>
      <c r="AG448" s="227">
        <f t="shared" si="114"/>
        <v>2.6024017339999995E-3</v>
      </c>
      <c r="AH448" s="227">
        <f t="shared" si="115"/>
        <v>1.1245332607023088E-2</v>
      </c>
      <c r="AI448"/>
      <c r="AJ448">
        <v>2.3310919999999999</v>
      </c>
      <c r="AK448" s="155">
        <v>2.1460237000000002</v>
      </c>
      <c r="AL448" s="155">
        <v>1.1777793E-2</v>
      </c>
      <c r="AM448" s="155">
        <v>0</v>
      </c>
      <c r="AN448" s="155">
        <v>0.11642062</v>
      </c>
      <c r="AO448" s="155">
        <v>5.4145204000000002E-2</v>
      </c>
      <c r="AP448" s="155">
        <v>2.7246054999999999E-3</v>
      </c>
      <c r="AQ448"/>
      <c r="AR448" s="156">
        <v>3.1048817000000001E-3</v>
      </c>
      <c r="AS448" s="156">
        <v>2.8277187000000001E-3</v>
      </c>
      <c r="AT448" s="156">
        <v>1.2427238E-4</v>
      </c>
      <c r="AU448" s="156">
        <v>1.5289053E-4</v>
      </c>
      <c r="AV448" s="282">
        <f t="shared" si="84"/>
        <v>1.6952749965844801E-7</v>
      </c>
      <c r="AW448" s="282">
        <f t="shared" si="85"/>
        <v>4.595872093876493E-10</v>
      </c>
      <c r="AX448" s="283">
        <f t="shared" si="86"/>
        <v>2.1413239387800001E-2</v>
      </c>
      <c r="AY448" s="157">
        <v>1.3720758000000001E-7</v>
      </c>
      <c r="AZ448" s="157">
        <v>4.1398839999999999E-10</v>
      </c>
      <c r="BA448" s="157">
        <v>1.1310754E-14</v>
      </c>
      <c r="BB448" s="157">
        <v>3.2621479999999999E-15</v>
      </c>
      <c r="BC448" s="157">
        <v>0</v>
      </c>
      <c r="BD448" s="157">
        <v>9.5016134999999997E-11</v>
      </c>
      <c r="BE448" s="157">
        <v>3.2171348999999999E-8</v>
      </c>
      <c r="BF448" s="157">
        <v>1.4969155999999999E-11</v>
      </c>
      <c r="BG448" s="157">
        <v>3.0602945999999997E-11</v>
      </c>
      <c r="BH448" s="157">
        <v>4.3065847000000001E-17</v>
      </c>
      <c r="BI448" s="157">
        <v>5.5341106E-19</v>
      </c>
      <c r="BJ448" s="157">
        <v>1.3075412E-14</v>
      </c>
      <c r="BK448" s="157">
        <v>1.9166577999999999E-15</v>
      </c>
      <c r="BL448" s="157">
        <v>3.6094456000000002E-16</v>
      </c>
      <c r="BM448" s="157">
        <v>1.3564422999999999E-12</v>
      </c>
      <c r="BN448" s="157">
        <v>5.2194818999999999E-11</v>
      </c>
      <c r="BO448" s="157">
        <v>3.1191126000000001E-23</v>
      </c>
      <c r="BP448" s="157">
        <v>1.0373878E-6</v>
      </c>
      <c r="BQ448" s="157">
        <v>2.1412202000000002E-2</v>
      </c>
      <c r="BR448" s="157">
        <v>0</v>
      </c>
      <c r="BS448" s="157">
        <v>0</v>
      </c>
      <c r="BT448" s="157">
        <v>0</v>
      </c>
      <c r="BU448"/>
      <c r="BV448" s="155">
        <v>7.8978937999999998E-6</v>
      </c>
      <c r="BW448" s="155">
        <v>2.3654549000000001E-7</v>
      </c>
      <c r="BX448" s="155">
        <v>4.1225333999999999E-6</v>
      </c>
      <c r="BY448" s="155">
        <v>3.7699252E-8</v>
      </c>
      <c r="BZ448" s="155">
        <v>4.7598934E-7</v>
      </c>
      <c r="CA448" s="155">
        <v>5.0259909999999999E-8</v>
      </c>
      <c r="CB448" s="155">
        <v>1.0715668E-12</v>
      </c>
      <c r="CC448" s="155">
        <v>7.6282940000000003E-8</v>
      </c>
      <c r="CD448" s="155">
        <v>6.1613742999999999E-9</v>
      </c>
      <c r="CE448" s="155">
        <v>2.7094585999999999E-8</v>
      </c>
      <c r="CF448" s="155">
        <v>0</v>
      </c>
      <c r="CG448" s="155">
        <v>6.8975195999999998E-20</v>
      </c>
      <c r="CH448" s="155">
        <v>5.6476621999999999E-16</v>
      </c>
      <c r="CI448" s="155">
        <v>2.3457442000000001E-7</v>
      </c>
      <c r="CJ448" s="155">
        <v>2.6307393999999998E-6</v>
      </c>
      <c r="CK448" s="155">
        <v>1.270924E-11</v>
      </c>
      <c r="CL448" s="155">
        <v>0</v>
      </c>
      <c r="CM448"/>
      <c r="CN448" s="284">
        <v>4.7802582999999996E-16</v>
      </c>
      <c r="CO448" s="284">
        <v>0.14785298999999999</v>
      </c>
      <c r="CP448" s="285">
        <v>2.1705123E-3</v>
      </c>
      <c r="CQ448" s="284">
        <v>1.7336802E-4</v>
      </c>
      <c r="CR448" s="284">
        <v>6.1724766999999997E-12</v>
      </c>
      <c r="CS448" s="284">
        <v>7.6527904999999997E-10</v>
      </c>
      <c r="CT448" s="284">
        <v>1.6793847E-5</v>
      </c>
      <c r="CU448" s="284">
        <v>1.6001684E-3</v>
      </c>
      <c r="CV448" s="284">
        <v>2.8820403E-11</v>
      </c>
      <c r="CW448" s="284">
        <v>1.7675097000000001E-5</v>
      </c>
      <c r="CX448"/>
      <c r="CY448" s="163"/>
      <c r="CZ448" s="269"/>
      <c r="DA448"/>
      <c r="DB448" s="54"/>
      <c r="DC448"/>
      <c r="DD448"/>
      <c r="DE448" s="48"/>
      <c r="DF448" s="48"/>
      <c r="DG448"/>
      <c r="DH448"/>
      <c r="DI448"/>
      <c r="DJ448"/>
      <c r="DK448"/>
      <c r="DL448"/>
    </row>
    <row r="449" spans="1:116" ht="14.4">
      <c r="A449" t="s">
        <v>2401</v>
      </c>
      <c r="B449" s="188" t="s">
        <v>314</v>
      </c>
      <c r="C449" s="151" t="str">
        <f t="shared" si="108"/>
        <v>A.070.03.103</v>
      </c>
      <c r="D449" s="54" t="s">
        <v>439</v>
      </c>
      <c r="E449" s="260" t="s">
        <v>272</v>
      </c>
      <c r="F449" s="153" t="str">
        <f t="shared" si="109"/>
        <v xml:space="preserve"> Gasoline E10 - lease segment C (5.70 l/100km) incl CO2 (per km)</v>
      </c>
      <c r="G449" s="154">
        <f t="shared" si="110"/>
        <v>0.15901169333333334</v>
      </c>
      <c r="H449"/>
      <c r="I449"/>
      <c r="J449" s="227">
        <f t="shared" si="92"/>
        <v>4.0307588046591333E-2</v>
      </c>
      <c r="K449"/>
      <c r="L449" s="280">
        <f t="shared" si="93"/>
        <v>1.6097969226999999E-3</v>
      </c>
      <c r="M449" s="280">
        <f t="shared" si="94"/>
        <v>2.7519954479999996E-3</v>
      </c>
      <c r="N449" s="281">
        <f t="shared" si="95"/>
        <v>1.2094041675891331E-2</v>
      </c>
      <c r="O449" s="280">
        <v>2.3851753999999999E-2</v>
      </c>
      <c r="P449" s="286">
        <v>1.2249164000000001E-3</v>
      </c>
      <c r="Q449" s="286">
        <v>1.1761285E-3</v>
      </c>
      <c r="R449" s="286">
        <v>1.2197365000000001E-3</v>
      </c>
      <c r="S449" s="219">
        <v>3.6161091E-4</v>
      </c>
      <c r="T449" s="286">
        <v>3.7666796999999999E-6</v>
      </c>
      <c r="U449" s="286">
        <v>2.4682833000000001E-5</v>
      </c>
      <c r="V449" s="219">
        <v>3.4325149999999999E-4</v>
      </c>
      <c r="W449" s="286">
        <v>1.3151521E-5</v>
      </c>
      <c r="X449" s="286">
        <v>1.456456E-6</v>
      </c>
      <c r="Y449" s="219">
        <v>1.2080886000000001E-2</v>
      </c>
      <c r="Z449" s="286">
        <v>6.2425919999999999E-6</v>
      </c>
      <c r="AA449" s="286">
        <v>4.1548665000000003E-9</v>
      </c>
      <c r="AB449" s="286">
        <v>2.4830802000000001E-14</v>
      </c>
      <c r="AC449"/>
      <c r="AD449" s="227">
        <f t="shared" si="111"/>
        <v>2.3851753999999999E-2</v>
      </c>
      <c r="AE449" s="227">
        <f t="shared" si="112"/>
        <v>4.3540933227000003E-3</v>
      </c>
      <c r="AF449" s="227">
        <f t="shared" si="113"/>
        <v>2.7443005548664998E-3</v>
      </c>
      <c r="AG449" s="227">
        <f t="shared" si="114"/>
        <v>2.7519954479999996E-3</v>
      </c>
      <c r="AH449" s="227">
        <f t="shared" si="115"/>
        <v>1.2094037521024831E-2</v>
      </c>
      <c r="AI449"/>
      <c r="AJ449">
        <v>2.5070234</v>
      </c>
      <c r="AK449" s="155">
        <v>2.3079877999999998</v>
      </c>
      <c r="AL449" s="155">
        <v>1.2666683E-2</v>
      </c>
      <c r="AM449" s="155">
        <v>0</v>
      </c>
      <c r="AN449" s="155">
        <v>0.12520708999999999</v>
      </c>
      <c r="AO449" s="155">
        <v>5.8231633999999997E-2</v>
      </c>
      <c r="AP449" s="155">
        <v>2.9302361000000002E-3</v>
      </c>
      <c r="AQ449"/>
      <c r="AR449" s="156">
        <v>3.3253969999999999E-3</v>
      </c>
      <c r="AS449" s="156">
        <v>3.0276730999999999E-3</v>
      </c>
      <c r="AT449" s="156">
        <v>1.3329446999999999E-4</v>
      </c>
      <c r="AU449" s="156">
        <v>1.6442944000000001E-4</v>
      </c>
      <c r="AV449" s="282">
        <f t="shared" si="84"/>
        <v>1.8151517006564789E-7</v>
      </c>
      <c r="AW449" s="282">
        <f t="shared" si="85"/>
        <v>4.929529120402605E-10</v>
      </c>
      <c r="AX449" s="283">
        <f t="shared" si="86"/>
        <v>2.3029332681199999E-2</v>
      </c>
      <c r="AY449" s="157">
        <v>1.4756286999999999E-7</v>
      </c>
      <c r="AZ449" s="157">
        <v>4.4523279999999998E-10</v>
      </c>
      <c r="BA449" s="157">
        <v>1.2164395999999999E-14</v>
      </c>
      <c r="BB449" s="157">
        <v>3.5083478999999999E-15</v>
      </c>
      <c r="BC449" s="157">
        <v>0</v>
      </c>
      <c r="BD449" s="157">
        <v>9.6335691999999995E-11</v>
      </c>
      <c r="BE449" s="157">
        <v>3.3798368000000001E-8</v>
      </c>
      <c r="BF449" s="157">
        <v>1.5269410000000001E-11</v>
      </c>
      <c r="BG449" s="157">
        <v>3.2421979000000001E-11</v>
      </c>
      <c r="BH449" s="157">
        <v>4.6316098999999999E-17</v>
      </c>
      <c r="BI449" s="157">
        <v>5.9517792999999999E-19</v>
      </c>
      <c r="BJ449" s="157">
        <v>1.4062236E-14</v>
      </c>
      <c r="BK449" s="157">
        <v>2.0613113000000001E-15</v>
      </c>
      <c r="BL449" s="157">
        <v>3.8818565E-16</v>
      </c>
      <c r="BM449" s="157">
        <v>1.4588153E-12</v>
      </c>
      <c r="BN449" s="157">
        <v>5.6134050000000003E-11</v>
      </c>
      <c r="BO449" s="157">
        <v>3.3545173E-23</v>
      </c>
      <c r="BP449" s="157">
        <v>1.1156812E-6</v>
      </c>
      <c r="BQ449" s="157">
        <v>2.3028217E-2</v>
      </c>
      <c r="BR449" s="157">
        <v>0</v>
      </c>
      <c r="BS449" s="157">
        <v>0</v>
      </c>
      <c r="BT449" s="157">
        <v>0</v>
      </c>
      <c r="BU449"/>
      <c r="BV449" s="155">
        <v>8.4497272000000002E-6</v>
      </c>
      <c r="BW449" s="155">
        <v>2.4908901000000002E-7</v>
      </c>
      <c r="BX449" s="155">
        <v>4.4336678999999996E-6</v>
      </c>
      <c r="BY449" s="155">
        <v>4.0544478999999999E-8</v>
      </c>
      <c r="BZ449" s="155">
        <v>4.9004809000000003E-7</v>
      </c>
      <c r="CA449" s="155">
        <v>5.0264975999999999E-8</v>
      </c>
      <c r="CB449" s="155">
        <v>1.1524398E-12</v>
      </c>
      <c r="CC449" s="155">
        <v>7.6290570999999997E-8</v>
      </c>
      <c r="CD449" s="155">
        <v>6.6263837E-9</v>
      </c>
      <c r="CE449" s="155">
        <v>2.9139460999999998E-8</v>
      </c>
      <c r="CF449" s="155">
        <v>0</v>
      </c>
      <c r="CG449" s="155">
        <v>7.4180871000000003E-20</v>
      </c>
      <c r="CH449" s="155">
        <v>6.0739007999999998E-16</v>
      </c>
      <c r="CI449" s="155">
        <v>2.4475565000000003E-7</v>
      </c>
      <c r="CJ449" s="155">
        <v>2.8292857999999999E-6</v>
      </c>
      <c r="CK449" s="155">
        <v>1.3668428E-11</v>
      </c>
      <c r="CL449" s="155">
        <v>0</v>
      </c>
      <c r="CM449"/>
      <c r="CN449" s="284">
        <v>5.1410325000000002E-16</v>
      </c>
      <c r="CO449" s="284">
        <v>0.15901170000000001</v>
      </c>
      <c r="CP449" s="285">
        <v>2.1707223E-3</v>
      </c>
      <c r="CQ449" s="284">
        <v>1.8195126000000001E-4</v>
      </c>
      <c r="CR449" s="284">
        <v>6.6383240000000002E-12</v>
      </c>
      <c r="CS449" s="284">
        <v>8.2303595999999998E-10</v>
      </c>
      <c r="CT449" s="284">
        <v>1.7421994E-5</v>
      </c>
      <c r="CU449" s="284">
        <v>1.7209358000000001E-3</v>
      </c>
      <c r="CV449" s="284">
        <v>3.0995528E-11</v>
      </c>
      <c r="CW449" s="284">
        <v>1.7676879999999999E-5</v>
      </c>
      <c r="CX449"/>
      <c r="CY449" s="163"/>
      <c r="CZ449" s="269"/>
      <c r="DA449"/>
      <c r="DB449" s="54"/>
      <c r="DC449"/>
      <c r="DD449"/>
      <c r="DE449" s="48"/>
      <c r="DF449" s="48"/>
      <c r="DG449"/>
      <c r="DH449"/>
      <c r="DI449"/>
      <c r="DJ449"/>
      <c r="DK449"/>
      <c r="DL449"/>
    </row>
    <row r="450" spans="1:116" ht="14.4">
      <c r="A450" t="s">
        <v>2402</v>
      </c>
      <c r="B450" s="188" t="s">
        <v>314</v>
      </c>
      <c r="C450" s="151" t="str">
        <f t="shared" si="108"/>
        <v>A.070.03.104</v>
      </c>
      <c r="D450" s="54" t="s">
        <v>439</v>
      </c>
      <c r="E450" s="260" t="s">
        <v>272</v>
      </c>
      <c r="F450" s="153" t="str">
        <f t="shared" si="109"/>
        <v xml:space="preserve"> Gasoline E10 - lease segment D (6.70 l/100km) incl CO2 (per km)</v>
      </c>
      <c r="G450" s="154">
        <f t="shared" si="110"/>
        <v>0.18690848000000002</v>
      </c>
      <c r="H450"/>
      <c r="I450"/>
      <c r="J450" s="227">
        <f t="shared" si="92"/>
        <v>4.7126030822719683E-2</v>
      </c>
      <c r="K450"/>
      <c r="L450" s="280">
        <f t="shared" si="93"/>
        <v>1.7479764156999999E-3</v>
      </c>
      <c r="M450" s="280">
        <f t="shared" si="94"/>
        <v>3.1259797182E-3</v>
      </c>
      <c r="N450" s="281">
        <f t="shared" si="95"/>
        <v>1.4215802688819687E-2</v>
      </c>
      <c r="O450" s="280">
        <v>2.8036272000000001E-2</v>
      </c>
      <c r="P450" s="286">
        <v>1.439814E-3</v>
      </c>
      <c r="Q450" s="286">
        <v>1.2736449000000001E-3</v>
      </c>
      <c r="R450" s="286">
        <v>1.3422474999999999E-3</v>
      </c>
      <c r="S450" s="219">
        <v>3.7228826000000002E-4</v>
      </c>
      <c r="T450" s="286">
        <v>4.4275007E-6</v>
      </c>
      <c r="U450" s="286">
        <v>2.9013154999999999E-5</v>
      </c>
      <c r="V450" s="219">
        <v>4.0347106E-4</v>
      </c>
      <c r="W450" s="286">
        <v>1.5458804999999999E-5</v>
      </c>
      <c r="X450" s="286">
        <v>1.7119746000000001E-6</v>
      </c>
      <c r="Y450" s="219">
        <v>1.4200338999999999E-2</v>
      </c>
      <c r="Z450" s="286">
        <v>7.3377836000000001E-6</v>
      </c>
      <c r="AA450" s="286">
        <v>4.8837905000000003E-9</v>
      </c>
      <c r="AB450" s="286">
        <v>2.9187083000000001E-14</v>
      </c>
      <c r="AC450"/>
      <c r="AD450" s="227">
        <f t="shared" si="111"/>
        <v>2.8036272000000001E-2</v>
      </c>
      <c r="AE450" s="227">
        <f t="shared" si="112"/>
        <v>4.8649063757000002E-3</v>
      </c>
      <c r="AF450" s="227">
        <f t="shared" si="113"/>
        <v>3.1169348437905002E-3</v>
      </c>
      <c r="AG450" s="227">
        <f t="shared" si="114"/>
        <v>3.1259797182E-3</v>
      </c>
      <c r="AH450" s="227">
        <f t="shared" si="115"/>
        <v>1.4215797805029186E-2</v>
      </c>
      <c r="AI450"/>
      <c r="AJ450">
        <v>2.9468521000000001</v>
      </c>
      <c r="AK450" s="155">
        <v>2.7128979000000002</v>
      </c>
      <c r="AL450" s="155">
        <v>1.4888907999999999E-2</v>
      </c>
      <c r="AM450" s="155">
        <v>0</v>
      </c>
      <c r="AN450" s="155">
        <v>0.14717324000000001</v>
      </c>
      <c r="AO450" s="155">
        <v>6.8447709999999995E-2</v>
      </c>
      <c r="AP450" s="155">
        <v>3.4443127E-3</v>
      </c>
      <c r="AQ450"/>
      <c r="AR450" s="156">
        <v>3.8766853E-3</v>
      </c>
      <c r="AS450" s="156">
        <v>3.5275589E-3</v>
      </c>
      <c r="AT450" s="156">
        <v>1.5584969000000001E-4</v>
      </c>
      <c r="AU450" s="156">
        <v>1.9327670000000001E-4</v>
      </c>
      <c r="AV450" s="282">
        <f t="shared" si="84"/>
        <v>2.114843525866475E-7</v>
      </c>
      <c r="AW450" s="282">
        <f t="shared" si="85"/>
        <v>5.7636718716956562E-10</v>
      </c>
      <c r="AX450" s="283">
        <f t="shared" si="86"/>
        <v>2.70695664148E-2</v>
      </c>
      <c r="AY450" s="157">
        <v>1.734511E-7</v>
      </c>
      <c r="AZ450" s="157">
        <v>5.2334382000000003E-10</v>
      </c>
      <c r="BA450" s="157">
        <v>1.4298501000000001E-14</v>
      </c>
      <c r="BB450" s="157">
        <v>4.1238474999999998E-15</v>
      </c>
      <c r="BC450" s="157">
        <v>0</v>
      </c>
      <c r="BD450" s="157">
        <v>9.9634585999999994E-11</v>
      </c>
      <c r="BE450" s="157">
        <v>3.7865917E-8</v>
      </c>
      <c r="BF450" s="157">
        <v>1.6020042999999999E-11</v>
      </c>
      <c r="BG450" s="157">
        <v>3.6969562000000002E-11</v>
      </c>
      <c r="BH450" s="157">
        <v>5.4441731000000001E-17</v>
      </c>
      <c r="BI450" s="157">
        <v>6.9959510999999997E-19</v>
      </c>
      <c r="BJ450" s="157">
        <v>1.6529294000000001E-14</v>
      </c>
      <c r="BK450" s="157">
        <v>2.4229447999999998E-15</v>
      </c>
      <c r="BL450" s="157">
        <v>4.5628839999999996E-16</v>
      </c>
      <c r="BM450" s="157">
        <v>1.7147478000000001E-12</v>
      </c>
      <c r="BN450" s="157">
        <v>6.5982128999999996E-11</v>
      </c>
      <c r="BO450" s="157">
        <v>3.9430291000000001E-23</v>
      </c>
      <c r="BP450" s="157">
        <v>1.3114148E-6</v>
      </c>
      <c r="BQ450" s="157">
        <v>2.7068254999999999E-2</v>
      </c>
      <c r="BR450" s="157">
        <v>0</v>
      </c>
      <c r="BS450" s="157">
        <v>0</v>
      </c>
      <c r="BT450" s="157">
        <v>0</v>
      </c>
      <c r="BU450"/>
      <c r="BV450" s="155">
        <v>9.8293103999999997E-6</v>
      </c>
      <c r="BW450" s="155">
        <v>2.8044781E-7</v>
      </c>
      <c r="BX450" s="155">
        <v>5.2115043999999999E-6</v>
      </c>
      <c r="BY450" s="155">
        <v>4.7657545E-8</v>
      </c>
      <c r="BZ450" s="155">
        <v>5.2519496E-7</v>
      </c>
      <c r="CA450" s="155">
        <v>5.0277642999999997E-8</v>
      </c>
      <c r="CB450" s="155">
        <v>1.3546222E-12</v>
      </c>
      <c r="CC450" s="155">
        <v>7.6309648999999997E-8</v>
      </c>
      <c r="CD450" s="155">
        <v>7.7889070999999996E-9</v>
      </c>
      <c r="CE450" s="155">
        <v>3.4251646999999998E-8</v>
      </c>
      <c r="CF450" s="155">
        <v>0</v>
      </c>
      <c r="CG450" s="155">
        <v>8.7195058999999998E-20</v>
      </c>
      <c r="CH450" s="155">
        <v>7.1394974000000004E-16</v>
      </c>
      <c r="CI450" s="155">
        <v>2.7020875E-7</v>
      </c>
      <c r="CJ450" s="155">
        <v>3.3256516999999999E-6</v>
      </c>
      <c r="CK450" s="155">
        <v>1.6066398000000001E-11</v>
      </c>
      <c r="CL450" s="155">
        <v>0</v>
      </c>
      <c r="CM450"/>
      <c r="CN450" s="284">
        <v>6.0429679999999996E-16</v>
      </c>
      <c r="CO450" s="284">
        <v>0.18690849000000001</v>
      </c>
      <c r="CP450" s="285">
        <v>2.1712471999999999E-3</v>
      </c>
      <c r="CQ450" s="284">
        <v>2.0340937999999999E-4</v>
      </c>
      <c r="CR450" s="284">
        <v>7.8029422000000003E-12</v>
      </c>
      <c r="CS450" s="284">
        <v>9.6742824000000006E-10</v>
      </c>
      <c r="CT450" s="284">
        <v>1.8992363999999999E-5</v>
      </c>
      <c r="CU450" s="284">
        <v>2.0228543999999998E-3</v>
      </c>
      <c r="CV450" s="284">
        <v>3.643334E-11</v>
      </c>
      <c r="CW450" s="284">
        <v>1.7681336000000001E-5</v>
      </c>
      <c r="CX450"/>
      <c r="CY450" s="163"/>
      <c r="CZ450" s="269"/>
      <c r="DA450"/>
      <c r="DB450" s="54"/>
      <c r="DC450"/>
      <c r="DD450"/>
      <c r="DE450" s="48"/>
      <c r="DF450" s="48"/>
      <c r="DG450"/>
      <c r="DH450"/>
      <c r="DI450"/>
      <c r="DJ450"/>
      <c r="DK450"/>
      <c r="DL450"/>
    </row>
    <row r="451" spans="1:116" ht="14.4">
      <c r="A451" t="s">
        <v>2403</v>
      </c>
      <c r="B451" s="188" t="s">
        <v>314</v>
      </c>
      <c r="C451" s="151" t="str">
        <f t="shared" si="108"/>
        <v>A.070.03.105</v>
      </c>
      <c r="D451" s="54" t="s">
        <v>439</v>
      </c>
      <c r="E451" s="260" t="s">
        <v>272</v>
      </c>
      <c r="F451" s="153" t="str">
        <f t="shared" si="109"/>
        <v xml:space="preserve"> Gasoline E10 - lease segment E (8.80 l/100km) incl CO2 (per km)</v>
      </c>
      <c r="G451" s="154">
        <f t="shared" si="110"/>
        <v>0.24549174000000004</v>
      </c>
      <c r="H451"/>
      <c r="I451"/>
      <c r="J451" s="227">
        <f t="shared" si="92"/>
        <v>6.1444763462969135E-2</v>
      </c>
      <c r="K451"/>
      <c r="L451" s="280">
        <f t="shared" si="93"/>
        <v>2.0381532559E-3</v>
      </c>
      <c r="M451" s="280">
        <f t="shared" si="94"/>
        <v>3.9113466894999992E-3</v>
      </c>
      <c r="N451" s="281">
        <f t="shared" si="95"/>
        <v>1.8671502517569133E-2</v>
      </c>
      <c r="O451" s="280">
        <v>3.6823761000000003E-2</v>
      </c>
      <c r="P451" s="286">
        <v>1.891099E-3</v>
      </c>
      <c r="Q451" s="286">
        <v>1.4784293E-3</v>
      </c>
      <c r="R451" s="286">
        <v>1.5995205000000001E-3</v>
      </c>
      <c r="S451" s="219">
        <v>3.9471070000000002E-4</v>
      </c>
      <c r="T451" s="286">
        <v>5.8152248999999999E-6</v>
      </c>
      <c r="U451" s="286">
        <v>3.8106830999999997E-5</v>
      </c>
      <c r="V451" s="219">
        <v>5.2993213999999998E-4</v>
      </c>
      <c r="W451" s="286">
        <v>2.0304102999999999E-5</v>
      </c>
      <c r="X451" s="286">
        <v>2.2485636E-6</v>
      </c>
      <c r="Y451" s="219">
        <v>1.8651192E-2</v>
      </c>
      <c r="Z451" s="286">
        <v>9.6376858999999993E-6</v>
      </c>
      <c r="AA451" s="286">
        <v>6.4145308E-9</v>
      </c>
      <c r="AB451" s="286">
        <v>3.8335273000000003E-14</v>
      </c>
      <c r="AC451"/>
      <c r="AD451" s="227">
        <f t="shared" si="111"/>
        <v>3.6823761000000003E-2</v>
      </c>
      <c r="AE451" s="227">
        <f t="shared" si="112"/>
        <v>5.9376136958999995E-3</v>
      </c>
      <c r="AF451" s="227">
        <f t="shared" si="113"/>
        <v>3.8994668545307997E-3</v>
      </c>
      <c r="AG451" s="227">
        <f t="shared" si="114"/>
        <v>3.9113466895000001E-3</v>
      </c>
      <c r="AH451" s="227">
        <f t="shared" si="115"/>
        <v>1.8671496103038334E-2</v>
      </c>
      <c r="AI451"/>
      <c r="AJ451">
        <v>3.8704923</v>
      </c>
      <c r="AK451" s="155">
        <v>3.5632092000000002</v>
      </c>
      <c r="AL451" s="155">
        <v>1.9555579999999999E-2</v>
      </c>
      <c r="AM451" s="155">
        <v>0</v>
      </c>
      <c r="AN451" s="155">
        <v>0.19330217</v>
      </c>
      <c r="AO451" s="155">
        <v>8.9901469999999997E-2</v>
      </c>
      <c r="AP451" s="155">
        <v>4.5238733E-3</v>
      </c>
      <c r="AQ451"/>
      <c r="AR451" s="156">
        <v>5.0343908E-3</v>
      </c>
      <c r="AS451" s="156">
        <v>4.5773191999999999E-3</v>
      </c>
      <c r="AT451" s="156">
        <v>2.0321565E-4</v>
      </c>
      <c r="AU451" s="156">
        <v>2.5385597000000001E-4</v>
      </c>
      <c r="AV451" s="282">
        <f t="shared" si="84"/>
        <v>2.7441961197749673E-7</v>
      </c>
      <c r="AW451" s="282">
        <f t="shared" si="85"/>
        <v>7.5153716234295004E-10</v>
      </c>
      <c r="AX451" s="283">
        <f t="shared" si="86"/>
        <v>3.5554057455199996E-2</v>
      </c>
      <c r="AY451" s="157">
        <v>2.2781635999999999E-7</v>
      </c>
      <c r="AZ451" s="157">
        <v>6.8737695999999996E-10</v>
      </c>
      <c r="BA451" s="157">
        <v>1.8780121E-14</v>
      </c>
      <c r="BB451" s="157">
        <v>5.4163967E-15</v>
      </c>
      <c r="BC451" s="157">
        <v>0</v>
      </c>
      <c r="BD451" s="157">
        <v>1.0656226E-10</v>
      </c>
      <c r="BE451" s="157">
        <v>4.6407768999999997E-8</v>
      </c>
      <c r="BF451" s="157">
        <v>1.7596372999999999E-11</v>
      </c>
      <c r="BG451" s="157">
        <v>4.6519484999999998E-11</v>
      </c>
      <c r="BH451" s="157">
        <v>7.1505557000000004E-17</v>
      </c>
      <c r="BI451" s="157">
        <v>9.1887119000000005E-19</v>
      </c>
      <c r="BJ451" s="157">
        <v>2.1710118000000001E-14</v>
      </c>
      <c r="BK451" s="157">
        <v>3.1823752999999999E-15</v>
      </c>
      <c r="BL451" s="157">
        <v>5.9930417000000003E-16</v>
      </c>
      <c r="BM451" s="157">
        <v>2.2522060999999999E-12</v>
      </c>
      <c r="BN451" s="157">
        <v>8.6663094999999998E-11</v>
      </c>
      <c r="BO451" s="157">
        <v>5.1789039E-23</v>
      </c>
      <c r="BP451" s="157">
        <v>1.7224551999999999E-6</v>
      </c>
      <c r="BQ451" s="157">
        <v>3.5552334999999997E-2</v>
      </c>
      <c r="BR451" s="157">
        <v>0</v>
      </c>
      <c r="BS451" s="157">
        <v>0</v>
      </c>
      <c r="BT451" s="157">
        <v>0</v>
      </c>
      <c r="BU451"/>
      <c r="BV451" s="155">
        <v>1.2726435E-5</v>
      </c>
      <c r="BW451" s="155">
        <v>3.4630128999999999E-7</v>
      </c>
      <c r="BX451" s="155">
        <v>6.8449609999999997E-6</v>
      </c>
      <c r="BY451" s="155">
        <v>6.2594983999999994E-8</v>
      </c>
      <c r="BZ451" s="155">
        <v>5.9900339999999995E-7</v>
      </c>
      <c r="CA451" s="155">
        <v>5.0304243999999997E-8</v>
      </c>
      <c r="CB451" s="155">
        <v>1.7792053E-12</v>
      </c>
      <c r="CC451" s="155">
        <v>7.6349712000000006E-8</v>
      </c>
      <c r="CD451" s="155">
        <v>1.0230206000000001E-8</v>
      </c>
      <c r="CE451" s="155">
        <v>4.4987236999999997E-8</v>
      </c>
      <c r="CF451" s="155">
        <v>0</v>
      </c>
      <c r="CG451" s="155">
        <v>1.1452485E-19</v>
      </c>
      <c r="CH451" s="155">
        <v>9.3772504000000006E-16</v>
      </c>
      <c r="CI451" s="155">
        <v>3.2366024E-7</v>
      </c>
      <c r="CJ451" s="155">
        <v>4.3680201E-6</v>
      </c>
      <c r="CK451" s="155">
        <v>2.1102134000000001E-11</v>
      </c>
      <c r="CL451" s="155">
        <v>0</v>
      </c>
      <c r="CM451"/>
      <c r="CN451" s="284">
        <v>7.9370325999999996E-16</v>
      </c>
      <c r="CO451" s="284">
        <v>0.24549175000000001</v>
      </c>
      <c r="CP451" s="285">
        <v>2.1723494999999998E-3</v>
      </c>
      <c r="CQ451" s="284">
        <v>2.4847142E-4</v>
      </c>
      <c r="CR451" s="284">
        <v>1.024864E-11</v>
      </c>
      <c r="CS451" s="284">
        <v>1.270652E-9</v>
      </c>
      <c r="CT451" s="284">
        <v>2.2290138999999999E-5</v>
      </c>
      <c r="CU451" s="284">
        <v>2.6568834000000002E-3</v>
      </c>
      <c r="CV451" s="284">
        <v>4.7852745000000003E-11</v>
      </c>
      <c r="CW451" s="284">
        <v>1.7690693000000001E-5</v>
      </c>
      <c r="CX451"/>
      <c r="CY451" s="163"/>
      <c r="CZ451" s="269"/>
      <c r="DA451"/>
      <c r="DB451" s="54"/>
      <c r="DC451"/>
      <c r="DD451" s="48"/>
      <c r="DE451"/>
      <c r="DF451"/>
      <c r="DG451"/>
      <c r="DH451"/>
      <c r="DI451"/>
      <c r="DJ451"/>
      <c r="DK451"/>
      <c r="DL451"/>
    </row>
    <row r="452" spans="1:116" ht="14.4">
      <c r="A452" t="s">
        <v>2404</v>
      </c>
      <c r="B452" s="188" t="s">
        <v>314</v>
      </c>
      <c r="C452" s="151" t="str">
        <f t="shared" si="108"/>
        <v>A.070.03.202</v>
      </c>
      <c r="D452" s="54" t="s">
        <v>439</v>
      </c>
      <c r="E452" s="260" t="s">
        <v>272</v>
      </c>
      <c r="F452" s="153" t="str">
        <f t="shared" si="109"/>
        <v xml:space="preserve"> Diesel B10 - lease segment B (4.40 l/100km) incl CO2 (per km)</v>
      </c>
      <c r="G452" s="154">
        <f t="shared" si="110"/>
        <v>0.12291587333333333</v>
      </c>
      <c r="H452"/>
      <c r="I452"/>
      <c r="J452" s="227">
        <f t="shared" si="92"/>
        <v>3.3587270615001108E-2</v>
      </c>
      <c r="K452"/>
      <c r="L452" s="280">
        <f t="shared" si="93"/>
        <v>2.2214177590000003E-3</v>
      </c>
      <c r="M452" s="280">
        <f t="shared" si="94"/>
        <v>2.5332625219999997E-3</v>
      </c>
      <c r="N452" s="281">
        <f t="shared" si="95"/>
        <v>1.0395209334001112E-2</v>
      </c>
      <c r="O452" s="280">
        <v>1.8437380999999999E-2</v>
      </c>
      <c r="P452" s="219">
        <v>6.5454585000000005E-4</v>
      </c>
      <c r="Q452" s="219">
        <v>1.5038635E-3</v>
      </c>
      <c r="R452" s="219">
        <v>1.5336606E-3</v>
      </c>
      <c r="S452" s="219">
        <v>3.5108060000000002E-4</v>
      </c>
      <c r="T452" s="286">
        <v>1.0107789E-5</v>
      </c>
      <c r="U452" s="219">
        <v>3.2656877000000002E-4</v>
      </c>
      <c r="V452" s="219">
        <v>2.7740190999999998E-4</v>
      </c>
      <c r="W452" s="286">
        <v>9.5154543999999995E-6</v>
      </c>
      <c r="X452" s="286">
        <v>3.7807218000000002E-5</v>
      </c>
      <c r="Y452" s="219">
        <v>1.0385336E-2</v>
      </c>
      <c r="Z452" s="286">
        <v>5.9644044000000001E-5</v>
      </c>
      <c r="AA452" s="286">
        <v>3.5787954999999998E-7</v>
      </c>
      <c r="AB452" s="286">
        <v>5.1111376000000001E-14</v>
      </c>
      <c r="AC452"/>
      <c r="AD452" s="227">
        <f t="shared" si="111"/>
        <v>1.8437380999999999E-2</v>
      </c>
      <c r="AE452" s="227">
        <f t="shared" si="112"/>
        <v>4.6572290190000001E-3</v>
      </c>
      <c r="AF452" s="227">
        <f t="shared" si="113"/>
        <v>2.4361691395499998E-3</v>
      </c>
      <c r="AG452" s="227">
        <f t="shared" si="114"/>
        <v>2.5332625219999997E-3</v>
      </c>
      <c r="AH452" s="227">
        <f t="shared" si="115"/>
        <v>1.0394851454451112E-2</v>
      </c>
      <c r="AI452"/>
      <c r="AJ452">
        <v>2.0557582999999999</v>
      </c>
      <c r="AK452" s="155">
        <v>1.8509405000000001</v>
      </c>
      <c r="AL452" s="155">
        <v>7.4361258000000003E-3</v>
      </c>
      <c r="AM452" s="155">
        <v>0</v>
      </c>
      <c r="AN452" s="155">
        <v>0.1439608</v>
      </c>
      <c r="AO452" s="155">
        <v>5.1415868000000003E-2</v>
      </c>
      <c r="AP452" s="155">
        <v>2.0050415000000001E-3</v>
      </c>
      <c r="AQ452"/>
      <c r="AR452" s="156">
        <v>2.5658871999999998E-3</v>
      </c>
      <c r="AS452" s="156">
        <v>2.3293645000000002E-3</v>
      </c>
      <c r="AT452" s="156">
        <v>1.0467089999999999E-4</v>
      </c>
      <c r="AU452" s="156">
        <v>1.3185173000000001E-4</v>
      </c>
      <c r="AV452" s="282">
        <f t="shared" si="84"/>
        <v>1.396501499971E-7</v>
      </c>
      <c r="AW452" s="282">
        <f t="shared" si="85"/>
        <v>3.8709650683845909E-10</v>
      </c>
      <c r="AX452" s="283">
        <f t="shared" si="86"/>
        <v>1.8466628213699997E-2</v>
      </c>
      <c r="AY452" s="157">
        <v>1.1409974000000001E-7</v>
      </c>
      <c r="AZ452" s="157">
        <v>3.4426408999999998E-10</v>
      </c>
      <c r="BA452" s="157">
        <v>9.4058033999999993E-15</v>
      </c>
      <c r="BB452" s="157">
        <v>7.9876976000000002E-12</v>
      </c>
      <c r="BC452" s="157">
        <v>0</v>
      </c>
      <c r="BD452" s="157">
        <v>1.2710217E-10</v>
      </c>
      <c r="BE452" s="157">
        <v>2.5301376E-8</v>
      </c>
      <c r="BF452" s="157">
        <v>1.9932540999999999E-11</v>
      </c>
      <c r="BG452" s="157">
        <v>2.2627406999999999E-11</v>
      </c>
      <c r="BH452" s="157">
        <v>7.4171392000000003E-14</v>
      </c>
      <c r="BI452" s="157">
        <v>3.9108272999999999E-16</v>
      </c>
      <c r="BJ452" s="157">
        <v>1.8600188999999999E-13</v>
      </c>
      <c r="BK452" s="157">
        <v>1.864773E-15</v>
      </c>
      <c r="BL452" s="157">
        <v>6.3389726000000001E-16</v>
      </c>
      <c r="BM452" s="157">
        <v>4.6129594999999999E-12</v>
      </c>
      <c r="BN452" s="157">
        <v>1.0933117E-10</v>
      </c>
      <c r="BO452" s="157">
        <v>6.9048916000000004E-23</v>
      </c>
      <c r="BP452" s="157">
        <v>8.042137E-7</v>
      </c>
      <c r="BQ452" s="157">
        <v>1.8465823999999999E-2</v>
      </c>
      <c r="BR452" s="157">
        <v>0</v>
      </c>
      <c r="BS452" s="157">
        <v>0</v>
      </c>
      <c r="BT452" s="157">
        <v>0</v>
      </c>
      <c r="BU452"/>
      <c r="BV452" s="155">
        <v>7.0650828999999997E-6</v>
      </c>
      <c r="BW452" s="155">
        <v>1.9054107E-7</v>
      </c>
      <c r="BX452" s="155">
        <v>3.4272206000000002E-6</v>
      </c>
      <c r="BY452" s="155">
        <v>3.2947355000000001E-8</v>
      </c>
      <c r="BZ452" s="155">
        <v>4.1783221E-7</v>
      </c>
      <c r="CA452" s="155">
        <v>6.9090307999999998E-8</v>
      </c>
      <c r="CB452" s="155">
        <v>1.9255890999999999E-9</v>
      </c>
      <c r="CC452" s="155">
        <v>1.0308798E-7</v>
      </c>
      <c r="CD452" s="155">
        <v>2.9639126999999999E-8</v>
      </c>
      <c r="CE452" s="155">
        <v>2.268074E-7</v>
      </c>
      <c r="CF452" s="155">
        <v>0</v>
      </c>
      <c r="CG452" s="155">
        <v>1.5269287000000001E-19</v>
      </c>
      <c r="CH452" s="155">
        <v>1.3840142999999999E-12</v>
      </c>
      <c r="CI452" s="155">
        <v>2.9935720999999999E-7</v>
      </c>
      <c r="CJ452" s="155">
        <v>2.2655637999999999E-6</v>
      </c>
      <c r="CK452" s="155">
        <v>1.0688565999999999E-9</v>
      </c>
      <c r="CL452" s="155">
        <v>0</v>
      </c>
      <c r="CM452"/>
      <c r="CN452" s="284">
        <v>1.1714486E-12</v>
      </c>
      <c r="CO452" s="284">
        <v>0.12294884</v>
      </c>
      <c r="CP452" s="285">
        <v>2.8854845E-3</v>
      </c>
      <c r="CQ452" s="284">
        <v>1.4594297999999999E-4</v>
      </c>
      <c r="CR452" s="284">
        <v>8.3963445999999999E-11</v>
      </c>
      <c r="CS452" s="284">
        <v>9.9533877999999994E-9</v>
      </c>
      <c r="CT452" s="284">
        <v>1.3661396999999999E-5</v>
      </c>
      <c r="CU452" s="284">
        <v>1.6206065000000001E-3</v>
      </c>
      <c r="CV452" s="284">
        <v>4.9768053E-8</v>
      </c>
      <c r="CW452" s="284">
        <v>2.4019298E-5</v>
      </c>
      <c r="CX452"/>
      <c r="CY452" s="163"/>
      <c r="CZ452" s="269"/>
      <c r="DA452"/>
      <c r="DB452" s="54"/>
      <c r="DC452" s="48"/>
      <c r="DD452" s="48"/>
      <c r="DE452"/>
      <c r="DF452"/>
      <c r="DG452"/>
      <c r="DH452"/>
      <c r="DI452"/>
      <c r="DJ452"/>
      <c r="DK452"/>
      <c r="DL452"/>
    </row>
    <row r="453" spans="1:116" ht="14.4">
      <c r="A453" t="s">
        <v>2405</v>
      </c>
      <c r="B453" s="188" t="s">
        <v>314</v>
      </c>
      <c r="C453" s="151" t="str">
        <f t="shared" si="108"/>
        <v>A.070.03.203</v>
      </c>
      <c r="D453" s="54" t="s">
        <v>439</v>
      </c>
      <c r="E453" s="260" t="s">
        <v>272</v>
      </c>
      <c r="F453" s="153" t="str">
        <f t="shared" si="109"/>
        <v xml:space="preserve"> Diesel B10 - lease segment C (4.70 l/100km) incl CO2 (per km)</v>
      </c>
      <c r="G453" s="154">
        <f t="shared" si="110"/>
        <v>0.13129650000000001</v>
      </c>
      <c r="H453"/>
      <c r="I453"/>
      <c r="J453" s="227">
        <f t="shared" si="92"/>
        <v>3.5724639548484594E-2</v>
      </c>
      <c r="K453"/>
      <c r="L453" s="280">
        <f t="shared" si="93"/>
        <v>2.2765956169999999E-3</v>
      </c>
      <c r="M453" s="280">
        <f t="shared" si="94"/>
        <v>2.6495954160000003E-3</v>
      </c>
      <c r="N453" s="281">
        <f t="shared" si="95"/>
        <v>1.1103973515484597E-2</v>
      </c>
      <c r="O453" s="280">
        <v>1.9694474999999999E-2</v>
      </c>
      <c r="P453" s="219">
        <v>6.9917397000000001E-4</v>
      </c>
      <c r="Q453" s="219">
        <v>1.5500100999999999E-3</v>
      </c>
      <c r="R453" s="219">
        <v>1.5624516000000001E-3</v>
      </c>
      <c r="S453" s="219">
        <v>3.5451223000000003E-4</v>
      </c>
      <c r="T453" s="286">
        <v>1.0796956999999999E-5</v>
      </c>
      <c r="U453" s="219">
        <v>3.4883483000000001E-4</v>
      </c>
      <c r="V453" s="219">
        <v>2.9631568E-4</v>
      </c>
      <c r="W453" s="286">
        <v>1.0164235000000001E-5</v>
      </c>
      <c r="X453" s="286">
        <v>4.0384983000000001E-5</v>
      </c>
      <c r="Y453" s="219">
        <v>1.1093426999999999E-2</v>
      </c>
      <c r="Z453" s="286">
        <v>6.3710683000000007E-5</v>
      </c>
      <c r="AA453" s="286">
        <v>3.8228042999999998E-7</v>
      </c>
      <c r="AB453" s="286">
        <v>5.4596241999999997E-14</v>
      </c>
      <c r="AC453"/>
      <c r="AD453" s="227">
        <f t="shared" si="111"/>
        <v>1.9694474999999999E-2</v>
      </c>
      <c r="AE453" s="227">
        <f t="shared" si="112"/>
        <v>4.822095367E-3</v>
      </c>
      <c r="AF453" s="227">
        <f t="shared" si="113"/>
        <v>2.5458820304300003E-3</v>
      </c>
      <c r="AG453" s="227">
        <f t="shared" si="114"/>
        <v>2.6495954159999999E-3</v>
      </c>
      <c r="AH453" s="227">
        <f t="shared" si="115"/>
        <v>1.1103591235054597E-2</v>
      </c>
      <c r="AI453"/>
      <c r="AJ453">
        <v>2.1959236999999998</v>
      </c>
      <c r="AK453" s="155">
        <v>1.977141</v>
      </c>
      <c r="AL453" s="155">
        <v>7.9431343999999994E-3</v>
      </c>
      <c r="AM453" s="155">
        <v>0</v>
      </c>
      <c r="AN453" s="155">
        <v>0.15377631</v>
      </c>
      <c r="AO453" s="155">
        <v>5.4921495000000001E-2</v>
      </c>
      <c r="AP453" s="155">
        <v>2.1417489E-3</v>
      </c>
      <c r="AQ453"/>
      <c r="AR453" s="156">
        <v>2.7259215999999998E-3</v>
      </c>
      <c r="AS453" s="156">
        <v>2.4737493E-3</v>
      </c>
      <c r="AT453" s="156">
        <v>1.1133069E-4</v>
      </c>
      <c r="AU453" s="156">
        <v>1.4084161999999999E-4</v>
      </c>
      <c r="AV453" s="282">
        <f t="shared" si="84"/>
        <v>1.4830631186280001E-7</v>
      </c>
      <c r="AW453" s="282">
        <f t="shared" si="85"/>
        <v>4.1172590625166379E-10</v>
      </c>
      <c r="AX453" s="283">
        <f t="shared" si="86"/>
        <v>1.972571704645E-2</v>
      </c>
      <c r="AY453" s="157">
        <v>1.2187927E-7</v>
      </c>
      <c r="AZ453" s="157">
        <v>3.6773663999999999E-10</v>
      </c>
      <c r="BA453" s="157">
        <v>1.0047108E-14</v>
      </c>
      <c r="BB453" s="157">
        <v>8.5323132999999995E-12</v>
      </c>
      <c r="BC453" s="157">
        <v>0</v>
      </c>
      <c r="BD453" s="157">
        <v>1.2795950000000001E-10</v>
      </c>
      <c r="BE453" s="157">
        <v>2.6168836999999999E-8</v>
      </c>
      <c r="BF453" s="157">
        <v>2.0119014E-11</v>
      </c>
      <c r="BG453" s="157">
        <v>2.3579206000000001E-11</v>
      </c>
      <c r="BH453" s="157">
        <v>7.9228532000000006E-14</v>
      </c>
      <c r="BI453" s="157">
        <v>4.1774746E-16</v>
      </c>
      <c r="BJ453" s="157">
        <v>1.9868383E-13</v>
      </c>
      <c r="BK453" s="157">
        <v>1.9919166000000001E-15</v>
      </c>
      <c r="BL453" s="157">
        <v>6.7711753E-16</v>
      </c>
      <c r="BM453" s="157">
        <v>4.9274795E-12</v>
      </c>
      <c r="BN453" s="157">
        <v>1.1678557000000001E-10</v>
      </c>
      <c r="BO453" s="157">
        <v>7.3756796999999996E-23</v>
      </c>
      <c r="BP453" s="157">
        <v>8.5904644999999999E-7</v>
      </c>
      <c r="BQ453" s="157">
        <v>1.9724858000000001E-2</v>
      </c>
      <c r="BR453" s="157">
        <v>0</v>
      </c>
      <c r="BS453" s="157">
        <v>0</v>
      </c>
      <c r="BT453" s="157">
        <v>0</v>
      </c>
      <c r="BU453"/>
      <c r="BV453" s="155">
        <v>7.4941504999999998E-6</v>
      </c>
      <c r="BW453" s="155">
        <v>1.9713760999999999E-7</v>
      </c>
      <c r="BX453" s="155">
        <v>3.6608948000000002E-6</v>
      </c>
      <c r="BY453" s="155">
        <v>3.5180255999999997E-8</v>
      </c>
      <c r="BZ453" s="155">
        <v>4.2610148999999999E-7</v>
      </c>
      <c r="CA453" s="155">
        <v>6.9238030999999994E-8</v>
      </c>
      <c r="CB453" s="155">
        <v>2.0568792000000002E-9</v>
      </c>
      <c r="CC453" s="155">
        <v>1.0319108E-7</v>
      </c>
      <c r="CD453" s="155">
        <v>3.1659975999999999E-8</v>
      </c>
      <c r="CE453" s="155">
        <v>2.4223033E-7</v>
      </c>
      <c r="CF453" s="155">
        <v>0</v>
      </c>
      <c r="CG453" s="155">
        <v>1.6310375E-19</v>
      </c>
      <c r="CH453" s="155">
        <v>1.4783789E-12</v>
      </c>
      <c r="CI453" s="155">
        <v>3.0528279999999998E-7</v>
      </c>
      <c r="CJ453" s="155">
        <v>2.4200341000000002E-6</v>
      </c>
      <c r="CK453" s="155">
        <v>1.1417331999999999E-9</v>
      </c>
      <c r="CL453" s="155">
        <v>0</v>
      </c>
      <c r="CM453"/>
      <c r="CN453" s="284">
        <v>1.2513201E-12</v>
      </c>
      <c r="CO453" s="284">
        <v>0.13133172000000001</v>
      </c>
      <c r="CP453" s="285">
        <v>2.8883160000000001E-3</v>
      </c>
      <c r="CQ453" s="284">
        <v>1.5047182000000001E-4</v>
      </c>
      <c r="CR453" s="284">
        <v>8.9688226E-11</v>
      </c>
      <c r="CS453" s="284">
        <v>1.0632028E-8</v>
      </c>
      <c r="CT453" s="284">
        <v>1.4013432E-5</v>
      </c>
      <c r="CU453" s="284">
        <v>1.7311023999999999E-3</v>
      </c>
      <c r="CV453" s="284">
        <v>5.3161330000000001E-8</v>
      </c>
      <c r="CW453" s="284">
        <v>2.4052296999999999E-5</v>
      </c>
      <c r="CX453"/>
      <c r="CY453" s="163"/>
      <c r="CZ453" s="269"/>
      <c r="DA453"/>
      <c r="DB453" s="54"/>
      <c r="DC453" s="48"/>
      <c r="DD453" s="48"/>
      <c r="DE453"/>
      <c r="DF453"/>
      <c r="DG453"/>
      <c r="DH453"/>
      <c r="DI453"/>
      <c r="DJ453"/>
      <c r="DK453"/>
      <c r="DL453"/>
    </row>
    <row r="454" spans="1:116" ht="14.4">
      <c r="A454" t="s">
        <v>2406</v>
      </c>
      <c r="B454" s="188" t="s">
        <v>314</v>
      </c>
      <c r="C454" s="151" t="str">
        <f t="shared" si="108"/>
        <v>A.070.03.204</v>
      </c>
      <c r="D454" s="54" t="s">
        <v>439</v>
      </c>
      <c r="E454" s="260" t="s">
        <v>272</v>
      </c>
      <c r="F454" s="153" t="str">
        <f t="shared" si="109"/>
        <v xml:space="preserve"> Diesel B10 - lease segment D (5.00 l/100km) incl CO2 (per km)</v>
      </c>
      <c r="G454" s="154">
        <f t="shared" si="110"/>
        <v>0.13967712666666668</v>
      </c>
      <c r="H454"/>
      <c r="I454"/>
      <c r="J454" s="227">
        <f t="shared" si="92"/>
        <v>3.7862009572368079E-2</v>
      </c>
      <c r="K454"/>
      <c r="L454" s="280">
        <f t="shared" si="93"/>
        <v>2.331773564E-3</v>
      </c>
      <c r="M454" s="280">
        <f t="shared" si="94"/>
        <v>2.765928311E-3</v>
      </c>
      <c r="N454" s="281">
        <f t="shared" si="95"/>
        <v>1.181273869736808E-2</v>
      </c>
      <c r="O454" s="280">
        <v>2.0951569E-2</v>
      </c>
      <c r="P454" s="219">
        <v>7.4380210000000004E-4</v>
      </c>
      <c r="Q454" s="219">
        <v>1.5961567000000001E-3</v>
      </c>
      <c r="R454" s="219">
        <v>1.5912426999999999E-3</v>
      </c>
      <c r="S454" s="219">
        <v>3.5794385999999998E-4</v>
      </c>
      <c r="T454" s="286">
        <v>1.1486124000000001E-5</v>
      </c>
      <c r="U454" s="219">
        <v>3.7110087999999997E-4</v>
      </c>
      <c r="V454" s="219">
        <v>3.1522944000000002E-4</v>
      </c>
      <c r="W454" s="286">
        <v>1.0813016E-5</v>
      </c>
      <c r="X454" s="286">
        <v>4.2962747999999999E-5</v>
      </c>
      <c r="Y454" s="219">
        <v>1.1801519E-2</v>
      </c>
      <c r="Z454" s="286">
        <v>6.7777322999999995E-5</v>
      </c>
      <c r="AA454" s="286">
        <v>4.0668130999999997E-7</v>
      </c>
      <c r="AB454" s="286">
        <v>5.8081108999999999E-14</v>
      </c>
      <c r="AC454"/>
      <c r="AD454" s="227">
        <f t="shared" si="111"/>
        <v>2.0951569E-2</v>
      </c>
      <c r="AE454" s="227">
        <f t="shared" si="112"/>
        <v>4.9869618040000009E-3</v>
      </c>
      <c r="AF454" s="227">
        <f t="shared" si="113"/>
        <v>2.6555949213099999E-3</v>
      </c>
      <c r="AG454" s="227">
        <f t="shared" si="114"/>
        <v>2.7659283110000005E-3</v>
      </c>
      <c r="AH454" s="227">
        <f t="shared" si="115"/>
        <v>1.181233201605808E-2</v>
      </c>
      <c r="AI454"/>
      <c r="AJ454">
        <v>2.3360889999999999</v>
      </c>
      <c r="AK454" s="155">
        <v>2.1033415</v>
      </c>
      <c r="AL454" s="155">
        <v>8.4501430000000002E-3</v>
      </c>
      <c r="AM454" s="155">
        <v>0</v>
      </c>
      <c r="AN454" s="155">
        <v>0.16359182</v>
      </c>
      <c r="AO454" s="155">
        <v>5.8427121999999998E-2</v>
      </c>
      <c r="AP454" s="155">
        <v>2.2784563E-3</v>
      </c>
      <c r="AQ454"/>
      <c r="AR454" s="156">
        <v>2.8859559999999999E-3</v>
      </c>
      <c r="AS454" s="156">
        <v>2.6181339999999998E-3</v>
      </c>
      <c r="AT454" s="156">
        <v>1.1799048000000001E-4</v>
      </c>
      <c r="AU454" s="156">
        <v>1.4983151E-4</v>
      </c>
      <c r="AV454" s="282">
        <f t="shared" si="84"/>
        <v>1.5696247272849999E-7</v>
      </c>
      <c r="AW454" s="282">
        <f t="shared" si="85"/>
        <v>4.3635530667627846E-10</v>
      </c>
      <c r="AX454" s="283">
        <f t="shared" si="86"/>
        <v>2.09848048792E-2</v>
      </c>
      <c r="AY454" s="157">
        <v>1.296588E-7</v>
      </c>
      <c r="AZ454" s="157">
        <v>3.9120919E-10</v>
      </c>
      <c r="BA454" s="157">
        <v>1.0688413E-14</v>
      </c>
      <c r="BB454" s="157">
        <v>9.0769291000000005E-12</v>
      </c>
      <c r="BC454" s="157">
        <v>0</v>
      </c>
      <c r="BD454" s="157">
        <v>1.2881682999999999E-10</v>
      </c>
      <c r="BE454" s="157">
        <v>2.7036297E-8</v>
      </c>
      <c r="BF454" s="157">
        <v>2.0305487000000001E-11</v>
      </c>
      <c r="BG454" s="157">
        <v>2.4531006000000001E-11</v>
      </c>
      <c r="BH454" s="157">
        <v>8.4285673000000003E-14</v>
      </c>
      <c r="BI454" s="157">
        <v>4.4441219999999996E-16</v>
      </c>
      <c r="BJ454" s="157">
        <v>2.1136577999999999E-13</v>
      </c>
      <c r="BK454" s="157">
        <v>2.1190602000000001E-15</v>
      </c>
      <c r="BL454" s="157">
        <v>7.2033779999999999E-16</v>
      </c>
      <c r="BM454" s="157">
        <v>5.2419994000000001E-12</v>
      </c>
      <c r="BN454" s="157">
        <v>1.2423997E-10</v>
      </c>
      <c r="BO454" s="157">
        <v>7.8464676999999997E-23</v>
      </c>
      <c r="BP454" s="157">
        <v>9.1387919999999998E-7</v>
      </c>
      <c r="BQ454" s="157">
        <v>2.0983891000000001E-2</v>
      </c>
      <c r="BR454" s="157">
        <v>0</v>
      </c>
      <c r="BS454" s="157">
        <v>0</v>
      </c>
      <c r="BT454" s="157">
        <v>0</v>
      </c>
      <c r="BU454"/>
      <c r="BV454" s="155">
        <v>7.9232180999999998E-6</v>
      </c>
      <c r="BW454" s="155">
        <v>2.0373415E-7</v>
      </c>
      <c r="BX454" s="155">
        <v>3.8945689000000002E-6</v>
      </c>
      <c r="BY454" s="155">
        <v>3.7413158000000003E-8</v>
      </c>
      <c r="BZ454" s="155">
        <v>4.3437076999999998E-7</v>
      </c>
      <c r="CA454" s="155">
        <v>6.9385754999999995E-8</v>
      </c>
      <c r="CB454" s="155">
        <v>2.1881694000000001E-9</v>
      </c>
      <c r="CC454" s="155">
        <v>1.0329418E-7</v>
      </c>
      <c r="CD454" s="155">
        <v>3.3680826E-8</v>
      </c>
      <c r="CE454" s="155">
        <v>2.5765326E-7</v>
      </c>
      <c r="CF454" s="155">
        <v>0</v>
      </c>
      <c r="CG454" s="155">
        <v>1.7351462E-19</v>
      </c>
      <c r="CH454" s="155">
        <v>1.5727435E-12</v>
      </c>
      <c r="CI454" s="155">
        <v>3.1120837999999999E-7</v>
      </c>
      <c r="CJ454" s="155">
        <v>2.5745043E-6</v>
      </c>
      <c r="CK454" s="155">
        <v>1.2146097999999999E-9</v>
      </c>
      <c r="CL454" s="155">
        <v>0</v>
      </c>
      <c r="CM454"/>
      <c r="CN454" s="284">
        <v>1.3311916E-12</v>
      </c>
      <c r="CO454" s="284">
        <v>0.13971459</v>
      </c>
      <c r="CP454" s="285">
        <v>2.8911474999999999E-3</v>
      </c>
      <c r="CQ454" s="284">
        <v>1.5500065999999999E-4</v>
      </c>
      <c r="CR454" s="284">
        <v>9.5413006999999994E-11</v>
      </c>
      <c r="CS454" s="284">
        <v>1.1310668E-8</v>
      </c>
      <c r="CT454" s="284">
        <v>1.4365466E-5</v>
      </c>
      <c r="CU454" s="284">
        <v>1.8415982999999999E-3</v>
      </c>
      <c r="CV454" s="284">
        <v>5.6554605999999999E-8</v>
      </c>
      <c r="CW454" s="284">
        <v>2.4085296E-5</v>
      </c>
      <c r="CX454"/>
      <c r="CY454" s="163"/>
      <c r="CZ454" s="269"/>
      <c r="DA454"/>
      <c r="DB454" s="212"/>
      <c r="DC454" s="48"/>
      <c r="DD454"/>
      <c r="DE454"/>
      <c r="DF454"/>
      <c r="DG454"/>
      <c r="DH454"/>
      <c r="DI454"/>
      <c r="DJ454"/>
      <c r="DK454"/>
      <c r="DL454"/>
    </row>
    <row r="455" spans="1:116" ht="14.4">
      <c r="A455" t="s">
        <v>2407</v>
      </c>
      <c r="B455" s="188" t="s">
        <v>314</v>
      </c>
      <c r="C455" s="151" t="str">
        <f t="shared" si="108"/>
        <v>A.070.03.205</v>
      </c>
      <c r="D455" s="54" t="s">
        <v>439</v>
      </c>
      <c r="E455" s="260" t="s">
        <v>272</v>
      </c>
      <c r="F455" s="153" t="str">
        <f t="shared" si="109"/>
        <v xml:space="preserve"> Diesel B10 - lease segment E (7.10 l/100km) incl CO2 (per km)</v>
      </c>
      <c r="G455" s="154">
        <f t="shared" si="110"/>
        <v>0.19834152000000002</v>
      </c>
      <c r="H455"/>
      <c r="I455"/>
      <c r="J455" s="227">
        <f t="shared" si="92"/>
        <v>5.2823593516542477E-2</v>
      </c>
      <c r="K455"/>
      <c r="L455" s="280">
        <f t="shared" si="93"/>
        <v>2.7180188359999997E-3</v>
      </c>
      <c r="M455" s="280">
        <f t="shared" si="94"/>
        <v>3.5802587100000004E-3</v>
      </c>
      <c r="N455" s="281">
        <f t="shared" si="95"/>
        <v>1.6774087970542476E-2</v>
      </c>
      <c r="O455" s="280">
        <v>2.9751228000000001E-2</v>
      </c>
      <c r="P455" s="219">
        <v>1.0561990000000001E-3</v>
      </c>
      <c r="Q455" s="219">
        <v>1.9191830000000001E-3</v>
      </c>
      <c r="R455" s="219">
        <v>1.7927799999999999E-3</v>
      </c>
      <c r="S455" s="219">
        <v>3.8196528999999999E-4</v>
      </c>
      <c r="T455" s="286">
        <v>1.6310296000000001E-5</v>
      </c>
      <c r="U455" s="219">
        <v>5.2696324999999995E-4</v>
      </c>
      <c r="V455" s="219">
        <v>4.4762581000000001E-4</v>
      </c>
      <c r="W455" s="286">
        <v>1.5354483E-5</v>
      </c>
      <c r="X455" s="286">
        <v>6.1007102E-5</v>
      </c>
      <c r="Y455" s="219">
        <v>1.6758156E-2</v>
      </c>
      <c r="Z455" s="286">
        <v>9.6243798000000003E-5</v>
      </c>
      <c r="AA455" s="286">
        <v>5.7748746000000002E-7</v>
      </c>
      <c r="AB455" s="286">
        <v>8.2475174000000003E-14</v>
      </c>
      <c r="AC455"/>
      <c r="AD455" s="227">
        <f t="shared" si="111"/>
        <v>2.9751228000000001E-2</v>
      </c>
      <c r="AE455" s="227">
        <f t="shared" si="112"/>
        <v>6.1410266460000008E-3</v>
      </c>
      <c r="AF455" s="227">
        <f t="shared" si="113"/>
        <v>3.4235852974600005E-3</v>
      </c>
      <c r="AG455" s="227">
        <f t="shared" si="114"/>
        <v>3.58025871E-3</v>
      </c>
      <c r="AH455" s="227">
        <f t="shared" si="115"/>
        <v>1.6773510483082475E-2</v>
      </c>
      <c r="AI455"/>
      <c r="AJ455">
        <v>3.3172464000000002</v>
      </c>
      <c r="AK455" s="155">
        <v>2.9867449000000001</v>
      </c>
      <c r="AL455" s="155">
        <v>1.1999203E-2</v>
      </c>
      <c r="AM455" s="155">
        <v>0</v>
      </c>
      <c r="AN455" s="155">
        <v>0.23230038</v>
      </c>
      <c r="AO455" s="155">
        <v>8.2966514000000005E-2</v>
      </c>
      <c r="AP455" s="155">
        <v>3.2354078999999999E-3</v>
      </c>
      <c r="AQ455"/>
      <c r="AR455" s="156">
        <v>4.0061968999999999E-3</v>
      </c>
      <c r="AS455" s="156">
        <v>3.6288271999999999E-3</v>
      </c>
      <c r="AT455" s="156">
        <v>1.6460901000000001E-4</v>
      </c>
      <c r="AU455" s="156">
        <v>2.1276073999999999E-4</v>
      </c>
      <c r="AV455" s="282">
        <f t="shared" ref="AV455:AV529" si="116">AY455+BB455+BC455+BD455+BE455+BM455+BN455+BR455</f>
        <v>2.175555837682E-7</v>
      </c>
      <c r="AW455" s="282">
        <f t="shared" ref="AW455:AW529" si="117">AZ455+BA455+BF455+BG455+BH455+BI455+BJ455+BK455+BL455+BO455+BS455+BT455</f>
        <v>6.0876112862663156E-10</v>
      </c>
      <c r="AX455" s="283">
        <f t="shared" ref="AX455:AX529" si="118">BP455+BQ455</f>
        <v>2.9798423708499999E-2</v>
      </c>
      <c r="AY455" s="157">
        <v>1.8411549000000001E-7</v>
      </c>
      <c r="AZ455" s="157">
        <v>5.5551705999999999E-10</v>
      </c>
      <c r="BA455" s="157">
        <v>1.5177546000000001E-14</v>
      </c>
      <c r="BB455" s="157">
        <v>1.2889239E-11</v>
      </c>
      <c r="BC455" s="157">
        <v>0</v>
      </c>
      <c r="BD455" s="157">
        <v>1.3481813999999999E-10</v>
      </c>
      <c r="BE455" s="157">
        <v>3.3108522000000002E-8</v>
      </c>
      <c r="BF455" s="157">
        <v>2.16108E-11</v>
      </c>
      <c r="BG455" s="157">
        <v>3.1193603000000003E-11</v>
      </c>
      <c r="BH455" s="157">
        <v>1.1968565999999999E-13</v>
      </c>
      <c r="BI455" s="157">
        <v>6.3106531999999997E-16</v>
      </c>
      <c r="BJ455" s="157">
        <v>3.0013941000000001E-13</v>
      </c>
      <c r="BK455" s="157">
        <v>3.0090654999999998E-15</v>
      </c>
      <c r="BL455" s="157">
        <v>1.0228797E-15</v>
      </c>
      <c r="BM455" s="157">
        <v>7.4436391999999995E-12</v>
      </c>
      <c r="BN455" s="157">
        <v>1.7642075E-10</v>
      </c>
      <c r="BO455" s="157">
        <v>1.1141984E-22</v>
      </c>
      <c r="BP455" s="157">
        <v>1.2977085E-6</v>
      </c>
      <c r="BQ455" s="157">
        <v>2.9797126E-2</v>
      </c>
      <c r="BR455" s="157">
        <v>0</v>
      </c>
      <c r="BS455" s="157">
        <v>0</v>
      </c>
      <c r="BT455" s="157">
        <v>0</v>
      </c>
      <c r="BU455"/>
      <c r="BV455" s="155">
        <v>1.0926691E-5</v>
      </c>
      <c r="BW455" s="155">
        <v>2.4990993E-7</v>
      </c>
      <c r="BX455" s="155">
        <v>5.5302878E-6</v>
      </c>
      <c r="BY455" s="155">
        <v>5.3043471000000002E-8</v>
      </c>
      <c r="BZ455" s="155">
        <v>4.9225575000000003E-7</v>
      </c>
      <c r="CA455" s="155">
        <v>7.0419818000000006E-8</v>
      </c>
      <c r="CB455" s="155">
        <v>3.1072006E-9</v>
      </c>
      <c r="CC455" s="155">
        <v>1.0401592E-7</v>
      </c>
      <c r="CD455" s="155">
        <v>4.7826772999999999E-8</v>
      </c>
      <c r="CE455" s="155">
        <v>3.6561378E-7</v>
      </c>
      <c r="CF455" s="155">
        <v>0</v>
      </c>
      <c r="CG455" s="155">
        <v>2.4639077E-19</v>
      </c>
      <c r="CH455" s="155">
        <v>2.2332958000000002E-12</v>
      </c>
      <c r="CI455" s="155">
        <v>3.5268749000000002E-7</v>
      </c>
      <c r="CJ455" s="155">
        <v>3.6557962E-6</v>
      </c>
      <c r="CK455" s="155">
        <v>1.7247459E-9</v>
      </c>
      <c r="CL455" s="155">
        <v>0</v>
      </c>
      <c r="CM455"/>
      <c r="CN455" s="284">
        <v>1.890292E-12</v>
      </c>
      <c r="CO455" s="284">
        <v>0.19839472</v>
      </c>
      <c r="CP455" s="285">
        <v>2.9109683E-3</v>
      </c>
      <c r="CQ455" s="284">
        <v>1.8670253000000001E-4</v>
      </c>
      <c r="CR455" s="284">
        <v>1.3548647000000001E-10</v>
      </c>
      <c r="CS455" s="284">
        <v>1.6061148000000002E-8</v>
      </c>
      <c r="CT455" s="284">
        <v>1.6829709E-5</v>
      </c>
      <c r="CU455" s="284">
        <v>2.6150696E-3</v>
      </c>
      <c r="CV455" s="284">
        <v>8.0307540000000006E-8</v>
      </c>
      <c r="CW455" s="284">
        <v>2.4316292000000001E-5</v>
      </c>
      <c r="CX455"/>
      <c r="CY455" s="163"/>
      <c r="CZ455" s="269"/>
      <c r="DA455"/>
      <c r="DB455" s="212"/>
      <c r="DC455"/>
      <c r="DD455"/>
      <c r="DE455"/>
      <c r="DF455"/>
      <c r="DG455"/>
      <c r="DH455"/>
      <c r="DI455"/>
      <c r="DJ455"/>
      <c r="DK455"/>
      <c r="DL455"/>
    </row>
    <row r="456" spans="1:116" ht="14.4">
      <c r="A456" t="s">
        <v>2408</v>
      </c>
      <c r="B456" s="188" t="s">
        <v>314</v>
      </c>
      <c r="C456" s="151" t="str">
        <f t="shared" si="108"/>
        <v>A.070.03.301</v>
      </c>
      <c r="D456" s="54" t="s">
        <v>439</v>
      </c>
      <c r="E456" s="260" t="s">
        <v>272</v>
      </c>
      <c r="F456" s="153" t="str">
        <f t="shared" si="109"/>
        <v xml:space="preserve"> BEV - lease segment A (14.00 kWh/100km) WTW (per km)</v>
      </c>
      <c r="G456" s="154">
        <f t="shared" si="110"/>
        <v>3.3209775333333337E-2</v>
      </c>
      <c r="H456"/>
      <c r="I456"/>
      <c r="J456" s="227">
        <f t="shared" si="92"/>
        <v>9.0955583880000003E-3</v>
      </c>
      <c r="K456"/>
      <c r="L456" s="280">
        <f t="shared" si="93"/>
        <v>3.3252369300000004E-4</v>
      </c>
      <c r="M456" s="280">
        <f t="shared" si="94"/>
        <v>6.8327109999999998E-4</v>
      </c>
      <c r="N456" s="281">
        <f t="shared" si="95"/>
        <v>3.098297295E-3</v>
      </c>
      <c r="O456" s="280">
        <v>4.9814663E-3</v>
      </c>
      <c r="P456" s="219">
        <v>3.8869012999999999E-4</v>
      </c>
      <c r="Q456" s="219">
        <v>2.9458096999999999E-4</v>
      </c>
      <c r="R456" s="219">
        <v>2.6903989000000002E-4</v>
      </c>
      <c r="S456" s="286">
        <v>6.3483803000000005E-5</v>
      </c>
      <c r="T456" s="219">
        <v>0</v>
      </c>
      <c r="U456" s="219">
        <v>0</v>
      </c>
      <c r="V456" s="219">
        <v>0</v>
      </c>
      <c r="W456" s="286">
        <v>5.3150094999999998E-5</v>
      </c>
      <c r="X456" s="219">
        <v>0</v>
      </c>
      <c r="Y456" s="219">
        <v>3.0451471999999999E-3</v>
      </c>
      <c r="Z456" s="219">
        <v>0</v>
      </c>
      <c r="AA456" s="219">
        <v>0</v>
      </c>
      <c r="AB456" s="219">
        <v>0</v>
      </c>
      <c r="AC456"/>
      <c r="AD456" s="227">
        <f t="shared" si="111"/>
        <v>4.9814663E-3</v>
      </c>
      <c r="AE456" s="227">
        <f t="shared" si="112"/>
        <v>1.0157947930000001E-3</v>
      </c>
      <c r="AF456" s="227">
        <f t="shared" si="113"/>
        <v>6.8327109999999998E-4</v>
      </c>
      <c r="AG456" s="227">
        <f t="shared" si="114"/>
        <v>6.8327109999999998E-4</v>
      </c>
      <c r="AH456" s="227">
        <f t="shared" si="115"/>
        <v>3.098297295E-3</v>
      </c>
      <c r="AI456"/>
      <c r="AJ456">
        <v>1.1612472</v>
      </c>
      <c r="AK456" s="155">
        <v>0.42608864000000002</v>
      </c>
      <c r="AL456" s="155">
        <v>0.42189074999999998</v>
      </c>
      <c r="AM456" s="155">
        <v>0</v>
      </c>
      <c r="AN456" s="155">
        <v>0.10201522</v>
      </c>
      <c r="AO456" s="155">
        <v>0.14543555</v>
      </c>
      <c r="AP456" s="155">
        <v>6.5817027E-2</v>
      </c>
      <c r="AQ456"/>
      <c r="AR456" s="156">
        <v>6.9335708999999999E-4</v>
      </c>
      <c r="AS456" s="156">
        <v>6.4852937000000005E-4</v>
      </c>
      <c r="AT456" s="156">
        <v>2.7812423000000001E-5</v>
      </c>
      <c r="AU456" s="156">
        <v>1.7015298000000001E-5</v>
      </c>
      <c r="AV456" s="282">
        <f t="shared" si="116"/>
        <v>3.8880657465799997E-8</v>
      </c>
      <c r="AW456" s="282">
        <f t="shared" si="117"/>
        <v>1.0285659554780001E-10</v>
      </c>
      <c r="AX456" s="283">
        <f t="shared" si="118"/>
        <v>2.3830950044000003E-3</v>
      </c>
      <c r="AY456" s="157">
        <v>3.0818670999999997E-8</v>
      </c>
      <c r="AZ456" s="157">
        <v>9.2987370000000001E-11</v>
      </c>
      <c r="BA456" s="157">
        <v>2.5405477999999998E-15</v>
      </c>
      <c r="BB456" s="157">
        <v>0</v>
      </c>
      <c r="BC456" s="157">
        <v>0</v>
      </c>
      <c r="BD456" s="157">
        <v>7.2095657999999999E-12</v>
      </c>
      <c r="BE456" s="157">
        <v>8.0547769E-9</v>
      </c>
      <c r="BF456" s="157">
        <v>1.6441326999999999E-12</v>
      </c>
      <c r="BG456" s="157">
        <v>8.2225523000000001E-12</v>
      </c>
      <c r="BH456" s="157">
        <v>0</v>
      </c>
      <c r="BI456" s="157">
        <v>0</v>
      </c>
      <c r="BJ456" s="157">
        <v>0</v>
      </c>
      <c r="BK456" s="157">
        <v>0</v>
      </c>
      <c r="BL456" s="157">
        <v>0</v>
      </c>
      <c r="BM456" s="157">
        <v>0</v>
      </c>
      <c r="BN456" s="157">
        <v>0</v>
      </c>
      <c r="BO456" s="157">
        <v>0</v>
      </c>
      <c r="BP456" s="157">
        <v>6.4296044000000001E-6</v>
      </c>
      <c r="BQ456" s="157">
        <v>2.3766654000000002E-3</v>
      </c>
      <c r="BR456" s="157">
        <v>0</v>
      </c>
      <c r="BS456" s="157">
        <v>0</v>
      </c>
      <c r="BT456" s="157">
        <v>0</v>
      </c>
      <c r="BU456"/>
      <c r="BV456" s="155">
        <v>2.1853802E-6</v>
      </c>
      <c r="BW456" s="155">
        <v>5.6688760000000002E-8</v>
      </c>
      <c r="BX456" s="155">
        <v>9.2597665000000001E-7</v>
      </c>
      <c r="BY456" s="155">
        <v>1.2808644000000001E-10</v>
      </c>
      <c r="BZ456" s="155">
        <v>1.0351957000000001E-7</v>
      </c>
      <c r="CA456" s="155">
        <v>0</v>
      </c>
      <c r="CB456" s="155">
        <v>0</v>
      </c>
      <c r="CC456" s="155">
        <v>0</v>
      </c>
      <c r="CD456" s="155">
        <v>0</v>
      </c>
      <c r="CE456" s="155">
        <v>3.9072985000000001E-10</v>
      </c>
      <c r="CF456" s="155">
        <v>0</v>
      </c>
      <c r="CG456" s="155">
        <v>0</v>
      </c>
      <c r="CH456" s="155">
        <v>0</v>
      </c>
      <c r="CI456" s="155">
        <v>5.5108283E-8</v>
      </c>
      <c r="CJ456" s="155">
        <v>1.043568E-6</v>
      </c>
      <c r="CK456" s="155">
        <v>6.7400917999999994E-14</v>
      </c>
      <c r="CL456" s="155">
        <v>0</v>
      </c>
      <c r="CM456"/>
      <c r="CN456" s="284">
        <v>0</v>
      </c>
      <c r="CO456" s="284">
        <v>3.3209774999999997E-2</v>
      </c>
      <c r="CP456" s="285">
        <v>0</v>
      </c>
      <c r="CQ456" s="284">
        <v>3.8785624000000002E-5</v>
      </c>
      <c r="CR456" s="284">
        <v>0</v>
      </c>
      <c r="CS456" s="284">
        <v>0</v>
      </c>
      <c r="CT456" s="284">
        <v>3.9533694000000001E-6</v>
      </c>
      <c r="CU456" s="284">
        <v>0</v>
      </c>
      <c r="CV456" s="284">
        <v>0</v>
      </c>
      <c r="CW456" s="284">
        <v>0</v>
      </c>
      <c r="CX456"/>
      <c r="CY456" s="163"/>
      <c r="CZ456" s="269"/>
      <c r="DA456"/>
      <c r="DB456" s="212"/>
      <c r="DC456"/>
      <c r="DD456"/>
      <c r="DE456"/>
      <c r="DF456"/>
      <c r="DG456"/>
      <c r="DH456"/>
      <c r="DI456"/>
      <c r="DJ456"/>
      <c r="DK456"/>
      <c r="DL456"/>
    </row>
    <row r="457" spans="1:116" ht="14.4">
      <c r="A457" t="s">
        <v>2409</v>
      </c>
      <c r="B457" s="188" t="s">
        <v>314</v>
      </c>
      <c r="C457" s="151" t="str">
        <f t="shared" si="108"/>
        <v>A.070.03.302</v>
      </c>
      <c r="D457" s="54" t="s">
        <v>439</v>
      </c>
      <c r="E457" s="260" t="s">
        <v>272</v>
      </c>
      <c r="F457" s="153" t="str">
        <f t="shared" si="109"/>
        <v xml:space="preserve"> BEV - lease segment B (15.7 kWh/100km) WTW (per km)</v>
      </c>
      <c r="G457" s="154">
        <f t="shared" si="110"/>
        <v>3.7242390666666667E-2</v>
      </c>
      <c r="H457"/>
      <c r="I457"/>
      <c r="J457" s="227">
        <f t="shared" si="92"/>
        <v>1.0200019046999999E-2</v>
      </c>
      <c r="K457"/>
      <c r="L457" s="280">
        <f t="shared" si="93"/>
        <v>3.7290157100000002E-4</v>
      </c>
      <c r="M457" s="280">
        <f t="shared" si="94"/>
        <v>7.6623974000000002E-4</v>
      </c>
      <c r="N457" s="281">
        <f t="shared" si="95"/>
        <v>3.474519136E-3</v>
      </c>
      <c r="O457" s="280">
        <v>5.5863585999999998E-3</v>
      </c>
      <c r="P457" s="219">
        <v>4.3588821999999999E-4</v>
      </c>
      <c r="Q457" s="219">
        <v>3.3035151999999998E-4</v>
      </c>
      <c r="R457" s="219">
        <v>3.0170902000000002E-4</v>
      </c>
      <c r="S457" s="286">
        <v>7.1192550999999999E-5</v>
      </c>
      <c r="T457" s="219">
        <v>0</v>
      </c>
      <c r="U457" s="219">
        <v>0</v>
      </c>
      <c r="V457" s="219">
        <v>0</v>
      </c>
      <c r="W457" s="286">
        <v>5.9604035999999999E-5</v>
      </c>
      <c r="X457" s="219">
        <v>0</v>
      </c>
      <c r="Y457" s="219">
        <v>3.4149151000000002E-3</v>
      </c>
      <c r="Z457" s="219">
        <v>0</v>
      </c>
      <c r="AA457" s="219">
        <v>0</v>
      </c>
      <c r="AB457" s="219">
        <v>0</v>
      </c>
      <c r="AC457"/>
      <c r="AD457" s="227">
        <f t="shared" si="111"/>
        <v>5.5863585999999998E-3</v>
      </c>
      <c r="AE457" s="227">
        <f t="shared" si="112"/>
        <v>1.139141311E-3</v>
      </c>
      <c r="AF457" s="227">
        <f t="shared" si="113"/>
        <v>7.6623974000000002E-4</v>
      </c>
      <c r="AG457" s="227">
        <f t="shared" si="114"/>
        <v>7.6623974000000002E-4</v>
      </c>
      <c r="AH457" s="227">
        <f t="shared" si="115"/>
        <v>3.474519136E-3</v>
      </c>
      <c r="AI457"/>
      <c r="AJ457">
        <v>1.3022558</v>
      </c>
      <c r="AK457" s="155">
        <v>0.47782796999999999</v>
      </c>
      <c r="AL457" s="155">
        <v>0.47312033999999997</v>
      </c>
      <c r="AM457" s="155">
        <v>0</v>
      </c>
      <c r="AN457" s="155">
        <v>0.11440278</v>
      </c>
      <c r="AO457" s="155">
        <v>0.16309557999999999</v>
      </c>
      <c r="AP457" s="155">
        <v>7.3809095000000005E-2</v>
      </c>
      <c r="AQ457"/>
      <c r="AR457" s="156">
        <v>7.7755045000000005E-4</v>
      </c>
      <c r="AS457" s="156">
        <v>7.2727936999999999E-4</v>
      </c>
      <c r="AT457" s="156">
        <v>3.1189646000000003E-5</v>
      </c>
      <c r="AU457" s="156">
        <v>1.9081442000000002E-5</v>
      </c>
      <c r="AV457" s="282">
        <f t="shared" si="116"/>
        <v>4.3601880913099999E-8</v>
      </c>
      <c r="AW457" s="282">
        <f t="shared" si="117"/>
        <v>1.153463215429E-10</v>
      </c>
      <c r="AX457" s="283">
        <f t="shared" si="118"/>
        <v>2.6724708421000001E-3</v>
      </c>
      <c r="AY457" s="157">
        <v>3.4560938999999998E-8</v>
      </c>
      <c r="AZ457" s="157">
        <v>1.0427868999999999E-10</v>
      </c>
      <c r="BA457" s="157">
        <v>2.8490429000000001E-15</v>
      </c>
      <c r="BB457" s="157">
        <v>0</v>
      </c>
      <c r="BC457" s="157">
        <v>0</v>
      </c>
      <c r="BD457" s="157">
        <v>8.0850130999999999E-12</v>
      </c>
      <c r="BE457" s="157">
        <v>9.0328568999999996E-9</v>
      </c>
      <c r="BF457" s="157">
        <v>1.8437774000000002E-12</v>
      </c>
      <c r="BG457" s="157">
        <v>9.2210051000000001E-12</v>
      </c>
      <c r="BH457" s="157">
        <v>0</v>
      </c>
      <c r="BI457" s="157">
        <v>0</v>
      </c>
      <c r="BJ457" s="157">
        <v>0</v>
      </c>
      <c r="BK457" s="157">
        <v>0</v>
      </c>
      <c r="BL457" s="157">
        <v>0</v>
      </c>
      <c r="BM457" s="157">
        <v>0</v>
      </c>
      <c r="BN457" s="157">
        <v>0</v>
      </c>
      <c r="BO457" s="157">
        <v>0</v>
      </c>
      <c r="BP457" s="157">
        <v>7.2103421000000001E-6</v>
      </c>
      <c r="BQ457" s="157">
        <v>2.6652605000000002E-3</v>
      </c>
      <c r="BR457" s="157">
        <v>0</v>
      </c>
      <c r="BS457" s="157">
        <v>0</v>
      </c>
      <c r="BT457" s="157">
        <v>0</v>
      </c>
      <c r="BU457"/>
      <c r="BV457" s="155">
        <v>2.4507477999999999E-6</v>
      </c>
      <c r="BW457" s="155">
        <v>6.3572394999999999E-8</v>
      </c>
      <c r="BX457" s="155">
        <v>1.0384167000000001E-6</v>
      </c>
      <c r="BY457" s="155">
        <v>1.436398E-10</v>
      </c>
      <c r="BZ457" s="155">
        <v>1.1608981E-7</v>
      </c>
      <c r="CA457" s="155">
        <v>0</v>
      </c>
      <c r="CB457" s="155">
        <v>0</v>
      </c>
      <c r="CC457" s="155">
        <v>0</v>
      </c>
      <c r="CD457" s="155">
        <v>0</v>
      </c>
      <c r="CE457" s="155">
        <v>4.3817562000000001E-10</v>
      </c>
      <c r="CF457" s="155">
        <v>0</v>
      </c>
      <c r="CG457" s="155">
        <v>0</v>
      </c>
      <c r="CH457" s="155">
        <v>0</v>
      </c>
      <c r="CI457" s="155">
        <v>6.1800002999999995E-8</v>
      </c>
      <c r="CJ457" s="155">
        <v>1.1702869999999999E-6</v>
      </c>
      <c r="CK457" s="155">
        <v>7.5585315000000001E-14</v>
      </c>
      <c r="CL457" s="155">
        <v>0</v>
      </c>
      <c r="CM457"/>
      <c r="CN457" s="284">
        <v>0</v>
      </c>
      <c r="CO457" s="284">
        <v>3.7242391E-2</v>
      </c>
      <c r="CP457" s="285">
        <v>0</v>
      </c>
      <c r="CQ457" s="284">
        <v>4.3495307000000003E-5</v>
      </c>
      <c r="CR457" s="284">
        <v>0</v>
      </c>
      <c r="CS457" s="284">
        <v>0</v>
      </c>
      <c r="CT457" s="284">
        <v>4.4334214000000003E-6</v>
      </c>
      <c r="CU457" s="284">
        <v>0</v>
      </c>
      <c r="CV457" s="284">
        <v>0</v>
      </c>
      <c r="CW457" s="284">
        <v>0</v>
      </c>
      <c r="CX457"/>
      <c r="CY457" s="163"/>
      <c r="CZ457" s="269"/>
      <c r="DA457"/>
      <c r="DB457" s="54"/>
      <c r="DC457"/>
      <c r="DD457"/>
      <c r="DE457"/>
      <c r="DF457"/>
      <c r="DG457"/>
      <c r="DH457"/>
      <c r="DI457"/>
      <c r="DJ457"/>
      <c r="DK457"/>
      <c r="DL457"/>
    </row>
    <row r="458" spans="1:116" ht="14.4">
      <c r="A458" t="s">
        <v>2410</v>
      </c>
      <c r="B458" s="188" t="s">
        <v>314</v>
      </c>
      <c r="C458" s="151" t="str">
        <f t="shared" si="108"/>
        <v>A.070.03.303</v>
      </c>
      <c r="D458" s="54" t="s">
        <v>439</v>
      </c>
      <c r="E458" s="260" t="s">
        <v>272</v>
      </c>
      <c r="F458" s="153" t="str">
        <f t="shared" si="109"/>
        <v xml:space="preserve"> BEV - lease segment C (16.95 kWh/100km) WTW (per km)</v>
      </c>
      <c r="G458" s="154">
        <f t="shared" si="110"/>
        <v>4.0207549333333335E-2</v>
      </c>
      <c r="H458"/>
      <c r="I458"/>
      <c r="J458" s="227">
        <f t="shared" si="92"/>
        <v>1.1012122447999999E-2</v>
      </c>
      <c r="K458"/>
      <c r="L458" s="280">
        <f t="shared" si="93"/>
        <v>4.02591188E-4</v>
      </c>
      <c r="M458" s="280">
        <f t="shared" si="94"/>
        <v>8.2724607999999991E-4</v>
      </c>
      <c r="N458" s="281">
        <f t="shared" si="95"/>
        <v>3.7511527799999997E-3</v>
      </c>
      <c r="O458" s="280">
        <v>6.0311323999999999E-3</v>
      </c>
      <c r="P458" s="219">
        <v>4.7059268999999999E-4</v>
      </c>
      <c r="Q458" s="219">
        <v>3.5665338999999998E-4</v>
      </c>
      <c r="R458" s="219">
        <v>3.2573044000000002E-4</v>
      </c>
      <c r="S458" s="286">
        <v>7.6860747999999999E-5</v>
      </c>
      <c r="T458" s="219">
        <v>0</v>
      </c>
      <c r="U458" s="219">
        <v>0</v>
      </c>
      <c r="V458" s="219">
        <v>0</v>
      </c>
      <c r="W458" s="286">
        <v>6.4349580000000003E-5</v>
      </c>
      <c r="X458" s="219">
        <v>0</v>
      </c>
      <c r="Y458" s="219">
        <v>3.6868031999999998E-3</v>
      </c>
      <c r="Z458" s="219">
        <v>0</v>
      </c>
      <c r="AA458" s="219">
        <v>0</v>
      </c>
      <c r="AB458" s="219">
        <v>0</v>
      </c>
      <c r="AC458"/>
      <c r="AD458" s="227">
        <f t="shared" si="111"/>
        <v>6.0311323999999999E-3</v>
      </c>
      <c r="AE458" s="227">
        <f t="shared" si="112"/>
        <v>1.2298372679999999E-3</v>
      </c>
      <c r="AF458" s="227">
        <f t="shared" si="113"/>
        <v>8.2724607999999991E-4</v>
      </c>
      <c r="AG458" s="227">
        <f t="shared" si="114"/>
        <v>8.2724607999999991E-4</v>
      </c>
      <c r="AH458" s="227">
        <f t="shared" si="115"/>
        <v>3.7511527799999997E-3</v>
      </c>
      <c r="AI458"/>
      <c r="AJ458">
        <v>1.4059385</v>
      </c>
      <c r="AK458" s="155">
        <v>0.51587159999999999</v>
      </c>
      <c r="AL458" s="155">
        <v>0.51078915999999996</v>
      </c>
      <c r="AM458" s="155">
        <v>0</v>
      </c>
      <c r="AN458" s="155">
        <v>0.12351128</v>
      </c>
      <c r="AO458" s="155">
        <v>0.17608088999999999</v>
      </c>
      <c r="AP458" s="155">
        <v>7.9685615000000001E-2</v>
      </c>
      <c r="AQ458"/>
      <c r="AR458" s="156">
        <v>8.3945733999999999E-4</v>
      </c>
      <c r="AS458" s="156">
        <v>7.8518377000000002E-4</v>
      </c>
      <c r="AT458" s="156">
        <v>3.3672898000000002E-5</v>
      </c>
      <c r="AU458" s="156">
        <v>2.0600664999999998E-5</v>
      </c>
      <c r="AV458" s="282">
        <f t="shared" si="116"/>
        <v>4.7073368124299999E-8</v>
      </c>
      <c r="AW458" s="282">
        <f t="shared" si="117"/>
        <v>1.245299522775E-10</v>
      </c>
      <c r="AX458" s="283">
        <f t="shared" si="118"/>
        <v>2.8852472139000002E-3</v>
      </c>
      <c r="AY458" s="157">
        <v>3.7312605999999998E-8</v>
      </c>
      <c r="AZ458" s="157">
        <v>1.1258114E-10</v>
      </c>
      <c r="BA458" s="157">
        <v>3.0758774999999999E-15</v>
      </c>
      <c r="BB458" s="157">
        <v>0</v>
      </c>
      <c r="BC458" s="157">
        <v>0</v>
      </c>
      <c r="BD458" s="157">
        <v>8.7287243000000005E-12</v>
      </c>
      <c r="BE458" s="157">
        <v>9.7520333999999993E-9</v>
      </c>
      <c r="BF458" s="157">
        <v>1.9905749000000001E-12</v>
      </c>
      <c r="BG458" s="157">
        <v>9.9551615000000006E-12</v>
      </c>
      <c r="BH458" s="157">
        <v>0</v>
      </c>
      <c r="BI458" s="157">
        <v>0</v>
      </c>
      <c r="BJ458" s="157">
        <v>0</v>
      </c>
      <c r="BK458" s="157">
        <v>0</v>
      </c>
      <c r="BL458" s="157">
        <v>0</v>
      </c>
      <c r="BM458" s="157">
        <v>0</v>
      </c>
      <c r="BN458" s="157">
        <v>0</v>
      </c>
      <c r="BO458" s="157">
        <v>0</v>
      </c>
      <c r="BP458" s="157">
        <v>7.7844138999999996E-6</v>
      </c>
      <c r="BQ458" s="157">
        <v>2.8774628000000002E-3</v>
      </c>
      <c r="BR458" s="157">
        <v>0</v>
      </c>
      <c r="BS458" s="157">
        <v>0</v>
      </c>
      <c r="BT458" s="157">
        <v>0</v>
      </c>
      <c r="BU458"/>
      <c r="BV458" s="155">
        <v>2.6458710000000002E-6</v>
      </c>
      <c r="BW458" s="155">
        <v>6.8633891000000006E-8</v>
      </c>
      <c r="BX458" s="155">
        <v>1.1210932000000001E-6</v>
      </c>
      <c r="BY458" s="155">
        <v>1.5507609E-10</v>
      </c>
      <c r="BZ458" s="155">
        <v>1.2533263000000001E-7</v>
      </c>
      <c r="CA458" s="155">
        <v>0</v>
      </c>
      <c r="CB458" s="155">
        <v>0</v>
      </c>
      <c r="CC458" s="155">
        <v>0</v>
      </c>
      <c r="CD458" s="155">
        <v>0</v>
      </c>
      <c r="CE458" s="155">
        <v>4.7306221000000004E-10</v>
      </c>
      <c r="CF458" s="155">
        <v>0</v>
      </c>
      <c r="CG458" s="155">
        <v>0</v>
      </c>
      <c r="CH458" s="155">
        <v>0</v>
      </c>
      <c r="CI458" s="155">
        <v>6.6720386000000002E-8</v>
      </c>
      <c r="CJ458" s="155">
        <v>1.2634627000000001E-6</v>
      </c>
      <c r="CK458" s="155">
        <v>8.1603253999999995E-14</v>
      </c>
      <c r="CL458" s="155">
        <v>0</v>
      </c>
      <c r="CM458"/>
      <c r="CN458" s="284">
        <v>0</v>
      </c>
      <c r="CO458" s="284">
        <v>4.0207549000000002E-2</v>
      </c>
      <c r="CP458" s="285">
        <v>0</v>
      </c>
      <c r="CQ458" s="284">
        <v>4.6958308999999999E-5</v>
      </c>
      <c r="CR458" s="284">
        <v>0</v>
      </c>
      <c r="CS458" s="284">
        <v>0</v>
      </c>
      <c r="CT458" s="284">
        <v>4.7864008E-6</v>
      </c>
      <c r="CU458" s="284">
        <v>0</v>
      </c>
      <c r="CV458" s="284">
        <v>0</v>
      </c>
      <c r="CW458" s="284">
        <v>0</v>
      </c>
      <c r="CX458"/>
      <c r="CY458" s="163"/>
      <c r="CZ458" s="269"/>
      <c r="DA458"/>
      <c r="DB458" s="54"/>
      <c r="DC458"/>
      <c r="DD458"/>
      <c r="DE458"/>
      <c r="DF458"/>
      <c r="DG458"/>
      <c r="DH458"/>
      <c r="DI458"/>
      <c r="DJ458"/>
      <c r="DK458"/>
      <c r="DL458"/>
    </row>
    <row r="459" spans="1:116" ht="14.4">
      <c r="A459" t="s">
        <v>2411</v>
      </c>
      <c r="B459" s="188" t="s">
        <v>314</v>
      </c>
      <c r="C459" s="151" t="str">
        <f t="shared" si="108"/>
        <v>A.070.03.304</v>
      </c>
      <c r="D459" s="54" t="s">
        <v>439</v>
      </c>
      <c r="E459" s="260" t="s">
        <v>272</v>
      </c>
      <c r="F459" s="153" t="str">
        <f t="shared" si="109"/>
        <v xml:space="preserve"> BEV - lease segment D (16.8 kWh/100km) WTW (per km)</v>
      </c>
      <c r="G459" s="154">
        <f t="shared" si="110"/>
        <v>3.9851730000000002E-2</v>
      </c>
      <c r="H459"/>
      <c r="I459"/>
      <c r="J459" s="227">
        <f t="shared" si="92"/>
        <v>1.0914669969E-2</v>
      </c>
      <c r="K459"/>
      <c r="L459" s="280">
        <f t="shared" si="93"/>
        <v>3.99028434E-4</v>
      </c>
      <c r="M459" s="280">
        <f t="shared" si="94"/>
        <v>8.1992532000000002E-4</v>
      </c>
      <c r="N459" s="281">
        <f t="shared" si="95"/>
        <v>3.7179567149999999E-3</v>
      </c>
      <c r="O459" s="280">
        <v>5.9777594999999998E-3</v>
      </c>
      <c r="P459" s="219">
        <v>4.6642816000000003E-4</v>
      </c>
      <c r="Q459" s="286">
        <v>3.5349715999999999E-4</v>
      </c>
      <c r="R459" s="286">
        <v>3.2284787000000001E-4</v>
      </c>
      <c r="S459" s="286">
        <v>7.6180564000000002E-5</v>
      </c>
      <c r="T459" s="219">
        <v>0</v>
      </c>
      <c r="U459" s="219">
        <v>0</v>
      </c>
      <c r="V459" s="219">
        <v>0</v>
      </c>
      <c r="W459" s="286">
        <v>6.3780115000000004E-5</v>
      </c>
      <c r="X459" s="219">
        <v>0</v>
      </c>
      <c r="Y459" s="219">
        <v>3.6541766000000001E-3</v>
      </c>
      <c r="Z459" s="219">
        <v>0</v>
      </c>
      <c r="AA459" s="219">
        <v>0</v>
      </c>
      <c r="AB459" s="219">
        <v>0</v>
      </c>
      <c r="AC459"/>
      <c r="AD459" s="227">
        <f t="shared" si="111"/>
        <v>5.9777594999999998E-3</v>
      </c>
      <c r="AE459" s="227">
        <f t="shared" si="112"/>
        <v>1.2189537540000001E-3</v>
      </c>
      <c r="AF459" s="227">
        <f t="shared" si="113"/>
        <v>8.1992532000000002E-4</v>
      </c>
      <c r="AG459" s="227">
        <f t="shared" si="114"/>
        <v>8.1992532000000002E-4</v>
      </c>
      <c r="AH459" s="227">
        <f t="shared" si="115"/>
        <v>3.7179567149999999E-3</v>
      </c>
      <c r="AI459"/>
      <c r="AJ459">
        <v>1.3934966</v>
      </c>
      <c r="AK459" s="155">
        <v>0.51130635999999996</v>
      </c>
      <c r="AL459" s="155">
        <v>0.50626890000000002</v>
      </c>
      <c r="AM459" s="155">
        <v>0</v>
      </c>
      <c r="AN459" s="155">
        <v>0.12241826</v>
      </c>
      <c r="AO459" s="155">
        <v>0.17452266</v>
      </c>
      <c r="AP459" s="155">
        <v>7.8980433000000003E-2</v>
      </c>
      <c r="AQ459"/>
      <c r="AR459" s="156">
        <v>8.3202850999999998E-4</v>
      </c>
      <c r="AS459" s="156">
        <v>7.7823525000000004E-4</v>
      </c>
      <c r="AT459" s="156">
        <v>3.3374908E-5</v>
      </c>
      <c r="AU459" s="156">
        <v>2.0418357999999999E-5</v>
      </c>
      <c r="AV459" s="282">
        <f t="shared" si="116"/>
        <v>4.6656789778999997E-8</v>
      </c>
      <c r="AW459" s="282">
        <f t="shared" si="117"/>
        <v>1.234279105574E-10</v>
      </c>
      <c r="AX459" s="283">
        <f t="shared" si="118"/>
        <v>2.8597140252999997E-3</v>
      </c>
      <c r="AY459" s="157">
        <v>3.6982405999999997E-8</v>
      </c>
      <c r="AZ459" s="157">
        <v>1.1158484000000001E-10</v>
      </c>
      <c r="BA459" s="157">
        <v>3.0486574000000002E-15</v>
      </c>
      <c r="BB459" s="157">
        <v>0</v>
      </c>
      <c r="BC459" s="157">
        <v>0</v>
      </c>
      <c r="BD459" s="157">
        <v>8.6514789999999996E-12</v>
      </c>
      <c r="BE459" s="157">
        <v>9.6657322999999994E-9</v>
      </c>
      <c r="BF459" s="157">
        <v>1.9729592E-12</v>
      </c>
      <c r="BG459" s="157">
        <v>9.8670626999999997E-12</v>
      </c>
      <c r="BH459" s="157">
        <v>0</v>
      </c>
      <c r="BI459" s="157">
        <v>0</v>
      </c>
      <c r="BJ459" s="157">
        <v>0</v>
      </c>
      <c r="BK459" s="157">
        <v>0</v>
      </c>
      <c r="BL459" s="157">
        <v>0</v>
      </c>
      <c r="BM459" s="157">
        <v>0</v>
      </c>
      <c r="BN459" s="157">
        <v>0</v>
      </c>
      <c r="BO459" s="157">
        <v>0</v>
      </c>
      <c r="BP459" s="157">
        <v>7.7155253000000008E-6</v>
      </c>
      <c r="BQ459" s="157">
        <v>2.8519984999999999E-3</v>
      </c>
      <c r="BR459" s="157">
        <v>0</v>
      </c>
      <c r="BS459" s="157">
        <v>0</v>
      </c>
      <c r="BT459" s="157">
        <v>0</v>
      </c>
      <c r="BU459"/>
      <c r="BV459" s="155">
        <v>2.6224561999999998E-6</v>
      </c>
      <c r="BW459" s="155">
        <v>6.8026511999999994E-8</v>
      </c>
      <c r="BX459" s="155">
        <v>1.1111719999999999E-6</v>
      </c>
      <c r="BY459" s="155">
        <v>1.5370372999999999E-10</v>
      </c>
      <c r="BZ459" s="155">
        <v>1.2422348999999999E-7</v>
      </c>
      <c r="CA459" s="155">
        <v>0</v>
      </c>
      <c r="CB459" s="155">
        <v>0</v>
      </c>
      <c r="CC459" s="155">
        <v>0</v>
      </c>
      <c r="CD459" s="155">
        <v>0</v>
      </c>
      <c r="CE459" s="155">
        <v>4.6887582000000003E-10</v>
      </c>
      <c r="CF459" s="155">
        <v>0</v>
      </c>
      <c r="CG459" s="155">
        <v>0</v>
      </c>
      <c r="CH459" s="155">
        <v>0</v>
      </c>
      <c r="CI459" s="155">
        <v>6.6129940000000005E-8</v>
      </c>
      <c r="CJ459" s="155">
        <v>1.2522817E-6</v>
      </c>
      <c r="CK459" s="155">
        <v>8.0881101000000002E-14</v>
      </c>
      <c r="CL459" s="155">
        <v>0</v>
      </c>
      <c r="CM459"/>
      <c r="CN459" s="284">
        <v>0</v>
      </c>
      <c r="CO459" s="284">
        <v>3.9851730000000002E-2</v>
      </c>
      <c r="CP459" s="285">
        <v>0</v>
      </c>
      <c r="CQ459" s="284">
        <v>4.6542748999999998E-5</v>
      </c>
      <c r="CR459" s="284">
        <v>0</v>
      </c>
      <c r="CS459" s="284">
        <v>0</v>
      </c>
      <c r="CT459" s="284">
        <v>4.7440432999999998E-6</v>
      </c>
      <c r="CU459" s="284">
        <v>0</v>
      </c>
      <c r="CV459" s="284">
        <v>0</v>
      </c>
      <c r="CW459" s="284">
        <v>0</v>
      </c>
      <c r="CX459"/>
      <c r="CY459" s="163"/>
      <c r="CZ459" s="267"/>
      <c r="DA459"/>
      <c r="DB459" s="54"/>
      <c r="DC459"/>
      <c r="DD459"/>
      <c r="DE459"/>
      <c r="DF459"/>
      <c r="DG459"/>
      <c r="DH459"/>
      <c r="DI459"/>
      <c r="DJ459"/>
      <c r="DK459"/>
      <c r="DL459"/>
    </row>
    <row r="460" spans="1:116" ht="14.4">
      <c r="A460" t="s">
        <v>2412</v>
      </c>
      <c r="B460" s="188" t="s">
        <v>314</v>
      </c>
      <c r="C460" s="151" t="str">
        <f t="shared" si="108"/>
        <v>A.070.03.305</v>
      </c>
      <c r="D460" s="54" t="s">
        <v>439</v>
      </c>
      <c r="E460" s="260" t="s">
        <v>272</v>
      </c>
      <c r="F460" s="153" t="str">
        <f t="shared" si="109"/>
        <v xml:space="preserve"> BEV - lease segment E (22.2 kWh/100km) WTW (per km)</v>
      </c>
      <c r="G460" s="154">
        <f t="shared" si="110"/>
        <v>5.2661214666666671E-2</v>
      </c>
      <c r="H460"/>
      <c r="I460"/>
      <c r="J460" s="227">
        <f t="shared" si="92"/>
        <v>1.4422956776000001E-2</v>
      </c>
      <c r="K460"/>
      <c r="L460" s="280">
        <f t="shared" si="93"/>
        <v>5.2728756999999998E-4</v>
      </c>
      <c r="M460" s="280">
        <f t="shared" si="94"/>
        <v>1.0834727399999999E-3</v>
      </c>
      <c r="N460" s="281">
        <f t="shared" si="95"/>
        <v>4.9130142660000001E-3</v>
      </c>
      <c r="O460" s="280">
        <v>7.8991822000000003E-3</v>
      </c>
      <c r="P460" s="286">
        <v>6.1635149E-4</v>
      </c>
      <c r="Q460" s="286">
        <v>4.6712125000000001E-4</v>
      </c>
      <c r="R460" s="286">
        <v>4.2662039999999998E-4</v>
      </c>
      <c r="S460" s="219">
        <v>1.0066717E-4</v>
      </c>
      <c r="T460" s="219">
        <v>0</v>
      </c>
      <c r="U460" s="219">
        <v>0</v>
      </c>
      <c r="V460" s="219">
        <v>0</v>
      </c>
      <c r="W460" s="286">
        <v>8.4280865999999995E-5</v>
      </c>
      <c r="X460" s="219">
        <v>0</v>
      </c>
      <c r="Y460" s="219">
        <v>4.8287334000000001E-3</v>
      </c>
      <c r="Z460" s="219">
        <v>0</v>
      </c>
      <c r="AA460" s="219">
        <v>0</v>
      </c>
      <c r="AB460" s="219">
        <v>0</v>
      </c>
      <c r="AC460"/>
      <c r="AD460" s="227">
        <f t="shared" si="111"/>
        <v>7.8991822000000003E-3</v>
      </c>
      <c r="AE460" s="227">
        <f t="shared" si="112"/>
        <v>1.61076031E-3</v>
      </c>
      <c r="AF460" s="227">
        <f t="shared" si="113"/>
        <v>1.0834727399999999E-3</v>
      </c>
      <c r="AG460" s="227">
        <f t="shared" si="114"/>
        <v>1.0834727399999999E-3</v>
      </c>
      <c r="AH460" s="227">
        <f t="shared" si="115"/>
        <v>4.9130142660000001E-3</v>
      </c>
      <c r="AI460"/>
      <c r="AJ460">
        <v>1.8414062</v>
      </c>
      <c r="AK460" s="155">
        <v>0.67565483999999998</v>
      </c>
      <c r="AL460" s="155">
        <v>0.66899819000000005</v>
      </c>
      <c r="AM460" s="155">
        <v>0</v>
      </c>
      <c r="AN460" s="155">
        <v>0.16176698</v>
      </c>
      <c r="AO460" s="155">
        <v>0.23061922000000001</v>
      </c>
      <c r="AP460" s="155">
        <v>0.104367</v>
      </c>
      <c r="AQ460"/>
      <c r="AR460" s="156">
        <v>1.0994662E-3</v>
      </c>
      <c r="AS460" s="156">
        <v>1.0283823000000001E-3</v>
      </c>
      <c r="AT460" s="156">
        <v>4.4102557000000003E-5</v>
      </c>
      <c r="AU460" s="156">
        <v>2.6981402000000001E-5</v>
      </c>
      <c r="AV460" s="282">
        <f t="shared" si="116"/>
        <v>6.1653614310999999E-8</v>
      </c>
      <c r="AW460" s="282">
        <f t="shared" si="117"/>
        <v>1.631011722829E-10</v>
      </c>
      <c r="AX460" s="283">
        <f t="shared" si="118"/>
        <v>3.778907816E-3</v>
      </c>
      <c r="AY460" s="157">
        <v>4.8869606999999997E-8</v>
      </c>
      <c r="AZ460" s="157">
        <v>1.474514E-10</v>
      </c>
      <c r="BA460" s="157">
        <v>4.0285828999999999E-15</v>
      </c>
      <c r="BB460" s="157">
        <v>0</v>
      </c>
      <c r="BC460" s="157">
        <v>0</v>
      </c>
      <c r="BD460" s="157">
        <v>1.1432311000000001E-11</v>
      </c>
      <c r="BE460" s="157">
        <v>1.2772575E-8</v>
      </c>
      <c r="BF460" s="157">
        <v>2.6071247000000002E-12</v>
      </c>
      <c r="BG460" s="157">
        <v>1.3038619E-11</v>
      </c>
      <c r="BH460" s="157">
        <v>0</v>
      </c>
      <c r="BI460" s="157">
        <v>0</v>
      </c>
      <c r="BJ460" s="157">
        <v>0</v>
      </c>
      <c r="BK460" s="157">
        <v>0</v>
      </c>
      <c r="BL460" s="157">
        <v>0</v>
      </c>
      <c r="BM460" s="157">
        <v>0</v>
      </c>
      <c r="BN460" s="157">
        <v>0</v>
      </c>
      <c r="BO460" s="157">
        <v>0</v>
      </c>
      <c r="BP460" s="157">
        <v>1.0195516E-5</v>
      </c>
      <c r="BQ460" s="157">
        <v>3.7687123000000001E-3</v>
      </c>
      <c r="BR460" s="157">
        <v>0</v>
      </c>
      <c r="BS460" s="157">
        <v>0</v>
      </c>
      <c r="BT460" s="157">
        <v>0</v>
      </c>
      <c r="BU460"/>
      <c r="BV460" s="155">
        <v>3.4653886E-6</v>
      </c>
      <c r="BW460" s="155">
        <v>8.9892175999999998E-8</v>
      </c>
      <c r="BX460" s="155">
        <v>1.4683344E-6</v>
      </c>
      <c r="BY460" s="155">
        <v>2.031085E-10</v>
      </c>
      <c r="BZ460" s="155">
        <v>1.6415247000000001E-7</v>
      </c>
      <c r="CA460" s="155">
        <v>0</v>
      </c>
      <c r="CB460" s="155">
        <v>0</v>
      </c>
      <c r="CC460" s="155">
        <v>0</v>
      </c>
      <c r="CD460" s="155">
        <v>0</v>
      </c>
      <c r="CE460" s="155">
        <v>6.1958591000000001E-10</v>
      </c>
      <c r="CF460" s="155">
        <v>0</v>
      </c>
      <c r="CG460" s="155">
        <v>0</v>
      </c>
      <c r="CH460" s="155">
        <v>0</v>
      </c>
      <c r="CI460" s="155">
        <v>8.7385991999999997E-8</v>
      </c>
      <c r="CJ460" s="155">
        <v>1.6548008E-6</v>
      </c>
      <c r="CK460" s="155">
        <v>1.0687859999999999E-13</v>
      </c>
      <c r="CL460" s="155">
        <v>0</v>
      </c>
      <c r="CM460"/>
      <c r="CN460" s="284">
        <v>0</v>
      </c>
      <c r="CO460" s="284">
        <v>5.2661214999999997E-2</v>
      </c>
      <c r="CP460" s="285">
        <v>0</v>
      </c>
      <c r="CQ460" s="284">
        <v>6.1502918E-5</v>
      </c>
      <c r="CR460" s="284">
        <v>0</v>
      </c>
      <c r="CS460" s="284">
        <v>0</v>
      </c>
      <c r="CT460" s="284">
        <v>6.2689143E-6</v>
      </c>
      <c r="CU460" s="284">
        <v>0</v>
      </c>
      <c r="CV460" s="284">
        <v>0</v>
      </c>
      <c r="CW460" s="284">
        <v>0</v>
      </c>
      <c r="CX460"/>
      <c r="CY460" s="163"/>
      <c r="CZ460" s="272"/>
      <c r="DA460"/>
      <c r="DB460" s="54"/>
      <c r="DC460"/>
      <c r="DD460"/>
      <c r="DE460"/>
      <c r="DF460"/>
      <c r="DG460"/>
      <c r="DH460"/>
      <c r="DI460"/>
      <c r="DJ460"/>
      <c r="DK460"/>
      <c r="DL460"/>
    </row>
    <row r="461" spans="1:116" ht="14.4">
      <c r="A461" t="s">
        <v>2413</v>
      </c>
      <c r="B461" s="188" t="s">
        <v>314</v>
      </c>
      <c r="C461" s="151" t="str">
        <f t="shared" si="108"/>
        <v>A.070.03.401</v>
      </c>
      <c r="D461" s="54" t="s">
        <v>439</v>
      </c>
      <c r="E461" s="260" t="s">
        <v>272</v>
      </c>
      <c r="F461" s="153" t="str">
        <f t="shared" si="109"/>
        <v xml:space="preserve"> Euro 6 diesel max emisions CO - NOx - PM - NMVOC per km</v>
      </c>
      <c r="G461" s="154">
        <f t="shared" si="110"/>
        <v>0</v>
      </c>
      <c r="H461"/>
      <c r="I461"/>
      <c r="J461" s="227">
        <f t="shared" si="92"/>
        <v>2.2391886199999997E-3</v>
      </c>
      <c r="K461"/>
      <c r="L461" s="280">
        <f t="shared" si="93"/>
        <v>1.4121419999999999E-3</v>
      </c>
      <c r="M461" s="280">
        <f t="shared" si="94"/>
        <v>8.2704662000000003E-4</v>
      </c>
      <c r="N461" s="281">
        <f t="shared" si="95"/>
        <v>0</v>
      </c>
      <c r="O461" s="280">
        <v>0</v>
      </c>
      <c r="P461" s="219">
        <v>0</v>
      </c>
      <c r="Q461" s="286">
        <v>8.2704662000000003E-4</v>
      </c>
      <c r="R461" s="286">
        <v>1.1113919999999999E-3</v>
      </c>
      <c r="S461" s="219">
        <v>3.0075000000000002E-4</v>
      </c>
      <c r="T461" s="219">
        <v>0</v>
      </c>
      <c r="U461" s="219">
        <v>0</v>
      </c>
      <c r="V461" s="219">
        <v>0</v>
      </c>
      <c r="W461" s="219">
        <v>0</v>
      </c>
      <c r="X461" s="219">
        <v>0</v>
      </c>
      <c r="Y461" s="219">
        <v>0</v>
      </c>
      <c r="Z461" s="219">
        <v>0</v>
      </c>
      <c r="AA461" s="219">
        <v>0</v>
      </c>
      <c r="AB461" s="219">
        <v>0</v>
      </c>
      <c r="AC461"/>
      <c r="AD461" s="227">
        <f t="shared" si="111"/>
        <v>0</v>
      </c>
      <c r="AE461" s="227">
        <f t="shared" si="112"/>
        <v>2.2391886199999997E-3</v>
      </c>
      <c r="AF461" s="227">
        <f t="shared" si="113"/>
        <v>8.2704662000000003E-4</v>
      </c>
      <c r="AG461" s="227">
        <f t="shared" si="114"/>
        <v>8.2704662000000003E-4</v>
      </c>
      <c r="AH461" s="227">
        <f t="shared" si="115"/>
        <v>0</v>
      </c>
      <c r="AI461"/>
      <c r="AJ461">
        <v>0</v>
      </c>
      <c r="AK461" s="155">
        <v>0</v>
      </c>
      <c r="AL461" s="155">
        <v>0</v>
      </c>
      <c r="AM461" s="155">
        <v>0</v>
      </c>
      <c r="AN461" s="155">
        <v>0</v>
      </c>
      <c r="AO461" s="155">
        <v>0</v>
      </c>
      <c r="AP461" s="155">
        <v>0</v>
      </c>
      <c r="AQ461"/>
      <c r="AR461" s="156">
        <v>2.1871567999999999E-4</v>
      </c>
      <c r="AS461" s="156">
        <v>2.1172171000000001E-4</v>
      </c>
      <c r="AT461" s="156">
        <v>6.9939716999999997E-6</v>
      </c>
      <c r="AU461" s="156">
        <v>0</v>
      </c>
      <c r="AV461" s="282">
        <f t="shared" si="116"/>
        <v>1.2693147999999999E-8</v>
      </c>
      <c r="AW461" s="282">
        <f t="shared" si="117"/>
        <v>2.5865279999999999E-11</v>
      </c>
      <c r="AX461" s="283">
        <f t="shared" si="118"/>
        <v>0</v>
      </c>
      <c r="AY461" s="157">
        <v>0</v>
      </c>
      <c r="AZ461" s="157">
        <v>0</v>
      </c>
      <c r="BA461" s="157">
        <v>0</v>
      </c>
      <c r="BB461" s="157">
        <v>0</v>
      </c>
      <c r="BC461" s="157">
        <v>0</v>
      </c>
      <c r="BD461" s="157">
        <v>1.14528E-10</v>
      </c>
      <c r="BE461" s="157">
        <v>1.2578619999999999E-8</v>
      </c>
      <c r="BF461" s="157">
        <v>1.71976E-11</v>
      </c>
      <c r="BG461" s="157">
        <v>8.6676799999999993E-12</v>
      </c>
      <c r="BH461" s="157">
        <v>0</v>
      </c>
      <c r="BI461" s="157">
        <v>0</v>
      </c>
      <c r="BJ461" s="157">
        <v>0</v>
      </c>
      <c r="BK461" s="157">
        <v>0</v>
      </c>
      <c r="BL461" s="157">
        <v>0</v>
      </c>
      <c r="BM461" s="157">
        <v>0</v>
      </c>
      <c r="BN461" s="157">
        <v>0</v>
      </c>
      <c r="BO461" s="157">
        <v>0</v>
      </c>
      <c r="BP461" s="157">
        <v>0</v>
      </c>
      <c r="BQ461" s="157">
        <v>0</v>
      </c>
      <c r="BR461" s="157">
        <v>0</v>
      </c>
      <c r="BS461" s="157">
        <v>0</v>
      </c>
      <c r="BT461" s="157">
        <v>0</v>
      </c>
      <c r="BU461"/>
      <c r="BV461" s="155">
        <v>7.7209182999999999E-7</v>
      </c>
      <c r="BW461" s="155">
        <v>9.3791812999999994E-8</v>
      </c>
      <c r="BX461" s="155">
        <v>0</v>
      </c>
      <c r="BY461" s="155">
        <v>1.9812844E-10</v>
      </c>
      <c r="BZ461" s="155">
        <v>2.9654941000000002E-7</v>
      </c>
      <c r="CA461" s="155">
        <v>6.6923699000000004E-8</v>
      </c>
      <c r="CB461" s="155">
        <v>0</v>
      </c>
      <c r="CC461" s="155">
        <v>1.0157577E-7</v>
      </c>
      <c r="CD461" s="155">
        <v>0</v>
      </c>
      <c r="CE461" s="155">
        <v>6.0439413000000001E-10</v>
      </c>
      <c r="CF461" s="155">
        <v>0</v>
      </c>
      <c r="CG461" s="155">
        <v>0</v>
      </c>
      <c r="CH461" s="155">
        <v>0</v>
      </c>
      <c r="CI461" s="155">
        <v>2.1244862E-7</v>
      </c>
      <c r="CJ461" s="155">
        <v>0</v>
      </c>
      <c r="CK461" s="155">
        <v>0</v>
      </c>
      <c r="CL461" s="155">
        <v>0</v>
      </c>
      <c r="CM461"/>
      <c r="CN461" s="284">
        <v>0</v>
      </c>
      <c r="CO461" s="284">
        <v>0</v>
      </c>
      <c r="CP461" s="285">
        <v>2.8439551E-3</v>
      </c>
      <c r="CQ461" s="284">
        <v>7.9519999999999998E-5</v>
      </c>
      <c r="CR461" s="284">
        <v>0</v>
      </c>
      <c r="CS461" s="284">
        <v>0</v>
      </c>
      <c r="CT461" s="284">
        <v>8.4982221999999994E-6</v>
      </c>
      <c r="CU461" s="284">
        <v>0</v>
      </c>
      <c r="CV461" s="284">
        <v>0</v>
      </c>
      <c r="CW461" s="284">
        <v>2.3535307000000001E-5</v>
      </c>
      <c r="CX461"/>
      <c r="CY461" s="163"/>
      <c r="CZ461" s="272"/>
      <c r="DA461"/>
      <c r="DB461" s="54"/>
      <c r="DC461"/>
      <c r="DD461"/>
      <c r="DE461"/>
      <c r="DF461"/>
      <c r="DG461"/>
      <c r="DH461"/>
      <c r="DI461"/>
      <c r="DJ461"/>
      <c r="DK461"/>
      <c r="DL461"/>
    </row>
    <row r="462" spans="1:116" ht="14.4">
      <c r="A462" t="s">
        <v>2414</v>
      </c>
      <c r="B462" s="188" t="s">
        <v>314</v>
      </c>
      <c r="C462" s="151" t="str">
        <f t="shared" si="108"/>
        <v>A.070.03.402</v>
      </c>
      <c r="D462" s="54" t="s">
        <v>439</v>
      </c>
      <c r="E462" s="260" t="s">
        <v>272</v>
      </c>
      <c r="F462" s="153" t="str">
        <f t="shared" si="109"/>
        <v xml:space="preserve"> Euro 6 gasoline max emisions CO - NOx - PM - NMVOC per km</v>
      </c>
      <c r="G462" s="154">
        <f t="shared" si="110"/>
        <v>0</v>
      </c>
      <c r="H462"/>
      <c r="I462"/>
      <c r="J462" s="227">
        <f t="shared" si="92"/>
        <v>1.4424589700000002E-3</v>
      </c>
      <c r="K462"/>
      <c r="L462" s="280">
        <f t="shared" si="93"/>
        <v>8.2217400000000006E-4</v>
      </c>
      <c r="M462" s="280">
        <f t="shared" si="94"/>
        <v>6.2028497000000005E-4</v>
      </c>
      <c r="N462" s="281">
        <f t="shared" si="95"/>
        <v>0</v>
      </c>
      <c r="O462" s="280">
        <v>0</v>
      </c>
      <c r="P462" s="286">
        <v>0</v>
      </c>
      <c r="Q462" s="286">
        <v>6.2028497000000005E-4</v>
      </c>
      <c r="R462" s="286">
        <v>5.2142400000000004E-4</v>
      </c>
      <c r="S462" s="219">
        <v>3.0075000000000002E-4</v>
      </c>
      <c r="T462" s="219">
        <v>0</v>
      </c>
      <c r="U462" s="219">
        <v>0</v>
      </c>
      <c r="V462" s="219">
        <v>0</v>
      </c>
      <c r="W462" s="219">
        <v>0</v>
      </c>
      <c r="X462" s="219">
        <v>0</v>
      </c>
      <c r="Y462" s="219">
        <v>0</v>
      </c>
      <c r="Z462" s="219">
        <v>0</v>
      </c>
      <c r="AA462" s="219">
        <v>0</v>
      </c>
      <c r="AB462" s="219">
        <v>0</v>
      </c>
      <c r="AC462"/>
      <c r="AD462" s="227">
        <f t="shared" si="111"/>
        <v>0</v>
      </c>
      <c r="AE462" s="227">
        <f t="shared" si="112"/>
        <v>1.44245897E-3</v>
      </c>
      <c r="AF462" s="227">
        <f t="shared" si="113"/>
        <v>6.2028497000000005E-4</v>
      </c>
      <c r="AG462" s="227">
        <f t="shared" si="114"/>
        <v>6.2028497000000005E-4</v>
      </c>
      <c r="AH462" s="227">
        <f t="shared" si="115"/>
        <v>0</v>
      </c>
      <c r="AI462"/>
      <c r="AJ462">
        <v>0</v>
      </c>
      <c r="AK462" s="155">
        <v>0</v>
      </c>
      <c r="AL462" s="155">
        <v>0</v>
      </c>
      <c r="AM462" s="155">
        <v>0</v>
      </c>
      <c r="AN462" s="155">
        <v>0</v>
      </c>
      <c r="AO462" s="155">
        <v>0</v>
      </c>
      <c r="AP462" s="155">
        <v>0</v>
      </c>
      <c r="AQ462"/>
      <c r="AR462" s="156">
        <v>1.8305346E-4</v>
      </c>
      <c r="AS462" s="156">
        <v>1.7832374E-4</v>
      </c>
      <c r="AT462" s="156">
        <v>4.7297178E-6</v>
      </c>
      <c r="AU462" s="156">
        <v>0</v>
      </c>
      <c r="AV462" s="282">
        <f t="shared" si="116"/>
        <v>1.0690872E-8</v>
      </c>
      <c r="AW462" s="282">
        <f t="shared" si="117"/>
        <v>1.7491560000000001E-11</v>
      </c>
      <c r="AX462" s="283">
        <f t="shared" si="118"/>
        <v>0</v>
      </c>
      <c r="AY462" s="157">
        <v>0</v>
      </c>
      <c r="AZ462" s="157">
        <v>0</v>
      </c>
      <c r="BA462" s="157">
        <v>0</v>
      </c>
      <c r="BB462" s="157">
        <v>0</v>
      </c>
      <c r="BC462" s="157">
        <v>0</v>
      </c>
      <c r="BD462" s="157">
        <v>7.7531999999999994E-11</v>
      </c>
      <c r="BE462" s="157">
        <v>1.061334E-8</v>
      </c>
      <c r="BF462" s="157">
        <v>1.09908E-11</v>
      </c>
      <c r="BG462" s="157">
        <v>6.5007600000000003E-12</v>
      </c>
      <c r="BH462" s="157">
        <v>0</v>
      </c>
      <c r="BI462" s="157">
        <v>0</v>
      </c>
      <c r="BJ462" s="157">
        <v>0</v>
      </c>
      <c r="BK462" s="157">
        <v>0</v>
      </c>
      <c r="BL462" s="157">
        <v>0</v>
      </c>
      <c r="BM462" s="157">
        <v>0</v>
      </c>
      <c r="BN462" s="157">
        <v>0</v>
      </c>
      <c r="BO462" s="157">
        <v>0</v>
      </c>
      <c r="BP462" s="157">
        <v>0</v>
      </c>
      <c r="BQ462" s="157">
        <v>0</v>
      </c>
      <c r="BR462" s="157">
        <v>0</v>
      </c>
      <c r="BS462" s="157">
        <v>0</v>
      </c>
      <c r="BT462" s="157">
        <v>0</v>
      </c>
      <c r="BU462"/>
      <c r="BV462" s="155">
        <v>5.8610238999999997E-7</v>
      </c>
      <c r="BW462" s="155">
        <v>7.0343859000000002E-8</v>
      </c>
      <c r="BX462" s="155">
        <v>0</v>
      </c>
      <c r="BY462" s="155">
        <v>0</v>
      </c>
      <c r="BZ462" s="155">
        <v>2.897109E-7</v>
      </c>
      <c r="CA462" s="155">
        <v>5.0192773999999999E-8</v>
      </c>
      <c r="CB462" s="155">
        <v>0</v>
      </c>
      <c r="CC462" s="155">
        <v>7.6181829000000002E-8</v>
      </c>
      <c r="CD462" s="155">
        <v>0</v>
      </c>
      <c r="CE462" s="155">
        <v>0</v>
      </c>
      <c r="CF462" s="155">
        <v>0</v>
      </c>
      <c r="CG462" s="155">
        <v>0</v>
      </c>
      <c r="CH462" s="155">
        <v>0</v>
      </c>
      <c r="CI462" s="155">
        <v>9.9673028999999995E-8</v>
      </c>
      <c r="CJ462" s="155">
        <v>0</v>
      </c>
      <c r="CK462" s="155">
        <v>0</v>
      </c>
      <c r="CL462" s="155">
        <v>0</v>
      </c>
      <c r="CM462"/>
      <c r="CN462" s="284">
        <v>0</v>
      </c>
      <c r="CO462" s="284">
        <v>0</v>
      </c>
      <c r="CP462" s="285">
        <v>2.1677303000000002E-3</v>
      </c>
      <c r="CQ462" s="284">
        <v>5.9639999999999998E-5</v>
      </c>
      <c r="CR462" s="284">
        <v>0</v>
      </c>
      <c r="CS462" s="284">
        <v>0</v>
      </c>
      <c r="CT462" s="284">
        <v>8.4708891000000003E-6</v>
      </c>
      <c r="CU462" s="284">
        <v>0</v>
      </c>
      <c r="CV462" s="284">
        <v>0</v>
      </c>
      <c r="CW462" s="284">
        <v>1.7651480000000001E-5</v>
      </c>
      <c r="CX462"/>
      <c r="CY462" s="163"/>
      <c r="CZ462" s="272"/>
      <c r="DA462"/>
      <c r="DB462" s="54"/>
      <c r="DC462"/>
      <c r="DD462"/>
      <c r="DE462"/>
      <c r="DF462"/>
      <c r="DG462"/>
      <c r="DH462"/>
      <c r="DI462"/>
      <c r="DJ462"/>
      <c r="DK462"/>
      <c r="DL462"/>
    </row>
    <row r="463" spans="1:116" ht="14.4">
      <c r="B463" s="188"/>
      <c r="C463" s="151"/>
      <c r="D463" s="51" t="s">
        <v>1231</v>
      </c>
      <c r="E463" s="260"/>
      <c r="F463"/>
      <c r="G463"/>
      <c r="H463"/>
      <c r="I463"/>
      <c r="J463"/>
      <c r="K463"/>
      <c r="L463"/>
      <c r="M463"/>
      <c r="N463" s="174"/>
      <c r="O463"/>
      <c r="P463" s="53"/>
      <c r="Q463" s="53"/>
      <c r="R463" s="53"/>
      <c r="S463"/>
      <c r="T463"/>
      <c r="U463"/>
      <c r="V463"/>
      <c r="W463"/>
      <c r="X463"/>
      <c r="Y463"/>
      <c r="Z463"/>
      <c r="AA463"/>
      <c r="AB463"/>
      <c r="AC463"/>
      <c r="AD463"/>
      <c r="AE463"/>
      <c r="AF463"/>
      <c r="AG463"/>
      <c r="AH463"/>
      <c r="AI463"/>
      <c r="AJ463"/>
      <c r="AK463"/>
      <c r="AL463"/>
      <c r="AM463"/>
      <c r="AN463"/>
      <c r="AO463"/>
      <c r="AP463"/>
      <c r="AQ463"/>
      <c r="AR463"/>
      <c r="AS463"/>
      <c r="AT463"/>
      <c r="AU463"/>
      <c r="AX463" s="19"/>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s="117"/>
      <c r="CQ463"/>
      <c r="CR463"/>
      <c r="CS463"/>
      <c r="CT463"/>
      <c r="CU463"/>
      <c r="CV463"/>
      <c r="CW463"/>
      <c r="CX463"/>
      <c r="CY463" s="53"/>
      <c r="CZ463" s="272"/>
      <c r="DA463"/>
      <c r="DB463" s="54"/>
      <c r="DC463"/>
      <c r="DD463"/>
      <c r="DE463"/>
      <c r="DF463"/>
      <c r="DG463"/>
      <c r="DH463"/>
      <c r="DI463"/>
      <c r="DJ463"/>
      <c r="DK463"/>
      <c r="DL463"/>
    </row>
    <row r="464" spans="1:116" ht="14.4">
      <c r="A464" t="s">
        <v>651</v>
      </c>
      <c r="B464" s="188" t="s">
        <v>314</v>
      </c>
      <c r="C464" s="151" t="str">
        <f t="shared" si="108"/>
        <v>A.070.04.101</v>
      </c>
      <c r="D464" s="54" t="s">
        <v>1231</v>
      </c>
      <c r="E464" s="150" t="s">
        <v>352</v>
      </c>
      <c r="F464" s="153" t="str">
        <f t="shared" si="109"/>
        <v>biodiesel (palm oil methyl ester)</v>
      </c>
      <c r="G464" s="154">
        <f t="shared" si="110"/>
        <v>1.2897344666666666</v>
      </c>
      <c r="H464"/>
      <c r="I464"/>
      <c r="J464" s="227">
        <f t="shared" si="92"/>
        <v>0.87681429050849569</v>
      </c>
      <c r="K464"/>
      <c r="L464" s="280">
        <f t="shared" si="93"/>
        <v>1.2759518469000001E-2</v>
      </c>
      <c r="M464" s="280">
        <f t="shared" si="94"/>
        <v>0.64481681155999993</v>
      </c>
      <c r="N464" s="281">
        <f t="shared" si="95"/>
        <v>2.5777790479495841E-2</v>
      </c>
      <c r="O464" s="280">
        <v>0.19346016999999999</v>
      </c>
      <c r="P464" s="286">
        <v>1.8655740000000001E-2</v>
      </c>
      <c r="Q464" s="286">
        <v>6.5639534999999997E-3</v>
      </c>
      <c r="R464" s="286">
        <v>1.0955042E-2</v>
      </c>
      <c r="S464" s="219">
        <v>1.1486033000000001E-3</v>
      </c>
      <c r="T464" s="286">
        <v>4.2592839000000003E-5</v>
      </c>
      <c r="U464" s="219">
        <v>6.1328032999999999E-4</v>
      </c>
      <c r="V464" s="219">
        <v>5.0642096000000001E-4</v>
      </c>
      <c r="W464" s="219">
        <v>2.3253004999999999E-4</v>
      </c>
      <c r="X464" s="219">
        <v>9.8428070999999999E-3</v>
      </c>
      <c r="Y464" s="219">
        <v>2.5449220000000002E-2</v>
      </c>
      <c r="Z464" s="219">
        <v>0.60924789000000001</v>
      </c>
      <c r="AA464" s="286">
        <v>9.6040422999999999E-5</v>
      </c>
      <c r="AB464" s="286">
        <v>6.4958382000000001E-12</v>
      </c>
      <c r="AC464"/>
      <c r="AD464" s="227">
        <f t="shared" si="111"/>
        <v>0.19346016999999999</v>
      </c>
      <c r="AE464" s="227">
        <f t="shared" si="112"/>
        <v>3.8485632929000001E-2</v>
      </c>
      <c r="AF464" s="227">
        <f t="shared" si="113"/>
        <v>2.5822154883000003E-2</v>
      </c>
      <c r="AG464" s="227">
        <f t="shared" si="114"/>
        <v>0.64481681156000004</v>
      </c>
      <c r="AH464" s="227">
        <f t="shared" si="115"/>
        <v>2.5681750056495839E-2</v>
      </c>
      <c r="AI464"/>
      <c r="AJ464">
        <v>51.682448999999998</v>
      </c>
      <c r="AK464" s="155">
        <v>10.981669</v>
      </c>
      <c r="AL464" s="155">
        <v>0.89803261999999995</v>
      </c>
      <c r="AM464" s="155">
        <v>0</v>
      </c>
      <c r="AN464" s="155">
        <v>39.182161000000001</v>
      </c>
      <c r="AO464" s="155">
        <v>0.40102017000000001</v>
      </c>
      <c r="AP464" s="155">
        <v>0.21956705000000001</v>
      </c>
      <c r="AQ464"/>
      <c r="AR464" s="156">
        <v>3.0379699999999999E-2</v>
      </c>
      <c r="AS464" s="156">
        <v>2.8454767999999998E-2</v>
      </c>
      <c r="AT464" s="156">
        <v>1.2301950999999999E-3</v>
      </c>
      <c r="AU464" s="156">
        <v>6.9473702999999995E-4</v>
      </c>
      <c r="AV464" s="282">
        <f t="shared" si="116"/>
        <v>1.7059213581859898E-6</v>
      </c>
      <c r="AW464" s="282">
        <f t="shared" si="117"/>
        <v>4.5495380827457753E-9</v>
      </c>
      <c r="AX464" s="283">
        <f t="shared" si="118"/>
        <v>9.7302105819999998E-2</v>
      </c>
      <c r="AY464" s="157">
        <v>1.3397068999999999E-6</v>
      </c>
      <c r="AZ464" s="157">
        <v>4.0389741999999999E-9</v>
      </c>
      <c r="BA464" s="157">
        <v>1.1026195E-13</v>
      </c>
      <c r="BB464" s="157">
        <v>9.1779798999999996E-13</v>
      </c>
      <c r="BC464" s="157">
        <v>0</v>
      </c>
      <c r="BD464" s="157">
        <v>4.9130220000000003E-10</v>
      </c>
      <c r="BE464" s="157">
        <v>3.6556480999999998E-7</v>
      </c>
      <c r="BF464" s="157">
        <v>8.6984652000000003E-11</v>
      </c>
      <c r="BG464" s="157">
        <v>4.1484580000000003E-10</v>
      </c>
      <c r="BH464" s="157">
        <v>8.1682254999999992E-12</v>
      </c>
      <c r="BI464" s="157">
        <v>5.2275741000000002E-14</v>
      </c>
      <c r="BJ464" s="157">
        <v>2.0340454000000001E-13</v>
      </c>
      <c r="BK464" s="157">
        <v>1.6839884E-13</v>
      </c>
      <c r="BL464" s="157">
        <v>3.0864166000000001E-14</v>
      </c>
      <c r="BM464" s="157">
        <v>9.3810579999999993E-12</v>
      </c>
      <c r="BN464" s="157">
        <v>1.4804713000000001E-10</v>
      </c>
      <c r="BO464" s="157">
        <v>8.7755530000000001E-21</v>
      </c>
      <c r="BP464" s="157">
        <v>2.2479819999999999E-5</v>
      </c>
      <c r="BQ464" s="157">
        <v>9.7279625999999994E-2</v>
      </c>
      <c r="BR464" s="157">
        <v>0</v>
      </c>
      <c r="BS464" s="157">
        <v>0</v>
      </c>
      <c r="BT464" s="157">
        <v>0</v>
      </c>
      <c r="BU464"/>
      <c r="BV464" s="155">
        <v>5.9936192999999998E-5</v>
      </c>
      <c r="BW464" s="155">
        <v>2.9556720999999999E-6</v>
      </c>
      <c r="BX464" s="155">
        <v>3.5961219000000003E-5</v>
      </c>
      <c r="BY464" s="155">
        <v>6.2941291999999995E-8</v>
      </c>
      <c r="BZ464" s="155">
        <v>2.9782725000000001E-6</v>
      </c>
      <c r="CA464" s="155">
        <v>1.8812998000000001E-7</v>
      </c>
      <c r="CB464" s="155">
        <v>3.0148291000000001E-10</v>
      </c>
      <c r="CC464" s="155">
        <v>2.8531965000000002E-7</v>
      </c>
      <c r="CD464" s="155">
        <v>7.4909243999999998E-8</v>
      </c>
      <c r="CE464" s="155">
        <v>4.3259776000000002E-7</v>
      </c>
      <c r="CF464" s="155">
        <v>0</v>
      </c>
      <c r="CG464" s="155">
        <v>1.9406016000000001E-17</v>
      </c>
      <c r="CH464" s="155">
        <v>1.588957E-13</v>
      </c>
      <c r="CI464" s="155">
        <v>2.2688762000000001E-6</v>
      </c>
      <c r="CJ464" s="155">
        <v>1.444149E-5</v>
      </c>
      <c r="CK464" s="155">
        <v>2.8646307999999999E-7</v>
      </c>
      <c r="CL464" s="155">
        <v>0</v>
      </c>
      <c r="CM464"/>
      <c r="CN464" s="284">
        <v>1.3449149000000001E-13</v>
      </c>
      <c r="CO464" s="284">
        <v>1.1736466000000001</v>
      </c>
      <c r="CP464" s="285">
        <v>7.9407864000000002E-3</v>
      </c>
      <c r="CQ464" s="284">
        <v>2.0653422E-3</v>
      </c>
      <c r="CR464" s="284">
        <v>9.2294629000000002E-11</v>
      </c>
      <c r="CS464" s="284">
        <v>1.0923676E-8</v>
      </c>
      <c r="CT464" s="284">
        <v>5.9744931999999999E-5</v>
      </c>
      <c r="CU464" s="284">
        <v>8.4126461999999999E-2</v>
      </c>
      <c r="CV464" s="284">
        <v>5.4772829000000003E-6</v>
      </c>
      <c r="CW464" s="284">
        <v>8.3968693999999998E-5</v>
      </c>
      <c r="CX464"/>
      <c r="CY464" s="163"/>
      <c r="CZ464" s="267"/>
      <c r="DA464"/>
      <c r="DB464" s="54"/>
      <c r="DC464"/>
      <c r="DD464"/>
      <c r="DE464"/>
      <c r="DF464"/>
      <c r="DG464"/>
      <c r="DH464"/>
      <c r="DI464"/>
      <c r="DJ464"/>
      <c r="DK464"/>
      <c r="DL464"/>
    </row>
    <row r="465" spans="1:116" ht="14.4">
      <c r="A465" t="s">
        <v>652</v>
      </c>
      <c r="B465" s="188" t="s">
        <v>314</v>
      </c>
      <c r="C465" s="151" t="str">
        <f t="shared" si="108"/>
        <v>A.070.04.102</v>
      </c>
      <c r="D465" s="54" t="s">
        <v>1231</v>
      </c>
      <c r="E465" s="150" t="s">
        <v>352</v>
      </c>
      <c r="F465" s="153" t="str">
        <f t="shared" si="109"/>
        <v>biodiesel (rape methyl ester)</v>
      </c>
      <c r="G465" s="154">
        <f t="shared" si="110"/>
        <v>0.87287720000000002</v>
      </c>
      <c r="H465"/>
      <c r="I465"/>
      <c r="J465" s="227">
        <f t="shared" si="92"/>
        <v>0.54196340931761378</v>
      </c>
      <c r="K465"/>
      <c r="L465" s="280">
        <f t="shared" si="93"/>
        <v>8.6690493609999988E-3</v>
      </c>
      <c r="M465" s="280">
        <f t="shared" si="94"/>
        <v>0.39317480941800004</v>
      </c>
      <c r="N465" s="281">
        <f t="shared" si="95"/>
        <v>9.1879705386138065E-3</v>
      </c>
      <c r="O465" s="280">
        <v>0.13093157999999999</v>
      </c>
      <c r="P465" s="286">
        <v>5.6823159999999998E-3</v>
      </c>
      <c r="Q465" s="286">
        <v>0.37641202000000001</v>
      </c>
      <c r="R465" s="286">
        <v>6.4915681000000001E-3</v>
      </c>
      <c r="S465" s="219">
        <v>1.8790478000000001E-3</v>
      </c>
      <c r="T465" s="286">
        <v>5.3591680999999999E-5</v>
      </c>
      <c r="U465" s="219">
        <v>2.4484178000000001E-4</v>
      </c>
      <c r="V465" s="219">
        <v>5.4999002999999997E-4</v>
      </c>
      <c r="W465" s="219">
        <v>2.2805326E-4</v>
      </c>
      <c r="X465" s="219">
        <v>1.0494933999999999E-2</v>
      </c>
      <c r="Y465" s="219">
        <v>8.8620165000000001E-3</v>
      </c>
      <c r="Z465" s="286">
        <v>3.5549388000000003E-5</v>
      </c>
      <c r="AA465" s="286">
        <v>9.7900761000000003E-5</v>
      </c>
      <c r="AB465" s="286">
        <v>1.7613807000000002E-11</v>
      </c>
      <c r="AC465"/>
      <c r="AD465" s="227">
        <f t="shared" si="111"/>
        <v>0.13093157999999999</v>
      </c>
      <c r="AE465" s="227">
        <f t="shared" si="112"/>
        <v>0.39131337539100003</v>
      </c>
      <c r="AF465" s="227">
        <f t="shared" si="113"/>
        <v>0.38274222679100006</v>
      </c>
      <c r="AG465" s="227">
        <f t="shared" si="114"/>
        <v>0.39317480941800004</v>
      </c>
      <c r="AH465" s="227">
        <f t="shared" si="115"/>
        <v>9.0900697776138059E-3</v>
      </c>
      <c r="AI465"/>
      <c r="AJ465">
        <v>50.264184999999998</v>
      </c>
      <c r="AK465" s="155">
        <v>10.418582000000001</v>
      </c>
      <c r="AL465" s="155">
        <v>0.41264891999999997</v>
      </c>
      <c r="AM465" s="155">
        <v>0</v>
      </c>
      <c r="AN465" s="155">
        <v>39.129643000000002</v>
      </c>
      <c r="AO465" s="155">
        <v>0.18115912000000001</v>
      </c>
      <c r="AP465" s="155">
        <v>0.12215112</v>
      </c>
      <c r="AQ465"/>
      <c r="AR465" s="156">
        <v>2.3039403E-2</v>
      </c>
      <c r="AS465" s="156">
        <v>2.1358052999999998E-2</v>
      </c>
      <c r="AT465" s="156">
        <v>9.8157722999999992E-4</v>
      </c>
      <c r="AU465" s="156">
        <v>6.9977340999999998E-4</v>
      </c>
      <c r="AV465" s="282">
        <f t="shared" si="116"/>
        <v>1.2804587847769999E-6</v>
      </c>
      <c r="AW465" s="282">
        <f t="shared" si="117"/>
        <v>3.6300932559232654E-9</v>
      </c>
      <c r="AX465" s="283">
        <f t="shared" si="118"/>
        <v>9.8007480561000004E-2</v>
      </c>
      <c r="AY465" s="157">
        <v>8.3684546000000003E-7</v>
      </c>
      <c r="AZ465" s="157">
        <v>2.5229642999999999E-9</v>
      </c>
      <c r="BA465" s="157">
        <v>6.8946530999999999E-14</v>
      </c>
      <c r="BB465" s="157">
        <v>6.5926446999999999E-9</v>
      </c>
      <c r="BC465" s="157">
        <v>0</v>
      </c>
      <c r="BD465" s="157">
        <v>4.2170707000000001E-10</v>
      </c>
      <c r="BE465" s="157">
        <v>4.3645221999999997E-7</v>
      </c>
      <c r="BF465" s="157">
        <v>7.0106304999999997E-11</v>
      </c>
      <c r="BG465" s="157">
        <v>9.7761487999999992E-10</v>
      </c>
      <c r="BH465" s="157">
        <v>5.2396602999999998E-11</v>
      </c>
      <c r="BI465" s="157">
        <v>6.8007342999999999E-12</v>
      </c>
      <c r="BJ465" s="157">
        <v>1.3721999000000001E-13</v>
      </c>
      <c r="BK465" s="157">
        <v>3.4064678999999999E-15</v>
      </c>
      <c r="BL465" s="157">
        <v>8.6061056999999999E-16</v>
      </c>
      <c r="BM465" s="157">
        <v>1.0298797E-11</v>
      </c>
      <c r="BN465" s="157">
        <v>1.3645420999999999E-10</v>
      </c>
      <c r="BO465" s="157">
        <v>2.3795373999999999E-20</v>
      </c>
      <c r="BP465" s="157">
        <v>2.0215561E-5</v>
      </c>
      <c r="BQ465" s="157">
        <v>9.7987265000000004E-2</v>
      </c>
      <c r="BR465" s="157">
        <v>0</v>
      </c>
      <c r="BS465" s="157">
        <v>0</v>
      </c>
      <c r="BT465" s="157">
        <v>0</v>
      </c>
      <c r="BU465"/>
      <c r="BV465" s="155">
        <v>8.3471791999999994E-5</v>
      </c>
      <c r="BW465" s="155">
        <v>7.8477173000000008E-6</v>
      </c>
      <c r="BX465" s="155">
        <v>2.4338132000000001E-5</v>
      </c>
      <c r="BY465" s="155">
        <v>1.5807850000000001E-7</v>
      </c>
      <c r="BZ465" s="155">
        <v>7.8369837999999994E-6</v>
      </c>
      <c r="CA465" s="155">
        <v>2.0892746999999999E-5</v>
      </c>
      <c r="CB465" s="155">
        <v>1.3605406E-6</v>
      </c>
      <c r="CC465" s="155">
        <v>5.9819093999999996E-6</v>
      </c>
      <c r="CD465" s="155">
        <v>8.4123128000000006E-8</v>
      </c>
      <c r="CE465" s="155">
        <v>1.904641E-7</v>
      </c>
      <c r="CF465" s="155">
        <v>0</v>
      </c>
      <c r="CG465" s="155">
        <v>5.2620434E-17</v>
      </c>
      <c r="CH465" s="155">
        <v>4.3085407000000001E-13</v>
      </c>
      <c r="CI465" s="155">
        <v>1.2927201E-6</v>
      </c>
      <c r="CJ465" s="155">
        <v>1.3195794E-5</v>
      </c>
      <c r="CK465" s="155">
        <v>2.9258263E-7</v>
      </c>
      <c r="CL465" s="155">
        <v>0</v>
      </c>
      <c r="CM465"/>
      <c r="CN465" s="284">
        <v>3.6468075999999998E-13</v>
      </c>
      <c r="CO465" s="284">
        <v>0.90100661999999998</v>
      </c>
      <c r="CP465" s="285">
        <v>6.2892418000000004E-3</v>
      </c>
      <c r="CQ465" s="284">
        <v>4.5588588999999997E-3</v>
      </c>
      <c r="CR465" s="284">
        <v>6.2758165999999999E-11</v>
      </c>
      <c r="CS465" s="284">
        <v>7.4150475E-9</v>
      </c>
      <c r="CT465" s="284">
        <v>1.8643368E-4</v>
      </c>
      <c r="CU465" s="284">
        <v>2.8900280000000002E-3</v>
      </c>
      <c r="CV465" s="284">
        <v>3.5157514000000002E-5</v>
      </c>
      <c r="CW465" s="284">
        <v>3.5887193999999999E-3</v>
      </c>
      <c r="CX465"/>
      <c r="CY465" s="163"/>
      <c r="CZ465" s="269"/>
      <c r="DA465"/>
      <c r="DB465" s="54"/>
      <c r="DC465"/>
      <c r="DD465"/>
      <c r="DE465"/>
      <c r="DF465"/>
      <c r="DG465"/>
      <c r="DH465"/>
      <c r="DI465"/>
      <c r="DJ465"/>
      <c r="DK465"/>
      <c r="DL465"/>
    </row>
    <row r="466" spans="1:116" ht="14.4">
      <c r="A466" t="s">
        <v>1657</v>
      </c>
      <c r="B466" s="188" t="s">
        <v>314</v>
      </c>
      <c r="C466" s="151" t="str">
        <f t="shared" si="108"/>
        <v>A.070.04.103</v>
      </c>
      <c r="D466" s="54" t="s">
        <v>1231</v>
      </c>
      <c r="E466" s="150" t="s">
        <v>352</v>
      </c>
      <c r="F466" s="153" t="str">
        <f t="shared" si="109"/>
        <v>biodiesel (soybean ester 50% Brazil - 50% USA)</v>
      </c>
      <c r="G466" s="154">
        <f t="shared" si="110"/>
        <v>3.8600067999999998</v>
      </c>
      <c r="H466"/>
      <c r="I466"/>
      <c r="J466" s="227">
        <f t="shared" si="92"/>
        <v>0.97612910559829813</v>
      </c>
      <c r="K466"/>
      <c r="L466" s="280">
        <f t="shared" si="93"/>
        <v>1.4190516637000002E-2</v>
      </c>
      <c r="M466" s="280">
        <f t="shared" si="94"/>
        <v>0.35811356996999999</v>
      </c>
      <c r="N466" s="281">
        <f t="shared" si="95"/>
        <v>2.4823998991298227E-2</v>
      </c>
      <c r="O466" s="280">
        <v>0.57900101999999998</v>
      </c>
      <c r="P466" s="286">
        <v>7.1325457000000004E-3</v>
      </c>
      <c r="Q466" s="286">
        <v>1.0562172999999999E-2</v>
      </c>
      <c r="R466" s="286">
        <v>1.0947273E-2</v>
      </c>
      <c r="S466" s="219">
        <v>2.6248784999999999E-3</v>
      </c>
      <c r="T466" s="286">
        <v>5.7646736999999999E-5</v>
      </c>
      <c r="U466" s="219">
        <v>5.6071840000000001E-4</v>
      </c>
      <c r="V466" s="219">
        <v>7.5510427000000005E-4</v>
      </c>
      <c r="W466" s="219">
        <v>3.1397541999999998E-4</v>
      </c>
      <c r="X466" s="219">
        <v>1.1297597E-2</v>
      </c>
      <c r="Y466" s="219">
        <v>2.4409832999999999E-2</v>
      </c>
      <c r="Z466" s="219">
        <v>0.32836615000000002</v>
      </c>
      <c r="AA466" s="219">
        <v>1.0019054E-4</v>
      </c>
      <c r="AB466" s="286">
        <v>3.1298227000000002E-11</v>
      </c>
      <c r="AC466"/>
      <c r="AD466" s="227">
        <f t="shared" si="111"/>
        <v>0.57900101999999998</v>
      </c>
      <c r="AE466" s="227">
        <f t="shared" si="112"/>
        <v>3.2640339606999996E-2</v>
      </c>
      <c r="AF466" s="227">
        <f t="shared" si="113"/>
        <v>1.8550013510000001E-2</v>
      </c>
      <c r="AG466" s="227">
        <f t="shared" si="114"/>
        <v>0.35811356996999999</v>
      </c>
      <c r="AH466" s="227">
        <f t="shared" si="115"/>
        <v>2.4723808451298228E-2</v>
      </c>
      <c r="AI466"/>
      <c r="AJ466">
        <v>52.954250999999999</v>
      </c>
      <c r="AK466" s="155">
        <v>12.781821000000001</v>
      </c>
      <c r="AL466" s="155">
        <v>0.55423025000000004</v>
      </c>
      <c r="AM466" s="155">
        <v>0</v>
      </c>
      <c r="AN466" s="155">
        <v>39.176138999999999</v>
      </c>
      <c r="AO466" s="155">
        <v>0.29106081</v>
      </c>
      <c r="AP466" s="155">
        <v>0.15100025</v>
      </c>
      <c r="AQ466"/>
      <c r="AR466" s="156">
        <v>6.6683276999999999E-2</v>
      </c>
      <c r="AS466" s="156">
        <v>6.2837844000000004E-2</v>
      </c>
      <c r="AT466" s="156">
        <v>3.0178126000000001E-3</v>
      </c>
      <c r="AU466" s="156">
        <v>8.2762028000000001E-4</v>
      </c>
      <c r="AV466" s="282">
        <f t="shared" si="116"/>
        <v>3.7672568375679995E-6</v>
      </c>
      <c r="AW466" s="282">
        <f t="shared" si="117"/>
        <v>1.1160549778442282E-8</v>
      </c>
      <c r="AX466" s="283">
        <f t="shared" si="118"/>
        <v>0.11591320754700001</v>
      </c>
      <c r="AY466" s="157">
        <v>3.5912921E-6</v>
      </c>
      <c r="AZ466" s="157">
        <v>1.0835150000000001E-8</v>
      </c>
      <c r="BA466" s="157">
        <v>2.960363E-13</v>
      </c>
      <c r="BB466" s="157">
        <v>2.1736605999999999E-9</v>
      </c>
      <c r="BC466" s="157">
        <v>0</v>
      </c>
      <c r="BD466" s="157">
        <v>6.9904221000000002E-10</v>
      </c>
      <c r="BE466" s="157">
        <v>1.7253314999999999E-7</v>
      </c>
      <c r="BF466" s="157">
        <v>1.1668317000000001E-10</v>
      </c>
      <c r="BG466" s="157">
        <v>1.8773582000000001E-10</v>
      </c>
      <c r="BH466" s="157">
        <v>2.0193598E-11</v>
      </c>
      <c r="BI466" s="157">
        <v>1.0672059000000001E-13</v>
      </c>
      <c r="BJ466" s="157">
        <v>3.0878466000000002E-13</v>
      </c>
      <c r="BK466" s="157">
        <v>6.3605674000000002E-14</v>
      </c>
      <c r="BL466" s="157">
        <v>1.2043175999999999E-14</v>
      </c>
      <c r="BM466" s="157">
        <v>2.4236927999999999E-11</v>
      </c>
      <c r="BN466" s="157">
        <v>5.3464782999999996E-10</v>
      </c>
      <c r="BO466" s="157">
        <v>4.2282341E-20</v>
      </c>
      <c r="BP466" s="157">
        <v>2.7867546999999999E-5</v>
      </c>
      <c r="BQ466" s="157">
        <v>0.11588534</v>
      </c>
      <c r="BR466" s="157">
        <v>0</v>
      </c>
      <c r="BS466" s="157">
        <v>0</v>
      </c>
      <c r="BT466" s="157">
        <v>0</v>
      </c>
      <c r="BU466"/>
      <c r="BV466" s="155">
        <v>1.3167316E-4</v>
      </c>
      <c r="BW466" s="155">
        <v>1.4575724000000001E-6</v>
      </c>
      <c r="BX466" s="155">
        <v>1.0762722999999999E-4</v>
      </c>
      <c r="BY466" s="155">
        <v>9.0736136000000003E-8</v>
      </c>
      <c r="BZ466" s="155">
        <v>1.6438498000000001E-6</v>
      </c>
      <c r="CA466" s="155">
        <v>6.3953429999999999E-7</v>
      </c>
      <c r="CB466" s="155">
        <v>5.2421793000000003E-7</v>
      </c>
      <c r="CC466" s="155">
        <v>4.8726745999999999E-7</v>
      </c>
      <c r="CD466" s="155">
        <v>1.0432530000000001E-7</v>
      </c>
      <c r="CE466" s="155">
        <v>4.0288607000000001E-7</v>
      </c>
      <c r="CF466" s="155">
        <v>0</v>
      </c>
      <c r="CG466" s="155">
        <v>9.3502004000000005E-17</v>
      </c>
      <c r="CH466" s="155">
        <v>3.7662599999999999E-10</v>
      </c>
      <c r="CI466" s="155">
        <v>2.1580402000000001E-6</v>
      </c>
      <c r="CJ466" s="155">
        <v>1.6237011000000001E-5</v>
      </c>
      <c r="CK466" s="155">
        <v>3.0011496E-7</v>
      </c>
      <c r="CL466" s="155">
        <v>0</v>
      </c>
      <c r="CM466"/>
      <c r="CN466" s="284">
        <v>3.1878138E-10</v>
      </c>
      <c r="CO466" s="284">
        <v>3.8689749</v>
      </c>
      <c r="CP466" s="285">
        <v>1.3385642E-2</v>
      </c>
      <c r="CQ466" s="284">
        <v>1.0708905999999999E-3</v>
      </c>
      <c r="CR466" s="284">
        <v>1.4080862000000001E-10</v>
      </c>
      <c r="CS466" s="284">
        <v>1.6663712E-8</v>
      </c>
      <c r="CT466" s="284">
        <v>6.0942215000000002E-5</v>
      </c>
      <c r="CU466" s="284">
        <v>3.3098872000000001E-2</v>
      </c>
      <c r="CV466" s="284">
        <v>1.3549588E-5</v>
      </c>
      <c r="CW466" s="284">
        <v>1.4936102000000001E-4</v>
      </c>
      <c r="CX466"/>
      <c r="CY466" s="163"/>
      <c r="CZ466" s="269"/>
      <c r="DA466"/>
      <c r="DB466" s="54"/>
      <c r="DC466"/>
      <c r="DD466"/>
      <c r="DE466"/>
      <c r="DF466"/>
      <c r="DG466"/>
      <c r="DH466"/>
      <c r="DI466"/>
      <c r="DJ466"/>
      <c r="DK466"/>
      <c r="DL466"/>
    </row>
    <row r="467" spans="1:116" ht="14.4">
      <c r="A467" t="s">
        <v>1658</v>
      </c>
      <c r="B467" s="188" t="s">
        <v>314</v>
      </c>
      <c r="C467" s="151" t="str">
        <f t="shared" si="108"/>
        <v>A.070.04.104</v>
      </c>
      <c r="D467" s="54" t="s">
        <v>1231</v>
      </c>
      <c r="E467" s="150" t="s">
        <v>352</v>
      </c>
      <c r="F467" s="153" t="str">
        <f t="shared" si="109"/>
        <v>biodiesel (soybean ester 100% USA)</v>
      </c>
      <c r="G467" s="154">
        <f t="shared" si="110"/>
        <v>0.77276860000000003</v>
      </c>
      <c r="H467"/>
      <c r="I467"/>
      <c r="J467" s="227">
        <f t="shared" si="92"/>
        <v>0.17671214707889302</v>
      </c>
      <c r="K467"/>
      <c r="L467" s="280">
        <f t="shared" si="93"/>
        <v>1.2203659556000002E-2</v>
      </c>
      <c r="M467" s="280">
        <f t="shared" si="94"/>
        <v>2.7205295820000003E-2</v>
      </c>
      <c r="N467" s="281">
        <f t="shared" si="95"/>
        <v>2.1387901702893002E-2</v>
      </c>
      <c r="O467" s="280">
        <v>0.11591529</v>
      </c>
      <c r="P467" s="286">
        <v>6.5498123E-3</v>
      </c>
      <c r="Q467" s="286">
        <v>9.6369792999999992E-3</v>
      </c>
      <c r="R467" s="286">
        <v>1.0128284E-2</v>
      </c>
      <c r="S467" s="219">
        <v>1.5545324999999999E-3</v>
      </c>
      <c r="T467" s="286">
        <v>5.3957986000000002E-5</v>
      </c>
      <c r="U467" s="219">
        <v>4.6688506999999999E-4</v>
      </c>
      <c r="V467" s="219">
        <v>6.6710955999999997E-4</v>
      </c>
      <c r="W467" s="219">
        <v>2.2883351999999999E-4</v>
      </c>
      <c r="X467" s="219">
        <v>1.0276689E-2</v>
      </c>
      <c r="Y467" s="219">
        <v>2.106179E-2</v>
      </c>
      <c r="Z467" s="286">
        <v>7.4705660000000003E-5</v>
      </c>
      <c r="AA467" s="286">
        <v>9.7278169000000002E-5</v>
      </c>
      <c r="AB467" s="286">
        <v>1.3893001E-11</v>
      </c>
      <c r="AC467"/>
      <c r="AD467" s="227">
        <f t="shared" si="111"/>
        <v>0.11591529</v>
      </c>
      <c r="AE467" s="227">
        <f t="shared" si="112"/>
        <v>2.9057560716000002E-2</v>
      </c>
      <c r="AF467" s="227">
        <f t="shared" si="113"/>
        <v>1.6951179329000001E-2</v>
      </c>
      <c r="AG467" s="227">
        <f t="shared" si="114"/>
        <v>2.7205295820000003E-2</v>
      </c>
      <c r="AH467" s="227">
        <f t="shared" si="115"/>
        <v>2.1290623533893001E-2</v>
      </c>
      <c r="AI467"/>
      <c r="AJ467">
        <v>52.080682000000003</v>
      </c>
      <c r="AK467" s="155">
        <v>11.976516999999999</v>
      </c>
      <c r="AL467" s="155">
        <v>0.54780050999999996</v>
      </c>
      <c r="AM467" s="155">
        <v>0</v>
      </c>
      <c r="AN467" s="155">
        <v>39.131163000000001</v>
      </c>
      <c r="AO467" s="155">
        <v>0.27577508000000001</v>
      </c>
      <c r="AP467" s="155">
        <v>0.14942627999999999</v>
      </c>
      <c r="AQ467"/>
      <c r="AR467" s="156">
        <v>1.6212536E-2</v>
      </c>
      <c r="AS467" s="156">
        <v>1.4769991E-2</v>
      </c>
      <c r="AT467" s="156">
        <v>6.7185276000000002E-4</v>
      </c>
      <c r="AU467" s="156">
        <v>7.7069184E-4</v>
      </c>
      <c r="AV467" s="282">
        <f t="shared" si="116"/>
        <v>8.8549106922599997E-7</v>
      </c>
      <c r="AW467" s="282">
        <f t="shared" si="117"/>
        <v>2.4846625560507687E-9</v>
      </c>
      <c r="AX467" s="283">
        <f t="shared" si="118"/>
        <v>0.107940037906</v>
      </c>
      <c r="AY467" s="157">
        <v>7.2632040999999996E-7</v>
      </c>
      <c r="AZ467" s="157">
        <v>2.1908393E-9</v>
      </c>
      <c r="BA467" s="157">
        <v>5.9861384E-14</v>
      </c>
      <c r="BB467" s="157">
        <v>2.1712014000000001E-9</v>
      </c>
      <c r="BC467" s="157">
        <v>0</v>
      </c>
      <c r="BD467" s="157">
        <v>6.1348910999999998E-10</v>
      </c>
      <c r="BE467" s="157">
        <v>1.5586686E-7</v>
      </c>
      <c r="BF467" s="157">
        <v>1.0386669E-10</v>
      </c>
      <c r="BG467" s="157">
        <v>1.6930759999999999E-10</v>
      </c>
      <c r="BH467" s="157">
        <v>2.0161132999999999E-11</v>
      </c>
      <c r="BI467" s="157">
        <v>1.0630340000000001E-13</v>
      </c>
      <c r="BJ467" s="157">
        <v>2.5526414999999999E-13</v>
      </c>
      <c r="BK467" s="157">
        <v>5.5853002999999999E-14</v>
      </c>
      <c r="BL467" s="157">
        <v>1.0551095E-14</v>
      </c>
      <c r="BM467" s="157">
        <v>2.2108466000000002E-11</v>
      </c>
      <c r="BN467" s="157">
        <v>4.9700025000000002E-10</v>
      </c>
      <c r="BO467" s="157">
        <v>1.8768751E-20</v>
      </c>
      <c r="BP467" s="157">
        <v>2.0797905999999999E-5</v>
      </c>
      <c r="BQ467" s="157">
        <v>0.10791924</v>
      </c>
      <c r="BR467" s="157">
        <v>0</v>
      </c>
      <c r="BS467" s="157">
        <v>0</v>
      </c>
      <c r="BT467" s="157">
        <v>0</v>
      </c>
      <c r="BU467"/>
      <c r="BV467" s="155">
        <v>4.3948123999999999E-5</v>
      </c>
      <c r="BW467" s="155">
        <v>1.3049831000000001E-6</v>
      </c>
      <c r="BX467" s="155">
        <v>2.1546838999999998E-5</v>
      </c>
      <c r="BY467" s="155">
        <v>8.0271709999999999E-8</v>
      </c>
      <c r="BZ467" s="155">
        <v>1.5251355E-6</v>
      </c>
      <c r="CA467" s="155">
        <v>5.8892383000000003E-7</v>
      </c>
      <c r="CB467" s="155">
        <v>5.2341012000000001E-7</v>
      </c>
      <c r="CC467" s="155">
        <v>4.1104428000000002E-7</v>
      </c>
      <c r="CD467" s="155">
        <v>9.4752848999999996E-8</v>
      </c>
      <c r="CE467" s="155">
        <v>3.3736724999999999E-7</v>
      </c>
      <c r="CF467" s="155">
        <v>0</v>
      </c>
      <c r="CG467" s="155">
        <v>4.1504697999999999E-17</v>
      </c>
      <c r="CH467" s="155">
        <v>3.7620024999999998E-10</v>
      </c>
      <c r="CI467" s="155">
        <v>1.9961496000000002E-6</v>
      </c>
      <c r="CJ467" s="155">
        <v>1.5248335999999999E-5</v>
      </c>
      <c r="CK467" s="155">
        <v>2.9053462000000003E-7</v>
      </c>
      <c r="CL467" s="155">
        <v>0</v>
      </c>
      <c r="CM467"/>
      <c r="CN467" s="284">
        <v>3.1842102000000002E-10</v>
      </c>
      <c r="CO467" s="284">
        <v>0.78173006</v>
      </c>
      <c r="CP467" s="285">
        <v>1.1288418999999999E-2</v>
      </c>
      <c r="CQ467" s="284">
        <v>9.5497322000000001E-4</v>
      </c>
      <c r="CR467" s="284">
        <v>1.165255E-10</v>
      </c>
      <c r="CS467" s="284">
        <v>1.3800597E-8</v>
      </c>
      <c r="CT467" s="284">
        <v>5.6045022000000003E-5</v>
      </c>
      <c r="CU467" s="284">
        <v>2.9063268E-2</v>
      </c>
      <c r="CV467" s="284">
        <v>1.3527862000000001E-5</v>
      </c>
      <c r="CW467" s="284">
        <v>1.3155742999999999E-4</v>
      </c>
      <c r="CX467"/>
      <c r="CY467" s="158"/>
      <c r="CZ467" s="267"/>
      <c r="DA467"/>
      <c r="DB467" s="54"/>
      <c r="DC467"/>
      <c r="DD467"/>
      <c r="DE467"/>
      <c r="DF467"/>
      <c r="DG467"/>
      <c r="DH467"/>
      <c r="DI467"/>
      <c r="DJ467"/>
      <c r="DK467"/>
      <c r="DL467"/>
    </row>
    <row r="468" spans="1:116" ht="14.4">
      <c r="A468" t="s">
        <v>653</v>
      </c>
      <c r="B468" s="188" t="s">
        <v>314</v>
      </c>
      <c r="C468" s="151" t="str">
        <f t="shared" si="108"/>
        <v>A.070.04.105</v>
      </c>
      <c r="D468" s="54" t="s">
        <v>1231</v>
      </c>
      <c r="E468" s="150" t="s">
        <v>352</v>
      </c>
      <c r="F468" s="153" t="str">
        <f t="shared" si="109"/>
        <v>ethanol</v>
      </c>
      <c r="G468" s="154">
        <f t="shared" si="110"/>
        <v>1.431935</v>
      </c>
      <c r="H468"/>
      <c r="I468"/>
      <c r="J468" s="227">
        <f t="shared" si="92"/>
        <v>0.24961814180379513</v>
      </c>
      <c r="K468"/>
      <c r="L468" s="280">
        <f t="shared" si="93"/>
        <v>1.0166764220000001E-2</v>
      </c>
      <c r="M468" s="280">
        <f t="shared" si="94"/>
        <v>1.5248144276999998E-2</v>
      </c>
      <c r="N468" s="281">
        <f t="shared" si="95"/>
        <v>9.4129833067951411E-3</v>
      </c>
      <c r="O468" s="280">
        <v>0.21479024999999999</v>
      </c>
      <c r="P468" s="286">
        <v>5.7841825999999999E-3</v>
      </c>
      <c r="Q468" s="286">
        <v>8.4363919999999992E-3</v>
      </c>
      <c r="R468" s="286">
        <v>8.4705656000000004E-3</v>
      </c>
      <c r="S468" s="219">
        <v>1.4397539000000001E-3</v>
      </c>
      <c r="T468" s="219">
        <v>1.1136766E-4</v>
      </c>
      <c r="U468" s="219">
        <v>1.4507706E-4</v>
      </c>
      <c r="V468" s="219">
        <v>6.7446556999999996E-4</v>
      </c>
      <c r="W468" s="219">
        <v>3.7721369E-4</v>
      </c>
      <c r="X468" s="219">
        <v>3.3932869000000002E-4</v>
      </c>
      <c r="Y468" s="219">
        <v>9.0348015999999996E-3</v>
      </c>
      <c r="Z468" s="286">
        <v>1.3775417E-5</v>
      </c>
      <c r="AA468" s="286">
        <v>9.6801101000000001E-7</v>
      </c>
      <c r="AB468" s="286">
        <v>5.7851412E-12</v>
      </c>
      <c r="AC468"/>
      <c r="AD468" s="227">
        <f t="shared" si="111"/>
        <v>0.21479024999999999</v>
      </c>
      <c r="AE468" s="227">
        <f t="shared" si="112"/>
        <v>2.5061804390000001E-2</v>
      </c>
      <c r="AF468" s="227">
        <f t="shared" si="113"/>
        <v>1.4896008181009999E-2</v>
      </c>
      <c r="AG468" s="227">
        <f t="shared" si="114"/>
        <v>1.5248144276999998E-2</v>
      </c>
      <c r="AH468" s="227">
        <f t="shared" si="115"/>
        <v>9.4120152957851404E-3</v>
      </c>
      <c r="AI468"/>
      <c r="AJ468">
        <v>51.068334</v>
      </c>
      <c r="AK468" s="155">
        <v>20.296015000000001</v>
      </c>
      <c r="AL468" s="155">
        <v>1.013272</v>
      </c>
      <c r="AM468" s="155">
        <v>0</v>
      </c>
      <c r="AN468" s="155">
        <v>29.171054999999999</v>
      </c>
      <c r="AO468" s="155">
        <v>0.38644198000000002</v>
      </c>
      <c r="AP468" s="155">
        <v>0.20154949</v>
      </c>
      <c r="AQ468"/>
      <c r="AR468" s="156">
        <v>2.6737178E-2</v>
      </c>
      <c r="AS468" s="156">
        <v>2.4241193000000001E-2</v>
      </c>
      <c r="AT468" s="156">
        <v>1.1325408999999999E-3</v>
      </c>
      <c r="AU468" s="156">
        <v>1.3634443E-3</v>
      </c>
      <c r="AV468" s="282">
        <f t="shared" si="116"/>
        <v>1.4533088839805E-6</v>
      </c>
      <c r="AW468" s="282">
        <f t="shared" si="117"/>
        <v>4.1883910310991155E-9</v>
      </c>
      <c r="AX468" s="283">
        <f t="shared" si="118"/>
        <v>0.19095859114899999</v>
      </c>
      <c r="AY468" s="157">
        <v>1.3288405E-6</v>
      </c>
      <c r="AZ468" s="157">
        <v>4.0094325000000003E-9</v>
      </c>
      <c r="BA468" s="157">
        <v>1.0954342E-13</v>
      </c>
      <c r="BB468" s="157">
        <v>8.173835E-13</v>
      </c>
      <c r="BC468" s="157">
        <v>0</v>
      </c>
      <c r="BD468" s="157">
        <v>2.4813044999999999E-10</v>
      </c>
      <c r="BE468" s="157">
        <v>1.2407152000000001E-7</v>
      </c>
      <c r="BF468" s="157">
        <v>5.4360965000000002E-11</v>
      </c>
      <c r="BG468" s="157">
        <v>1.2438937000000001E-10</v>
      </c>
      <c r="BH468" s="157">
        <v>1.0790838999999999E-14</v>
      </c>
      <c r="BI468" s="157">
        <v>1.3866601999999999E-16</v>
      </c>
      <c r="BJ468" s="157">
        <v>8.2694816999999996E-14</v>
      </c>
      <c r="BK468" s="157">
        <v>4.0925510999999996E-15</v>
      </c>
      <c r="BL468" s="157">
        <v>9.3579818000000007E-16</v>
      </c>
      <c r="BM468" s="157">
        <v>1.6077276999999999E-11</v>
      </c>
      <c r="BN468" s="157">
        <v>1.3183886999999999E-10</v>
      </c>
      <c r="BO468" s="157">
        <v>7.8154367999999997E-21</v>
      </c>
      <c r="BP468" s="157">
        <v>3.4511149000000003E-5</v>
      </c>
      <c r="BQ468" s="157">
        <v>0.19092408</v>
      </c>
      <c r="BR468" s="157">
        <v>0</v>
      </c>
      <c r="BS468" s="157">
        <v>0</v>
      </c>
      <c r="BT468" s="157">
        <v>0</v>
      </c>
      <c r="BU468"/>
      <c r="BV468" s="155">
        <v>7.0534185000000005E-5</v>
      </c>
      <c r="BW468" s="155">
        <v>8.6606671E-7</v>
      </c>
      <c r="BX468" s="155">
        <v>3.9926146999999999E-5</v>
      </c>
      <c r="BY468" s="155">
        <v>8.2986672000000002E-8</v>
      </c>
      <c r="BZ468" s="155">
        <v>1.6813497E-6</v>
      </c>
      <c r="CA468" s="155">
        <v>1.6821886E-8</v>
      </c>
      <c r="CB468" s="155">
        <v>2.6849825000000001E-10</v>
      </c>
      <c r="CC468" s="155">
        <v>2.5335026E-8</v>
      </c>
      <c r="CD468" s="155">
        <v>1.5719801000000001E-7</v>
      </c>
      <c r="CE468" s="155">
        <v>1.3121342000000001E-7</v>
      </c>
      <c r="CF468" s="155">
        <v>0</v>
      </c>
      <c r="CG468" s="155">
        <v>1.7282842E-17</v>
      </c>
      <c r="CH468" s="155">
        <v>1.4151122999999999E-13</v>
      </c>
      <c r="CI468" s="155">
        <v>1.6738951999999999E-6</v>
      </c>
      <c r="CJ468" s="155">
        <v>2.5969717999999999E-5</v>
      </c>
      <c r="CK468" s="155">
        <v>3.1844659999999998E-9</v>
      </c>
      <c r="CL468" s="155">
        <v>0</v>
      </c>
      <c r="CM468"/>
      <c r="CN468" s="284">
        <v>1.1977704E-13</v>
      </c>
      <c r="CO468" s="284">
        <v>1.4319371999999999</v>
      </c>
      <c r="CP468" s="285">
        <v>6.9707405999999998E-4</v>
      </c>
      <c r="CQ468" s="284">
        <v>5.9637858000000001E-4</v>
      </c>
      <c r="CR468" s="284">
        <v>3.8797749999999998E-11</v>
      </c>
      <c r="CS468" s="284">
        <v>4.5435802000000002E-9</v>
      </c>
      <c r="CT468" s="284">
        <v>6.2750792999999996E-5</v>
      </c>
      <c r="CU468" s="284">
        <v>3.4417137000000001E-3</v>
      </c>
      <c r="CV468" s="284">
        <v>7.2214142000000003E-9</v>
      </c>
      <c r="CW468" s="284">
        <v>5.9175495000000001E-6</v>
      </c>
      <c r="CX468"/>
      <c r="CY468" s="158"/>
      <c r="CZ468" s="267"/>
      <c r="DA468"/>
      <c r="DB468" s="54"/>
      <c r="DC468"/>
      <c r="DD468"/>
      <c r="DE468"/>
      <c r="DF468"/>
      <c r="DG468"/>
      <c r="DH468"/>
      <c r="DI468"/>
      <c r="DJ468"/>
      <c r="DK468"/>
      <c r="DL468"/>
    </row>
    <row r="469" spans="1:116" ht="14.4">
      <c r="A469" t="s">
        <v>654</v>
      </c>
      <c r="B469" s="188" t="s">
        <v>314</v>
      </c>
      <c r="C469" s="151" t="str">
        <f t="shared" si="108"/>
        <v>A.070.04.106</v>
      </c>
      <c r="D469" s="54" t="s">
        <v>1231</v>
      </c>
      <c r="E469" s="150" t="s">
        <v>352</v>
      </c>
      <c r="F469" s="153" t="str">
        <f t="shared" si="109"/>
        <v>petrol (85% ethanol)</v>
      </c>
      <c r="G469" s="154">
        <f t="shared" si="110"/>
        <v>1.3393947333333334</v>
      </c>
      <c r="H469"/>
      <c r="I469"/>
      <c r="J469" s="227">
        <f t="shared" si="92"/>
        <v>0.28823000194826737</v>
      </c>
      <c r="K469"/>
      <c r="L469" s="280">
        <f t="shared" si="93"/>
        <v>1.1530675660000001E-2</v>
      </c>
      <c r="M469" s="280">
        <f t="shared" si="94"/>
        <v>2.0984305844000004E-2</v>
      </c>
      <c r="N469" s="281">
        <f t="shared" si="95"/>
        <v>5.4805810444267369E-2</v>
      </c>
      <c r="O469" s="280">
        <v>0.20090921</v>
      </c>
      <c r="P469" s="286">
        <v>9.5765526999999993E-3</v>
      </c>
      <c r="Q469" s="286">
        <v>9.1886897000000006E-3</v>
      </c>
      <c r="R469" s="286">
        <v>9.7703808000000007E-3</v>
      </c>
      <c r="S469" s="219">
        <v>1.4361203E-3</v>
      </c>
      <c r="T469" s="219">
        <v>1.0743256E-4</v>
      </c>
      <c r="U469" s="219">
        <v>2.1674199999999999E-4</v>
      </c>
      <c r="V469" s="219">
        <v>1.8949143E-3</v>
      </c>
      <c r="W469" s="219">
        <v>3.6541262999999999E-4</v>
      </c>
      <c r="X469" s="219">
        <v>2.8842939E-4</v>
      </c>
      <c r="Y469" s="219">
        <v>5.4439574999999997E-2</v>
      </c>
      <c r="Z469" s="286">
        <v>3.5719753999999997E-5</v>
      </c>
      <c r="AA469" s="286">
        <v>8.2280935000000002E-7</v>
      </c>
      <c r="AB469" s="286">
        <v>4.9173699999999997E-12</v>
      </c>
      <c r="AC469"/>
      <c r="AD469" s="227">
        <f t="shared" si="111"/>
        <v>0.20090921</v>
      </c>
      <c r="AE469" s="227">
        <f t="shared" si="112"/>
        <v>3.2190832359999998E-2</v>
      </c>
      <c r="AF469" s="227">
        <f t="shared" si="113"/>
        <v>2.0660979509350003E-2</v>
      </c>
      <c r="AG469" s="227">
        <f t="shared" si="114"/>
        <v>2.0984305844E-2</v>
      </c>
      <c r="AH469" s="227">
        <f t="shared" si="115"/>
        <v>5.4804987634917368E-2</v>
      </c>
      <c r="AI469"/>
      <c r="AJ469">
        <v>52.291818999999997</v>
      </c>
      <c r="AK469" s="155">
        <v>25.875357000000001</v>
      </c>
      <c r="AL469" s="155">
        <v>0.89357858000000001</v>
      </c>
      <c r="AM469" s="155">
        <v>0</v>
      </c>
      <c r="AN469" s="155">
        <v>24.795396</v>
      </c>
      <c r="AO469" s="155">
        <v>0.54815080000000005</v>
      </c>
      <c r="AP469" s="155">
        <v>0.17933614</v>
      </c>
      <c r="AQ469"/>
      <c r="AR469" s="156">
        <v>2.6830177E-2</v>
      </c>
      <c r="AS469" s="156">
        <v>2.3969346999999998E-2</v>
      </c>
      <c r="AT469" s="156">
        <v>1.0861407E-3</v>
      </c>
      <c r="AU469" s="156">
        <v>1.7746897999999999E-3</v>
      </c>
      <c r="AV469" s="282">
        <f t="shared" si="116"/>
        <v>1.4370112245759799E-6</v>
      </c>
      <c r="AW469" s="282">
        <f t="shared" si="117"/>
        <v>4.0167923524831528E-9</v>
      </c>
      <c r="AX469" s="283">
        <f t="shared" si="118"/>
        <v>0.24855600152700003</v>
      </c>
      <c r="AY469" s="157">
        <v>1.2429624999999999E-6</v>
      </c>
      <c r="AZ469" s="157">
        <v>3.7503176E-9</v>
      </c>
      <c r="BA469" s="157">
        <v>1.0246403000000001E-13</v>
      </c>
      <c r="BB469" s="157">
        <v>6.9477598000000004E-13</v>
      </c>
      <c r="BC469" s="157">
        <v>0</v>
      </c>
      <c r="BD469" s="157">
        <v>2.7979089000000001E-10</v>
      </c>
      <c r="BE469" s="157">
        <v>1.9342134000000001E-7</v>
      </c>
      <c r="BF469" s="157">
        <v>6.191482E-11</v>
      </c>
      <c r="BG469" s="157">
        <v>2.0431096E-10</v>
      </c>
      <c r="BH469" s="157">
        <v>9.1722127999999995E-15</v>
      </c>
      <c r="BI469" s="157">
        <v>1.1786610999999999E-16</v>
      </c>
      <c r="BJ469" s="157">
        <v>1.2351658E-13</v>
      </c>
      <c r="BK469" s="157">
        <v>1.1414614999999999E-14</v>
      </c>
      <c r="BL469" s="157">
        <v>2.2871726E-15</v>
      </c>
      <c r="BM469" s="157">
        <v>1.9062370000000001E-11</v>
      </c>
      <c r="BN469" s="157">
        <v>3.2783654000000002E-10</v>
      </c>
      <c r="BO469" s="157">
        <v>6.6431213000000001E-21</v>
      </c>
      <c r="BP469" s="157">
        <v>3.3091527E-5</v>
      </c>
      <c r="BQ469" s="157">
        <v>0.24852291000000001</v>
      </c>
      <c r="BR469" s="157">
        <v>0</v>
      </c>
      <c r="BS469" s="157">
        <v>0</v>
      </c>
      <c r="BT469" s="157">
        <v>0</v>
      </c>
      <c r="BU469"/>
      <c r="BV469" s="155">
        <v>7.6171240000000003E-5</v>
      </c>
      <c r="BW469" s="155">
        <v>1.415797E-6</v>
      </c>
      <c r="BX469" s="155">
        <v>3.7345879E-5</v>
      </c>
      <c r="BY469" s="155">
        <v>2.2659142999999999E-7</v>
      </c>
      <c r="BZ469" s="155">
        <v>2.1790422999999999E-6</v>
      </c>
      <c r="CA469" s="155">
        <v>1.4298603E-8</v>
      </c>
      <c r="CB469" s="155">
        <v>2.2822352E-10</v>
      </c>
      <c r="CC469" s="155">
        <v>2.1534772000000001E-8</v>
      </c>
      <c r="CD469" s="155">
        <v>1.5672886E-7</v>
      </c>
      <c r="CE469" s="155">
        <v>2.2249424E-7</v>
      </c>
      <c r="CF469" s="155">
        <v>0</v>
      </c>
      <c r="CG469" s="155">
        <v>1.4690415E-17</v>
      </c>
      <c r="CH469" s="155">
        <v>1.2028454999999999E-13</v>
      </c>
      <c r="CI469" s="155">
        <v>1.9582743999999998E-6</v>
      </c>
      <c r="CJ469" s="155">
        <v>3.2627664000000001E-5</v>
      </c>
      <c r="CK469" s="155">
        <v>2.7067968E-9</v>
      </c>
      <c r="CL469" s="155">
        <v>0</v>
      </c>
      <c r="CM469"/>
      <c r="CN469" s="284">
        <v>1.0181048E-13</v>
      </c>
      <c r="CO469" s="284">
        <v>1.3393965999999999</v>
      </c>
      <c r="CP469" s="285">
        <v>5.9251295000000001E-4</v>
      </c>
      <c r="CQ469" s="284">
        <v>9.7192179000000004E-4</v>
      </c>
      <c r="CR469" s="284">
        <v>5.8108342E-11</v>
      </c>
      <c r="CS469" s="284">
        <v>6.9821990999999999E-9</v>
      </c>
      <c r="CT469" s="284">
        <v>8.7049834999999997E-5</v>
      </c>
      <c r="CU469" s="284">
        <v>9.5505590000000001E-3</v>
      </c>
      <c r="CV469" s="284">
        <v>6.1382021E-9</v>
      </c>
      <c r="CW469" s="284">
        <v>5.0299169999999997E-6</v>
      </c>
      <c r="CX469"/>
      <c r="CY469" s="158"/>
      <c r="CZ469" s="267"/>
      <c r="DA469"/>
      <c r="DB469" s="54"/>
      <c r="DC469"/>
      <c r="DD469"/>
      <c r="DE469"/>
      <c r="DF469"/>
      <c r="DG469"/>
      <c r="DH469"/>
      <c r="DI469"/>
      <c r="DJ469"/>
      <c r="DK469"/>
      <c r="DL469"/>
    </row>
    <row r="470" spans="1:116" ht="14.4">
      <c r="A470" t="s">
        <v>1232</v>
      </c>
      <c r="B470" s="188" t="s">
        <v>314</v>
      </c>
      <c r="C470" s="151" t="str">
        <f t="shared" si="108"/>
        <v>A.070.04.107</v>
      </c>
      <c r="D470" s="54" t="s">
        <v>1231</v>
      </c>
      <c r="E470" s="150" t="s">
        <v>352</v>
      </c>
      <c r="F470" s="153" t="str">
        <f t="shared" si="109"/>
        <v>Diesel B100 (FAME)</v>
      </c>
      <c r="G470" s="154">
        <f t="shared" si="110"/>
        <v>0.77276860000000003</v>
      </c>
      <c r="H470"/>
      <c r="I470"/>
      <c r="J470" s="227">
        <f t="shared" si="92"/>
        <v>0.17671214707789301</v>
      </c>
      <c r="K470"/>
      <c r="L470" s="280">
        <f t="shared" si="93"/>
        <v>1.2203659556000002E-2</v>
      </c>
      <c r="M470" s="280">
        <f t="shared" si="94"/>
        <v>2.7205295819000004E-2</v>
      </c>
      <c r="N470" s="281">
        <f t="shared" si="95"/>
        <v>2.1387901702893002E-2</v>
      </c>
      <c r="O470" s="280">
        <v>0.11591529</v>
      </c>
      <c r="P470" s="286">
        <v>6.5498123E-3</v>
      </c>
      <c r="Q470" s="219">
        <v>9.6369792999999992E-3</v>
      </c>
      <c r="R470" s="219">
        <v>1.0128284E-2</v>
      </c>
      <c r="S470" s="219">
        <v>1.5545324999999999E-3</v>
      </c>
      <c r="T470" s="286">
        <v>5.3957986000000002E-5</v>
      </c>
      <c r="U470" s="219">
        <v>4.6688506999999999E-4</v>
      </c>
      <c r="V470" s="219">
        <v>6.6710955999999997E-4</v>
      </c>
      <c r="W470" s="219">
        <v>2.2883351999999999E-4</v>
      </c>
      <c r="X470" s="219">
        <v>1.0276689E-2</v>
      </c>
      <c r="Y470" s="219">
        <v>2.106179E-2</v>
      </c>
      <c r="Z470" s="286">
        <v>7.4705659000000007E-5</v>
      </c>
      <c r="AA470" s="286">
        <v>9.7278169000000002E-5</v>
      </c>
      <c r="AB470" s="286">
        <v>1.3893001E-11</v>
      </c>
      <c r="AC470"/>
      <c r="AD470" s="227">
        <f t="shared" si="111"/>
        <v>0.11591529</v>
      </c>
      <c r="AE470" s="227">
        <f t="shared" si="112"/>
        <v>2.9057560716000002E-2</v>
      </c>
      <c r="AF470" s="227">
        <f t="shared" si="113"/>
        <v>1.6951179329000001E-2</v>
      </c>
      <c r="AG470" s="227">
        <f t="shared" si="114"/>
        <v>2.7205295818999997E-2</v>
      </c>
      <c r="AH470" s="227">
        <f t="shared" si="115"/>
        <v>2.1290623533893001E-2</v>
      </c>
      <c r="AI470"/>
      <c r="AJ470">
        <v>52.080682000000003</v>
      </c>
      <c r="AK470" s="155">
        <v>11.976516999999999</v>
      </c>
      <c r="AL470" s="155">
        <v>0.54780050999999996</v>
      </c>
      <c r="AM470" s="155">
        <v>0</v>
      </c>
      <c r="AN470" s="155">
        <v>39.131163000000001</v>
      </c>
      <c r="AO470" s="155">
        <v>0.27577508000000001</v>
      </c>
      <c r="AP470" s="155">
        <v>0.14942627999999999</v>
      </c>
      <c r="AQ470"/>
      <c r="AR470" s="156">
        <v>1.6212536E-2</v>
      </c>
      <c r="AS470" s="156">
        <v>1.4769991E-2</v>
      </c>
      <c r="AT470" s="156">
        <v>6.7185276000000002E-4</v>
      </c>
      <c r="AU470" s="156">
        <v>7.7069184E-4</v>
      </c>
      <c r="AV470" s="282">
        <f t="shared" si="116"/>
        <v>8.8549106922499994E-7</v>
      </c>
      <c r="AW470" s="282">
        <f t="shared" si="117"/>
        <v>2.4846625560407685E-9</v>
      </c>
      <c r="AX470" s="283">
        <f t="shared" si="118"/>
        <v>0.107940037906</v>
      </c>
      <c r="AY470" s="157">
        <v>7.2632040999999996E-7</v>
      </c>
      <c r="AZ470" s="157">
        <v>2.1908393E-9</v>
      </c>
      <c r="BA470" s="157">
        <v>5.9861384E-14</v>
      </c>
      <c r="BB470" s="157">
        <v>2.1712014000000001E-9</v>
      </c>
      <c r="BC470" s="157">
        <v>0</v>
      </c>
      <c r="BD470" s="157">
        <v>6.1348910999999998E-10</v>
      </c>
      <c r="BE470" s="157">
        <v>1.5586686E-7</v>
      </c>
      <c r="BF470" s="157">
        <v>1.0386669E-10</v>
      </c>
      <c r="BG470" s="157">
        <v>1.6930759999999999E-10</v>
      </c>
      <c r="BH470" s="157">
        <v>2.0161132999999999E-11</v>
      </c>
      <c r="BI470" s="157">
        <v>1.0630340000000001E-13</v>
      </c>
      <c r="BJ470" s="157">
        <v>2.5526414E-13</v>
      </c>
      <c r="BK470" s="157">
        <v>5.5853002999999999E-14</v>
      </c>
      <c r="BL470" s="157">
        <v>1.0551095E-14</v>
      </c>
      <c r="BM470" s="157">
        <v>2.2108465000000001E-11</v>
      </c>
      <c r="BN470" s="157">
        <v>4.9700025000000002E-10</v>
      </c>
      <c r="BO470" s="157">
        <v>1.8768751E-20</v>
      </c>
      <c r="BP470" s="157">
        <v>2.0797905999999999E-5</v>
      </c>
      <c r="BQ470" s="157">
        <v>0.10791924</v>
      </c>
      <c r="BR470" s="157">
        <v>0</v>
      </c>
      <c r="BS470" s="157">
        <v>0</v>
      </c>
      <c r="BT470" s="157">
        <v>0</v>
      </c>
      <c r="BU470"/>
      <c r="BV470" s="155">
        <v>4.3948123999999999E-5</v>
      </c>
      <c r="BW470" s="155">
        <v>1.3049831000000001E-6</v>
      </c>
      <c r="BX470" s="155">
        <v>2.1546838999999998E-5</v>
      </c>
      <c r="BY470" s="155">
        <v>8.0271708999999996E-8</v>
      </c>
      <c r="BZ470" s="155">
        <v>1.5251355E-6</v>
      </c>
      <c r="CA470" s="155">
        <v>5.8892383000000003E-7</v>
      </c>
      <c r="CB470" s="155">
        <v>5.2341012000000001E-7</v>
      </c>
      <c r="CC470" s="155">
        <v>4.1104428000000002E-7</v>
      </c>
      <c r="CD470" s="155">
        <v>9.4752848000000006E-8</v>
      </c>
      <c r="CE470" s="155">
        <v>3.3736724999999999E-7</v>
      </c>
      <c r="CF470" s="155">
        <v>0</v>
      </c>
      <c r="CG470" s="155">
        <v>4.1504697999999999E-17</v>
      </c>
      <c r="CH470" s="155">
        <v>3.7620024999999998E-10</v>
      </c>
      <c r="CI470" s="155">
        <v>1.9961496000000002E-6</v>
      </c>
      <c r="CJ470" s="155">
        <v>1.5248335999999999E-5</v>
      </c>
      <c r="CK470" s="155">
        <v>2.9053462000000003E-7</v>
      </c>
      <c r="CL470" s="155">
        <v>0</v>
      </c>
      <c r="CM470"/>
      <c r="CN470" s="284">
        <v>3.1842102000000002E-10</v>
      </c>
      <c r="CO470" s="284">
        <v>0.78173006</v>
      </c>
      <c r="CP470" s="285">
        <v>1.1288418999999999E-2</v>
      </c>
      <c r="CQ470" s="284">
        <v>9.5497322000000001E-4</v>
      </c>
      <c r="CR470" s="284">
        <v>1.165255E-10</v>
      </c>
      <c r="CS470" s="284">
        <v>1.3800597E-8</v>
      </c>
      <c r="CT470" s="284">
        <v>5.6045022000000003E-5</v>
      </c>
      <c r="CU470" s="284">
        <v>2.9063268E-2</v>
      </c>
      <c r="CV470" s="284">
        <v>1.3527862000000001E-5</v>
      </c>
      <c r="CW470" s="284">
        <v>1.3155742999999999E-4</v>
      </c>
      <c r="CX470"/>
      <c r="CY470" s="158"/>
      <c r="CZ470" s="267"/>
      <c r="DA470"/>
      <c r="DB470" s="54"/>
      <c r="DC470"/>
      <c r="DD470"/>
      <c r="DE470"/>
      <c r="DF470"/>
      <c r="DG470"/>
      <c r="DH470"/>
      <c r="DI470"/>
      <c r="DJ470"/>
      <c r="DK470"/>
      <c r="DL470"/>
    </row>
    <row r="471" spans="1:116" ht="14.4">
      <c r="A471" t="s">
        <v>1659</v>
      </c>
      <c r="B471" s="188" t="s">
        <v>314</v>
      </c>
      <c r="C471" s="151" t="str">
        <f t="shared" si="108"/>
        <v>A.070.04.108</v>
      </c>
      <c r="D471" s="54" t="s">
        <v>1231</v>
      </c>
      <c r="E471" s="150" t="s">
        <v>352</v>
      </c>
      <c r="F471" s="153" t="str">
        <f t="shared" si="109"/>
        <v>Diesel XTL (HVO) from USA soybean oil in Europe</v>
      </c>
      <c r="G471" s="154">
        <f t="shared" si="110"/>
        <v>0.99316766666666667</v>
      </c>
      <c r="H471"/>
      <c r="I471"/>
      <c r="J471" s="227">
        <f t="shared" ref="J471:J548" si="119">L471+M471+N471+O471</f>
        <v>0.20676497735431121</v>
      </c>
      <c r="K471"/>
      <c r="L471" s="280">
        <f t="shared" ref="L471:L548" si="120">R471+S471+T471+U471</f>
        <v>1.3733254456999999E-2</v>
      </c>
      <c r="M471" s="280">
        <f t="shared" ref="M471:M548" si="121">P471+Q471+V471+Z471+X471</f>
        <v>1.9580501074999999E-2</v>
      </c>
      <c r="N471" s="281">
        <f t="shared" ref="N471:N548" si="122">W471+Y471+AA471+AB471</f>
        <v>2.4476071822311225E-2</v>
      </c>
      <c r="O471" s="280">
        <v>0.14897515</v>
      </c>
      <c r="P471" s="286">
        <v>6.2933006999999997E-3</v>
      </c>
      <c r="Q471" s="219">
        <v>1.0688672E-2</v>
      </c>
      <c r="R471" s="219">
        <v>1.0741588E-2</v>
      </c>
      <c r="S471" s="219">
        <v>2.3299445999999998E-3</v>
      </c>
      <c r="T471" s="286">
        <v>6.4090246999999994E-5</v>
      </c>
      <c r="U471" s="219">
        <v>5.9763161E-4</v>
      </c>
      <c r="V471" s="219">
        <v>7.8027662000000001E-4</v>
      </c>
      <c r="W471" s="219">
        <v>2.9426223E-4</v>
      </c>
      <c r="X471" s="219">
        <v>1.7192562E-3</v>
      </c>
      <c r="Y471" s="219">
        <v>2.4157669E-2</v>
      </c>
      <c r="Z471" s="286">
        <v>9.8995555000000002E-5</v>
      </c>
      <c r="AA471" s="286">
        <v>2.4140562999999999E-5</v>
      </c>
      <c r="AB471" s="286">
        <v>2.9311225000000003E-11</v>
      </c>
      <c r="AC471"/>
      <c r="AD471" s="227">
        <f t="shared" si="111"/>
        <v>0.14897515</v>
      </c>
      <c r="AE471" s="227">
        <f t="shared" si="112"/>
        <v>3.1495503777E-2</v>
      </c>
      <c r="AF471" s="227">
        <f t="shared" si="113"/>
        <v>1.7786389882999999E-2</v>
      </c>
      <c r="AG471" s="227">
        <f t="shared" si="114"/>
        <v>1.9580501074999999E-2</v>
      </c>
      <c r="AH471" s="227">
        <f t="shared" si="115"/>
        <v>2.4451931259311225E-2</v>
      </c>
      <c r="AI471"/>
      <c r="AJ471">
        <v>57.687165</v>
      </c>
      <c r="AK471" s="155">
        <v>12.841101999999999</v>
      </c>
      <c r="AL471" s="155">
        <v>0.39989504999999997</v>
      </c>
      <c r="AM471" s="155">
        <v>0</v>
      </c>
      <c r="AN471" s="155">
        <v>44.133232</v>
      </c>
      <c r="AO471" s="155">
        <v>0.23248204</v>
      </c>
      <c r="AP471" s="155">
        <v>8.0454890000000001E-2</v>
      </c>
      <c r="AQ471"/>
      <c r="AR471" s="156">
        <v>1.9950255E-2</v>
      </c>
      <c r="AS471" s="156">
        <v>1.8257441999999999E-2</v>
      </c>
      <c r="AT471" s="156">
        <v>8.4332921E-4</v>
      </c>
      <c r="AU471" s="156">
        <v>8.4948339000000001E-4</v>
      </c>
      <c r="AV471" s="282">
        <f t="shared" si="116"/>
        <v>1.0945708833809999E-6</v>
      </c>
      <c r="AW471" s="282">
        <f t="shared" si="117"/>
        <v>3.118821058537598E-9</v>
      </c>
      <c r="AX471" s="283">
        <f t="shared" si="118"/>
        <v>0.11897526036100001</v>
      </c>
      <c r="AY471" s="157">
        <v>9.3086526000000003E-7</v>
      </c>
      <c r="AZ471" s="157">
        <v>2.8080000999999998E-9</v>
      </c>
      <c r="BA471" s="157">
        <v>7.6723093000000005E-14</v>
      </c>
      <c r="BB471" s="157">
        <v>2.1733799000000002E-9</v>
      </c>
      <c r="BC471" s="157">
        <v>0</v>
      </c>
      <c r="BD471" s="157">
        <v>6.8611061999999999E-10</v>
      </c>
      <c r="BE471" s="157">
        <v>1.5990255000000001E-7</v>
      </c>
      <c r="BF471" s="157">
        <v>1.1449786E-10</v>
      </c>
      <c r="BG471" s="157">
        <v>1.7328927000000001E-10</v>
      </c>
      <c r="BH471" s="157">
        <v>2.0185087000000001E-11</v>
      </c>
      <c r="BI471" s="157">
        <v>1.0667296E-13</v>
      </c>
      <c r="BJ471" s="157">
        <v>3.2980607999999998E-13</v>
      </c>
      <c r="BK471" s="157">
        <v>5.6622947000000002E-14</v>
      </c>
      <c r="BL471" s="157">
        <v>1.0814945999999999E-14</v>
      </c>
      <c r="BM471" s="157">
        <v>2.5280181E-11</v>
      </c>
      <c r="BN471" s="157">
        <v>5.4534268000000005E-10</v>
      </c>
      <c r="BO471" s="157">
        <v>3.9598001000000001E-20</v>
      </c>
      <c r="BP471" s="157">
        <v>2.5630361000000001E-5</v>
      </c>
      <c r="BQ471" s="157">
        <v>0.11894963</v>
      </c>
      <c r="BR471" s="157">
        <v>3.7296000000000002E-10</v>
      </c>
      <c r="BS471" s="157">
        <v>2.268E-12</v>
      </c>
      <c r="BT471" s="157">
        <v>1.01472E-16</v>
      </c>
      <c r="BU471"/>
      <c r="BV471" s="155">
        <v>5.1038543E-5</v>
      </c>
      <c r="BW471" s="155">
        <v>1.3550578999999999E-6</v>
      </c>
      <c r="BX471" s="155">
        <v>2.7692149999999999E-5</v>
      </c>
      <c r="BY471" s="155">
        <v>9.3638398999999999E-8</v>
      </c>
      <c r="BZ471" s="155">
        <v>1.4042933000000001E-6</v>
      </c>
      <c r="CA471" s="155">
        <v>6.3375655000000001E-7</v>
      </c>
      <c r="CB471" s="155">
        <v>5.2412570999999997E-7</v>
      </c>
      <c r="CC471" s="155">
        <v>4.7856573000000005E-7</v>
      </c>
      <c r="CD471" s="155">
        <v>1.1480423E-7</v>
      </c>
      <c r="CE471" s="155">
        <v>4.2866538999999999E-7</v>
      </c>
      <c r="CF471" s="155">
        <v>0</v>
      </c>
      <c r="CG471" s="155">
        <v>8.7565928000000002E-17</v>
      </c>
      <c r="CH471" s="155">
        <v>3.765774E-10</v>
      </c>
      <c r="CI471" s="155">
        <v>2.1125894E-6</v>
      </c>
      <c r="CJ471" s="155">
        <v>1.6130845000000001E-5</v>
      </c>
      <c r="CK471" s="155">
        <v>1.6133795000000002E-8</v>
      </c>
      <c r="CL471" s="155">
        <v>5.3541125E-8</v>
      </c>
      <c r="CM471"/>
      <c r="CN471" s="284">
        <v>3.1874024000000001E-10</v>
      </c>
      <c r="CO471" s="284">
        <v>1.0021336999999999</v>
      </c>
      <c r="CP471" s="285">
        <v>1.3131596000000001E-2</v>
      </c>
      <c r="CQ471" s="284">
        <v>9.9943671999999997E-4</v>
      </c>
      <c r="CR471" s="284">
        <v>1.5032893999999999E-10</v>
      </c>
      <c r="CS471" s="284">
        <v>1.778745E-8</v>
      </c>
      <c r="CT471" s="284">
        <v>5.6639147E-5</v>
      </c>
      <c r="CU471" s="284">
        <v>2.9724917E-2</v>
      </c>
      <c r="CV471" s="284">
        <v>1.3543885999999999E-5</v>
      </c>
      <c r="CW471" s="284">
        <v>1.4732853999999999E-4</v>
      </c>
      <c r="CX471"/>
      <c r="CY471" s="158"/>
      <c r="CZ471" s="267"/>
      <c r="DA471"/>
      <c r="DB471" s="54"/>
      <c r="DC471"/>
      <c r="DD471"/>
      <c r="DE471"/>
      <c r="DF471"/>
      <c r="DG471"/>
      <c r="DH471"/>
      <c r="DI471"/>
      <c r="DJ471"/>
      <c r="DK471"/>
      <c r="DL471"/>
    </row>
    <row r="472" spans="1:116" ht="14.4">
      <c r="A472" t="s">
        <v>1490</v>
      </c>
      <c r="B472" s="188" t="s">
        <v>314</v>
      </c>
      <c r="C472" s="151" t="str">
        <f t="shared" si="108"/>
        <v>A.070.04.109</v>
      </c>
      <c r="D472" s="54" t="s">
        <v>1231</v>
      </c>
      <c r="E472" s="150" t="s">
        <v>352</v>
      </c>
      <c r="F472" s="153" t="str">
        <f t="shared" si="109"/>
        <v>Diesel XTL (HVO) from agricultural waste</v>
      </c>
      <c r="G472" s="154">
        <f t="shared" si="110"/>
        <v>0.54163980666666667</v>
      </c>
      <c r="H472"/>
      <c r="I472"/>
      <c r="J472" s="227">
        <f t="shared" si="119"/>
        <v>0.1052948855132996</v>
      </c>
      <c r="K472"/>
      <c r="L472" s="280">
        <f t="shared" si="120"/>
        <v>5.3486438179999995E-3</v>
      </c>
      <c r="M472" s="280">
        <f t="shared" si="121"/>
        <v>8.6646196599999992E-3</v>
      </c>
      <c r="N472" s="281">
        <f t="shared" si="122"/>
        <v>1.0035651035299596E-2</v>
      </c>
      <c r="O472" s="280">
        <v>8.1245971E-2</v>
      </c>
      <c r="P472" s="286">
        <v>3.4665701E-3</v>
      </c>
      <c r="Q472" s="219">
        <v>3.6747003E-3</v>
      </c>
      <c r="R472" s="219">
        <v>3.5745287999999998E-3</v>
      </c>
      <c r="S472" s="219">
        <v>1.5307955999999999E-3</v>
      </c>
      <c r="T472" s="286">
        <v>4.2869077999999999E-5</v>
      </c>
      <c r="U472" s="219">
        <v>2.0045033999999999E-4</v>
      </c>
      <c r="V472" s="219">
        <v>3.5963586E-4</v>
      </c>
      <c r="W472" s="219">
        <v>1.8810767E-4</v>
      </c>
      <c r="X472" s="219">
        <v>1.1320220000000001E-3</v>
      </c>
      <c r="Y472" s="219">
        <v>9.8250779999999992E-3</v>
      </c>
      <c r="Z472" s="286">
        <v>3.16914E-5</v>
      </c>
      <c r="AA472" s="286">
        <v>2.2465345999999999E-5</v>
      </c>
      <c r="AB472" s="286">
        <v>1.9299597000000001E-11</v>
      </c>
      <c r="AC472"/>
      <c r="AD472" s="227">
        <f t="shared" si="111"/>
        <v>8.1245971E-2</v>
      </c>
      <c r="AE472" s="227">
        <f t="shared" si="112"/>
        <v>1.2849550078E-2</v>
      </c>
      <c r="AF472" s="227">
        <f t="shared" si="113"/>
        <v>7.5233716059999994E-3</v>
      </c>
      <c r="AG472" s="227">
        <f t="shared" si="114"/>
        <v>8.664619660000001E-3</v>
      </c>
      <c r="AH472" s="227">
        <f t="shared" si="115"/>
        <v>1.0013185689299596E-2</v>
      </c>
      <c r="AI472"/>
      <c r="AJ472">
        <v>52.227227999999997</v>
      </c>
      <c r="AK472" s="155">
        <v>7.8652410000000001</v>
      </c>
      <c r="AL472" s="155">
        <v>0.17467495999999999</v>
      </c>
      <c r="AM472" s="155">
        <v>0</v>
      </c>
      <c r="AN472" s="155">
        <v>44.069001</v>
      </c>
      <c r="AO472" s="155">
        <v>8.3343523000000003E-2</v>
      </c>
      <c r="AP472" s="155">
        <v>3.4968381E-2</v>
      </c>
      <c r="AQ472"/>
      <c r="AR472" s="156">
        <v>1.0638477E-2</v>
      </c>
      <c r="AS472" s="156">
        <v>9.6478362000000008E-3</v>
      </c>
      <c r="AT472" s="156">
        <v>4.406937E-4</v>
      </c>
      <c r="AU472" s="156">
        <v>5.4994720999999999E-4</v>
      </c>
      <c r="AV472" s="282">
        <f t="shared" si="116"/>
        <v>5.7840744345659993E-7</v>
      </c>
      <c r="AW472" s="282">
        <f t="shared" si="117"/>
        <v>1.6297843824966828E-9</v>
      </c>
      <c r="AX472" s="283">
        <f t="shared" si="118"/>
        <v>7.7023418768999999E-2</v>
      </c>
      <c r="AY472" s="157">
        <v>5.0265951000000005E-7</v>
      </c>
      <c r="AZ472" s="157">
        <v>1.5166445E-9</v>
      </c>
      <c r="BA472" s="157">
        <v>4.1436890000000003E-14</v>
      </c>
      <c r="BB472" s="157">
        <v>2.7268430999999999E-12</v>
      </c>
      <c r="BC472" s="157">
        <v>0</v>
      </c>
      <c r="BD472" s="157">
        <v>1.6631677000000001E-10</v>
      </c>
      <c r="BE472" s="157">
        <v>7.5096807000000002E-8</v>
      </c>
      <c r="BF472" s="157">
        <v>3.0505988999999998E-11</v>
      </c>
      <c r="BG472" s="157">
        <v>8.0098407999999999E-11</v>
      </c>
      <c r="BH472" s="157">
        <v>3.5998921000000003E-14</v>
      </c>
      <c r="BI472" s="157">
        <v>4.6259861000000002E-16</v>
      </c>
      <c r="BJ472" s="157">
        <v>1.1427245E-13</v>
      </c>
      <c r="BK472" s="157">
        <v>6.3499250000000003E-14</v>
      </c>
      <c r="BL472" s="157">
        <v>1.1713889E-14</v>
      </c>
      <c r="BM472" s="157">
        <v>8.3256735000000004E-12</v>
      </c>
      <c r="BN472" s="157">
        <v>1.0079717E-10</v>
      </c>
      <c r="BO472" s="157">
        <v>2.6072792E-20</v>
      </c>
      <c r="BP472" s="157">
        <v>1.6069768999999998E-5</v>
      </c>
      <c r="BQ472" s="157">
        <v>7.7007349000000003E-2</v>
      </c>
      <c r="BR472" s="157">
        <v>3.7296000000000002E-10</v>
      </c>
      <c r="BS472" s="157">
        <v>2.268E-12</v>
      </c>
      <c r="BT472" s="157">
        <v>1.01472E-16</v>
      </c>
      <c r="BU472"/>
      <c r="BV472" s="155">
        <v>2.7438074999999999E-5</v>
      </c>
      <c r="BW472" s="155">
        <v>5.8054183E-7</v>
      </c>
      <c r="BX472" s="155">
        <v>1.5102355E-5</v>
      </c>
      <c r="BY472" s="155">
        <v>4.3590542000000003E-8</v>
      </c>
      <c r="BZ472" s="155">
        <v>7.7834026999999999E-7</v>
      </c>
      <c r="CA472" s="155">
        <v>5.6118876000000001E-8</v>
      </c>
      <c r="CB472" s="155">
        <v>8.9572718000000002E-10</v>
      </c>
      <c r="CC472" s="155">
        <v>8.4519251000000001E-8</v>
      </c>
      <c r="CD472" s="155">
        <v>6.7598361999999997E-8</v>
      </c>
      <c r="CE472" s="155">
        <v>1.4931546000000001E-7</v>
      </c>
      <c r="CF472" s="155">
        <v>0</v>
      </c>
      <c r="CG472" s="155">
        <v>5.7656654E-17</v>
      </c>
      <c r="CH472" s="155">
        <v>4.7209044000000003E-13</v>
      </c>
      <c r="CI472" s="155">
        <v>7.1590941000000004E-7</v>
      </c>
      <c r="CJ472" s="155">
        <v>9.7947255999999993E-6</v>
      </c>
      <c r="CK472" s="155">
        <v>1.0623069999999999E-8</v>
      </c>
      <c r="CL472" s="155">
        <v>5.3541125E-8</v>
      </c>
      <c r="CM472"/>
      <c r="CN472" s="284">
        <v>3.9958378E-13</v>
      </c>
      <c r="CO472" s="284">
        <v>0.54164586000000003</v>
      </c>
      <c r="CP472" s="285">
        <v>2.3389197999999999E-3</v>
      </c>
      <c r="CQ472" s="284">
        <v>4.0996989000000001E-4</v>
      </c>
      <c r="CR472" s="284">
        <v>5.2196134000000002E-11</v>
      </c>
      <c r="CS472" s="284">
        <v>6.1533207000000002E-9</v>
      </c>
      <c r="CT472" s="284">
        <v>3.1230316000000002E-5</v>
      </c>
      <c r="CU472" s="284">
        <v>3.2105228999999999E-2</v>
      </c>
      <c r="CV472" s="284">
        <v>2.4091095000000001E-8</v>
      </c>
      <c r="CW472" s="284">
        <v>1.9741320000000002E-5</v>
      </c>
      <c r="CX472"/>
      <c r="CY472" s="158"/>
      <c r="CZ472" s="272"/>
      <c r="DA472"/>
      <c r="DB472" s="54"/>
      <c r="DC472"/>
      <c r="DD472"/>
      <c r="DE472"/>
      <c r="DF472"/>
      <c r="DG472"/>
      <c r="DH472"/>
      <c r="DI472"/>
      <c r="DJ472"/>
      <c r="DK472"/>
      <c r="DL472"/>
    </row>
    <row r="473" spans="1:116" ht="14.4">
      <c r="A473" t="s">
        <v>1491</v>
      </c>
      <c r="B473" s="188" t="s">
        <v>314</v>
      </c>
      <c r="C473" s="151" t="str">
        <f t="shared" si="108"/>
        <v>A.070.04.110</v>
      </c>
      <c r="D473" s="54" t="s">
        <v>1231</v>
      </c>
      <c r="E473" s="150" t="s">
        <v>352</v>
      </c>
      <c r="F473" s="153" t="str">
        <f t="shared" si="109"/>
        <v>Diesel XTL (HVO) from tallow (waste)</v>
      </c>
      <c r="G473" s="154">
        <f t="shared" si="110"/>
        <v>0.3950704266666667</v>
      </c>
      <c r="H473"/>
      <c r="I473"/>
      <c r="J473" s="227">
        <f t="shared" si="119"/>
        <v>8.3529031882292923E-2</v>
      </c>
      <c r="K473"/>
      <c r="L473" s="280">
        <f t="shared" si="120"/>
        <v>4.2550703149999997E-3</v>
      </c>
      <c r="M473" s="280">
        <f t="shared" si="121"/>
        <v>7.9331826289999983E-3</v>
      </c>
      <c r="N473" s="281">
        <f t="shared" si="122"/>
        <v>1.208021493829292E-2</v>
      </c>
      <c r="O473" s="280">
        <v>5.9260564000000002E-2</v>
      </c>
      <c r="P473" s="286">
        <v>3.7593352E-3</v>
      </c>
      <c r="Q473" s="219">
        <v>2.7400685999999998E-3</v>
      </c>
      <c r="R473" s="219">
        <v>2.6314933E-3</v>
      </c>
      <c r="S473" s="219">
        <v>1.4067446999999999E-3</v>
      </c>
      <c r="T473" s="286">
        <v>2.7801785000000001E-5</v>
      </c>
      <c r="U473" s="219">
        <v>1.8903052999999999E-4</v>
      </c>
      <c r="V473" s="219">
        <v>2.7109106999999999E-4</v>
      </c>
      <c r="W473" s="219">
        <v>1.5652577000000001E-4</v>
      </c>
      <c r="X473" s="219">
        <v>1.1316303000000001E-3</v>
      </c>
      <c r="Y473" s="219">
        <v>1.1909359E-2</v>
      </c>
      <c r="Z473" s="286">
        <v>3.1057459E-5</v>
      </c>
      <c r="AA473" s="286">
        <v>1.4330148999999999E-5</v>
      </c>
      <c r="AB473" s="286">
        <v>1.9292919E-11</v>
      </c>
      <c r="AC473"/>
      <c r="AD473" s="227">
        <f t="shared" si="111"/>
        <v>5.9260564000000002E-2</v>
      </c>
      <c r="AE473" s="227">
        <f t="shared" si="112"/>
        <v>1.1025565185000001E-2</v>
      </c>
      <c r="AF473" s="227">
        <f t="shared" si="113"/>
        <v>6.784825018999999E-3</v>
      </c>
      <c r="AG473" s="227">
        <f t="shared" si="114"/>
        <v>7.9331826290000001E-3</v>
      </c>
      <c r="AH473" s="227">
        <f t="shared" si="115"/>
        <v>1.206588478929292E-2</v>
      </c>
      <c r="AI473"/>
      <c r="AJ473">
        <v>49.999827000000003</v>
      </c>
      <c r="AK473" s="155">
        <v>5.6921679999999997</v>
      </c>
      <c r="AL473" s="155">
        <v>0.13919993</v>
      </c>
      <c r="AM473" s="155">
        <v>0</v>
      </c>
      <c r="AN473" s="155">
        <v>44.067231</v>
      </c>
      <c r="AO473" s="155">
        <v>7.3114158999999998E-2</v>
      </c>
      <c r="AP473" s="155">
        <v>2.8113570000000001E-2</v>
      </c>
      <c r="AQ473"/>
      <c r="AR473" s="156">
        <v>8.1568987999999995E-3</v>
      </c>
      <c r="AS473" s="156">
        <v>7.4320280000000002E-3</v>
      </c>
      <c r="AT473" s="156">
        <v>3.2958713999999998E-4</v>
      </c>
      <c r="AU473" s="156">
        <v>3.9528361000000002E-4</v>
      </c>
      <c r="AV473" s="282">
        <f t="shared" si="116"/>
        <v>4.4556522566390006E-7</v>
      </c>
      <c r="AW473" s="282">
        <f t="shared" si="117"/>
        <v>1.218887289255444E-9</v>
      </c>
      <c r="AX473" s="283">
        <f t="shared" si="118"/>
        <v>5.5361850412000001E-2</v>
      </c>
      <c r="AY473" s="157">
        <v>3.6664247000000002E-7</v>
      </c>
      <c r="AZ473" s="157">
        <v>1.1062482E-9</v>
      </c>
      <c r="BA473" s="157">
        <v>3.0224279000000002E-14</v>
      </c>
      <c r="BB473" s="157">
        <v>2.7258995E-12</v>
      </c>
      <c r="BC473" s="157">
        <v>0</v>
      </c>
      <c r="BD473" s="157">
        <v>1.4102166E-10</v>
      </c>
      <c r="BE473" s="157">
        <v>7.8471971999999994E-8</v>
      </c>
      <c r="BF473" s="157">
        <v>2.4740039E-11</v>
      </c>
      <c r="BG473" s="157">
        <v>8.6289370999999999E-11</v>
      </c>
      <c r="BH473" s="157">
        <v>3.5986463999999999E-14</v>
      </c>
      <c r="BI473" s="157">
        <v>4.6243854000000004E-16</v>
      </c>
      <c r="BJ473" s="157">
        <v>1.0776392E-13</v>
      </c>
      <c r="BK473" s="157">
        <v>1.0669859E-13</v>
      </c>
      <c r="BL473" s="157">
        <v>1.9524973999999999E-14</v>
      </c>
      <c r="BM473" s="157">
        <v>6.2569203999999998E-12</v>
      </c>
      <c r="BN473" s="157">
        <v>8.5527984E-11</v>
      </c>
      <c r="BO473" s="157">
        <v>2.6063769999999999E-20</v>
      </c>
      <c r="BP473" s="157">
        <v>1.3400412000000001E-5</v>
      </c>
      <c r="BQ473" s="157">
        <v>5.534845E-2</v>
      </c>
      <c r="BR473" s="157">
        <v>2.152512E-10</v>
      </c>
      <c r="BS473" s="157">
        <v>1.3089599999999999E-12</v>
      </c>
      <c r="BT473" s="157">
        <v>5.8563839999999995E-17</v>
      </c>
      <c r="BU473"/>
      <c r="BV473" s="155">
        <v>2.0375548999999999E-5</v>
      </c>
      <c r="BW473" s="155">
        <v>6.2321439999999995E-7</v>
      </c>
      <c r="BX473" s="155">
        <v>1.1015612E-5</v>
      </c>
      <c r="BY473" s="155">
        <v>3.2766995999999997E-8</v>
      </c>
      <c r="BZ473" s="155">
        <v>7.0282588999999997E-7</v>
      </c>
      <c r="CA473" s="155">
        <v>5.6099455999999998E-8</v>
      </c>
      <c r="CB473" s="155">
        <v>8.9541722999999996E-10</v>
      </c>
      <c r="CC473" s="155">
        <v>8.4490003999999999E-8</v>
      </c>
      <c r="CD473" s="155">
        <v>4.6729642000000001E-8</v>
      </c>
      <c r="CE473" s="155">
        <v>1.3734556000000001E-7</v>
      </c>
      <c r="CF473" s="155">
        <v>0</v>
      </c>
      <c r="CG473" s="155">
        <v>5.7636702999999998E-17</v>
      </c>
      <c r="CH473" s="155">
        <v>4.7192706999999997E-13</v>
      </c>
      <c r="CI473" s="155">
        <v>5.3841481999999998E-7</v>
      </c>
      <c r="CJ473" s="155">
        <v>7.0956343999999997E-6</v>
      </c>
      <c r="CK473" s="155">
        <v>1.0619392E-8</v>
      </c>
      <c r="CL473" s="155">
        <v>3.0900878000000001E-8</v>
      </c>
      <c r="CM473"/>
      <c r="CN473" s="284">
        <v>3.9944550999999999E-13</v>
      </c>
      <c r="CO473" s="284">
        <v>0.39507702</v>
      </c>
      <c r="CP473" s="285">
        <v>2.3324334000000002E-3</v>
      </c>
      <c r="CQ473" s="284">
        <v>4.3916141999999998E-4</v>
      </c>
      <c r="CR473" s="284">
        <v>4.9058434999999998E-11</v>
      </c>
      <c r="CS473" s="284">
        <v>5.7882845E-9</v>
      </c>
      <c r="CT473" s="284">
        <v>2.9921703999999999E-5</v>
      </c>
      <c r="CU473" s="284">
        <v>5.3212317000000002E-2</v>
      </c>
      <c r="CV473" s="284">
        <v>2.4082759000000001E-8</v>
      </c>
      <c r="CW473" s="284">
        <v>1.9734488999999999E-5</v>
      </c>
      <c r="CX473"/>
      <c r="CY473" s="163"/>
      <c r="CZ473" s="272"/>
      <c r="DA473"/>
      <c r="DB473" s="54"/>
      <c r="DC473"/>
      <c r="DD473"/>
      <c r="DE473"/>
      <c r="DF473"/>
      <c r="DG473"/>
      <c r="DH473"/>
      <c r="DI473"/>
      <c r="DJ473"/>
      <c r="DK473"/>
      <c r="DL473"/>
    </row>
    <row r="474" spans="1:116" ht="14.4">
      <c r="B474" s="188"/>
      <c r="C474" s="151"/>
      <c r="D474" s="51" t="s">
        <v>1233</v>
      </c>
      <c r="E474" s="150"/>
      <c r="F474"/>
      <c r="G474"/>
      <c r="H474"/>
      <c r="I474"/>
      <c r="J474"/>
      <c r="K474"/>
      <c r="L474"/>
      <c r="M474"/>
      <c r="N474" s="174"/>
      <c r="O474"/>
      <c r="P474" s="53"/>
      <c r="Q474"/>
      <c r="R474"/>
      <c r="S474"/>
      <c r="T474" s="53"/>
      <c r="U474"/>
      <c r="V474"/>
      <c r="W474"/>
      <c r="X474"/>
      <c r="Y474"/>
      <c r="Z474" s="53"/>
      <c r="AA474" s="53"/>
      <c r="AB474" s="53"/>
      <c r="AC474"/>
      <c r="AD474"/>
      <c r="AE474"/>
      <c r="AF474"/>
      <c r="AG474"/>
      <c r="AH474"/>
      <c r="AI474"/>
      <c r="AJ474"/>
      <c r="AK474"/>
      <c r="AL474"/>
      <c r="AM474"/>
      <c r="AN474"/>
      <c r="AO474"/>
      <c r="AP474"/>
      <c r="AQ474"/>
      <c r="AR474"/>
      <c r="AS474"/>
      <c r="AT474"/>
      <c r="AU474"/>
      <c r="AX474" s="19"/>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s="117"/>
      <c r="CQ474"/>
      <c r="CR474"/>
      <c r="CS474"/>
      <c r="CT474"/>
      <c r="CU474"/>
      <c r="CV474"/>
      <c r="CW474"/>
      <c r="CX474"/>
      <c r="CY474" s="53"/>
      <c r="CZ474" s="272"/>
      <c r="DA474"/>
      <c r="DB474" s="54"/>
      <c r="DC474"/>
      <c r="DD474"/>
      <c r="DE474"/>
      <c r="DF474"/>
      <c r="DG474"/>
      <c r="DH474"/>
      <c r="DI474"/>
      <c r="DJ474"/>
      <c r="DK474"/>
      <c r="DL474"/>
    </row>
    <row r="475" spans="1:116" ht="14.4">
      <c r="A475" t="s">
        <v>1660</v>
      </c>
      <c r="B475" s="188" t="s">
        <v>314</v>
      </c>
      <c r="C475" s="151" t="str">
        <f t="shared" si="108"/>
        <v>A.070.06.101</v>
      </c>
      <c r="D475" s="54" t="s">
        <v>1233</v>
      </c>
      <c r="E475" s="150" t="s">
        <v>352</v>
      </c>
      <c r="F475" s="153" t="str">
        <f t="shared" si="109"/>
        <v>Anthracite coal  at mine (30.7MJ/kg)</v>
      </c>
      <c r="G475" s="154">
        <f t="shared" si="110"/>
        <v>7.4322540000000006E-2</v>
      </c>
      <c r="H475"/>
      <c r="I475"/>
      <c r="J475" s="227">
        <f t="shared" si="119"/>
        <v>1.3664799112500001E-2</v>
      </c>
      <c r="K475"/>
      <c r="L475" s="280">
        <f t="shared" si="120"/>
        <v>3.1587009590000001E-4</v>
      </c>
      <c r="M475" s="280">
        <f t="shared" si="121"/>
        <v>4.6700125349999995E-4</v>
      </c>
      <c r="N475" s="281">
        <f t="shared" si="122"/>
        <v>1.7335467630999999E-3</v>
      </c>
      <c r="O475" s="280">
        <v>1.1148381000000001E-2</v>
      </c>
      <c r="P475" s="219">
        <v>1.6144413E-4</v>
      </c>
      <c r="Q475" s="219">
        <v>1.3354394E-4</v>
      </c>
      <c r="R475" s="219">
        <v>2.5310535000000001E-4</v>
      </c>
      <c r="S475" s="286">
        <v>1.4500006999999999E-5</v>
      </c>
      <c r="T475" s="286">
        <v>1.0524739000000001E-6</v>
      </c>
      <c r="U475" s="286">
        <v>4.7212265E-5</v>
      </c>
      <c r="V475" s="219">
        <v>1.6655131000000001E-4</v>
      </c>
      <c r="W475" s="286">
        <v>7.5235630999999998E-6</v>
      </c>
      <c r="X475" s="219">
        <v>0</v>
      </c>
      <c r="Y475" s="219">
        <v>1.7260232E-3</v>
      </c>
      <c r="Z475" s="286">
        <v>5.4618735000000002E-6</v>
      </c>
      <c r="AA475" s="219">
        <v>0</v>
      </c>
      <c r="AB475" s="219">
        <v>0</v>
      </c>
      <c r="AC475"/>
      <c r="AD475" s="227">
        <f t="shared" si="111"/>
        <v>1.1148381000000001E-2</v>
      </c>
      <c r="AE475" s="227">
        <f t="shared" si="112"/>
        <v>7.7740947589999981E-4</v>
      </c>
      <c r="AF475" s="227">
        <f t="shared" si="113"/>
        <v>4.6153937999999996E-4</v>
      </c>
      <c r="AG475" s="227">
        <f t="shared" si="114"/>
        <v>4.6700125350000005E-4</v>
      </c>
      <c r="AH475" s="227">
        <f t="shared" si="115"/>
        <v>1.7335467630999999E-3</v>
      </c>
      <c r="AI475"/>
      <c r="AJ475">
        <v>41.460943</v>
      </c>
      <c r="AK475" s="155">
        <v>41.380324000000002</v>
      </c>
      <c r="AL475" s="155">
        <v>4.2349229000000002E-2</v>
      </c>
      <c r="AM475" s="155">
        <v>0</v>
      </c>
      <c r="AN475" s="155">
        <v>7.9426593999999996E-3</v>
      </c>
      <c r="AO475" s="155">
        <v>2.1807651000000001E-2</v>
      </c>
      <c r="AP475" s="155">
        <v>8.5199827999999991E-3</v>
      </c>
      <c r="AQ475"/>
      <c r="AR475" s="156">
        <v>1.9651135999999999E-3</v>
      </c>
      <c r="AS475" s="156">
        <v>1.3557491000000001E-3</v>
      </c>
      <c r="AT475" s="156">
        <v>6.4933415000000005E-5</v>
      </c>
      <c r="AU475" s="156">
        <v>5.4443109999999999E-4</v>
      </c>
      <c r="AV475" s="282">
        <f t="shared" si="116"/>
        <v>8.1279920048609988E-8</v>
      </c>
      <c r="AW475" s="282">
        <f t="shared" si="117"/>
        <v>2.4013836749209999E-10</v>
      </c>
      <c r="AX475" s="283">
        <f t="shared" si="118"/>
        <v>7.6250854423520004E-2</v>
      </c>
      <c r="AY475" s="157">
        <v>7.8106820999999998E-8</v>
      </c>
      <c r="AZ475" s="157">
        <v>2.3602351E-10</v>
      </c>
      <c r="BA475" s="157">
        <v>6.4334513000000002E-15</v>
      </c>
      <c r="BB475" s="157">
        <v>0</v>
      </c>
      <c r="BC475" s="157">
        <v>0</v>
      </c>
      <c r="BD475" s="157">
        <v>2.9233138000000002E-12</v>
      </c>
      <c r="BE475" s="157">
        <v>3.1594235000000001E-9</v>
      </c>
      <c r="BF475" s="157">
        <v>6.6665813999999997E-13</v>
      </c>
      <c r="BG475" s="157">
        <v>3.4152727999999998E-12</v>
      </c>
      <c r="BH475" s="157">
        <v>0</v>
      </c>
      <c r="BI475" s="157">
        <v>0</v>
      </c>
      <c r="BJ475" s="157">
        <v>1.7197702999999999E-14</v>
      </c>
      <c r="BK475" s="157">
        <v>7.8459309999999999E-15</v>
      </c>
      <c r="BL475" s="157">
        <v>1.4494668E-15</v>
      </c>
      <c r="BM475" s="157">
        <v>4.4091080999999998E-13</v>
      </c>
      <c r="BN475" s="157">
        <v>1.0311324E-11</v>
      </c>
      <c r="BO475" s="157">
        <v>0</v>
      </c>
      <c r="BP475" s="157">
        <v>7.8042351999999995E-7</v>
      </c>
      <c r="BQ475" s="157">
        <v>7.6250074000000001E-2</v>
      </c>
      <c r="BR475" s="157">
        <v>0</v>
      </c>
      <c r="BS475" s="157">
        <v>0</v>
      </c>
      <c r="BT475" s="157">
        <v>0</v>
      </c>
      <c r="BU475"/>
      <c r="BV475" s="155">
        <v>5.2623412000000001E-5</v>
      </c>
      <c r="BW475" s="155">
        <v>2.3545921999999999E-8</v>
      </c>
      <c r="BX475" s="155">
        <v>2.0723096000000001E-6</v>
      </c>
      <c r="BY475" s="155">
        <v>1.9567174000000002E-8</v>
      </c>
      <c r="BZ475" s="155">
        <v>3.2374255000000001E-8</v>
      </c>
      <c r="CA475" s="155">
        <v>0</v>
      </c>
      <c r="CB475" s="155">
        <v>0</v>
      </c>
      <c r="CC475" s="155">
        <v>0</v>
      </c>
      <c r="CD475" s="155">
        <v>2.9006109999999999E-9</v>
      </c>
      <c r="CE475" s="155">
        <v>3.2340802000000001E-8</v>
      </c>
      <c r="CF475" s="155">
        <v>0</v>
      </c>
      <c r="CG475" s="155">
        <v>0</v>
      </c>
      <c r="CH475" s="155">
        <v>0</v>
      </c>
      <c r="CI475" s="155">
        <v>4.9910903000000002E-8</v>
      </c>
      <c r="CJ475" s="155">
        <v>5.0390462000000001E-5</v>
      </c>
      <c r="CK475" s="155">
        <v>7.9432304999999994E-15</v>
      </c>
      <c r="CL475" s="155">
        <v>0</v>
      </c>
      <c r="CM475"/>
      <c r="CN475" s="284">
        <v>0</v>
      </c>
      <c r="CO475" s="284">
        <v>6.6690540000000006E-2</v>
      </c>
      <c r="CP475" s="285">
        <v>1.3719585E-4</v>
      </c>
      <c r="CQ475" s="284">
        <v>1.6109777E-5</v>
      </c>
      <c r="CR475" s="284">
        <v>7.7655296000000005E-12</v>
      </c>
      <c r="CS475" s="284">
        <v>9.2070504999999999E-10</v>
      </c>
      <c r="CT475" s="284">
        <v>1.3460824E-6</v>
      </c>
      <c r="CU475" s="284">
        <v>3.9353503000000003E-3</v>
      </c>
      <c r="CV475" s="284">
        <v>0</v>
      </c>
      <c r="CW475" s="284">
        <v>0</v>
      </c>
      <c r="CX475"/>
      <c r="CY475" s="158"/>
      <c r="CZ475" s="272"/>
      <c r="DA475"/>
      <c r="DB475" s="54"/>
      <c r="DC475"/>
      <c r="DD475"/>
      <c r="DE475"/>
      <c r="DF475"/>
      <c r="DG475"/>
      <c r="DH475"/>
      <c r="DI475"/>
      <c r="DJ475"/>
      <c r="DK475"/>
      <c r="DL475"/>
    </row>
    <row r="476" spans="1:116" ht="14.4">
      <c r="A476" t="s">
        <v>1661</v>
      </c>
      <c r="B476" s="188" t="s">
        <v>314</v>
      </c>
      <c r="C476" s="151" t="str">
        <f t="shared" si="108"/>
        <v>A.070.06.102</v>
      </c>
      <c r="D476" s="54" t="s">
        <v>1233</v>
      </c>
      <c r="E476" s="150" t="s">
        <v>352</v>
      </c>
      <c r="F476" s="153" t="str">
        <f t="shared" si="109"/>
        <v>Anthracite coal (30.7 MJ/kg) - including combustion CO2</v>
      </c>
      <c r="G476" s="154">
        <f t="shared" si="110"/>
        <v>3.5682198000000005</v>
      </c>
      <c r="H476"/>
      <c r="I476"/>
      <c r="J476" s="227">
        <f t="shared" si="119"/>
        <v>0.62392385975840003</v>
      </c>
      <c r="K476"/>
      <c r="L476" s="280">
        <f t="shared" si="120"/>
        <v>3.95087103395E-2</v>
      </c>
      <c r="M476" s="280">
        <f t="shared" si="121"/>
        <v>4.7113372686799999E-2</v>
      </c>
      <c r="N476" s="281">
        <f t="shared" si="122"/>
        <v>2.0688067320999998E-3</v>
      </c>
      <c r="O476" s="280">
        <v>0.53523297000000003</v>
      </c>
      <c r="P476" s="219">
        <v>1.8193209000000001E-4</v>
      </c>
      <c r="Q476" s="219">
        <v>4.6748563E-2</v>
      </c>
      <c r="R476" s="219">
        <v>3.9433616999999997E-2</v>
      </c>
      <c r="S476" s="286">
        <v>1.5949767000000001E-5</v>
      </c>
      <c r="T476" s="286">
        <v>1.3744995E-6</v>
      </c>
      <c r="U476" s="286">
        <v>5.7769073000000002E-5</v>
      </c>
      <c r="V476" s="219">
        <v>1.7548638000000001E-4</v>
      </c>
      <c r="W476" s="286">
        <v>7.8054321000000007E-6</v>
      </c>
      <c r="X476" s="219">
        <v>0</v>
      </c>
      <c r="Y476" s="219">
        <v>2.0610012999999999E-3</v>
      </c>
      <c r="Z476" s="286">
        <v>7.3912167999999996E-6</v>
      </c>
      <c r="AA476" s="219">
        <v>0</v>
      </c>
      <c r="AB476" s="219">
        <v>0</v>
      </c>
      <c r="AC476"/>
      <c r="AD476" s="227">
        <f t="shared" si="111"/>
        <v>0.53523297000000003</v>
      </c>
      <c r="AE476" s="227">
        <f t="shared" si="112"/>
        <v>8.6614691809500002E-2</v>
      </c>
      <c r="AF476" s="227">
        <f t="shared" si="113"/>
        <v>4.7105981470000002E-2</v>
      </c>
      <c r="AG476" s="227">
        <f t="shared" si="114"/>
        <v>4.7113372686799999E-2</v>
      </c>
      <c r="AH476" s="227">
        <f t="shared" si="115"/>
        <v>2.0688067320999998E-3</v>
      </c>
      <c r="AI476"/>
      <c r="AJ476">
        <v>41.521523999999999</v>
      </c>
      <c r="AK476" s="155">
        <v>41.439042999999998</v>
      </c>
      <c r="AL476" s="155">
        <v>4.2525391000000003E-2</v>
      </c>
      <c r="AM476" s="155">
        <v>0</v>
      </c>
      <c r="AN476" s="155">
        <v>7.9426593999999996E-3</v>
      </c>
      <c r="AO476" s="155">
        <v>2.3445561E-2</v>
      </c>
      <c r="AP476" s="155">
        <v>8.5672765999999997E-3</v>
      </c>
      <c r="AQ476"/>
      <c r="AR476" s="156">
        <v>6.6543311999999993E-2</v>
      </c>
      <c r="AS476" s="156">
        <v>6.2928959000000007E-2</v>
      </c>
      <c r="AT476" s="156">
        <v>3.0657287E-3</v>
      </c>
      <c r="AU476" s="156">
        <v>5.4862379999999998E-4</v>
      </c>
      <c r="AV476" s="282">
        <f t="shared" si="116"/>
        <v>3.7727193916576898E-6</v>
      </c>
      <c r="AW476" s="282">
        <f t="shared" si="117"/>
        <v>1.1337754107006001E-8</v>
      </c>
      <c r="AX476" s="283">
        <f t="shared" si="118"/>
        <v>7.6838067071850008E-2</v>
      </c>
      <c r="AY476" s="157">
        <v>3.3204434999999998E-6</v>
      </c>
      <c r="AZ476" s="157">
        <v>1.0018936E-8</v>
      </c>
      <c r="BA476" s="157">
        <v>2.7371658999999999E-13</v>
      </c>
      <c r="BB476" s="157">
        <v>0</v>
      </c>
      <c r="BC476" s="157">
        <v>0</v>
      </c>
      <c r="BD476" s="157">
        <v>5.8272586000000004E-9</v>
      </c>
      <c r="BE476" s="157">
        <v>4.4643423999999998E-7</v>
      </c>
      <c r="BF476" s="157">
        <v>8.2634312E-10</v>
      </c>
      <c r="BG476" s="157">
        <v>4.9216869000000002E-10</v>
      </c>
      <c r="BH476" s="157">
        <v>0</v>
      </c>
      <c r="BI476" s="157">
        <v>0</v>
      </c>
      <c r="BJ476" s="157">
        <v>2.3211756999999999E-14</v>
      </c>
      <c r="BK476" s="157">
        <v>7.8998536999999993E-15</v>
      </c>
      <c r="BL476" s="157">
        <v>1.4688053E-15</v>
      </c>
      <c r="BM476" s="157">
        <v>5.8817668999999995E-13</v>
      </c>
      <c r="BN476" s="157">
        <v>1.3804881E-11</v>
      </c>
      <c r="BO476" s="157">
        <v>0</v>
      </c>
      <c r="BP476" s="157">
        <v>8.0407185000000001E-7</v>
      </c>
      <c r="BQ476" s="157">
        <v>7.6837263000000003E-2</v>
      </c>
      <c r="BR476" s="157">
        <v>0</v>
      </c>
      <c r="BS476" s="157">
        <v>0</v>
      </c>
      <c r="BT476" s="157">
        <v>0</v>
      </c>
      <c r="BU476"/>
      <c r="BV476" s="155">
        <v>1.7393821E-4</v>
      </c>
      <c r="BW476" s="155">
        <v>5.3105798E-6</v>
      </c>
      <c r="BX476" s="155">
        <v>9.9491436000000006E-5</v>
      </c>
      <c r="BY476" s="155">
        <v>2.0621841E-8</v>
      </c>
      <c r="BZ476" s="155">
        <v>1.5772067000000001E-6</v>
      </c>
      <c r="CA476" s="155">
        <v>3.7703491999999999E-6</v>
      </c>
      <c r="CB476" s="155">
        <v>0</v>
      </c>
      <c r="CC476" s="155">
        <v>5.7225787000000003E-6</v>
      </c>
      <c r="CD476" s="155">
        <v>3.8524766000000001E-9</v>
      </c>
      <c r="CE476" s="155">
        <v>3.9651472E-8</v>
      </c>
      <c r="CF476" s="155">
        <v>0</v>
      </c>
      <c r="CG476" s="155">
        <v>0</v>
      </c>
      <c r="CH476" s="155">
        <v>0</v>
      </c>
      <c r="CI476" s="155">
        <v>7.5396723999999998E-6</v>
      </c>
      <c r="CJ476" s="155">
        <v>5.0462264000000001E-5</v>
      </c>
      <c r="CK476" s="155">
        <v>7.9471990999999996E-15</v>
      </c>
      <c r="CL476" s="155">
        <v>0</v>
      </c>
      <c r="CM476"/>
      <c r="CN476" s="284">
        <v>0</v>
      </c>
      <c r="CO476" s="284">
        <v>3.5605878</v>
      </c>
      <c r="CP476" s="285">
        <v>0.10794711999999999</v>
      </c>
      <c r="CQ476" s="284">
        <v>4.4981541999999999E-3</v>
      </c>
      <c r="CR476" s="284">
        <v>1.048019E-11</v>
      </c>
      <c r="CS476" s="284">
        <v>1.2425140999999999E-9</v>
      </c>
      <c r="CT476" s="284">
        <v>4.7729380000000003E-5</v>
      </c>
      <c r="CU476" s="284">
        <v>3.9845410999999999E-3</v>
      </c>
      <c r="CV476" s="284">
        <v>0</v>
      </c>
      <c r="CW476" s="284">
        <v>1.3259328E-3</v>
      </c>
      <c r="CX476"/>
      <c r="CY476" s="158"/>
      <c r="CZ476" s="267"/>
      <c r="DA476"/>
      <c r="DB476" s="54"/>
      <c r="DC476"/>
      <c r="DD476"/>
      <c r="DE476"/>
      <c r="DF476"/>
      <c r="DG476"/>
      <c r="DH476"/>
      <c r="DI476"/>
      <c r="DJ476"/>
      <c r="DK476"/>
      <c r="DL476"/>
    </row>
    <row r="477" spans="1:116" ht="14.4">
      <c r="A477" t="s">
        <v>1662</v>
      </c>
      <c r="B477" s="188" t="s">
        <v>314</v>
      </c>
      <c r="C477" s="151" t="str">
        <f t="shared" si="108"/>
        <v>A.070.06.103</v>
      </c>
      <c r="D477" s="54" t="s">
        <v>1233</v>
      </c>
      <c r="E477" s="150" t="s">
        <v>352</v>
      </c>
      <c r="F477" s="153" t="str">
        <f t="shared" si="109"/>
        <v>Bituminous coal  at mine US (26.4 MJ/kg)</v>
      </c>
      <c r="G477" s="154">
        <f t="shared" si="110"/>
        <v>0.16837625333333334</v>
      </c>
      <c r="H477"/>
      <c r="I477"/>
      <c r="J477" s="227">
        <f t="shared" si="119"/>
        <v>2.98546979086E-2</v>
      </c>
      <c r="K477"/>
      <c r="L477" s="280">
        <f t="shared" si="120"/>
        <v>6.3771772260000001E-4</v>
      </c>
      <c r="M477" s="280">
        <f t="shared" si="121"/>
        <v>7.1466075999999988E-4</v>
      </c>
      <c r="N477" s="281">
        <f t="shared" si="122"/>
        <v>3.2458814260000004E-3</v>
      </c>
      <c r="O477" s="287">
        <v>2.5256437999999999E-2</v>
      </c>
      <c r="P477" s="219">
        <v>2.9904819E-4</v>
      </c>
      <c r="Q477" s="219">
        <v>2.7159173999999998E-4</v>
      </c>
      <c r="R477" s="219">
        <v>4.8692521000000001E-4</v>
      </c>
      <c r="S477" s="286">
        <v>2.7025302999999998E-5</v>
      </c>
      <c r="T477" s="286">
        <v>2.4996895999999999E-6</v>
      </c>
      <c r="U477" s="219">
        <v>1.2126752E-4</v>
      </c>
      <c r="V477" s="219">
        <v>1.2953872E-4</v>
      </c>
      <c r="W477" s="286">
        <v>1.3793226E-5</v>
      </c>
      <c r="X477" s="219">
        <v>0</v>
      </c>
      <c r="Y477" s="219">
        <v>3.2320882000000002E-3</v>
      </c>
      <c r="Z477" s="286">
        <v>1.448211E-5</v>
      </c>
      <c r="AA477" s="219">
        <v>0</v>
      </c>
      <c r="AB477" s="219">
        <v>0</v>
      </c>
      <c r="AC477"/>
      <c r="AD477" s="227">
        <f t="shared" si="111"/>
        <v>2.5256437999999999E-2</v>
      </c>
      <c r="AE477" s="227">
        <f t="shared" si="112"/>
        <v>1.3378963726E-3</v>
      </c>
      <c r="AF477" s="227">
        <f t="shared" si="113"/>
        <v>7.0017864999999987E-4</v>
      </c>
      <c r="AG477" s="227">
        <f t="shared" si="114"/>
        <v>7.1466075999999999E-4</v>
      </c>
      <c r="AH477" s="227">
        <f t="shared" si="115"/>
        <v>3.2458814260000004E-3</v>
      </c>
      <c r="AI477"/>
      <c r="AJ477">
        <v>35.161073000000002</v>
      </c>
      <c r="AK477" s="155">
        <v>35.009914000000002</v>
      </c>
      <c r="AL477" s="155">
        <v>7.7269151999999994E-2</v>
      </c>
      <c r="AM477" s="155">
        <v>0</v>
      </c>
      <c r="AN477" s="155">
        <v>1.4506218E-2</v>
      </c>
      <c r="AO477" s="155">
        <v>4.3825540000000003E-2</v>
      </c>
      <c r="AP477" s="155">
        <v>1.5558405000000001E-2</v>
      </c>
      <c r="AQ477"/>
      <c r="AR477" s="156">
        <v>3.7142429999999999E-3</v>
      </c>
      <c r="AS477" s="156">
        <v>3.0871208999999999E-3</v>
      </c>
      <c r="AT477" s="156">
        <v>1.4849954999999999E-4</v>
      </c>
      <c r="AU477" s="156">
        <v>4.7862258000000001E-4</v>
      </c>
      <c r="AV477" s="282">
        <f t="shared" si="116"/>
        <v>1.8507919332849999E-7</v>
      </c>
      <c r="AW477" s="282">
        <f t="shared" si="117"/>
        <v>5.4918473918270997E-10</v>
      </c>
      <c r="AX477" s="283">
        <f t="shared" si="118"/>
        <v>6.7033974664099993E-2</v>
      </c>
      <c r="AY477" s="157">
        <v>1.7919075E-7</v>
      </c>
      <c r="AZ477" s="157">
        <v>5.4155654000000003E-10</v>
      </c>
      <c r="BA477" s="157">
        <v>1.4758314999999999E-14</v>
      </c>
      <c r="BB477" s="157">
        <v>0</v>
      </c>
      <c r="BC477" s="157">
        <v>0</v>
      </c>
      <c r="BD477" s="157">
        <v>5.4442780999999996E-12</v>
      </c>
      <c r="BE477" s="157">
        <v>5.8549135999999999E-9</v>
      </c>
      <c r="BF477" s="157">
        <v>1.241561E-12</v>
      </c>
      <c r="BG477" s="157">
        <v>6.3262203999999999E-12</v>
      </c>
      <c r="BH477" s="157">
        <v>0</v>
      </c>
      <c r="BI477" s="157">
        <v>0</v>
      </c>
      <c r="BJ477" s="157">
        <v>4.5073495999999999E-14</v>
      </c>
      <c r="BK477" s="157">
        <v>4.3545642999999998E-16</v>
      </c>
      <c r="BL477" s="157">
        <v>1.5051527999999999E-16</v>
      </c>
      <c r="BM477" s="157">
        <v>1.1261154E-12</v>
      </c>
      <c r="BN477" s="157">
        <v>2.6959335E-11</v>
      </c>
      <c r="BO477" s="157">
        <v>0</v>
      </c>
      <c r="BP477" s="157">
        <v>1.4256641E-6</v>
      </c>
      <c r="BQ477" s="157">
        <v>6.7032548999999997E-2</v>
      </c>
      <c r="BR477" s="157">
        <v>0</v>
      </c>
      <c r="BS477" s="157">
        <v>0</v>
      </c>
      <c r="BT477" s="157">
        <v>0</v>
      </c>
      <c r="BU477"/>
      <c r="BV477" s="155">
        <v>4.7648146000000001E-5</v>
      </c>
      <c r="BW477" s="155">
        <v>4.3614875E-8</v>
      </c>
      <c r="BX477" s="155">
        <v>4.6947767000000001E-6</v>
      </c>
      <c r="BY477" s="155">
        <v>1.5286092000000002E-8</v>
      </c>
      <c r="BZ477" s="155">
        <v>6.0116883999999998E-8</v>
      </c>
      <c r="CA477" s="155">
        <v>0</v>
      </c>
      <c r="CB477" s="155">
        <v>0</v>
      </c>
      <c r="CC477" s="155">
        <v>0</v>
      </c>
      <c r="CD477" s="155">
        <v>7.2553930999999999E-9</v>
      </c>
      <c r="CE477" s="155">
        <v>8.3018591999999999E-8</v>
      </c>
      <c r="CF477" s="155">
        <v>0</v>
      </c>
      <c r="CG477" s="155">
        <v>0</v>
      </c>
      <c r="CH477" s="155">
        <v>0</v>
      </c>
      <c r="CI477" s="155">
        <v>9.5909577000000004E-8</v>
      </c>
      <c r="CJ477" s="155">
        <v>4.2648168000000002E-5</v>
      </c>
      <c r="CK477" s="155">
        <v>1.4508E-14</v>
      </c>
      <c r="CL477" s="155">
        <v>0</v>
      </c>
      <c r="CM477"/>
      <c r="CN477" s="284">
        <v>0</v>
      </c>
      <c r="CO477" s="284">
        <v>0.14921369000000001</v>
      </c>
      <c r="CP477" s="285">
        <v>1.4988929000000001E-4</v>
      </c>
      <c r="CQ477" s="284">
        <v>2.9840662E-5</v>
      </c>
      <c r="CR477" s="284">
        <v>2.0350595E-11</v>
      </c>
      <c r="CS477" s="284">
        <v>2.4130019E-9</v>
      </c>
      <c r="CT477" s="284">
        <v>2.4975434000000001E-6</v>
      </c>
      <c r="CU477" s="284">
        <v>3.9466172999999999E-4</v>
      </c>
      <c r="CV477" s="284">
        <v>0</v>
      </c>
      <c r="CW477" s="284">
        <v>0</v>
      </c>
      <c r="CX477"/>
      <c r="CY477" s="158"/>
      <c r="CZ477" s="272"/>
      <c r="DA477"/>
      <c r="DB477" s="54"/>
      <c r="DC477"/>
      <c r="DD477"/>
      <c r="DE477"/>
      <c r="DF477"/>
      <c r="DG477"/>
      <c r="DH477"/>
      <c r="DI477"/>
      <c r="DJ477"/>
      <c r="DK477"/>
      <c r="DL477"/>
    </row>
    <row r="478" spans="1:116" ht="14.4">
      <c r="A478" t="s">
        <v>1663</v>
      </c>
      <c r="B478" s="188" t="s">
        <v>314</v>
      </c>
      <c r="C478" s="151" t="str">
        <f t="shared" si="108"/>
        <v>A.070.06.104</v>
      </c>
      <c r="D478" s="54" t="s">
        <v>1233</v>
      </c>
      <c r="E478" s="150" t="s">
        <v>352</v>
      </c>
      <c r="F478" s="153" t="str">
        <f t="shared" si="109"/>
        <v>Bituminous coal (26.4 MJ/kg) US  - including combustion CO2</v>
      </c>
      <c r="G478" s="154">
        <f t="shared" si="110"/>
        <v>2.7481194000000002</v>
      </c>
      <c r="H478"/>
      <c r="I478"/>
      <c r="J478" s="227">
        <f t="shared" si="119"/>
        <v>0.56774668427069996</v>
      </c>
      <c r="K478"/>
      <c r="L478" s="280">
        <f t="shared" si="120"/>
        <v>3.9867818994700002E-2</v>
      </c>
      <c r="M478" s="280">
        <f t="shared" si="121"/>
        <v>0.111576923878</v>
      </c>
      <c r="N478" s="281">
        <f t="shared" si="122"/>
        <v>4.0840313980000003E-3</v>
      </c>
      <c r="O478" s="280">
        <v>0.41221791000000002</v>
      </c>
      <c r="P478" s="219">
        <v>6.4487868000000004E-2</v>
      </c>
      <c r="Q478" s="219">
        <v>4.6917873999999998E-2</v>
      </c>
      <c r="R478" s="219">
        <v>3.9686205000000002E-2</v>
      </c>
      <c r="S478" s="286">
        <v>3.0649701000000002E-5</v>
      </c>
      <c r="T478" s="286">
        <v>3.3047536999999999E-6</v>
      </c>
      <c r="U478" s="219">
        <v>1.4765954E-4</v>
      </c>
      <c r="V478" s="219">
        <v>1.5187641E-4</v>
      </c>
      <c r="W478" s="286">
        <v>1.4497898E-5</v>
      </c>
      <c r="X478" s="219">
        <v>0</v>
      </c>
      <c r="Y478" s="219">
        <v>4.0695334999999999E-3</v>
      </c>
      <c r="Z478" s="286">
        <v>1.9305467999999999E-5</v>
      </c>
      <c r="AA478" s="219">
        <v>0</v>
      </c>
      <c r="AB478" s="219">
        <v>0</v>
      </c>
      <c r="AC478"/>
      <c r="AD478" s="227">
        <f t="shared" si="111"/>
        <v>0.41221791000000002</v>
      </c>
      <c r="AE478" s="227">
        <f t="shared" si="112"/>
        <v>0.15142543740470002</v>
      </c>
      <c r="AF478" s="227">
        <f t="shared" si="113"/>
        <v>0.11155761841</v>
      </c>
      <c r="AG478" s="227">
        <f t="shared" si="114"/>
        <v>0.111576923878</v>
      </c>
      <c r="AH478" s="227">
        <f t="shared" si="115"/>
        <v>4.0840313980000003E-3</v>
      </c>
      <c r="AI478"/>
      <c r="AJ478">
        <v>35.312524000000003</v>
      </c>
      <c r="AK478" s="155">
        <v>35.156711000000001</v>
      </c>
      <c r="AL478" s="155">
        <v>7.7709556999999999E-2</v>
      </c>
      <c r="AM478" s="155">
        <v>0</v>
      </c>
      <c r="AN478" s="155">
        <v>1.4506218E-2</v>
      </c>
      <c r="AO478" s="155">
        <v>4.7920314999999998E-2</v>
      </c>
      <c r="AP478" s="155">
        <v>1.5676639999999999E-2</v>
      </c>
      <c r="AQ478"/>
      <c r="AR478" s="156">
        <v>7.3262288999999994E-2</v>
      </c>
      <c r="AS478" s="156">
        <v>6.9948944999999998E-2</v>
      </c>
      <c r="AT478" s="156">
        <v>2.8242395999999999E-3</v>
      </c>
      <c r="AU478" s="156">
        <v>4.8910431000000003E-4</v>
      </c>
      <c r="AV478" s="282">
        <f t="shared" si="116"/>
        <v>4.1935818700071003E-6</v>
      </c>
      <c r="AW478" s="282">
        <f t="shared" si="117"/>
        <v>1.0444672896427821E-8</v>
      </c>
      <c r="AX478" s="283">
        <f t="shared" si="118"/>
        <v>6.8502004784899997E-2</v>
      </c>
      <c r="AY478" s="157">
        <v>2.5731924000000002E-6</v>
      </c>
      <c r="AZ478" s="157">
        <v>7.7648373999999998E-9</v>
      </c>
      <c r="BA478" s="157">
        <v>2.1210866999999999E-13</v>
      </c>
      <c r="BB478" s="157">
        <v>0</v>
      </c>
      <c r="BC478" s="157">
        <v>0</v>
      </c>
      <c r="BD478" s="157">
        <v>5.8302824999999998E-9</v>
      </c>
      <c r="BE478" s="157">
        <v>1.6145219999999999E-6</v>
      </c>
      <c r="BF478" s="157">
        <v>8.2703270999999996E-10</v>
      </c>
      <c r="BG478" s="157">
        <v>1.8525297999999999E-9</v>
      </c>
      <c r="BH478" s="157">
        <v>0</v>
      </c>
      <c r="BI478" s="157">
        <v>0</v>
      </c>
      <c r="BJ478" s="157">
        <v>6.0108632999999996E-14</v>
      </c>
      <c r="BK478" s="157">
        <v>5.7026315000000005E-16</v>
      </c>
      <c r="BL478" s="157">
        <v>1.9886167000000001E-16</v>
      </c>
      <c r="BM478" s="157">
        <v>1.4942801E-12</v>
      </c>
      <c r="BN478" s="157">
        <v>3.5693226999999997E-11</v>
      </c>
      <c r="BO478" s="157">
        <v>0</v>
      </c>
      <c r="BP478" s="157">
        <v>1.4847849E-6</v>
      </c>
      <c r="BQ478" s="157">
        <v>6.8500519999999995E-2</v>
      </c>
      <c r="BR478" s="157">
        <v>0</v>
      </c>
      <c r="BS478" s="157">
        <v>0</v>
      </c>
      <c r="BT478" s="157">
        <v>0</v>
      </c>
      <c r="BU478"/>
      <c r="BV478" s="155">
        <v>1.6127635E-4</v>
      </c>
      <c r="BW478" s="155">
        <v>1.468932E-5</v>
      </c>
      <c r="BX478" s="155">
        <v>7.6624862000000002E-5</v>
      </c>
      <c r="BY478" s="155">
        <v>1.7922759E-8</v>
      </c>
      <c r="BZ478" s="155">
        <v>9.3159552000000004E-6</v>
      </c>
      <c r="CA478" s="155">
        <v>3.7703491999999999E-6</v>
      </c>
      <c r="CB478" s="155">
        <v>0</v>
      </c>
      <c r="CC478" s="155">
        <v>5.7225787000000003E-6</v>
      </c>
      <c r="CD478" s="155">
        <v>9.6350569999999999E-9</v>
      </c>
      <c r="CE478" s="155">
        <v>1.0129526999999999E-7</v>
      </c>
      <c r="CF478" s="155">
        <v>0</v>
      </c>
      <c r="CG478" s="155">
        <v>0</v>
      </c>
      <c r="CH478" s="155">
        <v>0</v>
      </c>
      <c r="CI478" s="155">
        <v>8.1967596E-6</v>
      </c>
      <c r="CJ478" s="155">
        <v>4.2827673000000003E-5</v>
      </c>
      <c r="CK478" s="155">
        <v>1.4517921E-14</v>
      </c>
      <c r="CL478" s="155">
        <v>0</v>
      </c>
      <c r="CM478"/>
      <c r="CN478" s="284">
        <v>0</v>
      </c>
      <c r="CO478" s="284">
        <v>2.7289569</v>
      </c>
      <c r="CP478" s="285">
        <v>0.10795981</v>
      </c>
      <c r="CQ478" s="284">
        <v>1.0914952E-2</v>
      </c>
      <c r="CR478" s="284">
        <v>2.7137245999999999E-11</v>
      </c>
      <c r="CS478" s="284">
        <v>3.2175244E-9</v>
      </c>
      <c r="CT478" s="284">
        <v>4.4023351000000002E-4</v>
      </c>
      <c r="CU478" s="284">
        <v>5.1763868000000005E-4</v>
      </c>
      <c r="CV478" s="284">
        <v>0</v>
      </c>
      <c r="CW478" s="284">
        <v>1.3259328E-3</v>
      </c>
      <c r="CX478"/>
      <c r="CY478" s="158"/>
      <c r="CZ478" s="267"/>
      <c r="DA478"/>
      <c r="DB478" s="54"/>
      <c r="DC478"/>
      <c r="DD478"/>
      <c r="DE478"/>
      <c r="DF478"/>
      <c r="DG478"/>
      <c r="DH478"/>
      <c r="DI478"/>
      <c r="DJ478"/>
      <c r="DK478"/>
      <c r="DL478"/>
    </row>
    <row r="479" spans="1:116" ht="14.4">
      <c r="A479" t="s">
        <v>1664</v>
      </c>
      <c r="B479" s="188" t="s">
        <v>314</v>
      </c>
      <c r="C479" s="151" t="str">
        <f t="shared" si="108"/>
        <v>A.070.06.105</v>
      </c>
      <c r="D479" s="54" t="s">
        <v>1233</v>
      </c>
      <c r="E479" s="150" t="s">
        <v>352</v>
      </c>
      <c r="F479" s="153" t="str">
        <f t="shared" si="109"/>
        <v>Hard coal at mine (open pit mine) Indonesia</v>
      </c>
      <c r="G479" s="154">
        <f t="shared" si="110"/>
        <v>0.31400000000000006</v>
      </c>
      <c r="H479"/>
      <c r="I479"/>
      <c r="J479" s="227">
        <f t="shared" si="119"/>
        <v>4.7100000000000003E-2</v>
      </c>
      <c r="K479"/>
      <c r="L479" s="280">
        <f t="shared" si="120"/>
        <v>0</v>
      </c>
      <c r="M479" s="280">
        <f t="shared" si="121"/>
        <v>0</v>
      </c>
      <c r="N479" s="281">
        <f t="shared" si="122"/>
        <v>0</v>
      </c>
      <c r="O479" s="280">
        <v>4.7100000000000003E-2</v>
      </c>
      <c r="P479" s="219">
        <v>0</v>
      </c>
      <c r="Q479" s="219">
        <v>0</v>
      </c>
      <c r="R479" s="219">
        <v>0</v>
      </c>
      <c r="S479" s="219">
        <v>0</v>
      </c>
      <c r="T479" s="219">
        <v>0</v>
      </c>
      <c r="U479" s="219">
        <v>0</v>
      </c>
      <c r="V479" s="219">
        <v>0</v>
      </c>
      <c r="W479" s="219">
        <v>0</v>
      </c>
      <c r="X479" s="219">
        <v>0</v>
      </c>
      <c r="Y479" s="219">
        <v>0</v>
      </c>
      <c r="Z479" s="219">
        <v>0</v>
      </c>
      <c r="AA479" s="219">
        <v>0</v>
      </c>
      <c r="AB479" s="219">
        <v>0</v>
      </c>
      <c r="AC479"/>
      <c r="AD479" s="227">
        <f t="shared" si="111"/>
        <v>4.7100000000000003E-2</v>
      </c>
      <c r="AE479" s="227">
        <f t="shared" si="112"/>
        <v>0</v>
      </c>
      <c r="AF479" s="227">
        <f t="shared" si="113"/>
        <v>0</v>
      </c>
      <c r="AG479" s="227">
        <f t="shared" si="114"/>
        <v>0</v>
      </c>
      <c r="AH479" s="227">
        <f t="shared" si="115"/>
        <v>0</v>
      </c>
      <c r="AI479"/>
      <c r="AJ479">
        <v>0</v>
      </c>
      <c r="AK479" s="155">
        <v>0</v>
      </c>
      <c r="AL479" s="155">
        <v>0</v>
      </c>
      <c r="AM479" s="155">
        <v>0</v>
      </c>
      <c r="AN479" s="155">
        <v>0</v>
      </c>
      <c r="AO479" s="155">
        <v>0</v>
      </c>
      <c r="AP479" s="155">
        <v>0</v>
      </c>
      <c r="AQ479"/>
      <c r="AR479" s="156">
        <v>5.0981606999999998E-3</v>
      </c>
      <c r="AS479" s="156">
        <v>4.8604186000000002E-3</v>
      </c>
      <c r="AT479" s="156">
        <v>2.3774218E-4</v>
      </c>
      <c r="AU479" s="156">
        <v>0</v>
      </c>
      <c r="AV479" s="282">
        <f t="shared" si="116"/>
        <v>2.9139200000000002E-7</v>
      </c>
      <c r="AW479" s="282">
        <f t="shared" si="117"/>
        <v>8.7922402100000006E-10</v>
      </c>
      <c r="AX479" s="283">
        <f t="shared" si="118"/>
        <v>0</v>
      </c>
      <c r="AY479" s="157">
        <v>2.9139200000000002E-7</v>
      </c>
      <c r="AZ479" s="157">
        <v>8.7920000000000002E-10</v>
      </c>
      <c r="BA479" s="157">
        <v>2.4021000000000001E-14</v>
      </c>
      <c r="BB479" s="157">
        <v>0</v>
      </c>
      <c r="BC479" s="157">
        <v>0</v>
      </c>
      <c r="BD479" s="157">
        <v>0</v>
      </c>
      <c r="BE479" s="157">
        <v>0</v>
      </c>
      <c r="BF479" s="157">
        <v>0</v>
      </c>
      <c r="BG479" s="157">
        <v>0</v>
      </c>
      <c r="BH479" s="157">
        <v>0</v>
      </c>
      <c r="BI479" s="157">
        <v>0</v>
      </c>
      <c r="BJ479" s="157">
        <v>0</v>
      </c>
      <c r="BK479" s="157">
        <v>0</v>
      </c>
      <c r="BL479" s="157">
        <v>0</v>
      </c>
      <c r="BM479" s="157">
        <v>0</v>
      </c>
      <c r="BN479" s="157">
        <v>0</v>
      </c>
      <c r="BO479" s="157">
        <v>0</v>
      </c>
      <c r="BP479" s="157">
        <v>0</v>
      </c>
      <c r="BQ479" s="157">
        <v>0</v>
      </c>
      <c r="BR479" s="157">
        <v>0</v>
      </c>
      <c r="BS479" s="157">
        <v>0</v>
      </c>
      <c r="BT479" s="157">
        <v>0</v>
      </c>
      <c r="BU479"/>
      <c r="BV479" s="155">
        <v>8.7551532000000001E-6</v>
      </c>
      <c r="BW479" s="155">
        <v>0</v>
      </c>
      <c r="BX479" s="155">
        <v>8.7551532000000001E-6</v>
      </c>
      <c r="BY479" s="155">
        <v>0</v>
      </c>
      <c r="BZ479" s="155">
        <v>0</v>
      </c>
      <c r="CA479" s="155">
        <v>0</v>
      </c>
      <c r="CB479" s="155">
        <v>0</v>
      </c>
      <c r="CC479" s="155">
        <v>0</v>
      </c>
      <c r="CD479" s="155">
        <v>0</v>
      </c>
      <c r="CE479" s="155">
        <v>0</v>
      </c>
      <c r="CF479" s="155">
        <v>0</v>
      </c>
      <c r="CG479" s="155">
        <v>0</v>
      </c>
      <c r="CH479" s="155">
        <v>0</v>
      </c>
      <c r="CI479" s="155">
        <v>0</v>
      </c>
      <c r="CJ479" s="155">
        <v>0</v>
      </c>
      <c r="CK479" s="155">
        <v>0</v>
      </c>
      <c r="CL479" s="155">
        <v>0</v>
      </c>
      <c r="CM479"/>
      <c r="CN479" s="284">
        <v>0</v>
      </c>
      <c r="CO479" s="284">
        <v>0.314</v>
      </c>
      <c r="CP479" s="285">
        <v>0</v>
      </c>
      <c r="CQ479" s="284">
        <v>0</v>
      </c>
      <c r="CR479" s="284">
        <v>0</v>
      </c>
      <c r="CS479" s="284">
        <v>0</v>
      </c>
      <c r="CT479" s="284">
        <v>0</v>
      </c>
      <c r="CU479" s="284">
        <v>0</v>
      </c>
      <c r="CV479" s="284">
        <v>0</v>
      </c>
      <c r="CW479" s="284">
        <v>0</v>
      </c>
      <c r="CX479"/>
      <c r="CY479" s="158"/>
      <c r="CZ479" s="269"/>
      <c r="DA479"/>
      <c r="DB479" s="54"/>
      <c r="DC479"/>
      <c r="DD479"/>
      <c r="DE479"/>
      <c r="DF479"/>
      <c r="DG479"/>
      <c r="DH479"/>
      <c r="DI479"/>
      <c r="DJ479"/>
      <c r="DK479"/>
      <c r="DL479"/>
    </row>
    <row r="480" spans="1:116" ht="14.4">
      <c r="B480" s="188"/>
      <c r="C480" s="151"/>
      <c r="D480" s="51" t="s">
        <v>1234</v>
      </c>
      <c r="E480" s="150"/>
      <c r="F480"/>
      <c r="G480"/>
      <c r="H480"/>
      <c r="I480"/>
      <c r="J480"/>
      <c r="K480"/>
      <c r="L480"/>
      <c r="M480"/>
      <c r="N480" s="174"/>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X480" s="19"/>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s="117"/>
      <c r="CQ480"/>
      <c r="CR480"/>
      <c r="CS480"/>
      <c r="CT480"/>
      <c r="CU480"/>
      <c r="CV480"/>
      <c r="CW480"/>
      <c r="CX480"/>
      <c r="CY480" s="159"/>
      <c r="CZ480" s="269"/>
      <c r="DA480"/>
      <c r="DB480" s="54"/>
      <c r="DC480"/>
      <c r="DD480"/>
      <c r="DE480"/>
      <c r="DF480"/>
      <c r="DG480"/>
      <c r="DH480"/>
      <c r="DI480"/>
      <c r="DJ480"/>
      <c r="DK480"/>
      <c r="DL480"/>
    </row>
    <row r="481" spans="1:116" ht="14.4">
      <c r="A481" t="s">
        <v>1665</v>
      </c>
      <c r="B481" s="188" t="s">
        <v>314</v>
      </c>
      <c r="C481" s="151" t="str">
        <f t="shared" si="108"/>
        <v>A.070.07.101</v>
      </c>
      <c r="D481" s="54" t="s">
        <v>1234</v>
      </c>
      <c r="E481" s="150" t="s">
        <v>352</v>
      </c>
      <c r="F481" s="153" t="str">
        <f t="shared" si="109"/>
        <v>Lignite at open pit mine - excluding combustion</v>
      </c>
      <c r="G481" s="154">
        <f t="shared" si="110"/>
        <v>4.5172414000000001E-2</v>
      </c>
      <c r="H481"/>
      <c r="I481"/>
      <c r="J481" s="227">
        <f t="shared" si="119"/>
        <v>1.1413613491590001E-2</v>
      </c>
      <c r="K481"/>
      <c r="L481" s="280">
        <f t="shared" si="120"/>
        <v>1.59825783957E-3</v>
      </c>
      <c r="M481" s="280">
        <f t="shared" si="121"/>
        <v>2.3845118055000002E-3</v>
      </c>
      <c r="N481" s="281">
        <f t="shared" si="122"/>
        <v>6.5498174652000001E-4</v>
      </c>
      <c r="O481" s="280">
        <v>6.7758621000000002E-3</v>
      </c>
      <c r="P481" s="219">
        <v>1.9928454000000002E-3</v>
      </c>
      <c r="Q481" s="219">
        <v>3.8924083E-4</v>
      </c>
      <c r="R481" s="219">
        <v>3.4317777999999998E-4</v>
      </c>
      <c r="S481" s="219">
        <v>1.2030000000000001E-3</v>
      </c>
      <c r="T481" s="286">
        <v>8.3713357000000001E-7</v>
      </c>
      <c r="U481" s="286">
        <v>5.1242926000000001E-5</v>
      </c>
      <c r="V481" s="286">
        <v>2.4255755000000002E-6</v>
      </c>
      <c r="W481" s="286">
        <v>8.2247652000000002E-7</v>
      </c>
      <c r="X481" s="219">
        <v>0</v>
      </c>
      <c r="Y481" s="219">
        <v>6.5415926999999997E-4</v>
      </c>
      <c r="Z481" s="219">
        <v>0</v>
      </c>
      <c r="AA481" s="219">
        <v>0</v>
      </c>
      <c r="AB481" s="219">
        <v>0</v>
      </c>
      <c r="AC481"/>
      <c r="AD481" s="227">
        <f t="shared" si="111"/>
        <v>6.7758621000000002E-3</v>
      </c>
      <c r="AE481" s="227">
        <f t="shared" si="112"/>
        <v>3.9827696450699997E-3</v>
      </c>
      <c r="AF481" s="227">
        <f t="shared" si="113"/>
        <v>2.3845118055000002E-3</v>
      </c>
      <c r="AG481" s="227">
        <f t="shared" si="114"/>
        <v>2.3845118055000002E-3</v>
      </c>
      <c r="AH481" s="227">
        <f t="shared" si="115"/>
        <v>6.5498174652000001E-4</v>
      </c>
      <c r="AI481"/>
      <c r="AJ481">
        <v>10.071460999999999</v>
      </c>
      <c r="AK481" s="155">
        <v>9.9784763000000005</v>
      </c>
      <c r="AL481" s="155">
        <v>8.1262021000000004E-2</v>
      </c>
      <c r="AM481" s="155">
        <v>0</v>
      </c>
      <c r="AN481" s="155">
        <v>0</v>
      </c>
      <c r="AO481" s="155">
        <v>3.3873977000000001E-3</v>
      </c>
      <c r="AP481" s="155">
        <v>8.3355203999999992E-3</v>
      </c>
      <c r="AQ481"/>
      <c r="AR481" s="156">
        <v>1.6718640999999999E-3</v>
      </c>
      <c r="AS481" s="156">
        <v>1.6181931E-3</v>
      </c>
      <c r="AT481" s="156">
        <v>4.6822332999999998E-5</v>
      </c>
      <c r="AU481" s="156">
        <v>6.8486625000000001E-6</v>
      </c>
      <c r="AV481" s="282">
        <f t="shared" si="116"/>
        <v>9.7013976844459995E-8</v>
      </c>
      <c r="AW481" s="282">
        <f t="shared" si="117"/>
        <v>1.7315951573070001E-10</v>
      </c>
      <c r="AX481" s="283">
        <f t="shared" si="118"/>
        <v>9.5919642438600003E-4</v>
      </c>
      <c r="AY481" s="157">
        <v>4.1920000000000001E-8</v>
      </c>
      <c r="AZ481" s="157">
        <v>1.2648276E-10</v>
      </c>
      <c r="BA481" s="157">
        <v>3.4556897E-15</v>
      </c>
      <c r="BB481" s="157">
        <v>0</v>
      </c>
      <c r="BC481" s="157">
        <v>0</v>
      </c>
      <c r="BD481" s="157">
        <v>9.1962672E-12</v>
      </c>
      <c r="BE481" s="157">
        <v>5.5061973999999999E-8</v>
      </c>
      <c r="BF481" s="157">
        <v>2.0971975000000002E-12</v>
      </c>
      <c r="BG481" s="157">
        <v>4.2157684E-11</v>
      </c>
      <c r="BH481" s="157">
        <v>0</v>
      </c>
      <c r="BI481" s="157">
        <v>0</v>
      </c>
      <c r="BJ481" s="157">
        <v>2.9190421E-14</v>
      </c>
      <c r="BK481" s="157">
        <v>2.0225870000000001E-12</v>
      </c>
      <c r="BL481" s="157">
        <v>3.6664111999999999E-13</v>
      </c>
      <c r="BM481" s="157">
        <v>5.2747726E-13</v>
      </c>
      <c r="BN481" s="157">
        <v>2.22791E-11</v>
      </c>
      <c r="BO481" s="157">
        <v>0</v>
      </c>
      <c r="BP481" s="157">
        <v>6.9004385999999998E-8</v>
      </c>
      <c r="BQ481" s="157">
        <v>9.5912742E-4</v>
      </c>
      <c r="BR481" s="157">
        <v>0</v>
      </c>
      <c r="BS481" s="157">
        <v>0</v>
      </c>
      <c r="BT481" s="157">
        <v>0</v>
      </c>
      <c r="BU481"/>
      <c r="BV481" s="155">
        <v>1.5250999000000001E-5</v>
      </c>
      <c r="BW481" s="155">
        <v>2.9064781000000002E-7</v>
      </c>
      <c r="BX481" s="155">
        <v>1.2595268E-6</v>
      </c>
      <c r="BY481" s="155">
        <v>4.5759210000000002E-10</v>
      </c>
      <c r="BZ481" s="155">
        <v>1.3161979999999999E-6</v>
      </c>
      <c r="CA481" s="155">
        <v>0</v>
      </c>
      <c r="CB481" s="155">
        <v>0</v>
      </c>
      <c r="CC481" s="155">
        <v>0</v>
      </c>
      <c r="CD481" s="155">
        <v>3.5980278E-9</v>
      </c>
      <c r="CE481" s="155">
        <v>3.4406143E-8</v>
      </c>
      <c r="CF481" s="155">
        <v>0</v>
      </c>
      <c r="CG481" s="155">
        <v>0</v>
      </c>
      <c r="CH481" s="155">
        <v>0</v>
      </c>
      <c r="CI481" s="155">
        <v>8.4467162999999994E-8</v>
      </c>
      <c r="CJ481" s="155">
        <v>1.2261697E-5</v>
      </c>
      <c r="CK481" s="155">
        <v>1.1579904000000001E-17</v>
      </c>
      <c r="CL481" s="155">
        <v>0</v>
      </c>
      <c r="CM481"/>
      <c r="CN481" s="284">
        <v>0</v>
      </c>
      <c r="CO481" s="284">
        <v>4.5172414000000001E-2</v>
      </c>
      <c r="CP481" s="285">
        <v>0</v>
      </c>
      <c r="CQ481" s="284">
        <v>1.9885700000000001E-4</v>
      </c>
      <c r="CR481" s="284">
        <v>1.3134094999999999E-11</v>
      </c>
      <c r="CS481" s="284">
        <v>1.5680585E-9</v>
      </c>
      <c r="CT481" s="284">
        <v>4.2152369999999998E-5</v>
      </c>
      <c r="CU481" s="284">
        <v>0.99686847000000001</v>
      </c>
      <c r="CV481" s="284">
        <v>0</v>
      </c>
      <c r="CW481" s="284">
        <v>0</v>
      </c>
      <c r="CX481"/>
      <c r="CY481" s="158"/>
      <c r="CZ481" s="269"/>
      <c r="DA481"/>
      <c r="DB481" s="54"/>
      <c r="DC481"/>
      <c r="DD481"/>
      <c r="DE481"/>
      <c r="DF481"/>
      <c r="DG481"/>
      <c r="DH481"/>
      <c r="DI481"/>
      <c r="DJ481"/>
      <c r="DK481"/>
      <c r="DL481"/>
    </row>
    <row r="482" spans="1:116" ht="14.4">
      <c r="A482" t="s">
        <v>1666</v>
      </c>
      <c r="B482" s="188" t="s">
        <v>314</v>
      </c>
      <c r="C482" s="151" t="str">
        <f t="shared" si="108"/>
        <v>A.070.07.102</v>
      </c>
      <c r="D482" s="54" t="s">
        <v>1234</v>
      </c>
      <c r="E482" s="150" t="s">
        <v>352</v>
      </c>
      <c r="F482" s="153" t="str">
        <f t="shared" si="109"/>
        <v>Lignite at open pit mine (high eff) Poland incl land-use change</v>
      </c>
      <c r="G482" s="154">
        <f t="shared" si="110"/>
        <v>1.9391673333333331E-2</v>
      </c>
      <c r="H482"/>
      <c r="I482"/>
      <c r="J482" s="227">
        <f t="shared" si="119"/>
        <v>7.6223543923489984E-3</v>
      </c>
      <c r="K482"/>
      <c r="L482" s="280">
        <f t="shared" si="120"/>
        <v>8.673797574900001E-5</v>
      </c>
      <c r="M482" s="280">
        <f t="shared" si="121"/>
        <v>4.5702988832999995E-3</v>
      </c>
      <c r="N482" s="281">
        <f t="shared" si="122"/>
        <v>5.65665333E-5</v>
      </c>
      <c r="O482" s="280">
        <v>2.9087509999999998E-3</v>
      </c>
      <c r="P482" s="286">
        <v>1.1823309E-4</v>
      </c>
      <c r="Q482" s="286">
        <v>7.8797243999999999E-5</v>
      </c>
      <c r="R482" s="286">
        <v>7.0345984999999999E-5</v>
      </c>
      <c r="S482" s="286">
        <v>1.4574914E-5</v>
      </c>
      <c r="T482" s="286">
        <v>9.6682649000000004E-8</v>
      </c>
      <c r="U482" s="286">
        <v>1.7203941000000001E-6</v>
      </c>
      <c r="V482" s="286">
        <v>2.8098492999999999E-6</v>
      </c>
      <c r="W482" s="286">
        <v>7.2061213000000001E-6</v>
      </c>
      <c r="X482" s="219">
        <v>0</v>
      </c>
      <c r="Y482" s="286">
        <v>4.9360412000000002E-5</v>
      </c>
      <c r="Z482" s="219">
        <v>4.3704586999999996E-3</v>
      </c>
      <c r="AA482" s="219">
        <v>0</v>
      </c>
      <c r="AB482" s="219">
        <v>0</v>
      </c>
      <c r="AC482"/>
      <c r="AD482" s="227">
        <f t="shared" si="111"/>
        <v>2.9087509999999998E-3</v>
      </c>
      <c r="AE482" s="227">
        <f t="shared" si="112"/>
        <v>2.8657815904899994E-4</v>
      </c>
      <c r="AF482" s="227">
        <f t="shared" si="113"/>
        <v>1.998401833E-4</v>
      </c>
      <c r="AG482" s="227">
        <f t="shared" si="114"/>
        <v>4.5702988832999995E-3</v>
      </c>
      <c r="AH482" s="227">
        <f t="shared" si="115"/>
        <v>5.65665333E-5</v>
      </c>
      <c r="AI482"/>
      <c r="AJ482">
        <v>0.25432464999999999</v>
      </c>
      <c r="AK482" s="155">
        <v>0.21088926</v>
      </c>
      <c r="AL482" s="155">
        <v>5.1646885999999997E-5</v>
      </c>
      <c r="AM482" s="155">
        <v>0</v>
      </c>
      <c r="AN482" s="155">
        <v>1.7254034000000001E-2</v>
      </c>
      <c r="AO482" s="155">
        <v>2.4688380999999999E-2</v>
      </c>
      <c r="AP482" s="155">
        <v>1.4413293E-3</v>
      </c>
      <c r="AQ482"/>
      <c r="AR482" s="156">
        <v>3.6087405999999999E-4</v>
      </c>
      <c r="AS482" s="156">
        <v>3.3983842000000002E-4</v>
      </c>
      <c r="AT482" s="156">
        <v>1.5475054000000001E-5</v>
      </c>
      <c r="AU482" s="156">
        <v>5.5605873999999998E-6</v>
      </c>
      <c r="AV482" s="282">
        <f t="shared" si="116"/>
        <v>2.0374005984288002E-8</v>
      </c>
      <c r="AW482" s="282">
        <f t="shared" si="117"/>
        <v>5.7230227317685197E-11</v>
      </c>
      <c r="AX482" s="283">
        <f t="shared" si="118"/>
        <v>7.7879375444999993E-4</v>
      </c>
      <c r="AY482" s="157">
        <v>1.7995472999999999E-8</v>
      </c>
      <c r="AZ482" s="157">
        <v>5.4296686000000002E-11</v>
      </c>
      <c r="BA482" s="157">
        <v>1.4834629999999999E-15</v>
      </c>
      <c r="BB482" s="157">
        <v>0</v>
      </c>
      <c r="BC482" s="157">
        <v>0</v>
      </c>
      <c r="BD482" s="157">
        <v>1.8850884999999999E-12</v>
      </c>
      <c r="BE482" s="157">
        <v>2.3758447999999998E-9</v>
      </c>
      <c r="BF482" s="157">
        <v>4.2989213000000001E-13</v>
      </c>
      <c r="BG482" s="157">
        <v>2.5011641000000002E-12</v>
      </c>
      <c r="BH482" s="157">
        <v>0</v>
      </c>
      <c r="BI482" s="157">
        <v>0</v>
      </c>
      <c r="BJ482" s="157">
        <v>9.8009287999999999E-16</v>
      </c>
      <c r="BK482" s="157">
        <v>1.6916307999999999E-17</v>
      </c>
      <c r="BL482" s="157">
        <v>4.6154971999999998E-18</v>
      </c>
      <c r="BM482" s="157">
        <v>3.2368088000000002E-14</v>
      </c>
      <c r="BN482" s="157">
        <v>7.7072769999999997E-13</v>
      </c>
      <c r="BO482" s="157">
        <v>0</v>
      </c>
      <c r="BP482" s="157">
        <v>2.7998444999999999E-7</v>
      </c>
      <c r="BQ482" s="157">
        <v>7.7851376999999995E-4</v>
      </c>
      <c r="BR482" s="157">
        <v>0</v>
      </c>
      <c r="BS482" s="157">
        <v>0</v>
      </c>
      <c r="BT482" s="157">
        <v>0</v>
      </c>
      <c r="BU482"/>
      <c r="BV482" s="155">
        <v>8.5505837999999998E-7</v>
      </c>
      <c r="BW482" s="155">
        <v>1.7243780999999998E-8</v>
      </c>
      <c r="BX482" s="155">
        <v>5.4069130999999999E-7</v>
      </c>
      <c r="BY482" s="155">
        <v>3.6296892999999998E-10</v>
      </c>
      <c r="BZ482" s="155">
        <v>2.7250012E-8</v>
      </c>
      <c r="CA482" s="155">
        <v>0</v>
      </c>
      <c r="CB482" s="155">
        <v>0</v>
      </c>
      <c r="CC482" s="155">
        <v>0</v>
      </c>
      <c r="CD482" s="155">
        <v>2.1593678000000001E-10</v>
      </c>
      <c r="CE482" s="155">
        <v>1.3371014999999999E-9</v>
      </c>
      <c r="CF482" s="155">
        <v>0</v>
      </c>
      <c r="CG482" s="155">
        <v>0</v>
      </c>
      <c r="CH482" s="155">
        <v>0</v>
      </c>
      <c r="CI482" s="155">
        <v>1.4566365E-8</v>
      </c>
      <c r="CJ482" s="155">
        <v>2.5339089000000002E-7</v>
      </c>
      <c r="CK482" s="155">
        <v>9.0350534999999993E-15</v>
      </c>
      <c r="CL482" s="155">
        <v>0</v>
      </c>
      <c r="CM482"/>
      <c r="CN482" s="284">
        <v>0</v>
      </c>
      <c r="CO482" s="284">
        <v>1.9391674000000001E-2</v>
      </c>
      <c r="CP482" s="285">
        <v>0</v>
      </c>
      <c r="CQ482" s="284">
        <v>1.1797944E-5</v>
      </c>
      <c r="CR482" s="284">
        <v>4.4391113000000001E-13</v>
      </c>
      <c r="CS482" s="284">
        <v>5.2740264000000001E-11</v>
      </c>
      <c r="CT482" s="284">
        <v>1.0844494999999999E-6</v>
      </c>
      <c r="CU482" s="284">
        <v>1.4761047E-5</v>
      </c>
      <c r="CV482" s="284">
        <v>0</v>
      </c>
      <c r="CW482" s="284">
        <v>0</v>
      </c>
      <c r="CX482"/>
      <c r="CY482" s="158"/>
      <c r="CZ482" s="267"/>
      <c r="DA482"/>
      <c r="DB482" s="54"/>
      <c r="DC482"/>
      <c r="DD482"/>
      <c r="DE482"/>
      <c r="DF482"/>
      <c r="DG482"/>
      <c r="DH482"/>
      <c r="DI482"/>
      <c r="DJ482"/>
      <c r="DK482"/>
      <c r="DL482"/>
    </row>
    <row r="483" spans="1:116" ht="14.4">
      <c r="B483" s="188"/>
      <c r="C483" s="151"/>
      <c r="D483" s="51" t="s">
        <v>1235</v>
      </c>
      <c r="E483" s="150"/>
      <c r="F483"/>
      <c r="G483"/>
      <c r="H483"/>
      <c r="I483"/>
      <c r="J483"/>
      <c r="K483"/>
      <c r="L483"/>
      <c r="M483"/>
      <c r="N483" s="174"/>
      <c r="O483"/>
      <c r="P483" s="53"/>
      <c r="Q483" s="53"/>
      <c r="R483" s="53"/>
      <c r="S483" s="53"/>
      <c r="T483" s="53"/>
      <c r="U483" s="53"/>
      <c r="V483" s="53"/>
      <c r="W483" s="53"/>
      <c r="X483"/>
      <c r="Z483"/>
      <c r="AA483"/>
      <c r="AB483"/>
      <c r="AC483"/>
      <c r="AD483"/>
      <c r="AE483"/>
      <c r="AF483"/>
      <c r="AG483"/>
      <c r="AH483"/>
      <c r="AI483"/>
      <c r="AJ483"/>
      <c r="AK483"/>
      <c r="AL483"/>
      <c r="AM483"/>
      <c r="AN483"/>
      <c r="AO483"/>
      <c r="AP483"/>
      <c r="AQ483"/>
      <c r="AR483"/>
      <c r="AS483"/>
      <c r="AT483"/>
      <c r="AU483"/>
      <c r="AX483" s="19"/>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s="117"/>
      <c r="CQ483"/>
      <c r="CR483"/>
      <c r="CS483"/>
      <c r="CT483"/>
      <c r="CU483"/>
      <c r="CV483"/>
      <c r="CW483"/>
      <c r="CX483"/>
      <c r="CY483" s="159"/>
      <c r="CZ483" s="272"/>
      <c r="DA483"/>
      <c r="DB483" s="54"/>
      <c r="DC483"/>
      <c r="DD483"/>
      <c r="DE483"/>
      <c r="DF483"/>
      <c r="DG483"/>
      <c r="DH483"/>
      <c r="DI483"/>
      <c r="DJ483"/>
      <c r="DK483"/>
      <c r="DL483"/>
    </row>
    <row r="484" spans="1:116" ht="14.4">
      <c r="A484" t="s">
        <v>655</v>
      </c>
      <c r="B484" s="188" t="s">
        <v>314</v>
      </c>
      <c r="C484" s="151" t="str">
        <f t="shared" si="108"/>
        <v>A.070.08.101</v>
      </c>
      <c r="D484" s="54" t="s">
        <v>1235</v>
      </c>
      <c r="E484" s="150" t="s">
        <v>352</v>
      </c>
      <c r="F484" s="153" t="str">
        <f t="shared" si="109"/>
        <v>LPG for chemical feedstock</v>
      </c>
      <c r="G484" s="154">
        <f t="shared" si="110"/>
        <v>0.35</v>
      </c>
      <c r="H484"/>
      <c r="I484"/>
      <c r="J484" s="227">
        <f t="shared" si="119"/>
        <v>0.119195355576346</v>
      </c>
      <c r="K484"/>
      <c r="L484" s="280">
        <f t="shared" si="120"/>
        <v>2.3447678656345998E-2</v>
      </c>
      <c r="M484" s="280">
        <f t="shared" si="121"/>
        <v>4.1362309219999997E-2</v>
      </c>
      <c r="N484" s="281">
        <f t="shared" si="122"/>
        <v>1.8853677E-3</v>
      </c>
      <c r="O484" s="280">
        <v>5.2499999999999998E-2</v>
      </c>
      <c r="P484" s="286">
        <v>1.6034400000000001E-2</v>
      </c>
      <c r="Q484" s="219">
        <v>2.5045702999999999E-2</v>
      </c>
      <c r="R484" s="219">
        <v>2.1236399999999999E-2</v>
      </c>
      <c r="S484" s="219">
        <v>2.188658E-3</v>
      </c>
      <c r="T484" s="286">
        <v>6.2631345999999998E-8</v>
      </c>
      <c r="U484" s="286">
        <v>2.2558025000000002E-5</v>
      </c>
      <c r="V484" s="219">
        <v>2.8220622E-4</v>
      </c>
      <c r="W484" s="286">
        <v>9.1030699999999996E-5</v>
      </c>
      <c r="X484" s="219">
        <v>0</v>
      </c>
      <c r="Y484" s="219">
        <v>1.794337E-3</v>
      </c>
      <c r="Z484" s="219">
        <v>0</v>
      </c>
      <c r="AA484" s="219">
        <v>0</v>
      </c>
      <c r="AB484" s="219">
        <v>0</v>
      </c>
      <c r="AC484"/>
      <c r="AD484" s="227">
        <f t="shared" si="111"/>
        <v>5.2499999999999998E-2</v>
      </c>
      <c r="AE484" s="227">
        <f t="shared" si="112"/>
        <v>6.4809987876345981E-2</v>
      </c>
      <c r="AF484" s="227">
        <f t="shared" si="113"/>
        <v>4.1362309219999997E-2</v>
      </c>
      <c r="AG484" s="227">
        <f t="shared" si="114"/>
        <v>4.1362309219999997E-2</v>
      </c>
      <c r="AH484" s="227">
        <f t="shared" si="115"/>
        <v>1.8853677E-3</v>
      </c>
      <c r="AI484"/>
      <c r="AJ484">
        <v>52.756089000000003</v>
      </c>
      <c r="AK484" s="155">
        <v>52.506883999999999</v>
      </c>
      <c r="AL484" s="155">
        <v>0.22289900000000001</v>
      </c>
      <c r="AM484" s="155">
        <v>0</v>
      </c>
      <c r="AN484" s="155">
        <v>1.9714852000000001E-2</v>
      </c>
      <c r="AO484" s="155">
        <v>7.89118E-4</v>
      </c>
      <c r="AP484" s="155">
        <v>5.8020279999999999E-3</v>
      </c>
      <c r="AQ484"/>
      <c r="AR484" s="156">
        <v>1.8685443999999999E-2</v>
      </c>
      <c r="AS484" s="156">
        <v>1.4396053000000001E-2</v>
      </c>
      <c r="AT484" s="156">
        <v>5.4100429999999998E-4</v>
      </c>
      <c r="AU484" s="156">
        <v>3.7483864E-3</v>
      </c>
      <c r="AV484" s="282">
        <f t="shared" si="116"/>
        <v>8.6307271875829997E-7</v>
      </c>
      <c r="AW484" s="282">
        <f t="shared" si="117"/>
        <v>2.0007555537431369E-9</v>
      </c>
      <c r="AX484" s="283">
        <f t="shared" si="118"/>
        <v>0.52498408813499997</v>
      </c>
      <c r="AY484" s="157">
        <v>3.248E-7</v>
      </c>
      <c r="AZ484" s="157">
        <v>9.7999999999999992E-10</v>
      </c>
      <c r="BA484" s="157">
        <v>2.6775000000000001E-14</v>
      </c>
      <c r="BB484" s="157">
        <v>0</v>
      </c>
      <c r="BC484" s="157">
        <v>0</v>
      </c>
      <c r="BD484" s="157">
        <v>2.8592999999999998E-9</v>
      </c>
      <c r="BE484" s="157">
        <v>5.3540850000000001E-7</v>
      </c>
      <c r="BF484" s="157">
        <v>4.1098999999999999E-10</v>
      </c>
      <c r="BG484" s="157">
        <v>5.7344100000000005E-10</v>
      </c>
      <c r="BH484" s="157">
        <v>1.8800000000000001E-13</v>
      </c>
      <c r="BI484" s="157">
        <v>4.1599999999999998E-15</v>
      </c>
      <c r="BJ484" s="157">
        <v>1.1979115E-14</v>
      </c>
      <c r="BK484" s="157">
        <v>1.7386876E-17</v>
      </c>
      <c r="BL484" s="157">
        <v>2.2241261000000001E-17</v>
      </c>
      <c r="BM484" s="157">
        <v>1.9020830000000001E-13</v>
      </c>
      <c r="BN484" s="157">
        <v>4.7285500000000001E-12</v>
      </c>
      <c r="BO484" s="157">
        <v>3.6093599999999999E-11</v>
      </c>
      <c r="BP484" s="157">
        <v>1.2681350000000001E-6</v>
      </c>
      <c r="BQ484" s="157">
        <v>0.52498281999999996</v>
      </c>
      <c r="BR484" s="157">
        <v>0</v>
      </c>
      <c r="BS484" s="157">
        <v>0</v>
      </c>
      <c r="BT484" s="157">
        <v>0</v>
      </c>
      <c r="BU484"/>
      <c r="BV484" s="155">
        <v>9.2310896999999996E-5</v>
      </c>
      <c r="BW484" s="155">
        <v>4.873238E-6</v>
      </c>
      <c r="BX484" s="155">
        <v>9.7589287000000002E-6</v>
      </c>
      <c r="BY484" s="155">
        <v>3.4226318999999997E-8</v>
      </c>
      <c r="BZ484" s="155">
        <v>4.4781576000000001E-6</v>
      </c>
      <c r="CA484" s="155">
        <v>1.8210684E-6</v>
      </c>
      <c r="CB484" s="155">
        <v>0</v>
      </c>
      <c r="CC484" s="155">
        <v>2.7450495E-6</v>
      </c>
      <c r="CD484" s="155">
        <v>1.1027015E-9</v>
      </c>
      <c r="CE484" s="155">
        <v>1.857848E-8</v>
      </c>
      <c r="CF484" s="155">
        <v>0</v>
      </c>
      <c r="CG484" s="155">
        <v>7.9816391999999997E-8</v>
      </c>
      <c r="CH484" s="155">
        <v>0</v>
      </c>
      <c r="CI484" s="155">
        <v>4.2112556999999996E-6</v>
      </c>
      <c r="CJ484" s="155">
        <v>6.4289475000000007E-5</v>
      </c>
      <c r="CK484" s="155">
        <v>6.0639601000000002E-18</v>
      </c>
      <c r="CL484" s="155">
        <v>0</v>
      </c>
      <c r="CM484"/>
      <c r="CN484" s="284">
        <v>0</v>
      </c>
      <c r="CO484" s="284">
        <v>0.35</v>
      </c>
      <c r="CP484" s="285">
        <v>7.6110083999999995E-2</v>
      </c>
      <c r="CQ484" s="284">
        <v>3.7560839999999998E-3</v>
      </c>
      <c r="CR484" s="284">
        <v>5.3896523999999999E-12</v>
      </c>
      <c r="CS484" s="284">
        <v>6.3771988000000003E-10</v>
      </c>
      <c r="CT484" s="284">
        <v>1.7048055000000001E-4</v>
      </c>
      <c r="CU484" s="284">
        <v>2.3292786999999999E-5</v>
      </c>
      <c r="CV484" s="284">
        <v>1.2606559999999999E-7</v>
      </c>
      <c r="CW484" s="284">
        <v>6.3745157999999999E-4</v>
      </c>
      <c r="CX484"/>
      <c r="CY484" s="158"/>
      <c r="CZ484" s="272"/>
      <c r="DA484"/>
      <c r="DB484" s="54"/>
      <c r="DC484"/>
      <c r="DD484"/>
      <c r="DE484"/>
      <c r="DF484"/>
      <c r="DG484"/>
      <c r="DH484"/>
      <c r="DI484"/>
      <c r="DJ484"/>
      <c r="DK484"/>
      <c r="DL484"/>
    </row>
    <row r="485" spans="1:116" ht="14.4">
      <c r="A485" t="s">
        <v>1667</v>
      </c>
      <c r="B485" s="188" t="s">
        <v>314</v>
      </c>
      <c r="C485" s="151" t="str">
        <f t="shared" si="108"/>
        <v>A.070.08.102</v>
      </c>
      <c r="D485" s="54" t="s">
        <v>1235</v>
      </c>
      <c r="E485" s="150" t="s">
        <v>352</v>
      </c>
      <c r="F485" s="153" t="str">
        <f t="shared" si="109"/>
        <v>LPG for transport - excluding combustion</v>
      </c>
      <c r="G485" s="154">
        <f t="shared" si="110"/>
        <v>0.35</v>
      </c>
      <c r="H485"/>
      <c r="I485"/>
      <c r="J485" s="227">
        <f t="shared" si="119"/>
        <v>0.429195358576346</v>
      </c>
      <c r="K485"/>
      <c r="L485" s="280">
        <f t="shared" si="120"/>
        <v>2.3447678656345998E-2</v>
      </c>
      <c r="M485" s="280">
        <f t="shared" si="121"/>
        <v>4.1362309219999997E-2</v>
      </c>
      <c r="N485" s="281">
        <f t="shared" si="122"/>
        <v>0.3118853707</v>
      </c>
      <c r="O485" s="280">
        <v>5.2499999999999998E-2</v>
      </c>
      <c r="P485" s="286">
        <v>1.6034400000000001E-2</v>
      </c>
      <c r="Q485" s="219">
        <v>2.5045702999999999E-2</v>
      </c>
      <c r="R485" s="219">
        <v>2.1236399999999999E-2</v>
      </c>
      <c r="S485" s="219">
        <v>2.188658E-3</v>
      </c>
      <c r="T485" s="286">
        <v>6.2631345999999998E-8</v>
      </c>
      <c r="U485" s="286">
        <v>2.2558025000000002E-5</v>
      </c>
      <c r="V485" s="219">
        <v>2.8220622E-4</v>
      </c>
      <c r="W485" s="286">
        <v>9.1030699999999996E-5</v>
      </c>
      <c r="X485" s="219">
        <v>0</v>
      </c>
      <c r="Y485" s="219">
        <v>0.31179434</v>
      </c>
      <c r="Z485" s="219">
        <v>0</v>
      </c>
      <c r="AA485" s="219">
        <v>0</v>
      </c>
      <c r="AB485" s="219">
        <v>0</v>
      </c>
      <c r="AC485"/>
      <c r="AD485" s="227">
        <f t="shared" si="111"/>
        <v>5.2499999999999998E-2</v>
      </c>
      <c r="AE485" s="227">
        <f t="shared" si="112"/>
        <v>6.4809987876345981E-2</v>
      </c>
      <c r="AF485" s="227">
        <f t="shared" si="113"/>
        <v>4.1362309219999997E-2</v>
      </c>
      <c r="AG485" s="227">
        <f t="shared" si="114"/>
        <v>4.1362309219999997E-2</v>
      </c>
      <c r="AH485" s="227">
        <f t="shared" si="115"/>
        <v>0.3118853707</v>
      </c>
      <c r="AI485"/>
      <c r="AJ485">
        <v>52.756089000000003</v>
      </c>
      <c r="AK485" s="155">
        <v>52.506883999999999</v>
      </c>
      <c r="AL485" s="155">
        <v>0.22289900000000001</v>
      </c>
      <c r="AM485" s="155">
        <v>0</v>
      </c>
      <c r="AN485" s="155">
        <v>1.9714852000000001E-2</v>
      </c>
      <c r="AO485" s="155">
        <v>7.89118E-4</v>
      </c>
      <c r="AP485" s="155">
        <v>5.8020279999999999E-3</v>
      </c>
      <c r="AQ485"/>
      <c r="AR485" s="156">
        <v>1.8675684000000001E-2</v>
      </c>
      <c r="AS485" s="156">
        <v>1.4396053000000001E-2</v>
      </c>
      <c r="AT485" s="156">
        <v>5.3124458999999997E-4</v>
      </c>
      <c r="AU485" s="156">
        <v>3.7483864E-3</v>
      </c>
      <c r="AV485" s="282">
        <f t="shared" si="116"/>
        <v>8.6307271875829997E-7</v>
      </c>
      <c r="AW485" s="282">
        <f t="shared" si="117"/>
        <v>1.9646619537431369E-9</v>
      </c>
      <c r="AX485" s="283">
        <f t="shared" si="118"/>
        <v>0.52498408813499997</v>
      </c>
      <c r="AY485" s="157">
        <v>3.248E-7</v>
      </c>
      <c r="AZ485" s="157">
        <v>9.7999999999999992E-10</v>
      </c>
      <c r="BA485" s="157">
        <v>2.6775000000000001E-14</v>
      </c>
      <c r="BB485" s="157">
        <v>0</v>
      </c>
      <c r="BC485" s="157">
        <v>0</v>
      </c>
      <c r="BD485" s="157">
        <v>2.8592999999999998E-9</v>
      </c>
      <c r="BE485" s="157">
        <v>5.3540850000000001E-7</v>
      </c>
      <c r="BF485" s="157">
        <v>4.1098999999999999E-10</v>
      </c>
      <c r="BG485" s="157">
        <v>5.7344100000000005E-10</v>
      </c>
      <c r="BH485" s="157">
        <v>1.8800000000000001E-13</v>
      </c>
      <c r="BI485" s="157">
        <v>4.1599999999999998E-15</v>
      </c>
      <c r="BJ485" s="157">
        <v>1.1979115E-14</v>
      </c>
      <c r="BK485" s="157">
        <v>1.7386876E-17</v>
      </c>
      <c r="BL485" s="157">
        <v>2.2241261000000001E-17</v>
      </c>
      <c r="BM485" s="157">
        <v>1.9020830000000001E-13</v>
      </c>
      <c r="BN485" s="157">
        <v>4.7285500000000001E-12</v>
      </c>
      <c r="BO485" s="157">
        <v>0</v>
      </c>
      <c r="BP485" s="157">
        <v>1.2681350000000001E-6</v>
      </c>
      <c r="BQ485" s="157">
        <v>0.52498281999999996</v>
      </c>
      <c r="BR485" s="157">
        <v>0</v>
      </c>
      <c r="BS485" s="157">
        <v>0</v>
      </c>
      <c r="BT485" s="157">
        <v>0</v>
      </c>
      <c r="BU485"/>
      <c r="BV485" s="155">
        <v>9.2231079999999997E-5</v>
      </c>
      <c r="BW485" s="155">
        <v>4.873238E-6</v>
      </c>
      <c r="BX485" s="155">
        <v>9.7589287000000002E-6</v>
      </c>
      <c r="BY485" s="155">
        <v>3.4226318999999997E-8</v>
      </c>
      <c r="BZ485" s="155">
        <v>4.4781576000000001E-6</v>
      </c>
      <c r="CA485" s="155">
        <v>1.8210684E-6</v>
      </c>
      <c r="CB485" s="155">
        <v>0</v>
      </c>
      <c r="CC485" s="155">
        <v>2.7450495E-6</v>
      </c>
      <c r="CD485" s="155">
        <v>1.1027015E-9</v>
      </c>
      <c r="CE485" s="155">
        <v>1.857848E-8</v>
      </c>
      <c r="CF485" s="155">
        <v>0</v>
      </c>
      <c r="CG485" s="155">
        <v>0</v>
      </c>
      <c r="CH485" s="155">
        <v>0</v>
      </c>
      <c r="CI485" s="155">
        <v>4.2112556999999996E-6</v>
      </c>
      <c r="CJ485" s="155">
        <v>6.4289475000000007E-5</v>
      </c>
      <c r="CK485" s="155">
        <v>6.0639601000000002E-18</v>
      </c>
      <c r="CL485" s="155">
        <v>0</v>
      </c>
      <c r="CM485"/>
      <c r="CN485" s="284">
        <v>0</v>
      </c>
      <c r="CO485" s="284">
        <v>0.35</v>
      </c>
      <c r="CP485" s="285">
        <v>7.6110083999999995E-2</v>
      </c>
      <c r="CQ485" s="284">
        <v>3.7560839999999998E-3</v>
      </c>
      <c r="CR485" s="284">
        <v>5.3896523999999999E-12</v>
      </c>
      <c r="CS485" s="284">
        <v>6.3771988000000003E-10</v>
      </c>
      <c r="CT485" s="284">
        <v>1.7048055000000001E-4</v>
      </c>
      <c r="CU485" s="284">
        <v>2.3292786999999999E-5</v>
      </c>
      <c r="CV485" s="284">
        <v>1.2606559999999999E-7</v>
      </c>
      <c r="CW485" s="284">
        <v>6.3745157999999999E-4</v>
      </c>
      <c r="CX485"/>
      <c r="CY485" s="158"/>
      <c r="CZ485" s="272"/>
      <c r="DA485"/>
      <c r="DB485" s="54"/>
      <c r="DC485"/>
      <c r="DD485"/>
      <c r="DE485"/>
      <c r="DF485"/>
      <c r="DG485"/>
      <c r="DH485"/>
      <c r="DI485"/>
      <c r="DJ485"/>
      <c r="DK485"/>
      <c r="DL485"/>
    </row>
    <row r="486" spans="1:116" ht="14.4">
      <c r="A486" t="s">
        <v>1668</v>
      </c>
      <c r="B486" s="188" t="s">
        <v>314</v>
      </c>
      <c r="C486" s="151" t="str">
        <f t="shared" si="108"/>
        <v>A.070.08.103</v>
      </c>
      <c r="D486" s="54" t="s">
        <v>1235</v>
      </c>
      <c r="E486" s="150" t="s">
        <v>352</v>
      </c>
      <c r="F486" s="153" t="str">
        <f t="shared" si="109"/>
        <v>LPG for transport - including combustion CO2</v>
      </c>
      <c r="G486" s="154">
        <f t="shared" si="110"/>
        <v>3.3600000000000003</v>
      </c>
      <c r="H486"/>
      <c r="I486"/>
      <c r="J486" s="227">
        <f t="shared" si="119"/>
        <v>0.88069535857634595</v>
      </c>
      <c r="K486"/>
      <c r="L486" s="280">
        <f t="shared" si="120"/>
        <v>2.3447678656345998E-2</v>
      </c>
      <c r="M486" s="280">
        <f t="shared" si="121"/>
        <v>4.1362309219999997E-2</v>
      </c>
      <c r="N486" s="281">
        <f t="shared" si="122"/>
        <v>0.3118853707</v>
      </c>
      <c r="O486" s="280">
        <v>0.504</v>
      </c>
      <c r="P486" s="286">
        <v>1.6034400000000001E-2</v>
      </c>
      <c r="Q486" s="219">
        <v>2.5045702999999999E-2</v>
      </c>
      <c r="R486" s="219">
        <v>2.1236399999999999E-2</v>
      </c>
      <c r="S486" s="219">
        <v>2.188658E-3</v>
      </c>
      <c r="T486" s="286">
        <v>6.2631345999999998E-8</v>
      </c>
      <c r="U486" s="286">
        <v>2.2558025000000002E-5</v>
      </c>
      <c r="V486" s="219">
        <v>2.8220622E-4</v>
      </c>
      <c r="W486" s="286">
        <v>9.1030699999999996E-5</v>
      </c>
      <c r="X486" s="219">
        <v>0</v>
      </c>
      <c r="Y486" s="219">
        <v>0.31179434</v>
      </c>
      <c r="Z486" s="219">
        <v>0</v>
      </c>
      <c r="AA486" s="219">
        <v>0</v>
      </c>
      <c r="AB486" s="219">
        <v>0</v>
      </c>
      <c r="AC486"/>
      <c r="AD486" s="227">
        <f t="shared" si="111"/>
        <v>0.504</v>
      </c>
      <c r="AE486" s="227">
        <f t="shared" si="112"/>
        <v>6.4809987876345981E-2</v>
      </c>
      <c r="AF486" s="227">
        <f t="shared" si="113"/>
        <v>4.1362309219999997E-2</v>
      </c>
      <c r="AG486" s="227">
        <f t="shared" si="114"/>
        <v>4.1362309219999997E-2</v>
      </c>
      <c r="AH486" s="227">
        <f t="shared" si="115"/>
        <v>0.3118853707</v>
      </c>
      <c r="AI486"/>
      <c r="AJ486">
        <v>52.756089000000003</v>
      </c>
      <c r="AK486" s="155">
        <v>52.506883999999999</v>
      </c>
      <c r="AL486" s="155">
        <v>0.22289900000000001</v>
      </c>
      <c r="AM486" s="155">
        <v>0</v>
      </c>
      <c r="AN486" s="155">
        <v>1.9714852000000001E-2</v>
      </c>
      <c r="AO486" s="155">
        <v>7.89118E-4</v>
      </c>
      <c r="AP486" s="155">
        <v>5.8020279999999999E-3</v>
      </c>
      <c r="AQ486"/>
      <c r="AR486" s="156">
        <v>6.7546588000000005E-2</v>
      </c>
      <c r="AS486" s="156">
        <v>6.0987962999999999E-2</v>
      </c>
      <c r="AT486" s="156">
        <v>2.8102381000000001E-3</v>
      </c>
      <c r="AU486" s="156">
        <v>3.7483864E-3</v>
      </c>
      <c r="AV486" s="282">
        <f t="shared" si="116"/>
        <v>3.6563527187583E-6</v>
      </c>
      <c r="AW486" s="282">
        <f t="shared" si="117"/>
        <v>1.0392892218743138E-8</v>
      </c>
      <c r="AX486" s="283">
        <f t="shared" si="118"/>
        <v>0.52498408813499997</v>
      </c>
      <c r="AY486" s="157">
        <v>3.1180800000000001E-6</v>
      </c>
      <c r="AZ486" s="157">
        <v>9.4080000000000006E-9</v>
      </c>
      <c r="BA486" s="157">
        <v>2.5703999999999998E-13</v>
      </c>
      <c r="BB486" s="157">
        <v>0</v>
      </c>
      <c r="BC486" s="157">
        <v>0</v>
      </c>
      <c r="BD486" s="157">
        <v>2.8592999999999998E-9</v>
      </c>
      <c r="BE486" s="157">
        <v>5.3540850000000001E-7</v>
      </c>
      <c r="BF486" s="157">
        <v>4.1098999999999999E-10</v>
      </c>
      <c r="BG486" s="157">
        <v>5.7344100000000005E-10</v>
      </c>
      <c r="BH486" s="157">
        <v>1.8800000000000001E-13</v>
      </c>
      <c r="BI486" s="157">
        <v>4.1599999999999998E-15</v>
      </c>
      <c r="BJ486" s="157">
        <v>1.1979115E-14</v>
      </c>
      <c r="BK486" s="157">
        <v>1.7386876E-17</v>
      </c>
      <c r="BL486" s="157">
        <v>2.2241261000000001E-17</v>
      </c>
      <c r="BM486" s="157">
        <v>1.9020830000000001E-13</v>
      </c>
      <c r="BN486" s="157">
        <v>4.7285500000000001E-12</v>
      </c>
      <c r="BO486" s="157">
        <v>0</v>
      </c>
      <c r="BP486" s="157">
        <v>1.2681350000000001E-6</v>
      </c>
      <c r="BQ486" s="157">
        <v>0.52498281999999996</v>
      </c>
      <c r="BR486" s="157">
        <v>0</v>
      </c>
      <c r="BS486" s="157">
        <v>0</v>
      </c>
      <c r="BT486" s="157">
        <v>0</v>
      </c>
      <c r="BU486"/>
      <c r="BV486" s="155">
        <v>1.7615786999999999E-4</v>
      </c>
      <c r="BW486" s="155">
        <v>4.873238E-6</v>
      </c>
      <c r="BX486" s="155">
        <v>9.3685714999999998E-5</v>
      </c>
      <c r="BY486" s="155">
        <v>3.4226318999999997E-8</v>
      </c>
      <c r="BZ486" s="155">
        <v>4.4781576000000001E-6</v>
      </c>
      <c r="CA486" s="155">
        <v>1.8210684E-6</v>
      </c>
      <c r="CB486" s="155">
        <v>0</v>
      </c>
      <c r="CC486" s="155">
        <v>2.7450495E-6</v>
      </c>
      <c r="CD486" s="155">
        <v>1.1027015E-9</v>
      </c>
      <c r="CE486" s="155">
        <v>1.857848E-8</v>
      </c>
      <c r="CF486" s="155">
        <v>0</v>
      </c>
      <c r="CG486" s="155">
        <v>0</v>
      </c>
      <c r="CH486" s="155">
        <v>0</v>
      </c>
      <c r="CI486" s="155">
        <v>4.2112556999999996E-6</v>
      </c>
      <c r="CJ486" s="155">
        <v>6.4289475000000007E-5</v>
      </c>
      <c r="CK486" s="155">
        <v>6.0639601000000002E-18</v>
      </c>
      <c r="CL486" s="155">
        <v>0</v>
      </c>
      <c r="CM486"/>
      <c r="CN486" s="284">
        <v>0</v>
      </c>
      <c r="CO486" s="284">
        <v>3.36</v>
      </c>
      <c r="CP486" s="285">
        <v>7.6110083999999995E-2</v>
      </c>
      <c r="CQ486" s="284">
        <v>3.7560839999999998E-3</v>
      </c>
      <c r="CR486" s="284">
        <v>5.3896523999999999E-12</v>
      </c>
      <c r="CS486" s="284">
        <v>6.3771988000000003E-10</v>
      </c>
      <c r="CT486" s="284">
        <v>1.7048055000000001E-4</v>
      </c>
      <c r="CU486" s="284">
        <v>2.3292786999999999E-5</v>
      </c>
      <c r="CV486" s="284">
        <v>1.2606559999999999E-7</v>
      </c>
      <c r="CW486" s="284">
        <v>6.3745157999999999E-4</v>
      </c>
      <c r="CX486"/>
      <c r="CY486" s="158"/>
      <c r="CZ486" s="272"/>
      <c r="DA486"/>
      <c r="DB486" s="54"/>
      <c r="DC486"/>
      <c r="DD486"/>
      <c r="DE486"/>
      <c r="DF486"/>
      <c r="DG486"/>
      <c r="DH486"/>
      <c r="DI486"/>
      <c r="DJ486"/>
      <c r="DK486"/>
      <c r="DL486"/>
    </row>
    <row r="487" spans="1:116" ht="15" thickBot="1">
      <c r="B487" s="188"/>
      <c r="C487" s="151"/>
      <c r="D487" s="51" t="s">
        <v>1236</v>
      </c>
      <c r="E487" s="150"/>
      <c r="F487"/>
      <c r="G487"/>
      <c r="H487"/>
      <c r="I487"/>
      <c r="J487"/>
      <c r="K487"/>
      <c r="L487"/>
      <c r="M487"/>
      <c r="N487" s="174"/>
      <c r="O487"/>
      <c r="P487" s="53"/>
      <c r="Q487"/>
      <c r="R487"/>
      <c r="S487"/>
      <c r="T487" s="53"/>
      <c r="U487" s="53"/>
      <c r="V487"/>
      <c r="W487" s="53"/>
      <c r="X487"/>
      <c r="Y487"/>
      <c r="Z487"/>
      <c r="AA487"/>
      <c r="AB487"/>
      <c r="AC487"/>
      <c r="AD487"/>
      <c r="AE487"/>
      <c r="AF487"/>
      <c r="AG487"/>
      <c r="AH487"/>
      <c r="AI487"/>
      <c r="AJ487"/>
      <c r="AK487"/>
      <c r="AL487"/>
      <c r="AM487"/>
      <c r="AN487"/>
      <c r="AO487"/>
      <c r="AP487"/>
      <c r="AQ487"/>
      <c r="AR487"/>
      <c r="AS487"/>
      <c r="AT487"/>
      <c r="AU487"/>
      <c r="AX487" s="19"/>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s="117"/>
      <c r="CQ487"/>
      <c r="CR487"/>
      <c r="CS487"/>
      <c r="CT487"/>
      <c r="CU487"/>
      <c r="CV487"/>
      <c r="CW487"/>
      <c r="CX487"/>
      <c r="CY487" s="159"/>
      <c r="CZ487" s="272"/>
      <c r="DA487"/>
      <c r="DB487" s="212"/>
      <c r="DC487" s="48"/>
      <c r="DD487" s="48"/>
      <c r="DE487"/>
      <c r="DF487"/>
      <c r="DG487"/>
      <c r="DH487"/>
      <c r="DI487"/>
      <c r="DJ487"/>
      <c r="DK487"/>
      <c r="DL487"/>
    </row>
    <row r="488" spans="1:116" ht="14.4">
      <c r="A488" t="s">
        <v>1669</v>
      </c>
      <c r="B488" s="188" t="s">
        <v>314</v>
      </c>
      <c r="C488" s="151" t="str">
        <f t="shared" si="108"/>
        <v>A.070.09.101</v>
      </c>
      <c r="D488" s="54" t="s">
        <v>1236</v>
      </c>
      <c r="E488" s="150" t="s">
        <v>352</v>
      </c>
      <c r="F488" s="153" t="str">
        <f t="shared" si="109"/>
        <v>CNG (compressed natural gas) for transport - excl. combustion</v>
      </c>
      <c r="G488" s="154">
        <f t="shared" si="110"/>
        <v>1.1607132</v>
      </c>
      <c r="H488"/>
      <c r="I488"/>
      <c r="J488" s="227">
        <f t="shared" si="119"/>
        <v>0.55424606283599998</v>
      </c>
      <c r="K488"/>
      <c r="L488" s="280">
        <f t="shared" si="120"/>
        <v>2.6456989609999999E-2</v>
      </c>
      <c r="M488" s="280">
        <f t="shared" si="121"/>
        <v>3.7915694555999996E-2</v>
      </c>
      <c r="N488" s="281">
        <f t="shared" si="122"/>
        <v>0.31576639867</v>
      </c>
      <c r="O488" s="280">
        <v>0.17410697999999999</v>
      </c>
      <c r="P488" s="286">
        <v>1.360017E-2</v>
      </c>
      <c r="Q488" s="286">
        <v>2.2286001E-2</v>
      </c>
      <c r="R488" s="286">
        <v>2.2854527999999999E-2</v>
      </c>
      <c r="S488" s="219">
        <v>2.9465800999999999E-3</v>
      </c>
      <c r="T488" s="219">
        <v>3.5069533000000003E-4</v>
      </c>
      <c r="U488" s="219">
        <v>3.0518617999999997E-4</v>
      </c>
      <c r="V488" s="219">
        <v>2.0142495999999998E-3</v>
      </c>
      <c r="W488" s="219">
        <v>7.2214866999999996E-4</v>
      </c>
      <c r="X488" s="219">
        <v>0</v>
      </c>
      <c r="Y488" s="219">
        <v>0.31504425000000003</v>
      </c>
      <c r="Z488" s="286">
        <v>1.5273955999999999E-5</v>
      </c>
      <c r="AA488" s="219">
        <v>0</v>
      </c>
      <c r="AB488" s="219">
        <v>0</v>
      </c>
      <c r="AC488"/>
      <c r="AD488" s="227">
        <f t="shared" si="111"/>
        <v>0.17410697999999999</v>
      </c>
      <c r="AE488" s="227">
        <f t="shared" si="112"/>
        <v>6.4357410209999993E-2</v>
      </c>
      <c r="AF488" s="227">
        <f t="shared" si="113"/>
        <v>3.7900420599999998E-2</v>
      </c>
      <c r="AG488" s="227">
        <f t="shared" si="114"/>
        <v>3.7915694555999996E-2</v>
      </c>
      <c r="AH488" s="227">
        <f t="shared" si="115"/>
        <v>0.31576639867</v>
      </c>
      <c r="AI488"/>
      <c r="AJ488">
        <v>57.944360000000003</v>
      </c>
      <c r="AK488" s="155">
        <v>57.043132999999997</v>
      </c>
      <c r="AL488" s="155">
        <v>0.62661538000000006</v>
      </c>
      <c r="AM488" s="155">
        <v>0</v>
      </c>
      <c r="AN488" s="155">
        <v>0</v>
      </c>
      <c r="AO488" s="155">
        <v>0.15349757</v>
      </c>
      <c r="AP488" s="155">
        <v>0.12111355</v>
      </c>
      <c r="AQ488"/>
      <c r="AR488" s="156">
        <v>2.7942306E-2</v>
      </c>
      <c r="AS488" s="156">
        <v>2.2874558E-2</v>
      </c>
      <c r="AT488" s="156">
        <v>9.9443551000000002E-4</v>
      </c>
      <c r="AU488" s="156">
        <v>4.0733122999999996E-3</v>
      </c>
      <c r="AV488" s="282">
        <f t="shared" si="116"/>
        <v>1.3713764143529998E-6</v>
      </c>
      <c r="AW488" s="282">
        <f t="shared" si="117"/>
        <v>3.6776461211746996E-9</v>
      </c>
      <c r="AX488" s="283">
        <f t="shared" si="118"/>
        <v>0.57049191705000002</v>
      </c>
      <c r="AY488" s="157">
        <v>1.0771419E-6</v>
      </c>
      <c r="AZ488" s="157">
        <v>3.249997E-9</v>
      </c>
      <c r="BA488" s="157">
        <v>8.8794560999999999E-14</v>
      </c>
      <c r="BB488" s="157">
        <v>0</v>
      </c>
      <c r="BC488" s="157">
        <v>0</v>
      </c>
      <c r="BD488" s="157">
        <v>6.124416E-10</v>
      </c>
      <c r="BE488" s="157">
        <v>2.9321147999999999E-7</v>
      </c>
      <c r="BF488" s="157">
        <v>1.3966656E-10</v>
      </c>
      <c r="BG488" s="157">
        <v>2.8770503000000002E-10</v>
      </c>
      <c r="BH488" s="157">
        <v>0</v>
      </c>
      <c r="BI488" s="157">
        <v>0</v>
      </c>
      <c r="BJ488" s="157">
        <v>1.7393988000000001E-13</v>
      </c>
      <c r="BK488" s="157">
        <v>1.2124395E-14</v>
      </c>
      <c r="BL488" s="157">
        <v>2.6723387000000002E-15</v>
      </c>
      <c r="BM488" s="157">
        <v>4.8361903000000001E-11</v>
      </c>
      <c r="BN488" s="157">
        <v>3.6223085000000001E-10</v>
      </c>
      <c r="BO488" s="157">
        <v>0</v>
      </c>
      <c r="BP488" s="157">
        <v>6.0587049999999998E-5</v>
      </c>
      <c r="BQ488" s="157">
        <v>0.57043133000000001</v>
      </c>
      <c r="BR488" s="157">
        <v>0</v>
      </c>
      <c r="BS488" s="157">
        <v>0</v>
      </c>
      <c r="BT488" s="157">
        <v>0</v>
      </c>
      <c r="BU488"/>
      <c r="BV488" s="155">
        <v>1.1449071000000001E-4</v>
      </c>
      <c r="BW488" s="155">
        <v>1.9835254E-6</v>
      </c>
      <c r="BX488" s="155">
        <v>3.2363763999999998E-5</v>
      </c>
      <c r="BY488" s="155">
        <v>2.4689698000000002E-7</v>
      </c>
      <c r="BZ488" s="155">
        <v>4.2713234000000003E-6</v>
      </c>
      <c r="CA488" s="155">
        <v>0</v>
      </c>
      <c r="CB488" s="155">
        <v>0</v>
      </c>
      <c r="CC488" s="155">
        <v>0</v>
      </c>
      <c r="CD488" s="155">
        <v>4.8757572000000001E-7</v>
      </c>
      <c r="CE488" s="155">
        <v>3.0434215E-7</v>
      </c>
      <c r="CF488" s="155">
        <v>0</v>
      </c>
      <c r="CG488" s="155">
        <v>0</v>
      </c>
      <c r="CH488" s="155">
        <v>0</v>
      </c>
      <c r="CI488" s="155">
        <v>4.4975240000000004E-6</v>
      </c>
      <c r="CJ488" s="155">
        <v>7.0335754000000006E-5</v>
      </c>
      <c r="CK488" s="155">
        <v>1.0167357E-14</v>
      </c>
      <c r="CL488" s="155">
        <v>0</v>
      </c>
      <c r="CM488"/>
      <c r="CN488" s="284">
        <v>0</v>
      </c>
      <c r="CO488" s="284">
        <v>1.1607132</v>
      </c>
      <c r="CP488" s="285">
        <v>0</v>
      </c>
      <c r="CQ488" s="284">
        <v>1.3570991999999999E-3</v>
      </c>
      <c r="CR488" s="284">
        <v>8.3087093000000003E-11</v>
      </c>
      <c r="CS488" s="284">
        <v>9.6878058999999998E-9</v>
      </c>
      <c r="CT488" s="284">
        <v>1.5641462E-4</v>
      </c>
      <c r="CU488" s="284">
        <v>1.0178688999999999E-2</v>
      </c>
      <c r="CV488" s="284">
        <v>0</v>
      </c>
      <c r="CW488" s="284">
        <v>0</v>
      </c>
      <c r="CX488"/>
      <c r="CY488" s="158"/>
      <c r="CZ488" s="267"/>
      <c r="DA488"/>
      <c r="DB488" s="249"/>
      <c r="DC488" s="250"/>
      <c r="DD488" s="251"/>
      <c r="DE488"/>
      <c r="DF488"/>
      <c r="DG488"/>
      <c r="DH488"/>
      <c r="DI488"/>
      <c r="DJ488"/>
      <c r="DK488"/>
      <c r="DL488"/>
    </row>
    <row r="489" spans="1:116" ht="14.4">
      <c r="A489" t="s">
        <v>1670</v>
      </c>
      <c r="B489" s="188" t="s">
        <v>314</v>
      </c>
      <c r="C489" s="151" t="str">
        <f t="shared" si="108"/>
        <v>A.070.09.102</v>
      </c>
      <c r="D489" s="54" t="s">
        <v>1236</v>
      </c>
      <c r="E489" s="150" t="s">
        <v>352</v>
      </c>
      <c r="F489" s="153" t="str">
        <f t="shared" si="109"/>
        <v>CNG (compressed natural gas) for transport  - including combustion CO2</v>
      </c>
      <c r="G489" s="154">
        <f t="shared" si="110"/>
        <v>3.9718181333333336</v>
      </c>
      <c r="H489"/>
      <c r="I489"/>
      <c r="J489" s="227">
        <f t="shared" si="119"/>
        <v>0.97700772913099998</v>
      </c>
      <c r="K489"/>
      <c r="L489" s="280">
        <f t="shared" si="120"/>
        <v>2.6870380069999998E-2</v>
      </c>
      <c r="M489" s="280">
        <f t="shared" si="121"/>
        <v>3.8508126811000007E-2</v>
      </c>
      <c r="N489" s="281">
        <f t="shared" si="122"/>
        <v>0.31585650225</v>
      </c>
      <c r="O489" s="280">
        <v>0.59577272000000003</v>
      </c>
      <c r="P489" s="286">
        <v>1.3812672E-2</v>
      </c>
      <c r="Q489" s="286">
        <v>2.263422E-2</v>
      </c>
      <c r="R489" s="286">
        <v>2.321163E-2</v>
      </c>
      <c r="S489" s="219">
        <v>2.9926203999999998E-3</v>
      </c>
      <c r="T489" s="219">
        <v>3.5617495000000001E-4</v>
      </c>
      <c r="U489" s="219">
        <v>3.0995471999999998E-4</v>
      </c>
      <c r="V489" s="219">
        <v>2.0457221999999999E-3</v>
      </c>
      <c r="W489" s="219">
        <v>7.3343224999999998E-4</v>
      </c>
      <c r="X489" s="219">
        <v>0</v>
      </c>
      <c r="Y489" s="219">
        <v>0.31512307000000001</v>
      </c>
      <c r="Z489" s="286">
        <v>1.5512611000000001E-5</v>
      </c>
      <c r="AA489" s="219">
        <v>0</v>
      </c>
      <c r="AB489" s="219">
        <v>0</v>
      </c>
      <c r="AC489"/>
      <c r="AD489" s="227">
        <f t="shared" si="111"/>
        <v>0.59577272000000003</v>
      </c>
      <c r="AE489" s="227">
        <f t="shared" si="112"/>
        <v>6.5362994270000002E-2</v>
      </c>
      <c r="AF489" s="227">
        <f t="shared" si="113"/>
        <v>3.8492614200000004E-2</v>
      </c>
      <c r="AG489" s="227">
        <f t="shared" si="114"/>
        <v>3.8508126811E-2</v>
      </c>
      <c r="AH489" s="227">
        <f t="shared" si="115"/>
        <v>0.31585650225</v>
      </c>
      <c r="AI489"/>
      <c r="AJ489">
        <v>58.849739999999997</v>
      </c>
      <c r="AK489" s="155">
        <v>57.934432000000001</v>
      </c>
      <c r="AL489" s="155">
        <v>0.63640624000000001</v>
      </c>
      <c r="AM489" s="155">
        <v>0</v>
      </c>
      <c r="AN489" s="155">
        <v>0</v>
      </c>
      <c r="AO489" s="155">
        <v>0.15589596999999999</v>
      </c>
      <c r="AP489" s="155">
        <v>0.12300595</v>
      </c>
      <c r="AQ489"/>
      <c r="AR489" s="156">
        <v>7.3726050000000001E-2</v>
      </c>
      <c r="AS489" s="156">
        <v>6.6464447999999995E-2</v>
      </c>
      <c r="AT489" s="156">
        <v>3.1246438000000001E-3</v>
      </c>
      <c r="AU489" s="156">
        <v>4.1369578000000004E-3</v>
      </c>
      <c r="AV489" s="282">
        <f t="shared" si="116"/>
        <v>3.9846791292580005E-6</v>
      </c>
      <c r="AW489" s="282">
        <f t="shared" si="117"/>
        <v>1.1555635799712999E-8</v>
      </c>
      <c r="AX489" s="283">
        <f t="shared" si="118"/>
        <v>0.57940585372200004</v>
      </c>
      <c r="AY489" s="157">
        <v>3.6858472E-6</v>
      </c>
      <c r="AZ489" s="157">
        <v>1.1121091E-8</v>
      </c>
      <c r="BA489" s="157">
        <v>3.0384409E-13</v>
      </c>
      <c r="BB489" s="157">
        <v>0</v>
      </c>
      <c r="BC489" s="157">
        <v>0</v>
      </c>
      <c r="BD489" s="157">
        <v>6.2201100000000001E-10</v>
      </c>
      <c r="BE489" s="157">
        <v>2.9779290999999999E-7</v>
      </c>
      <c r="BF489" s="157">
        <v>1.4184885E-10</v>
      </c>
      <c r="BG489" s="157">
        <v>2.9220041999999999E-10</v>
      </c>
      <c r="BH489" s="157">
        <v>0</v>
      </c>
      <c r="BI489" s="157">
        <v>0</v>
      </c>
      <c r="BJ489" s="157">
        <v>1.7665769E-13</v>
      </c>
      <c r="BK489" s="157">
        <v>1.2313839E-14</v>
      </c>
      <c r="BL489" s="157">
        <v>2.714094E-15</v>
      </c>
      <c r="BM489" s="157">
        <v>4.9117558E-11</v>
      </c>
      <c r="BN489" s="157">
        <v>3.6789070000000002E-10</v>
      </c>
      <c r="BO489" s="157">
        <v>0</v>
      </c>
      <c r="BP489" s="157">
        <v>6.1533721999999997E-5</v>
      </c>
      <c r="BQ489" s="157">
        <v>0.57934432000000002</v>
      </c>
      <c r="BR489" s="157">
        <v>0</v>
      </c>
      <c r="BS489" s="157">
        <v>0</v>
      </c>
      <c r="BT489" s="157">
        <v>0</v>
      </c>
      <c r="BU489"/>
      <c r="BV489" s="155">
        <v>1.94155E-4</v>
      </c>
      <c r="BW489" s="155">
        <v>2.014518E-6</v>
      </c>
      <c r="BX489" s="155">
        <v>1.1074483E-4</v>
      </c>
      <c r="BY489" s="155">
        <v>2.5075473999999998E-7</v>
      </c>
      <c r="BZ489" s="155">
        <v>4.3380628999999997E-6</v>
      </c>
      <c r="CA489" s="155">
        <v>0</v>
      </c>
      <c r="CB489" s="155">
        <v>0</v>
      </c>
      <c r="CC489" s="155">
        <v>0</v>
      </c>
      <c r="CD489" s="155">
        <v>4.9519408999999999E-7</v>
      </c>
      <c r="CE489" s="155">
        <v>3.0909748999999998E-7</v>
      </c>
      <c r="CF489" s="155">
        <v>0</v>
      </c>
      <c r="CG489" s="155">
        <v>0</v>
      </c>
      <c r="CH489" s="155">
        <v>0</v>
      </c>
      <c r="CI489" s="155">
        <v>4.5677978000000002E-6</v>
      </c>
      <c r="CJ489" s="155">
        <v>7.1434750000000006E-5</v>
      </c>
      <c r="CK489" s="155">
        <v>1.0326222E-14</v>
      </c>
      <c r="CL489" s="155">
        <v>0</v>
      </c>
      <c r="CM489"/>
      <c r="CN489" s="284">
        <v>0</v>
      </c>
      <c r="CO489" s="284">
        <v>3.9718181000000001</v>
      </c>
      <c r="CP489" s="285">
        <v>0</v>
      </c>
      <c r="CQ489" s="284">
        <v>1.3783039000000001E-3</v>
      </c>
      <c r="CR489" s="284">
        <v>8.4385329000000004E-11</v>
      </c>
      <c r="CS489" s="284">
        <v>9.8391779000000001E-9</v>
      </c>
      <c r="CT489" s="284">
        <v>1.5885859999999999E-4</v>
      </c>
      <c r="CU489" s="284">
        <v>1.0337730999999999E-2</v>
      </c>
      <c r="CV489" s="284">
        <v>0</v>
      </c>
      <c r="CW489" s="284">
        <v>0</v>
      </c>
      <c r="CX489"/>
      <c r="CY489" s="158"/>
      <c r="CZ489" s="267"/>
      <c r="DA489"/>
      <c r="DB489" s="54"/>
      <c r="DC489"/>
      <c r="DD489" s="252"/>
      <c r="DE489"/>
      <c r="DF489"/>
      <c r="DG489"/>
      <c r="DH489"/>
      <c r="DI489"/>
      <c r="DJ489"/>
      <c r="DK489"/>
      <c r="DL489"/>
    </row>
    <row r="490" spans="1:116" ht="15" thickBot="1">
      <c r="A490" t="s">
        <v>1671</v>
      </c>
      <c r="B490" s="188" t="s">
        <v>314</v>
      </c>
      <c r="C490" s="151" t="str">
        <f t="shared" si="108"/>
        <v>A.070.09.103</v>
      </c>
      <c r="D490" s="54" t="s">
        <v>1236</v>
      </c>
      <c r="E490" s="150" t="s">
        <v>352</v>
      </c>
      <c r="F490" s="153" t="str">
        <f t="shared" si="109"/>
        <v>Natural gas general EU for feedstock - excl. combustion</v>
      </c>
      <c r="G490" s="154">
        <f t="shared" si="110"/>
        <v>1.1607132</v>
      </c>
      <c r="H490"/>
      <c r="I490"/>
      <c r="J490" s="227">
        <f t="shared" si="119"/>
        <v>0.24424606663599999</v>
      </c>
      <c r="K490"/>
      <c r="L490" s="280">
        <f t="shared" si="120"/>
        <v>2.6456989609999999E-2</v>
      </c>
      <c r="M490" s="280">
        <f t="shared" si="121"/>
        <v>3.7915694555999996E-2</v>
      </c>
      <c r="N490" s="281">
        <f t="shared" si="122"/>
        <v>5.7664024699999993E-3</v>
      </c>
      <c r="O490" s="280">
        <v>0.17410697999999999</v>
      </c>
      <c r="P490" s="286">
        <v>1.360017E-2</v>
      </c>
      <c r="Q490" s="219">
        <v>2.2286001E-2</v>
      </c>
      <c r="R490" s="219">
        <v>2.2854527999999999E-2</v>
      </c>
      <c r="S490" s="219">
        <v>2.9465800999999999E-3</v>
      </c>
      <c r="T490" s="219">
        <v>3.5069533000000003E-4</v>
      </c>
      <c r="U490" s="219">
        <v>3.0518617999999997E-4</v>
      </c>
      <c r="V490" s="219">
        <v>2.0142495999999998E-3</v>
      </c>
      <c r="W490" s="219">
        <v>7.2214866999999996E-4</v>
      </c>
      <c r="X490" s="219">
        <v>0</v>
      </c>
      <c r="Y490" s="219">
        <v>5.0442537999999997E-3</v>
      </c>
      <c r="Z490" s="286">
        <v>1.5273955999999999E-5</v>
      </c>
      <c r="AA490" s="219">
        <v>0</v>
      </c>
      <c r="AB490" s="219">
        <v>0</v>
      </c>
      <c r="AC490"/>
      <c r="AD490" s="227">
        <f t="shared" si="111"/>
        <v>0.17410697999999999</v>
      </c>
      <c r="AE490" s="227">
        <f t="shared" si="112"/>
        <v>6.4357410209999993E-2</v>
      </c>
      <c r="AF490" s="227">
        <f t="shared" si="113"/>
        <v>3.7900420599999998E-2</v>
      </c>
      <c r="AG490" s="227">
        <f t="shared" si="114"/>
        <v>3.7915694555999996E-2</v>
      </c>
      <c r="AH490" s="227">
        <f t="shared" si="115"/>
        <v>5.7664024699999993E-3</v>
      </c>
      <c r="AI490"/>
      <c r="AJ490">
        <v>57.944360000000003</v>
      </c>
      <c r="AK490" s="155">
        <v>57.043132999999997</v>
      </c>
      <c r="AL490" s="155">
        <v>0.62661538000000006</v>
      </c>
      <c r="AM490" s="155">
        <v>0</v>
      </c>
      <c r="AN490" s="155">
        <v>0</v>
      </c>
      <c r="AO490" s="155">
        <v>0.15349757</v>
      </c>
      <c r="AP490" s="155">
        <v>0.12111355</v>
      </c>
      <c r="AQ490"/>
      <c r="AR490" s="156">
        <v>2.7942306E-2</v>
      </c>
      <c r="AS490" s="156">
        <v>2.2874558E-2</v>
      </c>
      <c r="AT490" s="156">
        <v>9.9443551000000002E-4</v>
      </c>
      <c r="AU490" s="156">
        <v>4.0733122999999996E-3</v>
      </c>
      <c r="AV490" s="282">
        <f t="shared" si="116"/>
        <v>1.3713764143529998E-6</v>
      </c>
      <c r="AW490" s="282">
        <f t="shared" si="117"/>
        <v>3.6776461211746996E-9</v>
      </c>
      <c r="AX490" s="283">
        <f t="shared" si="118"/>
        <v>0.57049191705000002</v>
      </c>
      <c r="AY490" s="157">
        <v>1.0771419E-6</v>
      </c>
      <c r="AZ490" s="157">
        <v>3.249997E-9</v>
      </c>
      <c r="BA490" s="157">
        <v>8.8794560999999999E-14</v>
      </c>
      <c r="BB490" s="157">
        <v>0</v>
      </c>
      <c r="BC490" s="157">
        <v>0</v>
      </c>
      <c r="BD490" s="157">
        <v>6.124416E-10</v>
      </c>
      <c r="BE490" s="157">
        <v>2.9321147999999999E-7</v>
      </c>
      <c r="BF490" s="157">
        <v>1.3966656E-10</v>
      </c>
      <c r="BG490" s="157">
        <v>2.8770503000000002E-10</v>
      </c>
      <c r="BH490" s="157">
        <v>0</v>
      </c>
      <c r="BI490" s="157">
        <v>0</v>
      </c>
      <c r="BJ490" s="157">
        <v>1.7393988000000001E-13</v>
      </c>
      <c r="BK490" s="157">
        <v>1.2124395E-14</v>
      </c>
      <c r="BL490" s="157">
        <v>2.6723387000000002E-15</v>
      </c>
      <c r="BM490" s="157">
        <v>4.8361903000000001E-11</v>
      </c>
      <c r="BN490" s="157">
        <v>3.6223085000000001E-10</v>
      </c>
      <c r="BO490" s="157">
        <v>0</v>
      </c>
      <c r="BP490" s="157">
        <v>6.0587049999999998E-5</v>
      </c>
      <c r="BQ490" s="157">
        <v>0.57043133000000001</v>
      </c>
      <c r="BR490" s="157">
        <v>0</v>
      </c>
      <c r="BS490" s="157">
        <v>0</v>
      </c>
      <c r="BT490" s="157">
        <v>0</v>
      </c>
      <c r="BU490"/>
      <c r="BV490" s="155">
        <v>1.1449071000000001E-4</v>
      </c>
      <c r="BW490" s="155">
        <v>1.9835254E-6</v>
      </c>
      <c r="BX490" s="155">
        <v>3.2363763999999998E-5</v>
      </c>
      <c r="BY490" s="155">
        <v>2.4689698000000002E-7</v>
      </c>
      <c r="BZ490" s="155">
        <v>4.2713234000000003E-6</v>
      </c>
      <c r="CA490" s="155">
        <v>0</v>
      </c>
      <c r="CB490" s="155">
        <v>0</v>
      </c>
      <c r="CC490" s="155">
        <v>0</v>
      </c>
      <c r="CD490" s="155">
        <v>4.8757572000000001E-7</v>
      </c>
      <c r="CE490" s="155">
        <v>3.0434215E-7</v>
      </c>
      <c r="CF490" s="155">
        <v>0</v>
      </c>
      <c r="CG490" s="155">
        <v>0</v>
      </c>
      <c r="CH490" s="155">
        <v>0</v>
      </c>
      <c r="CI490" s="155">
        <v>4.4975240000000004E-6</v>
      </c>
      <c r="CJ490" s="155">
        <v>7.0335754000000006E-5</v>
      </c>
      <c r="CK490" s="155">
        <v>1.0167357E-14</v>
      </c>
      <c r="CL490" s="155">
        <v>0</v>
      </c>
      <c r="CM490"/>
      <c r="CN490" s="284">
        <v>0</v>
      </c>
      <c r="CO490" s="284">
        <v>1.1607132</v>
      </c>
      <c r="CP490" s="285">
        <v>0</v>
      </c>
      <c r="CQ490" s="284">
        <v>1.3570991999999999E-3</v>
      </c>
      <c r="CR490" s="284">
        <v>8.3087093000000003E-11</v>
      </c>
      <c r="CS490" s="284">
        <v>9.6878058999999998E-9</v>
      </c>
      <c r="CT490" s="284">
        <v>1.5641462E-4</v>
      </c>
      <c r="CU490" s="284">
        <v>1.0178688999999999E-2</v>
      </c>
      <c r="CV490" s="284">
        <v>0</v>
      </c>
      <c r="CW490" s="284">
        <v>0</v>
      </c>
      <c r="CX490"/>
      <c r="CY490" s="158"/>
      <c r="CZ490" s="267"/>
      <c r="DA490"/>
      <c r="DB490" s="253"/>
      <c r="DC490" s="254"/>
      <c r="DD490" s="255"/>
      <c r="DE490" s="48"/>
      <c r="DF490" s="48"/>
      <c r="DG490" s="48"/>
      <c r="DH490" s="48"/>
      <c r="DI490" s="48"/>
      <c r="DJ490" s="48"/>
      <c r="DK490" s="48"/>
      <c r="DL490" s="48"/>
    </row>
    <row r="491" spans="1:116" ht="14.4">
      <c r="A491" t="s">
        <v>1672</v>
      </c>
      <c r="B491" s="188" t="s">
        <v>314</v>
      </c>
      <c r="C491" s="151" t="str">
        <f t="shared" ref="C491:C563" si="123">MID(A491,1,12)</f>
        <v>A.070.09.104</v>
      </c>
      <c r="D491" s="54" t="s">
        <v>1236</v>
      </c>
      <c r="E491" s="150" t="s">
        <v>352</v>
      </c>
      <c r="F491" s="153" t="str">
        <f t="shared" ref="F491:F563" si="124">MID(A491, 21,85)</f>
        <v>Natural gas general EU for heat - incl. combustion) CO2</v>
      </c>
      <c r="G491" s="154">
        <f t="shared" si="110"/>
        <v>3.9718181333333336</v>
      </c>
      <c r="H491"/>
      <c r="I491"/>
      <c r="J491" s="227">
        <f t="shared" si="119"/>
        <v>0.66700772933100005</v>
      </c>
      <c r="K491"/>
      <c r="L491" s="280">
        <f t="shared" si="120"/>
        <v>2.6870380069999998E-2</v>
      </c>
      <c r="M491" s="280">
        <f t="shared" si="121"/>
        <v>3.8508126811000007E-2</v>
      </c>
      <c r="N491" s="281">
        <f t="shared" si="122"/>
        <v>5.8565024499999995E-3</v>
      </c>
      <c r="O491" s="280">
        <v>0.59577272000000003</v>
      </c>
      <c r="P491" s="286">
        <v>1.3812672E-2</v>
      </c>
      <c r="Q491" s="286">
        <v>2.263422E-2</v>
      </c>
      <c r="R491" s="286">
        <v>2.321163E-2</v>
      </c>
      <c r="S491" s="219">
        <v>2.9926203999999998E-3</v>
      </c>
      <c r="T491" s="219">
        <v>3.5617495000000001E-4</v>
      </c>
      <c r="U491" s="219">
        <v>3.0995471999999998E-4</v>
      </c>
      <c r="V491" s="219">
        <v>2.0457221999999999E-3</v>
      </c>
      <c r="W491" s="219">
        <v>7.3343224999999998E-4</v>
      </c>
      <c r="X491" s="219">
        <v>0</v>
      </c>
      <c r="Y491" s="219">
        <v>5.1230701999999996E-3</v>
      </c>
      <c r="Z491" s="286">
        <v>1.5512611000000001E-5</v>
      </c>
      <c r="AA491" s="219">
        <v>0</v>
      </c>
      <c r="AB491" s="219">
        <v>0</v>
      </c>
      <c r="AC491"/>
      <c r="AD491" s="227">
        <f t="shared" si="111"/>
        <v>0.59577272000000003</v>
      </c>
      <c r="AE491" s="227">
        <f t="shared" si="112"/>
        <v>6.5362994270000002E-2</v>
      </c>
      <c r="AF491" s="227">
        <f t="shared" si="113"/>
        <v>3.8492614200000004E-2</v>
      </c>
      <c r="AG491" s="227">
        <f t="shared" si="114"/>
        <v>3.8508126811E-2</v>
      </c>
      <c r="AH491" s="227">
        <f t="shared" si="115"/>
        <v>5.8565024499999995E-3</v>
      </c>
      <c r="AI491"/>
      <c r="AJ491">
        <v>58.849739999999997</v>
      </c>
      <c r="AK491" s="155">
        <v>57.934432000000001</v>
      </c>
      <c r="AL491" s="155">
        <v>0.63640624000000001</v>
      </c>
      <c r="AM491" s="155">
        <v>0</v>
      </c>
      <c r="AN491" s="155">
        <v>0</v>
      </c>
      <c r="AO491" s="155">
        <v>0.15589596999999999</v>
      </c>
      <c r="AP491" s="155">
        <v>0.12300595</v>
      </c>
      <c r="AQ491"/>
      <c r="AR491" s="156">
        <v>7.3726050000000001E-2</v>
      </c>
      <c r="AS491" s="156">
        <v>6.6464447999999995E-2</v>
      </c>
      <c r="AT491" s="156">
        <v>3.1246438000000001E-3</v>
      </c>
      <c r="AU491" s="156">
        <v>4.1369578000000004E-3</v>
      </c>
      <c r="AV491" s="282">
        <f t="shared" si="116"/>
        <v>3.9846791292580005E-6</v>
      </c>
      <c r="AW491" s="282">
        <f t="shared" si="117"/>
        <v>1.1555635799712999E-8</v>
      </c>
      <c r="AX491" s="283">
        <f t="shared" si="118"/>
        <v>0.57940585372200004</v>
      </c>
      <c r="AY491" s="157">
        <v>3.6858472E-6</v>
      </c>
      <c r="AZ491" s="157">
        <v>1.1121091E-8</v>
      </c>
      <c r="BA491" s="157">
        <v>3.0384409E-13</v>
      </c>
      <c r="BB491" s="157">
        <v>0</v>
      </c>
      <c r="BC491" s="157">
        <v>0</v>
      </c>
      <c r="BD491" s="157">
        <v>6.2201100000000001E-10</v>
      </c>
      <c r="BE491" s="157">
        <v>2.9779290999999999E-7</v>
      </c>
      <c r="BF491" s="157">
        <v>1.4184885E-10</v>
      </c>
      <c r="BG491" s="157">
        <v>2.9220041999999999E-10</v>
      </c>
      <c r="BH491" s="157">
        <v>0</v>
      </c>
      <c r="BI491" s="157">
        <v>0</v>
      </c>
      <c r="BJ491" s="157">
        <v>1.7665769E-13</v>
      </c>
      <c r="BK491" s="157">
        <v>1.2313839E-14</v>
      </c>
      <c r="BL491" s="157">
        <v>2.714094E-15</v>
      </c>
      <c r="BM491" s="157">
        <v>4.9117558E-11</v>
      </c>
      <c r="BN491" s="157">
        <v>3.6789070000000002E-10</v>
      </c>
      <c r="BO491" s="157">
        <v>0</v>
      </c>
      <c r="BP491" s="157">
        <v>6.1533721999999997E-5</v>
      </c>
      <c r="BQ491" s="157">
        <v>0.57934432000000002</v>
      </c>
      <c r="BR491" s="157">
        <v>0</v>
      </c>
      <c r="BS491" s="157">
        <v>0</v>
      </c>
      <c r="BT491" s="157">
        <v>0</v>
      </c>
      <c r="BU491"/>
      <c r="BV491" s="155">
        <v>1.94155E-4</v>
      </c>
      <c r="BW491" s="155">
        <v>2.014518E-6</v>
      </c>
      <c r="BX491" s="155">
        <v>1.1074483E-4</v>
      </c>
      <c r="BY491" s="155">
        <v>2.5075473999999998E-7</v>
      </c>
      <c r="BZ491" s="155">
        <v>4.3380628999999997E-6</v>
      </c>
      <c r="CA491" s="155">
        <v>0</v>
      </c>
      <c r="CB491" s="155">
        <v>0</v>
      </c>
      <c r="CC491" s="155">
        <v>0</v>
      </c>
      <c r="CD491" s="155">
        <v>4.9519408999999999E-7</v>
      </c>
      <c r="CE491" s="155">
        <v>3.0909748999999998E-7</v>
      </c>
      <c r="CF491" s="155">
        <v>0</v>
      </c>
      <c r="CG491" s="155">
        <v>0</v>
      </c>
      <c r="CH491" s="155">
        <v>0</v>
      </c>
      <c r="CI491" s="155">
        <v>4.5677978000000002E-6</v>
      </c>
      <c r="CJ491" s="155">
        <v>7.1434750000000006E-5</v>
      </c>
      <c r="CK491" s="155">
        <v>1.0326222E-14</v>
      </c>
      <c r="CL491" s="155">
        <v>0</v>
      </c>
      <c r="CM491"/>
      <c r="CN491" s="284">
        <v>0</v>
      </c>
      <c r="CO491" s="284">
        <v>3.9718181000000001</v>
      </c>
      <c r="CP491" s="285">
        <v>0</v>
      </c>
      <c r="CQ491" s="284">
        <v>1.3783039000000001E-3</v>
      </c>
      <c r="CR491" s="284">
        <v>8.4385329000000004E-11</v>
      </c>
      <c r="CS491" s="284">
        <v>9.8391779000000001E-9</v>
      </c>
      <c r="CT491" s="284">
        <v>1.5885859999999999E-4</v>
      </c>
      <c r="CU491" s="284">
        <v>1.0337730999999999E-2</v>
      </c>
      <c r="CV491" s="284">
        <v>0</v>
      </c>
      <c r="CW491" s="284">
        <v>0</v>
      </c>
      <c r="CX491"/>
      <c r="CY491" s="158"/>
      <c r="CZ491" s="267"/>
      <c r="DA491"/>
      <c r="DB491" s="212"/>
      <c r="DC491" s="48"/>
      <c r="DD491" s="48"/>
      <c r="DE491" s="48"/>
      <c r="DF491" s="48"/>
      <c r="DG491" s="48"/>
      <c r="DH491" s="48"/>
      <c r="DI491" s="48"/>
      <c r="DJ491" s="48"/>
      <c r="DK491" s="48"/>
      <c r="DL491" s="48"/>
    </row>
    <row r="492" spans="1:116" ht="14.4">
      <c r="A492" t="s">
        <v>1673</v>
      </c>
      <c r="B492" s="188" t="s">
        <v>314</v>
      </c>
      <c r="C492" s="151" t="str">
        <f t="shared" si="123"/>
        <v>A.070.09.105</v>
      </c>
      <c r="D492" s="54" t="s">
        <v>1236</v>
      </c>
      <c r="E492" s="150" t="s">
        <v>352</v>
      </c>
      <c r="F492" s="153" t="str">
        <f t="shared" si="124"/>
        <v>Natural gas Revap LNG from US in EU for feedstock - excl. combustion)</v>
      </c>
      <c r="G492" s="154">
        <f t="shared" ref="G492:G564" si="125">O492/0.15</f>
        <v>1.0019144</v>
      </c>
      <c r="H492"/>
      <c r="I492"/>
      <c r="J492" s="227">
        <f t="shared" si="119"/>
        <v>0.20252002914372133</v>
      </c>
      <c r="K492"/>
      <c r="L492" s="280">
        <f t="shared" si="120"/>
        <v>1.493764924E-2</v>
      </c>
      <c r="M492" s="280">
        <f t="shared" si="121"/>
        <v>2.3498136400700004E-2</v>
      </c>
      <c r="N492" s="281">
        <f t="shared" si="122"/>
        <v>1.3797083503021326E-2</v>
      </c>
      <c r="O492" s="280">
        <v>0.15028716</v>
      </c>
      <c r="P492" s="219">
        <v>9.7438000000000004E-3</v>
      </c>
      <c r="Q492" s="219">
        <v>1.2668633E-2</v>
      </c>
      <c r="R492" s="219">
        <v>1.2851688E-2</v>
      </c>
      <c r="S492" s="219">
        <v>1.7454320000000001E-3</v>
      </c>
      <c r="T492" s="219">
        <v>1.7615004999999999E-4</v>
      </c>
      <c r="U492" s="219">
        <v>1.6437919000000001E-4</v>
      </c>
      <c r="V492" s="219">
        <v>1.0152993E-3</v>
      </c>
      <c r="W492" s="219">
        <v>5.1875526000000002E-4</v>
      </c>
      <c r="X492" s="286">
        <v>6.1079164999999994E-5</v>
      </c>
      <c r="Y492" s="219">
        <v>1.3278154E-2</v>
      </c>
      <c r="Z492" s="286">
        <v>9.3249356999999998E-6</v>
      </c>
      <c r="AA492" s="286">
        <v>1.7424198000000001E-7</v>
      </c>
      <c r="AB492" s="286">
        <v>1.0413253999999999E-12</v>
      </c>
      <c r="AC492"/>
      <c r="AD492" s="227">
        <f t="shared" si="111"/>
        <v>0.15028716</v>
      </c>
      <c r="AE492" s="227">
        <f t="shared" si="112"/>
        <v>3.836538154E-2</v>
      </c>
      <c r="AF492" s="227">
        <f t="shared" si="113"/>
        <v>2.3427906541980004E-2</v>
      </c>
      <c r="AG492" s="227">
        <f t="shared" si="114"/>
        <v>2.34981364007E-2</v>
      </c>
      <c r="AH492" s="227">
        <f t="shared" si="115"/>
        <v>1.3796909261041325E-2</v>
      </c>
      <c r="AI492"/>
      <c r="AJ492">
        <v>33.922283</v>
      </c>
      <c r="AK492" s="155">
        <v>31.671665999999998</v>
      </c>
      <c r="AL492" s="155">
        <v>1.3130672999999999</v>
      </c>
      <c r="AM492" s="155">
        <v>0</v>
      </c>
      <c r="AN492" s="155">
        <v>0.19376421999999999</v>
      </c>
      <c r="AO492" s="155">
        <v>0.48306038000000001</v>
      </c>
      <c r="AP492" s="155">
        <v>0.26072515000000002</v>
      </c>
      <c r="AQ492"/>
      <c r="AR492" s="156">
        <v>2.1907537000000001E-2</v>
      </c>
      <c r="AS492" s="156">
        <v>1.8915624999999998E-2</v>
      </c>
      <c r="AT492" s="156">
        <v>8.3583607E-4</v>
      </c>
      <c r="AU492" s="156">
        <v>2.1560754000000001E-3</v>
      </c>
      <c r="AV492" s="282">
        <f t="shared" si="116"/>
        <v>1.1340302727940301E-6</v>
      </c>
      <c r="AW492" s="282">
        <f t="shared" si="117"/>
        <v>3.09110969785219E-9</v>
      </c>
      <c r="AX492" s="283">
        <f t="shared" si="118"/>
        <v>0.30197135145699999</v>
      </c>
      <c r="AY492" s="157">
        <v>9.2977743000000005E-7</v>
      </c>
      <c r="AZ492" s="157">
        <v>2.8053629E-9</v>
      </c>
      <c r="BA492" s="157">
        <v>7.6646522000000002E-14</v>
      </c>
      <c r="BB492" s="157">
        <v>1.4712903000000001E-13</v>
      </c>
      <c r="BC492" s="157">
        <v>0</v>
      </c>
      <c r="BD492" s="157">
        <v>3.4819709000000001E-10</v>
      </c>
      <c r="BE492" s="157">
        <v>2.0369466000000001E-7</v>
      </c>
      <c r="BF492" s="157">
        <v>7.9005443000000006E-11</v>
      </c>
      <c r="BG492" s="157">
        <v>2.0649039000000001E-10</v>
      </c>
      <c r="BH492" s="157">
        <v>1.9423508999999999E-15</v>
      </c>
      <c r="BI492" s="157">
        <v>2.4959883E-17</v>
      </c>
      <c r="BJ492" s="157">
        <v>9.3688236999999998E-14</v>
      </c>
      <c r="BK492" s="157">
        <v>6.6382415000000004E-14</v>
      </c>
      <c r="BL492" s="157">
        <v>1.2280366E-14</v>
      </c>
      <c r="BM492" s="157">
        <v>2.4434815000000001E-11</v>
      </c>
      <c r="BN492" s="157">
        <v>1.8540376E-10</v>
      </c>
      <c r="BO492" s="157">
        <v>1.4067785999999999E-21</v>
      </c>
      <c r="BP492" s="157">
        <v>4.7071457000000001E-5</v>
      </c>
      <c r="BQ492" s="157">
        <v>0.30192427999999999</v>
      </c>
      <c r="BR492" s="157">
        <v>0</v>
      </c>
      <c r="BS492" s="157">
        <v>0</v>
      </c>
      <c r="BT492" s="157">
        <v>0</v>
      </c>
      <c r="BU492"/>
      <c r="BV492" s="155">
        <v>7.5326930000000001E-5</v>
      </c>
      <c r="BW492" s="155">
        <v>1.4251351E-6</v>
      </c>
      <c r="BX492" s="155">
        <v>2.7936031999999999E-5</v>
      </c>
      <c r="BY492" s="155">
        <v>1.2507147999999999E-7</v>
      </c>
      <c r="BZ492" s="155">
        <v>2.6784985999999999E-6</v>
      </c>
      <c r="CA492" s="155">
        <v>3.0279394E-9</v>
      </c>
      <c r="CB492" s="155">
        <v>4.8329686000000002E-11</v>
      </c>
      <c r="CC492" s="155">
        <v>4.5603046000000003E-9</v>
      </c>
      <c r="CD492" s="155">
        <v>2.4544236999999997E-7</v>
      </c>
      <c r="CE492" s="155">
        <v>1.6227019999999999E-7</v>
      </c>
      <c r="CF492" s="155">
        <v>0</v>
      </c>
      <c r="CG492" s="155">
        <v>3.1109114999999999E-18</v>
      </c>
      <c r="CH492" s="155">
        <v>2.5472022E-14</v>
      </c>
      <c r="CI492" s="155">
        <v>2.5489066000000001E-6</v>
      </c>
      <c r="CJ492" s="155">
        <v>4.0197363999999997E-5</v>
      </c>
      <c r="CK492" s="155">
        <v>5.7337104999999998E-10</v>
      </c>
      <c r="CL492" s="155">
        <v>0</v>
      </c>
      <c r="CM492"/>
      <c r="CN492" s="284">
        <v>2.1559867E-14</v>
      </c>
      <c r="CO492" s="284">
        <v>1.0019148</v>
      </c>
      <c r="CP492" s="285">
        <v>1.2547333000000001E-4</v>
      </c>
      <c r="CQ492" s="284">
        <v>9.7574580999999999E-4</v>
      </c>
      <c r="CR492" s="284">
        <v>4.4585226000000002E-11</v>
      </c>
      <c r="CS492" s="284">
        <v>5.2032848000000001E-9</v>
      </c>
      <c r="CT492" s="284">
        <v>1.0142813E-4</v>
      </c>
      <c r="CU492" s="284">
        <v>3.4839828000000003E-2</v>
      </c>
      <c r="CV492" s="284">
        <v>1.2998546E-9</v>
      </c>
      <c r="CW492" s="284">
        <v>1.0651589E-6</v>
      </c>
      <c r="CX492"/>
      <c r="CY492" s="158"/>
      <c r="CZ492" s="269"/>
      <c r="DA492"/>
      <c r="DB492" s="212"/>
      <c r="DC492" s="48"/>
      <c r="DD492" s="48"/>
      <c r="DE492" s="48"/>
      <c r="DF492" s="48"/>
      <c r="DG492" s="48"/>
      <c r="DH492" s="48"/>
      <c r="DI492" s="48"/>
      <c r="DJ492" s="48"/>
      <c r="DK492" s="48"/>
      <c r="DL492" s="48"/>
    </row>
    <row r="493" spans="1:116" ht="14.4">
      <c r="A493" t="s">
        <v>1674</v>
      </c>
      <c r="B493" s="188" t="s">
        <v>314</v>
      </c>
      <c r="C493" s="151" t="str">
        <f t="shared" si="123"/>
        <v>A.070.09.201</v>
      </c>
      <c r="D493" s="54" t="s">
        <v>1236</v>
      </c>
      <c r="E493" s="150" t="s">
        <v>437</v>
      </c>
      <c r="F493" s="153" t="str">
        <f t="shared" si="124"/>
        <v>Nat Gas 40 MJ/Nm3 from LNG for heat - incl. combustion CO2</v>
      </c>
      <c r="G493" s="154">
        <f t="shared" si="125"/>
        <v>3.0015315333333334</v>
      </c>
      <c r="H493"/>
      <c r="I493"/>
      <c r="J493" s="227">
        <f t="shared" si="119"/>
        <v>0.49201602531491306</v>
      </c>
      <c r="K493"/>
      <c r="L493" s="280">
        <f t="shared" si="120"/>
        <v>1.195011899E-2</v>
      </c>
      <c r="M493" s="280">
        <f t="shared" si="121"/>
        <v>1.8798509730499999E-2</v>
      </c>
      <c r="N493" s="281">
        <f t="shared" si="122"/>
        <v>1.103766659441306E-2</v>
      </c>
      <c r="O493" s="280">
        <v>0.45022972999999999</v>
      </c>
      <c r="P493" s="286">
        <v>7.7950399999999996E-3</v>
      </c>
      <c r="Q493" s="286">
        <v>1.0134907E-2</v>
      </c>
      <c r="R493" s="219">
        <v>1.028135E-2</v>
      </c>
      <c r="S493" s="219">
        <v>1.3963456E-3</v>
      </c>
      <c r="T493" s="219">
        <v>1.4092004E-4</v>
      </c>
      <c r="U493" s="219">
        <v>1.3150335E-4</v>
      </c>
      <c r="V493" s="219">
        <v>8.1223945000000002E-4</v>
      </c>
      <c r="W493" s="219">
        <v>4.1500420000000003E-4</v>
      </c>
      <c r="X493" s="286">
        <v>4.8863331999999998E-5</v>
      </c>
      <c r="Y493" s="219">
        <v>1.0622523E-2</v>
      </c>
      <c r="Z493" s="286">
        <v>7.4599484999999997E-6</v>
      </c>
      <c r="AA493" s="286">
        <v>1.3939358E-7</v>
      </c>
      <c r="AB493" s="286">
        <v>8.3306033000000002E-13</v>
      </c>
      <c r="AC493"/>
      <c r="AD493" s="227">
        <f t="shared" si="111"/>
        <v>0.45022972999999999</v>
      </c>
      <c r="AE493" s="227">
        <f t="shared" si="112"/>
        <v>3.0692305440000001E-2</v>
      </c>
      <c r="AF493" s="227">
        <f t="shared" si="113"/>
        <v>1.8742325843580002E-2</v>
      </c>
      <c r="AG493" s="227">
        <f t="shared" si="114"/>
        <v>1.8798509730499999E-2</v>
      </c>
      <c r="AH493" s="227">
        <f t="shared" si="115"/>
        <v>1.103752720083306E-2</v>
      </c>
      <c r="AI493"/>
      <c r="AJ493">
        <v>27.137826</v>
      </c>
      <c r="AK493" s="155">
        <v>25.337333000000001</v>
      </c>
      <c r="AL493" s="155">
        <v>1.0504538000000001</v>
      </c>
      <c r="AM493" s="155">
        <v>0</v>
      </c>
      <c r="AN493" s="155">
        <v>0.15501138</v>
      </c>
      <c r="AO493" s="155">
        <v>0.38644830000000002</v>
      </c>
      <c r="AP493" s="155">
        <v>0.20858012000000001</v>
      </c>
      <c r="AQ493"/>
      <c r="AR493" s="156">
        <v>5.3245626999999997E-2</v>
      </c>
      <c r="AS493" s="156">
        <v>4.9186387999999998E-2</v>
      </c>
      <c r="AT493" s="156">
        <v>2.3343783999999999E-3</v>
      </c>
      <c r="AU493" s="156">
        <v>1.7248603E-3</v>
      </c>
      <c r="AV493" s="282">
        <f t="shared" si="116"/>
        <v>2.9488241762352199E-6</v>
      </c>
      <c r="AW493" s="282">
        <f t="shared" si="117"/>
        <v>8.6330560358838344E-9</v>
      </c>
      <c r="AX493" s="283">
        <f t="shared" si="118"/>
        <v>0.24157707716599999</v>
      </c>
      <c r="AY493" s="157">
        <v>2.7854218999999999E-6</v>
      </c>
      <c r="AZ493" s="157">
        <v>8.4042903000000002E-9</v>
      </c>
      <c r="BA493" s="157">
        <v>2.2961722000000001E-13</v>
      </c>
      <c r="BB493" s="157">
        <v>1.1770321999999999E-13</v>
      </c>
      <c r="BC493" s="157">
        <v>0</v>
      </c>
      <c r="BD493" s="157">
        <v>2.7855766999999998E-10</v>
      </c>
      <c r="BE493" s="157">
        <v>1.6295572999999999E-7</v>
      </c>
      <c r="BF493" s="157">
        <v>6.3204354000000005E-11</v>
      </c>
      <c r="BG493" s="157">
        <v>1.6519231E-10</v>
      </c>
      <c r="BH493" s="157">
        <v>1.5538808E-15</v>
      </c>
      <c r="BI493" s="157">
        <v>1.9967906E-17</v>
      </c>
      <c r="BJ493" s="157">
        <v>7.4950589E-14</v>
      </c>
      <c r="BK493" s="157">
        <v>5.3105932000000001E-14</v>
      </c>
      <c r="BL493" s="157">
        <v>9.8242929999999996E-15</v>
      </c>
      <c r="BM493" s="157">
        <v>1.9547852000000001E-11</v>
      </c>
      <c r="BN493" s="157">
        <v>1.4832301E-10</v>
      </c>
      <c r="BO493" s="157">
        <v>1.1254229E-21</v>
      </c>
      <c r="BP493" s="157">
        <v>3.7657166000000003E-5</v>
      </c>
      <c r="BQ493" s="157">
        <v>0.24153942</v>
      </c>
      <c r="BR493" s="157">
        <v>0</v>
      </c>
      <c r="BS493" s="157">
        <v>0</v>
      </c>
      <c r="BT493" s="157">
        <v>0</v>
      </c>
      <c r="BU493"/>
      <c r="BV493" s="155">
        <v>1.2160337999999999E-4</v>
      </c>
      <c r="BW493" s="155">
        <v>1.1401081000000001E-6</v>
      </c>
      <c r="BX493" s="155">
        <v>8.3690663E-5</v>
      </c>
      <c r="BY493" s="155">
        <v>1.0005718E-7</v>
      </c>
      <c r="BZ493" s="155">
        <v>2.1427988999999999E-6</v>
      </c>
      <c r="CA493" s="155">
        <v>2.4223515000000001E-9</v>
      </c>
      <c r="CB493" s="155">
        <v>3.8663748999999998E-11</v>
      </c>
      <c r="CC493" s="155">
        <v>3.6482437000000002E-9</v>
      </c>
      <c r="CD493" s="155">
        <v>1.9635389999999999E-7</v>
      </c>
      <c r="CE493" s="155">
        <v>1.2981616E-7</v>
      </c>
      <c r="CF493" s="155">
        <v>0</v>
      </c>
      <c r="CG493" s="155">
        <v>2.4887291999999999E-18</v>
      </c>
      <c r="CH493" s="155">
        <v>2.0377618E-14</v>
      </c>
      <c r="CI493" s="155">
        <v>2.0391252E-6</v>
      </c>
      <c r="CJ493" s="155">
        <v>3.2157891000000001E-5</v>
      </c>
      <c r="CK493" s="155">
        <v>4.5869684000000001E-10</v>
      </c>
      <c r="CL493" s="155">
        <v>0</v>
      </c>
      <c r="CM493"/>
      <c r="CN493" s="284">
        <v>1.7247893E-14</v>
      </c>
      <c r="CO493" s="284">
        <v>3.0015318</v>
      </c>
      <c r="CP493" s="285">
        <v>1.0037866E-4</v>
      </c>
      <c r="CQ493" s="284">
        <v>7.8059663999999998E-4</v>
      </c>
      <c r="CR493" s="284">
        <v>3.5668180000000001E-11</v>
      </c>
      <c r="CS493" s="284">
        <v>4.1626278000000003E-9</v>
      </c>
      <c r="CT493" s="284">
        <v>8.1142500999999994E-5</v>
      </c>
      <c r="CU493" s="284">
        <v>2.7871862000000001E-2</v>
      </c>
      <c r="CV493" s="284">
        <v>1.0398836E-9</v>
      </c>
      <c r="CW493" s="284">
        <v>8.5212711999999998E-7</v>
      </c>
      <c r="CX493"/>
      <c r="CY493" s="158"/>
      <c r="CZ493" s="272"/>
      <c r="DA493"/>
      <c r="DB493" s="212"/>
      <c r="DC493" s="48"/>
      <c r="DD493" s="48"/>
      <c r="DE493" s="48"/>
      <c r="DF493" s="48"/>
      <c r="DG493" s="48"/>
      <c r="DH493" s="48"/>
      <c r="DI493" s="48"/>
      <c r="DJ493" s="48"/>
      <c r="DK493" s="48"/>
      <c r="DL493" s="48"/>
    </row>
    <row r="494" spans="1:116" ht="14.4">
      <c r="A494" t="s">
        <v>1675</v>
      </c>
      <c r="B494" s="188" t="s">
        <v>314</v>
      </c>
      <c r="C494" s="151" t="str">
        <f t="shared" si="123"/>
        <v>A.070.09.202</v>
      </c>
      <c r="D494" s="54" t="s">
        <v>1236</v>
      </c>
      <c r="E494" s="150" t="s">
        <v>437</v>
      </c>
      <c r="F494" s="153" t="str">
        <f t="shared" si="124"/>
        <v>Nat Gas 40 MJ/Nm3 from Norway - Algeria - UK for heat - incl. combustion CO2</v>
      </c>
      <c r="G494" s="154">
        <f t="shared" si="125"/>
        <v>3.1285705999999998</v>
      </c>
      <c r="H494"/>
      <c r="I494"/>
      <c r="J494" s="227">
        <f t="shared" si="119"/>
        <v>0.52539685902400002</v>
      </c>
      <c r="K494"/>
      <c r="L494" s="280">
        <f t="shared" si="120"/>
        <v>2.1165591319999996E-2</v>
      </c>
      <c r="M494" s="280">
        <f t="shared" si="121"/>
        <v>3.0332555763999996E-2</v>
      </c>
      <c r="N494" s="281">
        <f t="shared" si="122"/>
        <v>4.6131219400000001E-3</v>
      </c>
      <c r="O494" s="280">
        <v>0.46928558999999997</v>
      </c>
      <c r="P494" s="219">
        <v>1.0880136E-2</v>
      </c>
      <c r="Q494" s="219">
        <v>1.7828800999999998E-2</v>
      </c>
      <c r="R494" s="219">
        <v>1.8283621999999999E-2</v>
      </c>
      <c r="S494" s="219">
        <v>2.3572641E-3</v>
      </c>
      <c r="T494" s="219">
        <v>2.8055627000000001E-4</v>
      </c>
      <c r="U494" s="219">
        <v>2.4414895000000002E-4</v>
      </c>
      <c r="V494" s="219">
        <v>1.6113995999999999E-3</v>
      </c>
      <c r="W494" s="219">
        <v>5.7771894E-4</v>
      </c>
      <c r="X494" s="219">
        <v>0</v>
      </c>
      <c r="Y494" s="219">
        <v>4.0354029999999999E-3</v>
      </c>
      <c r="Z494" s="286">
        <v>1.2219164E-5</v>
      </c>
      <c r="AA494" s="219">
        <v>0</v>
      </c>
      <c r="AB494" s="219">
        <v>0</v>
      </c>
      <c r="AC494"/>
      <c r="AD494" s="227">
        <f t="shared" si="111"/>
        <v>0.46928558999999997</v>
      </c>
      <c r="AE494" s="227">
        <f t="shared" si="112"/>
        <v>5.1485927920000001E-2</v>
      </c>
      <c r="AF494" s="227">
        <f t="shared" si="113"/>
        <v>3.0320336599999997E-2</v>
      </c>
      <c r="AG494" s="227">
        <f t="shared" si="114"/>
        <v>3.0332555763999999E-2</v>
      </c>
      <c r="AH494" s="227">
        <f t="shared" si="115"/>
        <v>4.6131219400000001E-3</v>
      </c>
      <c r="AI494"/>
      <c r="AJ494">
        <v>46.355488000000001</v>
      </c>
      <c r="AK494" s="155">
        <v>45.634506999999999</v>
      </c>
      <c r="AL494" s="155">
        <v>0.50129230000000002</v>
      </c>
      <c r="AM494" s="155">
        <v>0</v>
      </c>
      <c r="AN494" s="155">
        <v>0</v>
      </c>
      <c r="AO494" s="155">
        <v>0.12279805000000001</v>
      </c>
      <c r="AP494" s="155">
        <v>9.6890842000000005E-2</v>
      </c>
      <c r="AQ494"/>
      <c r="AR494" s="156">
        <v>5.8073442000000003E-2</v>
      </c>
      <c r="AS494" s="156">
        <v>5.2353534E-2</v>
      </c>
      <c r="AT494" s="156">
        <v>2.4612579E-3</v>
      </c>
      <c r="AU494" s="156">
        <v>3.2586498E-3</v>
      </c>
      <c r="AV494" s="282">
        <f t="shared" si="116"/>
        <v>3.1387011074820003E-6</v>
      </c>
      <c r="AW494" s="282">
        <f t="shared" si="117"/>
        <v>9.1022851949472989E-9</v>
      </c>
      <c r="AX494" s="283">
        <f t="shared" si="118"/>
        <v>0.45639353964000001</v>
      </c>
      <c r="AY494" s="157">
        <v>2.9033135000000001E-6</v>
      </c>
      <c r="AZ494" s="157">
        <v>8.7599975999999996E-9</v>
      </c>
      <c r="BA494" s="157">
        <v>2.3933564999999998E-13</v>
      </c>
      <c r="BB494" s="157">
        <v>0</v>
      </c>
      <c r="BC494" s="157">
        <v>0</v>
      </c>
      <c r="BD494" s="157">
        <v>4.8995327999999998E-10</v>
      </c>
      <c r="BE494" s="157">
        <v>2.3456918000000001E-7</v>
      </c>
      <c r="BF494" s="157">
        <v>1.1173325E-10</v>
      </c>
      <c r="BG494" s="157">
        <v>2.3016402E-10</v>
      </c>
      <c r="BH494" s="157">
        <v>0</v>
      </c>
      <c r="BI494" s="157">
        <v>0</v>
      </c>
      <c r="BJ494" s="157">
        <v>1.3915190999999999E-13</v>
      </c>
      <c r="BK494" s="157">
        <v>9.6995162999999994E-15</v>
      </c>
      <c r="BL494" s="157">
        <v>2.137871E-15</v>
      </c>
      <c r="BM494" s="157">
        <v>3.8689522E-11</v>
      </c>
      <c r="BN494" s="157">
        <v>2.8978468000000002E-10</v>
      </c>
      <c r="BO494" s="157">
        <v>0</v>
      </c>
      <c r="BP494" s="157">
        <v>4.8469639999999997E-5</v>
      </c>
      <c r="BQ494" s="157">
        <v>0.45634507000000002</v>
      </c>
      <c r="BR494" s="157">
        <v>0</v>
      </c>
      <c r="BS494" s="157">
        <v>0</v>
      </c>
      <c r="BT494" s="157">
        <v>0</v>
      </c>
      <c r="BU494"/>
      <c r="BV494" s="155">
        <v>1.529344E-4</v>
      </c>
      <c r="BW494" s="155">
        <v>1.5868202999999999E-6</v>
      </c>
      <c r="BX494" s="155">
        <v>8.7232849000000003E-5</v>
      </c>
      <c r="BY494" s="155">
        <v>1.9751757999999999E-7</v>
      </c>
      <c r="BZ494" s="155">
        <v>3.4170587999999999E-6</v>
      </c>
      <c r="CA494" s="155">
        <v>0</v>
      </c>
      <c r="CB494" s="155">
        <v>0</v>
      </c>
      <c r="CC494" s="155">
        <v>0</v>
      </c>
      <c r="CD494" s="155">
        <v>3.9006056999999999E-7</v>
      </c>
      <c r="CE494" s="155">
        <v>2.4347371999999999E-7</v>
      </c>
      <c r="CF494" s="155">
        <v>0</v>
      </c>
      <c r="CG494" s="155">
        <v>0</v>
      </c>
      <c r="CH494" s="155">
        <v>0</v>
      </c>
      <c r="CI494" s="155">
        <v>3.5980191999999999E-6</v>
      </c>
      <c r="CJ494" s="155">
        <v>5.6268603E-5</v>
      </c>
      <c r="CK494" s="155">
        <v>8.1338857000000001E-15</v>
      </c>
      <c r="CL494" s="155">
        <v>0</v>
      </c>
      <c r="CM494"/>
      <c r="CN494" s="284">
        <v>0</v>
      </c>
      <c r="CO494" s="284">
        <v>3.1285706000000002</v>
      </c>
      <c r="CP494" s="285">
        <v>0</v>
      </c>
      <c r="CQ494" s="284">
        <v>1.0856793999999999E-3</v>
      </c>
      <c r="CR494" s="284">
        <v>6.6469673999999997E-11</v>
      </c>
      <c r="CS494" s="284">
        <v>7.7502447000000002E-9</v>
      </c>
      <c r="CT494" s="284">
        <v>1.251317E-4</v>
      </c>
      <c r="CU494" s="284">
        <v>8.1429511999999999E-3</v>
      </c>
      <c r="CV494" s="284">
        <v>0</v>
      </c>
      <c r="CW494" s="284">
        <v>0</v>
      </c>
      <c r="CX494"/>
      <c r="CY494" s="158"/>
      <c r="CZ494" s="272"/>
      <c r="DA494"/>
      <c r="DB494" s="54"/>
      <c r="DC494"/>
      <c r="DD494"/>
      <c r="DE494"/>
      <c r="DF494"/>
      <c r="DG494"/>
      <c r="DH494"/>
      <c r="DI494"/>
      <c r="DJ494"/>
      <c r="DK494"/>
      <c r="DL494"/>
    </row>
    <row r="495" spans="1:116" ht="14.4">
      <c r="A495" t="s">
        <v>1676</v>
      </c>
      <c r="B495" s="188" t="s">
        <v>314</v>
      </c>
      <c r="C495" s="151" t="str">
        <f t="shared" si="123"/>
        <v>A.070.09.203</v>
      </c>
      <c r="D495" s="54" t="s">
        <v>1236</v>
      </c>
      <c r="E495" s="150" t="s">
        <v>437</v>
      </c>
      <c r="F495" s="153" t="str">
        <f t="shared" si="124"/>
        <v>Nat Gas 35 MJ/Nm3 from Netherlands for heat - incl. combustion CO2</v>
      </c>
      <c r="G495" s="154">
        <f t="shared" si="125"/>
        <v>2.8717206666666666</v>
      </c>
      <c r="H495"/>
      <c r="I495"/>
      <c r="J495" s="227">
        <f t="shared" si="119"/>
        <v>0.48315364741644845</v>
      </c>
      <c r="K495"/>
      <c r="L495" s="280">
        <f t="shared" si="120"/>
        <v>1.9429280159999996E-2</v>
      </c>
      <c r="M495" s="280">
        <f t="shared" si="121"/>
        <v>2.7943782673900002E-2</v>
      </c>
      <c r="N495" s="281">
        <f t="shared" si="122"/>
        <v>5.0224845825484884E-3</v>
      </c>
      <c r="O495" s="280">
        <v>0.43075809999999998</v>
      </c>
      <c r="P495" s="219">
        <v>1.0081566E-2</v>
      </c>
      <c r="Q495" s="219">
        <v>1.6377349999999999E-2</v>
      </c>
      <c r="R495" s="219">
        <v>1.6777922000000001E-2</v>
      </c>
      <c r="S495" s="219">
        <v>2.1729642E-3</v>
      </c>
      <c r="T495" s="219">
        <v>2.5529323000000003E-4</v>
      </c>
      <c r="U495" s="219">
        <v>2.2310073000000001E-4</v>
      </c>
      <c r="V495" s="219">
        <v>1.4669761999999999E-3</v>
      </c>
      <c r="W495" s="219">
        <v>5.4242565999999999E-4</v>
      </c>
      <c r="X495" s="286">
        <v>6.5980578999999997E-6</v>
      </c>
      <c r="Y495" s="219">
        <v>4.4800400999999998E-3</v>
      </c>
      <c r="Z495" s="286">
        <v>1.1292415999999999E-5</v>
      </c>
      <c r="AA495" s="286">
        <v>1.8822436000000001E-8</v>
      </c>
      <c r="AB495" s="286">
        <v>1.1248886E-13</v>
      </c>
      <c r="AC495"/>
      <c r="AD495" s="227">
        <f t="shared" si="111"/>
        <v>0.43075809999999998</v>
      </c>
      <c r="AE495" s="227">
        <f t="shared" si="112"/>
        <v>4.7355172360000003E-2</v>
      </c>
      <c r="AF495" s="227">
        <f t="shared" si="113"/>
        <v>2.7925911022435999E-2</v>
      </c>
      <c r="AG495" s="227">
        <f t="shared" si="114"/>
        <v>2.7943782673900002E-2</v>
      </c>
      <c r="AH495" s="227">
        <f t="shared" si="115"/>
        <v>5.0224657601124888E-3</v>
      </c>
      <c r="AI495"/>
      <c r="AJ495">
        <v>42.656740999999997</v>
      </c>
      <c r="AK495" s="155">
        <v>41.806587</v>
      </c>
      <c r="AL495" s="155">
        <v>0.56390819000000003</v>
      </c>
      <c r="AM495" s="155">
        <v>0</v>
      </c>
      <c r="AN495" s="155">
        <v>2.093132E-2</v>
      </c>
      <c r="AO495" s="155">
        <v>0.15558172000000001</v>
      </c>
      <c r="AP495" s="155">
        <v>0.10973266</v>
      </c>
      <c r="AQ495"/>
      <c r="AR495" s="156">
        <v>5.3319038999999999E-2</v>
      </c>
      <c r="AS495" s="156">
        <v>4.8085311999999998E-2</v>
      </c>
      <c r="AT495" s="156">
        <v>2.2597513E-3</v>
      </c>
      <c r="AU495" s="156">
        <v>2.9739756E-3</v>
      </c>
      <c r="AV495" s="282">
        <f t="shared" si="116"/>
        <v>2.8828124885575681E-6</v>
      </c>
      <c r="AW495" s="282">
        <f t="shared" si="117"/>
        <v>8.3570683627497941E-9</v>
      </c>
      <c r="AX495" s="283">
        <f t="shared" si="118"/>
        <v>0.416523200057</v>
      </c>
      <c r="AY495" s="157">
        <v>2.6649568999999998E-6</v>
      </c>
      <c r="AZ495" s="157">
        <v>8.0408182000000006E-9</v>
      </c>
      <c r="BA495" s="157">
        <v>2.1968663999999999E-13</v>
      </c>
      <c r="BB495" s="157">
        <v>1.5893568E-14</v>
      </c>
      <c r="BC495" s="157">
        <v>0</v>
      </c>
      <c r="BD495" s="157">
        <v>4.5001552000000001E-10</v>
      </c>
      <c r="BE495" s="157">
        <v>2.1710632000000001E-7</v>
      </c>
      <c r="BF495" s="157">
        <v>1.0258223E-10</v>
      </c>
      <c r="BG495" s="157">
        <v>2.1331009999999999E-10</v>
      </c>
      <c r="BH495" s="157">
        <v>2.0982186000000001E-16</v>
      </c>
      <c r="BI495" s="157">
        <v>2.6962836E-18</v>
      </c>
      <c r="BJ495" s="157">
        <v>1.2715570999999999E-13</v>
      </c>
      <c r="BK495" s="157">
        <v>8.8308229000000005E-15</v>
      </c>
      <c r="BL495" s="157">
        <v>1.9470586E-15</v>
      </c>
      <c r="BM495" s="157">
        <v>3.5219664000000002E-11</v>
      </c>
      <c r="BN495" s="157">
        <v>2.6401747999999998E-10</v>
      </c>
      <c r="BO495" s="157">
        <v>1.5196683E-22</v>
      </c>
      <c r="BP495" s="157">
        <v>4.5890056999999999E-5</v>
      </c>
      <c r="BQ495" s="157">
        <v>0.41647730999999999</v>
      </c>
      <c r="BR495" s="157">
        <v>0</v>
      </c>
      <c r="BS495" s="157">
        <v>0</v>
      </c>
      <c r="BT495" s="157">
        <v>0</v>
      </c>
      <c r="BU495"/>
      <c r="BV495" s="155">
        <v>1.4042677000000001E-4</v>
      </c>
      <c r="BW495" s="155">
        <v>1.4707892999999999E-6</v>
      </c>
      <c r="BX495" s="155">
        <v>8.0071193000000001E-5</v>
      </c>
      <c r="BY495" s="155">
        <v>1.7987669999999999E-7</v>
      </c>
      <c r="BZ495" s="155">
        <v>3.15028E-6</v>
      </c>
      <c r="CA495" s="155">
        <v>3.2709222000000002E-10</v>
      </c>
      <c r="CB495" s="155">
        <v>5.2207994000000002E-12</v>
      </c>
      <c r="CC495" s="155">
        <v>4.926255E-10</v>
      </c>
      <c r="CD495" s="155">
        <v>3.5498302000000002E-7</v>
      </c>
      <c r="CE495" s="155">
        <v>2.2239198999999999E-7</v>
      </c>
      <c r="CF495" s="155">
        <v>0</v>
      </c>
      <c r="CG495" s="155">
        <v>3.3605525000000002E-19</v>
      </c>
      <c r="CH495" s="155">
        <v>2.7516072999999999E-15</v>
      </c>
      <c r="CI495" s="155">
        <v>3.3026348999999999E-6</v>
      </c>
      <c r="CJ495" s="155">
        <v>5.1673739E-5</v>
      </c>
      <c r="CK495" s="155">
        <v>6.1945078000000005E-11</v>
      </c>
      <c r="CL495" s="155">
        <v>0</v>
      </c>
      <c r="CM495"/>
      <c r="CN495" s="284">
        <v>2.3289980000000001E-15</v>
      </c>
      <c r="CO495" s="284">
        <v>2.8717207</v>
      </c>
      <c r="CP495" s="285">
        <v>1.3554218000000001E-5</v>
      </c>
      <c r="CQ495" s="284">
        <v>1.0063671E-3</v>
      </c>
      <c r="CR495" s="284">
        <v>6.0725683000000002E-11</v>
      </c>
      <c r="CS495" s="284">
        <v>7.0808912999999999E-9</v>
      </c>
      <c r="CT495" s="284">
        <v>1.1550219000000001E-4</v>
      </c>
      <c r="CU495" s="284">
        <v>7.4137797000000004E-3</v>
      </c>
      <c r="CV495" s="284">
        <v>1.4041638999999999E-10</v>
      </c>
      <c r="CW495" s="284">
        <v>1.1506346E-7</v>
      </c>
      <c r="CX495"/>
      <c r="CY495" s="158"/>
      <c r="CZ495" s="269"/>
      <c r="DA495"/>
      <c r="DB495" s="247"/>
      <c r="DC495"/>
      <c r="DD495"/>
      <c r="DE495"/>
      <c r="DF495"/>
      <c r="DG495"/>
      <c r="DH495"/>
      <c r="DI495"/>
      <c r="DJ495"/>
      <c r="DK495"/>
      <c r="DL495"/>
    </row>
    <row r="496" spans="1:116" ht="14.4">
      <c r="B496" s="188"/>
      <c r="C496" s="151"/>
      <c r="D496" s="51" t="s">
        <v>1237</v>
      </c>
      <c r="E496" s="150"/>
      <c r="F496"/>
      <c r="G496"/>
      <c r="H496"/>
      <c r="I496"/>
      <c r="J496"/>
      <c r="K496"/>
      <c r="L496"/>
      <c r="M496"/>
      <c r="N496" s="174"/>
      <c r="O496"/>
      <c r="P496"/>
      <c r="Q496"/>
      <c r="R496"/>
      <c r="S496"/>
      <c r="T496"/>
      <c r="U496"/>
      <c r="V496"/>
      <c r="W496"/>
      <c r="Y496"/>
      <c r="Z496" s="53"/>
      <c r="AA496" s="53"/>
      <c r="AB496" s="53"/>
      <c r="AC496"/>
      <c r="AD496"/>
      <c r="AE496"/>
      <c r="AF496"/>
      <c r="AG496"/>
      <c r="AH496"/>
      <c r="AI496"/>
      <c r="AJ496"/>
      <c r="AK496"/>
      <c r="AL496"/>
      <c r="AM496"/>
      <c r="AN496"/>
      <c r="AO496"/>
      <c r="AP496"/>
      <c r="AQ496"/>
      <c r="AR496"/>
      <c r="AS496"/>
      <c r="AT496"/>
      <c r="AU496"/>
      <c r="AX496" s="19"/>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s="117"/>
      <c r="CQ496"/>
      <c r="CR496"/>
      <c r="CS496"/>
      <c r="CT496"/>
      <c r="CU496"/>
      <c r="CV496"/>
      <c r="CW496"/>
      <c r="CX496"/>
      <c r="CY496" s="159"/>
      <c r="CZ496" s="269"/>
      <c r="DA496"/>
      <c r="DB496" s="247"/>
      <c r="DC496"/>
      <c r="DD496"/>
      <c r="DE496"/>
      <c r="DF496"/>
      <c r="DG496"/>
      <c r="DH496"/>
      <c r="DI496"/>
      <c r="DJ496"/>
      <c r="DK496"/>
      <c r="DL496"/>
    </row>
    <row r="497" spans="1:116" ht="14.4">
      <c r="A497" t="s">
        <v>656</v>
      </c>
      <c r="B497" s="188" t="s">
        <v>314</v>
      </c>
      <c r="C497" s="151" t="str">
        <f t="shared" si="123"/>
        <v>A.070.10.101</v>
      </c>
      <c r="D497" s="54" t="s">
        <v>1237</v>
      </c>
      <c r="E497" s="150" t="s">
        <v>352</v>
      </c>
      <c r="F497" s="153" t="str">
        <f t="shared" si="124"/>
        <v>Crude oil EU General (for feedstock)</v>
      </c>
      <c r="G497" s="154">
        <f t="shared" si="125"/>
        <v>0.19</v>
      </c>
      <c r="H497"/>
      <c r="I497"/>
      <c r="J497" s="227">
        <f t="shared" si="119"/>
        <v>4.2492807161745999E-2</v>
      </c>
      <c r="K497"/>
      <c r="L497" s="280">
        <f t="shared" si="120"/>
        <v>4.4941404843460006E-3</v>
      </c>
      <c r="M497" s="280">
        <f t="shared" si="121"/>
        <v>7.7038989773999993E-3</v>
      </c>
      <c r="N497" s="281">
        <f t="shared" si="122"/>
        <v>1.7947677000000001E-3</v>
      </c>
      <c r="O497" s="280">
        <v>2.8500000000000001E-2</v>
      </c>
      <c r="P497" s="286">
        <v>5.0107499999999996E-3</v>
      </c>
      <c r="Q497" s="286">
        <v>2.6903420000000001E-3</v>
      </c>
      <c r="R497" s="286">
        <v>2.4480000000000001E-3</v>
      </c>
      <c r="S497" s="219">
        <v>2.02505E-3</v>
      </c>
      <c r="T497" s="286">
        <v>6.2631345999999998E-8</v>
      </c>
      <c r="U497" s="286">
        <v>2.1027853E-5</v>
      </c>
      <c r="V497" s="286">
        <v>2.8069774000000002E-6</v>
      </c>
      <c r="W497" s="286">
        <v>4.3070000000000001E-7</v>
      </c>
      <c r="X497" s="219">
        <v>0</v>
      </c>
      <c r="Y497" s="219">
        <v>1.794337E-3</v>
      </c>
      <c r="Z497" s="219">
        <v>0</v>
      </c>
      <c r="AA497" s="219">
        <v>0</v>
      </c>
      <c r="AB497" s="219">
        <v>0</v>
      </c>
      <c r="AC497"/>
      <c r="AD497" s="227">
        <f t="shared" si="111"/>
        <v>2.8500000000000001E-2</v>
      </c>
      <c r="AE497" s="227">
        <f t="shared" si="112"/>
        <v>1.2198039461746002E-2</v>
      </c>
      <c r="AF497" s="227">
        <f t="shared" si="113"/>
        <v>7.7038989773999993E-3</v>
      </c>
      <c r="AG497" s="227">
        <f t="shared" si="114"/>
        <v>7.7038989773999993E-3</v>
      </c>
      <c r="AH497" s="227">
        <f t="shared" si="115"/>
        <v>1.7947677000000001E-3</v>
      </c>
      <c r="AI497"/>
      <c r="AJ497">
        <v>52.745617000000003</v>
      </c>
      <c r="AK497" s="155">
        <v>52.496411999999999</v>
      </c>
      <c r="AL497" s="155">
        <v>0.22289900000000001</v>
      </c>
      <c r="AM497" s="155">
        <v>0</v>
      </c>
      <c r="AN497" s="155">
        <v>1.9714852000000001E-2</v>
      </c>
      <c r="AO497" s="155">
        <v>7.89118E-4</v>
      </c>
      <c r="AP497" s="155">
        <v>5.8020279999999999E-3</v>
      </c>
      <c r="AQ497"/>
      <c r="AR497" s="156">
        <v>8.9147173999999992E-3</v>
      </c>
      <c r="AS497" s="156">
        <v>4.9899057E-3</v>
      </c>
      <c r="AT497" s="156">
        <v>1.7656755999999999E-4</v>
      </c>
      <c r="AU497" s="156">
        <v>3.7482441E-3</v>
      </c>
      <c r="AV497" s="282">
        <f t="shared" si="116"/>
        <v>2.9915501875829997E-7</v>
      </c>
      <c r="AW497" s="282">
        <f t="shared" si="117"/>
        <v>6.529865537431371E-10</v>
      </c>
      <c r="AX497" s="283">
        <f t="shared" si="118"/>
        <v>0.52496415613500003</v>
      </c>
      <c r="AY497" s="157">
        <v>1.7632000000000001E-7</v>
      </c>
      <c r="AZ497" s="157">
        <v>5.3200000000000002E-10</v>
      </c>
      <c r="BA497" s="157">
        <v>1.4535000000000001E-14</v>
      </c>
      <c r="BB497" s="157">
        <v>0</v>
      </c>
      <c r="BC497" s="157">
        <v>0</v>
      </c>
      <c r="BD497" s="157">
        <v>6.5599999999999998E-11</v>
      </c>
      <c r="BE497" s="157">
        <v>1.2276449999999999E-7</v>
      </c>
      <c r="BF497" s="157">
        <v>1.4959999999999999E-11</v>
      </c>
      <c r="BG497" s="157">
        <v>1.06E-10</v>
      </c>
      <c r="BH497" s="157">
        <v>0</v>
      </c>
      <c r="BI497" s="157">
        <v>0</v>
      </c>
      <c r="BJ497" s="157">
        <v>1.1979115E-14</v>
      </c>
      <c r="BK497" s="157">
        <v>1.7386876E-17</v>
      </c>
      <c r="BL497" s="157">
        <v>2.2241261000000001E-17</v>
      </c>
      <c r="BM497" s="157">
        <v>1.9020830000000001E-13</v>
      </c>
      <c r="BN497" s="157">
        <v>4.7285500000000001E-12</v>
      </c>
      <c r="BO497" s="157">
        <v>0</v>
      </c>
      <c r="BP497" s="157">
        <v>3.6134999999999999E-8</v>
      </c>
      <c r="BQ497" s="157">
        <v>0.52496412000000003</v>
      </c>
      <c r="BR497" s="157">
        <v>0</v>
      </c>
      <c r="BS497" s="157">
        <v>0</v>
      </c>
      <c r="BT497" s="157">
        <v>0</v>
      </c>
      <c r="BU497"/>
      <c r="BV497" s="155">
        <v>7.3255343000000001E-5</v>
      </c>
      <c r="BW497" s="155">
        <v>7.3079602999999995E-7</v>
      </c>
      <c r="BX497" s="155">
        <v>5.2977041000000002E-6</v>
      </c>
      <c r="BY497" s="155">
        <v>1.4983899E-9</v>
      </c>
      <c r="BZ497" s="155">
        <v>2.4145639000000001E-6</v>
      </c>
      <c r="CA497" s="155">
        <v>0</v>
      </c>
      <c r="CB497" s="155">
        <v>0</v>
      </c>
      <c r="CC497" s="155">
        <v>0</v>
      </c>
      <c r="CD497" s="155">
        <v>1.1027015E-9</v>
      </c>
      <c r="CE497" s="155">
        <v>1.7565955999999999E-8</v>
      </c>
      <c r="CF497" s="155">
        <v>0</v>
      </c>
      <c r="CG497" s="155">
        <v>0</v>
      </c>
      <c r="CH497" s="155">
        <v>0</v>
      </c>
      <c r="CI497" s="155">
        <v>5.1538677000000005E-7</v>
      </c>
      <c r="CJ497" s="155">
        <v>6.4276724999999996E-5</v>
      </c>
      <c r="CK497" s="155">
        <v>6.0639601000000002E-18</v>
      </c>
      <c r="CL497" s="155">
        <v>0</v>
      </c>
      <c r="CM497"/>
      <c r="CN497" s="284">
        <v>0</v>
      </c>
      <c r="CO497" s="284">
        <v>0.19</v>
      </c>
      <c r="CP497" s="285">
        <v>0</v>
      </c>
      <c r="CQ497" s="284">
        <v>5.0000000000000001E-4</v>
      </c>
      <c r="CR497" s="284">
        <v>5.3896523999999999E-12</v>
      </c>
      <c r="CS497" s="284">
        <v>6.3771988000000003E-10</v>
      </c>
      <c r="CT497" s="284">
        <v>8.105555E-5</v>
      </c>
      <c r="CU497" s="284">
        <v>2.3292786999999999E-5</v>
      </c>
      <c r="CV497" s="284">
        <v>0</v>
      </c>
      <c r="CW497" s="284">
        <v>0</v>
      </c>
      <c r="CX497"/>
      <c r="CY497" s="158"/>
      <c r="CZ497" s="272"/>
      <c r="DA497"/>
      <c r="DB497" s="247"/>
      <c r="DC497"/>
      <c r="DD497"/>
      <c r="DE497"/>
      <c r="DF497"/>
      <c r="DG497"/>
      <c r="DH497"/>
      <c r="DI497"/>
      <c r="DJ497"/>
      <c r="DK497"/>
      <c r="DL497"/>
    </row>
    <row r="498" spans="1:116" ht="14.4">
      <c r="A498" t="s">
        <v>657</v>
      </c>
      <c r="B498" s="188" t="s">
        <v>314</v>
      </c>
      <c r="C498" s="151" t="str">
        <f t="shared" si="123"/>
        <v>A.070.10.102</v>
      </c>
      <c r="D498" s="54" t="s">
        <v>1237</v>
      </c>
      <c r="E498" s="150" t="s">
        <v>352</v>
      </c>
      <c r="F498" s="153" t="str">
        <f t="shared" si="124"/>
        <v>Crude oil US General (for feedstock)</v>
      </c>
      <c r="G498" s="154">
        <f t="shared" si="125"/>
        <v>0.27400000000000002</v>
      </c>
      <c r="H498"/>
      <c r="I498"/>
      <c r="J498" s="227">
        <f t="shared" si="119"/>
        <v>4.3756944973949996E-2</v>
      </c>
      <c r="K498"/>
      <c r="L498" s="280">
        <f t="shared" si="120"/>
        <v>8.8590440460000006E-4</v>
      </c>
      <c r="M498" s="280">
        <f t="shared" si="121"/>
        <v>9.6047489999999999E-4</v>
      </c>
      <c r="N498" s="281">
        <f t="shared" si="122"/>
        <v>8.1056566934999998E-4</v>
      </c>
      <c r="O498" s="280">
        <v>4.1099999999999998E-2</v>
      </c>
      <c r="P498" s="286">
        <v>5.3113949999999998E-4</v>
      </c>
      <c r="Q498" s="219">
        <v>4.2722631000000001E-4</v>
      </c>
      <c r="R498" s="219">
        <v>7.5151152000000004E-4</v>
      </c>
      <c r="S498" s="286">
        <v>5.6541E-5</v>
      </c>
      <c r="T498" s="286">
        <v>1.342636E-7</v>
      </c>
      <c r="U498" s="286">
        <v>7.7717621E-5</v>
      </c>
      <c r="V498" s="219">
        <v>0</v>
      </c>
      <c r="W498" s="286">
        <v>3.8704000000000001E-5</v>
      </c>
      <c r="X498" s="219">
        <v>0</v>
      </c>
      <c r="Y498" s="219">
        <v>7.7185820000000001E-4</v>
      </c>
      <c r="Z498" s="286">
        <v>2.10909E-6</v>
      </c>
      <c r="AA498" s="286">
        <v>3.4693499999999998E-9</v>
      </c>
      <c r="AB498" s="219">
        <v>0</v>
      </c>
      <c r="AC498"/>
      <c r="AD498" s="227">
        <f t="shared" si="111"/>
        <v>4.1099999999999998E-2</v>
      </c>
      <c r="AE498" s="227">
        <f t="shared" si="112"/>
        <v>1.8442702146000002E-3</v>
      </c>
      <c r="AF498" s="227">
        <f t="shared" si="113"/>
        <v>9.5836927934999999E-4</v>
      </c>
      <c r="AG498" s="227">
        <f t="shared" si="114"/>
        <v>9.6047489999999999E-4</v>
      </c>
      <c r="AH498" s="227">
        <f t="shared" si="115"/>
        <v>8.1056219999999998E-4</v>
      </c>
      <c r="AI498"/>
      <c r="AJ498">
        <v>51.000661999999998</v>
      </c>
      <c r="AK498" s="155">
        <v>50.837699999999998</v>
      </c>
      <c r="AL498" s="155">
        <v>9.5883006000000007E-2</v>
      </c>
      <c r="AM498" s="155">
        <v>0</v>
      </c>
      <c r="AN498" s="155">
        <v>8.9849360000000007E-3</v>
      </c>
      <c r="AO498" s="155">
        <v>3.6621559999999997E-2</v>
      </c>
      <c r="AP498" s="155">
        <v>2.1473086999999998E-2</v>
      </c>
      <c r="AQ498"/>
      <c r="AR498" s="156">
        <v>8.2591418999999992E-3</v>
      </c>
      <c r="AS498" s="156">
        <v>4.4175584000000004E-3</v>
      </c>
      <c r="AT498" s="156">
        <v>2.1174858000000001E-4</v>
      </c>
      <c r="AU498" s="156">
        <v>3.6298350000000001E-3</v>
      </c>
      <c r="AV498" s="282">
        <f t="shared" si="116"/>
        <v>2.6484162868020003E-7</v>
      </c>
      <c r="AW498" s="282">
        <f t="shared" si="117"/>
        <v>7.8309387858055285E-10</v>
      </c>
      <c r="AX498" s="283">
        <f t="shared" si="118"/>
        <v>0.50838024719999997</v>
      </c>
      <c r="AY498" s="157">
        <v>2.5427200000000002E-7</v>
      </c>
      <c r="AZ498" s="157">
        <v>7.672E-10</v>
      </c>
      <c r="BA498" s="157">
        <v>2.0961E-14</v>
      </c>
      <c r="BB498" s="157">
        <v>0</v>
      </c>
      <c r="BC498" s="157">
        <v>0</v>
      </c>
      <c r="BD498" s="157">
        <v>2.0138544000000001E-11</v>
      </c>
      <c r="BE498" s="157">
        <v>1.053289E-8</v>
      </c>
      <c r="BF498" s="157">
        <v>4.5925704000000003E-12</v>
      </c>
      <c r="BG498" s="157">
        <v>1.1235999999999999E-11</v>
      </c>
      <c r="BH498" s="157">
        <v>0</v>
      </c>
      <c r="BI498" s="157">
        <v>0</v>
      </c>
      <c r="BJ498" s="157">
        <v>4.4274030999999997E-14</v>
      </c>
      <c r="BK498" s="157">
        <v>1.9842388E-18</v>
      </c>
      <c r="BL498" s="157">
        <v>7.1165314000000004E-17</v>
      </c>
      <c r="BM498" s="157">
        <v>6.6713619999999995E-13</v>
      </c>
      <c r="BN498" s="157">
        <v>1.5933E-11</v>
      </c>
      <c r="BO498" s="157">
        <v>0</v>
      </c>
      <c r="BP498" s="157">
        <v>3.2472E-6</v>
      </c>
      <c r="BQ498" s="157">
        <v>0.50837699999999997</v>
      </c>
      <c r="BR498" s="157">
        <v>0</v>
      </c>
      <c r="BS498" s="157">
        <v>0</v>
      </c>
      <c r="BT498" s="157">
        <v>0</v>
      </c>
      <c r="BU498"/>
      <c r="BV498" s="155">
        <v>7.0129476999999997E-5</v>
      </c>
      <c r="BW498" s="155">
        <v>7.7464378999999996E-8</v>
      </c>
      <c r="BX498" s="155">
        <v>7.6398469999999995E-6</v>
      </c>
      <c r="BY498" s="155">
        <v>3.7303838000000001E-10</v>
      </c>
      <c r="BZ498" s="155">
        <v>1.144188E-7</v>
      </c>
      <c r="CA498" s="155">
        <v>0</v>
      </c>
      <c r="CB498" s="155">
        <v>0</v>
      </c>
      <c r="CC498" s="155">
        <v>0</v>
      </c>
      <c r="CD498" s="155">
        <v>3.9335797999999999E-9</v>
      </c>
      <c r="CE498" s="155">
        <v>5.2517630999999999E-8</v>
      </c>
      <c r="CF498" s="155">
        <v>0</v>
      </c>
      <c r="CG498" s="155">
        <v>0</v>
      </c>
      <c r="CH498" s="155">
        <v>0</v>
      </c>
      <c r="CI498" s="155">
        <v>1.4868397000000001E-7</v>
      </c>
      <c r="CJ498" s="155">
        <v>6.2092237999999999E-5</v>
      </c>
      <c r="CK498" s="155">
        <v>5.4492573000000004E-16</v>
      </c>
      <c r="CL498" s="155">
        <v>0</v>
      </c>
      <c r="CM498"/>
      <c r="CN498" s="284">
        <v>0</v>
      </c>
      <c r="CO498" s="284">
        <v>0.27400000000000002</v>
      </c>
      <c r="CP498" s="285">
        <v>0</v>
      </c>
      <c r="CQ498" s="284">
        <v>5.3000000000000001E-5</v>
      </c>
      <c r="CR498" s="284">
        <v>1.9910449E-11</v>
      </c>
      <c r="CS498" s="284">
        <v>2.3547000000000002E-9</v>
      </c>
      <c r="CT498" s="284">
        <v>4.6488883E-6</v>
      </c>
      <c r="CU498" s="284">
        <v>3.4407830999999998E-5</v>
      </c>
      <c r="CV498" s="284">
        <v>0</v>
      </c>
      <c r="CW498" s="284">
        <v>0</v>
      </c>
      <c r="CX498"/>
      <c r="CY498" s="158"/>
      <c r="CZ498" s="272"/>
      <c r="DA498"/>
      <c r="DB498" s="247"/>
      <c r="DC498"/>
      <c r="DD498"/>
      <c r="DE498"/>
      <c r="DF498"/>
      <c r="DG498"/>
      <c r="DH498"/>
      <c r="DI498"/>
      <c r="DJ498"/>
      <c r="DK498"/>
      <c r="DL498"/>
    </row>
    <row r="499" spans="1:116" ht="14.4">
      <c r="A499" t="s">
        <v>1677</v>
      </c>
      <c r="B499" s="188" t="s">
        <v>314</v>
      </c>
      <c r="C499" s="151" t="str">
        <f t="shared" si="123"/>
        <v>A.070.10.103</v>
      </c>
      <c r="D499" s="54" t="s">
        <v>1237</v>
      </c>
      <c r="E499" s="150" t="s">
        <v>352</v>
      </c>
      <c r="F499" s="153" t="str">
        <f t="shared" si="124"/>
        <v>Diesel low-sulphur - excluding combustion</v>
      </c>
      <c r="G499" s="154">
        <f t="shared" si="125"/>
        <v>0.48200000000000004</v>
      </c>
      <c r="H499"/>
      <c r="I499"/>
      <c r="J499" s="227">
        <f t="shared" si="119"/>
        <v>0.45547405772000005</v>
      </c>
      <c r="K499"/>
      <c r="L499" s="280">
        <f t="shared" si="120"/>
        <v>2.308580092E-2</v>
      </c>
      <c r="M499" s="280">
        <f t="shared" si="121"/>
        <v>4.8508356800000006E-2</v>
      </c>
      <c r="N499" s="281">
        <f t="shared" si="122"/>
        <v>0.31157990000000002</v>
      </c>
      <c r="O499" s="280">
        <v>7.2300000000000003E-2</v>
      </c>
      <c r="P499" s="286">
        <v>1.9040850000000002E-2</v>
      </c>
      <c r="Q499" s="219">
        <v>1.9370462000000001E-2</v>
      </c>
      <c r="R499" s="219">
        <v>1.1627999999999999E-2</v>
      </c>
      <c r="S499" s="219">
        <v>1.3473599999999999E-3</v>
      </c>
      <c r="T499" s="219">
        <v>2.9928031999999999E-4</v>
      </c>
      <c r="U499" s="219">
        <v>9.8111606000000004E-3</v>
      </c>
      <c r="V499" s="219">
        <v>8.3039748000000007E-3</v>
      </c>
      <c r="W499" s="219">
        <v>2.6195999999999999E-4</v>
      </c>
      <c r="X499" s="219">
        <v>0</v>
      </c>
      <c r="Y499" s="219">
        <v>0.31131794000000002</v>
      </c>
      <c r="Z499" s="219">
        <v>1.7930699999999999E-3</v>
      </c>
      <c r="AA499" s="219">
        <v>0</v>
      </c>
      <c r="AB499" s="219">
        <v>0</v>
      </c>
      <c r="AC499"/>
      <c r="AD499" s="227">
        <f t="shared" si="111"/>
        <v>7.2300000000000003E-2</v>
      </c>
      <c r="AE499" s="227">
        <f t="shared" si="112"/>
        <v>6.9801087720000002E-2</v>
      </c>
      <c r="AF499" s="227">
        <f t="shared" si="113"/>
        <v>4.6715286800000005E-2</v>
      </c>
      <c r="AG499" s="227">
        <f t="shared" si="114"/>
        <v>4.8508356800000006E-2</v>
      </c>
      <c r="AH499" s="227">
        <f t="shared" si="115"/>
        <v>0.31157990000000002</v>
      </c>
      <c r="AI499"/>
      <c r="AJ499">
        <v>56.301312000000003</v>
      </c>
      <c r="AK499" s="155">
        <v>54.571418000000001</v>
      </c>
      <c r="AL499" s="155">
        <v>0.16371930000000001</v>
      </c>
      <c r="AM499" s="155">
        <v>0</v>
      </c>
      <c r="AN499" s="155">
        <v>0</v>
      </c>
      <c r="AO499" s="155">
        <v>1.5222214000000001</v>
      </c>
      <c r="AP499" s="155">
        <v>4.3953384999999998E-2</v>
      </c>
      <c r="AQ499"/>
      <c r="AR499" s="156">
        <v>1.803416E-2</v>
      </c>
      <c r="AS499" s="156">
        <v>1.3643000000000001E-2</v>
      </c>
      <c r="AT499" s="156">
        <v>4.9460330000000003E-4</v>
      </c>
      <c r="AU499" s="156">
        <v>3.8965561999999999E-3</v>
      </c>
      <c r="AV499" s="282">
        <f t="shared" si="116"/>
        <v>8.179256642E-7</v>
      </c>
      <c r="AW499" s="282">
        <f t="shared" si="117"/>
        <v>1.829154229757E-9</v>
      </c>
      <c r="AX499" s="283">
        <f t="shared" si="118"/>
        <v>0.54573615800000008</v>
      </c>
      <c r="AY499" s="157">
        <v>4.4729599999999998E-7</v>
      </c>
      <c r="AZ499" s="157">
        <v>1.3496E-9</v>
      </c>
      <c r="BA499" s="157">
        <v>3.6873000000000001E-14</v>
      </c>
      <c r="BB499" s="157">
        <v>0</v>
      </c>
      <c r="BC499" s="157">
        <v>0</v>
      </c>
      <c r="BD499" s="157">
        <v>3.1159999999999999E-10</v>
      </c>
      <c r="BE499" s="157">
        <v>3.6693439999999999E-7</v>
      </c>
      <c r="BF499" s="157">
        <v>7.1059999999999998E-11</v>
      </c>
      <c r="BG499" s="157">
        <v>4.0279999999999999E-10</v>
      </c>
      <c r="BH499" s="157">
        <v>0</v>
      </c>
      <c r="BI499" s="157">
        <v>0</v>
      </c>
      <c r="BJ499" s="157">
        <v>5.5892700999999997E-12</v>
      </c>
      <c r="BK499" s="157">
        <v>5.0114023000000002E-14</v>
      </c>
      <c r="BL499" s="157">
        <v>1.7972634E-14</v>
      </c>
      <c r="BM499" s="157">
        <v>1.368642E-10</v>
      </c>
      <c r="BN499" s="157">
        <v>3.2468E-9</v>
      </c>
      <c r="BO499" s="157">
        <v>0</v>
      </c>
      <c r="BP499" s="157">
        <v>2.1977999999999999E-5</v>
      </c>
      <c r="BQ499" s="157">
        <v>0.54571418000000005</v>
      </c>
      <c r="BR499" s="157">
        <v>0</v>
      </c>
      <c r="BS499" s="157">
        <v>0</v>
      </c>
      <c r="BT499" s="157">
        <v>0</v>
      </c>
      <c r="BU499"/>
      <c r="BV499" s="155">
        <v>9.7502465000000001E-5</v>
      </c>
      <c r="BW499" s="155">
        <v>2.7770249E-6</v>
      </c>
      <c r="BX499" s="155">
        <v>1.3439439E-5</v>
      </c>
      <c r="BY499" s="155">
        <v>9.8017371999999991E-7</v>
      </c>
      <c r="BZ499" s="155">
        <v>3.4935260999999999E-6</v>
      </c>
      <c r="CA499" s="155">
        <v>0</v>
      </c>
      <c r="CB499" s="155">
        <v>0</v>
      </c>
      <c r="CC499" s="155">
        <v>0</v>
      </c>
      <c r="CD499" s="155">
        <v>8.8463341999999997E-7</v>
      </c>
      <c r="CE499" s="155">
        <v>6.7943023999999997E-6</v>
      </c>
      <c r="CF499" s="155">
        <v>0</v>
      </c>
      <c r="CG499" s="155">
        <v>0</v>
      </c>
      <c r="CH499" s="155">
        <v>0</v>
      </c>
      <c r="CI499" s="155">
        <v>2.4030208000000002E-6</v>
      </c>
      <c r="CJ499" s="155">
        <v>6.6730344999999997E-5</v>
      </c>
      <c r="CK499" s="155">
        <v>3.6882168000000004E-15</v>
      </c>
      <c r="CL499" s="155">
        <v>0</v>
      </c>
      <c r="CM499"/>
      <c r="CN499" s="284">
        <v>0</v>
      </c>
      <c r="CO499" s="284">
        <v>0.48199999999999998</v>
      </c>
      <c r="CP499" s="285">
        <v>0</v>
      </c>
      <c r="CQ499" s="284">
        <v>1.9E-3</v>
      </c>
      <c r="CR499" s="284">
        <v>2.5229184000000001E-9</v>
      </c>
      <c r="CS499" s="284">
        <v>2.9907901999999999E-7</v>
      </c>
      <c r="CT499" s="284">
        <v>1.4971109000000001E-4</v>
      </c>
      <c r="CU499" s="284">
        <v>4.5716339000000002E-2</v>
      </c>
      <c r="CV499" s="284">
        <v>0</v>
      </c>
      <c r="CW499" s="284">
        <v>0</v>
      </c>
      <c r="CX499"/>
      <c r="CY499" s="158"/>
      <c r="CZ499" s="272"/>
      <c r="DA499"/>
      <c r="DB499" s="247"/>
      <c r="DC499"/>
      <c r="DD499"/>
      <c r="DE499"/>
      <c r="DF499"/>
      <c r="DG499"/>
      <c r="DH499"/>
      <c r="DI499"/>
      <c r="DJ499"/>
      <c r="DK499"/>
      <c r="DL499"/>
    </row>
    <row r="500" spans="1:116" ht="14.4">
      <c r="A500" t="s">
        <v>1678</v>
      </c>
      <c r="B500" s="188" t="s">
        <v>314</v>
      </c>
      <c r="C500" s="151" t="str">
        <f t="shared" si="123"/>
        <v>A.070.10.104</v>
      </c>
      <c r="D500" s="54" t="s">
        <v>1237</v>
      </c>
      <c r="E500" s="150" t="s">
        <v>352</v>
      </c>
      <c r="F500" s="153" t="str">
        <f t="shared" si="124"/>
        <v>Diesel low-sulphur - including combustion CO2</v>
      </c>
      <c r="G500" s="154">
        <f t="shared" si="125"/>
        <v>3.6220000000000003</v>
      </c>
      <c r="H500"/>
      <c r="I500"/>
      <c r="J500" s="227">
        <f t="shared" si="119"/>
        <v>0.92647405772000002</v>
      </c>
      <c r="K500"/>
      <c r="L500" s="280">
        <f t="shared" si="120"/>
        <v>2.308580092E-2</v>
      </c>
      <c r="M500" s="280">
        <f t="shared" si="121"/>
        <v>4.8508356800000006E-2</v>
      </c>
      <c r="N500" s="281">
        <f t="shared" si="122"/>
        <v>0.31157990000000002</v>
      </c>
      <c r="O500" s="280">
        <v>0.54330000000000001</v>
      </c>
      <c r="P500" s="286">
        <v>1.9040850000000002E-2</v>
      </c>
      <c r="Q500" s="219">
        <v>1.9370462000000001E-2</v>
      </c>
      <c r="R500" s="219">
        <v>1.1627999999999999E-2</v>
      </c>
      <c r="S500" s="219">
        <v>1.3473599999999999E-3</v>
      </c>
      <c r="T500" s="219">
        <v>2.9928031999999999E-4</v>
      </c>
      <c r="U500" s="219">
        <v>9.8111606000000004E-3</v>
      </c>
      <c r="V500" s="219">
        <v>8.3039748000000007E-3</v>
      </c>
      <c r="W500" s="219">
        <v>2.6195999999999999E-4</v>
      </c>
      <c r="X500" s="219">
        <v>0</v>
      </c>
      <c r="Y500" s="219">
        <v>0.31131794000000002</v>
      </c>
      <c r="Z500" s="219">
        <v>1.7930699999999999E-3</v>
      </c>
      <c r="AA500" s="219">
        <v>0</v>
      </c>
      <c r="AB500" s="219">
        <v>0</v>
      </c>
      <c r="AC500"/>
      <c r="AD500" s="227">
        <f t="shared" si="111"/>
        <v>0.54330000000000001</v>
      </c>
      <c r="AE500" s="227">
        <f t="shared" si="112"/>
        <v>6.9801087720000002E-2</v>
      </c>
      <c r="AF500" s="227">
        <f t="shared" si="113"/>
        <v>4.6715286800000005E-2</v>
      </c>
      <c r="AG500" s="227">
        <f t="shared" si="114"/>
        <v>4.8508356800000006E-2</v>
      </c>
      <c r="AH500" s="227">
        <f t="shared" si="115"/>
        <v>0.31157990000000002</v>
      </c>
      <c r="AI500"/>
      <c r="AJ500">
        <v>56.301312000000003</v>
      </c>
      <c r="AK500" s="155">
        <v>54.571418000000001</v>
      </c>
      <c r="AL500" s="155">
        <v>0.16371930000000001</v>
      </c>
      <c r="AM500" s="155">
        <v>0</v>
      </c>
      <c r="AN500" s="155">
        <v>0</v>
      </c>
      <c r="AO500" s="155">
        <v>1.5222214000000001</v>
      </c>
      <c r="AP500" s="155">
        <v>4.3953384999999998E-2</v>
      </c>
      <c r="AQ500"/>
      <c r="AR500" s="156">
        <v>6.9015767000000006E-2</v>
      </c>
      <c r="AS500" s="156">
        <v>6.2247186000000003E-2</v>
      </c>
      <c r="AT500" s="156">
        <v>2.8720250999999999E-3</v>
      </c>
      <c r="AU500" s="156">
        <v>3.8965561999999999E-3</v>
      </c>
      <c r="AV500" s="282">
        <f t="shared" si="116"/>
        <v>3.7318456642000002E-6</v>
      </c>
      <c r="AW500" s="282">
        <f t="shared" si="117"/>
        <v>1.0621394439757001E-8</v>
      </c>
      <c r="AX500" s="283">
        <f t="shared" si="118"/>
        <v>0.54573615800000008</v>
      </c>
      <c r="AY500" s="157">
        <v>3.3612160000000001E-6</v>
      </c>
      <c r="AZ500" s="157">
        <v>1.0141600000000001E-8</v>
      </c>
      <c r="BA500" s="157">
        <v>2.7708299999999998E-13</v>
      </c>
      <c r="BB500" s="157">
        <v>0</v>
      </c>
      <c r="BC500" s="157">
        <v>0</v>
      </c>
      <c r="BD500" s="157">
        <v>3.1159999999999999E-10</v>
      </c>
      <c r="BE500" s="157">
        <v>3.6693439999999999E-7</v>
      </c>
      <c r="BF500" s="157">
        <v>7.1059999999999998E-11</v>
      </c>
      <c r="BG500" s="157">
        <v>4.0279999999999999E-10</v>
      </c>
      <c r="BH500" s="157">
        <v>0</v>
      </c>
      <c r="BI500" s="157">
        <v>0</v>
      </c>
      <c r="BJ500" s="157">
        <v>5.5892700999999997E-12</v>
      </c>
      <c r="BK500" s="157">
        <v>5.0114023000000002E-14</v>
      </c>
      <c r="BL500" s="157">
        <v>1.7972634E-14</v>
      </c>
      <c r="BM500" s="157">
        <v>1.368642E-10</v>
      </c>
      <c r="BN500" s="157">
        <v>3.2468E-9</v>
      </c>
      <c r="BO500" s="157">
        <v>0</v>
      </c>
      <c r="BP500" s="157">
        <v>2.1977999999999999E-5</v>
      </c>
      <c r="BQ500" s="157">
        <v>0.54571418000000005</v>
      </c>
      <c r="BR500" s="157">
        <v>0</v>
      </c>
      <c r="BS500" s="157">
        <v>0</v>
      </c>
      <c r="BT500" s="157">
        <v>0</v>
      </c>
      <c r="BU500"/>
      <c r="BV500" s="155">
        <v>1.8505400000000001E-4</v>
      </c>
      <c r="BW500" s="155">
        <v>2.7770249E-6</v>
      </c>
      <c r="BX500" s="155">
        <v>1.0099096999999999E-4</v>
      </c>
      <c r="BY500" s="155">
        <v>9.8017371999999991E-7</v>
      </c>
      <c r="BZ500" s="155">
        <v>3.4935260999999999E-6</v>
      </c>
      <c r="CA500" s="155">
        <v>0</v>
      </c>
      <c r="CB500" s="155">
        <v>0</v>
      </c>
      <c r="CC500" s="155">
        <v>0</v>
      </c>
      <c r="CD500" s="155">
        <v>8.8463341999999997E-7</v>
      </c>
      <c r="CE500" s="155">
        <v>6.7943023999999997E-6</v>
      </c>
      <c r="CF500" s="155">
        <v>0</v>
      </c>
      <c r="CG500" s="155">
        <v>0</v>
      </c>
      <c r="CH500" s="155">
        <v>0</v>
      </c>
      <c r="CI500" s="155">
        <v>2.4030208000000002E-6</v>
      </c>
      <c r="CJ500" s="155">
        <v>6.6730344999999997E-5</v>
      </c>
      <c r="CK500" s="155">
        <v>3.6882168000000004E-15</v>
      </c>
      <c r="CL500" s="155">
        <v>0</v>
      </c>
      <c r="CM500"/>
      <c r="CN500" s="284">
        <v>0</v>
      </c>
      <c r="CO500" s="284">
        <v>3.6219999999999999</v>
      </c>
      <c r="CP500" s="285">
        <v>0</v>
      </c>
      <c r="CQ500" s="284">
        <v>1.9E-3</v>
      </c>
      <c r="CR500" s="284">
        <v>2.5229184000000001E-9</v>
      </c>
      <c r="CS500" s="284">
        <v>2.9907901999999999E-7</v>
      </c>
      <c r="CT500" s="284">
        <v>1.4971109000000001E-4</v>
      </c>
      <c r="CU500" s="284">
        <v>4.5716339000000002E-2</v>
      </c>
      <c r="CV500" s="284">
        <v>0</v>
      </c>
      <c r="CW500" s="284">
        <v>0</v>
      </c>
      <c r="CX500"/>
      <c r="CY500" s="158"/>
      <c r="CZ500" s="272"/>
      <c r="DA500"/>
      <c r="DB500" s="247"/>
      <c r="DC500"/>
      <c r="DD500"/>
      <c r="DE500"/>
      <c r="DF500"/>
      <c r="DG500"/>
      <c r="DH500"/>
      <c r="DI500"/>
      <c r="DJ500"/>
      <c r="DK500"/>
      <c r="DL500"/>
    </row>
    <row r="501" spans="1:116" ht="14.4">
      <c r="A501" t="s">
        <v>1679</v>
      </c>
      <c r="B501" s="188" t="s">
        <v>314</v>
      </c>
      <c r="C501" s="151" t="str">
        <f t="shared" si="123"/>
        <v>A.070.10.105</v>
      </c>
      <c r="D501" s="54" t="s">
        <v>1237</v>
      </c>
      <c r="E501" s="150" t="s">
        <v>440</v>
      </c>
      <c r="F501" s="153" t="str">
        <f t="shared" si="124"/>
        <v>Diesel low-sulphur - including combustion CO2 - per MJ</v>
      </c>
      <c r="G501" s="154">
        <f t="shared" si="125"/>
        <v>8.5089726666666671E-2</v>
      </c>
      <c r="H501"/>
      <c r="I501"/>
      <c r="J501" s="227">
        <f t="shared" si="119"/>
        <v>2.1799282381530227E-2</v>
      </c>
      <c r="K501"/>
      <c r="L501" s="280">
        <f t="shared" si="120"/>
        <v>5.6399905040000007E-4</v>
      </c>
      <c r="M501" s="280">
        <f t="shared" si="121"/>
        <v>1.163568064E-3</v>
      </c>
      <c r="N501" s="281">
        <f t="shared" si="122"/>
        <v>7.3082562671302302E-3</v>
      </c>
      <c r="O501" s="280">
        <v>1.2763459E-2</v>
      </c>
      <c r="P501" s="286">
        <v>4.4980842E-4</v>
      </c>
      <c r="Q501" s="219">
        <v>4.6369876999999998E-4</v>
      </c>
      <c r="R501" s="219">
        <v>2.8167094000000002E-4</v>
      </c>
      <c r="S501" s="286">
        <v>4.5206159999999998E-5</v>
      </c>
      <c r="T501" s="286">
        <v>7.0288203999999998E-6</v>
      </c>
      <c r="U501" s="219">
        <v>2.3009313E-4</v>
      </c>
      <c r="V501" s="219">
        <v>1.9486037E-4</v>
      </c>
      <c r="W501" s="286">
        <v>7.2049470999999996E-6</v>
      </c>
      <c r="X501" s="286">
        <v>1.3152274999999999E-5</v>
      </c>
      <c r="Y501" s="219">
        <v>7.3010137999999997E-3</v>
      </c>
      <c r="Z501" s="286">
        <v>4.2048229000000001E-5</v>
      </c>
      <c r="AA501" s="286">
        <v>3.7519805999999999E-8</v>
      </c>
      <c r="AB501" s="286">
        <v>2.2423027999999999E-13</v>
      </c>
      <c r="AC501"/>
      <c r="AD501" s="227">
        <f t="shared" si="111"/>
        <v>1.2763459E-2</v>
      </c>
      <c r="AE501" s="227">
        <f t="shared" si="112"/>
        <v>1.6723666103999999E-3</v>
      </c>
      <c r="AF501" s="227">
        <f t="shared" si="113"/>
        <v>1.1084050798059999E-3</v>
      </c>
      <c r="AG501" s="227">
        <f t="shared" si="114"/>
        <v>1.163568064E-3</v>
      </c>
      <c r="AH501" s="227">
        <f t="shared" si="115"/>
        <v>7.3082187473242303E-3</v>
      </c>
      <c r="AI501"/>
      <c r="AJ501">
        <v>1.3239742999999999</v>
      </c>
      <c r="AK501" s="155">
        <v>1.2827411</v>
      </c>
      <c r="AL501" s="155">
        <v>3.8997473E-3</v>
      </c>
      <c r="AM501" s="155">
        <v>0</v>
      </c>
      <c r="AN501" s="155">
        <v>5.7941716000000005E-4</v>
      </c>
      <c r="AO501" s="155">
        <v>3.5708955000000001E-2</v>
      </c>
      <c r="AP501" s="155">
        <v>1.0450532000000001E-3</v>
      </c>
      <c r="AQ501"/>
      <c r="AR501" s="156">
        <v>1.6234939E-3</v>
      </c>
      <c r="AS501" s="156">
        <v>1.464361E-3</v>
      </c>
      <c r="AT501" s="156">
        <v>6.7547934000000004E-5</v>
      </c>
      <c r="AU501" s="156">
        <v>9.1584971000000006E-5</v>
      </c>
      <c r="AV501" s="282">
        <f t="shared" si="116"/>
        <v>8.7791425445830989E-8</v>
      </c>
      <c r="AW501" s="282">
        <f t="shared" si="117"/>
        <v>2.4980744770784468E-10</v>
      </c>
      <c r="AX501" s="283">
        <f t="shared" si="118"/>
        <v>1.282702650775E-2</v>
      </c>
      <c r="AY501" s="157">
        <v>7.8963456000000003E-8</v>
      </c>
      <c r="AZ501" s="157">
        <v>2.3825179999999998E-10</v>
      </c>
      <c r="BA501" s="157">
        <v>6.5093795000000002E-15</v>
      </c>
      <c r="BB501" s="157">
        <v>3.1681530999999999E-14</v>
      </c>
      <c r="BC501" s="157">
        <v>0</v>
      </c>
      <c r="BD501" s="157">
        <v>8.3674805000000005E-12</v>
      </c>
      <c r="BE501" s="157">
        <v>8.7401204999999995E-9</v>
      </c>
      <c r="BF501" s="157">
        <v>1.8219580000000001E-12</v>
      </c>
      <c r="BG501" s="157">
        <v>9.5940762000000001E-12</v>
      </c>
      <c r="BH501" s="157">
        <v>4.1824956000000002E-16</v>
      </c>
      <c r="BI501" s="157">
        <v>5.3746517999999999E-18</v>
      </c>
      <c r="BJ501" s="157">
        <v>1.3108142E-13</v>
      </c>
      <c r="BK501" s="157">
        <v>1.1772127999999999E-15</v>
      </c>
      <c r="BL501" s="157">
        <v>4.2187103E-16</v>
      </c>
      <c r="BM501" s="157">
        <v>3.2202598000000001E-12</v>
      </c>
      <c r="BN501" s="157">
        <v>7.6229524000000001E-11</v>
      </c>
      <c r="BO501" s="157">
        <v>3.0292391000000001E-22</v>
      </c>
      <c r="BP501" s="157">
        <v>6.0350774999999997E-7</v>
      </c>
      <c r="BQ501" s="157">
        <v>1.2826423E-2</v>
      </c>
      <c r="BR501" s="157">
        <v>0</v>
      </c>
      <c r="BS501" s="157">
        <v>0</v>
      </c>
      <c r="BT501" s="157">
        <v>0</v>
      </c>
      <c r="BU501"/>
      <c r="BV501" s="155">
        <v>4.3533724000000004E-6</v>
      </c>
      <c r="BW501" s="155">
        <v>6.6473483999999998E-8</v>
      </c>
      <c r="BX501" s="155">
        <v>2.3725274E-6</v>
      </c>
      <c r="BY501" s="155">
        <v>2.3001601000000002E-8</v>
      </c>
      <c r="BZ501" s="155">
        <v>8.2787293000000003E-8</v>
      </c>
      <c r="CA501" s="155">
        <v>6.5201107000000002E-10</v>
      </c>
      <c r="CB501" s="155">
        <v>1.0406909E-11</v>
      </c>
      <c r="CC501" s="155">
        <v>9.8197774000000002E-10</v>
      </c>
      <c r="CD501" s="155">
        <v>2.0760102999999998E-8</v>
      </c>
      <c r="CE501" s="155">
        <v>1.5934806999999999E-7</v>
      </c>
      <c r="CF501" s="155">
        <v>0</v>
      </c>
      <c r="CG501" s="155">
        <v>6.6987757999999997E-19</v>
      </c>
      <c r="CH501" s="155">
        <v>5.4849315000000003E-15</v>
      </c>
      <c r="CI501" s="155">
        <v>5.8099074999999997E-8</v>
      </c>
      <c r="CJ501" s="155">
        <v>1.5686075999999999E-6</v>
      </c>
      <c r="CK501" s="155">
        <v>1.2342284000000001E-10</v>
      </c>
      <c r="CL501" s="155">
        <v>0</v>
      </c>
      <c r="CM501"/>
      <c r="CN501" s="284">
        <v>4.6425209000000002E-15</v>
      </c>
      <c r="CO501" s="284">
        <v>8.5089813E-2</v>
      </c>
      <c r="CP501" s="285">
        <v>2.7018374000000001E-5</v>
      </c>
      <c r="CQ501" s="284">
        <v>4.5628574999999997E-5</v>
      </c>
      <c r="CR501" s="284">
        <v>5.9169925000000003E-11</v>
      </c>
      <c r="CS501" s="284">
        <v>7.0140911000000001E-9</v>
      </c>
      <c r="CT501" s="284">
        <v>3.5437076000000001E-6</v>
      </c>
      <c r="CU501" s="284">
        <v>1.0732820000000001E-3</v>
      </c>
      <c r="CV501" s="284">
        <v>2.7989977999999999E-10</v>
      </c>
      <c r="CW501" s="284">
        <v>2.2936237999999999E-7</v>
      </c>
      <c r="CX501"/>
      <c r="CY501" s="158"/>
      <c r="CZ501" s="272"/>
      <c r="DA501"/>
      <c r="DB501" s="247"/>
      <c r="DC501"/>
      <c r="DD501"/>
      <c r="DE501"/>
      <c r="DF501"/>
      <c r="DG501"/>
      <c r="DH501"/>
      <c r="DI501"/>
      <c r="DJ501"/>
      <c r="DK501"/>
      <c r="DL501"/>
    </row>
    <row r="502" spans="1:116" ht="14.4">
      <c r="A502" t="s">
        <v>1680</v>
      </c>
      <c r="B502" s="188" t="s">
        <v>314</v>
      </c>
      <c r="C502" s="151" t="str">
        <f t="shared" si="123"/>
        <v>A.070.10.106</v>
      </c>
      <c r="D502" s="54" t="s">
        <v>1237</v>
      </c>
      <c r="E502" s="150" t="s">
        <v>352</v>
      </c>
      <c r="F502" s="153" t="str">
        <f t="shared" si="124"/>
        <v>Heavy fuel oil for heat - including combustion CO2</v>
      </c>
      <c r="G502" s="154">
        <f t="shared" si="125"/>
        <v>3.5956034666666667</v>
      </c>
      <c r="H502"/>
      <c r="I502"/>
      <c r="J502" s="227">
        <f t="shared" si="119"/>
        <v>0.57838746853699996</v>
      </c>
      <c r="K502"/>
      <c r="L502" s="280">
        <f t="shared" si="120"/>
        <v>1.0967448772999999E-2</v>
      </c>
      <c r="M502" s="280">
        <f t="shared" si="121"/>
        <v>2.6718786203999999E-2</v>
      </c>
      <c r="N502" s="281">
        <f t="shared" si="122"/>
        <v>1.3607135600000001E-3</v>
      </c>
      <c r="O502" s="280">
        <v>0.53934051999999999</v>
      </c>
      <c r="P502" s="219">
        <v>1.9092391E-2</v>
      </c>
      <c r="Q502" s="219">
        <v>7.6130974999999998E-3</v>
      </c>
      <c r="R502" s="219">
        <v>9.6432901000000001E-3</v>
      </c>
      <c r="S502" s="219">
        <v>1.0082303E-3</v>
      </c>
      <c r="T502" s="286">
        <v>4.5919652999999998E-5</v>
      </c>
      <c r="U502" s="219">
        <v>2.7000872000000002E-4</v>
      </c>
      <c r="V502" s="286">
        <v>6.8737936999999997E-6</v>
      </c>
      <c r="W502" s="219">
        <v>2.0621326E-4</v>
      </c>
      <c r="X502" s="219">
        <v>0</v>
      </c>
      <c r="Y502" s="219">
        <v>1.1545003E-3</v>
      </c>
      <c r="Z502" s="286">
        <v>6.4239103000000001E-6</v>
      </c>
      <c r="AA502" s="219">
        <v>0</v>
      </c>
      <c r="AB502" s="219">
        <v>0</v>
      </c>
      <c r="AC502"/>
      <c r="AD502" s="227">
        <f t="shared" si="111"/>
        <v>0.53934051999999999</v>
      </c>
      <c r="AE502" s="227">
        <f t="shared" si="112"/>
        <v>3.76798110667E-2</v>
      </c>
      <c r="AF502" s="227">
        <f t="shared" si="113"/>
        <v>2.6712362293699998E-2</v>
      </c>
      <c r="AG502" s="227">
        <f t="shared" si="114"/>
        <v>2.6718786203999999E-2</v>
      </c>
      <c r="AH502" s="227">
        <f t="shared" si="115"/>
        <v>1.3607135600000001E-3</v>
      </c>
      <c r="AI502"/>
      <c r="AJ502">
        <v>47.226315</v>
      </c>
      <c r="AK502" s="155">
        <v>46.995806999999999</v>
      </c>
      <c r="AL502" s="155">
        <v>0.15995055999999999</v>
      </c>
      <c r="AM502" s="155">
        <v>0</v>
      </c>
      <c r="AN502" s="155">
        <v>0</v>
      </c>
      <c r="AO502" s="155">
        <v>3.1177015999999998E-2</v>
      </c>
      <c r="AP502" s="155">
        <v>3.9379859000000003E-2</v>
      </c>
      <c r="AQ502"/>
      <c r="AR502" s="156">
        <v>6.7855824999999995E-2</v>
      </c>
      <c r="AS502" s="156">
        <v>6.1709755999999998E-2</v>
      </c>
      <c r="AT502" s="156">
        <v>2.8493971000000001E-3</v>
      </c>
      <c r="AU502" s="156">
        <v>3.2966719E-3</v>
      </c>
      <c r="AV502" s="282">
        <f t="shared" si="116"/>
        <v>3.6996256833703002E-6</v>
      </c>
      <c r="AW502" s="282">
        <f t="shared" si="117"/>
        <v>1.0537711367369998E-8</v>
      </c>
      <c r="AX502" s="283">
        <f t="shared" si="118"/>
        <v>0.46171875614300001</v>
      </c>
      <c r="AY502" s="157">
        <v>3.3367199999999999E-6</v>
      </c>
      <c r="AZ502" s="157">
        <v>1.006769E-8</v>
      </c>
      <c r="BA502" s="157">
        <v>2.7506366000000001E-13</v>
      </c>
      <c r="BB502" s="157">
        <v>0</v>
      </c>
      <c r="BC502" s="157">
        <v>0</v>
      </c>
      <c r="BD502" s="157">
        <v>2.5841496000000001E-10</v>
      </c>
      <c r="BE502" s="157">
        <v>3.6255090999999999E-7</v>
      </c>
      <c r="BF502" s="157">
        <v>5.8931216999999995E-11</v>
      </c>
      <c r="BG502" s="157">
        <v>4.0389032000000002E-10</v>
      </c>
      <c r="BH502" s="157">
        <v>0</v>
      </c>
      <c r="BI502" s="157">
        <v>0</v>
      </c>
      <c r="BJ502" s="157">
        <v>1.5382381E-13</v>
      </c>
      <c r="BK502" s="157">
        <v>5.7317783999999999E-12</v>
      </c>
      <c r="BL502" s="157">
        <v>1.0391645E-12</v>
      </c>
      <c r="BM502" s="157">
        <v>7.6382253000000004E-12</v>
      </c>
      <c r="BN502" s="157">
        <v>8.8720185000000002E-11</v>
      </c>
      <c r="BO502" s="157">
        <v>0</v>
      </c>
      <c r="BP502" s="157">
        <v>1.8966142999999999E-5</v>
      </c>
      <c r="BQ502" s="157">
        <v>0.46169979</v>
      </c>
      <c r="BR502" s="157">
        <v>0</v>
      </c>
      <c r="BS502" s="157">
        <v>0</v>
      </c>
      <c r="BT502" s="157">
        <v>0</v>
      </c>
      <c r="BU502"/>
      <c r="BV502" s="155">
        <v>1.6529816000000001E-4</v>
      </c>
      <c r="BW502" s="155">
        <v>2.7845419000000001E-6</v>
      </c>
      <c r="BX502" s="155">
        <v>1.0025496000000001E-4</v>
      </c>
      <c r="BY502" s="155">
        <v>5.4509685000000002E-9</v>
      </c>
      <c r="BZ502" s="155">
        <v>3.1961698000000001E-6</v>
      </c>
      <c r="CA502" s="155">
        <v>0</v>
      </c>
      <c r="CB502" s="155">
        <v>0</v>
      </c>
      <c r="CC502" s="155">
        <v>0</v>
      </c>
      <c r="CD502" s="155">
        <v>7.4660718000000005E-8</v>
      </c>
      <c r="CE502" s="155">
        <v>1.9267139999999999E-7</v>
      </c>
      <c r="CF502" s="155">
        <v>0</v>
      </c>
      <c r="CG502" s="155">
        <v>0</v>
      </c>
      <c r="CH502" s="155">
        <v>0</v>
      </c>
      <c r="CI502" s="155">
        <v>2.0241206999999999E-6</v>
      </c>
      <c r="CJ502" s="155">
        <v>5.6765582000000002E-5</v>
      </c>
      <c r="CK502" s="155">
        <v>2.9033410000000002E-15</v>
      </c>
      <c r="CL502" s="155">
        <v>0</v>
      </c>
      <c r="CM502"/>
      <c r="CN502" s="284">
        <v>0</v>
      </c>
      <c r="CO502" s="284">
        <v>3.5956033999999999</v>
      </c>
      <c r="CP502" s="285">
        <v>0</v>
      </c>
      <c r="CQ502" s="284">
        <v>1.905143E-3</v>
      </c>
      <c r="CR502" s="284">
        <v>6.9594206E-11</v>
      </c>
      <c r="CS502" s="284">
        <v>8.2246686999999995E-9</v>
      </c>
      <c r="CT502" s="284">
        <v>1.4156828E-4</v>
      </c>
      <c r="CU502" s="284">
        <v>2.8250636</v>
      </c>
      <c r="CV502" s="284">
        <v>0</v>
      </c>
      <c r="CW502" s="284">
        <v>0</v>
      </c>
      <c r="CX502"/>
      <c r="CY502" s="158"/>
      <c r="CZ502" s="269"/>
      <c r="DA502"/>
      <c r="DB502" s="247"/>
      <c r="DC502"/>
      <c r="DD502"/>
      <c r="DE502"/>
      <c r="DF502"/>
      <c r="DG502"/>
      <c r="DH502"/>
      <c r="DI502"/>
      <c r="DJ502"/>
      <c r="DK502"/>
      <c r="DL502"/>
    </row>
    <row r="503" spans="1:116" ht="14.4">
      <c r="A503" t="s">
        <v>1681</v>
      </c>
      <c r="B503" s="188" t="s">
        <v>314</v>
      </c>
      <c r="C503" s="151" t="str">
        <f t="shared" si="123"/>
        <v>A.070.10.107</v>
      </c>
      <c r="D503" s="54" t="s">
        <v>1237</v>
      </c>
      <c r="E503" s="150" t="s">
        <v>352</v>
      </c>
      <c r="F503" s="153" t="str">
        <f t="shared" si="124"/>
        <v>Heavy fuel oil in transport - including combustion CO2)</v>
      </c>
      <c r="G503" s="154">
        <f t="shared" si="125"/>
        <v>3.5956034666666667</v>
      </c>
      <c r="H503"/>
      <c r="I503"/>
      <c r="J503" s="227">
        <f t="shared" si="119"/>
        <v>0.88838746823699999</v>
      </c>
      <c r="K503"/>
      <c r="L503" s="280">
        <f t="shared" si="120"/>
        <v>1.0967448772999999E-2</v>
      </c>
      <c r="M503" s="280">
        <f t="shared" si="121"/>
        <v>2.6718786203999999E-2</v>
      </c>
      <c r="N503" s="281">
        <f t="shared" si="122"/>
        <v>0.31136071325999998</v>
      </c>
      <c r="O503" s="280">
        <v>0.53934051999999999</v>
      </c>
      <c r="P503" s="219">
        <v>1.9092391E-2</v>
      </c>
      <c r="Q503" s="219">
        <v>7.6130974999999998E-3</v>
      </c>
      <c r="R503" s="219">
        <v>9.6432901000000001E-3</v>
      </c>
      <c r="S503" s="219">
        <v>1.0082303E-3</v>
      </c>
      <c r="T503" s="286">
        <v>4.5919652999999998E-5</v>
      </c>
      <c r="U503" s="219">
        <v>2.7000872000000002E-4</v>
      </c>
      <c r="V503" s="286">
        <v>6.8737936999999997E-6</v>
      </c>
      <c r="W503" s="219">
        <v>2.0621326E-4</v>
      </c>
      <c r="X503" s="219">
        <v>0</v>
      </c>
      <c r="Y503" s="219">
        <v>0.3111545</v>
      </c>
      <c r="Z503" s="286">
        <v>6.4239103000000001E-6</v>
      </c>
      <c r="AA503" s="219">
        <v>0</v>
      </c>
      <c r="AB503" s="219">
        <v>0</v>
      </c>
      <c r="AC503"/>
      <c r="AD503" s="227">
        <f t="shared" si="111"/>
        <v>0.53934051999999999</v>
      </c>
      <c r="AE503" s="227">
        <f t="shared" si="112"/>
        <v>3.76798110667E-2</v>
      </c>
      <c r="AF503" s="227">
        <f t="shared" si="113"/>
        <v>2.6712362293699998E-2</v>
      </c>
      <c r="AG503" s="227">
        <f t="shared" si="114"/>
        <v>2.6718786203999999E-2</v>
      </c>
      <c r="AH503" s="227">
        <f t="shared" si="115"/>
        <v>0.31136071325999998</v>
      </c>
      <c r="AI503"/>
      <c r="AJ503">
        <v>47.226315</v>
      </c>
      <c r="AK503" s="155">
        <v>46.995806999999999</v>
      </c>
      <c r="AL503" s="155">
        <v>0.15995055999999999</v>
      </c>
      <c r="AM503" s="155">
        <v>0</v>
      </c>
      <c r="AN503" s="155">
        <v>0</v>
      </c>
      <c r="AO503" s="155">
        <v>3.1177015999999998E-2</v>
      </c>
      <c r="AP503" s="155">
        <v>3.9379859000000003E-2</v>
      </c>
      <c r="AQ503"/>
      <c r="AR503" s="156">
        <v>6.7855824999999995E-2</v>
      </c>
      <c r="AS503" s="156">
        <v>6.1709755999999998E-2</v>
      </c>
      <c r="AT503" s="156">
        <v>2.8493971000000001E-3</v>
      </c>
      <c r="AU503" s="156">
        <v>3.2966719E-3</v>
      </c>
      <c r="AV503" s="282">
        <f t="shared" si="116"/>
        <v>3.6996256833703002E-6</v>
      </c>
      <c r="AW503" s="282">
        <f t="shared" si="117"/>
        <v>1.0537711367369998E-8</v>
      </c>
      <c r="AX503" s="283">
        <f t="shared" si="118"/>
        <v>0.46171875614300001</v>
      </c>
      <c r="AY503" s="157">
        <v>3.3367199999999999E-6</v>
      </c>
      <c r="AZ503" s="157">
        <v>1.006769E-8</v>
      </c>
      <c r="BA503" s="157">
        <v>2.7506366000000001E-13</v>
      </c>
      <c r="BB503" s="157">
        <v>0</v>
      </c>
      <c r="BC503" s="157">
        <v>0</v>
      </c>
      <c r="BD503" s="157">
        <v>2.5841496000000001E-10</v>
      </c>
      <c r="BE503" s="157">
        <v>3.6255090999999999E-7</v>
      </c>
      <c r="BF503" s="157">
        <v>5.8931216999999995E-11</v>
      </c>
      <c r="BG503" s="157">
        <v>4.0389032000000002E-10</v>
      </c>
      <c r="BH503" s="157">
        <v>0</v>
      </c>
      <c r="BI503" s="157">
        <v>0</v>
      </c>
      <c r="BJ503" s="157">
        <v>1.5382381E-13</v>
      </c>
      <c r="BK503" s="157">
        <v>5.7317783999999999E-12</v>
      </c>
      <c r="BL503" s="157">
        <v>1.0391645E-12</v>
      </c>
      <c r="BM503" s="157">
        <v>7.6382253000000004E-12</v>
      </c>
      <c r="BN503" s="157">
        <v>8.8720185000000002E-11</v>
      </c>
      <c r="BO503" s="157">
        <v>0</v>
      </c>
      <c r="BP503" s="157">
        <v>1.8966142999999999E-5</v>
      </c>
      <c r="BQ503" s="157">
        <v>0.46169979</v>
      </c>
      <c r="BR503" s="157">
        <v>0</v>
      </c>
      <c r="BS503" s="157">
        <v>0</v>
      </c>
      <c r="BT503" s="157">
        <v>0</v>
      </c>
      <c r="BU503"/>
      <c r="BV503" s="155">
        <v>1.6529816000000001E-4</v>
      </c>
      <c r="BW503" s="155">
        <v>2.7845419000000001E-6</v>
      </c>
      <c r="BX503" s="155">
        <v>1.0025496000000001E-4</v>
      </c>
      <c r="BY503" s="155">
        <v>5.4509685000000002E-9</v>
      </c>
      <c r="BZ503" s="155">
        <v>3.1961698000000001E-6</v>
      </c>
      <c r="CA503" s="155">
        <v>0</v>
      </c>
      <c r="CB503" s="155">
        <v>0</v>
      </c>
      <c r="CC503" s="155">
        <v>0</v>
      </c>
      <c r="CD503" s="155">
        <v>7.4660718000000005E-8</v>
      </c>
      <c r="CE503" s="155">
        <v>1.9267139999999999E-7</v>
      </c>
      <c r="CF503" s="155">
        <v>0</v>
      </c>
      <c r="CG503" s="155">
        <v>0</v>
      </c>
      <c r="CH503" s="155">
        <v>0</v>
      </c>
      <c r="CI503" s="155">
        <v>2.0241206999999999E-6</v>
      </c>
      <c r="CJ503" s="155">
        <v>5.6765582000000002E-5</v>
      </c>
      <c r="CK503" s="155">
        <v>2.9033410000000002E-15</v>
      </c>
      <c r="CL503" s="155">
        <v>0</v>
      </c>
      <c r="CM503"/>
      <c r="CN503" s="284">
        <v>0</v>
      </c>
      <c r="CO503" s="284">
        <v>3.5956033999999999</v>
      </c>
      <c r="CP503" s="285">
        <v>0</v>
      </c>
      <c r="CQ503" s="284">
        <v>1.905143E-3</v>
      </c>
      <c r="CR503" s="284">
        <v>6.9594206E-11</v>
      </c>
      <c r="CS503" s="284">
        <v>8.2246686999999995E-9</v>
      </c>
      <c r="CT503" s="284">
        <v>1.4156828E-4</v>
      </c>
      <c r="CU503" s="284">
        <v>2.8250636</v>
      </c>
      <c r="CV503" s="284">
        <v>0</v>
      </c>
      <c r="CW503" s="284">
        <v>0</v>
      </c>
      <c r="CX503"/>
      <c r="CY503" s="158"/>
      <c r="CZ503" s="269"/>
      <c r="DA503"/>
      <c r="DB503" s="247"/>
      <c r="DC503"/>
      <c r="DD503"/>
      <c r="DE503"/>
      <c r="DF503"/>
      <c r="DG503"/>
      <c r="DH503"/>
      <c r="DI503"/>
      <c r="DJ503"/>
      <c r="DK503"/>
      <c r="DL503"/>
    </row>
    <row r="504" spans="1:116" ht="14.4">
      <c r="A504" t="s">
        <v>1682</v>
      </c>
      <c r="B504" s="188" t="s">
        <v>314</v>
      </c>
      <c r="C504" s="151" t="str">
        <f t="shared" si="123"/>
        <v>A.070.10.108</v>
      </c>
      <c r="D504" s="54" t="s">
        <v>1237</v>
      </c>
      <c r="E504" s="150" t="s">
        <v>352</v>
      </c>
      <c r="F504" s="153" t="str">
        <f t="shared" si="124"/>
        <v>Kerosene - excluding combustion</v>
      </c>
      <c r="G504" s="154">
        <f t="shared" si="125"/>
        <v>0.39800000000000002</v>
      </c>
      <c r="H504"/>
      <c r="I504"/>
      <c r="J504" s="227">
        <f t="shared" si="119"/>
        <v>0.41605191711799994</v>
      </c>
      <c r="K504"/>
      <c r="L504" s="280">
        <f t="shared" si="120"/>
        <v>1.1812254867999999E-2</v>
      </c>
      <c r="M504" s="280">
        <f t="shared" si="121"/>
        <v>3.3414432250000001E-2</v>
      </c>
      <c r="N504" s="281">
        <f t="shared" si="122"/>
        <v>0.31112522999999997</v>
      </c>
      <c r="O504" s="280">
        <v>5.9700000000000003E-2</v>
      </c>
      <c r="P504" s="219">
        <v>1.8038700000000001E-2</v>
      </c>
      <c r="Q504" s="219">
        <v>7.5329574999999996E-3</v>
      </c>
      <c r="R504" s="219">
        <v>1.0404E-2</v>
      </c>
      <c r="S504" s="219">
        <v>1.0024999999999999E-3</v>
      </c>
      <c r="T504" s="286">
        <v>5.8505928000000002E-5</v>
      </c>
      <c r="U504" s="219">
        <v>3.4724894000000002E-4</v>
      </c>
      <c r="V504" s="219">
        <v>7.8361452000000002E-3</v>
      </c>
      <c r="W504" s="219">
        <v>1.9588E-4</v>
      </c>
      <c r="X504" s="219">
        <v>0</v>
      </c>
      <c r="Y504" s="219">
        <v>0.31092934999999999</v>
      </c>
      <c r="Z504" s="286">
        <v>6.6295499999999999E-6</v>
      </c>
      <c r="AA504" s="219">
        <v>0</v>
      </c>
      <c r="AB504" s="219">
        <v>0</v>
      </c>
      <c r="AC504"/>
      <c r="AD504" s="227">
        <f t="shared" si="111"/>
        <v>5.9700000000000003E-2</v>
      </c>
      <c r="AE504" s="227">
        <f t="shared" si="112"/>
        <v>4.5220057567999995E-2</v>
      </c>
      <c r="AF504" s="227">
        <f t="shared" si="113"/>
        <v>3.3407802700000003E-2</v>
      </c>
      <c r="AG504" s="227">
        <f t="shared" si="114"/>
        <v>3.3414432250000001E-2</v>
      </c>
      <c r="AH504" s="227">
        <f t="shared" si="115"/>
        <v>0.31112522999999997</v>
      </c>
      <c r="AI504"/>
      <c r="AJ504">
        <v>55.613551999999999</v>
      </c>
      <c r="AK504" s="155">
        <v>55.435333</v>
      </c>
      <c r="AL504" s="155">
        <v>0.11544765999999999</v>
      </c>
      <c r="AM504" s="155">
        <v>0</v>
      </c>
      <c r="AN504" s="155">
        <v>0</v>
      </c>
      <c r="AO504" s="155">
        <v>2.6650034999999999E-2</v>
      </c>
      <c r="AP504" s="155">
        <v>3.6121128000000002E-2</v>
      </c>
      <c r="AQ504"/>
      <c r="AR504" s="156">
        <v>1.6293061000000001E-2</v>
      </c>
      <c r="AS504" s="156">
        <v>1.1913073999999999E-2</v>
      </c>
      <c r="AT504" s="156">
        <v>4.2178722000000001E-4</v>
      </c>
      <c r="AU504" s="156">
        <v>3.9582000999999999E-3</v>
      </c>
      <c r="AV504" s="282">
        <f t="shared" si="116"/>
        <v>7.1421304099999995E-7</v>
      </c>
      <c r="AW504" s="282">
        <f t="shared" si="117"/>
        <v>1.55986397085E-9</v>
      </c>
      <c r="AX504" s="283">
        <f t="shared" si="118"/>
        <v>0.55436976399999993</v>
      </c>
      <c r="AY504" s="157">
        <v>3.69344E-7</v>
      </c>
      <c r="AZ504" s="157">
        <v>1.1144E-9</v>
      </c>
      <c r="BA504" s="157">
        <v>3.0447000000000003E-14</v>
      </c>
      <c r="BB504" s="157">
        <v>0</v>
      </c>
      <c r="BC504" s="157">
        <v>0</v>
      </c>
      <c r="BD504" s="157">
        <v>2.7880000000000001E-10</v>
      </c>
      <c r="BE504" s="157">
        <v>3.4332500000000001E-7</v>
      </c>
      <c r="BF504" s="157">
        <v>6.3580000000000002E-11</v>
      </c>
      <c r="BG504" s="157">
        <v>3.8160000000000001E-10</v>
      </c>
      <c r="BH504" s="157">
        <v>0</v>
      </c>
      <c r="BI504" s="157">
        <v>0</v>
      </c>
      <c r="BJ504" s="157">
        <v>1.9783369999999999E-13</v>
      </c>
      <c r="BK504" s="157">
        <v>4.7047282000000002E-14</v>
      </c>
      <c r="BL504" s="157">
        <v>8.6428679999999995E-15</v>
      </c>
      <c r="BM504" s="157">
        <v>2.8251000000000001E-11</v>
      </c>
      <c r="BN504" s="157">
        <v>1.2369900000000001E-9</v>
      </c>
      <c r="BO504" s="157">
        <v>0</v>
      </c>
      <c r="BP504" s="157">
        <v>1.6433999999999999E-5</v>
      </c>
      <c r="BQ504" s="157">
        <v>0.55435332999999998</v>
      </c>
      <c r="BR504" s="157">
        <v>0</v>
      </c>
      <c r="BS504" s="157">
        <v>0</v>
      </c>
      <c r="BT504" s="157">
        <v>0</v>
      </c>
      <c r="BU504"/>
      <c r="BV504" s="155">
        <v>8.8214818000000004E-5</v>
      </c>
      <c r="BW504" s="155">
        <v>2.6308657000000002E-6</v>
      </c>
      <c r="BX504" s="155">
        <v>1.1097296E-5</v>
      </c>
      <c r="BY504" s="155">
        <v>9.2292479000000002E-7</v>
      </c>
      <c r="BZ504" s="155">
        <v>3.0644524000000002E-6</v>
      </c>
      <c r="CA504" s="155">
        <v>0</v>
      </c>
      <c r="CB504" s="155">
        <v>0</v>
      </c>
      <c r="CC504" s="155">
        <v>0</v>
      </c>
      <c r="CD504" s="155">
        <v>1.0394974E-7</v>
      </c>
      <c r="CE504" s="155">
        <v>5.1412538000000003E-7</v>
      </c>
      <c r="CF504" s="155">
        <v>0</v>
      </c>
      <c r="CG504" s="155">
        <v>0</v>
      </c>
      <c r="CH504" s="155">
        <v>0</v>
      </c>
      <c r="CI504" s="155">
        <v>2.1595589E-6</v>
      </c>
      <c r="CJ504" s="155">
        <v>6.7721644999999995E-5</v>
      </c>
      <c r="CK504" s="155">
        <v>2.7578558000000002E-15</v>
      </c>
      <c r="CL504" s="155">
        <v>0</v>
      </c>
      <c r="CM504"/>
      <c r="CN504" s="284">
        <v>0</v>
      </c>
      <c r="CO504" s="284">
        <v>0.39800000000000002</v>
      </c>
      <c r="CP504" s="285">
        <v>0</v>
      </c>
      <c r="CQ504" s="284">
        <v>1.8E-3</v>
      </c>
      <c r="CR504" s="284">
        <v>9.5892240000000005E-11</v>
      </c>
      <c r="CS504" s="284">
        <v>1.2237540000000001E-8</v>
      </c>
      <c r="CT504" s="284">
        <v>1.3499998E-4</v>
      </c>
      <c r="CU504" s="284">
        <v>3.9189588999999997E-2</v>
      </c>
      <c r="CV504" s="284">
        <v>0</v>
      </c>
      <c r="CW504" s="284">
        <v>0</v>
      </c>
      <c r="CX504"/>
      <c r="CY504" s="158"/>
      <c r="CZ504" s="272"/>
      <c r="DA504"/>
      <c r="DB504" s="247"/>
      <c r="DC504"/>
      <c r="DD504"/>
      <c r="DE504"/>
      <c r="DF504"/>
      <c r="DG504"/>
      <c r="DH504"/>
      <c r="DI504"/>
      <c r="DJ504"/>
      <c r="DK504"/>
      <c r="DL504"/>
    </row>
    <row r="505" spans="1:116" ht="14.4">
      <c r="A505" t="s">
        <v>1683</v>
      </c>
      <c r="B505" s="188" t="s">
        <v>314</v>
      </c>
      <c r="C505" s="151" t="str">
        <f t="shared" si="123"/>
        <v>A.070.10.109</v>
      </c>
      <c r="D505" s="54" t="s">
        <v>1237</v>
      </c>
      <c r="E505" s="150" t="s">
        <v>352</v>
      </c>
      <c r="F505" s="153" t="str">
        <f t="shared" si="124"/>
        <v>Kerosene - including combustion CO2</v>
      </c>
      <c r="G505" s="154">
        <f t="shared" si="125"/>
        <v>3.5379999999999998</v>
      </c>
      <c r="H505"/>
      <c r="I505"/>
      <c r="J505" s="227">
        <f t="shared" si="119"/>
        <v>0.88705191711799991</v>
      </c>
      <c r="K505"/>
      <c r="L505" s="280">
        <f t="shared" si="120"/>
        <v>1.1812254867999999E-2</v>
      </c>
      <c r="M505" s="280">
        <f t="shared" si="121"/>
        <v>3.3414432250000001E-2</v>
      </c>
      <c r="N505" s="281">
        <f t="shared" si="122"/>
        <v>0.31112522999999997</v>
      </c>
      <c r="O505" s="280">
        <v>0.53069999999999995</v>
      </c>
      <c r="P505" s="219">
        <v>1.8038700000000001E-2</v>
      </c>
      <c r="Q505" s="286">
        <v>7.5329574999999996E-3</v>
      </c>
      <c r="R505" s="286">
        <v>1.0404E-2</v>
      </c>
      <c r="S505" s="219">
        <v>1.0024999999999999E-3</v>
      </c>
      <c r="T505" s="286">
        <v>5.8505928000000002E-5</v>
      </c>
      <c r="U505" s="219">
        <v>3.4724894000000002E-4</v>
      </c>
      <c r="V505" s="219">
        <v>7.8361452000000002E-3</v>
      </c>
      <c r="W505" s="219">
        <v>1.9588E-4</v>
      </c>
      <c r="X505" s="219">
        <v>0</v>
      </c>
      <c r="Y505" s="219">
        <v>0.31092934999999999</v>
      </c>
      <c r="Z505" s="286">
        <v>6.6295499999999999E-6</v>
      </c>
      <c r="AA505" s="219">
        <v>0</v>
      </c>
      <c r="AB505" s="219">
        <v>0</v>
      </c>
      <c r="AC505"/>
      <c r="AD505" s="227">
        <f t="shared" si="111"/>
        <v>0.53069999999999995</v>
      </c>
      <c r="AE505" s="227">
        <f t="shared" si="112"/>
        <v>4.5220057567999995E-2</v>
      </c>
      <c r="AF505" s="227">
        <f t="shared" si="113"/>
        <v>3.3407802700000003E-2</v>
      </c>
      <c r="AG505" s="227">
        <f t="shared" si="114"/>
        <v>3.3414432250000001E-2</v>
      </c>
      <c r="AH505" s="227">
        <f t="shared" si="115"/>
        <v>0.31112522999999997</v>
      </c>
      <c r="AI505"/>
      <c r="AJ505">
        <v>55.613551999999999</v>
      </c>
      <c r="AK505" s="155">
        <v>55.435333</v>
      </c>
      <c r="AL505" s="155">
        <v>0.11544765999999999</v>
      </c>
      <c r="AM505" s="155">
        <v>0</v>
      </c>
      <c r="AN505" s="155">
        <v>0</v>
      </c>
      <c r="AO505" s="155">
        <v>2.6650034999999999E-2</v>
      </c>
      <c r="AP505" s="155">
        <v>3.6121128000000002E-2</v>
      </c>
      <c r="AQ505"/>
      <c r="AR505" s="156">
        <v>6.7274667999999996E-2</v>
      </c>
      <c r="AS505" s="156">
        <v>6.0517258999999997E-2</v>
      </c>
      <c r="AT505" s="156">
        <v>2.799209E-3</v>
      </c>
      <c r="AU505" s="156">
        <v>3.9582000999999999E-3</v>
      </c>
      <c r="AV505" s="282">
        <f t="shared" si="116"/>
        <v>3.6281330409999999E-6</v>
      </c>
      <c r="AW505" s="282">
        <f t="shared" si="117"/>
        <v>1.0352104180849999E-8</v>
      </c>
      <c r="AX505" s="283">
        <f t="shared" si="118"/>
        <v>0.55436976399999993</v>
      </c>
      <c r="AY505" s="157">
        <v>3.2832639999999998E-6</v>
      </c>
      <c r="AZ505" s="157">
        <v>9.9063999999999996E-9</v>
      </c>
      <c r="BA505" s="157">
        <v>2.7065700000000001E-13</v>
      </c>
      <c r="BB505" s="157">
        <v>0</v>
      </c>
      <c r="BC505" s="157">
        <v>0</v>
      </c>
      <c r="BD505" s="157">
        <v>2.7880000000000001E-10</v>
      </c>
      <c r="BE505" s="157">
        <v>3.4332500000000001E-7</v>
      </c>
      <c r="BF505" s="157">
        <v>6.3580000000000002E-11</v>
      </c>
      <c r="BG505" s="157">
        <v>3.8160000000000001E-10</v>
      </c>
      <c r="BH505" s="157">
        <v>0</v>
      </c>
      <c r="BI505" s="157">
        <v>0</v>
      </c>
      <c r="BJ505" s="157">
        <v>1.9783369999999999E-13</v>
      </c>
      <c r="BK505" s="157">
        <v>4.7047282000000002E-14</v>
      </c>
      <c r="BL505" s="157">
        <v>8.6428679999999995E-15</v>
      </c>
      <c r="BM505" s="157">
        <v>2.8251000000000001E-11</v>
      </c>
      <c r="BN505" s="157">
        <v>1.2369900000000001E-9</v>
      </c>
      <c r="BO505" s="157">
        <v>0</v>
      </c>
      <c r="BP505" s="157">
        <v>1.6433999999999999E-5</v>
      </c>
      <c r="BQ505" s="157">
        <v>0.55435332999999998</v>
      </c>
      <c r="BR505" s="157">
        <v>0</v>
      </c>
      <c r="BS505" s="157">
        <v>0</v>
      </c>
      <c r="BT505" s="157">
        <v>0</v>
      </c>
      <c r="BU505"/>
      <c r="BV505" s="155">
        <v>1.7576635000000001E-4</v>
      </c>
      <c r="BW505" s="155">
        <v>2.6308657000000002E-6</v>
      </c>
      <c r="BX505" s="155">
        <v>9.8648828000000007E-5</v>
      </c>
      <c r="BY505" s="155">
        <v>9.2292479000000002E-7</v>
      </c>
      <c r="BZ505" s="155">
        <v>3.0644524000000002E-6</v>
      </c>
      <c r="CA505" s="155">
        <v>0</v>
      </c>
      <c r="CB505" s="155">
        <v>0</v>
      </c>
      <c r="CC505" s="155">
        <v>0</v>
      </c>
      <c r="CD505" s="155">
        <v>1.0394974E-7</v>
      </c>
      <c r="CE505" s="155">
        <v>5.1412538000000003E-7</v>
      </c>
      <c r="CF505" s="155">
        <v>0</v>
      </c>
      <c r="CG505" s="155">
        <v>0</v>
      </c>
      <c r="CH505" s="155">
        <v>0</v>
      </c>
      <c r="CI505" s="155">
        <v>2.1595589E-6</v>
      </c>
      <c r="CJ505" s="155">
        <v>6.7721644999999995E-5</v>
      </c>
      <c r="CK505" s="155">
        <v>2.7578558000000002E-15</v>
      </c>
      <c r="CL505" s="155">
        <v>0</v>
      </c>
      <c r="CM505"/>
      <c r="CN505" s="284">
        <v>0</v>
      </c>
      <c r="CO505" s="284">
        <v>3.5379999999999998</v>
      </c>
      <c r="CP505" s="285">
        <v>0</v>
      </c>
      <c r="CQ505" s="284">
        <v>1.8E-3</v>
      </c>
      <c r="CR505" s="284">
        <v>9.5892240000000005E-11</v>
      </c>
      <c r="CS505" s="284">
        <v>1.2237540000000001E-8</v>
      </c>
      <c r="CT505" s="284">
        <v>1.3499998E-4</v>
      </c>
      <c r="CU505" s="284">
        <v>3.9189588999999997E-2</v>
      </c>
      <c r="CV505" s="284">
        <v>0</v>
      </c>
      <c r="CW505" s="284">
        <v>0</v>
      </c>
      <c r="CX505"/>
      <c r="CY505" s="158"/>
      <c r="CZ505" s="272"/>
      <c r="DA505"/>
      <c r="DB505" s="247"/>
      <c r="DC505"/>
      <c r="DD505"/>
      <c r="DE505"/>
      <c r="DF505"/>
      <c r="DG505"/>
      <c r="DH505"/>
      <c r="DI505"/>
      <c r="DJ505"/>
      <c r="DK505"/>
      <c r="DL505"/>
    </row>
    <row r="506" spans="1:116" ht="14.4">
      <c r="A506" t="s">
        <v>1684</v>
      </c>
      <c r="B506" s="188" t="s">
        <v>314</v>
      </c>
      <c r="C506" s="151" t="str">
        <f t="shared" si="123"/>
        <v>A.070.10.110</v>
      </c>
      <c r="D506" s="54" t="s">
        <v>1237</v>
      </c>
      <c r="E506" s="150" t="s">
        <v>352</v>
      </c>
      <c r="F506" s="153" t="str">
        <f t="shared" si="124"/>
        <v>Petrol - including combustion CO2</v>
      </c>
      <c r="G506" s="154">
        <f t="shared" si="125"/>
        <v>3.9550000000000005</v>
      </c>
      <c r="H506"/>
      <c r="I506"/>
      <c r="J506" s="227">
        <f t="shared" si="119"/>
        <v>0.97803055816600004</v>
      </c>
      <c r="K506"/>
      <c r="L506" s="280">
        <f t="shared" si="120"/>
        <v>1.9259506965999998E-2</v>
      </c>
      <c r="M506" s="280">
        <f t="shared" si="121"/>
        <v>5.3489221199999999E-2</v>
      </c>
      <c r="N506" s="281">
        <f t="shared" si="122"/>
        <v>0.31203183000000001</v>
      </c>
      <c r="O506" s="280">
        <v>0.59325000000000006</v>
      </c>
      <c r="P506" s="286">
        <v>3.1066650000000001E-2</v>
      </c>
      <c r="Q506" s="286">
        <v>1.345171E-2</v>
      </c>
      <c r="R506" s="286">
        <v>1.7135999999999998E-2</v>
      </c>
      <c r="S506" s="219">
        <v>1.4155299999999999E-3</v>
      </c>
      <c r="T506" s="286">
        <v>8.5133626000000005E-5</v>
      </c>
      <c r="U506" s="219">
        <v>6.2284334000000004E-4</v>
      </c>
      <c r="V506" s="219">
        <v>8.8107901999999998E-3</v>
      </c>
      <c r="W506" s="219">
        <v>2.9854000000000002E-4</v>
      </c>
      <c r="X506" s="219">
        <v>0</v>
      </c>
      <c r="Y506" s="219">
        <v>0.31173329</v>
      </c>
      <c r="Z506" s="219">
        <v>1.6007099999999999E-4</v>
      </c>
      <c r="AA506" s="219">
        <v>0</v>
      </c>
      <c r="AB506" s="219">
        <v>0</v>
      </c>
      <c r="AC506"/>
      <c r="AD506" s="227">
        <f t="shared" si="111"/>
        <v>0.59325000000000006</v>
      </c>
      <c r="AE506" s="227">
        <f t="shared" si="112"/>
        <v>7.2588657166000006E-2</v>
      </c>
      <c r="AF506" s="227">
        <f t="shared" si="113"/>
        <v>5.3329150200000001E-2</v>
      </c>
      <c r="AG506" s="227">
        <f t="shared" si="114"/>
        <v>5.3489221200000006E-2</v>
      </c>
      <c r="AH506" s="227">
        <f t="shared" si="115"/>
        <v>0.31203183000000001</v>
      </c>
      <c r="AI506"/>
      <c r="AJ506">
        <v>59.224905</v>
      </c>
      <c r="AK506" s="155">
        <v>57.491627999999999</v>
      </c>
      <c r="AL506" s="155">
        <v>0.21531586999999999</v>
      </c>
      <c r="AM506" s="155">
        <v>0</v>
      </c>
      <c r="AN506" s="155">
        <v>0</v>
      </c>
      <c r="AO506" s="155">
        <v>1.4645007999999999</v>
      </c>
      <c r="AP506" s="155">
        <v>5.3460458000000002E-2</v>
      </c>
      <c r="AQ506"/>
      <c r="AR506" s="156">
        <v>7.8338778999999997E-2</v>
      </c>
      <c r="AS506" s="156">
        <v>7.1033070000000004E-2</v>
      </c>
      <c r="AT506" s="156">
        <v>3.2006274999999999E-3</v>
      </c>
      <c r="AU506" s="156">
        <v>4.105081E-3</v>
      </c>
      <c r="AV506" s="282">
        <f t="shared" si="116"/>
        <v>4.2585773679000004E-6</v>
      </c>
      <c r="AW506" s="282">
        <f t="shared" si="117"/>
        <v>1.1836640248703001E-8</v>
      </c>
      <c r="AX506" s="283">
        <f t="shared" si="118"/>
        <v>0.57494132699999989</v>
      </c>
      <c r="AY506" s="157">
        <v>3.6702399999999999E-6</v>
      </c>
      <c r="AZ506" s="157">
        <v>1.1074E-8</v>
      </c>
      <c r="BA506" s="157">
        <v>3.025575E-13</v>
      </c>
      <c r="BB506" s="157">
        <v>0</v>
      </c>
      <c r="BC506" s="157">
        <v>0</v>
      </c>
      <c r="BD506" s="157">
        <v>4.5919999999999998E-10</v>
      </c>
      <c r="BE506" s="157">
        <v>5.8640369999999998E-7</v>
      </c>
      <c r="BF506" s="157">
        <v>1.0472E-10</v>
      </c>
      <c r="BG506" s="157">
        <v>6.5719999999999996E-10</v>
      </c>
      <c r="BH506" s="157">
        <v>0</v>
      </c>
      <c r="BI506" s="157">
        <v>0</v>
      </c>
      <c r="BJ506" s="157">
        <v>3.5483992999999998E-13</v>
      </c>
      <c r="BK506" s="157">
        <v>5.2906312E-14</v>
      </c>
      <c r="BL506" s="157">
        <v>9.9449609999999996E-15</v>
      </c>
      <c r="BM506" s="157">
        <v>3.5977899999999998E-11</v>
      </c>
      <c r="BN506" s="157">
        <v>1.4384900000000001E-9</v>
      </c>
      <c r="BO506" s="157">
        <v>0</v>
      </c>
      <c r="BP506" s="157">
        <v>2.5046999999999999E-5</v>
      </c>
      <c r="BQ506" s="157">
        <v>0.57491627999999995</v>
      </c>
      <c r="BR506" s="157">
        <v>0</v>
      </c>
      <c r="BS506" s="157">
        <v>0</v>
      </c>
      <c r="BT506" s="157">
        <v>0</v>
      </c>
      <c r="BU506"/>
      <c r="BV506" s="155">
        <v>1.9566609000000001E-4</v>
      </c>
      <c r="BW506" s="155">
        <v>4.5309353999999998E-6</v>
      </c>
      <c r="BX506" s="155">
        <v>1.1027589000000001E-4</v>
      </c>
      <c r="BY506" s="155">
        <v>1.0403516999999999E-6</v>
      </c>
      <c r="BZ506" s="155">
        <v>4.9993000999999997E-6</v>
      </c>
      <c r="CA506" s="155">
        <v>0</v>
      </c>
      <c r="CB506" s="155">
        <v>0</v>
      </c>
      <c r="CC506" s="155">
        <v>0</v>
      </c>
      <c r="CD506" s="155">
        <v>1.5407035E-7</v>
      </c>
      <c r="CE506" s="155">
        <v>7.3975218999999999E-7</v>
      </c>
      <c r="CF506" s="155">
        <v>0</v>
      </c>
      <c r="CG506" s="155">
        <v>0</v>
      </c>
      <c r="CH506" s="155">
        <v>0</v>
      </c>
      <c r="CI506" s="155">
        <v>3.5697568000000001E-6</v>
      </c>
      <c r="CJ506" s="155">
        <v>7.0356024999999997E-5</v>
      </c>
      <c r="CK506" s="155">
        <v>4.2032381000000004E-15</v>
      </c>
      <c r="CL506" s="155">
        <v>0</v>
      </c>
      <c r="CM506"/>
      <c r="CN506" s="284">
        <v>0</v>
      </c>
      <c r="CO506" s="284">
        <v>3.9550000000000001</v>
      </c>
      <c r="CP506" s="285">
        <v>0</v>
      </c>
      <c r="CQ506" s="284">
        <v>3.0999999999999999E-3</v>
      </c>
      <c r="CR506" s="284">
        <v>1.6753503000000001E-10</v>
      </c>
      <c r="CS506" s="284">
        <v>2.0801040000000002E-8</v>
      </c>
      <c r="CT506" s="284">
        <v>2.2474440999999999E-4</v>
      </c>
      <c r="CU506" s="284">
        <v>4.4167349000000002E-2</v>
      </c>
      <c r="CV506" s="284">
        <v>0</v>
      </c>
      <c r="CW506" s="284">
        <v>0</v>
      </c>
      <c r="CX506"/>
      <c r="CY506" s="158"/>
      <c r="CZ506" s="271"/>
      <c r="DA506"/>
      <c r="DB506" s="247"/>
      <c r="DC506"/>
      <c r="DD506"/>
      <c r="DE506"/>
      <c r="DF506"/>
      <c r="DG506"/>
      <c r="DH506"/>
      <c r="DI506"/>
      <c r="DJ506"/>
      <c r="DK506"/>
      <c r="DL506"/>
    </row>
    <row r="507" spans="1:116" ht="14.4">
      <c r="A507" t="s">
        <v>1685</v>
      </c>
      <c r="B507" s="188" t="s">
        <v>314</v>
      </c>
      <c r="C507" s="151" t="str">
        <f t="shared" si="123"/>
        <v>A.070.10.111</v>
      </c>
      <c r="D507" s="54" t="s">
        <v>1237</v>
      </c>
      <c r="E507" s="150" t="s">
        <v>352</v>
      </c>
      <c r="F507" s="153" t="str">
        <f t="shared" si="124"/>
        <v>Petrol - excluding combustion</v>
      </c>
      <c r="G507" s="154">
        <f t="shared" si="125"/>
        <v>0.81500000000000006</v>
      </c>
      <c r="H507"/>
      <c r="I507"/>
      <c r="J507" s="227">
        <f t="shared" si="119"/>
        <v>0.50703055816599996</v>
      </c>
      <c r="K507"/>
      <c r="L507" s="280">
        <f t="shared" si="120"/>
        <v>1.9259506965999998E-2</v>
      </c>
      <c r="M507" s="280">
        <f t="shared" si="121"/>
        <v>5.3489221199999999E-2</v>
      </c>
      <c r="N507" s="281">
        <f t="shared" si="122"/>
        <v>0.31203183000000001</v>
      </c>
      <c r="O507" s="280">
        <v>0.12225</v>
      </c>
      <c r="P507" s="286">
        <v>3.1066650000000001E-2</v>
      </c>
      <c r="Q507" s="286">
        <v>1.345171E-2</v>
      </c>
      <c r="R507" s="286">
        <v>1.7135999999999998E-2</v>
      </c>
      <c r="S507" s="219">
        <v>1.4155299999999999E-3</v>
      </c>
      <c r="T507" s="286">
        <v>8.5133626000000005E-5</v>
      </c>
      <c r="U507" s="219">
        <v>6.2284334000000004E-4</v>
      </c>
      <c r="V507" s="219">
        <v>8.8107901999999998E-3</v>
      </c>
      <c r="W507" s="219">
        <v>2.9854000000000002E-4</v>
      </c>
      <c r="X507" s="219">
        <v>0</v>
      </c>
      <c r="Y507" s="219">
        <v>0.31173329</v>
      </c>
      <c r="Z507" s="219">
        <v>1.6007099999999999E-4</v>
      </c>
      <c r="AA507" s="219">
        <v>0</v>
      </c>
      <c r="AB507" s="219">
        <v>0</v>
      </c>
      <c r="AC507"/>
      <c r="AD507" s="227">
        <f t="shared" si="111"/>
        <v>0.12225</v>
      </c>
      <c r="AE507" s="227">
        <f t="shared" si="112"/>
        <v>7.2588657166000006E-2</v>
      </c>
      <c r="AF507" s="227">
        <f t="shared" si="113"/>
        <v>5.3329150200000001E-2</v>
      </c>
      <c r="AG507" s="227">
        <f t="shared" si="114"/>
        <v>5.3489221200000006E-2</v>
      </c>
      <c r="AH507" s="227">
        <f t="shared" si="115"/>
        <v>0.31203183000000001</v>
      </c>
      <c r="AI507"/>
      <c r="AJ507">
        <v>59.224905</v>
      </c>
      <c r="AK507" s="155">
        <v>57.491627999999999</v>
      </c>
      <c r="AL507" s="155">
        <v>0.21531586999999999</v>
      </c>
      <c r="AM507" s="155">
        <v>0</v>
      </c>
      <c r="AN507" s="155">
        <v>0</v>
      </c>
      <c r="AO507" s="155">
        <v>1.4645007999999999</v>
      </c>
      <c r="AP507" s="155">
        <v>5.3460458000000002E-2</v>
      </c>
      <c r="AQ507"/>
      <c r="AR507" s="156">
        <v>2.7357171999999999E-2</v>
      </c>
      <c r="AS507" s="156">
        <v>2.2428884999999999E-2</v>
      </c>
      <c r="AT507" s="156">
        <v>8.2320576999999999E-4</v>
      </c>
      <c r="AU507" s="156">
        <v>4.105081E-3</v>
      </c>
      <c r="AV507" s="282">
        <f t="shared" si="116"/>
        <v>1.3446573678999999E-6</v>
      </c>
      <c r="AW507" s="282">
        <f t="shared" si="117"/>
        <v>3.0444000387030004E-9</v>
      </c>
      <c r="AX507" s="283">
        <f t="shared" si="118"/>
        <v>0.57494132699999989</v>
      </c>
      <c r="AY507" s="157">
        <v>7.5631999999999999E-7</v>
      </c>
      <c r="AZ507" s="157">
        <v>2.2820000000000002E-9</v>
      </c>
      <c r="BA507" s="157">
        <v>6.2347500000000003E-14</v>
      </c>
      <c r="BB507" s="157">
        <v>0</v>
      </c>
      <c r="BC507" s="157">
        <v>0</v>
      </c>
      <c r="BD507" s="157">
        <v>4.5919999999999998E-10</v>
      </c>
      <c r="BE507" s="157">
        <v>5.8640369999999998E-7</v>
      </c>
      <c r="BF507" s="157">
        <v>1.0472E-10</v>
      </c>
      <c r="BG507" s="157">
        <v>6.5719999999999996E-10</v>
      </c>
      <c r="BH507" s="157">
        <v>0</v>
      </c>
      <c r="BI507" s="157">
        <v>0</v>
      </c>
      <c r="BJ507" s="157">
        <v>3.5483992999999998E-13</v>
      </c>
      <c r="BK507" s="157">
        <v>5.2906312E-14</v>
      </c>
      <c r="BL507" s="157">
        <v>9.9449609999999996E-15</v>
      </c>
      <c r="BM507" s="157">
        <v>3.5977899999999998E-11</v>
      </c>
      <c r="BN507" s="157">
        <v>1.4384900000000001E-9</v>
      </c>
      <c r="BO507" s="157">
        <v>0</v>
      </c>
      <c r="BP507" s="157">
        <v>2.5046999999999999E-5</v>
      </c>
      <c r="BQ507" s="157">
        <v>0.57491627999999995</v>
      </c>
      <c r="BR507" s="157">
        <v>0</v>
      </c>
      <c r="BS507" s="157">
        <v>0</v>
      </c>
      <c r="BT507" s="157">
        <v>0</v>
      </c>
      <c r="BU507"/>
      <c r="BV507" s="155">
        <v>1.0811455E-4</v>
      </c>
      <c r="BW507" s="155">
        <v>4.5309353999999998E-6</v>
      </c>
      <c r="BX507" s="155">
        <v>2.2724363000000001E-5</v>
      </c>
      <c r="BY507" s="155">
        <v>1.0403516999999999E-6</v>
      </c>
      <c r="BZ507" s="155">
        <v>4.9993000999999997E-6</v>
      </c>
      <c r="CA507" s="155">
        <v>0</v>
      </c>
      <c r="CB507" s="155">
        <v>0</v>
      </c>
      <c r="CC507" s="155">
        <v>0</v>
      </c>
      <c r="CD507" s="155">
        <v>1.5407035E-7</v>
      </c>
      <c r="CE507" s="155">
        <v>7.3975218999999999E-7</v>
      </c>
      <c r="CF507" s="155">
        <v>0</v>
      </c>
      <c r="CG507" s="155">
        <v>0</v>
      </c>
      <c r="CH507" s="155">
        <v>0</v>
      </c>
      <c r="CI507" s="155">
        <v>3.5697568000000001E-6</v>
      </c>
      <c r="CJ507" s="155">
        <v>7.0356024999999997E-5</v>
      </c>
      <c r="CK507" s="155">
        <v>4.2032381000000004E-15</v>
      </c>
      <c r="CL507" s="155">
        <v>0</v>
      </c>
      <c r="CM507"/>
      <c r="CN507" s="284">
        <v>0</v>
      </c>
      <c r="CO507" s="284">
        <v>0.81499999999999995</v>
      </c>
      <c r="CP507" s="285">
        <v>0</v>
      </c>
      <c r="CQ507" s="284">
        <v>3.0999999999999999E-3</v>
      </c>
      <c r="CR507" s="284">
        <v>1.6753503000000001E-10</v>
      </c>
      <c r="CS507" s="284">
        <v>2.0801040000000002E-8</v>
      </c>
      <c r="CT507" s="284">
        <v>2.2474440999999999E-4</v>
      </c>
      <c r="CU507" s="284">
        <v>4.4167349000000002E-2</v>
      </c>
      <c r="CV507" s="284">
        <v>0</v>
      </c>
      <c r="CW507" s="284">
        <v>0</v>
      </c>
      <c r="CX507"/>
      <c r="CY507" s="158"/>
      <c r="CZ507" s="267"/>
      <c r="DA507"/>
      <c r="DB507" s="247"/>
      <c r="DC507"/>
      <c r="DD507"/>
      <c r="DE507"/>
      <c r="DF507"/>
      <c r="DG507"/>
      <c r="DH507"/>
      <c r="DI507"/>
      <c r="DJ507"/>
      <c r="DK507"/>
      <c r="DL507"/>
    </row>
    <row r="508" spans="1:116" ht="14.4">
      <c r="A508" t="s">
        <v>1492</v>
      </c>
      <c r="B508" s="188" t="s">
        <v>314</v>
      </c>
      <c r="C508" s="151" t="str">
        <f t="shared" si="123"/>
        <v>A.070.10.112</v>
      </c>
      <c r="D508" s="54" t="s">
        <v>1237</v>
      </c>
      <c r="E508" s="150" t="s">
        <v>352</v>
      </c>
      <c r="F508" s="153" t="str">
        <f t="shared" si="124"/>
        <v>Naphtha (for feedstock)</v>
      </c>
      <c r="G508" s="154">
        <f t="shared" si="125"/>
        <v>0.70499999999999996</v>
      </c>
      <c r="H508"/>
      <c r="I508"/>
      <c r="J508" s="227">
        <f t="shared" si="119"/>
        <v>0.176574423678</v>
      </c>
      <c r="K508"/>
      <c r="L508" s="280">
        <f t="shared" si="120"/>
        <v>1.6444152277999998E-2</v>
      </c>
      <c r="M508" s="280">
        <f t="shared" si="121"/>
        <v>4.61431224E-2</v>
      </c>
      <c r="N508" s="281">
        <f t="shared" si="122"/>
        <v>8.2371489999999992E-3</v>
      </c>
      <c r="O508" s="280">
        <v>0.10575</v>
      </c>
      <c r="P508" s="219">
        <v>2.9062350000000001E-2</v>
      </c>
      <c r="Q508" s="286">
        <v>9.1471626999999993E-3</v>
      </c>
      <c r="R508" s="286">
        <v>1.4688E-2</v>
      </c>
      <c r="S508" s="219">
        <v>1.17092E-3</v>
      </c>
      <c r="T508" s="286">
        <v>7.5382638000000003E-5</v>
      </c>
      <c r="U508" s="219">
        <v>5.0984963999999998E-4</v>
      </c>
      <c r="V508" s="219">
        <v>7.9336097000000001E-3</v>
      </c>
      <c r="W508" s="219">
        <v>2.1948000000000001E-4</v>
      </c>
      <c r="X508" s="219">
        <v>0</v>
      </c>
      <c r="Y508" s="219">
        <v>2.8079189999999999E-3</v>
      </c>
      <c r="Z508" s="219">
        <v>0</v>
      </c>
      <c r="AA508" s="219">
        <v>5.20975E-3</v>
      </c>
      <c r="AB508" s="219">
        <v>0</v>
      </c>
      <c r="AC508"/>
      <c r="AD508" s="227">
        <f t="shared" si="111"/>
        <v>0.10575</v>
      </c>
      <c r="AE508" s="227">
        <f t="shared" si="112"/>
        <v>6.2587274678000002E-2</v>
      </c>
      <c r="AF508" s="227">
        <f t="shared" si="113"/>
        <v>5.1352872399999999E-2</v>
      </c>
      <c r="AG508" s="227">
        <f t="shared" si="114"/>
        <v>4.61431224E-2</v>
      </c>
      <c r="AH508" s="227">
        <f t="shared" si="115"/>
        <v>3.0273990000000001E-3</v>
      </c>
      <c r="AI508"/>
      <c r="AJ508">
        <v>58.164786999999997</v>
      </c>
      <c r="AK508" s="155">
        <v>57.732047000000001</v>
      </c>
      <c r="AL508" s="155">
        <v>0.34880981</v>
      </c>
      <c r="AM508" s="155">
        <v>0</v>
      </c>
      <c r="AN508" s="155">
        <v>1.73E-5</v>
      </c>
      <c r="AO508" s="155">
        <v>1.651586E-2</v>
      </c>
      <c r="AP508" s="155">
        <v>6.7397388000000003E-2</v>
      </c>
      <c r="AQ508"/>
      <c r="AR508" s="156">
        <v>2.4897902999999999E-2</v>
      </c>
      <c r="AS508" s="156">
        <v>2.0051312000000002E-2</v>
      </c>
      <c r="AT508" s="156">
        <v>7.2439103999999996E-4</v>
      </c>
      <c r="AU508" s="156">
        <v>4.1221996000000002E-3</v>
      </c>
      <c r="AV508" s="282">
        <f t="shared" si="116"/>
        <v>1.2021170444E-6</v>
      </c>
      <c r="AW508" s="282">
        <f t="shared" si="117"/>
        <v>2.6789609451320002E-9</v>
      </c>
      <c r="AX508" s="283">
        <f t="shared" si="118"/>
        <v>0.577338884</v>
      </c>
      <c r="AY508" s="157">
        <v>6.5423999999999996E-7</v>
      </c>
      <c r="AZ508" s="157">
        <v>1.974E-9</v>
      </c>
      <c r="BA508" s="157">
        <v>5.3932500000000001E-14</v>
      </c>
      <c r="BB508" s="157">
        <v>0</v>
      </c>
      <c r="BC508" s="157">
        <v>0</v>
      </c>
      <c r="BD508" s="157">
        <v>3.9360000000000002E-10</v>
      </c>
      <c r="BE508" s="157">
        <v>5.4616680000000001E-7</v>
      </c>
      <c r="BF508" s="157">
        <v>8.9759999999999996E-11</v>
      </c>
      <c r="BG508" s="157">
        <v>6.1479999999999999E-10</v>
      </c>
      <c r="BH508" s="157">
        <v>0</v>
      </c>
      <c r="BI508" s="157">
        <v>0</v>
      </c>
      <c r="BJ508" s="157">
        <v>2.9046764999999998E-13</v>
      </c>
      <c r="BK508" s="157">
        <v>4.7637698999999997E-14</v>
      </c>
      <c r="BL508" s="157">
        <v>8.9072830000000001E-15</v>
      </c>
      <c r="BM508" s="157">
        <v>3.1819400000000002E-11</v>
      </c>
      <c r="BN508" s="157">
        <v>1.2848250000000001E-9</v>
      </c>
      <c r="BO508" s="157">
        <v>0</v>
      </c>
      <c r="BP508" s="157">
        <v>1.8414E-5</v>
      </c>
      <c r="BQ508" s="157">
        <v>0.57732046999999997</v>
      </c>
      <c r="BR508" s="157">
        <v>0</v>
      </c>
      <c r="BS508" s="157">
        <v>0</v>
      </c>
      <c r="BT508" s="157">
        <v>0</v>
      </c>
      <c r="BU508"/>
      <c r="BV508" s="155">
        <v>1.0404048999999999E-4</v>
      </c>
      <c r="BW508" s="155">
        <v>4.2386170000000002E-6</v>
      </c>
      <c r="BX508" s="155">
        <v>1.9657271E-5</v>
      </c>
      <c r="BY508" s="155">
        <v>9.3641357999999997E-7</v>
      </c>
      <c r="BZ508" s="155">
        <v>4.5395618E-6</v>
      </c>
      <c r="CA508" s="155">
        <v>0</v>
      </c>
      <c r="CB508" s="155">
        <v>0</v>
      </c>
      <c r="CC508" s="155">
        <v>0</v>
      </c>
      <c r="CD508" s="155">
        <v>1.3455779000000001E-7</v>
      </c>
      <c r="CE508" s="155">
        <v>6.3128965000000004E-7</v>
      </c>
      <c r="CF508" s="155">
        <v>0</v>
      </c>
      <c r="CG508" s="155">
        <v>0</v>
      </c>
      <c r="CH508" s="155">
        <v>0</v>
      </c>
      <c r="CI508" s="155">
        <v>3.0828329999999998E-6</v>
      </c>
      <c r="CJ508" s="155">
        <v>7.0819949999999999E-5</v>
      </c>
      <c r="CK508" s="155">
        <v>3.0901276E-15</v>
      </c>
      <c r="CL508" s="155">
        <v>0</v>
      </c>
      <c r="CM508"/>
      <c r="CN508" s="284">
        <v>0</v>
      </c>
      <c r="CO508" s="284">
        <v>0.70499999999999996</v>
      </c>
      <c r="CP508" s="285">
        <v>0</v>
      </c>
      <c r="CQ508" s="284">
        <v>2.8999999999999998E-3</v>
      </c>
      <c r="CR508" s="284">
        <v>1.3778279000000001E-10</v>
      </c>
      <c r="CS508" s="284">
        <v>1.718539E-8</v>
      </c>
      <c r="CT508" s="284">
        <v>2.0642219E-4</v>
      </c>
      <c r="CU508" s="284">
        <v>3.9747550999999999E-2</v>
      </c>
      <c r="CV508" s="284">
        <v>0</v>
      </c>
      <c r="CW508" s="284">
        <v>0</v>
      </c>
      <c r="CX508"/>
      <c r="CY508" s="158"/>
      <c r="CZ508" s="272"/>
      <c r="DA508"/>
      <c r="DB508" s="247"/>
      <c r="DC508"/>
      <c r="DD508"/>
      <c r="DE508"/>
      <c r="DF508"/>
      <c r="DG508"/>
      <c r="DH508"/>
      <c r="DI508"/>
      <c r="DJ508"/>
      <c r="DK508"/>
      <c r="DL508"/>
    </row>
    <row r="509" spans="1:116" ht="14.4">
      <c r="B509" s="188"/>
      <c r="C509" s="151"/>
      <c r="D509" s="51" t="s">
        <v>1238</v>
      </c>
      <c r="E509" s="150"/>
      <c r="F509"/>
      <c r="G509"/>
      <c r="H509"/>
      <c r="I509"/>
      <c r="J509"/>
      <c r="K509"/>
      <c r="L509"/>
      <c r="M509"/>
      <c r="N509" s="174"/>
      <c r="O509"/>
      <c r="P509"/>
      <c r="Q509" s="53"/>
      <c r="R509" s="53"/>
      <c r="S509"/>
      <c r="T509" s="53"/>
      <c r="U509"/>
      <c r="V509"/>
      <c r="W509"/>
      <c r="X509"/>
      <c r="Y509"/>
      <c r="Z509"/>
      <c r="AA509"/>
      <c r="AB509"/>
      <c r="AC509"/>
      <c r="AD509"/>
      <c r="AE509"/>
      <c r="AF509"/>
      <c r="AG509"/>
      <c r="AH509"/>
      <c r="AI509"/>
      <c r="AJ509"/>
      <c r="AK509"/>
      <c r="AL509"/>
      <c r="AM509"/>
      <c r="AN509"/>
      <c r="AO509"/>
      <c r="AP509"/>
      <c r="AQ509"/>
      <c r="AR509"/>
      <c r="AS509"/>
      <c r="AT509"/>
      <c r="AU509"/>
      <c r="AX509" s="1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s="117"/>
      <c r="CQ509"/>
      <c r="CR509"/>
      <c r="CS509"/>
      <c r="CT509"/>
      <c r="CU509"/>
      <c r="CV509"/>
      <c r="CW509"/>
      <c r="CX509"/>
      <c r="CY509" s="159"/>
      <c r="CZ509" s="267"/>
      <c r="DA509"/>
      <c r="DB509" s="247"/>
      <c r="DC509"/>
      <c r="DD509"/>
      <c r="DE509"/>
      <c r="DF509"/>
      <c r="DG509"/>
      <c r="DH509"/>
      <c r="DI509"/>
      <c r="DJ509"/>
      <c r="DK509"/>
      <c r="DL509"/>
    </row>
    <row r="510" spans="1:116" ht="14.4">
      <c r="A510" t="s">
        <v>1686</v>
      </c>
      <c r="B510" s="188" t="s">
        <v>314</v>
      </c>
      <c r="C510" s="151" t="str">
        <f t="shared" si="123"/>
        <v>A.070.11.101</v>
      </c>
      <c r="D510" s="54" t="s">
        <v>1238</v>
      </c>
      <c r="E510" s="150" t="s">
        <v>352</v>
      </c>
      <c r="F510" s="153" t="str">
        <f t="shared" si="124"/>
        <v>Fuel grade uranium 3615 GJ/kg (4.52% enriched U-235 )</v>
      </c>
      <c r="G510" s="154">
        <f t="shared" si="125"/>
        <v>2914.2425333333331</v>
      </c>
      <c r="H510"/>
      <c r="I510"/>
      <c r="J510" s="227">
        <f t="shared" si="119"/>
        <v>30434.272259298366</v>
      </c>
      <c r="K510"/>
      <c r="L510" s="280">
        <f t="shared" si="120"/>
        <v>112.21255687</v>
      </c>
      <c r="M510" s="280">
        <f t="shared" si="121"/>
        <v>709.20184190600003</v>
      </c>
      <c r="N510" s="281">
        <f t="shared" si="122"/>
        <v>29175.721480522367</v>
      </c>
      <c r="O510" s="280">
        <v>437.13637999999997</v>
      </c>
      <c r="P510" s="286">
        <v>525.46472000000006</v>
      </c>
      <c r="Q510" s="286">
        <v>131.87539000000001</v>
      </c>
      <c r="R510" s="286">
        <v>107.96407000000001</v>
      </c>
      <c r="S510" s="219">
        <v>2.4910884000000002</v>
      </c>
      <c r="T510" s="219">
        <v>0.12411277</v>
      </c>
      <c r="U510" s="219">
        <v>1.6332857000000001</v>
      </c>
      <c r="V510" s="219">
        <v>51.795929999999998</v>
      </c>
      <c r="W510" s="219">
        <v>1.0193904</v>
      </c>
      <c r="X510" s="219">
        <v>3.1591501000000001E-2</v>
      </c>
      <c r="Y510" s="219">
        <v>29174.702000000001</v>
      </c>
      <c r="Z510" s="219">
        <v>3.4210404999999999E-2</v>
      </c>
      <c r="AA510" s="286">
        <v>9.0121824999999997E-5</v>
      </c>
      <c r="AB510" s="286">
        <v>5.3859664000000001E-10</v>
      </c>
      <c r="AC510"/>
      <c r="AD510" s="227">
        <f t="shared" si="111"/>
        <v>437.13637999999997</v>
      </c>
      <c r="AE510" s="227">
        <f t="shared" si="112"/>
        <v>821.34859687000005</v>
      </c>
      <c r="AF510" s="227">
        <f t="shared" si="113"/>
        <v>709.13613012182509</v>
      </c>
      <c r="AG510" s="227">
        <f t="shared" si="114"/>
        <v>709.20184190600003</v>
      </c>
      <c r="AH510" s="227">
        <f t="shared" si="115"/>
        <v>29175.72139040054</v>
      </c>
      <c r="AI510"/>
      <c r="AJ510">
        <v>3663469.7</v>
      </c>
      <c r="AK510" s="155">
        <v>34835.188999999998</v>
      </c>
      <c r="AL510" s="155">
        <v>3624463.3</v>
      </c>
      <c r="AM510" s="155">
        <v>0</v>
      </c>
      <c r="AN510" s="155">
        <v>554.53269</v>
      </c>
      <c r="AO510" s="155">
        <v>2767.7608</v>
      </c>
      <c r="AP510" s="155">
        <v>848.93962999999997</v>
      </c>
      <c r="AQ510"/>
      <c r="AR510" s="156">
        <v>236.81456</v>
      </c>
      <c r="AS510" s="156">
        <v>229.01060000000001</v>
      </c>
      <c r="AT510" s="156">
        <v>6.0503627</v>
      </c>
      <c r="AU510" s="156">
        <v>1.7535996</v>
      </c>
      <c r="AV510" s="282">
        <f t="shared" si="116"/>
        <v>1.3729652691898403E-2</v>
      </c>
      <c r="AW510" s="282">
        <f t="shared" si="117"/>
        <v>2.2375601436957832E-5</v>
      </c>
      <c r="AX510" s="283">
        <f t="shared" si="118"/>
        <v>245.60218315999998</v>
      </c>
      <c r="AY510" s="157">
        <v>2.7049388999999999E-3</v>
      </c>
      <c r="AZ510" s="157">
        <v>8.1614739000000003E-6</v>
      </c>
      <c r="BA510" s="157">
        <v>2.2298226999999999E-10</v>
      </c>
      <c r="BB510" s="157">
        <v>7.6098403999999997E-11</v>
      </c>
      <c r="BC510" s="157">
        <v>0</v>
      </c>
      <c r="BD510" s="157">
        <v>1.3171680999999999E-5</v>
      </c>
      <c r="BE510" s="157">
        <v>1.0564809E-2</v>
      </c>
      <c r="BF510" s="157">
        <v>1.9215129999999999E-6</v>
      </c>
      <c r="BG510" s="157">
        <v>1.2242013E-5</v>
      </c>
      <c r="BH510" s="157">
        <v>1.0046271000000001E-12</v>
      </c>
      <c r="BI510" s="157">
        <v>2.0014935E-10</v>
      </c>
      <c r="BJ510" s="157">
        <v>1.2640361E-10</v>
      </c>
      <c r="BK510" s="157">
        <v>4.1559409000000003E-8</v>
      </c>
      <c r="BL510" s="157">
        <v>8.4915881000000003E-9</v>
      </c>
      <c r="BM510" s="157">
        <v>4.6978948000000001E-6</v>
      </c>
      <c r="BN510" s="157">
        <v>4.4203514E-4</v>
      </c>
      <c r="BO510" s="157">
        <v>7.2761716999999998E-19</v>
      </c>
      <c r="BP510" s="157">
        <v>0.14197315999999999</v>
      </c>
      <c r="BQ510" s="157">
        <v>245.46020999999999</v>
      </c>
      <c r="BR510" s="157">
        <v>0</v>
      </c>
      <c r="BS510" s="157">
        <v>0</v>
      </c>
      <c r="BT510" s="157">
        <v>0</v>
      </c>
      <c r="BU510"/>
      <c r="BV510" s="155">
        <v>4.9739307999999998</v>
      </c>
      <c r="BW510" s="155">
        <v>8.8578742000000002E-2</v>
      </c>
      <c r="BX510" s="155">
        <v>8.1256814999999996E-2</v>
      </c>
      <c r="BY510" s="155">
        <v>6.0860272999999996E-3</v>
      </c>
      <c r="BZ510" s="155">
        <v>6.9175811000000004E-2</v>
      </c>
      <c r="CA510" s="155">
        <v>8.7430931999999996E-3</v>
      </c>
      <c r="CB510" s="155">
        <v>2.4997187999999999E-8</v>
      </c>
      <c r="CC510" s="155">
        <v>1.2795943000000001E-2</v>
      </c>
      <c r="CD510" s="155">
        <v>1.8237616E-4</v>
      </c>
      <c r="CE510" s="155">
        <v>1.1983358999999999E-3</v>
      </c>
      <c r="CF510" s="155">
        <v>0</v>
      </c>
      <c r="CG510" s="155">
        <v>1.6090325E-15</v>
      </c>
      <c r="CH510" s="155">
        <v>1.3174696E-11</v>
      </c>
      <c r="CI510" s="155">
        <v>2.5612644E-2</v>
      </c>
      <c r="CJ510" s="155">
        <v>4.6803007000000001</v>
      </c>
      <c r="CK510" s="155">
        <v>2.9760249999999998E-7</v>
      </c>
      <c r="CL510" s="155">
        <v>0</v>
      </c>
      <c r="CM510"/>
      <c r="CN510" s="284">
        <v>1.1151242E-11</v>
      </c>
      <c r="CO510" s="284">
        <v>2913.8072000000002</v>
      </c>
      <c r="CP510" s="285">
        <v>342.12256000000002</v>
      </c>
      <c r="CQ510" s="284">
        <v>62.413167000000001</v>
      </c>
      <c r="CR510" s="284">
        <v>1.4764681000000001E-6</v>
      </c>
      <c r="CS510" s="284">
        <v>3.6186142E-4</v>
      </c>
      <c r="CT510" s="284">
        <v>3.3764422000000001</v>
      </c>
      <c r="CU510" s="284">
        <v>14242.335999999999</v>
      </c>
      <c r="CV510" s="284">
        <v>6.7231366E-7</v>
      </c>
      <c r="CW510" s="284">
        <v>3.0229455999999999</v>
      </c>
      <c r="CX510"/>
      <c r="CY510" s="158"/>
      <c r="CZ510" s="272"/>
      <c r="DA510"/>
      <c r="DB510" s="247"/>
      <c r="DC510"/>
      <c r="DD510"/>
      <c r="DE510"/>
      <c r="DF510"/>
      <c r="DG510"/>
      <c r="DH510"/>
      <c r="DI510"/>
      <c r="DJ510"/>
      <c r="DK510"/>
      <c r="DL510"/>
    </row>
    <row r="511" spans="1:116" ht="14.4">
      <c r="B511" s="188"/>
      <c r="C511" s="151"/>
      <c r="D511" s="51" t="s">
        <v>1240</v>
      </c>
      <c r="E511" s="150"/>
      <c r="F511"/>
      <c r="G511"/>
      <c r="H511"/>
      <c r="I511"/>
      <c r="J511"/>
      <c r="K511"/>
      <c r="L511"/>
      <c r="M511"/>
      <c r="N511" s="174"/>
      <c r="O511"/>
      <c r="P511" s="53"/>
      <c r="Q511" s="53"/>
      <c r="R511" s="53"/>
      <c r="S511"/>
      <c r="T511"/>
      <c r="U511"/>
      <c r="V511"/>
      <c r="W511"/>
      <c r="X511"/>
      <c r="Y511"/>
      <c r="Z511"/>
      <c r="AA511" s="53"/>
      <c r="AB511" s="53"/>
      <c r="AC511"/>
      <c r="AD511"/>
      <c r="AE511"/>
      <c r="AF511"/>
      <c r="AG511"/>
      <c r="AH511"/>
      <c r="AI511"/>
      <c r="AJ511"/>
      <c r="AK511"/>
      <c r="AL511"/>
      <c r="AM511"/>
      <c r="AN511"/>
      <c r="AO511"/>
      <c r="AP511"/>
      <c r="AQ511"/>
      <c r="AR511"/>
      <c r="AS511"/>
      <c r="AT511"/>
      <c r="AU511"/>
      <c r="AX511" s="19"/>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s="117"/>
      <c r="CQ511"/>
      <c r="CR511"/>
      <c r="CS511"/>
      <c r="CT511"/>
      <c r="CU511"/>
      <c r="CV511"/>
      <c r="CW511"/>
      <c r="CX511"/>
      <c r="CY511" s="159"/>
      <c r="CZ511" s="272"/>
      <c r="DA511"/>
      <c r="DB511" s="247"/>
      <c r="DC511"/>
      <c r="DD511"/>
      <c r="DE511"/>
      <c r="DF511"/>
      <c r="DG511"/>
      <c r="DH511"/>
      <c r="DI511"/>
      <c r="DJ511"/>
      <c r="DK511"/>
      <c r="DL511"/>
    </row>
    <row r="512" spans="1:116" ht="14.4">
      <c r="A512" t="s">
        <v>1239</v>
      </c>
      <c r="B512" s="188" t="s">
        <v>315</v>
      </c>
      <c r="C512" s="151" t="str">
        <f t="shared" si="123"/>
        <v>A.080.01.101</v>
      </c>
      <c r="D512" s="54" t="s">
        <v>1240</v>
      </c>
      <c r="E512" s="150" t="s">
        <v>352</v>
      </c>
      <c r="F512" s="153" t="str">
        <f t="shared" si="124"/>
        <v>Glass for windows and facades (float glass)</v>
      </c>
      <c r="G512" s="154">
        <f t="shared" si="125"/>
        <v>1.4372014666666666</v>
      </c>
      <c r="H512"/>
      <c r="I512"/>
      <c r="J512" s="227">
        <f t="shared" si="119"/>
        <v>0.26304773540230608</v>
      </c>
      <c r="K512"/>
      <c r="L512" s="280">
        <f t="shared" si="120"/>
        <v>1.3315488360000001E-2</v>
      </c>
      <c r="M512" s="280">
        <f t="shared" si="121"/>
        <v>1.8943901555E-2</v>
      </c>
      <c r="N512" s="281">
        <f t="shared" si="122"/>
        <v>1.5208125487306106E-2</v>
      </c>
      <c r="O512" s="280">
        <v>0.21558021999999999</v>
      </c>
      <c r="P512" s="219">
        <v>6.1006202999999998E-3</v>
      </c>
      <c r="Q512" s="286">
        <v>9.6387017000000002E-3</v>
      </c>
      <c r="R512" s="286">
        <v>9.4486802999999998E-3</v>
      </c>
      <c r="S512" s="219">
        <v>3.3246338999999999E-3</v>
      </c>
      <c r="T512" s="219">
        <v>1.1957164E-4</v>
      </c>
      <c r="U512" s="219">
        <v>4.2260251999999999E-4</v>
      </c>
      <c r="V512" s="219">
        <v>9.1694664999999998E-4</v>
      </c>
      <c r="W512" s="219">
        <v>5.6466673000000003E-4</v>
      </c>
      <c r="X512" s="219">
        <v>2.2233906999999998E-3</v>
      </c>
      <c r="Y512" s="219">
        <v>1.4637116E-2</v>
      </c>
      <c r="Z512" s="286">
        <v>6.4242205000000007E-5</v>
      </c>
      <c r="AA512" s="286">
        <v>6.3427194000000003E-6</v>
      </c>
      <c r="AB512" s="286">
        <v>3.7906105000000002E-11</v>
      </c>
      <c r="AC512"/>
      <c r="AD512" s="227">
        <f t="shared" si="111"/>
        <v>0.21558021999999999</v>
      </c>
      <c r="AE512" s="227">
        <f t="shared" si="112"/>
        <v>2.9971757009999996E-2</v>
      </c>
      <c r="AF512" s="227">
        <f t="shared" si="113"/>
        <v>1.6662611369400001E-2</v>
      </c>
      <c r="AG512" s="227">
        <f t="shared" si="114"/>
        <v>1.8943901555000003E-2</v>
      </c>
      <c r="AH512" s="227">
        <f t="shared" si="115"/>
        <v>1.5201782767906106E-2</v>
      </c>
      <c r="AI512"/>
      <c r="AJ512">
        <v>21.968696999999999</v>
      </c>
      <c r="AK512" s="155">
        <v>20.857559999999999</v>
      </c>
      <c r="AL512" s="155">
        <v>0.57776349999999999</v>
      </c>
      <c r="AM512" s="155">
        <v>0</v>
      </c>
      <c r="AN512" s="155">
        <v>0.16870103</v>
      </c>
      <c r="AO512" s="155">
        <v>0.24962007</v>
      </c>
      <c r="AP512" s="155">
        <v>0.11505218</v>
      </c>
      <c r="AQ512"/>
      <c r="AR512" s="156">
        <v>2.7167654999999999E-2</v>
      </c>
      <c r="AS512" s="156">
        <v>2.4571387E-2</v>
      </c>
      <c r="AT512" s="156">
        <v>1.1466899000000001E-3</v>
      </c>
      <c r="AU512" s="156">
        <v>1.4495783999999999E-3</v>
      </c>
      <c r="AV512" s="282">
        <f t="shared" si="116"/>
        <v>1.4731046750294999E-6</v>
      </c>
      <c r="AW512" s="282">
        <f t="shared" si="117"/>
        <v>4.2407170816677086E-9</v>
      </c>
      <c r="AX512" s="283">
        <f t="shared" si="118"/>
        <v>0.20302218183999998</v>
      </c>
      <c r="AY512" s="157">
        <v>1.3337548E-6</v>
      </c>
      <c r="AZ512" s="157">
        <v>4.0242591E-9</v>
      </c>
      <c r="BA512" s="157">
        <v>1.0994850000000001E-13</v>
      </c>
      <c r="BB512" s="157">
        <v>5.3557595000000003E-12</v>
      </c>
      <c r="BC512" s="157">
        <v>0</v>
      </c>
      <c r="BD512" s="157">
        <v>3.9178476000000002E-10</v>
      </c>
      <c r="BE512" s="157">
        <v>1.3869694999999999E-7</v>
      </c>
      <c r="BF512" s="157">
        <v>7.4768056000000006E-11</v>
      </c>
      <c r="BG512" s="157">
        <v>1.4125943000000001E-10</v>
      </c>
      <c r="BH512" s="157">
        <v>7.0705044000000005E-14</v>
      </c>
      <c r="BI512" s="157">
        <v>1.7045105000000001E-15</v>
      </c>
      <c r="BJ512" s="157">
        <v>2.4091649000000001E-13</v>
      </c>
      <c r="BK512" s="157">
        <v>5.7339035999999997E-15</v>
      </c>
      <c r="BL512" s="157">
        <v>1.4871684E-15</v>
      </c>
      <c r="BM512" s="157">
        <v>2.1232520000000001E-11</v>
      </c>
      <c r="BN512" s="157">
        <v>2.3455199000000001E-10</v>
      </c>
      <c r="BO512" s="157">
        <v>5.1209254999999998E-20</v>
      </c>
      <c r="BP512" s="157">
        <v>5.7041840000000003E-5</v>
      </c>
      <c r="BQ512" s="157">
        <v>0.20296513999999999</v>
      </c>
      <c r="BR512" s="157">
        <v>0</v>
      </c>
      <c r="BS512" s="157">
        <v>0</v>
      </c>
      <c r="BT512" s="157">
        <v>0</v>
      </c>
      <c r="BU512"/>
      <c r="BV512" s="155">
        <v>7.1736136000000004E-5</v>
      </c>
      <c r="BW512" s="155">
        <v>1.0295066000000001E-6</v>
      </c>
      <c r="BX512" s="155">
        <v>4.007299E-5</v>
      </c>
      <c r="BY512" s="155">
        <v>1.1144099E-7</v>
      </c>
      <c r="BZ512" s="155">
        <v>1.7221683E-6</v>
      </c>
      <c r="CA512" s="155">
        <v>1.102224E-7</v>
      </c>
      <c r="CB512" s="155">
        <v>1.7592869000000001E-9</v>
      </c>
      <c r="CC512" s="155">
        <v>1.6600322999999999E-7</v>
      </c>
      <c r="CD512" s="155">
        <v>1.8186634000000001E-7</v>
      </c>
      <c r="CE512" s="155">
        <v>3.2314220999999999E-7</v>
      </c>
      <c r="CF512" s="155">
        <v>0</v>
      </c>
      <c r="CG512" s="155">
        <v>1.1324272999999999E-16</v>
      </c>
      <c r="CH512" s="155">
        <v>9.2722710000000002E-13</v>
      </c>
      <c r="CI512" s="155">
        <v>1.863045E-6</v>
      </c>
      <c r="CJ512" s="155">
        <v>2.6133053E-5</v>
      </c>
      <c r="CK512" s="155">
        <v>2.0937750999999999E-8</v>
      </c>
      <c r="CL512" s="155">
        <v>0</v>
      </c>
      <c r="CM512"/>
      <c r="CN512" s="284">
        <v>7.8481767000000001E-13</v>
      </c>
      <c r="CO512" s="284">
        <v>1.4372159</v>
      </c>
      <c r="CP512" s="285">
        <v>4.5775514000000002E-3</v>
      </c>
      <c r="CQ512" s="284">
        <v>7.2945799000000003E-4</v>
      </c>
      <c r="CR512" s="284">
        <v>1.104238E-10</v>
      </c>
      <c r="CS512" s="284">
        <v>1.3006695000000001E-8</v>
      </c>
      <c r="CT512" s="284">
        <v>6.4593149999999993E-5</v>
      </c>
      <c r="CU512" s="284">
        <v>4.8537236999999997E-3</v>
      </c>
      <c r="CV512" s="284">
        <v>4.7317028000000002E-8</v>
      </c>
      <c r="CW512" s="284">
        <v>3.9045608E-5</v>
      </c>
      <c r="CX512"/>
      <c r="CY512" s="158"/>
      <c r="CZ512" s="272"/>
      <c r="DA512"/>
      <c r="DB512" s="247"/>
      <c r="DC512"/>
      <c r="DD512"/>
      <c r="DE512"/>
      <c r="DF512"/>
      <c r="DG512"/>
      <c r="DH512"/>
      <c r="DI512"/>
      <c r="DJ512"/>
      <c r="DK512"/>
      <c r="DL512"/>
    </row>
    <row r="513" spans="1:116" ht="14.4">
      <c r="B513" s="188"/>
      <c r="C513" s="151"/>
      <c r="D513" s="51" t="s">
        <v>1242</v>
      </c>
      <c r="E513" s="150"/>
      <c r="F513"/>
      <c r="G513"/>
      <c r="H513"/>
      <c r="I513"/>
      <c r="J513"/>
      <c r="K513"/>
      <c r="L513"/>
      <c r="M513"/>
      <c r="N513" s="174"/>
      <c r="O513"/>
      <c r="P513"/>
      <c r="Q513" s="53"/>
      <c r="R513" s="53"/>
      <c r="S513"/>
      <c r="T513"/>
      <c r="U513"/>
      <c r="V513"/>
      <c r="W513"/>
      <c r="X513"/>
      <c r="Y513"/>
      <c r="Z513" s="53"/>
      <c r="AA513" s="53"/>
      <c r="AB513" s="53"/>
      <c r="AC513"/>
      <c r="AD513"/>
      <c r="AE513"/>
      <c r="AF513"/>
      <c r="AG513"/>
      <c r="AH513"/>
      <c r="AI513"/>
      <c r="AJ513"/>
      <c r="AK513"/>
      <c r="AL513"/>
      <c r="AM513"/>
      <c r="AN513"/>
      <c r="AO513"/>
      <c r="AP513"/>
      <c r="AQ513"/>
      <c r="AR513"/>
      <c r="AS513"/>
      <c r="AT513"/>
      <c r="AU513"/>
      <c r="AX513" s="19"/>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s="117"/>
      <c r="CQ513"/>
      <c r="CR513"/>
      <c r="CS513"/>
      <c r="CT513"/>
      <c r="CU513"/>
      <c r="CV513"/>
      <c r="CW513"/>
      <c r="CX513"/>
      <c r="CY513" s="159"/>
      <c r="CZ513" s="272"/>
      <c r="DA513"/>
      <c r="DB513" s="54"/>
      <c r="DC513"/>
      <c r="DD513"/>
      <c r="DE513"/>
      <c r="DF513"/>
      <c r="DG513"/>
      <c r="DH513"/>
      <c r="DI513"/>
      <c r="DJ513"/>
      <c r="DK513"/>
      <c r="DL513"/>
    </row>
    <row r="514" spans="1:116" ht="14.4">
      <c r="A514" t="s">
        <v>1241</v>
      </c>
      <c r="B514" s="188" t="s">
        <v>315</v>
      </c>
      <c r="C514" s="151" t="str">
        <f t="shared" si="123"/>
        <v>A.080.02.101</v>
      </c>
      <c r="D514" s="54" t="s">
        <v>1242</v>
      </c>
      <c r="E514" s="150" t="s">
        <v>352</v>
      </c>
      <c r="F514" s="153" t="str">
        <f t="shared" si="124"/>
        <v>Borosilicate glass (Pyrex)</v>
      </c>
      <c r="G514" s="154">
        <f t="shared" si="125"/>
        <v>1.8022976000000002</v>
      </c>
      <c r="H514"/>
      <c r="I514"/>
      <c r="J514" s="227">
        <f t="shared" si="119"/>
        <v>0.33901540515945738</v>
      </c>
      <c r="K514"/>
      <c r="L514" s="280">
        <f t="shared" si="120"/>
        <v>1.8500017680000001E-2</v>
      </c>
      <c r="M514" s="280">
        <f t="shared" si="121"/>
        <v>3.0423810953000001E-2</v>
      </c>
      <c r="N514" s="281">
        <f t="shared" si="122"/>
        <v>1.9746936526457374E-2</v>
      </c>
      <c r="O514" s="280">
        <v>0.27034464000000002</v>
      </c>
      <c r="P514" s="219">
        <v>1.3722260999999999E-2</v>
      </c>
      <c r="Q514" s="286">
        <v>1.3820616000000001E-2</v>
      </c>
      <c r="R514" s="286">
        <v>1.3010420999999999E-2</v>
      </c>
      <c r="S514" s="219">
        <v>4.9840971999999999E-3</v>
      </c>
      <c r="T514" s="219">
        <v>1.1563626999999999E-4</v>
      </c>
      <c r="U514" s="219">
        <v>3.8986320999999998E-4</v>
      </c>
      <c r="V514" s="219">
        <v>8.6736834000000003E-4</v>
      </c>
      <c r="W514" s="219">
        <v>3.2142978999999999E-3</v>
      </c>
      <c r="X514" s="219">
        <v>1.9565837999999999E-3</v>
      </c>
      <c r="Y514" s="219">
        <v>1.6527057000000001E-2</v>
      </c>
      <c r="Z514" s="286">
        <v>5.6981812999999999E-5</v>
      </c>
      <c r="AA514" s="286">
        <v>5.5815931E-6</v>
      </c>
      <c r="AB514" s="286">
        <v>3.3357371999999997E-11</v>
      </c>
      <c r="AC514"/>
      <c r="AD514" s="227">
        <f t="shared" si="111"/>
        <v>0.27034464000000002</v>
      </c>
      <c r="AE514" s="227">
        <f t="shared" si="112"/>
        <v>4.6910263020000002E-2</v>
      </c>
      <c r="AF514" s="227">
        <f t="shared" si="113"/>
        <v>2.8415826933100002E-2</v>
      </c>
      <c r="AG514" s="227">
        <f t="shared" si="114"/>
        <v>3.0423810953000001E-2</v>
      </c>
      <c r="AH514" s="227">
        <f t="shared" si="115"/>
        <v>1.9741354933357373E-2</v>
      </c>
      <c r="AI514"/>
      <c r="AJ514">
        <v>23.165089999999999</v>
      </c>
      <c r="AK514" s="155">
        <v>21.289808000000001</v>
      </c>
      <c r="AL514" s="155">
        <v>1.0115006</v>
      </c>
      <c r="AM514" s="155">
        <v>0</v>
      </c>
      <c r="AN514" s="155">
        <v>0.24128111999999999</v>
      </c>
      <c r="AO514" s="155">
        <v>0.42070726000000003</v>
      </c>
      <c r="AP514" s="155">
        <v>0.20179345000000001</v>
      </c>
      <c r="AQ514"/>
      <c r="AR514" s="156">
        <v>3.6159151E-2</v>
      </c>
      <c r="AS514" s="156">
        <v>3.3224267000000002E-2</v>
      </c>
      <c r="AT514" s="156">
        <v>1.4993265E-3</v>
      </c>
      <c r="AU514" s="156">
        <v>1.4355576000000001E-3</v>
      </c>
      <c r="AV514" s="282">
        <f t="shared" si="116"/>
        <v>1.9918625406470002E-6</v>
      </c>
      <c r="AW514" s="282">
        <f t="shared" si="117"/>
        <v>5.5448464839507639E-9</v>
      </c>
      <c r="AX514" s="283">
        <f t="shared" si="118"/>
        <v>0.20105848623</v>
      </c>
      <c r="AY514" s="157">
        <v>1.6758626E-6</v>
      </c>
      <c r="AZ514" s="157">
        <v>5.0566016999999998E-9</v>
      </c>
      <c r="BA514" s="157">
        <v>1.381483E-13</v>
      </c>
      <c r="BB514" s="157">
        <v>2.2244748E-11</v>
      </c>
      <c r="BC514" s="157">
        <v>0</v>
      </c>
      <c r="BD514" s="157">
        <v>8.8071436999999998E-10</v>
      </c>
      <c r="BE514" s="157">
        <v>3.1475374999999998E-7</v>
      </c>
      <c r="BF514" s="157">
        <v>1.4475027E-10</v>
      </c>
      <c r="BG514" s="157">
        <v>3.4306841999999998E-10</v>
      </c>
      <c r="BH514" s="157">
        <v>6.2220439000000002E-14</v>
      </c>
      <c r="BI514" s="157">
        <v>1.4999692999999999E-15</v>
      </c>
      <c r="BJ514" s="157">
        <v>2.17116E-13</v>
      </c>
      <c r="BK514" s="157">
        <v>5.6787893000000002E-15</v>
      </c>
      <c r="BL514" s="157">
        <v>1.4304081000000001E-15</v>
      </c>
      <c r="BM514" s="157">
        <v>2.3785249E-11</v>
      </c>
      <c r="BN514" s="157">
        <v>3.1944627999999999E-10</v>
      </c>
      <c r="BO514" s="157">
        <v>4.5064143999999999E-20</v>
      </c>
      <c r="BP514" s="157">
        <v>2.3940623000000001E-4</v>
      </c>
      <c r="BQ514" s="157">
        <v>0.20081908000000001</v>
      </c>
      <c r="BR514" s="157">
        <v>0</v>
      </c>
      <c r="BS514" s="157">
        <v>0</v>
      </c>
      <c r="BT514" s="157">
        <v>0</v>
      </c>
      <c r="BU514"/>
      <c r="BV514" s="155">
        <v>1.2287841999999999E-4</v>
      </c>
      <c r="BW514" s="155">
        <v>2.5792421000000001E-6</v>
      </c>
      <c r="BX514" s="155">
        <v>5.0252839999999997E-5</v>
      </c>
      <c r="BY514" s="155">
        <v>1.057653E-7</v>
      </c>
      <c r="BZ514" s="155">
        <v>4.5089675999999997E-6</v>
      </c>
      <c r="CA514" s="155">
        <v>4.2159921999999999E-7</v>
      </c>
      <c r="CB514" s="155">
        <v>1.5481725E-9</v>
      </c>
      <c r="CC514" s="155">
        <v>6.3876110999999999E-7</v>
      </c>
      <c r="CD514" s="155">
        <v>1.7451462E-7</v>
      </c>
      <c r="CE514" s="155">
        <v>3.0016251999999999E-7</v>
      </c>
      <c r="CF514" s="155">
        <v>0</v>
      </c>
      <c r="CG514" s="155">
        <v>9.9653606999999996E-17</v>
      </c>
      <c r="CH514" s="155">
        <v>8.1595985E-13</v>
      </c>
      <c r="CI514" s="155">
        <v>2.6161528999999999E-6</v>
      </c>
      <c r="CJ514" s="155">
        <v>2.7178826999999999E-5</v>
      </c>
      <c r="CK514" s="155">
        <v>3.4100041000000001E-5</v>
      </c>
      <c r="CL514" s="155">
        <v>0</v>
      </c>
      <c r="CM514"/>
      <c r="CN514" s="284">
        <v>6.9063955000000002E-13</v>
      </c>
      <c r="CO514" s="284">
        <v>1.7996858</v>
      </c>
      <c r="CP514" s="285">
        <v>1.7714856000000001E-2</v>
      </c>
      <c r="CQ514" s="284">
        <v>1.8612024000000001E-3</v>
      </c>
      <c r="CR514" s="284">
        <v>1.0057363E-10</v>
      </c>
      <c r="CS514" s="284">
        <v>1.1844071E-8</v>
      </c>
      <c r="CT514" s="284">
        <v>1.1643187E-4</v>
      </c>
      <c r="CU514" s="284">
        <v>4.7470758999999998E-3</v>
      </c>
      <c r="CV514" s="284">
        <v>4.1638984999999998E-8</v>
      </c>
      <c r="CW514" s="284">
        <v>1.4851466E-4</v>
      </c>
      <c r="CX514"/>
      <c r="CY514" s="158"/>
      <c r="CZ514" s="272"/>
      <c r="DA514"/>
      <c r="DB514" s="247"/>
      <c r="DC514"/>
      <c r="DD514"/>
      <c r="DE514"/>
      <c r="DF514"/>
      <c r="DG514"/>
      <c r="DH514"/>
      <c r="DI514"/>
      <c r="DJ514"/>
      <c r="DK514"/>
      <c r="DL514"/>
    </row>
    <row r="515" spans="1:116" ht="14.4">
      <c r="A515" t="s">
        <v>658</v>
      </c>
      <c r="B515" s="188" t="s">
        <v>315</v>
      </c>
      <c r="C515" s="151" t="str">
        <f t="shared" si="123"/>
        <v>A.080.02.102</v>
      </c>
      <c r="D515" s="54" t="s">
        <v>1242</v>
      </c>
      <c r="E515" s="150" t="s">
        <v>352</v>
      </c>
      <c r="F515" s="153" t="str">
        <f t="shared" si="124"/>
        <v>Ceramic glass</v>
      </c>
      <c r="G515" s="154">
        <f t="shared" si="125"/>
        <v>2.8744028666666668</v>
      </c>
      <c r="H515"/>
      <c r="I515"/>
      <c r="J515" s="227">
        <f t="shared" si="119"/>
        <v>0.52609545925481216</v>
      </c>
      <c r="K515"/>
      <c r="L515" s="280">
        <f t="shared" si="120"/>
        <v>2.6630976129999998E-2</v>
      </c>
      <c r="M515" s="280">
        <f t="shared" si="121"/>
        <v>3.788780311E-2</v>
      </c>
      <c r="N515" s="281">
        <f t="shared" si="122"/>
        <v>3.0416250014812213E-2</v>
      </c>
      <c r="O515" s="280">
        <v>0.43116042999999998</v>
      </c>
      <c r="P515" s="286">
        <v>1.2201241E-2</v>
      </c>
      <c r="Q515" s="286">
        <v>1.9277402999999999E-2</v>
      </c>
      <c r="R515" s="286">
        <v>1.8897359999999998E-2</v>
      </c>
      <c r="S515" s="219">
        <v>6.6492677999999998E-3</v>
      </c>
      <c r="T515" s="219">
        <v>2.3914328E-4</v>
      </c>
      <c r="U515" s="219">
        <v>8.4520505000000004E-4</v>
      </c>
      <c r="V515" s="219">
        <v>1.8338933E-3</v>
      </c>
      <c r="W515" s="219">
        <v>1.1293334999999999E-3</v>
      </c>
      <c r="X515" s="219">
        <v>4.4467813999999996E-3</v>
      </c>
      <c r="Y515" s="219">
        <v>2.9274231000000001E-2</v>
      </c>
      <c r="Z515" s="219">
        <v>1.2848441000000001E-4</v>
      </c>
      <c r="AA515" s="286">
        <v>1.2685439000000001E-5</v>
      </c>
      <c r="AB515" s="286">
        <v>7.5812210000000004E-11</v>
      </c>
      <c r="AC515"/>
      <c r="AD515" s="227">
        <f t="shared" si="111"/>
        <v>0.43116042999999998</v>
      </c>
      <c r="AE515" s="227">
        <f t="shared" si="112"/>
        <v>5.9943513429999998E-2</v>
      </c>
      <c r="AF515" s="227">
        <f t="shared" si="113"/>
        <v>3.3325222739000002E-2</v>
      </c>
      <c r="AG515" s="227">
        <f t="shared" si="114"/>
        <v>3.788780311E-2</v>
      </c>
      <c r="AH515" s="227">
        <f t="shared" si="115"/>
        <v>3.0403564575812211E-2</v>
      </c>
      <c r="AI515"/>
      <c r="AJ515">
        <v>43.937393999999998</v>
      </c>
      <c r="AK515" s="155">
        <v>41.715119999999999</v>
      </c>
      <c r="AL515" s="155">
        <v>1.155527</v>
      </c>
      <c r="AM515" s="155">
        <v>0</v>
      </c>
      <c r="AN515" s="155">
        <v>0.33740206</v>
      </c>
      <c r="AO515" s="155">
        <v>0.49924013</v>
      </c>
      <c r="AP515" s="155">
        <v>0.23010437</v>
      </c>
      <c r="AQ515"/>
      <c r="AR515" s="156">
        <v>5.4335309999999998E-2</v>
      </c>
      <c r="AS515" s="156">
        <v>4.9142773000000001E-2</v>
      </c>
      <c r="AT515" s="156">
        <v>2.2933798000000002E-3</v>
      </c>
      <c r="AU515" s="156">
        <v>2.8991567999999998E-3</v>
      </c>
      <c r="AV515" s="282">
        <f t="shared" si="116"/>
        <v>2.9462094600489999E-6</v>
      </c>
      <c r="AW515" s="282">
        <f t="shared" si="117"/>
        <v>8.4814340513472193E-9</v>
      </c>
      <c r="AX515" s="283">
        <f t="shared" si="118"/>
        <v>0.40604436367999996</v>
      </c>
      <c r="AY515" s="157">
        <v>2.6675096999999999E-6</v>
      </c>
      <c r="AZ515" s="157">
        <v>8.0485181000000001E-9</v>
      </c>
      <c r="BA515" s="157">
        <v>2.1989701E-13</v>
      </c>
      <c r="BB515" s="157">
        <v>1.0711519000000001E-11</v>
      </c>
      <c r="BC515" s="157">
        <v>0</v>
      </c>
      <c r="BD515" s="157">
        <v>7.8356952000000005E-10</v>
      </c>
      <c r="BE515" s="157">
        <v>2.7739391000000002E-7</v>
      </c>
      <c r="BF515" s="157">
        <v>1.4953611E-10</v>
      </c>
      <c r="BG515" s="157">
        <v>2.8251885000000002E-10</v>
      </c>
      <c r="BH515" s="157">
        <v>1.4141009E-13</v>
      </c>
      <c r="BI515" s="157">
        <v>3.4090210000000001E-15</v>
      </c>
      <c r="BJ515" s="157">
        <v>4.8183298000000002E-13</v>
      </c>
      <c r="BK515" s="157">
        <v>1.1467806999999999E-14</v>
      </c>
      <c r="BL515" s="157">
        <v>2.9743367999999999E-15</v>
      </c>
      <c r="BM515" s="157">
        <v>4.2465040000000003E-11</v>
      </c>
      <c r="BN515" s="157">
        <v>4.6910396999999997E-10</v>
      </c>
      <c r="BO515" s="157">
        <v>1.0241851E-19</v>
      </c>
      <c r="BP515" s="157">
        <v>1.1408368000000001E-4</v>
      </c>
      <c r="BQ515" s="157">
        <v>0.40593027999999998</v>
      </c>
      <c r="BR515" s="157">
        <v>0</v>
      </c>
      <c r="BS515" s="157">
        <v>0</v>
      </c>
      <c r="BT515" s="157">
        <v>0</v>
      </c>
      <c r="BU515"/>
      <c r="BV515" s="155">
        <v>1.4347226999999999E-4</v>
      </c>
      <c r="BW515" s="155">
        <v>2.0590131000000002E-6</v>
      </c>
      <c r="BX515" s="155">
        <v>8.014598E-5</v>
      </c>
      <c r="BY515" s="155">
        <v>2.2288196999999999E-7</v>
      </c>
      <c r="BZ515" s="155">
        <v>3.4443366E-6</v>
      </c>
      <c r="CA515" s="155">
        <v>2.204448E-7</v>
      </c>
      <c r="CB515" s="155">
        <v>3.5185738000000002E-9</v>
      </c>
      <c r="CC515" s="155">
        <v>3.3200647000000003E-7</v>
      </c>
      <c r="CD515" s="155">
        <v>3.6373269000000001E-7</v>
      </c>
      <c r="CE515" s="155">
        <v>6.4628441999999998E-7</v>
      </c>
      <c r="CF515" s="155">
        <v>0</v>
      </c>
      <c r="CG515" s="155">
        <v>2.2648546999999999E-16</v>
      </c>
      <c r="CH515" s="155">
        <v>1.8544542E-12</v>
      </c>
      <c r="CI515" s="155">
        <v>3.7260900999999999E-6</v>
      </c>
      <c r="CJ515" s="155">
        <v>5.2266106000000001E-5</v>
      </c>
      <c r="CK515" s="155">
        <v>4.1875503000000001E-8</v>
      </c>
      <c r="CL515" s="155">
        <v>0</v>
      </c>
      <c r="CM515"/>
      <c r="CN515" s="284">
        <v>1.5696353000000001E-12</v>
      </c>
      <c r="CO515" s="284">
        <v>2.8744317000000001</v>
      </c>
      <c r="CP515" s="285">
        <v>9.1551027000000007E-3</v>
      </c>
      <c r="CQ515" s="284">
        <v>1.458916E-3</v>
      </c>
      <c r="CR515" s="284">
        <v>2.208476E-10</v>
      </c>
      <c r="CS515" s="284">
        <v>2.6013390000000001E-8</v>
      </c>
      <c r="CT515" s="284">
        <v>1.2918629999999999E-4</v>
      </c>
      <c r="CU515" s="284">
        <v>9.7074472999999998E-3</v>
      </c>
      <c r="CV515" s="284">
        <v>9.4634055E-8</v>
      </c>
      <c r="CW515" s="284">
        <v>7.8091215999999999E-5</v>
      </c>
      <c r="CX515"/>
      <c r="CY515" s="158"/>
      <c r="CZ515" s="272"/>
      <c r="DA515"/>
      <c r="DB515" s="247"/>
      <c r="DC515"/>
      <c r="DD515"/>
      <c r="DE515"/>
      <c r="DF515"/>
      <c r="DG515"/>
      <c r="DH515"/>
      <c r="DI515"/>
      <c r="DJ515"/>
      <c r="DK515"/>
      <c r="DL515"/>
    </row>
    <row r="516" spans="1:116" ht="14.4">
      <c r="A516" t="s">
        <v>1243</v>
      </c>
      <c r="B516" s="188" t="s">
        <v>315</v>
      </c>
      <c r="C516" s="151" t="str">
        <f t="shared" si="123"/>
        <v>A.080.02.103</v>
      </c>
      <c r="D516" s="54" t="s">
        <v>1242</v>
      </c>
      <c r="E516" s="150" t="s">
        <v>352</v>
      </c>
      <c r="F516" s="153" t="str">
        <f t="shared" si="124"/>
        <v>Recycled borosilicate glass (Pyrex)</v>
      </c>
      <c r="G516" s="154">
        <f t="shared" si="125"/>
        <v>1.1484766666666666</v>
      </c>
      <c r="H516"/>
      <c r="I516"/>
      <c r="J516" s="227">
        <f t="shared" si="119"/>
        <v>0.21691334915192706</v>
      </c>
      <c r="K516"/>
      <c r="L516" s="280">
        <f t="shared" si="120"/>
        <v>1.182059159E-2</v>
      </c>
      <c r="M516" s="280">
        <f t="shared" si="121"/>
        <v>1.6728474793999998E-2</v>
      </c>
      <c r="N516" s="281">
        <f t="shared" si="122"/>
        <v>1.6092782767927055E-2</v>
      </c>
      <c r="O516" s="280">
        <v>0.17227149999999999</v>
      </c>
      <c r="P516" s="286">
        <v>5.1828964999999999E-3</v>
      </c>
      <c r="Q516" s="286">
        <v>8.1726145999999993E-3</v>
      </c>
      <c r="R516" s="286">
        <v>7.8955728999999999E-3</v>
      </c>
      <c r="S516" s="219">
        <v>3.3914571000000001E-3</v>
      </c>
      <c r="T516" s="286">
        <v>9.3506920000000006E-5</v>
      </c>
      <c r="U516" s="219">
        <v>4.4005466999999998E-4</v>
      </c>
      <c r="V516" s="219">
        <v>7.9625460999999999E-4</v>
      </c>
      <c r="W516" s="219">
        <v>5.3187432999999998E-4</v>
      </c>
      <c r="X516" s="219">
        <v>2.5061646000000002E-3</v>
      </c>
      <c r="Y516" s="219">
        <v>1.5553759E-2</v>
      </c>
      <c r="Z516" s="286">
        <v>7.0544483999999998E-5</v>
      </c>
      <c r="AA516" s="286">
        <v>7.1493952000000001E-6</v>
      </c>
      <c r="AB516" s="286">
        <v>4.2727055999999998E-11</v>
      </c>
      <c r="AC516"/>
      <c r="AD516" s="227">
        <f t="shared" si="111"/>
        <v>0.17227149999999999</v>
      </c>
      <c r="AE516" s="227">
        <f t="shared" si="112"/>
        <v>2.5972357299999999E-2</v>
      </c>
      <c r="AF516" s="227">
        <f t="shared" si="113"/>
        <v>1.4158915105199997E-2</v>
      </c>
      <c r="AG516" s="227">
        <f t="shared" si="114"/>
        <v>1.6728474794000001E-2</v>
      </c>
      <c r="AH516" s="227">
        <f t="shared" si="115"/>
        <v>1.6085633372727056E-2</v>
      </c>
      <c r="AI516"/>
      <c r="AJ516">
        <v>17.732441999999999</v>
      </c>
      <c r="AK516" s="155">
        <v>16.670522999999999</v>
      </c>
      <c r="AL516" s="155">
        <v>0.53053300000000003</v>
      </c>
      <c r="AM516" s="155">
        <v>0</v>
      </c>
      <c r="AN516" s="155">
        <v>0.1811585</v>
      </c>
      <c r="AO516" s="155">
        <v>0.24419595999999999</v>
      </c>
      <c r="AP516" s="155">
        <v>0.10603168</v>
      </c>
      <c r="AQ516"/>
      <c r="AR516" s="156">
        <v>2.1863409E-2</v>
      </c>
      <c r="AS516" s="156">
        <v>1.9791638E-2</v>
      </c>
      <c r="AT516" s="156">
        <v>9.2131882000000005E-4</v>
      </c>
      <c r="AU516" s="156">
        <v>1.1504524999999999E-3</v>
      </c>
      <c r="AV516" s="282">
        <f t="shared" si="116"/>
        <v>1.1865490244435E-6</v>
      </c>
      <c r="AW516" s="282">
        <f t="shared" si="117"/>
        <v>3.4072441832668228E-9</v>
      </c>
      <c r="AX516" s="283">
        <f t="shared" si="118"/>
        <v>0.161127799648</v>
      </c>
      <c r="AY516" s="157">
        <v>1.0658223E-6</v>
      </c>
      <c r="AZ516" s="157">
        <v>3.2158418000000001E-9</v>
      </c>
      <c r="BA516" s="157">
        <v>8.7861387E-14</v>
      </c>
      <c r="BB516" s="157">
        <v>6.0369124999999998E-12</v>
      </c>
      <c r="BC516" s="157">
        <v>0</v>
      </c>
      <c r="BD516" s="157">
        <v>3.6778340999999999E-10</v>
      </c>
      <c r="BE516" s="157">
        <v>1.2011302999999999E-7</v>
      </c>
      <c r="BF516" s="157">
        <v>6.7440507999999998E-11</v>
      </c>
      <c r="BG516" s="157">
        <v>1.2353522999999999E-10</v>
      </c>
      <c r="BH516" s="157">
        <v>7.9697410000000003E-14</v>
      </c>
      <c r="BI516" s="157">
        <v>1.8200655E-15</v>
      </c>
      <c r="BJ516" s="157">
        <v>2.5087046000000001E-13</v>
      </c>
      <c r="BK516" s="157">
        <v>5.0346978999999999E-15</v>
      </c>
      <c r="BL516" s="157">
        <v>1.3611887E-15</v>
      </c>
      <c r="BM516" s="157">
        <v>1.8237580999999999E-11</v>
      </c>
      <c r="BN516" s="157">
        <v>2.2163653999999999E-10</v>
      </c>
      <c r="BO516" s="157">
        <v>5.7722119000000003E-20</v>
      </c>
      <c r="BP516" s="157">
        <v>5.4269647999999998E-5</v>
      </c>
      <c r="BQ516" s="157">
        <v>0.16107352999999999</v>
      </c>
      <c r="BR516" s="157">
        <v>0</v>
      </c>
      <c r="BS516" s="157">
        <v>0</v>
      </c>
      <c r="BT516" s="157">
        <v>0</v>
      </c>
      <c r="BU516"/>
      <c r="BV516" s="155">
        <v>5.7791992000000003E-5</v>
      </c>
      <c r="BW516" s="155">
        <v>9.1438463999999996E-7</v>
      </c>
      <c r="BX516" s="155">
        <v>3.2022576999999998E-5</v>
      </c>
      <c r="BY516" s="155">
        <v>9.6496857000000004E-8</v>
      </c>
      <c r="BZ516" s="155">
        <v>1.4198552000000001E-6</v>
      </c>
      <c r="CA516" s="155">
        <v>1.2424064E-7</v>
      </c>
      <c r="CB516" s="155">
        <v>1.9830354E-9</v>
      </c>
      <c r="CC516" s="155">
        <v>1.8711576E-7</v>
      </c>
      <c r="CD516" s="155">
        <v>1.4759684E-7</v>
      </c>
      <c r="CE516" s="155">
        <v>3.2807091000000002E-7</v>
      </c>
      <c r="CF516" s="155">
        <v>0</v>
      </c>
      <c r="CG516" s="155">
        <v>1.2764510000000001E-16</v>
      </c>
      <c r="CH516" s="155">
        <v>1.0451531E-12</v>
      </c>
      <c r="CI516" s="155">
        <v>1.5574217000000001E-6</v>
      </c>
      <c r="CJ516" s="155">
        <v>2.0968657E-5</v>
      </c>
      <c r="CK516" s="155">
        <v>2.3591339999999998E-8</v>
      </c>
      <c r="CL516" s="155">
        <v>0</v>
      </c>
      <c r="CM516"/>
      <c r="CN516" s="284">
        <v>8.8463186999999997E-13</v>
      </c>
      <c r="CO516" s="284">
        <v>1.1484928999999999</v>
      </c>
      <c r="CP516" s="285">
        <v>5.1584463999999998E-3</v>
      </c>
      <c r="CQ516" s="284">
        <v>6.5388353000000001E-4</v>
      </c>
      <c r="CR516" s="284">
        <v>1.1459219E-10</v>
      </c>
      <c r="CS516" s="284">
        <v>1.3509249E-8</v>
      </c>
      <c r="CT516" s="284">
        <v>5.3642252999999998E-5</v>
      </c>
      <c r="CU516" s="284">
        <v>4.2716669999999998E-3</v>
      </c>
      <c r="CV516" s="284">
        <v>5.3334872999999997E-8</v>
      </c>
      <c r="CW516" s="284">
        <v>4.3976900000000002E-5</v>
      </c>
      <c r="CX516"/>
      <c r="CY516" s="158"/>
      <c r="CZ516" s="272"/>
      <c r="DA516"/>
      <c r="DB516" s="247"/>
      <c r="DC516"/>
      <c r="DD516"/>
      <c r="DE516"/>
      <c r="DF516"/>
      <c r="DG516"/>
      <c r="DH516"/>
      <c r="DI516"/>
      <c r="DJ516"/>
      <c r="DK516"/>
      <c r="DL516"/>
    </row>
    <row r="517" spans="1:116" ht="14.4">
      <c r="A517" t="s">
        <v>659</v>
      </c>
      <c r="B517" s="188" t="s">
        <v>315</v>
      </c>
      <c r="C517" s="151" t="str">
        <f t="shared" si="123"/>
        <v>A.080.02.104</v>
      </c>
      <c r="D517" s="54" t="s">
        <v>1242</v>
      </c>
      <c r="E517" s="150" t="s">
        <v>352</v>
      </c>
      <c r="F517" s="153" t="str">
        <f t="shared" si="124"/>
        <v>Recycled silica glass</v>
      </c>
      <c r="G517" s="154">
        <f t="shared" si="125"/>
        <v>2.5856781333333334</v>
      </c>
      <c r="H517"/>
      <c r="I517"/>
      <c r="J517" s="227">
        <f t="shared" si="119"/>
        <v>0.47996108434563317</v>
      </c>
      <c r="K517"/>
      <c r="L517" s="280">
        <f t="shared" si="120"/>
        <v>2.5136079759999999E-2</v>
      </c>
      <c r="M517" s="280">
        <f t="shared" si="121"/>
        <v>3.5672376290000002E-2</v>
      </c>
      <c r="N517" s="281">
        <f t="shared" si="122"/>
        <v>3.1300908295633159E-2</v>
      </c>
      <c r="O517" s="280">
        <v>0.38785172000000001</v>
      </c>
      <c r="P517" s="286">
        <v>1.1283517E-2</v>
      </c>
      <c r="Q517" s="286">
        <v>1.7811316000000001E-2</v>
      </c>
      <c r="R517" s="286">
        <v>1.7344253E-2</v>
      </c>
      <c r="S517" s="219">
        <v>6.7160910000000004E-3</v>
      </c>
      <c r="T517" s="219">
        <v>2.1307855999999999E-4</v>
      </c>
      <c r="U517" s="219">
        <v>8.6265720000000003E-4</v>
      </c>
      <c r="V517" s="219">
        <v>1.7132013E-3</v>
      </c>
      <c r="W517" s="219">
        <v>1.0965411E-3</v>
      </c>
      <c r="X517" s="219">
        <v>4.7295553000000004E-3</v>
      </c>
      <c r="Y517" s="219">
        <v>3.0190874999999999E-2</v>
      </c>
      <c r="Z517" s="219">
        <v>1.3478669E-4</v>
      </c>
      <c r="AA517" s="286">
        <v>1.3492115E-5</v>
      </c>
      <c r="AB517" s="286">
        <v>8.0633161000000006E-11</v>
      </c>
      <c r="AC517"/>
      <c r="AD517" s="227">
        <f t="shared" si="111"/>
        <v>0.38785172000000001</v>
      </c>
      <c r="AE517" s="227">
        <f t="shared" si="112"/>
        <v>5.5944114060000008E-2</v>
      </c>
      <c r="AF517" s="227">
        <f t="shared" si="113"/>
        <v>3.0821526415000002E-2</v>
      </c>
      <c r="AG517" s="227">
        <f t="shared" si="114"/>
        <v>3.5672376290000002E-2</v>
      </c>
      <c r="AH517" s="227">
        <f t="shared" si="115"/>
        <v>3.128741618063316E-2</v>
      </c>
      <c r="AI517"/>
      <c r="AJ517">
        <v>39.701138999999998</v>
      </c>
      <c r="AK517" s="155">
        <v>37.528083000000002</v>
      </c>
      <c r="AL517" s="155">
        <v>1.1082965</v>
      </c>
      <c r="AM517" s="155">
        <v>0</v>
      </c>
      <c r="AN517" s="155">
        <v>0.34985952999999997</v>
      </c>
      <c r="AO517" s="155">
        <v>0.49381602000000002</v>
      </c>
      <c r="AP517" s="155">
        <v>0.22108385999999999</v>
      </c>
      <c r="AQ517"/>
      <c r="AR517" s="156">
        <v>4.9031063999999999E-2</v>
      </c>
      <c r="AS517" s="156">
        <v>4.4363025E-2</v>
      </c>
      <c r="AT517" s="156">
        <v>2.0680086999999999E-3</v>
      </c>
      <c r="AU517" s="156">
        <v>2.6000309E-3</v>
      </c>
      <c r="AV517" s="282">
        <f t="shared" si="116"/>
        <v>2.6596537994730005E-6</v>
      </c>
      <c r="AW517" s="282">
        <f t="shared" si="117"/>
        <v>7.6479612609331308E-9</v>
      </c>
      <c r="AX517" s="283">
        <f t="shared" si="118"/>
        <v>0.36414998149</v>
      </c>
      <c r="AY517" s="157">
        <v>2.3995772000000002E-6</v>
      </c>
      <c r="AZ517" s="157">
        <v>7.2401008999999997E-9</v>
      </c>
      <c r="BA517" s="157">
        <v>1.9780989E-13</v>
      </c>
      <c r="BB517" s="157">
        <v>1.1392672E-11</v>
      </c>
      <c r="BC517" s="157">
        <v>0</v>
      </c>
      <c r="BD517" s="157">
        <v>7.5956817000000001E-10</v>
      </c>
      <c r="BE517" s="157">
        <v>2.5880998000000001E-7</v>
      </c>
      <c r="BF517" s="157">
        <v>1.4220855999999999E-10</v>
      </c>
      <c r="BG517" s="157">
        <v>2.6479466E-10</v>
      </c>
      <c r="BH517" s="157">
        <v>1.5040245E-13</v>
      </c>
      <c r="BI517" s="157">
        <v>3.5245761000000001E-15</v>
      </c>
      <c r="BJ517" s="157">
        <v>4.9178695000000002E-13</v>
      </c>
      <c r="BK517" s="157">
        <v>1.0768601000000001E-14</v>
      </c>
      <c r="BL517" s="157">
        <v>2.8483571000000001E-15</v>
      </c>
      <c r="BM517" s="157">
        <v>3.9470101000000001E-11</v>
      </c>
      <c r="BN517" s="157">
        <v>4.5618853000000002E-10</v>
      </c>
      <c r="BO517" s="157">
        <v>1.0893137000000001E-19</v>
      </c>
      <c r="BP517" s="157">
        <v>1.1131149E-4</v>
      </c>
      <c r="BQ517" s="157">
        <v>0.36403867000000001</v>
      </c>
      <c r="BR517" s="157">
        <v>0</v>
      </c>
      <c r="BS517" s="157">
        <v>0</v>
      </c>
      <c r="BT517" s="157">
        <v>0</v>
      </c>
      <c r="BU517"/>
      <c r="BV517" s="155">
        <v>1.2952813000000001E-4</v>
      </c>
      <c r="BW517" s="155">
        <v>1.9438912E-6</v>
      </c>
      <c r="BX517" s="155">
        <v>7.2095567000000004E-5</v>
      </c>
      <c r="BY517" s="155">
        <v>2.0793783999999999E-7</v>
      </c>
      <c r="BZ517" s="155">
        <v>3.1420234999999999E-6</v>
      </c>
      <c r="CA517" s="155">
        <v>2.3446304000000001E-7</v>
      </c>
      <c r="CB517" s="155">
        <v>3.7423222999999999E-9</v>
      </c>
      <c r="CC517" s="155">
        <v>3.5311899000000002E-7</v>
      </c>
      <c r="CD517" s="155">
        <v>3.2946317999999998E-7</v>
      </c>
      <c r="CE517" s="155">
        <v>6.5121311999999995E-7</v>
      </c>
      <c r="CF517" s="155">
        <v>0</v>
      </c>
      <c r="CG517" s="155">
        <v>2.4088784E-16</v>
      </c>
      <c r="CH517" s="155">
        <v>1.9723801999999998E-12</v>
      </c>
      <c r="CI517" s="155">
        <v>3.4204668E-6</v>
      </c>
      <c r="CJ517" s="155">
        <v>4.7101709999999997E-5</v>
      </c>
      <c r="CK517" s="155">
        <v>4.4529091E-8</v>
      </c>
      <c r="CL517" s="155">
        <v>0</v>
      </c>
      <c r="CM517"/>
      <c r="CN517" s="284">
        <v>1.6694495E-12</v>
      </c>
      <c r="CO517" s="284">
        <v>2.5857087000000001</v>
      </c>
      <c r="CP517" s="285">
        <v>9.7359978E-3</v>
      </c>
      <c r="CQ517" s="284">
        <v>1.3833414999999999E-3</v>
      </c>
      <c r="CR517" s="284">
        <v>2.2501598999999999E-10</v>
      </c>
      <c r="CS517" s="284">
        <v>2.6515943999999999E-8</v>
      </c>
      <c r="CT517" s="284">
        <v>1.182354E-4</v>
      </c>
      <c r="CU517" s="284">
        <v>9.1253906999999995E-3</v>
      </c>
      <c r="CV517" s="284">
        <v>1.006519E-7</v>
      </c>
      <c r="CW517" s="284">
        <v>8.3022507999999995E-5</v>
      </c>
      <c r="CX517"/>
      <c r="CY517" s="158"/>
      <c r="CZ517" s="272"/>
      <c r="DA517"/>
      <c r="DB517" s="247"/>
      <c r="DC517"/>
      <c r="DD517"/>
      <c r="DE517"/>
      <c r="DF517"/>
      <c r="DG517"/>
      <c r="DH517"/>
      <c r="DI517"/>
      <c r="DJ517"/>
      <c r="DK517"/>
      <c r="DL517"/>
    </row>
    <row r="518" spans="1:116" ht="14.4">
      <c r="A518" t="s">
        <v>660</v>
      </c>
      <c r="B518" s="188" t="s">
        <v>315</v>
      </c>
      <c r="C518" s="151" t="str">
        <f t="shared" si="123"/>
        <v>A.080.02.105</v>
      </c>
      <c r="D518" s="54" t="s">
        <v>1242</v>
      </c>
      <c r="E518" s="150" t="s">
        <v>352</v>
      </c>
      <c r="F518" s="153" t="str">
        <f t="shared" si="124"/>
        <v>Silica glass</v>
      </c>
      <c r="G518" s="154">
        <f t="shared" si="125"/>
        <v>2.8744028666666668</v>
      </c>
      <c r="H518"/>
      <c r="I518"/>
      <c r="J518" s="227">
        <f t="shared" si="119"/>
        <v>0.52609545924481216</v>
      </c>
      <c r="K518"/>
      <c r="L518" s="280">
        <f t="shared" si="120"/>
        <v>2.663097612E-2</v>
      </c>
      <c r="M518" s="280">
        <f t="shared" si="121"/>
        <v>3.788780311E-2</v>
      </c>
      <c r="N518" s="281">
        <f t="shared" si="122"/>
        <v>3.0416250014812213E-2</v>
      </c>
      <c r="O518" s="280">
        <v>0.43116042999999998</v>
      </c>
      <c r="P518" s="286">
        <v>1.2201241E-2</v>
      </c>
      <c r="Q518" s="286">
        <v>1.9277402999999999E-2</v>
      </c>
      <c r="R518" s="286">
        <v>1.8897359999999998E-2</v>
      </c>
      <c r="S518" s="219">
        <v>6.6492677999999998E-3</v>
      </c>
      <c r="T518" s="219">
        <v>2.3914328E-4</v>
      </c>
      <c r="U518" s="219">
        <v>8.4520503999999997E-4</v>
      </c>
      <c r="V518" s="219">
        <v>1.8338933E-3</v>
      </c>
      <c r="W518" s="219">
        <v>1.1293334999999999E-3</v>
      </c>
      <c r="X518" s="219">
        <v>4.4467813999999996E-3</v>
      </c>
      <c r="Y518" s="219">
        <v>2.9274231000000001E-2</v>
      </c>
      <c r="Z518" s="219">
        <v>1.2848441000000001E-4</v>
      </c>
      <c r="AA518" s="286">
        <v>1.2685439000000001E-5</v>
      </c>
      <c r="AB518" s="286">
        <v>7.5812208999999997E-11</v>
      </c>
      <c r="AC518"/>
      <c r="AD518" s="227">
        <f t="shared" si="111"/>
        <v>0.43116042999999998</v>
      </c>
      <c r="AE518" s="227">
        <f t="shared" si="112"/>
        <v>5.9943513419999997E-2</v>
      </c>
      <c r="AF518" s="227">
        <f t="shared" si="113"/>
        <v>3.3325222739000002E-2</v>
      </c>
      <c r="AG518" s="227">
        <f t="shared" si="114"/>
        <v>3.788780311E-2</v>
      </c>
      <c r="AH518" s="227">
        <f t="shared" si="115"/>
        <v>3.0403564575812211E-2</v>
      </c>
      <c r="AI518"/>
      <c r="AJ518">
        <v>43.937393999999998</v>
      </c>
      <c r="AK518" s="155">
        <v>41.715119999999999</v>
      </c>
      <c r="AL518" s="155">
        <v>1.155527</v>
      </c>
      <c r="AM518" s="155">
        <v>0</v>
      </c>
      <c r="AN518" s="155">
        <v>0.33740206</v>
      </c>
      <c r="AO518" s="155">
        <v>0.49924013</v>
      </c>
      <c r="AP518" s="155">
        <v>0.23010437</v>
      </c>
      <c r="AQ518"/>
      <c r="AR518" s="156">
        <v>5.4335309999999998E-2</v>
      </c>
      <c r="AS518" s="156">
        <v>4.9142773000000001E-2</v>
      </c>
      <c r="AT518" s="156">
        <v>2.2933798000000002E-3</v>
      </c>
      <c r="AU518" s="156">
        <v>2.8991567999999998E-3</v>
      </c>
      <c r="AV518" s="282">
        <f t="shared" si="116"/>
        <v>2.9462094600489999E-6</v>
      </c>
      <c r="AW518" s="282">
        <f t="shared" si="117"/>
        <v>8.4814340513472193E-9</v>
      </c>
      <c r="AX518" s="283">
        <f t="shared" si="118"/>
        <v>0.40604436367999996</v>
      </c>
      <c r="AY518" s="157">
        <v>2.6675096999999999E-6</v>
      </c>
      <c r="AZ518" s="157">
        <v>8.0485181000000001E-9</v>
      </c>
      <c r="BA518" s="157">
        <v>2.1989701E-13</v>
      </c>
      <c r="BB518" s="157">
        <v>1.0711519000000001E-11</v>
      </c>
      <c r="BC518" s="157">
        <v>0</v>
      </c>
      <c r="BD518" s="157">
        <v>7.8356952000000005E-10</v>
      </c>
      <c r="BE518" s="157">
        <v>2.7739391000000002E-7</v>
      </c>
      <c r="BF518" s="157">
        <v>1.4953611E-10</v>
      </c>
      <c r="BG518" s="157">
        <v>2.8251885000000002E-10</v>
      </c>
      <c r="BH518" s="157">
        <v>1.4141009E-13</v>
      </c>
      <c r="BI518" s="157">
        <v>3.4090210000000001E-15</v>
      </c>
      <c r="BJ518" s="157">
        <v>4.8183298000000002E-13</v>
      </c>
      <c r="BK518" s="157">
        <v>1.1467806999999999E-14</v>
      </c>
      <c r="BL518" s="157">
        <v>2.9743367999999999E-15</v>
      </c>
      <c r="BM518" s="157">
        <v>4.2465040000000003E-11</v>
      </c>
      <c r="BN518" s="157">
        <v>4.6910396999999997E-10</v>
      </c>
      <c r="BO518" s="157">
        <v>1.0241851E-19</v>
      </c>
      <c r="BP518" s="157">
        <v>1.1408368000000001E-4</v>
      </c>
      <c r="BQ518" s="157">
        <v>0.40593027999999998</v>
      </c>
      <c r="BR518" s="157">
        <v>0</v>
      </c>
      <c r="BS518" s="157">
        <v>0</v>
      </c>
      <c r="BT518" s="157">
        <v>0</v>
      </c>
      <c r="BU518"/>
      <c r="BV518" s="155">
        <v>1.4347226999999999E-4</v>
      </c>
      <c r="BW518" s="155">
        <v>2.0590131000000002E-6</v>
      </c>
      <c r="BX518" s="155">
        <v>8.014598E-5</v>
      </c>
      <c r="BY518" s="155">
        <v>2.2288196999999999E-7</v>
      </c>
      <c r="BZ518" s="155">
        <v>3.4443366E-6</v>
      </c>
      <c r="CA518" s="155">
        <v>2.204448E-7</v>
      </c>
      <c r="CB518" s="155">
        <v>3.5185738000000002E-9</v>
      </c>
      <c r="CC518" s="155">
        <v>3.3200647000000003E-7</v>
      </c>
      <c r="CD518" s="155">
        <v>3.6373269000000001E-7</v>
      </c>
      <c r="CE518" s="155">
        <v>6.4628441999999998E-7</v>
      </c>
      <c r="CF518" s="155">
        <v>0</v>
      </c>
      <c r="CG518" s="155">
        <v>2.2648546999999999E-16</v>
      </c>
      <c r="CH518" s="155">
        <v>1.8544542E-12</v>
      </c>
      <c r="CI518" s="155">
        <v>3.7260900999999999E-6</v>
      </c>
      <c r="CJ518" s="155">
        <v>5.2266106000000001E-5</v>
      </c>
      <c r="CK518" s="155">
        <v>4.1875503000000001E-8</v>
      </c>
      <c r="CL518" s="155">
        <v>0</v>
      </c>
      <c r="CM518"/>
      <c r="CN518" s="284">
        <v>1.5696353000000001E-12</v>
      </c>
      <c r="CO518" s="284">
        <v>2.8744317000000001</v>
      </c>
      <c r="CP518" s="285">
        <v>9.1551027000000007E-3</v>
      </c>
      <c r="CQ518" s="284">
        <v>1.458916E-3</v>
      </c>
      <c r="CR518" s="284">
        <v>2.2084759000000001E-10</v>
      </c>
      <c r="CS518" s="284">
        <v>2.6013390000000001E-8</v>
      </c>
      <c r="CT518" s="284">
        <v>1.2918629999999999E-4</v>
      </c>
      <c r="CU518" s="284">
        <v>9.7074472999999998E-3</v>
      </c>
      <c r="CV518" s="284">
        <v>9.4634055E-8</v>
      </c>
      <c r="CW518" s="284">
        <v>7.8091215999999999E-5</v>
      </c>
      <c r="CX518"/>
      <c r="CY518" s="158"/>
      <c r="CZ518" s="272"/>
      <c r="DA518"/>
      <c r="DB518" s="50"/>
      <c r="DC518"/>
      <c r="DD518"/>
      <c r="DE518"/>
      <c r="DF518"/>
      <c r="DG518"/>
      <c r="DH518"/>
      <c r="DI518"/>
      <c r="DJ518"/>
      <c r="DK518"/>
      <c r="DL518"/>
    </row>
    <row r="519" spans="1:116" ht="14.4">
      <c r="B519" s="188"/>
      <c r="C519" s="151"/>
      <c r="D519" s="51" t="s">
        <v>1244</v>
      </c>
      <c r="E519" s="150"/>
      <c r="F519"/>
      <c r="G519"/>
      <c r="H519"/>
      <c r="I519"/>
      <c r="J519"/>
      <c r="K519"/>
      <c r="L519"/>
      <c r="M519"/>
      <c r="N519" s="174"/>
      <c r="O519"/>
      <c r="P519" s="53"/>
      <c r="Q519" s="53"/>
      <c r="R519" s="53"/>
      <c r="S519"/>
      <c r="T519"/>
      <c r="U519"/>
      <c r="V519"/>
      <c r="W519"/>
      <c r="X519"/>
      <c r="Y519"/>
      <c r="Z519"/>
      <c r="AA519" s="53"/>
      <c r="AB519" s="53"/>
      <c r="AC519"/>
      <c r="AD519"/>
      <c r="AE519"/>
      <c r="AF519"/>
      <c r="AG519"/>
      <c r="AH519"/>
      <c r="AI519"/>
      <c r="AJ519"/>
      <c r="AK519"/>
      <c r="AL519"/>
      <c r="AM519"/>
      <c r="AN519"/>
      <c r="AO519"/>
      <c r="AP519"/>
      <c r="AQ519"/>
      <c r="AR519"/>
      <c r="AS519"/>
      <c r="AT519"/>
      <c r="AU519"/>
      <c r="AX519" s="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s="117"/>
      <c r="CQ519"/>
      <c r="CR519"/>
      <c r="CS519"/>
      <c r="CT519"/>
      <c r="CU519"/>
      <c r="CV519"/>
      <c r="CW519"/>
      <c r="CX519"/>
      <c r="CY519" s="159"/>
      <c r="CZ519" s="272"/>
      <c r="DA519"/>
      <c r="DB519" s="247"/>
      <c r="DC519"/>
      <c r="DD519"/>
      <c r="DE519"/>
      <c r="DF519"/>
      <c r="DG519"/>
      <c r="DH519"/>
      <c r="DI519"/>
      <c r="DJ519"/>
      <c r="DK519"/>
      <c r="DL519"/>
    </row>
    <row r="520" spans="1:116" ht="14.4">
      <c r="A520" t="s">
        <v>1687</v>
      </c>
      <c r="B520" s="188" t="s">
        <v>315</v>
      </c>
      <c r="C520" s="151" t="str">
        <f t="shared" si="123"/>
        <v>A.080.03.101</v>
      </c>
      <c r="D520" s="54" t="s">
        <v>1244</v>
      </c>
      <c r="E520" s="150" t="s">
        <v>352</v>
      </c>
      <c r="F520" s="153" t="str">
        <f t="shared" si="124"/>
        <v>Glass bottles 100% recycled</v>
      </c>
      <c r="G520" s="154">
        <f t="shared" si="125"/>
        <v>1.0089581333333333</v>
      </c>
      <c r="H520"/>
      <c r="I520"/>
      <c r="J520" s="227">
        <f t="shared" si="119"/>
        <v>0.17494443634334794</v>
      </c>
      <c r="K520"/>
      <c r="L520" s="280">
        <f t="shared" si="120"/>
        <v>7.2645101920000002E-3</v>
      </c>
      <c r="M520" s="280">
        <f t="shared" si="121"/>
        <v>1.0774992747000001E-2</v>
      </c>
      <c r="N520" s="281">
        <f t="shared" si="122"/>
        <v>5.5612134043479628E-3</v>
      </c>
      <c r="O520" s="280">
        <v>0.15134371999999999</v>
      </c>
      <c r="P520" s="286">
        <v>4.0171358999999997E-3</v>
      </c>
      <c r="Q520" s="286">
        <v>5.9648896000000003E-3</v>
      </c>
      <c r="R520" s="286">
        <v>6.0225308000000002E-3</v>
      </c>
      <c r="S520" s="219">
        <v>1.0455248E-3</v>
      </c>
      <c r="T520" s="286">
        <v>8.2360072000000001E-5</v>
      </c>
      <c r="U520" s="219">
        <v>1.1409452E-4</v>
      </c>
      <c r="V520" s="219">
        <v>5.0360943000000004E-4</v>
      </c>
      <c r="W520" s="219">
        <v>3.4438771000000002E-4</v>
      </c>
      <c r="X520" s="219">
        <v>2.7790619999999998E-4</v>
      </c>
      <c r="Y520" s="219">
        <v>5.2160328999999997E-3</v>
      </c>
      <c r="Z520" s="286">
        <v>1.1451617E-5</v>
      </c>
      <c r="AA520" s="286">
        <v>7.9278960999999996E-7</v>
      </c>
      <c r="AB520" s="286">
        <v>4.7379624000000003E-12</v>
      </c>
      <c r="AC520"/>
      <c r="AD520" s="227">
        <f t="shared" si="111"/>
        <v>0.15134371999999999</v>
      </c>
      <c r="AE520" s="227">
        <f t="shared" si="112"/>
        <v>1.7750145121999999E-2</v>
      </c>
      <c r="AF520" s="227">
        <f t="shared" si="113"/>
        <v>1.048642771961E-2</v>
      </c>
      <c r="AG520" s="227">
        <f t="shared" si="114"/>
        <v>1.0774992747000001E-2</v>
      </c>
      <c r="AH520" s="227">
        <f t="shared" si="115"/>
        <v>5.5604206147379627E-3</v>
      </c>
      <c r="AI520"/>
      <c r="AJ520">
        <v>15.336389</v>
      </c>
      <c r="AK520" s="155">
        <v>14.443097</v>
      </c>
      <c r="AL520" s="155">
        <v>0.51580566000000005</v>
      </c>
      <c r="AM520" s="155">
        <v>0</v>
      </c>
      <c r="AN520" s="155">
        <v>8.2993645000000005E-2</v>
      </c>
      <c r="AO520" s="155">
        <v>0.19216088000000001</v>
      </c>
      <c r="AP520" s="155">
        <v>0.10233172</v>
      </c>
      <c r="AQ520"/>
      <c r="AR520" s="156">
        <v>1.8839060000000001E-2</v>
      </c>
      <c r="AS520" s="156">
        <v>1.7048948000000001E-2</v>
      </c>
      <c r="AT520" s="156">
        <v>7.9761326999999997E-4</v>
      </c>
      <c r="AU520" s="156">
        <v>9.9249807999999998E-4</v>
      </c>
      <c r="AV520" s="282">
        <f t="shared" si="116"/>
        <v>1.0221192098584599E-6</v>
      </c>
      <c r="AW520" s="282">
        <f t="shared" si="117"/>
        <v>2.9497531927522305E-9</v>
      </c>
      <c r="AX520" s="283">
        <f t="shared" si="118"/>
        <v>0.13900533504100002</v>
      </c>
      <c r="AY520" s="157">
        <v>9.3631711999999999E-7</v>
      </c>
      <c r="AZ520" s="157">
        <v>2.8250946E-9</v>
      </c>
      <c r="BA520" s="157">
        <v>7.7185620000000003E-14</v>
      </c>
      <c r="BB520" s="157">
        <v>6.6942746000000003E-13</v>
      </c>
      <c r="BC520" s="157">
        <v>0</v>
      </c>
      <c r="BD520" s="157">
        <v>1.7876199000000001E-10</v>
      </c>
      <c r="BE520" s="157">
        <v>8.5510931000000005E-8</v>
      </c>
      <c r="BF520" s="157">
        <v>3.8944463000000001E-11</v>
      </c>
      <c r="BG520" s="157">
        <v>8.5558401000000001E-11</v>
      </c>
      <c r="BH520" s="157">
        <v>8.8375697000000006E-15</v>
      </c>
      <c r="BI520" s="157">
        <v>9.0949202999999994E-16</v>
      </c>
      <c r="BJ520" s="157">
        <v>6.5033961000000002E-14</v>
      </c>
      <c r="BK520" s="157">
        <v>3.0582302E-15</v>
      </c>
      <c r="BL520" s="157">
        <v>7.0387290000000001E-16</v>
      </c>
      <c r="BM520" s="157">
        <v>1.1976645000000001E-11</v>
      </c>
      <c r="BN520" s="157">
        <v>9.9750795999999999E-11</v>
      </c>
      <c r="BO520" s="157">
        <v>6.4007506999999998E-21</v>
      </c>
      <c r="BP520" s="157">
        <v>3.8705041000000002E-5</v>
      </c>
      <c r="BQ520" s="157">
        <v>0.13896663000000001</v>
      </c>
      <c r="BR520" s="157">
        <v>0</v>
      </c>
      <c r="BS520" s="157">
        <v>0</v>
      </c>
      <c r="BT520" s="157">
        <v>0</v>
      </c>
      <c r="BU520"/>
      <c r="BV520" s="155">
        <v>4.9635166000000002E-5</v>
      </c>
      <c r="BW520" s="155">
        <v>5.9681771000000002E-7</v>
      </c>
      <c r="BX520" s="155">
        <v>2.8132430000000001E-5</v>
      </c>
      <c r="BY520" s="155">
        <v>6.1810049000000001E-8</v>
      </c>
      <c r="BZ520" s="155">
        <v>1.1647538E-6</v>
      </c>
      <c r="CA520" s="155">
        <v>1.3776925999999999E-8</v>
      </c>
      <c r="CB520" s="155">
        <v>2.1989691E-10</v>
      </c>
      <c r="CC520" s="155">
        <v>2.0749088000000001E-8</v>
      </c>
      <c r="CD520" s="155">
        <v>1.1658694E-7</v>
      </c>
      <c r="CE520" s="155">
        <v>1.013167E-7</v>
      </c>
      <c r="CF520" s="155">
        <v>0</v>
      </c>
      <c r="CG520" s="155">
        <v>1.4154443999999999E-17</v>
      </c>
      <c r="CH520" s="155">
        <v>1.1589603000000001E-13</v>
      </c>
      <c r="CI520" s="155">
        <v>1.1887371000000001E-6</v>
      </c>
      <c r="CJ520" s="155">
        <v>1.8235286999999999E-5</v>
      </c>
      <c r="CK520" s="155">
        <v>2.6810568000000001E-9</v>
      </c>
      <c r="CL520" s="155">
        <v>0</v>
      </c>
      <c r="CM520"/>
      <c r="CN520" s="284">
        <v>9.8095983000000004E-14</v>
      </c>
      <c r="CO520" s="284">
        <v>1.0089599</v>
      </c>
      <c r="CP520" s="285">
        <v>5.8099344E-4</v>
      </c>
      <c r="CQ520" s="284">
        <v>4.1146936E-4</v>
      </c>
      <c r="CR520" s="284">
        <v>3.0443109999999999E-11</v>
      </c>
      <c r="CS520" s="284">
        <v>3.5673859E-9</v>
      </c>
      <c r="CT520" s="284">
        <v>4.3357106000000002E-5</v>
      </c>
      <c r="CU520" s="284">
        <v>2.5734424000000001E-3</v>
      </c>
      <c r="CV520" s="284">
        <v>5.9142531999999997E-9</v>
      </c>
      <c r="CW520" s="284">
        <v>5.1183247999999999E-6</v>
      </c>
      <c r="CX520"/>
      <c r="CY520" s="158"/>
      <c r="CZ520" s="272"/>
      <c r="DA520"/>
      <c r="DB520" s="247"/>
      <c r="DC520"/>
      <c r="DD520"/>
      <c r="DE520"/>
      <c r="DF520"/>
      <c r="DG520"/>
      <c r="DH520"/>
      <c r="DI520"/>
      <c r="DJ520"/>
      <c r="DK520"/>
      <c r="DL520"/>
    </row>
    <row r="521" spans="1:116" ht="14.4">
      <c r="A521" t="s">
        <v>1688</v>
      </c>
      <c r="B521" s="188" t="s">
        <v>315</v>
      </c>
      <c r="C521" s="151" t="str">
        <f t="shared" si="123"/>
        <v>A.080.03.102</v>
      </c>
      <c r="D521" s="54" t="s">
        <v>1244</v>
      </c>
      <c r="E521" s="150" t="s">
        <v>352</v>
      </c>
      <c r="F521" s="153" t="str">
        <f t="shared" si="124"/>
        <v>Glass bottles recycled average EU 74%</v>
      </c>
      <c r="G521" s="154">
        <f t="shared" si="125"/>
        <v>1.1203014</v>
      </c>
      <c r="H521"/>
      <c r="I521"/>
      <c r="J521" s="227">
        <f t="shared" si="119"/>
        <v>0.19785129407366167</v>
      </c>
      <c r="K521"/>
      <c r="L521" s="280">
        <f t="shared" si="120"/>
        <v>8.8377645789999987E-3</v>
      </c>
      <c r="M521" s="280">
        <f t="shared" si="121"/>
        <v>1.2898908949999999E-2</v>
      </c>
      <c r="N521" s="281">
        <f t="shared" si="122"/>
        <v>8.0694105446616794E-3</v>
      </c>
      <c r="O521" s="280">
        <v>0.16804521</v>
      </c>
      <c r="P521" s="286">
        <v>4.5588418000000004E-3</v>
      </c>
      <c r="Q521" s="286">
        <v>6.9200807000000001E-3</v>
      </c>
      <c r="R521" s="286">
        <v>6.9133297E-3</v>
      </c>
      <c r="S521" s="219">
        <v>1.6380932E-3</v>
      </c>
      <c r="T521" s="286">
        <v>9.2035079000000005E-5</v>
      </c>
      <c r="U521" s="219">
        <v>1.9430660000000001E-4</v>
      </c>
      <c r="V521" s="219">
        <v>6.1107710000000005E-4</v>
      </c>
      <c r="W521" s="219">
        <v>4.0166026000000002E-4</v>
      </c>
      <c r="X521" s="219">
        <v>7.8373218000000002E-4</v>
      </c>
      <c r="Y521" s="219">
        <v>7.6655144999999997E-3</v>
      </c>
      <c r="Z521" s="286">
        <v>2.5177170000000001E-5</v>
      </c>
      <c r="AA521" s="286">
        <v>2.2357712999999999E-6</v>
      </c>
      <c r="AB521" s="286">
        <v>1.336168E-11</v>
      </c>
      <c r="AC521"/>
      <c r="AD521" s="227">
        <f t="shared" si="111"/>
        <v>0.16804521</v>
      </c>
      <c r="AE521" s="227">
        <f t="shared" si="112"/>
        <v>2.0927764179E-2</v>
      </c>
      <c r="AF521" s="227">
        <f t="shared" si="113"/>
        <v>1.2092235371299999E-2</v>
      </c>
      <c r="AG521" s="227">
        <f t="shared" si="114"/>
        <v>1.2898908949999999E-2</v>
      </c>
      <c r="AH521" s="227">
        <f t="shared" si="115"/>
        <v>8.0671747733616801E-3</v>
      </c>
      <c r="AI521"/>
      <c r="AJ521">
        <v>17.060789</v>
      </c>
      <c r="AK521" s="155">
        <v>16.110858</v>
      </c>
      <c r="AL521" s="155">
        <v>0.53191469999999996</v>
      </c>
      <c r="AM521" s="155">
        <v>0</v>
      </c>
      <c r="AN521" s="155">
        <v>0.10527757</v>
      </c>
      <c r="AO521" s="155">
        <v>0.20710027</v>
      </c>
      <c r="AP521" s="155">
        <v>0.10563904</v>
      </c>
      <c r="AQ521"/>
      <c r="AR521" s="156">
        <v>2.1004495000000001E-2</v>
      </c>
      <c r="AS521" s="156">
        <v>1.9004782000000001E-2</v>
      </c>
      <c r="AT521" s="156">
        <v>8.8837319000000003E-4</v>
      </c>
      <c r="AU521" s="156">
        <v>1.111339E-3</v>
      </c>
      <c r="AV521" s="282">
        <f t="shared" si="116"/>
        <v>1.1393754150668001E-6</v>
      </c>
      <c r="AW521" s="282">
        <f t="shared" si="117"/>
        <v>3.2854038351518812E-9</v>
      </c>
      <c r="AX521" s="283">
        <f t="shared" si="118"/>
        <v>0.15564971260900001</v>
      </c>
      <c r="AY521" s="157">
        <v>1.0396509E-6</v>
      </c>
      <c r="AZ521" s="157">
        <v>3.1368774E-9</v>
      </c>
      <c r="BA521" s="157">
        <v>8.5703969000000002E-14</v>
      </c>
      <c r="BB521" s="157">
        <v>1.8878737999999999E-12</v>
      </c>
      <c r="BC521" s="157">
        <v>0</v>
      </c>
      <c r="BD521" s="157">
        <v>2.3414791000000001E-10</v>
      </c>
      <c r="BE521" s="157">
        <v>9.9339297000000006E-8</v>
      </c>
      <c r="BF521" s="157">
        <v>4.8258597000000001E-11</v>
      </c>
      <c r="BG521" s="157">
        <v>1.0004067E-10</v>
      </c>
      <c r="BH521" s="157">
        <v>2.4923113000000001E-14</v>
      </c>
      <c r="BI521" s="157">
        <v>1.1161968000000001E-15</v>
      </c>
      <c r="BJ521" s="157">
        <v>1.1076342E-13</v>
      </c>
      <c r="BK521" s="157">
        <v>3.7539053000000003E-15</v>
      </c>
      <c r="BL521" s="157">
        <v>9.0752973000000003E-16</v>
      </c>
      <c r="BM521" s="157">
        <v>1.4383172999999999E-11</v>
      </c>
      <c r="BN521" s="157">
        <v>1.3479911000000001E-10</v>
      </c>
      <c r="BO521" s="157">
        <v>1.8050962E-20</v>
      </c>
      <c r="BP521" s="157">
        <v>4.3472608999999999E-5</v>
      </c>
      <c r="BQ521" s="157">
        <v>0.15560624000000001</v>
      </c>
      <c r="BR521" s="157">
        <v>0</v>
      </c>
      <c r="BS521" s="157">
        <v>0</v>
      </c>
      <c r="BT521" s="157">
        <v>0</v>
      </c>
      <c r="BU521"/>
      <c r="BV521" s="155">
        <v>5.5381418000000001E-5</v>
      </c>
      <c r="BW521" s="155">
        <v>7.0931681000000002E-7</v>
      </c>
      <c r="BX521" s="155">
        <v>3.1236974999999998E-5</v>
      </c>
      <c r="BY521" s="155">
        <v>7.4714092000000006E-8</v>
      </c>
      <c r="BZ521" s="155">
        <v>1.3096816000000001E-6</v>
      </c>
      <c r="CA521" s="155">
        <v>3.8852749999999997E-8</v>
      </c>
      <c r="CB521" s="155">
        <v>6.2013831000000001E-10</v>
      </c>
      <c r="CC521" s="155">
        <v>5.8515165999999998E-8</v>
      </c>
      <c r="CD521" s="155">
        <v>1.3355959000000001E-7</v>
      </c>
      <c r="CE521" s="155">
        <v>1.5899133E-7</v>
      </c>
      <c r="CF521" s="155">
        <v>0</v>
      </c>
      <c r="CG521" s="155">
        <v>3.9917399000000002E-17</v>
      </c>
      <c r="CH521" s="155">
        <v>3.2684210999999998E-13</v>
      </c>
      <c r="CI521" s="155">
        <v>1.3640572E-6</v>
      </c>
      <c r="CJ521" s="155">
        <v>2.0288706000000001E-5</v>
      </c>
      <c r="CK521" s="155">
        <v>7.4277975000000004E-9</v>
      </c>
      <c r="CL521" s="155">
        <v>0</v>
      </c>
      <c r="CM521"/>
      <c r="CN521" s="284">
        <v>2.7664362E-13</v>
      </c>
      <c r="CO521" s="284">
        <v>1.1203065000000001</v>
      </c>
      <c r="CP521" s="285">
        <v>1.6200985000000001E-3</v>
      </c>
      <c r="CQ521" s="284">
        <v>4.9414640000000002E-4</v>
      </c>
      <c r="CR521" s="284">
        <v>5.1238088999999998E-11</v>
      </c>
      <c r="CS521" s="284">
        <v>6.0216063000000003E-9</v>
      </c>
      <c r="CT521" s="284">
        <v>4.8878478000000003E-5</v>
      </c>
      <c r="CU521" s="284">
        <v>3.1663155E-3</v>
      </c>
      <c r="CV521" s="284">
        <v>1.6678974999999999E-8</v>
      </c>
      <c r="CW521" s="284">
        <v>1.3939418999999999E-5</v>
      </c>
      <c r="CX521"/>
      <c r="CY521" s="158"/>
      <c r="CZ521" s="272"/>
      <c r="DA521"/>
      <c r="DB521" s="247"/>
      <c r="DC521"/>
      <c r="DD521"/>
      <c r="DE521"/>
      <c r="DF521"/>
      <c r="DG521"/>
      <c r="DH521"/>
      <c r="DI521"/>
      <c r="DJ521"/>
      <c r="DK521"/>
      <c r="DL521"/>
    </row>
    <row r="522" spans="1:116" ht="14.4">
      <c r="A522" t="s">
        <v>1689</v>
      </c>
      <c r="B522" s="188" t="s">
        <v>315</v>
      </c>
      <c r="C522" s="151" t="str">
        <f t="shared" si="123"/>
        <v>A.080.03.103</v>
      </c>
      <c r="D522" s="54" t="s">
        <v>1244</v>
      </c>
      <c r="E522" s="150" t="s">
        <v>352</v>
      </c>
      <c r="F522" s="153" t="str">
        <f t="shared" si="124"/>
        <v>Glass bottles virgin</v>
      </c>
      <c r="G522" s="154">
        <f t="shared" si="125"/>
        <v>1.4372014666666666</v>
      </c>
      <c r="H522"/>
      <c r="I522"/>
      <c r="J522" s="227">
        <f t="shared" si="119"/>
        <v>0.26304773541230608</v>
      </c>
      <c r="K522"/>
      <c r="L522" s="280">
        <f t="shared" si="120"/>
        <v>1.331548837E-2</v>
      </c>
      <c r="M522" s="280">
        <f t="shared" si="121"/>
        <v>1.8943901555E-2</v>
      </c>
      <c r="N522" s="281">
        <f t="shared" si="122"/>
        <v>1.5208125487306106E-2</v>
      </c>
      <c r="O522" s="280">
        <v>0.21558021999999999</v>
      </c>
      <c r="P522" s="286">
        <v>6.1006202999999998E-3</v>
      </c>
      <c r="Q522" s="286">
        <v>9.6387017000000002E-3</v>
      </c>
      <c r="R522" s="286">
        <v>9.4486802999999998E-3</v>
      </c>
      <c r="S522" s="219">
        <v>3.3246338999999999E-3</v>
      </c>
      <c r="T522" s="219">
        <v>1.1957164E-4</v>
      </c>
      <c r="U522" s="219">
        <v>4.2260253E-4</v>
      </c>
      <c r="V522" s="219">
        <v>9.1694664999999998E-4</v>
      </c>
      <c r="W522" s="219">
        <v>5.6466673000000003E-4</v>
      </c>
      <c r="X522" s="219">
        <v>2.2233906999999998E-3</v>
      </c>
      <c r="Y522" s="219">
        <v>1.4637116E-2</v>
      </c>
      <c r="Z522" s="286">
        <v>6.4242205000000007E-5</v>
      </c>
      <c r="AA522" s="286">
        <v>6.3427194000000003E-6</v>
      </c>
      <c r="AB522" s="286">
        <v>3.7906105000000002E-11</v>
      </c>
      <c r="AC522"/>
      <c r="AD522" s="227">
        <f t="shared" si="111"/>
        <v>0.21558021999999999</v>
      </c>
      <c r="AE522" s="227">
        <f t="shared" si="112"/>
        <v>2.9971757019999996E-2</v>
      </c>
      <c r="AF522" s="227">
        <f t="shared" si="113"/>
        <v>1.6662611369400001E-2</v>
      </c>
      <c r="AG522" s="227">
        <f t="shared" si="114"/>
        <v>1.8943901555000003E-2</v>
      </c>
      <c r="AH522" s="227">
        <f t="shared" si="115"/>
        <v>1.5201782767906106E-2</v>
      </c>
      <c r="AI522"/>
      <c r="AJ522">
        <v>21.968696999999999</v>
      </c>
      <c r="AK522" s="155">
        <v>20.857559999999999</v>
      </c>
      <c r="AL522" s="155">
        <v>0.57776349999999999</v>
      </c>
      <c r="AM522" s="155">
        <v>0</v>
      </c>
      <c r="AN522" s="155">
        <v>0.16870103</v>
      </c>
      <c r="AO522" s="155">
        <v>0.24962007</v>
      </c>
      <c r="AP522" s="155">
        <v>0.11505218</v>
      </c>
      <c r="AQ522"/>
      <c r="AR522" s="156">
        <v>2.7167654999999999E-2</v>
      </c>
      <c r="AS522" s="156">
        <v>2.4571387E-2</v>
      </c>
      <c r="AT522" s="156">
        <v>1.1466899000000001E-3</v>
      </c>
      <c r="AU522" s="156">
        <v>1.4495783999999999E-3</v>
      </c>
      <c r="AV522" s="282">
        <f t="shared" si="116"/>
        <v>1.4731046750294999E-6</v>
      </c>
      <c r="AW522" s="282">
        <f t="shared" si="117"/>
        <v>4.2407170816677086E-9</v>
      </c>
      <c r="AX522" s="283">
        <f t="shared" si="118"/>
        <v>0.20302218183999998</v>
      </c>
      <c r="AY522" s="157">
        <v>1.3337548E-6</v>
      </c>
      <c r="AZ522" s="157">
        <v>4.0242591E-9</v>
      </c>
      <c r="BA522" s="157">
        <v>1.0994850000000001E-13</v>
      </c>
      <c r="BB522" s="157">
        <v>5.3557595000000003E-12</v>
      </c>
      <c r="BC522" s="157">
        <v>0</v>
      </c>
      <c r="BD522" s="157">
        <v>3.9178476000000002E-10</v>
      </c>
      <c r="BE522" s="157">
        <v>1.3869694999999999E-7</v>
      </c>
      <c r="BF522" s="157">
        <v>7.4768056000000006E-11</v>
      </c>
      <c r="BG522" s="157">
        <v>1.4125943000000001E-10</v>
      </c>
      <c r="BH522" s="157">
        <v>7.0705044000000005E-14</v>
      </c>
      <c r="BI522" s="157">
        <v>1.7045105000000001E-15</v>
      </c>
      <c r="BJ522" s="157">
        <v>2.4091649000000001E-13</v>
      </c>
      <c r="BK522" s="157">
        <v>5.7339035999999997E-15</v>
      </c>
      <c r="BL522" s="157">
        <v>1.4871684E-15</v>
      </c>
      <c r="BM522" s="157">
        <v>2.1232520000000001E-11</v>
      </c>
      <c r="BN522" s="157">
        <v>2.3455199000000001E-10</v>
      </c>
      <c r="BO522" s="157">
        <v>5.1209254999999998E-20</v>
      </c>
      <c r="BP522" s="157">
        <v>5.7041840000000003E-5</v>
      </c>
      <c r="BQ522" s="157">
        <v>0.20296513999999999</v>
      </c>
      <c r="BR522" s="157">
        <v>0</v>
      </c>
      <c r="BS522" s="157">
        <v>0</v>
      </c>
      <c r="BT522" s="157">
        <v>0</v>
      </c>
      <c r="BU522"/>
      <c r="BV522" s="155">
        <v>7.1736136000000004E-5</v>
      </c>
      <c r="BW522" s="155">
        <v>1.0295066000000001E-6</v>
      </c>
      <c r="BX522" s="155">
        <v>4.007299E-5</v>
      </c>
      <c r="BY522" s="155">
        <v>1.1144099E-7</v>
      </c>
      <c r="BZ522" s="155">
        <v>1.7221683E-6</v>
      </c>
      <c r="CA522" s="155">
        <v>1.102224E-7</v>
      </c>
      <c r="CB522" s="155">
        <v>1.7592869000000001E-9</v>
      </c>
      <c r="CC522" s="155">
        <v>1.6600324E-7</v>
      </c>
      <c r="CD522" s="155">
        <v>1.8186634000000001E-7</v>
      </c>
      <c r="CE522" s="155">
        <v>3.2314220999999999E-7</v>
      </c>
      <c r="CF522" s="155">
        <v>0</v>
      </c>
      <c r="CG522" s="155">
        <v>1.1324272999999999E-16</v>
      </c>
      <c r="CH522" s="155">
        <v>9.2722710000000002E-13</v>
      </c>
      <c r="CI522" s="155">
        <v>1.863045E-6</v>
      </c>
      <c r="CJ522" s="155">
        <v>2.6133053E-5</v>
      </c>
      <c r="CK522" s="155">
        <v>2.0937751999999999E-8</v>
      </c>
      <c r="CL522" s="155">
        <v>0</v>
      </c>
      <c r="CM522"/>
      <c r="CN522" s="284">
        <v>7.8481767000000001E-13</v>
      </c>
      <c r="CO522" s="284">
        <v>1.4372159</v>
      </c>
      <c r="CP522" s="285">
        <v>4.5775514000000002E-3</v>
      </c>
      <c r="CQ522" s="284">
        <v>7.2945799000000003E-4</v>
      </c>
      <c r="CR522" s="284">
        <v>1.104238E-10</v>
      </c>
      <c r="CS522" s="284">
        <v>1.3006695000000001E-8</v>
      </c>
      <c r="CT522" s="284">
        <v>6.4593149999999993E-5</v>
      </c>
      <c r="CU522" s="284">
        <v>4.8537236999999997E-3</v>
      </c>
      <c r="CV522" s="284">
        <v>4.7317028000000002E-8</v>
      </c>
      <c r="CW522" s="284">
        <v>3.9045608E-5</v>
      </c>
      <c r="CX522"/>
      <c r="CY522" s="158"/>
      <c r="CZ522" s="267"/>
      <c r="DA522"/>
      <c r="DB522" s="247"/>
      <c r="DC522"/>
      <c r="DD522"/>
      <c r="DE522"/>
      <c r="DF522"/>
      <c r="DG522"/>
      <c r="DH522"/>
      <c r="DI522"/>
      <c r="DJ522"/>
      <c r="DK522"/>
      <c r="DL522"/>
    </row>
    <row r="523" spans="1:116" ht="14.4">
      <c r="A523" t="s">
        <v>1690</v>
      </c>
      <c r="B523" s="188" t="s">
        <v>315</v>
      </c>
      <c r="C523" s="151" t="str">
        <f t="shared" si="123"/>
        <v>A.080.03.104</v>
      </c>
      <c r="D523" s="54" t="s">
        <v>1244</v>
      </c>
      <c r="E523" s="150" t="s">
        <v>352</v>
      </c>
      <c r="F523" s="153" t="str">
        <f t="shared" si="124"/>
        <v>Glass bottles flint (=clean transparant), EoL-RIR in Europe 40%</v>
      </c>
      <c r="G523" s="154">
        <f t="shared" si="125"/>
        <v>1.2659041333333334</v>
      </c>
      <c r="H523"/>
      <c r="I523"/>
      <c r="J523" s="227">
        <f t="shared" si="119"/>
        <v>0.22780641595213885</v>
      </c>
      <c r="K523"/>
      <c r="L523" s="280">
        <f t="shared" si="120"/>
        <v>1.0895097130000002E-2</v>
      </c>
      <c r="M523" s="280">
        <f t="shared" si="121"/>
        <v>1.5676337929999999E-2</v>
      </c>
      <c r="N523" s="281">
        <f t="shared" si="122"/>
        <v>1.1349360892138848E-2</v>
      </c>
      <c r="O523" s="280">
        <v>0.18988562</v>
      </c>
      <c r="P523" s="219">
        <v>5.2672264999999996E-3</v>
      </c>
      <c r="Q523" s="219">
        <v>8.1691768000000005E-3</v>
      </c>
      <c r="R523" s="286">
        <v>8.0782205000000003E-3</v>
      </c>
      <c r="S523" s="219">
        <v>2.4129902999999999E-3</v>
      </c>
      <c r="T523" s="219">
        <v>1.0468701E-4</v>
      </c>
      <c r="U523" s="219">
        <v>2.9919932000000002E-4</v>
      </c>
      <c r="V523" s="219">
        <v>7.5161176000000001E-4</v>
      </c>
      <c r="W523" s="219">
        <v>4.7655511999999999E-4</v>
      </c>
      <c r="X523" s="219">
        <v>1.4451969E-3</v>
      </c>
      <c r="Y523" s="219">
        <v>1.0868683000000001E-2</v>
      </c>
      <c r="Z523" s="286">
        <v>4.3125969999999998E-5</v>
      </c>
      <c r="AA523" s="286">
        <v>4.1227475000000003E-6</v>
      </c>
      <c r="AB523" s="286">
        <v>2.4638847999999999E-11</v>
      </c>
      <c r="AC523"/>
      <c r="AD523" s="227">
        <f t="shared" si="111"/>
        <v>0.18988562</v>
      </c>
      <c r="AE523" s="227">
        <f t="shared" si="112"/>
        <v>2.508311219E-2</v>
      </c>
      <c r="AF523" s="227">
        <f t="shared" si="113"/>
        <v>1.41921378075E-2</v>
      </c>
      <c r="AG523" s="227">
        <f t="shared" si="114"/>
        <v>1.5676337929999999E-2</v>
      </c>
      <c r="AH523" s="227">
        <f t="shared" si="115"/>
        <v>1.1345238144638848E-2</v>
      </c>
      <c r="AI523"/>
      <c r="AJ523">
        <v>19.315774000000001</v>
      </c>
      <c r="AK523" s="155">
        <v>18.291775000000001</v>
      </c>
      <c r="AL523" s="155">
        <v>0.55298035999999995</v>
      </c>
      <c r="AM523" s="155">
        <v>0</v>
      </c>
      <c r="AN523" s="155">
        <v>0.13441808</v>
      </c>
      <c r="AO523" s="155">
        <v>0.22663638999999999</v>
      </c>
      <c r="AP523" s="155">
        <v>0.10996400000000001</v>
      </c>
      <c r="AQ523"/>
      <c r="AR523" s="156">
        <v>2.3836217E-2</v>
      </c>
      <c r="AS523" s="156">
        <v>2.1562411E-2</v>
      </c>
      <c r="AT523" s="156">
        <v>1.0070592000000001E-3</v>
      </c>
      <c r="AU523" s="156">
        <v>1.2667462999999999E-3</v>
      </c>
      <c r="AV523" s="282">
        <f t="shared" si="116"/>
        <v>1.2927105585566998E-6</v>
      </c>
      <c r="AW523" s="282">
        <f t="shared" si="117"/>
        <v>3.7243315279047859E-9</v>
      </c>
      <c r="AX523" s="283">
        <f t="shared" si="118"/>
        <v>0.17741544711999999</v>
      </c>
      <c r="AY523" s="157">
        <v>1.1747798E-6</v>
      </c>
      <c r="AZ523" s="157">
        <v>3.5445932999999999E-9</v>
      </c>
      <c r="BA523" s="157">
        <v>9.6843349999999997E-14</v>
      </c>
      <c r="BB523" s="157">
        <v>3.4812266999999998E-12</v>
      </c>
      <c r="BC523" s="157">
        <v>0</v>
      </c>
      <c r="BD523" s="157">
        <v>3.0657565E-10</v>
      </c>
      <c r="BE523" s="157">
        <v>1.1742254E-7</v>
      </c>
      <c r="BF523" s="157">
        <v>6.0438618999999998E-11</v>
      </c>
      <c r="BG523" s="157">
        <v>1.1897901999999999E-10</v>
      </c>
      <c r="BH523" s="157">
        <v>4.5958053999999998E-14</v>
      </c>
      <c r="BI523" s="157">
        <v>1.3865031E-15</v>
      </c>
      <c r="BJ523" s="157">
        <v>1.7056348000000001E-13</v>
      </c>
      <c r="BK523" s="157">
        <v>4.6636341999999997E-15</v>
      </c>
      <c r="BL523" s="157">
        <v>1.1738502000000001E-15</v>
      </c>
      <c r="BM523" s="157">
        <v>1.7530170000000001E-11</v>
      </c>
      <c r="BN523" s="157">
        <v>1.8063151000000001E-10</v>
      </c>
      <c r="BO523" s="157">
        <v>3.3285852999999999E-20</v>
      </c>
      <c r="BP523" s="157">
        <v>4.9707119999999999E-5</v>
      </c>
      <c r="BQ523" s="157">
        <v>0.17736573999999999</v>
      </c>
      <c r="BR523" s="157">
        <v>0</v>
      </c>
      <c r="BS523" s="157">
        <v>0</v>
      </c>
      <c r="BT523" s="157">
        <v>0</v>
      </c>
      <c r="BU523"/>
      <c r="BV523" s="155">
        <v>6.2895748000000006E-5</v>
      </c>
      <c r="BW523" s="155">
        <v>8.5643102000000005E-7</v>
      </c>
      <c r="BX523" s="155">
        <v>3.5296765999999998E-5</v>
      </c>
      <c r="BY523" s="155">
        <v>9.1588611000000005E-8</v>
      </c>
      <c r="BZ523" s="155">
        <v>1.4992024999999999E-6</v>
      </c>
      <c r="CA523" s="155">
        <v>7.1644212000000004E-8</v>
      </c>
      <c r="CB523" s="155">
        <v>1.1435309E-9</v>
      </c>
      <c r="CC523" s="155">
        <v>1.0790157999999999E-7</v>
      </c>
      <c r="CD523" s="155">
        <v>1.5575457999999999E-7</v>
      </c>
      <c r="CE523" s="155">
        <v>2.3441199999999999E-7</v>
      </c>
      <c r="CF523" s="155">
        <v>0</v>
      </c>
      <c r="CG523" s="155">
        <v>7.3607417999999996E-17</v>
      </c>
      <c r="CH523" s="155">
        <v>6.0269466999999996E-13</v>
      </c>
      <c r="CI523" s="155">
        <v>1.5933219000000001E-6</v>
      </c>
      <c r="CJ523" s="155">
        <v>2.2973946999999999E-5</v>
      </c>
      <c r="CK523" s="155">
        <v>1.3635074E-8</v>
      </c>
      <c r="CL523" s="155">
        <v>0</v>
      </c>
      <c r="CM523"/>
      <c r="CN523" s="284">
        <v>5.1012899000000001E-13</v>
      </c>
      <c r="CO523" s="284">
        <v>1.2659134999999999</v>
      </c>
      <c r="CP523" s="285">
        <v>2.9789282000000001E-3</v>
      </c>
      <c r="CQ523" s="284">
        <v>6.0226253000000005E-4</v>
      </c>
      <c r="CR523" s="284">
        <v>7.8431523000000001E-11</v>
      </c>
      <c r="CS523" s="284">
        <v>9.2309712999999992E-9</v>
      </c>
      <c r="CT523" s="284">
        <v>5.6098732E-5</v>
      </c>
      <c r="CU523" s="284">
        <v>3.9416112000000003E-3</v>
      </c>
      <c r="CV523" s="284">
        <v>3.0755918000000001E-8</v>
      </c>
      <c r="CW523" s="284">
        <v>2.5474695000000002E-5</v>
      </c>
      <c r="CX523"/>
      <c r="CY523" s="163"/>
      <c r="CZ523" s="267"/>
      <c r="DA523"/>
      <c r="DB523" s="247"/>
      <c r="DC523"/>
      <c r="DD523"/>
      <c r="DE523"/>
      <c r="DF523"/>
      <c r="DG523"/>
      <c r="DH523"/>
      <c r="DI523"/>
      <c r="DJ523"/>
      <c r="DK523"/>
      <c r="DL523"/>
    </row>
    <row r="524" spans="1:116" ht="14.4">
      <c r="A524" t="s">
        <v>1691</v>
      </c>
      <c r="B524" s="188" t="s">
        <v>315</v>
      </c>
      <c r="C524" s="151" t="str">
        <f t="shared" si="123"/>
        <v>A.080.03.105</v>
      </c>
      <c r="D524" s="54" t="s">
        <v>1244</v>
      </c>
      <c r="E524" s="150" t="s">
        <v>352</v>
      </c>
      <c r="F524" s="153" t="str">
        <f t="shared" si="124"/>
        <v>Glass bottles brown EoL-RIR in Europe 50%</v>
      </c>
      <c r="G524" s="154">
        <f t="shared" si="125"/>
        <v>1.2230798000000001</v>
      </c>
      <c r="H524"/>
      <c r="I524"/>
      <c r="J524" s="227">
        <f t="shared" si="119"/>
        <v>0.21899608582682203</v>
      </c>
      <c r="K524"/>
      <c r="L524" s="280">
        <f t="shared" si="120"/>
        <v>1.028999928E-2</v>
      </c>
      <c r="M524" s="280">
        <f t="shared" si="121"/>
        <v>1.4859447150999999E-2</v>
      </c>
      <c r="N524" s="281">
        <f t="shared" si="122"/>
        <v>1.0384669395822036E-2</v>
      </c>
      <c r="O524" s="280">
        <v>0.18346197</v>
      </c>
      <c r="P524" s="219">
        <v>5.0588780999999998E-3</v>
      </c>
      <c r="Q524" s="286">
        <v>7.8017955999999996E-3</v>
      </c>
      <c r="R524" s="286">
        <v>7.7356055000000002E-3</v>
      </c>
      <c r="S524" s="219">
        <v>2.1850794000000001E-3</v>
      </c>
      <c r="T524" s="219">
        <v>1.0096586E-4</v>
      </c>
      <c r="U524" s="219">
        <v>2.6834852E-4</v>
      </c>
      <c r="V524" s="219">
        <v>7.1027804000000001E-4</v>
      </c>
      <c r="W524" s="219">
        <v>4.5452722000000002E-4</v>
      </c>
      <c r="X524" s="219">
        <v>1.2506485E-3</v>
      </c>
      <c r="Y524" s="219">
        <v>9.9265744000000006E-3</v>
      </c>
      <c r="Z524" s="286">
        <v>3.7846911000000002E-5</v>
      </c>
      <c r="AA524" s="286">
        <v>3.5677545000000001E-6</v>
      </c>
      <c r="AB524" s="286">
        <v>2.1322033999999998E-11</v>
      </c>
      <c r="AC524"/>
      <c r="AD524" s="227">
        <f t="shared" si="111"/>
        <v>0.18346197</v>
      </c>
      <c r="AE524" s="227">
        <f t="shared" si="112"/>
        <v>2.386095102E-2</v>
      </c>
      <c r="AF524" s="227">
        <f t="shared" si="113"/>
        <v>1.3574519494499998E-2</v>
      </c>
      <c r="AG524" s="227">
        <f t="shared" si="114"/>
        <v>1.4859447150999999E-2</v>
      </c>
      <c r="AH524" s="227">
        <f t="shared" si="115"/>
        <v>1.0381101641322036E-2</v>
      </c>
      <c r="AI524"/>
      <c r="AJ524">
        <v>18.652543000000001</v>
      </c>
      <c r="AK524" s="155">
        <v>17.650328999999999</v>
      </c>
      <c r="AL524" s="155">
        <v>0.54678457999999996</v>
      </c>
      <c r="AM524" s="155">
        <v>0</v>
      </c>
      <c r="AN524" s="155">
        <v>0.12584734</v>
      </c>
      <c r="AO524" s="155">
        <v>0.22089047000000001</v>
      </c>
      <c r="AP524" s="155">
        <v>0.10869195</v>
      </c>
      <c r="AQ524"/>
      <c r="AR524" s="156">
        <v>2.3003356999999999E-2</v>
      </c>
      <c r="AS524" s="156">
        <v>2.0810168E-2</v>
      </c>
      <c r="AT524" s="156">
        <v>9.7215158000000005E-4</v>
      </c>
      <c r="AU524" s="156">
        <v>1.2210382000000001E-3</v>
      </c>
      <c r="AV524" s="282">
        <f t="shared" si="116"/>
        <v>1.2476119819465001E-6</v>
      </c>
      <c r="AW524" s="282">
        <f t="shared" si="117"/>
        <v>3.5952350812157045E-9</v>
      </c>
      <c r="AX524" s="283">
        <f t="shared" si="118"/>
        <v>0.17101376344000002</v>
      </c>
      <c r="AY524" s="157">
        <v>1.1350360000000001E-6</v>
      </c>
      <c r="AZ524" s="157">
        <v>3.4246768E-9</v>
      </c>
      <c r="BA524" s="157">
        <v>9.3567061000000004E-14</v>
      </c>
      <c r="BB524" s="157">
        <v>3.0125935000000002E-12</v>
      </c>
      <c r="BC524" s="157">
        <v>0</v>
      </c>
      <c r="BD524" s="157">
        <v>2.8527338E-10</v>
      </c>
      <c r="BE524" s="157">
        <v>1.1210394E-7</v>
      </c>
      <c r="BF524" s="157">
        <v>5.6856258999999997E-11</v>
      </c>
      <c r="BG524" s="157">
        <v>1.1340891E-10</v>
      </c>
      <c r="BH524" s="157">
        <v>3.9771307000000002E-14</v>
      </c>
      <c r="BI524" s="157">
        <v>1.3070012999999999E-15</v>
      </c>
      <c r="BJ524" s="157">
        <v>1.5297523000000001E-13</v>
      </c>
      <c r="BK524" s="157">
        <v>4.3960669000000002E-15</v>
      </c>
      <c r="BL524" s="157">
        <v>1.0955207E-15</v>
      </c>
      <c r="BM524" s="157">
        <v>1.6604582999999999E-11</v>
      </c>
      <c r="BN524" s="157">
        <v>1.6715139E-10</v>
      </c>
      <c r="BO524" s="157">
        <v>2.8805002999999999E-20</v>
      </c>
      <c r="BP524" s="157">
        <v>4.7873439999999997E-5</v>
      </c>
      <c r="BQ524" s="157">
        <v>0.17096589000000001</v>
      </c>
      <c r="BR524" s="157">
        <v>0</v>
      </c>
      <c r="BS524" s="157">
        <v>0</v>
      </c>
      <c r="BT524" s="157">
        <v>0</v>
      </c>
      <c r="BU524"/>
      <c r="BV524" s="155">
        <v>6.0685651E-5</v>
      </c>
      <c r="BW524" s="155">
        <v>8.1316213999999999E-7</v>
      </c>
      <c r="BX524" s="155">
        <v>3.4102710000000002E-5</v>
      </c>
      <c r="BY524" s="155">
        <v>8.6625517000000006E-8</v>
      </c>
      <c r="BZ524" s="155">
        <v>1.443461E-6</v>
      </c>
      <c r="CA524" s="155">
        <v>6.1999665000000002E-8</v>
      </c>
      <c r="CB524" s="155">
        <v>9.8959190000000008E-10</v>
      </c>
      <c r="CC524" s="155">
        <v>9.3376161000000003E-8</v>
      </c>
      <c r="CD524" s="155">
        <v>1.4922664000000001E-7</v>
      </c>
      <c r="CE524" s="155">
        <v>2.1222945000000001E-7</v>
      </c>
      <c r="CF524" s="155">
        <v>0</v>
      </c>
      <c r="CG524" s="155">
        <v>6.3698589000000005E-17</v>
      </c>
      <c r="CH524" s="155">
        <v>5.2156157000000001E-13</v>
      </c>
      <c r="CI524" s="155">
        <v>1.5258911E-6</v>
      </c>
      <c r="CJ524" s="155">
        <v>2.2184170000000001E-5</v>
      </c>
      <c r="CK524" s="155">
        <v>1.1809404E-8</v>
      </c>
      <c r="CL524" s="155">
        <v>0</v>
      </c>
      <c r="CM524"/>
      <c r="CN524" s="284">
        <v>4.4145683E-13</v>
      </c>
      <c r="CO524" s="284">
        <v>1.2230878999999999</v>
      </c>
      <c r="CP524" s="285">
        <v>2.5792724000000002E-3</v>
      </c>
      <c r="CQ524" s="284">
        <v>5.7046367000000004E-4</v>
      </c>
      <c r="CR524" s="284">
        <v>7.0433454E-11</v>
      </c>
      <c r="CS524" s="284">
        <v>8.2870403999999997E-9</v>
      </c>
      <c r="CT524" s="284">
        <v>5.3975128000000001E-5</v>
      </c>
      <c r="CU524" s="284">
        <v>3.7135830999999999E-3</v>
      </c>
      <c r="CV524" s="284">
        <v>2.6615641E-8</v>
      </c>
      <c r="CW524" s="284">
        <v>2.2081966999999999E-5</v>
      </c>
      <c r="CX524"/>
      <c r="CY524" s="163"/>
      <c r="CZ524" s="272"/>
      <c r="DA524"/>
      <c r="DB524" s="247"/>
      <c r="DC524"/>
      <c r="DD524"/>
      <c r="DE524"/>
      <c r="DF524"/>
      <c r="DG524"/>
      <c r="DH524"/>
      <c r="DI524"/>
      <c r="DJ524"/>
      <c r="DK524"/>
      <c r="DL524"/>
    </row>
    <row r="525" spans="1:116" ht="14.4">
      <c r="A525" t="s">
        <v>1692</v>
      </c>
      <c r="B525" s="188" t="s">
        <v>315</v>
      </c>
      <c r="C525" s="151" t="str">
        <f t="shared" si="123"/>
        <v>A.080.03.106</v>
      </c>
      <c r="D525" s="54" t="s">
        <v>1244</v>
      </c>
      <c r="E525" s="150" t="s">
        <v>352</v>
      </c>
      <c r="F525" s="153" t="str">
        <f t="shared" si="124"/>
        <v>Glass bottles green EoL-RIR in Europe 80%</v>
      </c>
      <c r="G525" s="154">
        <f t="shared" si="125"/>
        <v>1.0946068</v>
      </c>
      <c r="H525"/>
      <c r="I525"/>
      <c r="J525" s="227">
        <f t="shared" si="119"/>
        <v>0.19256509612697159</v>
      </c>
      <c r="K525"/>
      <c r="L525" s="280">
        <f t="shared" si="120"/>
        <v>8.4747058050000015E-3</v>
      </c>
      <c r="M525" s="280">
        <f t="shared" si="121"/>
        <v>1.2408774514999998E-2</v>
      </c>
      <c r="N525" s="281">
        <f t="shared" si="122"/>
        <v>7.4905958069715912E-3</v>
      </c>
      <c r="O525" s="280">
        <v>0.16419101999999999</v>
      </c>
      <c r="P525" s="219">
        <v>4.4338327999999998E-3</v>
      </c>
      <c r="Q525" s="286">
        <v>6.6996520000000004E-3</v>
      </c>
      <c r="R525" s="286">
        <v>6.7077606999999999E-3</v>
      </c>
      <c r="S525" s="219">
        <v>1.5013466E-3</v>
      </c>
      <c r="T525" s="286">
        <v>8.9802384999999998E-5</v>
      </c>
      <c r="U525" s="219">
        <v>1.7579611999999999E-4</v>
      </c>
      <c r="V525" s="219">
        <v>5.8627687000000004E-4</v>
      </c>
      <c r="W525" s="219">
        <v>3.8844352000000002E-4</v>
      </c>
      <c r="X525" s="219">
        <v>6.6700310999999999E-4</v>
      </c>
      <c r="Y525" s="219">
        <v>7.1002495000000001E-3</v>
      </c>
      <c r="Z525" s="286">
        <v>2.2009734999999999E-5</v>
      </c>
      <c r="AA525" s="286">
        <v>1.9027756E-6</v>
      </c>
      <c r="AB525" s="286">
        <v>1.1371590999999999E-11</v>
      </c>
      <c r="AC525"/>
      <c r="AD525" s="227">
        <f t="shared" si="111"/>
        <v>0.16419101999999999</v>
      </c>
      <c r="AE525" s="227">
        <f t="shared" si="112"/>
        <v>2.0194467474999998E-2</v>
      </c>
      <c r="AF525" s="227">
        <f t="shared" si="113"/>
        <v>1.1721664445599999E-2</v>
      </c>
      <c r="AG525" s="227">
        <f t="shared" si="114"/>
        <v>1.2408774515E-2</v>
      </c>
      <c r="AH525" s="227">
        <f t="shared" si="115"/>
        <v>7.4886930313715913E-3</v>
      </c>
      <c r="AI525"/>
      <c r="AJ525">
        <v>16.662851</v>
      </c>
      <c r="AK525" s="155">
        <v>15.725989999999999</v>
      </c>
      <c r="AL525" s="155">
        <v>0.52819722999999996</v>
      </c>
      <c r="AM525" s="155">
        <v>0</v>
      </c>
      <c r="AN525" s="155">
        <v>0.10013511999999999</v>
      </c>
      <c r="AO525" s="155">
        <v>0.20365272000000001</v>
      </c>
      <c r="AP525" s="155">
        <v>0.10487581</v>
      </c>
      <c r="AQ525"/>
      <c r="AR525" s="156">
        <v>2.0504779000000001E-2</v>
      </c>
      <c r="AS525" s="156">
        <v>1.8553436E-2</v>
      </c>
      <c r="AT525" s="156">
        <v>8.6742858999999998E-4</v>
      </c>
      <c r="AU525" s="156">
        <v>1.0839141000000001E-3</v>
      </c>
      <c r="AV525" s="282">
        <f t="shared" si="116"/>
        <v>1.1123163480839E-6</v>
      </c>
      <c r="AW525" s="282">
        <f t="shared" si="117"/>
        <v>3.2079459701399626E-9</v>
      </c>
      <c r="AX525" s="283">
        <f t="shared" si="118"/>
        <v>0.151808702401</v>
      </c>
      <c r="AY525" s="157">
        <v>1.0158047E-6</v>
      </c>
      <c r="AZ525" s="157">
        <v>3.0649275000000001E-9</v>
      </c>
      <c r="BA525" s="157">
        <v>8.3738196999999995E-14</v>
      </c>
      <c r="BB525" s="157">
        <v>1.6066938999999999E-12</v>
      </c>
      <c r="BC525" s="157">
        <v>0</v>
      </c>
      <c r="BD525" s="157">
        <v>2.2136654E-10</v>
      </c>
      <c r="BE525" s="157">
        <v>9.6148135999999999E-8</v>
      </c>
      <c r="BF525" s="157">
        <v>4.6109182000000002E-11</v>
      </c>
      <c r="BG525" s="157">
        <v>9.6698605999999996E-11</v>
      </c>
      <c r="BH525" s="157">
        <v>2.1211064999999999E-14</v>
      </c>
      <c r="BI525" s="157">
        <v>1.0684957000000001E-15</v>
      </c>
      <c r="BJ525" s="157">
        <v>1.0021047E-13</v>
      </c>
      <c r="BK525" s="157">
        <v>3.5933649000000004E-15</v>
      </c>
      <c r="BL525" s="157">
        <v>8.6053200000000004E-16</v>
      </c>
      <c r="BM525" s="157">
        <v>1.3827820000000001E-11</v>
      </c>
      <c r="BN525" s="157">
        <v>1.2671103000000001E-10</v>
      </c>
      <c r="BO525" s="157">
        <v>1.5362452E-20</v>
      </c>
      <c r="BP525" s="157">
        <v>4.2372400999999997E-5</v>
      </c>
      <c r="BQ525" s="157">
        <v>0.15176633</v>
      </c>
      <c r="BR525" s="157">
        <v>0</v>
      </c>
      <c r="BS525" s="157">
        <v>0</v>
      </c>
      <c r="BT525" s="157">
        <v>0</v>
      </c>
      <c r="BU525"/>
      <c r="BV525" s="155">
        <v>5.4055360000000001E-5</v>
      </c>
      <c r="BW525" s="155">
        <v>6.8335547999999996E-7</v>
      </c>
      <c r="BX525" s="155">
        <v>3.0520542000000002E-5</v>
      </c>
      <c r="BY525" s="155">
        <v>7.1736235999999997E-8</v>
      </c>
      <c r="BZ525" s="155">
        <v>1.2762367000000001E-6</v>
      </c>
      <c r="CA525" s="155">
        <v>3.3066021000000003E-8</v>
      </c>
      <c r="CB525" s="155">
        <v>5.2777490999999998E-10</v>
      </c>
      <c r="CC525" s="155">
        <v>4.9799916999999999E-8</v>
      </c>
      <c r="CD525" s="155">
        <v>1.2964282E-7</v>
      </c>
      <c r="CE525" s="155">
        <v>1.4568180000000001E-7</v>
      </c>
      <c r="CF525" s="155">
        <v>0</v>
      </c>
      <c r="CG525" s="155">
        <v>3.3972102E-17</v>
      </c>
      <c r="CH525" s="155">
        <v>2.7816224999999998E-13</v>
      </c>
      <c r="CI525" s="155">
        <v>1.3235987000000001E-6</v>
      </c>
      <c r="CJ525" s="155">
        <v>1.9814840000000002E-5</v>
      </c>
      <c r="CK525" s="155">
        <v>6.3323957999999997E-9</v>
      </c>
      <c r="CL525" s="155">
        <v>0</v>
      </c>
      <c r="CM525"/>
      <c r="CN525" s="284">
        <v>2.3544032E-13</v>
      </c>
      <c r="CO525" s="284">
        <v>1.0946111000000001</v>
      </c>
      <c r="CP525" s="285">
        <v>1.3803050000000001E-3</v>
      </c>
      <c r="CQ525" s="284">
        <v>4.7506707999999998E-4</v>
      </c>
      <c r="CR525" s="284">
        <v>4.6439248000000002E-11</v>
      </c>
      <c r="CS525" s="284">
        <v>5.4552477000000003E-9</v>
      </c>
      <c r="CT525" s="284">
        <v>4.7604315000000002E-5</v>
      </c>
      <c r="CU525" s="284">
        <v>3.0294987000000001E-3</v>
      </c>
      <c r="CV525" s="284">
        <v>1.4194808000000001E-8</v>
      </c>
      <c r="CW525" s="284">
        <v>1.1903781000000001E-5</v>
      </c>
      <c r="CX525"/>
      <c r="CY525" s="163"/>
      <c r="CZ525" s="272"/>
      <c r="DA525"/>
      <c r="DB525" s="247"/>
      <c r="DC525"/>
      <c r="DD525"/>
      <c r="DE525"/>
      <c r="DF525"/>
      <c r="DG525"/>
      <c r="DH525"/>
      <c r="DI525"/>
      <c r="DJ525"/>
      <c r="DK525"/>
      <c r="DL525"/>
    </row>
    <row r="526" spans="1:116" ht="14.4">
      <c r="A526" t="s">
        <v>1693</v>
      </c>
      <c r="B526" s="188" t="s">
        <v>315</v>
      </c>
      <c r="C526" s="151" t="str">
        <f t="shared" si="123"/>
        <v>A.080.03.107</v>
      </c>
      <c r="D526" s="54" t="s">
        <v>1244</v>
      </c>
      <c r="E526" s="150" t="s">
        <v>352</v>
      </c>
      <c r="F526" s="153" t="str">
        <f t="shared" si="124"/>
        <v>Glass bottles unspecified colour EoL-RIR in Europe 52%</v>
      </c>
      <c r="G526" s="154">
        <f t="shared" si="125"/>
        <v>1.2145149333333334</v>
      </c>
      <c r="H526"/>
      <c r="I526"/>
      <c r="J526" s="227">
        <f t="shared" si="119"/>
        <v>0.21723401968555867</v>
      </c>
      <c r="K526"/>
      <c r="L526" s="280">
        <f t="shared" si="120"/>
        <v>1.0168979680000001E-2</v>
      </c>
      <c r="M526" s="280">
        <f t="shared" si="121"/>
        <v>1.4696068889E-2</v>
      </c>
      <c r="N526" s="281">
        <f t="shared" si="122"/>
        <v>1.0191731116558671E-2</v>
      </c>
      <c r="O526" s="280">
        <v>0.18217723999999999</v>
      </c>
      <c r="P526" s="219">
        <v>5.0172083999999997E-3</v>
      </c>
      <c r="Q526" s="219">
        <v>7.7283192999999997E-3</v>
      </c>
      <c r="R526" s="286">
        <v>7.6670825000000001E-3</v>
      </c>
      <c r="S526" s="219">
        <v>2.1394971999999998E-3</v>
      </c>
      <c r="T526" s="219">
        <v>1.0022162E-4</v>
      </c>
      <c r="U526" s="219">
        <v>2.6217835999999998E-4</v>
      </c>
      <c r="V526" s="219">
        <v>7.0201129000000003E-4</v>
      </c>
      <c r="W526" s="219">
        <v>4.5012163999999999E-4</v>
      </c>
      <c r="X526" s="219">
        <v>1.2117388E-3</v>
      </c>
      <c r="Y526" s="219">
        <v>9.7381527000000006E-3</v>
      </c>
      <c r="Z526" s="286">
        <v>3.6791098999999998E-5</v>
      </c>
      <c r="AA526" s="286">
        <v>3.4567559000000002E-6</v>
      </c>
      <c r="AB526" s="286">
        <v>2.0658671000000001E-11</v>
      </c>
      <c r="AC526"/>
      <c r="AD526" s="227">
        <f t="shared" si="111"/>
        <v>0.18217723999999999</v>
      </c>
      <c r="AE526" s="227">
        <f t="shared" si="112"/>
        <v>2.3616518669999999E-2</v>
      </c>
      <c r="AF526" s="227">
        <f t="shared" si="113"/>
        <v>1.3450995745899998E-2</v>
      </c>
      <c r="AG526" s="227">
        <f t="shared" si="114"/>
        <v>1.4696068889E-2</v>
      </c>
      <c r="AH526" s="227">
        <f t="shared" si="115"/>
        <v>1.0188274360658672E-2</v>
      </c>
      <c r="AI526"/>
      <c r="AJ526">
        <v>18.519897</v>
      </c>
      <c r="AK526" s="155">
        <v>17.522038999999999</v>
      </c>
      <c r="AL526" s="155">
        <v>0.54554541999999995</v>
      </c>
      <c r="AM526" s="155">
        <v>0</v>
      </c>
      <c r="AN526" s="155">
        <v>0.12413319</v>
      </c>
      <c r="AO526" s="155">
        <v>0.21974129000000001</v>
      </c>
      <c r="AP526" s="155">
        <v>0.10843754</v>
      </c>
      <c r="AQ526"/>
      <c r="AR526" s="156">
        <v>2.2836784999999998E-2</v>
      </c>
      <c r="AS526" s="156">
        <v>2.0659719E-2</v>
      </c>
      <c r="AT526" s="156">
        <v>9.6517003999999995E-4</v>
      </c>
      <c r="AU526" s="156">
        <v>1.2118966000000001E-3</v>
      </c>
      <c r="AV526" s="282">
        <f t="shared" si="116"/>
        <v>1.2385922266219001E-6</v>
      </c>
      <c r="AW526" s="282">
        <f t="shared" si="117"/>
        <v>3.5694157948679086E-9</v>
      </c>
      <c r="AX526" s="283">
        <f t="shared" si="118"/>
        <v>0.169733416705</v>
      </c>
      <c r="AY526" s="157">
        <v>1.1270871999999999E-6</v>
      </c>
      <c r="AZ526" s="157">
        <v>3.4006935000000001E-9</v>
      </c>
      <c r="BA526" s="157">
        <v>9.2911803999999996E-14</v>
      </c>
      <c r="BB526" s="157">
        <v>2.9188668999999999E-12</v>
      </c>
      <c r="BC526" s="157">
        <v>0</v>
      </c>
      <c r="BD526" s="157">
        <v>2.8101292000000003E-10</v>
      </c>
      <c r="BE526" s="157">
        <v>1.1104022E-7</v>
      </c>
      <c r="BF526" s="157">
        <v>5.6139788E-11</v>
      </c>
      <c r="BG526" s="157">
        <v>1.1229489E-10</v>
      </c>
      <c r="BH526" s="157">
        <v>3.8533957000000002E-14</v>
      </c>
      <c r="BI526" s="157">
        <v>1.2911009000000001E-15</v>
      </c>
      <c r="BJ526" s="157">
        <v>1.4945757E-13</v>
      </c>
      <c r="BK526" s="157">
        <v>4.3425533999999997E-15</v>
      </c>
      <c r="BL526" s="157">
        <v>1.0798546999999999E-15</v>
      </c>
      <c r="BM526" s="157">
        <v>1.6419465000000001E-11</v>
      </c>
      <c r="BN526" s="157">
        <v>1.6445537E-10</v>
      </c>
      <c r="BO526" s="157">
        <v>2.7908832999999999E-20</v>
      </c>
      <c r="BP526" s="157">
        <v>4.7506704999999997E-5</v>
      </c>
      <c r="BQ526" s="157">
        <v>0.16968591</v>
      </c>
      <c r="BR526" s="157">
        <v>0</v>
      </c>
      <c r="BS526" s="157">
        <v>0</v>
      </c>
      <c r="BT526" s="157">
        <v>0</v>
      </c>
      <c r="BU526"/>
      <c r="BV526" s="155">
        <v>6.0243630999999998E-5</v>
      </c>
      <c r="BW526" s="155">
        <v>8.0450836000000003E-7</v>
      </c>
      <c r="BX526" s="155">
        <v>3.3863898000000001E-5</v>
      </c>
      <c r="BY526" s="155">
        <v>8.5632897999999997E-8</v>
      </c>
      <c r="BZ526" s="155">
        <v>1.4323128000000001E-6</v>
      </c>
      <c r="CA526" s="155">
        <v>6.0070754999999994E-8</v>
      </c>
      <c r="CB526" s="155">
        <v>9.588040999999999E-10</v>
      </c>
      <c r="CC526" s="155">
        <v>9.0471078999999999E-8</v>
      </c>
      <c r="CD526" s="155">
        <v>1.4792104999999999E-7</v>
      </c>
      <c r="CE526" s="155">
        <v>2.0779294000000001E-7</v>
      </c>
      <c r="CF526" s="155">
        <v>0</v>
      </c>
      <c r="CG526" s="155">
        <v>6.1716822999999998E-17</v>
      </c>
      <c r="CH526" s="155">
        <v>5.0533494999999996E-13</v>
      </c>
      <c r="CI526" s="155">
        <v>1.5124048999999999E-6</v>
      </c>
      <c r="CJ526" s="155">
        <v>2.2026215E-5</v>
      </c>
      <c r="CK526" s="155">
        <v>1.144427E-8</v>
      </c>
      <c r="CL526" s="155">
        <v>0</v>
      </c>
      <c r="CM526"/>
      <c r="CN526" s="284">
        <v>4.2772239000000001E-13</v>
      </c>
      <c r="CO526" s="284">
        <v>1.2145227999999999</v>
      </c>
      <c r="CP526" s="285">
        <v>2.4993413000000001E-3</v>
      </c>
      <c r="CQ526" s="284">
        <v>5.6410390000000003E-4</v>
      </c>
      <c r="CR526" s="284">
        <v>6.8833840000000003E-11</v>
      </c>
      <c r="CS526" s="284">
        <v>8.0982542000000007E-9</v>
      </c>
      <c r="CT526" s="284">
        <v>5.3550407000000001E-5</v>
      </c>
      <c r="CU526" s="284">
        <v>3.6679773999999999E-3</v>
      </c>
      <c r="CV526" s="284">
        <v>2.5787584999999999E-8</v>
      </c>
      <c r="CW526" s="284">
        <v>2.1403421E-5</v>
      </c>
      <c r="CX526"/>
      <c r="CY526" s="163"/>
      <c r="CZ526" s="272"/>
      <c r="DA526"/>
      <c r="DB526" s="247"/>
      <c r="DC526"/>
      <c r="DD526"/>
      <c r="DE526"/>
      <c r="DF526"/>
      <c r="DG526"/>
      <c r="DH526"/>
      <c r="DI526"/>
      <c r="DJ526"/>
      <c r="DK526"/>
      <c r="DL526"/>
    </row>
    <row r="527" spans="1:116" ht="14.4">
      <c r="B527" s="188"/>
      <c r="C527" s="151"/>
      <c r="D527" s="51" t="s">
        <v>1245</v>
      </c>
      <c r="E527" s="150"/>
      <c r="F527"/>
      <c r="G527"/>
      <c r="H527"/>
      <c r="I527"/>
      <c r="J527"/>
      <c r="K527"/>
      <c r="L527"/>
      <c r="M527"/>
      <c r="N527" s="174"/>
      <c r="O527"/>
      <c r="P527"/>
      <c r="Q527"/>
      <c r="R527" s="53"/>
      <c r="S527"/>
      <c r="T527"/>
      <c r="U527"/>
      <c r="V527"/>
      <c r="W527"/>
      <c r="X527"/>
      <c r="Y527"/>
      <c r="Z527" s="53"/>
      <c r="AA527" s="53"/>
      <c r="AB527" s="53"/>
      <c r="AC527"/>
      <c r="AD527"/>
      <c r="AE527"/>
      <c r="AF527"/>
      <c r="AG527"/>
      <c r="AH527"/>
      <c r="AI527"/>
      <c r="AJ527"/>
      <c r="AK527"/>
      <c r="AL527"/>
      <c r="AM527"/>
      <c r="AN527"/>
      <c r="AO527"/>
      <c r="AP527"/>
      <c r="AQ527"/>
      <c r="AR527"/>
      <c r="AS527"/>
      <c r="AT527"/>
      <c r="AU527"/>
      <c r="AX527" s="19"/>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s="117"/>
      <c r="CQ527"/>
      <c r="CR527"/>
      <c r="CS527"/>
      <c r="CT527"/>
      <c r="CU527"/>
      <c r="CV527"/>
      <c r="CW527"/>
      <c r="CX527"/>
      <c r="CY527" s="53"/>
      <c r="CZ527" s="272"/>
      <c r="DA527"/>
      <c r="DB527" s="49"/>
      <c r="DC527"/>
      <c r="DD527"/>
      <c r="DE527"/>
      <c r="DF527"/>
      <c r="DG527"/>
      <c r="DH527"/>
      <c r="DI527"/>
      <c r="DJ527"/>
      <c r="DK527"/>
      <c r="DL527"/>
    </row>
    <row r="528" spans="1:116" ht="14.4">
      <c r="A528" t="s">
        <v>661</v>
      </c>
      <c r="B528" s="188" t="s">
        <v>1353</v>
      </c>
      <c r="C528" s="151" t="str">
        <f t="shared" si="123"/>
        <v>A.090.01.101</v>
      </c>
      <c r="D528" s="54" t="s">
        <v>1245</v>
      </c>
      <c r="E528" s="150" t="s">
        <v>352</v>
      </c>
      <c r="F528" s="153" t="str">
        <f t="shared" si="124"/>
        <v>Glare 1-3/2-0.3</v>
      </c>
      <c r="G528" s="154">
        <f t="shared" si="125"/>
        <v>13.852125333333335</v>
      </c>
      <c r="H528"/>
      <c r="I528"/>
      <c r="J528" s="227">
        <f t="shared" si="119"/>
        <v>3.4050358025021303</v>
      </c>
      <c r="K528"/>
      <c r="L528" s="280">
        <f t="shared" si="120"/>
        <v>0.1317867304</v>
      </c>
      <c r="M528" s="280">
        <f t="shared" si="121"/>
        <v>0.40560226612</v>
      </c>
      <c r="N528" s="281">
        <f t="shared" si="122"/>
        <v>0.78982800598212999</v>
      </c>
      <c r="O528" s="280">
        <v>2.0778188000000002</v>
      </c>
      <c r="P528" s="219">
        <v>0.17559126</v>
      </c>
      <c r="Q528" s="219">
        <v>0.13249277000000001</v>
      </c>
      <c r="R528" s="219">
        <v>0.11513660000000001</v>
      </c>
      <c r="S528" s="219">
        <v>1.1595561000000001E-2</v>
      </c>
      <c r="T528" s="219">
        <v>3.8528E-3</v>
      </c>
      <c r="U528" s="219">
        <v>1.2017694E-3</v>
      </c>
      <c r="V528" s="219">
        <v>1.7923508000000001E-2</v>
      </c>
      <c r="W528" s="219">
        <v>0.67997516000000002</v>
      </c>
      <c r="X528" s="219">
        <v>7.9918663000000001E-2</v>
      </c>
      <c r="Y528" s="219">
        <v>0.10871404</v>
      </c>
      <c r="Z528" s="219">
        <v>-3.2393488000000001E-4</v>
      </c>
      <c r="AA528" s="219">
        <v>1.1385396E-3</v>
      </c>
      <c r="AB528" s="286">
        <v>2.6638212999999998E-7</v>
      </c>
      <c r="AC528"/>
      <c r="AD528" s="227">
        <f t="shared" si="111"/>
        <v>2.0778188000000002</v>
      </c>
      <c r="AE528" s="227">
        <f t="shared" si="112"/>
        <v>0.45779426839999993</v>
      </c>
      <c r="AF528" s="227">
        <f t="shared" si="113"/>
        <v>0.32714607759999997</v>
      </c>
      <c r="AG528" s="227">
        <f t="shared" si="114"/>
        <v>0.40560226612</v>
      </c>
      <c r="AH528" s="227">
        <f t="shared" si="115"/>
        <v>0.78868946638213</v>
      </c>
      <c r="AI528"/>
      <c r="AJ528">
        <v>213.58768000000001</v>
      </c>
      <c r="AK528" s="155">
        <v>183.10535999999999</v>
      </c>
      <c r="AL528" s="155">
        <v>12.087704</v>
      </c>
      <c r="AM528" s="155">
        <v>0</v>
      </c>
      <c r="AN528" s="155">
        <v>2.8438370000000002</v>
      </c>
      <c r="AO528" s="155">
        <v>6.2647073999999998</v>
      </c>
      <c r="AP528" s="155">
        <v>9.2860791000000003</v>
      </c>
      <c r="AQ528"/>
      <c r="AR528" s="156">
        <v>0.31657016999999998</v>
      </c>
      <c r="AS528" s="156">
        <v>0.29556863</v>
      </c>
      <c r="AT528" s="156">
        <v>1.2208704000000001E-2</v>
      </c>
      <c r="AU528" s="156">
        <v>8.7928345000000008E-3</v>
      </c>
      <c r="AV528" s="282">
        <f t="shared" si="116"/>
        <v>1.7719942052145999E-5</v>
      </c>
      <c r="AW528" s="282">
        <f t="shared" si="117"/>
        <v>4.5150531113204515E-8</v>
      </c>
      <c r="AX528" s="283">
        <f t="shared" si="118"/>
        <v>1.2314894700000001</v>
      </c>
      <c r="AY528" s="157">
        <v>1.2887804E-5</v>
      </c>
      <c r="AZ528" s="157">
        <v>3.8886894999999999E-8</v>
      </c>
      <c r="BA528" s="157">
        <v>1.0623913E-12</v>
      </c>
      <c r="BB528" s="157">
        <v>1.8653145999999998E-11</v>
      </c>
      <c r="BC528" s="157">
        <v>0</v>
      </c>
      <c r="BD528" s="157">
        <v>1.1977363E-8</v>
      </c>
      <c r="BE528" s="157">
        <v>3.8116554999999998E-6</v>
      </c>
      <c r="BF528" s="157">
        <v>1.7944155999999999E-9</v>
      </c>
      <c r="BG528" s="157">
        <v>4.2225752000000002E-9</v>
      </c>
      <c r="BH528" s="157">
        <v>2.2971503E-10</v>
      </c>
      <c r="BI528" s="157">
        <v>2.4234918999999999E-15</v>
      </c>
      <c r="BJ528" s="157">
        <v>2.0833816000000001E-12</v>
      </c>
      <c r="BK528" s="157">
        <v>1.1581780999999999E-11</v>
      </c>
      <c r="BL528" s="157">
        <v>2.2003057999999999E-12</v>
      </c>
      <c r="BM528" s="157">
        <v>9.8891912000000008E-7</v>
      </c>
      <c r="BN528" s="157">
        <v>1.9567415999999999E-8</v>
      </c>
      <c r="BO528" s="157">
        <v>1.2615818E-20</v>
      </c>
      <c r="BP528" s="157">
        <v>2.966777E-2</v>
      </c>
      <c r="BQ528" s="157">
        <v>1.2018217</v>
      </c>
      <c r="BR528" s="157">
        <v>0</v>
      </c>
      <c r="BS528" s="157">
        <v>0</v>
      </c>
      <c r="BT528" s="157">
        <v>0</v>
      </c>
      <c r="BU528"/>
      <c r="BV528" s="155">
        <v>7.8875055000000003E-4</v>
      </c>
      <c r="BW528" s="155">
        <v>3.2686776000000001E-5</v>
      </c>
      <c r="BX528" s="155">
        <v>3.8623401000000002E-4</v>
      </c>
      <c r="BY528" s="155">
        <v>2.1194188E-6</v>
      </c>
      <c r="BZ528" s="155">
        <v>3.1110291999999997E-5</v>
      </c>
      <c r="CA528" s="155">
        <v>7.0344694000000001E-6</v>
      </c>
      <c r="CB528" s="155">
        <v>5.9593694E-6</v>
      </c>
      <c r="CC528" s="155">
        <v>1.0670049E-5</v>
      </c>
      <c r="CD528" s="155">
        <v>4.2460376999999996E-6</v>
      </c>
      <c r="CE528" s="155">
        <v>9.4353925000000002E-7</v>
      </c>
      <c r="CF528" s="155">
        <v>0</v>
      </c>
      <c r="CG528" s="155">
        <v>2.7898273000000001E-17</v>
      </c>
      <c r="CH528" s="155">
        <v>2.2842997000000001E-13</v>
      </c>
      <c r="CI528" s="155">
        <v>2.3491233999999999E-5</v>
      </c>
      <c r="CJ528" s="155">
        <v>2.3538496999999999E-4</v>
      </c>
      <c r="CK528" s="155">
        <v>4.8870382999999999E-5</v>
      </c>
      <c r="CL528" s="155">
        <v>0</v>
      </c>
      <c r="CM528"/>
      <c r="CN528" s="284">
        <v>1.9334624E-13</v>
      </c>
      <c r="CO528" s="284">
        <v>13.824673000000001</v>
      </c>
      <c r="CP528" s="285">
        <v>0.20183291</v>
      </c>
      <c r="CQ528" s="284">
        <v>2.3976051000000002E-2</v>
      </c>
      <c r="CR528" s="284">
        <v>4.2492617999999999E-7</v>
      </c>
      <c r="CS528" s="284">
        <v>4.4555671000000003E-8</v>
      </c>
      <c r="CT528" s="284">
        <v>1.2688388000000001E-3</v>
      </c>
      <c r="CU528" s="284">
        <v>10.403048</v>
      </c>
      <c r="CV528" s="284">
        <v>1.5388319E-4</v>
      </c>
      <c r="CW528" s="284">
        <v>2.4730915999999999E-3</v>
      </c>
      <c r="CX528"/>
      <c r="CY528" s="158"/>
      <c r="CZ528" s="267"/>
      <c r="DA528"/>
      <c r="DB528" s="247"/>
      <c r="DC528"/>
      <c r="DD528"/>
      <c r="DE528"/>
      <c r="DF528"/>
      <c r="DG528"/>
      <c r="DH528"/>
      <c r="DI528"/>
      <c r="DJ528"/>
      <c r="DK528"/>
      <c r="DL528"/>
    </row>
    <row r="529" spans="1:116" ht="14.4">
      <c r="A529" t="s">
        <v>662</v>
      </c>
      <c r="B529" s="188" t="s">
        <v>1353</v>
      </c>
      <c r="C529" s="151" t="str">
        <f t="shared" si="123"/>
        <v>A.090.01.102</v>
      </c>
      <c r="D529" s="54" t="s">
        <v>1245</v>
      </c>
      <c r="E529" s="150" t="s">
        <v>352</v>
      </c>
      <c r="F529" s="153" t="str">
        <f t="shared" si="124"/>
        <v>Glare 3-3/2-0.2</v>
      </c>
      <c r="G529" s="154">
        <f t="shared" si="125"/>
        <v>11.039229333333333</v>
      </c>
      <c r="H529"/>
      <c r="I529"/>
      <c r="J529" s="227">
        <f t="shared" si="119"/>
        <v>2.6578313595439402</v>
      </c>
      <c r="K529"/>
      <c r="L529" s="280">
        <f t="shared" si="120"/>
        <v>0.1063499931</v>
      </c>
      <c r="M529" s="280">
        <f t="shared" si="121"/>
        <v>0.32684050015999999</v>
      </c>
      <c r="N529" s="281">
        <f t="shared" si="122"/>
        <v>0.56875646628394005</v>
      </c>
      <c r="O529" s="280">
        <v>1.6558843999999999</v>
      </c>
      <c r="P529" s="219">
        <v>0.12546927999999999</v>
      </c>
      <c r="Q529" s="219">
        <v>0.10590072</v>
      </c>
      <c r="R529" s="219">
        <v>9.3075928000000002E-2</v>
      </c>
      <c r="S529" s="219">
        <v>9.8754366000000007E-3</v>
      </c>
      <c r="T529" s="219">
        <v>2.3760453999999999E-3</v>
      </c>
      <c r="U529" s="219">
        <v>1.0225830999999999E-3</v>
      </c>
      <c r="V529" s="219">
        <v>1.5924698000000001E-2</v>
      </c>
      <c r="W529" s="219">
        <v>0.47199065000000001</v>
      </c>
      <c r="X529" s="219">
        <v>7.9757015000000001E-2</v>
      </c>
      <c r="Y529" s="219">
        <v>9.5938753000000002E-2</v>
      </c>
      <c r="Z529" s="219">
        <v>-2.1121283999999999E-4</v>
      </c>
      <c r="AA529" s="219">
        <v>8.2687582999999996E-4</v>
      </c>
      <c r="AB529" s="286">
        <v>1.8745394E-7</v>
      </c>
      <c r="AC529"/>
      <c r="AD529" s="227">
        <f t="shared" si="111"/>
        <v>1.6558843999999999</v>
      </c>
      <c r="AE529" s="227">
        <f t="shared" si="112"/>
        <v>0.35364469110000002</v>
      </c>
      <c r="AF529" s="227">
        <f t="shared" si="113"/>
        <v>0.24812157382999997</v>
      </c>
      <c r="AG529" s="227">
        <f t="shared" si="114"/>
        <v>0.32684050015999999</v>
      </c>
      <c r="AH529" s="227">
        <f t="shared" si="115"/>
        <v>0.56792959045394009</v>
      </c>
      <c r="AI529"/>
      <c r="AJ529">
        <v>180.60451</v>
      </c>
      <c r="AK529" s="155">
        <v>154.25654</v>
      </c>
      <c r="AL529" s="155">
        <v>11.107536</v>
      </c>
      <c r="AM529" s="155">
        <v>0</v>
      </c>
      <c r="AN529" s="155">
        <v>2.4810425999999999</v>
      </c>
      <c r="AO529" s="155">
        <v>5.5576952000000004</v>
      </c>
      <c r="AP529" s="155">
        <v>7.2016926999999997</v>
      </c>
      <c r="AQ529"/>
      <c r="AR529" s="156">
        <v>0.23827967999999999</v>
      </c>
      <c r="AS529" s="156">
        <v>0.22110379999999999</v>
      </c>
      <c r="AT529" s="156">
        <v>9.6090667000000001E-3</v>
      </c>
      <c r="AU529" s="156">
        <v>7.5668139000000002E-3</v>
      </c>
      <c r="AV529" s="282">
        <f t="shared" si="116"/>
        <v>1.3255624152531999E-5</v>
      </c>
      <c r="AW529" s="282">
        <f t="shared" si="117"/>
        <v>3.5536489573181016E-8</v>
      </c>
      <c r="AX529" s="283">
        <f t="shared" si="118"/>
        <v>1.0597778550000001</v>
      </c>
      <c r="AY529" s="157">
        <v>1.0268063E-5</v>
      </c>
      <c r="AZ529" s="157">
        <v>3.0982130999999998E-8</v>
      </c>
      <c r="BA529" s="157">
        <v>8.4643739999999999E-13</v>
      </c>
      <c r="BB529" s="157">
        <v>3.2728631999999998E-11</v>
      </c>
      <c r="BC529" s="157">
        <v>0</v>
      </c>
      <c r="BD529" s="157">
        <v>9.2516969000000001E-9</v>
      </c>
      <c r="BE529" s="157">
        <v>2.6848463999999999E-6</v>
      </c>
      <c r="BF529" s="157">
        <v>1.3978485E-9</v>
      </c>
      <c r="BG529" s="157">
        <v>2.9439653999999999E-9</v>
      </c>
      <c r="BH529" s="157">
        <v>1.9929377000000001E-10</v>
      </c>
      <c r="BI529" s="157">
        <v>3.0950918E-15</v>
      </c>
      <c r="BJ529" s="157">
        <v>8.7351547999999995E-13</v>
      </c>
      <c r="BK529" s="157">
        <v>9.7454867999999993E-12</v>
      </c>
      <c r="BL529" s="157">
        <v>1.7823684000000001E-12</v>
      </c>
      <c r="BM529" s="157">
        <v>2.7308159E-7</v>
      </c>
      <c r="BN529" s="157">
        <v>2.0348737000000001E-8</v>
      </c>
      <c r="BO529" s="157">
        <v>9.2196177000000002E-21</v>
      </c>
      <c r="BP529" s="157">
        <v>2.1142754999999999E-2</v>
      </c>
      <c r="BQ529" s="157">
        <v>1.0386351</v>
      </c>
      <c r="BR529" s="157">
        <v>0</v>
      </c>
      <c r="BS529" s="157">
        <v>0</v>
      </c>
      <c r="BT529" s="157">
        <v>0</v>
      </c>
      <c r="BU529"/>
      <c r="BV529" s="155">
        <v>6.2874475000000002E-4</v>
      </c>
      <c r="BW529" s="155">
        <v>2.3013119E-5</v>
      </c>
      <c r="BX529" s="155">
        <v>3.0780299999999999E-4</v>
      </c>
      <c r="BY529" s="155">
        <v>1.8831363E-6</v>
      </c>
      <c r="BZ529" s="155">
        <v>2.3355333E-5</v>
      </c>
      <c r="CA529" s="155">
        <v>5.3491039000000003E-6</v>
      </c>
      <c r="CB529" s="155">
        <v>5.1621996999999996E-6</v>
      </c>
      <c r="CC529" s="155">
        <v>8.1076788999999996E-6</v>
      </c>
      <c r="CD529" s="155">
        <v>2.2544139999999999E-6</v>
      </c>
      <c r="CE529" s="155">
        <v>8.0448656000000004E-7</v>
      </c>
      <c r="CF529" s="155">
        <v>0</v>
      </c>
      <c r="CG529" s="155">
        <v>2.0388009E-17</v>
      </c>
      <c r="CH529" s="155">
        <v>1.6693621999999999E-13</v>
      </c>
      <c r="CI529" s="155">
        <v>1.8799855E-5</v>
      </c>
      <c r="CJ529" s="155">
        <v>1.9905406999999999E-4</v>
      </c>
      <c r="CK529" s="155">
        <v>3.3158350000000001E-5</v>
      </c>
      <c r="CL529" s="155">
        <v>0</v>
      </c>
      <c r="CM529"/>
      <c r="CN529" s="284">
        <v>1.4129709E-13</v>
      </c>
      <c r="CO529" s="284">
        <v>11.019716000000001</v>
      </c>
      <c r="CP529" s="285">
        <v>0.15339997</v>
      </c>
      <c r="CQ529" s="284">
        <v>1.6970309999999999E-2</v>
      </c>
      <c r="CR529" s="284">
        <v>1.1754978E-7</v>
      </c>
      <c r="CS529" s="284">
        <v>3.5081153999999998E-8</v>
      </c>
      <c r="CT529" s="284">
        <v>9.1426846999999995E-4</v>
      </c>
      <c r="CU529" s="284">
        <v>7.3184184999999999</v>
      </c>
      <c r="CV529" s="284">
        <v>1.3368043E-4</v>
      </c>
      <c r="CW529" s="284">
        <v>1.8796173E-3</v>
      </c>
      <c r="CX529"/>
      <c r="CY529" s="158"/>
      <c r="CZ529" s="267"/>
      <c r="DA529"/>
      <c r="DB529" s="247"/>
      <c r="DC529"/>
      <c r="DD529"/>
      <c r="DE529"/>
      <c r="DF529"/>
      <c r="DG529"/>
      <c r="DH529"/>
      <c r="DI529"/>
      <c r="DJ529"/>
      <c r="DK529"/>
      <c r="DL529"/>
    </row>
    <row r="530" spans="1:116" ht="14.4">
      <c r="A530" t="s">
        <v>663</v>
      </c>
      <c r="B530" s="188" t="s">
        <v>1353</v>
      </c>
      <c r="C530" s="151" t="str">
        <f t="shared" si="123"/>
        <v>A.090.01.103</v>
      </c>
      <c r="D530" s="54" t="s">
        <v>1245</v>
      </c>
      <c r="E530" s="150" t="s">
        <v>352</v>
      </c>
      <c r="F530" s="153" t="str">
        <f t="shared" si="124"/>
        <v>Glare 3-6/5-0.4</v>
      </c>
      <c r="G530" s="154">
        <f t="shared" si="125"/>
        <v>8.3030966666666668</v>
      </c>
      <c r="H530"/>
      <c r="I530"/>
      <c r="J530" s="227">
        <f t="shared" si="119"/>
        <v>2.1982703404246902</v>
      </c>
      <c r="K530"/>
      <c r="L530" s="280">
        <f t="shared" si="120"/>
        <v>8.7899241660000002E-2</v>
      </c>
      <c r="M530" s="280">
        <f t="shared" si="121"/>
        <v>0.26790760621999998</v>
      </c>
      <c r="N530" s="281">
        <f t="shared" si="122"/>
        <v>0.59699899254469002</v>
      </c>
      <c r="O530" s="280">
        <v>1.2454645</v>
      </c>
      <c r="P530" s="219">
        <v>0.11383028000000001</v>
      </c>
      <c r="Q530" s="219">
        <v>9.0648364999999995E-2</v>
      </c>
      <c r="R530" s="219">
        <v>7.7959481999999997E-2</v>
      </c>
      <c r="S530" s="219">
        <v>7.4322394000000003E-3</v>
      </c>
      <c r="T530" s="219">
        <v>1.5444E-3</v>
      </c>
      <c r="U530" s="219">
        <v>9.6312025999999997E-4</v>
      </c>
      <c r="V530" s="219">
        <v>5.7346230000000003E-3</v>
      </c>
      <c r="W530" s="219">
        <v>0.54535285</v>
      </c>
      <c r="X530" s="219">
        <v>5.7948895E-2</v>
      </c>
      <c r="Y530" s="219">
        <v>5.1016774000000001E-2</v>
      </c>
      <c r="Z530" s="219">
        <v>-2.5455677999999999E-4</v>
      </c>
      <c r="AA530" s="219">
        <v>6.2915132000000002E-4</v>
      </c>
      <c r="AB530" s="286">
        <v>2.1722469E-7</v>
      </c>
      <c r="AC530"/>
      <c r="AD530" s="227">
        <f t="shared" si="111"/>
        <v>1.2454645</v>
      </c>
      <c r="AE530" s="227">
        <f t="shared" si="112"/>
        <v>0.29811250966000002</v>
      </c>
      <c r="AF530" s="227">
        <f t="shared" si="113"/>
        <v>0.21084241932</v>
      </c>
      <c r="AG530" s="227">
        <f t="shared" si="114"/>
        <v>0.26790760621999998</v>
      </c>
      <c r="AH530" s="227">
        <f t="shared" si="115"/>
        <v>0.59636984122469006</v>
      </c>
      <c r="AI530"/>
      <c r="AJ530">
        <v>112.95262</v>
      </c>
      <c r="AK530" s="155">
        <v>96.973724000000004</v>
      </c>
      <c r="AL530" s="155">
        <v>4.7825411999999998</v>
      </c>
      <c r="AM530" s="155">
        <v>0</v>
      </c>
      <c r="AN530" s="155">
        <v>1.3780779999999999</v>
      </c>
      <c r="AO530" s="155">
        <v>3.2230224000000001</v>
      </c>
      <c r="AP530" s="155">
        <v>6.5952548999999996</v>
      </c>
      <c r="AQ530"/>
      <c r="AR530" s="156">
        <v>0.18929588999999999</v>
      </c>
      <c r="AS530" s="156">
        <v>0.17769040999999999</v>
      </c>
      <c r="AT530" s="156">
        <v>7.4928839000000004E-3</v>
      </c>
      <c r="AU530" s="156">
        <v>4.1126000000000001E-3</v>
      </c>
      <c r="AV530" s="282">
        <f t="shared" ref="AV530:AV596" si="126">AY530+BB530+BC530+BD530+BE530+BM530+BN530+BR530</f>
        <v>1.0652902191481999E-5</v>
      </c>
      <c r="AW530" s="282">
        <f t="shared" ref="AW530:AW596" si="127">AZ530+BA530+BF530+BG530+BH530+BI530+BJ530+BK530+BL530+BO530+BS530+BT530</f>
        <v>2.7710368980856384E-8</v>
      </c>
      <c r="AX530" s="283">
        <f t="shared" ref="AX530:AX596" si="128">BP530+BQ530</f>
        <v>0.57599440400000002</v>
      </c>
      <c r="AY530" s="157">
        <v>7.7326887999999997E-6</v>
      </c>
      <c r="AZ530" s="157">
        <v>2.3332440000000001E-8</v>
      </c>
      <c r="BA530" s="157">
        <v>6.3743079000000001E-13</v>
      </c>
      <c r="BB530" s="157">
        <v>3.7873881999999999E-11</v>
      </c>
      <c r="BC530" s="157">
        <v>0</v>
      </c>
      <c r="BD530" s="157">
        <v>9.3403356000000007E-9</v>
      </c>
      <c r="BE530" s="157">
        <v>2.5801793000000002E-6</v>
      </c>
      <c r="BF530" s="157">
        <v>1.365926E-9</v>
      </c>
      <c r="BG530" s="157">
        <v>2.8589324000000001E-9</v>
      </c>
      <c r="BH530" s="157">
        <v>1.4733235999999999E-10</v>
      </c>
      <c r="BI530" s="157">
        <v>3.5777162E-15</v>
      </c>
      <c r="BJ530" s="157">
        <v>8.9094919000000001E-13</v>
      </c>
      <c r="BK530" s="157">
        <v>3.5336384999999998E-12</v>
      </c>
      <c r="BL530" s="157">
        <v>6.7262464999999997E-13</v>
      </c>
      <c r="BM530" s="157">
        <v>3.0743911999999999E-7</v>
      </c>
      <c r="BN530" s="157">
        <v>2.3216761999999999E-8</v>
      </c>
      <c r="BO530" s="157">
        <v>1.0180396E-20</v>
      </c>
      <c r="BP530" s="157">
        <v>2.4339184E-2</v>
      </c>
      <c r="BQ530" s="157">
        <v>0.55165522</v>
      </c>
      <c r="BR530" s="157">
        <v>0</v>
      </c>
      <c r="BS530" s="157">
        <v>0</v>
      </c>
      <c r="BT530" s="157">
        <v>0</v>
      </c>
      <c r="BU530"/>
      <c r="BV530" s="155">
        <v>4.7185156E-4</v>
      </c>
      <c r="BW530" s="155">
        <v>2.2625797000000001E-5</v>
      </c>
      <c r="BX530" s="155">
        <v>2.3151237999999999E-4</v>
      </c>
      <c r="BY530" s="155">
        <v>6.8035101000000004E-7</v>
      </c>
      <c r="BZ530" s="155">
        <v>2.050058E-5</v>
      </c>
      <c r="CA530" s="155">
        <v>5.7414225999999996E-6</v>
      </c>
      <c r="CB530" s="155">
        <v>3.8106864999999999E-6</v>
      </c>
      <c r="CC530" s="155">
        <v>8.7013825999999998E-6</v>
      </c>
      <c r="CD530" s="155">
        <v>1.3965535E-6</v>
      </c>
      <c r="CE530" s="155">
        <v>7.0477006999999997E-7</v>
      </c>
      <c r="CF530" s="155">
        <v>0</v>
      </c>
      <c r="CG530" s="155">
        <v>2.2512646999999999E-17</v>
      </c>
      <c r="CH530" s="155">
        <v>1.8433268000000001E-13</v>
      </c>
      <c r="CI530" s="155">
        <v>1.5849535E-5</v>
      </c>
      <c r="CJ530" s="155">
        <v>1.2286757999999999E-4</v>
      </c>
      <c r="CK530" s="155">
        <v>3.7460518999999997E-5</v>
      </c>
      <c r="CL530" s="155">
        <v>0</v>
      </c>
      <c r="CM530"/>
      <c r="CN530" s="284">
        <v>1.5602169000000001E-13</v>
      </c>
      <c r="CO530" s="284">
        <v>8.2804844000000006</v>
      </c>
      <c r="CP530" s="285">
        <v>0.1645846</v>
      </c>
      <c r="CQ530" s="284">
        <v>1.6795012000000002E-2</v>
      </c>
      <c r="CR530" s="284">
        <v>1.3162251000000001E-7</v>
      </c>
      <c r="CS530" s="284">
        <v>3.3652884999999997E-8</v>
      </c>
      <c r="CT530" s="284">
        <v>8.2610034000000002E-4</v>
      </c>
      <c r="CU530" s="284">
        <v>3.1644275999999998</v>
      </c>
      <c r="CV530" s="284">
        <v>9.8807931999999994E-5</v>
      </c>
      <c r="CW530" s="284">
        <v>2.0173436999999998E-3</v>
      </c>
      <c r="CX530"/>
      <c r="CY530" s="158"/>
      <c r="CZ530" s="272"/>
      <c r="DA530"/>
      <c r="DB530" s="247"/>
      <c r="DC530"/>
      <c r="DD530"/>
      <c r="DE530"/>
      <c r="DF530"/>
      <c r="DG530"/>
      <c r="DH530"/>
      <c r="DI530"/>
      <c r="DJ530"/>
      <c r="DK530"/>
      <c r="DL530"/>
    </row>
    <row r="531" spans="1:116" ht="14.4">
      <c r="A531" t="s">
        <v>664</v>
      </c>
      <c r="B531" s="188" t="s">
        <v>1353</v>
      </c>
      <c r="C531" s="151" t="str">
        <f t="shared" si="123"/>
        <v>A.090.01.104</v>
      </c>
      <c r="D531" s="54" t="s">
        <v>1245</v>
      </c>
      <c r="E531" s="150" t="s">
        <v>352</v>
      </c>
      <c r="F531" s="153" t="str">
        <f t="shared" si="124"/>
        <v>Glare 4-6/5-0.4</v>
      </c>
      <c r="G531" s="154">
        <f t="shared" si="125"/>
        <v>29.694340000000004</v>
      </c>
      <c r="H531"/>
      <c r="I531"/>
      <c r="J531" s="227">
        <f t="shared" si="119"/>
        <v>7.9219196385007908</v>
      </c>
      <c r="K531"/>
      <c r="L531" s="280">
        <f t="shared" si="120"/>
        <v>0.32459780319999998</v>
      </c>
      <c r="M531" s="280">
        <f t="shared" si="121"/>
        <v>1.0775823329100001</v>
      </c>
      <c r="N531" s="281">
        <f t="shared" si="122"/>
        <v>2.0655885023907898</v>
      </c>
      <c r="O531" s="280">
        <v>4.4541510000000004</v>
      </c>
      <c r="P531" s="219">
        <v>0.42333474999999998</v>
      </c>
      <c r="Q531" s="219">
        <v>0.33574362000000002</v>
      </c>
      <c r="R531" s="219">
        <v>0.28724313000000001</v>
      </c>
      <c r="S531" s="219">
        <v>2.7707580999999998E-2</v>
      </c>
      <c r="T531" s="219">
        <v>6.239489E-3</v>
      </c>
      <c r="U531" s="219">
        <v>3.4076032E-3</v>
      </c>
      <c r="V531" s="219">
        <v>2.0197132999999999E-2</v>
      </c>
      <c r="W531" s="219">
        <v>1.8818889000000001</v>
      </c>
      <c r="X531" s="219">
        <v>0.29918350999999999</v>
      </c>
      <c r="Y531" s="219">
        <v>0.18058083</v>
      </c>
      <c r="Z531" s="219">
        <v>-8.7668008999999998E-4</v>
      </c>
      <c r="AA531" s="219">
        <v>3.1180228000000001E-3</v>
      </c>
      <c r="AB531" s="286">
        <v>7.4959079000000004E-7</v>
      </c>
      <c r="AC531"/>
      <c r="AD531" s="227">
        <f t="shared" si="111"/>
        <v>4.4541510000000004</v>
      </c>
      <c r="AE531" s="227">
        <f t="shared" si="112"/>
        <v>1.1038733061999999</v>
      </c>
      <c r="AF531" s="227">
        <f t="shared" si="113"/>
        <v>0.78239352579999999</v>
      </c>
      <c r="AG531" s="227">
        <f t="shared" si="114"/>
        <v>1.0775823329100001</v>
      </c>
      <c r="AH531" s="227">
        <f t="shared" si="115"/>
        <v>2.06247047959079</v>
      </c>
      <c r="AI531"/>
      <c r="AJ531">
        <v>411.92345999999998</v>
      </c>
      <c r="AK531" s="155">
        <v>356.30944</v>
      </c>
      <c r="AL531" s="155">
        <v>16.524674000000001</v>
      </c>
      <c r="AM531" s="155">
        <v>0</v>
      </c>
      <c r="AN531" s="155">
        <v>4.8169127999999999</v>
      </c>
      <c r="AO531" s="155">
        <v>11.123893000000001</v>
      </c>
      <c r="AP531" s="155">
        <v>23.148539</v>
      </c>
      <c r="AQ531"/>
      <c r="AR531" s="156">
        <v>0.67650326999999999</v>
      </c>
      <c r="AS531" s="156">
        <v>0.63408202999999996</v>
      </c>
      <c r="AT531" s="156">
        <v>2.6881004999999999E-2</v>
      </c>
      <c r="AU531" s="156">
        <v>1.5540231E-2</v>
      </c>
      <c r="AV531" s="282">
        <f t="shared" si="126"/>
        <v>3.8014509952320001E-5</v>
      </c>
      <c r="AW531" s="282">
        <f t="shared" si="127"/>
        <v>9.9411998573469558E-8</v>
      </c>
      <c r="AX531" s="283">
        <f t="shared" si="128"/>
        <v>2.1765029460000003</v>
      </c>
      <c r="AY531" s="157">
        <v>2.765095E-5</v>
      </c>
      <c r="AZ531" s="157">
        <v>8.3433220999999998E-8</v>
      </c>
      <c r="BA531" s="157">
        <v>2.2793601999999998E-12</v>
      </c>
      <c r="BB531" s="157">
        <v>1.3084331999999999E-10</v>
      </c>
      <c r="BC531" s="157">
        <v>0</v>
      </c>
      <c r="BD531" s="157">
        <v>3.4386985000000001E-8</v>
      </c>
      <c r="BE531" s="157">
        <v>9.1879471000000008E-6</v>
      </c>
      <c r="BF531" s="157">
        <v>5.0297498999999999E-9</v>
      </c>
      <c r="BG531" s="157">
        <v>1.0180010000000001E-8</v>
      </c>
      <c r="BH531" s="157">
        <v>7.4899676000000004E-10</v>
      </c>
      <c r="BI531" s="157">
        <v>1.2371233000000001E-14</v>
      </c>
      <c r="BJ531" s="157">
        <v>3.1223202000000001E-12</v>
      </c>
      <c r="BK531" s="157">
        <v>1.2271607999999999E-11</v>
      </c>
      <c r="BL531" s="157">
        <v>2.3352537999999999E-12</v>
      </c>
      <c r="BM531" s="157">
        <v>1.0609012E-6</v>
      </c>
      <c r="BN531" s="157">
        <v>8.0193823999999993E-8</v>
      </c>
      <c r="BO531" s="157">
        <v>3.6561749E-20</v>
      </c>
      <c r="BP531" s="157">
        <v>8.3989346000000006E-2</v>
      </c>
      <c r="BQ531" s="157">
        <v>2.0925136000000002</v>
      </c>
      <c r="BR531" s="157">
        <v>0</v>
      </c>
      <c r="BS531" s="157">
        <v>0</v>
      </c>
      <c r="BT531" s="157">
        <v>0</v>
      </c>
      <c r="BU531"/>
      <c r="BV531" s="155">
        <v>1.7048645999999999E-3</v>
      </c>
      <c r="BW531" s="155">
        <v>8.0913607999999999E-5</v>
      </c>
      <c r="BX531" s="155">
        <v>8.2795700000000004E-4</v>
      </c>
      <c r="BY531" s="155">
        <v>2.3976020000000002E-6</v>
      </c>
      <c r="BZ531" s="155">
        <v>7.3899513999999998E-5</v>
      </c>
      <c r="CA531" s="155">
        <v>2.1127819999999999E-5</v>
      </c>
      <c r="CB531" s="155">
        <v>1.9397659E-5</v>
      </c>
      <c r="CC531" s="155">
        <v>3.2023066999999998E-5</v>
      </c>
      <c r="CD531" s="155">
        <v>4.8414759000000004E-6</v>
      </c>
      <c r="CE531" s="155">
        <v>2.5014601000000002E-6</v>
      </c>
      <c r="CF531" s="155">
        <v>0</v>
      </c>
      <c r="CG531" s="155">
        <v>8.0851644000000002E-17</v>
      </c>
      <c r="CH531" s="155">
        <v>6.6201010999999997E-13</v>
      </c>
      <c r="CI531" s="155">
        <v>5.8241003000000002E-5</v>
      </c>
      <c r="CJ531" s="155">
        <v>4.4952300000000001E-4</v>
      </c>
      <c r="CK531" s="155">
        <v>1.3204144000000001E-4</v>
      </c>
      <c r="CL531" s="155">
        <v>0</v>
      </c>
      <c r="CM531"/>
      <c r="CN531" s="284">
        <v>5.6033439000000003E-13</v>
      </c>
      <c r="CO531" s="284">
        <v>29.616309999999999</v>
      </c>
      <c r="CP531" s="285">
        <v>0.60585884999999995</v>
      </c>
      <c r="CQ531" s="284">
        <v>6.0198588999999997E-2</v>
      </c>
      <c r="CR531" s="284">
        <v>4.5421936000000001E-7</v>
      </c>
      <c r="CS531" s="284">
        <v>1.1876315E-7</v>
      </c>
      <c r="CT531" s="284">
        <v>2.9180471E-3</v>
      </c>
      <c r="CU531" s="284">
        <v>10.958912</v>
      </c>
      <c r="CV531" s="284">
        <v>5.0239459999999996E-4</v>
      </c>
      <c r="CW531" s="284">
        <v>7.4240132999999998E-3</v>
      </c>
      <c r="CX531"/>
      <c r="CY531" s="158"/>
      <c r="CZ531" s="272"/>
      <c r="DA531"/>
      <c r="DB531" s="247"/>
      <c r="DC531"/>
      <c r="DD531"/>
      <c r="DE531"/>
      <c r="DF531"/>
      <c r="DG531"/>
      <c r="DH531"/>
      <c r="DI531"/>
      <c r="DJ531"/>
      <c r="DK531"/>
      <c r="DL531"/>
    </row>
    <row r="532" spans="1:116" ht="14.4">
      <c r="A532" t="s">
        <v>1694</v>
      </c>
      <c r="B532" s="188" t="s">
        <v>1353</v>
      </c>
      <c r="C532" s="151" t="str">
        <f t="shared" si="123"/>
        <v>A.090.01.105</v>
      </c>
      <c r="D532" s="54" t="s">
        <v>1245</v>
      </c>
      <c r="E532" s="150" t="s">
        <v>351</v>
      </c>
      <c r="F532" s="153" t="str">
        <f t="shared" si="124"/>
        <v>Hylite (1 m2  1.2 mm thickness  1.8 ton/m3)</v>
      </c>
      <c r="G532" s="154">
        <f t="shared" si="125"/>
        <v>12.748203333333333</v>
      </c>
      <c r="H532"/>
      <c r="I532"/>
      <c r="J532" s="227">
        <f t="shared" si="119"/>
        <v>4.5451282314179995</v>
      </c>
      <c r="K532"/>
      <c r="L532" s="280">
        <f t="shared" si="120"/>
        <v>1.8195435917999998E-2</v>
      </c>
      <c r="M532" s="280">
        <f t="shared" si="121"/>
        <v>1.3553501954999998</v>
      </c>
      <c r="N532" s="281">
        <f t="shared" si="122"/>
        <v>1.2593521000000001</v>
      </c>
      <c r="O532" s="280">
        <v>1.9122304999999999</v>
      </c>
      <c r="P532" s="219">
        <v>1.3438831</v>
      </c>
      <c r="Q532" s="219">
        <v>5.07727E-3</v>
      </c>
      <c r="R532" s="219">
        <v>8.9914195999999996E-4</v>
      </c>
      <c r="S532" s="219">
        <v>1.7040494999999999E-2</v>
      </c>
      <c r="T532" s="286">
        <v>7.8523388000000002E-5</v>
      </c>
      <c r="U532" s="219">
        <v>1.7727557000000001E-4</v>
      </c>
      <c r="V532" s="219">
        <v>6.3898254999999998E-3</v>
      </c>
      <c r="W532" s="219">
        <v>1.0540111000000001</v>
      </c>
      <c r="X532" s="219">
        <v>0</v>
      </c>
      <c r="Y532" s="219">
        <v>9.7757999999999998E-2</v>
      </c>
      <c r="Z532" s="219">
        <v>0</v>
      </c>
      <c r="AA532" s="219">
        <v>0</v>
      </c>
      <c r="AB532" s="219">
        <v>0.107583</v>
      </c>
      <c r="AC532"/>
      <c r="AD532" s="227">
        <f t="shared" ref="AD532:AD608" si="129">O532</f>
        <v>1.9122304999999999</v>
      </c>
      <c r="AE532" s="227">
        <f t="shared" ref="AE532:AE608" si="130">P532+Q532+R532+S532+T532+U532+V532</f>
        <v>1.3735456314179999</v>
      </c>
      <c r="AF532" s="227">
        <f t="shared" ref="AF532:AF608" si="131">P532+Q532+V532+AA532</f>
        <v>1.3553501954999998</v>
      </c>
      <c r="AG532" s="227">
        <f t="shared" ref="AG532:AG608" si="132">Z532+P532+Q532+V532+X532</f>
        <v>1.3553501954999998</v>
      </c>
      <c r="AH532" s="227">
        <f t="shared" ref="AH532:AH608" si="133">W532+Y532+AB532</f>
        <v>1.2593521000000001</v>
      </c>
      <c r="AI532"/>
      <c r="AJ532">
        <v>229.36718999999999</v>
      </c>
      <c r="AK532" s="155">
        <v>216.42219</v>
      </c>
      <c r="AL532" s="155">
        <v>12.15</v>
      </c>
      <c r="AM532" s="155">
        <v>0</v>
      </c>
      <c r="AN532" s="155">
        <v>0</v>
      </c>
      <c r="AO532" s="155">
        <v>0</v>
      </c>
      <c r="AP532" s="155">
        <v>0.79500000000000004</v>
      </c>
      <c r="AQ532"/>
      <c r="AR532" s="156">
        <v>0.66384524</v>
      </c>
      <c r="AS532" s="156">
        <v>0.63590594</v>
      </c>
      <c r="AT532" s="156">
        <v>1.7984145999999999E-2</v>
      </c>
      <c r="AU532" s="156">
        <v>9.9551559000000001E-3</v>
      </c>
      <c r="AV532" s="282">
        <f t="shared" si="126"/>
        <v>3.8123856680513001E-5</v>
      </c>
      <c r="AW532" s="282">
        <f t="shared" si="127"/>
        <v>6.6509416182769994E-8</v>
      </c>
      <c r="AX532" s="283">
        <f t="shared" si="128"/>
        <v>1.3942795436000002</v>
      </c>
      <c r="AY532" s="157">
        <v>1.1840296E-5</v>
      </c>
      <c r="AZ532" s="157">
        <v>3.5724571000000003E-8</v>
      </c>
      <c r="BA532" s="157">
        <v>9.7604668000000001E-13</v>
      </c>
      <c r="BB532" s="157">
        <v>1.8580665999999999E-9</v>
      </c>
      <c r="BC532" s="157">
        <v>0</v>
      </c>
      <c r="BD532" s="157">
        <v>8.4020632999999995E-11</v>
      </c>
      <c r="BE532" s="157">
        <v>2.6279943999999999E-5</v>
      </c>
      <c r="BF532" s="157">
        <v>1.5208292000000001E-11</v>
      </c>
      <c r="BG532" s="157">
        <v>3.0587177000000001E-8</v>
      </c>
      <c r="BH532" s="157">
        <v>1.811798E-10</v>
      </c>
      <c r="BI532" s="157">
        <v>2.264555E-15</v>
      </c>
      <c r="BJ532" s="157">
        <v>2.3007212000000002E-13</v>
      </c>
      <c r="BK532" s="157">
        <v>6.0506247E-14</v>
      </c>
      <c r="BL532" s="157">
        <v>1.1201168E-14</v>
      </c>
      <c r="BM532" s="157">
        <v>9.8790041000000004E-10</v>
      </c>
      <c r="BN532" s="157">
        <v>6.8669287E-10</v>
      </c>
      <c r="BO532" s="157">
        <v>0</v>
      </c>
      <c r="BP532" s="157">
        <v>5.5870436000000001E-3</v>
      </c>
      <c r="BQ532" s="157">
        <v>1.3886925000000001</v>
      </c>
      <c r="BR532" s="157">
        <v>0</v>
      </c>
      <c r="BS532" s="157">
        <v>0</v>
      </c>
      <c r="BT532" s="157">
        <v>0</v>
      </c>
      <c r="BU532"/>
      <c r="BV532" s="155">
        <v>1.0022450999999999E-3</v>
      </c>
      <c r="BW532" s="155">
        <v>1.9606117999999999E-4</v>
      </c>
      <c r="BX532" s="155">
        <v>3.5545374000000001E-4</v>
      </c>
      <c r="BY532" s="155">
        <v>7.4901669000000003E-7</v>
      </c>
      <c r="BZ532" s="155">
        <v>1.6148236000000001E-4</v>
      </c>
      <c r="CA532" s="155">
        <v>3.7452534000000002E-8</v>
      </c>
      <c r="CB532" s="155">
        <v>7.9355155000000005E-8</v>
      </c>
      <c r="CC532" s="155">
        <v>6.1951951999999996E-8</v>
      </c>
      <c r="CD532" s="155">
        <v>1.0537289E-7</v>
      </c>
      <c r="CE532" s="155">
        <v>1.1811362000000001E-7</v>
      </c>
      <c r="CF532" s="155">
        <v>0</v>
      </c>
      <c r="CG532" s="155">
        <v>0</v>
      </c>
      <c r="CH532" s="155">
        <v>0</v>
      </c>
      <c r="CI532" s="155">
        <v>1.2894822000000001E-5</v>
      </c>
      <c r="CJ532" s="155">
        <v>2.7520174000000001E-4</v>
      </c>
      <c r="CK532" s="155">
        <v>0</v>
      </c>
      <c r="CL532" s="155">
        <v>0</v>
      </c>
      <c r="CM532"/>
      <c r="CN532" s="284">
        <v>0</v>
      </c>
      <c r="CO532" s="284">
        <v>12.753973999999999</v>
      </c>
      <c r="CP532" s="285">
        <v>1.2499785000000001E-3</v>
      </c>
      <c r="CQ532" s="284">
        <v>0.14325436999999999</v>
      </c>
      <c r="CR532" s="284">
        <v>1.2401461000000001E-11</v>
      </c>
      <c r="CS532" s="284">
        <v>3.9673649999999999E-10</v>
      </c>
      <c r="CT532" s="284">
        <v>8.1957643999999996E-3</v>
      </c>
      <c r="CU532" s="284">
        <v>1.6233118000000001E-2</v>
      </c>
      <c r="CV532" s="284">
        <v>1.2147266E-4</v>
      </c>
      <c r="CW532" s="284">
        <v>1.4766126E-5</v>
      </c>
      <c r="CX532"/>
      <c r="CY532" s="158"/>
      <c r="CZ532" s="272"/>
      <c r="DA532"/>
      <c r="DB532" s="49"/>
      <c r="DC532"/>
      <c r="DD532"/>
      <c r="DE532"/>
      <c r="DF532"/>
      <c r="DG532"/>
      <c r="DH532"/>
      <c r="DI532"/>
      <c r="DJ532"/>
      <c r="DK532"/>
      <c r="DL532"/>
    </row>
    <row r="533" spans="1:116" ht="14.4">
      <c r="B533" s="188"/>
      <c r="C533" s="151"/>
      <c r="D533" s="51" t="s">
        <v>441</v>
      </c>
      <c r="E533" s="150"/>
      <c r="F533"/>
      <c r="G533"/>
      <c r="H533"/>
      <c r="I533"/>
      <c r="J533"/>
      <c r="K533"/>
      <c r="L533"/>
      <c r="M533"/>
      <c r="N533" s="174"/>
      <c r="O533"/>
      <c r="P533"/>
      <c r="Q533"/>
      <c r="R533"/>
      <c r="S533"/>
      <c r="T533" s="53"/>
      <c r="U533"/>
      <c r="V533"/>
      <c r="W533"/>
      <c r="X533"/>
      <c r="Y533"/>
      <c r="Z533"/>
      <c r="AA533"/>
      <c r="AB533"/>
      <c r="AC533"/>
      <c r="AD533"/>
      <c r="AE533"/>
      <c r="AF533"/>
      <c r="AG533"/>
      <c r="AH533"/>
      <c r="AI533"/>
      <c r="AJ533"/>
      <c r="AK533"/>
      <c r="AL533"/>
      <c r="AM533"/>
      <c r="AN533"/>
      <c r="AO533"/>
      <c r="AP533"/>
      <c r="AQ533"/>
      <c r="AR533"/>
      <c r="AS533"/>
      <c r="AT533"/>
      <c r="AU533"/>
      <c r="AX533" s="19"/>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s="117"/>
      <c r="CQ533"/>
      <c r="CR533"/>
      <c r="CS533"/>
      <c r="CT533"/>
      <c r="CU533"/>
      <c r="CV533"/>
      <c r="CW533"/>
      <c r="CX533"/>
      <c r="CY533" s="159"/>
      <c r="CZ533" s="267"/>
      <c r="DA533"/>
      <c r="DB533" s="247"/>
      <c r="DC533"/>
      <c r="DD533"/>
      <c r="DE533"/>
      <c r="DF533"/>
      <c r="DG533"/>
      <c r="DH533"/>
      <c r="DI533"/>
      <c r="DJ533"/>
      <c r="DK533"/>
      <c r="DL533"/>
    </row>
    <row r="534" spans="1:116" ht="14.4">
      <c r="A534" t="s">
        <v>1695</v>
      </c>
      <c r="B534" s="188" t="s">
        <v>316</v>
      </c>
      <c r="C534" s="151" t="str">
        <f t="shared" si="123"/>
        <v>A.100.02.101</v>
      </c>
      <c r="D534" s="54" t="s">
        <v>441</v>
      </c>
      <c r="E534" s="150" t="s">
        <v>352</v>
      </c>
      <c r="F534" s="153" t="str">
        <f t="shared" si="124"/>
        <v>Steel market mix USA 69.2% EAF for beams &amp; sheet</v>
      </c>
      <c r="G534" s="154">
        <f t="shared" si="125"/>
        <v>1.2400796000000001</v>
      </c>
      <c r="H534"/>
      <c r="I534"/>
      <c r="J534" s="227">
        <f t="shared" si="119"/>
        <v>0.27251846418319348</v>
      </c>
      <c r="K534"/>
      <c r="L534" s="280">
        <f t="shared" si="120"/>
        <v>1.5804857877868998E-2</v>
      </c>
      <c r="M534" s="280">
        <f t="shared" si="121"/>
        <v>4.8710466305324496E-2</v>
      </c>
      <c r="N534" s="281">
        <f t="shared" si="122"/>
        <v>2.1991199999999999E-2</v>
      </c>
      <c r="O534" s="280">
        <v>0.18601193999999999</v>
      </c>
      <c r="P534" s="219">
        <v>3.5241496999999997E-2</v>
      </c>
      <c r="Q534" s="219">
        <v>1.3468968E-2</v>
      </c>
      <c r="R534" s="219">
        <v>1.5804815999999999E-2</v>
      </c>
      <c r="S534" s="219">
        <v>0</v>
      </c>
      <c r="T534" s="219">
        <v>0</v>
      </c>
      <c r="U534" s="286">
        <v>4.1877869000000001E-8</v>
      </c>
      <c r="V534" s="286">
        <v>1.3053245E-9</v>
      </c>
      <c r="W534" s="219">
        <v>2.1991199999999999E-2</v>
      </c>
      <c r="X534" s="219">
        <v>0</v>
      </c>
      <c r="Y534" s="219">
        <v>0</v>
      </c>
      <c r="Z534" s="219">
        <v>0</v>
      </c>
      <c r="AA534" s="219">
        <v>0</v>
      </c>
      <c r="AB534" s="219">
        <v>0</v>
      </c>
      <c r="AC534"/>
      <c r="AD534" s="227">
        <f t="shared" si="129"/>
        <v>0.18601193999999999</v>
      </c>
      <c r="AE534" s="227">
        <f t="shared" si="130"/>
        <v>6.4515324183193501E-2</v>
      </c>
      <c r="AF534" s="227">
        <f t="shared" si="131"/>
        <v>4.8710466305324496E-2</v>
      </c>
      <c r="AG534" s="227">
        <f t="shared" si="132"/>
        <v>4.8710466305324496E-2</v>
      </c>
      <c r="AH534" s="227">
        <f t="shared" si="133"/>
        <v>2.1991199999999999E-2</v>
      </c>
      <c r="AI534"/>
      <c r="AJ534">
        <v>14.468374000000001</v>
      </c>
      <c r="AK534" s="155">
        <v>14.468374000000001</v>
      </c>
      <c r="AL534" s="155">
        <v>0</v>
      </c>
      <c r="AM534" s="155">
        <v>0</v>
      </c>
      <c r="AN534" s="155">
        <v>0</v>
      </c>
      <c r="AO534" s="155">
        <v>0</v>
      </c>
      <c r="AP534" s="155">
        <v>0</v>
      </c>
      <c r="AQ534"/>
      <c r="AR534" s="156">
        <v>2.5677218000000002E-2</v>
      </c>
      <c r="AS534" s="156">
        <v>2.3569041999999998E-2</v>
      </c>
      <c r="AT534" s="156">
        <v>1.0484037000000001E-3</v>
      </c>
      <c r="AU534" s="156">
        <v>1.0597721999999999E-3</v>
      </c>
      <c r="AV534" s="282">
        <f t="shared" si="126"/>
        <v>1.41301216282E-6</v>
      </c>
      <c r="AW534" s="282">
        <f t="shared" si="127"/>
        <v>3.8772325941689998E-9</v>
      </c>
      <c r="AX534" s="283">
        <f t="shared" si="128"/>
        <v>0.14842748</v>
      </c>
      <c r="AY534" s="157">
        <v>1.1507939E-6</v>
      </c>
      <c r="AZ534" s="157">
        <v>3.4722228999999999E-9</v>
      </c>
      <c r="BA534" s="157">
        <v>9.4866088999999995E-14</v>
      </c>
      <c r="BB534" s="157">
        <v>0</v>
      </c>
      <c r="BC534" s="157">
        <v>0</v>
      </c>
      <c r="BD534" s="157">
        <v>4.3674281999999998E-10</v>
      </c>
      <c r="BE534" s="157">
        <v>2.6178152000000001E-7</v>
      </c>
      <c r="BF534" s="157">
        <v>9.9634655999999996E-11</v>
      </c>
      <c r="BG534" s="157">
        <v>3.0493232E-10</v>
      </c>
      <c r="BH534" s="157">
        <v>0</v>
      </c>
      <c r="BI534" s="157">
        <v>3.4785208000000001E-13</v>
      </c>
      <c r="BJ534" s="157">
        <v>0</v>
      </c>
      <c r="BK534" s="157">
        <v>0</v>
      </c>
      <c r="BL534" s="157">
        <v>0</v>
      </c>
      <c r="BM534" s="157">
        <v>0</v>
      </c>
      <c r="BN534" s="157">
        <v>0</v>
      </c>
      <c r="BO534" s="157">
        <v>0</v>
      </c>
      <c r="BP534" s="157">
        <v>3.7437400000000002E-3</v>
      </c>
      <c r="BQ534" s="157">
        <v>0.14468374000000001</v>
      </c>
      <c r="BR534" s="157">
        <v>0</v>
      </c>
      <c r="BS534" s="157">
        <v>0</v>
      </c>
      <c r="BT534" s="157">
        <v>0</v>
      </c>
      <c r="BU534"/>
      <c r="BV534" s="155">
        <v>5.924666E-5</v>
      </c>
      <c r="BW534" s="155">
        <v>2.1022955E-6</v>
      </c>
      <c r="BX534" s="155">
        <v>3.4576709999999998E-5</v>
      </c>
      <c r="BY534" s="155">
        <v>6.2931316000000003E-9</v>
      </c>
      <c r="BZ534" s="155">
        <v>1.7317331000000001E-6</v>
      </c>
      <c r="CA534" s="155">
        <v>0</v>
      </c>
      <c r="CB534" s="155">
        <v>0</v>
      </c>
      <c r="CC534" s="155">
        <v>0</v>
      </c>
      <c r="CD534" s="155">
        <v>0</v>
      </c>
      <c r="CE534" s="155">
        <v>1.9224548E-8</v>
      </c>
      <c r="CF534" s="155">
        <v>0</v>
      </c>
      <c r="CG534" s="155">
        <v>0</v>
      </c>
      <c r="CH534" s="155">
        <v>0</v>
      </c>
      <c r="CI534" s="155">
        <v>3.1576430000000002E-6</v>
      </c>
      <c r="CJ534" s="155">
        <v>1.7636481000000001E-5</v>
      </c>
      <c r="CK534" s="155">
        <v>1.6279324E-8</v>
      </c>
      <c r="CL534" s="155">
        <v>0</v>
      </c>
      <c r="CM534"/>
      <c r="CN534" s="284">
        <v>0</v>
      </c>
      <c r="CO534" s="284">
        <v>1.2400796000000001</v>
      </c>
      <c r="CP534" s="285">
        <v>2.2496209999999998E-3</v>
      </c>
      <c r="CQ534" s="284">
        <v>1.4383600000000001E-3</v>
      </c>
      <c r="CR534" s="284">
        <v>0</v>
      </c>
      <c r="CS534" s="284">
        <v>0</v>
      </c>
      <c r="CT534" s="284">
        <v>8.7899761999999998E-5</v>
      </c>
      <c r="CU534" s="284">
        <v>0</v>
      </c>
      <c r="CV534" s="284">
        <v>0</v>
      </c>
      <c r="CW534" s="284">
        <v>1.1884074E-4</v>
      </c>
      <c r="CX534"/>
      <c r="CY534" s="158"/>
      <c r="CZ534" s="272"/>
      <c r="DA534"/>
      <c r="DB534" s="247"/>
      <c r="DC534"/>
      <c r="DD534"/>
      <c r="DE534"/>
      <c r="DF534"/>
      <c r="DG534"/>
      <c r="DH534"/>
      <c r="DI534"/>
      <c r="DJ534"/>
      <c r="DK534"/>
      <c r="DL534"/>
    </row>
    <row r="535" spans="1:116" ht="14.4">
      <c r="A535" t="s">
        <v>1696</v>
      </c>
      <c r="B535" s="188" t="s">
        <v>316</v>
      </c>
      <c r="C535" s="151" t="str">
        <f t="shared" si="123"/>
        <v>A.100.02.102</v>
      </c>
      <c r="D535" s="54" t="s">
        <v>441</v>
      </c>
      <c r="E535" s="150" t="s">
        <v>352</v>
      </c>
      <c r="F535" s="153" t="str">
        <f t="shared" si="124"/>
        <v>Steel virgin + 15% scrap BOF for beams &amp; sheet</v>
      </c>
      <c r="G535" s="154">
        <f t="shared" si="125"/>
        <v>2.5090000000000003</v>
      </c>
      <c r="H535"/>
      <c r="I535"/>
      <c r="J535" s="227">
        <f t="shared" si="119"/>
        <v>0.58620618474717556</v>
      </c>
      <c r="K535"/>
      <c r="L535" s="280">
        <f t="shared" si="120"/>
        <v>3.1899274050280001E-2</v>
      </c>
      <c r="M535" s="280">
        <f t="shared" si="121"/>
        <v>0.1065569106968955</v>
      </c>
      <c r="N535" s="281">
        <f t="shared" si="122"/>
        <v>7.1400000000000005E-2</v>
      </c>
      <c r="O535" s="280">
        <v>0.37635000000000002</v>
      </c>
      <c r="P535" s="219">
        <v>8.3826405000000007E-2</v>
      </c>
      <c r="Q535" s="219">
        <v>2.2730502999999999E-2</v>
      </c>
      <c r="R535" s="219">
        <v>3.1899153999999999E-2</v>
      </c>
      <c r="S535" s="219">
        <v>0</v>
      </c>
      <c r="T535" s="219">
        <v>0</v>
      </c>
      <c r="U535" s="286">
        <v>1.2005028E-7</v>
      </c>
      <c r="V535" s="286">
        <v>2.6968954999999999E-9</v>
      </c>
      <c r="W535" s="219">
        <v>7.1400000000000005E-2</v>
      </c>
      <c r="X535" s="219">
        <v>0</v>
      </c>
      <c r="Y535" s="219">
        <v>0</v>
      </c>
      <c r="Z535" s="219">
        <v>0</v>
      </c>
      <c r="AA535" s="219">
        <v>0</v>
      </c>
      <c r="AB535" s="219">
        <v>0</v>
      </c>
      <c r="AC535"/>
      <c r="AD535" s="227">
        <f t="shared" si="129"/>
        <v>0.37635000000000002</v>
      </c>
      <c r="AE535" s="227">
        <f t="shared" si="130"/>
        <v>0.1384561847471755</v>
      </c>
      <c r="AF535" s="227">
        <f t="shared" si="131"/>
        <v>0.1065569106968955</v>
      </c>
      <c r="AG535" s="227">
        <f t="shared" si="132"/>
        <v>0.1065569106968955</v>
      </c>
      <c r="AH535" s="227">
        <f t="shared" si="133"/>
        <v>7.1400000000000005E-2</v>
      </c>
      <c r="AI535"/>
      <c r="AJ535">
        <v>23.959949999999999</v>
      </c>
      <c r="AK535" s="155">
        <v>23.959949999999999</v>
      </c>
      <c r="AL535" s="155">
        <v>0</v>
      </c>
      <c r="AM535" s="155">
        <v>0</v>
      </c>
      <c r="AN535" s="155">
        <v>0</v>
      </c>
      <c r="AO535" s="155">
        <v>0</v>
      </c>
      <c r="AP535" s="155">
        <v>0</v>
      </c>
      <c r="AQ535"/>
      <c r="AR535" s="156">
        <v>5.7049329000000003E-2</v>
      </c>
      <c r="AS535" s="156">
        <v>5.3028884999999998E-2</v>
      </c>
      <c r="AT535" s="156">
        <v>2.2229174000000002E-3</v>
      </c>
      <c r="AU535" s="156">
        <v>1.7975271E-3</v>
      </c>
      <c r="AV535" s="282">
        <f t="shared" si="126"/>
        <v>3.17918972E-6</v>
      </c>
      <c r="AW535" s="282">
        <f t="shared" si="127"/>
        <v>8.2208484384999992E-9</v>
      </c>
      <c r="AX535" s="283">
        <f t="shared" si="128"/>
        <v>0.25175449999999999</v>
      </c>
      <c r="AY535" s="157">
        <v>2.328352E-6</v>
      </c>
      <c r="AZ535" s="157">
        <v>7.0252000000000001E-9</v>
      </c>
      <c r="BA535" s="157">
        <v>1.9193850000000001E-13</v>
      </c>
      <c r="BB535" s="157">
        <v>0</v>
      </c>
      <c r="BC535" s="157">
        <v>0</v>
      </c>
      <c r="BD535" s="157">
        <v>8.9771999999999998E-10</v>
      </c>
      <c r="BE535" s="157">
        <v>8.4994000000000005E-7</v>
      </c>
      <c r="BF535" s="157">
        <v>2.0484080000000001E-10</v>
      </c>
      <c r="BG535" s="157">
        <v>9.9004000000000003E-10</v>
      </c>
      <c r="BH535" s="157">
        <v>0</v>
      </c>
      <c r="BI535" s="157">
        <v>5.7569999999999996E-13</v>
      </c>
      <c r="BJ535" s="157">
        <v>0</v>
      </c>
      <c r="BK535" s="157">
        <v>0</v>
      </c>
      <c r="BL535" s="157">
        <v>0</v>
      </c>
      <c r="BM535" s="157">
        <v>0</v>
      </c>
      <c r="BN535" s="157">
        <v>0</v>
      </c>
      <c r="BO535" s="157">
        <v>0</v>
      </c>
      <c r="BP535" s="157">
        <v>1.2154999999999999E-2</v>
      </c>
      <c r="BQ535" s="157">
        <v>0.23959949999999999</v>
      </c>
      <c r="BR535" s="157">
        <v>0</v>
      </c>
      <c r="BS535" s="157">
        <v>0</v>
      </c>
      <c r="BT535" s="157">
        <v>0</v>
      </c>
      <c r="BU535"/>
      <c r="BV535" s="155">
        <v>1.1825115E-4</v>
      </c>
      <c r="BW535" s="155">
        <v>6.8256349000000003E-6</v>
      </c>
      <c r="BX535" s="155">
        <v>6.9957577000000006E-5</v>
      </c>
      <c r="BY535" s="155">
        <v>1.1188745E-8</v>
      </c>
      <c r="BZ535" s="155">
        <v>5.6225101999999997E-6</v>
      </c>
      <c r="CA535" s="155">
        <v>0</v>
      </c>
      <c r="CB535" s="155">
        <v>0</v>
      </c>
      <c r="CC535" s="155">
        <v>0</v>
      </c>
      <c r="CD535" s="155">
        <v>0</v>
      </c>
      <c r="CE535" s="155">
        <v>3.4209929999999997E-8</v>
      </c>
      <c r="CF535" s="155">
        <v>0</v>
      </c>
      <c r="CG535" s="155">
        <v>0</v>
      </c>
      <c r="CH535" s="155">
        <v>0</v>
      </c>
      <c r="CI535" s="155">
        <v>6.5407698999999998E-6</v>
      </c>
      <c r="CJ535" s="155">
        <v>2.9206405999999998E-5</v>
      </c>
      <c r="CK535" s="155">
        <v>5.2854948000000002E-8</v>
      </c>
      <c r="CL535" s="155">
        <v>0</v>
      </c>
      <c r="CM535"/>
      <c r="CN535" s="284">
        <v>0</v>
      </c>
      <c r="CO535" s="284">
        <v>2.5089999999999999</v>
      </c>
      <c r="CP535" s="285">
        <v>7.3039643999999997E-3</v>
      </c>
      <c r="CQ535" s="284">
        <v>4.6699999999999997E-3</v>
      </c>
      <c r="CR535" s="284">
        <v>0</v>
      </c>
      <c r="CS535" s="284">
        <v>0</v>
      </c>
      <c r="CT535" s="284">
        <v>2.8538883999999998E-4</v>
      </c>
      <c r="CU535" s="284">
        <v>0</v>
      </c>
      <c r="CV535" s="284">
        <v>0</v>
      </c>
      <c r="CW535" s="284">
        <v>1.9668305999999999E-4</v>
      </c>
      <c r="CX535"/>
      <c r="CY535" s="158"/>
      <c r="CZ535" s="272"/>
      <c r="DA535"/>
      <c r="DB535" s="247"/>
      <c r="DC535"/>
      <c r="DD535"/>
      <c r="DE535"/>
      <c r="DF535"/>
      <c r="DG535"/>
      <c r="DH535"/>
      <c r="DI535"/>
      <c r="DJ535"/>
      <c r="DK535"/>
      <c r="DL535"/>
    </row>
    <row r="536" spans="1:116" ht="14.4">
      <c r="A536" t="s">
        <v>1697</v>
      </c>
      <c r="B536" s="188" t="s">
        <v>316</v>
      </c>
      <c r="C536" s="151" t="str">
        <f t="shared" si="123"/>
        <v>A.100.02.103</v>
      </c>
      <c r="D536" s="54" t="s">
        <v>441</v>
      </c>
      <c r="E536" s="150" t="s">
        <v>352</v>
      </c>
      <c r="F536" s="153" t="str">
        <f t="shared" si="124"/>
        <v>Steel from 100% scrap EAF for beams &amp; sheet</v>
      </c>
      <c r="G536" s="154">
        <f t="shared" si="125"/>
        <v>0.67530000000000001</v>
      </c>
      <c r="H536"/>
      <c r="I536"/>
      <c r="J536" s="227">
        <f t="shared" si="119"/>
        <v>0.13290022947032279</v>
      </c>
      <c r="K536"/>
      <c r="L536" s="280">
        <f t="shared" si="120"/>
        <v>8.6414470843680005E-3</v>
      </c>
      <c r="M536" s="280">
        <f t="shared" si="121"/>
        <v>2.2963782385954791E-2</v>
      </c>
      <c r="N536" s="281">
        <f t="shared" si="122"/>
        <v>0</v>
      </c>
      <c r="O536" s="280">
        <v>0.101295</v>
      </c>
      <c r="P536" s="219">
        <v>1.3617000000000001E-2</v>
      </c>
      <c r="Q536" s="219">
        <v>9.3467817000000009E-3</v>
      </c>
      <c r="R536" s="219">
        <v>8.6414400000000002E-3</v>
      </c>
      <c r="S536" s="219">
        <v>0</v>
      </c>
      <c r="T536" s="219">
        <v>0</v>
      </c>
      <c r="U536" s="286">
        <v>7.0843679999999998E-9</v>
      </c>
      <c r="V536" s="286">
        <v>6.8595479000000003E-10</v>
      </c>
      <c r="W536" s="219">
        <v>0</v>
      </c>
      <c r="X536" s="219">
        <v>0</v>
      </c>
      <c r="Y536" s="219">
        <v>0</v>
      </c>
      <c r="Z536" s="219">
        <v>0</v>
      </c>
      <c r="AA536" s="219">
        <v>0</v>
      </c>
      <c r="AB536" s="219">
        <v>0</v>
      </c>
      <c r="AC536"/>
      <c r="AD536" s="227">
        <f t="shared" si="129"/>
        <v>0.101295</v>
      </c>
      <c r="AE536" s="227">
        <f t="shared" si="130"/>
        <v>3.16052294703228E-2</v>
      </c>
      <c r="AF536" s="227">
        <f t="shared" si="131"/>
        <v>2.2963782385954791E-2</v>
      </c>
      <c r="AG536" s="227">
        <f t="shared" si="132"/>
        <v>2.2963782385954791E-2</v>
      </c>
      <c r="AH536" s="227">
        <f t="shared" si="133"/>
        <v>0</v>
      </c>
      <c r="AI536"/>
      <c r="AJ536">
        <v>10.2438</v>
      </c>
      <c r="AK536" s="155">
        <v>10.2438</v>
      </c>
      <c r="AL536" s="155">
        <v>0</v>
      </c>
      <c r="AM536" s="155">
        <v>0</v>
      </c>
      <c r="AN536" s="155">
        <v>0</v>
      </c>
      <c r="AO536" s="155">
        <v>0</v>
      </c>
      <c r="AP536" s="155">
        <v>0</v>
      </c>
      <c r="AQ536"/>
      <c r="AR536" s="156">
        <v>1.1713909E-2</v>
      </c>
      <c r="AS536" s="156">
        <v>1.0456857999999999E-2</v>
      </c>
      <c r="AT536" s="156">
        <v>5.2564324000000003E-4</v>
      </c>
      <c r="AU536" s="156">
        <v>7.3140732000000002E-4</v>
      </c>
      <c r="AV536" s="282">
        <f t="shared" si="126"/>
        <v>6.2690996799999993E-7</v>
      </c>
      <c r="AW536" s="282">
        <f t="shared" si="127"/>
        <v>1.9439469004500003E-9</v>
      </c>
      <c r="AX536" s="283">
        <f t="shared" si="128"/>
        <v>0.102438</v>
      </c>
      <c r="AY536" s="157">
        <v>6.2667839999999996E-7</v>
      </c>
      <c r="AZ536" s="157">
        <v>1.8908400000000001E-9</v>
      </c>
      <c r="BA536" s="157">
        <v>5.1660449999999999E-14</v>
      </c>
      <c r="BB536" s="157">
        <v>0</v>
      </c>
      <c r="BC536" s="157">
        <v>0</v>
      </c>
      <c r="BD536" s="157">
        <v>2.3156799999999999E-10</v>
      </c>
      <c r="BE536" s="157">
        <v>0</v>
      </c>
      <c r="BF536" s="157">
        <v>5.2808800000000002E-11</v>
      </c>
      <c r="BG536" s="157">
        <v>0</v>
      </c>
      <c r="BH536" s="157">
        <v>0</v>
      </c>
      <c r="BI536" s="157">
        <v>2.4644000000000001E-13</v>
      </c>
      <c r="BJ536" s="157">
        <v>0</v>
      </c>
      <c r="BK536" s="157">
        <v>0</v>
      </c>
      <c r="BL536" s="157">
        <v>0</v>
      </c>
      <c r="BM536" s="157">
        <v>0</v>
      </c>
      <c r="BN536" s="157">
        <v>0</v>
      </c>
      <c r="BO536" s="157">
        <v>0</v>
      </c>
      <c r="BP536" s="157">
        <v>0</v>
      </c>
      <c r="BQ536" s="157">
        <v>0.102438</v>
      </c>
      <c r="BR536" s="157">
        <v>0</v>
      </c>
      <c r="BS536" s="157">
        <v>0</v>
      </c>
      <c r="BT536" s="157">
        <v>0</v>
      </c>
      <c r="BU536"/>
      <c r="BV536" s="155">
        <v>3.2984544999999999E-5</v>
      </c>
      <c r="BW536" s="155">
        <v>0</v>
      </c>
      <c r="BX536" s="155">
        <v>1.8829155999999999E-5</v>
      </c>
      <c r="BY536" s="155">
        <v>4.1141590999999999E-9</v>
      </c>
      <c r="BZ536" s="155">
        <v>0</v>
      </c>
      <c r="CA536" s="155">
        <v>0</v>
      </c>
      <c r="CB536" s="155">
        <v>0</v>
      </c>
      <c r="CC536" s="155">
        <v>0</v>
      </c>
      <c r="CD536" s="155">
        <v>0</v>
      </c>
      <c r="CE536" s="155">
        <v>1.2554754E-8</v>
      </c>
      <c r="CF536" s="155">
        <v>0</v>
      </c>
      <c r="CG536" s="155">
        <v>0</v>
      </c>
      <c r="CH536" s="155">
        <v>0</v>
      </c>
      <c r="CI536" s="155">
        <v>1.6518582E-6</v>
      </c>
      <c r="CJ536" s="155">
        <v>1.2486862E-5</v>
      </c>
      <c r="CK536" s="155">
        <v>0</v>
      </c>
      <c r="CL536" s="155">
        <v>0</v>
      </c>
      <c r="CM536"/>
      <c r="CN536" s="284">
        <v>0</v>
      </c>
      <c r="CO536" s="284">
        <v>0.67530000000000001</v>
      </c>
      <c r="CP536" s="285">
        <v>0</v>
      </c>
      <c r="CQ536" s="284">
        <v>0</v>
      </c>
      <c r="CR536" s="284">
        <v>0</v>
      </c>
      <c r="CS536" s="284">
        <v>0</v>
      </c>
      <c r="CT536" s="284">
        <v>0</v>
      </c>
      <c r="CU536" s="284">
        <v>0</v>
      </c>
      <c r="CV536" s="284">
        <v>0</v>
      </c>
      <c r="CW536" s="284">
        <v>8.4194152000000003E-5</v>
      </c>
      <c r="CX536"/>
      <c r="CY536" s="158"/>
      <c r="CZ536" s="272"/>
      <c r="DA536"/>
      <c r="DB536" s="247"/>
      <c r="DC536"/>
      <c r="DD536"/>
      <c r="DE536"/>
      <c r="DF536"/>
      <c r="DG536"/>
      <c r="DH536"/>
      <c r="DI536"/>
      <c r="DJ536"/>
      <c r="DK536"/>
      <c r="DL536"/>
    </row>
    <row r="537" spans="1:116" ht="14.4">
      <c r="A537" t="s">
        <v>1698</v>
      </c>
      <c r="B537" s="188" t="s">
        <v>316</v>
      </c>
      <c r="C537" s="151" t="str">
        <f t="shared" si="123"/>
        <v>A.100.02.104</v>
      </c>
      <c r="D537" s="54" t="s">
        <v>441</v>
      </c>
      <c r="E537" s="150" t="s">
        <v>352</v>
      </c>
      <c r="F537" s="153" t="str">
        <f t="shared" si="124"/>
        <v>Steel market mix Europe 49.8% EAF for beams &amp; sheet</v>
      </c>
      <c r="G537" s="154">
        <f t="shared" si="125"/>
        <v>1.5958174000000001</v>
      </c>
      <c r="H537"/>
      <c r="I537"/>
      <c r="J537" s="227">
        <f t="shared" si="119"/>
        <v>0.36045981848870401</v>
      </c>
      <c r="K537"/>
      <c r="L537" s="280">
        <f t="shared" si="120"/>
        <v>2.0316875793257E-2</v>
      </c>
      <c r="M537" s="280">
        <f t="shared" si="121"/>
        <v>6.4927532695447002E-2</v>
      </c>
      <c r="N537" s="281">
        <f t="shared" si="122"/>
        <v>3.5842800000000001E-2</v>
      </c>
      <c r="O537" s="280">
        <v>0.23937261000000001</v>
      </c>
      <c r="P537" s="286">
        <v>4.8862121000000001E-2</v>
      </c>
      <c r="Q537" s="286">
        <v>1.6065409999999999E-2</v>
      </c>
      <c r="R537" s="286">
        <v>2.0316812E-2</v>
      </c>
      <c r="S537" s="219">
        <v>0</v>
      </c>
      <c r="T537" s="219">
        <v>0</v>
      </c>
      <c r="U537" s="286">
        <v>6.3793257E-8</v>
      </c>
      <c r="V537" s="286">
        <v>1.695447E-9</v>
      </c>
      <c r="W537" s="219">
        <v>3.5842800000000001E-2</v>
      </c>
      <c r="X537" s="219">
        <v>0</v>
      </c>
      <c r="Y537" s="219">
        <v>0</v>
      </c>
      <c r="Z537" s="219">
        <v>0</v>
      </c>
      <c r="AA537" s="219">
        <v>0</v>
      </c>
      <c r="AB537" s="219">
        <v>0</v>
      </c>
      <c r="AC537"/>
      <c r="AD537" s="227">
        <f t="shared" si="129"/>
        <v>0.23937261000000001</v>
      </c>
      <c r="AE537" s="227">
        <f t="shared" si="130"/>
        <v>8.5244408488704002E-2</v>
      </c>
      <c r="AF537" s="227">
        <f t="shared" si="131"/>
        <v>6.4927532695447002E-2</v>
      </c>
      <c r="AG537" s="227">
        <f t="shared" si="132"/>
        <v>6.4927532695447002E-2</v>
      </c>
      <c r="AH537" s="227">
        <f t="shared" si="133"/>
        <v>3.5842800000000001E-2</v>
      </c>
      <c r="AI537"/>
      <c r="AJ537">
        <v>17.129307000000001</v>
      </c>
      <c r="AK537" s="155">
        <v>17.129307000000001</v>
      </c>
      <c r="AL537" s="155">
        <v>0</v>
      </c>
      <c r="AM537" s="155">
        <v>0</v>
      </c>
      <c r="AN537" s="155">
        <v>0</v>
      </c>
      <c r="AO537" s="155">
        <v>0</v>
      </c>
      <c r="AP537" s="155">
        <v>0</v>
      </c>
      <c r="AQ537"/>
      <c r="AR537" s="156">
        <v>3.4472290000000003E-2</v>
      </c>
      <c r="AS537" s="156">
        <v>3.1828015000000001E-2</v>
      </c>
      <c r="AT537" s="156">
        <v>1.3776749E-3</v>
      </c>
      <c r="AU537" s="156">
        <v>1.2665994999999999E-3</v>
      </c>
      <c r="AV537" s="282">
        <f t="shared" si="126"/>
        <v>1.9081543563000002E-6</v>
      </c>
      <c r="AW537" s="282">
        <f t="shared" si="127"/>
        <v>5.0949514485500001E-9</v>
      </c>
      <c r="AX537" s="283">
        <f t="shared" si="128"/>
        <v>0.17739488</v>
      </c>
      <c r="AY537" s="157">
        <v>1.4809185000000001E-6</v>
      </c>
      <c r="AZ537" s="157">
        <v>4.4682887000000001E-9</v>
      </c>
      <c r="BA537" s="157">
        <v>1.2208003E-13</v>
      </c>
      <c r="BB537" s="157">
        <v>0</v>
      </c>
      <c r="BC537" s="157">
        <v>0</v>
      </c>
      <c r="BD537" s="157">
        <v>5.659763E-10</v>
      </c>
      <c r="BE537" s="157">
        <v>4.2666987999999998E-7</v>
      </c>
      <c r="BF537" s="157">
        <v>1.2912886000000001E-10</v>
      </c>
      <c r="BG537" s="157">
        <v>4.9700007999999998E-10</v>
      </c>
      <c r="BH537" s="157">
        <v>0</v>
      </c>
      <c r="BI537" s="157">
        <v>4.1172852000000002E-13</v>
      </c>
      <c r="BJ537" s="157">
        <v>0</v>
      </c>
      <c r="BK537" s="157">
        <v>0</v>
      </c>
      <c r="BL537" s="157">
        <v>0</v>
      </c>
      <c r="BM537" s="157">
        <v>0</v>
      </c>
      <c r="BN537" s="157">
        <v>0</v>
      </c>
      <c r="BO537" s="157">
        <v>0</v>
      </c>
      <c r="BP537" s="157">
        <v>6.10181E-3</v>
      </c>
      <c r="BQ537" s="157">
        <v>0.17129306999999999</v>
      </c>
      <c r="BR537" s="157">
        <v>0</v>
      </c>
      <c r="BS537" s="157">
        <v>0</v>
      </c>
      <c r="BT537" s="157">
        <v>0</v>
      </c>
      <c r="BU537"/>
      <c r="BV537" s="155">
        <v>7.5788382000000005E-5</v>
      </c>
      <c r="BW537" s="155">
        <v>3.4264687000000001E-6</v>
      </c>
      <c r="BX537" s="155">
        <v>4.4495622999999998E-5</v>
      </c>
      <c r="BY537" s="155">
        <v>7.6656013999999993E-9</v>
      </c>
      <c r="BZ537" s="155">
        <v>2.8225001E-6</v>
      </c>
      <c r="CA537" s="155">
        <v>0</v>
      </c>
      <c r="CB537" s="155">
        <v>0</v>
      </c>
      <c r="CC537" s="155">
        <v>0</v>
      </c>
      <c r="CD537" s="155">
        <v>0</v>
      </c>
      <c r="CE537" s="155">
        <v>2.3425652999999999E-8</v>
      </c>
      <c r="CF537" s="155">
        <v>0</v>
      </c>
      <c r="CG537" s="155">
        <v>0</v>
      </c>
      <c r="CH537" s="155">
        <v>0</v>
      </c>
      <c r="CI537" s="155">
        <v>4.1060919000000002E-6</v>
      </c>
      <c r="CJ537" s="155">
        <v>2.0880073E-5</v>
      </c>
      <c r="CK537" s="155">
        <v>2.6533183999999999E-8</v>
      </c>
      <c r="CL537" s="155">
        <v>0</v>
      </c>
      <c r="CM537"/>
      <c r="CN537" s="284">
        <v>0</v>
      </c>
      <c r="CO537" s="284">
        <v>1.5958174000000001</v>
      </c>
      <c r="CP537" s="285">
        <v>3.6665901E-3</v>
      </c>
      <c r="CQ537" s="284">
        <v>2.3443399999999999E-3</v>
      </c>
      <c r="CR537" s="284">
        <v>0</v>
      </c>
      <c r="CS537" s="284">
        <v>0</v>
      </c>
      <c r="CT537" s="284">
        <v>1.4326519999999999E-4</v>
      </c>
      <c r="CU537" s="284">
        <v>0</v>
      </c>
      <c r="CV537" s="284">
        <v>0</v>
      </c>
      <c r="CW537" s="284">
        <v>1.4066358E-4</v>
      </c>
      <c r="CX537"/>
      <c r="CY537" s="158"/>
      <c r="CZ537" s="272"/>
      <c r="DA537"/>
      <c r="DB537" s="49"/>
      <c r="DC537"/>
      <c r="DD537"/>
      <c r="DE537"/>
      <c r="DF537"/>
      <c r="DG537"/>
      <c r="DH537"/>
      <c r="DI537"/>
      <c r="DJ537"/>
      <c r="DK537"/>
      <c r="DL537"/>
    </row>
    <row r="538" spans="1:116" ht="14.4">
      <c r="A538" t="s">
        <v>1699</v>
      </c>
      <c r="B538" s="188" t="s">
        <v>316</v>
      </c>
      <c r="C538" s="151" t="str">
        <f t="shared" si="123"/>
        <v>A.100.02.105</v>
      </c>
      <c r="D538" s="54" t="s">
        <v>441</v>
      </c>
      <c r="E538" s="150" t="s">
        <v>352</v>
      </c>
      <c r="F538" s="153" t="str">
        <f t="shared" si="124"/>
        <v>Steel market mix China 9% EAF for beams &amp; sheet</v>
      </c>
      <c r="G538" s="154">
        <f t="shared" si="125"/>
        <v>2.3256300000000003</v>
      </c>
      <c r="H538"/>
      <c r="I538"/>
      <c r="J538" s="227">
        <f t="shared" si="119"/>
        <v>0.54087558824949133</v>
      </c>
      <c r="K538"/>
      <c r="L538" s="280">
        <f t="shared" si="120"/>
        <v>2.957349075369E-2</v>
      </c>
      <c r="M538" s="280">
        <f t="shared" si="121"/>
        <v>9.8197597495801398E-2</v>
      </c>
      <c r="N538" s="281">
        <f t="shared" si="122"/>
        <v>6.4259999999999998E-2</v>
      </c>
      <c r="O538" s="280">
        <v>0.3488445</v>
      </c>
      <c r="P538" s="286">
        <v>7.6805465000000003E-2</v>
      </c>
      <c r="Q538" s="286">
        <v>2.1392129999999999E-2</v>
      </c>
      <c r="R538" s="286">
        <v>2.9573381999999999E-2</v>
      </c>
      <c r="S538" s="219">
        <v>0</v>
      </c>
      <c r="T538" s="219">
        <v>0</v>
      </c>
      <c r="U538" s="286">
        <v>1.0875369E-7</v>
      </c>
      <c r="V538" s="286">
        <v>2.4958014E-9</v>
      </c>
      <c r="W538" s="219">
        <v>6.4259999999999998E-2</v>
      </c>
      <c r="X538" s="219">
        <v>0</v>
      </c>
      <c r="Y538" s="219">
        <v>0</v>
      </c>
      <c r="Z538" s="219">
        <v>0</v>
      </c>
      <c r="AA538" s="219">
        <v>0</v>
      </c>
      <c r="AB538" s="219">
        <v>0</v>
      </c>
      <c r="AC538"/>
      <c r="AD538" s="227">
        <f t="shared" si="129"/>
        <v>0.3488445</v>
      </c>
      <c r="AE538" s="227">
        <f t="shared" si="130"/>
        <v>0.1277710882494914</v>
      </c>
      <c r="AF538" s="227">
        <f t="shared" si="131"/>
        <v>9.8197597495801398E-2</v>
      </c>
      <c r="AG538" s="227">
        <f t="shared" si="132"/>
        <v>9.8197597495801398E-2</v>
      </c>
      <c r="AH538" s="227">
        <f t="shared" si="133"/>
        <v>6.4259999999999998E-2</v>
      </c>
      <c r="AI538"/>
      <c r="AJ538">
        <v>22.588335000000001</v>
      </c>
      <c r="AK538" s="155">
        <v>22.588335000000001</v>
      </c>
      <c r="AL538" s="155">
        <v>0</v>
      </c>
      <c r="AM538" s="155">
        <v>0</v>
      </c>
      <c r="AN538" s="155">
        <v>0</v>
      </c>
      <c r="AO538" s="155">
        <v>0</v>
      </c>
      <c r="AP538" s="155">
        <v>0</v>
      </c>
      <c r="AQ538"/>
      <c r="AR538" s="156">
        <v>5.2515787000000001E-2</v>
      </c>
      <c r="AS538" s="156">
        <v>4.8771681999999997E-2</v>
      </c>
      <c r="AT538" s="156">
        <v>2.0531899999999999E-3</v>
      </c>
      <c r="AU538" s="156">
        <v>1.6909150999999999E-3</v>
      </c>
      <c r="AV538" s="282">
        <f t="shared" si="126"/>
        <v>2.9239617048E-6</v>
      </c>
      <c r="AW538" s="282">
        <f t="shared" si="127"/>
        <v>7.5931582847000006E-9</v>
      </c>
      <c r="AX538" s="283">
        <f t="shared" si="128"/>
        <v>0.23682285</v>
      </c>
      <c r="AY538" s="157">
        <v>2.1581846E-6</v>
      </c>
      <c r="AZ538" s="157">
        <v>6.5117639999999999E-9</v>
      </c>
      <c r="BA538" s="157">
        <v>1.779107E-13</v>
      </c>
      <c r="BB538" s="157">
        <v>0</v>
      </c>
      <c r="BC538" s="157">
        <v>0</v>
      </c>
      <c r="BD538" s="157">
        <v>8.3110480000000004E-10</v>
      </c>
      <c r="BE538" s="157">
        <v>7.6494599999999997E-7</v>
      </c>
      <c r="BF538" s="157">
        <v>1.8963759999999999E-10</v>
      </c>
      <c r="BG538" s="157">
        <v>8.9103600000000002E-10</v>
      </c>
      <c r="BH538" s="157">
        <v>0</v>
      </c>
      <c r="BI538" s="157">
        <v>5.4277400000000001E-13</v>
      </c>
      <c r="BJ538" s="157">
        <v>0</v>
      </c>
      <c r="BK538" s="157">
        <v>0</v>
      </c>
      <c r="BL538" s="157">
        <v>0</v>
      </c>
      <c r="BM538" s="157">
        <v>0</v>
      </c>
      <c r="BN538" s="157">
        <v>0</v>
      </c>
      <c r="BO538" s="157">
        <v>0</v>
      </c>
      <c r="BP538" s="157">
        <v>1.09395E-2</v>
      </c>
      <c r="BQ538" s="157">
        <v>0.22588335000000001</v>
      </c>
      <c r="BR538" s="157">
        <v>0</v>
      </c>
      <c r="BS538" s="157">
        <v>0</v>
      </c>
      <c r="BT538" s="157">
        <v>0</v>
      </c>
      <c r="BU538"/>
      <c r="BV538" s="155">
        <v>1.0972449E-4</v>
      </c>
      <c r="BW538" s="155">
        <v>6.1430714000000001E-6</v>
      </c>
      <c r="BX538" s="155">
        <v>6.4844734999999995E-5</v>
      </c>
      <c r="BY538" s="155">
        <v>1.0481287E-8</v>
      </c>
      <c r="BZ538" s="155">
        <v>5.0602590999999999E-6</v>
      </c>
      <c r="CA538" s="155">
        <v>0</v>
      </c>
      <c r="CB538" s="155">
        <v>0</v>
      </c>
      <c r="CC538" s="155">
        <v>0</v>
      </c>
      <c r="CD538" s="155">
        <v>0</v>
      </c>
      <c r="CE538" s="155">
        <v>3.2044413000000002E-8</v>
      </c>
      <c r="CF538" s="155">
        <v>0</v>
      </c>
      <c r="CG538" s="155">
        <v>0</v>
      </c>
      <c r="CH538" s="155">
        <v>0</v>
      </c>
      <c r="CI538" s="155">
        <v>6.0518787999999998E-6</v>
      </c>
      <c r="CJ538" s="155">
        <v>2.7534452000000001E-5</v>
      </c>
      <c r="CK538" s="155">
        <v>4.7569453000000003E-8</v>
      </c>
      <c r="CL538" s="155">
        <v>0</v>
      </c>
      <c r="CM538"/>
      <c r="CN538" s="284">
        <v>0</v>
      </c>
      <c r="CO538" s="284">
        <v>2.3256299999999999</v>
      </c>
      <c r="CP538" s="285">
        <v>6.5735678999999997E-3</v>
      </c>
      <c r="CQ538" s="284">
        <v>4.2030000000000001E-3</v>
      </c>
      <c r="CR538" s="284">
        <v>0</v>
      </c>
      <c r="CS538" s="284">
        <v>0</v>
      </c>
      <c r="CT538" s="284">
        <v>2.5684995000000002E-4</v>
      </c>
      <c r="CU538" s="284">
        <v>0</v>
      </c>
      <c r="CV538" s="284">
        <v>0</v>
      </c>
      <c r="CW538" s="284">
        <v>1.8543417E-4</v>
      </c>
      <c r="CX538"/>
      <c r="CY538" s="158"/>
      <c r="CZ538" s="272"/>
      <c r="DA538"/>
      <c r="DB538" s="247"/>
      <c r="DC538"/>
      <c r="DD538"/>
      <c r="DE538"/>
      <c r="DF538"/>
      <c r="DG538"/>
      <c r="DH538"/>
      <c r="DI538"/>
      <c r="DJ538"/>
      <c r="DK538"/>
      <c r="DL538"/>
    </row>
    <row r="539" spans="1:116" ht="14.4">
      <c r="A539" t="s">
        <v>1700</v>
      </c>
      <c r="B539" s="188" t="s">
        <v>316</v>
      </c>
      <c r="C539" s="151" t="str">
        <f t="shared" si="123"/>
        <v>A.100.02.106</v>
      </c>
      <c r="D539" s="54" t="s">
        <v>441</v>
      </c>
      <c r="E539" s="150" t="s">
        <v>352</v>
      </c>
      <c r="F539" s="153" t="str">
        <f t="shared" si="124"/>
        <v>Steel welded pipes 8.5% scrap BOF</v>
      </c>
      <c r="G539" s="154">
        <f t="shared" si="125"/>
        <v>2.7989999999999999</v>
      </c>
      <c r="H539"/>
      <c r="I539"/>
      <c r="J539" s="227">
        <f t="shared" si="119"/>
        <v>0.55981236145423185</v>
      </c>
      <c r="K539"/>
      <c r="L539" s="280">
        <f t="shared" si="120"/>
        <v>8.9983593732400006E-3</v>
      </c>
      <c r="M539" s="280">
        <f t="shared" si="121"/>
        <v>5.4104002080991802E-2</v>
      </c>
      <c r="N539" s="281">
        <f t="shared" si="122"/>
        <v>7.6859999999999998E-2</v>
      </c>
      <c r="O539" s="280">
        <v>0.41985</v>
      </c>
      <c r="P539" s="286">
        <v>5.1510510000000002E-2</v>
      </c>
      <c r="Q539" s="219">
        <v>2.5934896999999998E-3</v>
      </c>
      <c r="R539" s="286">
        <v>8.9982359999999997E-3</v>
      </c>
      <c r="S539" s="219">
        <v>0</v>
      </c>
      <c r="T539" s="219">
        <v>0</v>
      </c>
      <c r="U539" s="286">
        <v>1.2337324E-7</v>
      </c>
      <c r="V539" s="286">
        <v>2.3809917999999998E-9</v>
      </c>
      <c r="W539" s="219">
        <v>7.6859999999999998E-2</v>
      </c>
      <c r="X539" s="219">
        <v>0</v>
      </c>
      <c r="Y539" s="219">
        <v>0</v>
      </c>
      <c r="Z539" s="219">
        <v>0</v>
      </c>
      <c r="AA539" s="219">
        <v>0</v>
      </c>
      <c r="AB539" s="219">
        <v>0</v>
      </c>
      <c r="AC539"/>
      <c r="AD539" s="227">
        <f t="shared" si="129"/>
        <v>0.41985</v>
      </c>
      <c r="AE539" s="227">
        <f t="shared" si="130"/>
        <v>6.3102361454231815E-2</v>
      </c>
      <c r="AF539" s="227">
        <f t="shared" si="131"/>
        <v>5.4104002080991802E-2</v>
      </c>
      <c r="AG539" s="227">
        <f t="shared" si="132"/>
        <v>5.4104002080991802E-2</v>
      </c>
      <c r="AH539" s="227">
        <f t="shared" si="133"/>
        <v>7.6859999999999998E-2</v>
      </c>
      <c r="AI539"/>
      <c r="AJ539">
        <v>30.155999999999999</v>
      </c>
      <c r="AK539" s="155">
        <v>30.155999999999999</v>
      </c>
      <c r="AL539" s="155">
        <v>0</v>
      </c>
      <c r="AM539" s="155">
        <v>0</v>
      </c>
      <c r="AN539" s="155">
        <v>0</v>
      </c>
      <c r="AO539" s="155">
        <v>0</v>
      </c>
      <c r="AP539" s="155">
        <v>0</v>
      </c>
      <c r="AQ539"/>
      <c r="AR539" s="156">
        <v>6.3612613999999998E-2</v>
      </c>
      <c r="AS539" s="156">
        <v>5.8934427999999997E-2</v>
      </c>
      <c r="AT539" s="156">
        <v>2.4316239999999999E-3</v>
      </c>
      <c r="AU539" s="156">
        <v>2.2465617E-3</v>
      </c>
      <c r="AV539" s="282">
        <f t="shared" si="126"/>
        <v>3.5332391000000003E-6</v>
      </c>
      <c r="AW539" s="282">
        <f t="shared" si="127"/>
        <v>8.9926921234999987E-9</v>
      </c>
      <c r="AX539" s="283">
        <f t="shared" si="128"/>
        <v>0.31464449999999999</v>
      </c>
      <c r="AY539" s="157">
        <v>2.5974720000000002E-6</v>
      </c>
      <c r="AZ539" s="157">
        <v>7.8372000000000002E-9</v>
      </c>
      <c r="BA539" s="157">
        <v>2.141235E-13</v>
      </c>
      <c r="BB539" s="157">
        <v>0</v>
      </c>
      <c r="BC539" s="157">
        <v>0</v>
      </c>
      <c r="BD539" s="157">
        <v>2.8710000000000002E-10</v>
      </c>
      <c r="BE539" s="157">
        <v>9.3547999999999996E-7</v>
      </c>
      <c r="BF539" s="157">
        <v>6.5597999999999994E-11</v>
      </c>
      <c r="BG539" s="157">
        <v>1.0896799999999999E-9</v>
      </c>
      <c r="BH539" s="157">
        <v>0</v>
      </c>
      <c r="BI539" s="157">
        <v>0</v>
      </c>
      <c r="BJ539" s="157">
        <v>0</v>
      </c>
      <c r="BK539" s="157">
        <v>0</v>
      </c>
      <c r="BL539" s="157">
        <v>0</v>
      </c>
      <c r="BM539" s="157">
        <v>0</v>
      </c>
      <c r="BN539" s="157">
        <v>0</v>
      </c>
      <c r="BO539" s="157">
        <v>0</v>
      </c>
      <c r="BP539" s="157">
        <v>1.3084500000000001E-2</v>
      </c>
      <c r="BQ539" s="157">
        <v>0.30155999999999999</v>
      </c>
      <c r="BR539" s="157">
        <v>0</v>
      </c>
      <c r="BS539" s="157">
        <v>0</v>
      </c>
      <c r="BT539" s="157">
        <v>0</v>
      </c>
      <c r="BU539"/>
      <c r="BV539" s="155">
        <v>1.3076839999999999E-4</v>
      </c>
      <c r="BW539" s="155">
        <v>7.5125831999999999E-6</v>
      </c>
      <c r="BX539" s="155">
        <v>7.8043546999999994E-5</v>
      </c>
      <c r="BY539" s="155">
        <v>2.7890172999999998E-13</v>
      </c>
      <c r="BZ539" s="155">
        <v>6.1883731000000002E-6</v>
      </c>
      <c r="CA539" s="155">
        <v>0</v>
      </c>
      <c r="CB539" s="155">
        <v>0</v>
      </c>
      <c r="CC539" s="155">
        <v>0</v>
      </c>
      <c r="CD539" s="155">
        <v>0</v>
      </c>
      <c r="CE539" s="155">
        <v>8.1636789999999997E-11</v>
      </c>
      <c r="CF539" s="155">
        <v>0</v>
      </c>
      <c r="CG539" s="155">
        <v>0</v>
      </c>
      <c r="CH539" s="155">
        <v>0</v>
      </c>
      <c r="CI539" s="155">
        <v>2.2077272E-6</v>
      </c>
      <c r="CJ539" s="155">
        <v>3.6759191000000001E-5</v>
      </c>
      <c r="CK539" s="155">
        <v>5.6896797000000001E-8</v>
      </c>
      <c r="CL539" s="155">
        <v>0</v>
      </c>
      <c r="CM539"/>
      <c r="CN539" s="284">
        <v>0</v>
      </c>
      <c r="CO539" s="284">
        <v>2.7989999999999999</v>
      </c>
      <c r="CP539" s="285">
        <v>7.8256760999999998E-3</v>
      </c>
      <c r="CQ539" s="284">
        <v>5.1399999999999996E-3</v>
      </c>
      <c r="CR539" s="284">
        <v>0</v>
      </c>
      <c r="CS539" s="284">
        <v>0</v>
      </c>
      <c r="CT539" s="284">
        <v>3.1411105000000002E-4</v>
      </c>
      <c r="CU539" s="284">
        <v>0</v>
      </c>
      <c r="CV539" s="284">
        <v>0</v>
      </c>
      <c r="CW539" s="284">
        <v>0</v>
      </c>
      <c r="CX539"/>
      <c r="CY539" s="158"/>
      <c r="CZ539" s="272"/>
      <c r="DA539"/>
      <c r="DB539" s="247"/>
      <c r="DC539"/>
      <c r="DD539"/>
      <c r="DE539"/>
      <c r="DF539"/>
      <c r="DG539"/>
      <c r="DH539"/>
      <c r="DI539"/>
      <c r="DJ539"/>
      <c r="DK539"/>
      <c r="DL539"/>
    </row>
    <row r="540" spans="1:116" ht="14.4">
      <c r="A540" t="s">
        <v>1701</v>
      </c>
      <c r="B540" s="188" t="s">
        <v>316</v>
      </c>
      <c r="C540" s="151" t="str">
        <f t="shared" si="123"/>
        <v>A.100.02.107</v>
      </c>
      <c r="D540" s="54" t="s">
        <v>441</v>
      </c>
      <c r="E540" s="150" t="s">
        <v>352</v>
      </c>
      <c r="F540" s="153" t="str">
        <f t="shared" si="124"/>
        <v>Steel seamless pipes 33% scrap BOF</v>
      </c>
      <c r="G540" s="154">
        <f t="shared" si="125"/>
        <v>3.1570000000000005</v>
      </c>
      <c r="H540"/>
      <c r="I540"/>
      <c r="J540" s="227">
        <f t="shared" si="119"/>
        <v>0.69499316700000002</v>
      </c>
      <c r="K540"/>
      <c r="L540" s="280">
        <f t="shared" si="120"/>
        <v>4.9571999999999998E-2</v>
      </c>
      <c r="M540" s="280">
        <f t="shared" si="121"/>
        <v>0.11559116699999999</v>
      </c>
      <c r="N540" s="281">
        <f t="shared" si="122"/>
        <v>5.6279999999999997E-2</v>
      </c>
      <c r="O540" s="280">
        <v>0.47355000000000003</v>
      </c>
      <c r="P540" s="286">
        <v>7.2231299999999998E-2</v>
      </c>
      <c r="Q540" s="219">
        <v>4.3359867000000003E-2</v>
      </c>
      <c r="R540" s="286">
        <v>4.9571999999999998E-2</v>
      </c>
      <c r="S540" s="219">
        <v>0</v>
      </c>
      <c r="T540" s="219">
        <v>0</v>
      </c>
      <c r="U540" s="219">
        <v>0</v>
      </c>
      <c r="V540" s="219">
        <v>0</v>
      </c>
      <c r="W540" s="219">
        <v>5.6279999999999997E-2</v>
      </c>
      <c r="X540" s="219">
        <v>0</v>
      </c>
      <c r="Y540" s="219">
        <v>0</v>
      </c>
      <c r="Z540" s="219">
        <v>0</v>
      </c>
      <c r="AA540" s="219">
        <v>0</v>
      </c>
      <c r="AB540" s="219">
        <v>0</v>
      </c>
      <c r="AC540"/>
      <c r="AD540" s="227">
        <f t="shared" si="129"/>
        <v>0.47355000000000003</v>
      </c>
      <c r="AE540" s="227">
        <f t="shared" si="130"/>
        <v>0.165163167</v>
      </c>
      <c r="AF540" s="227">
        <f t="shared" si="131"/>
        <v>0.11559116699999999</v>
      </c>
      <c r="AG540" s="227">
        <f t="shared" si="132"/>
        <v>0.11559116699999999</v>
      </c>
      <c r="AH540" s="227">
        <f t="shared" si="133"/>
        <v>5.6279999999999997E-2</v>
      </c>
      <c r="AI540"/>
      <c r="AJ540">
        <v>30.260999999999999</v>
      </c>
      <c r="AK540" s="155">
        <v>30.260999999999999</v>
      </c>
      <c r="AL540" s="155">
        <v>0</v>
      </c>
      <c r="AM540" s="155">
        <v>0</v>
      </c>
      <c r="AN540" s="155">
        <v>0</v>
      </c>
      <c r="AO540" s="155">
        <v>0</v>
      </c>
      <c r="AP540" s="155">
        <v>0</v>
      </c>
      <c r="AQ540"/>
      <c r="AR540" s="156">
        <v>5.3590738999999998E-2</v>
      </c>
      <c r="AS540" s="156">
        <v>4.8889487000000002E-2</v>
      </c>
      <c r="AT540" s="156">
        <v>2.4722081000000001E-3</v>
      </c>
      <c r="AU540" s="156">
        <v>2.2290436999999998E-3</v>
      </c>
      <c r="AV540" s="282">
        <f t="shared" si="126"/>
        <v>2.9310244E-6</v>
      </c>
      <c r="AW540" s="282">
        <f t="shared" si="127"/>
        <v>9.1427815105000001E-9</v>
      </c>
      <c r="AX540" s="283">
        <f t="shared" si="128"/>
        <v>0.312191</v>
      </c>
      <c r="AY540" s="157">
        <v>2.929696E-6</v>
      </c>
      <c r="AZ540" s="157">
        <v>8.8396E-9</v>
      </c>
      <c r="BA540" s="157">
        <v>2.4151049999999998E-13</v>
      </c>
      <c r="BB540" s="157">
        <v>0</v>
      </c>
      <c r="BC540" s="157">
        <v>0</v>
      </c>
      <c r="BD540" s="157">
        <v>1.3284000000000001E-9</v>
      </c>
      <c r="BE540" s="157">
        <v>0</v>
      </c>
      <c r="BF540" s="157">
        <v>3.0293999999999999E-10</v>
      </c>
      <c r="BG540" s="157">
        <v>0</v>
      </c>
      <c r="BH540" s="157">
        <v>0</v>
      </c>
      <c r="BI540" s="157">
        <v>0</v>
      </c>
      <c r="BJ540" s="157">
        <v>0</v>
      </c>
      <c r="BK540" s="157">
        <v>0</v>
      </c>
      <c r="BL540" s="157">
        <v>0</v>
      </c>
      <c r="BM540" s="157">
        <v>0</v>
      </c>
      <c r="BN540" s="157">
        <v>0</v>
      </c>
      <c r="BO540" s="157">
        <v>0</v>
      </c>
      <c r="BP540" s="157">
        <v>9.5809999999999992E-3</v>
      </c>
      <c r="BQ540" s="157">
        <v>0.30260999999999999</v>
      </c>
      <c r="BR540" s="157">
        <v>0</v>
      </c>
      <c r="BS540" s="157">
        <v>0</v>
      </c>
      <c r="BT540" s="157">
        <v>0</v>
      </c>
      <c r="BU540"/>
      <c r="BV540" s="155">
        <v>1.3452593E-4</v>
      </c>
      <c r="BW540" s="155">
        <v>0</v>
      </c>
      <c r="BX540" s="155">
        <v>8.8025536999999994E-5</v>
      </c>
      <c r="BY540" s="155">
        <v>2.3600593E-8</v>
      </c>
      <c r="BZ540" s="155">
        <v>0</v>
      </c>
      <c r="CA540" s="155">
        <v>0</v>
      </c>
      <c r="CB540" s="155">
        <v>0</v>
      </c>
      <c r="CC540" s="155">
        <v>0</v>
      </c>
      <c r="CD540" s="155">
        <v>0</v>
      </c>
      <c r="CE540" s="155">
        <v>7.1994007000000002E-8</v>
      </c>
      <c r="CF540" s="155">
        <v>0</v>
      </c>
      <c r="CG540" s="155">
        <v>0</v>
      </c>
      <c r="CH540" s="155">
        <v>0</v>
      </c>
      <c r="CI540" s="155">
        <v>9.4759569999999994E-6</v>
      </c>
      <c r="CJ540" s="155">
        <v>3.6887183000000002E-5</v>
      </c>
      <c r="CK540" s="155">
        <v>4.1662134999999999E-8</v>
      </c>
      <c r="CL540" s="155">
        <v>0</v>
      </c>
      <c r="CM540"/>
      <c r="CN540" s="284">
        <v>0</v>
      </c>
      <c r="CO540" s="284">
        <v>3.157</v>
      </c>
      <c r="CP540" s="285">
        <v>0</v>
      </c>
      <c r="CQ540" s="284">
        <v>0</v>
      </c>
      <c r="CR540" s="284">
        <v>0</v>
      </c>
      <c r="CS540" s="284">
        <v>0</v>
      </c>
      <c r="CT540" s="284">
        <v>0</v>
      </c>
      <c r="CU540" s="284">
        <v>0</v>
      </c>
      <c r="CV540" s="284">
        <v>0</v>
      </c>
      <c r="CW540" s="284">
        <v>0</v>
      </c>
      <c r="CX540"/>
      <c r="CY540" s="158"/>
      <c r="CZ540" s="272"/>
      <c r="DA540"/>
      <c r="DB540" s="247"/>
      <c r="DC540"/>
      <c r="DD540"/>
      <c r="DE540"/>
      <c r="DF540"/>
      <c r="DG540"/>
      <c r="DH540"/>
      <c r="DI540"/>
      <c r="DJ540"/>
      <c r="DK540"/>
      <c r="DL540"/>
    </row>
    <row r="541" spans="1:116" ht="14.4">
      <c r="B541" s="188"/>
      <c r="C541" s="151"/>
      <c r="D541" s="51" t="s">
        <v>442</v>
      </c>
      <c r="E541" s="150"/>
      <c r="F541"/>
      <c r="G541"/>
      <c r="H541"/>
      <c r="I541"/>
      <c r="J541"/>
      <c r="K541"/>
      <c r="L541"/>
      <c r="M541"/>
      <c r="N541" s="174"/>
      <c r="O541"/>
      <c r="P541" s="53"/>
      <c r="Q541"/>
      <c r="R541" s="53"/>
      <c r="S541"/>
      <c r="T541"/>
      <c r="U541"/>
      <c r="V541"/>
      <c r="W541"/>
      <c r="X541"/>
      <c r="Y541"/>
      <c r="Z541"/>
      <c r="AA541"/>
      <c r="AB541"/>
      <c r="AC541"/>
      <c r="AD541"/>
      <c r="AE541"/>
      <c r="AF541"/>
      <c r="AG541"/>
      <c r="AH541"/>
      <c r="AI541"/>
      <c r="AJ541"/>
      <c r="AK541"/>
      <c r="AL541"/>
      <c r="AM541"/>
      <c r="AN541"/>
      <c r="AO541"/>
      <c r="AP541"/>
      <c r="AQ541"/>
      <c r="AR541"/>
      <c r="AS541"/>
      <c r="AT541"/>
      <c r="AU541"/>
      <c r="AX541" s="19"/>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s="117"/>
      <c r="CQ541"/>
      <c r="CR541"/>
      <c r="CS541"/>
      <c r="CT541"/>
      <c r="CU541"/>
      <c r="CV541"/>
      <c r="CW541"/>
      <c r="CX541"/>
      <c r="CY541" s="159"/>
      <c r="CZ541" s="272"/>
      <c r="DA541"/>
      <c r="DB541" s="247"/>
      <c r="DC541"/>
      <c r="DD541"/>
      <c r="DE541"/>
      <c r="DF541"/>
      <c r="DG541"/>
      <c r="DH541"/>
      <c r="DI541"/>
      <c r="DJ541"/>
      <c r="DK541"/>
      <c r="DL541"/>
    </row>
    <row r="542" spans="1:116" ht="14.4">
      <c r="A542" t="s">
        <v>665</v>
      </c>
      <c r="B542" s="188" t="s">
        <v>316</v>
      </c>
      <c r="C542" s="151" t="str">
        <f t="shared" si="123"/>
        <v>A.100.04.101</v>
      </c>
      <c r="D542" s="54" t="s">
        <v>442</v>
      </c>
      <c r="E542" s="150" t="s">
        <v>352</v>
      </c>
      <c r="F542" s="153" t="str">
        <f t="shared" si="124"/>
        <v>GG15</v>
      </c>
      <c r="G542" s="154">
        <f t="shared" si="125"/>
        <v>1.2159576666666667</v>
      </c>
      <c r="H542"/>
      <c r="I542"/>
      <c r="J542" s="227">
        <f t="shared" si="119"/>
        <v>0.25051660610043497</v>
      </c>
      <c r="K542"/>
      <c r="L542" s="280">
        <f t="shared" si="120"/>
        <v>1.1486447877999999E-2</v>
      </c>
      <c r="M542" s="280">
        <f t="shared" si="121"/>
        <v>2.85737298663E-2</v>
      </c>
      <c r="N542" s="281">
        <f t="shared" si="122"/>
        <v>2.8062778356134986E-2</v>
      </c>
      <c r="O542" s="280">
        <v>0.18239364999999999</v>
      </c>
      <c r="P542" s="286">
        <v>1.8790899999999999E-2</v>
      </c>
      <c r="Q542" s="286">
        <v>9.1210708000000005E-3</v>
      </c>
      <c r="R542" s="286">
        <v>1.0433388E-2</v>
      </c>
      <c r="S542" s="219">
        <v>5.7703359000000004E-4</v>
      </c>
      <c r="T542" s="219">
        <v>3.9971404999999998E-4</v>
      </c>
      <c r="U542" s="286">
        <v>7.6312237999999995E-5</v>
      </c>
      <c r="V542" s="219">
        <v>6.5100175000000005E-4</v>
      </c>
      <c r="W542" s="219">
        <v>2.6936499999999999E-2</v>
      </c>
      <c r="X542" s="286">
        <v>7.9176695000000003E-6</v>
      </c>
      <c r="Y542" s="219">
        <v>1.082157E-3</v>
      </c>
      <c r="Z542" s="286">
        <v>2.8396467999999998E-6</v>
      </c>
      <c r="AA542" s="286">
        <v>4.4121356E-5</v>
      </c>
      <c r="AB542" s="286">
        <v>1.3498663E-13</v>
      </c>
      <c r="AC542"/>
      <c r="AD542" s="227">
        <f t="shared" si="129"/>
        <v>0.18239364999999999</v>
      </c>
      <c r="AE542" s="227">
        <f t="shared" si="130"/>
        <v>4.0049420427999992E-2</v>
      </c>
      <c r="AF542" s="227">
        <f t="shared" si="131"/>
        <v>2.8607093906000001E-2</v>
      </c>
      <c r="AG542" s="227">
        <f t="shared" si="132"/>
        <v>2.85737298663E-2</v>
      </c>
      <c r="AH542" s="227">
        <f t="shared" si="133"/>
        <v>2.8018657000134985E-2</v>
      </c>
      <c r="AI542"/>
      <c r="AJ542">
        <v>15.486316</v>
      </c>
      <c r="AK542" s="155">
        <v>15.312716</v>
      </c>
      <c r="AL542" s="155">
        <v>0.12577991999999999</v>
      </c>
      <c r="AM542" s="155">
        <v>0</v>
      </c>
      <c r="AN542" s="155">
        <v>3.4880913000000002E-4</v>
      </c>
      <c r="AO542" s="155">
        <v>2.6608533E-2</v>
      </c>
      <c r="AP542" s="155">
        <v>2.0863670000000001E-2</v>
      </c>
      <c r="AQ542"/>
      <c r="AR542" s="156">
        <v>2.719369E-2</v>
      </c>
      <c r="AS542" s="156">
        <v>2.5076840999999999E-2</v>
      </c>
      <c r="AT542" s="156">
        <v>1.0007251999999999E-3</v>
      </c>
      <c r="AU542" s="156">
        <v>1.1161242000000001E-3</v>
      </c>
      <c r="AV542" s="282">
        <f t="shared" si="126"/>
        <v>1.5034077248422821E-6</v>
      </c>
      <c r="AW542" s="282">
        <f t="shared" si="127"/>
        <v>3.7009067707071824E-9</v>
      </c>
      <c r="AX542" s="283">
        <f t="shared" si="128"/>
        <v>0.15631991670000001</v>
      </c>
      <c r="AY542" s="157">
        <v>1.1284088E-6</v>
      </c>
      <c r="AZ542" s="157">
        <v>3.4046818E-9</v>
      </c>
      <c r="BA542" s="157">
        <v>9.3020768999999998E-14</v>
      </c>
      <c r="BB542" s="157">
        <v>1.9072282E-14</v>
      </c>
      <c r="BC542" s="157">
        <v>0</v>
      </c>
      <c r="BD542" s="157">
        <v>2.8692498999999998E-10</v>
      </c>
      <c r="BE542" s="157">
        <v>2.0183735999999999E-7</v>
      </c>
      <c r="BF542" s="157">
        <v>6.5399618000000001E-11</v>
      </c>
      <c r="BG542" s="157">
        <v>2.258303E-10</v>
      </c>
      <c r="BH542" s="157">
        <v>4.0420403999999998E-12</v>
      </c>
      <c r="BI542" s="157">
        <v>1.3175636000000001E-13</v>
      </c>
      <c r="BJ542" s="157">
        <v>2.0529397999999999E-13</v>
      </c>
      <c r="BK542" s="157">
        <v>4.2553813999999998E-13</v>
      </c>
      <c r="BL542" s="157">
        <v>9.7403057999999999E-14</v>
      </c>
      <c r="BM542" s="157">
        <v>1.7199003E-7</v>
      </c>
      <c r="BN542" s="157">
        <v>8.8459078E-10</v>
      </c>
      <c r="BO542" s="157">
        <v>1.8236019000000001E-22</v>
      </c>
      <c r="BP542" s="157">
        <v>3.1942467000000002E-3</v>
      </c>
      <c r="BQ542" s="157">
        <v>0.15312566999999999</v>
      </c>
      <c r="BR542" s="157">
        <v>0</v>
      </c>
      <c r="BS542" s="157">
        <v>0</v>
      </c>
      <c r="BT542" s="157">
        <v>0</v>
      </c>
      <c r="BU542"/>
      <c r="BV542" s="155">
        <v>5.8937804999999997E-5</v>
      </c>
      <c r="BW542" s="155">
        <v>1.5571403999999999E-6</v>
      </c>
      <c r="BX542" s="155">
        <v>3.3904125999999997E-5</v>
      </c>
      <c r="BY542" s="155">
        <v>8.0598328000000003E-8</v>
      </c>
      <c r="BZ542" s="155">
        <v>1.7367025999999999E-6</v>
      </c>
      <c r="CA542" s="155">
        <v>3.9251066000000002E-10</v>
      </c>
      <c r="CB542" s="155">
        <v>1.0517276E-7</v>
      </c>
      <c r="CC542" s="155">
        <v>5.9115059999999995E-10</v>
      </c>
      <c r="CD542" s="155">
        <v>5.3979513999999995E-7</v>
      </c>
      <c r="CE542" s="155">
        <v>7.5815400000000003E-8</v>
      </c>
      <c r="CF542" s="155">
        <v>0</v>
      </c>
      <c r="CG542" s="155">
        <v>4.0326629999999998E-19</v>
      </c>
      <c r="CH542" s="155">
        <v>3.3019287999999998E-15</v>
      </c>
      <c r="CI542" s="155">
        <v>2.0954423E-6</v>
      </c>
      <c r="CJ542" s="155">
        <v>1.8826613999999999E-5</v>
      </c>
      <c r="CK542" s="155">
        <v>1.5415528999999999E-8</v>
      </c>
      <c r="CL542" s="155">
        <v>0</v>
      </c>
      <c r="CM542"/>
      <c r="CN542" s="284">
        <v>2.7947975E-15</v>
      </c>
      <c r="CO542" s="284">
        <v>1.2159576999999999</v>
      </c>
      <c r="CP542" s="285">
        <v>1.1813582E-3</v>
      </c>
      <c r="CQ542" s="284">
        <v>1.0654620999999999E-3</v>
      </c>
      <c r="CR542" s="284">
        <v>7.3806620999999995E-8</v>
      </c>
      <c r="CS542" s="284">
        <v>3.2009941000000002E-9</v>
      </c>
      <c r="CT542" s="284">
        <v>7.7745822000000004E-5</v>
      </c>
      <c r="CU542" s="284">
        <v>0.73314486999999995</v>
      </c>
      <c r="CV542" s="284">
        <v>2.6845013999999999E-6</v>
      </c>
      <c r="CW542" s="284">
        <v>4.5150422999999997E-5</v>
      </c>
      <c r="CX542"/>
      <c r="CY542" s="158"/>
      <c r="CZ542" s="267"/>
      <c r="DA542"/>
      <c r="DB542" s="247"/>
      <c r="DC542"/>
      <c r="DD542"/>
      <c r="DE542"/>
      <c r="DF542"/>
      <c r="DG542"/>
      <c r="DH542"/>
      <c r="DI542"/>
      <c r="DJ542"/>
      <c r="DK542"/>
      <c r="DL542"/>
    </row>
    <row r="543" spans="1:116" ht="14.4">
      <c r="A543" t="s">
        <v>666</v>
      </c>
      <c r="B543" s="188" t="s">
        <v>316</v>
      </c>
      <c r="C543" s="151" t="str">
        <f t="shared" si="123"/>
        <v>A.100.04.102</v>
      </c>
      <c r="D543" s="54" t="s">
        <v>442</v>
      </c>
      <c r="E543" s="150" t="s">
        <v>352</v>
      </c>
      <c r="F543" s="153" t="str">
        <f t="shared" si="124"/>
        <v>GG35</v>
      </c>
      <c r="G543" s="154">
        <f t="shared" si="125"/>
        <v>1.2159576666666667</v>
      </c>
      <c r="H543"/>
      <c r="I543"/>
      <c r="J543" s="227">
        <f t="shared" si="119"/>
        <v>0.25051660610043497</v>
      </c>
      <c r="K543"/>
      <c r="L543" s="280">
        <f t="shared" si="120"/>
        <v>1.1486447877999999E-2</v>
      </c>
      <c r="M543" s="280">
        <f t="shared" si="121"/>
        <v>2.85737298663E-2</v>
      </c>
      <c r="N543" s="281">
        <f t="shared" si="122"/>
        <v>2.8062778356134986E-2</v>
      </c>
      <c r="O543" s="280">
        <v>0.18239364999999999</v>
      </c>
      <c r="P543" s="286">
        <v>1.8790899999999999E-2</v>
      </c>
      <c r="Q543" s="286">
        <v>9.1210708000000005E-3</v>
      </c>
      <c r="R543" s="286">
        <v>1.0433388E-2</v>
      </c>
      <c r="S543" s="219">
        <v>5.7703359000000004E-4</v>
      </c>
      <c r="T543" s="219">
        <v>3.9971404999999998E-4</v>
      </c>
      <c r="U543" s="286">
        <v>7.6312237999999995E-5</v>
      </c>
      <c r="V543" s="219">
        <v>6.5100175000000005E-4</v>
      </c>
      <c r="W543" s="219">
        <v>2.6936499999999999E-2</v>
      </c>
      <c r="X543" s="286">
        <v>7.9176695000000003E-6</v>
      </c>
      <c r="Y543" s="219">
        <v>1.082157E-3</v>
      </c>
      <c r="Z543" s="286">
        <v>2.8396467999999998E-6</v>
      </c>
      <c r="AA543" s="286">
        <v>4.4121356E-5</v>
      </c>
      <c r="AB543" s="286">
        <v>1.3498663E-13</v>
      </c>
      <c r="AC543"/>
      <c r="AD543" s="227">
        <f t="shared" si="129"/>
        <v>0.18239364999999999</v>
      </c>
      <c r="AE543" s="227">
        <f t="shared" si="130"/>
        <v>4.0049420427999992E-2</v>
      </c>
      <c r="AF543" s="227">
        <f t="shared" si="131"/>
        <v>2.8607093906000001E-2</v>
      </c>
      <c r="AG543" s="227">
        <f t="shared" si="132"/>
        <v>2.85737298663E-2</v>
      </c>
      <c r="AH543" s="227">
        <f t="shared" si="133"/>
        <v>2.8018657000134985E-2</v>
      </c>
      <c r="AI543"/>
      <c r="AJ543">
        <v>15.486316</v>
      </c>
      <c r="AK543" s="155">
        <v>15.312716</v>
      </c>
      <c r="AL543" s="155">
        <v>0.12577991999999999</v>
      </c>
      <c r="AM543" s="155">
        <v>0</v>
      </c>
      <c r="AN543" s="155">
        <v>3.4880913000000002E-4</v>
      </c>
      <c r="AO543" s="155">
        <v>2.6608533E-2</v>
      </c>
      <c r="AP543" s="155">
        <v>2.0863670000000001E-2</v>
      </c>
      <c r="AQ543"/>
      <c r="AR543" s="156">
        <v>2.719369E-2</v>
      </c>
      <c r="AS543" s="156">
        <v>2.5076840999999999E-2</v>
      </c>
      <c r="AT543" s="156">
        <v>1.0007251999999999E-3</v>
      </c>
      <c r="AU543" s="156">
        <v>1.1161242000000001E-3</v>
      </c>
      <c r="AV543" s="282">
        <f t="shared" si="126"/>
        <v>1.5034077248422821E-6</v>
      </c>
      <c r="AW543" s="282">
        <f t="shared" si="127"/>
        <v>3.7009067707071824E-9</v>
      </c>
      <c r="AX543" s="283">
        <f t="shared" si="128"/>
        <v>0.15631991670000001</v>
      </c>
      <c r="AY543" s="157">
        <v>1.1284088E-6</v>
      </c>
      <c r="AZ543" s="157">
        <v>3.4046818E-9</v>
      </c>
      <c r="BA543" s="157">
        <v>9.3020768999999998E-14</v>
      </c>
      <c r="BB543" s="157">
        <v>1.9072282E-14</v>
      </c>
      <c r="BC543" s="157">
        <v>0</v>
      </c>
      <c r="BD543" s="157">
        <v>2.8692498999999998E-10</v>
      </c>
      <c r="BE543" s="157">
        <v>2.0183735999999999E-7</v>
      </c>
      <c r="BF543" s="157">
        <v>6.5399618000000001E-11</v>
      </c>
      <c r="BG543" s="157">
        <v>2.258303E-10</v>
      </c>
      <c r="BH543" s="157">
        <v>4.0420403999999998E-12</v>
      </c>
      <c r="BI543" s="157">
        <v>1.3175636000000001E-13</v>
      </c>
      <c r="BJ543" s="157">
        <v>2.0529397999999999E-13</v>
      </c>
      <c r="BK543" s="157">
        <v>4.2553813999999998E-13</v>
      </c>
      <c r="BL543" s="157">
        <v>9.7403057999999999E-14</v>
      </c>
      <c r="BM543" s="157">
        <v>1.7199003E-7</v>
      </c>
      <c r="BN543" s="157">
        <v>8.8459078E-10</v>
      </c>
      <c r="BO543" s="157">
        <v>1.8236019000000001E-22</v>
      </c>
      <c r="BP543" s="157">
        <v>3.1942467000000002E-3</v>
      </c>
      <c r="BQ543" s="157">
        <v>0.15312566999999999</v>
      </c>
      <c r="BR543" s="157">
        <v>0</v>
      </c>
      <c r="BS543" s="157">
        <v>0</v>
      </c>
      <c r="BT543" s="157">
        <v>0</v>
      </c>
      <c r="BU543"/>
      <c r="BV543" s="155">
        <v>5.8937804999999997E-5</v>
      </c>
      <c r="BW543" s="155">
        <v>1.5571403999999999E-6</v>
      </c>
      <c r="BX543" s="155">
        <v>3.3904125999999997E-5</v>
      </c>
      <c r="BY543" s="155">
        <v>8.0598328000000003E-8</v>
      </c>
      <c r="BZ543" s="155">
        <v>1.7367025999999999E-6</v>
      </c>
      <c r="CA543" s="155">
        <v>3.9251066000000002E-10</v>
      </c>
      <c r="CB543" s="155">
        <v>1.0517276E-7</v>
      </c>
      <c r="CC543" s="155">
        <v>5.9115059999999995E-10</v>
      </c>
      <c r="CD543" s="155">
        <v>5.3979513999999995E-7</v>
      </c>
      <c r="CE543" s="155">
        <v>7.5815400000000003E-8</v>
      </c>
      <c r="CF543" s="155">
        <v>0</v>
      </c>
      <c r="CG543" s="155">
        <v>4.0326629999999998E-19</v>
      </c>
      <c r="CH543" s="155">
        <v>3.3019287999999998E-15</v>
      </c>
      <c r="CI543" s="155">
        <v>2.0954423E-6</v>
      </c>
      <c r="CJ543" s="155">
        <v>1.8826613999999999E-5</v>
      </c>
      <c r="CK543" s="155">
        <v>1.5415528999999999E-8</v>
      </c>
      <c r="CL543" s="155">
        <v>0</v>
      </c>
      <c r="CM543"/>
      <c r="CN543" s="284">
        <v>2.7947975E-15</v>
      </c>
      <c r="CO543" s="284">
        <v>1.2159576999999999</v>
      </c>
      <c r="CP543" s="285">
        <v>1.1813582E-3</v>
      </c>
      <c r="CQ543" s="284">
        <v>1.0654620999999999E-3</v>
      </c>
      <c r="CR543" s="284">
        <v>7.3806620999999995E-8</v>
      </c>
      <c r="CS543" s="284">
        <v>3.2009941000000002E-9</v>
      </c>
      <c r="CT543" s="284">
        <v>7.7745822000000004E-5</v>
      </c>
      <c r="CU543" s="284">
        <v>0.73314486999999995</v>
      </c>
      <c r="CV543" s="284">
        <v>2.6845013999999999E-6</v>
      </c>
      <c r="CW543" s="284">
        <v>4.5150422999999997E-5</v>
      </c>
      <c r="CX543"/>
      <c r="CY543" s="158"/>
      <c r="CZ543" s="272"/>
      <c r="DA543"/>
      <c r="DB543" s="247"/>
      <c r="DC543"/>
      <c r="DD543"/>
      <c r="DE543"/>
      <c r="DF543"/>
      <c r="DG543"/>
      <c r="DH543"/>
      <c r="DI543"/>
      <c r="DJ543"/>
      <c r="DK543"/>
      <c r="DL543"/>
    </row>
    <row r="544" spans="1:116" ht="14.4">
      <c r="A544" t="s">
        <v>667</v>
      </c>
      <c r="B544" s="188" t="s">
        <v>316</v>
      </c>
      <c r="C544" s="151" t="str">
        <f t="shared" si="123"/>
        <v>A.100.04.103</v>
      </c>
      <c r="D544" s="54" t="s">
        <v>442</v>
      </c>
      <c r="E544" s="150" t="s">
        <v>352</v>
      </c>
      <c r="F544" s="153" t="str">
        <f t="shared" si="124"/>
        <v>GGG-NiCr</v>
      </c>
      <c r="G544" s="154">
        <f t="shared" si="125"/>
        <v>2.3753016666666666</v>
      </c>
      <c r="H544"/>
      <c r="I544"/>
      <c r="J544" s="227">
        <f t="shared" si="119"/>
        <v>2.804823006763089</v>
      </c>
      <c r="K544"/>
      <c r="L544" s="280">
        <f t="shared" si="120"/>
        <v>5.8815501610000001E-2</v>
      </c>
      <c r="M544" s="280">
        <f t="shared" si="121"/>
        <v>1.2162347759427998</v>
      </c>
      <c r="N544" s="281">
        <f t="shared" si="122"/>
        <v>1.1734774792102891</v>
      </c>
      <c r="O544" s="280">
        <v>0.35629525000000001</v>
      </c>
      <c r="P544" s="286">
        <v>1.2022786999999999</v>
      </c>
      <c r="Q544" s="219">
        <v>1.1700406999999999E-2</v>
      </c>
      <c r="R544" s="286">
        <v>5.6327428999999998E-2</v>
      </c>
      <c r="S544" s="219">
        <v>1.1802831999999999E-3</v>
      </c>
      <c r="T544" s="219">
        <v>8.6702139000000001E-4</v>
      </c>
      <c r="U544" s="219">
        <v>4.4076801999999999E-4</v>
      </c>
      <c r="V544" s="219">
        <v>2.2355768999999998E-3</v>
      </c>
      <c r="W544" s="219">
        <v>1.1682387999999999</v>
      </c>
      <c r="X544" s="286">
        <v>1.6966435E-5</v>
      </c>
      <c r="Y544" s="219">
        <v>4.6589965000000001E-3</v>
      </c>
      <c r="Z544" s="286">
        <v>3.1256078000000001E-6</v>
      </c>
      <c r="AA544" s="219">
        <v>5.7968270999999997E-4</v>
      </c>
      <c r="AB544" s="286">
        <v>2.8925706000000002E-13</v>
      </c>
      <c r="AC544"/>
      <c r="AD544" s="227">
        <f t="shared" si="129"/>
        <v>0.35629525000000001</v>
      </c>
      <c r="AE544" s="227">
        <f t="shared" si="130"/>
        <v>1.2750301855099999</v>
      </c>
      <c r="AF544" s="227">
        <f t="shared" si="131"/>
        <v>1.2167943666099998</v>
      </c>
      <c r="AG544" s="227">
        <f t="shared" si="132"/>
        <v>1.2162347759427998</v>
      </c>
      <c r="AH544" s="227">
        <f t="shared" si="133"/>
        <v>1.1728977965002891</v>
      </c>
      <c r="AI544"/>
      <c r="AJ544">
        <v>35.373595000000002</v>
      </c>
      <c r="AK544" s="155">
        <v>34.845357</v>
      </c>
      <c r="AL544" s="155">
        <v>0.47906560999999998</v>
      </c>
      <c r="AM544" s="155">
        <v>0</v>
      </c>
      <c r="AN544" s="155">
        <v>7.4744814000000004E-4</v>
      </c>
      <c r="AO544" s="155">
        <v>2.7207544E-2</v>
      </c>
      <c r="AP544" s="155">
        <v>2.121758E-2</v>
      </c>
      <c r="AQ544"/>
      <c r="AR544" s="156">
        <v>0.41765216999999999</v>
      </c>
      <c r="AS544" s="156">
        <v>0.40597374000000003</v>
      </c>
      <c r="AT544" s="156">
        <v>8.7700273999999998E-3</v>
      </c>
      <c r="AU544" s="156">
        <v>2.9083949999999998E-3</v>
      </c>
      <c r="AV544" s="282">
        <f t="shared" si="126"/>
        <v>2.4338953322369179E-5</v>
      </c>
      <c r="AW544" s="282">
        <f t="shared" si="127"/>
        <v>3.2433533393988393E-8</v>
      </c>
      <c r="AX544" s="283">
        <f t="shared" si="128"/>
        <v>0.40733823800000002</v>
      </c>
      <c r="AY544" s="157">
        <v>2.2042802E-6</v>
      </c>
      <c r="AZ544" s="157">
        <v>6.6508452999999998E-9</v>
      </c>
      <c r="BA544" s="157">
        <v>1.8171060000000001E-13</v>
      </c>
      <c r="BB544" s="157">
        <v>4.0869174999999997E-14</v>
      </c>
      <c r="BC544" s="157">
        <v>0</v>
      </c>
      <c r="BD544" s="157">
        <v>1.7596305E-9</v>
      </c>
      <c r="BE544" s="157">
        <v>2.1741361000000002E-5</v>
      </c>
      <c r="BF544" s="157">
        <v>4.0184886E-10</v>
      </c>
      <c r="BG544" s="157">
        <v>2.5315663000000002E-8</v>
      </c>
      <c r="BH544" s="157">
        <v>6.1265212000000001E-11</v>
      </c>
      <c r="BI544" s="157">
        <v>9.0587208000000006E-14</v>
      </c>
      <c r="BJ544" s="157">
        <v>2.4347806999999999E-12</v>
      </c>
      <c r="BK544" s="157">
        <v>9.7383982000000008E-13</v>
      </c>
      <c r="BL544" s="157">
        <v>2.3010366000000002E-13</v>
      </c>
      <c r="BM544" s="157">
        <v>3.7912411E-7</v>
      </c>
      <c r="BN544" s="157">
        <v>1.2428341E-8</v>
      </c>
      <c r="BO544" s="157">
        <v>3.9077183999999999E-22</v>
      </c>
      <c r="BP544" s="157">
        <v>5.8905258000000002E-2</v>
      </c>
      <c r="BQ544" s="157">
        <v>0.34843298</v>
      </c>
      <c r="BR544" s="157">
        <v>0</v>
      </c>
      <c r="BS544" s="157">
        <v>0</v>
      </c>
      <c r="BT544" s="157">
        <v>0</v>
      </c>
      <c r="BU544"/>
      <c r="BV544" s="155">
        <v>4.6357304E-4</v>
      </c>
      <c r="BW544" s="155">
        <v>1.7453425000000001E-4</v>
      </c>
      <c r="BX544" s="155">
        <v>6.6229712000000007E-5</v>
      </c>
      <c r="BY544" s="155">
        <v>2.6550698999999999E-7</v>
      </c>
      <c r="BZ544" s="155">
        <v>1.4423134999999999E-4</v>
      </c>
      <c r="CA544" s="155">
        <v>8.4109427000000004E-10</v>
      </c>
      <c r="CB544" s="155">
        <v>1.5941072999999999E-6</v>
      </c>
      <c r="CC544" s="155">
        <v>1.2667513E-9</v>
      </c>
      <c r="CD544" s="155">
        <v>1.1735726999999999E-6</v>
      </c>
      <c r="CE544" s="155">
        <v>3.1517863999999998E-7</v>
      </c>
      <c r="CF544" s="155">
        <v>0</v>
      </c>
      <c r="CG544" s="155">
        <v>8.6414206999999998E-19</v>
      </c>
      <c r="CH544" s="155">
        <v>7.0755615999999999E-15</v>
      </c>
      <c r="CI544" s="155">
        <v>2.2096787999999999E-5</v>
      </c>
      <c r="CJ544" s="155">
        <v>4.2845178999999997E-5</v>
      </c>
      <c r="CK544" s="155">
        <v>1.0285282E-5</v>
      </c>
      <c r="CL544" s="155">
        <v>0</v>
      </c>
      <c r="CM544"/>
      <c r="CN544" s="284">
        <v>5.9888518999999999E-15</v>
      </c>
      <c r="CO544" s="284">
        <v>2.3753017999999999</v>
      </c>
      <c r="CP544" s="285">
        <v>4.2447301999999999E-2</v>
      </c>
      <c r="CQ544" s="284">
        <v>0.11941399</v>
      </c>
      <c r="CR544" s="284">
        <v>1.6257443000000001E-7</v>
      </c>
      <c r="CS544" s="284">
        <v>2.4622047999999999E-8</v>
      </c>
      <c r="CT544" s="284">
        <v>7.3103443000000004E-3</v>
      </c>
      <c r="CU544" s="284">
        <v>1.6442106999999999</v>
      </c>
      <c r="CV544" s="284">
        <v>4.0688975000000001E-5</v>
      </c>
      <c r="CW544" s="284">
        <v>3.1241865999999997E-5</v>
      </c>
      <c r="CX544"/>
      <c r="CY544" s="158"/>
      <c r="CZ544" s="272"/>
      <c r="DA544"/>
      <c r="DB544" s="247"/>
      <c r="DC544"/>
      <c r="DD544"/>
      <c r="DE544"/>
      <c r="DF544"/>
      <c r="DG544"/>
      <c r="DH544"/>
      <c r="DI544"/>
      <c r="DJ544"/>
      <c r="DK544"/>
      <c r="DL544"/>
    </row>
    <row r="545" spans="1:116" ht="14.4">
      <c r="A545" t="s">
        <v>668</v>
      </c>
      <c r="B545" s="188" t="s">
        <v>316</v>
      </c>
      <c r="C545" s="151" t="str">
        <f t="shared" si="123"/>
        <v>A.100.04.104</v>
      </c>
      <c r="D545" s="54" t="s">
        <v>442</v>
      </c>
      <c r="E545" s="150" t="s">
        <v>352</v>
      </c>
      <c r="F545" s="153" t="str">
        <f t="shared" si="124"/>
        <v>GGG-NiSiCr</v>
      </c>
      <c r="G545" s="154">
        <f t="shared" si="125"/>
        <v>2.4248414</v>
      </c>
      <c r="H545"/>
      <c r="I545"/>
      <c r="J545" s="227">
        <f t="shared" si="119"/>
        <v>2.8261471002520246</v>
      </c>
      <c r="K545"/>
      <c r="L545" s="280">
        <f t="shared" si="120"/>
        <v>5.8939384400000003E-2</v>
      </c>
      <c r="M545" s="280">
        <f t="shared" si="121"/>
        <v>1.2160640717616003</v>
      </c>
      <c r="N545" s="281">
        <f t="shared" si="122"/>
        <v>1.1874174340904244</v>
      </c>
      <c r="O545" s="280">
        <v>0.36372620999999999</v>
      </c>
      <c r="P545" s="286">
        <v>1.2019662</v>
      </c>
      <c r="Q545" s="219">
        <v>1.1809277999999999E-2</v>
      </c>
      <c r="R545" s="286">
        <v>5.6399469000000001E-2</v>
      </c>
      <c r="S545" s="219">
        <v>1.2232176E-3</v>
      </c>
      <c r="T545" s="219">
        <v>8.7117089000000002E-4</v>
      </c>
      <c r="U545" s="219">
        <v>4.4552691000000001E-4</v>
      </c>
      <c r="V545" s="219">
        <v>2.2601945999999999E-3</v>
      </c>
      <c r="W545" s="219">
        <v>1.1820495</v>
      </c>
      <c r="X545" s="286">
        <v>2.4884103999999999E-5</v>
      </c>
      <c r="Y545" s="219">
        <v>4.7882287999999997E-3</v>
      </c>
      <c r="Z545" s="286">
        <v>3.5150576E-6</v>
      </c>
      <c r="AA545" s="219">
        <v>5.7970528999999995E-4</v>
      </c>
      <c r="AB545" s="286">
        <v>4.2424368000000001E-13</v>
      </c>
      <c r="AC545"/>
      <c r="AD545" s="227">
        <f t="shared" si="129"/>
        <v>0.36372620999999999</v>
      </c>
      <c r="AE545" s="227">
        <f t="shared" si="130"/>
        <v>1.2749750570000002</v>
      </c>
      <c r="AF545" s="227">
        <f t="shared" si="131"/>
        <v>1.2166153778900002</v>
      </c>
      <c r="AG545" s="227">
        <f t="shared" si="132"/>
        <v>1.2160640717616003</v>
      </c>
      <c r="AH545" s="227">
        <f t="shared" si="133"/>
        <v>1.1868377288004244</v>
      </c>
      <c r="AI545"/>
      <c r="AJ545">
        <v>35.894143</v>
      </c>
      <c r="AK545" s="155">
        <v>35.354731000000001</v>
      </c>
      <c r="AL545" s="155">
        <v>0.48646979000000001</v>
      </c>
      <c r="AM545" s="155">
        <v>0</v>
      </c>
      <c r="AN545" s="155">
        <v>1.0962573000000001E-3</v>
      </c>
      <c r="AO545" s="155">
        <v>2.9192510000000001E-2</v>
      </c>
      <c r="AP545" s="155">
        <v>2.2652617E-2</v>
      </c>
      <c r="AQ545"/>
      <c r="AR545" s="156">
        <v>0.41849288000000001</v>
      </c>
      <c r="AS545" s="156">
        <v>0.40673273999999998</v>
      </c>
      <c r="AT545" s="156">
        <v>8.8073345999999993E-3</v>
      </c>
      <c r="AU545" s="156">
        <v>2.9528059000000001E-3</v>
      </c>
      <c r="AV545" s="282">
        <f t="shared" si="126"/>
        <v>2.4384456822841459E-5</v>
      </c>
      <c r="AW545" s="282">
        <f t="shared" si="127"/>
        <v>3.2571503865208573E-8</v>
      </c>
      <c r="AX545" s="283">
        <f t="shared" si="128"/>
        <v>0.41355824600000002</v>
      </c>
      <c r="AY545" s="157">
        <v>2.2502531999999999E-6</v>
      </c>
      <c r="AZ545" s="157">
        <v>6.7895571000000002E-9</v>
      </c>
      <c r="BA545" s="157">
        <v>1.855004E-13</v>
      </c>
      <c r="BB545" s="157">
        <v>5.9941457000000004E-14</v>
      </c>
      <c r="BC545" s="157">
        <v>0</v>
      </c>
      <c r="BD545" s="157">
        <v>1.7618389000000001E-9</v>
      </c>
      <c r="BE545" s="157">
        <v>2.1740884E-5</v>
      </c>
      <c r="BF545" s="157">
        <v>4.0229998000000001E-10</v>
      </c>
      <c r="BG545" s="157">
        <v>2.5314467000000001E-8</v>
      </c>
      <c r="BH545" s="157">
        <v>6.1265464000000004E-11</v>
      </c>
      <c r="BI545" s="157">
        <v>8.6473157999999996E-14</v>
      </c>
      <c r="BJ545" s="157">
        <v>2.4374936E-12</v>
      </c>
      <c r="BK545" s="157">
        <v>9.7460503999999991E-13</v>
      </c>
      <c r="BL545" s="157">
        <v>2.3024901000000002E-13</v>
      </c>
      <c r="BM545" s="157">
        <v>3.7912470000000003E-7</v>
      </c>
      <c r="BN545" s="157">
        <v>1.2433024000000001E-8</v>
      </c>
      <c r="BO545" s="157">
        <v>5.7313202999999998E-22</v>
      </c>
      <c r="BP545" s="157">
        <v>6.0033006E-2</v>
      </c>
      <c r="BQ545" s="157">
        <v>0.35352524000000002</v>
      </c>
      <c r="BR545" s="157">
        <v>0</v>
      </c>
      <c r="BS545" s="157">
        <v>0</v>
      </c>
      <c r="BT545" s="157">
        <v>0</v>
      </c>
      <c r="BU545"/>
      <c r="BV545" s="155">
        <v>4.6562785E-4</v>
      </c>
      <c r="BW545" s="155">
        <v>1.7452620999999999E-4</v>
      </c>
      <c r="BX545" s="155">
        <v>6.7611013000000003E-5</v>
      </c>
      <c r="BY545" s="155">
        <v>2.6844414000000002E-7</v>
      </c>
      <c r="BZ545" s="155">
        <v>1.4425567000000001E-4</v>
      </c>
      <c r="CA545" s="155">
        <v>1.2336049000000001E-9</v>
      </c>
      <c r="CB545" s="155">
        <v>1.5941135999999999E-6</v>
      </c>
      <c r="CC545" s="155">
        <v>1.8579018999999999E-9</v>
      </c>
      <c r="CD545" s="155">
        <v>1.1793981E-6</v>
      </c>
      <c r="CE545" s="155">
        <v>3.193332E-7</v>
      </c>
      <c r="CF545" s="155">
        <v>0</v>
      </c>
      <c r="CG545" s="155">
        <v>1.2674084E-18</v>
      </c>
      <c r="CH545" s="155">
        <v>1.037749E-14</v>
      </c>
      <c r="CI545" s="155">
        <v>2.2110000999999999E-5</v>
      </c>
      <c r="CJ545" s="155">
        <v>4.3475486999999998E-5</v>
      </c>
      <c r="CK545" s="155">
        <v>1.0285091E-5</v>
      </c>
      <c r="CL545" s="155">
        <v>0</v>
      </c>
      <c r="CM545"/>
      <c r="CN545" s="284">
        <v>8.7836494000000008E-15</v>
      </c>
      <c r="CO545" s="284">
        <v>2.4248416000000002</v>
      </c>
      <c r="CP545" s="285">
        <v>4.2426901000000003E-2</v>
      </c>
      <c r="CQ545" s="284">
        <v>0.11940857000000001</v>
      </c>
      <c r="CR545" s="284">
        <v>1.6257570999999999E-7</v>
      </c>
      <c r="CS545" s="284">
        <v>2.4771657000000002E-8</v>
      </c>
      <c r="CT545" s="284">
        <v>7.3108599999999998E-3</v>
      </c>
      <c r="CU545" s="284">
        <v>1.6446396999999999</v>
      </c>
      <c r="CV545" s="284">
        <v>4.0689143000000001E-5</v>
      </c>
      <c r="CW545" s="284">
        <v>2.9973306E-5</v>
      </c>
      <c r="CX545"/>
      <c r="CY545" s="158"/>
      <c r="CZ545" s="272"/>
      <c r="DA545"/>
      <c r="DB545" s="247"/>
      <c r="DC545"/>
      <c r="DD545"/>
      <c r="DE545"/>
      <c r="DF545"/>
      <c r="DG545"/>
      <c r="DH545"/>
      <c r="DI545"/>
      <c r="DJ545"/>
      <c r="DK545"/>
      <c r="DL545"/>
    </row>
    <row r="546" spans="1:116" ht="14.4">
      <c r="A546" t="s">
        <v>669</v>
      </c>
      <c r="B546" s="188" t="s">
        <v>316</v>
      </c>
      <c r="C546" s="151" t="str">
        <f t="shared" si="123"/>
        <v>A.100.04.105</v>
      </c>
      <c r="D546" s="54" t="s">
        <v>442</v>
      </c>
      <c r="E546" s="150" t="s">
        <v>352</v>
      </c>
      <c r="F546" s="153" t="str">
        <f t="shared" si="124"/>
        <v>GGG40</v>
      </c>
      <c r="G546" s="154">
        <f t="shared" si="125"/>
        <v>1.2159576666666667</v>
      </c>
      <c r="H546"/>
      <c r="I546"/>
      <c r="J546" s="227">
        <f t="shared" si="119"/>
        <v>0.25051660610043497</v>
      </c>
      <c r="K546"/>
      <c r="L546" s="280">
        <f t="shared" si="120"/>
        <v>1.1486447877999999E-2</v>
      </c>
      <c r="M546" s="280">
        <f t="shared" si="121"/>
        <v>2.85737298663E-2</v>
      </c>
      <c r="N546" s="281">
        <f t="shared" si="122"/>
        <v>2.8062778356134986E-2</v>
      </c>
      <c r="O546" s="280">
        <v>0.18239364999999999</v>
      </c>
      <c r="P546" s="286">
        <v>1.8790899999999999E-2</v>
      </c>
      <c r="Q546" s="286">
        <v>9.1210708000000005E-3</v>
      </c>
      <c r="R546" s="286">
        <v>1.0433388E-2</v>
      </c>
      <c r="S546" s="219">
        <v>5.7703359000000004E-4</v>
      </c>
      <c r="T546" s="219">
        <v>3.9971404999999998E-4</v>
      </c>
      <c r="U546" s="286">
        <v>7.6312237999999995E-5</v>
      </c>
      <c r="V546" s="219">
        <v>6.5100175000000005E-4</v>
      </c>
      <c r="W546" s="219">
        <v>2.6936499999999999E-2</v>
      </c>
      <c r="X546" s="286">
        <v>7.9176695000000003E-6</v>
      </c>
      <c r="Y546" s="219">
        <v>1.082157E-3</v>
      </c>
      <c r="Z546" s="286">
        <v>2.8396467999999998E-6</v>
      </c>
      <c r="AA546" s="286">
        <v>4.4121356E-5</v>
      </c>
      <c r="AB546" s="286">
        <v>1.3498663E-13</v>
      </c>
      <c r="AC546"/>
      <c r="AD546" s="227">
        <f t="shared" si="129"/>
        <v>0.18239364999999999</v>
      </c>
      <c r="AE546" s="227">
        <f t="shared" si="130"/>
        <v>4.0049420427999992E-2</v>
      </c>
      <c r="AF546" s="227">
        <f t="shared" si="131"/>
        <v>2.8607093906000001E-2</v>
      </c>
      <c r="AG546" s="227">
        <f t="shared" si="132"/>
        <v>2.85737298663E-2</v>
      </c>
      <c r="AH546" s="227">
        <f t="shared" si="133"/>
        <v>2.8018657000134985E-2</v>
      </c>
      <c r="AI546"/>
      <c r="AJ546">
        <v>15.486316</v>
      </c>
      <c r="AK546" s="155">
        <v>15.312716</v>
      </c>
      <c r="AL546" s="155">
        <v>0.12577991999999999</v>
      </c>
      <c r="AM546" s="155">
        <v>0</v>
      </c>
      <c r="AN546" s="155">
        <v>3.4880913000000002E-4</v>
      </c>
      <c r="AO546" s="155">
        <v>2.6608533E-2</v>
      </c>
      <c r="AP546" s="155">
        <v>2.0863670000000001E-2</v>
      </c>
      <c r="AQ546"/>
      <c r="AR546" s="156">
        <v>2.719369E-2</v>
      </c>
      <c r="AS546" s="156">
        <v>2.5076840999999999E-2</v>
      </c>
      <c r="AT546" s="156">
        <v>1.0007251999999999E-3</v>
      </c>
      <c r="AU546" s="156">
        <v>1.1161242000000001E-3</v>
      </c>
      <c r="AV546" s="282">
        <f t="shared" si="126"/>
        <v>1.5034077248422821E-6</v>
      </c>
      <c r="AW546" s="282">
        <f t="shared" si="127"/>
        <v>3.7009067707071824E-9</v>
      </c>
      <c r="AX546" s="283">
        <f t="shared" si="128"/>
        <v>0.15631991670000001</v>
      </c>
      <c r="AY546" s="157">
        <v>1.1284088E-6</v>
      </c>
      <c r="AZ546" s="157">
        <v>3.4046818E-9</v>
      </c>
      <c r="BA546" s="157">
        <v>9.3020768999999998E-14</v>
      </c>
      <c r="BB546" s="157">
        <v>1.9072282E-14</v>
      </c>
      <c r="BC546" s="157">
        <v>0</v>
      </c>
      <c r="BD546" s="157">
        <v>2.8692498999999998E-10</v>
      </c>
      <c r="BE546" s="157">
        <v>2.0183735999999999E-7</v>
      </c>
      <c r="BF546" s="157">
        <v>6.5399618000000001E-11</v>
      </c>
      <c r="BG546" s="157">
        <v>2.258303E-10</v>
      </c>
      <c r="BH546" s="157">
        <v>4.0420403999999998E-12</v>
      </c>
      <c r="BI546" s="157">
        <v>1.3175636000000001E-13</v>
      </c>
      <c r="BJ546" s="157">
        <v>2.0529397999999999E-13</v>
      </c>
      <c r="BK546" s="157">
        <v>4.2553813999999998E-13</v>
      </c>
      <c r="BL546" s="157">
        <v>9.7403057999999999E-14</v>
      </c>
      <c r="BM546" s="157">
        <v>1.7199003E-7</v>
      </c>
      <c r="BN546" s="157">
        <v>8.8459078E-10</v>
      </c>
      <c r="BO546" s="157">
        <v>1.8236019000000001E-22</v>
      </c>
      <c r="BP546" s="157">
        <v>3.1942467000000002E-3</v>
      </c>
      <c r="BQ546" s="157">
        <v>0.15312566999999999</v>
      </c>
      <c r="BR546" s="157">
        <v>0</v>
      </c>
      <c r="BS546" s="157">
        <v>0</v>
      </c>
      <c r="BT546" s="157">
        <v>0</v>
      </c>
      <c r="BU546"/>
      <c r="BV546" s="155">
        <v>5.8937804999999997E-5</v>
      </c>
      <c r="BW546" s="155">
        <v>1.5571403999999999E-6</v>
      </c>
      <c r="BX546" s="155">
        <v>3.3904125999999997E-5</v>
      </c>
      <c r="BY546" s="155">
        <v>8.0598328000000003E-8</v>
      </c>
      <c r="BZ546" s="155">
        <v>1.7367025999999999E-6</v>
      </c>
      <c r="CA546" s="155">
        <v>3.9251066000000002E-10</v>
      </c>
      <c r="CB546" s="155">
        <v>1.0517276E-7</v>
      </c>
      <c r="CC546" s="155">
        <v>5.9115059999999995E-10</v>
      </c>
      <c r="CD546" s="155">
        <v>5.3979513999999995E-7</v>
      </c>
      <c r="CE546" s="155">
        <v>7.5815400000000003E-8</v>
      </c>
      <c r="CF546" s="155">
        <v>0</v>
      </c>
      <c r="CG546" s="155">
        <v>4.0326629999999998E-19</v>
      </c>
      <c r="CH546" s="155">
        <v>3.3019287999999998E-15</v>
      </c>
      <c r="CI546" s="155">
        <v>2.0954423E-6</v>
      </c>
      <c r="CJ546" s="155">
        <v>1.8826613999999999E-5</v>
      </c>
      <c r="CK546" s="155">
        <v>1.5415528999999999E-8</v>
      </c>
      <c r="CL546" s="155">
        <v>0</v>
      </c>
      <c r="CM546"/>
      <c r="CN546" s="284">
        <v>2.7947975E-15</v>
      </c>
      <c r="CO546" s="284">
        <v>1.2159576999999999</v>
      </c>
      <c r="CP546" s="285">
        <v>1.1813582E-3</v>
      </c>
      <c r="CQ546" s="284">
        <v>1.0654620999999999E-3</v>
      </c>
      <c r="CR546" s="284">
        <v>7.3806620999999995E-8</v>
      </c>
      <c r="CS546" s="284">
        <v>3.2009941000000002E-9</v>
      </c>
      <c r="CT546" s="284">
        <v>7.7745822000000004E-5</v>
      </c>
      <c r="CU546" s="284">
        <v>0.73314486999999995</v>
      </c>
      <c r="CV546" s="284">
        <v>2.6845013999999999E-6</v>
      </c>
      <c r="CW546" s="284">
        <v>4.5150422999999997E-5</v>
      </c>
      <c r="CX546"/>
      <c r="CY546" s="158"/>
      <c r="CZ546" s="272"/>
      <c r="DA546"/>
      <c r="DB546" s="247"/>
      <c r="DC546"/>
      <c r="DD546"/>
      <c r="DE546"/>
      <c r="DF546"/>
      <c r="DG546"/>
      <c r="DH546"/>
      <c r="DI546"/>
      <c r="DJ546"/>
      <c r="DK546"/>
      <c r="DL546"/>
    </row>
    <row r="547" spans="1:116" ht="14.4">
      <c r="A547" t="s">
        <v>670</v>
      </c>
      <c r="B547" s="188" t="s">
        <v>316</v>
      </c>
      <c r="C547" s="151" t="str">
        <f t="shared" si="123"/>
        <v>A.100.04.106</v>
      </c>
      <c r="D547" s="54" t="s">
        <v>442</v>
      </c>
      <c r="E547" s="150" t="s">
        <v>352</v>
      </c>
      <c r="F547" s="153" t="str">
        <f t="shared" si="124"/>
        <v>GGG60</v>
      </c>
      <c r="G547" s="154">
        <f t="shared" si="125"/>
        <v>1.3848695333333334</v>
      </c>
      <c r="H547"/>
      <c r="I547"/>
      <c r="J547" s="227">
        <f t="shared" si="119"/>
        <v>0.32845011932693496</v>
      </c>
      <c r="K547"/>
      <c r="L547" s="280">
        <f t="shared" si="120"/>
        <v>2.0490669699999998E-2</v>
      </c>
      <c r="M547" s="280">
        <f t="shared" si="121"/>
        <v>7.2774904840799987E-2</v>
      </c>
      <c r="N547" s="281">
        <f t="shared" si="122"/>
        <v>2.7454114786134985E-2</v>
      </c>
      <c r="O547" s="280">
        <v>0.20773042999999999</v>
      </c>
      <c r="P547" s="286">
        <v>5.4332511E-2</v>
      </c>
      <c r="Q547" s="219">
        <v>1.6197506E-2</v>
      </c>
      <c r="R547" s="286">
        <v>1.6474684999999999E-2</v>
      </c>
      <c r="S547" s="219">
        <v>3.3642232E-3</v>
      </c>
      <c r="T547" s="219">
        <v>4.0635857E-4</v>
      </c>
      <c r="U547" s="219">
        <v>2.4540293E-4</v>
      </c>
      <c r="V547" s="219">
        <v>2.2351137000000002E-3</v>
      </c>
      <c r="W547" s="219">
        <v>2.6872747999999998E-2</v>
      </c>
      <c r="X547" s="286">
        <v>7.9176695000000003E-6</v>
      </c>
      <c r="Y547" s="219">
        <v>5.3724543000000001E-4</v>
      </c>
      <c r="Z547" s="286">
        <v>1.8564713E-6</v>
      </c>
      <c r="AA547" s="286">
        <v>4.4121356E-5</v>
      </c>
      <c r="AB547" s="286">
        <v>1.3498663E-13</v>
      </c>
      <c r="AC547"/>
      <c r="AD547" s="227">
        <f t="shared" si="129"/>
        <v>0.20773042999999999</v>
      </c>
      <c r="AE547" s="227">
        <f t="shared" si="130"/>
        <v>9.3255800400000005E-2</v>
      </c>
      <c r="AF547" s="227">
        <f t="shared" si="131"/>
        <v>7.2809252056000001E-2</v>
      </c>
      <c r="AG547" s="227">
        <f t="shared" si="132"/>
        <v>7.2774904840799987E-2</v>
      </c>
      <c r="AH547" s="227">
        <f t="shared" si="133"/>
        <v>2.7409993430134984E-2</v>
      </c>
      <c r="AI547"/>
      <c r="AJ547">
        <v>15.678792</v>
      </c>
      <c r="AK547" s="155">
        <v>15.600092</v>
      </c>
      <c r="AL547" s="155">
        <v>5.8089038000000003E-2</v>
      </c>
      <c r="AM547" s="155">
        <v>0</v>
      </c>
      <c r="AN547" s="155">
        <v>3.4880913000000002E-4</v>
      </c>
      <c r="AO547" s="155">
        <v>9.8693802999999993E-3</v>
      </c>
      <c r="AP547" s="155">
        <v>1.0393039999999999E-2</v>
      </c>
      <c r="AQ547"/>
      <c r="AR547" s="156">
        <v>4.1672949000000001E-2</v>
      </c>
      <c r="AS547" s="156">
        <v>3.9194412999999997E-2</v>
      </c>
      <c r="AT547" s="156">
        <v>1.3419317E-3</v>
      </c>
      <c r="AU547" s="156">
        <v>1.1366047000000001E-3</v>
      </c>
      <c r="AV547" s="282">
        <f t="shared" si="126"/>
        <v>2.3497848930122821E-6</v>
      </c>
      <c r="AW547" s="282">
        <f t="shared" si="127"/>
        <v>4.9627652398681806E-9</v>
      </c>
      <c r="AX547" s="283">
        <f t="shared" si="128"/>
        <v>0.15918833799999998</v>
      </c>
      <c r="AY547" s="157">
        <v>1.2851589999999999E-6</v>
      </c>
      <c r="AZ547" s="157">
        <v>3.8776350000000003E-9</v>
      </c>
      <c r="BA547" s="157">
        <v>1.0594253E-13</v>
      </c>
      <c r="BB547" s="157">
        <v>1.9072282E-14</v>
      </c>
      <c r="BC547" s="157">
        <v>0</v>
      </c>
      <c r="BD547" s="157">
        <v>4.4881594000000002E-10</v>
      </c>
      <c r="BE547" s="157">
        <v>8.9102616999999998E-7</v>
      </c>
      <c r="BF547" s="157">
        <v>1.0231865E-10</v>
      </c>
      <c r="BG547" s="157">
        <v>9.7769593999999995E-10</v>
      </c>
      <c r="BH547" s="157">
        <v>4.0420403999999998E-12</v>
      </c>
      <c r="BI547" s="157">
        <v>1.3175636000000001E-13</v>
      </c>
      <c r="BJ547" s="157">
        <v>3.0162274000000002E-13</v>
      </c>
      <c r="BK547" s="157">
        <v>4.3505107000000002E-13</v>
      </c>
      <c r="BL547" s="157">
        <v>9.9236768000000003E-14</v>
      </c>
      <c r="BM547" s="157">
        <v>1.7199595999999999E-7</v>
      </c>
      <c r="BN547" s="157">
        <v>1.154928E-9</v>
      </c>
      <c r="BO547" s="157">
        <v>1.8236019000000001E-22</v>
      </c>
      <c r="BP547" s="157">
        <v>3.1888979999999999E-3</v>
      </c>
      <c r="BQ547" s="157">
        <v>0.15599943999999999</v>
      </c>
      <c r="BR547" s="157">
        <v>0</v>
      </c>
      <c r="BS547" s="157">
        <v>0</v>
      </c>
      <c r="BT547" s="157">
        <v>0</v>
      </c>
      <c r="BU547"/>
      <c r="BV547" s="155">
        <v>7.7733131000000001E-5</v>
      </c>
      <c r="BW547" s="155">
        <v>6.7407292999999997E-6</v>
      </c>
      <c r="BX547" s="155">
        <v>3.8613837000000001E-5</v>
      </c>
      <c r="BY547" s="155">
        <v>2.6906580000000002E-7</v>
      </c>
      <c r="BZ547" s="155">
        <v>8.5013610999999995E-6</v>
      </c>
      <c r="CA547" s="155">
        <v>3.9251066000000002E-10</v>
      </c>
      <c r="CB547" s="155">
        <v>1.0517276E-7</v>
      </c>
      <c r="CC547" s="155">
        <v>5.9115059999999995E-10</v>
      </c>
      <c r="CD547" s="155">
        <v>5.5863027999999998E-7</v>
      </c>
      <c r="CE547" s="155">
        <v>2.5090539000000002E-7</v>
      </c>
      <c r="CF547" s="155">
        <v>0</v>
      </c>
      <c r="CG547" s="155">
        <v>4.0326629999999998E-19</v>
      </c>
      <c r="CH547" s="155">
        <v>3.3019287999999998E-15</v>
      </c>
      <c r="CI547" s="155">
        <v>3.5867521E-6</v>
      </c>
      <c r="CJ547" s="155">
        <v>1.9090277999999999E-5</v>
      </c>
      <c r="CK547" s="155">
        <v>1.5415527999999999E-8</v>
      </c>
      <c r="CL547" s="155">
        <v>0</v>
      </c>
      <c r="CM547"/>
      <c r="CN547" s="284">
        <v>2.7947975E-15</v>
      </c>
      <c r="CO547" s="284">
        <v>1.3848696</v>
      </c>
      <c r="CP547" s="285">
        <v>1.1813582E-3</v>
      </c>
      <c r="CQ547" s="284">
        <v>4.6119981000000004E-3</v>
      </c>
      <c r="CR547" s="284">
        <v>7.3851292000000004E-8</v>
      </c>
      <c r="CS547" s="284">
        <v>8.6711353000000005E-9</v>
      </c>
      <c r="CT547" s="284">
        <v>3.6398451E-4</v>
      </c>
      <c r="CU547" s="284">
        <v>0.74111084999999999</v>
      </c>
      <c r="CV547" s="284">
        <v>2.6845013999999999E-6</v>
      </c>
      <c r="CW547" s="284">
        <v>4.5150422999999997E-5</v>
      </c>
      <c r="CX547"/>
      <c r="CY547" s="158"/>
      <c r="CZ547" s="272"/>
      <c r="DA547"/>
      <c r="DB547" s="247"/>
      <c r="DC547"/>
      <c r="DD547"/>
      <c r="DE547"/>
      <c r="DF547"/>
      <c r="DG547"/>
      <c r="DH547"/>
      <c r="DI547"/>
      <c r="DJ547"/>
      <c r="DK547"/>
      <c r="DL547"/>
    </row>
    <row r="548" spans="1:116" ht="14.4">
      <c r="A548" t="s">
        <v>671</v>
      </c>
      <c r="B548" s="188" t="s">
        <v>316</v>
      </c>
      <c r="C548" s="151" t="str">
        <f t="shared" si="123"/>
        <v>A.100.04.107</v>
      </c>
      <c r="D548" s="54" t="s">
        <v>442</v>
      </c>
      <c r="E548" s="150" t="s">
        <v>352</v>
      </c>
      <c r="F548" s="153" t="str">
        <f t="shared" si="124"/>
        <v>GGG70</v>
      </c>
      <c r="G548" s="154">
        <f t="shared" si="125"/>
        <v>1.2702036666666667</v>
      </c>
      <c r="H548"/>
      <c r="I548"/>
      <c r="J548" s="227">
        <f t="shared" si="119"/>
        <v>0.26512956077643501</v>
      </c>
      <c r="K548"/>
      <c r="L548" s="280">
        <f t="shared" si="120"/>
        <v>1.1759202670000002E-2</v>
      </c>
      <c r="M548" s="280">
        <f t="shared" si="121"/>
        <v>3.17420343663E-2</v>
      </c>
      <c r="N548" s="281">
        <f t="shared" si="122"/>
        <v>3.1097773740134987E-2</v>
      </c>
      <c r="O548" s="280">
        <v>0.19053054999999999</v>
      </c>
      <c r="P548" s="286">
        <v>2.1176971999999999E-2</v>
      </c>
      <c r="Q548" s="219">
        <v>9.5657290999999998E-3</v>
      </c>
      <c r="R548" s="286">
        <v>1.0454730000000001E-2</v>
      </c>
      <c r="S548" s="219">
        <v>7.1916248E-4</v>
      </c>
      <c r="T548" s="219">
        <v>4.1617630999999999E-4</v>
      </c>
      <c r="U548" s="219">
        <v>1.6913388E-4</v>
      </c>
      <c r="V548" s="219">
        <v>9.8857595000000011E-4</v>
      </c>
      <c r="W548" s="219">
        <v>2.9099198999999999E-2</v>
      </c>
      <c r="X548" s="286">
        <v>7.9176695000000003E-6</v>
      </c>
      <c r="Y548" s="219">
        <v>1.8203931E-3</v>
      </c>
      <c r="Z548" s="286">
        <v>2.8396467999999998E-6</v>
      </c>
      <c r="AA548" s="219">
        <v>1.7818164000000001E-4</v>
      </c>
      <c r="AB548" s="286">
        <v>1.3498663E-13</v>
      </c>
      <c r="AC548"/>
      <c r="AD548" s="227">
        <f t="shared" si="129"/>
        <v>0.19053054999999999</v>
      </c>
      <c r="AE548" s="227">
        <f t="shared" si="130"/>
        <v>4.3490479720000003E-2</v>
      </c>
      <c r="AF548" s="227">
        <f t="shared" si="131"/>
        <v>3.1909458689999996E-2</v>
      </c>
      <c r="AG548" s="227">
        <f t="shared" si="132"/>
        <v>3.17420343663E-2</v>
      </c>
      <c r="AH548" s="227">
        <f t="shared" si="133"/>
        <v>3.0919592100134986E-2</v>
      </c>
      <c r="AI548"/>
      <c r="AJ548">
        <v>15.578023</v>
      </c>
      <c r="AK548" s="155">
        <v>15.312716</v>
      </c>
      <c r="AL548" s="155">
        <v>0.21748625999999999</v>
      </c>
      <c r="AM548" s="155">
        <v>0</v>
      </c>
      <c r="AN548" s="155">
        <v>3.4880913000000002E-4</v>
      </c>
      <c r="AO548" s="155">
        <v>2.6608533E-2</v>
      </c>
      <c r="AP548" s="155">
        <v>2.0863670000000001E-2</v>
      </c>
      <c r="AQ548"/>
      <c r="AR548" s="156">
        <v>2.8867753999999999E-2</v>
      </c>
      <c r="AS548" s="156">
        <v>2.6691741000000001E-2</v>
      </c>
      <c r="AT548" s="156">
        <v>1.0595763999999999E-3</v>
      </c>
      <c r="AU548" s="156">
        <v>1.1164358999999999E-3</v>
      </c>
      <c r="AV548" s="282">
        <f t="shared" si="126"/>
        <v>1.600224268692282E-6</v>
      </c>
      <c r="AW548" s="282">
        <f t="shared" si="127"/>
        <v>3.9185518860411812E-9</v>
      </c>
      <c r="AX548" s="283">
        <f t="shared" si="128"/>
        <v>0.15636356749999999</v>
      </c>
      <c r="AY548" s="157">
        <v>1.1787491000000001E-6</v>
      </c>
      <c r="AZ548" s="157">
        <v>3.5565706E-9</v>
      </c>
      <c r="BA548" s="157">
        <v>9.7170591000000005E-14</v>
      </c>
      <c r="BB548" s="157">
        <v>1.9072282E-14</v>
      </c>
      <c r="BC548" s="157">
        <v>0</v>
      </c>
      <c r="BD548" s="157">
        <v>2.8760592000000003E-10</v>
      </c>
      <c r="BE548" s="157">
        <v>2.4517068999999998E-7</v>
      </c>
      <c r="BF548" s="157">
        <v>6.5555199999999999E-11</v>
      </c>
      <c r="BG548" s="157">
        <v>2.7630648999999998E-10</v>
      </c>
      <c r="BH548" s="157">
        <v>1.8590023000000001E-11</v>
      </c>
      <c r="BI548" s="157">
        <v>1.3175636000000001E-13</v>
      </c>
      <c r="BJ548" s="157">
        <v>7.6596464999999996E-13</v>
      </c>
      <c r="BK548" s="157">
        <v>4.3333979E-13</v>
      </c>
      <c r="BL548" s="157">
        <v>1.0134165000000001E-13</v>
      </c>
      <c r="BM548" s="157">
        <v>1.7219999999999999E-7</v>
      </c>
      <c r="BN548" s="157">
        <v>3.8168537E-9</v>
      </c>
      <c r="BO548" s="157">
        <v>1.8236019000000001E-22</v>
      </c>
      <c r="BP548" s="157">
        <v>3.2378975000000002E-3</v>
      </c>
      <c r="BQ548" s="157">
        <v>0.15312566999999999</v>
      </c>
      <c r="BR548" s="157">
        <v>0</v>
      </c>
      <c r="BS548" s="157">
        <v>0</v>
      </c>
      <c r="BT548" s="157">
        <v>0</v>
      </c>
      <c r="BU548"/>
      <c r="BV548" s="155">
        <v>6.2775377000000006E-5</v>
      </c>
      <c r="BW548" s="155">
        <v>1.9051385000000001E-6</v>
      </c>
      <c r="BX548" s="155">
        <v>3.5416649000000003E-5</v>
      </c>
      <c r="BY548" s="155">
        <v>1.2014801000000001E-7</v>
      </c>
      <c r="BZ548" s="155">
        <v>2.0233606000000002E-6</v>
      </c>
      <c r="CA548" s="155">
        <v>3.9251066000000002E-10</v>
      </c>
      <c r="CB548" s="155">
        <v>4.8370820999999995E-7</v>
      </c>
      <c r="CC548" s="155">
        <v>5.9115059999999995E-10</v>
      </c>
      <c r="CD548" s="155">
        <v>5.6356434999999995E-7</v>
      </c>
      <c r="CE548" s="155">
        <v>1.3724878999999999E-7</v>
      </c>
      <c r="CF548" s="155">
        <v>0</v>
      </c>
      <c r="CG548" s="155">
        <v>4.0326629999999998E-19</v>
      </c>
      <c r="CH548" s="155">
        <v>3.3019287999999998E-15</v>
      </c>
      <c r="CI548" s="155">
        <v>2.1221116000000001E-6</v>
      </c>
      <c r="CJ548" s="155">
        <v>1.894399E-5</v>
      </c>
      <c r="CK548" s="155">
        <v>1.0584739000000001E-6</v>
      </c>
      <c r="CL548" s="155">
        <v>0</v>
      </c>
      <c r="CM548"/>
      <c r="CN548" s="284">
        <v>2.7947975E-15</v>
      </c>
      <c r="CO548" s="284">
        <v>1.2702036999999999</v>
      </c>
      <c r="CP548" s="285">
        <v>1.1999231999999999E-3</v>
      </c>
      <c r="CQ548" s="284">
        <v>1.3035573E-3</v>
      </c>
      <c r="CR548" s="284">
        <v>7.3866821999999998E-8</v>
      </c>
      <c r="CS548" s="284">
        <v>8.6302971000000006E-9</v>
      </c>
      <c r="CT548" s="284">
        <v>9.2296083000000006E-5</v>
      </c>
      <c r="CU548" s="284">
        <v>0.74076562999999995</v>
      </c>
      <c r="CV548" s="284">
        <v>1.2346468E-5</v>
      </c>
      <c r="CW548" s="284">
        <v>4.5150422999999997E-5</v>
      </c>
      <c r="CX548"/>
      <c r="CY548" s="158"/>
      <c r="CZ548" s="272"/>
      <c r="DA548"/>
      <c r="DB548" s="247"/>
      <c r="DC548"/>
      <c r="DD548"/>
      <c r="DE548"/>
      <c r="DF548"/>
      <c r="DG548"/>
      <c r="DH548"/>
      <c r="DI548"/>
      <c r="DJ548"/>
      <c r="DK548"/>
      <c r="DL548"/>
    </row>
    <row r="549" spans="1:116" ht="14.4">
      <c r="A549" t="s">
        <v>672</v>
      </c>
      <c r="B549" s="188" t="s">
        <v>316</v>
      </c>
      <c r="C549" s="151" t="str">
        <f t="shared" si="123"/>
        <v>A.100.04.108</v>
      </c>
      <c r="D549" s="54" t="s">
        <v>442</v>
      </c>
      <c r="E549" s="150" t="s">
        <v>352</v>
      </c>
      <c r="F549" s="153" t="str">
        <f t="shared" si="124"/>
        <v>GGL-NiCuCr</v>
      </c>
      <c r="G549" s="154">
        <f t="shared" si="125"/>
        <v>2.1057182666666669</v>
      </c>
      <c r="H549"/>
      <c r="I549"/>
      <c r="J549" s="227">
        <f t="shared" ref="J549:J615" si="134">L549+M549+N549+O549</f>
        <v>2.2346656164224301</v>
      </c>
      <c r="K549"/>
      <c r="L549" s="280">
        <f t="shared" ref="L549:L615" si="135">R549+S549+T549+U549</f>
        <v>4.8326277790000004E-2</v>
      </c>
      <c r="M549" s="280">
        <f t="shared" ref="M549:M615" si="136">P549+Q549+V549+Z549+X549</f>
        <v>0.95030253180219992</v>
      </c>
      <c r="N549" s="281">
        <f t="shared" ref="N549:N615" si="137">W549+Y549+AA549+AB549</f>
        <v>0.92017906683023054</v>
      </c>
      <c r="O549" s="280">
        <v>0.31585774</v>
      </c>
      <c r="P549" s="286">
        <v>0.93692112999999999</v>
      </c>
      <c r="Q549" s="219">
        <v>1.1210856999999999E-2</v>
      </c>
      <c r="R549" s="286">
        <v>4.5762215000000002E-2</v>
      </c>
      <c r="S549" s="219">
        <v>1.1957754E-3</v>
      </c>
      <c r="T549" s="219">
        <v>9.2920380999999999E-4</v>
      </c>
      <c r="U549" s="219">
        <v>4.3908358000000001E-4</v>
      </c>
      <c r="V549" s="219">
        <v>2.1540471000000001E-3</v>
      </c>
      <c r="W549" s="219">
        <v>0.91540893000000001</v>
      </c>
      <c r="X549" s="286">
        <v>1.3526018999999999E-5</v>
      </c>
      <c r="Y549" s="219">
        <v>4.2352683E-3</v>
      </c>
      <c r="Z549" s="286">
        <v>2.9716831999999999E-6</v>
      </c>
      <c r="AA549" s="219">
        <v>5.3486853000000003E-4</v>
      </c>
      <c r="AB549" s="286">
        <v>2.3060214999999998E-13</v>
      </c>
      <c r="AC549"/>
      <c r="AD549" s="227">
        <f t="shared" si="129"/>
        <v>0.31585774</v>
      </c>
      <c r="AE549" s="227">
        <f t="shared" si="130"/>
        <v>0.99861231188999999</v>
      </c>
      <c r="AF549" s="227">
        <f t="shared" si="131"/>
        <v>0.95082090262999996</v>
      </c>
      <c r="AG549" s="227">
        <f t="shared" si="132"/>
        <v>0.95030253180219992</v>
      </c>
      <c r="AH549" s="227">
        <f t="shared" si="133"/>
        <v>0.91964419830023059</v>
      </c>
      <c r="AI549"/>
      <c r="AJ549">
        <v>30.590430999999999</v>
      </c>
      <c r="AK549" s="155">
        <v>30.074821</v>
      </c>
      <c r="AL549" s="155">
        <v>0.44905063000000001</v>
      </c>
      <c r="AM549" s="155">
        <v>0</v>
      </c>
      <c r="AN549" s="155">
        <v>8.3732578999999997E-4</v>
      </c>
      <c r="AO549" s="155">
        <v>3.8821758999999997E-2</v>
      </c>
      <c r="AP549" s="155">
        <v>2.6900229000000001E-2</v>
      </c>
      <c r="AQ549"/>
      <c r="AR549" s="156">
        <v>0.33147908999999998</v>
      </c>
      <c r="AS549" s="156">
        <v>0.32197740000000002</v>
      </c>
      <c r="AT549" s="156">
        <v>7.0256874999999998E-3</v>
      </c>
      <c r="AU549" s="156">
        <v>2.4759946999999998E-3</v>
      </c>
      <c r="AV549" s="282">
        <f t="shared" si="126"/>
        <v>1.9303201907181802E-5</v>
      </c>
      <c r="AW549" s="282">
        <f t="shared" si="127"/>
        <v>2.5982571686838308E-8</v>
      </c>
      <c r="AX549" s="283">
        <f t="shared" si="128"/>
        <v>0.34677796899999996</v>
      </c>
      <c r="AY549" s="157">
        <v>1.9541670999999999E-6</v>
      </c>
      <c r="AZ549" s="157">
        <v>5.8961947000000003E-9</v>
      </c>
      <c r="BA549" s="157">
        <v>1.6109239000000001E-13</v>
      </c>
      <c r="BB549" s="157">
        <v>2.8868818000000001E-12</v>
      </c>
      <c r="BC549" s="157">
        <v>0</v>
      </c>
      <c r="BD549" s="157">
        <v>1.4371703E-9</v>
      </c>
      <c r="BE549" s="157">
        <v>1.6921055E-5</v>
      </c>
      <c r="BF549" s="157">
        <v>3.2653211999999999E-10</v>
      </c>
      <c r="BG549" s="157">
        <v>1.9699712999999999E-8</v>
      </c>
      <c r="BH549" s="157">
        <v>5.6306338999999997E-11</v>
      </c>
      <c r="BI549" s="157">
        <v>9.3877958000000001E-14</v>
      </c>
      <c r="BJ549" s="157">
        <v>2.2703277E-12</v>
      </c>
      <c r="BK549" s="157">
        <v>1.0526383999999999E-12</v>
      </c>
      <c r="BL549" s="157">
        <v>2.4759139000000002E-13</v>
      </c>
      <c r="BM549" s="157">
        <v>4.1359599000000001E-7</v>
      </c>
      <c r="BN549" s="157">
        <v>1.294376E-8</v>
      </c>
      <c r="BO549" s="157">
        <v>3.1153198999999999E-22</v>
      </c>
      <c r="BP549" s="157">
        <v>4.6362949000000001E-2</v>
      </c>
      <c r="BQ549" s="157">
        <v>0.30041501999999998</v>
      </c>
      <c r="BR549" s="157">
        <v>0</v>
      </c>
      <c r="BS549" s="157">
        <v>0</v>
      </c>
      <c r="BT549" s="157">
        <v>0</v>
      </c>
      <c r="BU549"/>
      <c r="BV549" s="155">
        <v>3.7602582999999998E-4</v>
      </c>
      <c r="BW549" s="155">
        <v>1.3582241999999999E-4</v>
      </c>
      <c r="BX549" s="155">
        <v>5.8713013000000001E-5</v>
      </c>
      <c r="BY549" s="155">
        <v>2.5597161999999998E-7</v>
      </c>
      <c r="BZ549" s="155">
        <v>1.1239092E-4</v>
      </c>
      <c r="CA549" s="155">
        <v>1.3687432999999999E-8</v>
      </c>
      <c r="CB549" s="155">
        <v>1.4639070000000001E-6</v>
      </c>
      <c r="CC549" s="155">
        <v>1.9836458E-8</v>
      </c>
      <c r="CD549" s="155">
        <v>1.256334E-6</v>
      </c>
      <c r="CE549" s="155">
        <v>3.1386328000000002E-7</v>
      </c>
      <c r="CF549" s="155">
        <v>0</v>
      </c>
      <c r="CG549" s="155">
        <v>6.8891326000000001E-19</v>
      </c>
      <c r="CH549" s="155">
        <v>5.6407949999999998E-15</v>
      </c>
      <c r="CI549" s="155">
        <v>1.7563169E-5</v>
      </c>
      <c r="CJ549" s="155">
        <v>3.7043894000000003E-5</v>
      </c>
      <c r="CK549" s="155">
        <v>1.1168814000000001E-5</v>
      </c>
      <c r="CL549" s="155">
        <v>0</v>
      </c>
      <c r="CM549"/>
      <c r="CN549" s="284">
        <v>4.7744458000000001E-15</v>
      </c>
      <c r="CO549" s="284">
        <v>2.1056898999999998</v>
      </c>
      <c r="CP549" s="285">
        <v>3.3463667000000002E-2</v>
      </c>
      <c r="CQ549" s="284">
        <v>9.2930719999999994E-2</v>
      </c>
      <c r="CR549" s="284">
        <v>1.7733026E-7</v>
      </c>
      <c r="CS549" s="284">
        <v>2.3988222000000001E-8</v>
      </c>
      <c r="CT549" s="284">
        <v>5.6927723999999997E-3</v>
      </c>
      <c r="CU549" s="284">
        <v>1.7864553999999999</v>
      </c>
      <c r="CV549" s="284">
        <v>3.7395852999999997E-5</v>
      </c>
      <c r="CW549" s="284">
        <v>3.6668780000000002E-5</v>
      </c>
      <c r="CX549"/>
      <c r="CY549" s="158"/>
      <c r="CZ549" s="272"/>
      <c r="DA549"/>
      <c r="DB549" s="247"/>
      <c r="DC549"/>
      <c r="DD549"/>
      <c r="DE549"/>
      <c r="DF549"/>
      <c r="DG549"/>
      <c r="DH549"/>
      <c r="DI549"/>
      <c r="DJ549"/>
      <c r="DK549"/>
      <c r="DL549"/>
    </row>
    <row r="550" spans="1:116" ht="14.4">
      <c r="B550" s="188"/>
      <c r="C550" s="151"/>
      <c r="D550" s="51" t="s">
        <v>23</v>
      </c>
      <c r="E550" s="150"/>
      <c r="F550"/>
      <c r="G550"/>
      <c r="H550"/>
      <c r="I550"/>
      <c r="J550"/>
      <c r="K550"/>
      <c r="L550"/>
      <c r="M550"/>
      <c r="N550" s="174"/>
      <c r="O550"/>
      <c r="P550" s="53"/>
      <c r="Q550"/>
      <c r="R550" s="53"/>
      <c r="S550"/>
      <c r="T550"/>
      <c r="U550"/>
      <c r="V550"/>
      <c r="W550"/>
      <c r="Y550"/>
      <c r="Z550" s="53"/>
      <c r="AA550"/>
      <c r="AB550" s="53"/>
      <c r="AC550"/>
      <c r="AD550"/>
      <c r="AE550"/>
      <c r="AF550"/>
      <c r="AG550"/>
      <c r="AH550"/>
      <c r="AI550"/>
      <c r="AJ550"/>
      <c r="AK550"/>
      <c r="AL550"/>
      <c r="AM550"/>
      <c r="AN550"/>
      <c r="AO550"/>
      <c r="AP550"/>
      <c r="AQ550"/>
      <c r="AR550"/>
      <c r="AS550"/>
      <c r="AT550"/>
      <c r="AU550"/>
      <c r="AX550" s="19"/>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s="117"/>
      <c r="CQ550"/>
      <c r="CR550"/>
      <c r="CS550"/>
      <c r="CT550"/>
      <c r="CU550"/>
      <c r="CV550"/>
      <c r="CW550"/>
      <c r="CX550"/>
      <c r="CY550" s="159"/>
      <c r="CZ550" s="272"/>
      <c r="DA550"/>
      <c r="DB550" s="247"/>
      <c r="DC550"/>
      <c r="DD550"/>
      <c r="DE550"/>
      <c r="DF550"/>
      <c r="DG550"/>
      <c r="DH550"/>
      <c r="DI550"/>
      <c r="DJ550"/>
      <c r="DK550"/>
      <c r="DL550"/>
    </row>
    <row r="551" spans="1:116" ht="14.4">
      <c r="A551" t="s">
        <v>673</v>
      </c>
      <c r="B551" s="188" t="s">
        <v>316</v>
      </c>
      <c r="C551" s="151" t="str">
        <f t="shared" si="123"/>
        <v>A.100.06.101</v>
      </c>
      <c r="D551" s="54" t="s">
        <v>23</v>
      </c>
      <c r="E551" s="150" t="s">
        <v>352</v>
      </c>
      <c r="F551" s="153" t="str">
        <f t="shared" si="124"/>
        <v>Stainless Steel (secondary), average</v>
      </c>
      <c r="G551" s="154">
        <f t="shared" si="125"/>
        <v>1.6394818666666666</v>
      </c>
      <c r="H551"/>
      <c r="I551"/>
      <c r="J551" s="227">
        <f t="shared" si="134"/>
        <v>0.34658101746234055</v>
      </c>
      <c r="K551"/>
      <c r="L551" s="280">
        <f t="shared" si="135"/>
        <v>2.5299935642199997E-2</v>
      </c>
      <c r="M551" s="280">
        <f t="shared" si="136"/>
        <v>6.6633507372999987E-2</v>
      </c>
      <c r="N551" s="281">
        <f t="shared" si="137"/>
        <v>8.7252944471405657E-3</v>
      </c>
      <c r="O551" s="280">
        <v>0.24592227999999999</v>
      </c>
      <c r="P551" s="286">
        <v>3.7118750999999998E-2</v>
      </c>
      <c r="Q551" s="219">
        <v>2.7844767999999999E-2</v>
      </c>
      <c r="R551" s="286">
        <v>2.3559895000000001E-2</v>
      </c>
      <c r="S551" s="219">
        <v>1.4489103E-3</v>
      </c>
      <c r="T551" s="286">
        <v>8.9666722E-6</v>
      </c>
      <c r="U551" s="219">
        <v>2.8216367000000002E-4</v>
      </c>
      <c r="V551" s="219">
        <v>2.6576846E-4</v>
      </c>
      <c r="W551" s="219">
        <v>1.2302908000000001E-4</v>
      </c>
      <c r="X551" s="219">
        <v>1.3573147999999999E-3</v>
      </c>
      <c r="Y551" s="219">
        <v>8.5983932999999999E-3</v>
      </c>
      <c r="Z551" s="286">
        <v>4.6905113000000001E-5</v>
      </c>
      <c r="AA551" s="286">
        <v>3.8720439999999999E-6</v>
      </c>
      <c r="AB551" s="286">
        <v>2.3140565E-11</v>
      </c>
      <c r="AC551"/>
      <c r="AD551" s="227">
        <f t="shared" si="129"/>
        <v>0.24592227999999999</v>
      </c>
      <c r="AE551" s="227">
        <f t="shared" si="130"/>
        <v>9.052922310219999E-2</v>
      </c>
      <c r="AF551" s="227">
        <f t="shared" si="131"/>
        <v>6.5233159503999993E-2</v>
      </c>
      <c r="AG551" s="227">
        <f t="shared" si="132"/>
        <v>6.6633507372999987E-2</v>
      </c>
      <c r="AH551" s="227">
        <f t="shared" si="133"/>
        <v>8.7214224031405656E-3</v>
      </c>
      <c r="AI551"/>
      <c r="AJ551">
        <v>21.441172000000002</v>
      </c>
      <c r="AK551" s="155">
        <v>21.249714999999998</v>
      </c>
      <c r="AL551" s="155">
        <v>5.3386404999999998E-2</v>
      </c>
      <c r="AM551" s="155">
        <v>0</v>
      </c>
      <c r="AN551" s="155">
        <v>6.7983073000000005E-2</v>
      </c>
      <c r="AO551" s="155">
        <v>5.8878782999999997E-2</v>
      </c>
      <c r="AP551" s="155">
        <v>1.1209168E-2</v>
      </c>
      <c r="AQ551"/>
      <c r="AR551" s="156">
        <v>4.3255519999999999E-2</v>
      </c>
      <c r="AS551" s="156">
        <v>4.1207568E-2</v>
      </c>
      <c r="AT551" s="156">
        <v>1.6720703E-3</v>
      </c>
      <c r="AU551" s="156">
        <v>3.758818E-4</v>
      </c>
      <c r="AV551" s="282">
        <f t="shared" si="126"/>
        <v>2.4704777416706002E-6</v>
      </c>
      <c r="AW551" s="282">
        <f t="shared" si="127"/>
        <v>6.1836919505881912E-9</v>
      </c>
      <c r="AX551" s="283">
        <f t="shared" si="128"/>
        <v>5.2644509802999999E-2</v>
      </c>
      <c r="AY551" s="157">
        <v>1.5344045000000001E-6</v>
      </c>
      <c r="AZ551" s="157">
        <v>4.6301728999999996E-9</v>
      </c>
      <c r="BA551" s="157">
        <v>1.2648161000000001E-13</v>
      </c>
      <c r="BB551" s="157">
        <v>3.269534E-12</v>
      </c>
      <c r="BC551" s="157">
        <v>0</v>
      </c>
      <c r="BD551" s="157">
        <v>3.4062600999999998E-9</v>
      </c>
      <c r="BE551" s="157">
        <v>9.3256429999999996E-7</v>
      </c>
      <c r="BF551" s="157">
        <v>4.8425431999999997E-10</v>
      </c>
      <c r="BG551" s="157">
        <v>1.0689452E-9</v>
      </c>
      <c r="BH551" s="157">
        <v>4.3163353999999998E-14</v>
      </c>
      <c r="BI551" s="157">
        <v>5.5466406999999998E-16</v>
      </c>
      <c r="BJ551" s="157">
        <v>1.4727935999999999E-13</v>
      </c>
      <c r="BK551" s="157">
        <v>1.5365632000000001E-15</v>
      </c>
      <c r="BL551" s="157">
        <v>5.1500565999999995E-16</v>
      </c>
      <c r="BM551" s="157">
        <v>4.7000916000000001E-12</v>
      </c>
      <c r="BN551" s="157">
        <v>9.4711944999999994E-11</v>
      </c>
      <c r="BO551" s="157">
        <v>3.1261746999999998E-20</v>
      </c>
      <c r="BP551" s="157">
        <v>1.0372803E-5</v>
      </c>
      <c r="BQ551" s="157">
        <v>5.2634136999999998E-2</v>
      </c>
      <c r="BR551" s="157">
        <v>0</v>
      </c>
      <c r="BS551" s="157">
        <v>0</v>
      </c>
      <c r="BT551" s="157">
        <v>0</v>
      </c>
      <c r="BU551"/>
      <c r="BV551" s="155">
        <v>9.6161838999999998E-5</v>
      </c>
      <c r="BW551" s="155">
        <v>8.4857670000000007E-6</v>
      </c>
      <c r="BX551" s="155">
        <v>4.5713103999999999E-5</v>
      </c>
      <c r="BY551" s="155">
        <v>3.1463841000000002E-8</v>
      </c>
      <c r="BZ551" s="155">
        <v>5.4170546999999998E-6</v>
      </c>
      <c r="CA551" s="155">
        <v>2.1952498E-6</v>
      </c>
      <c r="CB551" s="155">
        <v>1.0739930000000001E-9</v>
      </c>
      <c r="CC551" s="155">
        <v>3.3311288E-6</v>
      </c>
      <c r="CD551" s="155">
        <v>2.4760369E-8</v>
      </c>
      <c r="CE551" s="155">
        <v>1.9556518000000001E-7</v>
      </c>
      <c r="CF551" s="155">
        <v>0</v>
      </c>
      <c r="CG551" s="155">
        <v>6.9131365999999997E-17</v>
      </c>
      <c r="CH551" s="155">
        <v>5.6604493000000004E-13</v>
      </c>
      <c r="CI551" s="155">
        <v>4.8547760999999998E-6</v>
      </c>
      <c r="CJ551" s="155">
        <v>2.5899157E-5</v>
      </c>
      <c r="CK551" s="155">
        <v>1.2737237E-8</v>
      </c>
      <c r="CL551" s="155">
        <v>0</v>
      </c>
      <c r="CM551"/>
      <c r="CN551" s="284">
        <v>4.7910815000000001E-13</v>
      </c>
      <c r="CO551" s="284">
        <v>1.6286754000000001</v>
      </c>
      <c r="CP551" s="285">
        <v>6.3720157999999999E-2</v>
      </c>
      <c r="CQ551" s="284">
        <v>6.3092015999999997E-3</v>
      </c>
      <c r="CR551" s="284">
        <v>6.6648231000000004E-11</v>
      </c>
      <c r="CS551" s="284">
        <v>7.8805145000000003E-9</v>
      </c>
      <c r="CT551" s="284">
        <v>2.5486914E-4</v>
      </c>
      <c r="CU551" s="284">
        <v>1.3356456000000001E-3</v>
      </c>
      <c r="CV551" s="284">
        <v>2.8885657000000001E-8</v>
      </c>
      <c r="CW551" s="284">
        <v>7.7201863000000005E-4</v>
      </c>
      <c r="CX551"/>
      <c r="CY551" s="158"/>
      <c r="CZ551" s="272"/>
      <c r="DA551"/>
      <c r="DB551" s="247"/>
      <c r="DC551"/>
      <c r="DD551"/>
      <c r="DE551"/>
      <c r="DF551"/>
      <c r="DG551"/>
      <c r="DH551"/>
      <c r="DI551"/>
      <c r="DJ551"/>
      <c r="DK551"/>
      <c r="DL551"/>
    </row>
    <row r="552" spans="1:116" ht="14.4">
      <c r="A552" t="s">
        <v>674</v>
      </c>
      <c r="B552" s="188" t="s">
        <v>316</v>
      </c>
      <c r="C552" s="151" t="str">
        <f t="shared" si="123"/>
        <v>A.100.06.102</v>
      </c>
      <c r="D552" s="54" t="s">
        <v>23</v>
      </c>
      <c r="E552" s="150" t="s">
        <v>352</v>
      </c>
      <c r="F552" s="153" t="str">
        <f t="shared" si="124"/>
        <v>GX12Cr14 (CA15) 23% inox scrap (China)</v>
      </c>
      <c r="G552" s="154">
        <f t="shared" si="125"/>
        <v>5.6546827333333329</v>
      </c>
      <c r="H552"/>
      <c r="I552"/>
      <c r="J552" s="227">
        <f t="shared" si="134"/>
        <v>1.5384015391124386</v>
      </c>
      <c r="K552"/>
      <c r="L552" s="280">
        <f t="shared" si="135"/>
        <v>6.1296156000000004E-2</v>
      </c>
      <c r="M552" s="280">
        <f t="shared" si="136"/>
        <v>0.358413822607</v>
      </c>
      <c r="N552" s="281">
        <f t="shared" si="137"/>
        <v>0.27048915050543854</v>
      </c>
      <c r="O552" s="280">
        <v>0.84820240999999996</v>
      </c>
      <c r="P552" s="286">
        <v>0.28170593999999999</v>
      </c>
      <c r="Q552" s="219">
        <v>6.2247933999999998E-2</v>
      </c>
      <c r="R552" s="286">
        <v>5.0064019000000001E-2</v>
      </c>
      <c r="S552" s="219">
        <v>6.1577321000000004E-3</v>
      </c>
      <c r="T552" s="219">
        <v>1.1868966E-3</v>
      </c>
      <c r="U552" s="219">
        <v>3.8875083000000001E-3</v>
      </c>
      <c r="V552" s="219">
        <v>1.4120517000000001E-2</v>
      </c>
      <c r="W552" s="219">
        <v>0.23121451000000001</v>
      </c>
      <c r="X552" s="219">
        <v>3.1899798E-4</v>
      </c>
      <c r="Y552" s="219">
        <v>3.3843474999999998E-2</v>
      </c>
      <c r="Z552" s="286">
        <v>2.0433627000000001E-5</v>
      </c>
      <c r="AA552" s="219">
        <v>5.4311654999999997E-3</v>
      </c>
      <c r="AB552" s="286">
        <v>5.4385270999999998E-12</v>
      </c>
      <c r="AC552"/>
      <c r="AD552" s="227">
        <f t="shared" si="129"/>
        <v>0.84820240999999996</v>
      </c>
      <c r="AE552" s="227">
        <f t="shared" si="130"/>
        <v>0.41937054699999998</v>
      </c>
      <c r="AF552" s="227">
        <f t="shared" si="131"/>
        <v>0.36350555649999999</v>
      </c>
      <c r="AG552" s="227">
        <f t="shared" si="132"/>
        <v>0.358413822607</v>
      </c>
      <c r="AH552" s="227">
        <f t="shared" si="133"/>
        <v>0.26505798500543853</v>
      </c>
      <c r="AI552"/>
      <c r="AJ552">
        <v>43.375720999999999</v>
      </c>
      <c r="AK552" s="155">
        <v>39.553051000000004</v>
      </c>
      <c r="AL552" s="155">
        <v>3.7505099999999998</v>
      </c>
      <c r="AM552" s="155">
        <v>0</v>
      </c>
      <c r="AN552" s="155">
        <v>2.2959073E-2</v>
      </c>
      <c r="AO552" s="155">
        <v>3.8084144E-2</v>
      </c>
      <c r="AP552" s="155">
        <v>1.1116374E-2</v>
      </c>
      <c r="AQ552"/>
      <c r="AR552" s="156">
        <v>0.18487796000000001</v>
      </c>
      <c r="AS552" s="156">
        <v>0.17699165</v>
      </c>
      <c r="AT552" s="156">
        <v>6.1975872999999997E-3</v>
      </c>
      <c r="AU552" s="156">
        <v>1.6887301000000001E-3</v>
      </c>
      <c r="AV552" s="282">
        <f t="shared" si="126"/>
        <v>1.0611009969910348E-5</v>
      </c>
      <c r="AW552" s="282">
        <f t="shared" si="127"/>
        <v>2.2920071713117348E-8</v>
      </c>
      <c r="AX552" s="283">
        <f t="shared" si="128"/>
        <v>0.23651681199999999</v>
      </c>
      <c r="AY552" s="157">
        <v>5.2616321999999996E-6</v>
      </c>
      <c r="AZ552" s="157">
        <v>1.5876163999999999E-8</v>
      </c>
      <c r="BA552" s="157">
        <v>4.3373627000000001E-13</v>
      </c>
      <c r="BB552" s="157">
        <v>7.6841034999999995E-13</v>
      </c>
      <c r="BC552" s="157">
        <v>0</v>
      </c>
      <c r="BD552" s="157">
        <v>4.3388815000000003E-9</v>
      </c>
      <c r="BE552" s="157">
        <v>4.9534525000000002E-6</v>
      </c>
      <c r="BF552" s="157">
        <v>6.7899069999999996E-10</v>
      </c>
      <c r="BG552" s="157">
        <v>5.7519291999999998E-9</v>
      </c>
      <c r="BH552" s="157">
        <v>5.8814759E-10</v>
      </c>
      <c r="BI552" s="157">
        <v>3.7433535999999998E-13</v>
      </c>
      <c r="BJ552" s="157">
        <v>2.2760475E-11</v>
      </c>
      <c r="BK552" s="157">
        <v>9.6467789E-13</v>
      </c>
      <c r="BL552" s="157">
        <v>3.0699859000000002E-13</v>
      </c>
      <c r="BM552" s="157">
        <v>2.7298855999999998E-7</v>
      </c>
      <c r="BN552" s="157">
        <v>1.1859706000000001E-7</v>
      </c>
      <c r="BO552" s="157">
        <v>7.3471785999999999E-21</v>
      </c>
      <c r="BP552" s="157">
        <v>1.4794682E-2</v>
      </c>
      <c r="BQ552" s="157">
        <v>0.22172212999999999</v>
      </c>
      <c r="BR552" s="157">
        <v>0</v>
      </c>
      <c r="BS552" s="157">
        <v>0</v>
      </c>
      <c r="BT552" s="157">
        <v>0</v>
      </c>
      <c r="BU552"/>
      <c r="BV552" s="155">
        <v>3.6475749E-4</v>
      </c>
      <c r="BW552" s="155">
        <v>4.0840675000000002E-5</v>
      </c>
      <c r="BX552" s="155">
        <v>1.5766755999999999E-4</v>
      </c>
      <c r="BY552" s="155">
        <v>1.6618269000000001E-6</v>
      </c>
      <c r="BZ552" s="155">
        <v>3.1952644999999999E-5</v>
      </c>
      <c r="CA552" s="155">
        <v>2.3305360000000001E-6</v>
      </c>
      <c r="CB552" s="155">
        <v>1.5303465000000001E-5</v>
      </c>
      <c r="CC552" s="155">
        <v>3.5370669000000002E-6</v>
      </c>
      <c r="CD552" s="155">
        <v>1.6661377999999999E-6</v>
      </c>
      <c r="CE552" s="155">
        <v>2.5999407000000001E-6</v>
      </c>
      <c r="CF552" s="155">
        <v>0</v>
      </c>
      <c r="CG552" s="155">
        <v>1.6247347999999999E-17</v>
      </c>
      <c r="CH552" s="155">
        <v>1.3303265E-13</v>
      </c>
      <c r="CI552" s="155">
        <v>1.2009099000000001E-5</v>
      </c>
      <c r="CJ552" s="155">
        <v>5.2917600999999999E-5</v>
      </c>
      <c r="CK552" s="155">
        <v>4.2270932000000003E-5</v>
      </c>
      <c r="CL552" s="155">
        <v>0</v>
      </c>
      <c r="CM552"/>
      <c r="CN552" s="284">
        <v>1.1260065E-13</v>
      </c>
      <c r="CO552" s="284">
        <v>5.6429204000000004</v>
      </c>
      <c r="CP552" s="285">
        <v>7.5609064000000004E-2</v>
      </c>
      <c r="CQ552" s="284">
        <v>2.8477077999999999E-2</v>
      </c>
      <c r="CR552" s="284">
        <v>1.1596359E-7</v>
      </c>
      <c r="CS552" s="284">
        <v>2.2295246E-7</v>
      </c>
      <c r="CT552" s="284">
        <v>1.6009679000000001E-3</v>
      </c>
      <c r="CU552" s="284">
        <v>1.4308940999999999</v>
      </c>
      <c r="CV552" s="284">
        <v>3.9061521E-4</v>
      </c>
      <c r="CW552" s="284">
        <v>9.4743392000000003E-4</v>
      </c>
      <c r="CX552"/>
      <c r="CY552" s="158"/>
      <c r="CZ552" s="272"/>
      <c r="DA552"/>
      <c r="DB552" s="247"/>
      <c r="DC552"/>
      <c r="DD552"/>
      <c r="DE552"/>
      <c r="DF552"/>
      <c r="DG552"/>
      <c r="DH552"/>
      <c r="DI552"/>
      <c r="DJ552"/>
      <c r="DK552"/>
      <c r="DL552"/>
    </row>
    <row r="553" spans="1:116" ht="14.4">
      <c r="A553" t="s">
        <v>675</v>
      </c>
      <c r="B553" s="188" t="s">
        <v>316</v>
      </c>
      <c r="C553" s="151" t="str">
        <f t="shared" si="123"/>
        <v>A.100.06.103</v>
      </c>
      <c r="D553" s="54" t="s">
        <v>23</v>
      </c>
      <c r="E553" s="150" t="s">
        <v>352</v>
      </c>
      <c r="F553" s="153" t="str">
        <f t="shared" si="124"/>
        <v>GX12Cr14 (CA15) 44% inox scrap (World)</v>
      </c>
      <c r="G553" s="154">
        <f t="shared" si="125"/>
        <v>4.5393491333333333</v>
      </c>
      <c r="H553"/>
      <c r="I553"/>
      <c r="J553" s="227">
        <f t="shared" si="134"/>
        <v>1.2073402816683556</v>
      </c>
      <c r="K553"/>
      <c r="L553" s="280">
        <f t="shared" si="135"/>
        <v>5.1297205529999994E-2</v>
      </c>
      <c r="M553" s="280">
        <f t="shared" si="136"/>
        <v>0.27736374012799997</v>
      </c>
      <c r="N553" s="281">
        <f t="shared" si="137"/>
        <v>0.19777696601035577</v>
      </c>
      <c r="O553" s="280">
        <v>0.68090236999999998</v>
      </c>
      <c r="P553" s="286">
        <v>0.21376506000000001</v>
      </c>
      <c r="Q553" s="219">
        <v>5.2691499000000003E-2</v>
      </c>
      <c r="R553" s="286">
        <v>4.2701761999999997E-2</v>
      </c>
      <c r="S553" s="219">
        <v>4.8497260000000004E-3</v>
      </c>
      <c r="T553" s="219">
        <v>8.5969382999999996E-4</v>
      </c>
      <c r="U553" s="219">
        <v>2.8860237E-3</v>
      </c>
      <c r="V553" s="219">
        <v>1.0271974999999999E-2</v>
      </c>
      <c r="W553" s="219">
        <v>0.16702243</v>
      </c>
      <c r="X553" s="219">
        <v>6.0741930999999995E-4</v>
      </c>
      <c r="Y553" s="219">
        <v>2.6830952000000002E-2</v>
      </c>
      <c r="Z553" s="286">
        <v>2.7786817999999999E-5</v>
      </c>
      <c r="AA553" s="219">
        <v>3.9235839999999999E-3</v>
      </c>
      <c r="AB553" s="286">
        <v>1.035576E-11</v>
      </c>
      <c r="AC553"/>
      <c r="AD553" s="227">
        <f t="shared" si="129"/>
        <v>0.68090236999999998</v>
      </c>
      <c r="AE553" s="227">
        <f t="shared" si="130"/>
        <v>0.32802573952999997</v>
      </c>
      <c r="AF553" s="227">
        <f t="shared" si="131"/>
        <v>0.28065211799999995</v>
      </c>
      <c r="AG553" s="227">
        <f t="shared" si="132"/>
        <v>0.27736374012800002</v>
      </c>
      <c r="AH553" s="227">
        <f t="shared" si="133"/>
        <v>0.19385338201035576</v>
      </c>
      <c r="AI553"/>
      <c r="AJ553">
        <v>37.282791000000003</v>
      </c>
      <c r="AK553" s="155">
        <v>34.468791000000003</v>
      </c>
      <c r="AL553" s="155">
        <v>2.7235312</v>
      </c>
      <c r="AM553" s="155">
        <v>0</v>
      </c>
      <c r="AN553" s="155">
        <v>3.5465739000000003E-2</v>
      </c>
      <c r="AO553" s="155">
        <v>4.3860432999999997E-2</v>
      </c>
      <c r="AP553" s="155">
        <v>1.114215E-2</v>
      </c>
      <c r="AQ553"/>
      <c r="AR553" s="156">
        <v>0.14553840000000001</v>
      </c>
      <c r="AS553" s="156">
        <v>0.13927385</v>
      </c>
      <c r="AT553" s="156">
        <v>4.9404992000000002E-3</v>
      </c>
      <c r="AU553" s="156">
        <v>1.32405E-3</v>
      </c>
      <c r="AV553" s="282">
        <f t="shared" si="126"/>
        <v>8.3497509331669001E-6</v>
      </c>
      <c r="AW553" s="282">
        <f t="shared" si="127"/>
        <v>1.827107674004399E-8</v>
      </c>
      <c r="AX553" s="283">
        <f t="shared" si="128"/>
        <v>0.18544118000000001</v>
      </c>
      <c r="AY553" s="157">
        <v>4.2262911E-6</v>
      </c>
      <c r="AZ553" s="157">
        <v>1.2752277E-8</v>
      </c>
      <c r="BA553" s="157">
        <v>3.4838775000000001E-13</v>
      </c>
      <c r="BB553" s="157">
        <v>1.4631668999999999E-12</v>
      </c>
      <c r="BC553" s="157">
        <v>0</v>
      </c>
      <c r="BD553" s="157">
        <v>4.0798199999999997E-9</v>
      </c>
      <c r="BE553" s="157">
        <v>3.8365391000000004E-6</v>
      </c>
      <c r="BF553" s="157">
        <v>6.2489725999999998E-10</v>
      </c>
      <c r="BG553" s="157">
        <v>4.4511003000000002E-9</v>
      </c>
      <c r="BH553" s="157">
        <v>4.2478525000000002E-10</v>
      </c>
      <c r="BI553" s="157">
        <v>2.7050739E-13</v>
      </c>
      <c r="BJ553" s="157">
        <v>1.6479032000000001E-11</v>
      </c>
      <c r="BK553" s="157">
        <v>6.9713862999999995E-13</v>
      </c>
      <c r="BL553" s="157">
        <v>2.2186425999999999E-13</v>
      </c>
      <c r="BM553" s="157">
        <v>1.9715971000000001E-7</v>
      </c>
      <c r="BN553" s="157">
        <v>8.5679739999999993E-8</v>
      </c>
      <c r="BO553" s="157">
        <v>1.3990114E-20</v>
      </c>
      <c r="BP553" s="157">
        <v>1.068793E-2</v>
      </c>
      <c r="BQ553" s="157">
        <v>0.17475325</v>
      </c>
      <c r="BR553" s="157">
        <v>0</v>
      </c>
      <c r="BS553" s="157">
        <v>0</v>
      </c>
      <c r="BT553" s="157">
        <v>0</v>
      </c>
      <c r="BU553"/>
      <c r="BV553" s="155">
        <v>2.9014758E-4</v>
      </c>
      <c r="BW553" s="155">
        <v>3.1853200999999998E-5</v>
      </c>
      <c r="BX553" s="155">
        <v>1.2656909999999999E-4</v>
      </c>
      <c r="BY553" s="155">
        <v>1.2089481999999999E-6</v>
      </c>
      <c r="BZ553" s="155">
        <v>2.4581648E-5</v>
      </c>
      <c r="CA553" s="155">
        <v>2.2929565000000001E-6</v>
      </c>
      <c r="CB553" s="155">
        <v>1.1052801E-5</v>
      </c>
      <c r="CC553" s="155">
        <v>3.4798619000000002E-6</v>
      </c>
      <c r="CD553" s="155">
        <v>1.2101995999999999E-6</v>
      </c>
      <c r="CE553" s="155">
        <v>1.9320585999999998E-6</v>
      </c>
      <c r="CF553" s="155">
        <v>0</v>
      </c>
      <c r="CG553" s="155">
        <v>3.0937353000000003E-17</v>
      </c>
      <c r="CH553" s="155">
        <v>2.5331384000000002E-13</v>
      </c>
      <c r="CI553" s="155">
        <v>1.0021787000000001E-5</v>
      </c>
      <c r="CJ553" s="155">
        <v>4.5412477999999999E-5</v>
      </c>
      <c r="CK553" s="155">
        <v>3.0532545000000003E-5</v>
      </c>
      <c r="CL553" s="155">
        <v>0</v>
      </c>
      <c r="CM553"/>
      <c r="CN553" s="284">
        <v>2.1440829000000001E-13</v>
      </c>
      <c r="CO553" s="284">
        <v>4.5278523000000002</v>
      </c>
      <c r="CP553" s="285">
        <v>7.2306590000000004E-2</v>
      </c>
      <c r="CQ553" s="284">
        <v>2.2319334E-2</v>
      </c>
      <c r="CR553" s="284">
        <v>8.3769994999999997E-8</v>
      </c>
      <c r="CS553" s="284">
        <v>1.6321026000000001E-7</v>
      </c>
      <c r="CT553" s="284">
        <v>1.2270516E-3</v>
      </c>
      <c r="CU553" s="284">
        <v>1.0337944999999999</v>
      </c>
      <c r="CV553" s="284">
        <v>2.8211901000000001E-4</v>
      </c>
      <c r="CW553" s="284">
        <v>8.9870745000000004E-4</v>
      </c>
      <c r="CX553"/>
      <c r="CY553" s="158"/>
      <c r="CZ553" s="272"/>
      <c r="DA553"/>
      <c r="DB553" s="247"/>
      <c r="DC553"/>
      <c r="DD553"/>
      <c r="DE553"/>
      <c r="DF553"/>
      <c r="DG553"/>
      <c r="DH553"/>
      <c r="DI553"/>
      <c r="DJ553"/>
      <c r="DK553"/>
      <c r="DL553"/>
    </row>
    <row r="554" spans="1:116" ht="14.4">
      <c r="A554" t="s">
        <v>676</v>
      </c>
      <c r="B554" s="188" t="s">
        <v>316</v>
      </c>
      <c r="C554" s="151" t="str">
        <f t="shared" si="123"/>
        <v>A.100.06.104</v>
      </c>
      <c r="D554" s="54" t="s">
        <v>23</v>
      </c>
      <c r="E554" s="150" t="s">
        <v>352</v>
      </c>
      <c r="F554" s="153" t="str">
        <f t="shared" si="124"/>
        <v>GX12Cr14 (CA15) 70% inox scrap (EU, USA)</v>
      </c>
      <c r="G554" s="154">
        <f t="shared" si="125"/>
        <v>3.2212276666666666</v>
      </c>
      <c r="H554"/>
      <c r="I554"/>
      <c r="J554" s="227">
        <f t="shared" si="134"/>
        <v>0.81608607132816702</v>
      </c>
      <c r="K554"/>
      <c r="L554" s="280">
        <f t="shared" si="135"/>
        <v>3.9480264270000003E-2</v>
      </c>
      <c r="M554" s="280">
        <f t="shared" si="136"/>
        <v>0.18157726734199997</v>
      </c>
      <c r="N554" s="281">
        <f t="shared" si="137"/>
        <v>0.11184438971616704</v>
      </c>
      <c r="O554" s="280">
        <v>0.48318414999999998</v>
      </c>
      <c r="P554" s="286">
        <v>0.13347128</v>
      </c>
      <c r="Q554" s="219">
        <v>4.1397530000000002E-2</v>
      </c>
      <c r="R554" s="286">
        <v>3.4000913000000001E-2</v>
      </c>
      <c r="S554" s="219">
        <v>3.3039007E-3</v>
      </c>
      <c r="T554" s="219">
        <v>4.7299967000000002E-4</v>
      </c>
      <c r="U554" s="219">
        <v>1.7024509E-3</v>
      </c>
      <c r="V554" s="219">
        <v>5.7236995000000002E-3</v>
      </c>
      <c r="W554" s="219">
        <v>9.1159067999999996E-2</v>
      </c>
      <c r="X554" s="219">
        <v>9.4828089000000004E-4</v>
      </c>
      <c r="Y554" s="219">
        <v>1.8543424999999999E-2</v>
      </c>
      <c r="Z554" s="286">
        <v>3.6476951999999999E-5</v>
      </c>
      <c r="AA554" s="219">
        <v>2.1418967000000001E-3</v>
      </c>
      <c r="AB554" s="286">
        <v>1.6167034999999998E-11</v>
      </c>
      <c r="AC554"/>
      <c r="AD554" s="227">
        <f t="shared" si="129"/>
        <v>0.48318414999999998</v>
      </c>
      <c r="AE554" s="227">
        <f t="shared" si="130"/>
        <v>0.22007277377000001</v>
      </c>
      <c r="AF554" s="227">
        <f t="shared" si="131"/>
        <v>0.1827344062</v>
      </c>
      <c r="AG554" s="227">
        <f t="shared" si="132"/>
        <v>0.18157726734199997</v>
      </c>
      <c r="AH554" s="227">
        <f t="shared" si="133"/>
        <v>0.10970249301616704</v>
      </c>
      <c r="AI554"/>
      <c r="AJ554">
        <v>30.082055</v>
      </c>
      <c r="AK554" s="155">
        <v>28.46012</v>
      </c>
      <c r="AL554" s="155">
        <v>1.5098290000000001</v>
      </c>
      <c r="AM554" s="155">
        <v>0</v>
      </c>
      <c r="AN554" s="155">
        <v>5.0246345999999997E-2</v>
      </c>
      <c r="AO554" s="155">
        <v>5.0686955999999998E-2</v>
      </c>
      <c r="AP554" s="155">
        <v>1.1172613E-2</v>
      </c>
      <c r="AQ554"/>
      <c r="AR554" s="156">
        <v>9.9046178999999998E-2</v>
      </c>
      <c r="AS554" s="156">
        <v>9.4698265000000004E-2</v>
      </c>
      <c r="AT554" s="156">
        <v>3.4548497000000001E-3</v>
      </c>
      <c r="AU554" s="156">
        <v>8.9306444999999999E-4</v>
      </c>
      <c r="AV554" s="282">
        <f t="shared" si="126"/>
        <v>5.6773539946429004E-6</v>
      </c>
      <c r="AW554" s="282">
        <f t="shared" si="127"/>
        <v>1.2776811047581841E-8</v>
      </c>
      <c r="AX554" s="283">
        <f t="shared" si="128"/>
        <v>0.12507905480000001</v>
      </c>
      <c r="AY554" s="157">
        <v>3.0027063000000001E-6</v>
      </c>
      <c r="AZ554" s="157">
        <v>9.0604116000000002E-9</v>
      </c>
      <c r="BA554" s="157">
        <v>2.4752132999999999E-13</v>
      </c>
      <c r="BB554" s="157">
        <v>2.2842429E-12</v>
      </c>
      <c r="BC554" s="157">
        <v>0</v>
      </c>
      <c r="BD554" s="157">
        <v>3.7736564000000001E-9</v>
      </c>
      <c r="BE554" s="157">
        <v>2.5165505000000002E-6</v>
      </c>
      <c r="BF554" s="157">
        <v>5.6096864999999996E-10</v>
      </c>
      <c r="BG554" s="157">
        <v>2.9137571E-9</v>
      </c>
      <c r="BH554" s="157">
        <v>2.3172066E-10</v>
      </c>
      <c r="BI554" s="157">
        <v>1.478016E-13</v>
      </c>
      <c r="BJ554" s="157">
        <v>9.0555078000000004E-12</v>
      </c>
      <c r="BK554" s="157">
        <v>3.8095587000000002E-13</v>
      </c>
      <c r="BL554" s="157">
        <v>1.2125095999999999E-13</v>
      </c>
      <c r="BM554" s="157">
        <v>1.075438E-7</v>
      </c>
      <c r="BN554" s="157">
        <v>4.6777454000000002E-8</v>
      </c>
      <c r="BO554" s="157">
        <v>2.1840857000000001E-20</v>
      </c>
      <c r="BP554" s="157">
        <v>5.8344948000000002E-3</v>
      </c>
      <c r="BQ554" s="157">
        <v>0.11924456</v>
      </c>
      <c r="BR554" s="157">
        <v>0</v>
      </c>
      <c r="BS554" s="157">
        <v>0</v>
      </c>
      <c r="BT554" s="157">
        <v>0</v>
      </c>
      <c r="BU554"/>
      <c r="BV554" s="155">
        <v>2.0197223999999999E-4</v>
      </c>
      <c r="BW554" s="155">
        <v>2.1231640000000001E-5</v>
      </c>
      <c r="BX554" s="155">
        <v>8.9816374000000005E-5</v>
      </c>
      <c r="BY554" s="155">
        <v>6.7372806000000004E-7</v>
      </c>
      <c r="BZ554" s="155">
        <v>1.5870468999999998E-5</v>
      </c>
      <c r="CA554" s="155">
        <v>2.2485442999999999E-6</v>
      </c>
      <c r="CB554" s="155">
        <v>6.0292887000000001E-6</v>
      </c>
      <c r="CC554" s="155">
        <v>3.412256E-6</v>
      </c>
      <c r="CD554" s="155">
        <v>6.7136359E-7</v>
      </c>
      <c r="CE554" s="155">
        <v>1.1427434E-6</v>
      </c>
      <c r="CF554" s="155">
        <v>0</v>
      </c>
      <c r="CG554" s="155">
        <v>4.8298267999999998E-17</v>
      </c>
      <c r="CH554" s="155">
        <v>3.9546434000000001E-13</v>
      </c>
      <c r="CI554" s="155">
        <v>7.6731457000000005E-6</v>
      </c>
      <c r="CJ554" s="155">
        <v>3.6542786E-5</v>
      </c>
      <c r="CK554" s="155">
        <v>1.6659905E-5</v>
      </c>
      <c r="CL554" s="155">
        <v>0</v>
      </c>
      <c r="CM554"/>
      <c r="CN554" s="284">
        <v>3.3472641000000001E-13</v>
      </c>
      <c r="CO554" s="284">
        <v>3.2100445999999998</v>
      </c>
      <c r="CP554" s="285">
        <v>6.8403667000000001E-2</v>
      </c>
      <c r="CQ554" s="284">
        <v>1.5042000999999999E-2</v>
      </c>
      <c r="CR554" s="284">
        <v>4.5723019000000001E-8</v>
      </c>
      <c r="CS554" s="284">
        <v>9.2605828E-8</v>
      </c>
      <c r="CT554" s="284">
        <v>7.8515048999999997E-4</v>
      </c>
      <c r="CU554" s="284">
        <v>0.56449503000000001</v>
      </c>
      <c r="CV554" s="284">
        <v>1.5389622999999999E-4</v>
      </c>
      <c r="CW554" s="284">
        <v>8.4112162000000003E-4</v>
      </c>
      <c r="CX554"/>
      <c r="CY554" s="158"/>
      <c r="CZ554" s="272"/>
      <c r="DA554"/>
      <c r="DB554" s="247"/>
      <c r="DC554"/>
      <c r="DD554"/>
      <c r="DE554"/>
      <c r="DF554"/>
      <c r="DG554"/>
      <c r="DH554"/>
      <c r="DI554"/>
      <c r="DJ554"/>
      <c r="DK554"/>
      <c r="DL554"/>
    </row>
    <row r="555" spans="1:116" ht="14.4">
      <c r="A555" t="s">
        <v>677</v>
      </c>
      <c r="B555" s="188" t="s">
        <v>316</v>
      </c>
      <c r="C555" s="151" t="str">
        <f t="shared" si="123"/>
        <v>A.100.06.105</v>
      </c>
      <c r="D555" s="54" t="s">
        <v>23</v>
      </c>
      <c r="E555" s="150" t="s">
        <v>352</v>
      </c>
      <c r="F555" s="153" t="str">
        <f t="shared" si="124"/>
        <v>GX5CrNi19 10 (CF8) 23% inox scrap (China)</v>
      </c>
      <c r="G555" s="154">
        <f t="shared" si="125"/>
        <v>7.1437166666666663</v>
      </c>
      <c r="H555"/>
      <c r="I555"/>
      <c r="J555" s="227">
        <f t="shared" si="134"/>
        <v>3.4986453022055453</v>
      </c>
      <c r="K555"/>
      <c r="L555" s="280">
        <f t="shared" si="135"/>
        <v>9.6314171399999995E-2</v>
      </c>
      <c r="M555" s="280">
        <f t="shared" si="136"/>
        <v>1.2239009081000001</v>
      </c>
      <c r="N555" s="281">
        <f t="shared" si="137"/>
        <v>1.1068727227055453</v>
      </c>
      <c r="O555" s="280">
        <v>1.0715574999999999</v>
      </c>
      <c r="P555" s="286">
        <v>1.1330996</v>
      </c>
      <c r="Q555" s="219">
        <v>6.9632466000000004E-2</v>
      </c>
      <c r="R555" s="286">
        <v>7.9774137999999994E-2</v>
      </c>
      <c r="S555" s="219">
        <v>8.8885209000000003E-3</v>
      </c>
      <c r="T555" s="219">
        <v>2.0134318999999999E-3</v>
      </c>
      <c r="U555" s="219">
        <v>5.6380806000000004E-3</v>
      </c>
      <c r="V555" s="219">
        <v>2.0822948000000001E-2</v>
      </c>
      <c r="W555" s="219">
        <v>1.0506882</v>
      </c>
      <c r="X555" s="219">
        <v>3.252625E-4</v>
      </c>
      <c r="Y555" s="219">
        <v>4.8210535999999998E-2</v>
      </c>
      <c r="Z555" s="286">
        <v>2.0631600000000001E-5</v>
      </c>
      <c r="AA555" s="219">
        <v>7.9739866999999996E-3</v>
      </c>
      <c r="AB555" s="286">
        <v>5.5453297E-12</v>
      </c>
      <c r="AC555"/>
      <c r="AD555" s="227">
        <f t="shared" si="129"/>
        <v>1.0715574999999999</v>
      </c>
      <c r="AE555" s="227">
        <f t="shared" si="130"/>
        <v>1.3198691854000002</v>
      </c>
      <c r="AF555" s="227">
        <f t="shared" si="131"/>
        <v>1.2315290006999999</v>
      </c>
      <c r="AG555" s="227">
        <f t="shared" si="132"/>
        <v>1.2239009081000001</v>
      </c>
      <c r="AH555" s="227">
        <f t="shared" si="133"/>
        <v>1.0988987360055453</v>
      </c>
      <c r="AI555"/>
      <c r="AJ555">
        <v>56.950065000000002</v>
      </c>
      <c r="AK555" s="155">
        <v>51.404760000000003</v>
      </c>
      <c r="AL555" s="155">
        <v>5.4722089</v>
      </c>
      <c r="AM555" s="155">
        <v>0</v>
      </c>
      <c r="AN555" s="155">
        <v>2.3235052999999999E-2</v>
      </c>
      <c r="AO555" s="155">
        <v>3.8498843999999997E-2</v>
      </c>
      <c r="AP555" s="155">
        <v>1.1361389E-2</v>
      </c>
      <c r="AQ555"/>
      <c r="AR555" s="156">
        <v>0.47987153999999999</v>
      </c>
      <c r="AS555" s="156">
        <v>0.46470616999999997</v>
      </c>
      <c r="AT555" s="156">
        <v>1.2357274999999999E-2</v>
      </c>
      <c r="AU555" s="156">
        <v>2.8080953000000001E-3</v>
      </c>
      <c r="AV555" s="282">
        <f t="shared" si="126"/>
        <v>2.7860082488100508E-5</v>
      </c>
      <c r="AW555" s="282">
        <f t="shared" si="127"/>
        <v>4.5699982096597483E-8</v>
      </c>
      <c r="AX555" s="283">
        <f t="shared" si="128"/>
        <v>0.39329065599999996</v>
      </c>
      <c r="AY555" s="157">
        <v>6.6434555999999999E-6</v>
      </c>
      <c r="AZ555" s="157">
        <v>2.0045457999999999E-8</v>
      </c>
      <c r="BA555" s="157">
        <v>5.4764735999999996E-13</v>
      </c>
      <c r="BB555" s="157">
        <v>7.8350051000000002E-13</v>
      </c>
      <c r="BC555" s="157">
        <v>0</v>
      </c>
      <c r="BD555" s="157">
        <v>5.3012545999999999E-9</v>
      </c>
      <c r="BE555" s="157">
        <v>2.0495875999999999E-5</v>
      </c>
      <c r="BF555" s="157">
        <v>8.9886924000000005E-10</v>
      </c>
      <c r="BG555" s="157">
        <v>2.3856177999999999E-8</v>
      </c>
      <c r="BH555" s="157">
        <v>8.6294406999999995E-10</v>
      </c>
      <c r="BI555" s="157">
        <v>3.0569675999999998E-13</v>
      </c>
      <c r="BJ555" s="157">
        <v>3.3381062999999998E-11</v>
      </c>
      <c r="BK555" s="157">
        <v>1.7680898000000001E-12</v>
      </c>
      <c r="BL555" s="157">
        <v>5.3028967000000003E-13</v>
      </c>
      <c r="BM555" s="157">
        <v>5.4145240000000004E-7</v>
      </c>
      <c r="BN555" s="157">
        <v>1.7399645000000001E-7</v>
      </c>
      <c r="BO555" s="157">
        <v>7.4914635000000007E-21</v>
      </c>
      <c r="BP555" s="157">
        <v>5.3064656000000002E-2</v>
      </c>
      <c r="BQ555" s="157">
        <v>0.34022599999999997</v>
      </c>
      <c r="BR555" s="157">
        <v>0</v>
      </c>
      <c r="BS555" s="157">
        <v>0</v>
      </c>
      <c r="BT555" s="157">
        <v>0</v>
      </c>
      <c r="BU555"/>
      <c r="BV555" s="155">
        <v>6.9817402999999996E-4</v>
      </c>
      <c r="BW555" s="155">
        <v>1.6565699E-4</v>
      </c>
      <c r="BX555" s="155">
        <v>1.9918577000000001E-4</v>
      </c>
      <c r="BY555" s="155">
        <v>2.445756E-6</v>
      </c>
      <c r="BZ555" s="155">
        <v>1.347733E-4</v>
      </c>
      <c r="CA555" s="155">
        <v>2.3308464999999999E-6</v>
      </c>
      <c r="CB555" s="155">
        <v>2.2453612000000001E-5</v>
      </c>
      <c r="CC555" s="155">
        <v>3.5375346000000002E-6</v>
      </c>
      <c r="CD555" s="155">
        <v>2.8070167999999999E-6</v>
      </c>
      <c r="CE555" s="155">
        <v>3.7549329000000002E-6</v>
      </c>
      <c r="CF555" s="155">
        <v>0</v>
      </c>
      <c r="CG555" s="155">
        <v>1.6566416E-17</v>
      </c>
      <c r="CH555" s="155">
        <v>1.3564517000000001E-13</v>
      </c>
      <c r="CI555" s="155">
        <v>2.5790543000000001E-5</v>
      </c>
      <c r="CJ555" s="155">
        <v>6.9399665000000003E-5</v>
      </c>
      <c r="CK555" s="155">
        <v>6.6038062999999999E-5</v>
      </c>
      <c r="CL555" s="155">
        <v>0</v>
      </c>
      <c r="CM555"/>
      <c r="CN555" s="284">
        <v>1.1481192E-13</v>
      </c>
      <c r="CO555" s="284">
        <v>7.1319542</v>
      </c>
      <c r="CP555" s="285">
        <v>0.10385142999999999</v>
      </c>
      <c r="CQ555" s="284">
        <v>0.11387466</v>
      </c>
      <c r="CR555" s="284">
        <v>2.3060163E-7</v>
      </c>
      <c r="CS555" s="284">
        <v>3.2554384999999998E-7</v>
      </c>
      <c r="CT555" s="284">
        <v>6.8198394000000004E-3</v>
      </c>
      <c r="CU555" s="284">
        <v>2.7007115000000002</v>
      </c>
      <c r="CV555" s="284">
        <v>5.7311986000000001E-4</v>
      </c>
      <c r="CW555" s="284">
        <v>9.2409249000000005E-4</v>
      </c>
      <c r="CX555"/>
      <c r="CY555" s="158"/>
      <c r="CZ555" s="272"/>
      <c r="DA555"/>
      <c r="DB555" s="50"/>
      <c r="DC555"/>
      <c r="DD555"/>
      <c r="DE555"/>
      <c r="DF555"/>
      <c r="DG555"/>
      <c r="DH555"/>
      <c r="DI555"/>
      <c r="DJ555"/>
      <c r="DK555"/>
      <c r="DL555"/>
    </row>
    <row r="556" spans="1:116" ht="14.4">
      <c r="A556" t="s">
        <v>678</v>
      </c>
      <c r="B556" s="188" t="s">
        <v>316</v>
      </c>
      <c r="C556" s="151" t="str">
        <f t="shared" si="123"/>
        <v>A.100.06.106</v>
      </c>
      <c r="D556" s="54" t="s">
        <v>23</v>
      </c>
      <c r="E556" s="150" t="s">
        <v>352</v>
      </c>
      <c r="F556" s="153" t="str">
        <f t="shared" si="124"/>
        <v>GX5CrNi19 10 (CF8) 44% inox scrap (World)</v>
      </c>
      <c r="G556" s="154">
        <f t="shared" si="125"/>
        <v>5.6147624666666669</v>
      </c>
      <c r="H556"/>
      <c r="I556"/>
      <c r="J556" s="227">
        <f t="shared" si="134"/>
        <v>2.6230718887984326</v>
      </c>
      <c r="K556"/>
      <c r="L556" s="280">
        <f t="shared" si="135"/>
        <v>7.6587994300000004E-2</v>
      </c>
      <c r="M556" s="280">
        <f t="shared" si="136"/>
        <v>0.90243772548800005</v>
      </c>
      <c r="N556" s="281">
        <f t="shared" si="137"/>
        <v>0.80183179901043289</v>
      </c>
      <c r="O556" s="280">
        <v>0.84221436999999999</v>
      </c>
      <c r="P556" s="286">
        <v>0.82866046000000004</v>
      </c>
      <c r="Q556" s="219">
        <v>5.8024772000000002E-2</v>
      </c>
      <c r="R556" s="286">
        <v>6.4159069999999999E-2</v>
      </c>
      <c r="S556" s="219">
        <v>6.8219624000000001E-3</v>
      </c>
      <c r="T556" s="219">
        <v>1.4566360000000001E-3</v>
      </c>
      <c r="U556" s="219">
        <v>4.1503258999999997E-3</v>
      </c>
      <c r="V556" s="219">
        <v>1.511262E-2</v>
      </c>
      <c r="W556" s="219">
        <v>0.75886456999999996</v>
      </c>
      <c r="X556" s="219">
        <v>6.1194369000000005E-4</v>
      </c>
      <c r="Y556" s="219">
        <v>3.7207163000000001E-2</v>
      </c>
      <c r="Z556" s="286">
        <v>2.7929797999999999E-5</v>
      </c>
      <c r="AA556" s="219">
        <v>5.7600660000000003E-3</v>
      </c>
      <c r="AB556" s="286">
        <v>1.0432895E-11</v>
      </c>
      <c r="AC556"/>
      <c r="AD556" s="227">
        <f t="shared" si="129"/>
        <v>0.84221436999999999</v>
      </c>
      <c r="AE556" s="227">
        <f t="shared" si="130"/>
        <v>0.97838584630000003</v>
      </c>
      <c r="AF556" s="227">
        <f t="shared" si="131"/>
        <v>0.90755791800000007</v>
      </c>
      <c r="AG556" s="227">
        <f t="shared" si="132"/>
        <v>0.90243772548800005</v>
      </c>
      <c r="AH556" s="227">
        <f t="shared" si="133"/>
        <v>0.79607173301043288</v>
      </c>
      <c r="AI556"/>
      <c r="AJ556">
        <v>47.086483000000001</v>
      </c>
      <c r="AK556" s="155">
        <v>43.028359000000002</v>
      </c>
      <c r="AL556" s="155">
        <v>3.9669804000000002</v>
      </c>
      <c r="AM556" s="155">
        <v>0</v>
      </c>
      <c r="AN556" s="155">
        <v>3.5665058999999999E-2</v>
      </c>
      <c r="AO556" s="155">
        <v>4.4159938000000003E-2</v>
      </c>
      <c r="AP556" s="155">
        <v>1.1319104999999999E-2</v>
      </c>
      <c r="AQ556"/>
      <c r="AR556" s="156">
        <v>0.35858930999999999</v>
      </c>
      <c r="AS556" s="156">
        <v>0.34706766999999999</v>
      </c>
      <c r="AT556" s="156">
        <v>9.3891627999999998E-3</v>
      </c>
      <c r="AU556" s="156">
        <v>2.1324804000000001E-3</v>
      </c>
      <c r="AV556" s="282">
        <f t="shared" si="126"/>
        <v>2.0807413811265401E-5</v>
      </c>
      <c r="AW556" s="282">
        <f t="shared" si="127"/>
        <v>3.4723235359604097E-8</v>
      </c>
      <c r="AX556" s="283">
        <f t="shared" si="128"/>
        <v>0.29866672500000002</v>
      </c>
      <c r="AY556" s="157">
        <v>5.2242748000000002E-6</v>
      </c>
      <c r="AZ556" s="157">
        <v>1.5763435E-8</v>
      </c>
      <c r="BA556" s="157">
        <v>4.3065688000000001E-13</v>
      </c>
      <c r="BB556" s="157">
        <v>1.4740654E-12</v>
      </c>
      <c r="BC556" s="157">
        <v>0</v>
      </c>
      <c r="BD556" s="157">
        <v>4.7748671999999996E-9</v>
      </c>
      <c r="BE556" s="157">
        <v>1.5061622E-5</v>
      </c>
      <c r="BF556" s="157">
        <v>7.8369843000000003E-10</v>
      </c>
      <c r="BG556" s="157">
        <v>1.7526391E-8</v>
      </c>
      <c r="BH556" s="157">
        <v>6.2324936999999998E-10</v>
      </c>
      <c r="BI556" s="157">
        <v>2.2093507000000001E-13</v>
      </c>
      <c r="BJ556" s="157">
        <v>2.4149456999999999E-11</v>
      </c>
      <c r="BK556" s="157">
        <v>1.2773806000000001E-12</v>
      </c>
      <c r="BL556" s="157">
        <v>3.8313004E-13</v>
      </c>
      <c r="BM556" s="157">
        <v>3.9105025999999999E-7</v>
      </c>
      <c r="BN556" s="157">
        <v>1.2569040999999999E-7</v>
      </c>
      <c r="BO556" s="157">
        <v>1.409432E-20</v>
      </c>
      <c r="BP556" s="157">
        <v>3.8327355E-2</v>
      </c>
      <c r="BQ556" s="157">
        <v>0.26033937000000001</v>
      </c>
      <c r="BR556" s="157">
        <v>0</v>
      </c>
      <c r="BS556" s="157">
        <v>0</v>
      </c>
      <c r="BT556" s="157">
        <v>0</v>
      </c>
      <c r="BU556"/>
      <c r="BV556" s="155">
        <v>5.3094842E-4</v>
      </c>
      <c r="BW556" s="155">
        <v>1.2199832E-4</v>
      </c>
      <c r="BX556" s="155">
        <v>1.5655448E-4</v>
      </c>
      <c r="BY556" s="155">
        <v>1.7751193000000001E-6</v>
      </c>
      <c r="BZ556" s="155">
        <v>9.8841008000000006E-5</v>
      </c>
      <c r="CA556" s="155">
        <v>2.2931808000000001E-6</v>
      </c>
      <c r="CB556" s="155">
        <v>1.6216795999999999E-5</v>
      </c>
      <c r="CC556" s="155">
        <v>3.4801996999999999E-6</v>
      </c>
      <c r="CD556" s="155">
        <v>2.0341678E-6</v>
      </c>
      <c r="CE556" s="155">
        <v>2.7662197000000002E-6</v>
      </c>
      <c r="CF556" s="155">
        <v>0</v>
      </c>
      <c r="CG556" s="155">
        <v>3.1167791000000001E-17</v>
      </c>
      <c r="CH556" s="155">
        <v>2.5520066000000002E-13</v>
      </c>
      <c r="CI556" s="155">
        <v>1.9975052E-5</v>
      </c>
      <c r="CJ556" s="155">
        <v>5.7316191000000001E-5</v>
      </c>
      <c r="CK556" s="155">
        <v>4.7697695000000002E-5</v>
      </c>
      <c r="CL556" s="155">
        <v>0</v>
      </c>
      <c r="CM556"/>
      <c r="CN556" s="284">
        <v>2.1600531999999999E-13</v>
      </c>
      <c r="CO556" s="284">
        <v>5.6032656999999997</v>
      </c>
      <c r="CP556" s="285">
        <v>9.2703856000000001E-2</v>
      </c>
      <c r="CQ556" s="284">
        <v>8.3995363000000003E-2</v>
      </c>
      <c r="CR556" s="284">
        <v>1.6656413E-7</v>
      </c>
      <c r="CS556" s="284">
        <v>2.3730402999999999E-7</v>
      </c>
      <c r="CT556" s="284">
        <v>4.9962365E-3</v>
      </c>
      <c r="CU556" s="284">
        <v>1.9508848999999999</v>
      </c>
      <c r="CV556" s="284">
        <v>4.1392792999999999E-4</v>
      </c>
      <c r="CW556" s="284">
        <v>8.8184975000000002E-4</v>
      </c>
      <c r="CX556"/>
      <c r="CY556" s="158"/>
      <c r="CZ556" s="272"/>
      <c r="DA556"/>
      <c r="DB556" s="247"/>
      <c r="DC556"/>
      <c r="DD556"/>
      <c r="DE556"/>
      <c r="DF556"/>
      <c r="DG556"/>
      <c r="DH556"/>
      <c r="DI556"/>
      <c r="DJ556"/>
      <c r="DK556"/>
      <c r="DL556"/>
    </row>
    <row r="557" spans="1:116" ht="14.4">
      <c r="A557" t="s">
        <v>679</v>
      </c>
      <c r="B557" s="188" t="s">
        <v>316</v>
      </c>
      <c r="C557" s="151" t="str">
        <f t="shared" si="123"/>
        <v>A.100.06.107</v>
      </c>
      <c r="D557" s="54" t="s">
        <v>23</v>
      </c>
      <c r="E557" s="150" t="s">
        <v>352</v>
      </c>
      <c r="F557" s="153" t="str">
        <f t="shared" si="124"/>
        <v>GX5CrNi19 10 (CF8) 70% inox scrap (EU, USA)</v>
      </c>
      <c r="G557" s="154">
        <f t="shared" si="125"/>
        <v>3.8078167333333335</v>
      </c>
      <c r="H557"/>
      <c r="I557"/>
      <c r="J557" s="227">
        <f t="shared" si="134"/>
        <v>1.5883033049572091</v>
      </c>
      <c r="K557"/>
      <c r="L557" s="280">
        <f t="shared" si="135"/>
        <v>5.3275240769999996E-2</v>
      </c>
      <c r="M557" s="280">
        <f t="shared" si="136"/>
        <v>0.52252671297099995</v>
      </c>
      <c r="N557" s="281">
        <f t="shared" si="137"/>
        <v>0.44132884121620908</v>
      </c>
      <c r="O557" s="280">
        <v>0.57117251000000002</v>
      </c>
      <c r="P557" s="286">
        <v>0.46886876999999999</v>
      </c>
      <c r="Q557" s="219">
        <v>4.4306588000000001E-2</v>
      </c>
      <c r="R557" s="286">
        <v>4.57049E-2</v>
      </c>
      <c r="S557" s="219">
        <v>4.3796659999999999E-3</v>
      </c>
      <c r="T557" s="219">
        <v>7.9860447000000003E-4</v>
      </c>
      <c r="U557" s="219">
        <v>2.3920703000000001E-3</v>
      </c>
      <c r="V557" s="219">
        <v>8.3640512999999996E-3</v>
      </c>
      <c r="W557" s="219">
        <v>0.41398204999999999</v>
      </c>
      <c r="X557" s="219">
        <v>9.5074872999999997E-4</v>
      </c>
      <c r="Y557" s="219">
        <v>2.4203176999999999E-2</v>
      </c>
      <c r="Z557" s="286">
        <v>3.6554940999999997E-5</v>
      </c>
      <c r="AA557" s="219">
        <v>3.1436141999999999E-3</v>
      </c>
      <c r="AB557" s="286">
        <v>1.6209108E-11</v>
      </c>
      <c r="AC557"/>
      <c r="AD557" s="227">
        <f t="shared" si="129"/>
        <v>0.57117251000000002</v>
      </c>
      <c r="AE557" s="227">
        <f t="shared" si="130"/>
        <v>0.57481465006999999</v>
      </c>
      <c r="AF557" s="227">
        <f t="shared" si="131"/>
        <v>0.52468302349999996</v>
      </c>
      <c r="AG557" s="227">
        <f t="shared" si="132"/>
        <v>0.52252671297099995</v>
      </c>
      <c r="AH557" s="227">
        <f t="shared" si="133"/>
        <v>0.4381852270162091</v>
      </c>
      <c r="AI557"/>
      <c r="AJ557">
        <v>35.429524000000001</v>
      </c>
      <c r="AK557" s="155">
        <v>33.128974999999997</v>
      </c>
      <c r="AL557" s="155">
        <v>2.1880741000000001</v>
      </c>
      <c r="AM557" s="155">
        <v>0</v>
      </c>
      <c r="AN557" s="155">
        <v>5.0355064999999997E-2</v>
      </c>
      <c r="AO557" s="155">
        <v>5.0850322000000003E-2</v>
      </c>
      <c r="AP557" s="155">
        <v>1.1269134E-2</v>
      </c>
      <c r="AQ557"/>
      <c r="AR557" s="156">
        <v>0.21525577000000001</v>
      </c>
      <c r="AS557" s="156">
        <v>0.20804035000000001</v>
      </c>
      <c r="AT557" s="156">
        <v>5.8813935000000001E-3</v>
      </c>
      <c r="AU557" s="156">
        <v>1.3340265E-3</v>
      </c>
      <c r="AV557" s="282">
        <f t="shared" si="126"/>
        <v>1.24724431002875E-5</v>
      </c>
      <c r="AW557" s="282">
        <f t="shared" si="127"/>
        <v>2.1750715489181898E-8</v>
      </c>
      <c r="AX557" s="283">
        <f t="shared" si="128"/>
        <v>0.18683844499999999</v>
      </c>
      <c r="AY557" s="157">
        <v>3.5470609999999999E-6</v>
      </c>
      <c r="AZ557" s="157">
        <v>1.0702861E-8</v>
      </c>
      <c r="BA557" s="157">
        <v>2.9239538999999998E-13</v>
      </c>
      <c r="BB557" s="157">
        <v>2.2901875000000001E-12</v>
      </c>
      <c r="BC557" s="157">
        <v>0</v>
      </c>
      <c r="BD557" s="157">
        <v>4.1527730999999997E-9</v>
      </c>
      <c r="BE557" s="157">
        <v>8.6393232999999998E-6</v>
      </c>
      <c r="BF557" s="157">
        <v>6.4758747000000004E-10</v>
      </c>
      <c r="BG557" s="157">
        <v>1.0045734000000001E-8</v>
      </c>
      <c r="BH557" s="157">
        <v>3.3997382000000002E-10</v>
      </c>
      <c r="BI557" s="157">
        <v>1.2076216E-13</v>
      </c>
      <c r="BJ557" s="157">
        <v>1.3239375999999999E-11</v>
      </c>
      <c r="BK557" s="157">
        <v>6.9745148999999999E-13</v>
      </c>
      <c r="BL557" s="157">
        <v>2.0921411999999999E-13</v>
      </c>
      <c r="BM557" s="157">
        <v>2.1330228E-7</v>
      </c>
      <c r="BN557" s="157">
        <v>6.8601456999999997E-8</v>
      </c>
      <c r="BO557" s="157">
        <v>2.1897695999999999E-20</v>
      </c>
      <c r="BP557" s="157">
        <v>2.0910544999999999E-2</v>
      </c>
      <c r="BQ557" s="157">
        <v>0.16592789999999999</v>
      </c>
      <c r="BR557" s="157">
        <v>0</v>
      </c>
      <c r="BS557" s="157">
        <v>0</v>
      </c>
      <c r="BT557" s="157">
        <v>0</v>
      </c>
      <c r="BU557"/>
      <c r="BV557" s="155">
        <v>3.3331815999999999E-4</v>
      </c>
      <c r="BW557" s="155">
        <v>7.0401704999999994E-5</v>
      </c>
      <c r="BX557" s="155">
        <v>1.0617203E-4</v>
      </c>
      <c r="BY557" s="155">
        <v>9.8254862999999992E-7</v>
      </c>
      <c r="BZ557" s="155">
        <v>5.6375575000000001E-5</v>
      </c>
      <c r="CA557" s="155">
        <v>2.2486667000000001E-6</v>
      </c>
      <c r="CB557" s="155">
        <v>8.8460130000000002E-6</v>
      </c>
      <c r="CC557" s="155">
        <v>3.4124401999999999E-6</v>
      </c>
      <c r="CD557" s="155">
        <v>1.1208008000000001E-6</v>
      </c>
      <c r="CE557" s="155">
        <v>1.5977404E-6</v>
      </c>
      <c r="CF557" s="155">
        <v>0</v>
      </c>
      <c r="CG557" s="155">
        <v>4.8423961000000003E-17</v>
      </c>
      <c r="CH557" s="155">
        <v>3.9649351E-13</v>
      </c>
      <c r="CI557" s="155">
        <v>1.3102199E-5</v>
      </c>
      <c r="CJ557" s="155">
        <v>4.3035721000000003E-5</v>
      </c>
      <c r="CK557" s="155">
        <v>2.6022713999999999E-5</v>
      </c>
      <c r="CL557" s="155">
        <v>0</v>
      </c>
      <c r="CM557"/>
      <c r="CN557" s="284">
        <v>3.3559752E-13</v>
      </c>
      <c r="CO557" s="284">
        <v>3.7966337000000001</v>
      </c>
      <c r="CP557" s="285">
        <v>7.9529448000000003E-2</v>
      </c>
      <c r="CQ557" s="284">
        <v>4.8683470999999999E-2</v>
      </c>
      <c r="CR557" s="284">
        <v>9.0883459000000005E-8</v>
      </c>
      <c r="CS557" s="284">
        <v>1.3302061E-7</v>
      </c>
      <c r="CT557" s="284">
        <v>2.8410695000000001E-3</v>
      </c>
      <c r="CU557" s="284">
        <v>1.0647260999999999</v>
      </c>
      <c r="CV557" s="284">
        <v>2.25792E-4</v>
      </c>
      <c r="CW557" s="284">
        <v>8.3192651999999996E-4</v>
      </c>
      <c r="CX557"/>
      <c r="CY557" s="158"/>
      <c r="CZ557" s="272"/>
      <c r="DA557"/>
      <c r="DB557" s="247"/>
      <c r="DC557"/>
      <c r="DD557"/>
      <c r="DE557"/>
      <c r="DF557"/>
      <c r="DG557"/>
      <c r="DH557"/>
      <c r="DI557"/>
      <c r="DJ557"/>
      <c r="DK557"/>
      <c r="DL557"/>
    </row>
    <row r="558" spans="1:116" ht="14.4">
      <c r="A558" t="s">
        <v>680</v>
      </c>
      <c r="B558" s="188" t="s">
        <v>316</v>
      </c>
      <c r="C558" s="151" t="str">
        <f t="shared" si="123"/>
        <v>A.100.06.108</v>
      </c>
      <c r="D558" s="54" t="s">
        <v>23</v>
      </c>
      <c r="E558" s="150" t="s">
        <v>352</v>
      </c>
      <c r="F558" s="153" t="str">
        <f t="shared" si="124"/>
        <v>X10Cr13 (mart 410) 23% inox scrap (China)</v>
      </c>
      <c r="G558" s="154">
        <f t="shared" si="125"/>
        <v>6.2471719333333331</v>
      </c>
      <c r="H558"/>
      <c r="I558"/>
      <c r="J558" s="227">
        <f t="shared" si="134"/>
        <v>1.6123600591422054</v>
      </c>
      <c r="K558"/>
      <c r="L558" s="280">
        <f t="shared" si="135"/>
        <v>7.1422758700000005E-2</v>
      </c>
      <c r="M558" s="280">
        <f t="shared" si="136"/>
        <v>0.30238305423599998</v>
      </c>
      <c r="N558" s="281">
        <f t="shared" si="137"/>
        <v>0.30147845620620545</v>
      </c>
      <c r="O558" s="280">
        <v>0.93707578999999996</v>
      </c>
      <c r="P558" s="286">
        <v>0.2123189</v>
      </c>
      <c r="Q558" s="219">
        <v>6.7070085000000002E-2</v>
      </c>
      <c r="R558" s="286">
        <v>4.7906586000000001E-2</v>
      </c>
      <c r="S558" s="219">
        <v>7.9807075999999994E-3</v>
      </c>
      <c r="T558" s="219">
        <v>1.1103652E-2</v>
      </c>
      <c r="U558" s="219">
        <v>4.4318131000000002E-3</v>
      </c>
      <c r="V558" s="219">
        <v>2.2607430000000001E-2</v>
      </c>
      <c r="W558" s="219">
        <v>0.25736681</v>
      </c>
      <c r="X558" s="219">
        <v>3.6398078E-4</v>
      </c>
      <c r="Y558" s="219">
        <v>3.7597558000000003E-2</v>
      </c>
      <c r="Z558" s="286">
        <v>2.2658456E-5</v>
      </c>
      <c r="AA558" s="219">
        <v>6.5140882000000004E-3</v>
      </c>
      <c r="AB558" s="286">
        <v>6.2054292000000001E-12</v>
      </c>
      <c r="AC558"/>
      <c r="AD558" s="227">
        <f t="shared" si="129"/>
        <v>0.93707578999999996</v>
      </c>
      <c r="AE558" s="227">
        <f t="shared" si="130"/>
        <v>0.3734191737</v>
      </c>
      <c r="AF558" s="227">
        <f t="shared" si="131"/>
        <v>0.30851050319999995</v>
      </c>
      <c r="AG558" s="227">
        <f t="shared" si="132"/>
        <v>0.30238305423599998</v>
      </c>
      <c r="AH558" s="227">
        <f t="shared" si="133"/>
        <v>0.29496436800620546</v>
      </c>
      <c r="AI558"/>
      <c r="AJ558">
        <v>46.297770999999997</v>
      </c>
      <c r="AK558" s="155">
        <v>42.030014000000001</v>
      </c>
      <c r="AL558" s="155">
        <v>4.1739579000000004</v>
      </c>
      <c r="AM558" s="155">
        <v>0</v>
      </c>
      <c r="AN558" s="155">
        <v>2.4940767999999999E-2</v>
      </c>
      <c r="AO558" s="155">
        <v>4.9489788999999999E-2</v>
      </c>
      <c r="AP558" s="155">
        <v>1.9368211999999999E-2</v>
      </c>
      <c r="AQ558"/>
      <c r="AR558" s="156">
        <v>0.25745339</v>
      </c>
      <c r="AS558" s="156">
        <v>0.24928634999999999</v>
      </c>
      <c r="AT558" s="156">
        <v>6.2741519000000003E-3</v>
      </c>
      <c r="AU558" s="156">
        <v>1.8928846E-3</v>
      </c>
      <c r="AV558" s="282">
        <f t="shared" si="126"/>
        <v>1.494522506016606E-5</v>
      </c>
      <c r="AW558" s="282">
        <f t="shared" si="127"/>
        <v>2.3203224402548386E-8</v>
      </c>
      <c r="AX558" s="283">
        <f t="shared" si="128"/>
        <v>0.26510988800000002</v>
      </c>
      <c r="AY558" s="157">
        <v>5.8114627999999999E-6</v>
      </c>
      <c r="AZ558" s="157">
        <v>1.7535135000000001E-8</v>
      </c>
      <c r="BA558" s="157">
        <v>4.7906174E-13</v>
      </c>
      <c r="BB558" s="157">
        <v>8.7676606000000004E-13</v>
      </c>
      <c r="BC558" s="157">
        <v>0</v>
      </c>
      <c r="BD558" s="157">
        <v>4.2638433999999999E-9</v>
      </c>
      <c r="BE558" s="157">
        <v>3.6915372E-6</v>
      </c>
      <c r="BF558" s="157">
        <v>6.6152885999999998E-10</v>
      </c>
      <c r="BG558" s="157">
        <v>4.2783235E-9</v>
      </c>
      <c r="BH558" s="157">
        <v>6.8391210000000002E-10</v>
      </c>
      <c r="BI558" s="157">
        <v>3.7878219999999999E-13</v>
      </c>
      <c r="BJ558" s="157">
        <v>2.7019423000000001E-11</v>
      </c>
      <c r="BK558" s="157">
        <v>1.3315690000000001E-11</v>
      </c>
      <c r="BL558" s="157">
        <v>3.1319856000000002E-12</v>
      </c>
      <c r="BM558" s="157">
        <v>5.2998257000000001E-6</v>
      </c>
      <c r="BN558" s="157">
        <v>1.3813464E-7</v>
      </c>
      <c r="BO558" s="157">
        <v>8.3832249000000002E-21</v>
      </c>
      <c r="BP558" s="157">
        <v>1.8625208000000001E-2</v>
      </c>
      <c r="BQ558" s="157">
        <v>0.24648468000000001</v>
      </c>
      <c r="BR558" s="157">
        <v>0</v>
      </c>
      <c r="BS558" s="157">
        <v>0</v>
      </c>
      <c r="BT558" s="157">
        <v>0</v>
      </c>
      <c r="BU558"/>
      <c r="BV558" s="155">
        <v>3.8071656E-4</v>
      </c>
      <c r="BW558" s="155">
        <v>3.0682317999999999E-5</v>
      </c>
      <c r="BX558" s="155">
        <v>1.7418773E-4</v>
      </c>
      <c r="BY558" s="155">
        <v>2.6568303999999999E-6</v>
      </c>
      <c r="BZ558" s="155">
        <v>2.3762815E-5</v>
      </c>
      <c r="CA558" s="155">
        <v>2.3327659999999998E-6</v>
      </c>
      <c r="CB558" s="155">
        <v>1.7795236E-5</v>
      </c>
      <c r="CC558" s="155">
        <v>3.5404253999999998E-6</v>
      </c>
      <c r="CD558" s="155">
        <v>1.4985132000000001E-5</v>
      </c>
      <c r="CE558" s="155">
        <v>2.9724676000000001E-6</v>
      </c>
      <c r="CF558" s="155">
        <v>0</v>
      </c>
      <c r="CG558" s="155">
        <v>1.8538433000000001E-17</v>
      </c>
      <c r="CH558" s="155">
        <v>1.5179196E-13</v>
      </c>
      <c r="CI558" s="155">
        <v>1.0937082E-5</v>
      </c>
      <c r="CJ558" s="155">
        <v>5.6497167000000002E-5</v>
      </c>
      <c r="CK558" s="155">
        <v>4.0366591999999999E-5</v>
      </c>
      <c r="CL558" s="155">
        <v>0</v>
      </c>
      <c r="CM558"/>
      <c r="CN558" s="284">
        <v>1.2847879E-13</v>
      </c>
      <c r="CO558" s="284">
        <v>6.2354098000000002</v>
      </c>
      <c r="CP558" s="285">
        <v>7.2292248000000003E-2</v>
      </c>
      <c r="CQ558" s="284">
        <v>2.1527385E-2</v>
      </c>
      <c r="CR558" s="284">
        <v>2.2728755999999999E-6</v>
      </c>
      <c r="CS558" s="284">
        <v>2.5922398999999998E-7</v>
      </c>
      <c r="CT558" s="284">
        <v>1.1811349E-3</v>
      </c>
      <c r="CU558" s="284">
        <v>22.791278999999999</v>
      </c>
      <c r="CV558" s="284">
        <v>4.5421672000000001E-4</v>
      </c>
      <c r="CW558" s="284">
        <v>9.4973132000000001E-4</v>
      </c>
      <c r="CX558"/>
      <c r="CY558" s="158"/>
      <c r="CZ558" s="272"/>
      <c r="DA558"/>
      <c r="DB558" s="247"/>
      <c r="DC558"/>
      <c r="DD558"/>
      <c r="DE558"/>
      <c r="DF558"/>
      <c r="DG558"/>
      <c r="DH558"/>
      <c r="DI558"/>
      <c r="DJ558"/>
      <c r="DK558"/>
      <c r="DL558"/>
    </row>
    <row r="559" spans="1:116" ht="14.4">
      <c r="A559" t="s">
        <v>681</v>
      </c>
      <c r="B559" s="188" t="s">
        <v>316</v>
      </c>
      <c r="C559" s="151" t="str">
        <f t="shared" si="123"/>
        <v>A.100.06.109</v>
      </c>
      <c r="D559" s="54" t="s">
        <v>23</v>
      </c>
      <c r="E559" s="150" t="s">
        <v>352</v>
      </c>
      <c r="F559" s="153" t="str">
        <f t="shared" si="124"/>
        <v>X10Cr13 (mart 410) 44% inox scrap (World)</v>
      </c>
      <c r="G559" s="154">
        <f t="shared" si="125"/>
        <v>4.9672580000000002</v>
      </c>
      <c r="H559"/>
      <c r="I559"/>
      <c r="J559" s="227">
        <f t="shared" si="134"/>
        <v>1.2607547714389096</v>
      </c>
      <c r="K559"/>
      <c r="L559" s="280">
        <f t="shared" si="135"/>
        <v>5.86108641E-2</v>
      </c>
      <c r="M559" s="280">
        <f t="shared" si="136"/>
        <v>0.23689707752800002</v>
      </c>
      <c r="N559" s="281">
        <f t="shared" si="137"/>
        <v>0.22015812981090963</v>
      </c>
      <c r="O559" s="280">
        <v>0.74508870000000005</v>
      </c>
      <c r="P559" s="286">
        <v>0.1636522</v>
      </c>
      <c r="Q559" s="219">
        <v>5.6174163999999999E-2</v>
      </c>
      <c r="R559" s="286">
        <v>4.1143617E-2</v>
      </c>
      <c r="S559" s="219">
        <v>6.1663194999999997E-3</v>
      </c>
      <c r="T559" s="219">
        <v>8.0217949000000004E-3</v>
      </c>
      <c r="U559" s="219">
        <v>3.2791326999999999E-3</v>
      </c>
      <c r="V559" s="219">
        <v>1.6401413E-2</v>
      </c>
      <c r="W559" s="219">
        <v>0.1859102</v>
      </c>
      <c r="X559" s="219">
        <v>6.3990689E-4</v>
      </c>
      <c r="Y559" s="219">
        <v>2.9542235E-2</v>
      </c>
      <c r="Z559" s="286">
        <v>2.9393638E-5</v>
      </c>
      <c r="AA559" s="219">
        <v>4.7056948000000001E-3</v>
      </c>
      <c r="AB559" s="286">
        <v>1.0909633000000001E-11</v>
      </c>
      <c r="AC559"/>
      <c r="AD559" s="227">
        <f t="shared" si="129"/>
        <v>0.74508870000000005</v>
      </c>
      <c r="AE559" s="227">
        <f t="shared" si="130"/>
        <v>0.29483864110000002</v>
      </c>
      <c r="AF559" s="227">
        <f t="shared" si="131"/>
        <v>0.24093347179999999</v>
      </c>
      <c r="AG559" s="227">
        <f t="shared" si="132"/>
        <v>0.23689707752800002</v>
      </c>
      <c r="AH559" s="227">
        <f t="shared" si="133"/>
        <v>0.21545243501090963</v>
      </c>
      <c r="AI559"/>
      <c r="AJ559">
        <v>39.393160000000002</v>
      </c>
      <c r="AK559" s="155">
        <v>36.257708999999998</v>
      </c>
      <c r="AL559" s="155">
        <v>3.0293546999999998</v>
      </c>
      <c r="AM559" s="155">
        <v>0</v>
      </c>
      <c r="AN559" s="155">
        <v>3.6896963999999997E-2</v>
      </c>
      <c r="AO559" s="155">
        <v>5.2097842999999998E-2</v>
      </c>
      <c r="AP559" s="155">
        <v>1.7101811000000001E-2</v>
      </c>
      <c r="AQ559"/>
      <c r="AR559" s="156">
        <v>0.19795398</v>
      </c>
      <c r="AS559" s="156">
        <v>0.19148668999999999</v>
      </c>
      <c r="AT559" s="156">
        <v>4.9957958999999998E-3</v>
      </c>
      <c r="AU559" s="156">
        <v>1.4714948999999999E-3</v>
      </c>
      <c r="AV559" s="282">
        <f t="shared" si="126"/>
        <v>1.14800173852238E-5</v>
      </c>
      <c r="AW559" s="282">
        <f t="shared" si="127"/>
        <v>1.847557626773474E-8</v>
      </c>
      <c r="AX559" s="283">
        <f t="shared" si="128"/>
        <v>0.206091731</v>
      </c>
      <c r="AY559" s="157">
        <v>4.623391E-6</v>
      </c>
      <c r="AZ559" s="157">
        <v>1.3950423E-8</v>
      </c>
      <c r="BA559" s="157">
        <v>3.8112282000000002E-13</v>
      </c>
      <c r="BB559" s="157">
        <v>1.5414238000000001E-12</v>
      </c>
      <c r="BC559" s="157">
        <v>0</v>
      </c>
      <c r="BD559" s="157">
        <v>4.0256257999999998E-9</v>
      </c>
      <c r="BE559" s="157">
        <v>2.9251558000000001E-6</v>
      </c>
      <c r="BF559" s="157">
        <v>6.1228593000000003E-10</v>
      </c>
      <c r="BG559" s="157">
        <v>3.3868295999999998E-9</v>
      </c>
      <c r="BH559" s="157">
        <v>4.9394851000000002E-10</v>
      </c>
      <c r="BI559" s="157">
        <v>2.73719E-13</v>
      </c>
      <c r="BJ559" s="157">
        <v>1.9554939000000001E-11</v>
      </c>
      <c r="BK559" s="157">
        <v>9.6173142000000003E-12</v>
      </c>
      <c r="BL559" s="157">
        <v>2.2621327000000001E-12</v>
      </c>
      <c r="BM559" s="157">
        <v>3.8276532000000003E-6</v>
      </c>
      <c r="BN559" s="157">
        <v>9.9790218000000006E-8</v>
      </c>
      <c r="BO559" s="157">
        <v>1.4738370000000001E-20</v>
      </c>
      <c r="BP559" s="157">
        <v>1.3454420999999999E-2</v>
      </c>
      <c r="BQ559" s="157">
        <v>0.19263731000000001</v>
      </c>
      <c r="BR559" s="157">
        <v>0</v>
      </c>
      <c r="BS559" s="157">
        <v>0</v>
      </c>
      <c r="BT559" s="157">
        <v>0</v>
      </c>
      <c r="BU559"/>
      <c r="BV559" s="155">
        <v>3.0167357999999998E-4</v>
      </c>
      <c r="BW559" s="155">
        <v>2.4516609E-5</v>
      </c>
      <c r="BX559" s="155">
        <v>1.3850032999999999E-4</v>
      </c>
      <c r="BY559" s="155">
        <v>1.9275618999999998E-6</v>
      </c>
      <c r="BZ559" s="155">
        <v>1.866677E-5</v>
      </c>
      <c r="CA559" s="155">
        <v>2.2945670000000002E-6</v>
      </c>
      <c r="CB559" s="155">
        <v>1.2852413E-5</v>
      </c>
      <c r="CC559" s="155">
        <v>3.4822875000000001E-6</v>
      </c>
      <c r="CD559" s="155">
        <v>1.0829473E-5</v>
      </c>
      <c r="CE559" s="155">
        <v>2.2011057999999998E-6</v>
      </c>
      <c r="CF559" s="155">
        <v>0</v>
      </c>
      <c r="CG559" s="155">
        <v>3.2592025000000002E-17</v>
      </c>
      <c r="CH559" s="155">
        <v>2.6686223E-13</v>
      </c>
      <c r="CI559" s="155">
        <v>9.2475523999999995E-6</v>
      </c>
      <c r="CJ559" s="155">
        <v>4.7997719999999998E-5</v>
      </c>
      <c r="CK559" s="155">
        <v>2.9157188E-5</v>
      </c>
      <c r="CL559" s="155">
        <v>0</v>
      </c>
      <c r="CM559"/>
      <c r="CN559" s="284">
        <v>2.2587583E-13</v>
      </c>
      <c r="CO559" s="284">
        <v>4.9557614000000001</v>
      </c>
      <c r="CP559" s="285">
        <v>6.9911111999999997E-2</v>
      </c>
      <c r="CQ559" s="284">
        <v>1.7300111999999999E-2</v>
      </c>
      <c r="CR559" s="284">
        <v>1.6415398E-6</v>
      </c>
      <c r="CS559" s="284">
        <v>1.8940636E-7</v>
      </c>
      <c r="CT559" s="284">
        <v>9.2383883E-4</v>
      </c>
      <c r="CU559" s="284">
        <v>16.460739</v>
      </c>
      <c r="CV559" s="284">
        <v>3.2805342999999999E-4</v>
      </c>
      <c r="CW559" s="284">
        <v>9.0036667999999999E-4</v>
      </c>
      <c r="CX559"/>
      <c r="CY559" s="158"/>
      <c r="CZ559" s="272"/>
      <c r="DA559"/>
      <c r="DB559" s="247"/>
      <c r="DC559"/>
      <c r="DD559"/>
      <c r="DE559"/>
      <c r="DF559"/>
      <c r="DG559"/>
      <c r="DH559"/>
      <c r="DI559"/>
      <c r="DJ559"/>
      <c r="DK559"/>
      <c r="DL559"/>
    </row>
    <row r="560" spans="1:116" ht="14.4">
      <c r="A560" t="s">
        <v>682</v>
      </c>
      <c r="B560" s="188" t="s">
        <v>316</v>
      </c>
      <c r="C560" s="151" t="str">
        <f t="shared" si="123"/>
        <v>A.100.06.110</v>
      </c>
      <c r="D560" s="54" t="s">
        <v>23</v>
      </c>
      <c r="E560" s="150" t="s">
        <v>352</v>
      </c>
      <c r="F560" s="153" t="str">
        <f t="shared" si="124"/>
        <v>X10Cr13 (mart 410) 70% inox scrap (EU, USA)</v>
      </c>
      <c r="G560" s="154">
        <f t="shared" si="125"/>
        <v>3.4546324666666668</v>
      </c>
      <c r="H560"/>
      <c r="I560"/>
      <c r="J560" s="227">
        <f t="shared" si="134"/>
        <v>0.84522124229646911</v>
      </c>
      <c r="K560"/>
      <c r="L560" s="280">
        <f t="shared" si="135"/>
        <v>4.3469532899999996E-2</v>
      </c>
      <c r="M560" s="280">
        <f t="shared" si="136"/>
        <v>0.15950453977999998</v>
      </c>
      <c r="N560" s="281">
        <f t="shared" si="137"/>
        <v>0.12405229961646914</v>
      </c>
      <c r="O560" s="280">
        <v>0.51819486999999997</v>
      </c>
      <c r="P560" s="286">
        <v>0.10613699</v>
      </c>
      <c r="Q560" s="219">
        <v>4.3297165999999998E-2</v>
      </c>
      <c r="R560" s="286">
        <v>3.3151015999999998E-2</v>
      </c>
      <c r="S560" s="219">
        <v>4.0220426000000002E-3</v>
      </c>
      <c r="T560" s="219">
        <v>4.3796002000000001E-3</v>
      </c>
      <c r="U560" s="219">
        <v>1.9168741000000001E-3</v>
      </c>
      <c r="V560" s="219">
        <v>9.0670290000000008E-3</v>
      </c>
      <c r="W560" s="219">
        <v>0.10146149</v>
      </c>
      <c r="X560" s="219">
        <v>9.6600137999999997E-4</v>
      </c>
      <c r="Y560" s="219">
        <v>2.0022307E-2</v>
      </c>
      <c r="Z560" s="286">
        <v>3.7353400000000001E-5</v>
      </c>
      <c r="AA560" s="219">
        <v>2.5685026000000001E-3</v>
      </c>
      <c r="AB560" s="286">
        <v>1.6469147999999998E-11</v>
      </c>
      <c r="AC560"/>
      <c r="AD560" s="227">
        <f t="shared" si="129"/>
        <v>0.51819486999999997</v>
      </c>
      <c r="AE560" s="227">
        <f t="shared" si="130"/>
        <v>0.20197071789999999</v>
      </c>
      <c r="AF560" s="227">
        <f t="shared" si="131"/>
        <v>0.16106968759999998</v>
      </c>
      <c r="AG560" s="227">
        <f t="shared" si="132"/>
        <v>0.15950453977999998</v>
      </c>
      <c r="AH560" s="227">
        <f t="shared" si="133"/>
        <v>0.12148379701646915</v>
      </c>
      <c r="AI560"/>
      <c r="AJ560">
        <v>31.233166000000001</v>
      </c>
      <c r="AK560" s="155">
        <v>29.435893</v>
      </c>
      <c r="AL560" s="155">
        <v>1.6766418000000001</v>
      </c>
      <c r="AM560" s="155">
        <v>0</v>
      </c>
      <c r="AN560" s="155">
        <v>5.1027014000000002E-2</v>
      </c>
      <c r="AO560" s="155">
        <v>5.5180089000000002E-2</v>
      </c>
      <c r="AP560" s="155">
        <v>1.4423337E-2</v>
      </c>
      <c r="AQ560"/>
      <c r="AR560" s="156">
        <v>0.12763650000000001</v>
      </c>
      <c r="AS560" s="156">
        <v>0.123178</v>
      </c>
      <c r="AT560" s="156">
        <v>3.4850114999999998E-3</v>
      </c>
      <c r="AU560" s="156">
        <v>9.7348895999999996E-4</v>
      </c>
      <c r="AV560" s="282">
        <f t="shared" si="126"/>
        <v>7.3847720018284994E-6</v>
      </c>
      <c r="AW560" s="282">
        <f t="shared" si="127"/>
        <v>1.2888356356022247E-8</v>
      </c>
      <c r="AX560" s="283">
        <f t="shared" si="128"/>
        <v>0.1363429897</v>
      </c>
      <c r="AY560" s="157">
        <v>3.2193061999999999E-6</v>
      </c>
      <c r="AZ560" s="157">
        <v>9.7139458999999995E-9</v>
      </c>
      <c r="BA560" s="157">
        <v>2.6537680999999998E-13</v>
      </c>
      <c r="BB560" s="157">
        <v>2.3269285E-12</v>
      </c>
      <c r="BC560" s="157">
        <v>0</v>
      </c>
      <c r="BD560" s="157">
        <v>3.7440959000000003E-9</v>
      </c>
      <c r="BE560" s="157">
        <v>2.0194323999999999E-6</v>
      </c>
      <c r="BF560" s="157">
        <v>5.5408973999999998E-10</v>
      </c>
      <c r="BG560" s="157">
        <v>2.3332457999999999E-9</v>
      </c>
      <c r="BH560" s="157">
        <v>2.6944608E-10</v>
      </c>
      <c r="BI560" s="157">
        <v>1.4955339000000001E-13</v>
      </c>
      <c r="BJ560" s="157">
        <v>1.0733275E-11</v>
      </c>
      <c r="BK560" s="157">
        <v>5.2465061999999999E-12</v>
      </c>
      <c r="BL560" s="157">
        <v>1.2341246E-12</v>
      </c>
      <c r="BM560" s="157">
        <v>2.0878128999999999E-6</v>
      </c>
      <c r="BN560" s="157">
        <v>5.4474078999999997E-8</v>
      </c>
      <c r="BO560" s="157">
        <v>2.2248996000000001E-20</v>
      </c>
      <c r="BP560" s="157">
        <v>7.3434896999999997E-3</v>
      </c>
      <c r="BQ560" s="157">
        <v>0.12899949999999999</v>
      </c>
      <c r="BR560" s="157">
        <v>0</v>
      </c>
      <c r="BS560" s="157">
        <v>0</v>
      </c>
      <c r="BT560" s="157">
        <v>0</v>
      </c>
      <c r="BU560"/>
      <c r="BV560" s="155">
        <v>2.0825915E-4</v>
      </c>
      <c r="BW560" s="155">
        <v>1.7229863000000001E-5</v>
      </c>
      <c r="BX560" s="155">
        <v>9.6324320000000003E-5</v>
      </c>
      <c r="BY560" s="155">
        <v>1.0656990999999999E-6</v>
      </c>
      <c r="BZ560" s="155">
        <v>1.2644172E-5</v>
      </c>
      <c r="CA560" s="155">
        <v>2.2494228000000001E-6</v>
      </c>
      <c r="CB560" s="155">
        <v>7.0108953000000004E-6</v>
      </c>
      <c r="CC560" s="155">
        <v>3.4135789999999999E-6</v>
      </c>
      <c r="CD560" s="155">
        <v>5.9182400999999997E-6</v>
      </c>
      <c r="CE560" s="155">
        <v>1.2894964E-6</v>
      </c>
      <c r="CF560" s="155">
        <v>0</v>
      </c>
      <c r="CG560" s="155">
        <v>4.9200815999999999E-17</v>
      </c>
      <c r="CH560" s="155">
        <v>4.0285437E-13</v>
      </c>
      <c r="CI560" s="155">
        <v>7.2508359000000003E-6</v>
      </c>
      <c r="CJ560" s="155">
        <v>3.7952918000000003E-5</v>
      </c>
      <c r="CK560" s="155">
        <v>1.5909709999999998E-5</v>
      </c>
      <c r="CL560" s="155">
        <v>0</v>
      </c>
      <c r="CM560"/>
      <c r="CN560" s="284">
        <v>3.4098142999999998E-13</v>
      </c>
      <c r="CO560" s="284">
        <v>3.4434496000000001</v>
      </c>
      <c r="CP560" s="285">
        <v>6.7097041999999996E-2</v>
      </c>
      <c r="CQ560" s="284">
        <v>1.2304244000000001E-2</v>
      </c>
      <c r="CR560" s="284">
        <v>8.9541564000000002E-7</v>
      </c>
      <c r="CS560" s="284">
        <v>1.0689460999999999E-7</v>
      </c>
      <c r="CT560" s="284">
        <v>6.1976170000000005E-4</v>
      </c>
      <c r="CU560" s="284">
        <v>8.9791921000000006</v>
      </c>
      <c r="CV560" s="284">
        <v>1.7895136999999999E-4</v>
      </c>
      <c r="CW560" s="284">
        <v>8.4202666000000002E-4</v>
      </c>
      <c r="CX560"/>
      <c r="CY560" s="158"/>
      <c r="CZ560" s="272"/>
      <c r="DA560"/>
      <c r="DB560" s="50"/>
      <c r="DC560"/>
      <c r="DD560"/>
      <c r="DE560"/>
      <c r="DF560"/>
      <c r="DG560"/>
      <c r="DH560"/>
      <c r="DI560"/>
      <c r="DJ560"/>
      <c r="DK560"/>
      <c r="DL560"/>
    </row>
    <row r="561" spans="1:116" ht="14.4">
      <c r="A561" t="s">
        <v>683</v>
      </c>
      <c r="B561" s="188" t="s">
        <v>316</v>
      </c>
      <c r="C561" s="151" t="str">
        <f t="shared" si="123"/>
        <v>A.100.06.111</v>
      </c>
      <c r="D561" s="54" t="s">
        <v>23</v>
      </c>
      <c r="E561" s="150" t="s">
        <v>352</v>
      </c>
      <c r="F561" s="153" t="str">
        <f t="shared" si="124"/>
        <v>X10CrNiMoNb 23% inox scrap (China)</v>
      </c>
      <c r="G561" s="154">
        <f t="shared" si="125"/>
        <v>7.601455333333333</v>
      </c>
      <c r="H561"/>
      <c r="I561"/>
      <c r="J561" s="227">
        <f t="shared" si="134"/>
        <v>5.027938820906348</v>
      </c>
      <c r="K561"/>
      <c r="L561" s="280">
        <f t="shared" si="135"/>
        <v>0.10948316699999999</v>
      </c>
      <c r="M561" s="280">
        <f t="shared" si="136"/>
        <v>1.5126547099000001</v>
      </c>
      <c r="N561" s="281">
        <f t="shared" si="137"/>
        <v>2.265582644006348</v>
      </c>
      <c r="O561" s="280">
        <v>1.1402182999999999</v>
      </c>
      <c r="P561" s="286">
        <v>1.3771236</v>
      </c>
      <c r="Q561" s="219">
        <v>0.11145769</v>
      </c>
      <c r="R561" s="286">
        <v>8.3859437999999994E-2</v>
      </c>
      <c r="S561" s="219">
        <v>1.2667691E-2</v>
      </c>
      <c r="T561" s="219">
        <v>3.2795850999999998E-3</v>
      </c>
      <c r="U561" s="219">
        <v>9.6764529000000002E-3</v>
      </c>
      <c r="V561" s="219">
        <v>2.3678164000000002E-2</v>
      </c>
      <c r="W561" s="219">
        <v>2.2019658</v>
      </c>
      <c r="X561" s="219">
        <v>3.7233348000000001E-4</v>
      </c>
      <c r="Y561" s="219">
        <v>4.9731742000000002E-2</v>
      </c>
      <c r="Z561" s="286">
        <v>2.2922420000000001E-5</v>
      </c>
      <c r="AA561" s="219">
        <v>1.3885102E-2</v>
      </c>
      <c r="AB561" s="286">
        <v>6.3478326000000003E-12</v>
      </c>
      <c r="AC561"/>
      <c r="AD561" s="227">
        <f t="shared" si="129"/>
        <v>1.1402182999999999</v>
      </c>
      <c r="AE561" s="227">
        <f t="shared" si="130"/>
        <v>1.6217426210000001</v>
      </c>
      <c r="AF561" s="227">
        <f t="shared" si="131"/>
        <v>1.526144556</v>
      </c>
      <c r="AG561" s="227">
        <f t="shared" si="132"/>
        <v>1.5126547099000001</v>
      </c>
      <c r="AH561" s="227">
        <f t="shared" si="133"/>
        <v>2.2516975420063479</v>
      </c>
      <c r="AI561"/>
      <c r="AJ561">
        <v>62.313794999999999</v>
      </c>
      <c r="AK561" s="155">
        <v>56.112091999999997</v>
      </c>
      <c r="AL561" s="155">
        <v>5.5972708999999998</v>
      </c>
      <c r="AM561" s="155">
        <v>0</v>
      </c>
      <c r="AN561" s="155">
        <v>0.53469473000000001</v>
      </c>
      <c r="AO561" s="155">
        <v>5.0042721999999998E-2</v>
      </c>
      <c r="AP561" s="155">
        <v>1.9694897999999999E-2</v>
      </c>
      <c r="AQ561"/>
      <c r="AR561" s="156">
        <v>0.57760396999999997</v>
      </c>
      <c r="AS561" s="156">
        <v>0.55892953000000001</v>
      </c>
      <c r="AT561" s="156">
        <v>1.4586171E-2</v>
      </c>
      <c r="AU561" s="156">
        <v>4.0882690000000003E-3</v>
      </c>
      <c r="AV561" s="282">
        <f t="shared" si="126"/>
        <v>3.3508964316886269E-5</v>
      </c>
      <c r="AW561" s="282">
        <f t="shared" si="127"/>
        <v>5.3942940044738576E-8</v>
      </c>
      <c r="AX561" s="283">
        <f t="shared" si="128"/>
        <v>0.5725867</v>
      </c>
      <c r="AY561" s="157">
        <v>7.0682382E-6</v>
      </c>
      <c r="AZ561" s="157">
        <v>2.1327130000000001E-8</v>
      </c>
      <c r="BA561" s="157">
        <v>5.8266445999999999E-13</v>
      </c>
      <c r="BB561" s="157">
        <v>8.9688626999999996E-13</v>
      </c>
      <c r="BC561" s="157">
        <v>0</v>
      </c>
      <c r="BD561" s="157">
        <v>5.4388300000000003E-9</v>
      </c>
      <c r="BE561" s="157">
        <v>2.5000848000000001E-5</v>
      </c>
      <c r="BF561" s="157">
        <v>9.3000305000000004E-10</v>
      </c>
      <c r="BG561" s="157">
        <v>2.9100008999999999E-8</v>
      </c>
      <c r="BH561" s="157">
        <v>2.4663665000000002E-9</v>
      </c>
      <c r="BI561" s="157">
        <v>2.4593177000000002E-13</v>
      </c>
      <c r="BJ561" s="157">
        <v>1.1185893E-10</v>
      </c>
      <c r="BK561" s="157">
        <v>5.0124092000000004E-12</v>
      </c>
      <c r="BL561" s="157">
        <v>1.7315592999999999E-12</v>
      </c>
      <c r="BM561" s="157">
        <v>1.1379001000000001E-6</v>
      </c>
      <c r="BN561" s="157">
        <v>2.9653829000000002E-7</v>
      </c>
      <c r="BO561" s="157">
        <v>8.5756049000000001E-21</v>
      </c>
      <c r="BP561" s="157">
        <v>0.18529888</v>
      </c>
      <c r="BQ561" s="157">
        <v>0.38728782</v>
      </c>
      <c r="BR561" s="157">
        <v>0</v>
      </c>
      <c r="BS561" s="157">
        <v>0</v>
      </c>
      <c r="BT561" s="157">
        <v>0</v>
      </c>
      <c r="BU561"/>
      <c r="BV561" s="155">
        <v>1.1996738999999999E-3</v>
      </c>
      <c r="BW561" s="155">
        <v>2.0181071999999999E-4</v>
      </c>
      <c r="BX561" s="155">
        <v>2.1194875000000001E-4</v>
      </c>
      <c r="BY561" s="155">
        <v>2.7802037999999999E-6</v>
      </c>
      <c r="BZ561" s="155">
        <v>1.6473405E-4</v>
      </c>
      <c r="CA561" s="155">
        <v>2.3331799999999998E-6</v>
      </c>
      <c r="CB561" s="155">
        <v>6.4174325999999998E-5</v>
      </c>
      <c r="CC561" s="155">
        <v>3.5410489999999999E-6</v>
      </c>
      <c r="CD561" s="155">
        <v>4.6067647999999999E-6</v>
      </c>
      <c r="CE561" s="155">
        <v>6.4376766E-6</v>
      </c>
      <c r="CF561" s="155">
        <v>0</v>
      </c>
      <c r="CG561" s="155">
        <v>1.8963856000000001E-17</v>
      </c>
      <c r="CH561" s="155">
        <v>1.5527532000000001E-13</v>
      </c>
      <c r="CI561" s="155">
        <v>2.8918112999999999E-5</v>
      </c>
      <c r="CJ561" s="155">
        <v>7.5259930000000003E-5</v>
      </c>
      <c r="CK561" s="155">
        <v>4.3312918000000002E-4</v>
      </c>
      <c r="CL561" s="155">
        <v>0</v>
      </c>
      <c r="CM561"/>
      <c r="CN561" s="284">
        <v>1.3142715E-13</v>
      </c>
      <c r="CO561" s="284">
        <v>7.5896936000000004</v>
      </c>
      <c r="CP561" s="285">
        <v>0.10823249</v>
      </c>
      <c r="CQ561" s="284">
        <v>0.13861103999999999</v>
      </c>
      <c r="CR561" s="284">
        <v>4.8192292999999995E-7</v>
      </c>
      <c r="CS561" s="284">
        <v>1.041073E-6</v>
      </c>
      <c r="CT561" s="284">
        <v>8.3364214000000002E-3</v>
      </c>
      <c r="CU561" s="284">
        <v>6.4104808000000002</v>
      </c>
      <c r="CV561" s="284">
        <v>1.6380246000000001E-3</v>
      </c>
      <c r="CW561" s="284">
        <v>9.0448858000000002E-4</v>
      </c>
      <c r="CX561"/>
      <c r="CY561" s="158"/>
      <c r="CZ561" s="272"/>
      <c r="DA561"/>
      <c r="DB561" s="247"/>
      <c r="DC561"/>
      <c r="DD561"/>
      <c r="DE561"/>
      <c r="DF561"/>
      <c r="DG561"/>
      <c r="DH561"/>
      <c r="DI561"/>
      <c r="DJ561"/>
      <c r="DK561"/>
      <c r="DL561"/>
    </row>
    <row r="562" spans="1:116" ht="14.4">
      <c r="A562" t="s">
        <v>684</v>
      </c>
      <c r="B562" s="188" t="s">
        <v>316</v>
      </c>
      <c r="C562" s="151" t="str">
        <f t="shared" si="123"/>
        <v>A.100.06.112</v>
      </c>
      <c r="D562" s="54" t="s">
        <v>23</v>
      </c>
      <c r="E562" s="150" t="s">
        <v>352</v>
      </c>
      <c r="F562" s="153" t="str">
        <f t="shared" si="124"/>
        <v>X10CrNiMoNb 44% inox scrap (World)</v>
      </c>
      <c r="G562" s="154">
        <f t="shared" si="125"/>
        <v>5.9453518000000001</v>
      </c>
      <c r="H562"/>
      <c r="I562"/>
      <c r="J562" s="227">
        <f t="shared" si="134"/>
        <v>3.7275616450900122</v>
      </c>
      <c r="K562"/>
      <c r="L562" s="280">
        <f t="shared" si="135"/>
        <v>8.6098936399999992E-2</v>
      </c>
      <c r="M562" s="280">
        <f t="shared" si="136"/>
        <v>1.1109821236789998</v>
      </c>
      <c r="N562" s="281">
        <f t="shared" si="137"/>
        <v>1.6386778150110126</v>
      </c>
      <c r="O562" s="280">
        <v>0.89180276999999997</v>
      </c>
      <c r="P562" s="286">
        <v>1.0048999999999999</v>
      </c>
      <c r="Q562" s="219">
        <v>8.8231878999999999E-2</v>
      </c>
      <c r="R562" s="286">
        <v>6.7109564999999996E-2</v>
      </c>
      <c r="S562" s="219">
        <v>9.5513633000000008E-3</v>
      </c>
      <c r="T562" s="219">
        <v>2.3710799999999998E-3</v>
      </c>
      <c r="U562" s="219">
        <v>7.0669280999999997E-3</v>
      </c>
      <c r="V562" s="219">
        <v>1.7174721E-2</v>
      </c>
      <c r="W562" s="219">
        <v>1.5903427999999999</v>
      </c>
      <c r="X562" s="219">
        <v>6.4593940000000002E-4</v>
      </c>
      <c r="Y562" s="219">
        <v>3.8305811000000002E-2</v>
      </c>
      <c r="Z562" s="286">
        <v>2.9584279E-5</v>
      </c>
      <c r="AA562" s="219">
        <v>1.0029204E-2</v>
      </c>
      <c r="AB562" s="286">
        <v>1.101248E-11</v>
      </c>
      <c r="AC562"/>
      <c r="AD562" s="227">
        <f t="shared" si="129"/>
        <v>0.89180276999999997</v>
      </c>
      <c r="AE562" s="227">
        <f t="shared" si="130"/>
        <v>1.1964055363999999</v>
      </c>
      <c r="AF562" s="227">
        <f t="shared" si="131"/>
        <v>1.120335804</v>
      </c>
      <c r="AG562" s="227">
        <f t="shared" si="132"/>
        <v>1.1109821236789998</v>
      </c>
      <c r="AH562" s="227">
        <f t="shared" si="133"/>
        <v>1.6286486110110125</v>
      </c>
      <c r="AI562"/>
      <c r="AJ562">
        <v>50.960289000000003</v>
      </c>
      <c r="AK562" s="155">
        <v>46.428097999999999</v>
      </c>
      <c r="AL562" s="155">
        <v>4.0573030000000001</v>
      </c>
      <c r="AM562" s="155">
        <v>0</v>
      </c>
      <c r="AN562" s="155">
        <v>0.40505259999999998</v>
      </c>
      <c r="AO562" s="155">
        <v>5.2497184000000002E-2</v>
      </c>
      <c r="AP562" s="155">
        <v>1.7337750999999998E-2</v>
      </c>
      <c r="AQ562"/>
      <c r="AR562" s="156">
        <v>0.42917383999999997</v>
      </c>
      <c r="AS562" s="156">
        <v>0.41511787</v>
      </c>
      <c r="AT562" s="156">
        <v>1.0998921E-2</v>
      </c>
      <c r="AU562" s="156">
        <v>3.0570503000000001E-3</v>
      </c>
      <c r="AV562" s="282">
        <f t="shared" si="126"/>
        <v>2.4887162873155098E-5</v>
      </c>
      <c r="AW562" s="282">
        <f t="shared" si="127"/>
        <v>4.067648150817488E-8</v>
      </c>
      <c r="AX562" s="283">
        <f t="shared" si="128"/>
        <v>0.42815831000000004</v>
      </c>
      <c r="AY562" s="157">
        <v>5.5310622000000004E-6</v>
      </c>
      <c r="AZ562" s="157">
        <v>1.6689085999999999E-8</v>
      </c>
      <c r="BA562" s="157">
        <v>4.5594699999999998E-13</v>
      </c>
      <c r="BB562" s="157">
        <v>1.5559551E-12</v>
      </c>
      <c r="BC562" s="157">
        <v>0</v>
      </c>
      <c r="BD562" s="157">
        <v>4.8742272E-9</v>
      </c>
      <c r="BE562" s="157">
        <v>1.8315213999999999E-5</v>
      </c>
      <c r="BF562" s="157">
        <v>8.0618395999999996E-10</v>
      </c>
      <c r="BG562" s="157">
        <v>2.1313602E-8</v>
      </c>
      <c r="BH562" s="157">
        <v>1.7812767000000001E-9</v>
      </c>
      <c r="BI562" s="157">
        <v>1.7777146E-13</v>
      </c>
      <c r="BJ562" s="157">
        <v>8.0827916000000006E-11</v>
      </c>
      <c r="BK562" s="157">
        <v>3.6205000999999998E-12</v>
      </c>
      <c r="BL562" s="157">
        <v>1.2507136000000001E-12</v>
      </c>
      <c r="BM562" s="157">
        <v>8.2181804000000002E-7</v>
      </c>
      <c r="BN562" s="157">
        <v>2.1419285E-7</v>
      </c>
      <c r="BO562" s="157">
        <v>1.4877311000000001E-20</v>
      </c>
      <c r="BP562" s="157">
        <v>0.13382985</v>
      </c>
      <c r="BQ562" s="157">
        <v>0.29432846000000001</v>
      </c>
      <c r="BR562" s="157">
        <v>0</v>
      </c>
      <c r="BS562" s="157">
        <v>0</v>
      </c>
      <c r="BT562" s="157">
        <v>0</v>
      </c>
      <c r="BU562"/>
      <c r="BV562" s="155">
        <v>8.9314281E-4</v>
      </c>
      <c r="BW562" s="155">
        <v>1.4810935000000001E-4</v>
      </c>
      <c r="BX562" s="155">
        <v>1.6577218E-4</v>
      </c>
      <c r="BY562" s="155">
        <v>2.0166648999999998E-6</v>
      </c>
      <c r="BZ562" s="155">
        <v>1.2047933000000001E-4</v>
      </c>
      <c r="CA562" s="155">
        <v>2.2948661000000001E-6</v>
      </c>
      <c r="CB562" s="155">
        <v>4.6348421999999998E-5</v>
      </c>
      <c r="CC562" s="155">
        <v>3.4827379E-6</v>
      </c>
      <c r="CD562" s="155">
        <v>3.3339857999999999E-6</v>
      </c>
      <c r="CE562" s="155">
        <v>4.7037567999999997E-6</v>
      </c>
      <c r="CF562" s="155">
        <v>0</v>
      </c>
      <c r="CG562" s="155">
        <v>3.2899275999999998E-17</v>
      </c>
      <c r="CH562" s="155">
        <v>2.6937798999999998E-13</v>
      </c>
      <c r="CI562" s="155">
        <v>2.2233851999999999E-5</v>
      </c>
      <c r="CJ562" s="155">
        <v>6.1548604E-5</v>
      </c>
      <c r="CK562" s="155">
        <v>3.1281906000000002E-4</v>
      </c>
      <c r="CL562" s="155">
        <v>0</v>
      </c>
      <c r="CM562"/>
      <c r="CN562" s="284">
        <v>2.2800520000000001E-13</v>
      </c>
      <c r="CO562" s="284">
        <v>5.9338552</v>
      </c>
      <c r="CP562" s="285">
        <v>9.5867955000000005E-2</v>
      </c>
      <c r="CQ562" s="284">
        <v>0.10186053</v>
      </c>
      <c r="CR562" s="284">
        <v>3.4807395999999998E-7</v>
      </c>
      <c r="CS562" s="284">
        <v>7.5407511999999997E-7</v>
      </c>
      <c r="CT562" s="284">
        <v>6.0915457999999997E-3</v>
      </c>
      <c r="CU562" s="284">
        <v>4.6301626999999996</v>
      </c>
      <c r="CV562" s="284">
        <v>1.1830257999999999E-3</v>
      </c>
      <c r="CW562" s="284">
        <v>8.6769137000000001E-4</v>
      </c>
      <c r="CX562"/>
      <c r="CY562" s="158"/>
      <c r="CZ562" s="272"/>
      <c r="DA562"/>
      <c r="DB562" s="247"/>
      <c r="DC562"/>
      <c r="DD562"/>
      <c r="DE562"/>
      <c r="DF562"/>
      <c r="DG562"/>
      <c r="DH562"/>
      <c r="DI562"/>
      <c r="DJ562"/>
      <c r="DK562"/>
      <c r="DL562"/>
    </row>
    <row r="563" spans="1:116" ht="14.4">
      <c r="A563" t="s">
        <v>685</v>
      </c>
      <c r="B563" s="188" t="s">
        <v>316</v>
      </c>
      <c r="C563" s="151" t="str">
        <f t="shared" si="123"/>
        <v>A.100.06.113</v>
      </c>
      <c r="D563" s="54" t="s">
        <v>23</v>
      </c>
      <c r="E563" s="150" t="s">
        <v>352</v>
      </c>
      <c r="F563" s="153" t="str">
        <f t="shared" si="124"/>
        <v>X10CrNiMoNb 70% inox scrap (EU, USA)</v>
      </c>
      <c r="G563" s="154">
        <f t="shared" si="125"/>
        <v>3.9881381999999999</v>
      </c>
      <c r="H563"/>
      <c r="I563"/>
      <c r="J563" s="227">
        <f t="shared" si="134"/>
        <v>2.1907522662415255</v>
      </c>
      <c r="K563"/>
      <c r="L563" s="280">
        <f t="shared" si="135"/>
        <v>5.8463026500000001E-2</v>
      </c>
      <c r="M563" s="280">
        <f t="shared" si="136"/>
        <v>0.63627821452500011</v>
      </c>
      <c r="N563" s="281">
        <f t="shared" si="137"/>
        <v>0.8977902952165252</v>
      </c>
      <c r="O563" s="280">
        <v>0.59822072999999998</v>
      </c>
      <c r="P563" s="286">
        <v>0.56499944000000002</v>
      </c>
      <c r="Q563" s="219">
        <v>6.0783192E-2</v>
      </c>
      <c r="R563" s="286">
        <v>4.7314259999999997E-2</v>
      </c>
      <c r="S563" s="219">
        <v>5.8684300999999996E-3</v>
      </c>
      <c r="T563" s="219">
        <v>1.2973920999999999E-3</v>
      </c>
      <c r="U563" s="219">
        <v>3.9829443000000001E-3</v>
      </c>
      <c r="V563" s="219">
        <v>9.4888332999999991E-3</v>
      </c>
      <c r="W563" s="219">
        <v>0.86751562000000004</v>
      </c>
      <c r="X563" s="219">
        <v>9.6929183999999995E-4</v>
      </c>
      <c r="Y563" s="219">
        <v>2.4802439999999999E-2</v>
      </c>
      <c r="Z563" s="286">
        <v>3.7457384999999997E-5</v>
      </c>
      <c r="AA563" s="219">
        <v>5.4722351999999998E-3</v>
      </c>
      <c r="AB563" s="286">
        <v>1.6525245999999999E-11</v>
      </c>
      <c r="AC563"/>
      <c r="AD563" s="227">
        <f t="shared" si="129"/>
        <v>0.59822072999999998</v>
      </c>
      <c r="AE563" s="227">
        <f t="shared" si="130"/>
        <v>0.69373449180000013</v>
      </c>
      <c r="AF563" s="227">
        <f t="shared" si="131"/>
        <v>0.64074370049999996</v>
      </c>
      <c r="AG563" s="227">
        <f t="shared" si="132"/>
        <v>0.63627821452500022</v>
      </c>
      <c r="AH563" s="227">
        <f t="shared" si="133"/>
        <v>0.89231806001652525</v>
      </c>
      <c r="AI563"/>
      <c r="AJ563">
        <v>37.542507999999998</v>
      </c>
      <c r="AK563" s="155">
        <v>34.983378000000002</v>
      </c>
      <c r="AL563" s="155">
        <v>2.2373409</v>
      </c>
      <c r="AM563" s="155">
        <v>0</v>
      </c>
      <c r="AN563" s="155">
        <v>0.25183918</v>
      </c>
      <c r="AO563" s="155">
        <v>5.5397911000000001E-2</v>
      </c>
      <c r="AP563" s="155">
        <v>1.4552031E-2</v>
      </c>
      <c r="AQ563"/>
      <c r="AR563" s="156">
        <v>0.25375641999999998</v>
      </c>
      <c r="AS563" s="156">
        <v>0.24515864000000001</v>
      </c>
      <c r="AT563" s="156">
        <v>6.7594433000000001E-3</v>
      </c>
      <c r="AU563" s="156">
        <v>1.8383373999999999E-3</v>
      </c>
      <c r="AV563" s="282">
        <f t="shared" si="126"/>
        <v>1.4697759954254601E-5</v>
      </c>
      <c r="AW563" s="282">
        <f t="shared" si="127"/>
        <v>2.4997940665644326E-8</v>
      </c>
      <c r="AX563" s="283">
        <f t="shared" si="128"/>
        <v>0.257470223</v>
      </c>
      <c r="AY563" s="157">
        <v>3.7143996000000002E-6</v>
      </c>
      <c r="AZ563" s="157">
        <v>1.1207762E-8</v>
      </c>
      <c r="BA563" s="157">
        <v>3.0619001000000002E-13</v>
      </c>
      <c r="BB563" s="157">
        <v>2.3348546000000001E-12</v>
      </c>
      <c r="BC563" s="157">
        <v>0</v>
      </c>
      <c r="BD563" s="157">
        <v>4.2069694000000002E-9</v>
      </c>
      <c r="BE563" s="157">
        <v>1.0414009E-5</v>
      </c>
      <c r="BF563" s="157">
        <v>6.5985229999999996E-10</v>
      </c>
      <c r="BG563" s="157">
        <v>1.2111485000000001E-8</v>
      </c>
      <c r="BH563" s="157">
        <v>9.7162509999999997E-10</v>
      </c>
      <c r="BI563" s="157">
        <v>9.7218372000000004E-14</v>
      </c>
      <c r="BJ563" s="157">
        <v>4.4154899000000001E-11</v>
      </c>
      <c r="BK563" s="157">
        <v>1.9755167000000002E-12</v>
      </c>
      <c r="BL563" s="157">
        <v>6.8244153999999997E-13</v>
      </c>
      <c r="BM563" s="157">
        <v>4.4826652999999999E-7</v>
      </c>
      <c r="BN563" s="157">
        <v>1.1687552E-7</v>
      </c>
      <c r="BO563" s="157">
        <v>2.2324781999999999E-20</v>
      </c>
      <c r="BP563" s="157">
        <v>7.3002813E-2</v>
      </c>
      <c r="BQ563" s="157">
        <v>0.18446741</v>
      </c>
      <c r="BR563" s="157">
        <v>0</v>
      </c>
      <c r="BS563" s="157">
        <v>0</v>
      </c>
      <c r="BT563" s="157">
        <v>0</v>
      </c>
      <c r="BU563"/>
      <c r="BV563" s="155">
        <v>5.3087873000000005E-4</v>
      </c>
      <c r="BW563" s="155">
        <v>8.4644083000000005E-5</v>
      </c>
      <c r="BX563" s="155">
        <v>1.1119988E-4</v>
      </c>
      <c r="BY563" s="155">
        <v>1.1143008E-6</v>
      </c>
      <c r="BZ563" s="155">
        <v>6.8178294000000001E-5</v>
      </c>
      <c r="CA563" s="155">
        <v>2.2495859000000001E-6</v>
      </c>
      <c r="CB563" s="155">
        <v>2.5281446000000001E-5</v>
      </c>
      <c r="CC563" s="155">
        <v>3.4138247000000001E-6</v>
      </c>
      <c r="CD563" s="155">
        <v>1.8297924E-6</v>
      </c>
      <c r="CE563" s="155">
        <v>2.6545788000000001E-6</v>
      </c>
      <c r="CF563" s="155">
        <v>0</v>
      </c>
      <c r="CG563" s="155">
        <v>4.9368408000000002E-17</v>
      </c>
      <c r="CH563" s="155">
        <v>4.0422659999999999E-13</v>
      </c>
      <c r="CI563" s="155">
        <v>1.4334271999999999E-5</v>
      </c>
      <c r="CJ563" s="155">
        <v>4.534431E-5</v>
      </c>
      <c r="CK563" s="155">
        <v>1.7063437000000001E-4</v>
      </c>
      <c r="CL563" s="155">
        <v>0</v>
      </c>
      <c r="CM563"/>
      <c r="CN563" s="284">
        <v>3.4214290999999999E-13</v>
      </c>
      <c r="CO563" s="284">
        <v>3.9769553000000002</v>
      </c>
      <c r="CP563" s="285">
        <v>8.1255320000000006E-2</v>
      </c>
      <c r="CQ563" s="284">
        <v>5.8428108999999999E-2</v>
      </c>
      <c r="CR563" s="284">
        <v>1.8988882E-7</v>
      </c>
      <c r="CS563" s="284">
        <v>4.1489574999999998E-7</v>
      </c>
      <c r="CT563" s="284">
        <v>3.4385109E-3</v>
      </c>
      <c r="CU563" s="284">
        <v>2.5261504000000001</v>
      </c>
      <c r="CV563" s="284">
        <v>6.4529991000000005E-4</v>
      </c>
      <c r="CW563" s="284">
        <v>8.2420376000000002E-4</v>
      </c>
      <c r="CX563"/>
      <c r="CY563" s="158"/>
      <c r="CZ563" s="272"/>
      <c r="DA563"/>
      <c r="DB563" s="247"/>
      <c r="DC563"/>
      <c r="DD563"/>
      <c r="DE563"/>
      <c r="DF563"/>
      <c r="DG563"/>
      <c r="DH563"/>
      <c r="DI563"/>
      <c r="DJ563"/>
      <c r="DK563"/>
      <c r="DL563"/>
    </row>
    <row r="564" spans="1:116" ht="14.4">
      <c r="A564" t="s">
        <v>686</v>
      </c>
      <c r="B564" s="188" t="s">
        <v>316</v>
      </c>
      <c r="C564" s="151" t="str">
        <f t="shared" ref="C564:C631" si="138">MID(A564,1,12)</f>
        <v>A.100.06.114</v>
      </c>
      <c r="D564" s="54" t="s">
        <v>23</v>
      </c>
      <c r="E564" s="150" t="s">
        <v>352</v>
      </c>
      <c r="F564" s="153" t="str">
        <f t="shared" ref="F564:F631" si="139">MID(A564, 21,85)</f>
        <v>X10CrNiS (303) 23% inox scrap (China)</v>
      </c>
      <c r="G564" s="154">
        <f t="shared" si="125"/>
        <v>6.9378000000000002</v>
      </c>
      <c r="H564"/>
      <c r="I564"/>
      <c r="J564" s="227">
        <f t="shared" si="134"/>
        <v>3.2727353045154906</v>
      </c>
      <c r="K564"/>
      <c r="L564" s="280">
        <f t="shared" si="135"/>
        <v>9.3328318199999996E-2</v>
      </c>
      <c r="M564" s="280">
        <f t="shared" si="136"/>
        <v>1.1281649575100001</v>
      </c>
      <c r="N564" s="281">
        <f t="shared" si="137"/>
        <v>1.0105720288054902</v>
      </c>
      <c r="O564" s="280">
        <v>1.04067</v>
      </c>
      <c r="P564" s="286">
        <v>1.0384424000000001</v>
      </c>
      <c r="Q564" s="219">
        <v>6.8670969999999998E-2</v>
      </c>
      <c r="R564" s="286">
        <v>7.6277703000000002E-2</v>
      </c>
      <c r="S564" s="219">
        <v>8.6250448000000004E-3</v>
      </c>
      <c r="T564" s="219">
        <v>3.0054036E-3</v>
      </c>
      <c r="U564" s="219">
        <v>5.4201668E-3</v>
      </c>
      <c r="V564" s="219">
        <v>2.0709074000000001E-2</v>
      </c>
      <c r="W564" s="219">
        <v>0.95659238999999996</v>
      </c>
      <c r="X564" s="219">
        <v>3.2202872999999998E-4</v>
      </c>
      <c r="Y564" s="219">
        <v>4.6282466000000001E-2</v>
      </c>
      <c r="Z564" s="286">
        <v>2.0484779999999999E-5</v>
      </c>
      <c r="AA564" s="219">
        <v>7.6971727999999998E-3</v>
      </c>
      <c r="AB564" s="286">
        <v>5.4901977999999997E-12</v>
      </c>
      <c r="AC564"/>
      <c r="AD564" s="227">
        <f t="shared" si="129"/>
        <v>1.04067</v>
      </c>
      <c r="AE564" s="227">
        <f t="shared" si="130"/>
        <v>1.2211507622</v>
      </c>
      <c r="AF564" s="227">
        <f t="shared" si="131"/>
        <v>1.1355196167999999</v>
      </c>
      <c r="AG564" s="227">
        <f t="shared" si="132"/>
        <v>1.1281649575100003</v>
      </c>
      <c r="AH564" s="227">
        <f t="shared" si="133"/>
        <v>1.0028748560054903</v>
      </c>
      <c r="AI564"/>
      <c r="AJ564">
        <v>55.143039999999999</v>
      </c>
      <c r="AK564" s="155">
        <v>49.828783999999999</v>
      </c>
      <c r="AL564" s="155">
        <v>5.2424726000000001</v>
      </c>
      <c r="AM564" s="155">
        <v>0</v>
      </c>
      <c r="AN564" s="155">
        <v>2.3092590999999999E-2</v>
      </c>
      <c r="AO564" s="155">
        <v>3.7816559E-2</v>
      </c>
      <c r="AP564" s="155">
        <v>1.0874217E-2</v>
      </c>
      <c r="AQ564"/>
      <c r="AR564" s="156">
        <v>0.45572248999999998</v>
      </c>
      <c r="AS564" s="156">
        <v>0.44141759000000003</v>
      </c>
      <c r="AT564" s="156">
        <v>1.1641868E-2</v>
      </c>
      <c r="AU564" s="156">
        <v>2.6630364999999999E-3</v>
      </c>
      <c r="AV564" s="282">
        <f t="shared" si="126"/>
        <v>2.6463884276110906E-5</v>
      </c>
      <c r="AW564" s="282">
        <f t="shared" si="127"/>
        <v>4.3054245999007418E-8</v>
      </c>
      <c r="AX564" s="283">
        <f t="shared" si="128"/>
        <v>0.37297430300000001</v>
      </c>
      <c r="AY564" s="157">
        <v>6.4523653000000002E-6</v>
      </c>
      <c r="AZ564" s="157">
        <v>1.9468892999999999E-8</v>
      </c>
      <c r="BA564" s="157">
        <v>5.3189475999999997E-13</v>
      </c>
      <c r="BB564" s="157">
        <v>7.7571091000000003E-13</v>
      </c>
      <c r="BC564" s="157">
        <v>0</v>
      </c>
      <c r="BD564" s="157">
        <v>5.1885904000000003E-9</v>
      </c>
      <c r="BE564" s="157">
        <v>1.8768848E-5</v>
      </c>
      <c r="BF564" s="157">
        <v>8.7314640000000002E-10</v>
      </c>
      <c r="BG564" s="157">
        <v>2.1844692999999999E-8</v>
      </c>
      <c r="BH564" s="157">
        <v>8.3061720999999995E-10</v>
      </c>
      <c r="BI564" s="157">
        <v>3.1233812999999998E-13</v>
      </c>
      <c r="BJ564" s="157">
        <v>3.2192412999999998E-11</v>
      </c>
      <c r="BK564" s="157">
        <v>3.0438623E-12</v>
      </c>
      <c r="BL564" s="157">
        <v>8.1588081E-13</v>
      </c>
      <c r="BM564" s="157">
        <v>1.0699804999999999E-6</v>
      </c>
      <c r="BN564" s="157">
        <v>1.6750110999999999E-7</v>
      </c>
      <c r="BO564" s="157">
        <v>7.4169830999999998E-21</v>
      </c>
      <c r="BP564" s="157">
        <v>4.8506122999999998E-2</v>
      </c>
      <c r="BQ564" s="157">
        <v>0.32446817999999999</v>
      </c>
      <c r="BR564" s="157">
        <v>0</v>
      </c>
      <c r="BS564" s="157">
        <v>0</v>
      </c>
      <c r="BT564" s="157">
        <v>0</v>
      </c>
      <c r="BU564"/>
      <c r="BV564" s="155">
        <v>6.6000602999999997E-4</v>
      </c>
      <c r="BW564" s="155">
        <v>1.5178912999999999E-4</v>
      </c>
      <c r="BX564" s="155">
        <v>1.9344427999999999E-4</v>
      </c>
      <c r="BY564" s="155">
        <v>2.4324847E-6</v>
      </c>
      <c r="BZ564" s="155">
        <v>1.2333936999999999E-4</v>
      </c>
      <c r="CA564" s="155">
        <v>2.3306861999999999E-6</v>
      </c>
      <c r="CB564" s="155">
        <v>2.1612473999999999E-5</v>
      </c>
      <c r="CC564" s="155">
        <v>3.5372931999999999E-6</v>
      </c>
      <c r="CD564" s="155">
        <v>4.1342350000000001E-6</v>
      </c>
      <c r="CE564" s="155">
        <v>3.6111981000000001E-6</v>
      </c>
      <c r="CF564" s="155">
        <v>0</v>
      </c>
      <c r="CG564" s="155">
        <v>1.6401712000000001E-17</v>
      </c>
      <c r="CH564" s="155">
        <v>1.3429658E-13</v>
      </c>
      <c r="CI564" s="155">
        <v>2.4221988E-5</v>
      </c>
      <c r="CJ564" s="155">
        <v>6.7203295999999996E-5</v>
      </c>
      <c r="CK564" s="155">
        <v>6.2349602000000002E-5</v>
      </c>
      <c r="CL564" s="155">
        <v>0</v>
      </c>
      <c r="CM564"/>
      <c r="CN564" s="284">
        <v>1.1367046E-13</v>
      </c>
      <c r="CO564" s="284">
        <v>6.9260378999999999</v>
      </c>
      <c r="CP564" s="285">
        <v>0.10064997000000001</v>
      </c>
      <c r="CQ564" s="284">
        <v>0.10438643</v>
      </c>
      <c r="CR564" s="284">
        <v>4.5746827999999999E-7</v>
      </c>
      <c r="CS564" s="284">
        <v>3.1339135999999999E-7</v>
      </c>
      <c r="CT564" s="284">
        <v>6.2397173999999998E-3</v>
      </c>
      <c r="CU564" s="284">
        <v>4.9261249999999999</v>
      </c>
      <c r="CV564" s="284">
        <v>5.5165015000000004E-4</v>
      </c>
      <c r="CW564" s="284">
        <v>9.2630551000000001E-4</v>
      </c>
      <c r="CX564"/>
      <c r="CY564" s="158"/>
      <c r="CZ564" s="272"/>
      <c r="DA564"/>
      <c r="DB564" s="247"/>
      <c r="DC564"/>
      <c r="DD564"/>
      <c r="DE564"/>
      <c r="DF564"/>
      <c r="DG564"/>
      <c r="DH564"/>
      <c r="DI564"/>
      <c r="DJ564"/>
      <c r="DK564"/>
      <c r="DL564"/>
    </row>
    <row r="565" spans="1:116" ht="14.4">
      <c r="A565" t="s">
        <v>687</v>
      </c>
      <c r="B565" s="188" t="s">
        <v>316</v>
      </c>
      <c r="C565" s="151" t="str">
        <f t="shared" si="138"/>
        <v>A.100.06.115</v>
      </c>
      <c r="D565" s="54" t="s">
        <v>23</v>
      </c>
      <c r="E565" s="150" t="s">
        <v>352</v>
      </c>
      <c r="F565" s="153" t="str">
        <f t="shared" si="139"/>
        <v>X10CrNiS (303) 44% inox scrap (World)</v>
      </c>
      <c r="G565" s="154">
        <f t="shared" ref="G565:G632" si="140">O565/0.15</f>
        <v>5.466045133333334</v>
      </c>
      <c r="H565"/>
      <c r="I565"/>
      <c r="J565" s="227">
        <f t="shared" si="134"/>
        <v>2.459914665561393</v>
      </c>
      <c r="K565"/>
      <c r="L565" s="280">
        <f t="shared" si="135"/>
        <v>7.4431544800000013E-2</v>
      </c>
      <c r="M565" s="280">
        <f t="shared" si="136"/>
        <v>0.83329507795099989</v>
      </c>
      <c r="N565" s="281">
        <f t="shared" si="137"/>
        <v>0.73228127281039312</v>
      </c>
      <c r="O565" s="280">
        <v>0.81990677000000001</v>
      </c>
      <c r="P565" s="286">
        <v>0.76029690999999999</v>
      </c>
      <c r="Q565" s="219">
        <v>5.7330357999999998E-2</v>
      </c>
      <c r="R565" s="286">
        <v>6.1633867000000002E-2</v>
      </c>
      <c r="S565" s="219">
        <v>6.6316741000000002E-3</v>
      </c>
      <c r="T565" s="219">
        <v>2.1730600000000001E-3</v>
      </c>
      <c r="U565" s="219">
        <v>3.9929437000000003E-3</v>
      </c>
      <c r="V565" s="219">
        <v>1.5030378E-2</v>
      </c>
      <c r="W565" s="219">
        <v>0.69090646</v>
      </c>
      <c r="X565" s="219">
        <v>6.0960818999999998E-4</v>
      </c>
      <c r="Y565" s="219">
        <v>3.5814668000000001E-2</v>
      </c>
      <c r="Z565" s="286">
        <v>2.7823760999999999E-5</v>
      </c>
      <c r="AA565" s="219">
        <v>5.5601447999999998E-3</v>
      </c>
      <c r="AB565" s="286">
        <v>1.0393077E-11</v>
      </c>
      <c r="AC565"/>
      <c r="AD565" s="227">
        <f t="shared" si="129"/>
        <v>0.81990677000000001</v>
      </c>
      <c r="AE565" s="227">
        <f t="shared" si="130"/>
        <v>0.90708919079999983</v>
      </c>
      <c r="AF565" s="227">
        <f t="shared" si="131"/>
        <v>0.83821779079999992</v>
      </c>
      <c r="AG565" s="227">
        <f t="shared" si="132"/>
        <v>0.83329507795099989</v>
      </c>
      <c r="AH565" s="227">
        <f t="shared" si="133"/>
        <v>0.72672112801039312</v>
      </c>
      <c r="AI565"/>
      <c r="AJ565">
        <v>45.781410000000001</v>
      </c>
      <c r="AK565" s="155">
        <v>41.890154000000003</v>
      </c>
      <c r="AL565" s="155">
        <v>3.8010598</v>
      </c>
      <c r="AM565" s="155">
        <v>0</v>
      </c>
      <c r="AN565" s="155">
        <v>3.5562168999999998E-2</v>
      </c>
      <c r="AO565" s="155">
        <v>4.3667177000000001E-2</v>
      </c>
      <c r="AP565" s="155">
        <v>1.0967259E-2</v>
      </c>
      <c r="AQ565"/>
      <c r="AR565" s="156">
        <v>0.34114833</v>
      </c>
      <c r="AS565" s="156">
        <v>0.33024814000000002</v>
      </c>
      <c r="AT565" s="156">
        <v>8.8724797999999994E-3</v>
      </c>
      <c r="AU565" s="156">
        <v>2.0277158000000001E-3</v>
      </c>
      <c r="AV565" s="282">
        <f t="shared" si="126"/>
        <v>1.97990492970396E-5</v>
      </c>
      <c r="AW565" s="282">
        <f t="shared" si="127"/>
        <v>3.2812425180734043E-8</v>
      </c>
      <c r="AX565" s="283">
        <f t="shared" si="128"/>
        <v>0.28399380099999999</v>
      </c>
      <c r="AY565" s="157">
        <v>5.086265E-6</v>
      </c>
      <c r="AZ565" s="157">
        <v>1.5347026E-8</v>
      </c>
      <c r="BA565" s="157">
        <v>4.1928000000000001E-13</v>
      </c>
      <c r="BB565" s="157">
        <v>1.4684395999999999E-12</v>
      </c>
      <c r="BC565" s="157">
        <v>0</v>
      </c>
      <c r="BD565" s="157">
        <v>4.6934986000000004E-9</v>
      </c>
      <c r="BE565" s="157">
        <v>1.3814324999999999E-5</v>
      </c>
      <c r="BF565" s="157">
        <v>7.6512081999999997E-10</v>
      </c>
      <c r="BG565" s="157">
        <v>1.6073652E-8</v>
      </c>
      <c r="BH565" s="157">
        <v>5.9990220000000005E-10</v>
      </c>
      <c r="BI565" s="157">
        <v>2.2573160999999999E-13</v>
      </c>
      <c r="BJ565" s="157">
        <v>2.3290986999999999E-11</v>
      </c>
      <c r="BK565" s="157">
        <v>2.1987718000000002E-12</v>
      </c>
      <c r="BL565" s="157">
        <v>5.8939031000000003E-13</v>
      </c>
      <c r="BM565" s="157">
        <v>7.7276500000000002E-7</v>
      </c>
      <c r="BN565" s="157">
        <v>1.2099932999999999E-7</v>
      </c>
      <c r="BO565" s="157">
        <v>1.4040528999999999E-20</v>
      </c>
      <c r="BP565" s="157">
        <v>3.5035081000000003E-2</v>
      </c>
      <c r="BQ565" s="157">
        <v>0.24895871999999999</v>
      </c>
      <c r="BR565" s="157">
        <v>0</v>
      </c>
      <c r="BS565" s="157">
        <v>0</v>
      </c>
      <c r="BT565" s="157">
        <v>0</v>
      </c>
      <c r="BU565"/>
      <c r="BV565" s="155">
        <v>5.0338265000000003E-4</v>
      </c>
      <c r="BW565" s="155">
        <v>1.1198264E-4</v>
      </c>
      <c r="BX565" s="155">
        <v>1.5240784E-4</v>
      </c>
      <c r="BY565" s="155">
        <v>1.7655343999999999E-6</v>
      </c>
      <c r="BZ565" s="155">
        <v>9.0583169999999995E-5</v>
      </c>
      <c r="CA565" s="155">
        <v>2.2930650000000002E-6</v>
      </c>
      <c r="CB565" s="155">
        <v>1.5609306999999999E-5</v>
      </c>
      <c r="CC565" s="155">
        <v>3.4800253E-6</v>
      </c>
      <c r="CD565" s="155">
        <v>2.9927142E-6</v>
      </c>
      <c r="CE565" s="155">
        <v>2.6624112000000001E-6</v>
      </c>
      <c r="CF565" s="155">
        <v>0</v>
      </c>
      <c r="CG565" s="155">
        <v>3.1048837999999998E-17</v>
      </c>
      <c r="CH565" s="155">
        <v>2.5422668000000001E-13</v>
      </c>
      <c r="CI565" s="155">
        <v>1.8842207E-5</v>
      </c>
      <c r="CJ565" s="155">
        <v>5.5729924000000002E-5</v>
      </c>
      <c r="CK565" s="155">
        <v>4.5033807000000002E-5</v>
      </c>
      <c r="CL565" s="155">
        <v>0</v>
      </c>
      <c r="CM565"/>
      <c r="CN565" s="284">
        <v>2.1518092999999999E-13</v>
      </c>
      <c r="CO565" s="284">
        <v>5.4545482999999999</v>
      </c>
      <c r="CP565" s="285">
        <v>9.0391687999999998E-2</v>
      </c>
      <c r="CQ565" s="284">
        <v>7.7142753999999994E-2</v>
      </c>
      <c r="CR565" s="284">
        <v>3.3041226999999998E-7</v>
      </c>
      <c r="CS565" s="284">
        <v>2.2852723999999999E-7</v>
      </c>
      <c r="CT565" s="284">
        <v>4.5772594999999999E-3</v>
      </c>
      <c r="CU565" s="284">
        <v>3.5581279000000001</v>
      </c>
      <c r="CV565" s="284">
        <v>3.9842201999999998E-4</v>
      </c>
      <c r="CW565" s="284">
        <v>8.8344805000000002E-4</v>
      </c>
      <c r="CX565"/>
      <c r="CY565" s="158"/>
      <c r="CZ565" s="272"/>
      <c r="DA565"/>
      <c r="DB565" s="247"/>
      <c r="DC565"/>
      <c r="DD565"/>
      <c r="DE565"/>
      <c r="DF565"/>
      <c r="DG565"/>
      <c r="DH565"/>
      <c r="DI565"/>
      <c r="DJ565"/>
      <c r="DK565"/>
      <c r="DL565"/>
    </row>
    <row r="566" spans="1:116" ht="14.4">
      <c r="A566" t="s">
        <v>688</v>
      </c>
      <c r="B566" s="188" t="s">
        <v>316</v>
      </c>
      <c r="C566" s="151" t="str">
        <f t="shared" si="138"/>
        <v>A.100.06.116</v>
      </c>
      <c r="D566" s="54" t="s">
        <v>23</v>
      </c>
      <c r="E566" s="150" t="s">
        <v>352</v>
      </c>
      <c r="F566" s="153" t="str">
        <f t="shared" si="139"/>
        <v>X10CrNiS (303) 70% inox scrap (EU, USA)</v>
      </c>
      <c r="G566" s="154">
        <f t="shared" si="140"/>
        <v>3.7266982</v>
      </c>
      <c r="H566"/>
      <c r="I566"/>
      <c r="J566" s="227">
        <f t="shared" si="134"/>
        <v>1.4993084661391873</v>
      </c>
      <c r="K566"/>
      <c r="L566" s="280">
        <f t="shared" si="135"/>
        <v>5.2098994999999995E-2</v>
      </c>
      <c r="M566" s="280">
        <f t="shared" si="136"/>
        <v>0.48481255082300007</v>
      </c>
      <c r="N566" s="281">
        <f t="shared" si="137"/>
        <v>0.40339219031618734</v>
      </c>
      <c r="O566" s="280">
        <v>0.55900472999999995</v>
      </c>
      <c r="P566" s="286">
        <v>0.43157957000000002</v>
      </c>
      <c r="Q566" s="219">
        <v>4.3927817000000001E-2</v>
      </c>
      <c r="R566" s="286">
        <v>4.4327515999999997E-2</v>
      </c>
      <c r="S566" s="219">
        <v>4.2758722999999997E-3</v>
      </c>
      <c r="T566" s="219">
        <v>1.1893812000000001E-3</v>
      </c>
      <c r="U566" s="219">
        <v>2.3062255E-3</v>
      </c>
      <c r="V566" s="219">
        <v>8.3191919E-3</v>
      </c>
      <c r="W566" s="219">
        <v>0.37691398999999998</v>
      </c>
      <c r="X566" s="219">
        <v>9.4947482000000004E-4</v>
      </c>
      <c r="Y566" s="219">
        <v>2.3443634000000001E-2</v>
      </c>
      <c r="Z566" s="286">
        <v>3.6497103000000001E-5</v>
      </c>
      <c r="AA566" s="219">
        <v>3.0345662999999999E-3</v>
      </c>
      <c r="AB566" s="286">
        <v>1.618739E-11</v>
      </c>
      <c r="AC566"/>
      <c r="AD566" s="227">
        <f t="shared" si="129"/>
        <v>0.55900472999999995</v>
      </c>
      <c r="AE566" s="227">
        <f t="shared" si="130"/>
        <v>0.53592557390000006</v>
      </c>
      <c r="AF566" s="227">
        <f t="shared" si="131"/>
        <v>0.48686114520000001</v>
      </c>
      <c r="AG566" s="227">
        <f t="shared" si="132"/>
        <v>0.48481255082300007</v>
      </c>
      <c r="AH566" s="227">
        <f t="shared" si="133"/>
        <v>0.40035762401618735</v>
      </c>
      <c r="AI566"/>
      <c r="AJ566">
        <v>34.717664999999997</v>
      </c>
      <c r="AK566" s="155">
        <v>32.508136</v>
      </c>
      <c r="AL566" s="155">
        <v>2.0975719000000002</v>
      </c>
      <c r="AM566" s="155">
        <v>0</v>
      </c>
      <c r="AN566" s="155">
        <v>5.0298943999999998E-2</v>
      </c>
      <c r="AO566" s="155">
        <v>5.0581543E-2</v>
      </c>
      <c r="AP566" s="155">
        <v>1.1077218E-2</v>
      </c>
      <c r="AQ566"/>
      <c r="AR566" s="156">
        <v>0.20574250999999999</v>
      </c>
      <c r="AS566" s="156">
        <v>0.19886606000000001</v>
      </c>
      <c r="AT566" s="156">
        <v>5.5995664000000004E-3</v>
      </c>
      <c r="AU566" s="156">
        <v>1.2768821000000001E-3</v>
      </c>
      <c r="AV566" s="282">
        <f t="shared" si="126"/>
        <v>1.1922425683318802E-5</v>
      </c>
      <c r="AW566" s="282">
        <f t="shared" si="127"/>
        <v>2.0708455466511868E-8</v>
      </c>
      <c r="AX566" s="283">
        <f t="shared" si="128"/>
        <v>0.17883502900000001</v>
      </c>
      <c r="AY566" s="157">
        <v>3.4717829000000002E-6</v>
      </c>
      <c r="AZ566" s="157">
        <v>1.0475729E-8</v>
      </c>
      <c r="BA566" s="157">
        <v>2.8618982000000002E-13</v>
      </c>
      <c r="BB566" s="157">
        <v>2.2871188000000002E-12</v>
      </c>
      <c r="BC566" s="157">
        <v>0</v>
      </c>
      <c r="BD566" s="157">
        <v>4.1083901999999998E-9</v>
      </c>
      <c r="BE566" s="157">
        <v>7.9589791000000004E-6</v>
      </c>
      <c r="BF566" s="157">
        <v>6.3745423000000003E-10</v>
      </c>
      <c r="BG566" s="157">
        <v>9.2533307999999998E-9</v>
      </c>
      <c r="BH566" s="157">
        <v>3.2723899999999999E-10</v>
      </c>
      <c r="BI566" s="157">
        <v>1.2337844999999999E-13</v>
      </c>
      <c r="BJ566" s="157">
        <v>1.277112E-11</v>
      </c>
      <c r="BK566" s="157">
        <v>1.2000285E-12</v>
      </c>
      <c r="BL566" s="157">
        <v>3.2171972000000002E-13</v>
      </c>
      <c r="BM566" s="157">
        <v>4.2151032000000002E-7</v>
      </c>
      <c r="BN566" s="157">
        <v>6.6042686000000004E-8</v>
      </c>
      <c r="BO566" s="157">
        <v>2.1868355E-20</v>
      </c>
      <c r="BP566" s="157">
        <v>1.9114758999999999E-2</v>
      </c>
      <c r="BQ566" s="157">
        <v>0.15972027</v>
      </c>
      <c r="BR566" s="157">
        <v>0</v>
      </c>
      <c r="BS566" s="157">
        <v>0</v>
      </c>
      <c r="BT566" s="157">
        <v>0</v>
      </c>
      <c r="BU566"/>
      <c r="BV566" s="155">
        <v>3.1828227999999999E-4</v>
      </c>
      <c r="BW566" s="155">
        <v>6.4938605999999998E-5</v>
      </c>
      <c r="BX566" s="155">
        <v>1.0391023E-4</v>
      </c>
      <c r="BY566" s="155">
        <v>9.7732053000000009E-7</v>
      </c>
      <c r="BZ566" s="155">
        <v>5.1871299000000003E-5</v>
      </c>
      <c r="CA566" s="155">
        <v>2.2486034999999999E-6</v>
      </c>
      <c r="CB566" s="155">
        <v>8.5146556999999998E-6</v>
      </c>
      <c r="CC566" s="155">
        <v>3.4123451E-6</v>
      </c>
      <c r="CD566" s="155">
        <v>1.6436443E-6</v>
      </c>
      <c r="CE566" s="155">
        <v>1.5411174999999999E-6</v>
      </c>
      <c r="CF566" s="155">
        <v>0</v>
      </c>
      <c r="CG566" s="155">
        <v>4.8359078000000002E-17</v>
      </c>
      <c r="CH566" s="155">
        <v>3.9596225E-13</v>
      </c>
      <c r="CI566" s="155">
        <v>1.2484284E-5</v>
      </c>
      <c r="CJ566" s="155">
        <v>4.2170484999999998E-5</v>
      </c>
      <c r="CK566" s="155">
        <v>2.4569683999999999E-5</v>
      </c>
      <c r="CL566" s="155">
        <v>0</v>
      </c>
      <c r="CM566"/>
      <c r="CN566" s="284">
        <v>3.3514785000000001E-13</v>
      </c>
      <c r="CO566" s="284">
        <v>3.7155152</v>
      </c>
      <c r="CP566" s="285">
        <v>7.8268265000000004E-2</v>
      </c>
      <c r="CQ566" s="284">
        <v>4.4945684999999999E-2</v>
      </c>
      <c r="CR566" s="284">
        <v>1.8025517E-7</v>
      </c>
      <c r="CS566" s="284">
        <v>1.2823327000000001E-7</v>
      </c>
      <c r="CT566" s="284">
        <v>2.6125366000000001E-3</v>
      </c>
      <c r="CU566" s="284">
        <v>1.9414042</v>
      </c>
      <c r="CV566" s="284">
        <v>2.1733422999999999E-4</v>
      </c>
      <c r="CW566" s="284">
        <v>8.3279831E-4</v>
      </c>
      <c r="CX566"/>
      <c r="CY566" s="158"/>
      <c r="CZ566" s="272"/>
      <c r="DA566"/>
      <c r="DB566" s="247"/>
      <c r="DC566"/>
      <c r="DD566"/>
      <c r="DE566"/>
      <c r="DF566"/>
      <c r="DG566"/>
      <c r="DH566"/>
      <c r="DI566"/>
      <c r="DJ566"/>
      <c r="DK566"/>
      <c r="DL566"/>
    </row>
    <row r="567" spans="1:116" ht="14.4">
      <c r="A567" t="s">
        <v>689</v>
      </c>
      <c r="B567" s="188" t="s">
        <v>316</v>
      </c>
      <c r="C567" s="151" t="str">
        <f t="shared" si="138"/>
        <v>A.100.06.117</v>
      </c>
      <c r="D567" s="54" t="s">
        <v>23</v>
      </c>
      <c r="E567" s="150" t="s">
        <v>352</v>
      </c>
      <c r="F567" s="153" t="str">
        <f t="shared" si="139"/>
        <v>X12Cr13 (416) 23% inox scrap (China)</v>
      </c>
      <c r="G567" s="154">
        <f t="shared" si="140"/>
        <v>5.6029648000000005</v>
      </c>
      <c r="H567"/>
      <c r="I567"/>
      <c r="J567" s="227">
        <f t="shared" si="134"/>
        <v>1.3560481232554267</v>
      </c>
      <c r="K567"/>
      <c r="L567" s="280">
        <f t="shared" si="135"/>
        <v>5.8629300800000006E-2</v>
      </c>
      <c r="M567" s="280">
        <f t="shared" si="136"/>
        <v>0.27060453354999997</v>
      </c>
      <c r="N567" s="281">
        <f t="shared" si="137"/>
        <v>0.18636956890542666</v>
      </c>
      <c r="O567" s="280">
        <v>0.84044472000000003</v>
      </c>
      <c r="P567" s="286">
        <v>0.19302772000000001</v>
      </c>
      <c r="Q567" s="219">
        <v>6.2418157000000002E-2</v>
      </c>
      <c r="R567" s="286">
        <v>4.6422005000000002E-2</v>
      </c>
      <c r="S567" s="219">
        <v>6.2980915999999998E-3</v>
      </c>
      <c r="T567" s="219">
        <v>1.9698458999999999E-3</v>
      </c>
      <c r="U567" s="219">
        <v>3.9393583000000001E-3</v>
      </c>
      <c r="V567" s="219">
        <v>1.4819943E-2</v>
      </c>
      <c r="W567" s="219">
        <v>0.14671888999999999</v>
      </c>
      <c r="X567" s="219">
        <v>3.1830192000000001E-4</v>
      </c>
      <c r="Y567" s="219">
        <v>3.4117749000000003E-2</v>
      </c>
      <c r="Z567" s="286">
        <v>2.0411630000000002E-5</v>
      </c>
      <c r="AA567" s="219">
        <v>5.5329298999999997E-3</v>
      </c>
      <c r="AB567" s="286">
        <v>5.4266602000000003E-12</v>
      </c>
      <c r="AC567"/>
      <c r="AD567" s="227">
        <f t="shared" si="129"/>
        <v>0.84044472000000003</v>
      </c>
      <c r="AE567" s="227">
        <f t="shared" si="130"/>
        <v>0.32889512079999994</v>
      </c>
      <c r="AF567" s="227">
        <f t="shared" si="131"/>
        <v>0.27579874989999997</v>
      </c>
      <c r="AG567" s="227">
        <f t="shared" si="132"/>
        <v>0.27060453354999997</v>
      </c>
      <c r="AH567" s="227">
        <f t="shared" si="133"/>
        <v>0.18083663900542665</v>
      </c>
      <c r="AI567"/>
      <c r="AJ567">
        <v>41.828493000000002</v>
      </c>
      <c r="AK567" s="155">
        <v>37.964852999999998</v>
      </c>
      <c r="AL567" s="155">
        <v>3.7915846000000002</v>
      </c>
      <c r="AM567" s="155">
        <v>0</v>
      </c>
      <c r="AN567" s="155">
        <v>2.2928408000000001E-2</v>
      </c>
      <c r="AO567" s="155">
        <v>3.8038066000000002E-2</v>
      </c>
      <c r="AP567" s="155">
        <v>1.1089151E-2</v>
      </c>
      <c r="AQ567"/>
      <c r="AR567" s="156">
        <v>0.16314806000000001</v>
      </c>
      <c r="AS567" s="156">
        <v>0.15595613</v>
      </c>
      <c r="AT567" s="156">
        <v>5.6465274999999999E-3</v>
      </c>
      <c r="AU567" s="156">
        <v>1.5454030999999999E-3</v>
      </c>
      <c r="AV567" s="282">
        <f t="shared" si="126"/>
        <v>9.3498877610336696E-6</v>
      </c>
      <c r="AW567" s="282">
        <f t="shared" si="127"/>
        <v>2.0882128277647334E-8</v>
      </c>
      <c r="AX567" s="283">
        <f t="shared" si="128"/>
        <v>0.216443002</v>
      </c>
      <c r="AY567" s="157">
        <v>5.2136379000000002E-6</v>
      </c>
      <c r="AZ567" s="157">
        <v>1.5731353E-8</v>
      </c>
      <c r="BA567" s="157">
        <v>4.2977984999999998E-13</v>
      </c>
      <c r="BB567" s="157">
        <v>7.6673366999999996E-13</v>
      </c>
      <c r="BC567" s="157">
        <v>0</v>
      </c>
      <c r="BD567" s="157">
        <v>4.2224343E-9</v>
      </c>
      <c r="BE567" s="157">
        <v>3.3416639E-6</v>
      </c>
      <c r="BF567" s="157">
        <v>6.5238839999999996E-10</v>
      </c>
      <c r="BG567" s="157">
        <v>3.8744737000000001E-9</v>
      </c>
      <c r="BH567" s="157">
        <v>5.9747476999999995E-10</v>
      </c>
      <c r="BI567" s="157">
        <v>3.7544218999999999E-13</v>
      </c>
      <c r="BJ567" s="157">
        <v>2.3163466000000001E-11</v>
      </c>
      <c r="BK567" s="157">
        <v>1.9394484000000001E-12</v>
      </c>
      <c r="BL567" s="157">
        <v>5.3027120000000001E-13</v>
      </c>
      <c r="BM567" s="157">
        <v>6.6986935000000003E-7</v>
      </c>
      <c r="BN567" s="157">
        <v>1.2049341E-7</v>
      </c>
      <c r="BO567" s="157">
        <v>7.3311469000000007E-21</v>
      </c>
      <c r="BP567" s="157">
        <v>1.0601381999999999E-2</v>
      </c>
      <c r="BQ567" s="157">
        <v>0.20584162</v>
      </c>
      <c r="BR567" s="157">
        <v>0</v>
      </c>
      <c r="BS567" s="157">
        <v>0</v>
      </c>
      <c r="BT567" s="157">
        <v>0</v>
      </c>
      <c r="BU567"/>
      <c r="BV567" s="155">
        <v>3.3723394999999999E-4</v>
      </c>
      <c r="BW567" s="155">
        <v>2.7896912E-5</v>
      </c>
      <c r="BX567" s="155">
        <v>1.5622553000000001E-4</v>
      </c>
      <c r="BY567" s="155">
        <v>1.7437782E-6</v>
      </c>
      <c r="BZ567" s="155">
        <v>2.1289849000000001E-5</v>
      </c>
      <c r="CA567" s="155">
        <v>2.3305014999999999E-6</v>
      </c>
      <c r="CB567" s="155">
        <v>1.5546156999999999E-5</v>
      </c>
      <c r="CC567" s="155">
        <v>3.5370149E-6</v>
      </c>
      <c r="CD567" s="155">
        <v>2.7177786999999999E-6</v>
      </c>
      <c r="CE567" s="155">
        <v>2.6346872000000001E-6</v>
      </c>
      <c r="CF567" s="155">
        <v>0</v>
      </c>
      <c r="CG567" s="155">
        <v>1.6211896000000001E-17</v>
      </c>
      <c r="CH567" s="155">
        <v>1.3274236999999999E-13</v>
      </c>
      <c r="CI567" s="155">
        <v>1.0472690999999999E-5</v>
      </c>
      <c r="CJ567" s="155">
        <v>5.1052923999999999E-5</v>
      </c>
      <c r="CK567" s="155">
        <v>4.1786128E-5</v>
      </c>
      <c r="CL567" s="155">
        <v>0</v>
      </c>
      <c r="CM567"/>
      <c r="CN567" s="284">
        <v>1.1235496E-13</v>
      </c>
      <c r="CO567" s="284">
        <v>5.5912024000000002</v>
      </c>
      <c r="CP567" s="285">
        <v>7.2406025999999998E-2</v>
      </c>
      <c r="CQ567" s="284">
        <v>1.9621136000000001E-2</v>
      </c>
      <c r="CR567" s="284">
        <v>2.862528E-7</v>
      </c>
      <c r="CS567" s="284">
        <v>2.2640171E-7</v>
      </c>
      <c r="CT567" s="284">
        <v>1.0597569999999999E-3</v>
      </c>
      <c r="CU567" s="284">
        <v>3.1175218999999998</v>
      </c>
      <c r="CV567" s="284">
        <v>3.9680980999999999E-4</v>
      </c>
      <c r="CW567" s="284">
        <v>9.4780001000000001E-4</v>
      </c>
      <c r="CX567"/>
      <c r="CY567" s="158"/>
      <c r="CZ567" s="272"/>
      <c r="DA567"/>
      <c r="DB567" s="49"/>
      <c r="DC567"/>
      <c r="DD567"/>
      <c r="DE567"/>
      <c r="DF567"/>
      <c r="DG567"/>
      <c r="DH567"/>
      <c r="DI567"/>
      <c r="DJ567"/>
      <c r="DK567"/>
      <c r="DL567"/>
    </row>
    <row r="568" spans="1:116" ht="14.4">
      <c r="A568" t="s">
        <v>690</v>
      </c>
      <c r="B568" s="188" t="s">
        <v>316</v>
      </c>
      <c r="C568" s="151" t="str">
        <f t="shared" si="138"/>
        <v>A.100.06.118</v>
      </c>
      <c r="D568" s="54" t="s">
        <v>23</v>
      </c>
      <c r="E568" s="150" t="s">
        <v>352</v>
      </c>
      <c r="F568" s="153" t="str">
        <f t="shared" si="139"/>
        <v>X12Cr13 (416) 44% inox scrap (World)</v>
      </c>
      <c r="G568" s="154">
        <f t="shared" si="140"/>
        <v>4.5019973333333336</v>
      </c>
      <c r="H568"/>
      <c r="I568"/>
      <c r="J568" s="227">
        <f t="shared" si="134"/>
        <v>1.0756405849413473</v>
      </c>
      <c r="K568"/>
      <c r="L568" s="280">
        <f t="shared" si="135"/>
        <v>4.9371143899999997E-2</v>
      </c>
      <c r="M568" s="280">
        <f t="shared" si="136"/>
        <v>0.21394591153100001</v>
      </c>
      <c r="N568" s="281">
        <f t="shared" si="137"/>
        <v>0.1370239295103472</v>
      </c>
      <c r="O568" s="280">
        <v>0.6752996</v>
      </c>
      <c r="P568" s="286">
        <v>0.14971967</v>
      </c>
      <c r="Q568" s="219">
        <v>5.2814437999999998E-2</v>
      </c>
      <c r="R568" s="286">
        <v>4.0071418999999997E-2</v>
      </c>
      <c r="S568" s="219">
        <v>4.9510967999999997E-3</v>
      </c>
      <c r="T568" s="219">
        <v>1.4251572000000001E-3</v>
      </c>
      <c r="U568" s="219">
        <v>2.9234708999999999E-3</v>
      </c>
      <c r="V568" s="219">
        <v>1.0777116E-2</v>
      </c>
      <c r="W568" s="219">
        <v>0.10599781</v>
      </c>
      <c r="X568" s="219">
        <v>6.0691659999999998E-4</v>
      </c>
      <c r="Y568" s="219">
        <v>2.7029039000000001E-2</v>
      </c>
      <c r="Z568" s="286">
        <v>2.7770931E-5</v>
      </c>
      <c r="AA568" s="219">
        <v>3.9970804999999998E-3</v>
      </c>
      <c r="AB568" s="286">
        <v>1.0347188999999999E-11</v>
      </c>
      <c r="AC568"/>
      <c r="AD568" s="227">
        <f t="shared" si="129"/>
        <v>0.6752996</v>
      </c>
      <c r="AE568" s="227">
        <f t="shared" si="130"/>
        <v>0.26268236789999994</v>
      </c>
      <c r="AF568" s="227">
        <f t="shared" si="131"/>
        <v>0.21730830449999999</v>
      </c>
      <c r="AG568" s="227">
        <f t="shared" si="132"/>
        <v>0.21394591153100001</v>
      </c>
      <c r="AH568" s="227">
        <f t="shared" si="133"/>
        <v>0.1330268490103472</v>
      </c>
      <c r="AI568"/>
      <c r="AJ568">
        <v>36.165348999999999</v>
      </c>
      <c r="AK568" s="155">
        <v>33.321759</v>
      </c>
      <c r="AL568" s="155">
        <v>2.7531962000000001</v>
      </c>
      <c r="AM568" s="155">
        <v>0</v>
      </c>
      <c r="AN568" s="155">
        <v>3.5443593000000002E-2</v>
      </c>
      <c r="AO568" s="155">
        <v>4.3827154E-2</v>
      </c>
      <c r="AP568" s="155">
        <v>1.1122488999999999E-2</v>
      </c>
      <c r="AQ568"/>
      <c r="AR568" s="156">
        <v>0.12984457999999999</v>
      </c>
      <c r="AS568" s="156">
        <v>0.12408153</v>
      </c>
      <c r="AT568" s="156">
        <v>4.5425116000000001E-3</v>
      </c>
      <c r="AU568" s="156">
        <v>1.2205359999999999E-3</v>
      </c>
      <c r="AV568" s="282">
        <f t="shared" si="126"/>
        <v>7.4389405381560001E-6</v>
      </c>
      <c r="AW568" s="282">
        <f t="shared" si="127"/>
        <v>1.6799229414323976E-8</v>
      </c>
      <c r="AX568" s="283">
        <f t="shared" si="128"/>
        <v>0.17094342529999998</v>
      </c>
      <c r="AY568" s="157">
        <v>4.1916286000000002E-6</v>
      </c>
      <c r="AZ568" s="157">
        <v>1.2647692E-8</v>
      </c>
      <c r="BA568" s="157">
        <v>3.4553034000000001E-13</v>
      </c>
      <c r="BB568" s="157">
        <v>1.4619560000000001E-12</v>
      </c>
      <c r="BC568" s="157">
        <v>0</v>
      </c>
      <c r="BD568" s="157">
        <v>3.9957191999999997E-9</v>
      </c>
      <c r="BE568" s="157">
        <v>2.6724696000000001E-6</v>
      </c>
      <c r="BF568" s="157">
        <v>6.0568448999999996E-10</v>
      </c>
      <c r="BG568" s="157">
        <v>3.0951602E-9</v>
      </c>
      <c r="BH568" s="157">
        <v>4.3152155E-10</v>
      </c>
      <c r="BI568" s="157">
        <v>2.7130677E-13</v>
      </c>
      <c r="BJ568" s="157">
        <v>1.6770080999999999E-11</v>
      </c>
      <c r="BK568" s="157">
        <v>1.4011394999999999E-12</v>
      </c>
      <c r="BL568" s="157">
        <v>3.831167E-13</v>
      </c>
      <c r="BM568" s="157">
        <v>4.8379583000000004E-7</v>
      </c>
      <c r="BN568" s="157">
        <v>8.7049326999999996E-8</v>
      </c>
      <c r="BO568" s="157">
        <v>1.3978536000000001E-20</v>
      </c>
      <c r="BP568" s="157">
        <v>7.6594352999999997E-3</v>
      </c>
      <c r="BQ568" s="157">
        <v>0.16328398999999999</v>
      </c>
      <c r="BR568" s="157">
        <v>0</v>
      </c>
      <c r="BS568" s="157">
        <v>0</v>
      </c>
      <c r="BT568" s="157">
        <v>0</v>
      </c>
      <c r="BU568"/>
      <c r="BV568" s="155">
        <v>2.7026946999999998E-4</v>
      </c>
      <c r="BW568" s="155">
        <v>2.2504927999999999E-5</v>
      </c>
      <c r="BX568" s="155">
        <v>1.2552763000000001E-4</v>
      </c>
      <c r="BY568" s="155">
        <v>1.2681352999999999E-6</v>
      </c>
      <c r="BZ568" s="155">
        <v>1.6880738999999999E-5</v>
      </c>
      <c r="CA568" s="155">
        <v>2.2929316E-6</v>
      </c>
      <c r="CB568" s="155">
        <v>1.1228078E-5</v>
      </c>
      <c r="CC568" s="155">
        <v>3.4798244000000001E-6</v>
      </c>
      <c r="CD568" s="155">
        <v>1.969718E-6</v>
      </c>
      <c r="CE568" s="155">
        <v>1.9571533000000001E-6</v>
      </c>
      <c r="CF568" s="155">
        <v>0</v>
      </c>
      <c r="CG568" s="155">
        <v>3.0911748999999998E-17</v>
      </c>
      <c r="CH568" s="155">
        <v>2.531042E-13</v>
      </c>
      <c r="CI568" s="155">
        <v>8.9121590000000003E-6</v>
      </c>
      <c r="CJ568" s="155">
        <v>4.4065766999999997E-5</v>
      </c>
      <c r="CK568" s="155">
        <v>3.0182407999999999E-5</v>
      </c>
      <c r="CL568" s="155">
        <v>0</v>
      </c>
      <c r="CM568"/>
      <c r="CN568" s="284">
        <v>2.1423084000000001E-13</v>
      </c>
      <c r="CO568" s="284">
        <v>4.4905004999999996</v>
      </c>
      <c r="CP568" s="285">
        <v>6.9993285000000002E-2</v>
      </c>
      <c r="CQ568" s="284">
        <v>1.5923376E-2</v>
      </c>
      <c r="CR568" s="284">
        <v>2.0675665E-7</v>
      </c>
      <c r="CS568" s="284">
        <v>1.6570138000000001E-7</v>
      </c>
      <c r="CT568" s="284">
        <v>8.3617702000000004E-4</v>
      </c>
      <c r="CU568" s="284">
        <v>2.2519146000000001</v>
      </c>
      <c r="CV568" s="284">
        <v>2.8659288999999998E-4</v>
      </c>
      <c r="CW568" s="284">
        <v>8.9897185E-4</v>
      </c>
      <c r="CX568"/>
      <c r="CY568" s="158"/>
      <c r="CZ568" s="272"/>
      <c r="DA568"/>
      <c r="DB568" s="247"/>
      <c r="DC568"/>
      <c r="DD568"/>
      <c r="DE568"/>
      <c r="DF568"/>
      <c r="DG568"/>
      <c r="DH568"/>
      <c r="DI568"/>
      <c r="DJ568"/>
      <c r="DK568"/>
      <c r="DL568"/>
    </row>
    <row r="569" spans="1:116" ht="14.4">
      <c r="A569" t="s">
        <v>691</v>
      </c>
      <c r="B569" s="188" t="s">
        <v>316</v>
      </c>
      <c r="C569" s="151" t="str">
        <f t="shared" si="138"/>
        <v>A.100.06.119</v>
      </c>
      <c r="D569" s="54" t="s">
        <v>23</v>
      </c>
      <c r="E569" s="150" t="s">
        <v>352</v>
      </c>
      <c r="F569" s="153" t="str">
        <f t="shared" si="139"/>
        <v>X12Cr13 (416) 70% inox scrap (EU, USA)</v>
      </c>
      <c r="G569" s="154">
        <f t="shared" si="140"/>
        <v>3.2008539333333337</v>
      </c>
      <c r="H569"/>
      <c r="I569"/>
      <c r="J569" s="227">
        <f t="shared" si="134"/>
        <v>0.74424987541216236</v>
      </c>
      <c r="K569"/>
      <c r="L569" s="280">
        <f t="shared" si="135"/>
        <v>3.8429685730000003E-2</v>
      </c>
      <c r="M569" s="280">
        <f t="shared" si="136"/>
        <v>0.14698572896600001</v>
      </c>
      <c r="N569" s="281">
        <f t="shared" si="137"/>
        <v>7.8706370716162363E-2</v>
      </c>
      <c r="O569" s="280">
        <v>0.48012809000000001</v>
      </c>
      <c r="P569" s="286">
        <v>9.8537435000000007E-2</v>
      </c>
      <c r="Q569" s="219">
        <v>4.1464587999999997E-2</v>
      </c>
      <c r="R569" s="286">
        <v>3.2566181E-2</v>
      </c>
      <c r="S569" s="219">
        <v>3.3591938000000002E-3</v>
      </c>
      <c r="T569" s="219">
        <v>7.8143422999999996E-4</v>
      </c>
      <c r="U569" s="219">
        <v>1.7228766999999999E-3</v>
      </c>
      <c r="V569" s="219">
        <v>5.9992309999999998E-3</v>
      </c>
      <c r="W569" s="219">
        <v>5.7872911999999999E-2</v>
      </c>
      <c r="X569" s="219">
        <v>9.4800668000000004E-4</v>
      </c>
      <c r="Y569" s="219">
        <v>1.8651472999999998E-2</v>
      </c>
      <c r="Z569" s="286">
        <v>3.6468285999999999E-5</v>
      </c>
      <c r="AA569" s="219">
        <v>2.1819856999999998E-3</v>
      </c>
      <c r="AB569" s="286">
        <v>1.6162360000000001E-11</v>
      </c>
      <c r="AC569"/>
      <c r="AD569" s="227">
        <f t="shared" si="129"/>
        <v>0.48012809000000001</v>
      </c>
      <c r="AE569" s="227">
        <f t="shared" si="130"/>
        <v>0.18443093972999997</v>
      </c>
      <c r="AF569" s="227">
        <f t="shared" si="131"/>
        <v>0.1481832397</v>
      </c>
      <c r="AG569" s="227">
        <f t="shared" si="132"/>
        <v>0.14698572896599998</v>
      </c>
      <c r="AH569" s="227">
        <f t="shared" si="133"/>
        <v>7.6524385016162363E-2</v>
      </c>
      <c r="AI569"/>
      <c r="AJ569">
        <v>29.472541</v>
      </c>
      <c r="AK569" s="155">
        <v>27.834465999999999</v>
      </c>
      <c r="AL569" s="155">
        <v>1.5260099</v>
      </c>
      <c r="AM569" s="155">
        <v>0</v>
      </c>
      <c r="AN569" s="155">
        <v>5.0234266E-2</v>
      </c>
      <c r="AO569" s="155">
        <v>5.0668803999999998E-2</v>
      </c>
      <c r="AP569" s="155">
        <v>1.1161888E-2</v>
      </c>
      <c r="AQ569"/>
      <c r="AR569" s="156">
        <v>9.0485914000000001E-2</v>
      </c>
      <c r="AS569" s="156">
        <v>8.6411546000000006E-2</v>
      </c>
      <c r="AT569" s="156">
        <v>3.2377655999999999E-3</v>
      </c>
      <c r="AU569" s="156">
        <v>8.3660229999999998E-4</v>
      </c>
      <c r="AV569" s="282">
        <f t="shared" si="126"/>
        <v>5.1805483388824004E-6</v>
      </c>
      <c r="AW569" s="282">
        <f t="shared" si="127"/>
        <v>1.1973985185701833E-8</v>
      </c>
      <c r="AX569" s="283">
        <f t="shared" si="128"/>
        <v>0.1171711887</v>
      </c>
      <c r="AY569" s="157">
        <v>2.9837995E-6</v>
      </c>
      <c r="AZ569" s="157">
        <v>9.0033652000000002E-9</v>
      </c>
      <c r="BA569" s="157">
        <v>2.4596272999999999E-13</v>
      </c>
      <c r="BB569" s="157">
        <v>2.2835824E-12</v>
      </c>
      <c r="BC569" s="157">
        <v>0</v>
      </c>
      <c r="BD569" s="157">
        <v>3.7277832999999999E-9</v>
      </c>
      <c r="BE569" s="157">
        <v>1.8816034999999999E-6</v>
      </c>
      <c r="BF569" s="157">
        <v>5.5048895E-10</v>
      </c>
      <c r="BG569" s="157">
        <v>2.1741533999999998E-9</v>
      </c>
      <c r="BH569" s="157">
        <v>2.3539500999999998E-10</v>
      </c>
      <c r="BI569" s="157">
        <v>1.4823762999999999E-13</v>
      </c>
      <c r="BJ569" s="157">
        <v>9.2142620999999996E-12</v>
      </c>
      <c r="BK569" s="157">
        <v>7.6495637999999997E-13</v>
      </c>
      <c r="BL569" s="157">
        <v>2.0920683999999999E-13</v>
      </c>
      <c r="BM569" s="157">
        <v>2.6389077E-7</v>
      </c>
      <c r="BN569" s="157">
        <v>4.7524501999999997E-8</v>
      </c>
      <c r="BO569" s="157">
        <v>2.1834540999999999E-20</v>
      </c>
      <c r="BP569" s="157">
        <v>4.1825886999999999E-3</v>
      </c>
      <c r="BQ569" s="157">
        <v>0.11298859999999999</v>
      </c>
      <c r="BR569" s="157">
        <v>0</v>
      </c>
      <c r="BS569" s="157">
        <v>0</v>
      </c>
      <c r="BT569" s="157">
        <v>0</v>
      </c>
      <c r="BU569"/>
      <c r="BV569" s="155">
        <v>1.9112964E-4</v>
      </c>
      <c r="BW569" s="155">
        <v>1.6132581999999999E-5</v>
      </c>
      <c r="BX569" s="155">
        <v>8.9248300000000004E-5</v>
      </c>
      <c r="BY569" s="155">
        <v>7.0601192000000004E-7</v>
      </c>
      <c r="BZ569" s="155">
        <v>1.1669974000000001E-5</v>
      </c>
      <c r="CA569" s="155">
        <v>2.2485308000000001E-6</v>
      </c>
      <c r="CB569" s="155">
        <v>6.1248943999999996E-6</v>
      </c>
      <c r="CC569" s="155">
        <v>3.4122355000000002E-6</v>
      </c>
      <c r="CD569" s="155">
        <v>1.0856464E-6</v>
      </c>
      <c r="CE569" s="155">
        <v>1.1564314E-6</v>
      </c>
      <c r="CF569" s="155">
        <v>0</v>
      </c>
      <c r="CG569" s="155">
        <v>4.8284301999999997E-17</v>
      </c>
      <c r="CH569" s="155">
        <v>3.9534998000000001E-13</v>
      </c>
      <c r="CI569" s="155">
        <v>7.067894E-6</v>
      </c>
      <c r="CJ569" s="155">
        <v>3.5808217E-5</v>
      </c>
      <c r="CK569" s="155">
        <v>1.6468921000000002E-5</v>
      </c>
      <c r="CL569" s="155">
        <v>0</v>
      </c>
      <c r="CM569"/>
      <c r="CN569" s="284">
        <v>3.3462962E-13</v>
      </c>
      <c r="CO569" s="284">
        <v>3.1896708999999999</v>
      </c>
      <c r="CP569" s="285">
        <v>6.7141863999999996E-2</v>
      </c>
      <c r="CQ569" s="284">
        <v>1.1553297000000001E-2</v>
      </c>
      <c r="CR569" s="284">
        <v>1.1280665E-7</v>
      </c>
      <c r="CS569" s="284">
        <v>9.3964622E-8</v>
      </c>
      <c r="CT569" s="284">
        <v>5.7194616000000005E-4</v>
      </c>
      <c r="CU569" s="284">
        <v>1.2289242</v>
      </c>
      <c r="CV569" s="284">
        <v>1.5633652000000001E-4</v>
      </c>
      <c r="CW569" s="284">
        <v>8.4126584000000001E-4</v>
      </c>
      <c r="CX569"/>
      <c r="CY569" s="158"/>
      <c r="CZ569" s="272"/>
      <c r="DA569"/>
      <c r="DB569" s="247"/>
      <c r="DC569"/>
      <c r="DD569"/>
      <c r="DE569"/>
      <c r="DF569"/>
      <c r="DG569"/>
      <c r="DH569"/>
      <c r="DI569"/>
      <c r="DJ569"/>
      <c r="DK569"/>
      <c r="DL569"/>
    </row>
    <row r="570" spans="1:116" ht="14.4">
      <c r="A570" t="s">
        <v>692</v>
      </c>
      <c r="B570" s="188" t="s">
        <v>316</v>
      </c>
      <c r="C570" s="151" t="str">
        <f t="shared" si="138"/>
        <v>A.100.06.120</v>
      </c>
      <c r="D570" s="54" t="s">
        <v>23</v>
      </c>
      <c r="E570" s="150" t="s">
        <v>352</v>
      </c>
      <c r="F570" s="153" t="str">
        <f t="shared" si="139"/>
        <v>X12CrNi17 7 (301) 23% inox scrap (China)</v>
      </c>
      <c r="G570" s="154">
        <f t="shared" si="140"/>
        <v>5.6029648000000005</v>
      </c>
      <c r="H570"/>
      <c r="I570"/>
      <c r="J570" s="227">
        <f t="shared" si="134"/>
        <v>1.3560481232554267</v>
      </c>
      <c r="K570"/>
      <c r="L570" s="280">
        <f t="shared" si="135"/>
        <v>5.8629300800000006E-2</v>
      </c>
      <c r="M570" s="280">
        <f t="shared" si="136"/>
        <v>0.27060453354999997</v>
      </c>
      <c r="N570" s="281">
        <f t="shared" si="137"/>
        <v>0.18636956890542666</v>
      </c>
      <c r="O570" s="280">
        <v>0.84044472000000003</v>
      </c>
      <c r="P570" s="286">
        <v>0.19302772000000001</v>
      </c>
      <c r="Q570" s="219">
        <v>6.2418157000000002E-2</v>
      </c>
      <c r="R570" s="286">
        <v>4.6422005000000002E-2</v>
      </c>
      <c r="S570" s="219">
        <v>6.2980915999999998E-3</v>
      </c>
      <c r="T570" s="219">
        <v>1.9698458999999999E-3</v>
      </c>
      <c r="U570" s="219">
        <v>3.9393583000000001E-3</v>
      </c>
      <c r="V570" s="219">
        <v>1.4819943E-2</v>
      </c>
      <c r="W570" s="219">
        <v>0.14671888999999999</v>
      </c>
      <c r="X570" s="219">
        <v>3.1830192000000001E-4</v>
      </c>
      <c r="Y570" s="219">
        <v>3.4117749000000003E-2</v>
      </c>
      <c r="Z570" s="286">
        <v>2.0411630000000002E-5</v>
      </c>
      <c r="AA570" s="219">
        <v>5.5329298999999997E-3</v>
      </c>
      <c r="AB570" s="286">
        <v>5.4266602000000003E-12</v>
      </c>
      <c r="AC570"/>
      <c r="AD570" s="227">
        <f t="shared" si="129"/>
        <v>0.84044472000000003</v>
      </c>
      <c r="AE570" s="227">
        <f t="shared" si="130"/>
        <v>0.32889512079999994</v>
      </c>
      <c r="AF570" s="227">
        <f t="shared" si="131"/>
        <v>0.27579874989999997</v>
      </c>
      <c r="AG570" s="227">
        <f t="shared" si="132"/>
        <v>0.27060453354999997</v>
      </c>
      <c r="AH570" s="227">
        <f t="shared" si="133"/>
        <v>0.18083663900542665</v>
      </c>
      <c r="AI570"/>
      <c r="AJ570">
        <v>41.828493000000002</v>
      </c>
      <c r="AK570" s="155">
        <v>37.964852999999998</v>
      </c>
      <c r="AL570" s="155">
        <v>3.7915846000000002</v>
      </c>
      <c r="AM570" s="155">
        <v>0</v>
      </c>
      <c r="AN570" s="155">
        <v>2.2928408000000001E-2</v>
      </c>
      <c r="AO570" s="155">
        <v>3.8038066000000002E-2</v>
      </c>
      <c r="AP570" s="155">
        <v>1.1089151E-2</v>
      </c>
      <c r="AQ570"/>
      <c r="AR570" s="156">
        <v>0.16314806000000001</v>
      </c>
      <c r="AS570" s="156">
        <v>0.15595613</v>
      </c>
      <c r="AT570" s="156">
        <v>5.6465274999999999E-3</v>
      </c>
      <c r="AU570" s="156">
        <v>1.5454030999999999E-3</v>
      </c>
      <c r="AV570" s="282">
        <f t="shared" si="126"/>
        <v>9.3498877610336696E-6</v>
      </c>
      <c r="AW570" s="282">
        <f t="shared" si="127"/>
        <v>2.0882128277647334E-8</v>
      </c>
      <c r="AX570" s="283">
        <f t="shared" si="128"/>
        <v>0.216443002</v>
      </c>
      <c r="AY570" s="157">
        <v>5.2136379000000002E-6</v>
      </c>
      <c r="AZ570" s="157">
        <v>1.5731353E-8</v>
      </c>
      <c r="BA570" s="157">
        <v>4.2977984999999998E-13</v>
      </c>
      <c r="BB570" s="157">
        <v>7.6673366999999996E-13</v>
      </c>
      <c r="BC570" s="157">
        <v>0</v>
      </c>
      <c r="BD570" s="157">
        <v>4.2224343E-9</v>
      </c>
      <c r="BE570" s="157">
        <v>3.3416639E-6</v>
      </c>
      <c r="BF570" s="157">
        <v>6.5238839999999996E-10</v>
      </c>
      <c r="BG570" s="157">
        <v>3.8744737000000001E-9</v>
      </c>
      <c r="BH570" s="157">
        <v>5.9747476999999995E-10</v>
      </c>
      <c r="BI570" s="157">
        <v>3.7544218999999999E-13</v>
      </c>
      <c r="BJ570" s="157">
        <v>2.3163466000000001E-11</v>
      </c>
      <c r="BK570" s="157">
        <v>1.9394484000000001E-12</v>
      </c>
      <c r="BL570" s="157">
        <v>5.3027120000000001E-13</v>
      </c>
      <c r="BM570" s="157">
        <v>6.6986935000000003E-7</v>
      </c>
      <c r="BN570" s="157">
        <v>1.2049341E-7</v>
      </c>
      <c r="BO570" s="157">
        <v>7.3311469000000007E-21</v>
      </c>
      <c r="BP570" s="157">
        <v>1.0601381999999999E-2</v>
      </c>
      <c r="BQ570" s="157">
        <v>0.20584162</v>
      </c>
      <c r="BR570" s="157">
        <v>0</v>
      </c>
      <c r="BS570" s="157">
        <v>0</v>
      </c>
      <c r="BT570" s="157">
        <v>0</v>
      </c>
      <c r="BU570"/>
      <c r="BV570" s="155">
        <v>3.3723394999999999E-4</v>
      </c>
      <c r="BW570" s="155">
        <v>2.7896912E-5</v>
      </c>
      <c r="BX570" s="155">
        <v>1.5622553000000001E-4</v>
      </c>
      <c r="BY570" s="155">
        <v>1.7437782E-6</v>
      </c>
      <c r="BZ570" s="155">
        <v>2.1289849000000001E-5</v>
      </c>
      <c r="CA570" s="155">
        <v>2.3305014999999999E-6</v>
      </c>
      <c r="CB570" s="155">
        <v>1.5546156999999999E-5</v>
      </c>
      <c r="CC570" s="155">
        <v>3.5370149E-6</v>
      </c>
      <c r="CD570" s="155">
        <v>2.7177786999999999E-6</v>
      </c>
      <c r="CE570" s="155">
        <v>2.6346872000000001E-6</v>
      </c>
      <c r="CF570" s="155">
        <v>0</v>
      </c>
      <c r="CG570" s="155">
        <v>1.6211896000000001E-17</v>
      </c>
      <c r="CH570" s="155">
        <v>1.3274236999999999E-13</v>
      </c>
      <c r="CI570" s="155">
        <v>1.0472690999999999E-5</v>
      </c>
      <c r="CJ570" s="155">
        <v>5.1052923999999999E-5</v>
      </c>
      <c r="CK570" s="155">
        <v>4.1786128E-5</v>
      </c>
      <c r="CL570" s="155">
        <v>0</v>
      </c>
      <c r="CM570"/>
      <c r="CN570" s="284">
        <v>1.1235496E-13</v>
      </c>
      <c r="CO570" s="284">
        <v>5.5912024000000002</v>
      </c>
      <c r="CP570" s="285">
        <v>7.2406025999999998E-2</v>
      </c>
      <c r="CQ570" s="284">
        <v>1.9621136000000001E-2</v>
      </c>
      <c r="CR570" s="284">
        <v>2.862528E-7</v>
      </c>
      <c r="CS570" s="284">
        <v>2.2640171E-7</v>
      </c>
      <c r="CT570" s="284">
        <v>1.0597569999999999E-3</v>
      </c>
      <c r="CU570" s="284">
        <v>3.1175218999999998</v>
      </c>
      <c r="CV570" s="284">
        <v>3.9680980999999999E-4</v>
      </c>
      <c r="CW570" s="284">
        <v>9.4780001000000001E-4</v>
      </c>
      <c r="CX570"/>
      <c r="CY570" s="158"/>
      <c r="CZ570" s="272"/>
      <c r="DA570"/>
      <c r="DB570" s="247"/>
      <c r="DC570"/>
      <c r="DD570"/>
      <c r="DE570"/>
      <c r="DF570"/>
      <c r="DG570"/>
      <c r="DH570"/>
      <c r="DI570"/>
      <c r="DJ570"/>
      <c r="DK570"/>
      <c r="DL570"/>
    </row>
    <row r="571" spans="1:116" ht="14.4">
      <c r="A571" t="s">
        <v>693</v>
      </c>
      <c r="B571" s="188" t="s">
        <v>316</v>
      </c>
      <c r="C571" s="151" t="str">
        <f t="shared" si="138"/>
        <v>A.100.06.121</v>
      </c>
      <c r="D571" s="54" t="s">
        <v>23</v>
      </c>
      <c r="E571" s="150" t="s">
        <v>352</v>
      </c>
      <c r="F571" s="153" t="str">
        <f t="shared" si="139"/>
        <v>X12CrNi17 7 (301) 44% inox scrap (World)</v>
      </c>
      <c r="G571" s="154">
        <f t="shared" si="140"/>
        <v>4.5019973333333336</v>
      </c>
      <c r="H571"/>
      <c r="I571"/>
      <c r="J571" s="227">
        <f t="shared" si="134"/>
        <v>1.0756405849413473</v>
      </c>
      <c r="K571"/>
      <c r="L571" s="280">
        <f t="shared" si="135"/>
        <v>4.9371143899999997E-2</v>
      </c>
      <c r="M571" s="280">
        <f t="shared" si="136"/>
        <v>0.21394591153100001</v>
      </c>
      <c r="N571" s="281">
        <f t="shared" si="137"/>
        <v>0.1370239295103472</v>
      </c>
      <c r="O571" s="280">
        <v>0.6752996</v>
      </c>
      <c r="P571" s="286">
        <v>0.14971967</v>
      </c>
      <c r="Q571" s="219">
        <v>5.2814437999999998E-2</v>
      </c>
      <c r="R571" s="286">
        <v>4.0071418999999997E-2</v>
      </c>
      <c r="S571" s="219">
        <v>4.9510967999999997E-3</v>
      </c>
      <c r="T571" s="219">
        <v>1.4251572000000001E-3</v>
      </c>
      <c r="U571" s="219">
        <v>2.9234708999999999E-3</v>
      </c>
      <c r="V571" s="219">
        <v>1.0777116E-2</v>
      </c>
      <c r="W571" s="219">
        <v>0.10599781</v>
      </c>
      <c r="X571" s="219">
        <v>6.0691659999999998E-4</v>
      </c>
      <c r="Y571" s="219">
        <v>2.7029039000000001E-2</v>
      </c>
      <c r="Z571" s="286">
        <v>2.7770931E-5</v>
      </c>
      <c r="AA571" s="219">
        <v>3.9970804999999998E-3</v>
      </c>
      <c r="AB571" s="286">
        <v>1.0347188999999999E-11</v>
      </c>
      <c r="AC571"/>
      <c r="AD571" s="227">
        <f t="shared" si="129"/>
        <v>0.6752996</v>
      </c>
      <c r="AE571" s="227">
        <f t="shared" si="130"/>
        <v>0.26268236789999994</v>
      </c>
      <c r="AF571" s="227">
        <f t="shared" si="131"/>
        <v>0.21730830449999999</v>
      </c>
      <c r="AG571" s="227">
        <f t="shared" si="132"/>
        <v>0.21394591153100001</v>
      </c>
      <c r="AH571" s="227">
        <f t="shared" si="133"/>
        <v>0.1330268490103472</v>
      </c>
      <c r="AI571"/>
      <c r="AJ571">
        <v>36.165348999999999</v>
      </c>
      <c r="AK571" s="155">
        <v>33.321759</v>
      </c>
      <c r="AL571" s="155">
        <v>2.7531962000000001</v>
      </c>
      <c r="AM571" s="155">
        <v>0</v>
      </c>
      <c r="AN571" s="155">
        <v>3.5443593000000002E-2</v>
      </c>
      <c r="AO571" s="155">
        <v>4.3827154E-2</v>
      </c>
      <c r="AP571" s="155">
        <v>1.1122488999999999E-2</v>
      </c>
      <c r="AQ571"/>
      <c r="AR571" s="156">
        <v>0.12984457999999999</v>
      </c>
      <c r="AS571" s="156">
        <v>0.12408153</v>
      </c>
      <c r="AT571" s="156">
        <v>4.5425116000000001E-3</v>
      </c>
      <c r="AU571" s="156">
        <v>1.2205359999999999E-3</v>
      </c>
      <c r="AV571" s="282">
        <f t="shared" si="126"/>
        <v>7.4389405381560001E-6</v>
      </c>
      <c r="AW571" s="282">
        <f t="shared" si="127"/>
        <v>1.6799229414323976E-8</v>
      </c>
      <c r="AX571" s="283">
        <f t="shared" si="128"/>
        <v>0.17094342529999998</v>
      </c>
      <c r="AY571" s="157">
        <v>4.1916286000000002E-6</v>
      </c>
      <c r="AZ571" s="157">
        <v>1.2647692E-8</v>
      </c>
      <c r="BA571" s="157">
        <v>3.4553034000000001E-13</v>
      </c>
      <c r="BB571" s="157">
        <v>1.4619560000000001E-12</v>
      </c>
      <c r="BC571" s="157">
        <v>0</v>
      </c>
      <c r="BD571" s="157">
        <v>3.9957191999999997E-9</v>
      </c>
      <c r="BE571" s="157">
        <v>2.6724696000000001E-6</v>
      </c>
      <c r="BF571" s="157">
        <v>6.0568448999999996E-10</v>
      </c>
      <c r="BG571" s="157">
        <v>3.0951602E-9</v>
      </c>
      <c r="BH571" s="157">
        <v>4.3152155E-10</v>
      </c>
      <c r="BI571" s="157">
        <v>2.7130677E-13</v>
      </c>
      <c r="BJ571" s="157">
        <v>1.6770080999999999E-11</v>
      </c>
      <c r="BK571" s="157">
        <v>1.4011394999999999E-12</v>
      </c>
      <c r="BL571" s="157">
        <v>3.831167E-13</v>
      </c>
      <c r="BM571" s="157">
        <v>4.8379583000000004E-7</v>
      </c>
      <c r="BN571" s="157">
        <v>8.7049326999999996E-8</v>
      </c>
      <c r="BO571" s="157">
        <v>1.3978536000000001E-20</v>
      </c>
      <c r="BP571" s="157">
        <v>7.6594352999999997E-3</v>
      </c>
      <c r="BQ571" s="157">
        <v>0.16328398999999999</v>
      </c>
      <c r="BR571" s="157">
        <v>0</v>
      </c>
      <c r="BS571" s="157">
        <v>0</v>
      </c>
      <c r="BT571" s="157">
        <v>0</v>
      </c>
      <c r="BU571"/>
      <c r="BV571" s="155">
        <v>2.7026946999999998E-4</v>
      </c>
      <c r="BW571" s="155">
        <v>2.2504927999999999E-5</v>
      </c>
      <c r="BX571" s="155">
        <v>1.2552763000000001E-4</v>
      </c>
      <c r="BY571" s="155">
        <v>1.2681352999999999E-6</v>
      </c>
      <c r="BZ571" s="155">
        <v>1.6880738999999999E-5</v>
      </c>
      <c r="CA571" s="155">
        <v>2.2929316E-6</v>
      </c>
      <c r="CB571" s="155">
        <v>1.1228078E-5</v>
      </c>
      <c r="CC571" s="155">
        <v>3.4798244000000001E-6</v>
      </c>
      <c r="CD571" s="155">
        <v>1.969718E-6</v>
      </c>
      <c r="CE571" s="155">
        <v>1.9571533000000001E-6</v>
      </c>
      <c r="CF571" s="155">
        <v>0</v>
      </c>
      <c r="CG571" s="155">
        <v>3.0911748999999998E-17</v>
      </c>
      <c r="CH571" s="155">
        <v>2.531042E-13</v>
      </c>
      <c r="CI571" s="155">
        <v>8.9121590000000003E-6</v>
      </c>
      <c r="CJ571" s="155">
        <v>4.4065766999999997E-5</v>
      </c>
      <c r="CK571" s="155">
        <v>3.0182407999999999E-5</v>
      </c>
      <c r="CL571" s="155">
        <v>0</v>
      </c>
      <c r="CM571"/>
      <c r="CN571" s="284">
        <v>2.1423084000000001E-13</v>
      </c>
      <c r="CO571" s="284">
        <v>4.4905004999999996</v>
      </c>
      <c r="CP571" s="285">
        <v>6.9993285000000002E-2</v>
      </c>
      <c r="CQ571" s="284">
        <v>1.5923376E-2</v>
      </c>
      <c r="CR571" s="284">
        <v>2.0675665E-7</v>
      </c>
      <c r="CS571" s="284">
        <v>1.6570138000000001E-7</v>
      </c>
      <c r="CT571" s="284">
        <v>8.3617702000000004E-4</v>
      </c>
      <c r="CU571" s="284">
        <v>2.2519146000000001</v>
      </c>
      <c r="CV571" s="284">
        <v>2.8659288999999998E-4</v>
      </c>
      <c r="CW571" s="284">
        <v>8.9897185E-4</v>
      </c>
      <c r="CX571"/>
      <c r="CY571" s="158"/>
      <c r="CZ571" s="272"/>
      <c r="DA571"/>
      <c r="DB571" s="247"/>
      <c r="DC571"/>
      <c r="DD571"/>
      <c r="DE571"/>
      <c r="DF571"/>
      <c r="DG571"/>
      <c r="DH571"/>
      <c r="DI571"/>
      <c r="DJ571"/>
      <c r="DK571"/>
      <c r="DL571"/>
    </row>
    <row r="572" spans="1:116" ht="14.4">
      <c r="A572" t="s">
        <v>694</v>
      </c>
      <c r="B572" s="188" t="s">
        <v>316</v>
      </c>
      <c r="C572" s="151" t="str">
        <f t="shared" si="138"/>
        <v>A.100.06.122</v>
      </c>
      <c r="D572" s="54" t="s">
        <v>23</v>
      </c>
      <c r="E572" s="150" t="s">
        <v>352</v>
      </c>
      <c r="F572" s="153" t="str">
        <f t="shared" si="139"/>
        <v>X12CrNi17 7 (301) 70% inox scrap (EU, USA)</v>
      </c>
      <c r="G572" s="154">
        <f t="shared" si="140"/>
        <v>3.2008539333333337</v>
      </c>
      <c r="H572"/>
      <c r="I572"/>
      <c r="J572" s="227">
        <f t="shared" si="134"/>
        <v>0.74424987541216236</v>
      </c>
      <c r="K572"/>
      <c r="L572" s="280">
        <f t="shared" si="135"/>
        <v>3.8429685730000003E-2</v>
      </c>
      <c r="M572" s="280">
        <f t="shared" si="136"/>
        <v>0.14698572896600001</v>
      </c>
      <c r="N572" s="281">
        <f t="shared" si="137"/>
        <v>7.8706370716162363E-2</v>
      </c>
      <c r="O572" s="280">
        <v>0.48012809000000001</v>
      </c>
      <c r="P572" s="286">
        <v>9.8537435000000007E-2</v>
      </c>
      <c r="Q572" s="219">
        <v>4.1464587999999997E-2</v>
      </c>
      <c r="R572" s="286">
        <v>3.2566181E-2</v>
      </c>
      <c r="S572" s="219">
        <v>3.3591938000000002E-3</v>
      </c>
      <c r="T572" s="219">
        <v>7.8143422999999996E-4</v>
      </c>
      <c r="U572" s="219">
        <v>1.7228766999999999E-3</v>
      </c>
      <c r="V572" s="219">
        <v>5.9992309999999998E-3</v>
      </c>
      <c r="W572" s="219">
        <v>5.7872911999999999E-2</v>
      </c>
      <c r="X572" s="219">
        <v>9.4800668000000004E-4</v>
      </c>
      <c r="Y572" s="219">
        <v>1.8651472999999998E-2</v>
      </c>
      <c r="Z572" s="286">
        <v>3.6468285999999999E-5</v>
      </c>
      <c r="AA572" s="219">
        <v>2.1819856999999998E-3</v>
      </c>
      <c r="AB572" s="286">
        <v>1.6162360000000001E-11</v>
      </c>
      <c r="AC572"/>
      <c r="AD572" s="227">
        <f t="shared" si="129"/>
        <v>0.48012809000000001</v>
      </c>
      <c r="AE572" s="227">
        <f t="shared" si="130"/>
        <v>0.18443093972999997</v>
      </c>
      <c r="AF572" s="227">
        <f t="shared" si="131"/>
        <v>0.1481832397</v>
      </c>
      <c r="AG572" s="227">
        <f t="shared" si="132"/>
        <v>0.14698572896599998</v>
      </c>
      <c r="AH572" s="227">
        <f t="shared" si="133"/>
        <v>7.6524385016162363E-2</v>
      </c>
      <c r="AI572"/>
      <c r="AJ572">
        <v>29.472541</v>
      </c>
      <c r="AK572" s="155">
        <v>27.834465999999999</v>
      </c>
      <c r="AL572" s="155">
        <v>1.5260099</v>
      </c>
      <c r="AM572" s="155">
        <v>0</v>
      </c>
      <c r="AN572" s="155">
        <v>5.0234266E-2</v>
      </c>
      <c r="AO572" s="155">
        <v>5.0668803999999998E-2</v>
      </c>
      <c r="AP572" s="155">
        <v>1.1161888E-2</v>
      </c>
      <c r="AQ572"/>
      <c r="AR572" s="156">
        <v>9.0485914000000001E-2</v>
      </c>
      <c r="AS572" s="156">
        <v>8.6411546000000006E-2</v>
      </c>
      <c r="AT572" s="156">
        <v>3.2377655999999999E-3</v>
      </c>
      <c r="AU572" s="156">
        <v>8.3660229999999998E-4</v>
      </c>
      <c r="AV572" s="282">
        <f t="shared" si="126"/>
        <v>5.1805483388824004E-6</v>
      </c>
      <c r="AW572" s="282">
        <f t="shared" si="127"/>
        <v>1.1973985185701833E-8</v>
      </c>
      <c r="AX572" s="283">
        <f t="shared" si="128"/>
        <v>0.1171711887</v>
      </c>
      <c r="AY572" s="157">
        <v>2.9837995E-6</v>
      </c>
      <c r="AZ572" s="157">
        <v>9.0033652000000002E-9</v>
      </c>
      <c r="BA572" s="157">
        <v>2.4596272999999999E-13</v>
      </c>
      <c r="BB572" s="157">
        <v>2.2835824E-12</v>
      </c>
      <c r="BC572" s="157">
        <v>0</v>
      </c>
      <c r="BD572" s="157">
        <v>3.7277832999999999E-9</v>
      </c>
      <c r="BE572" s="157">
        <v>1.8816034999999999E-6</v>
      </c>
      <c r="BF572" s="157">
        <v>5.5048895E-10</v>
      </c>
      <c r="BG572" s="157">
        <v>2.1741533999999998E-9</v>
      </c>
      <c r="BH572" s="157">
        <v>2.3539500999999998E-10</v>
      </c>
      <c r="BI572" s="157">
        <v>1.4823762999999999E-13</v>
      </c>
      <c r="BJ572" s="157">
        <v>9.2142620999999996E-12</v>
      </c>
      <c r="BK572" s="157">
        <v>7.6495637999999997E-13</v>
      </c>
      <c r="BL572" s="157">
        <v>2.0920683999999999E-13</v>
      </c>
      <c r="BM572" s="157">
        <v>2.6389077E-7</v>
      </c>
      <c r="BN572" s="157">
        <v>4.7524501999999997E-8</v>
      </c>
      <c r="BO572" s="157">
        <v>2.1834540999999999E-20</v>
      </c>
      <c r="BP572" s="157">
        <v>4.1825886999999999E-3</v>
      </c>
      <c r="BQ572" s="157">
        <v>0.11298859999999999</v>
      </c>
      <c r="BR572" s="157">
        <v>0</v>
      </c>
      <c r="BS572" s="157">
        <v>0</v>
      </c>
      <c r="BT572" s="157">
        <v>0</v>
      </c>
      <c r="BU572"/>
      <c r="BV572" s="155">
        <v>1.9112964E-4</v>
      </c>
      <c r="BW572" s="155">
        <v>1.6132581999999999E-5</v>
      </c>
      <c r="BX572" s="155">
        <v>8.9248300000000004E-5</v>
      </c>
      <c r="BY572" s="155">
        <v>7.0601192000000004E-7</v>
      </c>
      <c r="BZ572" s="155">
        <v>1.1669974000000001E-5</v>
      </c>
      <c r="CA572" s="155">
        <v>2.2485308000000001E-6</v>
      </c>
      <c r="CB572" s="155">
        <v>6.1248943999999996E-6</v>
      </c>
      <c r="CC572" s="155">
        <v>3.4122355000000002E-6</v>
      </c>
      <c r="CD572" s="155">
        <v>1.0856464E-6</v>
      </c>
      <c r="CE572" s="155">
        <v>1.1564314E-6</v>
      </c>
      <c r="CF572" s="155">
        <v>0</v>
      </c>
      <c r="CG572" s="155">
        <v>4.8284301999999997E-17</v>
      </c>
      <c r="CH572" s="155">
        <v>3.9534998000000001E-13</v>
      </c>
      <c r="CI572" s="155">
        <v>7.067894E-6</v>
      </c>
      <c r="CJ572" s="155">
        <v>3.5808217E-5</v>
      </c>
      <c r="CK572" s="155">
        <v>1.6468921000000002E-5</v>
      </c>
      <c r="CL572" s="155">
        <v>0</v>
      </c>
      <c r="CM572"/>
      <c r="CN572" s="284">
        <v>3.3462962E-13</v>
      </c>
      <c r="CO572" s="284">
        <v>3.1896708999999999</v>
      </c>
      <c r="CP572" s="285">
        <v>6.7141863999999996E-2</v>
      </c>
      <c r="CQ572" s="284">
        <v>1.1553297000000001E-2</v>
      </c>
      <c r="CR572" s="284">
        <v>1.1280665E-7</v>
      </c>
      <c r="CS572" s="284">
        <v>9.3964622E-8</v>
      </c>
      <c r="CT572" s="284">
        <v>5.7194616000000005E-4</v>
      </c>
      <c r="CU572" s="284">
        <v>1.2289242</v>
      </c>
      <c r="CV572" s="284">
        <v>1.5633652000000001E-4</v>
      </c>
      <c r="CW572" s="284">
        <v>8.4126584000000001E-4</v>
      </c>
      <c r="CX572"/>
      <c r="CY572" s="158"/>
      <c r="CZ572" s="272"/>
      <c r="DA572"/>
      <c r="DB572" s="50"/>
      <c r="DC572"/>
      <c r="DD572"/>
      <c r="DE572"/>
      <c r="DF572"/>
      <c r="DG572"/>
      <c r="DH572"/>
      <c r="DI572"/>
      <c r="DJ572"/>
      <c r="DK572"/>
      <c r="DL572"/>
    </row>
    <row r="573" spans="1:116" ht="14.4">
      <c r="A573" t="s">
        <v>695</v>
      </c>
      <c r="B573" s="188" t="s">
        <v>316</v>
      </c>
      <c r="C573" s="151" t="str">
        <f t="shared" si="138"/>
        <v>A.100.06.123</v>
      </c>
      <c r="D573" s="54" t="s">
        <v>23</v>
      </c>
      <c r="E573" s="150" t="s">
        <v>352</v>
      </c>
      <c r="F573" s="153" t="str">
        <f t="shared" si="139"/>
        <v>X20Cr13 (420) 23% inox scrap (China)</v>
      </c>
      <c r="G573" s="154">
        <f t="shared" si="140"/>
        <v>5.6889709333333336</v>
      </c>
      <c r="H573"/>
      <c r="I573"/>
      <c r="J573" s="227">
        <f t="shared" si="134"/>
        <v>1.7067897641044265</v>
      </c>
      <c r="K573"/>
      <c r="L573" s="280">
        <f t="shared" si="135"/>
        <v>6.5821184099999999E-2</v>
      </c>
      <c r="M573" s="280">
        <f t="shared" si="136"/>
        <v>0.30984601729900002</v>
      </c>
      <c r="N573" s="281">
        <f t="shared" si="137"/>
        <v>0.47777692270542665</v>
      </c>
      <c r="O573" s="280">
        <v>0.85334564000000002</v>
      </c>
      <c r="P573" s="286">
        <v>0.21955598000000001</v>
      </c>
      <c r="Q573" s="219">
        <v>7.4560884999999993E-2</v>
      </c>
      <c r="R573" s="286">
        <v>4.6097615000000002E-2</v>
      </c>
      <c r="S573" s="219">
        <v>7.8683907999999997E-3</v>
      </c>
      <c r="T573" s="219">
        <v>1.7882683000000001E-3</v>
      </c>
      <c r="U573" s="219">
        <v>1.006691E-2</v>
      </c>
      <c r="V573" s="219">
        <v>1.5389953E-2</v>
      </c>
      <c r="W573" s="219">
        <v>0.43518537000000002</v>
      </c>
      <c r="X573" s="219">
        <v>3.1830192000000001E-4</v>
      </c>
      <c r="Y573" s="219">
        <v>3.5359965E-2</v>
      </c>
      <c r="Z573" s="286">
        <v>2.0897379E-5</v>
      </c>
      <c r="AA573" s="219">
        <v>7.2315877000000001E-3</v>
      </c>
      <c r="AB573" s="286">
        <v>5.4266602000000003E-12</v>
      </c>
      <c r="AC573"/>
      <c r="AD573" s="227">
        <f t="shared" si="129"/>
        <v>0.85334564000000002</v>
      </c>
      <c r="AE573" s="227">
        <f t="shared" si="130"/>
        <v>0.3753280021</v>
      </c>
      <c r="AF573" s="227">
        <f t="shared" si="131"/>
        <v>0.3167384057</v>
      </c>
      <c r="AG573" s="227">
        <f t="shared" si="132"/>
        <v>0.30984601729900002</v>
      </c>
      <c r="AH573" s="227">
        <f t="shared" si="133"/>
        <v>0.47054533500542667</v>
      </c>
      <c r="AI573"/>
      <c r="AJ573">
        <v>42.394962</v>
      </c>
      <c r="AK573" s="155">
        <v>38.175462000000003</v>
      </c>
      <c r="AL573" s="155">
        <v>3.9426051000000002</v>
      </c>
      <c r="AM573" s="155">
        <v>0</v>
      </c>
      <c r="AN573" s="155">
        <v>0.18027651</v>
      </c>
      <c r="AO573" s="155">
        <v>6.9896349999999996E-2</v>
      </c>
      <c r="AP573" s="155">
        <v>2.6722709000000001E-2</v>
      </c>
      <c r="AQ573"/>
      <c r="AR573" s="156">
        <v>0.17212614000000001</v>
      </c>
      <c r="AS573" s="156">
        <v>0.16433347000000001</v>
      </c>
      <c r="AT573" s="156">
        <v>5.9951978000000001E-3</v>
      </c>
      <c r="AU573" s="156">
        <v>1.7974762E-3</v>
      </c>
      <c r="AV573" s="282">
        <f t="shared" si="126"/>
        <v>9.8521262765336698E-6</v>
      </c>
      <c r="AW573" s="282">
        <f t="shared" si="127"/>
        <v>2.217158938078734E-8</v>
      </c>
      <c r="AX573" s="283">
        <f t="shared" si="128"/>
        <v>0.251747367</v>
      </c>
      <c r="AY573" s="157">
        <v>5.2934528000000001E-6</v>
      </c>
      <c r="AZ573" s="157">
        <v>1.5972174000000002E-8</v>
      </c>
      <c r="BA573" s="157">
        <v>4.3635942E-13</v>
      </c>
      <c r="BB573" s="157">
        <v>7.6673366999999996E-13</v>
      </c>
      <c r="BC573" s="157">
        <v>0</v>
      </c>
      <c r="BD573" s="157">
        <v>4.2223397999999996E-9</v>
      </c>
      <c r="BE573" s="157">
        <v>3.8365961999999996E-6</v>
      </c>
      <c r="BF573" s="157">
        <v>6.5121681000000001E-10</v>
      </c>
      <c r="BG573" s="157">
        <v>4.4406942E-9</v>
      </c>
      <c r="BH573" s="157">
        <v>1.0523750999999999E-9</v>
      </c>
      <c r="BI573" s="157">
        <v>3.7256369000000001E-13</v>
      </c>
      <c r="BJ573" s="157">
        <v>5.1408953000000003E-11</v>
      </c>
      <c r="BK573" s="157">
        <v>2.1712768000000002E-12</v>
      </c>
      <c r="BL573" s="157">
        <v>7.4011787000000002E-13</v>
      </c>
      <c r="BM573" s="157">
        <v>5.5671696000000001E-7</v>
      </c>
      <c r="BN573" s="157">
        <v>1.6113720999999999E-7</v>
      </c>
      <c r="BO573" s="157">
        <v>7.3311469000000007E-21</v>
      </c>
      <c r="BP573" s="157">
        <v>4.4947796999999998E-2</v>
      </c>
      <c r="BQ573" s="157">
        <v>0.20679956999999999</v>
      </c>
      <c r="BR573" s="157">
        <v>0</v>
      </c>
      <c r="BS573" s="157">
        <v>0</v>
      </c>
      <c r="BT573" s="157">
        <v>0</v>
      </c>
      <c r="BU573"/>
      <c r="BV573" s="155">
        <v>4.6728672000000002E-4</v>
      </c>
      <c r="BW573" s="155">
        <v>3.1804972000000001E-5</v>
      </c>
      <c r="BX573" s="155">
        <v>1.586236E-4</v>
      </c>
      <c r="BY573" s="155">
        <v>1.8116350000000001E-6</v>
      </c>
      <c r="BZ573" s="155">
        <v>2.5003867999999999E-5</v>
      </c>
      <c r="CA573" s="155">
        <v>2.3390833000000002E-6</v>
      </c>
      <c r="CB573" s="155">
        <v>2.7382567000000001E-5</v>
      </c>
      <c r="CC573" s="155">
        <v>3.5500402E-6</v>
      </c>
      <c r="CD573" s="155">
        <v>2.7383208000000002E-6</v>
      </c>
      <c r="CE573" s="155">
        <v>6.6912346999999997E-6</v>
      </c>
      <c r="CF573" s="155">
        <v>0</v>
      </c>
      <c r="CG573" s="155">
        <v>1.6211896000000001E-17</v>
      </c>
      <c r="CH573" s="155">
        <v>1.3274236999999999E-13</v>
      </c>
      <c r="CI573" s="155">
        <v>1.0663586000000001E-5</v>
      </c>
      <c r="CJ573" s="155">
        <v>5.1496565000000002E-5</v>
      </c>
      <c r="CK573" s="155">
        <v>1.4518125000000001E-4</v>
      </c>
      <c r="CL573" s="155">
        <v>0</v>
      </c>
      <c r="CM573"/>
      <c r="CN573" s="284">
        <v>1.1235496E-13</v>
      </c>
      <c r="CO573" s="284">
        <v>5.6772074999999997</v>
      </c>
      <c r="CP573" s="285">
        <v>7.2389446999999996E-2</v>
      </c>
      <c r="CQ573" s="284">
        <v>2.2297600000000001E-2</v>
      </c>
      <c r="CR573" s="284">
        <v>2.3781363E-7</v>
      </c>
      <c r="CS573" s="284">
        <v>6.0632566999999997E-7</v>
      </c>
      <c r="CT573" s="284">
        <v>1.2367898999999999E-3</v>
      </c>
      <c r="CU573" s="284">
        <v>3.0052215000000002</v>
      </c>
      <c r="CV573" s="284">
        <v>6.9892947999999997E-4</v>
      </c>
      <c r="CW573" s="284">
        <v>9.4983459000000001E-4</v>
      </c>
      <c r="CX573"/>
      <c r="CY573" s="158"/>
      <c r="CZ573" s="272"/>
      <c r="DA573"/>
      <c r="DB573" s="50"/>
      <c r="DC573"/>
      <c r="DD573"/>
      <c r="DE573"/>
      <c r="DF573"/>
      <c r="DG573"/>
      <c r="DH573"/>
      <c r="DI573"/>
      <c r="DJ573"/>
      <c r="DK573"/>
      <c r="DL573"/>
    </row>
    <row r="574" spans="1:116" ht="14.4">
      <c r="A574" t="s">
        <v>696</v>
      </c>
      <c r="B574" s="188" t="s">
        <v>316</v>
      </c>
      <c r="C574" s="151" t="str">
        <f t="shared" si="138"/>
        <v>A.100.06.124</v>
      </c>
      <c r="D574" s="54" t="s">
        <v>23</v>
      </c>
      <c r="E574" s="150" t="s">
        <v>352</v>
      </c>
      <c r="F574" s="153" t="str">
        <f t="shared" si="139"/>
        <v>X20Cr13 (420) 44% inox scrap (World)</v>
      </c>
      <c r="G574" s="154">
        <f t="shared" si="140"/>
        <v>4.564112866666667</v>
      </c>
      <c r="H574"/>
      <c r="I574"/>
      <c r="J574" s="227">
        <f t="shared" si="134"/>
        <v>1.3289540108593472</v>
      </c>
      <c r="K574"/>
      <c r="L574" s="280">
        <f t="shared" si="135"/>
        <v>5.4565281600000001E-2</v>
      </c>
      <c r="M574" s="280">
        <f t="shared" si="136"/>
        <v>0.242286995349</v>
      </c>
      <c r="N574" s="281">
        <f t="shared" si="137"/>
        <v>0.34748480391034714</v>
      </c>
      <c r="O574" s="280">
        <v>0.68461693000000001</v>
      </c>
      <c r="P574" s="286">
        <v>0.16887898000000001</v>
      </c>
      <c r="Q574" s="219">
        <v>6.1584185999999999E-2</v>
      </c>
      <c r="R574" s="286">
        <v>3.9837137000000002E-2</v>
      </c>
      <c r="S574" s="219">
        <v>6.0852018000000004E-3</v>
      </c>
      <c r="T574" s="219">
        <v>1.2940179E-3</v>
      </c>
      <c r="U574" s="219">
        <v>7.3489248999999996E-3</v>
      </c>
      <c r="V574" s="219">
        <v>1.1188791E-2</v>
      </c>
      <c r="W574" s="219">
        <v>0.31433472000000001</v>
      </c>
      <c r="X574" s="219">
        <v>6.0691659999999998E-4</v>
      </c>
      <c r="Y574" s="219">
        <v>2.7926195000000001E-2</v>
      </c>
      <c r="Z574" s="286">
        <v>2.8121748999999999E-5</v>
      </c>
      <c r="AA574" s="219">
        <v>5.2238889000000002E-3</v>
      </c>
      <c r="AB574" s="286">
        <v>1.0347188999999999E-11</v>
      </c>
      <c r="AC574"/>
      <c r="AD574" s="227">
        <f t="shared" si="129"/>
        <v>0.68461693000000001</v>
      </c>
      <c r="AE574" s="227">
        <f t="shared" si="130"/>
        <v>0.29621723859999999</v>
      </c>
      <c r="AF574" s="227">
        <f t="shared" si="131"/>
        <v>0.2468758459</v>
      </c>
      <c r="AG574" s="227">
        <f t="shared" si="132"/>
        <v>0.24228699534900003</v>
      </c>
      <c r="AH574" s="227">
        <f t="shared" si="133"/>
        <v>0.34226091501034717</v>
      </c>
      <c r="AI574"/>
      <c r="AJ574">
        <v>36.574464999999996</v>
      </c>
      <c r="AK574" s="155">
        <v>33.473865000000004</v>
      </c>
      <c r="AL574" s="155">
        <v>2.8622665999999999</v>
      </c>
      <c r="AM574" s="155">
        <v>0</v>
      </c>
      <c r="AN574" s="155">
        <v>0.14908389</v>
      </c>
      <c r="AO574" s="155">
        <v>6.6835914999999996E-2</v>
      </c>
      <c r="AP574" s="155">
        <v>2.2413392000000001E-2</v>
      </c>
      <c r="AQ574"/>
      <c r="AR574" s="156">
        <v>0.13632875</v>
      </c>
      <c r="AS574" s="156">
        <v>0.13013183</v>
      </c>
      <c r="AT574" s="156">
        <v>4.794329E-3</v>
      </c>
      <c r="AU574" s="156">
        <v>1.4025889000000001E-3</v>
      </c>
      <c r="AV574" s="282">
        <f t="shared" si="126"/>
        <v>7.8016683729559989E-6</v>
      </c>
      <c r="AW574" s="282">
        <f t="shared" si="127"/>
        <v>1.773050654294398E-8</v>
      </c>
      <c r="AX574" s="283">
        <f t="shared" si="128"/>
        <v>0.19644101899999999</v>
      </c>
      <c r="AY574" s="157">
        <v>4.2492726999999998E-6</v>
      </c>
      <c r="AZ574" s="157">
        <v>1.2821618E-8</v>
      </c>
      <c r="BA574" s="157">
        <v>3.5028224999999998E-13</v>
      </c>
      <c r="BB574" s="157">
        <v>1.4619560000000001E-12</v>
      </c>
      <c r="BC574" s="157">
        <v>0</v>
      </c>
      <c r="BD574" s="157">
        <v>3.9956510000000003E-9</v>
      </c>
      <c r="BE574" s="157">
        <v>3.0299207000000001E-6</v>
      </c>
      <c r="BF574" s="157">
        <v>6.0483834E-10</v>
      </c>
      <c r="BG574" s="157">
        <v>3.5040971999999999E-9</v>
      </c>
      <c r="BH574" s="157">
        <v>7.6006064999999996E-10</v>
      </c>
      <c r="BI574" s="157">
        <v>2.6922784999999998E-13</v>
      </c>
      <c r="BJ574" s="157">
        <v>3.7169599000000001E-11</v>
      </c>
      <c r="BK574" s="157">
        <v>1.5685711999999999E-12</v>
      </c>
      <c r="BL574" s="157">
        <v>5.3467263000000003E-13</v>
      </c>
      <c r="BM574" s="157">
        <v>4.0207467E-7</v>
      </c>
      <c r="BN574" s="157">
        <v>1.1640319E-7</v>
      </c>
      <c r="BO574" s="157">
        <v>1.3978536000000001E-20</v>
      </c>
      <c r="BP574" s="157">
        <v>3.2465178999999997E-2</v>
      </c>
      <c r="BQ574" s="157">
        <v>0.16397584000000001</v>
      </c>
      <c r="BR574" s="157">
        <v>0</v>
      </c>
      <c r="BS574" s="157">
        <v>0</v>
      </c>
      <c r="BT574" s="157">
        <v>0</v>
      </c>
      <c r="BU574"/>
      <c r="BV574" s="155">
        <v>3.6419647999999999E-4</v>
      </c>
      <c r="BW574" s="155">
        <v>2.5327414999999998E-5</v>
      </c>
      <c r="BX574" s="155">
        <v>1.2725958E-4</v>
      </c>
      <c r="BY574" s="155">
        <v>1.317143E-6</v>
      </c>
      <c r="BZ574" s="155">
        <v>1.9563086000000001E-5</v>
      </c>
      <c r="CA574" s="155">
        <v>2.2991295E-6</v>
      </c>
      <c r="CB574" s="155">
        <v>1.9776595999999999E-5</v>
      </c>
      <c r="CC574" s="155">
        <v>3.4892314999999999E-6</v>
      </c>
      <c r="CD574" s="155">
        <v>1.984554E-6</v>
      </c>
      <c r="CE574" s="155">
        <v>4.8868819999999997E-6</v>
      </c>
      <c r="CF574" s="155">
        <v>0</v>
      </c>
      <c r="CG574" s="155">
        <v>3.0911748999999998E-17</v>
      </c>
      <c r="CH574" s="155">
        <v>2.531042E-13</v>
      </c>
      <c r="CI574" s="155">
        <v>9.0500275E-6</v>
      </c>
      <c r="CJ574" s="155">
        <v>4.4386174000000001E-5</v>
      </c>
      <c r="CK574" s="155">
        <v>1.0485666000000001E-4</v>
      </c>
      <c r="CL574" s="155">
        <v>0</v>
      </c>
      <c r="CM574"/>
      <c r="CN574" s="284">
        <v>2.1423084000000001E-13</v>
      </c>
      <c r="CO574" s="284">
        <v>4.5526153000000003</v>
      </c>
      <c r="CP574" s="285">
        <v>6.9981311000000004E-2</v>
      </c>
      <c r="CQ574" s="284">
        <v>1.7856377999999999E-2</v>
      </c>
      <c r="CR574" s="284">
        <v>1.717728E-7</v>
      </c>
      <c r="CS574" s="284">
        <v>4.400909E-7</v>
      </c>
      <c r="CT574" s="284">
        <v>9.6403413000000003E-4</v>
      </c>
      <c r="CU574" s="284">
        <v>2.1708088000000001</v>
      </c>
      <c r="CV574" s="284">
        <v>5.0479042000000003E-4</v>
      </c>
      <c r="CW574" s="284">
        <v>9.0044126999999999E-4</v>
      </c>
      <c r="CX574"/>
      <c r="CY574" s="158"/>
      <c r="CZ574" s="272"/>
      <c r="DA574"/>
      <c r="DB574" s="247"/>
      <c r="DC574"/>
      <c r="DD574"/>
      <c r="DE574"/>
      <c r="DF574"/>
      <c r="DG574"/>
      <c r="DH574"/>
      <c r="DI574"/>
      <c r="DJ574"/>
      <c r="DK574"/>
      <c r="DL574"/>
    </row>
    <row r="575" spans="1:116" ht="14.4">
      <c r="A575" t="s">
        <v>697</v>
      </c>
      <c r="B575" s="188" t="s">
        <v>316</v>
      </c>
      <c r="C575" s="151" t="str">
        <f t="shared" si="138"/>
        <v>A.100.06.125</v>
      </c>
      <c r="D575" s="54" t="s">
        <v>23</v>
      </c>
      <c r="E575" s="150" t="s">
        <v>352</v>
      </c>
      <c r="F575" s="153" t="str">
        <f t="shared" si="139"/>
        <v>X20Cr13 (420) 70% inox scrap (EU, USA)</v>
      </c>
      <c r="G575" s="154">
        <f t="shared" si="140"/>
        <v>3.2347351333333334</v>
      </c>
      <c r="H575"/>
      <c r="I575"/>
      <c r="J575" s="227">
        <f t="shared" si="134"/>
        <v>0.88242082982816228</v>
      </c>
      <c r="K575"/>
      <c r="L575" s="280">
        <f t="shared" si="135"/>
        <v>4.1262851889999994E-2</v>
      </c>
      <c r="M575" s="280">
        <f t="shared" si="136"/>
        <v>0.16244449402199998</v>
      </c>
      <c r="N575" s="281">
        <f t="shared" si="137"/>
        <v>0.19350321391616232</v>
      </c>
      <c r="O575" s="280">
        <v>0.48521027</v>
      </c>
      <c r="P575" s="286">
        <v>0.10898795999999999</v>
      </c>
      <c r="Q575" s="219">
        <v>4.6248087E-2</v>
      </c>
      <c r="R575" s="286">
        <v>3.2438390999999997E-2</v>
      </c>
      <c r="S575" s="219">
        <v>3.9777965000000002E-3</v>
      </c>
      <c r="T575" s="219">
        <v>7.0990368999999996E-4</v>
      </c>
      <c r="U575" s="219">
        <v>4.1367607000000004E-3</v>
      </c>
      <c r="V575" s="219">
        <v>6.2237806999999997E-3</v>
      </c>
      <c r="W575" s="219">
        <v>0.17151122999999999</v>
      </c>
      <c r="X575" s="219">
        <v>9.4800668000000004E-4</v>
      </c>
      <c r="Y575" s="219">
        <v>1.9140830000000001E-2</v>
      </c>
      <c r="Z575" s="286">
        <v>3.6659641999999999E-5</v>
      </c>
      <c r="AA575" s="219">
        <v>2.8511538999999998E-3</v>
      </c>
      <c r="AB575" s="286">
        <v>1.6162360000000001E-11</v>
      </c>
      <c r="AC575"/>
      <c r="AD575" s="227">
        <f t="shared" si="129"/>
        <v>0.48521027</v>
      </c>
      <c r="AE575" s="227">
        <f t="shared" si="130"/>
        <v>0.20272267958999998</v>
      </c>
      <c r="AF575" s="227">
        <f t="shared" si="131"/>
        <v>0.16431098159999996</v>
      </c>
      <c r="AG575" s="227">
        <f t="shared" si="132"/>
        <v>0.16244449402199998</v>
      </c>
      <c r="AH575" s="227">
        <f t="shared" si="133"/>
        <v>0.19065206001616233</v>
      </c>
      <c r="AI575"/>
      <c r="AJ575">
        <v>29.695696000000002</v>
      </c>
      <c r="AK575" s="155">
        <v>27.917432999999999</v>
      </c>
      <c r="AL575" s="155">
        <v>1.5855028</v>
      </c>
      <c r="AM575" s="155">
        <v>0</v>
      </c>
      <c r="AN575" s="155">
        <v>0.11221987999999999</v>
      </c>
      <c r="AO575" s="155">
        <v>6.3219037000000006E-2</v>
      </c>
      <c r="AP575" s="155">
        <v>1.7320563000000001E-2</v>
      </c>
      <c r="AQ575"/>
      <c r="AR575" s="156">
        <v>9.4022734999999996E-2</v>
      </c>
      <c r="AS575" s="156">
        <v>8.971171E-2</v>
      </c>
      <c r="AT575" s="156">
        <v>3.3751204999999999E-3</v>
      </c>
      <c r="AU575" s="156">
        <v>9.3590383999999998E-4</v>
      </c>
      <c r="AV575" s="282">
        <f t="shared" si="126"/>
        <v>5.3783999175824E-6</v>
      </c>
      <c r="AW575" s="282">
        <f t="shared" si="127"/>
        <v>1.2481954656811837E-8</v>
      </c>
      <c r="AX575" s="283">
        <f t="shared" si="128"/>
        <v>0.13107896399999999</v>
      </c>
      <c r="AY575" s="157">
        <v>3.0152417E-6</v>
      </c>
      <c r="AZ575" s="157">
        <v>9.098234E-9</v>
      </c>
      <c r="BA575" s="157">
        <v>2.4855468999999999E-13</v>
      </c>
      <c r="BB575" s="157">
        <v>2.2835824E-12</v>
      </c>
      <c r="BC575" s="157">
        <v>0</v>
      </c>
      <c r="BD575" s="157">
        <v>3.7277459999999996E-9</v>
      </c>
      <c r="BE575" s="157">
        <v>2.0765768999999998E-6</v>
      </c>
      <c r="BF575" s="157">
        <v>5.5002742E-10</v>
      </c>
      <c r="BG575" s="157">
        <v>2.3972099999999998E-9</v>
      </c>
      <c r="BH575" s="157">
        <v>4.1459815000000003E-10</v>
      </c>
      <c r="BI575" s="157">
        <v>1.4710367000000001E-13</v>
      </c>
      <c r="BJ575" s="157">
        <v>2.0341271999999999E-11</v>
      </c>
      <c r="BK575" s="157">
        <v>8.5628271999999998E-13</v>
      </c>
      <c r="BL575" s="157">
        <v>2.9187371E-13</v>
      </c>
      <c r="BM575" s="157">
        <v>2.1931559E-7</v>
      </c>
      <c r="BN575" s="157">
        <v>6.3535697999999997E-8</v>
      </c>
      <c r="BO575" s="157">
        <v>2.1834540999999999E-20</v>
      </c>
      <c r="BP575" s="157">
        <v>1.7712993999999999E-2</v>
      </c>
      <c r="BQ575" s="157">
        <v>0.11336597</v>
      </c>
      <c r="BR575" s="157">
        <v>0</v>
      </c>
      <c r="BS575" s="157">
        <v>0</v>
      </c>
      <c r="BT575" s="157">
        <v>0</v>
      </c>
      <c r="BU575"/>
      <c r="BV575" s="155">
        <v>2.4236255000000001E-4</v>
      </c>
      <c r="BW575" s="155">
        <v>1.7672120000000001E-5</v>
      </c>
      <c r="BX575" s="155">
        <v>9.0192998000000003E-5</v>
      </c>
      <c r="BY575" s="155">
        <v>7.3274338000000001E-7</v>
      </c>
      <c r="BZ575" s="155">
        <v>1.3133072E-5</v>
      </c>
      <c r="CA575" s="155">
        <v>2.2519115000000002E-6</v>
      </c>
      <c r="CB575" s="155">
        <v>1.0787723E-5</v>
      </c>
      <c r="CC575" s="155">
        <v>3.4173667E-6</v>
      </c>
      <c r="CD575" s="155">
        <v>1.0937387E-6</v>
      </c>
      <c r="CE575" s="155">
        <v>2.7544653E-6</v>
      </c>
      <c r="CF575" s="155">
        <v>0</v>
      </c>
      <c r="CG575" s="155">
        <v>4.8284301999999997E-17</v>
      </c>
      <c r="CH575" s="155">
        <v>3.9534998000000001E-13</v>
      </c>
      <c r="CI575" s="155">
        <v>7.1430950999999999E-6</v>
      </c>
      <c r="CJ575" s="155">
        <v>3.5982984E-5</v>
      </c>
      <c r="CK575" s="155">
        <v>5.7200332000000003E-5</v>
      </c>
      <c r="CL575" s="155">
        <v>0</v>
      </c>
      <c r="CM575"/>
      <c r="CN575" s="284">
        <v>3.3462962E-13</v>
      </c>
      <c r="CO575" s="284">
        <v>3.2235516999999998</v>
      </c>
      <c r="CP575" s="285">
        <v>6.7135332000000006E-2</v>
      </c>
      <c r="CQ575" s="284">
        <v>1.2607662E-2</v>
      </c>
      <c r="CR575" s="284">
        <v>9.3724549000000006E-8</v>
      </c>
      <c r="CS575" s="284">
        <v>2.4363163E-7</v>
      </c>
      <c r="CT575" s="284">
        <v>6.4168639999999996E-4</v>
      </c>
      <c r="CU575" s="284">
        <v>1.1846846</v>
      </c>
      <c r="CV575" s="284">
        <v>2.7535336000000002E-4</v>
      </c>
      <c r="CW575" s="284">
        <v>8.4206734E-4</v>
      </c>
      <c r="CX575"/>
      <c r="CY575" s="158"/>
      <c r="CZ575" s="272"/>
      <c r="DA575"/>
      <c r="DB575" s="247"/>
      <c r="DC575"/>
      <c r="DD575"/>
      <c r="DE575"/>
      <c r="DF575"/>
      <c r="DG575"/>
      <c r="DH575"/>
      <c r="DI575"/>
      <c r="DJ575"/>
      <c r="DK575"/>
      <c r="DL575"/>
    </row>
    <row r="576" spans="1:116" ht="14.4">
      <c r="A576" t="s">
        <v>698</v>
      </c>
      <c r="B576" s="188" t="s">
        <v>316</v>
      </c>
      <c r="C576" s="151" t="str">
        <f t="shared" si="138"/>
        <v>A.100.06.126</v>
      </c>
      <c r="D576" s="54" t="s">
        <v>23</v>
      </c>
      <c r="E576" s="150" t="s">
        <v>352</v>
      </c>
      <c r="F576" s="153" t="str">
        <f t="shared" si="139"/>
        <v>X22CrNi17 (431) 23% inox scrap (China)</v>
      </c>
      <c r="G576" s="154">
        <f t="shared" si="140"/>
        <v>6.1647623333333339</v>
      </c>
      <c r="H576"/>
      <c r="I576"/>
      <c r="J576" s="227">
        <f t="shared" si="134"/>
        <v>1.8314968517104488</v>
      </c>
      <c r="K576"/>
      <c r="L576" s="280">
        <f t="shared" si="135"/>
        <v>6.6599899800000001E-2</v>
      </c>
      <c r="M576" s="280">
        <f t="shared" si="136"/>
        <v>0.46548338790500005</v>
      </c>
      <c r="N576" s="281">
        <f t="shared" si="137"/>
        <v>0.37469921400544892</v>
      </c>
      <c r="O576" s="280">
        <v>0.92471435000000002</v>
      </c>
      <c r="P576" s="286">
        <v>0.38148070000000001</v>
      </c>
      <c r="Q576" s="219">
        <v>6.5959118999999997E-2</v>
      </c>
      <c r="R576" s="286">
        <v>5.2394322E-2</v>
      </c>
      <c r="S576" s="219">
        <v>7.5653847999999999E-3</v>
      </c>
      <c r="T576" s="219">
        <v>1.8609258999999999E-3</v>
      </c>
      <c r="U576" s="219">
        <v>4.7792670999999998E-3</v>
      </c>
      <c r="V576" s="219">
        <v>1.7703508999999999E-2</v>
      </c>
      <c r="W576" s="219">
        <v>0.32703336</v>
      </c>
      <c r="X576" s="219">
        <v>3.1960703000000001E-4</v>
      </c>
      <c r="Y576" s="219">
        <v>4.0929363000000003E-2</v>
      </c>
      <c r="Z576" s="286">
        <v>2.0452875E-5</v>
      </c>
      <c r="AA576" s="219">
        <v>6.7364909999999998E-3</v>
      </c>
      <c r="AB576" s="286">
        <v>5.4489107000000001E-12</v>
      </c>
      <c r="AC576"/>
      <c r="AD576" s="227">
        <f t="shared" si="129"/>
        <v>0.92471435000000002</v>
      </c>
      <c r="AE576" s="227">
        <f t="shared" si="130"/>
        <v>0.53174322779999994</v>
      </c>
      <c r="AF576" s="227">
        <f t="shared" si="131"/>
        <v>0.47187981900000003</v>
      </c>
      <c r="AG576" s="227">
        <f t="shared" si="132"/>
        <v>0.46548338790500005</v>
      </c>
      <c r="AH576" s="227">
        <f t="shared" si="133"/>
        <v>0.36796272300544891</v>
      </c>
      <c r="AI576"/>
      <c r="AJ576">
        <v>44.873564000000002</v>
      </c>
      <c r="AK576" s="155">
        <v>40.176696999999997</v>
      </c>
      <c r="AL576" s="155">
        <v>4.6246166000000004</v>
      </c>
      <c r="AM576" s="155">
        <v>0</v>
      </c>
      <c r="AN576" s="155">
        <v>2.2985904000000001E-2</v>
      </c>
      <c r="AO576" s="155">
        <v>3.8124461999999998E-2</v>
      </c>
      <c r="AP576" s="155">
        <v>1.1140195E-2</v>
      </c>
      <c r="AQ576"/>
      <c r="AR576" s="156">
        <v>0.22937547</v>
      </c>
      <c r="AS576" s="156">
        <v>0.22040862</v>
      </c>
      <c r="AT576" s="156">
        <v>7.2061989000000003E-3</v>
      </c>
      <c r="AU576" s="156">
        <v>1.760646E-3</v>
      </c>
      <c r="AV576" s="282">
        <f t="shared" si="126"/>
        <v>1.3213946304677448E-5</v>
      </c>
      <c r="AW576" s="282">
        <f t="shared" si="127"/>
        <v>2.665014342831737E-8</v>
      </c>
      <c r="AX576" s="283">
        <f t="shared" si="128"/>
        <v>0.24658907899999999</v>
      </c>
      <c r="AY576" s="157">
        <v>5.7349861000000001E-6</v>
      </c>
      <c r="AZ576" s="157">
        <v>1.7304386000000001E-8</v>
      </c>
      <c r="BA576" s="157">
        <v>4.7275735999999997E-13</v>
      </c>
      <c r="BB576" s="157">
        <v>7.6987744999999999E-13</v>
      </c>
      <c r="BC576" s="157">
        <v>0</v>
      </c>
      <c r="BD576" s="157">
        <v>4.4172847999999997E-9</v>
      </c>
      <c r="BE576" s="157">
        <v>6.7880995999999997E-6</v>
      </c>
      <c r="BF576" s="157">
        <v>6.9690982000000005E-10</v>
      </c>
      <c r="BG576" s="157">
        <v>7.8889798000000005E-9</v>
      </c>
      <c r="BH576" s="157">
        <v>7.2865482000000003E-10</v>
      </c>
      <c r="BI576" s="157">
        <v>3.5496108999999998E-13</v>
      </c>
      <c r="BJ576" s="157">
        <v>2.820473E-11</v>
      </c>
      <c r="BK576" s="157">
        <v>1.6880607E-12</v>
      </c>
      <c r="BL576" s="157">
        <v>4.9247916000000004E-13</v>
      </c>
      <c r="BM576" s="157">
        <v>5.3951403999999998E-7</v>
      </c>
      <c r="BN576" s="157">
        <v>1.4692851E-7</v>
      </c>
      <c r="BO576" s="157">
        <v>7.3612062999999999E-21</v>
      </c>
      <c r="BP576" s="157">
        <v>1.8631768999999999E-2</v>
      </c>
      <c r="BQ576" s="157">
        <v>0.22795731</v>
      </c>
      <c r="BR576" s="157">
        <v>0</v>
      </c>
      <c r="BS576" s="157">
        <v>0</v>
      </c>
      <c r="BT576" s="157">
        <v>0</v>
      </c>
      <c r="BU576"/>
      <c r="BV576" s="155">
        <v>4.2477532999999999E-4</v>
      </c>
      <c r="BW576" s="155">
        <v>5.5574162999999999E-5</v>
      </c>
      <c r="BX576" s="155">
        <v>1.7188992999999999E-4</v>
      </c>
      <c r="BY576" s="155">
        <v>2.0812232E-6</v>
      </c>
      <c r="BZ576" s="155">
        <v>4.4089626999999999E-5</v>
      </c>
      <c r="CA576" s="155">
        <v>2.3305662E-6</v>
      </c>
      <c r="CB576" s="155">
        <v>1.8959434E-5</v>
      </c>
      <c r="CC576" s="155">
        <v>3.5371124000000001E-6</v>
      </c>
      <c r="CD576" s="155">
        <v>2.5867943E-6</v>
      </c>
      <c r="CE576" s="155">
        <v>3.1892737E-6</v>
      </c>
      <c r="CF576" s="155">
        <v>0</v>
      </c>
      <c r="CG576" s="155">
        <v>1.6278368999999999E-17</v>
      </c>
      <c r="CH576" s="155">
        <v>1.3328664999999999E-13</v>
      </c>
      <c r="CI576" s="155">
        <v>1.3410943999999999E-5</v>
      </c>
      <c r="CJ576" s="155">
        <v>5.4780215000000002E-5</v>
      </c>
      <c r="CK576" s="155">
        <v>5.2346048999999997E-5</v>
      </c>
      <c r="CL576" s="155">
        <v>0</v>
      </c>
      <c r="CM576"/>
      <c r="CN576" s="284">
        <v>1.1281564E-13</v>
      </c>
      <c r="CO576" s="284">
        <v>6.1529999999999996</v>
      </c>
      <c r="CP576" s="285">
        <v>7.8320346999999998E-2</v>
      </c>
      <c r="CQ576" s="284">
        <v>3.8557521999999997E-2</v>
      </c>
      <c r="CR576" s="284">
        <v>2.3004550999999999E-7</v>
      </c>
      <c r="CS576" s="284">
        <v>2.7537795E-7</v>
      </c>
      <c r="CT576" s="284">
        <v>2.2170077999999998E-3</v>
      </c>
      <c r="CU576" s="284">
        <v>2.6264088999999999</v>
      </c>
      <c r="CV576" s="284">
        <v>4.8393235999999999E-4</v>
      </c>
      <c r="CW576" s="284">
        <v>9.4082539999999998E-4</v>
      </c>
      <c r="CX576"/>
      <c r="CY576" s="158"/>
      <c r="CZ576" s="272"/>
      <c r="DA576"/>
      <c r="DB576" s="247"/>
      <c r="DC576"/>
      <c r="DD576"/>
      <c r="DE576"/>
      <c r="DF576"/>
      <c r="DG576"/>
      <c r="DH576"/>
      <c r="DI576"/>
      <c r="DJ576"/>
      <c r="DK576"/>
      <c r="DL576"/>
    </row>
    <row r="577" spans="1:116" ht="14.4">
      <c r="A577" t="s">
        <v>699</v>
      </c>
      <c r="B577" s="188" t="s">
        <v>316</v>
      </c>
      <c r="C577" s="151" t="str">
        <f t="shared" si="138"/>
        <v>A.100.06.127</v>
      </c>
      <c r="D577" s="54" t="s">
        <v>23</v>
      </c>
      <c r="E577" s="150" t="s">
        <v>352</v>
      </c>
      <c r="F577" s="153" t="str">
        <f t="shared" si="139"/>
        <v>X22CrNi17 (431) 44% inox scrap (World)</v>
      </c>
      <c r="G577" s="154">
        <f t="shared" si="140"/>
        <v>4.9077399999999995</v>
      </c>
      <c r="H577"/>
      <c r="I577"/>
      <c r="J577" s="227">
        <f t="shared" si="134"/>
        <v>1.4190202456093632</v>
      </c>
      <c r="K577"/>
      <c r="L577" s="280">
        <f t="shared" si="135"/>
        <v>5.5127687600000003E-2</v>
      </c>
      <c r="M577" s="280">
        <f t="shared" si="136"/>
        <v>0.35469176089899995</v>
      </c>
      <c r="N577" s="281">
        <f t="shared" si="137"/>
        <v>0.2730397971103633</v>
      </c>
      <c r="O577" s="280">
        <v>0.73616099999999995</v>
      </c>
      <c r="P577" s="286">
        <v>0.28582460999999998</v>
      </c>
      <c r="Q577" s="219">
        <v>5.5371798999999999E-2</v>
      </c>
      <c r="R577" s="286">
        <v>4.4384759000000003E-2</v>
      </c>
      <c r="S577" s="219">
        <v>5.8663641000000002E-3</v>
      </c>
      <c r="T577" s="219">
        <v>1.3464928E-3</v>
      </c>
      <c r="U577" s="219">
        <v>3.5300716999999999E-3</v>
      </c>
      <c r="V577" s="219">
        <v>1.2859692000000001E-2</v>
      </c>
      <c r="W577" s="219">
        <v>0.23622493999999999</v>
      </c>
      <c r="X577" s="219">
        <v>6.0785918000000002E-4</v>
      </c>
      <c r="Y577" s="219">
        <v>3.1948537999999999E-2</v>
      </c>
      <c r="Z577" s="286">
        <v>2.7800719000000002E-5</v>
      </c>
      <c r="AA577" s="219">
        <v>4.8663190999999996E-3</v>
      </c>
      <c r="AB577" s="286">
        <v>1.0363258999999999E-11</v>
      </c>
      <c r="AC577"/>
      <c r="AD577" s="227">
        <f t="shared" si="129"/>
        <v>0.73616099999999995</v>
      </c>
      <c r="AE577" s="227">
        <f t="shared" si="130"/>
        <v>0.40918378859999999</v>
      </c>
      <c r="AF577" s="227">
        <f t="shared" si="131"/>
        <v>0.35892242009999997</v>
      </c>
      <c r="AG577" s="227">
        <f t="shared" si="132"/>
        <v>0.35469176089899995</v>
      </c>
      <c r="AH577" s="227">
        <f t="shared" si="133"/>
        <v>0.26817347801036329</v>
      </c>
      <c r="AI577"/>
      <c r="AJ577">
        <v>38.364566000000003</v>
      </c>
      <c r="AK577" s="155">
        <v>34.919201999999999</v>
      </c>
      <c r="AL577" s="155">
        <v>3.3548304999999998</v>
      </c>
      <c r="AM577" s="155">
        <v>0</v>
      </c>
      <c r="AN577" s="155">
        <v>3.5485118000000003E-2</v>
      </c>
      <c r="AO577" s="155">
        <v>4.3889550999999999E-2</v>
      </c>
      <c r="AP577" s="155">
        <v>1.1159354E-2</v>
      </c>
      <c r="AQ577"/>
      <c r="AR577" s="156">
        <v>0.17767548</v>
      </c>
      <c r="AS577" s="156">
        <v>0.17063054999999999</v>
      </c>
      <c r="AT577" s="156">
        <v>5.6689410000000003E-3</v>
      </c>
      <c r="AU577" s="156">
        <v>1.3759893000000001E-3</v>
      </c>
      <c r="AV577" s="282">
        <f t="shared" si="126"/>
        <v>1.02296493788265E-5</v>
      </c>
      <c r="AW577" s="282">
        <f t="shared" si="127"/>
        <v>2.0965018722773997E-8</v>
      </c>
      <c r="AX577" s="283">
        <f t="shared" si="128"/>
        <v>0.19271558899999999</v>
      </c>
      <c r="AY577" s="157">
        <v>4.5681578E-6</v>
      </c>
      <c r="AZ577" s="157">
        <v>1.3783772E-8</v>
      </c>
      <c r="BA577" s="157">
        <v>3.7656964999999998E-13</v>
      </c>
      <c r="BB577" s="157">
        <v>1.4642264999999999E-12</v>
      </c>
      <c r="BC577" s="157">
        <v>0</v>
      </c>
      <c r="BD577" s="157">
        <v>4.1364446000000001E-9</v>
      </c>
      <c r="BE577" s="157">
        <v>5.1615620000000001E-6</v>
      </c>
      <c r="BF577" s="157">
        <v>6.3783884999999999E-10</v>
      </c>
      <c r="BG577" s="157">
        <v>5.9945257000000003E-9</v>
      </c>
      <c r="BH577" s="157">
        <v>5.2626268999999999E-10</v>
      </c>
      <c r="BI577" s="157">
        <v>2.5651485999999999E-13</v>
      </c>
      <c r="BJ577" s="157">
        <v>2.0410993999999999E-11</v>
      </c>
      <c r="BK577" s="157">
        <v>1.2195818E-12</v>
      </c>
      <c r="BL577" s="157">
        <v>3.5582244999999999E-13</v>
      </c>
      <c r="BM577" s="157">
        <v>3.8965032999999998E-7</v>
      </c>
      <c r="BN577" s="157">
        <v>1.0614134E-7</v>
      </c>
      <c r="BO577" s="157">
        <v>1.4000244999999999E-20</v>
      </c>
      <c r="BP577" s="157">
        <v>1.3459159E-2</v>
      </c>
      <c r="BQ577" s="157">
        <v>0.17925642999999999</v>
      </c>
      <c r="BR577" s="157">
        <v>0</v>
      </c>
      <c r="BS577" s="157">
        <v>0</v>
      </c>
      <c r="BT577" s="157">
        <v>0</v>
      </c>
      <c r="BU577"/>
      <c r="BV577" s="155">
        <v>3.3349380999999999E-4</v>
      </c>
      <c r="BW577" s="155">
        <v>4.2494053000000002E-5</v>
      </c>
      <c r="BX577" s="155">
        <v>1.3684080999999999E-4</v>
      </c>
      <c r="BY577" s="155">
        <v>1.5118455999999999E-6</v>
      </c>
      <c r="BZ577" s="155">
        <v>3.3347245999999997E-5</v>
      </c>
      <c r="CA577" s="155">
        <v>2.2929783E-6</v>
      </c>
      <c r="CB577" s="155">
        <v>1.3693222999999999E-5</v>
      </c>
      <c r="CC577" s="155">
        <v>3.4798947000000002E-6</v>
      </c>
      <c r="CD577" s="155">
        <v>1.8751182E-6</v>
      </c>
      <c r="CE577" s="155">
        <v>2.357688E-6</v>
      </c>
      <c r="CF577" s="155">
        <v>0</v>
      </c>
      <c r="CG577" s="155">
        <v>3.0959756999999999E-17</v>
      </c>
      <c r="CH577" s="155">
        <v>2.5349728000000002E-13</v>
      </c>
      <c r="CI577" s="155">
        <v>1.1034230000000001E-5</v>
      </c>
      <c r="CJ577" s="155">
        <v>4.6757698999999998E-5</v>
      </c>
      <c r="CK577" s="155">
        <v>3.7809017999999999E-5</v>
      </c>
      <c r="CL577" s="155">
        <v>0</v>
      </c>
      <c r="CM577"/>
      <c r="CN577" s="284">
        <v>2.1456356000000001E-13</v>
      </c>
      <c r="CO577" s="284">
        <v>4.8962431999999998</v>
      </c>
      <c r="CP577" s="285">
        <v>7.4264738999999996E-2</v>
      </c>
      <c r="CQ577" s="284">
        <v>2.9599654999999999E-2</v>
      </c>
      <c r="CR577" s="284">
        <v>1.6616249000000001E-7</v>
      </c>
      <c r="CS577" s="284">
        <v>2.0107310999999999E-7</v>
      </c>
      <c r="CT577" s="284">
        <v>1.6719693E-3</v>
      </c>
      <c r="CU577" s="284">
        <v>1.8972218999999999</v>
      </c>
      <c r="CV577" s="284">
        <v>3.4951473E-4</v>
      </c>
      <c r="CW577" s="284">
        <v>8.9393462999999996E-4</v>
      </c>
      <c r="CX577"/>
      <c r="CY577" s="158"/>
      <c r="CZ577" s="272"/>
      <c r="DA577"/>
      <c r="DB577" s="247"/>
      <c r="DC577"/>
      <c r="DD577"/>
      <c r="DE577"/>
      <c r="DF577"/>
      <c r="DG577"/>
      <c r="DH577"/>
      <c r="DI577"/>
      <c r="DJ577"/>
      <c r="DK577"/>
      <c r="DL577"/>
    </row>
    <row r="578" spans="1:116" ht="14.4">
      <c r="A578" t="s">
        <v>700</v>
      </c>
      <c r="B578" s="188" t="s">
        <v>316</v>
      </c>
      <c r="C578" s="151" t="str">
        <f t="shared" si="138"/>
        <v>A.100.06.128</v>
      </c>
      <c r="D578" s="54" t="s">
        <v>23</v>
      </c>
      <c r="E578" s="150" t="s">
        <v>352</v>
      </c>
      <c r="F578" s="153" t="str">
        <f t="shared" si="139"/>
        <v>X22CrNi17 (431) 70% inox scrap (EU, USA)</v>
      </c>
      <c r="G578" s="154">
        <f t="shared" si="140"/>
        <v>3.4221681333333338</v>
      </c>
      <c r="H578"/>
      <c r="I578"/>
      <c r="J578" s="227">
        <f t="shared" si="134"/>
        <v>0.93154786851017113</v>
      </c>
      <c r="K578"/>
      <c r="L578" s="280">
        <f t="shared" si="135"/>
        <v>4.1569617749999989E-2</v>
      </c>
      <c r="M578" s="280">
        <f t="shared" si="136"/>
        <v>0.22375618884399998</v>
      </c>
      <c r="N578" s="281">
        <f t="shared" si="137"/>
        <v>0.15289684191617112</v>
      </c>
      <c r="O578" s="280">
        <v>0.51332522000000003</v>
      </c>
      <c r="P578" s="286">
        <v>0.17277649</v>
      </c>
      <c r="Q578" s="219">
        <v>4.2859512000000002E-2</v>
      </c>
      <c r="R578" s="286">
        <v>3.4918910999999997E-2</v>
      </c>
      <c r="S578" s="219">
        <v>3.8584306000000001E-3</v>
      </c>
      <c r="T578" s="219">
        <v>7.3852634999999999E-4</v>
      </c>
      <c r="U578" s="219">
        <v>2.0537498E-3</v>
      </c>
      <c r="V578" s="219">
        <v>7.1351814999999997E-3</v>
      </c>
      <c r="W578" s="219">
        <v>0.12890589</v>
      </c>
      <c r="X578" s="219">
        <v>9.4852081000000002E-4</v>
      </c>
      <c r="Y578" s="219">
        <v>2.1334835999999999E-2</v>
      </c>
      <c r="Z578" s="286">
        <v>3.6484533999999999E-5</v>
      </c>
      <c r="AA578" s="219">
        <v>2.6561159E-3</v>
      </c>
      <c r="AB578" s="286">
        <v>1.6171125000000001E-11</v>
      </c>
      <c r="AC578"/>
      <c r="AD578" s="227">
        <f t="shared" si="129"/>
        <v>0.51332522000000003</v>
      </c>
      <c r="AE578" s="227">
        <f t="shared" si="130"/>
        <v>0.26434080124999998</v>
      </c>
      <c r="AF578" s="227">
        <f t="shared" si="131"/>
        <v>0.2254272994</v>
      </c>
      <c r="AG578" s="227">
        <f t="shared" si="132"/>
        <v>0.223756188844</v>
      </c>
      <c r="AH578" s="227">
        <f t="shared" si="133"/>
        <v>0.15024072601617111</v>
      </c>
      <c r="AI578"/>
      <c r="AJ578">
        <v>30.672115000000002</v>
      </c>
      <c r="AK578" s="155">
        <v>28.705798999999999</v>
      </c>
      <c r="AL578" s="155">
        <v>1.8541741</v>
      </c>
      <c r="AM578" s="155">
        <v>0</v>
      </c>
      <c r="AN578" s="155">
        <v>5.0256915999999999E-2</v>
      </c>
      <c r="AO578" s="155">
        <v>5.0702839E-2</v>
      </c>
      <c r="AP578" s="155">
        <v>1.1181997000000001E-2</v>
      </c>
      <c r="AQ578"/>
      <c r="AR578" s="156">
        <v>0.1165755</v>
      </c>
      <c r="AS578" s="156">
        <v>0.11180192</v>
      </c>
      <c r="AT578" s="156">
        <v>3.8521815999999999E-3</v>
      </c>
      <c r="AU578" s="156">
        <v>9.2139496999999999E-4</v>
      </c>
      <c r="AV578" s="282">
        <f t="shared" si="126"/>
        <v>6.7027531343208002E-6</v>
      </c>
      <c r="AW578" s="282">
        <f t="shared" si="127"/>
        <v>1.4246233621551846E-8</v>
      </c>
      <c r="AX578" s="283">
        <f t="shared" si="128"/>
        <v>0.1290469142</v>
      </c>
      <c r="AY578" s="157">
        <v>3.1891789999999999E-6</v>
      </c>
      <c r="AZ578" s="157">
        <v>9.6230449000000006E-9</v>
      </c>
      <c r="BA578" s="157">
        <v>2.6289326999999998E-13</v>
      </c>
      <c r="BB578" s="157">
        <v>2.2848208E-12</v>
      </c>
      <c r="BC578" s="157">
        <v>0</v>
      </c>
      <c r="BD578" s="157">
        <v>3.8045424999999997E-9</v>
      </c>
      <c r="BE578" s="157">
        <v>3.2392903E-6</v>
      </c>
      <c r="BF578" s="157">
        <v>5.6802770000000004E-10</v>
      </c>
      <c r="BG578" s="157">
        <v>3.7556255000000004E-9</v>
      </c>
      <c r="BH578" s="157">
        <v>2.8707199999999999E-10</v>
      </c>
      <c r="BI578" s="157">
        <v>1.4016931999999999E-13</v>
      </c>
      <c r="BJ578" s="157">
        <v>1.1200215E-11</v>
      </c>
      <c r="BK578" s="157">
        <v>6.6592487E-13</v>
      </c>
      <c r="BL578" s="157">
        <v>1.9431907E-13</v>
      </c>
      <c r="BM578" s="157">
        <v>2.1253868E-7</v>
      </c>
      <c r="BN578" s="157">
        <v>5.7938327000000001E-8</v>
      </c>
      <c r="BO578" s="157">
        <v>2.1846382999999999E-20</v>
      </c>
      <c r="BP578" s="157">
        <v>7.3460742000000002E-3</v>
      </c>
      <c r="BQ578" s="157">
        <v>0.12170084</v>
      </c>
      <c r="BR578" s="157">
        <v>0</v>
      </c>
      <c r="BS578" s="157">
        <v>0</v>
      </c>
      <c r="BT578" s="157">
        <v>0</v>
      </c>
      <c r="BU578"/>
      <c r="BV578" s="155">
        <v>2.2561563999999999E-4</v>
      </c>
      <c r="BW578" s="155">
        <v>2.7035741000000002E-5</v>
      </c>
      <c r="BX578" s="155">
        <v>9.5419126999999996E-5</v>
      </c>
      <c r="BY578" s="155">
        <v>8.3894478000000005E-7</v>
      </c>
      <c r="BZ578" s="155">
        <v>2.0651703999999998E-5</v>
      </c>
      <c r="CA578" s="155">
        <v>2.2485561999999999E-6</v>
      </c>
      <c r="CB578" s="155">
        <v>7.4695186999999999E-6</v>
      </c>
      <c r="CC578" s="155">
        <v>3.4122739000000001E-6</v>
      </c>
      <c r="CD578" s="155">
        <v>1.0340465000000001E-6</v>
      </c>
      <c r="CE578" s="155">
        <v>1.3749048999999999E-6</v>
      </c>
      <c r="CF578" s="155">
        <v>0</v>
      </c>
      <c r="CG578" s="155">
        <v>4.8310487999999999E-17</v>
      </c>
      <c r="CH578" s="155">
        <v>3.955644E-13</v>
      </c>
      <c r="CI578" s="155">
        <v>8.2253875E-6</v>
      </c>
      <c r="CJ578" s="155">
        <v>3.7276542999999999E-5</v>
      </c>
      <c r="CK578" s="155">
        <v>2.0628890000000001E-5</v>
      </c>
      <c r="CL578" s="155">
        <v>0</v>
      </c>
      <c r="CM578"/>
      <c r="CN578" s="284">
        <v>3.3481109999999999E-13</v>
      </c>
      <c r="CO578" s="284">
        <v>3.4109851</v>
      </c>
      <c r="CP578" s="285">
        <v>6.9471748E-2</v>
      </c>
      <c r="CQ578" s="284">
        <v>1.9013084999999999E-2</v>
      </c>
      <c r="CR578" s="284">
        <v>9.0664382000000006E-8</v>
      </c>
      <c r="CS578" s="284">
        <v>1.1325829E-7</v>
      </c>
      <c r="CT578" s="284">
        <v>1.0278328000000001E-3</v>
      </c>
      <c r="CU578" s="284">
        <v>1.0354554</v>
      </c>
      <c r="CV578" s="284">
        <v>1.9065752000000001E-4</v>
      </c>
      <c r="CW578" s="284">
        <v>8.3851827000000002E-4</v>
      </c>
      <c r="CX578"/>
      <c r="CY578" s="158"/>
      <c r="CZ578" s="272"/>
      <c r="DA578"/>
      <c r="DB578" s="247"/>
      <c r="DC578"/>
      <c r="DD578"/>
      <c r="DE578"/>
      <c r="DF578"/>
      <c r="DG578"/>
      <c r="DH578"/>
      <c r="DI578"/>
      <c r="DJ578"/>
      <c r="DK578"/>
      <c r="DL578"/>
    </row>
    <row r="579" spans="1:116" ht="14.4">
      <c r="A579" t="s">
        <v>701</v>
      </c>
      <c r="B579" s="188" t="s">
        <v>316</v>
      </c>
      <c r="C579" s="151" t="str">
        <f t="shared" si="138"/>
        <v>A.100.06.129</v>
      </c>
      <c r="D579" s="54" t="s">
        <v>23</v>
      </c>
      <c r="E579" s="150" t="s">
        <v>352</v>
      </c>
      <c r="F579" s="153" t="str">
        <f t="shared" si="139"/>
        <v>X2CrNiMo1712 (316L) 23% imox scrap (China)</v>
      </c>
      <c r="G579" s="154">
        <f t="shared" si="140"/>
        <v>7.3294000000000006</v>
      </c>
      <c r="H579"/>
      <c r="I579"/>
      <c r="J579" s="227">
        <f t="shared" si="134"/>
        <v>4.7668559743255621</v>
      </c>
      <c r="K579"/>
      <c r="L579" s="280">
        <f t="shared" si="135"/>
        <v>0.1046720042</v>
      </c>
      <c r="M579" s="280">
        <f t="shared" si="136"/>
        <v>1.3624102011199997</v>
      </c>
      <c r="N579" s="281">
        <f t="shared" si="137"/>
        <v>2.2003637690055626</v>
      </c>
      <c r="O579" s="280">
        <v>1.09941</v>
      </c>
      <c r="P579" s="286">
        <v>1.2173661</v>
      </c>
      <c r="Q579" s="219">
        <v>0.12012853</v>
      </c>
      <c r="R579" s="286">
        <v>7.7042395E-2</v>
      </c>
      <c r="S579" s="219">
        <v>1.3272648E-2</v>
      </c>
      <c r="T579" s="219">
        <v>3.8277962000000001E-3</v>
      </c>
      <c r="U579" s="219">
        <v>1.0529165E-2</v>
      </c>
      <c r="V579" s="219">
        <v>2.4568612E-2</v>
      </c>
      <c r="W579" s="219">
        <v>2.1355664000000001</v>
      </c>
      <c r="X579" s="219">
        <v>3.2627759000000001E-4</v>
      </c>
      <c r="Y579" s="219">
        <v>4.9606997999999999E-2</v>
      </c>
      <c r="Z579" s="286">
        <v>2.0681530000000001E-5</v>
      </c>
      <c r="AA579" s="219">
        <v>1.5190370999999999E-2</v>
      </c>
      <c r="AB579" s="286">
        <v>5.5626357000000002E-12</v>
      </c>
      <c r="AC579"/>
      <c r="AD579" s="227">
        <f t="shared" si="129"/>
        <v>1.09941</v>
      </c>
      <c r="AE579" s="227">
        <f t="shared" si="130"/>
        <v>1.4667352461999998</v>
      </c>
      <c r="AF579" s="227">
        <f t="shared" si="131"/>
        <v>1.3772536129999999</v>
      </c>
      <c r="AG579" s="227">
        <f t="shared" si="132"/>
        <v>1.3624102011199997</v>
      </c>
      <c r="AH579" s="227">
        <f t="shared" si="133"/>
        <v>2.1851733980055625</v>
      </c>
      <c r="AI579"/>
      <c r="AJ579">
        <v>57.139504000000002</v>
      </c>
      <c r="AK579" s="155">
        <v>50.810088999999998</v>
      </c>
      <c r="AL579" s="155">
        <v>5.6445734999999999</v>
      </c>
      <c r="AM579" s="155">
        <v>0</v>
      </c>
      <c r="AN579" s="155">
        <v>0.63454295999999999</v>
      </c>
      <c r="AO579" s="155">
        <v>3.8753326999999997E-2</v>
      </c>
      <c r="AP579" s="155">
        <v>1.1545368E-2</v>
      </c>
      <c r="AQ579"/>
      <c r="AR579" s="156">
        <v>0.52781686999999999</v>
      </c>
      <c r="AS579" s="156">
        <v>0.51050945999999997</v>
      </c>
      <c r="AT579" s="156">
        <v>1.3531603999999999E-2</v>
      </c>
      <c r="AU579" s="156">
        <v>3.7758003999999999E-3</v>
      </c>
      <c r="AV579" s="282">
        <f t="shared" si="126"/>
        <v>3.0606082810645668E-5</v>
      </c>
      <c r="AW579" s="282">
        <f t="shared" si="127"/>
        <v>5.0042913294417511E-8</v>
      </c>
      <c r="AX579" s="283">
        <f t="shared" si="128"/>
        <v>0.52882357999999996</v>
      </c>
      <c r="AY579" s="157">
        <v>6.8157697999999997E-6</v>
      </c>
      <c r="AZ579" s="157">
        <v>2.0565371999999999E-8</v>
      </c>
      <c r="BA579" s="157">
        <v>5.6185214000000002E-13</v>
      </c>
      <c r="BB579" s="157">
        <v>7.8594566999999998E-13</v>
      </c>
      <c r="BC579" s="157">
        <v>0</v>
      </c>
      <c r="BD579" s="157">
        <v>5.2173946999999998E-9</v>
      </c>
      <c r="BE579" s="157">
        <v>2.2045450000000001E-5</v>
      </c>
      <c r="BF579" s="157">
        <v>8.7970925000000002E-10</v>
      </c>
      <c r="BG579" s="157">
        <v>2.5661095000000001E-8</v>
      </c>
      <c r="BH579" s="157">
        <v>2.7997327999999999E-9</v>
      </c>
      <c r="BI579" s="157">
        <v>2.8931186999999999E-13</v>
      </c>
      <c r="BJ579" s="157">
        <v>1.2804207E-10</v>
      </c>
      <c r="BK579" s="157">
        <v>6.04881E-12</v>
      </c>
      <c r="BL579" s="157">
        <v>2.0622004000000001E-12</v>
      </c>
      <c r="BM579" s="157">
        <v>1.4160671999999999E-6</v>
      </c>
      <c r="BN579" s="157">
        <v>3.2357763000000002E-7</v>
      </c>
      <c r="BO579" s="157">
        <v>7.5148430999999999E-21</v>
      </c>
      <c r="BP579" s="157">
        <v>0.19454448999999999</v>
      </c>
      <c r="BQ579" s="157">
        <v>0.33427909</v>
      </c>
      <c r="BR579" s="157">
        <v>0</v>
      </c>
      <c r="BS579" s="157">
        <v>0</v>
      </c>
      <c r="BT579" s="157">
        <v>0</v>
      </c>
      <c r="BU579"/>
      <c r="BV579" s="155">
        <v>1.2224241E-3</v>
      </c>
      <c r="BW579" s="155">
        <v>1.7810066000000001E-4</v>
      </c>
      <c r="BX579" s="155">
        <v>2.0436312E-4</v>
      </c>
      <c r="BY579" s="155">
        <v>2.8846983999999998E-6</v>
      </c>
      <c r="BZ579" s="155">
        <v>1.4502754E-4</v>
      </c>
      <c r="CA579" s="155">
        <v>2.3308969000000002E-6</v>
      </c>
      <c r="CB579" s="155">
        <v>7.2848445999999998E-5</v>
      </c>
      <c r="CC579" s="155">
        <v>3.5376103999999998E-6</v>
      </c>
      <c r="CD579" s="155">
        <v>5.3622148000000004E-6</v>
      </c>
      <c r="CE579" s="155">
        <v>6.9989991999999999E-6</v>
      </c>
      <c r="CF579" s="155">
        <v>0</v>
      </c>
      <c r="CG579" s="155">
        <v>1.6618116999999999E-17</v>
      </c>
      <c r="CH579" s="155">
        <v>1.3606849E-13</v>
      </c>
      <c r="CI579" s="155">
        <v>2.6076109000000001E-5</v>
      </c>
      <c r="CJ579" s="155">
        <v>6.8895381000000006E-5</v>
      </c>
      <c r="CK579" s="155">
        <v>5.0599846999999998E-4</v>
      </c>
      <c r="CL579" s="155">
        <v>0</v>
      </c>
      <c r="CM579"/>
      <c r="CN579" s="284">
        <v>1.1517023E-13</v>
      </c>
      <c r="CO579" s="284">
        <v>7.3176375</v>
      </c>
      <c r="CP579" s="285">
        <v>0.10202883</v>
      </c>
      <c r="CQ579" s="284">
        <v>0.12238844</v>
      </c>
      <c r="CR579" s="284">
        <v>6.0033113000000005E-7</v>
      </c>
      <c r="CS579" s="284">
        <v>1.1878709999999999E-6</v>
      </c>
      <c r="CT579" s="284">
        <v>7.3402349E-3</v>
      </c>
      <c r="CU579" s="284">
        <v>7.8278869000000002</v>
      </c>
      <c r="CV579" s="284">
        <v>1.859428E-3</v>
      </c>
      <c r="CW579" s="284">
        <v>9.1851229000000005E-4</v>
      </c>
      <c r="CX579"/>
      <c r="CY579" s="158"/>
      <c r="CZ579" s="272"/>
      <c r="DA579"/>
      <c r="DB579" s="247"/>
      <c r="DC579"/>
      <c r="DD579"/>
      <c r="DE579"/>
      <c r="DF579"/>
      <c r="DG579"/>
      <c r="DH579"/>
      <c r="DI579"/>
      <c r="DJ579"/>
      <c r="DK579"/>
      <c r="DL579"/>
    </row>
    <row r="580" spans="1:116" ht="14.4">
      <c r="A580" t="s">
        <v>702</v>
      </c>
      <c r="B580" s="188" t="s">
        <v>316</v>
      </c>
      <c r="C580" s="151" t="str">
        <f t="shared" si="138"/>
        <v>A.100.06.130</v>
      </c>
      <c r="D580" s="54" t="s">
        <v>23</v>
      </c>
      <c r="E580" s="150" t="s">
        <v>352</v>
      </c>
      <c r="F580" s="153" t="str">
        <f t="shared" si="139"/>
        <v>X2CrNiMo1712 (316L) 44% imox scrap (World)</v>
      </c>
      <c r="G580" s="154">
        <f t="shared" si="140"/>
        <v>5.7488670666666666</v>
      </c>
      <c r="H580"/>
      <c r="I580"/>
      <c r="J580" s="227">
        <f t="shared" si="134"/>
        <v>3.5390018229784457</v>
      </c>
      <c r="K580"/>
      <c r="L580" s="280">
        <f t="shared" si="135"/>
        <v>8.2624207300000002E-2</v>
      </c>
      <c r="M580" s="280">
        <f t="shared" si="136"/>
        <v>1.002472237668</v>
      </c>
      <c r="N580" s="281">
        <f t="shared" si="137"/>
        <v>1.5915753180104455</v>
      </c>
      <c r="O580" s="280">
        <v>0.86233006000000001</v>
      </c>
      <c r="P580" s="286">
        <v>0.88951961999999996</v>
      </c>
      <c r="Q580" s="219">
        <v>9.4494152999999997E-2</v>
      </c>
      <c r="R580" s="286">
        <v>6.2186144999999998E-2</v>
      </c>
      <c r="S580" s="219">
        <v>9.9882762999999996E-3</v>
      </c>
      <c r="T580" s="219">
        <v>2.7670101999999999E-3</v>
      </c>
      <c r="U580" s="219">
        <v>7.6827757999999996E-3</v>
      </c>
      <c r="V580" s="219">
        <v>1.7817822000000001E-2</v>
      </c>
      <c r="W580" s="219">
        <v>1.5423876999999999</v>
      </c>
      <c r="X580" s="219">
        <v>6.1267680999999995E-4</v>
      </c>
      <c r="Y580" s="219">
        <v>3.8215719000000002E-2</v>
      </c>
      <c r="Z580" s="286">
        <v>2.7965858000000001E-5</v>
      </c>
      <c r="AA580" s="219">
        <v>1.0971899E-2</v>
      </c>
      <c r="AB580" s="286">
        <v>1.0445394E-11</v>
      </c>
      <c r="AC580"/>
      <c r="AD580" s="227">
        <f t="shared" si="129"/>
        <v>0.86233006000000001</v>
      </c>
      <c r="AE580" s="227">
        <f t="shared" si="130"/>
        <v>1.0844558022999999</v>
      </c>
      <c r="AF580" s="227">
        <f t="shared" si="131"/>
        <v>1.0128034939999999</v>
      </c>
      <c r="AG580" s="227">
        <f t="shared" si="132"/>
        <v>1.002472237668</v>
      </c>
      <c r="AH580" s="227">
        <f t="shared" si="133"/>
        <v>1.5806034190104454</v>
      </c>
      <c r="AI580"/>
      <c r="AJ580">
        <v>47.223300000000002</v>
      </c>
      <c r="AK580" s="155">
        <v>42.598874000000002</v>
      </c>
      <c r="AL580" s="155">
        <v>4.0914659999999996</v>
      </c>
      <c r="AM580" s="155">
        <v>0</v>
      </c>
      <c r="AN580" s="155">
        <v>0.47716521000000001</v>
      </c>
      <c r="AO580" s="155">
        <v>4.4343730999999997E-2</v>
      </c>
      <c r="AP580" s="155">
        <v>1.1451978999999999E-2</v>
      </c>
      <c r="AQ580"/>
      <c r="AR580" s="156">
        <v>0.39321648999999997</v>
      </c>
      <c r="AS580" s="156">
        <v>0.38014783000000002</v>
      </c>
      <c r="AT580" s="156">
        <v>1.0237289E-2</v>
      </c>
      <c r="AU580" s="156">
        <v>2.8313786000000001E-3</v>
      </c>
      <c r="AV580" s="282">
        <f t="shared" si="126"/>
        <v>2.27906373376313E-5</v>
      </c>
      <c r="AW580" s="282">
        <f t="shared" si="127"/>
        <v>3.7859796138224121E-8</v>
      </c>
      <c r="AX580" s="283">
        <f t="shared" si="128"/>
        <v>0.39655161999999999</v>
      </c>
      <c r="AY580" s="157">
        <v>5.3487238000000001E-6</v>
      </c>
      <c r="AZ580" s="157">
        <v>1.6138928E-8</v>
      </c>
      <c r="BA580" s="157">
        <v>4.4091587999999999E-13</v>
      </c>
      <c r="BB580" s="157">
        <v>1.4758312999999999E-12</v>
      </c>
      <c r="BC580" s="157">
        <v>0</v>
      </c>
      <c r="BD580" s="157">
        <v>4.7143018000000003E-9</v>
      </c>
      <c r="BE580" s="157">
        <v>1.618076E-5</v>
      </c>
      <c r="BF580" s="157">
        <v>7.6986066000000001E-10</v>
      </c>
      <c r="BG580" s="157">
        <v>1.8829941999999999E-8</v>
      </c>
      <c r="BH580" s="157">
        <v>2.0220412000000002E-9</v>
      </c>
      <c r="BI580" s="157">
        <v>2.0910153E-13</v>
      </c>
      <c r="BJ580" s="157">
        <v>9.2515738999999997E-11</v>
      </c>
      <c r="BK580" s="157">
        <v>4.3690118E-12</v>
      </c>
      <c r="BL580" s="157">
        <v>1.48951E-12</v>
      </c>
      <c r="BM580" s="157">
        <v>1.0227165000000001E-6</v>
      </c>
      <c r="BN580" s="157">
        <v>2.3372126E-7</v>
      </c>
      <c r="BO580" s="157">
        <v>1.4111205E-20</v>
      </c>
      <c r="BP580" s="157">
        <v>0.14050724000000001</v>
      </c>
      <c r="BQ580" s="157">
        <v>0.25604438000000002</v>
      </c>
      <c r="BR580" s="157">
        <v>0</v>
      </c>
      <c r="BS580" s="157">
        <v>0</v>
      </c>
      <c r="BT580" s="157">
        <v>0</v>
      </c>
      <c r="BU580"/>
      <c r="BV580" s="155">
        <v>9.0957349999999995E-4</v>
      </c>
      <c r="BW580" s="155">
        <v>1.3098541000000001E-4</v>
      </c>
      <c r="BX580" s="155">
        <v>1.6029367E-4</v>
      </c>
      <c r="BY580" s="155">
        <v>2.0921332E-6</v>
      </c>
      <c r="BZ580" s="155">
        <v>1.0624685E-4</v>
      </c>
      <c r="CA580" s="155">
        <v>2.2932171000000001E-6</v>
      </c>
      <c r="CB580" s="155">
        <v>5.2613064999999997E-5</v>
      </c>
      <c r="CC580" s="155">
        <v>3.4802544000000001E-6</v>
      </c>
      <c r="CD580" s="155">
        <v>3.8795886000000002E-6</v>
      </c>
      <c r="CE580" s="155">
        <v>5.1091564000000004E-6</v>
      </c>
      <c r="CF580" s="155">
        <v>0</v>
      </c>
      <c r="CG580" s="155">
        <v>3.1205130000000001E-17</v>
      </c>
      <c r="CH580" s="155">
        <v>2.5550638999999999E-13</v>
      </c>
      <c r="CI580" s="155">
        <v>2.0181294E-5</v>
      </c>
      <c r="CJ580" s="155">
        <v>5.6951986000000001E-5</v>
      </c>
      <c r="CK580" s="155">
        <v>3.6544688000000002E-4</v>
      </c>
      <c r="CL580" s="155">
        <v>0</v>
      </c>
      <c r="CM580"/>
      <c r="CN580" s="284">
        <v>2.162641E-13</v>
      </c>
      <c r="CO580" s="284">
        <v>5.7373703000000003</v>
      </c>
      <c r="CP580" s="285">
        <v>9.1387533000000007E-2</v>
      </c>
      <c r="CQ580" s="284">
        <v>9.0144210000000002E-2</v>
      </c>
      <c r="CR580" s="284">
        <v>4.3359099999999998E-7</v>
      </c>
      <c r="CS580" s="284">
        <v>8.6009586000000005E-7</v>
      </c>
      <c r="CT580" s="284">
        <v>5.3720777000000001E-3</v>
      </c>
      <c r="CU580" s="284">
        <v>5.6538449000000002</v>
      </c>
      <c r="CV580" s="284">
        <v>1.3429282E-3</v>
      </c>
      <c r="CW580" s="284">
        <v>8.7781961000000001E-4</v>
      </c>
      <c r="CX580"/>
      <c r="CY580" s="158"/>
      <c r="CZ580" s="272"/>
      <c r="DA580"/>
      <c r="DB580" s="247"/>
      <c r="DC580"/>
      <c r="DD580"/>
      <c r="DE580"/>
      <c r="DF580"/>
      <c r="DG580"/>
      <c r="DH580"/>
      <c r="DI580"/>
      <c r="DJ580"/>
      <c r="DK580"/>
      <c r="DL580"/>
    </row>
    <row r="581" spans="1:116" ht="14.4">
      <c r="A581" t="s">
        <v>703</v>
      </c>
      <c r="B581" s="188" t="s">
        <v>316</v>
      </c>
      <c r="C581" s="151" t="str">
        <f t="shared" si="138"/>
        <v>A.100.06.131</v>
      </c>
      <c r="D581" s="54" t="s">
        <v>23</v>
      </c>
      <c r="E581" s="150" t="s">
        <v>352</v>
      </c>
      <c r="F581" s="153" t="str">
        <f t="shared" si="139"/>
        <v>X2CrNiMo1712 (316L) 70% imox scrap (EU, USA)</v>
      </c>
      <c r="G581" s="154">
        <f t="shared" si="140"/>
        <v>3.8809646666666664</v>
      </c>
      <c r="H581"/>
      <c r="I581"/>
      <c r="J581" s="227">
        <f t="shared" si="134"/>
        <v>2.0879014580362156</v>
      </c>
      <c r="K581"/>
      <c r="L581" s="280">
        <f t="shared" si="135"/>
        <v>5.6567720600000003E-2</v>
      </c>
      <c r="M581" s="280">
        <f t="shared" si="136"/>
        <v>0.57709099702</v>
      </c>
      <c r="N581" s="281">
        <f t="shared" si="137"/>
        <v>0.87209804041621597</v>
      </c>
      <c r="O581" s="280">
        <v>0.58214469999999996</v>
      </c>
      <c r="P581" s="286">
        <v>0.50206468000000004</v>
      </c>
      <c r="Q581" s="219">
        <v>6.4198978000000004E-2</v>
      </c>
      <c r="R581" s="286">
        <v>4.4628758999999997E-2</v>
      </c>
      <c r="S581" s="219">
        <v>6.1067463000000002E-3</v>
      </c>
      <c r="T581" s="219">
        <v>1.5133541E-3</v>
      </c>
      <c r="U581" s="219">
        <v>4.3188612000000003E-3</v>
      </c>
      <c r="V581" s="219">
        <v>9.8396157999999997E-3</v>
      </c>
      <c r="W581" s="219">
        <v>0.84135831000000005</v>
      </c>
      <c r="X581" s="219">
        <v>9.5114861000000002E-4</v>
      </c>
      <c r="Y581" s="219">
        <v>2.4753298E-2</v>
      </c>
      <c r="Z581" s="286">
        <v>3.6574610000000001E-5</v>
      </c>
      <c r="AA581" s="219">
        <v>5.9864324E-3</v>
      </c>
      <c r="AB581" s="286">
        <v>1.6215926E-11</v>
      </c>
      <c r="AC581"/>
      <c r="AD581" s="227">
        <f t="shared" si="129"/>
        <v>0.58214469999999996</v>
      </c>
      <c r="AE581" s="227">
        <f t="shared" si="130"/>
        <v>0.63267099439999996</v>
      </c>
      <c r="AF581" s="227">
        <f t="shared" si="131"/>
        <v>0.5820897062</v>
      </c>
      <c r="AG581" s="227">
        <f t="shared" si="132"/>
        <v>0.57709099702</v>
      </c>
      <c r="AH581" s="227">
        <f t="shared" si="133"/>
        <v>0.86611160801621601</v>
      </c>
      <c r="AI581"/>
      <c r="AJ581">
        <v>35.504151</v>
      </c>
      <c r="AK581" s="155">
        <v>32.894710000000003</v>
      </c>
      <c r="AL581" s="155">
        <v>2.2559752999999998</v>
      </c>
      <c r="AM581" s="155">
        <v>0</v>
      </c>
      <c r="AN581" s="155">
        <v>0.29117333000000001</v>
      </c>
      <c r="AO581" s="155">
        <v>5.0950572999999999E-2</v>
      </c>
      <c r="AP581" s="155">
        <v>1.134161E-2</v>
      </c>
      <c r="AQ581"/>
      <c r="AR581" s="156">
        <v>0.23414331999999999</v>
      </c>
      <c r="AS581" s="156">
        <v>0.22608407</v>
      </c>
      <c r="AT581" s="156">
        <v>6.3440077000000003E-3</v>
      </c>
      <c r="AU581" s="156">
        <v>1.7152437E-3</v>
      </c>
      <c r="AV581" s="282">
        <f t="shared" si="126"/>
        <v>1.35542009985507E-5</v>
      </c>
      <c r="AW581" s="282">
        <f t="shared" si="127"/>
        <v>2.3461566654631907E-8</v>
      </c>
      <c r="AX581" s="283">
        <f t="shared" si="128"/>
        <v>0.240230207</v>
      </c>
      <c r="AY581" s="157">
        <v>3.6149423E-6</v>
      </c>
      <c r="AZ581" s="157">
        <v>1.0907675E-8</v>
      </c>
      <c r="BA581" s="157">
        <v>2.9799121E-13</v>
      </c>
      <c r="BB581" s="157">
        <v>2.2911507E-12</v>
      </c>
      <c r="BC581" s="157">
        <v>0</v>
      </c>
      <c r="BD581" s="157">
        <v>4.1197373999999997E-9</v>
      </c>
      <c r="BE581" s="157">
        <v>9.2497618000000003E-6</v>
      </c>
      <c r="BF581" s="157">
        <v>6.4003959000000003E-10</v>
      </c>
      <c r="BG581" s="157">
        <v>1.0756762E-8</v>
      </c>
      <c r="BH581" s="157">
        <v>1.1029512E-9</v>
      </c>
      <c r="BI581" s="157">
        <v>1.1430749999999999E-13</v>
      </c>
      <c r="BJ581" s="157">
        <v>5.0530075999999998E-11</v>
      </c>
      <c r="BK581" s="157">
        <v>2.3837958E-12</v>
      </c>
      <c r="BL581" s="157">
        <v>8.1269409999999999E-13</v>
      </c>
      <c r="BM581" s="157">
        <v>5.5784748999999998E-7</v>
      </c>
      <c r="BN581" s="157">
        <v>1.2752738E-7</v>
      </c>
      <c r="BO581" s="157">
        <v>2.1906906E-20</v>
      </c>
      <c r="BP581" s="157">
        <v>7.6645027000000004E-2</v>
      </c>
      <c r="BQ581" s="157">
        <v>0.16358518</v>
      </c>
      <c r="BR581" s="157">
        <v>0</v>
      </c>
      <c r="BS581" s="157">
        <v>0</v>
      </c>
      <c r="BT581" s="157">
        <v>0</v>
      </c>
      <c r="BU581"/>
      <c r="BV581" s="155">
        <v>5.3984092999999995E-4</v>
      </c>
      <c r="BW581" s="155">
        <v>7.5303755999999995E-5</v>
      </c>
      <c r="BX581" s="155">
        <v>1.0821159E-4</v>
      </c>
      <c r="BY581" s="155">
        <v>1.1554652999999999E-6</v>
      </c>
      <c r="BZ581" s="155">
        <v>6.0415126000000001E-5</v>
      </c>
      <c r="CA581" s="155">
        <v>2.2486864999999999E-6</v>
      </c>
      <c r="CB581" s="155">
        <v>2.8698523999999999E-5</v>
      </c>
      <c r="CC581" s="155">
        <v>3.4124700999999999E-6</v>
      </c>
      <c r="CD581" s="155">
        <v>2.1273939000000001E-6</v>
      </c>
      <c r="CE581" s="155">
        <v>2.8757058000000001E-6</v>
      </c>
      <c r="CF581" s="155">
        <v>0</v>
      </c>
      <c r="CG581" s="155">
        <v>4.8444327999999999E-17</v>
      </c>
      <c r="CH581" s="155">
        <v>3.9666027000000001E-13</v>
      </c>
      <c r="CI581" s="155">
        <v>1.3214695E-5</v>
      </c>
      <c r="CJ581" s="155">
        <v>4.2837063999999998E-5</v>
      </c>
      <c r="CK581" s="155">
        <v>1.9934044999999999E-4</v>
      </c>
      <c r="CL581" s="155">
        <v>0</v>
      </c>
      <c r="CM581"/>
      <c r="CN581" s="284">
        <v>3.3573866999999999E-13</v>
      </c>
      <c r="CO581" s="284">
        <v>3.8697816999999999</v>
      </c>
      <c r="CP581" s="285">
        <v>7.8811454000000003E-2</v>
      </c>
      <c r="CQ581" s="284">
        <v>5.2037387999999997E-2</v>
      </c>
      <c r="CR581" s="284">
        <v>2.3653447E-7</v>
      </c>
      <c r="CS581" s="284">
        <v>4.7272525E-7</v>
      </c>
      <c r="CT581" s="284">
        <v>3.0460738000000001E-3</v>
      </c>
      <c r="CU581" s="284">
        <v>3.0845224999999998</v>
      </c>
      <c r="CV581" s="284">
        <v>7.3251944000000003E-4</v>
      </c>
      <c r="CW581" s="284">
        <v>8.2972825000000004E-4</v>
      </c>
      <c r="CX581"/>
      <c r="CY581" s="158"/>
      <c r="CZ581" s="272"/>
      <c r="DA581"/>
      <c r="DB581" s="247"/>
      <c r="DC581"/>
      <c r="DD581"/>
      <c r="DE581"/>
      <c r="DF581"/>
      <c r="DG581"/>
      <c r="DH581"/>
      <c r="DI581"/>
      <c r="DJ581"/>
      <c r="DK581"/>
      <c r="DL581"/>
    </row>
    <row r="582" spans="1:116" ht="14.4">
      <c r="A582" t="s">
        <v>704</v>
      </c>
      <c r="B582" s="188" t="s">
        <v>316</v>
      </c>
      <c r="C582" s="151" t="str">
        <f t="shared" si="138"/>
        <v>A.100.06.132</v>
      </c>
      <c r="D582" s="54" t="s">
        <v>23</v>
      </c>
      <c r="E582" s="150" t="s">
        <v>352</v>
      </c>
      <c r="F582" s="153" t="str">
        <f t="shared" si="139"/>
        <v>X30Cr13 (~420) 23% inox scrap (China)</v>
      </c>
      <c r="G582" s="154">
        <f t="shared" si="140"/>
        <v>5.5982094</v>
      </c>
      <c r="H582"/>
      <c r="I582"/>
      <c r="J582" s="227">
        <f t="shared" si="134"/>
        <v>1.3534156740554266</v>
      </c>
      <c r="K582"/>
      <c r="L582" s="280">
        <f t="shared" si="135"/>
        <v>5.8372296699999993E-2</v>
      </c>
      <c r="M582" s="280">
        <f t="shared" si="136"/>
        <v>0.26985868154999998</v>
      </c>
      <c r="N582" s="281">
        <f t="shared" si="137"/>
        <v>0.18545328580542667</v>
      </c>
      <c r="O582" s="280">
        <v>0.83973140999999996</v>
      </c>
      <c r="P582" s="286">
        <v>0.19257572000000001</v>
      </c>
      <c r="Q582" s="219">
        <v>6.2357586E-2</v>
      </c>
      <c r="R582" s="286">
        <v>4.6490616999999998E-2</v>
      </c>
      <c r="S582" s="219">
        <v>6.2508464999999997E-3</v>
      </c>
      <c r="T582" s="219">
        <v>1.7088403E-3</v>
      </c>
      <c r="U582" s="219">
        <v>3.9219928999999999E-3</v>
      </c>
      <c r="V582" s="219">
        <v>1.4586662E-2</v>
      </c>
      <c r="W582" s="219">
        <v>0.1459471</v>
      </c>
      <c r="X582" s="219">
        <v>3.1830192000000001E-4</v>
      </c>
      <c r="Y582" s="219">
        <v>3.4007177999999999E-2</v>
      </c>
      <c r="Z582" s="286">
        <v>2.0411630000000002E-5</v>
      </c>
      <c r="AA582" s="219">
        <v>5.4990077999999996E-3</v>
      </c>
      <c r="AB582" s="286">
        <v>5.4266602000000003E-12</v>
      </c>
      <c r="AC582"/>
      <c r="AD582" s="227">
        <f t="shared" si="129"/>
        <v>0.83973140999999996</v>
      </c>
      <c r="AE582" s="227">
        <f t="shared" si="130"/>
        <v>0.3278922647000001</v>
      </c>
      <c r="AF582" s="227">
        <f t="shared" si="131"/>
        <v>0.27501897580000001</v>
      </c>
      <c r="AG582" s="227">
        <f t="shared" si="132"/>
        <v>0.26985868154999998</v>
      </c>
      <c r="AH582" s="227">
        <f t="shared" si="133"/>
        <v>0.17995427800542665</v>
      </c>
      <c r="AI582"/>
      <c r="AJ582">
        <v>41.860835000000002</v>
      </c>
      <c r="AK582" s="155">
        <v>38.010930000000002</v>
      </c>
      <c r="AL582" s="155">
        <v>3.7778491000000001</v>
      </c>
      <c r="AM582" s="155">
        <v>0</v>
      </c>
      <c r="AN582" s="155">
        <v>2.2928408000000001E-2</v>
      </c>
      <c r="AO582" s="155">
        <v>3.8038066000000002E-2</v>
      </c>
      <c r="AP582" s="155">
        <v>1.1089151E-2</v>
      </c>
      <c r="AQ582"/>
      <c r="AR582" s="156">
        <v>0.16069454999999999</v>
      </c>
      <c r="AS582" s="156">
        <v>0.15350685999999999</v>
      </c>
      <c r="AT582" s="156">
        <v>5.6390701999999996E-3</v>
      </c>
      <c r="AU582" s="156">
        <v>1.5486227E-3</v>
      </c>
      <c r="AV582" s="282">
        <f t="shared" si="126"/>
        <v>9.2030490693336707E-6</v>
      </c>
      <c r="AW582" s="282">
        <f t="shared" si="127"/>
        <v>2.0854549646797339E-8</v>
      </c>
      <c r="AX582" s="283">
        <f t="shared" si="128"/>
        <v>0.21689393100000001</v>
      </c>
      <c r="AY582" s="157">
        <v>5.2092249000000001E-6</v>
      </c>
      <c r="AZ582" s="157">
        <v>1.5718038000000001E-8</v>
      </c>
      <c r="BA582" s="157">
        <v>4.2941605999999998E-13</v>
      </c>
      <c r="BB582" s="157">
        <v>7.6673366999999996E-13</v>
      </c>
      <c r="BC582" s="157">
        <v>0</v>
      </c>
      <c r="BD582" s="157">
        <v>4.2243925999999997E-9</v>
      </c>
      <c r="BE582" s="157">
        <v>3.3321619999999998E-6</v>
      </c>
      <c r="BF582" s="157">
        <v>6.5283530000000004E-10</v>
      </c>
      <c r="BG582" s="157">
        <v>3.8634055999999998E-9</v>
      </c>
      <c r="BH582" s="157">
        <v>5.9436569999999996E-10</v>
      </c>
      <c r="BI582" s="157">
        <v>3.765493E-13</v>
      </c>
      <c r="BJ582" s="157">
        <v>2.3029098E-11</v>
      </c>
      <c r="BK582" s="157">
        <v>1.6141961000000001E-12</v>
      </c>
      <c r="BL582" s="157">
        <v>4.5578733000000003E-13</v>
      </c>
      <c r="BM582" s="157">
        <v>5.3757574999999996E-7</v>
      </c>
      <c r="BN582" s="157">
        <v>1.1986126000000001E-7</v>
      </c>
      <c r="BO582" s="157">
        <v>7.3311469000000007E-21</v>
      </c>
      <c r="BP582" s="157">
        <v>1.0591540999999999E-2</v>
      </c>
      <c r="BQ582" s="157">
        <v>0.20630239</v>
      </c>
      <c r="BR582" s="157">
        <v>0</v>
      </c>
      <c r="BS582" s="157">
        <v>0</v>
      </c>
      <c r="BT582" s="157">
        <v>0</v>
      </c>
      <c r="BU582"/>
      <c r="BV582" s="155">
        <v>3.3653342999999999E-4</v>
      </c>
      <c r="BW582" s="155">
        <v>2.7820605E-5</v>
      </c>
      <c r="BX582" s="155">
        <v>1.5609293000000001E-4</v>
      </c>
      <c r="BY582" s="155">
        <v>1.7164727000000001E-6</v>
      </c>
      <c r="BZ582" s="155">
        <v>2.1226992E-5</v>
      </c>
      <c r="CA582" s="155">
        <v>2.3305014999999999E-6</v>
      </c>
      <c r="CB582" s="155">
        <v>1.5465259E-5</v>
      </c>
      <c r="CC582" s="155">
        <v>3.5370149E-6</v>
      </c>
      <c r="CD582" s="155">
        <v>2.3671983000000002E-6</v>
      </c>
      <c r="CE582" s="155">
        <v>2.6231307999999998E-6</v>
      </c>
      <c r="CF582" s="155">
        <v>0</v>
      </c>
      <c r="CG582" s="155">
        <v>1.6211896000000001E-17</v>
      </c>
      <c r="CH582" s="155">
        <v>1.3274236999999999E-13</v>
      </c>
      <c r="CI582" s="155">
        <v>1.0480853E-5</v>
      </c>
      <c r="CJ582" s="155">
        <v>5.1091509999999998E-5</v>
      </c>
      <c r="CK582" s="155">
        <v>4.1780960000000003E-5</v>
      </c>
      <c r="CL582" s="155">
        <v>0</v>
      </c>
      <c r="CM582"/>
      <c r="CN582" s="284">
        <v>1.1235496E-13</v>
      </c>
      <c r="CO582" s="284">
        <v>5.5864469999999997</v>
      </c>
      <c r="CP582" s="285">
        <v>7.2426391000000007E-2</v>
      </c>
      <c r="CQ582" s="284">
        <v>1.9568927999999999E-2</v>
      </c>
      <c r="CR582" s="284">
        <v>2.2948971000000001E-7</v>
      </c>
      <c r="CS582" s="284">
        <v>2.2524994E-7</v>
      </c>
      <c r="CT582" s="284">
        <v>1.0565665000000001E-3</v>
      </c>
      <c r="CU582" s="284">
        <v>2.5551503000000002</v>
      </c>
      <c r="CV582" s="284">
        <v>3.9474494000000003E-4</v>
      </c>
      <c r="CW582" s="284">
        <v>9.4817825000000002E-4</v>
      </c>
      <c r="CX582"/>
      <c r="CY582" s="158"/>
      <c r="CZ582" s="272"/>
      <c r="DA582"/>
      <c r="DB582" s="247"/>
      <c r="DC582"/>
      <c r="DD582"/>
      <c r="DE582"/>
      <c r="DF582"/>
      <c r="DG582"/>
      <c r="DH582"/>
      <c r="DI582"/>
      <c r="DJ582"/>
      <c r="DK582"/>
      <c r="DL582"/>
    </row>
    <row r="583" spans="1:116" ht="14.4">
      <c r="A583" t="s">
        <v>705</v>
      </c>
      <c r="B583" s="188" t="s">
        <v>316</v>
      </c>
      <c r="C583" s="151" t="str">
        <f t="shared" si="138"/>
        <v>A.100.06.133</v>
      </c>
      <c r="D583" s="54" t="s">
        <v>23</v>
      </c>
      <c r="E583" s="150" t="s">
        <v>352</v>
      </c>
      <c r="F583" s="153" t="str">
        <f t="shared" si="139"/>
        <v>X30Cr13 (~420) 44% inox scrap (World)</v>
      </c>
      <c r="G583" s="154">
        <f t="shared" si="140"/>
        <v>4.498562866666667</v>
      </c>
      <c r="H583"/>
      <c r="I583"/>
      <c r="J583" s="227">
        <f t="shared" si="134"/>
        <v>1.0737393795413472</v>
      </c>
      <c r="K583"/>
      <c r="L583" s="280">
        <f t="shared" si="135"/>
        <v>4.9185529800000002E-2</v>
      </c>
      <c r="M583" s="280">
        <f t="shared" si="136"/>
        <v>0.21340724553100002</v>
      </c>
      <c r="N583" s="281">
        <f t="shared" si="137"/>
        <v>0.13636217421034719</v>
      </c>
      <c r="O583" s="280">
        <v>0.67478442999999999</v>
      </c>
      <c r="P583" s="286">
        <v>0.14939322999999999</v>
      </c>
      <c r="Q583" s="219">
        <v>5.2770692000000001E-2</v>
      </c>
      <c r="R583" s="286">
        <v>4.0120971999999998E-2</v>
      </c>
      <c r="S583" s="219">
        <v>4.9169753999999998E-3</v>
      </c>
      <c r="T583" s="219">
        <v>1.2366532E-3</v>
      </c>
      <c r="U583" s="219">
        <v>2.9109292000000001E-3</v>
      </c>
      <c r="V583" s="219">
        <v>1.0608635999999999E-2</v>
      </c>
      <c r="W583" s="219">
        <v>0.10544041</v>
      </c>
      <c r="X583" s="219">
        <v>6.0691659999999998E-4</v>
      </c>
      <c r="Y583" s="219">
        <v>2.6949183000000002E-2</v>
      </c>
      <c r="Z583" s="286">
        <v>2.7770931E-5</v>
      </c>
      <c r="AA583" s="219">
        <v>3.9725812000000003E-3</v>
      </c>
      <c r="AB583" s="286">
        <v>1.0347188999999999E-11</v>
      </c>
      <c r="AC583"/>
      <c r="AD583" s="227">
        <f t="shared" si="129"/>
        <v>0.67478442999999999</v>
      </c>
      <c r="AE583" s="227">
        <f t="shared" si="130"/>
        <v>0.26195808780000002</v>
      </c>
      <c r="AF583" s="227">
        <f t="shared" si="131"/>
        <v>0.21674513919999999</v>
      </c>
      <c r="AG583" s="227">
        <f t="shared" si="132"/>
        <v>0.21340724553100002</v>
      </c>
      <c r="AH583" s="227">
        <f t="shared" si="133"/>
        <v>0.1323895930103472</v>
      </c>
      <c r="AI583"/>
      <c r="AJ583">
        <v>36.188706000000003</v>
      </c>
      <c r="AK583" s="155">
        <v>33.355037000000003</v>
      </c>
      <c r="AL583" s="155">
        <v>2.7432761000000001</v>
      </c>
      <c r="AM583" s="155">
        <v>0</v>
      </c>
      <c r="AN583" s="155">
        <v>3.5443593000000002E-2</v>
      </c>
      <c r="AO583" s="155">
        <v>4.3827154E-2</v>
      </c>
      <c r="AP583" s="155">
        <v>1.1122488999999999E-2</v>
      </c>
      <c r="AQ583"/>
      <c r="AR583" s="156">
        <v>0.12807260000000001</v>
      </c>
      <c r="AS583" s="156">
        <v>0.12231261</v>
      </c>
      <c r="AT583" s="156">
        <v>4.5371257999999998E-3</v>
      </c>
      <c r="AU583" s="156">
        <v>1.2228613000000001E-3</v>
      </c>
      <c r="AV583" s="282">
        <f t="shared" si="126"/>
        <v>7.3328903264559997E-6</v>
      </c>
      <c r="AW583" s="282">
        <f t="shared" si="127"/>
        <v>1.6779311929863979E-8</v>
      </c>
      <c r="AX583" s="283">
        <f t="shared" si="128"/>
        <v>0.17126909730000001</v>
      </c>
      <c r="AY583" s="157">
        <v>4.1884413999999998E-6</v>
      </c>
      <c r="AZ583" s="157">
        <v>1.2638076E-8</v>
      </c>
      <c r="BA583" s="157">
        <v>3.4526759999999998E-13</v>
      </c>
      <c r="BB583" s="157">
        <v>1.4619560000000001E-12</v>
      </c>
      <c r="BC583" s="157">
        <v>0</v>
      </c>
      <c r="BD583" s="157">
        <v>3.9971334999999997E-9</v>
      </c>
      <c r="BE583" s="157">
        <v>2.6656070999999999E-6</v>
      </c>
      <c r="BF583" s="157">
        <v>6.0600725000000001E-10</v>
      </c>
      <c r="BG583" s="157">
        <v>3.0871666E-9</v>
      </c>
      <c r="BH583" s="157">
        <v>4.2927610999999998E-10</v>
      </c>
      <c r="BI583" s="157">
        <v>2.7210635E-13</v>
      </c>
      <c r="BJ583" s="157">
        <v>1.6673038000000001E-11</v>
      </c>
      <c r="BK583" s="157">
        <v>1.1662351000000001E-12</v>
      </c>
      <c r="BL583" s="157">
        <v>3.2932280000000001E-13</v>
      </c>
      <c r="BM583" s="157">
        <v>3.8825045999999997E-7</v>
      </c>
      <c r="BN583" s="157">
        <v>8.6592771000000003E-8</v>
      </c>
      <c r="BO583" s="157">
        <v>1.3978536000000001E-20</v>
      </c>
      <c r="BP583" s="157">
        <v>7.6523273000000001E-3</v>
      </c>
      <c r="BQ583" s="157">
        <v>0.16361676999999999</v>
      </c>
      <c r="BR583" s="157">
        <v>0</v>
      </c>
      <c r="BS583" s="157">
        <v>0</v>
      </c>
      <c r="BT583" s="157">
        <v>0</v>
      </c>
      <c r="BU583"/>
      <c r="BV583" s="155">
        <v>2.6976354000000002E-4</v>
      </c>
      <c r="BW583" s="155">
        <v>2.2449817E-5</v>
      </c>
      <c r="BX583" s="155">
        <v>1.2543187000000001E-4</v>
      </c>
      <c r="BY583" s="155">
        <v>1.2484146999999999E-6</v>
      </c>
      <c r="BZ583" s="155">
        <v>1.6835342999999999E-5</v>
      </c>
      <c r="CA583" s="155">
        <v>2.2929316E-6</v>
      </c>
      <c r="CB583" s="155">
        <v>1.1169651999999999E-5</v>
      </c>
      <c r="CC583" s="155">
        <v>3.4798244000000001E-6</v>
      </c>
      <c r="CD583" s="155">
        <v>1.7165211000000001E-6</v>
      </c>
      <c r="CE583" s="155">
        <v>1.9488069999999999E-6</v>
      </c>
      <c r="CF583" s="155">
        <v>0</v>
      </c>
      <c r="CG583" s="155">
        <v>3.0911748999999998E-17</v>
      </c>
      <c r="CH583" s="155">
        <v>2.531042E-13</v>
      </c>
      <c r="CI583" s="155">
        <v>8.9180538999999994E-6</v>
      </c>
      <c r="CJ583" s="155">
        <v>4.4093634E-5</v>
      </c>
      <c r="CK583" s="155">
        <v>3.0178676000000001E-5</v>
      </c>
      <c r="CL583" s="155">
        <v>0</v>
      </c>
      <c r="CM583"/>
      <c r="CN583" s="284">
        <v>2.1423084000000001E-13</v>
      </c>
      <c r="CO583" s="284">
        <v>4.4870660000000004</v>
      </c>
      <c r="CP583" s="285">
        <v>7.0007993000000004E-2</v>
      </c>
      <c r="CQ583" s="284">
        <v>1.5885670000000001E-2</v>
      </c>
      <c r="CR583" s="284">
        <v>1.6576108E-7</v>
      </c>
      <c r="CS583" s="284">
        <v>1.6486955E-7</v>
      </c>
      <c r="CT583" s="284">
        <v>8.3387277E-4</v>
      </c>
      <c r="CU583" s="284">
        <v>1.8457573</v>
      </c>
      <c r="CV583" s="284">
        <v>2.8510158999999998E-4</v>
      </c>
      <c r="CW583" s="284">
        <v>8.9924502000000004E-4</v>
      </c>
      <c r="CX583"/>
      <c r="CY583" s="158"/>
      <c r="CZ583" s="272"/>
      <c r="DA583"/>
      <c r="DB583" s="247"/>
      <c r="DC583"/>
      <c r="DD583"/>
      <c r="DE583"/>
      <c r="DF583"/>
      <c r="DG583"/>
      <c r="DH583"/>
      <c r="DI583"/>
      <c r="DJ583"/>
      <c r="DK583"/>
      <c r="DL583"/>
    </row>
    <row r="584" spans="1:116" ht="14.4">
      <c r="A584" t="s">
        <v>706</v>
      </c>
      <c r="B584" s="188" t="s">
        <v>316</v>
      </c>
      <c r="C584" s="151" t="str">
        <f t="shared" si="138"/>
        <v>A.100.06.134</v>
      </c>
      <c r="D584" s="54" t="s">
        <v>23</v>
      </c>
      <c r="E584" s="150" t="s">
        <v>352</v>
      </c>
      <c r="F584" s="153" t="str">
        <f t="shared" si="139"/>
        <v>X30Cr13 (~420) 70% inox scrap (EU, USA)</v>
      </c>
      <c r="G584" s="154">
        <f t="shared" si="140"/>
        <v>3.1989806000000001</v>
      </c>
      <c r="H584"/>
      <c r="I584"/>
      <c r="J584" s="227">
        <f t="shared" si="134"/>
        <v>0.74321285496216238</v>
      </c>
      <c r="K584"/>
      <c r="L584" s="280">
        <f t="shared" si="135"/>
        <v>3.832844178E-2</v>
      </c>
      <c r="M584" s="280">
        <f t="shared" si="136"/>
        <v>0.14669190966599999</v>
      </c>
      <c r="N584" s="281">
        <f t="shared" si="137"/>
        <v>7.8345413516162352E-2</v>
      </c>
      <c r="O584" s="280">
        <v>0.47984708999999998</v>
      </c>
      <c r="P584" s="286">
        <v>9.8359374999999999E-2</v>
      </c>
      <c r="Q584" s="219">
        <v>4.1440726999999997E-2</v>
      </c>
      <c r="R584" s="286">
        <v>3.2593209999999997E-2</v>
      </c>
      <c r="S584" s="219">
        <v>3.3405821E-3</v>
      </c>
      <c r="T584" s="219">
        <v>6.7861387999999996E-4</v>
      </c>
      <c r="U584" s="219">
        <v>1.7160357999999999E-3</v>
      </c>
      <c r="V584" s="219">
        <v>5.9073327000000002E-3</v>
      </c>
      <c r="W584" s="219">
        <v>5.7568875999999998E-2</v>
      </c>
      <c r="X584" s="219">
        <v>9.4800668000000004E-4</v>
      </c>
      <c r="Y584" s="219">
        <v>1.8607914999999999E-2</v>
      </c>
      <c r="Z584" s="286">
        <v>3.6468285999999999E-5</v>
      </c>
      <c r="AA584" s="219">
        <v>2.1686225E-3</v>
      </c>
      <c r="AB584" s="286">
        <v>1.6162360000000001E-11</v>
      </c>
      <c r="AC584"/>
      <c r="AD584" s="227">
        <f t="shared" si="129"/>
        <v>0.47984708999999998</v>
      </c>
      <c r="AE584" s="227">
        <f t="shared" si="130"/>
        <v>0.18403587647999994</v>
      </c>
      <c r="AF584" s="227">
        <f t="shared" si="131"/>
        <v>0.14787605719999997</v>
      </c>
      <c r="AG584" s="227">
        <f t="shared" si="132"/>
        <v>0.14669190966599999</v>
      </c>
      <c r="AH584" s="227">
        <f t="shared" si="133"/>
        <v>7.6176791016162357E-2</v>
      </c>
      <c r="AI584"/>
      <c r="AJ584">
        <v>29.485282000000002</v>
      </c>
      <c r="AK584" s="155">
        <v>27.852618</v>
      </c>
      <c r="AL584" s="155">
        <v>1.520599</v>
      </c>
      <c r="AM584" s="155">
        <v>0</v>
      </c>
      <c r="AN584" s="155">
        <v>5.0234266E-2</v>
      </c>
      <c r="AO584" s="155">
        <v>5.0668803999999998E-2</v>
      </c>
      <c r="AP584" s="155">
        <v>1.1161888E-2</v>
      </c>
      <c r="AQ584"/>
      <c r="AR584" s="156">
        <v>8.9519380999999995E-2</v>
      </c>
      <c r="AS584" s="156">
        <v>8.5446682999999996E-2</v>
      </c>
      <c r="AT584" s="156">
        <v>3.2348278999999999E-3</v>
      </c>
      <c r="AU584" s="156">
        <v>8.3787062999999998E-4</v>
      </c>
      <c r="AV584" s="282">
        <f t="shared" si="126"/>
        <v>5.1227028192824002E-6</v>
      </c>
      <c r="AW584" s="282">
        <f t="shared" si="127"/>
        <v>1.1963120743901833E-8</v>
      </c>
      <c r="AX584" s="283">
        <f t="shared" si="128"/>
        <v>0.11734883159999999</v>
      </c>
      <c r="AY584" s="157">
        <v>2.9820610000000002E-6</v>
      </c>
      <c r="AZ584" s="157">
        <v>8.9981198000000007E-9</v>
      </c>
      <c r="BA584" s="157">
        <v>2.4581941999999998E-13</v>
      </c>
      <c r="BB584" s="157">
        <v>2.2835824E-12</v>
      </c>
      <c r="BC584" s="157">
        <v>0</v>
      </c>
      <c r="BD584" s="157">
        <v>3.7285547000000002E-9</v>
      </c>
      <c r="BE584" s="157">
        <v>1.8778604E-6</v>
      </c>
      <c r="BF584" s="157">
        <v>5.5066501000000002E-10</v>
      </c>
      <c r="BG584" s="157">
        <v>2.1697932E-9</v>
      </c>
      <c r="BH584" s="157">
        <v>2.3417021999999998E-10</v>
      </c>
      <c r="BI584" s="157">
        <v>1.4867375999999999E-13</v>
      </c>
      <c r="BJ584" s="157">
        <v>9.1613293000000005E-12</v>
      </c>
      <c r="BK584" s="157">
        <v>6.3682668999999995E-13</v>
      </c>
      <c r="BL584" s="157">
        <v>1.7986471E-13</v>
      </c>
      <c r="BM584" s="157">
        <v>2.1177511E-7</v>
      </c>
      <c r="BN584" s="157">
        <v>4.7275470999999999E-8</v>
      </c>
      <c r="BO584" s="157">
        <v>2.1834540999999999E-20</v>
      </c>
      <c r="BP584" s="157">
        <v>4.1787116000000001E-3</v>
      </c>
      <c r="BQ584" s="157">
        <v>0.11317012</v>
      </c>
      <c r="BR584" s="157">
        <v>0</v>
      </c>
      <c r="BS584" s="157">
        <v>0</v>
      </c>
      <c r="BT584" s="157">
        <v>0</v>
      </c>
      <c r="BU584"/>
      <c r="BV584" s="155">
        <v>1.9085367999999999E-4</v>
      </c>
      <c r="BW584" s="155">
        <v>1.6102522000000001E-5</v>
      </c>
      <c r="BX584" s="155">
        <v>8.9196066999999994E-5</v>
      </c>
      <c r="BY584" s="155">
        <v>6.9525520999999998E-7</v>
      </c>
      <c r="BZ584" s="155">
        <v>1.1645211999999999E-5</v>
      </c>
      <c r="CA584" s="155">
        <v>2.2485308000000001E-6</v>
      </c>
      <c r="CB584" s="155">
        <v>6.0930257000000004E-6</v>
      </c>
      <c r="CC584" s="155">
        <v>3.4122355000000002E-6</v>
      </c>
      <c r="CD584" s="155">
        <v>9.4753894999999998E-7</v>
      </c>
      <c r="CE584" s="155">
        <v>1.1518789E-6</v>
      </c>
      <c r="CF584" s="155">
        <v>0</v>
      </c>
      <c r="CG584" s="155">
        <v>4.8284301999999997E-17</v>
      </c>
      <c r="CH584" s="155">
        <v>3.9534998000000001E-13</v>
      </c>
      <c r="CI584" s="155">
        <v>7.0711095000000001E-6</v>
      </c>
      <c r="CJ584" s="155">
        <v>3.5823417E-5</v>
      </c>
      <c r="CK584" s="155">
        <v>1.6466886000000002E-5</v>
      </c>
      <c r="CL584" s="155">
        <v>0</v>
      </c>
      <c r="CM584"/>
      <c r="CN584" s="284">
        <v>3.3462962E-13</v>
      </c>
      <c r="CO584" s="284">
        <v>3.1877976000000001</v>
      </c>
      <c r="CP584" s="285">
        <v>6.7149886000000006E-2</v>
      </c>
      <c r="CQ584" s="284">
        <v>1.153273E-2</v>
      </c>
      <c r="CR584" s="284">
        <v>9.0445431000000002E-8</v>
      </c>
      <c r="CS584" s="284">
        <v>9.3510894999999999E-8</v>
      </c>
      <c r="CT584" s="284">
        <v>5.7068929999999998E-4</v>
      </c>
      <c r="CU584" s="284">
        <v>1.0073837999999999</v>
      </c>
      <c r="CV584" s="284">
        <v>1.5552308999999999E-4</v>
      </c>
      <c r="CW584" s="284">
        <v>8.4141485000000004E-4</v>
      </c>
      <c r="CX584"/>
      <c r="CY584" s="158"/>
      <c r="CZ584" s="272"/>
      <c r="DA584"/>
      <c r="DB584" s="247"/>
      <c r="DC584"/>
      <c r="DD584"/>
      <c r="DE584"/>
      <c r="DF584"/>
      <c r="DG584"/>
      <c r="DH584"/>
      <c r="DI584"/>
      <c r="DJ584"/>
      <c r="DK584"/>
      <c r="DL584"/>
    </row>
    <row r="585" spans="1:116" ht="14.4">
      <c r="A585" t="s">
        <v>707</v>
      </c>
      <c r="B585" s="188" t="s">
        <v>316</v>
      </c>
      <c r="C585" s="151" t="str">
        <f t="shared" si="138"/>
        <v>A.100.06.135</v>
      </c>
      <c r="D585" s="54" t="s">
        <v>23</v>
      </c>
      <c r="E585" s="150" t="s">
        <v>352</v>
      </c>
      <c r="F585" s="153" t="str">
        <f t="shared" si="139"/>
        <v>X35CrMo17 23% inox scrap (China)</v>
      </c>
      <c r="G585" s="154">
        <f t="shared" si="140"/>
        <v>6.1411168000000007</v>
      </c>
      <c r="H585"/>
      <c r="I585"/>
      <c r="J585" s="227">
        <f t="shared" si="134"/>
        <v>1.9049685441554267</v>
      </c>
      <c r="K585"/>
      <c r="L585" s="280">
        <f t="shared" si="135"/>
        <v>6.2626173199999996E-2</v>
      </c>
      <c r="M585" s="280">
        <f t="shared" si="136"/>
        <v>0.34433414655</v>
      </c>
      <c r="N585" s="281">
        <f t="shared" si="137"/>
        <v>0.57684070440542656</v>
      </c>
      <c r="O585" s="280">
        <v>0.92116752000000002</v>
      </c>
      <c r="P585" s="286">
        <v>0.24211916</v>
      </c>
      <c r="Q585" s="219">
        <v>8.3046368999999995E-2</v>
      </c>
      <c r="R585" s="286">
        <v>4.5122825999999998E-2</v>
      </c>
      <c r="S585" s="219">
        <v>9.0736294999999995E-3</v>
      </c>
      <c r="T585" s="219">
        <v>1.9602838E-3</v>
      </c>
      <c r="U585" s="219">
        <v>6.4694339E-3</v>
      </c>
      <c r="V585" s="219">
        <v>1.8829904000000001E-2</v>
      </c>
      <c r="W585" s="219">
        <v>0.52581144999999996</v>
      </c>
      <c r="X585" s="219">
        <v>3.1830192000000001E-4</v>
      </c>
      <c r="Y585" s="219">
        <v>4.1817653000000003E-2</v>
      </c>
      <c r="Z585" s="286">
        <v>2.0411630000000002E-5</v>
      </c>
      <c r="AA585" s="219">
        <v>9.2116014E-3</v>
      </c>
      <c r="AB585" s="286">
        <v>5.4266602000000003E-12</v>
      </c>
      <c r="AC585"/>
      <c r="AD585" s="227">
        <f t="shared" si="129"/>
        <v>0.92116752000000002</v>
      </c>
      <c r="AE585" s="227">
        <f t="shared" si="130"/>
        <v>0.40662160620000004</v>
      </c>
      <c r="AF585" s="227">
        <f t="shared" si="131"/>
        <v>0.35320703440000001</v>
      </c>
      <c r="AG585" s="227">
        <f t="shared" si="132"/>
        <v>0.34433414655</v>
      </c>
      <c r="AH585" s="227">
        <f t="shared" si="133"/>
        <v>0.56762910300542657</v>
      </c>
      <c r="AI585"/>
      <c r="AJ585">
        <v>42.297604999999997</v>
      </c>
      <c r="AK585" s="155">
        <v>37.273701000000003</v>
      </c>
      <c r="AL585" s="155">
        <v>4.7480944000000003</v>
      </c>
      <c r="AM585" s="155">
        <v>0</v>
      </c>
      <c r="AN585" s="155">
        <v>0.22668279999999999</v>
      </c>
      <c r="AO585" s="155">
        <v>3.8038066000000002E-2</v>
      </c>
      <c r="AP585" s="155">
        <v>1.1089151E-2</v>
      </c>
      <c r="AQ585"/>
      <c r="AR585" s="156">
        <v>0.18745498999999999</v>
      </c>
      <c r="AS585" s="156">
        <v>0.17906061000000001</v>
      </c>
      <c r="AT585" s="156">
        <v>6.5611601000000004E-3</v>
      </c>
      <c r="AU585" s="156">
        <v>1.8332190000000001E-3</v>
      </c>
      <c r="AV585" s="282">
        <f t="shared" si="126"/>
        <v>1.0735048452133673E-5</v>
      </c>
      <c r="AW585" s="282">
        <f t="shared" si="127"/>
        <v>2.4264645516557334E-8</v>
      </c>
      <c r="AX585" s="283">
        <f t="shared" si="128"/>
        <v>0.25675336799999998</v>
      </c>
      <c r="AY585" s="157">
        <v>5.7130430000000003E-6</v>
      </c>
      <c r="AZ585" s="157">
        <v>1.7238178999999999E-8</v>
      </c>
      <c r="BA585" s="157">
        <v>4.7094848E-13</v>
      </c>
      <c r="BB585" s="157">
        <v>7.6673366999999996E-13</v>
      </c>
      <c r="BC585" s="157">
        <v>0</v>
      </c>
      <c r="BD585" s="157">
        <v>4.1844454000000001E-9</v>
      </c>
      <c r="BE585" s="157">
        <v>4.2526081999999998E-6</v>
      </c>
      <c r="BF585" s="157">
        <v>6.4371642E-10</v>
      </c>
      <c r="BG585" s="157">
        <v>4.9355736000000001E-9</v>
      </c>
      <c r="BH585" s="157">
        <v>1.3829539000000001E-9</v>
      </c>
      <c r="BI585" s="157">
        <v>3.5883546E-13</v>
      </c>
      <c r="BJ585" s="157">
        <v>6.0064383999999995E-11</v>
      </c>
      <c r="BK585" s="157">
        <v>2.4705825E-12</v>
      </c>
      <c r="BL585" s="157">
        <v>8.5784610999999998E-13</v>
      </c>
      <c r="BM585" s="157">
        <v>5.6668040999999999E-7</v>
      </c>
      <c r="BN585" s="157">
        <v>1.9853163E-7</v>
      </c>
      <c r="BO585" s="157">
        <v>7.3311469000000007E-21</v>
      </c>
      <c r="BP585" s="157">
        <v>5.7823267999999997E-2</v>
      </c>
      <c r="BQ585" s="157">
        <v>0.1989301</v>
      </c>
      <c r="BR585" s="157">
        <v>0</v>
      </c>
      <c r="BS585" s="157">
        <v>0</v>
      </c>
      <c r="BT585" s="157">
        <v>0</v>
      </c>
      <c r="BU585"/>
      <c r="BV585" s="155">
        <v>5.4615049999999997E-4</v>
      </c>
      <c r="BW585" s="155">
        <v>3.5212456000000002E-5</v>
      </c>
      <c r="BX585" s="155">
        <v>1.7123063E-4</v>
      </c>
      <c r="BY585" s="155">
        <v>2.2134036000000002E-6</v>
      </c>
      <c r="BZ585" s="155">
        <v>2.7315913999999999E-5</v>
      </c>
      <c r="CA585" s="155">
        <v>2.3305014999999999E-6</v>
      </c>
      <c r="CB585" s="155">
        <v>3.5984157999999999E-5</v>
      </c>
      <c r="CC585" s="155">
        <v>3.5370149E-6</v>
      </c>
      <c r="CD585" s="155">
        <v>2.7613079999999999E-6</v>
      </c>
      <c r="CE585" s="155">
        <v>4.3104123000000004E-6</v>
      </c>
      <c r="CF585" s="155">
        <v>0</v>
      </c>
      <c r="CG585" s="155">
        <v>1.6211896000000001E-17</v>
      </c>
      <c r="CH585" s="155">
        <v>1.3274236999999999E-13</v>
      </c>
      <c r="CI585" s="155">
        <v>1.0699221E-5</v>
      </c>
      <c r="CJ585" s="155">
        <v>5.1434684E-5</v>
      </c>
      <c r="CK585" s="155">
        <v>1.9912080000000001E-4</v>
      </c>
      <c r="CL585" s="155">
        <v>0</v>
      </c>
      <c r="CM585"/>
      <c r="CN585" s="284">
        <v>1.1235496E-13</v>
      </c>
      <c r="CO585" s="284">
        <v>6.1293544000000004</v>
      </c>
      <c r="CP585" s="285">
        <v>7.1865768999999996E-2</v>
      </c>
      <c r="CQ585" s="284">
        <v>2.4626324000000002E-2</v>
      </c>
      <c r="CR585" s="284">
        <v>2.3982409E-7</v>
      </c>
      <c r="CS585" s="284">
        <v>5.6606754999999999E-7</v>
      </c>
      <c r="CT585" s="284">
        <v>1.3656295000000001E-3</v>
      </c>
      <c r="CU585" s="284">
        <v>3.2176087999999998</v>
      </c>
      <c r="CV585" s="284">
        <v>9.1848167E-4</v>
      </c>
      <c r="CW585" s="284">
        <v>9.4212647000000002E-4</v>
      </c>
      <c r="CX585"/>
      <c r="CY585" s="158"/>
      <c r="CZ585" s="272"/>
      <c r="DA585"/>
      <c r="DB585" s="247"/>
      <c r="DC585"/>
      <c r="DD585"/>
      <c r="DE585"/>
      <c r="DF585"/>
      <c r="DG585"/>
      <c r="DH585"/>
      <c r="DI585"/>
      <c r="DJ585"/>
      <c r="DK585"/>
      <c r="DL585"/>
    </row>
    <row r="586" spans="1:116" ht="14.4">
      <c r="A586" t="s">
        <v>708</v>
      </c>
      <c r="B586" s="188" t="s">
        <v>316</v>
      </c>
      <c r="C586" s="151" t="str">
        <f t="shared" si="138"/>
        <v>A.100.06.136</v>
      </c>
      <c r="D586" s="54" t="s">
        <v>23</v>
      </c>
      <c r="E586" s="150" t="s">
        <v>352</v>
      </c>
      <c r="F586" s="153" t="str">
        <f t="shared" si="139"/>
        <v>X35CrMo17 44% inox scrap (World)</v>
      </c>
      <c r="G586" s="154">
        <f t="shared" si="140"/>
        <v>4.8906626666666666</v>
      </c>
      <c r="H586"/>
      <c r="I586"/>
      <c r="J586" s="227">
        <f t="shared" si="134"/>
        <v>1.4720831222413473</v>
      </c>
      <c r="K586"/>
      <c r="L586" s="280">
        <f t="shared" si="135"/>
        <v>5.2257773899999999E-2</v>
      </c>
      <c r="M586" s="280">
        <f t="shared" si="136"/>
        <v>0.267195078531</v>
      </c>
      <c r="N586" s="281">
        <f t="shared" si="137"/>
        <v>0.41903086981034715</v>
      </c>
      <c r="O586" s="280">
        <v>0.73359940000000001</v>
      </c>
      <c r="P586" s="286">
        <v>0.18517459999999999</v>
      </c>
      <c r="Q586" s="219">
        <v>6.7712591000000003E-2</v>
      </c>
      <c r="R586" s="286">
        <v>3.9133122999999999E-2</v>
      </c>
      <c r="S586" s="219">
        <v>6.9556519000000001E-3</v>
      </c>
      <c r="T586" s="219">
        <v>1.4182513E-3</v>
      </c>
      <c r="U586" s="219">
        <v>4.7507477000000003E-3</v>
      </c>
      <c r="V586" s="219">
        <v>1.36732E-2</v>
      </c>
      <c r="W586" s="219">
        <v>0.37978688999999999</v>
      </c>
      <c r="X586" s="219">
        <v>6.0691659999999998E-4</v>
      </c>
      <c r="Y586" s="219">
        <v>3.2590081E-2</v>
      </c>
      <c r="Z586" s="286">
        <v>2.7770931E-5</v>
      </c>
      <c r="AA586" s="219">
        <v>6.6538988000000004E-3</v>
      </c>
      <c r="AB586" s="286">
        <v>1.0347188999999999E-11</v>
      </c>
      <c r="AC586"/>
      <c r="AD586" s="227">
        <f t="shared" si="129"/>
        <v>0.73359940000000001</v>
      </c>
      <c r="AE586" s="227">
        <f t="shared" si="130"/>
        <v>0.31881816490000003</v>
      </c>
      <c r="AF586" s="227">
        <f t="shared" si="131"/>
        <v>0.27321428980000001</v>
      </c>
      <c r="AG586" s="227">
        <f t="shared" si="132"/>
        <v>0.267195078531</v>
      </c>
      <c r="AH586" s="227">
        <f t="shared" si="133"/>
        <v>0.41237697101034715</v>
      </c>
      <c r="AI586"/>
      <c r="AJ586">
        <v>36.504151999999998</v>
      </c>
      <c r="AK586" s="155">
        <v>32.822594000000002</v>
      </c>
      <c r="AL586" s="155">
        <v>3.4440088000000002</v>
      </c>
      <c r="AM586" s="155">
        <v>0</v>
      </c>
      <c r="AN586" s="155">
        <v>0.18259955</v>
      </c>
      <c r="AO586" s="155">
        <v>4.3827154E-2</v>
      </c>
      <c r="AP586" s="155">
        <v>1.1122488999999999E-2</v>
      </c>
      <c r="AQ586"/>
      <c r="AR586" s="156">
        <v>0.14739958</v>
      </c>
      <c r="AS586" s="156">
        <v>0.14076810000000001</v>
      </c>
      <c r="AT586" s="156">
        <v>5.2030796000000004E-3</v>
      </c>
      <c r="AU586" s="156">
        <v>1.4284031E-3</v>
      </c>
      <c r="AV586" s="282">
        <f t="shared" si="126"/>
        <v>8.4393343947560005E-6</v>
      </c>
      <c r="AW586" s="282">
        <f t="shared" si="127"/>
        <v>1.924215834525398E-8</v>
      </c>
      <c r="AX586" s="283">
        <f t="shared" si="128"/>
        <v>0.20005646100000002</v>
      </c>
      <c r="AY586" s="157">
        <v>4.5523101000000002E-6</v>
      </c>
      <c r="AZ586" s="157">
        <v>1.3735955E-8</v>
      </c>
      <c r="BA586" s="157">
        <v>3.7526323999999998E-13</v>
      </c>
      <c r="BB586" s="157">
        <v>1.4619560000000001E-12</v>
      </c>
      <c r="BC586" s="157">
        <v>0</v>
      </c>
      <c r="BD586" s="157">
        <v>3.9682828000000003E-9</v>
      </c>
      <c r="BE586" s="157">
        <v>3.3303738000000002E-6</v>
      </c>
      <c r="BF586" s="157">
        <v>5.9942138999999997E-10</v>
      </c>
      <c r="BG586" s="157">
        <v>3.8615102000000003E-9</v>
      </c>
      <c r="BH586" s="157">
        <v>9.98812E-10</v>
      </c>
      <c r="BI586" s="157">
        <v>2.5931302000000002E-13</v>
      </c>
      <c r="BJ586" s="157">
        <v>4.3420744E-11</v>
      </c>
      <c r="BK586" s="157">
        <v>1.7847364000000001E-12</v>
      </c>
      <c r="BL586" s="157">
        <v>6.1969858E-13</v>
      </c>
      <c r="BM586" s="157">
        <v>4.0927048999999999E-7</v>
      </c>
      <c r="BN586" s="157">
        <v>1.4341026E-7</v>
      </c>
      <c r="BO586" s="157">
        <v>1.3978536000000001E-20</v>
      </c>
      <c r="BP586" s="157">
        <v>4.1764131000000003E-2</v>
      </c>
      <c r="BQ586" s="157">
        <v>0.15829233000000001</v>
      </c>
      <c r="BR586" s="157">
        <v>0</v>
      </c>
      <c r="BS586" s="157">
        <v>0</v>
      </c>
      <c r="BT586" s="157">
        <v>0</v>
      </c>
      <c r="BU586"/>
      <c r="BV586" s="155">
        <v>4.2115365000000002E-4</v>
      </c>
      <c r="BW586" s="155">
        <v>2.7788376000000001E-5</v>
      </c>
      <c r="BX586" s="155">
        <v>1.3636464999999999E-4</v>
      </c>
      <c r="BY586" s="155">
        <v>1.6073092E-6</v>
      </c>
      <c r="BZ586" s="155">
        <v>2.1232897E-5</v>
      </c>
      <c r="CA586" s="155">
        <v>2.2929316E-6</v>
      </c>
      <c r="CB586" s="155">
        <v>2.5988857E-5</v>
      </c>
      <c r="CC586" s="155">
        <v>3.4798244000000001E-6</v>
      </c>
      <c r="CD586" s="155">
        <v>2.0011559000000001E-6</v>
      </c>
      <c r="CE586" s="155">
        <v>3.1673992E-6</v>
      </c>
      <c r="CF586" s="155">
        <v>0</v>
      </c>
      <c r="CG586" s="155">
        <v>3.0911748999999998E-17</v>
      </c>
      <c r="CH586" s="155">
        <v>2.531042E-13</v>
      </c>
      <c r="CI586" s="155">
        <v>9.0757639000000003E-6</v>
      </c>
      <c r="CJ586" s="155">
        <v>4.4341482E-5</v>
      </c>
      <c r="CK586" s="155">
        <v>1.4381299999999999E-4</v>
      </c>
      <c r="CL586" s="155">
        <v>0</v>
      </c>
      <c r="CM586"/>
      <c r="CN586" s="284">
        <v>2.1423084000000001E-13</v>
      </c>
      <c r="CO586" s="284">
        <v>4.8791658</v>
      </c>
      <c r="CP586" s="285">
        <v>6.9603099000000002E-2</v>
      </c>
      <c r="CQ586" s="284">
        <v>1.9538235000000001E-2</v>
      </c>
      <c r="CR586" s="284">
        <v>1.7322480000000001E-7</v>
      </c>
      <c r="CS586" s="284">
        <v>4.1101560000000001E-7</v>
      </c>
      <c r="CT586" s="284">
        <v>1.0570849999999999E-3</v>
      </c>
      <c r="CU586" s="284">
        <v>2.3241996</v>
      </c>
      <c r="CV586" s="284">
        <v>6.6335589000000004E-4</v>
      </c>
      <c r="CW586" s="284">
        <v>8.9487428999999996E-4</v>
      </c>
      <c r="CX586"/>
      <c r="CY586" s="158"/>
      <c r="CZ586" s="272"/>
      <c r="DA586"/>
      <c r="DB586" s="247"/>
      <c r="DC586"/>
      <c r="DD586"/>
      <c r="DE586"/>
      <c r="DF586"/>
      <c r="DG586"/>
      <c r="DH586"/>
      <c r="DI586"/>
      <c r="DJ586"/>
      <c r="DK586"/>
      <c r="DL586"/>
    </row>
    <row r="587" spans="1:116" ht="14.4">
      <c r="A587" t="s">
        <v>709</v>
      </c>
      <c r="B587" s="188" t="s">
        <v>316</v>
      </c>
      <c r="C587" s="151" t="str">
        <f t="shared" si="138"/>
        <v>A.100.06.137</v>
      </c>
      <c r="D587" s="54" t="s">
        <v>23</v>
      </c>
      <c r="E587" s="150" t="s">
        <v>352</v>
      </c>
      <c r="F587" s="153" t="str">
        <f t="shared" si="139"/>
        <v>X35CrMo17 70% inox scrap (EU, USA)</v>
      </c>
      <c r="G587" s="154">
        <f t="shared" si="140"/>
        <v>3.4128531999999998</v>
      </c>
      <c r="H587"/>
      <c r="I587"/>
      <c r="J587" s="227">
        <f t="shared" si="134"/>
        <v>0.96049125916216227</v>
      </c>
      <c r="K587"/>
      <c r="L587" s="280">
        <f t="shared" si="135"/>
        <v>4.0004211079999998E-2</v>
      </c>
      <c r="M587" s="280">
        <f t="shared" si="136"/>
        <v>0.176030730666</v>
      </c>
      <c r="N587" s="281">
        <f t="shared" si="137"/>
        <v>0.23252833741616236</v>
      </c>
      <c r="O587" s="280">
        <v>0.51192797999999995</v>
      </c>
      <c r="P587" s="286">
        <v>0.11787649</v>
      </c>
      <c r="Q587" s="219">
        <v>4.9590852999999997E-2</v>
      </c>
      <c r="R587" s="286">
        <v>3.2054382999999999E-2</v>
      </c>
      <c r="S587" s="219">
        <v>4.4525874999999998E-3</v>
      </c>
      <c r="T587" s="219">
        <v>7.7766738000000001E-4</v>
      </c>
      <c r="U587" s="219">
        <v>2.7195731999999999E-3</v>
      </c>
      <c r="V587" s="219">
        <v>7.5789127E-3</v>
      </c>
      <c r="W587" s="219">
        <v>0.20721241000000001</v>
      </c>
      <c r="X587" s="219">
        <v>9.4800668000000004E-4</v>
      </c>
      <c r="Y587" s="219">
        <v>2.1684768E-2</v>
      </c>
      <c r="Z587" s="286">
        <v>3.6468285999999999E-5</v>
      </c>
      <c r="AA587" s="219">
        <v>3.6311593999999998E-3</v>
      </c>
      <c r="AB587" s="286">
        <v>1.6162360000000001E-11</v>
      </c>
      <c r="AC587"/>
      <c r="AD587" s="227">
        <f t="shared" si="129"/>
        <v>0.51192797999999995</v>
      </c>
      <c r="AE587" s="227">
        <f t="shared" si="130"/>
        <v>0.21505046677999998</v>
      </c>
      <c r="AF587" s="227">
        <f t="shared" si="131"/>
        <v>0.17867741509999999</v>
      </c>
      <c r="AG587" s="227">
        <f t="shared" si="132"/>
        <v>0.176030730666</v>
      </c>
      <c r="AH587" s="227">
        <f t="shared" si="133"/>
        <v>0.22889717801616236</v>
      </c>
      <c r="AI587"/>
      <c r="AJ587">
        <v>29.657343000000001</v>
      </c>
      <c r="AK587" s="155">
        <v>27.562194000000002</v>
      </c>
      <c r="AL587" s="155">
        <v>1.9028168000000001</v>
      </c>
      <c r="AM587" s="155">
        <v>0</v>
      </c>
      <c r="AN587" s="155">
        <v>0.13050115000000001</v>
      </c>
      <c r="AO587" s="155">
        <v>5.0668803999999998E-2</v>
      </c>
      <c r="AP587" s="155">
        <v>1.1161888E-2</v>
      </c>
      <c r="AQ587"/>
      <c r="AR587" s="156">
        <v>0.10006137</v>
      </c>
      <c r="AS587" s="156">
        <v>9.5513311000000004E-2</v>
      </c>
      <c r="AT587" s="156">
        <v>3.5980754000000002E-3</v>
      </c>
      <c r="AU587" s="156">
        <v>9.4998434999999997E-4</v>
      </c>
      <c r="AV587" s="282">
        <f t="shared" si="126"/>
        <v>5.7262177234823992E-6</v>
      </c>
      <c r="AW587" s="282">
        <f t="shared" si="127"/>
        <v>1.3306491795821836E-8</v>
      </c>
      <c r="AX587" s="283">
        <f t="shared" si="128"/>
        <v>0.13305102999999999</v>
      </c>
      <c r="AY587" s="157">
        <v>3.1805347999999999E-6</v>
      </c>
      <c r="AZ587" s="157">
        <v>9.5969630999999997E-9</v>
      </c>
      <c r="BA587" s="157">
        <v>2.6218067999999998E-13</v>
      </c>
      <c r="BB587" s="157">
        <v>2.2835824E-12</v>
      </c>
      <c r="BC587" s="157">
        <v>0</v>
      </c>
      <c r="BD587" s="157">
        <v>3.7128179000000002E-9</v>
      </c>
      <c r="BE587" s="157">
        <v>2.2404603999999999E-6</v>
      </c>
      <c r="BF587" s="157">
        <v>5.4707271999999997E-10</v>
      </c>
      <c r="BG587" s="157">
        <v>2.5921624999999998E-9</v>
      </c>
      <c r="BH587" s="157">
        <v>5.4482616999999997E-10</v>
      </c>
      <c r="BI587" s="157">
        <v>1.4169558000000001E-13</v>
      </c>
      <c r="BJ587" s="157">
        <v>2.3750987E-11</v>
      </c>
      <c r="BK587" s="157">
        <v>9.7419104000000003E-13</v>
      </c>
      <c r="BL587" s="157">
        <v>3.3825150000000001E-13</v>
      </c>
      <c r="BM587" s="157">
        <v>2.2324059E-7</v>
      </c>
      <c r="BN587" s="157">
        <v>7.8266831999999995E-8</v>
      </c>
      <c r="BO587" s="157">
        <v>2.1834540999999999E-20</v>
      </c>
      <c r="BP587" s="157">
        <v>2.2785150000000001E-2</v>
      </c>
      <c r="BQ587" s="157">
        <v>0.11026588</v>
      </c>
      <c r="BR587" s="157">
        <v>0</v>
      </c>
      <c r="BS587" s="157">
        <v>0</v>
      </c>
      <c r="BT587" s="157">
        <v>0</v>
      </c>
      <c r="BU587"/>
      <c r="BV587" s="155">
        <v>2.734301E-4</v>
      </c>
      <c r="BW587" s="155">
        <v>1.9014463000000001E-5</v>
      </c>
      <c r="BX587" s="155">
        <v>9.5159403000000004E-5</v>
      </c>
      <c r="BY587" s="155">
        <v>8.9101585999999996E-7</v>
      </c>
      <c r="BZ587" s="155">
        <v>1.4043877999999999E-5</v>
      </c>
      <c r="CA587" s="155">
        <v>2.2485308000000001E-6</v>
      </c>
      <c r="CB587" s="155">
        <v>1.4176228E-5</v>
      </c>
      <c r="CC587" s="155">
        <v>3.4122355000000002E-6</v>
      </c>
      <c r="CD587" s="155">
        <v>1.1027942999999999E-6</v>
      </c>
      <c r="CE587" s="155">
        <v>1.8165656E-6</v>
      </c>
      <c r="CF587" s="155">
        <v>0</v>
      </c>
      <c r="CG587" s="155">
        <v>4.8284301999999997E-17</v>
      </c>
      <c r="CH587" s="155">
        <v>3.9534998000000001E-13</v>
      </c>
      <c r="CI587" s="155">
        <v>7.1571330999999998E-6</v>
      </c>
      <c r="CJ587" s="155">
        <v>3.5958606999999997E-5</v>
      </c>
      <c r="CK587" s="155">
        <v>7.8449245000000004E-5</v>
      </c>
      <c r="CL587" s="155">
        <v>0</v>
      </c>
      <c r="CM587"/>
      <c r="CN587" s="284">
        <v>3.3462962E-13</v>
      </c>
      <c r="CO587" s="284">
        <v>3.4016701999999999</v>
      </c>
      <c r="CP587" s="285">
        <v>6.6929034999999998E-2</v>
      </c>
      <c r="CQ587" s="284">
        <v>1.3525038E-2</v>
      </c>
      <c r="CR587" s="284">
        <v>9.4516552000000001E-8</v>
      </c>
      <c r="CS587" s="284">
        <v>2.2777238000000001E-7</v>
      </c>
      <c r="CT587" s="284">
        <v>6.9244141999999997E-4</v>
      </c>
      <c r="CU587" s="284">
        <v>1.2683523000000001</v>
      </c>
      <c r="CV587" s="284">
        <v>3.6184362E-4</v>
      </c>
      <c r="CW587" s="284">
        <v>8.3903080999999996E-4</v>
      </c>
      <c r="CX587"/>
      <c r="CY587" s="158"/>
      <c r="CZ587" s="272"/>
      <c r="DA587"/>
      <c r="DB587" s="247"/>
      <c r="DC587"/>
      <c r="DD587"/>
      <c r="DE587"/>
      <c r="DF587"/>
      <c r="DG587"/>
      <c r="DH587"/>
      <c r="DI587"/>
      <c r="DJ587"/>
      <c r="DK587"/>
      <c r="DL587"/>
    </row>
    <row r="588" spans="1:116" ht="14.4">
      <c r="A588" t="s">
        <v>710</v>
      </c>
      <c r="B588" s="188" t="s">
        <v>316</v>
      </c>
      <c r="C588" s="151" t="str">
        <f t="shared" si="138"/>
        <v>A.100.06.138</v>
      </c>
      <c r="D588" s="54" t="s">
        <v>23</v>
      </c>
      <c r="E588" s="150" t="s">
        <v>352</v>
      </c>
      <c r="F588" s="153" t="str">
        <f t="shared" si="139"/>
        <v>X5CrNi18 (304) 23% inox scrap (China)</v>
      </c>
      <c r="G588" s="154">
        <f t="shared" si="140"/>
        <v>7.1513953333333342</v>
      </c>
      <c r="H588"/>
      <c r="I588"/>
      <c r="J588" s="227">
        <f t="shared" si="134"/>
        <v>3.5034397199725018</v>
      </c>
      <c r="K588"/>
      <c r="L588" s="280">
        <f t="shared" si="135"/>
        <v>9.7360052399999994E-2</v>
      </c>
      <c r="M588" s="280">
        <f t="shared" si="136"/>
        <v>1.227140699567</v>
      </c>
      <c r="N588" s="281">
        <f t="shared" si="137"/>
        <v>1.1062296680055019</v>
      </c>
      <c r="O588" s="280">
        <v>1.0727093000000001</v>
      </c>
      <c r="P588" s="286">
        <v>1.1351735000000001</v>
      </c>
      <c r="Q588" s="219">
        <v>6.9875788999999994E-2</v>
      </c>
      <c r="R588" s="286">
        <v>7.9534171000000001E-2</v>
      </c>
      <c r="S588" s="219">
        <v>9.0637401000000003E-3</v>
      </c>
      <c r="T588" s="219">
        <v>3.0561239999999999E-3</v>
      </c>
      <c r="U588" s="219">
        <v>5.7060173000000004E-3</v>
      </c>
      <c r="V588" s="219">
        <v>2.1748178999999999E-2</v>
      </c>
      <c r="W588" s="219">
        <v>1.0495086</v>
      </c>
      <c r="X588" s="219">
        <v>3.2272479000000002E-4</v>
      </c>
      <c r="Y588" s="219">
        <v>4.8611399999999999E-2</v>
      </c>
      <c r="Z588" s="286">
        <v>2.0506776999999999E-5</v>
      </c>
      <c r="AA588" s="219">
        <v>8.1096680000000004E-3</v>
      </c>
      <c r="AB588" s="286">
        <v>5.5020648E-12</v>
      </c>
      <c r="AC588"/>
      <c r="AD588" s="227">
        <f t="shared" si="129"/>
        <v>1.0727093000000001</v>
      </c>
      <c r="AE588" s="227">
        <f t="shared" si="130"/>
        <v>1.3241575204</v>
      </c>
      <c r="AF588" s="227">
        <f t="shared" si="131"/>
        <v>1.2349071359999999</v>
      </c>
      <c r="AG588" s="227">
        <f t="shared" si="132"/>
        <v>1.227140699567</v>
      </c>
      <c r="AH588" s="227">
        <f t="shared" si="133"/>
        <v>1.098120000005502</v>
      </c>
      <c r="AI588"/>
      <c r="AJ588">
        <v>56.691108999999997</v>
      </c>
      <c r="AK588" s="155">
        <v>51.094444000000003</v>
      </c>
      <c r="AL588" s="155">
        <v>5.5247779000000001</v>
      </c>
      <c r="AM588" s="155">
        <v>0</v>
      </c>
      <c r="AN588" s="155">
        <v>2.3123255999999998E-2</v>
      </c>
      <c r="AO588" s="155">
        <v>3.7862636999999998E-2</v>
      </c>
      <c r="AP588" s="155">
        <v>1.0901441E-2</v>
      </c>
      <c r="AQ588"/>
      <c r="AR588" s="156">
        <v>0.48952504000000002</v>
      </c>
      <c r="AS588" s="156">
        <v>0.47436191999999999</v>
      </c>
      <c r="AT588" s="156">
        <v>1.2379281000000001E-2</v>
      </c>
      <c r="AU588" s="156">
        <v>2.7838365000000002E-3</v>
      </c>
      <c r="AV588" s="282">
        <f t="shared" si="126"/>
        <v>2.84389637997876E-5</v>
      </c>
      <c r="AW588" s="282">
        <f t="shared" si="127"/>
        <v>4.5781365673527438E-8</v>
      </c>
      <c r="AX588" s="283">
        <f t="shared" si="128"/>
        <v>0.38989306800000001</v>
      </c>
      <c r="AY588" s="157">
        <v>6.6505814999999997E-6</v>
      </c>
      <c r="AZ588" s="157">
        <v>2.0066959E-8</v>
      </c>
      <c r="BA588" s="157">
        <v>5.4823477999999995E-13</v>
      </c>
      <c r="BB588" s="157">
        <v>7.7738760000000001E-13</v>
      </c>
      <c r="BC588" s="157">
        <v>0</v>
      </c>
      <c r="BD588" s="157">
        <v>5.2943524E-9</v>
      </c>
      <c r="BE588" s="157">
        <v>2.0535936999999999E-5</v>
      </c>
      <c r="BF588" s="157">
        <v>8.9731099999999998E-10</v>
      </c>
      <c r="BG588" s="157">
        <v>2.3903049000000001E-8</v>
      </c>
      <c r="BH588" s="157">
        <v>8.7538025999999995E-10</v>
      </c>
      <c r="BI588" s="157">
        <v>3.0348149000000001E-13</v>
      </c>
      <c r="BJ588" s="157">
        <v>3.3917665E-11</v>
      </c>
      <c r="BK588" s="157">
        <v>3.0688536999999999E-12</v>
      </c>
      <c r="BL588" s="157">
        <v>8.2817854999999998E-13</v>
      </c>
      <c r="BM588" s="157">
        <v>1.0706265999999999E-6</v>
      </c>
      <c r="BN588" s="157">
        <v>1.7652357E-7</v>
      </c>
      <c r="BO588" s="157">
        <v>7.4330148000000005E-21</v>
      </c>
      <c r="BP588" s="157">
        <v>5.2769758E-2</v>
      </c>
      <c r="BQ588" s="157">
        <v>0.33712331000000001</v>
      </c>
      <c r="BR588" s="157">
        <v>0</v>
      </c>
      <c r="BS588" s="157">
        <v>0</v>
      </c>
      <c r="BT588" s="157">
        <v>0</v>
      </c>
      <c r="BU588"/>
      <c r="BV588" s="155">
        <v>7.0052940999999996E-4</v>
      </c>
      <c r="BW588" s="155">
        <v>1.6598007E-4</v>
      </c>
      <c r="BX588" s="155">
        <v>1.9939987999999999E-4</v>
      </c>
      <c r="BY588" s="155">
        <v>2.5540551E-6</v>
      </c>
      <c r="BZ588" s="155">
        <v>1.3502950999999999E-4</v>
      </c>
      <c r="CA588" s="155">
        <v>2.3307207000000001E-6</v>
      </c>
      <c r="CB588" s="155">
        <v>2.2777199E-5</v>
      </c>
      <c r="CC588" s="155">
        <v>3.5373451000000001E-6</v>
      </c>
      <c r="CD588" s="155">
        <v>4.2074711999999997E-6</v>
      </c>
      <c r="CE588" s="155">
        <v>3.7998834000000002E-6</v>
      </c>
      <c r="CF588" s="155">
        <v>0</v>
      </c>
      <c r="CG588" s="155">
        <v>1.6437164E-17</v>
      </c>
      <c r="CH588" s="155">
        <v>1.3458685999999999E-13</v>
      </c>
      <c r="CI588" s="155">
        <v>2.5765655E-5</v>
      </c>
      <c r="CJ588" s="155">
        <v>6.9088708999999999E-5</v>
      </c>
      <c r="CK588" s="155">
        <v>6.6058914000000004E-5</v>
      </c>
      <c r="CL588" s="155">
        <v>0</v>
      </c>
      <c r="CM588"/>
      <c r="CN588" s="284">
        <v>1.1391615000000001E-13</v>
      </c>
      <c r="CO588" s="284">
        <v>7.1396329999999999</v>
      </c>
      <c r="CP588" s="285">
        <v>0.10379285000000001</v>
      </c>
      <c r="CQ588" s="284">
        <v>0.11409567</v>
      </c>
      <c r="CR588" s="284">
        <v>4.5765357E-7</v>
      </c>
      <c r="CS588" s="284">
        <v>3.3010297E-7</v>
      </c>
      <c r="CT588" s="284">
        <v>6.8330745000000003E-3</v>
      </c>
      <c r="CU588" s="284">
        <v>4.9500605000000002</v>
      </c>
      <c r="CV588" s="284">
        <v>5.8137930000000003E-4</v>
      </c>
      <c r="CW588" s="284">
        <v>9.2329176000000002E-4</v>
      </c>
      <c r="CX588"/>
      <c r="CY588" s="158"/>
      <c r="CZ588" s="272"/>
      <c r="DA588"/>
      <c r="DB588" s="247"/>
      <c r="DC588"/>
      <c r="DD588"/>
      <c r="DE588"/>
      <c r="DF588"/>
      <c r="DG588"/>
      <c r="DH588"/>
      <c r="DI588"/>
      <c r="DJ588"/>
      <c r="DK588"/>
      <c r="DL588"/>
    </row>
    <row r="589" spans="1:116" ht="14.4">
      <c r="A589" t="s">
        <v>711</v>
      </c>
      <c r="B589" s="188" t="s">
        <v>316</v>
      </c>
      <c r="C589" s="151" t="str">
        <f t="shared" si="138"/>
        <v>A.100.06.139</v>
      </c>
      <c r="D589" s="54" t="s">
        <v>23</v>
      </c>
      <c r="E589" s="150" t="s">
        <v>352</v>
      </c>
      <c r="F589" s="153" t="str">
        <f t="shared" si="139"/>
        <v>X5CrNi18 (304) 44% inox scrap (World)</v>
      </c>
      <c r="G589" s="154">
        <f t="shared" si="140"/>
        <v>5.6203082000000002</v>
      </c>
      <c r="H589"/>
      <c r="I589"/>
      <c r="J589" s="227">
        <f t="shared" si="134"/>
        <v>2.6265345358584016</v>
      </c>
      <c r="K589"/>
      <c r="L589" s="280">
        <f t="shared" si="135"/>
        <v>7.7343353300000001E-2</v>
      </c>
      <c r="M589" s="280">
        <f t="shared" si="136"/>
        <v>0.90477760854799993</v>
      </c>
      <c r="N589" s="281">
        <f t="shared" si="137"/>
        <v>0.80136734401040166</v>
      </c>
      <c r="O589" s="280">
        <v>0.84304623000000001</v>
      </c>
      <c r="P589" s="286">
        <v>0.83015830999999995</v>
      </c>
      <c r="Q589" s="219">
        <v>5.8200505999999999E-2</v>
      </c>
      <c r="R589" s="286">
        <v>6.3985761000000002E-2</v>
      </c>
      <c r="S589" s="219">
        <v>6.9485095999999996E-3</v>
      </c>
      <c r="T589" s="219">
        <v>2.2096913999999999E-3</v>
      </c>
      <c r="U589" s="219">
        <v>4.1993912999999999E-3</v>
      </c>
      <c r="V589" s="219">
        <v>1.5780842E-2</v>
      </c>
      <c r="W589" s="219">
        <v>0.75801260999999998</v>
      </c>
      <c r="X589" s="219">
        <v>6.1011089999999995E-4</v>
      </c>
      <c r="Y589" s="219">
        <v>3.7496676E-2</v>
      </c>
      <c r="Z589" s="286">
        <v>2.7839648000000002E-5</v>
      </c>
      <c r="AA589" s="219">
        <v>5.8580580000000002E-3</v>
      </c>
      <c r="AB589" s="286">
        <v>1.0401648000000001E-11</v>
      </c>
      <c r="AC589"/>
      <c r="AD589" s="227">
        <f t="shared" si="129"/>
        <v>0.84304623000000001</v>
      </c>
      <c r="AE589" s="227">
        <f t="shared" si="130"/>
        <v>0.98148301130000004</v>
      </c>
      <c r="AF589" s="227">
        <f t="shared" si="131"/>
        <v>0.90999771600000001</v>
      </c>
      <c r="AG589" s="227">
        <f t="shared" si="132"/>
        <v>0.90477760854799993</v>
      </c>
      <c r="AH589" s="227">
        <f t="shared" si="133"/>
        <v>0.79550928601040161</v>
      </c>
      <c r="AI589"/>
      <c r="AJ589">
        <v>46.899459999999998</v>
      </c>
      <c r="AK589" s="155">
        <v>42.804240999999998</v>
      </c>
      <c r="AL589" s="155">
        <v>4.0049469000000002</v>
      </c>
      <c r="AM589" s="155">
        <v>0</v>
      </c>
      <c r="AN589" s="155">
        <v>3.5584315999999998E-2</v>
      </c>
      <c r="AO589" s="155">
        <v>4.3700454999999999E-2</v>
      </c>
      <c r="AP589" s="155">
        <v>1.0986921E-2</v>
      </c>
      <c r="AQ589"/>
      <c r="AR589" s="156">
        <v>0.36556127999999999</v>
      </c>
      <c r="AS589" s="156">
        <v>0.35404127000000002</v>
      </c>
      <c r="AT589" s="156">
        <v>9.4050559000000006E-3</v>
      </c>
      <c r="AU589" s="156">
        <v>2.1149602E-3</v>
      </c>
      <c r="AV589" s="282">
        <f t="shared" si="126"/>
        <v>2.1225495731950499E-5</v>
      </c>
      <c r="AW589" s="282">
        <f t="shared" si="127"/>
        <v>3.4782011612404047E-8</v>
      </c>
      <c r="AX589" s="283">
        <f t="shared" si="128"/>
        <v>0.29621291299999997</v>
      </c>
      <c r="AY589" s="157">
        <v>5.2294212000000001E-6</v>
      </c>
      <c r="AZ589" s="157">
        <v>1.5778963E-8</v>
      </c>
      <c r="BA589" s="157">
        <v>4.3108113E-13</v>
      </c>
      <c r="BB589" s="157">
        <v>1.4696505E-12</v>
      </c>
      <c r="BC589" s="157">
        <v>0</v>
      </c>
      <c r="BD589" s="157">
        <v>4.7698823000000004E-9</v>
      </c>
      <c r="BE589" s="157">
        <v>1.5090556E-5</v>
      </c>
      <c r="BF589" s="157">
        <v>7.8257302999999997E-10</v>
      </c>
      <c r="BG589" s="157">
        <v>1.7560242000000001E-8</v>
      </c>
      <c r="BH589" s="157">
        <v>6.3223107000000001E-10</v>
      </c>
      <c r="BI589" s="157">
        <v>2.1933515E-13</v>
      </c>
      <c r="BJ589" s="157">
        <v>2.4537002999999999E-11</v>
      </c>
      <c r="BK589" s="157">
        <v>2.2168211000000001E-12</v>
      </c>
      <c r="BL589" s="157">
        <v>5.9827200999999996E-13</v>
      </c>
      <c r="BM589" s="157">
        <v>7.7323163000000003E-7</v>
      </c>
      <c r="BN589" s="157">
        <v>1.2751555E-7</v>
      </c>
      <c r="BO589" s="157">
        <v>1.4052107000000001E-20</v>
      </c>
      <c r="BP589" s="157">
        <v>3.8114373E-2</v>
      </c>
      <c r="BQ589" s="157">
        <v>0.25809853999999999</v>
      </c>
      <c r="BR589" s="157">
        <v>0</v>
      </c>
      <c r="BS589" s="157">
        <v>0</v>
      </c>
      <c r="BT589" s="157">
        <v>0</v>
      </c>
      <c r="BU589"/>
      <c r="BV589" s="155">
        <v>5.3264953E-4</v>
      </c>
      <c r="BW589" s="155">
        <v>1.2223164999999999E-4</v>
      </c>
      <c r="BX589" s="155">
        <v>1.5670910999999999E-4</v>
      </c>
      <c r="BY589" s="155">
        <v>1.8533353E-6</v>
      </c>
      <c r="BZ589" s="155">
        <v>9.9026049000000004E-5</v>
      </c>
      <c r="CA589" s="155">
        <v>2.2930898999999999E-6</v>
      </c>
      <c r="CB589" s="155">
        <v>1.6450497E-5</v>
      </c>
      <c r="CC589" s="155">
        <v>3.4800628000000001E-6</v>
      </c>
      <c r="CD589" s="155">
        <v>3.0456071E-6</v>
      </c>
      <c r="CE589" s="155">
        <v>2.7986839E-6</v>
      </c>
      <c r="CF589" s="155">
        <v>0</v>
      </c>
      <c r="CG589" s="155">
        <v>3.1074442000000003E-17</v>
      </c>
      <c r="CH589" s="155">
        <v>2.5443631999999998E-13</v>
      </c>
      <c r="CI589" s="155">
        <v>1.9957077999999999E-5</v>
      </c>
      <c r="CJ589" s="155">
        <v>5.7091610999999997E-5</v>
      </c>
      <c r="CK589" s="155">
        <v>4.7712754000000003E-5</v>
      </c>
      <c r="CL589" s="155">
        <v>0</v>
      </c>
      <c r="CM589"/>
      <c r="CN589" s="284">
        <v>2.1535837000000001E-13</v>
      </c>
      <c r="CO589" s="284">
        <v>5.6088113999999996</v>
      </c>
      <c r="CP589" s="285">
        <v>9.2661544999999998E-2</v>
      </c>
      <c r="CQ589" s="284">
        <v>8.4154985000000002E-2</v>
      </c>
      <c r="CR589" s="284">
        <v>3.3054609000000001E-7</v>
      </c>
      <c r="CS589" s="284">
        <v>2.4059673000000002E-7</v>
      </c>
      <c r="CT589" s="284">
        <v>5.0057953000000001E-3</v>
      </c>
      <c r="CU589" s="284">
        <v>3.5754147000000001</v>
      </c>
      <c r="CV589" s="284">
        <v>4.1989307E-4</v>
      </c>
      <c r="CW589" s="284">
        <v>8.8127145000000003E-4</v>
      </c>
      <c r="CX589"/>
      <c r="CY589" s="158"/>
      <c r="CZ589" s="272"/>
      <c r="DA589"/>
      <c r="DB589" s="247"/>
      <c r="DC589"/>
      <c r="DD589"/>
      <c r="DE589"/>
      <c r="DF589"/>
      <c r="DG589"/>
      <c r="DH589"/>
      <c r="DI589"/>
      <c r="DJ589"/>
      <c r="DK589"/>
      <c r="DL589"/>
    </row>
    <row r="590" spans="1:116" ht="14.4">
      <c r="A590" t="s">
        <v>712</v>
      </c>
      <c r="B590" s="188" t="s">
        <v>316</v>
      </c>
      <c r="C590" s="151" t="str">
        <f t="shared" si="138"/>
        <v>A.100.06.140</v>
      </c>
      <c r="D590" s="54" t="s">
        <v>23</v>
      </c>
      <c r="E590" s="150" t="s">
        <v>352</v>
      </c>
      <c r="F590" s="153" t="str">
        <f t="shared" si="139"/>
        <v>X5CrNi18 (304) 70% inox scrap (EU, USA)</v>
      </c>
      <c r="G590" s="154">
        <f t="shared" si="140"/>
        <v>3.8108416666666667</v>
      </c>
      <c r="H590"/>
      <c r="I590"/>
      <c r="J590" s="227">
        <f t="shared" si="134"/>
        <v>1.590192015304192</v>
      </c>
      <c r="K590"/>
      <c r="L590" s="280">
        <f t="shared" si="135"/>
        <v>5.3687253999999997E-2</v>
      </c>
      <c r="M590" s="280">
        <f t="shared" si="136"/>
        <v>0.52380301388799999</v>
      </c>
      <c r="N590" s="281">
        <f t="shared" si="137"/>
        <v>0.44107549741619206</v>
      </c>
      <c r="O590" s="280">
        <v>0.57162625</v>
      </c>
      <c r="P590" s="286">
        <v>0.46968578</v>
      </c>
      <c r="Q590" s="219">
        <v>4.4402443E-2</v>
      </c>
      <c r="R590" s="286">
        <v>4.5610366999999999E-2</v>
      </c>
      <c r="S590" s="219">
        <v>4.4486917000000001E-3</v>
      </c>
      <c r="T590" s="219">
        <v>1.2093620000000001E-3</v>
      </c>
      <c r="U590" s="219">
        <v>2.4188333000000001E-3</v>
      </c>
      <c r="V590" s="219">
        <v>8.7285360999999999E-3</v>
      </c>
      <c r="W590" s="219">
        <v>0.41351734000000001</v>
      </c>
      <c r="X590" s="219">
        <v>9.4974901999999998E-4</v>
      </c>
      <c r="Y590" s="219">
        <v>2.4361093E-2</v>
      </c>
      <c r="Z590" s="286">
        <v>3.6505767999999998E-5</v>
      </c>
      <c r="AA590" s="219">
        <v>3.1970644E-3</v>
      </c>
      <c r="AB590" s="286">
        <v>1.6192065000000001E-11</v>
      </c>
      <c r="AC590"/>
      <c r="AD590" s="227">
        <f t="shared" si="129"/>
        <v>0.57162625</v>
      </c>
      <c r="AE590" s="227">
        <f t="shared" si="130"/>
        <v>0.57650401309999999</v>
      </c>
      <c r="AF590" s="227">
        <f t="shared" si="131"/>
        <v>0.52601382350000003</v>
      </c>
      <c r="AG590" s="227">
        <f t="shared" si="132"/>
        <v>0.52380301388799999</v>
      </c>
      <c r="AH590" s="227">
        <f t="shared" si="133"/>
        <v>0.43787843301619206</v>
      </c>
      <c r="AI590"/>
      <c r="AJ590">
        <v>35.327511000000001</v>
      </c>
      <c r="AK590" s="155">
        <v>33.006729</v>
      </c>
      <c r="AL590" s="155">
        <v>2.2087831000000002</v>
      </c>
      <c r="AM590" s="155">
        <v>0</v>
      </c>
      <c r="AN590" s="155">
        <v>5.0311024000000003E-2</v>
      </c>
      <c r="AO590" s="155">
        <v>5.0599695E-2</v>
      </c>
      <c r="AP590" s="155">
        <v>1.1087942E-2</v>
      </c>
      <c r="AQ590"/>
      <c r="AR590" s="156">
        <v>0.21905865999999999</v>
      </c>
      <c r="AS590" s="156">
        <v>0.21184412999999999</v>
      </c>
      <c r="AT590" s="156">
        <v>5.8900623999999999E-3</v>
      </c>
      <c r="AU590" s="156">
        <v>1.3244699999999999E-3</v>
      </c>
      <c r="AV590" s="282">
        <f t="shared" si="126"/>
        <v>1.27004874687794E-5</v>
      </c>
      <c r="AW590" s="282">
        <f t="shared" si="127"/>
        <v>2.1782775269181874E-8</v>
      </c>
      <c r="AX590" s="283">
        <f t="shared" si="128"/>
        <v>0.185500003</v>
      </c>
      <c r="AY590" s="157">
        <v>3.5498681E-6</v>
      </c>
      <c r="AZ590" s="157">
        <v>1.0711331E-8</v>
      </c>
      <c r="BA590" s="157">
        <v>2.9262680000000001E-13</v>
      </c>
      <c r="BB590" s="157">
        <v>2.2877793999999998E-12</v>
      </c>
      <c r="BC590" s="157">
        <v>0</v>
      </c>
      <c r="BD590" s="157">
        <v>4.1500539999999998E-9</v>
      </c>
      <c r="BE590" s="157">
        <v>8.6551051999999997E-6</v>
      </c>
      <c r="BF590" s="157">
        <v>6.4697361999999999E-10</v>
      </c>
      <c r="BG590" s="157">
        <v>1.0064198E-8</v>
      </c>
      <c r="BH590" s="157">
        <v>3.4487292999999999E-10</v>
      </c>
      <c r="BI590" s="157">
        <v>1.1988948E-13</v>
      </c>
      <c r="BJ590" s="157">
        <v>1.3450765E-11</v>
      </c>
      <c r="BK590" s="157">
        <v>1.2098736E-12</v>
      </c>
      <c r="BL590" s="157">
        <v>3.2656428000000001E-13</v>
      </c>
      <c r="BM590" s="157">
        <v>4.2176484000000002E-7</v>
      </c>
      <c r="BN590" s="157">
        <v>6.9596987000000004E-8</v>
      </c>
      <c r="BO590" s="157">
        <v>2.1874670999999999E-20</v>
      </c>
      <c r="BP590" s="157">
        <v>2.0794373000000001E-2</v>
      </c>
      <c r="BQ590" s="157">
        <v>0.16470562999999999</v>
      </c>
      <c r="BR590" s="157">
        <v>0</v>
      </c>
      <c r="BS590" s="157">
        <v>0</v>
      </c>
      <c r="BT590" s="157">
        <v>0</v>
      </c>
      <c r="BU590"/>
      <c r="BV590" s="155">
        <v>3.3424603E-4</v>
      </c>
      <c r="BW590" s="155">
        <v>7.0528976999999999E-5</v>
      </c>
      <c r="BX590" s="155">
        <v>1.0625638000000001E-4</v>
      </c>
      <c r="BY590" s="155">
        <v>1.0252118999999999E-6</v>
      </c>
      <c r="BZ590" s="155">
        <v>5.6476505999999997E-5</v>
      </c>
      <c r="CA590" s="155">
        <v>2.2486171000000001E-6</v>
      </c>
      <c r="CB590" s="155">
        <v>8.9734867999999993E-6</v>
      </c>
      <c r="CC590" s="155">
        <v>3.4123655999999999E-6</v>
      </c>
      <c r="CD590" s="155">
        <v>1.6724949E-6</v>
      </c>
      <c r="CE590" s="155">
        <v>1.6154481E-6</v>
      </c>
      <c r="CF590" s="155">
        <v>0</v>
      </c>
      <c r="CG590" s="155">
        <v>4.8373044000000003E-17</v>
      </c>
      <c r="CH590" s="155">
        <v>3.9607660000000002E-13</v>
      </c>
      <c r="CI590" s="155">
        <v>1.3092395E-5</v>
      </c>
      <c r="CJ590" s="155">
        <v>4.2913222999999997E-5</v>
      </c>
      <c r="CK590" s="155">
        <v>2.6030927999999998E-5</v>
      </c>
      <c r="CL590" s="155">
        <v>0</v>
      </c>
      <c r="CM590"/>
      <c r="CN590" s="284">
        <v>3.3524464000000002E-13</v>
      </c>
      <c r="CO590" s="284">
        <v>3.7996587000000002</v>
      </c>
      <c r="CP590" s="285">
        <v>7.9506368999999993E-2</v>
      </c>
      <c r="CQ590" s="284">
        <v>4.8770538000000002E-2</v>
      </c>
      <c r="CR590" s="284">
        <v>1.8032816E-7</v>
      </c>
      <c r="CS590" s="284">
        <v>1.3481662999999999E-7</v>
      </c>
      <c r="CT590" s="284">
        <v>2.8462833999999999E-3</v>
      </c>
      <c r="CU590" s="284">
        <v>1.9508333</v>
      </c>
      <c r="CV590" s="284">
        <v>2.2904571E-4</v>
      </c>
      <c r="CW590" s="284">
        <v>8.3161108000000001E-4</v>
      </c>
      <c r="CX590"/>
      <c r="CY590" s="158"/>
      <c r="CZ590" s="272"/>
      <c r="DA590"/>
      <c r="DB590" s="247"/>
      <c r="DC590"/>
      <c r="DD590"/>
      <c r="DE590"/>
      <c r="DF590"/>
      <c r="DG590"/>
      <c r="DH590"/>
      <c r="DI590"/>
      <c r="DJ590"/>
      <c r="DK590"/>
      <c r="DL590"/>
    </row>
    <row r="591" spans="1:116" ht="14.4">
      <c r="A591" t="s">
        <v>713</v>
      </c>
      <c r="B591" s="188" t="s">
        <v>316</v>
      </c>
      <c r="C591" s="151" t="str">
        <f t="shared" si="138"/>
        <v>A.100.06.141</v>
      </c>
      <c r="D591" s="54" t="s">
        <v>23</v>
      </c>
      <c r="E591" s="150" t="s">
        <v>352</v>
      </c>
      <c r="F591" s="153" t="str">
        <f t="shared" si="139"/>
        <v>X5CrNiMo18 (316) 23% inox scrap (China)</v>
      </c>
      <c r="G591" s="154">
        <f t="shared" si="140"/>
        <v>7.4675666666666674</v>
      </c>
      <c r="H591"/>
      <c r="I591"/>
      <c r="J591" s="227">
        <f t="shared" si="134"/>
        <v>4.7691702093295145</v>
      </c>
      <c r="K591"/>
      <c r="L591" s="280">
        <f t="shared" si="135"/>
        <v>0.10697860469999999</v>
      </c>
      <c r="M591" s="280">
        <f t="shared" si="136"/>
        <v>1.4364090426240002</v>
      </c>
      <c r="N591" s="281">
        <f t="shared" si="137"/>
        <v>2.105647562005514</v>
      </c>
      <c r="O591" s="280">
        <v>1.1201350000000001</v>
      </c>
      <c r="P591" s="286">
        <v>1.2988393</v>
      </c>
      <c r="Q591" s="219">
        <v>0.11265927000000001</v>
      </c>
      <c r="R591" s="286">
        <v>8.0898691999999994E-2</v>
      </c>
      <c r="S591" s="219">
        <v>1.2842176E-2</v>
      </c>
      <c r="T591" s="219">
        <v>3.3049015E-3</v>
      </c>
      <c r="U591" s="219">
        <v>9.9328352000000002E-3</v>
      </c>
      <c r="V591" s="219">
        <v>2.4566523E-2</v>
      </c>
      <c r="W591" s="219">
        <v>2.0401913</v>
      </c>
      <c r="X591" s="219">
        <v>3.2342085000000001E-4</v>
      </c>
      <c r="Y591" s="219">
        <v>5.1158807000000001E-2</v>
      </c>
      <c r="Z591" s="286">
        <v>2.0528774000000001E-5</v>
      </c>
      <c r="AA591" s="219">
        <v>1.4297455000000001E-2</v>
      </c>
      <c r="AB591" s="286">
        <v>5.5139317000000003E-12</v>
      </c>
      <c r="AC591"/>
      <c r="AD591" s="227">
        <f t="shared" si="129"/>
        <v>1.1201350000000001</v>
      </c>
      <c r="AE591" s="227">
        <f t="shared" si="130"/>
        <v>1.5430436976999999</v>
      </c>
      <c r="AF591" s="227">
        <f t="shared" si="131"/>
        <v>1.450362548</v>
      </c>
      <c r="AG591" s="227">
        <f t="shared" si="132"/>
        <v>1.4364090426240002</v>
      </c>
      <c r="AH591" s="227">
        <f t="shared" si="133"/>
        <v>2.091350107005514</v>
      </c>
      <c r="AI591"/>
      <c r="AJ591">
        <v>58.499243</v>
      </c>
      <c r="AK591" s="155">
        <v>52.083643000000002</v>
      </c>
      <c r="AL591" s="155">
        <v>5.8342228</v>
      </c>
      <c r="AM591" s="155">
        <v>0</v>
      </c>
      <c r="AN591" s="155">
        <v>0.53253991000000001</v>
      </c>
      <c r="AO591" s="155">
        <v>3.7908715000000003E-2</v>
      </c>
      <c r="AP591" s="155">
        <v>1.0928665000000001E-2</v>
      </c>
      <c r="AQ591"/>
      <c r="AR591" s="156">
        <v>0.55017563000000003</v>
      </c>
      <c r="AS591" s="156">
        <v>0.53242204999999998</v>
      </c>
      <c r="AT591" s="156">
        <v>1.4028077E-2</v>
      </c>
      <c r="AU591" s="156">
        <v>3.7255067999999998E-3</v>
      </c>
      <c r="AV591" s="282">
        <f t="shared" si="126"/>
        <v>3.1919786923664283E-5</v>
      </c>
      <c r="AW591" s="282">
        <f t="shared" si="127"/>
        <v>5.1878980985857456E-8</v>
      </c>
      <c r="AX591" s="283">
        <f t="shared" si="128"/>
        <v>0.52177965999999998</v>
      </c>
      <c r="AY591" s="157">
        <v>6.9439884000000002E-6</v>
      </c>
      <c r="AZ591" s="157">
        <v>2.0952238000000001E-8</v>
      </c>
      <c r="BA591" s="157">
        <v>5.7242189E-13</v>
      </c>
      <c r="BB591" s="157">
        <v>7.7906428E-13</v>
      </c>
      <c r="BC591" s="157">
        <v>0</v>
      </c>
      <c r="BD591" s="157">
        <v>5.3411346000000004E-9</v>
      </c>
      <c r="BE591" s="157">
        <v>2.3526382E-5</v>
      </c>
      <c r="BF591" s="157">
        <v>9.0800275999999996E-10</v>
      </c>
      <c r="BG591" s="157">
        <v>2.7386411E-8</v>
      </c>
      <c r="BH591" s="157">
        <v>2.511128E-9</v>
      </c>
      <c r="BI591" s="157">
        <v>2.8798216000000002E-13</v>
      </c>
      <c r="BJ591" s="157">
        <v>1.1356744E-10</v>
      </c>
      <c r="BK591" s="157">
        <v>5.0307679E-12</v>
      </c>
      <c r="BL591" s="157">
        <v>1.7426139E-12</v>
      </c>
      <c r="BM591" s="157">
        <v>1.1385425999999999E-6</v>
      </c>
      <c r="BN591" s="157">
        <v>3.0553201E-7</v>
      </c>
      <c r="BO591" s="157">
        <v>7.4490463999999994E-21</v>
      </c>
      <c r="BP591" s="157">
        <v>0.17476583000000001</v>
      </c>
      <c r="BQ591" s="157">
        <v>0.34701383000000002</v>
      </c>
      <c r="BR591" s="157">
        <v>0</v>
      </c>
      <c r="BS591" s="157">
        <v>0</v>
      </c>
      <c r="BT591" s="157">
        <v>0</v>
      </c>
      <c r="BU591"/>
      <c r="BV591" s="155">
        <v>1.17246E-3</v>
      </c>
      <c r="BW591" s="155">
        <v>1.8999543999999999E-4</v>
      </c>
      <c r="BX591" s="155">
        <v>2.0821557000000001E-4</v>
      </c>
      <c r="BY591" s="155">
        <v>2.8843080999999998E-6</v>
      </c>
      <c r="BZ591" s="155">
        <v>1.5481237000000001E-4</v>
      </c>
      <c r="CA591" s="155">
        <v>2.3307551999999999E-6</v>
      </c>
      <c r="CB591" s="155">
        <v>6.5339011000000003E-5</v>
      </c>
      <c r="CC591" s="155">
        <v>3.5373970999999999E-6</v>
      </c>
      <c r="CD591" s="155">
        <v>4.6443255000000003E-6</v>
      </c>
      <c r="CE591" s="155">
        <v>6.6022897999999997E-6</v>
      </c>
      <c r="CF591" s="155">
        <v>0</v>
      </c>
      <c r="CG591" s="155">
        <v>1.6472616000000001E-17</v>
      </c>
      <c r="CH591" s="155">
        <v>1.3487714000000001E-13</v>
      </c>
      <c r="CI591" s="155">
        <v>2.7585401000000001E-5</v>
      </c>
      <c r="CJ591" s="155">
        <v>7.0671861999999999E-5</v>
      </c>
      <c r="CK591" s="155">
        <v>4.3584127999999998E-4</v>
      </c>
      <c r="CL591" s="155">
        <v>0</v>
      </c>
      <c r="CM591"/>
      <c r="CN591" s="284">
        <v>1.1416185E-13</v>
      </c>
      <c r="CO591" s="284">
        <v>7.4558042000000002</v>
      </c>
      <c r="CP591" s="285">
        <v>0.10552619000000001</v>
      </c>
      <c r="CQ591" s="284">
        <v>0.13052664999999999</v>
      </c>
      <c r="CR591" s="284">
        <v>4.8210033000000004E-7</v>
      </c>
      <c r="CS591" s="284">
        <v>1.0568613999999999E-6</v>
      </c>
      <c r="CT591" s="284">
        <v>7.8372041E-3</v>
      </c>
      <c r="CU591" s="284">
        <v>6.4308301999999999</v>
      </c>
      <c r="CV591" s="284">
        <v>1.6677527E-3</v>
      </c>
      <c r="CW591" s="284">
        <v>9.1800857999999996E-4</v>
      </c>
      <c r="CX591"/>
      <c r="CY591" s="158"/>
      <c r="CZ591" s="272"/>
      <c r="DA591"/>
      <c r="DB591" s="247"/>
      <c r="DC591"/>
      <c r="DD591"/>
      <c r="DE591"/>
      <c r="DF591"/>
      <c r="DG591"/>
      <c r="DH591"/>
      <c r="DI591"/>
      <c r="DJ591"/>
      <c r="DK591"/>
      <c r="DL591"/>
    </row>
    <row r="592" spans="1:116" ht="14.4">
      <c r="A592" t="s">
        <v>714</v>
      </c>
      <c r="B592" s="188" t="s">
        <v>316</v>
      </c>
      <c r="C592" s="151" t="str">
        <f t="shared" si="138"/>
        <v>A.100.06.142</v>
      </c>
      <c r="D592" s="54" t="s">
        <v>23</v>
      </c>
      <c r="E592" s="150" t="s">
        <v>352</v>
      </c>
      <c r="F592" s="153" t="str">
        <f t="shared" si="139"/>
        <v>X5CrNiMo18 (316) 44% inox scrap (World)</v>
      </c>
      <c r="G592" s="154">
        <f t="shared" si="140"/>
        <v>5.8486541333333335</v>
      </c>
      <c r="H592"/>
      <c r="I592"/>
      <c r="J592" s="227">
        <f t="shared" si="134"/>
        <v>3.5406731180554099</v>
      </c>
      <c r="K592"/>
      <c r="L592" s="280">
        <f t="shared" si="135"/>
        <v>8.4290085899999992E-2</v>
      </c>
      <c r="M592" s="280">
        <f t="shared" si="136"/>
        <v>1.055915827145</v>
      </c>
      <c r="N592" s="281">
        <f t="shared" si="137"/>
        <v>1.5231690850104103</v>
      </c>
      <c r="O592" s="280">
        <v>0.87729811999999996</v>
      </c>
      <c r="P592" s="286">
        <v>0.94836136000000004</v>
      </c>
      <c r="Q592" s="219">
        <v>8.9099683999999998E-2</v>
      </c>
      <c r="R592" s="286">
        <v>6.4971248999999995E-2</v>
      </c>
      <c r="S592" s="219">
        <v>9.6773797000000005E-3</v>
      </c>
      <c r="T592" s="219">
        <v>2.3893641000000002E-3</v>
      </c>
      <c r="U592" s="219">
        <v>7.2520930999999999E-3</v>
      </c>
      <c r="V592" s="219">
        <v>1.7816314E-2</v>
      </c>
      <c r="W592" s="219">
        <v>1.4735056</v>
      </c>
      <c r="X592" s="219">
        <v>6.1061361000000003E-4</v>
      </c>
      <c r="Y592" s="219">
        <v>3.9336469999999998E-2</v>
      </c>
      <c r="Z592" s="286">
        <v>2.7855535E-5</v>
      </c>
      <c r="AA592" s="219">
        <v>1.0327015E-2</v>
      </c>
      <c r="AB592" s="286">
        <v>1.0410219E-11</v>
      </c>
      <c r="AC592"/>
      <c r="AD592" s="227">
        <f t="shared" si="129"/>
        <v>0.87729811999999996</v>
      </c>
      <c r="AE592" s="227">
        <f t="shared" si="130"/>
        <v>1.1395674439000001</v>
      </c>
      <c r="AF592" s="227">
        <f t="shared" si="131"/>
        <v>1.0656043730000002</v>
      </c>
      <c r="AG592" s="227">
        <f t="shared" si="132"/>
        <v>1.055915827145</v>
      </c>
      <c r="AH592" s="227">
        <f t="shared" si="133"/>
        <v>1.5128420700104102</v>
      </c>
      <c r="AI592"/>
      <c r="AJ592">
        <v>48.205334999999998</v>
      </c>
      <c r="AK592" s="155">
        <v>43.518662999999997</v>
      </c>
      <c r="AL592" s="155">
        <v>4.2284348999999999</v>
      </c>
      <c r="AM592" s="155">
        <v>0</v>
      </c>
      <c r="AN592" s="155">
        <v>0.40349634000000001</v>
      </c>
      <c r="AO592" s="155">
        <v>4.3733734000000003E-2</v>
      </c>
      <c r="AP592" s="155">
        <v>1.1006582000000001E-2</v>
      </c>
      <c r="AQ592"/>
      <c r="AR592" s="156">
        <v>0.40936449000000003</v>
      </c>
      <c r="AS592" s="156">
        <v>0.39597357999999999</v>
      </c>
      <c r="AT592" s="156">
        <v>1.0595853000000001E-2</v>
      </c>
      <c r="AU592" s="156">
        <v>2.7950554E-3</v>
      </c>
      <c r="AV592" s="282">
        <f t="shared" si="126"/>
        <v>2.3739423730361401E-5</v>
      </c>
      <c r="AW592" s="282">
        <f t="shared" si="127"/>
        <v>3.9185845245494061E-8</v>
      </c>
      <c r="AX592" s="283">
        <f t="shared" si="128"/>
        <v>0.39146435000000002</v>
      </c>
      <c r="AY592" s="157">
        <v>5.4413262000000001E-6</v>
      </c>
      <c r="AZ592" s="157">
        <v>1.6418331000000001E-8</v>
      </c>
      <c r="BA592" s="157">
        <v>4.4854958999999998E-13</v>
      </c>
      <c r="BB592" s="157">
        <v>1.4708614000000001E-12</v>
      </c>
      <c r="BC592" s="157">
        <v>0</v>
      </c>
      <c r="BD592" s="157">
        <v>4.8036695000000001E-9</v>
      </c>
      <c r="BE592" s="157">
        <v>1.7250322E-5</v>
      </c>
      <c r="BF592" s="157">
        <v>7.9029486000000001E-10</v>
      </c>
      <c r="BG592" s="157">
        <v>2.0076003999999999E-8</v>
      </c>
      <c r="BH592" s="157">
        <v>1.8136044E-9</v>
      </c>
      <c r="BI592" s="157">
        <v>2.0814119000000001E-13</v>
      </c>
      <c r="BJ592" s="157">
        <v>8.2061838E-11</v>
      </c>
      <c r="BK592" s="157">
        <v>3.6337592E-12</v>
      </c>
      <c r="BL592" s="157">
        <v>1.2586975E-12</v>
      </c>
      <c r="BM592" s="157">
        <v>8.2228207000000002E-7</v>
      </c>
      <c r="BN592" s="157">
        <v>2.2068831999999999E-7</v>
      </c>
      <c r="BO592" s="157">
        <v>1.4063686E-20</v>
      </c>
      <c r="BP592" s="157">
        <v>0.12622264999999999</v>
      </c>
      <c r="BQ592" s="157">
        <v>0.26524170000000002</v>
      </c>
      <c r="BR592" s="157">
        <v>0</v>
      </c>
      <c r="BS592" s="157">
        <v>0</v>
      </c>
      <c r="BT592" s="157">
        <v>0</v>
      </c>
      <c r="BU592"/>
      <c r="BV592" s="155">
        <v>8.7348829999999995E-4</v>
      </c>
      <c r="BW592" s="155">
        <v>1.3957609E-4</v>
      </c>
      <c r="BX592" s="155">
        <v>1.6307600000000001E-4</v>
      </c>
      <c r="BY592" s="155">
        <v>2.0918514000000001E-6</v>
      </c>
      <c r="BZ592" s="155">
        <v>1.1331367E-4</v>
      </c>
      <c r="CA592" s="155">
        <v>2.2931148E-6</v>
      </c>
      <c r="CB592" s="155">
        <v>4.7189584000000003E-5</v>
      </c>
      <c r="CC592" s="155">
        <v>3.4801004000000001E-6</v>
      </c>
      <c r="CD592" s="155">
        <v>3.361113E-6</v>
      </c>
      <c r="CE592" s="155">
        <v>4.8226440999999997E-6</v>
      </c>
      <c r="CF592" s="155">
        <v>0</v>
      </c>
      <c r="CG592" s="155">
        <v>3.1100047000000003E-17</v>
      </c>
      <c r="CH592" s="155">
        <v>2.5464596999999999E-13</v>
      </c>
      <c r="CI592" s="155">
        <v>2.1271339000000001E-5</v>
      </c>
      <c r="CJ592" s="155">
        <v>5.8234998999999998E-5</v>
      </c>
      <c r="CK592" s="155">
        <v>3.1477779999999997E-4</v>
      </c>
      <c r="CL592" s="155">
        <v>0</v>
      </c>
      <c r="CM592"/>
      <c r="CN592" s="284">
        <v>2.1553582E-13</v>
      </c>
      <c r="CO592" s="284">
        <v>5.8371573000000003</v>
      </c>
      <c r="CP592" s="285">
        <v>9.3913405000000005E-2</v>
      </c>
      <c r="CQ592" s="284">
        <v>9.6021801000000004E-2</v>
      </c>
      <c r="CR592" s="284">
        <v>3.4820207999999998E-7</v>
      </c>
      <c r="CS592" s="284">
        <v>7.6547785999999996E-7</v>
      </c>
      <c r="CT592" s="284">
        <v>5.731E-3</v>
      </c>
      <c r="CU592" s="284">
        <v>4.6448594999999999</v>
      </c>
      <c r="CV592" s="284">
        <v>1.2044961E-3</v>
      </c>
      <c r="CW592" s="284">
        <v>8.7745582000000005E-4</v>
      </c>
      <c r="CX592"/>
      <c r="CY592" s="158"/>
      <c r="CZ592" s="272"/>
      <c r="DA592"/>
      <c r="DB592" s="247"/>
      <c r="DC592"/>
      <c r="DD592"/>
      <c r="DE592"/>
      <c r="DF592"/>
      <c r="DG592"/>
      <c r="DH592"/>
      <c r="DI592"/>
      <c r="DJ592"/>
      <c r="DK592"/>
      <c r="DL592"/>
    </row>
    <row r="593" spans="1:116" ht="14.4">
      <c r="A593" t="s">
        <v>715</v>
      </c>
      <c r="B593" s="188" t="s">
        <v>316</v>
      </c>
      <c r="C593" s="151" t="str">
        <f t="shared" si="138"/>
        <v>A.100.06.143</v>
      </c>
      <c r="D593" s="54" t="s">
        <v>23</v>
      </c>
      <c r="E593" s="150" t="s">
        <v>352</v>
      </c>
      <c r="F593" s="153" t="str">
        <f t="shared" si="139"/>
        <v>X5CrNiMo18 (316) 70% inox scrap (EU, USA)</v>
      </c>
      <c r="G593" s="154">
        <f t="shared" si="140"/>
        <v>3.9353940000000005</v>
      </c>
      <c r="H593"/>
      <c r="I593"/>
      <c r="J593" s="227">
        <f t="shared" si="134"/>
        <v>2.0888130962801972</v>
      </c>
      <c r="K593"/>
      <c r="L593" s="280">
        <f t="shared" si="135"/>
        <v>5.7476381E-2</v>
      </c>
      <c r="M593" s="280">
        <f t="shared" si="136"/>
        <v>0.60624205076400006</v>
      </c>
      <c r="N593" s="281">
        <f t="shared" si="137"/>
        <v>0.83478556451619679</v>
      </c>
      <c r="O593" s="280">
        <v>0.59030910000000003</v>
      </c>
      <c r="P593" s="286">
        <v>0.53416017999999998</v>
      </c>
      <c r="Q593" s="219">
        <v>6.1256539999999998E-2</v>
      </c>
      <c r="R593" s="286">
        <v>4.6147906000000002E-2</v>
      </c>
      <c r="S593" s="219">
        <v>5.9371663000000003E-3</v>
      </c>
      <c r="T593" s="219">
        <v>1.3073653000000001E-3</v>
      </c>
      <c r="U593" s="219">
        <v>4.0839433999999997E-3</v>
      </c>
      <c r="V593" s="219">
        <v>9.8387930999999998E-3</v>
      </c>
      <c r="W593" s="219">
        <v>0.80378627000000002</v>
      </c>
      <c r="X593" s="219">
        <v>9.5002322999999998E-4</v>
      </c>
      <c r="Y593" s="219">
        <v>2.5364616999999999E-2</v>
      </c>
      <c r="Z593" s="286">
        <v>3.6514433999999997E-5</v>
      </c>
      <c r="AA593" s="219">
        <v>5.6346775E-3</v>
      </c>
      <c r="AB593" s="286">
        <v>1.6196740000000002E-11</v>
      </c>
      <c r="AC593"/>
      <c r="AD593" s="227">
        <f t="shared" si="129"/>
        <v>0.59030910000000003</v>
      </c>
      <c r="AE593" s="227">
        <f t="shared" si="130"/>
        <v>0.66273189409999989</v>
      </c>
      <c r="AF593" s="227">
        <f t="shared" si="131"/>
        <v>0.61089019060000005</v>
      </c>
      <c r="AG593" s="227">
        <f t="shared" si="132"/>
        <v>0.60624205076400006</v>
      </c>
      <c r="AH593" s="227">
        <f t="shared" si="133"/>
        <v>0.82915088701619677</v>
      </c>
      <c r="AI593"/>
      <c r="AJ593">
        <v>36.039805999999999</v>
      </c>
      <c r="AK593" s="155">
        <v>33.396414</v>
      </c>
      <c r="AL593" s="155">
        <v>2.3306855999999998</v>
      </c>
      <c r="AM593" s="155">
        <v>0</v>
      </c>
      <c r="AN593" s="155">
        <v>0.25099030999999999</v>
      </c>
      <c r="AO593" s="155">
        <v>5.0617847000000001E-2</v>
      </c>
      <c r="AP593" s="155">
        <v>1.1098667E-2</v>
      </c>
      <c r="AQ593"/>
      <c r="AR593" s="156">
        <v>0.24295132</v>
      </c>
      <c r="AS593" s="156">
        <v>0.23471629999999999</v>
      </c>
      <c r="AT593" s="156">
        <v>6.5395879000000002E-3</v>
      </c>
      <c r="AU593" s="156">
        <v>1.6954310000000001E-3</v>
      </c>
      <c r="AV593" s="282">
        <f t="shared" si="126"/>
        <v>1.40717208018399E-5</v>
      </c>
      <c r="AW593" s="282">
        <f t="shared" si="127"/>
        <v>2.4184866352041876E-8</v>
      </c>
      <c r="AX593" s="283">
        <f t="shared" si="128"/>
        <v>0.23745532999999999</v>
      </c>
      <c r="AY593" s="157">
        <v>3.6654526999999998E-6</v>
      </c>
      <c r="AZ593" s="157">
        <v>1.1060076999999999E-8</v>
      </c>
      <c r="BA593" s="157">
        <v>3.0215505000000002E-13</v>
      </c>
      <c r="BB593" s="157">
        <v>2.2884398999999998E-12</v>
      </c>
      <c r="BC593" s="157">
        <v>0</v>
      </c>
      <c r="BD593" s="157">
        <v>4.1684833999999999E-9</v>
      </c>
      <c r="BE593" s="157">
        <v>9.8331592000000004E-6</v>
      </c>
      <c r="BF593" s="157">
        <v>6.5118552E-10</v>
      </c>
      <c r="BG593" s="157">
        <v>1.1436431999999999E-8</v>
      </c>
      <c r="BH593" s="157">
        <v>9.8925840000000006E-10</v>
      </c>
      <c r="BI593" s="157">
        <v>1.1378367999999999E-13</v>
      </c>
      <c r="BJ593" s="157">
        <v>4.4827948E-11</v>
      </c>
      <c r="BK593" s="157">
        <v>1.9827489E-12</v>
      </c>
      <c r="BL593" s="157">
        <v>6.8679639000000002E-13</v>
      </c>
      <c r="BM593" s="157">
        <v>4.4851962999999998E-7</v>
      </c>
      <c r="BN593" s="157">
        <v>1.204185E-7</v>
      </c>
      <c r="BO593" s="157">
        <v>2.1880986000000001E-20</v>
      </c>
      <c r="BP593" s="157">
        <v>6.8853429999999993E-2</v>
      </c>
      <c r="BQ593" s="157">
        <v>0.1686019</v>
      </c>
      <c r="BR593" s="157">
        <v>0</v>
      </c>
      <c r="BS593" s="157">
        <v>0</v>
      </c>
      <c r="BT593" s="157">
        <v>0</v>
      </c>
      <c r="BU593"/>
      <c r="BV593" s="155">
        <v>5.2015809000000002E-4</v>
      </c>
      <c r="BW593" s="155">
        <v>7.9989578000000004E-5</v>
      </c>
      <c r="BX593" s="155">
        <v>1.0972922999999999E-4</v>
      </c>
      <c r="BY593" s="155">
        <v>1.1553115999999999E-6</v>
      </c>
      <c r="BZ593" s="155">
        <v>6.4269754E-5</v>
      </c>
      <c r="CA593" s="155">
        <v>2.2486306999999999E-6</v>
      </c>
      <c r="CB593" s="155">
        <v>2.5740261000000002E-5</v>
      </c>
      <c r="CC593" s="155">
        <v>3.4123860000000002E-6</v>
      </c>
      <c r="CD593" s="155">
        <v>1.8445890999999999E-6</v>
      </c>
      <c r="CE593" s="155">
        <v>2.7194263999999998E-6</v>
      </c>
      <c r="CF593" s="155">
        <v>0</v>
      </c>
      <c r="CG593" s="155">
        <v>4.8387009999999998E-17</v>
      </c>
      <c r="CH593" s="155">
        <v>3.9619094999999999E-13</v>
      </c>
      <c r="CI593" s="155">
        <v>1.3809264999999999E-5</v>
      </c>
      <c r="CJ593" s="155">
        <v>4.3536889000000003E-5</v>
      </c>
      <c r="CK593" s="155">
        <v>1.7170276999999999E-4</v>
      </c>
      <c r="CL593" s="155">
        <v>0</v>
      </c>
      <c r="CM593"/>
      <c r="CN593" s="284">
        <v>3.3534143000000002E-13</v>
      </c>
      <c r="CO593" s="284">
        <v>3.9242110000000001</v>
      </c>
      <c r="CP593" s="285">
        <v>8.0189202000000001E-2</v>
      </c>
      <c r="CQ593" s="284">
        <v>5.5243346999999998E-2</v>
      </c>
      <c r="CR593" s="284">
        <v>1.8995870000000001E-7</v>
      </c>
      <c r="CS593" s="284">
        <v>4.2111542999999999E-7</v>
      </c>
      <c r="CT593" s="284">
        <v>3.2418496E-3</v>
      </c>
      <c r="CU593" s="284">
        <v>2.5341667999999999</v>
      </c>
      <c r="CV593" s="284">
        <v>6.5701097E-4</v>
      </c>
      <c r="CW593" s="284">
        <v>8.2952983000000001E-4</v>
      </c>
      <c r="CX593"/>
      <c r="CY593" s="158"/>
      <c r="CZ593" s="272"/>
      <c r="DA593"/>
      <c r="DB593" s="247"/>
      <c r="DC593"/>
      <c r="DD593"/>
      <c r="DE593"/>
      <c r="DF593"/>
      <c r="DG593"/>
      <c r="DH593"/>
      <c r="DI593"/>
      <c r="DJ593"/>
      <c r="DK593"/>
      <c r="DL593"/>
    </row>
    <row r="594" spans="1:116" ht="14.4">
      <c r="A594" t="s">
        <v>716</v>
      </c>
      <c r="B594" s="188" t="s">
        <v>316</v>
      </c>
      <c r="C594" s="151" t="str">
        <f t="shared" si="138"/>
        <v>A.100.06.144</v>
      </c>
      <c r="D594" s="54" t="s">
        <v>23</v>
      </c>
      <c r="E594" s="150" t="s">
        <v>352</v>
      </c>
      <c r="F594" s="153" t="str">
        <f t="shared" si="139"/>
        <v>X6Cr17 (430) 23% inox scrap (China)</v>
      </c>
      <c r="G594" s="154">
        <f t="shared" si="140"/>
        <v>6.041042</v>
      </c>
      <c r="H594"/>
      <c r="I594"/>
      <c r="J594" s="227">
        <f t="shared" si="134"/>
        <v>1.4747766913554265</v>
      </c>
      <c r="K594"/>
      <c r="L594" s="280">
        <f t="shared" si="135"/>
        <v>6.0153898499999997E-2</v>
      </c>
      <c r="M594" s="280">
        <f t="shared" si="136"/>
        <v>0.29664555954999994</v>
      </c>
      <c r="N594" s="281">
        <f t="shared" si="137"/>
        <v>0.21182093330542667</v>
      </c>
      <c r="O594" s="280">
        <v>0.90615630000000003</v>
      </c>
      <c r="P594" s="286">
        <v>0.21266653999999999</v>
      </c>
      <c r="Q594" s="219">
        <v>6.5937573999999999E-2</v>
      </c>
      <c r="R594" s="286">
        <v>4.5951487999999999E-2</v>
      </c>
      <c r="S594" s="219">
        <v>7.5628055000000003E-3</v>
      </c>
      <c r="T594" s="219">
        <v>1.8607997E-3</v>
      </c>
      <c r="U594" s="219">
        <v>4.7788053000000002E-3</v>
      </c>
      <c r="V594" s="219">
        <v>1.7702731999999999E-2</v>
      </c>
      <c r="W594" s="219">
        <v>0.16426278</v>
      </c>
      <c r="X594" s="219">
        <v>3.1830192000000001E-4</v>
      </c>
      <c r="Y594" s="219">
        <v>4.0821666E-2</v>
      </c>
      <c r="Z594" s="286">
        <v>2.0411630000000002E-5</v>
      </c>
      <c r="AA594" s="219">
        <v>6.7364872999999999E-3</v>
      </c>
      <c r="AB594" s="286">
        <v>5.4266602000000003E-12</v>
      </c>
      <c r="AC594"/>
      <c r="AD594" s="227">
        <f t="shared" si="129"/>
        <v>0.90615630000000003</v>
      </c>
      <c r="AE594" s="227">
        <f t="shared" si="130"/>
        <v>0.35646074449999998</v>
      </c>
      <c r="AF594" s="227">
        <f t="shared" si="131"/>
        <v>0.30304333329999994</v>
      </c>
      <c r="AG594" s="227">
        <f t="shared" si="132"/>
        <v>0.29664555954999994</v>
      </c>
      <c r="AH594" s="227">
        <f t="shared" si="133"/>
        <v>0.20508444600542666</v>
      </c>
      <c r="AI594"/>
      <c r="AJ594">
        <v>42.154432999999997</v>
      </c>
      <c r="AK594" s="155">
        <v>37.458008</v>
      </c>
      <c r="AL594" s="155">
        <v>4.6243692000000003</v>
      </c>
      <c r="AM594" s="155">
        <v>0</v>
      </c>
      <c r="AN594" s="155">
        <v>2.2928408000000001E-2</v>
      </c>
      <c r="AO594" s="155">
        <v>3.8038066000000002E-2</v>
      </c>
      <c r="AP594" s="155">
        <v>1.1089151E-2</v>
      </c>
      <c r="AQ594"/>
      <c r="AR594" s="156">
        <v>0.17483092</v>
      </c>
      <c r="AS594" s="156">
        <v>0.16718989000000001</v>
      </c>
      <c r="AT594" s="156">
        <v>6.1310145999999999E-3</v>
      </c>
      <c r="AU594" s="156">
        <v>1.5100182E-3</v>
      </c>
      <c r="AV594" s="282">
        <f t="shared" si="126"/>
        <v>1.0023374648233669E-5</v>
      </c>
      <c r="AW594" s="282">
        <f t="shared" si="127"/>
        <v>2.2673870161637329E-8</v>
      </c>
      <c r="AX594" s="283">
        <f t="shared" si="128"/>
        <v>0.21148714099999999</v>
      </c>
      <c r="AY594" s="157">
        <v>5.6201735999999999E-6</v>
      </c>
      <c r="AZ594" s="157">
        <v>1.6957968999999999E-8</v>
      </c>
      <c r="BA594" s="157">
        <v>4.6329275000000001E-13</v>
      </c>
      <c r="BB594" s="157">
        <v>7.6673366999999996E-13</v>
      </c>
      <c r="BC594" s="157">
        <v>0</v>
      </c>
      <c r="BD594" s="157">
        <v>4.2099615000000003E-9</v>
      </c>
      <c r="BE594" s="157">
        <v>3.7125480000000001E-6</v>
      </c>
      <c r="BF594" s="157">
        <v>6.4954434999999995E-10</v>
      </c>
      <c r="BG594" s="157">
        <v>4.3064925999999997E-9</v>
      </c>
      <c r="BH594" s="157">
        <v>7.2865477999999995E-10</v>
      </c>
      <c r="BI594" s="157">
        <v>3.6326392000000001E-13</v>
      </c>
      <c r="BJ594" s="157">
        <v>2.8204519999999999E-11</v>
      </c>
      <c r="BK594" s="157">
        <v>1.6862113999999999E-12</v>
      </c>
      <c r="BL594" s="157">
        <v>4.9214355999999998E-13</v>
      </c>
      <c r="BM594" s="157">
        <v>5.3951402000000002E-7</v>
      </c>
      <c r="BN594" s="157">
        <v>1.4692830000000001E-7</v>
      </c>
      <c r="BO594" s="157">
        <v>7.3311469000000007E-21</v>
      </c>
      <c r="BP594" s="157">
        <v>1.0713970999999999E-2</v>
      </c>
      <c r="BQ594" s="157">
        <v>0.20077317</v>
      </c>
      <c r="BR594" s="157">
        <v>0</v>
      </c>
      <c r="BS594" s="157">
        <v>0</v>
      </c>
      <c r="BT594" s="157">
        <v>0</v>
      </c>
      <c r="BU594"/>
      <c r="BV594" s="155">
        <v>3.6922829000000002E-4</v>
      </c>
      <c r="BW594" s="155">
        <v>3.0875381000000001E-5</v>
      </c>
      <c r="BX594" s="155">
        <v>1.6844028E-4</v>
      </c>
      <c r="BY594" s="155">
        <v>2.0812884000000001E-6</v>
      </c>
      <c r="BZ594" s="155">
        <v>2.3743316000000001E-5</v>
      </c>
      <c r="CA594" s="155">
        <v>2.3305014999999999E-6</v>
      </c>
      <c r="CB594" s="155">
        <v>1.8959433E-5</v>
      </c>
      <c r="CC594" s="155">
        <v>3.5370149E-6</v>
      </c>
      <c r="CD594" s="155">
        <v>2.5866063999999999E-6</v>
      </c>
      <c r="CE594" s="155">
        <v>3.1894187999999999E-6</v>
      </c>
      <c r="CF594" s="155">
        <v>0</v>
      </c>
      <c r="CG594" s="155">
        <v>1.6211896000000001E-17</v>
      </c>
      <c r="CH594" s="155">
        <v>1.3274236999999999E-13</v>
      </c>
      <c r="CI594" s="155">
        <v>1.0576091000000001E-5</v>
      </c>
      <c r="CJ594" s="155">
        <v>5.1500991000000002E-5</v>
      </c>
      <c r="CK594" s="155">
        <v>5.1407972000000003E-5</v>
      </c>
      <c r="CL594" s="155">
        <v>0</v>
      </c>
      <c r="CM594"/>
      <c r="CN594" s="284">
        <v>1.1235496E-13</v>
      </c>
      <c r="CO594" s="284">
        <v>6.0292795999999997</v>
      </c>
      <c r="CP594" s="285">
        <v>7.2429207999999995E-2</v>
      </c>
      <c r="CQ594" s="284">
        <v>2.1658961000000001E-2</v>
      </c>
      <c r="CR594" s="284">
        <v>2.3004541E-7</v>
      </c>
      <c r="CS594" s="284">
        <v>2.7536657999999999E-7</v>
      </c>
      <c r="CT594" s="284">
        <v>1.1842907E-3</v>
      </c>
      <c r="CU594" s="284">
        <v>2.6254957000000001</v>
      </c>
      <c r="CV594" s="284">
        <v>4.8393233E-4</v>
      </c>
      <c r="CW594" s="284">
        <v>9.4363941000000001E-4</v>
      </c>
      <c r="CX594"/>
      <c r="CY594" s="158"/>
      <c r="CZ594" s="272"/>
      <c r="DA594"/>
      <c r="DB594" s="247"/>
      <c r="DC594"/>
      <c r="DD594"/>
      <c r="DE594"/>
      <c r="DF594"/>
      <c r="DG594"/>
      <c r="DH594"/>
      <c r="DI594"/>
      <c r="DJ594"/>
      <c r="DK594"/>
      <c r="DL594"/>
    </row>
    <row r="595" spans="1:116" ht="14.4">
      <c r="A595" t="s">
        <v>717</v>
      </c>
      <c r="B595" s="188" t="s">
        <v>316</v>
      </c>
      <c r="C595" s="151" t="str">
        <f t="shared" si="138"/>
        <v>A.100.06.145</v>
      </c>
      <c r="D595" s="54" t="s">
        <v>23</v>
      </c>
      <c r="E595" s="150" t="s">
        <v>352</v>
      </c>
      <c r="F595" s="153" t="str">
        <f t="shared" si="139"/>
        <v>X6Cr17 (430) 44% inox scrap (World)</v>
      </c>
      <c r="G595" s="154">
        <f t="shared" si="140"/>
        <v>4.8183864000000005</v>
      </c>
      <c r="H595"/>
      <c r="I595"/>
      <c r="J595" s="227">
        <f t="shared" si="134"/>
        <v>1.1613889930413472</v>
      </c>
      <c r="K595"/>
      <c r="L595" s="280">
        <f t="shared" si="135"/>
        <v>5.0472242099999995E-2</v>
      </c>
      <c r="M595" s="280">
        <f t="shared" si="136"/>
        <v>0.23275331753100001</v>
      </c>
      <c r="N595" s="281">
        <f t="shared" si="137"/>
        <v>0.15540547341034716</v>
      </c>
      <c r="O595" s="280">
        <v>0.72275796000000003</v>
      </c>
      <c r="P595" s="286">
        <v>0.16390326</v>
      </c>
      <c r="Q595" s="219">
        <v>5.5356239000000002E-2</v>
      </c>
      <c r="R595" s="286">
        <v>3.9731600999999998E-2</v>
      </c>
      <c r="S595" s="219">
        <v>5.8645012999999999E-3</v>
      </c>
      <c r="T595" s="219">
        <v>1.3464016999999999E-3</v>
      </c>
      <c r="U595" s="219">
        <v>3.5297381000000002E-3</v>
      </c>
      <c r="V595" s="219">
        <v>1.2859130999999999E-2</v>
      </c>
      <c r="W595" s="219">
        <v>0.11866839999999999</v>
      </c>
      <c r="X595" s="219">
        <v>6.0691659999999998E-4</v>
      </c>
      <c r="Y595" s="219">
        <v>3.1870757E-2</v>
      </c>
      <c r="Z595" s="286">
        <v>2.7770931E-5</v>
      </c>
      <c r="AA595" s="219">
        <v>4.8663164E-3</v>
      </c>
      <c r="AB595" s="286">
        <v>1.0347188999999999E-11</v>
      </c>
      <c r="AC595"/>
      <c r="AD595" s="227">
        <f t="shared" si="129"/>
        <v>0.72275796000000003</v>
      </c>
      <c r="AE595" s="227">
        <f t="shared" si="130"/>
        <v>0.2825908721</v>
      </c>
      <c r="AF595" s="227">
        <f t="shared" si="131"/>
        <v>0.23698494639999998</v>
      </c>
      <c r="AG595" s="227">
        <f t="shared" si="132"/>
        <v>0.23275331753100001</v>
      </c>
      <c r="AH595" s="227">
        <f t="shared" si="133"/>
        <v>0.15053915701034717</v>
      </c>
      <c r="AI595"/>
      <c r="AJ595">
        <v>36.400748999999998</v>
      </c>
      <c r="AK595" s="155">
        <v>32.955703999999997</v>
      </c>
      <c r="AL595" s="155">
        <v>3.3546518000000001</v>
      </c>
      <c r="AM595" s="155">
        <v>0</v>
      </c>
      <c r="AN595" s="155">
        <v>3.5443593000000002E-2</v>
      </c>
      <c r="AO595" s="155">
        <v>4.3827154E-2</v>
      </c>
      <c r="AP595" s="155">
        <v>1.1122488999999999E-2</v>
      </c>
      <c r="AQ595"/>
      <c r="AR595" s="156">
        <v>0.13828219999999999</v>
      </c>
      <c r="AS595" s="156">
        <v>0.1321948</v>
      </c>
      <c r="AT595" s="156">
        <v>4.8924188999999998E-3</v>
      </c>
      <c r="AU595" s="156">
        <v>1.1949803000000001E-3</v>
      </c>
      <c r="AV595" s="282">
        <f t="shared" si="126"/>
        <v>7.9253476830559986E-6</v>
      </c>
      <c r="AW595" s="282">
        <f t="shared" si="127"/>
        <v>1.8093264823643982E-8</v>
      </c>
      <c r="AX595" s="283">
        <f t="shared" si="128"/>
        <v>0.16736418929999999</v>
      </c>
      <c r="AY595" s="157">
        <v>4.4852376999999998E-6</v>
      </c>
      <c r="AZ595" s="157">
        <v>1.3533580999999999E-8</v>
      </c>
      <c r="BA595" s="157">
        <v>3.6973410000000002E-13</v>
      </c>
      <c r="BB595" s="157">
        <v>1.4619560000000001E-12</v>
      </c>
      <c r="BC595" s="157">
        <v>0</v>
      </c>
      <c r="BD595" s="157">
        <v>3.9867111000000001E-9</v>
      </c>
      <c r="BE595" s="157">
        <v>2.9403302999999998E-6</v>
      </c>
      <c r="BF595" s="157">
        <v>6.0363044999999995E-10</v>
      </c>
      <c r="BG595" s="157">
        <v>3.4071737999999999E-9</v>
      </c>
      <c r="BH595" s="157">
        <v>5.2626265999999996E-10</v>
      </c>
      <c r="BI595" s="157">
        <v>2.6251134999999998E-13</v>
      </c>
      <c r="BJ595" s="157">
        <v>2.0410841999999999E-11</v>
      </c>
      <c r="BK595" s="157">
        <v>1.2182461E-12</v>
      </c>
      <c r="BL595" s="157">
        <v>3.5558008000000002E-13</v>
      </c>
      <c r="BM595" s="157">
        <v>3.8965031999999999E-7</v>
      </c>
      <c r="BN595" s="157">
        <v>1.0614119E-7</v>
      </c>
      <c r="BO595" s="157">
        <v>1.3978536000000001E-20</v>
      </c>
      <c r="BP595" s="157">
        <v>7.7407493000000004E-3</v>
      </c>
      <c r="BQ595" s="157">
        <v>0.15962344000000001</v>
      </c>
      <c r="BR595" s="157">
        <v>0</v>
      </c>
      <c r="BS595" s="157">
        <v>0</v>
      </c>
      <c r="BT595" s="157">
        <v>0</v>
      </c>
      <c r="BU595"/>
      <c r="BV595" s="155">
        <v>2.9337649999999999E-4</v>
      </c>
      <c r="BW595" s="155">
        <v>2.4656043999999999E-5</v>
      </c>
      <c r="BX595" s="155">
        <v>1.343494E-4</v>
      </c>
      <c r="BY595" s="155">
        <v>1.5118927000000001E-6</v>
      </c>
      <c r="BZ595" s="155">
        <v>1.8652687999999999E-5</v>
      </c>
      <c r="CA595" s="155">
        <v>2.2929316E-6</v>
      </c>
      <c r="CB595" s="155">
        <v>1.3693222E-5</v>
      </c>
      <c r="CC595" s="155">
        <v>3.4798244000000001E-6</v>
      </c>
      <c r="CD595" s="155">
        <v>1.8749825000000001E-6</v>
      </c>
      <c r="CE595" s="155">
        <v>2.3577927999999998E-6</v>
      </c>
      <c r="CF595" s="155">
        <v>0</v>
      </c>
      <c r="CG595" s="155">
        <v>3.0911748999999998E-17</v>
      </c>
      <c r="CH595" s="155">
        <v>2.531042E-13</v>
      </c>
      <c r="CI595" s="155">
        <v>8.9868367999999997E-6</v>
      </c>
      <c r="CJ595" s="155">
        <v>4.4389369999999997E-5</v>
      </c>
      <c r="CK595" s="155">
        <v>3.7131517999999998E-5</v>
      </c>
      <c r="CL595" s="155">
        <v>0</v>
      </c>
      <c r="CM595"/>
      <c r="CN595" s="284">
        <v>2.1423084000000001E-13</v>
      </c>
      <c r="CO595" s="284">
        <v>4.8068895999999999</v>
      </c>
      <c r="CP595" s="285">
        <v>7.0010027000000002E-2</v>
      </c>
      <c r="CQ595" s="284">
        <v>1.7395139E-2</v>
      </c>
      <c r="CR595" s="284">
        <v>1.6616241999999999E-7</v>
      </c>
      <c r="CS595" s="284">
        <v>2.0106489999999999E-7</v>
      </c>
      <c r="CT595" s="284">
        <v>9.2611804000000003E-4</v>
      </c>
      <c r="CU595" s="284">
        <v>1.8965624000000001</v>
      </c>
      <c r="CV595" s="284">
        <v>3.4951471000000002E-4</v>
      </c>
      <c r="CW595" s="284">
        <v>8.9596697000000002E-4</v>
      </c>
      <c r="CX595"/>
      <c r="CY595" s="158"/>
      <c r="CZ595" s="272"/>
      <c r="DA595"/>
      <c r="DB595" s="247"/>
      <c r="DC595"/>
      <c r="DD595"/>
      <c r="DE595"/>
      <c r="DF595"/>
      <c r="DG595"/>
      <c r="DH595"/>
      <c r="DI595"/>
      <c r="DJ595"/>
      <c r="DK595"/>
      <c r="DL595"/>
    </row>
    <row r="596" spans="1:116" ht="14.4">
      <c r="A596" t="s">
        <v>718</v>
      </c>
      <c r="B596" s="188" t="s">
        <v>316</v>
      </c>
      <c r="C596" s="151" t="str">
        <f t="shared" si="138"/>
        <v>A.100.06.146</v>
      </c>
      <c r="D596" s="54" t="s">
        <v>23</v>
      </c>
      <c r="E596" s="150" t="s">
        <v>352</v>
      </c>
      <c r="F596" s="153" t="str">
        <f t="shared" si="139"/>
        <v>X6Cr17 (430) 70% inox scrap (EU, USA)</v>
      </c>
      <c r="G596" s="154">
        <f t="shared" si="140"/>
        <v>3.3734298000000003</v>
      </c>
      <c r="H596"/>
      <c r="I596"/>
      <c r="J596" s="227">
        <f t="shared" si="134"/>
        <v>0.79102173764216244</v>
      </c>
      <c r="K596"/>
      <c r="L596" s="280">
        <f t="shared" si="135"/>
        <v>3.9030285060000003E-2</v>
      </c>
      <c r="M596" s="280">
        <f t="shared" si="136"/>
        <v>0.15724431516600001</v>
      </c>
      <c r="N596" s="281">
        <f t="shared" si="137"/>
        <v>8.873266741616237E-2</v>
      </c>
      <c r="O596" s="280">
        <v>0.50601446999999999</v>
      </c>
      <c r="P596" s="286">
        <v>0.10627394</v>
      </c>
      <c r="Q596" s="219">
        <v>4.2851025000000001E-2</v>
      </c>
      <c r="R596" s="286">
        <v>3.2380826000000001E-2</v>
      </c>
      <c r="S596" s="219">
        <v>3.8574145000000002E-3</v>
      </c>
      <c r="T596" s="219">
        <v>7.3847666000000003E-4</v>
      </c>
      <c r="U596" s="219">
        <v>2.0535678999999999E-3</v>
      </c>
      <c r="V596" s="219">
        <v>7.1348751999999998E-3</v>
      </c>
      <c r="W596" s="219">
        <v>6.4784143000000002E-2</v>
      </c>
      <c r="X596" s="219">
        <v>9.4800668000000004E-4</v>
      </c>
      <c r="Y596" s="219">
        <v>2.1292410000000001E-2</v>
      </c>
      <c r="Z596" s="286">
        <v>3.6468285999999999E-5</v>
      </c>
      <c r="AA596" s="219">
        <v>2.6561143999999999E-3</v>
      </c>
      <c r="AB596" s="286">
        <v>1.6162360000000001E-11</v>
      </c>
      <c r="AC596"/>
      <c r="AD596" s="227">
        <f t="shared" si="129"/>
        <v>0.50601446999999999</v>
      </c>
      <c r="AE596" s="227">
        <f t="shared" si="130"/>
        <v>0.19529012525999997</v>
      </c>
      <c r="AF596" s="227">
        <f t="shared" si="131"/>
        <v>0.15891595459999999</v>
      </c>
      <c r="AG596" s="227">
        <f t="shared" si="132"/>
        <v>0.15724431516600001</v>
      </c>
      <c r="AH596" s="227">
        <f t="shared" si="133"/>
        <v>8.6076553016162363E-2</v>
      </c>
      <c r="AI596"/>
      <c r="AJ596">
        <v>29.600942</v>
      </c>
      <c r="AK596" s="155">
        <v>27.634799999999998</v>
      </c>
      <c r="AL596" s="155">
        <v>1.8540766</v>
      </c>
      <c r="AM596" s="155">
        <v>0</v>
      </c>
      <c r="AN596" s="155">
        <v>5.0234266E-2</v>
      </c>
      <c r="AO596" s="155">
        <v>5.0668803999999998E-2</v>
      </c>
      <c r="AP596" s="155">
        <v>1.1161888E-2</v>
      </c>
      <c r="AQ596"/>
      <c r="AR596" s="156">
        <v>9.5088253999999997E-2</v>
      </c>
      <c r="AS596" s="156">
        <v>9.0836967000000005E-2</v>
      </c>
      <c r="AT596" s="156">
        <v>3.4286240999999999E-3</v>
      </c>
      <c r="AU596" s="156">
        <v>8.2266280999999995E-4</v>
      </c>
      <c r="AV596" s="282">
        <f t="shared" si="126"/>
        <v>5.4458613682823994E-6</v>
      </c>
      <c r="AW596" s="282">
        <f t="shared" si="127"/>
        <v>1.2679822970131833E-8</v>
      </c>
      <c r="AX596" s="283">
        <f t="shared" si="128"/>
        <v>0.11521888179999999</v>
      </c>
      <c r="AY596" s="157">
        <v>3.1439498999999998E-6</v>
      </c>
      <c r="AZ596" s="157">
        <v>9.4865776000000002E-9</v>
      </c>
      <c r="BA596" s="157">
        <v>2.5916478999999999E-13</v>
      </c>
      <c r="BB596" s="157">
        <v>2.2835824E-12</v>
      </c>
      <c r="BC596" s="157">
        <v>0</v>
      </c>
      <c r="BD596" s="157">
        <v>3.7228696999999999E-9</v>
      </c>
      <c r="BE596" s="157">
        <v>2.0277093999999999E-6</v>
      </c>
      <c r="BF596" s="157">
        <v>5.4936856999999997E-10</v>
      </c>
      <c r="BG596" s="157">
        <v>2.3443426999999998E-9</v>
      </c>
      <c r="BH596" s="157">
        <v>2.8707198E-10</v>
      </c>
      <c r="BI596" s="157">
        <v>1.4344013000000001E-13</v>
      </c>
      <c r="BJ596" s="157">
        <v>1.1200131999999999E-11</v>
      </c>
      <c r="BK596" s="157">
        <v>6.6519632999999997E-13</v>
      </c>
      <c r="BL596" s="157">
        <v>1.9418685999999999E-13</v>
      </c>
      <c r="BM596" s="157">
        <v>2.1253866999999999E-7</v>
      </c>
      <c r="BN596" s="157">
        <v>5.7938245000000001E-8</v>
      </c>
      <c r="BO596" s="157">
        <v>2.1834540999999999E-20</v>
      </c>
      <c r="BP596" s="157">
        <v>4.2269418E-3</v>
      </c>
      <c r="BQ596" s="157">
        <v>0.11099194</v>
      </c>
      <c r="BR596" s="157">
        <v>0</v>
      </c>
      <c r="BS596" s="157">
        <v>0</v>
      </c>
      <c r="BT596" s="157">
        <v>0</v>
      </c>
      <c r="BU596"/>
      <c r="BV596" s="155">
        <v>2.0373346999999999E-4</v>
      </c>
      <c r="BW596" s="155">
        <v>1.7305917999999999E-5</v>
      </c>
      <c r="BX596" s="155">
        <v>9.4060173000000004E-5</v>
      </c>
      <c r="BY596" s="155">
        <v>8.3897049999999996E-7</v>
      </c>
      <c r="BZ596" s="155">
        <v>1.2636491E-5</v>
      </c>
      <c r="CA596" s="155">
        <v>2.2485308000000001E-6</v>
      </c>
      <c r="CB596" s="155">
        <v>7.4695183000000001E-6</v>
      </c>
      <c r="CC596" s="155">
        <v>3.4122355000000002E-6</v>
      </c>
      <c r="CD596" s="155">
        <v>1.0339724E-6</v>
      </c>
      <c r="CE596" s="155">
        <v>1.3749620999999999E-6</v>
      </c>
      <c r="CF596" s="155">
        <v>0</v>
      </c>
      <c r="CG596" s="155">
        <v>4.8284301999999997E-17</v>
      </c>
      <c r="CH596" s="155">
        <v>3.9534998000000001E-13</v>
      </c>
      <c r="CI596" s="155">
        <v>7.1086274000000003E-6</v>
      </c>
      <c r="CJ596" s="155">
        <v>3.5984727999999998E-5</v>
      </c>
      <c r="CK596" s="155">
        <v>2.0259345000000001E-5</v>
      </c>
      <c r="CL596" s="155">
        <v>0</v>
      </c>
      <c r="CM596"/>
      <c r="CN596" s="284">
        <v>3.3462962E-13</v>
      </c>
      <c r="CO596" s="284">
        <v>3.3622467999999999</v>
      </c>
      <c r="CP596" s="285">
        <v>6.7150996000000004E-2</v>
      </c>
      <c r="CQ596" s="284">
        <v>1.2356076000000001E-2</v>
      </c>
      <c r="CR596" s="284">
        <v>9.0664344000000001E-8</v>
      </c>
      <c r="CS596" s="284">
        <v>1.1325381E-7</v>
      </c>
      <c r="CT596" s="284">
        <v>6.2100489999999996E-4</v>
      </c>
      <c r="CU596" s="284">
        <v>1.0350957000000001</v>
      </c>
      <c r="CV596" s="284">
        <v>1.9065751E-4</v>
      </c>
      <c r="CW596" s="284">
        <v>8.3962681999999998E-4</v>
      </c>
      <c r="CX596"/>
      <c r="CY596" s="158"/>
      <c r="CZ596" s="272"/>
      <c r="DA596"/>
      <c r="DB596" s="247"/>
      <c r="DC596"/>
      <c r="DD596"/>
      <c r="DE596"/>
      <c r="DF596"/>
      <c r="DG596"/>
      <c r="DH596"/>
      <c r="DI596"/>
      <c r="DJ596"/>
      <c r="DK596"/>
      <c r="DL596"/>
    </row>
    <row r="597" spans="1:116" ht="14.4">
      <c r="A597" t="s">
        <v>719</v>
      </c>
      <c r="B597" s="188" t="s">
        <v>316</v>
      </c>
      <c r="C597" s="151" t="str">
        <f t="shared" si="138"/>
        <v>A.100.06.147</v>
      </c>
      <c r="D597" s="54" t="s">
        <v>23</v>
      </c>
      <c r="E597" s="150" t="s">
        <v>352</v>
      </c>
      <c r="F597" s="153" t="str">
        <f t="shared" si="139"/>
        <v>X6CrNi18 (~304) 23% inox scrap (China)</v>
      </c>
      <c r="G597" s="154">
        <f t="shared" si="140"/>
        <v>7.1513953333333342</v>
      </c>
      <c r="H597"/>
      <c r="I597"/>
      <c r="J597" s="227">
        <f t="shared" si="134"/>
        <v>3.5034397199725018</v>
      </c>
      <c r="K597"/>
      <c r="L597" s="280">
        <f t="shared" si="135"/>
        <v>9.7360052399999994E-2</v>
      </c>
      <c r="M597" s="280">
        <f t="shared" si="136"/>
        <v>1.227140699567</v>
      </c>
      <c r="N597" s="281">
        <f t="shared" si="137"/>
        <v>1.1062296680055019</v>
      </c>
      <c r="O597" s="280">
        <v>1.0727093000000001</v>
      </c>
      <c r="P597" s="286">
        <v>1.1351735000000001</v>
      </c>
      <c r="Q597" s="219">
        <v>6.9875788999999994E-2</v>
      </c>
      <c r="R597" s="286">
        <v>7.9534171000000001E-2</v>
      </c>
      <c r="S597" s="219">
        <v>9.0637401000000003E-3</v>
      </c>
      <c r="T597" s="219">
        <v>3.0561239999999999E-3</v>
      </c>
      <c r="U597" s="219">
        <v>5.7060173000000004E-3</v>
      </c>
      <c r="V597" s="219">
        <v>2.1748178999999999E-2</v>
      </c>
      <c r="W597" s="219">
        <v>1.0495086</v>
      </c>
      <c r="X597" s="219">
        <v>3.2272479000000002E-4</v>
      </c>
      <c r="Y597" s="219">
        <v>4.8611399999999999E-2</v>
      </c>
      <c r="Z597" s="286">
        <v>2.0506776999999999E-5</v>
      </c>
      <c r="AA597" s="219">
        <v>8.1096680000000004E-3</v>
      </c>
      <c r="AB597" s="286">
        <v>5.5020648E-12</v>
      </c>
      <c r="AC597"/>
      <c r="AD597" s="227">
        <f t="shared" si="129"/>
        <v>1.0727093000000001</v>
      </c>
      <c r="AE597" s="227">
        <f t="shared" si="130"/>
        <v>1.3241575204</v>
      </c>
      <c r="AF597" s="227">
        <f t="shared" si="131"/>
        <v>1.2349071359999999</v>
      </c>
      <c r="AG597" s="227">
        <f t="shared" si="132"/>
        <v>1.227140699567</v>
      </c>
      <c r="AH597" s="227">
        <f t="shared" si="133"/>
        <v>1.098120000005502</v>
      </c>
      <c r="AI597"/>
      <c r="AJ597">
        <v>56.691108999999997</v>
      </c>
      <c r="AK597" s="155">
        <v>51.094444000000003</v>
      </c>
      <c r="AL597" s="155">
        <v>5.5247779000000001</v>
      </c>
      <c r="AM597" s="155">
        <v>0</v>
      </c>
      <c r="AN597" s="155">
        <v>2.3123255999999998E-2</v>
      </c>
      <c r="AO597" s="155">
        <v>3.7862636999999998E-2</v>
      </c>
      <c r="AP597" s="155">
        <v>1.0901441E-2</v>
      </c>
      <c r="AQ597"/>
      <c r="AR597" s="156">
        <v>0.48952504000000002</v>
      </c>
      <c r="AS597" s="156">
        <v>0.47436191999999999</v>
      </c>
      <c r="AT597" s="156">
        <v>1.2379281000000001E-2</v>
      </c>
      <c r="AU597" s="156">
        <v>2.7838365000000002E-3</v>
      </c>
      <c r="AV597" s="282">
        <f t="shared" ref="AV597:AV669" si="141">AY597+BB597+BC597+BD597+BE597+BM597+BN597+BR597</f>
        <v>2.84389637997876E-5</v>
      </c>
      <c r="AW597" s="282">
        <f t="shared" ref="AW597:AW669" si="142">AZ597+BA597+BF597+BG597+BH597+BI597+BJ597+BK597+BL597+BO597+BS597+BT597</f>
        <v>4.5781365673527438E-8</v>
      </c>
      <c r="AX597" s="283">
        <f t="shared" ref="AX597:AX669" si="143">BP597+BQ597</f>
        <v>0.38989306800000001</v>
      </c>
      <c r="AY597" s="157">
        <v>6.6505814999999997E-6</v>
      </c>
      <c r="AZ597" s="157">
        <v>2.0066959E-8</v>
      </c>
      <c r="BA597" s="157">
        <v>5.4823477999999995E-13</v>
      </c>
      <c r="BB597" s="157">
        <v>7.7738760000000001E-13</v>
      </c>
      <c r="BC597" s="157">
        <v>0</v>
      </c>
      <c r="BD597" s="157">
        <v>5.2943524E-9</v>
      </c>
      <c r="BE597" s="157">
        <v>2.0535936999999999E-5</v>
      </c>
      <c r="BF597" s="157">
        <v>8.9731099999999998E-10</v>
      </c>
      <c r="BG597" s="157">
        <v>2.3903049000000001E-8</v>
      </c>
      <c r="BH597" s="157">
        <v>8.7538025999999995E-10</v>
      </c>
      <c r="BI597" s="157">
        <v>3.0348149000000001E-13</v>
      </c>
      <c r="BJ597" s="157">
        <v>3.3917665E-11</v>
      </c>
      <c r="BK597" s="157">
        <v>3.0688536999999999E-12</v>
      </c>
      <c r="BL597" s="157">
        <v>8.2817854999999998E-13</v>
      </c>
      <c r="BM597" s="157">
        <v>1.0706265999999999E-6</v>
      </c>
      <c r="BN597" s="157">
        <v>1.7652357E-7</v>
      </c>
      <c r="BO597" s="157">
        <v>7.4330148000000005E-21</v>
      </c>
      <c r="BP597" s="157">
        <v>5.2769758E-2</v>
      </c>
      <c r="BQ597" s="157">
        <v>0.33712331000000001</v>
      </c>
      <c r="BR597" s="157">
        <v>0</v>
      </c>
      <c r="BS597" s="157">
        <v>0</v>
      </c>
      <c r="BT597" s="157">
        <v>0</v>
      </c>
      <c r="BU597"/>
      <c r="BV597" s="155">
        <v>7.0052940999999996E-4</v>
      </c>
      <c r="BW597" s="155">
        <v>1.6598007E-4</v>
      </c>
      <c r="BX597" s="155">
        <v>1.9939987999999999E-4</v>
      </c>
      <c r="BY597" s="155">
        <v>2.5540551E-6</v>
      </c>
      <c r="BZ597" s="155">
        <v>1.3502950999999999E-4</v>
      </c>
      <c r="CA597" s="155">
        <v>2.3307207000000001E-6</v>
      </c>
      <c r="CB597" s="155">
        <v>2.2777199E-5</v>
      </c>
      <c r="CC597" s="155">
        <v>3.5373451000000001E-6</v>
      </c>
      <c r="CD597" s="155">
        <v>4.2074711999999997E-6</v>
      </c>
      <c r="CE597" s="155">
        <v>3.7998834000000002E-6</v>
      </c>
      <c r="CF597" s="155">
        <v>0</v>
      </c>
      <c r="CG597" s="155">
        <v>1.6437164E-17</v>
      </c>
      <c r="CH597" s="155">
        <v>1.3458685999999999E-13</v>
      </c>
      <c r="CI597" s="155">
        <v>2.5765655E-5</v>
      </c>
      <c r="CJ597" s="155">
        <v>6.9088708999999999E-5</v>
      </c>
      <c r="CK597" s="155">
        <v>6.6058914000000004E-5</v>
      </c>
      <c r="CL597" s="155">
        <v>0</v>
      </c>
      <c r="CM597"/>
      <c r="CN597" s="284">
        <v>1.1391615000000001E-13</v>
      </c>
      <c r="CO597" s="284">
        <v>7.1396329999999999</v>
      </c>
      <c r="CP597" s="285">
        <v>0.10379285000000001</v>
      </c>
      <c r="CQ597" s="284">
        <v>0.11409567</v>
      </c>
      <c r="CR597" s="284">
        <v>4.5765357E-7</v>
      </c>
      <c r="CS597" s="284">
        <v>3.3010297E-7</v>
      </c>
      <c r="CT597" s="284">
        <v>6.8330745000000003E-3</v>
      </c>
      <c r="CU597" s="284">
        <v>4.9500605000000002</v>
      </c>
      <c r="CV597" s="284">
        <v>5.8137930000000003E-4</v>
      </c>
      <c r="CW597" s="284">
        <v>9.2329176000000002E-4</v>
      </c>
      <c r="CX597"/>
      <c r="CY597" s="158"/>
      <c r="CZ597" s="272"/>
      <c r="DA597"/>
      <c r="DB597" s="247"/>
      <c r="DC597"/>
      <c r="DD597"/>
      <c r="DE597"/>
      <c r="DF597"/>
      <c r="DG597"/>
      <c r="DH597"/>
      <c r="DI597"/>
      <c r="DJ597"/>
      <c r="DK597"/>
      <c r="DL597"/>
    </row>
    <row r="598" spans="1:116" ht="14.4">
      <c r="A598" t="s">
        <v>720</v>
      </c>
      <c r="B598" s="188" t="s">
        <v>316</v>
      </c>
      <c r="C598" s="151" t="str">
        <f t="shared" si="138"/>
        <v>A.100.06.148</v>
      </c>
      <c r="D598" s="54" t="s">
        <v>23</v>
      </c>
      <c r="E598" s="150" t="s">
        <v>352</v>
      </c>
      <c r="F598" s="153" t="str">
        <f t="shared" si="139"/>
        <v>X6CrNi18 (~304) 44% inox scrap (World)</v>
      </c>
      <c r="G598" s="154">
        <f t="shared" si="140"/>
        <v>5.6203082000000002</v>
      </c>
      <c r="H598"/>
      <c r="I598"/>
      <c r="J598" s="227">
        <f t="shared" si="134"/>
        <v>2.6265345358584016</v>
      </c>
      <c r="K598"/>
      <c r="L598" s="280">
        <f t="shared" si="135"/>
        <v>7.7343353300000001E-2</v>
      </c>
      <c r="M598" s="280">
        <f t="shared" si="136"/>
        <v>0.90477760854799993</v>
      </c>
      <c r="N598" s="281">
        <f t="shared" si="137"/>
        <v>0.80136734401040166</v>
      </c>
      <c r="O598" s="280">
        <v>0.84304623000000001</v>
      </c>
      <c r="P598" s="286">
        <v>0.83015830999999995</v>
      </c>
      <c r="Q598" s="219">
        <v>5.8200505999999999E-2</v>
      </c>
      <c r="R598" s="286">
        <v>6.3985761000000002E-2</v>
      </c>
      <c r="S598" s="219">
        <v>6.9485095999999996E-3</v>
      </c>
      <c r="T598" s="219">
        <v>2.2096913999999999E-3</v>
      </c>
      <c r="U598" s="219">
        <v>4.1993912999999999E-3</v>
      </c>
      <c r="V598" s="219">
        <v>1.5780842E-2</v>
      </c>
      <c r="W598" s="219">
        <v>0.75801260999999998</v>
      </c>
      <c r="X598" s="219">
        <v>6.1011089999999995E-4</v>
      </c>
      <c r="Y598" s="219">
        <v>3.7496676E-2</v>
      </c>
      <c r="Z598" s="286">
        <v>2.7839648000000002E-5</v>
      </c>
      <c r="AA598" s="219">
        <v>5.8580580000000002E-3</v>
      </c>
      <c r="AB598" s="286">
        <v>1.0401648000000001E-11</v>
      </c>
      <c r="AC598"/>
      <c r="AD598" s="227">
        <f t="shared" si="129"/>
        <v>0.84304623000000001</v>
      </c>
      <c r="AE598" s="227">
        <f t="shared" si="130"/>
        <v>0.98148301130000004</v>
      </c>
      <c r="AF598" s="227">
        <f t="shared" si="131"/>
        <v>0.90999771600000001</v>
      </c>
      <c r="AG598" s="227">
        <f t="shared" si="132"/>
        <v>0.90477760854799993</v>
      </c>
      <c r="AH598" s="227">
        <f t="shared" si="133"/>
        <v>0.79550928601040161</v>
      </c>
      <c r="AI598"/>
      <c r="AJ598">
        <v>46.899459999999998</v>
      </c>
      <c r="AK598" s="155">
        <v>42.804240999999998</v>
      </c>
      <c r="AL598" s="155">
        <v>4.0049469000000002</v>
      </c>
      <c r="AM598" s="155">
        <v>0</v>
      </c>
      <c r="AN598" s="155">
        <v>3.5584315999999998E-2</v>
      </c>
      <c r="AO598" s="155">
        <v>4.3700454999999999E-2</v>
      </c>
      <c r="AP598" s="155">
        <v>1.0986921E-2</v>
      </c>
      <c r="AQ598"/>
      <c r="AR598" s="156">
        <v>0.36556127999999999</v>
      </c>
      <c r="AS598" s="156">
        <v>0.35404127000000002</v>
      </c>
      <c r="AT598" s="156">
        <v>9.4050559000000006E-3</v>
      </c>
      <c r="AU598" s="156">
        <v>2.1149602E-3</v>
      </c>
      <c r="AV598" s="282">
        <f t="shared" si="141"/>
        <v>2.1225495731950499E-5</v>
      </c>
      <c r="AW598" s="282">
        <f t="shared" si="142"/>
        <v>3.4782011612404047E-8</v>
      </c>
      <c r="AX598" s="283">
        <f t="shared" si="143"/>
        <v>0.29621291299999997</v>
      </c>
      <c r="AY598" s="157">
        <v>5.2294212000000001E-6</v>
      </c>
      <c r="AZ598" s="157">
        <v>1.5778963E-8</v>
      </c>
      <c r="BA598" s="157">
        <v>4.3108113E-13</v>
      </c>
      <c r="BB598" s="157">
        <v>1.4696505E-12</v>
      </c>
      <c r="BC598" s="157">
        <v>0</v>
      </c>
      <c r="BD598" s="157">
        <v>4.7698823000000004E-9</v>
      </c>
      <c r="BE598" s="157">
        <v>1.5090556E-5</v>
      </c>
      <c r="BF598" s="157">
        <v>7.8257302999999997E-10</v>
      </c>
      <c r="BG598" s="157">
        <v>1.7560242000000001E-8</v>
      </c>
      <c r="BH598" s="157">
        <v>6.3223107000000001E-10</v>
      </c>
      <c r="BI598" s="157">
        <v>2.1933515E-13</v>
      </c>
      <c r="BJ598" s="157">
        <v>2.4537002999999999E-11</v>
      </c>
      <c r="BK598" s="157">
        <v>2.2168211000000001E-12</v>
      </c>
      <c r="BL598" s="157">
        <v>5.9827200999999996E-13</v>
      </c>
      <c r="BM598" s="157">
        <v>7.7323163000000003E-7</v>
      </c>
      <c r="BN598" s="157">
        <v>1.2751555E-7</v>
      </c>
      <c r="BO598" s="157">
        <v>1.4052107000000001E-20</v>
      </c>
      <c r="BP598" s="157">
        <v>3.8114373E-2</v>
      </c>
      <c r="BQ598" s="157">
        <v>0.25809853999999999</v>
      </c>
      <c r="BR598" s="157">
        <v>0</v>
      </c>
      <c r="BS598" s="157">
        <v>0</v>
      </c>
      <c r="BT598" s="157">
        <v>0</v>
      </c>
      <c r="BU598"/>
      <c r="BV598" s="155">
        <v>5.3264953E-4</v>
      </c>
      <c r="BW598" s="155">
        <v>1.2223164999999999E-4</v>
      </c>
      <c r="BX598" s="155">
        <v>1.5670910999999999E-4</v>
      </c>
      <c r="BY598" s="155">
        <v>1.8533353E-6</v>
      </c>
      <c r="BZ598" s="155">
        <v>9.9026049000000004E-5</v>
      </c>
      <c r="CA598" s="155">
        <v>2.2930898999999999E-6</v>
      </c>
      <c r="CB598" s="155">
        <v>1.6450497E-5</v>
      </c>
      <c r="CC598" s="155">
        <v>3.4800628000000001E-6</v>
      </c>
      <c r="CD598" s="155">
        <v>3.0456071E-6</v>
      </c>
      <c r="CE598" s="155">
        <v>2.7986839E-6</v>
      </c>
      <c r="CF598" s="155">
        <v>0</v>
      </c>
      <c r="CG598" s="155">
        <v>3.1074442000000003E-17</v>
      </c>
      <c r="CH598" s="155">
        <v>2.5443631999999998E-13</v>
      </c>
      <c r="CI598" s="155">
        <v>1.9957077999999999E-5</v>
      </c>
      <c r="CJ598" s="155">
        <v>5.7091610999999997E-5</v>
      </c>
      <c r="CK598" s="155">
        <v>4.7712754000000003E-5</v>
      </c>
      <c r="CL598" s="155">
        <v>0</v>
      </c>
      <c r="CM598"/>
      <c r="CN598" s="284">
        <v>2.1535837000000001E-13</v>
      </c>
      <c r="CO598" s="284">
        <v>5.6088113999999996</v>
      </c>
      <c r="CP598" s="285">
        <v>9.2661544999999998E-2</v>
      </c>
      <c r="CQ598" s="284">
        <v>8.4154985000000002E-2</v>
      </c>
      <c r="CR598" s="284">
        <v>3.3054609000000001E-7</v>
      </c>
      <c r="CS598" s="284">
        <v>2.4059673000000002E-7</v>
      </c>
      <c r="CT598" s="284">
        <v>5.0057953000000001E-3</v>
      </c>
      <c r="CU598" s="284">
        <v>3.5754147000000001</v>
      </c>
      <c r="CV598" s="284">
        <v>4.1989307E-4</v>
      </c>
      <c r="CW598" s="284">
        <v>8.8127145000000003E-4</v>
      </c>
      <c r="CX598"/>
      <c r="CY598" s="158"/>
      <c r="CZ598" s="272"/>
      <c r="DA598"/>
      <c r="DB598" s="247"/>
      <c r="DC598"/>
      <c r="DD598"/>
      <c r="DE598"/>
      <c r="DF598"/>
      <c r="DG598"/>
      <c r="DH598"/>
      <c r="DI598"/>
      <c r="DJ598"/>
      <c r="DK598"/>
      <c r="DL598"/>
    </row>
    <row r="599" spans="1:116" ht="14.4">
      <c r="A599" t="s">
        <v>721</v>
      </c>
      <c r="B599" s="188" t="s">
        <v>316</v>
      </c>
      <c r="C599" s="151" t="str">
        <f t="shared" si="138"/>
        <v>A.100.06.149</v>
      </c>
      <c r="D599" s="54" t="s">
        <v>23</v>
      </c>
      <c r="E599" s="150" t="s">
        <v>352</v>
      </c>
      <c r="F599" s="153" t="str">
        <f t="shared" si="139"/>
        <v>X6CrNi18 (~304) 70% inox scrap (EU, USA)</v>
      </c>
      <c r="G599" s="154">
        <f t="shared" si="140"/>
        <v>3.8108416666666667</v>
      </c>
      <c r="H599"/>
      <c r="I599"/>
      <c r="J599" s="227">
        <f t="shared" si="134"/>
        <v>1.590192015304192</v>
      </c>
      <c r="K599"/>
      <c r="L599" s="280">
        <f t="shared" si="135"/>
        <v>5.3687253999999997E-2</v>
      </c>
      <c r="M599" s="280">
        <f t="shared" si="136"/>
        <v>0.52380301388799999</v>
      </c>
      <c r="N599" s="281">
        <f t="shared" si="137"/>
        <v>0.44107549741619206</v>
      </c>
      <c r="O599" s="280">
        <v>0.57162625</v>
      </c>
      <c r="P599" s="286">
        <v>0.46968578</v>
      </c>
      <c r="Q599" s="219">
        <v>4.4402443E-2</v>
      </c>
      <c r="R599" s="286">
        <v>4.5610366999999999E-2</v>
      </c>
      <c r="S599" s="219">
        <v>4.4486917000000001E-3</v>
      </c>
      <c r="T599" s="219">
        <v>1.2093620000000001E-3</v>
      </c>
      <c r="U599" s="219">
        <v>2.4188333000000001E-3</v>
      </c>
      <c r="V599" s="219">
        <v>8.7285360999999999E-3</v>
      </c>
      <c r="W599" s="219">
        <v>0.41351734000000001</v>
      </c>
      <c r="X599" s="219">
        <v>9.4974901999999998E-4</v>
      </c>
      <c r="Y599" s="219">
        <v>2.4361093E-2</v>
      </c>
      <c r="Z599" s="286">
        <v>3.6505767999999998E-5</v>
      </c>
      <c r="AA599" s="219">
        <v>3.1970644E-3</v>
      </c>
      <c r="AB599" s="286">
        <v>1.6192065000000001E-11</v>
      </c>
      <c r="AC599"/>
      <c r="AD599" s="227">
        <f t="shared" si="129"/>
        <v>0.57162625</v>
      </c>
      <c r="AE599" s="227">
        <f t="shared" si="130"/>
        <v>0.57650401309999999</v>
      </c>
      <c r="AF599" s="227">
        <f t="shared" si="131"/>
        <v>0.52601382350000003</v>
      </c>
      <c r="AG599" s="227">
        <f t="shared" si="132"/>
        <v>0.52380301388799999</v>
      </c>
      <c r="AH599" s="227">
        <f t="shared" si="133"/>
        <v>0.43787843301619206</v>
      </c>
      <c r="AI599"/>
      <c r="AJ599">
        <v>35.327511000000001</v>
      </c>
      <c r="AK599" s="155">
        <v>33.006729</v>
      </c>
      <c r="AL599" s="155">
        <v>2.2087831000000002</v>
      </c>
      <c r="AM599" s="155">
        <v>0</v>
      </c>
      <c r="AN599" s="155">
        <v>5.0311024000000003E-2</v>
      </c>
      <c r="AO599" s="155">
        <v>5.0599695E-2</v>
      </c>
      <c r="AP599" s="155">
        <v>1.1087942E-2</v>
      </c>
      <c r="AQ599"/>
      <c r="AR599" s="156">
        <v>0.21905865999999999</v>
      </c>
      <c r="AS599" s="156">
        <v>0.21184412999999999</v>
      </c>
      <c r="AT599" s="156">
        <v>5.8900623999999999E-3</v>
      </c>
      <c r="AU599" s="156">
        <v>1.3244699999999999E-3</v>
      </c>
      <c r="AV599" s="282">
        <f t="shared" si="141"/>
        <v>1.27004874687794E-5</v>
      </c>
      <c r="AW599" s="282">
        <f t="shared" si="142"/>
        <v>2.1782775269181874E-8</v>
      </c>
      <c r="AX599" s="283">
        <f t="shared" si="143"/>
        <v>0.185500003</v>
      </c>
      <c r="AY599" s="157">
        <v>3.5498681E-6</v>
      </c>
      <c r="AZ599" s="157">
        <v>1.0711331E-8</v>
      </c>
      <c r="BA599" s="157">
        <v>2.9262680000000001E-13</v>
      </c>
      <c r="BB599" s="157">
        <v>2.2877793999999998E-12</v>
      </c>
      <c r="BC599" s="157">
        <v>0</v>
      </c>
      <c r="BD599" s="157">
        <v>4.1500539999999998E-9</v>
      </c>
      <c r="BE599" s="157">
        <v>8.6551051999999997E-6</v>
      </c>
      <c r="BF599" s="157">
        <v>6.4697361999999999E-10</v>
      </c>
      <c r="BG599" s="157">
        <v>1.0064198E-8</v>
      </c>
      <c r="BH599" s="157">
        <v>3.4487292999999999E-10</v>
      </c>
      <c r="BI599" s="157">
        <v>1.1988948E-13</v>
      </c>
      <c r="BJ599" s="157">
        <v>1.3450765E-11</v>
      </c>
      <c r="BK599" s="157">
        <v>1.2098736E-12</v>
      </c>
      <c r="BL599" s="157">
        <v>3.2656428000000001E-13</v>
      </c>
      <c r="BM599" s="157">
        <v>4.2176484000000002E-7</v>
      </c>
      <c r="BN599" s="157">
        <v>6.9596987000000004E-8</v>
      </c>
      <c r="BO599" s="157">
        <v>2.1874670999999999E-20</v>
      </c>
      <c r="BP599" s="157">
        <v>2.0794373000000001E-2</v>
      </c>
      <c r="BQ599" s="157">
        <v>0.16470562999999999</v>
      </c>
      <c r="BR599" s="157">
        <v>0</v>
      </c>
      <c r="BS599" s="157">
        <v>0</v>
      </c>
      <c r="BT599" s="157">
        <v>0</v>
      </c>
      <c r="BU599"/>
      <c r="BV599" s="155">
        <v>3.3424603E-4</v>
      </c>
      <c r="BW599" s="155">
        <v>7.0528976999999999E-5</v>
      </c>
      <c r="BX599" s="155">
        <v>1.0625638000000001E-4</v>
      </c>
      <c r="BY599" s="155">
        <v>1.0252118999999999E-6</v>
      </c>
      <c r="BZ599" s="155">
        <v>5.6476505999999997E-5</v>
      </c>
      <c r="CA599" s="155">
        <v>2.2486171000000001E-6</v>
      </c>
      <c r="CB599" s="155">
        <v>8.9734867999999993E-6</v>
      </c>
      <c r="CC599" s="155">
        <v>3.4123655999999999E-6</v>
      </c>
      <c r="CD599" s="155">
        <v>1.6724949E-6</v>
      </c>
      <c r="CE599" s="155">
        <v>1.6154481E-6</v>
      </c>
      <c r="CF599" s="155">
        <v>0</v>
      </c>
      <c r="CG599" s="155">
        <v>4.8373044000000003E-17</v>
      </c>
      <c r="CH599" s="155">
        <v>3.9607660000000002E-13</v>
      </c>
      <c r="CI599" s="155">
        <v>1.3092395E-5</v>
      </c>
      <c r="CJ599" s="155">
        <v>4.2913222999999997E-5</v>
      </c>
      <c r="CK599" s="155">
        <v>2.6030927999999998E-5</v>
      </c>
      <c r="CL599" s="155">
        <v>0</v>
      </c>
      <c r="CM599"/>
      <c r="CN599" s="284">
        <v>3.3524464000000002E-13</v>
      </c>
      <c r="CO599" s="284">
        <v>3.7996587000000002</v>
      </c>
      <c r="CP599" s="285">
        <v>7.9506368999999993E-2</v>
      </c>
      <c r="CQ599" s="284">
        <v>4.8770538000000002E-2</v>
      </c>
      <c r="CR599" s="284">
        <v>1.8032816E-7</v>
      </c>
      <c r="CS599" s="284">
        <v>1.3481662999999999E-7</v>
      </c>
      <c r="CT599" s="284">
        <v>2.8462833999999999E-3</v>
      </c>
      <c r="CU599" s="284">
        <v>1.9508333</v>
      </c>
      <c r="CV599" s="284">
        <v>2.2904571E-4</v>
      </c>
      <c r="CW599" s="284">
        <v>8.3161108000000001E-4</v>
      </c>
      <c r="CX599"/>
      <c r="CY599" s="158"/>
      <c r="CZ599" s="272"/>
      <c r="DA599"/>
      <c r="DB599" s="247"/>
      <c r="DC599"/>
      <c r="DD599"/>
      <c r="DE599"/>
      <c r="DF599"/>
      <c r="DG599"/>
      <c r="DH599"/>
      <c r="DI599"/>
      <c r="DJ599"/>
      <c r="DK599"/>
      <c r="DL599"/>
    </row>
    <row r="600" spans="1:116" ht="14.4">
      <c r="A600" t="s">
        <v>722</v>
      </c>
      <c r="B600" s="188" t="s">
        <v>316</v>
      </c>
      <c r="C600" s="151" t="str">
        <f t="shared" si="138"/>
        <v>A.100.06.150</v>
      </c>
      <c r="D600" s="54" t="s">
        <v>23</v>
      </c>
      <c r="E600" s="150" t="s">
        <v>352</v>
      </c>
      <c r="F600" s="153" t="str">
        <f t="shared" si="139"/>
        <v>X7CrAl13 (405) 23% inox scrap (China)</v>
      </c>
      <c r="G600" s="154">
        <f t="shared" si="140"/>
        <v>5.6061646000000005</v>
      </c>
      <c r="H600"/>
      <c r="I600"/>
      <c r="J600" s="227">
        <f t="shared" si="134"/>
        <v>1.3557571638215971</v>
      </c>
      <c r="K600"/>
      <c r="L600" s="280">
        <f t="shared" si="135"/>
        <v>5.8447694100000003E-2</v>
      </c>
      <c r="M600" s="280">
        <f t="shared" si="136"/>
        <v>0.27000557482799997</v>
      </c>
      <c r="N600" s="281">
        <f t="shared" si="137"/>
        <v>0.18637920489359708</v>
      </c>
      <c r="O600" s="280">
        <v>0.84092469000000003</v>
      </c>
      <c r="P600" s="286">
        <v>0.19261864000000001</v>
      </c>
      <c r="Q600" s="219">
        <v>6.2459865000000003E-2</v>
      </c>
      <c r="R600" s="286">
        <v>4.6558239000000001E-2</v>
      </c>
      <c r="S600" s="219">
        <v>6.2578694999999998E-3</v>
      </c>
      <c r="T600" s="219">
        <v>1.7089163999999999E-3</v>
      </c>
      <c r="U600" s="219">
        <v>3.9226692000000002E-3</v>
      </c>
      <c r="V600" s="219">
        <v>1.4587553E-2</v>
      </c>
      <c r="W600" s="219">
        <v>0.14684506</v>
      </c>
      <c r="X600" s="219">
        <v>3.1903405000000001E-4</v>
      </c>
      <c r="Y600" s="219">
        <v>3.4035131000000003E-2</v>
      </c>
      <c r="Z600" s="286">
        <v>2.0482778E-5</v>
      </c>
      <c r="AA600" s="219">
        <v>5.4990133999999998E-3</v>
      </c>
      <c r="AB600" s="286">
        <v>4.9359707999999995E-10</v>
      </c>
      <c r="AC600"/>
      <c r="AD600" s="227">
        <f t="shared" si="129"/>
        <v>0.84092469000000003</v>
      </c>
      <c r="AE600" s="227">
        <f t="shared" si="130"/>
        <v>0.32811375209999999</v>
      </c>
      <c r="AF600" s="227">
        <f t="shared" si="131"/>
        <v>0.27516507139999996</v>
      </c>
      <c r="AG600" s="227">
        <f t="shared" si="132"/>
        <v>0.27000557482799997</v>
      </c>
      <c r="AH600" s="227">
        <f t="shared" si="133"/>
        <v>0.18088019149359708</v>
      </c>
      <c r="AI600"/>
      <c r="AJ600">
        <v>41.944088999999998</v>
      </c>
      <c r="AK600" s="155">
        <v>38.076203</v>
      </c>
      <c r="AL600" s="155">
        <v>3.7797847</v>
      </c>
      <c r="AM600" s="155">
        <v>0</v>
      </c>
      <c r="AN600" s="155">
        <v>2.3056627E-2</v>
      </c>
      <c r="AO600" s="155">
        <v>4.1529508E-2</v>
      </c>
      <c r="AP600" s="155">
        <v>2.3515932999999999E-2</v>
      </c>
      <c r="AQ600"/>
      <c r="AR600" s="156">
        <v>0.16087895999999999</v>
      </c>
      <c r="AS600" s="156">
        <v>0.15368419999999999</v>
      </c>
      <c r="AT600" s="156">
        <v>5.6466449999999996E-3</v>
      </c>
      <c r="AU600" s="156">
        <v>1.5481187E-3</v>
      </c>
      <c r="AV600" s="282">
        <f t="shared" si="141"/>
        <v>9.2136809385498003E-6</v>
      </c>
      <c r="AW600" s="282">
        <f t="shared" si="142"/>
        <v>2.0882563113187347E-8</v>
      </c>
      <c r="AX600" s="283">
        <f t="shared" si="143"/>
        <v>0.216823345</v>
      </c>
      <c r="AY600" s="157">
        <v>5.2166672E-6</v>
      </c>
      <c r="AZ600" s="157">
        <v>1.5740496E-8</v>
      </c>
      <c r="BA600" s="157">
        <v>4.3002953000000001E-13</v>
      </c>
      <c r="BB600" s="157">
        <v>7.6834980000000004E-13</v>
      </c>
      <c r="BC600" s="157">
        <v>0</v>
      </c>
      <c r="BD600" s="157">
        <v>4.2396702000000002E-9</v>
      </c>
      <c r="BE600" s="157">
        <v>3.3353316999999999E-6</v>
      </c>
      <c r="BF600" s="157">
        <v>6.5489274E-10</v>
      </c>
      <c r="BG600" s="157">
        <v>3.8669031999999997E-9</v>
      </c>
      <c r="BH600" s="157">
        <v>5.9436606999999995E-10</v>
      </c>
      <c r="BI600" s="157">
        <v>3.7566482E-13</v>
      </c>
      <c r="BJ600" s="157">
        <v>2.3029373E-11</v>
      </c>
      <c r="BK600" s="157">
        <v>1.6142398999999999E-12</v>
      </c>
      <c r="BL600" s="157">
        <v>4.5579593000000005E-13</v>
      </c>
      <c r="BM600" s="157">
        <v>5.3757611E-7</v>
      </c>
      <c r="BN600" s="157">
        <v>1.1986549E-7</v>
      </c>
      <c r="BO600" s="157">
        <v>7.3459875999999998E-21</v>
      </c>
      <c r="BP600" s="157">
        <v>1.0611605E-2</v>
      </c>
      <c r="BQ600" s="157">
        <v>0.20621174</v>
      </c>
      <c r="BR600" s="157">
        <v>0</v>
      </c>
      <c r="BS600" s="157">
        <v>0</v>
      </c>
      <c r="BT600" s="157">
        <v>0</v>
      </c>
      <c r="BU600"/>
      <c r="BV600" s="155">
        <v>3.3693044000000002E-4</v>
      </c>
      <c r="BW600" s="155">
        <v>2.7850161E-5</v>
      </c>
      <c r="BX600" s="155">
        <v>1.5631474000000001E-4</v>
      </c>
      <c r="BY600" s="155">
        <v>1.7165622000000001E-6</v>
      </c>
      <c r="BZ600" s="155">
        <v>2.1249058000000001E-5</v>
      </c>
      <c r="CA600" s="155">
        <v>2.3412035000000001E-6</v>
      </c>
      <c r="CB600" s="155">
        <v>1.5465269000000001E-5</v>
      </c>
      <c r="CC600" s="155">
        <v>3.5532581E-6</v>
      </c>
      <c r="CD600" s="155">
        <v>2.3673226999999999E-6</v>
      </c>
      <c r="CE600" s="155">
        <v>2.6235564999999999E-6</v>
      </c>
      <c r="CF600" s="155">
        <v>0</v>
      </c>
      <c r="CG600" s="155">
        <v>1.6244715000000001E-17</v>
      </c>
      <c r="CH600" s="155">
        <v>1.3301109E-13</v>
      </c>
      <c r="CI600" s="155">
        <v>1.0494724E-5</v>
      </c>
      <c r="CJ600" s="155">
        <v>5.1173193000000001E-5</v>
      </c>
      <c r="CK600" s="155">
        <v>4.1781384999999998E-5</v>
      </c>
      <c r="CL600" s="155">
        <v>0</v>
      </c>
      <c r="CM600"/>
      <c r="CN600" s="284">
        <v>1.125824E-13</v>
      </c>
      <c r="CO600" s="284">
        <v>5.5943522999999997</v>
      </c>
      <c r="CP600" s="285">
        <v>7.2722013000000002E-2</v>
      </c>
      <c r="CQ600" s="284">
        <v>1.9591603999999999E-2</v>
      </c>
      <c r="CR600" s="284">
        <v>2.2948995E-7</v>
      </c>
      <c r="CS600" s="284">
        <v>2.2526814999999999E-7</v>
      </c>
      <c r="CT600" s="284">
        <v>1.0574651000000001E-3</v>
      </c>
      <c r="CU600" s="284">
        <v>2.5551732</v>
      </c>
      <c r="CV600" s="284">
        <v>3.9474517999999999E-4</v>
      </c>
      <c r="CW600" s="284">
        <v>9.5163964000000005E-4</v>
      </c>
      <c r="CX600"/>
      <c r="CY600" s="158"/>
      <c r="CZ600" s="272"/>
      <c r="DA600"/>
      <c r="DB600" s="247"/>
      <c r="DC600"/>
      <c r="DD600"/>
      <c r="DE600"/>
      <c r="DF600"/>
      <c r="DG600"/>
      <c r="DH600"/>
      <c r="DI600"/>
      <c r="DJ600"/>
      <c r="DK600"/>
      <c r="DL600"/>
    </row>
    <row r="601" spans="1:116" ht="14.4">
      <c r="A601" t="s">
        <v>723</v>
      </c>
      <c r="B601" s="188" t="s">
        <v>316</v>
      </c>
      <c r="C601" s="151" t="str">
        <f t="shared" si="138"/>
        <v>A.100.06.151</v>
      </c>
      <c r="D601" s="54" t="s">
        <v>23</v>
      </c>
      <c r="E601" s="150" t="s">
        <v>352</v>
      </c>
      <c r="F601" s="153" t="str">
        <f t="shared" si="139"/>
        <v>X7CrAl13 (405) 44% inox scrap (World)</v>
      </c>
      <c r="G601" s="154">
        <f t="shared" si="140"/>
        <v>4.5043082666666665</v>
      </c>
      <c r="H601"/>
      <c r="I601"/>
      <c r="J601" s="227">
        <f t="shared" si="134"/>
        <v>1.0754304565379147</v>
      </c>
      <c r="K601"/>
      <c r="L601" s="280">
        <f t="shared" si="135"/>
        <v>4.9239983299999998E-2</v>
      </c>
      <c r="M601" s="280">
        <f t="shared" si="136"/>
        <v>0.21351333767499997</v>
      </c>
      <c r="N601" s="281">
        <f t="shared" si="137"/>
        <v>0.1370308955629147</v>
      </c>
      <c r="O601" s="280">
        <v>0.67564623999999995</v>
      </c>
      <c r="P601" s="286">
        <v>0.14942422999999999</v>
      </c>
      <c r="Q601" s="219">
        <v>5.2844559999999999E-2</v>
      </c>
      <c r="R601" s="286">
        <v>4.016981E-2</v>
      </c>
      <c r="S601" s="219">
        <v>4.9220475000000003E-3</v>
      </c>
      <c r="T601" s="219">
        <v>1.2367081E-3</v>
      </c>
      <c r="U601" s="219">
        <v>2.9114177000000001E-3</v>
      </c>
      <c r="V601" s="219">
        <v>1.060928E-2</v>
      </c>
      <c r="W601" s="219">
        <v>0.10608894000000001</v>
      </c>
      <c r="X601" s="219">
        <v>6.0744536000000005E-4</v>
      </c>
      <c r="Y601" s="219">
        <v>2.6969369999999999E-2</v>
      </c>
      <c r="Z601" s="286">
        <v>2.7822315000000001E-5</v>
      </c>
      <c r="AA601" s="219">
        <v>3.9725851999999999E-3</v>
      </c>
      <c r="AB601" s="286">
        <v>3.6291470999999998E-10</v>
      </c>
      <c r="AC601"/>
      <c r="AD601" s="227">
        <f t="shared" si="129"/>
        <v>0.67564623999999995</v>
      </c>
      <c r="AE601" s="227">
        <f t="shared" si="130"/>
        <v>0.26211805329999999</v>
      </c>
      <c r="AF601" s="227">
        <f t="shared" si="131"/>
        <v>0.21685065519999996</v>
      </c>
      <c r="AG601" s="227">
        <f t="shared" si="132"/>
        <v>0.213513337675</v>
      </c>
      <c r="AH601" s="227">
        <f t="shared" si="133"/>
        <v>0.13305831036291471</v>
      </c>
      <c r="AI601"/>
      <c r="AJ601">
        <v>36.248835</v>
      </c>
      <c r="AK601" s="155">
        <v>33.402177999999999</v>
      </c>
      <c r="AL601" s="155">
        <v>2.7446741000000001</v>
      </c>
      <c r="AM601" s="155">
        <v>0</v>
      </c>
      <c r="AN601" s="155">
        <v>3.5536195999999999E-2</v>
      </c>
      <c r="AO601" s="155">
        <v>4.6348751000000001E-2</v>
      </c>
      <c r="AP601" s="155">
        <v>2.0097387000000001E-2</v>
      </c>
      <c r="AQ601"/>
      <c r="AR601" s="156">
        <v>0.12820577999999999</v>
      </c>
      <c r="AS601" s="156">
        <v>0.12244069</v>
      </c>
      <c r="AT601" s="156">
        <v>4.5425963999999996E-3</v>
      </c>
      <c r="AU601" s="156">
        <v>1.2224973E-3</v>
      </c>
      <c r="AV601" s="282">
        <f t="shared" si="141"/>
        <v>7.3405688785232E-6</v>
      </c>
      <c r="AW601" s="282">
        <f t="shared" si="142"/>
        <v>1.6799543160053991E-8</v>
      </c>
      <c r="AX601" s="283">
        <f t="shared" si="143"/>
        <v>0.17121810859999997</v>
      </c>
      <c r="AY601" s="157">
        <v>4.1938163999999998E-6</v>
      </c>
      <c r="AZ601" s="157">
        <v>1.2654295E-8</v>
      </c>
      <c r="BA601" s="157">
        <v>3.4571066999999999E-13</v>
      </c>
      <c r="BB601" s="157">
        <v>1.4631232E-12</v>
      </c>
      <c r="BC601" s="157">
        <v>0</v>
      </c>
      <c r="BD601" s="157">
        <v>4.0081673999999998E-9</v>
      </c>
      <c r="BE601" s="157">
        <v>2.6678963E-6</v>
      </c>
      <c r="BF601" s="157">
        <v>6.0749318000000004E-10</v>
      </c>
      <c r="BG601" s="157">
        <v>3.0896925999999999E-9</v>
      </c>
      <c r="BH601" s="157">
        <v>4.2927637E-10</v>
      </c>
      <c r="BI601" s="157">
        <v>2.7146755999999999E-13</v>
      </c>
      <c r="BJ601" s="157">
        <v>1.6673235999999999E-11</v>
      </c>
      <c r="BK601" s="157">
        <v>1.1662668E-12</v>
      </c>
      <c r="BL601" s="157">
        <v>3.2932900999999999E-13</v>
      </c>
      <c r="BM601" s="157">
        <v>3.8825072000000002E-7</v>
      </c>
      <c r="BN601" s="157">
        <v>8.6595828000000001E-8</v>
      </c>
      <c r="BO601" s="157">
        <v>1.3989253999999999E-20</v>
      </c>
      <c r="BP601" s="157">
        <v>7.6668185999999999E-3</v>
      </c>
      <c r="BQ601" s="157">
        <v>0.16355128999999999</v>
      </c>
      <c r="BR601" s="157">
        <v>0</v>
      </c>
      <c r="BS601" s="157">
        <v>0</v>
      </c>
      <c r="BT601" s="157">
        <v>0</v>
      </c>
      <c r="BU601"/>
      <c r="BV601" s="155">
        <v>2.7005026999999998E-4</v>
      </c>
      <c r="BW601" s="155">
        <v>2.2471163000000001E-5</v>
      </c>
      <c r="BX601" s="155">
        <v>1.2559206999999999E-4</v>
      </c>
      <c r="BY601" s="155">
        <v>1.2484793000000001E-6</v>
      </c>
      <c r="BZ601" s="155">
        <v>1.6851279000000002E-5</v>
      </c>
      <c r="CA601" s="155">
        <v>2.3006607999999999E-6</v>
      </c>
      <c r="CB601" s="155">
        <v>1.1169659E-5</v>
      </c>
      <c r="CC601" s="155">
        <v>3.4915555000000001E-6</v>
      </c>
      <c r="CD601" s="155">
        <v>1.7166108999999999E-6</v>
      </c>
      <c r="CE601" s="155">
        <v>1.9491145000000002E-6</v>
      </c>
      <c r="CF601" s="155">
        <v>0</v>
      </c>
      <c r="CG601" s="155">
        <v>3.0935450999999998E-17</v>
      </c>
      <c r="CH601" s="155">
        <v>2.5329827000000001E-13</v>
      </c>
      <c r="CI601" s="155">
        <v>8.9280721000000001E-6</v>
      </c>
      <c r="CJ601" s="155">
        <v>4.4152627999999998E-5</v>
      </c>
      <c r="CK601" s="155">
        <v>3.0178983E-5</v>
      </c>
      <c r="CL601" s="155">
        <v>0</v>
      </c>
      <c r="CM601"/>
      <c r="CN601" s="284">
        <v>2.1439511000000001E-13</v>
      </c>
      <c r="CO601" s="284">
        <v>4.4927754000000002</v>
      </c>
      <c r="CP601" s="285">
        <v>7.0221497999999993E-2</v>
      </c>
      <c r="CQ601" s="284">
        <v>1.5902047999999998E-2</v>
      </c>
      <c r="CR601" s="284">
        <v>1.6576125999999999E-7</v>
      </c>
      <c r="CS601" s="284">
        <v>1.6488270000000001E-7</v>
      </c>
      <c r="CT601" s="284">
        <v>8.3452178999999995E-4</v>
      </c>
      <c r="CU601" s="284">
        <v>1.8457739</v>
      </c>
      <c r="CV601" s="284">
        <v>2.8510177000000002E-4</v>
      </c>
      <c r="CW601" s="284">
        <v>9.0174492000000001E-4</v>
      </c>
      <c r="CX601"/>
      <c r="CY601" s="158"/>
      <c r="CZ601" s="267"/>
      <c r="DA601"/>
      <c r="DB601" s="247"/>
      <c r="DC601"/>
      <c r="DD601"/>
      <c r="DE601"/>
      <c r="DF601"/>
      <c r="DG601"/>
      <c r="DH601"/>
      <c r="DI601"/>
      <c r="DJ601"/>
      <c r="DK601"/>
      <c r="DL601"/>
    </row>
    <row r="602" spans="1:116" ht="14.4">
      <c r="A602" t="s">
        <v>724</v>
      </c>
      <c r="B602" s="188" t="s">
        <v>316</v>
      </c>
      <c r="C602" s="151" t="str">
        <f t="shared" si="138"/>
        <v>A.100.06.152</v>
      </c>
      <c r="D602" s="54" t="s">
        <v>23</v>
      </c>
      <c r="E602" s="150" t="s">
        <v>352</v>
      </c>
      <c r="F602" s="153" t="str">
        <f t="shared" si="139"/>
        <v>X7CrAl13 (405) 70% inox scrap (EU, USA)</v>
      </c>
      <c r="G602" s="154">
        <f t="shared" si="140"/>
        <v>3.202114466666667</v>
      </c>
      <c r="H602"/>
      <c r="I602"/>
      <c r="J602" s="227">
        <f t="shared" si="134"/>
        <v>0.74413525674247194</v>
      </c>
      <c r="K602"/>
      <c r="L602" s="280">
        <f t="shared" si="135"/>
        <v>3.8358143719999994E-2</v>
      </c>
      <c r="M602" s="280">
        <f t="shared" si="136"/>
        <v>0.14674977511399998</v>
      </c>
      <c r="N602" s="281">
        <f t="shared" si="137"/>
        <v>7.871016790847192E-2</v>
      </c>
      <c r="O602" s="280">
        <v>0.48031717000000002</v>
      </c>
      <c r="P602" s="286">
        <v>9.8376281999999995E-2</v>
      </c>
      <c r="Q602" s="219">
        <v>4.1481018000000001E-2</v>
      </c>
      <c r="R602" s="286">
        <v>3.2619848999999999E-2</v>
      </c>
      <c r="S602" s="219">
        <v>3.3433487000000001E-3</v>
      </c>
      <c r="T602" s="219">
        <v>6.7864382000000002E-4</v>
      </c>
      <c r="U602" s="219">
        <v>1.7163021999999999E-3</v>
      </c>
      <c r="V602" s="219">
        <v>5.9076837000000002E-3</v>
      </c>
      <c r="W602" s="219">
        <v>5.7922617000000003E-2</v>
      </c>
      <c r="X602" s="219">
        <v>9.4829509999999997E-4</v>
      </c>
      <c r="Y602" s="219">
        <v>1.8618926000000001E-2</v>
      </c>
      <c r="Z602" s="286">
        <v>3.6496314000000003E-5</v>
      </c>
      <c r="AA602" s="219">
        <v>2.1686246999999999E-3</v>
      </c>
      <c r="AB602" s="286">
        <v>2.0847192E-10</v>
      </c>
      <c r="AC602"/>
      <c r="AD602" s="227">
        <f t="shared" si="129"/>
        <v>0.48031717000000002</v>
      </c>
      <c r="AE602" s="227">
        <f t="shared" si="130"/>
        <v>0.18412312741999998</v>
      </c>
      <c r="AF602" s="227">
        <f t="shared" si="131"/>
        <v>0.1479336084</v>
      </c>
      <c r="AG602" s="227">
        <f t="shared" si="132"/>
        <v>0.146749775114</v>
      </c>
      <c r="AH602" s="227">
        <f t="shared" si="133"/>
        <v>7.6541543208471924E-2</v>
      </c>
      <c r="AI602"/>
      <c r="AJ602">
        <v>29.518079</v>
      </c>
      <c r="AK602" s="155">
        <v>27.878330999999999</v>
      </c>
      <c r="AL602" s="155">
        <v>1.5213615</v>
      </c>
      <c r="AM602" s="155">
        <v>0</v>
      </c>
      <c r="AN602" s="155">
        <v>5.0284776000000003E-2</v>
      </c>
      <c r="AO602" s="155">
        <v>5.2044220000000002E-2</v>
      </c>
      <c r="AP602" s="155">
        <v>1.6057287E-2</v>
      </c>
      <c r="AQ602"/>
      <c r="AR602" s="156">
        <v>8.9592027000000005E-2</v>
      </c>
      <c r="AS602" s="156">
        <v>8.5516543E-2</v>
      </c>
      <c r="AT602" s="156">
        <v>3.2378118E-3</v>
      </c>
      <c r="AU602" s="156">
        <v>8.3767208000000003E-4</v>
      </c>
      <c r="AV602" s="282">
        <f t="shared" si="141"/>
        <v>5.126891056319E-6</v>
      </c>
      <c r="AW602" s="282">
        <f t="shared" si="142"/>
        <v>1.1974156215791841E-8</v>
      </c>
      <c r="AX602" s="283">
        <f t="shared" si="143"/>
        <v>0.117321016</v>
      </c>
      <c r="AY602" s="157">
        <v>2.9849927999999999E-6</v>
      </c>
      <c r="AZ602" s="157">
        <v>9.0069667000000002E-9</v>
      </c>
      <c r="BA602" s="157">
        <v>2.4606109000000001E-13</v>
      </c>
      <c r="BB602" s="157">
        <v>2.284219E-12</v>
      </c>
      <c r="BC602" s="157">
        <v>0</v>
      </c>
      <c r="BD602" s="157">
        <v>3.7345730999999996E-9</v>
      </c>
      <c r="BE602" s="157">
        <v>1.879109E-6</v>
      </c>
      <c r="BF602" s="157">
        <v>5.5147551E-10</v>
      </c>
      <c r="BG602" s="157">
        <v>2.1711711E-9</v>
      </c>
      <c r="BH602" s="157">
        <v>2.3417037000000002E-10</v>
      </c>
      <c r="BI602" s="157">
        <v>1.4832533000000001E-13</v>
      </c>
      <c r="BJ602" s="157">
        <v>9.1614372999999998E-12</v>
      </c>
      <c r="BK602" s="157">
        <v>6.3684395E-13</v>
      </c>
      <c r="BL602" s="157">
        <v>1.7986810000000001E-13</v>
      </c>
      <c r="BM602" s="157">
        <v>2.1177525999999999E-7</v>
      </c>
      <c r="BN602" s="157">
        <v>4.7277139000000002E-8</v>
      </c>
      <c r="BO602" s="157">
        <v>2.1840387E-20</v>
      </c>
      <c r="BP602" s="157">
        <v>4.1866159999999998E-3</v>
      </c>
      <c r="BQ602" s="157">
        <v>0.1131344</v>
      </c>
      <c r="BR602" s="157">
        <v>0</v>
      </c>
      <c r="BS602" s="157">
        <v>0</v>
      </c>
      <c r="BT602" s="157">
        <v>0</v>
      </c>
      <c r="BU602"/>
      <c r="BV602" s="155">
        <v>1.9101006999999999E-4</v>
      </c>
      <c r="BW602" s="155">
        <v>1.6114165E-5</v>
      </c>
      <c r="BX602" s="155">
        <v>8.9283446999999995E-5</v>
      </c>
      <c r="BY602" s="155">
        <v>6.9529046999999999E-7</v>
      </c>
      <c r="BZ602" s="155">
        <v>1.1653904E-5</v>
      </c>
      <c r="CA602" s="155">
        <v>2.2527467E-6</v>
      </c>
      <c r="CB602" s="155">
        <v>6.0930294999999998E-6</v>
      </c>
      <c r="CC602" s="155">
        <v>3.4186343000000001E-6</v>
      </c>
      <c r="CD602" s="155">
        <v>9.4758795999999999E-7</v>
      </c>
      <c r="CE602" s="155">
        <v>1.1520466E-6</v>
      </c>
      <c r="CF602" s="155">
        <v>0</v>
      </c>
      <c r="CG602" s="155">
        <v>4.8297230999999998E-17</v>
      </c>
      <c r="CH602" s="155">
        <v>3.9545584E-13</v>
      </c>
      <c r="CI602" s="155">
        <v>7.0765738999999999E-6</v>
      </c>
      <c r="CJ602" s="155">
        <v>3.5855595000000002E-5</v>
      </c>
      <c r="CK602" s="155">
        <v>1.6467052999999998E-5</v>
      </c>
      <c r="CL602" s="155">
        <v>0</v>
      </c>
      <c r="CM602"/>
      <c r="CN602" s="284">
        <v>3.3471921999999998E-13</v>
      </c>
      <c r="CO602" s="284">
        <v>3.1909117</v>
      </c>
      <c r="CP602" s="285">
        <v>6.7266343000000006E-2</v>
      </c>
      <c r="CQ602" s="284">
        <v>1.1541663000000001E-2</v>
      </c>
      <c r="CR602" s="284">
        <v>9.0445526000000002E-8</v>
      </c>
      <c r="CS602" s="284">
        <v>9.3518067999999999E-8</v>
      </c>
      <c r="CT602" s="284">
        <v>5.7104330999999998E-4</v>
      </c>
      <c r="CU602" s="284">
        <v>1.0073928999999999</v>
      </c>
      <c r="CV602" s="284">
        <v>1.5552318000000001E-4</v>
      </c>
      <c r="CW602" s="284">
        <v>8.4277842000000003E-4</v>
      </c>
      <c r="CX602"/>
      <c r="CY602" s="158"/>
      <c r="CZ602" s="272"/>
      <c r="DA602"/>
      <c r="DB602" s="247"/>
      <c r="DC602"/>
      <c r="DD602"/>
      <c r="DE602"/>
      <c r="DF602"/>
      <c r="DG602"/>
      <c r="DH602"/>
      <c r="DI602"/>
      <c r="DJ602"/>
      <c r="DK602"/>
      <c r="DL602"/>
    </row>
    <row r="603" spans="1:116" ht="14.4">
      <c r="A603" t="s">
        <v>725</v>
      </c>
      <c r="B603" s="188" t="s">
        <v>316</v>
      </c>
      <c r="C603" s="151" t="str">
        <f t="shared" si="138"/>
        <v>A.100.06.153</v>
      </c>
      <c r="D603" s="54" t="s">
        <v>23</v>
      </c>
      <c r="E603" s="150" t="s">
        <v>352</v>
      </c>
      <c r="F603" s="153" t="str">
        <f t="shared" si="139"/>
        <v>X90CrCoMoV17 23% inox scrap (China)</v>
      </c>
      <c r="G603" s="154">
        <f t="shared" si="140"/>
        <v>6.1560718000000003</v>
      </c>
      <c r="H603"/>
      <c r="I603"/>
      <c r="J603" s="227">
        <f t="shared" si="134"/>
        <v>1.7542485143044266</v>
      </c>
      <c r="K603"/>
      <c r="L603" s="280">
        <f t="shared" si="135"/>
        <v>6.7286491700000006E-2</v>
      </c>
      <c r="M603" s="280">
        <f t="shared" si="136"/>
        <v>0.32977386729899999</v>
      </c>
      <c r="N603" s="281">
        <f t="shared" si="137"/>
        <v>0.4337773853054267</v>
      </c>
      <c r="O603" s="280">
        <v>0.92341077000000005</v>
      </c>
      <c r="P603" s="286">
        <v>0.23576536000000001</v>
      </c>
      <c r="Q603" s="219">
        <v>7.5077113000000001E-2</v>
      </c>
      <c r="R603" s="286">
        <v>4.5670306000000001E-2</v>
      </c>
      <c r="S603" s="219">
        <v>9.0093809000000007E-3</v>
      </c>
      <c r="T603" s="219">
        <v>1.9355268E-3</v>
      </c>
      <c r="U603" s="219">
        <v>1.0671277999999999E-2</v>
      </c>
      <c r="V603" s="219">
        <v>1.8592194999999999E-2</v>
      </c>
      <c r="W603" s="219">
        <v>0.38302289</v>
      </c>
      <c r="X603" s="219">
        <v>3.1830192000000001E-4</v>
      </c>
      <c r="Y603" s="219">
        <v>4.2656702999999997E-2</v>
      </c>
      <c r="Z603" s="286">
        <v>2.0897379E-5</v>
      </c>
      <c r="AA603" s="219">
        <v>8.0977923E-3</v>
      </c>
      <c r="AB603" s="286">
        <v>5.4266602000000003E-12</v>
      </c>
      <c r="AC603"/>
      <c r="AD603" s="227">
        <f t="shared" si="129"/>
        <v>0.92341077000000005</v>
      </c>
      <c r="AE603" s="227">
        <f t="shared" si="130"/>
        <v>0.39672115969999994</v>
      </c>
      <c r="AF603" s="227">
        <f t="shared" si="131"/>
        <v>0.3375324603</v>
      </c>
      <c r="AG603" s="227">
        <f t="shared" si="132"/>
        <v>0.32977386729899999</v>
      </c>
      <c r="AH603" s="227">
        <f t="shared" si="133"/>
        <v>0.42567959300542668</v>
      </c>
      <c r="AI603"/>
      <c r="AJ603">
        <v>42.689286000000003</v>
      </c>
      <c r="AK603" s="155">
        <v>37.604109000000001</v>
      </c>
      <c r="AL603" s="155">
        <v>4.8490321999999999</v>
      </c>
      <c r="AM603" s="155">
        <v>0</v>
      </c>
      <c r="AN603" s="155">
        <v>0.13952564000000001</v>
      </c>
      <c r="AO603" s="155">
        <v>6.9896349999999996E-2</v>
      </c>
      <c r="AP603" s="155">
        <v>2.6722709000000001E-2</v>
      </c>
      <c r="AQ603"/>
      <c r="AR603" s="156">
        <v>0.18515134</v>
      </c>
      <c r="AS603" s="156">
        <v>0.17701065999999999</v>
      </c>
      <c r="AT603" s="156">
        <v>6.4503075000000003E-3</v>
      </c>
      <c r="AU603" s="156">
        <v>1.6903711E-3</v>
      </c>
      <c r="AV603" s="282">
        <f t="shared" si="141"/>
        <v>1.061214970553367E-5</v>
      </c>
      <c r="AW603" s="282">
        <f t="shared" si="142"/>
        <v>2.3854687610617334E-8</v>
      </c>
      <c r="AX603" s="283">
        <f t="shared" si="143"/>
        <v>0.236746661</v>
      </c>
      <c r="AY603" s="157">
        <v>5.7269225000000001E-6</v>
      </c>
      <c r="AZ603" s="157">
        <v>1.7280057000000002E-8</v>
      </c>
      <c r="BA603" s="157">
        <v>4.7209263999999999E-13</v>
      </c>
      <c r="BB603" s="157">
        <v>7.6673366999999996E-13</v>
      </c>
      <c r="BC603" s="157">
        <v>0</v>
      </c>
      <c r="BD603" s="157">
        <v>4.2115687999999998E-9</v>
      </c>
      <c r="BE603" s="157">
        <v>4.1470088E-6</v>
      </c>
      <c r="BF603" s="157">
        <v>6.4876234999999996E-10</v>
      </c>
      <c r="BG603" s="157">
        <v>4.8022736000000001E-9</v>
      </c>
      <c r="BH603" s="157">
        <v>1.0692332E-9</v>
      </c>
      <c r="BI603" s="157">
        <v>3.5883546E-13</v>
      </c>
      <c r="BJ603" s="157">
        <v>5.0729944000000002E-11</v>
      </c>
      <c r="BK603" s="157">
        <v>2.0936193000000001E-12</v>
      </c>
      <c r="BL603" s="157">
        <v>7.0696920999999999E-13</v>
      </c>
      <c r="BM603" s="157">
        <v>5.5341578000000003E-7</v>
      </c>
      <c r="BN603" s="157">
        <v>1.8059029E-7</v>
      </c>
      <c r="BO603" s="157">
        <v>7.3311469000000007E-21</v>
      </c>
      <c r="BP603" s="157">
        <v>3.5660611000000002E-2</v>
      </c>
      <c r="BQ603" s="157">
        <v>0.20108604999999999</v>
      </c>
      <c r="BR603" s="157">
        <v>0</v>
      </c>
      <c r="BS603" s="157">
        <v>0</v>
      </c>
      <c r="BT603" s="157">
        <v>0</v>
      </c>
      <c r="BU603"/>
      <c r="BV603" s="155">
        <v>4.6786663000000003E-4</v>
      </c>
      <c r="BW603" s="155">
        <v>3.4297810000000003E-5</v>
      </c>
      <c r="BX603" s="155">
        <v>1.7164761999999999E-4</v>
      </c>
      <c r="BY603" s="155">
        <v>2.1865093E-6</v>
      </c>
      <c r="BZ603" s="155">
        <v>2.7057304E-5</v>
      </c>
      <c r="CA603" s="155">
        <v>2.3390833000000002E-6</v>
      </c>
      <c r="CB603" s="155">
        <v>2.7821212E-5</v>
      </c>
      <c r="CC603" s="155">
        <v>3.5500402E-6</v>
      </c>
      <c r="CD603" s="155">
        <v>2.9447293999999999E-6</v>
      </c>
      <c r="CE603" s="155">
        <v>7.0899526999999998E-6</v>
      </c>
      <c r="CF603" s="155">
        <v>0</v>
      </c>
      <c r="CG603" s="155">
        <v>1.6211896000000001E-17</v>
      </c>
      <c r="CH603" s="155">
        <v>1.3274236999999999E-13</v>
      </c>
      <c r="CI603" s="155">
        <v>1.0743720999999999E-5</v>
      </c>
      <c r="CJ603" s="155">
        <v>5.1960255000000001E-5</v>
      </c>
      <c r="CK603" s="155">
        <v>1.2622839E-4</v>
      </c>
      <c r="CL603" s="155">
        <v>0</v>
      </c>
      <c r="CM603"/>
      <c r="CN603" s="284">
        <v>1.1235496E-13</v>
      </c>
      <c r="CO603" s="284">
        <v>6.1443083999999999</v>
      </c>
      <c r="CP603" s="285">
        <v>7.2505232000000003E-2</v>
      </c>
      <c r="CQ603" s="284">
        <v>2.4003164E-2</v>
      </c>
      <c r="CR603" s="284">
        <v>2.3646916E-7</v>
      </c>
      <c r="CS603" s="284">
        <v>6.0331378000000002E-7</v>
      </c>
      <c r="CT603" s="284">
        <v>1.3410188000000001E-3</v>
      </c>
      <c r="CU603" s="284">
        <v>2.9641788999999998</v>
      </c>
      <c r="CV603" s="284">
        <v>7.1012574000000001E-4</v>
      </c>
      <c r="CW603" s="284">
        <v>9.4514445999999998E-4</v>
      </c>
      <c r="CX603"/>
      <c r="CY603" s="158"/>
      <c r="CZ603" s="272"/>
      <c r="DA603"/>
      <c r="DB603" s="247"/>
      <c r="DC603"/>
      <c r="DD603"/>
      <c r="DE603"/>
      <c r="DF603"/>
      <c r="DG603"/>
      <c r="DH603"/>
      <c r="DI603"/>
      <c r="DJ603"/>
      <c r="DK603"/>
      <c r="DL603"/>
    </row>
    <row r="604" spans="1:116" ht="14.4">
      <c r="A604" t="s">
        <v>726</v>
      </c>
      <c r="B604" s="188" t="s">
        <v>316</v>
      </c>
      <c r="C604" s="151" t="str">
        <f t="shared" si="138"/>
        <v>A.100.06.154</v>
      </c>
      <c r="D604" s="54" t="s">
        <v>23</v>
      </c>
      <c r="E604" s="150" t="s">
        <v>352</v>
      </c>
      <c r="F604" s="153" t="str">
        <f t="shared" si="139"/>
        <v>X90CrCoMoV17 44% inox scrap (World)</v>
      </c>
      <c r="G604" s="154">
        <f t="shared" si="140"/>
        <v>4.9014634666666668</v>
      </c>
      <c r="H604"/>
      <c r="I604"/>
      <c r="J604" s="227">
        <f t="shared" si="134"/>
        <v>1.3632297576593473</v>
      </c>
      <c r="K604"/>
      <c r="L604" s="280">
        <f t="shared" si="135"/>
        <v>5.5623559200000006E-2</v>
      </c>
      <c r="M604" s="280">
        <f t="shared" si="136"/>
        <v>0.25667932634900004</v>
      </c>
      <c r="N604" s="281">
        <f t="shared" si="137"/>
        <v>0.31570735211034717</v>
      </c>
      <c r="O604" s="280">
        <v>0.73521952000000002</v>
      </c>
      <c r="P604" s="286">
        <v>0.18058574999999999</v>
      </c>
      <c r="Q604" s="219">
        <v>6.1957017000000003E-2</v>
      </c>
      <c r="R604" s="286">
        <v>3.9528525000000002E-2</v>
      </c>
      <c r="S604" s="219">
        <v>6.9092501000000001E-3</v>
      </c>
      <c r="T604" s="219">
        <v>1.4003711999999999E-3</v>
      </c>
      <c r="U604" s="219">
        <v>7.7854129000000001E-3</v>
      </c>
      <c r="V604" s="219">
        <v>1.3501521000000001E-2</v>
      </c>
      <c r="W604" s="219">
        <v>0.27666181000000001</v>
      </c>
      <c r="X604" s="219">
        <v>6.0691659999999998E-4</v>
      </c>
      <c r="Y604" s="219">
        <v>3.3196060999999999E-2</v>
      </c>
      <c r="Z604" s="286">
        <v>2.8121748999999999E-5</v>
      </c>
      <c r="AA604" s="219">
        <v>5.8494810999999997E-3</v>
      </c>
      <c r="AB604" s="286">
        <v>1.0347188999999999E-11</v>
      </c>
      <c r="AC604"/>
      <c r="AD604" s="227">
        <f t="shared" si="129"/>
        <v>0.73521952000000002</v>
      </c>
      <c r="AE604" s="227">
        <f t="shared" si="130"/>
        <v>0.31166784719999996</v>
      </c>
      <c r="AF604" s="227">
        <f t="shared" si="131"/>
        <v>0.26189376910000001</v>
      </c>
      <c r="AG604" s="227">
        <f t="shared" si="132"/>
        <v>0.25667932634899998</v>
      </c>
      <c r="AH604" s="227">
        <f t="shared" si="133"/>
        <v>0.30985787101034717</v>
      </c>
      <c r="AI604"/>
      <c r="AJ604">
        <v>36.787032000000004</v>
      </c>
      <c r="AK604" s="155">
        <v>33.061222000000001</v>
      </c>
      <c r="AL604" s="155">
        <v>3.5169084000000002</v>
      </c>
      <c r="AM604" s="155">
        <v>0</v>
      </c>
      <c r="AN604" s="155">
        <v>0.1196527</v>
      </c>
      <c r="AO604" s="155">
        <v>6.6835914999999996E-2</v>
      </c>
      <c r="AP604" s="155">
        <v>2.2413392000000001E-2</v>
      </c>
      <c r="AQ604"/>
      <c r="AR604" s="156">
        <v>0.14573583000000001</v>
      </c>
      <c r="AS604" s="156">
        <v>0.13928757999999999</v>
      </c>
      <c r="AT604" s="156">
        <v>5.1230193999999996E-3</v>
      </c>
      <c r="AU604" s="156">
        <v>1.3252352E-3</v>
      </c>
      <c r="AV604" s="282">
        <f t="shared" si="141"/>
        <v>8.350574143855998E-6</v>
      </c>
      <c r="AW604" s="282">
        <f t="shared" si="142"/>
        <v>1.8946077483733979E-8</v>
      </c>
      <c r="AX604" s="283">
        <f t="shared" si="143"/>
        <v>0.18560716700000002</v>
      </c>
      <c r="AY604" s="157">
        <v>4.5623341E-6</v>
      </c>
      <c r="AZ604" s="157">
        <v>1.37662E-8</v>
      </c>
      <c r="BA604" s="157">
        <v>3.7608956999999998E-13</v>
      </c>
      <c r="BB604" s="157">
        <v>1.4619560000000001E-12</v>
      </c>
      <c r="BC604" s="157">
        <v>0</v>
      </c>
      <c r="BD604" s="157">
        <v>3.9878719000000004E-9</v>
      </c>
      <c r="BE604" s="157">
        <v>3.2541075999999999E-6</v>
      </c>
      <c r="BF604" s="157">
        <v>6.0306567000000001E-10</v>
      </c>
      <c r="BG604" s="157">
        <v>3.7652379999999999E-9</v>
      </c>
      <c r="BH604" s="157">
        <v>7.7223599000000004E-10</v>
      </c>
      <c r="BI604" s="157">
        <v>2.5931302000000002E-13</v>
      </c>
      <c r="BJ604" s="157">
        <v>3.6679204000000002E-11</v>
      </c>
      <c r="BK604" s="157">
        <v>1.5124852E-12</v>
      </c>
      <c r="BL604" s="157">
        <v>5.1073193000000003E-13</v>
      </c>
      <c r="BM604" s="157">
        <v>3.9969048E-7</v>
      </c>
      <c r="BN604" s="157">
        <v>1.3045262999999999E-7</v>
      </c>
      <c r="BO604" s="157">
        <v>1.3978536000000001E-20</v>
      </c>
      <c r="BP604" s="157">
        <v>2.5757767000000001E-2</v>
      </c>
      <c r="BQ604" s="157">
        <v>0.1598494</v>
      </c>
      <c r="BR604" s="157">
        <v>0</v>
      </c>
      <c r="BS604" s="157">
        <v>0</v>
      </c>
      <c r="BT604" s="157">
        <v>0</v>
      </c>
      <c r="BU604"/>
      <c r="BV604" s="155">
        <v>3.6461529999999999E-4</v>
      </c>
      <c r="BW604" s="155">
        <v>2.7127797999999999E-5</v>
      </c>
      <c r="BX604" s="155">
        <v>1.3666581E-4</v>
      </c>
      <c r="BY604" s="155">
        <v>1.5878855E-6</v>
      </c>
      <c r="BZ604" s="155">
        <v>2.1046124000000001E-5</v>
      </c>
      <c r="CA604" s="155">
        <v>2.2991295E-6</v>
      </c>
      <c r="CB604" s="155">
        <v>2.0093395999999999E-5</v>
      </c>
      <c r="CC604" s="155">
        <v>3.4892314999999999E-6</v>
      </c>
      <c r="CD604" s="155">
        <v>2.1336269E-6</v>
      </c>
      <c r="CE604" s="155">
        <v>5.1748450999999997E-6</v>
      </c>
      <c r="CF604" s="155">
        <v>0</v>
      </c>
      <c r="CG604" s="155">
        <v>3.0911748999999998E-17</v>
      </c>
      <c r="CH604" s="155">
        <v>2.531042E-13</v>
      </c>
      <c r="CI604" s="155">
        <v>9.1079031999999994E-6</v>
      </c>
      <c r="CJ604" s="155">
        <v>4.4721061000000001E-5</v>
      </c>
      <c r="CK604" s="155">
        <v>9.1168489999999999E-5</v>
      </c>
      <c r="CL604" s="155">
        <v>0</v>
      </c>
      <c r="CM604"/>
      <c r="CN604" s="284">
        <v>2.1423084000000001E-13</v>
      </c>
      <c r="CO604" s="284">
        <v>4.8899659</v>
      </c>
      <c r="CP604" s="285">
        <v>7.0064933999999995E-2</v>
      </c>
      <c r="CQ604" s="284">
        <v>1.9088173999999999E-2</v>
      </c>
      <c r="CR604" s="284">
        <v>1.7080180000000001E-7</v>
      </c>
      <c r="CS604" s="284">
        <v>4.3791564999999999E-7</v>
      </c>
      <c r="CT604" s="284">
        <v>1.0393105000000001E-3</v>
      </c>
      <c r="CU604" s="284">
        <v>2.1411669</v>
      </c>
      <c r="CV604" s="284">
        <v>5.1287660999999995E-4</v>
      </c>
      <c r="CW604" s="284">
        <v>8.9705394999999998E-4</v>
      </c>
      <c r="CX604"/>
      <c r="CY604" s="158"/>
      <c r="CZ604" s="272"/>
      <c r="DA604"/>
      <c r="DB604" s="247"/>
      <c r="DC604"/>
      <c r="DD604"/>
      <c r="DE604"/>
      <c r="DF604"/>
      <c r="DG604"/>
      <c r="DH604"/>
      <c r="DI604"/>
      <c r="DJ604"/>
      <c r="DK604"/>
      <c r="DL604"/>
    </row>
    <row r="605" spans="1:116" ht="14.4">
      <c r="A605" t="s">
        <v>727</v>
      </c>
      <c r="B605" s="188" t="s">
        <v>316</v>
      </c>
      <c r="C605" s="151" t="str">
        <f t="shared" si="138"/>
        <v>A.100.06.155</v>
      </c>
      <c r="D605" s="54" t="s">
        <v>23</v>
      </c>
      <c r="E605" s="150" t="s">
        <v>352</v>
      </c>
      <c r="F605" s="153" t="str">
        <f t="shared" si="139"/>
        <v>X90CrCoMoV17 70% inox scrap (EU, USA)</v>
      </c>
      <c r="G605" s="154">
        <f t="shared" si="140"/>
        <v>3.4187445333333333</v>
      </c>
      <c r="H605"/>
      <c r="I605"/>
      <c r="J605" s="227">
        <f t="shared" si="134"/>
        <v>0.90111669954816231</v>
      </c>
      <c r="K605"/>
      <c r="L605" s="280">
        <f t="shared" si="135"/>
        <v>4.1840094110000003E-2</v>
      </c>
      <c r="M605" s="280">
        <f t="shared" si="136"/>
        <v>0.170294866322</v>
      </c>
      <c r="N605" s="281">
        <f t="shared" si="137"/>
        <v>0.17617005911616235</v>
      </c>
      <c r="O605" s="280">
        <v>0.51281167999999999</v>
      </c>
      <c r="P605" s="286">
        <v>0.11537348</v>
      </c>
      <c r="Q605" s="219">
        <v>4.6451449999999998E-2</v>
      </c>
      <c r="R605" s="286">
        <v>3.2270056999999998E-2</v>
      </c>
      <c r="S605" s="219">
        <v>4.4272775E-3</v>
      </c>
      <c r="T605" s="219">
        <v>7.6791461000000002E-4</v>
      </c>
      <c r="U605" s="219">
        <v>4.3748449999999996E-3</v>
      </c>
      <c r="V605" s="219">
        <v>7.4852699999999996E-3</v>
      </c>
      <c r="W605" s="219">
        <v>0.15096237000000001</v>
      </c>
      <c r="X605" s="219">
        <v>9.4800668000000004E-4</v>
      </c>
      <c r="Y605" s="219">
        <v>2.2015303E-2</v>
      </c>
      <c r="Z605" s="286">
        <v>3.6659641999999999E-5</v>
      </c>
      <c r="AA605" s="219">
        <v>3.1923861000000002E-3</v>
      </c>
      <c r="AB605" s="286">
        <v>1.6162360000000001E-11</v>
      </c>
      <c r="AC605"/>
      <c r="AD605" s="227">
        <f t="shared" si="129"/>
        <v>0.51281167999999999</v>
      </c>
      <c r="AE605" s="227">
        <f t="shared" si="130"/>
        <v>0.21115029410999997</v>
      </c>
      <c r="AF605" s="227">
        <f t="shared" si="131"/>
        <v>0.17250258609999999</v>
      </c>
      <c r="AG605" s="227">
        <f t="shared" si="132"/>
        <v>0.170294866322</v>
      </c>
      <c r="AH605" s="227">
        <f t="shared" si="133"/>
        <v>0.17297767301616235</v>
      </c>
      <c r="AI605"/>
      <c r="AJ605">
        <v>29.811641000000002</v>
      </c>
      <c r="AK605" s="155">
        <v>27.692354999999999</v>
      </c>
      <c r="AL605" s="155">
        <v>1.9425802000000001</v>
      </c>
      <c r="AM605" s="155">
        <v>0</v>
      </c>
      <c r="AN605" s="155">
        <v>9.6166506999999998E-2</v>
      </c>
      <c r="AO605" s="155">
        <v>6.3219037000000006E-2</v>
      </c>
      <c r="AP605" s="155">
        <v>1.7320563000000001E-2</v>
      </c>
      <c r="AQ605"/>
      <c r="AR605" s="156">
        <v>9.9153871000000005E-2</v>
      </c>
      <c r="AS605" s="156">
        <v>9.4705754000000003E-2</v>
      </c>
      <c r="AT605" s="156">
        <v>3.5544062E-3</v>
      </c>
      <c r="AU605" s="156">
        <v>8.9371093E-4</v>
      </c>
      <c r="AV605" s="282">
        <f t="shared" si="141"/>
        <v>5.6778030484823998E-6</v>
      </c>
      <c r="AW605" s="282">
        <f t="shared" si="142"/>
        <v>1.3144993176541835E-8</v>
      </c>
      <c r="AX605" s="283">
        <f t="shared" si="143"/>
        <v>0.12516959599999999</v>
      </c>
      <c r="AY605" s="157">
        <v>3.1860024999999998E-6</v>
      </c>
      <c r="AZ605" s="157">
        <v>9.6134603999999993E-9</v>
      </c>
      <c r="BA605" s="157">
        <v>2.6263141E-13</v>
      </c>
      <c r="BB605" s="157">
        <v>2.2835824E-12</v>
      </c>
      <c r="BC605" s="157">
        <v>0</v>
      </c>
      <c r="BD605" s="157">
        <v>3.7235028999999999E-9</v>
      </c>
      <c r="BE605" s="157">
        <v>2.1988606E-6</v>
      </c>
      <c r="BF605" s="157">
        <v>5.4906050999999996E-10</v>
      </c>
      <c r="BG605" s="157">
        <v>2.5396504000000001E-9</v>
      </c>
      <c r="BH605" s="157">
        <v>4.2123925E-10</v>
      </c>
      <c r="BI605" s="157">
        <v>1.4169558000000001E-13</v>
      </c>
      <c r="BJ605" s="157">
        <v>2.0073783999999998E-11</v>
      </c>
      <c r="BK605" s="157">
        <v>8.2569038000000005E-13</v>
      </c>
      <c r="BL605" s="157">
        <v>2.7881514999999999E-13</v>
      </c>
      <c r="BM605" s="157">
        <v>2.1801513000000001E-7</v>
      </c>
      <c r="BN605" s="157">
        <v>7.1199031999999998E-8</v>
      </c>
      <c r="BO605" s="157">
        <v>2.1834540999999999E-20</v>
      </c>
      <c r="BP605" s="157">
        <v>1.4054406E-2</v>
      </c>
      <c r="BQ605" s="157">
        <v>0.11111519</v>
      </c>
      <c r="BR605" s="157">
        <v>0</v>
      </c>
      <c r="BS605" s="157">
        <v>0</v>
      </c>
      <c r="BT605" s="157">
        <v>0</v>
      </c>
      <c r="BU605"/>
      <c r="BV605" s="155">
        <v>2.4259100000000001E-4</v>
      </c>
      <c r="BW605" s="155">
        <v>1.8654147999999999E-5</v>
      </c>
      <c r="BX605" s="155">
        <v>9.5323670000000001E-5</v>
      </c>
      <c r="BY605" s="155">
        <v>8.8042112999999996E-7</v>
      </c>
      <c r="BZ605" s="155">
        <v>1.3942002E-5</v>
      </c>
      <c r="CA605" s="155">
        <v>2.2519115000000002E-6</v>
      </c>
      <c r="CB605" s="155">
        <v>1.0960522E-5</v>
      </c>
      <c r="CC605" s="155">
        <v>3.4173667E-6</v>
      </c>
      <c r="CD605" s="155">
        <v>1.1750512E-6</v>
      </c>
      <c r="CE605" s="155">
        <v>2.9115360000000001E-6</v>
      </c>
      <c r="CF605" s="155">
        <v>0</v>
      </c>
      <c r="CG605" s="155">
        <v>4.8284301999999997E-17</v>
      </c>
      <c r="CH605" s="155">
        <v>3.9534998000000001E-13</v>
      </c>
      <c r="CI605" s="155">
        <v>7.1746636000000002E-6</v>
      </c>
      <c r="CJ605" s="155">
        <v>3.6165650000000002E-5</v>
      </c>
      <c r="CK605" s="155">
        <v>4.9734056999999998E-5</v>
      </c>
      <c r="CL605" s="155">
        <v>0</v>
      </c>
      <c r="CM605"/>
      <c r="CN605" s="284">
        <v>3.3462962E-13</v>
      </c>
      <c r="CO605" s="284">
        <v>3.4075611000000001</v>
      </c>
      <c r="CP605" s="285">
        <v>6.7180945000000006E-2</v>
      </c>
      <c r="CQ605" s="284">
        <v>1.3279549999999999E-2</v>
      </c>
      <c r="CR605" s="284">
        <v>9.3194911000000003E-8</v>
      </c>
      <c r="CS605" s="284">
        <v>2.4244513000000002E-7</v>
      </c>
      <c r="CT605" s="284">
        <v>6.8274625999999996E-4</v>
      </c>
      <c r="CU605" s="284">
        <v>1.1685163000000001</v>
      </c>
      <c r="CV605" s="284">
        <v>2.7976401000000001E-4</v>
      </c>
      <c r="CW605" s="284">
        <v>8.4021971999999996E-4</v>
      </c>
      <c r="CX605"/>
      <c r="CY605" s="158"/>
      <c r="CZ605" s="272"/>
      <c r="DA605"/>
      <c r="DB605" s="247"/>
      <c r="DC605"/>
      <c r="DD605"/>
      <c r="DE605"/>
      <c r="DF605"/>
      <c r="DG605"/>
      <c r="DH605"/>
      <c r="DI605"/>
      <c r="DJ605"/>
      <c r="DK605"/>
      <c r="DL605"/>
    </row>
    <row r="606" spans="1:116" ht="14.4">
      <c r="A606" t="s">
        <v>728</v>
      </c>
      <c r="B606" s="188" t="s">
        <v>316</v>
      </c>
      <c r="C606" s="151" t="str">
        <f t="shared" si="138"/>
        <v>A.100.06.156</v>
      </c>
      <c r="D606" s="54" t="s">
        <v>23</v>
      </c>
      <c r="E606" s="150" t="s">
        <v>352</v>
      </c>
      <c r="F606" s="153" t="str">
        <f t="shared" si="139"/>
        <v>X90CrMoV18 (440B) 23% inox scrap (China)</v>
      </c>
      <c r="G606" s="154">
        <f t="shared" si="140"/>
        <v>6.4149930666666668</v>
      </c>
      <c r="H606"/>
      <c r="I606"/>
      <c r="J606" s="227">
        <f t="shared" si="134"/>
        <v>2.0330145083523403</v>
      </c>
      <c r="K606"/>
      <c r="L606" s="280">
        <f t="shared" si="135"/>
        <v>6.5927997999999988E-2</v>
      </c>
      <c r="M606" s="280">
        <f t="shared" si="136"/>
        <v>0.367793048347</v>
      </c>
      <c r="N606" s="281">
        <f t="shared" si="137"/>
        <v>0.63704450200534013</v>
      </c>
      <c r="O606" s="280">
        <v>0.96224896000000004</v>
      </c>
      <c r="P606" s="286">
        <v>0.26036390999999998</v>
      </c>
      <c r="Q606" s="219">
        <v>8.7017272000000007E-2</v>
      </c>
      <c r="R606" s="286">
        <v>4.5117482E-2</v>
      </c>
      <c r="S606" s="219">
        <v>1.0162833E-2</v>
      </c>
      <c r="T606" s="219">
        <v>1.0297511E-3</v>
      </c>
      <c r="U606" s="219">
        <v>9.6179318999999996E-3</v>
      </c>
      <c r="V606" s="219">
        <v>2.0078235E-2</v>
      </c>
      <c r="W606" s="219">
        <v>0.58063319000000002</v>
      </c>
      <c r="X606" s="219">
        <v>3.1322648999999999E-4</v>
      </c>
      <c r="Y606" s="219">
        <v>4.6262916000000001E-2</v>
      </c>
      <c r="Z606" s="286">
        <v>2.0404857000000001E-5</v>
      </c>
      <c r="AA606" s="219">
        <v>1.0148396E-2</v>
      </c>
      <c r="AB606" s="286">
        <v>5.3401303000000004E-12</v>
      </c>
      <c r="AC606"/>
      <c r="AD606" s="227">
        <f t="shared" si="129"/>
        <v>0.96224896000000004</v>
      </c>
      <c r="AE606" s="227">
        <f t="shared" si="130"/>
        <v>0.43338741499999994</v>
      </c>
      <c r="AF606" s="227">
        <f t="shared" si="131"/>
        <v>0.37760781300000001</v>
      </c>
      <c r="AG606" s="227">
        <f t="shared" si="132"/>
        <v>0.36779304834699994</v>
      </c>
      <c r="AH606" s="227">
        <f t="shared" si="133"/>
        <v>0.62689610600534018</v>
      </c>
      <c r="AI606"/>
      <c r="AJ606">
        <v>42.594793000000003</v>
      </c>
      <c r="AK606" s="155">
        <v>36.965718000000003</v>
      </c>
      <c r="AL606" s="155">
        <v>5.3041995000000002</v>
      </c>
      <c r="AM606" s="155">
        <v>0</v>
      </c>
      <c r="AN606" s="155">
        <v>0.25419466000000002</v>
      </c>
      <c r="AO606" s="155">
        <v>5.2694795000000003E-2</v>
      </c>
      <c r="AP606" s="155">
        <v>1.7986034000000001E-2</v>
      </c>
      <c r="AQ606"/>
      <c r="AR606" s="156">
        <v>0.18930393000000001</v>
      </c>
      <c r="AS606" s="156">
        <v>0.18054853000000001</v>
      </c>
      <c r="AT606" s="156">
        <v>6.9141743999999996E-3</v>
      </c>
      <c r="AU606" s="156">
        <v>1.8412271E-3</v>
      </c>
      <c r="AV606" s="282">
        <f t="shared" si="141"/>
        <v>1.0824252205707849E-5</v>
      </c>
      <c r="AW606" s="282">
        <f t="shared" si="142"/>
        <v>2.5570171678947211E-8</v>
      </c>
      <c r="AX606" s="283">
        <f t="shared" si="143"/>
        <v>0.25787494500000002</v>
      </c>
      <c r="AY606" s="157">
        <v>5.9672006999999998E-6</v>
      </c>
      <c r="AZ606" s="157">
        <v>1.8005033999999999E-8</v>
      </c>
      <c r="BA606" s="157">
        <v>4.9190004999999998E-13</v>
      </c>
      <c r="BB606" s="157">
        <v>7.5450784999999995E-13</v>
      </c>
      <c r="BC606" s="157">
        <v>0</v>
      </c>
      <c r="BD606" s="157">
        <v>4.1898721999999996E-9</v>
      </c>
      <c r="BE606" s="157">
        <v>4.5895022000000002E-6</v>
      </c>
      <c r="BF606" s="157">
        <v>6.4441658E-10</v>
      </c>
      <c r="BG606" s="157">
        <v>5.3232631000000002E-9</v>
      </c>
      <c r="BH606" s="157">
        <v>1.5254734E-9</v>
      </c>
      <c r="BI606" s="157">
        <v>3.5794769E-13</v>
      </c>
      <c r="BJ606" s="157">
        <v>6.9200415999999999E-11</v>
      </c>
      <c r="BK606" s="157">
        <v>1.2995406000000001E-12</v>
      </c>
      <c r="BL606" s="157">
        <v>6.3479459999999999E-13</v>
      </c>
      <c r="BM606" s="157">
        <v>4.1576828999999997E-8</v>
      </c>
      <c r="BN606" s="157">
        <v>2.2178185000000001E-7</v>
      </c>
      <c r="BO606" s="157">
        <v>7.2142494000000001E-21</v>
      </c>
      <c r="BP606" s="157">
        <v>6.2597794999999998E-2</v>
      </c>
      <c r="BQ606" s="157">
        <v>0.19527715000000001</v>
      </c>
      <c r="BR606" s="157">
        <v>0</v>
      </c>
      <c r="BS606" s="157">
        <v>0</v>
      </c>
      <c r="BT606" s="157">
        <v>0</v>
      </c>
      <c r="BU606"/>
      <c r="BV606" s="155">
        <v>5.8539772000000003E-4</v>
      </c>
      <c r="BW606" s="155">
        <v>3.7887359E-5</v>
      </c>
      <c r="BX606" s="155">
        <v>1.7886703E-4</v>
      </c>
      <c r="BY606" s="155">
        <v>2.3600985000000001E-6</v>
      </c>
      <c r="BZ606" s="155">
        <v>2.9746895000000001E-5</v>
      </c>
      <c r="CA606" s="155">
        <v>2.3345408E-6</v>
      </c>
      <c r="CB606" s="155">
        <v>3.9692486000000002E-5</v>
      </c>
      <c r="CC606" s="155">
        <v>3.5431486000000001E-6</v>
      </c>
      <c r="CD606" s="155">
        <v>1.6434102E-6</v>
      </c>
      <c r="CE606" s="155">
        <v>6.3929655000000002E-6</v>
      </c>
      <c r="CF606" s="155">
        <v>0</v>
      </c>
      <c r="CG606" s="155">
        <v>1.5953392000000001E-17</v>
      </c>
      <c r="CH606" s="155">
        <v>1.3062574999999999E-13</v>
      </c>
      <c r="CI606" s="155">
        <v>1.0871468E-5</v>
      </c>
      <c r="CJ606" s="155">
        <v>5.1767892999999997E-5</v>
      </c>
      <c r="CK606" s="155">
        <v>2.2029043000000001E-4</v>
      </c>
      <c r="CL606" s="155">
        <v>0</v>
      </c>
      <c r="CM606"/>
      <c r="CN606" s="284">
        <v>1.1056342E-13</v>
      </c>
      <c r="CO606" s="284">
        <v>6.4032301</v>
      </c>
      <c r="CP606" s="285">
        <v>7.2117255000000005E-2</v>
      </c>
      <c r="CQ606" s="284">
        <v>2.6457709999999999E-2</v>
      </c>
      <c r="CR606" s="284">
        <v>1.485868E-8</v>
      </c>
      <c r="CS606" s="284">
        <v>7.1263829000000005E-7</v>
      </c>
      <c r="CT606" s="284">
        <v>1.4837404E-3</v>
      </c>
      <c r="CU606" s="284">
        <v>1.0917517000000001</v>
      </c>
      <c r="CV606" s="284">
        <v>1.0131353E-3</v>
      </c>
      <c r="CW606" s="284">
        <v>9.4324435999999995E-4</v>
      </c>
      <c r="CX606"/>
      <c r="CY606" s="158"/>
      <c r="CZ606" s="267"/>
      <c r="DA606"/>
      <c r="DB606" s="247"/>
      <c r="DC606"/>
      <c r="DD606"/>
      <c r="DE606"/>
      <c r="DF606"/>
      <c r="DG606"/>
      <c r="DH606"/>
      <c r="DI606"/>
      <c r="DJ606"/>
      <c r="DK606"/>
      <c r="DL606"/>
    </row>
    <row r="607" spans="1:116" ht="14.4">
      <c r="A607" t="s">
        <v>729</v>
      </c>
      <c r="B607" s="188" t="s">
        <v>316</v>
      </c>
      <c r="C607" s="151" t="str">
        <f t="shared" si="138"/>
        <v>A.100.06.157</v>
      </c>
      <c r="D607" s="54" t="s">
        <v>23</v>
      </c>
      <c r="E607" s="150" t="s">
        <v>352</v>
      </c>
      <c r="F607" s="153" t="str">
        <f t="shared" si="139"/>
        <v>X90CrMoV18 (440B) 44% inox scrap (World)</v>
      </c>
      <c r="G607" s="154">
        <f t="shared" si="140"/>
        <v>5.0884621333333335</v>
      </c>
      <c r="H607"/>
      <c r="I607"/>
      <c r="J607" s="227">
        <f t="shared" si="134"/>
        <v>1.5645607491992848</v>
      </c>
      <c r="K607"/>
      <c r="L607" s="280">
        <f t="shared" si="135"/>
        <v>5.4642424340000002E-2</v>
      </c>
      <c r="M607" s="280">
        <f t="shared" si="136"/>
        <v>0.28413762404900006</v>
      </c>
      <c r="N607" s="281">
        <f t="shared" si="137"/>
        <v>0.4625113808102847</v>
      </c>
      <c r="O607" s="280">
        <v>0.76326932000000003</v>
      </c>
      <c r="P607" s="286">
        <v>0.19835137</v>
      </c>
      <c r="Q607" s="219">
        <v>7.0580464999999995E-2</v>
      </c>
      <c r="R607" s="286">
        <v>3.9129262999999997E-2</v>
      </c>
      <c r="S607" s="219">
        <v>7.7422986000000001E-3</v>
      </c>
      <c r="T607" s="219">
        <v>7.4619984000000002E-4</v>
      </c>
      <c r="U607" s="219">
        <v>7.0246629E-3</v>
      </c>
      <c r="V607" s="219">
        <v>1.4574772E-2</v>
      </c>
      <c r="W607" s="219">
        <v>0.41938036000000001</v>
      </c>
      <c r="X607" s="219">
        <v>6.0325101000000003E-4</v>
      </c>
      <c r="Y607" s="219">
        <v>3.5800548000000001E-2</v>
      </c>
      <c r="Z607" s="286">
        <v>2.7766039000000001E-5</v>
      </c>
      <c r="AA607" s="219">
        <v>7.3304727999999996E-3</v>
      </c>
      <c r="AB607" s="286">
        <v>1.0284695E-11</v>
      </c>
      <c r="AC607"/>
      <c r="AD607" s="227">
        <f t="shared" si="129"/>
        <v>0.76326932000000003</v>
      </c>
      <c r="AE607" s="227">
        <f t="shared" si="130"/>
        <v>0.33814903134000002</v>
      </c>
      <c r="AF607" s="227">
        <f t="shared" si="131"/>
        <v>0.29083707980000001</v>
      </c>
      <c r="AG607" s="227">
        <f t="shared" si="132"/>
        <v>0.28413762404900006</v>
      </c>
      <c r="AH607" s="227">
        <f t="shared" si="133"/>
        <v>0.45518090801028471</v>
      </c>
      <c r="AI607"/>
      <c r="AJ607">
        <v>36.718786999999999</v>
      </c>
      <c r="AK607" s="155">
        <v>32.600161</v>
      </c>
      <c r="AL607" s="155">
        <v>3.8456402999999999</v>
      </c>
      <c r="AM607" s="155">
        <v>0</v>
      </c>
      <c r="AN607" s="155">
        <v>0.20246922000000001</v>
      </c>
      <c r="AO607" s="155">
        <v>5.4412569000000001E-2</v>
      </c>
      <c r="AP607" s="155">
        <v>1.6103571000000001E-2</v>
      </c>
      <c r="AQ607"/>
      <c r="AR607" s="156">
        <v>0.14873492999999999</v>
      </c>
      <c r="AS607" s="156">
        <v>0.14184269999999999</v>
      </c>
      <c r="AT607" s="156">
        <v>5.4580343999999998E-3</v>
      </c>
      <c r="AU607" s="156">
        <v>1.4341867999999999E-3</v>
      </c>
      <c r="AV607" s="282">
        <f t="shared" si="141"/>
        <v>8.503759261226202E-6</v>
      </c>
      <c r="AW607" s="282">
        <f t="shared" si="142"/>
        <v>2.0185038605563892E-8</v>
      </c>
      <c r="AX607" s="283">
        <f t="shared" si="143"/>
        <v>0.20086649000000001</v>
      </c>
      <c r="AY607" s="157">
        <v>4.7358684000000004E-6</v>
      </c>
      <c r="AZ607" s="157">
        <v>1.4289795E-8</v>
      </c>
      <c r="BA607" s="157">
        <v>3.9039493000000002E-13</v>
      </c>
      <c r="BB607" s="157">
        <v>1.4531261999999999E-12</v>
      </c>
      <c r="BC607" s="157">
        <v>0</v>
      </c>
      <c r="BD607" s="157">
        <v>3.9722020999999998E-9</v>
      </c>
      <c r="BE607" s="157">
        <v>3.5736861000000002E-6</v>
      </c>
      <c r="BF607" s="157">
        <v>5.9992706000000005E-10</v>
      </c>
      <c r="BG607" s="157">
        <v>4.1415081000000003E-9</v>
      </c>
      <c r="BH607" s="157">
        <v>1.1017428E-9</v>
      </c>
      <c r="BI607" s="157">
        <v>2.5867185000000001E-13</v>
      </c>
      <c r="BJ607" s="157">
        <v>5.0018988999999997E-11</v>
      </c>
      <c r="BK607" s="157">
        <v>9.3898394000000008E-13</v>
      </c>
      <c r="BL607" s="157">
        <v>4.5860582999999996E-13</v>
      </c>
      <c r="BM607" s="157">
        <v>3.0029016000000002E-8</v>
      </c>
      <c r="BN607" s="157">
        <v>1.6020209E-7</v>
      </c>
      <c r="BO607" s="157">
        <v>1.3894109999999999E-20</v>
      </c>
      <c r="BP607" s="157">
        <v>4.52124E-2</v>
      </c>
      <c r="BQ607" s="157">
        <v>0.15565408999999999</v>
      </c>
      <c r="BR607" s="157">
        <v>0</v>
      </c>
      <c r="BS607" s="157">
        <v>0</v>
      </c>
      <c r="BT607" s="157">
        <v>0</v>
      </c>
      <c r="BU607"/>
      <c r="BV607" s="155">
        <v>4.4949886999999999E-4</v>
      </c>
      <c r="BW607" s="155">
        <v>2.9720250000000001E-5</v>
      </c>
      <c r="BX607" s="155">
        <v>1.4187982999999999E-4</v>
      </c>
      <c r="BY607" s="155">
        <v>1.7132556000000001E-6</v>
      </c>
      <c r="BZ607" s="155">
        <v>2.2988605999999998E-5</v>
      </c>
      <c r="CA607" s="155">
        <v>2.2958488000000001E-6</v>
      </c>
      <c r="CB607" s="155">
        <v>2.8667093999999999E-5</v>
      </c>
      <c r="CC607" s="155">
        <v>3.4842543000000001E-6</v>
      </c>
      <c r="CD607" s="155">
        <v>1.1937852E-6</v>
      </c>
      <c r="CE607" s="155">
        <v>4.6714653999999999E-6</v>
      </c>
      <c r="CF607" s="155">
        <v>0</v>
      </c>
      <c r="CG607" s="155">
        <v>3.0725052000000002E-17</v>
      </c>
      <c r="CH607" s="155">
        <v>2.5157553000000001E-13</v>
      </c>
      <c r="CI607" s="155">
        <v>9.2001646999999999E-6</v>
      </c>
      <c r="CJ607" s="155">
        <v>4.4582132999999998E-5</v>
      </c>
      <c r="CK607" s="155">
        <v>1.5910218000000001E-4</v>
      </c>
      <c r="CL607" s="155">
        <v>0</v>
      </c>
      <c r="CM607"/>
      <c r="CN607" s="284">
        <v>2.1293695999999999E-13</v>
      </c>
      <c r="CO607" s="284">
        <v>5.0769649000000001</v>
      </c>
      <c r="CP607" s="285">
        <v>6.9784728000000004E-2</v>
      </c>
      <c r="CQ607" s="284">
        <v>2.0860902000000001E-2</v>
      </c>
      <c r="CR607" s="284">
        <v>1.0749782E-8</v>
      </c>
      <c r="CS607" s="284">
        <v>5.1687223999999997E-7</v>
      </c>
      <c r="CT607" s="284">
        <v>1.1423873E-3</v>
      </c>
      <c r="CU607" s="284">
        <v>0.78885833000000005</v>
      </c>
      <c r="CV607" s="284">
        <v>7.3171683000000003E-4</v>
      </c>
      <c r="CW607" s="284">
        <v>8.9568166000000002E-4</v>
      </c>
      <c r="CX607"/>
      <c r="CY607" s="158"/>
      <c r="CZ607" s="272"/>
      <c r="DA607"/>
      <c r="DB607" s="247"/>
      <c r="DC607"/>
      <c r="DD607"/>
      <c r="DE607"/>
      <c r="DF607"/>
      <c r="DG607"/>
      <c r="DH607"/>
      <c r="DI607"/>
      <c r="DJ607"/>
      <c r="DK607"/>
      <c r="DL607"/>
    </row>
    <row r="608" spans="1:116" ht="14.4">
      <c r="A608" t="s">
        <v>730</v>
      </c>
      <c r="B608" s="188" t="s">
        <v>316</v>
      </c>
      <c r="C608" s="151" t="str">
        <f t="shared" si="138"/>
        <v>A.100.06.158</v>
      </c>
      <c r="D608" s="54" t="s">
        <v>23</v>
      </c>
      <c r="E608" s="150" t="s">
        <v>352</v>
      </c>
      <c r="F608" s="153" t="str">
        <f t="shared" si="139"/>
        <v>X90CrMoV18 (440B) 70% inox scrap (EU, USA)</v>
      </c>
      <c r="G608" s="154">
        <f t="shared" si="140"/>
        <v>3.5207438</v>
      </c>
      <c r="H608"/>
      <c r="I608"/>
      <c r="J608" s="227">
        <f t="shared" si="134"/>
        <v>1.0109335909541282</v>
      </c>
      <c r="K608"/>
      <c r="L608" s="280">
        <f t="shared" si="135"/>
        <v>4.130492895E-2</v>
      </c>
      <c r="M608" s="280">
        <f t="shared" si="136"/>
        <v>0.18527211028799997</v>
      </c>
      <c r="N608" s="281">
        <f t="shared" si="137"/>
        <v>0.25624498171612825</v>
      </c>
      <c r="O608" s="280">
        <v>0.52811156999999997</v>
      </c>
      <c r="P608" s="286">
        <v>0.12506381</v>
      </c>
      <c r="Q608" s="219">
        <v>5.1155147999999998E-2</v>
      </c>
      <c r="R608" s="286">
        <v>3.2052276999999997E-2</v>
      </c>
      <c r="S608" s="219">
        <v>4.8816676000000003E-3</v>
      </c>
      <c r="T608" s="219">
        <v>4.1109384999999998E-4</v>
      </c>
      <c r="U608" s="219">
        <v>3.9598905000000004E-3</v>
      </c>
      <c r="V608" s="219">
        <v>8.0706793999999991E-3</v>
      </c>
      <c r="W608" s="219">
        <v>0.22880885000000001</v>
      </c>
      <c r="X608" s="219">
        <v>9.4600727000000002E-4</v>
      </c>
      <c r="Y608" s="219">
        <v>2.3435932E-2</v>
      </c>
      <c r="Z608" s="286">
        <v>3.6465618000000001E-5</v>
      </c>
      <c r="AA608" s="219">
        <v>4.0001997000000001E-3</v>
      </c>
      <c r="AB608" s="286">
        <v>1.6128272000000001E-11</v>
      </c>
      <c r="AC608"/>
      <c r="AD608" s="227">
        <f t="shared" si="129"/>
        <v>0.52811156999999997</v>
      </c>
      <c r="AE608" s="227">
        <f t="shared" si="130"/>
        <v>0.22559456634999997</v>
      </c>
      <c r="AF608" s="227">
        <f t="shared" si="131"/>
        <v>0.1882898371</v>
      </c>
      <c r="AG608" s="227">
        <f t="shared" si="132"/>
        <v>0.185272110288</v>
      </c>
      <c r="AH608" s="227">
        <f t="shared" si="133"/>
        <v>0.25224478201612827</v>
      </c>
      <c r="AI608"/>
      <c r="AJ608">
        <v>29.774417</v>
      </c>
      <c r="AK608" s="155">
        <v>27.440867000000001</v>
      </c>
      <c r="AL608" s="155">
        <v>2.1218884999999998</v>
      </c>
      <c r="AM608" s="155">
        <v>0</v>
      </c>
      <c r="AN608" s="155">
        <v>0.14133915</v>
      </c>
      <c r="AO608" s="155">
        <v>5.6442666000000002E-2</v>
      </c>
      <c r="AP608" s="155">
        <v>1.3878842000000001E-2</v>
      </c>
      <c r="AQ608"/>
      <c r="AR608" s="156">
        <v>0.10078974</v>
      </c>
      <c r="AS608" s="156">
        <v>9.6099460999999997E-2</v>
      </c>
      <c r="AT608" s="156">
        <v>3.7371416E-3</v>
      </c>
      <c r="AU608" s="156">
        <v>9.5313905E-4</v>
      </c>
      <c r="AV608" s="282">
        <f t="shared" si="141"/>
        <v>5.7613585435661006E-6</v>
      </c>
      <c r="AW608" s="282">
        <f t="shared" si="142"/>
        <v>1.3820790024431788E-8</v>
      </c>
      <c r="AX608" s="283">
        <f t="shared" si="143"/>
        <v>0.13349286399999999</v>
      </c>
      <c r="AY608" s="157">
        <v>3.2806575000000002E-6</v>
      </c>
      <c r="AZ608" s="157">
        <v>9.8990576E-9</v>
      </c>
      <c r="BA608" s="157">
        <v>2.7043433000000001E-13</v>
      </c>
      <c r="BB608" s="157">
        <v>2.2787661000000002E-12</v>
      </c>
      <c r="BC608" s="157">
        <v>0</v>
      </c>
      <c r="BD608" s="157">
        <v>3.7149558000000001E-9</v>
      </c>
      <c r="BE608" s="157">
        <v>2.3731762000000001E-6</v>
      </c>
      <c r="BF608" s="157">
        <v>5.4734853999999999E-10</v>
      </c>
      <c r="BG608" s="157">
        <v>2.7448886E-9</v>
      </c>
      <c r="BH608" s="157">
        <v>6.0097021999999999E-10</v>
      </c>
      <c r="BI608" s="157">
        <v>1.4134586000000001E-13</v>
      </c>
      <c r="BJ608" s="157">
        <v>2.7350029999999999E-11</v>
      </c>
      <c r="BK608" s="157">
        <v>5.1287148999999999E-13</v>
      </c>
      <c r="BL608" s="157">
        <v>2.5038272999999999E-13</v>
      </c>
      <c r="BM608" s="157">
        <v>1.6381598999999999E-8</v>
      </c>
      <c r="BN608" s="157">
        <v>8.7426010000000001E-8</v>
      </c>
      <c r="BO608" s="157">
        <v>2.1788489999999999E-20</v>
      </c>
      <c r="BP608" s="157">
        <v>2.4666024000000002E-2</v>
      </c>
      <c r="BQ608" s="157">
        <v>0.10882683999999999</v>
      </c>
      <c r="BR608" s="157">
        <v>0</v>
      </c>
      <c r="BS608" s="157">
        <v>0</v>
      </c>
      <c r="BT608" s="157">
        <v>0</v>
      </c>
      <c r="BU608"/>
      <c r="BV608" s="155">
        <v>2.8889113000000002E-4</v>
      </c>
      <c r="BW608" s="155">
        <v>2.0068212000000002E-5</v>
      </c>
      <c r="BX608" s="155">
        <v>9.8167680000000004E-5</v>
      </c>
      <c r="BY608" s="155">
        <v>9.4880478E-7</v>
      </c>
      <c r="BZ608" s="155">
        <v>1.5001537E-5</v>
      </c>
      <c r="CA608" s="155">
        <v>2.250122E-6</v>
      </c>
      <c r="CB608" s="155">
        <v>1.5637084999999999E-5</v>
      </c>
      <c r="CC608" s="155">
        <v>3.4146518000000002E-6</v>
      </c>
      <c r="CD608" s="155">
        <v>6.6241028999999995E-7</v>
      </c>
      <c r="CE608" s="155">
        <v>2.6369652999999998E-6</v>
      </c>
      <c r="CF608" s="155">
        <v>0</v>
      </c>
      <c r="CG608" s="155">
        <v>4.8182467000000003E-17</v>
      </c>
      <c r="CH608" s="155">
        <v>3.9451616E-13</v>
      </c>
      <c r="CI608" s="155">
        <v>7.2249880999999999E-6</v>
      </c>
      <c r="CJ608" s="155">
        <v>3.6089871000000002E-5</v>
      </c>
      <c r="CK608" s="155">
        <v>8.6788798000000006E-5</v>
      </c>
      <c r="CL608" s="155">
        <v>0</v>
      </c>
      <c r="CM608"/>
      <c r="CN608" s="284">
        <v>3.3392385999999999E-13</v>
      </c>
      <c r="CO608" s="284">
        <v>3.5095605999999999</v>
      </c>
      <c r="CP608" s="285">
        <v>6.7028106000000004E-2</v>
      </c>
      <c r="CQ608" s="284">
        <v>1.4246493000000001E-2</v>
      </c>
      <c r="CR608" s="284">
        <v>5.8938122000000002E-9</v>
      </c>
      <c r="CS608" s="284">
        <v>2.8551236E-7</v>
      </c>
      <c r="CT608" s="284">
        <v>7.3896993999999995E-4</v>
      </c>
      <c r="CU608" s="284">
        <v>0.43089347</v>
      </c>
      <c r="CV608" s="284">
        <v>3.9913140000000003E-4</v>
      </c>
      <c r="CW608" s="284">
        <v>8.3947119000000005E-4</v>
      </c>
      <c r="CX608"/>
      <c r="CY608" s="158"/>
      <c r="CZ608" s="272"/>
      <c r="DA608"/>
      <c r="DB608" s="247"/>
      <c r="DC608"/>
      <c r="DD608"/>
      <c r="DE608"/>
      <c r="DF608"/>
      <c r="DG608"/>
      <c r="DH608"/>
      <c r="DI608"/>
      <c r="DJ608"/>
      <c r="DK608"/>
      <c r="DL608"/>
    </row>
    <row r="609" spans="1:116" ht="14.4">
      <c r="B609" s="188"/>
      <c r="C609" s="151"/>
      <c r="D609" s="51" t="s">
        <v>24</v>
      </c>
      <c r="E609" s="150"/>
      <c r="F609"/>
      <c r="G609"/>
      <c r="H609"/>
      <c r="I609"/>
      <c r="J609"/>
      <c r="K609"/>
      <c r="L609"/>
      <c r="M609"/>
      <c r="N609" s="174"/>
      <c r="O609"/>
      <c r="P609" s="53"/>
      <c r="Q609"/>
      <c r="R609" s="53"/>
      <c r="S609"/>
      <c r="T609"/>
      <c r="U609"/>
      <c r="V609"/>
      <c r="W609"/>
      <c r="X609"/>
      <c r="Y609"/>
      <c r="Z609" s="53"/>
      <c r="AA609"/>
      <c r="AB609" s="53"/>
      <c r="AC609"/>
      <c r="AD609"/>
      <c r="AE609"/>
      <c r="AF609"/>
      <c r="AG609"/>
      <c r="AH609"/>
      <c r="AI609"/>
      <c r="AJ609"/>
      <c r="AK609"/>
      <c r="AL609"/>
      <c r="AM609"/>
      <c r="AN609"/>
      <c r="AO609"/>
      <c r="AP609"/>
      <c r="AQ609"/>
      <c r="AR609"/>
      <c r="AS609"/>
      <c r="AT609"/>
      <c r="AU609"/>
      <c r="AX609" s="1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s="117"/>
      <c r="CQ609"/>
      <c r="CR609"/>
      <c r="CS609"/>
      <c r="CT609"/>
      <c r="CU609"/>
      <c r="CV609"/>
      <c r="CW609"/>
      <c r="CX609"/>
      <c r="CY609" s="159"/>
      <c r="CZ609" s="272"/>
      <c r="DA609"/>
      <c r="DB609" s="247"/>
      <c r="DC609"/>
      <c r="DD609"/>
      <c r="DE609"/>
      <c r="DF609"/>
      <c r="DG609"/>
      <c r="DH609"/>
      <c r="DI609"/>
      <c r="DJ609"/>
      <c r="DK609"/>
      <c r="DL609"/>
    </row>
    <row r="610" spans="1:116" ht="14.4">
      <c r="A610" t="s">
        <v>731</v>
      </c>
      <c r="B610" s="188" t="s">
        <v>316</v>
      </c>
      <c r="C610" s="151" t="str">
        <f t="shared" si="138"/>
        <v>A.100.08.101</v>
      </c>
      <c r="D610" s="54" t="s">
        <v>24</v>
      </c>
      <c r="E610" s="150" t="s">
        <v>352</v>
      </c>
      <c r="F610" s="153" t="str">
        <f t="shared" si="139"/>
        <v>10SPb20 (1.0721)</v>
      </c>
      <c r="G610" s="154">
        <f t="shared" si="140"/>
        <v>2.5321401333333333</v>
      </c>
      <c r="H610"/>
      <c r="I610"/>
      <c r="J610" s="227">
        <f t="shared" si="134"/>
        <v>0.60402075887583906</v>
      </c>
      <c r="K610"/>
      <c r="L610" s="280">
        <f t="shared" si="135"/>
        <v>3.2932248140000002E-2</v>
      </c>
      <c r="M610" s="280">
        <f t="shared" si="136"/>
        <v>0.10975629154581099</v>
      </c>
      <c r="N610" s="281">
        <f t="shared" si="137"/>
        <v>8.1511199190028111E-2</v>
      </c>
      <c r="O610" s="280">
        <v>0.37982102000000001</v>
      </c>
      <c r="P610" s="286">
        <v>8.5918528999999993E-2</v>
      </c>
      <c r="Q610" s="286">
        <v>2.2945942E-2</v>
      </c>
      <c r="R610" s="286">
        <v>3.1634454999999999E-2</v>
      </c>
      <c r="S610" s="219">
        <v>2.2231993999999999E-4</v>
      </c>
      <c r="T610" s="219">
        <v>9.5210594E-4</v>
      </c>
      <c r="U610" s="219">
        <v>1.2336726E-4</v>
      </c>
      <c r="V610" s="219">
        <v>8.9008947000000001E-4</v>
      </c>
      <c r="W610" s="219">
        <v>8.0875194999999997E-2</v>
      </c>
      <c r="X610" s="286">
        <v>1.6495144999999999E-6</v>
      </c>
      <c r="Y610" s="219">
        <v>5.1252293000000003E-4</v>
      </c>
      <c r="Z610" s="286">
        <v>8.1561311000000001E-8</v>
      </c>
      <c r="AA610" s="219">
        <v>1.2348126000000001E-4</v>
      </c>
      <c r="AB610" s="286">
        <v>2.8122214E-14</v>
      </c>
      <c r="AC610"/>
      <c r="AD610" s="227">
        <f t="shared" ref="AD610:AD613" si="144">O610</f>
        <v>0.37982102000000001</v>
      </c>
      <c r="AE610" s="227">
        <f t="shared" ref="AE610:AE613" si="145">P610+Q610+R610+S610+T610+U610+V610</f>
        <v>0.14268680860999999</v>
      </c>
      <c r="AF610" s="227">
        <f t="shared" ref="AF610:AF613" si="146">P610+Q610+V610+AA610</f>
        <v>0.10987804172999999</v>
      </c>
      <c r="AG610" s="227">
        <f t="shared" ref="AG610:AG613" si="147">Z610+P610+Q610+V610+X610</f>
        <v>0.10975629154581099</v>
      </c>
      <c r="AH610" s="227">
        <f t="shared" ref="AH610:AH613" si="148">W610+Y610+AB610</f>
        <v>8.1387717930028108E-2</v>
      </c>
      <c r="AI610"/>
      <c r="AJ610">
        <v>23.943977</v>
      </c>
      <c r="AK610" s="155">
        <v>23.878072</v>
      </c>
      <c r="AL610" s="155">
        <v>6.1865460999999997E-2</v>
      </c>
      <c r="AM610" s="155">
        <v>0</v>
      </c>
      <c r="AN610" s="155">
        <v>7.4564739000000001E-5</v>
      </c>
      <c r="AO610" s="155">
        <v>9.8576624000000002E-4</v>
      </c>
      <c r="AP610" s="155">
        <v>2.9796769E-3</v>
      </c>
      <c r="AQ610"/>
      <c r="AR610" s="156">
        <v>6.6292888999999994E-2</v>
      </c>
      <c r="AS610" s="156">
        <v>6.2239112999999999E-2</v>
      </c>
      <c r="AT610" s="156">
        <v>2.2580680999999998E-3</v>
      </c>
      <c r="AU610" s="156">
        <v>1.7957076000000001E-3</v>
      </c>
      <c r="AV610" s="282">
        <f t="shared" si="141"/>
        <v>3.7313617237933922E-6</v>
      </c>
      <c r="AW610" s="282">
        <f t="shared" si="142"/>
        <v>8.3508435123900385E-9</v>
      </c>
      <c r="AX610" s="283">
        <f t="shared" si="143"/>
        <v>0.25149966899999998</v>
      </c>
      <c r="AY610" s="157">
        <v>2.3498261000000002E-6</v>
      </c>
      <c r="AZ610" s="157">
        <v>7.0899924000000002E-9</v>
      </c>
      <c r="BA610" s="157">
        <v>1.9370871999999999E-13</v>
      </c>
      <c r="BB610" s="157">
        <v>3.9733920000000001E-15</v>
      </c>
      <c r="BC610" s="157">
        <v>0</v>
      </c>
      <c r="BD610" s="157">
        <v>8.9007952000000002E-10</v>
      </c>
      <c r="BE610" s="157">
        <v>8.9677654999999999E-7</v>
      </c>
      <c r="BF610" s="157">
        <v>2.0308580999999999E-10</v>
      </c>
      <c r="BG610" s="157">
        <v>1.0437068999999999E-9</v>
      </c>
      <c r="BH610" s="157">
        <v>1.1317060999999999E-11</v>
      </c>
      <c r="BI610" s="157">
        <v>5.6879227E-13</v>
      </c>
      <c r="BJ610" s="157">
        <v>5.2330182E-13</v>
      </c>
      <c r="BK610" s="157">
        <v>1.1842943000000001E-12</v>
      </c>
      <c r="BL610" s="157">
        <v>2.7124428E-13</v>
      </c>
      <c r="BM610" s="157">
        <v>4.8154953999999999E-7</v>
      </c>
      <c r="BN610" s="157">
        <v>2.3194503E-9</v>
      </c>
      <c r="BO610" s="157">
        <v>3.7991706999999999E-23</v>
      </c>
      <c r="BP610" s="157">
        <v>1.2719259E-2</v>
      </c>
      <c r="BQ610" s="157">
        <v>0.23878041</v>
      </c>
      <c r="BR610" s="157">
        <v>0</v>
      </c>
      <c r="BS610" s="157">
        <v>0</v>
      </c>
      <c r="BT610" s="157">
        <v>0</v>
      </c>
      <c r="BU610"/>
      <c r="BV610" s="155">
        <v>1.2134997999999999E-4</v>
      </c>
      <c r="BW610" s="155">
        <v>7.1956723000000003E-6</v>
      </c>
      <c r="BX610" s="155">
        <v>7.0602786000000003E-5</v>
      </c>
      <c r="BY610" s="155">
        <v>1.1540151E-7</v>
      </c>
      <c r="BZ610" s="155">
        <v>5.9708288999999999E-6</v>
      </c>
      <c r="CA610" s="155">
        <v>8.1773053999999998E-11</v>
      </c>
      <c r="CB610" s="155">
        <v>2.9446747999999998E-7</v>
      </c>
      <c r="CC610" s="155">
        <v>1.2315637E-10</v>
      </c>
      <c r="CD610" s="155">
        <v>1.2818027999999999E-6</v>
      </c>
      <c r="CE610" s="155">
        <v>1.174469E-7</v>
      </c>
      <c r="CF610" s="155">
        <v>0</v>
      </c>
      <c r="CG610" s="155">
        <v>8.4013812999999995E-20</v>
      </c>
      <c r="CH610" s="155">
        <v>6.8790181999999996E-16</v>
      </c>
      <c r="CI610" s="155">
        <v>6.5141844000000004E-6</v>
      </c>
      <c r="CJ610" s="155">
        <v>2.9185764999999999E-5</v>
      </c>
      <c r="CK610" s="155">
        <v>7.1417410000000002E-8</v>
      </c>
      <c r="CL610" s="155">
        <v>0</v>
      </c>
      <c r="CM610"/>
      <c r="CN610" s="284">
        <v>5.8224949000000004E-16</v>
      </c>
      <c r="CO610" s="284">
        <v>2.5321400999999999</v>
      </c>
      <c r="CP610" s="285">
        <v>7.1967015000000004E-3</v>
      </c>
      <c r="CQ610" s="284">
        <v>4.9231928000000001E-3</v>
      </c>
      <c r="CR610" s="284">
        <v>2.0663307000000001E-7</v>
      </c>
      <c r="CS610" s="284">
        <v>6.0204430000000001E-9</v>
      </c>
      <c r="CT610" s="284">
        <v>3.0207063000000002E-4</v>
      </c>
      <c r="CU610" s="284">
        <v>2.0473267000000002</v>
      </c>
      <c r="CV610" s="284">
        <v>7.5161671999999997E-6</v>
      </c>
      <c r="CW610" s="284">
        <v>1.9435163E-4</v>
      </c>
      <c r="CX610"/>
      <c r="CY610" s="158"/>
      <c r="CZ610" s="272"/>
      <c r="DA610"/>
      <c r="DB610" s="247"/>
      <c r="DC610"/>
      <c r="DD610"/>
      <c r="DE610"/>
      <c r="DF610"/>
      <c r="DG610"/>
      <c r="DH610"/>
      <c r="DI610"/>
      <c r="DJ610"/>
      <c r="DK610"/>
      <c r="DL610"/>
    </row>
    <row r="611" spans="1:116" ht="14.4">
      <c r="A611" t="s">
        <v>732</v>
      </c>
      <c r="B611" s="188" t="s">
        <v>316</v>
      </c>
      <c r="C611" s="151" t="str">
        <f t="shared" si="138"/>
        <v>A.100.08.102</v>
      </c>
      <c r="D611" s="54" t="s">
        <v>24</v>
      </c>
      <c r="E611" s="150" t="s">
        <v>352</v>
      </c>
      <c r="F611" s="153" t="str">
        <f t="shared" si="139"/>
        <v>35S20 (1.0726)</v>
      </c>
      <c r="G611" s="154">
        <f t="shared" si="140"/>
        <v>2.5450866666666667</v>
      </c>
      <c r="H611"/>
      <c r="I611"/>
      <c r="J611" s="227">
        <f t="shared" si="134"/>
        <v>0.60229746507212212</v>
      </c>
      <c r="K611"/>
      <c r="L611" s="280">
        <f t="shared" si="135"/>
        <v>3.2971235392000003E-2</v>
      </c>
      <c r="M611" s="280">
        <f t="shared" si="136"/>
        <v>0.109606652590094</v>
      </c>
      <c r="N611" s="281">
        <f t="shared" si="137"/>
        <v>7.7956577090028123E-2</v>
      </c>
      <c r="O611" s="280">
        <v>0.38176300000000002</v>
      </c>
      <c r="P611" s="286">
        <v>8.5695937999999999E-2</v>
      </c>
      <c r="Q611" s="219">
        <v>2.3053852999999999E-2</v>
      </c>
      <c r="R611" s="286">
        <v>3.1772633000000002E-2</v>
      </c>
      <c r="S611" s="219">
        <v>1.8191037000000001E-4</v>
      </c>
      <c r="T611" s="219">
        <v>9.5095292000000004E-4</v>
      </c>
      <c r="U611" s="286">
        <v>6.5739102000000001E-5</v>
      </c>
      <c r="V611" s="219">
        <v>8.5513093000000003E-4</v>
      </c>
      <c r="W611" s="219">
        <v>7.7401699000000004E-2</v>
      </c>
      <c r="X611" s="286">
        <v>1.6495144999999999E-6</v>
      </c>
      <c r="Y611" s="219">
        <v>4.3139683E-4</v>
      </c>
      <c r="Z611" s="286">
        <v>8.1145594E-8</v>
      </c>
      <c r="AA611" s="219">
        <v>1.2348126000000001E-4</v>
      </c>
      <c r="AB611" s="286">
        <v>2.8122214E-14</v>
      </c>
      <c r="AC611"/>
      <c r="AD611" s="227">
        <f t="shared" si="144"/>
        <v>0.38176300000000002</v>
      </c>
      <c r="AE611" s="227">
        <f t="shared" si="145"/>
        <v>0.14257615732200002</v>
      </c>
      <c r="AF611" s="227">
        <f t="shared" si="146"/>
        <v>0.10972840319</v>
      </c>
      <c r="AG611" s="227">
        <f t="shared" si="147"/>
        <v>0.109606652590094</v>
      </c>
      <c r="AH611" s="227">
        <f t="shared" si="148"/>
        <v>7.7833095830028121E-2</v>
      </c>
      <c r="AI611"/>
      <c r="AJ611">
        <v>24.036138999999999</v>
      </c>
      <c r="AK611" s="155">
        <v>23.983488000000001</v>
      </c>
      <c r="AL611" s="155">
        <v>5.1787684E-2</v>
      </c>
      <c r="AM611" s="155">
        <v>0</v>
      </c>
      <c r="AN611" s="155">
        <v>7.2714076999999999E-5</v>
      </c>
      <c r="AO611" s="155">
        <v>4.2726800000000002E-4</v>
      </c>
      <c r="AP611" s="155">
        <v>3.6330317000000001E-4</v>
      </c>
      <c r="AQ611"/>
      <c r="AR611" s="156">
        <v>6.6349586000000002E-2</v>
      </c>
      <c r="AS611" s="156">
        <v>6.2282770000000001E-2</v>
      </c>
      <c r="AT611" s="156">
        <v>2.2653538000000002E-3</v>
      </c>
      <c r="AU611" s="156">
        <v>1.8014617000000001E-3</v>
      </c>
      <c r="AV611" s="282">
        <f t="shared" si="141"/>
        <v>3.7339789914133922E-6</v>
      </c>
      <c r="AW611" s="282">
        <f t="shared" si="142"/>
        <v>8.3777878305600364E-9</v>
      </c>
      <c r="AX611" s="283">
        <f t="shared" si="143"/>
        <v>0.25230556100000001</v>
      </c>
      <c r="AY611" s="157">
        <v>2.3618404E-6</v>
      </c>
      <c r="AZ611" s="157">
        <v>7.1262427E-9</v>
      </c>
      <c r="BA611" s="157">
        <v>1.9469913000000001E-13</v>
      </c>
      <c r="BB611" s="157">
        <v>3.9733920000000001E-15</v>
      </c>
      <c r="BC611" s="157">
        <v>0</v>
      </c>
      <c r="BD611" s="157">
        <v>8.9408263999999995E-10</v>
      </c>
      <c r="BE611" s="157">
        <v>8.8739322999999997E-7</v>
      </c>
      <c r="BF611" s="157">
        <v>2.0399954000000001E-10</v>
      </c>
      <c r="BG611" s="157">
        <v>1.0335152999999999E-9</v>
      </c>
      <c r="BH611" s="157">
        <v>1.1317060999999999E-11</v>
      </c>
      <c r="BI611" s="157">
        <v>5.7282216999999998E-13</v>
      </c>
      <c r="BJ611" s="157">
        <v>4.9047158999999996E-13</v>
      </c>
      <c r="BK611" s="157">
        <v>1.1840829E-12</v>
      </c>
      <c r="BL611" s="157">
        <v>2.7115376999999998E-13</v>
      </c>
      <c r="BM611" s="157">
        <v>4.8154883999999999E-7</v>
      </c>
      <c r="BN611" s="157">
        <v>2.3024348000000002E-9</v>
      </c>
      <c r="BO611" s="157">
        <v>3.7991706999999999E-23</v>
      </c>
      <c r="BP611" s="157">
        <v>1.2470991000000001E-2</v>
      </c>
      <c r="BQ611" s="157">
        <v>0.23983457</v>
      </c>
      <c r="BR611" s="157">
        <v>0</v>
      </c>
      <c r="BS611" s="157">
        <v>0</v>
      </c>
      <c r="BT611" s="157">
        <v>0</v>
      </c>
      <c r="BU611"/>
      <c r="BV611" s="155">
        <v>1.2163681E-4</v>
      </c>
      <c r="BW611" s="155">
        <v>7.1254077E-6</v>
      </c>
      <c r="BX611" s="155">
        <v>7.0963768999999995E-5</v>
      </c>
      <c r="BY611" s="155">
        <v>1.1133302E-7</v>
      </c>
      <c r="BZ611" s="155">
        <v>5.8767796999999998E-6</v>
      </c>
      <c r="CA611" s="155">
        <v>8.1773053999999998E-11</v>
      </c>
      <c r="CB611" s="155">
        <v>2.9446747999999998E-7</v>
      </c>
      <c r="CC611" s="155">
        <v>1.2315637E-10</v>
      </c>
      <c r="CD611" s="155">
        <v>1.2774336E-6</v>
      </c>
      <c r="CE611" s="155">
        <v>7.8228190000000005E-8</v>
      </c>
      <c r="CF611" s="155">
        <v>0</v>
      </c>
      <c r="CG611" s="155">
        <v>8.4013812999999995E-20</v>
      </c>
      <c r="CH611" s="155">
        <v>6.8790181999999996E-16</v>
      </c>
      <c r="CI611" s="155">
        <v>6.5360366000000004E-6</v>
      </c>
      <c r="CJ611" s="155">
        <v>2.9301365000000001E-5</v>
      </c>
      <c r="CK611" s="155">
        <v>7.1787339000000005E-8</v>
      </c>
      <c r="CL611" s="155">
        <v>0</v>
      </c>
      <c r="CM611"/>
      <c r="CN611" s="284">
        <v>5.8224949000000004E-16</v>
      </c>
      <c r="CO611" s="284">
        <v>2.5450867000000001</v>
      </c>
      <c r="CP611" s="285">
        <v>7.2478292E-3</v>
      </c>
      <c r="CQ611" s="284">
        <v>4.8751187999999997E-3</v>
      </c>
      <c r="CR611" s="284">
        <v>2.0661827E-7</v>
      </c>
      <c r="CS611" s="284">
        <v>4.2667333999999996E-9</v>
      </c>
      <c r="CT611" s="284">
        <v>2.9812505000000001E-4</v>
      </c>
      <c r="CU611" s="284">
        <v>2.0471270000000001</v>
      </c>
      <c r="CV611" s="284">
        <v>7.5161671999999997E-6</v>
      </c>
      <c r="CW611" s="284">
        <v>1.9572841000000001E-4</v>
      </c>
      <c r="CX611"/>
      <c r="CY611" s="158"/>
      <c r="CZ611" s="272"/>
      <c r="DA611"/>
      <c r="DB611" s="247"/>
      <c r="DC611"/>
      <c r="DD611"/>
      <c r="DE611"/>
      <c r="DF611"/>
      <c r="DG611"/>
      <c r="DH611"/>
      <c r="DI611"/>
      <c r="DJ611"/>
      <c r="DK611"/>
      <c r="DL611"/>
    </row>
    <row r="612" spans="1:116" ht="14.4">
      <c r="A612" t="s">
        <v>733</v>
      </c>
      <c r="B612" s="188" t="s">
        <v>316</v>
      </c>
      <c r="C612" s="151" t="str">
        <f t="shared" si="138"/>
        <v>A.100.08.103</v>
      </c>
      <c r="D612" s="54" t="s">
        <v>24</v>
      </c>
      <c r="E612" s="150" t="s">
        <v>352</v>
      </c>
      <c r="F612" s="153" t="str">
        <f t="shared" si="139"/>
        <v>9S20</v>
      </c>
      <c r="G612" s="154">
        <f t="shared" si="140"/>
        <v>2.5154539333333332</v>
      </c>
      <c r="H612"/>
      <c r="I612"/>
      <c r="J612" s="227">
        <f t="shared" si="134"/>
        <v>0.64972208096050754</v>
      </c>
      <c r="K612"/>
      <c r="L612" s="280">
        <f t="shared" si="135"/>
        <v>3.4321566749999997E-2</v>
      </c>
      <c r="M612" s="280">
        <f t="shared" si="136"/>
        <v>0.11730722540050201</v>
      </c>
      <c r="N612" s="281">
        <f t="shared" si="137"/>
        <v>0.12077519881000562</v>
      </c>
      <c r="O612" s="280">
        <v>0.37731808999999999</v>
      </c>
      <c r="P612" s="286">
        <v>9.2847974E-2</v>
      </c>
      <c r="Q612" s="219">
        <v>2.2964957000000001E-2</v>
      </c>
      <c r="R612" s="286">
        <v>3.1657142999999999E-2</v>
      </c>
      <c r="S612" s="219">
        <v>6.8661220999999999E-4</v>
      </c>
      <c r="T612" s="219">
        <v>1.2349100999999999E-3</v>
      </c>
      <c r="U612" s="219">
        <v>7.4290144E-4</v>
      </c>
      <c r="V612" s="219">
        <v>1.4939434999999999E-3</v>
      </c>
      <c r="W612" s="219">
        <v>0.11916263000000001</v>
      </c>
      <c r="X612" s="286">
        <v>3.2990289999999999E-7</v>
      </c>
      <c r="Y612" s="219">
        <v>1.4538123E-3</v>
      </c>
      <c r="Z612" s="286">
        <v>2.0997601999999999E-8</v>
      </c>
      <c r="AA612" s="219">
        <v>1.5875650999999999E-4</v>
      </c>
      <c r="AB612" s="286">
        <v>5.6244427999999998E-15</v>
      </c>
      <c r="AC612"/>
      <c r="AD612" s="227">
        <f t="shared" si="144"/>
        <v>0.37731808999999999</v>
      </c>
      <c r="AE612" s="227">
        <f t="shared" si="145"/>
        <v>0.15162844125</v>
      </c>
      <c r="AF612" s="227">
        <f t="shared" si="146"/>
        <v>0.11746563101</v>
      </c>
      <c r="AG612" s="227">
        <f t="shared" si="147"/>
        <v>0.11730722540050199</v>
      </c>
      <c r="AH612" s="227">
        <f t="shared" si="148"/>
        <v>0.12061644230000562</v>
      </c>
      <c r="AI612"/>
      <c r="AJ612">
        <v>24.021616000000002</v>
      </c>
      <c r="AK612" s="155">
        <v>23.804766999999998</v>
      </c>
      <c r="AL612" s="155">
        <v>0.18023740999999999</v>
      </c>
      <c r="AM612" s="155">
        <v>0</v>
      </c>
      <c r="AN612" s="155">
        <v>3.5770818000000002E-5</v>
      </c>
      <c r="AO612" s="155">
        <v>6.4917029999999997E-3</v>
      </c>
      <c r="AP612" s="155">
        <v>3.0083754000000001E-2</v>
      </c>
      <c r="AQ612"/>
      <c r="AR612" s="156">
        <v>7.0887259999999994E-2</v>
      </c>
      <c r="AS612" s="156">
        <v>6.6783741999999993E-2</v>
      </c>
      <c r="AT612" s="156">
        <v>2.2915486999999998E-3</v>
      </c>
      <c r="AU612" s="156">
        <v>1.8119688E-3</v>
      </c>
      <c r="AV612" s="282">
        <f t="shared" si="141"/>
        <v>4.0038215089346773E-6</v>
      </c>
      <c r="AW612" s="282">
        <f t="shared" si="142"/>
        <v>8.4746624159800091E-9</v>
      </c>
      <c r="AX612" s="283">
        <f t="shared" si="143"/>
        <v>0.25377714400000001</v>
      </c>
      <c r="AY612" s="157">
        <v>2.3343413000000001E-6</v>
      </c>
      <c r="AZ612" s="157">
        <v>7.0432711000000002E-9</v>
      </c>
      <c r="BA612" s="157">
        <v>1.9243223000000001E-13</v>
      </c>
      <c r="BB612" s="157">
        <v>7.9467840000000002E-16</v>
      </c>
      <c r="BC612" s="157">
        <v>0</v>
      </c>
      <c r="BD612" s="157">
        <v>8.8947253999999997E-10</v>
      </c>
      <c r="BE612" s="157">
        <v>1.0462947000000001E-6</v>
      </c>
      <c r="BF612" s="157">
        <v>2.0295296000000001E-10</v>
      </c>
      <c r="BG612" s="157">
        <v>1.2102613999999999E-9</v>
      </c>
      <c r="BH612" s="157">
        <v>1.455045E-11</v>
      </c>
      <c r="BI612" s="157">
        <v>5.5411137999999998E-13</v>
      </c>
      <c r="BJ612" s="157">
        <v>1.005695E-12</v>
      </c>
      <c r="BK612" s="157">
        <v>1.5246382E-12</v>
      </c>
      <c r="BL612" s="157">
        <v>3.4962916999999998E-13</v>
      </c>
      <c r="BM612" s="157">
        <v>6.1914209999999997E-7</v>
      </c>
      <c r="BN612" s="157">
        <v>3.1539355999999998E-9</v>
      </c>
      <c r="BO612" s="157">
        <v>7.5983412999999998E-24</v>
      </c>
      <c r="BP612" s="157">
        <v>1.5729534E-2</v>
      </c>
      <c r="BQ612" s="157">
        <v>0.23804760999999999</v>
      </c>
      <c r="BR612" s="157">
        <v>0</v>
      </c>
      <c r="BS612" s="157">
        <v>0</v>
      </c>
      <c r="BT612" s="157">
        <v>0</v>
      </c>
      <c r="BU612"/>
      <c r="BV612" s="155">
        <v>1.2448390999999999E-4</v>
      </c>
      <c r="BW612" s="155">
        <v>8.3439163000000001E-6</v>
      </c>
      <c r="BX612" s="155">
        <v>7.0137531000000002E-5</v>
      </c>
      <c r="BY612" s="155">
        <v>1.8637155999999999E-7</v>
      </c>
      <c r="BZ612" s="155">
        <v>7.2895235000000004E-6</v>
      </c>
      <c r="CA612" s="155">
        <v>1.6354611E-11</v>
      </c>
      <c r="CB612" s="155">
        <v>3.7859963E-7</v>
      </c>
      <c r="CC612" s="155">
        <v>2.4631274999999999E-11</v>
      </c>
      <c r="CD612" s="155">
        <v>1.6910968E-6</v>
      </c>
      <c r="CE612" s="155">
        <v>5.4030049999999995E-7</v>
      </c>
      <c r="CF612" s="155">
        <v>0</v>
      </c>
      <c r="CG612" s="155">
        <v>1.6802763E-20</v>
      </c>
      <c r="CH612" s="155">
        <v>1.3758035999999999E-16</v>
      </c>
      <c r="CI612" s="155">
        <v>6.5930631999999999E-6</v>
      </c>
      <c r="CJ612" s="155">
        <v>2.9247928000000002E-5</v>
      </c>
      <c r="CK612" s="155">
        <v>7.5538104000000005E-8</v>
      </c>
      <c r="CL612" s="155">
        <v>0</v>
      </c>
      <c r="CM612"/>
      <c r="CN612" s="284">
        <v>1.1644989999999999E-16</v>
      </c>
      <c r="CO612" s="284">
        <v>2.5154538999999998</v>
      </c>
      <c r="CP612" s="285">
        <v>7.001167E-3</v>
      </c>
      <c r="CQ612" s="284">
        <v>5.7087897000000004E-3</v>
      </c>
      <c r="CR612" s="284">
        <v>2.6582116999999999E-7</v>
      </c>
      <c r="CS612" s="284">
        <v>2.5521052000000001E-8</v>
      </c>
      <c r="CT612" s="284">
        <v>3.604697E-4</v>
      </c>
      <c r="CU612" s="284">
        <v>2.6342085000000002</v>
      </c>
      <c r="CV612" s="284">
        <v>9.6636054000000002E-6</v>
      </c>
      <c r="CW612" s="284">
        <v>1.893132E-4</v>
      </c>
      <c r="CX612"/>
      <c r="CY612" s="158"/>
      <c r="CZ612" s="272"/>
      <c r="DA612"/>
      <c r="DB612" s="247"/>
      <c r="DC612"/>
      <c r="DD612"/>
      <c r="DE612"/>
      <c r="DF612"/>
      <c r="DG612"/>
      <c r="DH612"/>
      <c r="DI612"/>
      <c r="DJ612"/>
      <c r="DK612"/>
      <c r="DL612"/>
    </row>
    <row r="613" spans="1:116" ht="14.4">
      <c r="A613" t="s">
        <v>734</v>
      </c>
      <c r="B613" s="188" t="s">
        <v>316</v>
      </c>
      <c r="C613" s="151" t="str">
        <f t="shared" si="138"/>
        <v>A.100.08.104</v>
      </c>
      <c r="D613" s="54" t="s">
        <v>24</v>
      </c>
      <c r="E613" s="150" t="s">
        <v>352</v>
      </c>
      <c r="F613" s="153" t="str">
        <f t="shared" si="139"/>
        <v>9SMnPb (1.0718)</v>
      </c>
      <c r="G613" s="154">
        <f t="shared" si="140"/>
        <v>2.5378451333333336</v>
      </c>
      <c r="H613"/>
      <c r="I613"/>
      <c r="J613" s="227">
        <f t="shared" si="134"/>
        <v>0.6072971210820427</v>
      </c>
      <c r="K613"/>
      <c r="L613" s="280">
        <f t="shared" si="135"/>
        <v>3.3523853749999999E-2</v>
      </c>
      <c r="M613" s="280">
        <f t="shared" si="136"/>
        <v>0.1116476981420399</v>
      </c>
      <c r="N613" s="281">
        <f t="shared" si="137"/>
        <v>8.1448799190002807E-2</v>
      </c>
      <c r="O613" s="280">
        <v>0.38067677</v>
      </c>
      <c r="P613" s="286">
        <v>8.7176648999999995E-2</v>
      </c>
      <c r="Q613" s="219">
        <v>2.3095880999999999E-2</v>
      </c>
      <c r="R613" s="286">
        <v>3.1546303999999997E-2</v>
      </c>
      <c r="S613" s="219">
        <v>3.1750784000000003E-4</v>
      </c>
      <c r="T613" s="219">
        <v>1.4943611000000001E-3</v>
      </c>
      <c r="U613" s="219">
        <v>1.6568080999999999E-4</v>
      </c>
      <c r="V613" s="219">
        <v>1.3749946E-3</v>
      </c>
      <c r="W613" s="219">
        <v>8.0526509999999996E-2</v>
      </c>
      <c r="X613" s="286">
        <v>1.6495145E-7</v>
      </c>
      <c r="Y613" s="219">
        <v>7.2825413000000003E-4</v>
      </c>
      <c r="Z613" s="286">
        <v>8.5905899000000006E-9</v>
      </c>
      <c r="AA613" s="219">
        <v>1.9403506000000001E-4</v>
      </c>
      <c r="AB613" s="286">
        <v>2.8122213999999999E-15</v>
      </c>
      <c r="AC613"/>
      <c r="AD613" s="227">
        <f t="shared" si="144"/>
        <v>0.38067677</v>
      </c>
      <c r="AE613" s="227">
        <f t="shared" si="145"/>
        <v>0.14517137835000005</v>
      </c>
      <c r="AF613" s="227">
        <f t="shared" si="146"/>
        <v>0.11184155965999999</v>
      </c>
      <c r="AG613" s="227">
        <f t="shared" si="147"/>
        <v>0.1116476981420399</v>
      </c>
      <c r="AH613" s="227">
        <f t="shared" si="148"/>
        <v>8.1254764130002807E-2</v>
      </c>
      <c r="AI613"/>
      <c r="AJ613">
        <v>23.828157000000001</v>
      </c>
      <c r="AK613" s="155">
        <v>23.734147</v>
      </c>
      <c r="AL613" s="155">
        <v>9.0286152999999994E-2</v>
      </c>
      <c r="AM613" s="155">
        <v>0</v>
      </c>
      <c r="AN613" s="155">
        <v>9.3905673000000007E-6</v>
      </c>
      <c r="AO613" s="155">
        <v>6.8225306000000005E-4</v>
      </c>
      <c r="AP613" s="155">
        <v>3.0322926E-3</v>
      </c>
      <c r="AQ613"/>
      <c r="AR613" s="156">
        <v>7.1387190000000003E-2</v>
      </c>
      <c r="AS613" s="156">
        <v>6.7330961999999994E-2</v>
      </c>
      <c r="AT613" s="156">
        <v>2.2716872000000002E-3</v>
      </c>
      <c r="AU613" s="156">
        <v>1.7845411E-3</v>
      </c>
      <c r="AV613" s="282">
        <f t="shared" si="141"/>
        <v>4.0366284198373398E-6</v>
      </c>
      <c r="AW613" s="282">
        <f t="shared" si="142"/>
        <v>8.4012101270800034E-9</v>
      </c>
      <c r="AX613" s="283">
        <f t="shared" si="143"/>
        <v>0.249935727</v>
      </c>
      <c r="AY613" s="157">
        <v>2.3551203000000001E-6</v>
      </c>
      <c r="AZ613" s="157">
        <v>7.1059664000000001E-9</v>
      </c>
      <c r="BA613" s="157">
        <v>1.9414514999999999E-13</v>
      </c>
      <c r="BB613" s="157">
        <v>3.9733920000000001E-16</v>
      </c>
      <c r="BC613" s="157">
        <v>0</v>
      </c>
      <c r="BD613" s="157">
        <v>8.8750463999999998E-10</v>
      </c>
      <c r="BE613" s="157">
        <v>9.2026487000000005E-7</v>
      </c>
      <c r="BF613" s="157">
        <v>2.0250802E-10</v>
      </c>
      <c r="BG613" s="157">
        <v>1.0710963E-9</v>
      </c>
      <c r="BH613" s="157">
        <v>1.7783875E-11</v>
      </c>
      <c r="BI613" s="157">
        <v>5.6821597000000003E-13</v>
      </c>
      <c r="BJ613" s="157">
        <v>8.0631485999999998E-13</v>
      </c>
      <c r="BK613" s="157">
        <v>1.8607015E-12</v>
      </c>
      <c r="BL613" s="157">
        <v>4.2615459999999999E-13</v>
      </c>
      <c r="BM613" s="157">
        <v>7.567202E-7</v>
      </c>
      <c r="BN613" s="157">
        <v>3.6355447999999999E-9</v>
      </c>
      <c r="BO613" s="157">
        <v>3.7991707000000004E-24</v>
      </c>
      <c r="BP613" s="157">
        <v>1.2594286999999999E-2</v>
      </c>
      <c r="BQ613" s="157">
        <v>0.23734143999999999</v>
      </c>
      <c r="BR613" s="157">
        <v>0</v>
      </c>
      <c r="BS613" s="157">
        <v>0</v>
      </c>
      <c r="BT613" s="157">
        <v>0</v>
      </c>
      <c r="BU613"/>
      <c r="BV613" s="155">
        <v>1.2270093E-4</v>
      </c>
      <c r="BW613" s="155">
        <v>7.3844654E-6</v>
      </c>
      <c r="BX613" s="155">
        <v>7.0761856000000004E-5</v>
      </c>
      <c r="BY613" s="155">
        <v>1.7217529999999999E-7</v>
      </c>
      <c r="BZ613" s="155">
        <v>6.1249890999999996E-6</v>
      </c>
      <c r="CA613" s="155">
        <v>8.1773053999999998E-12</v>
      </c>
      <c r="CB613" s="155">
        <v>4.6273268999999998E-7</v>
      </c>
      <c r="CC613" s="155">
        <v>1.2315636999999999E-11</v>
      </c>
      <c r="CD613" s="155">
        <v>2.0104548999999999E-6</v>
      </c>
      <c r="CE613" s="155">
        <v>1.4561531000000001E-7</v>
      </c>
      <c r="CF613" s="155">
        <v>0</v>
      </c>
      <c r="CG613" s="155">
        <v>8.4013813000000007E-21</v>
      </c>
      <c r="CH613" s="155">
        <v>6.8790181999999999E-17</v>
      </c>
      <c r="CI613" s="155">
        <v>6.5095954999999997E-6</v>
      </c>
      <c r="CJ613" s="155">
        <v>2.9046716000000001E-5</v>
      </c>
      <c r="CK613" s="155">
        <v>8.2311246999999998E-8</v>
      </c>
      <c r="CL613" s="155">
        <v>0</v>
      </c>
      <c r="CM613"/>
      <c r="CN613" s="284">
        <v>5.8224949000000001E-17</v>
      </c>
      <c r="CO613" s="284">
        <v>2.5378451000000002</v>
      </c>
      <c r="CP613" s="285">
        <v>7.1732028000000003E-3</v>
      </c>
      <c r="CQ613" s="284">
        <v>5.0523456E-3</v>
      </c>
      <c r="CR613" s="284">
        <v>3.2470187E-7</v>
      </c>
      <c r="CS613" s="284">
        <v>8.6036919999999999E-9</v>
      </c>
      <c r="CT613" s="284">
        <v>3.0992843000000002E-4</v>
      </c>
      <c r="CU613" s="284">
        <v>3.2170038000000001</v>
      </c>
      <c r="CV613" s="284">
        <v>1.1811068E-5</v>
      </c>
      <c r="CW613" s="284">
        <v>1.9412906E-4</v>
      </c>
      <c r="CX613"/>
      <c r="CY613" s="158"/>
      <c r="CZ613" s="272"/>
      <c r="DA613"/>
      <c r="DB613" s="247"/>
      <c r="DC613"/>
      <c r="DD613"/>
      <c r="DE613"/>
      <c r="DF613"/>
      <c r="DG613"/>
      <c r="DH613"/>
      <c r="DI613"/>
      <c r="DJ613"/>
      <c r="DK613"/>
      <c r="DL613"/>
    </row>
    <row r="614" spans="1:116" ht="14.4">
      <c r="B614" s="188"/>
      <c r="C614" s="151"/>
      <c r="D614" s="51" t="s">
        <v>25</v>
      </c>
      <c r="E614" s="150"/>
      <c r="F614"/>
      <c r="G614"/>
      <c r="H614"/>
      <c r="I614"/>
      <c r="J614"/>
      <c r="K614"/>
      <c r="L614"/>
      <c r="M614"/>
      <c r="N614" s="174"/>
      <c r="O614"/>
      <c r="P614" s="53"/>
      <c r="Q614"/>
      <c r="R614" s="53"/>
      <c r="S614"/>
      <c r="T614"/>
      <c r="U614"/>
      <c r="V614"/>
      <c r="W614"/>
      <c r="Y614"/>
      <c r="Z614" s="53"/>
      <c r="AA614"/>
      <c r="AB614" s="53"/>
      <c r="AC614"/>
      <c r="AD614"/>
      <c r="AE614"/>
      <c r="AF614"/>
      <c r="AG614"/>
      <c r="AH614"/>
      <c r="AI614"/>
      <c r="AJ614"/>
      <c r="AK614"/>
      <c r="AL614"/>
      <c r="AM614"/>
      <c r="AN614"/>
      <c r="AO614"/>
      <c r="AP614"/>
      <c r="AQ614"/>
      <c r="AR614"/>
      <c r="AS614"/>
      <c r="AT614"/>
      <c r="AU614"/>
      <c r="AX614" s="19"/>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s="117"/>
      <c r="CQ614"/>
      <c r="CR614"/>
      <c r="CS614"/>
      <c r="CT614"/>
      <c r="CU614"/>
      <c r="CV614"/>
      <c r="CW614"/>
      <c r="CX614"/>
      <c r="CY614" s="159"/>
      <c r="CZ614" s="272"/>
      <c r="DA614"/>
      <c r="DB614" s="247"/>
      <c r="DC614"/>
      <c r="DD614"/>
      <c r="DE614"/>
      <c r="DF614"/>
      <c r="DG614"/>
      <c r="DH614"/>
      <c r="DI614"/>
      <c r="DJ614"/>
      <c r="DK614"/>
      <c r="DL614"/>
    </row>
    <row r="615" spans="1:116" ht="14.4">
      <c r="A615" t="s">
        <v>735</v>
      </c>
      <c r="B615" s="188" t="s">
        <v>316</v>
      </c>
      <c r="C615" s="151" t="str">
        <f t="shared" si="138"/>
        <v>A.100.10.101</v>
      </c>
      <c r="D615" s="54" t="s">
        <v>25</v>
      </c>
      <c r="E615" s="150" t="s">
        <v>352</v>
      </c>
      <c r="F615" s="153" t="str">
        <f t="shared" si="139"/>
        <v>GS-10Ni6</v>
      </c>
      <c r="G615" s="154">
        <f t="shared" si="140"/>
        <v>2.6462471333333335</v>
      </c>
      <c r="H615"/>
      <c r="I615"/>
      <c r="J615" s="227">
        <f t="shared" si="134"/>
        <v>0.98192776331679799</v>
      </c>
      <c r="K615"/>
      <c r="L615" s="280">
        <f t="shared" si="135"/>
        <v>3.9050036600839999E-2</v>
      </c>
      <c r="M615" s="280">
        <f t="shared" si="136"/>
        <v>0.293854350785753</v>
      </c>
      <c r="N615" s="281">
        <f t="shared" si="137"/>
        <v>0.25208630593020498</v>
      </c>
      <c r="O615" s="280">
        <v>0.39693707</v>
      </c>
      <c r="P615" s="286">
        <v>0.27109759</v>
      </c>
      <c r="Q615" s="219">
        <v>2.2754402E-2</v>
      </c>
      <c r="R615" s="286">
        <v>3.9046403E-2</v>
      </c>
      <c r="S615" s="286">
        <v>2.8613266E-6</v>
      </c>
      <c r="T615" s="286">
        <v>1.3993148999999999E-7</v>
      </c>
      <c r="U615" s="286">
        <v>6.3234275000000003E-7</v>
      </c>
      <c r="V615" s="286">
        <v>8.6522958999999997E-7</v>
      </c>
      <c r="W615" s="219">
        <v>0.25196682999999997</v>
      </c>
      <c r="X615" s="286">
        <v>1.4478024E-6</v>
      </c>
      <c r="Y615" s="219">
        <v>1.194718E-4</v>
      </c>
      <c r="Z615" s="286">
        <v>4.5753763000000001E-8</v>
      </c>
      <c r="AA615" s="286">
        <v>4.1301803E-9</v>
      </c>
      <c r="AB615" s="286">
        <v>2.4683269E-14</v>
      </c>
      <c r="AC615"/>
      <c r="AD615" s="227">
        <f t="shared" ref="AD615:AD687" si="149">O615</f>
        <v>0.39693707</v>
      </c>
      <c r="AE615" s="227">
        <f t="shared" ref="AE615:AE687" si="150">P615+Q615+R615+S615+T615+U615+V615</f>
        <v>0.33290289383042998</v>
      </c>
      <c r="AF615" s="227">
        <f t="shared" ref="AF615:AF687" si="151">P615+Q615+V615+AA615</f>
        <v>0.29385286135977029</v>
      </c>
      <c r="AG615" s="227">
        <f t="shared" ref="AG615:AG687" si="152">Z615+P615+Q615+V615+X615</f>
        <v>0.293854350785753</v>
      </c>
      <c r="AH615" s="227">
        <f t="shared" ref="AH615:AH687" si="153">W615+Y615+AB615</f>
        <v>0.25208630180002467</v>
      </c>
      <c r="AI615"/>
      <c r="AJ615">
        <v>26.976372999999999</v>
      </c>
      <c r="AK615" s="155">
        <v>26.975881999999999</v>
      </c>
      <c r="AL615" s="155">
        <v>2.7446593999999998E-4</v>
      </c>
      <c r="AM615" s="155">
        <v>0</v>
      </c>
      <c r="AN615" s="155">
        <v>6.3782241000000006E-5</v>
      </c>
      <c r="AO615" s="155">
        <v>9.5841761000000001E-5</v>
      </c>
      <c r="AP615" s="155">
        <v>5.6625615999999999E-5</v>
      </c>
      <c r="AQ615"/>
      <c r="AR615" s="156">
        <v>0.11755741</v>
      </c>
      <c r="AS615" s="156">
        <v>0.1120662</v>
      </c>
      <c r="AT615" s="156">
        <v>3.4156552000000001E-3</v>
      </c>
      <c r="AU615" s="156">
        <v>2.0755569E-3</v>
      </c>
      <c r="AV615" s="282">
        <f t="shared" si="141"/>
        <v>6.718597167908663E-6</v>
      </c>
      <c r="AW615" s="282">
        <f t="shared" si="142"/>
        <v>1.2631861030528234E-8</v>
      </c>
      <c r="AX615" s="283">
        <f t="shared" si="143"/>
        <v>0.29069424700000002</v>
      </c>
      <c r="AY615" s="157">
        <v>2.4557174000000001E-6</v>
      </c>
      <c r="AZ615" s="157">
        <v>7.409492E-9</v>
      </c>
      <c r="BA615" s="157">
        <v>2.0243791E-13</v>
      </c>
      <c r="BB615" s="157">
        <v>3.4875028999999998E-15</v>
      </c>
      <c r="BC615" s="157">
        <v>0</v>
      </c>
      <c r="BD615" s="157">
        <v>1.1277106E-9</v>
      </c>
      <c r="BE615" s="157">
        <v>4.2617518000000001E-6</v>
      </c>
      <c r="BF615" s="157">
        <v>2.5738490000000001E-10</v>
      </c>
      <c r="BG615" s="157">
        <v>4.9642124999999997E-9</v>
      </c>
      <c r="BH615" s="157">
        <v>4.6040911000000002E-17</v>
      </c>
      <c r="BI615" s="157">
        <v>5.6648939000000001E-13</v>
      </c>
      <c r="BJ615" s="157">
        <v>2.3334259999999999E-16</v>
      </c>
      <c r="BK615" s="157">
        <v>2.0515497E-15</v>
      </c>
      <c r="BL615" s="157">
        <v>3.7229499000000002E-16</v>
      </c>
      <c r="BM615" s="157">
        <v>2.283236E-14</v>
      </c>
      <c r="BN615" s="157">
        <v>2.3098880000000002E-13</v>
      </c>
      <c r="BO615" s="157">
        <v>3.3345863999999998E-23</v>
      </c>
      <c r="BP615" s="157">
        <v>2.0938477E-2</v>
      </c>
      <c r="BQ615" s="157">
        <v>0.26975577000000001</v>
      </c>
      <c r="BR615" s="157">
        <v>0</v>
      </c>
      <c r="BS615" s="157">
        <v>0</v>
      </c>
      <c r="BT615" s="157">
        <v>0</v>
      </c>
      <c r="BU615"/>
      <c r="BV615" s="155">
        <v>1.7987133E-4</v>
      </c>
      <c r="BW615" s="155">
        <v>3.4224816999999998E-5</v>
      </c>
      <c r="BX615" s="155">
        <v>7.3784392000000003E-5</v>
      </c>
      <c r="BY615" s="155">
        <v>1.1116321E-8</v>
      </c>
      <c r="BZ615" s="155">
        <v>2.8193350999999999E-5</v>
      </c>
      <c r="CA615" s="155">
        <v>7.1773378E-11</v>
      </c>
      <c r="CB615" s="155">
        <v>1.1455926000000001E-12</v>
      </c>
      <c r="CC615" s="155">
        <v>1.0809611E-10</v>
      </c>
      <c r="CD615" s="155">
        <v>2.0848947000000001E-10</v>
      </c>
      <c r="CE615" s="155">
        <v>3.4048974999999998E-8</v>
      </c>
      <c r="CF615" s="155">
        <v>0</v>
      </c>
      <c r="CG615" s="155">
        <v>7.3740123999999996E-20</v>
      </c>
      <c r="CH615" s="155">
        <v>6.0378125999999999E-16</v>
      </c>
      <c r="CI615" s="155">
        <v>9.6855664999999992E-6</v>
      </c>
      <c r="CJ615" s="155">
        <v>3.2844157999999998E-5</v>
      </c>
      <c r="CK615" s="155">
        <v>1.0934955E-6</v>
      </c>
      <c r="CL615" s="155">
        <v>0</v>
      </c>
      <c r="CM615"/>
      <c r="CN615" s="284">
        <v>5.1104870000000003E-16</v>
      </c>
      <c r="CO615" s="284">
        <v>2.6462471000000001</v>
      </c>
      <c r="CP615" s="285">
        <v>1.3839201000000001E-2</v>
      </c>
      <c r="CQ615" s="284">
        <v>2.3416138E-2</v>
      </c>
      <c r="CR615" s="284">
        <v>1.0707354E-13</v>
      </c>
      <c r="CS615" s="284">
        <v>1.2608508999999999E-11</v>
      </c>
      <c r="CT615" s="284">
        <v>1.4310162999999999E-3</v>
      </c>
      <c r="CU615" s="284">
        <v>1.0130264999999999E-3</v>
      </c>
      <c r="CV615" s="284">
        <v>3.0811367000000002E-11</v>
      </c>
      <c r="CW615" s="284">
        <v>1.9356138E-4</v>
      </c>
      <c r="CX615"/>
      <c r="CY615" s="158"/>
      <c r="CZ615" s="267"/>
      <c r="DA615"/>
      <c r="DB615" s="247"/>
      <c r="DC615"/>
      <c r="DD615"/>
      <c r="DE615"/>
      <c r="DF615"/>
      <c r="DG615"/>
      <c r="DH615"/>
      <c r="DI615"/>
      <c r="DJ615"/>
      <c r="DK615"/>
      <c r="DL615"/>
    </row>
    <row r="616" spans="1:116" ht="14.4">
      <c r="A616" t="s">
        <v>736</v>
      </c>
      <c r="B616" s="188" t="s">
        <v>316</v>
      </c>
      <c r="C616" s="151" t="str">
        <f t="shared" si="138"/>
        <v>A.100.10.102</v>
      </c>
      <c r="D616" s="54" t="s">
        <v>25</v>
      </c>
      <c r="E616" s="150" t="s">
        <v>352</v>
      </c>
      <c r="F616" s="153" t="str">
        <f t="shared" si="139"/>
        <v>GS-22Mo4</v>
      </c>
      <c r="G616" s="154">
        <f t="shared" si="140"/>
        <v>2.6455454</v>
      </c>
      <c r="H616"/>
      <c r="I616"/>
      <c r="J616" s="227">
        <f t="shared" ref="J616:J688" si="154">L616+M616+N616+O616</f>
        <v>0.73693677525975754</v>
      </c>
      <c r="K616"/>
      <c r="L616" s="280">
        <f t="shared" ref="L616:L688" si="155">R616+S616+T616+U616</f>
        <v>3.3691679699999998E-2</v>
      </c>
      <c r="M616" s="280">
        <f t="shared" ref="M616:M688" si="156">P616+Q616+V616+Z616+X616</f>
        <v>0.12571994055968999</v>
      </c>
      <c r="N616" s="281">
        <f t="shared" ref="N616:N688" si="157">W616+Y616+AA616+AB616</f>
        <v>0.18069334500006751</v>
      </c>
      <c r="O616" s="280">
        <v>0.39683181000000001</v>
      </c>
      <c r="P616" s="286">
        <v>9.6079373999999995E-2</v>
      </c>
      <c r="Q616" s="219">
        <v>2.8002431000000001E-2</v>
      </c>
      <c r="R616" s="286">
        <v>3.1304552999999999E-2</v>
      </c>
      <c r="S616" s="219">
        <v>8.0137597999999999E-4</v>
      </c>
      <c r="T616" s="219">
        <v>9.3647890000000001E-4</v>
      </c>
      <c r="U616" s="219">
        <v>6.4927181999999996E-4</v>
      </c>
      <c r="V616" s="219">
        <v>1.633982E-3</v>
      </c>
      <c r="W616" s="219">
        <v>0.17784216999999999</v>
      </c>
      <c r="X616" s="286">
        <v>3.9588348000000001E-6</v>
      </c>
      <c r="Y616" s="219">
        <v>1.8784807999999999E-3</v>
      </c>
      <c r="Z616" s="286">
        <v>1.9472488999999999E-7</v>
      </c>
      <c r="AA616" s="219">
        <v>9.7269420000000004E-4</v>
      </c>
      <c r="AB616" s="286">
        <v>6.7493313000000001E-14</v>
      </c>
      <c r="AC616"/>
      <c r="AD616" s="227">
        <f t="shared" si="149"/>
        <v>0.39683181000000001</v>
      </c>
      <c r="AE616" s="227">
        <f t="shared" si="150"/>
        <v>0.1594074667</v>
      </c>
      <c r="AF616" s="227">
        <f t="shared" si="151"/>
        <v>0.12668848120000001</v>
      </c>
      <c r="AG616" s="227">
        <f t="shared" si="152"/>
        <v>0.12571994055969002</v>
      </c>
      <c r="AH616" s="227">
        <f t="shared" si="153"/>
        <v>0.17972065080006749</v>
      </c>
      <c r="AI616"/>
      <c r="AJ616">
        <v>24.140912</v>
      </c>
      <c r="AK616" s="155">
        <v>23.857025</v>
      </c>
      <c r="AL616" s="155">
        <v>0.22902689000000001</v>
      </c>
      <c r="AM616" s="155">
        <v>0</v>
      </c>
      <c r="AN616" s="155">
        <v>5.3150546999999999E-2</v>
      </c>
      <c r="AO616" s="155">
        <v>9.9248265000000005E-4</v>
      </c>
      <c r="AP616" s="155">
        <v>7.1751865999999996E-4</v>
      </c>
      <c r="AQ616"/>
      <c r="AR616" s="156">
        <v>7.1325167999999994E-2</v>
      </c>
      <c r="AS616" s="156">
        <v>6.6985992999999994E-2</v>
      </c>
      <c r="AT616" s="156">
        <v>2.4574357999999998E-3</v>
      </c>
      <c r="AU616" s="156">
        <v>1.8817389000000001E-3</v>
      </c>
      <c r="AV616" s="282">
        <f t="shared" si="141"/>
        <v>4.0159468227861404E-6</v>
      </c>
      <c r="AW616" s="282">
        <f t="shared" si="142"/>
        <v>9.0881500999400922E-9</v>
      </c>
      <c r="AX616" s="283">
        <f t="shared" si="143"/>
        <v>0.26354886700000002</v>
      </c>
      <c r="AY616" s="157">
        <v>2.4550661999999998E-6</v>
      </c>
      <c r="AZ616" s="157">
        <v>7.4075272999999999E-9</v>
      </c>
      <c r="BA616" s="157">
        <v>2.0238423E-13</v>
      </c>
      <c r="BB616" s="157">
        <v>9.5361408000000002E-15</v>
      </c>
      <c r="BC616" s="157">
        <v>0</v>
      </c>
      <c r="BD616" s="157">
        <v>8.8051324999999999E-10</v>
      </c>
      <c r="BE616" s="157">
        <v>1.0852007E-6</v>
      </c>
      <c r="BF616" s="157">
        <v>2.0088673E-10</v>
      </c>
      <c r="BG616" s="157">
        <v>1.2637597999999999E-9</v>
      </c>
      <c r="BH616" s="157">
        <v>2.0390331E-10</v>
      </c>
      <c r="BI616" s="157">
        <v>5.6505117000000003E-13</v>
      </c>
      <c r="BJ616" s="157">
        <v>9.6361576000000002E-12</v>
      </c>
      <c r="BK616" s="157">
        <v>1.3161543999999999E-12</v>
      </c>
      <c r="BL616" s="157">
        <v>3.5321253999999999E-13</v>
      </c>
      <c r="BM616" s="157">
        <v>4.5455188999999998E-7</v>
      </c>
      <c r="BN616" s="157">
        <v>2.024751E-8</v>
      </c>
      <c r="BO616" s="157">
        <v>9.1180095999999996E-23</v>
      </c>
      <c r="BP616" s="157">
        <v>2.4979357000000001E-2</v>
      </c>
      <c r="BQ616" s="157">
        <v>0.23856951000000001</v>
      </c>
      <c r="BR616" s="157">
        <v>0</v>
      </c>
      <c r="BS616" s="157">
        <v>0</v>
      </c>
      <c r="BT616" s="157">
        <v>0</v>
      </c>
      <c r="BU616"/>
      <c r="BV616" s="155">
        <v>1.7298262000000001E-4</v>
      </c>
      <c r="BW616" s="155">
        <v>8.7128405999999997E-6</v>
      </c>
      <c r="BX616" s="155">
        <v>7.3764825000000004E-5</v>
      </c>
      <c r="BY616" s="155">
        <v>2.0250581E-7</v>
      </c>
      <c r="BZ616" s="155">
        <v>7.1925392000000001E-6</v>
      </c>
      <c r="CA616" s="155">
        <v>1.9625533000000001E-10</v>
      </c>
      <c r="CB616" s="155">
        <v>5.3055212000000001E-6</v>
      </c>
      <c r="CC616" s="155">
        <v>2.9557529999999998E-10</v>
      </c>
      <c r="CD616" s="155">
        <v>1.2713275E-6</v>
      </c>
      <c r="CE616" s="155">
        <v>4.6487454000000001E-7</v>
      </c>
      <c r="CF616" s="155">
        <v>0</v>
      </c>
      <c r="CG616" s="155">
        <v>2.0163314999999999E-19</v>
      </c>
      <c r="CH616" s="155">
        <v>1.6509643999999999E-15</v>
      </c>
      <c r="CI616" s="155">
        <v>6.5495956000000001E-6</v>
      </c>
      <c r="CJ616" s="155">
        <v>2.9374039E-5</v>
      </c>
      <c r="CK616" s="155">
        <v>4.0144059000000002E-5</v>
      </c>
      <c r="CL616" s="155">
        <v>0</v>
      </c>
      <c r="CM616"/>
      <c r="CN616" s="284">
        <v>1.3973988E-15</v>
      </c>
      <c r="CO616" s="284">
        <v>2.6455454</v>
      </c>
      <c r="CP616" s="285">
        <v>7.0534307000000001E-3</v>
      </c>
      <c r="CQ616" s="284">
        <v>5.9612433999999999E-3</v>
      </c>
      <c r="CR616" s="284">
        <v>1.9449865E-7</v>
      </c>
      <c r="CS616" s="284">
        <v>8.8236921000000003E-8</v>
      </c>
      <c r="CT616" s="284">
        <v>3.6472149999999999E-4</v>
      </c>
      <c r="CU616" s="284">
        <v>2.0671732</v>
      </c>
      <c r="CV616" s="284">
        <v>1.3542132000000001E-4</v>
      </c>
      <c r="CW616" s="284">
        <v>1.9311346E-4</v>
      </c>
      <c r="CX616"/>
      <c r="CY616" s="158"/>
      <c r="CZ616" s="272"/>
      <c r="DA616"/>
      <c r="DB616" s="247"/>
      <c r="DC616"/>
      <c r="DD616"/>
      <c r="DE616"/>
      <c r="DF616"/>
      <c r="DG616"/>
      <c r="DH616"/>
      <c r="DI616"/>
      <c r="DJ616"/>
      <c r="DK616"/>
      <c r="DL616"/>
    </row>
    <row r="617" spans="1:116" ht="14.4">
      <c r="A617" t="s">
        <v>737</v>
      </c>
      <c r="B617" s="188" t="s">
        <v>316</v>
      </c>
      <c r="C617" s="151" t="str">
        <f t="shared" si="138"/>
        <v>A.100.10.103</v>
      </c>
      <c r="D617" s="54" t="s">
        <v>25</v>
      </c>
      <c r="E617" s="150" t="s">
        <v>352</v>
      </c>
      <c r="F617" s="153" t="str">
        <f t="shared" si="139"/>
        <v>GS-25CrMo4</v>
      </c>
      <c r="G617" s="154">
        <f t="shared" si="140"/>
        <v>3.1602221333333333</v>
      </c>
      <c r="H617"/>
      <c r="I617"/>
      <c r="J617" s="227">
        <f t="shared" si="154"/>
        <v>2.2208927081054601</v>
      </c>
      <c r="K617"/>
      <c r="L617" s="280">
        <f t="shared" si="155"/>
        <v>6.0507042519999998E-2</v>
      </c>
      <c r="M617" s="280">
        <f t="shared" si="156"/>
        <v>0.82808533589530009</v>
      </c>
      <c r="N617" s="281">
        <f t="shared" si="157"/>
        <v>0.85826700969016012</v>
      </c>
      <c r="O617" s="280">
        <v>0.47403331999999998</v>
      </c>
      <c r="P617" s="219">
        <v>0.79834631</v>
      </c>
      <c r="Q617" s="219">
        <v>2.8092055000000001E-2</v>
      </c>
      <c r="R617" s="219">
        <v>5.8106739999999997E-2</v>
      </c>
      <c r="S617" s="219">
        <v>8.1210595999999999E-4</v>
      </c>
      <c r="T617" s="219">
        <v>9.3700363999999999E-4</v>
      </c>
      <c r="U617" s="219">
        <v>6.5119291999999999E-4</v>
      </c>
      <c r="V617" s="219">
        <v>1.6372165000000001E-3</v>
      </c>
      <c r="W617" s="219">
        <v>0.85496780000000006</v>
      </c>
      <c r="X617" s="286">
        <v>9.3880937999999995E-6</v>
      </c>
      <c r="Y617" s="219">
        <v>2.3265E-3</v>
      </c>
      <c r="Z617" s="286">
        <v>3.6630149999999998E-7</v>
      </c>
      <c r="AA617" s="219">
        <v>9.7270969000000005E-4</v>
      </c>
      <c r="AB617" s="286">
        <v>1.6005557E-13</v>
      </c>
      <c r="AC617"/>
      <c r="AD617" s="227">
        <f t="shared" si="149"/>
        <v>0.47403331999999998</v>
      </c>
      <c r="AE617" s="227">
        <f t="shared" si="150"/>
        <v>0.88858262402000021</v>
      </c>
      <c r="AF617" s="227">
        <f t="shared" si="151"/>
        <v>0.82904829119000001</v>
      </c>
      <c r="AG617" s="227">
        <f t="shared" si="152"/>
        <v>0.82808533589530009</v>
      </c>
      <c r="AH617" s="227">
        <f t="shared" si="153"/>
        <v>0.85729430000016016</v>
      </c>
      <c r="AI617"/>
      <c r="AJ617">
        <v>35.452497999999999</v>
      </c>
      <c r="AK617" s="155">
        <v>35.166770999999997</v>
      </c>
      <c r="AL617" s="155">
        <v>0.23005613</v>
      </c>
      <c r="AM617" s="155">
        <v>0</v>
      </c>
      <c r="AN617" s="155">
        <v>5.3389731000000003E-2</v>
      </c>
      <c r="AO617" s="155">
        <v>1.3518893000000001E-3</v>
      </c>
      <c r="AP617" s="155">
        <v>9.2986472000000002E-4</v>
      </c>
      <c r="AQ617"/>
      <c r="AR617" s="156">
        <v>0.29823048000000002</v>
      </c>
      <c r="AS617" s="156">
        <v>0.28837593</v>
      </c>
      <c r="AT617" s="156">
        <v>6.9302024999999996E-3</v>
      </c>
      <c r="AU617" s="156">
        <v>2.9243505000000002E-3</v>
      </c>
      <c r="AV617" s="282">
        <f t="shared" si="141"/>
        <v>1.7288724646814276E-5</v>
      </c>
      <c r="AW617" s="282">
        <f t="shared" si="142"/>
        <v>2.562944773753021E-8</v>
      </c>
      <c r="AX617" s="283">
        <f t="shared" si="143"/>
        <v>0.40957289600000002</v>
      </c>
      <c r="AY617" s="157">
        <v>2.9326863000000002E-6</v>
      </c>
      <c r="AZ617" s="157">
        <v>8.8486224000000008E-9</v>
      </c>
      <c r="BA617" s="157">
        <v>2.4175700000000001E-13</v>
      </c>
      <c r="BB617" s="157">
        <v>2.2614277000000001E-14</v>
      </c>
      <c r="BC617" s="157">
        <v>0</v>
      </c>
      <c r="BD617" s="157">
        <v>1.7429782E-9</v>
      </c>
      <c r="BE617" s="157">
        <v>1.3879494999999999E-5</v>
      </c>
      <c r="BF617" s="157">
        <v>3.9792709E-10</v>
      </c>
      <c r="BG617" s="157">
        <v>1.6166906999999999E-8</v>
      </c>
      <c r="BH617" s="157">
        <v>2.0390349E-10</v>
      </c>
      <c r="BI617" s="157">
        <v>5.3051137999999996E-13</v>
      </c>
      <c r="BJ617" s="157">
        <v>9.6370326999999997E-12</v>
      </c>
      <c r="BK617" s="157">
        <v>1.3238478E-12</v>
      </c>
      <c r="BL617" s="157">
        <v>3.5460865000000002E-13</v>
      </c>
      <c r="BM617" s="157">
        <v>4.5455197E-7</v>
      </c>
      <c r="BN617" s="157">
        <v>2.0248376000000001E-8</v>
      </c>
      <c r="BO617" s="157">
        <v>2.1622708000000002E-22</v>
      </c>
      <c r="BP617" s="157">
        <v>5.7917396000000003E-2</v>
      </c>
      <c r="BQ617" s="157">
        <v>0.35165550000000001</v>
      </c>
      <c r="BR617" s="157">
        <v>0</v>
      </c>
      <c r="BS617" s="157">
        <v>0</v>
      </c>
      <c r="BT617" s="157">
        <v>0</v>
      </c>
      <c r="BU617"/>
      <c r="BV617" s="155">
        <v>4.0405829999999999E-4</v>
      </c>
      <c r="BW617" s="155">
        <v>1.1145977E-4</v>
      </c>
      <c r="BX617" s="155">
        <v>8.8115378E-5</v>
      </c>
      <c r="BY617" s="155">
        <v>2.0223421E-7</v>
      </c>
      <c r="BZ617" s="155">
        <v>9.1833193000000001E-5</v>
      </c>
      <c r="CA617" s="155">
        <v>4.6540550000000001E-10</v>
      </c>
      <c r="CB617" s="155">
        <v>5.3055255E-6</v>
      </c>
      <c r="CC617" s="155">
        <v>7.0093570999999998E-10</v>
      </c>
      <c r="CD617" s="155">
        <v>1.2721094000000001E-6</v>
      </c>
      <c r="CE617" s="155">
        <v>4.6427096E-7</v>
      </c>
      <c r="CF617" s="155">
        <v>0</v>
      </c>
      <c r="CG617" s="155">
        <v>4.7815861000000004E-19</v>
      </c>
      <c r="CH617" s="155">
        <v>3.9151441E-15</v>
      </c>
      <c r="CI617" s="155">
        <v>1.8342583E-5</v>
      </c>
      <c r="CJ617" s="155">
        <v>4.3015610000000003E-5</v>
      </c>
      <c r="CK617" s="155">
        <v>4.4046460999999999E-5</v>
      </c>
      <c r="CL617" s="155">
        <v>0</v>
      </c>
      <c r="CM617"/>
      <c r="CN617" s="284">
        <v>3.3138314000000002E-15</v>
      </c>
      <c r="CO617" s="284">
        <v>3.1602222000000002</v>
      </c>
      <c r="CP617" s="285">
        <v>3.1560568999999997E-2</v>
      </c>
      <c r="CQ617" s="284">
        <v>7.6259259999999995E-2</v>
      </c>
      <c r="CR617" s="284">
        <v>1.9449906000000001E-7</v>
      </c>
      <c r="CS617" s="284">
        <v>8.8284202999999994E-8</v>
      </c>
      <c r="CT617" s="284">
        <v>4.6608246000000002E-3</v>
      </c>
      <c r="CU617" s="284">
        <v>2.0709719999999998</v>
      </c>
      <c r="CV617" s="284">
        <v>1.3542143999999999E-4</v>
      </c>
      <c r="CW617" s="284">
        <v>1.8140716E-4</v>
      </c>
      <c r="CX617"/>
      <c r="CY617" s="158"/>
      <c r="CZ617" s="272"/>
      <c r="DA617"/>
      <c r="DB617" s="247"/>
      <c r="DC617"/>
      <c r="DD617"/>
      <c r="DE617"/>
      <c r="DF617"/>
      <c r="DG617"/>
      <c r="DH617"/>
      <c r="DI617"/>
      <c r="DJ617"/>
      <c r="DK617"/>
      <c r="DL617"/>
    </row>
    <row r="618" spans="1:116" ht="14.4">
      <c r="A618" t="s">
        <v>738</v>
      </c>
      <c r="B618" s="188" t="s">
        <v>316</v>
      </c>
      <c r="C618" s="151" t="str">
        <f t="shared" si="138"/>
        <v>A.100.10.104</v>
      </c>
      <c r="D618" s="54" t="s">
        <v>25</v>
      </c>
      <c r="E618" s="150" t="s">
        <v>352</v>
      </c>
      <c r="F618" s="153" t="str">
        <f t="shared" si="139"/>
        <v>GS-45.3</v>
      </c>
      <c r="G618" s="154">
        <f t="shared" si="140"/>
        <v>2.5687328666666671</v>
      </c>
      <c r="H618"/>
      <c r="I618"/>
      <c r="J618" s="227">
        <f t="shared" si="154"/>
        <v>0.61842412236975752</v>
      </c>
      <c r="K618"/>
      <c r="L618" s="280">
        <f t="shared" si="155"/>
        <v>3.4143319480000003E-2</v>
      </c>
      <c r="M618" s="280">
        <f t="shared" si="156"/>
        <v>0.11275019195969001</v>
      </c>
      <c r="N618" s="281">
        <f t="shared" si="157"/>
        <v>8.6220680930067475E-2</v>
      </c>
      <c r="O618" s="280">
        <v>0.38530993000000002</v>
      </c>
      <c r="P618" s="286">
        <v>8.7407199000000005E-2</v>
      </c>
      <c r="Q618" s="219">
        <v>2.3264330999999999E-2</v>
      </c>
      <c r="R618" s="286">
        <v>3.1238833000000001E-2</v>
      </c>
      <c r="S618" s="219">
        <v>4.3911355000000001E-4</v>
      </c>
      <c r="T618" s="219">
        <v>2.3093635000000002E-3</v>
      </c>
      <c r="U618" s="219">
        <v>1.5600942999999999E-4</v>
      </c>
      <c r="V618" s="219">
        <v>2.0745083999999998E-3</v>
      </c>
      <c r="W618" s="219">
        <v>8.4878733999999997E-2</v>
      </c>
      <c r="X618" s="286">
        <v>3.9588348000000001E-6</v>
      </c>
      <c r="Y618" s="219">
        <v>1.0420640000000001E-3</v>
      </c>
      <c r="Z618" s="286">
        <v>1.9472488999999999E-7</v>
      </c>
      <c r="AA618" s="219">
        <v>2.9988292999999998E-4</v>
      </c>
      <c r="AB618" s="286">
        <v>6.7493313000000001E-14</v>
      </c>
      <c r="AC618"/>
      <c r="AD618" s="227">
        <f t="shared" si="149"/>
        <v>0.38530993000000002</v>
      </c>
      <c r="AE618" s="227">
        <f t="shared" si="150"/>
        <v>0.14688935788000002</v>
      </c>
      <c r="AF618" s="227">
        <f t="shared" si="151"/>
        <v>0.11304592132999999</v>
      </c>
      <c r="AG618" s="227">
        <f t="shared" si="152"/>
        <v>0.11275019195969001</v>
      </c>
      <c r="AH618" s="227">
        <f t="shared" si="153"/>
        <v>8.592079800006748E-2</v>
      </c>
      <c r="AI618"/>
      <c r="AJ618">
        <v>23.876214000000001</v>
      </c>
      <c r="AK618" s="155">
        <v>23.749205</v>
      </c>
      <c r="AL618" s="155">
        <v>0.12512418</v>
      </c>
      <c r="AM618" s="155">
        <v>0</v>
      </c>
      <c r="AN618" s="155">
        <v>1.7440456999999999E-4</v>
      </c>
      <c r="AO618" s="155">
        <v>9.9248265000000005E-4</v>
      </c>
      <c r="AP618" s="155">
        <v>7.1751865999999996E-4</v>
      </c>
      <c r="AQ618"/>
      <c r="AR618" s="156">
        <v>7.8988754999999994E-2</v>
      </c>
      <c r="AS618" s="156">
        <v>7.4900890999999997E-2</v>
      </c>
      <c r="AT618" s="156">
        <v>2.3010445000000001E-3</v>
      </c>
      <c r="AU618" s="156">
        <v>1.786819E-3</v>
      </c>
      <c r="AV618" s="282">
        <f t="shared" si="141"/>
        <v>4.4904611396361406E-6</v>
      </c>
      <c r="AW618" s="282">
        <f t="shared" si="142"/>
        <v>8.5097798589200906E-9</v>
      </c>
      <c r="AX618" s="283">
        <f t="shared" si="143"/>
        <v>0.25025476499999999</v>
      </c>
      <c r="AY618" s="157">
        <v>2.3837841999999998E-6</v>
      </c>
      <c r="AZ618" s="157">
        <v>7.1924522000000002E-9</v>
      </c>
      <c r="BA618" s="157">
        <v>1.9650806999999999E-13</v>
      </c>
      <c r="BB618" s="157">
        <v>9.5361408000000002E-15</v>
      </c>
      <c r="BC618" s="157">
        <v>0</v>
      </c>
      <c r="BD618" s="157">
        <v>8.7895670000000002E-10</v>
      </c>
      <c r="BE618" s="157">
        <v>9.3073169000000001E-7</v>
      </c>
      <c r="BF618" s="157">
        <v>2.0053231000000001E-10</v>
      </c>
      <c r="BG618" s="157">
        <v>1.0838288E-9</v>
      </c>
      <c r="BH618" s="157">
        <v>2.7484288999999999E-11</v>
      </c>
      <c r="BI618" s="157">
        <v>5.6246051999999997E-13</v>
      </c>
      <c r="BJ618" s="157">
        <v>1.1891686000000001E-12</v>
      </c>
      <c r="BK618" s="157">
        <v>2.8756127E-12</v>
      </c>
      <c r="BL618" s="157">
        <v>6.5851003000000005E-13</v>
      </c>
      <c r="BM618" s="157">
        <v>1.1694756999999999E-6</v>
      </c>
      <c r="BN618" s="157">
        <v>5.5905833999999998E-9</v>
      </c>
      <c r="BO618" s="157">
        <v>9.1180095999999996E-23</v>
      </c>
      <c r="BP618" s="157">
        <v>1.2763455E-2</v>
      </c>
      <c r="BQ618" s="157">
        <v>0.23749131000000001</v>
      </c>
      <c r="BR618" s="157">
        <v>0</v>
      </c>
      <c r="BS618" s="157">
        <v>0</v>
      </c>
      <c r="BT618" s="157">
        <v>0</v>
      </c>
      <c r="BU618"/>
      <c r="BV618" s="155">
        <v>1.2514056E-4</v>
      </c>
      <c r="BW618" s="155">
        <v>7.4723421000000003E-6</v>
      </c>
      <c r="BX618" s="155">
        <v>7.1623088999999999E-5</v>
      </c>
      <c r="BY618" s="155">
        <v>2.5400922000000001E-7</v>
      </c>
      <c r="BZ618" s="155">
        <v>6.1706978999999996E-6</v>
      </c>
      <c r="CA618" s="155">
        <v>1.9625533000000001E-10</v>
      </c>
      <c r="CB618" s="155">
        <v>7.1513526999999998E-7</v>
      </c>
      <c r="CC618" s="155">
        <v>2.9557529999999998E-10</v>
      </c>
      <c r="CD618" s="155">
        <v>3.1020432000000001E-6</v>
      </c>
      <c r="CE618" s="155">
        <v>1.3835747000000001E-7</v>
      </c>
      <c r="CF618" s="155">
        <v>0</v>
      </c>
      <c r="CG618" s="155">
        <v>2.0163314999999999E-19</v>
      </c>
      <c r="CH618" s="155">
        <v>1.6509643999999999E-15</v>
      </c>
      <c r="CI618" s="155">
        <v>6.4565082E-6</v>
      </c>
      <c r="CJ618" s="155">
        <v>2.9109623E-5</v>
      </c>
      <c r="CK618" s="155">
        <v>9.8259312E-8</v>
      </c>
      <c r="CL618" s="155">
        <v>0</v>
      </c>
      <c r="CM618"/>
      <c r="CN618" s="284">
        <v>1.3973988E-15</v>
      </c>
      <c r="CO618" s="284">
        <v>2.5687329000000001</v>
      </c>
      <c r="CP618" s="285">
        <v>7.0882391999999997E-3</v>
      </c>
      <c r="CQ618" s="284">
        <v>5.1125123000000001E-3</v>
      </c>
      <c r="CR618" s="284">
        <v>5.0178632999999997E-7</v>
      </c>
      <c r="CS618" s="284">
        <v>1.0256445999999999E-8</v>
      </c>
      <c r="CT618" s="284">
        <v>3.1285461E-4</v>
      </c>
      <c r="CU618" s="284">
        <v>4.9715796000000001</v>
      </c>
      <c r="CV618" s="284">
        <v>1.8253547999999999E-5</v>
      </c>
      <c r="CW618" s="284">
        <v>1.9222839E-4</v>
      </c>
      <c r="CX618"/>
      <c r="CY618" s="158"/>
      <c r="CZ618" s="272"/>
      <c r="DA618"/>
      <c r="DB618" s="247"/>
      <c r="DC618"/>
      <c r="DD618"/>
      <c r="DE618"/>
      <c r="DF618"/>
      <c r="DG618"/>
      <c r="DH618"/>
      <c r="DI618"/>
      <c r="DJ618"/>
      <c r="DK618"/>
      <c r="DL618"/>
    </row>
    <row r="619" spans="1:116" ht="14.4">
      <c r="A619" t="s">
        <v>739</v>
      </c>
      <c r="B619" s="188" t="s">
        <v>316</v>
      </c>
      <c r="C619" s="151" t="str">
        <f t="shared" si="138"/>
        <v>A.100.10.105</v>
      </c>
      <c r="D619" s="54" t="s">
        <v>25</v>
      </c>
      <c r="E619" s="150" t="s">
        <v>352</v>
      </c>
      <c r="F619" s="153" t="str">
        <f t="shared" si="139"/>
        <v>GS-70</v>
      </c>
      <c r="G619" s="154">
        <f t="shared" si="140"/>
        <v>2.3621295999999998</v>
      </c>
      <c r="H619"/>
      <c r="I619"/>
      <c r="J619" s="227">
        <f t="shared" si="154"/>
        <v>0.55960582410679161</v>
      </c>
      <c r="K619"/>
      <c r="L619" s="280">
        <f t="shared" si="155"/>
        <v>3.0489270345E-2</v>
      </c>
      <c r="M619" s="280">
        <f t="shared" si="156"/>
        <v>0.10130615953175</v>
      </c>
      <c r="N619" s="281">
        <f t="shared" si="157"/>
        <v>7.3490954230041608E-2</v>
      </c>
      <c r="O619" s="280">
        <v>0.35431943999999999</v>
      </c>
      <c r="P619" s="286">
        <v>7.9213543999999997E-2</v>
      </c>
      <c r="Q619" s="286">
        <v>2.1354627000000001E-2</v>
      </c>
      <c r="R619" s="286">
        <v>2.9457252E-2</v>
      </c>
      <c r="S619" s="219">
        <v>1.6064270999999999E-4</v>
      </c>
      <c r="T619" s="219">
        <v>8.1561665000000002E-4</v>
      </c>
      <c r="U619" s="286">
        <v>5.5758984999999998E-5</v>
      </c>
      <c r="V619" s="219">
        <v>7.3542716999999995E-4</v>
      </c>
      <c r="W619" s="219">
        <v>7.3000282E-2</v>
      </c>
      <c r="X619" s="286">
        <v>2.4412814000000001E-6</v>
      </c>
      <c r="Y619" s="219">
        <v>3.8482822000000002E-4</v>
      </c>
      <c r="Z619" s="286">
        <v>1.2008035E-7</v>
      </c>
      <c r="AA619" s="219">
        <v>1.0584401E-4</v>
      </c>
      <c r="AB619" s="286">
        <v>4.1620875999999997E-14</v>
      </c>
      <c r="AC619"/>
      <c r="AD619" s="227">
        <f t="shared" si="149"/>
        <v>0.35431943999999999</v>
      </c>
      <c r="AE619" s="227">
        <f t="shared" si="150"/>
        <v>0.13179286851499997</v>
      </c>
      <c r="AF619" s="227">
        <f t="shared" si="151"/>
        <v>0.10140944217999999</v>
      </c>
      <c r="AG619" s="227">
        <f t="shared" si="152"/>
        <v>0.10130615953175</v>
      </c>
      <c r="AH619" s="227">
        <f t="shared" si="153"/>
        <v>7.3385110220041613E-2</v>
      </c>
      <c r="AI619"/>
      <c r="AJ619">
        <v>22.335266000000001</v>
      </c>
      <c r="AK619" s="155">
        <v>22.288967</v>
      </c>
      <c r="AL619" s="155">
        <v>4.5137811E-2</v>
      </c>
      <c r="AM619" s="155">
        <v>0</v>
      </c>
      <c r="AN619" s="155">
        <v>1.0754948E-4</v>
      </c>
      <c r="AO619" s="155">
        <v>6.1203096999999998E-4</v>
      </c>
      <c r="AP619" s="155">
        <v>4.4246984000000003E-4</v>
      </c>
      <c r="AQ619"/>
      <c r="AR619" s="156">
        <v>6.0933704999999998E-2</v>
      </c>
      <c r="AS619" s="156">
        <v>5.7158172E-2</v>
      </c>
      <c r="AT619" s="156">
        <v>2.1007736E-3</v>
      </c>
      <c r="AU619" s="156">
        <v>1.6747598999999999E-3</v>
      </c>
      <c r="AV619" s="282">
        <f t="shared" si="141"/>
        <v>3.4267488919106203E-6</v>
      </c>
      <c r="AW619" s="282">
        <f t="shared" si="142"/>
        <v>7.7691330636200584E-9</v>
      </c>
      <c r="AX619" s="283">
        <f t="shared" si="143"/>
        <v>0.23456021500000002</v>
      </c>
      <c r="AY619" s="157">
        <v>2.1920563E-6</v>
      </c>
      <c r="AZ619" s="157">
        <v>6.6139630000000003E-9</v>
      </c>
      <c r="BA619" s="157">
        <v>1.8070292000000001E-13</v>
      </c>
      <c r="BB619" s="157">
        <v>5.8806201999999997E-15</v>
      </c>
      <c r="BC619" s="157">
        <v>0</v>
      </c>
      <c r="BD619" s="157">
        <v>8.2895153000000001E-10</v>
      </c>
      <c r="BE619" s="157">
        <v>8.1913366000000005E-7</v>
      </c>
      <c r="BF619" s="157">
        <v>1.8913274E-10</v>
      </c>
      <c r="BG619" s="157">
        <v>9.5395822000000001E-10</v>
      </c>
      <c r="BH619" s="157">
        <v>9.7003704E-12</v>
      </c>
      <c r="BI619" s="157">
        <v>5.3050855E-13</v>
      </c>
      <c r="BJ619" s="157">
        <v>4.2006428000000002E-13</v>
      </c>
      <c r="BK619" s="157">
        <v>1.015023E-12</v>
      </c>
      <c r="BL619" s="157">
        <v>2.3243447000000002E-13</v>
      </c>
      <c r="BM619" s="157">
        <v>4.1275621000000001E-7</v>
      </c>
      <c r="BN619" s="157">
        <v>1.9737644999999998E-9</v>
      </c>
      <c r="BO619" s="157">
        <v>5.6227726000000001E-23</v>
      </c>
      <c r="BP619" s="157">
        <v>1.1671005E-2</v>
      </c>
      <c r="BQ619" s="157">
        <v>0.22288921</v>
      </c>
      <c r="BR619" s="157">
        <v>0</v>
      </c>
      <c r="BS619" s="157">
        <v>0</v>
      </c>
      <c r="BT619" s="157">
        <v>0</v>
      </c>
      <c r="BU619"/>
      <c r="BV619" s="155">
        <v>1.127308E-4</v>
      </c>
      <c r="BW619" s="155">
        <v>6.5769372999999999E-6</v>
      </c>
      <c r="BX619" s="155">
        <v>6.5862441E-5</v>
      </c>
      <c r="BY619" s="155">
        <v>9.6500006999999996E-8</v>
      </c>
      <c r="BZ619" s="155">
        <v>5.4271908999999999E-6</v>
      </c>
      <c r="CA619" s="155">
        <v>1.2102412000000001E-10</v>
      </c>
      <c r="CB619" s="155">
        <v>2.5240150999999998E-7</v>
      </c>
      <c r="CC619" s="155">
        <v>1.8227142999999999E-10</v>
      </c>
      <c r="CD619" s="155">
        <v>1.0956069E-6</v>
      </c>
      <c r="CE619" s="155">
        <v>6.9138831999999994E-8</v>
      </c>
      <c r="CF619" s="155">
        <v>0</v>
      </c>
      <c r="CG619" s="155">
        <v>1.2434044000000001E-19</v>
      </c>
      <c r="CH619" s="155">
        <v>1.0180947000000001E-15</v>
      </c>
      <c r="CI619" s="155">
        <v>6.0578323999999996E-6</v>
      </c>
      <c r="CJ619" s="155">
        <v>2.7227278999999999E-5</v>
      </c>
      <c r="CK619" s="155">
        <v>6.5169785999999999E-8</v>
      </c>
      <c r="CL619" s="155">
        <v>0</v>
      </c>
      <c r="CM619"/>
      <c r="CN619" s="284">
        <v>8.6172924000000004E-16</v>
      </c>
      <c r="CO619" s="284">
        <v>2.3621295999999998</v>
      </c>
      <c r="CP619" s="285">
        <v>6.7159005999999997E-3</v>
      </c>
      <c r="CQ619" s="284">
        <v>4.4998722999999999E-3</v>
      </c>
      <c r="CR619" s="284">
        <v>1.7710123000000001E-7</v>
      </c>
      <c r="CS619" s="284">
        <v>3.6396499999999999E-9</v>
      </c>
      <c r="CT619" s="284">
        <v>2.7525321000000002E-4</v>
      </c>
      <c r="CU619" s="284">
        <v>1.7547317</v>
      </c>
      <c r="CV619" s="284">
        <v>6.4424508999999999E-6</v>
      </c>
      <c r="CW619" s="284">
        <v>1.8128601E-4</v>
      </c>
      <c r="CX619"/>
      <c r="CY619" s="158"/>
      <c r="CZ619" s="272"/>
      <c r="DA619"/>
      <c r="DB619" s="247"/>
      <c r="DC619"/>
      <c r="DD619"/>
      <c r="DE619"/>
      <c r="DF619"/>
      <c r="DG619"/>
      <c r="DH619"/>
      <c r="DI619"/>
      <c r="DJ619"/>
      <c r="DK619"/>
      <c r="DL619"/>
    </row>
    <row r="620" spans="1:116" ht="14.4">
      <c r="A620" t="s">
        <v>740</v>
      </c>
      <c r="B620" s="188" t="s">
        <v>316</v>
      </c>
      <c r="C620" s="151" t="str">
        <f t="shared" si="138"/>
        <v>A.100.10.106</v>
      </c>
      <c r="D620" s="54" t="s">
        <v>25</v>
      </c>
      <c r="E620" s="150" t="s">
        <v>352</v>
      </c>
      <c r="F620" s="153" t="str">
        <f t="shared" si="139"/>
        <v>GS-X40CrNiSi 25 12</v>
      </c>
      <c r="G620" s="154">
        <f t="shared" si="140"/>
        <v>8.445193333333334</v>
      </c>
      <c r="H620"/>
      <c r="I620"/>
      <c r="J620" s="227">
        <f t="shared" si="154"/>
        <v>5.1746919878714053</v>
      </c>
      <c r="K620"/>
      <c r="L620" s="280">
        <f t="shared" si="155"/>
        <v>0.10904671020000001</v>
      </c>
      <c r="M620" s="280">
        <f t="shared" si="156"/>
        <v>1.8400201246712202</v>
      </c>
      <c r="N620" s="281">
        <f t="shared" si="157"/>
        <v>1.9588461530001853</v>
      </c>
      <c r="O620" s="280">
        <v>1.2667790000000001</v>
      </c>
      <c r="P620" s="286">
        <v>1.7296881</v>
      </c>
      <c r="Q620" s="286">
        <v>7.3398156000000006E-2</v>
      </c>
      <c r="R620" s="286">
        <v>7.8346974E-2</v>
      </c>
      <c r="S620" s="219">
        <v>1.5707733000000001E-2</v>
      </c>
      <c r="T620" s="219">
        <v>4.4263981999999999E-3</v>
      </c>
      <c r="U620" s="219">
        <v>1.0565605E-2</v>
      </c>
      <c r="V620" s="219">
        <v>3.6922666999999999E-2</v>
      </c>
      <c r="W620" s="219">
        <v>1.8669614999999999</v>
      </c>
      <c r="X620" s="286">
        <v>1.0858518E-5</v>
      </c>
      <c r="Y620" s="219">
        <v>7.6516979999999998E-2</v>
      </c>
      <c r="Z620" s="286">
        <v>3.4315321999999998E-7</v>
      </c>
      <c r="AA620" s="219">
        <v>1.5367673E-2</v>
      </c>
      <c r="AB620" s="286">
        <v>1.8512451999999999E-13</v>
      </c>
      <c r="AC620"/>
      <c r="AD620" s="227">
        <f t="shared" si="149"/>
        <v>1.2667790000000001</v>
      </c>
      <c r="AE620" s="227">
        <f t="shared" si="150"/>
        <v>1.9490556332</v>
      </c>
      <c r="AF620" s="227">
        <f t="shared" si="151"/>
        <v>1.8553765960000002</v>
      </c>
      <c r="AG620" s="227">
        <f t="shared" si="152"/>
        <v>1.8400201246712202</v>
      </c>
      <c r="AH620" s="227">
        <f t="shared" si="153"/>
        <v>1.9434784800001852</v>
      </c>
      <c r="AI620"/>
      <c r="AJ620">
        <v>49.472562000000003</v>
      </c>
      <c r="AK620" s="155">
        <v>39.942535999999997</v>
      </c>
      <c r="AL620" s="155">
        <v>9.3959642999999993</v>
      </c>
      <c r="AM620" s="155">
        <v>0</v>
      </c>
      <c r="AN620" s="155">
        <v>0.13291871999999999</v>
      </c>
      <c r="AO620" s="155">
        <v>7.1881321000000003E-4</v>
      </c>
      <c r="AP620" s="155">
        <v>4.2469212000000001E-4</v>
      </c>
      <c r="AQ620"/>
      <c r="AR620" s="156">
        <v>0.69761198000000002</v>
      </c>
      <c r="AS620" s="156">
        <v>0.67712388999999995</v>
      </c>
      <c r="AT620" s="156">
        <v>1.6850553000000001E-2</v>
      </c>
      <c r="AU620" s="156">
        <v>3.6375367E-3</v>
      </c>
      <c r="AV620" s="282">
        <f t="shared" si="141"/>
        <v>4.0594957782056273E-5</v>
      </c>
      <c r="AW620" s="282">
        <f t="shared" si="142"/>
        <v>6.2317132540770242E-8</v>
      </c>
      <c r="AX620" s="283">
        <f t="shared" si="143"/>
        <v>0.50945891999999993</v>
      </c>
      <c r="AY620" s="157">
        <v>7.8371398999999994E-6</v>
      </c>
      <c r="AZ620" s="157">
        <v>2.3646543E-8</v>
      </c>
      <c r="BA620" s="157">
        <v>6.4605732999999999E-13</v>
      </c>
      <c r="BB620" s="157">
        <v>2.6156272000000001E-14</v>
      </c>
      <c r="BC620" s="157">
        <v>0</v>
      </c>
      <c r="BD620" s="157">
        <v>2.4275659000000001E-9</v>
      </c>
      <c r="BE620" s="157">
        <v>3.1007536000000003E-5</v>
      </c>
      <c r="BF620" s="157">
        <v>5.5442387000000001E-10</v>
      </c>
      <c r="BG620" s="157">
        <v>3.6118473000000001E-8</v>
      </c>
      <c r="BH620" s="157">
        <v>1.9124273000000002E-9</v>
      </c>
      <c r="BI620" s="157">
        <v>3.4715153999999999E-13</v>
      </c>
      <c r="BJ620" s="157">
        <v>7.8175154999999997E-11</v>
      </c>
      <c r="BK620" s="157">
        <v>4.6880167000000002E-12</v>
      </c>
      <c r="BL620" s="157">
        <v>1.4089902E-12</v>
      </c>
      <c r="BM620" s="157">
        <v>1.4145097E-6</v>
      </c>
      <c r="BN620" s="157">
        <v>3.3334459000000002E-7</v>
      </c>
      <c r="BO620" s="157">
        <v>2.5009397999999998E-22</v>
      </c>
      <c r="BP620" s="157">
        <v>0.11005649000000001</v>
      </c>
      <c r="BQ620" s="157">
        <v>0.39940242999999997</v>
      </c>
      <c r="BR620" s="157">
        <v>0</v>
      </c>
      <c r="BS620" s="157">
        <v>0</v>
      </c>
      <c r="BT620" s="157">
        <v>0</v>
      </c>
      <c r="BU620"/>
      <c r="BV620" s="155">
        <v>1.0566452E-3</v>
      </c>
      <c r="BW620" s="155">
        <v>2.4901193999999998E-4</v>
      </c>
      <c r="BX620" s="155">
        <v>2.3547440999999999E-4</v>
      </c>
      <c r="BY620" s="155">
        <v>4.3326458999999999E-6</v>
      </c>
      <c r="BZ620" s="155">
        <v>2.0512864E-4</v>
      </c>
      <c r="CA620" s="155">
        <v>5.3830033999999996E-10</v>
      </c>
      <c r="CB620" s="155">
        <v>4.9760957000000003E-5</v>
      </c>
      <c r="CC620" s="155">
        <v>8.1072082E-10</v>
      </c>
      <c r="CD620" s="155">
        <v>6.1380764999999996E-6</v>
      </c>
      <c r="CE620" s="155">
        <v>7.0165528999999997E-6</v>
      </c>
      <c r="CF620" s="155">
        <v>0</v>
      </c>
      <c r="CG620" s="155">
        <v>5.5305093000000003E-19</v>
      </c>
      <c r="CH620" s="155">
        <v>4.5283595000000002E-15</v>
      </c>
      <c r="CI620" s="155">
        <v>3.1140553000000003E-5</v>
      </c>
      <c r="CJ620" s="155">
        <v>6.0422784999999999E-5</v>
      </c>
      <c r="CK620" s="155">
        <v>2.0821726000000001E-4</v>
      </c>
      <c r="CL620" s="155">
        <v>0</v>
      </c>
      <c r="CM620"/>
      <c r="CN620" s="284">
        <v>3.8328652000000004E-15</v>
      </c>
      <c r="CO620" s="284">
        <v>8.4451937000000008</v>
      </c>
      <c r="CP620" s="285">
        <v>5.5756104000000001E-2</v>
      </c>
      <c r="CQ620" s="284">
        <v>0.17037047</v>
      </c>
      <c r="CR620" s="284">
        <v>6.0271315000000002E-7</v>
      </c>
      <c r="CS620" s="284">
        <v>7.4395889000000005E-7</v>
      </c>
      <c r="CT620" s="284">
        <v>1.0411755E-2</v>
      </c>
      <c r="CU620" s="284">
        <v>7.0032116999999996</v>
      </c>
      <c r="CV620" s="284">
        <v>1.2701286999999999E-3</v>
      </c>
      <c r="CW620" s="284">
        <v>1.1878924999999999E-4</v>
      </c>
      <c r="CX620"/>
      <c r="CY620" s="158"/>
      <c r="CZ620" s="267"/>
      <c r="DA620"/>
      <c r="DB620" s="247"/>
      <c r="DC620"/>
      <c r="DD620"/>
      <c r="DE620"/>
      <c r="DF620"/>
      <c r="DG620"/>
      <c r="DH620"/>
      <c r="DI620"/>
      <c r="DJ620"/>
      <c r="DK620"/>
      <c r="DL620"/>
    </row>
    <row r="621" spans="1:116" ht="14.4">
      <c r="A621" t="s">
        <v>741</v>
      </c>
      <c r="B621" s="188" t="s">
        <v>316</v>
      </c>
      <c r="C621" s="151" t="str">
        <f t="shared" si="138"/>
        <v>A.100.10.107</v>
      </c>
      <c r="D621" s="54" t="s">
        <v>25</v>
      </c>
      <c r="E621" s="150" t="s">
        <v>352</v>
      </c>
      <c r="F621" s="153" t="str">
        <f t="shared" si="139"/>
        <v>HA</v>
      </c>
      <c r="G621" s="154">
        <f t="shared" si="140"/>
        <v>4.391518266666667</v>
      </c>
      <c r="H621"/>
      <c r="I621"/>
      <c r="J621" s="227">
        <f t="shared" si="154"/>
        <v>1.6815328489000001</v>
      </c>
      <c r="K621"/>
      <c r="L621" s="280">
        <f t="shared" si="155"/>
        <v>4.3051084099999998E-2</v>
      </c>
      <c r="M621" s="280">
        <f t="shared" si="156"/>
        <v>0.28115961699999997</v>
      </c>
      <c r="N621" s="281">
        <f t="shared" si="157"/>
        <v>0.69859440780000004</v>
      </c>
      <c r="O621" s="280">
        <v>0.65872774000000001</v>
      </c>
      <c r="P621" s="286">
        <v>0.20547304</v>
      </c>
      <c r="Q621" s="286">
        <v>6.1315518999999999E-2</v>
      </c>
      <c r="R621" s="286">
        <v>2.8433172999999999E-2</v>
      </c>
      <c r="S621" s="219">
        <v>7.3999553999999999E-3</v>
      </c>
      <c r="T621" s="219">
        <v>1.4135182E-3</v>
      </c>
      <c r="U621" s="219">
        <v>5.8044374999999997E-3</v>
      </c>
      <c r="V621" s="219">
        <v>1.4371058000000001E-2</v>
      </c>
      <c r="W621" s="219">
        <v>0.66185238000000002</v>
      </c>
      <c r="X621" s="219">
        <v>0</v>
      </c>
      <c r="Y621" s="219">
        <v>2.8288246999999999E-2</v>
      </c>
      <c r="Z621" s="219">
        <v>0</v>
      </c>
      <c r="AA621" s="219">
        <v>8.4537807999999996E-3</v>
      </c>
      <c r="AB621" s="219">
        <v>0</v>
      </c>
      <c r="AC621"/>
      <c r="AD621" s="227">
        <f t="shared" si="149"/>
        <v>0.65872774000000001</v>
      </c>
      <c r="AE621" s="227">
        <f t="shared" si="150"/>
        <v>0.32421070109999994</v>
      </c>
      <c r="AF621" s="227">
        <f t="shared" si="151"/>
        <v>0.28961339779999995</v>
      </c>
      <c r="AG621" s="227">
        <f t="shared" si="152"/>
        <v>0.28115961699999997</v>
      </c>
      <c r="AH621" s="227">
        <f t="shared" si="153"/>
        <v>0.69014062700000001</v>
      </c>
      <c r="AI621"/>
      <c r="AJ621">
        <v>25.225632000000001</v>
      </c>
      <c r="AK621" s="155">
        <v>21.420195</v>
      </c>
      <c r="AL621" s="155">
        <v>3.514068</v>
      </c>
      <c r="AM621" s="155">
        <v>0</v>
      </c>
      <c r="AN621" s="155">
        <v>0.29136878999999999</v>
      </c>
      <c r="AO621" s="155">
        <v>0</v>
      </c>
      <c r="AP621" s="155">
        <v>0</v>
      </c>
      <c r="AQ621"/>
      <c r="AR621" s="156">
        <v>0.1366127</v>
      </c>
      <c r="AS621" s="156">
        <v>0.12973593</v>
      </c>
      <c r="AT621" s="156">
        <v>4.7759975000000003E-3</v>
      </c>
      <c r="AU621" s="156">
        <v>2.1007758999999999E-3</v>
      </c>
      <c r="AV621" s="282">
        <f t="shared" si="141"/>
        <v>7.7779334391500006E-6</v>
      </c>
      <c r="AW621" s="282">
        <f t="shared" si="142"/>
        <v>1.7662712491140002E-8</v>
      </c>
      <c r="AX621" s="283">
        <f t="shared" si="143"/>
        <v>0.29422631199999999</v>
      </c>
      <c r="AY621" s="157">
        <v>4.0753289E-6</v>
      </c>
      <c r="AZ621" s="157">
        <v>1.2296251E-8</v>
      </c>
      <c r="BA621" s="157">
        <v>3.3595114000000002E-13</v>
      </c>
      <c r="BB621" s="157">
        <v>0</v>
      </c>
      <c r="BC621" s="157">
        <v>0</v>
      </c>
      <c r="BD621" s="157">
        <v>7.9985915E-10</v>
      </c>
      <c r="BE621" s="157">
        <v>3.1304363000000001E-6</v>
      </c>
      <c r="BF621" s="157">
        <v>1.8251018999999999E-10</v>
      </c>
      <c r="BG621" s="157">
        <v>3.6464423E-9</v>
      </c>
      <c r="BH621" s="157">
        <v>1.4674587E-9</v>
      </c>
      <c r="BI621" s="157">
        <v>5.1467579999999998E-13</v>
      </c>
      <c r="BJ621" s="157">
        <v>6.6093105999999998E-11</v>
      </c>
      <c r="BK621" s="157">
        <v>2.2481661999999999E-12</v>
      </c>
      <c r="BL621" s="157">
        <v>8.58402E-13</v>
      </c>
      <c r="BM621" s="157">
        <v>3.9037055E-7</v>
      </c>
      <c r="BN621" s="157">
        <v>1.8099783000000001E-7</v>
      </c>
      <c r="BO621" s="157">
        <v>0</v>
      </c>
      <c r="BP621" s="157">
        <v>8.0024362000000002E-2</v>
      </c>
      <c r="BQ621" s="157">
        <v>0.21420195</v>
      </c>
      <c r="BR621" s="157">
        <v>0</v>
      </c>
      <c r="BS621" s="157">
        <v>0</v>
      </c>
      <c r="BT621" s="157">
        <v>0</v>
      </c>
      <c r="BU621"/>
      <c r="BV621" s="155">
        <v>5.0058122000000004E-4</v>
      </c>
      <c r="BW621" s="155">
        <v>2.5139675000000001E-5</v>
      </c>
      <c r="BX621" s="155">
        <v>1.2244717999999999E-4</v>
      </c>
      <c r="BY621" s="155">
        <v>1.6938891000000001E-6</v>
      </c>
      <c r="BZ621" s="155">
        <v>2.0708415000000001E-5</v>
      </c>
      <c r="CA621" s="155">
        <v>0</v>
      </c>
      <c r="CB621" s="155">
        <v>3.8182965999999997E-5</v>
      </c>
      <c r="CC621" s="155">
        <v>0</v>
      </c>
      <c r="CD621" s="155">
        <v>2.0170237999999999E-6</v>
      </c>
      <c r="CE621" s="155">
        <v>3.8758004E-6</v>
      </c>
      <c r="CF621" s="155">
        <v>0</v>
      </c>
      <c r="CG621" s="155">
        <v>0</v>
      </c>
      <c r="CH621" s="155">
        <v>0</v>
      </c>
      <c r="CI621" s="155">
        <v>7.0670511999999997E-6</v>
      </c>
      <c r="CJ621" s="155">
        <v>3.0608239000000003E-5</v>
      </c>
      <c r="CK621" s="155">
        <v>2.4884098E-4</v>
      </c>
      <c r="CL621" s="155">
        <v>0</v>
      </c>
      <c r="CM621"/>
      <c r="CN621" s="284">
        <v>0</v>
      </c>
      <c r="CO621" s="284">
        <v>4.3915182000000001</v>
      </c>
      <c r="CP621" s="285">
        <v>6.4562795999999999E-3</v>
      </c>
      <c r="CQ621" s="284">
        <v>1.7200198999999999E-2</v>
      </c>
      <c r="CR621" s="284">
        <v>1.6373478E-7</v>
      </c>
      <c r="CS621" s="284">
        <v>6.1415188999999995E-7</v>
      </c>
      <c r="CT621" s="284">
        <v>1.0511231E-3</v>
      </c>
      <c r="CU621" s="284">
        <v>2.5832351</v>
      </c>
      <c r="CV621" s="284">
        <v>9.7460503000000001E-4</v>
      </c>
      <c r="CW621" s="284">
        <v>1.7583466E-4</v>
      </c>
      <c r="CX621"/>
      <c r="CY621" s="158"/>
      <c r="CZ621" s="272"/>
      <c r="DA621"/>
      <c r="DB621" s="247"/>
      <c r="DC621"/>
      <c r="DD621"/>
      <c r="DE621"/>
      <c r="DF621"/>
      <c r="DG621"/>
      <c r="DH621"/>
      <c r="DI621"/>
      <c r="DJ621"/>
      <c r="DK621"/>
      <c r="DL621"/>
    </row>
    <row r="622" spans="1:116" ht="14.4">
      <c r="A622" t="s">
        <v>742</v>
      </c>
      <c r="B622" s="188" t="s">
        <v>316</v>
      </c>
      <c r="C622" s="151" t="str">
        <f t="shared" si="138"/>
        <v>A.100.10.108</v>
      </c>
      <c r="D622" s="54" t="s">
        <v>25</v>
      </c>
      <c r="E622" s="150" t="s">
        <v>352</v>
      </c>
      <c r="F622" s="153" t="str">
        <f t="shared" si="139"/>
        <v>HT</v>
      </c>
      <c r="G622" s="154">
        <f t="shared" si="140"/>
        <v>8.4991800000000008</v>
      </c>
      <c r="H622"/>
      <c r="I622"/>
      <c r="J622" s="227">
        <f t="shared" si="154"/>
        <v>10.33729212244214</v>
      </c>
      <c r="K622"/>
      <c r="L622" s="280">
        <f t="shared" si="155"/>
        <v>0.2041186539</v>
      </c>
      <c r="M622" s="280">
        <f t="shared" si="156"/>
        <v>4.4163444035415997</v>
      </c>
      <c r="N622" s="281">
        <f t="shared" si="157"/>
        <v>4.4419520650005397</v>
      </c>
      <c r="O622" s="280">
        <v>1.274877</v>
      </c>
      <c r="P622" s="286">
        <v>4.3346511999999997</v>
      </c>
      <c r="Q622" s="286">
        <v>5.8228434000000003E-2</v>
      </c>
      <c r="R622" s="286">
        <v>0.18342491</v>
      </c>
      <c r="S622" s="219">
        <v>1.0063709000000001E-2</v>
      </c>
      <c r="T622" s="219">
        <v>3.7699191000000001E-3</v>
      </c>
      <c r="U622" s="219">
        <v>6.8601158000000002E-3</v>
      </c>
      <c r="V622" s="219">
        <v>2.3432097999999998E-2</v>
      </c>
      <c r="W622" s="219">
        <v>4.3832418000000004</v>
      </c>
      <c r="X622" s="286">
        <v>3.1670678000000001E-5</v>
      </c>
      <c r="Y622" s="219">
        <v>4.8704943000000001E-2</v>
      </c>
      <c r="Z622" s="286">
        <v>1.0008635999999999E-6</v>
      </c>
      <c r="AA622" s="219">
        <v>1.0005322000000001E-2</v>
      </c>
      <c r="AB622" s="286">
        <v>5.3994651000000002E-13</v>
      </c>
      <c r="AC622"/>
      <c r="AD622" s="227">
        <f t="shared" si="149"/>
        <v>1.274877</v>
      </c>
      <c r="AE622" s="227">
        <f t="shared" si="150"/>
        <v>4.6204303858999998</v>
      </c>
      <c r="AF622" s="227">
        <f t="shared" si="151"/>
        <v>4.4263170539999992</v>
      </c>
      <c r="AG622" s="227">
        <f t="shared" si="152"/>
        <v>4.4163444035415997</v>
      </c>
      <c r="AH622" s="227">
        <f t="shared" si="153"/>
        <v>4.4319467430005401</v>
      </c>
      <c r="AI622"/>
      <c r="AJ622">
        <v>91.561384000000004</v>
      </c>
      <c r="AK622" s="155">
        <v>85.692556999999994</v>
      </c>
      <c r="AL622" s="155">
        <v>5.7316558000000004</v>
      </c>
      <c r="AM622" s="155">
        <v>0</v>
      </c>
      <c r="AN622" s="155">
        <v>0.13383559</v>
      </c>
      <c r="AO622" s="155">
        <v>2.0965385E-3</v>
      </c>
      <c r="AP622" s="155">
        <v>1.2386853000000001E-3</v>
      </c>
      <c r="AQ622"/>
      <c r="AR622" s="156">
        <v>1.5061580999999999</v>
      </c>
      <c r="AS622" s="156">
        <v>1.4664922</v>
      </c>
      <c r="AT622" s="156">
        <v>3.1864400000000001E-2</v>
      </c>
      <c r="AU622" s="156">
        <v>7.8015005999999996E-3</v>
      </c>
      <c r="AV622" s="282">
        <f t="shared" si="141"/>
        <v>8.7919195892489116E-5</v>
      </c>
      <c r="AW622" s="282">
        <f t="shared" si="142"/>
        <v>1.1784171522834072E-7</v>
      </c>
      <c r="AX622" s="283">
        <f t="shared" si="143"/>
        <v>1.09264714</v>
      </c>
      <c r="AY622" s="157">
        <v>7.8872393999999994E-6</v>
      </c>
      <c r="AZ622" s="157">
        <v>2.3797705000000001E-8</v>
      </c>
      <c r="BA622" s="157">
        <v>6.5018730000000004E-13</v>
      </c>
      <c r="BB622" s="157">
        <v>7.6289126999999995E-14</v>
      </c>
      <c r="BC622" s="157">
        <v>0</v>
      </c>
      <c r="BD622" s="157">
        <v>5.7962161999999997E-9</v>
      </c>
      <c r="BE622" s="157">
        <v>7.8403991999999995E-5</v>
      </c>
      <c r="BF622" s="157">
        <v>1.3240061000000001E-9</v>
      </c>
      <c r="BG622" s="157">
        <v>9.1327159000000002E-8</v>
      </c>
      <c r="BH622" s="157">
        <v>1.3305087E-9</v>
      </c>
      <c r="BI622" s="157">
        <v>2.7231904000000002E-13</v>
      </c>
      <c r="BJ622" s="157">
        <v>5.5751682000000003E-11</v>
      </c>
      <c r="BK622" s="157">
        <v>4.4054416999999996E-12</v>
      </c>
      <c r="BL622" s="157">
        <v>1.2567983000000001E-12</v>
      </c>
      <c r="BM622" s="157">
        <v>1.4061108E-6</v>
      </c>
      <c r="BN622" s="157">
        <v>2.1605740000000001E-7</v>
      </c>
      <c r="BO622" s="157">
        <v>7.2944076999999997E-22</v>
      </c>
      <c r="BP622" s="157">
        <v>0.23578843999999999</v>
      </c>
      <c r="BQ622" s="157">
        <v>0.85685869999999997</v>
      </c>
      <c r="BR622" s="157">
        <v>0</v>
      </c>
      <c r="BS622" s="157">
        <v>0</v>
      </c>
      <c r="BT622" s="157">
        <v>0</v>
      </c>
      <c r="BU622"/>
      <c r="BV622" s="155">
        <v>1.8007576E-3</v>
      </c>
      <c r="BW622" s="155">
        <v>6.2963782000000003E-4</v>
      </c>
      <c r="BX622" s="155">
        <v>2.3697968999999999E-4</v>
      </c>
      <c r="BY622" s="155">
        <v>2.7507366E-6</v>
      </c>
      <c r="BZ622" s="155">
        <v>5.1868040999999998E-4</v>
      </c>
      <c r="CA622" s="155">
        <v>1.5700426999999999E-9</v>
      </c>
      <c r="CB622" s="155">
        <v>3.4619555E-5</v>
      </c>
      <c r="CC622" s="155">
        <v>2.3646023999999998E-9</v>
      </c>
      <c r="CD622" s="155">
        <v>5.1903052000000003E-6</v>
      </c>
      <c r="CE622" s="155">
        <v>4.5603245999999996E-6</v>
      </c>
      <c r="CF622" s="155">
        <v>0</v>
      </c>
      <c r="CG622" s="155">
        <v>1.6130651999999999E-18</v>
      </c>
      <c r="CH622" s="155">
        <v>1.3207714999999999E-14</v>
      </c>
      <c r="CI622" s="155">
        <v>7.5934307000000002E-5</v>
      </c>
      <c r="CJ622" s="155">
        <v>1.1094106E-4</v>
      </c>
      <c r="CK622" s="155">
        <v>1.8145942E-4</v>
      </c>
      <c r="CL622" s="155">
        <v>0</v>
      </c>
      <c r="CM622"/>
      <c r="CN622" s="284">
        <v>1.117919E-14</v>
      </c>
      <c r="CO622" s="284">
        <v>8.4991801000000002</v>
      </c>
      <c r="CP622" s="285">
        <v>0.14968793</v>
      </c>
      <c r="CQ622" s="284">
        <v>0.43078938999999999</v>
      </c>
      <c r="CR622" s="284">
        <v>6.0030664999999998E-7</v>
      </c>
      <c r="CS622" s="284">
        <v>5.2696802000000003E-7</v>
      </c>
      <c r="CT622" s="284">
        <v>2.6326677999999999E-2</v>
      </c>
      <c r="CU622" s="284">
        <v>6.7129437000000003</v>
      </c>
      <c r="CV622" s="284">
        <v>8.8365042999999995E-4</v>
      </c>
      <c r="CW622" s="284">
        <v>9.3583391999999994E-5</v>
      </c>
      <c r="CX622"/>
      <c r="CY622" s="158"/>
      <c r="CZ622" s="272"/>
      <c r="DA622"/>
      <c r="DB622" s="247"/>
      <c r="DC622"/>
      <c r="DD622"/>
      <c r="DE622"/>
      <c r="DF622"/>
      <c r="DG622"/>
      <c r="DH622"/>
      <c r="DI622"/>
      <c r="DJ622"/>
      <c r="DK622"/>
      <c r="DL622"/>
    </row>
    <row r="623" spans="1:116" ht="14.4">
      <c r="B623" s="188"/>
      <c r="C623" s="151"/>
      <c r="D623" s="51" t="s">
        <v>26</v>
      </c>
      <c r="E623" s="150"/>
      <c r="F623"/>
      <c r="G623"/>
      <c r="H623"/>
      <c r="I623"/>
      <c r="J623"/>
      <c r="K623"/>
      <c r="L623"/>
      <c r="M623"/>
      <c r="N623" s="174"/>
      <c r="O623"/>
      <c r="P623" s="53"/>
      <c r="Q623" s="53"/>
      <c r="R623" s="53"/>
      <c r="S623"/>
      <c r="T623"/>
      <c r="U623"/>
      <c r="V623"/>
      <c r="W623"/>
      <c r="Y623"/>
      <c r="Z623" s="53"/>
      <c r="AA623"/>
      <c r="AB623" s="53"/>
      <c r="AC623"/>
      <c r="AD623"/>
      <c r="AE623"/>
      <c r="AF623"/>
      <c r="AG623"/>
      <c r="AH623"/>
      <c r="AI623"/>
      <c r="AJ623"/>
      <c r="AK623"/>
      <c r="AL623"/>
      <c r="AM623"/>
      <c r="AN623"/>
      <c r="AO623"/>
      <c r="AP623"/>
      <c r="AQ623"/>
      <c r="AR623"/>
      <c r="AS623"/>
      <c r="AT623"/>
      <c r="AU623"/>
      <c r="AX623" s="19"/>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s="117"/>
      <c r="CQ623"/>
      <c r="CR623"/>
      <c r="CS623"/>
      <c r="CT623"/>
      <c r="CU623"/>
      <c r="CV623"/>
      <c r="CW623"/>
      <c r="CX623"/>
      <c r="CY623" s="159"/>
      <c r="CZ623" s="272"/>
      <c r="DA623"/>
      <c r="DB623" s="247"/>
      <c r="DC623"/>
      <c r="DD623"/>
      <c r="DE623"/>
      <c r="DF623"/>
      <c r="DG623"/>
      <c r="DH623"/>
      <c r="DI623"/>
      <c r="DJ623"/>
      <c r="DK623"/>
      <c r="DL623"/>
    </row>
    <row r="624" spans="1:116" ht="14.4">
      <c r="A624" t="s">
        <v>743</v>
      </c>
      <c r="B624" s="188" t="s">
        <v>316</v>
      </c>
      <c r="C624" s="151" t="str">
        <f t="shared" si="138"/>
        <v>A.100.12.101</v>
      </c>
      <c r="D624" s="54" t="s">
        <v>26</v>
      </c>
      <c r="E624" s="150" t="s">
        <v>352</v>
      </c>
      <c r="F624" s="153" t="str">
        <f t="shared" si="139"/>
        <v>Fe360</v>
      </c>
      <c r="G624" s="154">
        <f t="shared" si="140"/>
        <v>2.4038767999999999</v>
      </c>
      <c r="H624"/>
      <c r="I624"/>
      <c r="J624" s="227">
        <f t="shared" si="154"/>
        <v>0.56776643680783134</v>
      </c>
      <c r="K624"/>
      <c r="L624" s="280">
        <f t="shared" si="155"/>
        <v>3.0959979115000001E-2</v>
      </c>
      <c r="M624" s="280">
        <f t="shared" si="156"/>
        <v>0.10298826014180099</v>
      </c>
      <c r="N624" s="281">
        <f t="shared" si="157"/>
        <v>7.3236677551030374E-2</v>
      </c>
      <c r="O624" s="280">
        <v>0.36058151999999999</v>
      </c>
      <c r="P624" s="286">
        <v>8.0623587999999996E-2</v>
      </c>
      <c r="Q624" s="219">
        <v>2.1750733000000001E-2</v>
      </c>
      <c r="R624" s="286">
        <v>3.0101599E-2</v>
      </c>
      <c r="S624" s="219">
        <v>1.3249740999999999E-4</v>
      </c>
      <c r="T624" s="219">
        <v>6.7954799000000002E-4</v>
      </c>
      <c r="U624" s="286">
        <v>4.6334715000000003E-5</v>
      </c>
      <c r="V624" s="219">
        <v>6.1207003999999999E-4</v>
      </c>
      <c r="W624" s="219">
        <v>7.2831912999999998E-2</v>
      </c>
      <c r="X624" s="286">
        <v>1.7814756E-6</v>
      </c>
      <c r="Y624" s="219">
        <v>3.1656193E-4</v>
      </c>
      <c r="Z624" s="286">
        <v>8.7626200999999995E-8</v>
      </c>
      <c r="AA624" s="286">
        <v>8.8202621000000006E-5</v>
      </c>
      <c r="AB624" s="286">
        <v>3.0371991000000002E-14</v>
      </c>
      <c r="AC624"/>
      <c r="AD624" s="227">
        <f t="shared" si="149"/>
        <v>0.36058151999999999</v>
      </c>
      <c r="AE624" s="227">
        <f t="shared" si="150"/>
        <v>0.13394637015499999</v>
      </c>
      <c r="AF624" s="227">
        <f t="shared" si="151"/>
        <v>0.10307459366099998</v>
      </c>
      <c r="AG624" s="227">
        <f t="shared" si="152"/>
        <v>0.102988260141801</v>
      </c>
      <c r="AH624" s="227">
        <f t="shared" si="153"/>
        <v>7.3148474930030377E-2</v>
      </c>
      <c r="AI624"/>
      <c r="AJ624">
        <v>22.768837000000001</v>
      </c>
      <c r="AK624" s="155">
        <v>22.730611</v>
      </c>
      <c r="AL624" s="155">
        <v>3.737832E-2</v>
      </c>
      <c r="AM624" s="155">
        <v>0</v>
      </c>
      <c r="AN624" s="155">
        <v>7.8482054999999995E-5</v>
      </c>
      <c r="AO624" s="155">
        <v>4.4661719000000001E-4</v>
      </c>
      <c r="AP624" s="155">
        <v>3.2288340000000002E-4</v>
      </c>
      <c r="AQ624"/>
      <c r="AR624" s="156">
        <v>6.0688671999999999E-2</v>
      </c>
      <c r="AS624" s="156">
        <v>5.6844749999999999E-2</v>
      </c>
      <c r="AT624" s="156">
        <v>2.1366525999999999E-3</v>
      </c>
      <c r="AU624" s="156">
        <v>1.7072687999999999E-3</v>
      </c>
      <c r="AV624" s="282">
        <f t="shared" si="141"/>
        <v>3.4079586274912632E-6</v>
      </c>
      <c r="AW624" s="282">
        <f t="shared" si="142"/>
        <v>7.9018215790600415E-9</v>
      </c>
      <c r="AX624" s="283">
        <f t="shared" si="143"/>
        <v>0.23911327300000002</v>
      </c>
      <c r="AY624" s="157">
        <v>2.2307977E-6</v>
      </c>
      <c r="AZ624" s="157">
        <v>6.7308552000000002E-9</v>
      </c>
      <c r="BA624" s="157">
        <v>1.8389657999999999E-13</v>
      </c>
      <c r="BB624" s="157">
        <v>4.2912633999999996E-15</v>
      </c>
      <c r="BC624" s="157">
        <v>0</v>
      </c>
      <c r="BD624" s="157">
        <v>8.4708900000000001E-10</v>
      </c>
      <c r="BE624" s="157">
        <v>8.3070569000000004E-7</v>
      </c>
      <c r="BF624" s="157">
        <v>1.9327578E-10</v>
      </c>
      <c r="BG624" s="157">
        <v>9.6749110000000008E-10</v>
      </c>
      <c r="BH624" s="157">
        <v>8.0836339000000002E-12</v>
      </c>
      <c r="BI624" s="157">
        <v>5.4248283999999997E-13</v>
      </c>
      <c r="BJ624" s="157">
        <v>3.499669E-13</v>
      </c>
      <c r="BK624" s="157">
        <v>8.4582808999999997E-13</v>
      </c>
      <c r="BL624" s="157">
        <v>1.9369075000000001E-13</v>
      </c>
      <c r="BM624" s="157">
        <v>3.4396349000000002E-7</v>
      </c>
      <c r="BN624" s="157">
        <v>1.6446542E-9</v>
      </c>
      <c r="BO624" s="157">
        <v>4.1031043000000001E-23</v>
      </c>
      <c r="BP624" s="157">
        <v>1.1807493000000001E-2</v>
      </c>
      <c r="BQ624" s="157">
        <v>0.22730578000000001</v>
      </c>
      <c r="BR624" s="157">
        <v>0</v>
      </c>
      <c r="BS624" s="157">
        <v>0</v>
      </c>
      <c r="BT624" s="157">
        <v>0</v>
      </c>
      <c r="BU624"/>
      <c r="BV624" s="155">
        <v>1.1447350999999999E-4</v>
      </c>
      <c r="BW624" s="155">
        <v>6.6702206000000003E-6</v>
      </c>
      <c r="BX624" s="155">
        <v>6.7026463999999994E-5</v>
      </c>
      <c r="BY624" s="155">
        <v>8.2271528999999996E-8</v>
      </c>
      <c r="BZ624" s="155">
        <v>5.5014527999999996E-6</v>
      </c>
      <c r="CA624" s="155">
        <v>8.8314898999999994E-11</v>
      </c>
      <c r="CB624" s="155">
        <v>2.1033438999999999E-7</v>
      </c>
      <c r="CC624" s="155">
        <v>1.3300887999999999E-10</v>
      </c>
      <c r="CD624" s="155">
        <v>9.1281969999999996E-7</v>
      </c>
      <c r="CE624" s="155">
        <v>6.3441136999999999E-8</v>
      </c>
      <c r="CF624" s="155">
        <v>0</v>
      </c>
      <c r="CG624" s="155">
        <v>9.0734918E-20</v>
      </c>
      <c r="CH624" s="155">
        <v>7.4293397E-16</v>
      </c>
      <c r="CI624" s="155">
        <v>6.1870612000000003E-6</v>
      </c>
      <c r="CJ624" s="155">
        <v>2.7755705E-5</v>
      </c>
      <c r="CK624" s="155">
        <v>6.3522796999999997E-8</v>
      </c>
      <c r="CL624" s="155">
        <v>0</v>
      </c>
      <c r="CM624"/>
      <c r="CN624" s="284">
        <v>6.2882945E-16</v>
      </c>
      <c r="CO624" s="284">
        <v>2.4038767999999999</v>
      </c>
      <c r="CP624" s="285">
        <v>6.8697539E-3</v>
      </c>
      <c r="CQ624" s="284">
        <v>4.5636879000000002E-3</v>
      </c>
      <c r="CR624" s="284">
        <v>1.4758432E-7</v>
      </c>
      <c r="CS624" s="284">
        <v>3.0282626E-9</v>
      </c>
      <c r="CT624" s="284">
        <v>2.790825E-4</v>
      </c>
      <c r="CU624" s="284">
        <v>1.4622626999999999</v>
      </c>
      <c r="CV624" s="284">
        <v>5.3687037000000002E-6</v>
      </c>
      <c r="CW624" s="284">
        <v>1.8536550999999999E-4</v>
      </c>
      <c r="CX624"/>
      <c r="CY624" s="158"/>
      <c r="CZ624" s="272"/>
      <c r="DA624"/>
      <c r="DB624" s="247"/>
      <c r="DC624"/>
      <c r="DD624"/>
      <c r="DE624"/>
      <c r="DF624"/>
      <c r="DG624"/>
      <c r="DH624"/>
      <c r="DI624"/>
      <c r="DJ624"/>
      <c r="DK624"/>
      <c r="DL624"/>
    </row>
    <row r="625" spans="1:116" ht="14.4">
      <c r="A625" t="s">
        <v>744</v>
      </c>
      <c r="B625" s="188" t="s">
        <v>316</v>
      </c>
      <c r="C625" s="151" t="str">
        <f t="shared" si="138"/>
        <v>A.100.12.102</v>
      </c>
      <c r="D625" s="54" t="s">
        <v>26</v>
      </c>
      <c r="E625" s="150" t="s">
        <v>352</v>
      </c>
      <c r="F625" s="153" t="str">
        <f t="shared" si="139"/>
        <v>Fe470</v>
      </c>
      <c r="G625" s="154">
        <f t="shared" si="140"/>
        <v>2.4038767999999999</v>
      </c>
      <c r="H625"/>
      <c r="I625"/>
      <c r="J625" s="227">
        <f t="shared" si="154"/>
        <v>0.56776643680783134</v>
      </c>
      <c r="K625"/>
      <c r="L625" s="280">
        <f t="shared" si="155"/>
        <v>3.0959979115000001E-2</v>
      </c>
      <c r="M625" s="280">
        <f t="shared" si="156"/>
        <v>0.10298826014180099</v>
      </c>
      <c r="N625" s="281">
        <f t="shared" si="157"/>
        <v>7.3236677551030374E-2</v>
      </c>
      <c r="O625" s="280">
        <v>0.36058151999999999</v>
      </c>
      <c r="P625" s="286">
        <v>8.0623587999999996E-2</v>
      </c>
      <c r="Q625" s="219">
        <v>2.1750733000000001E-2</v>
      </c>
      <c r="R625" s="286">
        <v>3.0101599E-2</v>
      </c>
      <c r="S625" s="219">
        <v>1.3249740999999999E-4</v>
      </c>
      <c r="T625" s="219">
        <v>6.7954799000000002E-4</v>
      </c>
      <c r="U625" s="286">
        <v>4.6334715000000003E-5</v>
      </c>
      <c r="V625" s="219">
        <v>6.1207003999999999E-4</v>
      </c>
      <c r="W625" s="219">
        <v>7.2831912999999998E-2</v>
      </c>
      <c r="X625" s="286">
        <v>1.7814756E-6</v>
      </c>
      <c r="Y625" s="219">
        <v>3.1656193E-4</v>
      </c>
      <c r="Z625" s="286">
        <v>8.7626200999999995E-8</v>
      </c>
      <c r="AA625" s="286">
        <v>8.8202621000000006E-5</v>
      </c>
      <c r="AB625" s="286">
        <v>3.0371991000000002E-14</v>
      </c>
      <c r="AC625"/>
      <c r="AD625" s="227">
        <f t="shared" si="149"/>
        <v>0.36058151999999999</v>
      </c>
      <c r="AE625" s="227">
        <f t="shared" si="150"/>
        <v>0.13394637015499999</v>
      </c>
      <c r="AF625" s="227">
        <f t="shared" si="151"/>
        <v>0.10307459366099998</v>
      </c>
      <c r="AG625" s="227">
        <f t="shared" si="152"/>
        <v>0.102988260141801</v>
      </c>
      <c r="AH625" s="227">
        <f t="shared" si="153"/>
        <v>7.3148474930030377E-2</v>
      </c>
      <c r="AI625"/>
      <c r="AJ625">
        <v>22.768837000000001</v>
      </c>
      <c r="AK625" s="155">
        <v>22.730611</v>
      </c>
      <c r="AL625" s="155">
        <v>3.737832E-2</v>
      </c>
      <c r="AM625" s="155">
        <v>0</v>
      </c>
      <c r="AN625" s="155">
        <v>7.8482054999999995E-5</v>
      </c>
      <c r="AO625" s="155">
        <v>4.4661719000000001E-4</v>
      </c>
      <c r="AP625" s="155">
        <v>3.2288340000000002E-4</v>
      </c>
      <c r="AQ625"/>
      <c r="AR625" s="156">
        <v>6.0688671999999999E-2</v>
      </c>
      <c r="AS625" s="156">
        <v>5.6844749999999999E-2</v>
      </c>
      <c r="AT625" s="156">
        <v>2.1366525999999999E-3</v>
      </c>
      <c r="AU625" s="156">
        <v>1.7072687999999999E-3</v>
      </c>
      <c r="AV625" s="282">
        <f t="shared" si="141"/>
        <v>3.4079586274912632E-6</v>
      </c>
      <c r="AW625" s="282">
        <f t="shared" si="142"/>
        <v>7.9018215790600415E-9</v>
      </c>
      <c r="AX625" s="283">
        <f t="shared" si="143"/>
        <v>0.23911327300000002</v>
      </c>
      <c r="AY625" s="157">
        <v>2.2307977E-6</v>
      </c>
      <c r="AZ625" s="157">
        <v>6.7308552000000002E-9</v>
      </c>
      <c r="BA625" s="157">
        <v>1.8389657999999999E-13</v>
      </c>
      <c r="BB625" s="157">
        <v>4.2912633999999996E-15</v>
      </c>
      <c r="BC625" s="157">
        <v>0</v>
      </c>
      <c r="BD625" s="157">
        <v>8.4708900000000001E-10</v>
      </c>
      <c r="BE625" s="157">
        <v>8.3070569000000004E-7</v>
      </c>
      <c r="BF625" s="157">
        <v>1.9327578E-10</v>
      </c>
      <c r="BG625" s="157">
        <v>9.6749110000000008E-10</v>
      </c>
      <c r="BH625" s="157">
        <v>8.0836339000000002E-12</v>
      </c>
      <c r="BI625" s="157">
        <v>5.4248283999999997E-13</v>
      </c>
      <c r="BJ625" s="157">
        <v>3.499669E-13</v>
      </c>
      <c r="BK625" s="157">
        <v>8.4582808999999997E-13</v>
      </c>
      <c r="BL625" s="157">
        <v>1.9369075000000001E-13</v>
      </c>
      <c r="BM625" s="157">
        <v>3.4396349000000002E-7</v>
      </c>
      <c r="BN625" s="157">
        <v>1.6446542E-9</v>
      </c>
      <c r="BO625" s="157">
        <v>4.1031043000000001E-23</v>
      </c>
      <c r="BP625" s="157">
        <v>1.1807493000000001E-2</v>
      </c>
      <c r="BQ625" s="157">
        <v>0.22730578000000001</v>
      </c>
      <c r="BR625" s="157">
        <v>0</v>
      </c>
      <c r="BS625" s="157">
        <v>0</v>
      </c>
      <c r="BT625" s="157">
        <v>0</v>
      </c>
      <c r="BU625"/>
      <c r="BV625" s="155">
        <v>1.1447350999999999E-4</v>
      </c>
      <c r="BW625" s="155">
        <v>6.6702206000000003E-6</v>
      </c>
      <c r="BX625" s="155">
        <v>6.7026463999999994E-5</v>
      </c>
      <c r="BY625" s="155">
        <v>8.2271528999999996E-8</v>
      </c>
      <c r="BZ625" s="155">
        <v>5.5014527999999996E-6</v>
      </c>
      <c r="CA625" s="155">
        <v>8.8314898999999994E-11</v>
      </c>
      <c r="CB625" s="155">
        <v>2.1033438999999999E-7</v>
      </c>
      <c r="CC625" s="155">
        <v>1.3300887999999999E-10</v>
      </c>
      <c r="CD625" s="155">
        <v>9.1281969999999996E-7</v>
      </c>
      <c r="CE625" s="155">
        <v>6.3441136999999999E-8</v>
      </c>
      <c r="CF625" s="155">
        <v>0</v>
      </c>
      <c r="CG625" s="155">
        <v>9.0734918E-20</v>
      </c>
      <c r="CH625" s="155">
        <v>7.4293397E-16</v>
      </c>
      <c r="CI625" s="155">
        <v>6.1870612000000003E-6</v>
      </c>
      <c r="CJ625" s="155">
        <v>2.7755705E-5</v>
      </c>
      <c r="CK625" s="155">
        <v>6.3522796999999997E-8</v>
      </c>
      <c r="CL625" s="155">
        <v>0</v>
      </c>
      <c r="CM625"/>
      <c r="CN625" s="284">
        <v>6.2882945E-16</v>
      </c>
      <c r="CO625" s="284">
        <v>2.4038767999999999</v>
      </c>
      <c r="CP625" s="285">
        <v>6.8697539E-3</v>
      </c>
      <c r="CQ625" s="284">
        <v>4.5636879000000002E-3</v>
      </c>
      <c r="CR625" s="284">
        <v>1.4758432E-7</v>
      </c>
      <c r="CS625" s="284">
        <v>3.0282626E-9</v>
      </c>
      <c r="CT625" s="284">
        <v>2.790825E-4</v>
      </c>
      <c r="CU625" s="284">
        <v>1.4622626999999999</v>
      </c>
      <c r="CV625" s="284">
        <v>5.3687037000000002E-6</v>
      </c>
      <c r="CW625" s="284">
        <v>1.8536550999999999E-4</v>
      </c>
      <c r="CX625"/>
      <c r="CY625" s="158"/>
      <c r="CZ625" s="267"/>
      <c r="DA625"/>
      <c r="DB625" s="247"/>
      <c r="DC625"/>
      <c r="DD625"/>
      <c r="DE625"/>
      <c r="DF625"/>
      <c r="DG625"/>
      <c r="DH625"/>
      <c r="DI625"/>
      <c r="DJ625"/>
      <c r="DK625"/>
      <c r="DL625"/>
    </row>
    <row r="626" spans="1:116" ht="14.4">
      <c r="A626" t="s">
        <v>745</v>
      </c>
      <c r="B626" s="188" t="s">
        <v>316</v>
      </c>
      <c r="C626" s="151" t="str">
        <f t="shared" si="138"/>
        <v>A.100.12.103</v>
      </c>
      <c r="D626" s="54" t="s">
        <v>26</v>
      </c>
      <c r="E626" s="150" t="s">
        <v>352</v>
      </c>
      <c r="F626" s="153" t="str">
        <f t="shared" si="139"/>
        <v>Fe520</v>
      </c>
      <c r="G626" s="154">
        <f t="shared" si="140"/>
        <v>2.4038767999999999</v>
      </c>
      <c r="H626"/>
      <c r="I626"/>
      <c r="J626" s="227">
        <f t="shared" si="154"/>
        <v>0.56776643680783134</v>
      </c>
      <c r="K626"/>
      <c r="L626" s="280">
        <f t="shared" si="155"/>
        <v>3.0959979115000001E-2</v>
      </c>
      <c r="M626" s="280">
        <f t="shared" si="156"/>
        <v>0.10298826014180099</v>
      </c>
      <c r="N626" s="281">
        <f t="shared" si="157"/>
        <v>7.3236677551030374E-2</v>
      </c>
      <c r="O626" s="280">
        <v>0.36058151999999999</v>
      </c>
      <c r="P626" s="286">
        <v>8.0623587999999996E-2</v>
      </c>
      <c r="Q626" s="286">
        <v>2.1750733000000001E-2</v>
      </c>
      <c r="R626" s="286">
        <v>3.0101599E-2</v>
      </c>
      <c r="S626" s="219">
        <v>1.3249740999999999E-4</v>
      </c>
      <c r="T626" s="219">
        <v>6.7954799000000002E-4</v>
      </c>
      <c r="U626" s="286">
        <v>4.6334715000000003E-5</v>
      </c>
      <c r="V626" s="219">
        <v>6.1207003999999999E-4</v>
      </c>
      <c r="W626" s="219">
        <v>7.2831912999999998E-2</v>
      </c>
      <c r="X626" s="286">
        <v>1.7814756E-6</v>
      </c>
      <c r="Y626" s="219">
        <v>3.1656193E-4</v>
      </c>
      <c r="Z626" s="286">
        <v>8.7626200999999995E-8</v>
      </c>
      <c r="AA626" s="286">
        <v>8.8202621000000006E-5</v>
      </c>
      <c r="AB626" s="286">
        <v>3.0371991000000002E-14</v>
      </c>
      <c r="AC626"/>
      <c r="AD626" s="227">
        <f t="shared" si="149"/>
        <v>0.36058151999999999</v>
      </c>
      <c r="AE626" s="227">
        <f t="shared" si="150"/>
        <v>0.13394637015499999</v>
      </c>
      <c r="AF626" s="227">
        <f t="shared" si="151"/>
        <v>0.10307459366099998</v>
      </c>
      <c r="AG626" s="227">
        <f t="shared" si="152"/>
        <v>0.102988260141801</v>
      </c>
      <c r="AH626" s="227">
        <f t="shared" si="153"/>
        <v>7.3148474930030377E-2</v>
      </c>
      <c r="AI626"/>
      <c r="AJ626">
        <v>22.768837000000001</v>
      </c>
      <c r="AK626" s="155">
        <v>22.730611</v>
      </c>
      <c r="AL626" s="155">
        <v>3.737832E-2</v>
      </c>
      <c r="AM626" s="155">
        <v>0</v>
      </c>
      <c r="AN626" s="155">
        <v>7.8482054999999995E-5</v>
      </c>
      <c r="AO626" s="155">
        <v>4.4661719000000001E-4</v>
      </c>
      <c r="AP626" s="155">
        <v>3.2288340000000002E-4</v>
      </c>
      <c r="AQ626"/>
      <c r="AR626" s="156">
        <v>6.0688671999999999E-2</v>
      </c>
      <c r="AS626" s="156">
        <v>5.6844749999999999E-2</v>
      </c>
      <c r="AT626" s="156">
        <v>2.1366525999999999E-3</v>
      </c>
      <c r="AU626" s="156">
        <v>1.7072687999999999E-3</v>
      </c>
      <c r="AV626" s="282">
        <f t="shared" si="141"/>
        <v>3.4079586274912632E-6</v>
      </c>
      <c r="AW626" s="282">
        <f t="shared" si="142"/>
        <v>7.9018215790600415E-9</v>
      </c>
      <c r="AX626" s="283">
        <f t="shared" si="143"/>
        <v>0.23911327300000002</v>
      </c>
      <c r="AY626" s="157">
        <v>2.2307977E-6</v>
      </c>
      <c r="AZ626" s="157">
        <v>6.7308552000000002E-9</v>
      </c>
      <c r="BA626" s="157">
        <v>1.8389657999999999E-13</v>
      </c>
      <c r="BB626" s="157">
        <v>4.2912633999999996E-15</v>
      </c>
      <c r="BC626" s="157">
        <v>0</v>
      </c>
      <c r="BD626" s="157">
        <v>8.4708900000000001E-10</v>
      </c>
      <c r="BE626" s="157">
        <v>8.3070569000000004E-7</v>
      </c>
      <c r="BF626" s="157">
        <v>1.9327578E-10</v>
      </c>
      <c r="BG626" s="157">
        <v>9.6749110000000008E-10</v>
      </c>
      <c r="BH626" s="157">
        <v>8.0836339000000002E-12</v>
      </c>
      <c r="BI626" s="157">
        <v>5.4248283999999997E-13</v>
      </c>
      <c r="BJ626" s="157">
        <v>3.499669E-13</v>
      </c>
      <c r="BK626" s="157">
        <v>8.4582808999999997E-13</v>
      </c>
      <c r="BL626" s="157">
        <v>1.9369075000000001E-13</v>
      </c>
      <c r="BM626" s="157">
        <v>3.4396349000000002E-7</v>
      </c>
      <c r="BN626" s="157">
        <v>1.6446542E-9</v>
      </c>
      <c r="BO626" s="157">
        <v>4.1031043000000001E-23</v>
      </c>
      <c r="BP626" s="157">
        <v>1.1807493000000001E-2</v>
      </c>
      <c r="BQ626" s="157">
        <v>0.22730578000000001</v>
      </c>
      <c r="BR626" s="157">
        <v>0</v>
      </c>
      <c r="BS626" s="157">
        <v>0</v>
      </c>
      <c r="BT626" s="157">
        <v>0</v>
      </c>
      <c r="BU626"/>
      <c r="BV626" s="155">
        <v>1.1447350999999999E-4</v>
      </c>
      <c r="BW626" s="155">
        <v>6.6702206000000003E-6</v>
      </c>
      <c r="BX626" s="155">
        <v>6.7026463999999994E-5</v>
      </c>
      <c r="BY626" s="155">
        <v>8.2271528999999996E-8</v>
      </c>
      <c r="BZ626" s="155">
        <v>5.5014527999999996E-6</v>
      </c>
      <c r="CA626" s="155">
        <v>8.8314898999999994E-11</v>
      </c>
      <c r="CB626" s="155">
        <v>2.1033438999999999E-7</v>
      </c>
      <c r="CC626" s="155">
        <v>1.3300887999999999E-10</v>
      </c>
      <c r="CD626" s="155">
        <v>9.1281969999999996E-7</v>
      </c>
      <c r="CE626" s="155">
        <v>6.3441136999999999E-8</v>
      </c>
      <c r="CF626" s="155">
        <v>0</v>
      </c>
      <c r="CG626" s="155">
        <v>9.0734918E-20</v>
      </c>
      <c r="CH626" s="155">
        <v>7.4293397E-16</v>
      </c>
      <c r="CI626" s="155">
        <v>6.1870612000000003E-6</v>
      </c>
      <c r="CJ626" s="155">
        <v>2.7755705E-5</v>
      </c>
      <c r="CK626" s="155">
        <v>6.3522796999999997E-8</v>
      </c>
      <c r="CL626" s="155">
        <v>0</v>
      </c>
      <c r="CM626"/>
      <c r="CN626" s="284">
        <v>6.2882945E-16</v>
      </c>
      <c r="CO626" s="284">
        <v>2.4038767999999999</v>
      </c>
      <c r="CP626" s="285">
        <v>6.8697539E-3</v>
      </c>
      <c r="CQ626" s="284">
        <v>4.5636879000000002E-3</v>
      </c>
      <c r="CR626" s="284">
        <v>1.4758432E-7</v>
      </c>
      <c r="CS626" s="284">
        <v>3.0282626E-9</v>
      </c>
      <c r="CT626" s="284">
        <v>2.790825E-4</v>
      </c>
      <c r="CU626" s="284">
        <v>1.4622626999999999</v>
      </c>
      <c r="CV626" s="284">
        <v>5.3687037000000002E-6</v>
      </c>
      <c r="CW626" s="284">
        <v>1.8536550999999999E-4</v>
      </c>
      <c r="CX626"/>
      <c r="CY626" s="158"/>
      <c r="CZ626" s="272"/>
      <c r="DA626"/>
      <c r="DB626" s="247"/>
      <c r="DC626"/>
      <c r="DD626"/>
      <c r="DE626"/>
      <c r="DF626"/>
      <c r="DG626"/>
      <c r="DH626"/>
      <c r="DI626"/>
      <c r="DJ626"/>
      <c r="DK626"/>
      <c r="DL626"/>
    </row>
    <row r="627" spans="1:116" ht="14.4">
      <c r="A627" t="s">
        <v>746</v>
      </c>
      <c r="B627" s="188" t="s">
        <v>316</v>
      </c>
      <c r="C627" s="151" t="str">
        <f t="shared" si="138"/>
        <v>A.100.12.104</v>
      </c>
      <c r="D627" s="54" t="s">
        <v>26</v>
      </c>
      <c r="E627" s="150" t="s">
        <v>352</v>
      </c>
      <c r="F627" s="153" t="str">
        <f t="shared" si="139"/>
        <v>St13</v>
      </c>
      <c r="G627" s="154">
        <f t="shared" si="140"/>
        <v>2.4038767999999999</v>
      </c>
      <c r="H627"/>
      <c r="I627"/>
      <c r="J627" s="227">
        <f t="shared" si="154"/>
        <v>0.56776643680783134</v>
      </c>
      <c r="K627"/>
      <c r="L627" s="280">
        <f t="shared" si="155"/>
        <v>3.0959979115000001E-2</v>
      </c>
      <c r="M627" s="280">
        <f t="shared" si="156"/>
        <v>0.10298826014180099</v>
      </c>
      <c r="N627" s="281">
        <f t="shared" si="157"/>
        <v>7.3236677551030374E-2</v>
      </c>
      <c r="O627" s="280">
        <v>0.36058151999999999</v>
      </c>
      <c r="P627" s="286">
        <v>8.0623587999999996E-2</v>
      </c>
      <c r="Q627" s="286">
        <v>2.1750733000000001E-2</v>
      </c>
      <c r="R627" s="286">
        <v>3.0101599E-2</v>
      </c>
      <c r="S627" s="219">
        <v>1.3249740999999999E-4</v>
      </c>
      <c r="T627" s="219">
        <v>6.7954799000000002E-4</v>
      </c>
      <c r="U627" s="286">
        <v>4.6334715000000003E-5</v>
      </c>
      <c r="V627" s="219">
        <v>6.1207003999999999E-4</v>
      </c>
      <c r="W627" s="219">
        <v>7.2831912999999998E-2</v>
      </c>
      <c r="X627" s="286">
        <v>1.7814756E-6</v>
      </c>
      <c r="Y627" s="219">
        <v>3.1656193E-4</v>
      </c>
      <c r="Z627" s="286">
        <v>8.7626200999999995E-8</v>
      </c>
      <c r="AA627" s="286">
        <v>8.8202621000000006E-5</v>
      </c>
      <c r="AB627" s="286">
        <v>3.0371991000000002E-14</v>
      </c>
      <c r="AC627"/>
      <c r="AD627" s="227">
        <f t="shared" si="149"/>
        <v>0.36058151999999999</v>
      </c>
      <c r="AE627" s="227">
        <f t="shared" si="150"/>
        <v>0.13394637015499999</v>
      </c>
      <c r="AF627" s="227">
        <f t="shared" si="151"/>
        <v>0.10307459366099998</v>
      </c>
      <c r="AG627" s="227">
        <f t="shared" si="152"/>
        <v>0.102988260141801</v>
      </c>
      <c r="AH627" s="227">
        <f t="shared" si="153"/>
        <v>7.3148474930030377E-2</v>
      </c>
      <c r="AI627"/>
      <c r="AJ627">
        <v>22.768837000000001</v>
      </c>
      <c r="AK627" s="155">
        <v>22.730611</v>
      </c>
      <c r="AL627" s="155">
        <v>3.737832E-2</v>
      </c>
      <c r="AM627" s="155">
        <v>0</v>
      </c>
      <c r="AN627" s="155">
        <v>7.8482054999999995E-5</v>
      </c>
      <c r="AO627" s="155">
        <v>4.4661719000000001E-4</v>
      </c>
      <c r="AP627" s="155">
        <v>3.2288340000000002E-4</v>
      </c>
      <c r="AQ627"/>
      <c r="AR627" s="156">
        <v>6.0688671999999999E-2</v>
      </c>
      <c r="AS627" s="156">
        <v>5.6844749999999999E-2</v>
      </c>
      <c r="AT627" s="156">
        <v>2.1366525999999999E-3</v>
      </c>
      <c r="AU627" s="156">
        <v>1.7072687999999999E-3</v>
      </c>
      <c r="AV627" s="282">
        <f t="shared" si="141"/>
        <v>3.4079586274912632E-6</v>
      </c>
      <c r="AW627" s="282">
        <f t="shared" si="142"/>
        <v>7.9018215790600415E-9</v>
      </c>
      <c r="AX627" s="283">
        <f t="shared" si="143"/>
        <v>0.23911327300000002</v>
      </c>
      <c r="AY627" s="157">
        <v>2.2307977E-6</v>
      </c>
      <c r="AZ627" s="157">
        <v>6.7308552000000002E-9</v>
      </c>
      <c r="BA627" s="157">
        <v>1.8389657999999999E-13</v>
      </c>
      <c r="BB627" s="157">
        <v>4.2912633999999996E-15</v>
      </c>
      <c r="BC627" s="157">
        <v>0</v>
      </c>
      <c r="BD627" s="157">
        <v>8.4708900000000001E-10</v>
      </c>
      <c r="BE627" s="157">
        <v>8.3070569000000004E-7</v>
      </c>
      <c r="BF627" s="157">
        <v>1.9327578E-10</v>
      </c>
      <c r="BG627" s="157">
        <v>9.6749110000000008E-10</v>
      </c>
      <c r="BH627" s="157">
        <v>8.0836339000000002E-12</v>
      </c>
      <c r="BI627" s="157">
        <v>5.4248283999999997E-13</v>
      </c>
      <c r="BJ627" s="157">
        <v>3.499669E-13</v>
      </c>
      <c r="BK627" s="157">
        <v>8.4582808999999997E-13</v>
      </c>
      <c r="BL627" s="157">
        <v>1.9369075000000001E-13</v>
      </c>
      <c r="BM627" s="157">
        <v>3.4396349000000002E-7</v>
      </c>
      <c r="BN627" s="157">
        <v>1.6446542E-9</v>
      </c>
      <c r="BO627" s="157">
        <v>4.1031043000000001E-23</v>
      </c>
      <c r="BP627" s="157">
        <v>1.1807493000000001E-2</v>
      </c>
      <c r="BQ627" s="157">
        <v>0.22730578000000001</v>
      </c>
      <c r="BR627" s="157">
        <v>0</v>
      </c>
      <c r="BS627" s="157">
        <v>0</v>
      </c>
      <c r="BT627" s="157">
        <v>0</v>
      </c>
      <c r="BU627"/>
      <c r="BV627" s="155">
        <v>1.1447350999999999E-4</v>
      </c>
      <c r="BW627" s="155">
        <v>6.6702206000000003E-6</v>
      </c>
      <c r="BX627" s="155">
        <v>6.7026463999999994E-5</v>
      </c>
      <c r="BY627" s="155">
        <v>8.2271528999999996E-8</v>
      </c>
      <c r="BZ627" s="155">
        <v>5.5014527999999996E-6</v>
      </c>
      <c r="CA627" s="155">
        <v>8.8314898999999994E-11</v>
      </c>
      <c r="CB627" s="155">
        <v>2.1033438999999999E-7</v>
      </c>
      <c r="CC627" s="155">
        <v>1.3300887999999999E-10</v>
      </c>
      <c r="CD627" s="155">
        <v>9.1281969999999996E-7</v>
      </c>
      <c r="CE627" s="155">
        <v>6.3441136999999999E-8</v>
      </c>
      <c r="CF627" s="155">
        <v>0</v>
      </c>
      <c r="CG627" s="155">
        <v>9.0734918E-20</v>
      </c>
      <c r="CH627" s="155">
        <v>7.4293397E-16</v>
      </c>
      <c r="CI627" s="155">
        <v>6.1870612000000003E-6</v>
      </c>
      <c r="CJ627" s="155">
        <v>2.7755705E-5</v>
      </c>
      <c r="CK627" s="155">
        <v>6.3522796999999997E-8</v>
      </c>
      <c r="CL627" s="155">
        <v>0</v>
      </c>
      <c r="CM627"/>
      <c r="CN627" s="284">
        <v>6.2882945E-16</v>
      </c>
      <c r="CO627" s="284">
        <v>2.4038767999999999</v>
      </c>
      <c r="CP627" s="285">
        <v>6.8697539E-3</v>
      </c>
      <c r="CQ627" s="284">
        <v>4.5636879000000002E-3</v>
      </c>
      <c r="CR627" s="284">
        <v>1.4758432E-7</v>
      </c>
      <c r="CS627" s="284">
        <v>3.0282626E-9</v>
      </c>
      <c r="CT627" s="284">
        <v>2.790825E-4</v>
      </c>
      <c r="CU627" s="284">
        <v>1.4622626999999999</v>
      </c>
      <c r="CV627" s="284">
        <v>5.3687037000000002E-6</v>
      </c>
      <c r="CW627" s="284">
        <v>1.8536550999999999E-4</v>
      </c>
      <c r="CX627"/>
      <c r="CY627" s="158"/>
      <c r="CZ627" s="272"/>
      <c r="DA627"/>
      <c r="DB627" s="247"/>
      <c r="DC627"/>
      <c r="DD627"/>
      <c r="DE627"/>
      <c r="DF627"/>
      <c r="DG627"/>
      <c r="DH627"/>
      <c r="DI627"/>
      <c r="DJ627"/>
      <c r="DK627"/>
      <c r="DL627"/>
    </row>
    <row r="628" spans="1:116" ht="14.4">
      <c r="B628" s="188"/>
      <c r="C628" s="151"/>
      <c r="D628" s="51" t="s">
        <v>27</v>
      </c>
      <c r="E628" s="150"/>
      <c r="F628"/>
      <c r="G628"/>
      <c r="H628"/>
      <c r="I628"/>
      <c r="J628"/>
      <c r="K628"/>
      <c r="L628"/>
      <c r="M628"/>
      <c r="N628" s="174"/>
      <c r="O628"/>
      <c r="P628" s="53"/>
      <c r="Q628" s="53"/>
      <c r="R628" s="53"/>
      <c r="S628"/>
      <c r="T628"/>
      <c r="U628" s="53"/>
      <c r="V628"/>
      <c r="W628"/>
      <c r="Y628"/>
      <c r="Z628" s="53"/>
      <c r="AA628" s="53"/>
      <c r="AB628" s="53"/>
      <c r="AC628"/>
      <c r="AD628"/>
      <c r="AE628"/>
      <c r="AF628"/>
      <c r="AG628"/>
      <c r="AH628"/>
      <c r="AI628"/>
      <c r="AJ628"/>
      <c r="AK628"/>
      <c r="AL628"/>
      <c r="AM628"/>
      <c r="AN628"/>
      <c r="AO628"/>
      <c r="AP628"/>
      <c r="AQ628"/>
      <c r="AR628"/>
      <c r="AS628"/>
      <c r="AT628"/>
      <c r="AU628"/>
      <c r="AX628" s="19"/>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s="117"/>
      <c r="CQ628"/>
      <c r="CR628"/>
      <c r="CS628"/>
      <c r="CT628"/>
      <c r="CU628"/>
      <c r="CV628"/>
      <c r="CW628"/>
      <c r="CX628"/>
      <c r="CY628" s="159"/>
      <c r="CZ628" s="272"/>
      <c r="DA628"/>
      <c r="DB628" s="247"/>
      <c r="DC628"/>
      <c r="DD628"/>
      <c r="DE628"/>
      <c r="DF628"/>
      <c r="DG628"/>
      <c r="DH628"/>
      <c r="DI628"/>
      <c r="DJ628"/>
      <c r="DK628"/>
      <c r="DL628"/>
    </row>
    <row r="629" spans="1:116" ht="14.4">
      <c r="A629" t="s">
        <v>747</v>
      </c>
      <c r="B629" s="188" t="s">
        <v>316</v>
      </c>
      <c r="C629" s="151" t="str">
        <f t="shared" si="138"/>
        <v>A.100.14.101</v>
      </c>
      <c r="D629" s="54" t="s">
        <v>27</v>
      </c>
      <c r="E629" s="150" t="s">
        <v>352</v>
      </c>
      <c r="F629" s="153" t="str">
        <f t="shared" si="139"/>
        <v>A517a</v>
      </c>
      <c r="G629" s="154">
        <f t="shared" si="140"/>
        <v>2.702986866666667</v>
      </c>
      <c r="H629"/>
      <c r="I629"/>
      <c r="J629" s="227">
        <f t="shared" si="154"/>
        <v>0.79698573420975749</v>
      </c>
      <c r="K629"/>
      <c r="L629" s="280">
        <f t="shared" si="155"/>
        <v>3.4570949250000003E-2</v>
      </c>
      <c r="M629" s="280">
        <f t="shared" si="156"/>
        <v>0.13435853075969001</v>
      </c>
      <c r="N629" s="281">
        <f t="shared" si="157"/>
        <v>0.22260822420006751</v>
      </c>
      <c r="O629" s="280">
        <v>0.40544803000000001</v>
      </c>
      <c r="P629" s="286">
        <v>0.10170629</v>
      </c>
      <c r="Q629" s="219">
        <v>3.020225E-2</v>
      </c>
      <c r="R629" s="286">
        <v>3.1046773999999999E-2</v>
      </c>
      <c r="S629" s="219">
        <v>1.1581908E-3</v>
      </c>
      <c r="T629" s="219">
        <v>1.4350251E-3</v>
      </c>
      <c r="U629" s="219">
        <v>9.3095934999999999E-4</v>
      </c>
      <c r="V629" s="219">
        <v>2.4458371999999998E-3</v>
      </c>
      <c r="W629" s="219">
        <v>0.21843524</v>
      </c>
      <c r="X629" s="286">
        <v>3.9588348000000001E-6</v>
      </c>
      <c r="Y629" s="219">
        <v>2.7738915999999999E-3</v>
      </c>
      <c r="Z629" s="286">
        <v>1.9472488999999999E-7</v>
      </c>
      <c r="AA629" s="219">
        <v>1.3990926E-3</v>
      </c>
      <c r="AB629" s="286">
        <v>6.7493313000000001E-14</v>
      </c>
      <c r="AC629"/>
      <c r="AD629" s="227">
        <f t="shared" si="149"/>
        <v>0.40544803000000001</v>
      </c>
      <c r="AE629" s="227">
        <f t="shared" si="150"/>
        <v>0.16892532645</v>
      </c>
      <c r="AF629" s="227">
        <f t="shared" si="151"/>
        <v>0.13575346980000003</v>
      </c>
      <c r="AG629" s="227">
        <f t="shared" si="152"/>
        <v>0.13435853075969001</v>
      </c>
      <c r="AH629" s="227">
        <f t="shared" si="153"/>
        <v>0.2212091316000675</v>
      </c>
      <c r="AI629"/>
      <c r="AJ629">
        <v>24.122385999999999</v>
      </c>
      <c r="AK629" s="155">
        <v>23.706077000000001</v>
      </c>
      <c r="AL629" s="155">
        <v>0.34025804999999998</v>
      </c>
      <c r="AM629" s="155">
        <v>0</v>
      </c>
      <c r="AN629" s="155">
        <v>7.4341005000000002E-2</v>
      </c>
      <c r="AO629" s="155">
        <v>9.9248265000000005E-4</v>
      </c>
      <c r="AP629" s="155">
        <v>7.1751865999999996E-4</v>
      </c>
      <c r="AQ629"/>
      <c r="AR629" s="156">
        <v>7.8328605999999995E-2</v>
      </c>
      <c r="AS629" s="156">
        <v>7.3864080999999998E-2</v>
      </c>
      <c r="AT629" s="156">
        <v>2.5583784000000002E-3</v>
      </c>
      <c r="AU629" s="156">
        <v>1.9061464E-3</v>
      </c>
      <c r="AV629" s="282">
        <f t="shared" si="141"/>
        <v>4.4283022613761411E-6</v>
      </c>
      <c r="AW629" s="282">
        <f t="shared" si="142"/>
        <v>9.4614585093800909E-9</v>
      </c>
      <c r="AX629" s="283">
        <f t="shared" si="143"/>
        <v>0.266967277</v>
      </c>
      <c r="AY629" s="157">
        <v>2.5083719000000001E-6</v>
      </c>
      <c r="AZ629" s="157">
        <v>7.5683634000000004E-9</v>
      </c>
      <c r="BA629" s="157">
        <v>2.067785E-13</v>
      </c>
      <c r="BB629" s="157">
        <v>9.5361408000000002E-15</v>
      </c>
      <c r="BC629" s="157">
        <v>0</v>
      </c>
      <c r="BD629" s="157">
        <v>8.7304483999999997E-10</v>
      </c>
      <c r="BE629" s="157">
        <v>1.1916271999999999E-6</v>
      </c>
      <c r="BF629" s="157">
        <v>1.9918203999999999E-10</v>
      </c>
      <c r="BG629" s="157">
        <v>1.387729E-9</v>
      </c>
      <c r="BH629" s="157">
        <v>2.8924731000000002E-10</v>
      </c>
      <c r="BI629" s="157">
        <v>5.6142425999999996E-13</v>
      </c>
      <c r="BJ629" s="157">
        <v>1.3642669999999999E-11</v>
      </c>
      <c r="BK629" s="157">
        <v>1.9959295000000001E-12</v>
      </c>
      <c r="BL629" s="157">
        <v>5.2995712000000001E-13</v>
      </c>
      <c r="BM629" s="157">
        <v>6.9831952000000003E-7</v>
      </c>
      <c r="BN629" s="157">
        <v>2.9110586999999999E-8</v>
      </c>
      <c r="BO629" s="157">
        <v>9.1180095999999996E-23</v>
      </c>
      <c r="BP629" s="157">
        <v>2.9907247000000001E-2</v>
      </c>
      <c r="BQ629" s="157">
        <v>0.23706003</v>
      </c>
      <c r="BR629" s="157">
        <v>0</v>
      </c>
      <c r="BS629" s="157">
        <v>0</v>
      </c>
      <c r="BT629" s="157">
        <v>0</v>
      </c>
      <c r="BU629"/>
      <c r="BV629" s="155">
        <v>1.9549102E-4</v>
      </c>
      <c r="BW629" s="155">
        <v>9.5675221999999995E-6</v>
      </c>
      <c r="BX629" s="155">
        <v>7.5366446000000003E-5</v>
      </c>
      <c r="BY629" s="155">
        <v>2.9755916999999998E-7</v>
      </c>
      <c r="BZ629" s="155">
        <v>7.8965696999999997E-6</v>
      </c>
      <c r="CA629" s="155">
        <v>1.9625533000000001E-10</v>
      </c>
      <c r="CB629" s="155">
        <v>7.526154E-6</v>
      </c>
      <c r="CC629" s="155">
        <v>2.9557529999999998E-10</v>
      </c>
      <c r="CD629" s="155">
        <v>1.9465682E-6</v>
      </c>
      <c r="CE629" s="155">
        <v>6.5156877000000004E-7</v>
      </c>
      <c r="CF629" s="155">
        <v>0</v>
      </c>
      <c r="CG629" s="155">
        <v>2.0163314999999999E-19</v>
      </c>
      <c r="CH629" s="155">
        <v>1.6509643999999999E-15</v>
      </c>
      <c r="CI629" s="155">
        <v>6.5557998000000001E-6</v>
      </c>
      <c r="CJ629" s="155">
        <v>2.9332405000000001E-5</v>
      </c>
      <c r="CK629" s="155">
        <v>5.6349939000000001E-5</v>
      </c>
      <c r="CL629" s="155">
        <v>0</v>
      </c>
      <c r="CM629"/>
      <c r="CN629" s="284">
        <v>1.3973988E-15</v>
      </c>
      <c r="CO629" s="284">
        <v>2.7029869</v>
      </c>
      <c r="CP629" s="285">
        <v>6.9580114000000002E-3</v>
      </c>
      <c r="CQ629" s="284">
        <v>6.5460040000000002E-3</v>
      </c>
      <c r="CR629" s="284">
        <v>2.9887262E-7</v>
      </c>
      <c r="CS629" s="284">
        <v>1.2490947999999999E-7</v>
      </c>
      <c r="CT629" s="284">
        <v>4.0045686000000002E-4</v>
      </c>
      <c r="CU629" s="284">
        <v>3.1583659000000002</v>
      </c>
      <c r="CV629" s="284">
        <v>1.9210209999999999E-4</v>
      </c>
      <c r="CW629" s="284">
        <v>1.9187436E-4</v>
      </c>
      <c r="CX629"/>
      <c r="CY629" s="158"/>
      <c r="CZ629" s="272"/>
      <c r="DA629"/>
      <c r="DB629" s="247"/>
      <c r="DC629"/>
      <c r="DD629"/>
      <c r="DE629"/>
      <c r="DF629"/>
      <c r="DG629"/>
      <c r="DH629"/>
      <c r="DI629"/>
      <c r="DJ629"/>
      <c r="DK629"/>
      <c r="DL629"/>
    </row>
    <row r="630" spans="1:116" ht="14.4">
      <c r="A630" t="s">
        <v>748</v>
      </c>
      <c r="B630" s="188" t="s">
        <v>316</v>
      </c>
      <c r="C630" s="151" t="str">
        <f t="shared" si="138"/>
        <v>A.100.14.102</v>
      </c>
      <c r="D630" s="54" t="s">
        <v>27</v>
      </c>
      <c r="E630" s="150" t="s">
        <v>352</v>
      </c>
      <c r="F630" s="153" t="str">
        <f t="shared" si="139"/>
        <v>A517b</v>
      </c>
      <c r="G630" s="154">
        <f t="shared" si="140"/>
        <v>2.6713557333333333</v>
      </c>
      <c r="H630"/>
      <c r="I630"/>
      <c r="J630" s="227">
        <f t="shared" si="154"/>
        <v>0.75476102920427368</v>
      </c>
      <c r="K630"/>
      <c r="L630" s="280">
        <f t="shared" si="155"/>
        <v>3.5389546299999998E-2</v>
      </c>
      <c r="M630" s="280">
        <f t="shared" si="156"/>
        <v>0.12978642720424</v>
      </c>
      <c r="N630" s="281">
        <f t="shared" si="157"/>
        <v>0.18888169570003374</v>
      </c>
      <c r="O630" s="280">
        <v>0.40070336000000001</v>
      </c>
      <c r="P630" s="286">
        <v>9.9255626E-2</v>
      </c>
      <c r="Q630" s="219">
        <v>2.8338338000000001E-2</v>
      </c>
      <c r="R630" s="286">
        <v>3.1242243999999999E-2</v>
      </c>
      <c r="S630" s="219">
        <v>1.0439278999999999E-3</v>
      </c>
      <c r="T630" s="219">
        <v>1.4189764000000001E-3</v>
      </c>
      <c r="U630" s="219">
        <v>1.6843979999999999E-3</v>
      </c>
      <c r="V630" s="219">
        <v>2.1902838000000002E-3</v>
      </c>
      <c r="W630" s="219">
        <v>0.18528233999999999</v>
      </c>
      <c r="X630" s="286">
        <v>1.9794174000000001E-6</v>
      </c>
      <c r="Y630" s="219">
        <v>2.5113048000000001E-3</v>
      </c>
      <c r="Z630" s="286">
        <v>1.9998684E-7</v>
      </c>
      <c r="AA630" s="219">
        <v>1.0880509E-3</v>
      </c>
      <c r="AB630" s="286">
        <v>3.3746656999999997E-14</v>
      </c>
      <c r="AC630"/>
      <c r="AD630" s="227">
        <f t="shared" si="149"/>
        <v>0.40070336000000001</v>
      </c>
      <c r="AE630" s="227">
        <f t="shared" si="150"/>
        <v>0.16517379409999999</v>
      </c>
      <c r="AF630" s="227">
        <f t="shared" si="151"/>
        <v>0.1308722987</v>
      </c>
      <c r="AG630" s="227">
        <f t="shared" si="152"/>
        <v>0.12978642720424</v>
      </c>
      <c r="AH630" s="227">
        <f t="shared" si="153"/>
        <v>0.18779364480003374</v>
      </c>
      <c r="AI630"/>
      <c r="AJ630">
        <v>24.121969</v>
      </c>
      <c r="AK630" s="155">
        <v>23.741990000000001</v>
      </c>
      <c r="AL630" s="155">
        <v>0.30956995999999998</v>
      </c>
      <c r="AM630" s="155">
        <v>0</v>
      </c>
      <c r="AN630" s="155">
        <v>5.6976469000000002E-2</v>
      </c>
      <c r="AO630" s="155">
        <v>8.9283379999999992E-3</v>
      </c>
      <c r="AP630" s="155">
        <v>4.5038129000000001E-3</v>
      </c>
      <c r="AQ630"/>
      <c r="AR630" s="156">
        <v>7.6844192000000006E-2</v>
      </c>
      <c r="AS630" s="156">
        <v>7.2473784999999999E-2</v>
      </c>
      <c r="AT630" s="156">
        <v>2.4994002000000002E-3</v>
      </c>
      <c r="AU630" s="156">
        <v>1.8710064000000001E-3</v>
      </c>
      <c r="AV630" s="282">
        <f t="shared" si="141"/>
        <v>4.3449511892380702E-6</v>
      </c>
      <c r="AW630" s="282">
        <f t="shared" si="142"/>
        <v>9.2433438072700449E-9</v>
      </c>
      <c r="AX630" s="283">
        <f t="shared" si="143"/>
        <v>0.26204570999999999</v>
      </c>
      <c r="AY630" s="157">
        <v>2.4790264999999999E-6</v>
      </c>
      <c r="AZ630" s="157">
        <v>7.4798216999999992E-9</v>
      </c>
      <c r="BA630" s="157">
        <v>2.0435940000000001E-13</v>
      </c>
      <c r="BB630" s="157">
        <v>4.7680704000000001E-15</v>
      </c>
      <c r="BC630" s="157">
        <v>0</v>
      </c>
      <c r="BD630" s="157">
        <v>8.8242447E-10</v>
      </c>
      <c r="BE630" s="157">
        <v>1.1460330999999999E-6</v>
      </c>
      <c r="BF630" s="157">
        <v>2.0093432000000001E-10</v>
      </c>
      <c r="BG630" s="157">
        <v>1.3327394999999999E-9</v>
      </c>
      <c r="BH630" s="157">
        <v>2.1538095E-10</v>
      </c>
      <c r="BI630" s="157">
        <v>5.6401409999999998E-13</v>
      </c>
      <c r="BJ630" s="157">
        <v>1.1289543E-11</v>
      </c>
      <c r="BK630" s="157">
        <v>1.9134326999999998E-12</v>
      </c>
      <c r="BL630" s="157">
        <v>4.9598807000000005E-13</v>
      </c>
      <c r="BM630" s="157">
        <v>6.9543441000000004E-7</v>
      </c>
      <c r="BN630" s="157">
        <v>2.3574750000000001E-8</v>
      </c>
      <c r="BO630" s="157">
        <v>4.5590047999999998E-23</v>
      </c>
      <c r="BP630" s="157">
        <v>2.5031290000000001E-2</v>
      </c>
      <c r="BQ630" s="157">
        <v>0.23701442</v>
      </c>
      <c r="BR630" s="157">
        <v>0</v>
      </c>
      <c r="BS630" s="157">
        <v>0</v>
      </c>
      <c r="BT630" s="157">
        <v>0</v>
      </c>
      <c r="BU630"/>
      <c r="BV630" s="155">
        <v>1.7681884E-4</v>
      </c>
      <c r="BW630" s="155">
        <v>9.1898880000000004E-6</v>
      </c>
      <c r="BX630" s="155">
        <v>7.4484485999999996E-5</v>
      </c>
      <c r="BY630" s="155">
        <v>2.6782630000000001E-7</v>
      </c>
      <c r="BZ630" s="155">
        <v>7.6743796999999994E-6</v>
      </c>
      <c r="CA630" s="155">
        <v>3.1062810000000001E-9</v>
      </c>
      <c r="CB630" s="155">
        <v>5.6041669000000003E-6</v>
      </c>
      <c r="CC630" s="155">
        <v>4.7135169999999999E-9</v>
      </c>
      <c r="CD630" s="155">
        <v>1.9659760000000001E-6</v>
      </c>
      <c r="CE630" s="155">
        <v>1.1497929000000001E-6</v>
      </c>
      <c r="CF630" s="155">
        <v>0</v>
      </c>
      <c r="CG630" s="155">
        <v>1.0081658E-19</v>
      </c>
      <c r="CH630" s="155">
        <v>8.2548218999999996E-16</v>
      </c>
      <c r="CI630" s="155">
        <v>6.5683867000000001E-6</v>
      </c>
      <c r="CJ630" s="155">
        <v>2.9335083E-5</v>
      </c>
      <c r="CK630" s="155">
        <v>4.0571034000000001E-5</v>
      </c>
      <c r="CL630" s="155">
        <v>0</v>
      </c>
      <c r="CM630"/>
      <c r="CN630" s="284">
        <v>6.9869939000000001E-16</v>
      </c>
      <c r="CO630" s="284">
        <v>2.6713488000000001</v>
      </c>
      <c r="CP630" s="285">
        <v>7.1422554999999999E-3</v>
      </c>
      <c r="CQ630" s="284">
        <v>6.2884281999999996E-3</v>
      </c>
      <c r="CR630" s="284">
        <v>2.9811963000000001E-7</v>
      </c>
      <c r="CS630" s="284">
        <v>1.2709896000000001E-7</v>
      </c>
      <c r="CT630" s="284">
        <v>3.8708206E-4</v>
      </c>
      <c r="CU630" s="284">
        <v>3.1009780999999998</v>
      </c>
      <c r="CV630" s="284">
        <v>1.4304414E-4</v>
      </c>
      <c r="CW630" s="284">
        <v>1.9378280000000001E-4</v>
      </c>
      <c r="CX630"/>
      <c r="CY630" s="158"/>
      <c r="CZ630" s="272"/>
      <c r="DA630"/>
      <c r="DB630" s="247"/>
      <c r="DC630"/>
      <c r="DD630"/>
      <c r="DE630"/>
      <c r="DF630"/>
      <c r="DG630"/>
      <c r="DH630"/>
      <c r="DI630"/>
      <c r="DJ630"/>
      <c r="DK630"/>
      <c r="DL630"/>
    </row>
    <row r="631" spans="1:116" ht="14.4">
      <c r="A631" t="s">
        <v>749</v>
      </c>
      <c r="B631" s="188" t="s">
        <v>316</v>
      </c>
      <c r="C631" s="151" t="str">
        <f t="shared" si="138"/>
        <v>A.100.14.103</v>
      </c>
      <c r="D631" s="54" t="s">
        <v>27</v>
      </c>
      <c r="E631" s="150" t="s">
        <v>352</v>
      </c>
      <c r="F631" s="153" t="str">
        <f t="shared" si="139"/>
        <v>S355J2G1W</v>
      </c>
      <c r="G631" s="154">
        <f t="shared" si="140"/>
        <v>2.4038767999999999</v>
      </c>
      <c r="H631"/>
      <c r="I631"/>
      <c r="J631" s="227">
        <f t="shared" si="154"/>
        <v>0.56776643680783134</v>
      </c>
      <c r="K631"/>
      <c r="L631" s="280">
        <f t="shared" si="155"/>
        <v>3.0959979115000001E-2</v>
      </c>
      <c r="M631" s="280">
        <f t="shared" si="156"/>
        <v>0.10298826014180099</v>
      </c>
      <c r="N631" s="281">
        <f t="shared" si="157"/>
        <v>7.3236677551030374E-2</v>
      </c>
      <c r="O631" s="280">
        <v>0.36058151999999999</v>
      </c>
      <c r="P631" s="286">
        <v>8.0623587999999996E-2</v>
      </c>
      <c r="Q631" s="219">
        <v>2.1750733000000001E-2</v>
      </c>
      <c r="R631" s="286">
        <v>3.0101599E-2</v>
      </c>
      <c r="S631" s="219">
        <v>1.3249740999999999E-4</v>
      </c>
      <c r="T631" s="219">
        <v>6.7954799000000002E-4</v>
      </c>
      <c r="U631" s="286">
        <v>4.6334715000000003E-5</v>
      </c>
      <c r="V631" s="219">
        <v>6.1207003999999999E-4</v>
      </c>
      <c r="W631" s="219">
        <v>7.2831912999999998E-2</v>
      </c>
      <c r="X631" s="286">
        <v>1.7814756E-6</v>
      </c>
      <c r="Y631" s="219">
        <v>3.1656193E-4</v>
      </c>
      <c r="Z631" s="286">
        <v>8.7626200999999995E-8</v>
      </c>
      <c r="AA631" s="286">
        <v>8.8202621000000006E-5</v>
      </c>
      <c r="AB631" s="286">
        <v>3.0371991000000002E-14</v>
      </c>
      <c r="AC631"/>
      <c r="AD631" s="227">
        <f t="shared" si="149"/>
        <v>0.36058151999999999</v>
      </c>
      <c r="AE631" s="227">
        <f t="shared" si="150"/>
        <v>0.13394637015499999</v>
      </c>
      <c r="AF631" s="227">
        <f t="shared" si="151"/>
        <v>0.10307459366099998</v>
      </c>
      <c r="AG631" s="227">
        <f t="shared" si="152"/>
        <v>0.102988260141801</v>
      </c>
      <c r="AH631" s="227">
        <f t="shared" si="153"/>
        <v>7.3148474930030377E-2</v>
      </c>
      <c r="AI631"/>
      <c r="AJ631">
        <v>22.768837000000001</v>
      </c>
      <c r="AK631" s="155">
        <v>22.730611</v>
      </c>
      <c r="AL631" s="155">
        <v>3.737832E-2</v>
      </c>
      <c r="AM631" s="155">
        <v>0</v>
      </c>
      <c r="AN631" s="155">
        <v>7.8482054999999995E-5</v>
      </c>
      <c r="AO631" s="155">
        <v>4.4661719000000001E-4</v>
      </c>
      <c r="AP631" s="155">
        <v>3.2288340000000002E-4</v>
      </c>
      <c r="AQ631"/>
      <c r="AR631" s="156">
        <v>6.0688671999999999E-2</v>
      </c>
      <c r="AS631" s="156">
        <v>5.6844749999999999E-2</v>
      </c>
      <c r="AT631" s="156">
        <v>2.1366525999999999E-3</v>
      </c>
      <c r="AU631" s="156">
        <v>1.7072687999999999E-3</v>
      </c>
      <c r="AV631" s="282">
        <f t="shared" si="141"/>
        <v>3.4079586274912632E-6</v>
      </c>
      <c r="AW631" s="282">
        <f t="shared" si="142"/>
        <v>7.9018215790600415E-9</v>
      </c>
      <c r="AX631" s="283">
        <f t="shared" si="143"/>
        <v>0.23911327300000002</v>
      </c>
      <c r="AY631" s="157">
        <v>2.2307977E-6</v>
      </c>
      <c r="AZ631" s="157">
        <v>6.7308552000000002E-9</v>
      </c>
      <c r="BA631" s="157">
        <v>1.8389657999999999E-13</v>
      </c>
      <c r="BB631" s="157">
        <v>4.2912633999999996E-15</v>
      </c>
      <c r="BC631" s="157">
        <v>0</v>
      </c>
      <c r="BD631" s="157">
        <v>8.4708900000000001E-10</v>
      </c>
      <c r="BE631" s="157">
        <v>8.3070569000000004E-7</v>
      </c>
      <c r="BF631" s="157">
        <v>1.9327578E-10</v>
      </c>
      <c r="BG631" s="157">
        <v>9.6749110000000008E-10</v>
      </c>
      <c r="BH631" s="157">
        <v>8.0836339000000002E-12</v>
      </c>
      <c r="BI631" s="157">
        <v>5.4248283999999997E-13</v>
      </c>
      <c r="BJ631" s="157">
        <v>3.499669E-13</v>
      </c>
      <c r="BK631" s="157">
        <v>8.4582808999999997E-13</v>
      </c>
      <c r="BL631" s="157">
        <v>1.9369075000000001E-13</v>
      </c>
      <c r="BM631" s="157">
        <v>3.4396349000000002E-7</v>
      </c>
      <c r="BN631" s="157">
        <v>1.6446542E-9</v>
      </c>
      <c r="BO631" s="157">
        <v>4.1031043000000001E-23</v>
      </c>
      <c r="BP631" s="157">
        <v>1.1807493000000001E-2</v>
      </c>
      <c r="BQ631" s="157">
        <v>0.22730578000000001</v>
      </c>
      <c r="BR631" s="157">
        <v>0</v>
      </c>
      <c r="BS631" s="157">
        <v>0</v>
      </c>
      <c r="BT631" s="157">
        <v>0</v>
      </c>
      <c r="BU631"/>
      <c r="BV631" s="155">
        <v>1.1447350999999999E-4</v>
      </c>
      <c r="BW631" s="155">
        <v>6.6702206000000003E-6</v>
      </c>
      <c r="BX631" s="155">
        <v>6.7026463999999994E-5</v>
      </c>
      <c r="BY631" s="155">
        <v>8.2271528999999996E-8</v>
      </c>
      <c r="BZ631" s="155">
        <v>5.5014527999999996E-6</v>
      </c>
      <c r="CA631" s="155">
        <v>8.8314898999999994E-11</v>
      </c>
      <c r="CB631" s="155">
        <v>2.1033438999999999E-7</v>
      </c>
      <c r="CC631" s="155">
        <v>1.3300887999999999E-10</v>
      </c>
      <c r="CD631" s="155">
        <v>9.1281969999999996E-7</v>
      </c>
      <c r="CE631" s="155">
        <v>6.3441136999999999E-8</v>
      </c>
      <c r="CF631" s="155">
        <v>0</v>
      </c>
      <c r="CG631" s="155">
        <v>9.0734918E-20</v>
      </c>
      <c r="CH631" s="155">
        <v>7.4293397E-16</v>
      </c>
      <c r="CI631" s="155">
        <v>6.1870612000000003E-6</v>
      </c>
      <c r="CJ631" s="155">
        <v>2.7755705E-5</v>
      </c>
      <c r="CK631" s="155">
        <v>6.3522796999999997E-8</v>
      </c>
      <c r="CL631" s="155">
        <v>0</v>
      </c>
      <c r="CM631"/>
      <c r="CN631" s="284">
        <v>6.2882945E-16</v>
      </c>
      <c r="CO631" s="284">
        <v>2.4038767999999999</v>
      </c>
      <c r="CP631" s="285">
        <v>6.8697539E-3</v>
      </c>
      <c r="CQ631" s="284">
        <v>4.5636879000000002E-3</v>
      </c>
      <c r="CR631" s="284">
        <v>1.4758432E-7</v>
      </c>
      <c r="CS631" s="284">
        <v>3.0282626E-9</v>
      </c>
      <c r="CT631" s="284">
        <v>2.790825E-4</v>
      </c>
      <c r="CU631" s="284">
        <v>1.4622626999999999</v>
      </c>
      <c r="CV631" s="284">
        <v>5.3687037000000002E-6</v>
      </c>
      <c r="CW631" s="284">
        <v>1.8536550999999999E-4</v>
      </c>
      <c r="CX631"/>
      <c r="CY631" s="158"/>
      <c r="CZ631" s="272"/>
      <c r="DA631"/>
      <c r="DB631" s="247"/>
      <c r="DC631"/>
      <c r="DD631"/>
      <c r="DE631"/>
      <c r="DF631"/>
      <c r="DG631"/>
      <c r="DH631"/>
      <c r="DI631"/>
      <c r="DJ631"/>
      <c r="DK631"/>
      <c r="DL631"/>
    </row>
    <row r="632" spans="1:116" ht="14.4">
      <c r="A632" t="s">
        <v>750</v>
      </c>
      <c r="B632" s="188" t="s">
        <v>316</v>
      </c>
      <c r="C632" s="151" t="str">
        <f t="shared" ref="C632:C700" si="158">MID(A632,1,12)</f>
        <v>A.100.14.104</v>
      </c>
      <c r="D632" s="54" t="s">
        <v>27</v>
      </c>
      <c r="E632" s="150" t="s">
        <v>352</v>
      </c>
      <c r="F632" s="153" t="str">
        <f t="shared" ref="F632:F700" si="159">MID(A632, 21,85)</f>
        <v>St14</v>
      </c>
      <c r="G632" s="154">
        <f t="shared" si="140"/>
        <v>2.4038767999999999</v>
      </c>
      <c r="H632"/>
      <c r="I632"/>
      <c r="J632" s="227">
        <f t="shared" si="154"/>
        <v>0.56776643680783134</v>
      </c>
      <c r="K632"/>
      <c r="L632" s="280">
        <f t="shared" si="155"/>
        <v>3.0959979115000001E-2</v>
      </c>
      <c r="M632" s="280">
        <f t="shared" si="156"/>
        <v>0.10298826014180099</v>
      </c>
      <c r="N632" s="281">
        <f t="shared" si="157"/>
        <v>7.3236677551030374E-2</v>
      </c>
      <c r="O632" s="280">
        <v>0.36058151999999999</v>
      </c>
      <c r="P632" s="286">
        <v>8.0623587999999996E-2</v>
      </c>
      <c r="Q632" s="219">
        <v>2.1750733000000001E-2</v>
      </c>
      <c r="R632" s="286">
        <v>3.0101599E-2</v>
      </c>
      <c r="S632" s="219">
        <v>1.3249740999999999E-4</v>
      </c>
      <c r="T632" s="219">
        <v>6.7954799000000002E-4</v>
      </c>
      <c r="U632" s="286">
        <v>4.6334715000000003E-5</v>
      </c>
      <c r="V632" s="219">
        <v>6.1207003999999999E-4</v>
      </c>
      <c r="W632" s="219">
        <v>7.2831912999999998E-2</v>
      </c>
      <c r="X632" s="286">
        <v>1.7814756E-6</v>
      </c>
      <c r="Y632" s="219">
        <v>3.1656193E-4</v>
      </c>
      <c r="Z632" s="286">
        <v>8.7626200999999995E-8</v>
      </c>
      <c r="AA632" s="286">
        <v>8.8202621000000006E-5</v>
      </c>
      <c r="AB632" s="286">
        <v>3.0371991000000002E-14</v>
      </c>
      <c r="AC632"/>
      <c r="AD632" s="227">
        <f t="shared" si="149"/>
        <v>0.36058151999999999</v>
      </c>
      <c r="AE632" s="227">
        <f t="shared" si="150"/>
        <v>0.13394637015499999</v>
      </c>
      <c r="AF632" s="227">
        <f t="shared" si="151"/>
        <v>0.10307459366099998</v>
      </c>
      <c r="AG632" s="227">
        <f t="shared" si="152"/>
        <v>0.102988260141801</v>
      </c>
      <c r="AH632" s="227">
        <f t="shared" si="153"/>
        <v>7.3148474930030377E-2</v>
      </c>
      <c r="AI632"/>
      <c r="AJ632">
        <v>22.768837000000001</v>
      </c>
      <c r="AK632" s="155">
        <v>22.730611</v>
      </c>
      <c r="AL632" s="155">
        <v>3.737832E-2</v>
      </c>
      <c r="AM632" s="155">
        <v>0</v>
      </c>
      <c r="AN632" s="155">
        <v>7.8482054999999995E-5</v>
      </c>
      <c r="AO632" s="155">
        <v>4.4661719000000001E-4</v>
      </c>
      <c r="AP632" s="155">
        <v>3.2288340000000002E-4</v>
      </c>
      <c r="AQ632"/>
      <c r="AR632" s="156">
        <v>6.0688671999999999E-2</v>
      </c>
      <c r="AS632" s="156">
        <v>5.6844749999999999E-2</v>
      </c>
      <c r="AT632" s="156">
        <v>2.1366525999999999E-3</v>
      </c>
      <c r="AU632" s="156">
        <v>1.7072687999999999E-3</v>
      </c>
      <c r="AV632" s="282">
        <f t="shared" si="141"/>
        <v>3.4079586274912632E-6</v>
      </c>
      <c r="AW632" s="282">
        <f t="shared" si="142"/>
        <v>7.9018215790600415E-9</v>
      </c>
      <c r="AX632" s="283">
        <f t="shared" si="143"/>
        <v>0.23911327300000002</v>
      </c>
      <c r="AY632" s="157">
        <v>2.2307977E-6</v>
      </c>
      <c r="AZ632" s="157">
        <v>6.7308552000000002E-9</v>
      </c>
      <c r="BA632" s="157">
        <v>1.8389657999999999E-13</v>
      </c>
      <c r="BB632" s="157">
        <v>4.2912633999999996E-15</v>
      </c>
      <c r="BC632" s="157">
        <v>0</v>
      </c>
      <c r="BD632" s="157">
        <v>8.4708900000000001E-10</v>
      </c>
      <c r="BE632" s="157">
        <v>8.3070569000000004E-7</v>
      </c>
      <c r="BF632" s="157">
        <v>1.9327578E-10</v>
      </c>
      <c r="BG632" s="157">
        <v>9.6749110000000008E-10</v>
      </c>
      <c r="BH632" s="157">
        <v>8.0836339000000002E-12</v>
      </c>
      <c r="BI632" s="157">
        <v>5.4248283999999997E-13</v>
      </c>
      <c r="BJ632" s="157">
        <v>3.499669E-13</v>
      </c>
      <c r="BK632" s="157">
        <v>8.4582808999999997E-13</v>
      </c>
      <c r="BL632" s="157">
        <v>1.9369075000000001E-13</v>
      </c>
      <c r="BM632" s="157">
        <v>3.4396349000000002E-7</v>
      </c>
      <c r="BN632" s="157">
        <v>1.6446542E-9</v>
      </c>
      <c r="BO632" s="157">
        <v>4.1031043000000001E-23</v>
      </c>
      <c r="BP632" s="157">
        <v>1.1807493000000001E-2</v>
      </c>
      <c r="BQ632" s="157">
        <v>0.22730578000000001</v>
      </c>
      <c r="BR632" s="157">
        <v>0</v>
      </c>
      <c r="BS632" s="157">
        <v>0</v>
      </c>
      <c r="BT632" s="157">
        <v>0</v>
      </c>
      <c r="BU632"/>
      <c r="BV632" s="155">
        <v>1.1447350999999999E-4</v>
      </c>
      <c r="BW632" s="155">
        <v>6.6702206000000003E-6</v>
      </c>
      <c r="BX632" s="155">
        <v>6.7026463999999994E-5</v>
      </c>
      <c r="BY632" s="155">
        <v>8.2271528999999996E-8</v>
      </c>
      <c r="BZ632" s="155">
        <v>5.5014527999999996E-6</v>
      </c>
      <c r="CA632" s="155">
        <v>8.8314898999999994E-11</v>
      </c>
      <c r="CB632" s="155">
        <v>2.1033438999999999E-7</v>
      </c>
      <c r="CC632" s="155">
        <v>1.3300887999999999E-10</v>
      </c>
      <c r="CD632" s="155">
        <v>9.1281969999999996E-7</v>
      </c>
      <c r="CE632" s="155">
        <v>6.3441136999999999E-8</v>
      </c>
      <c r="CF632" s="155">
        <v>0</v>
      </c>
      <c r="CG632" s="155">
        <v>9.0734918E-20</v>
      </c>
      <c r="CH632" s="155">
        <v>7.4293397E-16</v>
      </c>
      <c r="CI632" s="155">
        <v>6.1870612000000003E-6</v>
      </c>
      <c r="CJ632" s="155">
        <v>2.7755705E-5</v>
      </c>
      <c r="CK632" s="155">
        <v>6.3522796999999997E-8</v>
      </c>
      <c r="CL632" s="155">
        <v>0</v>
      </c>
      <c r="CM632"/>
      <c r="CN632" s="284">
        <v>6.2882945E-16</v>
      </c>
      <c r="CO632" s="284">
        <v>2.4038767999999999</v>
      </c>
      <c r="CP632" s="285">
        <v>6.8697539E-3</v>
      </c>
      <c r="CQ632" s="284">
        <v>4.5636879000000002E-3</v>
      </c>
      <c r="CR632" s="284">
        <v>1.4758432E-7</v>
      </c>
      <c r="CS632" s="284">
        <v>3.0282626E-9</v>
      </c>
      <c r="CT632" s="284">
        <v>2.790825E-4</v>
      </c>
      <c r="CU632" s="284">
        <v>1.4622626999999999</v>
      </c>
      <c r="CV632" s="284">
        <v>5.3687037000000002E-6</v>
      </c>
      <c r="CW632" s="284">
        <v>1.8536550999999999E-4</v>
      </c>
      <c r="CX632"/>
      <c r="CY632" s="158"/>
      <c r="CZ632" s="272"/>
      <c r="DA632"/>
      <c r="DB632" s="247"/>
      <c r="DC632"/>
      <c r="DD632"/>
      <c r="DE632"/>
      <c r="DF632"/>
      <c r="DG632"/>
      <c r="DH632"/>
      <c r="DI632"/>
      <c r="DJ632"/>
      <c r="DK632"/>
      <c r="DL632"/>
    </row>
    <row r="633" spans="1:116" ht="14.4">
      <c r="B633" s="188"/>
      <c r="C633" s="151"/>
      <c r="D633" s="51" t="s">
        <v>28</v>
      </c>
      <c r="E633" s="150"/>
      <c r="F633"/>
      <c r="G633"/>
      <c r="H633"/>
      <c r="I633"/>
      <c r="J633"/>
      <c r="K633"/>
      <c r="L633"/>
      <c r="M633"/>
      <c r="N633" s="174"/>
      <c r="O633"/>
      <c r="P633" s="53"/>
      <c r="Q633"/>
      <c r="R633" s="53"/>
      <c r="S633"/>
      <c r="T633"/>
      <c r="U633" s="53"/>
      <c r="V633"/>
      <c r="W633"/>
      <c r="Y633"/>
      <c r="Z633" s="53"/>
      <c r="AA633" s="53"/>
      <c r="AB633" s="53"/>
      <c r="AC633"/>
      <c r="AD633"/>
      <c r="AE633"/>
      <c r="AF633"/>
      <c r="AG633"/>
      <c r="AH633"/>
      <c r="AI633"/>
      <c r="AJ633"/>
      <c r="AK633"/>
      <c r="AL633"/>
      <c r="AM633"/>
      <c r="AN633"/>
      <c r="AO633"/>
      <c r="AP633"/>
      <c r="AQ633"/>
      <c r="AR633"/>
      <c r="AS633"/>
      <c r="AT633"/>
      <c r="AU633"/>
      <c r="AX633" s="19"/>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s="117"/>
      <c r="CQ633"/>
      <c r="CR633"/>
      <c r="CS633"/>
      <c r="CT633"/>
      <c r="CU633"/>
      <c r="CV633"/>
      <c r="CW633"/>
      <c r="CX633"/>
      <c r="CY633" s="159"/>
      <c r="CZ633" s="272"/>
      <c r="DA633"/>
      <c r="DB633" s="247"/>
      <c r="DC633" s="48"/>
      <c r="DD633" s="48"/>
      <c r="DE633" s="48"/>
      <c r="DF633"/>
      <c r="DG633"/>
      <c r="DH633"/>
      <c r="DI633"/>
      <c r="DJ633"/>
      <c r="DK633"/>
      <c r="DL633"/>
    </row>
    <row r="634" spans="1:116" ht="14.4">
      <c r="A634" t="s">
        <v>751</v>
      </c>
      <c r="B634" s="188" t="s">
        <v>316</v>
      </c>
      <c r="C634" s="151" t="str">
        <f t="shared" si="158"/>
        <v>A.100.16.101</v>
      </c>
      <c r="D634" s="54" t="s">
        <v>28</v>
      </c>
      <c r="E634" s="150" t="s">
        <v>352</v>
      </c>
      <c r="F634" s="153" t="str">
        <f t="shared" si="159"/>
        <v>14NiCr14</v>
      </c>
      <c r="G634" s="154">
        <f t="shared" ref="G634:G701" si="160">O634/0.15</f>
        <v>3.1173961333333335</v>
      </c>
      <c r="H634"/>
      <c r="I634"/>
      <c r="J634" s="227">
        <f t="shared" si="154"/>
        <v>1.5416023658760447</v>
      </c>
      <c r="K634"/>
      <c r="L634" s="280">
        <f t="shared" si="155"/>
        <v>4.935527898E-2</v>
      </c>
      <c r="M634" s="280">
        <f t="shared" si="156"/>
        <v>0.53544072035596013</v>
      </c>
      <c r="N634" s="281">
        <f t="shared" si="157"/>
        <v>0.48919694654008439</v>
      </c>
      <c r="O634" s="280">
        <v>0.46760942</v>
      </c>
      <c r="P634" s="286">
        <v>0.50752965000000005</v>
      </c>
      <c r="Q634" s="219">
        <v>2.5266532000000001E-2</v>
      </c>
      <c r="R634" s="286">
        <v>4.6980731999999997E-2</v>
      </c>
      <c r="S634" s="219">
        <v>9.9152989000000002E-4</v>
      </c>
      <c r="T634" s="219">
        <v>7.7862768000000005E-4</v>
      </c>
      <c r="U634" s="219">
        <v>6.0438940999999998E-4</v>
      </c>
      <c r="V634" s="219">
        <v>2.6394020999999999E-3</v>
      </c>
      <c r="W634" s="219">
        <v>0.48329705000000001</v>
      </c>
      <c r="X634" s="286">
        <v>4.9485434E-6</v>
      </c>
      <c r="Y634" s="219">
        <v>5.0073232000000002E-3</v>
      </c>
      <c r="Z634" s="286">
        <v>1.8771256E-7</v>
      </c>
      <c r="AA634" s="219">
        <v>8.9257333999999996E-4</v>
      </c>
      <c r="AB634" s="286">
        <v>8.4366641999999997E-14</v>
      </c>
      <c r="AC634"/>
      <c r="AD634" s="227">
        <f t="shared" si="149"/>
        <v>0.46760942</v>
      </c>
      <c r="AE634" s="227">
        <f t="shared" si="150"/>
        <v>0.58479086307999995</v>
      </c>
      <c r="AF634" s="227">
        <f t="shared" si="151"/>
        <v>0.53632815744000006</v>
      </c>
      <c r="AG634" s="227">
        <f t="shared" si="152"/>
        <v>0.53544072035596013</v>
      </c>
      <c r="AH634" s="227">
        <f t="shared" si="153"/>
        <v>0.48830437320008441</v>
      </c>
      <c r="AI634"/>
      <c r="AJ634">
        <v>30.756098999999999</v>
      </c>
      <c r="AK634" s="155">
        <v>30.166561000000002</v>
      </c>
      <c r="AL634" s="155">
        <v>0.58821681000000003</v>
      </c>
      <c r="AM634" s="155">
        <v>0</v>
      </c>
      <c r="AN634" s="155">
        <v>2.1800570999999999E-4</v>
      </c>
      <c r="AO634" s="155">
        <v>6.5627104999999995E-4</v>
      </c>
      <c r="AP634" s="155">
        <v>4.4675192999999998E-4</v>
      </c>
      <c r="AQ634"/>
      <c r="AR634" s="156">
        <v>0.20509121</v>
      </c>
      <c r="AS634" s="156">
        <v>0.19753429</v>
      </c>
      <c r="AT634" s="156">
        <v>5.1766761999999999E-3</v>
      </c>
      <c r="AU634" s="156">
        <v>2.3802423E-3</v>
      </c>
      <c r="AV634" s="282">
        <f t="shared" si="141"/>
        <v>1.1842583558220177E-5</v>
      </c>
      <c r="AW634" s="282">
        <f t="shared" si="142"/>
        <v>1.9144512469810117E-8</v>
      </c>
      <c r="AX634" s="283">
        <f t="shared" si="143"/>
        <v>0.33336726799999999</v>
      </c>
      <c r="AY634" s="157">
        <v>2.8929437E-6</v>
      </c>
      <c r="AZ634" s="157">
        <v>8.7287092999999999E-9</v>
      </c>
      <c r="BA634" s="157">
        <v>2.3848081E-13</v>
      </c>
      <c r="BB634" s="157">
        <v>1.1920175999999999E-14</v>
      </c>
      <c r="BC634" s="157">
        <v>0</v>
      </c>
      <c r="BD634" s="157">
        <v>1.3856993000000001E-9</v>
      </c>
      <c r="BE634" s="157">
        <v>8.5837920000000005E-6</v>
      </c>
      <c r="BF634" s="157">
        <v>3.1631891E-10</v>
      </c>
      <c r="BG634" s="157">
        <v>9.9985019000000008E-9</v>
      </c>
      <c r="BH634" s="157">
        <v>9.5371630999999994E-11</v>
      </c>
      <c r="BI634" s="157">
        <v>5.4248413000000003E-13</v>
      </c>
      <c r="BJ634" s="157">
        <v>3.7145014E-12</v>
      </c>
      <c r="BK634" s="157">
        <v>8.9712576999999998E-13</v>
      </c>
      <c r="BL634" s="157">
        <v>2.1813670000000001E-13</v>
      </c>
      <c r="BM634" s="157">
        <v>3.4522341E-7</v>
      </c>
      <c r="BN634" s="157">
        <v>1.9238737E-8</v>
      </c>
      <c r="BO634" s="157">
        <v>1.1397512E-22</v>
      </c>
      <c r="BP634" s="157">
        <v>3.1708677999999997E-2</v>
      </c>
      <c r="BQ634" s="157">
        <v>0.30165859</v>
      </c>
      <c r="BR634" s="157">
        <v>0</v>
      </c>
      <c r="BS634" s="157">
        <v>0</v>
      </c>
      <c r="BT634" s="157">
        <v>0</v>
      </c>
      <c r="BU634"/>
      <c r="BV634" s="155">
        <v>2.7643188E-4</v>
      </c>
      <c r="BW634" s="155">
        <v>6.8932816999999998E-5</v>
      </c>
      <c r="BX634" s="155">
        <v>8.6921275000000002E-5</v>
      </c>
      <c r="BY634" s="155">
        <v>3.1980276999999998E-7</v>
      </c>
      <c r="BZ634" s="155">
        <v>5.6791903000000002E-5</v>
      </c>
      <c r="CA634" s="155">
        <v>2.4531916000000002E-10</v>
      </c>
      <c r="CB634" s="155">
        <v>2.4815495999999998E-6</v>
      </c>
      <c r="CC634" s="155">
        <v>3.6946911999999997E-10</v>
      </c>
      <c r="CD634" s="155">
        <v>1.0558910000000001E-6</v>
      </c>
      <c r="CE634" s="155">
        <v>4.3288673E-7</v>
      </c>
      <c r="CF634" s="155">
        <v>0</v>
      </c>
      <c r="CG634" s="155">
        <v>2.5204144E-19</v>
      </c>
      <c r="CH634" s="155">
        <v>2.0637055000000002E-15</v>
      </c>
      <c r="CI634" s="155">
        <v>1.3455247E-5</v>
      </c>
      <c r="CJ634" s="155">
        <v>3.7439771000000001E-5</v>
      </c>
      <c r="CK634" s="155">
        <v>8.6001243999999996E-6</v>
      </c>
      <c r="CL634" s="155">
        <v>0</v>
      </c>
      <c r="CM634"/>
      <c r="CN634" s="284">
        <v>1.7467484999999999E-15</v>
      </c>
      <c r="CO634" s="284">
        <v>3.1173961000000001</v>
      </c>
      <c r="CP634" s="285">
        <v>2.1532613999999999E-2</v>
      </c>
      <c r="CQ634" s="284">
        <v>4.7162885000000002E-2</v>
      </c>
      <c r="CR634" s="284">
        <v>1.4794576E-7</v>
      </c>
      <c r="CS634" s="284">
        <v>3.5631662000000002E-8</v>
      </c>
      <c r="CT634" s="284">
        <v>2.8824328000000001E-3</v>
      </c>
      <c r="CU634" s="284">
        <v>1.5102032999999999</v>
      </c>
      <c r="CV634" s="284">
        <v>6.3340573000000001E-5</v>
      </c>
      <c r="CW634" s="284">
        <v>1.8542073999999999E-4</v>
      </c>
      <c r="CX634"/>
      <c r="CY634" s="158"/>
      <c r="CZ634" s="272"/>
      <c r="DA634"/>
      <c r="DB634" s="247"/>
      <c r="DC634"/>
      <c r="DD634"/>
      <c r="DE634"/>
      <c r="DF634"/>
      <c r="DG634"/>
      <c r="DH634"/>
      <c r="DI634"/>
      <c r="DJ634"/>
      <c r="DK634"/>
      <c r="DL634"/>
    </row>
    <row r="635" spans="1:116" ht="14.4">
      <c r="A635" t="s">
        <v>752</v>
      </c>
      <c r="B635" s="188" t="s">
        <v>316</v>
      </c>
      <c r="C635" s="151" t="str">
        <f t="shared" si="158"/>
        <v>A.100.16.102</v>
      </c>
      <c r="D635" s="54" t="s">
        <v>28</v>
      </c>
      <c r="E635" s="150" t="s">
        <v>352</v>
      </c>
      <c r="F635" s="153" t="str">
        <f t="shared" si="159"/>
        <v>15Cr3</v>
      </c>
      <c r="G635" s="154">
        <f t="shared" si="160"/>
        <v>2.654058</v>
      </c>
      <c r="H635"/>
      <c r="I635"/>
      <c r="J635" s="227">
        <f t="shared" si="154"/>
        <v>0.63126010096183127</v>
      </c>
      <c r="K635"/>
      <c r="L635" s="280">
        <f t="shared" si="155"/>
        <v>3.3056760609999999E-2</v>
      </c>
      <c r="M635" s="280">
        <f t="shared" si="156"/>
        <v>0.11586107620180099</v>
      </c>
      <c r="N635" s="281">
        <f t="shared" si="157"/>
        <v>8.4233564150030374E-2</v>
      </c>
      <c r="O635" s="280">
        <v>0.39810869999999998</v>
      </c>
      <c r="P635" s="286">
        <v>9.0473821999999995E-2</v>
      </c>
      <c r="Q635" s="219">
        <v>2.3895621999999998E-2</v>
      </c>
      <c r="R635" s="286">
        <v>3.1544702000000001E-2</v>
      </c>
      <c r="S635" s="219">
        <v>5.0203252E-4</v>
      </c>
      <c r="T635" s="219">
        <v>7.2234988000000001E-4</v>
      </c>
      <c r="U635" s="219">
        <v>2.8767620999999998E-4</v>
      </c>
      <c r="V635" s="219">
        <v>1.4897631000000001E-3</v>
      </c>
      <c r="W635" s="219">
        <v>8.1560829000000001E-2</v>
      </c>
      <c r="X635" s="286">
        <v>1.7814756E-6</v>
      </c>
      <c r="Y635" s="219">
        <v>2.2359758000000001E-3</v>
      </c>
      <c r="Z635" s="286">
        <v>8.7626200999999995E-8</v>
      </c>
      <c r="AA635" s="219">
        <v>4.3675935000000001E-4</v>
      </c>
      <c r="AB635" s="286">
        <v>3.0371991000000002E-14</v>
      </c>
      <c r="AC635"/>
      <c r="AD635" s="227">
        <f t="shared" si="149"/>
        <v>0.39810869999999998</v>
      </c>
      <c r="AE635" s="227">
        <f t="shared" si="150"/>
        <v>0.14891596771000001</v>
      </c>
      <c r="AF635" s="227">
        <f t="shared" si="151"/>
        <v>0.11629596644999998</v>
      </c>
      <c r="AG635" s="227">
        <f t="shared" si="152"/>
        <v>0.115861076201801</v>
      </c>
      <c r="AH635" s="227">
        <f t="shared" si="153"/>
        <v>8.3796804800030378E-2</v>
      </c>
      <c r="AI635"/>
      <c r="AJ635">
        <v>24.049531999999999</v>
      </c>
      <c r="AK635" s="155">
        <v>23.772869</v>
      </c>
      <c r="AL635" s="155">
        <v>0.27581483000000001</v>
      </c>
      <c r="AM635" s="155">
        <v>0</v>
      </c>
      <c r="AN635" s="155">
        <v>7.8482054999999995E-5</v>
      </c>
      <c r="AO635" s="155">
        <v>4.4661719000000001E-4</v>
      </c>
      <c r="AP635" s="155">
        <v>3.2288340000000002E-4</v>
      </c>
      <c r="AQ635"/>
      <c r="AR635" s="156">
        <v>6.7522882000000006E-2</v>
      </c>
      <c r="AS635" s="156">
        <v>6.3350247999999998E-2</v>
      </c>
      <c r="AT635" s="156">
        <v>2.3863627000000002E-3</v>
      </c>
      <c r="AU635" s="156">
        <v>1.7862715E-3</v>
      </c>
      <c r="AV635" s="282">
        <f t="shared" si="141"/>
        <v>3.797976532331263E-6</v>
      </c>
      <c r="AW635" s="282">
        <f t="shared" si="142"/>
        <v>8.8253059743100445E-9</v>
      </c>
      <c r="AX635" s="283">
        <f t="shared" si="143"/>
        <v>0.25017808699999999</v>
      </c>
      <c r="AY635" s="157">
        <v>2.4629658999999999E-6</v>
      </c>
      <c r="AZ635" s="157">
        <v>7.4313625000000002E-9</v>
      </c>
      <c r="BA635" s="157">
        <v>2.0303544E-13</v>
      </c>
      <c r="BB635" s="157">
        <v>4.2912633999999996E-15</v>
      </c>
      <c r="BC635" s="157">
        <v>0</v>
      </c>
      <c r="BD635" s="157">
        <v>8.8791024000000002E-10</v>
      </c>
      <c r="BE635" s="157">
        <v>9.8034475000000008E-7</v>
      </c>
      <c r="BF635" s="157">
        <v>2.0259086999999999E-10</v>
      </c>
      <c r="BG635" s="157">
        <v>1.1417959000000001E-9</v>
      </c>
      <c r="BH635" s="157">
        <v>4.5908389E-11</v>
      </c>
      <c r="BI635" s="157">
        <v>5.6752579000000002E-13</v>
      </c>
      <c r="BJ635" s="157">
        <v>1.8077105999999999E-12</v>
      </c>
      <c r="BK635" s="157">
        <v>8.6611239000000002E-13</v>
      </c>
      <c r="BL635" s="157">
        <v>2.0393108999999999E-13</v>
      </c>
      <c r="BM635" s="157">
        <v>3.4450943E-7</v>
      </c>
      <c r="BN635" s="157">
        <v>9.2685378000000001E-9</v>
      </c>
      <c r="BO635" s="157">
        <v>4.1031043000000001E-23</v>
      </c>
      <c r="BP635" s="157">
        <v>1.2449727000000001E-2</v>
      </c>
      <c r="BQ635" s="157">
        <v>0.23772836</v>
      </c>
      <c r="BR635" s="157">
        <v>0</v>
      </c>
      <c r="BS635" s="157">
        <v>0</v>
      </c>
      <c r="BT635" s="157">
        <v>0</v>
      </c>
      <c r="BU635"/>
      <c r="BV635" s="155">
        <v>1.2959513E-4</v>
      </c>
      <c r="BW635" s="155">
        <v>7.8719307999999999E-6</v>
      </c>
      <c r="BX635" s="155">
        <v>7.400218E-5</v>
      </c>
      <c r="BY635" s="155">
        <v>1.855874E-7</v>
      </c>
      <c r="BZ635" s="155">
        <v>6.4913428000000003E-6</v>
      </c>
      <c r="CA635" s="155">
        <v>8.8314898999999994E-11</v>
      </c>
      <c r="CB635" s="155">
        <v>1.1945266000000001E-6</v>
      </c>
      <c r="CC635" s="155">
        <v>1.3300887999999999E-10</v>
      </c>
      <c r="CD635" s="155">
        <v>9.7461964000000005E-7</v>
      </c>
      <c r="CE635" s="155">
        <v>2.2465608E-7</v>
      </c>
      <c r="CF635" s="155">
        <v>0</v>
      </c>
      <c r="CG635" s="155">
        <v>9.0734918E-20</v>
      </c>
      <c r="CH635" s="155">
        <v>7.4293397E-16</v>
      </c>
      <c r="CI635" s="155">
        <v>6.5409250000000004E-6</v>
      </c>
      <c r="CJ635" s="155">
        <v>2.9331362000000001E-5</v>
      </c>
      <c r="CK635" s="155">
        <v>2.7777738000000002E-6</v>
      </c>
      <c r="CL635" s="155">
        <v>0</v>
      </c>
      <c r="CM635"/>
      <c r="CN635" s="284">
        <v>6.2882945E-16</v>
      </c>
      <c r="CO635" s="284">
        <v>2.654058</v>
      </c>
      <c r="CP635" s="285">
        <v>7.2357454000000002E-3</v>
      </c>
      <c r="CQ635" s="284">
        <v>5.3858804999999997E-3</v>
      </c>
      <c r="CR635" s="284">
        <v>1.4774084E-7</v>
      </c>
      <c r="CS635" s="284">
        <v>1.7144449999999999E-8</v>
      </c>
      <c r="CT635" s="284">
        <v>3.2932759E-4</v>
      </c>
      <c r="CU635" s="284">
        <v>1.4820766999999999</v>
      </c>
      <c r="CV635" s="284">
        <v>3.0489818E-5</v>
      </c>
      <c r="CW635" s="284">
        <v>1.9392123E-4</v>
      </c>
      <c r="CX635"/>
      <c r="CY635" s="158"/>
      <c r="CZ635" s="272"/>
      <c r="DA635"/>
      <c r="DB635" s="247"/>
      <c r="DC635"/>
      <c r="DD635"/>
      <c r="DE635"/>
      <c r="DF635"/>
      <c r="DG635"/>
      <c r="DH635"/>
      <c r="DI635"/>
      <c r="DJ635"/>
      <c r="DK635"/>
      <c r="DL635"/>
    </row>
    <row r="636" spans="1:116" ht="14.4">
      <c r="A636" t="s">
        <v>753</v>
      </c>
      <c r="B636" s="188" t="s">
        <v>316</v>
      </c>
      <c r="C636" s="151" t="str">
        <f t="shared" si="158"/>
        <v>A.100.16.103</v>
      </c>
      <c r="D636" s="54" t="s">
        <v>28</v>
      </c>
      <c r="E636" s="150" t="s">
        <v>352</v>
      </c>
      <c r="F636" s="153" t="str">
        <f t="shared" si="159"/>
        <v>18NiCr8</v>
      </c>
      <c r="G636" s="154">
        <f t="shared" si="160"/>
        <v>3.0846740000000001</v>
      </c>
      <c r="H636"/>
      <c r="I636"/>
      <c r="J636" s="227">
        <f t="shared" si="154"/>
        <v>1.1969082705971612</v>
      </c>
      <c r="K636"/>
      <c r="L636" s="280">
        <f t="shared" si="155"/>
        <v>4.3037452050000001E-2</v>
      </c>
      <c r="M636" s="280">
        <f t="shared" si="156"/>
        <v>0.36565319794709994</v>
      </c>
      <c r="N636" s="281">
        <f t="shared" si="157"/>
        <v>0.32551652060006125</v>
      </c>
      <c r="O636" s="280">
        <v>0.46270109999999998</v>
      </c>
      <c r="P636" s="286">
        <v>0.33631592999999999</v>
      </c>
      <c r="Q636" s="219">
        <v>2.6019790000000001E-2</v>
      </c>
      <c r="R636" s="286">
        <v>4.0163374000000002E-2</v>
      </c>
      <c r="S636" s="219">
        <v>1.2731051999999999E-3</v>
      </c>
      <c r="T636" s="219">
        <v>8.1142102999999998E-4</v>
      </c>
      <c r="U636" s="219">
        <v>7.8955181999999997E-4</v>
      </c>
      <c r="V636" s="219">
        <v>3.3137419000000001E-3</v>
      </c>
      <c r="W636" s="219">
        <v>0.31798404000000002</v>
      </c>
      <c r="X636" s="286">
        <v>3.5912286999999999E-6</v>
      </c>
      <c r="Y636" s="219">
        <v>6.3717905999999998E-3</v>
      </c>
      <c r="Z636" s="286">
        <v>1.4481839999999999E-7</v>
      </c>
      <c r="AA636" s="219">
        <v>1.16069E-3</v>
      </c>
      <c r="AB636" s="286">
        <v>6.1226077000000001E-14</v>
      </c>
      <c r="AC636"/>
      <c r="AD636" s="227">
        <f t="shared" si="149"/>
        <v>0.46270109999999998</v>
      </c>
      <c r="AE636" s="227">
        <f t="shared" si="150"/>
        <v>0.40868691394999995</v>
      </c>
      <c r="AF636" s="227">
        <f t="shared" si="151"/>
        <v>0.36681015189999999</v>
      </c>
      <c r="AG636" s="227">
        <f t="shared" si="152"/>
        <v>0.36565319794709994</v>
      </c>
      <c r="AH636" s="227">
        <f t="shared" si="153"/>
        <v>0.32435583060006123</v>
      </c>
      <c r="AI636"/>
      <c r="AJ636">
        <v>27.991814999999999</v>
      </c>
      <c r="AK636" s="155">
        <v>27.219325000000001</v>
      </c>
      <c r="AL636" s="155">
        <v>0.77137219999999995</v>
      </c>
      <c r="AM636" s="155">
        <v>0</v>
      </c>
      <c r="AN636" s="155">
        <v>1.5820986000000001E-4</v>
      </c>
      <c r="AO636" s="155">
        <v>5.6641939000000004E-4</v>
      </c>
      <c r="AP636" s="155">
        <v>3.9366542000000002E-4</v>
      </c>
      <c r="AQ636"/>
      <c r="AR636" s="156">
        <v>0.15142775999999999</v>
      </c>
      <c r="AS636" s="156">
        <v>0.14515147</v>
      </c>
      <c r="AT636" s="156">
        <v>4.1650723999999998E-3</v>
      </c>
      <c r="AU636" s="156">
        <v>2.1112251E-3</v>
      </c>
      <c r="AV636" s="282">
        <f t="shared" si="141"/>
        <v>8.7021262609506429E-6</v>
      </c>
      <c r="AW636" s="282">
        <f t="shared" si="142"/>
        <v>1.5403374342630087E-8</v>
      </c>
      <c r="AX636" s="283">
        <f t="shared" si="143"/>
        <v>0.29568979500000003</v>
      </c>
      <c r="AY636" s="157">
        <v>2.8625775E-6</v>
      </c>
      <c r="AZ636" s="157">
        <v>8.6370872999999996E-9</v>
      </c>
      <c r="BA636" s="157">
        <v>2.3597756000000001E-13</v>
      </c>
      <c r="BB636" s="157">
        <v>8.6506419999999993E-15</v>
      </c>
      <c r="BC636" s="157">
        <v>0</v>
      </c>
      <c r="BD636" s="157">
        <v>1.1669562999999999E-9</v>
      </c>
      <c r="BE636" s="157">
        <v>5.4676353999999996E-6</v>
      </c>
      <c r="BF636" s="157">
        <v>2.6634577999999998E-10</v>
      </c>
      <c r="BG636" s="157">
        <v>6.3687173999999999E-9</v>
      </c>
      <c r="BH636" s="157">
        <v>1.2446755000000001E-10</v>
      </c>
      <c r="BI636" s="157">
        <v>5.4824057999999997E-13</v>
      </c>
      <c r="BJ636" s="157">
        <v>4.8356239000000002E-12</v>
      </c>
      <c r="BK636" s="157">
        <v>9.1080573999999992E-13</v>
      </c>
      <c r="BL636" s="157">
        <v>2.2566484999999999E-13</v>
      </c>
      <c r="BM636" s="157">
        <v>3.4564334999999999E-7</v>
      </c>
      <c r="BN636" s="157">
        <v>2.5103046000000001E-8</v>
      </c>
      <c r="BO636" s="157">
        <v>8.2713372999999998E-23</v>
      </c>
      <c r="BP636" s="157">
        <v>2.3500694999999999E-2</v>
      </c>
      <c r="BQ636" s="157">
        <v>0.27218910000000002</v>
      </c>
      <c r="BR636" s="157">
        <v>0</v>
      </c>
      <c r="BS636" s="157">
        <v>0</v>
      </c>
      <c r="BT636" s="157">
        <v>0</v>
      </c>
      <c r="BU636"/>
      <c r="BV636" s="155">
        <v>2.2574685E-4</v>
      </c>
      <c r="BW636" s="155">
        <v>4.3907952000000002E-5</v>
      </c>
      <c r="BX636" s="155">
        <v>8.6008896000000005E-5</v>
      </c>
      <c r="BY636" s="155">
        <v>3.9891408999999998E-7</v>
      </c>
      <c r="BZ636" s="155">
        <v>3.6176943E-5</v>
      </c>
      <c r="CA636" s="155">
        <v>1.7803162000000001E-10</v>
      </c>
      <c r="CB636" s="155">
        <v>3.2386194999999998E-6</v>
      </c>
      <c r="CC636" s="155">
        <v>2.6812902000000001E-10</v>
      </c>
      <c r="CD636" s="155">
        <v>1.103234E-6</v>
      </c>
      <c r="CE636" s="155">
        <v>5.5573334999999999E-7</v>
      </c>
      <c r="CF636" s="155">
        <v>0</v>
      </c>
      <c r="CG636" s="155">
        <v>1.8291006999999999E-19</v>
      </c>
      <c r="CH636" s="155">
        <v>1.4976605000000001E-15</v>
      </c>
      <c r="CI636" s="155">
        <v>1.0527635E-5</v>
      </c>
      <c r="CJ636" s="155">
        <v>3.4118098999999998E-5</v>
      </c>
      <c r="CK636" s="155">
        <v>9.7103764000000002E-6</v>
      </c>
      <c r="CL636" s="155">
        <v>0</v>
      </c>
      <c r="CM636"/>
      <c r="CN636" s="284">
        <v>1.2676403E-15</v>
      </c>
      <c r="CO636" s="284">
        <v>3.0846740000000001</v>
      </c>
      <c r="CP636" s="285">
        <v>1.5406438999999999E-2</v>
      </c>
      <c r="CQ636" s="284">
        <v>3.0041221999999999E-2</v>
      </c>
      <c r="CR636" s="284">
        <v>1.4806606E-7</v>
      </c>
      <c r="CS636" s="284">
        <v>4.6478447000000001E-8</v>
      </c>
      <c r="CT636" s="284">
        <v>1.8360805999999999E-3</v>
      </c>
      <c r="CU636" s="284">
        <v>1.5244951</v>
      </c>
      <c r="CV636" s="284">
        <v>8.2664477999999994E-5</v>
      </c>
      <c r="CW636" s="284">
        <v>1.8736391000000001E-4</v>
      </c>
      <c r="CX636"/>
      <c r="CY636" s="158"/>
      <c r="CZ636" s="272"/>
      <c r="DA636"/>
      <c r="DB636" s="247"/>
      <c r="DC636"/>
      <c r="DD636"/>
      <c r="DE636"/>
      <c r="DF636"/>
      <c r="DG636"/>
      <c r="DH636"/>
      <c r="DI636"/>
      <c r="DJ636"/>
      <c r="DK636"/>
      <c r="DL636"/>
    </row>
    <row r="637" spans="1:116" ht="14.4">
      <c r="A637" t="s">
        <v>754</v>
      </c>
      <c r="B637" s="188" t="s">
        <v>316</v>
      </c>
      <c r="C637" s="151" t="str">
        <f t="shared" si="158"/>
        <v>A.100.16.104</v>
      </c>
      <c r="D637" s="54" t="s">
        <v>28</v>
      </c>
      <c r="E637" s="150" t="s">
        <v>352</v>
      </c>
      <c r="F637" s="153" t="str">
        <f t="shared" si="159"/>
        <v>25CrMo4</v>
      </c>
      <c r="G637" s="154">
        <f t="shared" si="160"/>
        <v>2.7633400000000004</v>
      </c>
      <c r="H637"/>
      <c r="I637"/>
      <c r="J637" s="227">
        <f t="shared" si="154"/>
        <v>0.79210836131183138</v>
      </c>
      <c r="K637"/>
      <c r="L637" s="280">
        <f t="shared" si="155"/>
        <v>3.4169061010000001E-2</v>
      </c>
      <c r="M637" s="280">
        <f t="shared" si="156"/>
        <v>0.13600292280180101</v>
      </c>
      <c r="N637" s="281">
        <f t="shared" si="157"/>
        <v>0.20743537750003038</v>
      </c>
      <c r="O637" s="280">
        <v>0.41450100000000001</v>
      </c>
      <c r="P637" s="286">
        <v>0.10352833</v>
      </c>
      <c r="Q637" s="219">
        <v>3.0076511E-2</v>
      </c>
      <c r="R637" s="286">
        <v>3.1181937999999999E-2</v>
      </c>
      <c r="S637" s="219">
        <v>1.2204564999999999E-3</v>
      </c>
      <c r="T637" s="219">
        <v>7.8102184000000002E-4</v>
      </c>
      <c r="U637" s="219">
        <v>9.8564467000000007E-4</v>
      </c>
      <c r="V637" s="219">
        <v>2.3962126999999998E-3</v>
      </c>
      <c r="W637" s="219">
        <v>0.20223885999999999</v>
      </c>
      <c r="X637" s="286">
        <v>1.7814756E-6</v>
      </c>
      <c r="Y637" s="219">
        <v>3.7408495999999999E-3</v>
      </c>
      <c r="Z637" s="286">
        <v>8.7626200999999995E-8</v>
      </c>
      <c r="AA637" s="219">
        <v>1.4556679E-3</v>
      </c>
      <c r="AB637" s="286">
        <v>3.0371991000000002E-14</v>
      </c>
      <c r="AC637"/>
      <c r="AD637" s="227">
        <f t="shared" si="149"/>
        <v>0.41450100000000001</v>
      </c>
      <c r="AE637" s="227">
        <f t="shared" si="150"/>
        <v>0.17017011471000001</v>
      </c>
      <c r="AF637" s="227">
        <f t="shared" si="151"/>
        <v>0.13745672160000003</v>
      </c>
      <c r="AG637" s="227">
        <f t="shared" si="152"/>
        <v>0.13600292280180101</v>
      </c>
      <c r="AH637" s="227">
        <f t="shared" si="153"/>
        <v>0.20597970960003037</v>
      </c>
      <c r="AI637"/>
      <c r="AJ637">
        <v>24.146953</v>
      </c>
      <c r="AK637" s="155">
        <v>23.617128999999998</v>
      </c>
      <c r="AL637" s="155">
        <v>0.46275567000000001</v>
      </c>
      <c r="AM637" s="155">
        <v>0</v>
      </c>
      <c r="AN637" s="155">
        <v>6.6298660999999995E-2</v>
      </c>
      <c r="AO637" s="155">
        <v>4.4661719000000001E-4</v>
      </c>
      <c r="AP637" s="155">
        <v>3.2288340000000002E-4</v>
      </c>
      <c r="AQ637"/>
      <c r="AR637" s="156">
        <v>7.4076007999999999E-2</v>
      </c>
      <c r="AS637" s="156">
        <v>6.9579956999999998E-2</v>
      </c>
      <c r="AT637" s="156">
        <v>2.6114303999999998E-3</v>
      </c>
      <c r="AU637" s="156">
        <v>1.8846202999999999E-3</v>
      </c>
      <c r="AV637" s="282">
        <f t="shared" si="141"/>
        <v>4.1714602424112635E-6</v>
      </c>
      <c r="AW637" s="282">
        <f t="shared" si="142"/>
        <v>9.6576567511100401E-9</v>
      </c>
      <c r="AX637" s="283">
        <f t="shared" si="143"/>
        <v>0.26395243000000002</v>
      </c>
      <c r="AY637" s="157">
        <v>2.5643795000000001E-6</v>
      </c>
      <c r="AZ637" s="157">
        <v>7.7373519999999998E-9</v>
      </c>
      <c r="BA637" s="157">
        <v>2.1139551E-13</v>
      </c>
      <c r="BB637" s="157">
        <v>4.2912633999999996E-15</v>
      </c>
      <c r="BC637" s="157">
        <v>0</v>
      </c>
      <c r="BD637" s="157">
        <v>8.7711611999999995E-10</v>
      </c>
      <c r="BE637" s="157">
        <v>1.2217978999999999E-6</v>
      </c>
      <c r="BF637" s="157">
        <v>2.0012636E-10</v>
      </c>
      <c r="BG637" s="157">
        <v>1.4230490000000001E-9</v>
      </c>
      <c r="BH637" s="157">
        <v>2.8183237000000001E-10</v>
      </c>
      <c r="BI637" s="157">
        <v>5.6378374000000001E-13</v>
      </c>
      <c r="BJ637" s="157">
        <v>1.305924E-11</v>
      </c>
      <c r="BK637" s="157">
        <v>1.1335156999999999E-12</v>
      </c>
      <c r="BL637" s="157">
        <v>3.2908616E-13</v>
      </c>
      <c r="BM637" s="157">
        <v>3.5367448000000002E-7</v>
      </c>
      <c r="BN637" s="157">
        <v>3.0731241999999997E-8</v>
      </c>
      <c r="BO637" s="157">
        <v>4.1031043000000001E-23</v>
      </c>
      <c r="BP637" s="157">
        <v>2.7781469999999999E-2</v>
      </c>
      <c r="BQ637" s="157">
        <v>0.23617096000000001</v>
      </c>
      <c r="BR637" s="157">
        <v>0</v>
      </c>
      <c r="BS637" s="157">
        <v>0</v>
      </c>
      <c r="BT637" s="157">
        <v>0</v>
      </c>
      <c r="BU637"/>
      <c r="BV637" s="155">
        <v>1.9276195000000001E-4</v>
      </c>
      <c r="BW637" s="155">
        <v>9.8109745999999999E-6</v>
      </c>
      <c r="BX637" s="155">
        <v>7.7049251E-5</v>
      </c>
      <c r="BY637" s="155">
        <v>2.9175955000000002E-7</v>
      </c>
      <c r="BZ637" s="155">
        <v>8.0885998999999992E-6</v>
      </c>
      <c r="CA637" s="155">
        <v>8.8314898999999994E-11</v>
      </c>
      <c r="CB637" s="155">
        <v>7.3332188999999999E-6</v>
      </c>
      <c r="CC637" s="155">
        <v>1.3300887999999999E-10</v>
      </c>
      <c r="CD637" s="155">
        <v>1.0694284E-6</v>
      </c>
      <c r="CE637" s="155">
        <v>6.8713555999999998E-7</v>
      </c>
      <c r="CF637" s="155">
        <v>0</v>
      </c>
      <c r="CG637" s="155">
        <v>9.0734918E-20</v>
      </c>
      <c r="CH637" s="155">
        <v>7.4293397E-16</v>
      </c>
      <c r="CI637" s="155">
        <v>6.5974500999999998E-6</v>
      </c>
      <c r="CJ637" s="155">
        <v>2.9380789000000002E-5</v>
      </c>
      <c r="CK637" s="155">
        <v>5.2453124E-5</v>
      </c>
      <c r="CL637" s="155">
        <v>0</v>
      </c>
      <c r="CM637"/>
      <c r="CN637" s="284">
        <v>6.2882945E-16</v>
      </c>
      <c r="CO637" s="284">
        <v>2.7633399999999999</v>
      </c>
      <c r="CP637" s="285">
        <v>7.0531159999999999E-3</v>
      </c>
      <c r="CQ637" s="284">
        <v>6.7125461000000003E-3</v>
      </c>
      <c r="CR637" s="284">
        <v>1.5101522999999999E-7</v>
      </c>
      <c r="CS637" s="284">
        <v>1.2030915000000001E-7</v>
      </c>
      <c r="CT637" s="284">
        <v>4.1040157999999998E-4</v>
      </c>
      <c r="CU637" s="284">
        <v>1.6867067</v>
      </c>
      <c r="CV637" s="284">
        <v>1.8717749999999999E-4</v>
      </c>
      <c r="CW637" s="284">
        <v>1.9264278999999999E-4</v>
      </c>
      <c r="CX637"/>
      <c r="CY637" s="158"/>
      <c r="CZ637" s="272"/>
      <c r="DA637"/>
      <c r="DB637" s="247"/>
      <c r="DC637"/>
      <c r="DD637"/>
      <c r="DE637"/>
      <c r="DF637"/>
      <c r="DG637"/>
      <c r="DH637"/>
      <c r="DI637"/>
      <c r="DJ637"/>
      <c r="DK637"/>
      <c r="DL637"/>
    </row>
    <row r="638" spans="1:116" ht="14.4">
      <c r="A638" t="s">
        <v>755</v>
      </c>
      <c r="B638" s="188" t="s">
        <v>316</v>
      </c>
      <c r="C638" s="151" t="str">
        <f t="shared" si="158"/>
        <v>A.100.16.105</v>
      </c>
      <c r="D638" s="54" t="s">
        <v>28</v>
      </c>
      <c r="E638" s="150" t="s">
        <v>352</v>
      </c>
      <c r="F638" s="153" t="str">
        <f t="shared" si="159"/>
        <v>30CrNiMo8</v>
      </c>
      <c r="G638" s="154">
        <f t="shared" si="160"/>
        <v>3.1367129333333335</v>
      </c>
      <c r="H638"/>
      <c r="I638"/>
      <c r="J638" s="227">
        <f t="shared" si="154"/>
        <v>1.4206080391171612</v>
      </c>
      <c r="K638"/>
      <c r="L638" s="280">
        <f t="shared" si="155"/>
        <v>4.4323035070000003E-2</v>
      </c>
      <c r="M638" s="280">
        <f t="shared" si="156"/>
        <v>0.39045126044709993</v>
      </c>
      <c r="N638" s="281">
        <f t="shared" si="157"/>
        <v>0.51532680360006122</v>
      </c>
      <c r="O638" s="280">
        <v>0.47050693999999998</v>
      </c>
      <c r="P638" s="286">
        <v>0.35163128999999999</v>
      </c>
      <c r="Q638" s="219">
        <v>3.4916362999999999E-2</v>
      </c>
      <c r="R638" s="286">
        <v>3.9732469999999999E-2</v>
      </c>
      <c r="S638" s="219">
        <v>2.0587335999999999E-3</v>
      </c>
      <c r="T638" s="219">
        <v>8.6315277000000002E-4</v>
      </c>
      <c r="U638" s="219">
        <v>1.6686787000000001E-3</v>
      </c>
      <c r="V638" s="219">
        <v>3.8998714000000002E-3</v>
      </c>
      <c r="W638" s="219">
        <v>0.50598935</v>
      </c>
      <c r="X638" s="286">
        <v>3.5912286999999999E-6</v>
      </c>
      <c r="Y638" s="219">
        <v>6.8897042E-3</v>
      </c>
      <c r="Z638" s="286">
        <v>1.4481839999999999E-7</v>
      </c>
      <c r="AA638" s="219">
        <v>2.4477494000000001E-3</v>
      </c>
      <c r="AB638" s="286">
        <v>6.1226077000000001E-14</v>
      </c>
      <c r="AC638"/>
      <c r="AD638" s="227">
        <f t="shared" si="149"/>
        <v>0.47050693999999998</v>
      </c>
      <c r="AE638" s="227">
        <f t="shared" si="150"/>
        <v>0.43477055946999993</v>
      </c>
      <c r="AF638" s="227">
        <f t="shared" si="151"/>
        <v>0.39289527379999994</v>
      </c>
      <c r="AG638" s="227">
        <f t="shared" si="152"/>
        <v>0.39045126044709993</v>
      </c>
      <c r="AH638" s="227">
        <f t="shared" si="153"/>
        <v>0.51287905420006119</v>
      </c>
      <c r="AI638"/>
      <c r="AJ638">
        <v>28.066265000000001</v>
      </c>
      <c r="AK638" s="155">
        <v>27.123484999999999</v>
      </c>
      <c r="AL638" s="155">
        <v>0.83570929000000005</v>
      </c>
      <c r="AM638" s="155">
        <v>0</v>
      </c>
      <c r="AN638" s="155">
        <v>0.1061105</v>
      </c>
      <c r="AO638" s="155">
        <v>5.6641939000000004E-4</v>
      </c>
      <c r="AP638" s="155">
        <v>3.9366542000000002E-4</v>
      </c>
      <c r="AQ638"/>
      <c r="AR638" s="156">
        <v>0.15799228000000001</v>
      </c>
      <c r="AS638" s="156">
        <v>0.15132424</v>
      </c>
      <c r="AT638" s="156">
        <v>4.3887481000000001E-3</v>
      </c>
      <c r="AU638" s="156">
        <v>2.2792895000000001E-3</v>
      </c>
      <c r="AV638" s="282">
        <f t="shared" si="141"/>
        <v>9.0721966566506423E-6</v>
      </c>
      <c r="AW638" s="282">
        <f t="shared" si="142"/>
        <v>1.6230577398300087E-8</v>
      </c>
      <c r="AX638" s="283">
        <f t="shared" si="143"/>
        <v>0.31922823</v>
      </c>
      <c r="AY638" s="157">
        <v>2.9108696000000002E-6</v>
      </c>
      <c r="AZ638" s="157">
        <v>8.7827962999999996E-9</v>
      </c>
      <c r="BA638" s="157">
        <v>2.3995854E-13</v>
      </c>
      <c r="BB638" s="157">
        <v>8.6506419999999993E-15</v>
      </c>
      <c r="BC638" s="157">
        <v>0</v>
      </c>
      <c r="BD638" s="157">
        <v>1.153688E-9</v>
      </c>
      <c r="BE638" s="157">
        <v>5.7484667E-6</v>
      </c>
      <c r="BF638" s="157">
        <v>2.6331526000000001E-10</v>
      </c>
      <c r="BG638" s="157">
        <v>6.6958396000000002E-9</v>
      </c>
      <c r="BH638" s="157">
        <v>4.6470307999999998E-10</v>
      </c>
      <c r="BI638" s="157">
        <v>5.4593777999999996E-13</v>
      </c>
      <c r="BJ638" s="157">
        <v>2.1402753000000001E-11</v>
      </c>
      <c r="BK638" s="157">
        <v>1.3186787999999999E-12</v>
      </c>
      <c r="BL638" s="157">
        <v>4.1583018E-13</v>
      </c>
      <c r="BM638" s="157">
        <v>3.5976987999999999E-7</v>
      </c>
      <c r="BN638" s="157">
        <v>5.193678E-8</v>
      </c>
      <c r="BO638" s="157">
        <v>8.2713372999999998E-23</v>
      </c>
      <c r="BP638" s="157">
        <v>4.7997529999999997E-2</v>
      </c>
      <c r="BQ638" s="157">
        <v>0.27123069999999999</v>
      </c>
      <c r="BR638" s="157">
        <v>0</v>
      </c>
      <c r="BS638" s="157">
        <v>0</v>
      </c>
      <c r="BT638" s="157">
        <v>0</v>
      </c>
      <c r="BU638"/>
      <c r="BV638" s="155">
        <v>3.1774640000000002E-4</v>
      </c>
      <c r="BW638" s="155">
        <v>4.6163230999999997E-5</v>
      </c>
      <c r="BX638" s="155">
        <v>8.7459879000000002E-5</v>
      </c>
      <c r="BY638" s="155">
        <v>4.6761396000000001E-7</v>
      </c>
      <c r="BZ638" s="155">
        <v>3.8034694000000001E-5</v>
      </c>
      <c r="CA638" s="155">
        <v>1.7803162000000001E-10</v>
      </c>
      <c r="CB638" s="155">
        <v>1.2091476E-5</v>
      </c>
      <c r="CC638" s="155">
        <v>2.6812902000000001E-10</v>
      </c>
      <c r="CD638" s="155">
        <v>1.1940788000000001E-6</v>
      </c>
      <c r="CE638" s="155">
        <v>1.1386500000000001E-6</v>
      </c>
      <c r="CF638" s="155">
        <v>0</v>
      </c>
      <c r="CG638" s="155">
        <v>1.8291006999999999E-19</v>
      </c>
      <c r="CH638" s="155">
        <v>1.4976605000000001E-15</v>
      </c>
      <c r="CI638" s="155">
        <v>1.0591662E-5</v>
      </c>
      <c r="CJ638" s="155">
        <v>3.4083618999999999E-5</v>
      </c>
      <c r="CK638" s="155">
        <v>8.6521045000000004E-5</v>
      </c>
      <c r="CL638" s="155">
        <v>0</v>
      </c>
      <c r="CM638"/>
      <c r="CN638" s="284">
        <v>1.2676403E-15</v>
      </c>
      <c r="CO638" s="284">
        <v>3.1367129</v>
      </c>
      <c r="CP638" s="285">
        <v>1.5113451E-2</v>
      </c>
      <c r="CQ638" s="284">
        <v>3.1584251000000001E-2</v>
      </c>
      <c r="CR638" s="284">
        <v>1.5315096999999999E-7</v>
      </c>
      <c r="CS638" s="284">
        <v>1.9764295E-7</v>
      </c>
      <c r="CT638" s="284">
        <v>1.9303768E-3</v>
      </c>
      <c r="CU638" s="284">
        <v>1.8323939</v>
      </c>
      <c r="CV638" s="284">
        <v>3.0863012999999997E-4</v>
      </c>
      <c r="CW638" s="284">
        <v>1.8657717E-4</v>
      </c>
      <c r="CX638"/>
      <c r="CY638" s="158"/>
      <c r="CZ638" s="272"/>
      <c r="DA638"/>
      <c r="DB638" s="247"/>
      <c r="DC638"/>
      <c r="DD638"/>
      <c r="DE638"/>
      <c r="DF638"/>
      <c r="DG638"/>
      <c r="DH638"/>
      <c r="DI638"/>
      <c r="DJ638"/>
      <c r="DK638"/>
      <c r="DL638"/>
    </row>
    <row r="639" spans="1:116" ht="14.4">
      <c r="A639" t="s">
        <v>756</v>
      </c>
      <c r="B639" s="188" t="s">
        <v>316</v>
      </c>
      <c r="C639" s="151" t="str">
        <f t="shared" si="158"/>
        <v>A.100.16.106</v>
      </c>
      <c r="D639" s="54" t="s">
        <v>28</v>
      </c>
      <c r="E639" s="150" t="s">
        <v>352</v>
      </c>
      <c r="F639" s="153" t="str">
        <f t="shared" si="159"/>
        <v>34Cr4</v>
      </c>
      <c r="G639" s="154">
        <f t="shared" si="160"/>
        <v>2.7469226</v>
      </c>
      <c r="H639"/>
      <c r="I639"/>
      <c r="J639" s="227">
        <f t="shared" si="154"/>
        <v>0.66032164183954123</v>
      </c>
      <c r="K639"/>
      <c r="L639" s="280">
        <f t="shared" si="155"/>
        <v>3.320266635E-2</v>
      </c>
      <c r="M639" s="280">
        <f t="shared" si="156"/>
        <v>0.11969625573944</v>
      </c>
      <c r="N639" s="281">
        <f t="shared" si="157"/>
        <v>9.5384329750101235E-2</v>
      </c>
      <c r="O639" s="280">
        <v>0.41203838999999998</v>
      </c>
      <c r="P639" s="286">
        <v>9.3285569999999998E-2</v>
      </c>
      <c r="Q639" s="219">
        <v>2.4482955000000001E-2</v>
      </c>
      <c r="R639" s="286">
        <v>3.1430450999999998E-2</v>
      </c>
      <c r="S639" s="219">
        <v>7.2741189999999995E-4</v>
      </c>
      <c r="T639" s="219">
        <v>6.1514511999999995E-4</v>
      </c>
      <c r="U639" s="219">
        <v>4.2965833000000001E-4</v>
      </c>
      <c r="V639" s="219">
        <v>1.9215004E-3</v>
      </c>
      <c r="W639" s="219">
        <v>9.1323197999999994E-2</v>
      </c>
      <c r="X639" s="286">
        <v>5.9382520999999998E-6</v>
      </c>
      <c r="Y639" s="219">
        <v>3.4275035999999999E-3</v>
      </c>
      <c r="Z639" s="286">
        <v>2.9208734E-7</v>
      </c>
      <c r="AA639" s="219">
        <v>6.3362814999999996E-4</v>
      </c>
      <c r="AB639" s="286">
        <v>1.0123997E-13</v>
      </c>
      <c r="AC639"/>
      <c r="AD639" s="227">
        <f t="shared" si="149"/>
        <v>0.41203838999999998</v>
      </c>
      <c r="AE639" s="227">
        <f t="shared" si="150"/>
        <v>0.15289269174999998</v>
      </c>
      <c r="AF639" s="227">
        <f t="shared" si="151"/>
        <v>0.12032365354999999</v>
      </c>
      <c r="AG639" s="227">
        <f t="shared" si="152"/>
        <v>0.11969625573944</v>
      </c>
      <c r="AH639" s="227">
        <f t="shared" si="153"/>
        <v>9.4750701600101239E-2</v>
      </c>
      <c r="AI639"/>
      <c r="AJ639">
        <v>24.329508000000001</v>
      </c>
      <c r="AK639" s="155">
        <v>23.907392000000002</v>
      </c>
      <c r="AL639" s="155">
        <v>0.41928969999999999</v>
      </c>
      <c r="AM639" s="155">
        <v>0</v>
      </c>
      <c r="AN639" s="155">
        <v>2.6160685000000002E-4</v>
      </c>
      <c r="AO639" s="155">
        <v>1.4887240000000001E-3</v>
      </c>
      <c r="AP639" s="155">
        <v>1.076278E-3</v>
      </c>
      <c r="AQ639"/>
      <c r="AR639" s="156">
        <v>6.8960307999999998E-2</v>
      </c>
      <c r="AS639" s="156">
        <v>6.4679843000000001E-2</v>
      </c>
      <c r="AT639" s="156">
        <v>2.4805700000000001E-3</v>
      </c>
      <c r="AU639" s="156">
        <v>1.7998952E-3</v>
      </c>
      <c r="AV639" s="282">
        <f t="shared" si="141"/>
        <v>3.8776883536042104E-6</v>
      </c>
      <c r="AW639" s="282">
        <f t="shared" si="142"/>
        <v>9.1737055608801361E-9</v>
      </c>
      <c r="AX639" s="283">
        <f t="shared" si="143"/>
        <v>0.25208616699999997</v>
      </c>
      <c r="AY639" s="157">
        <v>2.5491442000000001E-6</v>
      </c>
      <c r="AZ639" s="157">
        <v>7.6913835000000007E-9</v>
      </c>
      <c r="BA639" s="157">
        <v>2.1013958E-13</v>
      </c>
      <c r="BB639" s="157">
        <v>1.4304210999999999E-14</v>
      </c>
      <c r="BC639" s="157">
        <v>0</v>
      </c>
      <c r="BD639" s="157">
        <v>8.8490230000000002E-10</v>
      </c>
      <c r="BE639" s="157">
        <v>1.0379722999999999E-6</v>
      </c>
      <c r="BF639" s="157">
        <v>2.0187708999999999E-10</v>
      </c>
      <c r="BG639" s="157">
        <v>1.2085862999999999E-9</v>
      </c>
      <c r="BH639" s="157">
        <v>6.7568577999999999E-11</v>
      </c>
      <c r="BI639" s="157">
        <v>5.6217348000000005E-13</v>
      </c>
      <c r="BJ639" s="157">
        <v>2.6363367000000002E-12</v>
      </c>
      <c r="BK639" s="157">
        <v>7.0986558999999998E-13</v>
      </c>
      <c r="BL639" s="157">
        <v>1.7157752999999999E-13</v>
      </c>
      <c r="BM639" s="157">
        <v>2.7605304E-7</v>
      </c>
      <c r="BN639" s="157">
        <v>1.3633897E-8</v>
      </c>
      <c r="BO639" s="157">
        <v>1.3677013999999999E-22</v>
      </c>
      <c r="BP639" s="157">
        <v>1.3013357E-2</v>
      </c>
      <c r="BQ639" s="157">
        <v>0.23907281</v>
      </c>
      <c r="BR639" s="157">
        <v>0</v>
      </c>
      <c r="BS639" s="157">
        <v>0</v>
      </c>
      <c r="BT639" s="157">
        <v>0</v>
      </c>
      <c r="BU639"/>
      <c r="BV639" s="155">
        <v>1.3562964999999999E-4</v>
      </c>
      <c r="BW639" s="155">
        <v>8.3325080000000005E-6</v>
      </c>
      <c r="BX639" s="155">
        <v>7.6591490000000006E-5</v>
      </c>
      <c r="BY639" s="155">
        <v>2.3613502999999999E-7</v>
      </c>
      <c r="BZ639" s="155">
        <v>6.8869824E-6</v>
      </c>
      <c r="CA639" s="155">
        <v>2.94383E-10</v>
      </c>
      <c r="CB639" s="155">
        <v>1.7581200000000001E-6</v>
      </c>
      <c r="CC639" s="155">
        <v>4.4336295000000002E-10</v>
      </c>
      <c r="CD639" s="155">
        <v>8.3340689999999997E-7</v>
      </c>
      <c r="CE639" s="155">
        <v>3.1889195E-7</v>
      </c>
      <c r="CF639" s="155">
        <v>0</v>
      </c>
      <c r="CG639" s="155">
        <v>3.0244972999999999E-19</v>
      </c>
      <c r="CH639" s="155">
        <v>2.4764466000000001E-15</v>
      </c>
      <c r="CI639" s="155">
        <v>6.5489643E-6</v>
      </c>
      <c r="CJ639" s="155">
        <v>2.9678935E-5</v>
      </c>
      <c r="CK639" s="155">
        <v>4.4434747E-6</v>
      </c>
      <c r="CL639" s="155">
        <v>0</v>
      </c>
      <c r="CM639"/>
      <c r="CN639" s="284">
        <v>2.0960981999999998E-15</v>
      </c>
      <c r="CO639" s="284">
        <v>2.7469226</v>
      </c>
      <c r="CP639" s="285">
        <v>7.209348E-3</v>
      </c>
      <c r="CQ639" s="284">
        <v>5.7010476000000001E-3</v>
      </c>
      <c r="CR639" s="284">
        <v>1.1832102999999999E-7</v>
      </c>
      <c r="CS639" s="284">
        <v>2.5310959000000001E-8</v>
      </c>
      <c r="CT639" s="284">
        <v>3.4903233000000002E-4</v>
      </c>
      <c r="CU639" s="284">
        <v>1.2020618000000001</v>
      </c>
      <c r="CV639" s="284">
        <v>4.4875320999999998E-5</v>
      </c>
      <c r="CW639" s="284">
        <v>1.9216456E-4</v>
      </c>
      <c r="CX639"/>
      <c r="CY639" s="158"/>
      <c r="CZ639" s="272"/>
      <c r="DA639"/>
      <c r="DB639" s="247"/>
      <c r="DC639"/>
      <c r="DD639"/>
      <c r="DE639"/>
      <c r="DF639"/>
      <c r="DG639"/>
      <c r="DH639"/>
      <c r="DI639"/>
      <c r="DJ639"/>
      <c r="DK639"/>
      <c r="DL639"/>
    </row>
    <row r="640" spans="1:116" ht="14.4">
      <c r="A640" t="s">
        <v>757</v>
      </c>
      <c r="B640" s="188" t="s">
        <v>316</v>
      </c>
      <c r="C640" s="151" t="str">
        <f t="shared" si="158"/>
        <v>A.100.16.107</v>
      </c>
      <c r="D640" s="54" t="s">
        <v>28</v>
      </c>
      <c r="E640" s="150" t="s">
        <v>352</v>
      </c>
      <c r="F640" s="153" t="str">
        <f t="shared" si="159"/>
        <v>34CrAl6</v>
      </c>
      <c r="G640" s="154">
        <f t="shared" si="160"/>
        <v>2.8637061999999998</v>
      </c>
      <c r="H640"/>
      <c r="I640"/>
      <c r="J640" s="227">
        <f t="shared" si="154"/>
        <v>0.6896591539291872</v>
      </c>
      <c r="K640"/>
      <c r="L640" s="280">
        <f t="shared" si="155"/>
        <v>3.4154061479999991E-2</v>
      </c>
      <c r="M640" s="280">
        <f t="shared" si="156"/>
        <v>0.12658689799335998</v>
      </c>
      <c r="N640" s="281">
        <f t="shared" si="157"/>
        <v>9.9362264455827298E-2</v>
      </c>
      <c r="O640" s="280">
        <v>0.42955592999999997</v>
      </c>
      <c r="P640" s="286">
        <v>9.8125017999999994E-2</v>
      </c>
      <c r="Q640" s="219">
        <v>2.5812584E-2</v>
      </c>
      <c r="R640" s="286">
        <v>3.1741714999999997E-2</v>
      </c>
      <c r="S640" s="219">
        <v>1.0263548E-3</v>
      </c>
      <c r="T640" s="219">
        <v>7.7876631999999999E-4</v>
      </c>
      <c r="U640" s="219">
        <v>6.0722536000000005E-4</v>
      </c>
      <c r="V640" s="219">
        <v>2.6427276999999999E-3</v>
      </c>
      <c r="W640" s="219">
        <v>9.3560164000000001E-2</v>
      </c>
      <c r="X640" s="286">
        <v>6.0644561999999996E-6</v>
      </c>
      <c r="Y640" s="219">
        <v>4.9095008000000001E-3</v>
      </c>
      <c r="Z640" s="286">
        <v>5.0383715999999996E-7</v>
      </c>
      <c r="AA640" s="219">
        <v>8.9259680000000001E-4</v>
      </c>
      <c r="AB640" s="286">
        <v>2.8558273E-9</v>
      </c>
      <c r="AC640"/>
      <c r="AD640" s="227">
        <f t="shared" si="149"/>
        <v>0.42955592999999997</v>
      </c>
      <c r="AE640" s="227">
        <f t="shared" si="150"/>
        <v>0.16073439117999999</v>
      </c>
      <c r="AF640" s="227">
        <f t="shared" si="151"/>
        <v>0.1274729265</v>
      </c>
      <c r="AG640" s="227">
        <f t="shared" si="152"/>
        <v>0.12658689799335998</v>
      </c>
      <c r="AH640" s="227">
        <f t="shared" si="153"/>
        <v>9.8469667655827292E-2</v>
      </c>
      <c r="AI640"/>
      <c r="AJ640">
        <v>24.644715000000001</v>
      </c>
      <c r="AK640" s="155">
        <v>23.951056000000001</v>
      </c>
      <c r="AL640" s="155">
        <v>0.59894000999999997</v>
      </c>
      <c r="AM640" s="155">
        <v>0</v>
      </c>
      <c r="AN640" s="155">
        <v>8.2856504999999998E-4</v>
      </c>
      <c r="AO640" s="155">
        <v>2.0871552000000002E-2</v>
      </c>
      <c r="AP640" s="155">
        <v>7.3019562999999996E-2</v>
      </c>
      <c r="AQ640"/>
      <c r="AR640" s="156">
        <v>7.3808575000000001E-2</v>
      </c>
      <c r="AS640" s="156">
        <v>6.9427596999999994E-2</v>
      </c>
      <c r="AT640" s="156">
        <v>2.6118744999999999E-3</v>
      </c>
      <c r="AU640" s="156">
        <v>1.7691038E-3</v>
      </c>
      <c r="AV640" s="282">
        <f t="shared" si="141"/>
        <v>4.1623259595756264E-6</v>
      </c>
      <c r="AW640" s="282">
        <f t="shared" si="142"/>
        <v>9.6592989490901286E-9</v>
      </c>
      <c r="AX640" s="283">
        <f t="shared" si="143"/>
        <v>0.24777364199999999</v>
      </c>
      <c r="AY640" s="157">
        <v>2.6578694999999999E-6</v>
      </c>
      <c r="AZ640" s="157">
        <v>8.0194474999999993E-9</v>
      </c>
      <c r="BA640" s="157">
        <v>2.1910218999999999E-13</v>
      </c>
      <c r="BB640" s="157">
        <v>1.3745626E-14</v>
      </c>
      <c r="BC640" s="157">
        <v>0</v>
      </c>
      <c r="BD640" s="157">
        <v>9.7196883000000007E-10</v>
      </c>
      <c r="BE640" s="157">
        <v>1.1389959999999999E-6</v>
      </c>
      <c r="BF640" s="157">
        <v>2.1341475E-10</v>
      </c>
      <c r="BG640" s="157">
        <v>1.3254606000000001E-9</v>
      </c>
      <c r="BH640" s="157">
        <v>9.5373676000000005E-11</v>
      </c>
      <c r="BI640" s="157">
        <v>5.5745813999999999E-13</v>
      </c>
      <c r="BJ640" s="157">
        <v>3.7155959000000001E-12</v>
      </c>
      <c r="BK640" s="157">
        <v>8.9289423999999999E-13</v>
      </c>
      <c r="BL640" s="157">
        <v>2.1737261999999999E-13</v>
      </c>
      <c r="BM640" s="157">
        <v>3.4522547999999999E-7</v>
      </c>
      <c r="BN640" s="157">
        <v>1.9262997000000001E-8</v>
      </c>
      <c r="BO640" s="157">
        <v>1.2784931E-22</v>
      </c>
      <c r="BP640" s="157">
        <v>1.2612201999999999E-2</v>
      </c>
      <c r="BQ640" s="157">
        <v>0.23516144</v>
      </c>
      <c r="BR640" s="157">
        <v>0</v>
      </c>
      <c r="BS640" s="157">
        <v>0</v>
      </c>
      <c r="BT640" s="157">
        <v>0</v>
      </c>
      <c r="BU640"/>
      <c r="BV640" s="155">
        <v>1.4396023E-4</v>
      </c>
      <c r="BW640" s="155">
        <v>9.1700086000000002E-6</v>
      </c>
      <c r="BX640" s="155">
        <v>7.9847727000000005E-5</v>
      </c>
      <c r="BY640" s="155">
        <v>3.2048494999999998E-7</v>
      </c>
      <c r="BZ640" s="155">
        <v>7.5472718999999999E-6</v>
      </c>
      <c r="CA640" s="155">
        <v>6.2694941000000004E-8</v>
      </c>
      <c r="CB640" s="155">
        <v>2.4816027000000001E-6</v>
      </c>
      <c r="CC640" s="155">
        <v>9.5155750000000002E-8</v>
      </c>
      <c r="CD640" s="155">
        <v>1.0561626999999999E-6</v>
      </c>
      <c r="CE640" s="155">
        <v>4.357293E-7</v>
      </c>
      <c r="CF640" s="155">
        <v>0</v>
      </c>
      <c r="CG640" s="155">
        <v>2.8272245000000002E-19</v>
      </c>
      <c r="CH640" s="155">
        <v>2.3149204000000001E-15</v>
      </c>
      <c r="CI640" s="155">
        <v>6.6571518E-6</v>
      </c>
      <c r="CJ640" s="155">
        <v>2.9960035E-5</v>
      </c>
      <c r="CK640" s="155">
        <v>6.3262062000000001E-6</v>
      </c>
      <c r="CL640" s="155">
        <v>0</v>
      </c>
      <c r="CM640"/>
      <c r="CN640" s="284">
        <v>1.9593801999999999E-15</v>
      </c>
      <c r="CO640" s="284">
        <v>2.8634137000000002</v>
      </c>
      <c r="CP640" s="285">
        <v>8.9661701000000003E-3</v>
      </c>
      <c r="CQ640" s="284">
        <v>6.2883640999999999E-3</v>
      </c>
      <c r="CR640" s="284">
        <v>1.4794693000000001E-7</v>
      </c>
      <c r="CS640" s="284">
        <v>3.5710604000000001E-8</v>
      </c>
      <c r="CT640" s="284">
        <v>3.8162975999999997E-4</v>
      </c>
      <c r="CU640" s="284">
        <v>1.5081213</v>
      </c>
      <c r="CV640" s="284">
        <v>6.3341932000000005E-5</v>
      </c>
      <c r="CW640" s="284">
        <v>2.1249857000000001E-4</v>
      </c>
      <c r="CX640"/>
      <c r="CY640" s="158"/>
      <c r="CZ640" s="272"/>
      <c r="DA640"/>
      <c r="DB640" s="247"/>
      <c r="DC640"/>
      <c r="DD640"/>
      <c r="DE640"/>
      <c r="DF640"/>
      <c r="DG640"/>
      <c r="DH640"/>
      <c r="DI640"/>
      <c r="DJ640"/>
      <c r="DK640"/>
      <c r="DL640"/>
    </row>
    <row r="641" spans="1:116" ht="14.4">
      <c r="A641" t="s">
        <v>758</v>
      </c>
      <c r="B641" s="188" t="s">
        <v>316</v>
      </c>
      <c r="C641" s="151" t="str">
        <f t="shared" si="158"/>
        <v>A.100.16.108</v>
      </c>
      <c r="D641" s="54" t="s">
        <v>28</v>
      </c>
      <c r="E641" s="150" t="s">
        <v>352</v>
      </c>
      <c r="F641" s="153" t="str">
        <f t="shared" si="159"/>
        <v>35NiCr18</v>
      </c>
      <c r="G641" s="154">
        <f t="shared" si="160"/>
        <v>3.1647967333333336</v>
      </c>
      <c r="H641"/>
      <c r="I641"/>
      <c r="J641" s="227">
        <f t="shared" si="154"/>
        <v>1.7784103983887598</v>
      </c>
      <c r="K641"/>
      <c r="L641" s="280">
        <f t="shared" si="155"/>
        <v>5.3670100960000001E-2</v>
      </c>
      <c r="M641" s="280">
        <f t="shared" si="156"/>
        <v>0.65018008562865992</v>
      </c>
      <c r="N641" s="281">
        <f t="shared" si="157"/>
        <v>0.59984070180009985</v>
      </c>
      <c r="O641" s="280">
        <v>0.47471951000000001</v>
      </c>
      <c r="P641" s="286">
        <v>0.62283292999999995</v>
      </c>
      <c r="Q641" s="219">
        <v>2.4971204E-2</v>
      </c>
      <c r="R641" s="286">
        <v>5.1494487999999998E-2</v>
      </c>
      <c r="S641" s="219">
        <v>8.7961511000000004E-4</v>
      </c>
      <c r="T641" s="219">
        <v>7.6554533000000005E-4</v>
      </c>
      <c r="U641" s="219">
        <v>5.3045252000000003E-4</v>
      </c>
      <c r="V641" s="219">
        <v>2.3698819000000002E-3</v>
      </c>
      <c r="W641" s="219">
        <v>0.59456397000000005</v>
      </c>
      <c r="X641" s="286">
        <v>5.8534200000000003E-6</v>
      </c>
      <c r="Y641" s="219">
        <v>4.4914040999999997E-3</v>
      </c>
      <c r="Z641" s="286">
        <v>2.1630865999999999E-7</v>
      </c>
      <c r="AA641" s="219">
        <v>7.8532769999999997E-4</v>
      </c>
      <c r="AB641" s="286">
        <v>9.9793684999999996E-14</v>
      </c>
      <c r="AC641"/>
      <c r="AD641" s="227">
        <f t="shared" si="149"/>
        <v>0.47471951000000001</v>
      </c>
      <c r="AE641" s="227">
        <f t="shared" si="150"/>
        <v>0.70384411685999981</v>
      </c>
      <c r="AF641" s="227">
        <f t="shared" si="151"/>
        <v>0.65095934359999985</v>
      </c>
      <c r="AG641" s="227">
        <f t="shared" si="152"/>
        <v>0.65018008562865992</v>
      </c>
      <c r="AH641" s="227">
        <f t="shared" si="153"/>
        <v>0.5990553741000999</v>
      </c>
      <c r="AI641"/>
      <c r="AJ641">
        <v>32.615918000000001</v>
      </c>
      <c r="AK641" s="155">
        <v>32.099438999999997</v>
      </c>
      <c r="AL641" s="155">
        <v>0.51502327000000003</v>
      </c>
      <c r="AM641" s="155">
        <v>0</v>
      </c>
      <c r="AN641" s="155">
        <v>2.5786960999999998E-4</v>
      </c>
      <c r="AO641" s="155">
        <v>7.1617215E-4</v>
      </c>
      <c r="AP641" s="155">
        <v>4.8214294E-4</v>
      </c>
      <c r="AQ641"/>
      <c r="AR641" s="156">
        <v>0.24168360999999999</v>
      </c>
      <c r="AS641" s="156">
        <v>0.23324675</v>
      </c>
      <c r="AT641" s="156">
        <v>5.8795020999999996E-3</v>
      </c>
      <c r="AU641" s="156">
        <v>2.5573566E-3</v>
      </c>
      <c r="AV641" s="282">
        <f t="shared" si="141"/>
        <v>1.3983618729299866E-5</v>
      </c>
      <c r="AW641" s="282">
        <f t="shared" si="142"/>
        <v>2.1743721035730132E-8</v>
      </c>
      <c r="AX641" s="283">
        <f t="shared" si="143"/>
        <v>0.358173201</v>
      </c>
      <c r="AY641" s="157">
        <v>2.9369315000000001E-6</v>
      </c>
      <c r="AZ641" s="157">
        <v>8.8614310999999992E-9</v>
      </c>
      <c r="BA641" s="157">
        <v>2.4210696000000001E-13</v>
      </c>
      <c r="BB641" s="157">
        <v>1.4099865E-14</v>
      </c>
      <c r="BC641" s="157">
        <v>0</v>
      </c>
      <c r="BD641" s="157">
        <v>1.5306941999999999E-9</v>
      </c>
      <c r="BE641" s="157">
        <v>1.0683208E-5</v>
      </c>
      <c r="BF641" s="157">
        <v>3.4944417999999999E-10</v>
      </c>
      <c r="BG641" s="157">
        <v>1.2443959000000001E-8</v>
      </c>
      <c r="BH641" s="157">
        <v>8.3733273999999995E-11</v>
      </c>
      <c r="BI641" s="157">
        <v>5.378789E-13</v>
      </c>
      <c r="BJ641" s="157">
        <v>3.2661107000000001E-12</v>
      </c>
      <c r="BK641" s="157">
        <v>8.9216665999999999E-13</v>
      </c>
      <c r="BL641" s="157">
        <v>2.1521850999999999E-13</v>
      </c>
      <c r="BM641" s="157">
        <v>3.4505545000000001E-7</v>
      </c>
      <c r="BN641" s="157">
        <v>1.6893071000000001E-8</v>
      </c>
      <c r="BO641" s="157">
        <v>1.3481627999999999E-22</v>
      </c>
      <c r="BP641" s="157">
        <v>3.7187741000000003E-2</v>
      </c>
      <c r="BQ641" s="157">
        <v>0.32098546</v>
      </c>
      <c r="BR641" s="157">
        <v>0</v>
      </c>
      <c r="BS641" s="157">
        <v>0</v>
      </c>
      <c r="BT641" s="157">
        <v>0</v>
      </c>
      <c r="BU641"/>
      <c r="BV641" s="155">
        <v>3.1211093999999998E-4</v>
      </c>
      <c r="BW641" s="155">
        <v>8.5792558999999997E-5</v>
      </c>
      <c r="BX641" s="155">
        <v>8.8242931000000007E-5</v>
      </c>
      <c r="BY641" s="155">
        <v>2.8814014000000002E-7</v>
      </c>
      <c r="BZ641" s="155">
        <v>7.0680596999999994E-5</v>
      </c>
      <c r="CA641" s="155">
        <v>2.9017751999999999E-10</v>
      </c>
      <c r="CB641" s="155">
        <v>2.1787220000000002E-6</v>
      </c>
      <c r="CC641" s="155">
        <v>4.3702919E-10</v>
      </c>
      <c r="CD641" s="155">
        <v>1.0370059999999999E-6</v>
      </c>
      <c r="CE641" s="155">
        <v>3.8370783999999999E-7</v>
      </c>
      <c r="CF641" s="155">
        <v>0</v>
      </c>
      <c r="CG641" s="155">
        <v>2.9812901000000001E-19</v>
      </c>
      <c r="CH641" s="155">
        <v>2.4410687999999999E-15</v>
      </c>
      <c r="CI641" s="155">
        <v>1.5412491000000001E-5</v>
      </c>
      <c r="CJ641" s="155">
        <v>3.9677876999999999E-5</v>
      </c>
      <c r="CK641" s="155">
        <v>8.4161838000000005E-6</v>
      </c>
      <c r="CL641" s="155">
        <v>0</v>
      </c>
      <c r="CM641"/>
      <c r="CN641" s="284">
        <v>2.0661538999999999E-15</v>
      </c>
      <c r="CO641" s="284">
        <v>3.1647968</v>
      </c>
      <c r="CP641" s="285">
        <v>2.5616893000000002E-2</v>
      </c>
      <c r="CQ641" s="284">
        <v>5.8698084999999997E-2</v>
      </c>
      <c r="CR641" s="284">
        <v>1.4789766E-7</v>
      </c>
      <c r="CS641" s="284">
        <v>3.1296099E-8</v>
      </c>
      <c r="CT641" s="284">
        <v>3.5873806E-3</v>
      </c>
      <c r="CU641" s="284">
        <v>1.5047398000000001</v>
      </c>
      <c r="CV641" s="284">
        <v>5.5611018999999999E-5</v>
      </c>
      <c r="CW641" s="284">
        <v>1.8386305999999999E-4</v>
      </c>
      <c r="CX641"/>
      <c r="CY641" s="158"/>
      <c r="CZ641" s="272"/>
      <c r="DA641"/>
      <c r="DB641" s="247"/>
      <c r="DC641"/>
      <c r="DD641"/>
      <c r="DE641"/>
      <c r="DF641"/>
      <c r="DG641"/>
      <c r="DH641"/>
      <c r="DI641"/>
      <c r="DJ641"/>
      <c r="DK641"/>
      <c r="DL641"/>
    </row>
    <row r="642" spans="1:116" ht="14.4">
      <c r="A642" t="s">
        <v>759</v>
      </c>
      <c r="B642" s="188" t="s">
        <v>316</v>
      </c>
      <c r="C642" s="151" t="str">
        <f t="shared" si="158"/>
        <v>A.100.16.109</v>
      </c>
      <c r="D642" s="54" t="s">
        <v>28</v>
      </c>
      <c r="E642" s="150" t="s">
        <v>352</v>
      </c>
      <c r="F642" s="153" t="str">
        <f t="shared" si="159"/>
        <v>36NiCr6</v>
      </c>
      <c r="G642" s="154">
        <f t="shared" si="160"/>
        <v>2.7539430666666669</v>
      </c>
      <c r="H642"/>
      <c r="I642"/>
      <c r="J642" s="227">
        <f t="shared" si="154"/>
        <v>0.99436061863080338</v>
      </c>
      <c r="K642"/>
      <c r="L642" s="280">
        <f t="shared" si="155"/>
        <v>3.9644797060000007E-2</v>
      </c>
      <c r="M642" s="280">
        <f t="shared" si="156"/>
        <v>0.28971127551074993</v>
      </c>
      <c r="N642" s="281">
        <f t="shared" si="157"/>
        <v>0.25191308606005353</v>
      </c>
      <c r="O642" s="280">
        <v>0.41309146000000002</v>
      </c>
      <c r="P642" s="286">
        <v>0.26473465000000002</v>
      </c>
      <c r="Q642" s="286">
        <v>2.3685329000000001E-2</v>
      </c>
      <c r="R642" s="286">
        <v>3.8280292E-2</v>
      </c>
      <c r="S642" s="219">
        <v>4.1943767999999998E-4</v>
      </c>
      <c r="T642" s="219">
        <v>7.1260370000000004E-4</v>
      </c>
      <c r="U642" s="219">
        <v>2.3246367999999999E-4</v>
      </c>
      <c r="V642" s="219">
        <v>1.2880272E-3</v>
      </c>
      <c r="W642" s="219">
        <v>0.24965171999999999</v>
      </c>
      <c r="X642" s="286">
        <v>3.1387903999999998E-6</v>
      </c>
      <c r="Y642" s="219">
        <v>1.9050390000000001E-3</v>
      </c>
      <c r="Z642" s="286">
        <v>1.3052035000000001E-7</v>
      </c>
      <c r="AA642" s="219">
        <v>3.5632706000000001E-4</v>
      </c>
      <c r="AB642" s="286">
        <v>5.3512554999999998E-14</v>
      </c>
      <c r="AC642"/>
      <c r="AD642" s="227">
        <f t="shared" si="149"/>
        <v>0.41309146000000002</v>
      </c>
      <c r="AE642" s="227">
        <f t="shared" si="150"/>
        <v>0.32935280325999999</v>
      </c>
      <c r="AF642" s="227">
        <f t="shared" si="151"/>
        <v>0.29006433325999997</v>
      </c>
      <c r="AG642" s="227">
        <f t="shared" si="152"/>
        <v>0.28971127551074993</v>
      </c>
      <c r="AH642" s="227">
        <f t="shared" si="153"/>
        <v>0.25155675900005353</v>
      </c>
      <c r="AI642"/>
      <c r="AJ642">
        <v>26.858343999999999</v>
      </c>
      <c r="AK642" s="155">
        <v>26.636244999999999</v>
      </c>
      <c r="AL642" s="155">
        <v>0.22104832999999999</v>
      </c>
      <c r="AM642" s="155">
        <v>0</v>
      </c>
      <c r="AN642" s="155">
        <v>1.3827790999999999E-4</v>
      </c>
      <c r="AO642" s="155">
        <v>5.3646884000000002E-4</v>
      </c>
      <c r="AP642" s="155">
        <v>3.7596990999999997E-4</v>
      </c>
      <c r="AQ642"/>
      <c r="AR642" s="156">
        <v>0.12333035000000001</v>
      </c>
      <c r="AS642" s="156">
        <v>0.11780834</v>
      </c>
      <c r="AT642" s="156">
        <v>3.4725781000000001E-3</v>
      </c>
      <c r="AU642" s="156">
        <v>2.0494337E-3</v>
      </c>
      <c r="AV642" s="282">
        <f t="shared" si="141"/>
        <v>7.0628498386607976E-6</v>
      </c>
      <c r="AW642" s="282">
        <f t="shared" si="142"/>
        <v>1.2842374542720072E-8</v>
      </c>
      <c r="AX642" s="283">
        <f t="shared" si="143"/>
        <v>0.28703552900000001</v>
      </c>
      <c r="AY642" s="157">
        <v>2.5556592000000002E-6</v>
      </c>
      <c r="AZ642" s="157">
        <v>7.7110408000000001E-9</v>
      </c>
      <c r="BA642" s="157">
        <v>2.1067665E-13</v>
      </c>
      <c r="BB642" s="157">
        <v>7.5607973999999998E-15</v>
      </c>
      <c r="BC642" s="157">
        <v>0</v>
      </c>
      <c r="BD642" s="157">
        <v>1.1044644999999999E-9</v>
      </c>
      <c r="BE642" s="157">
        <v>4.1541932999999998E-6</v>
      </c>
      <c r="BF642" s="157">
        <v>2.5206486999999999E-10</v>
      </c>
      <c r="BG642" s="157">
        <v>4.8387820000000003E-9</v>
      </c>
      <c r="BH642" s="157">
        <v>3.7179643000000002E-11</v>
      </c>
      <c r="BI642" s="157">
        <v>5.5975439000000004E-13</v>
      </c>
      <c r="BJ642" s="157">
        <v>1.471527E-12</v>
      </c>
      <c r="BK642" s="157">
        <v>8.6335472000000001E-13</v>
      </c>
      <c r="BL642" s="157">
        <v>2.0191696E-13</v>
      </c>
      <c r="BM642" s="157">
        <v>3.4438347000000001E-7</v>
      </c>
      <c r="BN642" s="157">
        <v>7.5093966000000003E-9</v>
      </c>
      <c r="BO642" s="157">
        <v>7.2292790000000003E-23</v>
      </c>
      <c r="BP642" s="157">
        <v>2.0676278999999999E-2</v>
      </c>
      <c r="BQ642" s="157">
        <v>0.26635924999999999</v>
      </c>
      <c r="BR642" s="157">
        <v>0</v>
      </c>
      <c r="BS642" s="157">
        <v>0</v>
      </c>
      <c r="BT642" s="157">
        <v>0</v>
      </c>
      <c r="BU642"/>
      <c r="BV642" s="155">
        <v>1.8523888000000001E-4</v>
      </c>
      <c r="BW642" s="155">
        <v>3.3360103000000001E-5</v>
      </c>
      <c r="BX642" s="155">
        <v>7.6787239999999998E-5</v>
      </c>
      <c r="BY642" s="155">
        <v>1.6180648000000001E-7</v>
      </c>
      <c r="BZ642" s="155">
        <v>2.7487945000000001E-5</v>
      </c>
      <c r="CA642" s="155">
        <v>1.5560244E-10</v>
      </c>
      <c r="CB642" s="155">
        <v>9.6740637000000007E-7</v>
      </c>
      <c r="CC642" s="155">
        <v>2.3434899000000002E-10</v>
      </c>
      <c r="CD642" s="155">
        <v>9.6055357000000009E-7</v>
      </c>
      <c r="CE642" s="155">
        <v>1.8769647E-7</v>
      </c>
      <c r="CF642" s="155">
        <v>0</v>
      </c>
      <c r="CG642" s="155">
        <v>1.5986628E-19</v>
      </c>
      <c r="CH642" s="155">
        <v>1.3089789E-15</v>
      </c>
      <c r="CI642" s="155">
        <v>9.4829814E-6</v>
      </c>
      <c r="CJ642" s="155">
        <v>3.2715139000000001E-5</v>
      </c>
      <c r="CK642" s="155">
        <v>3.1276186000000001E-6</v>
      </c>
      <c r="CL642" s="155">
        <v>0</v>
      </c>
      <c r="CM642"/>
      <c r="CN642" s="284">
        <v>1.1079376000000001E-15</v>
      </c>
      <c r="CO642" s="284">
        <v>2.7539430999999999</v>
      </c>
      <c r="CP642" s="285">
        <v>1.3362347E-2</v>
      </c>
      <c r="CQ642" s="284">
        <v>2.2824532000000002E-2</v>
      </c>
      <c r="CR642" s="284">
        <v>1.4770481999999999E-7</v>
      </c>
      <c r="CS642" s="284">
        <v>1.3898688999999999E-8</v>
      </c>
      <c r="CT642" s="284">
        <v>1.3950512999999999E-3</v>
      </c>
      <c r="CU642" s="284">
        <v>1.4784539999999999</v>
      </c>
      <c r="CV642" s="284">
        <v>2.4692667000000001E-5</v>
      </c>
      <c r="CW642" s="284">
        <v>1.9128968E-4</v>
      </c>
      <c r="CX642"/>
      <c r="CY642" s="158"/>
      <c r="CZ642" s="272"/>
      <c r="DA642"/>
      <c r="DB642" s="49"/>
      <c r="DC642"/>
      <c r="DD642"/>
      <c r="DE642"/>
      <c r="DF642"/>
      <c r="DG642"/>
      <c r="DH642"/>
      <c r="DI642"/>
      <c r="DJ642"/>
      <c r="DK642"/>
      <c r="DL642"/>
    </row>
    <row r="643" spans="1:116" ht="14.4">
      <c r="A643" t="s">
        <v>760</v>
      </c>
      <c r="B643" s="188" t="s">
        <v>316</v>
      </c>
      <c r="C643" s="151" t="str">
        <f t="shared" si="158"/>
        <v>A.100.16.110</v>
      </c>
      <c r="D643" s="54" t="s">
        <v>28</v>
      </c>
      <c r="E643" s="150" t="s">
        <v>352</v>
      </c>
      <c r="F643" s="153" t="str">
        <f t="shared" si="159"/>
        <v>37MnSi5</v>
      </c>
      <c r="G643" s="154">
        <f t="shared" si="160"/>
        <v>2.5794857333333332</v>
      </c>
      <c r="H643"/>
      <c r="I643"/>
      <c r="J643" s="227">
        <f t="shared" si="154"/>
        <v>0.62338696864937626</v>
      </c>
      <c r="K643"/>
      <c r="L643" s="280">
        <f t="shared" si="155"/>
        <v>3.3576236430000003E-2</v>
      </c>
      <c r="M643" s="280">
        <f t="shared" si="156"/>
        <v>0.11073211537923</v>
      </c>
      <c r="N643" s="281">
        <f t="shared" si="157"/>
        <v>9.2155756840146236E-2</v>
      </c>
      <c r="O643" s="280">
        <v>0.38692285999999998</v>
      </c>
      <c r="P643" s="286">
        <v>8.5983017999999994E-2</v>
      </c>
      <c r="Q643" s="219">
        <v>2.3136451999999998E-2</v>
      </c>
      <c r="R643" s="286">
        <v>3.1318789999999999E-2</v>
      </c>
      <c r="S643" s="219">
        <v>3.6588893E-4</v>
      </c>
      <c r="T643" s="219">
        <v>1.7688926E-3</v>
      </c>
      <c r="U643" s="219">
        <v>1.2266490000000001E-4</v>
      </c>
      <c r="V643" s="219">
        <v>1.603646E-3</v>
      </c>
      <c r="W643" s="219">
        <v>9.1038957000000004E-2</v>
      </c>
      <c r="X643" s="286">
        <v>8.5774753000000002E-6</v>
      </c>
      <c r="Y643" s="219">
        <v>8.8746177000000005E-4</v>
      </c>
      <c r="Z643" s="286">
        <v>4.2190393E-7</v>
      </c>
      <c r="AA643" s="219">
        <v>2.2933807000000001E-4</v>
      </c>
      <c r="AB643" s="286">
        <v>1.4623551E-13</v>
      </c>
      <c r="AC643"/>
      <c r="AD643" s="227">
        <f t="shared" si="149"/>
        <v>0.38692285999999998</v>
      </c>
      <c r="AE643" s="227">
        <f t="shared" si="150"/>
        <v>0.14429935242999997</v>
      </c>
      <c r="AF643" s="227">
        <f t="shared" si="151"/>
        <v>0.11095245407</v>
      </c>
      <c r="AG643" s="227">
        <f t="shared" si="152"/>
        <v>0.11073211537923</v>
      </c>
      <c r="AH643" s="227">
        <f t="shared" si="153"/>
        <v>9.1926418770146234E-2</v>
      </c>
      <c r="AI643"/>
      <c r="AJ643">
        <v>24.179338000000001</v>
      </c>
      <c r="AK643" s="155">
        <v>24.074382</v>
      </c>
      <c r="AL643" s="155">
        <v>0.10087338</v>
      </c>
      <c r="AM643" s="155">
        <v>0</v>
      </c>
      <c r="AN643" s="155">
        <v>3.7787656000000001E-4</v>
      </c>
      <c r="AO643" s="155">
        <v>2.1503791E-3</v>
      </c>
      <c r="AP643" s="155">
        <v>1.5546238E-3</v>
      </c>
      <c r="AQ643"/>
      <c r="AR643" s="156">
        <v>7.4177621999999999E-2</v>
      </c>
      <c r="AS643" s="156">
        <v>7.0063622000000006E-2</v>
      </c>
      <c r="AT643" s="156">
        <v>2.2997718000000002E-3</v>
      </c>
      <c r="AU643" s="156">
        <v>1.814228E-3</v>
      </c>
      <c r="AV643" s="282">
        <f t="shared" si="141"/>
        <v>4.2004569506816377E-6</v>
      </c>
      <c r="AW643" s="282">
        <f t="shared" si="142"/>
        <v>8.5050733086101984E-9</v>
      </c>
      <c r="AX643" s="283">
        <f t="shared" si="143"/>
        <v>0.254093556</v>
      </c>
      <c r="AY643" s="157">
        <v>2.3937628999999999E-6</v>
      </c>
      <c r="AZ643" s="157">
        <v>7.2225605000000001E-9</v>
      </c>
      <c r="BA643" s="157">
        <v>1.9733067E-13</v>
      </c>
      <c r="BB643" s="157">
        <v>2.0661637999999999E-14</v>
      </c>
      <c r="BC643" s="157">
        <v>0</v>
      </c>
      <c r="BD643" s="157">
        <v>8.8133562000000001E-10</v>
      </c>
      <c r="BE643" s="157">
        <v>9.0722889999999999E-7</v>
      </c>
      <c r="BF643" s="157">
        <v>2.0104439999999999E-10</v>
      </c>
      <c r="BG643" s="157">
        <v>1.0560783E-9</v>
      </c>
      <c r="BH643" s="157">
        <v>2.1017574000000001E-11</v>
      </c>
      <c r="BI643" s="157">
        <v>5.607353E-13</v>
      </c>
      <c r="BJ643" s="157">
        <v>9.1126585999999993E-13</v>
      </c>
      <c r="BK643" s="157">
        <v>2.1995344000000001E-12</v>
      </c>
      <c r="BL643" s="157">
        <v>5.0366838000000003E-13</v>
      </c>
      <c r="BM643" s="157">
        <v>8.9430536000000002E-7</v>
      </c>
      <c r="BN643" s="157">
        <v>4.2784343999999998E-9</v>
      </c>
      <c r="BO643" s="157">
        <v>1.9755687000000001E-22</v>
      </c>
      <c r="BP643" s="157">
        <v>1.3351346E-2</v>
      </c>
      <c r="BQ643" s="157">
        <v>0.24074221000000001</v>
      </c>
      <c r="BR643" s="157">
        <v>0</v>
      </c>
      <c r="BS643" s="157">
        <v>0</v>
      </c>
      <c r="BT643" s="157">
        <v>0</v>
      </c>
      <c r="BU643"/>
      <c r="BV643" s="155">
        <v>1.2449645999999999E-4</v>
      </c>
      <c r="BW643" s="155">
        <v>7.2811375999999996E-6</v>
      </c>
      <c r="BX643" s="155">
        <v>7.1922907000000001E-5</v>
      </c>
      <c r="BY643" s="155">
        <v>1.9889349000000001E-7</v>
      </c>
      <c r="BZ643" s="155">
        <v>6.0312476999999998E-6</v>
      </c>
      <c r="CA643" s="155">
        <v>4.2521987999999999E-10</v>
      </c>
      <c r="CB643" s="155">
        <v>5.4687254000000003E-7</v>
      </c>
      <c r="CC643" s="155">
        <v>6.4041315000000004E-10</v>
      </c>
      <c r="CD643" s="155">
        <v>2.3762342000000002E-6</v>
      </c>
      <c r="CE643" s="155">
        <v>1.1664087999999999E-7</v>
      </c>
      <c r="CF643" s="155">
        <v>0</v>
      </c>
      <c r="CG643" s="155">
        <v>4.3687183000000005E-19</v>
      </c>
      <c r="CH643" s="155">
        <v>3.5770895E-15</v>
      </c>
      <c r="CI643" s="155">
        <v>6.4593601E-6</v>
      </c>
      <c r="CJ643" s="155">
        <v>2.9474917000000001E-5</v>
      </c>
      <c r="CK643" s="155">
        <v>8.7183551999999998E-8</v>
      </c>
      <c r="CL643" s="155">
        <v>0</v>
      </c>
      <c r="CM643"/>
      <c r="CN643" s="284">
        <v>3.0276973E-15</v>
      </c>
      <c r="CO643" s="284">
        <v>2.5794858000000001</v>
      </c>
      <c r="CP643" s="285">
        <v>7.0889602999999997E-3</v>
      </c>
      <c r="CQ643" s="284">
        <v>4.9817450999999997E-3</v>
      </c>
      <c r="CR643" s="284">
        <v>3.8371986000000002E-7</v>
      </c>
      <c r="CS643" s="284">
        <v>7.9480373999999998E-9</v>
      </c>
      <c r="CT643" s="284">
        <v>3.0535719999999998E-4</v>
      </c>
      <c r="CU643" s="284">
        <v>3.8020968000000002</v>
      </c>
      <c r="CV643" s="284">
        <v>1.3958714000000001E-5</v>
      </c>
      <c r="CW643" s="284">
        <v>1.9171887999999999E-4</v>
      </c>
      <c r="CX643"/>
      <c r="CY643" s="158"/>
      <c r="CZ643" s="267"/>
      <c r="DA643"/>
      <c r="DB643" s="247"/>
      <c r="DC643"/>
      <c r="DD643"/>
      <c r="DE643"/>
      <c r="DF643"/>
      <c r="DG643"/>
      <c r="DH643"/>
      <c r="DI643"/>
      <c r="DJ643"/>
      <c r="DK643"/>
      <c r="DL643"/>
    </row>
    <row r="644" spans="1:116" ht="14.4">
      <c r="A644" t="s">
        <v>761</v>
      </c>
      <c r="B644" s="188" t="s">
        <v>316</v>
      </c>
      <c r="C644" s="151" t="str">
        <f t="shared" si="158"/>
        <v>A.100.16.111</v>
      </c>
      <c r="D644" s="54" t="s">
        <v>28</v>
      </c>
      <c r="E644" s="150" t="s">
        <v>352</v>
      </c>
      <c r="F644" s="153" t="str">
        <f t="shared" si="159"/>
        <v>42CrMo4</v>
      </c>
      <c r="G644" s="154">
        <f t="shared" si="160"/>
        <v>2.764558266666667</v>
      </c>
      <c r="H644"/>
      <c r="I644"/>
      <c r="J644" s="227">
        <f t="shared" si="154"/>
        <v>0.79318412774183145</v>
      </c>
      <c r="K644"/>
      <c r="L644" s="280">
        <f t="shared" si="155"/>
        <v>3.4286753339999997E-2</v>
      </c>
      <c r="M644" s="280">
        <f t="shared" si="156"/>
        <v>0.136337490501801</v>
      </c>
      <c r="N644" s="281">
        <f t="shared" si="157"/>
        <v>0.20787614390003037</v>
      </c>
      <c r="O644" s="280">
        <v>0.41468374000000002</v>
      </c>
      <c r="P644" s="286">
        <v>0.10372146</v>
      </c>
      <c r="Q644" s="219">
        <v>3.0096642999999999E-2</v>
      </c>
      <c r="R644" s="286">
        <v>3.1130310000000001E-2</v>
      </c>
      <c r="S644" s="219">
        <v>1.245024E-3</v>
      </c>
      <c r="T644" s="219">
        <v>9.1674471000000003E-4</v>
      </c>
      <c r="U644" s="219">
        <v>9.9467462999999995E-4</v>
      </c>
      <c r="V644" s="219">
        <v>2.5175184E-3</v>
      </c>
      <c r="W644" s="219">
        <v>0.20260449</v>
      </c>
      <c r="X644" s="286">
        <v>1.7814756E-6</v>
      </c>
      <c r="Y644" s="219">
        <v>3.7983464999999999E-3</v>
      </c>
      <c r="Z644" s="286">
        <v>8.7626200999999995E-8</v>
      </c>
      <c r="AA644" s="219">
        <v>1.4733074E-3</v>
      </c>
      <c r="AB644" s="286">
        <v>3.0371991000000002E-14</v>
      </c>
      <c r="AC644"/>
      <c r="AD644" s="227">
        <f t="shared" si="149"/>
        <v>0.41468374000000002</v>
      </c>
      <c r="AE644" s="227">
        <f t="shared" si="150"/>
        <v>0.17062237474</v>
      </c>
      <c r="AF644" s="227">
        <f t="shared" si="151"/>
        <v>0.13780892880000001</v>
      </c>
      <c r="AG644" s="227">
        <f t="shared" si="152"/>
        <v>0.13633749050180102</v>
      </c>
      <c r="AH644" s="227">
        <f t="shared" si="153"/>
        <v>0.20640283650003036</v>
      </c>
      <c r="AI644"/>
      <c r="AJ644">
        <v>24.118155999999999</v>
      </c>
      <c r="AK644" s="155">
        <v>23.581188999999998</v>
      </c>
      <c r="AL644" s="155">
        <v>0.46989815000000001</v>
      </c>
      <c r="AM644" s="155">
        <v>0</v>
      </c>
      <c r="AN644" s="155">
        <v>6.6298660999999995E-2</v>
      </c>
      <c r="AO644" s="155">
        <v>4.4661719000000001E-4</v>
      </c>
      <c r="AP644" s="155">
        <v>3.2288340000000002E-4</v>
      </c>
      <c r="AQ644"/>
      <c r="AR644" s="156">
        <v>7.5323307000000006E-2</v>
      </c>
      <c r="AS644" s="156">
        <v>7.0827062999999996E-2</v>
      </c>
      <c r="AT644" s="156">
        <v>2.6141966999999999E-3</v>
      </c>
      <c r="AU644" s="156">
        <v>1.8820473999999999E-3</v>
      </c>
      <c r="AV644" s="282">
        <f t="shared" si="141"/>
        <v>4.2462267652512635E-6</v>
      </c>
      <c r="AW644" s="282">
        <f t="shared" si="142"/>
        <v>9.6678873144700423E-9</v>
      </c>
      <c r="AX644" s="283">
        <f t="shared" si="143"/>
        <v>0.26359207000000001</v>
      </c>
      <c r="AY644" s="157">
        <v>2.5655101E-6</v>
      </c>
      <c r="AZ644" s="157">
        <v>7.7407633000000003E-9</v>
      </c>
      <c r="BA644" s="157">
        <v>2.1148871000000001E-13</v>
      </c>
      <c r="BB644" s="157">
        <v>4.2912633999999996E-15</v>
      </c>
      <c r="BC644" s="157">
        <v>0</v>
      </c>
      <c r="BD644" s="157">
        <v>8.7564895999999999E-10</v>
      </c>
      <c r="BE644" s="157">
        <v>1.2263139E-6</v>
      </c>
      <c r="BF644" s="157">
        <v>1.9979154999999999E-10</v>
      </c>
      <c r="BG644" s="157">
        <v>1.4283094E-9</v>
      </c>
      <c r="BH644" s="157">
        <v>2.8344908000000003E-10</v>
      </c>
      <c r="BI644" s="157">
        <v>5.6292019000000002E-13</v>
      </c>
      <c r="BJ644" s="157">
        <v>1.3129111E-11</v>
      </c>
      <c r="BK644" s="157">
        <v>1.3026468000000001E-12</v>
      </c>
      <c r="BL644" s="157">
        <v>3.6781776999999998E-13</v>
      </c>
      <c r="BM644" s="157">
        <v>4.2246714999999998E-7</v>
      </c>
      <c r="BN644" s="157">
        <v>3.1059962000000003E-8</v>
      </c>
      <c r="BO644" s="157">
        <v>4.1031043000000001E-23</v>
      </c>
      <c r="BP644" s="157">
        <v>2.7780510000000001E-2</v>
      </c>
      <c r="BQ644" s="157">
        <v>0.23581156</v>
      </c>
      <c r="BR644" s="157">
        <v>0</v>
      </c>
      <c r="BS644" s="157">
        <v>0</v>
      </c>
      <c r="BT644" s="157">
        <v>0</v>
      </c>
      <c r="BU644"/>
      <c r="BV644" s="155">
        <v>1.9306710000000001E-4</v>
      </c>
      <c r="BW644" s="155">
        <v>9.8472413999999998E-6</v>
      </c>
      <c r="BX644" s="155">
        <v>7.7083221000000005E-5</v>
      </c>
      <c r="BY644" s="155">
        <v>3.0595282000000002E-7</v>
      </c>
      <c r="BZ644" s="155">
        <v>8.1184740000000008E-6</v>
      </c>
      <c r="CA644" s="155">
        <v>8.8314898999999994E-11</v>
      </c>
      <c r="CB644" s="155">
        <v>7.3752854999999998E-6</v>
      </c>
      <c r="CC644" s="155">
        <v>1.3300887999999999E-10</v>
      </c>
      <c r="CD644" s="155">
        <v>1.2517302000000001E-6</v>
      </c>
      <c r="CE644" s="155">
        <v>6.9312777000000002E-7</v>
      </c>
      <c r="CF644" s="155">
        <v>0</v>
      </c>
      <c r="CG644" s="155">
        <v>9.0734918E-20</v>
      </c>
      <c r="CH644" s="155">
        <v>7.4293397E-16</v>
      </c>
      <c r="CI644" s="155">
        <v>6.5899353999999999E-6</v>
      </c>
      <c r="CJ644" s="155">
        <v>2.9346121000000001E-5</v>
      </c>
      <c r="CK644" s="155">
        <v>5.2455784999999999E-5</v>
      </c>
      <c r="CL644" s="155">
        <v>0</v>
      </c>
      <c r="CM644"/>
      <c r="CN644" s="284">
        <v>6.2882945E-16</v>
      </c>
      <c r="CO644" s="284">
        <v>2.7645583</v>
      </c>
      <c r="CP644" s="285">
        <v>7.0388737999999996E-3</v>
      </c>
      <c r="CQ644" s="284">
        <v>6.7373592000000001E-3</v>
      </c>
      <c r="CR644" s="284">
        <v>1.8053204E-7</v>
      </c>
      <c r="CS644" s="284">
        <v>1.2090807E-7</v>
      </c>
      <c r="CT644" s="284">
        <v>4.1191794999999998E-4</v>
      </c>
      <c r="CU644" s="284">
        <v>1.9791399000000001</v>
      </c>
      <c r="CV644" s="284">
        <v>1.8825123000000001E-4</v>
      </c>
      <c r="CW644" s="284">
        <v>1.9234775999999999E-4</v>
      </c>
      <c r="CX644"/>
      <c r="CY644" s="158"/>
      <c r="CZ644" s="272"/>
      <c r="DA644"/>
      <c r="DB644" s="247"/>
      <c r="DC644"/>
      <c r="DD644"/>
      <c r="DE644"/>
      <c r="DF644"/>
      <c r="DG644"/>
      <c r="DH644"/>
      <c r="DI644"/>
      <c r="DJ644"/>
      <c r="DK644"/>
      <c r="DL644"/>
    </row>
    <row r="645" spans="1:116" ht="14.4">
      <c r="A645" t="s">
        <v>762</v>
      </c>
      <c r="B645" s="188" t="s">
        <v>316</v>
      </c>
      <c r="C645" s="151" t="str">
        <f t="shared" si="158"/>
        <v>A.100.16.112</v>
      </c>
      <c r="D645" s="54" t="s">
        <v>28</v>
      </c>
      <c r="E645" s="150" t="s">
        <v>352</v>
      </c>
      <c r="F645" s="153" t="str">
        <f t="shared" si="159"/>
        <v>50 CrV4</v>
      </c>
      <c r="G645" s="154">
        <f t="shared" si="160"/>
        <v>2.7696790666666669</v>
      </c>
      <c r="H645"/>
      <c r="I645"/>
      <c r="J645" s="227">
        <f t="shared" si="154"/>
        <v>0.82480361411834036</v>
      </c>
      <c r="K645"/>
      <c r="L645" s="280">
        <f t="shared" si="155"/>
        <v>3.7980993679999998E-2</v>
      </c>
      <c r="M645" s="280">
        <f t="shared" si="156"/>
        <v>0.14010384923831001</v>
      </c>
      <c r="N645" s="281">
        <f t="shared" si="157"/>
        <v>0.23126691120003035</v>
      </c>
      <c r="O645" s="280">
        <v>0.41545186000000001</v>
      </c>
      <c r="P645" s="286">
        <v>0.1074643</v>
      </c>
      <c r="Q645" s="219">
        <v>3.0178085E-2</v>
      </c>
      <c r="R645" s="286">
        <v>3.1279530999999999E-2</v>
      </c>
      <c r="S645" s="219">
        <v>1.5805769999999999E-3</v>
      </c>
      <c r="T645" s="219">
        <v>9.1981517999999997E-4</v>
      </c>
      <c r="U645" s="219">
        <v>4.2010705000000001E-3</v>
      </c>
      <c r="V645" s="219">
        <v>2.4592794000000001E-3</v>
      </c>
      <c r="W645" s="219">
        <v>0.22574358</v>
      </c>
      <c r="X645" s="286">
        <v>1.7814756E-6</v>
      </c>
      <c r="Y645" s="219">
        <v>4.0768358999999999E-3</v>
      </c>
      <c r="Z645" s="286">
        <v>4.0336271000000002E-7</v>
      </c>
      <c r="AA645" s="219">
        <v>1.4464953E-3</v>
      </c>
      <c r="AB645" s="286">
        <v>3.0371991000000002E-14</v>
      </c>
      <c r="AC645"/>
      <c r="AD645" s="227">
        <f t="shared" si="149"/>
        <v>0.41545186000000001</v>
      </c>
      <c r="AE645" s="227">
        <f t="shared" si="150"/>
        <v>0.17808265808000001</v>
      </c>
      <c r="AF645" s="227">
        <f t="shared" si="151"/>
        <v>0.14154815969999998</v>
      </c>
      <c r="AG645" s="227">
        <f t="shared" si="152"/>
        <v>0.14010384923831001</v>
      </c>
      <c r="AH645" s="227">
        <f t="shared" si="153"/>
        <v>0.22982041590003036</v>
      </c>
      <c r="AI645"/>
      <c r="AJ645">
        <v>24.405813999999999</v>
      </c>
      <c r="AK645" s="155">
        <v>23.795954999999999</v>
      </c>
      <c r="AL645" s="155">
        <v>0.50235331999999999</v>
      </c>
      <c r="AM645" s="155">
        <v>0</v>
      </c>
      <c r="AN645" s="155">
        <v>7.5866680000000006E-2</v>
      </c>
      <c r="AO645" s="155">
        <v>2.1154501999999999E-2</v>
      </c>
      <c r="AP645" s="155">
        <v>1.0484696E-2</v>
      </c>
      <c r="AQ645"/>
      <c r="AR645" s="156">
        <v>7.6732126999999997E-2</v>
      </c>
      <c r="AS645" s="156">
        <v>7.2193229999999997E-2</v>
      </c>
      <c r="AT645" s="156">
        <v>2.6404161000000001E-3</v>
      </c>
      <c r="AU645" s="156">
        <v>1.898481E-3</v>
      </c>
      <c r="AV645" s="282">
        <f t="shared" si="141"/>
        <v>4.3281312963212628E-6</v>
      </c>
      <c r="AW645" s="282">
        <f t="shared" si="142"/>
        <v>9.7648524350400434E-9</v>
      </c>
      <c r="AX645" s="283">
        <f t="shared" si="143"/>
        <v>0.26589369099999999</v>
      </c>
      <c r="AY645" s="157">
        <v>2.5702629999999998E-6</v>
      </c>
      <c r="AZ645" s="157">
        <v>7.7551039000000007E-9</v>
      </c>
      <c r="BA645" s="157">
        <v>2.1188051E-13</v>
      </c>
      <c r="BB645" s="157">
        <v>4.2912633999999996E-15</v>
      </c>
      <c r="BC645" s="157">
        <v>0</v>
      </c>
      <c r="BD645" s="157">
        <v>8.8668602999999996E-10</v>
      </c>
      <c r="BE645" s="157">
        <v>1.300652E-6</v>
      </c>
      <c r="BF645" s="157">
        <v>2.0156495999999999E-10</v>
      </c>
      <c r="BG645" s="157">
        <v>1.5082099000000001E-9</v>
      </c>
      <c r="BH645" s="157">
        <v>2.8053948E-10</v>
      </c>
      <c r="BI645" s="157">
        <v>5.6292019000000002E-13</v>
      </c>
      <c r="BJ645" s="157">
        <v>1.6967644000000001E-11</v>
      </c>
      <c r="BK645" s="157">
        <v>1.3063001000000001E-12</v>
      </c>
      <c r="BL645" s="157">
        <v>3.8545024E-13</v>
      </c>
      <c r="BM645" s="157">
        <v>4.2250624000000001E-7</v>
      </c>
      <c r="BN645" s="157">
        <v>3.3823366000000002E-8</v>
      </c>
      <c r="BO645" s="157">
        <v>4.1031043000000001E-23</v>
      </c>
      <c r="BP645" s="157">
        <v>2.8680771000000001E-2</v>
      </c>
      <c r="BQ645" s="157">
        <v>0.23721291999999999</v>
      </c>
      <c r="BR645" s="157">
        <v>0</v>
      </c>
      <c r="BS645" s="157">
        <v>0</v>
      </c>
      <c r="BT645" s="157">
        <v>0</v>
      </c>
      <c r="BU645"/>
      <c r="BV645" s="155">
        <v>1.9690787000000001E-4</v>
      </c>
      <c r="BW645" s="155">
        <v>1.0400936000000001E-5</v>
      </c>
      <c r="BX645" s="155">
        <v>7.7226001000000005E-5</v>
      </c>
      <c r="BY645" s="155">
        <v>2.9979716999999998E-7</v>
      </c>
      <c r="BZ645" s="155">
        <v>8.8962022E-6</v>
      </c>
      <c r="CA645" s="155">
        <v>5.6664806000000003E-9</v>
      </c>
      <c r="CB645" s="155">
        <v>7.2995784E-6</v>
      </c>
      <c r="CC645" s="155">
        <v>8.5994640000000004E-9</v>
      </c>
      <c r="CD645" s="155">
        <v>1.4087167999999999E-6</v>
      </c>
      <c r="CE645" s="155">
        <v>2.8150907000000001E-6</v>
      </c>
      <c r="CF645" s="155">
        <v>0</v>
      </c>
      <c r="CG645" s="155">
        <v>9.0734918E-20</v>
      </c>
      <c r="CH645" s="155">
        <v>7.4293397E-16</v>
      </c>
      <c r="CI645" s="155">
        <v>6.6538944E-6</v>
      </c>
      <c r="CJ645" s="155">
        <v>2.9645308000000001E-5</v>
      </c>
      <c r="CK645" s="155">
        <v>5.2248077000000003E-5</v>
      </c>
      <c r="CL645" s="155">
        <v>0</v>
      </c>
      <c r="CM645"/>
      <c r="CN645" s="284">
        <v>6.2882945E-16</v>
      </c>
      <c r="CO645" s="284">
        <v>2.7696784000000001</v>
      </c>
      <c r="CP645" s="285">
        <v>7.2748151999999996E-3</v>
      </c>
      <c r="CQ645" s="284">
        <v>7.1178967000000001E-3</v>
      </c>
      <c r="CR645" s="284">
        <v>1.8148124000000001E-7</v>
      </c>
      <c r="CS645" s="284">
        <v>2.3525249E-7</v>
      </c>
      <c r="CT645" s="284">
        <v>4.4392931999999999E-4</v>
      </c>
      <c r="CU645" s="284">
        <v>2.0007505999999999</v>
      </c>
      <c r="CV645" s="284">
        <v>1.8631883999999999E-4</v>
      </c>
      <c r="CW645" s="284">
        <v>1.9430945999999999E-4</v>
      </c>
      <c r="CX645"/>
      <c r="CY645" s="158"/>
      <c r="CZ645" s="272"/>
      <c r="DA645"/>
      <c r="DB645" s="247"/>
      <c r="DC645"/>
      <c r="DD645"/>
      <c r="DE645"/>
      <c r="DF645"/>
      <c r="DG645"/>
      <c r="DH645"/>
      <c r="DI645"/>
      <c r="DJ645"/>
      <c r="DK645"/>
      <c r="DL645"/>
    </row>
    <row r="646" spans="1:116" ht="14.4">
      <c r="A646" t="s">
        <v>763</v>
      </c>
      <c r="B646" s="188" t="s">
        <v>316</v>
      </c>
      <c r="C646" s="151" t="str">
        <f t="shared" si="158"/>
        <v>A.100.16.113</v>
      </c>
      <c r="D646" s="54" t="s">
        <v>28</v>
      </c>
      <c r="E646" s="150" t="s">
        <v>352</v>
      </c>
      <c r="F646" s="153" t="str">
        <f t="shared" si="159"/>
        <v>C15</v>
      </c>
      <c r="G646" s="154">
        <f t="shared" si="160"/>
        <v>2.5293267999999998</v>
      </c>
      <c r="H646"/>
      <c r="I646"/>
      <c r="J646" s="227">
        <f t="shared" si="154"/>
        <v>0.5970767459498314</v>
      </c>
      <c r="K646"/>
      <c r="L646" s="280">
        <f t="shared" si="155"/>
        <v>3.2554943117000003E-2</v>
      </c>
      <c r="M646" s="280">
        <f t="shared" si="156"/>
        <v>0.10831610528180098</v>
      </c>
      <c r="N646" s="281">
        <f t="shared" si="157"/>
        <v>7.6806677551030378E-2</v>
      </c>
      <c r="O646" s="280">
        <v>0.37939901999999998</v>
      </c>
      <c r="P646" s="286">
        <v>8.4814907999999994E-2</v>
      </c>
      <c r="Q646" s="219">
        <v>2.2887258000000001E-2</v>
      </c>
      <c r="R646" s="286">
        <v>3.1696557E-2</v>
      </c>
      <c r="S646" s="219">
        <v>1.3249740999999999E-4</v>
      </c>
      <c r="T646" s="219">
        <v>6.7954799000000002E-4</v>
      </c>
      <c r="U646" s="286">
        <v>4.6340717000000002E-5</v>
      </c>
      <c r="V646" s="219">
        <v>6.1207017999999997E-4</v>
      </c>
      <c r="W646" s="219">
        <v>7.6401913000000002E-2</v>
      </c>
      <c r="X646" s="286">
        <v>1.7814756E-6</v>
      </c>
      <c r="Y646" s="219">
        <v>3.1656193E-4</v>
      </c>
      <c r="Z646" s="286">
        <v>8.7626200999999995E-8</v>
      </c>
      <c r="AA646" s="286">
        <v>8.8202621000000006E-5</v>
      </c>
      <c r="AB646" s="286">
        <v>3.0371991000000002E-14</v>
      </c>
      <c r="AC646"/>
      <c r="AD646" s="227">
        <f t="shared" si="149"/>
        <v>0.37939901999999998</v>
      </c>
      <c r="AE646" s="227">
        <f t="shared" si="150"/>
        <v>0.14086917929699999</v>
      </c>
      <c r="AF646" s="227">
        <f t="shared" si="151"/>
        <v>0.10840243880099998</v>
      </c>
      <c r="AG646" s="227">
        <f t="shared" si="152"/>
        <v>0.108316105281801</v>
      </c>
      <c r="AH646" s="227">
        <f t="shared" si="153"/>
        <v>7.6718474930030381E-2</v>
      </c>
      <c r="AI646"/>
      <c r="AJ646">
        <v>23.966835</v>
      </c>
      <c r="AK646" s="155">
        <v>23.928609000000002</v>
      </c>
      <c r="AL646" s="155">
        <v>3.737832E-2</v>
      </c>
      <c r="AM646" s="155">
        <v>0</v>
      </c>
      <c r="AN646" s="155">
        <v>7.8482054999999995E-5</v>
      </c>
      <c r="AO646" s="155">
        <v>4.4661719000000001E-4</v>
      </c>
      <c r="AP646" s="155">
        <v>3.2288340000000002E-4</v>
      </c>
      <c r="AQ646"/>
      <c r="AR646" s="156">
        <v>6.3541137999999997E-2</v>
      </c>
      <c r="AS646" s="156">
        <v>5.9496195000000002E-2</v>
      </c>
      <c r="AT646" s="156">
        <v>2.2477984000000002E-3</v>
      </c>
      <c r="AU646" s="156">
        <v>1.7971451E-3</v>
      </c>
      <c r="AV646" s="282">
        <f t="shared" si="141"/>
        <v>3.5669181134912631E-6</v>
      </c>
      <c r="AW646" s="282">
        <f t="shared" si="142"/>
        <v>8.3128640009800413E-9</v>
      </c>
      <c r="AX646" s="283">
        <f t="shared" si="143"/>
        <v>0.25170099299999998</v>
      </c>
      <c r="AY646" s="157">
        <v>2.3472153000000002E-6</v>
      </c>
      <c r="AZ646" s="157">
        <v>7.0821151999999997E-9</v>
      </c>
      <c r="BA646" s="157">
        <v>1.9349349999999999E-13</v>
      </c>
      <c r="BB646" s="157">
        <v>4.2912633999999996E-15</v>
      </c>
      <c r="BC646" s="157">
        <v>0</v>
      </c>
      <c r="BD646" s="157">
        <v>8.9197500000000001E-10</v>
      </c>
      <c r="BE646" s="157">
        <v>8.7320268999999997E-7</v>
      </c>
      <c r="BF646" s="157">
        <v>2.0351781999999999E-10</v>
      </c>
      <c r="BG646" s="157">
        <v>1.0169931E-9</v>
      </c>
      <c r="BH646" s="157">
        <v>8.0836339000000002E-12</v>
      </c>
      <c r="BI646" s="157">
        <v>5.7126784000000003E-13</v>
      </c>
      <c r="BJ646" s="157">
        <v>3.499669E-13</v>
      </c>
      <c r="BK646" s="157">
        <v>8.4582808999999997E-13</v>
      </c>
      <c r="BL646" s="157">
        <v>1.9369075000000001E-13</v>
      </c>
      <c r="BM646" s="157">
        <v>3.4396349000000002E-7</v>
      </c>
      <c r="BN646" s="157">
        <v>1.6446542E-9</v>
      </c>
      <c r="BO646" s="157">
        <v>4.1031043000000001E-23</v>
      </c>
      <c r="BP646" s="157">
        <v>1.2415242999999999E-2</v>
      </c>
      <c r="BQ646" s="157">
        <v>0.23928574999999999</v>
      </c>
      <c r="BR646" s="157">
        <v>0</v>
      </c>
      <c r="BS646" s="157">
        <v>0</v>
      </c>
      <c r="BT646" s="157">
        <v>0</v>
      </c>
      <c r="BU646"/>
      <c r="BV646" s="155">
        <v>1.2038607E-4</v>
      </c>
      <c r="BW646" s="155">
        <v>7.0115023E-6</v>
      </c>
      <c r="BX646" s="155">
        <v>7.0524343000000003E-5</v>
      </c>
      <c r="BY646" s="155">
        <v>8.2830966000000005E-8</v>
      </c>
      <c r="BZ646" s="155">
        <v>5.7825783E-6</v>
      </c>
      <c r="CA646" s="155">
        <v>8.8314898999999994E-11</v>
      </c>
      <c r="CB646" s="155">
        <v>2.1033438999999999E-7</v>
      </c>
      <c r="CC646" s="155">
        <v>1.3300887999999999E-10</v>
      </c>
      <c r="CD646" s="155">
        <v>9.1281969999999996E-7</v>
      </c>
      <c r="CE646" s="155">
        <v>6.5151633000000005E-8</v>
      </c>
      <c r="CF646" s="155">
        <v>0</v>
      </c>
      <c r="CG646" s="155">
        <v>9.0734918E-20</v>
      </c>
      <c r="CH646" s="155">
        <v>7.4293397E-16</v>
      </c>
      <c r="CI646" s="155">
        <v>6.5140997000000002E-6</v>
      </c>
      <c r="CJ646" s="155">
        <v>2.9216025000000001E-5</v>
      </c>
      <c r="CK646" s="155">
        <v>6.6165543999999999E-8</v>
      </c>
      <c r="CL646" s="155">
        <v>0</v>
      </c>
      <c r="CM646"/>
      <c r="CN646" s="284">
        <v>6.2882945E-16</v>
      </c>
      <c r="CO646" s="284">
        <v>2.5293268000000002</v>
      </c>
      <c r="CP646" s="285">
        <v>7.2349520999999998E-3</v>
      </c>
      <c r="CQ646" s="284">
        <v>4.7971879000000004E-3</v>
      </c>
      <c r="CR646" s="284">
        <v>1.4758432E-7</v>
      </c>
      <c r="CS646" s="284">
        <v>3.0282626E-9</v>
      </c>
      <c r="CT646" s="284">
        <v>2.9335194E-4</v>
      </c>
      <c r="CU646" s="284">
        <v>1.4622626999999999</v>
      </c>
      <c r="CV646" s="284">
        <v>5.3687037000000002E-6</v>
      </c>
      <c r="CW646" s="284">
        <v>1.9519966999999999E-4</v>
      </c>
      <c r="CX646"/>
      <c r="CY646" s="158"/>
      <c r="CZ646" s="272"/>
      <c r="DA646"/>
      <c r="DB646" s="247"/>
      <c r="DC646"/>
      <c r="DD646"/>
      <c r="DE646"/>
      <c r="DF646"/>
      <c r="DG646"/>
      <c r="DH646"/>
      <c r="DI646"/>
      <c r="DJ646"/>
      <c r="DK646"/>
      <c r="DL646"/>
    </row>
    <row r="647" spans="1:116" ht="14.4">
      <c r="A647" t="s">
        <v>764</v>
      </c>
      <c r="B647" s="188" t="s">
        <v>316</v>
      </c>
      <c r="C647" s="151" t="str">
        <f t="shared" si="158"/>
        <v>A.100.16.114</v>
      </c>
      <c r="D647" s="54" t="s">
        <v>28</v>
      </c>
      <c r="E647" s="150" t="s">
        <v>352</v>
      </c>
      <c r="F647" s="153" t="str">
        <f t="shared" si="159"/>
        <v>C35</v>
      </c>
      <c r="G647" s="154">
        <f t="shared" si="160"/>
        <v>2.6534059999999999</v>
      </c>
      <c r="H647"/>
      <c r="I647"/>
      <c r="J647" s="227">
        <f t="shared" si="154"/>
        <v>0.77296799870087862</v>
      </c>
      <c r="K647"/>
      <c r="L647" s="280">
        <f t="shared" si="155"/>
        <v>3.497284028E-2</v>
      </c>
      <c r="M647" s="280">
        <f t="shared" si="156"/>
        <v>0.165983037390842</v>
      </c>
      <c r="N647" s="281">
        <f t="shared" si="157"/>
        <v>0.17400122103003657</v>
      </c>
      <c r="O647" s="280">
        <v>0.3980109</v>
      </c>
      <c r="P647" s="286">
        <v>0.13894395000000001</v>
      </c>
      <c r="Q647" s="219">
        <v>2.5737908E-2</v>
      </c>
      <c r="R647" s="286">
        <v>3.3282194000000001E-2</v>
      </c>
      <c r="S647" s="219">
        <v>5.5702607999999997E-4</v>
      </c>
      <c r="T647" s="219">
        <v>7.1885552999999996E-4</v>
      </c>
      <c r="U647" s="219">
        <v>4.1476467000000001E-4</v>
      </c>
      <c r="V647" s="219">
        <v>1.2989369E-3</v>
      </c>
      <c r="W647" s="219">
        <v>0.17171966999999999</v>
      </c>
      <c r="X647" s="286">
        <v>2.1434261999999998E-6</v>
      </c>
      <c r="Y647" s="219">
        <v>1.6570860999999999E-3</v>
      </c>
      <c r="Z647" s="286">
        <v>9.9064642000000006E-8</v>
      </c>
      <c r="AA647" s="219">
        <v>6.2446493E-4</v>
      </c>
      <c r="AB647" s="286">
        <v>3.6542808000000001E-14</v>
      </c>
      <c r="AC647"/>
      <c r="AD647" s="227">
        <f t="shared" si="149"/>
        <v>0.3980109</v>
      </c>
      <c r="AE647" s="227">
        <f t="shared" si="150"/>
        <v>0.20095363518000001</v>
      </c>
      <c r="AF647" s="227">
        <f t="shared" si="151"/>
        <v>0.16660525983000002</v>
      </c>
      <c r="AG647" s="227">
        <f t="shared" si="152"/>
        <v>0.165983037390842</v>
      </c>
      <c r="AH647" s="227">
        <f t="shared" si="153"/>
        <v>0.17337675610003656</v>
      </c>
      <c r="AI647"/>
      <c r="AJ647">
        <v>24.790443</v>
      </c>
      <c r="AK647" s="155">
        <v>24.562792000000002</v>
      </c>
      <c r="AL647" s="155">
        <v>0.20026136999999999</v>
      </c>
      <c r="AM647" s="155">
        <v>0</v>
      </c>
      <c r="AN647" s="155">
        <v>2.6582498999999999E-2</v>
      </c>
      <c r="AO647" s="155">
        <v>4.7057762999999999E-4</v>
      </c>
      <c r="AP647" s="155">
        <v>3.3703980000000003E-4</v>
      </c>
      <c r="AQ647"/>
      <c r="AR647" s="156">
        <v>8.2759592000000007E-2</v>
      </c>
      <c r="AS647" s="156">
        <v>7.8170442000000007E-2</v>
      </c>
      <c r="AT647" s="156">
        <v>2.6871720999999999E-3</v>
      </c>
      <c r="AU647" s="156">
        <v>1.9019772000000001E-3</v>
      </c>
      <c r="AV647" s="282">
        <f t="shared" si="141"/>
        <v>4.6864774153431388E-6</v>
      </c>
      <c r="AW647" s="282">
        <f t="shared" si="142"/>
        <v>9.9377668516200518E-9</v>
      </c>
      <c r="AX647" s="283">
        <f t="shared" si="143"/>
        <v>0.26638336200000001</v>
      </c>
      <c r="AY647" s="157">
        <v>2.4623608E-6</v>
      </c>
      <c r="AZ647" s="157">
        <v>7.4295368999999998E-9</v>
      </c>
      <c r="BA647" s="157">
        <v>2.0298555999999999E-13</v>
      </c>
      <c r="BB647" s="157">
        <v>5.1631390999999999E-15</v>
      </c>
      <c r="BC647" s="157">
        <v>0</v>
      </c>
      <c r="BD647" s="157">
        <v>9.4365417999999995E-10</v>
      </c>
      <c r="BE647" s="157">
        <v>1.8622971E-6</v>
      </c>
      <c r="BF647" s="157">
        <v>2.1532577999999999E-10</v>
      </c>
      <c r="BG647" s="157">
        <v>2.1691185E-9</v>
      </c>
      <c r="BH647" s="157">
        <v>1.1641930000000001E-10</v>
      </c>
      <c r="BI647" s="157">
        <v>5.6608668999999999E-13</v>
      </c>
      <c r="BJ647" s="157">
        <v>5.3888806000000003E-12</v>
      </c>
      <c r="BK647" s="157">
        <v>9.6079187000000002E-13</v>
      </c>
      <c r="BL647" s="157">
        <v>2.476269E-13</v>
      </c>
      <c r="BM647" s="157">
        <v>3.4783109E-7</v>
      </c>
      <c r="BN647" s="157">
        <v>1.3044766E-8</v>
      </c>
      <c r="BO647" s="157">
        <v>4.9367509E-23</v>
      </c>
      <c r="BP647" s="157">
        <v>2.0756541999999999E-2</v>
      </c>
      <c r="BQ647" s="157">
        <v>0.24562682</v>
      </c>
      <c r="BR647" s="157">
        <v>0</v>
      </c>
      <c r="BS647" s="157">
        <v>0</v>
      </c>
      <c r="BT647" s="157">
        <v>0</v>
      </c>
      <c r="BU647"/>
      <c r="BV647" s="155">
        <v>1.6445811E-4</v>
      </c>
      <c r="BW647" s="155">
        <v>1.4954612E-5</v>
      </c>
      <c r="BX647" s="155">
        <v>7.3984000000000002E-5</v>
      </c>
      <c r="BY647" s="155">
        <v>1.6322256E-7</v>
      </c>
      <c r="BZ647" s="155">
        <v>1.2325889E-5</v>
      </c>
      <c r="CA647" s="155">
        <v>1.0625824E-10</v>
      </c>
      <c r="CB647" s="155">
        <v>3.0292056000000001E-6</v>
      </c>
      <c r="CC647" s="155">
        <v>1.6003291E-10</v>
      </c>
      <c r="CD647" s="155">
        <v>9.7361377000000006E-7</v>
      </c>
      <c r="CE647" s="155">
        <v>3.0899712999999999E-7</v>
      </c>
      <c r="CF647" s="155">
        <v>0</v>
      </c>
      <c r="CG647" s="155">
        <v>1.0916995000000001E-19</v>
      </c>
      <c r="CH647" s="155">
        <v>8.9387928999999997E-16</v>
      </c>
      <c r="CI647" s="155">
        <v>7.3328135999999997E-6</v>
      </c>
      <c r="CJ647" s="155">
        <v>3.0187820000000001E-5</v>
      </c>
      <c r="CK647" s="155">
        <v>2.1197675E-5</v>
      </c>
      <c r="CL647" s="155">
        <v>0</v>
      </c>
      <c r="CM647"/>
      <c r="CN647" s="284">
        <v>7.5659162000000004E-16</v>
      </c>
      <c r="CO647" s="284">
        <v>2.6534059999999999</v>
      </c>
      <c r="CP647" s="285">
        <v>8.7960025000000004E-3</v>
      </c>
      <c r="CQ647" s="284">
        <v>1.0231752E-2</v>
      </c>
      <c r="CR647" s="284">
        <v>1.4895188999999999E-7</v>
      </c>
      <c r="CS647" s="284">
        <v>4.9509425000000003E-8</v>
      </c>
      <c r="CT647" s="284">
        <v>6.2547172999999996E-4</v>
      </c>
      <c r="CU647" s="284">
        <v>1.5516839</v>
      </c>
      <c r="CV647" s="284">
        <v>7.7319271999999993E-5</v>
      </c>
      <c r="CW647" s="284">
        <v>1.9343583000000001E-4</v>
      </c>
      <c r="CX647"/>
      <c r="CY647" s="158"/>
      <c r="CZ647" s="272"/>
      <c r="DA647"/>
      <c r="DB647" s="247"/>
      <c r="DC647"/>
      <c r="DD647"/>
      <c r="DE647"/>
      <c r="DF647"/>
      <c r="DG647"/>
      <c r="DH647"/>
      <c r="DI647"/>
      <c r="DJ647"/>
      <c r="DK647"/>
      <c r="DL647"/>
    </row>
    <row r="648" spans="1:116" ht="14.4">
      <c r="A648" t="s">
        <v>765</v>
      </c>
      <c r="B648" s="188" t="s">
        <v>316</v>
      </c>
      <c r="C648" s="151" t="str">
        <f t="shared" si="158"/>
        <v>A.100.16.115</v>
      </c>
      <c r="D648" s="54" t="s">
        <v>28</v>
      </c>
      <c r="E648" s="150" t="s">
        <v>352</v>
      </c>
      <c r="F648" s="153" t="str">
        <f t="shared" si="159"/>
        <v>C45</v>
      </c>
      <c r="G648" s="154">
        <f t="shared" si="160"/>
        <v>2.6558788</v>
      </c>
      <c r="H648"/>
      <c r="I648"/>
      <c r="J648" s="227">
        <f t="shared" si="154"/>
        <v>0.77433686013087855</v>
      </c>
      <c r="K648"/>
      <c r="L648" s="280">
        <f t="shared" si="155"/>
        <v>3.5106482599999995E-2</v>
      </c>
      <c r="M648" s="280">
        <f t="shared" si="156"/>
        <v>0.166370880090842</v>
      </c>
      <c r="N648" s="281">
        <f t="shared" si="157"/>
        <v>0.17447767744003656</v>
      </c>
      <c r="O648" s="280">
        <v>0.39838182</v>
      </c>
      <c r="P648" s="286">
        <v>0.13917899</v>
      </c>
      <c r="Q648" s="219">
        <v>2.5769404999999999E-2</v>
      </c>
      <c r="R648" s="286">
        <v>3.3246515999999997E-2</v>
      </c>
      <c r="S648" s="219">
        <v>5.8159350999999995E-4</v>
      </c>
      <c r="T648" s="219">
        <v>8.5457839999999996E-4</v>
      </c>
      <c r="U648" s="219">
        <v>4.2379469000000002E-4</v>
      </c>
      <c r="V648" s="219">
        <v>1.4202425999999999E-3</v>
      </c>
      <c r="W648" s="219">
        <v>0.17212099</v>
      </c>
      <c r="X648" s="286">
        <v>2.1434261999999998E-6</v>
      </c>
      <c r="Y648" s="219">
        <v>1.714583E-3</v>
      </c>
      <c r="Z648" s="286">
        <v>9.9064642000000006E-8</v>
      </c>
      <c r="AA648" s="219">
        <v>6.4210443999999998E-4</v>
      </c>
      <c r="AB648" s="286">
        <v>3.6542808000000001E-14</v>
      </c>
      <c r="AC648"/>
      <c r="AD648" s="227">
        <f t="shared" si="149"/>
        <v>0.39838182</v>
      </c>
      <c r="AE648" s="227">
        <f t="shared" si="150"/>
        <v>0.20147512020000002</v>
      </c>
      <c r="AF648" s="227">
        <f t="shared" si="151"/>
        <v>0.16701074204000002</v>
      </c>
      <c r="AG648" s="227">
        <f t="shared" si="152"/>
        <v>0.166370880090842</v>
      </c>
      <c r="AH648" s="227">
        <f t="shared" si="153"/>
        <v>0.17383557300003655</v>
      </c>
      <c r="AI648"/>
      <c r="AJ648">
        <v>24.773626</v>
      </c>
      <c r="AK648" s="155">
        <v>24.538831999999999</v>
      </c>
      <c r="AL648" s="155">
        <v>0.20740384000000001</v>
      </c>
      <c r="AM648" s="155">
        <v>0</v>
      </c>
      <c r="AN648" s="155">
        <v>2.6582498999999999E-2</v>
      </c>
      <c r="AO648" s="155">
        <v>4.7057762999999999E-4</v>
      </c>
      <c r="AP648" s="155">
        <v>3.3703980000000003E-4</v>
      </c>
      <c r="AQ648"/>
      <c r="AR648" s="156">
        <v>8.4035415000000002E-2</v>
      </c>
      <c r="AS648" s="156">
        <v>7.9444061999999996E-2</v>
      </c>
      <c r="AT648" s="156">
        <v>2.6910498999999999E-3</v>
      </c>
      <c r="AU648" s="156">
        <v>1.9003030000000001E-3</v>
      </c>
      <c r="AV648" s="282">
        <f t="shared" si="141"/>
        <v>4.7628334870431398E-6</v>
      </c>
      <c r="AW648" s="282">
        <f t="shared" si="142"/>
        <v>9.9521078292300499E-9</v>
      </c>
      <c r="AX648" s="283">
        <f t="shared" si="143"/>
        <v>0.266148879</v>
      </c>
      <c r="AY648" s="157">
        <v>2.4646556000000002E-6</v>
      </c>
      <c r="AZ648" s="157">
        <v>7.4364608E-9</v>
      </c>
      <c r="BA648" s="157">
        <v>2.0317473E-13</v>
      </c>
      <c r="BB648" s="157">
        <v>5.1631390999999999E-15</v>
      </c>
      <c r="BC648" s="157">
        <v>0</v>
      </c>
      <c r="BD648" s="157">
        <v>9.4263588000000001E-10</v>
      </c>
      <c r="BE648" s="157">
        <v>1.8672380000000001E-6</v>
      </c>
      <c r="BF648" s="157">
        <v>2.1509339000000001E-10</v>
      </c>
      <c r="BG648" s="157">
        <v>2.1748739E-9</v>
      </c>
      <c r="BH648" s="157">
        <v>1.1803601999999999E-10</v>
      </c>
      <c r="BI648" s="157">
        <v>5.6551098999999997E-13</v>
      </c>
      <c r="BJ648" s="157">
        <v>5.4587518999999998E-12</v>
      </c>
      <c r="BK648" s="157">
        <v>1.1299231000000001E-12</v>
      </c>
      <c r="BL648" s="157">
        <v>2.8635850999999998E-13</v>
      </c>
      <c r="BM648" s="157">
        <v>4.1662376000000002E-7</v>
      </c>
      <c r="BN648" s="157">
        <v>1.3373485999999999E-8</v>
      </c>
      <c r="BO648" s="157">
        <v>4.9367509E-23</v>
      </c>
      <c r="BP648" s="157">
        <v>2.0761658999999998E-2</v>
      </c>
      <c r="BQ648" s="157">
        <v>0.24538721999999999</v>
      </c>
      <c r="BR648" s="157">
        <v>0</v>
      </c>
      <c r="BS648" s="157">
        <v>0</v>
      </c>
      <c r="BT648" s="157">
        <v>0</v>
      </c>
      <c r="BU648"/>
      <c r="BV648" s="155">
        <v>1.6482237999999999E-4</v>
      </c>
      <c r="BW648" s="155">
        <v>1.4994292E-5</v>
      </c>
      <c r="BX648" s="155">
        <v>7.4052947999999995E-5</v>
      </c>
      <c r="BY648" s="155">
        <v>1.7742142E-7</v>
      </c>
      <c r="BZ648" s="155">
        <v>1.2358573999999999E-5</v>
      </c>
      <c r="CA648" s="155">
        <v>1.0625824E-10</v>
      </c>
      <c r="CB648" s="155">
        <v>3.0712722000000001E-6</v>
      </c>
      <c r="CC648" s="155">
        <v>1.6003291E-10</v>
      </c>
      <c r="CD648" s="155">
        <v>1.1559156000000001E-6</v>
      </c>
      <c r="CE648" s="155">
        <v>3.1500645E-7</v>
      </c>
      <c r="CF648" s="155">
        <v>0</v>
      </c>
      <c r="CG648" s="155">
        <v>1.0916995000000001E-19</v>
      </c>
      <c r="CH648" s="155">
        <v>8.9387928999999997E-16</v>
      </c>
      <c r="CI648" s="155">
        <v>7.3285692999999996E-6</v>
      </c>
      <c r="CJ648" s="155">
        <v>3.0167755E-5</v>
      </c>
      <c r="CK648" s="155">
        <v>2.1200362000000001E-5</v>
      </c>
      <c r="CL648" s="155">
        <v>0</v>
      </c>
      <c r="CM648"/>
      <c r="CN648" s="284">
        <v>7.5659162000000004E-16</v>
      </c>
      <c r="CO648" s="284">
        <v>2.6558788</v>
      </c>
      <c r="CP648" s="285">
        <v>8.7854122999999999E-3</v>
      </c>
      <c r="CQ648" s="284">
        <v>1.02589E-2</v>
      </c>
      <c r="CR648" s="284">
        <v>1.7846870000000001E-7</v>
      </c>
      <c r="CS648" s="284">
        <v>5.0108345000000002E-8</v>
      </c>
      <c r="CT648" s="284">
        <v>6.2713077999999997E-4</v>
      </c>
      <c r="CU648" s="284">
        <v>1.8441171000000001</v>
      </c>
      <c r="CV648" s="284">
        <v>7.8393005999999996E-5</v>
      </c>
      <c r="CW648" s="284">
        <v>1.9323914999999999E-4</v>
      </c>
      <c r="CX648"/>
      <c r="CY648" s="158"/>
      <c r="CZ648" s="267"/>
      <c r="DA648"/>
      <c r="DB648" s="247"/>
      <c r="DC648"/>
      <c r="DD648"/>
      <c r="DE648"/>
      <c r="DF648"/>
      <c r="DG648"/>
      <c r="DH648"/>
      <c r="DI648"/>
      <c r="DJ648"/>
      <c r="DK648"/>
      <c r="DL648"/>
    </row>
    <row r="649" spans="1:116" ht="14.4">
      <c r="A649" t="s">
        <v>766</v>
      </c>
      <c r="B649" s="188" t="s">
        <v>316</v>
      </c>
      <c r="C649" s="151" t="str">
        <f t="shared" si="158"/>
        <v>A.100.16.116</v>
      </c>
      <c r="D649" s="54" t="s">
        <v>28</v>
      </c>
      <c r="E649" s="150" t="s">
        <v>352</v>
      </c>
      <c r="F649" s="153" t="str">
        <f t="shared" si="159"/>
        <v>C55</v>
      </c>
      <c r="G649" s="154">
        <f t="shared" si="160"/>
        <v>2.5317996666666671</v>
      </c>
      <c r="H649"/>
      <c r="I649"/>
      <c r="J649" s="227">
        <f t="shared" si="154"/>
        <v>0.59844562240883148</v>
      </c>
      <c r="K649"/>
      <c r="L649" s="280">
        <f t="shared" si="155"/>
        <v>3.2688584437000005E-2</v>
      </c>
      <c r="M649" s="280">
        <f t="shared" si="156"/>
        <v>0.108703946981801</v>
      </c>
      <c r="N649" s="281">
        <f t="shared" si="157"/>
        <v>7.7283140990030377E-2</v>
      </c>
      <c r="O649" s="280">
        <v>0.37976995000000002</v>
      </c>
      <c r="P649" s="286">
        <v>8.5049947000000001E-2</v>
      </c>
      <c r="Q649" s="219">
        <v>2.2918754999999999E-2</v>
      </c>
      <c r="R649" s="286">
        <v>3.1660878000000003E-2</v>
      </c>
      <c r="S649" s="219">
        <v>1.5706484E-4</v>
      </c>
      <c r="T649" s="219">
        <v>8.1527086000000003E-4</v>
      </c>
      <c r="U649" s="286">
        <v>5.5370737000000003E-5</v>
      </c>
      <c r="V649" s="219">
        <v>7.3337588000000004E-4</v>
      </c>
      <c r="W649" s="219">
        <v>7.6803239999999995E-2</v>
      </c>
      <c r="X649" s="286">
        <v>1.7814756E-6</v>
      </c>
      <c r="Y649" s="219">
        <v>3.7405886000000001E-4</v>
      </c>
      <c r="Z649" s="286">
        <v>8.7626200999999995E-8</v>
      </c>
      <c r="AA649" s="219">
        <v>1.0584213E-4</v>
      </c>
      <c r="AB649" s="286">
        <v>3.0371991000000002E-14</v>
      </c>
      <c r="AC649"/>
      <c r="AD649" s="227">
        <f t="shared" si="149"/>
        <v>0.37976995000000002</v>
      </c>
      <c r="AE649" s="227">
        <f t="shared" si="150"/>
        <v>0.14139066231699998</v>
      </c>
      <c r="AF649" s="227">
        <f t="shared" si="151"/>
        <v>0.10880792001</v>
      </c>
      <c r="AG649" s="227">
        <f t="shared" si="152"/>
        <v>0.108703946981801</v>
      </c>
      <c r="AH649" s="227">
        <f t="shared" si="153"/>
        <v>7.7177298860030372E-2</v>
      </c>
      <c r="AI649"/>
      <c r="AJ649">
        <v>23.950016999999999</v>
      </c>
      <c r="AK649" s="155">
        <v>23.904648999999999</v>
      </c>
      <c r="AL649" s="155">
        <v>4.4520797000000001E-2</v>
      </c>
      <c r="AM649" s="155">
        <v>0</v>
      </c>
      <c r="AN649" s="155">
        <v>7.8482054999999995E-5</v>
      </c>
      <c r="AO649" s="155">
        <v>4.4661719000000001E-4</v>
      </c>
      <c r="AP649" s="155">
        <v>3.2288340000000002E-4</v>
      </c>
      <c r="AQ649"/>
      <c r="AR649" s="156">
        <v>6.4816962000000006E-2</v>
      </c>
      <c r="AS649" s="156">
        <v>6.0769814999999998E-2</v>
      </c>
      <c r="AT649" s="156">
        <v>2.2516761999999998E-3</v>
      </c>
      <c r="AU649" s="156">
        <v>1.7954709000000001E-3</v>
      </c>
      <c r="AV649" s="282">
        <f t="shared" si="141"/>
        <v>3.6432742553012632E-6</v>
      </c>
      <c r="AW649" s="282">
        <f t="shared" si="142"/>
        <v>8.3272049740800423E-9</v>
      </c>
      <c r="AX649" s="283">
        <f t="shared" si="143"/>
        <v>0.25146651000000003</v>
      </c>
      <c r="AY649" s="157">
        <v>2.3495100999999999E-6</v>
      </c>
      <c r="AZ649" s="157">
        <v>7.0890390999999999E-9</v>
      </c>
      <c r="BA649" s="157">
        <v>1.9368268000000001E-13</v>
      </c>
      <c r="BB649" s="157">
        <v>4.2912633999999996E-15</v>
      </c>
      <c r="BC649" s="157">
        <v>0</v>
      </c>
      <c r="BD649" s="157">
        <v>8.9095671000000002E-10</v>
      </c>
      <c r="BE649" s="157">
        <v>8.7814365999999999E-7</v>
      </c>
      <c r="BF649" s="157">
        <v>2.0328542999999999E-10</v>
      </c>
      <c r="BG649" s="157">
        <v>1.0227484999999999E-9</v>
      </c>
      <c r="BH649" s="157">
        <v>9.7003493999999992E-12</v>
      </c>
      <c r="BI649" s="157">
        <v>5.7069214000000001E-13</v>
      </c>
      <c r="BJ649" s="157">
        <v>4.1983819999999998E-13</v>
      </c>
      <c r="BK649" s="157">
        <v>1.0149592999999999E-12</v>
      </c>
      <c r="BL649" s="157">
        <v>2.3242236000000001E-13</v>
      </c>
      <c r="BM649" s="157">
        <v>4.1275615999999999E-7</v>
      </c>
      <c r="BN649" s="157">
        <v>1.9733742999999999E-9</v>
      </c>
      <c r="BO649" s="157">
        <v>4.1031043000000001E-23</v>
      </c>
      <c r="BP649" s="157">
        <v>1.242036E-2</v>
      </c>
      <c r="BQ649" s="157">
        <v>0.23904615000000001</v>
      </c>
      <c r="BR649" s="157">
        <v>0</v>
      </c>
      <c r="BS649" s="157">
        <v>0</v>
      </c>
      <c r="BT649" s="157">
        <v>0</v>
      </c>
      <c r="BU649"/>
      <c r="BV649" s="155">
        <v>1.2075034E-4</v>
      </c>
      <c r="BW649" s="155">
        <v>7.0511819000000003E-6</v>
      </c>
      <c r="BX649" s="155">
        <v>7.0593292000000005E-5</v>
      </c>
      <c r="BY649" s="155">
        <v>9.7029829999999995E-8</v>
      </c>
      <c r="BZ649" s="155">
        <v>5.8152637000000001E-6</v>
      </c>
      <c r="CA649" s="155">
        <v>8.8314898999999994E-11</v>
      </c>
      <c r="CB649" s="155">
        <v>2.5240099E-7</v>
      </c>
      <c r="CC649" s="155">
        <v>1.3300887999999999E-10</v>
      </c>
      <c r="CD649" s="155">
        <v>1.0951215E-6</v>
      </c>
      <c r="CE649" s="155">
        <v>7.1160950000000002E-8</v>
      </c>
      <c r="CF649" s="155">
        <v>0</v>
      </c>
      <c r="CG649" s="155">
        <v>9.0734918E-20</v>
      </c>
      <c r="CH649" s="155">
        <v>7.4293397E-16</v>
      </c>
      <c r="CI649" s="155">
        <v>6.5098554000000001E-6</v>
      </c>
      <c r="CJ649" s="155">
        <v>2.919596E-5</v>
      </c>
      <c r="CK649" s="155">
        <v>6.8852852999999997E-8</v>
      </c>
      <c r="CL649" s="155">
        <v>0</v>
      </c>
      <c r="CM649"/>
      <c r="CN649" s="284">
        <v>6.2882945E-16</v>
      </c>
      <c r="CO649" s="284">
        <v>2.5317997000000001</v>
      </c>
      <c r="CP649" s="285">
        <v>7.2243619000000002E-3</v>
      </c>
      <c r="CQ649" s="284">
        <v>4.8243360999999998E-3</v>
      </c>
      <c r="CR649" s="284">
        <v>1.7710112E-7</v>
      </c>
      <c r="CS649" s="284">
        <v>3.6271826999999999E-9</v>
      </c>
      <c r="CT649" s="284">
        <v>2.9501099000000001E-4</v>
      </c>
      <c r="CU649" s="284">
        <v>1.754696</v>
      </c>
      <c r="CV649" s="284">
        <v>6.4424369E-6</v>
      </c>
      <c r="CW649" s="284">
        <v>1.9500297999999999E-4</v>
      </c>
      <c r="CX649"/>
      <c r="CY649" s="158"/>
      <c r="CZ649" s="272"/>
      <c r="DA649"/>
      <c r="DB649" s="247"/>
      <c r="DC649"/>
      <c r="DD649"/>
      <c r="DE649"/>
      <c r="DF649"/>
      <c r="DG649"/>
      <c r="DH649"/>
      <c r="DI649"/>
      <c r="DJ649"/>
      <c r="DK649"/>
      <c r="DL649"/>
    </row>
    <row r="650" spans="1:116" ht="14.4">
      <c r="A650" t="s">
        <v>767</v>
      </c>
      <c r="B650" s="188" t="s">
        <v>316</v>
      </c>
      <c r="C650" s="151" t="str">
        <f t="shared" si="158"/>
        <v>A.100.16.117</v>
      </c>
      <c r="D650" s="54" t="s">
        <v>28</v>
      </c>
      <c r="E650" s="150" t="s">
        <v>352</v>
      </c>
      <c r="F650" s="153" t="str">
        <f t="shared" si="159"/>
        <v>C60</v>
      </c>
      <c r="G650" s="154">
        <f t="shared" si="160"/>
        <v>2.5317996666666671</v>
      </c>
      <c r="H650"/>
      <c r="I650"/>
      <c r="J650" s="227">
        <f t="shared" si="154"/>
        <v>0.59844562240883148</v>
      </c>
      <c r="K650"/>
      <c r="L650" s="280">
        <f t="shared" si="155"/>
        <v>3.2688584437000005E-2</v>
      </c>
      <c r="M650" s="280">
        <f t="shared" si="156"/>
        <v>0.108703946981801</v>
      </c>
      <c r="N650" s="281">
        <f t="shared" si="157"/>
        <v>7.7283140990030377E-2</v>
      </c>
      <c r="O650" s="280">
        <v>0.37976995000000002</v>
      </c>
      <c r="P650" s="286">
        <v>8.5049947000000001E-2</v>
      </c>
      <c r="Q650" s="219">
        <v>2.2918754999999999E-2</v>
      </c>
      <c r="R650" s="286">
        <v>3.1660878000000003E-2</v>
      </c>
      <c r="S650" s="219">
        <v>1.5706484E-4</v>
      </c>
      <c r="T650" s="219">
        <v>8.1527086000000003E-4</v>
      </c>
      <c r="U650" s="286">
        <v>5.5370737000000003E-5</v>
      </c>
      <c r="V650" s="219">
        <v>7.3337588000000004E-4</v>
      </c>
      <c r="W650" s="219">
        <v>7.6803239999999995E-2</v>
      </c>
      <c r="X650" s="286">
        <v>1.7814756E-6</v>
      </c>
      <c r="Y650" s="219">
        <v>3.7405886000000001E-4</v>
      </c>
      <c r="Z650" s="286">
        <v>8.7626200999999995E-8</v>
      </c>
      <c r="AA650" s="219">
        <v>1.0584213E-4</v>
      </c>
      <c r="AB650" s="286">
        <v>3.0371991000000002E-14</v>
      </c>
      <c r="AC650"/>
      <c r="AD650" s="227">
        <f t="shared" si="149"/>
        <v>0.37976995000000002</v>
      </c>
      <c r="AE650" s="227">
        <f t="shared" si="150"/>
        <v>0.14139066231699998</v>
      </c>
      <c r="AF650" s="227">
        <f t="shared" si="151"/>
        <v>0.10880792001</v>
      </c>
      <c r="AG650" s="227">
        <f t="shared" si="152"/>
        <v>0.108703946981801</v>
      </c>
      <c r="AH650" s="227">
        <f t="shared" si="153"/>
        <v>7.7177298860030372E-2</v>
      </c>
      <c r="AI650"/>
      <c r="AJ650">
        <v>23.950016999999999</v>
      </c>
      <c r="AK650" s="155">
        <v>23.904648999999999</v>
      </c>
      <c r="AL650" s="155">
        <v>4.4520797000000001E-2</v>
      </c>
      <c r="AM650" s="155">
        <v>0</v>
      </c>
      <c r="AN650" s="155">
        <v>7.8482054999999995E-5</v>
      </c>
      <c r="AO650" s="155">
        <v>4.4661719000000001E-4</v>
      </c>
      <c r="AP650" s="155">
        <v>3.2288340000000002E-4</v>
      </c>
      <c r="AQ650"/>
      <c r="AR650" s="156">
        <v>6.4816962000000006E-2</v>
      </c>
      <c r="AS650" s="156">
        <v>6.0769814999999998E-2</v>
      </c>
      <c r="AT650" s="156">
        <v>2.2516761999999998E-3</v>
      </c>
      <c r="AU650" s="156">
        <v>1.7954709000000001E-3</v>
      </c>
      <c r="AV650" s="282">
        <f t="shared" si="141"/>
        <v>3.6432742553012632E-6</v>
      </c>
      <c r="AW650" s="282">
        <f t="shared" si="142"/>
        <v>8.3272049740800423E-9</v>
      </c>
      <c r="AX650" s="283">
        <f t="shared" si="143"/>
        <v>0.25146651000000003</v>
      </c>
      <c r="AY650" s="157">
        <v>2.3495100999999999E-6</v>
      </c>
      <c r="AZ650" s="157">
        <v>7.0890390999999999E-9</v>
      </c>
      <c r="BA650" s="157">
        <v>1.9368268000000001E-13</v>
      </c>
      <c r="BB650" s="157">
        <v>4.2912633999999996E-15</v>
      </c>
      <c r="BC650" s="157">
        <v>0</v>
      </c>
      <c r="BD650" s="157">
        <v>8.9095671000000002E-10</v>
      </c>
      <c r="BE650" s="157">
        <v>8.7814365999999999E-7</v>
      </c>
      <c r="BF650" s="157">
        <v>2.0328542999999999E-10</v>
      </c>
      <c r="BG650" s="157">
        <v>1.0227484999999999E-9</v>
      </c>
      <c r="BH650" s="157">
        <v>9.7003493999999992E-12</v>
      </c>
      <c r="BI650" s="157">
        <v>5.7069214000000001E-13</v>
      </c>
      <c r="BJ650" s="157">
        <v>4.1983819999999998E-13</v>
      </c>
      <c r="BK650" s="157">
        <v>1.0149592999999999E-12</v>
      </c>
      <c r="BL650" s="157">
        <v>2.3242236000000001E-13</v>
      </c>
      <c r="BM650" s="157">
        <v>4.1275615999999999E-7</v>
      </c>
      <c r="BN650" s="157">
        <v>1.9733742999999999E-9</v>
      </c>
      <c r="BO650" s="157">
        <v>4.1031043000000001E-23</v>
      </c>
      <c r="BP650" s="157">
        <v>1.242036E-2</v>
      </c>
      <c r="BQ650" s="157">
        <v>0.23904615000000001</v>
      </c>
      <c r="BR650" s="157">
        <v>0</v>
      </c>
      <c r="BS650" s="157">
        <v>0</v>
      </c>
      <c r="BT650" s="157">
        <v>0</v>
      </c>
      <c r="BU650"/>
      <c r="BV650" s="155">
        <v>1.2075034E-4</v>
      </c>
      <c r="BW650" s="155">
        <v>7.0511819000000003E-6</v>
      </c>
      <c r="BX650" s="155">
        <v>7.0593292000000005E-5</v>
      </c>
      <c r="BY650" s="155">
        <v>9.7029829999999995E-8</v>
      </c>
      <c r="BZ650" s="155">
        <v>5.8152637000000001E-6</v>
      </c>
      <c r="CA650" s="155">
        <v>8.8314898999999994E-11</v>
      </c>
      <c r="CB650" s="155">
        <v>2.5240099E-7</v>
      </c>
      <c r="CC650" s="155">
        <v>1.3300887999999999E-10</v>
      </c>
      <c r="CD650" s="155">
        <v>1.0951215E-6</v>
      </c>
      <c r="CE650" s="155">
        <v>7.1160950000000002E-8</v>
      </c>
      <c r="CF650" s="155">
        <v>0</v>
      </c>
      <c r="CG650" s="155">
        <v>9.0734918E-20</v>
      </c>
      <c r="CH650" s="155">
        <v>7.4293397E-16</v>
      </c>
      <c r="CI650" s="155">
        <v>6.5098554000000001E-6</v>
      </c>
      <c r="CJ650" s="155">
        <v>2.919596E-5</v>
      </c>
      <c r="CK650" s="155">
        <v>6.8852852999999997E-8</v>
      </c>
      <c r="CL650" s="155">
        <v>0</v>
      </c>
      <c r="CM650"/>
      <c r="CN650" s="284">
        <v>6.2882945E-16</v>
      </c>
      <c r="CO650" s="284">
        <v>2.5317997000000001</v>
      </c>
      <c r="CP650" s="285">
        <v>7.2243619000000002E-3</v>
      </c>
      <c r="CQ650" s="284">
        <v>4.8243360999999998E-3</v>
      </c>
      <c r="CR650" s="284">
        <v>1.7710112E-7</v>
      </c>
      <c r="CS650" s="284">
        <v>3.6271826999999999E-9</v>
      </c>
      <c r="CT650" s="284">
        <v>2.9501099000000001E-4</v>
      </c>
      <c r="CU650" s="284">
        <v>1.754696</v>
      </c>
      <c r="CV650" s="284">
        <v>6.4424369E-6</v>
      </c>
      <c r="CW650" s="284">
        <v>1.9500297999999999E-4</v>
      </c>
      <c r="CX650"/>
      <c r="CY650" s="158"/>
      <c r="CZ650" s="272"/>
      <c r="DA650"/>
      <c r="DB650" s="247"/>
      <c r="DC650"/>
      <c r="DD650"/>
      <c r="DE650"/>
      <c r="DF650"/>
      <c r="DG650"/>
      <c r="DH650"/>
      <c r="DI650"/>
      <c r="DJ650"/>
      <c r="DK650"/>
      <c r="DL650"/>
    </row>
    <row r="651" spans="1:116" ht="14.4">
      <c r="B651" s="188"/>
      <c r="C651" s="151"/>
      <c r="D651" s="51" t="s">
        <v>29</v>
      </c>
      <c r="E651" s="150"/>
      <c r="F651"/>
      <c r="G651"/>
      <c r="H651"/>
      <c r="I651"/>
      <c r="J651"/>
      <c r="K651"/>
      <c r="L651"/>
      <c r="M651"/>
      <c r="N651" s="174"/>
      <c r="O651"/>
      <c r="P651" s="53"/>
      <c r="Q651"/>
      <c r="R651" s="53"/>
      <c r="S651"/>
      <c r="T651"/>
      <c r="U651" s="53"/>
      <c r="V651"/>
      <c r="W651"/>
      <c r="Y651"/>
      <c r="Z651" s="53"/>
      <c r="AA651"/>
      <c r="AB651" s="53"/>
      <c r="AC651"/>
      <c r="AD651"/>
      <c r="AE651"/>
      <c r="AF651"/>
      <c r="AG651"/>
      <c r="AH651"/>
      <c r="AI651"/>
      <c r="AJ651"/>
      <c r="AK651"/>
      <c r="AL651"/>
      <c r="AM651"/>
      <c r="AN651"/>
      <c r="AO651"/>
      <c r="AP651"/>
      <c r="AQ651"/>
      <c r="AR651"/>
      <c r="AS651"/>
      <c r="AT651"/>
      <c r="AU651"/>
      <c r="AX651" s="19"/>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s="117"/>
      <c r="CQ651"/>
      <c r="CR651"/>
      <c r="CS651"/>
      <c r="CT651"/>
      <c r="CU651"/>
      <c r="CV651"/>
      <c r="CW651"/>
      <c r="CX651"/>
      <c r="CY651" s="159"/>
      <c r="CZ651" s="272"/>
      <c r="DA651"/>
      <c r="DB651" s="247"/>
      <c r="DC651"/>
      <c r="DD651"/>
      <c r="DE651"/>
      <c r="DF651"/>
      <c r="DG651"/>
      <c r="DH651"/>
      <c r="DI651"/>
      <c r="DJ651"/>
      <c r="DK651"/>
      <c r="DL651"/>
    </row>
    <row r="652" spans="1:116" ht="14.4">
      <c r="A652" t="s">
        <v>768</v>
      </c>
      <c r="B652" s="188" t="s">
        <v>316</v>
      </c>
      <c r="C652" s="151" t="str">
        <f t="shared" si="158"/>
        <v>A.100.18.101</v>
      </c>
      <c r="D652" s="54" t="s">
        <v>29</v>
      </c>
      <c r="E652" s="150" t="s">
        <v>352</v>
      </c>
      <c r="F652" s="153" t="str">
        <f t="shared" si="159"/>
        <v>13CrMo4 5 (1.7335)</v>
      </c>
      <c r="G652" s="154">
        <f t="shared" si="160"/>
        <v>2.7568956666666669</v>
      </c>
      <c r="H652"/>
      <c r="I652"/>
      <c r="J652" s="227">
        <f t="shared" si="154"/>
        <v>0.92110453025989902</v>
      </c>
      <c r="K652"/>
      <c r="L652" s="280">
        <f t="shared" si="155"/>
        <v>3.4819073409999998E-2</v>
      </c>
      <c r="M652" s="280">
        <f t="shared" si="156"/>
        <v>0.14919352264987099</v>
      </c>
      <c r="N652" s="281">
        <f t="shared" si="157"/>
        <v>0.32355758420002811</v>
      </c>
      <c r="O652" s="280">
        <v>0.41353434999999999</v>
      </c>
      <c r="P652" s="286">
        <v>0.11137306</v>
      </c>
      <c r="Q652" s="286">
        <v>3.5326657999999997E-2</v>
      </c>
      <c r="R652" s="286">
        <v>3.0961140000000002E-2</v>
      </c>
      <c r="S652" s="219">
        <v>1.5970556E-3</v>
      </c>
      <c r="T652" s="219">
        <v>8.0011521000000003E-4</v>
      </c>
      <c r="U652" s="219">
        <v>1.4607626E-3</v>
      </c>
      <c r="V652" s="219">
        <v>2.4920739999999999E-3</v>
      </c>
      <c r="W652" s="219">
        <v>0.31793294999999999</v>
      </c>
      <c r="X652" s="286">
        <v>1.6495144999999999E-6</v>
      </c>
      <c r="Y652" s="219">
        <v>3.4718027999999998E-3</v>
      </c>
      <c r="Z652" s="286">
        <v>8.1135371000000001E-8</v>
      </c>
      <c r="AA652" s="219">
        <v>2.1528314000000002E-3</v>
      </c>
      <c r="AB652" s="286">
        <v>2.8122214E-14</v>
      </c>
      <c r="AC652"/>
      <c r="AD652" s="227">
        <f t="shared" si="149"/>
        <v>0.41353434999999999</v>
      </c>
      <c r="AE652" s="227">
        <f t="shared" si="150"/>
        <v>0.18401086541</v>
      </c>
      <c r="AF652" s="227">
        <f t="shared" si="151"/>
        <v>0.15134462339999999</v>
      </c>
      <c r="AG652" s="227">
        <f t="shared" si="152"/>
        <v>0.14919352264987101</v>
      </c>
      <c r="AH652" s="227">
        <f t="shared" si="153"/>
        <v>0.32140475280002812</v>
      </c>
      <c r="AI652"/>
      <c r="AJ652">
        <v>24.161300000000001</v>
      </c>
      <c r="AK652" s="155">
        <v>23.598597000000002</v>
      </c>
      <c r="AL652" s="155">
        <v>0.42947786999999998</v>
      </c>
      <c r="AM652" s="155">
        <v>0</v>
      </c>
      <c r="AN652" s="155">
        <v>0.13251303</v>
      </c>
      <c r="AO652" s="155">
        <v>4.1353443999999999E-4</v>
      </c>
      <c r="AP652" s="155">
        <v>2.9896611E-4</v>
      </c>
      <c r="AQ652"/>
      <c r="AR652" s="156">
        <v>7.6945330000000006E-2</v>
      </c>
      <c r="AS652" s="156">
        <v>7.2244728999999994E-2</v>
      </c>
      <c r="AT652" s="156">
        <v>2.7081856999999999E-3</v>
      </c>
      <c r="AU652" s="156">
        <v>1.9924145999999998E-3</v>
      </c>
      <c r="AV652" s="282">
        <f t="shared" si="141"/>
        <v>4.3312188234633926E-6</v>
      </c>
      <c r="AW652" s="282">
        <f t="shared" si="142"/>
        <v>1.0015479695890039E-8</v>
      </c>
      <c r="AX652" s="283">
        <f t="shared" si="143"/>
        <v>0.27904965900000001</v>
      </c>
      <c r="AY652" s="157">
        <v>2.5583992E-6</v>
      </c>
      <c r="AZ652" s="157">
        <v>7.7193079E-9</v>
      </c>
      <c r="BA652" s="157">
        <v>2.1090251999999999E-13</v>
      </c>
      <c r="BB652" s="157">
        <v>3.9733920000000001E-15</v>
      </c>
      <c r="BC652" s="157">
        <v>0</v>
      </c>
      <c r="BD652" s="157">
        <v>8.7012249000000002E-10</v>
      </c>
      <c r="BE652" s="157">
        <v>1.3644575E-6</v>
      </c>
      <c r="BF652" s="157">
        <v>1.9852942000000001E-10</v>
      </c>
      <c r="BG652" s="157">
        <v>1.5892345999999999E-9</v>
      </c>
      <c r="BH652" s="157">
        <v>4.8284118000000004E-10</v>
      </c>
      <c r="BI652" s="157">
        <v>5.6361096999999997E-13</v>
      </c>
      <c r="BJ652" s="157">
        <v>2.2965114E-11</v>
      </c>
      <c r="BK652" s="157">
        <v>1.3821821999999999E-12</v>
      </c>
      <c r="BL652" s="157">
        <v>4.4478619999999999E-13</v>
      </c>
      <c r="BM652" s="157">
        <v>3.6233555999999999E-7</v>
      </c>
      <c r="BN652" s="157">
        <v>4.5156437000000001E-8</v>
      </c>
      <c r="BO652" s="157">
        <v>3.7991706999999999E-23</v>
      </c>
      <c r="BP652" s="157">
        <v>4.3063998999999999E-2</v>
      </c>
      <c r="BQ652" s="157">
        <v>0.23598566000000001</v>
      </c>
      <c r="BR652" s="157">
        <v>0</v>
      </c>
      <c r="BS652" s="157">
        <v>0</v>
      </c>
      <c r="BT652" s="157">
        <v>0</v>
      </c>
      <c r="BU652"/>
      <c r="BV652" s="155">
        <v>2.4740489000000003E-4</v>
      </c>
      <c r="BW652" s="155">
        <v>1.0956705E-5</v>
      </c>
      <c r="BX652" s="155">
        <v>7.6869566E-5</v>
      </c>
      <c r="BY652" s="155">
        <v>3.0303161999999998E-7</v>
      </c>
      <c r="BZ652" s="155">
        <v>9.0318616000000003E-6</v>
      </c>
      <c r="CA652" s="155">
        <v>8.1773053999999998E-11</v>
      </c>
      <c r="CB652" s="155">
        <v>1.2563426E-5</v>
      </c>
      <c r="CC652" s="155">
        <v>1.2315637E-10</v>
      </c>
      <c r="CD652" s="155">
        <v>1.107094E-6</v>
      </c>
      <c r="CE652" s="155">
        <v>1.0023138999999999E-6</v>
      </c>
      <c r="CF652" s="155">
        <v>0</v>
      </c>
      <c r="CG652" s="155">
        <v>8.4013812999999995E-20</v>
      </c>
      <c r="CH652" s="155">
        <v>6.8790181999999996E-16</v>
      </c>
      <c r="CI652" s="155">
        <v>6.6296169999999999E-6</v>
      </c>
      <c r="CJ652" s="155">
        <v>2.9315607E-5</v>
      </c>
      <c r="CK652" s="155">
        <v>9.9625460000000001E-5</v>
      </c>
      <c r="CL652" s="155">
        <v>0</v>
      </c>
      <c r="CM652"/>
      <c r="CN652" s="284">
        <v>5.8224949000000004E-16</v>
      </c>
      <c r="CO652" s="284">
        <v>2.7568956999999998</v>
      </c>
      <c r="CP652" s="285">
        <v>6.8709441E-3</v>
      </c>
      <c r="CQ652" s="284">
        <v>7.4964365999999998E-3</v>
      </c>
      <c r="CR652" s="284">
        <v>1.5414511999999999E-7</v>
      </c>
      <c r="CS652" s="284">
        <v>2.1044103E-7</v>
      </c>
      <c r="CT652" s="284">
        <v>4.5829189000000002E-4</v>
      </c>
      <c r="CU652" s="284">
        <v>1.8730396</v>
      </c>
      <c r="CV652" s="284">
        <v>3.2067646E-4</v>
      </c>
      <c r="CW652" s="284">
        <v>1.9258148E-4</v>
      </c>
      <c r="CX652"/>
      <c r="CY652" s="158"/>
      <c r="CZ652" s="272"/>
      <c r="DA652"/>
      <c r="DB652" s="247"/>
      <c r="DC652"/>
      <c r="DD652"/>
      <c r="DE652"/>
      <c r="DF652"/>
      <c r="DG652"/>
      <c r="DH652"/>
      <c r="DI652"/>
      <c r="DJ652"/>
      <c r="DK652"/>
      <c r="DL652"/>
    </row>
    <row r="653" spans="1:116" ht="14.4">
      <c r="A653" t="s">
        <v>769</v>
      </c>
      <c r="B653" s="188" t="s">
        <v>316</v>
      </c>
      <c r="C653" s="151" t="str">
        <f t="shared" si="158"/>
        <v>A.100.18.102</v>
      </c>
      <c r="D653" s="54" t="s">
        <v>29</v>
      </c>
      <c r="E653" s="150" t="s">
        <v>352</v>
      </c>
      <c r="F653" s="153" t="str">
        <f t="shared" si="159"/>
        <v>21MoV53</v>
      </c>
      <c r="G653" s="154">
        <f t="shared" si="160"/>
        <v>2.7134126666666667</v>
      </c>
      <c r="H653"/>
      <c r="I653"/>
      <c r="J653" s="227">
        <f t="shared" si="154"/>
        <v>1.0168909231276282</v>
      </c>
      <c r="K653"/>
      <c r="L653" s="280">
        <f t="shared" si="155"/>
        <v>4.7900204299999999E-2</v>
      </c>
      <c r="M653" s="280">
        <f t="shared" si="156"/>
        <v>0.1593196391276</v>
      </c>
      <c r="N653" s="281">
        <f t="shared" si="157"/>
        <v>0.40265917970002812</v>
      </c>
      <c r="O653" s="280">
        <v>0.40701189999999998</v>
      </c>
      <c r="P653" s="219">
        <v>0.12201815000000001</v>
      </c>
      <c r="Q653" s="219">
        <v>3.5152860000000001E-2</v>
      </c>
      <c r="R653" s="219">
        <v>3.1503861000000001E-2</v>
      </c>
      <c r="S653" s="219">
        <v>2.6320002999999999E-3</v>
      </c>
      <c r="T653" s="219">
        <v>1.193337E-3</v>
      </c>
      <c r="U653" s="219">
        <v>1.2571005999999999E-2</v>
      </c>
      <c r="V653" s="219">
        <v>2.1457934000000001E-3</v>
      </c>
      <c r="W653" s="219">
        <v>0.39723670999999999</v>
      </c>
      <c r="X653" s="286">
        <v>1.6495144999999999E-6</v>
      </c>
      <c r="Y653" s="219">
        <v>3.5116523999999998E-3</v>
      </c>
      <c r="Z653" s="286">
        <v>1.1862131000000001E-6</v>
      </c>
      <c r="AA653" s="219">
        <v>1.9108173000000001E-3</v>
      </c>
      <c r="AB653" s="286">
        <v>2.8122214E-14</v>
      </c>
      <c r="AC653"/>
      <c r="AD653" s="227">
        <f t="shared" si="149"/>
        <v>0.40701189999999998</v>
      </c>
      <c r="AE653" s="227">
        <f t="shared" si="150"/>
        <v>0.20721700769999998</v>
      </c>
      <c r="AF653" s="227">
        <f t="shared" si="151"/>
        <v>0.16122762070000002</v>
      </c>
      <c r="AG653" s="227">
        <f t="shared" si="152"/>
        <v>0.1593196391276</v>
      </c>
      <c r="AH653" s="227">
        <f t="shared" si="153"/>
        <v>0.40074836240002815</v>
      </c>
      <c r="AI653"/>
      <c r="AJ653">
        <v>25.099892000000001</v>
      </c>
      <c r="AK653" s="155">
        <v>24.398195999999999</v>
      </c>
      <c r="AL653" s="155">
        <v>0.42693887000000003</v>
      </c>
      <c r="AM653" s="155">
        <v>0</v>
      </c>
      <c r="AN653" s="155">
        <v>0.16600108999999999</v>
      </c>
      <c r="AO653" s="155">
        <v>7.2891129999999998E-2</v>
      </c>
      <c r="AP653" s="155">
        <v>3.5865310999999997E-2</v>
      </c>
      <c r="AQ653"/>
      <c r="AR653" s="156">
        <v>8.3477823000000007E-2</v>
      </c>
      <c r="AS653" s="156">
        <v>7.8689967999999999E-2</v>
      </c>
      <c r="AT653" s="156">
        <v>2.7344244999999998E-3</v>
      </c>
      <c r="AU653" s="156">
        <v>2.0534297000000001E-3</v>
      </c>
      <c r="AV653" s="282">
        <f t="shared" si="141"/>
        <v>4.7176239965233933E-6</v>
      </c>
      <c r="AW653" s="282">
        <f t="shared" si="142"/>
        <v>1.0112516753050037E-8</v>
      </c>
      <c r="AX653" s="283">
        <f t="shared" si="143"/>
        <v>0.28759519500000003</v>
      </c>
      <c r="AY653" s="157">
        <v>2.5180498000000001E-6</v>
      </c>
      <c r="AZ653" s="157">
        <v>7.5975640999999996E-9</v>
      </c>
      <c r="BA653" s="157">
        <v>2.0757629999999999E-13</v>
      </c>
      <c r="BB653" s="157">
        <v>3.9733920000000001E-15</v>
      </c>
      <c r="BC653" s="157">
        <v>0</v>
      </c>
      <c r="BD653" s="157">
        <v>9.0916454999999999E-10</v>
      </c>
      <c r="BE653" s="157">
        <v>1.5787135000000001E-6</v>
      </c>
      <c r="BF653" s="157">
        <v>2.0483001999999999E-10</v>
      </c>
      <c r="BG653" s="157">
        <v>1.8153885E-9</v>
      </c>
      <c r="BH653" s="157">
        <v>4.5568575999999999E-10</v>
      </c>
      <c r="BI653" s="157">
        <v>5.6476237000000002E-13</v>
      </c>
      <c r="BJ653" s="157">
        <v>3.5768588000000002E-11</v>
      </c>
      <c r="BK653" s="157">
        <v>1.8906596000000001E-12</v>
      </c>
      <c r="BL653" s="157">
        <v>6.1678678000000004E-13</v>
      </c>
      <c r="BM653" s="157">
        <v>5.6853540999999995E-7</v>
      </c>
      <c r="BN653" s="157">
        <v>5.1416118E-8</v>
      </c>
      <c r="BO653" s="157">
        <v>3.7991706999999999E-23</v>
      </c>
      <c r="BP653" s="157">
        <v>4.6225565000000003E-2</v>
      </c>
      <c r="BQ653" s="157">
        <v>0.24136963</v>
      </c>
      <c r="BR653" s="157">
        <v>0</v>
      </c>
      <c r="BS653" s="157">
        <v>0</v>
      </c>
      <c r="BT653" s="157">
        <v>0</v>
      </c>
      <c r="BU653"/>
      <c r="BV653" s="155">
        <v>2.5677528999999997E-4</v>
      </c>
      <c r="BW653" s="155">
        <v>1.2525807E-5</v>
      </c>
      <c r="BX653" s="155">
        <v>7.5657144000000005E-5</v>
      </c>
      <c r="BY653" s="155">
        <v>2.6481486E-7</v>
      </c>
      <c r="BZ653" s="155">
        <v>1.1450092E-5</v>
      </c>
      <c r="CA653" s="155">
        <v>1.9605352999999999E-8</v>
      </c>
      <c r="CB653" s="155">
        <v>1.1856847999999999E-5</v>
      </c>
      <c r="CC653" s="155">
        <v>2.9755749000000001E-8</v>
      </c>
      <c r="CD653" s="155">
        <v>2.1677984999999999E-6</v>
      </c>
      <c r="CE653" s="155">
        <v>8.3552331999999994E-6</v>
      </c>
      <c r="CF653" s="155">
        <v>0</v>
      </c>
      <c r="CG653" s="155">
        <v>8.4013812999999995E-20</v>
      </c>
      <c r="CH653" s="155">
        <v>6.8790181999999996E-16</v>
      </c>
      <c r="CI653" s="155">
        <v>6.8334402999999997E-6</v>
      </c>
      <c r="CJ653" s="155">
        <v>3.0272532999999999E-5</v>
      </c>
      <c r="CK653" s="155">
        <v>9.7342221999999998E-5</v>
      </c>
      <c r="CL653" s="155">
        <v>0</v>
      </c>
      <c r="CM653"/>
      <c r="CN653" s="284">
        <v>5.8224949000000004E-16</v>
      </c>
      <c r="CO653" s="284">
        <v>2.7134103000000001</v>
      </c>
      <c r="CP653" s="285">
        <v>7.6736405000000004E-3</v>
      </c>
      <c r="CQ653" s="284">
        <v>8.5759693999999994E-3</v>
      </c>
      <c r="CR653" s="284">
        <v>2.4592744999999999E-7</v>
      </c>
      <c r="CS653" s="284">
        <v>6.0429931000000002E-7</v>
      </c>
      <c r="CT653" s="284">
        <v>5.5491041999999999E-4</v>
      </c>
      <c r="CU653" s="284">
        <v>2.8145457</v>
      </c>
      <c r="CV653" s="284">
        <v>3.0264133000000001E-4</v>
      </c>
      <c r="CW653" s="284">
        <v>1.9984078000000001E-4</v>
      </c>
      <c r="CX653"/>
      <c r="CY653" s="158"/>
      <c r="CZ653" s="272"/>
      <c r="DA653"/>
      <c r="DB653" s="247"/>
      <c r="DC653"/>
      <c r="DD653"/>
      <c r="DE653"/>
      <c r="DF653"/>
      <c r="DG653"/>
      <c r="DH653"/>
      <c r="DI653"/>
      <c r="DJ653"/>
      <c r="DK653"/>
      <c r="DL653"/>
    </row>
    <row r="654" spans="1:116" ht="14.4">
      <c r="A654" t="s">
        <v>770</v>
      </c>
      <c r="B654" s="188" t="s">
        <v>316</v>
      </c>
      <c r="C654" s="151" t="str">
        <f t="shared" si="158"/>
        <v>A.100.18.103</v>
      </c>
      <c r="D654" s="54" t="s">
        <v>29</v>
      </c>
      <c r="E654" s="150" t="s">
        <v>352</v>
      </c>
      <c r="F654" s="153" t="str">
        <f t="shared" si="159"/>
        <v>22Mo4</v>
      </c>
      <c r="G654" s="154">
        <f t="shared" si="160"/>
        <v>2.5806912666666668</v>
      </c>
      <c r="H654"/>
      <c r="I654"/>
      <c r="J654" s="227">
        <f t="shared" si="154"/>
        <v>0.79599914319987974</v>
      </c>
      <c r="K654"/>
      <c r="L654" s="280">
        <f t="shared" si="155"/>
        <v>3.3945718030000002E-2</v>
      </c>
      <c r="M654" s="280">
        <f t="shared" si="156"/>
        <v>0.13077009507984599</v>
      </c>
      <c r="N654" s="281">
        <f t="shared" si="157"/>
        <v>0.24417964009003373</v>
      </c>
      <c r="O654" s="280">
        <v>0.38710369</v>
      </c>
      <c r="P654" s="286">
        <v>9.8665185000000002E-2</v>
      </c>
      <c r="Q654" s="286">
        <v>3.0734673000000001E-2</v>
      </c>
      <c r="R654" s="286">
        <v>3.1245469000000001E-2</v>
      </c>
      <c r="S654" s="219">
        <v>8.7013053000000004E-4</v>
      </c>
      <c r="T654" s="219">
        <v>9.9636274000000006E-4</v>
      </c>
      <c r="U654" s="219">
        <v>8.3375576000000004E-4</v>
      </c>
      <c r="V654" s="219">
        <v>1.3681603000000001E-3</v>
      </c>
      <c r="W654" s="219">
        <v>0.24204202</v>
      </c>
      <c r="X654" s="286">
        <v>1.9794174000000001E-6</v>
      </c>
      <c r="Y654" s="219">
        <v>8.8796098999999998E-4</v>
      </c>
      <c r="Z654" s="286">
        <v>9.7362445999999998E-8</v>
      </c>
      <c r="AA654" s="219">
        <v>1.2496591E-3</v>
      </c>
      <c r="AB654" s="286">
        <v>3.3746656999999997E-14</v>
      </c>
      <c r="AC654"/>
      <c r="AD654" s="227">
        <f t="shared" si="149"/>
        <v>0.38710369</v>
      </c>
      <c r="AE654" s="227">
        <f t="shared" si="150"/>
        <v>0.16471373633000003</v>
      </c>
      <c r="AF654" s="227">
        <f t="shared" si="151"/>
        <v>0.13201767740000001</v>
      </c>
      <c r="AG654" s="227">
        <f t="shared" si="152"/>
        <v>0.13077009507984599</v>
      </c>
      <c r="AH654" s="227">
        <f t="shared" si="153"/>
        <v>0.24292998099003374</v>
      </c>
      <c r="AI654"/>
      <c r="AJ654">
        <v>24.008451000000001</v>
      </c>
      <c r="AK654" s="155">
        <v>23.806657999999999</v>
      </c>
      <c r="AL654" s="155">
        <v>0.10814333</v>
      </c>
      <c r="AM654" s="155">
        <v>0</v>
      </c>
      <c r="AN654" s="155">
        <v>9.2795452E-2</v>
      </c>
      <c r="AO654" s="155">
        <v>4.9624133E-4</v>
      </c>
      <c r="AP654" s="155">
        <v>3.5875932999999998E-4</v>
      </c>
      <c r="AQ654"/>
      <c r="AR654" s="156">
        <v>7.1849257E-2</v>
      </c>
      <c r="AS654" s="156">
        <v>6.7455635E-2</v>
      </c>
      <c r="AT654" s="156">
        <v>2.4518805000000002E-3</v>
      </c>
      <c r="AU654" s="156">
        <v>1.9417408E-3</v>
      </c>
      <c r="AV654" s="282">
        <f t="shared" si="141"/>
        <v>4.0441028387380701E-6</v>
      </c>
      <c r="AW654" s="282">
        <f t="shared" si="142"/>
        <v>9.0676053175000452E-9</v>
      </c>
      <c r="AX654" s="283">
        <f t="shared" si="143"/>
        <v>0.27195249100000002</v>
      </c>
      <c r="AY654" s="157">
        <v>2.3948815E-6</v>
      </c>
      <c r="AZ654" s="157">
        <v>7.2259355999999998E-9</v>
      </c>
      <c r="BA654" s="157">
        <v>1.9742287999999999E-13</v>
      </c>
      <c r="BB654" s="157">
        <v>4.7680704000000001E-15</v>
      </c>
      <c r="BC654" s="157">
        <v>0</v>
      </c>
      <c r="BD654" s="157">
        <v>8.7825596999999996E-10</v>
      </c>
      <c r="BE654" s="157">
        <v>1.1286518E-6</v>
      </c>
      <c r="BF654" s="157">
        <v>2.0038344000000001E-10</v>
      </c>
      <c r="BG654" s="157">
        <v>1.3145332E-9</v>
      </c>
      <c r="BH654" s="157">
        <v>3.0902316E-10</v>
      </c>
      <c r="BI654" s="157">
        <v>5.6792886000000001E-13</v>
      </c>
      <c r="BJ654" s="157">
        <v>1.4986015000000002E-11</v>
      </c>
      <c r="BK654" s="157">
        <v>1.5409984999999999E-12</v>
      </c>
      <c r="BL654" s="157">
        <v>4.3755226000000001E-13</v>
      </c>
      <c r="BM654" s="157">
        <v>4.9390954999999996E-7</v>
      </c>
      <c r="BN654" s="157">
        <v>2.5781728000000001E-8</v>
      </c>
      <c r="BO654" s="157">
        <v>4.5590047999999998E-23</v>
      </c>
      <c r="BP654" s="157">
        <v>3.3886280999999997E-2</v>
      </c>
      <c r="BQ654" s="157">
        <v>0.23806621</v>
      </c>
      <c r="BR654" s="157">
        <v>0</v>
      </c>
      <c r="BS654" s="157">
        <v>0</v>
      </c>
      <c r="BT654" s="157">
        <v>0</v>
      </c>
      <c r="BU654"/>
      <c r="BV654" s="155">
        <v>2.0164906000000001E-4</v>
      </c>
      <c r="BW654" s="155">
        <v>9.0628382999999995E-6</v>
      </c>
      <c r="BX654" s="155">
        <v>7.1956519999999996E-5</v>
      </c>
      <c r="BY654" s="155">
        <v>1.7141306999999999E-7</v>
      </c>
      <c r="BZ654" s="155">
        <v>7.4731078999999999E-6</v>
      </c>
      <c r="CA654" s="155">
        <v>9.8127665000000004E-11</v>
      </c>
      <c r="CB654" s="155">
        <v>8.0407176000000003E-6</v>
      </c>
      <c r="CC654" s="155">
        <v>1.4778764999999999E-10</v>
      </c>
      <c r="CD654" s="155">
        <v>1.3570582000000001E-6</v>
      </c>
      <c r="CE654" s="155">
        <v>5.8732177999999999E-7</v>
      </c>
      <c r="CF654" s="155">
        <v>0</v>
      </c>
      <c r="CG654" s="155">
        <v>1.0081658E-19</v>
      </c>
      <c r="CH654" s="155">
        <v>8.2548218999999996E-16</v>
      </c>
      <c r="CI654" s="155">
        <v>6.5610297000000001E-6</v>
      </c>
      <c r="CJ654" s="155">
        <v>2.9157941999999999E-5</v>
      </c>
      <c r="CK654" s="155">
        <v>6.7280862000000004E-5</v>
      </c>
      <c r="CL654" s="155">
        <v>0</v>
      </c>
      <c r="CM654"/>
      <c r="CN654" s="284">
        <v>6.9869939000000001E-16</v>
      </c>
      <c r="CO654" s="284">
        <v>2.5806912999999998</v>
      </c>
      <c r="CP654" s="285">
        <v>6.9556226000000001E-3</v>
      </c>
      <c r="CQ654" s="284">
        <v>6.2006843000000002E-3</v>
      </c>
      <c r="CR654" s="284">
        <v>2.1106726000000001E-7</v>
      </c>
      <c r="CS654" s="284">
        <v>1.3649878000000001E-7</v>
      </c>
      <c r="CT654" s="284">
        <v>3.7914231999999998E-4</v>
      </c>
      <c r="CU654" s="284">
        <v>2.3165513999999998</v>
      </c>
      <c r="CV654" s="284">
        <v>2.0523612000000001E-4</v>
      </c>
      <c r="CW654" s="284">
        <v>1.9406236E-4</v>
      </c>
      <c r="CX654"/>
      <c r="CY654" s="158"/>
      <c r="CZ654" s="272"/>
      <c r="DA654"/>
      <c r="DB654" s="247"/>
      <c r="DC654"/>
      <c r="DD654"/>
      <c r="DE654"/>
      <c r="DF654"/>
      <c r="DG654"/>
      <c r="DH654"/>
      <c r="DI654"/>
      <c r="DJ654"/>
      <c r="DK654"/>
      <c r="DL654"/>
    </row>
    <row r="655" spans="1:116" ht="14.4">
      <c r="A655" t="s">
        <v>771</v>
      </c>
      <c r="B655" s="188" t="s">
        <v>316</v>
      </c>
      <c r="C655" s="151" t="str">
        <f t="shared" si="158"/>
        <v>A.100.18.104</v>
      </c>
      <c r="D655" s="54" t="s">
        <v>29</v>
      </c>
      <c r="E655" s="150" t="s">
        <v>352</v>
      </c>
      <c r="F655" s="153" t="str">
        <f t="shared" si="159"/>
        <v>28NiCrMo4</v>
      </c>
      <c r="G655" s="154">
        <f t="shared" si="160"/>
        <v>2.6574348666666667</v>
      </c>
      <c r="H655"/>
      <c r="I655"/>
      <c r="J655" s="227">
        <f t="shared" si="154"/>
        <v>1.0196468760034358</v>
      </c>
      <c r="K655"/>
      <c r="L655" s="280">
        <f t="shared" si="155"/>
        <v>3.8365329569999995E-2</v>
      </c>
      <c r="M655" s="280">
        <f t="shared" si="156"/>
        <v>0.25806042118338995</v>
      </c>
      <c r="N655" s="281">
        <f t="shared" si="157"/>
        <v>0.32460589525004585</v>
      </c>
      <c r="O655" s="280">
        <v>0.39861522999999999</v>
      </c>
      <c r="P655" s="286">
        <v>0.22876695999999999</v>
      </c>
      <c r="Q655" s="219">
        <v>2.8433351999999999E-2</v>
      </c>
      <c r="R655" s="286">
        <v>3.6601797999999998E-2</v>
      </c>
      <c r="S655" s="219">
        <v>6.0028877E-4</v>
      </c>
      <c r="T655" s="219">
        <v>5.7618887000000004E-4</v>
      </c>
      <c r="U655" s="219">
        <v>5.8705393E-4</v>
      </c>
      <c r="V655" s="219">
        <v>8.5730503999999999E-4</v>
      </c>
      <c r="W655" s="219">
        <v>0.32306444000000001</v>
      </c>
      <c r="X655" s="286">
        <v>2.6901225000000002E-6</v>
      </c>
      <c r="Y655" s="219">
        <v>6.6647747000000003E-4</v>
      </c>
      <c r="Z655" s="286">
        <v>1.1402089E-7</v>
      </c>
      <c r="AA655" s="219">
        <v>8.7497778000000001E-4</v>
      </c>
      <c r="AB655" s="286">
        <v>4.5863313000000003E-14</v>
      </c>
      <c r="AC655"/>
      <c r="AD655" s="227">
        <f t="shared" si="149"/>
        <v>0.39861522999999999</v>
      </c>
      <c r="AE655" s="227">
        <f t="shared" si="150"/>
        <v>0.29642294661000002</v>
      </c>
      <c r="AF655" s="227">
        <f t="shared" si="151"/>
        <v>0.25893259481999997</v>
      </c>
      <c r="AG655" s="227">
        <f t="shared" si="152"/>
        <v>0.25806042118338995</v>
      </c>
      <c r="AH655" s="227">
        <f t="shared" si="153"/>
        <v>0.32373091747004584</v>
      </c>
      <c r="AI655"/>
      <c r="AJ655">
        <v>26.191499</v>
      </c>
      <c r="AK655" s="155">
        <v>26.053818</v>
      </c>
      <c r="AL655" s="155">
        <v>7.0520395E-2</v>
      </c>
      <c r="AM655" s="155">
        <v>0</v>
      </c>
      <c r="AN655" s="155">
        <v>6.6338691000000005E-2</v>
      </c>
      <c r="AO655" s="155">
        <v>4.8242069999999997E-4</v>
      </c>
      <c r="AP655" s="155">
        <v>3.3966577000000002E-4</v>
      </c>
      <c r="AQ655"/>
      <c r="AR655" s="156">
        <v>0.10984997000000001</v>
      </c>
      <c r="AS655" s="156">
        <v>0.10450627999999999</v>
      </c>
      <c r="AT655" s="156">
        <v>3.2405913999999998E-3</v>
      </c>
      <c r="AU655" s="156">
        <v>2.1031016999999998E-3</v>
      </c>
      <c r="AV655" s="282">
        <f t="shared" si="141"/>
        <v>6.2653645672800351E-6</v>
      </c>
      <c r="AW655" s="282">
        <f t="shared" si="142"/>
        <v>1.1984435703990059E-8</v>
      </c>
      <c r="AX655" s="283">
        <f t="shared" si="143"/>
        <v>0.29455205899999998</v>
      </c>
      <c r="AY655" s="157">
        <v>2.4660995999999998E-6</v>
      </c>
      <c r="AZ655" s="157">
        <v>7.4408178000000001E-9</v>
      </c>
      <c r="BA655" s="157">
        <v>2.0329377E-13</v>
      </c>
      <c r="BB655" s="157">
        <v>6.4800346999999997E-15</v>
      </c>
      <c r="BC655" s="157">
        <v>0</v>
      </c>
      <c r="BD655" s="157">
        <v>1.0500548E-9</v>
      </c>
      <c r="BE655" s="157">
        <v>3.4961278999999999E-6</v>
      </c>
      <c r="BF655" s="157">
        <v>2.3963413000000002E-10</v>
      </c>
      <c r="BG655" s="157">
        <v>4.0722606000000004E-9</v>
      </c>
      <c r="BH655" s="157">
        <v>2.1911415000000001E-10</v>
      </c>
      <c r="BI655" s="157">
        <v>5.6389925000000002E-13</v>
      </c>
      <c r="BJ655" s="157">
        <v>1.0634674E-11</v>
      </c>
      <c r="BK655" s="157">
        <v>9.3307934000000004E-13</v>
      </c>
      <c r="BL655" s="157">
        <v>2.7407763000000001E-13</v>
      </c>
      <c r="BM655" s="157">
        <v>2.8399990000000001E-7</v>
      </c>
      <c r="BN655" s="157">
        <v>1.8087105999999999E-8</v>
      </c>
      <c r="BO655" s="157">
        <v>6.1959045999999998E-23</v>
      </c>
      <c r="BP655" s="157">
        <v>3.4016389000000001E-2</v>
      </c>
      <c r="BQ655" s="157">
        <v>0.26053567</v>
      </c>
      <c r="BR655" s="157">
        <v>0</v>
      </c>
      <c r="BS655" s="157">
        <v>0</v>
      </c>
      <c r="BT655" s="157">
        <v>0</v>
      </c>
      <c r="BU655"/>
      <c r="BV655" s="155">
        <v>2.2178780000000001E-4</v>
      </c>
      <c r="BW655" s="155">
        <v>2.8075461999999998E-5</v>
      </c>
      <c r="BX655" s="155">
        <v>7.4096335000000007E-5</v>
      </c>
      <c r="BY655" s="155">
        <v>1.1146948E-7</v>
      </c>
      <c r="BZ655" s="155">
        <v>2.3134027999999999E-5</v>
      </c>
      <c r="CA655" s="155">
        <v>1.3336017E-10</v>
      </c>
      <c r="CB655" s="155">
        <v>5.7013041E-6</v>
      </c>
      <c r="CC655" s="155">
        <v>2.0085045E-10</v>
      </c>
      <c r="CD655" s="155">
        <v>7.8734868999999998E-7</v>
      </c>
      <c r="CE655" s="155">
        <v>4.2328322E-7</v>
      </c>
      <c r="CF655" s="155">
        <v>0</v>
      </c>
      <c r="CG655" s="155">
        <v>1.3701453E-19</v>
      </c>
      <c r="CH655" s="155">
        <v>1.1218696000000001E-15</v>
      </c>
      <c r="CI655" s="155">
        <v>8.8190873999999992E-6</v>
      </c>
      <c r="CJ655" s="155">
        <v>3.1821030000000001E-5</v>
      </c>
      <c r="CK655" s="155">
        <v>4.8818116000000003E-5</v>
      </c>
      <c r="CL655" s="155">
        <v>0</v>
      </c>
      <c r="CM655"/>
      <c r="CN655" s="284">
        <v>9.4956573999999994E-16</v>
      </c>
      <c r="CO655" s="284">
        <v>2.6574349000000002</v>
      </c>
      <c r="CP655" s="285">
        <v>1.1760816E-2</v>
      </c>
      <c r="CQ655" s="284">
        <v>1.9208853000000001E-2</v>
      </c>
      <c r="CR655" s="284">
        <v>1.2124563999999999E-7</v>
      </c>
      <c r="CS655" s="284">
        <v>9.6913724999999998E-8</v>
      </c>
      <c r="CT655" s="284">
        <v>1.1740724000000001E-3</v>
      </c>
      <c r="CU655" s="284">
        <v>1.3629872000000001</v>
      </c>
      <c r="CV655" s="284">
        <v>1.4552352E-4</v>
      </c>
      <c r="CW655" s="284">
        <v>1.9269797E-4</v>
      </c>
      <c r="CX655"/>
      <c r="CY655" s="158"/>
      <c r="CZ655" s="267"/>
      <c r="DA655"/>
      <c r="DB655" s="247"/>
      <c r="DC655"/>
      <c r="DD655"/>
      <c r="DE655"/>
      <c r="DF655"/>
      <c r="DG655"/>
      <c r="DH655"/>
      <c r="DI655"/>
      <c r="DJ655"/>
      <c r="DK655"/>
      <c r="DL655"/>
    </row>
    <row r="656" spans="1:116" ht="14.4">
      <c r="B656" s="188"/>
      <c r="C656" s="151"/>
      <c r="D656" s="51" t="s">
        <v>30</v>
      </c>
      <c r="E656" s="150"/>
      <c r="F656"/>
      <c r="G656"/>
      <c r="H656"/>
      <c r="I656"/>
      <c r="J656"/>
      <c r="K656"/>
      <c r="L656"/>
      <c r="M656"/>
      <c r="N656" s="174"/>
      <c r="O656"/>
      <c r="P656" s="53"/>
      <c r="Q656"/>
      <c r="R656" s="53"/>
      <c r="S656"/>
      <c r="T656"/>
      <c r="U656"/>
      <c r="V656"/>
      <c r="W656"/>
      <c r="Y656"/>
      <c r="Z656" s="53"/>
      <c r="AA656"/>
      <c r="AB656" s="53"/>
      <c r="AC656"/>
      <c r="AD656"/>
      <c r="AE656"/>
      <c r="AF656"/>
      <c r="AG656"/>
      <c r="AH656"/>
      <c r="AI656"/>
      <c r="AJ656"/>
      <c r="AK656"/>
      <c r="AL656"/>
      <c r="AM656"/>
      <c r="AN656"/>
      <c r="AO656"/>
      <c r="AP656"/>
      <c r="AQ656"/>
      <c r="AR656"/>
      <c r="AS656"/>
      <c r="AT656"/>
      <c r="AU656"/>
      <c r="AX656" s="19"/>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s="117"/>
      <c r="CQ656"/>
      <c r="CR656"/>
      <c r="CS656"/>
      <c r="CT656"/>
      <c r="CU656"/>
      <c r="CV656"/>
      <c r="CW656"/>
      <c r="CX656"/>
      <c r="CY656" s="159"/>
      <c r="CZ656" s="272"/>
      <c r="DA656"/>
      <c r="DB656" s="247"/>
      <c r="DC656"/>
      <c r="DD656"/>
      <c r="DE656"/>
      <c r="DF656"/>
      <c r="DG656"/>
      <c r="DH656"/>
      <c r="DI656"/>
      <c r="DJ656"/>
      <c r="DK656"/>
      <c r="DL656"/>
    </row>
    <row r="657" spans="1:116" ht="14.4">
      <c r="A657" t="s">
        <v>772</v>
      </c>
      <c r="B657" s="188" t="s">
        <v>316</v>
      </c>
      <c r="C657" s="151" t="str">
        <f t="shared" si="158"/>
        <v>A.100.20.101</v>
      </c>
      <c r="D657" s="54" t="s">
        <v>30</v>
      </c>
      <c r="E657" s="150" t="s">
        <v>352</v>
      </c>
      <c r="F657" s="153" t="str">
        <f t="shared" si="159"/>
        <v>15NiMn6 (1.6228)</v>
      </c>
      <c r="G657" s="154">
        <f t="shared" si="160"/>
        <v>2.6769707999999999</v>
      </c>
      <c r="H657"/>
      <c r="I657"/>
      <c r="J657" s="227">
        <f t="shared" si="154"/>
        <v>0.96057882133117034</v>
      </c>
      <c r="K657"/>
      <c r="L657" s="280">
        <f t="shared" si="155"/>
        <v>3.9288423272000002E-2</v>
      </c>
      <c r="M657" s="280">
        <f t="shared" si="156"/>
        <v>0.27893939091511993</v>
      </c>
      <c r="N657" s="281">
        <f t="shared" si="157"/>
        <v>0.2408053871440505</v>
      </c>
      <c r="O657" s="280">
        <v>0.40154561999999999</v>
      </c>
      <c r="P657" s="286">
        <v>0.25526399</v>
      </c>
      <c r="Q657" s="286">
        <v>2.3120528000000001E-2</v>
      </c>
      <c r="R657" s="286">
        <v>3.8512376000000001E-2</v>
      </c>
      <c r="S657" s="219">
        <v>1.2209119000000001E-4</v>
      </c>
      <c r="T657" s="219">
        <v>6.1174421000000003E-4</v>
      </c>
      <c r="U657" s="286">
        <v>4.2211871999999998E-5</v>
      </c>
      <c r="V657" s="219">
        <v>5.5178873000000001E-4</v>
      </c>
      <c r="W657" s="219">
        <v>0.24033207000000001</v>
      </c>
      <c r="X657" s="286">
        <v>2.9615854000000001E-6</v>
      </c>
      <c r="Y657" s="219">
        <v>3.9393091000000001E-4</v>
      </c>
      <c r="Z657" s="286">
        <v>1.2259971999999999E-7</v>
      </c>
      <c r="AA657" s="286">
        <v>7.9386234000000002E-5</v>
      </c>
      <c r="AB657" s="286">
        <v>5.0491425999999997E-14</v>
      </c>
      <c r="AC657"/>
      <c r="AD657" s="227">
        <f t="shared" si="149"/>
        <v>0.40154561999999999</v>
      </c>
      <c r="AE657" s="227">
        <f t="shared" si="150"/>
        <v>0.31822473000199997</v>
      </c>
      <c r="AF657" s="227">
        <f t="shared" si="151"/>
        <v>0.27901569296399997</v>
      </c>
      <c r="AG657" s="227">
        <f t="shared" si="152"/>
        <v>0.27893939091511999</v>
      </c>
      <c r="AH657" s="227">
        <f t="shared" si="153"/>
        <v>0.2407260009100505</v>
      </c>
      <c r="AI657"/>
      <c r="AJ657">
        <v>26.941738000000001</v>
      </c>
      <c r="AK657" s="155">
        <v>26.906824</v>
      </c>
      <c r="AL657" s="155">
        <v>3.3932414000000001E-2</v>
      </c>
      <c r="AM657" s="155">
        <v>0</v>
      </c>
      <c r="AN657" s="155">
        <v>1.3047123000000001E-4</v>
      </c>
      <c r="AO657" s="155">
        <v>5.0039102999999998E-4</v>
      </c>
      <c r="AP657" s="155">
        <v>3.5028307E-4</v>
      </c>
      <c r="AQ657"/>
      <c r="AR657" s="156">
        <v>0.11830082</v>
      </c>
      <c r="AS657" s="156">
        <v>0.11288489</v>
      </c>
      <c r="AT657" s="156">
        <v>3.3486004999999999E-3</v>
      </c>
      <c r="AU657" s="156">
        <v>2.0673302000000001E-3</v>
      </c>
      <c r="AV657" s="282">
        <f t="shared" si="141"/>
        <v>6.7676793313339403E-6</v>
      </c>
      <c r="AW657" s="282">
        <f t="shared" si="142"/>
        <v>1.2383877689010069E-8</v>
      </c>
      <c r="AX657" s="283">
        <f t="shared" si="143"/>
        <v>0.289542038</v>
      </c>
      <c r="AY657" s="157">
        <v>2.4842289000000001E-6</v>
      </c>
      <c r="AZ657" s="157">
        <v>7.4955184000000001E-9</v>
      </c>
      <c r="BA657" s="157">
        <v>2.0478827E-13</v>
      </c>
      <c r="BB657" s="157">
        <v>7.1339416000000006E-15</v>
      </c>
      <c r="BC657" s="157">
        <v>0</v>
      </c>
      <c r="BD657" s="157">
        <v>1.1099388E-9</v>
      </c>
      <c r="BE657" s="157">
        <v>3.9712928999999996E-6</v>
      </c>
      <c r="BF657" s="157">
        <v>2.5331243999999999E-10</v>
      </c>
      <c r="BG657" s="157">
        <v>4.6257447E-9</v>
      </c>
      <c r="BH657" s="157">
        <v>7.2753136999999997E-12</v>
      </c>
      <c r="BI657" s="157">
        <v>5.6908065999999999E-13</v>
      </c>
      <c r="BJ657" s="157">
        <v>3.1519749999999998E-13</v>
      </c>
      <c r="BK657" s="157">
        <v>7.6310895999999995E-13</v>
      </c>
      <c r="BL657" s="157">
        <v>1.7465992E-13</v>
      </c>
      <c r="BM657" s="157">
        <v>3.0956716000000001E-7</v>
      </c>
      <c r="BN657" s="157">
        <v>1.4804254E-9</v>
      </c>
      <c r="BO657" s="157">
        <v>6.8211396000000005E-23</v>
      </c>
      <c r="BP657" s="157">
        <v>2.0476878E-2</v>
      </c>
      <c r="BQ657" s="157">
        <v>0.26906516000000003</v>
      </c>
      <c r="BR657" s="157">
        <v>0</v>
      </c>
      <c r="BS657" s="157">
        <v>0</v>
      </c>
      <c r="BT657" s="157">
        <v>0</v>
      </c>
      <c r="BU657"/>
      <c r="BV657" s="155">
        <v>1.7720651000000001E-4</v>
      </c>
      <c r="BW657" s="155">
        <v>3.1891355999999997E-5</v>
      </c>
      <c r="BX657" s="155">
        <v>7.4641049E-5</v>
      </c>
      <c r="BY657" s="155">
        <v>7.5729793999999998E-8</v>
      </c>
      <c r="BZ657" s="155">
        <v>2.6277534E-5</v>
      </c>
      <c r="CA657" s="155">
        <v>1.4681768E-10</v>
      </c>
      <c r="CB657" s="155">
        <v>1.8930203000000001E-7</v>
      </c>
      <c r="CC657" s="155">
        <v>2.2111846999999999E-10</v>
      </c>
      <c r="CD657" s="155">
        <v>8.2176065E-7</v>
      </c>
      <c r="CE657" s="155">
        <v>6.2276903000000001E-8</v>
      </c>
      <c r="CF657" s="155">
        <v>0</v>
      </c>
      <c r="CG657" s="155">
        <v>1.508408E-19</v>
      </c>
      <c r="CH657" s="155">
        <v>1.2350786E-15</v>
      </c>
      <c r="CI657" s="155">
        <v>9.4320051000000008E-6</v>
      </c>
      <c r="CJ657" s="155">
        <v>3.2806691000000001E-5</v>
      </c>
      <c r="CK657" s="155">
        <v>1.0084403E-6</v>
      </c>
      <c r="CL657" s="155">
        <v>0</v>
      </c>
      <c r="CM657"/>
      <c r="CN657" s="284">
        <v>1.0453874000000001E-15</v>
      </c>
      <c r="CO657" s="284">
        <v>2.6769707999999999</v>
      </c>
      <c r="CP657" s="285">
        <v>1.3237034999999999E-2</v>
      </c>
      <c r="CQ657" s="284">
        <v>2.1819635E-2</v>
      </c>
      <c r="CR657" s="284">
        <v>1.3282598999999999E-7</v>
      </c>
      <c r="CS657" s="284">
        <v>2.7377354999999999E-9</v>
      </c>
      <c r="CT657" s="284">
        <v>1.3336258E-3</v>
      </c>
      <c r="CU657" s="284">
        <v>1.3169569999999999</v>
      </c>
      <c r="CV657" s="284">
        <v>4.8318622000000004E-6</v>
      </c>
      <c r="CW657" s="284">
        <v>1.9447285E-4</v>
      </c>
      <c r="CX657"/>
      <c r="CY657" s="158"/>
      <c r="CZ657" s="272"/>
      <c r="DA657"/>
      <c r="DB657" s="247"/>
      <c r="DC657"/>
      <c r="DD657"/>
      <c r="DE657"/>
      <c r="DF657"/>
      <c r="DG657"/>
      <c r="DH657"/>
      <c r="DI657"/>
      <c r="DJ657"/>
      <c r="DK657"/>
      <c r="DL657"/>
    </row>
    <row r="658" spans="1:116" ht="14.4">
      <c r="A658" t="s">
        <v>773</v>
      </c>
      <c r="B658" s="188" t="s">
        <v>316</v>
      </c>
      <c r="C658" s="151" t="str">
        <f t="shared" si="158"/>
        <v>A.100.20.102</v>
      </c>
      <c r="D658" s="54" t="s">
        <v>30</v>
      </c>
      <c r="E658" s="150" t="s">
        <v>352</v>
      </c>
      <c r="F658" s="153" t="str">
        <f t="shared" si="159"/>
        <v>A514(A)</v>
      </c>
      <c r="G658" s="154">
        <f t="shared" si="160"/>
        <v>2.6896827333333335</v>
      </c>
      <c r="H658"/>
      <c r="I658"/>
      <c r="J658" s="227">
        <f t="shared" si="154"/>
        <v>0.76829810107999996</v>
      </c>
      <c r="K658"/>
      <c r="L658" s="280">
        <f t="shared" si="155"/>
        <v>3.450886198E-2</v>
      </c>
      <c r="M658" s="280">
        <f t="shared" si="156"/>
        <v>0.13285914029999998</v>
      </c>
      <c r="N658" s="281">
        <f t="shared" si="157"/>
        <v>0.1974776888</v>
      </c>
      <c r="O658" s="280">
        <v>0.40345240999999998</v>
      </c>
      <c r="P658" s="286">
        <v>0.10102493</v>
      </c>
      <c r="Q658" s="286">
        <v>2.9391779999999999E-2</v>
      </c>
      <c r="R658" s="286">
        <v>3.1131974E-2</v>
      </c>
      <c r="S658" s="219">
        <v>1.0865865E-3</v>
      </c>
      <c r="T658" s="219">
        <v>1.4310696000000001E-3</v>
      </c>
      <c r="U658" s="219">
        <v>8.5923187999999997E-4</v>
      </c>
      <c r="V658" s="219">
        <v>2.4424302999999999E-3</v>
      </c>
      <c r="W658" s="219">
        <v>0.19337536999999999</v>
      </c>
      <c r="X658" s="219">
        <v>0</v>
      </c>
      <c r="Y658" s="219">
        <v>2.8051313999999999E-3</v>
      </c>
      <c r="Z658" s="219">
        <v>0</v>
      </c>
      <c r="AA658" s="219">
        <v>1.2971873999999999E-3</v>
      </c>
      <c r="AB658" s="219">
        <v>0</v>
      </c>
      <c r="AC658"/>
      <c r="AD658" s="227">
        <f t="shared" si="149"/>
        <v>0.40345240999999998</v>
      </c>
      <c r="AE658" s="227">
        <f t="shared" si="150"/>
        <v>0.16736800227999998</v>
      </c>
      <c r="AF658" s="227">
        <f t="shared" si="151"/>
        <v>0.13415632769999999</v>
      </c>
      <c r="AG658" s="227">
        <f t="shared" si="152"/>
        <v>0.13285914029999998</v>
      </c>
      <c r="AH658" s="227">
        <f t="shared" si="153"/>
        <v>0.19618050139999998</v>
      </c>
      <c r="AI658"/>
      <c r="AJ658">
        <v>23.919142000000001</v>
      </c>
      <c r="AK658" s="155">
        <v>23.507107000000001</v>
      </c>
      <c r="AL658" s="155">
        <v>0.34846352000000003</v>
      </c>
      <c r="AM658" s="155">
        <v>0</v>
      </c>
      <c r="AN658" s="155">
        <v>6.3571371000000002E-2</v>
      </c>
      <c r="AO658" s="155">
        <v>0</v>
      </c>
      <c r="AP658" s="155">
        <v>0</v>
      </c>
      <c r="AQ658"/>
      <c r="AR658" s="156">
        <v>7.7728017999999996E-2</v>
      </c>
      <c r="AS658" s="156">
        <v>7.3322803000000006E-2</v>
      </c>
      <c r="AT658" s="156">
        <v>2.5344652000000001E-3</v>
      </c>
      <c r="AU658" s="156">
        <v>1.8707502000000001E-3</v>
      </c>
      <c r="AV658" s="282">
        <f t="shared" si="141"/>
        <v>4.3958515062300005E-6</v>
      </c>
      <c r="AW658" s="282">
        <f t="shared" si="142"/>
        <v>9.3730220395299996E-9</v>
      </c>
      <c r="AX658" s="283">
        <f t="shared" si="143"/>
        <v>0.26200983299999997</v>
      </c>
      <c r="AY658" s="157">
        <v>2.4960256E-6</v>
      </c>
      <c r="AZ658" s="157">
        <v>7.5311116000000006E-9</v>
      </c>
      <c r="BA658" s="157">
        <v>2.0576073000000001E-13</v>
      </c>
      <c r="BB658" s="157">
        <v>0</v>
      </c>
      <c r="BC658" s="157">
        <v>0</v>
      </c>
      <c r="BD658" s="157">
        <v>8.7551123000000001E-10</v>
      </c>
      <c r="BE658" s="157">
        <v>1.1749905E-6</v>
      </c>
      <c r="BF658" s="157">
        <v>1.9977162E-10</v>
      </c>
      <c r="BG658" s="157">
        <v>1.3686703000000001E-9</v>
      </c>
      <c r="BH658" s="157">
        <v>2.5813322999999998E-10</v>
      </c>
      <c r="BI658" s="157">
        <v>5.6481926999999995E-13</v>
      </c>
      <c r="BJ658" s="157">
        <v>1.2096734000000001E-11</v>
      </c>
      <c r="BK658" s="157">
        <v>1.9563198999999998E-12</v>
      </c>
      <c r="BL658" s="157">
        <v>5.1165563E-13</v>
      </c>
      <c r="BM658" s="157">
        <v>6.9694856999999995E-7</v>
      </c>
      <c r="BN658" s="157">
        <v>2.7011325000000001E-8</v>
      </c>
      <c r="BO658" s="157">
        <v>0</v>
      </c>
      <c r="BP658" s="157">
        <v>2.6938763000000001E-2</v>
      </c>
      <c r="BQ658" s="157">
        <v>0.23507106999999999</v>
      </c>
      <c r="BR658" s="157">
        <v>0</v>
      </c>
      <c r="BS658" s="157">
        <v>0</v>
      </c>
      <c r="BT658" s="157">
        <v>0</v>
      </c>
      <c r="BU658"/>
      <c r="BV658" s="155">
        <v>1.8630262E-4</v>
      </c>
      <c r="BW658" s="155">
        <v>9.4360264999999999E-6</v>
      </c>
      <c r="BX658" s="155">
        <v>7.4995490999999999E-5</v>
      </c>
      <c r="BY658" s="155">
        <v>2.9715374999999998E-7</v>
      </c>
      <c r="BZ658" s="155">
        <v>7.7727794000000002E-6</v>
      </c>
      <c r="CA658" s="155">
        <v>0</v>
      </c>
      <c r="CB658" s="155">
        <v>6.7165723000000001E-6</v>
      </c>
      <c r="CC658" s="155">
        <v>0</v>
      </c>
      <c r="CD658" s="155">
        <v>1.9393248E-6</v>
      </c>
      <c r="CE658" s="155">
        <v>6.0355753000000003E-7</v>
      </c>
      <c r="CF658" s="155">
        <v>0</v>
      </c>
      <c r="CG658" s="155">
        <v>0</v>
      </c>
      <c r="CH658" s="155">
        <v>0</v>
      </c>
      <c r="CI658" s="155">
        <v>6.5635682E-6</v>
      </c>
      <c r="CJ658" s="155">
        <v>2.9100409000000001E-5</v>
      </c>
      <c r="CK658" s="155">
        <v>4.8877737999999999E-5</v>
      </c>
      <c r="CL658" s="155">
        <v>0</v>
      </c>
      <c r="CM658"/>
      <c r="CN658" s="284">
        <v>0</v>
      </c>
      <c r="CO658" s="284">
        <v>2.6896827000000001</v>
      </c>
      <c r="CP658" s="285">
        <v>7.0230624999999998E-3</v>
      </c>
      <c r="CQ658" s="284">
        <v>6.4559919000000002E-3</v>
      </c>
      <c r="CR658" s="284">
        <v>2.9837552999999999E-7</v>
      </c>
      <c r="CS658" s="284">
        <v>1.1080409E-7</v>
      </c>
      <c r="CT658" s="284">
        <v>3.9453277000000002E-4</v>
      </c>
      <c r="CU658" s="284">
        <v>3.1288857000000001</v>
      </c>
      <c r="CV658" s="284">
        <v>1.7143784000000001E-4</v>
      </c>
      <c r="CW658" s="284">
        <v>1.9296575E-4</v>
      </c>
      <c r="CX658"/>
      <c r="CY658" s="158"/>
      <c r="CZ658" s="272"/>
      <c r="DA658"/>
      <c r="DB658" s="247"/>
      <c r="DC658"/>
      <c r="DD658"/>
      <c r="DE658"/>
      <c r="DF658"/>
      <c r="DG658"/>
      <c r="DH658"/>
      <c r="DI658"/>
      <c r="DJ658"/>
      <c r="DK658"/>
      <c r="DL658"/>
    </row>
    <row r="659" spans="1:116" ht="14.4">
      <c r="A659" t="s">
        <v>774</v>
      </c>
      <c r="B659" s="188" t="s">
        <v>316</v>
      </c>
      <c r="C659" s="151" t="str">
        <f t="shared" si="158"/>
        <v>A.100.20.103</v>
      </c>
      <c r="D659" s="54" t="s">
        <v>30</v>
      </c>
      <c r="E659" s="150" t="s">
        <v>352</v>
      </c>
      <c r="F659" s="153" t="str">
        <f t="shared" si="159"/>
        <v>ASt35 (1.0346)</v>
      </c>
      <c r="G659" s="154">
        <f t="shared" si="160"/>
        <v>2.5292133333333333</v>
      </c>
      <c r="H659"/>
      <c r="I659"/>
      <c r="J659" s="227">
        <f t="shared" si="154"/>
        <v>0.59690082959185942</v>
      </c>
      <c r="K659"/>
      <c r="L659" s="280">
        <f t="shared" si="155"/>
        <v>3.2417584922999995E-2</v>
      </c>
      <c r="M659" s="280">
        <f t="shared" si="156"/>
        <v>0.10787492456982001</v>
      </c>
      <c r="N659" s="281">
        <f t="shared" si="157"/>
        <v>7.7226320099039375E-2</v>
      </c>
      <c r="O659" s="280">
        <v>0.379382</v>
      </c>
      <c r="P659" s="286">
        <v>8.4524551000000003E-2</v>
      </c>
      <c r="Q659" s="219">
        <v>2.2855545000000001E-2</v>
      </c>
      <c r="R659" s="286">
        <v>3.1725062999999998E-2</v>
      </c>
      <c r="S659" s="219">
        <v>1.1079227E-4</v>
      </c>
      <c r="T659" s="219">
        <v>5.4410175E-4</v>
      </c>
      <c r="U659" s="286">
        <v>3.7627903000000001E-5</v>
      </c>
      <c r="V659" s="219">
        <v>4.9240565999999998E-4</v>
      </c>
      <c r="W659" s="219">
        <v>7.6888075E-2</v>
      </c>
      <c r="X659" s="286">
        <v>2.3093203E-6</v>
      </c>
      <c r="Y659" s="219">
        <v>2.6768047999999999E-4</v>
      </c>
      <c r="Z659" s="286">
        <v>1.1358952000000001E-7</v>
      </c>
      <c r="AA659" s="286">
        <v>7.0564619000000004E-5</v>
      </c>
      <c r="AB659" s="286">
        <v>3.9371098999999998E-14</v>
      </c>
      <c r="AC659"/>
      <c r="AD659" s="227">
        <f t="shared" si="149"/>
        <v>0.379382</v>
      </c>
      <c r="AE659" s="227">
        <f t="shared" si="150"/>
        <v>0.14029008658299999</v>
      </c>
      <c r="AF659" s="227">
        <f t="shared" si="151"/>
        <v>0.10794306627900001</v>
      </c>
      <c r="AG659" s="227">
        <f t="shared" si="152"/>
        <v>0.10787492456982001</v>
      </c>
      <c r="AH659" s="227">
        <f t="shared" si="153"/>
        <v>7.7155755480039376E-2</v>
      </c>
      <c r="AI659"/>
      <c r="AJ659">
        <v>24.010607</v>
      </c>
      <c r="AK659" s="155">
        <v>23.978778999999999</v>
      </c>
      <c r="AL659" s="155">
        <v>3.0729455999999999E-2</v>
      </c>
      <c r="AM659" s="155">
        <v>0</v>
      </c>
      <c r="AN659" s="155">
        <v>1.01736E-4</v>
      </c>
      <c r="AO659" s="155">
        <v>5.7894820999999995E-4</v>
      </c>
      <c r="AP659" s="155">
        <v>4.1855255000000001E-4</v>
      </c>
      <c r="AQ659"/>
      <c r="AR659" s="156">
        <v>6.2298704000000003E-2</v>
      </c>
      <c r="AS659" s="156">
        <v>5.825197E-2</v>
      </c>
      <c r="AT659" s="156">
        <v>2.2455479E-3</v>
      </c>
      <c r="AU659" s="156">
        <v>1.8011863999999999E-3</v>
      </c>
      <c r="AV659" s="282">
        <f t="shared" si="141"/>
        <v>3.4923243315327489E-6</v>
      </c>
      <c r="AW659" s="282">
        <f t="shared" si="142"/>
        <v>8.304541096520051E-9</v>
      </c>
      <c r="AX659" s="283">
        <f t="shared" si="143"/>
        <v>0.25226700200000002</v>
      </c>
      <c r="AY659" s="157">
        <v>2.3471099999999998E-6</v>
      </c>
      <c r="AZ659" s="157">
        <v>7.0817975000000001E-9</v>
      </c>
      <c r="BA659" s="157">
        <v>1.9348481999999999E-13</v>
      </c>
      <c r="BB659" s="157">
        <v>5.5627488000000001E-15</v>
      </c>
      <c r="BC659" s="157">
        <v>0</v>
      </c>
      <c r="BD659" s="157">
        <v>8.9279967000000004E-10</v>
      </c>
      <c r="BE659" s="157">
        <v>8.6783442E-7</v>
      </c>
      <c r="BF659" s="157">
        <v>2.037025E-10</v>
      </c>
      <c r="BG659" s="157">
        <v>1.0106973E-9</v>
      </c>
      <c r="BH659" s="157">
        <v>6.4669352999999996E-12</v>
      </c>
      <c r="BI659" s="157">
        <v>5.7138318999999998E-13</v>
      </c>
      <c r="BJ659" s="157">
        <v>2.8027646E-13</v>
      </c>
      <c r="BK659" s="157">
        <v>6.7674791999999999E-13</v>
      </c>
      <c r="BL659" s="157">
        <v>1.5496882999999999E-13</v>
      </c>
      <c r="BM659" s="157">
        <v>2.7517085999999999E-7</v>
      </c>
      <c r="BN659" s="157">
        <v>1.3162462999999999E-9</v>
      </c>
      <c r="BO659" s="157">
        <v>5.3188389000000002E-23</v>
      </c>
      <c r="BP659" s="157">
        <v>1.2479652000000001E-2</v>
      </c>
      <c r="BQ659" s="157">
        <v>0.23978735000000001</v>
      </c>
      <c r="BR659" s="157">
        <v>0</v>
      </c>
      <c r="BS659" s="157">
        <v>0</v>
      </c>
      <c r="BT659" s="157">
        <v>0</v>
      </c>
      <c r="BU659"/>
      <c r="BV659" s="155">
        <v>1.2011472000000001E-4</v>
      </c>
      <c r="BW659" s="155">
        <v>6.9681100000000001E-6</v>
      </c>
      <c r="BX659" s="155">
        <v>7.0521179000000001E-5</v>
      </c>
      <c r="BY659" s="155">
        <v>6.8824071000000001E-8</v>
      </c>
      <c r="BZ659" s="155">
        <v>5.7488975999999999E-6</v>
      </c>
      <c r="CA659" s="155">
        <v>1.1448228E-10</v>
      </c>
      <c r="CB659" s="155">
        <v>1.6826821E-7</v>
      </c>
      <c r="CC659" s="155">
        <v>1.7241892000000001E-10</v>
      </c>
      <c r="CD659" s="155">
        <v>7.3090626000000001E-7</v>
      </c>
      <c r="CE659" s="155">
        <v>5.9407536000000003E-8</v>
      </c>
      <c r="CF659" s="155">
        <v>0</v>
      </c>
      <c r="CG659" s="155">
        <v>1.1761933999999999E-19</v>
      </c>
      <c r="CH659" s="155">
        <v>9.6306255000000005E-16</v>
      </c>
      <c r="CI659" s="155">
        <v>6.5167297000000004E-6</v>
      </c>
      <c r="CJ659" s="155">
        <v>2.9268665000000001E-5</v>
      </c>
      <c r="CK659" s="155">
        <v>6.3440917999999999E-8</v>
      </c>
      <c r="CL659" s="155">
        <v>0</v>
      </c>
      <c r="CM659"/>
      <c r="CN659" s="284">
        <v>8.1514927999999997E-16</v>
      </c>
      <c r="CO659" s="284">
        <v>2.5292134000000002</v>
      </c>
      <c r="CP659" s="285">
        <v>7.2407835000000004E-3</v>
      </c>
      <c r="CQ659" s="284">
        <v>4.7675054999999997E-3</v>
      </c>
      <c r="CR659" s="284">
        <v>1.180676E-7</v>
      </c>
      <c r="CS659" s="284">
        <v>2.4393162999999999E-9</v>
      </c>
      <c r="CT659" s="284">
        <v>2.9159446000000001E-4</v>
      </c>
      <c r="CU659" s="284">
        <v>1.1698580999999999</v>
      </c>
      <c r="CV659" s="284">
        <v>4.2949817999999996E-6</v>
      </c>
      <c r="CW659" s="284">
        <v>1.9524821E-4</v>
      </c>
      <c r="CX659"/>
      <c r="CY659" s="158"/>
      <c r="CZ659" s="272"/>
      <c r="DA659"/>
      <c r="DB659" s="247"/>
      <c r="DC659"/>
      <c r="DD659"/>
      <c r="DE659"/>
      <c r="DF659"/>
      <c r="DG659"/>
      <c r="DH659"/>
      <c r="DI659"/>
      <c r="DJ659"/>
      <c r="DK659"/>
      <c r="DL659"/>
    </row>
    <row r="660" spans="1:116" ht="14.4">
      <c r="A660" t="s">
        <v>775</v>
      </c>
      <c r="B660" s="188" t="s">
        <v>316</v>
      </c>
      <c r="C660" s="151" t="str">
        <f t="shared" si="158"/>
        <v>A.100.20.104</v>
      </c>
      <c r="D660" s="54" t="s">
        <v>30</v>
      </c>
      <c r="E660" s="150" t="s">
        <v>352</v>
      </c>
      <c r="F660" s="153" t="str">
        <f t="shared" si="159"/>
        <v>X12CrNi 18 9</v>
      </c>
      <c r="G660" s="154">
        <f t="shared" si="160"/>
        <v>6.8140573333333334</v>
      </c>
      <c r="H660"/>
      <c r="I660"/>
      <c r="J660" s="227">
        <f t="shared" si="154"/>
        <v>3.8010452772536514</v>
      </c>
      <c r="K660"/>
      <c r="L660" s="280">
        <f t="shared" si="155"/>
        <v>8.864520640000001E-2</v>
      </c>
      <c r="M660" s="280">
        <f t="shared" si="156"/>
        <v>1.3761327378534001</v>
      </c>
      <c r="N660" s="281">
        <f t="shared" si="157"/>
        <v>1.3141587330002513</v>
      </c>
      <c r="O660" s="280">
        <v>1.0221085999999999</v>
      </c>
      <c r="P660" s="286">
        <v>1.2979445000000001</v>
      </c>
      <c r="Q660" s="219">
        <v>5.1416088999999998E-2</v>
      </c>
      <c r="R660" s="286">
        <v>6.7094015000000007E-2</v>
      </c>
      <c r="S660" s="219">
        <v>1.0776502E-2</v>
      </c>
      <c r="T660" s="219">
        <v>3.9039856000000002E-3</v>
      </c>
      <c r="U660" s="219">
        <v>6.8707038E-3</v>
      </c>
      <c r="V660" s="219">
        <v>2.6756825000000001E-2</v>
      </c>
      <c r="W660" s="219">
        <v>1.2490709</v>
      </c>
      <c r="X660" s="286">
        <v>1.4741947E-5</v>
      </c>
      <c r="Y660" s="219">
        <v>5.5082660999999998E-2</v>
      </c>
      <c r="Z660" s="286">
        <v>5.8190640000000002E-7</v>
      </c>
      <c r="AA660" s="219">
        <v>1.0005172E-2</v>
      </c>
      <c r="AB660" s="286">
        <v>2.5133224E-13</v>
      </c>
      <c r="AC660"/>
      <c r="AD660" s="227">
        <f t="shared" si="149"/>
        <v>1.0221085999999999</v>
      </c>
      <c r="AE660" s="227">
        <f t="shared" si="150"/>
        <v>1.4647626204000002</v>
      </c>
      <c r="AF660" s="227">
        <f t="shared" si="151"/>
        <v>1.3861225860000002</v>
      </c>
      <c r="AG660" s="227">
        <f t="shared" si="152"/>
        <v>1.3761327378534001</v>
      </c>
      <c r="AH660" s="227">
        <f t="shared" si="153"/>
        <v>1.3041535610002513</v>
      </c>
      <c r="AI660"/>
      <c r="AJ660">
        <v>43.217979999999997</v>
      </c>
      <c r="AK660" s="155">
        <v>36.460203</v>
      </c>
      <c r="AL660" s="155">
        <v>6.7534207000000004</v>
      </c>
      <c r="AM660" s="155">
        <v>0</v>
      </c>
      <c r="AN660" s="155">
        <v>6.4944937999999997E-4</v>
      </c>
      <c r="AO660" s="155">
        <v>2.1932477E-3</v>
      </c>
      <c r="AP660" s="155">
        <v>1.5143835E-3</v>
      </c>
      <c r="AQ660"/>
      <c r="AR660" s="156">
        <v>0.53360483000000003</v>
      </c>
      <c r="AS660" s="156">
        <v>0.51768126999999997</v>
      </c>
      <c r="AT660" s="156">
        <v>1.2867129999999999E-2</v>
      </c>
      <c r="AU660" s="156">
        <v>3.0564345E-3</v>
      </c>
      <c r="AV660" s="282">
        <f t="shared" si="141"/>
        <v>3.1036047733810772E-5</v>
      </c>
      <c r="AW660" s="282">
        <f t="shared" si="142"/>
        <v>4.7585540695830326E-8</v>
      </c>
      <c r="AX660" s="283">
        <f t="shared" si="143"/>
        <v>0.42807205800000003</v>
      </c>
      <c r="AY660" s="157">
        <v>6.3234454999999998E-6</v>
      </c>
      <c r="AZ660" s="157">
        <v>1.9079361000000001E-8</v>
      </c>
      <c r="BA660" s="157">
        <v>5.2127541000000003E-13</v>
      </c>
      <c r="BB660" s="157">
        <v>3.5510771999999998E-14</v>
      </c>
      <c r="BC660" s="157">
        <v>0</v>
      </c>
      <c r="BD660" s="157">
        <v>2.0560683000000002E-9</v>
      </c>
      <c r="BE660" s="157">
        <v>2.3101871000000001E-5</v>
      </c>
      <c r="BF660" s="157">
        <v>4.6948769000000005E-10</v>
      </c>
      <c r="BG660" s="157">
        <v>2.6909192000000001E-8</v>
      </c>
      <c r="BH660" s="157">
        <v>1.0797895000000001E-9</v>
      </c>
      <c r="BI660" s="157">
        <v>4.0299601999999998E-13</v>
      </c>
      <c r="BJ660" s="157">
        <v>4.1769287999999998E-11</v>
      </c>
      <c r="BK660" s="157">
        <v>3.9565203000000004E-12</v>
      </c>
      <c r="BL660" s="157">
        <v>1.0604260999999999E-12</v>
      </c>
      <c r="BM660" s="157">
        <v>1.3909726E-6</v>
      </c>
      <c r="BN660" s="157">
        <v>2.1770252999999999E-7</v>
      </c>
      <c r="BO660" s="157">
        <v>3.3953731000000001E-22</v>
      </c>
      <c r="BP660" s="157">
        <v>6.3488457999999998E-2</v>
      </c>
      <c r="BQ660" s="157">
        <v>0.36458360000000001</v>
      </c>
      <c r="BR660" s="157">
        <v>0</v>
      </c>
      <c r="BS660" s="157">
        <v>0</v>
      </c>
      <c r="BT660" s="157">
        <v>0</v>
      </c>
      <c r="BU660"/>
      <c r="BV660" s="155">
        <v>7.2833138000000003E-4</v>
      </c>
      <c r="BW660" s="155">
        <v>1.8552046999999999E-4</v>
      </c>
      <c r="BX660" s="155">
        <v>1.89994E-4</v>
      </c>
      <c r="BY660" s="155">
        <v>3.1427210999999999E-6</v>
      </c>
      <c r="BZ660" s="155">
        <v>1.5285208000000001E-4</v>
      </c>
      <c r="CA660" s="155">
        <v>7.3081746999999996E-10</v>
      </c>
      <c r="CB660" s="155">
        <v>2.8095895999999999E-5</v>
      </c>
      <c r="CC660" s="155">
        <v>1.1006661000000001E-9</v>
      </c>
      <c r="CD660" s="155">
        <v>5.3634462000000001E-6</v>
      </c>
      <c r="CE660" s="155">
        <v>4.5738523999999997E-6</v>
      </c>
      <c r="CF660" s="155">
        <v>0</v>
      </c>
      <c r="CG660" s="155">
        <v>7.5084345000000002E-19</v>
      </c>
      <c r="CH660" s="155">
        <v>6.1478768999999998E-15</v>
      </c>
      <c r="CI660" s="155">
        <v>2.4868039E-5</v>
      </c>
      <c r="CJ660" s="155">
        <v>5.2868613E-5</v>
      </c>
      <c r="CK660" s="155">
        <v>8.1050428999999998E-5</v>
      </c>
      <c r="CL660" s="155">
        <v>0</v>
      </c>
      <c r="CM660"/>
      <c r="CN660" s="284">
        <v>5.2036468999999998E-15</v>
      </c>
      <c r="CO660" s="284">
        <v>6.8140574999999997</v>
      </c>
      <c r="CP660" s="285">
        <v>4.3815349000000003E-2</v>
      </c>
      <c r="CQ660" s="284">
        <v>0.12693056999999999</v>
      </c>
      <c r="CR660" s="284">
        <v>5.9467223999999999E-7</v>
      </c>
      <c r="CS660" s="284">
        <v>4.0308380999999998E-7</v>
      </c>
      <c r="CT660" s="284">
        <v>7.7577432000000002E-3</v>
      </c>
      <c r="CU660" s="284">
        <v>6.4034151000000001</v>
      </c>
      <c r="CV660" s="284">
        <v>7.1713660000000004E-4</v>
      </c>
      <c r="CW660" s="284">
        <v>1.3793523E-4</v>
      </c>
      <c r="CX660"/>
      <c r="CY660" s="158"/>
      <c r="CZ660" s="267"/>
      <c r="DA660"/>
      <c r="DB660" s="247"/>
      <c r="DC660"/>
      <c r="DD660"/>
      <c r="DE660"/>
      <c r="DF660"/>
      <c r="DG660"/>
      <c r="DH660"/>
      <c r="DI660"/>
      <c r="DJ660"/>
      <c r="DK660"/>
      <c r="DL660"/>
    </row>
    <row r="661" spans="1:116" ht="14.4">
      <c r="A661" t="s">
        <v>776</v>
      </c>
      <c r="B661" s="188" t="s">
        <v>316</v>
      </c>
      <c r="C661" s="151" t="str">
        <f t="shared" si="158"/>
        <v>A.100.20.105</v>
      </c>
      <c r="D661" s="54" t="s">
        <v>30</v>
      </c>
      <c r="E661" s="150" t="s">
        <v>352</v>
      </c>
      <c r="F661" s="153" t="str">
        <f t="shared" si="159"/>
        <v>X12Ni5 (1.5680)</v>
      </c>
      <c r="G661" s="154">
        <f t="shared" si="160"/>
        <v>2.5772820666666667</v>
      </c>
      <c r="H661"/>
      <c r="I661"/>
      <c r="J661" s="227">
        <f t="shared" si="154"/>
        <v>0.94637877992611119</v>
      </c>
      <c r="K661"/>
      <c r="L661" s="280">
        <f t="shared" si="155"/>
        <v>3.8156132175000003E-2</v>
      </c>
      <c r="M661" s="280">
        <f t="shared" si="156"/>
        <v>0.27924233370406004</v>
      </c>
      <c r="N661" s="281">
        <f t="shared" si="157"/>
        <v>0.2423880040470511</v>
      </c>
      <c r="O661" s="280">
        <v>0.38659230999999999</v>
      </c>
      <c r="P661" s="286">
        <v>0.25650050000000002</v>
      </c>
      <c r="Q661" s="219">
        <v>2.2186902000000001E-2</v>
      </c>
      <c r="R661" s="286">
        <v>3.7380002000000002E-2</v>
      </c>
      <c r="S661" s="219">
        <v>1.2216273E-4</v>
      </c>
      <c r="T661" s="219">
        <v>6.1174769999999996E-4</v>
      </c>
      <c r="U661" s="286">
        <v>4.2219745000000001E-5</v>
      </c>
      <c r="V661" s="219">
        <v>5.5181017999999995E-4</v>
      </c>
      <c r="W661" s="219">
        <v>0.24191170000000001</v>
      </c>
      <c r="X661" s="286">
        <v>2.9977804999999999E-6</v>
      </c>
      <c r="Y661" s="219">
        <v>3.9691770999999998E-4</v>
      </c>
      <c r="Z661" s="286">
        <v>1.2374355999999999E-7</v>
      </c>
      <c r="AA661" s="286">
        <v>7.9386336999999997E-5</v>
      </c>
      <c r="AB661" s="286">
        <v>5.1108508E-14</v>
      </c>
      <c r="AC661"/>
      <c r="AD661" s="227">
        <f t="shared" si="149"/>
        <v>0.38659230999999999</v>
      </c>
      <c r="AE661" s="227">
        <f t="shared" si="150"/>
        <v>0.31739534435500005</v>
      </c>
      <c r="AF661" s="227">
        <f t="shared" si="151"/>
        <v>0.27931859851700003</v>
      </c>
      <c r="AG661" s="227">
        <f t="shared" si="152"/>
        <v>0.27924233370406004</v>
      </c>
      <c r="AH661" s="227">
        <f t="shared" si="153"/>
        <v>0.24230861771005111</v>
      </c>
      <c r="AI661"/>
      <c r="AJ661">
        <v>26.032394</v>
      </c>
      <c r="AK661" s="155">
        <v>25.997468999999999</v>
      </c>
      <c r="AL661" s="155">
        <v>3.3939275999999997E-2</v>
      </c>
      <c r="AM661" s="155">
        <v>0</v>
      </c>
      <c r="AN661" s="155">
        <v>1.3206578E-4</v>
      </c>
      <c r="AO661" s="155">
        <v>5.0278707999999999E-4</v>
      </c>
      <c r="AP661" s="155">
        <v>3.5169870999999999E-4</v>
      </c>
      <c r="AQ661"/>
      <c r="AR661" s="156">
        <v>0.1174688</v>
      </c>
      <c r="AS661" s="156">
        <v>0.11218134</v>
      </c>
      <c r="AT661" s="156">
        <v>3.2870570999999999E-3</v>
      </c>
      <c r="AU661" s="156">
        <v>2.0004025999999999E-3</v>
      </c>
      <c r="AV661" s="282">
        <f t="shared" si="141"/>
        <v>6.7254998907211296E-6</v>
      </c>
      <c r="AW661" s="282">
        <f t="shared" si="142"/>
        <v>1.2156276078910069E-8</v>
      </c>
      <c r="AX661" s="283">
        <f t="shared" si="143"/>
        <v>0.28016842400000003</v>
      </c>
      <c r="AY661" s="157">
        <v>2.3917178000000001E-6</v>
      </c>
      <c r="AZ661" s="157">
        <v>7.2163899000000001E-9</v>
      </c>
      <c r="BA661" s="157">
        <v>1.9716207999999999E-13</v>
      </c>
      <c r="BB661" s="157">
        <v>7.2211291E-15</v>
      </c>
      <c r="BC661" s="157">
        <v>0</v>
      </c>
      <c r="BD661" s="157">
        <v>1.0787923000000001E-9</v>
      </c>
      <c r="BE661" s="157">
        <v>4.0216556999999998E-6</v>
      </c>
      <c r="BF661" s="157">
        <v>2.4620707999999999E-10</v>
      </c>
      <c r="BG661" s="157">
        <v>4.6844084000000003E-9</v>
      </c>
      <c r="BH661" s="157">
        <v>7.2753148999999996E-12</v>
      </c>
      <c r="BI661" s="157">
        <v>5.4518911999999998E-13</v>
      </c>
      <c r="BJ661" s="157">
        <v>3.1520333999999999E-13</v>
      </c>
      <c r="BK661" s="157">
        <v>7.6316024999999999E-13</v>
      </c>
      <c r="BL661" s="157">
        <v>1.7466921999999999E-13</v>
      </c>
      <c r="BM661" s="157">
        <v>3.0956716000000001E-7</v>
      </c>
      <c r="BN661" s="157">
        <v>1.4804312E-9</v>
      </c>
      <c r="BO661" s="157">
        <v>6.9045042000000003E-23</v>
      </c>
      <c r="BP661" s="157">
        <v>2.0196894E-2</v>
      </c>
      <c r="BQ661" s="157">
        <v>0.25997153000000001</v>
      </c>
      <c r="BR661" s="157">
        <v>0</v>
      </c>
      <c r="BS661" s="157">
        <v>0</v>
      </c>
      <c r="BT661" s="157">
        <v>0</v>
      </c>
      <c r="BU661"/>
      <c r="BV661" s="155">
        <v>1.7388688999999999E-4</v>
      </c>
      <c r="BW661" s="155">
        <v>3.2295802000000002E-5</v>
      </c>
      <c r="BX661" s="155">
        <v>7.1861463000000002E-5</v>
      </c>
      <c r="BY661" s="155">
        <v>7.5268126000000003E-8</v>
      </c>
      <c r="BZ661" s="155">
        <v>2.6610720000000001E-5</v>
      </c>
      <c r="CA661" s="155">
        <v>1.4861201E-10</v>
      </c>
      <c r="CB661" s="155">
        <v>1.8930205999999999E-7</v>
      </c>
      <c r="CC661" s="155">
        <v>2.2382088E-10</v>
      </c>
      <c r="CD661" s="155">
        <v>8.2176586999999998E-7</v>
      </c>
      <c r="CE661" s="155">
        <v>6.0866851E-8</v>
      </c>
      <c r="CF661" s="155">
        <v>0</v>
      </c>
      <c r="CG661" s="155">
        <v>1.5268429999999999E-19</v>
      </c>
      <c r="CH661" s="155">
        <v>1.2501731E-15</v>
      </c>
      <c r="CI661" s="155">
        <v>9.2417994000000005E-6</v>
      </c>
      <c r="CJ661" s="155">
        <v>3.1697250999999998E-5</v>
      </c>
      <c r="CK661" s="155">
        <v>1.032284E-6</v>
      </c>
      <c r="CL661" s="155">
        <v>0</v>
      </c>
      <c r="CM661"/>
      <c r="CN661" s="284">
        <v>1.0581636E-15</v>
      </c>
      <c r="CO661" s="284">
        <v>2.5772821000000001</v>
      </c>
      <c r="CP661" s="285">
        <v>1.3100222999999999E-2</v>
      </c>
      <c r="CQ661" s="284">
        <v>2.2096351E-2</v>
      </c>
      <c r="CR661" s="284">
        <v>1.3282598999999999E-7</v>
      </c>
      <c r="CS661" s="284">
        <v>2.7380506999999999E-9</v>
      </c>
      <c r="CT661" s="284">
        <v>1.350537E-3</v>
      </c>
      <c r="CU661" s="284">
        <v>1.3169823000000001</v>
      </c>
      <c r="CV661" s="284">
        <v>4.8318629999999999E-6</v>
      </c>
      <c r="CW661" s="284">
        <v>1.8631114E-4</v>
      </c>
      <c r="CX661"/>
      <c r="CY661" s="158"/>
      <c r="CZ661" s="272"/>
      <c r="DA661"/>
      <c r="DB661" s="247"/>
      <c r="DC661"/>
      <c r="DD661"/>
      <c r="DE661"/>
      <c r="DF661"/>
      <c r="DG661"/>
      <c r="DH661"/>
      <c r="DI661"/>
      <c r="DJ661"/>
      <c r="DK661"/>
      <c r="DL661"/>
    </row>
    <row r="662" spans="1:116" ht="14.4">
      <c r="A662" t="s">
        <v>777</v>
      </c>
      <c r="B662" s="188" t="s">
        <v>316</v>
      </c>
      <c r="C662" s="151" t="str">
        <f t="shared" si="158"/>
        <v>A.100.20.106</v>
      </c>
      <c r="D662" s="54" t="s">
        <v>30</v>
      </c>
      <c r="E662" s="150" t="s">
        <v>352</v>
      </c>
      <c r="F662" s="153" t="str">
        <f t="shared" si="159"/>
        <v>X8Ni9</v>
      </c>
      <c r="G662" s="154">
        <f t="shared" si="160"/>
        <v>3.3035290666666666</v>
      </c>
      <c r="H662"/>
      <c r="I662"/>
      <c r="J662" s="227">
        <f t="shared" si="154"/>
        <v>2.8265642176060162</v>
      </c>
      <c r="K662"/>
      <c r="L662" s="280">
        <f t="shared" si="155"/>
        <v>7.2717832134999993E-2</v>
      </c>
      <c r="M662" s="280">
        <f t="shared" si="156"/>
        <v>1.1614650954528101</v>
      </c>
      <c r="N662" s="281">
        <f t="shared" si="157"/>
        <v>1.0968519300182062</v>
      </c>
      <c r="O662" s="280">
        <v>0.49552935999999997</v>
      </c>
      <c r="P662" s="286">
        <v>1.1378112</v>
      </c>
      <c r="Q662" s="219">
        <v>2.2956996E-2</v>
      </c>
      <c r="R662" s="286">
        <v>7.1740765999999997E-2</v>
      </c>
      <c r="S662" s="219">
        <v>1.7268306E-4</v>
      </c>
      <c r="T662" s="219">
        <v>7.4933764999999999E-4</v>
      </c>
      <c r="U662" s="286">
        <v>5.5045425000000002E-5</v>
      </c>
      <c r="V662" s="219">
        <v>6.8434463999999997E-4</v>
      </c>
      <c r="W662" s="219">
        <v>1.095702</v>
      </c>
      <c r="X662" s="286">
        <v>1.2102723E-5</v>
      </c>
      <c r="Y662" s="219">
        <v>1.0528782E-3</v>
      </c>
      <c r="Z662" s="286">
        <v>4.5208981000000002E-7</v>
      </c>
      <c r="AA662" s="286">
        <v>9.7051818000000001E-5</v>
      </c>
      <c r="AB662" s="286">
        <v>2.063367E-13</v>
      </c>
      <c r="AC662"/>
      <c r="AD662" s="227">
        <f t="shared" si="149"/>
        <v>0.49552935999999997</v>
      </c>
      <c r="AE662" s="227">
        <f t="shared" si="150"/>
        <v>1.234170372775</v>
      </c>
      <c r="AF662" s="227">
        <f t="shared" si="151"/>
        <v>1.1615495924579999</v>
      </c>
      <c r="AG662" s="227">
        <f t="shared" si="152"/>
        <v>1.1614650954528101</v>
      </c>
      <c r="AH662" s="227">
        <f t="shared" si="153"/>
        <v>1.0967548782002063</v>
      </c>
      <c r="AI662"/>
      <c r="AJ662">
        <v>40.953133999999999</v>
      </c>
      <c r="AK662" s="155">
        <v>40.905504000000001</v>
      </c>
      <c r="AL662" s="155">
        <v>4.4529578E-2</v>
      </c>
      <c r="AM662" s="155">
        <v>0</v>
      </c>
      <c r="AN662" s="155">
        <v>5.3317966999999998E-4</v>
      </c>
      <c r="AO662" s="155">
        <v>1.5315926E-3</v>
      </c>
      <c r="AP662" s="155">
        <v>1.0360377000000001E-3</v>
      </c>
      <c r="AQ662"/>
      <c r="AR662" s="156">
        <v>0.40447507999999999</v>
      </c>
      <c r="AS662" s="156">
        <v>0.39215356000000001</v>
      </c>
      <c r="AT662" s="156">
        <v>8.9578196999999995E-3</v>
      </c>
      <c r="AU662" s="156">
        <v>3.3636984000000002E-3</v>
      </c>
      <c r="AV662" s="282">
        <f t="shared" si="141"/>
        <v>2.3510405162953345E-5</v>
      </c>
      <c r="AW662" s="282">
        <f t="shared" si="142"/>
        <v>3.3128031902240282E-8</v>
      </c>
      <c r="AX662" s="283">
        <f t="shared" si="143"/>
        <v>0.47110621599999997</v>
      </c>
      <c r="AY662" s="157">
        <v>3.0656752E-6</v>
      </c>
      <c r="AZ662" s="157">
        <v>9.2498819000000005E-9</v>
      </c>
      <c r="BA662" s="157">
        <v>2.5271999000000002E-13</v>
      </c>
      <c r="BB662" s="157">
        <v>2.9153344999999998E-14</v>
      </c>
      <c r="BC662" s="157">
        <v>0</v>
      </c>
      <c r="BD662" s="157">
        <v>2.1812225E-9</v>
      </c>
      <c r="BE662" s="157">
        <v>2.0062377E-5</v>
      </c>
      <c r="BF662" s="157">
        <v>4.9804841E-10</v>
      </c>
      <c r="BG662" s="157">
        <v>2.3368896999999999E-8</v>
      </c>
      <c r="BH662" s="157">
        <v>8.8923198999999994E-12</v>
      </c>
      <c r="BI662" s="157">
        <v>5.1525643999999995E-13</v>
      </c>
      <c r="BJ662" s="157">
        <v>3.8696114000000002E-13</v>
      </c>
      <c r="BK662" s="157">
        <v>9.4214408999999992E-13</v>
      </c>
      <c r="BL662" s="157">
        <v>2.1519067999999999E-13</v>
      </c>
      <c r="BM662" s="157">
        <v>3.7836010999999998E-7</v>
      </c>
      <c r="BN662" s="157">
        <v>1.8116013E-9</v>
      </c>
      <c r="BO662" s="157">
        <v>2.7875058000000002E-22</v>
      </c>
      <c r="BP662" s="157">
        <v>6.2069116000000001E-2</v>
      </c>
      <c r="BQ662" s="157">
        <v>0.40903709999999999</v>
      </c>
      <c r="BR662" s="157">
        <v>0</v>
      </c>
      <c r="BS662" s="157">
        <v>0</v>
      </c>
      <c r="BT662" s="157">
        <v>0</v>
      </c>
      <c r="BU662"/>
      <c r="BV662" s="155">
        <v>4.6715112000000002E-4</v>
      </c>
      <c r="BW662" s="155">
        <v>1.6111254E-4</v>
      </c>
      <c r="BX662" s="155">
        <v>9.2111156E-5</v>
      </c>
      <c r="BY662" s="155">
        <v>9.0275723999999999E-8</v>
      </c>
      <c r="BZ662" s="155">
        <v>1.3273612000000001E-4</v>
      </c>
      <c r="CA662" s="155">
        <v>5.9998058000000003E-10</v>
      </c>
      <c r="CB662" s="155">
        <v>2.3137585999999999E-7</v>
      </c>
      <c r="CC662" s="155">
        <v>9.0361591999999995E-10</v>
      </c>
      <c r="CD662" s="155">
        <v>1.0067453E-6</v>
      </c>
      <c r="CE662" s="155">
        <v>6.8225216999999997E-8</v>
      </c>
      <c r="CF662" s="155">
        <v>0</v>
      </c>
      <c r="CG662" s="155">
        <v>6.1642135000000001E-19</v>
      </c>
      <c r="CH662" s="155">
        <v>5.0472339999999998E-15</v>
      </c>
      <c r="CI662" s="155">
        <v>2.4171906000000001E-5</v>
      </c>
      <c r="CJ662" s="155">
        <v>4.9700500999999999E-5</v>
      </c>
      <c r="CK662" s="155">
        <v>5.9207736000000001E-6</v>
      </c>
      <c r="CL662" s="155">
        <v>0</v>
      </c>
      <c r="CM662"/>
      <c r="CN662" s="284">
        <v>4.2720477000000001E-15</v>
      </c>
      <c r="CO662" s="284">
        <v>3.3035291999999998</v>
      </c>
      <c r="CP662" s="285">
        <v>4.3945170999999998E-2</v>
      </c>
      <c r="CQ662" s="284">
        <v>0.11023099</v>
      </c>
      <c r="CR662" s="284">
        <v>1.6234367000000001E-7</v>
      </c>
      <c r="CS662" s="284">
        <v>3.4397877999999999E-9</v>
      </c>
      <c r="CT662" s="284">
        <v>6.7369313000000004E-3</v>
      </c>
      <c r="CU662" s="284">
        <v>1.6142955999999999</v>
      </c>
      <c r="CV662" s="284">
        <v>5.9057898999999996E-6</v>
      </c>
      <c r="CW662" s="284">
        <v>1.7624240000000001E-4</v>
      </c>
      <c r="CX662"/>
      <c r="CY662" s="158"/>
      <c r="CZ662" s="272"/>
      <c r="DA662"/>
      <c r="DB662" s="247"/>
      <c r="DC662"/>
      <c r="DD662"/>
      <c r="DE662"/>
      <c r="DF662"/>
      <c r="DG662"/>
      <c r="DH662"/>
      <c r="DI662"/>
      <c r="DJ662"/>
      <c r="DK662"/>
      <c r="DL662"/>
    </row>
    <row r="663" spans="1:116" ht="14.4">
      <c r="B663" s="188"/>
      <c r="C663" s="151"/>
      <c r="D663" s="51" t="s">
        <v>31</v>
      </c>
      <c r="E663" s="150"/>
      <c r="F663"/>
      <c r="G663"/>
      <c r="H663"/>
      <c r="I663"/>
      <c r="J663"/>
      <c r="K663"/>
      <c r="L663"/>
      <c r="M663"/>
      <c r="N663" s="174"/>
      <c r="O663"/>
      <c r="P663" s="53"/>
      <c r="Q663"/>
      <c r="R663" s="53"/>
      <c r="S663"/>
      <c r="T663"/>
      <c r="U663" s="53"/>
      <c r="V663"/>
      <c r="W663"/>
      <c r="Y663"/>
      <c r="Z663" s="53"/>
      <c r="AA663" s="53"/>
      <c r="AB663" s="53"/>
      <c r="AC663"/>
      <c r="AD663"/>
      <c r="AE663"/>
      <c r="AF663"/>
      <c r="AG663"/>
      <c r="AH663"/>
      <c r="AI663"/>
      <c r="AJ663"/>
      <c r="AK663"/>
      <c r="AL663"/>
      <c r="AM663"/>
      <c r="AN663"/>
      <c r="AO663"/>
      <c r="AP663"/>
      <c r="AQ663"/>
      <c r="AR663"/>
      <c r="AS663"/>
      <c r="AT663"/>
      <c r="AU663"/>
      <c r="AX663" s="19"/>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s="117"/>
      <c r="CQ663"/>
      <c r="CR663"/>
      <c r="CS663"/>
      <c r="CT663"/>
      <c r="CU663"/>
      <c r="CV663"/>
      <c r="CW663"/>
      <c r="CX663"/>
      <c r="CY663" s="159"/>
      <c r="CZ663" s="272"/>
      <c r="DA663"/>
      <c r="DB663" s="247"/>
      <c r="DC663"/>
      <c r="DD663"/>
      <c r="DE663"/>
      <c r="DF663"/>
      <c r="DG663"/>
      <c r="DH663"/>
      <c r="DI663"/>
      <c r="DJ663"/>
      <c r="DK663"/>
      <c r="DL663"/>
    </row>
    <row r="664" spans="1:116" ht="14.4">
      <c r="A664" t="s">
        <v>778</v>
      </c>
      <c r="B664" s="188" t="s">
        <v>316</v>
      </c>
      <c r="C664" s="151" t="str">
        <f t="shared" si="158"/>
        <v>A.100.22.101</v>
      </c>
      <c r="D664" s="54" t="s">
        <v>31</v>
      </c>
      <c r="E664" s="150" t="s">
        <v>352</v>
      </c>
      <c r="F664" s="153" t="str">
        <f t="shared" si="159"/>
        <v>38Si6</v>
      </c>
      <c r="G664" s="154">
        <f t="shared" si="160"/>
        <v>2.5693107333333334</v>
      </c>
      <c r="H664"/>
      <c r="I664"/>
      <c r="J664" s="227">
        <f t="shared" si="154"/>
        <v>0.6174716899132987</v>
      </c>
      <c r="K664"/>
      <c r="L664" s="280">
        <f t="shared" si="155"/>
        <v>3.2698273684000002E-2</v>
      </c>
      <c r="M664" s="280">
        <f t="shared" si="156"/>
        <v>0.10807779678913002</v>
      </c>
      <c r="N664" s="281">
        <f t="shared" si="157"/>
        <v>9.1299009440168749E-2</v>
      </c>
      <c r="O664" s="280">
        <v>0.38539660999999997</v>
      </c>
      <c r="P664" s="286">
        <v>8.4316969000000005E-2</v>
      </c>
      <c r="Q664" s="286">
        <v>2.2931182000000001E-2</v>
      </c>
      <c r="R664" s="286">
        <v>3.1532769000000002E-2</v>
      </c>
      <c r="S664" s="219">
        <v>2.1335637000000001E-4</v>
      </c>
      <c r="T664" s="219">
        <v>8.8738553000000003E-4</v>
      </c>
      <c r="U664" s="286">
        <v>6.4762783999999999E-5</v>
      </c>
      <c r="V664" s="219">
        <v>8.1926188999999997E-4</v>
      </c>
      <c r="W664" s="219">
        <v>9.0649054000000007E-2</v>
      </c>
      <c r="X664" s="286">
        <v>9.8970869E-6</v>
      </c>
      <c r="Y664" s="219">
        <v>5.3527041E-4</v>
      </c>
      <c r="Z664" s="286">
        <v>4.8681223000000005E-7</v>
      </c>
      <c r="AA664" s="219">
        <v>1.1468503000000001E-4</v>
      </c>
      <c r="AB664" s="286">
        <v>1.6873327999999999E-13</v>
      </c>
      <c r="AC664"/>
      <c r="AD664" s="227">
        <f t="shared" si="149"/>
        <v>0.38539660999999997</v>
      </c>
      <c r="AE664" s="227">
        <f t="shared" si="150"/>
        <v>0.14076568657400004</v>
      </c>
      <c r="AF664" s="227">
        <f t="shared" si="151"/>
        <v>0.10818209792000003</v>
      </c>
      <c r="AG664" s="227">
        <f t="shared" si="152"/>
        <v>0.10807779678913002</v>
      </c>
      <c r="AH664" s="227">
        <f t="shared" si="153"/>
        <v>9.1184324410168743E-2</v>
      </c>
      <c r="AI664"/>
      <c r="AJ664">
        <v>24.356038000000002</v>
      </c>
      <c r="AK664" s="155">
        <v>24.295646000000001</v>
      </c>
      <c r="AL664" s="155">
        <v>5.5681314000000003E-2</v>
      </c>
      <c r="AM664" s="155">
        <v>0</v>
      </c>
      <c r="AN664" s="155">
        <v>4.3601141000000003E-4</v>
      </c>
      <c r="AO664" s="155">
        <v>2.4812065999999999E-3</v>
      </c>
      <c r="AP664" s="155">
        <v>1.7937967000000001E-3</v>
      </c>
      <c r="AQ664"/>
      <c r="AR664" s="156">
        <v>6.5968242999999996E-2</v>
      </c>
      <c r="AS664" s="156">
        <v>6.1858581000000003E-2</v>
      </c>
      <c r="AT664" s="156">
        <v>2.2786343E-3</v>
      </c>
      <c r="AU664" s="156">
        <v>1.831028E-3</v>
      </c>
      <c r="AV664" s="282">
        <f t="shared" si="141"/>
        <v>3.7085479684203521E-6</v>
      </c>
      <c r="AW664" s="282">
        <f t="shared" si="142"/>
        <v>8.4269018046602281E-9</v>
      </c>
      <c r="AX664" s="283">
        <f t="shared" si="143"/>
        <v>0.25644650799999996</v>
      </c>
      <c r="AY664" s="157">
        <v>2.3843205E-6</v>
      </c>
      <c r="AZ664" s="157">
        <v>7.1940704999999999E-9</v>
      </c>
      <c r="BA664" s="157">
        <v>1.9655228E-13</v>
      </c>
      <c r="BB664" s="157">
        <v>2.3840351999999999E-14</v>
      </c>
      <c r="BC664" s="157">
        <v>0</v>
      </c>
      <c r="BD664" s="157">
        <v>8.8747048000000001E-10</v>
      </c>
      <c r="BE664" s="157">
        <v>8.7404434000000003E-7</v>
      </c>
      <c r="BF664" s="157">
        <v>2.0243566E-10</v>
      </c>
      <c r="BG664" s="157">
        <v>1.017317E-9</v>
      </c>
      <c r="BH664" s="157">
        <v>1.0508965E-11</v>
      </c>
      <c r="BI664" s="157">
        <v>5.6332649E-13</v>
      </c>
      <c r="BJ664" s="157">
        <v>4.5755454000000002E-13</v>
      </c>
      <c r="BK664" s="157">
        <v>1.1003091999999999E-12</v>
      </c>
      <c r="BL664" s="157">
        <v>2.5193715000000001E-13</v>
      </c>
      <c r="BM664" s="157">
        <v>4.471531E-7</v>
      </c>
      <c r="BN664" s="157">
        <v>2.1425341000000001E-9</v>
      </c>
      <c r="BO664" s="157">
        <v>2.2795024E-22</v>
      </c>
      <c r="BP664" s="157">
        <v>1.3491898E-2</v>
      </c>
      <c r="BQ664" s="157">
        <v>0.24295460999999999</v>
      </c>
      <c r="BR664" s="157">
        <v>0</v>
      </c>
      <c r="BS664" s="157">
        <v>0</v>
      </c>
      <c r="BT664" s="157">
        <v>0</v>
      </c>
      <c r="BU664"/>
      <c r="BV664" s="155">
        <v>1.2236098999999999E-4</v>
      </c>
      <c r="BW664" s="155">
        <v>7.0139386000000001E-6</v>
      </c>
      <c r="BX664" s="155">
        <v>7.1639201000000006E-5</v>
      </c>
      <c r="BY664" s="155">
        <v>1.0708079999999999E-7</v>
      </c>
      <c r="BZ664" s="155">
        <v>5.8163042999999996E-6</v>
      </c>
      <c r="CA664" s="155">
        <v>4.9063832999999998E-10</v>
      </c>
      <c r="CB664" s="155">
        <v>2.7344070999999997E-7</v>
      </c>
      <c r="CC664" s="155">
        <v>7.3893824999999999E-10</v>
      </c>
      <c r="CD664" s="155">
        <v>1.1922434000000001E-6</v>
      </c>
      <c r="CE664" s="155">
        <v>7.8243368999999996E-8</v>
      </c>
      <c r="CF664" s="155">
        <v>0</v>
      </c>
      <c r="CG664" s="155">
        <v>5.0408288E-19</v>
      </c>
      <c r="CH664" s="155">
        <v>4.1274109000000004E-15</v>
      </c>
      <c r="CI664" s="155">
        <v>6.4829126000000002E-6</v>
      </c>
      <c r="CJ664" s="155">
        <v>2.9686775999999999E-5</v>
      </c>
      <c r="CK664" s="155">
        <v>6.9622753000000005E-8</v>
      </c>
      <c r="CL664" s="155">
        <v>0</v>
      </c>
      <c r="CM664"/>
      <c r="CN664" s="284">
        <v>3.4934968999999998E-15</v>
      </c>
      <c r="CO664" s="284">
        <v>2.5693107999999998</v>
      </c>
      <c r="CP664" s="285">
        <v>7.1458996999999996E-3</v>
      </c>
      <c r="CQ664" s="284">
        <v>4.7989462999999998E-3</v>
      </c>
      <c r="CR664" s="284">
        <v>1.9186082999999999E-7</v>
      </c>
      <c r="CS664" s="284">
        <v>4.0799911999999996E-9</v>
      </c>
      <c r="CT664" s="284">
        <v>2.9432728000000001E-4</v>
      </c>
      <c r="CU664" s="284">
        <v>1.9013522</v>
      </c>
      <c r="CV664" s="284">
        <v>6.9794761E-6</v>
      </c>
      <c r="CW664" s="284">
        <v>1.9262697E-4</v>
      </c>
      <c r="CX664"/>
      <c r="CY664" s="158"/>
      <c r="CZ664" s="273"/>
      <c r="DA664"/>
      <c r="DB664" s="49"/>
      <c r="DC664"/>
      <c r="DD664"/>
      <c r="DE664"/>
      <c r="DF664"/>
      <c r="DG664"/>
      <c r="DH664"/>
      <c r="DI664"/>
      <c r="DJ664"/>
      <c r="DK664"/>
      <c r="DL664"/>
    </row>
    <row r="665" spans="1:116" ht="14.4">
      <c r="A665" t="s">
        <v>779</v>
      </c>
      <c r="B665" s="188" t="s">
        <v>316</v>
      </c>
      <c r="C665" s="151" t="str">
        <f t="shared" si="158"/>
        <v>A.100.22.102</v>
      </c>
      <c r="D665" s="54" t="s">
        <v>31</v>
      </c>
      <c r="E665" s="150" t="s">
        <v>352</v>
      </c>
      <c r="F665" s="153" t="str">
        <f t="shared" si="159"/>
        <v>50CrV4</v>
      </c>
      <c r="G665" s="154">
        <f t="shared" si="160"/>
        <v>2.7672050666666665</v>
      </c>
      <c r="H665"/>
      <c r="I665"/>
      <c r="J665" s="227">
        <f t="shared" si="154"/>
        <v>0.71201270613460499</v>
      </c>
      <c r="K665"/>
      <c r="L665" s="280">
        <f t="shared" si="155"/>
        <v>3.9603082300000002E-2</v>
      </c>
      <c r="M665" s="280">
        <f t="shared" si="156"/>
        <v>0.12879686464456</v>
      </c>
      <c r="N665" s="281">
        <f t="shared" si="157"/>
        <v>0.12853199919004499</v>
      </c>
      <c r="O665" s="280">
        <v>0.41508075999999999</v>
      </c>
      <c r="P665" s="286">
        <v>0.10124588</v>
      </c>
      <c r="Q665" s="286">
        <v>2.4894751E-2</v>
      </c>
      <c r="R665" s="286">
        <v>3.1443592999999999E-2</v>
      </c>
      <c r="S665" s="219">
        <v>1.4028954000000001E-3</v>
      </c>
      <c r="T665" s="219">
        <v>1.4372978E-3</v>
      </c>
      <c r="U665" s="219">
        <v>5.3192960999999999E-3</v>
      </c>
      <c r="V665" s="219">
        <v>2.6529909999999999E-3</v>
      </c>
      <c r="W665" s="219">
        <v>0.12343469999999999</v>
      </c>
      <c r="X665" s="286">
        <v>2.6392232E-6</v>
      </c>
      <c r="Y665" s="219">
        <v>4.3578434000000003E-3</v>
      </c>
      <c r="Z665" s="286">
        <v>6.0342136E-7</v>
      </c>
      <c r="AA665" s="219">
        <v>7.3945578999999996E-4</v>
      </c>
      <c r="AB665" s="286">
        <v>4.4995541999999999E-14</v>
      </c>
      <c r="AC665"/>
      <c r="AD665" s="227">
        <f t="shared" si="149"/>
        <v>0.41508075999999999</v>
      </c>
      <c r="AE665" s="227">
        <f t="shared" si="150"/>
        <v>0.16839670429999998</v>
      </c>
      <c r="AF665" s="227">
        <f t="shared" si="151"/>
        <v>0.12953307779000001</v>
      </c>
      <c r="AG665" s="227">
        <f t="shared" si="152"/>
        <v>0.12879686464456</v>
      </c>
      <c r="AH665" s="227">
        <f t="shared" si="153"/>
        <v>0.12779254340004498</v>
      </c>
      <c r="AI665"/>
      <c r="AJ665">
        <v>24.483196</v>
      </c>
      <c r="AK665" s="155">
        <v>23.886029000000001</v>
      </c>
      <c r="AL665" s="155">
        <v>0.53525414999999998</v>
      </c>
      <c r="AM665" s="155">
        <v>0</v>
      </c>
      <c r="AN665" s="155">
        <v>1.4468297999999999E-2</v>
      </c>
      <c r="AO665" s="155">
        <v>3.1723481999999997E-2</v>
      </c>
      <c r="AP665" s="155">
        <v>1.5721064999999999E-2</v>
      </c>
      <c r="AQ665"/>
      <c r="AR665" s="156">
        <v>7.8936437999999998E-2</v>
      </c>
      <c r="AS665" s="156">
        <v>7.4592018999999996E-2</v>
      </c>
      <c r="AT665" s="156">
        <v>2.5473164000000001E-3</v>
      </c>
      <c r="AU665" s="156">
        <v>1.7971032E-3</v>
      </c>
      <c r="AV665" s="282">
        <f t="shared" si="141"/>
        <v>4.4719436143674272E-6</v>
      </c>
      <c r="AW665" s="282">
        <f t="shared" si="142"/>
        <v>9.4205489965800588E-9</v>
      </c>
      <c r="AX665" s="283">
        <f t="shared" si="143"/>
        <v>0.25169513300000002</v>
      </c>
      <c r="AY665" s="157">
        <v>2.5679676E-6</v>
      </c>
      <c r="AZ665" s="157">
        <v>7.7481780999999998E-9</v>
      </c>
      <c r="BA665" s="157">
        <v>2.1169129000000001E-13</v>
      </c>
      <c r="BB665" s="157">
        <v>6.3574272000000002E-15</v>
      </c>
      <c r="BC665" s="157">
        <v>0</v>
      </c>
      <c r="BD665" s="157">
        <v>8.9541601000000001E-10</v>
      </c>
      <c r="BE665" s="157">
        <v>1.1935211E-6</v>
      </c>
      <c r="BF665" s="157">
        <v>2.0318048000000001E-10</v>
      </c>
      <c r="BG665" s="157">
        <v>1.3800051E-9</v>
      </c>
      <c r="BH665" s="157">
        <v>7.7268765999999994E-11</v>
      </c>
      <c r="BI665" s="157">
        <v>5.6073287999999996E-13</v>
      </c>
      <c r="BJ665" s="157">
        <v>8.9804353000000002E-12</v>
      </c>
      <c r="BK665" s="157">
        <v>1.7321542E-12</v>
      </c>
      <c r="BL665" s="157">
        <v>4.3153691000000001E-13</v>
      </c>
      <c r="BM665" s="157">
        <v>6.8893043999999997E-7</v>
      </c>
      <c r="BN665" s="157">
        <v>2.0629051999999999E-8</v>
      </c>
      <c r="BO665" s="157">
        <v>6.0786729999999995E-23</v>
      </c>
      <c r="BP665" s="157">
        <v>1.3954773E-2</v>
      </c>
      <c r="BQ665" s="157">
        <v>0.23774036000000001</v>
      </c>
      <c r="BR665" s="157">
        <v>0</v>
      </c>
      <c r="BS665" s="157">
        <v>0</v>
      </c>
      <c r="BT665" s="157">
        <v>0</v>
      </c>
      <c r="BU665"/>
      <c r="BV665" s="155">
        <v>1.4396961000000001E-4</v>
      </c>
      <c r="BW665" s="155">
        <v>9.5184932999999994E-6</v>
      </c>
      <c r="BX665" s="155">
        <v>7.7157019999999995E-5</v>
      </c>
      <c r="BY665" s="155">
        <v>3.2274304999999999E-7</v>
      </c>
      <c r="BZ665" s="155">
        <v>8.3334711999999996E-6</v>
      </c>
      <c r="CA665" s="155">
        <v>8.4980854000000002E-9</v>
      </c>
      <c r="CB665" s="155">
        <v>2.0105169999999999E-6</v>
      </c>
      <c r="CC665" s="155">
        <v>1.2896733000000001E-8</v>
      </c>
      <c r="CD665" s="155">
        <v>2.167401E-6</v>
      </c>
      <c r="CE665" s="155">
        <v>3.5546134000000001E-6</v>
      </c>
      <c r="CF665" s="155">
        <v>0</v>
      </c>
      <c r="CG665" s="155">
        <v>1.3442210000000001E-19</v>
      </c>
      <c r="CH665" s="155">
        <v>1.1006428999999999E-15</v>
      </c>
      <c r="CI665" s="155">
        <v>6.6277159999999997E-6</v>
      </c>
      <c r="CJ665" s="155">
        <v>2.9795133999999998E-5</v>
      </c>
      <c r="CK665" s="155">
        <v>4.4611083000000004E-6</v>
      </c>
      <c r="CL665" s="155">
        <v>0</v>
      </c>
      <c r="CM665"/>
      <c r="CN665" s="284">
        <v>9.3159917999999994E-16</v>
      </c>
      <c r="CO665" s="284">
        <v>2.7672040999999998</v>
      </c>
      <c r="CP665" s="285">
        <v>7.5240749000000003E-3</v>
      </c>
      <c r="CQ665" s="284">
        <v>6.5150054000000001E-3</v>
      </c>
      <c r="CR665" s="284">
        <v>2.9686319E-7</v>
      </c>
      <c r="CS665" s="284">
        <v>2.0198757E-7</v>
      </c>
      <c r="CT665" s="284">
        <v>4.1155586000000001E-4</v>
      </c>
      <c r="CU665" s="284">
        <v>2.9911848999999999</v>
      </c>
      <c r="CV665" s="284">
        <v>5.1317648999999999E-5</v>
      </c>
      <c r="CW665" s="284">
        <v>1.9455787000000001E-4</v>
      </c>
      <c r="CX665"/>
      <c r="CY665" s="158"/>
      <c r="CZ665" s="272"/>
      <c r="DA665"/>
      <c r="DB665" s="49"/>
      <c r="DC665"/>
      <c r="DD665"/>
      <c r="DE665"/>
      <c r="DF665"/>
      <c r="DG665"/>
      <c r="DH665"/>
      <c r="DI665"/>
      <c r="DJ665"/>
      <c r="DK665"/>
      <c r="DL665"/>
    </row>
    <row r="666" spans="1:116" ht="14.4">
      <c r="A666" t="s">
        <v>780</v>
      </c>
      <c r="B666" s="188" t="s">
        <v>316</v>
      </c>
      <c r="C666" s="151" t="str">
        <f t="shared" si="158"/>
        <v>A.100.22.103</v>
      </c>
      <c r="D666" s="54" t="s">
        <v>31</v>
      </c>
      <c r="E666" s="150" t="s">
        <v>352</v>
      </c>
      <c r="F666" s="153" t="str">
        <f t="shared" si="159"/>
        <v>55Si7</v>
      </c>
      <c r="G666" s="154">
        <f t="shared" si="160"/>
        <v>2.5799165333333334</v>
      </c>
      <c r="H666"/>
      <c r="I666"/>
      <c r="J666" s="227">
        <f t="shared" si="154"/>
        <v>0.62313065075263563</v>
      </c>
      <c r="K666"/>
      <c r="L666" s="280">
        <f t="shared" si="155"/>
        <v>3.3025410753000001E-2</v>
      </c>
      <c r="M666" s="280">
        <f t="shared" si="156"/>
        <v>0.10894739258944999</v>
      </c>
      <c r="N666" s="281">
        <f t="shared" si="157"/>
        <v>9.4170367410185613E-2</v>
      </c>
      <c r="O666" s="280">
        <v>0.38698747999999999</v>
      </c>
      <c r="P666" s="286">
        <v>8.4800847999999998E-2</v>
      </c>
      <c r="Q666" s="286">
        <v>2.3009518999999999E-2</v>
      </c>
      <c r="R666" s="286">
        <v>3.1430125000000003E-2</v>
      </c>
      <c r="S666" s="219">
        <v>2.8014176000000003E-4</v>
      </c>
      <c r="T666" s="219">
        <v>1.2272114000000001E-3</v>
      </c>
      <c r="U666" s="286">
        <v>8.7932593E-5</v>
      </c>
      <c r="V666" s="219">
        <v>1.1256033000000001E-3</v>
      </c>
      <c r="W666" s="219">
        <v>9.3316414E-2</v>
      </c>
      <c r="X666" s="286">
        <v>1.0886796E-5</v>
      </c>
      <c r="Y666" s="219">
        <v>6.9516678000000002E-4</v>
      </c>
      <c r="Z666" s="286">
        <v>5.3549344999999995E-7</v>
      </c>
      <c r="AA666" s="219">
        <v>1.5878663000000001E-4</v>
      </c>
      <c r="AB666" s="286">
        <v>1.8560661E-13</v>
      </c>
      <c r="AC666"/>
      <c r="AD666" s="227">
        <f t="shared" si="149"/>
        <v>0.38698747999999999</v>
      </c>
      <c r="AE666" s="227">
        <f t="shared" si="150"/>
        <v>0.14196138105299999</v>
      </c>
      <c r="AF666" s="227">
        <f t="shared" si="151"/>
        <v>0.10909475692999999</v>
      </c>
      <c r="AG666" s="227">
        <f t="shared" si="152"/>
        <v>0.10894739258944999</v>
      </c>
      <c r="AH666" s="227">
        <f t="shared" si="153"/>
        <v>9.4011580780185608E-2</v>
      </c>
      <c r="AI666"/>
      <c r="AJ666">
        <v>24.364535</v>
      </c>
      <c r="AK666" s="155">
        <v>24.284890000000001</v>
      </c>
      <c r="AL666" s="155">
        <v>7.4463027000000001E-2</v>
      </c>
      <c r="AM666" s="155">
        <v>0</v>
      </c>
      <c r="AN666" s="155">
        <v>4.7961256000000001E-4</v>
      </c>
      <c r="AO666" s="155">
        <v>2.7293272999999998E-3</v>
      </c>
      <c r="AP666" s="155">
        <v>1.9731763000000002E-3</v>
      </c>
      <c r="AQ666"/>
      <c r="AR666" s="156">
        <v>6.9220407999999997E-2</v>
      </c>
      <c r="AS666" s="156">
        <v>6.5097746999999997E-2</v>
      </c>
      <c r="AT666" s="156">
        <v>2.2913798999999999E-3</v>
      </c>
      <c r="AU666" s="156">
        <v>1.8312809000000001E-3</v>
      </c>
      <c r="AV666" s="282">
        <f t="shared" si="141"/>
        <v>3.9027426175943874E-6</v>
      </c>
      <c r="AW666" s="282">
        <f t="shared" si="142"/>
        <v>8.4740380917802525E-9</v>
      </c>
      <c r="AX666" s="283">
        <f t="shared" si="143"/>
        <v>0.25648191599999998</v>
      </c>
      <c r="AY666" s="157">
        <v>2.3941627000000001E-6</v>
      </c>
      <c r="AZ666" s="157">
        <v>7.2237668E-9</v>
      </c>
      <c r="BA666" s="157">
        <v>1.9736362999999999E-13</v>
      </c>
      <c r="BB666" s="157">
        <v>2.6224387E-14</v>
      </c>
      <c r="BC666" s="157">
        <v>0</v>
      </c>
      <c r="BD666" s="157">
        <v>8.8456166999999999E-10</v>
      </c>
      <c r="BE666" s="157">
        <v>8.8559556000000003E-7</v>
      </c>
      <c r="BF666" s="157">
        <v>2.0176522999999999E-10</v>
      </c>
      <c r="BG666" s="157">
        <v>1.0306923E-9</v>
      </c>
      <c r="BH666" s="157">
        <v>1.4550785E-11</v>
      </c>
      <c r="BI666" s="157">
        <v>5.6102410000000001E-13</v>
      </c>
      <c r="BJ666" s="157">
        <v>6.3257190999999997E-13</v>
      </c>
      <c r="BK666" s="157">
        <v>1.5232328E-12</v>
      </c>
      <c r="BL666" s="157">
        <v>3.4878434000000001E-13</v>
      </c>
      <c r="BM666" s="157">
        <v>6.1913485000000003E-7</v>
      </c>
      <c r="BN666" s="157">
        <v>2.9649197E-9</v>
      </c>
      <c r="BO666" s="157">
        <v>2.5074525999999999E-22</v>
      </c>
      <c r="BP666" s="157">
        <v>1.3635056E-2</v>
      </c>
      <c r="BQ666" s="157">
        <v>0.24284686</v>
      </c>
      <c r="BR666" s="157">
        <v>0</v>
      </c>
      <c r="BS666" s="157">
        <v>0</v>
      </c>
      <c r="BT666" s="157">
        <v>0</v>
      </c>
      <c r="BU666"/>
      <c r="BV666" s="155">
        <v>1.2344586999999999E-4</v>
      </c>
      <c r="BW666" s="155">
        <v>7.1061761E-6</v>
      </c>
      <c r="BX666" s="155">
        <v>7.1934918999999993E-5</v>
      </c>
      <c r="BY666" s="155">
        <v>1.4293789999999999E-7</v>
      </c>
      <c r="BZ666" s="155">
        <v>5.8961517000000001E-6</v>
      </c>
      <c r="CA666" s="155">
        <v>5.3970216000000001E-10</v>
      </c>
      <c r="CB666" s="155">
        <v>3.7860798E-7</v>
      </c>
      <c r="CC666" s="155">
        <v>8.1283206999999999E-10</v>
      </c>
      <c r="CD666" s="155">
        <v>1.6487261E-6</v>
      </c>
      <c r="CE666" s="155">
        <v>9.3763949000000005E-8</v>
      </c>
      <c r="CF666" s="155">
        <v>0</v>
      </c>
      <c r="CG666" s="155">
        <v>5.5449116000000001E-19</v>
      </c>
      <c r="CH666" s="155">
        <v>4.5401519999999999E-15</v>
      </c>
      <c r="CI666" s="155">
        <v>6.4692748000000001E-6</v>
      </c>
      <c r="CJ666" s="155">
        <v>2.9697692999999999E-5</v>
      </c>
      <c r="CK666" s="155">
        <v>7.6271054999999996E-8</v>
      </c>
      <c r="CL666" s="155">
        <v>0</v>
      </c>
      <c r="CM666"/>
      <c r="CN666" s="284">
        <v>3.8428466000000003E-15</v>
      </c>
      <c r="CO666" s="284">
        <v>2.5799165999999998</v>
      </c>
      <c r="CP666" s="285">
        <v>7.1105012999999996E-3</v>
      </c>
      <c r="CQ666" s="284">
        <v>4.8620651000000001E-3</v>
      </c>
      <c r="CR666" s="284">
        <v>2.6565301000000001E-7</v>
      </c>
      <c r="CS666" s="284">
        <v>5.5959926000000002E-9</v>
      </c>
      <c r="CT666" s="284">
        <v>2.9829037999999999E-4</v>
      </c>
      <c r="CU666" s="284">
        <v>2.6324890000000001</v>
      </c>
      <c r="CV666" s="284">
        <v>9.6638300999999992E-6</v>
      </c>
      <c r="CW666" s="284">
        <v>1.9185750000000001E-4</v>
      </c>
      <c r="CX666"/>
      <c r="CY666" s="158"/>
      <c r="CZ666" s="272"/>
      <c r="DA666"/>
      <c r="DB666" s="49"/>
      <c r="DC666"/>
      <c r="DD666"/>
      <c r="DE666"/>
      <c r="DF666"/>
      <c r="DG666"/>
      <c r="DH666"/>
      <c r="DI666"/>
      <c r="DJ666"/>
      <c r="DK666"/>
      <c r="DL666"/>
    </row>
    <row r="667" spans="1:116" ht="14.4">
      <c r="A667" t="s">
        <v>781</v>
      </c>
      <c r="B667" s="188" t="s">
        <v>316</v>
      </c>
      <c r="C667" s="151" t="str">
        <f t="shared" si="158"/>
        <v>A.100.22.104</v>
      </c>
      <c r="D667" s="54" t="s">
        <v>31</v>
      </c>
      <c r="E667" s="150" t="s">
        <v>352</v>
      </c>
      <c r="F667" s="153" t="str">
        <f t="shared" si="159"/>
        <v>67SiCr5</v>
      </c>
      <c r="G667" s="154">
        <f t="shared" si="160"/>
        <v>2.6432862000000004</v>
      </c>
      <c r="H667"/>
      <c r="I667"/>
      <c r="J667" s="227">
        <f t="shared" si="154"/>
        <v>0.63188654285137624</v>
      </c>
      <c r="K667"/>
      <c r="L667" s="280">
        <f t="shared" si="155"/>
        <v>3.2224903262000004E-2</v>
      </c>
      <c r="M667" s="280">
        <f t="shared" si="156"/>
        <v>0.11149399065923001</v>
      </c>
      <c r="N667" s="281">
        <f t="shared" si="157"/>
        <v>9.1674718930146226E-2</v>
      </c>
      <c r="O667" s="280">
        <v>0.39649293000000002</v>
      </c>
      <c r="P667" s="286">
        <v>8.7280515000000003E-2</v>
      </c>
      <c r="Q667" s="286">
        <v>2.3502656E-2</v>
      </c>
      <c r="R667" s="286">
        <v>3.1665796000000003E-2</v>
      </c>
      <c r="S667" s="219">
        <v>3.3077010999999997E-4</v>
      </c>
      <c r="T667" s="286">
        <v>3.7419821999999997E-5</v>
      </c>
      <c r="U667" s="219">
        <v>1.9091733000000001E-4</v>
      </c>
      <c r="V667" s="219">
        <v>7.0182027999999999E-4</v>
      </c>
      <c r="W667" s="219">
        <v>8.9790099999999998E-2</v>
      </c>
      <c r="X667" s="286">
        <v>8.5774753000000002E-6</v>
      </c>
      <c r="Y667" s="219">
        <v>1.6164739000000001E-3</v>
      </c>
      <c r="Z667" s="286">
        <v>4.2190393E-7</v>
      </c>
      <c r="AA667" s="219">
        <v>2.6814503E-4</v>
      </c>
      <c r="AB667" s="286">
        <v>1.4623551E-13</v>
      </c>
      <c r="AC667"/>
      <c r="AD667" s="227">
        <f t="shared" si="149"/>
        <v>0.39649293000000002</v>
      </c>
      <c r="AE667" s="227">
        <f t="shared" si="150"/>
        <v>0.14370989454200001</v>
      </c>
      <c r="AF667" s="227">
        <f t="shared" si="151"/>
        <v>0.11175313631</v>
      </c>
      <c r="AG667" s="227">
        <f t="shared" si="152"/>
        <v>0.11149399065923001</v>
      </c>
      <c r="AH667" s="227">
        <f t="shared" si="153"/>
        <v>9.1406573900146226E-2</v>
      </c>
      <c r="AI667"/>
      <c r="AJ667">
        <v>24.461577999999999</v>
      </c>
      <c r="AK667" s="155">
        <v>24.266061000000001</v>
      </c>
      <c r="AL667" s="155">
        <v>0.19143389</v>
      </c>
      <c r="AM667" s="155">
        <v>0</v>
      </c>
      <c r="AN667" s="155">
        <v>3.7787656000000001E-4</v>
      </c>
      <c r="AO667" s="155">
        <v>2.1503791E-3</v>
      </c>
      <c r="AP667" s="155">
        <v>1.5546238E-3</v>
      </c>
      <c r="AQ667"/>
      <c r="AR667" s="156">
        <v>6.0654794999999997E-2</v>
      </c>
      <c r="AS667" s="156">
        <v>5.6471217999999997E-2</v>
      </c>
      <c r="AT667" s="156">
        <v>2.3559484000000002E-3</v>
      </c>
      <c r="AU667" s="156">
        <v>1.8276283000000001E-3</v>
      </c>
      <c r="AV667" s="282">
        <f t="shared" si="141"/>
        <v>3.3855646328516381E-6</v>
      </c>
      <c r="AW667" s="282">
        <f t="shared" si="142"/>
        <v>8.7128267775367965E-9</v>
      </c>
      <c r="AX667" s="283">
        <f t="shared" si="143"/>
        <v>0.25597034200000002</v>
      </c>
      <c r="AY667" s="157">
        <v>2.4529696999999998E-6</v>
      </c>
      <c r="AZ667" s="157">
        <v>7.4012017000000002E-9</v>
      </c>
      <c r="BA667" s="157">
        <v>2.022114E-13</v>
      </c>
      <c r="BB667" s="157">
        <v>2.0661637999999999E-14</v>
      </c>
      <c r="BC667" s="157">
        <v>0</v>
      </c>
      <c r="BD667" s="157">
        <v>8.9144674999999995E-10</v>
      </c>
      <c r="BE667" s="157">
        <v>9.2541327000000003E-7</v>
      </c>
      <c r="BF667" s="157">
        <v>2.0335243999999999E-10</v>
      </c>
      <c r="BG667" s="157">
        <v>1.0772601000000001E-9</v>
      </c>
      <c r="BH667" s="157">
        <v>2.9096238000000001E-11</v>
      </c>
      <c r="BI667" s="157">
        <v>5.6534090000000001E-13</v>
      </c>
      <c r="BJ667" s="157">
        <v>1.1242802999999999E-12</v>
      </c>
      <c r="BK667" s="157">
        <v>1.6432294E-14</v>
      </c>
      <c r="BL667" s="157">
        <v>8.0346426000000003E-15</v>
      </c>
      <c r="BM667" s="157">
        <v>4.2059673999999998E-10</v>
      </c>
      <c r="BN667" s="157">
        <v>5.8695987000000001E-9</v>
      </c>
      <c r="BO667" s="157">
        <v>1.9755687000000001E-22</v>
      </c>
      <c r="BP667" s="157">
        <v>1.3311342E-2</v>
      </c>
      <c r="BQ667" s="157">
        <v>0.24265900000000001</v>
      </c>
      <c r="BR667" s="157">
        <v>0</v>
      </c>
      <c r="BS667" s="157">
        <v>0</v>
      </c>
      <c r="BT667" s="157">
        <v>0</v>
      </c>
      <c r="BU667"/>
      <c r="BV667" s="155">
        <v>1.2684485E-4</v>
      </c>
      <c r="BW667" s="155">
        <v>7.4271712000000004E-6</v>
      </c>
      <c r="BX667" s="155">
        <v>7.3701832000000001E-5</v>
      </c>
      <c r="BY667" s="155">
        <v>9.3351668000000001E-8</v>
      </c>
      <c r="BZ667" s="155">
        <v>6.1515406000000002E-6</v>
      </c>
      <c r="CA667" s="155">
        <v>4.2521987999999999E-10</v>
      </c>
      <c r="CB667" s="155">
        <v>7.5707768999999999E-7</v>
      </c>
      <c r="CC667" s="155">
        <v>6.4041315000000004E-10</v>
      </c>
      <c r="CD667" s="155">
        <v>5.3849241999999999E-8</v>
      </c>
      <c r="CE667" s="155">
        <v>1.6121549000000001E-7</v>
      </c>
      <c r="CF667" s="155">
        <v>0</v>
      </c>
      <c r="CG667" s="155">
        <v>4.3687183000000005E-19</v>
      </c>
      <c r="CH667" s="155">
        <v>3.5770895E-15</v>
      </c>
      <c r="CI667" s="155">
        <v>6.5351716E-6</v>
      </c>
      <c r="CJ667" s="155">
        <v>2.9824477999999999E-5</v>
      </c>
      <c r="CK667" s="155">
        <v>2.1381011000000001E-6</v>
      </c>
      <c r="CL667" s="155">
        <v>0</v>
      </c>
      <c r="CM667"/>
      <c r="CN667" s="284">
        <v>3.0276973E-15</v>
      </c>
      <c r="CO667" s="284">
        <v>2.6432861999999999</v>
      </c>
      <c r="CP667" s="285">
        <v>7.2272435000000001E-3</v>
      </c>
      <c r="CQ667" s="284">
        <v>5.0816591999999997E-3</v>
      </c>
      <c r="CR667" s="284">
        <v>1.2178744999999999E-10</v>
      </c>
      <c r="CS667" s="284">
        <v>1.1020681999999999E-8</v>
      </c>
      <c r="CT667" s="284">
        <v>3.1146305999999997E-4</v>
      </c>
      <c r="CU667" s="284">
        <v>1.5706185000000001E-2</v>
      </c>
      <c r="CV667" s="284">
        <v>1.9324117E-5</v>
      </c>
      <c r="CW667" s="284">
        <v>1.9329235E-4</v>
      </c>
      <c r="CX667"/>
      <c r="CY667" s="158"/>
      <c r="CZ667" s="272"/>
      <c r="DA667"/>
      <c r="DB667" s="247"/>
      <c r="DC667"/>
      <c r="DD667"/>
      <c r="DE667"/>
      <c r="DF667"/>
      <c r="DG667"/>
      <c r="DH667"/>
      <c r="DI667"/>
      <c r="DJ667"/>
      <c r="DK667"/>
      <c r="DL667"/>
    </row>
    <row r="668" spans="1:116" ht="14.4">
      <c r="B668" s="188"/>
      <c r="C668" s="151"/>
      <c r="D668" s="51" t="s">
        <v>1702</v>
      </c>
      <c r="E668" s="150"/>
      <c r="F668"/>
      <c r="G668"/>
      <c r="H668"/>
      <c r="I668"/>
      <c r="J668"/>
      <c r="K668"/>
      <c r="L668"/>
      <c r="M668"/>
      <c r="N668" s="174"/>
      <c r="O668"/>
      <c r="P668" s="53"/>
      <c r="Q668" s="53"/>
      <c r="R668" s="53"/>
      <c r="S668"/>
      <c r="T668" s="53"/>
      <c r="U668"/>
      <c r="V668"/>
      <c r="W668"/>
      <c r="Y668"/>
      <c r="Z668" s="53"/>
      <c r="AA668"/>
      <c r="AB668" s="53"/>
      <c r="AC668"/>
      <c r="AD668"/>
      <c r="AE668"/>
      <c r="AF668"/>
      <c r="AG668"/>
      <c r="AH668"/>
      <c r="AI668"/>
      <c r="AJ668"/>
      <c r="AK668"/>
      <c r="AL668"/>
      <c r="AM668"/>
      <c r="AN668"/>
      <c r="AO668"/>
      <c r="AP668"/>
      <c r="AQ668"/>
      <c r="AR668"/>
      <c r="AS668"/>
      <c r="AT668"/>
      <c r="AU668"/>
      <c r="AX668" s="19"/>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s="117"/>
      <c r="CQ668"/>
      <c r="CR668"/>
      <c r="CS668"/>
      <c r="CT668"/>
      <c r="CU668"/>
      <c r="CV668"/>
      <c r="CW668"/>
      <c r="CX668"/>
      <c r="CY668" s="159"/>
      <c r="CZ668" s="272"/>
      <c r="DA668"/>
      <c r="DB668" s="247"/>
      <c r="DC668"/>
      <c r="DD668"/>
      <c r="DE668"/>
      <c r="DF668"/>
      <c r="DG668"/>
      <c r="DH668"/>
      <c r="DI668"/>
      <c r="DJ668"/>
      <c r="DK668"/>
      <c r="DL668"/>
    </row>
    <row r="669" spans="1:116" ht="14.4" customHeight="1">
      <c r="A669" t="s">
        <v>1703</v>
      </c>
      <c r="B669" s="188" t="s">
        <v>317</v>
      </c>
      <c r="C669" s="151" t="str">
        <f t="shared" si="158"/>
        <v>A.100.24.099</v>
      </c>
      <c r="D669" s="54" t="s">
        <v>93</v>
      </c>
      <c r="E669" s="150" t="s">
        <v>352</v>
      </c>
      <c r="F669" s="153" t="str">
        <f t="shared" si="159"/>
        <v>Aluminium (primary) Global average</v>
      </c>
      <c r="G669" s="154">
        <f t="shared" si="160"/>
        <v>11.751060000000001</v>
      </c>
      <c r="H669"/>
      <c r="I669"/>
      <c r="J669" s="227">
        <f t="shared" si="154"/>
        <v>3.2460823112791299</v>
      </c>
      <c r="K669"/>
      <c r="L669" s="280">
        <f t="shared" si="155"/>
        <v>0.123713734213</v>
      </c>
      <c r="M669" s="280">
        <f t="shared" si="156"/>
        <v>0.31186602595600005</v>
      </c>
      <c r="N669" s="281">
        <f t="shared" si="157"/>
        <v>1.0478435511101298</v>
      </c>
      <c r="O669" s="280">
        <v>1.762659</v>
      </c>
      <c r="P669" s="286">
        <v>0.17341276999999999</v>
      </c>
      <c r="Q669" s="286">
        <v>0.1375642</v>
      </c>
      <c r="R669" s="286">
        <v>0.11677372</v>
      </c>
      <c r="S669" s="219">
        <v>6.3026714999999999E-3</v>
      </c>
      <c r="T669" s="286">
        <v>5.7608522999999999E-5</v>
      </c>
      <c r="U669" s="219">
        <v>5.7973419000000004E-4</v>
      </c>
      <c r="V669" s="219">
        <v>7.2705353000000002E-4</v>
      </c>
      <c r="W669" s="219">
        <v>1.0234479999999999</v>
      </c>
      <c r="X669" s="219">
        <v>1.0733171E-4</v>
      </c>
      <c r="Y669" s="219">
        <v>2.439123E-2</v>
      </c>
      <c r="Z669" s="286">
        <v>5.4670716000000002E-5</v>
      </c>
      <c r="AA669" s="286">
        <v>3.8253229000000001E-6</v>
      </c>
      <c r="AB669" s="286">
        <v>4.9578723000000003E-7</v>
      </c>
      <c r="AC669"/>
      <c r="AD669" s="227">
        <f t="shared" si="149"/>
        <v>1.762659</v>
      </c>
      <c r="AE669" s="227">
        <f t="shared" si="150"/>
        <v>0.43541775774300007</v>
      </c>
      <c r="AF669" s="227">
        <f t="shared" si="151"/>
        <v>0.31170784885290004</v>
      </c>
      <c r="AG669" s="227">
        <f t="shared" si="152"/>
        <v>0.31186602595599999</v>
      </c>
      <c r="AH669" s="227">
        <f t="shared" si="153"/>
        <v>1.0478397257872298</v>
      </c>
      <c r="AI669"/>
      <c r="AJ669">
        <v>118.10262</v>
      </c>
      <c r="AK669" s="155">
        <v>100.13160000000001</v>
      </c>
      <c r="AL669" s="155">
        <v>1.8201206999999999</v>
      </c>
      <c r="AM669" s="155">
        <v>0</v>
      </c>
      <c r="AN669" s="155">
        <v>8.0697678999999994E-2</v>
      </c>
      <c r="AO669" s="155">
        <v>3.4784388000000002</v>
      </c>
      <c r="AP669" s="155">
        <v>12.591764</v>
      </c>
      <c r="AQ669"/>
      <c r="AR669" s="156">
        <v>0.27167593000000001</v>
      </c>
      <c r="AS669" s="156">
        <v>0.25865786000000002</v>
      </c>
      <c r="AT669" s="156">
        <v>1.0966154000000001E-2</v>
      </c>
      <c r="AU669" s="156">
        <v>2.0519111E-3</v>
      </c>
      <c r="AV669" s="282">
        <f t="shared" si="141"/>
        <v>1.5507065719328321E-5</v>
      </c>
      <c r="AW669" s="282">
        <f t="shared" si="142"/>
        <v>4.0555301927374408E-8</v>
      </c>
      <c r="AX669" s="283">
        <f t="shared" si="143"/>
        <v>0.28738251100000001</v>
      </c>
      <c r="AY669" s="157">
        <v>1.0965765E-5</v>
      </c>
      <c r="AZ669" s="157">
        <v>3.3088732E-8</v>
      </c>
      <c r="BA669" s="157">
        <v>9.0393131999999998E-13</v>
      </c>
      <c r="BB669" s="157">
        <v>1.0878832E-13</v>
      </c>
      <c r="BC669" s="157">
        <v>0</v>
      </c>
      <c r="BD669" s="157">
        <v>1.6832537000000001E-8</v>
      </c>
      <c r="BE669" s="157">
        <v>4.5198578999999999E-6</v>
      </c>
      <c r="BF669" s="157">
        <v>2.3941058E-9</v>
      </c>
      <c r="BG669" s="157">
        <v>5.0709377000000004E-9</v>
      </c>
      <c r="BH669" s="157">
        <v>3.5231209000000001E-13</v>
      </c>
      <c r="BI669" s="157">
        <v>9.7424429000000005E-16</v>
      </c>
      <c r="BJ669" s="157">
        <v>2.1743227E-13</v>
      </c>
      <c r="BK669" s="157">
        <v>4.3354134E-14</v>
      </c>
      <c r="BL669" s="157">
        <v>8.4233156999999998E-15</v>
      </c>
      <c r="BM669" s="157">
        <v>3.6246543999999999E-10</v>
      </c>
      <c r="BN669" s="157">
        <v>4.2477080999999998E-9</v>
      </c>
      <c r="BO669" s="157">
        <v>4.1867230000000002E-22</v>
      </c>
      <c r="BP669" s="157">
        <v>3.9361480999999997E-2</v>
      </c>
      <c r="BQ669" s="157">
        <v>0.24802103</v>
      </c>
      <c r="BR669" s="157">
        <v>0</v>
      </c>
      <c r="BS669" s="157">
        <v>0</v>
      </c>
      <c r="BT669" s="157">
        <v>0</v>
      </c>
      <c r="BU669"/>
      <c r="BV669" s="155">
        <v>5.7538953999999995E-4</v>
      </c>
      <c r="BW669" s="155">
        <v>4.0472064999999999E-5</v>
      </c>
      <c r="BX669" s="155">
        <v>3.2765072999999998E-4</v>
      </c>
      <c r="BY669" s="155">
        <v>8.6878340999999998E-8</v>
      </c>
      <c r="BZ669" s="155">
        <v>3.0880382000000001E-5</v>
      </c>
      <c r="CA669" s="155">
        <v>1.0837665000000001E-5</v>
      </c>
      <c r="CB669" s="155">
        <v>9.1392665000000006E-9</v>
      </c>
      <c r="CC669" s="155">
        <v>1.6449499999999999E-5</v>
      </c>
      <c r="CD669" s="155">
        <v>9.4668809999999998E-8</v>
      </c>
      <c r="CE669" s="155">
        <v>4.0662559000000003E-7</v>
      </c>
      <c r="CF669" s="155">
        <v>0</v>
      </c>
      <c r="CG669" s="155">
        <v>9.2584037999999999E-19</v>
      </c>
      <c r="CH669" s="155">
        <v>7.5807448999999993E-15</v>
      </c>
      <c r="CI669" s="155">
        <v>2.3963127000000002E-5</v>
      </c>
      <c r="CJ669" s="155">
        <v>1.2403104000000001E-4</v>
      </c>
      <c r="CK669" s="155">
        <v>5.0770870000000003E-7</v>
      </c>
      <c r="CL669" s="155">
        <v>0</v>
      </c>
      <c r="CM669"/>
      <c r="CN669" s="284">
        <v>6.4164459000000003E-15</v>
      </c>
      <c r="CO669" s="284">
        <v>11.700283000000001</v>
      </c>
      <c r="CP669" s="285">
        <v>0.31034629000000002</v>
      </c>
      <c r="CQ669" s="284">
        <v>3.0175869000000001E-2</v>
      </c>
      <c r="CR669" s="284">
        <v>2.1588663999999999E-10</v>
      </c>
      <c r="CS669" s="284">
        <v>1.5201399E-8</v>
      </c>
      <c r="CT669" s="284">
        <v>1.3466583E-3</v>
      </c>
      <c r="CU669" s="284">
        <v>2.2313709000000001E-2</v>
      </c>
      <c r="CV669" s="284">
        <v>2.3406169999999999E-7</v>
      </c>
      <c r="CW669" s="284">
        <v>3.8116999999999999E-3</v>
      </c>
      <c r="CX669"/>
      <c r="CY669" s="158"/>
      <c r="CZ669" s="270"/>
      <c r="DA669"/>
      <c r="DB669" s="247"/>
      <c r="DC669"/>
      <c r="DD669"/>
      <c r="DE669"/>
      <c r="DF669"/>
      <c r="DG669"/>
      <c r="DH669"/>
      <c r="DI669"/>
      <c r="DJ669"/>
      <c r="DK669"/>
      <c r="DL669"/>
    </row>
    <row r="670" spans="1:116" ht="14.4" customHeight="1">
      <c r="A670" t="s">
        <v>1704</v>
      </c>
      <c r="B670" s="188" t="s">
        <v>317</v>
      </c>
      <c r="C670" s="151" t="str">
        <f t="shared" si="158"/>
        <v>A.100.24.100</v>
      </c>
      <c r="D670" s="54" t="s">
        <v>93</v>
      </c>
      <c r="E670" s="150" t="s">
        <v>352</v>
      </c>
      <c r="F670" s="153" t="str">
        <f t="shared" si="159"/>
        <v>Aluminium trade mix Global (64% prim 36% sec)</v>
      </c>
      <c r="G670" s="154">
        <f t="shared" si="160"/>
        <v>7.6799080000000011</v>
      </c>
      <c r="H670"/>
      <c r="I670"/>
      <c r="J670" s="227">
        <f t="shared" si="154"/>
        <v>2.1081779524956699</v>
      </c>
      <c r="K670"/>
      <c r="L670" s="280">
        <f t="shared" si="155"/>
        <v>8.0907888412999993E-2</v>
      </c>
      <c r="M670" s="280">
        <f t="shared" si="156"/>
        <v>0.20203734895200001</v>
      </c>
      <c r="N670" s="281">
        <f t="shared" si="157"/>
        <v>0.67324651513066991</v>
      </c>
      <c r="O670" s="280">
        <v>1.1519862000000001</v>
      </c>
      <c r="P670" s="286">
        <v>0.11172404</v>
      </c>
      <c r="Q670" s="219">
        <v>8.9212024000000001E-2</v>
      </c>
      <c r="R670" s="219">
        <v>7.5853831999999996E-2</v>
      </c>
      <c r="S670" s="219">
        <v>4.5648993000000004E-3</v>
      </c>
      <c r="T670" s="286">
        <v>4.9415553E-5</v>
      </c>
      <c r="U670" s="219">
        <v>4.3974155999999999E-4</v>
      </c>
      <c r="V670" s="219">
        <v>5.7915256999999999E-4</v>
      </c>
      <c r="W670" s="219">
        <v>0.65507344999999995</v>
      </c>
      <c r="X670" s="219">
        <v>4.7588672000000001E-4</v>
      </c>
      <c r="Y670" s="219">
        <v>1.8169138000000001E-2</v>
      </c>
      <c r="Z670" s="286">
        <v>4.6245661999999999E-5</v>
      </c>
      <c r="AA670" s="286">
        <v>3.6098198999999999E-6</v>
      </c>
      <c r="AB670" s="286">
        <v>3.1731077000000001E-7</v>
      </c>
      <c r="AC670"/>
      <c r="AD670" s="227">
        <f t="shared" si="149"/>
        <v>1.1519862000000001</v>
      </c>
      <c r="AE670" s="227">
        <f t="shared" si="150"/>
        <v>0.28242310498299994</v>
      </c>
      <c r="AF670" s="227">
        <f t="shared" si="151"/>
        <v>0.20151882638989999</v>
      </c>
      <c r="AG670" s="227">
        <f t="shared" si="152"/>
        <v>0.20203734895199998</v>
      </c>
      <c r="AH670" s="227">
        <f t="shared" si="153"/>
        <v>0.67324290531076991</v>
      </c>
      <c r="AI670"/>
      <c r="AJ670">
        <v>78.075683999999995</v>
      </c>
      <c r="AK670" s="155">
        <v>66.387319000000005</v>
      </c>
      <c r="AL670" s="155">
        <v>1.2581766999999999</v>
      </c>
      <c r="AM670" s="155">
        <v>0</v>
      </c>
      <c r="AN670" s="155">
        <v>8.3342554999999999E-2</v>
      </c>
      <c r="AO670" s="155">
        <v>2.2694372</v>
      </c>
      <c r="AP670" s="155">
        <v>8.0774089</v>
      </c>
      <c r="AQ670"/>
      <c r="AR670" s="156">
        <v>0.17691570000000001</v>
      </c>
      <c r="AS670" s="156">
        <v>0.16829927</v>
      </c>
      <c r="AT670" s="156">
        <v>7.1464978999999998E-3</v>
      </c>
      <c r="AU670" s="156">
        <v>1.4699298000000001E-3</v>
      </c>
      <c r="AV670" s="282">
        <f t="shared" ref="AV670:AV734" si="161">AY670+BB670+BC670+BD670+BE670+BM670+BN670+BR670</f>
        <v>1.0089884153234702E-5</v>
      </c>
      <c r="AW670" s="282">
        <f t="shared" ref="AW670:AW734" si="162">AZ670+BA670+BF670+BG670+BH670+BI670+BJ670+BK670+BL670+BO670+BS670+BT670</f>
        <v>2.6429355807519504E-8</v>
      </c>
      <c r="AX670" s="283">
        <f t="shared" ref="AX670:AX734" si="163">BP670+BQ670</f>
        <v>0.20587252</v>
      </c>
      <c r="AY670" s="157">
        <v>7.1658609000000003E-6</v>
      </c>
      <c r="AZ670" s="157">
        <v>2.1622648999999998E-8</v>
      </c>
      <c r="BA670" s="157">
        <v>5.9069759000000004E-13</v>
      </c>
      <c r="BB670" s="157">
        <v>1.0504847000000001E-12</v>
      </c>
      <c r="BC670" s="157">
        <v>0</v>
      </c>
      <c r="BD670" s="157">
        <v>1.0828170000000001E-8</v>
      </c>
      <c r="BE670" s="157">
        <v>2.9102078E-6</v>
      </c>
      <c r="BF670" s="157">
        <v>1.5421795E-9</v>
      </c>
      <c r="BG670" s="157">
        <v>3.2634849999999999E-9</v>
      </c>
      <c r="BH670" s="157">
        <v>2.3842874000000002E-13</v>
      </c>
      <c r="BI670" s="157">
        <v>7.8991556000000004E-16</v>
      </c>
      <c r="BJ670" s="157">
        <v>1.7832899E-13</v>
      </c>
      <c r="BK670" s="157">
        <v>2.8471152999999998E-14</v>
      </c>
      <c r="BL670" s="157">
        <v>5.5911212999999998E-15</v>
      </c>
      <c r="BM670" s="157">
        <v>2.3457124999999998E-10</v>
      </c>
      <c r="BN670" s="157">
        <v>2.7516615000000001E-9</v>
      </c>
      <c r="BO670" s="157">
        <v>9.6464743999999993E-21</v>
      </c>
      <c r="BP670" s="157">
        <v>2.5197170000000001E-2</v>
      </c>
      <c r="BQ670" s="157">
        <v>0.18067535000000001</v>
      </c>
      <c r="BR670" s="157">
        <v>0</v>
      </c>
      <c r="BS670" s="157">
        <v>0</v>
      </c>
      <c r="BT670" s="157">
        <v>0</v>
      </c>
      <c r="BU670"/>
      <c r="BV670" s="155">
        <v>3.7630659E-4</v>
      </c>
      <c r="BW670" s="155">
        <v>2.6036991E-5</v>
      </c>
      <c r="BX670" s="155">
        <v>2.1413622000000001E-4</v>
      </c>
      <c r="BY670" s="155">
        <v>6.9383042E-8</v>
      </c>
      <c r="BZ670" s="155">
        <v>1.9965093000000001E-5</v>
      </c>
      <c r="CA670" s="155">
        <v>6.9562917999999997E-6</v>
      </c>
      <c r="CB670" s="155">
        <v>6.1713283999999999E-9</v>
      </c>
      <c r="CC670" s="155">
        <v>1.0558082000000001E-5</v>
      </c>
      <c r="CD670" s="155">
        <v>8.0865758E-8</v>
      </c>
      <c r="CE670" s="155">
        <v>3.1093063999999998E-7</v>
      </c>
      <c r="CF670" s="155">
        <v>0</v>
      </c>
      <c r="CG670" s="155">
        <v>2.1331948000000001E-17</v>
      </c>
      <c r="CH670" s="155">
        <v>1.7466515999999999E-13</v>
      </c>
      <c r="CI670" s="155">
        <v>1.5557169999999999E-5</v>
      </c>
      <c r="CJ670" s="155">
        <v>8.2300636000000001E-5</v>
      </c>
      <c r="CK670" s="155">
        <v>3.2875475E-7</v>
      </c>
      <c r="CL670" s="155">
        <v>0</v>
      </c>
      <c r="CM670"/>
      <c r="CN670" s="284">
        <v>1.4783897E-13</v>
      </c>
      <c r="CO670" s="284">
        <v>7.6474131999999999</v>
      </c>
      <c r="CP670" s="285">
        <v>0.19945811999999999</v>
      </c>
      <c r="CQ670" s="284">
        <v>1.9409426E-2</v>
      </c>
      <c r="CR670" s="284">
        <v>1.5603478E-10</v>
      </c>
      <c r="CS670" s="284">
        <v>1.1835992E-8</v>
      </c>
      <c r="CT670" s="284">
        <v>8.695094E-4</v>
      </c>
      <c r="CU670" s="284">
        <v>1.4896128999999999E-2</v>
      </c>
      <c r="CV670" s="284">
        <v>1.5846519000000001E-7</v>
      </c>
      <c r="CW670" s="284">
        <v>2.4465890999999999E-3</v>
      </c>
      <c r="CX670"/>
      <c r="CY670" s="158"/>
      <c r="CZ670" s="272"/>
      <c r="DA670"/>
      <c r="DB670" s="247"/>
      <c r="DC670"/>
      <c r="DD670"/>
      <c r="DE670"/>
      <c r="DF670"/>
      <c r="DG670"/>
      <c r="DH670"/>
      <c r="DI670"/>
      <c r="DJ670"/>
      <c r="DK670"/>
      <c r="DL670"/>
    </row>
    <row r="671" spans="1:116" ht="14.4" customHeight="1">
      <c r="A671" t="s">
        <v>1705</v>
      </c>
      <c r="B671" s="188" t="s">
        <v>317</v>
      </c>
      <c r="C671" s="151" t="str">
        <f t="shared" si="158"/>
        <v>A.100.24.101</v>
      </c>
      <c r="D671" s="54" t="s">
        <v>93</v>
      </c>
      <c r="E671" s="150" t="s">
        <v>352</v>
      </c>
      <c r="F671" s="153" t="str">
        <f t="shared" si="159"/>
        <v>Aluminium (primary) European production, bauxite from Africa</v>
      </c>
      <c r="G671" s="154">
        <f t="shared" si="160"/>
        <v>4.8118412666666668</v>
      </c>
      <c r="H671"/>
      <c r="I671"/>
      <c r="J671" s="227">
        <f t="shared" si="154"/>
        <v>1.9133315437106599</v>
      </c>
      <c r="K671"/>
      <c r="L671" s="280">
        <f t="shared" si="155"/>
        <v>1.8056724675999999E-2</v>
      </c>
      <c r="M671" s="280">
        <f t="shared" si="156"/>
        <v>5.7642253970000001E-2</v>
      </c>
      <c r="N671" s="281">
        <f t="shared" si="157"/>
        <v>1.11585637506466</v>
      </c>
      <c r="O671" s="280">
        <v>0.72177619000000004</v>
      </c>
      <c r="P671" s="219">
        <v>3.8340886999999997E-2</v>
      </c>
      <c r="Q671" s="219">
        <v>1.8723353000000002E-2</v>
      </c>
      <c r="R671" s="219">
        <v>1.5925617E-2</v>
      </c>
      <c r="S671" s="219">
        <v>1.822918E-3</v>
      </c>
      <c r="T671" s="286">
        <v>2.4070956E-5</v>
      </c>
      <c r="U671" s="219">
        <v>2.8411871999999998E-4</v>
      </c>
      <c r="V671" s="219">
        <v>4.6923754000000002E-4</v>
      </c>
      <c r="W671" s="219">
        <v>1.0293745999999999</v>
      </c>
      <c r="X671" s="286">
        <v>9.7150093999999994E-5</v>
      </c>
      <c r="Y671" s="219">
        <v>8.6477482999999994E-2</v>
      </c>
      <c r="Z671" s="286">
        <v>1.1626335999999999E-5</v>
      </c>
      <c r="AA671" s="286">
        <v>3.7962776E-6</v>
      </c>
      <c r="AB671" s="286">
        <v>4.9578706000000005E-7</v>
      </c>
      <c r="AC671"/>
      <c r="AD671" s="227">
        <f t="shared" si="149"/>
        <v>0.72177619000000004</v>
      </c>
      <c r="AE671" s="227">
        <f t="shared" si="150"/>
        <v>7.5590202216000019E-2</v>
      </c>
      <c r="AF671" s="227">
        <f t="shared" si="151"/>
        <v>5.7537273817600001E-2</v>
      </c>
      <c r="AG671" s="227">
        <f t="shared" si="152"/>
        <v>5.7642253969999994E-2</v>
      </c>
      <c r="AH671" s="227">
        <f t="shared" si="153"/>
        <v>1.1158525787870599</v>
      </c>
      <c r="AI671"/>
      <c r="AJ671">
        <v>71.689805000000007</v>
      </c>
      <c r="AK671" s="155">
        <v>13.840336000000001</v>
      </c>
      <c r="AL671" s="155">
        <v>10.585163</v>
      </c>
      <c r="AM671" s="155">
        <v>0</v>
      </c>
      <c r="AN671" s="155">
        <v>1.5973428000000001E-2</v>
      </c>
      <c r="AO671" s="155">
        <v>3.3066463000000001</v>
      </c>
      <c r="AP671" s="155">
        <v>43.941685999999997</v>
      </c>
      <c r="AQ671"/>
      <c r="AR671" s="156">
        <v>9.4260813999999998E-2</v>
      </c>
      <c r="AS671" s="156">
        <v>8.9642807000000005E-2</v>
      </c>
      <c r="AT671" s="156">
        <v>4.0061443000000002E-3</v>
      </c>
      <c r="AU671" s="156">
        <v>6.1186279999999997E-4</v>
      </c>
      <c r="AV671" s="282">
        <f t="shared" si="161"/>
        <v>5.3742689499325954E-6</v>
      </c>
      <c r="AW671" s="282">
        <f t="shared" si="162"/>
        <v>1.4815622022745585E-8</v>
      </c>
      <c r="AX671" s="283">
        <f t="shared" si="163"/>
        <v>8.5695070999999998E-2</v>
      </c>
      <c r="AY671" s="157">
        <v>4.4728113999999996E-6</v>
      </c>
      <c r="AZ671" s="157">
        <v>1.3495840999999999E-8</v>
      </c>
      <c r="BA671" s="157">
        <v>3.6871343999999999E-13</v>
      </c>
      <c r="BB671" s="157">
        <v>8.4262595000000005E-14</v>
      </c>
      <c r="BC671" s="157">
        <v>0</v>
      </c>
      <c r="BD671" s="157">
        <v>2.2544021999999999E-9</v>
      </c>
      <c r="BE671" s="157">
        <v>8.9355168999999999E-7</v>
      </c>
      <c r="BF671" s="157">
        <v>3.2148075999999998E-10</v>
      </c>
      <c r="BG671" s="157">
        <v>9.9731119000000007E-10</v>
      </c>
      <c r="BH671" s="157">
        <v>3.5198831000000001E-13</v>
      </c>
      <c r="BI671" s="157">
        <v>1.4749184E-15</v>
      </c>
      <c r="BJ671" s="157">
        <v>1.0284609E-13</v>
      </c>
      <c r="BK671" s="157">
        <v>1.3652179E-13</v>
      </c>
      <c r="BL671" s="157">
        <v>2.7528197E-14</v>
      </c>
      <c r="BM671" s="157">
        <v>3.6805387000000001E-10</v>
      </c>
      <c r="BN671" s="157">
        <v>5.2833196000000002E-9</v>
      </c>
      <c r="BO671" s="157">
        <v>1.8416887E-22</v>
      </c>
      <c r="BP671" s="157">
        <v>3.9857630999999998E-2</v>
      </c>
      <c r="BQ671" s="157">
        <v>4.583744E-2</v>
      </c>
      <c r="BR671" s="157">
        <v>0</v>
      </c>
      <c r="BS671" s="157">
        <v>0</v>
      </c>
      <c r="BT671" s="157">
        <v>0</v>
      </c>
      <c r="BU671"/>
      <c r="BV671" s="155">
        <v>1.8682268999999999E-4</v>
      </c>
      <c r="BW671" s="155">
        <v>7.6109555000000004E-6</v>
      </c>
      <c r="BX671" s="155">
        <v>1.341669E-4</v>
      </c>
      <c r="BY671" s="155">
        <v>5.5410528000000001E-8</v>
      </c>
      <c r="BZ671" s="155">
        <v>6.8150568000000002E-6</v>
      </c>
      <c r="CA671" s="155">
        <v>1.4470413E-6</v>
      </c>
      <c r="CB671" s="155">
        <v>9.1312101E-9</v>
      </c>
      <c r="CC671" s="155">
        <v>2.1953645000000002E-6</v>
      </c>
      <c r="CD671" s="155">
        <v>3.9681074999999997E-8</v>
      </c>
      <c r="CE671" s="155">
        <v>1.9866103999999999E-7</v>
      </c>
      <c r="CF671" s="155">
        <v>0</v>
      </c>
      <c r="CG671" s="155">
        <v>4.0726596E-19</v>
      </c>
      <c r="CH671" s="155">
        <v>3.3346778E-15</v>
      </c>
      <c r="CI671" s="155">
        <v>3.4066994999999998E-6</v>
      </c>
      <c r="CJ671" s="155">
        <v>3.0370170000000001E-5</v>
      </c>
      <c r="CK671" s="155">
        <v>5.0761317999999997E-7</v>
      </c>
      <c r="CL671" s="155">
        <v>0</v>
      </c>
      <c r="CM671"/>
      <c r="CN671" s="284">
        <v>2.8225168000000001E-15</v>
      </c>
      <c r="CO671" s="284">
        <v>4.8056407999999999</v>
      </c>
      <c r="CP671" s="285">
        <v>4.1706567999999999E-2</v>
      </c>
      <c r="CQ671" s="284">
        <v>5.5385342000000004E-3</v>
      </c>
      <c r="CR671" s="284">
        <v>1.6741972E-10</v>
      </c>
      <c r="CS671" s="284">
        <v>9.9474914999999992E-9</v>
      </c>
      <c r="CT671" s="284">
        <v>2.9642037000000002E-4</v>
      </c>
      <c r="CU671" s="284">
        <v>5.1888286999999998E-2</v>
      </c>
      <c r="CV671" s="284">
        <v>2.3384502999999999E-7</v>
      </c>
      <c r="CW671" s="284">
        <v>5.0913366999999997E-4</v>
      </c>
      <c r="CX671"/>
      <c r="CY671" s="158"/>
      <c r="CZ671" s="272"/>
      <c r="DA671"/>
      <c r="DB671" s="247"/>
      <c r="DC671"/>
      <c r="DD671"/>
      <c r="DE671"/>
      <c r="DF671"/>
      <c r="DG671"/>
      <c r="DH671"/>
      <c r="DI671"/>
      <c r="DJ671"/>
      <c r="DK671"/>
      <c r="DL671"/>
    </row>
    <row r="672" spans="1:116" ht="14.4" customHeight="1">
      <c r="A672" t="s">
        <v>3525</v>
      </c>
      <c r="B672" s="188" t="s">
        <v>317</v>
      </c>
      <c r="C672" s="151" t="str">
        <f t="shared" si="158"/>
        <v>A.100.24.102</v>
      </c>
      <c r="D672" s="54" t="s">
        <v>93</v>
      </c>
      <c r="E672" s="150" t="s">
        <v>352</v>
      </c>
      <c r="F672" s="153" t="str">
        <f t="shared" si="159"/>
        <v>Aluminium (secondary)</v>
      </c>
      <c r="G672" s="154">
        <f t="shared" si="160"/>
        <v>0.4423048</v>
      </c>
      <c r="H672"/>
      <c r="I672"/>
      <c r="J672" s="227">
        <f t="shared" si="154"/>
        <v>8.5236912953683797E-2</v>
      </c>
      <c r="K672"/>
      <c r="L672" s="280">
        <f t="shared" si="155"/>
        <v>4.8085973629999994E-3</v>
      </c>
      <c r="M672" s="280">
        <f t="shared" si="156"/>
        <v>6.7863775179999994E-3</v>
      </c>
      <c r="N672" s="281">
        <f t="shared" si="157"/>
        <v>7.2962180726838036E-3</v>
      </c>
      <c r="O672" s="280">
        <v>6.6345719999999997E-2</v>
      </c>
      <c r="P672" s="219">
        <v>2.0551953999999998E-3</v>
      </c>
      <c r="Q672" s="219">
        <v>3.2526012E-3</v>
      </c>
      <c r="R672" s="219">
        <v>3.1073549E-3</v>
      </c>
      <c r="S672" s="219">
        <v>1.4755263999999999E-3</v>
      </c>
      <c r="T672" s="286">
        <v>3.4850273E-5</v>
      </c>
      <c r="U672" s="219">
        <v>1.9086579000000001E-4</v>
      </c>
      <c r="V672" s="219">
        <v>3.1621752999999998E-4</v>
      </c>
      <c r="W672" s="219">
        <v>1.8535165E-4</v>
      </c>
      <c r="X672" s="219">
        <v>1.1310955999999999E-3</v>
      </c>
      <c r="Y672" s="219">
        <v>7.1076396999999996E-3</v>
      </c>
      <c r="Z672" s="286">
        <v>3.1267788E-5</v>
      </c>
      <c r="AA672" s="286">
        <v>3.2267034E-6</v>
      </c>
      <c r="AB672" s="286">
        <v>1.9283803999999999E-11</v>
      </c>
      <c r="AC672"/>
      <c r="AD672" s="227">
        <f t="shared" si="149"/>
        <v>6.6345719999999997E-2</v>
      </c>
      <c r="AE672" s="227">
        <f t="shared" si="150"/>
        <v>1.0432611492999998E-2</v>
      </c>
      <c r="AF672" s="227">
        <f t="shared" si="151"/>
        <v>5.6272408333999996E-3</v>
      </c>
      <c r="AG672" s="227">
        <f t="shared" si="152"/>
        <v>6.7863775179999994E-3</v>
      </c>
      <c r="AH672" s="227">
        <f t="shared" si="153"/>
        <v>7.2929913692838036E-3</v>
      </c>
      <c r="AI672"/>
      <c r="AJ672">
        <v>6.9166860000000003</v>
      </c>
      <c r="AK672" s="155">
        <v>6.3974856999999998</v>
      </c>
      <c r="AL672" s="155">
        <v>0.25916526000000001</v>
      </c>
      <c r="AM672" s="155">
        <v>0</v>
      </c>
      <c r="AN672" s="155">
        <v>8.8044557999999995E-2</v>
      </c>
      <c r="AO672" s="155">
        <v>0.12010118</v>
      </c>
      <c r="AP672" s="155">
        <v>5.1889286999999999E-2</v>
      </c>
      <c r="AQ672"/>
      <c r="AR672" s="156">
        <v>8.4530604000000002E-3</v>
      </c>
      <c r="AS672" s="156">
        <v>7.6617652000000001E-3</v>
      </c>
      <c r="AT672" s="156">
        <v>3.5599874000000003E-4</v>
      </c>
      <c r="AU672" s="156">
        <v>4.3529642E-4</v>
      </c>
      <c r="AV672" s="282">
        <f t="shared" si="161"/>
        <v>4.5933844099049999E-7</v>
      </c>
      <c r="AW672" s="282">
        <f t="shared" si="162"/>
        <v>1.3165634200242614E-9</v>
      </c>
      <c r="AX672" s="283">
        <f t="shared" si="163"/>
        <v>6.0965885988000006E-2</v>
      </c>
      <c r="AY672" s="157">
        <v>4.1047508E-7</v>
      </c>
      <c r="AZ672" s="157">
        <v>1.2385018E-9</v>
      </c>
      <c r="BA672" s="157">
        <v>3.3837636E-14</v>
      </c>
      <c r="BB672" s="157">
        <v>2.7246116999999998E-12</v>
      </c>
      <c r="BC672" s="157">
        <v>0</v>
      </c>
      <c r="BD672" s="157">
        <v>1.5374044999999999E-10</v>
      </c>
      <c r="BE672" s="157">
        <v>4.8607668999999998E-8</v>
      </c>
      <c r="BF672" s="157">
        <v>2.764405E-11</v>
      </c>
      <c r="BG672" s="157">
        <v>5.0235920000000003E-11</v>
      </c>
      <c r="BH672" s="157">
        <v>3.5969461999999999E-14</v>
      </c>
      <c r="BI672" s="157">
        <v>4.6222005000000004E-16</v>
      </c>
      <c r="BJ672" s="157">
        <v>1.0881205E-13</v>
      </c>
      <c r="BK672" s="157">
        <v>2.0125211E-15</v>
      </c>
      <c r="BL672" s="157">
        <v>5.5610906000000005E-16</v>
      </c>
      <c r="BM672" s="157">
        <v>7.2037978E-12</v>
      </c>
      <c r="BN672" s="157">
        <v>9.2023131E-11</v>
      </c>
      <c r="BO672" s="157">
        <v>2.6051455999999999E-20</v>
      </c>
      <c r="BP672" s="157">
        <v>1.6173987999999998E-5</v>
      </c>
      <c r="BQ672" s="157">
        <v>6.0949712000000003E-2</v>
      </c>
      <c r="BR672" s="157">
        <v>0</v>
      </c>
      <c r="BS672" s="157">
        <v>0</v>
      </c>
      <c r="BT672" s="157">
        <v>0</v>
      </c>
      <c r="BU672"/>
      <c r="BV672" s="155">
        <v>2.2381340000000001E-5</v>
      </c>
      <c r="BW672" s="155">
        <v>3.7463763999999999E-7</v>
      </c>
      <c r="BX672" s="155">
        <v>1.2332630999999999E-5</v>
      </c>
      <c r="BY672" s="155">
        <v>3.8280288000000002E-8</v>
      </c>
      <c r="BZ672" s="155">
        <v>5.6013520999999997E-7</v>
      </c>
      <c r="CA672" s="155">
        <v>5.6072952E-8</v>
      </c>
      <c r="CB672" s="155">
        <v>8.9499418000000004E-10</v>
      </c>
      <c r="CC672" s="155">
        <v>8.4450085999999999E-8</v>
      </c>
      <c r="CD672" s="155">
        <v>5.6326997000000001E-8</v>
      </c>
      <c r="CE672" s="155">
        <v>1.408063E-7</v>
      </c>
      <c r="CF672" s="155">
        <v>0</v>
      </c>
      <c r="CG672" s="155">
        <v>5.7609472E-17</v>
      </c>
      <c r="CH672" s="155">
        <v>4.7170411000000003E-13</v>
      </c>
      <c r="CI672" s="155">
        <v>6.1324484999999997E-7</v>
      </c>
      <c r="CJ672" s="155">
        <v>8.1132449000000003E-6</v>
      </c>
      <c r="CK672" s="155">
        <v>1.0614396E-8</v>
      </c>
      <c r="CL672" s="155">
        <v>0</v>
      </c>
      <c r="CM672"/>
      <c r="CN672" s="284">
        <v>3.9925678999999999E-13</v>
      </c>
      <c r="CO672" s="284">
        <v>0.44231211999999998</v>
      </c>
      <c r="CP672" s="285">
        <v>2.3235802000000001E-3</v>
      </c>
      <c r="CQ672" s="284">
        <v>2.6908279000000001E-4</v>
      </c>
      <c r="CR672" s="284">
        <v>4.9631462999999999E-11</v>
      </c>
      <c r="CS672" s="284">
        <v>5.8530467000000004E-9</v>
      </c>
      <c r="CT672" s="284">
        <v>2.1244632000000001E-5</v>
      </c>
      <c r="CU672" s="284">
        <v>1.7093197E-3</v>
      </c>
      <c r="CV672" s="284">
        <v>2.4071381E-8</v>
      </c>
      <c r="CW672" s="284">
        <v>1.9725165E-5</v>
      </c>
      <c r="CX672"/>
      <c r="CY672" s="158"/>
      <c r="CZ672" s="272"/>
      <c r="DA672"/>
      <c r="DB672" s="247"/>
      <c r="DC672"/>
      <c r="DD672"/>
      <c r="DE672"/>
      <c r="DF672"/>
      <c r="DG672"/>
      <c r="DH672"/>
      <c r="DI672"/>
      <c r="DJ672"/>
      <c r="DK672"/>
      <c r="DL672"/>
    </row>
    <row r="673" spans="1:116" ht="14.4" customHeight="1">
      <c r="A673" t="s">
        <v>1706</v>
      </c>
      <c r="B673" s="188" t="s">
        <v>317</v>
      </c>
      <c r="C673" s="151" t="str">
        <f t="shared" si="158"/>
        <v>A.100.24.103</v>
      </c>
      <c r="D673" s="54" t="s">
        <v>93</v>
      </c>
      <c r="E673" s="150" t="s">
        <v>352</v>
      </c>
      <c r="F673" s="153" t="str">
        <f t="shared" si="159"/>
        <v>Aluminium trade mix Europe (79% prim 21% sec)</v>
      </c>
      <c r="G673" s="154">
        <f t="shared" si="160"/>
        <v>3.8942386000000004</v>
      </c>
      <c r="H673"/>
      <c r="I673"/>
      <c r="J673" s="227">
        <f t="shared" si="154"/>
        <v>1.5294316423858301</v>
      </c>
      <c r="K673"/>
      <c r="L673" s="280">
        <f t="shared" si="155"/>
        <v>1.5274618011999998E-2</v>
      </c>
      <c r="M673" s="280">
        <f t="shared" si="156"/>
        <v>4.6962520031000002E-2</v>
      </c>
      <c r="N673" s="281">
        <f t="shared" si="157"/>
        <v>0.88305871434283001</v>
      </c>
      <c r="O673" s="280">
        <v>0.58413579000000004</v>
      </c>
      <c r="P673" s="219">
        <v>3.0720892E-2</v>
      </c>
      <c r="Q673" s="219">
        <v>1.5474495E-2</v>
      </c>
      <c r="R673" s="219">
        <v>1.3233781999999999E-2</v>
      </c>
      <c r="S673" s="219">
        <v>1.7499658000000001E-3</v>
      </c>
      <c r="T673" s="286">
        <v>2.6334612E-5</v>
      </c>
      <c r="U673" s="219">
        <v>2.6453559999999997E-4</v>
      </c>
      <c r="V673" s="219">
        <v>4.3710332999999997E-4</v>
      </c>
      <c r="W673" s="219">
        <v>0.81324483000000003</v>
      </c>
      <c r="X673" s="219">
        <v>3.1427865999999999E-4</v>
      </c>
      <c r="Y673" s="219">
        <v>6.9809815999999997E-2</v>
      </c>
      <c r="Z673" s="286">
        <v>1.5751041000000001E-5</v>
      </c>
      <c r="AA673" s="286">
        <v>3.676667E-6</v>
      </c>
      <c r="AB673" s="286">
        <v>3.9167582999999998E-7</v>
      </c>
      <c r="AC673"/>
      <c r="AD673" s="227">
        <f t="shared" si="149"/>
        <v>0.58413579000000004</v>
      </c>
      <c r="AE673" s="227">
        <f t="shared" si="150"/>
        <v>6.1907108342E-2</v>
      </c>
      <c r="AF673" s="227">
        <f t="shared" si="151"/>
        <v>4.6636166996999996E-2</v>
      </c>
      <c r="AG673" s="227">
        <f t="shared" si="152"/>
        <v>4.6962520031000002E-2</v>
      </c>
      <c r="AH673" s="227">
        <f t="shared" si="153"/>
        <v>0.88305503767583005</v>
      </c>
      <c r="AI673"/>
      <c r="AJ673">
        <v>58.087449999999997</v>
      </c>
      <c r="AK673" s="155">
        <v>12.277336999999999</v>
      </c>
      <c r="AL673" s="155">
        <v>8.4167033999999994</v>
      </c>
      <c r="AM673" s="155">
        <v>0</v>
      </c>
      <c r="AN673" s="155">
        <v>3.1108364999999999E-2</v>
      </c>
      <c r="AO673" s="155">
        <v>2.6374718000000001</v>
      </c>
      <c r="AP673" s="155">
        <v>34.724829</v>
      </c>
      <c r="AQ673"/>
      <c r="AR673" s="156">
        <v>7.6241185000000003E-2</v>
      </c>
      <c r="AS673" s="156">
        <v>7.2426788000000006E-2</v>
      </c>
      <c r="AT673" s="156">
        <v>3.2396136999999999E-3</v>
      </c>
      <c r="AU673" s="156">
        <v>5.7478385999999997E-4</v>
      </c>
      <c r="AV673" s="282">
        <f t="shared" si="161"/>
        <v>4.3421335746958997E-6</v>
      </c>
      <c r="AW673" s="282">
        <f t="shared" si="162"/>
        <v>1.1980819953965315E-8</v>
      </c>
      <c r="AX673" s="283">
        <f t="shared" si="163"/>
        <v>8.0501941999999993E-2</v>
      </c>
      <c r="AY673" s="157">
        <v>3.6197207999999999E-6</v>
      </c>
      <c r="AZ673" s="157">
        <v>1.0921799999999999E-8</v>
      </c>
      <c r="BA673" s="157">
        <v>2.9838951999999999E-13</v>
      </c>
      <c r="BB673" s="157">
        <v>6.3873590000000002E-13</v>
      </c>
      <c r="BC673" s="157">
        <v>0</v>
      </c>
      <c r="BD673" s="157">
        <v>1.8132632E-9</v>
      </c>
      <c r="BE673" s="157">
        <v>7.1611344999999999E-7</v>
      </c>
      <c r="BF673" s="157">
        <v>2.5977504999999998E-10</v>
      </c>
      <c r="BG673" s="157">
        <v>7.9842539000000004E-10</v>
      </c>
      <c r="BH673" s="157">
        <v>2.8562434999999999E-13</v>
      </c>
      <c r="BI673" s="157">
        <v>1.2622517E-15</v>
      </c>
      <c r="BJ673" s="157">
        <v>1.0409893999999999E-13</v>
      </c>
      <c r="BK673" s="157">
        <v>1.0827484E-13</v>
      </c>
      <c r="BL673" s="157">
        <v>2.1864057999999999E-14</v>
      </c>
      <c r="BM673" s="157">
        <v>2.9227536000000001E-10</v>
      </c>
      <c r="BN673" s="157">
        <v>4.1931473999999997E-9</v>
      </c>
      <c r="BO673" s="157">
        <v>5.6162991000000001E-21</v>
      </c>
      <c r="BP673" s="157">
        <v>3.1490925000000003E-2</v>
      </c>
      <c r="BQ673" s="157">
        <v>4.9011016999999997E-2</v>
      </c>
      <c r="BR673" s="157">
        <v>0</v>
      </c>
      <c r="BS673" s="157">
        <v>0</v>
      </c>
      <c r="BT673" s="157">
        <v>0</v>
      </c>
      <c r="BU673"/>
      <c r="BV673" s="155">
        <v>1.5228999999999999E-4</v>
      </c>
      <c r="BW673" s="155">
        <v>6.0913286999999999E-6</v>
      </c>
      <c r="BX673" s="155">
        <v>1.0858171E-4</v>
      </c>
      <c r="BY673" s="155">
        <v>5.1813177999999999E-8</v>
      </c>
      <c r="BZ673" s="155">
        <v>5.5015232000000001E-6</v>
      </c>
      <c r="CA673" s="155">
        <v>1.1549379E-6</v>
      </c>
      <c r="CB673" s="155">
        <v>7.4016047999999996E-9</v>
      </c>
      <c r="CC673" s="155">
        <v>1.7520724999999999E-6</v>
      </c>
      <c r="CD673" s="155">
        <v>4.3176719000000003E-8</v>
      </c>
      <c r="CE673" s="155">
        <v>1.8651155E-7</v>
      </c>
      <c r="CF673" s="155">
        <v>0</v>
      </c>
      <c r="CG673" s="155">
        <v>1.2419729E-17</v>
      </c>
      <c r="CH673" s="155">
        <v>1.0169226E-13</v>
      </c>
      <c r="CI673" s="155">
        <v>2.820074E-6</v>
      </c>
      <c r="CJ673" s="155">
        <v>2.5696216E-5</v>
      </c>
      <c r="CK673" s="155">
        <v>4.0324343E-7</v>
      </c>
      <c r="CL673" s="155">
        <v>0</v>
      </c>
      <c r="CM673"/>
      <c r="CN673" s="284">
        <v>8.6073715E-14</v>
      </c>
      <c r="CO673" s="284">
        <v>3.8893418</v>
      </c>
      <c r="CP673" s="285">
        <v>3.3436141000000003E-2</v>
      </c>
      <c r="CQ673" s="284">
        <v>4.4319494000000003E-3</v>
      </c>
      <c r="CR673" s="284">
        <v>1.4268418999999999E-10</v>
      </c>
      <c r="CS673" s="284">
        <v>9.0876581000000002E-9</v>
      </c>
      <c r="CT673" s="284">
        <v>2.3863347E-4</v>
      </c>
      <c r="CU673" s="284">
        <v>4.1350704000000002E-2</v>
      </c>
      <c r="CV673" s="284">
        <v>1.8979256E-7</v>
      </c>
      <c r="CW673" s="284">
        <v>4.0635787999999999E-4</v>
      </c>
      <c r="CX673"/>
      <c r="CY673" s="158"/>
      <c r="CZ673" s="272"/>
      <c r="DA673"/>
      <c r="DB673" s="247"/>
      <c r="DC673"/>
      <c r="DD673"/>
      <c r="DE673"/>
      <c r="DF673"/>
      <c r="DG673"/>
      <c r="DH673"/>
      <c r="DI673"/>
      <c r="DJ673"/>
      <c r="DK673"/>
      <c r="DL673"/>
    </row>
    <row r="674" spans="1:116" ht="14.4" customHeight="1">
      <c r="A674" t="s">
        <v>1707</v>
      </c>
      <c r="B674" s="188" t="s">
        <v>317</v>
      </c>
      <c r="C674" s="151" t="str">
        <f t="shared" si="158"/>
        <v>A.100.24.104</v>
      </c>
      <c r="D674" s="54" t="s">
        <v>93</v>
      </c>
      <c r="E674" s="150" t="s">
        <v>352</v>
      </c>
      <c r="F674" s="153" t="str">
        <f t="shared" si="159"/>
        <v>Antimony - CRM (EoL-RIR = 18%)</v>
      </c>
      <c r="G674" s="154">
        <f t="shared" si="160"/>
        <v>11.995536666666666</v>
      </c>
      <c r="H674"/>
      <c r="I674"/>
      <c r="J674" s="227">
        <f t="shared" si="154"/>
        <v>10.206799695903999</v>
      </c>
      <c r="K674"/>
      <c r="L674" s="280">
        <f t="shared" si="155"/>
        <v>0.19958573861999995</v>
      </c>
      <c r="M674" s="280">
        <f t="shared" si="156"/>
        <v>0.757517434584</v>
      </c>
      <c r="N674" s="281">
        <f t="shared" si="157"/>
        <v>7.4503660226999999</v>
      </c>
      <c r="O674" s="280">
        <v>1.7993304999999999</v>
      </c>
      <c r="P674" s="219">
        <v>0.56829914000000004</v>
      </c>
      <c r="Q674" s="219">
        <v>0.16046388</v>
      </c>
      <c r="R674" s="219">
        <v>0.14624351999999999</v>
      </c>
      <c r="S674" s="219">
        <v>4.9109732000000003E-2</v>
      </c>
      <c r="T674" s="219">
        <v>9.4761301999999996E-4</v>
      </c>
      <c r="U674" s="219">
        <v>3.2848736E-3</v>
      </c>
      <c r="V674" s="219">
        <v>2.8732313999999998E-2</v>
      </c>
      <c r="W674" s="219">
        <v>7.4463847999999997</v>
      </c>
      <c r="X674" s="219">
        <v>0</v>
      </c>
      <c r="Y674" s="219">
        <v>3.9812227000000002E-3</v>
      </c>
      <c r="Z674" s="286">
        <v>2.2100583999999999E-5</v>
      </c>
      <c r="AA674" s="219">
        <v>0</v>
      </c>
      <c r="AB674" s="219">
        <v>0</v>
      </c>
      <c r="AC674"/>
      <c r="AD674" s="227">
        <f t="shared" si="149"/>
        <v>1.7993304999999999</v>
      </c>
      <c r="AE674" s="227">
        <f t="shared" si="150"/>
        <v>0.95708107261999997</v>
      </c>
      <c r="AF674" s="227">
        <f t="shared" si="151"/>
        <v>0.75749533400000002</v>
      </c>
      <c r="AG674" s="227">
        <f t="shared" si="152"/>
        <v>0.757517434584</v>
      </c>
      <c r="AH674" s="227">
        <f t="shared" si="153"/>
        <v>7.4503660226999999</v>
      </c>
      <c r="AI674"/>
      <c r="AJ674">
        <v>142.93183999999999</v>
      </c>
      <c r="AK674" s="155">
        <v>142.18355</v>
      </c>
      <c r="AL674" s="155">
        <v>0.49456181999999999</v>
      </c>
      <c r="AM674" s="155">
        <v>0</v>
      </c>
      <c r="AN674" s="155">
        <v>0</v>
      </c>
      <c r="AO674" s="155">
        <v>0.1187782</v>
      </c>
      <c r="AP674" s="155">
        <v>0.13495172999999999</v>
      </c>
      <c r="AQ674"/>
      <c r="AR674" s="156">
        <v>0.39433212000000001</v>
      </c>
      <c r="AS674" s="156">
        <v>0.37083160999999998</v>
      </c>
      <c r="AT674" s="156">
        <v>1.2575305E-2</v>
      </c>
      <c r="AU674" s="156">
        <v>1.0925209E-2</v>
      </c>
      <c r="AV674" s="282">
        <f t="shared" si="161"/>
        <v>2.2232110207669999E-5</v>
      </c>
      <c r="AW674" s="282">
        <f t="shared" si="162"/>
        <v>4.6506303295134999E-8</v>
      </c>
      <c r="AX674" s="283">
        <f t="shared" si="163"/>
        <v>1.5301413400000001</v>
      </c>
      <c r="AY674" s="157">
        <v>1.1131857999999999E-5</v>
      </c>
      <c r="AZ674" s="157">
        <v>3.3587503E-8</v>
      </c>
      <c r="BA674" s="157">
        <v>9.1765857000000009E-13</v>
      </c>
      <c r="BB674" s="157">
        <v>0</v>
      </c>
      <c r="BC674" s="157">
        <v>0</v>
      </c>
      <c r="BD674" s="157">
        <v>3.9189439999999997E-9</v>
      </c>
      <c r="BE674" s="157">
        <v>1.1091179000000001E-5</v>
      </c>
      <c r="BF674" s="157">
        <v>8.9371040000000003E-10</v>
      </c>
      <c r="BG674" s="157">
        <v>1.2022094E-8</v>
      </c>
      <c r="BH674" s="157">
        <v>0</v>
      </c>
      <c r="BI674" s="157">
        <v>0</v>
      </c>
      <c r="BJ674" s="157">
        <v>1.8715412999999999E-12</v>
      </c>
      <c r="BK674" s="157">
        <v>1.7261238999999999E-13</v>
      </c>
      <c r="BL674" s="157">
        <v>3.4082874999999998E-14</v>
      </c>
      <c r="BM674" s="157">
        <v>2.0625956999999999E-10</v>
      </c>
      <c r="BN674" s="157">
        <v>4.9480041000000004E-9</v>
      </c>
      <c r="BO674" s="157">
        <v>0</v>
      </c>
      <c r="BP674" s="157">
        <v>0.10830584</v>
      </c>
      <c r="BQ674" s="157">
        <v>1.4218355</v>
      </c>
      <c r="BR674" s="157">
        <v>0</v>
      </c>
      <c r="BS674" s="157">
        <v>0</v>
      </c>
      <c r="BT674" s="157">
        <v>0</v>
      </c>
      <c r="BU674"/>
      <c r="BV674" s="155">
        <v>0.97382679999999999</v>
      </c>
      <c r="BW674" s="155">
        <v>8.2883950999999994E-5</v>
      </c>
      <c r="BX674" s="155">
        <v>3.344674E-4</v>
      </c>
      <c r="BY674" s="155">
        <v>3.4359179000000001E-6</v>
      </c>
      <c r="BZ674" s="155">
        <v>1.1223151E-4</v>
      </c>
      <c r="CA674" s="155">
        <v>0</v>
      </c>
      <c r="CB674" s="155">
        <v>0</v>
      </c>
      <c r="CC674" s="155">
        <v>0</v>
      </c>
      <c r="CD674" s="155">
        <v>1.4620581E-6</v>
      </c>
      <c r="CE674" s="155">
        <v>3.3732128999999999E-6</v>
      </c>
      <c r="CF674" s="155">
        <v>0</v>
      </c>
      <c r="CG674" s="155">
        <v>0</v>
      </c>
      <c r="CH674" s="155">
        <v>0</v>
      </c>
      <c r="CI674" s="155">
        <v>3.3335501999999998E-5</v>
      </c>
      <c r="CJ674" s="155">
        <v>1.7395015E-4</v>
      </c>
      <c r="CK674" s="155">
        <v>0.97308165999999996</v>
      </c>
      <c r="CL674" s="155">
        <v>0</v>
      </c>
      <c r="CM674"/>
      <c r="CN674" s="284">
        <v>0</v>
      </c>
      <c r="CO674" s="284">
        <v>11.995537000000001</v>
      </c>
      <c r="CP674" s="285">
        <v>0</v>
      </c>
      <c r="CQ674" s="284">
        <v>5.6707991999999999E-2</v>
      </c>
      <c r="CR674" s="284">
        <v>8.7375242999999998E-10</v>
      </c>
      <c r="CS674" s="284">
        <v>1.0581952E-7</v>
      </c>
      <c r="CT674" s="284">
        <v>4.6901694000000002E-3</v>
      </c>
      <c r="CU674" s="284">
        <v>0.14460549</v>
      </c>
      <c r="CV674" s="284">
        <v>0</v>
      </c>
      <c r="CW674" s="284">
        <v>0</v>
      </c>
      <c r="CX674"/>
      <c r="CY674" s="158"/>
      <c r="CZ674" s="272"/>
      <c r="DA674"/>
      <c r="DB674" s="247"/>
      <c r="DC674"/>
      <c r="DD674"/>
      <c r="DE674"/>
      <c r="DF674"/>
      <c r="DG674"/>
      <c r="DH674"/>
      <c r="DI674"/>
      <c r="DJ674"/>
      <c r="DK674"/>
      <c r="DL674"/>
    </row>
    <row r="675" spans="1:116" ht="14.4" customHeight="1">
      <c r="A675" t="s">
        <v>782</v>
      </c>
      <c r="B675" s="188" t="s">
        <v>317</v>
      </c>
      <c r="C675" s="151" t="str">
        <f t="shared" si="158"/>
        <v>A.100.24.105</v>
      </c>
      <c r="D675" s="54" t="s">
        <v>93</v>
      </c>
      <c r="E675" s="150" t="s">
        <v>352</v>
      </c>
      <c r="F675" s="153" t="str">
        <f t="shared" si="159"/>
        <v>Cadmium (EoL-RIR = 0%)</v>
      </c>
      <c r="G675" s="154">
        <f t="shared" si="160"/>
        <v>3.8180000000000001</v>
      </c>
      <c r="H675"/>
      <c r="I675"/>
      <c r="J675" s="227">
        <f t="shared" si="154"/>
        <v>20.360404389100001</v>
      </c>
      <c r="K675"/>
      <c r="L675" s="280">
        <f t="shared" si="155"/>
        <v>0</v>
      </c>
      <c r="M675" s="280">
        <f t="shared" si="156"/>
        <v>0.3377043891</v>
      </c>
      <c r="N675" s="281">
        <f t="shared" si="157"/>
        <v>19.45</v>
      </c>
      <c r="O675" s="280">
        <v>0.57269999999999999</v>
      </c>
      <c r="P675" s="286">
        <v>0.33070949999999999</v>
      </c>
      <c r="Q675" s="286">
        <v>6.9948891000000003E-3</v>
      </c>
      <c r="R675" s="286">
        <v>0</v>
      </c>
      <c r="S675" s="219">
        <v>0</v>
      </c>
      <c r="T675" s="219">
        <v>0</v>
      </c>
      <c r="U675" s="219">
        <v>0</v>
      </c>
      <c r="V675" s="219">
        <v>0</v>
      </c>
      <c r="W675" s="219">
        <v>19.45</v>
      </c>
      <c r="X675" s="219">
        <v>0</v>
      </c>
      <c r="Y675" s="219">
        <v>0</v>
      </c>
      <c r="Z675" s="219">
        <v>0</v>
      </c>
      <c r="AA675" s="219">
        <v>0</v>
      </c>
      <c r="AB675" s="219">
        <v>0</v>
      </c>
      <c r="AC675"/>
      <c r="AD675" s="227">
        <f t="shared" si="149"/>
        <v>0.57269999999999999</v>
      </c>
      <c r="AE675" s="227">
        <f t="shared" si="150"/>
        <v>0.3377043891</v>
      </c>
      <c r="AF675" s="227">
        <f t="shared" si="151"/>
        <v>0.3377043891</v>
      </c>
      <c r="AG675" s="227">
        <f t="shared" si="152"/>
        <v>0.3377043891</v>
      </c>
      <c r="AH675" s="227">
        <f t="shared" si="153"/>
        <v>19.45</v>
      </c>
      <c r="AI675"/>
      <c r="AJ675">
        <v>78.284850000000006</v>
      </c>
      <c r="AK675" s="155">
        <v>78.284850000000006</v>
      </c>
      <c r="AL675" s="155">
        <v>0</v>
      </c>
      <c r="AM675" s="155">
        <v>0</v>
      </c>
      <c r="AN675" s="155">
        <v>0</v>
      </c>
      <c r="AO675" s="155">
        <v>0</v>
      </c>
      <c r="AP675" s="155">
        <v>0</v>
      </c>
      <c r="AQ675"/>
      <c r="AR675" s="156">
        <v>0.17017942999999999</v>
      </c>
      <c r="AS675" s="156">
        <v>0.15927905000000001</v>
      </c>
      <c r="AT675" s="156">
        <v>4.7824814999999996E-3</v>
      </c>
      <c r="AU675" s="156">
        <v>6.1178982999999998E-3</v>
      </c>
      <c r="AV675" s="282">
        <f t="shared" si="161"/>
        <v>9.5491040000000007E-6</v>
      </c>
      <c r="AW675" s="282">
        <f t="shared" si="162"/>
        <v>1.7686692076999999E-8</v>
      </c>
      <c r="AX675" s="283">
        <f t="shared" si="163"/>
        <v>0.8568484999999999</v>
      </c>
      <c r="AY675" s="157">
        <v>3.5431040000000001E-6</v>
      </c>
      <c r="AZ675" s="157">
        <v>1.06904E-8</v>
      </c>
      <c r="BA675" s="157">
        <v>2.9207699999999999E-13</v>
      </c>
      <c r="BB675" s="157">
        <v>0</v>
      </c>
      <c r="BC675" s="157">
        <v>0</v>
      </c>
      <c r="BD675" s="157">
        <v>0</v>
      </c>
      <c r="BE675" s="157">
        <v>6.0059999999999998E-6</v>
      </c>
      <c r="BF675" s="157">
        <v>0</v>
      </c>
      <c r="BG675" s="157">
        <v>6.9960000000000002E-9</v>
      </c>
      <c r="BH675" s="157">
        <v>0</v>
      </c>
      <c r="BI675" s="157">
        <v>0</v>
      </c>
      <c r="BJ675" s="157">
        <v>0</v>
      </c>
      <c r="BK675" s="157">
        <v>0</v>
      </c>
      <c r="BL675" s="157">
        <v>0</v>
      </c>
      <c r="BM675" s="157">
        <v>0</v>
      </c>
      <c r="BN675" s="157">
        <v>0</v>
      </c>
      <c r="BO675" s="157">
        <v>0</v>
      </c>
      <c r="BP675" s="157">
        <v>7.3999999999999996E-2</v>
      </c>
      <c r="BQ675" s="157">
        <v>0.78284849999999995</v>
      </c>
      <c r="BR675" s="157">
        <v>0</v>
      </c>
      <c r="BS675" s="157">
        <v>0</v>
      </c>
      <c r="BT675" s="157">
        <v>0</v>
      </c>
      <c r="BU675"/>
      <c r="BV675" s="155">
        <v>0.18660251</v>
      </c>
      <c r="BW675" s="155">
        <v>4.8232538E-5</v>
      </c>
      <c r="BX675" s="155">
        <v>1.0645597E-4</v>
      </c>
      <c r="BY675" s="155">
        <v>0</v>
      </c>
      <c r="BZ675" s="155">
        <v>3.9730800000000003E-5</v>
      </c>
      <c r="CA675" s="155">
        <v>0</v>
      </c>
      <c r="CB675" s="155">
        <v>0</v>
      </c>
      <c r="CC675" s="155">
        <v>0</v>
      </c>
      <c r="CD675" s="155">
        <v>0</v>
      </c>
      <c r="CE675" s="155">
        <v>0</v>
      </c>
      <c r="CF675" s="155">
        <v>0</v>
      </c>
      <c r="CG675" s="155">
        <v>0</v>
      </c>
      <c r="CH675" s="155">
        <v>0</v>
      </c>
      <c r="CI675" s="155">
        <v>3.1309264E-6</v>
      </c>
      <c r="CJ675" s="155">
        <v>9.5426706000000002E-5</v>
      </c>
      <c r="CK675" s="155">
        <v>0.18630954</v>
      </c>
      <c r="CL675" s="155">
        <v>0</v>
      </c>
      <c r="CM675"/>
      <c r="CN675" s="284">
        <v>0</v>
      </c>
      <c r="CO675" s="284">
        <v>3.8180000000000001</v>
      </c>
      <c r="CP675" s="285">
        <v>0</v>
      </c>
      <c r="CQ675" s="284">
        <v>3.3000000000000002E-2</v>
      </c>
      <c r="CR675" s="284">
        <v>0</v>
      </c>
      <c r="CS675" s="284">
        <v>0</v>
      </c>
      <c r="CT675" s="284">
        <v>2.0166663E-3</v>
      </c>
      <c r="CU675" s="284">
        <v>0</v>
      </c>
      <c r="CV675" s="284">
        <v>0</v>
      </c>
      <c r="CW675" s="284">
        <v>0</v>
      </c>
      <c r="CX675"/>
      <c r="CY675" s="158"/>
      <c r="CZ675" s="272"/>
      <c r="DA675"/>
      <c r="DB675" s="247"/>
      <c r="DC675"/>
      <c r="DD675"/>
      <c r="DE675"/>
      <c r="DF675"/>
      <c r="DG675"/>
      <c r="DH675"/>
      <c r="DI675"/>
      <c r="DJ675"/>
      <c r="DK675"/>
      <c r="DL675"/>
    </row>
    <row r="676" spans="1:116" ht="14.4" customHeight="1">
      <c r="A676" t="s">
        <v>3526</v>
      </c>
      <c r="B676" s="188" t="s">
        <v>317</v>
      </c>
      <c r="C676" s="151" t="str">
        <f t="shared" si="158"/>
        <v>A.100.24.106</v>
      </c>
      <c r="D676" s="54" t="s">
        <v>93</v>
      </c>
      <c r="E676" s="150" t="s">
        <v>352</v>
      </c>
      <c r="F676" s="153" t="str">
        <f t="shared" si="159"/>
        <v>Chromium, CRM (EoL-RIR = 21%)</v>
      </c>
      <c r="G676" s="154">
        <f t="shared" si="160"/>
        <v>21.69841266666667</v>
      </c>
      <c r="H676"/>
      <c r="I676"/>
      <c r="J676" s="227">
        <f t="shared" si="154"/>
        <v>5.8451834468000001</v>
      </c>
      <c r="K676"/>
      <c r="L676" s="280">
        <f t="shared" si="155"/>
        <v>0.1091020338</v>
      </c>
      <c r="M676" s="280">
        <f t="shared" si="156"/>
        <v>1.2673215899999999</v>
      </c>
      <c r="N676" s="281">
        <f t="shared" si="157"/>
        <v>1.213997923</v>
      </c>
      <c r="O676" s="280">
        <v>3.2547619000000001</v>
      </c>
      <c r="P676" s="286">
        <v>0.95442857000000003</v>
      </c>
      <c r="Q676" s="286">
        <v>0.17786334000000001</v>
      </c>
      <c r="R676" s="286">
        <v>8.5369143000000001E-3</v>
      </c>
      <c r="S676" s="219">
        <v>5.6851555999999998E-2</v>
      </c>
      <c r="T676" s="219">
        <v>6.5849065000000003E-3</v>
      </c>
      <c r="U676" s="219">
        <v>3.7128657000000002E-2</v>
      </c>
      <c r="V676" s="219">
        <v>0.13502968000000001</v>
      </c>
      <c r="W676" s="219">
        <v>0.86507937000000001</v>
      </c>
      <c r="X676" s="219">
        <v>0</v>
      </c>
      <c r="Y676" s="219">
        <v>0.29529443999999999</v>
      </c>
      <c r="Z676" s="219">
        <v>0</v>
      </c>
      <c r="AA676" s="219">
        <v>5.3624113000000001E-2</v>
      </c>
      <c r="AB676" s="219">
        <v>0</v>
      </c>
      <c r="AC676"/>
      <c r="AD676" s="227">
        <f t="shared" si="149"/>
        <v>3.2547619000000001</v>
      </c>
      <c r="AE676" s="227">
        <f t="shared" si="150"/>
        <v>1.3764236238000001</v>
      </c>
      <c r="AF676" s="227">
        <f t="shared" si="151"/>
        <v>1.3209457029999998</v>
      </c>
      <c r="AG676" s="227">
        <f t="shared" si="152"/>
        <v>1.2673215899999999</v>
      </c>
      <c r="AH676" s="227">
        <f t="shared" si="153"/>
        <v>1.1603738100000001</v>
      </c>
      <c r="AI676"/>
      <c r="AJ676">
        <v>36.682540000000003</v>
      </c>
      <c r="AK676" s="155">
        <v>0</v>
      </c>
      <c r="AL676" s="155">
        <v>36.682540000000003</v>
      </c>
      <c r="AM676" s="155">
        <v>0</v>
      </c>
      <c r="AN676" s="155">
        <v>0</v>
      </c>
      <c r="AO676" s="155">
        <v>0</v>
      </c>
      <c r="AP676" s="155">
        <v>0</v>
      </c>
      <c r="AQ676"/>
      <c r="AR676" s="156">
        <v>0.66962535000000001</v>
      </c>
      <c r="AS676" s="156">
        <v>0.64596017999999999</v>
      </c>
      <c r="AT676" s="156">
        <v>2.3540505E-2</v>
      </c>
      <c r="AU676" s="156">
        <v>1.2466667000000001E-4</v>
      </c>
      <c r="AV676" s="282">
        <f t="shared" si="161"/>
        <v>3.8726629269759999E-5</v>
      </c>
      <c r="AW676" s="282">
        <f t="shared" si="162"/>
        <v>8.7058082215999997E-8</v>
      </c>
      <c r="AX676" s="283">
        <f t="shared" si="163"/>
        <v>1.7460317E-2</v>
      </c>
      <c r="AY676" s="157">
        <v>2.0136126999999999E-5</v>
      </c>
      <c r="AZ676" s="157">
        <v>6.0755555999999996E-8</v>
      </c>
      <c r="BA676" s="157">
        <v>1.6599286E-12</v>
      </c>
      <c r="BB676" s="157">
        <v>0</v>
      </c>
      <c r="BC676" s="157">
        <v>0</v>
      </c>
      <c r="BD676" s="157">
        <v>2.7237175999999999E-10</v>
      </c>
      <c r="BE676" s="157">
        <v>1.7333332999999999E-5</v>
      </c>
      <c r="BF676" s="157">
        <v>6.2232820000000001E-11</v>
      </c>
      <c r="BG676" s="157">
        <v>2.0190476E-8</v>
      </c>
      <c r="BH676" s="157">
        <v>5.8191931000000002E-9</v>
      </c>
      <c r="BI676" s="157">
        <v>0</v>
      </c>
      <c r="BJ676" s="157">
        <v>2.2426826999999999E-10</v>
      </c>
      <c r="BK676" s="157">
        <v>3.1206607000000002E-12</v>
      </c>
      <c r="BL676" s="157">
        <v>1.5754366999999999E-12</v>
      </c>
      <c r="BM676" s="157">
        <v>8.3991698000000005E-8</v>
      </c>
      <c r="BN676" s="157">
        <v>1.1729052E-6</v>
      </c>
      <c r="BO676" s="157">
        <v>0</v>
      </c>
      <c r="BP676" s="157">
        <v>1.7460317E-2</v>
      </c>
      <c r="BQ676" s="157">
        <v>0</v>
      </c>
      <c r="BR676" s="157">
        <v>0</v>
      </c>
      <c r="BS676" s="157">
        <v>0</v>
      </c>
      <c r="BT676" s="157">
        <v>0</v>
      </c>
      <c r="BU676"/>
      <c r="BV676" s="155">
        <v>1.5350285000000001E-3</v>
      </c>
      <c r="BW676" s="155">
        <v>1.3919924E-4</v>
      </c>
      <c r="BX676" s="155">
        <v>6.0500932000000002E-4</v>
      </c>
      <c r="BY676" s="155">
        <v>1.5819871000000001E-5</v>
      </c>
      <c r="BZ676" s="155">
        <v>1.146632E-4</v>
      </c>
      <c r="CA676" s="155">
        <v>0</v>
      </c>
      <c r="CB676" s="155">
        <v>1.5141418000000001E-4</v>
      </c>
      <c r="CC676" s="155">
        <v>0</v>
      </c>
      <c r="CD676" s="155">
        <v>9.5076832000000005E-6</v>
      </c>
      <c r="CE676" s="155">
        <v>2.4573356000000001E-5</v>
      </c>
      <c r="CF676" s="155">
        <v>0</v>
      </c>
      <c r="CG676" s="155">
        <v>0</v>
      </c>
      <c r="CH676" s="155">
        <v>0</v>
      </c>
      <c r="CI676" s="155">
        <v>1.0667740000000001E-5</v>
      </c>
      <c r="CJ676" s="155">
        <v>4.6950574E-5</v>
      </c>
      <c r="CK676" s="155">
        <v>4.1722336000000001E-4</v>
      </c>
      <c r="CL676" s="155">
        <v>0</v>
      </c>
      <c r="CM676"/>
      <c r="CN676" s="284">
        <v>0</v>
      </c>
      <c r="CO676" s="284">
        <v>21.698412999999999</v>
      </c>
      <c r="CP676" s="285">
        <v>7.4260050000000003E-3</v>
      </c>
      <c r="CQ676" s="284">
        <v>9.5238094999999995E-2</v>
      </c>
      <c r="CR676" s="284">
        <v>2.4080365999999999E-8</v>
      </c>
      <c r="CS676" s="284">
        <v>2.1717212000000001E-6</v>
      </c>
      <c r="CT676" s="284">
        <v>5.8201047999999998E-3</v>
      </c>
      <c r="CU676" s="284">
        <v>3.0483026</v>
      </c>
      <c r="CV676" s="284">
        <v>3.8647868000000001E-3</v>
      </c>
      <c r="CW676" s="284">
        <v>0</v>
      </c>
      <c r="CX676"/>
      <c r="CY676" s="158"/>
      <c r="CZ676" s="272"/>
      <c r="DA676"/>
      <c r="DB676" s="247"/>
      <c r="DC676"/>
      <c r="DD676"/>
      <c r="DE676"/>
      <c r="DF676"/>
      <c r="DG676"/>
      <c r="DH676"/>
      <c r="DI676"/>
      <c r="DJ676"/>
      <c r="DK676"/>
      <c r="DL676"/>
    </row>
    <row r="677" spans="1:116" ht="14.4" customHeight="1">
      <c r="A677" t="s">
        <v>3527</v>
      </c>
      <c r="B677" s="188" t="s">
        <v>317</v>
      </c>
      <c r="C677" s="151" t="str">
        <f t="shared" si="158"/>
        <v>A.100.24.107</v>
      </c>
      <c r="D677" s="54" t="s">
        <v>93</v>
      </c>
      <c r="E677" s="150" t="s">
        <v>352</v>
      </c>
      <c r="F677" s="153" t="str">
        <f t="shared" si="159"/>
        <v>Cobalt - CRM (EoL-RIR = 22%)</v>
      </c>
      <c r="G677" s="154">
        <f t="shared" si="160"/>
        <v>37.203124666666668</v>
      </c>
      <c r="H677"/>
      <c r="I677"/>
      <c r="J677" s="227">
        <f t="shared" si="154"/>
        <v>52.754111887999997</v>
      </c>
      <c r="K677"/>
      <c r="L677" s="280">
        <f t="shared" si="155"/>
        <v>1.330057848</v>
      </c>
      <c r="M677" s="280">
        <f t="shared" si="156"/>
        <v>5.3692234100000009</v>
      </c>
      <c r="N677" s="281">
        <f t="shared" si="157"/>
        <v>40.474361930000001</v>
      </c>
      <c r="O677" s="280">
        <v>5.5804686999999999</v>
      </c>
      <c r="P677" s="219">
        <v>4.0305220000000004</v>
      </c>
      <c r="Q677" s="219">
        <v>0.49651647999999998</v>
      </c>
      <c r="R677" s="219">
        <v>5.6578348000000001E-2</v>
      </c>
      <c r="S677" s="219">
        <v>0.14385160999999999</v>
      </c>
      <c r="T677" s="219">
        <v>0.72920024000000006</v>
      </c>
      <c r="U677" s="219">
        <v>0.40042765000000002</v>
      </c>
      <c r="V677" s="219">
        <v>0.84218493000000005</v>
      </c>
      <c r="W677" s="219">
        <v>37.921875</v>
      </c>
      <c r="X677" s="219">
        <v>0</v>
      </c>
      <c r="Y677" s="219">
        <v>1.5659765999999999</v>
      </c>
      <c r="Z677" s="219">
        <v>0</v>
      </c>
      <c r="AA677" s="219">
        <v>0.98651032999999999</v>
      </c>
      <c r="AB677" s="219">
        <v>0</v>
      </c>
      <c r="AC677"/>
      <c r="AD677" s="227">
        <f t="shared" si="149"/>
        <v>5.5804686999999999</v>
      </c>
      <c r="AE677" s="227">
        <f t="shared" si="150"/>
        <v>6.699281258000001</v>
      </c>
      <c r="AF677" s="227">
        <f t="shared" si="151"/>
        <v>6.3557337400000007</v>
      </c>
      <c r="AG677" s="227">
        <f t="shared" si="152"/>
        <v>5.3692234100000009</v>
      </c>
      <c r="AH677" s="227">
        <f t="shared" si="153"/>
        <v>39.487851599999999</v>
      </c>
      <c r="AI677"/>
      <c r="AJ677">
        <v>194.53125</v>
      </c>
      <c r="AK677" s="155">
        <v>0</v>
      </c>
      <c r="AL677" s="155">
        <v>194.53125</v>
      </c>
      <c r="AM677" s="155">
        <v>0</v>
      </c>
      <c r="AN677" s="155">
        <v>0</v>
      </c>
      <c r="AO677" s="155">
        <v>0</v>
      </c>
      <c r="AP677" s="155">
        <v>0</v>
      </c>
      <c r="AQ677"/>
      <c r="AR677" s="156">
        <v>13.019138999999999</v>
      </c>
      <c r="AS677" s="156">
        <v>12.946515</v>
      </c>
      <c r="AT677" s="156">
        <v>6.4145034000000004E-2</v>
      </c>
      <c r="AU677" s="156">
        <v>8.4787500000000002E-3</v>
      </c>
      <c r="AV677" s="282">
        <f t="shared" si="161"/>
        <v>7.7616995018030006E-4</v>
      </c>
      <c r="AW677" s="282">
        <f t="shared" si="162"/>
        <v>2.3722275779909999E-7</v>
      </c>
      <c r="AX677" s="283">
        <f t="shared" si="163"/>
        <v>1.1875</v>
      </c>
      <c r="AY677" s="157">
        <v>3.4524499999999998E-5</v>
      </c>
      <c r="AZ677" s="157">
        <v>1.0416875E-7</v>
      </c>
      <c r="BA677" s="157">
        <v>2.8460391000000001E-12</v>
      </c>
      <c r="BB677" s="157">
        <v>0</v>
      </c>
      <c r="BC677" s="157">
        <v>0</v>
      </c>
      <c r="BD677" s="157">
        <v>1.8051803000000001E-9</v>
      </c>
      <c r="BE677" s="157">
        <v>7.3198125000000001E-5</v>
      </c>
      <c r="BF677" s="157">
        <v>4.1245635000000002E-10</v>
      </c>
      <c r="BG677" s="157">
        <v>8.5263749999999995E-8</v>
      </c>
      <c r="BH677" s="157">
        <v>1.6907415E-8</v>
      </c>
      <c r="BI677" s="157">
        <v>0</v>
      </c>
      <c r="BJ677" s="157">
        <v>2.9853822E-8</v>
      </c>
      <c r="BK677" s="157">
        <v>3.7695440999999997E-10</v>
      </c>
      <c r="BL677" s="157">
        <v>2.36764E-10</v>
      </c>
      <c r="BM677" s="157">
        <v>6.4210603999999998E-4</v>
      </c>
      <c r="BN677" s="157">
        <v>2.6339479999999999E-5</v>
      </c>
      <c r="BO677" s="157">
        <v>0</v>
      </c>
      <c r="BP677" s="157">
        <v>1.1875</v>
      </c>
      <c r="BQ677" s="157">
        <v>0</v>
      </c>
      <c r="BR677" s="157">
        <v>0</v>
      </c>
      <c r="BS677" s="157">
        <v>0</v>
      </c>
      <c r="BT677" s="157">
        <v>0</v>
      </c>
      <c r="BU677"/>
      <c r="BV677" s="155">
        <v>4.2043222999999996E-3</v>
      </c>
      <c r="BW677" s="155">
        <v>5.8783404999999999E-4</v>
      </c>
      <c r="BX677" s="155">
        <v>1.0373218E-3</v>
      </c>
      <c r="BY677" s="155">
        <v>9.8651020000000003E-5</v>
      </c>
      <c r="BZ677" s="155">
        <v>4.8421911999999999E-4</v>
      </c>
      <c r="CA677" s="155">
        <v>0</v>
      </c>
      <c r="CB677" s="155">
        <v>4.3992739000000002E-4</v>
      </c>
      <c r="CC677" s="155">
        <v>0</v>
      </c>
      <c r="CD677" s="155">
        <v>9.7854648000000009E-4</v>
      </c>
      <c r="CE677" s="155">
        <v>2.6530989E-4</v>
      </c>
      <c r="CF677" s="155">
        <v>0</v>
      </c>
      <c r="CG677" s="155">
        <v>0</v>
      </c>
      <c r="CH677" s="155">
        <v>0</v>
      </c>
      <c r="CI677" s="155">
        <v>4.8973424E-5</v>
      </c>
      <c r="CJ677" s="155">
        <v>2.4898367999999998E-4</v>
      </c>
      <c r="CK677" s="155">
        <v>1.4555433E-5</v>
      </c>
      <c r="CL677" s="155">
        <v>0</v>
      </c>
      <c r="CM677"/>
      <c r="CN677" s="284">
        <v>0</v>
      </c>
      <c r="CO677" s="284">
        <v>37.203125</v>
      </c>
      <c r="CP677" s="285">
        <v>4.9209437000000002E-2</v>
      </c>
      <c r="CQ677" s="284">
        <v>0.40218749999999998</v>
      </c>
      <c r="CR677" s="284">
        <v>4.6918037000000002E-5</v>
      </c>
      <c r="CS677" s="284">
        <v>2.978292E-5</v>
      </c>
      <c r="CT677" s="284">
        <v>2.4578121000000001E-2</v>
      </c>
      <c r="CU677" s="284">
        <v>553.47492</v>
      </c>
      <c r="CV677" s="284">
        <v>1.1228972E-2</v>
      </c>
      <c r="CW677" s="284">
        <v>0</v>
      </c>
      <c r="CX677"/>
      <c r="CY677" s="158"/>
      <c r="CZ677" s="270"/>
      <c r="DA677"/>
      <c r="DB677" s="247"/>
      <c r="DC677"/>
      <c r="DD677"/>
      <c r="DE677"/>
      <c r="DF677"/>
      <c r="DG677"/>
      <c r="DH677"/>
      <c r="DI677"/>
      <c r="DJ677"/>
      <c r="DK677"/>
      <c r="DL677"/>
    </row>
    <row r="678" spans="1:116" ht="14.4" customHeight="1">
      <c r="A678" t="s">
        <v>1708</v>
      </c>
      <c r="B678" s="188" t="s">
        <v>317</v>
      </c>
      <c r="C678" s="151" t="str">
        <f t="shared" si="158"/>
        <v>A.100.24.108</v>
      </c>
      <c r="D678" s="54" t="s">
        <v>93</v>
      </c>
      <c r="E678" s="150" t="s">
        <v>352</v>
      </c>
      <c r="F678" s="153" t="str">
        <f t="shared" si="159"/>
        <v>Copper rod tube plate (primary)</v>
      </c>
      <c r="G678" s="154">
        <f t="shared" si="160"/>
        <v>3.4506146000000002</v>
      </c>
      <c r="H678"/>
      <c r="I678"/>
      <c r="J678" s="227">
        <f t="shared" si="154"/>
        <v>5.2204937530000013</v>
      </c>
      <c r="K678"/>
      <c r="L678" s="280">
        <f t="shared" si="155"/>
        <v>0.14699722630000001</v>
      </c>
      <c r="M678" s="280">
        <f t="shared" si="156"/>
        <v>0.30518816470000004</v>
      </c>
      <c r="N678" s="281">
        <f t="shared" si="157"/>
        <v>4.2507161720000006</v>
      </c>
      <c r="O678" s="280">
        <v>0.51759219000000001</v>
      </c>
      <c r="P678" s="219">
        <v>0.20940759</v>
      </c>
      <c r="Q678" s="219">
        <v>9.5121668000000006E-2</v>
      </c>
      <c r="R678" s="219">
        <v>8.1927541000000006E-2</v>
      </c>
      <c r="S678" s="219">
        <v>4.4354610000000003E-2</v>
      </c>
      <c r="T678" s="219">
        <v>1.3577683E-3</v>
      </c>
      <c r="U678" s="219">
        <v>1.9357307000000001E-2</v>
      </c>
      <c r="V678" s="219">
        <v>6.5890670000000003E-4</v>
      </c>
      <c r="W678" s="219">
        <v>4.2300000000000004</v>
      </c>
      <c r="X678" s="219">
        <v>0</v>
      </c>
      <c r="Y678" s="219">
        <v>2.0716172000000001E-2</v>
      </c>
      <c r="Z678" s="219">
        <v>0</v>
      </c>
      <c r="AA678" s="219">
        <v>0</v>
      </c>
      <c r="AB678" s="219">
        <v>0</v>
      </c>
      <c r="AC678"/>
      <c r="AD678" s="227">
        <f t="shared" si="149"/>
        <v>0.51759219000000001</v>
      </c>
      <c r="AE678" s="227">
        <f t="shared" si="150"/>
        <v>0.45218539100000005</v>
      </c>
      <c r="AF678" s="227">
        <f t="shared" si="151"/>
        <v>0.30518816470000004</v>
      </c>
      <c r="AG678" s="227">
        <f t="shared" si="152"/>
        <v>0.30518816470000004</v>
      </c>
      <c r="AH678" s="227">
        <f t="shared" si="153"/>
        <v>4.2507161720000006</v>
      </c>
      <c r="AI678"/>
      <c r="AJ678">
        <v>57.446489999999997</v>
      </c>
      <c r="AK678" s="155">
        <v>44.448051999999997</v>
      </c>
      <c r="AL678" s="155">
        <v>2.5734374999999998</v>
      </c>
      <c r="AM678" s="155">
        <v>0</v>
      </c>
      <c r="AN678" s="155">
        <v>0</v>
      </c>
      <c r="AO678" s="155">
        <v>6.9385417</v>
      </c>
      <c r="AP678" s="155">
        <v>3.4864582999999998</v>
      </c>
      <c r="AQ678"/>
      <c r="AR678" s="156">
        <v>0.1668365</v>
      </c>
      <c r="AS678" s="156">
        <v>0.15871874999999999</v>
      </c>
      <c r="AT678" s="156">
        <v>4.5492776999999998E-3</v>
      </c>
      <c r="AU678" s="156">
        <v>3.5684711000000002E-3</v>
      </c>
      <c r="AV678" s="282">
        <f t="shared" si="161"/>
        <v>9.5155126509999992E-6</v>
      </c>
      <c r="AW678" s="282">
        <f t="shared" si="162"/>
        <v>1.6824251827259998E-8</v>
      </c>
      <c r="AX678" s="283">
        <f t="shared" si="163"/>
        <v>0.49978588000000002</v>
      </c>
      <c r="AY678" s="157">
        <v>3.2376395999999998E-6</v>
      </c>
      <c r="AZ678" s="157">
        <v>9.7693478999999997E-9</v>
      </c>
      <c r="BA678" s="157">
        <v>2.6686932000000002E-13</v>
      </c>
      <c r="BB678" s="157">
        <v>1.6790000000000001E-9</v>
      </c>
      <c r="BC678" s="157">
        <v>0</v>
      </c>
      <c r="BD678" s="157">
        <v>1.1426700000000001E-8</v>
      </c>
      <c r="BE678" s="157">
        <v>5.2733875000000002E-6</v>
      </c>
      <c r="BF678" s="157">
        <v>1.6332876999999999E-9</v>
      </c>
      <c r="BG678" s="157">
        <v>5.3749239999999999E-9</v>
      </c>
      <c r="BH678" s="157">
        <v>3.0630207999999999E-11</v>
      </c>
      <c r="BI678" s="157">
        <v>1.2011333E-13</v>
      </c>
      <c r="BJ678" s="157">
        <v>1.5249114999999999E-11</v>
      </c>
      <c r="BK678" s="157">
        <v>2.7120363000000001E-13</v>
      </c>
      <c r="BL678" s="157">
        <v>1.5471798000000001E-13</v>
      </c>
      <c r="BM678" s="157">
        <v>9.3965521000000005E-8</v>
      </c>
      <c r="BN678" s="157">
        <v>8.9741432999999997E-7</v>
      </c>
      <c r="BO678" s="157">
        <v>0</v>
      </c>
      <c r="BP678" s="157">
        <v>0.23100000000000001</v>
      </c>
      <c r="BQ678" s="157">
        <v>0.26878587999999998</v>
      </c>
      <c r="BR678" s="157">
        <v>0</v>
      </c>
      <c r="BS678" s="157">
        <v>0</v>
      </c>
      <c r="BT678" s="157">
        <v>0</v>
      </c>
      <c r="BU678"/>
      <c r="BV678" s="155">
        <v>1.9378882999999999E-3</v>
      </c>
      <c r="BW678" s="155">
        <v>4.0766982000000002E-5</v>
      </c>
      <c r="BX678" s="155">
        <v>9.621229E-5</v>
      </c>
      <c r="BY678" s="155">
        <v>7.9953213999999997E-8</v>
      </c>
      <c r="BZ678" s="155">
        <v>6.7882356999999995E-5</v>
      </c>
      <c r="CA678" s="155">
        <v>7.6569967E-6</v>
      </c>
      <c r="CB678" s="155">
        <v>1.0781949999999999E-7</v>
      </c>
      <c r="CC678" s="155">
        <v>1.1074456999999999E-5</v>
      </c>
      <c r="CD678" s="155">
        <v>1.8220294E-6</v>
      </c>
      <c r="CE678" s="155">
        <v>1.2817296000000001E-5</v>
      </c>
      <c r="CF678" s="155">
        <v>0</v>
      </c>
      <c r="CG678" s="155">
        <v>0</v>
      </c>
      <c r="CH678" s="155">
        <v>0</v>
      </c>
      <c r="CI678" s="155">
        <v>1.7643419E-5</v>
      </c>
      <c r="CJ678" s="155">
        <v>5.6066326E-5</v>
      </c>
      <c r="CK678" s="155">
        <v>1.6257584000000001E-3</v>
      </c>
      <c r="CL678" s="155">
        <v>0</v>
      </c>
      <c r="CM678"/>
      <c r="CN678" s="284">
        <v>0</v>
      </c>
      <c r="CO678" s="284">
        <v>3.4338521000000002</v>
      </c>
      <c r="CP678" s="285">
        <v>0.20902125999999999</v>
      </c>
      <c r="CQ678" s="284">
        <v>2.9565625000000002E-2</v>
      </c>
      <c r="CR678" s="284">
        <v>1.2939702E-8</v>
      </c>
      <c r="CS678" s="284">
        <v>7.6221076999999998E-7</v>
      </c>
      <c r="CT678" s="284">
        <v>2.4743935999999998E-3</v>
      </c>
      <c r="CU678" s="284">
        <v>0.36782730000000002</v>
      </c>
      <c r="CV678" s="284">
        <v>2.0512855000000002E-5</v>
      </c>
      <c r="CW678" s="284">
        <v>2.6070205E-3</v>
      </c>
      <c r="CX678"/>
      <c r="CY678" s="158"/>
      <c r="CZ678" s="272"/>
      <c r="DA678"/>
      <c r="DB678" s="247"/>
      <c r="DC678"/>
      <c r="DD678"/>
      <c r="DE678"/>
      <c r="DF678"/>
      <c r="DG678"/>
      <c r="DH678"/>
      <c r="DI678"/>
      <c r="DJ678"/>
      <c r="DK678"/>
      <c r="DL678"/>
    </row>
    <row r="679" spans="1:116" ht="14.4" customHeight="1">
      <c r="A679" t="s">
        <v>1709</v>
      </c>
      <c r="B679" s="188" t="s">
        <v>317</v>
      </c>
      <c r="C679" s="151" t="str">
        <f t="shared" si="158"/>
        <v>A.100.24.109</v>
      </c>
      <c r="D679" s="54" t="s">
        <v>93</v>
      </c>
      <c r="E679" s="150" t="s">
        <v>352</v>
      </c>
      <c r="F679" s="153" t="str">
        <f t="shared" si="159"/>
        <v>Copper (secondary)</v>
      </c>
      <c r="G679" s="154">
        <f t="shared" si="160"/>
        <v>0.43664603999999996</v>
      </c>
      <c r="H679"/>
      <c r="I679"/>
      <c r="J679" s="227">
        <f t="shared" si="154"/>
        <v>9.4962866626383799E-2</v>
      </c>
      <c r="K679"/>
      <c r="L679" s="280">
        <f t="shared" si="155"/>
        <v>4.6508860376999993E-3</v>
      </c>
      <c r="M679" s="280">
        <f t="shared" si="156"/>
        <v>7.8534059360000005E-3</v>
      </c>
      <c r="N679" s="281">
        <f t="shared" si="157"/>
        <v>1.6961668652683805E-2</v>
      </c>
      <c r="O679" s="280">
        <v>6.5496905999999994E-2</v>
      </c>
      <c r="P679" s="219">
        <v>3.2187501999999999E-3</v>
      </c>
      <c r="Q679" s="219">
        <v>3.3235105000000002E-3</v>
      </c>
      <c r="R679" s="219">
        <v>2.9749173999999998E-3</v>
      </c>
      <c r="S679" s="219">
        <v>1.5043628E-3</v>
      </c>
      <c r="T679" s="286">
        <v>5.9179077000000001E-6</v>
      </c>
      <c r="U679" s="219">
        <v>1.6568793E-4</v>
      </c>
      <c r="V679" s="219">
        <v>1.5004195000000001E-4</v>
      </c>
      <c r="W679" s="219">
        <v>3.3317793000000001E-4</v>
      </c>
      <c r="X679" s="219">
        <v>1.1310955999999999E-3</v>
      </c>
      <c r="Y679" s="219">
        <v>1.6625264000000001E-2</v>
      </c>
      <c r="Z679" s="286">
        <v>3.0007685999999999E-5</v>
      </c>
      <c r="AA679" s="286">
        <v>3.2267034E-6</v>
      </c>
      <c r="AB679" s="286">
        <v>1.9283803999999999E-11</v>
      </c>
      <c r="AC679"/>
      <c r="AD679" s="227">
        <f t="shared" si="149"/>
        <v>6.5496905999999994E-2</v>
      </c>
      <c r="AE679" s="227">
        <f t="shared" si="150"/>
        <v>1.13431886877E-2</v>
      </c>
      <c r="AF679" s="227">
        <f t="shared" si="151"/>
        <v>6.6955293533999998E-3</v>
      </c>
      <c r="AG679" s="227">
        <f t="shared" si="152"/>
        <v>7.8534059360000005E-3</v>
      </c>
      <c r="AH679" s="227">
        <f t="shared" si="153"/>
        <v>1.6958441949283806E-2</v>
      </c>
      <c r="AI679"/>
      <c r="AJ679">
        <v>8.1862434999999998</v>
      </c>
      <c r="AK679" s="155">
        <v>5.2680214999999997</v>
      </c>
      <c r="AL679" s="155">
        <v>1.5837471000000001</v>
      </c>
      <c r="AM679" s="155">
        <v>0</v>
      </c>
      <c r="AN679" s="155">
        <v>0.35163428000000002</v>
      </c>
      <c r="AO679" s="155">
        <v>0.66552454000000005</v>
      </c>
      <c r="AP679" s="155">
        <v>0.31731606000000001</v>
      </c>
      <c r="AQ679"/>
      <c r="AR679" s="156">
        <v>8.5016847999999992E-3</v>
      </c>
      <c r="AS679" s="156">
        <v>7.9335631000000007E-3</v>
      </c>
      <c r="AT679" s="156">
        <v>3.5814694999999999E-4</v>
      </c>
      <c r="AU679" s="156">
        <v>2.0997482000000001E-4</v>
      </c>
      <c r="AV679" s="282">
        <f t="shared" si="161"/>
        <v>4.7563327611950005E-7</v>
      </c>
      <c r="AW679" s="282">
        <f t="shared" si="162"/>
        <v>1.3245079163616215E-9</v>
      </c>
      <c r="AX679" s="283">
        <f t="shared" si="163"/>
        <v>2.9408238059000003E-2</v>
      </c>
      <c r="AY679" s="157">
        <v>4.0522375000000002E-7</v>
      </c>
      <c r="AZ679" s="157">
        <v>1.2226571999999999E-9</v>
      </c>
      <c r="BA679" s="157">
        <v>3.3404741E-14</v>
      </c>
      <c r="BB679" s="157">
        <v>2.7246116999999998E-12</v>
      </c>
      <c r="BC679" s="157">
        <v>0</v>
      </c>
      <c r="BD679" s="157">
        <v>1.5019148E-10</v>
      </c>
      <c r="BE679" s="157">
        <v>7.0191257000000002E-8</v>
      </c>
      <c r="BF679" s="157">
        <v>2.6834709E-11</v>
      </c>
      <c r="BG679" s="157">
        <v>7.4850361E-11</v>
      </c>
      <c r="BH679" s="157">
        <v>3.5969461999999999E-14</v>
      </c>
      <c r="BI679" s="157">
        <v>4.6222005000000004E-16</v>
      </c>
      <c r="BJ679" s="157">
        <v>9.4462013000000006E-14</v>
      </c>
      <c r="BK679" s="157">
        <v>1.0122584000000001E-15</v>
      </c>
      <c r="BL679" s="157">
        <v>3.3564112000000001E-16</v>
      </c>
      <c r="BM679" s="157">
        <v>3.2139408E-12</v>
      </c>
      <c r="BN679" s="157">
        <v>6.2139087000000001E-11</v>
      </c>
      <c r="BO679" s="157">
        <v>2.6051455999999999E-20</v>
      </c>
      <c r="BP679" s="157">
        <v>3.3454059000000003E-5</v>
      </c>
      <c r="BQ679" s="157">
        <v>2.9374784000000001E-2</v>
      </c>
      <c r="BR679" s="157">
        <v>0</v>
      </c>
      <c r="BS679" s="157">
        <v>0</v>
      </c>
      <c r="BT679" s="157">
        <v>0</v>
      </c>
      <c r="BU679"/>
      <c r="BV679" s="155">
        <v>2.2667210999999999E-5</v>
      </c>
      <c r="BW679" s="155">
        <v>5.4433702999999999E-7</v>
      </c>
      <c r="BX679" s="155">
        <v>1.2174850000000001E-5</v>
      </c>
      <c r="BY679" s="155">
        <v>1.8745897000000001E-8</v>
      </c>
      <c r="BZ679" s="155">
        <v>7.2573332999999998E-7</v>
      </c>
      <c r="CA679" s="155">
        <v>5.6072952E-8</v>
      </c>
      <c r="CB679" s="155">
        <v>8.9499418000000004E-10</v>
      </c>
      <c r="CC679" s="155">
        <v>8.4450085999999999E-8</v>
      </c>
      <c r="CD679" s="155">
        <v>1.6102001000000001E-8</v>
      </c>
      <c r="CE679" s="155">
        <v>1.1824406E-7</v>
      </c>
      <c r="CF679" s="155">
        <v>0</v>
      </c>
      <c r="CG679" s="155">
        <v>5.7609472E-17</v>
      </c>
      <c r="CH679" s="155">
        <v>4.7170411000000003E-13</v>
      </c>
      <c r="CI679" s="155">
        <v>5.9894443000000002E-7</v>
      </c>
      <c r="CJ679" s="155">
        <v>8.3182205000000005E-6</v>
      </c>
      <c r="CK679" s="155">
        <v>1.0614658E-8</v>
      </c>
      <c r="CL679" s="155">
        <v>0</v>
      </c>
      <c r="CM679"/>
      <c r="CN679" s="284">
        <v>3.9925678999999999E-13</v>
      </c>
      <c r="CO679" s="284">
        <v>0.43665335999999999</v>
      </c>
      <c r="CP679" s="285">
        <v>2.3235802000000001E-3</v>
      </c>
      <c r="CQ679" s="284">
        <v>3.8518864E-4</v>
      </c>
      <c r="CR679" s="284">
        <v>4.2776778000000001E-11</v>
      </c>
      <c r="CS679" s="284">
        <v>5.0538027000000001E-9</v>
      </c>
      <c r="CT679" s="284">
        <v>2.9059101E-5</v>
      </c>
      <c r="CU679" s="284">
        <v>8.6957790000000005E-4</v>
      </c>
      <c r="CV679" s="284">
        <v>2.4071381E-8</v>
      </c>
      <c r="CW679" s="284">
        <v>1.9725165E-5</v>
      </c>
      <c r="CX679"/>
      <c r="CY679" s="158"/>
      <c r="CZ679" s="272"/>
      <c r="DA679"/>
      <c r="DB679" s="247"/>
      <c r="DC679"/>
      <c r="DD679"/>
      <c r="DE679"/>
      <c r="DF679"/>
      <c r="DG679"/>
      <c r="DH679"/>
      <c r="DI679"/>
      <c r="DJ679"/>
      <c r="DK679"/>
      <c r="DL679"/>
    </row>
    <row r="680" spans="1:116" ht="14.4" customHeight="1">
      <c r="A680" t="s">
        <v>1710</v>
      </c>
      <c r="B680" s="188" t="s">
        <v>317</v>
      </c>
      <c r="C680" s="151" t="str">
        <f t="shared" si="158"/>
        <v>A.100.24.110</v>
      </c>
      <c r="D680" s="54" t="s">
        <v>93</v>
      </c>
      <c r="E680" s="150" t="s">
        <v>352</v>
      </c>
      <c r="F680" s="153" t="str">
        <f t="shared" si="159"/>
        <v>Copper wire - plate - tube - trade mix ( 68% prim 32% sec)</v>
      </c>
      <c r="G680" s="154">
        <f t="shared" si="160"/>
        <v>2.4861446666666671</v>
      </c>
      <c r="H680"/>
      <c r="I680"/>
      <c r="J680" s="227">
        <f t="shared" si="154"/>
        <v>3.5803238517608706</v>
      </c>
      <c r="K680"/>
      <c r="L680" s="280">
        <f t="shared" si="155"/>
        <v>0.10144639716000001</v>
      </c>
      <c r="M680" s="280">
        <f t="shared" si="156"/>
        <v>0.2100410410496</v>
      </c>
      <c r="N680" s="281">
        <f t="shared" si="157"/>
        <v>2.8959147135512708</v>
      </c>
      <c r="O680" s="280">
        <v>0.37292170000000002</v>
      </c>
      <c r="P680" s="219">
        <v>0.14342716</v>
      </c>
      <c r="Q680" s="219">
        <v>6.5746258000000002E-2</v>
      </c>
      <c r="R680" s="219">
        <v>5.6662701000000003E-2</v>
      </c>
      <c r="S680" s="219">
        <v>3.0642531000000001E-2</v>
      </c>
      <c r="T680" s="219">
        <v>9.2517616E-4</v>
      </c>
      <c r="U680" s="219">
        <v>1.3215988999999999E-2</v>
      </c>
      <c r="V680" s="219">
        <v>4.9606998000000001E-4</v>
      </c>
      <c r="W680" s="219">
        <v>2.8765065999999999</v>
      </c>
      <c r="X680" s="219">
        <v>3.6195060999999999E-4</v>
      </c>
      <c r="Y680" s="219">
        <v>1.9407081E-2</v>
      </c>
      <c r="Z680" s="286">
        <v>9.6024596000000008E-6</v>
      </c>
      <c r="AA680" s="286">
        <v>1.0325451E-6</v>
      </c>
      <c r="AB680" s="286">
        <v>6.1708171999999998E-12</v>
      </c>
      <c r="AC680"/>
      <c r="AD680" s="227">
        <f t="shared" si="149"/>
        <v>0.37292170000000002</v>
      </c>
      <c r="AE680" s="227">
        <f t="shared" si="150"/>
        <v>0.31111588513999994</v>
      </c>
      <c r="AF680" s="227">
        <f t="shared" si="151"/>
        <v>0.20967052052510002</v>
      </c>
      <c r="AG680" s="227">
        <f t="shared" si="152"/>
        <v>0.2100410410496</v>
      </c>
      <c r="AH680" s="227">
        <f t="shared" si="153"/>
        <v>2.8959136810061707</v>
      </c>
      <c r="AI680"/>
      <c r="AJ680">
        <v>41.683211</v>
      </c>
      <c r="AK680" s="155">
        <v>31.910442</v>
      </c>
      <c r="AL680" s="155">
        <v>2.2567366</v>
      </c>
      <c r="AM680" s="155">
        <v>0</v>
      </c>
      <c r="AN680" s="155">
        <v>0.11252297</v>
      </c>
      <c r="AO680" s="155">
        <v>4.9311762000000003</v>
      </c>
      <c r="AP680" s="155">
        <v>2.4723328000000002</v>
      </c>
      <c r="AQ680"/>
      <c r="AR680" s="156">
        <v>0.11616936</v>
      </c>
      <c r="AS680" s="156">
        <v>0.11046749</v>
      </c>
      <c r="AT680" s="156">
        <v>3.2081157999999999E-3</v>
      </c>
      <c r="AU680" s="156">
        <v>2.4937522999999998E-3</v>
      </c>
      <c r="AV680" s="282">
        <f t="shared" si="161"/>
        <v>6.6227512221999995E-6</v>
      </c>
      <c r="AW680" s="282">
        <f t="shared" si="162"/>
        <v>1.1864333721665336E-8</v>
      </c>
      <c r="AX680" s="283">
        <f t="shared" si="163"/>
        <v>0.34926502999999998</v>
      </c>
      <c r="AY680" s="157">
        <v>2.3312665000000001E-6</v>
      </c>
      <c r="AZ680" s="157">
        <v>7.0344069000000002E-9</v>
      </c>
      <c r="BA680" s="157">
        <v>1.9216065999999999E-13</v>
      </c>
      <c r="BB680" s="157">
        <v>1.1425919000000001E-9</v>
      </c>
      <c r="BC680" s="157">
        <v>0</v>
      </c>
      <c r="BD680" s="157">
        <v>7.8182173000000007E-9</v>
      </c>
      <c r="BE680" s="157">
        <v>3.6083646999999999E-6</v>
      </c>
      <c r="BF680" s="157">
        <v>1.1192227E-9</v>
      </c>
      <c r="BG680" s="157">
        <v>3.6789003999999999E-9</v>
      </c>
      <c r="BH680" s="157">
        <v>2.0840052E-11</v>
      </c>
      <c r="BI680" s="157">
        <v>8.1824977000000005E-14</v>
      </c>
      <c r="BJ680" s="157">
        <v>1.0399626E-11</v>
      </c>
      <c r="BK680" s="157">
        <v>1.8474238999999999E-13</v>
      </c>
      <c r="BL680" s="157">
        <v>1.0531563E-13</v>
      </c>
      <c r="BM680" s="157">
        <v>6.3897583000000004E-8</v>
      </c>
      <c r="BN680" s="157">
        <v>6.1026163000000005E-7</v>
      </c>
      <c r="BO680" s="157">
        <v>8.3364658999999993E-21</v>
      </c>
      <c r="BP680" s="157">
        <v>0.1570907</v>
      </c>
      <c r="BQ680" s="157">
        <v>0.19217433</v>
      </c>
      <c r="BR680" s="157">
        <v>0</v>
      </c>
      <c r="BS680" s="157">
        <v>0</v>
      </c>
      <c r="BT680" s="157">
        <v>0</v>
      </c>
      <c r="BU680"/>
      <c r="BV680" s="155">
        <v>1.3250175999999999E-3</v>
      </c>
      <c r="BW680" s="155">
        <v>2.7895736E-5</v>
      </c>
      <c r="BX680" s="155">
        <v>6.9320309000000006E-5</v>
      </c>
      <c r="BY680" s="155">
        <v>6.0366871999999999E-8</v>
      </c>
      <c r="BZ680" s="155">
        <v>4.6392237999999997E-5</v>
      </c>
      <c r="CA680" s="155">
        <v>5.2247011000000003E-6</v>
      </c>
      <c r="CB680" s="155">
        <v>7.3603661000000003E-8</v>
      </c>
      <c r="CC680" s="155">
        <v>7.5576545000000002E-6</v>
      </c>
      <c r="CD680" s="155">
        <v>1.2441326999999999E-6</v>
      </c>
      <c r="CE680" s="155">
        <v>8.7535994000000007E-6</v>
      </c>
      <c r="CF680" s="155">
        <v>0</v>
      </c>
      <c r="CG680" s="155">
        <v>1.8435031E-17</v>
      </c>
      <c r="CH680" s="155">
        <v>1.5094531E-13</v>
      </c>
      <c r="CI680" s="155">
        <v>1.2189187E-5</v>
      </c>
      <c r="CJ680" s="155">
        <v>4.0786932000000002E-5</v>
      </c>
      <c r="CK680" s="155">
        <v>1.1055190999999999E-3</v>
      </c>
      <c r="CL680" s="155">
        <v>0</v>
      </c>
      <c r="CM680"/>
      <c r="CN680" s="284">
        <v>1.2776217E-13</v>
      </c>
      <c r="CO680" s="284">
        <v>2.4747485</v>
      </c>
      <c r="CP680" s="285">
        <v>0.142878</v>
      </c>
      <c r="CQ680" s="284">
        <v>2.0227885000000001E-2</v>
      </c>
      <c r="CR680" s="284">
        <v>8.8126859E-9</v>
      </c>
      <c r="CS680" s="284">
        <v>5.1992053999999996E-7</v>
      </c>
      <c r="CT680" s="284">
        <v>1.6918866000000001E-3</v>
      </c>
      <c r="CU680" s="284">
        <v>0.25040083000000002</v>
      </c>
      <c r="CV680" s="284">
        <v>1.3956443999999999E-5</v>
      </c>
      <c r="CW680" s="284">
        <v>1.779086E-3</v>
      </c>
      <c r="CX680"/>
      <c r="CY680" s="158"/>
      <c r="CZ680" s="272"/>
      <c r="DA680"/>
      <c r="DB680" s="247"/>
      <c r="DC680"/>
      <c r="DD680"/>
      <c r="DE680"/>
      <c r="DF680"/>
      <c r="DG680"/>
      <c r="DH680"/>
      <c r="DI680"/>
      <c r="DJ680"/>
      <c r="DK680"/>
      <c r="DL680"/>
    </row>
    <row r="681" spans="1:116" ht="14.4" customHeight="1">
      <c r="A681" t="s">
        <v>3528</v>
      </c>
      <c r="B681" s="188" t="s">
        <v>317</v>
      </c>
      <c r="C681" s="151" t="str">
        <f t="shared" si="158"/>
        <v>A.100.24.111</v>
      </c>
      <c r="D681" s="54" t="s">
        <v>93</v>
      </c>
      <c r="E681" s="150" t="s">
        <v>352</v>
      </c>
      <c r="F681" s="153" t="str">
        <f t="shared" si="159"/>
        <v>Gallium, CRM (EoL-RIR = 0%)</v>
      </c>
      <c r="G681" s="154">
        <f t="shared" si="160"/>
        <v>170</v>
      </c>
      <c r="H681"/>
      <c r="I681"/>
      <c r="J681" s="227">
        <f t="shared" si="154"/>
        <v>181.46483049599999</v>
      </c>
      <c r="K681"/>
      <c r="L681" s="280">
        <f t="shared" si="155"/>
        <v>0.66740723599999996</v>
      </c>
      <c r="M681" s="280">
        <f t="shared" si="156"/>
        <v>21.443445799999999</v>
      </c>
      <c r="N681" s="281">
        <f t="shared" si="157"/>
        <v>133.85397745999998</v>
      </c>
      <c r="O681" s="280">
        <v>25.5</v>
      </c>
      <c r="P681" s="219">
        <v>5.6493200000000003</v>
      </c>
      <c r="Q681" s="219">
        <v>1.7059458000000001</v>
      </c>
      <c r="R681" s="219">
        <v>0.22399401999999999</v>
      </c>
      <c r="S681" s="219">
        <v>0.27046312</v>
      </c>
      <c r="T681" s="219">
        <v>1.6862226000000001E-2</v>
      </c>
      <c r="U681" s="219">
        <v>0.15608786999999999</v>
      </c>
      <c r="V681" s="219">
        <v>14.088179999999999</v>
      </c>
      <c r="W681" s="219">
        <v>132.19999999999999</v>
      </c>
      <c r="X681" s="219">
        <v>0</v>
      </c>
      <c r="Y681" s="219">
        <v>1.122814</v>
      </c>
      <c r="Z681" s="219">
        <v>0</v>
      </c>
      <c r="AA681" s="219">
        <v>0.53116346000000003</v>
      </c>
      <c r="AB681" s="219">
        <v>0</v>
      </c>
      <c r="AC681"/>
      <c r="AD681" s="227">
        <f t="shared" si="149"/>
        <v>25.5</v>
      </c>
      <c r="AE681" s="227">
        <f t="shared" si="150"/>
        <v>22.110853036000002</v>
      </c>
      <c r="AF681" s="227">
        <f t="shared" si="151"/>
        <v>21.974609259999998</v>
      </c>
      <c r="AG681" s="227">
        <f t="shared" si="152"/>
        <v>21.443445799999999</v>
      </c>
      <c r="AH681" s="227">
        <f t="shared" si="153"/>
        <v>133.32281399999999</v>
      </c>
      <c r="AI681"/>
      <c r="AJ681">
        <v>139.47999999999999</v>
      </c>
      <c r="AK681" s="155">
        <v>0</v>
      </c>
      <c r="AL681" s="155">
        <v>139.47999999999999</v>
      </c>
      <c r="AM681" s="155">
        <v>0</v>
      </c>
      <c r="AN681" s="155">
        <v>0</v>
      </c>
      <c r="AO681" s="155">
        <v>0</v>
      </c>
      <c r="AP681" s="155">
        <v>0</v>
      </c>
      <c r="AQ681"/>
      <c r="AR681" s="156">
        <v>4.8440849000000004</v>
      </c>
      <c r="AS681" s="156">
        <v>4.5262048000000004</v>
      </c>
      <c r="AT681" s="156">
        <v>0.17936411999999999</v>
      </c>
      <c r="AU681" s="156">
        <v>0.138516</v>
      </c>
      <c r="AV681" s="282">
        <f t="shared" si="161"/>
        <v>2.7135520262840004E-4</v>
      </c>
      <c r="AW681" s="282">
        <f t="shared" si="162"/>
        <v>6.6332885053000006E-7</v>
      </c>
      <c r="AX681" s="283">
        <f t="shared" si="163"/>
        <v>19.399999999999999</v>
      </c>
      <c r="AY681" s="157">
        <v>1.5776000000000001E-4</v>
      </c>
      <c r="AZ681" s="157">
        <v>4.7599999999999997E-7</v>
      </c>
      <c r="BA681" s="157">
        <v>1.3005E-11</v>
      </c>
      <c r="BB681" s="157">
        <v>0</v>
      </c>
      <c r="BC681" s="157">
        <v>0</v>
      </c>
      <c r="BD681" s="157">
        <v>7.1467283999999997E-9</v>
      </c>
      <c r="BE681" s="157">
        <v>1.0259704E-4</v>
      </c>
      <c r="BF681" s="157">
        <v>1.6329190999999999E-9</v>
      </c>
      <c r="BG681" s="157">
        <v>1.1950864000000001E-7</v>
      </c>
      <c r="BH681" s="157">
        <v>5.9913099999999994E-8</v>
      </c>
      <c r="BI681" s="157">
        <v>0</v>
      </c>
      <c r="BJ681" s="157">
        <v>3.5471903000000001E-9</v>
      </c>
      <c r="BK681" s="157">
        <v>2.2840835000000001E-9</v>
      </c>
      <c r="BL681" s="157">
        <v>4.2991263E-10</v>
      </c>
      <c r="BM681" s="157">
        <v>4.6096947999999999E-6</v>
      </c>
      <c r="BN681" s="157">
        <v>6.3813211000000001E-6</v>
      </c>
      <c r="BO681" s="157">
        <v>0</v>
      </c>
      <c r="BP681" s="157">
        <v>19.399999999999999</v>
      </c>
      <c r="BQ681" s="157">
        <v>0</v>
      </c>
      <c r="BR681" s="157">
        <v>0</v>
      </c>
      <c r="BS681" s="157">
        <v>0</v>
      </c>
      <c r="BT681" s="157">
        <v>0</v>
      </c>
      <c r="BU681"/>
      <c r="BV681" s="155">
        <v>9.8567112999999994E-3</v>
      </c>
      <c r="BW681" s="155">
        <v>8.2392866999999996E-4</v>
      </c>
      <c r="BX681" s="155">
        <v>4.7400510999999999E-3</v>
      </c>
      <c r="BY681" s="155">
        <v>1.6502442E-3</v>
      </c>
      <c r="BZ681" s="155">
        <v>6.7869838000000004E-4</v>
      </c>
      <c r="CA681" s="155">
        <v>0</v>
      </c>
      <c r="CB681" s="155">
        <v>1.5589263000000001E-3</v>
      </c>
      <c r="CC681" s="155">
        <v>0</v>
      </c>
      <c r="CD681" s="155">
        <v>2.2952845000000001E-5</v>
      </c>
      <c r="CE681" s="155">
        <v>1.0691245E-4</v>
      </c>
      <c r="CF681" s="155">
        <v>0</v>
      </c>
      <c r="CG681" s="155">
        <v>0</v>
      </c>
      <c r="CH681" s="155">
        <v>0</v>
      </c>
      <c r="CI681" s="155">
        <v>9.6301485999999994E-5</v>
      </c>
      <c r="CJ681" s="155">
        <v>1.7852269999999999E-4</v>
      </c>
      <c r="CK681" s="155">
        <v>1.73256E-7</v>
      </c>
      <c r="CL681" s="155">
        <v>0</v>
      </c>
      <c r="CM681"/>
      <c r="CN681" s="284">
        <v>0</v>
      </c>
      <c r="CO681" s="284">
        <v>170</v>
      </c>
      <c r="CP681" s="285">
        <v>0.19481899999999999</v>
      </c>
      <c r="CQ681" s="284">
        <v>0.56372</v>
      </c>
      <c r="CR681" s="284">
        <v>1.7341897E-6</v>
      </c>
      <c r="CS681" s="284">
        <v>9.9705337000000004E-6</v>
      </c>
      <c r="CT681" s="284">
        <v>3.4449549000000003E-2</v>
      </c>
      <c r="CU681" s="284">
        <v>1145.4333999999999</v>
      </c>
      <c r="CV681" s="284">
        <v>3.9790974E-2</v>
      </c>
      <c r="CW681" s="284">
        <v>0</v>
      </c>
      <c r="CX681"/>
      <c r="CY681" s="158"/>
      <c r="CZ681" s="272"/>
      <c r="DA681"/>
      <c r="DB681" s="247"/>
      <c r="DC681"/>
      <c r="DD681"/>
      <c r="DE681"/>
      <c r="DF681"/>
      <c r="DG681"/>
      <c r="DH681"/>
      <c r="DI681"/>
      <c r="DJ681"/>
      <c r="DK681"/>
      <c r="DL681"/>
    </row>
    <row r="682" spans="1:116" ht="14.4" customHeight="1">
      <c r="A682" t="s">
        <v>3529</v>
      </c>
      <c r="B682" s="188" t="s">
        <v>317</v>
      </c>
      <c r="C682" s="151" t="str">
        <f t="shared" si="158"/>
        <v>A.100.24.112</v>
      </c>
      <c r="D682" s="54" t="s">
        <v>93</v>
      </c>
      <c r="E682" s="150" t="s">
        <v>352</v>
      </c>
      <c r="F682" s="153" t="str">
        <f t="shared" si="159"/>
        <v>Gold (primary)</v>
      </c>
      <c r="G682" s="154">
        <f t="shared" si="160"/>
        <v>47790.3</v>
      </c>
      <c r="H682"/>
      <c r="I682"/>
      <c r="J682" s="227">
        <f t="shared" si="154"/>
        <v>45424.867875999997</v>
      </c>
      <c r="K682"/>
      <c r="L682" s="280">
        <f t="shared" si="155"/>
        <v>877.77871600000003</v>
      </c>
      <c r="M682" s="280">
        <f t="shared" si="156"/>
        <v>8858.5202800000006</v>
      </c>
      <c r="N682" s="281">
        <f t="shared" si="157"/>
        <v>28520.023879999997</v>
      </c>
      <c r="O682" s="280">
        <v>7168.5450000000001</v>
      </c>
      <c r="P682" s="286">
        <v>5048.03</v>
      </c>
      <c r="Q682" s="219">
        <v>3101.3724000000002</v>
      </c>
      <c r="R682" s="219">
        <v>-95.694170999999997</v>
      </c>
      <c r="S682" s="219">
        <v>210.77617000000001</v>
      </c>
      <c r="T682" s="219">
        <v>13.920127000000001</v>
      </c>
      <c r="U682" s="219">
        <v>748.77659000000006</v>
      </c>
      <c r="V682" s="219">
        <v>709.11788000000001</v>
      </c>
      <c r="W682" s="219">
        <v>27181.67</v>
      </c>
      <c r="X682" s="219">
        <v>0</v>
      </c>
      <c r="Y682" s="219">
        <v>745.91300000000001</v>
      </c>
      <c r="Z682" s="219">
        <v>0</v>
      </c>
      <c r="AA682" s="219">
        <v>592.44087999999999</v>
      </c>
      <c r="AB682" s="219">
        <v>0</v>
      </c>
      <c r="AC682"/>
      <c r="AD682" s="227">
        <f t="shared" si="149"/>
        <v>7168.5450000000001</v>
      </c>
      <c r="AE682" s="227">
        <f t="shared" si="150"/>
        <v>9736.2989959999977</v>
      </c>
      <c r="AF682" s="227">
        <f t="shared" si="151"/>
        <v>9450.9611600000007</v>
      </c>
      <c r="AG682" s="227">
        <f t="shared" si="152"/>
        <v>8858.5202800000006</v>
      </c>
      <c r="AH682" s="227">
        <f t="shared" si="153"/>
        <v>27927.582999999999</v>
      </c>
      <c r="AI682"/>
      <c r="AJ682">
        <v>92660</v>
      </c>
      <c r="AK682" s="155">
        <v>0</v>
      </c>
      <c r="AL682" s="155">
        <v>92660</v>
      </c>
      <c r="AM682" s="155">
        <v>0</v>
      </c>
      <c r="AN682" s="155">
        <v>0</v>
      </c>
      <c r="AO682" s="155">
        <v>0</v>
      </c>
      <c r="AP682" s="155">
        <v>0</v>
      </c>
      <c r="AQ682"/>
      <c r="AR682" s="156">
        <v>2881.9027999999998</v>
      </c>
      <c r="AS682" s="156">
        <v>2777.9919</v>
      </c>
      <c r="AT682" s="156">
        <v>97.749003000000002</v>
      </c>
      <c r="AU682" s="156">
        <v>6.1618199999999996</v>
      </c>
      <c r="AV682" s="282">
        <f t="shared" si="161"/>
        <v>0.16654627903699998</v>
      </c>
      <c r="AW682" s="282">
        <f t="shared" si="162"/>
        <v>3.6149779149800002E-4</v>
      </c>
      <c r="AX682" s="283">
        <f t="shared" si="163"/>
        <v>863</v>
      </c>
      <c r="AY682" s="157">
        <v>4.4349397999999998E-2</v>
      </c>
      <c r="AZ682" s="157">
        <v>1.3381284E-4</v>
      </c>
      <c r="BA682" s="157">
        <v>3.655958E-9</v>
      </c>
      <c r="BB682" s="157">
        <v>0</v>
      </c>
      <c r="BC682" s="157">
        <v>0</v>
      </c>
      <c r="BD682" s="157">
        <v>-3.0532630000000001E-6</v>
      </c>
      <c r="BE682" s="157">
        <v>9.1677040000000001E-2</v>
      </c>
      <c r="BF682" s="157">
        <v>-6.9762432000000002E-7</v>
      </c>
      <c r="BG682" s="157">
        <v>1.0678864E-4</v>
      </c>
      <c r="BH682" s="157">
        <v>1.183897E-4</v>
      </c>
      <c r="BI682" s="157">
        <v>0</v>
      </c>
      <c r="BJ682" s="157">
        <v>1.8990418E-6</v>
      </c>
      <c r="BK682" s="157">
        <v>1.0715196999999999E-6</v>
      </c>
      <c r="BL682" s="157">
        <v>2.3001836E-7</v>
      </c>
      <c r="BM682" s="157">
        <v>3.0981793000000001E-3</v>
      </c>
      <c r="BN682" s="157">
        <v>2.7424714999999999E-2</v>
      </c>
      <c r="BO682" s="157">
        <v>0</v>
      </c>
      <c r="BP682" s="157">
        <v>863</v>
      </c>
      <c r="BQ682" s="157">
        <v>0</v>
      </c>
      <c r="BR682" s="157">
        <v>0</v>
      </c>
      <c r="BS682" s="157">
        <v>0</v>
      </c>
      <c r="BT682" s="157">
        <v>0</v>
      </c>
      <c r="BU682"/>
      <c r="BV682" s="155">
        <v>68.237791000000001</v>
      </c>
      <c r="BW682" s="155">
        <v>0.73623315</v>
      </c>
      <c r="BX682" s="155">
        <v>1.3325203999999999</v>
      </c>
      <c r="BY682" s="155">
        <v>8.3175874999999996E-2</v>
      </c>
      <c r="BZ682" s="155">
        <v>0.60646056000000004</v>
      </c>
      <c r="CA682" s="155">
        <v>0</v>
      </c>
      <c r="CB682" s="155">
        <v>3.0804751000000001</v>
      </c>
      <c r="CC682" s="155">
        <v>0</v>
      </c>
      <c r="CD682" s="155">
        <v>4.6394897999999997E-2</v>
      </c>
      <c r="CE682" s="155">
        <v>0.49681819999999999</v>
      </c>
      <c r="CF682" s="155">
        <v>0</v>
      </c>
      <c r="CG682" s="155">
        <v>0</v>
      </c>
      <c r="CH682" s="155">
        <v>0</v>
      </c>
      <c r="CI682" s="155">
        <v>2.9498758999999999E-2</v>
      </c>
      <c r="CJ682" s="155">
        <v>0.11859703000000001</v>
      </c>
      <c r="CK682" s="155">
        <v>61.707616999999999</v>
      </c>
      <c r="CL682" s="155">
        <v>0</v>
      </c>
      <c r="CM682"/>
      <c r="CN682" s="284">
        <v>0</v>
      </c>
      <c r="CO682" s="284">
        <v>47790.3</v>
      </c>
      <c r="CP682" s="285">
        <v>-83.220849000000001</v>
      </c>
      <c r="CQ682" s="284">
        <v>503.72</v>
      </c>
      <c r="CR682" s="284">
        <v>1.3582231E-3</v>
      </c>
      <c r="CS682" s="284">
        <v>4.7842995999999999E-2</v>
      </c>
      <c r="CT682" s="284">
        <v>30.782883000000002</v>
      </c>
      <c r="CU682" s="284">
        <v>364317.35</v>
      </c>
      <c r="CV682" s="284">
        <v>78.627903000000003</v>
      </c>
      <c r="CW682" s="284">
        <v>0</v>
      </c>
      <c r="CX682"/>
      <c r="CY682" s="158"/>
      <c r="CZ682" s="272"/>
      <c r="DA682"/>
      <c r="DB682" s="247"/>
      <c r="DC682"/>
      <c r="DD682"/>
      <c r="DE682"/>
      <c r="DF682"/>
      <c r="DG682"/>
      <c r="DH682"/>
      <c r="DI682"/>
      <c r="DJ682"/>
      <c r="DK682"/>
      <c r="DL682"/>
    </row>
    <row r="683" spans="1:116" ht="14.4" customHeight="1">
      <c r="A683" t="s">
        <v>783</v>
      </c>
      <c r="B683" s="188" t="s">
        <v>317</v>
      </c>
      <c r="C683" s="151" t="str">
        <f t="shared" si="158"/>
        <v>A.100.24.113</v>
      </c>
      <c r="D683" s="54" t="s">
        <v>93</v>
      </c>
      <c r="E683" s="150" t="s">
        <v>352</v>
      </c>
      <c r="F683" s="153" t="str">
        <f t="shared" si="159"/>
        <v>Gold (secondary)</v>
      </c>
      <c r="G683" s="154">
        <f t="shared" si="160"/>
        <v>750.62493333333339</v>
      </c>
      <c r="H683"/>
      <c r="I683"/>
      <c r="J683" s="227">
        <f t="shared" si="154"/>
        <v>152.19175875249999</v>
      </c>
      <c r="K683"/>
      <c r="L683" s="280">
        <f t="shared" si="155"/>
        <v>9.2233212760000001</v>
      </c>
      <c r="M683" s="280">
        <f t="shared" si="156"/>
        <v>29.720146242500004</v>
      </c>
      <c r="N683" s="281">
        <f t="shared" si="157"/>
        <v>0.65455123399999993</v>
      </c>
      <c r="O683" s="280">
        <v>112.59374</v>
      </c>
      <c r="P683" s="286">
        <v>21.040818000000002</v>
      </c>
      <c r="Q683" s="286">
        <v>7.5012599</v>
      </c>
      <c r="R683" s="286">
        <v>7.0516354000000003</v>
      </c>
      <c r="S683" s="219">
        <v>1.9680721999999999</v>
      </c>
      <c r="T683" s="219">
        <v>6.2829436000000002E-2</v>
      </c>
      <c r="U683" s="219">
        <v>0.14078424</v>
      </c>
      <c r="V683" s="219">
        <v>1.1760029000000001</v>
      </c>
      <c r="W683" s="219">
        <v>8.8548643999999996E-2</v>
      </c>
      <c r="X683" s="219">
        <v>0</v>
      </c>
      <c r="Y683" s="219">
        <v>0.56600258999999997</v>
      </c>
      <c r="Z683" s="219">
        <v>2.0654425E-3</v>
      </c>
      <c r="AA683" s="219">
        <v>0</v>
      </c>
      <c r="AB683" s="219">
        <v>0</v>
      </c>
      <c r="AC683"/>
      <c r="AD683" s="227">
        <f t="shared" si="149"/>
        <v>112.59374</v>
      </c>
      <c r="AE683" s="227">
        <f t="shared" si="150"/>
        <v>38.94140207600001</v>
      </c>
      <c r="AF683" s="227">
        <f t="shared" si="151"/>
        <v>29.718080800000003</v>
      </c>
      <c r="AG683" s="227">
        <f t="shared" si="152"/>
        <v>29.720146242500004</v>
      </c>
      <c r="AH683" s="227">
        <f t="shared" si="153"/>
        <v>0.65455123399999993</v>
      </c>
      <c r="AI683"/>
      <c r="AJ683">
        <v>9903.7414000000008</v>
      </c>
      <c r="AK683" s="155">
        <v>9801.3225000000002</v>
      </c>
      <c r="AL683" s="155">
        <v>70.310880999999995</v>
      </c>
      <c r="AM683" s="155">
        <v>0</v>
      </c>
      <c r="AN683" s="155">
        <v>0</v>
      </c>
      <c r="AO683" s="155">
        <v>17.140573</v>
      </c>
      <c r="AP683" s="155">
        <v>14.967499</v>
      </c>
      <c r="AQ683"/>
      <c r="AR683" s="156">
        <v>19.914632000000001</v>
      </c>
      <c r="AS683" s="156">
        <v>18.514402</v>
      </c>
      <c r="AT683" s="156">
        <v>0.70036240999999999</v>
      </c>
      <c r="AU683" s="156">
        <v>0.69986747000000005</v>
      </c>
      <c r="AV683" s="282">
        <f t="shared" si="161"/>
        <v>1.109976123926E-3</v>
      </c>
      <c r="AW683" s="282">
        <f t="shared" si="162"/>
        <v>2.5900977020582999E-6</v>
      </c>
      <c r="AX683" s="283">
        <f t="shared" si="163"/>
        <v>98.020654081100005</v>
      </c>
      <c r="AY683" s="157">
        <v>6.9657995000000001E-4</v>
      </c>
      <c r="AZ683" s="157">
        <v>2.1017498999999999E-6</v>
      </c>
      <c r="BA683" s="157">
        <v>5.7422807999999999E-11</v>
      </c>
      <c r="BB683" s="157">
        <v>0</v>
      </c>
      <c r="BC683" s="157">
        <v>0</v>
      </c>
      <c r="BD683" s="157">
        <v>1.8896539000000001E-7</v>
      </c>
      <c r="BE683" s="157">
        <v>4.1299208E-4</v>
      </c>
      <c r="BF683" s="157">
        <v>4.3093327000000002E-8</v>
      </c>
      <c r="BG683" s="157">
        <v>4.4510834999999999E-7</v>
      </c>
      <c r="BH683" s="157">
        <v>0</v>
      </c>
      <c r="BI683" s="157">
        <v>0</v>
      </c>
      <c r="BJ683" s="157">
        <v>8.0216358999999994E-11</v>
      </c>
      <c r="BK683" s="157">
        <v>7.0669553999999998E-12</v>
      </c>
      <c r="BL683" s="157">
        <v>1.4189359000000001E-12</v>
      </c>
      <c r="BM683" s="157">
        <v>1.1309696000000001E-8</v>
      </c>
      <c r="BN683" s="157">
        <v>2.0381884000000001E-7</v>
      </c>
      <c r="BO683" s="157">
        <v>0</v>
      </c>
      <c r="BP683" s="157">
        <v>7.4290811000000002E-3</v>
      </c>
      <c r="BQ683" s="157">
        <v>98.013225000000006</v>
      </c>
      <c r="BR683" s="157">
        <v>0</v>
      </c>
      <c r="BS683" s="157">
        <v>0</v>
      </c>
      <c r="BT683" s="157">
        <v>0</v>
      </c>
      <c r="BU683"/>
      <c r="BV683" s="155">
        <v>4.2249516000000001E-2</v>
      </c>
      <c r="BW683" s="155">
        <v>3.0687115000000002E-3</v>
      </c>
      <c r="BX683" s="155">
        <v>2.0929415E-2</v>
      </c>
      <c r="BY683" s="155">
        <v>1.411405E-4</v>
      </c>
      <c r="BZ683" s="155">
        <v>4.2893855000000003E-3</v>
      </c>
      <c r="CA683" s="155">
        <v>0</v>
      </c>
      <c r="CB683" s="155">
        <v>0</v>
      </c>
      <c r="CC683" s="155">
        <v>0</v>
      </c>
      <c r="CD683" s="155">
        <v>9.2412815000000005E-5</v>
      </c>
      <c r="CE683" s="155">
        <v>1.4380472999999999E-4</v>
      </c>
      <c r="CF683" s="155">
        <v>0</v>
      </c>
      <c r="CG683" s="155">
        <v>0</v>
      </c>
      <c r="CH683" s="155">
        <v>0</v>
      </c>
      <c r="CI683" s="155">
        <v>1.5471580999999999E-3</v>
      </c>
      <c r="CJ683" s="155">
        <v>1.2037488000000001E-2</v>
      </c>
      <c r="CK683" s="155">
        <v>1.2467041000000001E-12</v>
      </c>
      <c r="CL683" s="155">
        <v>0</v>
      </c>
      <c r="CM683"/>
      <c r="CN683" s="284">
        <v>0</v>
      </c>
      <c r="CO683" s="284">
        <v>750.62495000000001</v>
      </c>
      <c r="CP683" s="285">
        <v>0</v>
      </c>
      <c r="CQ683" s="284">
        <v>2.0995677000000001</v>
      </c>
      <c r="CR683" s="284">
        <v>3.7609118000000001E-8</v>
      </c>
      <c r="CS683" s="284">
        <v>4.5231100999999997E-6</v>
      </c>
      <c r="CT683" s="284">
        <v>0.17738599999999999</v>
      </c>
      <c r="CU683" s="284">
        <v>5.9221398000000001</v>
      </c>
      <c r="CV683" s="284">
        <v>0</v>
      </c>
      <c r="CW683" s="284">
        <v>0</v>
      </c>
      <c r="CX683"/>
      <c r="CY683" s="158"/>
      <c r="CZ683" s="272"/>
      <c r="DA683"/>
      <c r="DB683" s="247"/>
      <c r="DC683"/>
      <c r="DD683"/>
      <c r="DE683"/>
      <c r="DF683"/>
      <c r="DG683"/>
      <c r="DH683"/>
      <c r="DI683"/>
      <c r="DJ683"/>
      <c r="DK683"/>
      <c r="DL683"/>
    </row>
    <row r="684" spans="1:116" ht="14.4">
      <c r="A684" t="s">
        <v>784</v>
      </c>
      <c r="B684" s="188" t="s">
        <v>317</v>
      </c>
      <c r="C684" s="151" t="str">
        <f t="shared" si="158"/>
        <v>A.100.24.114</v>
      </c>
      <c r="D684" s="54" t="s">
        <v>93</v>
      </c>
      <c r="E684" s="150" t="s">
        <v>352</v>
      </c>
      <c r="F684" s="153" t="str">
        <f t="shared" si="159"/>
        <v>Gold trade mix (76% prim 24% sec)</v>
      </c>
      <c r="G684" s="154">
        <f t="shared" si="160"/>
        <v>36500.777999999998</v>
      </c>
      <c r="H684"/>
      <c r="I684"/>
      <c r="J684" s="227">
        <f t="shared" si="154"/>
        <v>34559.425142706197</v>
      </c>
      <c r="K684"/>
      <c r="L684" s="280">
        <f t="shared" si="155"/>
        <v>669.32542699999999</v>
      </c>
      <c r="M684" s="280">
        <f t="shared" si="156"/>
        <v>6739.6082257061998</v>
      </c>
      <c r="N684" s="281">
        <f t="shared" si="157"/>
        <v>21675.374789999998</v>
      </c>
      <c r="O684" s="280">
        <v>5475.1166999999996</v>
      </c>
      <c r="P684" s="286">
        <v>3841.5526</v>
      </c>
      <c r="Q684" s="286">
        <v>2358.8433</v>
      </c>
      <c r="R684" s="286">
        <v>-71.035178000000002</v>
      </c>
      <c r="S684" s="219">
        <v>160.66222999999999</v>
      </c>
      <c r="T684" s="219">
        <v>10.594374999999999</v>
      </c>
      <c r="U684" s="219">
        <v>569.10400000000004</v>
      </c>
      <c r="V684" s="219">
        <v>539.21182999999996</v>
      </c>
      <c r="W684" s="219">
        <v>20658.09</v>
      </c>
      <c r="X684" s="219">
        <v>0</v>
      </c>
      <c r="Y684" s="219">
        <v>567.02972</v>
      </c>
      <c r="Z684" s="219">
        <v>4.9570620000000001E-4</v>
      </c>
      <c r="AA684" s="219">
        <v>450.25506999999999</v>
      </c>
      <c r="AB684" s="219">
        <v>0</v>
      </c>
      <c r="AC684"/>
      <c r="AD684" s="227">
        <f t="shared" si="149"/>
        <v>5475.1166999999996</v>
      </c>
      <c r="AE684" s="227">
        <f t="shared" si="150"/>
        <v>7408.9331569999995</v>
      </c>
      <c r="AF684" s="227">
        <f t="shared" si="151"/>
        <v>7189.8627999999999</v>
      </c>
      <c r="AG684" s="227">
        <f t="shared" si="152"/>
        <v>6739.6082257062008</v>
      </c>
      <c r="AH684" s="227">
        <f t="shared" si="153"/>
        <v>21225.119719999999</v>
      </c>
      <c r="AI684"/>
      <c r="AJ684">
        <v>72798.498000000007</v>
      </c>
      <c r="AK684" s="155">
        <v>2352.3173999999999</v>
      </c>
      <c r="AL684" s="155">
        <v>70438.475000000006</v>
      </c>
      <c r="AM684" s="155">
        <v>0</v>
      </c>
      <c r="AN684" s="155">
        <v>0</v>
      </c>
      <c r="AO684" s="155">
        <v>4.1137375</v>
      </c>
      <c r="AP684" s="155">
        <v>3.5921997000000001</v>
      </c>
      <c r="AQ684"/>
      <c r="AR684" s="156">
        <v>2195.0255999999999</v>
      </c>
      <c r="AS684" s="156">
        <v>2115.7172999999998</v>
      </c>
      <c r="AT684" s="156">
        <v>74.457329000000001</v>
      </c>
      <c r="AU684" s="156">
        <v>4.8509513999999996</v>
      </c>
      <c r="AV684" s="282">
        <f t="shared" si="161"/>
        <v>0.12684156687180001</v>
      </c>
      <c r="AW684" s="282">
        <f t="shared" si="162"/>
        <v>2.7535994626949996E-4</v>
      </c>
      <c r="AX684" s="283">
        <f t="shared" si="163"/>
        <v>679.40495400000009</v>
      </c>
      <c r="AY684" s="157">
        <v>3.3872722000000001E-2</v>
      </c>
      <c r="AZ684" s="157">
        <v>1.0220217999999999E-4</v>
      </c>
      <c r="BA684" s="157">
        <v>2.7923095000000001E-9</v>
      </c>
      <c r="BB684" s="157">
        <v>0</v>
      </c>
      <c r="BC684" s="157">
        <v>0</v>
      </c>
      <c r="BD684" s="157">
        <v>-2.2751281999999998E-6</v>
      </c>
      <c r="BE684" s="157">
        <v>6.9773667999999997E-2</v>
      </c>
      <c r="BF684" s="157">
        <v>-5.1985209000000005E-7</v>
      </c>
      <c r="BG684" s="157">
        <v>8.1266191999999996E-5</v>
      </c>
      <c r="BH684" s="157">
        <v>8.9976171999999998E-5</v>
      </c>
      <c r="BI684" s="157">
        <v>0</v>
      </c>
      <c r="BJ684" s="157">
        <v>1.4432910999999999E-6</v>
      </c>
      <c r="BK684" s="157">
        <v>8.1435666E-7</v>
      </c>
      <c r="BL684" s="157">
        <v>1.7481429000000001E-7</v>
      </c>
      <c r="BM684" s="157">
        <v>2.3546190000000001E-3</v>
      </c>
      <c r="BN684" s="157">
        <v>2.0842833000000002E-2</v>
      </c>
      <c r="BO684" s="157">
        <v>0</v>
      </c>
      <c r="BP684" s="157">
        <v>655.88178000000005</v>
      </c>
      <c r="BQ684" s="157">
        <v>23.523174000000001</v>
      </c>
      <c r="BR684" s="157">
        <v>0</v>
      </c>
      <c r="BS684" s="157">
        <v>0</v>
      </c>
      <c r="BT684" s="157">
        <v>0</v>
      </c>
      <c r="BU684"/>
      <c r="BV684" s="155">
        <v>51.870860999999998</v>
      </c>
      <c r="BW684" s="155">
        <v>0.56027368</v>
      </c>
      <c r="BX684" s="155">
        <v>1.0177385000000001</v>
      </c>
      <c r="BY684" s="155">
        <v>6.3247539000000005E-2</v>
      </c>
      <c r="BZ684" s="155">
        <v>0.46193948000000001</v>
      </c>
      <c r="CA684" s="155">
        <v>0</v>
      </c>
      <c r="CB684" s="155">
        <v>2.3411610999999999</v>
      </c>
      <c r="CC684" s="155">
        <v>0</v>
      </c>
      <c r="CD684" s="155">
        <v>3.5282301000000002E-2</v>
      </c>
      <c r="CE684" s="155">
        <v>0.37761633999999999</v>
      </c>
      <c r="CF684" s="155">
        <v>0</v>
      </c>
      <c r="CG684" s="155">
        <v>0</v>
      </c>
      <c r="CH684" s="155">
        <v>0</v>
      </c>
      <c r="CI684" s="155">
        <v>2.2790375000000002E-2</v>
      </c>
      <c r="CJ684" s="155">
        <v>9.3022737999999994E-2</v>
      </c>
      <c r="CK684" s="155">
        <v>46.897789000000003</v>
      </c>
      <c r="CL684" s="155">
        <v>0</v>
      </c>
      <c r="CM684"/>
      <c r="CN684" s="284">
        <v>0</v>
      </c>
      <c r="CO684" s="284">
        <v>36500.777999999998</v>
      </c>
      <c r="CP684" s="285">
        <v>-63.247846000000003</v>
      </c>
      <c r="CQ684" s="284">
        <v>383.33109999999999</v>
      </c>
      <c r="CR684" s="284">
        <v>1.0322586000000001E-3</v>
      </c>
      <c r="CS684" s="284">
        <v>3.6361761999999999E-2</v>
      </c>
      <c r="CT684" s="284">
        <v>23.437563999999998</v>
      </c>
      <c r="CU684" s="284">
        <v>276882.61</v>
      </c>
      <c r="CV684" s="284">
        <v>59.757205999999996</v>
      </c>
      <c r="CW684" s="284">
        <v>0</v>
      </c>
      <c r="CX684"/>
      <c r="CY684" s="158"/>
      <c r="CZ684" s="272"/>
      <c r="DA684"/>
      <c r="DB684" s="247"/>
      <c r="DC684"/>
      <c r="DD684"/>
      <c r="DE684"/>
      <c r="DF684"/>
      <c r="DG684"/>
      <c r="DH684"/>
      <c r="DI684"/>
      <c r="DJ684"/>
      <c r="DK684"/>
      <c r="DL684"/>
    </row>
    <row r="685" spans="1:116" ht="14.4">
      <c r="A685" t="s">
        <v>3530</v>
      </c>
      <c r="B685" s="188" t="s">
        <v>317</v>
      </c>
      <c r="C685" s="151" t="str">
        <f t="shared" si="158"/>
        <v>A.100.24.115</v>
      </c>
      <c r="D685" s="54" t="s">
        <v>93</v>
      </c>
      <c r="E685" s="150" t="s">
        <v>352</v>
      </c>
      <c r="F685" s="153" t="str">
        <f t="shared" si="159"/>
        <v>Indium - CRM (EoL-RIR= 0%)</v>
      </c>
      <c r="G685" s="154">
        <f t="shared" si="160"/>
        <v>117.52000000000001</v>
      </c>
      <c r="H685"/>
      <c r="I685"/>
      <c r="J685" s="227">
        <f t="shared" si="154"/>
        <v>771.53374690999999</v>
      </c>
      <c r="K685"/>
      <c r="L685" s="280">
        <f t="shared" si="155"/>
        <v>3.7983589100000001</v>
      </c>
      <c r="M685" s="280">
        <f t="shared" si="156"/>
        <v>22.638931299999999</v>
      </c>
      <c r="N685" s="281">
        <f t="shared" si="157"/>
        <v>727.46845669999993</v>
      </c>
      <c r="O685" s="280">
        <v>17.628</v>
      </c>
      <c r="P685" s="219">
        <v>17.988592000000001</v>
      </c>
      <c r="Q685" s="219">
        <v>3.0255586000000001</v>
      </c>
      <c r="R685" s="219">
        <v>-0.10730655</v>
      </c>
      <c r="S685" s="219">
        <v>0.50423412999999995</v>
      </c>
      <c r="T685" s="219">
        <v>0.31860442999999999</v>
      </c>
      <c r="U685" s="219">
        <v>3.0828269000000001</v>
      </c>
      <c r="V685" s="219">
        <v>1.6247807000000001</v>
      </c>
      <c r="W685" s="219">
        <v>716.89</v>
      </c>
      <c r="X685" s="219">
        <v>0</v>
      </c>
      <c r="Y685" s="219">
        <v>3.1370849999999999</v>
      </c>
      <c r="Z685" s="219">
        <v>0</v>
      </c>
      <c r="AA685" s="219">
        <v>7.4413717000000004</v>
      </c>
      <c r="AB685" s="219">
        <v>0</v>
      </c>
      <c r="AC685"/>
      <c r="AD685" s="227">
        <f t="shared" si="149"/>
        <v>17.628</v>
      </c>
      <c r="AE685" s="227">
        <f t="shared" si="150"/>
        <v>26.43729021</v>
      </c>
      <c r="AF685" s="227">
        <f t="shared" si="151"/>
        <v>30.080303000000001</v>
      </c>
      <c r="AG685" s="227">
        <f t="shared" si="152"/>
        <v>22.638931299999999</v>
      </c>
      <c r="AH685" s="227">
        <f t="shared" si="153"/>
        <v>720.02708499999994</v>
      </c>
      <c r="AI685"/>
      <c r="AJ685">
        <v>389.7</v>
      </c>
      <c r="AK685" s="155">
        <v>0</v>
      </c>
      <c r="AL685" s="155">
        <v>389.7</v>
      </c>
      <c r="AM685" s="155">
        <v>0</v>
      </c>
      <c r="AN685" s="155">
        <v>0</v>
      </c>
      <c r="AO685" s="155">
        <v>0</v>
      </c>
      <c r="AP685" s="155">
        <v>0</v>
      </c>
      <c r="AQ685"/>
      <c r="AR685" s="156">
        <v>11.759675</v>
      </c>
      <c r="AS685" s="156">
        <v>11.35632</v>
      </c>
      <c r="AT685" s="156">
        <v>0.23413688999999999</v>
      </c>
      <c r="AU685" s="156">
        <v>0.16921800000000001</v>
      </c>
      <c r="AV685" s="282">
        <f t="shared" si="161"/>
        <v>6.8083451618659993E-4</v>
      </c>
      <c r="AW685" s="282">
        <f t="shared" si="162"/>
        <v>8.6589088319999994E-7</v>
      </c>
      <c r="AX685" s="283">
        <f t="shared" si="163"/>
        <v>23.7</v>
      </c>
      <c r="AY685" s="157">
        <v>1.0905856E-4</v>
      </c>
      <c r="AZ685" s="157">
        <v>3.2905600000000001E-7</v>
      </c>
      <c r="BA685" s="157">
        <v>8.9902799999999995E-12</v>
      </c>
      <c r="BB685" s="157">
        <v>0</v>
      </c>
      <c r="BC685" s="157">
        <v>0</v>
      </c>
      <c r="BD685" s="157">
        <v>-3.4238133999999998E-9</v>
      </c>
      <c r="BE685" s="157">
        <v>3.2668999999999998E-4</v>
      </c>
      <c r="BF685" s="157">
        <v>-7.8228947999999995E-10</v>
      </c>
      <c r="BG685" s="157">
        <v>3.8053999999999999E-7</v>
      </c>
      <c r="BH685" s="157">
        <v>1.04975E-7</v>
      </c>
      <c r="BI685" s="157">
        <v>0</v>
      </c>
      <c r="BJ685" s="157">
        <v>4.8147907999999999E-8</v>
      </c>
      <c r="BK685" s="157">
        <v>3.0793524000000001E-9</v>
      </c>
      <c r="BL685" s="157">
        <v>8.6592199999999996E-10</v>
      </c>
      <c r="BM685" s="157">
        <v>1.1505060000000001E-4</v>
      </c>
      <c r="BN685" s="157">
        <v>1.3003877999999999E-4</v>
      </c>
      <c r="BO685" s="157">
        <v>0</v>
      </c>
      <c r="BP685" s="157">
        <v>23.7</v>
      </c>
      <c r="BQ685" s="157">
        <v>0</v>
      </c>
      <c r="BR685" s="157">
        <v>0</v>
      </c>
      <c r="BS685" s="157">
        <v>0</v>
      </c>
      <c r="BT685" s="157">
        <v>0</v>
      </c>
      <c r="BU685"/>
      <c r="BV685" s="155">
        <v>2.2286818E-2</v>
      </c>
      <c r="BW685" s="155">
        <v>2.6235577000000001E-3</v>
      </c>
      <c r="BX685" s="155">
        <v>3.2767693999999998E-3</v>
      </c>
      <c r="BY685" s="155">
        <v>1.9035345E-4</v>
      </c>
      <c r="BZ685" s="155">
        <v>2.1611146999999998E-3</v>
      </c>
      <c r="CA685" s="155">
        <v>0</v>
      </c>
      <c r="CB685" s="155">
        <v>2.7314273999999999E-3</v>
      </c>
      <c r="CC685" s="155">
        <v>0</v>
      </c>
      <c r="CD685" s="155">
        <v>4.3549516E-4</v>
      </c>
      <c r="CE685" s="155">
        <v>2.0432661999999998E-3</v>
      </c>
      <c r="CF685" s="155">
        <v>0</v>
      </c>
      <c r="CG685" s="155">
        <v>0</v>
      </c>
      <c r="CH685" s="155">
        <v>0</v>
      </c>
      <c r="CI685" s="155">
        <v>1.4979119E-4</v>
      </c>
      <c r="CJ685" s="155">
        <v>4.9878330999999999E-4</v>
      </c>
      <c r="CK685" s="155">
        <v>8.1762593000000005E-3</v>
      </c>
      <c r="CL685" s="155">
        <v>0</v>
      </c>
      <c r="CM685"/>
      <c r="CN685" s="284">
        <v>0</v>
      </c>
      <c r="CO685" s="284">
        <v>117.52</v>
      </c>
      <c r="CP685" s="285">
        <v>-9.3312848000000004E-2</v>
      </c>
      <c r="CQ685" s="284">
        <v>1.7949999999999999</v>
      </c>
      <c r="CR685" s="284">
        <v>4.8584061000000001E-5</v>
      </c>
      <c r="CS685" s="284">
        <v>2.4142388999999999E-4</v>
      </c>
      <c r="CT685" s="284">
        <v>0.10969442</v>
      </c>
      <c r="CU685" s="284">
        <v>1489.3973000000001</v>
      </c>
      <c r="CV685" s="284">
        <v>6.9718600000000006E-2</v>
      </c>
      <c r="CW685" s="284">
        <v>0</v>
      </c>
      <c r="CX685"/>
      <c r="CY685" s="158"/>
      <c r="CZ685" s="272"/>
      <c r="DA685"/>
      <c r="DB685" s="247"/>
      <c r="DC685"/>
      <c r="DD685"/>
      <c r="DE685"/>
      <c r="DF685"/>
      <c r="DG685"/>
      <c r="DH685"/>
      <c r="DI685"/>
      <c r="DJ685"/>
      <c r="DK685"/>
      <c r="DL685"/>
    </row>
    <row r="686" spans="1:116" ht="14.4">
      <c r="A686" t="s">
        <v>785</v>
      </c>
      <c r="B686" s="188" t="s">
        <v>317</v>
      </c>
      <c r="C686" s="151" t="str">
        <f t="shared" si="158"/>
        <v>A.100.24.116</v>
      </c>
      <c r="D686" s="54" t="s">
        <v>93</v>
      </c>
      <c r="E686" s="150" t="s">
        <v>352</v>
      </c>
      <c r="F686" s="153" t="str">
        <f t="shared" si="159"/>
        <v>Lead (primary)</v>
      </c>
      <c r="G686" s="154">
        <f t="shared" si="160"/>
        <v>1.8920000000000001</v>
      </c>
      <c r="H686"/>
      <c r="I686"/>
      <c r="J686" s="227">
        <f t="shared" si="154"/>
        <v>2.3880084572559999</v>
      </c>
      <c r="K686"/>
      <c r="L686" s="280">
        <f t="shared" si="155"/>
        <v>7.5536287879999997E-2</v>
      </c>
      <c r="M686" s="280">
        <f t="shared" si="156"/>
        <v>0.36702376737600001</v>
      </c>
      <c r="N686" s="281">
        <f t="shared" si="157"/>
        <v>1.661648402</v>
      </c>
      <c r="O686" s="280">
        <v>0.2838</v>
      </c>
      <c r="P686" s="219">
        <v>0.33171165000000002</v>
      </c>
      <c r="Q686" s="219">
        <v>2.0984666999999999E-2</v>
      </c>
      <c r="R686" s="219">
        <v>3.4883999999999998E-2</v>
      </c>
      <c r="S686" s="219">
        <v>1.6561300000000001E-2</v>
      </c>
      <c r="T686" s="219">
        <v>4.7254787999999998E-4</v>
      </c>
      <c r="U686" s="219">
        <v>2.3618440000000001E-2</v>
      </c>
      <c r="V686" s="219">
        <v>1.432728E-2</v>
      </c>
      <c r="W686" s="219">
        <v>1.6284000000000001</v>
      </c>
      <c r="X686" s="219">
        <v>0</v>
      </c>
      <c r="Y686" s="219">
        <v>3.3248402000000003E-2</v>
      </c>
      <c r="Z686" s="286">
        <v>1.7037599999999999E-7</v>
      </c>
      <c r="AA686" s="219">
        <v>0</v>
      </c>
      <c r="AB686" s="219">
        <v>0</v>
      </c>
      <c r="AC686"/>
      <c r="AD686" s="227">
        <f t="shared" si="149"/>
        <v>0.2838</v>
      </c>
      <c r="AE686" s="227">
        <f t="shared" si="150"/>
        <v>0.44255988488000009</v>
      </c>
      <c r="AF686" s="227">
        <f t="shared" si="151"/>
        <v>0.36702359700000003</v>
      </c>
      <c r="AG686" s="227">
        <f t="shared" si="152"/>
        <v>0.36702376737600001</v>
      </c>
      <c r="AH686" s="227">
        <f t="shared" si="153"/>
        <v>1.661648402</v>
      </c>
      <c r="AI686"/>
      <c r="AJ686">
        <v>30.966238000000001</v>
      </c>
      <c r="AK686" s="155">
        <v>25.534065999999999</v>
      </c>
      <c r="AL686" s="155">
        <v>4.1302363</v>
      </c>
      <c r="AM686" s="155">
        <v>0</v>
      </c>
      <c r="AN686" s="155">
        <v>7.5846799999999999E-4</v>
      </c>
      <c r="AO686" s="155">
        <v>0.22889271999999999</v>
      </c>
      <c r="AP686" s="155">
        <v>1.0722843</v>
      </c>
      <c r="AQ686"/>
      <c r="AR686" s="156">
        <v>0.14042966000000001</v>
      </c>
      <c r="AS686" s="156">
        <v>0.13423978</v>
      </c>
      <c r="AT686" s="156">
        <v>3.3912766000000001E-3</v>
      </c>
      <c r="AU686" s="156">
        <v>2.7985991000000002E-3</v>
      </c>
      <c r="AV686" s="282">
        <f t="shared" si="161"/>
        <v>8.0479484410000003E-6</v>
      </c>
      <c r="AW686" s="282">
        <f t="shared" si="162"/>
        <v>1.2541703473916E-8</v>
      </c>
      <c r="AX686" s="283">
        <f t="shared" si="163"/>
        <v>0.39196065999999996</v>
      </c>
      <c r="AY686" s="157">
        <v>1.755776E-6</v>
      </c>
      <c r="AZ686" s="157">
        <v>5.2976000000000004E-9</v>
      </c>
      <c r="BA686" s="157">
        <v>1.44738E-13</v>
      </c>
      <c r="BB686" s="157">
        <v>0</v>
      </c>
      <c r="BC686" s="157">
        <v>0</v>
      </c>
      <c r="BD686" s="157">
        <v>9.3479999999999992E-10</v>
      </c>
      <c r="BE686" s="157">
        <v>6.2839769999999999E-6</v>
      </c>
      <c r="BF686" s="157">
        <v>2.1318000000000001E-10</v>
      </c>
      <c r="BG686" s="157">
        <v>7.0172000000000001E-9</v>
      </c>
      <c r="BH686" s="157">
        <v>0</v>
      </c>
      <c r="BI686" s="157">
        <v>0</v>
      </c>
      <c r="BJ686" s="157">
        <v>1.3455011E-11</v>
      </c>
      <c r="BK686" s="157">
        <v>8.6630936000000001E-14</v>
      </c>
      <c r="BL686" s="157">
        <v>3.7093979999999999E-14</v>
      </c>
      <c r="BM686" s="157">
        <v>2.87091E-10</v>
      </c>
      <c r="BN686" s="157">
        <v>6.9735499999999998E-9</v>
      </c>
      <c r="BO686" s="157">
        <v>0</v>
      </c>
      <c r="BP686" s="157">
        <v>0.13661999999999999</v>
      </c>
      <c r="BQ686" s="157">
        <v>0.25534066</v>
      </c>
      <c r="BR686" s="157">
        <v>0</v>
      </c>
      <c r="BS686" s="157">
        <v>0</v>
      </c>
      <c r="BT686" s="157">
        <v>0</v>
      </c>
      <c r="BU686"/>
      <c r="BV686" s="155">
        <v>2.2168936000000001E-4</v>
      </c>
      <c r="BW686" s="155">
        <v>4.8378697000000003E-5</v>
      </c>
      <c r="BX686" s="155">
        <v>5.2753980000000002E-5</v>
      </c>
      <c r="BY686" s="155">
        <v>1.6995122E-6</v>
      </c>
      <c r="BZ686" s="155">
        <v>5.4674886999999998E-5</v>
      </c>
      <c r="CA686" s="155">
        <v>0</v>
      </c>
      <c r="CB686" s="155">
        <v>0</v>
      </c>
      <c r="CC686" s="155">
        <v>0</v>
      </c>
      <c r="CD686" s="155">
        <v>1.790638E-6</v>
      </c>
      <c r="CE686" s="155">
        <v>1.6171387E-5</v>
      </c>
      <c r="CF686" s="155">
        <v>0</v>
      </c>
      <c r="CG686" s="155">
        <v>0</v>
      </c>
      <c r="CH686" s="155">
        <v>0</v>
      </c>
      <c r="CI686" s="155">
        <v>9.8086801E-6</v>
      </c>
      <c r="CJ686" s="155">
        <v>3.6411559000000003E-5</v>
      </c>
      <c r="CK686" s="155">
        <v>2.2926753000000002E-11</v>
      </c>
      <c r="CL686" s="155">
        <v>0</v>
      </c>
      <c r="CM686"/>
      <c r="CN686" s="284">
        <v>0</v>
      </c>
      <c r="CO686" s="284">
        <v>1.8919999999999999</v>
      </c>
      <c r="CP686" s="285">
        <v>0</v>
      </c>
      <c r="CQ686" s="284">
        <v>3.3099999999999997E-2</v>
      </c>
      <c r="CR686" s="284">
        <v>6.0665038999999997E-9</v>
      </c>
      <c r="CS686" s="284">
        <v>7.1873345E-7</v>
      </c>
      <c r="CT686" s="284">
        <v>2.4357773999999998E-3</v>
      </c>
      <c r="CU686" s="284">
        <v>8.1837382E-2</v>
      </c>
      <c r="CV686" s="284">
        <v>0</v>
      </c>
      <c r="CW686" s="284">
        <v>0</v>
      </c>
      <c r="CX686"/>
      <c r="CY686" s="158"/>
      <c r="CZ686" s="270"/>
      <c r="DA686"/>
      <c r="DB686" s="256"/>
      <c r="DC686"/>
      <c r="DD686"/>
      <c r="DE686"/>
      <c r="DF686"/>
      <c r="DG686"/>
      <c r="DH686"/>
      <c r="DI686"/>
      <c r="DJ686"/>
      <c r="DK686"/>
      <c r="DL686"/>
    </row>
    <row r="687" spans="1:116" ht="14.4">
      <c r="A687" t="s">
        <v>786</v>
      </c>
      <c r="B687" s="188" t="s">
        <v>317</v>
      </c>
      <c r="C687" s="151" t="str">
        <f t="shared" si="158"/>
        <v>A.100.24.117</v>
      </c>
      <c r="D687" s="54" t="s">
        <v>93</v>
      </c>
      <c r="E687" s="150" t="s">
        <v>352</v>
      </c>
      <c r="F687" s="153" t="str">
        <f t="shared" si="159"/>
        <v>Lead (secondary)</v>
      </c>
      <c r="G687" s="154">
        <f t="shared" si="160"/>
        <v>0.60717063333333332</v>
      </c>
      <c r="H687"/>
      <c r="I687"/>
      <c r="J687" s="227">
        <f t="shared" si="154"/>
        <v>0.10667056175934189</v>
      </c>
      <c r="K687"/>
      <c r="L687" s="280">
        <f t="shared" si="155"/>
        <v>5.0244694029999998E-3</v>
      </c>
      <c r="M687" s="280">
        <f t="shared" si="156"/>
        <v>7.0544420149999997E-3</v>
      </c>
      <c r="N687" s="281">
        <f t="shared" si="157"/>
        <v>3.5160553413419015E-3</v>
      </c>
      <c r="O687" s="280">
        <v>9.1075594999999995E-2</v>
      </c>
      <c r="P687" s="286">
        <v>2.2842702999999998E-3</v>
      </c>
      <c r="Q687" s="286">
        <v>3.8186269000000002E-3</v>
      </c>
      <c r="R687" s="286">
        <v>3.8168026E-3</v>
      </c>
      <c r="S687" s="219">
        <v>1.0262145000000001E-3</v>
      </c>
      <c r="T687" s="286">
        <v>5.4102023000000001E-5</v>
      </c>
      <c r="U687" s="219">
        <v>1.2735028E-4</v>
      </c>
      <c r="V687" s="219">
        <v>3.6876569999999998E-4</v>
      </c>
      <c r="W687" s="219">
        <v>1.5316608E-4</v>
      </c>
      <c r="X687" s="219">
        <v>5.6554781999999999E-4</v>
      </c>
      <c r="Y687" s="219">
        <v>3.3612758999999998E-3</v>
      </c>
      <c r="Z687" s="286">
        <v>1.7231294999999998E-5</v>
      </c>
      <c r="AA687" s="286">
        <v>1.6133517E-6</v>
      </c>
      <c r="AB687" s="286">
        <v>9.6419018999999994E-12</v>
      </c>
      <c r="AC687"/>
      <c r="AD687" s="227">
        <f t="shared" si="149"/>
        <v>9.1075594999999995E-2</v>
      </c>
      <c r="AE687" s="227">
        <f t="shared" si="150"/>
        <v>1.1496132303000003E-2</v>
      </c>
      <c r="AF687" s="227">
        <f t="shared" si="151"/>
        <v>6.4732762517000003E-3</v>
      </c>
      <c r="AG687" s="227">
        <f t="shared" si="152"/>
        <v>7.0544420149999997E-3</v>
      </c>
      <c r="AH687" s="227">
        <f t="shared" si="153"/>
        <v>3.5144419896419015E-3</v>
      </c>
      <c r="AI687"/>
      <c r="AJ687">
        <v>9.0798015000000003</v>
      </c>
      <c r="AK687" s="155">
        <v>8.9052403000000009</v>
      </c>
      <c r="AL687" s="155">
        <v>9.5351243000000002E-2</v>
      </c>
      <c r="AM687" s="155">
        <v>0</v>
      </c>
      <c r="AN687" s="155">
        <v>2.4914938000000001E-2</v>
      </c>
      <c r="AO687" s="155">
        <v>3.5648749E-2</v>
      </c>
      <c r="AP687" s="155">
        <v>1.8646296E-2</v>
      </c>
      <c r="AQ687"/>
      <c r="AR687" s="156">
        <v>1.1380774999999999E-2</v>
      </c>
      <c r="AS687" s="156">
        <v>1.0263949E-2</v>
      </c>
      <c r="AT687" s="156">
        <v>4.812029E-4</v>
      </c>
      <c r="AU687" s="156">
        <v>6.3562232999999995E-4</v>
      </c>
      <c r="AV687" s="282">
        <f t="shared" si="161"/>
        <v>6.1534468599869997E-7</v>
      </c>
      <c r="AW687" s="282">
        <f t="shared" si="162"/>
        <v>1.7795964911128756E-9</v>
      </c>
      <c r="AX687" s="283">
        <f t="shared" si="163"/>
        <v>8.9022735445000001E-2</v>
      </c>
      <c r="AY687" s="157">
        <v>5.6346245999999997E-7</v>
      </c>
      <c r="AZ687" s="157">
        <v>1.7001018999999999E-9</v>
      </c>
      <c r="BA687" s="157">
        <v>4.6449213000000003E-14</v>
      </c>
      <c r="BB687" s="157">
        <v>1.3623058000000001E-12</v>
      </c>
      <c r="BC687" s="157">
        <v>0</v>
      </c>
      <c r="BD687" s="157">
        <v>1.3751607E-10</v>
      </c>
      <c r="BE687" s="157">
        <v>5.1650793000000001E-8</v>
      </c>
      <c r="BF687" s="157">
        <v>2.7652234E-11</v>
      </c>
      <c r="BG687" s="157">
        <v>5.1702263000000001E-11</v>
      </c>
      <c r="BH687" s="157">
        <v>1.7984731E-14</v>
      </c>
      <c r="BI687" s="157">
        <v>2.3111003000000002E-16</v>
      </c>
      <c r="BJ687" s="157">
        <v>7.2597239E-14</v>
      </c>
      <c r="BK687" s="157">
        <v>2.2742702000000001E-15</v>
      </c>
      <c r="BL687" s="157">
        <v>5.5753662E-16</v>
      </c>
      <c r="BM687" s="157">
        <v>8.6597479000000005E-12</v>
      </c>
      <c r="BN687" s="157">
        <v>8.3894874999999997E-11</v>
      </c>
      <c r="BO687" s="157">
        <v>1.3025728E-20</v>
      </c>
      <c r="BP687" s="157">
        <v>1.2808445000000001E-5</v>
      </c>
      <c r="BQ687" s="157">
        <v>8.9009927000000003E-2</v>
      </c>
      <c r="BR687" s="157">
        <v>0</v>
      </c>
      <c r="BS687" s="157">
        <v>0</v>
      </c>
      <c r="BT687" s="157">
        <v>0</v>
      </c>
      <c r="BU687"/>
      <c r="BV687" s="155">
        <v>3.0019686000000002E-5</v>
      </c>
      <c r="BW687" s="155">
        <v>3.7059904000000001E-7</v>
      </c>
      <c r="BX687" s="155">
        <v>1.6929528000000001E-5</v>
      </c>
      <c r="BY687" s="155">
        <v>4.4900953000000001E-8</v>
      </c>
      <c r="BZ687" s="155">
        <v>6.8922885999999998E-7</v>
      </c>
      <c r="CA687" s="155">
        <v>2.8036476E-8</v>
      </c>
      <c r="CB687" s="155">
        <v>4.4749709000000002E-10</v>
      </c>
      <c r="CC687" s="155">
        <v>4.2225043E-8</v>
      </c>
      <c r="CD687" s="155">
        <v>7.9155793000000001E-8</v>
      </c>
      <c r="CE687" s="155">
        <v>1.0204771E-7</v>
      </c>
      <c r="CF687" s="155">
        <v>0</v>
      </c>
      <c r="CG687" s="155">
        <v>2.8804736E-17</v>
      </c>
      <c r="CH687" s="155">
        <v>2.3585205000000002E-13</v>
      </c>
      <c r="CI687" s="155">
        <v>7.5112838999999996E-7</v>
      </c>
      <c r="CJ687" s="155">
        <v>1.0977080000000001E-5</v>
      </c>
      <c r="CK687" s="155">
        <v>5.3071800000000003E-9</v>
      </c>
      <c r="CL687" s="155">
        <v>0</v>
      </c>
      <c r="CM687"/>
      <c r="CN687" s="284">
        <v>1.9962839999999999E-13</v>
      </c>
      <c r="CO687" s="284">
        <v>0.60717429999999994</v>
      </c>
      <c r="CP687" s="285">
        <v>1.1617901E-3</v>
      </c>
      <c r="CQ687" s="284">
        <v>2.5993905000000001E-4</v>
      </c>
      <c r="CR687" s="284">
        <v>3.3505256999999998E-11</v>
      </c>
      <c r="CS687" s="284">
        <v>3.9397063999999999E-9</v>
      </c>
      <c r="CT687" s="284">
        <v>2.5478803999999998E-5</v>
      </c>
      <c r="CU687" s="284">
        <v>1.9191811000000001E-3</v>
      </c>
      <c r="CV687" s="284">
        <v>1.203569E-8</v>
      </c>
      <c r="CW687" s="284">
        <v>9.8625823999999999E-6</v>
      </c>
      <c r="CX687"/>
      <c r="CY687" s="158"/>
      <c r="CZ687" s="272"/>
      <c r="DA687"/>
      <c r="DB687" s="256"/>
      <c r="DC687" s="115"/>
      <c r="DD687" s="115"/>
      <c r="DE687" s="115"/>
      <c r="DF687" s="115"/>
      <c r="DG687" s="115"/>
      <c r="DH687" s="115"/>
      <c r="DI687" s="115"/>
      <c r="DJ687" s="115"/>
      <c r="DK687" s="115"/>
      <c r="DL687" s="115"/>
    </row>
    <row r="688" spans="1:116" ht="14.4">
      <c r="A688" t="s">
        <v>787</v>
      </c>
      <c r="B688" s="188" t="s">
        <v>317</v>
      </c>
      <c r="C688" s="151" t="str">
        <f t="shared" si="158"/>
        <v>A.100.24.118</v>
      </c>
      <c r="D688" s="54" t="s">
        <v>93</v>
      </c>
      <c r="E688" s="150" t="s">
        <v>352</v>
      </c>
      <c r="F688" s="153" t="str">
        <f t="shared" si="159"/>
        <v>Lead trade mix ( 20% prim 80% sec)</v>
      </c>
      <c r="G688" s="154">
        <f t="shared" si="160"/>
        <v>0.8641365333333334</v>
      </c>
      <c r="H688"/>
      <c r="I688"/>
      <c r="J688" s="227">
        <f t="shared" si="154"/>
        <v>0.56293814185001356</v>
      </c>
      <c r="K688"/>
      <c r="L688" s="280">
        <f t="shared" si="155"/>
        <v>1.9126832990000002E-2</v>
      </c>
      <c r="M688" s="280">
        <f t="shared" si="156"/>
        <v>7.9048307070999996E-2</v>
      </c>
      <c r="N688" s="281">
        <f t="shared" si="157"/>
        <v>0.33514252178901349</v>
      </c>
      <c r="O688" s="280">
        <v>0.12962048000000001</v>
      </c>
      <c r="P688" s="286">
        <v>6.8169746000000003E-2</v>
      </c>
      <c r="Q688" s="286">
        <v>7.2518349999999999E-3</v>
      </c>
      <c r="R688" s="286">
        <v>1.0030242E-2</v>
      </c>
      <c r="S688" s="219">
        <v>4.1332315999999996E-3</v>
      </c>
      <c r="T688" s="219">
        <v>1.3779119000000001E-4</v>
      </c>
      <c r="U688" s="219">
        <v>4.8255681999999998E-3</v>
      </c>
      <c r="V688" s="219">
        <v>3.1604686999999998E-3</v>
      </c>
      <c r="W688" s="219">
        <v>0.32580252999999998</v>
      </c>
      <c r="X688" s="219">
        <v>4.5243825999999998E-4</v>
      </c>
      <c r="Y688" s="219">
        <v>9.3387010999999992E-3</v>
      </c>
      <c r="Z688" s="286">
        <v>1.3819111E-5</v>
      </c>
      <c r="AA688" s="286">
        <v>1.2906812999999999E-6</v>
      </c>
      <c r="AB688" s="286">
        <v>7.7135215000000005E-12</v>
      </c>
      <c r="AC688"/>
      <c r="AD688" s="227">
        <f t="shared" ref="AD688:AD763" si="164">O688</f>
        <v>0.12962048000000001</v>
      </c>
      <c r="AE688" s="227">
        <f t="shared" ref="AE688:AE763" si="165">P688+Q688+R688+S688+T688+U688+V688</f>
        <v>9.7708882689999998E-2</v>
      </c>
      <c r="AF688" s="227">
        <f t="shared" ref="AF688:AF763" si="166">P688+Q688+V688+AA688</f>
        <v>7.8583340381300007E-2</v>
      </c>
      <c r="AG688" s="227">
        <f t="shared" ref="AG688:AG763" si="167">Z688+P688+Q688+V688+X688</f>
        <v>7.9048307070999996E-2</v>
      </c>
      <c r="AH688" s="227">
        <f t="shared" ref="AH688:AH763" si="168">W688+Y688+AB688</f>
        <v>0.33514123110771349</v>
      </c>
      <c r="AI688"/>
      <c r="AJ688">
        <v>13.457089</v>
      </c>
      <c r="AK688" s="155">
        <v>12.231005</v>
      </c>
      <c r="AL688" s="155">
        <v>0.90232825000000005</v>
      </c>
      <c r="AM688" s="155">
        <v>0</v>
      </c>
      <c r="AN688" s="155">
        <v>2.0083644000000001E-2</v>
      </c>
      <c r="AO688" s="155">
        <v>7.4297542999999994E-2</v>
      </c>
      <c r="AP688" s="155">
        <v>0.22937389999999999</v>
      </c>
      <c r="AQ688"/>
      <c r="AR688" s="156">
        <v>3.7190551000000002E-2</v>
      </c>
      <c r="AS688" s="156">
        <v>3.5059116000000001E-2</v>
      </c>
      <c r="AT688" s="156">
        <v>1.0632176E-3</v>
      </c>
      <c r="AU688" s="156">
        <v>1.0682177E-3</v>
      </c>
      <c r="AV688" s="282">
        <f t="shared" si="161"/>
        <v>2.1018654045926999E-6</v>
      </c>
      <c r="AW688" s="282">
        <f t="shared" si="162"/>
        <v>3.9320179569817419E-9</v>
      </c>
      <c r="AX688" s="283">
        <f t="shared" si="163"/>
        <v>0.14961031699999999</v>
      </c>
      <c r="AY688" s="157">
        <v>8.0192517000000004E-7</v>
      </c>
      <c r="AZ688" s="157">
        <v>2.4196015999999999E-9</v>
      </c>
      <c r="BA688" s="157">
        <v>6.6106969999999998E-14</v>
      </c>
      <c r="BB688" s="157">
        <v>1.0898447E-12</v>
      </c>
      <c r="BC688" s="157">
        <v>0</v>
      </c>
      <c r="BD688" s="157">
        <v>2.9697284999999999E-10</v>
      </c>
      <c r="BE688" s="157">
        <v>1.2981159999999999E-6</v>
      </c>
      <c r="BF688" s="157">
        <v>6.4757787E-11</v>
      </c>
      <c r="BG688" s="157">
        <v>1.4448018E-9</v>
      </c>
      <c r="BH688" s="157">
        <v>1.4387785E-14</v>
      </c>
      <c r="BI688" s="157">
        <v>1.8488801999999999E-16</v>
      </c>
      <c r="BJ688" s="157">
        <v>2.7490799000000002E-12</v>
      </c>
      <c r="BK688" s="157">
        <v>1.9145602999999999E-14</v>
      </c>
      <c r="BL688" s="157">
        <v>7.8648252999999997E-15</v>
      </c>
      <c r="BM688" s="157">
        <v>6.4345998000000006E-11</v>
      </c>
      <c r="BN688" s="157">
        <v>1.4618259E-9</v>
      </c>
      <c r="BO688" s="157">
        <v>1.0420582E-20</v>
      </c>
      <c r="BP688" s="157">
        <v>2.7334246999999999E-2</v>
      </c>
      <c r="BQ688" s="157">
        <v>0.12227607</v>
      </c>
      <c r="BR688" s="157">
        <v>0</v>
      </c>
      <c r="BS688" s="157">
        <v>0</v>
      </c>
      <c r="BT688" s="157">
        <v>0</v>
      </c>
      <c r="BU688"/>
      <c r="BV688" s="155">
        <v>6.8353621E-5</v>
      </c>
      <c r="BW688" s="155">
        <v>9.9722185999999997E-6</v>
      </c>
      <c r="BX688" s="155">
        <v>2.4094419E-5</v>
      </c>
      <c r="BY688" s="155">
        <v>3.758232E-7</v>
      </c>
      <c r="BZ688" s="155">
        <v>1.1486361000000001E-5</v>
      </c>
      <c r="CA688" s="155">
        <v>2.2429181E-8</v>
      </c>
      <c r="CB688" s="155">
        <v>3.5799767000000002E-10</v>
      </c>
      <c r="CC688" s="155">
        <v>3.3780034E-8</v>
      </c>
      <c r="CD688" s="155">
        <v>4.2145223999999998E-7</v>
      </c>
      <c r="CE688" s="155">
        <v>3.3159155000000002E-6</v>
      </c>
      <c r="CF688" s="155">
        <v>0</v>
      </c>
      <c r="CG688" s="155">
        <v>2.3043789000000001E-17</v>
      </c>
      <c r="CH688" s="155">
        <v>1.8868163999999999E-13</v>
      </c>
      <c r="CI688" s="155">
        <v>2.5626387E-6</v>
      </c>
      <c r="CJ688" s="155">
        <v>1.6063975999999998E-5</v>
      </c>
      <c r="CK688" s="155">
        <v>4.2503292999999999E-9</v>
      </c>
      <c r="CL688" s="155">
        <v>0</v>
      </c>
      <c r="CM688"/>
      <c r="CN688" s="284">
        <v>1.5970272000000001E-13</v>
      </c>
      <c r="CO688" s="284">
        <v>0.86413943999999998</v>
      </c>
      <c r="CP688" s="285">
        <v>9.2943208000000001E-4</v>
      </c>
      <c r="CQ688" s="284">
        <v>6.8279511999999997E-3</v>
      </c>
      <c r="CR688" s="284">
        <v>1.240105E-9</v>
      </c>
      <c r="CS688" s="284">
        <v>1.4689846E-7</v>
      </c>
      <c r="CT688" s="284">
        <v>5.0753853000000003E-4</v>
      </c>
      <c r="CU688" s="284">
        <v>1.7902820999999999E-2</v>
      </c>
      <c r="CV688" s="284">
        <v>9.6285522999999993E-9</v>
      </c>
      <c r="CW688" s="284">
        <v>7.8900658999999996E-6</v>
      </c>
      <c r="CX688"/>
      <c r="CY688" s="158"/>
      <c r="CZ688" s="272"/>
      <c r="DA688"/>
      <c r="DB688" s="212"/>
      <c r="DC688" s="115"/>
      <c r="DD688" s="115"/>
      <c r="DE688" s="115"/>
      <c r="DF688" s="115"/>
      <c r="DG688" s="115"/>
      <c r="DH688" s="115"/>
      <c r="DI688" s="115"/>
      <c r="DJ688" s="115"/>
      <c r="DK688" s="115"/>
      <c r="DL688" s="115"/>
    </row>
    <row r="689" spans="1:116" ht="14.4">
      <c r="A689" t="s">
        <v>3531</v>
      </c>
      <c r="B689" s="188" t="s">
        <v>317</v>
      </c>
      <c r="C689" s="151" t="str">
        <f t="shared" si="158"/>
        <v>A.100.24.119</v>
      </c>
      <c r="D689" s="54" t="s">
        <v>93</v>
      </c>
      <c r="E689" s="150" t="s">
        <v>352</v>
      </c>
      <c r="F689" s="153" t="str">
        <f t="shared" si="159"/>
        <v>Lithium (EoL-RIR = 0%)</v>
      </c>
      <c r="G689" s="154">
        <f t="shared" si="160"/>
        <v>79.290000000000006</v>
      </c>
      <c r="H689"/>
      <c r="I689"/>
      <c r="J689" s="227">
        <f t="shared" ref="J689:J764" si="169">L689+M689+N689+O689</f>
        <v>25.816198599899998</v>
      </c>
      <c r="K689"/>
      <c r="L689" s="280">
        <f t="shared" ref="L689:L764" si="170">R689+S689+T689+U689</f>
        <v>0.57024482990000003</v>
      </c>
      <c r="M689" s="280">
        <f t="shared" ref="M689:M764" si="171">P689+Q689+V689+Z689+X689</f>
        <v>8.9270273000000007</v>
      </c>
      <c r="N689" s="281">
        <f t="shared" ref="N689:N764" si="172">W689+Y689+AA689+AB689</f>
        <v>4.4254264699999997</v>
      </c>
      <c r="O689" s="280">
        <v>11.8935</v>
      </c>
      <c r="P689" s="219">
        <v>5.1710940000000001</v>
      </c>
      <c r="Q689" s="219">
        <v>1.486683</v>
      </c>
      <c r="R689" s="219">
        <v>5.0401498999999997E-3</v>
      </c>
      <c r="S689" s="219">
        <v>0.27606557999999998</v>
      </c>
      <c r="T689" s="219">
        <v>2.2098309999999999E-2</v>
      </c>
      <c r="U689" s="219">
        <v>0.26704078999999997</v>
      </c>
      <c r="V689" s="219">
        <v>2.2692502999999999</v>
      </c>
      <c r="W689" s="219">
        <v>3.19</v>
      </c>
      <c r="X689" s="219">
        <v>0</v>
      </c>
      <c r="Y689" s="219">
        <v>0.76901649999999999</v>
      </c>
      <c r="Z689" s="219">
        <v>0</v>
      </c>
      <c r="AA689" s="219">
        <v>0.46640997000000001</v>
      </c>
      <c r="AB689" s="219">
        <v>0</v>
      </c>
      <c r="AC689"/>
      <c r="AD689" s="227">
        <f t="shared" si="164"/>
        <v>11.8935</v>
      </c>
      <c r="AE689" s="227">
        <f t="shared" si="165"/>
        <v>9.4972721299000007</v>
      </c>
      <c r="AF689" s="227">
        <f t="shared" si="166"/>
        <v>9.3934372700000015</v>
      </c>
      <c r="AG689" s="227">
        <f t="shared" si="167"/>
        <v>8.9270273000000007</v>
      </c>
      <c r="AH689" s="227">
        <f t="shared" si="168"/>
        <v>3.9590164999999997</v>
      </c>
      <c r="AI689"/>
      <c r="AJ689">
        <v>95.53</v>
      </c>
      <c r="AK689" s="155">
        <v>0</v>
      </c>
      <c r="AL689" s="155">
        <v>95.53</v>
      </c>
      <c r="AM689" s="155">
        <v>0</v>
      </c>
      <c r="AN689" s="155">
        <v>0</v>
      </c>
      <c r="AO689" s="155">
        <v>0</v>
      </c>
      <c r="AP689" s="155">
        <v>0</v>
      </c>
      <c r="AQ689"/>
      <c r="AR689" s="156">
        <v>3.1013351</v>
      </c>
      <c r="AS689" s="156">
        <v>2.9882175000000002</v>
      </c>
      <c r="AT689" s="156">
        <v>0.10512079000000001</v>
      </c>
      <c r="AU689" s="156">
        <v>7.9968000000000001E-3</v>
      </c>
      <c r="AV689" s="282">
        <f t="shared" si="161"/>
        <v>1.7914972985486998E-4</v>
      </c>
      <c r="AW689" s="282">
        <f t="shared" si="162"/>
        <v>3.8876031121400003E-7</v>
      </c>
      <c r="AX689" s="283">
        <f t="shared" si="163"/>
        <v>1.1200000000000001</v>
      </c>
      <c r="AY689" s="157">
        <v>7.3581119999999994E-5</v>
      </c>
      <c r="AZ689" s="157">
        <v>2.2201199999999999E-7</v>
      </c>
      <c r="BA689" s="157">
        <v>6.0656850000000001E-12</v>
      </c>
      <c r="BB689" s="157">
        <v>0</v>
      </c>
      <c r="BC689" s="157">
        <v>0</v>
      </c>
      <c r="BD689" s="157">
        <v>1.6075486999999999E-10</v>
      </c>
      <c r="BE689" s="157">
        <v>9.3912000000000005E-5</v>
      </c>
      <c r="BF689" s="157">
        <v>3.6730052000000003E-11</v>
      </c>
      <c r="BG689" s="157">
        <v>1.09392E-7</v>
      </c>
      <c r="BH689" s="157">
        <v>5.3261000000000003E-8</v>
      </c>
      <c r="BI689" s="157">
        <v>0</v>
      </c>
      <c r="BJ689" s="157">
        <v>3.9801177000000002E-9</v>
      </c>
      <c r="BK689" s="157">
        <v>4.5795769E-11</v>
      </c>
      <c r="BL689" s="157">
        <v>2.6602008E-11</v>
      </c>
      <c r="BM689" s="157">
        <v>3.6409874999999999E-6</v>
      </c>
      <c r="BN689" s="157">
        <v>8.0154615999999994E-6</v>
      </c>
      <c r="BO689" s="157">
        <v>0</v>
      </c>
      <c r="BP689" s="157">
        <v>1.1200000000000001</v>
      </c>
      <c r="BQ689" s="157">
        <v>0</v>
      </c>
      <c r="BR689" s="157">
        <v>0</v>
      </c>
      <c r="BS689" s="157">
        <v>0</v>
      </c>
      <c r="BT689" s="157">
        <v>0</v>
      </c>
      <c r="BU689"/>
      <c r="BV689" s="155">
        <v>5.6327112000000004E-3</v>
      </c>
      <c r="BW689" s="155">
        <v>7.5418149999999999E-4</v>
      </c>
      <c r="BX689" s="155">
        <v>2.2108155999999999E-3</v>
      </c>
      <c r="BY689" s="155">
        <v>2.6582318999999999E-4</v>
      </c>
      <c r="BZ689" s="155">
        <v>6.2124523000000004E-4</v>
      </c>
      <c r="CA689" s="155">
        <v>0</v>
      </c>
      <c r="CB689" s="155">
        <v>1.3858399999999999E-3</v>
      </c>
      <c r="CC689" s="155">
        <v>0</v>
      </c>
      <c r="CD689" s="155">
        <v>3.2194233999999997E-5</v>
      </c>
      <c r="CE689" s="155">
        <v>1.7677440000000001E-4</v>
      </c>
      <c r="CF689" s="155">
        <v>0</v>
      </c>
      <c r="CG689" s="155">
        <v>0</v>
      </c>
      <c r="CH689" s="155">
        <v>0</v>
      </c>
      <c r="CI689" s="155">
        <v>4.9919755E-5</v>
      </c>
      <c r="CJ689" s="155">
        <v>1.2227038999999999E-4</v>
      </c>
      <c r="CK689" s="155">
        <v>1.3646877E-5</v>
      </c>
      <c r="CL689" s="155">
        <v>0</v>
      </c>
      <c r="CM689"/>
      <c r="CN689" s="284">
        <v>0</v>
      </c>
      <c r="CO689" s="284">
        <v>79.290000000000006</v>
      </c>
      <c r="CP689" s="285">
        <v>4.3929625E-3</v>
      </c>
      <c r="CQ689" s="284">
        <v>0.51600000000000001</v>
      </c>
      <c r="CR689" s="284">
        <v>1.3466878999999999E-6</v>
      </c>
      <c r="CS689" s="284">
        <v>1.6200573000000002E-5</v>
      </c>
      <c r="CT689" s="284">
        <v>3.1533327999999999E-2</v>
      </c>
      <c r="CU689" s="284">
        <v>41.534112999999998</v>
      </c>
      <c r="CV689" s="284">
        <v>3.5373016E-2</v>
      </c>
      <c r="CW689" s="284">
        <v>0</v>
      </c>
      <c r="CX689"/>
      <c r="CY689" s="158"/>
      <c r="CZ689" s="272"/>
      <c r="DA689"/>
      <c r="DB689" s="212"/>
      <c r="DC689" s="48"/>
      <c r="DD689" s="48"/>
      <c r="DE689" s="48"/>
      <c r="DF689" s="48"/>
      <c r="DG689" s="48"/>
      <c r="DH689" s="48"/>
      <c r="DI689" s="48"/>
      <c r="DJ689" s="48"/>
      <c r="DK689" s="48"/>
      <c r="DL689" s="48"/>
    </row>
    <row r="690" spans="1:116" ht="14.4">
      <c r="A690" t="s">
        <v>1711</v>
      </c>
      <c r="B690" s="188" t="s">
        <v>317</v>
      </c>
      <c r="C690" s="151" t="str">
        <f t="shared" si="158"/>
        <v>A.100.24.120</v>
      </c>
      <c r="D690" s="54" t="s">
        <v>93</v>
      </c>
      <c r="E690" s="150" t="s">
        <v>352</v>
      </c>
      <c r="F690" s="153" t="str">
        <f t="shared" si="159"/>
        <v>Magnesium - CRM (primary)</v>
      </c>
      <c r="G690" s="154">
        <f t="shared" si="160"/>
        <v>26.478787333333337</v>
      </c>
      <c r="H690"/>
      <c r="I690"/>
      <c r="J690" s="227">
        <f t="shared" si="169"/>
        <v>4.5767181669100001</v>
      </c>
      <c r="K690"/>
      <c r="L690" s="280">
        <f t="shared" si="170"/>
        <v>0.17913586749999999</v>
      </c>
      <c r="M690" s="280">
        <f t="shared" si="171"/>
        <v>0.25672084740999995</v>
      </c>
      <c r="N690" s="281">
        <f t="shared" si="172"/>
        <v>0.16904335199999998</v>
      </c>
      <c r="O690" s="280">
        <v>3.9718181000000001</v>
      </c>
      <c r="P690" s="219">
        <v>9.2084481999999995E-2</v>
      </c>
      <c r="Q690" s="219">
        <v>0.1508948</v>
      </c>
      <c r="R690" s="219">
        <v>0.1547442</v>
      </c>
      <c r="S690" s="219">
        <v>1.9950803E-2</v>
      </c>
      <c r="T690" s="219">
        <v>2.3744997000000002E-3</v>
      </c>
      <c r="U690" s="219">
        <v>2.0663648000000001E-3</v>
      </c>
      <c r="V690" s="219">
        <v>1.3638147999999999E-2</v>
      </c>
      <c r="W690" s="219">
        <v>0.13488955</v>
      </c>
      <c r="X690" s="219">
        <v>0</v>
      </c>
      <c r="Y690" s="219">
        <v>3.4153801999999997E-2</v>
      </c>
      <c r="Z690" s="219">
        <v>1.0341741E-4</v>
      </c>
      <c r="AA690" s="219">
        <v>0</v>
      </c>
      <c r="AB690" s="219">
        <v>0</v>
      </c>
      <c r="AC690"/>
      <c r="AD690" s="227">
        <f t="shared" si="164"/>
        <v>3.9718181000000001</v>
      </c>
      <c r="AE690" s="227">
        <f t="shared" si="165"/>
        <v>0.43575329749999997</v>
      </c>
      <c r="AF690" s="227">
        <f t="shared" si="166"/>
        <v>0.25661742999999998</v>
      </c>
      <c r="AG690" s="227">
        <f t="shared" si="167"/>
        <v>0.25672084741000001</v>
      </c>
      <c r="AH690" s="227">
        <f t="shared" si="168"/>
        <v>0.16904335199999998</v>
      </c>
      <c r="AI690"/>
      <c r="AJ690">
        <v>392.33159999999998</v>
      </c>
      <c r="AK690" s="155">
        <v>386.22955000000002</v>
      </c>
      <c r="AL690" s="155">
        <v>4.2427083000000003</v>
      </c>
      <c r="AM690" s="155">
        <v>0</v>
      </c>
      <c r="AN690" s="155">
        <v>0</v>
      </c>
      <c r="AO690" s="155">
        <v>1.0393064000000001</v>
      </c>
      <c r="AP690" s="155">
        <v>0.82003967</v>
      </c>
      <c r="AQ690"/>
      <c r="AR690" s="156">
        <v>0.49281362000000001</v>
      </c>
      <c r="AS690" s="156">
        <v>0.44309631999999999</v>
      </c>
      <c r="AT690" s="156">
        <v>2.0830959E-2</v>
      </c>
      <c r="AU690" s="156">
        <v>2.8886339E-2</v>
      </c>
      <c r="AV690" s="282">
        <f t="shared" si="161"/>
        <v>2.6564527795079999E-5</v>
      </c>
      <c r="AW690" s="282">
        <f t="shared" si="162"/>
        <v>7.703757033142101E-8</v>
      </c>
      <c r="AX690" s="283">
        <f t="shared" si="163"/>
        <v>4.0457057199999999</v>
      </c>
      <c r="AY690" s="157">
        <v>2.4572315E-5</v>
      </c>
      <c r="AZ690" s="157">
        <v>7.4140604999999998E-8</v>
      </c>
      <c r="BA690" s="157">
        <v>2.0256272000000001E-12</v>
      </c>
      <c r="BB690" s="157">
        <v>0</v>
      </c>
      <c r="BC690" s="157">
        <v>0</v>
      </c>
      <c r="BD690" s="157">
        <v>4.1467399999999997E-9</v>
      </c>
      <c r="BE690" s="157">
        <v>1.9852859999999999E-6</v>
      </c>
      <c r="BF690" s="157">
        <v>9.4565899999999991E-10</v>
      </c>
      <c r="BG690" s="157">
        <v>1.9480028E-9</v>
      </c>
      <c r="BH690" s="157">
        <v>0</v>
      </c>
      <c r="BI690" s="157">
        <v>0</v>
      </c>
      <c r="BJ690" s="157">
        <v>1.177718E-12</v>
      </c>
      <c r="BK690" s="157">
        <v>8.2092260999999997E-14</v>
      </c>
      <c r="BL690" s="157">
        <v>1.8093959999999999E-14</v>
      </c>
      <c r="BM690" s="157">
        <v>3.2745037999999998E-10</v>
      </c>
      <c r="BN690" s="157">
        <v>2.4526046999999998E-9</v>
      </c>
      <c r="BO690" s="157">
        <v>0</v>
      </c>
      <c r="BP690" s="157">
        <v>0.18341022000000001</v>
      </c>
      <c r="BQ690" s="157">
        <v>3.8622955000000001</v>
      </c>
      <c r="BR690" s="157">
        <v>0</v>
      </c>
      <c r="BS690" s="157">
        <v>0</v>
      </c>
      <c r="BT690" s="157">
        <v>0</v>
      </c>
      <c r="BU690"/>
      <c r="BV690" s="155">
        <v>1.2943690999999999E-3</v>
      </c>
      <c r="BW690" s="155">
        <v>1.343012E-5</v>
      </c>
      <c r="BX690" s="155">
        <v>7.3829885000000004E-4</v>
      </c>
      <c r="BY690" s="155">
        <v>1.6716983E-6</v>
      </c>
      <c r="BZ690" s="155">
        <v>2.8920419E-5</v>
      </c>
      <c r="CA690" s="155">
        <v>0</v>
      </c>
      <c r="CB690" s="155">
        <v>0</v>
      </c>
      <c r="CC690" s="155">
        <v>0</v>
      </c>
      <c r="CD690" s="155">
        <v>3.3012938999999999E-6</v>
      </c>
      <c r="CE690" s="155">
        <v>2.0606499999999999E-6</v>
      </c>
      <c r="CF690" s="155">
        <v>0</v>
      </c>
      <c r="CG690" s="155">
        <v>0</v>
      </c>
      <c r="CH690" s="155">
        <v>0</v>
      </c>
      <c r="CI690" s="155">
        <v>3.0451986000000001E-5</v>
      </c>
      <c r="CJ690" s="155">
        <v>4.7623167000000001E-4</v>
      </c>
      <c r="CK690" s="155">
        <v>2.3971723999999998E-9</v>
      </c>
      <c r="CL690" s="155">
        <v>0</v>
      </c>
      <c r="CM690"/>
      <c r="CN690" s="284">
        <v>0</v>
      </c>
      <c r="CO690" s="284">
        <v>26.478787000000001</v>
      </c>
      <c r="CP690" s="285">
        <v>0</v>
      </c>
      <c r="CQ690" s="284">
        <v>9.1886924999999998E-3</v>
      </c>
      <c r="CR690" s="284">
        <v>5.6256886000000004E-10</v>
      </c>
      <c r="CS690" s="284">
        <v>6.5594519000000002E-8</v>
      </c>
      <c r="CT690" s="284">
        <v>1.0590574000000001E-3</v>
      </c>
      <c r="CU690" s="284">
        <v>6.8918206999999995E-2</v>
      </c>
      <c r="CV690" s="284">
        <v>0</v>
      </c>
      <c r="CW690" s="284">
        <v>0</v>
      </c>
      <c r="CX690"/>
      <c r="CY690" s="158"/>
      <c r="CZ690" s="273"/>
      <c r="DA690"/>
      <c r="DB690" s="247"/>
      <c r="DC690" s="48"/>
      <c r="DD690" s="48"/>
      <c r="DE690" s="48"/>
      <c r="DF690" s="48"/>
      <c r="DG690" s="48"/>
      <c r="DH690" s="48"/>
      <c r="DI690" s="48"/>
      <c r="DJ690" s="48"/>
      <c r="DK690" s="48"/>
      <c r="DL690" s="48"/>
    </row>
    <row r="691" spans="1:116" ht="14.4">
      <c r="A691" t="s">
        <v>1712</v>
      </c>
      <c r="B691" s="188" t="s">
        <v>317</v>
      </c>
      <c r="C691" s="151" t="str">
        <f t="shared" si="158"/>
        <v>A.100.24.121</v>
      </c>
      <c r="D691" s="54" t="s">
        <v>93</v>
      </c>
      <c r="E691" s="150" t="s">
        <v>352</v>
      </c>
      <c r="F691" s="153" t="str">
        <f t="shared" si="159"/>
        <v>Magnesium - CRM (secondary)</v>
      </c>
      <c r="G691" s="154">
        <f t="shared" si="160"/>
        <v>0.49310816666666668</v>
      </c>
      <c r="H691"/>
      <c r="I691"/>
      <c r="J691" s="227">
        <f t="shared" si="169"/>
        <v>8.7515468455341902E-2</v>
      </c>
      <c r="K691"/>
      <c r="L691" s="280">
        <f t="shared" si="170"/>
        <v>4.2528072090000004E-3</v>
      </c>
      <c r="M691" s="280">
        <f t="shared" si="171"/>
        <v>5.9485676749999996E-3</v>
      </c>
      <c r="N691" s="281">
        <f t="shared" si="172"/>
        <v>3.3478685713419017E-3</v>
      </c>
      <c r="O691" s="280">
        <v>7.3966224999999997E-2</v>
      </c>
      <c r="P691" s="219">
        <v>1.8875986999999999E-3</v>
      </c>
      <c r="Q691" s="219">
        <v>3.1686186E-3</v>
      </c>
      <c r="R691" s="219">
        <v>3.1502122E-3</v>
      </c>
      <c r="S691" s="219">
        <v>9.4027257999999999E-4</v>
      </c>
      <c r="T691" s="286">
        <v>4.3873408999999997E-5</v>
      </c>
      <c r="U691" s="219">
        <v>1.1844902000000001E-4</v>
      </c>
      <c r="V691" s="219">
        <v>3.1001675000000002E-4</v>
      </c>
      <c r="W691" s="219">
        <v>1.3210340999999999E-4</v>
      </c>
      <c r="X691" s="219">
        <v>5.6554781999999999E-4</v>
      </c>
      <c r="Y691" s="219">
        <v>3.2141518E-3</v>
      </c>
      <c r="Z691" s="286">
        <v>1.6785805000000001E-5</v>
      </c>
      <c r="AA691" s="286">
        <v>1.6133517E-6</v>
      </c>
      <c r="AB691" s="286">
        <v>9.6419018999999994E-12</v>
      </c>
      <c r="AC691"/>
      <c r="AD691" s="227">
        <f t="shared" si="164"/>
        <v>7.3966224999999997E-2</v>
      </c>
      <c r="AE691" s="227">
        <f t="shared" si="165"/>
        <v>9.6190412589999986E-3</v>
      </c>
      <c r="AF691" s="227">
        <f t="shared" si="166"/>
        <v>5.3678474016999999E-3</v>
      </c>
      <c r="AG691" s="227">
        <f t="shared" si="167"/>
        <v>5.9485676749999996E-3</v>
      </c>
      <c r="AH691" s="227">
        <f t="shared" si="168"/>
        <v>3.3462552196419017E-3</v>
      </c>
      <c r="AI691"/>
      <c r="AJ691">
        <v>7.3897576999999997</v>
      </c>
      <c r="AK691" s="155">
        <v>7.2414823000000004</v>
      </c>
      <c r="AL691" s="155">
        <v>7.7074960999999997E-2</v>
      </c>
      <c r="AM691" s="155">
        <v>0</v>
      </c>
      <c r="AN691" s="155">
        <v>2.4914938000000001E-2</v>
      </c>
      <c r="AO691" s="155">
        <v>3.1171735999999999E-2</v>
      </c>
      <c r="AP691" s="155">
        <v>1.5113817E-2</v>
      </c>
      <c r="AQ691"/>
      <c r="AR691" s="156">
        <v>9.2635136999999999E-3</v>
      </c>
      <c r="AS691" s="156">
        <v>8.3552268000000006E-3</v>
      </c>
      <c r="AT691" s="156">
        <v>3.9146953999999999E-4</v>
      </c>
      <c r="AU691" s="156">
        <v>5.1681739E-4</v>
      </c>
      <c r="AV691" s="282">
        <f t="shared" si="161"/>
        <v>5.0091287649720004E-7</v>
      </c>
      <c r="AW691" s="282">
        <f t="shared" si="162"/>
        <v>1.447742355516466E-9</v>
      </c>
      <c r="AX691" s="283">
        <f t="shared" si="163"/>
        <v>7.2383388322000003E-2</v>
      </c>
      <c r="AY691" s="157">
        <v>4.5761249000000001E-7</v>
      </c>
      <c r="AZ691" s="157">
        <v>1.3807269999999999E-9</v>
      </c>
      <c r="BA691" s="157">
        <v>3.7723434000000003E-14</v>
      </c>
      <c r="BB691" s="157">
        <v>1.3623058000000001E-12</v>
      </c>
      <c r="BC691" s="157">
        <v>0</v>
      </c>
      <c r="BD691" s="157">
        <v>1.1965318999999999E-10</v>
      </c>
      <c r="BE691" s="157">
        <v>4.3098792000000001E-8</v>
      </c>
      <c r="BF691" s="157">
        <v>2.3578625999999999E-11</v>
      </c>
      <c r="BG691" s="157">
        <v>4.3310865999999999E-11</v>
      </c>
      <c r="BH691" s="157">
        <v>1.7984731E-14</v>
      </c>
      <c r="BI691" s="157">
        <v>2.3111003000000002E-16</v>
      </c>
      <c r="BJ691" s="157">
        <v>6.7523993000000006E-14</v>
      </c>
      <c r="BK691" s="157">
        <v>1.920642E-15</v>
      </c>
      <c r="BL691" s="157">
        <v>4.7959341000000005E-16</v>
      </c>
      <c r="BM691" s="157">
        <v>7.2491923999999999E-12</v>
      </c>
      <c r="BN691" s="157">
        <v>7.3329809000000006E-11</v>
      </c>
      <c r="BO691" s="157">
        <v>1.3025728E-20</v>
      </c>
      <c r="BP691" s="157">
        <v>1.1041322000000001E-5</v>
      </c>
      <c r="BQ691" s="157">
        <v>7.2372347000000004E-2</v>
      </c>
      <c r="BR691" s="157">
        <v>0</v>
      </c>
      <c r="BS691" s="157">
        <v>0</v>
      </c>
      <c r="BT691" s="157">
        <v>0</v>
      </c>
      <c r="BU691"/>
      <c r="BV691" s="155">
        <v>2.4443952E-5</v>
      </c>
      <c r="BW691" s="155">
        <v>3.1274621000000001E-7</v>
      </c>
      <c r="BX691" s="155">
        <v>1.3749164E-5</v>
      </c>
      <c r="BY691" s="155">
        <v>3.7699791000000003E-8</v>
      </c>
      <c r="BZ691" s="155">
        <v>5.6464859000000004E-7</v>
      </c>
      <c r="CA691" s="155">
        <v>2.8036476E-8</v>
      </c>
      <c r="CB691" s="155">
        <v>4.4749709000000002E-10</v>
      </c>
      <c r="CC691" s="155">
        <v>4.2225043E-8</v>
      </c>
      <c r="CD691" s="155">
        <v>6.4934833999999999E-8</v>
      </c>
      <c r="CE691" s="155">
        <v>9.3171062999999998E-8</v>
      </c>
      <c r="CF691" s="155">
        <v>0</v>
      </c>
      <c r="CG691" s="155">
        <v>2.8804736E-17</v>
      </c>
      <c r="CH691" s="155">
        <v>2.3585205000000002E-13</v>
      </c>
      <c r="CI691" s="155">
        <v>6.1995060000000005E-7</v>
      </c>
      <c r="CJ691" s="155">
        <v>8.9256205000000008E-6</v>
      </c>
      <c r="CK691" s="155">
        <v>5.3071797000000002E-9</v>
      </c>
      <c r="CL691" s="155">
        <v>0</v>
      </c>
      <c r="CM691"/>
      <c r="CN691" s="284">
        <v>1.9962839999999999E-13</v>
      </c>
      <c r="CO691" s="284">
        <v>0.49311182999999997</v>
      </c>
      <c r="CP691" s="285">
        <v>1.1617901E-3</v>
      </c>
      <c r="CQ691" s="284">
        <v>2.2035699E-4</v>
      </c>
      <c r="CR691" s="284">
        <v>3.1081882999999999E-11</v>
      </c>
      <c r="CS691" s="284">
        <v>3.6571454000000001E-9</v>
      </c>
      <c r="CT691" s="284">
        <v>2.0916710999999999E-5</v>
      </c>
      <c r="CU691" s="284">
        <v>1.6223027E-3</v>
      </c>
      <c r="CV691" s="284">
        <v>1.203569E-8</v>
      </c>
      <c r="CW691" s="284">
        <v>9.8625823999999999E-6</v>
      </c>
      <c r="CX691"/>
      <c r="CY691" s="158"/>
      <c r="CZ691" s="272"/>
      <c r="DA691"/>
      <c r="DB691" s="247"/>
      <c r="DC691"/>
      <c r="DD691"/>
      <c r="DE691"/>
      <c r="DF691"/>
      <c r="DG691"/>
      <c r="DH691"/>
      <c r="DI691"/>
      <c r="DJ691"/>
      <c r="DK691"/>
      <c r="DL691"/>
    </row>
    <row r="692" spans="1:116" ht="14.4">
      <c r="A692" t="s">
        <v>1713</v>
      </c>
      <c r="B692" s="188" t="s">
        <v>317</v>
      </c>
      <c r="C692" s="151" t="str">
        <f t="shared" si="158"/>
        <v>A.100.24.122</v>
      </c>
      <c r="D692" s="54" t="s">
        <v>93</v>
      </c>
      <c r="E692" s="150" t="s">
        <v>352</v>
      </c>
      <c r="F692" s="153" t="str">
        <f t="shared" si="159"/>
        <v>Magnesium - CRM trade mix (93% prim 7% sec)</v>
      </c>
      <c r="G692" s="154">
        <f t="shared" si="160"/>
        <v>24.659790000000001</v>
      </c>
      <c r="H692"/>
      <c r="I692"/>
      <c r="J692" s="227">
        <f t="shared" si="169"/>
        <v>4.2624740119782949</v>
      </c>
      <c r="K692"/>
      <c r="L692" s="280">
        <f t="shared" si="170"/>
        <v>0.1668940525</v>
      </c>
      <c r="M692" s="280">
        <f t="shared" si="171"/>
        <v>0.23916679054300002</v>
      </c>
      <c r="N692" s="281">
        <f t="shared" si="172"/>
        <v>0.15744466893529493</v>
      </c>
      <c r="O692" s="280">
        <v>3.6989684999999999</v>
      </c>
      <c r="P692" s="286">
        <v>8.5770700000000005E-2</v>
      </c>
      <c r="Q692" s="219">
        <v>0.14055397</v>
      </c>
      <c r="R692" s="219">
        <v>0.14413261999999999</v>
      </c>
      <c r="S692" s="219">
        <v>1.8620066000000001E-2</v>
      </c>
      <c r="T692" s="219">
        <v>2.2113558000000002E-3</v>
      </c>
      <c r="U692" s="219">
        <v>1.9300107E-3</v>
      </c>
      <c r="V692" s="219">
        <v>1.2705179E-2</v>
      </c>
      <c r="W692" s="219">
        <v>0.12545653000000001</v>
      </c>
      <c r="X692" s="286">
        <v>3.9588348E-5</v>
      </c>
      <c r="Y692" s="219">
        <v>3.1988026000000003E-2</v>
      </c>
      <c r="Z692" s="286">
        <v>9.7353194999999994E-5</v>
      </c>
      <c r="AA692" s="286">
        <v>1.1293462E-7</v>
      </c>
      <c r="AB692" s="286">
        <v>6.7493312999999996E-13</v>
      </c>
      <c r="AC692"/>
      <c r="AD692" s="227">
        <f t="shared" si="164"/>
        <v>3.6989684999999999</v>
      </c>
      <c r="AE692" s="227">
        <f t="shared" si="165"/>
        <v>0.40592390149999996</v>
      </c>
      <c r="AF692" s="227">
        <f t="shared" si="166"/>
        <v>0.23902996193462001</v>
      </c>
      <c r="AG692" s="227">
        <f t="shared" si="167"/>
        <v>0.239166790543</v>
      </c>
      <c r="AH692" s="227">
        <f t="shared" si="168"/>
        <v>0.15744455600067495</v>
      </c>
      <c r="AI692"/>
      <c r="AJ692">
        <v>365.38567</v>
      </c>
      <c r="AK692" s="155">
        <v>359.70038</v>
      </c>
      <c r="AL692" s="155">
        <v>3.9511139000000002</v>
      </c>
      <c r="AM692" s="155">
        <v>0</v>
      </c>
      <c r="AN692" s="155">
        <v>1.7440457000000001E-3</v>
      </c>
      <c r="AO692" s="155">
        <v>0.96873701999999995</v>
      </c>
      <c r="AP692" s="155">
        <v>0.76369485999999998</v>
      </c>
      <c r="AQ692"/>
      <c r="AR692" s="156">
        <v>0.45896511000000001</v>
      </c>
      <c r="AS692" s="156">
        <v>0.41266444000000002</v>
      </c>
      <c r="AT692" s="156">
        <v>1.9400194999999999E-2</v>
      </c>
      <c r="AU692" s="156">
        <v>2.6900472000000002E-2</v>
      </c>
      <c r="AV692" s="282">
        <f t="shared" si="161"/>
        <v>2.4740074930961409E-5</v>
      </c>
      <c r="AW692" s="282">
        <f t="shared" si="162"/>
        <v>7.1746281864710816E-8</v>
      </c>
      <c r="AX692" s="283">
        <f t="shared" si="163"/>
        <v>3.7675731799999999</v>
      </c>
      <c r="AY692" s="157">
        <v>2.2884285999999999E-5</v>
      </c>
      <c r="AZ692" s="157">
        <v>6.9047412999999999E-8</v>
      </c>
      <c r="BA692" s="157">
        <v>1.886474E-12</v>
      </c>
      <c r="BB692" s="157">
        <v>9.5361409000000002E-14</v>
      </c>
      <c r="BC692" s="157">
        <v>0</v>
      </c>
      <c r="BD692" s="157">
        <v>3.8648439000000001E-9</v>
      </c>
      <c r="BE692" s="157">
        <v>1.8493328999999999E-6</v>
      </c>
      <c r="BF692" s="157">
        <v>8.8111336999999999E-10</v>
      </c>
      <c r="BG692" s="157">
        <v>1.8146744000000001E-9</v>
      </c>
      <c r="BH692" s="157">
        <v>1.2589311999999999E-15</v>
      </c>
      <c r="BI692" s="157">
        <v>1.6177701999999999E-17</v>
      </c>
      <c r="BJ692" s="157">
        <v>1.1000044000000001E-12</v>
      </c>
      <c r="BK692" s="157">
        <v>7.6480247000000006E-14</v>
      </c>
      <c r="BL692" s="157">
        <v>1.6860953999999999E-14</v>
      </c>
      <c r="BM692" s="157">
        <v>3.0503630000000002E-10</v>
      </c>
      <c r="BN692" s="157">
        <v>2.2860554E-9</v>
      </c>
      <c r="BO692" s="157">
        <v>9.1180096E-22</v>
      </c>
      <c r="BP692" s="157">
        <v>0.17057227999999999</v>
      </c>
      <c r="BQ692" s="157">
        <v>3.5970008999999998</v>
      </c>
      <c r="BR692" s="157">
        <v>0</v>
      </c>
      <c r="BS692" s="157">
        <v>0</v>
      </c>
      <c r="BT692" s="157">
        <v>0</v>
      </c>
      <c r="BU692"/>
      <c r="BV692" s="155">
        <v>1.2054743000000001E-3</v>
      </c>
      <c r="BW692" s="155">
        <v>1.2511904000000001E-5</v>
      </c>
      <c r="BX692" s="155">
        <v>6.8758036999999996E-4</v>
      </c>
      <c r="BY692" s="155">
        <v>1.5573183999999999E-6</v>
      </c>
      <c r="BZ692" s="155">
        <v>2.6935515000000001E-5</v>
      </c>
      <c r="CA692" s="155">
        <v>1.9625532999999998E-9</v>
      </c>
      <c r="CB692" s="155">
        <v>3.1324795999999998E-11</v>
      </c>
      <c r="CC692" s="155">
        <v>2.955753E-9</v>
      </c>
      <c r="CD692" s="155">
        <v>3.0747488E-6</v>
      </c>
      <c r="CE692" s="155">
        <v>1.9229263999999999E-6</v>
      </c>
      <c r="CF692" s="155">
        <v>0</v>
      </c>
      <c r="CG692" s="155">
        <v>2.0163314999999998E-18</v>
      </c>
      <c r="CH692" s="155">
        <v>1.6509644000000001E-14</v>
      </c>
      <c r="CI692" s="155">
        <v>2.8363742999999998E-5</v>
      </c>
      <c r="CJ692" s="155">
        <v>4.4352025000000001E-4</v>
      </c>
      <c r="CK692" s="155">
        <v>2.6008729E-9</v>
      </c>
      <c r="CL692" s="155">
        <v>0</v>
      </c>
      <c r="CM692"/>
      <c r="CN692" s="284">
        <v>1.3973987999999999E-14</v>
      </c>
      <c r="CO692" s="284">
        <v>24.659790000000001</v>
      </c>
      <c r="CP692" s="285">
        <v>8.1325307000000005E-5</v>
      </c>
      <c r="CQ692" s="284">
        <v>8.5609090000000002E-3</v>
      </c>
      <c r="CR692" s="284">
        <v>5.2536476999999998E-10</v>
      </c>
      <c r="CS692" s="284">
        <v>6.1258902999999998E-8</v>
      </c>
      <c r="CT692" s="284">
        <v>9.8638750999999994E-4</v>
      </c>
      <c r="CU692" s="284">
        <v>6.4207493000000004E-2</v>
      </c>
      <c r="CV692" s="284">
        <v>8.4249833000000004E-10</v>
      </c>
      <c r="CW692" s="284">
        <v>6.9038077000000001E-7</v>
      </c>
      <c r="CX692"/>
      <c r="CY692" s="158"/>
      <c r="CZ692" s="272"/>
      <c r="DA692"/>
      <c r="DB692" s="212"/>
      <c r="DC692"/>
      <c r="DD692"/>
      <c r="DE692"/>
      <c r="DF692"/>
      <c r="DG692"/>
      <c r="DH692"/>
      <c r="DI692"/>
      <c r="DJ692"/>
      <c r="DK692"/>
      <c r="DL692"/>
    </row>
    <row r="693" spans="1:116" ht="14.4">
      <c r="A693" t="s">
        <v>3532</v>
      </c>
      <c r="B693" s="188" t="s">
        <v>317</v>
      </c>
      <c r="C693" s="151" t="str">
        <f t="shared" si="158"/>
        <v>A.100.24.123</v>
      </c>
      <c r="D693" s="54" t="s">
        <v>93</v>
      </c>
      <c r="E693" s="150" t="s">
        <v>352</v>
      </c>
      <c r="F693" s="153" t="str">
        <f t="shared" si="159"/>
        <v>Manganese (EoL_RIR= 9%)</v>
      </c>
      <c r="G693" s="154">
        <f t="shared" si="160"/>
        <v>4.9818182000000002</v>
      </c>
      <c r="H693"/>
      <c r="I693"/>
      <c r="J693" s="227">
        <f t="shared" si="169"/>
        <v>1.9550769307000002</v>
      </c>
      <c r="K693"/>
      <c r="L693" s="280">
        <f t="shared" si="170"/>
        <v>0.1655413687</v>
      </c>
      <c r="M693" s="280">
        <f t="shared" si="171"/>
        <v>0.494399121</v>
      </c>
      <c r="N693" s="281">
        <f t="shared" si="172"/>
        <v>0.54786371099999998</v>
      </c>
      <c r="O693" s="280">
        <v>0.74727273000000005</v>
      </c>
      <c r="P693" s="286">
        <v>0.31886590999999997</v>
      </c>
      <c r="Q693" s="286">
        <v>5.4227510999999999E-2</v>
      </c>
      <c r="R693" s="286">
        <v>-3.7790710000000002E-3</v>
      </c>
      <c r="S693" s="219">
        <v>2.4567430000000001E-2</v>
      </c>
      <c r="T693" s="219">
        <v>0.13572287</v>
      </c>
      <c r="U693" s="219">
        <v>9.0301397000000002E-3</v>
      </c>
      <c r="V693" s="219">
        <v>0.1213057</v>
      </c>
      <c r="W693" s="219">
        <v>0.47272726999999998</v>
      </c>
      <c r="X693" s="219">
        <v>0</v>
      </c>
      <c r="Y693" s="219">
        <v>5.7496933E-2</v>
      </c>
      <c r="Z693" s="219">
        <v>0</v>
      </c>
      <c r="AA693" s="219">
        <v>1.7639508000000002E-2</v>
      </c>
      <c r="AB693" s="219">
        <v>0</v>
      </c>
      <c r="AC693"/>
      <c r="AD693" s="227">
        <f t="shared" si="164"/>
        <v>0.74727273000000005</v>
      </c>
      <c r="AE693" s="227">
        <f t="shared" si="165"/>
        <v>0.65994048969999997</v>
      </c>
      <c r="AF693" s="227">
        <f t="shared" si="166"/>
        <v>0.51203862899999997</v>
      </c>
      <c r="AG693" s="227">
        <f t="shared" si="167"/>
        <v>0.494399121</v>
      </c>
      <c r="AH693" s="227">
        <f t="shared" si="168"/>
        <v>0.53022420299999995</v>
      </c>
      <c r="AI693"/>
      <c r="AJ693">
        <v>7.1424761999999999</v>
      </c>
      <c r="AK693" s="155">
        <v>0</v>
      </c>
      <c r="AL693" s="155">
        <v>7.1424761999999999</v>
      </c>
      <c r="AM693" s="155">
        <v>0</v>
      </c>
      <c r="AN693" s="155">
        <v>0</v>
      </c>
      <c r="AO693" s="155">
        <v>0</v>
      </c>
      <c r="AP693" s="155">
        <v>0</v>
      </c>
      <c r="AQ693"/>
      <c r="AR693" s="156">
        <v>1.332873</v>
      </c>
      <c r="AS693" s="156">
        <v>1.3266488999999999</v>
      </c>
      <c r="AT693" s="156">
        <v>6.1007177000000001E-3</v>
      </c>
      <c r="AU693" s="156">
        <v>1.2332727000000001E-4</v>
      </c>
      <c r="AV693" s="282">
        <f t="shared" si="161"/>
        <v>7.9535306941869995E-5</v>
      </c>
      <c r="AW693" s="282">
        <f t="shared" si="162"/>
        <v>2.256182592409E-8</v>
      </c>
      <c r="AX693" s="283">
        <f t="shared" si="163"/>
        <v>1.7272727000000002E-2</v>
      </c>
      <c r="AY693" s="157">
        <v>4.6231273000000002E-6</v>
      </c>
      <c r="AZ693" s="157">
        <v>1.3949091000000001E-8</v>
      </c>
      <c r="BA693" s="157">
        <v>3.8110908999999998E-13</v>
      </c>
      <c r="BB693" s="157">
        <v>0</v>
      </c>
      <c r="BC693" s="157">
        <v>0</v>
      </c>
      <c r="BD693" s="157">
        <v>-1.2057813E-10</v>
      </c>
      <c r="BE693" s="157">
        <v>5.7909091000000003E-6</v>
      </c>
      <c r="BF693" s="157">
        <v>-2.7550275000000002E-11</v>
      </c>
      <c r="BG693" s="157">
        <v>6.7454545000000003E-9</v>
      </c>
      <c r="BH693" s="157">
        <v>1.6167155E-9</v>
      </c>
      <c r="BI693" s="157">
        <v>0</v>
      </c>
      <c r="BJ693" s="157">
        <v>6.9871300999999995E-11</v>
      </c>
      <c r="BK693" s="157">
        <v>1.6913118E-10</v>
      </c>
      <c r="BL693" s="157">
        <v>3.8731609000000003E-11</v>
      </c>
      <c r="BM693" s="157">
        <v>6.8792671000000004E-5</v>
      </c>
      <c r="BN693" s="157">
        <v>3.2872012000000001E-7</v>
      </c>
      <c r="BO693" s="157">
        <v>0</v>
      </c>
      <c r="BP693" s="157">
        <v>1.7272727000000002E-2</v>
      </c>
      <c r="BQ693" s="157">
        <v>0</v>
      </c>
      <c r="BR693" s="157">
        <v>0</v>
      </c>
      <c r="BS693" s="157">
        <v>0</v>
      </c>
      <c r="BT693" s="157">
        <v>0</v>
      </c>
      <c r="BU693"/>
      <c r="BV693" s="155">
        <v>4.8251975999999999E-4</v>
      </c>
      <c r="BW693" s="155">
        <v>4.6505202000000002E-5</v>
      </c>
      <c r="BX693" s="155">
        <v>1.3890631000000001E-4</v>
      </c>
      <c r="BY693" s="155">
        <v>1.4210052999999999E-5</v>
      </c>
      <c r="BZ693" s="155">
        <v>3.8307933999999999E-5</v>
      </c>
      <c r="CA693" s="155">
        <v>0</v>
      </c>
      <c r="CB693" s="155">
        <v>4.2066595999999997E-5</v>
      </c>
      <c r="CC693" s="155">
        <v>0</v>
      </c>
      <c r="CD693" s="155">
        <v>1.823018E-4</v>
      </c>
      <c r="CE693" s="155">
        <v>6.0435269000000004E-6</v>
      </c>
      <c r="CF693" s="155">
        <v>0</v>
      </c>
      <c r="CG693" s="155">
        <v>0</v>
      </c>
      <c r="CH693" s="155">
        <v>0</v>
      </c>
      <c r="CI693" s="155">
        <v>2.2964095999999998E-6</v>
      </c>
      <c r="CJ693" s="155">
        <v>9.1417704000000005E-6</v>
      </c>
      <c r="CK693" s="155">
        <v>2.7401633999999998E-6</v>
      </c>
      <c r="CL693" s="155">
        <v>0</v>
      </c>
      <c r="CM693"/>
      <c r="CN693" s="284">
        <v>0</v>
      </c>
      <c r="CO693" s="284">
        <v>4.9818182000000002</v>
      </c>
      <c r="CP693" s="285">
        <v>-3.2862644999999998E-3</v>
      </c>
      <c r="CQ693" s="284">
        <v>3.1818182E-2</v>
      </c>
      <c r="CR693" s="284">
        <v>2.9516806000000001E-5</v>
      </c>
      <c r="CS693" s="284">
        <v>5.9892014E-7</v>
      </c>
      <c r="CT693" s="284">
        <v>1.9444441000000001E-3</v>
      </c>
      <c r="CU693" s="284">
        <v>292.43324000000001</v>
      </c>
      <c r="CV693" s="284">
        <v>1.0737332E-3</v>
      </c>
      <c r="CW693" s="284">
        <v>0</v>
      </c>
      <c r="CX693"/>
      <c r="CY693" s="158"/>
      <c r="CZ693" s="273"/>
      <c r="DA693"/>
      <c r="DB693" s="212"/>
      <c r="DC693" s="48"/>
      <c r="DD693" s="48"/>
      <c r="DE693" s="48"/>
      <c r="DF693" s="48"/>
      <c r="DG693" s="48"/>
      <c r="DH693" s="48"/>
      <c r="DI693" s="48"/>
      <c r="DJ693" s="48"/>
      <c r="DK693"/>
      <c r="DL693"/>
    </row>
    <row r="694" spans="1:116" ht="14.4">
      <c r="A694" t="s">
        <v>3533</v>
      </c>
      <c r="B694" s="188" t="s">
        <v>317</v>
      </c>
      <c r="C694" s="151" t="str">
        <f t="shared" si="158"/>
        <v>A.100.24.124</v>
      </c>
      <c r="D694" s="54" t="s">
        <v>93</v>
      </c>
      <c r="E694" s="150" t="s">
        <v>352</v>
      </c>
      <c r="F694" s="153" t="str">
        <f t="shared" si="159"/>
        <v>Mercury (virgin)</v>
      </c>
      <c r="G694" s="154">
        <f t="shared" si="160"/>
        <v>11.551490000000001</v>
      </c>
      <c r="H694"/>
      <c r="I694"/>
      <c r="J694" s="227">
        <f t="shared" si="169"/>
        <v>3597.7987212274998</v>
      </c>
      <c r="K694"/>
      <c r="L694" s="280">
        <f t="shared" si="170"/>
        <v>3554.6241159582</v>
      </c>
      <c r="M694" s="280">
        <f t="shared" si="171"/>
        <v>0.91465650400000009</v>
      </c>
      <c r="N694" s="281">
        <f t="shared" si="172"/>
        <v>40.527225265299997</v>
      </c>
      <c r="O694" s="280">
        <v>1.7327235000000001</v>
      </c>
      <c r="P694" s="286">
        <v>0.78853932000000004</v>
      </c>
      <c r="Q694" s="286">
        <v>7.9053008999999994E-2</v>
      </c>
      <c r="R694" s="286">
        <v>1.4141917E-2</v>
      </c>
      <c r="S694" s="219">
        <v>3.4613102E-2</v>
      </c>
      <c r="T694" s="219">
        <v>1.3609392000000001E-3</v>
      </c>
      <c r="U694" s="219">
        <v>3554.5740000000001</v>
      </c>
      <c r="V694" s="219">
        <v>4.7064175E-2</v>
      </c>
      <c r="W694" s="219">
        <v>40.51</v>
      </c>
      <c r="X694" s="219">
        <v>0</v>
      </c>
      <c r="Y694" s="219">
        <v>7.8245999999999993E-3</v>
      </c>
      <c r="Z694" s="219">
        <v>0</v>
      </c>
      <c r="AA694" s="219">
        <v>9.4006652999999996E-3</v>
      </c>
      <c r="AB694" s="219">
        <v>0</v>
      </c>
      <c r="AC694"/>
      <c r="AD694" s="227">
        <f t="shared" si="164"/>
        <v>1.7327235000000001</v>
      </c>
      <c r="AE694" s="227">
        <f t="shared" si="165"/>
        <v>3555.5387724622001</v>
      </c>
      <c r="AF694" s="227">
        <f t="shared" si="166"/>
        <v>0.92405716930000015</v>
      </c>
      <c r="AG694" s="227">
        <f t="shared" si="167"/>
        <v>0.91465650400000009</v>
      </c>
      <c r="AH694" s="227">
        <f t="shared" si="168"/>
        <v>40.517824599999997</v>
      </c>
      <c r="AI694"/>
      <c r="AJ694">
        <v>0.97199999999999998</v>
      </c>
      <c r="AK694" s="155">
        <v>0</v>
      </c>
      <c r="AL694" s="155">
        <v>0.97199999999999998</v>
      </c>
      <c r="AM694" s="155">
        <v>0</v>
      </c>
      <c r="AN694" s="155">
        <v>0</v>
      </c>
      <c r="AO694" s="155">
        <v>0</v>
      </c>
      <c r="AP694" s="155">
        <v>0</v>
      </c>
      <c r="AQ694"/>
      <c r="AR694" s="156">
        <v>13.652336</v>
      </c>
      <c r="AS694" s="156">
        <v>13.075163999999999</v>
      </c>
      <c r="AT694" s="156">
        <v>0.56239222</v>
      </c>
      <c r="AU694" s="156">
        <v>1.4779799999999999E-2</v>
      </c>
      <c r="AV694" s="282">
        <f t="shared" si="161"/>
        <v>7.8388275821559997E-4</v>
      </c>
      <c r="AW694" s="282">
        <f t="shared" si="162"/>
        <v>2.0798528537279903E-6</v>
      </c>
      <c r="AX694" s="283">
        <f t="shared" si="163"/>
        <v>2.0699999999999998</v>
      </c>
      <c r="AY694" s="157">
        <v>1.0719783E-5</v>
      </c>
      <c r="AZ694" s="157">
        <v>3.2344171999999997E-8</v>
      </c>
      <c r="BA694" s="157">
        <v>8.8368898999999999E-13</v>
      </c>
      <c r="BB694" s="157">
        <v>0</v>
      </c>
      <c r="BC694" s="157">
        <v>0</v>
      </c>
      <c r="BD694" s="157">
        <v>4.5121560000000001E-10</v>
      </c>
      <c r="BE694" s="157">
        <v>1.4320625999999999E-5</v>
      </c>
      <c r="BF694" s="157">
        <v>1.0309593E-10</v>
      </c>
      <c r="BG694" s="157">
        <v>1.6681169E-8</v>
      </c>
      <c r="BH694" s="157">
        <v>2.3487879999999999E-9</v>
      </c>
      <c r="BI694" s="157">
        <v>0</v>
      </c>
      <c r="BJ694" s="157">
        <v>2.0250329E-6</v>
      </c>
      <c r="BK694" s="157">
        <v>9.1094208999999999E-11</v>
      </c>
      <c r="BL694" s="157">
        <v>3.2507509E-9</v>
      </c>
      <c r="BM694" s="157">
        <v>2.9887278000000001E-5</v>
      </c>
      <c r="BN694" s="157">
        <v>7.2895461999999999E-4</v>
      </c>
      <c r="BO694" s="157">
        <v>0</v>
      </c>
      <c r="BP694" s="157">
        <v>2.0699999999999998</v>
      </c>
      <c r="BQ694" s="157">
        <v>0</v>
      </c>
      <c r="BR694" s="157">
        <v>0</v>
      </c>
      <c r="BS694" s="157">
        <v>0</v>
      </c>
      <c r="BT694" s="157">
        <v>0</v>
      </c>
      <c r="BU694"/>
      <c r="BV694" s="155">
        <v>2.6344732</v>
      </c>
      <c r="BW694" s="155">
        <v>1.1500502E-4</v>
      </c>
      <c r="BX694" s="155">
        <v>3.2208619000000002E-4</v>
      </c>
      <c r="BY694" s="155">
        <v>7.0291915999999999E-4</v>
      </c>
      <c r="BZ694" s="155">
        <v>9.4733588999999994E-5</v>
      </c>
      <c r="CA694" s="155">
        <v>0</v>
      </c>
      <c r="CB694" s="155">
        <v>6.1114969999999998E-5</v>
      </c>
      <c r="CC694" s="155">
        <v>0</v>
      </c>
      <c r="CD694" s="155">
        <v>0.17167124</v>
      </c>
      <c r="CE694" s="155">
        <v>2.3520823000000002</v>
      </c>
      <c r="CF694" s="155">
        <v>0</v>
      </c>
      <c r="CG694" s="155">
        <v>0</v>
      </c>
      <c r="CH694" s="155">
        <v>0</v>
      </c>
      <c r="CI694" s="155">
        <v>1.0168643E-5</v>
      </c>
      <c r="CJ694" s="155">
        <v>1.2440785E-6</v>
      </c>
      <c r="CK694" s="155">
        <v>0.10941235000000001</v>
      </c>
      <c r="CL694" s="155">
        <v>0</v>
      </c>
      <c r="CM694"/>
      <c r="CN694" s="284">
        <v>0</v>
      </c>
      <c r="CO694" s="284">
        <v>11.551489999999999</v>
      </c>
      <c r="CP694" s="285">
        <v>1.2299084E-2</v>
      </c>
      <c r="CQ694" s="284">
        <v>7.8684760000000006E-2</v>
      </c>
      <c r="CR694" s="284">
        <v>9.1061666999999998E-4</v>
      </c>
      <c r="CS694" s="284">
        <v>0.10769721</v>
      </c>
      <c r="CT694" s="284">
        <v>4.8085122000000001E-3</v>
      </c>
      <c r="CU694" s="284">
        <v>1574.4015999999999</v>
      </c>
      <c r="CV694" s="284">
        <v>1.5599353E-3</v>
      </c>
      <c r="CW694" s="284">
        <v>0</v>
      </c>
      <c r="CX694"/>
      <c r="CY694" s="158"/>
      <c r="CZ694" s="272"/>
      <c r="DA694"/>
      <c r="DB694" s="212"/>
      <c r="DC694" s="48"/>
      <c r="DD694" s="48"/>
      <c r="DE694" s="48"/>
      <c r="DF694" s="48"/>
      <c r="DG694" s="48"/>
      <c r="DH694" s="48"/>
      <c r="DI694" s="48"/>
      <c r="DJ694" s="48"/>
      <c r="DK694"/>
      <c r="DL694"/>
    </row>
    <row r="695" spans="1:116" ht="14.4">
      <c r="A695" t="s">
        <v>3534</v>
      </c>
      <c r="B695" s="188" t="s">
        <v>317</v>
      </c>
      <c r="C695" s="151" t="str">
        <f t="shared" si="158"/>
        <v>A.100.24.125</v>
      </c>
      <c r="D695" s="54" t="s">
        <v>93</v>
      </c>
      <c r="E695" s="150" t="s">
        <v>352</v>
      </c>
      <c r="F695" s="153" t="str">
        <f t="shared" si="159"/>
        <v>Molybdenum (EoL-RIR = 9%)</v>
      </c>
      <c r="G695" s="154">
        <f t="shared" si="160"/>
        <v>15.518727333333334</v>
      </c>
      <c r="H695"/>
      <c r="I695"/>
      <c r="J695" s="227">
        <f t="shared" si="169"/>
        <v>56.511147328</v>
      </c>
      <c r="K695"/>
      <c r="L695" s="280">
        <f t="shared" si="170"/>
        <v>0.35329492799999995</v>
      </c>
      <c r="M695" s="280">
        <f t="shared" si="171"/>
        <v>6.3060730700000001</v>
      </c>
      <c r="N695" s="281">
        <f t="shared" si="172"/>
        <v>47.523970229999996</v>
      </c>
      <c r="O695" s="280">
        <v>2.3278091000000001</v>
      </c>
      <c r="P695" s="219">
        <v>3.9126669000000001</v>
      </c>
      <c r="Q695" s="219">
        <v>2.2468737999999999</v>
      </c>
      <c r="R695" s="219">
        <v>-7.5826978000000003E-2</v>
      </c>
      <c r="S695" s="219">
        <v>0.19640711999999999</v>
      </c>
      <c r="T695" s="219">
        <v>1.2932936000000001E-2</v>
      </c>
      <c r="U695" s="219">
        <v>0.21978185</v>
      </c>
      <c r="V695" s="219">
        <v>0.14653237</v>
      </c>
      <c r="W695" s="219">
        <v>47.072727</v>
      </c>
      <c r="X695" s="219">
        <v>0</v>
      </c>
      <c r="Y695" s="219">
        <v>0.12947839999999999</v>
      </c>
      <c r="Z695" s="219">
        <v>0</v>
      </c>
      <c r="AA695" s="219">
        <v>0.32176483</v>
      </c>
      <c r="AB695" s="219">
        <v>0</v>
      </c>
      <c r="AC695"/>
      <c r="AD695" s="227">
        <f t="shared" si="164"/>
        <v>2.3278091000000001</v>
      </c>
      <c r="AE695" s="227">
        <f t="shared" si="165"/>
        <v>6.6593679980000005</v>
      </c>
      <c r="AF695" s="227">
        <f t="shared" si="166"/>
        <v>6.6278379000000003</v>
      </c>
      <c r="AG695" s="227">
        <f t="shared" si="167"/>
        <v>6.3060730700000001</v>
      </c>
      <c r="AH695" s="227">
        <f t="shared" si="168"/>
        <v>47.202205399999997</v>
      </c>
      <c r="AI695"/>
      <c r="AJ695">
        <v>42.572344000000001</v>
      </c>
      <c r="AK695" s="155">
        <v>0</v>
      </c>
      <c r="AL695" s="155">
        <v>16.084273</v>
      </c>
      <c r="AM695" s="155">
        <v>0</v>
      </c>
      <c r="AN695" s="155">
        <v>26.488071000000001</v>
      </c>
      <c r="AO695" s="155">
        <v>0</v>
      </c>
      <c r="AP695" s="155">
        <v>0</v>
      </c>
      <c r="AQ695"/>
      <c r="AR695" s="156">
        <v>1.6981778999999999</v>
      </c>
      <c r="AS695" s="156">
        <v>1.5962224</v>
      </c>
      <c r="AT695" s="156">
        <v>5.8141838000000001E-2</v>
      </c>
      <c r="AU695" s="156">
        <v>4.3813636000000003E-2</v>
      </c>
      <c r="AV695" s="282">
        <f t="shared" si="161"/>
        <v>9.5696788127800001E-5</v>
      </c>
      <c r="AW695" s="282">
        <f t="shared" si="162"/>
        <v>2.1502158917360001E-7</v>
      </c>
      <c r="AX695" s="283">
        <f t="shared" si="163"/>
        <v>6.1363636000000001</v>
      </c>
      <c r="AY695" s="157">
        <v>1.4401379E-5</v>
      </c>
      <c r="AZ695" s="157">
        <v>4.3452435999999998E-8</v>
      </c>
      <c r="BA695" s="157">
        <v>1.1871826000000001E-12</v>
      </c>
      <c r="BB695" s="157">
        <v>0</v>
      </c>
      <c r="BC695" s="157">
        <v>0</v>
      </c>
      <c r="BD695" s="157">
        <v>-2.4193722E-9</v>
      </c>
      <c r="BE695" s="157">
        <v>7.1057764000000004E-5</v>
      </c>
      <c r="BF695" s="157">
        <v>-5.5278989000000004E-10</v>
      </c>
      <c r="BG695" s="157">
        <v>8.2770582E-8</v>
      </c>
      <c r="BH695" s="157">
        <v>8.5058882000000003E-8</v>
      </c>
      <c r="BI695" s="157">
        <v>0</v>
      </c>
      <c r="BJ695" s="157">
        <v>4.1417823000000001E-9</v>
      </c>
      <c r="BK695" s="157">
        <v>1.0196825E-10</v>
      </c>
      <c r="BL695" s="157">
        <v>4.7541330999999997E-11</v>
      </c>
      <c r="BM695" s="157">
        <v>3.5316310999999999E-6</v>
      </c>
      <c r="BN695" s="157">
        <v>6.7084334E-6</v>
      </c>
      <c r="BO695" s="157">
        <v>0</v>
      </c>
      <c r="BP695" s="157">
        <v>6.1363636000000001</v>
      </c>
      <c r="BQ695" s="157">
        <v>0</v>
      </c>
      <c r="BR695" s="157">
        <v>0</v>
      </c>
      <c r="BS695" s="157">
        <v>0</v>
      </c>
      <c r="BT695" s="157">
        <v>0</v>
      </c>
      <c r="BU695"/>
      <c r="BV695" s="155">
        <v>2.3118138E-2</v>
      </c>
      <c r="BW695" s="155">
        <v>5.7064539999999997E-4</v>
      </c>
      <c r="BX695" s="155">
        <v>4.3270328999999997E-4</v>
      </c>
      <c r="BY695" s="155">
        <v>1.7186157000000001E-5</v>
      </c>
      <c r="BZ695" s="155">
        <v>4.7006024000000003E-4</v>
      </c>
      <c r="CA695" s="155">
        <v>0</v>
      </c>
      <c r="CB695" s="155">
        <v>2.2132141999999999E-3</v>
      </c>
      <c r="CC695" s="155">
        <v>0</v>
      </c>
      <c r="CD695" s="155">
        <v>2.2711212999999999E-5</v>
      </c>
      <c r="CE695" s="155">
        <v>1.4576336999999999E-4</v>
      </c>
      <c r="CF695" s="155">
        <v>0</v>
      </c>
      <c r="CG695" s="155">
        <v>0</v>
      </c>
      <c r="CH695" s="155">
        <v>0</v>
      </c>
      <c r="CI695" s="155">
        <v>2.2547657E-5</v>
      </c>
      <c r="CJ695" s="155">
        <v>2.0586520000000002E-5</v>
      </c>
      <c r="CK695" s="155">
        <v>1.920272E-2</v>
      </c>
      <c r="CL695" s="155">
        <v>0</v>
      </c>
      <c r="CM695"/>
      <c r="CN695" s="284">
        <v>0</v>
      </c>
      <c r="CO695" s="284">
        <v>15.518727</v>
      </c>
      <c r="CP695" s="285">
        <v>-6.5943056999999999E-2</v>
      </c>
      <c r="CQ695" s="284">
        <v>0.39042726999999999</v>
      </c>
      <c r="CR695" s="284">
        <v>1.2712286999999999E-6</v>
      </c>
      <c r="CS695" s="284">
        <v>3.7791126000000003E-5</v>
      </c>
      <c r="CT695" s="284">
        <v>2.3859439999999999E-2</v>
      </c>
      <c r="CU695" s="284">
        <v>76.974699000000001</v>
      </c>
      <c r="CV695" s="284">
        <v>5.6491413999999997E-2</v>
      </c>
      <c r="CW695" s="284">
        <v>0</v>
      </c>
      <c r="CX695"/>
      <c r="CY695" s="158"/>
      <c r="CZ695" s="272"/>
      <c r="DA695"/>
      <c r="DB695" s="212"/>
      <c r="DC695" s="48"/>
      <c r="DD695" s="48"/>
      <c r="DE695" s="48"/>
      <c r="DF695" s="48"/>
      <c r="DG695" s="48"/>
      <c r="DH695" s="48"/>
      <c r="DI695" s="48"/>
      <c r="DJ695" s="48"/>
      <c r="DK695"/>
      <c r="DL695"/>
    </row>
    <row r="696" spans="1:116" ht="14.4">
      <c r="A696" t="s">
        <v>788</v>
      </c>
      <c r="B696" s="188" t="s">
        <v>317</v>
      </c>
      <c r="C696" s="151" t="str">
        <f t="shared" si="158"/>
        <v>A.100.24.126</v>
      </c>
      <c r="D696" s="54" t="s">
        <v>93</v>
      </c>
      <c r="E696" s="150" t="s">
        <v>352</v>
      </c>
      <c r="F696" s="153" t="str">
        <f t="shared" si="159"/>
        <v>Nickel (primary)</v>
      </c>
      <c r="G696" s="154">
        <f t="shared" si="160"/>
        <v>13.095508000000001</v>
      </c>
      <c r="H696"/>
      <c r="I696"/>
      <c r="J696" s="227">
        <f t="shared" si="169"/>
        <v>30.123200646564538</v>
      </c>
      <c r="K696"/>
      <c r="L696" s="280">
        <f t="shared" si="170"/>
        <v>0.56915312242180005</v>
      </c>
      <c r="M696" s="280">
        <f t="shared" si="171"/>
        <v>14.061451282742741</v>
      </c>
      <c r="N696" s="281">
        <f t="shared" si="172"/>
        <v>13.528270041399999</v>
      </c>
      <c r="O696" s="280">
        <v>1.9643261999999999</v>
      </c>
      <c r="P696" s="219">
        <v>14.033269000000001</v>
      </c>
      <c r="Q696" s="219">
        <v>2.8181779000000001E-2</v>
      </c>
      <c r="R696" s="219">
        <v>0.56911014999999998</v>
      </c>
      <c r="S696" s="286">
        <v>2.6781117E-5</v>
      </c>
      <c r="T696" s="286">
        <v>1.2197407999999999E-6</v>
      </c>
      <c r="U696" s="286">
        <v>1.4971564000000001E-5</v>
      </c>
      <c r="V696" s="286">
        <v>3.3310761999999999E-7</v>
      </c>
      <c r="W696" s="219">
        <v>13.520004999999999</v>
      </c>
      <c r="X696" s="219">
        <v>0</v>
      </c>
      <c r="Y696" s="219">
        <v>8.2650413999999991E-3</v>
      </c>
      <c r="Z696" s="286">
        <v>1.7063512E-7</v>
      </c>
      <c r="AA696" s="219">
        <v>0</v>
      </c>
      <c r="AB696" s="219">
        <v>0</v>
      </c>
      <c r="AC696"/>
      <c r="AD696" s="227">
        <f t="shared" si="164"/>
        <v>1.9643261999999999</v>
      </c>
      <c r="AE696" s="227">
        <f t="shared" si="165"/>
        <v>14.630604234529422</v>
      </c>
      <c r="AF696" s="227">
        <f t="shared" si="166"/>
        <v>14.061451112107621</v>
      </c>
      <c r="AG696" s="227">
        <f t="shared" si="167"/>
        <v>14.061451282742741</v>
      </c>
      <c r="AH696" s="227">
        <f t="shared" si="168"/>
        <v>13.528270041399999</v>
      </c>
      <c r="AI696"/>
      <c r="AJ696">
        <v>251.41444999999999</v>
      </c>
      <c r="AK696" s="155">
        <v>251.40833000000001</v>
      </c>
      <c r="AL696" s="155">
        <v>4.2486868000000001E-3</v>
      </c>
      <c r="AM696" s="155">
        <v>0</v>
      </c>
      <c r="AN696" s="155">
        <v>0</v>
      </c>
      <c r="AO696" s="155">
        <v>8.2813948999999997E-4</v>
      </c>
      <c r="AP696" s="155">
        <v>1.0460275000000001E-3</v>
      </c>
      <c r="AQ696"/>
      <c r="AR696" s="156">
        <v>4.5680680999999996</v>
      </c>
      <c r="AS696" s="156">
        <v>4.4540398000000003</v>
      </c>
      <c r="AT696" s="156">
        <v>9.1309812000000004E-2</v>
      </c>
      <c r="AU696" s="156">
        <v>2.2718512E-2</v>
      </c>
      <c r="AV696" s="282">
        <f t="shared" si="161"/>
        <v>2.6702876142352031E-4</v>
      </c>
      <c r="AW696" s="282">
        <f t="shared" si="162"/>
        <v>3.3768421414551187E-7</v>
      </c>
      <c r="AX696" s="283">
        <f t="shared" si="163"/>
        <v>3.1818644000000003</v>
      </c>
      <c r="AY696" s="157">
        <v>1.2152632E-5</v>
      </c>
      <c r="AZ696" s="157">
        <v>3.6667422999999999E-8</v>
      </c>
      <c r="BA696" s="157">
        <v>1.0018064000000001E-12</v>
      </c>
      <c r="BB696" s="157">
        <v>0</v>
      </c>
      <c r="BC696" s="157">
        <v>0</v>
      </c>
      <c r="BD696" s="157">
        <v>1.8156864000000001E-8</v>
      </c>
      <c r="BE696" s="157">
        <v>2.5485797000000002E-4</v>
      </c>
      <c r="BF696" s="157">
        <v>4.1485654000000001E-9</v>
      </c>
      <c r="BG696" s="157">
        <v>2.9686703999999999E-7</v>
      </c>
      <c r="BH696" s="157">
        <v>0</v>
      </c>
      <c r="BI696" s="157">
        <v>0</v>
      </c>
      <c r="BJ696" s="157">
        <v>4.0859449000000002E-15</v>
      </c>
      <c r="BK696" s="157">
        <v>1.5225035999999999E-13</v>
      </c>
      <c r="BL696" s="157">
        <v>2.7602807E-14</v>
      </c>
      <c r="BM696" s="157">
        <v>2.0289035999999999E-13</v>
      </c>
      <c r="BN696" s="157">
        <v>2.3566299000000002E-12</v>
      </c>
      <c r="BO696" s="157">
        <v>0</v>
      </c>
      <c r="BP696" s="157">
        <v>0.6680005</v>
      </c>
      <c r="BQ696" s="157">
        <v>2.5138639</v>
      </c>
      <c r="BR696" s="157">
        <v>0</v>
      </c>
      <c r="BS696" s="157">
        <v>0</v>
      </c>
      <c r="BT696" s="157">
        <v>0</v>
      </c>
      <c r="BU696"/>
      <c r="BV696" s="155">
        <v>4.7204991E-3</v>
      </c>
      <c r="BW696" s="155">
        <v>2.0466910999999998E-3</v>
      </c>
      <c r="BX696" s="155">
        <v>3.6513752000000001E-4</v>
      </c>
      <c r="BY696" s="155">
        <v>1.6242306999999999E-10</v>
      </c>
      <c r="BZ696" s="155">
        <v>1.6859538000000001E-3</v>
      </c>
      <c r="CA696" s="155">
        <v>0</v>
      </c>
      <c r="CB696" s="155">
        <v>0</v>
      </c>
      <c r="CC696" s="155">
        <v>0</v>
      </c>
      <c r="CD696" s="155">
        <v>1.9831752999999999E-9</v>
      </c>
      <c r="CE696" s="155">
        <v>1.0278781E-8</v>
      </c>
      <c r="CF696" s="155">
        <v>0</v>
      </c>
      <c r="CG696" s="155">
        <v>0</v>
      </c>
      <c r="CH696" s="155">
        <v>0</v>
      </c>
      <c r="CI696" s="155">
        <v>2.4164567999999999E-4</v>
      </c>
      <c r="CJ696" s="155">
        <v>3.0356803999999999E-4</v>
      </c>
      <c r="CK696" s="155">
        <v>7.7490527E-5</v>
      </c>
      <c r="CL696" s="155">
        <v>0</v>
      </c>
      <c r="CM696"/>
      <c r="CN696" s="284">
        <v>0</v>
      </c>
      <c r="CO696" s="284">
        <v>13.095508000000001</v>
      </c>
      <c r="CP696" s="285">
        <v>0.49472664999999999</v>
      </c>
      <c r="CQ696" s="284">
        <v>1.4003162</v>
      </c>
      <c r="CR696" s="284">
        <v>1.8485961000000002E-12</v>
      </c>
      <c r="CS696" s="284">
        <v>2.1846776E-10</v>
      </c>
      <c r="CT696" s="284">
        <v>8.5575532999999995E-2</v>
      </c>
      <c r="CU696" s="284">
        <v>7.5040753000000002E-2</v>
      </c>
      <c r="CV696" s="284">
        <v>0</v>
      </c>
      <c r="CW696" s="284">
        <v>0</v>
      </c>
      <c r="CX696"/>
      <c r="CY696" s="158"/>
      <c r="CZ696" s="273"/>
      <c r="DA696"/>
      <c r="DB696" s="212"/>
      <c r="DC696" s="48"/>
      <c r="DD696" s="48"/>
      <c r="DE696" s="48"/>
      <c r="DF696" s="48"/>
      <c r="DG696" s="48"/>
      <c r="DH696" s="48"/>
      <c r="DI696" s="48"/>
      <c r="DJ696" s="48"/>
      <c r="DK696"/>
      <c r="DL696"/>
    </row>
    <row r="697" spans="1:116" ht="14.4">
      <c r="A697" t="s">
        <v>789</v>
      </c>
      <c r="B697" s="188" t="s">
        <v>317</v>
      </c>
      <c r="C697" s="151" t="str">
        <f t="shared" si="158"/>
        <v>A.100.24.127</v>
      </c>
      <c r="D697" s="54" t="s">
        <v>93</v>
      </c>
      <c r="E697" s="150" t="s">
        <v>352</v>
      </c>
      <c r="F697" s="153" t="str">
        <f t="shared" si="159"/>
        <v>Nickel (secondary)</v>
      </c>
      <c r="G697" s="154">
        <f t="shared" si="160"/>
        <v>0.54199207999999999</v>
      </c>
      <c r="H697"/>
      <c r="I697"/>
      <c r="J697" s="227">
        <f t="shared" si="169"/>
        <v>9.5724794031341903E-2</v>
      </c>
      <c r="K697"/>
      <c r="L697" s="280">
        <f t="shared" si="170"/>
        <v>4.5835195810000002E-3</v>
      </c>
      <c r="M697" s="280">
        <f t="shared" si="171"/>
        <v>6.4225138190000001E-3</v>
      </c>
      <c r="N697" s="281">
        <f t="shared" si="172"/>
        <v>3.4199486313419018E-3</v>
      </c>
      <c r="O697" s="280">
        <v>8.1298811999999998E-2</v>
      </c>
      <c r="P697" s="219">
        <v>2.0576008E-3</v>
      </c>
      <c r="Q697" s="219">
        <v>3.4471936000000001E-3</v>
      </c>
      <c r="R697" s="219">
        <v>3.4358938E-3</v>
      </c>
      <c r="S697" s="219">
        <v>9.7710483000000006E-4</v>
      </c>
      <c r="T697" s="286">
        <v>4.8257100999999999E-5</v>
      </c>
      <c r="U697" s="219">
        <v>1.2226385E-4</v>
      </c>
      <c r="V697" s="219">
        <v>3.3519487000000002E-4</v>
      </c>
      <c r="W697" s="219">
        <v>1.4113027E-4</v>
      </c>
      <c r="X697" s="219">
        <v>5.6554781999999999E-4</v>
      </c>
      <c r="Y697" s="219">
        <v>3.277205E-3</v>
      </c>
      <c r="Z697" s="286">
        <v>1.6976728999999999E-5</v>
      </c>
      <c r="AA697" s="286">
        <v>1.6133517E-6</v>
      </c>
      <c r="AB697" s="286">
        <v>9.6419018999999994E-12</v>
      </c>
      <c r="AC697"/>
      <c r="AD697" s="227">
        <f t="shared" si="164"/>
        <v>8.1298811999999998E-2</v>
      </c>
      <c r="AE697" s="227">
        <f t="shared" si="165"/>
        <v>1.0423508851000001E-2</v>
      </c>
      <c r="AF697" s="227">
        <f t="shared" si="166"/>
        <v>5.8416026217000001E-3</v>
      </c>
      <c r="AG697" s="227">
        <f t="shared" si="167"/>
        <v>6.4225138189999992E-3</v>
      </c>
      <c r="AH697" s="227">
        <f t="shared" si="168"/>
        <v>3.4183352796419019E-3</v>
      </c>
      <c r="AI697"/>
      <c r="AJ697">
        <v>8.1140621999999993</v>
      </c>
      <c r="AK697" s="155">
        <v>7.9545214</v>
      </c>
      <c r="AL697" s="155">
        <v>8.4907653E-2</v>
      </c>
      <c r="AM697" s="155">
        <v>0</v>
      </c>
      <c r="AN697" s="155">
        <v>2.4914938000000001E-2</v>
      </c>
      <c r="AO697" s="155">
        <v>3.3090455999999997E-2</v>
      </c>
      <c r="AP697" s="155">
        <v>1.6627737E-2</v>
      </c>
      <c r="AQ697"/>
      <c r="AR697" s="156">
        <v>1.0170910999999999E-2</v>
      </c>
      <c r="AS697" s="156">
        <v>9.1732507999999994E-3</v>
      </c>
      <c r="AT697" s="156">
        <v>4.2992669999999998E-4</v>
      </c>
      <c r="AU697" s="156">
        <v>5.6773379000000005E-4</v>
      </c>
      <c r="AV697" s="282">
        <f t="shared" si="161"/>
        <v>5.4995507742599999E-7</v>
      </c>
      <c r="AW697" s="282">
        <f t="shared" si="162"/>
        <v>1.5899655993426959E-9</v>
      </c>
      <c r="AX697" s="283">
        <f t="shared" si="163"/>
        <v>7.951453666000001E-2</v>
      </c>
      <c r="AY697" s="157">
        <v>5.0297675999999997E-7</v>
      </c>
      <c r="AZ697" s="157">
        <v>1.517602E-9</v>
      </c>
      <c r="BA697" s="157">
        <v>4.1463053E-14</v>
      </c>
      <c r="BB697" s="157">
        <v>1.3623058000000001E-12</v>
      </c>
      <c r="BC697" s="157">
        <v>0</v>
      </c>
      <c r="BD697" s="157">
        <v>1.2730870999999999E-10</v>
      </c>
      <c r="BE697" s="157">
        <v>4.6763934999999997E-8</v>
      </c>
      <c r="BF697" s="157">
        <v>2.5324458000000001E-11</v>
      </c>
      <c r="BG697" s="157">
        <v>4.6907179000000003E-11</v>
      </c>
      <c r="BH697" s="157">
        <v>1.7984731E-14</v>
      </c>
      <c r="BI697" s="157">
        <v>2.3111003000000002E-16</v>
      </c>
      <c r="BJ697" s="157">
        <v>6.9698241000000003E-14</v>
      </c>
      <c r="BK697" s="157">
        <v>2.0721970000000002E-15</v>
      </c>
      <c r="BL697" s="157">
        <v>5.1299763999999998E-16</v>
      </c>
      <c r="BM697" s="157">
        <v>7.8537162000000004E-12</v>
      </c>
      <c r="BN697" s="157">
        <v>7.7857694000000003E-11</v>
      </c>
      <c r="BO697" s="157">
        <v>1.3025728E-20</v>
      </c>
      <c r="BP697" s="157">
        <v>1.179866E-5</v>
      </c>
      <c r="BQ697" s="157">
        <v>7.9502738000000003E-2</v>
      </c>
      <c r="BR697" s="157">
        <v>0</v>
      </c>
      <c r="BS697" s="157">
        <v>0</v>
      </c>
      <c r="BT697" s="157">
        <v>0</v>
      </c>
      <c r="BU697"/>
      <c r="BV697" s="155">
        <v>2.6833551999999999E-5</v>
      </c>
      <c r="BW697" s="155">
        <v>3.3754028E-7</v>
      </c>
      <c r="BX697" s="155">
        <v>1.5112176999999999E-5</v>
      </c>
      <c r="BY697" s="155">
        <v>4.0786003000000003E-8</v>
      </c>
      <c r="BZ697" s="155">
        <v>6.1804013000000004E-7</v>
      </c>
      <c r="CA697" s="155">
        <v>2.8036476E-8</v>
      </c>
      <c r="CB697" s="155">
        <v>4.4749709000000002E-10</v>
      </c>
      <c r="CC697" s="155">
        <v>4.2225043E-8</v>
      </c>
      <c r="CD697" s="155">
        <v>7.1029531000000001E-8</v>
      </c>
      <c r="CE697" s="155">
        <v>9.6975339000000005E-8</v>
      </c>
      <c r="CF697" s="155">
        <v>0</v>
      </c>
      <c r="CG697" s="155">
        <v>2.8804736E-17</v>
      </c>
      <c r="CH697" s="155">
        <v>2.3585205000000002E-13</v>
      </c>
      <c r="CI697" s="155">
        <v>6.7616965E-7</v>
      </c>
      <c r="CJ697" s="155">
        <v>9.8048174999999992E-6</v>
      </c>
      <c r="CK697" s="155">
        <v>5.3071798000000002E-9</v>
      </c>
      <c r="CL697" s="155">
        <v>0</v>
      </c>
      <c r="CM697"/>
      <c r="CN697" s="284">
        <v>1.9962839999999999E-13</v>
      </c>
      <c r="CO697" s="284">
        <v>0.54199573999999995</v>
      </c>
      <c r="CP697" s="285">
        <v>1.1617901E-3</v>
      </c>
      <c r="CQ697" s="284">
        <v>2.3732072999999999E-4</v>
      </c>
      <c r="CR697" s="284">
        <v>3.2120472000000002E-11</v>
      </c>
      <c r="CS697" s="284">
        <v>3.7782429999999997E-9</v>
      </c>
      <c r="CT697" s="284">
        <v>2.2871894000000001E-5</v>
      </c>
      <c r="CU697" s="284">
        <v>1.7495363E-3</v>
      </c>
      <c r="CV697" s="284">
        <v>1.203569E-8</v>
      </c>
      <c r="CW697" s="284">
        <v>9.8625823999999999E-6</v>
      </c>
      <c r="CX697"/>
      <c r="CY697" s="158"/>
      <c r="CZ697" s="272"/>
      <c r="DA697"/>
      <c r="DB697" s="212"/>
      <c r="DC697" s="48"/>
      <c r="DD697" s="48"/>
      <c r="DE697" s="48"/>
      <c r="DF697" s="48"/>
      <c r="DG697" s="48"/>
      <c r="DH697" s="48"/>
      <c r="DI697" s="48"/>
      <c r="DJ697" s="48"/>
      <c r="DK697"/>
      <c r="DL697"/>
    </row>
    <row r="698" spans="1:116" ht="14.4">
      <c r="A698" t="s">
        <v>790</v>
      </c>
      <c r="B698" s="188" t="s">
        <v>317</v>
      </c>
      <c r="C698" s="151" t="str">
        <f t="shared" si="158"/>
        <v>A.100.24.128</v>
      </c>
      <c r="D698" s="54" t="s">
        <v>93</v>
      </c>
      <c r="E698" s="150" t="s">
        <v>352</v>
      </c>
      <c r="F698" s="153" t="str">
        <f t="shared" si="159"/>
        <v>Nickel trade mix (84% prim 16% sec)</v>
      </c>
      <c r="G698" s="154">
        <f t="shared" si="160"/>
        <v>11.086945333333334</v>
      </c>
      <c r="H698"/>
      <c r="I698"/>
      <c r="J698" s="227">
        <f t="shared" si="169"/>
        <v>25.318804536947408</v>
      </c>
      <c r="K698"/>
      <c r="L698" s="280">
        <f t="shared" si="170"/>
        <v>0.47882198695739997</v>
      </c>
      <c r="M698" s="280">
        <f t="shared" si="171"/>
        <v>11.8126465042522</v>
      </c>
      <c r="N698" s="281">
        <f t="shared" si="172"/>
        <v>11.364294245737812</v>
      </c>
      <c r="O698" s="280">
        <v>1.6630418</v>
      </c>
      <c r="P698" s="219">
        <v>11.788275000000001</v>
      </c>
      <c r="Q698" s="219">
        <v>2.4224246000000001E-2</v>
      </c>
      <c r="R698" s="219">
        <v>0.47860227</v>
      </c>
      <c r="S698" s="219">
        <v>1.7883290999999999E-4</v>
      </c>
      <c r="T698" s="286">
        <v>8.7457184000000006E-6</v>
      </c>
      <c r="U698" s="286">
        <v>3.2138329000000003E-5</v>
      </c>
      <c r="V698" s="286">
        <v>5.3910989999999999E-5</v>
      </c>
      <c r="W698" s="219">
        <v>11.356826999999999</v>
      </c>
      <c r="X698" s="286">
        <v>9.0487652E-5</v>
      </c>
      <c r="Y698" s="219">
        <v>7.4669875999999998E-3</v>
      </c>
      <c r="Z698" s="286">
        <v>2.8596101999999998E-6</v>
      </c>
      <c r="AA698" s="286">
        <v>2.5813626999999998E-7</v>
      </c>
      <c r="AB698" s="286">
        <v>1.5427042999999999E-12</v>
      </c>
      <c r="AC698"/>
      <c r="AD698" s="227">
        <f t="shared" si="164"/>
        <v>1.6630418</v>
      </c>
      <c r="AE698" s="227">
        <f t="shared" si="165"/>
        <v>12.2913751439474</v>
      </c>
      <c r="AF698" s="227">
        <f t="shared" si="166"/>
        <v>11.812553415126269</v>
      </c>
      <c r="AG698" s="227">
        <f t="shared" si="167"/>
        <v>11.8126465042522</v>
      </c>
      <c r="AH698" s="227">
        <f t="shared" si="168"/>
        <v>11.364293987601542</v>
      </c>
      <c r="AI698"/>
      <c r="AJ698">
        <v>212.48639</v>
      </c>
      <c r="AK698" s="155">
        <v>212.45572000000001</v>
      </c>
      <c r="AL698" s="155">
        <v>1.7154121000000001E-2</v>
      </c>
      <c r="AM698" s="155">
        <v>0</v>
      </c>
      <c r="AN698" s="155">
        <v>3.9863900999999998E-3</v>
      </c>
      <c r="AO698" s="155">
        <v>5.9901101000000003E-3</v>
      </c>
      <c r="AP698" s="155">
        <v>3.5391009999999998E-3</v>
      </c>
      <c r="AQ698"/>
      <c r="AR698" s="156">
        <v>3.8388046</v>
      </c>
      <c r="AS698" s="156">
        <v>3.7428612000000001</v>
      </c>
      <c r="AT698" s="156">
        <v>7.6769030000000002E-2</v>
      </c>
      <c r="AU698" s="156">
        <v>1.9174387000000001E-2</v>
      </c>
      <c r="AV698" s="282">
        <f t="shared" si="161"/>
        <v>2.2439215521679145E-4</v>
      </c>
      <c r="AW698" s="282">
        <f t="shared" si="162"/>
        <v>2.8390913594019566E-7</v>
      </c>
      <c r="AX698" s="283">
        <f t="shared" si="163"/>
        <v>2.68548841</v>
      </c>
      <c r="AY698" s="157">
        <v>1.0288687E-5</v>
      </c>
      <c r="AZ698" s="157">
        <v>3.1043452000000001E-8</v>
      </c>
      <c r="BA698" s="157">
        <v>8.4815145E-13</v>
      </c>
      <c r="BB698" s="157">
        <v>2.1796893000000001E-13</v>
      </c>
      <c r="BC698" s="157">
        <v>0</v>
      </c>
      <c r="BD698" s="157">
        <v>1.5272134999999999E-8</v>
      </c>
      <c r="BE698" s="157">
        <v>2.1408818000000001E-4</v>
      </c>
      <c r="BF698" s="157">
        <v>3.4888467999999998E-9</v>
      </c>
      <c r="BG698" s="157">
        <v>2.4937582E-7</v>
      </c>
      <c r="BH698" s="157">
        <v>2.8775569999999999E-15</v>
      </c>
      <c r="BI698" s="157">
        <v>3.6977603999999998E-17</v>
      </c>
      <c r="BJ698" s="157">
        <v>1.4583911999999999E-14</v>
      </c>
      <c r="BK698" s="157">
        <v>1.2822186E-13</v>
      </c>
      <c r="BL698" s="157">
        <v>2.3268436999999999E-14</v>
      </c>
      <c r="BM698" s="157">
        <v>1.4270224999999999E-12</v>
      </c>
      <c r="BN698" s="157">
        <v>1.44368E-11</v>
      </c>
      <c r="BO698" s="157">
        <v>2.0841164999999999E-21</v>
      </c>
      <c r="BP698" s="157">
        <v>0.56112231000000001</v>
      </c>
      <c r="BQ698" s="157">
        <v>2.1243661</v>
      </c>
      <c r="BR698" s="157">
        <v>0</v>
      </c>
      <c r="BS698" s="157">
        <v>0</v>
      </c>
      <c r="BT698" s="157">
        <v>0</v>
      </c>
      <c r="BU698"/>
      <c r="BV698" s="155">
        <v>3.9695125999999999E-3</v>
      </c>
      <c r="BW698" s="155">
        <v>1.7192745E-3</v>
      </c>
      <c r="BX698" s="155">
        <v>3.0913346000000001E-4</v>
      </c>
      <c r="BY698" s="155">
        <v>6.6621957999999999E-9</v>
      </c>
      <c r="BZ698" s="155">
        <v>1.4163000999999999E-3</v>
      </c>
      <c r="CA698" s="155">
        <v>4.4858361000000003E-9</v>
      </c>
      <c r="CB698" s="155">
        <v>7.1599535E-11</v>
      </c>
      <c r="CC698" s="155">
        <v>6.7560069E-9</v>
      </c>
      <c r="CD698" s="155">
        <v>1.3030592E-8</v>
      </c>
      <c r="CE698" s="155">
        <v>2.4150229999999998E-8</v>
      </c>
      <c r="CF698" s="155">
        <v>0</v>
      </c>
      <c r="CG698" s="155">
        <v>4.6087576999999997E-18</v>
      </c>
      <c r="CH698" s="155">
        <v>3.7736328999999997E-14</v>
      </c>
      <c r="CI698" s="155">
        <v>2.0309055999999999E-4</v>
      </c>
      <c r="CJ698" s="155">
        <v>2.5656593000000002E-4</v>
      </c>
      <c r="CK698" s="155">
        <v>6.5092892000000006E-5</v>
      </c>
      <c r="CL698" s="155">
        <v>0</v>
      </c>
      <c r="CM698"/>
      <c r="CN698" s="284">
        <v>3.1940542999999998E-14</v>
      </c>
      <c r="CO698" s="284">
        <v>11.086945999999999</v>
      </c>
      <c r="CP698" s="285">
        <v>0.41575626999999998</v>
      </c>
      <c r="CQ698" s="284">
        <v>1.1763036</v>
      </c>
      <c r="CR698" s="284">
        <v>6.6920962E-12</v>
      </c>
      <c r="CS698" s="284">
        <v>7.8803179000000003E-10</v>
      </c>
      <c r="CT698" s="284">
        <v>7.1887107000000006E-2</v>
      </c>
      <c r="CU698" s="284">
        <v>6.3314157999999995E-2</v>
      </c>
      <c r="CV698" s="284">
        <v>1.9257105000000001E-9</v>
      </c>
      <c r="CW698" s="284">
        <v>1.5780132E-6</v>
      </c>
      <c r="CX698"/>
      <c r="CY698" s="158"/>
      <c r="CZ698" s="270"/>
      <c r="DA698"/>
      <c r="DB698" s="212"/>
      <c r="DC698" s="48"/>
      <c r="DD698" s="48"/>
      <c r="DE698" s="48"/>
      <c r="DF698" s="48"/>
      <c r="DG698" s="48"/>
      <c r="DH698" s="48"/>
      <c r="DI698" s="48"/>
      <c r="DJ698" s="48"/>
      <c r="DK698"/>
      <c r="DL698"/>
    </row>
    <row r="699" spans="1:116" ht="14.4">
      <c r="A699" t="s">
        <v>1714</v>
      </c>
      <c r="B699" s="188" t="s">
        <v>317</v>
      </c>
      <c r="C699" s="151" t="str">
        <f t="shared" si="158"/>
        <v>A.100.24.129</v>
      </c>
      <c r="D699" s="54" t="s">
        <v>93</v>
      </c>
      <c r="E699" s="150" t="s">
        <v>352</v>
      </c>
      <c r="F699" s="153" t="str">
        <f t="shared" si="159"/>
        <v>Palladium - CRM (primary)</v>
      </c>
      <c r="G699" s="154">
        <f t="shared" si="160"/>
        <v>23700</v>
      </c>
      <c r="H699"/>
      <c r="I699"/>
      <c r="J699" s="227">
        <f t="shared" si="169"/>
        <v>29749.958230976074</v>
      </c>
      <c r="K699"/>
      <c r="L699" s="280">
        <f t="shared" si="170"/>
        <v>682.63415934910006</v>
      </c>
      <c r="M699" s="280">
        <f t="shared" si="171"/>
        <v>16204.56407162697</v>
      </c>
      <c r="N699" s="281">
        <f t="shared" si="172"/>
        <v>9307.76</v>
      </c>
      <c r="O699" s="280">
        <v>3555</v>
      </c>
      <c r="P699" s="219">
        <v>16134.615</v>
      </c>
      <c r="Q699" s="219">
        <v>69.948891000000003</v>
      </c>
      <c r="R699" s="219">
        <v>682.62480000000005</v>
      </c>
      <c r="S699" s="219">
        <v>0</v>
      </c>
      <c r="T699" s="219">
        <v>0</v>
      </c>
      <c r="U699" s="219">
        <v>9.3593491000000008E-3</v>
      </c>
      <c r="V699" s="219">
        <v>1.8062697E-4</v>
      </c>
      <c r="W699" s="219">
        <v>9307.76</v>
      </c>
      <c r="X699" s="219">
        <v>0</v>
      </c>
      <c r="Y699" s="219">
        <v>0</v>
      </c>
      <c r="Z699" s="219">
        <v>0</v>
      </c>
      <c r="AA699" s="219">
        <v>0</v>
      </c>
      <c r="AB699" s="219">
        <v>0</v>
      </c>
      <c r="AC699"/>
      <c r="AD699" s="227">
        <f t="shared" si="164"/>
        <v>3555</v>
      </c>
      <c r="AE699" s="227">
        <f t="shared" si="165"/>
        <v>16887.198230976068</v>
      </c>
      <c r="AF699" s="227">
        <f t="shared" si="166"/>
        <v>16204.56407162697</v>
      </c>
      <c r="AG699" s="227">
        <f t="shared" si="167"/>
        <v>16204.56407162697</v>
      </c>
      <c r="AH699" s="227">
        <f t="shared" si="168"/>
        <v>9307.76</v>
      </c>
      <c r="AI699"/>
      <c r="AJ699">
        <v>363300</v>
      </c>
      <c r="AK699" s="155">
        <v>363300</v>
      </c>
      <c r="AL699" s="155">
        <v>0</v>
      </c>
      <c r="AM699" s="155">
        <v>0</v>
      </c>
      <c r="AN699" s="155">
        <v>0</v>
      </c>
      <c r="AO699" s="155">
        <v>0</v>
      </c>
      <c r="AP699" s="155">
        <v>0</v>
      </c>
      <c r="AQ699"/>
      <c r="AR699" s="156">
        <v>5399.3669</v>
      </c>
      <c r="AS699" s="156">
        <v>5254.7901000000002</v>
      </c>
      <c r="AT699" s="156">
        <v>111.58278</v>
      </c>
      <c r="AU699" s="156">
        <v>32.993940000000002</v>
      </c>
      <c r="AV699" s="282">
        <f t="shared" si="161"/>
        <v>0.31503537999999998</v>
      </c>
      <c r="AW699" s="282">
        <f t="shared" si="162"/>
        <v>4.1265821305E-4</v>
      </c>
      <c r="AX699" s="283">
        <f t="shared" si="163"/>
        <v>4621</v>
      </c>
      <c r="AY699" s="157">
        <v>2.1993599999999999E-2</v>
      </c>
      <c r="AZ699" s="157">
        <v>6.6359999999999995E-5</v>
      </c>
      <c r="BA699" s="157">
        <v>1.8130500000000001E-9</v>
      </c>
      <c r="BB699" s="157">
        <v>0</v>
      </c>
      <c r="BC699" s="157">
        <v>0</v>
      </c>
      <c r="BD699" s="157">
        <v>2.1780000000000002E-5</v>
      </c>
      <c r="BE699" s="157">
        <v>0.29302</v>
      </c>
      <c r="BF699" s="157">
        <v>4.9764000000000003E-6</v>
      </c>
      <c r="BG699" s="157">
        <v>3.4131999999999999E-4</v>
      </c>
      <c r="BH699" s="157">
        <v>0</v>
      </c>
      <c r="BI699" s="157">
        <v>0</v>
      </c>
      <c r="BJ699" s="157">
        <v>0</v>
      </c>
      <c r="BK699" s="157">
        <v>0</v>
      </c>
      <c r="BL699" s="157">
        <v>0</v>
      </c>
      <c r="BM699" s="157">
        <v>0</v>
      </c>
      <c r="BN699" s="157">
        <v>0</v>
      </c>
      <c r="BO699" s="157">
        <v>0</v>
      </c>
      <c r="BP699" s="157">
        <v>988</v>
      </c>
      <c r="BQ699" s="157">
        <v>3633</v>
      </c>
      <c r="BR699" s="157">
        <v>0</v>
      </c>
      <c r="BS699" s="157">
        <v>0</v>
      </c>
      <c r="BT699" s="157">
        <v>0</v>
      </c>
      <c r="BU699"/>
      <c r="BV699" s="155">
        <v>6.3560565000000002</v>
      </c>
      <c r="BW699" s="155">
        <v>2.3531632</v>
      </c>
      <c r="BX699" s="155">
        <v>0.66081889000000005</v>
      </c>
      <c r="BY699" s="155">
        <v>2.1158062E-8</v>
      </c>
      <c r="BZ699" s="155">
        <v>1.9383813999999999</v>
      </c>
      <c r="CA699" s="155">
        <v>0</v>
      </c>
      <c r="CB699" s="155">
        <v>0</v>
      </c>
      <c r="CC699" s="155">
        <v>0</v>
      </c>
      <c r="CD699" s="155">
        <v>0</v>
      </c>
      <c r="CE699" s="155">
        <v>6.1931358000000003E-6</v>
      </c>
      <c r="CF699" s="155">
        <v>0</v>
      </c>
      <c r="CG699" s="155">
        <v>0</v>
      </c>
      <c r="CH699" s="155">
        <v>0</v>
      </c>
      <c r="CI699" s="155">
        <v>0.28323869000000002</v>
      </c>
      <c r="CJ699" s="155">
        <v>0.44285098000000001</v>
      </c>
      <c r="CK699" s="155">
        <v>0.67759711</v>
      </c>
      <c r="CL699" s="155">
        <v>0</v>
      </c>
      <c r="CM699"/>
      <c r="CN699" s="284">
        <v>0</v>
      </c>
      <c r="CO699" s="284">
        <v>23700</v>
      </c>
      <c r="CP699" s="285">
        <v>593.67197999999996</v>
      </c>
      <c r="CQ699" s="284">
        <v>1610</v>
      </c>
      <c r="CR699" s="284">
        <v>0</v>
      </c>
      <c r="CS699" s="284">
        <v>0</v>
      </c>
      <c r="CT699" s="284">
        <v>98.388870999999995</v>
      </c>
      <c r="CU699" s="284">
        <v>0</v>
      </c>
      <c r="CV699" s="284">
        <v>0</v>
      </c>
      <c r="CW699" s="284">
        <v>0</v>
      </c>
      <c r="CX699"/>
      <c r="CY699" s="158"/>
      <c r="CZ699" s="272"/>
      <c r="DA699"/>
      <c r="DB699" s="212"/>
      <c r="DC699" s="48"/>
      <c r="DD699" s="48"/>
      <c r="DE699" s="48"/>
      <c r="DF699" s="48"/>
      <c r="DG699" s="48"/>
      <c r="DH699" s="48"/>
      <c r="DI699" s="48"/>
      <c r="DJ699" s="48"/>
      <c r="DK699"/>
      <c r="DL699"/>
    </row>
    <row r="700" spans="1:116" ht="14.4">
      <c r="A700" t="s">
        <v>1715</v>
      </c>
      <c r="B700" s="188" t="s">
        <v>317</v>
      </c>
      <c r="C700" s="151" t="str">
        <f t="shared" si="158"/>
        <v>A.100.24.130</v>
      </c>
      <c r="D700" s="54" t="s">
        <v>93</v>
      </c>
      <c r="E700" s="150" t="s">
        <v>352</v>
      </c>
      <c r="F700" s="153" t="str">
        <f t="shared" si="159"/>
        <v>Palladium - CRM (secondary)</v>
      </c>
      <c r="G700" s="154">
        <f t="shared" si="160"/>
        <v>311.52784000000003</v>
      </c>
      <c r="H700"/>
      <c r="I700"/>
      <c r="J700" s="227">
        <f t="shared" si="169"/>
        <v>63.163329007520005</v>
      </c>
      <c r="K700"/>
      <c r="L700" s="280">
        <f t="shared" si="170"/>
        <v>3.8279055200000003</v>
      </c>
      <c r="M700" s="280">
        <f t="shared" si="171"/>
        <v>12.334592599519999</v>
      </c>
      <c r="N700" s="281">
        <f t="shared" si="172"/>
        <v>0.27165488799999998</v>
      </c>
      <c r="O700" s="280">
        <v>46.729176000000002</v>
      </c>
      <c r="P700" s="219">
        <v>8.7324576</v>
      </c>
      <c r="Q700" s="219">
        <v>3.1132076</v>
      </c>
      <c r="R700" s="219">
        <v>2.9266024000000002</v>
      </c>
      <c r="S700" s="219">
        <v>0.81679842999999996</v>
      </c>
      <c r="T700" s="219">
        <v>2.6075762999999998E-2</v>
      </c>
      <c r="U700" s="219">
        <v>5.8428926999999999E-2</v>
      </c>
      <c r="V700" s="219">
        <v>0.48807019000000001</v>
      </c>
      <c r="W700" s="219">
        <v>3.6749867999999998E-2</v>
      </c>
      <c r="X700" s="219">
        <v>0</v>
      </c>
      <c r="Y700" s="219">
        <v>0.23490501999999999</v>
      </c>
      <c r="Z700" s="219">
        <v>8.5720952000000003E-4</v>
      </c>
      <c r="AA700" s="219">
        <v>0</v>
      </c>
      <c r="AB700" s="219">
        <v>0</v>
      </c>
      <c r="AC700"/>
      <c r="AD700" s="227">
        <f t="shared" si="164"/>
        <v>46.729176000000002</v>
      </c>
      <c r="AE700" s="227">
        <f t="shared" si="165"/>
        <v>16.161640909999999</v>
      </c>
      <c r="AF700" s="227">
        <f t="shared" si="166"/>
        <v>12.333735389999999</v>
      </c>
      <c r="AG700" s="227">
        <f t="shared" si="167"/>
        <v>12.334592599519999</v>
      </c>
      <c r="AH700" s="227">
        <f t="shared" si="168"/>
        <v>0.27165488799999998</v>
      </c>
      <c r="AI700"/>
      <c r="AJ700">
        <v>4110.2965999999997</v>
      </c>
      <c r="AK700" s="155">
        <v>4067.7901999999999</v>
      </c>
      <c r="AL700" s="155">
        <v>29.180747</v>
      </c>
      <c r="AM700" s="155">
        <v>0</v>
      </c>
      <c r="AN700" s="155">
        <v>0</v>
      </c>
      <c r="AO700" s="155">
        <v>7.1137600000000001</v>
      </c>
      <c r="AP700" s="155">
        <v>6.2118805999999998</v>
      </c>
      <c r="AQ700"/>
      <c r="AR700" s="156">
        <v>8.2650626000000003</v>
      </c>
      <c r="AS700" s="156">
        <v>7.6839326999999997</v>
      </c>
      <c r="AT700" s="156">
        <v>0.29066765</v>
      </c>
      <c r="AU700" s="156">
        <v>0.29046223999999998</v>
      </c>
      <c r="AV700" s="282">
        <f t="shared" si="161"/>
        <v>4.6066742893130004E-4</v>
      </c>
      <c r="AW700" s="282">
        <f t="shared" si="162"/>
        <v>1.0749543274988701E-6</v>
      </c>
      <c r="AX700" s="283">
        <f t="shared" si="163"/>
        <v>40.680985251700001</v>
      </c>
      <c r="AY700" s="157">
        <v>2.8909783999999999E-4</v>
      </c>
      <c r="AZ700" s="157">
        <v>8.7227795999999998E-7</v>
      </c>
      <c r="BA700" s="157">
        <v>2.383188E-11</v>
      </c>
      <c r="BB700" s="157">
        <v>0</v>
      </c>
      <c r="BC700" s="157">
        <v>0</v>
      </c>
      <c r="BD700" s="157">
        <v>7.8425292000000003E-8</v>
      </c>
      <c r="BE700" s="157">
        <v>1.7140187999999999E-4</v>
      </c>
      <c r="BF700" s="157">
        <v>1.7884792000000001E-8</v>
      </c>
      <c r="BG700" s="157">
        <v>1.8473093E-7</v>
      </c>
      <c r="BH700" s="157">
        <v>0</v>
      </c>
      <c r="BI700" s="157">
        <v>0</v>
      </c>
      <c r="BJ700" s="157">
        <v>3.3291765E-11</v>
      </c>
      <c r="BK700" s="157">
        <v>2.9329604999999999E-12</v>
      </c>
      <c r="BL700" s="157">
        <v>5.8889337000000001E-13</v>
      </c>
      <c r="BM700" s="157">
        <v>4.6938023000000004E-9</v>
      </c>
      <c r="BN700" s="157">
        <v>8.4589836999999996E-8</v>
      </c>
      <c r="BO700" s="157">
        <v>0</v>
      </c>
      <c r="BP700" s="157">
        <v>3.0832517000000002E-3</v>
      </c>
      <c r="BQ700" s="157">
        <v>40.677902000000003</v>
      </c>
      <c r="BR700" s="157">
        <v>0</v>
      </c>
      <c r="BS700" s="157">
        <v>0</v>
      </c>
      <c r="BT700" s="157">
        <v>0</v>
      </c>
      <c r="BU700"/>
      <c r="BV700" s="155">
        <v>1.7534589999999999E-2</v>
      </c>
      <c r="BW700" s="155">
        <v>1.2735908000000001E-3</v>
      </c>
      <c r="BX700" s="155">
        <v>8.6862228000000007E-3</v>
      </c>
      <c r="BY700" s="155">
        <v>5.8576782000000002E-5</v>
      </c>
      <c r="BZ700" s="155">
        <v>1.7802006E-3</v>
      </c>
      <c r="CA700" s="155">
        <v>0</v>
      </c>
      <c r="CB700" s="155">
        <v>0</v>
      </c>
      <c r="CC700" s="155">
        <v>0</v>
      </c>
      <c r="CD700" s="155">
        <v>3.8353594000000002E-5</v>
      </c>
      <c r="CE700" s="155">
        <v>5.9682502999999998E-5</v>
      </c>
      <c r="CF700" s="155">
        <v>0</v>
      </c>
      <c r="CG700" s="155">
        <v>0</v>
      </c>
      <c r="CH700" s="155">
        <v>0</v>
      </c>
      <c r="CI700" s="155">
        <v>6.4210874000000004E-4</v>
      </c>
      <c r="CJ700" s="155">
        <v>4.9958540000000001E-3</v>
      </c>
      <c r="CK700" s="155">
        <v>5.1741289999999997E-13</v>
      </c>
      <c r="CL700" s="155">
        <v>0</v>
      </c>
      <c r="CM700"/>
      <c r="CN700" s="284">
        <v>0</v>
      </c>
      <c r="CO700" s="284">
        <v>311.52784000000003</v>
      </c>
      <c r="CP700" s="285">
        <v>0</v>
      </c>
      <c r="CQ700" s="284">
        <v>0.87137231000000004</v>
      </c>
      <c r="CR700" s="284">
        <v>1.5608710000000001E-8</v>
      </c>
      <c r="CS700" s="284">
        <v>1.8772021E-6</v>
      </c>
      <c r="CT700" s="284">
        <v>7.3619558000000002E-2</v>
      </c>
      <c r="CU700" s="284">
        <v>2.4578338999999998</v>
      </c>
      <c r="CV700" s="284">
        <v>0</v>
      </c>
      <c r="CW700" s="284">
        <v>0</v>
      </c>
      <c r="CX700"/>
      <c r="CY700" s="158"/>
      <c r="CZ700" s="273"/>
      <c r="DA700"/>
      <c r="DB700" s="212"/>
      <c r="DC700" s="48"/>
      <c r="DD700" s="48"/>
      <c r="DE700" s="48"/>
      <c r="DF700" s="48"/>
      <c r="DG700" s="48"/>
      <c r="DH700" s="48"/>
      <c r="DI700" s="48"/>
      <c r="DJ700" s="48"/>
      <c r="DK700"/>
      <c r="DL700"/>
    </row>
    <row r="701" spans="1:116" ht="14.4">
      <c r="A701" t="s">
        <v>1716</v>
      </c>
      <c r="B701" s="188" t="s">
        <v>317</v>
      </c>
      <c r="C701" s="151" t="str">
        <f t="shared" ref="C701:C767" si="173">MID(A701,1,12)</f>
        <v>A.100.24.131</v>
      </c>
      <c r="D701" s="54" t="s">
        <v>93</v>
      </c>
      <c r="E701" s="150" t="s">
        <v>352</v>
      </c>
      <c r="F701" s="153" t="str">
        <f t="shared" ref="F701:F767" si="174">MID(A701, 21,85)</f>
        <v>Palladium - CRM trade mix (67% prim 33% sec)</v>
      </c>
      <c r="G701" s="154">
        <f t="shared" si="160"/>
        <v>15981.804</v>
      </c>
      <c r="H701"/>
      <c r="I701"/>
      <c r="J701" s="227">
        <f t="shared" si="169"/>
        <v>19953.316092507041</v>
      </c>
      <c r="K701"/>
      <c r="L701" s="280">
        <f t="shared" si="170"/>
        <v>458.62809079189998</v>
      </c>
      <c r="M701" s="280">
        <f t="shared" si="171"/>
        <v>10861.128583059141</v>
      </c>
      <c r="N701" s="281">
        <f t="shared" si="172"/>
        <v>6236.2888186560003</v>
      </c>
      <c r="O701" s="280">
        <v>2397.2705999999998</v>
      </c>
      <c r="P701" s="219">
        <v>10813.074000000001</v>
      </c>
      <c r="Q701" s="219">
        <v>47.893115999999999</v>
      </c>
      <c r="R701" s="219">
        <v>458.32438999999999</v>
      </c>
      <c r="S701" s="219">
        <v>0.26954348</v>
      </c>
      <c r="T701" s="219">
        <v>8.6050018999999991E-3</v>
      </c>
      <c r="U701" s="219">
        <v>2.5552310000000002E-2</v>
      </c>
      <c r="V701" s="219">
        <v>0.16118418000000001</v>
      </c>
      <c r="W701" s="219">
        <v>6236.2112999999999</v>
      </c>
      <c r="X701" s="219">
        <v>0</v>
      </c>
      <c r="Y701" s="219">
        <v>7.7518656000000005E-2</v>
      </c>
      <c r="Z701" s="219">
        <v>2.8287914000000002E-4</v>
      </c>
      <c r="AA701" s="219">
        <v>0</v>
      </c>
      <c r="AB701" s="219">
        <v>0</v>
      </c>
      <c r="AC701"/>
      <c r="AD701" s="227">
        <f t="shared" si="164"/>
        <v>2397.2705999999998</v>
      </c>
      <c r="AE701" s="227">
        <f t="shared" si="165"/>
        <v>11319.756390971901</v>
      </c>
      <c r="AF701" s="227">
        <f t="shared" si="166"/>
        <v>10861.12830018</v>
      </c>
      <c r="AG701" s="227">
        <f t="shared" si="167"/>
        <v>10861.128583059141</v>
      </c>
      <c r="AH701" s="227">
        <f t="shared" si="168"/>
        <v>6236.2888186560003</v>
      </c>
      <c r="AI701"/>
      <c r="AJ701">
        <v>244767.4</v>
      </c>
      <c r="AK701" s="155">
        <v>244753.37</v>
      </c>
      <c r="AL701" s="155">
        <v>9.6296467000000003</v>
      </c>
      <c r="AM701" s="155">
        <v>0</v>
      </c>
      <c r="AN701" s="155">
        <v>0</v>
      </c>
      <c r="AO701" s="155">
        <v>2.3475408</v>
      </c>
      <c r="AP701" s="155">
        <v>2.0499206000000001</v>
      </c>
      <c r="AQ701"/>
      <c r="AR701" s="156">
        <v>3620.3033</v>
      </c>
      <c r="AS701" s="156">
        <v>3523.2451000000001</v>
      </c>
      <c r="AT701" s="156">
        <v>74.856382999999994</v>
      </c>
      <c r="AU701" s="156">
        <v>22.201792000000001</v>
      </c>
      <c r="AV701" s="282">
        <f t="shared" si="161"/>
        <v>0.21122572194360081</v>
      </c>
      <c r="AW701" s="282">
        <f t="shared" si="162"/>
        <v>2.7683573675649383E-4</v>
      </c>
      <c r="AX701" s="283">
        <f t="shared" si="163"/>
        <v>3109.4947199999997</v>
      </c>
      <c r="AY701" s="157">
        <v>1.4831113999999999E-2</v>
      </c>
      <c r="AZ701" s="157">
        <v>4.4749051999999997E-5</v>
      </c>
      <c r="BA701" s="157">
        <v>1.222608E-9</v>
      </c>
      <c r="BB701" s="157">
        <v>0</v>
      </c>
      <c r="BC701" s="157">
        <v>0</v>
      </c>
      <c r="BD701" s="157">
        <v>1.4618479999999999E-5</v>
      </c>
      <c r="BE701" s="157">
        <v>0.19637995999999999</v>
      </c>
      <c r="BF701" s="157">
        <v>3.3400900000000002E-6</v>
      </c>
      <c r="BG701" s="157">
        <v>2.2874536E-4</v>
      </c>
      <c r="BH701" s="157">
        <v>0</v>
      </c>
      <c r="BI701" s="157">
        <v>0</v>
      </c>
      <c r="BJ701" s="157">
        <v>1.0986282E-11</v>
      </c>
      <c r="BK701" s="157">
        <v>9.6787698000000003E-13</v>
      </c>
      <c r="BL701" s="157">
        <v>1.9433481E-13</v>
      </c>
      <c r="BM701" s="157">
        <v>1.5489548E-9</v>
      </c>
      <c r="BN701" s="157">
        <v>2.7914645999999998E-8</v>
      </c>
      <c r="BO701" s="157">
        <v>0</v>
      </c>
      <c r="BP701" s="157">
        <v>661.96101999999996</v>
      </c>
      <c r="BQ701" s="157">
        <v>2447.5337</v>
      </c>
      <c r="BR701" s="157">
        <v>0</v>
      </c>
      <c r="BS701" s="157">
        <v>0</v>
      </c>
      <c r="BT701" s="157">
        <v>0</v>
      </c>
      <c r="BU701"/>
      <c r="BV701" s="155">
        <v>4.2643443000000003</v>
      </c>
      <c r="BW701" s="155">
        <v>1.5770396</v>
      </c>
      <c r="BX701" s="155">
        <v>0.44561510999999998</v>
      </c>
      <c r="BY701" s="155">
        <v>1.9344513999999999E-5</v>
      </c>
      <c r="BZ701" s="155">
        <v>1.2993030000000001</v>
      </c>
      <c r="CA701" s="155">
        <v>0</v>
      </c>
      <c r="CB701" s="155">
        <v>0</v>
      </c>
      <c r="CC701" s="155">
        <v>0</v>
      </c>
      <c r="CD701" s="155">
        <v>1.2656686E-5</v>
      </c>
      <c r="CE701" s="155">
        <v>2.3844626999999999E-5</v>
      </c>
      <c r="CF701" s="155">
        <v>0</v>
      </c>
      <c r="CG701" s="155">
        <v>0</v>
      </c>
      <c r="CH701" s="155">
        <v>0</v>
      </c>
      <c r="CI701" s="155">
        <v>0.18998182</v>
      </c>
      <c r="CJ701" s="155">
        <v>0.29835878999999998</v>
      </c>
      <c r="CK701" s="155">
        <v>0.45399005999999997</v>
      </c>
      <c r="CL701" s="155">
        <v>0</v>
      </c>
      <c r="CM701"/>
      <c r="CN701" s="284">
        <v>0</v>
      </c>
      <c r="CO701" s="284">
        <v>15981.804</v>
      </c>
      <c r="CP701" s="285">
        <v>397.76022999999998</v>
      </c>
      <c r="CQ701" s="284">
        <v>1078.9875999999999</v>
      </c>
      <c r="CR701" s="284">
        <v>5.1508743999999998E-9</v>
      </c>
      <c r="CS701" s="284">
        <v>6.1947669E-7</v>
      </c>
      <c r="CT701" s="284">
        <v>65.944838000000004</v>
      </c>
      <c r="CU701" s="284">
        <v>0.81108517000000002</v>
      </c>
      <c r="CV701" s="284">
        <v>0</v>
      </c>
      <c r="CW701" s="284">
        <v>0</v>
      </c>
      <c r="CX701"/>
      <c r="CY701" s="158"/>
      <c r="CZ701" s="272"/>
      <c r="DA701"/>
      <c r="DB701" s="212"/>
      <c r="DC701" s="48"/>
      <c r="DD701" s="48"/>
      <c r="DE701" s="48"/>
      <c r="DF701" s="48"/>
      <c r="DG701" s="48"/>
      <c r="DH701" s="48"/>
      <c r="DI701" s="48"/>
      <c r="DJ701" s="48"/>
      <c r="DK701"/>
      <c r="DL701"/>
    </row>
    <row r="702" spans="1:116" ht="14.4">
      <c r="A702" t="s">
        <v>1717</v>
      </c>
      <c r="B702" s="188" t="s">
        <v>317</v>
      </c>
      <c r="C702" s="151" t="str">
        <f t="shared" si="173"/>
        <v>A.100.24.132</v>
      </c>
      <c r="D702" s="54" t="s">
        <v>93</v>
      </c>
      <c r="E702" s="150" t="s">
        <v>352</v>
      </c>
      <c r="F702" s="153" t="str">
        <f t="shared" si="174"/>
        <v>Platinum - CRM (primary)</v>
      </c>
      <c r="G702" s="154">
        <f t="shared" ref="G702:G768" si="175">O702/0.15</f>
        <v>33300</v>
      </c>
      <c r="H702"/>
      <c r="I702"/>
      <c r="J702" s="227">
        <f t="shared" si="169"/>
        <v>23667.792252713538</v>
      </c>
      <c r="K702"/>
      <c r="L702" s="280">
        <f t="shared" si="170"/>
        <v>393.03178871620003</v>
      </c>
      <c r="M702" s="280">
        <f t="shared" si="171"/>
        <v>8972.0004639973395</v>
      </c>
      <c r="N702" s="281">
        <f t="shared" si="172"/>
        <v>9307.76</v>
      </c>
      <c r="O702" s="280">
        <v>4995</v>
      </c>
      <c r="P702" s="219">
        <v>8859.0059999999994</v>
      </c>
      <c r="Q702" s="219">
        <v>112.99436</v>
      </c>
      <c r="R702" s="219">
        <v>393.02640000000002</v>
      </c>
      <c r="S702" s="219">
        <v>0</v>
      </c>
      <c r="T702" s="219">
        <v>0</v>
      </c>
      <c r="U702" s="219">
        <v>5.3887162000000001E-3</v>
      </c>
      <c r="V702" s="219">
        <v>1.0399734E-4</v>
      </c>
      <c r="W702" s="219">
        <v>9307.76</v>
      </c>
      <c r="X702" s="219">
        <v>0</v>
      </c>
      <c r="Y702" s="219">
        <v>0</v>
      </c>
      <c r="Z702" s="219">
        <v>0</v>
      </c>
      <c r="AA702" s="219">
        <v>0</v>
      </c>
      <c r="AB702" s="219">
        <v>0</v>
      </c>
      <c r="AC702"/>
      <c r="AD702" s="227">
        <f t="shared" si="164"/>
        <v>4995</v>
      </c>
      <c r="AE702" s="227">
        <f t="shared" si="165"/>
        <v>9365.0322527135395</v>
      </c>
      <c r="AF702" s="227">
        <f t="shared" si="166"/>
        <v>8972.0004639973395</v>
      </c>
      <c r="AG702" s="227">
        <f t="shared" si="167"/>
        <v>8972.0004639973395</v>
      </c>
      <c r="AH702" s="227">
        <f t="shared" si="168"/>
        <v>9307.76</v>
      </c>
      <c r="AI702"/>
      <c r="AJ702">
        <v>465150</v>
      </c>
      <c r="AK702" s="155">
        <v>465150</v>
      </c>
      <c r="AL702" s="155">
        <v>0</v>
      </c>
      <c r="AM702" s="155">
        <v>0</v>
      </c>
      <c r="AN702" s="155">
        <v>0</v>
      </c>
      <c r="AO702" s="155">
        <v>0</v>
      </c>
      <c r="AP702" s="155">
        <v>0</v>
      </c>
      <c r="AQ702"/>
      <c r="AR702" s="156">
        <v>3323.6415999999999</v>
      </c>
      <c r="AS702" s="156">
        <v>3199.2730000000001</v>
      </c>
      <c r="AT702" s="156">
        <v>76.662657999999993</v>
      </c>
      <c r="AU702" s="156">
        <v>47.705910000000003</v>
      </c>
      <c r="AV702" s="282">
        <f t="shared" si="161"/>
        <v>0.19180294000000001</v>
      </c>
      <c r="AW702" s="282">
        <f t="shared" si="162"/>
        <v>2.8351574744999998E-4</v>
      </c>
      <c r="AX702" s="283">
        <f t="shared" si="163"/>
        <v>6681.5</v>
      </c>
      <c r="AY702" s="157">
        <v>3.09024E-2</v>
      </c>
      <c r="AZ702" s="157">
        <v>9.3239999999999995E-5</v>
      </c>
      <c r="BA702" s="157">
        <v>2.5474499999999999E-9</v>
      </c>
      <c r="BB702" s="157">
        <v>0</v>
      </c>
      <c r="BC702" s="157">
        <v>0</v>
      </c>
      <c r="BD702" s="157">
        <v>1.254E-5</v>
      </c>
      <c r="BE702" s="157">
        <v>0.160888</v>
      </c>
      <c r="BF702" s="157">
        <v>2.8652000000000001E-6</v>
      </c>
      <c r="BG702" s="157">
        <v>1.8740799999999999E-4</v>
      </c>
      <c r="BH702" s="157">
        <v>0</v>
      </c>
      <c r="BI702" s="157">
        <v>0</v>
      </c>
      <c r="BJ702" s="157">
        <v>0</v>
      </c>
      <c r="BK702" s="157">
        <v>0</v>
      </c>
      <c r="BL702" s="157">
        <v>0</v>
      </c>
      <c r="BM702" s="157">
        <v>0</v>
      </c>
      <c r="BN702" s="157">
        <v>0</v>
      </c>
      <c r="BO702" s="157">
        <v>0</v>
      </c>
      <c r="BP702" s="157">
        <v>2030</v>
      </c>
      <c r="BQ702" s="157">
        <v>4651.5</v>
      </c>
      <c r="BR702" s="157">
        <v>0</v>
      </c>
      <c r="BS702" s="157">
        <v>0</v>
      </c>
      <c r="BT702" s="157">
        <v>0</v>
      </c>
      <c r="BU702"/>
      <c r="BV702" s="155">
        <v>6.6452906</v>
      </c>
      <c r="BW702" s="155">
        <v>1.2920474</v>
      </c>
      <c r="BX702" s="155">
        <v>0.92849236000000002</v>
      </c>
      <c r="BY702" s="155">
        <v>1.2181915000000001E-8</v>
      </c>
      <c r="BZ702" s="155">
        <v>1.0643039000000001</v>
      </c>
      <c r="CA702" s="155">
        <v>0</v>
      </c>
      <c r="CB702" s="155">
        <v>0</v>
      </c>
      <c r="CC702" s="155">
        <v>0</v>
      </c>
      <c r="CD702" s="155">
        <v>0</v>
      </c>
      <c r="CE702" s="155">
        <v>3.5657447999999999E-6</v>
      </c>
      <c r="CF702" s="155">
        <v>0</v>
      </c>
      <c r="CG702" s="155">
        <v>0</v>
      </c>
      <c r="CH702" s="155">
        <v>0</v>
      </c>
      <c r="CI702" s="155">
        <v>0.15900001</v>
      </c>
      <c r="CJ702" s="155">
        <v>0.56700284000000001</v>
      </c>
      <c r="CK702" s="155">
        <v>2.6344406</v>
      </c>
      <c r="CL702" s="155">
        <v>0</v>
      </c>
      <c r="CM702"/>
      <c r="CN702" s="284">
        <v>0</v>
      </c>
      <c r="CO702" s="284">
        <v>33300</v>
      </c>
      <c r="CP702" s="285">
        <v>341.81114000000002</v>
      </c>
      <c r="CQ702" s="284">
        <v>884</v>
      </c>
      <c r="CR702" s="284">
        <v>0</v>
      </c>
      <c r="CS702" s="284">
        <v>0</v>
      </c>
      <c r="CT702" s="284">
        <v>54.022212000000003</v>
      </c>
      <c r="CU702" s="284">
        <v>0</v>
      </c>
      <c r="CV702" s="284">
        <v>0</v>
      </c>
      <c r="CW702" s="284">
        <v>0</v>
      </c>
      <c r="CX702"/>
      <c r="CY702" s="158"/>
      <c r="CZ702" s="272"/>
      <c r="DA702"/>
      <c r="DB702" s="247"/>
      <c r="DC702" s="48"/>
      <c r="DD702" s="48"/>
      <c r="DE702" s="48"/>
      <c r="DF702" s="48"/>
      <c r="DG702" s="48"/>
      <c r="DH702" s="48"/>
      <c r="DI702" s="48"/>
      <c r="DJ702" s="48"/>
      <c r="DK702"/>
      <c r="DL702"/>
    </row>
    <row r="703" spans="1:116" ht="14.4">
      <c r="A703" t="s">
        <v>1718</v>
      </c>
      <c r="B703" s="188" t="s">
        <v>317</v>
      </c>
      <c r="C703" s="151" t="str">
        <f t="shared" si="173"/>
        <v>A.100.24.133</v>
      </c>
      <c r="D703" s="54" t="s">
        <v>93</v>
      </c>
      <c r="E703" s="150" t="s">
        <v>352</v>
      </c>
      <c r="F703" s="153" t="str">
        <f t="shared" si="174"/>
        <v>Platinum - CRM (secondary)</v>
      </c>
      <c r="G703" s="154">
        <f t="shared" si="175"/>
        <v>1100.0538000000001</v>
      </c>
      <c r="H703"/>
      <c r="I703"/>
      <c r="J703" s="227">
        <f t="shared" si="169"/>
        <v>223.03964871260001</v>
      </c>
      <c r="K703"/>
      <c r="L703" s="280">
        <f t="shared" si="170"/>
        <v>13.516936051000002</v>
      </c>
      <c r="M703" s="280">
        <f t="shared" si="171"/>
        <v>43.555386541600001</v>
      </c>
      <c r="N703" s="281">
        <f t="shared" si="172"/>
        <v>0.95925612000000005</v>
      </c>
      <c r="O703" s="280">
        <v>165.00807</v>
      </c>
      <c r="P703" s="219">
        <v>30.835681000000001</v>
      </c>
      <c r="Q703" s="219">
        <v>10.993226</v>
      </c>
      <c r="R703" s="219">
        <v>10.334293000000001</v>
      </c>
      <c r="S703" s="219">
        <v>2.8842436999999999</v>
      </c>
      <c r="T703" s="219">
        <v>9.2077620999999998E-2</v>
      </c>
      <c r="U703" s="219">
        <v>0.20632173000000001</v>
      </c>
      <c r="V703" s="219">
        <v>1.7234525999999999</v>
      </c>
      <c r="W703" s="219">
        <v>0.12976956000000001</v>
      </c>
      <c r="X703" s="219">
        <v>0</v>
      </c>
      <c r="Y703" s="219">
        <v>0.82948655999999998</v>
      </c>
      <c r="Z703" s="219">
        <v>3.0269416000000002E-3</v>
      </c>
      <c r="AA703" s="219">
        <v>0</v>
      </c>
      <c r="AB703" s="219">
        <v>0</v>
      </c>
      <c r="AC703"/>
      <c r="AD703" s="227">
        <f t="shared" si="164"/>
        <v>165.00807</v>
      </c>
      <c r="AE703" s="227">
        <f t="shared" si="165"/>
        <v>57.069295651000004</v>
      </c>
      <c r="AF703" s="227">
        <f t="shared" si="166"/>
        <v>43.552359600000003</v>
      </c>
      <c r="AG703" s="227">
        <f t="shared" si="167"/>
        <v>43.555386541600001</v>
      </c>
      <c r="AH703" s="227">
        <f t="shared" si="168"/>
        <v>0.95925612000000005</v>
      </c>
      <c r="AI703"/>
      <c r="AJ703">
        <v>14514.103999999999</v>
      </c>
      <c r="AK703" s="155">
        <v>14364.007</v>
      </c>
      <c r="AL703" s="155">
        <v>103.04181</v>
      </c>
      <c r="AM703" s="155">
        <v>0</v>
      </c>
      <c r="AN703" s="155">
        <v>0</v>
      </c>
      <c r="AO703" s="155">
        <v>25.119804999999999</v>
      </c>
      <c r="AP703" s="155">
        <v>21.935127000000001</v>
      </c>
      <c r="AQ703"/>
      <c r="AR703" s="156">
        <v>29.185236</v>
      </c>
      <c r="AS703" s="156">
        <v>27.133175000000001</v>
      </c>
      <c r="AT703" s="156">
        <v>1.0263932</v>
      </c>
      <c r="AU703" s="156">
        <v>1.0256677999999999</v>
      </c>
      <c r="AV703" s="282">
        <f t="shared" si="161"/>
        <v>1.6266891166140001E-3</v>
      </c>
      <c r="AW703" s="282">
        <f t="shared" si="162"/>
        <v>3.7958327227961001E-6</v>
      </c>
      <c r="AX703" s="283">
        <f t="shared" si="163"/>
        <v>143.65095744600001</v>
      </c>
      <c r="AY703" s="157">
        <v>1.0208499E-3</v>
      </c>
      <c r="AZ703" s="157">
        <v>3.0801506000000001E-6</v>
      </c>
      <c r="BA703" s="157">
        <v>8.4154115999999999E-11</v>
      </c>
      <c r="BB703" s="157">
        <v>0</v>
      </c>
      <c r="BC703" s="157">
        <v>0</v>
      </c>
      <c r="BD703" s="157">
        <v>2.7693204000000002E-7</v>
      </c>
      <c r="BE703" s="157">
        <v>6.0524701000000001E-4</v>
      </c>
      <c r="BF703" s="157">
        <v>6.3154013999999995E-8</v>
      </c>
      <c r="BG703" s="157">
        <v>6.5231396000000001E-7</v>
      </c>
      <c r="BH703" s="157">
        <v>0</v>
      </c>
      <c r="BI703" s="157">
        <v>0</v>
      </c>
      <c r="BJ703" s="157">
        <v>1.1755846E-10</v>
      </c>
      <c r="BK703" s="157">
        <v>1.0356745E-11</v>
      </c>
      <c r="BL703" s="157">
        <v>2.0794750999999999E-12</v>
      </c>
      <c r="BM703" s="157">
        <v>1.6574554000000001E-8</v>
      </c>
      <c r="BN703" s="157">
        <v>2.9870002000000001E-7</v>
      </c>
      <c r="BO703" s="157">
        <v>0</v>
      </c>
      <c r="BP703" s="157">
        <v>1.0887446E-2</v>
      </c>
      <c r="BQ703" s="157">
        <v>143.64007000000001</v>
      </c>
      <c r="BR703" s="157">
        <v>0</v>
      </c>
      <c r="BS703" s="157">
        <v>0</v>
      </c>
      <c r="BT703" s="157">
        <v>0</v>
      </c>
      <c r="BU703"/>
      <c r="BV703" s="155">
        <v>6.1917395E-2</v>
      </c>
      <c r="BW703" s="155">
        <v>4.4972496000000002E-3</v>
      </c>
      <c r="BX703" s="155">
        <v>3.0672418999999999E-2</v>
      </c>
      <c r="BY703" s="155">
        <v>2.0684383E-4</v>
      </c>
      <c r="BZ703" s="155">
        <v>6.2861684000000001E-3</v>
      </c>
      <c r="CA703" s="155">
        <v>0</v>
      </c>
      <c r="CB703" s="155">
        <v>0</v>
      </c>
      <c r="CC703" s="155">
        <v>0</v>
      </c>
      <c r="CD703" s="155">
        <v>1.3543257E-4</v>
      </c>
      <c r="CE703" s="155">
        <v>2.1074829999999999E-4</v>
      </c>
      <c r="CF703" s="155">
        <v>0</v>
      </c>
      <c r="CG703" s="155">
        <v>0</v>
      </c>
      <c r="CH703" s="155">
        <v>0</v>
      </c>
      <c r="CI703" s="155">
        <v>2.2673869E-3</v>
      </c>
      <c r="CJ703" s="155">
        <v>1.7641146E-2</v>
      </c>
      <c r="CK703" s="155">
        <v>1.8270663000000001E-12</v>
      </c>
      <c r="CL703" s="155">
        <v>0</v>
      </c>
      <c r="CM703"/>
      <c r="CN703" s="284">
        <v>0</v>
      </c>
      <c r="CO703" s="284">
        <v>1100.0537999999999</v>
      </c>
      <c r="CP703" s="285">
        <v>0</v>
      </c>
      <c r="CQ703" s="284">
        <v>3.0769527000000001</v>
      </c>
      <c r="CR703" s="284">
        <v>5.5116810999999999E-8</v>
      </c>
      <c r="CS703" s="284">
        <v>6.6286957999999998E-6</v>
      </c>
      <c r="CT703" s="284">
        <v>0.25996224000000001</v>
      </c>
      <c r="CU703" s="284">
        <v>8.6789979000000006</v>
      </c>
      <c r="CV703" s="284">
        <v>0</v>
      </c>
      <c r="CW703" s="284">
        <v>0</v>
      </c>
      <c r="CX703"/>
      <c r="CY703" s="158"/>
      <c r="CZ703" s="273"/>
      <c r="DA703"/>
      <c r="DB703" s="247"/>
      <c r="DC703"/>
      <c r="DD703"/>
      <c r="DE703"/>
      <c r="DF703"/>
      <c r="DG703"/>
      <c r="DH703"/>
      <c r="DI703"/>
      <c r="DJ703"/>
      <c r="DK703"/>
      <c r="DL703"/>
    </row>
    <row r="704" spans="1:116" ht="14.4">
      <c r="A704" t="s">
        <v>1719</v>
      </c>
      <c r="B704" s="188" t="s">
        <v>317</v>
      </c>
      <c r="C704" s="151" t="str">
        <f t="shared" si="173"/>
        <v>A.100.24.134</v>
      </c>
      <c r="D704" s="54" t="s">
        <v>93</v>
      </c>
      <c r="E704" s="150" t="s">
        <v>352</v>
      </c>
      <c r="F704" s="153" t="str">
        <f t="shared" si="174"/>
        <v>Platinum - CRM trade mix (75% prim 25% sec)</v>
      </c>
      <c r="G704" s="154">
        <f t="shared" si="175"/>
        <v>25250.013333333332</v>
      </c>
      <c r="H704"/>
      <c r="I704"/>
      <c r="J704" s="227">
        <f t="shared" si="169"/>
        <v>17806.604020820399</v>
      </c>
      <c r="K704"/>
      <c r="L704" s="280">
        <f t="shared" si="170"/>
        <v>298.15307230500002</v>
      </c>
      <c r="M704" s="280">
        <f t="shared" si="171"/>
        <v>6739.8891768753992</v>
      </c>
      <c r="N704" s="281">
        <f t="shared" si="172"/>
        <v>6981.0597716399998</v>
      </c>
      <c r="O704" s="280">
        <v>3787.502</v>
      </c>
      <c r="P704" s="286">
        <v>6651.9633999999996</v>
      </c>
      <c r="Q704" s="286">
        <v>87.494078999999999</v>
      </c>
      <c r="R704" s="286">
        <v>297.35336999999998</v>
      </c>
      <c r="S704" s="219">
        <v>0.72106093000000004</v>
      </c>
      <c r="T704" s="219">
        <v>2.3019405E-2</v>
      </c>
      <c r="U704" s="219">
        <v>5.562197E-2</v>
      </c>
      <c r="V704" s="219">
        <v>0.43094114</v>
      </c>
      <c r="W704" s="219">
        <v>6980.8523999999998</v>
      </c>
      <c r="X704" s="219">
        <v>0</v>
      </c>
      <c r="Y704" s="219">
        <v>0.20737164</v>
      </c>
      <c r="Z704" s="219">
        <v>7.5673540000000005E-4</v>
      </c>
      <c r="AA704" s="219">
        <v>0</v>
      </c>
      <c r="AB704" s="219">
        <v>0</v>
      </c>
      <c r="AC704"/>
      <c r="AD704" s="227">
        <f t="shared" si="164"/>
        <v>3787.502</v>
      </c>
      <c r="AE704" s="227">
        <f t="shared" si="165"/>
        <v>7038.0414924449997</v>
      </c>
      <c r="AF704" s="227">
        <f t="shared" si="166"/>
        <v>6739.8884201399997</v>
      </c>
      <c r="AG704" s="227">
        <f t="shared" si="167"/>
        <v>6739.8891768753992</v>
      </c>
      <c r="AH704" s="227">
        <f t="shared" si="168"/>
        <v>6981.0597716399998</v>
      </c>
      <c r="AI704"/>
      <c r="AJ704">
        <v>352491.03</v>
      </c>
      <c r="AK704" s="155">
        <v>352453.5</v>
      </c>
      <c r="AL704" s="155">
        <v>25.760452000000001</v>
      </c>
      <c r="AM704" s="155">
        <v>0</v>
      </c>
      <c r="AN704" s="155">
        <v>0</v>
      </c>
      <c r="AO704" s="155">
        <v>6.2799512999999996</v>
      </c>
      <c r="AP704" s="155">
        <v>5.4837818</v>
      </c>
      <c r="AQ704"/>
      <c r="AR704" s="156">
        <v>2500.0275000000001</v>
      </c>
      <c r="AS704" s="156">
        <v>2406.2381</v>
      </c>
      <c r="AT704" s="156">
        <v>57.753591999999998</v>
      </c>
      <c r="AU704" s="156">
        <v>36.035848999999999</v>
      </c>
      <c r="AV704" s="282">
        <f t="shared" si="161"/>
        <v>0.14425887505164361</v>
      </c>
      <c r="AW704" s="282">
        <f t="shared" si="162"/>
        <v>2.1358577062466897E-4</v>
      </c>
      <c r="AX704" s="283">
        <f t="shared" si="163"/>
        <v>5047.0376999999999</v>
      </c>
      <c r="AY704" s="157">
        <v>2.3432011999999999E-2</v>
      </c>
      <c r="AZ704" s="157">
        <v>7.0700037999999995E-5</v>
      </c>
      <c r="BA704" s="157">
        <v>1.9316259999999998E-9</v>
      </c>
      <c r="BB704" s="157">
        <v>0</v>
      </c>
      <c r="BC704" s="157">
        <v>0</v>
      </c>
      <c r="BD704" s="157">
        <v>9.4742330000000001E-6</v>
      </c>
      <c r="BE704" s="157">
        <v>0.12081731</v>
      </c>
      <c r="BF704" s="157">
        <v>2.1646885E-6</v>
      </c>
      <c r="BG704" s="157">
        <v>1.4071908000000001E-4</v>
      </c>
      <c r="BH704" s="157">
        <v>0</v>
      </c>
      <c r="BI704" s="157">
        <v>0</v>
      </c>
      <c r="BJ704" s="157">
        <v>2.9389613999999998E-11</v>
      </c>
      <c r="BK704" s="157">
        <v>2.5891862E-12</v>
      </c>
      <c r="BL704" s="157">
        <v>5.1986877000000004E-13</v>
      </c>
      <c r="BM704" s="157">
        <v>4.1436386000000004E-9</v>
      </c>
      <c r="BN704" s="157">
        <v>7.4675005000000004E-8</v>
      </c>
      <c r="BO704" s="157">
        <v>0</v>
      </c>
      <c r="BP704" s="157">
        <v>1522.5027</v>
      </c>
      <c r="BQ704" s="157">
        <v>3524.5349999999999</v>
      </c>
      <c r="BR704" s="157">
        <v>0</v>
      </c>
      <c r="BS704" s="157">
        <v>0</v>
      </c>
      <c r="BT704" s="157">
        <v>0</v>
      </c>
      <c r="BU704"/>
      <c r="BV704" s="155">
        <v>4.9994472999999999</v>
      </c>
      <c r="BW704" s="155">
        <v>0.97015985000000005</v>
      </c>
      <c r="BX704" s="155">
        <v>0.70403737</v>
      </c>
      <c r="BY704" s="155">
        <v>5.1720094000000003E-5</v>
      </c>
      <c r="BZ704" s="155">
        <v>0.79979942999999998</v>
      </c>
      <c r="CA704" s="155">
        <v>0</v>
      </c>
      <c r="CB704" s="155">
        <v>0</v>
      </c>
      <c r="CC704" s="155">
        <v>0</v>
      </c>
      <c r="CD704" s="155">
        <v>3.3858142999999998E-5</v>
      </c>
      <c r="CE704" s="155">
        <v>5.5361385000000001E-5</v>
      </c>
      <c r="CF704" s="155">
        <v>0</v>
      </c>
      <c r="CG704" s="155">
        <v>0</v>
      </c>
      <c r="CH704" s="155">
        <v>0</v>
      </c>
      <c r="CI704" s="155">
        <v>0.11981685</v>
      </c>
      <c r="CJ704" s="155">
        <v>0.42966241999999999</v>
      </c>
      <c r="CK704" s="155">
        <v>1.9758304</v>
      </c>
      <c r="CL704" s="155">
        <v>0</v>
      </c>
      <c r="CM704"/>
      <c r="CN704" s="284">
        <v>0</v>
      </c>
      <c r="CO704" s="284">
        <v>25250.012999999999</v>
      </c>
      <c r="CP704" s="285">
        <v>256.35836</v>
      </c>
      <c r="CQ704" s="284">
        <v>663.76923999999997</v>
      </c>
      <c r="CR704" s="284">
        <v>1.3779203000000001E-8</v>
      </c>
      <c r="CS704" s="284">
        <v>1.6571739999999999E-6</v>
      </c>
      <c r="CT704" s="284">
        <v>40.581650000000003</v>
      </c>
      <c r="CU704" s="284">
        <v>2.1697495</v>
      </c>
      <c r="CV704" s="284">
        <v>0</v>
      </c>
      <c r="CW704" s="284">
        <v>0</v>
      </c>
      <c r="CX704"/>
      <c r="CY704" s="158"/>
      <c r="CZ704" s="272"/>
      <c r="DA704"/>
      <c r="DB704" s="49"/>
      <c r="DC704"/>
      <c r="DD704"/>
      <c r="DE704"/>
      <c r="DF704"/>
      <c r="DG704"/>
      <c r="DH704"/>
      <c r="DI704"/>
      <c r="DJ704"/>
      <c r="DK704"/>
      <c r="DL704"/>
    </row>
    <row r="705" spans="1:116" ht="14.4">
      <c r="A705" t="s">
        <v>1720</v>
      </c>
      <c r="B705" s="188" t="s">
        <v>317</v>
      </c>
      <c r="C705" s="151" t="str">
        <f t="shared" si="173"/>
        <v>A.100.24.135</v>
      </c>
      <c r="D705" s="54" t="s">
        <v>93</v>
      </c>
      <c r="E705" s="150" t="s">
        <v>352</v>
      </c>
      <c r="F705" s="153" t="str">
        <f t="shared" si="174"/>
        <v>Rhodium - CRM (primary)</v>
      </c>
      <c r="G705" s="154">
        <f t="shared" si="175"/>
        <v>34900</v>
      </c>
      <c r="H705"/>
      <c r="I705"/>
      <c r="J705" s="227">
        <f t="shared" si="169"/>
        <v>19366.907570901843</v>
      </c>
      <c r="K705"/>
      <c r="L705" s="280">
        <f t="shared" si="170"/>
        <v>206.85883616639998</v>
      </c>
      <c r="M705" s="280">
        <f t="shared" si="171"/>
        <v>4617.2887347354445</v>
      </c>
      <c r="N705" s="281">
        <f t="shared" si="172"/>
        <v>9307.76</v>
      </c>
      <c r="O705" s="280">
        <v>5235</v>
      </c>
      <c r="P705" s="219">
        <v>4509.6750000000002</v>
      </c>
      <c r="Q705" s="219">
        <v>107.61368</v>
      </c>
      <c r="R705" s="219">
        <v>206.85599999999999</v>
      </c>
      <c r="S705" s="219">
        <v>0</v>
      </c>
      <c r="T705" s="219">
        <v>0</v>
      </c>
      <c r="U705" s="219">
        <v>2.8361663999999999E-3</v>
      </c>
      <c r="V705" s="286">
        <v>5.4735443999999998E-5</v>
      </c>
      <c r="W705" s="219">
        <v>9307.76</v>
      </c>
      <c r="X705" s="219">
        <v>0</v>
      </c>
      <c r="Y705" s="219">
        <v>0</v>
      </c>
      <c r="Z705" s="219">
        <v>0</v>
      </c>
      <c r="AA705" s="219">
        <v>0</v>
      </c>
      <c r="AB705" s="219">
        <v>0</v>
      </c>
      <c r="AC705"/>
      <c r="AD705" s="227">
        <f t="shared" si="164"/>
        <v>5235</v>
      </c>
      <c r="AE705" s="227">
        <f t="shared" si="165"/>
        <v>4824.1475709018441</v>
      </c>
      <c r="AF705" s="227">
        <f t="shared" si="166"/>
        <v>4617.2887347354445</v>
      </c>
      <c r="AG705" s="227">
        <f t="shared" si="167"/>
        <v>4617.2887347354445</v>
      </c>
      <c r="AH705" s="227">
        <f t="shared" si="168"/>
        <v>9307.76</v>
      </c>
      <c r="AI705"/>
      <c r="AJ705">
        <v>481950</v>
      </c>
      <c r="AK705" s="155">
        <v>481950</v>
      </c>
      <c r="AL705" s="155">
        <v>0</v>
      </c>
      <c r="AM705" s="155">
        <v>0</v>
      </c>
      <c r="AN705" s="155">
        <v>0</v>
      </c>
      <c r="AO705" s="155">
        <v>0</v>
      </c>
      <c r="AP705" s="155">
        <v>0</v>
      </c>
      <c r="AQ705"/>
      <c r="AR705" s="156">
        <v>2003.9557</v>
      </c>
      <c r="AS705" s="156">
        <v>1906.4205999999999</v>
      </c>
      <c r="AT705" s="156">
        <v>52.628132999999998</v>
      </c>
      <c r="AU705" s="156">
        <v>44.907029999999999</v>
      </c>
      <c r="AV705" s="282">
        <f t="shared" si="161"/>
        <v>0.1142938</v>
      </c>
      <c r="AW705" s="282">
        <f t="shared" si="162"/>
        <v>1.9463066985000001E-4</v>
      </c>
      <c r="AX705" s="283">
        <f t="shared" si="163"/>
        <v>6289.5</v>
      </c>
      <c r="AY705" s="157">
        <v>3.2387199999999998E-2</v>
      </c>
      <c r="AZ705" s="157">
        <v>9.7720000000000006E-5</v>
      </c>
      <c r="BA705" s="157">
        <v>2.6698499999999998E-9</v>
      </c>
      <c r="BB705" s="157">
        <v>0</v>
      </c>
      <c r="BC705" s="157">
        <v>0</v>
      </c>
      <c r="BD705" s="157">
        <v>6.6000000000000003E-6</v>
      </c>
      <c r="BE705" s="157">
        <v>8.1900000000000001E-2</v>
      </c>
      <c r="BF705" s="157">
        <v>1.508E-6</v>
      </c>
      <c r="BG705" s="157">
        <v>9.5400000000000001E-5</v>
      </c>
      <c r="BH705" s="157">
        <v>0</v>
      </c>
      <c r="BI705" s="157">
        <v>0</v>
      </c>
      <c r="BJ705" s="157">
        <v>0</v>
      </c>
      <c r="BK705" s="157">
        <v>0</v>
      </c>
      <c r="BL705" s="157">
        <v>0</v>
      </c>
      <c r="BM705" s="157">
        <v>0</v>
      </c>
      <c r="BN705" s="157">
        <v>0</v>
      </c>
      <c r="BO705" s="157">
        <v>0</v>
      </c>
      <c r="BP705" s="157">
        <v>1470</v>
      </c>
      <c r="BQ705" s="157">
        <v>4819.5</v>
      </c>
      <c r="BR705" s="157">
        <v>0</v>
      </c>
      <c r="BS705" s="157">
        <v>0</v>
      </c>
      <c r="BT705" s="157">
        <v>0</v>
      </c>
      <c r="BU705"/>
      <c r="BV705" s="155">
        <v>2.8423240999999999</v>
      </c>
      <c r="BW705" s="155">
        <v>0.65771643000000002</v>
      </c>
      <c r="BX705" s="155">
        <v>0.97310459999999999</v>
      </c>
      <c r="BY705" s="155">
        <v>6.4115340000000001E-9</v>
      </c>
      <c r="BZ705" s="155">
        <v>0.54178362999999996</v>
      </c>
      <c r="CA705" s="155">
        <v>0</v>
      </c>
      <c r="CB705" s="155">
        <v>0</v>
      </c>
      <c r="CC705" s="155">
        <v>0</v>
      </c>
      <c r="CD705" s="155">
        <v>0</v>
      </c>
      <c r="CE705" s="155">
        <v>1.8767078000000001E-6</v>
      </c>
      <c r="CF705" s="155">
        <v>0</v>
      </c>
      <c r="CG705" s="155">
        <v>0</v>
      </c>
      <c r="CH705" s="155">
        <v>0</v>
      </c>
      <c r="CI705" s="155">
        <v>8.2236097999999994E-2</v>
      </c>
      <c r="CJ705" s="155">
        <v>0.58748149999999999</v>
      </c>
      <c r="CK705" s="155">
        <v>0</v>
      </c>
      <c r="CL705" s="155">
        <v>0</v>
      </c>
      <c r="CM705"/>
      <c r="CN705" s="284">
        <v>0</v>
      </c>
      <c r="CO705" s="284">
        <v>34900</v>
      </c>
      <c r="CP705" s="285">
        <v>179.9006</v>
      </c>
      <c r="CQ705" s="284">
        <v>450</v>
      </c>
      <c r="CR705" s="284">
        <v>0</v>
      </c>
      <c r="CS705" s="284">
        <v>0</v>
      </c>
      <c r="CT705" s="284">
        <v>27.499994999999998</v>
      </c>
      <c r="CU705" s="284">
        <v>0</v>
      </c>
      <c r="CV705" s="284">
        <v>0</v>
      </c>
      <c r="CW705" s="284">
        <v>0</v>
      </c>
      <c r="CX705"/>
      <c r="CY705" s="158"/>
      <c r="CZ705" s="272"/>
      <c r="DA705"/>
      <c r="DB705" s="247"/>
      <c r="DC705"/>
      <c r="DD705"/>
      <c r="DE705"/>
      <c r="DF705"/>
      <c r="DG705"/>
      <c r="DH705"/>
      <c r="DI705"/>
      <c r="DJ705"/>
      <c r="DK705"/>
      <c r="DL705"/>
    </row>
    <row r="706" spans="1:116" ht="14.4">
      <c r="A706" t="s">
        <v>1721</v>
      </c>
      <c r="B706" s="188" t="s">
        <v>317</v>
      </c>
      <c r="C706" s="151" t="str">
        <f t="shared" si="173"/>
        <v>A.100.24.136</v>
      </c>
      <c r="D706" s="54" t="s">
        <v>93</v>
      </c>
      <c r="E706" s="150" t="s">
        <v>352</v>
      </c>
      <c r="F706" s="153" t="str">
        <f t="shared" si="174"/>
        <v>Rhodium - CRM (secondary)</v>
      </c>
      <c r="G706" s="154">
        <f t="shared" si="175"/>
        <v>3106.034266666667</v>
      </c>
      <c r="H706"/>
      <c r="I706"/>
      <c r="J706" s="227">
        <f t="shared" si="169"/>
        <v>629.75900898869997</v>
      </c>
      <c r="K706"/>
      <c r="L706" s="280">
        <f t="shared" si="170"/>
        <v>38.16546735</v>
      </c>
      <c r="M706" s="280">
        <f t="shared" si="171"/>
        <v>122.97991375869998</v>
      </c>
      <c r="N706" s="281">
        <f t="shared" si="172"/>
        <v>2.7084878800000003</v>
      </c>
      <c r="O706" s="280">
        <v>465.90514000000002</v>
      </c>
      <c r="P706" s="286">
        <v>87.065451999999993</v>
      </c>
      <c r="Q706" s="219">
        <v>31.039695999999999</v>
      </c>
      <c r="R706" s="219">
        <v>29.179181</v>
      </c>
      <c r="S706" s="219">
        <v>8.1437469999999994</v>
      </c>
      <c r="T706" s="219">
        <v>0.25998387000000001</v>
      </c>
      <c r="U706" s="219">
        <v>0.58255548000000001</v>
      </c>
      <c r="V706" s="219">
        <v>4.8662191000000004</v>
      </c>
      <c r="W706" s="219">
        <v>0.36640817999999997</v>
      </c>
      <c r="X706" s="219">
        <v>0</v>
      </c>
      <c r="Y706" s="219">
        <v>2.3420797000000002</v>
      </c>
      <c r="Z706" s="219">
        <v>8.5466586999999993E-3</v>
      </c>
      <c r="AA706" s="219">
        <v>0</v>
      </c>
      <c r="AB706" s="219">
        <v>0</v>
      </c>
      <c r="AC706"/>
      <c r="AD706" s="227">
        <f t="shared" si="164"/>
        <v>465.90514000000002</v>
      </c>
      <c r="AE706" s="227">
        <f t="shared" si="165"/>
        <v>161.13683444999998</v>
      </c>
      <c r="AF706" s="227">
        <f t="shared" si="166"/>
        <v>122.97136709999998</v>
      </c>
      <c r="AG706" s="227">
        <f t="shared" si="167"/>
        <v>122.97991375869998</v>
      </c>
      <c r="AH706" s="227">
        <f t="shared" si="168"/>
        <v>2.7084878800000003</v>
      </c>
      <c r="AI706"/>
      <c r="AJ706">
        <v>40980.999000000003</v>
      </c>
      <c r="AK706" s="155">
        <v>40557.197</v>
      </c>
      <c r="AL706" s="155">
        <v>290.94157999999999</v>
      </c>
      <c r="AM706" s="155">
        <v>0</v>
      </c>
      <c r="AN706" s="155">
        <v>0</v>
      </c>
      <c r="AO706" s="155">
        <v>70.926508999999996</v>
      </c>
      <c r="AP706" s="155">
        <v>61.934477000000001</v>
      </c>
      <c r="AQ706"/>
      <c r="AR706" s="156">
        <v>82.405372</v>
      </c>
      <c r="AS706" s="156">
        <v>76.611317999999997</v>
      </c>
      <c r="AT706" s="156">
        <v>2.8980513000000001</v>
      </c>
      <c r="AU706" s="156">
        <v>2.8960032999999998</v>
      </c>
      <c r="AV706" s="282">
        <f t="shared" si="161"/>
        <v>4.5930046127909997E-3</v>
      </c>
      <c r="AW706" s="282">
        <f t="shared" si="162"/>
        <v>1.07176454754131E-5</v>
      </c>
      <c r="AX706" s="283">
        <f t="shared" si="163"/>
        <v>405.60271102500002</v>
      </c>
      <c r="AY706" s="157">
        <v>2.8823998000000002E-3</v>
      </c>
      <c r="AZ706" s="157">
        <v>8.6968959000000005E-6</v>
      </c>
      <c r="BA706" s="157">
        <v>2.3761162E-10</v>
      </c>
      <c r="BB706" s="157">
        <v>0</v>
      </c>
      <c r="BC706" s="157">
        <v>0</v>
      </c>
      <c r="BD706" s="157">
        <v>7.8192576000000004E-7</v>
      </c>
      <c r="BE706" s="157">
        <v>1.7089327000000001E-3</v>
      </c>
      <c r="BF706" s="157">
        <v>1.7831722E-7</v>
      </c>
      <c r="BG706" s="157">
        <v>1.8418277E-6</v>
      </c>
      <c r="BH706" s="157">
        <v>0</v>
      </c>
      <c r="BI706" s="157">
        <v>0</v>
      </c>
      <c r="BJ706" s="157">
        <v>3.3192975999999998E-10</v>
      </c>
      <c r="BK706" s="157">
        <v>2.9242574E-11</v>
      </c>
      <c r="BL706" s="157">
        <v>5.8714591000000004E-12</v>
      </c>
      <c r="BM706" s="157">
        <v>4.6798741000000001E-8</v>
      </c>
      <c r="BN706" s="157">
        <v>8.4338829000000003E-7</v>
      </c>
      <c r="BO706" s="157">
        <v>0</v>
      </c>
      <c r="BP706" s="157">
        <v>3.0741025000000002E-2</v>
      </c>
      <c r="BQ706" s="157">
        <v>405.57197000000002</v>
      </c>
      <c r="BR706" s="157">
        <v>0</v>
      </c>
      <c r="BS706" s="157">
        <v>0</v>
      </c>
      <c r="BT706" s="157">
        <v>0</v>
      </c>
      <c r="BU706"/>
      <c r="BV706" s="155">
        <v>0.17482558000000001</v>
      </c>
      <c r="BW706" s="155">
        <v>1.2698116000000001E-2</v>
      </c>
      <c r="BX706" s="155">
        <v>8.6604476999999999E-2</v>
      </c>
      <c r="BY706" s="155">
        <v>5.8402963999999995E-4</v>
      </c>
      <c r="BZ706" s="155">
        <v>1.7749180999999999E-2</v>
      </c>
      <c r="CA706" s="155">
        <v>0</v>
      </c>
      <c r="CB706" s="155">
        <v>0</v>
      </c>
      <c r="CC706" s="155">
        <v>0</v>
      </c>
      <c r="CD706" s="155">
        <v>3.8239785E-4</v>
      </c>
      <c r="CE706" s="155">
        <v>5.9505403999999997E-4</v>
      </c>
      <c r="CF706" s="155">
        <v>0</v>
      </c>
      <c r="CG706" s="155">
        <v>0</v>
      </c>
      <c r="CH706" s="155">
        <v>0</v>
      </c>
      <c r="CI706" s="155">
        <v>6.4020337000000004E-3</v>
      </c>
      <c r="CJ706" s="155">
        <v>4.9810294999999997E-2</v>
      </c>
      <c r="CK706" s="155">
        <v>5.1587754999999998E-12</v>
      </c>
      <c r="CL706" s="155">
        <v>0</v>
      </c>
      <c r="CM706"/>
      <c r="CN706" s="284">
        <v>0</v>
      </c>
      <c r="CO706" s="284">
        <v>3106.0342999999998</v>
      </c>
      <c r="CP706" s="285">
        <v>0</v>
      </c>
      <c r="CQ706" s="284">
        <v>8.6878662999999996</v>
      </c>
      <c r="CR706" s="284">
        <v>1.5562394000000001E-7</v>
      </c>
      <c r="CS706" s="284">
        <v>1.8716318000000002E-5</v>
      </c>
      <c r="CT706" s="284">
        <v>0.73401103000000001</v>
      </c>
      <c r="CU706" s="284">
        <v>24.505406000000001</v>
      </c>
      <c r="CV706" s="284">
        <v>0</v>
      </c>
      <c r="CW706" s="284">
        <v>0</v>
      </c>
      <c r="CX706"/>
      <c r="CY706" s="158"/>
      <c r="CZ706" s="272"/>
      <c r="DA706"/>
      <c r="DB706" s="247"/>
      <c r="DC706"/>
      <c r="DD706"/>
      <c r="DE706"/>
      <c r="DF706"/>
      <c r="DG706"/>
      <c r="DH706"/>
      <c r="DI706"/>
      <c r="DJ706"/>
      <c r="DK706"/>
      <c r="DL706"/>
    </row>
    <row r="707" spans="1:116" ht="14.4">
      <c r="A707" t="s">
        <v>1722</v>
      </c>
      <c r="B707" s="188" t="s">
        <v>317</v>
      </c>
      <c r="C707" s="151" t="str">
        <f t="shared" si="173"/>
        <v>A.100.24.137</v>
      </c>
      <c r="D707" s="54" t="s">
        <v>93</v>
      </c>
      <c r="E707" s="150" t="s">
        <v>352</v>
      </c>
      <c r="F707" s="153" t="str">
        <f t="shared" si="174"/>
        <v>Rhodium - CRM trade mix (64% prim 36% sec)</v>
      </c>
      <c r="G707" s="154">
        <f t="shared" si="175"/>
        <v>23454.172666666669</v>
      </c>
      <c r="H707"/>
      <c r="I707"/>
      <c r="J707" s="227">
        <f t="shared" si="169"/>
        <v>12621.534172601099</v>
      </c>
      <c r="K707"/>
      <c r="L707" s="280">
        <f t="shared" si="170"/>
        <v>146.12922821399999</v>
      </c>
      <c r="M707" s="280">
        <f t="shared" si="171"/>
        <v>2999.3375956971004</v>
      </c>
      <c r="N707" s="281">
        <f t="shared" si="172"/>
        <v>5957.9414486899996</v>
      </c>
      <c r="O707" s="280">
        <v>3518.1259</v>
      </c>
      <c r="P707" s="286">
        <v>2917.5356000000002</v>
      </c>
      <c r="Q707" s="219">
        <v>80.047044999999997</v>
      </c>
      <c r="R707" s="219">
        <v>142.89234999999999</v>
      </c>
      <c r="S707" s="219">
        <v>2.9317489000000001</v>
      </c>
      <c r="T707" s="219">
        <v>9.3594194000000006E-2</v>
      </c>
      <c r="U707" s="219">
        <v>0.21153511999999999</v>
      </c>
      <c r="V707" s="219">
        <v>1.7518739000000001</v>
      </c>
      <c r="W707" s="219">
        <v>5957.0982999999997</v>
      </c>
      <c r="X707" s="219">
        <v>0</v>
      </c>
      <c r="Y707" s="219">
        <v>0.84314869000000003</v>
      </c>
      <c r="Z707" s="219">
        <v>3.0767971000000001E-3</v>
      </c>
      <c r="AA707" s="219">
        <v>0</v>
      </c>
      <c r="AB707" s="219">
        <v>0</v>
      </c>
      <c r="AC707"/>
      <c r="AD707" s="227">
        <f t="shared" si="164"/>
        <v>3518.1259</v>
      </c>
      <c r="AE707" s="227">
        <f t="shared" si="165"/>
        <v>3145.4637471140004</v>
      </c>
      <c r="AF707" s="227">
        <f t="shared" si="166"/>
        <v>2999.3345189000001</v>
      </c>
      <c r="AG707" s="227">
        <f t="shared" si="167"/>
        <v>2999.3375956971004</v>
      </c>
      <c r="AH707" s="227">
        <f t="shared" si="168"/>
        <v>5957.9414486899996</v>
      </c>
      <c r="AI707"/>
      <c r="AJ707">
        <v>323201.15999999997</v>
      </c>
      <c r="AK707" s="155">
        <v>323048.59000000003</v>
      </c>
      <c r="AL707" s="155">
        <v>104.73896999999999</v>
      </c>
      <c r="AM707" s="155">
        <v>0</v>
      </c>
      <c r="AN707" s="155">
        <v>0</v>
      </c>
      <c r="AO707" s="155">
        <v>25.533543000000002</v>
      </c>
      <c r="AP707" s="155">
        <v>22.296412</v>
      </c>
      <c r="AQ707"/>
      <c r="AR707" s="156">
        <v>1312.1976</v>
      </c>
      <c r="AS707" s="156">
        <v>1247.6892</v>
      </c>
      <c r="AT707" s="156">
        <v>34.725304000000001</v>
      </c>
      <c r="AU707" s="156">
        <v>29.783059999999999</v>
      </c>
      <c r="AV707" s="282">
        <f t="shared" si="161"/>
        <v>7.4801513960626995E-2</v>
      </c>
      <c r="AW707" s="282">
        <f t="shared" si="162"/>
        <v>1.2842198157996229E-4</v>
      </c>
      <c r="AX707" s="283">
        <f t="shared" si="163"/>
        <v>4171.2969700000003</v>
      </c>
      <c r="AY707" s="157">
        <v>2.1765472000000001E-2</v>
      </c>
      <c r="AZ707" s="157">
        <v>6.5671682999999997E-5</v>
      </c>
      <c r="BA707" s="157">
        <v>1.7942442000000001E-9</v>
      </c>
      <c r="BB707" s="157">
        <v>0</v>
      </c>
      <c r="BC707" s="157">
        <v>0</v>
      </c>
      <c r="BD707" s="157">
        <v>4.5054933000000002E-6</v>
      </c>
      <c r="BE707" s="157">
        <v>5.3031215999999999E-2</v>
      </c>
      <c r="BF707" s="157">
        <v>1.0293142000000001E-6</v>
      </c>
      <c r="BG707" s="157">
        <v>6.1719057999999995E-5</v>
      </c>
      <c r="BH707" s="157">
        <v>0</v>
      </c>
      <c r="BI707" s="157">
        <v>0</v>
      </c>
      <c r="BJ707" s="157">
        <v>1.1949471000000001E-10</v>
      </c>
      <c r="BK707" s="157">
        <v>1.0527327E-11</v>
      </c>
      <c r="BL707" s="157">
        <v>2.1137252999999998E-12</v>
      </c>
      <c r="BM707" s="157">
        <v>1.6847547000000001E-8</v>
      </c>
      <c r="BN707" s="157">
        <v>3.0361978000000001E-7</v>
      </c>
      <c r="BO707" s="157">
        <v>0</v>
      </c>
      <c r="BP707" s="157">
        <v>940.81106999999997</v>
      </c>
      <c r="BQ707" s="157">
        <v>3230.4859000000001</v>
      </c>
      <c r="BR707" s="157">
        <v>0</v>
      </c>
      <c r="BS707" s="157">
        <v>0</v>
      </c>
      <c r="BT707" s="157">
        <v>0</v>
      </c>
      <c r="BU707"/>
      <c r="BV707" s="155">
        <v>1.8820247000000001</v>
      </c>
      <c r="BW707" s="155">
        <v>0.42550982999999998</v>
      </c>
      <c r="BX707" s="155">
        <v>0.65396456000000003</v>
      </c>
      <c r="BY707" s="155">
        <v>2.1025477000000001E-4</v>
      </c>
      <c r="BZ707" s="155">
        <v>0.35313123000000002</v>
      </c>
      <c r="CA707" s="155">
        <v>0</v>
      </c>
      <c r="CB707" s="155">
        <v>0</v>
      </c>
      <c r="CC707" s="155">
        <v>0</v>
      </c>
      <c r="CD707" s="155">
        <v>1.3766323E-4</v>
      </c>
      <c r="CE707" s="155">
        <v>2.1542054999999999E-4</v>
      </c>
      <c r="CF707" s="155">
        <v>0</v>
      </c>
      <c r="CG707" s="155">
        <v>0</v>
      </c>
      <c r="CH707" s="155">
        <v>0</v>
      </c>
      <c r="CI707" s="155">
        <v>5.4935835000000002E-2</v>
      </c>
      <c r="CJ707" s="155">
        <v>0.39391987000000001</v>
      </c>
      <c r="CK707" s="155">
        <v>1.8571592000000001E-12</v>
      </c>
      <c r="CL707" s="155">
        <v>0</v>
      </c>
      <c r="CM707"/>
      <c r="CN707" s="284">
        <v>0</v>
      </c>
      <c r="CO707" s="284">
        <v>23454.171999999999</v>
      </c>
      <c r="CP707" s="285">
        <v>115.13638</v>
      </c>
      <c r="CQ707" s="284">
        <v>291.12763000000001</v>
      </c>
      <c r="CR707" s="284">
        <v>5.6024617000000001E-8</v>
      </c>
      <c r="CS707" s="284">
        <v>6.7378743999999998E-6</v>
      </c>
      <c r="CT707" s="284">
        <v>17.864241</v>
      </c>
      <c r="CU707" s="284">
        <v>8.8219460999999999</v>
      </c>
      <c r="CV707" s="284">
        <v>0</v>
      </c>
      <c r="CW707" s="284">
        <v>0</v>
      </c>
      <c r="CX707"/>
      <c r="CY707" s="158"/>
      <c r="CZ707" s="272"/>
      <c r="DA707"/>
      <c r="DB707" s="247"/>
      <c r="DC707"/>
      <c r="DD707"/>
      <c r="DE707"/>
      <c r="DF707"/>
      <c r="DG707"/>
      <c r="DH707"/>
      <c r="DI707"/>
      <c r="DJ707"/>
      <c r="DK707"/>
      <c r="DL707"/>
    </row>
    <row r="708" spans="1:116" ht="14.4">
      <c r="A708" t="s">
        <v>791</v>
      </c>
      <c r="B708" s="188" t="s">
        <v>317</v>
      </c>
      <c r="C708" s="151" t="str">
        <f t="shared" si="173"/>
        <v>A.100.24.138</v>
      </c>
      <c r="D708" s="54" t="s">
        <v>93</v>
      </c>
      <c r="E708" s="150" t="s">
        <v>352</v>
      </c>
      <c r="F708" s="153" t="str">
        <f t="shared" si="174"/>
        <v>Silicon (metallurgical) for steel</v>
      </c>
      <c r="G708" s="154">
        <f t="shared" si="175"/>
        <v>5.4581633333333333</v>
      </c>
      <c r="H708"/>
      <c r="I708"/>
      <c r="J708" s="227">
        <f t="shared" si="169"/>
        <v>2.0773962668938486</v>
      </c>
      <c r="K708"/>
      <c r="L708" s="280">
        <f t="shared" si="170"/>
        <v>2.72543513E-2</v>
      </c>
      <c r="M708" s="280">
        <f t="shared" si="171"/>
        <v>3.9884377339000007E-2</v>
      </c>
      <c r="N708" s="281">
        <f t="shared" si="172"/>
        <v>1.1915330382548488</v>
      </c>
      <c r="O708" s="280">
        <v>0.81872449999999997</v>
      </c>
      <c r="P708" s="219">
        <v>1.4680224E-2</v>
      </c>
      <c r="Q708" s="219">
        <v>2.2460414000000001E-2</v>
      </c>
      <c r="R708" s="219">
        <v>2.2934060999999999E-2</v>
      </c>
      <c r="S708" s="219">
        <v>3.5778717000000001E-3</v>
      </c>
      <c r="T708" s="219">
        <v>3.4579149999999998E-4</v>
      </c>
      <c r="U708" s="219">
        <v>3.9662710000000002E-4</v>
      </c>
      <c r="V708" s="219">
        <v>2.0514793999999999E-3</v>
      </c>
      <c r="W708" s="219">
        <v>1.1807618</v>
      </c>
      <c r="X708" s="219">
        <v>6.5980578999999995E-4</v>
      </c>
      <c r="Y708" s="219">
        <v>1.0769356000000001E-2</v>
      </c>
      <c r="Z708" s="286">
        <v>3.2454148999999999E-5</v>
      </c>
      <c r="AA708" s="286">
        <v>1.8822435999999999E-6</v>
      </c>
      <c r="AB708" s="286">
        <v>1.1248886E-11</v>
      </c>
      <c r="AC708"/>
      <c r="AD708" s="227">
        <f t="shared" si="164"/>
        <v>0.81872449999999997</v>
      </c>
      <c r="AE708" s="227">
        <f t="shared" si="165"/>
        <v>6.6446468700000011E-2</v>
      </c>
      <c r="AF708" s="227">
        <f t="shared" si="166"/>
        <v>3.9193999643600007E-2</v>
      </c>
      <c r="AG708" s="227">
        <f t="shared" si="167"/>
        <v>3.9884377339E-2</v>
      </c>
      <c r="AH708" s="227">
        <f t="shared" si="168"/>
        <v>1.1915311560112487</v>
      </c>
      <c r="AI708"/>
      <c r="AJ708">
        <v>57.653410999999998</v>
      </c>
      <c r="AK708" s="155">
        <v>56.722329000000002</v>
      </c>
      <c r="AL708" s="155">
        <v>0.61701461999999996</v>
      </c>
      <c r="AM708" s="155">
        <v>0</v>
      </c>
      <c r="AN708" s="155">
        <v>2.9067427999999999E-2</v>
      </c>
      <c r="AO708" s="155">
        <v>0.16541378000000001</v>
      </c>
      <c r="AP708" s="155">
        <v>0.11958644</v>
      </c>
      <c r="AQ708"/>
      <c r="AR708" s="156">
        <v>9.8786681000000001E-2</v>
      </c>
      <c r="AS708" s="156">
        <v>8.9773278999999997E-2</v>
      </c>
      <c r="AT708" s="156">
        <v>4.2569946000000003E-3</v>
      </c>
      <c r="AU708" s="156">
        <v>4.7564082000000002E-3</v>
      </c>
      <c r="AV708" s="282">
        <f t="shared" si="161"/>
        <v>5.3820910144888002E-6</v>
      </c>
      <c r="AW708" s="282">
        <f t="shared" si="162"/>
        <v>1.5743322855317556E-8</v>
      </c>
      <c r="AX708" s="283">
        <f t="shared" si="163"/>
        <v>0.66616361699999993</v>
      </c>
      <c r="AY708" s="157">
        <v>5.065185E-6</v>
      </c>
      <c r="AZ708" s="157">
        <v>1.5282884999999998E-8</v>
      </c>
      <c r="BA708" s="157">
        <v>4.1755026E-13</v>
      </c>
      <c r="BB708" s="157">
        <v>1.5893568E-12</v>
      </c>
      <c r="BC708" s="157">
        <v>0</v>
      </c>
      <c r="BD708" s="157">
        <v>6.5568122999999995E-10</v>
      </c>
      <c r="BE708" s="157">
        <v>3.1580943000000002E-7</v>
      </c>
      <c r="BF708" s="157">
        <v>1.4520115E-10</v>
      </c>
      <c r="BG708" s="157">
        <v>3.1449595E-10</v>
      </c>
      <c r="BH708" s="157">
        <v>2.0982186E-14</v>
      </c>
      <c r="BI708" s="157">
        <v>2.6962836E-16</v>
      </c>
      <c r="BJ708" s="157">
        <v>2.2607249000000001E-13</v>
      </c>
      <c r="BK708" s="157">
        <v>6.3768503000000001E-14</v>
      </c>
      <c r="BL708" s="157">
        <v>1.2112235E-14</v>
      </c>
      <c r="BM708" s="157">
        <v>4.9096092000000003E-11</v>
      </c>
      <c r="BN708" s="157">
        <v>3.9021780999999999E-10</v>
      </c>
      <c r="BO708" s="157">
        <v>1.5196683000000001E-20</v>
      </c>
      <c r="BP708" s="157">
        <v>9.9063876999999995E-2</v>
      </c>
      <c r="BQ708" s="157">
        <v>0.56709973999999996</v>
      </c>
      <c r="BR708" s="157">
        <v>0</v>
      </c>
      <c r="BS708" s="157">
        <v>0</v>
      </c>
      <c r="BT708" s="157">
        <v>0</v>
      </c>
      <c r="BU708"/>
      <c r="BV708" s="155">
        <v>2.3439085E-4</v>
      </c>
      <c r="BW708" s="155">
        <v>2.1847361000000001E-6</v>
      </c>
      <c r="BX708" s="155">
        <v>1.5218807999999999E-4</v>
      </c>
      <c r="BY708" s="155">
        <v>2.5115106E-7</v>
      </c>
      <c r="BZ708" s="155">
        <v>4.3784353E-6</v>
      </c>
      <c r="CA708" s="155">
        <v>3.2709222000000003E-8</v>
      </c>
      <c r="CB708" s="155">
        <v>5.2207993999999996E-10</v>
      </c>
      <c r="CC708" s="155">
        <v>4.9262549999999998E-8</v>
      </c>
      <c r="CD708" s="155">
        <v>4.8544812000000001E-7</v>
      </c>
      <c r="CE708" s="155">
        <v>3.6573514999999997E-7</v>
      </c>
      <c r="CF708" s="155">
        <v>0</v>
      </c>
      <c r="CG708" s="155">
        <v>3.3605524999999997E-17</v>
      </c>
      <c r="CH708" s="155">
        <v>2.7516073000000002E-13</v>
      </c>
      <c r="CI708" s="155">
        <v>4.5228356999999996E-6</v>
      </c>
      <c r="CJ708" s="155">
        <v>6.9925726000000005E-5</v>
      </c>
      <c r="CK708" s="155">
        <v>6.2083316999999999E-9</v>
      </c>
      <c r="CL708" s="155">
        <v>0</v>
      </c>
      <c r="CM708"/>
      <c r="CN708" s="284">
        <v>2.3289979999999998E-13</v>
      </c>
      <c r="CO708" s="284">
        <v>5.4581676000000003</v>
      </c>
      <c r="CP708" s="285">
        <v>1.3554217999999999E-3</v>
      </c>
      <c r="CQ708" s="284">
        <v>1.5022086999999999E-3</v>
      </c>
      <c r="CR708" s="284">
        <v>1.0658660000000001E-10</v>
      </c>
      <c r="CS708" s="284">
        <v>1.2467355000000001E-8</v>
      </c>
      <c r="CT708" s="284">
        <v>1.6236133000000001E-4</v>
      </c>
      <c r="CU708" s="284">
        <v>3.5744045000000002E-2</v>
      </c>
      <c r="CV708" s="284">
        <v>1.4041639E-8</v>
      </c>
      <c r="CW708" s="284">
        <v>1.1506345999999999E-5</v>
      </c>
      <c r="CX708"/>
      <c r="CY708" s="158"/>
      <c r="CZ708" s="272"/>
      <c r="DA708"/>
      <c r="DB708" s="247"/>
      <c r="DC708"/>
      <c r="DD708"/>
      <c r="DE708"/>
      <c r="DF708"/>
      <c r="DG708"/>
      <c r="DH708"/>
      <c r="DI708"/>
      <c r="DJ708"/>
      <c r="DK708"/>
      <c r="DL708"/>
    </row>
    <row r="709" spans="1:116" ht="14.4">
      <c r="A709" t="s">
        <v>3535</v>
      </c>
      <c r="B709" s="188" t="s">
        <v>317</v>
      </c>
      <c r="C709" s="151" t="str">
        <f t="shared" si="173"/>
        <v>A.100.24.139</v>
      </c>
      <c r="D709" s="54" t="s">
        <v>93</v>
      </c>
      <c r="E709" s="150" t="s">
        <v>352</v>
      </c>
      <c r="F709" s="153" t="str">
        <f t="shared" si="174"/>
        <v>Silver (primary)</v>
      </c>
      <c r="G709" s="154">
        <f t="shared" si="175"/>
        <v>449.38690000000003</v>
      </c>
      <c r="H709"/>
      <c r="I709"/>
      <c r="J709" s="227">
        <f t="shared" si="169"/>
        <v>819.30927595000003</v>
      </c>
      <c r="K709"/>
      <c r="L709" s="280">
        <f t="shared" si="170"/>
        <v>4.8657536500000003</v>
      </c>
      <c r="M709" s="280">
        <f t="shared" si="171"/>
        <v>86.063376500000004</v>
      </c>
      <c r="N709" s="281">
        <f t="shared" si="172"/>
        <v>660.9721108</v>
      </c>
      <c r="O709" s="280">
        <v>67.408034999999998</v>
      </c>
      <c r="P709" s="286">
        <v>56.392183000000003</v>
      </c>
      <c r="Q709" s="219">
        <v>24.844878000000001</v>
      </c>
      <c r="R709" s="219">
        <v>-1.7684986</v>
      </c>
      <c r="S709" s="219">
        <v>2.6817937000000001</v>
      </c>
      <c r="T709" s="219">
        <v>0.28802414999999998</v>
      </c>
      <c r="U709" s="219">
        <v>3.6644344000000002</v>
      </c>
      <c r="V709" s="219">
        <v>4.8263154999999998</v>
      </c>
      <c r="W709" s="219">
        <v>650.25</v>
      </c>
      <c r="X709" s="219">
        <v>0</v>
      </c>
      <c r="Y709" s="219">
        <v>6.4501429999999997</v>
      </c>
      <c r="Z709" s="219">
        <v>0</v>
      </c>
      <c r="AA709" s="219">
        <v>4.2719677999999996</v>
      </c>
      <c r="AB709" s="219">
        <v>0</v>
      </c>
      <c r="AC709"/>
      <c r="AD709" s="227">
        <f t="shared" si="164"/>
        <v>67.408034999999998</v>
      </c>
      <c r="AE709" s="227">
        <f t="shared" si="165"/>
        <v>90.92913015000002</v>
      </c>
      <c r="AF709" s="227">
        <f t="shared" si="166"/>
        <v>90.335344300000003</v>
      </c>
      <c r="AG709" s="227">
        <f t="shared" si="167"/>
        <v>86.063376500000004</v>
      </c>
      <c r="AH709" s="227">
        <f t="shared" si="168"/>
        <v>656.70014300000003</v>
      </c>
      <c r="AI709"/>
      <c r="AJ709">
        <v>801.26</v>
      </c>
      <c r="AK709" s="155">
        <v>0</v>
      </c>
      <c r="AL709" s="155">
        <v>801.26</v>
      </c>
      <c r="AM709" s="155">
        <v>0</v>
      </c>
      <c r="AN709" s="155">
        <v>0</v>
      </c>
      <c r="AO709" s="155">
        <v>0</v>
      </c>
      <c r="AP709" s="155">
        <v>0</v>
      </c>
      <c r="AQ709"/>
      <c r="AR709" s="156">
        <v>28.861173000000001</v>
      </c>
      <c r="AS709" s="156">
        <v>27.693262000000001</v>
      </c>
      <c r="AT709" s="156">
        <v>0.91515561999999995</v>
      </c>
      <c r="AU709" s="156">
        <v>0.25275599999999998</v>
      </c>
      <c r="AV709" s="282">
        <f t="shared" si="161"/>
        <v>1.6602674376060003E-3</v>
      </c>
      <c r="AW709" s="282">
        <f t="shared" si="162"/>
        <v>3.384451204998E-6</v>
      </c>
      <c r="AX709" s="283">
        <f t="shared" si="163"/>
        <v>35.4</v>
      </c>
      <c r="AY709" s="157">
        <v>4.1703104E-4</v>
      </c>
      <c r="AZ709" s="157">
        <v>1.2582833000000001E-6</v>
      </c>
      <c r="BA709" s="157">
        <v>3.4378098000000002E-11</v>
      </c>
      <c r="BB709" s="157">
        <v>0</v>
      </c>
      <c r="BC709" s="157">
        <v>0</v>
      </c>
      <c r="BD709" s="157">
        <v>-5.6426393999999998E-8</v>
      </c>
      <c r="BE709" s="157">
        <v>1.0241358000000001E-3</v>
      </c>
      <c r="BF709" s="157">
        <v>-1.2892576000000001E-8</v>
      </c>
      <c r="BG709" s="157">
        <v>1.1929494000000001E-6</v>
      </c>
      <c r="BH709" s="157">
        <v>8.9067861999999995E-7</v>
      </c>
      <c r="BI709" s="157">
        <v>0</v>
      </c>
      <c r="BJ709" s="157">
        <v>5.0575650000000003E-8</v>
      </c>
      <c r="BK709" s="157">
        <v>3.8101448999999997E-9</v>
      </c>
      <c r="BL709" s="157">
        <v>1.012288E-9</v>
      </c>
      <c r="BM709" s="157">
        <v>6.9019694000000003E-5</v>
      </c>
      <c r="BN709" s="157">
        <v>1.5013733000000001E-4</v>
      </c>
      <c r="BO709" s="157">
        <v>0</v>
      </c>
      <c r="BP709" s="157">
        <v>35.4</v>
      </c>
      <c r="BQ709" s="157">
        <v>0</v>
      </c>
      <c r="BR709" s="157">
        <v>0</v>
      </c>
      <c r="BS709" s="157">
        <v>0</v>
      </c>
      <c r="BT709" s="157">
        <v>0</v>
      </c>
      <c r="BU709"/>
      <c r="BV709" s="155">
        <v>1.4556141</v>
      </c>
      <c r="BW709" s="155">
        <v>8.2245539000000006E-3</v>
      </c>
      <c r="BX709" s="155">
        <v>1.2530098999999999E-2</v>
      </c>
      <c r="BY709" s="155">
        <v>5.6540278000000003E-4</v>
      </c>
      <c r="BZ709" s="155">
        <v>6.7748477999999999E-3</v>
      </c>
      <c r="CA709" s="155">
        <v>0</v>
      </c>
      <c r="CB709" s="155">
        <v>2.3175271000000001E-2</v>
      </c>
      <c r="CC709" s="155">
        <v>0</v>
      </c>
      <c r="CD709" s="155">
        <v>4.0226064999999999E-4</v>
      </c>
      <c r="CE709" s="155">
        <v>2.4320861E-3</v>
      </c>
      <c r="CF709" s="155">
        <v>0</v>
      </c>
      <c r="CG709" s="155">
        <v>0</v>
      </c>
      <c r="CH709" s="155">
        <v>0</v>
      </c>
      <c r="CI709" s="155">
        <v>1.9582365999999999E-4</v>
      </c>
      <c r="CJ709" s="155">
        <v>1.0255456000000001E-3</v>
      </c>
      <c r="CK709" s="155">
        <v>1.4002882000000001</v>
      </c>
      <c r="CL709" s="155">
        <v>0</v>
      </c>
      <c r="CM709"/>
      <c r="CN709" s="284">
        <v>0</v>
      </c>
      <c r="CO709" s="284">
        <v>449.38690000000003</v>
      </c>
      <c r="CP709" s="285">
        <v>-1.5380076</v>
      </c>
      <c r="CQ709" s="284">
        <v>5.6271199999999997</v>
      </c>
      <c r="CR709" s="284">
        <v>2.7846709E-5</v>
      </c>
      <c r="CS709" s="284">
        <v>2.3435791E-4</v>
      </c>
      <c r="CT709" s="284">
        <v>0.34387949000000001</v>
      </c>
      <c r="CU709" s="284">
        <v>1561.9540999999999</v>
      </c>
      <c r="CV709" s="284">
        <v>0.59153957000000001</v>
      </c>
      <c r="CW709" s="284">
        <v>0</v>
      </c>
      <c r="CX709"/>
      <c r="CY709" s="158"/>
      <c r="CZ709" s="273"/>
      <c r="DA709"/>
      <c r="DB709" s="247"/>
      <c r="DC709"/>
      <c r="DD709"/>
      <c r="DE709"/>
      <c r="DF709"/>
      <c r="DG709"/>
      <c r="DH709"/>
      <c r="DI709"/>
      <c r="DJ709"/>
      <c r="DK709"/>
      <c r="DL709"/>
    </row>
    <row r="710" spans="1:116" ht="14.4">
      <c r="A710" t="s">
        <v>792</v>
      </c>
      <c r="B710" s="188" t="s">
        <v>317</v>
      </c>
      <c r="C710" s="151" t="str">
        <f t="shared" si="173"/>
        <v>A.100.24.140</v>
      </c>
      <c r="D710" s="54" t="s">
        <v>93</v>
      </c>
      <c r="E710" s="150" t="s">
        <v>352</v>
      </c>
      <c r="F710" s="153" t="str">
        <f t="shared" si="174"/>
        <v>Silver (secondary)</v>
      </c>
      <c r="G710" s="154">
        <f t="shared" si="175"/>
        <v>14.373962000000001</v>
      </c>
      <c r="H710"/>
      <c r="I710"/>
      <c r="J710" s="227">
        <f t="shared" si="169"/>
        <v>3.3086788974059997</v>
      </c>
      <c r="K710"/>
      <c r="L710" s="280">
        <f t="shared" si="170"/>
        <v>0.2391587735</v>
      </c>
      <c r="M710" s="280">
        <f t="shared" si="171"/>
        <v>0.90771485159600018</v>
      </c>
      <c r="N710" s="281">
        <f t="shared" si="172"/>
        <v>5.7109723099999996E-3</v>
      </c>
      <c r="O710" s="280">
        <v>2.1560942999999999</v>
      </c>
      <c r="P710" s="219">
        <v>0.68097914000000004</v>
      </c>
      <c r="Q710" s="219">
        <v>0.19227999000000001</v>
      </c>
      <c r="R710" s="219">
        <v>0.17524007999999999</v>
      </c>
      <c r="S710" s="219">
        <v>5.8847007E-2</v>
      </c>
      <c r="T710" s="219">
        <v>1.1355018E-3</v>
      </c>
      <c r="U710" s="219">
        <v>3.9361847000000004E-3</v>
      </c>
      <c r="V710" s="219">
        <v>3.4429239E-2</v>
      </c>
      <c r="W710" s="219">
        <v>9.4036930999999999E-4</v>
      </c>
      <c r="X710" s="219">
        <v>0</v>
      </c>
      <c r="Y710" s="219">
        <v>4.770603E-3</v>
      </c>
      <c r="Z710" s="286">
        <v>2.6482595999999999E-5</v>
      </c>
      <c r="AA710" s="219">
        <v>0</v>
      </c>
      <c r="AB710" s="219">
        <v>0</v>
      </c>
      <c r="AC710"/>
      <c r="AD710" s="227">
        <f t="shared" si="164"/>
        <v>2.1560942999999999</v>
      </c>
      <c r="AE710" s="227">
        <f t="shared" si="165"/>
        <v>1.1468471425000002</v>
      </c>
      <c r="AF710" s="227">
        <f t="shared" si="166"/>
        <v>0.90768836900000016</v>
      </c>
      <c r="AG710" s="227">
        <f t="shared" si="167"/>
        <v>0.90771485159600007</v>
      </c>
      <c r="AH710" s="227">
        <f t="shared" si="168"/>
        <v>5.7109723099999996E-3</v>
      </c>
      <c r="AI710"/>
      <c r="AJ710">
        <v>171.27177</v>
      </c>
      <c r="AK710" s="155">
        <v>170.37511000000001</v>
      </c>
      <c r="AL710" s="155">
        <v>0.59262150000000002</v>
      </c>
      <c r="AM710" s="155">
        <v>0</v>
      </c>
      <c r="AN710" s="155">
        <v>0</v>
      </c>
      <c r="AO710" s="155">
        <v>0.14232905000000001</v>
      </c>
      <c r="AP710" s="155">
        <v>0.1617094</v>
      </c>
      <c r="AQ710"/>
      <c r="AR710" s="156">
        <v>0.47159258999999998</v>
      </c>
      <c r="AS710" s="156">
        <v>0.44435856000000001</v>
      </c>
      <c r="AT710" s="156">
        <v>1.5068684000000001E-2</v>
      </c>
      <c r="AU710" s="156">
        <v>1.2165346E-2</v>
      </c>
      <c r="AV710" s="282">
        <f t="shared" si="161"/>
        <v>2.6640201205760002E-5</v>
      </c>
      <c r="AW710" s="282">
        <f t="shared" si="162"/>
        <v>5.5727380508746995E-8</v>
      </c>
      <c r="AX710" s="283">
        <f t="shared" si="163"/>
        <v>1.7038299953910001</v>
      </c>
      <c r="AY710" s="157">
        <v>1.3339037E-5</v>
      </c>
      <c r="AZ710" s="157">
        <v>4.0247094E-8</v>
      </c>
      <c r="BA710" s="157">
        <v>1.0996080999999999E-12</v>
      </c>
      <c r="BB710" s="157">
        <v>0</v>
      </c>
      <c r="BC710" s="157">
        <v>0</v>
      </c>
      <c r="BD710" s="157">
        <v>4.6959760000000001E-9</v>
      </c>
      <c r="BE710" s="157">
        <v>1.3290292E-5</v>
      </c>
      <c r="BF710" s="157">
        <v>1.0709116000000001E-9</v>
      </c>
      <c r="BG710" s="157">
        <v>1.4405784999999999E-8</v>
      </c>
      <c r="BH710" s="157">
        <v>0</v>
      </c>
      <c r="BI710" s="157">
        <v>0</v>
      </c>
      <c r="BJ710" s="157">
        <v>2.2426226999999999E-12</v>
      </c>
      <c r="BK710" s="157">
        <v>2.0683725999999999E-13</v>
      </c>
      <c r="BL710" s="157">
        <v>4.0840687000000002E-14</v>
      </c>
      <c r="BM710" s="157">
        <v>2.4715586000000002E-10</v>
      </c>
      <c r="BN710" s="157">
        <v>5.9290739000000001E-9</v>
      </c>
      <c r="BO710" s="157">
        <v>0</v>
      </c>
      <c r="BP710" s="157">
        <v>7.8895391000000006E-5</v>
      </c>
      <c r="BQ710" s="157">
        <v>1.7037511000000001</v>
      </c>
      <c r="BR710" s="157">
        <v>0</v>
      </c>
      <c r="BS710" s="157">
        <v>0</v>
      </c>
      <c r="BT710" s="157">
        <v>0</v>
      </c>
      <c r="BU710"/>
      <c r="BV710" s="155">
        <v>8.9288290999999995E-4</v>
      </c>
      <c r="BW710" s="155">
        <v>9.9317837000000001E-5</v>
      </c>
      <c r="BX710" s="155">
        <v>4.0078420999999998E-4</v>
      </c>
      <c r="BY710" s="155">
        <v>4.1171775000000003E-6</v>
      </c>
      <c r="BZ710" s="155">
        <v>1.3448430999999999E-4</v>
      </c>
      <c r="CA710" s="155">
        <v>0</v>
      </c>
      <c r="CB710" s="155">
        <v>0</v>
      </c>
      <c r="CC710" s="155">
        <v>0</v>
      </c>
      <c r="CD710" s="155">
        <v>1.751949E-6</v>
      </c>
      <c r="CE710" s="155">
        <v>4.0420396000000001E-6</v>
      </c>
      <c r="CF710" s="155">
        <v>0</v>
      </c>
      <c r="CG710" s="155">
        <v>0</v>
      </c>
      <c r="CH710" s="155">
        <v>0</v>
      </c>
      <c r="CI710" s="155">
        <v>3.9945126999999999E-5</v>
      </c>
      <c r="CJ710" s="155">
        <v>2.0844027000000001E-4</v>
      </c>
      <c r="CK710" s="155">
        <v>1.3239754000000001E-14</v>
      </c>
      <c r="CL710" s="155">
        <v>0</v>
      </c>
      <c r="CM710"/>
      <c r="CN710" s="284">
        <v>0</v>
      </c>
      <c r="CO710" s="284">
        <v>14.373962000000001</v>
      </c>
      <c r="CP710" s="285">
        <v>0</v>
      </c>
      <c r="CQ710" s="284">
        <v>6.7951817999999997E-2</v>
      </c>
      <c r="CR710" s="284">
        <v>1.0469964000000001E-9</v>
      </c>
      <c r="CS710" s="284">
        <v>1.2680098000000001E-7</v>
      </c>
      <c r="CT710" s="284">
        <v>5.6201167000000003E-3</v>
      </c>
      <c r="CU710" s="284">
        <v>0.17327727000000001</v>
      </c>
      <c r="CV710" s="284">
        <v>0</v>
      </c>
      <c r="CW710" s="284">
        <v>0</v>
      </c>
      <c r="CX710"/>
      <c r="CY710" s="158"/>
      <c r="CZ710" s="273"/>
      <c r="DA710"/>
      <c r="DB710" s="247"/>
      <c r="DC710"/>
      <c r="DD710"/>
      <c r="DE710"/>
      <c r="DF710"/>
      <c r="DG710"/>
      <c r="DH710"/>
      <c r="DI710"/>
      <c r="DJ710"/>
      <c r="DK710"/>
      <c r="DL710"/>
    </row>
    <row r="711" spans="1:116" ht="14.4">
      <c r="A711" t="s">
        <v>793</v>
      </c>
      <c r="B711" s="188" t="s">
        <v>317</v>
      </c>
      <c r="C711" s="151" t="str">
        <f t="shared" si="173"/>
        <v>A.100.24.141</v>
      </c>
      <c r="D711" s="54" t="s">
        <v>93</v>
      </c>
      <c r="E711" s="150" t="s">
        <v>352</v>
      </c>
      <c r="F711" s="153" t="str">
        <f t="shared" si="174"/>
        <v>Silver trade mix (81% prim 19% sec)</v>
      </c>
      <c r="G711" s="154">
        <f t="shared" si="175"/>
        <v>366.73444000000001</v>
      </c>
      <c r="H711"/>
      <c r="I711"/>
      <c r="J711" s="227">
        <f t="shared" si="169"/>
        <v>664.26916294169337</v>
      </c>
      <c r="K711"/>
      <c r="L711" s="280">
        <f t="shared" si="170"/>
        <v>3.9867007099999996</v>
      </c>
      <c r="M711" s="280">
        <f t="shared" si="171"/>
        <v>69.883800131693306</v>
      </c>
      <c r="N711" s="281">
        <f t="shared" si="172"/>
        <v>535.3884961</v>
      </c>
      <c r="O711" s="280">
        <v>55.010165999999998</v>
      </c>
      <c r="P711" s="286">
        <v>45.807054000000001</v>
      </c>
      <c r="Q711" s="219">
        <v>20.160883999999999</v>
      </c>
      <c r="R711" s="219">
        <v>-1.3991883000000001</v>
      </c>
      <c r="S711" s="219">
        <v>2.1834338999999998</v>
      </c>
      <c r="T711" s="219">
        <v>0.23351531</v>
      </c>
      <c r="U711" s="219">
        <v>2.9689397999999998</v>
      </c>
      <c r="V711" s="219">
        <v>3.9158571000000002</v>
      </c>
      <c r="W711" s="219">
        <v>526.70267999999999</v>
      </c>
      <c r="X711" s="219">
        <v>0</v>
      </c>
      <c r="Y711" s="219">
        <v>5.2255222000000003</v>
      </c>
      <c r="Z711" s="286">
        <v>5.0316933000000003E-6</v>
      </c>
      <c r="AA711" s="219">
        <v>3.4602938999999999</v>
      </c>
      <c r="AB711" s="219">
        <v>0</v>
      </c>
      <c r="AC711"/>
      <c r="AD711" s="227">
        <f t="shared" si="164"/>
        <v>55.010165999999998</v>
      </c>
      <c r="AE711" s="227">
        <f t="shared" si="165"/>
        <v>73.870495809999994</v>
      </c>
      <c r="AF711" s="227">
        <f t="shared" si="166"/>
        <v>73.344088999999997</v>
      </c>
      <c r="AG711" s="227">
        <f t="shared" si="167"/>
        <v>69.883800131693292</v>
      </c>
      <c r="AH711" s="227">
        <f t="shared" si="168"/>
        <v>531.92820219999999</v>
      </c>
      <c r="AI711"/>
      <c r="AJ711">
        <v>681.56223999999997</v>
      </c>
      <c r="AK711" s="155">
        <v>32.371271</v>
      </c>
      <c r="AL711" s="155">
        <v>649.13319999999999</v>
      </c>
      <c r="AM711" s="155">
        <v>0</v>
      </c>
      <c r="AN711" s="155">
        <v>0</v>
      </c>
      <c r="AO711" s="155">
        <v>2.704252E-2</v>
      </c>
      <c r="AP711" s="155">
        <v>3.0724787E-2</v>
      </c>
      <c r="AQ711"/>
      <c r="AR711" s="156">
        <v>23.467153</v>
      </c>
      <c r="AS711" s="156">
        <v>22.515969999999999</v>
      </c>
      <c r="AT711" s="156">
        <v>0.74413910000000005</v>
      </c>
      <c r="AU711" s="156">
        <v>0.20704378000000001</v>
      </c>
      <c r="AV711" s="282">
        <f t="shared" si="161"/>
        <v>1.349878305857E-3</v>
      </c>
      <c r="AW711" s="282">
        <f t="shared" si="162"/>
        <v>2.7519936929249999E-6</v>
      </c>
      <c r="AX711" s="283">
        <f t="shared" si="163"/>
        <v>28.997727709999999</v>
      </c>
      <c r="AY711" s="157">
        <v>3.4032955999999999E-4</v>
      </c>
      <c r="AZ711" s="157">
        <v>1.0268564000000001E-6</v>
      </c>
      <c r="BA711" s="157">
        <v>2.8055185E-11</v>
      </c>
      <c r="BB711" s="157">
        <v>0</v>
      </c>
      <c r="BC711" s="157">
        <v>0</v>
      </c>
      <c r="BD711" s="157">
        <v>-4.4813143000000002E-8</v>
      </c>
      <c r="BE711" s="157">
        <v>8.3207519000000005E-4</v>
      </c>
      <c r="BF711" s="157">
        <v>-1.0239513E-8</v>
      </c>
      <c r="BG711" s="157">
        <v>9.6902614999999995E-7</v>
      </c>
      <c r="BH711" s="157">
        <v>7.2144968E-7</v>
      </c>
      <c r="BI711" s="157">
        <v>0</v>
      </c>
      <c r="BJ711" s="157">
        <v>4.0966703E-8</v>
      </c>
      <c r="BK711" s="157">
        <v>3.0862566999999998E-9</v>
      </c>
      <c r="BL711" s="157">
        <v>8.1996104000000001E-10</v>
      </c>
      <c r="BM711" s="157">
        <v>5.5905999E-5</v>
      </c>
      <c r="BN711" s="157">
        <v>1.2161237E-4</v>
      </c>
      <c r="BO711" s="157">
        <v>0</v>
      </c>
      <c r="BP711" s="157">
        <v>28.674015000000001</v>
      </c>
      <c r="BQ711" s="157">
        <v>0.32371271000000001</v>
      </c>
      <c r="BR711" s="157">
        <v>0</v>
      </c>
      <c r="BS711" s="157">
        <v>0</v>
      </c>
      <c r="BT711" s="157">
        <v>0</v>
      </c>
      <c r="BU711"/>
      <c r="BV711" s="155">
        <v>1.1792171</v>
      </c>
      <c r="BW711" s="155">
        <v>6.6807589999999997E-3</v>
      </c>
      <c r="BX711" s="155">
        <v>1.0225529000000001E-2</v>
      </c>
      <c r="BY711" s="155">
        <v>4.5875852000000001E-4</v>
      </c>
      <c r="BZ711" s="155">
        <v>5.5131787999999999E-3</v>
      </c>
      <c r="CA711" s="155">
        <v>0</v>
      </c>
      <c r="CB711" s="155">
        <v>1.8771968999999999E-2</v>
      </c>
      <c r="CC711" s="155">
        <v>0</v>
      </c>
      <c r="CD711" s="155">
        <v>3.2616399999999999E-4</v>
      </c>
      <c r="CE711" s="155">
        <v>1.9707576999999999E-3</v>
      </c>
      <c r="CF711" s="155">
        <v>0</v>
      </c>
      <c r="CG711" s="155">
        <v>0</v>
      </c>
      <c r="CH711" s="155">
        <v>0</v>
      </c>
      <c r="CI711" s="155">
        <v>1.6620674000000001E-4</v>
      </c>
      <c r="CJ711" s="155">
        <v>8.7029557999999995E-4</v>
      </c>
      <c r="CK711" s="155">
        <v>1.1342334999999999</v>
      </c>
      <c r="CL711" s="155">
        <v>0</v>
      </c>
      <c r="CM711"/>
      <c r="CN711" s="284">
        <v>0</v>
      </c>
      <c r="CO711" s="284">
        <v>366.73444000000001</v>
      </c>
      <c r="CP711" s="285">
        <v>-1.2457860999999999</v>
      </c>
      <c r="CQ711" s="284">
        <v>4.5708780000000004</v>
      </c>
      <c r="CR711" s="284">
        <v>2.2556032999999999E-5</v>
      </c>
      <c r="CS711" s="284">
        <v>1.8985399999999999E-4</v>
      </c>
      <c r="CT711" s="284">
        <v>0.27961021000000003</v>
      </c>
      <c r="CU711" s="284">
        <v>1265.2157999999999</v>
      </c>
      <c r="CV711" s="284">
        <v>0.47914705000000002</v>
      </c>
      <c r="CW711" s="284">
        <v>0</v>
      </c>
      <c r="CX711"/>
      <c r="CY711" s="158"/>
      <c r="CZ711" s="272"/>
      <c r="DA711"/>
      <c r="DB711" s="247"/>
      <c r="DC711"/>
      <c r="DD711"/>
      <c r="DE711"/>
      <c r="DF711"/>
      <c r="DG711"/>
      <c r="DH711"/>
      <c r="DI711"/>
      <c r="DJ711"/>
      <c r="DK711"/>
      <c r="DL711"/>
    </row>
    <row r="712" spans="1:116" ht="14.4">
      <c r="A712" t="s">
        <v>3536</v>
      </c>
      <c r="B712" s="188" t="s">
        <v>317</v>
      </c>
      <c r="C712" s="151" t="str">
        <f t="shared" si="173"/>
        <v>A.100.24.142</v>
      </c>
      <c r="D712" s="54" t="s">
        <v>93</v>
      </c>
      <c r="E712" s="150" t="s">
        <v>352</v>
      </c>
      <c r="F712" s="153" t="str">
        <f t="shared" si="174"/>
        <v>Tantalum (EoL-RIR = 13%)</v>
      </c>
      <c r="G712" s="154">
        <f t="shared" si="175"/>
        <v>144.50005333333334</v>
      </c>
      <c r="H712"/>
      <c r="I712"/>
      <c r="J712" s="227">
        <f t="shared" si="169"/>
        <v>630.26388773000008</v>
      </c>
      <c r="K712"/>
      <c r="L712" s="280">
        <f t="shared" si="170"/>
        <v>2.6252730499999997</v>
      </c>
      <c r="M712" s="280">
        <f t="shared" si="171"/>
        <v>16.2543294</v>
      </c>
      <c r="N712" s="281">
        <f t="shared" si="172"/>
        <v>589.70927728000004</v>
      </c>
      <c r="O712" s="280">
        <v>21.675007999999998</v>
      </c>
      <c r="P712" s="286">
        <v>12.753035000000001</v>
      </c>
      <c r="Q712" s="286">
        <v>1.8938695999999999</v>
      </c>
      <c r="R712" s="286">
        <v>-0.18501396000000001</v>
      </c>
      <c r="S712" s="219">
        <v>0.84433511000000006</v>
      </c>
      <c r="T712" s="219">
        <v>0.96134850000000005</v>
      </c>
      <c r="U712" s="219">
        <v>1.0046033999999999</v>
      </c>
      <c r="V712" s="219">
        <v>1.6074248</v>
      </c>
      <c r="W712" s="219">
        <v>586.51000999999997</v>
      </c>
      <c r="X712" s="219">
        <v>0</v>
      </c>
      <c r="Y712" s="219">
        <v>0.88490447999999999</v>
      </c>
      <c r="Z712" s="219">
        <v>0</v>
      </c>
      <c r="AA712" s="219">
        <v>2.3143628000000001</v>
      </c>
      <c r="AB712" s="219">
        <v>0</v>
      </c>
      <c r="AC712"/>
      <c r="AD712" s="227">
        <f t="shared" si="164"/>
        <v>21.675007999999998</v>
      </c>
      <c r="AE712" s="227">
        <f t="shared" si="165"/>
        <v>18.879602450000004</v>
      </c>
      <c r="AF712" s="227">
        <f t="shared" si="166"/>
        <v>18.568692200000001</v>
      </c>
      <c r="AG712" s="227">
        <f t="shared" si="167"/>
        <v>16.2543294</v>
      </c>
      <c r="AH712" s="227">
        <f t="shared" si="168"/>
        <v>587.39491448000001</v>
      </c>
      <c r="AI712"/>
      <c r="AJ712">
        <v>109.92601999999999</v>
      </c>
      <c r="AK712" s="155">
        <v>0</v>
      </c>
      <c r="AL712" s="155">
        <v>109.92601999999999</v>
      </c>
      <c r="AM712" s="155">
        <v>0</v>
      </c>
      <c r="AN712" s="155">
        <v>0</v>
      </c>
      <c r="AO712" s="155">
        <v>0</v>
      </c>
      <c r="AP712" s="155">
        <v>0</v>
      </c>
      <c r="AQ712"/>
      <c r="AR712" s="156">
        <v>14.019869999999999</v>
      </c>
      <c r="AS712" s="156">
        <v>13.74292</v>
      </c>
      <c r="AT712" s="156">
        <v>0.20113808</v>
      </c>
      <c r="AU712" s="156">
        <v>7.5812009999999999E-2</v>
      </c>
      <c r="AV712" s="282">
        <f t="shared" si="161"/>
        <v>8.2391607753160001E-4</v>
      </c>
      <c r="AW712" s="282">
        <f t="shared" si="162"/>
        <v>7.4385384135399999E-7</v>
      </c>
      <c r="AX712" s="283">
        <f t="shared" si="163"/>
        <v>10.617929</v>
      </c>
      <c r="AY712" s="157">
        <v>1.3409604999999999E-4</v>
      </c>
      <c r="AZ712" s="157">
        <v>4.0460015000000002E-7</v>
      </c>
      <c r="BA712" s="157">
        <v>1.1054254E-11</v>
      </c>
      <c r="BB712" s="157">
        <v>0</v>
      </c>
      <c r="BC712" s="157">
        <v>0</v>
      </c>
      <c r="BD712" s="157">
        <v>-5.9034684000000004E-9</v>
      </c>
      <c r="BE712" s="157">
        <v>2.3160728000000001E-4</v>
      </c>
      <c r="BF712" s="157">
        <v>-1.3488530999999999E-9</v>
      </c>
      <c r="BG712" s="157">
        <v>2.6978430000000001E-7</v>
      </c>
      <c r="BH712" s="157">
        <v>5.1508964000000003E-8</v>
      </c>
      <c r="BI712" s="157">
        <v>0</v>
      </c>
      <c r="BJ712" s="157">
        <v>1.7840018999999999E-8</v>
      </c>
      <c r="BK712" s="157">
        <v>1.1305436E-9</v>
      </c>
      <c r="BL712" s="157">
        <v>3.2766359999999999E-10</v>
      </c>
      <c r="BM712" s="157">
        <v>4.306081E-4</v>
      </c>
      <c r="BN712" s="157">
        <v>2.7610550999999999E-5</v>
      </c>
      <c r="BO712" s="157">
        <v>0</v>
      </c>
      <c r="BP712" s="157">
        <v>10.617929</v>
      </c>
      <c r="BQ712" s="157">
        <v>0</v>
      </c>
      <c r="BR712" s="157">
        <v>0</v>
      </c>
      <c r="BS712" s="157">
        <v>0</v>
      </c>
      <c r="BT712" s="157">
        <v>0</v>
      </c>
      <c r="BU712"/>
      <c r="BV712" s="155">
        <v>1.1177395E-2</v>
      </c>
      <c r="BW712" s="155">
        <v>1.8599745000000001E-3</v>
      </c>
      <c r="BX712" s="155">
        <v>4.0290448999999997E-3</v>
      </c>
      <c r="BY712" s="155">
        <v>1.8831075E-4</v>
      </c>
      <c r="BZ712" s="155">
        <v>1.5321249E-3</v>
      </c>
      <c r="CA712" s="155">
        <v>0</v>
      </c>
      <c r="CB712" s="155">
        <v>1.3402524E-3</v>
      </c>
      <c r="CC712" s="155">
        <v>0</v>
      </c>
      <c r="CD712" s="155">
        <v>1.2948205000000001E-3</v>
      </c>
      <c r="CE712" s="155">
        <v>6.6486908999999997E-4</v>
      </c>
      <c r="CF712" s="155">
        <v>0</v>
      </c>
      <c r="CG712" s="155">
        <v>0</v>
      </c>
      <c r="CH712" s="155">
        <v>0</v>
      </c>
      <c r="CI712" s="155">
        <v>8.5370394999999998E-5</v>
      </c>
      <c r="CJ712" s="155">
        <v>1.4069608999999999E-4</v>
      </c>
      <c r="CK712" s="155">
        <v>4.1931601E-5</v>
      </c>
      <c r="CL712" s="155">
        <v>0</v>
      </c>
      <c r="CM712"/>
      <c r="CN712" s="284">
        <v>0</v>
      </c>
      <c r="CO712" s="284">
        <v>144.50004999999999</v>
      </c>
      <c r="CP712" s="285">
        <v>-0.16084364000000001</v>
      </c>
      <c r="CQ712" s="284">
        <v>1.2725674</v>
      </c>
      <c r="CR712" s="284">
        <v>1.8399644E-4</v>
      </c>
      <c r="CS712" s="284">
        <v>4.8750937999999998E-5</v>
      </c>
      <c r="CT712" s="284">
        <v>7.7767997000000005E-2</v>
      </c>
      <c r="CU712" s="284">
        <v>1899.1273000000001</v>
      </c>
      <c r="CV712" s="284">
        <v>3.4209411000000002E-2</v>
      </c>
      <c r="CW712" s="284">
        <v>0</v>
      </c>
      <c r="CX712"/>
      <c r="CY712" s="158"/>
      <c r="CZ712" s="270"/>
      <c r="DA712"/>
      <c r="DB712" s="247"/>
      <c r="DC712"/>
      <c r="DD712"/>
      <c r="DE712"/>
      <c r="DF712"/>
      <c r="DG712"/>
      <c r="DH712"/>
      <c r="DI712"/>
      <c r="DJ712"/>
      <c r="DK712"/>
      <c r="DL712"/>
    </row>
    <row r="713" spans="1:116" ht="14.4">
      <c r="A713" t="s">
        <v>794</v>
      </c>
      <c r="B713" s="188" t="s">
        <v>317</v>
      </c>
      <c r="C713" s="151" t="str">
        <f t="shared" si="173"/>
        <v>A.100.24.143</v>
      </c>
      <c r="D713" s="54" t="s">
        <v>93</v>
      </c>
      <c r="E713" s="150" t="s">
        <v>352</v>
      </c>
      <c r="F713" s="153" t="str">
        <f t="shared" si="174"/>
        <v>Tellurium (EoL-RIR = 1%)</v>
      </c>
      <c r="G713" s="154">
        <f t="shared" si="175"/>
        <v>44.537883999999998</v>
      </c>
      <c r="H713"/>
      <c r="I713"/>
      <c r="J713" s="227">
        <f t="shared" si="169"/>
        <v>125.18267528182299</v>
      </c>
      <c r="K713"/>
      <c r="L713" s="280">
        <f t="shared" si="170"/>
        <v>0.74103615820000002</v>
      </c>
      <c r="M713" s="280">
        <f t="shared" si="171"/>
        <v>2.8125647566230003</v>
      </c>
      <c r="N713" s="281">
        <f t="shared" si="172"/>
        <v>114.948391767</v>
      </c>
      <c r="O713" s="280">
        <v>6.6806825999999999</v>
      </c>
      <c r="P713" s="286">
        <v>2.1100216000000001</v>
      </c>
      <c r="Q713" s="286">
        <v>0.59578171999999996</v>
      </c>
      <c r="R713" s="286">
        <v>0.54298336999999997</v>
      </c>
      <c r="S713" s="219">
        <v>0.18233811</v>
      </c>
      <c r="T713" s="219">
        <v>3.5183651999999999E-3</v>
      </c>
      <c r="U713" s="219">
        <v>1.2196313E-2</v>
      </c>
      <c r="V713" s="219">
        <v>0.10667938</v>
      </c>
      <c r="W713" s="219">
        <v>114.93361</v>
      </c>
      <c r="X713" s="219">
        <v>0</v>
      </c>
      <c r="Y713" s="219">
        <v>1.4781766999999999E-2</v>
      </c>
      <c r="Z713" s="286">
        <v>8.2056623000000006E-5</v>
      </c>
      <c r="AA713" s="219">
        <v>0</v>
      </c>
      <c r="AB713" s="219">
        <v>0</v>
      </c>
      <c r="AC713"/>
      <c r="AD713" s="227">
        <f t="shared" si="164"/>
        <v>6.6806825999999999</v>
      </c>
      <c r="AE713" s="227">
        <f t="shared" si="165"/>
        <v>3.5535188582000004</v>
      </c>
      <c r="AF713" s="227">
        <f t="shared" si="166"/>
        <v>2.8124827000000003</v>
      </c>
      <c r="AG713" s="227">
        <f t="shared" si="167"/>
        <v>2.8125647566229999</v>
      </c>
      <c r="AH713" s="227">
        <f t="shared" si="168"/>
        <v>114.948391767</v>
      </c>
      <c r="AI713"/>
      <c r="AJ713">
        <v>530.68751999999995</v>
      </c>
      <c r="AK713" s="155">
        <v>527.90921000000003</v>
      </c>
      <c r="AL713" s="155">
        <v>1.8362444</v>
      </c>
      <c r="AM713" s="155">
        <v>0</v>
      </c>
      <c r="AN713" s="155">
        <v>0</v>
      </c>
      <c r="AO713" s="155">
        <v>0.44100816999999998</v>
      </c>
      <c r="AP713" s="155">
        <v>0.50105840999999995</v>
      </c>
      <c r="AQ713"/>
      <c r="AR713" s="156">
        <v>1.4917743999999999</v>
      </c>
      <c r="AS713" s="156">
        <v>1.3768499999999999</v>
      </c>
      <c r="AT713" s="156">
        <v>4.6690487000000003E-2</v>
      </c>
      <c r="AU713" s="156">
        <v>6.8233869000000003E-2</v>
      </c>
      <c r="AV713" s="282">
        <f t="shared" si="161"/>
        <v>8.2544964652229991E-5</v>
      </c>
      <c r="AW713" s="282">
        <f t="shared" si="162"/>
        <v>1.7267192407281004E-7</v>
      </c>
      <c r="AX713" s="283">
        <f t="shared" si="163"/>
        <v>9.5565642999999998</v>
      </c>
      <c r="AY713" s="157">
        <v>4.1331156000000001E-5</v>
      </c>
      <c r="AZ713" s="157">
        <v>1.2470608E-7</v>
      </c>
      <c r="BA713" s="157">
        <v>3.4071481000000002E-12</v>
      </c>
      <c r="BB713" s="157">
        <v>0</v>
      </c>
      <c r="BC713" s="157">
        <v>0</v>
      </c>
      <c r="BD713" s="157">
        <v>1.4550535E-8</v>
      </c>
      <c r="BE713" s="157">
        <v>4.1180121E-5</v>
      </c>
      <c r="BF713" s="157">
        <v>3.3182317000000002E-9</v>
      </c>
      <c r="BG713" s="157">
        <v>4.4636488999999997E-8</v>
      </c>
      <c r="BH713" s="157">
        <v>0</v>
      </c>
      <c r="BI713" s="157">
        <v>0</v>
      </c>
      <c r="BJ713" s="157">
        <v>6.9487917999999997E-12</v>
      </c>
      <c r="BK713" s="157">
        <v>6.4088757999999996E-13</v>
      </c>
      <c r="BL713" s="157">
        <v>1.2654533E-13</v>
      </c>
      <c r="BM713" s="157">
        <v>7.6581523E-10</v>
      </c>
      <c r="BN713" s="157">
        <v>1.8371302E-8</v>
      </c>
      <c r="BO713" s="157">
        <v>0</v>
      </c>
      <c r="BP713" s="157">
        <v>4.2774722000000001</v>
      </c>
      <c r="BQ713" s="157">
        <v>5.2790920999999997</v>
      </c>
      <c r="BR713" s="157">
        <v>0</v>
      </c>
      <c r="BS713" s="157">
        <v>0</v>
      </c>
      <c r="BT713" s="157">
        <v>0</v>
      </c>
      <c r="BU713"/>
      <c r="BV713" s="155">
        <v>47.822645000000001</v>
      </c>
      <c r="BW713" s="155">
        <v>3.0773744000000002E-4</v>
      </c>
      <c r="BX713" s="155">
        <v>1.2418344E-3</v>
      </c>
      <c r="BY713" s="155">
        <v>1.2757120999999999E-5</v>
      </c>
      <c r="BZ713" s="155">
        <v>4.1670113999999999E-4</v>
      </c>
      <c r="CA713" s="155">
        <v>0</v>
      </c>
      <c r="CB713" s="155">
        <v>0</v>
      </c>
      <c r="CC713" s="155">
        <v>0</v>
      </c>
      <c r="CD713" s="155">
        <v>5.4284337000000003E-6</v>
      </c>
      <c r="CE713" s="155">
        <v>1.2524305E-5</v>
      </c>
      <c r="CF713" s="155">
        <v>0</v>
      </c>
      <c r="CG713" s="155">
        <v>0</v>
      </c>
      <c r="CH713" s="155">
        <v>0</v>
      </c>
      <c r="CI713" s="155">
        <v>1.2377043000000001E-4</v>
      </c>
      <c r="CJ713" s="155">
        <v>6.4585453000000001E-4</v>
      </c>
      <c r="CK713" s="155">
        <v>47.819879</v>
      </c>
      <c r="CL713" s="155">
        <v>0</v>
      </c>
      <c r="CM713"/>
      <c r="CN713" s="284">
        <v>0</v>
      </c>
      <c r="CO713" s="284">
        <v>44.537883999999998</v>
      </c>
      <c r="CP713" s="285">
        <v>0</v>
      </c>
      <c r="CQ713" s="284">
        <v>0.21054948000000001</v>
      </c>
      <c r="CR713" s="284">
        <v>3.2441303000000001E-9</v>
      </c>
      <c r="CS713" s="284">
        <v>3.9289426000000001E-7</v>
      </c>
      <c r="CT713" s="284">
        <v>1.7413995000000002E-2</v>
      </c>
      <c r="CU713" s="284">
        <v>0.53690159000000004</v>
      </c>
      <c r="CV713" s="284">
        <v>0</v>
      </c>
      <c r="CW713" s="284">
        <v>0</v>
      </c>
      <c r="CX713"/>
      <c r="CY713" s="158"/>
      <c r="CZ713" s="272"/>
      <c r="DA713"/>
      <c r="DB713" s="247"/>
      <c r="DC713"/>
      <c r="DD713"/>
      <c r="DE713"/>
      <c r="DF713"/>
      <c r="DG713"/>
      <c r="DH713"/>
      <c r="DI713"/>
      <c r="DJ713"/>
      <c r="DK713"/>
      <c r="DL713"/>
    </row>
    <row r="714" spans="1:116" ht="14.4">
      <c r="A714" t="s">
        <v>3537</v>
      </c>
      <c r="B714" s="188" t="s">
        <v>317</v>
      </c>
      <c r="C714" s="151" t="str">
        <f t="shared" si="173"/>
        <v>A.100.24.144</v>
      </c>
      <c r="D714" s="54" t="s">
        <v>93</v>
      </c>
      <c r="E714" s="150" t="s">
        <v>352</v>
      </c>
      <c r="F714" s="153" t="str">
        <f t="shared" si="174"/>
        <v>Tin (virgin)</v>
      </c>
      <c r="G714" s="154">
        <f t="shared" si="175"/>
        <v>10.146806666666668</v>
      </c>
      <c r="H714"/>
      <c r="I714"/>
      <c r="J714" s="227">
        <f t="shared" si="169"/>
        <v>24.463970641699998</v>
      </c>
      <c r="K714"/>
      <c r="L714" s="280">
        <f t="shared" si="170"/>
        <v>0.27223872670000004</v>
      </c>
      <c r="M714" s="280">
        <f t="shared" si="171"/>
        <v>1.756779205</v>
      </c>
      <c r="N714" s="281">
        <f t="shared" si="172"/>
        <v>20.912931709999999</v>
      </c>
      <c r="O714" s="280">
        <v>1.5220210000000001</v>
      </c>
      <c r="P714" s="219">
        <v>1.1873072</v>
      </c>
      <c r="Q714" s="219">
        <v>0.48740786000000003</v>
      </c>
      <c r="R714" s="219">
        <v>-2.2270571999999999E-2</v>
      </c>
      <c r="S714" s="219">
        <v>0.17505206000000001</v>
      </c>
      <c r="T714" s="219">
        <v>5.4825786999999999E-3</v>
      </c>
      <c r="U714" s="219">
        <v>0.11397466000000001</v>
      </c>
      <c r="V714" s="219">
        <v>8.2064145000000005E-2</v>
      </c>
      <c r="W714" s="219">
        <v>20.49</v>
      </c>
      <c r="X714" s="219">
        <v>0</v>
      </c>
      <c r="Y714" s="219">
        <v>0.12334572000000001</v>
      </c>
      <c r="Z714" s="219">
        <v>0</v>
      </c>
      <c r="AA714" s="219">
        <v>0.29958599000000002</v>
      </c>
      <c r="AB714" s="219">
        <v>0</v>
      </c>
      <c r="AC714"/>
      <c r="AD714" s="227">
        <f t="shared" si="164"/>
        <v>1.5220210000000001</v>
      </c>
      <c r="AE714" s="227">
        <f t="shared" si="165"/>
        <v>2.0290179316999999</v>
      </c>
      <c r="AF714" s="227">
        <f t="shared" si="166"/>
        <v>2.0563651950000001</v>
      </c>
      <c r="AG714" s="227">
        <f t="shared" si="167"/>
        <v>1.756779205</v>
      </c>
      <c r="AH714" s="227">
        <f t="shared" si="168"/>
        <v>20.613345719999998</v>
      </c>
      <c r="AI714"/>
      <c r="AJ714">
        <v>15.32245</v>
      </c>
      <c r="AK714" s="155">
        <v>0</v>
      </c>
      <c r="AL714" s="155">
        <v>15.32245</v>
      </c>
      <c r="AM714" s="155">
        <v>0</v>
      </c>
      <c r="AN714" s="155">
        <v>0</v>
      </c>
      <c r="AO714" s="155">
        <v>0</v>
      </c>
      <c r="AP714" s="155">
        <v>0</v>
      </c>
      <c r="AQ714"/>
      <c r="AR714" s="156">
        <v>0.61840276999999999</v>
      </c>
      <c r="AS714" s="156">
        <v>0.59082002</v>
      </c>
      <c r="AT714" s="156">
        <v>1.9300344000000001E-2</v>
      </c>
      <c r="AU714" s="156">
        <v>8.2824000000000005E-3</v>
      </c>
      <c r="AV714" s="282">
        <f t="shared" si="161"/>
        <v>3.5420864657639999E-5</v>
      </c>
      <c r="AW714" s="282">
        <f t="shared" si="162"/>
        <v>7.1377011664879999E-8</v>
      </c>
      <c r="AX714" s="283">
        <f t="shared" si="163"/>
        <v>1.1599999999999999</v>
      </c>
      <c r="AY714" s="157">
        <v>9.4162362999999997E-6</v>
      </c>
      <c r="AZ714" s="157">
        <v>2.8411058000000001E-8</v>
      </c>
      <c r="BA714" s="157">
        <v>7.7623068000000004E-13</v>
      </c>
      <c r="BB714" s="157">
        <v>0</v>
      </c>
      <c r="BC714" s="157">
        <v>0</v>
      </c>
      <c r="BD714" s="157">
        <v>-7.1058236000000001E-10</v>
      </c>
      <c r="BE714" s="157">
        <v>2.1562632E-5</v>
      </c>
      <c r="BF714" s="157">
        <v>-1.6235729999999999E-10</v>
      </c>
      <c r="BG714" s="157">
        <v>2.5116912000000001E-8</v>
      </c>
      <c r="BH714" s="157">
        <v>1.7390234000000001E-8</v>
      </c>
      <c r="BI714" s="157">
        <v>0</v>
      </c>
      <c r="BJ714" s="157">
        <v>5.9235072999999997E-10</v>
      </c>
      <c r="BK714" s="157">
        <v>2.1170077999999999E-11</v>
      </c>
      <c r="BL714" s="157">
        <v>6.8679261999999996E-12</v>
      </c>
      <c r="BM714" s="157">
        <v>7.4991703999999999E-7</v>
      </c>
      <c r="BN714" s="157">
        <v>3.6927898999999998E-6</v>
      </c>
      <c r="BO714" s="157">
        <v>0</v>
      </c>
      <c r="BP714" s="157">
        <v>1.1599999999999999</v>
      </c>
      <c r="BQ714" s="157">
        <v>0</v>
      </c>
      <c r="BR714" s="157">
        <v>0</v>
      </c>
      <c r="BS714" s="157">
        <v>0</v>
      </c>
      <c r="BT714" s="157">
        <v>0</v>
      </c>
      <c r="BU714"/>
      <c r="BV714" s="155">
        <v>2.0396250000000001E-2</v>
      </c>
      <c r="BW714" s="155">
        <v>1.7316358000000001E-4</v>
      </c>
      <c r="BX714" s="155">
        <v>2.8291987999999997E-4</v>
      </c>
      <c r="BY714" s="155">
        <v>9.6182890000000006E-6</v>
      </c>
      <c r="BZ714" s="155">
        <v>1.426408E-4</v>
      </c>
      <c r="CA714" s="155">
        <v>0</v>
      </c>
      <c r="CB714" s="155">
        <v>4.5249023E-4</v>
      </c>
      <c r="CC714" s="155">
        <v>0</v>
      </c>
      <c r="CD714" s="155">
        <v>8.9438934999999998E-6</v>
      </c>
      <c r="CE714" s="155">
        <v>7.5581821000000006E-5</v>
      </c>
      <c r="CF714" s="155">
        <v>0</v>
      </c>
      <c r="CG714" s="155">
        <v>0</v>
      </c>
      <c r="CH714" s="155">
        <v>0</v>
      </c>
      <c r="CI714" s="155">
        <v>6.9834542E-6</v>
      </c>
      <c r="CJ714" s="155">
        <v>1.9611450999999999E-5</v>
      </c>
      <c r="CK714" s="155">
        <v>1.9224295999999998E-2</v>
      </c>
      <c r="CL714" s="155">
        <v>0</v>
      </c>
      <c r="CM714"/>
      <c r="CN714" s="284">
        <v>0</v>
      </c>
      <c r="CO714" s="284">
        <v>10.146806</v>
      </c>
      <c r="CP714" s="285">
        <v>-1.9366516E-2</v>
      </c>
      <c r="CQ714" s="284">
        <v>0.118476</v>
      </c>
      <c r="CR714" s="284">
        <v>2.8746769999999999E-7</v>
      </c>
      <c r="CS714" s="284">
        <v>6.4815441E-6</v>
      </c>
      <c r="CT714" s="284">
        <v>7.2401986999999996E-3</v>
      </c>
      <c r="CU714" s="284">
        <v>14.168013999999999</v>
      </c>
      <c r="CV714" s="284">
        <v>1.1549633E-2</v>
      </c>
      <c r="CW714" s="284">
        <v>0</v>
      </c>
      <c r="CX714"/>
      <c r="CY714" s="158"/>
      <c r="CZ714" s="272"/>
      <c r="DA714"/>
      <c r="DB714" s="247"/>
      <c r="DC714"/>
      <c r="DD714"/>
      <c r="DE714"/>
      <c r="DF714"/>
      <c r="DG714"/>
      <c r="DH714"/>
      <c r="DI714"/>
      <c r="DJ714"/>
      <c r="DK714"/>
      <c r="DL714"/>
    </row>
    <row r="715" spans="1:116" ht="14.4">
      <c r="A715" t="s">
        <v>795</v>
      </c>
      <c r="B715" s="188" t="s">
        <v>317</v>
      </c>
      <c r="C715" s="151" t="str">
        <f t="shared" si="173"/>
        <v>A.100.24.145</v>
      </c>
      <c r="D715" s="54" t="s">
        <v>93</v>
      </c>
      <c r="E715" s="150" t="s">
        <v>352</v>
      </c>
      <c r="F715" s="153" t="str">
        <f t="shared" si="174"/>
        <v>Titanium (primary)</v>
      </c>
      <c r="G715" s="154">
        <f t="shared" si="175"/>
        <v>27.752655333333337</v>
      </c>
      <c r="H715"/>
      <c r="I715"/>
      <c r="J715" s="227">
        <f t="shared" si="169"/>
        <v>20.610359583920001</v>
      </c>
      <c r="K715"/>
      <c r="L715" s="280">
        <f t="shared" si="170"/>
        <v>0.23913495653</v>
      </c>
      <c r="M715" s="280">
        <f t="shared" si="171"/>
        <v>0.60217159738999992</v>
      </c>
      <c r="N715" s="281">
        <f t="shared" si="172"/>
        <v>15.60615473</v>
      </c>
      <c r="O715" s="280">
        <v>4.1628983000000002</v>
      </c>
      <c r="P715" s="219">
        <v>0.34703277999999999</v>
      </c>
      <c r="Q715" s="219">
        <v>0.25432199</v>
      </c>
      <c r="R715" s="219">
        <v>0.22554088999999999</v>
      </c>
      <c r="S715" s="219">
        <v>1.2542766E-2</v>
      </c>
      <c r="T715" s="219">
        <v>1.1094739999999999E-4</v>
      </c>
      <c r="U715" s="219">
        <v>9.4035313000000002E-4</v>
      </c>
      <c r="V715" s="219">
        <v>7.3779293E-4</v>
      </c>
      <c r="W715" s="219">
        <v>15.198581000000001</v>
      </c>
      <c r="X715" s="219">
        <v>0</v>
      </c>
      <c r="Y715" s="219">
        <v>0.40757373000000002</v>
      </c>
      <c r="Z715" s="286">
        <v>7.9034459999999994E-5</v>
      </c>
      <c r="AA715" s="219">
        <v>0</v>
      </c>
      <c r="AB715" s="219">
        <v>0</v>
      </c>
      <c r="AC715"/>
      <c r="AD715" s="227">
        <f t="shared" si="164"/>
        <v>4.1628983000000002</v>
      </c>
      <c r="AE715" s="227">
        <f t="shared" si="165"/>
        <v>0.84122751945999985</v>
      </c>
      <c r="AF715" s="227">
        <f t="shared" si="166"/>
        <v>0.60209256292999991</v>
      </c>
      <c r="AG715" s="227">
        <f t="shared" si="167"/>
        <v>0.60217159739000004</v>
      </c>
      <c r="AH715" s="227">
        <f t="shared" si="168"/>
        <v>15.60615473</v>
      </c>
      <c r="AI715"/>
      <c r="AJ715">
        <v>436.63344000000001</v>
      </c>
      <c r="AK715" s="155">
        <v>338.30407000000002</v>
      </c>
      <c r="AL715" s="155">
        <v>54.739778000000001</v>
      </c>
      <c r="AM715" s="155">
        <v>0</v>
      </c>
      <c r="AN715" s="155">
        <v>10.427179000000001</v>
      </c>
      <c r="AO715" s="155">
        <v>22.197313000000001</v>
      </c>
      <c r="AP715" s="155">
        <v>10.965097</v>
      </c>
      <c r="AQ715"/>
      <c r="AR715" s="156">
        <v>0.60302222999999999</v>
      </c>
      <c r="AS715" s="156">
        <v>0.56588360000000004</v>
      </c>
      <c r="AT715" s="156">
        <v>2.4467240000000001E-2</v>
      </c>
      <c r="AU715" s="156">
        <v>1.2671388E-2</v>
      </c>
      <c r="AV715" s="282">
        <f t="shared" si="161"/>
        <v>3.3925875145649007E-5</v>
      </c>
      <c r="AW715" s="282">
        <f t="shared" si="162"/>
        <v>9.0485353922610007E-8</v>
      </c>
      <c r="AX715" s="283">
        <f t="shared" si="163"/>
        <v>1.7747042500000001</v>
      </c>
      <c r="AY715" s="157">
        <v>2.5835662999999999E-5</v>
      </c>
      <c r="AZ715" s="157">
        <v>7.7955599000000001E-8</v>
      </c>
      <c r="BA715" s="157">
        <v>2.1297246000000002E-12</v>
      </c>
      <c r="BB715" s="157">
        <v>0</v>
      </c>
      <c r="BC715" s="157">
        <v>0</v>
      </c>
      <c r="BD715" s="157">
        <v>2.2918364000000001E-8</v>
      </c>
      <c r="BE715" s="157">
        <v>8.0669846000000001E-6</v>
      </c>
      <c r="BF715" s="157">
        <v>3.4474564000000001E-9</v>
      </c>
      <c r="BG715" s="157">
        <v>9.0699637999999995E-9</v>
      </c>
      <c r="BH715" s="157">
        <v>0</v>
      </c>
      <c r="BI715" s="157">
        <v>0</v>
      </c>
      <c r="BJ715" s="157">
        <v>4.5072001000000001E-13</v>
      </c>
      <c r="BK715" s="157">
        <v>8.2569247999999995E-12</v>
      </c>
      <c r="BL715" s="157">
        <v>1.4973531999999999E-12</v>
      </c>
      <c r="BM715" s="157">
        <v>2.0856729000000002E-11</v>
      </c>
      <c r="BN715" s="157">
        <v>2.8832491999999999E-10</v>
      </c>
      <c r="BO715" s="157">
        <v>0</v>
      </c>
      <c r="BP715" s="157">
        <v>0.20391524999999999</v>
      </c>
      <c r="BQ715" s="157">
        <v>1.570789</v>
      </c>
      <c r="BR715" s="157">
        <v>0</v>
      </c>
      <c r="BS715" s="157">
        <v>0</v>
      </c>
      <c r="BT715" s="157">
        <v>0</v>
      </c>
      <c r="BU715"/>
      <c r="BV715" s="155">
        <v>1.4591067E-3</v>
      </c>
      <c r="BW715" s="155">
        <v>6.9318739000000004E-5</v>
      </c>
      <c r="BX715" s="155">
        <v>7.7381767000000003E-4</v>
      </c>
      <c r="BY715" s="155">
        <v>1.2746936E-7</v>
      </c>
      <c r="BZ715" s="155">
        <v>5.8374027999999997E-5</v>
      </c>
      <c r="CA715" s="155">
        <v>1.3347036E-5</v>
      </c>
      <c r="CB715" s="155">
        <v>0</v>
      </c>
      <c r="CC715" s="155">
        <v>2.0257929000000001E-5</v>
      </c>
      <c r="CD715" s="155">
        <v>1.8767259000000001E-7</v>
      </c>
      <c r="CE715" s="155">
        <v>7.6499739000000004E-7</v>
      </c>
      <c r="CF715" s="155">
        <v>0</v>
      </c>
      <c r="CG715" s="155">
        <v>0</v>
      </c>
      <c r="CH715" s="155">
        <v>0</v>
      </c>
      <c r="CI715" s="155">
        <v>4.6398830000000002E-5</v>
      </c>
      <c r="CJ715" s="155">
        <v>4.7647926000000002E-4</v>
      </c>
      <c r="CK715" s="155">
        <v>3.3118920000000001E-8</v>
      </c>
      <c r="CL715" s="155">
        <v>0</v>
      </c>
      <c r="CM715"/>
      <c r="CN715" s="284">
        <v>0</v>
      </c>
      <c r="CO715" s="284">
        <v>27.684819999999998</v>
      </c>
      <c r="CP715" s="285">
        <v>0.38217772</v>
      </c>
      <c r="CQ715" s="284">
        <v>5.0488025999999998E-2</v>
      </c>
      <c r="CR715" s="284">
        <v>2.0412934E-10</v>
      </c>
      <c r="CS715" s="284">
        <v>2.4148602999999999E-8</v>
      </c>
      <c r="CT715" s="284">
        <v>2.5926194000000001E-3</v>
      </c>
      <c r="CU715" s="284">
        <v>4.0708855000000002</v>
      </c>
      <c r="CV715" s="284">
        <v>0</v>
      </c>
      <c r="CW715" s="284">
        <v>4.6938021E-3</v>
      </c>
      <c r="CX715"/>
      <c r="CY715" s="158"/>
      <c r="CZ715" s="272"/>
      <c r="DA715"/>
      <c r="DB715" s="49"/>
      <c r="DC715"/>
      <c r="DD715"/>
      <c r="DE715"/>
      <c r="DF715"/>
      <c r="DG715"/>
      <c r="DH715"/>
      <c r="DI715"/>
      <c r="DJ715"/>
      <c r="DK715"/>
      <c r="DL715"/>
    </row>
    <row r="716" spans="1:116" ht="14.4">
      <c r="A716" t="s">
        <v>796</v>
      </c>
      <c r="B716" s="188" t="s">
        <v>317</v>
      </c>
      <c r="C716" s="151" t="str">
        <f t="shared" si="173"/>
        <v>A.100.24.146</v>
      </c>
      <c r="D716" s="54" t="s">
        <v>93</v>
      </c>
      <c r="E716" s="150" t="s">
        <v>352</v>
      </c>
      <c r="F716" s="153" t="str">
        <f t="shared" si="174"/>
        <v>Titanium (secondary)</v>
      </c>
      <c r="G716" s="154">
        <f t="shared" si="175"/>
        <v>17.557590666666666</v>
      </c>
      <c r="H716"/>
      <c r="I716"/>
      <c r="J716" s="227">
        <f t="shared" si="169"/>
        <v>3.5433692499162417</v>
      </c>
      <c r="K716"/>
      <c r="L716" s="280">
        <f t="shared" si="170"/>
        <v>0.1130970829189</v>
      </c>
      <c r="M716" s="280">
        <f t="shared" si="171"/>
        <v>0.23340688263599998</v>
      </c>
      <c r="N716" s="281">
        <f t="shared" si="172"/>
        <v>0.56322668436134204</v>
      </c>
      <c r="O716" s="280">
        <v>2.6336385999999998</v>
      </c>
      <c r="P716" s="219">
        <v>0.12663526</v>
      </c>
      <c r="Q716" s="219">
        <v>0.10611605</v>
      </c>
      <c r="R716" s="219">
        <v>9.7383941000000002E-2</v>
      </c>
      <c r="S716" s="219">
        <v>1.5627339000000001E-2</v>
      </c>
      <c r="T716" s="286">
        <v>2.9589539E-6</v>
      </c>
      <c r="U716" s="286">
        <v>8.2843964999999999E-5</v>
      </c>
      <c r="V716" s="286">
        <v>7.5020972999999998E-5</v>
      </c>
      <c r="W716" s="219">
        <v>1.1512041000000001E-2</v>
      </c>
      <c r="X716" s="219">
        <v>5.6554781999999999E-4</v>
      </c>
      <c r="Y716" s="219">
        <v>0.55171303000000005</v>
      </c>
      <c r="Z716" s="286">
        <v>1.5003843E-5</v>
      </c>
      <c r="AA716" s="286">
        <v>1.6133517E-6</v>
      </c>
      <c r="AB716" s="286">
        <v>9.6419018999999994E-12</v>
      </c>
      <c r="AC716"/>
      <c r="AD716" s="227">
        <f t="shared" si="164"/>
        <v>2.6336385999999998</v>
      </c>
      <c r="AE716" s="227">
        <f t="shared" si="165"/>
        <v>0.34592341389190001</v>
      </c>
      <c r="AF716" s="227">
        <f t="shared" si="166"/>
        <v>0.2328279443247</v>
      </c>
      <c r="AG716" s="227">
        <f t="shared" si="167"/>
        <v>0.23340688263600001</v>
      </c>
      <c r="AH716" s="227">
        <f t="shared" si="168"/>
        <v>0.56322507100964203</v>
      </c>
      <c r="AI716"/>
      <c r="AJ716">
        <v>335.04028</v>
      </c>
      <c r="AK716" s="155">
        <v>198.28197</v>
      </c>
      <c r="AL716" s="155">
        <v>76.077431000000004</v>
      </c>
      <c r="AM716" s="155">
        <v>0</v>
      </c>
      <c r="AN716" s="155">
        <v>14.594783</v>
      </c>
      <c r="AO716" s="155">
        <v>30.861402999999999</v>
      </c>
      <c r="AP716" s="155">
        <v>15.224693</v>
      </c>
      <c r="AQ716"/>
      <c r="AR716" s="156">
        <v>0.33451318000000002</v>
      </c>
      <c r="AS716" s="156">
        <v>0.31417021000000001</v>
      </c>
      <c r="AT716" s="156">
        <v>1.4180972999999999E-2</v>
      </c>
      <c r="AU716" s="156">
        <v>6.1619910999999999E-3</v>
      </c>
      <c r="AV716" s="282">
        <f t="shared" si="161"/>
        <v>1.88351444096192E-5</v>
      </c>
      <c r="AW716" s="282">
        <f t="shared" si="162"/>
        <v>5.2444426187110829E-8</v>
      </c>
      <c r="AX716" s="283">
        <f t="shared" si="163"/>
        <v>0.86302396250000002</v>
      </c>
      <c r="AY716" s="157">
        <v>1.6293452000000001E-5</v>
      </c>
      <c r="AZ716" s="157">
        <v>4.9161278000000002E-8</v>
      </c>
      <c r="BA716" s="157">
        <v>1.3431563E-12</v>
      </c>
      <c r="BB716" s="157">
        <v>1.3623058000000001E-12</v>
      </c>
      <c r="BC716" s="157">
        <v>0</v>
      </c>
      <c r="BD716" s="157">
        <v>2.6448708E-9</v>
      </c>
      <c r="BE716" s="157">
        <v>2.5390135E-6</v>
      </c>
      <c r="BF716" s="157">
        <v>5.9945141000000001E-10</v>
      </c>
      <c r="BG716" s="157">
        <v>2.6822874999999999E-9</v>
      </c>
      <c r="BH716" s="157">
        <v>1.7984731E-14</v>
      </c>
      <c r="BI716" s="157">
        <v>2.3111003000000002E-16</v>
      </c>
      <c r="BJ716" s="157">
        <v>4.7231007E-14</v>
      </c>
      <c r="BK716" s="157">
        <v>5.0612922000000004E-16</v>
      </c>
      <c r="BL716" s="157">
        <v>1.6782056000000001E-16</v>
      </c>
      <c r="BM716" s="157">
        <v>1.6069704E-12</v>
      </c>
      <c r="BN716" s="157">
        <v>3.1069542999999997E-11</v>
      </c>
      <c r="BO716" s="157">
        <v>1.3025728E-20</v>
      </c>
      <c r="BP716" s="157">
        <v>1.2354124999999999E-3</v>
      </c>
      <c r="BQ716" s="157">
        <v>0.86178854999999999</v>
      </c>
      <c r="BR716" s="157">
        <v>0</v>
      </c>
      <c r="BS716" s="157">
        <v>0</v>
      </c>
      <c r="BT716" s="157">
        <v>0</v>
      </c>
      <c r="BU716"/>
      <c r="BV716" s="155">
        <v>8.8970111999999997E-4</v>
      </c>
      <c r="BW716" s="155">
        <v>1.8506648000000001E-5</v>
      </c>
      <c r="BX716" s="155">
        <v>4.8955221999999997E-4</v>
      </c>
      <c r="BY716" s="155">
        <v>5.5028033999999999E-8</v>
      </c>
      <c r="BZ716" s="155">
        <v>2.8697692999999999E-5</v>
      </c>
      <c r="CA716" s="155">
        <v>2.8036476E-8</v>
      </c>
      <c r="CB716" s="155">
        <v>4.4749709000000002E-10</v>
      </c>
      <c r="CC716" s="155">
        <v>4.2225043E-8</v>
      </c>
      <c r="CD716" s="155">
        <v>8.0510005000000006E-9</v>
      </c>
      <c r="CE716" s="155">
        <v>1.9839363999999999E-7</v>
      </c>
      <c r="CF716" s="155">
        <v>0</v>
      </c>
      <c r="CG716" s="155">
        <v>2.8804736E-17</v>
      </c>
      <c r="CH716" s="155">
        <v>2.3585205000000002E-13</v>
      </c>
      <c r="CI716" s="155">
        <v>1.9814263E-5</v>
      </c>
      <c r="CJ716" s="155">
        <v>3.327928E-4</v>
      </c>
      <c r="CK716" s="155">
        <v>5.3217165000000002E-9</v>
      </c>
      <c r="CL716" s="155">
        <v>0</v>
      </c>
      <c r="CM716"/>
      <c r="CN716" s="284">
        <v>1.9962839999999999E-13</v>
      </c>
      <c r="CO716" s="284">
        <v>17.557594000000002</v>
      </c>
      <c r="CP716" s="285">
        <v>1.1617901E-3</v>
      </c>
      <c r="CQ716" s="284">
        <v>1.266836E-2</v>
      </c>
      <c r="CR716" s="284">
        <v>2.1388389000000001E-11</v>
      </c>
      <c r="CS716" s="284">
        <v>2.5269014000000001E-9</v>
      </c>
      <c r="CT716" s="284">
        <v>1.1478889E-3</v>
      </c>
      <c r="CU716" s="284">
        <v>4.3478895000000002E-4</v>
      </c>
      <c r="CV716" s="284">
        <v>1.203569E-8</v>
      </c>
      <c r="CW716" s="284">
        <v>9.8625823999999999E-6</v>
      </c>
      <c r="CX716"/>
      <c r="CY716" s="158"/>
      <c r="CZ716" s="267"/>
      <c r="DA716"/>
      <c r="DB716" s="247"/>
      <c r="DC716"/>
      <c r="DD716"/>
      <c r="DE716"/>
      <c r="DF716"/>
      <c r="DG716"/>
      <c r="DH716"/>
      <c r="DI716"/>
      <c r="DJ716"/>
      <c r="DK716"/>
      <c r="DL716"/>
    </row>
    <row r="717" spans="1:116" ht="14.4">
      <c r="A717" t="s">
        <v>797</v>
      </c>
      <c r="B717" s="188" t="s">
        <v>317</v>
      </c>
      <c r="C717" s="151" t="str">
        <f t="shared" si="173"/>
        <v>A.100.24.147</v>
      </c>
      <c r="D717" s="54" t="s">
        <v>93</v>
      </c>
      <c r="E717" s="150" t="s">
        <v>352</v>
      </c>
      <c r="F717" s="153" t="str">
        <f t="shared" si="174"/>
        <v>Titanium trade mix (99% prim, 1% sec)</v>
      </c>
      <c r="G717" s="154">
        <f t="shared" si="175"/>
        <v>27.650704666666666</v>
      </c>
      <c r="H717"/>
      <c r="I717"/>
      <c r="J717" s="227">
        <f t="shared" si="169"/>
        <v>20.439689358514812</v>
      </c>
      <c r="K717"/>
      <c r="L717" s="280">
        <f t="shared" si="170"/>
        <v>0.23787457754000002</v>
      </c>
      <c r="M717" s="280">
        <f t="shared" si="171"/>
        <v>0.59848394484120004</v>
      </c>
      <c r="N717" s="281">
        <f t="shared" si="172"/>
        <v>15.455725136133612</v>
      </c>
      <c r="O717" s="280">
        <v>4.1476056999999997</v>
      </c>
      <c r="P717" s="219">
        <v>0.34482879999999999</v>
      </c>
      <c r="Q717" s="219">
        <v>0.25283992999999999</v>
      </c>
      <c r="R717" s="219">
        <v>0.22425932000000001</v>
      </c>
      <c r="S717" s="219">
        <v>1.2573612E-2</v>
      </c>
      <c r="T717" s="219">
        <v>1.0986751000000001E-4</v>
      </c>
      <c r="U717" s="219">
        <v>9.3177802999999996E-4</v>
      </c>
      <c r="V717" s="219">
        <v>7.3116521000000001E-4</v>
      </c>
      <c r="W717" s="219">
        <v>15.046709999999999</v>
      </c>
      <c r="X717" s="286">
        <v>5.6554782E-6</v>
      </c>
      <c r="Y717" s="219">
        <v>0.40901512000000001</v>
      </c>
      <c r="Z717" s="286">
        <v>7.8394152999999994E-5</v>
      </c>
      <c r="AA717" s="286">
        <v>1.6133516999999999E-8</v>
      </c>
      <c r="AB717" s="286">
        <v>9.6419019000000001E-14</v>
      </c>
      <c r="AC717"/>
      <c r="AD717" s="227">
        <f t="shared" si="164"/>
        <v>4.1476056999999997</v>
      </c>
      <c r="AE717" s="227">
        <f t="shared" si="165"/>
        <v>0.83627447275</v>
      </c>
      <c r="AF717" s="227">
        <f t="shared" si="166"/>
        <v>0.598399911343517</v>
      </c>
      <c r="AG717" s="227">
        <f t="shared" si="167"/>
        <v>0.59848394484119993</v>
      </c>
      <c r="AH717" s="227">
        <f t="shared" si="168"/>
        <v>15.455725120000094</v>
      </c>
      <c r="AI717"/>
      <c r="AJ717">
        <v>435.61750999999998</v>
      </c>
      <c r="AK717" s="155">
        <v>336.90384999999998</v>
      </c>
      <c r="AL717" s="155">
        <v>54.953155000000002</v>
      </c>
      <c r="AM717" s="155">
        <v>0</v>
      </c>
      <c r="AN717" s="155">
        <v>10.468855</v>
      </c>
      <c r="AO717" s="155">
        <v>22.283954000000001</v>
      </c>
      <c r="AP717" s="155">
        <v>11.007693</v>
      </c>
      <c r="AQ717"/>
      <c r="AR717" s="156">
        <v>0.60033714000000005</v>
      </c>
      <c r="AS717" s="156">
        <v>0.56336646999999995</v>
      </c>
      <c r="AT717" s="156">
        <v>2.4364377E-2</v>
      </c>
      <c r="AU717" s="156">
        <v>1.2606294000000001E-2</v>
      </c>
      <c r="AV717" s="282">
        <f t="shared" si="161"/>
        <v>3.3774967959224058E-5</v>
      </c>
      <c r="AW717" s="282">
        <f t="shared" si="162"/>
        <v>9.010494486817855E-8</v>
      </c>
      <c r="AX717" s="283">
        <f t="shared" si="163"/>
        <v>1.7655874499999999</v>
      </c>
      <c r="AY717" s="157">
        <v>2.5740241E-5</v>
      </c>
      <c r="AZ717" s="157">
        <v>7.7667656000000001E-8</v>
      </c>
      <c r="BA717" s="157">
        <v>2.1218589000000002E-12</v>
      </c>
      <c r="BB717" s="157">
        <v>1.3623058E-14</v>
      </c>
      <c r="BC717" s="157">
        <v>0</v>
      </c>
      <c r="BD717" s="157">
        <v>2.2715629000000001E-8</v>
      </c>
      <c r="BE717" s="157">
        <v>8.0117049000000003E-6</v>
      </c>
      <c r="BF717" s="157">
        <v>3.4189763000000002E-9</v>
      </c>
      <c r="BG717" s="157">
        <v>9.0060870999999994E-9</v>
      </c>
      <c r="BH717" s="157">
        <v>1.7984730999999999E-16</v>
      </c>
      <c r="BI717" s="157">
        <v>2.3111003000000001E-18</v>
      </c>
      <c r="BJ717" s="157">
        <v>4.4668512000000001E-13</v>
      </c>
      <c r="BK717" s="157">
        <v>8.1743605999999995E-12</v>
      </c>
      <c r="BL717" s="157">
        <v>1.4823814E-12</v>
      </c>
      <c r="BM717" s="157">
        <v>2.0664230999999999E-11</v>
      </c>
      <c r="BN717" s="157">
        <v>2.8575236999999998E-10</v>
      </c>
      <c r="BO717" s="157">
        <v>1.3025727999999999E-22</v>
      </c>
      <c r="BP717" s="157">
        <v>0.20188845</v>
      </c>
      <c r="BQ717" s="157">
        <v>1.563699</v>
      </c>
      <c r="BR717" s="157">
        <v>0</v>
      </c>
      <c r="BS717" s="157">
        <v>0</v>
      </c>
      <c r="BT717" s="157">
        <v>0</v>
      </c>
      <c r="BU717"/>
      <c r="BV717" s="155">
        <v>1.4534127000000001E-3</v>
      </c>
      <c r="BW717" s="155">
        <v>6.8810617999999997E-5</v>
      </c>
      <c r="BX717" s="155">
        <v>7.7097500999999998E-4</v>
      </c>
      <c r="BY717" s="155">
        <v>1.2674494999999999E-7</v>
      </c>
      <c r="BZ717" s="155">
        <v>5.8077264999999998E-5</v>
      </c>
      <c r="CA717" s="155">
        <v>1.3213846E-5</v>
      </c>
      <c r="CB717" s="155">
        <v>4.4749709000000004E-12</v>
      </c>
      <c r="CC717" s="155">
        <v>2.0055771999999999E-5</v>
      </c>
      <c r="CD717" s="155">
        <v>1.8587637000000001E-7</v>
      </c>
      <c r="CE717" s="155">
        <v>7.5933134999999998E-7</v>
      </c>
      <c r="CF717" s="155">
        <v>0</v>
      </c>
      <c r="CG717" s="155">
        <v>2.8804735999999999E-19</v>
      </c>
      <c r="CH717" s="155">
        <v>2.3585204999999998E-15</v>
      </c>
      <c r="CI717" s="155">
        <v>4.6132984000000003E-5</v>
      </c>
      <c r="CJ717" s="155">
        <v>4.7504239000000002E-4</v>
      </c>
      <c r="CK717" s="155">
        <v>3.2840947999999999E-8</v>
      </c>
      <c r="CL717" s="155">
        <v>0</v>
      </c>
      <c r="CM717"/>
      <c r="CN717" s="284">
        <v>1.9962839999999998E-15</v>
      </c>
      <c r="CO717" s="284">
        <v>27.583548</v>
      </c>
      <c r="CP717" s="285">
        <v>0.37836755999999999</v>
      </c>
      <c r="CQ717" s="284">
        <v>5.0109829000000002E-2</v>
      </c>
      <c r="CR717" s="284">
        <v>2.0230193E-10</v>
      </c>
      <c r="CS717" s="284">
        <v>2.3932385999999999E-8</v>
      </c>
      <c r="CT717" s="284">
        <v>2.5781721000000001E-3</v>
      </c>
      <c r="CU717" s="284">
        <v>4.0301809999999998</v>
      </c>
      <c r="CV717" s="284">
        <v>1.2035690000000001E-10</v>
      </c>
      <c r="CW717" s="284">
        <v>4.6469626999999999E-3</v>
      </c>
      <c r="CX717"/>
      <c r="CY717" s="158"/>
      <c r="CZ717" s="269"/>
      <c r="DA717"/>
      <c r="DB717" s="247"/>
      <c r="DC717"/>
      <c r="DD717"/>
      <c r="DE717"/>
      <c r="DF717"/>
      <c r="DG717"/>
      <c r="DH717"/>
      <c r="DI717"/>
      <c r="DJ717"/>
      <c r="DK717"/>
      <c r="DL717"/>
    </row>
    <row r="718" spans="1:116" ht="14.4">
      <c r="A718" t="s">
        <v>1723</v>
      </c>
      <c r="B718" s="188" t="s">
        <v>317</v>
      </c>
      <c r="C718" s="151" t="str">
        <f t="shared" si="173"/>
        <v>A.100.24.148</v>
      </c>
      <c r="D718" s="54" t="s">
        <v>93</v>
      </c>
      <c r="E718" s="150" t="s">
        <v>352</v>
      </c>
      <c r="F718" s="153" t="str">
        <f t="shared" si="174"/>
        <v>Tungsten - CRM (EoL-RIR=42%)</v>
      </c>
      <c r="G718" s="154">
        <f t="shared" si="175"/>
        <v>3.2310270666666669</v>
      </c>
      <c r="H718"/>
      <c r="I718"/>
      <c r="J718" s="227">
        <f t="shared" si="169"/>
        <v>21.889331387599999</v>
      </c>
      <c r="K718"/>
      <c r="L718" s="280">
        <f t="shared" si="170"/>
        <v>6.3626843500000002E-2</v>
      </c>
      <c r="M718" s="280">
        <f t="shared" si="171"/>
        <v>1.0505292631000001</v>
      </c>
      <c r="N718" s="281">
        <f t="shared" si="172"/>
        <v>20.290521220999999</v>
      </c>
      <c r="O718" s="280">
        <v>0.48465406</v>
      </c>
      <c r="P718" s="286">
        <v>0.66511328000000003</v>
      </c>
      <c r="Q718" s="286">
        <v>0.37740989000000003</v>
      </c>
      <c r="R718" s="286">
        <v>-1.7219821999999999E-2</v>
      </c>
      <c r="S718" s="219">
        <v>4.4412633999999999E-2</v>
      </c>
      <c r="T718" s="219">
        <v>2.7409664999999998E-3</v>
      </c>
      <c r="U718" s="219">
        <v>3.3693065000000001E-2</v>
      </c>
      <c r="V718" s="219">
        <v>8.0060931000000002E-3</v>
      </c>
      <c r="W718" s="219">
        <v>20.156986</v>
      </c>
      <c r="X718" s="219">
        <v>0</v>
      </c>
      <c r="Y718" s="219">
        <v>4.4315782999999997E-2</v>
      </c>
      <c r="Z718" s="219">
        <v>0</v>
      </c>
      <c r="AA718" s="219">
        <v>8.9219437999999998E-2</v>
      </c>
      <c r="AB718" s="219">
        <v>0</v>
      </c>
      <c r="AC718"/>
      <c r="AD718" s="227">
        <f t="shared" si="164"/>
        <v>0.48465406</v>
      </c>
      <c r="AE718" s="227">
        <f t="shared" si="165"/>
        <v>1.1141561065999999</v>
      </c>
      <c r="AF718" s="227">
        <f t="shared" si="166"/>
        <v>1.1397487011</v>
      </c>
      <c r="AG718" s="227">
        <f t="shared" si="167"/>
        <v>1.0505292631000001</v>
      </c>
      <c r="AH718" s="227">
        <f t="shared" si="168"/>
        <v>20.201301782999998</v>
      </c>
      <c r="AI718"/>
      <c r="AJ718">
        <v>32.951960999999997</v>
      </c>
      <c r="AK718" s="155">
        <v>20.417926999999999</v>
      </c>
      <c r="AL718" s="155">
        <v>5.5114147999999998</v>
      </c>
      <c r="AM718" s="155">
        <v>0</v>
      </c>
      <c r="AN718" s="155">
        <v>6.9854251999999999</v>
      </c>
      <c r="AO718" s="155">
        <v>2.4903979E-2</v>
      </c>
      <c r="AP718" s="155">
        <v>1.2290237000000001E-2</v>
      </c>
      <c r="AQ718"/>
      <c r="AR718" s="156">
        <v>0.29371642999999997</v>
      </c>
      <c r="AS718" s="156">
        <v>0.27462453999999997</v>
      </c>
      <c r="AT718" s="156">
        <v>1.0168402999999999E-2</v>
      </c>
      <c r="AU718" s="156">
        <v>8.9234785E-3</v>
      </c>
      <c r="AV718" s="282">
        <f t="shared" si="161"/>
        <v>1.6464301277900001E-5</v>
      </c>
      <c r="AW718" s="282">
        <f t="shared" si="162"/>
        <v>3.7605042123770008E-8</v>
      </c>
      <c r="AX718" s="283">
        <f t="shared" si="163"/>
        <v>1.24978689</v>
      </c>
      <c r="AY718" s="157">
        <v>2.9983930999999999E-6</v>
      </c>
      <c r="AZ718" s="157">
        <v>9.0468757E-9</v>
      </c>
      <c r="BA718" s="157">
        <v>2.4717357E-13</v>
      </c>
      <c r="BB718" s="157">
        <v>0</v>
      </c>
      <c r="BC718" s="157">
        <v>0</v>
      </c>
      <c r="BD718" s="157">
        <v>-5.498321E-10</v>
      </c>
      <c r="BE718" s="157">
        <v>1.2079282E-5</v>
      </c>
      <c r="BF718" s="157">
        <v>-1.2562922E-10</v>
      </c>
      <c r="BG718" s="157">
        <v>1.4070151E-8</v>
      </c>
      <c r="BH718" s="157">
        <v>1.3981232000000001E-8</v>
      </c>
      <c r="BI718" s="157">
        <v>0</v>
      </c>
      <c r="BJ718" s="157">
        <v>6.0722077000000002E-10</v>
      </c>
      <c r="BK718" s="157">
        <v>1.8660304999999998E-11</v>
      </c>
      <c r="BL718" s="157">
        <v>6.2843951999999998E-12</v>
      </c>
      <c r="BM718" s="157">
        <v>3.2390450999999998E-7</v>
      </c>
      <c r="BN718" s="157">
        <v>1.0632715E-6</v>
      </c>
      <c r="BO718" s="157">
        <v>0</v>
      </c>
      <c r="BP718" s="157">
        <v>1.0465126</v>
      </c>
      <c r="BQ718" s="157">
        <v>0.20327429</v>
      </c>
      <c r="BR718" s="157">
        <v>0</v>
      </c>
      <c r="BS718" s="157">
        <v>0</v>
      </c>
      <c r="BT718" s="157">
        <v>0</v>
      </c>
      <c r="BU718"/>
      <c r="BV718" s="155">
        <v>3.8110826000000001E-3</v>
      </c>
      <c r="BW718" s="155">
        <v>9.7003869999999999E-5</v>
      </c>
      <c r="BX718" s="155">
        <v>9.0089606999999998E-5</v>
      </c>
      <c r="BY718" s="155">
        <v>9.3835072999999998E-7</v>
      </c>
      <c r="BZ718" s="155">
        <v>7.9916284999999998E-5</v>
      </c>
      <c r="CA718" s="155">
        <v>0</v>
      </c>
      <c r="CB718" s="155">
        <v>3.6378871999999998E-4</v>
      </c>
      <c r="CC718" s="155">
        <v>0</v>
      </c>
      <c r="CD718" s="155">
        <v>3.7978939999999999E-6</v>
      </c>
      <c r="CE718" s="155">
        <v>2.2340106999999999E-5</v>
      </c>
      <c r="CF718" s="155">
        <v>0</v>
      </c>
      <c r="CG718" s="155">
        <v>0</v>
      </c>
      <c r="CH718" s="155">
        <v>0</v>
      </c>
      <c r="CI718" s="155">
        <v>3.0051651000000001E-6</v>
      </c>
      <c r="CJ718" s="155">
        <v>3.1704909E-5</v>
      </c>
      <c r="CK718" s="155">
        <v>3.1184976999999998E-3</v>
      </c>
      <c r="CL718" s="155">
        <v>0</v>
      </c>
      <c r="CM718"/>
      <c r="CN718" s="284">
        <v>0</v>
      </c>
      <c r="CO718" s="284">
        <v>3.2310270000000001</v>
      </c>
      <c r="CP718" s="285">
        <v>-1.5041864E-2</v>
      </c>
      <c r="CQ718" s="284">
        <v>6.6368634999999995E-2</v>
      </c>
      <c r="CR718" s="284">
        <v>1.1171811E-7</v>
      </c>
      <c r="CS718" s="284">
        <v>1.6164666000000001E-6</v>
      </c>
      <c r="CT718" s="284">
        <v>4.0561629000000002E-3</v>
      </c>
      <c r="CU718" s="284">
        <v>8.7278880000000001</v>
      </c>
      <c r="CV718" s="284">
        <v>9.2855625000000004E-3</v>
      </c>
      <c r="CW718" s="284">
        <v>0</v>
      </c>
      <c r="CX718"/>
      <c r="CY718" s="158"/>
      <c r="CZ718" s="269"/>
      <c r="DA718"/>
      <c r="DB718" s="247"/>
      <c r="DC718"/>
      <c r="DD718"/>
      <c r="DE718"/>
      <c r="DF718"/>
      <c r="DG718"/>
      <c r="DH718"/>
      <c r="DI718"/>
      <c r="DJ718"/>
      <c r="DK718"/>
      <c r="DL718"/>
    </row>
    <row r="719" spans="1:116" ht="14.4">
      <c r="A719" t="s">
        <v>798</v>
      </c>
      <c r="B719" s="188" t="s">
        <v>317</v>
      </c>
      <c r="C719" s="151" t="str">
        <f t="shared" si="173"/>
        <v>A.100.24.149</v>
      </c>
      <c r="D719" s="54" t="s">
        <v>93</v>
      </c>
      <c r="E719" s="150" t="s">
        <v>352</v>
      </c>
      <c r="F719" s="153" t="str">
        <f t="shared" si="174"/>
        <v>Vanadium (primary)</v>
      </c>
      <c r="G719" s="154">
        <f t="shared" si="175"/>
        <v>16.131258000000003</v>
      </c>
      <c r="H719"/>
      <c r="I719"/>
      <c r="J719" s="227">
        <f t="shared" si="169"/>
        <v>34.890983582870007</v>
      </c>
      <c r="K719"/>
      <c r="L719" s="280">
        <f t="shared" si="170"/>
        <v>3.7866579875000004</v>
      </c>
      <c r="M719" s="280">
        <f t="shared" si="171"/>
        <v>4.44446685537</v>
      </c>
      <c r="N719" s="281">
        <f t="shared" si="172"/>
        <v>24.240170040000002</v>
      </c>
      <c r="O719" s="280">
        <v>2.4196887</v>
      </c>
      <c r="P719" s="286">
        <v>4.2626841000000004</v>
      </c>
      <c r="Q719" s="286">
        <v>0.17209426</v>
      </c>
      <c r="R719" s="286">
        <v>0.15503980000000001</v>
      </c>
      <c r="S719" s="219">
        <v>0.36765540000000002</v>
      </c>
      <c r="T719" s="219">
        <v>6.4271874999999997E-3</v>
      </c>
      <c r="U719" s="219">
        <v>3.2575356000000002</v>
      </c>
      <c r="V719" s="219">
        <v>9.3695696000000005E-3</v>
      </c>
      <c r="W719" s="219">
        <v>23.809729000000001</v>
      </c>
      <c r="X719" s="219">
        <v>0</v>
      </c>
      <c r="Y719" s="219">
        <v>0.43044104</v>
      </c>
      <c r="Z719" s="219">
        <v>3.1892577000000003E-4</v>
      </c>
      <c r="AA719" s="219">
        <v>0</v>
      </c>
      <c r="AB719" s="219">
        <v>0</v>
      </c>
      <c r="AC719"/>
      <c r="AD719" s="227">
        <f t="shared" si="164"/>
        <v>2.4196887</v>
      </c>
      <c r="AE719" s="227">
        <f t="shared" si="165"/>
        <v>8.2308059171000014</v>
      </c>
      <c r="AF719" s="227">
        <f t="shared" si="166"/>
        <v>4.4441479295999997</v>
      </c>
      <c r="AG719" s="227">
        <f t="shared" si="167"/>
        <v>4.44446685537</v>
      </c>
      <c r="AH719" s="227">
        <f t="shared" si="168"/>
        <v>24.240170040000002</v>
      </c>
      <c r="AI719"/>
      <c r="AJ719">
        <v>309.09044</v>
      </c>
      <c r="AK719" s="155">
        <v>216.93473</v>
      </c>
      <c r="AL719" s="155">
        <v>51.309536999999999</v>
      </c>
      <c r="AM719" s="155">
        <v>0</v>
      </c>
      <c r="AN719" s="155">
        <v>9.6646657000000005</v>
      </c>
      <c r="AO719" s="155">
        <v>20.917055000000001</v>
      </c>
      <c r="AP719" s="155">
        <v>10.264457</v>
      </c>
      <c r="AQ719"/>
      <c r="AR719" s="156">
        <v>1.7612452999999999</v>
      </c>
      <c r="AS719" s="156">
        <v>1.7062094000000001</v>
      </c>
      <c r="AT719" s="156">
        <v>3.8373338999999999E-2</v>
      </c>
      <c r="AU719" s="156">
        <v>1.6662566E-2</v>
      </c>
      <c r="AV719" s="282">
        <f t="shared" si="161"/>
        <v>1.02290729049E-4</v>
      </c>
      <c r="AW719" s="282">
        <f t="shared" si="162"/>
        <v>1.419132358787E-7</v>
      </c>
      <c r="AX719" s="283">
        <f t="shared" si="163"/>
        <v>2.3336926600000001</v>
      </c>
      <c r="AY719" s="157">
        <v>1.4970623999999999E-5</v>
      </c>
      <c r="AZ719" s="157">
        <v>4.5170017999999999E-8</v>
      </c>
      <c r="BA719" s="157">
        <v>1.2341081E-12</v>
      </c>
      <c r="BB719" s="157">
        <v>0</v>
      </c>
      <c r="BC719" s="157">
        <v>0</v>
      </c>
      <c r="BD719" s="157">
        <v>1.1286119000000001E-8</v>
      </c>
      <c r="BE719" s="157">
        <v>8.3843224999999999E-5</v>
      </c>
      <c r="BF719" s="157">
        <v>1.8227541E-9</v>
      </c>
      <c r="BG719" s="157">
        <v>9.0904784000000003E-8</v>
      </c>
      <c r="BH719" s="157">
        <v>0</v>
      </c>
      <c r="BI719" s="157">
        <v>0</v>
      </c>
      <c r="BJ719" s="157">
        <v>3.9905732000000004E-9</v>
      </c>
      <c r="BK719" s="157">
        <v>5.2662196000000003E-12</v>
      </c>
      <c r="BL719" s="157">
        <v>1.8606251000000002E-11</v>
      </c>
      <c r="BM719" s="157">
        <v>8.1900129999999994E-8</v>
      </c>
      <c r="BN719" s="157">
        <v>3.3836937999999998E-6</v>
      </c>
      <c r="BO719" s="157">
        <v>0</v>
      </c>
      <c r="BP719" s="157">
        <v>0.91817285999999998</v>
      </c>
      <c r="BQ719" s="157">
        <v>1.4155198</v>
      </c>
      <c r="BR719" s="157">
        <v>0</v>
      </c>
      <c r="BS719" s="157">
        <v>0</v>
      </c>
      <c r="BT719" s="157">
        <v>0</v>
      </c>
      <c r="BU719"/>
      <c r="BV719" s="155">
        <v>4.6548344999999998E-3</v>
      </c>
      <c r="BW719" s="155">
        <v>6.2959048999999996E-4</v>
      </c>
      <c r="BX719" s="155">
        <v>4.4978227999999999E-4</v>
      </c>
      <c r="BY719" s="155">
        <v>1.7720037E-6</v>
      </c>
      <c r="BZ719" s="155">
        <v>8.4349469999999999E-4</v>
      </c>
      <c r="CA719" s="155">
        <v>5.6345108000000002E-6</v>
      </c>
      <c r="CB719" s="155">
        <v>0</v>
      </c>
      <c r="CC719" s="155">
        <v>8.5519748000000005E-6</v>
      </c>
      <c r="CD719" s="155">
        <v>1.6337413999999999E-4</v>
      </c>
      <c r="CE719" s="155">
        <v>2.1558076999999998E-3</v>
      </c>
      <c r="CF719" s="155">
        <v>0</v>
      </c>
      <c r="CG719" s="155">
        <v>0</v>
      </c>
      <c r="CH719" s="155">
        <v>0</v>
      </c>
      <c r="CI719" s="155">
        <v>6.9992812999999994E-5</v>
      </c>
      <c r="CJ719" s="155">
        <v>3.2592086999999999E-4</v>
      </c>
      <c r="CK719" s="155">
        <v>9.1303338000000005E-7</v>
      </c>
      <c r="CL719" s="155">
        <v>0</v>
      </c>
      <c r="CM719"/>
      <c r="CN719" s="284">
        <v>0</v>
      </c>
      <c r="CO719" s="284">
        <v>16.130576000000001</v>
      </c>
      <c r="CP719" s="285">
        <v>0.24207512</v>
      </c>
      <c r="CQ719" s="284">
        <v>0.43248132</v>
      </c>
      <c r="CR719" s="284">
        <v>9.7095377999999994E-7</v>
      </c>
      <c r="CS719" s="284">
        <v>1.1659624E-4</v>
      </c>
      <c r="CT719" s="284">
        <v>3.5274171E-2</v>
      </c>
      <c r="CU719" s="284">
        <v>23.368539999999999</v>
      </c>
      <c r="CV719" s="284">
        <v>0</v>
      </c>
      <c r="CW719" s="284">
        <v>1.9815095E-3</v>
      </c>
      <c r="CX719"/>
      <c r="CY719" s="158"/>
      <c r="CZ719" s="269"/>
      <c r="DA719"/>
      <c r="DB719" s="247"/>
      <c r="DC719"/>
      <c r="DD719"/>
      <c r="DE719"/>
      <c r="DF719"/>
      <c r="DG719"/>
      <c r="DH719"/>
      <c r="DI719"/>
      <c r="DJ719"/>
      <c r="DK719"/>
      <c r="DL719"/>
    </row>
    <row r="720" spans="1:116" ht="13.8" customHeight="1">
      <c r="A720" t="s">
        <v>799</v>
      </c>
      <c r="B720" s="188" t="s">
        <v>317</v>
      </c>
      <c r="C720" s="151" t="str">
        <f t="shared" si="173"/>
        <v>A.100.24.150</v>
      </c>
      <c r="D720" s="54" t="s">
        <v>93</v>
      </c>
      <c r="E720" s="150" t="s">
        <v>352</v>
      </c>
      <c r="F720" s="153" t="str">
        <f t="shared" si="174"/>
        <v>Vanadium trade mix (99% prim 1% sec)</v>
      </c>
      <c r="G720" s="154">
        <f t="shared" si="175"/>
        <v>15.969946000000002</v>
      </c>
      <c r="H720"/>
      <c r="I720"/>
      <c r="J720" s="227">
        <f t="shared" si="169"/>
        <v>34.542073016010001</v>
      </c>
      <c r="K720"/>
      <c r="L720" s="280">
        <f t="shared" si="170"/>
        <v>3.7487913655999998</v>
      </c>
      <c r="M720" s="280">
        <f t="shared" si="171"/>
        <v>4.4000221204100001</v>
      </c>
      <c r="N720" s="281">
        <f t="shared" si="172"/>
        <v>23.997767629999998</v>
      </c>
      <c r="O720" s="280">
        <v>2.3954919000000001</v>
      </c>
      <c r="P720" s="219">
        <v>4.2200572000000003</v>
      </c>
      <c r="Q720" s="219">
        <v>0.17037331</v>
      </c>
      <c r="R720" s="219">
        <v>0.1534894</v>
      </c>
      <c r="S720" s="219">
        <v>0.36397885000000002</v>
      </c>
      <c r="T720" s="219">
        <v>6.3629155999999996E-3</v>
      </c>
      <c r="U720" s="219">
        <v>3.2249601999999999</v>
      </c>
      <c r="V720" s="219">
        <v>9.2758739000000003E-3</v>
      </c>
      <c r="W720" s="219">
        <v>23.571631</v>
      </c>
      <c r="X720" s="219">
        <v>0</v>
      </c>
      <c r="Y720" s="219">
        <v>0.42613663000000002</v>
      </c>
      <c r="Z720" s="219">
        <v>3.1573651000000002E-4</v>
      </c>
      <c r="AA720" s="219">
        <v>0</v>
      </c>
      <c r="AB720" s="219">
        <v>0</v>
      </c>
      <c r="AC720"/>
      <c r="AD720" s="227">
        <f t="shared" si="164"/>
        <v>2.3954919000000001</v>
      </c>
      <c r="AE720" s="227">
        <f t="shared" si="165"/>
        <v>8.1484977494999988</v>
      </c>
      <c r="AF720" s="227">
        <f t="shared" si="166"/>
        <v>4.3997063838999999</v>
      </c>
      <c r="AG720" s="227">
        <f t="shared" si="167"/>
        <v>4.4000221204100001</v>
      </c>
      <c r="AH720" s="227">
        <f t="shared" si="168"/>
        <v>23.997767629999998</v>
      </c>
      <c r="AI720"/>
      <c r="AJ720">
        <v>305.99954000000002</v>
      </c>
      <c r="AK720" s="155">
        <v>214.76537999999999</v>
      </c>
      <c r="AL720" s="155">
        <v>50.796441999999999</v>
      </c>
      <c r="AM720" s="155">
        <v>0</v>
      </c>
      <c r="AN720" s="155">
        <v>9.5680191000000008</v>
      </c>
      <c r="AO720" s="155">
        <v>20.707884</v>
      </c>
      <c r="AP720" s="155">
        <v>10.161813</v>
      </c>
      <c r="AQ720"/>
      <c r="AR720" s="156">
        <v>1.7436328000000001</v>
      </c>
      <c r="AS720" s="156">
        <v>1.6891472999999999</v>
      </c>
      <c r="AT720" s="156">
        <v>3.7989606000000002E-2</v>
      </c>
      <c r="AU720" s="156">
        <v>1.6495940000000001E-2</v>
      </c>
      <c r="AV720" s="282">
        <f t="shared" si="161"/>
        <v>1.01267821287E-4</v>
      </c>
      <c r="AW720" s="282">
        <f t="shared" si="162"/>
        <v>1.4049410441240001E-7</v>
      </c>
      <c r="AX720" s="283">
        <f t="shared" si="163"/>
        <v>2.3103557299999999</v>
      </c>
      <c r="AY720" s="157">
        <v>1.4820918E-5</v>
      </c>
      <c r="AZ720" s="157">
        <v>4.4718317999999999E-8</v>
      </c>
      <c r="BA720" s="157">
        <v>1.221767E-12</v>
      </c>
      <c r="BB720" s="157">
        <v>0</v>
      </c>
      <c r="BC720" s="157">
        <v>0</v>
      </c>
      <c r="BD720" s="157">
        <v>1.1173258E-8</v>
      </c>
      <c r="BE720" s="157">
        <v>8.3004792E-5</v>
      </c>
      <c r="BF720" s="157">
        <v>1.8045265000000001E-9</v>
      </c>
      <c r="BG720" s="157">
        <v>8.9995737000000006E-8</v>
      </c>
      <c r="BH720" s="157">
        <v>0</v>
      </c>
      <c r="BI720" s="157">
        <v>0</v>
      </c>
      <c r="BJ720" s="157">
        <v>3.9506674E-9</v>
      </c>
      <c r="BK720" s="157">
        <v>5.2135574E-12</v>
      </c>
      <c r="BL720" s="157">
        <v>1.8420188000000001E-11</v>
      </c>
      <c r="BM720" s="157">
        <v>8.1081129000000001E-8</v>
      </c>
      <c r="BN720" s="157">
        <v>3.3498568999999998E-6</v>
      </c>
      <c r="BO720" s="157">
        <v>0</v>
      </c>
      <c r="BP720" s="157">
        <v>0.90899112999999998</v>
      </c>
      <c r="BQ720" s="157">
        <v>1.4013646</v>
      </c>
      <c r="BR720" s="157">
        <v>0</v>
      </c>
      <c r="BS720" s="157">
        <v>0</v>
      </c>
      <c r="BT720" s="157">
        <v>0</v>
      </c>
      <c r="BU720"/>
      <c r="BV720" s="155">
        <v>4.6082861999999997E-3</v>
      </c>
      <c r="BW720" s="155">
        <v>6.2329458999999996E-4</v>
      </c>
      <c r="BX720" s="155">
        <v>4.4528446000000001E-4</v>
      </c>
      <c r="BY720" s="155">
        <v>1.7542837E-6</v>
      </c>
      <c r="BZ720" s="155">
        <v>8.3505975000000001E-4</v>
      </c>
      <c r="CA720" s="155">
        <v>5.5781656999999999E-6</v>
      </c>
      <c r="CB720" s="155">
        <v>0</v>
      </c>
      <c r="CC720" s="155">
        <v>8.4664550999999995E-6</v>
      </c>
      <c r="CD720" s="155">
        <v>1.6174040000000001E-4</v>
      </c>
      <c r="CE720" s="155">
        <v>2.1342497000000002E-3</v>
      </c>
      <c r="CF720" s="155">
        <v>0</v>
      </c>
      <c r="CG720" s="155">
        <v>0</v>
      </c>
      <c r="CH720" s="155">
        <v>0</v>
      </c>
      <c r="CI720" s="155">
        <v>6.9292885000000001E-5</v>
      </c>
      <c r="CJ720" s="155">
        <v>3.2266165999999998E-4</v>
      </c>
      <c r="CK720" s="155">
        <v>9.0390304999999999E-7</v>
      </c>
      <c r="CL720" s="155">
        <v>0</v>
      </c>
      <c r="CM720"/>
      <c r="CN720" s="284">
        <v>0</v>
      </c>
      <c r="CO720" s="284">
        <v>15.969271000000001</v>
      </c>
      <c r="CP720" s="285">
        <v>0.23965437000000001</v>
      </c>
      <c r="CQ720" s="284">
        <v>0.4281565</v>
      </c>
      <c r="CR720" s="284">
        <v>9.6124425000000001E-7</v>
      </c>
      <c r="CS720" s="284">
        <v>1.1543028E-4</v>
      </c>
      <c r="CT720" s="284">
        <v>3.4921428999999997E-2</v>
      </c>
      <c r="CU720" s="284">
        <v>23.134855000000002</v>
      </c>
      <c r="CV720" s="284">
        <v>0</v>
      </c>
      <c r="CW720" s="284">
        <v>1.9616944000000001E-3</v>
      </c>
      <c r="CX720"/>
      <c r="CY720" s="158"/>
      <c r="CZ720" s="267"/>
      <c r="DA720"/>
      <c r="DB720" s="247"/>
      <c r="DC720"/>
      <c r="DD720"/>
      <c r="DE720"/>
      <c r="DF720"/>
      <c r="DG720"/>
      <c r="DH720"/>
      <c r="DI720"/>
      <c r="DJ720"/>
      <c r="DK720"/>
      <c r="DL720"/>
    </row>
    <row r="721" spans="1:116" ht="13.8" customHeight="1">
      <c r="A721" t="s">
        <v>1724</v>
      </c>
      <c r="B721" s="188" t="s">
        <v>317</v>
      </c>
      <c r="C721" s="151" t="str">
        <f t="shared" si="173"/>
        <v>A.100.24.151</v>
      </c>
      <c r="D721" s="54" t="s">
        <v>93</v>
      </c>
      <c r="E721" s="150" t="s">
        <v>352</v>
      </c>
      <c r="F721" s="153" t="str">
        <f t="shared" si="174"/>
        <v>Zinc (primary)</v>
      </c>
      <c r="G721" s="154">
        <f t="shared" si="175"/>
        <v>3.8180000000000001</v>
      </c>
      <c r="H721"/>
      <c r="I721"/>
      <c r="J721" s="227">
        <f t="shared" si="169"/>
        <v>2.5304043891000001</v>
      </c>
      <c r="K721"/>
      <c r="L721" s="280">
        <f t="shared" si="170"/>
        <v>0</v>
      </c>
      <c r="M721" s="280">
        <f t="shared" si="171"/>
        <v>0.3377043891</v>
      </c>
      <c r="N721" s="281">
        <f t="shared" si="172"/>
        <v>1.62</v>
      </c>
      <c r="O721" s="280">
        <v>0.57269999999999999</v>
      </c>
      <c r="P721" s="219">
        <v>0.33070949999999999</v>
      </c>
      <c r="Q721" s="219">
        <v>6.9948891000000003E-3</v>
      </c>
      <c r="R721" s="219">
        <v>0</v>
      </c>
      <c r="S721" s="219">
        <v>0</v>
      </c>
      <c r="T721" s="219">
        <v>0</v>
      </c>
      <c r="U721" s="219">
        <v>0</v>
      </c>
      <c r="V721" s="219">
        <v>0</v>
      </c>
      <c r="W721" s="219">
        <v>1.62</v>
      </c>
      <c r="X721" s="219">
        <v>0</v>
      </c>
      <c r="Y721" s="219">
        <v>0</v>
      </c>
      <c r="Z721" s="219">
        <v>0</v>
      </c>
      <c r="AA721" s="219">
        <v>0</v>
      </c>
      <c r="AB721" s="219">
        <v>0</v>
      </c>
      <c r="AC721"/>
      <c r="AD721" s="227">
        <f t="shared" si="164"/>
        <v>0.57269999999999999</v>
      </c>
      <c r="AE721" s="227">
        <f t="shared" si="165"/>
        <v>0.3377043891</v>
      </c>
      <c r="AF721" s="227">
        <f t="shared" si="166"/>
        <v>0.3377043891</v>
      </c>
      <c r="AG721" s="227">
        <f t="shared" si="167"/>
        <v>0.3377043891</v>
      </c>
      <c r="AH721" s="227">
        <f t="shared" si="168"/>
        <v>1.62</v>
      </c>
      <c r="AI721"/>
      <c r="AJ721">
        <v>78.284850000000006</v>
      </c>
      <c r="AK721" s="155">
        <v>78.284850000000006</v>
      </c>
      <c r="AL721" s="155">
        <v>0</v>
      </c>
      <c r="AM721" s="155">
        <v>0</v>
      </c>
      <c r="AN721" s="155">
        <v>0</v>
      </c>
      <c r="AO721" s="155">
        <v>0</v>
      </c>
      <c r="AP721" s="155">
        <v>0</v>
      </c>
      <c r="AQ721"/>
      <c r="AR721" s="156">
        <v>0.16990453999999999</v>
      </c>
      <c r="AS721" s="156">
        <v>0.15927905000000001</v>
      </c>
      <c r="AT721" s="156">
        <v>4.7824814999999996E-3</v>
      </c>
      <c r="AU721" s="156">
        <v>5.8430082999999999E-3</v>
      </c>
      <c r="AV721" s="282">
        <f t="shared" si="161"/>
        <v>9.5491040000000007E-6</v>
      </c>
      <c r="AW721" s="282">
        <f t="shared" si="162"/>
        <v>1.7686692076999999E-8</v>
      </c>
      <c r="AX721" s="283">
        <f t="shared" si="163"/>
        <v>0.81834849999999992</v>
      </c>
      <c r="AY721" s="157">
        <v>3.5431040000000001E-6</v>
      </c>
      <c r="AZ721" s="157">
        <v>1.06904E-8</v>
      </c>
      <c r="BA721" s="157">
        <v>2.9207699999999999E-13</v>
      </c>
      <c r="BB721" s="157">
        <v>0</v>
      </c>
      <c r="BC721" s="157">
        <v>0</v>
      </c>
      <c r="BD721" s="157">
        <v>0</v>
      </c>
      <c r="BE721" s="157">
        <v>6.0059999999999998E-6</v>
      </c>
      <c r="BF721" s="157">
        <v>0</v>
      </c>
      <c r="BG721" s="157">
        <v>6.9960000000000002E-9</v>
      </c>
      <c r="BH721" s="157">
        <v>0</v>
      </c>
      <c r="BI721" s="157">
        <v>0</v>
      </c>
      <c r="BJ721" s="157">
        <v>0</v>
      </c>
      <c r="BK721" s="157">
        <v>0</v>
      </c>
      <c r="BL721" s="157">
        <v>0</v>
      </c>
      <c r="BM721" s="157">
        <v>0</v>
      </c>
      <c r="BN721" s="157">
        <v>0</v>
      </c>
      <c r="BO721" s="157">
        <v>0</v>
      </c>
      <c r="BP721" s="157">
        <v>3.5499999999999997E-2</v>
      </c>
      <c r="BQ721" s="157">
        <v>0.78284849999999995</v>
      </c>
      <c r="BR721" s="157">
        <v>0</v>
      </c>
      <c r="BS721" s="157">
        <v>0</v>
      </c>
      <c r="BT721" s="157">
        <v>0</v>
      </c>
      <c r="BU721"/>
      <c r="BV721" s="155">
        <v>9.3141344000000005E-4</v>
      </c>
      <c r="BW721" s="155">
        <v>4.8232538E-5</v>
      </c>
      <c r="BX721" s="155">
        <v>1.0645597E-4</v>
      </c>
      <c r="BY721" s="155">
        <v>0</v>
      </c>
      <c r="BZ721" s="155">
        <v>3.9730800000000003E-5</v>
      </c>
      <c r="CA721" s="155">
        <v>0</v>
      </c>
      <c r="CB721" s="155">
        <v>0</v>
      </c>
      <c r="CC721" s="155">
        <v>0</v>
      </c>
      <c r="CD721" s="155">
        <v>0</v>
      </c>
      <c r="CE721" s="155">
        <v>0</v>
      </c>
      <c r="CF721" s="155">
        <v>0</v>
      </c>
      <c r="CG721" s="155">
        <v>0</v>
      </c>
      <c r="CH721" s="155">
        <v>0</v>
      </c>
      <c r="CI721" s="155">
        <v>3.1309264E-6</v>
      </c>
      <c r="CJ721" s="155">
        <v>9.5426706000000002E-5</v>
      </c>
      <c r="CK721" s="155">
        <v>6.3843649999999999E-4</v>
      </c>
      <c r="CL721" s="155">
        <v>0</v>
      </c>
      <c r="CM721"/>
      <c r="CN721" s="284">
        <v>0</v>
      </c>
      <c r="CO721" s="284">
        <v>3.8180000000000001</v>
      </c>
      <c r="CP721" s="285">
        <v>0</v>
      </c>
      <c r="CQ721" s="284">
        <v>3.3000000000000002E-2</v>
      </c>
      <c r="CR721" s="284">
        <v>0</v>
      </c>
      <c r="CS721" s="284">
        <v>0</v>
      </c>
      <c r="CT721" s="284">
        <v>2.0166663E-3</v>
      </c>
      <c r="CU721" s="284">
        <v>0</v>
      </c>
      <c r="CV721" s="284">
        <v>0</v>
      </c>
      <c r="CW721" s="284">
        <v>0</v>
      </c>
      <c r="CX721"/>
      <c r="CY721" s="158"/>
      <c r="CZ721" s="267"/>
      <c r="DA721"/>
      <c r="DB721" s="247"/>
      <c r="DC721"/>
      <c r="DD721"/>
      <c r="DE721"/>
      <c r="DF721"/>
      <c r="DG721"/>
      <c r="DH721"/>
      <c r="DI721"/>
      <c r="DJ721"/>
      <c r="DK721"/>
      <c r="DL721"/>
    </row>
    <row r="722" spans="1:116" ht="13.8" customHeight="1">
      <c r="A722" t="s">
        <v>800</v>
      </c>
      <c r="B722" s="188" t="s">
        <v>317</v>
      </c>
      <c r="C722" s="151" t="str">
        <f t="shared" si="173"/>
        <v>A.100.24.152</v>
      </c>
      <c r="D722" s="54" t="s">
        <v>93</v>
      </c>
      <c r="E722" s="150" t="s">
        <v>352</v>
      </c>
      <c r="F722" s="153" t="str">
        <f t="shared" si="174"/>
        <v>Zinc (secondary)</v>
      </c>
      <c r="G722" s="154">
        <f t="shared" si="175"/>
        <v>0.93228773333333337</v>
      </c>
      <c r="H722"/>
      <c r="I722"/>
      <c r="J722" s="227">
        <f t="shared" si="169"/>
        <v>0.16221019752657029</v>
      </c>
      <c r="K722"/>
      <c r="L722" s="280">
        <f t="shared" si="170"/>
        <v>7.40733156E-3</v>
      </c>
      <c r="M722" s="280">
        <f t="shared" si="171"/>
        <v>1.0440106132999999E-2</v>
      </c>
      <c r="N722" s="281">
        <f t="shared" si="172"/>
        <v>4.5195998335702823E-3</v>
      </c>
      <c r="O722" s="280">
        <v>0.13984315999999999</v>
      </c>
      <c r="P722" s="219">
        <v>3.4494665000000002E-3</v>
      </c>
      <c r="Q722" s="219">
        <v>5.7430815000000003E-3</v>
      </c>
      <c r="R722" s="219">
        <v>5.7705031999999998E-3</v>
      </c>
      <c r="S722" s="219">
        <v>1.3849251E-3</v>
      </c>
      <c r="T722" s="286">
        <v>8.3187810000000004E-5</v>
      </c>
      <c r="U722" s="219">
        <v>1.6871544999999999E-4</v>
      </c>
      <c r="V722" s="219">
        <v>5.4742766999999999E-4</v>
      </c>
      <c r="W722" s="219">
        <v>2.2141120000000001E-4</v>
      </c>
      <c r="X722" s="219">
        <v>6.7865739E-4</v>
      </c>
      <c r="Y722" s="219">
        <v>4.2962525999999997E-3</v>
      </c>
      <c r="Z722" s="286">
        <v>2.1473072999999999E-5</v>
      </c>
      <c r="AA722" s="286">
        <v>1.9360219999999999E-6</v>
      </c>
      <c r="AB722" s="286">
        <v>1.1570282E-11</v>
      </c>
      <c r="AC722"/>
      <c r="AD722" s="227">
        <f t="shared" si="164"/>
        <v>0.13984315999999999</v>
      </c>
      <c r="AE722" s="227">
        <f t="shared" si="165"/>
        <v>1.7147307229999999E-2</v>
      </c>
      <c r="AF722" s="227">
        <f t="shared" si="166"/>
        <v>9.7419116919999996E-3</v>
      </c>
      <c r="AG722" s="227">
        <f t="shared" si="167"/>
        <v>1.0440106133000001E-2</v>
      </c>
      <c r="AH722" s="227">
        <f t="shared" si="168"/>
        <v>4.5176638115702822E-3</v>
      </c>
      <c r="AI722"/>
      <c r="AJ722">
        <v>13.913697000000001</v>
      </c>
      <c r="AK722" s="155">
        <v>13.657285</v>
      </c>
      <c r="AL722" s="155">
        <v>0.14705771000000001</v>
      </c>
      <c r="AM722" s="155">
        <v>0</v>
      </c>
      <c r="AN722" s="155">
        <v>2.9897925999999998E-2</v>
      </c>
      <c r="AO722" s="155">
        <v>5.0773163000000003E-2</v>
      </c>
      <c r="AP722" s="155">
        <v>2.8683553000000001E-2</v>
      </c>
      <c r="AQ722"/>
      <c r="AR722" s="156">
        <v>1.7437753E-2</v>
      </c>
      <c r="AS722" s="156">
        <v>1.5725172999999999E-2</v>
      </c>
      <c r="AT722" s="156">
        <v>7.3768162999999999E-4</v>
      </c>
      <c r="AU722" s="156">
        <v>9.7489848000000001E-4</v>
      </c>
      <c r="AV722" s="282">
        <f t="shared" si="161"/>
        <v>9.4275614563399998E-7</v>
      </c>
      <c r="AW722" s="282">
        <f t="shared" si="162"/>
        <v>2.7281125577151107E-9</v>
      </c>
      <c r="AX722" s="283">
        <f t="shared" si="163"/>
        <v>0.136540405709</v>
      </c>
      <c r="AY722" s="157">
        <v>8.6517275999999996E-7</v>
      </c>
      <c r="AZ722" s="157">
        <v>2.6104346999999999E-9</v>
      </c>
      <c r="BA722" s="157">
        <v>7.1320803000000006E-14</v>
      </c>
      <c r="BB722" s="157">
        <v>1.634767E-12</v>
      </c>
      <c r="BC722" s="157">
        <v>0</v>
      </c>
      <c r="BD722" s="157">
        <v>1.9691728000000001E-10</v>
      </c>
      <c r="BE722" s="157">
        <v>7.7252382999999996E-8</v>
      </c>
      <c r="BF722" s="157">
        <v>4.0456980999999997E-11</v>
      </c>
      <c r="BG722" s="157">
        <v>7.7027352000000001E-11</v>
      </c>
      <c r="BH722" s="157">
        <v>2.1581676999999999E-14</v>
      </c>
      <c r="BI722" s="157">
        <v>2.7733202999999999E-16</v>
      </c>
      <c r="BJ722" s="157">
        <v>9.6176056000000003E-14</v>
      </c>
      <c r="BK722" s="157">
        <v>3.3606032E-15</v>
      </c>
      <c r="BL722" s="157">
        <v>8.0822825000000004E-16</v>
      </c>
      <c r="BM722" s="157">
        <v>1.2910547E-11</v>
      </c>
      <c r="BN722" s="157">
        <v>1.1954004000000001E-10</v>
      </c>
      <c r="BO722" s="157">
        <v>1.5630874000000001E-20</v>
      </c>
      <c r="BP722" s="157">
        <v>1.8525708999999999E-5</v>
      </c>
      <c r="BQ722" s="157">
        <v>0.13652188000000001</v>
      </c>
      <c r="BR722" s="157">
        <v>0</v>
      </c>
      <c r="BS722" s="157">
        <v>0</v>
      </c>
      <c r="BT722" s="157">
        <v>0</v>
      </c>
      <c r="BU722"/>
      <c r="BV722" s="155">
        <v>4.5980289000000001E-5</v>
      </c>
      <c r="BW722" s="155">
        <v>5.4802745999999996E-7</v>
      </c>
      <c r="BX722" s="155">
        <v>2.5994656E-5</v>
      </c>
      <c r="BY722" s="155">
        <v>6.6740361E-8</v>
      </c>
      <c r="BZ722" s="155">
        <v>1.0495394000000001E-6</v>
      </c>
      <c r="CA722" s="155">
        <v>3.3643771000000003E-8</v>
      </c>
      <c r="CB722" s="155">
        <v>5.3699650999999997E-10</v>
      </c>
      <c r="CC722" s="155">
        <v>5.0670052E-8</v>
      </c>
      <c r="CD722" s="155">
        <v>1.2038152E-7</v>
      </c>
      <c r="CE722" s="155">
        <v>1.3830839999999999E-7</v>
      </c>
      <c r="CF722" s="155">
        <v>0</v>
      </c>
      <c r="CG722" s="155">
        <v>3.4565682999999998E-17</v>
      </c>
      <c r="CH722" s="155">
        <v>2.8302247000000001E-13</v>
      </c>
      <c r="CI722" s="155">
        <v>1.1356000999999999E-6</v>
      </c>
      <c r="CJ722" s="155">
        <v>1.6835816999999999E-5</v>
      </c>
      <c r="CK722" s="155">
        <v>6.3686165E-9</v>
      </c>
      <c r="CL722" s="155">
        <v>0</v>
      </c>
      <c r="CM722"/>
      <c r="CN722" s="284">
        <v>2.3955408E-13</v>
      </c>
      <c r="CO722" s="284">
        <v>0.93229214000000005</v>
      </c>
      <c r="CP722" s="285">
        <v>1.3941481E-3</v>
      </c>
      <c r="CQ722" s="284">
        <v>3.8260911E-4</v>
      </c>
      <c r="CR722" s="284">
        <v>4.4533761E-11</v>
      </c>
      <c r="CS722" s="284">
        <v>5.2322209000000002E-9</v>
      </c>
      <c r="CT722" s="284">
        <v>3.8721160000000002E-5</v>
      </c>
      <c r="CU722" s="284">
        <v>2.8331573999999999E-3</v>
      </c>
      <c r="CV722" s="284">
        <v>1.4442828E-8</v>
      </c>
      <c r="CW722" s="284">
        <v>1.1835099E-5</v>
      </c>
      <c r="CX722"/>
      <c r="CY722" s="158"/>
      <c r="CZ722" s="267"/>
      <c r="DA722"/>
      <c r="DB722" s="247"/>
      <c r="DC722"/>
      <c r="DD722"/>
      <c r="DE722"/>
      <c r="DF722"/>
      <c r="DG722"/>
      <c r="DH722"/>
      <c r="DI722"/>
      <c r="DJ722"/>
      <c r="DK722"/>
      <c r="DL722"/>
    </row>
    <row r="723" spans="1:116" ht="13.8" customHeight="1">
      <c r="A723" t="s">
        <v>801</v>
      </c>
      <c r="B723" s="188" t="s">
        <v>317</v>
      </c>
      <c r="C723" s="151" t="str">
        <f t="shared" si="173"/>
        <v>A.100.24.153</v>
      </c>
      <c r="D723" s="54" t="s">
        <v>93</v>
      </c>
      <c r="E723" s="150" t="s">
        <v>352</v>
      </c>
      <c r="F723" s="153" t="str">
        <f t="shared" si="174"/>
        <v>Zinc trade mix (86% prim 14% sec)</v>
      </c>
      <c r="G723" s="154">
        <f t="shared" si="175"/>
        <v>3.4140002666666667</v>
      </c>
      <c r="H723"/>
      <c r="I723"/>
      <c r="J723" s="227">
        <f t="shared" si="169"/>
        <v>2.1988572070599002</v>
      </c>
      <c r="K723"/>
      <c r="L723" s="280">
        <f t="shared" si="170"/>
        <v>1.037026417E-3</v>
      </c>
      <c r="M723" s="280">
        <f t="shared" si="171"/>
        <v>0.29188739423819998</v>
      </c>
      <c r="N723" s="281">
        <f t="shared" si="172"/>
        <v>1.3938327464047</v>
      </c>
      <c r="O723" s="280">
        <v>0.51210003999999998</v>
      </c>
      <c r="P723" s="286">
        <v>0.28489310000000001</v>
      </c>
      <c r="Q723" s="286">
        <v>6.8196361E-3</v>
      </c>
      <c r="R723" s="286">
        <v>8.0787044000000001E-4</v>
      </c>
      <c r="S723" s="219">
        <v>1.9388952E-4</v>
      </c>
      <c r="T723" s="286">
        <v>1.1646293E-5</v>
      </c>
      <c r="U723" s="286">
        <v>2.3620163999999999E-5</v>
      </c>
      <c r="V723" s="286">
        <v>7.6639874E-5</v>
      </c>
      <c r="W723" s="219">
        <v>1.3932310000000001</v>
      </c>
      <c r="X723" s="286">
        <v>9.5012034000000004E-5</v>
      </c>
      <c r="Y723" s="219">
        <v>6.0147536000000005E-4</v>
      </c>
      <c r="Z723" s="286">
        <v>3.0062302E-6</v>
      </c>
      <c r="AA723" s="286">
        <v>2.7104308000000003E-7</v>
      </c>
      <c r="AB723" s="286">
        <v>1.6198395E-12</v>
      </c>
      <c r="AC723"/>
      <c r="AD723" s="227">
        <f t="shared" si="164"/>
        <v>0.51210003999999998</v>
      </c>
      <c r="AE723" s="227">
        <f t="shared" si="165"/>
        <v>0.292826402391</v>
      </c>
      <c r="AF723" s="227">
        <f t="shared" si="166"/>
        <v>0.29178964701707999</v>
      </c>
      <c r="AG723" s="227">
        <f t="shared" si="167"/>
        <v>0.29188739423819998</v>
      </c>
      <c r="AH723" s="227">
        <f t="shared" si="168"/>
        <v>1.39383247536162</v>
      </c>
      <c r="AI723"/>
      <c r="AJ723">
        <v>69.272889000000006</v>
      </c>
      <c r="AK723" s="155">
        <v>69.236991000000003</v>
      </c>
      <c r="AL723" s="155">
        <v>2.0588078999999999E-2</v>
      </c>
      <c r="AM723" s="155">
        <v>0</v>
      </c>
      <c r="AN723" s="155">
        <v>4.1857096000000003E-3</v>
      </c>
      <c r="AO723" s="155">
        <v>7.1082428999999997E-3</v>
      </c>
      <c r="AP723" s="155">
        <v>4.0156973999999996E-3</v>
      </c>
      <c r="AQ723"/>
      <c r="AR723" s="156">
        <v>0.14855919000000001</v>
      </c>
      <c r="AS723" s="156">
        <v>0.13918151000000001</v>
      </c>
      <c r="AT723" s="156">
        <v>4.2162095E-3</v>
      </c>
      <c r="AU723" s="156">
        <v>5.1614729000000002E-3</v>
      </c>
      <c r="AV723" s="282">
        <f t="shared" si="161"/>
        <v>8.3442152403688802E-6</v>
      </c>
      <c r="AW723" s="282">
        <f t="shared" si="162"/>
        <v>1.5592490956977876E-8</v>
      </c>
      <c r="AX723" s="283">
        <f t="shared" si="163"/>
        <v>0.72289536399999998</v>
      </c>
      <c r="AY723" s="157">
        <v>3.1681936000000001E-6</v>
      </c>
      <c r="AZ723" s="157">
        <v>9.5592049000000006E-9</v>
      </c>
      <c r="BA723" s="157">
        <v>2.6117113000000002E-13</v>
      </c>
      <c r="BB723" s="157">
        <v>2.2886738000000001E-13</v>
      </c>
      <c r="BC723" s="157">
        <v>0</v>
      </c>
      <c r="BD723" s="157">
        <v>2.7568419E-11</v>
      </c>
      <c r="BE723" s="157">
        <v>5.1759752999999998E-6</v>
      </c>
      <c r="BF723" s="157">
        <v>5.6639772999999999E-12</v>
      </c>
      <c r="BG723" s="157">
        <v>6.0273438000000004E-9</v>
      </c>
      <c r="BH723" s="157">
        <v>3.0214348000000002E-15</v>
      </c>
      <c r="BI723" s="157">
        <v>3.8826484999999999E-17</v>
      </c>
      <c r="BJ723" s="157">
        <v>1.3464648E-14</v>
      </c>
      <c r="BK723" s="157">
        <v>4.7048444999999999E-16</v>
      </c>
      <c r="BL723" s="157">
        <v>1.1315194999999999E-16</v>
      </c>
      <c r="BM723" s="157">
        <v>1.8074765000000001E-12</v>
      </c>
      <c r="BN723" s="157">
        <v>1.6735605999999999E-11</v>
      </c>
      <c r="BO723" s="157">
        <v>2.1883223000000001E-21</v>
      </c>
      <c r="BP723" s="157">
        <v>3.0532594E-2</v>
      </c>
      <c r="BQ723" s="157">
        <v>0.69236277000000002</v>
      </c>
      <c r="BR723" s="157">
        <v>0</v>
      </c>
      <c r="BS723" s="157">
        <v>0</v>
      </c>
      <c r="BT723" s="157">
        <v>0</v>
      </c>
      <c r="BU723"/>
      <c r="BV723" s="155">
        <v>8.0745280000000001E-4</v>
      </c>
      <c r="BW723" s="155">
        <v>4.1556705999999998E-5</v>
      </c>
      <c r="BX723" s="155">
        <v>9.5191387000000003E-5</v>
      </c>
      <c r="BY723" s="155">
        <v>9.3436505000000003E-9</v>
      </c>
      <c r="BZ723" s="155">
        <v>3.4315423000000003E-5</v>
      </c>
      <c r="CA723" s="155">
        <v>4.7101279999999999E-9</v>
      </c>
      <c r="CB723" s="155">
        <v>7.5179511000000001E-11</v>
      </c>
      <c r="CC723" s="155">
        <v>7.0938072000000003E-9</v>
      </c>
      <c r="CD723" s="155">
        <v>1.6853413000000001E-8</v>
      </c>
      <c r="CE723" s="155">
        <v>1.9363177E-8</v>
      </c>
      <c r="CF723" s="155">
        <v>0</v>
      </c>
      <c r="CG723" s="155">
        <v>4.8391955999999999E-18</v>
      </c>
      <c r="CH723" s="155">
        <v>3.9623145000000001E-14</v>
      </c>
      <c r="CI723" s="155">
        <v>2.8515806999999998E-6</v>
      </c>
      <c r="CJ723" s="155">
        <v>8.4423981999999994E-5</v>
      </c>
      <c r="CK723" s="155">
        <v>5.4905627999999999E-4</v>
      </c>
      <c r="CL723" s="155">
        <v>0</v>
      </c>
      <c r="CM723"/>
      <c r="CN723" s="284">
        <v>3.3537570999999997E-14</v>
      </c>
      <c r="CO723" s="284">
        <v>3.4140009</v>
      </c>
      <c r="CP723" s="285">
        <v>1.9518074000000001E-4</v>
      </c>
      <c r="CQ723" s="284">
        <v>2.8433565000000001E-2</v>
      </c>
      <c r="CR723" s="284">
        <v>6.2347264999999996E-12</v>
      </c>
      <c r="CS723" s="284">
        <v>7.3251091999999995E-10</v>
      </c>
      <c r="CT723" s="284">
        <v>1.739754E-3</v>
      </c>
      <c r="CU723" s="284">
        <v>3.9664202999999999E-4</v>
      </c>
      <c r="CV723" s="284">
        <v>2.0219959999999998E-9</v>
      </c>
      <c r="CW723" s="284">
        <v>1.6569138000000001E-6</v>
      </c>
      <c r="CX723"/>
      <c r="CY723" s="158"/>
      <c r="CZ723" s="269"/>
      <c r="DA723"/>
      <c r="DB723" s="247"/>
      <c r="DC723"/>
      <c r="DD723"/>
      <c r="DE723"/>
      <c r="DF723"/>
      <c r="DG723"/>
      <c r="DH723"/>
      <c r="DI723"/>
      <c r="DJ723"/>
      <c r="DK723"/>
      <c r="DL723"/>
    </row>
    <row r="724" spans="1:116" ht="13.8" customHeight="1">
      <c r="A724" t="s">
        <v>3538</v>
      </c>
      <c r="B724" s="188" t="s">
        <v>317</v>
      </c>
      <c r="C724" s="151" t="str">
        <f t="shared" si="173"/>
        <v>A.100.24.154</v>
      </c>
      <c r="D724" s="54" t="s">
        <v>93</v>
      </c>
      <c r="E724" s="150" t="s">
        <v>352</v>
      </c>
      <c r="F724" s="153" t="str">
        <f t="shared" si="174"/>
        <v>Tungsten (primary)</v>
      </c>
      <c r="G724" s="154">
        <f t="shared" si="175"/>
        <v>5.5330377333333338</v>
      </c>
      <c r="H724"/>
      <c r="I724"/>
      <c r="J724" s="227">
        <f t="shared" si="169"/>
        <v>37.644744865400007</v>
      </c>
      <c r="K724"/>
      <c r="L724" s="280">
        <f t="shared" si="170"/>
        <v>0.10928274539999999</v>
      </c>
      <c r="M724" s="280">
        <f t="shared" si="171"/>
        <v>1.8065883300000001</v>
      </c>
      <c r="N724" s="281">
        <f t="shared" si="172"/>
        <v>34.898918130000006</v>
      </c>
      <c r="O724" s="280">
        <v>0.82995565999999998</v>
      </c>
      <c r="P724" s="219">
        <v>1.1438193999999999</v>
      </c>
      <c r="Q724" s="286">
        <v>0.64899845</v>
      </c>
      <c r="R724" s="286">
        <v>-2.9752647E-2</v>
      </c>
      <c r="S724" s="219">
        <v>7.6368857999999998E-2</v>
      </c>
      <c r="T724" s="219">
        <v>4.7144624000000001E-3</v>
      </c>
      <c r="U724" s="219">
        <v>5.7952072E-2</v>
      </c>
      <c r="V724" s="219">
        <v>1.377048E-2</v>
      </c>
      <c r="W724" s="219">
        <v>34.67</v>
      </c>
      <c r="X724" s="219">
        <v>0</v>
      </c>
      <c r="Y724" s="219">
        <v>7.5460700000000006E-2</v>
      </c>
      <c r="Z724" s="219">
        <v>0</v>
      </c>
      <c r="AA724" s="219">
        <v>0.15345743000000001</v>
      </c>
      <c r="AB724" s="219">
        <v>0</v>
      </c>
      <c r="AC724"/>
      <c r="AD724" s="227">
        <f t="shared" si="164"/>
        <v>0.82995565999999998</v>
      </c>
      <c r="AE724" s="227">
        <f t="shared" si="165"/>
        <v>1.9158710753999999</v>
      </c>
      <c r="AF724" s="227">
        <f t="shared" si="166"/>
        <v>1.9600457600000001</v>
      </c>
      <c r="AG724" s="227">
        <f t="shared" si="167"/>
        <v>1.8065883300000001</v>
      </c>
      <c r="AH724" s="227">
        <f t="shared" si="168"/>
        <v>34.745460700000002</v>
      </c>
      <c r="AI724"/>
      <c r="AJ724">
        <v>56.21302</v>
      </c>
      <c r="AK724" s="155">
        <v>34.844320000000003</v>
      </c>
      <c r="AL724" s="155">
        <v>9.3740000000000006</v>
      </c>
      <c r="AM724" s="155">
        <v>0</v>
      </c>
      <c r="AN724" s="155">
        <v>11.9947</v>
      </c>
      <c r="AO724" s="155">
        <v>0</v>
      </c>
      <c r="AP724" s="155">
        <v>0</v>
      </c>
      <c r="AQ724"/>
      <c r="AR724" s="156">
        <v>0.50472885999999995</v>
      </c>
      <c r="AS724" s="156">
        <v>0.47191896999999999</v>
      </c>
      <c r="AT724" s="156">
        <v>1.7470007999999999E-2</v>
      </c>
      <c r="AU724" s="156">
        <v>1.5339884E-2</v>
      </c>
      <c r="AV724" s="282">
        <f t="shared" si="161"/>
        <v>2.8292504333120001E-5</v>
      </c>
      <c r="AW724" s="282">
        <f t="shared" si="162"/>
        <v>6.4608016342389998E-8</v>
      </c>
      <c r="AX724" s="283">
        <f t="shared" si="163"/>
        <v>2.1484432</v>
      </c>
      <c r="AY724" s="157">
        <v>5.1346589999999997E-6</v>
      </c>
      <c r="AZ724" s="157">
        <v>1.5492506E-8</v>
      </c>
      <c r="BA724" s="157">
        <v>4.2327739000000002E-13</v>
      </c>
      <c r="BB724" s="157">
        <v>0</v>
      </c>
      <c r="BC724" s="157">
        <v>0</v>
      </c>
      <c r="BD724" s="157">
        <v>-9.4931687999999994E-10</v>
      </c>
      <c r="BE724" s="157">
        <v>2.0772852000000001E-5</v>
      </c>
      <c r="BF724" s="157">
        <v>-2.1690451999999999E-10</v>
      </c>
      <c r="BG724" s="157">
        <v>2.4196948000000002E-8</v>
      </c>
      <c r="BH724" s="157">
        <v>2.4047719000000001E-8</v>
      </c>
      <c r="BI724" s="157">
        <v>0</v>
      </c>
      <c r="BJ724" s="157">
        <v>1.0444196999999999E-9</v>
      </c>
      <c r="BK724" s="157">
        <v>3.2095724999999999E-11</v>
      </c>
      <c r="BL724" s="157">
        <v>1.0809160000000001E-11</v>
      </c>
      <c r="BM724" s="157">
        <v>5.5711574999999999E-7</v>
      </c>
      <c r="BN724" s="157">
        <v>1.8288268999999999E-6</v>
      </c>
      <c r="BO724" s="157">
        <v>0</v>
      </c>
      <c r="BP724" s="157">
        <v>1.8</v>
      </c>
      <c r="BQ724" s="157">
        <v>0.34844320000000001</v>
      </c>
      <c r="BR724" s="157">
        <v>0</v>
      </c>
      <c r="BS724" s="157">
        <v>0</v>
      </c>
      <c r="BT724" s="157">
        <v>0</v>
      </c>
      <c r="BU724"/>
      <c r="BV724" s="155">
        <v>6.5538295999999999E-3</v>
      </c>
      <c r="BW724" s="155">
        <v>1.6682107000000001E-4</v>
      </c>
      <c r="BX724" s="155">
        <v>1.5427577000000001E-4</v>
      </c>
      <c r="BY724" s="155">
        <v>1.6138992E-6</v>
      </c>
      <c r="BZ724" s="155">
        <v>1.3741624999999999E-4</v>
      </c>
      <c r="CA724" s="155">
        <v>0</v>
      </c>
      <c r="CB724" s="155">
        <v>6.257166E-4</v>
      </c>
      <c r="CC724" s="155">
        <v>0</v>
      </c>
      <c r="CD724" s="155">
        <v>6.5323776000000004E-6</v>
      </c>
      <c r="CE724" s="155">
        <v>3.8424789000000002E-5</v>
      </c>
      <c r="CF724" s="155">
        <v>0</v>
      </c>
      <c r="CG724" s="155">
        <v>0</v>
      </c>
      <c r="CH724" s="155">
        <v>0</v>
      </c>
      <c r="CI724" s="155">
        <v>5.1415026999999999E-6</v>
      </c>
      <c r="CJ724" s="155">
        <v>5.4071337E-5</v>
      </c>
      <c r="CK724" s="155">
        <v>5.3638160000000004E-3</v>
      </c>
      <c r="CL724" s="155">
        <v>0</v>
      </c>
      <c r="CM724"/>
      <c r="CN724" s="284">
        <v>0</v>
      </c>
      <c r="CO724" s="284">
        <v>5.5330377000000004</v>
      </c>
      <c r="CP724" s="285">
        <v>-2.5872006999999999E-2</v>
      </c>
      <c r="CQ724" s="284">
        <v>0.11413655</v>
      </c>
      <c r="CR724" s="284">
        <v>1.9215515E-7</v>
      </c>
      <c r="CS724" s="284">
        <v>2.7803226000000001E-6</v>
      </c>
      <c r="CT724" s="284">
        <v>6.9750100000000002E-3</v>
      </c>
      <c r="CU724" s="284">
        <v>15.011967</v>
      </c>
      <c r="CV724" s="284">
        <v>1.5971168000000001E-2</v>
      </c>
      <c r="CW724" s="284">
        <v>0</v>
      </c>
      <c r="CX724"/>
      <c r="CY724" s="158"/>
      <c r="CZ724" s="269"/>
      <c r="DA724"/>
      <c r="DB724" s="247"/>
      <c r="DC724"/>
      <c r="DD724"/>
      <c r="DE724"/>
      <c r="DF724"/>
      <c r="DG724"/>
      <c r="DH724"/>
      <c r="DI724"/>
      <c r="DJ724"/>
      <c r="DK724"/>
      <c r="DL724"/>
    </row>
    <row r="725" spans="1:116" ht="13.8" customHeight="1">
      <c r="A725" t="s">
        <v>1354</v>
      </c>
      <c r="B725" s="188" t="s">
        <v>317</v>
      </c>
      <c r="C725" s="151" t="str">
        <f t="shared" si="173"/>
        <v>A.100.24.155</v>
      </c>
      <c r="D725" s="54" t="s">
        <v>93</v>
      </c>
      <c r="E725" s="150" t="s">
        <v>352</v>
      </c>
      <c r="F725" s="153" t="str">
        <f t="shared" si="174"/>
        <v>Tungsten (secondary)</v>
      </c>
      <c r="G725" s="154">
        <f t="shared" si="175"/>
        <v>3.3789984000000002E-2</v>
      </c>
      <c r="H725"/>
      <c r="I725"/>
      <c r="J725" s="227">
        <f t="shared" si="169"/>
        <v>6.8126287229999995E-3</v>
      </c>
      <c r="K725"/>
      <c r="L725" s="280">
        <f t="shared" si="170"/>
        <v>2.15866787E-4</v>
      </c>
      <c r="M725" s="280">
        <f t="shared" si="171"/>
        <v>4.4720063E-4</v>
      </c>
      <c r="N725" s="281">
        <f t="shared" si="172"/>
        <v>1.0810637059999999E-3</v>
      </c>
      <c r="O725" s="280">
        <v>5.0684976000000001E-3</v>
      </c>
      <c r="P725" s="286">
        <v>2.4364480999999999E-4</v>
      </c>
      <c r="Q725" s="219">
        <v>2.0355581999999999E-4</v>
      </c>
      <c r="R725" s="219">
        <v>1.8687875000000001E-4</v>
      </c>
      <c r="S725" s="286">
        <v>2.8988036999999999E-5</v>
      </c>
      <c r="T725" s="219">
        <v>0</v>
      </c>
      <c r="U725" s="219">
        <v>0</v>
      </c>
      <c r="V725" s="219">
        <v>0</v>
      </c>
      <c r="W725" s="286">
        <v>2.2109505999999999E-5</v>
      </c>
      <c r="X725" s="219">
        <v>0</v>
      </c>
      <c r="Y725" s="219">
        <v>1.0589542E-3</v>
      </c>
      <c r="Z725" s="219">
        <v>0</v>
      </c>
      <c r="AA725" s="219">
        <v>0</v>
      </c>
      <c r="AB725" s="219">
        <v>0</v>
      </c>
      <c r="AC725"/>
      <c r="AD725" s="227">
        <f t="shared" si="164"/>
        <v>5.0684976000000001E-3</v>
      </c>
      <c r="AE725" s="227">
        <f t="shared" si="165"/>
        <v>6.6306741700000011E-4</v>
      </c>
      <c r="AF725" s="227">
        <f t="shared" si="166"/>
        <v>4.4720063E-4</v>
      </c>
      <c r="AG725" s="227">
        <f t="shared" si="167"/>
        <v>4.4720063E-4</v>
      </c>
      <c r="AH725" s="227">
        <f t="shared" si="168"/>
        <v>1.0810637059999999E-3</v>
      </c>
      <c r="AI725"/>
      <c r="AJ725">
        <v>0.64493491000000003</v>
      </c>
      <c r="AK725" s="155">
        <v>0.38126992999999998</v>
      </c>
      <c r="AL725" s="155">
        <v>0.14671310000000001</v>
      </c>
      <c r="AM725" s="155">
        <v>0</v>
      </c>
      <c r="AN725" s="155">
        <v>2.8099031E-2</v>
      </c>
      <c r="AO725" s="155">
        <v>5.9492839999999998E-2</v>
      </c>
      <c r="AP725" s="155">
        <v>2.9360009999999999E-2</v>
      </c>
      <c r="AQ725"/>
      <c r="AR725" s="156">
        <v>6.4360036E-4</v>
      </c>
      <c r="AS725" s="156">
        <v>6.0451047999999998E-4</v>
      </c>
      <c r="AT725" s="156">
        <v>2.7286271000000001E-5</v>
      </c>
      <c r="AU725" s="156">
        <v>1.1803616E-5</v>
      </c>
      <c r="AV725" s="282">
        <f t="shared" si="161"/>
        <v>3.6241635161799996E-8</v>
      </c>
      <c r="AW725" s="282">
        <f t="shared" si="162"/>
        <v>1.0091076523379999E-10</v>
      </c>
      <c r="AX725" s="283">
        <f t="shared" si="163"/>
        <v>1.6531675193E-3</v>
      </c>
      <c r="AY725" s="157">
        <v>3.1357104999999998E-8</v>
      </c>
      <c r="AZ725" s="157">
        <v>9.4611954999999995E-11</v>
      </c>
      <c r="BA725" s="157">
        <v>2.5849338000000001E-15</v>
      </c>
      <c r="BB725" s="157">
        <v>0</v>
      </c>
      <c r="BC725" s="157">
        <v>0</v>
      </c>
      <c r="BD725" s="157">
        <v>5.0078617999999999E-12</v>
      </c>
      <c r="BE725" s="157">
        <v>4.8795222999999996E-9</v>
      </c>
      <c r="BF725" s="157">
        <v>1.1420368E-12</v>
      </c>
      <c r="BG725" s="157">
        <v>5.1541884999999998E-12</v>
      </c>
      <c r="BH725" s="157">
        <v>0</v>
      </c>
      <c r="BI725" s="157">
        <v>0</v>
      </c>
      <c r="BJ725" s="157">
        <v>0</v>
      </c>
      <c r="BK725" s="157">
        <v>0</v>
      </c>
      <c r="BL725" s="157">
        <v>0</v>
      </c>
      <c r="BM725" s="157">
        <v>0</v>
      </c>
      <c r="BN725" s="157">
        <v>0</v>
      </c>
      <c r="BO725" s="157">
        <v>0</v>
      </c>
      <c r="BP725" s="157">
        <v>2.3749193E-6</v>
      </c>
      <c r="BQ725" s="157">
        <v>1.6507926000000001E-3</v>
      </c>
      <c r="BR725" s="157">
        <v>0</v>
      </c>
      <c r="BS725" s="157">
        <v>0</v>
      </c>
      <c r="BT725" s="157">
        <v>0</v>
      </c>
      <c r="BU725"/>
      <c r="BV725" s="155">
        <v>1.7117231E-6</v>
      </c>
      <c r="BW725" s="155">
        <v>3.5534533E-8</v>
      </c>
      <c r="BX725" s="155">
        <v>9.4215440999999996E-7</v>
      </c>
      <c r="BY725" s="155">
        <v>8.8970573999999999E-11</v>
      </c>
      <c r="BZ725" s="155">
        <v>5.5217632999999997E-8</v>
      </c>
      <c r="CA725" s="155">
        <v>0</v>
      </c>
      <c r="CB725" s="155">
        <v>0</v>
      </c>
      <c r="CC725" s="155">
        <v>0</v>
      </c>
      <c r="CD725" s="155">
        <v>0</v>
      </c>
      <c r="CE725" s="155">
        <v>2.7140623E-10</v>
      </c>
      <c r="CF725" s="155">
        <v>0</v>
      </c>
      <c r="CG725" s="155">
        <v>0</v>
      </c>
      <c r="CH725" s="155">
        <v>0</v>
      </c>
      <c r="CI725" s="155">
        <v>3.8029545999999998E-8</v>
      </c>
      <c r="CJ725" s="155">
        <v>6.4042653000000004E-7</v>
      </c>
      <c r="CK725" s="155">
        <v>2.8037598E-14</v>
      </c>
      <c r="CL725" s="155">
        <v>0</v>
      </c>
      <c r="CM725"/>
      <c r="CN725" s="284">
        <v>0</v>
      </c>
      <c r="CO725" s="284">
        <v>3.3789984000000002E-2</v>
      </c>
      <c r="CP725" s="285">
        <v>0</v>
      </c>
      <c r="CQ725" s="284">
        <v>2.4312210000000001E-5</v>
      </c>
      <c r="CR725" s="284">
        <v>0</v>
      </c>
      <c r="CS725" s="284">
        <v>0</v>
      </c>
      <c r="CT725" s="284">
        <v>2.2086396E-6</v>
      </c>
      <c r="CU725" s="284">
        <v>0</v>
      </c>
      <c r="CV725" s="284">
        <v>0</v>
      </c>
      <c r="CW725" s="284">
        <v>0</v>
      </c>
      <c r="CX725"/>
      <c r="CY725" s="158"/>
      <c r="CZ725" s="269"/>
      <c r="DA725"/>
      <c r="DB725" s="247"/>
      <c r="DC725"/>
      <c r="DD725"/>
      <c r="DE725"/>
      <c r="DF725"/>
      <c r="DG725"/>
      <c r="DH725"/>
      <c r="DI725"/>
      <c r="DJ725"/>
      <c r="DK725"/>
      <c r="DL725"/>
    </row>
    <row r="726" spans="1:116" ht="13.8" customHeight="1">
      <c r="B726" s="188"/>
      <c r="C726" s="151"/>
      <c r="D726" s="51" t="s">
        <v>1355</v>
      </c>
      <c r="E726" s="150"/>
      <c r="F726"/>
      <c r="G726"/>
      <c r="H726"/>
      <c r="I726"/>
      <c r="J726"/>
      <c r="K726"/>
      <c r="L726"/>
      <c r="M726"/>
      <c r="N726" s="174"/>
      <c r="O726"/>
      <c r="P726" s="53"/>
      <c r="Q726"/>
      <c r="R726"/>
      <c r="S726" s="53"/>
      <c r="T726"/>
      <c r="U726"/>
      <c r="V726"/>
      <c r="W726" s="53"/>
      <c r="X726"/>
      <c r="Y726"/>
      <c r="Z726"/>
      <c r="AA726"/>
      <c r="AB726"/>
      <c r="AC726"/>
      <c r="AD726"/>
      <c r="AE726"/>
      <c r="AF726"/>
      <c r="AG726"/>
      <c r="AH726"/>
      <c r="AI726"/>
      <c r="AJ726"/>
      <c r="AK726"/>
      <c r="AL726"/>
      <c r="AM726"/>
      <c r="AN726"/>
      <c r="AO726"/>
      <c r="AP726"/>
      <c r="AQ726"/>
      <c r="AR726"/>
      <c r="AS726"/>
      <c r="AT726"/>
      <c r="AU726"/>
      <c r="AX726" s="19"/>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s="117"/>
      <c r="CQ726"/>
      <c r="CR726"/>
      <c r="CS726"/>
      <c r="CT726"/>
      <c r="CU726"/>
      <c r="CV726"/>
      <c r="CW726"/>
      <c r="CX726"/>
      <c r="CY726" s="53"/>
      <c r="CZ726" s="269"/>
      <c r="DA726"/>
      <c r="DB726" s="247"/>
      <c r="DC726"/>
      <c r="DD726"/>
      <c r="DE726"/>
      <c r="DF726"/>
      <c r="DG726"/>
      <c r="DH726"/>
      <c r="DI726"/>
      <c r="DJ726"/>
      <c r="DK726"/>
      <c r="DL726"/>
    </row>
    <row r="727" spans="1:116" ht="13.8" customHeight="1">
      <c r="A727" t="s">
        <v>1313</v>
      </c>
      <c r="B727" s="188" t="s">
        <v>317</v>
      </c>
      <c r="C727" s="151" t="str">
        <f t="shared" si="173"/>
        <v>A.100.25.101</v>
      </c>
      <c r="D727" s="54" t="s">
        <v>1355</v>
      </c>
      <c r="E727" s="150" t="s">
        <v>352</v>
      </c>
      <c r="F727" s="153" t="str">
        <f t="shared" si="174"/>
        <v>Arsenic (as co-product of Copper)</v>
      </c>
      <c r="G727" s="154">
        <f t="shared" si="175"/>
        <v>3.8906145999999997</v>
      </c>
      <c r="H727"/>
      <c r="I727"/>
      <c r="J727" s="227">
        <f t="shared" si="169"/>
        <v>2.1464937530000001</v>
      </c>
      <c r="K727"/>
      <c r="L727" s="280">
        <f t="shared" si="170"/>
        <v>0.14699722630000001</v>
      </c>
      <c r="M727" s="280">
        <f t="shared" si="171"/>
        <v>0.30518816470000004</v>
      </c>
      <c r="N727" s="281">
        <f t="shared" si="172"/>
        <v>1.1107161720000001</v>
      </c>
      <c r="O727" s="280">
        <v>0.58359218999999996</v>
      </c>
      <c r="P727" s="219">
        <v>0.20940759</v>
      </c>
      <c r="Q727" s="219">
        <v>9.5121668000000006E-2</v>
      </c>
      <c r="R727" s="219">
        <v>8.1927541000000006E-2</v>
      </c>
      <c r="S727" s="219">
        <v>4.4354610000000003E-2</v>
      </c>
      <c r="T727" s="219">
        <v>1.3577683E-3</v>
      </c>
      <c r="U727" s="219">
        <v>1.9357307000000001E-2</v>
      </c>
      <c r="V727" s="219">
        <v>6.5890670000000003E-4</v>
      </c>
      <c r="W727" s="219">
        <v>1.0900000000000001</v>
      </c>
      <c r="X727" s="219">
        <v>0</v>
      </c>
      <c r="Y727" s="219">
        <v>2.0716172000000001E-2</v>
      </c>
      <c r="Z727" s="219">
        <v>0</v>
      </c>
      <c r="AA727" s="219">
        <v>0</v>
      </c>
      <c r="AB727" s="219">
        <v>0</v>
      </c>
      <c r="AC727"/>
      <c r="AD727" s="227">
        <f t="shared" si="164"/>
        <v>0.58359218999999996</v>
      </c>
      <c r="AE727" s="227">
        <f t="shared" si="165"/>
        <v>0.45218539100000005</v>
      </c>
      <c r="AF727" s="227">
        <f t="shared" si="166"/>
        <v>0.30518816470000004</v>
      </c>
      <c r="AG727" s="227">
        <f t="shared" si="167"/>
        <v>0.30518816470000004</v>
      </c>
      <c r="AH727" s="227">
        <f t="shared" si="168"/>
        <v>1.1107161720000001</v>
      </c>
      <c r="AI727"/>
      <c r="AJ727">
        <v>57.446489999999997</v>
      </c>
      <c r="AK727" s="155">
        <v>44.448051999999997</v>
      </c>
      <c r="AL727" s="155">
        <v>2.5734374999999998</v>
      </c>
      <c r="AM727" s="155">
        <v>0</v>
      </c>
      <c r="AN727" s="155">
        <v>0</v>
      </c>
      <c r="AO727" s="155">
        <v>6.9385417</v>
      </c>
      <c r="AP727" s="155">
        <v>3.4864582999999998</v>
      </c>
      <c r="AQ727"/>
      <c r="AR727" s="156">
        <v>0.17254742000000001</v>
      </c>
      <c r="AS727" s="156">
        <v>0.16552953000000001</v>
      </c>
      <c r="AT727" s="156">
        <v>4.8824196E-3</v>
      </c>
      <c r="AU727" s="156">
        <v>2.1354731000000002E-3</v>
      </c>
      <c r="AV727" s="282">
        <f t="shared" si="161"/>
        <v>9.9238326509999997E-6</v>
      </c>
      <c r="AW727" s="282">
        <f t="shared" si="162"/>
        <v>1.8056285587260001E-8</v>
      </c>
      <c r="AX727" s="283">
        <f t="shared" si="163"/>
        <v>0.29908587999999997</v>
      </c>
      <c r="AY727" s="157">
        <v>3.6459595999999999E-6</v>
      </c>
      <c r="AZ727" s="157">
        <v>1.1001348E-8</v>
      </c>
      <c r="BA727" s="157">
        <v>3.0052932E-13</v>
      </c>
      <c r="BB727" s="157">
        <v>1.6790000000000001E-9</v>
      </c>
      <c r="BC727" s="157">
        <v>0</v>
      </c>
      <c r="BD727" s="157">
        <v>1.1426700000000001E-8</v>
      </c>
      <c r="BE727" s="157">
        <v>5.2733875000000002E-6</v>
      </c>
      <c r="BF727" s="157">
        <v>1.6332876999999999E-9</v>
      </c>
      <c r="BG727" s="157">
        <v>5.3749239999999999E-9</v>
      </c>
      <c r="BH727" s="157">
        <v>3.0630207999999999E-11</v>
      </c>
      <c r="BI727" s="157">
        <v>1.2011333E-13</v>
      </c>
      <c r="BJ727" s="157">
        <v>1.5249114999999999E-11</v>
      </c>
      <c r="BK727" s="157">
        <v>2.7120363000000001E-13</v>
      </c>
      <c r="BL727" s="157">
        <v>1.5471798000000001E-13</v>
      </c>
      <c r="BM727" s="157">
        <v>9.3965521000000005E-8</v>
      </c>
      <c r="BN727" s="157">
        <v>8.9741432999999997E-7</v>
      </c>
      <c r="BO727" s="157">
        <v>0</v>
      </c>
      <c r="BP727" s="157">
        <v>3.0300000000000001E-2</v>
      </c>
      <c r="BQ727" s="157">
        <v>0.26878587999999998</v>
      </c>
      <c r="BR727" s="157">
        <v>0</v>
      </c>
      <c r="BS727" s="157">
        <v>0</v>
      </c>
      <c r="BT727" s="157">
        <v>0</v>
      </c>
      <c r="BU727"/>
      <c r="BV727" s="155">
        <v>3.8488526E-3</v>
      </c>
      <c r="BW727" s="155">
        <v>4.0766982000000002E-5</v>
      </c>
      <c r="BX727" s="155">
        <v>1.0848066E-4</v>
      </c>
      <c r="BY727" s="155">
        <v>7.9953213999999997E-8</v>
      </c>
      <c r="BZ727" s="155">
        <v>6.7882356999999995E-5</v>
      </c>
      <c r="CA727" s="155">
        <v>7.6569967E-6</v>
      </c>
      <c r="CB727" s="155">
        <v>1.0781949999999999E-7</v>
      </c>
      <c r="CC727" s="155">
        <v>1.1074456999999999E-5</v>
      </c>
      <c r="CD727" s="155">
        <v>1.8220294E-6</v>
      </c>
      <c r="CE727" s="155">
        <v>1.2817296000000001E-5</v>
      </c>
      <c r="CF727" s="155">
        <v>0</v>
      </c>
      <c r="CG727" s="155">
        <v>0</v>
      </c>
      <c r="CH727" s="155">
        <v>0</v>
      </c>
      <c r="CI727" s="155">
        <v>1.7643419E-5</v>
      </c>
      <c r="CJ727" s="155">
        <v>5.6066326E-5</v>
      </c>
      <c r="CK727" s="155">
        <v>3.5244542999999999E-3</v>
      </c>
      <c r="CL727" s="155">
        <v>0</v>
      </c>
      <c r="CM727"/>
      <c r="CN727" s="284">
        <v>0</v>
      </c>
      <c r="CO727" s="284">
        <v>3.8738521000000001</v>
      </c>
      <c r="CP727" s="285">
        <v>0.20902125999999999</v>
      </c>
      <c r="CQ727" s="284">
        <v>2.9565625000000002E-2</v>
      </c>
      <c r="CR727" s="284">
        <v>1.2939702E-8</v>
      </c>
      <c r="CS727" s="284">
        <v>7.6221076999999998E-7</v>
      </c>
      <c r="CT727" s="284">
        <v>2.4743935999999998E-3</v>
      </c>
      <c r="CU727" s="284">
        <v>0.36782730000000002</v>
      </c>
      <c r="CV727" s="284">
        <v>2.0512855000000002E-5</v>
      </c>
      <c r="CW727" s="284">
        <v>2.6070205E-3</v>
      </c>
      <c r="CX727"/>
      <c r="CY727" s="158"/>
      <c r="CZ727" s="269"/>
      <c r="DA727"/>
      <c r="DB727" s="247"/>
      <c r="DC727"/>
      <c r="DD727"/>
      <c r="DE727"/>
      <c r="DF727"/>
      <c r="DG727"/>
      <c r="DH727"/>
      <c r="DI727"/>
      <c r="DJ727"/>
      <c r="DK727"/>
      <c r="DL727"/>
    </row>
    <row r="728" spans="1:116" ht="13.8" customHeight="1">
      <c r="A728" t="s">
        <v>1314</v>
      </c>
      <c r="B728" s="188" t="s">
        <v>317</v>
      </c>
      <c r="C728" s="151" t="str">
        <f t="shared" si="173"/>
        <v>A.100.25.102</v>
      </c>
      <c r="D728" s="54" t="s">
        <v>1355</v>
      </c>
      <c r="E728" s="150" t="s">
        <v>352</v>
      </c>
      <c r="F728" s="153" t="str">
        <f t="shared" si="174"/>
        <v>Barium</v>
      </c>
      <c r="G728" s="154">
        <f t="shared" si="175"/>
        <v>3.1201442000000004</v>
      </c>
      <c r="H728"/>
      <c r="I728"/>
      <c r="J728" s="227">
        <f t="shared" si="169"/>
        <v>0.76495868321607996</v>
      </c>
      <c r="K728"/>
      <c r="L728" s="280">
        <f t="shared" si="170"/>
        <v>3.7287952363999996E-2</v>
      </c>
      <c r="M728" s="280">
        <f t="shared" si="171"/>
        <v>0.114343465561</v>
      </c>
      <c r="N728" s="281">
        <f t="shared" si="172"/>
        <v>0.14530563529107998</v>
      </c>
      <c r="O728" s="280">
        <v>0.46802163000000002</v>
      </c>
      <c r="P728" s="219">
        <v>7.5207827000000005E-2</v>
      </c>
      <c r="Q728" s="219">
        <v>3.6340098000000001E-2</v>
      </c>
      <c r="R728" s="219">
        <v>3.1819387999999997E-2</v>
      </c>
      <c r="S728" s="219">
        <v>4.9883825000000001E-3</v>
      </c>
      <c r="T728" s="286">
        <v>9.9172923999999999E-5</v>
      </c>
      <c r="U728" s="219">
        <v>3.8100893999999999E-4</v>
      </c>
      <c r="V728" s="219">
        <v>2.7329215999999999E-3</v>
      </c>
      <c r="W728" s="219">
        <v>0.14078177</v>
      </c>
      <c r="X728" s="286">
        <v>5.1354682000000002E-5</v>
      </c>
      <c r="Y728" s="219">
        <v>4.5234415000000002E-3</v>
      </c>
      <c r="Z728" s="286">
        <v>1.1264279000000001E-5</v>
      </c>
      <c r="AA728" s="286">
        <v>3.8954891000000001E-7</v>
      </c>
      <c r="AB728" s="286">
        <v>3.4242169999999998E-8</v>
      </c>
      <c r="AC728"/>
      <c r="AD728" s="227">
        <f t="shared" si="164"/>
        <v>0.46802163000000002</v>
      </c>
      <c r="AE728" s="227">
        <f t="shared" si="165"/>
        <v>0.151568798964</v>
      </c>
      <c r="AF728" s="227">
        <f t="shared" si="166"/>
        <v>0.11428123614891</v>
      </c>
      <c r="AG728" s="227">
        <f t="shared" si="167"/>
        <v>0.114343465561</v>
      </c>
      <c r="AH728" s="227">
        <f t="shared" si="168"/>
        <v>0.14530524574216999</v>
      </c>
      <c r="AI728"/>
      <c r="AJ728">
        <v>32.077612000000002</v>
      </c>
      <c r="AK728" s="155">
        <v>30.694849999999999</v>
      </c>
      <c r="AL728" s="155">
        <v>0.21142172000000001</v>
      </c>
      <c r="AM728" s="155">
        <v>0</v>
      </c>
      <c r="AN728" s="155">
        <v>1.2126367000000001E-2</v>
      </c>
      <c r="AO728" s="155">
        <v>0.26921231000000001</v>
      </c>
      <c r="AP728" s="155">
        <v>0.89000166999999997</v>
      </c>
      <c r="AQ728"/>
      <c r="AR728" s="156">
        <v>8.0190361000000002E-2</v>
      </c>
      <c r="AS728" s="156">
        <v>7.5905378999999995E-2</v>
      </c>
      <c r="AT728" s="156">
        <v>2.9830795000000002E-3</v>
      </c>
      <c r="AU728" s="156">
        <v>1.3019023000000001E-3</v>
      </c>
      <c r="AV728" s="282">
        <f t="shared" si="161"/>
        <v>4.5506821524536598E-6</v>
      </c>
      <c r="AW728" s="282">
        <f t="shared" si="162"/>
        <v>1.1032098830087026E-8</v>
      </c>
      <c r="AX728" s="283">
        <f t="shared" si="163"/>
        <v>0.182339257</v>
      </c>
      <c r="AY728" s="157">
        <v>2.9043825000000001E-6</v>
      </c>
      <c r="AZ728" s="157">
        <v>8.7635697000000001E-9</v>
      </c>
      <c r="BA728" s="157">
        <v>2.394186E-13</v>
      </c>
      <c r="BB728" s="157">
        <v>1.1336166E-13</v>
      </c>
      <c r="BC728" s="157">
        <v>0</v>
      </c>
      <c r="BD728" s="157">
        <v>2.9972699999999999E-9</v>
      </c>
      <c r="BE728" s="157">
        <v>1.6424991000000001E-6</v>
      </c>
      <c r="BF728" s="157">
        <v>4.5746614999999999E-10</v>
      </c>
      <c r="BG728" s="157">
        <v>1.8105432E-9</v>
      </c>
      <c r="BH728" s="157">
        <v>2.5729721000000001E-14</v>
      </c>
      <c r="BI728" s="157">
        <v>8.5242685999999998E-17</v>
      </c>
      <c r="BJ728" s="157">
        <v>2.0436491000000001E-13</v>
      </c>
      <c r="BK728" s="157">
        <v>4.2203108000000002E-14</v>
      </c>
      <c r="BL728" s="157">
        <v>7.9785043000000006E-15</v>
      </c>
      <c r="BM728" s="157">
        <v>4.5274252000000001E-11</v>
      </c>
      <c r="BN728" s="157">
        <v>7.5789484000000001E-10</v>
      </c>
      <c r="BO728" s="157">
        <v>1.0409864E-21</v>
      </c>
      <c r="BP728" s="157">
        <v>2.7267670000000002E-3</v>
      </c>
      <c r="BQ728" s="157">
        <v>0.17961249000000001</v>
      </c>
      <c r="BR728" s="157">
        <v>0</v>
      </c>
      <c r="BS728" s="157">
        <v>0</v>
      </c>
      <c r="BT728" s="157">
        <v>0</v>
      </c>
      <c r="BU728"/>
      <c r="BV728" s="155">
        <v>1.7123687E-4</v>
      </c>
      <c r="BW728" s="155">
        <v>1.3344925E-5</v>
      </c>
      <c r="BX728" s="155">
        <v>8.6997900000000003E-5</v>
      </c>
      <c r="BY728" s="155">
        <v>3.2690724999999998E-7</v>
      </c>
      <c r="BZ728" s="155">
        <v>1.4151836000000001E-5</v>
      </c>
      <c r="CA728" s="155">
        <v>1.6959978999999999E-6</v>
      </c>
      <c r="CB728" s="155">
        <v>6.6597069E-10</v>
      </c>
      <c r="CC728" s="155">
        <v>2.5741521000000002E-6</v>
      </c>
      <c r="CD728" s="155">
        <v>1.5327683E-7</v>
      </c>
      <c r="CE728" s="155">
        <v>3.6528333999999999E-7</v>
      </c>
      <c r="CF728" s="155">
        <v>0</v>
      </c>
      <c r="CG728" s="155">
        <v>2.3020086999999999E-18</v>
      </c>
      <c r="CH728" s="155">
        <v>1.8848757999999999E-14</v>
      </c>
      <c r="CI728" s="155">
        <v>6.7944177999999999E-6</v>
      </c>
      <c r="CJ728" s="155">
        <v>3.7628449999999997E-5</v>
      </c>
      <c r="CK728" s="155">
        <v>7.2030542000000004E-6</v>
      </c>
      <c r="CL728" s="155">
        <v>0</v>
      </c>
      <c r="CM728"/>
      <c r="CN728" s="284">
        <v>1.5953845999999999E-14</v>
      </c>
      <c r="CO728" s="284">
        <v>3.1127193000000002</v>
      </c>
      <c r="CP728" s="285">
        <v>4.8591451000000001E-2</v>
      </c>
      <c r="CQ728" s="284">
        <v>9.5193672999999996E-3</v>
      </c>
      <c r="CR728" s="284">
        <v>1.0310838999999999E-10</v>
      </c>
      <c r="CS728" s="284">
        <v>1.1702305000000001E-8</v>
      </c>
      <c r="CT728" s="284">
        <v>6.0263133000000005E-4</v>
      </c>
      <c r="CU728" s="284">
        <v>2.6392866000000001E-2</v>
      </c>
      <c r="CV728" s="284">
        <v>1.7100560000000001E-8</v>
      </c>
      <c r="CW728" s="284">
        <v>5.9646424000000002E-4</v>
      </c>
      <c r="CX728"/>
      <c r="CY728" s="158"/>
      <c r="CZ728" s="267"/>
      <c r="DA728"/>
      <c r="DB728" s="247"/>
      <c r="DC728"/>
      <c r="DD728"/>
      <c r="DE728"/>
      <c r="DF728"/>
      <c r="DG728"/>
      <c r="DH728"/>
      <c r="DI728"/>
      <c r="DJ728"/>
      <c r="DK728"/>
      <c r="DL728"/>
    </row>
    <row r="729" spans="1:116" ht="13.8" customHeight="1">
      <c r="A729" t="s">
        <v>1315</v>
      </c>
      <c r="B729" s="188" t="s">
        <v>317</v>
      </c>
      <c r="C729" s="151" t="str">
        <f t="shared" si="173"/>
        <v>A.100.25.103</v>
      </c>
      <c r="D729" s="54" t="s">
        <v>1355</v>
      </c>
      <c r="E729" s="150" t="s">
        <v>352</v>
      </c>
      <c r="F729" s="153" t="str">
        <f t="shared" si="174"/>
        <v>Berylium</v>
      </c>
      <c r="G729" s="154">
        <f t="shared" si="175"/>
        <v>538.24192000000005</v>
      </c>
      <c r="H729"/>
      <c r="I729"/>
      <c r="J729" s="227">
        <f t="shared" si="169"/>
        <v>373.4369163251468</v>
      </c>
      <c r="K729"/>
      <c r="L729" s="280">
        <f t="shared" si="170"/>
        <v>6.9590148009999995</v>
      </c>
      <c r="M729" s="280">
        <f t="shared" si="171"/>
        <v>8.8475554876000011</v>
      </c>
      <c r="N729" s="281">
        <f t="shared" si="172"/>
        <v>276.89405803654682</v>
      </c>
      <c r="O729" s="280">
        <v>80.736288000000002</v>
      </c>
      <c r="P729" s="219">
        <v>2.8543878999999999</v>
      </c>
      <c r="Q729" s="219">
        <v>5.8437191999999998</v>
      </c>
      <c r="R729" s="219">
        <v>5.2606622999999999</v>
      </c>
      <c r="S729" s="219">
        <v>1.1718888000000001</v>
      </c>
      <c r="T729" s="219">
        <v>2.4411471000000001E-2</v>
      </c>
      <c r="U729" s="219">
        <v>0.50205222999999999</v>
      </c>
      <c r="V729" s="219">
        <v>0.14245331</v>
      </c>
      <c r="W729" s="219">
        <v>268.20963999999998</v>
      </c>
      <c r="X729" s="219">
        <v>1.5902415E-3</v>
      </c>
      <c r="Y729" s="219">
        <v>8.6844134999999998</v>
      </c>
      <c r="Z729" s="219">
        <v>5.4048361000000001E-3</v>
      </c>
      <c r="AA729" s="286">
        <v>4.5365197000000004E-6</v>
      </c>
      <c r="AB729" s="286">
        <v>2.7111681999999999E-11</v>
      </c>
      <c r="AC729"/>
      <c r="AD729" s="227">
        <f t="shared" si="164"/>
        <v>80.736288000000002</v>
      </c>
      <c r="AE729" s="227">
        <f t="shared" si="165"/>
        <v>15.799575211000001</v>
      </c>
      <c r="AF729" s="227">
        <f t="shared" si="166"/>
        <v>8.8405649465197005</v>
      </c>
      <c r="AG729" s="227">
        <f t="shared" si="167"/>
        <v>8.8475554876000011</v>
      </c>
      <c r="AH729" s="227">
        <f t="shared" si="168"/>
        <v>276.8940535000271</v>
      </c>
      <c r="AI729"/>
      <c r="AJ729">
        <v>8260.8901999999998</v>
      </c>
      <c r="AK729" s="155">
        <v>6309.5155999999997</v>
      </c>
      <c r="AL729" s="155">
        <v>1091.2877000000001</v>
      </c>
      <c r="AM729" s="155">
        <v>0</v>
      </c>
      <c r="AN729" s="155">
        <v>201.79821999999999</v>
      </c>
      <c r="AO729" s="155">
        <v>440.13038</v>
      </c>
      <c r="AP729" s="155">
        <v>218.15819999999999</v>
      </c>
      <c r="AQ729"/>
      <c r="AR729" s="156">
        <v>11.805852</v>
      </c>
      <c r="AS729" s="156">
        <v>10.884893</v>
      </c>
      <c r="AT729" s="156">
        <v>0.45138270000000003</v>
      </c>
      <c r="AU729" s="156">
        <v>0.4695762</v>
      </c>
      <c r="AV729" s="282">
        <f t="shared" si="161"/>
        <v>6.5257153472781E-4</v>
      </c>
      <c r="AW729" s="282">
        <f t="shared" si="162"/>
        <v>1.6693147483851389E-6</v>
      </c>
      <c r="AX729" s="283">
        <f t="shared" si="163"/>
        <v>65.766975000000002</v>
      </c>
      <c r="AY729" s="157">
        <v>4.9948961000000004E-4</v>
      </c>
      <c r="AZ729" s="157">
        <v>1.5070808E-6</v>
      </c>
      <c r="BA729" s="157">
        <v>4.1175596999999998E-11</v>
      </c>
      <c r="BB729" s="157">
        <v>4.2263781000000002E-10</v>
      </c>
      <c r="BC729" s="157">
        <v>0</v>
      </c>
      <c r="BD729" s="157">
        <v>4.4275038000000002E-7</v>
      </c>
      <c r="BE729" s="157">
        <v>8.5919430000000005E-5</v>
      </c>
      <c r="BF729" s="157">
        <v>6.9206324000000002E-8</v>
      </c>
      <c r="BG729" s="157">
        <v>9.1245261000000001E-8</v>
      </c>
      <c r="BH729" s="157">
        <v>5.0570553000000001E-14</v>
      </c>
      <c r="BI729" s="157">
        <v>6.4984913999999996E-16</v>
      </c>
      <c r="BJ729" s="157">
        <v>1.7317391E-9</v>
      </c>
      <c r="BK729" s="157">
        <v>1.3301127E-12</v>
      </c>
      <c r="BL729" s="157">
        <v>8.0673549999999992E-12</v>
      </c>
      <c r="BM729" s="157">
        <v>4.0312671000000001E-7</v>
      </c>
      <c r="BN729" s="157">
        <v>6.6316195E-5</v>
      </c>
      <c r="BO729" s="157">
        <v>3.6626528999999998E-20</v>
      </c>
      <c r="BP729" s="157">
        <v>18.232248999999999</v>
      </c>
      <c r="BQ729" s="157">
        <v>47.534725999999999</v>
      </c>
      <c r="BR729" s="157">
        <v>0</v>
      </c>
      <c r="BS729" s="157">
        <v>0</v>
      </c>
      <c r="BT729" s="157">
        <v>0</v>
      </c>
      <c r="BU729"/>
      <c r="BV729" s="155">
        <v>2.8294830999999999E-2</v>
      </c>
      <c r="BW729" s="155">
        <v>7.5025674999999997E-4</v>
      </c>
      <c r="BX729" s="155">
        <v>1.5007613E-2</v>
      </c>
      <c r="BY729" s="155">
        <v>1.8020782999999999E-5</v>
      </c>
      <c r="BZ729" s="155">
        <v>1.4939460999999999E-3</v>
      </c>
      <c r="CA729" s="155">
        <v>2.3829335999999999E-4</v>
      </c>
      <c r="CB729" s="155">
        <v>1.2582993999999999E-9</v>
      </c>
      <c r="CC729" s="155">
        <v>3.6167711999999998E-4</v>
      </c>
      <c r="CD729" s="155">
        <v>3.5393508000000001E-5</v>
      </c>
      <c r="CE729" s="155">
        <v>3.4111413999999998E-4</v>
      </c>
      <c r="CF729" s="155">
        <v>0</v>
      </c>
      <c r="CG729" s="155">
        <v>8.0994896999999994E-17</v>
      </c>
      <c r="CH729" s="155">
        <v>7.6577539000000002E-7</v>
      </c>
      <c r="CI729" s="155">
        <v>1.0326272E-3</v>
      </c>
      <c r="CJ729" s="155">
        <v>9.0001474000000001E-3</v>
      </c>
      <c r="CK729" s="155">
        <v>1.4974968000000001E-5</v>
      </c>
      <c r="CL729" s="155">
        <v>0</v>
      </c>
      <c r="CM729"/>
      <c r="CN729" s="284">
        <v>6.4816274000000004E-7</v>
      </c>
      <c r="CO729" s="284">
        <v>538.24015999999995</v>
      </c>
      <c r="CP729" s="285">
        <v>6.8198625000000002</v>
      </c>
      <c r="CQ729" s="284">
        <v>0.56796869000000005</v>
      </c>
      <c r="CR729" s="284">
        <v>4.2334624000000001E-8</v>
      </c>
      <c r="CS729" s="284">
        <v>2.2969369999999999E-5</v>
      </c>
      <c r="CT729" s="284">
        <v>3.0032227000000002E-2</v>
      </c>
      <c r="CU729" s="284">
        <v>1.4645045999999999</v>
      </c>
      <c r="CV729" s="284">
        <v>3.3842681000000002E-8</v>
      </c>
      <c r="CW729" s="284">
        <v>8.3801525000000002E-2</v>
      </c>
      <c r="CX729"/>
      <c r="CY729" s="158"/>
      <c r="CZ729" s="273"/>
      <c r="DA729"/>
      <c r="DB729" s="49"/>
      <c r="DC729"/>
      <c r="DD729"/>
      <c r="DE729"/>
      <c r="DF729"/>
      <c r="DG729"/>
      <c r="DH729"/>
      <c r="DI729"/>
      <c r="DJ729"/>
      <c r="DK729"/>
      <c r="DL729"/>
    </row>
    <row r="730" spans="1:116" ht="13.8" customHeight="1">
      <c r="A730" t="s">
        <v>1316</v>
      </c>
      <c r="B730" s="188" t="s">
        <v>317</v>
      </c>
      <c r="C730" s="151" t="str">
        <f t="shared" si="173"/>
        <v>A.100.25.104</v>
      </c>
      <c r="D730" s="54" t="s">
        <v>1355</v>
      </c>
      <c r="E730" s="150" t="s">
        <v>352</v>
      </c>
      <c r="F730" s="153" t="str">
        <f t="shared" si="174"/>
        <v>Bismuth (as co-product of Lead)</v>
      </c>
      <c r="G730" s="154">
        <f t="shared" si="175"/>
        <v>1.8920000000000001</v>
      </c>
      <c r="H730"/>
      <c r="I730"/>
      <c r="J730" s="227">
        <f t="shared" si="169"/>
        <v>26.168008457256001</v>
      </c>
      <c r="K730"/>
      <c r="L730" s="280">
        <f t="shared" si="170"/>
        <v>7.5536287879999997E-2</v>
      </c>
      <c r="M730" s="280">
        <f t="shared" si="171"/>
        <v>0.36702376737600001</v>
      </c>
      <c r="N730" s="281">
        <f t="shared" si="172"/>
        <v>25.441648402000002</v>
      </c>
      <c r="O730" s="280">
        <v>0.2838</v>
      </c>
      <c r="P730" s="219">
        <v>0.33171165000000002</v>
      </c>
      <c r="Q730" s="219">
        <v>2.0984666999999999E-2</v>
      </c>
      <c r="R730" s="219">
        <v>3.4883999999999998E-2</v>
      </c>
      <c r="S730" s="219">
        <v>1.6561300000000001E-2</v>
      </c>
      <c r="T730" s="219">
        <v>4.7254787999999998E-4</v>
      </c>
      <c r="U730" s="219">
        <v>2.3618440000000001E-2</v>
      </c>
      <c r="V730" s="219">
        <v>1.432728E-2</v>
      </c>
      <c r="W730" s="219">
        <v>25.4084</v>
      </c>
      <c r="X730" s="219">
        <v>0</v>
      </c>
      <c r="Y730" s="219">
        <v>3.3248402000000003E-2</v>
      </c>
      <c r="Z730" s="286">
        <v>1.7037599999999999E-7</v>
      </c>
      <c r="AA730" s="219">
        <v>0</v>
      </c>
      <c r="AB730" s="219">
        <v>0</v>
      </c>
      <c r="AC730"/>
      <c r="AD730" s="227">
        <f t="shared" si="164"/>
        <v>0.2838</v>
      </c>
      <c r="AE730" s="227">
        <f t="shared" si="165"/>
        <v>0.44255988488000009</v>
      </c>
      <c r="AF730" s="227">
        <f t="shared" si="166"/>
        <v>0.36702359700000003</v>
      </c>
      <c r="AG730" s="227">
        <f t="shared" si="167"/>
        <v>0.36702376737600001</v>
      </c>
      <c r="AH730" s="227">
        <f t="shared" si="168"/>
        <v>25.441648402000002</v>
      </c>
      <c r="AI730"/>
      <c r="AJ730">
        <v>30.966238000000001</v>
      </c>
      <c r="AK730" s="155">
        <v>25.534065999999999</v>
      </c>
      <c r="AL730" s="155">
        <v>4.1302363</v>
      </c>
      <c r="AM730" s="155">
        <v>0</v>
      </c>
      <c r="AN730" s="155">
        <v>7.5846799999999999E-4</v>
      </c>
      <c r="AO730" s="155">
        <v>0.22889271999999999</v>
      </c>
      <c r="AP730" s="155">
        <v>1.0722843</v>
      </c>
      <c r="AQ730"/>
      <c r="AR730" s="156">
        <v>0.14490644</v>
      </c>
      <c r="AS730" s="156">
        <v>0.13423978</v>
      </c>
      <c r="AT730" s="156">
        <v>3.3912766000000001E-3</v>
      </c>
      <c r="AU730" s="156">
        <v>7.2753790999999998E-3</v>
      </c>
      <c r="AV730" s="282">
        <f t="shared" si="161"/>
        <v>8.0479484410000003E-6</v>
      </c>
      <c r="AW730" s="282">
        <f t="shared" si="162"/>
        <v>1.2541703473916E-8</v>
      </c>
      <c r="AX730" s="283">
        <f t="shared" si="163"/>
        <v>1.0189606599999999</v>
      </c>
      <c r="AY730" s="157">
        <v>1.755776E-6</v>
      </c>
      <c r="AZ730" s="157">
        <v>5.2976000000000004E-9</v>
      </c>
      <c r="BA730" s="157">
        <v>1.44738E-13</v>
      </c>
      <c r="BB730" s="157">
        <v>0</v>
      </c>
      <c r="BC730" s="157">
        <v>0</v>
      </c>
      <c r="BD730" s="157">
        <v>9.3479999999999992E-10</v>
      </c>
      <c r="BE730" s="157">
        <v>6.2839769999999999E-6</v>
      </c>
      <c r="BF730" s="157">
        <v>2.1318000000000001E-10</v>
      </c>
      <c r="BG730" s="157">
        <v>7.0172000000000001E-9</v>
      </c>
      <c r="BH730" s="157">
        <v>0</v>
      </c>
      <c r="BI730" s="157">
        <v>0</v>
      </c>
      <c r="BJ730" s="157">
        <v>1.3455011E-11</v>
      </c>
      <c r="BK730" s="157">
        <v>8.6630936000000001E-14</v>
      </c>
      <c r="BL730" s="157">
        <v>3.7093979999999999E-14</v>
      </c>
      <c r="BM730" s="157">
        <v>2.87091E-10</v>
      </c>
      <c r="BN730" s="157">
        <v>6.9735499999999998E-9</v>
      </c>
      <c r="BO730" s="157">
        <v>0</v>
      </c>
      <c r="BP730" s="157">
        <v>0.76361999999999997</v>
      </c>
      <c r="BQ730" s="157">
        <v>0.25534066</v>
      </c>
      <c r="BR730" s="157">
        <v>0</v>
      </c>
      <c r="BS730" s="157">
        <v>0</v>
      </c>
      <c r="BT730" s="157">
        <v>0</v>
      </c>
      <c r="BU730"/>
      <c r="BV730" s="155">
        <v>4.1470857999999999E-2</v>
      </c>
      <c r="BW730" s="155">
        <v>4.8378697000000003E-5</v>
      </c>
      <c r="BX730" s="155">
        <v>5.2753980000000002E-5</v>
      </c>
      <c r="BY730" s="155">
        <v>1.6995122E-6</v>
      </c>
      <c r="BZ730" s="155">
        <v>5.4674886999999998E-5</v>
      </c>
      <c r="CA730" s="155">
        <v>0</v>
      </c>
      <c r="CB730" s="155">
        <v>0</v>
      </c>
      <c r="CC730" s="155">
        <v>0</v>
      </c>
      <c r="CD730" s="155">
        <v>1.790638E-6</v>
      </c>
      <c r="CE730" s="155">
        <v>1.6171387E-5</v>
      </c>
      <c r="CF730" s="155">
        <v>0</v>
      </c>
      <c r="CG730" s="155">
        <v>0</v>
      </c>
      <c r="CH730" s="155">
        <v>0</v>
      </c>
      <c r="CI730" s="155">
        <v>9.8086801E-6</v>
      </c>
      <c r="CJ730" s="155">
        <v>3.6411559000000003E-5</v>
      </c>
      <c r="CK730" s="155">
        <v>4.1249169000000002E-2</v>
      </c>
      <c r="CL730" s="155">
        <v>0</v>
      </c>
      <c r="CM730"/>
      <c r="CN730" s="284">
        <v>0</v>
      </c>
      <c r="CO730" s="284">
        <v>1.8919999999999999</v>
      </c>
      <c r="CP730" s="285">
        <v>0</v>
      </c>
      <c r="CQ730" s="284">
        <v>3.3099999999999997E-2</v>
      </c>
      <c r="CR730" s="284">
        <v>6.0665038999999997E-9</v>
      </c>
      <c r="CS730" s="284">
        <v>7.1873345E-7</v>
      </c>
      <c r="CT730" s="284">
        <v>2.4357773999999998E-3</v>
      </c>
      <c r="CU730" s="284">
        <v>8.1837382E-2</v>
      </c>
      <c r="CV730" s="284">
        <v>0</v>
      </c>
      <c r="CW730" s="284">
        <v>0</v>
      </c>
      <c r="CX730"/>
      <c r="CY730" s="158"/>
      <c r="CZ730" s="273"/>
      <c r="DA730"/>
      <c r="DB730" s="247"/>
      <c r="DC730"/>
      <c r="DD730"/>
      <c r="DE730"/>
      <c r="DF730"/>
      <c r="DG730"/>
      <c r="DH730"/>
      <c r="DI730"/>
      <c r="DJ730"/>
      <c r="DK730"/>
      <c r="DL730"/>
    </row>
    <row r="731" spans="1:116" ht="13.8" customHeight="1">
      <c r="A731" t="s">
        <v>1317</v>
      </c>
      <c r="B731" s="188" t="s">
        <v>317</v>
      </c>
      <c r="C731" s="151" t="str">
        <f t="shared" si="173"/>
        <v>A.100.25.105</v>
      </c>
      <c r="D731" s="54" t="s">
        <v>1355</v>
      </c>
      <c r="E731" s="150" t="s">
        <v>352</v>
      </c>
      <c r="F731" s="153" t="str">
        <f t="shared" si="174"/>
        <v>Boron</v>
      </c>
      <c r="G731" s="154">
        <f t="shared" si="175"/>
        <v>48.644536666666667</v>
      </c>
      <c r="H731"/>
      <c r="I731"/>
      <c r="J731" s="227">
        <f t="shared" si="169"/>
        <v>10.933945168180999</v>
      </c>
      <c r="K731"/>
      <c r="L731" s="280">
        <f t="shared" si="170"/>
        <v>0.8923583531</v>
      </c>
      <c r="M731" s="280">
        <f t="shared" si="171"/>
        <v>1.823943185081</v>
      </c>
      <c r="N731" s="281">
        <f t="shared" si="172"/>
        <v>0.92096313000000007</v>
      </c>
      <c r="O731" s="280">
        <v>7.2966804999999999</v>
      </c>
      <c r="P731" s="286">
        <v>1.1274777</v>
      </c>
      <c r="Q731" s="219">
        <v>0.69638822</v>
      </c>
      <c r="R731" s="219">
        <v>0.59830965999999997</v>
      </c>
      <c r="S731" s="219">
        <v>0.29317031999999998</v>
      </c>
      <c r="T731" s="219">
        <v>0</v>
      </c>
      <c r="U731" s="219">
        <v>8.7837310000000004E-4</v>
      </c>
      <c r="V731" s="286">
        <v>7.7265081000000001E-5</v>
      </c>
      <c r="W731" s="219">
        <v>0.40085905999999999</v>
      </c>
      <c r="X731" s="219">
        <v>0</v>
      </c>
      <c r="Y731" s="219">
        <v>0.52010407000000003</v>
      </c>
      <c r="Z731" s="219">
        <v>0</v>
      </c>
      <c r="AA731" s="219">
        <v>0</v>
      </c>
      <c r="AB731" s="219">
        <v>0</v>
      </c>
      <c r="AC731"/>
      <c r="AD731" s="227">
        <f t="shared" si="164"/>
        <v>7.2966804999999999</v>
      </c>
      <c r="AE731" s="227">
        <f t="shared" si="165"/>
        <v>2.7163015381809998</v>
      </c>
      <c r="AF731" s="227">
        <f t="shared" si="166"/>
        <v>1.823943185081</v>
      </c>
      <c r="AG731" s="227">
        <f t="shared" si="167"/>
        <v>1.823943185081</v>
      </c>
      <c r="AH731" s="227">
        <f t="shared" si="168"/>
        <v>0.92096313000000007</v>
      </c>
      <c r="AI731"/>
      <c r="AJ731">
        <v>316.75898999999998</v>
      </c>
      <c r="AK731" s="155">
        <v>187.26025999999999</v>
      </c>
      <c r="AL731" s="155">
        <v>72.057961000000006</v>
      </c>
      <c r="AM731" s="155">
        <v>0</v>
      </c>
      <c r="AN731" s="155">
        <v>13.800805</v>
      </c>
      <c r="AO731" s="155">
        <v>29.219835</v>
      </c>
      <c r="AP731" s="155">
        <v>14.420133</v>
      </c>
      <c r="AQ731"/>
      <c r="AR731" s="156">
        <v>1.2566847999999999</v>
      </c>
      <c r="AS731" s="156">
        <v>1.2023119</v>
      </c>
      <c r="AT731" s="156">
        <v>4.8384927000000001E-2</v>
      </c>
      <c r="AU731" s="156">
        <v>5.9879694999999998E-3</v>
      </c>
      <c r="AV731" s="282">
        <f t="shared" si="161"/>
        <v>7.2081048181699993E-5</v>
      </c>
      <c r="AW731" s="282">
        <f t="shared" si="162"/>
        <v>1.7893834048649999E-7</v>
      </c>
      <c r="AX731" s="283">
        <f t="shared" si="163"/>
        <v>0.83865118900000002</v>
      </c>
      <c r="AY731" s="157">
        <v>4.5633110999999999E-5</v>
      </c>
      <c r="AZ731" s="157">
        <v>1.3770406000000001E-7</v>
      </c>
      <c r="BA731" s="157">
        <v>3.7614865000000004E-12</v>
      </c>
      <c r="BB731" s="157">
        <v>2.6065536999999998E-9</v>
      </c>
      <c r="BC731" s="157">
        <v>0</v>
      </c>
      <c r="BD731" s="157">
        <v>7.7007627999999998E-8</v>
      </c>
      <c r="BE731" s="157">
        <v>2.6368322999999999E-5</v>
      </c>
      <c r="BF731" s="157">
        <v>1.1128706999999999E-8</v>
      </c>
      <c r="BG731" s="157">
        <v>3.0101812E-8</v>
      </c>
      <c r="BH731" s="157">
        <v>0</v>
      </c>
      <c r="BI731" s="157">
        <v>0</v>
      </c>
      <c r="BJ731" s="157">
        <v>0</v>
      </c>
      <c r="BK731" s="157">
        <v>0</v>
      </c>
      <c r="BL731" s="157">
        <v>0</v>
      </c>
      <c r="BM731" s="157">
        <v>0</v>
      </c>
      <c r="BN731" s="157">
        <v>0</v>
      </c>
      <c r="BO731" s="157">
        <v>0</v>
      </c>
      <c r="BP731" s="157">
        <v>2.7866439E-2</v>
      </c>
      <c r="BQ731" s="157">
        <v>0.81078475000000005</v>
      </c>
      <c r="BR731" s="157">
        <v>0</v>
      </c>
      <c r="BS731" s="157">
        <v>0</v>
      </c>
      <c r="BT731" s="157">
        <v>0</v>
      </c>
      <c r="BU731"/>
      <c r="BV731" s="155">
        <v>7.6372052000000003E-3</v>
      </c>
      <c r="BW731" s="155">
        <v>2.3207423999999999E-4</v>
      </c>
      <c r="BX731" s="155">
        <v>1.3563386999999999E-3</v>
      </c>
      <c r="BY731" s="155">
        <v>5.2748372000000003E-8</v>
      </c>
      <c r="BZ731" s="155">
        <v>4.1978035999999999E-4</v>
      </c>
      <c r="CA731" s="155">
        <v>4.8261002999999999E-5</v>
      </c>
      <c r="CB731" s="155">
        <v>0</v>
      </c>
      <c r="CC731" s="155">
        <v>7.3249815999999995E-5</v>
      </c>
      <c r="CD731" s="155">
        <v>0</v>
      </c>
      <c r="CE731" s="155">
        <v>7.1452543000000003E-7</v>
      </c>
      <c r="CF731" s="155">
        <v>0</v>
      </c>
      <c r="CG731" s="155">
        <v>0</v>
      </c>
      <c r="CH731" s="155">
        <v>0</v>
      </c>
      <c r="CI731" s="155">
        <v>1.2504431E-4</v>
      </c>
      <c r="CJ731" s="155">
        <v>3.1454471000000003E-4</v>
      </c>
      <c r="CK731" s="155">
        <v>5.0671448000000003E-3</v>
      </c>
      <c r="CL731" s="155">
        <v>0</v>
      </c>
      <c r="CM731"/>
      <c r="CN731" s="284">
        <v>0</v>
      </c>
      <c r="CO731" s="284">
        <v>48.254339000000002</v>
      </c>
      <c r="CP731" s="285">
        <v>2.0348812000000001</v>
      </c>
      <c r="CQ731" s="284">
        <v>0.16985052</v>
      </c>
      <c r="CR731" s="284">
        <v>0</v>
      </c>
      <c r="CS731" s="284">
        <v>0</v>
      </c>
      <c r="CT731" s="284">
        <v>7.8403375000000008E-3</v>
      </c>
      <c r="CU731" s="284">
        <v>0</v>
      </c>
      <c r="CV731" s="284">
        <v>0</v>
      </c>
      <c r="CW731" s="284">
        <v>1.6972127E-2</v>
      </c>
      <c r="CX731"/>
      <c r="CY731" s="158"/>
      <c r="CZ731" s="273"/>
      <c r="DA731"/>
      <c r="DB731" s="247"/>
      <c r="DC731"/>
      <c r="DD731"/>
      <c r="DE731" s="53"/>
      <c r="DF731"/>
      <c r="DG731"/>
      <c r="DH731"/>
      <c r="DI731"/>
      <c r="DJ731"/>
      <c r="DK731"/>
      <c r="DL731"/>
    </row>
    <row r="732" spans="1:116" ht="13.8" customHeight="1">
      <c r="A732" t="s">
        <v>1318</v>
      </c>
      <c r="B732" s="188" t="s">
        <v>317</v>
      </c>
      <c r="C732" s="151" t="str">
        <f t="shared" si="173"/>
        <v>A.100.25.107</v>
      </c>
      <c r="D732" s="54" t="s">
        <v>1355</v>
      </c>
      <c r="E732" s="150" t="s">
        <v>352</v>
      </c>
      <c r="F732" s="153" t="str">
        <f t="shared" si="174"/>
        <v>Hafnium</v>
      </c>
      <c r="G732" s="154">
        <f t="shared" si="175"/>
        <v>310.2294</v>
      </c>
      <c r="H732"/>
      <c r="I732"/>
      <c r="J732" s="227">
        <f t="shared" si="169"/>
        <v>343.33034127681998</v>
      </c>
      <c r="K732"/>
      <c r="L732" s="280">
        <f t="shared" si="170"/>
        <v>5.1617001599999996</v>
      </c>
      <c r="M732" s="280">
        <f t="shared" si="171"/>
        <v>19.590968456820001</v>
      </c>
      <c r="N732" s="281">
        <f t="shared" si="172"/>
        <v>272.04326265999998</v>
      </c>
      <c r="O732" s="280">
        <v>46.534410000000001</v>
      </c>
      <c r="P732" s="219">
        <v>14.697392000000001</v>
      </c>
      <c r="Q732" s="219">
        <v>4.1499278000000004</v>
      </c>
      <c r="R732" s="219">
        <v>3.7821600000000002</v>
      </c>
      <c r="S732" s="219">
        <v>1.2700792999999999</v>
      </c>
      <c r="T732" s="219">
        <v>2.4507233E-2</v>
      </c>
      <c r="U732" s="219">
        <v>8.4953627000000004E-2</v>
      </c>
      <c r="V732" s="219">
        <v>0.74307709</v>
      </c>
      <c r="W732" s="219">
        <v>271.94029999999998</v>
      </c>
      <c r="X732" s="219">
        <v>0</v>
      </c>
      <c r="Y732" s="219">
        <v>0.10296266</v>
      </c>
      <c r="Z732" s="219">
        <v>5.7156682E-4</v>
      </c>
      <c r="AA732" s="219">
        <v>0</v>
      </c>
      <c r="AB732" s="219">
        <v>0</v>
      </c>
      <c r="AC732"/>
      <c r="AD732" s="227">
        <f t="shared" si="164"/>
        <v>46.534410000000001</v>
      </c>
      <c r="AE732" s="227">
        <f t="shared" si="165"/>
        <v>24.752097050000003</v>
      </c>
      <c r="AF732" s="227">
        <f t="shared" si="166"/>
        <v>19.590396890000001</v>
      </c>
      <c r="AG732" s="227">
        <f t="shared" si="167"/>
        <v>19.590968456820001</v>
      </c>
      <c r="AH732" s="227">
        <f t="shared" si="168"/>
        <v>272.04326265999998</v>
      </c>
      <c r="AI732"/>
      <c r="AJ732">
        <v>3696.5131000000001</v>
      </c>
      <c r="AK732" s="155">
        <v>3677.1606999999999</v>
      </c>
      <c r="AL732" s="155">
        <v>12.790392000000001</v>
      </c>
      <c r="AM732" s="155">
        <v>0</v>
      </c>
      <c r="AN732" s="155">
        <v>0</v>
      </c>
      <c r="AO732" s="155">
        <v>3.07185</v>
      </c>
      <c r="AP732" s="155">
        <v>3.4901309999999999</v>
      </c>
      <c r="AQ732"/>
      <c r="AR732" s="156">
        <v>10.337479</v>
      </c>
      <c r="AS732" s="156">
        <v>9.5904726</v>
      </c>
      <c r="AT732" s="156">
        <v>0.32522339</v>
      </c>
      <c r="AU732" s="156">
        <v>0.42178343000000001</v>
      </c>
      <c r="AV732" s="282">
        <f t="shared" si="161"/>
        <v>5.749683719192E-4</v>
      </c>
      <c r="AW732" s="282">
        <f t="shared" si="162"/>
        <v>1.2027492300451699E-6</v>
      </c>
      <c r="AX732" s="283">
        <f t="shared" si="163"/>
        <v>59.073310000000006</v>
      </c>
      <c r="AY732" s="157">
        <v>2.8789287999999999E-4</v>
      </c>
      <c r="AZ732" s="157">
        <v>8.6864232000000003E-7</v>
      </c>
      <c r="BA732" s="157">
        <v>2.3732549E-11</v>
      </c>
      <c r="BB732" s="157">
        <v>0</v>
      </c>
      <c r="BC732" s="157">
        <v>0</v>
      </c>
      <c r="BD732" s="157">
        <v>1.0135200000000001E-7</v>
      </c>
      <c r="BE732" s="157">
        <v>2.8684084000000002E-4</v>
      </c>
      <c r="BF732" s="157">
        <v>2.3113200000000001E-8</v>
      </c>
      <c r="BG732" s="157">
        <v>3.1091623000000002E-7</v>
      </c>
      <c r="BH732" s="157">
        <v>0</v>
      </c>
      <c r="BI732" s="157">
        <v>0</v>
      </c>
      <c r="BJ732" s="157">
        <v>4.8401928999999998E-11</v>
      </c>
      <c r="BK732" s="157">
        <v>4.4641134999999996E-12</v>
      </c>
      <c r="BL732" s="157">
        <v>8.8145367E-13</v>
      </c>
      <c r="BM732" s="157">
        <v>5.3342992000000002E-9</v>
      </c>
      <c r="BN732" s="157">
        <v>1.2796561999999999E-7</v>
      </c>
      <c r="BO732" s="157">
        <v>0</v>
      </c>
      <c r="BP732" s="157">
        <v>22.301703</v>
      </c>
      <c r="BQ732" s="157">
        <v>36.771607000000003</v>
      </c>
      <c r="BR732" s="157">
        <v>0</v>
      </c>
      <c r="BS732" s="157">
        <v>0</v>
      </c>
      <c r="BT732" s="157">
        <v>0</v>
      </c>
      <c r="BU732"/>
      <c r="BV732" s="155">
        <v>1.9270854E-2</v>
      </c>
      <c r="BW732" s="155">
        <v>2.1435503999999998E-3</v>
      </c>
      <c r="BX732" s="155">
        <v>8.6500187999999992E-3</v>
      </c>
      <c r="BY732" s="155">
        <v>8.8859945000000003E-5</v>
      </c>
      <c r="BZ732" s="155">
        <v>2.902539E-3</v>
      </c>
      <c r="CA732" s="155">
        <v>0</v>
      </c>
      <c r="CB732" s="155">
        <v>0</v>
      </c>
      <c r="CC732" s="155">
        <v>0</v>
      </c>
      <c r="CD732" s="155">
        <v>3.7811848999999997E-5</v>
      </c>
      <c r="CE732" s="155">
        <v>8.7238265000000006E-5</v>
      </c>
      <c r="CF732" s="155">
        <v>0</v>
      </c>
      <c r="CG732" s="155">
        <v>0</v>
      </c>
      <c r="CH732" s="155">
        <v>0</v>
      </c>
      <c r="CI732" s="155">
        <v>8.6212504999999995E-4</v>
      </c>
      <c r="CJ732" s="155">
        <v>4.4987109000000003E-3</v>
      </c>
      <c r="CK732" s="155">
        <v>2.8575008E-13</v>
      </c>
      <c r="CL732" s="155">
        <v>0</v>
      </c>
      <c r="CM732"/>
      <c r="CN732" s="284">
        <v>0</v>
      </c>
      <c r="CO732" s="284">
        <v>310.2294</v>
      </c>
      <c r="CP732" s="285">
        <v>0</v>
      </c>
      <c r="CQ732" s="284">
        <v>1.4665859999999999</v>
      </c>
      <c r="CR732" s="284">
        <v>2.2597045999999999E-8</v>
      </c>
      <c r="CS732" s="284">
        <v>2.7367117000000001E-6</v>
      </c>
      <c r="CT732" s="284">
        <v>0.12129748</v>
      </c>
      <c r="CU732" s="284">
        <v>3.7397973000000002</v>
      </c>
      <c r="CV732" s="284">
        <v>0</v>
      </c>
      <c r="CW732" s="284">
        <v>0</v>
      </c>
      <c r="CX732"/>
      <c r="CY732" s="158"/>
      <c r="CZ732" s="273"/>
      <c r="DA732"/>
      <c r="DB732" s="247"/>
      <c r="DC732" s="53"/>
      <c r="DD732"/>
      <c r="DE732"/>
      <c r="DF732"/>
      <c r="DG732"/>
      <c r="DH732"/>
      <c r="DI732"/>
      <c r="DJ732"/>
      <c r="DK732"/>
      <c r="DL732"/>
    </row>
    <row r="733" spans="1:116" ht="13.8" customHeight="1">
      <c r="A733" t="s">
        <v>1725</v>
      </c>
      <c r="B733" s="188" t="s">
        <v>317</v>
      </c>
      <c r="C733" s="151" t="str">
        <f t="shared" si="173"/>
        <v>A.100.25.108</v>
      </c>
      <c r="D733" s="54" t="s">
        <v>1355</v>
      </c>
      <c r="E733" s="150" t="s">
        <v>352</v>
      </c>
      <c r="F733" s="153" t="str">
        <f t="shared" si="174"/>
        <v>Niobium</v>
      </c>
      <c r="G733" s="154">
        <f t="shared" si="175"/>
        <v>0.18</v>
      </c>
      <c r="H733"/>
      <c r="I733"/>
      <c r="J733" s="227">
        <f t="shared" si="169"/>
        <v>40.362543362219995</v>
      </c>
      <c r="K733"/>
      <c r="L733" s="280">
        <f t="shared" si="170"/>
        <v>7.0228244200000005E-3</v>
      </c>
      <c r="M733" s="280">
        <f t="shared" si="171"/>
        <v>6.2297887800000007E-2</v>
      </c>
      <c r="N733" s="281">
        <f t="shared" si="172"/>
        <v>40.266222649999996</v>
      </c>
      <c r="O733" s="280">
        <v>2.7E-2</v>
      </c>
      <c r="P733" s="219">
        <v>4.9405995000000001E-2</v>
      </c>
      <c r="Q733" s="219">
        <v>6.4095560000000003E-3</v>
      </c>
      <c r="R733" s="219">
        <v>6.7228199999999996E-4</v>
      </c>
      <c r="S733" s="219">
        <v>0</v>
      </c>
      <c r="T733" s="219">
        <v>5.5451958000000004E-3</v>
      </c>
      <c r="U733" s="219">
        <v>8.0534661999999999E-4</v>
      </c>
      <c r="V733" s="219">
        <v>6.4823368000000003E-3</v>
      </c>
      <c r="W733" s="219">
        <v>40.26</v>
      </c>
      <c r="X733" s="219">
        <v>0</v>
      </c>
      <c r="Y733" s="219">
        <v>6.2226499999999997E-3</v>
      </c>
      <c r="Z733" s="219">
        <v>0</v>
      </c>
      <c r="AA733" s="219">
        <v>0</v>
      </c>
      <c r="AB733" s="219">
        <v>0</v>
      </c>
      <c r="AC733"/>
      <c r="AD733" s="227">
        <f t="shared" si="164"/>
        <v>2.7E-2</v>
      </c>
      <c r="AE733" s="227">
        <f t="shared" si="165"/>
        <v>6.9320712220000011E-2</v>
      </c>
      <c r="AF733" s="227">
        <f t="shared" si="166"/>
        <v>6.2297887800000007E-2</v>
      </c>
      <c r="AG733" s="227">
        <f t="shared" si="167"/>
        <v>6.2297887800000007E-2</v>
      </c>
      <c r="AH733" s="227">
        <f t="shared" si="168"/>
        <v>40.266222649999996</v>
      </c>
      <c r="AI733"/>
      <c r="AJ733">
        <v>3.85378</v>
      </c>
      <c r="AK733" s="155">
        <v>2.04474</v>
      </c>
      <c r="AL733" s="155">
        <v>0.77300000000000002</v>
      </c>
      <c r="AM733" s="155">
        <v>0</v>
      </c>
      <c r="AN733" s="155">
        <v>1.0360400000000001</v>
      </c>
      <c r="AO733" s="155">
        <v>0</v>
      </c>
      <c r="AP733" s="155">
        <v>0</v>
      </c>
      <c r="AQ733"/>
      <c r="AR733" s="156">
        <v>2.7203687000000001E-2</v>
      </c>
      <c r="AS733" s="156">
        <v>1.8062696999999999E-2</v>
      </c>
      <c r="AT733" s="156">
        <v>4.2699581000000002E-4</v>
      </c>
      <c r="AU733" s="156">
        <v>8.7139943999999993E-3</v>
      </c>
      <c r="AV733" s="282">
        <f t="shared" si="161"/>
        <v>1.08289549E-6</v>
      </c>
      <c r="AW733" s="282">
        <f t="shared" si="162"/>
        <v>1.5791265185300001E-9</v>
      </c>
      <c r="AX733" s="283">
        <f t="shared" si="163"/>
        <v>1.2204473999999998</v>
      </c>
      <c r="AY733" s="157">
        <v>1.6703999999999999E-7</v>
      </c>
      <c r="AZ733" s="157">
        <v>5.0400000000000002E-10</v>
      </c>
      <c r="BA733" s="157">
        <v>1.3769999999999999E-14</v>
      </c>
      <c r="BB733" s="157">
        <v>0</v>
      </c>
      <c r="BC733" s="157">
        <v>0</v>
      </c>
      <c r="BD733" s="157">
        <v>2.1450000000000001E-11</v>
      </c>
      <c r="BE733" s="157">
        <v>8.9726000000000003E-7</v>
      </c>
      <c r="BF733" s="157">
        <v>4.9010000000000002E-12</v>
      </c>
      <c r="BG733" s="157">
        <v>1.0451599999999999E-9</v>
      </c>
      <c r="BH733" s="157">
        <v>3.9790300000000003E-12</v>
      </c>
      <c r="BI733" s="157">
        <v>1.1955740000000001E-13</v>
      </c>
      <c r="BJ733" s="157">
        <v>1.913439E-11</v>
      </c>
      <c r="BK733" s="157">
        <v>1.4609462E-12</v>
      </c>
      <c r="BL733" s="157">
        <v>3.5782492999999999E-13</v>
      </c>
      <c r="BM733" s="157">
        <v>4.277153E-9</v>
      </c>
      <c r="BN733" s="157">
        <v>1.4296886999999999E-8</v>
      </c>
      <c r="BO733" s="157">
        <v>0</v>
      </c>
      <c r="BP733" s="157">
        <v>1.2</v>
      </c>
      <c r="BQ733" s="157">
        <v>2.0447400000000001E-2</v>
      </c>
      <c r="BR733" s="157">
        <v>0</v>
      </c>
      <c r="BS733" s="157">
        <v>0</v>
      </c>
      <c r="BT733" s="157">
        <v>0</v>
      </c>
      <c r="BU733"/>
      <c r="BV733" s="155">
        <v>5.4338481999999999E-5</v>
      </c>
      <c r="BW733" s="155">
        <v>7.2056488000000001E-6</v>
      </c>
      <c r="BX733" s="155">
        <v>5.0188776000000004E-6</v>
      </c>
      <c r="BY733" s="155">
        <v>7.5959371000000005E-7</v>
      </c>
      <c r="BZ733" s="155">
        <v>5.9355407E-6</v>
      </c>
      <c r="CA733" s="155">
        <v>3.5854604000000003E-7</v>
      </c>
      <c r="CB733" s="155">
        <v>1.0333247E-7</v>
      </c>
      <c r="CC733" s="155">
        <v>0</v>
      </c>
      <c r="CD733" s="155">
        <v>7.4657739000000004E-6</v>
      </c>
      <c r="CE733" s="155">
        <v>5.3356415999999997E-7</v>
      </c>
      <c r="CF733" s="155">
        <v>0</v>
      </c>
      <c r="CG733" s="155">
        <v>0</v>
      </c>
      <c r="CH733" s="155">
        <v>0</v>
      </c>
      <c r="CI733" s="155">
        <v>5.9625178000000001E-7</v>
      </c>
      <c r="CJ733" s="155">
        <v>3.4583334E-6</v>
      </c>
      <c r="CK733" s="155">
        <v>2.2903019999999999E-5</v>
      </c>
      <c r="CL733" s="155">
        <v>0</v>
      </c>
      <c r="CM733"/>
      <c r="CN733" s="284">
        <v>0</v>
      </c>
      <c r="CO733" s="284">
        <v>0.18</v>
      </c>
      <c r="CP733" s="285">
        <v>5.8467695000000001E-4</v>
      </c>
      <c r="CQ733" s="284">
        <v>4.9300000000000004E-3</v>
      </c>
      <c r="CR733" s="284">
        <v>3.6323458999999998E-8</v>
      </c>
      <c r="CS733" s="284">
        <v>6.2715691999999998E-8</v>
      </c>
      <c r="CT733" s="284">
        <v>3.0127772000000002E-4</v>
      </c>
      <c r="CU733" s="284">
        <v>1.0377774</v>
      </c>
      <c r="CV733" s="284">
        <v>2.6698876E-6</v>
      </c>
      <c r="CW733" s="284">
        <v>4.0846519000000001E-5</v>
      </c>
      <c r="CX733"/>
      <c r="CY733" s="158"/>
      <c r="CZ733" s="273"/>
      <c r="DA733"/>
      <c r="DB733" s="49"/>
      <c r="DC733"/>
      <c r="DD733"/>
      <c r="DE733"/>
      <c r="DF733"/>
      <c r="DG733"/>
      <c r="DH733"/>
      <c r="DI733"/>
      <c r="DJ733"/>
      <c r="DK733"/>
      <c r="DL733"/>
    </row>
    <row r="734" spans="1:116" ht="13.8" customHeight="1">
      <c r="A734" t="s">
        <v>1319</v>
      </c>
      <c r="B734" s="188" t="s">
        <v>317</v>
      </c>
      <c r="C734" s="151" t="str">
        <f t="shared" si="173"/>
        <v>A.100.25.109</v>
      </c>
      <c r="D734" s="54" t="s">
        <v>1355</v>
      </c>
      <c r="E734" s="150" t="s">
        <v>352</v>
      </c>
      <c r="F734" s="153" t="str">
        <f t="shared" si="174"/>
        <v>Rhenium</v>
      </c>
      <c r="G734" s="154">
        <f t="shared" si="175"/>
        <v>798.94413333333341</v>
      </c>
      <c r="H734"/>
      <c r="I734"/>
      <c r="J734" s="227">
        <f t="shared" si="169"/>
        <v>5923.3354537390996</v>
      </c>
      <c r="K734"/>
      <c r="L734" s="280">
        <f t="shared" si="170"/>
        <v>13.293098404000002</v>
      </c>
      <c r="M734" s="280">
        <f t="shared" si="171"/>
        <v>50.453272175100004</v>
      </c>
      <c r="N734" s="281">
        <f t="shared" si="172"/>
        <v>5739.7474631599998</v>
      </c>
      <c r="O734" s="280">
        <v>119.84162000000001</v>
      </c>
      <c r="P734" s="286">
        <v>37.850681999999999</v>
      </c>
      <c r="Q734" s="219">
        <v>10.687447000000001</v>
      </c>
      <c r="R734" s="286">
        <v>9.7403227000000001</v>
      </c>
      <c r="S734" s="219">
        <v>3.2708775000000001</v>
      </c>
      <c r="T734" s="219">
        <v>6.3114294000000001E-2</v>
      </c>
      <c r="U734" s="219">
        <v>0.21878391</v>
      </c>
      <c r="V734" s="219">
        <v>1.9136712</v>
      </c>
      <c r="W734" s="219">
        <v>5739.4822999999997</v>
      </c>
      <c r="X734" s="219">
        <v>0</v>
      </c>
      <c r="Y734" s="219">
        <v>0.26516316000000001</v>
      </c>
      <c r="Z734" s="219">
        <v>1.4719751E-3</v>
      </c>
      <c r="AA734" s="219">
        <v>0</v>
      </c>
      <c r="AB734" s="219">
        <v>0</v>
      </c>
      <c r="AC734"/>
      <c r="AD734" s="227">
        <f t="shared" si="164"/>
        <v>119.84162000000001</v>
      </c>
      <c r="AE734" s="227">
        <f t="shared" si="165"/>
        <v>63.744898603999999</v>
      </c>
      <c r="AF734" s="227">
        <f t="shared" si="166"/>
        <v>50.451800200000001</v>
      </c>
      <c r="AG734" s="227">
        <f t="shared" si="167"/>
        <v>50.453272175100004</v>
      </c>
      <c r="AH734" s="227">
        <f t="shared" si="168"/>
        <v>5739.7474631599998</v>
      </c>
      <c r="AI734"/>
      <c r="AJ734">
        <v>9519.7533000000003</v>
      </c>
      <c r="AK734" s="155">
        <v>9469.9145000000008</v>
      </c>
      <c r="AL734" s="155">
        <v>32.939523000000001</v>
      </c>
      <c r="AM734" s="155">
        <v>0</v>
      </c>
      <c r="AN734" s="155">
        <v>0</v>
      </c>
      <c r="AO734" s="155">
        <v>7.9110376999999996</v>
      </c>
      <c r="AP734" s="155">
        <v>8.9882507</v>
      </c>
      <c r="AQ734"/>
      <c r="AR734" s="156">
        <v>27.083485</v>
      </c>
      <c r="AS734" s="156">
        <v>24.698664000000001</v>
      </c>
      <c r="AT734" s="156">
        <v>0.83755864000000002</v>
      </c>
      <c r="AU734" s="156">
        <v>1.5472631999999999</v>
      </c>
      <c r="AV734" s="282">
        <f t="shared" si="161"/>
        <v>1.480735226918E-3</v>
      </c>
      <c r="AW734" s="282">
        <f t="shared" si="162"/>
        <v>3.097480170942E-6</v>
      </c>
      <c r="AX734" s="283">
        <f t="shared" si="163"/>
        <v>216.70353499999999</v>
      </c>
      <c r="AY734" s="157">
        <v>7.4142014E-4</v>
      </c>
      <c r="AZ734" s="157">
        <v>2.2370435000000002E-6</v>
      </c>
      <c r="BA734" s="157">
        <v>6.1119225000000003E-11</v>
      </c>
      <c r="BB734" s="157">
        <v>0</v>
      </c>
      <c r="BC734" s="157">
        <v>0</v>
      </c>
      <c r="BD734" s="157">
        <v>2.6101517999999998E-7</v>
      </c>
      <c r="BE734" s="157">
        <v>7.3871077999999998E-4</v>
      </c>
      <c r="BF734" s="157">
        <v>5.9524194E-8</v>
      </c>
      <c r="BG734" s="157">
        <v>8.0071294000000005E-7</v>
      </c>
      <c r="BH734" s="157">
        <v>0</v>
      </c>
      <c r="BI734" s="157">
        <v>0</v>
      </c>
      <c r="BJ734" s="157">
        <v>1.2465109999999999E-10</v>
      </c>
      <c r="BK734" s="157">
        <v>1.1496580000000001E-11</v>
      </c>
      <c r="BL734" s="157">
        <v>2.2700370000000002E-12</v>
      </c>
      <c r="BM734" s="157">
        <v>1.3737598E-8</v>
      </c>
      <c r="BN734" s="157">
        <v>3.2955414000000002E-7</v>
      </c>
      <c r="BO734" s="157">
        <v>0</v>
      </c>
      <c r="BP734" s="157">
        <v>122.00439</v>
      </c>
      <c r="BQ734" s="157">
        <v>94.699145000000001</v>
      </c>
      <c r="BR734" s="157">
        <v>0</v>
      </c>
      <c r="BS734" s="157">
        <v>0</v>
      </c>
      <c r="BT734" s="157">
        <v>0</v>
      </c>
      <c r="BU734"/>
      <c r="BV734" s="155">
        <v>0.76519990000000004</v>
      </c>
      <c r="BW734" s="155">
        <v>5.5203568999999996E-3</v>
      </c>
      <c r="BX734" s="155">
        <v>2.2276681999999999E-2</v>
      </c>
      <c r="BY734" s="155">
        <v>2.2884397999999999E-4</v>
      </c>
      <c r="BZ734" s="155">
        <v>7.4750054E-3</v>
      </c>
      <c r="CA734" s="155">
        <v>0</v>
      </c>
      <c r="CB734" s="155">
        <v>0</v>
      </c>
      <c r="CC734" s="155">
        <v>0</v>
      </c>
      <c r="CD734" s="155">
        <v>9.7378113999999993E-5</v>
      </c>
      <c r="CE734" s="155">
        <v>2.2466761000000001E-4</v>
      </c>
      <c r="CF734" s="155">
        <v>0</v>
      </c>
      <c r="CG734" s="155">
        <v>0</v>
      </c>
      <c r="CH734" s="155">
        <v>0</v>
      </c>
      <c r="CI734" s="155">
        <v>2.2202594000000002E-3</v>
      </c>
      <c r="CJ734" s="155">
        <v>1.1585679999999999E-2</v>
      </c>
      <c r="CK734" s="155">
        <v>0.71557103</v>
      </c>
      <c r="CL734" s="155">
        <v>0</v>
      </c>
      <c r="CM734"/>
      <c r="CN734" s="284">
        <v>0</v>
      </c>
      <c r="CO734" s="284">
        <v>798.94411000000002</v>
      </c>
      <c r="CP734" s="285">
        <v>0</v>
      </c>
      <c r="CQ734" s="284">
        <v>3.7769477999999999</v>
      </c>
      <c r="CR734" s="284">
        <v>5.8194924999999999E-8</v>
      </c>
      <c r="CS734" s="284">
        <v>7.0479448999999997E-6</v>
      </c>
      <c r="CT734" s="284">
        <v>0.31238145</v>
      </c>
      <c r="CU734" s="284">
        <v>9.6312245999999995</v>
      </c>
      <c r="CV734" s="284">
        <v>0</v>
      </c>
      <c r="CW734" s="284">
        <v>0</v>
      </c>
      <c r="CX734"/>
      <c r="CY734" s="158"/>
      <c r="CZ734" s="273"/>
      <c r="DA734"/>
      <c r="DB734" s="247"/>
      <c r="DC734"/>
      <c r="DD734" s="53"/>
      <c r="DE734"/>
      <c r="DF734"/>
      <c r="DG734"/>
      <c r="DH734"/>
      <c r="DI734"/>
      <c r="DJ734"/>
      <c r="DK734"/>
      <c r="DL734"/>
    </row>
    <row r="735" spans="1:116" ht="13.8" customHeight="1">
      <c r="A735" t="s">
        <v>1320</v>
      </c>
      <c r="B735" s="188" t="s">
        <v>317</v>
      </c>
      <c r="C735" s="151" t="str">
        <f t="shared" si="173"/>
        <v>A.100.25.110</v>
      </c>
      <c r="D735" s="54" t="s">
        <v>1355</v>
      </c>
      <c r="E735" s="150" t="s">
        <v>352</v>
      </c>
      <c r="F735" s="153" t="str">
        <f t="shared" si="174"/>
        <v>Strontium</v>
      </c>
      <c r="G735" s="154">
        <f t="shared" si="175"/>
        <v>4.8171886666666666</v>
      </c>
      <c r="H735"/>
      <c r="I735"/>
      <c r="J735" s="227">
        <f t="shared" si="169"/>
        <v>1.4783536766188998</v>
      </c>
      <c r="K735"/>
      <c r="L735" s="280">
        <f t="shared" si="170"/>
        <v>7.1747631940000001E-2</v>
      </c>
      <c r="M735" s="280">
        <f t="shared" si="171"/>
        <v>0.27231445377889996</v>
      </c>
      <c r="N735" s="281">
        <f t="shared" si="172"/>
        <v>0.41171329089999997</v>
      </c>
      <c r="O735" s="280">
        <v>0.72257830000000001</v>
      </c>
      <c r="P735" s="286">
        <v>0.20429374</v>
      </c>
      <c r="Q735" s="219">
        <v>5.7683997000000001E-2</v>
      </c>
      <c r="R735" s="286">
        <v>5.2572024000000002E-2</v>
      </c>
      <c r="S735" s="219">
        <v>1.7654102000000001E-2</v>
      </c>
      <c r="T735" s="219">
        <v>3.4065054000000002E-4</v>
      </c>
      <c r="U735" s="219">
        <v>1.1808554000000001E-3</v>
      </c>
      <c r="V735" s="219">
        <v>1.0328772E-2</v>
      </c>
      <c r="W735" s="219">
        <v>0.41028210999999998</v>
      </c>
      <c r="X735" s="219">
        <v>0</v>
      </c>
      <c r="Y735" s="219">
        <v>1.4311809000000001E-3</v>
      </c>
      <c r="Z735" s="286">
        <v>7.9447788999999998E-6</v>
      </c>
      <c r="AA735" s="219">
        <v>0</v>
      </c>
      <c r="AB735" s="219">
        <v>0</v>
      </c>
      <c r="AC735"/>
      <c r="AD735" s="227">
        <f t="shared" si="164"/>
        <v>0.72257830000000001</v>
      </c>
      <c r="AE735" s="227">
        <f t="shared" si="165"/>
        <v>0.34405414093999998</v>
      </c>
      <c r="AF735" s="227">
        <f t="shared" si="166"/>
        <v>0.27230650899999997</v>
      </c>
      <c r="AG735" s="227">
        <f t="shared" si="167"/>
        <v>0.27231445377890001</v>
      </c>
      <c r="AH735" s="227">
        <f t="shared" si="168"/>
        <v>0.41171329089999997</v>
      </c>
      <c r="AI735"/>
      <c r="AJ735">
        <v>51.381532</v>
      </c>
      <c r="AK735" s="155">
        <v>51.112533999999997</v>
      </c>
      <c r="AL735" s="155">
        <v>0.17778645000000001</v>
      </c>
      <c r="AM735" s="155">
        <v>0</v>
      </c>
      <c r="AN735" s="155">
        <v>0</v>
      </c>
      <c r="AO735" s="155">
        <v>4.2698714999999998E-2</v>
      </c>
      <c r="AP735" s="155">
        <v>4.8512820999999998E-2</v>
      </c>
      <c r="AQ735"/>
      <c r="AR735" s="156">
        <v>0.14982128</v>
      </c>
      <c r="AS735" s="156">
        <v>0.14112448</v>
      </c>
      <c r="AT735" s="156">
        <v>4.9029612E-3</v>
      </c>
      <c r="AU735" s="156">
        <v>3.7938319E-3</v>
      </c>
      <c r="AV735" s="282">
        <f t="shared" ref="AV735:AV811" si="176">AY735+BB735+BC735+BD735+BE735+BM735+BN735+BR735</f>
        <v>8.4607004617579988E-6</v>
      </c>
      <c r="AW735" s="282">
        <f t="shared" ref="AW735:AW811" si="177">AZ735+BA735+BF735+BG735+BH735+BI735+BJ735+BK735+BL735+BO735+BS735+BT735</f>
        <v>1.8132252685132999E-8</v>
      </c>
      <c r="AX735" s="283">
        <f t="shared" ref="AX735:AX811" si="178">BP735+BQ735</f>
        <v>0.53134900899999993</v>
      </c>
      <c r="AY735" s="157">
        <v>4.4703510999999997E-6</v>
      </c>
      <c r="AZ735" s="157">
        <v>1.3488127999999999E-8</v>
      </c>
      <c r="BA735" s="157">
        <v>3.6851493000000002E-13</v>
      </c>
      <c r="BB735" s="157">
        <v>0</v>
      </c>
      <c r="BC735" s="157">
        <v>0</v>
      </c>
      <c r="BD735" s="157">
        <v>1.4087927999999999E-9</v>
      </c>
      <c r="BE735" s="157">
        <v>3.9870877000000002E-6</v>
      </c>
      <c r="BF735" s="157">
        <v>3.2127348000000001E-10</v>
      </c>
      <c r="BG735" s="157">
        <v>4.3217355999999998E-9</v>
      </c>
      <c r="BH735" s="157">
        <v>0</v>
      </c>
      <c r="BI735" s="157">
        <v>0</v>
      </c>
      <c r="BJ735" s="157">
        <v>6.7278682000000005E-13</v>
      </c>
      <c r="BK735" s="157">
        <v>6.2051176999999994E-14</v>
      </c>
      <c r="BL735" s="157">
        <v>1.2252206E-14</v>
      </c>
      <c r="BM735" s="157">
        <v>7.4146758E-11</v>
      </c>
      <c r="BN735" s="157">
        <v>1.7787221999999999E-9</v>
      </c>
      <c r="BO735" s="157">
        <v>0</v>
      </c>
      <c r="BP735" s="157">
        <v>2.0223669E-2</v>
      </c>
      <c r="BQ735" s="157">
        <v>0.51112533999999998</v>
      </c>
      <c r="BR735" s="157">
        <v>0</v>
      </c>
      <c r="BS735" s="157">
        <v>0</v>
      </c>
      <c r="BT735" s="157">
        <v>0</v>
      </c>
      <c r="BU735"/>
      <c r="BV735" s="155">
        <v>2.827846E-4</v>
      </c>
      <c r="BW735" s="155">
        <v>2.9795350999999999E-5</v>
      </c>
      <c r="BX735" s="155">
        <v>1.3431599999999999E-4</v>
      </c>
      <c r="BY735" s="155">
        <v>1.2351531999999999E-6</v>
      </c>
      <c r="BZ735" s="155">
        <v>4.0345292E-5</v>
      </c>
      <c r="CA735" s="155">
        <v>0</v>
      </c>
      <c r="CB735" s="155">
        <v>0</v>
      </c>
      <c r="CC735" s="155">
        <v>0</v>
      </c>
      <c r="CD735" s="155">
        <v>5.2558469999999997E-7</v>
      </c>
      <c r="CE735" s="155">
        <v>1.2126119E-6</v>
      </c>
      <c r="CF735" s="155">
        <v>0</v>
      </c>
      <c r="CG735" s="155">
        <v>0</v>
      </c>
      <c r="CH735" s="155">
        <v>0</v>
      </c>
      <c r="CI735" s="155">
        <v>1.1983538E-5</v>
      </c>
      <c r="CJ735" s="155">
        <v>6.2532081000000005E-5</v>
      </c>
      <c r="CK735" s="155">
        <v>8.3898625999999996E-7</v>
      </c>
      <c r="CL735" s="155">
        <v>0</v>
      </c>
      <c r="CM735"/>
      <c r="CN735" s="284">
        <v>0</v>
      </c>
      <c r="CO735" s="284">
        <v>4.8171887</v>
      </c>
      <c r="CP735" s="285">
        <v>0</v>
      </c>
      <c r="CQ735" s="284">
        <v>2.0385545000000001E-2</v>
      </c>
      <c r="CR735" s="284">
        <v>3.1409893000000002E-10</v>
      </c>
      <c r="CS735" s="284">
        <v>3.8040292999999999E-8</v>
      </c>
      <c r="CT735" s="284">
        <v>1.686035E-3</v>
      </c>
      <c r="CU735" s="284">
        <v>5.1983182000000003E-2</v>
      </c>
      <c r="CV735" s="284">
        <v>0</v>
      </c>
      <c r="CW735" s="284">
        <v>0</v>
      </c>
      <c r="CX735"/>
      <c r="CY735" s="158"/>
      <c r="CZ735" s="273"/>
      <c r="DA735"/>
      <c r="DB735" s="247"/>
      <c r="DC735"/>
      <c r="DD735" s="53"/>
      <c r="DE735"/>
      <c r="DF735"/>
      <c r="DG735"/>
      <c r="DH735" s="50" t="s">
        <v>1246</v>
      </c>
      <c r="DI735"/>
      <c r="DJ735"/>
      <c r="DK735"/>
      <c r="DL735"/>
    </row>
    <row r="736" spans="1:116" ht="13.8" customHeight="1">
      <c r="A736" t="s">
        <v>1726</v>
      </c>
      <c r="B736" s="188" t="s">
        <v>317</v>
      </c>
      <c r="C736" s="151" t="str">
        <f t="shared" si="173"/>
        <v>A.100.25.111</v>
      </c>
      <c r="D736" s="54" t="s">
        <v>1355</v>
      </c>
      <c r="E736" s="150" t="s">
        <v>352</v>
      </c>
      <c r="F736" s="153" t="str">
        <f t="shared" si="174"/>
        <v>Thallium</v>
      </c>
      <c r="G736" s="154">
        <f t="shared" si="175"/>
        <v>357.81992666666667</v>
      </c>
      <c r="H736"/>
      <c r="I736"/>
      <c r="J736" s="227">
        <f t="shared" si="169"/>
        <v>3453.3950542000002</v>
      </c>
      <c r="K736"/>
      <c r="L736" s="280">
        <f t="shared" si="170"/>
        <v>39.154179800000001</v>
      </c>
      <c r="M736" s="280">
        <f t="shared" si="171"/>
        <v>65.040515499999998</v>
      </c>
      <c r="N736" s="281">
        <f t="shared" si="172"/>
        <v>3295.5273698999999</v>
      </c>
      <c r="O736" s="280">
        <v>53.672989000000001</v>
      </c>
      <c r="P736" s="286">
        <v>44.0946</v>
      </c>
      <c r="Q736" s="219">
        <v>17.317640999999998</v>
      </c>
      <c r="R736" s="286">
        <v>11.505898</v>
      </c>
      <c r="S736" s="219">
        <v>0</v>
      </c>
      <c r="T736" s="219">
        <v>6.4558228</v>
      </c>
      <c r="U736" s="219">
        <v>21.192458999999999</v>
      </c>
      <c r="V736" s="219">
        <v>3.6282744999999998</v>
      </c>
      <c r="W736" s="219">
        <v>3288.89</v>
      </c>
      <c r="X736" s="219">
        <v>0</v>
      </c>
      <c r="Y736" s="219">
        <v>6.6373699000000004</v>
      </c>
      <c r="Z736" s="219">
        <v>0</v>
      </c>
      <c r="AA736" s="219">
        <v>0</v>
      </c>
      <c r="AB736" s="219">
        <v>0</v>
      </c>
      <c r="AC736"/>
      <c r="AD736" s="227">
        <f t="shared" si="164"/>
        <v>53.672989000000001</v>
      </c>
      <c r="AE736" s="227">
        <f t="shared" si="165"/>
        <v>104.19469529999999</v>
      </c>
      <c r="AF736" s="227">
        <f t="shared" si="166"/>
        <v>65.040515499999998</v>
      </c>
      <c r="AG736" s="227">
        <f t="shared" si="167"/>
        <v>65.040515499999998</v>
      </c>
      <c r="AH736" s="227">
        <f t="shared" si="168"/>
        <v>3295.5273698999999</v>
      </c>
      <c r="AI736"/>
      <c r="AJ736">
        <v>824.52574000000004</v>
      </c>
      <c r="AK736" s="155">
        <v>7.7384999999999997E-3</v>
      </c>
      <c r="AL736" s="155">
        <v>824.51800000000003</v>
      </c>
      <c r="AM736" s="155">
        <v>0</v>
      </c>
      <c r="AN736" s="155">
        <v>0</v>
      </c>
      <c r="AO736" s="155">
        <v>0</v>
      </c>
      <c r="AP736" s="155">
        <v>0</v>
      </c>
      <c r="AQ736"/>
      <c r="AR736" s="156">
        <v>33.216565000000003</v>
      </c>
      <c r="AS736" s="156">
        <v>30.497475000000001</v>
      </c>
      <c r="AT736" s="156">
        <v>0.73416912999999995</v>
      </c>
      <c r="AU736" s="156">
        <v>1.9849205999999999</v>
      </c>
      <c r="AV736" s="282">
        <f t="shared" si="176"/>
        <v>1.8283858054959998E-3</v>
      </c>
      <c r="AW736" s="282">
        <f t="shared" si="177"/>
        <v>2.7151224709140003E-6</v>
      </c>
      <c r="AX736" s="283">
        <f t="shared" si="178"/>
        <v>278.000077385</v>
      </c>
      <c r="AY736" s="157">
        <v>3.3657776000000001E-4</v>
      </c>
      <c r="AZ736" s="157">
        <v>1.0156676000000001E-6</v>
      </c>
      <c r="BA736" s="157">
        <v>2.7742953999999999E-11</v>
      </c>
      <c r="BB736" s="157">
        <v>9.5828496000000002E-8</v>
      </c>
      <c r="BC736" s="157">
        <v>0</v>
      </c>
      <c r="BD736" s="157">
        <v>1.4550383000000001E-6</v>
      </c>
      <c r="BE736" s="157">
        <v>9.3523960000000002E-4</v>
      </c>
      <c r="BF736" s="157">
        <v>2.063381E-7</v>
      </c>
      <c r="BG736" s="157">
        <v>1.1204553999999999E-6</v>
      </c>
      <c r="BH736" s="157">
        <v>7.4564999999999996E-9</v>
      </c>
      <c r="BI736" s="157">
        <v>2.729436E-11</v>
      </c>
      <c r="BJ736" s="157">
        <v>3.6044505000000002E-7</v>
      </c>
      <c r="BK736" s="157">
        <v>1.7818732E-9</v>
      </c>
      <c r="BL736" s="157">
        <v>2.9229103999999999E-9</v>
      </c>
      <c r="BM736" s="157">
        <v>6.2983187E-6</v>
      </c>
      <c r="BN736" s="157">
        <v>5.4871925999999997E-4</v>
      </c>
      <c r="BO736" s="157">
        <v>0</v>
      </c>
      <c r="BP736" s="157">
        <v>278</v>
      </c>
      <c r="BQ736" s="157">
        <v>7.7385000000000005E-5</v>
      </c>
      <c r="BR736" s="157">
        <v>0</v>
      </c>
      <c r="BS736" s="157">
        <v>0</v>
      </c>
      <c r="BT736" s="157">
        <v>0</v>
      </c>
      <c r="BU736"/>
      <c r="BV736" s="155">
        <v>5.4949304999999997E-2</v>
      </c>
      <c r="BW736" s="155">
        <v>8.2827418E-3</v>
      </c>
      <c r="BX736" s="155">
        <v>9.9769690000000005E-3</v>
      </c>
      <c r="BY736" s="155">
        <v>4.3469777000000002E-4</v>
      </c>
      <c r="BZ736" s="155">
        <v>6.1815706999999998E-3</v>
      </c>
      <c r="CA736" s="155">
        <v>1.0452810999999999E-3</v>
      </c>
      <c r="CB736" s="155">
        <v>1.9397927E-4</v>
      </c>
      <c r="CC736" s="155">
        <v>1.8755676000000001E-3</v>
      </c>
      <c r="CD736" s="155">
        <v>9.2203340000000002E-3</v>
      </c>
      <c r="CE736" s="155">
        <v>1.4037132000000001E-2</v>
      </c>
      <c r="CF736" s="155">
        <v>0</v>
      </c>
      <c r="CG736" s="155">
        <v>0</v>
      </c>
      <c r="CH736" s="155">
        <v>0</v>
      </c>
      <c r="CI736" s="155">
        <v>2.6168716E-3</v>
      </c>
      <c r="CJ736" s="155">
        <v>1.0553233E-3</v>
      </c>
      <c r="CK736" s="155">
        <v>2.8836444000000001E-5</v>
      </c>
      <c r="CL736" s="155">
        <v>0</v>
      </c>
      <c r="CM736"/>
      <c r="CN736" s="284">
        <v>0</v>
      </c>
      <c r="CO736" s="284">
        <v>354.76942000000003</v>
      </c>
      <c r="CP736" s="285">
        <v>31.108398000000001</v>
      </c>
      <c r="CQ736" s="284">
        <v>5.8167172000000003</v>
      </c>
      <c r="CR736" s="284">
        <v>5.0910020999999996E-6</v>
      </c>
      <c r="CS736" s="284">
        <v>4.0029695000000001E-3</v>
      </c>
      <c r="CT736" s="284">
        <v>0.29110764</v>
      </c>
      <c r="CU736" s="284">
        <v>4033.6709000000001</v>
      </c>
      <c r="CV736" s="284">
        <v>4.9572478E-3</v>
      </c>
      <c r="CW736" s="284">
        <v>0.43420374</v>
      </c>
      <c r="CX736"/>
      <c r="CY736" s="158"/>
      <c r="CZ736" s="273"/>
      <c r="DA736"/>
      <c r="DB736" s="247"/>
      <c r="DC736"/>
      <c r="DD736" s="53"/>
      <c r="DE736"/>
      <c r="DF736"/>
      <c r="DG736"/>
      <c r="DH736"/>
      <c r="DI736"/>
      <c r="DJ736"/>
      <c r="DK736"/>
      <c r="DL736"/>
    </row>
    <row r="737" spans="1:116" ht="13.8" customHeight="1">
      <c r="A737" t="s">
        <v>1321</v>
      </c>
      <c r="B737" s="188" t="s">
        <v>317</v>
      </c>
      <c r="C737" s="151" t="str">
        <f t="shared" si="173"/>
        <v>A.100.25.112</v>
      </c>
      <c r="D737" s="54" t="s">
        <v>1355</v>
      </c>
      <c r="E737" s="150" t="s">
        <v>352</v>
      </c>
      <c r="F737" s="153" t="str">
        <f t="shared" si="174"/>
        <v>Thorium</v>
      </c>
      <c r="G737" s="154">
        <f t="shared" si="175"/>
        <v>111.26894666666668</v>
      </c>
      <c r="H737"/>
      <c r="I737"/>
      <c r="J737" s="227">
        <f t="shared" si="169"/>
        <v>153.51250831557002</v>
      </c>
      <c r="K737"/>
      <c r="L737" s="280">
        <f t="shared" si="170"/>
        <v>1.8513297616000002</v>
      </c>
      <c r="M737" s="280">
        <f t="shared" si="171"/>
        <v>7.0266272819700006</v>
      </c>
      <c r="N737" s="281">
        <f t="shared" si="172"/>
        <v>127.94420927199999</v>
      </c>
      <c r="O737" s="280">
        <v>16.690342000000001</v>
      </c>
      <c r="P737" s="286">
        <v>5.2714645000000004</v>
      </c>
      <c r="Q737" s="219">
        <v>1.4884408</v>
      </c>
      <c r="R737" s="286">
        <v>1.3565347000000001</v>
      </c>
      <c r="S737" s="219">
        <v>0.45553510000000003</v>
      </c>
      <c r="T737" s="219">
        <v>8.7899276000000005E-3</v>
      </c>
      <c r="U737" s="219">
        <v>3.0470034E-2</v>
      </c>
      <c r="V737" s="219">
        <v>0.26651698000000001</v>
      </c>
      <c r="W737" s="219">
        <v>127.90728</v>
      </c>
      <c r="X737" s="219">
        <v>0</v>
      </c>
      <c r="Y737" s="219">
        <v>3.6929271999999999E-2</v>
      </c>
      <c r="Z737" s="219">
        <v>2.0500197000000001E-4</v>
      </c>
      <c r="AA737" s="219">
        <v>0</v>
      </c>
      <c r="AB737" s="219">
        <v>0</v>
      </c>
      <c r="AC737"/>
      <c r="AD737" s="227">
        <f t="shared" si="164"/>
        <v>16.690342000000001</v>
      </c>
      <c r="AE737" s="227">
        <f t="shared" si="165"/>
        <v>8.8777520416000026</v>
      </c>
      <c r="AF737" s="227">
        <f t="shared" si="166"/>
        <v>7.0264222800000002</v>
      </c>
      <c r="AG737" s="227">
        <f t="shared" si="167"/>
        <v>7.0266272819700006</v>
      </c>
      <c r="AH737" s="227">
        <f t="shared" si="168"/>
        <v>127.94420927199999</v>
      </c>
      <c r="AI737"/>
      <c r="AJ737">
        <v>1325.816</v>
      </c>
      <c r="AK737" s="155">
        <v>1318.875</v>
      </c>
      <c r="AL737" s="155">
        <v>4.5874873000000003</v>
      </c>
      <c r="AM737" s="155">
        <v>0</v>
      </c>
      <c r="AN737" s="155">
        <v>0</v>
      </c>
      <c r="AO737" s="155">
        <v>1.1017702</v>
      </c>
      <c r="AP737" s="155">
        <v>1.2517936999999999</v>
      </c>
      <c r="AQ737"/>
      <c r="AR737" s="156">
        <v>3.6506015999999999</v>
      </c>
      <c r="AS737" s="156">
        <v>3.4397828000000001</v>
      </c>
      <c r="AT737" s="156">
        <v>0.11664679</v>
      </c>
      <c r="AU737" s="156">
        <v>9.4172033000000002E-2</v>
      </c>
      <c r="AV737" s="282">
        <f t="shared" si="176"/>
        <v>2.0622199182330001E-4</v>
      </c>
      <c r="AW737" s="282">
        <f t="shared" si="177"/>
        <v>4.3138606391005004E-7</v>
      </c>
      <c r="AX737" s="283">
        <f t="shared" si="178"/>
        <v>13.189360729790002</v>
      </c>
      <c r="AY737" s="157">
        <v>1.0325758E-4</v>
      </c>
      <c r="AZ737" s="157">
        <v>3.1155305000000001E-7</v>
      </c>
      <c r="BA737" s="157">
        <v>8.5120743000000002E-12</v>
      </c>
      <c r="BB737" s="157">
        <v>0</v>
      </c>
      <c r="BC737" s="157">
        <v>0</v>
      </c>
      <c r="BD737" s="157">
        <v>3.6351584E-8</v>
      </c>
      <c r="BE737" s="157">
        <v>1.0288024999999999E-4</v>
      </c>
      <c r="BF737" s="157">
        <v>8.2899344000000007E-9</v>
      </c>
      <c r="BG737" s="157">
        <v>1.1151529E-7</v>
      </c>
      <c r="BH737" s="157">
        <v>0</v>
      </c>
      <c r="BI737" s="157">
        <v>0</v>
      </c>
      <c r="BJ737" s="157">
        <v>1.7360159E-11</v>
      </c>
      <c r="BK737" s="157">
        <v>1.6011286999999999E-12</v>
      </c>
      <c r="BL737" s="157">
        <v>3.1614805000000001E-13</v>
      </c>
      <c r="BM737" s="157">
        <v>1.9132353000000001E-9</v>
      </c>
      <c r="BN737" s="157">
        <v>4.5897003999999999E-8</v>
      </c>
      <c r="BO737" s="157">
        <v>0</v>
      </c>
      <c r="BP737" s="157">
        <v>6.1072978999999995E-4</v>
      </c>
      <c r="BQ737" s="157">
        <v>13.188750000000001</v>
      </c>
      <c r="BR737" s="157">
        <v>0</v>
      </c>
      <c r="BS737" s="157">
        <v>0</v>
      </c>
      <c r="BT737" s="157">
        <v>0</v>
      </c>
      <c r="BU737"/>
      <c r="BV737" s="155">
        <v>6.9118130999999998E-3</v>
      </c>
      <c r="BW737" s="155">
        <v>7.6882008999999999E-4</v>
      </c>
      <c r="BX737" s="155">
        <v>3.1024733999999998E-3</v>
      </c>
      <c r="BY737" s="155">
        <v>3.1871100000000001E-5</v>
      </c>
      <c r="BZ737" s="155">
        <v>1.0410440000000001E-3</v>
      </c>
      <c r="CA737" s="155">
        <v>0</v>
      </c>
      <c r="CB737" s="155">
        <v>0</v>
      </c>
      <c r="CC737" s="155">
        <v>0</v>
      </c>
      <c r="CD737" s="155">
        <v>1.356185E-5</v>
      </c>
      <c r="CE737" s="155">
        <v>3.1289457999999998E-5</v>
      </c>
      <c r="CF737" s="155">
        <v>0</v>
      </c>
      <c r="CG737" s="155">
        <v>0</v>
      </c>
      <c r="CH737" s="155">
        <v>0</v>
      </c>
      <c r="CI737" s="155">
        <v>3.0921551999999998E-4</v>
      </c>
      <c r="CJ737" s="155">
        <v>1.6135375999999999E-3</v>
      </c>
      <c r="CK737" s="155">
        <v>1.0248903E-13</v>
      </c>
      <c r="CL737" s="155">
        <v>0</v>
      </c>
      <c r="CM737"/>
      <c r="CN737" s="284">
        <v>0</v>
      </c>
      <c r="CO737" s="284">
        <v>111.26894</v>
      </c>
      <c r="CP737" s="285">
        <v>0</v>
      </c>
      <c r="CQ737" s="284">
        <v>0.52601551000000002</v>
      </c>
      <c r="CR737" s="284">
        <v>8.1048070000000001E-9</v>
      </c>
      <c r="CS737" s="284">
        <v>9.8156726999999991E-7</v>
      </c>
      <c r="CT737" s="284">
        <v>4.3505363999999998E-2</v>
      </c>
      <c r="CU737" s="284">
        <v>1.3413406000000001</v>
      </c>
      <c r="CV737" s="284">
        <v>0</v>
      </c>
      <c r="CW737" s="284">
        <v>0</v>
      </c>
      <c r="CX737"/>
      <c r="CY737" s="163"/>
      <c r="CZ737" s="273"/>
      <c r="DA737"/>
      <c r="DB737" s="247"/>
      <c r="DC737"/>
      <c r="DD737" s="53"/>
      <c r="DE737" s="50" t="s">
        <v>1246</v>
      </c>
      <c r="DF737"/>
      <c r="DG737"/>
      <c r="DH737"/>
      <c r="DI737"/>
      <c r="DJ737"/>
      <c r="DK737"/>
      <c r="DL737"/>
    </row>
    <row r="738" spans="1:116" ht="13.8" customHeight="1">
      <c r="B738" s="188"/>
      <c r="C738" s="151"/>
      <c r="D738" s="51" t="s">
        <v>211</v>
      </c>
      <c r="E738" s="150"/>
      <c r="F738"/>
      <c r="G738"/>
      <c r="H738"/>
      <c r="I738"/>
      <c r="J738"/>
      <c r="K738"/>
      <c r="L738"/>
      <c r="M738"/>
      <c r="N738" s="174"/>
      <c r="O738"/>
      <c r="P738" s="53"/>
      <c r="Q738"/>
      <c r="R738" s="53"/>
      <c r="S738"/>
      <c r="T738"/>
      <c r="U738"/>
      <c r="V738"/>
      <c r="W738"/>
      <c r="X738"/>
      <c r="Y738"/>
      <c r="Z738"/>
      <c r="AA738"/>
      <c r="AB738"/>
      <c r="AC738"/>
      <c r="AD738"/>
      <c r="AE738"/>
      <c r="AF738"/>
      <c r="AG738"/>
      <c r="AH738"/>
      <c r="AI738"/>
      <c r="AJ738"/>
      <c r="AK738"/>
      <c r="AL738"/>
      <c r="AM738"/>
      <c r="AN738"/>
      <c r="AO738"/>
      <c r="AP738"/>
      <c r="AQ738"/>
      <c r="AR738"/>
      <c r="AS738"/>
      <c r="AT738"/>
      <c r="AU738"/>
      <c r="AX738" s="19"/>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s="117"/>
      <c r="CQ738"/>
      <c r="CR738"/>
      <c r="CS738"/>
      <c r="CT738"/>
      <c r="CU738"/>
      <c r="CV738"/>
      <c r="CW738"/>
      <c r="CX738"/>
      <c r="CY738" s="159"/>
      <c r="CZ738" s="273"/>
      <c r="DA738"/>
      <c r="DB738" s="247"/>
      <c r="DC738"/>
      <c r="DD738" s="53"/>
      <c r="DE738"/>
      <c r="DF738"/>
      <c r="DG738"/>
      <c r="DH738"/>
      <c r="DI738"/>
      <c r="DJ738"/>
      <c r="DK738"/>
      <c r="DL738"/>
    </row>
    <row r="739" spans="1:116" ht="13.8" customHeight="1">
      <c r="A739" t="s">
        <v>3539</v>
      </c>
      <c r="B739" s="188" t="s">
        <v>317</v>
      </c>
      <c r="C739" s="151" t="str">
        <f t="shared" si="173"/>
        <v>A.100.26.101</v>
      </c>
      <c r="D739" s="54" t="s">
        <v>211</v>
      </c>
      <c r="E739" s="150" t="s">
        <v>352</v>
      </c>
      <c r="F739" s="153" t="str">
        <f t="shared" si="174"/>
        <v>Cerium from Bayan Obo deposit</v>
      </c>
      <c r="G739" s="154">
        <f t="shared" si="175"/>
        <v>8.1704826666666666</v>
      </c>
      <c r="H739"/>
      <c r="I739"/>
      <c r="J739" s="227">
        <f t="shared" si="169"/>
        <v>117.69320442312028</v>
      </c>
      <c r="K739"/>
      <c r="L739" s="280">
        <f t="shared" si="170"/>
        <v>1.7197188699999999</v>
      </c>
      <c r="M739" s="280">
        <f t="shared" si="171"/>
        <v>1.002127351805</v>
      </c>
      <c r="N739" s="281">
        <f t="shared" si="172"/>
        <v>113.74578580131528</v>
      </c>
      <c r="O739" s="280">
        <v>1.2255723999999999</v>
      </c>
      <c r="P739" s="286">
        <v>0.59814367000000002</v>
      </c>
      <c r="Q739" s="219">
        <v>0.37726558999999998</v>
      </c>
      <c r="R739" s="286">
        <v>0.33943118</v>
      </c>
      <c r="S739" s="219">
        <v>0.64958389999999999</v>
      </c>
      <c r="T739" s="219">
        <v>0.38563894999999998</v>
      </c>
      <c r="U739" s="219">
        <v>0.34506483999999998</v>
      </c>
      <c r="V739" s="219">
        <v>2.5798405999999999E-2</v>
      </c>
      <c r="W739" s="219">
        <v>113.70305</v>
      </c>
      <c r="X739" s="219">
        <v>8.9591734000000003E-4</v>
      </c>
      <c r="Y739" s="219">
        <v>4.1594542999999996E-3</v>
      </c>
      <c r="Z739" s="286">
        <v>2.3768464999999999E-5</v>
      </c>
      <c r="AA739" s="219">
        <v>3.8576346999999997E-2</v>
      </c>
      <c r="AB739" s="286">
        <v>1.52743E-11</v>
      </c>
      <c r="AC739"/>
      <c r="AD739" s="227">
        <f t="shared" si="164"/>
        <v>1.2255723999999999</v>
      </c>
      <c r="AE739" s="227">
        <f t="shared" si="165"/>
        <v>2.7209265359999999</v>
      </c>
      <c r="AF739" s="227">
        <f t="shared" si="166"/>
        <v>1.039784013</v>
      </c>
      <c r="AG739" s="227">
        <f t="shared" si="167"/>
        <v>1.002127351805</v>
      </c>
      <c r="AH739" s="227">
        <f t="shared" si="168"/>
        <v>113.70720945431528</v>
      </c>
      <c r="AI739"/>
      <c r="AJ739">
        <v>102.87855</v>
      </c>
      <c r="AK739" s="155">
        <v>102.81022</v>
      </c>
      <c r="AL739" s="155">
        <v>6.2888463000000004E-3</v>
      </c>
      <c r="AM739" s="155">
        <v>0</v>
      </c>
      <c r="AN739" s="155">
        <v>3.9469208999999998E-2</v>
      </c>
      <c r="AO739" s="155">
        <v>2.1011781E-2</v>
      </c>
      <c r="AP739" s="155">
        <v>1.5586583E-3</v>
      </c>
      <c r="AQ739"/>
      <c r="AR739" s="156">
        <v>0.54364763000000005</v>
      </c>
      <c r="AS739" s="156">
        <v>0.52411589999999997</v>
      </c>
      <c r="AT739" s="156">
        <v>1.2191511E-2</v>
      </c>
      <c r="AU739" s="156">
        <v>7.3402140999999999E-3</v>
      </c>
      <c r="AV739" s="282">
        <f t="shared" ref="AV739:AV761" si="179">AY739+BB739+BC739+BD739+BE739+BM739+BN739+BR739</f>
        <v>3.1421816698308295E-5</v>
      </c>
      <c r="AW739" s="282">
        <f t="shared" ref="AW739:AW761" si="180">AZ739+BA739+BF739+BG739+BH739+BI739+BJ739+BK739+BL739+BO739+BS739+BT739</f>
        <v>4.5086949811536515E-8</v>
      </c>
      <c r="AX739" s="283">
        <f t="shared" ref="AX739:AX761" si="181">BP739+BQ739</f>
        <v>1.0280411935972</v>
      </c>
      <c r="AY739" s="157">
        <v>7.5822206000000002E-6</v>
      </c>
      <c r="AZ739" s="157">
        <v>2.2877388999999999E-8</v>
      </c>
      <c r="BA739" s="157">
        <v>6.2504295000000002E-13</v>
      </c>
      <c r="BB739" s="157">
        <v>2.1581082999999998E-12</v>
      </c>
      <c r="BC739" s="157">
        <v>0</v>
      </c>
      <c r="BD739" s="157">
        <v>9.1516871999999994E-9</v>
      </c>
      <c r="BE739" s="157">
        <v>2.3391146E-5</v>
      </c>
      <c r="BF739" s="157">
        <v>2.0811568000000001E-9</v>
      </c>
      <c r="BG739" s="157">
        <v>1.9128689999999999E-8</v>
      </c>
      <c r="BH739" s="157">
        <v>7.5329057999999999E-10</v>
      </c>
      <c r="BI739" s="157">
        <v>3.6611489E-16</v>
      </c>
      <c r="BJ739" s="157">
        <v>2.4492940000000002E-10</v>
      </c>
      <c r="BK739" s="157">
        <v>6.7615610999999995E-14</v>
      </c>
      <c r="BL739" s="157">
        <v>8.0100683999999995E-13</v>
      </c>
      <c r="BM739" s="157">
        <v>7.6140792999999997E-8</v>
      </c>
      <c r="BN739" s="157">
        <v>3.6315546000000003E-7</v>
      </c>
      <c r="BO739" s="157">
        <v>2.0634817000000001E-20</v>
      </c>
      <c r="BP739" s="157">
        <v>6.2935972000000002E-6</v>
      </c>
      <c r="BQ739" s="157">
        <v>1.0280349</v>
      </c>
      <c r="BR739" s="157">
        <v>0</v>
      </c>
      <c r="BS739" s="157">
        <v>0</v>
      </c>
      <c r="BT739" s="157">
        <v>0</v>
      </c>
      <c r="BU739"/>
      <c r="BV739" s="155">
        <v>2.0950447000000001E-3</v>
      </c>
      <c r="BW739" s="155">
        <v>1.3970013E-4</v>
      </c>
      <c r="BX739" s="155">
        <v>2.2781472999999999E-4</v>
      </c>
      <c r="BY739" s="155">
        <v>3.9620759E-6</v>
      </c>
      <c r="BZ739" s="155">
        <v>7.0164409000000004E-4</v>
      </c>
      <c r="CA739" s="155">
        <v>2.2113387000000001E-6</v>
      </c>
      <c r="CB739" s="155">
        <v>1.9600430000000002E-5</v>
      </c>
      <c r="CC739" s="155">
        <v>4.4038639999999998E-5</v>
      </c>
      <c r="CD739" s="155">
        <v>5.3133068999999995E-4</v>
      </c>
      <c r="CE739" s="155">
        <v>2.2885725000000001E-4</v>
      </c>
      <c r="CF739" s="155">
        <v>0</v>
      </c>
      <c r="CG739" s="155">
        <v>4.5631265000000002E-17</v>
      </c>
      <c r="CH739" s="155">
        <v>3.7362702E-13</v>
      </c>
      <c r="CI739" s="155">
        <v>7.0546760999999993E-5</v>
      </c>
      <c r="CJ739" s="155">
        <v>1.2533012999999999E-4</v>
      </c>
      <c r="CK739" s="155">
        <v>8.4074114999999993E-9</v>
      </c>
      <c r="CL739" s="155">
        <v>0</v>
      </c>
      <c r="CM739"/>
      <c r="CN739" s="284">
        <v>3.1624299999999999E-13</v>
      </c>
      <c r="CO739" s="284">
        <v>8.1704883000000006</v>
      </c>
      <c r="CP739" s="285">
        <v>1.8404596E-3</v>
      </c>
      <c r="CQ739" s="284">
        <v>8.8975689999999996E-2</v>
      </c>
      <c r="CR739" s="284">
        <v>8.5034084999999996E-8</v>
      </c>
      <c r="CS739" s="284">
        <v>1.0373893999999999E-5</v>
      </c>
      <c r="CT739" s="284">
        <v>2.0861177000000002E-2</v>
      </c>
      <c r="CU739" s="284">
        <v>0.28536018000000002</v>
      </c>
      <c r="CV739" s="284">
        <v>5.0029415999999999E-4</v>
      </c>
      <c r="CW739" s="284">
        <v>9.2497356999999992E-3</v>
      </c>
      <c r="CX739"/>
      <c r="CY739" s="158"/>
      <c r="CZ739" s="273"/>
      <c r="DA739"/>
      <c r="DB739" s="247"/>
      <c r="DC739"/>
      <c r="DD739" s="53"/>
      <c r="DE739"/>
      <c r="DF739"/>
      <c r="DG739"/>
      <c r="DH739"/>
      <c r="DI739"/>
      <c r="DJ739"/>
      <c r="DK739"/>
      <c r="DL739"/>
    </row>
    <row r="740" spans="1:116" ht="13.8" customHeight="1">
      <c r="A740" t="s">
        <v>3540</v>
      </c>
      <c r="B740" s="188" t="s">
        <v>317</v>
      </c>
      <c r="C740" s="151" t="str">
        <f t="shared" si="173"/>
        <v>A.100.26.104</v>
      </c>
      <c r="D740" s="54" t="s">
        <v>211</v>
      </c>
      <c r="E740" s="150" t="s">
        <v>352</v>
      </c>
      <c r="F740" s="153" t="str">
        <f t="shared" si="174"/>
        <v xml:space="preserve">Europium from Bayan Obo deposit </v>
      </c>
      <c r="G740" s="154">
        <f t="shared" si="175"/>
        <v>67.928686666666678</v>
      </c>
      <c r="H740"/>
      <c r="I740"/>
      <c r="J740" s="227">
        <f t="shared" si="169"/>
        <v>2529.6399601501203</v>
      </c>
      <c r="K740"/>
      <c r="L740" s="280">
        <f t="shared" si="170"/>
        <v>14.3637803</v>
      </c>
      <c r="M740" s="280">
        <f t="shared" si="171"/>
        <v>8.3544484458050015</v>
      </c>
      <c r="N740" s="281">
        <f t="shared" si="172"/>
        <v>2496.7324284043152</v>
      </c>
      <c r="O740" s="280">
        <v>10.189303000000001</v>
      </c>
      <c r="P740" s="286">
        <v>5.0015644000000004</v>
      </c>
      <c r="Q740" s="219">
        <v>3.1366497</v>
      </c>
      <c r="R740" s="286">
        <v>2.8283439000000001</v>
      </c>
      <c r="S740" s="219">
        <v>5.4257536000000002</v>
      </c>
      <c r="T740" s="219">
        <v>3.2229947999999999</v>
      </c>
      <c r="U740" s="219">
        <v>2.8866879999999999</v>
      </c>
      <c r="V740" s="219">
        <v>0.21531465999999999</v>
      </c>
      <c r="W740" s="219">
        <v>2496.4059999999999</v>
      </c>
      <c r="X740" s="219">
        <v>8.9591734000000003E-4</v>
      </c>
      <c r="Y740" s="219">
        <v>4.1594542999999996E-3</v>
      </c>
      <c r="Z740" s="286">
        <v>2.3768464999999999E-5</v>
      </c>
      <c r="AA740" s="219">
        <v>0.32226895</v>
      </c>
      <c r="AB740" s="286">
        <v>1.52743E-11</v>
      </c>
      <c r="AC740"/>
      <c r="AD740" s="227">
        <f t="shared" si="164"/>
        <v>10.189303000000001</v>
      </c>
      <c r="AE740" s="227">
        <f t="shared" si="165"/>
        <v>22.717309059999998</v>
      </c>
      <c r="AF740" s="227">
        <f t="shared" si="166"/>
        <v>8.6757977100000012</v>
      </c>
      <c r="AG740" s="227">
        <f t="shared" si="167"/>
        <v>8.3544484458049997</v>
      </c>
      <c r="AH740" s="227">
        <f t="shared" si="168"/>
        <v>2496.4101594543154</v>
      </c>
      <c r="AI740"/>
      <c r="AJ740">
        <v>855.55181000000005</v>
      </c>
      <c r="AK740" s="155">
        <v>855.48348999999996</v>
      </c>
      <c r="AL740" s="155">
        <v>6.2888463000000004E-3</v>
      </c>
      <c r="AM740" s="155">
        <v>0</v>
      </c>
      <c r="AN740" s="155">
        <v>3.9469208999999998E-2</v>
      </c>
      <c r="AO740" s="155">
        <v>2.1011781E-2</v>
      </c>
      <c r="AP740" s="155">
        <v>1.5586583E-3</v>
      </c>
      <c r="AQ740"/>
      <c r="AR740" s="156">
        <v>4.5375829999999997</v>
      </c>
      <c r="AS740" s="156">
        <v>4.3749514999999999</v>
      </c>
      <c r="AT740" s="156">
        <v>0.1015504</v>
      </c>
      <c r="AU740" s="156">
        <v>6.1081085E-2</v>
      </c>
      <c r="AV740" s="282">
        <f t="shared" si="179"/>
        <v>2.6228726603010825E-4</v>
      </c>
      <c r="AW740" s="282">
        <f t="shared" si="180"/>
        <v>3.7555620018506557E-7</v>
      </c>
      <c r="AX740" s="283">
        <f t="shared" si="181"/>
        <v>8.5547738935972006</v>
      </c>
      <c r="AY740" s="157">
        <v>6.3037831999999996E-5</v>
      </c>
      <c r="AZ740" s="157">
        <v>1.9020036E-7</v>
      </c>
      <c r="BA740" s="157">
        <v>5.1965453999999999E-12</v>
      </c>
      <c r="BB740" s="157">
        <v>2.1581082999999998E-12</v>
      </c>
      <c r="BC740" s="157">
        <v>0</v>
      </c>
      <c r="BD740" s="157">
        <v>7.5848041999999999E-8</v>
      </c>
      <c r="BE740" s="157">
        <v>1.9549450999999999E-4</v>
      </c>
      <c r="BF740" s="157">
        <v>1.7291179E-8</v>
      </c>
      <c r="BG740" s="157">
        <v>1.5970786999999999E-7</v>
      </c>
      <c r="BH740" s="157">
        <v>6.2946490000000001E-9</v>
      </c>
      <c r="BI740" s="157">
        <v>3.6611489E-16</v>
      </c>
      <c r="BJ740" s="157">
        <v>2.0496849999999998E-9</v>
      </c>
      <c r="BK740" s="157">
        <v>5.5994382999999996E-13</v>
      </c>
      <c r="BL740" s="157">
        <v>6.7003296999999998E-12</v>
      </c>
      <c r="BM740" s="157">
        <v>6.3699922999999996E-7</v>
      </c>
      <c r="BN740" s="157">
        <v>3.0420745999999998E-6</v>
      </c>
      <c r="BO740" s="157">
        <v>2.0634817000000001E-20</v>
      </c>
      <c r="BP740" s="157">
        <v>6.2935972000000002E-6</v>
      </c>
      <c r="BQ740" s="157">
        <v>8.5547675999999999</v>
      </c>
      <c r="BR740" s="157">
        <v>0</v>
      </c>
      <c r="BS740" s="157">
        <v>0</v>
      </c>
      <c r="BT740" s="157">
        <v>0</v>
      </c>
      <c r="BU740"/>
      <c r="BV740" s="155">
        <v>1.7493440999999998E-2</v>
      </c>
      <c r="BW740" s="155">
        <v>1.1660634000000001E-3</v>
      </c>
      <c r="BX740" s="155">
        <v>1.8940319999999999E-3</v>
      </c>
      <c r="BY740" s="155">
        <v>3.3057145999999998E-5</v>
      </c>
      <c r="BZ740" s="155">
        <v>5.8660255999999997E-3</v>
      </c>
      <c r="CA740" s="155">
        <v>1.8095766000000001E-5</v>
      </c>
      <c r="CB740" s="155">
        <v>1.6378540999999999E-4</v>
      </c>
      <c r="CC740" s="155">
        <v>3.6636923999999998E-4</v>
      </c>
      <c r="CD740" s="155">
        <v>4.4406901999999998E-3</v>
      </c>
      <c r="CE740" s="155">
        <v>1.9144949E-3</v>
      </c>
      <c r="CF740" s="155">
        <v>0</v>
      </c>
      <c r="CG740" s="155">
        <v>4.5631265000000002E-17</v>
      </c>
      <c r="CH740" s="155">
        <v>3.7362702E-13</v>
      </c>
      <c r="CI740" s="155">
        <v>5.8800446000000005E-4</v>
      </c>
      <c r="CJ740" s="155">
        <v>1.0428146E-3</v>
      </c>
      <c r="CK740" s="155">
        <v>8.4074114999999993E-9</v>
      </c>
      <c r="CL740" s="155">
        <v>0</v>
      </c>
      <c r="CM740"/>
      <c r="CN740" s="284">
        <v>3.1624299999999999E-13</v>
      </c>
      <c r="CO740" s="284">
        <v>67.928691000000001</v>
      </c>
      <c r="CP740" s="285">
        <v>1.8404596E-3</v>
      </c>
      <c r="CQ740" s="284">
        <v>0.74270632999999997</v>
      </c>
      <c r="CR740" s="284">
        <v>7.1123370000000002E-7</v>
      </c>
      <c r="CS740" s="284">
        <v>8.6782894000000002E-5</v>
      </c>
      <c r="CT740" s="284">
        <v>0.17442018000000001</v>
      </c>
      <c r="CU740" s="284">
        <v>2.3842292999999999</v>
      </c>
      <c r="CV740" s="284">
        <v>4.1805584999999998E-3</v>
      </c>
      <c r="CW740" s="284">
        <v>7.6939489E-2</v>
      </c>
      <c r="CX740"/>
      <c r="CY740" s="158"/>
      <c r="CZ740" s="273"/>
      <c r="DA740"/>
      <c r="DB740" s="257"/>
      <c r="DC740" s="50" t="s">
        <v>1246</v>
      </c>
      <c r="DD740" s="53"/>
      <c r="DE740"/>
      <c r="DF740"/>
      <c r="DG740"/>
      <c r="DH740"/>
      <c r="DI740"/>
      <c r="DJ740"/>
      <c r="DK740"/>
      <c r="DL740"/>
    </row>
    <row r="741" spans="1:116" ht="13.8" customHeight="1">
      <c r="A741" t="s">
        <v>3541</v>
      </c>
      <c r="B741" s="188" t="s">
        <v>317</v>
      </c>
      <c r="C741" s="151" t="str">
        <f t="shared" si="173"/>
        <v>A.100.26.105</v>
      </c>
      <c r="D741" s="54" t="s">
        <v>211</v>
      </c>
      <c r="E741" s="150" t="s">
        <v>352</v>
      </c>
      <c r="F741" s="153" t="str">
        <f t="shared" si="174"/>
        <v>Gadolinium from Bayan Obo deposit</v>
      </c>
      <c r="G741" s="154">
        <f t="shared" si="175"/>
        <v>67.617526666666663</v>
      </c>
      <c r="H741"/>
      <c r="I741"/>
      <c r="J741" s="227">
        <f t="shared" si="169"/>
        <v>78.102032990120279</v>
      </c>
      <c r="K741"/>
      <c r="L741" s="280">
        <f t="shared" si="170"/>
        <v>14.297716400000001</v>
      </c>
      <c r="M741" s="280">
        <f t="shared" si="171"/>
        <v>8.3168586458050004</v>
      </c>
      <c r="N741" s="281">
        <f t="shared" si="172"/>
        <v>45.344828944315275</v>
      </c>
      <c r="O741" s="280">
        <v>10.142628999999999</v>
      </c>
      <c r="P741" s="286">
        <v>4.9786364000000001</v>
      </c>
      <c r="Q741" s="219">
        <v>3.1229760999999998</v>
      </c>
      <c r="R741" s="286">
        <v>2.8153806000000001</v>
      </c>
      <c r="S741" s="219">
        <v>5.4008827999999998</v>
      </c>
      <c r="T741" s="219">
        <v>3.2082112</v>
      </c>
      <c r="U741" s="219">
        <v>2.8732418000000002</v>
      </c>
      <c r="V741" s="219">
        <v>0.21432646</v>
      </c>
      <c r="W741" s="219">
        <v>45.019877999999999</v>
      </c>
      <c r="X741" s="219">
        <v>8.9591734000000003E-4</v>
      </c>
      <c r="Y741" s="219">
        <v>4.1594542999999996E-3</v>
      </c>
      <c r="Z741" s="286">
        <v>2.3768464999999999E-5</v>
      </c>
      <c r="AA741" s="219">
        <v>0.32079149000000001</v>
      </c>
      <c r="AB741" s="286">
        <v>1.52743E-11</v>
      </c>
      <c r="AC741"/>
      <c r="AD741" s="227">
        <f t="shared" si="164"/>
        <v>10.142628999999999</v>
      </c>
      <c r="AE741" s="227">
        <f t="shared" si="165"/>
        <v>22.613655359999996</v>
      </c>
      <c r="AF741" s="227">
        <f t="shared" si="166"/>
        <v>8.6367304499999999</v>
      </c>
      <c r="AG741" s="227">
        <f t="shared" si="167"/>
        <v>8.3168586458050004</v>
      </c>
      <c r="AH741" s="227">
        <f t="shared" si="168"/>
        <v>45.024037454315277</v>
      </c>
      <c r="AI741"/>
      <c r="AJ741">
        <v>851.39340000000004</v>
      </c>
      <c r="AK741" s="155">
        <v>851.32506999999998</v>
      </c>
      <c r="AL741" s="155">
        <v>6.2888463000000004E-3</v>
      </c>
      <c r="AM741" s="155">
        <v>0</v>
      </c>
      <c r="AN741" s="155">
        <v>3.9469208999999998E-2</v>
      </c>
      <c r="AO741" s="155">
        <v>2.1011781E-2</v>
      </c>
      <c r="AP741" s="155">
        <v>1.5586583E-3</v>
      </c>
      <c r="AQ741"/>
      <c r="AR741" s="156">
        <v>4.5167751999999997</v>
      </c>
      <c r="AS741" s="156">
        <v>4.3548982000000001</v>
      </c>
      <c r="AT741" s="156">
        <v>0.10109282999999999</v>
      </c>
      <c r="AU741" s="156">
        <v>6.0784174000000003E-2</v>
      </c>
      <c r="AV741" s="282">
        <f t="shared" si="179"/>
        <v>2.6108502135710834E-4</v>
      </c>
      <c r="AW741" s="282">
        <f t="shared" si="180"/>
        <v>3.7386403218105557E-7</v>
      </c>
      <c r="AX741" s="283">
        <f t="shared" si="181"/>
        <v>8.5131896935972016</v>
      </c>
      <c r="AY741" s="157">
        <v>6.2749078000000005E-5</v>
      </c>
      <c r="AZ741" s="157">
        <v>1.8932912E-7</v>
      </c>
      <c r="BA741" s="157">
        <v>5.1727419000000003E-12</v>
      </c>
      <c r="BB741" s="157">
        <v>2.1581082999999998E-12</v>
      </c>
      <c r="BC741" s="157">
        <v>0</v>
      </c>
      <c r="BD741" s="157">
        <v>7.5500659000000003E-8</v>
      </c>
      <c r="BE741" s="157">
        <v>1.945983E-4</v>
      </c>
      <c r="BF741" s="157">
        <v>1.7211958999999999E-8</v>
      </c>
      <c r="BG741" s="157">
        <v>1.5897573999999999E-7</v>
      </c>
      <c r="BH741" s="157">
        <v>6.2946490000000001E-9</v>
      </c>
      <c r="BI741" s="157">
        <v>3.6611489E-16</v>
      </c>
      <c r="BJ741" s="157">
        <v>2.0401642999999998E-9</v>
      </c>
      <c r="BK741" s="157">
        <v>5.5737262000000004E-13</v>
      </c>
      <c r="BL741" s="157">
        <v>6.6694004000000001E-12</v>
      </c>
      <c r="BM741" s="157">
        <v>6.3407444000000003E-7</v>
      </c>
      <c r="BN741" s="157">
        <v>3.0280661000000001E-6</v>
      </c>
      <c r="BO741" s="157">
        <v>2.0634817000000001E-20</v>
      </c>
      <c r="BP741" s="157">
        <v>6.2935972000000002E-6</v>
      </c>
      <c r="BQ741" s="157">
        <v>8.5131834000000008</v>
      </c>
      <c r="BR741" s="157">
        <v>0</v>
      </c>
      <c r="BS741" s="157">
        <v>0</v>
      </c>
      <c r="BT741" s="157">
        <v>0</v>
      </c>
      <c r="BU741"/>
      <c r="BV741" s="155">
        <v>1.7413552999999998E-2</v>
      </c>
      <c r="BW741" s="155">
        <v>1.160718E-3</v>
      </c>
      <c r="BX741" s="155">
        <v>1.8853561E-3</v>
      </c>
      <c r="BY741" s="155">
        <v>3.2905426999999999E-5</v>
      </c>
      <c r="BZ741" s="155">
        <v>5.8391325999999997E-3</v>
      </c>
      <c r="CA741" s="155">
        <v>1.8013008E-5</v>
      </c>
      <c r="CB741" s="155">
        <v>1.6378540999999999E-4</v>
      </c>
      <c r="CC741" s="155">
        <v>3.6468988999999999E-4</v>
      </c>
      <c r="CD741" s="155">
        <v>4.4203113999999998E-3</v>
      </c>
      <c r="CE741" s="155">
        <v>1.9055775E-3</v>
      </c>
      <c r="CF741" s="155">
        <v>0</v>
      </c>
      <c r="CG741" s="155">
        <v>4.5631265000000002E-17</v>
      </c>
      <c r="CH741" s="155">
        <v>3.7362702E-13</v>
      </c>
      <c r="CI741" s="155">
        <v>5.8530938E-4</v>
      </c>
      <c r="CJ741" s="155">
        <v>1.0377456000000001E-3</v>
      </c>
      <c r="CK741" s="155">
        <v>8.4074114999999993E-9</v>
      </c>
      <c r="CL741" s="155">
        <v>0</v>
      </c>
      <c r="CM741"/>
      <c r="CN741" s="284">
        <v>3.1624299999999999E-13</v>
      </c>
      <c r="CO741" s="284">
        <v>67.617532999999995</v>
      </c>
      <c r="CP741" s="285">
        <v>1.8404596E-3</v>
      </c>
      <c r="CQ741" s="284">
        <v>0.73930176000000003</v>
      </c>
      <c r="CR741" s="284">
        <v>7.0791905E-7</v>
      </c>
      <c r="CS741" s="284">
        <v>8.6378611999999999E-5</v>
      </c>
      <c r="CT741" s="284">
        <v>0.17362055000000001</v>
      </c>
      <c r="CU741" s="284">
        <v>2.3731998000000001</v>
      </c>
      <c r="CV741" s="284">
        <v>4.1805584999999998E-3</v>
      </c>
      <c r="CW741" s="284">
        <v>7.6586822999999998E-2</v>
      </c>
      <c r="CX741"/>
      <c r="CY741" s="158"/>
      <c r="CZ741" s="273"/>
      <c r="DA741"/>
      <c r="DB741" s="257"/>
      <c r="DC741"/>
      <c r="DD741" s="53"/>
      <c r="DE741"/>
      <c r="DF741"/>
      <c r="DG741"/>
      <c r="DH741"/>
      <c r="DI741"/>
      <c r="DJ741"/>
      <c r="DK741"/>
      <c r="DL741"/>
    </row>
    <row r="742" spans="1:116" ht="13.8" customHeight="1">
      <c r="A742" t="s">
        <v>3542</v>
      </c>
      <c r="B742" s="188" t="s">
        <v>317</v>
      </c>
      <c r="C742" s="151" t="str">
        <f t="shared" si="173"/>
        <v>A.100.26.107</v>
      </c>
      <c r="D742" s="54" t="s">
        <v>211</v>
      </c>
      <c r="E742" s="150" t="s">
        <v>352</v>
      </c>
      <c r="F742" s="153" t="str">
        <f t="shared" si="174"/>
        <v xml:space="preserve">Lanthanum from Bayan Obo deposit </v>
      </c>
      <c r="G742" s="154">
        <f t="shared" si="175"/>
        <v>8.5116126666666663</v>
      </c>
      <c r="H742"/>
      <c r="I742"/>
      <c r="J742" s="227">
        <f t="shared" si="169"/>
        <v>118.56067523612028</v>
      </c>
      <c r="K742"/>
      <c r="L742" s="280">
        <f t="shared" si="170"/>
        <v>1.79052897</v>
      </c>
      <c r="M742" s="280">
        <f t="shared" si="171"/>
        <v>1.0430707088050002</v>
      </c>
      <c r="N742" s="281">
        <f t="shared" si="172"/>
        <v>114.45033365731527</v>
      </c>
      <c r="O742" s="280">
        <v>1.2767419</v>
      </c>
      <c r="P742" s="286">
        <v>0.62361317000000005</v>
      </c>
      <c r="Q742" s="286">
        <v>0.39164902000000001</v>
      </c>
      <c r="R742" s="286">
        <v>0.35323801999999999</v>
      </c>
      <c r="S742" s="219">
        <v>0.67609953</v>
      </c>
      <c r="T742" s="219">
        <v>0.40135515999999999</v>
      </c>
      <c r="U742" s="219">
        <v>0.35983626000000002</v>
      </c>
      <c r="V742" s="219">
        <v>2.6888833000000001E-2</v>
      </c>
      <c r="W742" s="219">
        <v>114.40602</v>
      </c>
      <c r="X742" s="219">
        <v>8.9591734000000003E-4</v>
      </c>
      <c r="Y742" s="219">
        <v>4.1594542999999996E-3</v>
      </c>
      <c r="Z742" s="286">
        <v>2.3768464999999999E-5</v>
      </c>
      <c r="AA742" s="219">
        <v>4.0154202999999999E-2</v>
      </c>
      <c r="AB742" s="286">
        <v>1.52743E-11</v>
      </c>
      <c r="AC742"/>
      <c r="AD742" s="227">
        <f t="shared" si="164"/>
        <v>1.2767419</v>
      </c>
      <c r="AE742" s="227">
        <f t="shared" si="165"/>
        <v>2.8326799930000002</v>
      </c>
      <c r="AF742" s="227">
        <f t="shared" si="166"/>
        <v>1.0823052260000001</v>
      </c>
      <c r="AG742" s="227">
        <f t="shared" si="167"/>
        <v>1.043070708805</v>
      </c>
      <c r="AH742" s="227">
        <f t="shared" si="168"/>
        <v>114.41017945431527</v>
      </c>
      <c r="AI742"/>
      <c r="AJ742">
        <v>107.03695999999999</v>
      </c>
      <c r="AK742" s="155">
        <v>106.96863</v>
      </c>
      <c r="AL742" s="155">
        <v>6.2888463000000004E-3</v>
      </c>
      <c r="AM742" s="155">
        <v>0</v>
      </c>
      <c r="AN742" s="155">
        <v>3.9469208999999998E-2</v>
      </c>
      <c r="AO742" s="155">
        <v>2.1011781E-2</v>
      </c>
      <c r="AP742" s="155">
        <v>1.5586583E-3</v>
      </c>
      <c r="AQ742"/>
      <c r="AR742" s="156">
        <v>0.56618743999999999</v>
      </c>
      <c r="AS742" s="156">
        <v>0.54585404999999998</v>
      </c>
      <c r="AT742" s="156">
        <v>1.2696268E-2</v>
      </c>
      <c r="AU742" s="156">
        <v>7.6371249000000002E-3</v>
      </c>
      <c r="AV742" s="282">
        <f t="shared" si="179"/>
        <v>3.2725063206508301E-5</v>
      </c>
      <c r="AW742" s="282">
        <f t="shared" si="180"/>
        <v>4.6953655026415521E-8</v>
      </c>
      <c r="AX742" s="283">
        <f t="shared" si="181"/>
        <v>1.0696252935972002</v>
      </c>
      <c r="AY742" s="157">
        <v>7.8987890999999995E-6</v>
      </c>
      <c r="AZ742" s="157">
        <v>2.3832552999999999E-8</v>
      </c>
      <c r="BA742" s="157">
        <v>6.5113938999999996E-13</v>
      </c>
      <c r="BB742" s="157">
        <v>2.1581082999999998E-12</v>
      </c>
      <c r="BC742" s="157">
        <v>0</v>
      </c>
      <c r="BD742" s="157">
        <v>9.5216743999999996E-9</v>
      </c>
      <c r="BE742" s="157">
        <v>2.4358853E-5</v>
      </c>
      <c r="BF742" s="157">
        <v>2.1655319999999999E-9</v>
      </c>
      <c r="BG742" s="157">
        <v>1.9913333000000001E-8</v>
      </c>
      <c r="BH742" s="157">
        <v>7.8528305999999998E-10</v>
      </c>
      <c r="BI742" s="157">
        <v>3.6611489E-16</v>
      </c>
      <c r="BJ742" s="157">
        <v>2.5539742999999999E-10</v>
      </c>
      <c r="BK742" s="157">
        <v>7.0405630000000004E-14</v>
      </c>
      <c r="BL742" s="157">
        <v>8.3462526000000002E-13</v>
      </c>
      <c r="BM742" s="157">
        <v>7.9297753999999994E-8</v>
      </c>
      <c r="BN742" s="157">
        <v>3.7859952000000002E-7</v>
      </c>
      <c r="BO742" s="157">
        <v>2.0634817000000001E-20</v>
      </c>
      <c r="BP742" s="157">
        <v>6.2935972000000002E-6</v>
      </c>
      <c r="BQ742" s="157">
        <v>1.0696190000000001</v>
      </c>
      <c r="BR742" s="157">
        <v>0</v>
      </c>
      <c r="BS742" s="157">
        <v>0</v>
      </c>
      <c r="BT742" s="157">
        <v>0</v>
      </c>
      <c r="BU742"/>
      <c r="BV742" s="155">
        <v>2.1811012E-3</v>
      </c>
      <c r="BW742" s="155">
        <v>1.4540603000000001E-4</v>
      </c>
      <c r="BX742" s="155">
        <v>2.3732633999999999E-4</v>
      </c>
      <c r="BY742" s="155">
        <v>4.1262850000000004E-6</v>
      </c>
      <c r="BZ742" s="155">
        <v>7.3030529000000003E-4</v>
      </c>
      <c r="CA742" s="155">
        <v>2.2936789999999998E-6</v>
      </c>
      <c r="CB742" s="155">
        <v>2.0432868000000001E-5</v>
      </c>
      <c r="CC742" s="155">
        <v>4.5709510000000001E-5</v>
      </c>
      <c r="CD742" s="155">
        <v>5.5301375000000002E-4</v>
      </c>
      <c r="CE742" s="155">
        <v>2.3865276E-4</v>
      </c>
      <c r="CF742" s="155">
        <v>0</v>
      </c>
      <c r="CG742" s="155">
        <v>4.5631265000000002E-17</v>
      </c>
      <c r="CH742" s="155">
        <v>3.7362702E-13</v>
      </c>
      <c r="CI742" s="155">
        <v>7.3427141000000006E-5</v>
      </c>
      <c r="CJ742" s="155">
        <v>1.3039911E-4</v>
      </c>
      <c r="CK742" s="155">
        <v>8.4074114999999993E-9</v>
      </c>
      <c r="CL742" s="155">
        <v>0</v>
      </c>
      <c r="CM742"/>
      <c r="CN742" s="284">
        <v>3.1624299999999999E-13</v>
      </c>
      <c r="CO742" s="284">
        <v>8.5116181999999991</v>
      </c>
      <c r="CP742" s="285">
        <v>1.8404596E-3</v>
      </c>
      <c r="CQ742" s="284">
        <v>9.2628217999999998E-2</v>
      </c>
      <c r="CR742" s="284">
        <v>8.8669210999999996E-8</v>
      </c>
      <c r="CS742" s="284">
        <v>1.0818003E-5</v>
      </c>
      <c r="CT742" s="284">
        <v>2.1717126999999999E-2</v>
      </c>
      <c r="CU742" s="284">
        <v>0.29748448</v>
      </c>
      <c r="CV742" s="284">
        <v>5.2154180999999995E-4</v>
      </c>
      <c r="CW742" s="284">
        <v>9.6006201999999999E-3</v>
      </c>
      <c r="CX742"/>
      <c r="CY742" s="158"/>
      <c r="CZ742" s="273"/>
      <c r="DA742"/>
      <c r="DB742" s="257"/>
      <c r="DC742"/>
      <c r="DD742" s="53"/>
      <c r="DE742"/>
      <c r="DF742"/>
      <c r="DG742"/>
      <c r="DH742"/>
      <c r="DI742"/>
      <c r="DJ742"/>
      <c r="DK742"/>
      <c r="DL742"/>
    </row>
    <row r="743" spans="1:116" ht="13.8" customHeight="1">
      <c r="A743" t="s">
        <v>3543</v>
      </c>
      <c r="B743" s="188" t="s">
        <v>317</v>
      </c>
      <c r="C743" s="151" t="str">
        <f t="shared" si="173"/>
        <v>A.100.26.108</v>
      </c>
      <c r="D743" s="54" t="s">
        <v>211</v>
      </c>
      <c r="E743" s="150" t="s">
        <v>352</v>
      </c>
      <c r="F743" s="153" t="str">
        <f t="shared" si="174"/>
        <v>Neodymium from Bayan Obo deposit</v>
      </c>
      <c r="G743" s="154">
        <f t="shared" si="175"/>
        <v>103.41552666666666</v>
      </c>
      <c r="H743"/>
      <c r="I743"/>
      <c r="J743" s="227">
        <f t="shared" si="169"/>
        <v>265.01679221012029</v>
      </c>
      <c r="K743"/>
      <c r="L743" s="280">
        <f t="shared" si="170"/>
        <v>21.8996098</v>
      </c>
      <c r="M743" s="280">
        <f t="shared" si="171"/>
        <v>12.723254945804999</v>
      </c>
      <c r="N743" s="281">
        <f t="shared" si="172"/>
        <v>214.88159846431529</v>
      </c>
      <c r="O743" s="280">
        <v>15.512328999999999</v>
      </c>
      <c r="P743" s="219">
        <v>7.6144273</v>
      </c>
      <c r="Q743" s="219">
        <v>4.7802793000000001</v>
      </c>
      <c r="R743" s="219">
        <v>4.3119717</v>
      </c>
      <c r="S743" s="219">
        <v>8.2901875</v>
      </c>
      <c r="T743" s="219">
        <v>4.9070426999999999</v>
      </c>
      <c r="U743" s="219">
        <v>4.3904078999999996</v>
      </c>
      <c r="V743" s="219">
        <v>0.32762866000000002</v>
      </c>
      <c r="W743" s="219">
        <v>214.38621000000001</v>
      </c>
      <c r="X743" s="219">
        <v>8.9591734000000003E-4</v>
      </c>
      <c r="Y743" s="219">
        <v>4.1594542999999996E-3</v>
      </c>
      <c r="Z743" s="286">
        <v>2.3768464999999999E-5</v>
      </c>
      <c r="AA743" s="219">
        <v>0.49122901000000002</v>
      </c>
      <c r="AB743" s="286">
        <v>1.52743E-11</v>
      </c>
      <c r="AC743"/>
      <c r="AD743" s="227">
        <f t="shared" si="164"/>
        <v>15.512328999999999</v>
      </c>
      <c r="AE743" s="227">
        <f t="shared" si="165"/>
        <v>34.621945060000002</v>
      </c>
      <c r="AF743" s="227">
        <f t="shared" si="166"/>
        <v>13.213564269999999</v>
      </c>
      <c r="AG743" s="227">
        <f t="shared" si="167"/>
        <v>12.723254945804999</v>
      </c>
      <c r="AH743" s="227">
        <f t="shared" si="168"/>
        <v>214.39036945431528</v>
      </c>
      <c r="AI743"/>
      <c r="AJ743">
        <v>1302.5815</v>
      </c>
      <c r="AK743" s="155">
        <v>1302.5132000000001</v>
      </c>
      <c r="AL743" s="155">
        <v>6.2888463000000004E-3</v>
      </c>
      <c r="AM743" s="155">
        <v>0</v>
      </c>
      <c r="AN743" s="155">
        <v>3.9469208999999998E-2</v>
      </c>
      <c r="AO743" s="155">
        <v>2.1011781E-2</v>
      </c>
      <c r="AP743" s="155">
        <v>1.5586583E-3</v>
      </c>
      <c r="AQ743"/>
      <c r="AR743" s="156">
        <v>6.9165808999999996</v>
      </c>
      <c r="AS743" s="156">
        <v>6.6689451999999996</v>
      </c>
      <c r="AT743" s="156">
        <v>0.15463663999999999</v>
      </c>
      <c r="AU743" s="156">
        <v>9.2999005999999995E-2</v>
      </c>
      <c r="AV743" s="282">
        <f t="shared" si="179"/>
        <v>3.998168557381083E-4</v>
      </c>
      <c r="AW743" s="282">
        <f t="shared" si="180"/>
        <v>5.7188105616650569E-7</v>
      </c>
      <c r="AX743" s="283">
        <f t="shared" si="181"/>
        <v>13.0250712935972</v>
      </c>
      <c r="AY743" s="157">
        <v>9.5969623000000007E-5</v>
      </c>
      <c r="AZ743" s="157">
        <v>2.8956352000000002E-7</v>
      </c>
      <c r="BA743" s="157">
        <v>7.9112888999999993E-12</v>
      </c>
      <c r="BB743" s="157">
        <v>2.1581082999999998E-12</v>
      </c>
      <c r="BC743" s="157">
        <v>0</v>
      </c>
      <c r="BD743" s="157">
        <v>1.1560538999999999E-7</v>
      </c>
      <c r="BE743" s="157">
        <v>2.9813278999999999E-4</v>
      </c>
      <c r="BF743" s="157">
        <v>2.6357793E-8</v>
      </c>
      <c r="BG743" s="157">
        <v>2.4323476E-7</v>
      </c>
      <c r="BH743" s="157">
        <v>9.5882207000000004E-9</v>
      </c>
      <c r="BI743" s="157">
        <v>3.6611489E-16</v>
      </c>
      <c r="BJ743" s="157">
        <v>3.1178028999999998E-9</v>
      </c>
      <c r="BK743" s="157">
        <v>8.5184346999999998E-13</v>
      </c>
      <c r="BL743" s="157">
        <v>1.0196067999999999E-11</v>
      </c>
      <c r="BM743" s="157">
        <v>9.6965869000000008E-7</v>
      </c>
      <c r="BN743" s="157">
        <v>4.6291765000000004E-6</v>
      </c>
      <c r="BO743" s="157">
        <v>2.0634817000000001E-20</v>
      </c>
      <c r="BP743" s="157">
        <v>6.2935972000000002E-6</v>
      </c>
      <c r="BQ743" s="157">
        <v>13.025065</v>
      </c>
      <c r="BR743" s="157">
        <v>0</v>
      </c>
      <c r="BS743" s="157">
        <v>0</v>
      </c>
      <c r="BT743" s="157">
        <v>0</v>
      </c>
      <c r="BU743"/>
      <c r="BV743" s="155">
        <v>2.6660366000000001E-2</v>
      </c>
      <c r="BW743" s="155">
        <v>1.775979E-3</v>
      </c>
      <c r="BX743" s="155">
        <v>2.8834993E-3</v>
      </c>
      <c r="BY743" s="155">
        <v>5.0319596999999997E-5</v>
      </c>
      <c r="BZ743" s="155">
        <v>8.9584698000000004E-3</v>
      </c>
      <c r="CA743" s="155">
        <v>2.7558391999999998E-5</v>
      </c>
      <c r="CB743" s="155">
        <v>2.4948346E-4</v>
      </c>
      <c r="CC743" s="155">
        <v>5.5838711000000003E-4</v>
      </c>
      <c r="CD743" s="155">
        <v>6.7607880999999998E-3</v>
      </c>
      <c r="CE743" s="155">
        <v>2.9117984999999999E-3</v>
      </c>
      <c r="CF743" s="155">
        <v>0</v>
      </c>
      <c r="CG743" s="155">
        <v>4.5631265000000002E-17</v>
      </c>
      <c r="CH743" s="155">
        <v>3.7362702E-13</v>
      </c>
      <c r="CI743" s="155">
        <v>8.9634472000000003E-4</v>
      </c>
      <c r="CJ743" s="155">
        <v>1.5877293000000001E-3</v>
      </c>
      <c r="CK743" s="155">
        <v>8.4074114999999993E-9</v>
      </c>
      <c r="CL743" s="155">
        <v>0</v>
      </c>
      <c r="CM743"/>
      <c r="CN743" s="284">
        <v>3.1624299999999999E-13</v>
      </c>
      <c r="CO743" s="284">
        <v>103.41553</v>
      </c>
      <c r="CP743" s="285">
        <v>1.8404596E-3</v>
      </c>
      <c r="CQ743" s="284">
        <v>1.1311141</v>
      </c>
      <c r="CR743" s="284">
        <v>1.0817156999999999E-6</v>
      </c>
      <c r="CS743" s="284">
        <v>1.3198874000000001E-4</v>
      </c>
      <c r="CT743" s="284">
        <v>0.26631342000000002</v>
      </c>
      <c r="CU743" s="284">
        <v>3.6270429000000002</v>
      </c>
      <c r="CV743" s="284">
        <v>6.3679670000000004E-3</v>
      </c>
      <c r="CW743" s="284">
        <v>0.11726344</v>
      </c>
      <c r="CX743"/>
      <c r="CY743" s="158"/>
      <c r="CZ743" s="267"/>
      <c r="DA743"/>
      <c r="DB743" s="257"/>
      <c r="DC743"/>
      <c r="DD743"/>
      <c r="DE743"/>
      <c r="DF743"/>
      <c r="DG743"/>
      <c r="DH743"/>
      <c r="DI743"/>
      <c r="DJ743"/>
      <c r="DK743"/>
      <c r="DL743"/>
    </row>
    <row r="744" spans="1:116" ht="13.8" customHeight="1">
      <c r="A744" t="s">
        <v>3544</v>
      </c>
      <c r="B744" s="188" t="s">
        <v>317</v>
      </c>
      <c r="C744" s="151" t="str">
        <f t="shared" si="173"/>
        <v>A.100.26.109</v>
      </c>
      <c r="D744" s="54" t="s">
        <v>211</v>
      </c>
      <c r="E744" s="150" t="s">
        <v>352</v>
      </c>
      <c r="F744" s="153" t="str">
        <f t="shared" si="174"/>
        <v>Praseodymium from Bayan Obo deposit</v>
      </c>
      <c r="G744" s="154">
        <f t="shared" si="175"/>
        <v>190.25405333333336</v>
      </c>
      <c r="H744"/>
      <c r="I744"/>
      <c r="J744" s="227">
        <f t="shared" si="169"/>
        <v>204.86446568012028</v>
      </c>
      <c r="K744"/>
      <c r="L744" s="280">
        <f t="shared" si="170"/>
        <v>40.382754200000001</v>
      </c>
      <c r="M744" s="280">
        <f t="shared" si="171"/>
        <v>23.461143765805001</v>
      </c>
      <c r="N744" s="281">
        <f t="shared" si="172"/>
        <v>112.48245971431527</v>
      </c>
      <c r="O744" s="280">
        <v>28.538108000000001</v>
      </c>
      <c r="P744" s="219">
        <v>14.031492</v>
      </c>
      <c r="Q744" s="219">
        <v>8.8257910000000006</v>
      </c>
      <c r="R744" s="219">
        <v>7.9803718000000003</v>
      </c>
      <c r="S744" s="219">
        <v>15.254637000000001</v>
      </c>
      <c r="T744" s="219">
        <v>9.0520224999999996</v>
      </c>
      <c r="U744" s="219">
        <v>8.0957229000000002</v>
      </c>
      <c r="V744" s="219">
        <v>0.60294108000000002</v>
      </c>
      <c r="W744" s="219">
        <v>111.57433</v>
      </c>
      <c r="X744" s="219">
        <v>8.9591734000000003E-4</v>
      </c>
      <c r="Y744" s="219">
        <v>4.1594542999999996E-3</v>
      </c>
      <c r="Z744" s="286">
        <v>2.3768464999999999E-5</v>
      </c>
      <c r="AA744" s="219">
        <v>0.90397026000000003</v>
      </c>
      <c r="AB744" s="286">
        <v>1.52743E-11</v>
      </c>
      <c r="AC744"/>
      <c r="AD744" s="227">
        <f t="shared" si="164"/>
        <v>28.538108000000001</v>
      </c>
      <c r="AE744" s="227">
        <f t="shared" si="165"/>
        <v>63.842978280000004</v>
      </c>
      <c r="AF744" s="227">
        <f t="shared" si="166"/>
        <v>24.364194340000005</v>
      </c>
      <c r="AG744" s="227">
        <f t="shared" si="167"/>
        <v>23.461143765805001</v>
      </c>
      <c r="AH744" s="227">
        <f t="shared" si="168"/>
        <v>111.57848945431527</v>
      </c>
      <c r="AI744"/>
      <c r="AJ744">
        <v>2396.2449000000001</v>
      </c>
      <c r="AK744" s="155">
        <v>2396.1765999999998</v>
      </c>
      <c r="AL744" s="155">
        <v>6.2888463000000004E-3</v>
      </c>
      <c r="AM744" s="155">
        <v>0</v>
      </c>
      <c r="AN744" s="155">
        <v>3.9469208999999998E-2</v>
      </c>
      <c r="AO744" s="155">
        <v>2.1011781E-2</v>
      </c>
      <c r="AP744" s="155">
        <v>1.5586583E-3</v>
      </c>
      <c r="AQ744"/>
      <c r="AR744" s="156">
        <v>12.736382000000001</v>
      </c>
      <c r="AS744" s="156">
        <v>12.280431</v>
      </c>
      <c r="AT744" s="156">
        <v>0.28486423999999999</v>
      </c>
      <c r="AU744" s="156">
        <v>0.17108656999999999</v>
      </c>
      <c r="AV744" s="282">
        <f t="shared" si="179"/>
        <v>7.3623686367810834E-4</v>
      </c>
      <c r="AW744" s="282">
        <f t="shared" si="180"/>
        <v>1.0534919945305354E-6</v>
      </c>
      <c r="AX744" s="283">
        <f t="shared" si="181"/>
        <v>23.961704293597197</v>
      </c>
      <c r="AY744" s="157">
        <v>1.7655578000000001E-4</v>
      </c>
      <c r="AZ744" s="157">
        <v>5.3271139000000002E-7</v>
      </c>
      <c r="BA744" s="157">
        <v>1.4554435999999999E-11</v>
      </c>
      <c r="BB744" s="157">
        <v>2.1581082999999998E-12</v>
      </c>
      <c r="BC744" s="157">
        <v>0</v>
      </c>
      <c r="BD744" s="157">
        <v>2.1390891999999999E-7</v>
      </c>
      <c r="BE744" s="157">
        <v>5.4915637999999997E-4</v>
      </c>
      <c r="BF744" s="157">
        <v>4.8775794E-8</v>
      </c>
      <c r="BG744" s="157">
        <v>4.48522E-7</v>
      </c>
      <c r="BH744" s="157">
        <v>1.7700847999999999E-8</v>
      </c>
      <c r="BI744" s="157">
        <v>3.6611489E-16</v>
      </c>
      <c r="BJ744" s="157">
        <v>5.7470430999999998E-9</v>
      </c>
      <c r="BK744" s="157">
        <v>1.5691494000000001E-12</v>
      </c>
      <c r="BL744" s="157">
        <v>1.8795479E-11</v>
      </c>
      <c r="BM744" s="157">
        <v>1.7872401E-6</v>
      </c>
      <c r="BN744" s="157">
        <v>8.5235524999999992E-6</v>
      </c>
      <c r="BO744" s="157">
        <v>2.0634817000000001E-20</v>
      </c>
      <c r="BP744" s="157">
        <v>6.2935972000000002E-6</v>
      </c>
      <c r="BQ744" s="157">
        <v>23.961697999999998</v>
      </c>
      <c r="BR744" s="157">
        <v>0</v>
      </c>
      <c r="BS744" s="157">
        <v>0</v>
      </c>
      <c r="BT744" s="157">
        <v>0</v>
      </c>
      <c r="BU744"/>
      <c r="BV744" s="155">
        <v>4.9126518000000001E-2</v>
      </c>
      <c r="BW744" s="155">
        <v>3.2751108000000002E-3</v>
      </c>
      <c r="BX744" s="155">
        <v>5.3047878999999999E-3</v>
      </c>
      <c r="BY744" s="155">
        <v>9.2684871999999994E-5</v>
      </c>
      <c r="BZ744" s="155">
        <v>1.6491427999999999E-2</v>
      </c>
      <c r="CA744" s="155">
        <v>5.0848126000000003E-5</v>
      </c>
      <c r="CB744" s="155">
        <v>4.6057231999999999E-4</v>
      </c>
      <c r="CC744" s="155">
        <v>1.030988E-3</v>
      </c>
      <c r="CD744" s="155">
        <v>1.2471617000000001E-2</v>
      </c>
      <c r="CE744" s="155">
        <v>5.3692714999999998E-3</v>
      </c>
      <c r="CF744" s="155">
        <v>0</v>
      </c>
      <c r="CG744" s="155">
        <v>4.5631265000000002E-17</v>
      </c>
      <c r="CH744" s="155">
        <v>3.7362702E-13</v>
      </c>
      <c r="CI744" s="155">
        <v>1.6583316000000001E-3</v>
      </c>
      <c r="CJ744" s="155">
        <v>2.9208696999999998E-3</v>
      </c>
      <c r="CK744" s="155">
        <v>8.4074114999999993E-9</v>
      </c>
      <c r="CL744" s="155">
        <v>0</v>
      </c>
      <c r="CM744"/>
      <c r="CN744" s="284">
        <v>3.1624299999999999E-13</v>
      </c>
      <c r="CO744" s="284">
        <v>190.25406000000001</v>
      </c>
      <c r="CP744" s="285">
        <v>1.8404596E-3</v>
      </c>
      <c r="CQ744" s="284">
        <v>2.085699</v>
      </c>
      <c r="CR744" s="284">
        <v>1.9949663000000001E-6</v>
      </c>
      <c r="CS744" s="284">
        <v>2.4338496000000001E-4</v>
      </c>
      <c r="CT744" s="284">
        <v>0.49026553</v>
      </c>
      <c r="CU744" s="284">
        <v>6.6825396000000001</v>
      </c>
      <c r="CV744" s="284">
        <v>1.1755926999999999E-2</v>
      </c>
      <c r="CW744" s="284">
        <v>0.21651008999999999</v>
      </c>
      <c r="CX744"/>
      <c r="CY744" s="158"/>
      <c r="CZ744" s="272"/>
      <c r="DA744"/>
      <c r="DB744" s="257"/>
      <c r="DC744"/>
      <c r="DD744"/>
      <c r="DE744"/>
      <c r="DF744"/>
      <c r="DG744"/>
      <c r="DH744"/>
      <c r="DI744"/>
      <c r="DJ744"/>
      <c r="DK744"/>
      <c r="DL744"/>
    </row>
    <row r="745" spans="1:116" ht="13.8" customHeight="1">
      <c r="A745" t="s">
        <v>3545</v>
      </c>
      <c r="B745" s="188" t="s">
        <v>317</v>
      </c>
      <c r="C745" s="151" t="str">
        <f t="shared" si="173"/>
        <v>A.100.26.110</v>
      </c>
      <c r="D745" s="54" t="s">
        <v>211</v>
      </c>
      <c r="E745" s="150" t="s">
        <v>352</v>
      </c>
      <c r="F745" s="153" t="str">
        <f t="shared" si="174"/>
        <v>Samarium from Bayan Obo deposit</v>
      </c>
      <c r="G745" s="154">
        <f t="shared" si="175"/>
        <v>68.027433333333335</v>
      </c>
      <c r="H745"/>
      <c r="I745"/>
      <c r="J745" s="227">
        <f t="shared" si="169"/>
        <v>152.23265221012028</v>
      </c>
      <c r="K745"/>
      <c r="L745" s="280">
        <f t="shared" si="170"/>
        <v>14.384469699999999</v>
      </c>
      <c r="M745" s="280">
        <f t="shared" si="171"/>
        <v>8.3666002358050005</v>
      </c>
      <c r="N745" s="281">
        <f t="shared" si="172"/>
        <v>119.27746727431527</v>
      </c>
      <c r="O745" s="280">
        <v>10.204115</v>
      </c>
      <c r="P745" s="219">
        <v>5.0088404999999998</v>
      </c>
      <c r="Q745" s="219">
        <v>3.1412119000000001</v>
      </c>
      <c r="R745" s="219">
        <v>2.8324577999999998</v>
      </c>
      <c r="S745" s="219">
        <v>5.4336460999999998</v>
      </c>
      <c r="T745" s="219">
        <v>3.2276867999999999</v>
      </c>
      <c r="U745" s="219">
        <v>2.890679</v>
      </c>
      <c r="V745" s="219">
        <v>0.21562814999999999</v>
      </c>
      <c r="W745" s="219">
        <v>118.95057</v>
      </c>
      <c r="X745" s="219">
        <v>8.9591734000000003E-4</v>
      </c>
      <c r="Y745" s="219">
        <v>4.1594542999999996E-3</v>
      </c>
      <c r="Z745" s="286">
        <v>2.3768464999999999E-5</v>
      </c>
      <c r="AA745" s="219">
        <v>0.32273782000000001</v>
      </c>
      <c r="AB745" s="286">
        <v>1.52743E-11</v>
      </c>
      <c r="AC745"/>
      <c r="AD745" s="227">
        <f t="shared" si="164"/>
        <v>10.204115</v>
      </c>
      <c r="AE745" s="227">
        <f t="shared" si="165"/>
        <v>22.750150250000001</v>
      </c>
      <c r="AF745" s="227">
        <f t="shared" si="166"/>
        <v>8.6884183700000008</v>
      </c>
      <c r="AG745" s="227">
        <f t="shared" si="167"/>
        <v>8.3666002358049987</v>
      </c>
      <c r="AH745" s="227">
        <f t="shared" si="168"/>
        <v>118.95472945431527</v>
      </c>
      <c r="AI745"/>
      <c r="AJ745">
        <v>856.59141999999997</v>
      </c>
      <c r="AK745" s="155">
        <v>856.52309000000002</v>
      </c>
      <c r="AL745" s="155">
        <v>6.2888463000000004E-3</v>
      </c>
      <c r="AM745" s="155">
        <v>0</v>
      </c>
      <c r="AN745" s="155">
        <v>3.9469208999999998E-2</v>
      </c>
      <c r="AO745" s="155">
        <v>2.1011781E-2</v>
      </c>
      <c r="AP745" s="155">
        <v>1.5586583E-3</v>
      </c>
      <c r="AQ745"/>
      <c r="AR745" s="156">
        <v>4.5441677</v>
      </c>
      <c r="AS745" s="156">
        <v>4.3813142999999997</v>
      </c>
      <c r="AT745" s="156">
        <v>0.10169802999999999</v>
      </c>
      <c r="AU745" s="156">
        <v>6.1155313000000003E-2</v>
      </c>
      <c r="AV745" s="282">
        <f t="shared" si="179"/>
        <v>2.6266872577010826E-4</v>
      </c>
      <c r="AW745" s="282">
        <f t="shared" si="180"/>
        <v>3.7610219921033556E-7</v>
      </c>
      <c r="AX745" s="283">
        <f t="shared" si="181"/>
        <v>8.5651698935972007</v>
      </c>
      <c r="AY745" s="157">
        <v>6.3129467999999998E-5</v>
      </c>
      <c r="AZ745" s="157">
        <v>1.9047683999999999E-7</v>
      </c>
      <c r="BA745" s="157">
        <v>5.2040994000000001E-12</v>
      </c>
      <c r="BB745" s="157">
        <v>2.1581082999999998E-12</v>
      </c>
      <c r="BC745" s="157">
        <v>0</v>
      </c>
      <c r="BD745" s="157">
        <v>7.5958282000000002E-8</v>
      </c>
      <c r="BE745" s="157">
        <v>1.9577890999999999E-4</v>
      </c>
      <c r="BF745" s="157">
        <v>1.7316319E-8</v>
      </c>
      <c r="BG745" s="157">
        <v>1.5994021000000001E-7</v>
      </c>
      <c r="BH745" s="157">
        <v>6.3038062E-9</v>
      </c>
      <c r="BI745" s="157">
        <v>3.6611489E-16</v>
      </c>
      <c r="BJ745" s="157">
        <v>2.0525489E-9</v>
      </c>
      <c r="BK745" s="157">
        <v>5.6075269999999995E-13</v>
      </c>
      <c r="BL745" s="157">
        <v>6.7098921000000002E-12</v>
      </c>
      <c r="BM745" s="157">
        <v>6.3792503000000002E-7</v>
      </c>
      <c r="BN745" s="157">
        <v>3.0464623E-6</v>
      </c>
      <c r="BO745" s="157">
        <v>2.0634817000000001E-20</v>
      </c>
      <c r="BP745" s="157">
        <v>6.2935972000000002E-6</v>
      </c>
      <c r="BQ745" s="157">
        <v>8.5651636</v>
      </c>
      <c r="BR745" s="157">
        <v>0</v>
      </c>
      <c r="BS745" s="157">
        <v>0</v>
      </c>
      <c r="BT745" s="157">
        <v>0</v>
      </c>
      <c r="BU745"/>
      <c r="BV745" s="155">
        <v>1.7518494999999999E-2</v>
      </c>
      <c r="BW745" s="155">
        <v>1.1677597E-3</v>
      </c>
      <c r="BX745" s="155">
        <v>1.8967852999999999E-3</v>
      </c>
      <c r="BY745" s="155">
        <v>3.3105227000000003E-5</v>
      </c>
      <c r="BZ745" s="155">
        <v>5.87456E-3</v>
      </c>
      <c r="CA745" s="155">
        <v>1.8122029E-5</v>
      </c>
      <c r="CB745" s="155">
        <v>1.6402368000000001E-4</v>
      </c>
      <c r="CC745" s="155">
        <v>3.6690216999999998E-4</v>
      </c>
      <c r="CD745" s="155">
        <v>4.4471446000000003E-3</v>
      </c>
      <c r="CE745" s="155">
        <v>1.9171421E-3</v>
      </c>
      <c r="CF745" s="155">
        <v>0</v>
      </c>
      <c r="CG745" s="155">
        <v>4.5631265000000002E-17</v>
      </c>
      <c r="CH745" s="155">
        <v>3.7362702E-13</v>
      </c>
      <c r="CI745" s="155">
        <v>5.8885972999999996E-4</v>
      </c>
      <c r="CJ745" s="155">
        <v>1.0440817999999999E-3</v>
      </c>
      <c r="CK745" s="155">
        <v>8.4074114999999993E-9</v>
      </c>
      <c r="CL745" s="155">
        <v>0</v>
      </c>
      <c r="CM745"/>
      <c r="CN745" s="284">
        <v>3.1624299999999999E-13</v>
      </c>
      <c r="CO745" s="284">
        <v>68.027435999999994</v>
      </c>
      <c r="CP745" s="285">
        <v>1.8404596E-3</v>
      </c>
      <c r="CQ745" s="284">
        <v>0.74378675000000005</v>
      </c>
      <c r="CR745" s="284">
        <v>7.1221489000000005E-7</v>
      </c>
      <c r="CS745" s="284">
        <v>8.6902824999999999E-5</v>
      </c>
      <c r="CT745" s="284">
        <v>0.17467394</v>
      </c>
      <c r="CU745" s="284">
        <v>2.3876067999999999</v>
      </c>
      <c r="CV745" s="284">
        <v>4.1866402999999998E-3</v>
      </c>
      <c r="CW745" s="284">
        <v>7.7051405000000003E-2</v>
      </c>
      <c r="CX745"/>
      <c r="CY745" s="158"/>
      <c r="CZ745" s="272"/>
      <c r="DA745"/>
      <c r="DB745" s="247"/>
      <c r="DC745"/>
      <c r="DD745" s="53"/>
      <c r="DE745"/>
      <c r="DF745"/>
      <c r="DG745"/>
      <c r="DH745"/>
      <c r="DI745"/>
      <c r="DJ745"/>
      <c r="DK745"/>
      <c r="DL745"/>
    </row>
    <row r="746" spans="1:116" ht="13.8" customHeight="1">
      <c r="A746" t="s">
        <v>3546</v>
      </c>
      <c r="B746" s="188" t="s">
        <v>317</v>
      </c>
      <c r="C746" s="151" t="str">
        <f t="shared" si="173"/>
        <v>A.100.26.111</v>
      </c>
      <c r="D746" s="54" t="s">
        <v>211</v>
      </c>
      <c r="E746" s="150" t="s">
        <v>352</v>
      </c>
      <c r="F746" s="153" t="str">
        <f t="shared" si="174"/>
        <v>Scandium Bayan Obo deposit OLD</v>
      </c>
      <c r="G746" s="154">
        <f t="shared" si="175"/>
        <v>8.870178666666666</v>
      </c>
      <c r="H746"/>
      <c r="I746"/>
      <c r="J746" s="227">
        <f t="shared" si="169"/>
        <v>3540.2900744544049</v>
      </c>
      <c r="K746"/>
      <c r="L746" s="280">
        <f t="shared" si="170"/>
        <v>0.14713940905</v>
      </c>
      <c r="M746" s="280">
        <f t="shared" si="171"/>
        <v>0.55614106997700008</v>
      </c>
      <c r="N746" s="281">
        <f t="shared" si="172"/>
        <v>3538.2562671753781</v>
      </c>
      <c r="O746" s="280">
        <v>1.3305267999999999</v>
      </c>
      <c r="P746" s="219">
        <v>0.41653053000000001</v>
      </c>
      <c r="Q746" s="219">
        <v>0.11767465000000001</v>
      </c>
      <c r="R746" s="219">
        <v>0.10726498</v>
      </c>
      <c r="S746" s="219">
        <v>3.6654152000000002E-2</v>
      </c>
      <c r="T746" s="219">
        <v>6.9431104999999999E-4</v>
      </c>
      <c r="U746" s="219">
        <v>2.5259660000000001E-3</v>
      </c>
      <c r="V746" s="219">
        <v>2.0990779000000001E-2</v>
      </c>
      <c r="W746" s="219">
        <v>3538.2406999999998</v>
      </c>
      <c r="X746" s="219">
        <v>9.0487651999999997E-4</v>
      </c>
      <c r="Y746" s="219">
        <v>1.5564593999999999E-2</v>
      </c>
      <c r="Z746" s="286">
        <v>4.0234456999999998E-5</v>
      </c>
      <c r="AA746" s="286">
        <v>2.5813627000000002E-6</v>
      </c>
      <c r="AB746" s="286">
        <v>1.5427043000000001E-11</v>
      </c>
      <c r="AC746"/>
      <c r="AD746" s="227">
        <f t="shared" si="164"/>
        <v>1.3305267999999999</v>
      </c>
      <c r="AE746" s="227">
        <f t="shared" si="165"/>
        <v>0.70233536804999996</v>
      </c>
      <c r="AF746" s="227">
        <f t="shared" si="166"/>
        <v>0.55519854036270011</v>
      </c>
      <c r="AG746" s="227">
        <f t="shared" si="167"/>
        <v>0.55614106997700008</v>
      </c>
      <c r="AH746" s="227">
        <f t="shared" si="168"/>
        <v>3538.2562645940152</v>
      </c>
      <c r="AI746"/>
      <c r="AJ746">
        <v>106.11587</v>
      </c>
      <c r="AK746" s="155">
        <v>105.49704</v>
      </c>
      <c r="AL746" s="155">
        <v>0.36994611999999999</v>
      </c>
      <c r="AM746" s="155">
        <v>0</v>
      </c>
      <c r="AN746" s="155">
        <v>3.9863901E-2</v>
      </c>
      <c r="AO746" s="155">
        <v>0.10834877</v>
      </c>
      <c r="AP746" s="155">
        <v>0.10067257</v>
      </c>
      <c r="AQ746"/>
      <c r="AR746" s="156">
        <v>0.28983409999999998</v>
      </c>
      <c r="AS746" s="156">
        <v>0.27302362000000002</v>
      </c>
      <c r="AT746" s="156">
        <v>9.2796856000000004E-3</v>
      </c>
      <c r="AU746" s="156">
        <v>7.5307886000000003E-3</v>
      </c>
      <c r="AV746" s="282">
        <f t="shared" si="179"/>
        <v>1.6368322634389304E-5</v>
      </c>
      <c r="AW746" s="282">
        <f t="shared" si="180"/>
        <v>3.4318364338691875E-8</v>
      </c>
      <c r="AX746" s="283">
        <f t="shared" si="181"/>
        <v>1.05473229828</v>
      </c>
      <c r="AY746" s="157">
        <v>8.2315390000000007E-6</v>
      </c>
      <c r="AZ746" s="157">
        <v>2.4836540000000002E-8</v>
      </c>
      <c r="BA746" s="157">
        <v>6.7856973999999998E-13</v>
      </c>
      <c r="BB746" s="157">
        <v>2.1796893E-12</v>
      </c>
      <c r="BC746" s="157">
        <v>0</v>
      </c>
      <c r="BD746" s="157">
        <v>2.9307983000000001E-9</v>
      </c>
      <c r="BE746" s="157">
        <v>8.1300518000000008E-6</v>
      </c>
      <c r="BF746" s="157">
        <v>6.6243194999999996E-10</v>
      </c>
      <c r="BG746" s="157">
        <v>8.8169098999999999E-9</v>
      </c>
      <c r="BH746" s="157">
        <v>2.8775570000000001E-14</v>
      </c>
      <c r="BI746" s="157">
        <v>3.6977603999999999E-16</v>
      </c>
      <c r="BJ746" s="157">
        <v>1.4392065999999999E-12</v>
      </c>
      <c r="BK746" s="157">
        <v>2.8224849999999998E-13</v>
      </c>
      <c r="BL746" s="157">
        <v>5.3318485000000002E-14</v>
      </c>
      <c r="BM746" s="157">
        <v>1.526018E-10</v>
      </c>
      <c r="BN746" s="157">
        <v>3.6462546000000001E-9</v>
      </c>
      <c r="BO746" s="157">
        <v>2.0841165E-20</v>
      </c>
      <c r="BP746" s="157">
        <v>5.4698280000000003E-5</v>
      </c>
      <c r="BQ746" s="157">
        <v>1.0546776</v>
      </c>
      <c r="BR746" s="157">
        <v>0</v>
      </c>
      <c r="BS746" s="157">
        <v>0</v>
      </c>
      <c r="BT746" s="157">
        <v>0</v>
      </c>
      <c r="BU746"/>
      <c r="BV746" s="155">
        <v>5.4993176000000003E-4</v>
      </c>
      <c r="BW746" s="155">
        <v>6.0809078E-5</v>
      </c>
      <c r="BX746" s="155">
        <v>2.4732412E-4</v>
      </c>
      <c r="BY746" s="155">
        <v>2.5101603000000001E-6</v>
      </c>
      <c r="BZ746" s="155">
        <v>8.2043586999999999E-5</v>
      </c>
      <c r="CA746" s="155">
        <v>4.4858361000000003E-8</v>
      </c>
      <c r="CB746" s="155">
        <v>7.1599534999999997E-10</v>
      </c>
      <c r="CC746" s="155">
        <v>6.7560069000000003E-8</v>
      </c>
      <c r="CD746" s="155">
        <v>1.0769231E-6</v>
      </c>
      <c r="CE746" s="155">
        <v>2.5477409999999998E-6</v>
      </c>
      <c r="CF746" s="155">
        <v>0</v>
      </c>
      <c r="CG746" s="155">
        <v>4.6087577000000002E-17</v>
      </c>
      <c r="CH746" s="155">
        <v>3.7736329000000002E-13</v>
      </c>
      <c r="CI746" s="155">
        <v>2.4447544E-5</v>
      </c>
      <c r="CJ746" s="155">
        <v>1.2905098000000001E-4</v>
      </c>
      <c r="CK746" s="155">
        <v>8.4914936999999999E-9</v>
      </c>
      <c r="CL746" s="155">
        <v>0</v>
      </c>
      <c r="CM746"/>
      <c r="CN746" s="284">
        <v>3.1940542999999998E-13</v>
      </c>
      <c r="CO746" s="284">
        <v>8.8701848000000005</v>
      </c>
      <c r="CP746" s="285">
        <v>1.8588642000000001E-3</v>
      </c>
      <c r="CQ746" s="284">
        <v>4.1614893999999999E-2</v>
      </c>
      <c r="CR746" s="284">
        <v>6.7079191999999999E-10</v>
      </c>
      <c r="CS746" s="284">
        <v>8.1132081000000004E-8</v>
      </c>
      <c r="CT746" s="284">
        <v>3.4316042000000001E-3</v>
      </c>
      <c r="CU746" s="284">
        <v>0.18265086999999999</v>
      </c>
      <c r="CV746" s="284">
        <v>1.9257104999999999E-8</v>
      </c>
      <c r="CW746" s="284">
        <v>1.5780131999999999E-5</v>
      </c>
      <c r="CX746"/>
      <c r="CY746" s="158"/>
      <c r="CZ746" s="272"/>
      <c r="DA746"/>
      <c r="DB746" s="247"/>
      <c r="DC746"/>
      <c r="DD746"/>
      <c r="DE746"/>
      <c r="DF746"/>
      <c r="DG746"/>
      <c r="DH746"/>
      <c r="DI746"/>
      <c r="DJ746"/>
      <c r="DK746"/>
      <c r="DL746"/>
    </row>
    <row r="747" spans="1:116" ht="13.8" customHeight="1">
      <c r="A747" t="s">
        <v>3547</v>
      </c>
      <c r="B747" s="188" t="s">
        <v>317</v>
      </c>
      <c r="C747" s="151" t="str">
        <f t="shared" si="173"/>
        <v>A.100.26.201</v>
      </c>
      <c r="D747" s="54" t="s">
        <v>211</v>
      </c>
      <c r="E747" s="150" t="s">
        <v>352</v>
      </c>
      <c r="F747" s="153" t="str">
        <f t="shared" si="174"/>
        <v>Cerium from South China clays</v>
      </c>
      <c r="G747" s="154">
        <f t="shared" si="175"/>
        <v>5.7769802000000006</v>
      </c>
      <c r="H747"/>
      <c r="I747"/>
      <c r="J747" s="227">
        <f t="shared" si="169"/>
        <v>116.07340932599999</v>
      </c>
      <c r="K747"/>
      <c r="L747" s="280">
        <f t="shared" si="170"/>
        <v>0.90048872999999996</v>
      </c>
      <c r="M747" s="280">
        <f t="shared" si="171"/>
        <v>0.54533166</v>
      </c>
      <c r="N747" s="281">
        <f t="shared" si="172"/>
        <v>113.76104190599999</v>
      </c>
      <c r="O747" s="280">
        <v>0.86654703</v>
      </c>
      <c r="P747" s="219">
        <v>0.37486363</v>
      </c>
      <c r="Q747" s="219">
        <v>0.13639218</v>
      </c>
      <c r="R747" s="219">
        <v>0.11088713</v>
      </c>
      <c r="S747" s="219">
        <v>0.17747228000000001</v>
      </c>
      <c r="T747" s="219">
        <v>0.26137419000000001</v>
      </c>
      <c r="U747" s="219">
        <v>0.35075513000000003</v>
      </c>
      <c r="V747" s="219">
        <v>3.4075849999999998E-2</v>
      </c>
      <c r="W747" s="219">
        <v>113.70296999999999</v>
      </c>
      <c r="X747" s="219">
        <v>0</v>
      </c>
      <c r="Y747" s="219">
        <v>0</v>
      </c>
      <c r="Z747" s="219">
        <v>0</v>
      </c>
      <c r="AA747" s="219">
        <v>5.8071906E-2</v>
      </c>
      <c r="AB747" s="219">
        <v>0</v>
      </c>
      <c r="AC747"/>
      <c r="AD747" s="227">
        <f t="shared" si="164"/>
        <v>0.86654703</v>
      </c>
      <c r="AE747" s="227">
        <f t="shared" si="165"/>
        <v>1.4458203900000002</v>
      </c>
      <c r="AF747" s="227">
        <f t="shared" si="166"/>
        <v>0.603403566</v>
      </c>
      <c r="AG747" s="227">
        <f t="shared" si="167"/>
        <v>0.54533166</v>
      </c>
      <c r="AH747" s="227">
        <f t="shared" si="168"/>
        <v>113.70296999999999</v>
      </c>
      <c r="AI747"/>
      <c r="AJ747">
        <v>72.772277000000003</v>
      </c>
      <c r="AK747" s="155">
        <v>72.772277000000003</v>
      </c>
      <c r="AL747" s="155">
        <v>0</v>
      </c>
      <c r="AM747" s="155">
        <v>0</v>
      </c>
      <c r="AN747" s="155">
        <v>0</v>
      </c>
      <c r="AO747" s="155">
        <v>0</v>
      </c>
      <c r="AP747" s="155">
        <v>0</v>
      </c>
      <c r="AQ747"/>
      <c r="AR747" s="156">
        <v>0.28296914000000001</v>
      </c>
      <c r="AS747" s="156">
        <v>0.27015867999999998</v>
      </c>
      <c r="AT747" s="156">
        <v>7.6145225999999996E-3</v>
      </c>
      <c r="AU747" s="156">
        <v>5.1959405999999998E-3</v>
      </c>
      <c r="AV747" s="282">
        <f t="shared" si="179"/>
        <v>1.6196563758099999E-5</v>
      </c>
      <c r="AW747" s="282">
        <f t="shared" si="180"/>
        <v>2.8160217132054996E-8</v>
      </c>
      <c r="AX747" s="283">
        <f t="shared" si="181"/>
        <v>0.72772276999999996</v>
      </c>
      <c r="AY747" s="157">
        <v>5.3610376E-6</v>
      </c>
      <c r="AZ747" s="157">
        <v>1.6175544999999999E-8</v>
      </c>
      <c r="BA747" s="157">
        <v>4.4193898999999998E-13</v>
      </c>
      <c r="BB747" s="157">
        <v>0</v>
      </c>
      <c r="BC747" s="157">
        <v>0</v>
      </c>
      <c r="BD747" s="157">
        <v>2.9714851000000001E-9</v>
      </c>
      <c r="BE747" s="157">
        <v>1.0301822E-5</v>
      </c>
      <c r="BF747" s="157">
        <v>6.7764355999999999E-10</v>
      </c>
      <c r="BG747" s="157">
        <v>9.8864950000000006E-9</v>
      </c>
      <c r="BH747" s="157">
        <v>1.1553267E-9</v>
      </c>
      <c r="BI747" s="157">
        <v>0</v>
      </c>
      <c r="BJ747" s="157">
        <v>2.6392224000000001E-10</v>
      </c>
      <c r="BK747" s="157">
        <v>6.6851485000000004E-14</v>
      </c>
      <c r="BL747" s="157">
        <v>7.7584158E-13</v>
      </c>
      <c r="BM747" s="157">
        <v>7.0831682999999997E-8</v>
      </c>
      <c r="BN747" s="157">
        <v>4.5990098999999997E-7</v>
      </c>
      <c r="BO747" s="157">
        <v>0</v>
      </c>
      <c r="BP747" s="157">
        <v>0</v>
      </c>
      <c r="BQ747" s="157">
        <v>0.72772276999999996</v>
      </c>
      <c r="BR747" s="157">
        <v>0</v>
      </c>
      <c r="BS747" s="157">
        <v>0</v>
      </c>
      <c r="BT747" s="157">
        <v>0</v>
      </c>
      <c r="BU747"/>
      <c r="BV747" s="155">
        <v>1.2083253E-3</v>
      </c>
      <c r="BW747" s="155">
        <v>7.0518750999999999E-5</v>
      </c>
      <c r="BX747" s="155">
        <v>1.6107753999999999E-4</v>
      </c>
      <c r="BY747" s="155">
        <v>4.3219089999999997E-6</v>
      </c>
      <c r="BZ747" s="155">
        <v>2.1875059000000001E-4</v>
      </c>
      <c r="CA747" s="155">
        <v>6.5525760000000003E-7</v>
      </c>
      <c r="CB747" s="155">
        <v>3.0061359000000001E-5</v>
      </c>
      <c r="CC747" s="155">
        <v>1.3296643999999999E-5</v>
      </c>
      <c r="CD747" s="155">
        <v>3.6392393000000002E-4</v>
      </c>
      <c r="CE747" s="155">
        <v>2.3226666999999999E-4</v>
      </c>
      <c r="CF747" s="155">
        <v>0</v>
      </c>
      <c r="CG747" s="155">
        <v>0</v>
      </c>
      <c r="CH747" s="155">
        <v>0</v>
      </c>
      <c r="CI747" s="155">
        <v>2.4745624000000001E-5</v>
      </c>
      <c r="CJ747" s="155">
        <v>8.8707058000000002E-5</v>
      </c>
      <c r="CK747" s="155">
        <v>0</v>
      </c>
      <c r="CL747" s="155">
        <v>0</v>
      </c>
      <c r="CM747"/>
      <c r="CN747" s="284">
        <v>0</v>
      </c>
      <c r="CO747" s="284">
        <v>5.7769801999999997</v>
      </c>
      <c r="CP747" s="285">
        <v>0</v>
      </c>
      <c r="CQ747" s="284">
        <v>4.6247524999999998E-2</v>
      </c>
      <c r="CR747" s="284">
        <v>8.3062375999999994E-8</v>
      </c>
      <c r="CS747" s="284">
        <v>1.0519801999999999E-5</v>
      </c>
      <c r="CT747" s="284">
        <v>7.0251923000000001E-3</v>
      </c>
      <c r="CU747" s="284">
        <v>0.32325743000000001</v>
      </c>
      <c r="CV747" s="284">
        <v>7.6730424000000003E-4</v>
      </c>
      <c r="CW747" s="284">
        <v>2.7923087000000001E-3</v>
      </c>
      <c r="CX747"/>
      <c r="CY747" s="158"/>
      <c r="CZ747" s="272"/>
      <c r="DA747"/>
      <c r="DB747"/>
      <c r="DC747"/>
      <c r="DD747"/>
      <c r="DE747"/>
      <c r="DF747"/>
      <c r="DG747"/>
      <c r="DH747"/>
      <c r="DI747"/>
      <c r="DJ747"/>
      <c r="DK747"/>
      <c r="DL747"/>
    </row>
    <row r="748" spans="1:116" ht="13.8" customHeight="1">
      <c r="A748" t="s">
        <v>3548</v>
      </c>
      <c r="B748" s="188" t="s">
        <v>317</v>
      </c>
      <c r="C748" s="151" t="str">
        <f t="shared" si="173"/>
        <v>A.100.26.202</v>
      </c>
      <c r="D748" s="54" t="s">
        <v>211</v>
      </c>
      <c r="E748" s="150" t="s">
        <v>352</v>
      </c>
      <c r="F748" s="153" t="str">
        <f t="shared" si="174"/>
        <v>Dysprosium from South China clays</v>
      </c>
      <c r="G748" s="154">
        <f t="shared" si="175"/>
        <v>421.19969333333336</v>
      </c>
      <c r="H748"/>
      <c r="I748"/>
      <c r="J748" s="227">
        <f t="shared" si="169"/>
        <v>1459.7951665000001</v>
      </c>
      <c r="K748"/>
      <c r="L748" s="280">
        <f t="shared" si="170"/>
        <v>73.760204799999997</v>
      </c>
      <c r="M748" s="280">
        <f t="shared" si="171"/>
        <v>39.927042100000001</v>
      </c>
      <c r="N748" s="281">
        <f t="shared" si="172"/>
        <v>1282.9279656000001</v>
      </c>
      <c r="O748" s="280">
        <v>63.179954000000002</v>
      </c>
      <c r="P748" s="219">
        <v>27.363806</v>
      </c>
      <c r="Q748" s="219">
        <v>9.9544571000000008</v>
      </c>
      <c r="R748" s="219">
        <v>8.0774208000000005</v>
      </c>
      <c r="S748" s="219">
        <v>12.93225</v>
      </c>
      <c r="T748" s="219">
        <v>17.850066000000002</v>
      </c>
      <c r="U748" s="219">
        <v>34.900467999999996</v>
      </c>
      <c r="V748" s="219">
        <v>2.6087790000000002</v>
      </c>
      <c r="W748" s="219">
        <v>1278.69</v>
      </c>
      <c r="X748" s="219">
        <v>0</v>
      </c>
      <c r="Y748" s="219">
        <v>0</v>
      </c>
      <c r="Z748" s="219">
        <v>0</v>
      </c>
      <c r="AA748" s="219">
        <v>4.2379655999999999</v>
      </c>
      <c r="AB748" s="219">
        <v>0</v>
      </c>
      <c r="AC748"/>
      <c r="AD748" s="227">
        <f t="shared" si="164"/>
        <v>63.179954000000002</v>
      </c>
      <c r="AE748" s="227">
        <f t="shared" si="165"/>
        <v>113.68724689999999</v>
      </c>
      <c r="AF748" s="227">
        <f t="shared" si="166"/>
        <v>44.165007700000004</v>
      </c>
      <c r="AG748" s="227">
        <f t="shared" si="167"/>
        <v>39.927042100000001</v>
      </c>
      <c r="AH748" s="227">
        <f t="shared" si="168"/>
        <v>1278.69</v>
      </c>
      <c r="AI748"/>
      <c r="AJ748">
        <v>5306.7</v>
      </c>
      <c r="AK748" s="155">
        <v>5306.7</v>
      </c>
      <c r="AL748" s="155">
        <v>0</v>
      </c>
      <c r="AM748" s="155">
        <v>0</v>
      </c>
      <c r="AN748" s="155">
        <v>0</v>
      </c>
      <c r="AO748" s="155">
        <v>0</v>
      </c>
      <c r="AP748" s="155">
        <v>0</v>
      </c>
      <c r="AQ748"/>
      <c r="AR748" s="156">
        <v>20.698096</v>
      </c>
      <c r="AS748" s="156">
        <v>19.762253000000001</v>
      </c>
      <c r="AT748" s="156">
        <v>0.55694494000000005</v>
      </c>
      <c r="AU748" s="156">
        <v>0.37889837999999998</v>
      </c>
      <c r="AV748" s="282">
        <f t="shared" si="179"/>
        <v>1.18478732376E-3</v>
      </c>
      <c r="AW748" s="282">
        <f t="shared" si="180"/>
        <v>2.0597076036560004E-6</v>
      </c>
      <c r="AX748" s="283">
        <f t="shared" si="181"/>
        <v>53.067</v>
      </c>
      <c r="AY748" s="157">
        <v>3.9087330999999998E-4</v>
      </c>
      <c r="AZ748" s="157">
        <v>1.1793591E-6</v>
      </c>
      <c r="BA748" s="157">
        <v>3.2221775999999997E-11</v>
      </c>
      <c r="BB748" s="157">
        <v>0</v>
      </c>
      <c r="BC748" s="157">
        <v>0</v>
      </c>
      <c r="BD748" s="157">
        <v>2.1645375999999999E-7</v>
      </c>
      <c r="BE748" s="157">
        <v>7.5160134000000001E-4</v>
      </c>
      <c r="BF748" s="157">
        <v>4.9362016000000001E-8</v>
      </c>
      <c r="BG748" s="157">
        <v>7.2156443999999997E-7</v>
      </c>
      <c r="BH748" s="157">
        <v>8.4530289999999996E-8</v>
      </c>
      <c r="BI748" s="157">
        <v>0</v>
      </c>
      <c r="BJ748" s="157">
        <v>2.4789252999999999E-8</v>
      </c>
      <c r="BK748" s="157">
        <v>5.1576799999999999E-12</v>
      </c>
      <c r="BL748" s="157">
        <v>6.5125199999999994E-11</v>
      </c>
      <c r="BM748" s="157">
        <v>5.2373200000000004E-6</v>
      </c>
      <c r="BN748" s="157">
        <v>3.68589E-5</v>
      </c>
      <c r="BO748" s="157">
        <v>0</v>
      </c>
      <c r="BP748" s="157">
        <v>0</v>
      </c>
      <c r="BQ748" s="157">
        <v>53.067</v>
      </c>
      <c r="BR748" s="157">
        <v>0</v>
      </c>
      <c r="BS748" s="157">
        <v>0</v>
      </c>
      <c r="BT748" s="157">
        <v>0</v>
      </c>
      <c r="BU748"/>
      <c r="BV748" s="155">
        <v>9.3115341000000004E-2</v>
      </c>
      <c r="BW748" s="155">
        <v>5.1466879000000004E-3</v>
      </c>
      <c r="BX748" s="155">
        <v>1.1744165000000001E-2</v>
      </c>
      <c r="BY748" s="155">
        <v>3.3140110999999999E-4</v>
      </c>
      <c r="BZ748" s="155">
        <v>1.5946917000000001E-2</v>
      </c>
      <c r="CA748" s="155">
        <v>4.7792447999999998E-5</v>
      </c>
      <c r="CB748" s="155">
        <v>2.1994604E-3</v>
      </c>
      <c r="CC748" s="155">
        <v>9.6981577000000002E-4</v>
      </c>
      <c r="CD748" s="155">
        <v>2.5351077E-2</v>
      </c>
      <c r="CE748" s="155">
        <v>2.3106224000000002E-2</v>
      </c>
      <c r="CF748" s="155">
        <v>0</v>
      </c>
      <c r="CG748" s="155">
        <v>0</v>
      </c>
      <c r="CH748" s="155">
        <v>0</v>
      </c>
      <c r="CI748" s="155">
        <v>1.8031042000000001E-3</v>
      </c>
      <c r="CJ748" s="155">
        <v>6.4686960999999999E-3</v>
      </c>
      <c r="CK748" s="155">
        <v>0</v>
      </c>
      <c r="CL748" s="155">
        <v>0</v>
      </c>
      <c r="CM748"/>
      <c r="CN748" s="284">
        <v>0</v>
      </c>
      <c r="CO748" s="284">
        <v>421.19968999999998</v>
      </c>
      <c r="CP748" s="285">
        <v>0</v>
      </c>
      <c r="CQ748" s="284">
        <v>3.3753875999999998</v>
      </c>
      <c r="CR748" s="284">
        <v>8.4005069999999994E-6</v>
      </c>
      <c r="CS748" s="284">
        <v>1.0491949999999999E-3</v>
      </c>
      <c r="CT748" s="284">
        <v>0.51223247999999999</v>
      </c>
      <c r="CU748" s="284">
        <v>28.248709999999999</v>
      </c>
      <c r="CV748" s="284">
        <v>5.6140351999999998E-2</v>
      </c>
      <c r="CW748" s="284">
        <v>0.20366229</v>
      </c>
      <c r="CX748"/>
      <c r="CY748" s="158"/>
      <c r="CZ748" s="272"/>
      <c r="DA748"/>
      <c r="DB748" s="50"/>
      <c r="DC748"/>
      <c r="DD748"/>
      <c r="DE748"/>
      <c r="DF748"/>
      <c r="DG748"/>
      <c r="DH748"/>
      <c r="DI748"/>
      <c r="DJ748"/>
      <c r="DK748"/>
      <c r="DL748"/>
    </row>
    <row r="749" spans="1:116" ht="13.8" customHeight="1">
      <c r="A749" t="s">
        <v>3549</v>
      </c>
      <c r="B749" s="188" t="s">
        <v>317</v>
      </c>
      <c r="C749" s="151" t="str">
        <f t="shared" si="173"/>
        <v>A.100.26.203</v>
      </c>
      <c r="D749" s="54" t="s">
        <v>211</v>
      </c>
      <c r="E749" s="150" t="s">
        <v>352</v>
      </c>
      <c r="F749" s="153" t="str">
        <f t="shared" si="174"/>
        <v>Erbium from South China clays</v>
      </c>
      <c r="G749" s="154">
        <f t="shared" si="175"/>
        <v>95.137619999999998</v>
      </c>
      <c r="H749"/>
      <c r="I749"/>
      <c r="J749" s="227">
        <f t="shared" si="169"/>
        <v>231.97837527000002</v>
      </c>
      <c r="K749"/>
      <c r="L749" s="280">
        <f t="shared" si="170"/>
        <v>16.715295600000001</v>
      </c>
      <c r="M749" s="280">
        <f t="shared" si="171"/>
        <v>9.0066593700000013</v>
      </c>
      <c r="N749" s="281">
        <f t="shared" si="172"/>
        <v>191.9857773</v>
      </c>
      <c r="O749" s="280">
        <v>14.270643</v>
      </c>
      <c r="P749" s="219">
        <v>6.1715403000000002</v>
      </c>
      <c r="Q749" s="219">
        <v>2.2431534000000002</v>
      </c>
      <c r="R749" s="219">
        <v>1.826514</v>
      </c>
      <c r="S749" s="219">
        <v>2.920884</v>
      </c>
      <c r="T749" s="219">
        <v>4.0005376000000004</v>
      </c>
      <c r="U749" s="219">
        <v>7.9673600000000002</v>
      </c>
      <c r="V749" s="219">
        <v>0.59196567</v>
      </c>
      <c r="W749" s="219">
        <v>191.03</v>
      </c>
      <c r="X749" s="219">
        <v>0</v>
      </c>
      <c r="Y749" s="219">
        <v>0</v>
      </c>
      <c r="Z749" s="219">
        <v>0</v>
      </c>
      <c r="AA749" s="219">
        <v>0.95577730000000005</v>
      </c>
      <c r="AB749" s="219">
        <v>0</v>
      </c>
      <c r="AC749"/>
      <c r="AD749" s="227">
        <f t="shared" si="164"/>
        <v>14.270643</v>
      </c>
      <c r="AE749" s="227">
        <f t="shared" si="165"/>
        <v>25.721954970000002</v>
      </c>
      <c r="AF749" s="227">
        <f t="shared" si="166"/>
        <v>9.9624366700000007</v>
      </c>
      <c r="AG749" s="227">
        <f t="shared" si="167"/>
        <v>9.0066593700000013</v>
      </c>
      <c r="AH749" s="227">
        <f t="shared" si="168"/>
        <v>191.03</v>
      </c>
      <c r="AI749"/>
      <c r="AJ749">
        <v>1198.05</v>
      </c>
      <c r="AK749" s="155">
        <v>1198.05</v>
      </c>
      <c r="AL749" s="155">
        <v>0</v>
      </c>
      <c r="AM749" s="155">
        <v>0</v>
      </c>
      <c r="AN749" s="155">
        <v>0</v>
      </c>
      <c r="AO749" s="155">
        <v>0</v>
      </c>
      <c r="AP749" s="155">
        <v>0</v>
      </c>
      <c r="AQ749"/>
      <c r="AR749" s="156">
        <v>4.6726961999999999</v>
      </c>
      <c r="AS749" s="156">
        <v>4.4614332000000001</v>
      </c>
      <c r="AT749" s="156">
        <v>0.12572220000000001</v>
      </c>
      <c r="AU749" s="156">
        <v>8.5540770000000002E-2</v>
      </c>
      <c r="AV749" s="282">
        <f t="shared" si="179"/>
        <v>2.6747201679999997E-4</v>
      </c>
      <c r="AW749" s="282">
        <f t="shared" si="180"/>
        <v>4.6494897048789994E-7</v>
      </c>
      <c r="AX749" s="283">
        <f t="shared" si="181"/>
        <v>11.980499999999999</v>
      </c>
      <c r="AY749" s="157">
        <v>8.8287710999999995E-5</v>
      </c>
      <c r="AZ749" s="157">
        <v>2.6638533999999998E-7</v>
      </c>
      <c r="BA749" s="157">
        <v>7.2780279000000002E-12</v>
      </c>
      <c r="BB749" s="157">
        <v>0</v>
      </c>
      <c r="BC749" s="157">
        <v>0</v>
      </c>
      <c r="BD749" s="157">
        <v>4.8945800000000003E-8</v>
      </c>
      <c r="BE749" s="157">
        <v>1.6957878000000001E-4</v>
      </c>
      <c r="BF749" s="157">
        <v>1.1162030000000001E-8</v>
      </c>
      <c r="BG749" s="157">
        <v>1.6273772E-7</v>
      </c>
      <c r="BH749" s="157">
        <v>1.898832E-8</v>
      </c>
      <c r="BI749" s="157">
        <v>0</v>
      </c>
      <c r="BJ749" s="157">
        <v>5.6523307000000003E-9</v>
      </c>
      <c r="BK749" s="157">
        <v>1.1677600000000001E-12</v>
      </c>
      <c r="BL749" s="157">
        <v>1.4783999999999998E-11</v>
      </c>
      <c r="BM749" s="157">
        <v>1.18298E-6</v>
      </c>
      <c r="BN749" s="157">
        <v>8.3736000000000006E-6</v>
      </c>
      <c r="BO749" s="157">
        <v>0</v>
      </c>
      <c r="BP749" s="157">
        <v>0</v>
      </c>
      <c r="BQ749" s="157">
        <v>11.980499999999999</v>
      </c>
      <c r="BR749" s="157">
        <v>0</v>
      </c>
      <c r="BS749" s="157">
        <v>0</v>
      </c>
      <c r="BT749" s="157">
        <v>0</v>
      </c>
      <c r="BU749"/>
      <c r="BV749" s="155">
        <v>2.1043233000000001E-2</v>
      </c>
      <c r="BW749" s="155">
        <v>1.1607545999999999E-3</v>
      </c>
      <c r="BX749" s="155">
        <v>2.6526892999999998E-3</v>
      </c>
      <c r="BY749" s="155">
        <v>7.5182013000000002E-5</v>
      </c>
      <c r="BZ749" s="155">
        <v>3.6003510999999999E-3</v>
      </c>
      <c r="CA749" s="155">
        <v>1.0778449000000001E-5</v>
      </c>
      <c r="CB749" s="155">
        <v>4.9407209999999995E-4</v>
      </c>
      <c r="CC749" s="155">
        <v>2.1871887000000001E-4</v>
      </c>
      <c r="CD749" s="155">
        <v>5.6878787999999998E-3</v>
      </c>
      <c r="CE749" s="155">
        <v>5.2748478000000003E-3</v>
      </c>
      <c r="CF749" s="155">
        <v>0</v>
      </c>
      <c r="CG749" s="155">
        <v>0</v>
      </c>
      <c r="CH749" s="155">
        <v>0</v>
      </c>
      <c r="CI749" s="155">
        <v>4.0757590000000001E-4</v>
      </c>
      <c r="CJ749" s="155">
        <v>1.4603843E-3</v>
      </c>
      <c r="CK749" s="155">
        <v>0</v>
      </c>
      <c r="CL749" s="155">
        <v>0</v>
      </c>
      <c r="CM749"/>
      <c r="CN749" s="284">
        <v>0</v>
      </c>
      <c r="CO749" s="284">
        <v>95.137619999999998</v>
      </c>
      <c r="CP749" s="285">
        <v>0</v>
      </c>
      <c r="CQ749" s="284">
        <v>0.76126680000000002</v>
      </c>
      <c r="CR749" s="284">
        <v>1.9180140000000001E-6</v>
      </c>
      <c r="CS749" s="284">
        <v>2.3953000000000001E-4</v>
      </c>
      <c r="CT749" s="284">
        <v>0.11563138000000001</v>
      </c>
      <c r="CU749" s="284">
        <v>6.4298200000000003</v>
      </c>
      <c r="CV749" s="284">
        <v>1.2610994E-2</v>
      </c>
      <c r="CW749" s="284">
        <v>4.5931184999999999E-2</v>
      </c>
      <c r="CX749"/>
      <c r="CY749" s="158"/>
      <c r="CZ749" s="272"/>
      <c r="DA749"/>
      <c r="DB749" s="245"/>
      <c r="DC749"/>
      <c r="DD749"/>
      <c r="DE749"/>
      <c r="DF749"/>
      <c r="DG749"/>
      <c r="DH749"/>
      <c r="DI749"/>
      <c r="DJ749"/>
      <c r="DK749"/>
      <c r="DL749"/>
    </row>
    <row r="750" spans="1:116" ht="13.8" customHeight="1">
      <c r="A750" t="s">
        <v>3550</v>
      </c>
      <c r="B750" s="188" t="s">
        <v>317</v>
      </c>
      <c r="C750" s="151" t="str">
        <f t="shared" si="173"/>
        <v>A.100.26.204</v>
      </c>
      <c r="D750" s="54" t="s">
        <v>211</v>
      </c>
      <c r="E750" s="150" t="s">
        <v>352</v>
      </c>
      <c r="F750" s="153" t="str">
        <f t="shared" si="174"/>
        <v>Europium from South China clays</v>
      </c>
      <c r="G750" s="154">
        <f t="shared" si="175"/>
        <v>840.35346666666669</v>
      </c>
      <c r="H750"/>
      <c r="I750"/>
      <c r="J750" s="227">
        <f t="shared" si="169"/>
        <v>2857.9678392999999</v>
      </c>
      <c r="K750"/>
      <c r="L750" s="280">
        <f t="shared" si="170"/>
        <v>147.41763900000001</v>
      </c>
      <c r="M750" s="280">
        <f t="shared" si="171"/>
        <v>79.624402099999998</v>
      </c>
      <c r="N750" s="281">
        <f t="shared" si="172"/>
        <v>2504.8727782000001</v>
      </c>
      <c r="O750" s="280">
        <v>126.05302</v>
      </c>
      <c r="P750" s="219">
        <v>54.581256000000003</v>
      </c>
      <c r="Q750" s="219">
        <v>19.829540999999999</v>
      </c>
      <c r="R750" s="219">
        <v>16.207699000000002</v>
      </c>
      <c r="S750" s="219">
        <v>25.836708000000002</v>
      </c>
      <c r="T750" s="219">
        <v>35.608618</v>
      </c>
      <c r="U750" s="219">
        <v>69.764613999999995</v>
      </c>
      <c r="V750" s="219">
        <v>5.2136050999999997</v>
      </c>
      <c r="W750" s="219">
        <v>2496.4059000000002</v>
      </c>
      <c r="X750" s="219">
        <v>0</v>
      </c>
      <c r="Y750" s="219">
        <v>0</v>
      </c>
      <c r="Z750" s="219">
        <v>0</v>
      </c>
      <c r="AA750" s="219">
        <v>8.4668782</v>
      </c>
      <c r="AB750" s="219">
        <v>0</v>
      </c>
      <c r="AC750"/>
      <c r="AD750" s="227">
        <f t="shared" si="164"/>
        <v>126.05302</v>
      </c>
      <c r="AE750" s="227">
        <f t="shared" si="165"/>
        <v>227.04204110000001</v>
      </c>
      <c r="AF750" s="227">
        <f t="shared" si="166"/>
        <v>88.091280299999994</v>
      </c>
      <c r="AG750" s="227">
        <f t="shared" si="167"/>
        <v>79.624402099999998</v>
      </c>
      <c r="AH750" s="227">
        <f t="shared" si="168"/>
        <v>2496.4059000000002</v>
      </c>
      <c r="AI750"/>
      <c r="AJ750">
        <v>10588.366</v>
      </c>
      <c r="AK750" s="155">
        <v>10588.366</v>
      </c>
      <c r="AL750" s="155">
        <v>0</v>
      </c>
      <c r="AM750" s="155">
        <v>0</v>
      </c>
      <c r="AN750" s="155">
        <v>0</v>
      </c>
      <c r="AO750" s="155">
        <v>0</v>
      </c>
      <c r="AP750" s="155">
        <v>0</v>
      </c>
      <c r="AQ750"/>
      <c r="AR750" s="156">
        <v>41.301023999999998</v>
      </c>
      <c r="AS750" s="156">
        <v>39.433962999999999</v>
      </c>
      <c r="AT750" s="156">
        <v>1.1110521</v>
      </c>
      <c r="AU750" s="156">
        <v>0.75600935999999996</v>
      </c>
      <c r="AV750" s="282">
        <f t="shared" si="179"/>
        <v>2.3641463979600002E-3</v>
      </c>
      <c r="AW750" s="282">
        <f t="shared" si="180"/>
        <v>4.1089203923120012E-6</v>
      </c>
      <c r="AX750" s="283">
        <f t="shared" si="181"/>
        <v>105.88366000000001</v>
      </c>
      <c r="AY750" s="157">
        <v>7.7984802999999997E-4</v>
      </c>
      <c r="AZ750" s="157">
        <v>2.3529898E-6</v>
      </c>
      <c r="BA750" s="157">
        <v>6.4287042000000003E-11</v>
      </c>
      <c r="BB750" s="157">
        <v>0</v>
      </c>
      <c r="BC750" s="157">
        <v>0</v>
      </c>
      <c r="BD750" s="157">
        <v>4.3432396000000001E-7</v>
      </c>
      <c r="BE750" s="157">
        <v>1.4997394000000001E-3</v>
      </c>
      <c r="BF750" s="157">
        <v>9.9047049999999996E-8</v>
      </c>
      <c r="BG750" s="157">
        <v>1.4390152999999999E-6</v>
      </c>
      <c r="BH750" s="157">
        <v>1.6811317E-7</v>
      </c>
      <c r="BI750" s="157">
        <v>0</v>
      </c>
      <c r="BJ750" s="157">
        <v>4.9550364000000001E-8</v>
      </c>
      <c r="BK750" s="157">
        <v>1.0303050000000001E-11</v>
      </c>
      <c r="BL750" s="157">
        <v>1.3011821999999999E-10</v>
      </c>
      <c r="BM750" s="157">
        <v>1.0459297E-5</v>
      </c>
      <c r="BN750" s="157">
        <v>7.3665347000000003E-5</v>
      </c>
      <c r="BO750" s="157">
        <v>0</v>
      </c>
      <c r="BP750" s="157">
        <v>0</v>
      </c>
      <c r="BQ750" s="157">
        <v>105.88366000000001</v>
      </c>
      <c r="BR750" s="157">
        <v>0</v>
      </c>
      <c r="BS750" s="157">
        <v>0</v>
      </c>
      <c r="BT750" s="157">
        <v>0</v>
      </c>
      <c r="BU750"/>
      <c r="BV750" s="155">
        <v>0.18589151000000001</v>
      </c>
      <c r="BW750" s="155">
        <v>1.0263789000000001E-2</v>
      </c>
      <c r="BX750" s="155">
        <v>2.3431285E-2</v>
      </c>
      <c r="BY750" s="155">
        <v>6.6224416999999995E-4</v>
      </c>
      <c r="BZ750" s="155">
        <v>3.1843644999999997E-2</v>
      </c>
      <c r="CA750" s="155">
        <v>9.5244105999999995E-5</v>
      </c>
      <c r="CB750" s="155">
        <v>4.3742692999999997E-3</v>
      </c>
      <c r="CC750" s="155">
        <v>1.9327162E-3</v>
      </c>
      <c r="CD750" s="155">
        <v>5.0578032000000002E-2</v>
      </c>
      <c r="CE750" s="155">
        <v>4.6188485000000001E-2</v>
      </c>
      <c r="CF750" s="155">
        <v>0</v>
      </c>
      <c r="CG750" s="155">
        <v>0</v>
      </c>
      <c r="CH750" s="155">
        <v>0</v>
      </c>
      <c r="CI750" s="155">
        <v>3.6149268999999999E-3</v>
      </c>
      <c r="CJ750" s="155">
        <v>1.2906877000000001E-2</v>
      </c>
      <c r="CK750" s="155">
        <v>0</v>
      </c>
      <c r="CL750" s="155">
        <v>0</v>
      </c>
      <c r="CM750"/>
      <c r="CN750" s="284">
        <v>0</v>
      </c>
      <c r="CO750" s="284">
        <v>840.35348999999997</v>
      </c>
      <c r="CP750" s="285">
        <v>0</v>
      </c>
      <c r="CQ750" s="284">
        <v>6.7315727000000001</v>
      </c>
      <c r="CR750" s="284">
        <v>1.6791928000000001E-5</v>
      </c>
      <c r="CS750" s="284">
        <v>2.0973020000000001E-3</v>
      </c>
      <c r="CT750" s="284">
        <v>1.0227164</v>
      </c>
      <c r="CU750" s="284">
        <v>56.460109000000003</v>
      </c>
      <c r="CV750" s="284">
        <v>0.11165149000000001</v>
      </c>
      <c r="CW750" s="284">
        <v>0.40587234999999999</v>
      </c>
      <c r="CX750"/>
      <c r="CY750" s="158"/>
      <c r="CZ750" s="272"/>
      <c r="DA750"/>
      <c r="DB750" s="245"/>
      <c r="DC750"/>
      <c r="DD750"/>
      <c r="DE750"/>
      <c r="DF750"/>
      <c r="DG750"/>
      <c r="DH750"/>
      <c r="DI750"/>
      <c r="DJ750"/>
      <c r="DK750"/>
      <c r="DL750"/>
    </row>
    <row r="751" spans="1:116" ht="13.8" customHeight="1">
      <c r="A751" t="s">
        <v>3551</v>
      </c>
      <c r="B751" s="188" t="s">
        <v>317</v>
      </c>
      <c r="C751" s="151" t="str">
        <f t="shared" si="173"/>
        <v>A.100.26.205</v>
      </c>
      <c r="D751" s="54" t="s">
        <v>211</v>
      </c>
      <c r="E751" s="150" t="s">
        <v>352</v>
      </c>
      <c r="F751" s="153" t="str">
        <f t="shared" si="174"/>
        <v>Gadolinium from South China clays</v>
      </c>
      <c r="G751" s="154">
        <f t="shared" si="175"/>
        <v>48.044594000000004</v>
      </c>
      <c r="H751"/>
      <c r="I751"/>
      <c r="J751" s="227">
        <f t="shared" si="169"/>
        <v>65.667457740000003</v>
      </c>
      <c r="K751"/>
      <c r="L751" s="280">
        <f t="shared" si="170"/>
        <v>8.4101498100000001</v>
      </c>
      <c r="M751" s="280">
        <f t="shared" si="171"/>
        <v>4.54734908</v>
      </c>
      <c r="N751" s="281">
        <f t="shared" si="172"/>
        <v>45.503269750000001</v>
      </c>
      <c r="O751" s="280">
        <v>7.2066891000000002</v>
      </c>
      <c r="P751" s="219">
        <v>3.1146028000000001</v>
      </c>
      <c r="Q751" s="219">
        <v>1.1328788000000001</v>
      </c>
      <c r="R751" s="219">
        <v>0.92193860999999999</v>
      </c>
      <c r="S751" s="219">
        <v>1.4733772000000001</v>
      </c>
      <c r="T751" s="219">
        <v>2.0550185000000001</v>
      </c>
      <c r="U751" s="219">
        <v>3.9598154999999999</v>
      </c>
      <c r="V751" s="219">
        <v>0.29986748000000002</v>
      </c>
      <c r="W751" s="219">
        <v>45.019801999999999</v>
      </c>
      <c r="X751" s="219">
        <v>0</v>
      </c>
      <c r="Y751" s="219">
        <v>0</v>
      </c>
      <c r="Z751" s="219">
        <v>0</v>
      </c>
      <c r="AA751" s="219">
        <v>0.48346774999999997</v>
      </c>
      <c r="AB751" s="219">
        <v>0</v>
      </c>
      <c r="AC751"/>
      <c r="AD751" s="227">
        <f t="shared" si="164"/>
        <v>7.2066891000000002</v>
      </c>
      <c r="AE751" s="227">
        <f t="shared" si="165"/>
        <v>12.957498889999998</v>
      </c>
      <c r="AF751" s="227">
        <f t="shared" si="166"/>
        <v>5.03081683</v>
      </c>
      <c r="AG751" s="227">
        <f t="shared" si="167"/>
        <v>4.54734908</v>
      </c>
      <c r="AH751" s="227">
        <f t="shared" si="168"/>
        <v>45.019801999999999</v>
      </c>
      <c r="AI751"/>
      <c r="AJ751">
        <v>605.04949999999997</v>
      </c>
      <c r="AK751" s="155">
        <v>605.04949999999997</v>
      </c>
      <c r="AL751" s="155">
        <v>0</v>
      </c>
      <c r="AM751" s="155">
        <v>0</v>
      </c>
      <c r="AN751" s="155">
        <v>0</v>
      </c>
      <c r="AO751" s="155">
        <v>0</v>
      </c>
      <c r="AP751" s="155">
        <v>0</v>
      </c>
      <c r="AQ751"/>
      <c r="AR751" s="156">
        <v>2.35859</v>
      </c>
      <c r="AS751" s="156">
        <v>2.2519151000000002</v>
      </c>
      <c r="AT751" s="156">
        <v>6.3474378999999997E-2</v>
      </c>
      <c r="AU751" s="156">
        <v>4.3200534999999998E-2</v>
      </c>
      <c r="AV751" s="282">
        <f t="shared" si="179"/>
        <v>1.35006900645E-4</v>
      </c>
      <c r="AW751" s="282">
        <f t="shared" si="180"/>
        <v>2.3474252128468E-7</v>
      </c>
      <c r="AX751" s="283">
        <f t="shared" si="181"/>
        <v>6.0504949999999997</v>
      </c>
      <c r="AY751" s="157">
        <v>4.4585383000000002E-5</v>
      </c>
      <c r="AZ751" s="157">
        <v>1.3452485999999999E-7</v>
      </c>
      <c r="BA751" s="157">
        <v>3.6754114000000004E-12</v>
      </c>
      <c r="BB751" s="157">
        <v>0</v>
      </c>
      <c r="BC751" s="157">
        <v>0</v>
      </c>
      <c r="BD751" s="157">
        <v>2.4705545E-8</v>
      </c>
      <c r="BE751" s="157">
        <v>8.5568723000000002E-5</v>
      </c>
      <c r="BF751" s="157">
        <v>5.6340692999999999E-9</v>
      </c>
      <c r="BG751" s="157">
        <v>8.2124277E-8</v>
      </c>
      <c r="BH751" s="157">
        <v>9.6277227999999996E-9</v>
      </c>
      <c r="BI751" s="157">
        <v>0</v>
      </c>
      <c r="BJ751" s="157">
        <v>2.8198841000000001E-9</v>
      </c>
      <c r="BK751" s="157">
        <v>5.9178218000000002E-13</v>
      </c>
      <c r="BL751" s="157">
        <v>7.4408910999999996E-12</v>
      </c>
      <c r="BM751" s="157">
        <v>6.0195050000000003E-7</v>
      </c>
      <c r="BN751" s="157">
        <v>4.2261386000000003E-6</v>
      </c>
      <c r="BO751" s="157">
        <v>0</v>
      </c>
      <c r="BP751" s="157">
        <v>0</v>
      </c>
      <c r="BQ751" s="157">
        <v>6.0504949999999997</v>
      </c>
      <c r="BR751" s="157">
        <v>0</v>
      </c>
      <c r="BS751" s="157">
        <v>0</v>
      </c>
      <c r="BT751" s="157">
        <v>0</v>
      </c>
      <c r="BU751"/>
      <c r="BV751" s="155">
        <v>1.0626784E-2</v>
      </c>
      <c r="BW751" s="155">
        <v>5.8576072E-4</v>
      </c>
      <c r="BX751" s="155">
        <v>1.3396108E-3</v>
      </c>
      <c r="BY751" s="155">
        <v>3.8061771999999999E-5</v>
      </c>
      <c r="BZ751" s="155">
        <v>1.8163227E-3</v>
      </c>
      <c r="CA751" s="155">
        <v>5.4379483000000004E-6</v>
      </c>
      <c r="CB751" s="155">
        <v>2.5051132E-4</v>
      </c>
      <c r="CC751" s="155">
        <v>1.1034815E-4</v>
      </c>
      <c r="CD751" s="155">
        <v>2.9158282000000002E-3</v>
      </c>
      <c r="CE751" s="155">
        <v>2.6216459E-3</v>
      </c>
      <c r="CF751" s="155">
        <v>0</v>
      </c>
      <c r="CG751" s="155">
        <v>0</v>
      </c>
      <c r="CH751" s="155">
        <v>0</v>
      </c>
      <c r="CI751" s="155">
        <v>2.0572044999999999E-4</v>
      </c>
      <c r="CJ751" s="155">
        <v>7.3753583000000004E-4</v>
      </c>
      <c r="CK751" s="155">
        <v>0</v>
      </c>
      <c r="CL751" s="155">
        <v>0</v>
      </c>
      <c r="CM751"/>
      <c r="CN751" s="284">
        <v>0</v>
      </c>
      <c r="CO751" s="284">
        <v>48.044593999999996</v>
      </c>
      <c r="CP751" s="285">
        <v>0</v>
      </c>
      <c r="CQ751" s="284">
        <v>0.38416792</v>
      </c>
      <c r="CR751" s="284">
        <v>9.5235148999999998E-7</v>
      </c>
      <c r="CS751" s="284">
        <v>1.190297E-4</v>
      </c>
      <c r="CT751" s="284">
        <v>5.8337401999999997E-2</v>
      </c>
      <c r="CU751" s="284">
        <v>3.2242079000000001</v>
      </c>
      <c r="CV751" s="284">
        <v>6.3942019999999999E-3</v>
      </c>
      <c r="CW751" s="284">
        <v>2.3173223E-2</v>
      </c>
      <c r="CX751"/>
      <c r="CY751" s="158"/>
      <c r="CZ751" s="272"/>
      <c r="DA751"/>
      <c r="DB751" s="245"/>
      <c r="DC751"/>
      <c r="DD751"/>
      <c r="DE751"/>
      <c r="DF751"/>
      <c r="DG751"/>
      <c r="DH751"/>
      <c r="DI751"/>
      <c r="DJ751"/>
      <c r="DK751"/>
      <c r="DL751"/>
    </row>
    <row r="752" spans="1:116" ht="13.8" customHeight="1">
      <c r="A752" t="s">
        <v>3552</v>
      </c>
      <c r="B752" s="188" t="s">
        <v>317</v>
      </c>
      <c r="C752" s="151" t="str">
        <f t="shared" si="173"/>
        <v>A.100.26.206</v>
      </c>
      <c r="D752" s="54" t="s">
        <v>211</v>
      </c>
      <c r="E752" s="150" t="s">
        <v>352</v>
      </c>
      <c r="F752" s="153" t="str">
        <f t="shared" si="174"/>
        <v>Holmium from South China clays</v>
      </c>
      <c r="G752" s="154">
        <f t="shared" si="175"/>
        <v>73.380506666666662</v>
      </c>
      <c r="H752"/>
      <c r="I752"/>
      <c r="J752" s="227">
        <f t="shared" si="169"/>
        <v>486.87896474999997</v>
      </c>
      <c r="K752"/>
      <c r="L752" s="280">
        <f t="shared" si="170"/>
        <v>12.721661599999999</v>
      </c>
      <c r="M752" s="280">
        <f t="shared" si="171"/>
        <v>6.9545629900000003</v>
      </c>
      <c r="N752" s="281">
        <f t="shared" si="172"/>
        <v>456.19566415999998</v>
      </c>
      <c r="O752" s="280">
        <v>11.007076</v>
      </c>
      <c r="P752" s="219">
        <v>4.7648760000000001</v>
      </c>
      <c r="Q752" s="219">
        <v>1.7330706</v>
      </c>
      <c r="R752" s="219">
        <v>1.4090543</v>
      </c>
      <c r="S752" s="219">
        <v>2.2559228</v>
      </c>
      <c r="T752" s="219">
        <v>3.1013834</v>
      </c>
      <c r="U752" s="219">
        <v>5.9553010999999998</v>
      </c>
      <c r="V752" s="219">
        <v>0.45661638999999998</v>
      </c>
      <c r="W752" s="219">
        <v>455.45544999999998</v>
      </c>
      <c r="X752" s="219">
        <v>0</v>
      </c>
      <c r="Y752" s="219">
        <v>0</v>
      </c>
      <c r="Z752" s="219">
        <v>0</v>
      </c>
      <c r="AA752" s="219">
        <v>0.74021415999999995</v>
      </c>
      <c r="AB752" s="219">
        <v>0</v>
      </c>
      <c r="AC752"/>
      <c r="AD752" s="227">
        <f t="shared" si="164"/>
        <v>11.007076</v>
      </c>
      <c r="AE752" s="227">
        <f t="shared" si="165"/>
        <v>19.67622459</v>
      </c>
      <c r="AF752" s="227">
        <f t="shared" si="166"/>
        <v>7.6947771500000002</v>
      </c>
      <c r="AG752" s="227">
        <f t="shared" si="167"/>
        <v>6.9545629900000003</v>
      </c>
      <c r="AH752" s="227">
        <f t="shared" si="168"/>
        <v>455.45544999999998</v>
      </c>
      <c r="AI752"/>
      <c r="AJ752">
        <v>924.20791999999994</v>
      </c>
      <c r="AK752" s="155">
        <v>924.20791999999994</v>
      </c>
      <c r="AL752" s="155">
        <v>0</v>
      </c>
      <c r="AM752" s="155">
        <v>0</v>
      </c>
      <c r="AN752" s="155">
        <v>0</v>
      </c>
      <c r="AO752" s="155">
        <v>0</v>
      </c>
      <c r="AP752" s="155">
        <v>0</v>
      </c>
      <c r="AQ752"/>
      <c r="AR752" s="156">
        <v>3.6057923999999999</v>
      </c>
      <c r="AS752" s="156">
        <v>3.4428079</v>
      </c>
      <c r="AT752" s="156">
        <v>9.6996065000000006E-2</v>
      </c>
      <c r="AU752" s="156">
        <v>6.5988446000000006E-2</v>
      </c>
      <c r="AV752" s="282">
        <f t="shared" si="179"/>
        <v>2.0640335074E-4</v>
      </c>
      <c r="AW752" s="282">
        <f t="shared" si="180"/>
        <v>3.5871325680351003E-7</v>
      </c>
      <c r="AX752" s="283">
        <f t="shared" si="181"/>
        <v>9.2420791999999992</v>
      </c>
      <c r="AY752" s="157">
        <v>6.8097108999999993E-5</v>
      </c>
      <c r="AZ752" s="157">
        <v>2.0546541E-7</v>
      </c>
      <c r="BA752" s="157">
        <v>5.6136086000000004E-12</v>
      </c>
      <c r="BB752" s="157">
        <v>0</v>
      </c>
      <c r="BC752" s="157">
        <v>0</v>
      </c>
      <c r="BD752" s="157">
        <v>3.7758969999999998E-8</v>
      </c>
      <c r="BE752" s="157">
        <v>1.3093575999999999E-4</v>
      </c>
      <c r="BF752" s="157">
        <v>8.6108871000000006E-9</v>
      </c>
      <c r="BG752" s="157">
        <v>1.2563509000000001E-7</v>
      </c>
      <c r="BH752" s="157">
        <v>1.4732604E-8</v>
      </c>
      <c r="BI752" s="157">
        <v>0</v>
      </c>
      <c r="BJ752" s="157">
        <v>4.2515136000000003E-9</v>
      </c>
      <c r="BK752" s="157">
        <v>8.9710890999999996E-13</v>
      </c>
      <c r="BL752" s="157">
        <v>1.1241386E-11</v>
      </c>
      <c r="BM752" s="157">
        <v>9.1272276999999997E-7</v>
      </c>
      <c r="BN752" s="157">
        <v>6.4200000000000004E-6</v>
      </c>
      <c r="BO752" s="157">
        <v>0</v>
      </c>
      <c r="BP752" s="157">
        <v>0</v>
      </c>
      <c r="BQ752" s="157">
        <v>9.2420791999999992</v>
      </c>
      <c r="BR752" s="157">
        <v>0</v>
      </c>
      <c r="BS752" s="157">
        <v>0</v>
      </c>
      <c r="BT752" s="157">
        <v>0</v>
      </c>
      <c r="BU752"/>
      <c r="BV752" s="155">
        <v>1.6123820000000001E-2</v>
      </c>
      <c r="BW752" s="155">
        <v>8.9610384999999995E-4</v>
      </c>
      <c r="BX752" s="155">
        <v>2.0460432000000001E-3</v>
      </c>
      <c r="BY752" s="155">
        <v>5.7956842999999998E-5</v>
      </c>
      <c r="BZ752" s="155">
        <v>2.7803602E-3</v>
      </c>
      <c r="CA752" s="155">
        <v>8.3183227999999993E-6</v>
      </c>
      <c r="CB752" s="155">
        <v>3.8333926E-4</v>
      </c>
      <c r="CC752" s="155">
        <v>1.6879739E-4</v>
      </c>
      <c r="CD752" s="155">
        <v>4.3990451999999999E-3</v>
      </c>
      <c r="CE752" s="155">
        <v>3.9428170000000004E-3</v>
      </c>
      <c r="CF752" s="155">
        <v>0</v>
      </c>
      <c r="CG752" s="155">
        <v>0</v>
      </c>
      <c r="CH752" s="155">
        <v>0</v>
      </c>
      <c r="CI752" s="155">
        <v>3.1445889000000001E-4</v>
      </c>
      <c r="CJ752" s="155">
        <v>1.1265795999999999E-3</v>
      </c>
      <c r="CK752" s="155">
        <v>0</v>
      </c>
      <c r="CL752" s="155">
        <v>0</v>
      </c>
      <c r="CM752"/>
      <c r="CN752" s="284">
        <v>0</v>
      </c>
      <c r="CO752" s="284">
        <v>73.380504999999999</v>
      </c>
      <c r="CP752" s="285">
        <v>0</v>
      </c>
      <c r="CQ752" s="284">
        <v>0.58770692999999996</v>
      </c>
      <c r="CR752" s="284">
        <v>1.4308485000000001E-6</v>
      </c>
      <c r="CS752" s="284">
        <v>1.7899505000000001E-4</v>
      </c>
      <c r="CT752" s="284">
        <v>8.9293836000000001E-2</v>
      </c>
      <c r="CU752" s="284">
        <v>4.8758514999999996</v>
      </c>
      <c r="CV752" s="284">
        <v>9.7845823000000005E-3</v>
      </c>
      <c r="CW752" s="284">
        <v>3.5447623999999997E-2</v>
      </c>
      <c r="CX752"/>
      <c r="CY752" s="158"/>
      <c r="CZ752" s="272"/>
      <c r="DA752"/>
      <c r="DB752" s="50"/>
      <c r="DC752"/>
      <c r="DD752"/>
      <c r="DE752"/>
      <c r="DF752"/>
      <c r="DG752"/>
      <c r="DH752"/>
      <c r="DI752"/>
      <c r="DJ752"/>
      <c r="DK752"/>
      <c r="DL752"/>
    </row>
    <row r="753" spans="1:116" ht="13.8" customHeight="1">
      <c r="A753" t="s">
        <v>3553</v>
      </c>
      <c r="B753" s="188" t="s">
        <v>317</v>
      </c>
      <c r="C753" s="151" t="str">
        <f t="shared" si="173"/>
        <v>A.100.26.207</v>
      </c>
      <c r="D753" s="54" t="s">
        <v>211</v>
      </c>
      <c r="E753" s="150" t="s">
        <v>352</v>
      </c>
      <c r="F753" s="153" t="str">
        <f t="shared" si="174"/>
        <v>Lanthanum from South China clays</v>
      </c>
      <c r="G753" s="154">
        <f t="shared" si="175"/>
        <v>6.0147920666666668</v>
      </c>
      <c r="H753"/>
      <c r="I753"/>
      <c r="J753" s="227">
        <f t="shared" si="169"/>
        <v>117.12048719699999</v>
      </c>
      <c r="K753"/>
      <c r="L753" s="280">
        <f t="shared" si="170"/>
        <v>1.1858667399999998</v>
      </c>
      <c r="M753" s="280">
        <f t="shared" si="171"/>
        <v>0.56596937000000003</v>
      </c>
      <c r="N753" s="281">
        <f t="shared" si="172"/>
        <v>114.466432277</v>
      </c>
      <c r="O753" s="280">
        <v>0.90221881000000004</v>
      </c>
      <c r="P753" s="219">
        <v>0.3899455</v>
      </c>
      <c r="Q753" s="219">
        <v>0.14194802000000001</v>
      </c>
      <c r="R753" s="219">
        <v>0.11585584</v>
      </c>
      <c r="S753" s="219">
        <v>0.18501583999999999</v>
      </c>
      <c r="T753" s="219">
        <v>0.26137419000000001</v>
      </c>
      <c r="U753" s="219">
        <v>0.62362086999999999</v>
      </c>
      <c r="V753" s="219">
        <v>3.4075849999999998E-2</v>
      </c>
      <c r="W753" s="219">
        <v>114.40594</v>
      </c>
      <c r="X753" s="219">
        <v>0</v>
      </c>
      <c r="Y753" s="219">
        <v>0</v>
      </c>
      <c r="Z753" s="219">
        <v>0</v>
      </c>
      <c r="AA753" s="219">
        <v>6.0492276999999997E-2</v>
      </c>
      <c r="AB753" s="219">
        <v>0</v>
      </c>
      <c r="AC753"/>
      <c r="AD753" s="227">
        <f t="shared" si="164"/>
        <v>0.90221881000000004</v>
      </c>
      <c r="AE753" s="227">
        <f t="shared" si="165"/>
        <v>1.7518361099999999</v>
      </c>
      <c r="AF753" s="227">
        <f t="shared" si="166"/>
        <v>0.62646164700000007</v>
      </c>
      <c r="AG753" s="227">
        <f t="shared" si="167"/>
        <v>0.56596937000000003</v>
      </c>
      <c r="AH753" s="227">
        <f t="shared" si="168"/>
        <v>114.40594</v>
      </c>
      <c r="AI753"/>
      <c r="AJ753">
        <v>75.891088999999994</v>
      </c>
      <c r="AK753" s="155">
        <v>75.891088999999994</v>
      </c>
      <c r="AL753" s="155">
        <v>0</v>
      </c>
      <c r="AM753" s="155">
        <v>0</v>
      </c>
      <c r="AN753" s="155">
        <v>0</v>
      </c>
      <c r="AO753" s="155">
        <v>0</v>
      </c>
      <c r="AP753" s="155">
        <v>0</v>
      </c>
      <c r="AQ753"/>
      <c r="AR753" s="156">
        <v>0.29521396</v>
      </c>
      <c r="AS753" s="156">
        <v>0.28182941</v>
      </c>
      <c r="AT753" s="156">
        <v>7.9659320999999998E-3</v>
      </c>
      <c r="AU753" s="156">
        <v>5.4186238000000003E-3</v>
      </c>
      <c r="AV753" s="282">
        <f t="shared" si="179"/>
        <v>1.6896247025700001E-5</v>
      </c>
      <c r="AW753" s="282">
        <f t="shared" si="180"/>
        <v>2.9459808460268001E-8</v>
      </c>
      <c r="AX753" s="283">
        <f t="shared" si="181"/>
        <v>0.75891089</v>
      </c>
      <c r="AY753" s="157">
        <v>5.581727E-6</v>
      </c>
      <c r="AZ753" s="157">
        <v>1.6841417999999999E-8</v>
      </c>
      <c r="BA753" s="157">
        <v>4.6013159000000001E-13</v>
      </c>
      <c r="BB753" s="157">
        <v>0</v>
      </c>
      <c r="BC753" s="157">
        <v>0</v>
      </c>
      <c r="BD753" s="157">
        <v>3.1046336999999998E-9</v>
      </c>
      <c r="BE753" s="157">
        <v>1.0722455E-5</v>
      </c>
      <c r="BF753" s="157">
        <v>7.0800791999999996E-10</v>
      </c>
      <c r="BG753" s="157">
        <v>1.0283801999999999E-8</v>
      </c>
      <c r="BH753" s="157">
        <v>1.2056534999999999E-9</v>
      </c>
      <c r="BI753" s="157">
        <v>0</v>
      </c>
      <c r="BJ753" s="157">
        <v>4.1936778000000001E-10</v>
      </c>
      <c r="BK753" s="157">
        <v>7.3782178000000001E-14</v>
      </c>
      <c r="BL753" s="157">
        <v>1.0253465000000001E-12</v>
      </c>
      <c r="BM753" s="157">
        <v>7.3118812000000001E-8</v>
      </c>
      <c r="BN753" s="157">
        <v>5.1584157999999995E-7</v>
      </c>
      <c r="BO753" s="157">
        <v>0</v>
      </c>
      <c r="BP753" s="157">
        <v>0</v>
      </c>
      <c r="BQ753" s="157">
        <v>0.75891089</v>
      </c>
      <c r="BR753" s="157">
        <v>0</v>
      </c>
      <c r="BS753" s="157">
        <v>0</v>
      </c>
      <c r="BT753" s="157">
        <v>0</v>
      </c>
      <c r="BU753"/>
      <c r="BV753" s="155">
        <v>1.4275170999999999E-3</v>
      </c>
      <c r="BW753" s="155">
        <v>7.3352236000000004E-5</v>
      </c>
      <c r="BX753" s="155">
        <v>1.6770836E-4</v>
      </c>
      <c r="BY753" s="155">
        <v>4.3863709999999999E-6</v>
      </c>
      <c r="BZ753" s="155">
        <v>2.2790913000000001E-4</v>
      </c>
      <c r="CA753" s="155">
        <v>6.8146789999999998E-7</v>
      </c>
      <c r="CB753" s="155">
        <v>3.1370849999999998E-5</v>
      </c>
      <c r="CC753" s="155">
        <v>1.3828510000000001E-5</v>
      </c>
      <c r="CD753" s="155">
        <v>3.7710210000000002E-4</v>
      </c>
      <c r="CE753" s="155">
        <v>4.1283109000000003E-4</v>
      </c>
      <c r="CF753" s="155">
        <v>0</v>
      </c>
      <c r="CG753" s="155">
        <v>0</v>
      </c>
      <c r="CH753" s="155">
        <v>0</v>
      </c>
      <c r="CI753" s="155">
        <v>2.5838205E-5</v>
      </c>
      <c r="CJ753" s="155">
        <v>9.2508788999999994E-5</v>
      </c>
      <c r="CK753" s="155">
        <v>0</v>
      </c>
      <c r="CL753" s="155">
        <v>0</v>
      </c>
      <c r="CM753"/>
      <c r="CN753" s="284">
        <v>0</v>
      </c>
      <c r="CO753" s="284">
        <v>6.0147921000000002</v>
      </c>
      <c r="CP753" s="285">
        <v>0</v>
      </c>
      <c r="CQ753" s="284">
        <v>4.8106138999999999E-2</v>
      </c>
      <c r="CR753" s="284">
        <v>1.5296337000000001E-7</v>
      </c>
      <c r="CS753" s="284">
        <v>1.8787129000000001E-5</v>
      </c>
      <c r="CT753" s="284">
        <v>7.3178215000000001E-3</v>
      </c>
      <c r="CU753" s="284">
        <v>0.44404949999999999</v>
      </c>
      <c r="CV753" s="284">
        <v>8.0072848000000004E-4</v>
      </c>
      <c r="CW753" s="284">
        <v>2.9040009999999998E-3</v>
      </c>
      <c r="CX753"/>
      <c r="CY753" s="158"/>
      <c r="CZ753" s="272"/>
      <c r="DA753"/>
      <c r="DB753" s="50"/>
      <c r="DC753"/>
      <c r="DD753"/>
      <c r="DE753"/>
      <c r="DF753"/>
      <c r="DG753"/>
      <c r="DH753"/>
      <c r="DI753"/>
      <c r="DJ753"/>
      <c r="DK753"/>
      <c r="DL753"/>
    </row>
    <row r="754" spans="1:116" ht="13.8" customHeight="1">
      <c r="A754" t="s">
        <v>3554</v>
      </c>
      <c r="B754" s="188" t="s">
        <v>317</v>
      </c>
      <c r="C754" s="151" t="str">
        <f t="shared" si="173"/>
        <v>A.100.26.208</v>
      </c>
      <c r="D754" s="54" t="s">
        <v>211</v>
      </c>
      <c r="E754" s="150" t="s">
        <v>352</v>
      </c>
      <c r="F754" s="153" t="str">
        <f t="shared" si="174"/>
        <v>Lutetium from South China clays</v>
      </c>
      <c r="G754" s="154">
        <f t="shared" si="175"/>
        <v>1519.9667333333334</v>
      </c>
      <c r="H754"/>
      <c r="I754"/>
      <c r="J754" s="227">
        <f t="shared" si="169"/>
        <v>2695.6606167</v>
      </c>
      <c r="K754"/>
      <c r="L754" s="280">
        <f t="shared" si="170"/>
        <v>265.68132200000002</v>
      </c>
      <c r="M754" s="280">
        <f t="shared" si="171"/>
        <v>143.52957370000001</v>
      </c>
      <c r="N754" s="281">
        <f t="shared" si="172"/>
        <v>2058.4547109999999</v>
      </c>
      <c r="O754" s="280">
        <v>227.99501000000001</v>
      </c>
      <c r="P754" s="219">
        <v>98.401009000000002</v>
      </c>
      <c r="Q754" s="219">
        <v>35.72363</v>
      </c>
      <c r="R754" s="219">
        <v>29.215789000000001</v>
      </c>
      <c r="S754" s="219">
        <v>46.503295000000001</v>
      </c>
      <c r="T754" s="219">
        <v>64.230058</v>
      </c>
      <c r="U754" s="219">
        <v>125.73218</v>
      </c>
      <c r="V754" s="219">
        <v>9.4049347000000001</v>
      </c>
      <c r="W754" s="219">
        <v>2043.1782000000001</v>
      </c>
      <c r="X754" s="219">
        <v>0</v>
      </c>
      <c r="Y754" s="219">
        <v>0</v>
      </c>
      <c r="Z754" s="219">
        <v>0</v>
      </c>
      <c r="AA754" s="219">
        <v>15.276510999999999</v>
      </c>
      <c r="AB754" s="219">
        <v>0</v>
      </c>
      <c r="AC754"/>
      <c r="AD754" s="227">
        <f t="shared" si="164"/>
        <v>227.99501000000001</v>
      </c>
      <c r="AE754" s="227">
        <f t="shared" si="165"/>
        <v>409.21089570000004</v>
      </c>
      <c r="AF754" s="227">
        <f t="shared" si="166"/>
        <v>158.80608470000001</v>
      </c>
      <c r="AG754" s="227">
        <f t="shared" si="167"/>
        <v>143.52957370000001</v>
      </c>
      <c r="AH754" s="227">
        <f t="shared" si="168"/>
        <v>2043.1782000000001</v>
      </c>
      <c r="AI754"/>
      <c r="AJ754">
        <v>19149.505000000001</v>
      </c>
      <c r="AK754" s="155">
        <v>19149.505000000001</v>
      </c>
      <c r="AL754" s="155">
        <v>0</v>
      </c>
      <c r="AM754" s="155">
        <v>0</v>
      </c>
      <c r="AN754" s="155">
        <v>0</v>
      </c>
      <c r="AO754" s="155">
        <v>0</v>
      </c>
      <c r="AP754" s="155">
        <v>0</v>
      </c>
      <c r="AQ754"/>
      <c r="AR754" s="156">
        <v>74.519998000000001</v>
      </c>
      <c r="AS754" s="156">
        <v>71.145959000000005</v>
      </c>
      <c r="AT754" s="156">
        <v>2.0067645999999999</v>
      </c>
      <c r="AU754" s="156">
        <v>1.3672747000000001</v>
      </c>
      <c r="AV754" s="282">
        <f t="shared" si="179"/>
        <v>4.2653452547700005E-3</v>
      </c>
      <c r="AW754" s="282">
        <f t="shared" si="180"/>
        <v>7.4214668555549994E-6</v>
      </c>
      <c r="AX754" s="283">
        <f t="shared" si="181"/>
        <v>191.49504999999999</v>
      </c>
      <c r="AY754" s="157">
        <v>1.4105291E-3</v>
      </c>
      <c r="AZ754" s="157">
        <v>4.2559069000000002E-6</v>
      </c>
      <c r="BA754" s="157">
        <v>1.1627746000000001E-10</v>
      </c>
      <c r="BB754" s="157">
        <v>0</v>
      </c>
      <c r="BC754" s="157">
        <v>0</v>
      </c>
      <c r="BD754" s="157">
        <v>7.8290677000000005E-7</v>
      </c>
      <c r="BE754" s="157">
        <v>2.7023046999999998E-3</v>
      </c>
      <c r="BF754" s="157">
        <v>1.7854092999999999E-7</v>
      </c>
      <c r="BG754" s="157">
        <v>2.5935200999999999E-6</v>
      </c>
      <c r="BH754" s="157">
        <v>3.0381153999999999E-7</v>
      </c>
      <c r="BI754" s="157">
        <v>0</v>
      </c>
      <c r="BJ754" s="157">
        <v>8.9317913999999999E-8</v>
      </c>
      <c r="BK754" s="157">
        <v>1.8582515E-11</v>
      </c>
      <c r="BL754" s="157">
        <v>2.3461157999999999E-10</v>
      </c>
      <c r="BM754" s="157">
        <v>1.8866168000000002E-5</v>
      </c>
      <c r="BN754" s="157">
        <v>1.3286238E-4</v>
      </c>
      <c r="BO754" s="157">
        <v>0</v>
      </c>
      <c r="BP754" s="157">
        <v>0</v>
      </c>
      <c r="BQ754" s="157">
        <v>191.49504999999999</v>
      </c>
      <c r="BR754" s="157">
        <v>0</v>
      </c>
      <c r="BS754" s="157">
        <v>0</v>
      </c>
      <c r="BT754" s="157">
        <v>0</v>
      </c>
      <c r="BU754"/>
      <c r="BV754" s="155">
        <v>0.33529084999999997</v>
      </c>
      <c r="BW754" s="155">
        <v>1.8497543000000002E-2</v>
      </c>
      <c r="BX754" s="155">
        <v>4.2380705999999997E-2</v>
      </c>
      <c r="BY754" s="155">
        <v>1.1944830000000001E-3</v>
      </c>
      <c r="BZ754" s="155">
        <v>5.7334808000000001E-2</v>
      </c>
      <c r="CA754" s="155">
        <v>1.7144573999999999E-4</v>
      </c>
      <c r="CB754" s="155">
        <v>7.9051125999999999E-3</v>
      </c>
      <c r="CC754" s="155">
        <v>3.4790178999999999E-3</v>
      </c>
      <c r="CD754" s="155">
        <v>9.1226277999999994E-2</v>
      </c>
      <c r="CE754" s="155">
        <v>8.3242480999999993E-2</v>
      </c>
      <c r="CF754" s="155">
        <v>0</v>
      </c>
      <c r="CG754" s="155">
        <v>0</v>
      </c>
      <c r="CH754" s="155">
        <v>0</v>
      </c>
      <c r="CI754" s="155">
        <v>6.5163486999999997E-3</v>
      </c>
      <c r="CJ754" s="155">
        <v>2.3342629E-2</v>
      </c>
      <c r="CK754" s="155">
        <v>0</v>
      </c>
      <c r="CL754" s="155">
        <v>0</v>
      </c>
      <c r="CM754"/>
      <c r="CN754" s="284">
        <v>0</v>
      </c>
      <c r="CO754" s="284">
        <v>1519.9666999999999</v>
      </c>
      <c r="CP754" s="285">
        <v>0</v>
      </c>
      <c r="CQ754" s="284">
        <v>12.132358</v>
      </c>
      <c r="CR754" s="284">
        <v>3.0261119999999999E-5</v>
      </c>
      <c r="CS754" s="284">
        <v>3.7798020000000001E-3</v>
      </c>
      <c r="CT754" s="284">
        <v>1.8417668</v>
      </c>
      <c r="CU754" s="284">
        <v>101.79736</v>
      </c>
      <c r="CV754" s="284">
        <v>0.20177486</v>
      </c>
      <c r="CW754" s="284">
        <v>0.73059726999999997</v>
      </c>
      <c r="CX754"/>
      <c r="CY754" s="158"/>
      <c r="CZ754" s="272"/>
      <c r="DA754"/>
      <c r="DB754" s="50"/>
      <c r="DC754"/>
      <c r="DD754"/>
      <c r="DE754"/>
      <c r="DF754"/>
      <c r="DG754"/>
      <c r="DH754"/>
      <c r="DI754"/>
      <c r="DJ754"/>
      <c r="DK754"/>
      <c r="DL754"/>
    </row>
    <row r="755" spans="1:116" ht="13.8" customHeight="1">
      <c r="A755" t="s">
        <v>3555</v>
      </c>
      <c r="B755" s="188" t="s">
        <v>317</v>
      </c>
      <c r="C755" s="151" t="str">
        <f t="shared" si="173"/>
        <v>A.100.26.209</v>
      </c>
      <c r="D755" s="54" t="s">
        <v>211</v>
      </c>
      <c r="E755" s="150" t="s">
        <v>352</v>
      </c>
      <c r="F755" s="153" t="str">
        <f t="shared" si="174"/>
        <v>Neodymium from South China clays</v>
      </c>
      <c r="G755" s="154">
        <f t="shared" si="175"/>
        <v>73.44708</v>
      </c>
      <c r="H755"/>
      <c r="I755"/>
      <c r="J755" s="227">
        <f t="shared" si="169"/>
        <v>246.09988999000004</v>
      </c>
      <c r="K755"/>
      <c r="L755" s="280">
        <f t="shared" si="170"/>
        <v>13.0029816</v>
      </c>
      <c r="M755" s="280">
        <f t="shared" si="171"/>
        <v>6.9532314900000003</v>
      </c>
      <c r="N755" s="281">
        <f t="shared" si="172"/>
        <v>215.12661490000002</v>
      </c>
      <c r="O755" s="280">
        <v>11.017061999999999</v>
      </c>
      <c r="P755" s="219">
        <v>4.7631892000000002</v>
      </c>
      <c r="Q755" s="219">
        <v>1.7334259000000001</v>
      </c>
      <c r="R755" s="219">
        <v>1.4135382000000001</v>
      </c>
      <c r="S755" s="219">
        <v>2.2598931000000002</v>
      </c>
      <c r="T755" s="219">
        <v>3.1013834</v>
      </c>
      <c r="U755" s="219">
        <v>6.2281668999999997</v>
      </c>
      <c r="V755" s="219">
        <v>0.45661638999999998</v>
      </c>
      <c r="W755" s="219">
        <v>214.38614000000001</v>
      </c>
      <c r="X755" s="219">
        <v>0</v>
      </c>
      <c r="Y755" s="219">
        <v>0</v>
      </c>
      <c r="Z755" s="219">
        <v>0</v>
      </c>
      <c r="AA755" s="219">
        <v>0.74047490000000005</v>
      </c>
      <c r="AB755" s="219">
        <v>0</v>
      </c>
      <c r="AC755"/>
      <c r="AD755" s="227">
        <f t="shared" si="164"/>
        <v>11.017061999999999</v>
      </c>
      <c r="AE755" s="227">
        <f t="shared" si="165"/>
        <v>19.956213089999999</v>
      </c>
      <c r="AF755" s="227">
        <f t="shared" si="166"/>
        <v>7.69370639</v>
      </c>
      <c r="AG755" s="227">
        <f t="shared" si="167"/>
        <v>6.9532314900000003</v>
      </c>
      <c r="AH755" s="227">
        <f t="shared" si="168"/>
        <v>214.38614000000001</v>
      </c>
      <c r="AI755"/>
      <c r="AJ755">
        <v>925.24752000000001</v>
      </c>
      <c r="AK755" s="155">
        <v>925.24752000000001</v>
      </c>
      <c r="AL755" s="155">
        <v>0</v>
      </c>
      <c r="AM755" s="155">
        <v>0</v>
      </c>
      <c r="AN755" s="155">
        <v>0</v>
      </c>
      <c r="AO755" s="155">
        <v>0</v>
      </c>
      <c r="AP755" s="155">
        <v>0</v>
      </c>
      <c r="AQ755"/>
      <c r="AR755" s="156">
        <v>3.6086336000000001</v>
      </c>
      <c r="AS755" s="156">
        <v>3.4454891000000001</v>
      </c>
      <c r="AT755" s="156">
        <v>9.7081774999999995E-2</v>
      </c>
      <c r="AU755" s="156">
        <v>6.6062673000000002E-2</v>
      </c>
      <c r="AV755" s="282">
        <f t="shared" si="179"/>
        <v>2.0656409962899997E-4</v>
      </c>
      <c r="AW755" s="282">
        <f t="shared" si="180"/>
        <v>3.5903023183220007E-7</v>
      </c>
      <c r="AX755" s="283">
        <f t="shared" si="181"/>
        <v>9.2524751999999992</v>
      </c>
      <c r="AY755" s="157">
        <v>6.8158890000000002E-5</v>
      </c>
      <c r="AZ755" s="157">
        <v>2.0565182E-7</v>
      </c>
      <c r="BA755" s="157">
        <v>5.6187016E-12</v>
      </c>
      <c r="BB755" s="157">
        <v>0</v>
      </c>
      <c r="BC755" s="157">
        <v>0</v>
      </c>
      <c r="BD755" s="157">
        <v>3.7879129000000003E-8</v>
      </c>
      <c r="BE755" s="157">
        <v>1.3097637999999999E-4</v>
      </c>
      <c r="BF755" s="157">
        <v>8.6382891000000005E-9</v>
      </c>
      <c r="BG755" s="157">
        <v>1.2562412E-7</v>
      </c>
      <c r="BH755" s="157">
        <v>1.469103E-8</v>
      </c>
      <c r="BI755" s="157">
        <v>0</v>
      </c>
      <c r="BJ755" s="157">
        <v>4.4069591000000004E-9</v>
      </c>
      <c r="BK755" s="157">
        <v>9.0403960000000002E-13</v>
      </c>
      <c r="BL755" s="157">
        <v>1.1490890999999999E-11</v>
      </c>
      <c r="BM755" s="157">
        <v>9.1500990000000005E-7</v>
      </c>
      <c r="BN755" s="157">
        <v>6.4759406E-6</v>
      </c>
      <c r="BO755" s="157">
        <v>0</v>
      </c>
      <c r="BP755" s="157">
        <v>0</v>
      </c>
      <c r="BQ755" s="157">
        <v>9.2524751999999992</v>
      </c>
      <c r="BR755" s="157">
        <v>0</v>
      </c>
      <c r="BS755" s="157">
        <v>0</v>
      </c>
      <c r="BT755" s="157">
        <v>0</v>
      </c>
      <c r="BU755"/>
      <c r="BV755" s="155">
        <v>1.6324172000000001E-2</v>
      </c>
      <c r="BW755" s="155">
        <v>8.9605800000000003E-4</v>
      </c>
      <c r="BX755" s="155">
        <v>2.0478994999999999E-3</v>
      </c>
      <c r="BY755" s="155">
        <v>5.8015217E-5</v>
      </c>
      <c r="BZ755" s="155">
        <v>2.7838990999999999E-3</v>
      </c>
      <c r="CA755" s="155">
        <v>8.3265996999999994E-6</v>
      </c>
      <c r="CB755" s="155">
        <v>3.8225751000000002E-4</v>
      </c>
      <c r="CC755" s="155">
        <v>1.6896534999999999E-4</v>
      </c>
      <c r="CD755" s="155">
        <v>4.4122234E-3</v>
      </c>
      <c r="CE755" s="155">
        <v>4.1233805E-3</v>
      </c>
      <c r="CF755" s="155">
        <v>0</v>
      </c>
      <c r="CG755" s="155">
        <v>0</v>
      </c>
      <c r="CH755" s="155">
        <v>0</v>
      </c>
      <c r="CI755" s="155">
        <v>3.1530004999999998E-4</v>
      </c>
      <c r="CJ755" s="155">
        <v>1.1278468999999999E-3</v>
      </c>
      <c r="CK755" s="155">
        <v>0</v>
      </c>
      <c r="CL755" s="155">
        <v>0</v>
      </c>
      <c r="CM755"/>
      <c r="CN755" s="284">
        <v>0</v>
      </c>
      <c r="CO755" s="284">
        <v>73.447079000000002</v>
      </c>
      <c r="CP755" s="285">
        <v>0</v>
      </c>
      <c r="CQ755" s="284">
        <v>0.58765029999999996</v>
      </c>
      <c r="CR755" s="284">
        <v>1.5007495000000001E-6</v>
      </c>
      <c r="CS755" s="284">
        <v>1.8726238E-4</v>
      </c>
      <c r="CT755" s="284">
        <v>8.9386519999999997E-2</v>
      </c>
      <c r="CU755" s="284">
        <v>4.9966435999999996</v>
      </c>
      <c r="CV755" s="284">
        <v>9.7569709000000001E-3</v>
      </c>
      <c r="CW755" s="284">
        <v>3.5482895E-2</v>
      </c>
      <c r="CX755"/>
      <c r="CY755" s="158"/>
      <c r="CZ755" s="272"/>
      <c r="DA755"/>
      <c r="DB755" s="50"/>
      <c r="DC755"/>
      <c r="DD755"/>
      <c r="DE755"/>
      <c r="DF755"/>
      <c r="DG755"/>
      <c r="DH755"/>
      <c r="DI755"/>
      <c r="DJ755"/>
      <c r="DK755"/>
      <c r="DL755"/>
    </row>
    <row r="756" spans="1:116" ht="13.8" customHeight="1">
      <c r="A756" t="s">
        <v>3556</v>
      </c>
      <c r="B756" s="188" t="s">
        <v>317</v>
      </c>
      <c r="C756" s="151" t="str">
        <f t="shared" si="173"/>
        <v>A.100.26.210</v>
      </c>
      <c r="D756" s="54" t="s">
        <v>211</v>
      </c>
      <c r="E756" s="150" t="s">
        <v>352</v>
      </c>
      <c r="F756" s="153" t="str">
        <f t="shared" si="174"/>
        <v>Praseodymium from South China clays</v>
      </c>
      <c r="G756" s="154">
        <f t="shared" si="175"/>
        <v>135.17050666666668</v>
      </c>
      <c r="H756"/>
      <c r="I756"/>
      <c r="J756" s="227">
        <f t="shared" si="169"/>
        <v>169.75343812</v>
      </c>
      <c r="K756"/>
      <c r="L756" s="280">
        <f t="shared" si="170"/>
        <v>23.7173695</v>
      </c>
      <c r="M756" s="280">
        <f t="shared" si="171"/>
        <v>12.82343322</v>
      </c>
      <c r="N756" s="281">
        <f t="shared" si="172"/>
        <v>112.9370594</v>
      </c>
      <c r="O756" s="280">
        <v>20.275576000000001</v>
      </c>
      <c r="P756" s="219">
        <v>8.7854819000000006</v>
      </c>
      <c r="Q756" s="219">
        <v>3.1996853999999999</v>
      </c>
      <c r="R756" s="219">
        <v>2.6062110999999999</v>
      </c>
      <c r="S756" s="219">
        <v>4.1636505000000001</v>
      </c>
      <c r="T756" s="219">
        <v>5.7539939000000002</v>
      </c>
      <c r="U756" s="219">
        <v>11.193514</v>
      </c>
      <c r="V756" s="219">
        <v>0.83826592</v>
      </c>
      <c r="W756" s="219">
        <v>111.57426</v>
      </c>
      <c r="X756" s="219">
        <v>0</v>
      </c>
      <c r="Y756" s="219">
        <v>0</v>
      </c>
      <c r="Z756" s="219">
        <v>0</v>
      </c>
      <c r="AA756" s="219">
        <v>1.3627994000000001</v>
      </c>
      <c r="AB756" s="219">
        <v>0</v>
      </c>
      <c r="AC756"/>
      <c r="AD756" s="227">
        <f t="shared" si="164"/>
        <v>20.275576000000001</v>
      </c>
      <c r="AE756" s="227">
        <f t="shared" si="165"/>
        <v>36.540802720000002</v>
      </c>
      <c r="AF756" s="227">
        <f t="shared" si="166"/>
        <v>14.18623262</v>
      </c>
      <c r="AG756" s="227">
        <f t="shared" si="167"/>
        <v>12.82343322</v>
      </c>
      <c r="AH756" s="227">
        <f t="shared" si="168"/>
        <v>111.57426</v>
      </c>
      <c r="AI756"/>
      <c r="AJ756">
        <v>1702.8713</v>
      </c>
      <c r="AK756" s="155">
        <v>1702.8713</v>
      </c>
      <c r="AL756" s="155">
        <v>0</v>
      </c>
      <c r="AM756" s="155">
        <v>0</v>
      </c>
      <c r="AN756" s="155">
        <v>0</v>
      </c>
      <c r="AO756" s="155">
        <v>0</v>
      </c>
      <c r="AP756" s="155">
        <v>0</v>
      </c>
      <c r="AQ756"/>
      <c r="AR756" s="156">
        <v>6.6479175000000001</v>
      </c>
      <c r="AS756" s="156">
        <v>6.3475248000000004</v>
      </c>
      <c r="AT756" s="156">
        <v>0.17880768</v>
      </c>
      <c r="AU756" s="156">
        <v>0.12158500999999999</v>
      </c>
      <c r="AV756" s="282">
        <f t="shared" si="179"/>
        <v>3.8054704714399998E-4</v>
      </c>
      <c r="AW756" s="282">
        <f t="shared" si="180"/>
        <v>6.6127101879140007E-7</v>
      </c>
      <c r="AX756" s="283">
        <f t="shared" si="181"/>
        <v>17.028713</v>
      </c>
      <c r="AY756" s="157">
        <v>1.2543822999999999E-4</v>
      </c>
      <c r="AZ756" s="157">
        <v>3.7847741000000001E-7</v>
      </c>
      <c r="BA756" s="157">
        <v>1.0340544000000001E-11</v>
      </c>
      <c r="BB756" s="157">
        <v>0</v>
      </c>
      <c r="BC756" s="157">
        <v>0</v>
      </c>
      <c r="BD756" s="157">
        <v>6.9839644000000001E-8</v>
      </c>
      <c r="BE756" s="157">
        <v>2.4151471999999999E-4</v>
      </c>
      <c r="BF756" s="157">
        <v>1.5926846000000001E-8</v>
      </c>
      <c r="BG756" s="157">
        <v>2.3172796000000001E-7</v>
      </c>
      <c r="BH756" s="157">
        <v>2.7152366000000001E-8</v>
      </c>
      <c r="BI756" s="157">
        <v>0</v>
      </c>
      <c r="BJ756" s="157">
        <v>7.9535169999999995E-9</v>
      </c>
      <c r="BK756" s="157">
        <v>1.6581584E-12</v>
      </c>
      <c r="BL756" s="157">
        <v>2.0921088999999999E-11</v>
      </c>
      <c r="BM756" s="157">
        <v>1.6848515E-6</v>
      </c>
      <c r="BN756" s="157">
        <v>1.1839406E-5</v>
      </c>
      <c r="BO756" s="157">
        <v>0</v>
      </c>
      <c r="BP756" s="157">
        <v>0</v>
      </c>
      <c r="BQ756" s="157">
        <v>17.028713</v>
      </c>
      <c r="BR756" s="157">
        <v>0</v>
      </c>
      <c r="BS756" s="157">
        <v>0</v>
      </c>
      <c r="BT756" s="157">
        <v>0</v>
      </c>
      <c r="BU756"/>
      <c r="BV756" s="155">
        <v>2.9930176999999999E-2</v>
      </c>
      <c r="BW756" s="155">
        <v>1.6529002E-3</v>
      </c>
      <c r="BX756" s="155">
        <v>3.7689122999999998E-3</v>
      </c>
      <c r="BY756" s="155">
        <v>1.0649175000000001E-4</v>
      </c>
      <c r="BZ756" s="155">
        <v>5.1307923999999996E-3</v>
      </c>
      <c r="CA756" s="155">
        <v>1.5364755999999999E-5</v>
      </c>
      <c r="CB756" s="155">
        <v>7.0649886999999995E-4</v>
      </c>
      <c r="CC756" s="155">
        <v>3.1178530000000002E-4</v>
      </c>
      <c r="CD756" s="155">
        <v>8.1695125999999996E-3</v>
      </c>
      <c r="CE756" s="155">
        <v>7.4108074999999999E-3</v>
      </c>
      <c r="CF756" s="155">
        <v>0</v>
      </c>
      <c r="CG756" s="155">
        <v>0</v>
      </c>
      <c r="CH756" s="155">
        <v>0</v>
      </c>
      <c r="CI756" s="155">
        <v>5.813662E-4</v>
      </c>
      <c r="CJ756" s="155">
        <v>2.0757452E-3</v>
      </c>
      <c r="CK756" s="155">
        <v>0</v>
      </c>
      <c r="CL756" s="155">
        <v>0</v>
      </c>
      <c r="CM756"/>
      <c r="CN756" s="284">
        <v>0</v>
      </c>
      <c r="CO756" s="284">
        <v>135.1705</v>
      </c>
      <c r="CP756" s="285">
        <v>0</v>
      </c>
      <c r="CQ756" s="284">
        <v>1.0839846</v>
      </c>
      <c r="CR756" s="284">
        <v>2.6941149E-6</v>
      </c>
      <c r="CS756" s="284">
        <v>3.3649999999999999E-4</v>
      </c>
      <c r="CT756" s="284">
        <v>0.16475735999999999</v>
      </c>
      <c r="CU756" s="284">
        <v>9.0682969999999994</v>
      </c>
      <c r="CV756" s="284">
        <v>1.8033103000000002E-2</v>
      </c>
      <c r="CW756" s="284">
        <v>6.5475228999999996E-2</v>
      </c>
      <c r="CX756"/>
      <c r="CY756" s="158"/>
      <c r="CZ756" s="272"/>
      <c r="DA756"/>
      <c r="DB756" s="50"/>
      <c r="DC756"/>
      <c r="DD756"/>
      <c r="DE756"/>
      <c r="DF756"/>
      <c r="DG756"/>
      <c r="DH756"/>
      <c r="DI756"/>
      <c r="DJ756"/>
      <c r="DK756"/>
      <c r="DL756"/>
    </row>
    <row r="757" spans="1:116" ht="13.8" customHeight="1">
      <c r="A757" t="s">
        <v>3557</v>
      </c>
      <c r="B757" s="188" t="s">
        <v>317</v>
      </c>
      <c r="C757" s="151" t="str">
        <f t="shared" si="173"/>
        <v>A.100.26.211</v>
      </c>
      <c r="D757" s="54" t="s">
        <v>211</v>
      </c>
      <c r="E757" s="150" t="s">
        <v>352</v>
      </c>
      <c r="F757" s="153" t="str">
        <f t="shared" si="174"/>
        <v>Samarium from South China clays</v>
      </c>
      <c r="G757" s="154">
        <f t="shared" si="175"/>
        <v>28.473514666666667</v>
      </c>
      <c r="H757"/>
      <c r="I757"/>
      <c r="J757" s="227">
        <f t="shared" si="169"/>
        <v>131.13861852000002</v>
      </c>
      <c r="K757"/>
      <c r="L757" s="280">
        <f t="shared" si="170"/>
        <v>4.9335776100000004</v>
      </c>
      <c r="M757" s="280">
        <f t="shared" si="171"/>
        <v>2.6969292800000004</v>
      </c>
      <c r="N757" s="281">
        <f t="shared" si="172"/>
        <v>119.23708443000001</v>
      </c>
      <c r="O757" s="280">
        <v>4.2710271999999998</v>
      </c>
      <c r="P757" s="219">
        <v>1.8484210000000001</v>
      </c>
      <c r="Q757" s="219">
        <v>0.67131386000000004</v>
      </c>
      <c r="R757" s="219">
        <v>0.54807326999999995</v>
      </c>
      <c r="S757" s="219">
        <v>0.87465643999999998</v>
      </c>
      <c r="T757" s="219">
        <v>1.1957629000000001</v>
      </c>
      <c r="U757" s="219">
        <v>2.3150849999999998</v>
      </c>
      <c r="V757" s="219">
        <v>0.17719441999999999</v>
      </c>
      <c r="W757" s="219">
        <v>118.95050000000001</v>
      </c>
      <c r="X757" s="219">
        <v>0</v>
      </c>
      <c r="Y757" s="219">
        <v>0</v>
      </c>
      <c r="Z757" s="219">
        <v>0</v>
      </c>
      <c r="AA757" s="219">
        <v>0.28658443</v>
      </c>
      <c r="AB757" s="219">
        <v>0</v>
      </c>
      <c r="AC757"/>
      <c r="AD757" s="227">
        <f t="shared" si="164"/>
        <v>4.2710271999999998</v>
      </c>
      <c r="AE757" s="227">
        <f t="shared" si="165"/>
        <v>7.6305068900000004</v>
      </c>
      <c r="AF757" s="227">
        <f t="shared" si="166"/>
        <v>2.9835137100000004</v>
      </c>
      <c r="AG757" s="227">
        <f t="shared" si="167"/>
        <v>2.6969292800000004</v>
      </c>
      <c r="AH757" s="227">
        <f t="shared" si="168"/>
        <v>118.95050000000001</v>
      </c>
      <c r="AI757"/>
      <c r="AJ757">
        <v>358.66336999999999</v>
      </c>
      <c r="AK757" s="155">
        <v>358.66336999999999</v>
      </c>
      <c r="AL757" s="155">
        <v>0</v>
      </c>
      <c r="AM757" s="155">
        <v>0</v>
      </c>
      <c r="AN757" s="155">
        <v>0</v>
      </c>
      <c r="AO757" s="155">
        <v>0</v>
      </c>
      <c r="AP757" s="155">
        <v>0</v>
      </c>
      <c r="AQ757"/>
      <c r="AR757" s="156">
        <v>1.398719</v>
      </c>
      <c r="AS757" s="156">
        <v>1.3354809000000001</v>
      </c>
      <c r="AT757" s="156">
        <v>3.7629580000000003E-2</v>
      </c>
      <c r="AU757" s="156">
        <v>2.5608564E-2</v>
      </c>
      <c r="AV757" s="282">
        <f t="shared" si="179"/>
        <v>8.0064801961000006E-5</v>
      </c>
      <c r="AW757" s="282">
        <f t="shared" si="180"/>
        <v>1.3916264976546001E-7</v>
      </c>
      <c r="AX757" s="283">
        <f t="shared" si="181"/>
        <v>3.5866337000000001</v>
      </c>
      <c r="AY757" s="157">
        <v>2.6423421999999999E-5</v>
      </c>
      <c r="AZ757" s="157">
        <v>7.9725842000000005E-8</v>
      </c>
      <c r="BA757" s="157">
        <v>2.1782238999999998E-12</v>
      </c>
      <c r="BB757" s="157">
        <v>0</v>
      </c>
      <c r="BC757" s="157">
        <v>0</v>
      </c>
      <c r="BD757" s="157">
        <v>1.4686931000000001E-8</v>
      </c>
      <c r="BE757" s="157">
        <v>5.0781198000000002E-5</v>
      </c>
      <c r="BF757" s="157">
        <v>3.3493366000000001E-9</v>
      </c>
      <c r="BG757" s="157">
        <v>4.8724E-8</v>
      </c>
      <c r="BH757" s="157">
        <v>5.7044257000000002E-9</v>
      </c>
      <c r="BI757" s="157">
        <v>0</v>
      </c>
      <c r="BJ757" s="157">
        <v>1.6521594E-9</v>
      </c>
      <c r="BK757" s="157">
        <v>3.4764355999999999E-13</v>
      </c>
      <c r="BL757" s="157">
        <v>4.3601980000000004E-12</v>
      </c>
      <c r="BM757" s="157">
        <v>3.5331682999999998E-7</v>
      </c>
      <c r="BN757" s="157">
        <v>2.4921782000000002E-6</v>
      </c>
      <c r="BO757" s="157">
        <v>0</v>
      </c>
      <c r="BP757" s="157">
        <v>0</v>
      </c>
      <c r="BQ757" s="157">
        <v>3.5866337000000001</v>
      </c>
      <c r="BR757" s="157">
        <v>0</v>
      </c>
      <c r="BS757" s="157">
        <v>0</v>
      </c>
      <c r="BT757" s="157">
        <v>0</v>
      </c>
      <c r="BU757"/>
      <c r="BV757" s="155">
        <v>6.2481018999999997E-3</v>
      </c>
      <c r="BW757" s="155">
        <v>3.4751569000000002E-4</v>
      </c>
      <c r="BX757" s="155">
        <v>7.9391715000000005E-4</v>
      </c>
      <c r="BY757" s="155">
        <v>2.2490020000000001E-5</v>
      </c>
      <c r="BZ757" s="155">
        <v>1.0780493999999999E-3</v>
      </c>
      <c r="CA757" s="155">
        <v>3.2224878999999998E-6</v>
      </c>
      <c r="CB757" s="155">
        <v>1.4842796000000001E-4</v>
      </c>
      <c r="CC757" s="155">
        <v>6.5391494000000003E-5</v>
      </c>
      <c r="CD757" s="155">
        <v>1.6968768E-3</v>
      </c>
      <c r="CE757" s="155">
        <v>1.5327450000000001E-3</v>
      </c>
      <c r="CF757" s="155">
        <v>0</v>
      </c>
      <c r="CG757" s="155">
        <v>0</v>
      </c>
      <c r="CH757" s="155">
        <v>0</v>
      </c>
      <c r="CI757" s="155">
        <v>1.2226674E-4</v>
      </c>
      <c r="CJ757" s="155">
        <v>4.3719906999999998E-4</v>
      </c>
      <c r="CK757" s="155">
        <v>0</v>
      </c>
      <c r="CL757" s="155">
        <v>0</v>
      </c>
      <c r="CM757"/>
      <c r="CN757" s="284">
        <v>0</v>
      </c>
      <c r="CO757" s="284">
        <v>28.473514999999999</v>
      </c>
      <c r="CP757" s="285">
        <v>0</v>
      </c>
      <c r="CQ757" s="284">
        <v>0.22792751999999999</v>
      </c>
      <c r="CR757" s="284">
        <v>5.5622573999999995E-7</v>
      </c>
      <c r="CS757" s="284">
        <v>6.9584157999999995E-5</v>
      </c>
      <c r="CT757" s="284">
        <v>3.4625466000000001E-2</v>
      </c>
      <c r="CU757" s="284">
        <v>1.8937029999999999</v>
      </c>
      <c r="CV757" s="284">
        <v>3.7885647000000001E-3</v>
      </c>
      <c r="CW757" s="284">
        <v>1.3732279999999999E-2</v>
      </c>
      <c r="CX757"/>
      <c r="CY757" s="158"/>
      <c r="CZ757" s="272"/>
      <c r="DA757"/>
      <c r="DB757" s="50"/>
      <c r="DC757"/>
      <c r="DD757"/>
      <c r="DE757"/>
      <c r="DF757"/>
      <c r="DG757"/>
      <c r="DH757"/>
      <c r="DI757"/>
      <c r="DJ757"/>
      <c r="DK757"/>
      <c r="DL757"/>
    </row>
    <row r="758" spans="1:116" ht="13.8" customHeight="1">
      <c r="A758" t="s">
        <v>3558</v>
      </c>
      <c r="B758" s="188" t="s">
        <v>317</v>
      </c>
      <c r="C758" s="151" t="str">
        <f t="shared" si="173"/>
        <v>A.100.26.212</v>
      </c>
      <c r="D758" s="54" t="s">
        <v>211</v>
      </c>
      <c r="E758" s="150" t="s">
        <v>352</v>
      </c>
      <c r="F758" s="153" t="str">
        <f t="shared" si="174"/>
        <v>Thulium from South China clays</v>
      </c>
      <c r="G758" s="154">
        <f t="shared" si="175"/>
        <v>9147.7733333333326</v>
      </c>
      <c r="H758"/>
      <c r="I758"/>
      <c r="J758" s="227">
        <f t="shared" si="169"/>
        <v>8185.6876270000002</v>
      </c>
      <c r="K758"/>
      <c r="L758" s="280">
        <f t="shared" si="170"/>
        <v>1603.6334999999999</v>
      </c>
      <c r="M758" s="280">
        <f t="shared" si="171"/>
        <v>865.58754600000009</v>
      </c>
      <c r="N758" s="281">
        <f t="shared" si="172"/>
        <v>4344.3005809999995</v>
      </c>
      <c r="O758" s="280">
        <v>1372.1659999999999</v>
      </c>
      <c r="P758" s="286">
        <v>592.94874000000004</v>
      </c>
      <c r="Q758" s="286">
        <v>215.88207</v>
      </c>
      <c r="R758" s="286">
        <v>175.77294000000001</v>
      </c>
      <c r="S758" s="219">
        <v>281.12720000000002</v>
      </c>
      <c r="T758" s="219">
        <v>386.9538</v>
      </c>
      <c r="U758" s="219">
        <v>759.77955999999995</v>
      </c>
      <c r="V758" s="219">
        <v>56.756735999999997</v>
      </c>
      <c r="W758" s="219">
        <v>4252.3761999999997</v>
      </c>
      <c r="X758" s="219">
        <v>0</v>
      </c>
      <c r="Y758" s="219">
        <v>0</v>
      </c>
      <c r="Z758" s="219">
        <v>0</v>
      </c>
      <c r="AA758" s="219">
        <v>91.924380999999997</v>
      </c>
      <c r="AB758" s="219">
        <v>0</v>
      </c>
      <c r="AC758"/>
      <c r="AD758" s="227">
        <f t="shared" si="164"/>
        <v>1372.1659999999999</v>
      </c>
      <c r="AE758" s="227">
        <f t="shared" si="165"/>
        <v>2469.2210460000001</v>
      </c>
      <c r="AF758" s="227">
        <f t="shared" si="166"/>
        <v>957.51192700000013</v>
      </c>
      <c r="AG758" s="227">
        <f t="shared" si="167"/>
        <v>865.58754600000009</v>
      </c>
      <c r="AH758" s="227">
        <f t="shared" si="168"/>
        <v>4252.3761999999997</v>
      </c>
      <c r="AI758"/>
      <c r="AJ758">
        <v>115261.93</v>
      </c>
      <c r="AK758" s="155">
        <v>115261.93</v>
      </c>
      <c r="AL758" s="155">
        <v>0</v>
      </c>
      <c r="AM758" s="155">
        <v>0</v>
      </c>
      <c r="AN758" s="155">
        <v>0</v>
      </c>
      <c r="AO758" s="155">
        <v>0</v>
      </c>
      <c r="AP758" s="155">
        <v>0</v>
      </c>
      <c r="AQ758"/>
      <c r="AR758" s="156">
        <v>449.18126999999998</v>
      </c>
      <c r="AS758" s="156">
        <v>428.86452000000003</v>
      </c>
      <c r="AT758" s="156">
        <v>12.087045</v>
      </c>
      <c r="AU758" s="156">
        <v>8.2297019000000002</v>
      </c>
      <c r="AV758" s="282">
        <f t="shared" si="179"/>
        <v>2.5711302715400002E-2</v>
      </c>
      <c r="AW758" s="282">
        <f t="shared" si="180"/>
        <v>4.4700609389259996E-5</v>
      </c>
      <c r="AX758" s="283">
        <f t="shared" si="181"/>
        <v>1152.6193000000001</v>
      </c>
      <c r="AY758" s="157">
        <v>8.4891337999999997E-3</v>
      </c>
      <c r="AZ758" s="157">
        <v>2.5613765999999999E-5</v>
      </c>
      <c r="BA758" s="157">
        <v>6.9980467000000002E-10</v>
      </c>
      <c r="BB758" s="157">
        <v>0</v>
      </c>
      <c r="BC758" s="157">
        <v>0</v>
      </c>
      <c r="BD758" s="157">
        <v>4.7102553999999996E-6</v>
      </c>
      <c r="BE758" s="157">
        <v>1.6301671E-2</v>
      </c>
      <c r="BF758" s="157">
        <v>1.074168E-6</v>
      </c>
      <c r="BG758" s="157">
        <v>1.5638626000000001E-5</v>
      </c>
      <c r="BH758" s="157">
        <v>1.83223E-6</v>
      </c>
      <c r="BI758" s="157">
        <v>0</v>
      </c>
      <c r="BJ758" s="157">
        <v>5.3959120999999997E-7</v>
      </c>
      <c r="BK758" s="157">
        <v>1.1211679E-10</v>
      </c>
      <c r="BL758" s="157">
        <v>1.4162577999999999E-9</v>
      </c>
      <c r="BM758" s="157">
        <v>1.1378438999999999E-4</v>
      </c>
      <c r="BN758" s="157">
        <v>8.0200327000000003E-4</v>
      </c>
      <c r="BO758" s="157">
        <v>0</v>
      </c>
      <c r="BP758" s="157">
        <v>0</v>
      </c>
      <c r="BQ758" s="157">
        <v>1152.6193000000001</v>
      </c>
      <c r="BR758" s="157">
        <v>0</v>
      </c>
      <c r="BS758" s="157">
        <v>0</v>
      </c>
      <c r="BT758" s="157">
        <v>0</v>
      </c>
      <c r="BU758"/>
      <c r="BV758" s="155">
        <v>2.0223756000000002</v>
      </c>
      <c r="BW758" s="155">
        <v>0.11154819000000001</v>
      </c>
      <c r="BX758" s="155">
        <v>0.25506420000000002</v>
      </c>
      <c r="BY758" s="155">
        <v>7.2090091999999998E-3</v>
      </c>
      <c r="BZ758" s="155">
        <v>0.34638081999999998</v>
      </c>
      <c r="CA758" s="155">
        <v>1.0366175E-3</v>
      </c>
      <c r="CB758" s="155">
        <v>4.7674240999999999E-2</v>
      </c>
      <c r="CC758" s="155">
        <v>2.1035290000000002E-2</v>
      </c>
      <c r="CD758" s="155">
        <v>0.54969316000000001</v>
      </c>
      <c r="CE758" s="155">
        <v>0.50301994000000005</v>
      </c>
      <c r="CF758" s="155">
        <v>0</v>
      </c>
      <c r="CG758" s="155">
        <v>0</v>
      </c>
      <c r="CH758" s="155">
        <v>0</v>
      </c>
      <c r="CI758" s="155">
        <v>3.9213576999999999E-2</v>
      </c>
      <c r="CJ758" s="155">
        <v>0.14050056999999999</v>
      </c>
      <c r="CK758" s="155">
        <v>0</v>
      </c>
      <c r="CL758" s="155">
        <v>0</v>
      </c>
      <c r="CM758"/>
      <c r="CN758" s="284">
        <v>0</v>
      </c>
      <c r="CO758" s="284">
        <v>9147.7734999999993</v>
      </c>
      <c r="CP758" s="285">
        <v>0</v>
      </c>
      <c r="CQ758" s="284">
        <v>73.155050000000003</v>
      </c>
      <c r="CR758" s="284">
        <v>1.8287267999999999E-4</v>
      </c>
      <c r="CS758" s="284">
        <v>2.284098E-2</v>
      </c>
      <c r="CT758" s="284">
        <v>11.122460999999999</v>
      </c>
      <c r="CU758" s="284">
        <v>614.75456999999994</v>
      </c>
      <c r="CV758" s="284">
        <v>1.216866</v>
      </c>
      <c r="CW758" s="284">
        <v>4.4174322999999998</v>
      </c>
      <c r="CX758"/>
      <c r="CY758" s="158"/>
      <c r="CZ758" s="272"/>
      <c r="DA758"/>
      <c r="DB758" s="50"/>
      <c r="DC758"/>
      <c r="DD758"/>
      <c r="DE758"/>
      <c r="DF758"/>
      <c r="DG758"/>
      <c r="DH758"/>
      <c r="DI758"/>
      <c r="DJ758"/>
      <c r="DK758"/>
      <c r="DL758"/>
    </row>
    <row r="759" spans="1:116" ht="13.8" customHeight="1">
      <c r="A759" t="s">
        <v>3559</v>
      </c>
      <c r="B759" s="188" t="s">
        <v>317</v>
      </c>
      <c r="C759" s="151" t="str">
        <f t="shared" si="173"/>
        <v>A.100.26.213</v>
      </c>
      <c r="D759" s="54" t="s">
        <v>211</v>
      </c>
      <c r="E759" s="150" t="s">
        <v>352</v>
      </c>
      <c r="F759" s="153" t="str">
        <f t="shared" si="174"/>
        <v>Terbium from South China clays</v>
      </c>
      <c r="G759" s="154">
        <f t="shared" si="175"/>
        <v>753.44899999999996</v>
      </c>
      <c r="H759"/>
      <c r="I759"/>
      <c r="J759" s="227">
        <f t="shared" si="169"/>
        <v>2149.1304067999999</v>
      </c>
      <c r="K759"/>
      <c r="L759" s="280">
        <f t="shared" si="170"/>
        <v>132.01709599999998</v>
      </c>
      <c r="M759" s="280">
        <f t="shared" si="171"/>
        <v>71.386777499999994</v>
      </c>
      <c r="N759" s="281">
        <f t="shared" si="172"/>
        <v>1832.7091832999999</v>
      </c>
      <c r="O759" s="280">
        <v>113.01734999999999</v>
      </c>
      <c r="P759" s="286">
        <v>48.924267999999998</v>
      </c>
      <c r="Q759" s="219">
        <v>17.794118000000001</v>
      </c>
      <c r="R759" s="286">
        <v>14.467618999999999</v>
      </c>
      <c r="S759" s="219">
        <v>23.161919000000001</v>
      </c>
      <c r="T759" s="219">
        <v>31.872221</v>
      </c>
      <c r="U759" s="219">
        <v>62.515337000000002</v>
      </c>
      <c r="V759" s="219">
        <v>4.6683915000000002</v>
      </c>
      <c r="W759" s="219">
        <v>1825.1088999999999</v>
      </c>
      <c r="X759" s="219">
        <v>0</v>
      </c>
      <c r="Y759" s="219">
        <v>0</v>
      </c>
      <c r="Z759" s="219">
        <v>0</v>
      </c>
      <c r="AA759" s="219">
        <v>7.6002833000000001</v>
      </c>
      <c r="AB759" s="219">
        <v>0</v>
      </c>
      <c r="AC759"/>
      <c r="AD759" s="227">
        <f t="shared" si="164"/>
        <v>113.01734999999999</v>
      </c>
      <c r="AE759" s="227">
        <f t="shared" si="165"/>
        <v>203.4038735</v>
      </c>
      <c r="AF759" s="227">
        <f t="shared" si="166"/>
        <v>78.987060799999995</v>
      </c>
      <c r="AG759" s="227">
        <f t="shared" si="167"/>
        <v>71.386777499999994</v>
      </c>
      <c r="AH759" s="227">
        <f t="shared" si="168"/>
        <v>1825.1088999999999</v>
      </c>
      <c r="AI759"/>
      <c r="AJ759">
        <v>9492.6237999999994</v>
      </c>
      <c r="AK759" s="155">
        <v>9492.6237999999994</v>
      </c>
      <c r="AL759" s="155">
        <v>0</v>
      </c>
      <c r="AM759" s="155">
        <v>0</v>
      </c>
      <c r="AN759" s="155">
        <v>0</v>
      </c>
      <c r="AO759" s="155">
        <v>0</v>
      </c>
      <c r="AP759" s="155">
        <v>0</v>
      </c>
      <c r="AQ759"/>
      <c r="AR759" s="156">
        <v>37.023986000000001</v>
      </c>
      <c r="AS759" s="156">
        <v>35.350088999999997</v>
      </c>
      <c r="AT759" s="156">
        <v>0.99612416000000004</v>
      </c>
      <c r="AU759" s="156">
        <v>0.67777334</v>
      </c>
      <c r="AV759" s="282">
        <f t="shared" si="179"/>
        <v>2.1193098870799999E-3</v>
      </c>
      <c r="AW759" s="282">
        <f t="shared" si="180"/>
        <v>3.683891107630799E-6</v>
      </c>
      <c r="AX759" s="283">
        <f t="shared" si="181"/>
        <v>94.926237999999998</v>
      </c>
      <c r="AY759" s="157">
        <v>6.9920067999999997E-4</v>
      </c>
      <c r="AZ759" s="157">
        <v>2.1096572000000001E-6</v>
      </c>
      <c r="BA759" s="157">
        <v>5.7638849000000002E-11</v>
      </c>
      <c r="BB759" s="157">
        <v>0</v>
      </c>
      <c r="BC759" s="157">
        <v>0</v>
      </c>
      <c r="BD759" s="157">
        <v>3.8769438000000001E-7</v>
      </c>
      <c r="BE759" s="157">
        <v>1.3443858000000001E-3</v>
      </c>
      <c r="BF759" s="157">
        <v>8.841323E-8</v>
      </c>
      <c r="BG759" s="157">
        <v>1.2899731999999999E-6</v>
      </c>
      <c r="BH759" s="157">
        <v>1.5126903000000001E-7</v>
      </c>
      <c r="BI759" s="157">
        <v>0</v>
      </c>
      <c r="BJ759" s="157">
        <v>4.4395038999999997E-8</v>
      </c>
      <c r="BK759" s="157">
        <v>9.2258218000000002E-12</v>
      </c>
      <c r="BL759" s="157">
        <v>1.1654396E-10</v>
      </c>
      <c r="BM759" s="157">
        <v>9.3644256999999993E-6</v>
      </c>
      <c r="BN759" s="157">
        <v>6.5971287000000001E-5</v>
      </c>
      <c r="BO759" s="157">
        <v>0</v>
      </c>
      <c r="BP759" s="157">
        <v>0</v>
      </c>
      <c r="BQ759" s="157">
        <v>94.926237999999998</v>
      </c>
      <c r="BR759" s="157">
        <v>0</v>
      </c>
      <c r="BS759" s="157">
        <v>0</v>
      </c>
      <c r="BT759" s="157">
        <v>0</v>
      </c>
      <c r="BU759"/>
      <c r="BV759" s="155">
        <v>0.16656625999999999</v>
      </c>
      <c r="BW759" s="155">
        <v>9.2008439000000001E-3</v>
      </c>
      <c r="BX759" s="155">
        <v>2.1008157999999999E-2</v>
      </c>
      <c r="BY759" s="155">
        <v>5.9301717000000002E-4</v>
      </c>
      <c r="BZ759" s="155">
        <v>2.8546737999999999E-2</v>
      </c>
      <c r="CA759" s="155">
        <v>8.5406964999999995E-5</v>
      </c>
      <c r="CB759" s="155">
        <v>3.9359883999999998E-3</v>
      </c>
      <c r="CC759" s="155">
        <v>1.7330984999999999E-3</v>
      </c>
      <c r="CD759" s="155">
        <v>4.5274130000000003E-2</v>
      </c>
      <c r="CE759" s="155">
        <v>4.1388936000000001E-2</v>
      </c>
      <c r="CF759" s="155">
        <v>0</v>
      </c>
      <c r="CG759" s="155">
        <v>0</v>
      </c>
      <c r="CH759" s="155">
        <v>0</v>
      </c>
      <c r="CI759" s="155">
        <v>3.2287447999999998E-3</v>
      </c>
      <c r="CJ759" s="155">
        <v>1.1571201999999999E-2</v>
      </c>
      <c r="CK759" s="155">
        <v>0</v>
      </c>
      <c r="CL759" s="155">
        <v>0</v>
      </c>
      <c r="CM759"/>
      <c r="CN759" s="284">
        <v>0</v>
      </c>
      <c r="CO759" s="284">
        <v>753.44901000000004</v>
      </c>
      <c r="CP759" s="285">
        <v>0</v>
      </c>
      <c r="CQ759" s="284">
        <v>6.0343521000000004</v>
      </c>
      <c r="CR759" s="284">
        <v>1.504767E-5</v>
      </c>
      <c r="CS759" s="284">
        <v>1.8793811999999999E-3</v>
      </c>
      <c r="CT759" s="284">
        <v>0.91681014000000005</v>
      </c>
      <c r="CU759" s="284">
        <v>50.575949999999999</v>
      </c>
      <c r="CV759" s="284">
        <v>0.10046454</v>
      </c>
      <c r="CW759" s="284">
        <v>0.36395244999999998</v>
      </c>
      <c r="CX759"/>
      <c r="CY759" s="158"/>
      <c r="CZ759" s="272"/>
      <c r="DA759"/>
      <c r="DB759" s="50"/>
      <c r="DC759"/>
      <c r="DD759"/>
      <c r="DE759"/>
      <c r="DF759"/>
      <c r="DG759"/>
      <c r="DH759"/>
      <c r="DI759"/>
      <c r="DJ759"/>
      <c r="DK759"/>
      <c r="DL759"/>
    </row>
    <row r="760" spans="1:116" ht="13.8" customHeight="1">
      <c r="A760" t="s">
        <v>3560</v>
      </c>
      <c r="B760" s="188" t="s">
        <v>317</v>
      </c>
      <c r="C760" s="151" t="str">
        <f t="shared" si="173"/>
        <v>A.100.26.214</v>
      </c>
      <c r="D760" s="54" t="s">
        <v>211</v>
      </c>
      <c r="E760" s="150" t="s">
        <v>352</v>
      </c>
      <c r="F760" s="153" t="str">
        <f t="shared" si="174"/>
        <v>Ytterbium from South China clays</v>
      </c>
      <c r="G760" s="154">
        <f t="shared" si="175"/>
        <v>83.879266666666666</v>
      </c>
      <c r="H760"/>
      <c r="I760"/>
      <c r="J760" s="227">
        <f t="shared" si="169"/>
        <v>102.43194562000001</v>
      </c>
      <c r="K760"/>
      <c r="L760" s="280">
        <f t="shared" si="170"/>
        <v>14.654928200000001</v>
      </c>
      <c r="M760" s="280">
        <f t="shared" si="171"/>
        <v>7.9436549299999992</v>
      </c>
      <c r="N760" s="281">
        <f t="shared" si="172"/>
        <v>67.251472489999998</v>
      </c>
      <c r="O760" s="280">
        <v>12.58189</v>
      </c>
      <c r="P760" s="286">
        <v>5.4452464999999997</v>
      </c>
      <c r="Q760" s="219">
        <v>1.9804554999999999</v>
      </c>
      <c r="R760" s="286">
        <v>1.6145286999999999</v>
      </c>
      <c r="S760" s="219">
        <v>2.5767228000000002</v>
      </c>
      <c r="T760" s="219">
        <v>3.5495774</v>
      </c>
      <c r="U760" s="219">
        <v>6.9140993000000002</v>
      </c>
      <c r="V760" s="219">
        <v>0.51795292999999998</v>
      </c>
      <c r="W760" s="219">
        <v>66.405940999999999</v>
      </c>
      <c r="X760" s="219">
        <v>0</v>
      </c>
      <c r="Y760" s="219">
        <v>0</v>
      </c>
      <c r="Z760" s="219">
        <v>0</v>
      </c>
      <c r="AA760" s="219">
        <v>0.84553149000000005</v>
      </c>
      <c r="AB760" s="219">
        <v>0</v>
      </c>
      <c r="AC760"/>
      <c r="AD760" s="227">
        <f t="shared" si="164"/>
        <v>12.58189</v>
      </c>
      <c r="AE760" s="227">
        <f t="shared" si="165"/>
        <v>22.598583130000002</v>
      </c>
      <c r="AF760" s="227">
        <f t="shared" si="166"/>
        <v>8.7891864200000001</v>
      </c>
      <c r="AG760" s="227">
        <f t="shared" si="167"/>
        <v>7.9436549299999992</v>
      </c>
      <c r="AH760" s="227">
        <f t="shared" si="168"/>
        <v>66.405940999999999</v>
      </c>
      <c r="AI760"/>
      <c r="AJ760">
        <v>1056.2375999999999</v>
      </c>
      <c r="AK760" s="155">
        <v>1056.2375999999999</v>
      </c>
      <c r="AL760" s="155">
        <v>0</v>
      </c>
      <c r="AM760" s="155">
        <v>0</v>
      </c>
      <c r="AN760" s="155">
        <v>0</v>
      </c>
      <c r="AO760" s="155">
        <v>0</v>
      </c>
      <c r="AP760" s="155">
        <v>0</v>
      </c>
      <c r="AQ760"/>
      <c r="AR760" s="156">
        <v>4.1202712999999997</v>
      </c>
      <c r="AS760" s="156">
        <v>3.9339732000000001</v>
      </c>
      <c r="AT760" s="156">
        <v>0.11088278999999999</v>
      </c>
      <c r="AU760" s="156">
        <v>7.5415365999999998E-2</v>
      </c>
      <c r="AV760" s="282">
        <f t="shared" si="179"/>
        <v>2.35849712049E-4</v>
      </c>
      <c r="AW760" s="282">
        <f t="shared" si="180"/>
        <v>4.1006947681839997E-7</v>
      </c>
      <c r="AX760" s="283">
        <f t="shared" si="181"/>
        <v>10.562376</v>
      </c>
      <c r="AY760" s="157">
        <v>7.7839959999999997E-5</v>
      </c>
      <c r="AZ760" s="157">
        <v>2.3486195000000001E-7</v>
      </c>
      <c r="BA760" s="157">
        <v>6.4167640000000001E-12</v>
      </c>
      <c r="BB760" s="157">
        <v>0</v>
      </c>
      <c r="BC760" s="157">
        <v>0</v>
      </c>
      <c r="BD760" s="157">
        <v>4.3265149000000002E-8</v>
      </c>
      <c r="BE760" s="157">
        <v>1.4961118E-4</v>
      </c>
      <c r="BF760" s="157">
        <v>9.8665644000000001E-9</v>
      </c>
      <c r="BG760" s="157">
        <v>1.4357429999999999E-7</v>
      </c>
      <c r="BH760" s="157">
        <v>1.6833198E-8</v>
      </c>
      <c r="BI760" s="157">
        <v>0</v>
      </c>
      <c r="BJ760" s="157">
        <v>4.9131030999999997E-9</v>
      </c>
      <c r="BK760" s="157">
        <v>1.0240594E-12</v>
      </c>
      <c r="BL760" s="157">
        <v>1.2920495E-11</v>
      </c>
      <c r="BM760" s="157">
        <v>1.0403564000000001E-6</v>
      </c>
      <c r="BN760" s="157">
        <v>7.3149504999999999E-6</v>
      </c>
      <c r="BO760" s="157">
        <v>0</v>
      </c>
      <c r="BP760" s="157">
        <v>0</v>
      </c>
      <c r="BQ760" s="157">
        <v>10.562376</v>
      </c>
      <c r="BR760" s="157">
        <v>0</v>
      </c>
      <c r="BS760" s="157">
        <v>0</v>
      </c>
      <c r="BT760" s="157">
        <v>0</v>
      </c>
      <c r="BU760"/>
      <c r="BV760" s="155">
        <v>1.8510518E-2</v>
      </c>
      <c r="BW760" s="155">
        <v>1.0240568E-3</v>
      </c>
      <c r="BX760" s="155">
        <v>2.3387765E-3</v>
      </c>
      <c r="BY760" s="155">
        <v>6.5805162999999997E-5</v>
      </c>
      <c r="BZ760" s="155">
        <v>3.1761820000000001E-3</v>
      </c>
      <c r="CA760" s="155">
        <v>9.5060634000000006E-6</v>
      </c>
      <c r="CB760" s="155">
        <v>4.3799627999999998E-4</v>
      </c>
      <c r="CC760" s="155">
        <v>1.9289930999999999E-4</v>
      </c>
      <c r="CD760" s="155">
        <v>5.0400245999999999E-3</v>
      </c>
      <c r="CE760" s="155">
        <v>4.5775738999999996E-3</v>
      </c>
      <c r="CF760" s="155">
        <v>0</v>
      </c>
      <c r="CG760" s="155">
        <v>0</v>
      </c>
      <c r="CH760" s="155">
        <v>0</v>
      </c>
      <c r="CI760" s="155">
        <v>3.6017771999999999E-4</v>
      </c>
      <c r="CJ760" s="155">
        <v>1.2875196E-3</v>
      </c>
      <c r="CK760" s="155">
        <v>0</v>
      </c>
      <c r="CL760" s="155">
        <v>0</v>
      </c>
      <c r="CM760"/>
      <c r="CN760" s="284">
        <v>0</v>
      </c>
      <c r="CO760" s="284">
        <v>83.879266999999999</v>
      </c>
      <c r="CP760" s="285">
        <v>0</v>
      </c>
      <c r="CQ760" s="284">
        <v>0.67162454999999999</v>
      </c>
      <c r="CR760" s="284">
        <v>1.6640347E-6</v>
      </c>
      <c r="CS760" s="284">
        <v>2.0785148999999999E-4</v>
      </c>
      <c r="CT760" s="284">
        <v>0.10201105000000001</v>
      </c>
      <c r="CU760" s="284">
        <v>5.6020297000000001</v>
      </c>
      <c r="CV760" s="284">
        <v>1.1179681E-2</v>
      </c>
      <c r="CW760" s="284">
        <v>4.0509050999999997E-2</v>
      </c>
      <c r="CX760"/>
      <c r="CY760" s="158"/>
      <c r="CZ760" s="272"/>
      <c r="DA760"/>
      <c r="DB760" s="50"/>
      <c r="DC760"/>
      <c r="DD760"/>
      <c r="DE760"/>
      <c r="DF760"/>
      <c r="DG760"/>
      <c r="DH760"/>
      <c r="DI760"/>
      <c r="DJ760"/>
      <c r="DK760"/>
      <c r="DL760"/>
    </row>
    <row r="761" spans="1:116" ht="13.8" customHeight="1">
      <c r="A761" t="s">
        <v>3561</v>
      </c>
      <c r="B761" s="188" t="s">
        <v>317</v>
      </c>
      <c r="C761" s="151" t="str">
        <f t="shared" si="173"/>
        <v>A.100.26.215</v>
      </c>
      <c r="D761" s="54" t="s">
        <v>211</v>
      </c>
      <c r="E761" s="150" t="s">
        <v>352</v>
      </c>
      <c r="F761" s="153" t="str">
        <f t="shared" si="174"/>
        <v>Yttrium from South China clays</v>
      </c>
      <c r="G761" s="154">
        <f t="shared" si="175"/>
        <v>67.771606666666671</v>
      </c>
      <c r="H761"/>
      <c r="I761"/>
      <c r="J761" s="227">
        <f t="shared" si="169"/>
        <v>185.5860797</v>
      </c>
      <c r="K761"/>
      <c r="L761" s="280">
        <f t="shared" si="170"/>
        <v>11.8645782</v>
      </c>
      <c r="M761" s="280">
        <f t="shared" si="171"/>
        <v>6.4179018400000007</v>
      </c>
      <c r="N761" s="281">
        <f t="shared" si="172"/>
        <v>157.13785866000001</v>
      </c>
      <c r="O761" s="280">
        <v>10.165741000000001</v>
      </c>
      <c r="P761" s="286">
        <v>4.3955688000000004</v>
      </c>
      <c r="Q761" s="219">
        <v>1.5997925</v>
      </c>
      <c r="R761" s="286">
        <v>1.3004697000000001</v>
      </c>
      <c r="S761" s="219">
        <v>2.0824208</v>
      </c>
      <c r="T761" s="219">
        <v>2.8771417000000001</v>
      </c>
      <c r="U761" s="219">
        <v>5.604546</v>
      </c>
      <c r="V761" s="219">
        <v>0.42254054000000002</v>
      </c>
      <c r="W761" s="219">
        <v>156.45545000000001</v>
      </c>
      <c r="X761" s="219">
        <v>0</v>
      </c>
      <c r="Y761" s="219">
        <v>0</v>
      </c>
      <c r="Z761" s="219">
        <v>0</v>
      </c>
      <c r="AA761" s="219">
        <v>0.68240866</v>
      </c>
      <c r="AB761" s="219">
        <v>0</v>
      </c>
      <c r="AC761"/>
      <c r="AD761" s="227">
        <f t="shared" si="164"/>
        <v>10.165741000000001</v>
      </c>
      <c r="AE761" s="227">
        <f t="shared" si="165"/>
        <v>18.282480039999999</v>
      </c>
      <c r="AF761" s="227">
        <f t="shared" si="166"/>
        <v>7.1003105000000009</v>
      </c>
      <c r="AG761" s="227">
        <f t="shared" si="167"/>
        <v>6.4179018400000007</v>
      </c>
      <c r="AH761" s="227">
        <f t="shared" si="168"/>
        <v>156.45545000000001</v>
      </c>
      <c r="AI761"/>
      <c r="AJ761">
        <v>853.51485000000002</v>
      </c>
      <c r="AK761" s="155">
        <v>853.51485000000002</v>
      </c>
      <c r="AL761" s="155">
        <v>0</v>
      </c>
      <c r="AM761" s="155">
        <v>0</v>
      </c>
      <c r="AN761" s="155">
        <v>0</v>
      </c>
      <c r="AO761" s="155">
        <v>0</v>
      </c>
      <c r="AP761" s="155">
        <v>0</v>
      </c>
      <c r="AQ761"/>
      <c r="AR761" s="156">
        <v>3.3289426999999998</v>
      </c>
      <c r="AS761" s="156">
        <v>3.1784455</v>
      </c>
      <c r="AT761" s="156">
        <v>8.9556305000000003E-2</v>
      </c>
      <c r="AU761" s="156">
        <v>6.0940960000000002E-2</v>
      </c>
      <c r="AV761" s="282">
        <f t="shared" si="179"/>
        <v>1.90554283808E-4</v>
      </c>
      <c r="AW761" s="282">
        <f t="shared" si="180"/>
        <v>3.3119935218081002E-7</v>
      </c>
      <c r="AX761" s="283">
        <f t="shared" si="181"/>
        <v>8.5351485</v>
      </c>
      <c r="AY761" s="157">
        <v>6.2892048000000005E-5</v>
      </c>
      <c r="AZ761" s="157">
        <v>1.8976049E-7</v>
      </c>
      <c r="BA761" s="157">
        <v>5.1845276999999998E-12</v>
      </c>
      <c r="BB761" s="157">
        <v>0</v>
      </c>
      <c r="BC761" s="157">
        <v>0</v>
      </c>
      <c r="BD761" s="157">
        <v>3.4849187999999997E-8</v>
      </c>
      <c r="BE761" s="157">
        <v>1.2082105E-4</v>
      </c>
      <c r="BF761" s="157">
        <v>7.9473148999999994E-9</v>
      </c>
      <c r="BG761" s="157">
        <v>1.1593203999999999E-7</v>
      </c>
      <c r="BH761" s="157">
        <v>1.3555396E-8</v>
      </c>
      <c r="BI761" s="157">
        <v>0</v>
      </c>
      <c r="BJ761" s="157">
        <v>3.9876000999999998E-9</v>
      </c>
      <c r="BK761" s="157">
        <v>8.3308911000000001E-13</v>
      </c>
      <c r="BL761" s="157">
        <v>1.0493564E-11</v>
      </c>
      <c r="BM761" s="157">
        <v>8.4623762000000003E-7</v>
      </c>
      <c r="BN761" s="157">
        <v>5.9600989999999997E-6</v>
      </c>
      <c r="BO761" s="157">
        <v>0</v>
      </c>
      <c r="BP761" s="157">
        <v>0</v>
      </c>
      <c r="BQ761" s="157">
        <v>8.5351485</v>
      </c>
      <c r="BR761" s="157">
        <v>0</v>
      </c>
      <c r="BS761" s="157">
        <v>0</v>
      </c>
      <c r="BT761" s="157">
        <v>0</v>
      </c>
      <c r="BU761"/>
      <c r="BV761" s="155">
        <v>1.4979686000000001E-2</v>
      </c>
      <c r="BW761" s="155">
        <v>8.2692925999999995E-4</v>
      </c>
      <c r="BX761" s="155">
        <v>1.8896520999999999E-3</v>
      </c>
      <c r="BY761" s="155">
        <v>5.3644672999999998E-5</v>
      </c>
      <c r="BZ761" s="155">
        <v>2.5663316E-3</v>
      </c>
      <c r="CA761" s="155">
        <v>7.6851369999999999E-6</v>
      </c>
      <c r="CB761" s="155">
        <v>3.5270856000000001E-4</v>
      </c>
      <c r="CC761" s="155">
        <v>1.5594864000000001E-4</v>
      </c>
      <c r="CD761" s="155">
        <v>4.0849505000000001E-3</v>
      </c>
      <c r="CE761" s="155">
        <v>3.710554E-3</v>
      </c>
      <c r="CF761" s="155">
        <v>0</v>
      </c>
      <c r="CG761" s="155">
        <v>0</v>
      </c>
      <c r="CH761" s="155">
        <v>0</v>
      </c>
      <c r="CI761" s="155">
        <v>2.9020602000000002E-4</v>
      </c>
      <c r="CJ761" s="155">
        <v>1.0404071E-3</v>
      </c>
      <c r="CK761" s="155">
        <v>6.6853835000000003E-7</v>
      </c>
      <c r="CL761" s="155">
        <v>0</v>
      </c>
      <c r="CM761"/>
      <c r="CN761" s="284">
        <v>0</v>
      </c>
      <c r="CO761" s="284">
        <v>67.771603999999996</v>
      </c>
      <c r="CP761" s="285">
        <v>0</v>
      </c>
      <c r="CQ761" s="284">
        <v>0.54231167999999996</v>
      </c>
      <c r="CR761" s="284">
        <v>1.3481317000000001E-6</v>
      </c>
      <c r="CS761" s="284">
        <v>1.6847524999999999E-4</v>
      </c>
      <c r="CT761" s="284">
        <v>8.2412098000000003E-2</v>
      </c>
      <c r="CU761" s="284">
        <v>4.5536535000000002</v>
      </c>
      <c r="CV761" s="284">
        <v>9.0027457000000002E-3</v>
      </c>
      <c r="CW761" s="284">
        <v>3.2749371999999999E-2</v>
      </c>
      <c r="CX761"/>
      <c r="CY761" s="158"/>
      <c r="CZ761" s="272"/>
      <c r="DA761"/>
      <c r="DB761" s="50"/>
      <c r="DC761"/>
      <c r="DD761"/>
      <c r="DE761"/>
      <c r="DF761"/>
      <c r="DG761"/>
      <c r="DH761"/>
      <c r="DI761"/>
      <c r="DJ761"/>
      <c r="DK761"/>
      <c r="DL761"/>
    </row>
    <row r="762" spans="1:116" ht="13.8" customHeight="1">
      <c r="B762" s="188"/>
      <c r="C762" s="151"/>
      <c r="D762" s="51" t="s">
        <v>32</v>
      </c>
      <c r="E762" s="150"/>
      <c r="F762"/>
      <c r="G762"/>
      <c r="H762"/>
      <c r="I762"/>
      <c r="J762"/>
      <c r="K762"/>
      <c r="L762"/>
      <c r="M762"/>
      <c r="N762" s="174"/>
      <c r="O762"/>
      <c r="P762" s="53"/>
      <c r="Q762"/>
      <c r="R762" s="53"/>
      <c r="S762"/>
      <c r="T762"/>
      <c r="U762"/>
      <c r="V762"/>
      <c r="W762"/>
      <c r="X762"/>
      <c r="Y762"/>
      <c r="Z762"/>
      <c r="AA762"/>
      <c r="AB762"/>
      <c r="AC762"/>
      <c r="AD762"/>
      <c r="AE762"/>
      <c r="AF762"/>
      <c r="AG762"/>
      <c r="AH762"/>
      <c r="AI762"/>
      <c r="AJ762"/>
      <c r="AK762"/>
      <c r="AL762"/>
      <c r="AM762"/>
      <c r="AN762"/>
      <c r="AO762"/>
      <c r="AP762"/>
      <c r="AQ762"/>
      <c r="AR762"/>
      <c r="AS762"/>
      <c r="AT762"/>
      <c r="AU762"/>
      <c r="AX762" s="19"/>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s="117"/>
      <c r="CQ762"/>
      <c r="CR762"/>
      <c r="CS762"/>
      <c r="CT762"/>
      <c r="CU762"/>
      <c r="CV762"/>
      <c r="CW762"/>
      <c r="CX762"/>
      <c r="CY762" s="159"/>
      <c r="CZ762" s="272"/>
      <c r="DA762"/>
      <c r="DB762" s="50"/>
      <c r="DC762"/>
      <c r="DD762"/>
      <c r="DE762"/>
      <c r="DF762"/>
      <c r="DG762"/>
      <c r="DH762"/>
      <c r="DI762"/>
      <c r="DJ762"/>
      <c r="DK762"/>
      <c r="DL762"/>
    </row>
    <row r="763" spans="1:116" ht="13.8" customHeight="1">
      <c r="A763" t="s">
        <v>1727</v>
      </c>
      <c r="B763" s="188" t="s">
        <v>317</v>
      </c>
      <c r="C763" s="151" t="str">
        <f t="shared" si="173"/>
        <v>A.100.28.100</v>
      </c>
      <c r="D763" s="54" t="s">
        <v>32</v>
      </c>
      <c r="E763" s="150" t="s">
        <v>352</v>
      </c>
      <c r="F763" s="153" t="str">
        <f t="shared" si="174"/>
        <v>Al99</v>
      </c>
      <c r="G763" s="154">
        <f t="shared" si="175"/>
        <v>7.6799080000000011</v>
      </c>
      <c r="H763"/>
      <c r="I763"/>
      <c r="J763" s="227">
        <f t="shared" si="169"/>
        <v>2.1081779525056699</v>
      </c>
      <c r="K763"/>
      <c r="L763" s="280">
        <f t="shared" si="170"/>
        <v>8.0907888422999993E-2</v>
      </c>
      <c r="M763" s="280">
        <f t="shared" si="171"/>
        <v>0.20203734895200001</v>
      </c>
      <c r="N763" s="281">
        <f t="shared" si="172"/>
        <v>0.67324651513066991</v>
      </c>
      <c r="O763" s="280">
        <v>1.1519862000000001</v>
      </c>
      <c r="P763" s="286">
        <v>0.11172404</v>
      </c>
      <c r="Q763" s="286">
        <v>8.9212024000000001E-2</v>
      </c>
      <c r="R763" s="286">
        <v>7.5853831999999996E-2</v>
      </c>
      <c r="S763" s="219">
        <v>4.5648993000000004E-3</v>
      </c>
      <c r="T763" s="286">
        <v>4.9415553E-5</v>
      </c>
      <c r="U763" s="219">
        <v>4.3974157E-4</v>
      </c>
      <c r="V763" s="219">
        <v>5.7915256999999999E-4</v>
      </c>
      <c r="W763" s="219">
        <v>0.65507344999999995</v>
      </c>
      <c r="X763" s="219">
        <v>4.7588672000000001E-4</v>
      </c>
      <c r="Y763" s="219">
        <v>1.8169138000000001E-2</v>
      </c>
      <c r="Z763" s="286">
        <v>4.6245661999999999E-5</v>
      </c>
      <c r="AA763" s="286">
        <v>3.6098198999999999E-6</v>
      </c>
      <c r="AB763" s="286">
        <v>3.1731077000000001E-7</v>
      </c>
      <c r="AC763"/>
      <c r="AD763" s="227">
        <f t="shared" si="164"/>
        <v>1.1519862000000001</v>
      </c>
      <c r="AE763" s="227">
        <f t="shared" si="165"/>
        <v>0.28242310499299994</v>
      </c>
      <c r="AF763" s="227">
        <f t="shared" si="166"/>
        <v>0.20151882638989999</v>
      </c>
      <c r="AG763" s="227">
        <f t="shared" si="167"/>
        <v>0.20203734895199998</v>
      </c>
      <c r="AH763" s="227">
        <f t="shared" si="168"/>
        <v>0.67324290531076991</v>
      </c>
      <c r="AI763"/>
      <c r="AJ763">
        <v>78.075683999999995</v>
      </c>
      <c r="AK763" s="155">
        <v>66.387319000000005</v>
      </c>
      <c r="AL763" s="155">
        <v>1.2581766999999999</v>
      </c>
      <c r="AM763" s="155">
        <v>0</v>
      </c>
      <c r="AN763" s="155">
        <v>8.3342554999999999E-2</v>
      </c>
      <c r="AO763" s="155">
        <v>2.2694372</v>
      </c>
      <c r="AP763" s="155">
        <v>8.0774089</v>
      </c>
      <c r="AQ763"/>
      <c r="AR763" s="156">
        <v>0.17691570000000001</v>
      </c>
      <c r="AS763" s="156">
        <v>0.16829927</v>
      </c>
      <c r="AT763" s="156">
        <v>7.1464978999999998E-3</v>
      </c>
      <c r="AU763" s="156">
        <v>1.4699298000000001E-3</v>
      </c>
      <c r="AV763" s="282">
        <f t="shared" si="176"/>
        <v>1.0089884153234702E-5</v>
      </c>
      <c r="AW763" s="282">
        <f t="shared" si="177"/>
        <v>2.6429355807519504E-8</v>
      </c>
      <c r="AX763" s="283">
        <f t="shared" si="178"/>
        <v>0.20587252</v>
      </c>
      <c r="AY763" s="157">
        <v>7.1658609000000003E-6</v>
      </c>
      <c r="AZ763" s="157">
        <v>2.1622648999999998E-8</v>
      </c>
      <c r="BA763" s="157">
        <v>5.9069759000000004E-13</v>
      </c>
      <c r="BB763" s="157">
        <v>1.0504847000000001E-12</v>
      </c>
      <c r="BC763" s="157">
        <v>0</v>
      </c>
      <c r="BD763" s="157">
        <v>1.0828170000000001E-8</v>
      </c>
      <c r="BE763" s="157">
        <v>2.9102078E-6</v>
      </c>
      <c r="BF763" s="157">
        <v>1.5421795E-9</v>
      </c>
      <c r="BG763" s="157">
        <v>3.2634849999999999E-9</v>
      </c>
      <c r="BH763" s="157">
        <v>2.3842874000000002E-13</v>
      </c>
      <c r="BI763" s="157">
        <v>7.8991556000000004E-16</v>
      </c>
      <c r="BJ763" s="157">
        <v>1.7832899E-13</v>
      </c>
      <c r="BK763" s="157">
        <v>2.8471152999999998E-14</v>
      </c>
      <c r="BL763" s="157">
        <v>5.5911212999999998E-15</v>
      </c>
      <c r="BM763" s="157">
        <v>2.3457124999999998E-10</v>
      </c>
      <c r="BN763" s="157">
        <v>2.7516615000000001E-9</v>
      </c>
      <c r="BO763" s="157">
        <v>9.6464743999999993E-21</v>
      </c>
      <c r="BP763" s="157">
        <v>2.5197170000000001E-2</v>
      </c>
      <c r="BQ763" s="157">
        <v>0.18067535000000001</v>
      </c>
      <c r="BR763" s="157">
        <v>0</v>
      </c>
      <c r="BS763" s="157">
        <v>0</v>
      </c>
      <c r="BT763" s="157">
        <v>0</v>
      </c>
      <c r="BU763"/>
      <c r="BV763" s="155">
        <v>3.7630659E-4</v>
      </c>
      <c r="BW763" s="155">
        <v>2.6036991E-5</v>
      </c>
      <c r="BX763" s="155">
        <v>2.1413622000000001E-4</v>
      </c>
      <c r="BY763" s="155">
        <v>6.9383042E-8</v>
      </c>
      <c r="BZ763" s="155">
        <v>1.9965093000000001E-5</v>
      </c>
      <c r="CA763" s="155">
        <v>6.9562917999999997E-6</v>
      </c>
      <c r="CB763" s="155">
        <v>6.1713283999999999E-9</v>
      </c>
      <c r="CC763" s="155">
        <v>1.0558082000000001E-5</v>
      </c>
      <c r="CD763" s="155">
        <v>8.0865758E-8</v>
      </c>
      <c r="CE763" s="155">
        <v>3.1093063999999998E-7</v>
      </c>
      <c r="CF763" s="155">
        <v>0</v>
      </c>
      <c r="CG763" s="155">
        <v>2.1331948000000001E-17</v>
      </c>
      <c r="CH763" s="155">
        <v>1.7466515999999999E-13</v>
      </c>
      <c r="CI763" s="155">
        <v>1.5557169999999999E-5</v>
      </c>
      <c r="CJ763" s="155">
        <v>8.2300636000000001E-5</v>
      </c>
      <c r="CK763" s="155">
        <v>3.2875475E-7</v>
      </c>
      <c r="CL763" s="155">
        <v>0</v>
      </c>
      <c r="CM763"/>
      <c r="CN763" s="284">
        <v>1.4783897E-13</v>
      </c>
      <c r="CO763" s="284">
        <v>7.6474131999999999</v>
      </c>
      <c r="CP763" s="285">
        <v>0.19945811999999999</v>
      </c>
      <c r="CQ763" s="284">
        <v>1.9409426E-2</v>
      </c>
      <c r="CR763" s="284">
        <v>1.5603478E-10</v>
      </c>
      <c r="CS763" s="284">
        <v>1.1835992E-8</v>
      </c>
      <c r="CT763" s="284">
        <v>8.695094E-4</v>
      </c>
      <c r="CU763" s="284">
        <v>1.4896128999999999E-2</v>
      </c>
      <c r="CV763" s="284">
        <v>1.5846519000000001E-7</v>
      </c>
      <c r="CW763" s="284">
        <v>2.4465890999999999E-3</v>
      </c>
      <c r="CX763"/>
      <c r="CY763" s="158"/>
      <c r="CZ763" s="272"/>
      <c r="DA763"/>
      <c r="DB763" s="50"/>
      <c r="DC763"/>
      <c r="DD763"/>
      <c r="DE763"/>
      <c r="DF763"/>
      <c r="DG763"/>
      <c r="DH763"/>
      <c r="DI763"/>
      <c r="DJ763"/>
      <c r="DK763"/>
      <c r="DL763"/>
    </row>
    <row r="764" spans="1:116" ht="13.8" customHeight="1">
      <c r="A764" t="s">
        <v>802</v>
      </c>
      <c r="B764" s="188" t="s">
        <v>317</v>
      </c>
      <c r="C764" s="151" t="str">
        <f t="shared" si="173"/>
        <v>A.100.28.101</v>
      </c>
      <c r="D764" s="54" t="s">
        <v>32</v>
      </c>
      <c r="E764" s="150" t="s">
        <v>352</v>
      </c>
      <c r="F764" s="153" t="str">
        <f t="shared" si="174"/>
        <v>AlCuMg1 (2017)</v>
      </c>
      <c r="G764" s="154">
        <f t="shared" si="175"/>
        <v>7.8580560000000013</v>
      </c>
      <c r="H764"/>
      <c r="I764"/>
      <c r="J764" s="227">
        <f t="shared" si="169"/>
        <v>2.2311494131614</v>
      </c>
      <c r="K764"/>
      <c r="L764" s="280">
        <f t="shared" si="170"/>
        <v>8.4679457100000008E-2</v>
      </c>
      <c r="M764" s="280">
        <f t="shared" si="171"/>
        <v>0.206796774663</v>
      </c>
      <c r="N764" s="281">
        <f t="shared" si="172"/>
        <v>0.76096478139839996</v>
      </c>
      <c r="O764" s="280">
        <v>1.1787084000000001</v>
      </c>
      <c r="P764" s="286">
        <v>0.11485076</v>
      </c>
      <c r="Q764" s="286">
        <v>8.9769560999999998E-2</v>
      </c>
      <c r="R764" s="286">
        <v>7.6493479000000003E-2</v>
      </c>
      <c r="S764" s="219">
        <v>6.0646472999999999E-3</v>
      </c>
      <c r="T764" s="219">
        <v>1.0770927E-3</v>
      </c>
      <c r="U764" s="219">
        <v>1.0442381000000001E-3</v>
      </c>
      <c r="V764" s="219">
        <v>1.6644591999999999E-3</v>
      </c>
      <c r="W764" s="219">
        <v>0.74189669999999996</v>
      </c>
      <c r="X764" s="219">
        <v>4.6608172999999998E-4</v>
      </c>
      <c r="Y764" s="219">
        <v>1.8940855999999999E-2</v>
      </c>
      <c r="Z764" s="286">
        <v>4.5912733000000002E-5</v>
      </c>
      <c r="AA764" s="219">
        <v>1.2692665E-4</v>
      </c>
      <c r="AB764" s="286">
        <v>2.9874840000000002E-7</v>
      </c>
      <c r="AC764"/>
      <c r="AD764" s="227">
        <f t="shared" ref="AD764:AD831" si="182">O764</f>
        <v>1.1787084000000001</v>
      </c>
      <c r="AE764" s="227">
        <f t="shared" ref="AE764:AE831" si="183">P764+Q764+R764+S764+T764+U764+V764</f>
        <v>0.29096423729999998</v>
      </c>
      <c r="AF764" s="227">
        <f t="shared" ref="AF764:AF831" si="184">P764+Q764+V764+AA764</f>
        <v>0.20641170684999999</v>
      </c>
      <c r="AG764" s="227">
        <f t="shared" ref="AG764:AG831" si="185">Z764+P764+Q764+V764+X764</f>
        <v>0.206796774663</v>
      </c>
      <c r="AH764" s="227">
        <f t="shared" ref="AH764:AH831" si="186">W764+Y764+AB764</f>
        <v>0.76083785474839993</v>
      </c>
      <c r="AI764"/>
      <c r="AJ764">
        <v>82.415760000000006</v>
      </c>
      <c r="AK764" s="155">
        <v>70.858237000000003</v>
      </c>
      <c r="AL764" s="155">
        <v>1.4025618</v>
      </c>
      <c r="AM764" s="155">
        <v>0</v>
      </c>
      <c r="AN764" s="155">
        <v>8.3124608000000003E-2</v>
      </c>
      <c r="AO764" s="155">
        <v>2.3530381</v>
      </c>
      <c r="AP764" s="155">
        <v>7.7187976999999997</v>
      </c>
      <c r="AQ764"/>
      <c r="AR764" s="156">
        <v>0.18969145000000001</v>
      </c>
      <c r="AS764" s="156">
        <v>0.18040284000000001</v>
      </c>
      <c r="AT764" s="156">
        <v>7.2872008999999996E-3</v>
      </c>
      <c r="AU764" s="156">
        <v>2.0014148999999998E-3</v>
      </c>
      <c r="AV764" s="282">
        <f t="shared" si="176"/>
        <v>1.0815517920272999E-5</v>
      </c>
      <c r="AW764" s="282">
        <f t="shared" si="177"/>
        <v>2.6949707144567394E-8</v>
      </c>
      <c r="AX764" s="283">
        <f t="shared" si="178"/>
        <v>0.280310216</v>
      </c>
      <c r="AY764" s="157">
        <v>7.3298710999999997E-6</v>
      </c>
      <c r="AZ764" s="157">
        <v>2.2117434999999998E-8</v>
      </c>
      <c r="BA764" s="157">
        <v>6.0421842999999997E-13</v>
      </c>
      <c r="BB764" s="157">
        <v>4.6701273000000002E-11</v>
      </c>
      <c r="BC764" s="157">
        <v>0</v>
      </c>
      <c r="BD764" s="157">
        <v>1.0582853999999999E-8</v>
      </c>
      <c r="BE764" s="157">
        <v>2.9613384999999998E-6</v>
      </c>
      <c r="BF764" s="157">
        <v>1.5139028E-9</v>
      </c>
      <c r="BG764" s="157">
        <v>3.3027902E-9</v>
      </c>
      <c r="BH764" s="157">
        <v>1.2375204000000001E-11</v>
      </c>
      <c r="BI764" s="157">
        <v>4.0181579000000002E-15</v>
      </c>
      <c r="BJ764" s="157">
        <v>1.0948503000000001E-12</v>
      </c>
      <c r="BK764" s="157">
        <v>1.2198768E-12</v>
      </c>
      <c r="BL764" s="157">
        <v>2.8097687E-13</v>
      </c>
      <c r="BM764" s="157">
        <v>4.8433146000000005E-7</v>
      </c>
      <c r="BN764" s="157">
        <v>2.9347304999999999E-8</v>
      </c>
      <c r="BO764" s="157">
        <v>9.4975244000000003E-21</v>
      </c>
      <c r="BP764" s="157">
        <v>3.1736446000000001E-2</v>
      </c>
      <c r="BQ764" s="157">
        <v>0.24857377</v>
      </c>
      <c r="BR764" s="157">
        <v>0</v>
      </c>
      <c r="BS764" s="157">
        <v>0</v>
      </c>
      <c r="BT764" s="157">
        <v>0</v>
      </c>
      <c r="BU764"/>
      <c r="BV764" s="155">
        <v>4.3461352999999998E-4</v>
      </c>
      <c r="BW764" s="155">
        <v>2.6202407000000001E-5</v>
      </c>
      <c r="BX764" s="155">
        <v>2.1910345E-4</v>
      </c>
      <c r="BY764" s="155">
        <v>1.9787633E-7</v>
      </c>
      <c r="BZ764" s="155">
        <v>2.145165E-5</v>
      </c>
      <c r="CA764" s="155">
        <v>6.7585131000000003E-6</v>
      </c>
      <c r="CB764" s="155">
        <v>3.0322344000000002E-7</v>
      </c>
      <c r="CC764" s="155">
        <v>1.0243006E-5</v>
      </c>
      <c r="CD764" s="155">
        <v>1.462518E-6</v>
      </c>
      <c r="CE764" s="155">
        <v>7.2329428999999996E-7</v>
      </c>
      <c r="CF764" s="155">
        <v>0</v>
      </c>
      <c r="CG764" s="155">
        <v>2.1002563999999999E-17</v>
      </c>
      <c r="CH764" s="155">
        <v>1.7196817000000001E-13</v>
      </c>
      <c r="CI764" s="155">
        <v>1.5709064999999999E-5</v>
      </c>
      <c r="CJ764" s="155">
        <v>8.7909009000000006E-5</v>
      </c>
      <c r="CK764" s="155">
        <v>4.4549516000000001E-5</v>
      </c>
      <c r="CL764" s="155">
        <v>0</v>
      </c>
      <c r="CM764"/>
      <c r="CN764" s="284">
        <v>1.4555621E-13</v>
      </c>
      <c r="CO764" s="284">
        <v>7.8270061000000002</v>
      </c>
      <c r="CP764" s="285">
        <v>0.19348924000000001</v>
      </c>
      <c r="CQ764" s="284">
        <v>1.9474997000000001E-2</v>
      </c>
      <c r="CR764" s="284">
        <v>2.0712749E-7</v>
      </c>
      <c r="CS764" s="284">
        <v>3.7350228999999997E-8</v>
      </c>
      <c r="CT764" s="284">
        <v>9.1937289000000003E-4</v>
      </c>
      <c r="CU764" s="284">
        <v>2.0724646999999998</v>
      </c>
      <c r="CV764" s="284">
        <v>8.2236604999999992E-6</v>
      </c>
      <c r="CW764" s="284">
        <v>2.3746891000000002E-3</v>
      </c>
      <c r="CX764"/>
      <c r="CY764" s="158"/>
      <c r="CZ764" s="271" t="s">
        <v>2415</v>
      </c>
      <c r="DA764"/>
      <c r="DB764" s="50"/>
      <c r="DC764"/>
      <c r="DD764"/>
      <c r="DE764"/>
      <c r="DF764"/>
      <c r="DG764"/>
      <c r="DH764"/>
      <c r="DI764"/>
      <c r="DJ764"/>
      <c r="DK764"/>
      <c r="DL764"/>
    </row>
    <row r="765" spans="1:116" ht="13.8" customHeight="1">
      <c r="A765" t="s">
        <v>803</v>
      </c>
      <c r="B765" s="188" t="s">
        <v>317</v>
      </c>
      <c r="C765" s="151" t="str">
        <f t="shared" si="173"/>
        <v>A.100.28.102</v>
      </c>
      <c r="D765" s="54" t="s">
        <v>32</v>
      </c>
      <c r="E765" s="150" t="s">
        <v>352</v>
      </c>
      <c r="F765" s="153" t="str">
        <f t="shared" si="174"/>
        <v>AlCuMg2 (2024)</v>
      </c>
      <c r="G765" s="154">
        <f t="shared" si="175"/>
        <v>7.9954166666666673</v>
      </c>
      <c r="H765"/>
      <c r="I765"/>
      <c r="J765" s="227">
        <f t="shared" ref="J765:J832" si="187">L765+M765+N765+O765</f>
        <v>2.2556565102738499</v>
      </c>
      <c r="K765"/>
      <c r="L765" s="280">
        <f t="shared" ref="L765:L832" si="188">R765+S765+T765+U765</f>
        <v>8.5676127819999989E-2</v>
      </c>
      <c r="M765" s="280">
        <f t="shared" ref="M765:M832" si="189">P765+Q765+V765+Z765+X765</f>
        <v>0.20766278641799998</v>
      </c>
      <c r="N765" s="281">
        <f t="shared" ref="N765:N832" si="190">W765+Y765+AA765+AB765</f>
        <v>0.76300509603584998</v>
      </c>
      <c r="O765" s="280">
        <v>1.1993125</v>
      </c>
      <c r="P765" s="286">
        <v>0.11503504000000001</v>
      </c>
      <c r="Q765" s="219">
        <v>9.0480847000000003E-2</v>
      </c>
      <c r="R765" s="286">
        <v>7.7341315999999993E-2</v>
      </c>
      <c r="S765" s="219">
        <v>6.2733592999999997E-3</v>
      </c>
      <c r="T765" s="219">
        <v>9.6181692E-4</v>
      </c>
      <c r="U765" s="219">
        <v>1.0996356000000001E-3</v>
      </c>
      <c r="V765" s="219">
        <v>1.6391099E-3</v>
      </c>
      <c r="W765" s="219">
        <v>0.74383460000000001</v>
      </c>
      <c r="X765" s="219">
        <v>4.6147373999999998E-4</v>
      </c>
      <c r="Y765" s="219">
        <v>1.9060939999999998E-2</v>
      </c>
      <c r="Z765" s="286">
        <v>4.6315778000000001E-5</v>
      </c>
      <c r="AA765" s="219">
        <v>1.0925935E-4</v>
      </c>
      <c r="AB765" s="286">
        <v>2.9668585000000003E-7</v>
      </c>
      <c r="AC765"/>
      <c r="AD765" s="227">
        <f t="shared" si="182"/>
        <v>1.1993125</v>
      </c>
      <c r="AE765" s="227">
        <f t="shared" si="183"/>
        <v>0.29283112472</v>
      </c>
      <c r="AF765" s="227">
        <f t="shared" si="184"/>
        <v>0.20726425625</v>
      </c>
      <c r="AG765" s="227">
        <f t="shared" si="185"/>
        <v>0.20766278641800001</v>
      </c>
      <c r="AH765" s="227">
        <f t="shared" si="186"/>
        <v>0.76289583668585004</v>
      </c>
      <c r="AI765"/>
      <c r="AJ765">
        <v>84.885368999999997</v>
      </c>
      <c r="AK765" s="155">
        <v>73.328203000000002</v>
      </c>
      <c r="AL765" s="155">
        <v>1.4267675</v>
      </c>
      <c r="AM765" s="155">
        <v>0</v>
      </c>
      <c r="AN765" s="155">
        <v>8.2902460999999997E-2</v>
      </c>
      <c r="AO765" s="155">
        <v>2.3654185999999999</v>
      </c>
      <c r="AP765" s="155">
        <v>7.6820773999999998</v>
      </c>
      <c r="AQ765"/>
      <c r="AR765" s="156">
        <v>0.19108058</v>
      </c>
      <c r="AS765" s="156">
        <v>0.1814829</v>
      </c>
      <c r="AT765" s="156">
        <v>7.3910970999999997E-3</v>
      </c>
      <c r="AU765" s="156">
        <v>2.2065840000000001E-3</v>
      </c>
      <c r="AV765" s="282">
        <f t="shared" si="176"/>
        <v>1.0880269520675999E-5</v>
      </c>
      <c r="AW765" s="282">
        <f t="shared" si="177"/>
        <v>2.7333938639552096E-8</v>
      </c>
      <c r="AX765" s="283">
        <f t="shared" si="178"/>
        <v>0.309045389</v>
      </c>
      <c r="AY765" s="157">
        <v>7.4571853999999999E-6</v>
      </c>
      <c r="AZ765" s="157">
        <v>2.2501564999999999E-8</v>
      </c>
      <c r="BA765" s="157">
        <v>6.1471370000000003E-13</v>
      </c>
      <c r="BB765" s="157">
        <v>5.1257676000000002E-11</v>
      </c>
      <c r="BC765" s="157">
        <v>0</v>
      </c>
      <c r="BD765" s="157">
        <v>1.0573437E-8</v>
      </c>
      <c r="BE765" s="157">
        <v>2.9652049999999999E-6</v>
      </c>
      <c r="BF765" s="157">
        <v>1.5151465E-9</v>
      </c>
      <c r="BG765" s="157">
        <v>3.3033999E-9</v>
      </c>
      <c r="BH765" s="157">
        <v>1.0840205E-11</v>
      </c>
      <c r="BI765" s="157">
        <v>4.3391126999999999E-15</v>
      </c>
      <c r="BJ765" s="157">
        <v>1.0736381E-12</v>
      </c>
      <c r="BK765" s="157">
        <v>1.0516307E-12</v>
      </c>
      <c r="BL765" s="157">
        <v>2.4271293E-13</v>
      </c>
      <c r="BM765" s="157">
        <v>4.1579520000000001E-7</v>
      </c>
      <c r="BN765" s="157">
        <v>3.1459226000000003E-8</v>
      </c>
      <c r="BO765" s="157">
        <v>9.3999350999999994E-21</v>
      </c>
      <c r="BP765" s="157">
        <v>3.3138299000000003E-2</v>
      </c>
      <c r="BQ765" s="157">
        <v>0.27590709000000002</v>
      </c>
      <c r="BR765" s="157">
        <v>0</v>
      </c>
      <c r="BS765" s="157">
        <v>0</v>
      </c>
      <c r="BT765" s="157">
        <v>0</v>
      </c>
      <c r="BU765"/>
      <c r="BV765" s="155">
        <v>4.4605966000000003E-4</v>
      </c>
      <c r="BW765" s="155">
        <v>2.6193672E-5</v>
      </c>
      <c r="BX765" s="155">
        <v>2.2293342999999999E-4</v>
      </c>
      <c r="BY765" s="155">
        <v>1.9543821E-7</v>
      </c>
      <c r="BZ765" s="155">
        <v>2.1676197999999999E-5</v>
      </c>
      <c r="CA765" s="155">
        <v>6.7340491E-6</v>
      </c>
      <c r="CB765" s="155">
        <v>2.614088E-7</v>
      </c>
      <c r="CC765" s="155">
        <v>1.0204388000000001E-5</v>
      </c>
      <c r="CD765" s="155">
        <v>1.3083752000000001E-6</v>
      </c>
      <c r="CE765" s="155">
        <v>7.6476030999999999E-7</v>
      </c>
      <c r="CF765" s="155">
        <v>0</v>
      </c>
      <c r="CG765" s="155">
        <v>2.0786756999999999E-17</v>
      </c>
      <c r="CH765" s="155">
        <v>1.7020115999999999E-13</v>
      </c>
      <c r="CI765" s="155">
        <v>1.5872881E-5</v>
      </c>
      <c r="CJ765" s="155">
        <v>9.0948354000000006E-5</v>
      </c>
      <c r="CK765" s="155">
        <v>4.8966706000000003E-5</v>
      </c>
      <c r="CL765" s="155">
        <v>0</v>
      </c>
      <c r="CM765"/>
      <c r="CN765" s="284">
        <v>1.4406057999999999E-13</v>
      </c>
      <c r="CO765" s="284">
        <v>7.9645324999999998</v>
      </c>
      <c r="CP765" s="285">
        <v>0.19276146999999999</v>
      </c>
      <c r="CQ765" s="284">
        <v>1.9463186E-2</v>
      </c>
      <c r="CR765" s="284">
        <v>1.7764886E-7</v>
      </c>
      <c r="CS765" s="284">
        <v>3.9212420999999999E-8</v>
      </c>
      <c r="CT765" s="284">
        <v>9.2611666000000001E-4</v>
      </c>
      <c r="CU765" s="284">
        <v>1.7813033</v>
      </c>
      <c r="CV765" s="284">
        <v>7.2046601000000003E-6</v>
      </c>
      <c r="CW765" s="284">
        <v>2.3658508999999999E-3</v>
      </c>
      <c r="CX765"/>
      <c r="CY765" s="158"/>
      <c r="CZ765" s="271" t="s">
        <v>2416</v>
      </c>
      <c r="DA765"/>
      <c r="DB765" s="50"/>
      <c r="DC765"/>
      <c r="DD765"/>
      <c r="DE765"/>
      <c r="DF765"/>
      <c r="DG765"/>
      <c r="DH765"/>
      <c r="DI765"/>
      <c r="DJ765"/>
      <c r="DK765"/>
      <c r="DL765"/>
    </row>
    <row r="766" spans="1:116" ht="13.8" customHeight="1">
      <c r="A766" t="s">
        <v>804</v>
      </c>
      <c r="B766" s="188" t="s">
        <v>317</v>
      </c>
      <c r="C766" s="151" t="str">
        <f t="shared" si="173"/>
        <v>A.100.28.103</v>
      </c>
      <c r="D766" s="54" t="s">
        <v>32</v>
      </c>
      <c r="E766" s="150" t="s">
        <v>352</v>
      </c>
      <c r="F766" s="153" t="str">
        <f t="shared" si="174"/>
        <v>AlCuMgPb (2011)</v>
      </c>
      <c r="G766" s="154">
        <f t="shared" si="175"/>
        <v>7.9724673333333342</v>
      </c>
      <c r="H766"/>
      <c r="I766"/>
      <c r="J766" s="227">
        <f t="shared" si="187"/>
        <v>2.3289214219908398</v>
      </c>
      <c r="K766"/>
      <c r="L766" s="280">
        <f t="shared" si="188"/>
        <v>8.7992651599999985E-2</v>
      </c>
      <c r="M766" s="280">
        <f t="shared" si="189"/>
        <v>0.22146139135500001</v>
      </c>
      <c r="N766" s="281">
        <f t="shared" si="190"/>
        <v>0.8235972790358399</v>
      </c>
      <c r="O766" s="280">
        <v>1.1958701</v>
      </c>
      <c r="P766" s="286">
        <v>0.12799244000000001</v>
      </c>
      <c r="Q766" s="286">
        <v>9.0680752000000003E-2</v>
      </c>
      <c r="R766" s="286">
        <v>7.8043040999999994E-2</v>
      </c>
      <c r="S766" s="219">
        <v>6.8246134000000003E-3</v>
      </c>
      <c r="T766" s="219">
        <v>1.1057459000000001E-3</v>
      </c>
      <c r="U766" s="219">
        <v>2.0192512999999998E-3</v>
      </c>
      <c r="V766" s="219">
        <v>2.2816938999999999E-3</v>
      </c>
      <c r="W766" s="219">
        <v>0.80318847999999998</v>
      </c>
      <c r="X766" s="219">
        <v>4.6059147999999997E-4</v>
      </c>
      <c r="Y766" s="219">
        <v>2.0281606000000001E-2</v>
      </c>
      <c r="Z766" s="286">
        <v>4.5913974999999999E-5</v>
      </c>
      <c r="AA766" s="219">
        <v>1.2689635E-4</v>
      </c>
      <c r="AB766" s="286">
        <v>2.9668583999999999E-7</v>
      </c>
      <c r="AC766"/>
      <c r="AD766" s="227">
        <f t="shared" si="182"/>
        <v>1.1958701</v>
      </c>
      <c r="AE766" s="227">
        <f t="shared" si="183"/>
        <v>0.30894753750000004</v>
      </c>
      <c r="AF766" s="227">
        <f t="shared" si="184"/>
        <v>0.22108178225</v>
      </c>
      <c r="AG766" s="227">
        <f t="shared" si="185"/>
        <v>0.22146139135500001</v>
      </c>
      <c r="AH766" s="227">
        <f t="shared" si="186"/>
        <v>0.82347038268583994</v>
      </c>
      <c r="AI766"/>
      <c r="AJ766">
        <v>84.586252000000002</v>
      </c>
      <c r="AK766" s="155">
        <v>72.846942999999996</v>
      </c>
      <c r="AL766" s="155">
        <v>1.5788015</v>
      </c>
      <c r="AM766" s="155">
        <v>0</v>
      </c>
      <c r="AN766" s="155">
        <v>8.2700777000000003E-2</v>
      </c>
      <c r="AO766" s="155">
        <v>2.3608370000000001</v>
      </c>
      <c r="AP766" s="155">
        <v>7.7169692999999997</v>
      </c>
      <c r="AQ766"/>
      <c r="AR766" s="156">
        <v>0.19596243999999999</v>
      </c>
      <c r="AS766" s="156">
        <v>0.18630753999999999</v>
      </c>
      <c r="AT766" s="156">
        <v>7.4488319000000002E-3</v>
      </c>
      <c r="AU766" s="156">
        <v>2.2060618999999999E-3</v>
      </c>
      <c r="AV766" s="282">
        <f t="shared" si="176"/>
        <v>1.1169516946111E-5</v>
      </c>
      <c r="AW766" s="282">
        <f t="shared" si="177"/>
        <v>2.7547455276947379E-8</v>
      </c>
      <c r="AX766" s="283">
        <f t="shared" si="178"/>
        <v>0.30897226100000003</v>
      </c>
      <c r="AY766" s="157">
        <v>7.4358399000000003E-6</v>
      </c>
      <c r="AZ766" s="157">
        <v>2.2437159999999999E-8</v>
      </c>
      <c r="BA766" s="157">
        <v>6.1295410999999996E-13</v>
      </c>
      <c r="BB766" s="157">
        <v>4.8972110999999997E-11</v>
      </c>
      <c r="BC766" s="157">
        <v>0</v>
      </c>
      <c r="BD766" s="157">
        <v>1.0579613E-8</v>
      </c>
      <c r="BE766" s="157">
        <v>3.2077408999999999E-6</v>
      </c>
      <c r="BF766" s="157">
        <v>1.5178833E-9</v>
      </c>
      <c r="BG766" s="157">
        <v>3.5762169000000001E-9</v>
      </c>
      <c r="BH766" s="157">
        <v>1.2415235E-11</v>
      </c>
      <c r="BI766" s="157">
        <v>4.1753980000000003E-15</v>
      </c>
      <c r="BJ766" s="157">
        <v>1.6565105000000001E-12</v>
      </c>
      <c r="BK766" s="157">
        <v>1.2235516999999999E-12</v>
      </c>
      <c r="BL766" s="157">
        <v>2.8265022999999998E-13</v>
      </c>
      <c r="BM766" s="157">
        <v>4.8447033999999996E-7</v>
      </c>
      <c r="BN766" s="157">
        <v>3.0837221000000001E-8</v>
      </c>
      <c r="BO766" s="157">
        <v>9.3796150000000002E-21</v>
      </c>
      <c r="BP766" s="157">
        <v>3.7623901000000001E-2</v>
      </c>
      <c r="BQ766" s="157">
        <v>0.27134836000000001</v>
      </c>
      <c r="BR766" s="157">
        <v>0</v>
      </c>
      <c r="BS766" s="157">
        <v>0</v>
      </c>
      <c r="BT766" s="157">
        <v>0</v>
      </c>
      <c r="BU766"/>
      <c r="BV766" s="155">
        <v>4.4793783000000002E-4</v>
      </c>
      <c r="BW766" s="155">
        <v>2.8069486000000001E-5</v>
      </c>
      <c r="BX766" s="155">
        <v>2.2229353999999999E-4</v>
      </c>
      <c r="BY766" s="155">
        <v>2.7127874000000001E-7</v>
      </c>
      <c r="BZ766" s="155">
        <v>2.3700975000000001E-5</v>
      </c>
      <c r="CA766" s="155">
        <v>6.7235919000000001E-6</v>
      </c>
      <c r="CB766" s="155">
        <v>3.0332806999999999E-7</v>
      </c>
      <c r="CC766" s="155">
        <v>1.0189261000000001E-5</v>
      </c>
      <c r="CD766" s="155">
        <v>1.5475152000000001E-6</v>
      </c>
      <c r="CE766" s="155">
        <v>1.3924603999999999E-6</v>
      </c>
      <c r="CF766" s="155">
        <v>0</v>
      </c>
      <c r="CG766" s="155">
        <v>2.0741822E-17</v>
      </c>
      <c r="CH766" s="155">
        <v>1.6983323000000001E-13</v>
      </c>
      <c r="CI766" s="155">
        <v>1.6129692000000001E-5</v>
      </c>
      <c r="CJ766" s="155">
        <v>9.0558304000000001E-5</v>
      </c>
      <c r="CK766" s="155">
        <v>4.6758397999999997E-5</v>
      </c>
      <c r="CL766" s="155">
        <v>0</v>
      </c>
      <c r="CM766"/>
      <c r="CN766" s="284">
        <v>1.4374915999999999E-13</v>
      </c>
      <c r="CO766" s="284">
        <v>7.9416055999999999</v>
      </c>
      <c r="CP766" s="285">
        <v>0.19247211</v>
      </c>
      <c r="CQ766" s="284">
        <v>2.0744305000000001E-2</v>
      </c>
      <c r="CR766" s="284">
        <v>2.0738859E-7</v>
      </c>
      <c r="CS766" s="284">
        <v>6.7275801999999996E-8</v>
      </c>
      <c r="CT766" s="284">
        <v>1.0181629000000001E-3</v>
      </c>
      <c r="CU766" s="284">
        <v>2.0762524</v>
      </c>
      <c r="CV766" s="284">
        <v>8.2504770000000005E-6</v>
      </c>
      <c r="CW766" s="284">
        <v>2.36229E-3</v>
      </c>
      <c r="CX766"/>
      <c r="CY766" s="158"/>
      <c r="CZ766" s="271" t="s">
        <v>2417</v>
      </c>
      <c r="DA766"/>
      <c r="DB766" s="50"/>
      <c r="DC766"/>
      <c r="DD766"/>
      <c r="DE766"/>
      <c r="DF766"/>
      <c r="DG766"/>
      <c r="DH766"/>
      <c r="DI766"/>
      <c r="DJ766"/>
      <c r="DK766"/>
      <c r="DL766"/>
    </row>
    <row r="767" spans="1:116" ht="13.8" customHeight="1">
      <c r="A767" t="s">
        <v>805</v>
      </c>
      <c r="B767" s="188" t="s">
        <v>317</v>
      </c>
      <c r="C767" s="151" t="str">
        <f t="shared" si="173"/>
        <v>A.100.28.104</v>
      </c>
      <c r="D767" s="54" t="s">
        <v>32</v>
      </c>
      <c r="E767" s="150" t="s">
        <v>352</v>
      </c>
      <c r="F767" s="153" t="str">
        <f t="shared" si="174"/>
        <v>AlCuSiMg (2036)</v>
      </c>
      <c r="G767" s="154">
        <f t="shared" si="175"/>
        <v>7.8311919999999997</v>
      </c>
      <c r="H767"/>
      <c r="I767"/>
      <c r="J767" s="227">
        <f t="shared" si="187"/>
        <v>2.1971488728604198</v>
      </c>
      <c r="K767"/>
      <c r="L767" s="280">
        <f t="shared" si="188"/>
        <v>8.3494474629999996E-2</v>
      </c>
      <c r="M767" s="280">
        <f t="shared" si="189"/>
        <v>0.20527392884099999</v>
      </c>
      <c r="N767" s="281">
        <f t="shared" si="190"/>
        <v>0.73370166938942005</v>
      </c>
      <c r="O767" s="280">
        <v>1.1746787999999999</v>
      </c>
      <c r="P767" s="286">
        <v>0.11374703999999999</v>
      </c>
      <c r="Q767" s="286">
        <v>8.9904296999999994E-2</v>
      </c>
      <c r="R767" s="286">
        <v>7.6636874999999993E-2</v>
      </c>
      <c r="S767" s="219">
        <v>5.5281916999999998E-3</v>
      </c>
      <c r="T767" s="219">
        <v>5.0808563999999996E-4</v>
      </c>
      <c r="U767" s="219">
        <v>8.2132229000000001E-4</v>
      </c>
      <c r="V767" s="219">
        <v>1.103897E-3</v>
      </c>
      <c r="W767" s="219">
        <v>0.71496853000000005</v>
      </c>
      <c r="X767" s="219">
        <v>4.7241631999999999E-4</v>
      </c>
      <c r="Y767" s="219">
        <v>1.8676391000000001E-2</v>
      </c>
      <c r="Z767" s="286">
        <v>4.6278520999999998E-5</v>
      </c>
      <c r="AA767" s="286">
        <v>5.6441867000000002E-5</v>
      </c>
      <c r="AB767" s="286">
        <v>3.0652242000000001E-7</v>
      </c>
      <c r="AC767"/>
      <c r="AD767" s="227">
        <f t="shared" si="182"/>
        <v>1.1746787999999999</v>
      </c>
      <c r="AE767" s="227">
        <f t="shared" si="183"/>
        <v>0.28824970862999999</v>
      </c>
      <c r="AF767" s="227">
        <f t="shared" si="184"/>
        <v>0.20481167586699997</v>
      </c>
      <c r="AG767" s="227">
        <f t="shared" si="185"/>
        <v>0.20527392884099999</v>
      </c>
      <c r="AH767" s="227">
        <f t="shared" si="186"/>
        <v>0.73364522752242001</v>
      </c>
      <c r="AI767"/>
      <c r="AJ767">
        <v>81.341471999999996</v>
      </c>
      <c r="AK767" s="155">
        <v>69.699928</v>
      </c>
      <c r="AL767" s="155">
        <v>1.3475406999999999</v>
      </c>
      <c r="AM767" s="155">
        <v>0</v>
      </c>
      <c r="AN767" s="155">
        <v>8.3579842000000001E-2</v>
      </c>
      <c r="AO767" s="155">
        <v>2.3333059999999999</v>
      </c>
      <c r="AP767" s="155">
        <v>7.8771176000000001</v>
      </c>
      <c r="AQ767"/>
      <c r="AR767" s="156">
        <v>0.18408474999999999</v>
      </c>
      <c r="AS767" s="156">
        <v>0.17499070999999999</v>
      </c>
      <c r="AT767" s="156">
        <v>7.2668723000000003E-3</v>
      </c>
      <c r="AU767" s="156">
        <v>1.8271692999999999E-3</v>
      </c>
      <c r="AV767" s="282">
        <f t="shared" si="176"/>
        <v>1.0491049868103999E-5</v>
      </c>
      <c r="AW767" s="282">
        <f t="shared" si="177"/>
        <v>2.6874527779265609E-8</v>
      </c>
      <c r="AX767" s="283">
        <f t="shared" si="178"/>
        <v>0.25590606599999999</v>
      </c>
      <c r="AY767" s="157">
        <v>7.3055566000000001E-6</v>
      </c>
      <c r="AZ767" s="157">
        <v>2.2044103999999999E-8</v>
      </c>
      <c r="BA767" s="157">
        <v>6.0221374999999996E-13</v>
      </c>
      <c r="BB767" s="157">
        <v>3.0730104000000002E-11</v>
      </c>
      <c r="BC767" s="157">
        <v>0</v>
      </c>
      <c r="BD767" s="157">
        <v>1.071405E-8</v>
      </c>
      <c r="BE767" s="157">
        <v>2.9469372E-6</v>
      </c>
      <c r="BF767" s="157">
        <v>1.5304E-9</v>
      </c>
      <c r="BG767" s="157">
        <v>3.2924637E-9</v>
      </c>
      <c r="BH767" s="157">
        <v>5.6224147999999996E-12</v>
      </c>
      <c r="BI767" s="157">
        <v>2.8918559999999999E-15</v>
      </c>
      <c r="BJ767" s="157">
        <v>6.6698940000000003E-13</v>
      </c>
      <c r="BK767" s="157">
        <v>5.4096605000000001E-13</v>
      </c>
      <c r="BL767" s="157">
        <v>1.2460339999999999E-13</v>
      </c>
      <c r="BM767" s="157">
        <v>2.0826997E-7</v>
      </c>
      <c r="BN767" s="157">
        <v>1.9541318000000002E-8</v>
      </c>
      <c r="BO767" s="157">
        <v>9.6112257999999995E-21</v>
      </c>
      <c r="BP767" s="157">
        <v>2.8976696E-2</v>
      </c>
      <c r="BQ767" s="157">
        <v>0.22692936999999999</v>
      </c>
      <c r="BR767" s="157">
        <v>0</v>
      </c>
      <c r="BS767" s="157">
        <v>0</v>
      </c>
      <c r="BT767" s="157">
        <v>0</v>
      </c>
      <c r="BU767"/>
      <c r="BV767" s="155">
        <v>4.1551712999999998E-4</v>
      </c>
      <c r="BW767" s="155">
        <v>2.6182425E-5</v>
      </c>
      <c r="BX767" s="155">
        <v>2.1835440999999999E-4</v>
      </c>
      <c r="BY767" s="155">
        <v>1.317683E-7</v>
      </c>
      <c r="BZ767" s="155">
        <v>2.0962991000000001E-5</v>
      </c>
      <c r="CA767" s="155">
        <v>6.8557837000000002E-6</v>
      </c>
      <c r="CB767" s="155">
        <v>1.340776E-7</v>
      </c>
      <c r="CC767" s="155">
        <v>1.0395853E-5</v>
      </c>
      <c r="CD767" s="155">
        <v>6.9788826E-7</v>
      </c>
      <c r="CE767" s="155">
        <v>5.7168857000000001E-7</v>
      </c>
      <c r="CF767" s="155">
        <v>0</v>
      </c>
      <c r="CG767" s="155">
        <v>2.1254000000000001E-17</v>
      </c>
      <c r="CH767" s="155">
        <v>1.7402691999999999E-13</v>
      </c>
      <c r="CI767" s="155">
        <v>1.5726017000000001E-5</v>
      </c>
      <c r="CJ767" s="155">
        <v>8.6434909000000006E-5</v>
      </c>
      <c r="CK767" s="155">
        <v>2.9069325000000001E-5</v>
      </c>
      <c r="CL767" s="155">
        <v>0</v>
      </c>
      <c r="CM767"/>
      <c r="CN767" s="284">
        <v>1.4729876000000001E-13</v>
      </c>
      <c r="CO767" s="284">
        <v>7.7995054000000001</v>
      </c>
      <c r="CP767" s="285">
        <v>0.19638828999999999</v>
      </c>
      <c r="CQ767" s="284">
        <v>1.9484418999999999E-2</v>
      </c>
      <c r="CR767" s="284">
        <v>8.8937300000000001E-8</v>
      </c>
      <c r="CS767" s="284">
        <v>2.7567459999999999E-8</v>
      </c>
      <c r="CT767" s="284">
        <v>9.0280015999999995E-4</v>
      </c>
      <c r="CU767" s="284">
        <v>0.89917374000000005</v>
      </c>
      <c r="CV767" s="284">
        <v>3.7372146E-6</v>
      </c>
      <c r="CW767" s="284">
        <v>2.4097188000000002E-3</v>
      </c>
      <c r="CX767"/>
      <c r="CY767" s="158"/>
      <c r="CZ767" s="271" t="s">
        <v>2418</v>
      </c>
      <c r="DA767"/>
      <c r="DB767" s="50"/>
      <c r="DC767"/>
      <c r="DD767"/>
      <c r="DE767"/>
      <c r="DF767"/>
      <c r="DG767"/>
      <c r="DH767"/>
      <c r="DI767"/>
      <c r="DJ767"/>
      <c r="DK767"/>
      <c r="DL767"/>
    </row>
    <row r="768" spans="1:116" ht="13.8" customHeight="1">
      <c r="A768" t="s">
        <v>806</v>
      </c>
      <c r="B768" s="188" t="s">
        <v>317</v>
      </c>
      <c r="C768" s="151" t="str">
        <f t="shared" ref="C768:C834" si="191">MID(A768,1,12)</f>
        <v>A.100.28.105</v>
      </c>
      <c r="D768" s="54" t="s">
        <v>32</v>
      </c>
      <c r="E768" s="150" t="s">
        <v>352</v>
      </c>
      <c r="F768" s="153" t="str">
        <f t="shared" ref="F768:F834" si="192">MID(A768, 21,85)</f>
        <v>AlMg1 (5005)</v>
      </c>
      <c r="G768" s="154">
        <f t="shared" si="175"/>
        <v>8.1552313333333331</v>
      </c>
      <c r="H768"/>
      <c r="I768"/>
      <c r="J768" s="227">
        <f t="shared" si="187"/>
        <v>2.1810292072816697</v>
      </c>
      <c r="K768"/>
      <c r="L768" s="280">
        <f t="shared" si="188"/>
        <v>8.3834701457999997E-2</v>
      </c>
      <c r="M768" s="280">
        <f t="shared" si="189"/>
        <v>0.20537080783500003</v>
      </c>
      <c r="N768" s="281">
        <f t="shared" si="190"/>
        <v>0.66853899798866989</v>
      </c>
      <c r="O768" s="280">
        <v>1.2232847</v>
      </c>
      <c r="P768" s="286">
        <v>0.11252702000000001</v>
      </c>
      <c r="Q768" s="286">
        <v>9.1466538E-2</v>
      </c>
      <c r="R768" s="286">
        <v>7.8322129000000004E-2</v>
      </c>
      <c r="S768" s="219">
        <v>4.9356525000000002E-3</v>
      </c>
      <c r="T768" s="286">
        <v>9.8433027999999994E-5</v>
      </c>
      <c r="U768" s="219">
        <v>4.7848693E-4</v>
      </c>
      <c r="V768" s="219">
        <v>8.5777607999999999E-4</v>
      </c>
      <c r="W768" s="219">
        <v>0.64983369999999996</v>
      </c>
      <c r="X768" s="219">
        <v>4.7152373999999998E-4</v>
      </c>
      <c r="Y768" s="219">
        <v>1.8701408999999999E-2</v>
      </c>
      <c r="Z768" s="286">
        <v>4.7950015000000001E-5</v>
      </c>
      <c r="AA768" s="286">
        <v>3.574851E-6</v>
      </c>
      <c r="AB768" s="286">
        <v>3.1413767E-7</v>
      </c>
      <c r="AC768"/>
      <c r="AD768" s="227">
        <f t="shared" si="182"/>
        <v>1.2232847</v>
      </c>
      <c r="AE768" s="227">
        <f t="shared" si="183"/>
        <v>0.28868603553800004</v>
      </c>
      <c r="AF768" s="227">
        <f t="shared" si="184"/>
        <v>0.20485490893100003</v>
      </c>
      <c r="AG768" s="227">
        <f t="shared" si="185"/>
        <v>0.20537080783500003</v>
      </c>
      <c r="AH768" s="227">
        <f t="shared" si="186"/>
        <v>0.66853542313766989</v>
      </c>
      <c r="AI768"/>
      <c r="AJ768">
        <v>85.475686999999994</v>
      </c>
      <c r="AK768" s="155">
        <v>73.776944</v>
      </c>
      <c r="AL768" s="155">
        <v>1.3340604</v>
      </c>
      <c r="AM768" s="155">
        <v>0</v>
      </c>
      <c r="AN768" s="155">
        <v>8.2526569999999994E-2</v>
      </c>
      <c r="AO768" s="155">
        <v>2.2684221999999998</v>
      </c>
      <c r="AP768" s="155">
        <v>8.0137336999999995</v>
      </c>
      <c r="AQ768"/>
      <c r="AR768" s="156">
        <v>0.18540741999999999</v>
      </c>
      <c r="AS768" s="156">
        <v>0.17585556999999999</v>
      </c>
      <c r="AT768" s="156">
        <v>7.5093920999999998E-3</v>
      </c>
      <c r="AU768" s="156">
        <v>2.0424627999999999E-3</v>
      </c>
      <c r="AV768" s="282">
        <f t="shared" si="176"/>
        <v>1.0542899883803501E-5</v>
      </c>
      <c r="AW768" s="282">
        <f t="shared" si="177"/>
        <v>2.7771420013076841E-8</v>
      </c>
      <c r="AX768" s="283">
        <f t="shared" si="178"/>
        <v>0.28605921499999998</v>
      </c>
      <c r="AY768" s="157">
        <v>7.6065719000000003E-6</v>
      </c>
      <c r="AZ768" s="157">
        <v>2.2952365E-8</v>
      </c>
      <c r="BA768" s="157">
        <v>6.2702797999999999E-13</v>
      </c>
      <c r="BB768" s="157">
        <v>1.0409335000000001E-12</v>
      </c>
      <c r="BC768" s="157">
        <v>0</v>
      </c>
      <c r="BD768" s="157">
        <v>1.0806383999999999E-8</v>
      </c>
      <c r="BE768" s="157">
        <v>2.9225062E-6</v>
      </c>
      <c r="BF768" s="157">
        <v>1.5464802999999999E-9</v>
      </c>
      <c r="BG768" s="157">
        <v>3.2714739000000001E-9</v>
      </c>
      <c r="BH768" s="157">
        <v>2.3605705000000002E-13</v>
      </c>
      <c r="BI768" s="157">
        <v>7.8217817999999995E-16</v>
      </c>
      <c r="BJ768" s="157">
        <v>2.0113479999999999E-13</v>
      </c>
      <c r="BK768" s="157">
        <v>2.9898463000000003E-14</v>
      </c>
      <c r="BL768" s="157">
        <v>5.9125960999999998E-15</v>
      </c>
      <c r="BM768" s="157">
        <v>2.3905416999999998E-10</v>
      </c>
      <c r="BN768" s="157">
        <v>2.7753047E-9</v>
      </c>
      <c r="BO768" s="157">
        <v>9.5591276999999996E-21</v>
      </c>
      <c r="BP768" s="157">
        <v>2.6655655E-2</v>
      </c>
      <c r="BQ768" s="157">
        <v>0.25940355999999998</v>
      </c>
      <c r="BR768" s="157">
        <v>0</v>
      </c>
      <c r="BS768" s="157">
        <v>0</v>
      </c>
      <c r="BT768" s="157">
        <v>0</v>
      </c>
      <c r="BU768"/>
      <c r="BV768" s="155">
        <v>3.9953325999999998E-4</v>
      </c>
      <c r="BW768" s="155">
        <v>2.6056702999999999E-5</v>
      </c>
      <c r="BX768" s="155">
        <v>2.2738949000000001E-4</v>
      </c>
      <c r="BY768" s="155">
        <v>1.0355122E-7</v>
      </c>
      <c r="BZ768" s="155">
        <v>2.0368494E-5</v>
      </c>
      <c r="CA768" s="155">
        <v>6.8867484999999998E-6</v>
      </c>
      <c r="CB768" s="155">
        <v>6.1099284000000001E-9</v>
      </c>
      <c r="CC768" s="155">
        <v>1.0452531E-5</v>
      </c>
      <c r="CD768" s="155">
        <v>1.4889643999999999E-7</v>
      </c>
      <c r="CE768" s="155">
        <v>3.5082732999999997E-7</v>
      </c>
      <c r="CF768" s="155">
        <v>0</v>
      </c>
      <c r="CG768" s="155">
        <v>2.1138791E-17</v>
      </c>
      <c r="CH768" s="155">
        <v>1.7308359999999999E-13</v>
      </c>
      <c r="CI768" s="155">
        <v>1.6036603999999999E-5</v>
      </c>
      <c r="CJ768" s="155">
        <v>9.1407811999999995E-5</v>
      </c>
      <c r="CK768" s="155">
        <v>3.2549320999999998E-7</v>
      </c>
      <c r="CL768" s="155">
        <v>0</v>
      </c>
      <c r="CM768"/>
      <c r="CN768" s="284">
        <v>1.4650032E-13</v>
      </c>
      <c r="CO768" s="284">
        <v>8.1230613999999992</v>
      </c>
      <c r="CP768" s="285">
        <v>0.19746435000000001</v>
      </c>
      <c r="CQ768" s="284">
        <v>1.9406963999999999E-2</v>
      </c>
      <c r="CR768" s="284">
        <v>1.6621924999999999E-10</v>
      </c>
      <c r="CS768" s="284">
        <v>1.3087080999999999E-8</v>
      </c>
      <c r="CT768" s="284">
        <v>8.8289806999999995E-4</v>
      </c>
      <c r="CU768" s="284">
        <v>1.6184453000000001E-2</v>
      </c>
      <c r="CV768" s="284">
        <v>1.5688896000000001E-7</v>
      </c>
      <c r="CW768" s="284">
        <v>2.4221300999999998E-3</v>
      </c>
      <c r="CX768"/>
      <c r="CY768" s="158"/>
      <c r="CZ768" s="271" t="s">
        <v>2419</v>
      </c>
      <c r="DA768"/>
      <c r="DB768" s="50"/>
      <c r="DC768"/>
      <c r="DD768"/>
      <c r="DE768"/>
      <c r="DF768"/>
      <c r="DG768"/>
      <c r="DH768"/>
      <c r="DI768"/>
      <c r="DJ768"/>
      <c r="DK768"/>
      <c r="DL768"/>
    </row>
    <row r="769" spans="1:116" ht="13.8" customHeight="1">
      <c r="A769" t="s">
        <v>807</v>
      </c>
      <c r="B769" s="188" t="s">
        <v>317</v>
      </c>
      <c r="C769" s="151" t="str">
        <f t="shared" si="191"/>
        <v>A.100.28.106</v>
      </c>
      <c r="D769" s="54" t="s">
        <v>32</v>
      </c>
      <c r="E769" s="150" t="s">
        <v>352</v>
      </c>
      <c r="F769" s="153" t="str">
        <f t="shared" si="192"/>
        <v>AlMg3 (5754a)</v>
      </c>
      <c r="G769" s="154">
        <f t="shared" ref="G769:G836" si="193">O769/0.15</f>
        <v>8.295694000000001</v>
      </c>
      <c r="H769"/>
      <c r="I769"/>
      <c r="J769" s="227">
        <f t="shared" si="187"/>
        <v>2.1682468139355899</v>
      </c>
      <c r="K769"/>
      <c r="L769" s="280">
        <f t="shared" si="188"/>
        <v>8.3467049179999989E-2</v>
      </c>
      <c r="M769" s="280">
        <f t="shared" si="189"/>
        <v>0.20241823544999998</v>
      </c>
      <c r="N769" s="281">
        <f t="shared" si="190"/>
        <v>0.63800742930558996</v>
      </c>
      <c r="O769" s="280">
        <v>1.2443541</v>
      </c>
      <c r="P769" s="286">
        <v>0.11041218999999999</v>
      </c>
      <c r="Q769" s="219">
        <v>8.9913873000000005E-2</v>
      </c>
      <c r="R769" s="286">
        <v>7.7180311000000001E-2</v>
      </c>
      <c r="S769" s="219">
        <v>5.2223002999999997E-3</v>
      </c>
      <c r="T769" s="219">
        <v>4.9133817999999995E-4</v>
      </c>
      <c r="U769" s="219">
        <v>5.730997E-4</v>
      </c>
      <c r="V769" s="219">
        <v>1.5985401999999999E-3</v>
      </c>
      <c r="W769" s="219">
        <v>0.61891868000000005</v>
      </c>
      <c r="X769" s="219">
        <v>4.4618133000000001E-4</v>
      </c>
      <c r="Y769" s="219">
        <v>1.8960538999999998E-2</v>
      </c>
      <c r="Z769" s="286">
        <v>4.7450919999999998E-5</v>
      </c>
      <c r="AA769" s="219">
        <v>1.2791362E-4</v>
      </c>
      <c r="AB769" s="286">
        <v>2.9668558999999998E-7</v>
      </c>
      <c r="AC769"/>
      <c r="AD769" s="227">
        <f t="shared" si="182"/>
        <v>1.2443541</v>
      </c>
      <c r="AE769" s="227">
        <f t="shared" si="183"/>
        <v>0.28539165238000003</v>
      </c>
      <c r="AF769" s="227">
        <f t="shared" si="184"/>
        <v>0.20205251682</v>
      </c>
      <c r="AG769" s="227">
        <f t="shared" si="185"/>
        <v>0.20241823544999998</v>
      </c>
      <c r="AH769" s="227">
        <f t="shared" si="186"/>
        <v>0.63787951568558998</v>
      </c>
      <c r="AI769"/>
      <c r="AJ769">
        <v>88.927503999999999</v>
      </c>
      <c r="AK769" s="155">
        <v>77.679349999999999</v>
      </c>
      <c r="AL769" s="155">
        <v>1.4207141000000001</v>
      </c>
      <c r="AM769" s="155">
        <v>0</v>
      </c>
      <c r="AN769" s="155">
        <v>7.7979355E-2</v>
      </c>
      <c r="AO769" s="155">
        <v>2.1639466999999999</v>
      </c>
      <c r="AP769" s="155">
        <v>7.5855138999999996</v>
      </c>
      <c r="AQ769"/>
      <c r="AR769" s="156">
        <v>0.18965195000000001</v>
      </c>
      <c r="AS769" s="156">
        <v>0.17955062999999999</v>
      </c>
      <c r="AT769" s="156">
        <v>7.5743013E-3</v>
      </c>
      <c r="AU769" s="156">
        <v>2.5270218999999998E-3</v>
      </c>
      <c r="AV769" s="282">
        <f t="shared" si="176"/>
        <v>1.076442603775942E-5</v>
      </c>
      <c r="AW769" s="282">
        <f t="shared" si="177"/>
        <v>2.8011468991681613E-8</v>
      </c>
      <c r="AX769" s="283">
        <f t="shared" si="178"/>
        <v>0.35392463099999999</v>
      </c>
      <c r="AY769" s="157">
        <v>7.7347815000000003E-6</v>
      </c>
      <c r="AZ769" s="157">
        <v>2.3339121E-8</v>
      </c>
      <c r="BA769" s="157">
        <v>6.3759822999999996E-13</v>
      </c>
      <c r="BB769" s="157">
        <v>9.8515942000000004E-13</v>
      </c>
      <c r="BC769" s="157">
        <v>0</v>
      </c>
      <c r="BD769" s="157">
        <v>1.0292104000000001E-8</v>
      </c>
      <c r="BE769" s="157">
        <v>2.8417581000000001E-6</v>
      </c>
      <c r="BF769" s="157">
        <v>1.4801882999999999E-9</v>
      </c>
      <c r="BG769" s="157">
        <v>3.1772397E-9</v>
      </c>
      <c r="BH769" s="157">
        <v>1.2993548E-11</v>
      </c>
      <c r="BI769" s="157">
        <v>7.3907256000000003E-16</v>
      </c>
      <c r="BJ769" s="157">
        <v>7.2550745000000005E-13</v>
      </c>
      <c r="BK769" s="157">
        <v>4.5744757999999999E-13</v>
      </c>
      <c r="BL769" s="157">
        <v>1.0515134E-13</v>
      </c>
      <c r="BM769" s="157">
        <v>1.7234022E-7</v>
      </c>
      <c r="BN769" s="157">
        <v>5.2531285999999996E-9</v>
      </c>
      <c r="BO769" s="157">
        <v>9.0477194000000003E-21</v>
      </c>
      <c r="BP769" s="157">
        <v>2.8921201000000001E-2</v>
      </c>
      <c r="BQ769" s="157">
        <v>0.32500342999999998</v>
      </c>
      <c r="BR769" s="157">
        <v>0</v>
      </c>
      <c r="BS769" s="157">
        <v>0</v>
      </c>
      <c r="BT769" s="157">
        <v>0</v>
      </c>
      <c r="BU769"/>
      <c r="BV769" s="155">
        <v>4.0766020000000002E-4</v>
      </c>
      <c r="BW769" s="155">
        <v>2.5212480000000002E-5</v>
      </c>
      <c r="BX769" s="155">
        <v>2.3130597000000001E-4</v>
      </c>
      <c r="BY769" s="155">
        <v>1.9169377999999999E-7</v>
      </c>
      <c r="BZ769" s="155">
        <v>2.0103825000000001E-5</v>
      </c>
      <c r="CA769" s="155">
        <v>6.5041936999999999E-6</v>
      </c>
      <c r="CB769" s="155">
        <v>3.3805892999999998E-7</v>
      </c>
      <c r="CC769" s="155">
        <v>9.8718986000000003E-6</v>
      </c>
      <c r="CD769" s="155">
        <v>6.7903457000000002E-7</v>
      </c>
      <c r="CE769" s="155">
        <v>4.2607645E-7</v>
      </c>
      <c r="CF769" s="155">
        <v>0</v>
      </c>
      <c r="CG769" s="155">
        <v>2.0007877E-17</v>
      </c>
      <c r="CH769" s="155">
        <v>1.6382371999999999E-13</v>
      </c>
      <c r="CI769" s="155">
        <v>1.5798341E-5</v>
      </c>
      <c r="CJ769" s="155">
        <v>9.6288483000000005E-5</v>
      </c>
      <c r="CK769" s="155">
        <v>9.4015176999999997E-7</v>
      </c>
      <c r="CL769" s="155">
        <v>0</v>
      </c>
      <c r="CM769"/>
      <c r="CN769" s="284">
        <v>1.3866263000000001E-13</v>
      </c>
      <c r="CO769" s="284">
        <v>8.2653113999999999</v>
      </c>
      <c r="CP769" s="285">
        <v>0.18649878</v>
      </c>
      <c r="CQ769" s="284">
        <v>1.8741627E-2</v>
      </c>
      <c r="CR769" s="284">
        <v>7.3996804000000001E-8</v>
      </c>
      <c r="CS769" s="284">
        <v>1.8477420999999999E-8</v>
      </c>
      <c r="CT769" s="284">
        <v>8.6938046000000001E-4</v>
      </c>
      <c r="CU769" s="284">
        <v>0.75236908999999996</v>
      </c>
      <c r="CV769" s="284">
        <v>8.6297042000000006E-6</v>
      </c>
      <c r="CW769" s="284">
        <v>2.2875821999999999E-3</v>
      </c>
      <c r="CX769"/>
      <c r="CY769" s="158"/>
      <c r="CZ769" s="271" t="s">
        <v>2420</v>
      </c>
      <c r="DA769"/>
      <c r="DB769" s="50"/>
      <c r="DC769"/>
      <c r="DD769"/>
      <c r="DE769"/>
      <c r="DF769"/>
      <c r="DG769"/>
      <c r="DH769"/>
      <c r="DI769"/>
      <c r="DJ769"/>
      <c r="DK769"/>
      <c r="DL769"/>
    </row>
    <row r="770" spans="1:116" ht="13.8" customHeight="1">
      <c r="A770" t="s">
        <v>808</v>
      </c>
      <c r="B770" s="188" t="s">
        <v>317</v>
      </c>
      <c r="C770" s="151" t="str">
        <f t="shared" si="191"/>
        <v>A.100.28.107</v>
      </c>
      <c r="D770" s="54" t="s">
        <v>32</v>
      </c>
      <c r="E770" s="150" t="s">
        <v>352</v>
      </c>
      <c r="F770" s="153" t="str">
        <f t="shared" si="192"/>
        <v>AlMg4.5Mn (5182)</v>
      </c>
      <c r="G770" s="154">
        <f t="shared" si="193"/>
        <v>8.7387346666666659</v>
      </c>
      <c r="H770"/>
      <c r="I770"/>
      <c r="J770" s="227">
        <f t="shared" si="187"/>
        <v>2.2558171346505702</v>
      </c>
      <c r="K770"/>
      <c r="L770" s="280">
        <f t="shared" si="188"/>
        <v>8.7182751089999996E-2</v>
      </c>
      <c r="M770" s="280">
        <f t="shared" si="189"/>
        <v>0.20783978474600001</v>
      </c>
      <c r="N770" s="281">
        <f t="shared" si="190"/>
        <v>0.64998439881457004</v>
      </c>
      <c r="O770" s="280">
        <v>1.3108101999999999</v>
      </c>
      <c r="P770" s="286">
        <v>0.11244722</v>
      </c>
      <c r="Q770" s="219">
        <v>9.3123568000000004E-2</v>
      </c>
      <c r="R770" s="286">
        <v>8.0393355E-2</v>
      </c>
      <c r="S770" s="219">
        <v>5.5075934E-3</v>
      </c>
      <c r="T770" s="219">
        <v>7.1679475000000002E-4</v>
      </c>
      <c r="U770" s="219">
        <v>5.6500794E-4</v>
      </c>
      <c r="V770" s="219">
        <v>1.7650932E-3</v>
      </c>
      <c r="W770" s="219">
        <v>0.63056772000000005</v>
      </c>
      <c r="X770" s="219">
        <v>4.5434974999999998E-4</v>
      </c>
      <c r="Y770" s="219">
        <v>1.9342380999999999E-2</v>
      </c>
      <c r="Z770" s="286">
        <v>4.9553796000000002E-5</v>
      </c>
      <c r="AA770" s="286">
        <v>7.3996051999999997E-5</v>
      </c>
      <c r="AB770" s="286">
        <v>3.0176256999999998E-7</v>
      </c>
      <c r="AC770"/>
      <c r="AD770" s="227">
        <f t="shared" si="182"/>
        <v>1.3108101999999999</v>
      </c>
      <c r="AE770" s="227">
        <f t="shared" si="183"/>
        <v>0.29451863229000003</v>
      </c>
      <c r="AF770" s="227">
        <f t="shared" si="184"/>
        <v>0.20740987725200002</v>
      </c>
      <c r="AG770" s="227">
        <f t="shared" si="185"/>
        <v>0.20783978474600001</v>
      </c>
      <c r="AH770" s="227">
        <f t="shared" si="186"/>
        <v>0.64991040276257006</v>
      </c>
      <c r="AI770"/>
      <c r="AJ770">
        <v>95.247804000000002</v>
      </c>
      <c r="AK770" s="155">
        <v>83.777351999999993</v>
      </c>
      <c r="AL770" s="155">
        <v>1.4518504000000001</v>
      </c>
      <c r="AM770" s="155">
        <v>0</v>
      </c>
      <c r="AN770" s="155">
        <v>7.9337251999999997E-2</v>
      </c>
      <c r="AO770" s="155">
        <v>2.2138200000000001</v>
      </c>
      <c r="AP770" s="155">
        <v>7.7254440999999998</v>
      </c>
      <c r="AQ770"/>
      <c r="AR770" s="156">
        <v>0.19990298000000001</v>
      </c>
      <c r="AS770" s="156">
        <v>0.18904175000000001</v>
      </c>
      <c r="AT770" s="156">
        <v>7.9340884000000007E-3</v>
      </c>
      <c r="AU770" s="156">
        <v>2.9271453E-3</v>
      </c>
      <c r="AV770" s="282">
        <f t="shared" si="176"/>
        <v>1.1333438228702199E-5</v>
      </c>
      <c r="AW770" s="282">
        <f t="shared" si="177"/>
        <v>2.9342042824016917E-8</v>
      </c>
      <c r="AX770" s="283">
        <f t="shared" si="178"/>
        <v>0.40996433600000004</v>
      </c>
      <c r="AY770" s="157">
        <v>8.1465458E-6</v>
      </c>
      <c r="AZ770" s="157">
        <v>2.4581538E-8</v>
      </c>
      <c r="BA770" s="157">
        <v>6.7154180000000001E-13</v>
      </c>
      <c r="BB770" s="157">
        <v>1.0033022E-12</v>
      </c>
      <c r="BC770" s="157">
        <v>0</v>
      </c>
      <c r="BD770" s="157">
        <v>1.0518873000000001E-8</v>
      </c>
      <c r="BE770" s="157">
        <v>2.8968983999999999E-6</v>
      </c>
      <c r="BF770" s="157">
        <v>1.5170641E-9</v>
      </c>
      <c r="BG770" s="157">
        <v>3.2346934E-9</v>
      </c>
      <c r="BH770" s="157">
        <v>6.6936642000000004E-12</v>
      </c>
      <c r="BI770" s="157">
        <v>7.5193769999999997E-16</v>
      </c>
      <c r="BJ770" s="157">
        <v>5.1216533E-13</v>
      </c>
      <c r="BK770" s="157">
        <v>7.0798963000000002E-13</v>
      </c>
      <c r="BL770" s="157">
        <v>1.6121110999999999E-13</v>
      </c>
      <c r="BM770" s="157">
        <v>2.7541127E-7</v>
      </c>
      <c r="BN770" s="157">
        <v>4.0628824000000003E-9</v>
      </c>
      <c r="BO770" s="157">
        <v>9.2148282000000001E-21</v>
      </c>
      <c r="BP770" s="157">
        <v>3.1712086E-2</v>
      </c>
      <c r="BQ770" s="157">
        <v>0.37825225000000001</v>
      </c>
      <c r="BR770" s="157">
        <v>0</v>
      </c>
      <c r="BS770" s="157">
        <v>0</v>
      </c>
      <c r="BT770" s="157">
        <v>0</v>
      </c>
      <c r="BU770"/>
      <c r="BV770" s="155">
        <v>4.2897899E-4</v>
      </c>
      <c r="BW770" s="155">
        <v>2.5665198000000001E-5</v>
      </c>
      <c r="BX770" s="155">
        <v>2.4365912E-4</v>
      </c>
      <c r="BY770" s="155">
        <v>2.1219163999999999E-7</v>
      </c>
      <c r="BZ770" s="155">
        <v>2.0685830999999999E-5</v>
      </c>
      <c r="CA770" s="155">
        <v>6.6155217999999999E-6</v>
      </c>
      <c r="CB770" s="155">
        <v>1.7413672999999999E-7</v>
      </c>
      <c r="CC770" s="155">
        <v>1.0040868999999999E-5</v>
      </c>
      <c r="CD770" s="155">
        <v>9.8256607000000008E-7</v>
      </c>
      <c r="CE770" s="155">
        <v>4.3017756999999998E-7</v>
      </c>
      <c r="CF770" s="155">
        <v>0</v>
      </c>
      <c r="CG770" s="155">
        <v>2.0377417E-17</v>
      </c>
      <c r="CH770" s="155">
        <v>1.6684950000000001E-13</v>
      </c>
      <c r="CI770" s="155">
        <v>1.6431790999999999E-5</v>
      </c>
      <c r="CJ770" s="155">
        <v>1.0375786E-4</v>
      </c>
      <c r="CK770" s="155">
        <v>3.2372345999999999E-7</v>
      </c>
      <c r="CL770" s="155">
        <v>0</v>
      </c>
      <c r="CM770"/>
      <c r="CN770" s="284">
        <v>1.4122369000000001E-13</v>
      </c>
      <c r="CO770" s="284">
        <v>8.7078322000000004</v>
      </c>
      <c r="CP770" s="285">
        <v>0.18967518</v>
      </c>
      <c r="CQ770" s="284">
        <v>1.9076901E-2</v>
      </c>
      <c r="CR770" s="284">
        <v>1.1824574E-7</v>
      </c>
      <c r="CS770" s="284">
        <v>1.7165219999999999E-8</v>
      </c>
      <c r="CT770" s="284">
        <v>8.9128853999999997E-4</v>
      </c>
      <c r="CU770" s="284">
        <v>1.1875837</v>
      </c>
      <c r="CV770" s="284">
        <v>4.4456709000000004E-6</v>
      </c>
      <c r="CW770" s="284">
        <v>2.3267372999999998E-3</v>
      </c>
      <c r="CX770"/>
      <c r="CY770" s="158"/>
      <c r="CZ770" s="271" t="s">
        <v>2421</v>
      </c>
      <c r="DA770"/>
      <c r="DB770" s="50"/>
      <c r="DC770"/>
      <c r="DD770"/>
      <c r="DE770"/>
      <c r="DF770"/>
      <c r="DG770"/>
      <c r="DH770"/>
      <c r="DI770"/>
      <c r="DJ770"/>
      <c r="DK770"/>
      <c r="DL770"/>
    </row>
    <row r="771" spans="1:116" ht="13.8" customHeight="1">
      <c r="A771" t="s">
        <v>1493</v>
      </c>
      <c r="B771" s="188" t="s">
        <v>317</v>
      </c>
      <c r="C771" s="151" t="str">
        <f t="shared" si="191"/>
        <v>A.100.28.108</v>
      </c>
      <c r="D771" s="54" t="s">
        <v>32</v>
      </c>
      <c r="E771" s="150" t="s">
        <v>352</v>
      </c>
      <c r="F771" s="153" t="str">
        <f t="shared" si="192"/>
        <v>AlMgSi0.5 (6060 and 6063)</v>
      </c>
      <c r="G771" s="154">
        <f t="shared" si="193"/>
        <v>8.0483066666666669</v>
      </c>
      <c r="H771"/>
      <c r="I771"/>
      <c r="J771" s="227">
        <f t="shared" si="187"/>
        <v>2.1659489946857997</v>
      </c>
      <c r="K771"/>
      <c r="L771" s="280">
        <f t="shared" si="188"/>
        <v>8.3081994174000001E-2</v>
      </c>
      <c r="M771" s="280">
        <f t="shared" si="189"/>
        <v>0.20429462944100002</v>
      </c>
      <c r="N771" s="281">
        <f t="shared" si="190"/>
        <v>0.67132637107079984</v>
      </c>
      <c r="O771" s="280">
        <v>1.207246</v>
      </c>
      <c r="P771" s="286">
        <v>0.11214221000000001</v>
      </c>
      <c r="Q771" s="286">
        <v>9.0831149E-2</v>
      </c>
      <c r="R771" s="286">
        <v>7.7670268000000001E-2</v>
      </c>
      <c r="S771" s="219">
        <v>4.8532858E-3</v>
      </c>
      <c r="T771" s="286">
        <v>8.8413623999999996E-5</v>
      </c>
      <c r="U771" s="219">
        <v>4.7002675E-4</v>
      </c>
      <c r="V771" s="219">
        <v>8.0040462000000002E-4</v>
      </c>
      <c r="W771" s="219">
        <v>0.65274869999999996</v>
      </c>
      <c r="X771" s="219">
        <v>4.7330521000000001E-4</v>
      </c>
      <c r="Y771" s="219">
        <v>1.8573777E-2</v>
      </c>
      <c r="Z771" s="286">
        <v>4.7560610999999997E-5</v>
      </c>
      <c r="AA771" s="286">
        <v>3.5799331E-6</v>
      </c>
      <c r="AB771" s="286">
        <v>3.141377E-7</v>
      </c>
      <c r="AC771"/>
      <c r="AD771" s="227">
        <f t="shared" si="182"/>
        <v>1.207246</v>
      </c>
      <c r="AE771" s="227">
        <f t="shared" si="183"/>
        <v>0.28685575779400002</v>
      </c>
      <c r="AF771" s="227">
        <f t="shared" si="184"/>
        <v>0.20377734355310001</v>
      </c>
      <c r="AG771" s="227">
        <f t="shared" si="185"/>
        <v>0.20429462944099999</v>
      </c>
      <c r="AH771" s="227">
        <f t="shared" si="186"/>
        <v>0.67132279113769988</v>
      </c>
      <c r="AI771"/>
      <c r="AJ771">
        <v>83.821719000000002</v>
      </c>
      <c r="AK771" s="155">
        <v>72.148608999999993</v>
      </c>
      <c r="AL771" s="155">
        <v>1.3161559</v>
      </c>
      <c r="AM771" s="155">
        <v>0</v>
      </c>
      <c r="AN771" s="155">
        <v>8.2605050999999999E-2</v>
      </c>
      <c r="AO771" s="155">
        <v>2.2640747999999999</v>
      </c>
      <c r="AP771" s="155">
        <v>8.0102740000000008</v>
      </c>
      <c r="AQ771"/>
      <c r="AR771" s="156">
        <v>0.18340896000000001</v>
      </c>
      <c r="AS771" s="156">
        <v>0.17406157</v>
      </c>
      <c r="AT771" s="156">
        <v>7.4251621000000004E-3</v>
      </c>
      <c r="AU771" s="156">
        <v>1.9222295999999999E-3</v>
      </c>
      <c r="AV771" s="282">
        <f t="shared" si="176"/>
        <v>1.04353457936047E-5</v>
      </c>
      <c r="AW771" s="282">
        <f t="shared" si="177"/>
        <v>2.7459919029870782E-8</v>
      </c>
      <c r="AX771" s="283">
        <f t="shared" si="178"/>
        <v>0.26921983500000002</v>
      </c>
      <c r="AY771" s="157">
        <v>7.5073460000000001E-6</v>
      </c>
      <c r="AZ771" s="157">
        <v>2.2652977E-8</v>
      </c>
      <c r="BA771" s="157">
        <v>6.1884826000000002E-13</v>
      </c>
      <c r="BB771" s="157">
        <v>1.0452246999999999E-12</v>
      </c>
      <c r="BC771" s="157">
        <v>0</v>
      </c>
      <c r="BD771" s="157">
        <v>1.0789027E-8</v>
      </c>
      <c r="BE771" s="157">
        <v>2.914207E-6</v>
      </c>
      <c r="BF771" s="157">
        <v>1.5425104E-9</v>
      </c>
      <c r="BG771" s="157">
        <v>3.2633440000000001E-9</v>
      </c>
      <c r="BH771" s="157">
        <v>2.3611370000000001E-13</v>
      </c>
      <c r="BI771" s="157">
        <v>7.8290618000000003E-16</v>
      </c>
      <c r="BJ771" s="157">
        <v>1.9631299999999999E-13</v>
      </c>
      <c r="BK771" s="157">
        <v>2.9707367000000001E-14</v>
      </c>
      <c r="BL771" s="157">
        <v>5.8646280000000004E-15</v>
      </c>
      <c r="BM771" s="157">
        <v>2.3767628000000002E-10</v>
      </c>
      <c r="BN771" s="157">
        <v>2.7650451000000002E-9</v>
      </c>
      <c r="BO771" s="157">
        <v>9.6001587000000004E-21</v>
      </c>
      <c r="BP771" s="157">
        <v>2.6099984999999999E-2</v>
      </c>
      <c r="BQ771" s="157">
        <v>0.24311985</v>
      </c>
      <c r="BR771" s="157">
        <v>0</v>
      </c>
      <c r="BS771" s="157">
        <v>0</v>
      </c>
      <c r="BT771" s="157">
        <v>0</v>
      </c>
      <c r="BU771"/>
      <c r="BV771" s="155">
        <v>3.9420906E-4</v>
      </c>
      <c r="BW771" s="155">
        <v>2.6000698000000001E-5</v>
      </c>
      <c r="BX771" s="155">
        <v>2.2440814999999999E-4</v>
      </c>
      <c r="BY771" s="155">
        <v>9.6518081999999997E-8</v>
      </c>
      <c r="BZ771" s="155">
        <v>2.0246952E-5</v>
      </c>
      <c r="CA771" s="155">
        <v>6.8868368000000004E-6</v>
      </c>
      <c r="CB771" s="155">
        <v>6.1113380000000003E-9</v>
      </c>
      <c r="CC771" s="155">
        <v>1.0452664000000001E-5</v>
      </c>
      <c r="CD771" s="155">
        <v>1.3497903999999999E-7</v>
      </c>
      <c r="CE771" s="155">
        <v>3.4230990000000001E-7</v>
      </c>
      <c r="CF771" s="155">
        <v>0</v>
      </c>
      <c r="CG771" s="155">
        <v>2.1229525999999999E-17</v>
      </c>
      <c r="CH771" s="155">
        <v>1.7382653000000001E-13</v>
      </c>
      <c r="CI771" s="155">
        <v>1.5908353999999999E-5</v>
      </c>
      <c r="CJ771" s="155">
        <v>8.9399987999999998E-5</v>
      </c>
      <c r="CK771" s="155">
        <v>3.2549882999999999E-7</v>
      </c>
      <c r="CL771" s="155">
        <v>0</v>
      </c>
      <c r="CM771"/>
      <c r="CN771" s="284">
        <v>1.4712914999999999E-13</v>
      </c>
      <c r="CO771" s="284">
        <v>8.0161368999999993</v>
      </c>
      <c r="CP771" s="285">
        <v>0.19746801</v>
      </c>
      <c r="CQ771" s="284">
        <v>1.9368666E-2</v>
      </c>
      <c r="CR771" s="284">
        <v>1.6391218999999999E-10</v>
      </c>
      <c r="CS771" s="284">
        <v>1.2818189E-8</v>
      </c>
      <c r="CT771" s="284">
        <v>8.7845320999999999E-4</v>
      </c>
      <c r="CU771" s="284">
        <v>1.5970647000000001E-2</v>
      </c>
      <c r="CV771" s="284">
        <v>1.5692686999999999E-7</v>
      </c>
      <c r="CW771" s="284">
        <v>2.4221611E-3</v>
      </c>
      <c r="CX771"/>
      <c r="CY771" s="158"/>
      <c r="CZ771" s="271" t="s">
        <v>2422</v>
      </c>
      <c r="DA771"/>
      <c r="DB771" s="50"/>
      <c r="DC771"/>
      <c r="DD771"/>
      <c r="DE771"/>
      <c r="DF771"/>
      <c r="DG771"/>
      <c r="DH771"/>
      <c r="DI771"/>
      <c r="DJ771"/>
      <c r="DK771"/>
      <c r="DL771"/>
    </row>
    <row r="772" spans="1:116" ht="13.8" customHeight="1">
      <c r="A772" t="s">
        <v>809</v>
      </c>
      <c r="B772" s="188" t="s">
        <v>317</v>
      </c>
      <c r="C772" s="151" t="str">
        <f t="shared" si="191"/>
        <v>A.100.28.109</v>
      </c>
      <c r="D772" s="54" t="s">
        <v>32</v>
      </c>
      <c r="E772" s="150" t="s">
        <v>352</v>
      </c>
      <c r="F772" s="153" t="str">
        <f t="shared" si="192"/>
        <v>AlMgSi0.7 (6005)</v>
      </c>
      <c r="G772" s="154">
        <f t="shared" si="193"/>
        <v>8.0717599999999994</v>
      </c>
      <c r="H772"/>
      <c r="I772"/>
      <c r="J772" s="227">
        <f t="shared" si="187"/>
        <v>2.1721966101543098</v>
      </c>
      <c r="K772"/>
      <c r="L772" s="280">
        <f t="shared" si="188"/>
        <v>8.3115182548999994E-2</v>
      </c>
      <c r="M772" s="280">
        <f t="shared" si="189"/>
        <v>0.20408722267400001</v>
      </c>
      <c r="N772" s="281">
        <f t="shared" si="190"/>
        <v>0.67423020493130992</v>
      </c>
      <c r="O772" s="280">
        <v>1.210764</v>
      </c>
      <c r="P772" s="286">
        <v>0.11195152999999999</v>
      </c>
      <c r="Q772" s="219">
        <v>9.0793909000000006E-2</v>
      </c>
      <c r="R772" s="286">
        <v>7.7678575999999999E-2</v>
      </c>
      <c r="S772" s="219">
        <v>4.8725226E-3</v>
      </c>
      <c r="T772" s="286">
        <v>9.1859899000000002E-5</v>
      </c>
      <c r="U772" s="219">
        <v>4.7222405E-4</v>
      </c>
      <c r="V772" s="219">
        <v>8.1957826E-4</v>
      </c>
      <c r="W772" s="219">
        <v>0.65563198</v>
      </c>
      <c r="X772" s="219">
        <v>4.7455636999999999E-4</v>
      </c>
      <c r="Y772" s="219">
        <v>1.8594335E-2</v>
      </c>
      <c r="Z772" s="286">
        <v>4.7649043999999998E-5</v>
      </c>
      <c r="AA772" s="286">
        <v>3.5767454999999999E-6</v>
      </c>
      <c r="AB772" s="286">
        <v>3.1318581000000001E-7</v>
      </c>
      <c r="AC772"/>
      <c r="AD772" s="227">
        <f t="shared" si="182"/>
        <v>1.210764</v>
      </c>
      <c r="AE772" s="227">
        <f t="shared" si="183"/>
        <v>0.28668019980900006</v>
      </c>
      <c r="AF772" s="227">
        <f t="shared" si="184"/>
        <v>0.20356859400550001</v>
      </c>
      <c r="AG772" s="227">
        <f t="shared" si="185"/>
        <v>0.20408722267399998</v>
      </c>
      <c r="AH772" s="227">
        <f t="shared" si="186"/>
        <v>0.67422662818580992</v>
      </c>
      <c r="AI772"/>
      <c r="AJ772">
        <v>84.183492000000001</v>
      </c>
      <c r="AK772" s="155">
        <v>72.536036999999993</v>
      </c>
      <c r="AL772" s="155">
        <v>1.3188005</v>
      </c>
      <c r="AM772" s="155">
        <v>0</v>
      </c>
      <c r="AN772" s="155">
        <v>8.2473037999999999E-2</v>
      </c>
      <c r="AO772" s="155">
        <v>2.2588968999999999</v>
      </c>
      <c r="AP772" s="155">
        <v>7.9872838000000002</v>
      </c>
      <c r="AQ772"/>
      <c r="AR772" s="156">
        <v>0.18373232</v>
      </c>
      <c r="AS772" s="156">
        <v>0.17432843000000001</v>
      </c>
      <c r="AT772" s="156">
        <v>7.4401507999999998E-3</v>
      </c>
      <c r="AU772" s="156">
        <v>1.9637459000000001E-3</v>
      </c>
      <c r="AV772" s="282">
        <f t="shared" si="176"/>
        <v>1.04513444895061E-5</v>
      </c>
      <c r="AW772" s="282">
        <f t="shared" si="177"/>
        <v>2.7515350447053254E-8</v>
      </c>
      <c r="AX772" s="283">
        <f t="shared" si="178"/>
        <v>0.27503445100000001</v>
      </c>
      <c r="AY772" s="157">
        <v>7.5289934E-6</v>
      </c>
      <c r="AZ772" s="157">
        <v>2.2718288000000001E-8</v>
      </c>
      <c r="BA772" s="157">
        <v>6.2063284E-13</v>
      </c>
      <c r="BB772" s="157">
        <v>1.0485260999999999E-12</v>
      </c>
      <c r="BC772" s="157">
        <v>0</v>
      </c>
      <c r="BD772" s="157">
        <v>1.076303E-8</v>
      </c>
      <c r="BE772" s="157">
        <v>2.9085889E-6</v>
      </c>
      <c r="BF772" s="157">
        <v>1.5393456999999999E-9</v>
      </c>
      <c r="BG772" s="157">
        <v>3.2566262000000002E-9</v>
      </c>
      <c r="BH772" s="157">
        <v>2.3548359999999998E-13</v>
      </c>
      <c r="BI772" s="157">
        <v>7.8163112000000004E-16</v>
      </c>
      <c r="BJ772" s="157">
        <v>1.9778230000000001E-13</v>
      </c>
      <c r="BK772" s="157">
        <v>2.9953508000000001E-14</v>
      </c>
      <c r="BL772" s="157">
        <v>5.9131645E-15</v>
      </c>
      <c r="BM772" s="157">
        <v>2.3747398000000001E-10</v>
      </c>
      <c r="BN772" s="157">
        <v>2.760637E-9</v>
      </c>
      <c r="BO772" s="157">
        <v>9.6329178000000007E-21</v>
      </c>
      <c r="BP772" s="157">
        <v>2.6591221000000002E-2</v>
      </c>
      <c r="BQ772" s="157">
        <v>0.24844322999999999</v>
      </c>
      <c r="BR772" s="157">
        <v>0</v>
      </c>
      <c r="BS772" s="157">
        <v>0</v>
      </c>
      <c r="BT772" s="157">
        <v>0</v>
      </c>
      <c r="BU772"/>
      <c r="BV772" s="155">
        <v>3.9522317999999998E-4</v>
      </c>
      <c r="BW772" s="155">
        <v>2.5943838000000001E-5</v>
      </c>
      <c r="BX772" s="155">
        <v>2.2506208E-4</v>
      </c>
      <c r="BY772" s="155">
        <v>9.8871855999999994E-8</v>
      </c>
      <c r="BZ772" s="155">
        <v>2.0231506000000001E-5</v>
      </c>
      <c r="CA772" s="155">
        <v>6.8661006999999998E-6</v>
      </c>
      <c r="CB772" s="155">
        <v>6.0949437000000004E-9</v>
      </c>
      <c r="CC772" s="155">
        <v>1.042119E-5</v>
      </c>
      <c r="CD772" s="155">
        <v>1.3975298E-7</v>
      </c>
      <c r="CE772" s="155">
        <v>3.4476297999999998E-7</v>
      </c>
      <c r="CF772" s="155">
        <v>0</v>
      </c>
      <c r="CG772" s="155">
        <v>2.1301969000000001E-17</v>
      </c>
      <c r="CH772" s="155">
        <v>1.7441969E-13</v>
      </c>
      <c r="CI772" s="155">
        <v>1.5908138000000002E-5</v>
      </c>
      <c r="CJ772" s="155">
        <v>8.9876309999999999E-5</v>
      </c>
      <c r="CK772" s="155">
        <v>3.2454000000000002E-7</v>
      </c>
      <c r="CL772" s="155">
        <v>0</v>
      </c>
      <c r="CM772"/>
      <c r="CN772" s="284">
        <v>1.4763120999999999E-13</v>
      </c>
      <c r="CO772" s="284">
        <v>8.0396871999999995</v>
      </c>
      <c r="CP772" s="285">
        <v>0.19687514</v>
      </c>
      <c r="CQ772" s="284">
        <v>1.9325007000000002E-2</v>
      </c>
      <c r="CR772" s="284">
        <v>1.643958E-10</v>
      </c>
      <c r="CS772" s="284">
        <v>1.2893809E-8</v>
      </c>
      <c r="CT772" s="284">
        <v>8.7748052000000002E-4</v>
      </c>
      <c r="CU772" s="284">
        <v>1.6133142999999999E-2</v>
      </c>
      <c r="CV772" s="284">
        <v>1.5650848999999999E-7</v>
      </c>
      <c r="CW772" s="284">
        <v>2.4148681000000002E-3</v>
      </c>
      <c r="CX772"/>
      <c r="CY772" s="158"/>
      <c r="CZ772" s="271" t="s">
        <v>2423</v>
      </c>
      <c r="DA772"/>
      <c r="DB772" s="50"/>
      <c r="DC772"/>
      <c r="DD772"/>
      <c r="DE772"/>
      <c r="DF772"/>
      <c r="DG772"/>
      <c r="DH772"/>
      <c r="DI772"/>
      <c r="DJ772"/>
      <c r="DK772"/>
      <c r="DL772"/>
    </row>
    <row r="773" spans="1:116" ht="13.8" customHeight="1">
      <c r="A773" t="s">
        <v>810</v>
      </c>
      <c r="B773" s="188" t="s">
        <v>317</v>
      </c>
      <c r="C773" s="151" t="str">
        <f t="shared" si="191"/>
        <v>A.100.28.110</v>
      </c>
      <c r="D773" s="54" t="s">
        <v>32</v>
      </c>
      <c r="E773" s="150" t="s">
        <v>352</v>
      </c>
      <c r="F773" s="153" t="str">
        <f t="shared" si="192"/>
        <v>AlMn1 (3003)</v>
      </c>
      <c r="G773" s="154">
        <f t="shared" si="193"/>
        <v>7.9584520000000003</v>
      </c>
      <c r="H773"/>
      <c r="I773"/>
      <c r="J773" s="227">
        <f t="shared" si="187"/>
        <v>2.1579552952006602</v>
      </c>
      <c r="K773"/>
      <c r="L773" s="280">
        <f t="shared" si="188"/>
        <v>8.3821175620000007E-2</v>
      </c>
      <c r="M773" s="280">
        <f t="shared" si="189"/>
        <v>0.20792312864300003</v>
      </c>
      <c r="N773" s="281">
        <f t="shared" si="190"/>
        <v>0.67244319093766003</v>
      </c>
      <c r="O773" s="280">
        <v>1.1937678</v>
      </c>
      <c r="P773" s="286">
        <v>0.11485797</v>
      </c>
      <c r="Q773" s="286">
        <v>9.0603272999999998E-2</v>
      </c>
      <c r="R773" s="286">
        <v>7.6843013000000002E-2</v>
      </c>
      <c r="S773" s="219">
        <v>4.9951262E-3</v>
      </c>
      <c r="T773" s="219">
        <v>1.4335482000000001E-3</v>
      </c>
      <c r="U773" s="219">
        <v>5.4948821999999998E-4</v>
      </c>
      <c r="V773" s="219">
        <v>1.9437813E-3</v>
      </c>
      <c r="W773" s="219">
        <v>0.65330641</v>
      </c>
      <c r="X773" s="219">
        <v>4.7112785999999998E-4</v>
      </c>
      <c r="Y773" s="219">
        <v>1.8956497999999999E-2</v>
      </c>
      <c r="Z773" s="286">
        <v>4.6976483E-5</v>
      </c>
      <c r="AA773" s="219">
        <v>1.799688E-4</v>
      </c>
      <c r="AB773" s="286">
        <v>3.1413766000000001E-7</v>
      </c>
      <c r="AC773"/>
      <c r="AD773" s="227">
        <f t="shared" si="182"/>
        <v>1.1937678</v>
      </c>
      <c r="AE773" s="227">
        <f t="shared" si="183"/>
        <v>0.29122619992000004</v>
      </c>
      <c r="AF773" s="227">
        <f t="shared" si="184"/>
        <v>0.20758499310000003</v>
      </c>
      <c r="AG773" s="227">
        <f t="shared" si="185"/>
        <v>0.20792312864300003</v>
      </c>
      <c r="AH773" s="227">
        <f t="shared" si="186"/>
        <v>0.67226322213765999</v>
      </c>
      <c r="AI773"/>
      <c r="AJ773">
        <v>81.893254999999996</v>
      </c>
      <c r="AK773" s="155">
        <v>70.179940999999999</v>
      </c>
      <c r="AL773" s="155">
        <v>1.3659741000000001</v>
      </c>
      <c r="AM773" s="155">
        <v>0</v>
      </c>
      <c r="AN773" s="155">
        <v>8.250913E-2</v>
      </c>
      <c r="AO773" s="155">
        <v>2.2587348999999999</v>
      </c>
      <c r="AP773" s="155">
        <v>8.0060967999999999</v>
      </c>
      <c r="AQ773"/>
      <c r="AR773" s="156">
        <v>0.1941465</v>
      </c>
      <c r="AS773" s="156">
        <v>0.18499541</v>
      </c>
      <c r="AT773" s="156">
        <v>7.3763973000000004E-3</v>
      </c>
      <c r="AU773" s="156">
        <v>1.7746913E-3</v>
      </c>
      <c r="AV773" s="282">
        <f t="shared" si="176"/>
        <v>1.10908522353799E-5</v>
      </c>
      <c r="AW773" s="282">
        <f t="shared" si="177"/>
        <v>2.7279575708705956E-8</v>
      </c>
      <c r="AX773" s="283">
        <f t="shared" si="178"/>
        <v>0.248556209</v>
      </c>
      <c r="AY773" s="157">
        <v>7.4239603E-6</v>
      </c>
      <c r="AZ773" s="157">
        <v>2.2401381999999999E-8</v>
      </c>
      <c r="BA773" s="157">
        <v>6.1197432999999998E-13</v>
      </c>
      <c r="BB773" s="157">
        <v>1.0399798999999999E-12</v>
      </c>
      <c r="BC773" s="157">
        <v>0</v>
      </c>
      <c r="BD773" s="157">
        <v>1.076653E-8</v>
      </c>
      <c r="BE773" s="157">
        <v>2.9619220000000002E-6</v>
      </c>
      <c r="BF773" s="157">
        <v>1.5373936999999999E-9</v>
      </c>
      <c r="BG773" s="157">
        <v>3.3207816999999999E-9</v>
      </c>
      <c r="BH773" s="157">
        <v>1.6403199000000001E-11</v>
      </c>
      <c r="BI773" s="157">
        <v>7.8201640999999999E-16</v>
      </c>
      <c r="BJ773" s="157">
        <v>8.8884776999999998E-13</v>
      </c>
      <c r="BK773" s="157">
        <v>1.7204455E-12</v>
      </c>
      <c r="BL773" s="157">
        <v>3.9306007999999998E-13</v>
      </c>
      <c r="BM773" s="157">
        <v>6.8816272000000001E-7</v>
      </c>
      <c r="BN773" s="157">
        <v>6.0396454000000001E-9</v>
      </c>
      <c r="BO773" s="157">
        <v>9.5500097000000002E-21</v>
      </c>
      <c r="BP773" s="157">
        <v>2.5122658999999999E-2</v>
      </c>
      <c r="BQ773" s="157">
        <v>0.22343355000000001</v>
      </c>
      <c r="BR773" s="157">
        <v>0</v>
      </c>
      <c r="BS773" s="157">
        <v>0</v>
      </c>
      <c r="BT773" s="157">
        <v>0</v>
      </c>
      <c r="BU773"/>
      <c r="BV773" s="155">
        <v>3.9230371999999998E-4</v>
      </c>
      <c r="BW773" s="155">
        <v>2.6396635999999999E-5</v>
      </c>
      <c r="BX773" s="155">
        <v>2.2190274999999999E-4</v>
      </c>
      <c r="BY773" s="155">
        <v>2.3007857000000001E-7</v>
      </c>
      <c r="BZ773" s="155">
        <v>2.0482219E-5</v>
      </c>
      <c r="CA773" s="155">
        <v>6.8867288999999999E-6</v>
      </c>
      <c r="CB773" s="155">
        <v>4.2677558000000002E-7</v>
      </c>
      <c r="CC773" s="155">
        <v>1.0452502000000001E-5</v>
      </c>
      <c r="CD773" s="155">
        <v>1.9411668999999999E-6</v>
      </c>
      <c r="CE773" s="155">
        <v>3.9203333000000001E-7</v>
      </c>
      <c r="CF773" s="155">
        <v>0</v>
      </c>
      <c r="CG773" s="155">
        <v>2.1118628E-17</v>
      </c>
      <c r="CH773" s="155">
        <v>1.729185E-13</v>
      </c>
      <c r="CI773" s="155">
        <v>1.5775931000000001E-5</v>
      </c>
      <c r="CJ773" s="155">
        <v>8.7064028000000002E-5</v>
      </c>
      <c r="CK773" s="155">
        <v>3.5286883999999998E-7</v>
      </c>
      <c r="CL773" s="155">
        <v>0</v>
      </c>
      <c r="CM773"/>
      <c r="CN773" s="284">
        <v>1.4636057999999999E-13</v>
      </c>
      <c r="CO773" s="284">
        <v>7.9262816999999997</v>
      </c>
      <c r="CP773" s="285">
        <v>0.19743067</v>
      </c>
      <c r="CQ773" s="284">
        <v>1.9639536999999999E-2</v>
      </c>
      <c r="CR773" s="284">
        <v>2.9532901999999998E-7</v>
      </c>
      <c r="CS773" s="284">
        <v>1.8463694000000001E-8</v>
      </c>
      <c r="CT773" s="284">
        <v>8.9247863000000002E-4</v>
      </c>
      <c r="CU773" s="284">
        <v>2.9398748000000001</v>
      </c>
      <c r="CV773" s="284">
        <v>1.0894211999999999E-5</v>
      </c>
      <c r="CW773" s="284">
        <v>2.4221232000000001E-3</v>
      </c>
      <c r="CX773"/>
      <c r="CY773" s="158"/>
      <c r="CZ773" s="271" t="s">
        <v>2424</v>
      </c>
      <c r="DA773"/>
      <c r="DB773" s="50"/>
      <c r="DC773"/>
      <c r="DD773"/>
      <c r="DE773"/>
      <c r="DF773"/>
      <c r="DG773"/>
      <c r="DH773"/>
      <c r="DI773"/>
      <c r="DJ773"/>
      <c r="DK773"/>
      <c r="DL773"/>
    </row>
    <row r="774" spans="1:116" ht="13.8" customHeight="1">
      <c r="A774" t="s">
        <v>811</v>
      </c>
      <c r="B774" s="188" t="s">
        <v>317</v>
      </c>
      <c r="C774" s="151" t="str">
        <f t="shared" si="191"/>
        <v>A.100.28.111</v>
      </c>
      <c r="D774" s="54" t="s">
        <v>32</v>
      </c>
      <c r="E774" s="150" t="s">
        <v>352</v>
      </c>
      <c r="F774" s="153" t="str">
        <f t="shared" si="192"/>
        <v>AlMn1.2Mg1 (3004)</v>
      </c>
      <c r="G774" s="154">
        <f t="shared" si="193"/>
        <v>8.122854666666667</v>
      </c>
      <c r="H774"/>
      <c r="I774"/>
      <c r="J774" s="227">
        <f t="shared" si="187"/>
        <v>2.1791920479269398</v>
      </c>
      <c r="K774"/>
      <c r="L774" s="280">
        <f t="shared" si="188"/>
        <v>8.485030410000001E-2</v>
      </c>
      <c r="M774" s="280">
        <f t="shared" si="189"/>
        <v>0.20887914586699999</v>
      </c>
      <c r="N774" s="281">
        <f t="shared" si="190"/>
        <v>0.66703439795993991</v>
      </c>
      <c r="O774" s="280">
        <v>1.2184282</v>
      </c>
      <c r="P774" s="286">
        <v>0.11501272</v>
      </c>
      <c r="Q774" s="286">
        <v>9.1046722999999996E-2</v>
      </c>
      <c r="R774" s="286">
        <v>7.7366535E-2</v>
      </c>
      <c r="S774" s="219">
        <v>5.1756828999999999E-3</v>
      </c>
      <c r="T774" s="219">
        <v>1.7265144999999999E-3</v>
      </c>
      <c r="U774" s="219">
        <v>5.8157170000000004E-4</v>
      </c>
      <c r="V774" s="219">
        <v>2.3064946999999999E-3</v>
      </c>
      <c r="W774" s="219">
        <v>0.64764553999999996</v>
      </c>
      <c r="X774" s="219">
        <v>4.6581310000000001E-4</v>
      </c>
      <c r="Y774" s="219">
        <v>1.9173341999999999E-2</v>
      </c>
      <c r="Z774" s="286">
        <v>4.7395066999999999E-5</v>
      </c>
      <c r="AA774" s="219">
        <v>2.1520563E-4</v>
      </c>
      <c r="AB774" s="286">
        <v>3.1032993999999999E-7</v>
      </c>
      <c r="AC774"/>
      <c r="AD774" s="227">
        <f t="shared" si="182"/>
        <v>1.2184282</v>
      </c>
      <c r="AE774" s="227">
        <f t="shared" si="183"/>
        <v>0.2932162418</v>
      </c>
      <c r="AF774" s="227">
        <f t="shared" si="184"/>
        <v>0.20858114333</v>
      </c>
      <c r="AG774" s="227">
        <f t="shared" si="185"/>
        <v>0.20887914586699996</v>
      </c>
      <c r="AH774" s="227">
        <f t="shared" si="186"/>
        <v>0.66681919232993991</v>
      </c>
      <c r="AI774"/>
      <c r="AJ774">
        <v>84.624488999999997</v>
      </c>
      <c r="AK774" s="155">
        <v>72.980295999999996</v>
      </c>
      <c r="AL774" s="155">
        <v>1.4046719999999999</v>
      </c>
      <c r="AM774" s="155">
        <v>0</v>
      </c>
      <c r="AN774" s="155">
        <v>8.1526459999999995E-2</v>
      </c>
      <c r="AO774" s="155">
        <v>2.2411889999999999</v>
      </c>
      <c r="AP774" s="155">
        <v>7.9168048000000004</v>
      </c>
      <c r="AQ774"/>
      <c r="AR774" s="156">
        <v>0.19927891</v>
      </c>
      <c r="AS774" s="156">
        <v>0.18975576999999999</v>
      </c>
      <c r="AT774" s="156">
        <v>7.4968426999999999E-3</v>
      </c>
      <c r="AU774" s="156">
        <v>2.0263034999999999E-3</v>
      </c>
      <c r="AV774" s="282">
        <f t="shared" si="176"/>
        <v>1.1376244843627699E-5</v>
      </c>
      <c r="AW774" s="282">
        <f t="shared" si="177"/>
        <v>2.7725010372938639E-8</v>
      </c>
      <c r="AX774" s="283">
        <f t="shared" si="178"/>
        <v>0.28379601099999996</v>
      </c>
      <c r="AY774" s="157">
        <v>7.5760589999999997E-6</v>
      </c>
      <c r="AZ774" s="157">
        <v>2.2860282999999998E-8</v>
      </c>
      <c r="BA774" s="157">
        <v>6.2451290999999998E-13</v>
      </c>
      <c r="BB774" s="157">
        <v>1.0283277E-12</v>
      </c>
      <c r="BC774" s="157">
        <v>0</v>
      </c>
      <c r="BD774" s="157">
        <v>1.0674998999999999E-8</v>
      </c>
      <c r="BE774" s="157">
        <v>2.9570745999999998E-6</v>
      </c>
      <c r="BF774" s="157">
        <v>1.5276436E-9</v>
      </c>
      <c r="BG774" s="157">
        <v>3.3132574999999998E-9</v>
      </c>
      <c r="BH774" s="157">
        <v>1.9633780999999999E-11</v>
      </c>
      <c r="BI774" s="157">
        <v>7.7269919999999996E-16</v>
      </c>
      <c r="BJ774" s="157">
        <v>1.0374505000000001E-12</v>
      </c>
      <c r="BK774" s="157">
        <v>2.0591310000000001E-12</v>
      </c>
      <c r="BL774" s="157">
        <v>4.7062481999999998E-13</v>
      </c>
      <c r="BM774" s="157">
        <v>8.2574829000000004E-7</v>
      </c>
      <c r="BN774" s="157">
        <v>6.6869263000000003E-9</v>
      </c>
      <c r="BO774" s="157">
        <v>9.4433700000000007E-21</v>
      </c>
      <c r="BP774" s="157">
        <v>2.6560561E-2</v>
      </c>
      <c r="BQ774" s="157">
        <v>0.25723544999999998</v>
      </c>
      <c r="BR774" s="157">
        <v>0</v>
      </c>
      <c r="BS774" s="157">
        <v>0</v>
      </c>
      <c r="BT774" s="157">
        <v>0</v>
      </c>
      <c r="BU774"/>
      <c r="BV774" s="155">
        <v>4.0080782000000002E-4</v>
      </c>
      <c r="BW774" s="155">
        <v>2.6302322000000001E-5</v>
      </c>
      <c r="BX774" s="155">
        <v>2.2648673000000001E-4</v>
      </c>
      <c r="BY774" s="155">
        <v>2.7323925999999999E-7</v>
      </c>
      <c r="BZ774" s="155">
        <v>2.0588608E-5</v>
      </c>
      <c r="CA774" s="155">
        <v>6.803273E-6</v>
      </c>
      <c r="CB774" s="155">
        <v>5.1083502999999996E-7</v>
      </c>
      <c r="CC774" s="155">
        <v>1.0325834E-5</v>
      </c>
      <c r="CD774" s="155">
        <v>2.3355475999999998E-6</v>
      </c>
      <c r="CE774" s="155">
        <v>4.1961847999999999E-7</v>
      </c>
      <c r="CF774" s="155">
        <v>0</v>
      </c>
      <c r="CG774" s="155">
        <v>2.0882808E-17</v>
      </c>
      <c r="CH774" s="155">
        <v>1.7098762000000001E-13</v>
      </c>
      <c r="CI774" s="155">
        <v>1.5877475E-5</v>
      </c>
      <c r="CJ774" s="155">
        <v>9.0529905999999998E-5</v>
      </c>
      <c r="CK774" s="155">
        <v>3.5443011999999999E-7</v>
      </c>
      <c r="CL774" s="155">
        <v>0</v>
      </c>
      <c r="CM774"/>
      <c r="CN774" s="284">
        <v>1.4472625000000001E-13</v>
      </c>
      <c r="CO774" s="284">
        <v>8.0910743000000007</v>
      </c>
      <c r="CP774" s="285">
        <v>0.19503142000000001</v>
      </c>
      <c r="CQ774" s="284">
        <v>1.9555869E-2</v>
      </c>
      <c r="CR774" s="284">
        <v>3.5436600999999999E-7</v>
      </c>
      <c r="CS774" s="284">
        <v>2.0132091E-8</v>
      </c>
      <c r="CT774" s="284">
        <v>8.9579728000000001E-4</v>
      </c>
      <c r="CU774" s="284">
        <v>3.5252045999999999</v>
      </c>
      <c r="CV774" s="284">
        <v>1.3039785000000001E-5</v>
      </c>
      <c r="CW774" s="284">
        <v>2.3927710000000001E-3</v>
      </c>
      <c r="CX774"/>
      <c r="CY774" s="158"/>
      <c r="CZ774" s="271" t="s">
        <v>2425</v>
      </c>
      <c r="DA774"/>
      <c r="DB774" s="50"/>
      <c r="DC774"/>
      <c r="DD774"/>
      <c r="DE774"/>
      <c r="DF774"/>
      <c r="DG774"/>
      <c r="DH774"/>
      <c r="DI774"/>
      <c r="DJ774"/>
      <c r="DK774"/>
      <c r="DL774"/>
    </row>
    <row r="775" spans="1:116" ht="13.8" customHeight="1">
      <c r="A775" t="s">
        <v>812</v>
      </c>
      <c r="B775" s="188" t="s">
        <v>317</v>
      </c>
      <c r="C775" s="151" t="str">
        <f t="shared" si="191"/>
        <v>A.100.28.112</v>
      </c>
      <c r="D775" s="54" t="s">
        <v>32</v>
      </c>
      <c r="E775" s="150" t="s">
        <v>352</v>
      </c>
      <c r="F775" s="153" t="str">
        <f t="shared" si="192"/>
        <v>AlSiMgMn (6009)</v>
      </c>
      <c r="G775" s="154">
        <f t="shared" si="193"/>
        <v>8.0520806666666669</v>
      </c>
      <c r="H775"/>
      <c r="I775"/>
      <c r="J775" s="227">
        <f t="shared" si="187"/>
        <v>2.17146107836937</v>
      </c>
      <c r="K775"/>
      <c r="L775" s="280">
        <f t="shared" si="188"/>
        <v>8.323910209999999E-2</v>
      </c>
      <c r="M775" s="280">
        <f t="shared" si="189"/>
        <v>0.204608055195</v>
      </c>
      <c r="N775" s="281">
        <f t="shared" si="190"/>
        <v>0.67580182107437015</v>
      </c>
      <c r="O775" s="280">
        <v>1.2078120999999999</v>
      </c>
      <c r="P775" s="286">
        <v>0.11239192000000001</v>
      </c>
      <c r="Q775" s="286">
        <v>9.0386964E-2</v>
      </c>
      <c r="R775" s="286">
        <v>7.7148364999999997E-2</v>
      </c>
      <c r="S775" s="219">
        <v>4.9485846999999996E-3</v>
      </c>
      <c r="T775" s="219">
        <v>6.3573921999999995E-4</v>
      </c>
      <c r="U775" s="219">
        <v>5.0641317999999998E-4</v>
      </c>
      <c r="V775" s="219">
        <v>1.3083738000000001E-3</v>
      </c>
      <c r="W775" s="219">
        <v>0.65700535000000004</v>
      </c>
      <c r="X775" s="219">
        <v>4.733885E-4</v>
      </c>
      <c r="Y775" s="219">
        <v>1.8722046999999999E-2</v>
      </c>
      <c r="Z775" s="286">
        <v>4.7408894999999999E-5</v>
      </c>
      <c r="AA775" s="286">
        <v>7.4113427000000001E-5</v>
      </c>
      <c r="AB775" s="286">
        <v>3.1064736999999998E-7</v>
      </c>
      <c r="AC775"/>
      <c r="AD775" s="227">
        <f t="shared" si="182"/>
        <v>1.2078120999999999</v>
      </c>
      <c r="AE775" s="227">
        <f t="shared" si="183"/>
        <v>0.28732635989999994</v>
      </c>
      <c r="AF775" s="227">
        <f t="shared" si="184"/>
        <v>0.20416137122700001</v>
      </c>
      <c r="AG775" s="227">
        <f t="shared" si="185"/>
        <v>0.20460805519500003</v>
      </c>
      <c r="AH775" s="227">
        <f t="shared" si="186"/>
        <v>0.67572770764737011</v>
      </c>
      <c r="AI775"/>
      <c r="AJ775">
        <v>83.818070000000006</v>
      </c>
      <c r="AK775" s="155">
        <v>72.231827999999993</v>
      </c>
      <c r="AL775" s="155">
        <v>1.3397730999999999</v>
      </c>
      <c r="AM775" s="155">
        <v>0</v>
      </c>
      <c r="AN775" s="155">
        <v>8.1922568000000001E-2</v>
      </c>
      <c r="AO775" s="155">
        <v>2.241403</v>
      </c>
      <c r="AP775" s="155">
        <v>7.9231429000000002</v>
      </c>
      <c r="AQ775"/>
      <c r="AR775" s="156">
        <v>0.18804364000000001</v>
      </c>
      <c r="AS775" s="156">
        <v>0.17864772000000001</v>
      </c>
      <c r="AT775" s="156">
        <v>7.4244096999999997E-3</v>
      </c>
      <c r="AU775" s="156">
        <v>1.9715054999999999E-3</v>
      </c>
      <c r="AV775" s="282">
        <f t="shared" si="176"/>
        <v>1.07102951365796E-5</v>
      </c>
      <c r="AW775" s="282">
        <f t="shared" si="177"/>
        <v>2.7457136494239936E-8</v>
      </c>
      <c r="AX775" s="283">
        <f t="shared" si="178"/>
        <v>0.27612121000000001</v>
      </c>
      <c r="AY775" s="157">
        <v>7.5104198E-6</v>
      </c>
      <c r="AZ775" s="157">
        <v>2.2662235E-8</v>
      </c>
      <c r="BA775" s="157">
        <v>6.1910190000000004E-13</v>
      </c>
      <c r="BB775" s="157">
        <v>1.0464796E-12</v>
      </c>
      <c r="BC775" s="157">
        <v>0</v>
      </c>
      <c r="BD775" s="157">
        <v>1.0678545E-8</v>
      </c>
      <c r="BE775" s="157">
        <v>2.9097341999999998E-6</v>
      </c>
      <c r="BF775" s="157">
        <v>1.5274789E-9</v>
      </c>
      <c r="BG775" s="157">
        <v>3.2587580999999998E-9</v>
      </c>
      <c r="BH775" s="157">
        <v>6.7005219000000001E-12</v>
      </c>
      <c r="BI775" s="157">
        <v>7.7639032000000002E-16</v>
      </c>
      <c r="BJ775" s="157">
        <v>4.7674516999999996E-13</v>
      </c>
      <c r="BK775" s="157">
        <v>7.0650555000000004E-13</v>
      </c>
      <c r="BL775" s="157">
        <v>1.6084332000000001E-13</v>
      </c>
      <c r="BM775" s="157">
        <v>2.7540647999999999E-7</v>
      </c>
      <c r="BN775" s="157">
        <v>4.0550650999999998E-9</v>
      </c>
      <c r="BO775" s="157">
        <v>9.6165328000000006E-21</v>
      </c>
      <c r="BP775" s="157">
        <v>2.6854989999999999E-2</v>
      </c>
      <c r="BQ775" s="157">
        <v>0.24926622000000001</v>
      </c>
      <c r="BR775" s="157">
        <v>0</v>
      </c>
      <c r="BS775" s="157">
        <v>0</v>
      </c>
      <c r="BT775" s="157">
        <v>0</v>
      </c>
      <c r="BU775"/>
      <c r="BV775" s="155">
        <v>3.9508037E-4</v>
      </c>
      <c r="BW775" s="155">
        <v>2.5930301000000001E-5</v>
      </c>
      <c r="BX775" s="155">
        <v>2.2451337000000001E-4</v>
      </c>
      <c r="BY775" s="155">
        <v>1.5616161000000001E-7</v>
      </c>
      <c r="BZ775" s="155">
        <v>2.0242531E-5</v>
      </c>
      <c r="CA775" s="155">
        <v>6.8105813E-6</v>
      </c>
      <c r="CB775" s="155">
        <v>1.7431405E-7</v>
      </c>
      <c r="CC775" s="155">
        <v>1.0336921999999999E-5</v>
      </c>
      <c r="CD775" s="155">
        <v>8.7025504000000002E-7</v>
      </c>
      <c r="CE775" s="155">
        <v>3.6791258000000001E-7</v>
      </c>
      <c r="CF775" s="155">
        <v>0</v>
      </c>
      <c r="CG775" s="155">
        <v>2.1265734999999999E-17</v>
      </c>
      <c r="CH775" s="155">
        <v>1.7412300999999999E-13</v>
      </c>
      <c r="CI775" s="155">
        <v>1.5810957000000001E-5</v>
      </c>
      <c r="CJ775" s="155">
        <v>8.9534175000000006E-5</v>
      </c>
      <c r="CK775" s="155">
        <v>3.3289544999999998E-7</v>
      </c>
      <c r="CL775" s="155">
        <v>0</v>
      </c>
      <c r="CM775"/>
      <c r="CN775" s="284">
        <v>1.4738009E-13</v>
      </c>
      <c r="CO775" s="284">
        <v>8.0202677999999992</v>
      </c>
      <c r="CP775" s="285">
        <v>0.19527174999999999</v>
      </c>
      <c r="CQ775" s="284">
        <v>1.9303014E-2</v>
      </c>
      <c r="CR775" s="284">
        <v>1.182308E-7</v>
      </c>
      <c r="CS775" s="284">
        <v>1.5244671E-8</v>
      </c>
      <c r="CT775" s="284">
        <v>8.7895167000000003E-4</v>
      </c>
      <c r="CU775" s="284">
        <v>1.1858899000000001</v>
      </c>
      <c r="CV775" s="284">
        <v>4.4502296E-6</v>
      </c>
      <c r="CW775" s="284">
        <v>2.3953414000000002E-3</v>
      </c>
      <c r="CX775"/>
      <c r="CY775" s="158"/>
      <c r="CZ775" s="271" t="s">
        <v>2426</v>
      </c>
      <c r="DA775"/>
      <c r="DB775" s="50"/>
      <c r="DC775"/>
      <c r="DD775"/>
      <c r="DE775"/>
      <c r="DF775"/>
      <c r="DG775"/>
      <c r="DH775"/>
      <c r="DI775"/>
      <c r="DJ775"/>
      <c r="DK775"/>
      <c r="DL775"/>
    </row>
    <row r="776" spans="1:116" ht="13.8" customHeight="1">
      <c r="A776" t="s">
        <v>813</v>
      </c>
      <c r="B776" s="188" t="s">
        <v>317</v>
      </c>
      <c r="C776" s="151" t="str">
        <f t="shared" si="191"/>
        <v>A.100.28.113</v>
      </c>
      <c r="D776" s="54" t="s">
        <v>32</v>
      </c>
      <c r="E776" s="150" t="s">
        <v>352</v>
      </c>
      <c r="F776" s="153" t="str">
        <f t="shared" si="192"/>
        <v>AlZnCuMg (7075)</v>
      </c>
      <c r="G776" s="154">
        <f t="shared" si="193"/>
        <v>8.0867793333333342</v>
      </c>
      <c r="H776"/>
      <c r="I776"/>
      <c r="J776" s="227">
        <f t="shared" si="187"/>
        <v>2.2489313382851996</v>
      </c>
      <c r="K776"/>
      <c r="L776" s="280">
        <f t="shared" si="188"/>
        <v>8.2400201209999996E-2</v>
      </c>
      <c r="M776" s="280">
        <f t="shared" si="189"/>
        <v>0.21804620052900001</v>
      </c>
      <c r="N776" s="281">
        <f t="shared" si="190"/>
        <v>0.73546803654619997</v>
      </c>
      <c r="O776" s="280">
        <v>1.2130169</v>
      </c>
      <c r="P776" s="286">
        <v>0.12738316</v>
      </c>
      <c r="Q776" s="286">
        <v>8.7026493999999996E-2</v>
      </c>
      <c r="R776" s="286">
        <v>7.3548939999999993E-2</v>
      </c>
      <c r="S776" s="219">
        <v>5.7540712000000004E-3</v>
      </c>
      <c r="T776" s="219">
        <v>2.1942375000000001E-3</v>
      </c>
      <c r="U776" s="219">
        <v>9.0295250999999997E-4</v>
      </c>
      <c r="V776" s="219">
        <v>3.1577235E-3</v>
      </c>
      <c r="W776" s="219">
        <v>0.71582086</v>
      </c>
      <c r="X776" s="219">
        <v>4.3388016E-4</v>
      </c>
      <c r="Y776" s="219">
        <v>1.9245008000000001E-2</v>
      </c>
      <c r="Z776" s="286">
        <v>4.4942869000000002E-5</v>
      </c>
      <c r="AA776" s="219">
        <v>4.0188725E-4</v>
      </c>
      <c r="AB776" s="286">
        <v>2.8129619999999999E-7</v>
      </c>
      <c r="AC776"/>
      <c r="AD776" s="227">
        <f t="shared" si="182"/>
        <v>1.2130169</v>
      </c>
      <c r="AE776" s="227">
        <f t="shared" si="183"/>
        <v>0.29996757870999996</v>
      </c>
      <c r="AF776" s="227">
        <f t="shared" si="184"/>
        <v>0.21796926475</v>
      </c>
      <c r="AG776" s="227">
        <f t="shared" si="185"/>
        <v>0.21804620052899998</v>
      </c>
      <c r="AH776" s="227">
        <f t="shared" si="186"/>
        <v>0.73506614929619996</v>
      </c>
      <c r="AI776"/>
      <c r="AJ776">
        <v>87.551423</v>
      </c>
      <c r="AK776" s="155">
        <v>76.619963999999996</v>
      </c>
      <c r="AL776" s="155">
        <v>1.4991895</v>
      </c>
      <c r="AM776" s="155">
        <v>0</v>
      </c>
      <c r="AN776" s="155">
        <v>7.5957358000000003E-2</v>
      </c>
      <c r="AO776" s="155">
        <v>2.1273563000000002</v>
      </c>
      <c r="AP776" s="155">
        <v>7.2289554999999996</v>
      </c>
      <c r="AQ776"/>
      <c r="AR776" s="156">
        <v>0.20567774999999999</v>
      </c>
      <c r="AS776" s="156">
        <v>0.19556366</v>
      </c>
      <c r="AT776" s="156">
        <v>7.4943159000000004E-3</v>
      </c>
      <c r="AU776" s="156">
        <v>2.6197746999999999E-3</v>
      </c>
      <c r="AV776" s="282">
        <f t="shared" si="176"/>
        <v>1.1724440118796E-5</v>
      </c>
      <c r="AW776" s="282">
        <f t="shared" si="177"/>
        <v>2.7715664818878529E-8</v>
      </c>
      <c r="AX776" s="283">
        <f t="shared" si="178"/>
        <v>0.36691522699999995</v>
      </c>
      <c r="AY776" s="157">
        <v>7.5394076999999997E-6</v>
      </c>
      <c r="AZ776" s="157">
        <v>2.2749563999999999E-8</v>
      </c>
      <c r="BA776" s="157">
        <v>6.2149332999999995E-13</v>
      </c>
      <c r="BB776" s="157">
        <v>1.9227695999999999E-11</v>
      </c>
      <c r="BC776" s="157">
        <v>0</v>
      </c>
      <c r="BD776" s="157">
        <v>9.8691210999999995E-9</v>
      </c>
      <c r="BE776" s="157">
        <v>3.1216492000000001E-6</v>
      </c>
      <c r="BF776" s="157">
        <v>1.4180429000000001E-9</v>
      </c>
      <c r="BG776" s="157">
        <v>3.5029475999999998E-9</v>
      </c>
      <c r="BH776" s="157">
        <v>3.9343719999999999E-11</v>
      </c>
      <c r="BI776" s="157">
        <v>2.0119997E-15</v>
      </c>
      <c r="BJ776" s="157">
        <v>1.9750526E-12</v>
      </c>
      <c r="BK776" s="157">
        <v>2.5758500999999998E-12</v>
      </c>
      <c r="BL776" s="157">
        <v>5.9219084000000002E-13</v>
      </c>
      <c r="BM776" s="157">
        <v>1.0333419000000001E-6</v>
      </c>
      <c r="BN776" s="157">
        <v>2.0152969999999999E-8</v>
      </c>
      <c r="BO776" s="157">
        <v>8.8281357999999993E-21</v>
      </c>
      <c r="BP776" s="157">
        <v>3.1101817E-2</v>
      </c>
      <c r="BQ776" s="157">
        <v>0.33581340999999998</v>
      </c>
      <c r="BR776" s="157">
        <v>0</v>
      </c>
      <c r="BS776" s="157">
        <v>0</v>
      </c>
      <c r="BT776" s="157">
        <v>0</v>
      </c>
      <c r="BU776"/>
      <c r="BV776" s="155">
        <v>4.5535319999999999E-4</v>
      </c>
      <c r="BW776" s="155">
        <v>2.732708E-5</v>
      </c>
      <c r="BX776" s="155">
        <v>2.2548087000000001E-4</v>
      </c>
      <c r="BY776" s="155">
        <v>3.7391009999999998E-7</v>
      </c>
      <c r="BZ776" s="155">
        <v>2.2197041E-5</v>
      </c>
      <c r="CA776" s="155">
        <v>6.2506559999999998E-6</v>
      </c>
      <c r="CB776" s="155">
        <v>1.0161879000000001E-6</v>
      </c>
      <c r="CC776" s="155">
        <v>9.4811265000000006E-6</v>
      </c>
      <c r="CD776" s="155">
        <v>2.9657772999999999E-6</v>
      </c>
      <c r="CE776" s="155">
        <v>6.4069876000000001E-7</v>
      </c>
      <c r="CF776" s="155">
        <v>0</v>
      </c>
      <c r="CG776" s="155">
        <v>1.9522295999999999E-17</v>
      </c>
      <c r="CH776" s="155">
        <v>1.5984779999999999E-13</v>
      </c>
      <c r="CI776" s="155">
        <v>1.5264873E-5</v>
      </c>
      <c r="CJ776" s="155">
        <v>9.5092913000000001E-5</v>
      </c>
      <c r="CK776" s="155">
        <v>4.9262068000000003E-5</v>
      </c>
      <c r="CL776" s="155">
        <v>0</v>
      </c>
      <c r="CM776"/>
      <c r="CN776" s="284">
        <v>1.3529736000000001E-13</v>
      </c>
      <c r="CO776" s="284">
        <v>8.0577903000000006</v>
      </c>
      <c r="CP776" s="285">
        <v>0.17908771000000001</v>
      </c>
      <c r="CQ776" s="284">
        <v>2.0129362000000001E-2</v>
      </c>
      <c r="CR776" s="284">
        <v>4.4311158000000002E-7</v>
      </c>
      <c r="CS776" s="284">
        <v>3.5553060999999997E-8</v>
      </c>
      <c r="CT776" s="284">
        <v>9.7417323999999996E-4</v>
      </c>
      <c r="CU776" s="284">
        <v>4.4137535000000003</v>
      </c>
      <c r="CV776" s="284">
        <v>2.6131878999999999E-5</v>
      </c>
      <c r="CW776" s="284">
        <v>2.1974749999999999E-3</v>
      </c>
      <c r="CX776"/>
      <c r="CY776" s="158"/>
      <c r="CZ776" s="271" t="s">
        <v>2427</v>
      </c>
      <c r="DA776"/>
      <c r="DB776" s="50"/>
      <c r="DC776"/>
      <c r="DD776"/>
      <c r="DE776"/>
      <c r="DF776"/>
      <c r="DG776"/>
      <c r="DH776"/>
      <c r="DI776"/>
      <c r="DJ776"/>
      <c r="DK776"/>
      <c r="DL776"/>
    </row>
    <row r="777" spans="1:116" ht="13.8" customHeight="1">
      <c r="A777" t="s">
        <v>814</v>
      </c>
      <c r="B777" s="188" t="s">
        <v>317</v>
      </c>
      <c r="C777" s="151" t="str">
        <f t="shared" si="191"/>
        <v>A.100.28.114</v>
      </c>
      <c r="D777" s="54" t="s">
        <v>32</v>
      </c>
      <c r="E777" s="150" t="s">
        <v>352</v>
      </c>
      <c r="F777" s="153" t="str">
        <f t="shared" si="192"/>
        <v>G-AlCu4TiMg (204)</v>
      </c>
      <c r="G777" s="154">
        <f t="shared" si="193"/>
        <v>7.7652726666666672</v>
      </c>
      <c r="H777"/>
      <c r="I777"/>
      <c r="J777" s="227">
        <f t="shared" si="187"/>
        <v>2.2269500208402597</v>
      </c>
      <c r="K777"/>
      <c r="L777" s="280">
        <f t="shared" si="188"/>
        <v>8.3828167110000004E-2</v>
      </c>
      <c r="M777" s="280">
        <f t="shared" si="189"/>
        <v>0.20515469829399999</v>
      </c>
      <c r="N777" s="281">
        <f t="shared" si="190"/>
        <v>0.77317625543626001</v>
      </c>
      <c r="O777" s="280">
        <v>1.1647909000000001</v>
      </c>
      <c r="P777" s="286">
        <v>0.11418813999999999</v>
      </c>
      <c r="Q777" s="286">
        <v>8.9633491999999995E-2</v>
      </c>
      <c r="R777" s="286">
        <v>7.6603687000000004E-2</v>
      </c>
      <c r="S777" s="219">
        <v>5.9912309999999996E-3</v>
      </c>
      <c r="T777" s="219">
        <v>1.8883961E-4</v>
      </c>
      <c r="U777" s="219">
        <v>1.0444095E-3</v>
      </c>
      <c r="V777" s="219">
        <v>8.1867626999999996E-4</v>
      </c>
      <c r="W777" s="219">
        <v>0.75456614</v>
      </c>
      <c r="X777" s="219">
        <v>4.6868425E-4</v>
      </c>
      <c r="Y777" s="219">
        <v>1.8597524000000001E-2</v>
      </c>
      <c r="Z777" s="286">
        <v>4.5705774000000001E-5</v>
      </c>
      <c r="AA777" s="286">
        <v>1.2290784000000001E-5</v>
      </c>
      <c r="AB777" s="286">
        <v>3.0065225999999997E-7</v>
      </c>
      <c r="AC777"/>
      <c r="AD777" s="227">
        <f t="shared" si="182"/>
        <v>1.1647909000000001</v>
      </c>
      <c r="AE777" s="227">
        <f t="shared" si="183"/>
        <v>0.28846847537999998</v>
      </c>
      <c r="AF777" s="227">
        <f t="shared" si="184"/>
        <v>0.20465259905399999</v>
      </c>
      <c r="AG777" s="227">
        <f t="shared" si="185"/>
        <v>0.20515469829399999</v>
      </c>
      <c r="AH777" s="227">
        <f t="shared" si="186"/>
        <v>0.77316396465226001</v>
      </c>
      <c r="AI777"/>
      <c r="AJ777">
        <v>81.346200999999994</v>
      </c>
      <c r="AK777" s="155">
        <v>69.744451999999995</v>
      </c>
      <c r="AL777" s="155">
        <v>1.3553580000000001</v>
      </c>
      <c r="AM777" s="155">
        <v>0</v>
      </c>
      <c r="AN777" s="155">
        <v>8.4096412999999995E-2</v>
      </c>
      <c r="AO777" s="155">
        <v>2.3864621000000001</v>
      </c>
      <c r="AP777" s="155">
        <v>7.7758324999999999</v>
      </c>
      <c r="AQ777"/>
      <c r="AR777" s="156">
        <v>0.18057107999999999</v>
      </c>
      <c r="AS777" s="156">
        <v>0.17146068</v>
      </c>
      <c r="AT777" s="156">
        <v>7.2150560000000001E-3</v>
      </c>
      <c r="AU777" s="156">
        <v>1.8953367999999999E-3</v>
      </c>
      <c r="AV777" s="282">
        <f t="shared" si="176"/>
        <v>1.0279417449566999E-5</v>
      </c>
      <c r="AW777" s="282">
        <f t="shared" si="177"/>
        <v>2.6682899544089952E-8</v>
      </c>
      <c r="AX777" s="283">
        <f t="shared" si="178"/>
        <v>0.26545333500000001</v>
      </c>
      <c r="AY777" s="157">
        <v>7.2441222999999998E-6</v>
      </c>
      <c r="AZ777" s="157">
        <v>2.1858722000000001E-8</v>
      </c>
      <c r="BA777" s="157">
        <v>5.9714946999999999E-13</v>
      </c>
      <c r="BB777" s="157">
        <v>5.2415566999999998E-11</v>
      </c>
      <c r="BC777" s="157">
        <v>0</v>
      </c>
      <c r="BD777" s="157">
        <v>1.0670161999999999E-8</v>
      </c>
      <c r="BE777" s="157">
        <v>2.9568071000000001E-6</v>
      </c>
      <c r="BF777" s="157">
        <v>1.5249458000000001E-9</v>
      </c>
      <c r="BG777" s="157">
        <v>3.2958180000000001E-9</v>
      </c>
      <c r="BH777" s="157">
        <v>1.9721188E-12</v>
      </c>
      <c r="BI777" s="157">
        <v>5.5825794000000002E-15</v>
      </c>
      <c r="BJ777" s="157">
        <v>6.8814020000000005E-13</v>
      </c>
      <c r="BK777" s="157">
        <v>1.2108360000000001E-13</v>
      </c>
      <c r="BL777" s="157">
        <v>2.9669431000000003E-14</v>
      </c>
      <c r="BM777" s="157">
        <v>3.7498470999999997E-8</v>
      </c>
      <c r="BN777" s="157">
        <v>3.0267000999999999E-8</v>
      </c>
      <c r="BO777" s="157">
        <v>9.5495807E-21</v>
      </c>
      <c r="BP777" s="157">
        <v>3.1550885000000001E-2</v>
      </c>
      <c r="BQ777" s="157">
        <v>0.23390245000000001</v>
      </c>
      <c r="BR777" s="157">
        <v>0</v>
      </c>
      <c r="BS777" s="157">
        <v>0</v>
      </c>
      <c r="BT777" s="157">
        <v>0</v>
      </c>
      <c r="BU777"/>
      <c r="BV777" s="155">
        <v>4.3527623000000001E-4</v>
      </c>
      <c r="BW777" s="155">
        <v>2.6188174E-5</v>
      </c>
      <c r="BX777" s="155">
        <v>2.1651641E-4</v>
      </c>
      <c r="BY777" s="155">
        <v>9.8499454000000007E-8</v>
      </c>
      <c r="BZ777" s="155">
        <v>2.1465616E-5</v>
      </c>
      <c r="CA777" s="155">
        <v>6.8262721000000002E-6</v>
      </c>
      <c r="CB777" s="155">
        <v>3.0193979000000002E-8</v>
      </c>
      <c r="CC777" s="155">
        <v>1.0343988999999999E-5</v>
      </c>
      <c r="CD777" s="155">
        <v>2.6898627E-7</v>
      </c>
      <c r="CE777" s="155">
        <v>7.1998235000000002E-7</v>
      </c>
      <c r="CF777" s="155">
        <v>0</v>
      </c>
      <c r="CG777" s="155">
        <v>2.111768E-17</v>
      </c>
      <c r="CH777" s="155">
        <v>1.7291074000000001E-13</v>
      </c>
      <c r="CI777" s="155">
        <v>1.5723154999999999E-5</v>
      </c>
      <c r="CJ777" s="155">
        <v>8.6484544999999998E-5</v>
      </c>
      <c r="CK777" s="155">
        <v>5.0610403999999997E-5</v>
      </c>
      <c r="CL777" s="155">
        <v>0</v>
      </c>
      <c r="CM777"/>
      <c r="CN777" s="284">
        <v>1.4635401E-13</v>
      </c>
      <c r="CO777" s="284">
        <v>7.7339710000000004</v>
      </c>
      <c r="CP777" s="285">
        <v>0.19543210999999999</v>
      </c>
      <c r="CQ777" s="284">
        <v>1.9480517999999999E-2</v>
      </c>
      <c r="CR777" s="284">
        <v>1.5310577999999998E-8</v>
      </c>
      <c r="CS777" s="284">
        <v>3.5815531999999998E-8</v>
      </c>
      <c r="CT777" s="284">
        <v>9.1779519E-4</v>
      </c>
      <c r="CU777" s="284">
        <v>0.17259425</v>
      </c>
      <c r="CV777" s="284">
        <v>1.3150841E-6</v>
      </c>
      <c r="CW777" s="284">
        <v>2.3986213999999998E-3</v>
      </c>
      <c r="CX777"/>
      <c r="CY777" s="158"/>
      <c r="CZ777" s="271" t="s">
        <v>2428</v>
      </c>
      <c r="DA777"/>
      <c r="DB777" s="50"/>
      <c r="DC777"/>
      <c r="DD777"/>
      <c r="DE777"/>
      <c r="DF777"/>
      <c r="DG777"/>
      <c r="DH777"/>
      <c r="DI777"/>
      <c r="DJ777"/>
      <c r="DK777"/>
      <c r="DL777"/>
    </row>
    <row r="778" spans="1:116" ht="13.8" customHeight="1">
      <c r="A778" t="s">
        <v>815</v>
      </c>
      <c r="B778" s="188" t="s">
        <v>317</v>
      </c>
      <c r="C778" s="151" t="str">
        <f t="shared" si="191"/>
        <v>A.100.28.115</v>
      </c>
      <c r="D778" s="54" t="s">
        <v>32</v>
      </c>
      <c r="E778" s="150" t="s">
        <v>352</v>
      </c>
      <c r="F778" s="153" t="str">
        <f t="shared" si="192"/>
        <v>G-AlMg3 (242)</v>
      </c>
      <c r="G778" s="154">
        <f t="shared" si="193"/>
        <v>8.4516573333333334</v>
      </c>
      <c r="H778"/>
      <c r="I778"/>
      <c r="J778" s="227">
        <f t="shared" si="187"/>
        <v>2.2187064693991401</v>
      </c>
      <c r="K778"/>
      <c r="L778" s="280">
        <f t="shared" si="188"/>
        <v>8.5210664160000005E-2</v>
      </c>
      <c r="M778" s="280">
        <f t="shared" si="189"/>
        <v>0.20569004640900002</v>
      </c>
      <c r="N778" s="281">
        <f t="shared" si="190"/>
        <v>0.66005715883014004</v>
      </c>
      <c r="O778" s="280">
        <v>1.2677486</v>
      </c>
      <c r="P778" s="286">
        <v>0.11209261</v>
      </c>
      <c r="Q778" s="286">
        <v>9.1743042999999996E-2</v>
      </c>
      <c r="R778" s="286">
        <v>7.9025757000000002E-2</v>
      </c>
      <c r="S778" s="219">
        <v>5.2410062000000004E-3</v>
      </c>
      <c r="T778" s="219">
        <v>4.1455695000000001E-4</v>
      </c>
      <c r="U778" s="219">
        <v>5.2934401000000002E-4</v>
      </c>
      <c r="V778" s="219">
        <v>1.3454114000000001E-3</v>
      </c>
      <c r="W778" s="219">
        <v>0.64109039000000001</v>
      </c>
      <c r="X778" s="219">
        <v>4.6042419999999998E-4</v>
      </c>
      <c r="Y778" s="219">
        <v>1.8927716000000001E-2</v>
      </c>
      <c r="Z778" s="286">
        <v>4.8557809000000003E-5</v>
      </c>
      <c r="AA778" s="286">
        <v>3.8749004999999998E-5</v>
      </c>
      <c r="AB778" s="286">
        <v>3.0382513999999999E-7</v>
      </c>
      <c r="AC778"/>
      <c r="AD778" s="227">
        <f t="shared" si="182"/>
        <v>1.2677486</v>
      </c>
      <c r="AE778" s="227">
        <f t="shared" si="183"/>
        <v>0.29039172855999995</v>
      </c>
      <c r="AF778" s="227">
        <f t="shared" si="184"/>
        <v>0.20521981340500001</v>
      </c>
      <c r="AG778" s="227">
        <f t="shared" si="185"/>
        <v>0.20569004640899999</v>
      </c>
      <c r="AH778" s="227">
        <f t="shared" si="186"/>
        <v>0.66001840982514004</v>
      </c>
      <c r="AI778"/>
      <c r="AJ778">
        <v>90.734263999999996</v>
      </c>
      <c r="AK778" s="155">
        <v>79.278199999999998</v>
      </c>
      <c r="AL778" s="155">
        <v>1.3904498999999999</v>
      </c>
      <c r="AM778" s="155">
        <v>0</v>
      </c>
      <c r="AN778" s="155">
        <v>8.0058602000000006E-2</v>
      </c>
      <c r="AO778" s="155">
        <v>2.2172760999999999</v>
      </c>
      <c r="AP778" s="155">
        <v>7.7682795000000002</v>
      </c>
      <c r="AQ778"/>
      <c r="AR778" s="156">
        <v>0.19245829</v>
      </c>
      <c r="AS778" s="156">
        <v>0.18217359</v>
      </c>
      <c r="AT778" s="156">
        <v>7.7142742000000002E-3</v>
      </c>
      <c r="AU778" s="156">
        <v>2.5704270000000001E-3</v>
      </c>
      <c r="AV778" s="282">
        <f t="shared" si="176"/>
        <v>1.09216779959715E-5</v>
      </c>
      <c r="AW778" s="282">
        <f t="shared" si="177"/>
        <v>2.852912024012925E-8</v>
      </c>
      <c r="AX778" s="283">
        <f t="shared" si="178"/>
        <v>0.36000377500000003</v>
      </c>
      <c r="AY778" s="157">
        <v>7.8804027E-6</v>
      </c>
      <c r="AZ778" s="157">
        <v>2.377853E-8</v>
      </c>
      <c r="BA778" s="157">
        <v>6.4960203999999996E-13</v>
      </c>
      <c r="BB778" s="157">
        <v>1.5881714999999999E-12</v>
      </c>
      <c r="BC778" s="157">
        <v>0</v>
      </c>
      <c r="BD778" s="157">
        <v>1.0542973E-8</v>
      </c>
      <c r="BE778" s="157">
        <v>2.8891796999999999E-6</v>
      </c>
      <c r="BF778" s="157">
        <v>1.5161839E-9</v>
      </c>
      <c r="BG778" s="157">
        <v>3.2294645999999999E-9</v>
      </c>
      <c r="BH778" s="157">
        <v>3.4722922E-12</v>
      </c>
      <c r="BI778" s="157">
        <v>3.6776289E-15</v>
      </c>
      <c r="BJ778" s="157">
        <v>3.6335295999999998E-13</v>
      </c>
      <c r="BK778" s="157">
        <v>3.6917174999999998E-13</v>
      </c>
      <c r="BL778" s="157">
        <v>8.3643540999999997E-14</v>
      </c>
      <c r="BM778" s="157">
        <v>1.3785505000000001E-7</v>
      </c>
      <c r="BN778" s="157">
        <v>3.6959848000000002E-9</v>
      </c>
      <c r="BO778" s="157">
        <v>9.3461932000000005E-21</v>
      </c>
      <c r="BP778" s="157">
        <v>2.9947885E-2</v>
      </c>
      <c r="BQ778" s="157">
        <v>0.33005589000000002</v>
      </c>
      <c r="BR778" s="157">
        <v>0</v>
      </c>
      <c r="BS778" s="157">
        <v>0</v>
      </c>
      <c r="BT778" s="157">
        <v>0</v>
      </c>
      <c r="BU778"/>
      <c r="BV778" s="155">
        <v>4.1553134000000001E-4</v>
      </c>
      <c r="BW778" s="155">
        <v>2.5653479E-5</v>
      </c>
      <c r="BX778" s="155">
        <v>2.3565462999999999E-4</v>
      </c>
      <c r="BY778" s="155">
        <v>1.6211110000000001E-7</v>
      </c>
      <c r="BZ778" s="155">
        <v>2.0440692E-5</v>
      </c>
      <c r="CA778" s="155">
        <v>6.6634888999999998E-6</v>
      </c>
      <c r="CB778" s="155">
        <v>9.0082666999999996E-8</v>
      </c>
      <c r="CC778" s="155">
        <v>1.0113485E-5</v>
      </c>
      <c r="CD778" s="155">
        <v>5.7522987999999998E-7</v>
      </c>
      <c r="CE778" s="155">
        <v>3.9753673999999998E-7</v>
      </c>
      <c r="CF778" s="155">
        <v>0</v>
      </c>
      <c r="CG778" s="155">
        <v>2.0667914E-17</v>
      </c>
      <c r="CH778" s="155">
        <v>1.6922807000000001E-13</v>
      </c>
      <c r="CI778" s="155">
        <v>1.6165254E-5</v>
      </c>
      <c r="CJ778" s="155">
        <v>9.8192901999999998E-5</v>
      </c>
      <c r="CK778" s="155">
        <v>1.4224522E-6</v>
      </c>
      <c r="CL778" s="155">
        <v>0</v>
      </c>
      <c r="CM778"/>
      <c r="CN778" s="284">
        <v>1.4323695000000001E-13</v>
      </c>
      <c r="CO778" s="284">
        <v>8.4205377000000006</v>
      </c>
      <c r="CP778" s="285">
        <v>0.19109195000000001</v>
      </c>
      <c r="CQ778" s="284">
        <v>1.9079855E-2</v>
      </c>
      <c r="CR778" s="284">
        <v>5.9210176999999999E-8</v>
      </c>
      <c r="CS778" s="284">
        <v>1.5444422999999998E-8</v>
      </c>
      <c r="CT778" s="284">
        <v>8.8301492999999997E-4</v>
      </c>
      <c r="CU778" s="284">
        <v>0.60215103999999997</v>
      </c>
      <c r="CV778" s="284">
        <v>2.3062725E-6</v>
      </c>
      <c r="CW778" s="284">
        <v>2.3445619000000001E-3</v>
      </c>
      <c r="CX778"/>
      <c r="CY778" s="158"/>
      <c r="CZ778" s="271" t="s">
        <v>2429</v>
      </c>
      <c r="DA778"/>
      <c r="DB778" s="50"/>
      <c r="DC778"/>
      <c r="DD778"/>
      <c r="DE778"/>
      <c r="DF778"/>
      <c r="DG778"/>
      <c r="DH778"/>
      <c r="DI778"/>
      <c r="DJ778"/>
      <c r="DK778"/>
      <c r="DL778"/>
    </row>
    <row r="779" spans="1:116" ht="13.8" customHeight="1">
      <c r="A779" t="s">
        <v>816</v>
      </c>
      <c r="B779" s="188" t="s">
        <v>317</v>
      </c>
      <c r="C779" s="151" t="str">
        <f t="shared" si="191"/>
        <v>A.100.28.116</v>
      </c>
      <c r="D779" s="54" t="s">
        <v>32</v>
      </c>
      <c r="E779" s="150" t="s">
        <v>352</v>
      </c>
      <c r="F779" s="153" t="str">
        <f t="shared" si="192"/>
        <v>G-AlMg5 (314)</v>
      </c>
      <c r="G779" s="154">
        <f t="shared" si="193"/>
        <v>8.6319886666666683</v>
      </c>
      <c r="H779"/>
      <c r="I779"/>
      <c r="J779" s="227">
        <f t="shared" si="187"/>
        <v>2.3033861886711504</v>
      </c>
      <c r="K779"/>
      <c r="L779" s="280">
        <f t="shared" si="188"/>
        <v>8.7466389009999992E-2</v>
      </c>
      <c r="M779" s="280">
        <f t="shared" si="189"/>
        <v>0.20648250643300001</v>
      </c>
      <c r="N779" s="281">
        <f t="shared" si="190"/>
        <v>0.71463899322815005</v>
      </c>
      <c r="O779" s="280">
        <v>1.2947983000000001</v>
      </c>
      <c r="P779" s="286">
        <v>0.11240273000000001</v>
      </c>
      <c r="Q779" s="286">
        <v>9.1997714999999994E-2</v>
      </c>
      <c r="R779" s="286">
        <v>7.9758862999999999E-2</v>
      </c>
      <c r="S779" s="219">
        <v>6.2880625000000002E-3</v>
      </c>
      <c r="T779" s="219">
        <v>4.8372740000000001E-4</v>
      </c>
      <c r="U779" s="219">
        <v>9.3573611000000005E-4</v>
      </c>
      <c r="V779" s="219">
        <v>1.5857410999999999E-3</v>
      </c>
      <c r="W779" s="219">
        <v>0.69537556</v>
      </c>
      <c r="X779" s="219">
        <v>4.4786122999999998E-4</v>
      </c>
      <c r="Y779" s="219">
        <v>1.9224545999999999E-2</v>
      </c>
      <c r="Z779" s="286">
        <v>4.8459103E-5</v>
      </c>
      <c r="AA779" s="286">
        <v>3.8599427000000002E-5</v>
      </c>
      <c r="AB779" s="286">
        <v>2.8780115000000001E-7</v>
      </c>
      <c r="AC779"/>
      <c r="AD779" s="227">
        <f t="shared" si="182"/>
        <v>1.2947983000000001</v>
      </c>
      <c r="AE779" s="227">
        <f t="shared" si="183"/>
        <v>0.29345257511</v>
      </c>
      <c r="AF779" s="227">
        <f t="shared" si="184"/>
        <v>0.20602478552699999</v>
      </c>
      <c r="AG779" s="227">
        <f t="shared" si="185"/>
        <v>0.20648250643300001</v>
      </c>
      <c r="AH779" s="227">
        <f t="shared" si="186"/>
        <v>0.71460039380115004</v>
      </c>
      <c r="AI779"/>
      <c r="AJ779">
        <v>95.352952999999999</v>
      </c>
      <c r="AK779" s="155">
        <v>84.084773999999996</v>
      </c>
      <c r="AL779" s="155">
        <v>1.472769</v>
      </c>
      <c r="AM779" s="155">
        <v>0</v>
      </c>
      <c r="AN779" s="155">
        <v>7.9204110999999994E-2</v>
      </c>
      <c r="AO779" s="155">
        <v>2.2675779</v>
      </c>
      <c r="AP779" s="155">
        <v>7.4486284999999999</v>
      </c>
      <c r="AQ779"/>
      <c r="AR779" s="156">
        <v>0.19616059</v>
      </c>
      <c r="AS779" s="156">
        <v>0.18521382</v>
      </c>
      <c r="AT779" s="156">
        <v>7.8373012000000006E-3</v>
      </c>
      <c r="AU779" s="156">
        <v>3.1094678000000001E-3</v>
      </c>
      <c r="AV779" s="282">
        <f t="shared" si="176"/>
        <v>1.1103946199489999E-5</v>
      </c>
      <c r="AW779" s="282">
        <f t="shared" si="177"/>
        <v>2.8984102038520722E-8</v>
      </c>
      <c r="AX779" s="283">
        <f t="shared" si="178"/>
        <v>0.43549969399999999</v>
      </c>
      <c r="AY779" s="157">
        <v>8.0464969000000001E-6</v>
      </c>
      <c r="AZ779" s="157">
        <v>2.4279611999999998E-8</v>
      </c>
      <c r="BA779" s="157">
        <v>6.6329469E-13</v>
      </c>
      <c r="BB779" s="157">
        <v>3.5243489999999998E-11</v>
      </c>
      <c r="BC779" s="157">
        <v>0</v>
      </c>
      <c r="BD779" s="157">
        <v>1.030434E-8</v>
      </c>
      <c r="BE779" s="157">
        <v>2.8857698000000001E-6</v>
      </c>
      <c r="BF779" s="157">
        <v>1.4890014E-9</v>
      </c>
      <c r="BG779" s="157">
        <v>3.2095995E-9</v>
      </c>
      <c r="BH779" s="157">
        <v>4.0750582E-12</v>
      </c>
      <c r="BI779" s="157">
        <v>6.0518985999999998E-15</v>
      </c>
      <c r="BJ779" s="157">
        <v>6.8320886999999999E-13</v>
      </c>
      <c r="BK779" s="157">
        <v>3.7471852000000001E-13</v>
      </c>
      <c r="BL779" s="157">
        <v>8.6806332999999996E-14</v>
      </c>
      <c r="BM779" s="157">
        <v>1.397343E-7</v>
      </c>
      <c r="BN779" s="157">
        <v>2.1605615999999998E-8</v>
      </c>
      <c r="BO779" s="157">
        <v>9.1232079999999994E-21</v>
      </c>
      <c r="BP779" s="157">
        <v>3.6721073999999999E-2</v>
      </c>
      <c r="BQ779" s="157">
        <v>0.39877861999999997</v>
      </c>
      <c r="BR779" s="157">
        <v>0</v>
      </c>
      <c r="BS779" s="157">
        <v>0</v>
      </c>
      <c r="BT779" s="157">
        <v>0</v>
      </c>
      <c r="BU779"/>
      <c r="BV779" s="155">
        <v>4.5980502000000001E-4</v>
      </c>
      <c r="BW779" s="155">
        <v>2.5412600000000001E-5</v>
      </c>
      <c r="BX779" s="155">
        <v>2.4068274000000001E-4</v>
      </c>
      <c r="BY779" s="155">
        <v>1.9163732000000001E-7</v>
      </c>
      <c r="BZ779" s="155">
        <v>2.1341515E-5</v>
      </c>
      <c r="CA779" s="155">
        <v>6.4663641000000003E-6</v>
      </c>
      <c r="CB779" s="155">
        <v>9.1942949000000005E-8</v>
      </c>
      <c r="CC779" s="155">
        <v>9.8033114999999996E-6</v>
      </c>
      <c r="CD779" s="155">
        <v>6.6954619999999999E-7</v>
      </c>
      <c r="CE779" s="155">
        <v>6.7865125999999997E-7</v>
      </c>
      <c r="CF779" s="155">
        <v>0</v>
      </c>
      <c r="CG779" s="155">
        <v>2.0174811000000001E-17</v>
      </c>
      <c r="CH779" s="155">
        <v>1.6519056E-13</v>
      </c>
      <c r="CI779" s="155">
        <v>1.6308347E-5</v>
      </c>
      <c r="CJ779" s="155">
        <v>1.0413965000000001E-4</v>
      </c>
      <c r="CK779" s="155">
        <v>3.4018715000000001E-5</v>
      </c>
      <c r="CL779" s="155">
        <v>0</v>
      </c>
      <c r="CM779"/>
      <c r="CN779" s="284">
        <v>1.3981955E-13</v>
      </c>
      <c r="CO779" s="284">
        <v>8.6021736000000004</v>
      </c>
      <c r="CP779" s="285">
        <v>0.18523584000000001</v>
      </c>
      <c r="CQ779" s="284">
        <v>1.8868184999999999E-2</v>
      </c>
      <c r="CR779" s="284">
        <v>5.9472814E-8</v>
      </c>
      <c r="CS779" s="284">
        <v>3.1413576000000003E-8</v>
      </c>
      <c r="CT779" s="284">
        <v>9.0880827999999996E-4</v>
      </c>
      <c r="CU779" s="284">
        <v>0.61007400000000001</v>
      </c>
      <c r="CV779" s="284">
        <v>2.7100019E-6</v>
      </c>
      <c r="CW779" s="284">
        <v>2.2735059999999998E-3</v>
      </c>
      <c r="CX779"/>
      <c r="CY779" s="158"/>
      <c r="CZ779" s="271" t="s">
        <v>2430</v>
      </c>
      <c r="DA779"/>
      <c r="DB779" s="247"/>
      <c r="DC779"/>
      <c r="DD779"/>
      <c r="DE779"/>
      <c r="DF779"/>
      <c r="DG779"/>
      <c r="DH779"/>
      <c r="DI779"/>
      <c r="DJ779"/>
      <c r="DK779"/>
      <c r="DL779"/>
    </row>
    <row r="780" spans="1:116" ht="13.8" customHeight="1">
      <c r="A780" t="s">
        <v>817</v>
      </c>
      <c r="B780" s="188" t="s">
        <v>317</v>
      </c>
      <c r="C780" s="151" t="str">
        <f t="shared" si="191"/>
        <v>A.100.28.117</v>
      </c>
      <c r="D780" s="54" t="s">
        <v>32</v>
      </c>
      <c r="E780" s="150" t="s">
        <v>352</v>
      </c>
      <c r="F780" s="153" t="str">
        <f t="shared" si="192"/>
        <v>G-AlSi12 (230)</v>
      </c>
      <c r="G780" s="154">
        <f t="shared" si="193"/>
        <v>7.6658280000000003</v>
      </c>
      <c r="H780"/>
      <c r="I780"/>
      <c r="J780" s="227">
        <f t="shared" si="187"/>
        <v>2.15640498798117</v>
      </c>
      <c r="K780"/>
      <c r="L780" s="280">
        <f t="shared" si="188"/>
        <v>7.6526454810000005E-2</v>
      </c>
      <c r="M780" s="280">
        <f t="shared" si="189"/>
        <v>0.18579691193600001</v>
      </c>
      <c r="N780" s="281">
        <f t="shared" si="190"/>
        <v>0.74420742123517003</v>
      </c>
      <c r="O780" s="280">
        <v>1.1498742</v>
      </c>
      <c r="P780" s="219">
        <v>0.1017348</v>
      </c>
      <c r="Q780" s="219">
        <v>8.2366497999999996E-2</v>
      </c>
      <c r="R780" s="219">
        <v>7.0773067999999995E-2</v>
      </c>
      <c r="S780" s="219">
        <v>4.8268827999999996E-3</v>
      </c>
      <c r="T780" s="219">
        <v>3.8890057000000002E-4</v>
      </c>
      <c r="U780" s="219">
        <v>5.3760343999999997E-4</v>
      </c>
      <c r="V780" s="219">
        <v>1.1568975E-3</v>
      </c>
      <c r="W780" s="219">
        <v>0.72650992000000003</v>
      </c>
      <c r="X780" s="219">
        <v>4.9345710000000002E-4</v>
      </c>
      <c r="Y780" s="219">
        <v>1.7658587999999999E-2</v>
      </c>
      <c r="Z780" s="286">
        <v>4.5259336000000001E-5</v>
      </c>
      <c r="AA780" s="286">
        <v>3.8638284000000002E-5</v>
      </c>
      <c r="AB780" s="286">
        <v>2.7495117000000002E-7</v>
      </c>
      <c r="AC780"/>
      <c r="AD780" s="227">
        <f t="shared" si="182"/>
        <v>1.1498742</v>
      </c>
      <c r="AE780" s="227">
        <f t="shared" si="183"/>
        <v>0.26178465030999998</v>
      </c>
      <c r="AF780" s="227">
        <f t="shared" si="184"/>
        <v>0.185296833784</v>
      </c>
      <c r="AG780" s="227">
        <f t="shared" si="185"/>
        <v>0.18579691193600001</v>
      </c>
      <c r="AH780" s="227">
        <f t="shared" si="186"/>
        <v>0.74416878295117006</v>
      </c>
      <c r="AI780"/>
      <c r="AJ780">
        <v>79.692358999999996</v>
      </c>
      <c r="AK780" s="155">
        <v>69.316225000000003</v>
      </c>
      <c r="AL780" s="155">
        <v>1.2407710000000001</v>
      </c>
      <c r="AM780" s="155">
        <v>0</v>
      </c>
      <c r="AN780" s="155">
        <v>7.6272087000000002E-2</v>
      </c>
      <c r="AO780" s="155">
        <v>2.0234564000000002</v>
      </c>
      <c r="AP780" s="155">
        <v>7.0356347000000001</v>
      </c>
      <c r="AQ780"/>
      <c r="AR780" s="156">
        <v>0.17473296999999999</v>
      </c>
      <c r="AS780" s="156">
        <v>0.16553304999999999</v>
      </c>
      <c r="AT780" s="156">
        <v>6.9969098999999998E-3</v>
      </c>
      <c r="AU780" s="156">
        <v>2.2030054999999998E-3</v>
      </c>
      <c r="AV780" s="282">
        <f t="shared" si="176"/>
        <v>9.9240439093037004E-6</v>
      </c>
      <c r="AW780" s="282">
        <f t="shared" si="177"/>
        <v>2.5876145604731228E-8</v>
      </c>
      <c r="AX780" s="283">
        <f t="shared" si="178"/>
        <v>0.30854417899999997</v>
      </c>
      <c r="AY780" s="157">
        <v>7.1477221000000003E-6</v>
      </c>
      <c r="AZ780" s="157">
        <v>2.1567719000000001E-8</v>
      </c>
      <c r="BA780" s="157">
        <v>5.8920523999999997E-13</v>
      </c>
      <c r="BB780" s="157">
        <v>6.8142037000000003E-12</v>
      </c>
      <c r="BC780" s="157">
        <v>0</v>
      </c>
      <c r="BD780" s="157">
        <v>9.5544367999999993E-9</v>
      </c>
      <c r="BE780" s="157">
        <v>2.6224733E-6</v>
      </c>
      <c r="BF780" s="157">
        <v>1.3716456E-9</v>
      </c>
      <c r="BG780" s="157">
        <v>2.9317964999999999E-9</v>
      </c>
      <c r="BH780" s="157">
        <v>3.5467511999999999E-12</v>
      </c>
      <c r="BI780" s="157">
        <v>4.0044889999999999E-15</v>
      </c>
      <c r="BJ780" s="157">
        <v>3.8754401999999999E-13</v>
      </c>
      <c r="BK780" s="157">
        <v>3.7249448000000001E-13</v>
      </c>
      <c r="BL780" s="157">
        <v>8.4505292E-14</v>
      </c>
      <c r="BM780" s="157">
        <v>1.3811791000000001E-7</v>
      </c>
      <c r="BN780" s="157">
        <v>6.1693482999999999E-9</v>
      </c>
      <c r="BO780" s="157">
        <v>1.0226598999999999E-20</v>
      </c>
      <c r="BP780" s="157">
        <v>3.4722338999999998E-2</v>
      </c>
      <c r="BQ780" s="157">
        <v>0.27382183999999998</v>
      </c>
      <c r="BR780" s="157">
        <v>0</v>
      </c>
      <c r="BS780" s="157">
        <v>0</v>
      </c>
      <c r="BT780" s="157">
        <v>0</v>
      </c>
      <c r="BU780"/>
      <c r="BV780" s="155">
        <v>3.7872312999999999E-4</v>
      </c>
      <c r="BW780" s="155">
        <v>2.3292614E-5</v>
      </c>
      <c r="BX780" s="155">
        <v>2.1374362000000001E-4</v>
      </c>
      <c r="BY780" s="155">
        <v>1.3911324999999999E-7</v>
      </c>
      <c r="BZ780" s="155">
        <v>1.8543335000000002E-5</v>
      </c>
      <c r="CA780" s="155">
        <v>6.0576811000000001E-6</v>
      </c>
      <c r="CB780" s="155">
        <v>8.9911408000000001E-8</v>
      </c>
      <c r="CC780" s="155">
        <v>9.1922866999999997E-6</v>
      </c>
      <c r="CD780" s="155">
        <v>5.3879428999999997E-7</v>
      </c>
      <c r="CE780" s="155">
        <v>3.9409327000000001E-7</v>
      </c>
      <c r="CF780" s="155">
        <v>0</v>
      </c>
      <c r="CG780" s="155">
        <v>2.2614818000000001E-17</v>
      </c>
      <c r="CH780" s="155">
        <v>1.8516925E-13</v>
      </c>
      <c r="CI780" s="155">
        <v>1.4489673000000001E-5</v>
      </c>
      <c r="CJ780" s="155">
        <v>8.5874003E-5</v>
      </c>
      <c r="CK780" s="155">
        <v>6.3680085999999997E-6</v>
      </c>
      <c r="CL780" s="155">
        <v>0</v>
      </c>
      <c r="CM780"/>
      <c r="CN780" s="284">
        <v>1.5672977999999999E-13</v>
      </c>
      <c r="CO780" s="284">
        <v>7.6376144000000004</v>
      </c>
      <c r="CP780" s="285">
        <v>0.17373768000000001</v>
      </c>
      <c r="CQ780" s="284">
        <v>1.7325396E-2</v>
      </c>
      <c r="CR780" s="284">
        <v>5.9232428999999998E-8</v>
      </c>
      <c r="CS780" s="284">
        <v>1.6337635E-8</v>
      </c>
      <c r="CT780" s="284">
        <v>8.0114135000000002E-4</v>
      </c>
      <c r="CU780" s="284">
        <v>0.60414298</v>
      </c>
      <c r="CV780" s="284">
        <v>2.3562460999999999E-6</v>
      </c>
      <c r="CW780" s="284">
        <v>2.1312309999999999E-3</v>
      </c>
      <c r="CX780"/>
      <c r="CY780" s="158"/>
      <c r="CZ780" s="271" t="s">
        <v>2431</v>
      </c>
      <c r="DA780"/>
      <c r="DB780" s="247"/>
      <c r="DC780"/>
      <c r="DD780"/>
      <c r="DE780"/>
      <c r="DF780"/>
      <c r="DG780"/>
      <c r="DH780"/>
      <c r="DI780"/>
      <c r="DJ780"/>
      <c r="DK780"/>
      <c r="DL780"/>
    </row>
    <row r="781" spans="1:116" ht="13.8" customHeight="1">
      <c r="A781" t="s">
        <v>818</v>
      </c>
      <c r="B781" s="188" t="s">
        <v>317</v>
      </c>
      <c r="C781" s="151" t="str">
        <f t="shared" si="191"/>
        <v>A.100.28.118</v>
      </c>
      <c r="D781" s="54" t="s">
        <v>32</v>
      </c>
      <c r="E781" s="150" t="s">
        <v>352</v>
      </c>
      <c r="F781" s="153" t="str">
        <f t="shared" si="192"/>
        <v>G-AlSi12Cu (231)</v>
      </c>
      <c r="G781" s="154">
        <f t="shared" si="193"/>
        <v>7.6683640000000004</v>
      </c>
      <c r="H781"/>
      <c r="I781"/>
      <c r="J781" s="227">
        <f t="shared" si="187"/>
        <v>2.16434176242843</v>
      </c>
      <c r="K781"/>
      <c r="L781" s="280">
        <f t="shared" si="188"/>
        <v>7.6861590900000012E-2</v>
      </c>
      <c r="M781" s="280">
        <f t="shared" si="189"/>
        <v>0.18584582184599999</v>
      </c>
      <c r="N781" s="281">
        <f t="shared" si="190"/>
        <v>0.75137974968242993</v>
      </c>
      <c r="O781" s="280">
        <v>1.1502546</v>
      </c>
      <c r="P781" s="219">
        <v>0.10177870999999999</v>
      </c>
      <c r="Q781" s="219">
        <v>8.2225487E-2</v>
      </c>
      <c r="R781" s="219">
        <v>7.0711358000000002E-2</v>
      </c>
      <c r="S781" s="219">
        <v>5.0030876999999996E-3</v>
      </c>
      <c r="T781" s="219">
        <v>5.3424720000000002E-4</v>
      </c>
      <c r="U781" s="219">
        <v>6.1289799999999996E-4</v>
      </c>
      <c r="V781" s="219">
        <v>1.3062887000000001E-3</v>
      </c>
      <c r="W781" s="219">
        <v>0.73362152000000003</v>
      </c>
      <c r="X781" s="219">
        <v>4.9027399999999996E-4</v>
      </c>
      <c r="Y781" s="219">
        <v>1.7701713000000001E-2</v>
      </c>
      <c r="Z781" s="286">
        <v>4.5062146000000003E-5</v>
      </c>
      <c r="AA781" s="286">
        <v>5.6245063E-5</v>
      </c>
      <c r="AB781" s="286">
        <v>2.7161942999999999E-7</v>
      </c>
      <c r="AC781"/>
      <c r="AD781" s="227">
        <f t="shared" si="182"/>
        <v>1.1502546</v>
      </c>
      <c r="AE781" s="227">
        <f t="shared" si="183"/>
        <v>0.26217207659999997</v>
      </c>
      <c r="AF781" s="227">
        <f t="shared" si="184"/>
        <v>0.18536673076299998</v>
      </c>
      <c r="AG781" s="227">
        <f t="shared" si="185"/>
        <v>0.18584582184600001</v>
      </c>
      <c r="AH781" s="227">
        <f t="shared" si="186"/>
        <v>0.75132350461942998</v>
      </c>
      <c r="AI781"/>
      <c r="AJ781">
        <v>80.004193999999998</v>
      </c>
      <c r="AK781" s="155">
        <v>69.680604000000002</v>
      </c>
      <c r="AL781" s="155">
        <v>1.2558434999999999</v>
      </c>
      <c r="AM781" s="155">
        <v>0</v>
      </c>
      <c r="AN781" s="155">
        <v>7.5959780000000005E-2</v>
      </c>
      <c r="AO781" s="155">
        <v>2.0266978999999998</v>
      </c>
      <c r="AP781" s="155">
        <v>6.9650888000000002</v>
      </c>
      <c r="AQ781"/>
      <c r="AR781" s="156">
        <v>0.17595907</v>
      </c>
      <c r="AS781" s="156">
        <v>0.16669645999999999</v>
      </c>
      <c r="AT781" s="156">
        <v>6.994966E-3</v>
      </c>
      <c r="AU781" s="156">
        <v>2.2676456000000002E-3</v>
      </c>
      <c r="AV781" s="282">
        <f t="shared" si="176"/>
        <v>9.9937928078420005E-6</v>
      </c>
      <c r="AW781" s="282">
        <f t="shared" si="177"/>
        <v>2.5868957437091564E-8</v>
      </c>
      <c r="AX781" s="283">
        <f t="shared" si="178"/>
        <v>0.31759741800000002</v>
      </c>
      <c r="AY781" s="157">
        <v>7.1497875999999996E-6</v>
      </c>
      <c r="AZ781" s="157">
        <v>2.1573937999999999E-8</v>
      </c>
      <c r="BA781" s="157">
        <v>5.8937564999999997E-13</v>
      </c>
      <c r="BB781" s="157">
        <v>1.2516142E-11</v>
      </c>
      <c r="BC781" s="157">
        <v>0</v>
      </c>
      <c r="BD781" s="157">
        <v>9.4920392999999992E-9</v>
      </c>
      <c r="BE781" s="157">
        <v>2.6177460999999999E-6</v>
      </c>
      <c r="BF781" s="157">
        <v>1.3638328999999999E-9</v>
      </c>
      <c r="BG781" s="157">
        <v>2.9241493999999999E-9</v>
      </c>
      <c r="BH781" s="157">
        <v>5.2651634999999998E-12</v>
      </c>
      <c r="BI781" s="157">
        <v>6.1324214000000001E-15</v>
      </c>
      <c r="BJ781" s="157">
        <v>5.1027754000000004E-13</v>
      </c>
      <c r="BK781" s="157">
        <v>5.4244116E-13</v>
      </c>
      <c r="BL781" s="157">
        <v>1.2374681000000001E-13</v>
      </c>
      <c r="BM781" s="157">
        <v>2.0722837E-7</v>
      </c>
      <c r="BN781" s="157">
        <v>9.5261824000000006E-9</v>
      </c>
      <c r="BO781" s="157">
        <v>1.0167084E-20</v>
      </c>
      <c r="BP781" s="157">
        <v>3.5692858000000001E-2</v>
      </c>
      <c r="BQ781" s="157">
        <v>0.28190456000000003</v>
      </c>
      <c r="BR781" s="157">
        <v>0</v>
      </c>
      <c r="BS781" s="157">
        <v>0</v>
      </c>
      <c r="BT781" s="157">
        <v>0</v>
      </c>
      <c r="BU781"/>
      <c r="BV781" s="155">
        <v>3.8444051000000002E-4</v>
      </c>
      <c r="BW781" s="155">
        <v>2.3215408999999999E-5</v>
      </c>
      <c r="BX781" s="155">
        <v>2.1381433000000001E-4</v>
      </c>
      <c r="BY781" s="155">
        <v>1.5681413000000001E-7</v>
      </c>
      <c r="BZ781" s="155">
        <v>1.8653862E-5</v>
      </c>
      <c r="CA781" s="155">
        <v>6.0107638000000001E-6</v>
      </c>
      <c r="CB781" s="155">
        <v>1.3228123000000001E-7</v>
      </c>
      <c r="CC781" s="155">
        <v>9.1192153999999998E-6</v>
      </c>
      <c r="CD781" s="155">
        <v>7.3413767999999998E-7</v>
      </c>
      <c r="CE781" s="155">
        <v>4.4553060999999998E-7</v>
      </c>
      <c r="CF781" s="155">
        <v>0</v>
      </c>
      <c r="CG781" s="155">
        <v>2.2483209000000001E-17</v>
      </c>
      <c r="CH781" s="155">
        <v>1.8409164000000001E-13</v>
      </c>
      <c r="CI781" s="155">
        <v>1.4477245000000001E-5</v>
      </c>
      <c r="CJ781" s="155">
        <v>8.6334917999999995E-5</v>
      </c>
      <c r="CK781" s="155">
        <v>1.1346001000000001E-5</v>
      </c>
      <c r="CL781" s="155">
        <v>0</v>
      </c>
      <c r="CM781"/>
      <c r="CN781" s="284">
        <v>1.5581768E-13</v>
      </c>
      <c r="CO781" s="284">
        <v>7.6404345999999999</v>
      </c>
      <c r="CP781" s="285">
        <v>0.17237640000000001</v>
      </c>
      <c r="CQ781" s="284">
        <v>1.7261532999999999E-2</v>
      </c>
      <c r="CR781" s="284">
        <v>8.8792967000000006E-8</v>
      </c>
      <c r="CS781" s="284">
        <v>1.9564294E-8</v>
      </c>
      <c r="CT781" s="284">
        <v>8.0399775999999998E-4</v>
      </c>
      <c r="CU781" s="284">
        <v>0.89783194</v>
      </c>
      <c r="CV781" s="284">
        <v>3.4980976000000002E-6</v>
      </c>
      <c r="CW781" s="284">
        <v>2.1150273999999999E-3</v>
      </c>
      <c r="CX781"/>
      <c r="CY781" s="158"/>
      <c r="CZ781" s="271" t="s">
        <v>2432</v>
      </c>
      <c r="DA781"/>
      <c r="DB781" s="247"/>
      <c r="DC781"/>
      <c r="DD781"/>
      <c r="DE781"/>
      <c r="DF781"/>
      <c r="DG781"/>
      <c r="DH781"/>
      <c r="DI781"/>
      <c r="DJ781"/>
      <c r="DK781"/>
      <c r="DL781"/>
    </row>
    <row r="782" spans="1:116" ht="13.8" customHeight="1">
      <c r="A782" t="s">
        <v>819</v>
      </c>
      <c r="B782" s="188" t="s">
        <v>317</v>
      </c>
      <c r="C782" s="151" t="str">
        <f t="shared" si="191"/>
        <v>A.100.28.119</v>
      </c>
      <c r="D782" s="54" t="s">
        <v>32</v>
      </c>
      <c r="E782" s="150" t="s">
        <v>352</v>
      </c>
      <c r="F782" s="153" t="str">
        <f t="shared" si="192"/>
        <v>G-AlSi7Mg (Thixo)</v>
      </c>
      <c r="G782" s="154">
        <f t="shared" si="193"/>
        <v>7.8609473333333337</v>
      </c>
      <c r="H782"/>
      <c r="I782"/>
      <c r="J782" s="227">
        <f t="shared" si="187"/>
        <v>2.1614241159479799</v>
      </c>
      <c r="K782"/>
      <c r="L782" s="280">
        <f t="shared" si="188"/>
        <v>7.9394065590000007E-2</v>
      </c>
      <c r="M782" s="280">
        <f t="shared" si="189"/>
        <v>0.19395544218799998</v>
      </c>
      <c r="N782" s="281">
        <f t="shared" si="190"/>
        <v>0.70893250816997999</v>
      </c>
      <c r="O782" s="280">
        <v>1.1791421</v>
      </c>
      <c r="P782" s="219">
        <v>0.10625598999999999</v>
      </c>
      <c r="Q782" s="219">
        <v>8.6172457999999993E-2</v>
      </c>
      <c r="R782" s="219">
        <v>7.3887610000000006E-2</v>
      </c>
      <c r="S782" s="219">
        <v>4.7877149000000001E-3</v>
      </c>
      <c r="T782" s="219">
        <v>2.400205E-4</v>
      </c>
      <c r="U782" s="219">
        <v>4.7872019000000002E-4</v>
      </c>
      <c r="V782" s="219">
        <v>9.9498096999999994E-4</v>
      </c>
      <c r="W782" s="219">
        <v>0.69083837999999997</v>
      </c>
      <c r="X782" s="219">
        <v>4.8558666E-4</v>
      </c>
      <c r="Y782" s="219">
        <v>1.8072733000000001E-2</v>
      </c>
      <c r="Z782" s="286">
        <v>4.6426557999999999E-5</v>
      </c>
      <c r="AA782" s="286">
        <v>2.110245E-5</v>
      </c>
      <c r="AB782" s="286">
        <v>2.9271998000000002E-7</v>
      </c>
      <c r="AC782"/>
      <c r="AD782" s="227">
        <f t="shared" si="182"/>
        <v>1.1791421</v>
      </c>
      <c r="AE782" s="227">
        <f t="shared" si="183"/>
        <v>0.27281749455999998</v>
      </c>
      <c r="AF782" s="227">
        <f t="shared" si="184"/>
        <v>0.19344453141999998</v>
      </c>
      <c r="AG782" s="227">
        <f t="shared" si="185"/>
        <v>0.19395544218800001</v>
      </c>
      <c r="AH782" s="227">
        <f t="shared" si="186"/>
        <v>0.70891140571998001</v>
      </c>
      <c r="AI782"/>
      <c r="AJ782">
        <v>81.828795</v>
      </c>
      <c r="AK782" s="155">
        <v>70.881573000000003</v>
      </c>
      <c r="AL782" s="155">
        <v>1.2729581999999999</v>
      </c>
      <c r="AM782" s="155">
        <v>0</v>
      </c>
      <c r="AN782" s="155">
        <v>7.8983906000000006E-2</v>
      </c>
      <c r="AO782" s="155">
        <v>2.1225057000000001</v>
      </c>
      <c r="AP782" s="155">
        <v>7.4727740000000002</v>
      </c>
      <c r="AQ782"/>
      <c r="AR782" s="156">
        <v>0.17882154</v>
      </c>
      <c r="AS782" s="156">
        <v>0.16951796999999999</v>
      </c>
      <c r="AT782" s="156">
        <v>7.2055586000000001E-3</v>
      </c>
      <c r="AU782" s="156">
        <v>2.0980145000000002E-3</v>
      </c>
      <c r="AV782" s="282">
        <f t="shared" si="176"/>
        <v>1.0162947882238001E-5</v>
      </c>
      <c r="AW782" s="282">
        <f t="shared" si="177"/>
        <v>2.6647776188556869E-8</v>
      </c>
      <c r="AX782" s="283">
        <f t="shared" si="178"/>
        <v>0.29383957199999999</v>
      </c>
      <c r="AY782" s="157">
        <v>7.3308629000000001E-6</v>
      </c>
      <c r="AZ782" s="157">
        <v>2.2120382999999999E-8</v>
      </c>
      <c r="BA782" s="157">
        <v>6.0430132999999996E-13</v>
      </c>
      <c r="BB782" s="157">
        <v>1.6521379999999999E-12</v>
      </c>
      <c r="BC782" s="157">
        <v>0</v>
      </c>
      <c r="BD782" s="157">
        <v>1.0099938E-8</v>
      </c>
      <c r="BE782" s="157">
        <v>2.7496995E-6</v>
      </c>
      <c r="BF782" s="157">
        <v>1.4473269000000001E-9</v>
      </c>
      <c r="BG782" s="157">
        <v>3.0770929999999999E-9</v>
      </c>
      <c r="BH782" s="157">
        <v>1.8485615E-12</v>
      </c>
      <c r="BI782" s="157">
        <v>1.9399709000000001E-15</v>
      </c>
      <c r="BJ782" s="157">
        <v>2.7230722E-13</v>
      </c>
      <c r="BK782" s="157">
        <v>2.0112912E-13</v>
      </c>
      <c r="BL782" s="157">
        <v>4.5049406000000001E-14</v>
      </c>
      <c r="BM782" s="157">
        <v>6.9049144000000005E-8</v>
      </c>
      <c r="BN782" s="157">
        <v>3.2347481E-9</v>
      </c>
      <c r="BO782" s="157">
        <v>9.9717323000000004E-21</v>
      </c>
      <c r="BP782" s="157">
        <v>3.0845971999999999E-2</v>
      </c>
      <c r="BQ782" s="157">
        <v>0.26299359999999999</v>
      </c>
      <c r="BR782" s="157">
        <v>0</v>
      </c>
      <c r="BS782" s="157">
        <v>0</v>
      </c>
      <c r="BT782" s="157">
        <v>0</v>
      </c>
      <c r="BU782"/>
      <c r="BV782" s="155">
        <v>3.8429059E-4</v>
      </c>
      <c r="BW782" s="155">
        <v>2.4480215000000001E-5</v>
      </c>
      <c r="BX782" s="155">
        <v>2.1918407E-4</v>
      </c>
      <c r="BY782" s="155">
        <v>1.1981917E-7</v>
      </c>
      <c r="BZ782" s="155">
        <v>1.9245857000000001E-5</v>
      </c>
      <c r="CA782" s="155">
        <v>6.4220917999999998E-6</v>
      </c>
      <c r="CB782" s="155">
        <v>4.7833162999999998E-8</v>
      </c>
      <c r="CC782" s="155">
        <v>9.7470741000000007E-6</v>
      </c>
      <c r="CD782" s="155">
        <v>3.3883684999999999E-7</v>
      </c>
      <c r="CE782" s="155">
        <v>3.5248860000000001E-7</v>
      </c>
      <c r="CF782" s="155">
        <v>0</v>
      </c>
      <c r="CG782" s="155">
        <v>2.2051214000000001E-17</v>
      </c>
      <c r="CH782" s="155">
        <v>1.8055448E-13</v>
      </c>
      <c r="CI782" s="155">
        <v>1.5128872E-5</v>
      </c>
      <c r="CJ782" s="155">
        <v>8.7815050999999998E-5</v>
      </c>
      <c r="CK782" s="155">
        <v>1.4083803E-6</v>
      </c>
      <c r="CL782" s="155">
        <v>0</v>
      </c>
      <c r="CM782"/>
      <c r="CN782" s="284">
        <v>1.5282378E-13</v>
      </c>
      <c r="CO782" s="284">
        <v>7.8309654000000002</v>
      </c>
      <c r="CP782" s="285">
        <v>0.18417818999999999</v>
      </c>
      <c r="CQ782" s="284">
        <v>1.8221761999999999E-2</v>
      </c>
      <c r="CR782" s="284">
        <v>2.9680687999999999E-8</v>
      </c>
      <c r="CS782" s="284">
        <v>1.3591667E-8</v>
      </c>
      <c r="CT782" s="284">
        <v>8.3376768000000001E-4</v>
      </c>
      <c r="CU782" s="284">
        <v>0.30979044</v>
      </c>
      <c r="CV782" s="284">
        <v>1.2278830000000001E-6</v>
      </c>
      <c r="CW782" s="284">
        <v>2.2590704999999999E-3</v>
      </c>
      <c r="CX782"/>
      <c r="CY782" s="158"/>
      <c r="CZ782" s="271" t="s">
        <v>2433</v>
      </c>
      <c r="DA782"/>
      <c r="DB782" s="247"/>
      <c r="DC782"/>
      <c r="DD782"/>
      <c r="DE782"/>
      <c r="DF782"/>
      <c r="DG782"/>
      <c r="DH782"/>
      <c r="DI782"/>
      <c r="DJ782"/>
      <c r="DK782"/>
      <c r="DL782"/>
    </row>
    <row r="783" spans="1:116" ht="13.8" customHeight="1">
      <c r="A783" t="s">
        <v>820</v>
      </c>
      <c r="B783" s="188" t="s">
        <v>317</v>
      </c>
      <c r="C783" s="151" t="str">
        <f t="shared" si="191"/>
        <v>A.100.28.120</v>
      </c>
      <c r="D783" s="54" t="s">
        <v>32</v>
      </c>
      <c r="E783" s="150" t="s">
        <v>352</v>
      </c>
      <c r="F783" s="153" t="str">
        <f t="shared" si="192"/>
        <v>G-AlSi8Cu3 (380)</v>
      </c>
      <c r="G783" s="154">
        <f t="shared" si="193"/>
        <v>7.5824893333333332</v>
      </c>
      <c r="H783"/>
      <c r="I783"/>
      <c r="J783" s="227">
        <f t="shared" si="187"/>
        <v>2.1937966542226102</v>
      </c>
      <c r="K783"/>
      <c r="L783" s="280">
        <f t="shared" si="188"/>
        <v>7.8458699570000012E-2</v>
      </c>
      <c r="M783" s="280">
        <f t="shared" si="189"/>
        <v>0.19382544854599998</v>
      </c>
      <c r="N783" s="281">
        <f t="shared" si="190"/>
        <v>0.78413910610660997</v>
      </c>
      <c r="O783" s="280">
        <v>1.1373734</v>
      </c>
      <c r="P783" s="286">
        <v>0.10860565</v>
      </c>
      <c r="Q783" s="286">
        <v>8.3351201E-2</v>
      </c>
      <c r="R783" s="286">
        <v>7.1395863000000004E-2</v>
      </c>
      <c r="S783" s="219">
        <v>5.5176167000000002E-3</v>
      </c>
      <c r="T783" s="219">
        <v>6.7296566000000005E-4</v>
      </c>
      <c r="U783" s="219">
        <v>8.7225420999999996E-4</v>
      </c>
      <c r="V783" s="219">
        <v>1.3483044E-3</v>
      </c>
      <c r="W783" s="219">
        <v>0.76622780999999995</v>
      </c>
      <c r="X783" s="219">
        <v>4.7602842999999999E-4</v>
      </c>
      <c r="Y783" s="219">
        <v>1.7837160000000001E-2</v>
      </c>
      <c r="Z783" s="286">
        <v>4.4264716E-5</v>
      </c>
      <c r="AA783" s="286">
        <v>7.3861949000000006E-5</v>
      </c>
      <c r="AB783" s="286">
        <v>2.7415760999999997E-7</v>
      </c>
      <c r="AC783"/>
      <c r="AD783" s="227">
        <f t="shared" si="182"/>
        <v>1.1373734</v>
      </c>
      <c r="AE783" s="227">
        <f t="shared" si="183"/>
        <v>0.27176385497</v>
      </c>
      <c r="AF783" s="227">
        <f t="shared" si="184"/>
        <v>0.19337901734899998</v>
      </c>
      <c r="AG783" s="227">
        <f t="shared" si="185"/>
        <v>0.19382544854599998</v>
      </c>
      <c r="AH783" s="227">
        <f t="shared" si="186"/>
        <v>0.78406524415760992</v>
      </c>
      <c r="AI783"/>
      <c r="AJ783">
        <v>79.629358999999994</v>
      </c>
      <c r="AK783" s="155">
        <v>69.052161999999996</v>
      </c>
      <c r="AL783" s="155">
        <v>1.2898015</v>
      </c>
      <c r="AM783" s="155">
        <v>0</v>
      </c>
      <c r="AN783" s="155">
        <v>7.7762766999999997E-2</v>
      </c>
      <c r="AO783" s="155">
        <v>2.1359769000000002</v>
      </c>
      <c r="AP783" s="155">
        <v>7.0736558</v>
      </c>
      <c r="AQ783"/>
      <c r="AR783" s="156">
        <v>0.17840294000000001</v>
      </c>
      <c r="AS783" s="156">
        <v>0.16924544</v>
      </c>
      <c r="AT783" s="156">
        <v>6.9833155999999997E-3</v>
      </c>
      <c r="AU783" s="156">
        <v>2.1741843000000001E-3</v>
      </c>
      <c r="AV783" s="282">
        <f t="shared" si="176"/>
        <v>1.0146608937561E-5</v>
      </c>
      <c r="AW783" s="282">
        <f t="shared" si="177"/>
        <v>2.5825871408654726E-8</v>
      </c>
      <c r="AX783" s="283">
        <f t="shared" si="178"/>
        <v>0.30450759599999999</v>
      </c>
      <c r="AY783" s="157">
        <v>7.0708895E-6</v>
      </c>
      <c r="AZ783" s="157">
        <v>2.1335903999999999E-8</v>
      </c>
      <c r="BA783" s="157">
        <v>5.8287113000000001E-13</v>
      </c>
      <c r="BB783" s="157">
        <v>3.5315460999999998E-11</v>
      </c>
      <c r="BC783" s="157">
        <v>0</v>
      </c>
      <c r="BD783" s="157">
        <v>9.7051471000000005E-9</v>
      </c>
      <c r="BE783" s="157">
        <v>2.7666159E-6</v>
      </c>
      <c r="BF783" s="157">
        <v>1.3919061E-9</v>
      </c>
      <c r="BG783" s="157">
        <v>3.0885142999999998E-9</v>
      </c>
      <c r="BH783" s="157">
        <v>7.2997831000000008E-12</v>
      </c>
      <c r="BI783" s="157">
        <v>7.7649049000000003E-15</v>
      </c>
      <c r="BJ783" s="157">
        <v>7.7958665999999998E-13</v>
      </c>
      <c r="BK783" s="157">
        <v>7.1287338000000004E-13</v>
      </c>
      <c r="BL783" s="157">
        <v>1.6412947000000001E-13</v>
      </c>
      <c r="BM783" s="157">
        <v>2.7729862E-7</v>
      </c>
      <c r="BN783" s="157">
        <v>2.2064455000000001E-8</v>
      </c>
      <c r="BO783" s="157">
        <v>9.8284659000000005E-21</v>
      </c>
      <c r="BP783" s="157">
        <v>3.5286786000000001E-2</v>
      </c>
      <c r="BQ783" s="157">
        <v>0.26922080999999998</v>
      </c>
      <c r="BR783" s="157">
        <v>0</v>
      </c>
      <c r="BS783" s="157">
        <v>0</v>
      </c>
      <c r="BT783" s="157">
        <v>0</v>
      </c>
      <c r="BU783"/>
      <c r="BV783" s="155">
        <v>4.1354215999999999E-4</v>
      </c>
      <c r="BW783" s="155">
        <v>2.4426903999999999E-5</v>
      </c>
      <c r="BX783" s="155">
        <v>2.1141992E-4</v>
      </c>
      <c r="BY783" s="155">
        <v>1.6129534999999999E-7</v>
      </c>
      <c r="BZ783" s="155">
        <v>1.9989447000000001E-5</v>
      </c>
      <c r="CA783" s="155">
        <v>6.1696543000000002E-6</v>
      </c>
      <c r="CB783" s="155">
        <v>1.7584925000000001E-7</v>
      </c>
      <c r="CC783" s="155">
        <v>9.3529447999999997E-6</v>
      </c>
      <c r="CD783" s="155">
        <v>9.1967862000000001E-7</v>
      </c>
      <c r="CE783" s="155">
        <v>6.1281359000000005E-7</v>
      </c>
      <c r="CF783" s="155">
        <v>0</v>
      </c>
      <c r="CG783" s="155">
        <v>2.1734398999999999E-17</v>
      </c>
      <c r="CH783" s="155">
        <v>1.7796041E-13</v>
      </c>
      <c r="CI783" s="155">
        <v>1.4672724E-5</v>
      </c>
      <c r="CJ783" s="155">
        <v>8.5590742999999998E-5</v>
      </c>
      <c r="CK783" s="155">
        <v>4.0050177999999998E-5</v>
      </c>
      <c r="CL783" s="155">
        <v>0</v>
      </c>
      <c r="CM783"/>
      <c r="CN783" s="284">
        <v>1.5062812E-13</v>
      </c>
      <c r="CO783" s="284">
        <v>7.5540722000000002</v>
      </c>
      <c r="CP783" s="285">
        <v>0.17677438000000001</v>
      </c>
      <c r="CQ783" s="284">
        <v>1.8125737999999999E-2</v>
      </c>
      <c r="CR783" s="284">
        <v>1.1848255999999999E-7</v>
      </c>
      <c r="CS783" s="284">
        <v>3.0105149999999999E-8</v>
      </c>
      <c r="CT783" s="284">
        <v>8.6013221999999999E-4</v>
      </c>
      <c r="CU783" s="284">
        <v>1.1939032000000001</v>
      </c>
      <c r="CV783" s="284">
        <v>4.8516891000000003E-6</v>
      </c>
      <c r="CW783" s="284">
        <v>2.1697408000000001E-3</v>
      </c>
      <c r="CX783"/>
      <c r="CY783" s="158"/>
      <c r="CZ783" s="271" t="s">
        <v>2434</v>
      </c>
      <c r="DA783"/>
      <c r="DB783" s="247"/>
      <c r="DC783"/>
      <c r="DD783"/>
      <c r="DE783"/>
      <c r="DF783"/>
      <c r="DG783"/>
      <c r="DH783"/>
      <c r="DI783"/>
      <c r="DJ783"/>
      <c r="DK783"/>
      <c r="DL783"/>
    </row>
    <row r="784" spans="1:116" ht="13.8" customHeight="1">
      <c r="B784" s="188"/>
      <c r="C784" s="151"/>
      <c r="D784" s="51" t="s">
        <v>33</v>
      </c>
      <c r="E784" s="150"/>
      <c r="F784"/>
      <c r="G784"/>
      <c r="H784"/>
      <c r="I784"/>
      <c r="J784"/>
      <c r="K784"/>
      <c r="L784"/>
      <c r="M784"/>
      <c r="N784" s="174"/>
      <c r="O784"/>
      <c r="P784" s="53"/>
      <c r="Q784" s="53"/>
      <c r="R784" s="53"/>
      <c r="S784"/>
      <c r="T784"/>
      <c r="U784"/>
      <c r="V784"/>
      <c r="W784"/>
      <c r="X784"/>
      <c r="Y784"/>
      <c r="Z784" s="53"/>
      <c r="AA784" s="53"/>
      <c r="AB784" s="53"/>
      <c r="AC784"/>
      <c r="AD784"/>
      <c r="AE784"/>
      <c r="AF784"/>
      <c r="AG784"/>
      <c r="AH784"/>
      <c r="AI784"/>
      <c r="AJ784"/>
      <c r="AK784"/>
      <c r="AL784"/>
      <c r="AM784"/>
      <c r="AN784"/>
      <c r="AO784"/>
      <c r="AP784"/>
      <c r="AQ784"/>
      <c r="AR784"/>
      <c r="AS784"/>
      <c r="AT784"/>
      <c r="AU784"/>
      <c r="AX784" s="19"/>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s="117"/>
      <c r="CQ784"/>
      <c r="CR784"/>
      <c r="CS784"/>
      <c r="CT784"/>
      <c r="CU784"/>
      <c r="CV784"/>
      <c r="CW784"/>
      <c r="CX784"/>
      <c r="CY784" s="159"/>
      <c r="CZ784" s="272"/>
      <c r="DA784"/>
      <c r="DB784" s="247"/>
      <c r="DC784"/>
      <c r="DD784"/>
      <c r="DE784"/>
      <c r="DF784"/>
      <c r="DG784"/>
      <c r="DH784"/>
      <c r="DI784"/>
      <c r="DJ784"/>
      <c r="DK784"/>
      <c r="DL784"/>
    </row>
    <row r="785" spans="1:116" ht="13.8" customHeight="1">
      <c r="A785" t="s">
        <v>1728</v>
      </c>
      <c r="B785" s="188" t="s">
        <v>317</v>
      </c>
      <c r="C785" s="151" t="str">
        <f t="shared" si="191"/>
        <v>A.100.30.097</v>
      </c>
      <c r="D785" s="54" t="s">
        <v>33</v>
      </c>
      <c r="E785" s="150" t="s">
        <v>352</v>
      </c>
      <c r="F785" s="153" t="str">
        <f t="shared" si="192"/>
        <v>Copper wire rod</v>
      </c>
      <c r="G785" s="154">
        <f t="shared" si="193"/>
        <v>3.5209000000000001</v>
      </c>
      <c r="H785"/>
      <c r="I785"/>
      <c r="J785" s="227">
        <f t="shared" si="187"/>
        <v>5.2522127299900001</v>
      </c>
      <c r="K785"/>
      <c r="L785" s="280">
        <f t="shared" si="188"/>
        <v>0.15300252660000002</v>
      </c>
      <c r="M785" s="280">
        <f t="shared" si="189"/>
        <v>0.32095020339000002</v>
      </c>
      <c r="N785" s="281">
        <f t="shared" si="190"/>
        <v>4.2501250000000006</v>
      </c>
      <c r="O785" s="280">
        <v>0.52813500000000002</v>
      </c>
      <c r="P785" s="286">
        <v>0.220473</v>
      </c>
      <c r="Q785" s="219">
        <v>9.9780800000000003E-2</v>
      </c>
      <c r="R785" s="286">
        <v>8.5989060000000006E-2</v>
      </c>
      <c r="S785" s="219">
        <v>4.5585680000000003E-2</v>
      </c>
      <c r="T785" s="219">
        <v>1.3952026000000001E-3</v>
      </c>
      <c r="U785" s="219">
        <v>2.0032583999999999E-2</v>
      </c>
      <c r="V785" s="219">
        <v>6.9640339000000002E-4</v>
      </c>
      <c r="W785" s="219">
        <v>4.2300000000000004</v>
      </c>
      <c r="X785" s="219">
        <v>0</v>
      </c>
      <c r="Y785" s="219">
        <v>2.0125000000000001E-2</v>
      </c>
      <c r="Z785" s="219">
        <v>0</v>
      </c>
      <c r="AA785" s="219">
        <v>0</v>
      </c>
      <c r="AB785" s="219">
        <v>0</v>
      </c>
      <c r="AC785"/>
      <c r="AD785" s="227">
        <f t="shared" si="182"/>
        <v>0.52813500000000002</v>
      </c>
      <c r="AE785" s="227">
        <f t="shared" si="183"/>
        <v>0.47395272999000004</v>
      </c>
      <c r="AF785" s="227">
        <f t="shared" si="184"/>
        <v>0.32095020339000002</v>
      </c>
      <c r="AG785" s="227">
        <f t="shared" si="185"/>
        <v>0.32095020339000002</v>
      </c>
      <c r="AH785" s="227">
        <f t="shared" si="186"/>
        <v>4.2501250000000006</v>
      </c>
      <c r="AI785"/>
      <c r="AJ785">
        <v>57.261000000000003</v>
      </c>
      <c r="AK785" s="155">
        <v>44.360999999999997</v>
      </c>
      <c r="AL785" s="155">
        <v>2.5</v>
      </c>
      <c r="AM785" s="155">
        <v>0</v>
      </c>
      <c r="AN785" s="155">
        <v>0</v>
      </c>
      <c r="AO785" s="155">
        <v>6.8</v>
      </c>
      <c r="AP785" s="155">
        <v>3.6</v>
      </c>
      <c r="AQ785"/>
      <c r="AR785" s="156">
        <v>0.17315449999999999</v>
      </c>
      <c r="AS785" s="156">
        <v>0.16491296999999999</v>
      </c>
      <c r="AT785" s="156">
        <v>4.7011958000000003E-3</v>
      </c>
      <c r="AU785" s="156">
        <v>3.5403404E-3</v>
      </c>
      <c r="AV785" s="282">
        <f t="shared" si="176"/>
        <v>9.8868684860000012E-6</v>
      </c>
      <c r="AW785" s="282">
        <f t="shared" si="177"/>
        <v>1.7386079080959998E-8</v>
      </c>
      <c r="AX785" s="283">
        <f t="shared" si="178"/>
        <v>0.49584600000000001</v>
      </c>
      <c r="AY785" s="157">
        <v>3.3032200000000001E-6</v>
      </c>
      <c r="AZ785" s="157">
        <v>9.9672000000000001E-9</v>
      </c>
      <c r="BA785" s="157">
        <v>2.7227500000000002E-13</v>
      </c>
      <c r="BB785" s="157">
        <v>1.7519999999999999E-9</v>
      </c>
      <c r="BC785" s="157">
        <v>0</v>
      </c>
      <c r="BD785" s="157">
        <v>1.1994E-8</v>
      </c>
      <c r="BE785" s="157">
        <v>5.5326000000000002E-6</v>
      </c>
      <c r="BF785" s="157">
        <v>1.7144E-9</v>
      </c>
      <c r="BG785" s="157">
        <v>5.6558999999999999E-9</v>
      </c>
      <c r="BH785" s="157">
        <v>3.262E-11</v>
      </c>
      <c r="BI785" s="157">
        <v>1.2447999999999999E-13</v>
      </c>
      <c r="BJ785" s="157">
        <v>1.5086600000000002E-11</v>
      </c>
      <c r="BK785" s="157">
        <v>3.1354112999999998E-13</v>
      </c>
      <c r="BL785" s="157">
        <v>1.6218483E-13</v>
      </c>
      <c r="BM785" s="157">
        <v>9.6443075999999997E-8</v>
      </c>
      <c r="BN785" s="157">
        <v>9.4085941E-7</v>
      </c>
      <c r="BO785" s="157">
        <v>0</v>
      </c>
      <c r="BP785" s="157">
        <v>0.23100000000000001</v>
      </c>
      <c r="BQ785" s="157">
        <v>0.26484600000000003</v>
      </c>
      <c r="BR785" s="157">
        <v>0</v>
      </c>
      <c r="BS785" s="157">
        <v>0</v>
      </c>
      <c r="BT785" s="157">
        <v>0</v>
      </c>
      <c r="BU785"/>
      <c r="BV785" s="155">
        <v>1.9467314999999999E-3</v>
      </c>
      <c r="BW785" s="155">
        <v>4.2888242999999998E-5</v>
      </c>
      <c r="BX785" s="155">
        <v>9.8172033999999994E-5</v>
      </c>
      <c r="BY785" s="155">
        <v>8.4488102999999998E-8</v>
      </c>
      <c r="BZ785" s="155">
        <v>7.0463422E-5</v>
      </c>
      <c r="CA785" s="155">
        <v>8.0321644000000004E-6</v>
      </c>
      <c r="CB785" s="155">
        <v>1.1500747E-7</v>
      </c>
      <c r="CC785" s="155">
        <v>1.1623988E-5</v>
      </c>
      <c r="CD785" s="155">
        <v>1.8722637000000001E-6</v>
      </c>
      <c r="CE785" s="155">
        <v>1.3264566E-5</v>
      </c>
      <c r="CF785" s="155">
        <v>0</v>
      </c>
      <c r="CG785" s="155">
        <v>0</v>
      </c>
      <c r="CH785" s="155">
        <v>0</v>
      </c>
      <c r="CI785" s="155">
        <v>1.8524559999999999E-5</v>
      </c>
      <c r="CJ785" s="155">
        <v>5.5932335000000002E-5</v>
      </c>
      <c r="CK785" s="155">
        <v>1.6257584000000001E-3</v>
      </c>
      <c r="CL785" s="155">
        <v>0</v>
      </c>
      <c r="CM785"/>
      <c r="CN785" s="284">
        <v>0</v>
      </c>
      <c r="CO785" s="284">
        <v>3.5044</v>
      </c>
      <c r="CP785" s="285">
        <v>0.21939453</v>
      </c>
      <c r="CQ785" s="284">
        <v>3.1099999999999999E-2</v>
      </c>
      <c r="CR785" s="284">
        <v>1.3742246000000001E-8</v>
      </c>
      <c r="CS785" s="284">
        <v>8.2023760000000002E-7</v>
      </c>
      <c r="CT785" s="284">
        <v>2.5771332000000002E-3</v>
      </c>
      <c r="CU785" s="284">
        <v>0.40053699999999998</v>
      </c>
      <c r="CV785" s="284">
        <v>2.184536E-5</v>
      </c>
      <c r="CW785" s="284">
        <v>2.7358399000000002E-3</v>
      </c>
      <c r="CX785"/>
      <c r="CY785" s="158"/>
      <c r="CZ785" s="272"/>
      <c r="DA785"/>
      <c r="DB785" s="245"/>
      <c r="DC785"/>
      <c r="DD785"/>
      <c r="DE785"/>
      <c r="DF785"/>
      <c r="DG785"/>
      <c r="DH785"/>
      <c r="DI785"/>
      <c r="DJ785"/>
      <c r="DK785"/>
      <c r="DL785"/>
    </row>
    <row r="786" spans="1:116" ht="13.8" customHeight="1">
      <c r="A786" t="s">
        <v>1729</v>
      </c>
      <c r="B786" s="188" t="s">
        <v>317</v>
      </c>
      <c r="C786" s="151" t="str">
        <f t="shared" si="191"/>
        <v>A.100.30.098</v>
      </c>
      <c r="D786" s="54" t="s">
        <v>33</v>
      </c>
      <c r="E786" s="150" t="s">
        <v>352</v>
      </c>
      <c r="F786" s="153" t="str">
        <f t="shared" si="192"/>
        <v>Copper tube</v>
      </c>
      <c r="G786" s="154">
        <f t="shared" si="193"/>
        <v>2.6838000000000002</v>
      </c>
      <c r="H786"/>
      <c r="I786"/>
      <c r="J786" s="227">
        <f t="shared" si="187"/>
        <v>4.9856624265100002</v>
      </c>
      <c r="K786"/>
      <c r="L786" s="280">
        <f t="shared" si="188"/>
        <v>0.1136569113</v>
      </c>
      <c r="M786" s="280">
        <f t="shared" si="189"/>
        <v>0.22011551521</v>
      </c>
      <c r="N786" s="281">
        <f t="shared" si="190"/>
        <v>4.24932</v>
      </c>
      <c r="O786" s="280">
        <v>0.40256999999999998</v>
      </c>
      <c r="P786" s="286">
        <v>0.1503225</v>
      </c>
      <c r="Q786" s="286">
        <v>6.9289481E-2</v>
      </c>
      <c r="R786" s="286">
        <v>5.9611247999999999E-2</v>
      </c>
      <c r="S786" s="219">
        <v>3.5737119999999997E-2</v>
      </c>
      <c r="T786" s="219">
        <v>1.2354912999999999E-3</v>
      </c>
      <c r="U786" s="219">
        <v>1.7073051999999998E-2</v>
      </c>
      <c r="V786" s="219">
        <v>5.0353420999999995E-4</v>
      </c>
      <c r="W786" s="219">
        <v>4.2300000000000004</v>
      </c>
      <c r="X786" s="219">
        <v>0</v>
      </c>
      <c r="Y786" s="219">
        <v>1.932E-2</v>
      </c>
      <c r="Z786" s="219">
        <v>0</v>
      </c>
      <c r="AA786" s="219">
        <v>0</v>
      </c>
      <c r="AB786" s="219">
        <v>0</v>
      </c>
      <c r="AC786"/>
      <c r="AD786" s="227">
        <f t="shared" si="182"/>
        <v>0.40256999999999998</v>
      </c>
      <c r="AE786" s="227">
        <f t="shared" si="183"/>
        <v>0.33377242651</v>
      </c>
      <c r="AF786" s="227">
        <f t="shared" si="184"/>
        <v>0.22011551521</v>
      </c>
      <c r="AG786" s="227">
        <f t="shared" si="185"/>
        <v>0.22011551521</v>
      </c>
      <c r="AH786" s="227">
        <f t="shared" si="186"/>
        <v>4.24932</v>
      </c>
      <c r="AI786"/>
      <c r="AJ786">
        <v>46.688000000000002</v>
      </c>
      <c r="AK786" s="155">
        <v>35.887999999999998</v>
      </c>
      <c r="AL786" s="155">
        <v>2.4</v>
      </c>
      <c r="AM786" s="155">
        <v>0</v>
      </c>
      <c r="AN786" s="155">
        <v>0</v>
      </c>
      <c r="AO786" s="155">
        <v>5.8</v>
      </c>
      <c r="AP786" s="155">
        <v>2.6</v>
      </c>
      <c r="AQ786"/>
      <c r="AR786" s="156">
        <v>0.12720223</v>
      </c>
      <c r="AS786" s="156">
        <v>0.12051591</v>
      </c>
      <c r="AT786" s="156">
        <v>3.4313666000000001E-3</v>
      </c>
      <c r="AU786" s="156">
        <v>3.2549546000000002E-3</v>
      </c>
      <c r="AV786" s="282">
        <f t="shared" si="176"/>
        <v>7.2251745889999991E-6</v>
      </c>
      <c r="AW786" s="282">
        <f t="shared" si="177"/>
        <v>1.2689965343630001E-8</v>
      </c>
      <c r="AX786" s="283">
        <f t="shared" si="178"/>
        <v>0.455876</v>
      </c>
      <c r="AY786" s="157">
        <v>2.51828E-6</v>
      </c>
      <c r="AZ786" s="157">
        <v>7.5987999999999999E-9</v>
      </c>
      <c r="BA786" s="157">
        <v>2.07575E-13</v>
      </c>
      <c r="BB786" s="157">
        <v>1.1680000000000001E-9</v>
      </c>
      <c r="BC786" s="157">
        <v>0</v>
      </c>
      <c r="BD786" s="157">
        <v>8.3047999999999997E-9</v>
      </c>
      <c r="BE786" s="157">
        <v>3.856E-6</v>
      </c>
      <c r="BF786" s="157">
        <v>1.18718E-9</v>
      </c>
      <c r="BG786" s="157">
        <v>3.8667000000000003E-9</v>
      </c>
      <c r="BH786" s="157">
        <v>2.101E-11</v>
      </c>
      <c r="BI786" s="157">
        <v>9.3360000000000006E-14</v>
      </c>
      <c r="BJ786" s="157">
        <v>1.5721399999999999E-11</v>
      </c>
      <c r="BK786" s="157">
        <v>1.2422194E-13</v>
      </c>
      <c r="BL786" s="157">
        <v>1.2878669E-13</v>
      </c>
      <c r="BM786" s="157">
        <v>8.5928979000000005E-8</v>
      </c>
      <c r="BN786" s="157">
        <v>7.5549280999999997E-7</v>
      </c>
      <c r="BO786" s="157">
        <v>0</v>
      </c>
      <c r="BP786" s="157">
        <v>0.23100000000000001</v>
      </c>
      <c r="BQ786" s="157">
        <v>0.22487599999999999</v>
      </c>
      <c r="BR786" s="157">
        <v>0</v>
      </c>
      <c r="BS786" s="157">
        <v>0</v>
      </c>
      <c r="BT786" s="157">
        <v>0</v>
      </c>
      <c r="BU786"/>
      <c r="BV786" s="155">
        <v>1.8672802000000001E-3</v>
      </c>
      <c r="BW786" s="155">
        <v>2.935457E-5</v>
      </c>
      <c r="BX786" s="155">
        <v>7.4831465000000001E-5</v>
      </c>
      <c r="BY786" s="155">
        <v>6.1021934000000001E-8</v>
      </c>
      <c r="BZ786" s="155">
        <v>5.2242896000000003E-5</v>
      </c>
      <c r="CA786" s="155">
        <v>5.5822855000000002E-6</v>
      </c>
      <c r="CB786" s="155">
        <v>5.7503735999999999E-8</v>
      </c>
      <c r="CC786" s="155">
        <v>8.0473762999999994E-6</v>
      </c>
      <c r="CD786" s="155">
        <v>1.6579423E-6</v>
      </c>
      <c r="CE786" s="155">
        <v>1.130356E-5</v>
      </c>
      <c r="CF786" s="155">
        <v>0</v>
      </c>
      <c r="CG786" s="155">
        <v>0</v>
      </c>
      <c r="CH786" s="155">
        <v>0</v>
      </c>
      <c r="CI786" s="155">
        <v>1.2818162E-5</v>
      </c>
      <c r="CJ786" s="155">
        <v>4.5565014E-5</v>
      </c>
      <c r="CK786" s="155">
        <v>1.6257584000000001E-3</v>
      </c>
      <c r="CL786" s="155">
        <v>0</v>
      </c>
      <c r="CM786"/>
      <c r="CN786" s="284">
        <v>0</v>
      </c>
      <c r="CO786" s="284">
        <v>2.6696</v>
      </c>
      <c r="CP786" s="285">
        <v>0.15188771000000001</v>
      </c>
      <c r="CQ786" s="284">
        <v>2.1299999999999999E-2</v>
      </c>
      <c r="CR786" s="284">
        <v>1.0334842E-8</v>
      </c>
      <c r="CS786" s="284">
        <v>5.726342E-7</v>
      </c>
      <c r="CT786" s="284">
        <v>1.8741999000000001E-3</v>
      </c>
      <c r="CU786" s="284">
        <v>0.25984724999999997</v>
      </c>
      <c r="CV786" s="284">
        <v>1.407432E-5</v>
      </c>
      <c r="CW786" s="284">
        <v>1.8964972000000001E-3</v>
      </c>
      <c r="CX786"/>
      <c r="CY786" s="158"/>
      <c r="CZ786" s="272"/>
      <c r="DA786"/>
      <c r="DB786" s="245"/>
      <c r="DC786"/>
      <c r="DD786"/>
      <c r="DE786"/>
      <c r="DF786"/>
      <c r="DG786"/>
      <c r="DH786"/>
      <c r="DI786"/>
      <c r="DJ786"/>
      <c r="DK786"/>
      <c r="DL786"/>
    </row>
    <row r="787" spans="1:116" ht="13.8" customHeight="1">
      <c r="A787" t="s">
        <v>1730</v>
      </c>
      <c r="B787" s="188" t="s">
        <v>317</v>
      </c>
      <c r="C787" s="151" t="str">
        <f t="shared" si="191"/>
        <v>A.100.30.099</v>
      </c>
      <c r="D787" s="54" t="s">
        <v>33</v>
      </c>
      <c r="E787" s="150" t="s">
        <v>352</v>
      </c>
      <c r="F787" s="153" t="str">
        <f t="shared" si="192"/>
        <v>Copper flat rolled product</v>
      </c>
      <c r="G787" s="154">
        <f t="shared" si="193"/>
        <v>3.8207</v>
      </c>
      <c r="H787"/>
      <c r="I787"/>
      <c r="J787" s="227">
        <f t="shared" si="187"/>
        <v>5.2661747247999999</v>
      </c>
      <c r="K787"/>
      <c r="L787" s="280">
        <f t="shared" si="188"/>
        <v>0.14351512350000001</v>
      </c>
      <c r="M787" s="280">
        <f t="shared" si="189"/>
        <v>0.29339210129999999</v>
      </c>
      <c r="N787" s="281">
        <f t="shared" si="190"/>
        <v>4.2561625000000003</v>
      </c>
      <c r="O787" s="280">
        <v>0.57310499999999998</v>
      </c>
      <c r="P787" s="286">
        <v>0.20043</v>
      </c>
      <c r="Q787" s="219">
        <v>9.2382539E-2</v>
      </c>
      <c r="R787" s="286">
        <v>7.9318871999999999E-2</v>
      </c>
      <c r="S787" s="219">
        <v>4.5585680000000003E-2</v>
      </c>
      <c r="T787" s="219">
        <v>1.2427334999999999E-3</v>
      </c>
      <c r="U787" s="219">
        <v>1.7367838E-2</v>
      </c>
      <c r="V787" s="219">
        <v>5.7956230000000004E-4</v>
      </c>
      <c r="W787" s="219">
        <v>4.2300000000000004</v>
      </c>
      <c r="X787" s="219">
        <v>0</v>
      </c>
      <c r="Y787" s="219">
        <v>2.6162500000000002E-2</v>
      </c>
      <c r="Z787" s="219">
        <v>0</v>
      </c>
      <c r="AA787" s="219">
        <v>0</v>
      </c>
      <c r="AB787" s="219">
        <v>0</v>
      </c>
      <c r="AC787"/>
      <c r="AD787" s="227">
        <f t="shared" si="182"/>
        <v>0.57310499999999998</v>
      </c>
      <c r="AE787" s="227">
        <f t="shared" si="183"/>
        <v>0.43690722479999999</v>
      </c>
      <c r="AF787" s="227">
        <f t="shared" si="184"/>
        <v>0.29339210129999999</v>
      </c>
      <c r="AG787" s="227">
        <f t="shared" si="185"/>
        <v>0.29339210129999999</v>
      </c>
      <c r="AH787" s="227">
        <f t="shared" si="186"/>
        <v>4.2561625000000003</v>
      </c>
      <c r="AI787"/>
      <c r="AJ787">
        <v>70.414000000000001</v>
      </c>
      <c r="AK787" s="155">
        <v>54.363999999999997</v>
      </c>
      <c r="AL787" s="155">
        <v>3.25</v>
      </c>
      <c r="AM787" s="155">
        <v>0</v>
      </c>
      <c r="AN787" s="155">
        <v>0</v>
      </c>
      <c r="AO787" s="155">
        <v>9.1</v>
      </c>
      <c r="AP787" s="155">
        <v>3.7</v>
      </c>
      <c r="AQ787"/>
      <c r="AR787" s="156">
        <v>0.16814531999999999</v>
      </c>
      <c r="AS787" s="156">
        <v>0.15928750999999999</v>
      </c>
      <c r="AT787" s="156">
        <v>4.7606332999999999E-3</v>
      </c>
      <c r="AU787" s="156">
        <v>4.0971747999999997E-3</v>
      </c>
      <c r="AV787" s="282">
        <f t="shared" si="176"/>
        <v>9.549610765E-6</v>
      </c>
      <c r="AW787" s="282">
        <f t="shared" si="177"/>
        <v>1.7605892434080001E-8</v>
      </c>
      <c r="AX787" s="283">
        <f t="shared" si="178"/>
        <v>0.57383400000000007</v>
      </c>
      <c r="AY787" s="157">
        <v>3.58718E-6</v>
      </c>
      <c r="AZ787" s="157">
        <v>1.0824200000000001E-8</v>
      </c>
      <c r="BA787" s="157">
        <v>2.9568000000000001E-13</v>
      </c>
      <c r="BB787" s="157">
        <v>1.7519999999999999E-9</v>
      </c>
      <c r="BC787" s="157">
        <v>0</v>
      </c>
      <c r="BD787" s="157">
        <v>1.10676E-8</v>
      </c>
      <c r="BE787" s="157">
        <v>5.0993999999999998E-6</v>
      </c>
      <c r="BF787" s="157">
        <v>1.5816600000000001E-9</v>
      </c>
      <c r="BG787" s="157">
        <v>5.1555999999999999E-9</v>
      </c>
      <c r="BH787" s="157">
        <v>2.7919999999999999E-11</v>
      </c>
      <c r="BI787" s="157">
        <v>1.2032000000000001E-13</v>
      </c>
      <c r="BJ787" s="157">
        <v>1.5812400000000001E-11</v>
      </c>
      <c r="BK787" s="157">
        <v>1.5058019E-13</v>
      </c>
      <c r="BL787" s="157">
        <v>1.3345389E-13</v>
      </c>
      <c r="BM787" s="157">
        <v>8.6290705000000003E-8</v>
      </c>
      <c r="BN787" s="157">
        <v>7.6392046E-7</v>
      </c>
      <c r="BO787" s="157">
        <v>0</v>
      </c>
      <c r="BP787" s="157">
        <v>0.23100000000000001</v>
      </c>
      <c r="BQ787" s="157">
        <v>0.34283400000000003</v>
      </c>
      <c r="BR787" s="157">
        <v>0</v>
      </c>
      <c r="BS787" s="157">
        <v>0</v>
      </c>
      <c r="BT787" s="157">
        <v>0</v>
      </c>
      <c r="BU787"/>
      <c r="BV787" s="155">
        <v>1.9562289999999999E-3</v>
      </c>
      <c r="BW787" s="155">
        <v>3.9139427000000001E-5</v>
      </c>
      <c r="BX787" s="155">
        <v>1.0653125E-4</v>
      </c>
      <c r="BY787" s="155">
        <v>7.051035E-8</v>
      </c>
      <c r="BZ787" s="155">
        <v>6.7814701999999999E-5</v>
      </c>
      <c r="CA787" s="155">
        <v>7.4305684000000002E-6</v>
      </c>
      <c r="CB787" s="155">
        <v>1.1500747E-7</v>
      </c>
      <c r="CC787" s="155">
        <v>1.0729834999999999E-5</v>
      </c>
      <c r="CD787" s="155">
        <v>1.6676609E-6</v>
      </c>
      <c r="CE787" s="155">
        <v>1.1500399E-5</v>
      </c>
      <c r="CF787" s="155">
        <v>0</v>
      </c>
      <c r="CG787" s="155">
        <v>0</v>
      </c>
      <c r="CH787" s="155">
        <v>0</v>
      </c>
      <c r="CI787" s="155">
        <v>1.7059764E-5</v>
      </c>
      <c r="CJ787" s="155">
        <v>6.8411517E-5</v>
      </c>
      <c r="CK787" s="155">
        <v>1.6257584000000001E-3</v>
      </c>
      <c r="CL787" s="155">
        <v>0</v>
      </c>
      <c r="CM787"/>
      <c r="CN787" s="284">
        <v>0</v>
      </c>
      <c r="CO787" s="284">
        <v>3.7993999999999999</v>
      </c>
      <c r="CP787" s="285">
        <v>0.20250799</v>
      </c>
      <c r="CQ787" s="284">
        <v>2.8400000000000002E-2</v>
      </c>
      <c r="CR787" s="284">
        <v>1.0455391000000001E-8</v>
      </c>
      <c r="CS787" s="284">
        <v>5.8393439999999999E-7</v>
      </c>
      <c r="CT787" s="284">
        <v>2.4473332E-3</v>
      </c>
      <c r="CU787" s="284">
        <v>0.26855024999999999</v>
      </c>
      <c r="CV787" s="284">
        <v>1.8693720000000002E-5</v>
      </c>
      <c r="CW787" s="284">
        <v>2.5272446999999999E-3</v>
      </c>
      <c r="CX787"/>
      <c r="CY787" s="158"/>
      <c r="CZ787" s="272"/>
      <c r="DA787"/>
      <c r="DB787" s="50"/>
      <c r="DC787"/>
      <c r="DD787"/>
      <c r="DE787"/>
      <c r="DF787"/>
      <c r="DG787"/>
      <c r="DH787"/>
      <c r="DI787"/>
      <c r="DJ787"/>
      <c r="DK787"/>
      <c r="DL787"/>
    </row>
    <row r="788" spans="1:116" ht="13.8" customHeight="1">
      <c r="A788" t="s">
        <v>1731</v>
      </c>
      <c r="B788" s="188" t="s">
        <v>317</v>
      </c>
      <c r="C788" s="151" t="str">
        <f t="shared" si="191"/>
        <v>A.100.30.100</v>
      </c>
      <c r="D788" s="54" t="s">
        <v>33</v>
      </c>
      <c r="E788" s="150" t="s">
        <v>352</v>
      </c>
      <c r="F788" s="153" t="str">
        <f t="shared" si="192"/>
        <v>Cu-E</v>
      </c>
      <c r="G788" s="154">
        <f t="shared" si="193"/>
        <v>2.4861446666666671</v>
      </c>
      <c r="H788"/>
      <c r="I788"/>
      <c r="J788" s="227">
        <f t="shared" si="187"/>
        <v>3.5803238517608706</v>
      </c>
      <c r="K788"/>
      <c r="L788" s="280">
        <f t="shared" si="188"/>
        <v>0.10144639716000001</v>
      </c>
      <c r="M788" s="280">
        <f t="shared" si="189"/>
        <v>0.2100410410496</v>
      </c>
      <c r="N788" s="281">
        <f t="shared" si="190"/>
        <v>2.8959147135512708</v>
      </c>
      <c r="O788" s="280">
        <v>0.37292170000000002</v>
      </c>
      <c r="P788" s="286">
        <v>0.14342716</v>
      </c>
      <c r="Q788" s="286">
        <v>6.5746258000000002E-2</v>
      </c>
      <c r="R788" s="286">
        <v>5.6662701000000003E-2</v>
      </c>
      <c r="S788" s="219">
        <v>3.0642531000000001E-2</v>
      </c>
      <c r="T788" s="219">
        <v>9.2517616E-4</v>
      </c>
      <c r="U788" s="219">
        <v>1.3215988999999999E-2</v>
      </c>
      <c r="V788" s="219">
        <v>4.9606998000000001E-4</v>
      </c>
      <c r="W788" s="219">
        <v>2.8765065999999999</v>
      </c>
      <c r="X788" s="219">
        <v>3.6195060999999999E-4</v>
      </c>
      <c r="Y788" s="219">
        <v>1.9407081E-2</v>
      </c>
      <c r="Z788" s="286">
        <v>9.6024596000000008E-6</v>
      </c>
      <c r="AA788" s="286">
        <v>1.0325451E-6</v>
      </c>
      <c r="AB788" s="286">
        <v>6.1708171999999998E-12</v>
      </c>
      <c r="AC788"/>
      <c r="AD788" s="227">
        <f t="shared" si="182"/>
        <v>0.37292170000000002</v>
      </c>
      <c r="AE788" s="227">
        <f t="shared" si="183"/>
        <v>0.31111588513999994</v>
      </c>
      <c r="AF788" s="227">
        <f t="shared" si="184"/>
        <v>0.20967052052510002</v>
      </c>
      <c r="AG788" s="227">
        <f t="shared" si="185"/>
        <v>0.2100410410496</v>
      </c>
      <c r="AH788" s="227">
        <f t="shared" si="186"/>
        <v>2.8959136810061707</v>
      </c>
      <c r="AI788"/>
      <c r="AJ788">
        <v>41.683211</v>
      </c>
      <c r="AK788" s="155">
        <v>31.910442</v>
      </c>
      <c r="AL788" s="155">
        <v>2.2567366</v>
      </c>
      <c r="AM788" s="155">
        <v>0</v>
      </c>
      <c r="AN788" s="155">
        <v>0.11252297</v>
      </c>
      <c r="AO788" s="155">
        <v>4.9311762000000003</v>
      </c>
      <c r="AP788" s="155">
        <v>2.4723328000000002</v>
      </c>
      <c r="AQ788"/>
      <c r="AR788" s="156">
        <v>0.11616936</v>
      </c>
      <c r="AS788" s="156">
        <v>0.11046749</v>
      </c>
      <c r="AT788" s="156">
        <v>3.2081157999999999E-3</v>
      </c>
      <c r="AU788" s="156">
        <v>2.4937522999999998E-3</v>
      </c>
      <c r="AV788" s="282">
        <f t="shared" si="176"/>
        <v>6.6227512221999995E-6</v>
      </c>
      <c r="AW788" s="282">
        <f t="shared" si="177"/>
        <v>1.1864333721665336E-8</v>
      </c>
      <c r="AX788" s="283">
        <f t="shared" si="178"/>
        <v>0.34926502999999998</v>
      </c>
      <c r="AY788" s="157">
        <v>2.3312665000000001E-6</v>
      </c>
      <c r="AZ788" s="157">
        <v>7.0344069000000002E-9</v>
      </c>
      <c r="BA788" s="157">
        <v>1.9216065999999999E-13</v>
      </c>
      <c r="BB788" s="157">
        <v>1.1425919000000001E-9</v>
      </c>
      <c r="BC788" s="157">
        <v>0</v>
      </c>
      <c r="BD788" s="157">
        <v>7.8182173000000007E-9</v>
      </c>
      <c r="BE788" s="157">
        <v>3.6083646999999999E-6</v>
      </c>
      <c r="BF788" s="157">
        <v>1.1192227E-9</v>
      </c>
      <c r="BG788" s="157">
        <v>3.6789003999999999E-9</v>
      </c>
      <c r="BH788" s="157">
        <v>2.0840052E-11</v>
      </c>
      <c r="BI788" s="157">
        <v>8.1824977000000005E-14</v>
      </c>
      <c r="BJ788" s="157">
        <v>1.0399626E-11</v>
      </c>
      <c r="BK788" s="157">
        <v>1.8474238999999999E-13</v>
      </c>
      <c r="BL788" s="157">
        <v>1.0531563E-13</v>
      </c>
      <c r="BM788" s="157">
        <v>6.3897583000000004E-8</v>
      </c>
      <c r="BN788" s="157">
        <v>6.1026163000000005E-7</v>
      </c>
      <c r="BO788" s="157">
        <v>8.3364658999999993E-21</v>
      </c>
      <c r="BP788" s="157">
        <v>0.1570907</v>
      </c>
      <c r="BQ788" s="157">
        <v>0.19217433</v>
      </c>
      <c r="BR788" s="157">
        <v>0</v>
      </c>
      <c r="BS788" s="157">
        <v>0</v>
      </c>
      <c r="BT788" s="157">
        <v>0</v>
      </c>
      <c r="BU788"/>
      <c r="BV788" s="155">
        <v>1.3250175999999999E-3</v>
      </c>
      <c r="BW788" s="155">
        <v>2.7895736E-5</v>
      </c>
      <c r="BX788" s="155">
        <v>6.9320309000000006E-5</v>
      </c>
      <c r="BY788" s="155">
        <v>6.0366871999999999E-8</v>
      </c>
      <c r="BZ788" s="155">
        <v>4.6392237999999997E-5</v>
      </c>
      <c r="CA788" s="155">
        <v>5.2247011000000003E-6</v>
      </c>
      <c r="CB788" s="155">
        <v>7.3603661000000003E-8</v>
      </c>
      <c r="CC788" s="155">
        <v>7.5576545000000002E-6</v>
      </c>
      <c r="CD788" s="155">
        <v>1.2441326999999999E-6</v>
      </c>
      <c r="CE788" s="155">
        <v>8.7535994000000007E-6</v>
      </c>
      <c r="CF788" s="155">
        <v>0</v>
      </c>
      <c r="CG788" s="155">
        <v>1.8435031E-17</v>
      </c>
      <c r="CH788" s="155">
        <v>1.5094531E-13</v>
      </c>
      <c r="CI788" s="155">
        <v>1.2189187E-5</v>
      </c>
      <c r="CJ788" s="155">
        <v>4.0786932000000002E-5</v>
      </c>
      <c r="CK788" s="155">
        <v>1.1055190999999999E-3</v>
      </c>
      <c r="CL788" s="155">
        <v>0</v>
      </c>
      <c r="CM788"/>
      <c r="CN788" s="284">
        <v>1.2776217E-13</v>
      </c>
      <c r="CO788" s="284">
        <v>2.4747485</v>
      </c>
      <c r="CP788" s="285">
        <v>0.142878</v>
      </c>
      <c r="CQ788" s="284">
        <v>2.0227885000000001E-2</v>
      </c>
      <c r="CR788" s="284">
        <v>8.8126859E-9</v>
      </c>
      <c r="CS788" s="284">
        <v>5.1992053999999996E-7</v>
      </c>
      <c r="CT788" s="284">
        <v>1.6918866000000001E-3</v>
      </c>
      <c r="CU788" s="284">
        <v>0.25040083000000002</v>
      </c>
      <c r="CV788" s="284">
        <v>1.3956443999999999E-5</v>
      </c>
      <c r="CW788" s="284">
        <v>1.779086E-3</v>
      </c>
      <c r="CX788"/>
      <c r="CY788" s="158"/>
      <c r="CZ788" s="272"/>
      <c r="DA788"/>
      <c r="DB788" s="247"/>
      <c r="DC788"/>
      <c r="DD788"/>
      <c r="DE788"/>
      <c r="DF788"/>
      <c r="DG788"/>
      <c r="DH788"/>
      <c r="DI788"/>
      <c r="DJ788"/>
      <c r="DK788"/>
      <c r="DL788"/>
    </row>
    <row r="789" spans="1:116" ht="13.8" customHeight="1">
      <c r="A789" t="s">
        <v>821</v>
      </c>
      <c r="B789" s="188" t="s">
        <v>317</v>
      </c>
      <c r="C789" s="151" t="str">
        <f t="shared" si="191"/>
        <v>A.100.30.101</v>
      </c>
      <c r="D789" s="54" t="s">
        <v>33</v>
      </c>
      <c r="E789" s="150" t="s">
        <v>352</v>
      </c>
      <c r="F789" s="153" t="str">
        <f t="shared" si="192"/>
        <v>CuAg-E</v>
      </c>
      <c r="G789" s="154">
        <f t="shared" si="193"/>
        <v>3.0239728000000001</v>
      </c>
      <c r="H789"/>
      <c r="I789"/>
      <c r="J789" s="227">
        <f t="shared" si="187"/>
        <v>4.2733256897431708</v>
      </c>
      <c r="K789"/>
      <c r="L789" s="280">
        <f t="shared" si="188"/>
        <v>0.10659059239999999</v>
      </c>
      <c r="M789" s="280">
        <f t="shared" si="189"/>
        <v>0.28158366083700004</v>
      </c>
      <c r="N789" s="281">
        <f t="shared" si="190"/>
        <v>3.4315555165061706</v>
      </c>
      <c r="O789" s="280">
        <v>0.45359591999999999</v>
      </c>
      <c r="P789" s="286">
        <v>0.18982922999999999</v>
      </c>
      <c r="Q789" s="219">
        <v>8.6882154000000003E-2</v>
      </c>
      <c r="R789" s="286">
        <v>5.6263398999999999E-2</v>
      </c>
      <c r="S789" s="219">
        <v>3.2954878E-2</v>
      </c>
      <c r="T789" s="219">
        <v>1.1740343999999999E-3</v>
      </c>
      <c r="U789" s="219">
        <v>1.6198280999999998E-2</v>
      </c>
      <c r="V789" s="219">
        <v>4.5000505E-3</v>
      </c>
      <c r="W789" s="219">
        <v>3.4032409000000001</v>
      </c>
      <c r="X789" s="219">
        <v>3.6195060999999999E-4</v>
      </c>
      <c r="Y789" s="219">
        <v>2.485329E-2</v>
      </c>
      <c r="Z789" s="286">
        <v>1.0275726999999999E-5</v>
      </c>
      <c r="AA789" s="219">
        <v>3.4613265E-3</v>
      </c>
      <c r="AB789" s="286">
        <v>6.1708171999999998E-12</v>
      </c>
      <c r="AC789"/>
      <c r="AD789" s="227">
        <f t="shared" si="182"/>
        <v>0.45359591999999999</v>
      </c>
      <c r="AE789" s="227">
        <f t="shared" si="183"/>
        <v>0.38780202690000004</v>
      </c>
      <c r="AF789" s="227">
        <f t="shared" si="184"/>
        <v>0.284672761</v>
      </c>
      <c r="AG789" s="227">
        <f t="shared" si="185"/>
        <v>0.28158366083699998</v>
      </c>
      <c r="AH789" s="227">
        <f t="shared" si="186"/>
        <v>3.4280941900061705</v>
      </c>
      <c r="AI789"/>
      <c r="AJ789">
        <v>44.899839</v>
      </c>
      <c r="AK789" s="155">
        <v>34.438451000000001</v>
      </c>
      <c r="AL789" s="155">
        <v>2.9332842000000001</v>
      </c>
      <c r="AM789" s="155">
        <v>0</v>
      </c>
      <c r="AN789" s="155">
        <v>0.11252297</v>
      </c>
      <c r="AO789" s="155">
        <v>4.9379187</v>
      </c>
      <c r="AP789" s="155">
        <v>2.4776622000000001</v>
      </c>
      <c r="AQ789"/>
      <c r="AR789" s="156">
        <v>0.14281240000000001</v>
      </c>
      <c r="AS789" s="156">
        <v>0.13584653999999999</v>
      </c>
      <c r="AT789" s="156">
        <v>4.0868550000000003E-3</v>
      </c>
      <c r="AU789" s="156">
        <v>2.8790034999999999E-3</v>
      </c>
      <c r="AV789" s="282">
        <f t="shared" si="176"/>
        <v>8.1442772302999995E-6</v>
      </c>
      <c r="AW789" s="282">
        <f t="shared" si="177"/>
        <v>1.5114108620585336E-8</v>
      </c>
      <c r="AX789" s="283">
        <f t="shared" si="178"/>
        <v>0.40322177999999997</v>
      </c>
      <c r="AY789" s="157">
        <v>2.8303709999999999E-6</v>
      </c>
      <c r="AZ789" s="157">
        <v>8.5403257000000003E-9</v>
      </c>
      <c r="BA789" s="157">
        <v>2.3330450999999998E-13</v>
      </c>
      <c r="BB789" s="157">
        <v>1.1425919000000001E-9</v>
      </c>
      <c r="BC789" s="157">
        <v>0</v>
      </c>
      <c r="BD789" s="157">
        <v>7.8001984000000007E-9</v>
      </c>
      <c r="BE789" s="157">
        <v>4.4532679000000002E-6</v>
      </c>
      <c r="BF789" s="157">
        <v>1.1150936E-9</v>
      </c>
      <c r="BG789" s="157">
        <v>4.6605136E-9</v>
      </c>
      <c r="BH789" s="157">
        <v>7.4228972999999996E-10</v>
      </c>
      <c r="BI789" s="157">
        <v>8.1824977000000005E-14</v>
      </c>
      <c r="BJ789" s="157">
        <v>5.1373937999999998E-11</v>
      </c>
      <c r="BK789" s="157">
        <v>3.2715295E-12</v>
      </c>
      <c r="BL789" s="157">
        <v>9.2539358999999993E-13</v>
      </c>
      <c r="BM789" s="157">
        <v>1.198057E-7</v>
      </c>
      <c r="BN789" s="157">
        <v>7.3188984000000003E-7</v>
      </c>
      <c r="BO789" s="157">
        <v>8.3364658999999993E-21</v>
      </c>
      <c r="BP789" s="157">
        <v>0.18576736999999999</v>
      </c>
      <c r="BQ789" s="157">
        <v>0.21745440999999999</v>
      </c>
      <c r="BR789" s="157">
        <v>0</v>
      </c>
      <c r="BS789" s="157">
        <v>0</v>
      </c>
      <c r="BT789" s="157">
        <v>0</v>
      </c>
      <c r="BU789"/>
      <c r="BV789" s="155">
        <v>2.5125982000000001E-3</v>
      </c>
      <c r="BW789" s="155">
        <v>3.4663274E-5</v>
      </c>
      <c r="BX789" s="155">
        <v>8.4316385000000004E-5</v>
      </c>
      <c r="BY789" s="155">
        <v>5.2992713000000005E-7</v>
      </c>
      <c r="BZ789" s="155">
        <v>5.2092287E-5</v>
      </c>
      <c r="CA789" s="155">
        <v>5.2247011000000003E-6</v>
      </c>
      <c r="CB789" s="155">
        <v>1.8845573000000001E-5</v>
      </c>
      <c r="CC789" s="155">
        <v>7.5576545000000002E-6</v>
      </c>
      <c r="CD789" s="155">
        <v>1.5916281E-6</v>
      </c>
      <c r="CE789" s="155">
        <v>1.0737672000000001E-5</v>
      </c>
      <c r="CF789" s="155">
        <v>0</v>
      </c>
      <c r="CG789" s="155">
        <v>1.8435031E-17</v>
      </c>
      <c r="CH789" s="155">
        <v>1.5094531E-13</v>
      </c>
      <c r="CI789" s="155">
        <v>1.2552161E-5</v>
      </c>
      <c r="CJ789" s="155">
        <v>4.4734417000000003E-5</v>
      </c>
      <c r="CK789" s="155">
        <v>2.2397526E-3</v>
      </c>
      <c r="CL789" s="155">
        <v>0</v>
      </c>
      <c r="CM789"/>
      <c r="CN789" s="284">
        <v>1.2776217E-13</v>
      </c>
      <c r="CO789" s="284">
        <v>3.0125766</v>
      </c>
      <c r="CP789" s="285">
        <v>0.14163222</v>
      </c>
      <c r="CQ789" s="284">
        <v>2.4858135999999999E-2</v>
      </c>
      <c r="CR789" s="284">
        <v>3.1372353999999998E-8</v>
      </c>
      <c r="CS789" s="284">
        <v>7.1019838000000005E-7</v>
      </c>
      <c r="CT789" s="284">
        <v>1.9783398999999998E-3</v>
      </c>
      <c r="CU789" s="284">
        <v>1.5160619</v>
      </c>
      <c r="CV789" s="284">
        <v>4.9310350000000001E-4</v>
      </c>
      <c r="CW789" s="284">
        <v>1.779086E-3</v>
      </c>
      <c r="CX789"/>
      <c r="CY789" s="158"/>
      <c r="CZ789" s="271" t="s">
        <v>2435</v>
      </c>
      <c r="DA789"/>
      <c r="DB789" s="247"/>
      <c r="DC789"/>
      <c r="DD789"/>
      <c r="DE789"/>
      <c r="DF789"/>
      <c r="DG789"/>
      <c r="DH789"/>
      <c r="DI789"/>
      <c r="DJ789"/>
      <c r="DK789"/>
      <c r="DL789"/>
    </row>
    <row r="790" spans="1:116" ht="13.8" customHeight="1">
      <c r="A790" t="s">
        <v>822</v>
      </c>
      <c r="B790" s="188" t="s">
        <v>317</v>
      </c>
      <c r="C790" s="151" t="str">
        <f t="shared" si="191"/>
        <v>A.100.30.102</v>
      </c>
      <c r="D790" s="54" t="s">
        <v>33</v>
      </c>
      <c r="E790" s="150" t="s">
        <v>352</v>
      </c>
      <c r="F790" s="153" t="str">
        <f t="shared" si="192"/>
        <v>CuAl5</v>
      </c>
      <c r="G790" s="154">
        <f t="shared" si="193"/>
        <v>3.0241801333333336</v>
      </c>
      <c r="H790"/>
      <c r="I790"/>
      <c r="J790" s="227">
        <f t="shared" si="187"/>
        <v>3.6938700497788557</v>
      </c>
      <c r="K790"/>
      <c r="L790" s="280">
        <f t="shared" si="188"/>
        <v>0.10481375230000001</v>
      </c>
      <c r="M790" s="280">
        <f t="shared" si="189"/>
        <v>0.30550229054599998</v>
      </c>
      <c r="N790" s="281">
        <f t="shared" si="190"/>
        <v>2.8299269869328558</v>
      </c>
      <c r="O790" s="280">
        <v>0.45362701999999999</v>
      </c>
      <c r="P790" s="286">
        <v>0.23631447999999999</v>
      </c>
      <c r="Q790" s="219">
        <v>6.7622116999999995E-2</v>
      </c>
      <c r="R790" s="286">
        <v>6.1791407E-2</v>
      </c>
      <c r="S790" s="219">
        <v>2.9063089E-2</v>
      </c>
      <c r="T790" s="219">
        <v>1.5590093E-3</v>
      </c>
      <c r="U790" s="219">
        <v>1.2400247E-2</v>
      </c>
      <c r="V790" s="219">
        <v>1.1892738000000001E-3</v>
      </c>
      <c r="W790" s="219">
        <v>2.8101829999999999</v>
      </c>
      <c r="X790" s="219">
        <v>3.6423563E-4</v>
      </c>
      <c r="Y790" s="219">
        <v>1.9654609E-2</v>
      </c>
      <c r="Z790" s="286">
        <v>1.2184116E-5</v>
      </c>
      <c r="AA790" s="286">
        <v>8.9360474999999998E-5</v>
      </c>
      <c r="AB790" s="286">
        <v>1.7457856E-8</v>
      </c>
      <c r="AC790"/>
      <c r="AD790" s="227">
        <f t="shared" si="182"/>
        <v>0.45362701999999999</v>
      </c>
      <c r="AE790" s="227">
        <f t="shared" si="183"/>
        <v>0.40993962309999998</v>
      </c>
      <c r="AF790" s="227">
        <f t="shared" si="184"/>
        <v>0.305215231275</v>
      </c>
      <c r="AG790" s="227">
        <f t="shared" si="185"/>
        <v>0.30550229054599998</v>
      </c>
      <c r="AH790" s="227">
        <f t="shared" si="186"/>
        <v>2.8298376264578557</v>
      </c>
      <c r="AI790"/>
      <c r="AJ790">
        <v>47.413584</v>
      </c>
      <c r="AK790" s="155">
        <v>37.587116999999999</v>
      </c>
      <c r="AL790" s="155">
        <v>2.2357421999999998</v>
      </c>
      <c r="AM790" s="155">
        <v>0</v>
      </c>
      <c r="AN790" s="155">
        <v>0.10948714</v>
      </c>
      <c r="AO790" s="155">
        <v>4.7274387000000004</v>
      </c>
      <c r="AP790" s="155">
        <v>2.7537986999999999</v>
      </c>
      <c r="AQ790"/>
      <c r="AR790" s="156">
        <v>0.15855089999999999</v>
      </c>
      <c r="AS790" s="156">
        <v>0.15165138</v>
      </c>
      <c r="AT790" s="156">
        <v>4.1622771999999999E-3</v>
      </c>
      <c r="AU790" s="156">
        <v>2.7372424000000001E-3</v>
      </c>
      <c r="AV790" s="282">
        <f t="shared" si="176"/>
        <v>9.0918092214000005E-6</v>
      </c>
      <c r="AW790" s="282">
        <f t="shared" si="177"/>
        <v>1.5393037030837316E-8</v>
      </c>
      <c r="AX790" s="283">
        <f t="shared" si="178"/>
        <v>0.38336727999999998</v>
      </c>
      <c r="AY790" s="157">
        <v>2.8310628E-6</v>
      </c>
      <c r="AZ790" s="157">
        <v>8.5424683E-9</v>
      </c>
      <c r="BA790" s="157">
        <v>2.3336152000000001E-13</v>
      </c>
      <c r="BB790" s="157">
        <v>1.0649550999999999E-9</v>
      </c>
      <c r="BC790" s="157">
        <v>0</v>
      </c>
      <c r="BD790" s="157">
        <v>8.0304963000000008E-9</v>
      </c>
      <c r="BE790" s="157">
        <v>5.2775453000000003E-6</v>
      </c>
      <c r="BF790" s="157">
        <v>1.1618189000000001E-9</v>
      </c>
      <c r="BG790" s="157">
        <v>5.6495477999999999E-9</v>
      </c>
      <c r="BH790" s="157">
        <v>2.7519641999999999E-11</v>
      </c>
      <c r="BI790" s="157">
        <v>7.6304618999999996E-14</v>
      </c>
      <c r="BJ790" s="157">
        <v>1.0059342E-11</v>
      </c>
      <c r="BK790" s="157">
        <v>1.0209578999999999E-12</v>
      </c>
      <c r="BL790" s="157">
        <v>2.9242278999999999E-13</v>
      </c>
      <c r="BM790" s="157">
        <v>4.0353093E-7</v>
      </c>
      <c r="BN790" s="157">
        <v>5.7057474000000005E-7</v>
      </c>
      <c r="BO790" s="157">
        <v>8.3168151999999998E-21</v>
      </c>
      <c r="BP790" s="157">
        <v>0.15237237000000001</v>
      </c>
      <c r="BQ790" s="157">
        <v>0.23099491</v>
      </c>
      <c r="BR790" s="157">
        <v>0</v>
      </c>
      <c r="BS790" s="157">
        <v>0</v>
      </c>
      <c r="BT790" s="157">
        <v>0</v>
      </c>
      <c r="BU790"/>
      <c r="BV790" s="155">
        <v>1.2981455000000001E-3</v>
      </c>
      <c r="BW790" s="155">
        <v>4.1504361000000002E-5</v>
      </c>
      <c r="BX790" s="155">
        <v>8.4322165999999997E-5</v>
      </c>
      <c r="BY790" s="155">
        <v>1.4198330000000001E-7</v>
      </c>
      <c r="BZ790" s="155">
        <v>5.6044456000000002E-5</v>
      </c>
      <c r="CA790" s="155">
        <v>5.2520532999999997E-6</v>
      </c>
      <c r="CB790" s="155">
        <v>2.7927158999999998E-7</v>
      </c>
      <c r="CC790" s="155">
        <v>7.6244825000000001E-6</v>
      </c>
      <c r="CD790" s="155">
        <v>2.0969239000000001E-6</v>
      </c>
      <c r="CE790" s="155">
        <v>8.2191815000000002E-6</v>
      </c>
      <c r="CF790" s="155">
        <v>0</v>
      </c>
      <c r="CG790" s="155">
        <v>1.8391575999999999E-17</v>
      </c>
      <c r="CH790" s="155">
        <v>1.5058950999999999E-13</v>
      </c>
      <c r="CI790" s="155">
        <v>1.404894E-5</v>
      </c>
      <c r="CJ790" s="155">
        <v>4.7715381000000002E-5</v>
      </c>
      <c r="CK790" s="155">
        <v>1.0308963E-3</v>
      </c>
      <c r="CL790" s="155">
        <v>0</v>
      </c>
      <c r="CM790"/>
      <c r="CN790" s="284">
        <v>1.2746101E-13</v>
      </c>
      <c r="CO790" s="284">
        <v>3.0117717000000002</v>
      </c>
      <c r="CP790" s="285">
        <v>0.14744210999999999</v>
      </c>
      <c r="CQ790" s="284">
        <v>2.95488E-2</v>
      </c>
      <c r="CR790" s="284">
        <v>1.5580972000000001E-7</v>
      </c>
      <c r="CS790" s="284">
        <v>4.8864166E-7</v>
      </c>
      <c r="CT790" s="284">
        <v>2.2163234999999998E-3</v>
      </c>
      <c r="CU790" s="284">
        <v>1.6973109</v>
      </c>
      <c r="CV790" s="284">
        <v>1.8384801999999999E-5</v>
      </c>
      <c r="CW790" s="284">
        <v>1.7926832000000001E-3</v>
      </c>
      <c r="CX790"/>
      <c r="CY790" s="158"/>
      <c r="CZ790" s="271" t="s">
        <v>2436</v>
      </c>
      <c r="DA790"/>
      <c r="DB790" s="247"/>
      <c r="DC790"/>
      <c r="DD790"/>
      <c r="DE790"/>
      <c r="DF790"/>
      <c r="DG790"/>
      <c r="DH790"/>
      <c r="DI790"/>
      <c r="DJ790"/>
      <c r="DK790"/>
      <c r="DL790"/>
    </row>
    <row r="791" spans="1:116" ht="13.8" customHeight="1">
      <c r="A791" t="s">
        <v>823</v>
      </c>
      <c r="B791" s="188" t="s">
        <v>317</v>
      </c>
      <c r="C791" s="151" t="str">
        <f t="shared" si="191"/>
        <v>A.100.30.103</v>
      </c>
      <c r="D791" s="54" t="s">
        <v>33</v>
      </c>
      <c r="E791" s="150" t="s">
        <v>352</v>
      </c>
      <c r="F791" s="153" t="str">
        <f t="shared" si="192"/>
        <v>CuNi10Fe</v>
      </c>
      <c r="G791" s="154">
        <f t="shared" si="193"/>
        <v>3.5326353333333333</v>
      </c>
      <c r="H791"/>
      <c r="I791"/>
      <c r="J791" s="227">
        <f t="shared" si="187"/>
        <v>5.7282413864841777</v>
      </c>
      <c r="K791"/>
      <c r="L791" s="280">
        <f t="shared" si="188"/>
        <v>0.13968281260000001</v>
      </c>
      <c r="M791" s="280">
        <f t="shared" si="189"/>
        <v>1.3721143124085999</v>
      </c>
      <c r="N791" s="281">
        <f t="shared" si="190"/>
        <v>3.686548961475578</v>
      </c>
      <c r="O791" s="280">
        <v>0.52989529999999996</v>
      </c>
      <c r="P791" s="286">
        <v>1.3086656000000001</v>
      </c>
      <c r="Q791" s="219">
        <v>6.1854720000000002E-2</v>
      </c>
      <c r="R791" s="286">
        <v>9.9122440000000006E-2</v>
      </c>
      <c r="S791" s="219">
        <v>2.7228985000000001E-2</v>
      </c>
      <c r="T791" s="219">
        <v>1.6437845999999999E-3</v>
      </c>
      <c r="U791" s="219">
        <v>1.1687603E-2</v>
      </c>
      <c r="V791" s="219">
        <v>1.2573943000000001E-3</v>
      </c>
      <c r="W791" s="219">
        <v>3.6680709999999999</v>
      </c>
      <c r="X791" s="219">
        <v>3.2720334999999999E-4</v>
      </c>
      <c r="Y791" s="219">
        <v>1.8371190999999999E-2</v>
      </c>
      <c r="Z791" s="286">
        <v>9.3947586E-6</v>
      </c>
      <c r="AA791" s="219">
        <v>1.0677047E-4</v>
      </c>
      <c r="AB791" s="286">
        <v>5.5784188000000001E-12</v>
      </c>
      <c r="AC791"/>
      <c r="AD791" s="227">
        <f t="shared" si="182"/>
        <v>0.52989529999999996</v>
      </c>
      <c r="AE791" s="227">
        <f t="shared" si="183"/>
        <v>1.5114605268999999</v>
      </c>
      <c r="AF791" s="227">
        <f t="shared" si="184"/>
        <v>1.37188448477</v>
      </c>
      <c r="AG791" s="227">
        <f t="shared" si="185"/>
        <v>1.3721143124085999</v>
      </c>
      <c r="AH791" s="227">
        <f t="shared" si="186"/>
        <v>3.686442191005578</v>
      </c>
      <c r="AI791"/>
      <c r="AJ791">
        <v>60.825501000000003</v>
      </c>
      <c r="AK791" s="155">
        <v>52.149887</v>
      </c>
      <c r="AL791" s="155">
        <v>2.0556561000000002</v>
      </c>
      <c r="AM791" s="155">
        <v>0</v>
      </c>
      <c r="AN791" s="155">
        <v>9.9306329999999998E-2</v>
      </c>
      <c r="AO791" s="155">
        <v>4.3418184000000002</v>
      </c>
      <c r="AP791" s="155">
        <v>2.1788332000000001</v>
      </c>
      <c r="AQ791"/>
      <c r="AR791" s="156">
        <v>0.49802218999999998</v>
      </c>
      <c r="AS791" s="156">
        <v>0.48300545</v>
      </c>
      <c r="AT791" s="156">
        <v>1.0701385000000001E-2</v>
      </c>
      <c r="AU791" s="156">
        <v>4.3153573000000002E-3</v>
      </c>
      <c r="AV791" s="282">
        <f t="shared" si="176"/>
        <v>2.8957161063199999E-5</v>
      </c>
      <c r="AW791" s="282">
        <f t="shared" si="177"/>
        <v>3.957612792936954E-8</v>
      </c>
      <c r="AX791" s="283">
        <f t="shared" si="178"/>
        <v>0.60439178000000005</v>
      </c>
      <c r="AY791" s="157">
        <v>3.2994908999999999E-6</v>
      </c>
      <c r="AZ791" s="157">
        <v>9.9557236999999996E-9</v>
      </c>
      <c r="BA791" s="157">
        <v>2.7197875999999999E-13</v>
      </c>
      <c r="BB791" s="157">
        <v>1.0043601000000001E-9</v>
      </c>
      <c r="BC791" s="157">
        <v>0</v>
      </c>
      <c r="BD791" s="157">
        <v>8.4389631000000001E-9</v>
      </c>
      <c r="BE791" s="157">
        <v>2.4640893000000001E-5</v>
      </c>
      <c r="BF791" s="157">
        <v>1.3416992E-9</v>
      </c>
      <c r="BG791" s="157">
        <v>2.8239246000000001E-8</v>
      </c>
      <c r="BH791" s="157">
        <v>2.8018986E-11</v>
      </c>
      <c r="BI791" s="157">
        <v>8.0563352000000002E-14</v>
      </c>
      <c r="BJ791" s="157">
        <v>9.5695670999999995E-12</v>
      </c>
      <c r="BK791" s="157">
        <v>1.1905283E-12</v>
      </c>
      <c r="BL791" s="157">
        <v>3.2740584999999999E-13</v>
      </c>
      <c r="BM791" s="157">
        <v>4.6892425999999999E-7</v>
      </c>
      <c r="BN791" s="157">
        <v>5.3840958000000003E-7</v>
      </c>
      <c r="BO791" s="157">
        <v>7.5361652000000002E-21</v>
      </c>
      <c r="BP791" s="157">
        <v>0.19448356999999999</v>
      </c>
      <c r="BQ791" s="157">
        <v>0.40990821</v>
      </c>
      <c r="BR791" s="157">
        <v>0</v>
      </c>
      <c r="BS791" s="157">
        <v>0</v>
      </c>
      <c r="BT791" s="157">
        <v>0</v>
      </c>
      <c r="BU791"/>
      <c r="BV791" s="155">
        <v>1.5746741999999999E-3</v>
      </c>
      <c r="BW791" s="155">
        <v>1.96916E-4</v>
      </c>
      <c r="BX791" s="155">
        <v>9.8499246E-5</v>
      </c>
      <c r="BY791" s="155">
        <v>1.4995858999999999E-7</v>
      </c>
      <c r="BZ791" s="155">
        <v>1.8290984000000001E-4</v>
      </c>
      <c r="CA791" s="155">
        <v>4.5929608E-6</v>
      </c>
      <c r="CB791" s="155">
        <v>3.1710435999999999E-7</v>
      </c>
      <c r="CC791" s="155">
        <v>6.6438539000000001E-6</v>
      </c>
      <c r="CD791" s="155">
        <v>2.2100378999999999E-6</v>
      </c>
      <c r="CE791" s="155">
        <v>7.7469180999999995E-6</v>
      </c>
      <c r="CF791" s="155">
        <v>0</v>
      </c>
      <c r="CG791" s="155">
        <v>1.6665268E-17</v>
      </c>
      <c r="CH791" s="155">
        <v>1.3645456E-13</v>
      </c>
      <c r="CI791" s="155">
        <v>3.1332007999999999E-5</v>
      </c>
      <c r="CJ791" s="155">
        <v>6.5078441999999998E-5</v>
      </c>
      <c r="CK791" s="155">
        <v>9.7827781000000007E-4</v>
      </c>
      <c r="CL791" s="155">
        <v>0</v>
      </c>
      <c r="CM791"/>
      <c r="CN791" s="284">
        <v>1.15497E-13</v>
      </c>
      <c r="CO791" s="284">
        <v>3.5226182000000001</v>
      </c>
      <c r="CP791" s="285">
        <v>0.16725523</v>
      </c>
      <c r="CQ791" s="284">
        <v>0.13573099999999999</v>
      </c>
      <c r="CR791" s="284">
        <v>1.8485149E-7</v>
      </c>
      <c r="CS791" s="284">
        <v>4.6110632000000002E-7</v>
      </c>
      <c r="CT791" s="284">
        <v>8.6986696999999998E-3</v>
      </c>
      <c r="CU791" s="284">
        <v>1.9814784999999999</v>
      </c>
      <c r="CV791" s="284">
        <v>1.8710305999999999E-5</v>
      </c>
      <c r="CW791" s="284">
        <v>1.5669245999999999E-3</v>
      </c>
      <c r="CX791"/>
      <c r="CY791" s="158"/>
      <c r="CZ791" s="271" t="s">
        <v>2437</v>
      </c>
      <c r="DA791"/>
      <c r="DB791" s="247"/>
      <c r="DC791"/>
      <c r="DD791"/>
      <c r="DE791"/>
      <c r="DF791"/>
      <c r="DG791"/>
      <c r="DH791"/>
      <c r="DI791"/>
      <c r="DJ791"/>
      <c r="DK791"/>
      <c r="DL791"/>
    </row>
    <row r="792" spans="1:116" ht="13.8" customHeight="1">
      <c r="A792" t="s">
        <v>824</v>
      </c>
      <c r="B792" s="188" t="s">
        <v>317</v>
      </c>
      <c r="C792" s="151" t="str">
        <f t="shared" si="191"/>
        <v>A.100.30.104</v>
      </c>
      <c r="D792" s="54" t="s">
        <v>33</v>
      </c>
      <c r="E792" s="150" t="s">
        <v>352</v>
      </c>
      <c r="F792" s="153" t="str">
        <f t="shared" si="192"/>
        <v>CuNi18Zn</v>
      </c>
      <c r="G792" s="154">
        <f t="shared" si="193"/>
        <v>4.3909536666666673</v>
      </c>
      <c r="H792"/>
      <c r="I792"/>
      <c r="J792" s="227">
        <f t="shared" si="187"/>
        <v>7.2456897796419169</v>
      </c>
      <c r="K792"/>
      <c r="L792" s="280">
        <f t="shared" si="188"/>
        <v>0.15044961973000001</v>
      </c>
      <c r="M792" s="280">
        <f t="shared" si="189"/>
        <v>2.3165381400563998</v>
      </c>
      <c r="N792" s="281">
        <f t="shared" si="190"/>
        <v>4.120058969855517</v>
      </c>
      <c r="O792" s="280">
        <v>0.65864305000000001</v>
      </c>
      <c r="P792" s="286">
        <v>2.2683879999999998</v>
      </c>
      <c r="Q792" s="286">
        <v>4.7461983999999999E-2</v>
      </c>
      <c r="R792" s="286">
        <v>0.12244074000000001</v>
      </c>
      <c r="S792" s="219">
        <v>1.919825E-2</v>
      </c>
      <c r="T792" s="219">
        <v>5.9285562999999996E-4</v>
      </c>
      <c r="U792" s="219">
        <v>8.2177741000000002E-3</v>
      </c>
      <c r="V792" s="219">
        <v>4.2071875999999999E-4</v>
      </c>
      <c r="W792" s="219">
        <v>4.1063407999999999</v>
      </c>
      <c r="X792" s="219">
        <v>2.5969955999999999E-4</v>
      </c>
      <c r="Y792" s="219">
        <v>1.3717429E-2</v>
      </c>
      <c r="Z792" s="286">
        <v>7.7377364000000004E-6</v>
      </c>
      <c r="AA792" s="286">
        <v>7.4085109E-7</v>
      </c>
      <c r="AB792" s="286">
        <v>4.4275613999999998E-12</v>
      </c>
      <c r="AC792"/>
      <c r="AD792" s="227">
        <f t="shared" si="182"/>
        <v>0.65864305000000001</v>
      </c>
      <c r="AE792" s="227">
        <f t="shared" si="183"/>
        <v>2.4667203224899996</v>
      </c>
      <c r="AF792" s="227">
        <f t="shared" si="184"/>
        <v>2.3162714436110896</v>
      </c>
      <c r="AG792" s="227">
        <f t="shared" si="185"/>
        <v>2.3165381400563998</v>
      </c>
      <c r="AH792" s="227">
        <f t="shared" si="186"/>
        <v>4.1200582290044272</v>
      </c>
      <c r="AI792"/>
      <c r="AJ792">
        <v>80.480784</v>
      </c>
      <c r="AK792" s="155">
        <v>74.369539000000003</v>
      </c>
      <c r="AL792" s="155">
        <v>1.4337964000000001</v>
      </c>
      <c r="AM792" s="155">
        <v>0</v>
      </c>
      <c r="AN792" s="155">
        <v>7.1318934E-2</v>
      </c>
      <c r="AO792" s="155">
        <v>3.0665445999999998</v>
      </c>
      <c r="AP792" s="155">
        <v>1.5395852000000001</v>
      </c>
      <c r="AQ792"/>
      <c r="AR792" s="156">
        <v>0.79589756</v>
      </c>
      <c r="AS792" s="156">
        <v>0.77290424000000002</v>
      </c>
      <c r="AT792" s="156">
        <v>1.6785299E-2</v>
      </c>
      <c r="AU792" s="156">
        <v>6.2080182000000001E-3</v>
      </c>
      <c r="AV792" s="282">
        <f t="shared" si="176"/>
        <v>4.633718481507E-5</v>
      </c>
      <c r="AW792" s="282">
        <f t="shared" si="177"/>
        <v>6.2075811093876988E-8</v>
      </c>
      <c r="AX792" s="283">
        <f t="shared" si="178"/>
        <v>0.86947032999999996</v>
      </c>
      <c r="AY792" s="157">
        <v>4.0897625000000001E-6</v>
      </c>
      <c r="AZ792" s="157">
        <v>1.2340057E-8</v>
      </c>
      <c r="BA792" s="157">
        <v>3.3712975999999999E-13</v>
      </c>
      <c r="BB792" s="157">
        <v>7.0849196999999999E-10</v>
      </c>
      <c r="BC792" s="157">
        <v>0</v>
      </c>
      <c r="BD792" s="157">
        <v>7.6285871000000007E-9</v>
      </c>
      <c r="BE792" s="157">
        <v>4.1821082000000003E-5</v>
      </c>
      <c r="BF792" s="157">
        <v>1.3291537E-9</v>
      </c>
      <c r="BG792" s="157">
        <v>4.8386622E-8</v>
      </c>
      <c r="BH792" s="157">
        <v>1.2921953999999999E-11</v>
      </c>
      <c r="BI792" s="157">
        <v>5.0745906999999997E-14</v>
      </c>
      <c r="BJ792" s="157">
        <v>6.4606958999999998E-12</v>
      </c>
      <c r="BK792" s="157">
        <v>1.3824474999999999E-13</v>
      </c>
      <c r="BL792" s="157">
        <v>6.9623554000000002E-14</v>
      </c>
      <c r="BM792" s="157">
        <v>3.9619236000000001E-8</v>
      </c>
      <c r="BN792" s="157">
        <v>3.7838399999999998E-7</v>
      </c>
      <c r="BO792" s="157">
        <v>5.9814143000000004E-21</v>
      </c>
      <c r="BP792" s="157">
        <v>0.20450742</v>
      </c>
      <c r="BQ792" s="157">
        <v>0.66496290999999996</v>
      </c>
      <c r="BR792" s="157">
        <v>0</v>
      </c>
      <c r="BS792" s="157">
        <v>0</v>
      </c>
      <c r="BT792" s="157">
        <v>0</v>
      </c>
      <c r="BU792"/>
      <c r="BV792" s="155">
        <v>1.7058773000000001E-3</v>
      </c>
      <c r="BW792" s="155">
        <v>3.3516288999999998E-4</v>
      </c>
      <c r="BX792" s="155">
        <v>1.2243144E-4</v>
      </c>
      <c r="BY792" s="155">
        <v>5.1297128999999997E-8</v>
      </c>
      <c r="BZ792" s="155">
        <v>2.9074715E-4</v>
      </c>
      <c r="CA792" s="155">
        <v>3.2410641E-6</v>
      </c>
      <c r="CB792" s="155">
        <v>4.5662193999999998E-8</v>
      </c>
      <c r="CC792" s="155">
        <v>4.6883805999999998E-6</v>
      </c>
      <c r="CD792" s="155">
        <v>7.9840986999999997E-7</v>
      </c>
      <c r="CE792" s="155">
        <v>5.4487661999999996E-6</v>
      </c>
      <c r="CF792" s="155">
        <v>0</v>
      </c>
      <c r="CG792" s="155">
        <v>1.3227134999999999E-17</v>
      </c>
      <c r="CH792" s="155">
        <v>1.0830326E-13</v>
      </c>
      <c r="CI792" s="155">
        <v>4.4880679000000001E-5</v>
      </c>
      <c r="CJ792" s="155">
        <v>9.1431749999999998E-5</v>
      </c>
      <c r="CK792" s="155">
        <v>8.0694982000000003E-4</v>
      </c>
      <c r="CL792" s="155">
        <v>0</v>
      </c>
      <c r="CM792"/>
      <c r="CN792" s="284">
        <v>9.1669360000000004E-14</v>
      </c>
      <c r="CO792" s="284">
        <v>4.3838882999999997</v>
      </c>
      <c r="CP792" s="285">
        <v>0.16345952999999999</v>
      </c>
      <c r="CQ792" s="284">
        <v>0.23002201999999999</v>
      </c>
      <c r="CR792" s="284">
        <v>5.4699517999999999E-9</v>
      </c>
      <c r="CS792" s="284">
        <v>3.2306291999999999E-7</v>
      </c>
      <c r="CT792" s="284">
        <v>1.4343443000000001E-2</v>
      </c>
      <c r="CU792" s="284">
        <v>0.16716971</v>
      </c>
      <c r="CV792" s="284">
        <v>8.6537463000000005E-6</v>
      </c>
      <c r="CW792" s="284">
        <v>1.1036487000000001E-3</v>
      </c>
      <c r="CX792"/>
      <c r="CY792" s="158"/>
      <c r="CZ792" s="271" t="s">
        <v>2438</v>
      </c>
      <c r="DA792"/>
      <c r="DB792" s="247"/>
      <c r="DC792"/>
      <c r="DD792"/>
      <c r="DE792"/>
      <c r="DF792"/>
      <c r="DG792"/>
      <c r="DH792"/>
      <c r="DI792"/>
      <c r="DJ792"/>
      <c r="DK792"/>
      <c r="DL792"/>
    </row>
    <row r="793" spans="1:116" ht="13.8" customHeight="1">
      <c r="A793" t="s">
        <v>825</v>
      </c>
      <c r="B793" s="188" t="s">
        <v>317</v>
      </c>
      <c r="C793" s="151" t="str">
        <f t="shared" si="191"/>
        <v>A.100.30.105</v>
      </c>
      <c r="D793" s="54" t="s">
        <v>33</v>
      </c>
      <c r="E793" s="150" t="s">
        <v>352</v>
      </c>
      <c r="F793" s="153" t="str">
        <f t="shared" si="192"/>
        <v>CuNi44Mn</v>
      </c>
      <c r="G793" s="154">
        <f t="shared" si="193"/>
        <v>6.4666617999999998</v>
      </c>
      <c r="H793"/>
      <c r="I793"/>
      <c r="J793" s="227">
        <f t="shared" si="187"/>
        <v>13.142765108748542</v>
      </c>
      <c r="K793"/>
      <c r="L793" s="280">
        <f t="shared" si="188"/>
        <v>0.26894236250000003</v>
      </c>
      <c r="M793" s="280">
        <f t="shared" si="189"/>
        <v>5.3191725158544996</v>
      </c>
      <c r="N793" s="281">
        <f t="shared" si="190"/>
        <v>6.5846509603940415</v>
      </c>
      <c r="O793" s="280">
        <v>0.96999926999999997</v>
      </c>
      <c r="P793" s="286">
        <v>5.2692116999999996</v>
      </c>
      <c r="Q793" s="286">
        <v>4.8121319000000003E-2</v>
      </c>
      <c r="R793" s="286">
        <v>0.24258776000000001</v>
      </c>
      <c r="S793" s="219">
        <v>1.7153452999999999E-2</v>
      </c>
      <c r="T793" s="219">
        <v>1.8806407000000001E-3</v>
      </c>
      <c r="U793" s="219">
        <v>7.3205088000000001E-3</v>
      </c>
      <c r="V793" s="219">
        <v>1.5952594E-3</v>
      </c>
      <c r="W793" s="219">
        <v>6.5698159</v>
      </c>
      <c r="X793" s="219">
        <v>2.3707765000000001E-4</v>
      </c>
      <c r="Y793" s="219">
        <v>1.4657989E-2</v>
      </c>
      <c r="Z793" s="286">
        <v>7.1598045000000003E-6</v>
      </c>
      <c r="AA793" s="219">
        <v>1.7707139000000001E-4</v>
      </c>
      <c r="AB793" s="286">
        <v>4.0418853E-12</v>
      </c>
      <c r="AC793"/>
      <c r="AD793" s="227">
        <f t="shared" si="182"/>
        <v>0.96999926999999997</v>
      </c>
      <c r="AE793" s="227">
        <f t="shared" si="183"/>
        <v>5.5878706408999994</v>
      </c>
      <c r="AF793" s="227">
        <f t="shared" si="184"/>
        <v>5.3191053497899992</v>
      </c>
      <c r="AG793" s="227">
        <f t="shared" si="185"/>
        <v>5.3191725158544996</v>
      </c>
      <c r="AH793" s="227">
        <f t="shared" si="186"/>
        <v>6.584473889004042</v>
      </c>
      <c r="AI793"/>
      <c r="AJ793">
        <v>118.93765</v>
      </c>
      <c r="AK793" s="155">
        <v>113.48714</v>
      </c>
      <c r="AL793" s="155">
        <v>1.3363084000000001</v>
      </c>
      <c r="AM793" s="155">
        <v>0</v>
      </c>
      <c r="AN793" s="155">
        <v>6.3079029999999994E-2</v>
      </c>
      <c r="AO793" s="155">
        <v>2.6968421999999999</v>
      </c>
      <c r="AP793" s="155">
        <v>1.3542772999999999</v>
      </c>
      <c r="AQ793"/>
      <c r="AR793" s="156">
        <v>1.7691762</v>
      </c>
      <c r="AS793" s="156">
        <v>1.7234583999999999</v>
      </c>
      <c r="AT793" s="156">
        <v>3.5733517999999999E-2</v>
      </c>
      <c r="AU793" s="156">
        <v>9.9842538000000005E-3</v>
      </c>
      <c r="AV793" s="282">
        <f t="shared" si="176"/>
        <v>1.0332484468348001E-4</v>
      </c>
      <c r="AW793" s="282">
        <f t="shared" si="177"/>
        <v>1.3215058216047846E-7</v>
      </c>
      <c r="AX793" s="283">
        <f t="shared" si="178"/>
        <v>1.3983549</v>
      </c>
      <c r="AY793" s="157">
        <v>6.0142105000000003E-6</v>
      </c>
      <c r="AZ793" s="157">
        <v>1.8146549999999999E-8</v>
      </c>
      <c r="BA793" s="157">
        <v>4.9577365E-13</v>
      </c>
      <c r="BB793" s="157">
        <v>6.2280847999999999E-10</v>
      </c>
      <c r="BC793" s="157">
        <v>0</v>
      </c>
      <c r="BD793" s="157">
        <v>1.1010745E-8</v>
      </c>
      <c r="BE793" s="157">
        <v>9.6240345000000004E-5</v>
      </c>
      <c r="BF793" s="157">
        <v>2.1519280999999998E-9</v>
      </c>
      <c r="BG793" s="157">
        <v>1.1181535E-7</v>
      </c>
      <c r="BH793" s="157">
        <v>2.7526249E-11</v>
      </c>
      <c r="BI793" s="157">
        <v>4.7489382999999999E-14</v>
      </c>
      <c r="BJ793" s="157">
        <v>6.3805357999999998E-12</v>
      </c>
      <c r="BK793" s="157">
        <v>1.8489445000000002E-12</v>
      </c>
      <c r="BL793" s="157">
        <v>4.5506813999999995E-13</v>
      </c>
      <c r="BM793" s="157">
        <v>7.2275363999999995E-7</v>
      </c>
      <c r="BN793" s="157">
        <v>3.3590199E-7</v>
      </c>
      <c r="BO793" s="157">
        <v>5.4603852E-21</v>
      </c>
      <c r="BP793" s="157">
        <v>0.3327444</v>
      </c>
      <c r="BQ793" s="157">
        <v>1.0656105</v>
      </c>
      <c r="BR793" s="157">
        <v>0</v>
      </c>
      <c r="BS793" s="157">
        <v>0</v>
      </c>
      <c r="BT793" s="157">
        <v>0</v>
      </c>
      <c r="BU793"/>
      <c r="BV793" s="155">
        <v>2.4825002E-3</v>
      </c>
      <c r="BW793" s="155">
        <v>7.7226992000000003E-4</v>
      </c>
      <c r="BX793" s="155">
        <v>1.8030769E-4</v>
      </c>
      <c r="BY793" s="155">
        <v>1.8878953E-7</v>
      </c>
      <c r="BZ793" s="155">
        <v>6.4905385999999995E-4</v>
      </c>
      <c r="CA793" s="155">
        <v>2.8494359E-6</v>
      </c>
      <c r="CB793" s="155">
        <v>4.6081146000000001E-7</v>
      </c>
      <c r="CC793" s="155">
        <v>4.1218943000000004E-6</v>
      </c>
      <c r="CD793" s="155">
        <v>2.5281352000000002E-6</v>
      </c>
      <c r="CE793" s="155">
        <v>4.8552590000000003E-6</v>
      </c>
      <c r="CF793" s="155">
        <v>0</v>
      </c>
      <c r="CG793" s="155">
        <v>1.2074945E-17</v>
      </c>
      <c r="CH793" s="155">
        <v>9.8869181000000002E-14</v>
      </c>
      <c r="CI793" s="155">
        <v>9.6255387000000005E-5</v>
      </c>
      <c r="CJ793" s="155">
        <v>1.3843252E-4</v>
      </c>
      <c r="CK793" s="155">
        <v>6.3117643999999998E-4</v>
      </c>
      <c r="CL793" s="155">
        <v>0</v>
      </c>
      <c r="CM793"/>
      <c r="CN793" s="284">
        <v>8.3684224E-14</v>
      </c>
      <c r="CO793" s="284">
        <v>6.4604511000000002</v>
      </c>
      <c r="CP793" s="285">
        <v>0.26080492999999999</v>
      </c>
      <c r="CQ793" s="284">
        <v>0.52899868999999999</v>
      </c>
      <c r="CR793" s="284">
        <v>2.9997755000000002E-7</v>
      </c>
      <c r="CS793" s="284">
        <v>2.9011647000000001E-7</v>
      </c>
      <c r="CT793" s="284">
        <v>3.2580119999999997E-2</v>
      </c>
      <c r="CU793" s="284">
        <v>3.0891044000000001</v>
      </c>
      <c r="CV793" s="284">
        <v>1.8344440999999999E-5</v>
      </c>
      <c r="CW793" s="284">
        <v>9.7127960999999997E-4</v>
      </c>
      <c r="CX793"/>
      <c r="CY793" s="158"/>
      <c r="CZ793" s="271" t="s">
        <v>2439</v>
      </c>
      <c r="DA793"/>
      <c r="DB793" s="247"/>
      <c r="DC793"/>
      <c r="DD793"/>
      <c r="DE793"/>
      <c r="DF793"/>
      <c r="DG793"/>
      <c r="DH793"/>
      <c r="DI793"/>
      <c r="DJ793"/>
      <c r="DK793"/>
      <c r="DL793"/>
    </row>
    <row r="794" spans="1:116" ht="13.8" customHeight="1">
      <c r="A794" t="s">
        <v>826</v>
      </c>
      <c r="B794" s="188" t="s">
        <v>317</v>
      </c>
      <c r="C794" s="151" t="str">
        <f t="shared" si="191"/>
        <v>A.100.30.106</v>
      </c>
      <c r="D794" s="54" t="s">
        <v>33</v>
      </c>
      <c r="E794" s="150" t="s">
        <v>352</v>
      </c>
      <c r="F794" s="153" t="str">
        <f t="shared" si="192"/>
        <v>CuSn6.7P</v>
      </c>
      <c r="G794" s="154">
        <f t="shared" si="193"/>
        <v>3.1680165333333332</v>
      </c>
      <c r="H794"/>
      <c r="I794"/>
      <c r="J794" s="227">
        <f t="shared" si="187"/>
        <v>5.0046804579036506</v>
      </c>
      <c r="K794"/>
      <c r="L794" s="280">
        <f t="shared" si="188"/>
        <v>0.11394552990000001</v>
      </c>
      <c r="M794" s="280">
        <f t="shared" si="189"/>
        <v>0.31512127499789999</v>
      </c>
      <c r="N794" s="281">
        <f t="shared" si="190"/>
        <v>4.1004111730057504</v>
      </c>
      <c r="O794" s="280">
        <v>0.47520247999999998</v>
      </c>
      <c r="P794" s="286">
        <v>0.21381871</v>
      </c>
      <c r="Q794" s="286">
        <v>9.4906851E-2</v>
      </c>
      <c r="R794" s="286">
        <v>5.2317395000000003E-2</v>
      </c>
      <c r="S794" s="219">
        <v>4.0416239E-2</v>
      </c>
      <c r="T794" s="219">
        <v>1.2449398999999999E-3</v>
      </c>
      <c r="U794" s="219">
        <v>1.9966956000000001E-2</v>
      </c>
      <c r="V794" s="219">
        <v>6.0487583000000001E-3</v>
      </c>
      <c r="W794" s="219">
        <v>4.0537656999999996</v>
      </c>
      <c r="X794" s="219">
        <v>3.3733797000000003E-4</v>
      </c>
      <c r="Y794" s="219">
        <v>2.6572248999999999E-2</v>
      </c>
      <c r="Z794" s="286">
        <v>9.6177278999999994E-6</v>
      </c>
      <c r="AA794" s="219">
        <v>2.0073224000000001E-2</v>
      </c>
      <c r="AB794" s="286">
        <v>5.7512016000000001E-12</v>
      </c>
      <c r="AC794"/>
      <c r="AD794" s="227">
        <f t="shared" si="182"/>
        <v>0.47520247999999998</v>
      </c>
      <c r="AE794" s="227">
        <f t="shared" si="183"/>
        <v>0.4287198492</v>
      </c>
      <c r="AF794" s="227">
        <f t="shared" si="184"/>
        <v>0.33484754329999999</v>
      </c>
      <c r="AG794" s="227">
        <f t="shared" si="185"/>
        <v>0.31512127499790005</v>
      </c>
      <c r="AH794" s="227">
        <f t="shared" si="186"/>
        <v>4.0803379490057505</v>
      </c>
      <c r="AI794"/>
      <c r="AJ794">
        <v>42.410421999999997</v>
      </c>
      <c r="AK794" s="155">
        <v>32.236168999999997</v>
      </c>
      <c r="AL794" s="155">
        <v>3.1572969999999998</v>
      </c>
      <c r="AM794" s="155">
        <v>0</v>
      </c>
      <c r="AN794" s="155">
        <v>0.10487141</v>
      </c>
      <c r="AO794" s="155">
        <v>4.6025717000000004</v>
      </c>
      <c r="AP794" s="155">
        <v>2.3095129000000001</v>
      </c>
      <c r="AQ794"/>
      <c r="AR794" s="156">
        <v>0.15287872</v>
      </c>
      <c r="AS794" s="156">
        <v>0.14540373000000001</v>
      </c>
      <c r="AT794" s="156">
        <v>4.417687E-3</v>
      </c>
      <c r="AU794" s="156">
        <v>3.0573053999999999E-3</v>
      </c>
      <c r="AV794" s="282">
        <f t="shared" si="176"/>
        <v>8.7172497594000002E-6</v>
      </c>
      <c r="AW794" s="282">
        <f t="shared" si="177"/>
        <v>1.6337600038475766E-8</v>
      </c>
      <c r="AX794" s="283">
        <f t="shared" si="178"/>
        <v>0.42819403</v>
      </c>
      <c r="AY794" s="157">
        <v>2.9624032E-6</v>
      </c>
      <c r="AZ794" s="157">
        <v>8.9386704000000007E-9</v>
      </c>
      <c r="BA794" s="157">
        <v>2.4418985999999999E-13</v>
      </c>
      <c r="BB794" s="157">
        <v>1.0648956E-9</v>
      </c>
      <c r="BC794" s="157">
        <v>0</v>
      </c>
      <c r="BD794" s="157">
        <v>7.2657638000000003E-9</v>
      </c>
      <c r="BE794" s="157">
        <v>4.8205202000000003E-6</v>
      </c>
      <c r="BF794" s="157">
        <v>1.0383481000000001E-9</v>
      </c>
      <c r="BG794" s="157">
        <v>5.1241554E-9</v>
      </c>
      <c r="BH794" s="157">
        <v>1.1845685999999999E-9</v>
      </c>
      <c r="BI794" s="157">
        <v>7.6260878000000001E-14</v>
      </c>
      <c r="BJ794" s="157">
        <v>4.9387559999999997E-11</v>
      </c>
      <c r="BK794" s="157">
        <v>1.5911056E-12</v>
      </c>
      <c r="BL794" s="157">
        <v>5.5842213000000002E-13</v>
      </c>
      <c r="BM794" s="157">
        <v>1.0979909999999999E-7</v>
      </c>
      <c r="BN794" s="157">
        <v>8.1619659999999996E-7</v>
      </c>
      <c r="BO794" s="157">
        <v>7.7695861999999996E-21</v>
      </c>
      <c r="BP794" s="157">
        <v>0.22413119000000001</v>
      </c>
      <c r="BQ794" s="157">
        <v>0.20406284</v>
      </c>
      <c r="BR794" s="157">
        <v>0</v>
      </c>
      <c r="BS794" s="157">
        <v>0</v>
      </c>
      <c r="BT794" s="157">
        <v>0</v>
      </c>
      <c r="BU794"/>
      <c r="BV794" s="155">
        <v>2.6098287E-3</v>
      </c>
      <c r="BW794" s="155">
        <v>3.7687564999999999E-5</v>
      </c>
      <c r="BX794" s="155">
        <v>8.8332707000000001E-5</v>
      </c>
      <c r="BY794" s="155">
        <v>7.1148903E-7</v>
      </c>
      <c r="BZ794" s="155">
        <v>5.2981369000000003E-5</v>
      </c>
      <c r="CA794" s="155">
        <v>4.8694214E-6</v>
      </c>
      <c r="CB794" s="155">
        <v>3.0385443E-5</v>
      </c>
      <c r="CC794" s="155">
        <v>7.0437339999999997E-6</v>
      </c>
      <c r="CD794" s="155">
        <v>1.7801039000000001E-6</v>
      </c>
      <c r="CE794" s="155">
        <v>1.3235652E-5</v>
      </c>
      <c r="CF794" s="155">
        <v>0</v>
      </c>
      <c r="CG794" s="155">
        <v>1.7181448999999999E-17</v>
      </c>
      <c r="CH794" s="155">
        <v>1.4068102999999999E-13</v>
      </c>
      <c r="CI794" s="155">
        <v>1.2024981000000001E-5</v>
      </c>
      <c r="CJ794" s="155">
        <v>4.2404577000000001E-5</v>
      </c>
      <c r="CK794" s="155">
        <v>2.3183715999999998E-3</v>
      </c>
      <c r="CL794" s="155">
        <v>0</v>
      </c>
      <c r="CM794"/>
      <c r="CN794" s="284">
        <v>1.1907435E-13</v>
      </c>
      <c r="CO794" s="284">
        <v>3.1573953000000001</v>
      </c>
      <c r="CP794" s="285">
        <v>0.13186474000000001</v>
      </c>
      <c r="CQ794" s="284">
        <v>2.6849654000000001E-2</v>
      </c>
      <c r="CR794" s="284">
        <v>2.7477393999999998E-8</v>
      </c>
      <c r="CS794" s="284">
        <v>9.1925322999999999E-7</v>
      </c>
      <c r="CT794" s="284">
        <v>2.0687747E-3</v>
      </c>
      <c r="CU794" s="284">
        <v>1.1830757999999999</v>
      </c>
      <c r="CV794" s="284">
        <v>7.8683281999999998E-4</v>
      </c>
      <c r="CW794" s="284">
        <v>1.6581081E-3</v>
      </c>
      <c r="CX794"/>
      <c r="CY794" s="158"/>
      <c r="CZ794" s="271" t="s">
        <v>2440</v>
      </c>
      <c r="DA794"/>
      <c r="DB794" s="247"/>
      <c r="DC794"/>
      <c r="DD794"/>
      <c r="DE794"/>
      <c r="DF794"/>
      <c r="DG794"/>
      <c r="DH794"/>
      <c r="DI794"/>
      <c r="DJ794"/>
      <c r="DK794"/>
      <c r="DL794"/>
    </row>
    <row r="795" spans="1:116" ht="13.8" customHeight="1">
      <c r="A795" t="s">
        <v>827</v>
      </c>
      <c r="B795" s="188" t="s">
        <v>317</v>
      </c>
      <c r="C795" s="151" t="str">
        <f t="shared" si="191"/>
        <v>A.100.30.107</v>
      </c>
      <c r="D795" s="54" t="s">
        <v>33</v>
      </c>
      <c r="E795" s="150" t="s">
        <v>352</v>
      </c>
      <c r="F795" s="153" t="str">
        <f t="shared" si="192"/>
        <v>CuSn8</v>
      </c>
      <c r="G795" s="154">
        <f t="shared" si="193"/>
        <v>3.2700912666666668</v>
      </c>
      <c r="H795"/>
      <c r="I795"/>
      <c r="J795" s="227">
        <f t="shared" si="187"/>
        <v>5.2797482717640785</v>
      </c>
      <c r="K795"/>
      <c r="L795" s="280">
        <f t="shared" si="188"/>
        <v>0.1162672773</v>
      </c>
      <c r="M795" s="280">
        <f t="shared" si="189"/>
        <v>0.33543891645840002</v>
      </c>
      <c r="N795" s="281">
        <f t="shared" si="190"/>
        <v>4.3375283880056781</v>
      </c>
      <c r="O795" s="280">
        <v>0.49051369</v>
      </c>
      <c r="P795" s="286">
        <v>0.22753258000000001</v>
      </c>
      <c r="Q795" s="286">
        <v>0.10045419999999999</v>
      </c>
      <c r="R795" s="286">
        <v>5.1347925000000003E-2</v>
      </c>
      <c r="S795" s="219">
        <v>4.2324206000000003E-2</v>
      </c>
      <c r="T795" s="219">
        <v>1.3051113E-3</v>
      </c>
      <c r="U795" s="219">
        <v>2.1290034999999999E-2</v>
      </c>
      <c r="V795" s="219">
        <v>7.1096394000000002E-3</v>
      </c>
      <c r="W795" s="219">
        <v>4.2856177000000004</v>
      </c>
      <c r="X795" s="219">
        <v>3.3299456000000002E-4</v>
      </c>
      <c r="Y795" s="219">
        <v>2.7942859E-2</v>
      </c>
      <c r="Z795" s="286">
        <v>9.5024984000000002E-6</v>
      </c>
      <c r="AA795" s="219">
        <v>2.3967829E-2</v>
      </c>
      <c r="AB795" s="286">
        <v>5.6771517999999997E-12</v>
      </c>
      <c r="AC795"/>
      <c r="AD795" s="227">
        <f t="shared" si="182"/>
        <v>0.49051369</v>
      </c>
      <c r="AE795" s="227">
        <f t="shared" si="183"/>
        <v>0.45136369670000004</v>
      </c>
      <c r="AF795" s="227">
        <f t="shared" si="184"/>
        <v>0.35906424840000001</v>
      </c>
      <c r="AG795" s="227">
        <f t="shared" si="185"/>
        <v>0.33543891645840002</v>
      </c>
      <c r="AH795" s="227">
        <f t="shared" si="186"/>
        <v>4.313560559005678</v>
      </c>
      <c r="AI795"/>
      <c r="AJ795">
        <v>42.109416000000003</v>
      </c>
      <c r="AK795" s="155">
        <v>31.853244</v>
      </c>
      <c r="AL795" s="155">
        <v>3.3294079999999999</v>
      </c>
      <c r="AM795" s="155">
        <v>0</v>
      </c>
      <c r="AN795" s="155">
        <v>0.10352113</v>
      </c>
      <c r="AO795" s="155">
        <v>4.5433975999999996</v>
      </c>
      <c r="AP795" s="155">
        <v>2.2798449000000001</v>
      </c>
      <c r="AQ795"/>
      <c r="AR795" s="156">
        <v>0.15952392000000001</v>
      </c>
      <c r="AS795" s="156">
        <v>0.15175878000000001</v>
      </c>
      <c r="AT795" s="156">
        <v>4.6300941E-3</v>
      </c>
      <c r="AU795" s="156">
        <v>3.1350515E-3</v>
      </c>
      <c r="AV795" s="282">
        <f t="shared" si="176"/>
        <v>9.0982479721000002E-6</v>
      </c>
      <c r="AW795" s="282">
        <f t="shared" si="177"/>
        <v>1.7123129118996666E-8</v>
      </c>
      <c r="AX795" s="283">
        <f t="shared" si="178"/>
        <v>0.43908285000000002</v>
      </c>
      <c r="AY795" s="157">
        <v>3.0568390000000001E-6</v>
      </c>
      <c r="AZ795" s="157">
        <v>9.2236013000000007E-9</v>
      </c>
      <c r="BA795" s="157">
        <v>2.5197492999999999E-13</v>
      </c>
      <c r="BB795" s="157">
        <v>1.0511845000000001E-9</v>
      </c>
      <c r="BC795" s="157">
        <v>0</v>
      </c>
      <c r="BD795" s="157">
        <v>7.1627075999999996E-9</v>
      </c>
      <c r="BE795" s="157">
        <v>5.0575340999999999E-6</v>
      </c>
      <c r="BF795" s="157">
        <v>1.0228067999999999E-9</v>
      </c>
      <c r="BG795" s="157">
        <v>5.4065284000000003E-9</v>
      </c>
      <c r="BH795" s="157">
        <v>1.4103915E-9</v>
      </c>
      <c r="BI795" s="157">
        <v>7.5278978999999997E-14</v>
      </c>
      <c r="BJ795" s="157">
        <v>5.6963324000000002E-11</v>
      </c>
      <c r="BK795" s="157">
        <v>1.8640996999999999E-12</v>
      </c>
      <c r="BL795" s="157">
        <v>6.4644138000000005E-13</v>
      </c>
      <c r="BM795" s="157">
        <v>1.1878125E-7</v>
      </c>
      <c r="BN795" s="157">
        <v>8.5687972999999995E-7</v>
      </c>
      <c r="BO795" s="157">
        <v>7.6695486000000004E-21</v>
      </c>
      <c r="BP795" s="157">
        <v>0.23732610000000001</v>
      </c>
      <c r="BQ795" s="157">
        <v>0.20175675000000001</v>
      </c>
      <c r="BR795" s="157">
        <v>0</v>
      </c>
      <c r="BS795" s="157">
        <v>0</v>
      </c>
      <c r="BT795" s="157">
        <v>0</v>
      </c>
      <c r="BU795"/>
      <c r="BV795" s="155">
        <v>2.8590796999999999E-3</v>
      </c>
      <c r="BW795" s="155">
        <v>3.9603941999999997E-5</v>
      </c>
      <c r="BX795" s="155">
        <v>9.1178821999999995E-5</v>
      </c>
      <c r="BY795" s="155">
        <v>8.3580237999999996E-7</v>
      </c>
      <c r="BZ795" s="155">
        <v>5.4278991999999998E-5</v>
      </c>
      <c r="CA795" s="155">
        <v>4.8067250000000001E-6</v>
      </c>
      <c r="CB795" s="155">
        <v>3.6266933E-5</v>
      </c>
      <c r="CC795" s="155">
        <v>6.9530421E-6</v>
      </c>
      <c r="CD795" s="155">
        <v>1.8814450000000001E-6</v>
      </c>
      <c r="CE795" s="155">
        <v>1.4113172000000001E-5</v>
      </c>
      <c r="CF795" s="155">
        <v>0</v>
      </c>
      <c r="CG795" s="155">
        <v>1.6960227999999999E-17</v>
      </c>
      <c r="CH795" s="155">
        <v>1.3886969000000001E-13</v>
      </c>
      <c r="CI795" s="155">
        <v>1.1969495000000001E-5</v>
      </c>
      <c r="CJ795" s="155">
        <v>4.2170082999999998E-5</v>
      </c>
      <c r="CK795" s="155">
        <v>2.5550212999999999E-3</v>
      </c>
      <c r="CL795" s="155">
        <v>0</v>
      </c>
      <c r="CM795"/>
      <c r="CN795" s="284">
        <v>1.1754120000000001E-13</v>
      </c>
      <c r="CO795" s="284">
        <v>3.2596067999999998</v>
      </c>
      <c r="CP795" s="285">
        <v>0.12989844</v>
      </c>
      <c r="CQ795" s="284">
        <v>2.8147108000000001E-2</v>
      </c>
      <c r="CR795" s="284">
        <v>3.1108722000000002E-8</v>
      </c>
      <c r="CS795" s="284">
        <v>9.9727425999999998E-7</v>
      </c>
      <c r="CT795" s="284">
        <v>2.1425947000000001E-3</v>
      </c>
      <c r="CU795" s="284">
        <v>1.3642551999999999</v>
      </c>
      <c r="CV795" s="284">
        <v>9.3681058000000001E-4</v>
      </c>
      <c r="CW795" s="284">
        <v>1.6367591E-3</v>
      </c>
      <c r="CX795"/>
      <c r="CY795" s="158"/>
      <c r="CZ795" s="271" t="s">
        <v>2441</v>
      </c>
      <c r="DA795"/>
      <c r="DB795" s="247"/>
      <c r="DC795"/>
      <c r="DD795"/>
      <c r="DE795"/>
      <c r="DF795"/>
      <c r="DG795"/>
      <c r="DH795"/>
      <c r="DI795"/>
      <c r="DJ795"/>
      <c r="DK795"/>
      <c r="DL795"/>
    </row>
    <row r="796" spans="1:116" ht="13.8" customHeight="1">
      <c r="A796" t="s">
        <v>828</v>
      </c>
      <c r="B796" s="188" t="s">
        <v>317</v>
      </c>
      <c r="C796" s="151" t="str">
        <f t="shared" si="191"/>
        <v>A.100.30.108</v>
      </c>
      <c r="D796" s="54" t="s">
        <v>33</v>
      </c>
      <c r="E796" s="150" t="s">
        <v>352</v>
      </c>
      <c r="F796" s="153" t="str">
        <f t="shared" si="192"/>
        <v>CuZn15</v>
      </c>
      <c r="G796" s="154">
        <f t="shared" si="193"/>
        <v>2.796416666666667</v>
      </c>
      <c r="H796"/>
      <c r="I796"/>
      <c r="J796" s="227">
        <f t="shared" si="187"/>
        <v>3.4018365368860581</v>
      </c>
      <c r="K796"/>
      <c r="L796" s="280">
        <f t="shared" si="188"/>
        <v>8.7542485599999997E-2</v>
      </c>
      <c r="M796" s="280">
        <f t="shared" si="189"/>
        <v>0.2239768069608</v>
      </c>
      <c r="N796" s="281">
        <f t="shared" si="190"/>
        <v>2.6708547443252582</v>
      </c>
      <c r="O796" s="280">
        <v>0.41946250000000002</v>
      </c>
      <c r="P796" s="286">
        <v>0.16524206</v>
      </c>
      <c r="Q796" s="286">
        <v>5.7882277000000003E-2</v>
      </c>
      <c r="R796" s="286">
        <v>4.9284361999999998E-2</v>
      </c>
      <c r="S796" s="219">
        <v>2.6204148E-2</v>
      </c>
      <c r="T796" s="219">
        <v>8.0348959999999999E-4</v>
      </c>
      <c r="U796" s="219">
        <v>1.1250486000000001E-2</v>
      </c>
      <c r="V796" s="219">
        <v>5.2127887999999997E-4</v>
      </c>
      <c r="W796" s="219">
        <v>2.6540469</v>
      </c>
      <c r="X796" s="219">
        <v>3.2190981999999997E-4</v>
      </c>
      <c r="Y796" s="219">
        <v>1.6806926E-2</v>
      </c>
      <c r="Z796" s="286">
        <v>9.2812608000000005E-6</v>
      </c>
      <c r="AA796" s="286">
        <v>9.1831976999999999E-7</v>
      </c>
      <c r="AB796" s="286">
        <v>5.4881706E-12</v>
      </c>
      <c r="AC796"/>
      <c r="AD796" s="227">
        <f t="shared" si="182"/>
        <v>0.41946250000000002</v>
      </c>
      <c r="AE796" s="227">
        <f t="shared" si="183"/>
        <v>0.31118810147999992</v>
      </c>
      <c r="AF796" s="227">
        <f t="shared" si="184"/>
        <v>0.22364653419977001</v>
      </c>
      <c r="AG796" s="227">
        <f t="shared" si="185"/>
        <v>0.2239768069608</v>
      </c>
      <c r="AH796" s="227">
        <f t="shared" si="186"/>
        <v>2.6708538260054882</v>
      </c>
      <c r="AI796"/>
      <c r="AJ796">
        <v>48.356727999999997</v>
      </c>
      <c r="AK796" s="155">
        <v>40.005062000000002</v>
      </c>
      <c r="AL796" s="155">
        <v>1.9487287</v>
      </c>
      <c r="AM796" s="155">
        <v>0</v>
      </c>
      <c r="AN796" s="155">
        <v>9.6272381000000004E-2</v>
      </c>
      <c r="AO796" s="155">
        <v>4.1992814999999997</v>
      </c>
      <c r="AP796" s="155">
        <v>2.1073840000000001</v>
      </c>
      <c r="AQ796"/>
      <c r="AR796" s="156">
        <v>0.12420373</v>
      </c>
      <c r="AS796" s="156">
        <v>0.11763767999999999</v>
      </c>
      <c r="AT796" s="156">
        <v>3.4939299000000001E-3</v>
      </c>
      <c r="AU796" s="156">
        <v>3.0721177999999999E-3</v>
      </c>
      <c r="AV796" s="282">
        <f t="shared" si="176"/>
        <v>7.0526185236199989E-6</v>
      </c>
      <c r="AW796" s="282">
        <f t="shared" si="177"/>
        <v>1.2921338490573412E-8</v>
      </c>
      <c r="AX796" s="283">
        <f t="shared" si="178"/>
        <v>0.4302686</v>
      </c>
      <c r="AY796" s="157">
        <v>2.6155805E-6</v>
      </c>
      <c r="AZ796" s="157">
        <v>7.8921888999999995E-9</v>
      </c>
      <c r="BA796" s="157">
        <v>2.156009E-13</v>
      </c>
      <c r="BB796" s="157">
        <v>9.7123741999999993E-10</v>
      </c>
      <c r="BC796" s="157">
        <v>0</v>
      </c>
      <c r="BD796" s="157">
        <v>6.6764142000000002E-9</v>
      </c>
      <c r="BE796" s="157">
        <v>3.8563343000000002E-6</v>
      </c>
      <c r="BF796" s="157">
        <v>9.5829934000000005E-10</v>
      </c>
      <c r="BG796" s="157">
        <v>4.0437539999999998E-9</v>
      </c>
      <c r="BH796" s="157">
        <v>1.7714497000000001E-11</v>
      </c>
      <c r="BI796" s="157">
        <v>6.9557053999999996E-14</v>
      </c>
      <c r="BJ796" s="157">
        <v>8.8493114000000004E-12</v>
      </c>
      <c r="BK796" s="157">
        <v>1.5763203999999999E-13</v>
      </c>
      <c r="BL796" s="157">
        <v>8.9652172000000002E-14</v>
      </c>
      <c r="BM796" s="157">
        <v>5.4315332E-8</v>
      </c>
      <c r="BN796" s="157">
        <v>5.1874073999999998E-7</v>
      </c>
      <c r="BO796" s="157">
        <v>7.4142443999999999E-21</v>
      </c>
      <c r="BP796" s="157">
        <v>0.13810964000000001</v>
      </c>
      <c r="BQ796" s="157">
        <v>0.29215896000000002</v>
      </c>
      <c r="BR796" s="157">
        <v>0</v>
      </c>
      <c r="BS796" s="157">
        <v>0</v>
      </c>
      <c r="BT796" s="157">
        <v>0</v>
      </c>
      <c r="BU796"/>
      <c r="BV796" s="155">
        <v>1.2557464E-3</v>
      </c>
      <c r="BW796" s="155">
        <v>3.0031660999999999E-5</v>
      </c>
      <c r="BX796" s="155">
        <v>7.7971516999999997E-5</v>
      </c>
      <c r="BY796" s="155">
        <v>6.3515131999999999E-8</v>
      </c>
      <c r="BZ796" s="155">
        <v>4.4767586000000003E-5</v>
      </c>
      <c r="CA796" s="155">
        <v>4.4417024000000004E-6</v>
      </c>
      <c r="CB796" s="155">
        <v>6.2574388999999997E-8</v>
      </c>
      <c r="CC796" s="155">
        <v>6.4250703999999999E-6</v>
      </c>
      <c r="CD796" s="155">
        <v>1.0813722000000001E-6</v>
      </c>
      <c r="CE796" s="155">
        <v>7.4567788999999996E-6</v>
      </c>
      <c r="CF796" s="155">
        <v>0</v>
      </c>
      <c r="CG796" s="155">
        <v>1.6395656E-17</v>
      </c>
      <c r="CH796" s="155">
        <v>1.3424699000000001E-13</v>
      </c>
      <c r="CI796" s="155">
        <v>1.0985313E-5</v>
      </c>
      <c r="CJ796" s="155">
        <v>5.0409679000000002E-5</v>
      </c>
      <c r="CK796" s="155">
        <v>1.0220496999999999E-3</v>
      </c>
      <c r="CL796" s="155">
        <v>0</v>
      </c>
      <c r="CM796"/>
      <c r="CN796" s="284">
        <v>1.1362848E-13</v>
      </c>
      <c r="CO796" s="284">
        <v>2.7867301000000002</v>
      </c>
      <c r="CP796" s="285">
        <v>0.12147558</v>
      </c>
      <c r="CQ796" s="284">
        <v>2.151811E-2</v>
      </c>
      <c r="CR796" s="284">
        <v>7.4953532000000004E-9</v>
      </c>
      <c r="CS796" s="284">
        <v>4.4246616999999999E-7</v>
      </c>
      <c r="CT796" s="284">
        <v>1.7059098000000001E-3</v>
      </c>
      <c r="CU796" s="284">
        <v>0.21334552000000001</v>
      </c>
      <c r="CV796" s="284">
        <v>1.1863281E-5</v>
      </c>
      <c r="CW796" s="284">
        <v>1.5124716E-3</v>
      </c>
      <c r="CX796"/>
      <c r="CY796" s="158"/>
      <c r="CZ796" s="271" t="s">
        <v>2442</v>
      </c>
      <c r="DA796"/>
      <c r="DB796" s="247"/>
      <c r="DC796"/>
      <c r="DD796"/>
      <c r="DE796"/>
      <c r="DF796"/>
      <c r="DG796"/>
      <c r="DH796"/>
      <c r="DI796"/>
      <c r="DJ796"/>
      <c r="DK796"/>
      <c r="DL796"/>
    </row>
    <row r="797" spans="1:116" ht="13.8" customHeight="1">
      <c r="A797" t="s">
        <v>829</v>
      </c>
      <c r="B797" s="188" t="s">
        <v>317</v>
      </c>
      <c r="C797" s="151" t="str">
        <f t="shared" si="191"/>
        <v>A.100.30.109</v>
      </c>
      <c r="D797" s="54" t="s">
        <v>33</v>
      </c>
      <c r="E797" s="150" t="s">
        <v>352</v>
      </c>
      <c r="F797" s="153" t="str">
        <f t="shared" si="192"/>
        <v>CuZn30</v>
      </c>
      <c r="G797" s="154">
        <f t="shared" si="193"/>
        <v>2.935595066666667</v>
      </c>
      <c r="H797"/>
      <c r="I797"/>
      <c r="J797" s="227">
        <f t="shared" si="187"/>
        <v>3.1946164887356758</v>
      </c>
      <c r="K797"/>
      <c r="L797" s="280">
        <f t="shared" si="188"/>
        <v>7.2481079419999997E-2</v>
      </c>
      <c r="M797" s="280">
        <f t="shared" si="189"/>
        <v>0.23625375921639996</v>
      </c>
      <c r="N797" s="281">
        <f t="shared" si="190"/>
        <v>2.4455423900992757</v>
      </c>
      <c r="O797" s="280">
        <v>0.44033926000000001</v>
      </c>
      <c r="P797" s="286">
        <v>0.18646194999999999</v>
      </c>
      <c r="Q797" s="286">
        <v>4.9043283999999999E-2</v>
      </c>
      <c r="R797" s="286">
        <v>4.0906138000000002E-2</v>
      </c>
      <c r="S797" s="219">
        <v>2.1636850999999999E-2</v>
      </c>
      <c r="T797" s="219">
        <v>6.6646011999999997E-4</v>
      </c>
      <c r="U797" s="219">
        <v>9.2716303E-3</v>
      </c>
      <c r="V797" s="219">
        <v>4.5836435999999998E-4</v>
      </c>
      <c r="W797" s="219">
        <v>2.4315555</v>
      </c>
      <c r="X797" s="219">
        <v>2.8186903000000001E-4</v>
      </c>
      <c r="Y797" s="219">
        <v>1.3986086E-2</v>
      </c>
      <c r="Z797" s="286">
        <v>8.2918264E-6</v>
      </c>
      <c r="AA797" s="286">
        <v>8.0409447000000001E-7</v>
      </c>
      <c r="AB797" s="286">
        <v>4.8055239000000001E-12</v>
      </c>
      <c r="AC797"/>
      <c r="AD797" s="227">
        <f t="shared" si="182"/>
        <v>0.44033926000000001</v>
      </c>
      <c r="AE797" s="227">
        <f t="shared" si="183"/>
        <v>0.30844467778000001</v>
      </c>
      <c r="AF797" s="227">
        <f t="shared" si="184"/>
        <v>0.23596440245446998</v>
      </c>
      <c r="AG797" s="227">
        <f t="shared" si="185"/>
        <v>0.23625375921639996</v>
      </c>
      <c r="AH797" s="227">
        <f t="shared" si="186"/>
        <v>2.4455415860048055</v>
      </c>
      <c r="AI797"/>
      <c r="AJ797">
        <v>52.495179999999998</v>
      </c>
      <c r="AK797" s="155">
        <v>45.604044000000002</v>
      </c>
      <c r="AL797" s="155">
        <v>1.6133063999999999</v>
      </c>
      <c r="AM797" s="155">
        <v>0</v>
      </c>
      <c r="AN797" s="155">
        <v>8.0021791999999994E-2</v>
      </c>
      <c r="AO797" s="155">
        <v>3.4606713</v>
      </c>
      <c r="AP797" s="155">
        <v>1.7371364</v>
      </c>
      <c r="AQ797"/>
      <c r="AR797" s="156">
        <v>0.12906219999999999</v>
      </c>
      <c r="AS797" s="156">
        <v>0.12194478</v>
      </c>
      <c r="AT797" s="156">
        <v>3.6451439999999999E-3</v>
      </c>
      <c r="AU797" s="156">
        <v>3.4722758999999998E-3</v>
      </c>
      <c r="AV797" s="282">
        <f t="shared" si="176"/>
        <v>7.310838175869999E-6</v>
      </c>
      <c r="AW797" s="282">
        <f t="shared" si="177"/>
        <v>1.3480562064969491E-8</v>
      </c>
      <c r="AX797" s="283">
        <f t="shared" si="178"/>
        <v>0.48631314999999997</v>
      </c>
      <c r="AY797" s="157">
        <v>2.7411195999999998E-6</v>
      </c>
      <c r="AZ797" s="157">
        <v>8.2709086000000007E-9</v>
      </c>
      <c r="BA797" s="157">
        <v>2.2595247000000001E-13</v>
      </c>
      <c r="BB797" s="157">
        <v>7.9988297000000003E-10</v>
      </c>
      <c r="BC797" s="157">
        <v>0</v>
      </c>
      <c r="BD797" s="157">
        <v>5.5078169E-9</v>
      </c>
      <c r="BE797" s="157">
        <v>4.0914759E-6</v>
      </c>
      <c r="BF797" s="157">
        <v>7.9126553000000004E-10</v>
      </c>
      <c r="BG797" s="157">
        <v>4.3960205E-9</v>
      </c>
      <c r="BH797" s="157">
        <v>1.4588942999999999E-11</v>
      </c>
      <c r="BI797" s="157">
        <v>5.7289132000000006E-14</v>
      </c>
      <c r="BJ797" s="157">
        <v>7.2913872999999993E-12</v>
      </c>
      <c r="BK797" s="157">
        <v>1.2999126000000001E-13</v>
      </c>
      <c r="BL797" s="157">
        <v>7.3871801000000002E-14</v>
      </c>
      <c r="BM797" s="157">
        <v>4.4730966000000001E-8</v>
      </c>
      <c r="BN797" s="157">
        <v>4.2720401E-7</v>
      </c>
      <c r="BO797" s="157">
        <v>6.4920228000000002E-21</v>
      </c>
      <c r="BP797" s="157">
        <v>0.11912592</v>
      </c>
      <c r="BQ797" s="157">
        <v>0.36718722999999998</v>
      </c>
      <c r="BR797" s="157">
        <v>0</v>
      </c>
      <c r="BS797" s="157">
        <v>0</v>
      </c>
      <c r="BT797" s="157">
        <v>0</v>
      </c>
      <c r="BU797"/>
      <c r="BV797" s="155">
        <v>1.1781116999999999E-3</v>
      </c>
      <c r="BW797" s="155">
        <v>3.2080806000000003E-5</v>
      </c>
      <c r="BX797" s="155">
        <v>8.1852179000000005E-5</v>
      </c>
      <c r="BY797" s="155">
        <v>5.5861648999999998E-8</v>
      </c>
      <c r="BZ797" s="155">
        <v>4.2956064000000002E-5</v>
      </c>
      <c r="CA797" s="155">
        <v>3.6587038E-6</v>
      </c>
      <c r="CB797" s="155">
        <v>5.1545116E-8</v>
      </c>
      <c r="CC797" s="155">
        <v>5.2924862999999996E-6</v>
      </c>
      <c r="CD797" s="155">
        <v>8.9728032000000005E-7</v>
      </c>
      <c r="CE797" s="155">
        <v>6.1466435000000004E-6</v>
      </c>
      <c r="CF797" s="155">
        <v>0</v>
      </c>
      <c r="CG797" s="155">
        <v>1.4356279999999999E-17</v>
      </c>
      <c r="CH797" s="155">
        <v>1.1754866E-13</v>
      </c>
      <c r="CI797" s="155">
        <v>9.5846719E-6</v>
      </c>
      <c r="CJ797" s="155">
        <v>5.6955235999999998E-5</v>
      </c>
      <c r="CK797" s="155">
        <v>9.3858025000000003E-4</v>
      </c>
      <c r="CL797" s="155">
        <v>0</v>
      </c>
      <c r="CM797"/>
      <c r="CN797" s="284">
        <v>9.9494793000000002E-14</v>
      </c>
      <c r="CO797" s="284">
        <v>2.9276179</v>
      </c>
      <c r="CP797" s="285">
        <v>0.10007315999999999</v>
      </c>
      <c r="CQ797" s="284">
        <v>2.2748962000000001E-2</v>
      </c>
      <c r="CR797" s="284">
        <v>6.1743856000000001E-9</v>
      </c>
      <c r="CS797" s="284">
        <v>3.6458797000000001E-7</v>
      </c>
      <c r="CT797" s="284">
        <v>1.7130899E-3</v>
      </c>
      <c r="CU797" s="284">
        <v>0.17584489</v>
      </c>
      <c r="CV797" s="284">
        <v>9.7701172999999995E-6</v>
      </c>
      <c r="CW797" s="284">
        <v>1.2458573000000001E-3</v>
      </c>
      <c r="CX797"/>
      <c r="CY797" s="158"/>
      <c r="CZ797" s="271" t="s">
        <v>2443</v>
      </c>
      <c r="DA797"/>
      <c r="DB797" s="247"/>
      <c r="DC797"/>
      <c r="DD797"/>
      <c r="DE797"/>
      <c r="DF797"/>
      <c r="DG797"/>
      <c r="DH797"/>
      <c r="DI797"/>
      <c r="DJ797"/>
      <c r="DK797"/>
      <c r="DL797"/>
    </row>
    <row r="798" spans="1:116" ht="13.8" customHeight="1">
      <c r="A798" t="s">
        <v>1732</v>
      </c>
      <c r="B798" s="188" t="s">
        <v>317</v>
      </c>
      <c r="C798" s="151" t="str">
        <f t="shared" si="191"/>
        <v>A.100.30.110</v>
      </c>
      <c r="D798" s="54" t="s">
        <v>33</v>
      </c>
      <c r="E798" s="150" t="s">
        <v>352</v>
      </c>
      <c r="F798" s="153" t="str">
        <f t="shared" si="192"/>
        <v>CuZn37 (Brass)</v>
      </c>
      <c r="G798" s="154">
        <f t="shared" si="193"/>
        <v>3.0005449333333334</v>
      </c>
      <c r="H798"/>
      <c r="I798"/>
      <c r="J798" s="227">
        <f t="shared" si="187"/>
        <v>3.0979138150041163</v>
      </c>
      <c r="K798"/>
      <c r="L798" s="280">
        <f t="shared" si="188"/>
        <v>6.5452423530000012E-2</v>
      </c>
      <c r="M798" s="280">
        <f t="shared" si="189"/>
        <v>0.24198300768029998</v>
      </c>
      <c r="N798" s="281">
        <f t="shared" si="190"/>
        <v>2.3403966437938166</v>
      </c>
      <c r="O798" s="280">
        <v>0.45008174000000001</v>
      </c>
      <c r="P798" s="286">
        <v>0.19636456999999999</v>
      </c>
      <c r="Q798" s="286">
        <v>4.4918420000000001E-2</v>
      </c>
      <c r="R798" s="286">
        <v>3.6996300000000003E-2</v>
      </c>
      <c r="S798" s="219">
        <v>1.9505445999999999E-2</v>
      </c>
      <c r="T798" s="219">
        <v>6.0251303000000004E-4</v>
      </c>
      <c r="U798" s="219">
        <v>8.3481644999999997E-3</v>
      </c>
      <c r="V798" s="219">
        <v>4.2900426000000002E-4</v>
      </c>
      <c r="W798" s="219">
        <v>2.3277261999999999</v>
      </c>
      <c r="X798" s="219">
        <v>2.6318332999999999E-4</v>
      </c>
      <c r="Y798" s="219">
        <v>1.2669692999999999E-2</v>
      </c>
      <c r="Z798" s="286">
        <v>7.8300903000000006E-6</v>
      </c>
      <c r="AA798" s="286">
        <v>7.5078933000000002E-7</v>
      </c>
      <c r="AB798" s="286">
        <v>4.4869554999999999E-12</v>
      </c>
      <c r="AC798"/>
      <c r="AD798" s="227">
        <f t="shared" si="182"/>
        <v>0.45008174000000001</v>
      </c>
      <c r="AE798" s="227">
        <f t="shared" si="183"/>
        <v>0.30716441778999987</v>
      </c>
      <c r="AF798" s="227">
        <f t="shared" si="184"/>
        <v>0.24171274504932999</v>
      </c>
      <c r="AG798" s="227">
        <f t="shared" si="185"/>
        <v>0.24198300768030001</v>
      </c>
      <c r="AH798" s="227">
        <f t="shared" si="186"/>
        <v>2.3403958930044868</v>
      </c>
      <c r="AI798"/>
      <c r="AJ798">
        <v>54.426456999999999</v>
      </c>
      <c r="AK798" s="155">
        <v>48.216901999999997</v>
      </c>
      <c r="AL798" s="155">
        <v>1.4567760000000001</v>
      </c>
      <c r="AM798" s="155">
        <v>0</v>
      </c>
      <c r="AN798" s="155">
        <v>7.2438184000000003E-2</v>
      </c>
      <c r="AO798" s="155">
        <v>3.1159865999999998</v>
      </c>
      <c r="AP798" s="155">
        <v>1.5643541999999999</v>
      </c>
      <c r="AQ798"/>
      <c r="AR798" s="156">
        <v>0.13132948999999999</v>
      </c>
      <c r="AS798" s="156">
        <v>0.12395476</v>
      </c>
      <c r="AT798" s="156">
        <v>3.7157105999999999E-3</v>
      </c>
      <c r="AU798" s="156">
        <v>3.6590162999999998E-3</v>
      </c>
      <c r="AV798" s="282">
        <f t="shared" si="176"/>
        <v>7.4313406210600006E-6</v>
      </c>
      <c r="AW798" s="282">
        <f t="shared" si="177"/>
        <v>1.3741533164164061E-8</v>
      </c>
      <c r="AX798" s="283">
        <f t="shared" si="178"/>
        <v>0.51246727000000003</v>
      </c>
      <c r="AY798" s="157">
        <v>2.7997044999999999E-6</v>
      </c>
      <c r="AZ798" s="157">
        <v>8.4476444999999998E-9</v>
      </c>
      <c r="BA798" s="157">
        <v>2.3078319999999998E-13</v>
      </c>
      <c r="BB798" s="157">
        <v>7.1991756000000002E-10</v>
      </c>
      <c r="BC798" s="157">
        <v>0</v>
      </c>
      <c r="BD798" s="157">
        <v>4.9624714999999998E-9</v>
      </c>
      <c r="BE798" s="157">
        <v>4.2012086000000004E-6</v>
      </c>
      <c r="BF798" s="157">
        <v>7.1331641000000001E-10</v>
      </c>
      <c r="BG798" s="157">
        <v>4.5604115999999997E-9</v>
      </c>
      <c r="BH798" s="157">
        <v>1.3130351E-11</v>
      </c>
      <c r="BI798" s="157">
        <v>5.1564100999999997E-14</v>
      </c>
      <c r="BJ798" s="157">
        <v>6.5643560000000002E-12</v>
      </c>
      <c r="BK798" s="157">
        <v>1.1709223E-13</v>
      </c>
      <c r="BL798" s="157">
        <v>6.6507627000000003E-14</v>
      </c>
      <c r="BM798" s="157">
        <v>4.0258262E-8</v>
      </c>
      <c r="BN798" s="157">
        <v>3.8448687E-7</v>
      </c>
      <c r="BO798" s="157">
        <v>6.0616527999999996E-21</v>
      </c>
      <c r="BP798" s="157">
        <v>0.11026685</v>
      </c>
      <c r="BQ798" s="157">
        <v>0.40220042</v>
      </c>
      <c r="BR798" s="157">
        <v>0</v>
      </c>
      <c r="BS798" s="157">
        <v>0</v>
      </c>
      <c r="BT798" s="157">
        <v>0</v>
      </c>
      <c r="BU798"/>
      <c r="BV798" s="155">
        <v>1.1418821999999999E-3</v>
      </c>
      <c r="BW798" s="155">
        <v>3.3037073999999998E-5</v>
      </c>
      <c r="BX798" s="155">
        <v>8.3663153999999996E-5</v>
      </c>
      <c r="BY798" s="155">
        <v>5.2290022999999998E-8</v>
      </c>
      <c r="BZ798" s="155">
        <v>4.2110687000000001E-5</v>
      </c>
      <c r="CA798" s="155">
        <v>3.2933044000000002E-6</v>
      </c>
      <c r="CB798" s="155">
        <v>4.6398122999999999E-8</v>
      </c>
      <c r="CC798" s="155">
        <v>4.7639469999999996E-6</v>
      </c>
      <c r="CD798" s="155">
        <v>8.1137077000000003E-7</v>
      </c>
      <c r="CE798" s="155">
        <v>5.5352469000000003E-6</v>
      </c>
      <c r="CF798" s="155">
        <v>0</v>
      </c>
      <c r="CG798" s="155">
        <v>1.3404572E-17</v>
      </c>
      <c r="CH798" s="155">
        <v>1.0975611E-13</v>
      </c>
      <c r="CI798" s="155">
        <v>8.9310393999999995E-6</v>
      </c>
      <c r="CJ798" s="155">
        <v>6.0009829999999998E-5</v>
      </c>
      <c r="CK798" s="155">
        <v>8.9962785000000003E-4</v>
      </c>
      <c r="CL798" s="155">
        <v>0</v>
      </c>
      <c r="CM798"/>
      <c r="CN798" s="284">
        <v>9.2899070000000004E-14</v>
      </c>
      <c r="CO798" s="284">
        <v>2.9933656000000002</v>
      </c>
      <c r="CP798" s="285">
        <v>9.0085359000000004E-2</v>
      </c>
      <c r="CQ798" s="284">
        <v>2.3323360000000001E-2</v>
      </c>
      <c r="CR798" s="284">
        <v>5.5579339999999997E-9</v>
      </c>
      <c r="CS798" s="284">
        <v>3.2824481000000001E-7</v>
      </c>
      <c r="CT798" s="284">
        <v>1.7164407000000001E-3</v>
      </c>
      <c r="CU798" s="284">
        <v>0.1583446</v>
      </c>
      <c r="CV798" s="284">
        <v>8.7933077999999997E-6</v>
      </c>
      <c r="CW798" s="284">
        <v>1.1214371999999999E-3</v>
      </c>
      <c r="CX798"/>
      <c r="CY798" s="158"/>
      <c r="CZ798" s="271" t="s">
        <v>2444</v>
      </c>
      <c r="DA798"/>
      <c r="DB798" s="247"/>
      <c r="DC798"/>
      <c r="DD798"/>
      <c r="DE798"/>
      <c r="DF798"/>
      <c r="DG798"/>
      <c r="DH798"/>
      <c r="DI798"/>
      <c r="DJ798"/>
      <c r="DK798"/>
      <c r="DL798"/>
    </row>
    <row r="799" spans="1:116" ht="13.8" customHeight="1">
      <c r="A799" t="s">
        <v>1733</v>
      </c>
      <c r="B799" s="188" t="s">
        <v>317</v>
      </c>
      <c r="C799" s="151" t="str">
        <f t="shared" si="191"/>
        <v>A.100.30.111</v>
      </c>
      <c r="D799" s="54" t="s">
        <v>33</v>
      </c>
      <c r="E799" s="150" t="s">
        <v>352</v>
      </c>
      <c r="F799" s="153" t="str">
        <f t="shared" si="192"/>
        <v>CuZn40 (Muntz metal)</v>
      </c>
      <c r="G799" s="154">
        <f t="shared" si="193"/>
        <v>3.0283805999999998</v>
      </c>
      <c r="H799"/>
      <c r="I799"/>
      <c r="J799" s="227">
        <f t="shared" si="187"/>
        <v>3.0564698752220205</v>
      </c>
      <c r="K799"/>
      <c r="L799" s="280">
        <f t="shared" si="188"/>
        <v>6.244014254E-2</v>
      </c>
      <c r="M799" s="280">
        <f t="shared" si="189"/>
        <v>0.24443838973340001</v>
      </c>
      <c r="N799" s="281">
        <f t="shared" si="190"/>
        <v>2.2953342529486203</v>
      </c>
      <c r="O799" s="280">
        <v>0.45425708999999997</v>
      </c>
      <c r="P799" s="286">
        <v>0.20060854</v>
      </c>
      <c r="Q799" s="219">
        <v>4.3150621E-2</v>
      </c>
      <c r="R799" s="286">
        <v>3.5320654999999999E-2</v>
      </c>
      <c r="S799" s="219">
        <v>1.8591987000000001E-2</v>
      </c>
      <c r="T799" s="219">
        <v>5.7510714000000003E-4</v>
      </c>
      <c r="U799" s="219">
        <v>7.9523934000000004E-3</v>
      </c>
      <c r="V799" s="219">
        <v>4.1642135E-4</v>
      </c>
      <c r="W799" s="219">
        <v>2.2832279999999998</v>
      </c>
      <c r="X799" s="219">
        <v>2.5517517999999999E-4</v>
      </c>
      <c r="Y799" s="219">
        <v>1.2105525000000001E-2</v>
      </c>
      <c r="Z799" s="286">
        <v>7.6322033999999992E-6</v>
      </c>
      <c r="AA799" s="286">
        <v>7.2794427000000002E-7</v>
      </c>
      <c r="AB799" s="286">
        <v>4.3504261000000002E-12</v>
      </c>
      <c r="AC799"/>
      <c r="AD799" s="227">
        <f t="shared" si="182"/>
        <v>0.45425708999999997</v>
      </c>
      <c r="AE799" s="227">
        <f t="shared" si="183"/>
        <v>0.30661572488999989</v>
      </c>
      <c r="AF799" s="227">
        <f t="shared" si="184"/>
        <v>0.24417631029427</v>
      </c>
      <c r="AG799" s="227">
        <f t="shared" si="185"/>
        <v>0.24443838973340001</v>
      </c>
      <c r="AH799" s="227">
        <f t="shared" si="186"/>
        <v>2.2953335250043501</v>
      </c>
      <c r="AI799"/>
      <c r="AJ799">
        <v>55.254148000000001</v>
      </c>
      <c r="AK799" s="155">
        <v>49.336699000000003</v>
      </c>
      <c r="AL799" s="155">
        <v>1.3896915999999999</v>
      </c>
      <c r="AM799" s="155">
        <v>0</v>
      </c>
      <c r="AN799" s="155">
        <v>6.9188066000000006E-2</v>
      </c>
      <c r="AO799" s="155">
        <v>2.9682645000000001</v>
      </c>
      <c r="AP799" s="155">
        <v>1.4903047</v>
      </c>
      <c r="AQ799"/>
      <c r="AR799" s="156">
        <v>0.13230117999999999</v>
      </c>
      <c r="AS799" s="156">
        <v>0.12481618</v>
      </c>
      <c r="AT799" s="156">
        <v>3.7459533999999999E-3</v>
      </c>
      <c r="AU799" s="156">
        <v>3.739048E-3</v>
      </c>
      <c r="AV799" s="282">
        <f t="shared" si="176"/>
        <v>7.4829845066700002E-6</v>
      </c>
      <c r="AW799" s="282">
        <f t="shared" si="177"/>
        <v>1.3853377840855876E-8</v>
      </c>
      <c r="AX799" s="283">
        <f t="shared" si="178"/>
        <v>0.52367618000000005</v>
      </c>
      <c r="AY799" s="157">
        <v>2.8248123000000002E-6</v>
      </c>
      <c r="AZ799" s="157">
        <v>8.5233883999999994E-9</v>
      </c>
      <c r="BA799" s="157">
        <v>2.3285351E-13</v>
      </c>
      <c r="BB799" s="157">
        <v>6.8564666999999996E-10</v>
      </c>
      <c r="BC799" s="157">
        <v>0</v>
      </c>
      <c r="BD799" s="157">
        <v>4.7287520000000001E-9</v>
      </c>
      <c r="BE799" s="157">
        <v>4.2482368999999999E-6</v>
      </c>
      <c r="BF799" s="157">
        <v>6.7990964999999997E-10</v>
      </c>
      <c r="BG799" s="157">
        <v>4.6308649000000002E-9</v>
      </c>
      <c r="BH799" s="157">
        <v>1.2505239999999999E-11</v>
      </c>
      <c r="BI799" s="157">
        <v>4.9110517E-14</v>
      </c>
      <c r="BJ799" s="157">
        <v>6.2527711999999997E-12</v>
      </c>
      <c r="BK799" s="157">
        <v>1.1156407000000001E-13</v>
      </c>
      <c r="BL799" s="157">
        <v>6.3351552999999994E-14</v>
      </c>
      <c r="BM799" s="157">
        <v>3.8341387999999997E-8</v>
      </c>
      <c r="BN799" s="157">
        <v>3.6617952000000002E-7</v>
      </c>
      <c r="BO799" s="157">
        <v>5.8772085000000002E-21</v>
      </c>
      <c r="BP799" s="157">
        <v>0.10647011000000001</v>
      </c>
      <c r="BQ799" s="157">
        <v>0.41720606999999998</v>
      </c>
      <c r="BR799" s="157">
        <v>0</v>
      </c>
      <c r="BS799" s="157">
        <v>0</v>
      </c>
      <c r="BT799" s="157">
        <v>0</v>
      </c>
      <c r="BU799"/>
      <c r="BV799" s="155">
        <v>1.1263553E-3</v>
      </c>
      <c r="BW799" s="155">
        <v>3.3446903000000001E-5</v>
      </c>
      <c r="BX799" s="155">
        <v>8.4439287000000001E-5</v>
      </c>
      <c r="BY799" s="155">
        <v>5.0759326000000003E-8</v>
      </c>
      <c r="BZ799" s="155">
        <v>4.1748381999999999E-5</v>
      </c>
      <c r="CA799" s="155">
        <v>3.1367047000000001E-6</v>
      </c>
      <c r="CB799" s="155">
        <v>4.4192268000000002E-8</v>
      </c>
      <c r="CC799" s="155">
        <v>4.5374302000000002E-6</v>
      </c>
      <c r="CD799" s="155">
        <v>7.7455239999999998E-7</v>
      </c>
      <c r="CE799" s="155">
        <v>5.2732197999999996E-6</v>
      </c>
      <c r="CF799" s="155">
        <v>0</v>
      </c>
      <c r="CG799" s="155">
        <v>1.2996696999999999E-17</v>
      </c>
      <c r="CH799" s="155">
        <v>1.0641645E-13</v>
      </c>
      <c r="CI799" s="155">
        <v>8.6509113000000004E-6</v>
      </c>
      <c r="CJ799" s="155">
        <v>6.1318941000000006E-5</v>
      </c>
      <c r="CK799" s="155">
        <v>8.8293397000000005E-4</v>
      </c>
      <c r="CL799" s="155">
        <v>0</v>
      </c>
      <c r="CM799"/>
      <c r="CN799" s="284">
        <v>9.0072331999999998E-14</v>
      </c>
      <c r="CO799" s="284">
        <v>3.0215432</v>
      </c>
      <c r="CP799" s="285">
        <v>8.5804874000000003E-2</v>
      </c>
      <c r="CQ799" s="284">
        <v>2.3569530000000002E-2</v>
      </c>
      <c r="CR799" s="284">
        <v>5.2937405000000001E-9</v>
      </c>
      <c r="CS799" s="284">
        <v>3.1266917000000001E-7</v>
      </c>
      <c r="CT799" s="284">
        <v>1.7178766999999999E-3</v>
      </c>
      <c r="CU799" s="284">
        <v>0.15084447000000001</v>
      </c>
      <c r="CV799" s="284">
        <v>8.3746751999999994E-6</v>
      </c>
      <c r="CW799" s="284">
        <v>1.0681143999999999E-3</v>
      </c>
      <c r="CX799"/>
      <c r="CY799" s="158"/>
      <c r="CZ799" s="271" t="s">
        <v>2445</v>
      </c>
      <c r="DA799"/>
      <c r="DB799" s="247"/>
      <c r="DC799"/>
      <c r="DD799"/>
      <c r="DE799"/>
      <c r="DF799" s="48"/>
      <c r="DG799"/>
      <c r="DH799"/>
      <c r="DI799"/>
      <c r="DJ799"/>
      <c r="DK799"/>
      <c r="DL799"/>
    </row>
    <row r="800" spans="1:116" ht="13.8" customHeight="1">
      <c r="A800" t="s">
        <v>1734</v>
      </c>
      <c r="B800" s="188" t="s">
        <v>317</v>
      </c>
      <c r="C800" s="151" t="str">
        <f t="shared" si="191"/>
        <v>A.100.30.112</v>
      </c>
      <c r="D800" s="54" t="s">
        <v>33</v>
      </c>
      <c r="E800" s="150" t="s">
        <v>352</v>
      </c>
      <c r="F800" s="153" t="str">
        <f t="shared" si="192"/>
        <v>CuZn40Pb (Brass alloy, alpha-beta, machinable)</v>
      </c>
      <c r="G800" s="154">
        <f t="shared" si="193"/>
        <v>3.0040612666666666</v>
      </c>
      <c r="H800"/>
      <c r="I800"/>
      <c r="J800" s="227">
        <f t="shared" si="187"/>
        <v>3.030370655227137</v>
      </c>
      <c r="K800"/>
      <c r="L800" s="280">
        <f t="shared" si="188"/>
        <v>6.2365704599999995E-2</v>
      </c>
      <c r="M800" s="280">
        <f t="shared" si="189"/>
        <v>0.2485749543245</v>
      </c>
      <c r="N800" s="281">
        <f t="shared" si="190"/>
        <v>2.2688208063026369</v>
      </c>
      <c r="O800" s="280">
        <v>0.45060918999999999</v>
      </c>
      <c r="P800" s="286">
        <v>0.20526681999999999</v>
      </c>
      <c r="Q800" s="219">
        <v>4.2220260000000003E-2</v>
      </c>
      <c r="R800" s="286">
        <v>3.5058276999999999E-2</v>
      </c>
      <c r="S800" s="219">
        <v>1.8382691E-2</v>
      </c>
      <c r="T800" s="219">
        <v>5.6792300000000002E-4</v>
      </c>
      <c r="U800" s="219">
        <v>8.3568136000000005E-3</v>
      </c>
      <c r="V800" s="219">
        <v>8.3429368000000005E-4</v>
      </c>
      <c r="W800" s="219">
        <v>2.2561677000000002</v>
      </c>
      <c r="X800" s="219">
        <v>2.4618523E-4</v>
      </c>
      <c r="Y800" s="219">
        <v>1.2652404000000001E-2</v>
      </c>
      <c r="Z800" s="286">
        <v>7.3954145E-6</v>
      </c>
      <c r="AA800" s="286">
        <v>7.0229843999999999E-7</v>
      </c>
      <c r="AB800" s="286">
        <v>4.1971585000000002E-12</v>
      </c>
      <c r="AC800"/>
      <c r="AD800" s="227">
        <f t="shared" si="182"/>
        <v>0.45060918999999999</v>
      </c>
      <c r="AE800" s="227">
        <f t="shared" si="183"/>
        <v>0.31068707828000003</v>
      </c>
      <c r="AF800" s="227">
        <f t="shared" si="184"/>
        <v>0.24832207597843997</v>
      </c>
      <c r="AG800" s="227">
        <f t="shared" si="185"/>
        <v>0.2485749543245</v>
      </c>
      <c r="AH800" s="227">
        <f t="shared" si="186"/>
        <v>2.2688201040041971</v>
      </c>
      <c r="AI800"/>
      <c r="AJ800">
        <v>54.739511</v>
      </c>
      <c r="AK800" s="155">
        <v>48.884121999999998</v>
      </c>
      <c r="AL800" s="155">
        <v>1.4615495999999999</v>
      </c>
      <c r="AM800" s="155">
        <v>0</v>
      </c>
      <c r="AN800" s="155">
        <v>6.6593492000000004E-2</v>
      </c>
      <c r="AO800" s="155">
        <v>2.8616644999999998</v>
      </c>
      <c r="AP800" s="155">
        <v>1.4655814</v>
      </c>
      <c r="AQ800"/>
      <c r="AR800" s="156">
        <v>0.13280226000000001</v>
      </c>
      <c r="AS800" s="156">
        <v>0.12532835000000001</v>
      </c>
      <c r="AT800" s="156">
        <v>3.7443914999999999E-3</v>
      </c>
      <c r="AU800" s="156">
        <v>3.7295192999999998E-3</v>
      </c>
      <c r="AV800" s="282">
        <f t="shared" si="176"/>
        <v>7.51369018356E-6</v>
      </c>
      <c r="AW800" s="282">
        <f t="shared" si="177"/>
        <v>1.3847601740786671E-8</v>
      </c>
      <c r="AX800" s="283">
        <f t="shared" si="178"/>
        <v>0.52234164999999999</v>
      </c>
      <c r="AY800" s="157">
        <v>2.8016891000000001E-6</v>
      </c>
      <c r="AZ800" s="157">
        <v>8.4536106000000007E-9</v>
      </c>
      <c r="BA800" s="157">
        <v>2.3094775999999999E-13</v>
      </c>
      <c r="BB800" s="157">
        <v>6.5936546000000001E-10</v>
      </c>
      <c r="BC800" s="157">
        <v>0</v>
      </c>
      <c r="BD800" s="157">
        <v>4.5767841000000001E-9</v>
      </c>
      <c r="BE800" s="157">
        <v>4.3175319999999998E-6</v>
      </c>
      <c r="BF800" s="157">
        <v>6.6052328000000004E-10</v>
      </c>
      <c r="BG800" s="157">
        <v>4.7145746999999996E-9</v>
      </c>
      <c r="BH800" s="157">
        <v>1.2025896999999999E-11</v>
      </c>
      <c r="BI800" s="157">
        <v>4.722827E-14</v>
      </c>
      <c r="BJ800" s="157">
        <v>6.4171357999999999E-12</v>
      </c>
      <c r="BK800" s="157">
        <v>1.0991063E-13</v>
      </c>
      <c r="BL800" s="157">
        <v>6.2041321000000002E-14</v>
      </c>
      <c r="BM800" s="157">
        <v>3.6880344E-8</v>
      </c>
      <c r="BN800" s="157">
        <v>3.5235258999999997E-7</v>
      </c>
      <c r="BO800" s="157">
        <v>5.6701514999999997E-21</v>
      </c>
      <c r="BP800" s="157">
        <v>0.1067419</v>
      </c>
      <c r="BQ800" s="157">
        <v>0.41559974999999999</v>
      </c>
      <c r="BR800" s="157">
        <v>0</v>
      </c>
      <c r="BS800" s="157">
        <v>0</v>
      </c>
      <c r="BT800" s="157">
        <v>0</v>
      </c>
      <c r="BU800"/>
      <c r="BV800" s="155">
        <v>1.0968784000000001E-3</v>
      </c>
      <c r="BW800" s="155">
        <v>3.3965764999999997E-5</v>
      </c>
      <c r="BX800" s="155">
        <v>8.3761199000000004E-5</v>
      </c>
      <c r="BY800" s="155">
        <v>1.0029085000000001E-7</v>
      </c>
      <c r="BZ800" s="155">
        <v>4.2081398999999997E-5</v>
      </c>
      <c r="CA800" s="155">
        <v>3.0165036000000002E-6</v>
      </c>
      <c r="CB800" s="155">
        <v>4.2498858000000003E-8</v>
      </c>
      <c r="CC800" s="155">
        <v>4.3635544999999997E-6</v>
      </c>
      <c r="CD800" s="155">
        <v>7.9953850999999997E-7</v>
      </c>
      <c r="CE800" s="155">
        <v>5.5568931000000001E-6</v>
      </c>
      <c r="CF800" s="155">
        <v>0</v>
      </c>
      <c r="CG800" s="155">
        <v>1.2538816999999999E-17</v>
      </c>
      <c r="CH800" s="155">
        <v>1.0266734000000001E-13</v>
      </c>
      <c r="CI800" s="155">
        <v>8.6448593000000002E-6</v>
      </c>
      <c r="CJ800" s="155">
        <v>6.0882221000000002E-5</v>
      </c>
      <c r="CK800" s="155">
        <v>8.5366363999999999E-4</v>
      </c>
      <c r="CL800" s="155">
        <v>0</v>
      </c>
      <c r="CM800"/>
      <c r="CN800" s="284">
        <v>8.6899039000000003E-14</v>
      </c>
      <c r="CO800" s="284">
        <v>2.9974859</v>
      </c>
      <c r="CP800" s="285">
        <v>8.2517313999999994E-2</v>
      </c>
      <c r="CQ800" s="284">
        <v>2.3898254000000001E-2</v>
      </c>
      <c r="CR800" s="284">
        <v>5.2730002000000004E-9</v>
      </c>
      <c r="CS800" s="284">
        <v>3.2226786999999999E-7</v>
      </c>
      <c r="CT800" s="284">
        <v>1.7398583E-3</v>
      </c>
      <c r="CU800" s="284">
        <v>0.14753759999999999</v>
      </c>
      <c r="CV800" s="284">
        <v>8.0536627999999994E-6</v>
      </c>
      <c r="CW800" s="284">
        <v>1.0271837999999999E-3</v>
      </c>
      <c r="CX800"/>
      <c r="CY800" s="158"/>
      <c r="CZ800" s="271" t="s">
        <v>2446</v>
      </c>
      <c r="DA800"/>
      <c r="DB800" s="247"/>
      <c r="DC800"/>
      <c r="DD800"/>
      <c r="DE800" s="48"/>
      <c r="DF800"/>
      <c r="DG800"/>
      <c r="DH800"/>
      <c r="DI800"/>
      <c r="DJ800"/>
      <c r="DK800"/>
      <c r="DL800"/>
    </row>
    <row r="801" spans="1:116" ht="13.8" customHeight="1">
      <c r="A801" t="s">
        <v>830</v>
      </c>
      <c r="B801" s="188" t="s">
        <v>317</v>
      </c>
      <c r="C801" s="151" t="str">
        <f t="shared" si="191"/>
        <v>A.100.30.113</v>
      </c>
      <c r="D801" s="54" t="s">
        <v>33</v>
      </c>
      <c r="E801" s="150" t="s">
        <v>352</v>
      </c>
      <c r="F801" s="153" t="str">
        <f t="shared" si="192"/>
        <v>G-CuAl10Fe</v>
      </c>
      <c r="G801" s="154">
        <f t="shared" si="193"/>
        <v>3.1773003333333336</v>
      </c>
      <c r="H801"/>
      <c r="I801"/>
      <c r="J801" s="227">
        <f t="shared" si="187"/>
        <v>3.3720183950546465</v>
      </c>
      <c r="K801"/>
      <c r="L801" s="280">
        <f t="shared" si="188"/>
        <v>9.846362673999999E-2</v>
      </c>
      <c r="M801" s="280">
        <f t="shared" si="189"/>
        <v>0.207794966282</v>
      </c>
      <c r="N801" s="281">
        <f t="shared" si="190"/>
        <v>2.5891647520326462</v>
      </c>
      <c r="O801" s="280">
        <v>0.47659505000000002</v>
      </c>
      <c r="P801" s="286">
        <v>0.13906383999999999</v>
      </c>
      <c r="Q801" s="219">
        <v>6.7777374000000001E-2</v>
      </c>
      <c r="R801" s="286">
        <v>5.8838794E-2</v>
      </c>
      <c r="S801" s="219">
        <v>2.7244404999999999E-2</v>
      </c>
      <c r="T801" s="219">
        <v>8.2518773999999998E-4</v>
      </c>
      <c r="U801" s="219">
        <v>1.155524E-2</v>
      </c>
      <c r="V801" s="219">
        <v>5.7761963999999996E-4</v>
      </c>
      <c r="W801" s="219">
        <v>2.5702417</v>
      </c>
      <c r="X801" s="219">
        <v>3.6248569999999998E-4</v>
      </c>
      <c r="Y801" s="219">
        <v>1.8921760999999999E-2</v>
      </c>
      <c r="Z801" s="286">
        <v>1.3646942E-5</v>
      </c>
      <c r="AA801" s="286">
        <v>1.2592961999999999E-6</v>
      </c>
      <c r="AB801" s="286">
        <v>3.1736445999999997E-8</v>
      </c>
      <c r="AC801"/>
      <c r="AD801" s="227">
        <f t="shared" si="182"/>
        <v>0.47659505000000002</v>
      </c>
      <c r="AE801" s="227">
        <f t="shared" si="183"/>
        <v>0.30588246038000011</v>
      </c>
      <c r="AF801" s="227">
        <f t="shared" si="184"/>
        <v>0.20742009293620001</v>
      </c>
      <c r="AG801" s="227">
        <f t="shared" si="185"/>
        <v>0.207794966282</v>
      </c>
      <c r="AH801" s="227">
        <f t="shared" si="186"/>
        <v>2.589163492736446</v>
      </c>
      <c r="AI801"/>
      <c r="AJ801">
        <v>47.325825999999999</v>
      </c>
      <c r="AK801" s="155">
        <v>37.615251999999998</v>
      </c>
      <c r="AL801" s="155">
        <v>2.1165929000000001</v>
      </c>
      <c r="AM801" s="155">
        <v>0</v>
      </c>
      <c r="AN801" s="155">
        <v>0.10622924</v>
      </c>
      <c r="AO801" s="155">
        <v>4.5237825000000003</v>
      </c>
      <c r="AP801" s="155">
        <v>2.9639690999999999</v>
      </c>
      <c r="AQ801"/>
      <c r="AR801" s="156">
        <v>0.12364628</v>
      </c>
      <c r="AS801" s="156">
        <v>0.11739059</v>
      </c>
      <c r="AT801" s="156">
        <v>3.7069981E-3</v>
      </c>
      <c r="AU801" s="156">
        <v>2.5486907E-3</v>
      </c>
      <c r="AV801" s="282">
        <f t="shared" si="176"/>
        <v>7.0378054519800003E-6</v>
      </c>
      <c r="AW801" s="282">
        <f t="shared" si="177"/>
        <v>1.3709312643343218E-8</v>
      </c>
      <c r="AX801" s="283">
        <f t="shared" si="178"/>
        <v>0.35695948</v>
      </c>
      <c r="AY801" s="157">
        <v>2.9734135E-6</v>
      </c>
      <c r="AZ801" s="157">
        <v>8.9720172999999998E-9</v>
      </c>
      <c r="BA801" s="157">
        <v>2.4509635E-13</v>
      </c>
      <c r="BB801" s="157">
        <v>9.9415997999999992E-10</v>
      </c>
      <c r="BC801" s="157">
        <v>0</v>
      </c>
      <c r="BD801" s="157">
        <v>7.9383920000000006E-9</v>
      </c>
      <c r="BE801" s="157">
        <v>3.4686243000000002E-6</v>
      </c>
      <c r="BF801" s="157">
        <v>1.1401974000000001E-9</v>
      </c>
      <c r="BG801" s="157">
        <v>3.5692800999999999E-9</v>
      </c>
      <c r="BH801" s="157">
        <v>1.8154687999999999E-11</v>
      </c>
      <c r="BI801" s="157">
        <v>8.8537720999999994E-14</v>
      </c>
      <c r="BJ801" s="157">
        <v>9.0731172000000004E-12</v>
      </c>
      <c r="BK801" s="157">
        <v>1.6410343999999999E-13</v>
      </c>
      <c r="BL801" s="157">
        <v>9.2300623999999997E-14</v>
      </c>
      <c r="BM801" s="157">
        <v>5.5616469999999997E-8</v>
      </c>
      <c r="BN801" s="157">
        <v>5.3121863000000002E-7</v>
      </c>
      <c r="BO801" s="157">
        <v>8.2173727999999997E-21</v>
      </c>
      <c r="BP801" s="157">
        <v>0.13955592999999999</v>
      </c>
      <c r="BQ801" s="157">
        <v>0.21740355</v>
      </c>
      <c r="BR801" s="157">
        <v>0</v>
      </c>
      <c r="BS801" s="157">
        <v>0</v>
      </c>
      <c r="BT801" s="157">
        <v>0</v>
      </c>
      <c r="BU801"/>
      <c r="BV801" s="155">
        <v>1.2023070999999999E-3</v>
      </c>
      <c r="BW801" s="155">
        <v>2.7164536999999998E-5</v>
      </c>
      <c r="BX801" s="155">
        <v>8.8591564999999998E-5</v>
      </c>
      <c r="BY801" s="155">
        <v>7.0594887999999995E-8</v>
      </c>
      <c r="BZ801" s="155">
        <v>4.2713302000000002E-5</v>
      </c>
      <c r="CA801" s="155">
        <v>5.2411190999999999E-6</v>
      </c>
      <c r="CB801" s="155">
        <v>6.4652318000000004E-8</v>
      </c>
      <c r="CC801" s="155">
        <v>7.6309675999999997E-6</v>
      </c>
      <c r="CD801" s="155">
        <v>1.1118134E-6</v>
      </c>
      <c r="CE801" s="155">
        <v>7.6610658000000007E-6</v>
      </c>
      <c r="CF801" s="155">
        <v>0</v>
      </c>
      <c r="CG801" s="155">
        <v>1.8171672000000001E-17</v>
      </c>
      <c r="CH801" s="155">
        <v>1.4878894E-13</v>
      </c>
      <c r="CI801" s="155">
        <v>1.2553300000000001E-5</v>
      </c>
      <c r="CJ801" s="155">
        <v>4.7668076E-5</v>
      </c>
      <c r="CK801" s="155">
        <v>9.6183607000000003E-4</v>
      </c>
      <c r="CL801" s="155">
        <v>0</v>
      </c>
      <c r="CM801"/>
      <c r="CN801" s="284">
        <v>1.2593698999999999E-13</v>
      </c>
      <c r="CO801" s="284">
        <v>3.1641362000000002</v>
      </c>
      <c r="CP801" s="285">
        <v>0.14446879000000001</v>
      </c>
      <c r="CQ801" s="284">
        <v>1.9738676E-2</v>
      </c>
      <c r="CR801" s="284">
        <v>7.6862752000000002E-9</v>
      </c>
      <c r="CS801" s="284">
        <v>4.5393831000000001E-7</v>
      </c>
      <c r="CT801" s="284">
        <v>1.5742970999999999E-3</v>
      </c>
      <c r="CU801" s="284">
        <v>0.21978365</v>
      </c>
      <c r="CV801" s="284">
        <v>1.2157952999999999E-5</v>
      </c>
      <c r="CW801" s="284">
        <v>1.7983642000000001E-3</v>
      </c>
      <c r="CX801"/>
      <c r="CY801" s="158"/>
      <c r="CZ801" s="271" t="s">
        <v>2447</v>
      </c>
      <c r="DA801"/>
      <c r="DB801" s="247"/>
      <c r="DC801"/>
      <c r="DD801"/>
      <c r="DE801"/>
      <c r="DF801"/>
      <c r="DG801"/>
      <c r="DH801"/>
      <c r="DI801"/>
      <c r="DJ801"/>
      <c r="DK801"/>
      <c r="DL801"/>
    </row>
    <row r="802" spans="1:116" ht="13.8" customHeight="1">
      <c r="A802" t="s">
        <v>831</v>
      </c>
      <c r="B802" s="188" t="s">
        <v>317</v>
      </c>
      <c r="C802" s="151" t="str">
        <f t="shared" si="191"/>
        <v>A.100.30.114</v>
      </c>
      <c r="D802" s="54" t="s">
        <v>33</v>
      </c>
      <c r="E802" s="150" t="s">
        <v>352</v>
      </c>
      <c r="F802" s="153" t="str">
        <f t="shared" si="192"/>
        <v>G-CuAl10Ni</v>
      </c>
      <c r="G802" s="154">
        <f t="shared" si="193"/>
        <v>3.6506872666666665</v>
      </c>
      <c r="H802"/>
      <c r="I802"/>
      <c r="J802" s="227">
        <f t="shared" si="187"/>
        <v>4.5227230632795994</v>
      </c>
      <c r="K802"/>
      <c r="L802" s="280">
        <f t="shared" si="188"/>
        <v>0.11817607642000001</v>
      </c>
      <c r="M802" s="280">
        <f t="shared" si="189"/>
        <v>0.84438601490800014</v>
      </c>
      <c r="N802" s="281">
        <f t="shared" si="190"/>
        <v>3.012557881951599</v>
      </c>
      <c r="O802" s="280">
        <v>0.54760308999999996</v>
      </c>
      <c r="P802" s="286">
        <v>0.77863647000000002</v>
      </c>
      <c r="Q802" s="219">
        <v>6.4848427E-2</v>
      </c>
      <c r="R802" s="286">
        <v>8.1674017000000002E-2</v>
      </c>
      <c r="S802" s="219">
        <v>2.5109263E-2</v>
      </c>
      <c r="T802" s="219">
        <v>7.6090642000000005E-4</v>
      </c>
      <c r="U802" s="219">
        <v>1.063189E-2</v>
      </c>
      <c r="V802" s="219">
        <v>5.4585988000000005E-4</v>
      </c>
      <c r="W802" s="219">
        <v>2.9945827</v>
      </c>
      <c r="X802" s="219">
        <v>3.4212598000000002E-4</v>
      </c>
      <c r="Y802" s="219">
        <v>1.7973948999999999E-2</v>
      </c>
      <c r="Z802" s="286">
        <v>1.3132048E-5</v>
      </c>
      <c r="AA802" s="286">
        <v>1.2012154999999999E-6</v>
      </c>
      <c r="AB802" s="286">
        <v>3.1736099000000002E-8</v>
      </c>
      <c r="AC802"/>
      <c r="AD802" s="227">
        <f t="shared" si="182"/>
        <v>0.54760308999999996</v>
      </c>
      <c r="AE802" s="227">
        <f t="shared" si="183"/>
        <v>0.96220683330000012</v>
      </c>
      <c r="AF802" s="227">
        <f t="shared" si="184"/>
        <v>0.84403195809550002</v>
      </c>
      <c r="AG802" s="227">
        <f t="shared" si="185"/>
        <v>0.84438601490800014</v>
      </c>
      <c r="AH802" s="227">
        <f t="shared" si="186"/>
        <v>3.0125566807360991</v>
      </c>
      <c r="AI802"/>
      <c r="AJ802">
        <v>56.454152000000001</v>
      </c>
      <c r="AK802" s="155">
        <v>47.425984999999997</v>
      </c>
      <c r="AL802" s="155">
        <v>1.9595648000000001</v>
      </c>
      <c r="AM802" s="155">
        <v>0</v>
      </c>
      <c r="AN802" s="155">
        <v>9.8571882999999999E-2</v>
      </c>
      <c r="AO802" s="155">
        <v>4.1789296</v>
      </c>
      <c r="AP802" s="155">
        <v>2.7911005000000002</v>
      </c>
      <c r="AQ802"/>
      <c r="AR802" s="156">
        <v>0.32750442000000002</v>
      </c>
      <c r="AS802" s="156">
        <v>0.31631067000000002</v>
      </c>
      <c r="AT802" s="156">
        <v>7.7380705000000003E-3</v>
      </c>
      <c r="AU802" s="156">
        <v>3.4556823E-3</v>
      </c>
      <c r="AV802" s="282">
        <f t="shared" si="176"/>
        <v>1.8963469468540003E-5</v>
      </c>
      <c r="AW802" s="282">
        <f t="shared" si="177"/>
        <v>2.8617125040488748E-8</v>
      </c>
      <c r="AX802" s="283">
        <f t="shared" si="178"/>
        <v>0.48398911</v>
      </c>
      <c r="AY802" s="157">
        <v>3.4110279E-6</v>
      </c>
      <c r="AZ802" s="157">
        <v>1.0292377E-8</v>
      </c>
      <c r="BA802" s="157">
        <v>2.8117251000000002E-13</v>
      </c>
      <c r="BB802" s="157">
        <v>9.1419053999999995E-10</v>
      </c>
      <c r="BC802" s="157">
        <v>0</v>
      </c>
      <c r="BD802" s="157">
        <v>8.2445499999999992E-9</v>
      </c>
      <c r="BE802" s="157">
        <v>1.5003638E-5</v>
      </c>
      <c r="BF802" s="157">
        <v>1.256811E-9</v>
      </c>
      <c r="BG802" s="157">
        <v>1.7042278000000001E-8</v>
      </c>
      <c r="BH802" s="157">
        <v>1.6696043000000001E-11</v>
      </c>
      <c r="BI802" s="157">
        <v>9.1447507000000005E-14</v>
      </c>
      <c r="BJ802" s="157">
        <v>8.3459454999999994E-12</v>
      </c>
      <c r="BK802" s="157">
        <v>1.5822366999999999E-13</v>
      </c>
      <c r="BL802" s="157">
        <v>8.6208293999999997E-14</v>
      </c>
      <c r="BM802" s="157">
        <v>5.1143718000000001E-8</v>
      </c>
      <c r="BN802" s="157">
        <v>4.8850110999999996E-7</v>
      </c>
      <c r="BO802" s="157">
        <v>7.7484466000000002E-21</v>
      </c>
      <c r="BP802" s="157">
        <v>0.15960363</v>
      </c>
      <c r="BQ802" s="157">
        <v>0.32438548</v>
      </c>
      <c r="BR802" s="157">
        <v>0</v>
      </c>
      <c r="BS802" s="157">
        <v>0</v>
      </c>
      <c r="BT802" s="157">
        <v>0</v>
      </c>
      <c r="BU802"/>
      <c r="BV802" s="155">
        <v>1.3296528E-3</v>
      </c>
      <c r="BW802" s="155">
        <v>1.1987432000000001E-4</v>
      </c>
      <c r="BX802" s="155">
        <v>1.0179085E-4</v>
      </c>
      <c r="BY802" s="155">
        <v>6.6903458999999998E-8</v>
      </c>
      <c r="BZ802" s="155">
        <v>1.1744668999999999E-4</v>
      </c>
      <c r="CA802" s="155">
        <v>4.8756368E-6</v>
      </c>
      <c r="CB802" s="155">
        <v>5.9504000000000001E-8</v>
      </c>
      <c r="CC802" s="155">
        <v>7.1023034000000002E-6</v>
      </c>
      <c r="CD802" s="155">
        <v>1.0254407999999999E-6</v>
      </c>
      <c r="CE802" s="155">
        <v>7.0501552E-6</v>
      </c>
      <c r="CF802" s="155">
        <v>0</v>
      </c>
      <c r="CG802" s="155">
        <v>1.7134701E-17</v>
      </c>
      <c r="CH802" s="155">
        <v>1.4029826999999999E-13</v>
      </c>
      <c r="CI802" s="155">
        <v>2.2968148999999999E-5</v>
      </c>
      <c r="CJ802" s="155">
        <v>5.9362213000000001E-5</v>
      </c>
      <c r="CK802" s="155">
        <v>8.8803063999999998E-4</v>
      </c>
      <c r="CL802" s="155">
        <v>0</v>
      </c>
      <c r="CM802"/>
      <c r="CN802" s="284">
        <v>1.1875037E-13</v>
      </c>
      <c r="CO802" s="284">
        <v>3.6383209000000001</v>
      </c>
      <c r="CP802" s="285">
        <v>0.15744348999999999</v>
      </c>
      <c r="CQ802" s="284">
        <v>8.3089471999999998E-2</v>
      </c>
      <c r="CR802" s="284">
        <v>7.0697553000000004E-9</v>
      </c>
      <c r="CS802" s="284">
        <v>4.1758721000000001E-7</v>
      </c>
      <c r="CT802" s="284">
        <v>5.4139367000000001E-3</v>
      </c>
      <c r="CU802" s="284">
        <v>0.20573786999999999</v>
      </c>
      <c r="CV802" s="284">
        <v>1.1181108000000001E-5</v>
      </c>
      <c r="CW802" s="284">
        <v>1.6768652000000001E-3</v>
      </c>
      <c r="CX802"/>
      <c r="CY802" s="158"/>
      <c r="CZ802" s="271" t="s">
        <v>2448</v>
      </c>
      <c r="DA802"/>
      <c r="DB802" s="247"/>
      <c r="DC802"/>
      <c r="DD802"/>
      <c r="DE802"/>
      <c r="DF802"/>
      <c r="DG802"/>
      <c r="DH802"/>
      <c r="DI802"/>
      <c r="DJ802"/>
      <c r="DK802"/>
      <c r="DL802"/>
    </row>
    <row r="803" spans="1:116" ht="13.8" customHeight="1">
      <c r="A803" t="s">
        <v>832</v>
      </c>
      <c r="B803" s="188" t="s">
        <v>317</v>
      </c>
      <c r="C803" s="151" t="str">
        <f t="shared" si="191"/>
        <v>A.100.30.115</v>
      </c>
      <c r="D803" s="54" t="s">
        <v>33</v>
      </c>
      <c r="E803" s="150" t="s">
        <v>352</v>
      </c>
      <c r="F803" s="153" t="str">
        <f t="shared" si="192"/>
        <v>G-CuNi10</v>
      </c>
      <c r="G803" s="154">
        <f t="shared" si="193"/>
        <v>3.5547784</v>
      </c>
      <c r="H803"/>
      <c r="I803"/>
      <c r="J803" s="227">
        <f t="shared" si="187"/>
        <v>5.7176655350739551</v>
      </c>
      <c r="K803"/>
      <c r="L803" s="280">
        <f t="shared" si="188"/>
        <v>0.140020593</v>
      </c>
      <c r="M803" s="280">
        <f t="shared" si="189"/>
        <v>1.3737258517783999</v>
      </c>
      <c r="N803" s="281">
        <f t="shared" si="190"/>
        <v>3.6707023302955548</v>
      </c>
      <c r="O803" s="280">
        <v>0.53321675999999996</v>
      </c>
      <c r="P803" s="286">
        <v>1.3096080999999999</v>
      </c>
      <c r="Q803" s="286">
        <v>6.1736291999999998E-2</v>
      </c>
      <c r="R803" s="286">
        <v>9.8686874999999993E-2</v>
      </c>
      <c r="S803" s="219">
        <v>2.7166010000000001E-2</v>
      </c>
      <c r="T803" s="219">
        <v>2.5197359999999999E-3</v>
      </c>
      <c r="U803" s="219">
        <v>1.1647971999999999E-2</v>
      </c>
      <c r="V803" s="219">
        <v>2.0462637999999998E-3</v>
      </c>
      <c r="W803" s="219">
        <v>3.6518600000000001</v>
      </c>
      <c r="X803" s="219">
        <v>3.2580833E-4</v>
      </c>
      <c r="Y803" s="219">
        <v>1.8620906999999999E-2</v>
      </c>
      <c r="Z803" s="286">
        <v>9.3876484000000008E-6</v>
      </c>
      <c r="AA803" s="219">
        <v>2.2142329E-4</v>
      </c>
      <c r="AB803" s="286">
        <v>5.5546354E-12</v>
      </c>
      <c r="AC803"/>
      <c r="AD803" s="227">
        <f t="shared" si="182"/>
        <v>0.53321675999999996</v>
      </c>
      <c r="AE803" s="227">
        <f t="shared" si="183"/>
        <v>1.5134112488</v>
      </c>
      <c r="AF803" s="227">
        <f t="shared" si="184"/>
        <v>1.3736120790899999</v>
      </c>
      <c r="AG803" s="227">
        <f t="shared" si="185"/>
        <v>1.3737258517783999</v>
      </c>
      <c r="AH803" s="227">
        <f t="shared" si="186"/>
        <v>3.6704809070055546</v>
      </c>
      <c r="AI803"/>
      <c r="AJ803">
        <v>60.650649999999999</v>
      </c>
      <c r="AK803" s="155">
        <v>52.000042999999998</v>
      </c>
      <c r="AL803" s="155">
        <v>2.0863906999999999</v>
      </c>
      <c r="AM803" s="155">
        <v>0</v>
      </c>
      <c r="AN803" s="155">
        <v>9.8520542000000003E-2</v>
      </c>
      <c r="AO803" s="155">
        <v>4.3051653999999999</v>
      </c>
      <c r="AP803" s="155">
        <v>2.1605297999999999</v>
      </c>
      <c r="AQ803"/>
      <c r="AR803" s="156">
        <v>0.50595511999999998</v>
      </c>
      <c r="AS803" s="156">
        <v>0.49092668</v>
      </c>
      <c r="AT803" s="156">
        <v>1.072327E-2</v>
      </c>
      <c r="AU803" s="156">
        <v>4.3051710999999996E-3</v>
      </c>
      <c r="AV803" s="282">
        <f t="shared" si="176"/>
        <v>2.9432055120189997E-5</v>
      </c>
      <c r="AW803" s="282">
        <f t="shared" si="177"/>
        <v>3.9657062114511505E-8</v>
      </c>
      <c r="AX803" s="283">
        <f t="shared" si="178"/>
        <v>0.60296514000000001</v>
      </c>
      <c r="AY803" s="157">
        <v>3.3198587999999998E-6</v>
      </c>
      <c r="AZ803" s="157">
        <v>1.0017175000000001E-8</v>
      </c>
      <c r="BA803" s="157">
        <v>2.7365793000000002E-13</v>
      </c>
      <c r="BB803" s="157">
        <v>9.9579379000000006E-10</v>
      </c>
      <c r="BC803" s="157">
        <v>0</v>
      </c>
      <c r="BD803" s="157">
        <v>8.3799564000000006E-9</v>
      </c>
      <c r="BE803" s="157">
        <v>2.4651253E-5</v>
      </c>
      <c r="BF803" s="157">
        <v>1.3332115000000001E-9</v>
      </c>
      <c r="BG803" s="157">
        <v>2.8255138000000002E-8</v>
      </c>
      <c r="BH803" s="157">
        <v>3.8371378E-11</v>
      </c>
      <c r="BI803" s="157">
        <v>7.9374504000000004E-14</v>
      </c>
      <c r="BJ803" s="157">
        <v>9.9461855000000003E-12</v>
      </c>
      <c r="BK803" s="157">
        <v>2.2886229000000001E-12</v>
      </c>
      <c r="BL803" s="157">
        <v>5.7839567000000002E-13</v>
      </c>
      <c r="BM803" s="157">
        <v>9.1559748999999997E-7</v>
      </c>
      <c r="BN803" s="157">
        <v>5.3597008000000003E-7</v>
      </c>
      <c r="BO803" s="157">
        <v>7.5040350000000006E-21</v>
      </c>
      <c r="BP803" s="157">
        <v>0.19360363999999999</v>
      </c>
      <c r="BQ803" s="157">
        <v>0.40936149999999999</v>
      </c>
      <c r="BR803" s="157">
        <v>0</v>
      </c>
      <c r="BS803" s="157">
        <v>0</v>
      </c>
      <c r="BT803" s="157">
        <v>0</v>
      </c>
      <c r="BU803"/>
      <c r="BV803" s="155">
        <v>1.5682235000000001E-3</v>
      </c>
      <c r="BW803" s="155">
        <v>1.9700661000000001E-4</v>
      </c>
      <c r="BX803" s="155">
        <v>9.9116652999999997E-5</v>
      </c>
      <c r="BY803" s="155">
        <v>2.4236229999999999E-7</v>
      </c>
      <c r="BZ803" s="155">
        <v>1.8281402999999999E-4</v>
      </c>
      <c r="CA803" s="155">
        <v>4.553841E-6</v>
      </c>
      <c r="CB803" s="155">
        <v>5.8998624999999995E-7</v>
      </c>
      <c r="CC803" s="155">
        <v>6.58727E-6</v>
      </c>
      <c r="CD803" s="155">
        <v>3.3866395E-6</v>
      </c>
      <c r="CE803" s="155">
        <v>7.7212463000000005E-6</v>
      </c>
      <c r="CF803" s="155">
        <v>0</v>
      </c>
      <c r="CG803" s="155">
        <v>1.6594215999999999E-17</v>
      </c>
      <c r="CH803" s="155">
        <v>1.3587280000000001E-13</v>
      </c>
      <c r="CI803" s="155">
        <v>3.1258021000000002E-5</v>
      </c>
      <c r="CJ803" s="155">
        <v>6.4942605999999994E-5</v>
      </c>
      <c r="CK803" s="155">
        <v>9.7000418000000004E-4</v>
      </c>
      <c r="CL803" s="155">
        <v>0</v>
      </c>
      <c r="CM803"/>
      <c r="CN803" s="284">
        <v>1.1500459000000001E-13</v>
      </c>
      <c r="CO803" s="284">
        <v>3.5448466999999999</v>
      </c>
      <c r="CP803" s="285">
        <v>0.16615769999999999</v>
      </c>
      <c r="CQ803" s="284">
        <v>0.13578445</v>
      </c>
      <c r="CR803" s="284">
        <v>3.7664484E-7</v>
      </c>
      <c r="CS803" s="284">
        <v>4.6112482999999999E-7</v>
      </c>
      <c r="CT803" s="284">
        <v>8.6986587000000004E-3</v>
      </c>
      <c r="CU803" s="284">
        <v>3.8804881</v>
      </c>
      <c r="CV803" s="284">
        <v>2.5584926000000001E-5</v>
      </c>
      <c r="CW803" s="284">
        <v>1.5534078E-3</v>
      </c>
      <c r="CX803"/>
      <c r="CY803" s="158"/>
      <c r="CZ803" s="271" t="s">
        <v>2449</v>
      </c>
      <c r="DA803"/>
      <c r="DB803" s="247"/>
      <c r="DC803"/>
      <c r="DD803" s="48"/>
      <c r="DE803"/>
      <c r="DF803"/>
      <c r="DG803"/>
      <c r="DH803"/>
      <c r="DI803"/>
      <c r="DJ803"/>
      <c r="DK803"/>
      <c r="DL803"/>
    </row>
    <row r="804" spans="1:116" ht="13.8" customHeight="1">
      <c r="A804" t="s">
        <v>833</v>
      </c>
      <c r="B804" s="188" t="s">
        <v>317</v>
      </c>
      <c r="C804" s="151" t="str">
        <f t="shared" si="191"/>
        <v>A.100.30.116</v>
      </c>
      <c r="D804" s="54" t="s">
        <v>33</v>
      </c>
      <c r="E804" s="150" t="s">
        <v>352</v>
      </c>
      <c r="F804" s="153" t="str">
        <f t="shared" si="192"/>
        <v>G-CuSn10</v>
      </c>
      <c r="G804" s="154">
        <f t="shared" si="193"/>
        <v>3.4233045333333334</v>
      </c>
      <c r="H804"/>
      <c r="I804"/>
      <c r="J804" s="227">
        <f t="shared" si="187"/>
        <v>5.6974211402047539</v>
      </c>
      <c r="K804"/>
      <c r="L804" s="280">
        <f t="shared" si="188"/>
        <v>0.1196831233</v>
      </c>
      <c r="M804" s="280">
        <f t="shared" si="189"/>
        <v>0.36637367689919997</v>
      </c>
      <c r="N804" s="281">
        <f t="shared" si="190"/>
        <v>4.6978686600055539</v>
      </c>
      <c r="O804" s="280">
        <v>0.51349568000000001</v>
      </c>
      <c r="P804" s="286">
        <v>0.24841018000000001</v>
      </c>
      <c r="Q804" s="286">
        <v>0.10888742999999999</v>
      </c>
      <c r="R804" s="286">
        <v>4.9769260000000003E-2</v>
      </c>
      <c r="S804" s="219">
        <v>4.5212396000000002E-2</v>
      </c>
      <c r="T804" s="219">
        <v>1.3962593000000001E-3</v>
      </c>
      <c r="U804" s="219">
        <v>2.3305208000000001E-2</v>
      </c>
      <c r="V804" s="219">
        <v>8.7410009000000004E-3</v>
      </c>
      <c r="W804" s="219">
        <v>4.6378874999999997</v>
      </c>
      <c r="X804" s="219">
        <v>3.2575555000000003E-4</v>
      </c>
      <c r="Y804" s="219">
        <v>3.0021631E-2</v>
      </c>
      <c r="Z804" s="286">
        <v>9.3104492000000004E-6</v>
      </c>
      <c r="AA804" s="219">
        <v>2.9959528999999999E-2</v>
      </c>
      <c r="AB804" s="286">
        <v>5.5537354999999999E-12</v>
      </c>
      <c r="AC804"/>
      <c r="AD804" s="227">
        <f t="shared" si="182"/>
        <v>0.51349568000000001</v>
      </c>
      <c r="AE804" s="227">
        <f t="shared" si="183"/>
        <v>0.48572173419999998</v>
      </c>
      <c r="AF804" s="227">
        <f t="shared" si="184"/>
        <v>0.39599813989999999</v>
      </c>
      <c r="AG804" s="227">
        <f t="shared" si="185"/>
        <v>0.36637367689919997</v>
      </c>
      <c r="AH804" s="227">
        <f t="shared" si="186"/>
        <v>4.6679091310055538</v>
      </c>
      <c r="AI804"/>
      <c r="AJ804">
        <v>41.5822</v>
      </c>
      <c r="AK804" s="155">
        <v>31.215035</v>
      </c>
      <c r="AL804" s="155">
        <v>3.5907222999999999</v>
      </c>
      <c r="AM804" s="155">
        <v>0</v>
      </c>
      <c r="AN804" s="155">
        <v>0.10127066999999999</v>
      </c>
      <c r="AO804" s="155">
        <v>4.4447741000000001</v>
      </c>
      <c r="AP804" s="155">
        <v>2.2303982000000002</v>
      </c>
      <c r="AQ804"/>
      <c r="AR804" s="156">
        <v>0.16956858999999999</v>
      </c>
      <c r="AS804" s="156">
        <v>0.16136582999999999</v>
      </c>
      <c r="AT804" s="156">
        <v>4.9519387000000002E-3</v>
      </c>
      <c r="AU804" s="156">
        <v>3.2508245E-3</v>
      </c>
      <c r="AV804" s="282">
        <f t="shared" si="176"/>
        <v>9.6742102042999985E-6</v>
      </c>
      <c r="AW804" s="282">
        <f t="shared" si="177"/>
        <v>1.8313382594806503E-8</v>
      </c>
      <c r="AX804" s="283">
        <f t="shared" si="178"/>
        <v>0.45529754</v>
      </c>
      <c r="AY804" s="157">
        <v>3.1985383999999999E-6</v>
      </c>
      <c r="AZ804" s="157">
        <v>9.6511342999999997E-9</v>
      </c>
      <c r="BA804" s="157">
        <v>2.6365633E-13</v>
      </c>
      <c r="BB804" s="157">
        <v>1.0283326999999999E-9</v>
      </c>
      <c r="BC804" s="157">
        <v>0</v>
      </c>
      <c r="BD804" s="157">
        <v>6.9921315999999996E-9</v>
      </c>
      <c r="BE804" s="157">
        <v>5.4166194E-6</v>
      </c>
      <c r="BF804" s="157">
        <v>9.9717514999999997E-10</v>
      </c>
      <c r="BG804" s="157">
        <v>5.8352886E-9</v>
      </c>
      <c r="BH804" s="157">
        <v>1.7577793999999999E-9</v>
      </c>
      <c r="BI804" s="157">
        <v>7.3642479000000004E-14</v>
      </c>
      <c r="BJ804" s="157">
        <v>6.8602345999999998E-11</v>
      </c>
      <c r="BK804" s="157">
        <v>2.2838064000000001E-12</v>
      </c>
      <c r="BL804" s="157">
        <v>7.8169359000000005E-13</v>
      </c>
      <c r="BM804" s="157">
        <v>1.3250164E-7</v>
      </c>
      <c r="BN804" s="157">
        <v>9.1853029999999998E-7</v>
      </c>
      <c r="BO804" s="157">
        <v>7.5028193000000004E-21</v>
      </c>
      <c r="BP804" s="157">
        <v>0.25738428000000002</v>
      </c>
      <c r="BQ804" s="157">
        <v>0.19791326000000001</v>
      </c>
      <c r="BR804" s="157">
        <v>0</v>
      </c>
      <c r="BS804" s="157">
        <v>0</v>
      </c>
      <c r="BT804" s="157">
        <v>0</v>
      </c>
      <c r="BU804"/>
      <c r="BV804" s="155">
        <v>3.2405043000000001E-3</v>
      </c>
      <c r="BW804" s="155">
        <v>4.2509299E-5</v>
      </c>
      <c r="BX804" s="155">
        <v>9.5450813000000007E-5</v>
      </c>
      <c r="BY804" s="155">
        <v>1.0269608E-6</v>
      </c>
      <c r="BZ804" s="155">
        <v>5.6203964000000001E-5</v>
      </c>
      <c r="CA804" s="155">
        <v>4.7022310000000003E-6</v>
      </c>
      <c r="CB804" s="155">
        <v>4.5315266000000003E-5</v>
      </c>
      <c r="CC804" s="155">
        <v>6.801889E-6</v>
      </c>
      <c r="CD804" s="155">
        <v>2.0354402000000002E-6</v>
      </c>
      <c r="CE804" s="155">
        <v>1.5449736000000001E-5</v>
      </c>
      <c r="CF804" s="155">
        <v>0</v>
      </c>
      <c r="CG804" s="155">
        <v>1.6591527999999999E-17</v>
      </c>
      <c r="CH804" s="155">
        <v>1.3585078000000001E-13</v>
      </c>
      <c r="CI804" s="155">
        <v>1.1865381E-5</v>
      </c>
      <c r="CJ804" s="155">
        <v>4.1746572999999997E-5</v>
      </c>
      <c r="CK804" s="155">
        <v>2.9173967999999999E-3</v>
      </c>
      <c r="CL804" s="155">
        <v>0</v>
      </c>
      <c r="CM804"/>
      <c r="CN804" s="284">
        <v>1.1498595999999999E-13</v>
      </c>
      <c r="CO804" s="284">
        <v>3.4130479999999999</v>
      </c>
      <c r="CP804" s="285">
        <v>0.12665355</v>
      </c>
      <c r="CQ804" s="284">
        <v>3.0112070000000001E-2</v>
      </c>
      <c r="CR804" s="284">
        <v>3.6681822E-8</v>
      </c>
      <c r="CS804" s="284">
        <v>1.1165067E-6</v>
      </c>
      <c r="CT804" s="284">
        <v>2.2535608999999998E-3</v>
      </c>
      <c r="CU804" s="284">
        <v>1.6426073999999999</v>
      </c>
      <c r="CV804" s="284">
        <v>1.1675240999999999E-3</v>
      </c>
      <c r="CW804" s="284">
        <v>1.6011774E-3</v>
      </c>
      <c r="CX804"/>
      <c r="CY804" s="158"/>
      <c r="CZ804" s="271" t="s">
        <v>2450</v>
      </c>
      <c r="DA804"/>
      <c r="DB804" s="247"/>
      <c r="DC804" s="48"/>
      <c r="DD804"/>
      <c r="DE804"/>
      <c r="DF804"/>
      <c r="DG804"/>
      <c r="DH804"/>
      <c r="DI804"/>
      <c r="DJ804"/>
      <c r="DK804"/>
      <c r="DL804"/>
    </row>
    <row r="805" spans="1:116" ht="13.8" customHeight="1">
      <c r="A805" t="s">
        <v>834</v>
      </c>
      <c r="B805" s="188" t="s">
        <v>317</v>
      </c>
      <c r="C805" s="151" t="str">
        <f t="shared" si="191"/>
        <v>A.100.30.117</v>
      </c>
      <c r="D805" s="54" t="s">
        <v>33</v>
      </c>
      <c r="E805" s="150" t="s">
        <v>352</v>
      </c>
      <c r="F805" s="153" t="str">
        <f t="shared" si="192"/>
        <v>G-CuSn12</v>
      </c>
      <c r="G805" s="154">
        <f t="shared" si="193"/>
        <v>3.5765177333333331</v>
      </c>
      <c r="H805"/>
      <c r="I805"/>
      <c r="J805" s="227">
        <f t="shared" si="187"/>
        <v>6.1150940993354306</v>
      </c>
      <c r="K805"/>
      <c r="L805" s="280">
        <f t="shared" si="188"/>
        <v>0.12309897040000001</v>
      </c>
      <c r="M805" s="280">
        <f t="shared" si="189"/>
        <v>0.39730843692999995</v>
      </c>
      <c r="N805" s="281">
        <f t="shared" si="190"/>
        <v>5.0582090320054309</v>
      </c>
      <c r="O805" s="280">
        <v>0.53647765999999997</v>
      </c>
      <c r="P805" s="286">
        <v>0.26928777999999998</v>
      </c>
      <c r="Q805" s="286">
        <v>0.11732065999999999</v>
      </c>
      <c r="R805" s="286">
        <v>4.8190594000000003E-2</v>
      </c>
      <c r="S805" s="219">
        <v>4.8100587E-2</v>
      </c>
      <c r="T805" s="219">
        <v>1.4874074E-3</v>
      </c>
      <c r="U805" s="219">
        <v>2.5320381999999999E-2</v>
      </c>
      <c r="V805" s="219">
        <v>1.0372362E-2</v>
      </c>
      <c r="W805" s="219">
        <v>4.9901574000000002</v>
      </c>
      <c r="X805" s="219">
        <v>3.1851653000000002E-4</v>
      </c>
      <c r="Y805" s="219">
        <v>3.2100403999999999E-2</v>
      </c>
      <c r="Z805" s="286">
        <v>9.1184000000000007E-6</v>
      </c>
      <c r="AA805" s="219">
        <v>3.5951228000000002E-2</v>
      </c>
      <c r="AB805" s="286">
        <v>5.4303191000000001E-12</v>
      </c>
      <c r="AC805"/>
      <c r="AD805" s="227">
        <f t="shared" si="182"/>
        <v>0.53647765999999997</v>
      </c>
      <c r="AE805" s="227">
        <f t="shared" si="183"/>
        <v>0.52007977239999992</v>
      </c>
      <c r="AF805" s="227">
        <f t="shared" si="184"/>
        <v>0.43293202999999997</v>
      </c>
      <c r="AG805" s="227">
        <f t="shared" si="185"/>
        <v>0.39730843693000001</v>
      </c>
      <c r="AH805" s="227">
        <f t="shared" si="186"/>
        <v>5.0222578040054309</v>
      </c>
      <c r="AI805"/>
      <c r="AJ805">
        <v>41.054985000000002</v>
      </c>
      <c r="AK805" s="155">
        <v>30.576826000000001</v>
      </c>
      <c r="AL805" s="155">
        <v>3.8520365999999999</v>
      </c>
      <c r="AM805" s="155">
        <v>0</v>
      </c>
      <c r="AN805" s="155">
        <v>9.9020213999999995E-2</v>
      </c>
      <c r="AO805" s="155">
        <v>4.3461505999999996</v>
      </c>
      <c r="AP805" s="155">
        <v>2.1809516000000002</v>
      </c>
      <c r="AQ805"/>
      <c r="AR805" s="156">
        <v>0.17961326</v>
      </c>
      <c r="AS805" s="156">
        <v>0.17097287999999999</v>
      </c>
      <c r="AT805" s="156">
        <v>5.2737831999999998E-3</v>
      </c>
      <c r="AU805" s="156">
        <v>3.3665974E-3</v>
      </c>
      <c r="AV805" s="282">
        <f t="shared" si="176"/>
        <v>1.02501725264E-5</v>
      </c>
      <c r="AW805" s="282">
        <f t="shared" si="177"/>
        <v>1.9503635920627335E-8</v>
      </c>
      <c r="AX805" s="283">
        <f t="shared" si="178"/>
        <v>0.47151224999999997</v>
      </c>
      <c r="AY805" s="157">
        <v>3.3402378000000001E-6</v>
      </c>
      <c r="AZ805" s="157">
        <v>1.0078667E-8</v>
      </c>
      <c r="BA805" s="157">
        <v>2.7533773000000001E-13</v>
      </c>
      <c r="BB805" s="157">
        <v>1.0054808E-9</v>
      </c>
      <c r="BC805" s="157">
        <v>0</v>
      </c>
      <c r="BD805" s="157">
        <v>6.8215555999999996E-9</v>
      </c>
      <c r="BE805" s="157">
        <v>5.7757048000000001E-6</v>
      </c>
      <c r="BF805" s="157">
        <v>9.7154355000000003E-10</v>
      </c>
      <c r="BG805" s="157">
        <v>6.2640488999999997E-9</v>
      </c>
      <c r="BH805" s="157">
        <v>2.1051673E-9</v>
      </c>
      <c r="BI805" s="157">
        <v>7.2005980000000005E-14</v>
      </c>
      <c r="BJ805" s="157">
        <v>8.0241368E-11</v>
      </c>
      <c r="BK805" s="157">
        <v>2.7035130999999998E-12</v>
      </c>
      <c r="BL805" s="157">
        <v>9.1694580999999993E-13</v>
      </c>
      <c r="BM805" s="157">
        <v>1.4622203E-7</v>
      </c>
      <c r="BN805" s="157">
        <v>9.8018085999999998E-7</v>
      </c>
      <c r="BO805" s="157">
        <v>7.3360900000000004E-21</v>
      </c>
      <c r="BP805" s="157">
        <v>0.27744247</v>
      </c>
      <c r="BQ805" s="157">
        <v>0.19406978</v>
      </c>
      <c r="BR805" s="157">
        <v>0</v>
      </c>
      <c r="BS805" s="157">
        <v>0</v>
      </c>
      <c r="BT805" s="157">
        <v>0</v>
      </c>
      <c r="BU805"/>
      <c r="BV805" s="155">
        <v>3.6219289999999999E-3</v>
      </c>
      <c r="BW805" s="155">
        <v>4.5414655999999997E-5</v>
      </c>
      <c r="BX805" s="155">
        <v>9.9722805E-5</v>
      </c>
      <c r="BY805" s="155">
        <v>1.2181193E-6</v>
      </c>
      <c r="BZ805" s="155">
        <v>5.8128935000000001E-5</v>
      </c>
      <c r="CA805" s="155">
        <v>4.5977368999999996E-6</v>
      </c>
      <c r="CB805" s="155">
        <v>5.4363597999999997E-5</v>
      </c>
      <c r="CC805" s="155">
        <v>6.6507358999999999E-6</v>
      </c>
      <c r="CD805" s="155">
        <v>2.1894353999999998E-6</v>
      </c>
      <c r="CE805" s="155">
        <v>1.6786301000000002E-5</v>
      </c>
      <c r="CF805" s="155">
        <v>0</v>
      </c>
      <c r="CG805" s="155">
        <v>1.6222827E-17</v>
      </c>
      <c r="CH805" s="155">
        <v>1.3283187999999999E-13</v>
      </c>
      <c r="CI805" s="155">
        <v>1.1761266000000001E-5</v>
      </c>
      <c r="CJ805" s="155">
        <v>4.1323063000000003E-5</v>
      </c>
      <c r="CK805" s="155">
        <v>3.2797722999999999E-3</v>
      </c>
      <c r="CL805" s="155">
        <v>0</v>
      </c>
      <c r="CM805"/>
      <c r="CN805" s="284">
        <v>1.1243071000000001E-13</v>
      </c>
      <c r="CO805" s="284">
        <v>3.5664891000000001</v>
      </c>
      <c r="CP805" s="285">
        <v>0.12340866</v>
      </c>
      <c r="CQ805" s="284">
        <v>3.2077031999999998E-2</v>
      </c>
      <c r="CR805" s="284">
        <v>4.2254923000000002E-8</v>
      </c>
      <c r="CS805" s="284">
        <v>1.2357392E-6</v>
      </c>
      <c r="CT805" s="284">
        <v>2.3645272E-3</v>
      </c>
      <c r="CU805" s="284">
        <v>1.9209597</v>
      </c>
      <c r="CV805" s="284">
        <v>1.3982376000000001E-3</v>
      </c>
      <c r="CW805" s="284">
        <v>1.5655956999999999E-3</v>
      </c>
      <c r="CX805"/>
      <c r="CY805" s="158"/>
      <c r="CZ805" s="271" t="s">
        <v>2451</v>
      </c>
      <c r="DA805"/>
      <c r="DB805" s="212"/>
      <c r="DC805"/>
      <c r="DD805"/>
      <c r="DE805"/>
      <c r="DF805"/>
      <c r="DG805"/>
      <c r="DH805"/>
      <c r="DI805"/>
      <c r="DJ805"/>
      <c r="DK805"/>
      <c r="DL805"/>
    </row>
    <row r="806" spans="1:116" ht="13.8" customHeight="1">
      <c r="A806" t="s">
        <v>835</v>
      </c>
      <c r="B806" s="188" t="s">
        <v>317</v>
      </c>
      <c r="C806" s="151" t="str">
        <f t="shared" si="191"/>
        <v>A.100.30.118</v>
      </c>
      <c r="D806" s="54" t="s">
        <v>33</v>
      </c>
      <c r="E806" s="150" t="s">
        <v>352</v>
      </c>
      <c r="F806" s="153" t="str">
        <f t="shared" si="192"/>
        <v>G-CuSn5Zn5Pb5</v>
      </c>
      <c r="G806" s="154">
        <f t="shared" si="193"/>
        <v>3.0569570000000001</v>
      </c>
      <c r="H806"/>
      <c r="I806"/>
      <c r="J806" s="227">
        <f t="shared" si="187"/>
        <v>4.5245497822819258</v>
      </c>
      <c r="K806"/>
      <c r="L806" s="280">
        <f t="shared" si="188"/>
        <v>0.1048275333</v>
      </c>
      <c r="M806" s="280">
        <f t="shared" si="189"/>
        <v>0.30097822297660004</v>
      </c>
      <c r="N806" s="281">
        <f t="shared" si="190"/>
        <v>3.6602004760053259</v>
      </c>
      <c r="O806" s="280">
        <v>0.45854355000000002</v>
      </c>
      <c r="P806" s="286">
        <v>0.2127037</v>
      </c>
      <c r="Q806" s="286">
        <v>8.2619939000000003E-2</v>
      </c>
      <c r="R806" s="286">
        <v>4.9834246999999998E-2</v>
      </c>
      <c r="S806" s="219">
        <v>3.5765426000000003E-2</v>
      </c>
      <c r="T806" s="219">
        <v>1.1000813E-3</v>
      </c>
      <c r="U806" s="219">
        <v>1.8127779E-2</v>
      </c>
      <c r="V806" s="219">
        <v>5.3331862000000002E-3</v>
      </c>
      <c r="W806" s="219">
        <v>3.6206437999999999</v>
      </c>
      <c r="X806" s="219">
        <v>3.1240861999999998E-4</v>
      </c>
      <c r="Y806" s="219">
        <v>2.4576484999999999E-2</v>
      </c>
      <c r="Z806" s="286">
        <v>8.9891565999999995E-6</v>
      </c>
      <c r="AA806" s="219">
        <v>1.4980191E-2</v>
      </c>
      <c r="AB806" s="286">
        <v>5.3261866E-12</v>
      </c>
      <c r="AC806"/>
      <c r="AD806" s="227">
        <f t="shared" si="182"/>
        <v>0.45854355000000002</v>
      </c>
      <c r="AE806" s="227">
        <f t="shared" si="183"/>
        <v>0.40548435850000003</v>
      </c>
      <c r="AF806" s="227">
        <f t="shared" si="184"/>
        <v>0.31563701620000001</v>
      </c>
      <c r="AG806" s="227">
        <f t="shared" si="185"/>
        <v>0.30097822297659999</v>
      </c>
      <c r="AH806" s="227">
        <f t="shared" si="186"/>
        <v>3.6452202850053261</v>
      </c>
      <c r="AI806"/>
      <c r="AJ806">
        <v>43.743873999999998</v>
      </c>
      <c r="AK806" s="155">
        <v>34.358066000000001</v>
      </c>
      <c r="AL806" s="155">
        <v>2.9193042</v>
      </c>
      <c r="AM806" s="155">
        <v>0</v>
      </c>
      <c r="AN806" s="155">
        <v>9.5891734000000006E-2</v>
      </c>
      <c r="AO806" s="155">
        <v>4.2100153000000002</v>
      </c>
      <c r="AP806" s="155">
        <v>2.1605965999999999</v>
      </c>
      <c r="AQ806"/>
      <c r="AR806" s="156">
        <v>0.14728943</v>
      </c>
      <c r="AS806" s="156">
        <v>0.13997251999999999</v>
      </c>
      <c r="AT806" s="156">
        <v>4.2068899999999996E-3</v>
      </c>
      <c r="AU806" s="156">
        <v>3.1100205E-3</v>
      </c>
      <c r="AV806" s="282">
        <f t="shared" si="176"/>
        <v>8.3916376808399998E-6</v>
      </c>
      <c r="AW806" s="282">
        <f t="shared" si="177"/>
        <v>1.5558025109759198E-8</v>
      </c>
      <c r="AX806" s="283">
        <f t="shared" si="178"/>
        <v>0.43557709999999999</v>
      </c>
      <c r="AY806" s="157">
        <v>2.8573617999999999E-6</v>
      </c>
      <c r="AZ806" s="157">
        <v>8.6217013000000001E-9</v>
      </c>
      <c r="BA806" s="157">
        <v>2.3553221999999999E-13</v>
      </c>
      <c r="BB806" s="157">
        <v>9.7121453999999996E-10</v>
      </c>
      <c r="BC806" s="157">
        <v>0</v>
      </c>
      <c r="BD806" s="157">
        <v>6.6848683000000002E-9</v>
      </c>
      <c r="BE806" s="157">
        <v>4.7310671999999999E-6</v>
      </c>
      <c r="BF806" s="157">
        <v>9.6027408000000001E-10</v>
      </c>
      <c r="BG806" s="157">
        <v>5.0477252E-9</v>
      </c>
      <c r="BH806" s="157">
        <v>8.8722588E-10</v>
      </c>
      <c r="BI806" s="157">
        <v>6.9553172000000001E-14</v>
      </c>
      <c r="BJ806" s="157">
        <v>3.9138251999999999E-11</v>
      </c>
      <c r="BK806" s="157">
        <v>1.2204205000000001E-12</v>
      </c>
      <c r="BL806" s="157">
        <v>4.3489186000000002E-13</v>
      </c>
      <c r="BM806" s="157">
        <v>9.1825358000000005E-8</v>
      </c>
      <c r="BN806" s="157">
        <v>7.0372723999999996E-7</v>
      </c>
      <c r="BO806" s="157">
        <v>7.1954120999999995E-21</v>
      </c>
      <c r="BP806" s="157">
        <v>0.19988738</v>
      </c>
      <c r="BQ806" s="157">
        <v>0.23568971999999999</v>
      </c>
      <c r="BR806" s="157">
        <v>0</v>
      </c>
      <c r="BS806" s="157">
        <v>0</v>
      </c>
      <c r="BT806" s="157">
        <v>0</v>
      </c>
      <c r="BU806"/>
      <c r="BV806" s="155">
        <v>2.2058981E-3</v>
      </c>
      <c r="BW806" s="155">
        <v>3.6953104000000001E-5</v>
      </c>
      <c r="BX806" s="155">
        <v>8.5236072000000005E-5</v>
      </c>
      <c r="BY806" s="155">
        <v>6.2847082999999996E-7</v>
      </c>
      <c r="BZ806" s="155">
        <v>5.1201827999999998E-5</v>
      </c>
      <c r="CA806" s="155">
        <v>4.4412314000000003E-6</v>
      </c>
      <c r="CB806" s="155">
        <v>2.2687078000000002E-5</v>
      </c>
      <c r="CC806" s="155">
        <v>6.4243609999999998E-6</v>
      </c>
      <c r="CD806" s="155">
        <v>1.6164134E-6</v>
      </c>
      <c r="CE806" s="155">
        <v>1.2042503E-5</v>
      </c>
      <c r="CF806" s="155">
        <v>0</v>
      </c>
      <c r="CG806" s="155">
        <v>1.5911735999999999E-17</v>
      </c>
      <c r="CH806" s="155">
        <v>1.3028467000000001E-13</v>
      </c>
      <c r="CI806" s="155">
        <v>1.1539762E-5</v>
      </c>
      <c r="CJ806" s="155">
        <v>4.4768431000000001E-5</v>
      </c>
      <c r="CK806" s="155">
        <v>1.9283588999999999E-3</v>
      </c>
      <c r="CL806" s="155">
        <v>0</v>
      </c>
      <c r="CM806"/>
      <c r="CN806" s="284">
        <v>1.1027473E-13</v>
      </c>
      <c r="CO806" s="284">
        <v>3.0472703000000001</v>
      </c>
      <c r="CP806" s="285">
        <v>0.12048774</v>
      </c>
      <c r="CQ806" s="284">
        <v>2.6253553999999998E-2</v>
      </c>
      <c r="CR806" s="284">
        <v>2.2171439999999998E-8</v>
      </c>
      <c r="CS806" s="284">
        <v>8.0240680000000004E-7</v>
      </c>
      <c r="CT806" s="284">
        <v>2.0157332000000001E-3</v>
      </c>
      <c r="CU806" s="284">
        <v>0.92579840999999996</v>
      </c>
      <c r="CV806" s="284">
        <v>5.8934473999999997E-4</v>
      </c>
      <c r="CW806" s="284">
        <v>1.5123058999999999E-3</v>
      </c>
      <c r="CX806"/>
      <c r="CY806" s="158"/>
      <c r="CZ806" s="271" t="s">
        <v>2452</v>
      </c>
      <c r="DA806"/>
      <c r="DB806" s="212"/>
      <c r="DC806"/>
      <c r="DD806"/>
      <c r="DE806"/>
      <c r="DF806"/>
      <c r="DG806"/>
      <c r="DH806"/>
      <c r="DI806"/>
      <c r="DJ806"/>
      <c r="DK806"/>
      <c r="DL806"/>
    </row>
    <row r="807" spans="1:116" ht="13.8" customHeight="1">
      <c r="A807" t="s">
        <v>836</v>
      </c>
      <c r="B807" s="188" t="s">
        <v>317</v>
      </c>
      <c r="C807" s="151" t="str">
        <f t="shared" si="191"/>
        <v>A.100.30.119</v>
      </c>
      <c r="D807" s="54" t="s">
        <v>33</v>
      </c>
      <c r="E807" s="150" t="s">
        <v>352</v>
      </c>
      <c r="F807" s="153" t="str">
        <f t="shared" si="192"/>
        <v>G-CuZn15</v>
      </c>
      <c r="G807" s="154">
        <f t="shared" si="193"/>
        <v>2.796416666666667</v>
      </c>
      <c r="H807"/>
      <c r="I807"/>
      <c r="J807" s="227">
        <f t="shared" si="187"/>
        <v>3.4018365368860581</v>
      </c>
      <c r="K807"/>
      <c r="L807" s="280">
        <f t="shared" si="188"/>
        <v>8.7542485599999997E-2</v>
      </c>
      <c r="M807" s="280">
        <f t="shared" si="189"/>
        <v>0.2239768069608</v>
      </c>
      <c r="N807" s="281">
        <f t="shared" si="190"/>
        <v>2.6708547443252582</v>
      </c>
      <c r="O807" s="280">
        <v>0.41946250000000002</v>
      </c>
      <c r="P807" s="286">
        <v>0.16524206</v>
      </c>
      <c r="Q807" s="219">
        <v>5.7882277000000003E-2</v>
      </c>
      <c r="R807" s="286">
        <v>4.9284361999999998E-2</v>
      </c>
      <c r="S807" s="219">
        <v>2.6204148E-2</v>
      </c>
      <c r="T807" s="219">
        <v>8.0348959999999999E-4</v>
      </c>
      <c r="U807" s="219">
        <v>1.1250486000000001E-2</v>
      </c>
      <c r="V807" s="219">
        <v>5.2127887999999997E-4</v>
      </c>
      <c r="W807" s="219">
        <v>2.6540469</v>
      </c>
      <c r="X807" s="219">
        <v>3.2190981999999997E-4</v>
      </c>
      <c r="Y807" s="219">
        <v>1.6806926E-2</v>
      </c>
      <c r="Z807" s="286">
        <v>9.2812608000000005E-6</v>
      </c>
      <c r="AA807" s="286">
        <v>9.1831976999999999E-7</v>
      </c>
      <c r="AB807" s="286">
        <v>5.4881706E-12</v>
      </c>
      <c r="AC807"/>
      <c r="AD807" s="227">
        <f t="shared" si="182"/>
        <v>0.41946250000000002</v>
      </c>
      <c r="AE807" s="227">
        <f t="shared" si="183"/>
        <v>0.31118810147999992</v>
      </c>
      <c r="AF807" s="227">
        <f t="shared" si="184"/>
        <v>0.22364653419977001</v>
      </c>
      <c r="AG807" s="227">
        <f t="shared" si="185"/>
        <v>0.2239768069608</v>
      </c>
      <c r="AH807" s="227">
        <f t="shared" si="186"/>
        <v>2.6708538260054882</v>
      </c>
      <c r="AI807"/>
      <c r="AJ807">
        <v>48.356727999999997</v>
      </c>
      <c r="AK807" s="155">
        <v>40.005062000000002</v>
      </c>
      <c r="AL807" s="155">
        <v>1.9487287</v>
      </c>
      <c r="AM807" s="155">
        <v>0</v>
      </c>
      <c r="AN807" s="155">
        <v>9.6272381000000004E-2</v>
      </c>
      <c r="AO807" s="155">
        <v>4.1992814999999997</v>
      </c>
      <c r="AP807" s="155">
        <v>2.1073840000000001</v>
      </c>
      <c r="AQ807"/>
      <c r="AR807" s="156">
        <v>0.12420373</v>
      </c>
      <c r="AS807" s="156">
        <v>0.11763767999999999</v>
      </c>
      <c r="AT807" s="156">
        <v>3.4939299000000001E-3</v>
      </c>
      <c r="AU807" s="156">
        <v>3.0721177999999999E-3</v>
      </c>
      <c r="AV807" s="282">
        <f t="shared" si="176"/>
        <v>7.0526185236199989E-6</v>
      </c>
      <c r="AW807" s="282">
        <f t="shared" si="177"/>
        <v>1.2921338490573412E-8</v>
      </c>
      <c r="AX807" s="283">
        <f t="shared" si="178"/>
        <v>0.4302686</v>
      </c>
      <c r="AY807" s="157">
        <v>2.6155805E-6</v>
      </c>
      <c r="AZ807" s="157">
        <v>7.8921888999999995E-9</v>
      </c>
      <c r="BA807" s="157">
        <v>2.156009E-13</v>
      </c>
      <c r="BB807" s="157">
        <v>9.7123741999999993E-10</v>
      </c>
      <c r="BC807" s="157">
        <v>0</v>
      </c>
      <c r="BD807" s="157">
        <v>6.6764142000000002E-9</v>
      </c>
      <c r="BE807" s="157">
        <v>3.8563343000000002E-6</v>
      </c>
      <c r="BF807" s="157">
        <v>9.5829934000000005E-10</v>
      </c>
      <c r="BG807" s="157">
        <v>4.0437539999999998E-9</v>
      </c>
      <c r="BH807" s="157">
        <v>1.7714497000000001E-11</v>
      </c>
      <c r="BI807" s="157">
        <v>6.9557053999999996E-14</v>
      </c>
      <c r="BJ807" s="157">
        <v>8.8493114000000004E-12</v>
      </c>
      <c r="BK807" s="157">
        <v>1.5763203999999999E-13</v>
      </c>
      <c r="BL807" s="157">
        <v>8.9652172000000002E-14</v>
      </c>
      <c r="BM807" s="157">
        <v>5.4315332E-8</v>
      </c>
      <c r="BN807" s="157">
        <v>5.1874073999999998E-7</v>
      </c>
      <c r="BO807" s="157">
        <v>7.4142443999999999E-21</v>
      </c>
      <c r="BP807" s="157">
        <v>0.13810964000000001</v>
      </c>
      <c r="BQ807" s="157">
        <v>0.29215896000000002</v>
      </c>
      <c r="BR807" s="157">
        <v>0</v>
      </c>
      <c r="BS807" s="157">
        <v>0</v>
      </c>
      <c r="BT807" s="157">
        <v>0</v>
      </c>
      <c r="BU807"/>
      <c r="BV807" s="155">
        <v>1.2557464E-3</v>
      </c>
      <c r="BW807" s="155">
        <v>3.0031660999999999E-5</v>
      </c>
      <c r="BX807" s="155">
        <v>7.7971516999999997E-5</v>
      </c>
      <c r="BY807" s="155">
        <v>6.3515131999999999E-8</v>
      </c>
      <c r="BZ807" s="155">
        <v>4.4767586000000003E-5</v>
      </c>
      <c r="CA807" s="155">
        <v>4.4417024000000004E-6</v>
      </c>
      <c r="CB807" s="155">
        <v>6.2574388999999997E-8</v>
      </c>
      <c r="CC807" s="155">
        <v>6.4250703999999999E-6</v>
      </c>
      <c r="CD807" s="155">
        <v>1.0813722000000001E-6</v>
      </c>
      <c r="CE807" s="155">
        <v>7.4567788999999996E-6</v>
      </c>
      <c r="CF807" s="155">
        <v>0</v>
      </c>
      <c r="CG807" s="155">
        <v>1.6395656E-17</v>
      </c>
      <c r="CH807" s="155">
        <v>1.3424699000000001E-13</v>
      </c>
      <c r="CI807" s="155">
        <v>1.0985313E-5</v>
      </c>
      <c r="CJ807" s="155">
        <v>5.0409679000000002E-5</v>
      </c>
      <c r="CK807" s="155">
        <v>1.0220496999999999E-3</v>
      </c>
      <c r="CL807" s="155">
        <v>0</v>
      </c>
      <c r="CM807"/>
      <c r="CN807" s="284">
        <v>1.1362848E-13</v>
      </c>
      <c r="CO807" s="284">
        <v>2.7867301000000002</v>
      </c>
      <c r="CP807" s="285">
        <v>0.12147558</v>
      </c>
      <c r="CQ807" s="284">
        <v>2.151811E-2</v>
      </c>
      <c r="CR807" s="284">
        <v>7.4953532000000004E-9</v>
      </c>
      <c r="CS807" s="284">
        <v>4.4246616999999999E-7</v>
      </c>
      <c r="CT807" s="284">
        <v>1.7059098000000001E-3</v>
      </c>
      <c r="CU807" s="284">
        <v>0.21334552000000001</v>
      </c>
      <c r="CV807" s="284">
        <v>1.1863281E-5</v>
      </c>
      <c r="CW807" s="284">
        <v>1.5124716E-3</v>
      </c>
      <c r="CX807"/>
      <c r="CY807" s="158"/>
      <c r="CZ807" s="271" t="s">
        <v>2453</v>
      </c>
      <c r="DA807"/>
      <c r="DB807" s="212"/>
      <c r="DC807"/>
      <c r="DD807"/>
      <c r="DE807"/>
      <c r="DF807"/>
      <c r="DG807"/>
      <c r="DH807"/>
      <c r="DI807"/>
      <c r="DJ807"/>
      <c r="DK807"/>
      <c r="DL807"/>
    </row>
    <row r="808" spans="1:116" ht="13.8" customHeight="1">
      <c r="A808" t="s">
        <v>837</v>
      </c>
      <c r="B808" s="188" t="s">
        <v>317</v>
      </c>
      <c r="C808" s="151" t="str">
        <f t="shared" si="191"/>
        <v>A.100.30.120</v>
      </c>
      <c r="D808" s="54" t="s">
        <v>33</v>
      </c>
      <c r="E808" s="150" t="s">
        <v>352</v>
      </c>
      <c r="F808" s="153" t="str">
        <f t="shared" si="192"/>
        <v>G-CuZn37Pb</v>
      </c>
      <c r="G808" s="154">
        <f t="shared" si="193"/>
        <v>3.0176016000000003</v>
      </c>
      <c r="H808"/>
      <c r="I808"/>
      <c r="J808" s="227">
        <f t="shared" si="187"/>
        <v>3.0726684209934478</v>
      </c>
      <c r="K808"/>
      <c r="L808" s="280">
        <f t="shared" si="188"/>
        <v>6.4961079800000002E-2</v>
      </c>
      <c r="M808" s="280">
        <f t="shared" si="189"/>
        <v>0.24429772841500003</v>
      </c>
      <c r="N808" s="281">
        <f t="shared" si="190"/>
        <v>2.3107693727784477</v>
      </c>
      <c r="O808" s="280">
        <v>0.45264024000000003</v>
      </c>
      <c r="P808" s="286">
        <v>0.19903032000000001</v>
      </c>
      <c r="Q808" s="286">
        <v>4.4364325000000003E-2</v>
      </c>
      <c r="R808" s="286">
        <v>3.6765575000000002E-2</v>
      </c>
      <c r="S808" s="219">
        <v>1.9163840000000001E-2</v>
      </c>
      <c r="T808" s="219">
        <v>5.913448E-4</v>
      </c>
      <c r="U808" s="219">
        <v>8.4403199999999994E-3</v>
      </c>
      <c r="V808" s="219">
        <v>6.3688782999999998E-4</v>
      </c>
      <c r="W808" s="219">
        <v>2.2978974999999999</v>
      </c>
      <c r="X808" s="219">
        <v>2.5832376000000003E-4</v>
      </c>
      <c r="Y808" s="219">
        <v>1.2871123E-2</v>
      </c>
      <c r="Z808" s="286">
        <v>7.8718249999999998E-6</v>
      </c>
      <c r="AA808" s="286">
        <v>7.4818752999999997E-7</v>
      </c>
      <c r="AB808" s="286">
        <v>1.5909173999999999E-9</v>
      </c>
      <c r="AC808"/>
      <c r="AD808" s="227">
        <f t="shared" si="182"/>
        <v>0.45264024000000003</v>
      </c>
      <c r="AE808" s="227">
        <f t="shared" si="183"/>
        <v>0.30899261263</v>
      </c>
      <c r="AF808" s="227">
        <f t="shared" si="184"/>
        <v>0.24403228101753</v>
      </c>
      <c r="AG808" s="227">
        <f t="shared" si="185"/>
        <v>0.24429772841500003</v>
      </c>
      <c r="AH808" s="227">
        <f t="shared" si="186"/>
        <v>2.3107686245909176</v>
      </c>
      <c r="AI808"/>
      <c r="AJ808">
        <v>54.447665000000001</v>
      </c>
      <c r="AK808" s="155">
        <v>48.293641000000001</v>
      </c>
      <c r="AL808" s="155">
        <v>1.4798857000000001</v>
      </c>
      <c r="AM808" s="155">
        <v>0</v>
      </c>
      <c r="AN808" s="155">
        <v>7.0615813999999999E-2</v>
      </c>
      <c r="AO808" s="155">
        <v>3.0321435999999999</v>
      </c>
      <c r="AP808" s="155">
        <v>1.5713788</v>
      </c>
      <c r="AQ808"/>
      <c r="AR808" s="156">
        <v>0.13199712</v>
      </c>
      <c r="AS808" s="156">
        <v>0.12460051</v>
      </c>
      <c r="AT808" s="156">
        <v>3.7381498999999999E-3</v>
      </c>
      <c r="AU808" s="156">
        <v>3.6584699E-3</v>
      </c>
      <c r="AV808" s="282">
        <f t="shared" si="176"/>
        <v>7.4700542199700009E-6</v>
      </c>
      <c r="AW808" s="282">
        <f t="shared" si="177"/>
        <v>1.3824518803286943E-8</v>
      </c>
      <c r="AX808" s="283">
        <f t="shared" si="178"/>
        <v>0.51239075000000001</v>
      </c>
      <c r="AY808" s="157">
        <v>2.8152450999999999E-6</v>
      </c>
      <c r="AZ808" s="157">
        <v>8.4945335999999995E-9</v>
      </c>
      <c r="BA808" s="157">
        <v>2.3206455000000002E-13</v>
      </c>
      <c r="BB808" s="157">
        <v>6.9707097000000003E-10</v>
      </c>
      <c r="BC808" s="157">
        <v>0</v>
      </c>
      <c r="BD808" s="157">
        <v>4.8742700000000004E-9</v>
      </c>
      <c r="BE808" s="157">
        <v>4.2378520000000001E-6</v>
      </c>
      <c r="BF808" s="157">
        <v>7.0184056000000004E-10</v>
      </c>
      <c r="BG808" s="157">
        <v>4.6084090000000003E-9</v>
      </c>
      <c r="BH808" s="157">
        <v>1.2714742E-11</v>
      </c>
      <c r="BI808" s="157">
        <v>4.9931551E-14</v>
      </c>
      <c r="BJ808" s="157">
        <v>6.5590803000000001E-12</v>
      </c>
      <c r="BK808" s="157">
        <v>1.1483920000000001E-13</v>
      </c>
      <c r="BL808" s="157">
        <v>6.4985680000000004E-14</v>
      </c>
      <c r="BM808" s="157">
        <v>3.8985788999999998E-8</v>
      </c>
      <c r="BN808" s="157">
        <v>3.7239998999999999E-7</v>
      </c>
      <c r="BO808" s="157">
        <v>5.9431557999999998E-21</v>
      </c>
      <c r="BP808" s="157">
        <v>0.10930033</v>
      </c>
      <c r="BQ808" s="157">
        <v>0.40309042</v>
      </c>
      <c r="BR808" s="157">
        <v>0</v>
      </c>
      <c r="BS808" s="157">
        <v>0</v>
      </c>
      <c r="BT808" s="157">
        <v>0</v>
      </c>
      <c r="BU808"/>
      <c r="BV808" s="155">
        <v>1.1205887000000001E-3</v>
      </c>
      <c r="BW808" s="155">
        <v>3.3335025E-5</v>
      </c>
      <c r="BX808" s="155">
        <v>8.4138739000000001E-5</v>
      </c>
      <c r="BY808" s="155">
        <v>7.6922284000000003E-8</v>
      </c>
      <c r="BZ808" s="155">
        <v>4.2102791000000002E-5</v>
      </c>
      <c r="CA808" s="155">
        <v>3.2235919000000002E-6</v>
      </c>
      <c r="CB808" s="155">
        <v>4.4956906E-8</v>
      </c>
      <c r="CC808" s="155">
        <v>4.6655843000000001E-6</v>
      </c>
      <c r="CD808" s="155">
        <v>8.1375201999999996E-7</v>
      </c>
      <c r="CE808" s="155">
        <v>5.6043003999999996E-6</v>
      </c>
      <c r="CF808" s="155">
        <v>0</v>
      </c>
      <c r="CG808" s="155">
        <v>1.3142530999999999E-17</v>
      </c>
      <c r="CH808" s="155">
        <v>1.0761053E-13</v>
      </c>
      <c r="CI808" s="155">
        <v>8.9121716999999994E-6</v>
      </c>
      <c r="CJ808" s="155">
        <v>6.0151768000000001E-5</v>
      </c>
      <c r="CK808" s="155">
        <v>8.7751911999999995E-4</v>
      </c>
      <c r="CL808" s="155">
        <v>0</v>
      </c>
      <c r="CM808"/>
      <c r="CN808" s="284">
        <v>9.1083022E-14</v>
      </c>
      <c r="CO808" s="284">
        <v>3.0104877000000001</v>
      </c>
      <c r="CP808" s="285">
        <v>8.8225089000000007E-2</v>
      </c>
      <c r="CQ808" s="284">
        <v>2.3512348999999998E-2</v>
      </c>
      <c r="CR808" s="284">
        <v>5.473458E-9</v>
      </c>
      <c r="CS808" s="284">
        <v>3.2868658E-7</v>
      </c>
      <c r="CT808" s="284">
        <v>1.7234870999999999E-3</v>
      </c>
      <c r="CU808" s="284">
        <v>0.15463862</v>
      </c>
      <c r="CV808" s="284">
        <v>8.5149711999999995E-6</v>
      </c>
      <c r="CW808" s="284">
        <v>1.0980885000000001E-3</v>
      </c>
      <c r="CX808"/>
      <c r="CY808" s="158"/>
      <c r="CZ808" s="271" t="s">
        <v>2454</v>
      </c>
      <c r="DA808"/>
      <c r="DB808" s="247"/>
      <c r="DC808"/>
      <c r="DD808"/>
      <c r="DE808"/>
      <c r="DF808"/>
      <c r="DG808"/>
      <c r="DH808"/>
      <c r="DI808"/>
      <c r="DJ808"/>
      <c r="DK808"/>
      <c r="DL808"/>
    </row>
    <row r="809" spans="1:116" ht="13.8" customHeight="1">
      <c r="A809" t="s">
        <v>838</v>
      </c>
      <c r="B809" s="188" t="s">
        <v>317</v>
      </c>
      <c r="C809" s="151" t="str">
        <f t="shared" si="191"/>
        <v>A.100.30.121</v>
      </c>
      <c r="D809" s="54" t="s">
        <v>33</v>
      </c>
      <c r="E809" s="150" t="s">
        <v>352</v>
      </c>
      <c r="F809" s="153" t="str">
        <f t="shared" si="192"/>
        <v>G-CuZn40</v>
      </c>
      <c r="G809" s="154">
        <f t="shared" si="193"/>
        <v>3.0283805999999998</v>
      </c>
      <c r="H809"/>
      <c r="I809"/>
      <c r="J809" s="227">
        <f t="shared" si="187"/>
        <v>3.0564698752220205</v>
      </c>
      <c r="K809"/>
      <c r="L809" s="280">
        <f t="shared" si="188"/>
        <v>6.244014254E-2</v>
      </c>
      <c r="M809" s="280">
        <f t="shared" si="189"/>
        <v>0.24443838973340001</v>
      </c>
      <c r="N809" s="281">
        <f t="shared" si="190"/>
        <v>2.2953342529486203</v>
      </c>
      <c r="O809" s="280">
        <v>0.45425708999999997</v>
      </c>
      <c r="P809" s="286">
        <v>0.20060854</v>
      </c>
      <c r="Q809" s="286">
        <v>4.3150621E-2</v>
      </c>
      <c r="R809" s="286">
        <v>3.5320654999999999E-2</v>
      </c>
      <c r="S809" s="219">
        <v>1.8591987000000001E-2</v>
      </c>
      <c r="T809" s="219">
        <v>5.7510714000000003E-4</v>
      </c>
      <c r="U809" s="219">
        <v>7.9523934000000004E-3</v>
      </c>
      <c r="V809" s="219">
        <v>4.1642135E-4</v>
      </c>
      <c r="W809" s="219">
        <v>2.2832279999999998</v>
      </c>
      <c r="X809" s="219">
        <v>2.5517517999999999E-4</v>
      </c>
      <c r="Y809" s="219">
        <v>1.2105525000000001E-2</v>
      </c>
      <c r="Z809" s="286">
        <v>7.6322033999999992E-6</v>
      </c>
      <c r="AA809" s="286">
        <v>7.2794427000000002E-7</v>
      </c>
      <c r="AB809" s="286">
        <v>4.3504261000000002E-12</v>
      </c>
      <c r="AC809"/>
      <c r="AD809" s="227">
        <f t="shared" si="182"/>
        <v>0.45425708999999997</v>
      </c>
      <c r="AE809" s="227">
        <f t="shared" si="183"/>
        <v>0.30661572488999989</v>
      </c>
      <c r="AF809" s="227">
        <f t="shared" si="184"/>
        <v>0.24417631029427</v>
      </c>
      <c r="AG809" s="227">
        <f t="shared" si="185"/>
        <v>0.24443838973340001</v>
      </c>
      <c r="AH809" s="227">
        <f t="shared" si="186"/>
        <v>2.2953335250043501</v>
      </c>
      <c r="AI809"/>
      <c r="AJ809">
        <v>55.254148000000001</v>
      </c>
      <c r="AK809" s="155">
        <v>49.336699000000003</v>
      </c>
      <c r="AL809" s="155">
        <v>1.3896915999999999</v>
      </c>
      <c r="AM809" s="155">
        <v>0</v>
      </c>
      <c r="AN809" s="155">
        <v>6.9188066000000006E-2</v>
      </c>
      <c r="AO809" s="155">
        <v>2.9682645000000001</v>
      </c>
      <c r="AP809" s="155">
        <v>1.4903047</v>
      </c>
      <c r="AQ809"/>
      <c r="AR809" s="156">
        <v>0.13230117999999999</v>
      </c>
      <c r="AS809" s="156">
        <v>0.12481618</v>
      </c>
      <c r="AT809" s="156">
        <v>3.7459533999999999E-3</v>
      </c>
      <c r="AU809" s="156">
        <v>3.739048E-3</v>
      </c>
      <c r="AV809" s="282">
        <f t="shared" si="176"/>
        <v>7.4829845066700002E-6</v>
      </c>
      <c r="AW809" s="282">
        <f t="shared" si="177"/>
        <v>1.3853377840855876E-8</v>
      </c>
      <c r="AX809" s="283">
        <f t="shared" si="178"/>
        <v>0.52367618000000005</v>
      </c>
      <c r="AY809" s="157">
        <v>2.8248123000000002E-6</v>
      </c>
      <c r="AZ809" s="157">
        <v>8.5233883999999994E-9</v>
      </c>
      <c r="BA809" s="157">
        <v>2.3285351E-13</v>
      </c>
      <c r="BB809" s="157">
        <v>6.8564666999999996E-10</v>
      </c>
      <c r="BC809" s="157">
        <v>0</v>
      </c>
      <c r="BD809" s="157">
        <v>4.7287520000000001E-9</v>
      </c>
      <c r="BE809" s="157">
        <v>4.2482368999999999E-6</v>
      </c>
      <c r="BF809" s="157">
        <v>6.7990964999999997E-10</v>
      </c>
      <c r="BG809" s="157">
        <v>4.6308649000000002E-9</v>
      </c>
      <c r="BH809" s="157">
        <v>1.2505239999999999E-11</v>
      </c>
      <c r="BI809" s="157">
        <v>4.9110517E-14</v>
      </c>
      <c r="BJ809" s="157">
        <v>6.2527711999999997E-12</v>
      </c>
      <c r="BK809" s="157">
        <v>1.1156407000000001E-13</v>
      </c>
      <c r="BL809" s="157">
        <v>6.3351552999999994E-14</v>
      </c>
      <c r="BM809" s="157">
        <v>3.8341387999999997E-8</v>
      </c>
      <c r="BN809" s="157">
        <v>3.6617952000000002E-7</v>
      </c>
      <c r="BO809" s="157">
        <v>5.8772085000000002E-21</v>
      </c>
      <c r="BP809" s="157">
        <v>0.10647011000000001</v>
      </c>
      <c r="BQ809" s="157">
        <v>0.41720606999999998</v>
      </c>
      <c r="BR809" s="157">
        <v>0</v>
      </c>
      <c r="BS809" s="157">
        <v>0</v>
      </c>
      <c r="BT809" s="157">
        <v>0</v>
      </c>
      <c r="BU809"/>
      <c r="BV809" s="155">
        <v>1.1263553E-3</v>
      </c>
      <c r="BW809" s="155">
        <v>3.3446903000000001E-5</v>
      </c>
      <c r="BX809" s="155">
        <v>8.4439287000000001E-5</v>
      </c>
      <c r="BY809" s="155">
        <v>5.0759326000000003E-8</v>
      </c>
      <c r="BZ809" s="155">
        <v>4.1748381999999999E-5</v>
      </c>
      <c r="CA809" s="155">
        <v>3.1367047000000001E-6</v>
      </c>
      <c r="CB809" s="155">
        <v>4.4192268000000002E-8</v>
      </c>
      <c r="CC809" s="155">
        <v>4.5374302000000002E-6</v>
      </c>
      <c r="CD809" s="155">
        <v>7.7455239999999998E-7</v>
      </c>
      <c r="CE809" s="155">
        <v>5.2732197999999996E-6</v>
      </c>
      <c r="CF809" s="155">
        <v>0</v>
      </c>
      <c r="CG809" s="155">
        <v>1.2996696999999999E-17</v>
      </c>
      <c r="CH809" s="155">
        <v>1.0641645E-13</v>
      </c>
      <c r="CI809" s="155">
        <v>8.6509113000000004E-6</v>
      </c>
      <c r="CJ809" s="155">
        <v>6.1318941000000006E-5</v>
      </c>
      <c r="CK809" s="155">
        <v>8.8293397000000005E-4</v>
      </c>
      <c r="CL809" s="155">
        <v>0</v>
      </c>
      <c r="CM809"/>
      <c r="CN809" s="284">
        <v>9.0072331999999998E-14</v>
      </c>
      <c r="CO809" s="284">
        <v>3.0215432</v>
      </c>
      <c r="CP809" s="285">
        <v>8.5804874000000003E-2</v>
      </c>
      <c r="CQ809" s="284">
        <v>2.3569530000000002E-2</v>
      </c>
      <c r="CR809" s="284">
        <v>5.2937405000000001E-9</v>
      </c>
      <c r="CS809" s="284">
        <v>3.1266917000000001E-7</v>
      </c>
      <c r="CT809" s="284">
        <v>1.7178766999999999E-3</v>
      </c>
      <c r="CU809" s="284">
        <v>0.15084447000000001</v>
      </c>
      <c r="CV809" s="284">
        <v>8.3746751999999994E-6</v>
      </c>
      <c r="CW809" s="284">
        <v>1.0681143999999999E-3</v>
      </c>
      <c r="CX809"/>
      <c r="CY809" s="158"/>
      <c r="CZ809" s="271" t="s">
        <v>2455</v>
      </c>
      <c r="DA809"/>
      <c r="DB809" s="247"/>
      <c r="DC809"/>
      <c r="DD809"/>
      <c r="DE809"/>
      <c r="DF809"/>
      <c r="DG809"/>
      <c r="DH809"/>
      <c r="DI809"/>
      <c r="DJ809"/>
      <c r="DK809"/>
      <c r="DL809"/>
    </row>
    <row r="810" spans="1:116" ht="13.8" customHeight="1">
      <c r="B810" s="188"/>
      <c r="C810" s="151"/>
      <c r="D810" s="51" t="s">
        <v>34</v>
      </c>
      <c r="E810" s="150"/>
      <c r="F810"/>
      <c r="G810"/>
      <c r="H810"/>
      <c r="I810"/>
      <c r="J810"/>
      <c r="K810"/>
      <c r="L810"/>
      <c r="M810"/>
      <c r="N810" s="174"/>
      <c r="O810"/>
      <c r="P810" s="53"/>
      <c r="Q810" s="53"/>
      <c r="R810" s="53"/>
      <c r="S810"/>
      <c r="T810"/>
      <c r="U810"/>
      <c r="V810"/>
      <c r="W810"/>
      <c r="X810"/>
      <c r="Y810"/>
      <c r="Z810" s="53"/>
      <c r="AA810" s="53"/>
      <c r="AB810" s="53"/>
      <c r="AC810"/>
      <c r="AD810"/>
      <c r="AE810"/>
      <c r="AF810"/>
      <c r="AG810"/>
      <c r="AH810"/>
      <c r="AI810"/>
      <c r="AJ810"/>
      <c r="AK810"/>
      <c r="AL810"/>
      <c r="AM810"/>
      <c r="AN810"/>
      <c r="AO810"/>
      <c r="AP810"/>
      <c r="AQ810"/>
      <c r="AR810"/>
      <c r="AS810"/>
      <c r="AT810"/>
      <c r="AU810"/>
      <c r="AX810" s="19"/>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s="117"/>
      <c r="CQ810"/>
      <c r="CR810"/>
      <c r="CS810"/>
      <c r="CT810"/>
      <c r="CU810"/>
      <c r="CV810"/>
      <c r="CW810"/>
      <c r="CX810"/>
      <c r="CY810" s="159"/>
      <c r="CZ810" s="267"/>
      <c r="DA810"/>
      <c r="DB810" s="247"/>
      <c r="DC810"/>
      <c r="DD810"/>
      <c r="DE810"/>
      <c r="DF810"/>
      <c r="DG810"/>
      <c r="DH810"/>
      <c r="DI810"/>
      <c r="DJ810"/>
      <c r="DK810"/>
      <c r="DL810"/>
    </row>
    <row r="811" spans="1:116" ht="13.8" customHeight="1">
      <c r="A811" t="s">
        <v>839</v>
      </c>
      <c r="B811" s="188" t="s">
        <v>317</v>
      </c>
      <c r="C811" s="151" t="str">
        <f t="shared" si="191"/>
        <v>A.100.32.101</v>
      </c>
      <c r="D811" s="54" t="s">
        <v>34</v>
      </c>
      <c r="E811" s="150" t="s">
        <v>352</v>
      </c>
      <c r="F811" s="153" t="str">
        <f t="shared" si="192"/>
        <v>AM100A</v>
      </c>
      <c r="G811" s="154">
        <f t="shared" si="193"/>
        <v>23.398373333333332</v>
      </c>
      <c r="H811"/>
      <c r="I811"/>
      <c r="J811" s="227">
        <f t="shared" si="187"/>
        <v>4.1213573211966841</v>
      </c>
      <c r="K811"/>
      <c r="L811" s="280">
        <f t="shared" si="188"/>
        <v>0.16138073080000001</v>
      </c>
      <c r="M811" s="280">
        <f t="shared" si="189"/>
        <v>0.240132574647</v>
      </c>
      <c r="N811" s="281">
        <f t="shared" si="190"/>
        <v>0.21008801574968403</v>
      </c>
      <c r="O811" s="280">
        <v>3.5097559999999999</v>
      </c>
      <c r="P811" s="286">
        <v>9.0185816000000002E-2</v>
      </c>
      <c r="Q811" s="286">
        <v>0.13793348</v>
      </c>
      <c r="R811" s="286">
        <v>0.13982319000000001</v>
      </c>
      <c r="S811" s="219">
        <v>1.7564264E-2</v>
      </c>
      <c r="T811" s="219">
        <v>2.1695878E-3</v>
      </c>
      <c r="U811" s="219">
        <v>1.8236890000000001E-3</v>
      </c>
      <c r="V811" s="219">
        <v>1.1836173E-2</v>
      </c>
      <c r="W811" s="219">
        <v>0.17884974000000001</v>
      </c>
      <c r="X811" s="286">
        <v>8.3178596999999995E-5</v>
      </c>
      <c r="Y811" s="219">
        <v>3.1220141999999999E-2</v>
      </c>
      <c r="Z811" s="286">
        <v>9.3927050000000001E-5</v>
      </c>
      <c r="AA811" s="286">
        <v>1.8102018E-5</v>
      </c>
      <c r="AB811" s="286">
        <v>3.1731684000000001E-8</v>
      </c>
      <c r="AC811"/>
      <c r="AD811" s="227">
        <f t="shared" si="182"/>
        <v>3.5097559999999999</v>
      </c>
      <c r="AE811" s="227">
        <f t="shared" si="183"/>
        <v>0.40133619980000002</v>
      </c>
      <c r="AF811" s="227">
        <f t="shared" si="184"/>
        <v>0.23997357101800001</v>
      </c>
      <c r="AG811" s="227">
        <f t="shared" si="185"/>
        <v>0.240132574647</v>
      </c>
      <c r="AH811" s="227">
        <f t="shared" si="186"/>
        <v>0.21006991373168402</v>
      </c>
      <c r="AI811"/>
      <c r="AJ811">
        <v>343.05660999999998</v>
      </c>
      <c r="AK811" s="155">
        <v>336.66440999999998</v>
      </c>
      <c r="AL811" s="155">
        <v>3.7581167</v>
      </c>
      <c r="AM811" s="155">
        <v>0</v>
      </c>
      <c r="AN811" s="155">
        <v>9.9021526000000002E-3</v>
      </c>
      <c r="AO811" s="155">
        <v>1.1157463999999999</v>
      </c>
      <c r="AP811" s="155">
        <v>1.5084325000000001</v>
      </c>
      <c r="AQ811"/>
      <c r="AR811" s="156">
        <v>0.44010312000000001</v>
      </c>
      <c r="AS811" s="156">
        <v>0.39677679999999999</v>
      </c>
      <c r="AT811" s="156">
        <v>1.8520459E-2</v>
      </c>
      <c r="AU811" s="156">
        <v>2.4805860999999998E-2</v>
      </c>
      <c r="AV811" s="282">
        <f t="shared" si="176"/>
        <v>2.378757814187838E-5</v>
      </c>
      <c r="AW811" s="282">
        <f t="shared" si="177"/>
        <v>6.8492821447879089E-8</v>
      </c>
      <c r="AX811" s="283">
        <f t="shared" si="178"/>
        <v>3.4742101399999998</v>
      </c>
      <c r="AY811" s="157">
        <v>2.1717582000000001E-5</v>
      </c>
      <c r="AZ811" s="157">
        <v>6.5527337999999997E-8</v>
      </c>
      <c r="BA811" s="157">
        <v>1.7902941E-12</v>
      </c>
      <c r="BB811" s="157">
        <v>1.9077838000000001E-13</v>
      </c>
      <c r="BC811" s="157">
        <v>0</v>
      </c>
      <c r="BD811" s="157">
        <v>4.6286426999999999E-9</v>
      </c>
      <c r="BE811" s="157">
        <v>1.9935699999999999E-6</v>
      </c>
      <c r="BF811" s="157">
        <v>9.6260575999999998E-10</v>
      </c>
      <c r="BG811" s="157">
        <v>1.9980517999999999E-9</v>
      </c>
      <c r="BH811" s="157">
        <v>1.6416900999999999E-12</v>
      </c>
      <c r="BI811" s="157">
        <v>9.3535309999999994E-17</v>
      </c>
      <c r="BJ811" s="157">
        <v>1.0969010999999999E-12</v>
      </c>
      <c r="BK811" s="157">
        <v>2.4214855E-13</v>
      </c>
      <c r="BL811" s="157">
        <v>5.4760491999999998E-14</v>
      </c>
      <c r="BM811" s="157">
        <v>6.9095998000000005E-8</v>
      </c>
      <c r="BN811" s="157">
        <v>2.7013104000000002E-9</v>
      </c>
      <c r="BO811" s="157">
        <v>1.7843564999999998E-21</v>
      </c>
      <c r="BP811" s="157">
        <v>0.15588853999999999</v>
      </c>
      <c r="BQ811" s="157">
        <v>3.3183216</v>
      </c>
      <c r="BR811" s="157">
        <v>0</v>
      </c>
      <c r="BS811" s="157">
        <v>0</v>
      </c>
      <c r="BT811" s="157">
        <v>0</v>
      </c>
      <c r="BU811"/>
      <c r="BV811" s="155">
        <v>1.1441375000000001E-3</v>
      </c>
      <c r="BW811" s="155">
        <v>1.4129817E-5</v>
      </c>
      <c r="BX811" s="155">
        <v>6.5240874000000002E-4</v>
      </c>
      <c r="BY811" s="155">
        <v>1.4499821999999999E-6</v>
      </c>
      <c r="BZ811" s="155">
        <v>2.6748165999999999E-5</v>
      </c>
      <c r="CA811" s="155">
        <v>6.9739351999999998E-7</v>
      </c>
      <c r="CB811" s="155">
        <v>4.2711889999999997E-8</v>
      </c>
      <c r="CC811" s="155">
        <v>1.0584654999999999E-6</v>
      </c>
      <c r="CD811" s="155">
        <v>3.0114713999999999E-6</v>
      </c>
      <c r="CE811" s="155">
        <v>1.801354E-6</v>
      </c>
      <c r="CF811" s="155">
        <v>0</v>
      </c>
      <c r="CG811" s="155">
        <v>3.9458768000000003E-18</v>
      </c>
      <c r="CH811" s="155">
        <v>3.2308685E-14</v>
      </c>
      <c r="CI811" s="155">
        <v>2.7581729999999999E-5</v>
      </c>
      <c r="CJ811" s="155">
        <v>4.1516973999999998E-4</v>
      </c>
      <c r="CK811" s="155">
        <v>3.7953824E-8</v>
      </c>
      <c r="CL811" s="155">
        <v>0</v>
      </c>
      <c r="CM811"/>
      <c r="CN811" s="284">
        <v>2.7346512000000002E-14</v>
      </c>
      <c r="CO811" s="284">
        <v>23.395123999999999</v>
      </c>
      <c r="CP811" s="285">
        <v>2.0015636999999999E-2</v>
      </c>
      <c r="CQ811" s="284">
        <v>9.8273461999999999E-3</v>
      </c>
      <c r="CR811" s="284">
        <v>3.0014405E-8</v>
      </c>
      <c r="CS811" s="284">
        <v>5.7984517000000001E-8</v>
      </c>
      <c r="CT811" s="284">
        <v>9.9390613000000004E-4</v>
      </c>
      <c r="CU811" s="284">
        <v>0.35283291</v>
      </c>
      <c r="CV811" s="284">
        <v>1.0903371000000001E-6</v>
      </c>
      <c r="CW811" s="284">
        <v>2.4527955999999998E-4</v>
      </c>
      <c r="CX811"/>
      <c r="CY811" s="158"/>
      <c r="CZ811" s="271" t="s">
        <v>2456</v>
      </c>
      <c r="DA811"/>
      <c r="DB811" s="247"/>
      <c r="DC811"/>
      <c r="DD811"/>
      <c r="DE811"/>
      <c r="DF811"/>
      <c r="DG811"/>
      <c r="DH811"/>
      <c r="DI811"/>
      <c r="DJ811"/>
      <c r="DK811"/>
      <c r="DL811"/>
    </row>
    <row r="812" spans="1:116" ht="13.8" customHeight="1">
      <c r="A812" t="s">
        <v>840</v>
      </c>
      <c r="B812" s="188" t="s">
        <v>317</v>
      </c>
      <c r="C812" s="151" t="str">
        <f t="shared" si="191"/>
        <v>A.100.32.102</v>
      </c>
      <c r="D812" s="54" t="s">
        <v>34</v>
      </c>
      <c r="E812" s="150" t="s">
        <v>352</v>
      </c>
      <c r="F812" s="153" t="str">
        <f t="shared" si="192"/>
        <v>AM503</v>
      </c>
      <c r="G812" s="154">
        <f t="shared" si="193"/>
        <v>24.879904</v>
      </c>
      <c r="H812"/>
      <c r="I812"/>
      <c r="J812" s="227">
        <f t="shared" si="187"/>
        <v>4.3114055825766666</v>
      </c>
      <c r="K812"/>
      <c r="L812" s="280">
        <f t="shared" si="188"/>
        <v>0.16996446770000001</v>
      </c>
      <c r="M812" s="280">
        <f t="shared" si="189"/>
        <v>0.246653070206</v>
      </c>
      <c r="N812" s="281">
        <f t="shared" si="190"/>
        <v>0.16280244467066682</v>
      </c>
      <c r="O812" s="280">
        <v>3.7319855999999998</v>
      </c>
      <c r="P812" s="286">
        <v>9.0154528999999997E-2</v>
      </c>
      <c r="Q812" s="286">
        <v>0.14211808000000001</v>
      </c>
      <c r="R812" s="286">
        <v>0.14502403999999999</v>
      </c>
      <c r="S812" s="219">
        <v>1.9035202000000001E-2</v>
      </c>
      <c r="T812" s="219">
        <v>3.8544083999999998E-3</v>
      </c>
      <c r="U812" s="219">
        <v>2.0508173E-3</v>
      </c>
      <c r="V812" s="219">
        <v>1.4243380999999999E-2</v>
      </c>
      <c r="W812" s="219">
        <v>0.12970803</v>
      </c>
      <c r="X812" s="286">
        <v>3.9113287999999998E-5</v>
      </c>
      <c r="Y812" s="219">
        <v>3.2882628999999997E-2</v>
      </c>
      <c r="Z812" s="286">
        <v>9.7966917999999995E-5</v>
      </c>
      <c r="AA812" s="219">
        <v>2.1178567000000001E-4</v>
      </c>
      <c r="AB812" s="286">
        <v>6.6683393999999997E-13</v>
      </c>
      <c r="AC812"/>
      <c r="AD812" s="227">
        <f t="shared" si="182"/>
        <v>3.7319855999999998</v>
      </c>
      <c r="AE812" s="227">
        <f t="shared" si="183"/>
        <v>0.41648045770000003</v>
      </c>
      <c r="AF812" s="227">
        <f t="shared" si="184"/>
        <v>0.24672777567000001</v>
      </c>
      <c r="AG812" s="227">
        <f t="shared" si="185"/>
        <v>0.246653070206</v>
      </c>
      <c r="AH812" s="227">
        <f t="shared" si="186"/>
        <v>0.16259065900066683</v>
      </c>
      <c r="AI812"/>
      <c r="AJ812">
        <v>367.84692999999999</v>
      </c>
      <c r="AK812" s="155">
        <v>362.03901000000002</v>
      </c>
      <c r="AL812" s="155">
        <v>4.0625153999999997</v>
      </c>
      <c r="AM812" s="155">
        <v>0</v>
      </c>
      <c r="AN812" s="155">
        <v>1.7231171E-3</v>
      </c>
      <c r="AO812" s="155">
        <v>0.97502021999999999</v>
      </c>
      <c r="AP812" s="155">
        <v>0.76866044</v>
      </c>
      <c r="AQ812"/>
      <c r="AR812" s="156">
        <v>0.47792105000000001</v>
      </c>
      <c r="AS812" s="156">
        <v>0.43126714999999999</v>
      </c>
      <c r="AT812" s="156">
        <v>1.9599533999999998E-2</v>
      </c>
      <c r="AU812" s="156">
        <v>2.7054366E-2</v>
      </c>
      <c r="AV812" s="282">
        <f t="shared" ref="AV812:AV884" si="194">AY812+BB812+BC812+BD812+BE812+BM812+BN812+BR812</f>
        <v>2.5855345059117068E-5</v>
      </c>
      <c r="AW812" s="282">
        <f t="shared" ref="AW812:AW884" si="195">AZ812+BA812+BF812+BG812+BH812+BI812+BJ812+BK812+BL812+BO812+BS812+BT812</f>
        <v>7.2483485151494463E-8</v>
      </c>
      <c r="AX812" s="283">
        <f t="shared" ref="AX812:AX884" si="196">BP812+BQ812</f>
        <v>3.7891269599999999</v>
      </c>
      <c r="AY812" s="157">
        <v>2.3088552E-5</v>
      </c>
      <c r="AZ812" s="157">
        <v>6.9663733000000005E-8</v>
      </c>
      <c r="BA812" s="157">
        <v>1.9033126999999998E-12</v>
      </c>
      <c r="BB812" s="157">
        <v>9.4217071999999998E-14</v>
      </c>
      <c r="BC812" s="157">
        <v>0</v>
      </c>
      <c r="BD812" s="157">
        <v>3.8884704E-9</v>
      </c>
      <c r="BE812" s="157">
        <v>1.9308399000000001E-6</v>
      </c>
      <c r="BF812" s="157">
        <v>8.8650384000000003E-10</v>
      </c>
      <c r="BG812" s="157">
        <v>1.9074092999999999E-9</v>
      </c>
      <c r="BH812" s="157">
        <v>1.9401829000000001E-11</v>
      </c>
      <c r="BI812" s="157">
        <v>1.5983569E-17</v>
      </c>
      <c r="BJ812" s="157">
        <v>1.9455529E-12</v>
      </c>
      <c r="BK812" s="157">
        <v>2.1065512E-12</v>
      </c>
      <c r="BL812" s="157">
        <v>4.8174970999999996E-13</v>
      </c>
      <c r="BM812" s="157">
        <v>8.2581907000000003E-7</v>
      </c>
      <c r="BN812" s="157">
        <v>6.2455244999999999E-9</v>
      </c>
      <c r="BO812" s="157">
        <v>9.0085934999999996E-22</v>
      </c>
      <c r="BP812" s="157">
        <v>0.16873975999999999</v>
      </c>
      <c r="BQ812" s="157">
        <v>3.6203872000000001</v>
      </c>
      <c r="BR812" s="157">
        <v>0</v>
      </c>
      <c r="BS812" s="157">
        <v>0</v>
      </c>
      <c r="BT812" s="157">
        <v>0</v>
      </c>
      <c r="BU812"/>
      <c r="BV812" s="155">
        <v>1.2191018000000001E-3</v>
      </c>
      <c r="BW812" s="155">
        <v>1.3151234999999999E-5</v>
      </c>
      <c r="BX812" s="155">
        <v>6.9371774000000002E-4</v>
      </c>
      <c r="BY812" s="155">
        <v>1.7379558000000001E-6</v>
      </c>
      <c r="BZ812" s="155">
        <v>2.7570305E-5</v>
      </c>
      <c r="CA812" s="155">
        <v>1.9390027000000001E-9</v>
      </c>
      <c r="CB812" s="155">
        <v>5.0483010999999998E-7</v>
      </c>
      <c r="CC812" s="155">
        <v>2.9202839999999998E-9</v>
      </c>
      <c r="CD812" s="155">
        <v>5.2823572000000002E-6</v>
      </c>
      <c r="CE812" s="155">
        <v>2.0078802E-6</v>
      </c>
      <c r="CF812" s="155">
        <v>0</v>
      </c>
      <c r="CG812" s="155">
        <v>1.9921355E-18</v>
      </c>
      <c r="CH812" s="155">
        <v>1.6311528000000001E-14</v>
      </c>
      <c r="CI812" s="155">
        <v>2.8575646E-5</v>
      </c>
      <c r="CJ812" s="155">
        <v>4.4651354000000001E-4</v>
      </c>
      <c r="CK812" s="155">
        <v>3.5451625000000002E-8</v>
      </c>
      <c r="CL812" s="155">
        <v>0</v>
      </c>
      <c r="CM812"/>
      <c r="CN812" s="284">
        <v>1.38063E-14</v>
      </c>
      <c r="CO812" s="284">
        <v>24.879904</v>
      </c>
      <c r="CP812" s="285">
        <v>4.0914229999999997E-5</v>
      </c>
      <c r="CQ812" s="284">
        <v>8.9983245E-3</v>
      </c>
      <c r="CR812" s="284">
        <v>3.5473041999999999E-7</v>
      </c>
      <c r="CS812" s="284">
        <v>6.8841081999999994E-8</v>
      </c>
      <c r="CT812" s="284">
        <v>1.0161326000000001E-3</v>
      </c>
      <c r="CU812" s="284">
        <v>3.5738234000000002</v>
      </c>
      <c r="CV812" s="284">
        <v>1.2885629999999999E-5</v>
      </c>
      <c r="CW812" s="284">
        <v>6.8209619999999998E-7</v>
      </c>
      <c r="CX812"/>
      <c r="CY812" s="158"/>
      <c r="CZ812" s="271" t="s">
        <v>2457</v>
      </c>
      <c r="DA812"/>
      <c r="DB812" s="49"/>
      <c r="DC812"/>
      <c r="DD812"/>
      <c r="DE812"/>
      <c r="DF812"/>
      <c r="DG812"/>
      <c r="DH812"/>
      <c r="DI812"/>
      <c r="DJ812"/>
      <c r="DK812"/>
      <c r="DL812"/>
    </row>
    <row r="813" spans="1:116" ht="13.8" customHeight="1">
      <c r="A813" t="s">
        <v>841</v>
      </c>
      <c r="B813" s="188" t="s">
        <v>317</v>
      </c>
      <c r="C813" s="151" t="str">
        <f t="shared" si="191"/>
        <v>A.100.32.103</v>
      </c>
      <c r="D813" s="54" t="s">
        <v>34</v>
      </c>
      <c r="E813" s="150" t="s">
        <v>352</v>
      </c>
      <c r="F813" s="153" t="str">
        <f t="shared" si="192"/>
        <v>G-MgAl6Zn3</v>
      </c>
      <c r="G813" s="154">
        <f t="shared" si="193"/>
        <v>23.440195333333335</v>
      </c>
      <c r="H813"/>
      <c r="I813"/>
      <c r="J813" s="227">
        <f t="shared" si="187"/>
        <v>4.1456207253403079</v>
      </c>
      <c r="K813"/>
      <c r="L813" s="280">
        <f t="shared" si="188"/>
        <v>0.1598444671</v>
      </c>
      <c r="M813" s="280">
        <f t="shared" si="189"/>
        <v>0.243199371315</v>
      </c>
      <c r="N813" s="281">
        <f t="shared" si="190"/>
        <v>0.22654758692530799</v>
      </c>
      <c r="O813" s="280">
        <v>3.5160293</v>
      </c>
      <c r="P813" s="286">
        <v>9.5121354000000005E-2</v>
      </c>
      <c r="Q813" s="286">
        <v>0.13597513</v>
      </c>
      <c r="R813" s="286">
        <v>0.13825460000000001</v>
      </c>
      <c r="S813" s="219">
        <v>1.7573684999999999E-2</v>
      </c>
      <c r="T813" s="219">
        <v>2.1900740999999998E-3</v>
      </c>
      <c r="U813" s="219">
        <v>1.8261079999999999E-3</v>
      </c>
      <c r="V813" s="219">
        <v>1.1942357000000001E-2</v>
      </c>
      <c r="W813" s="219">
        <v>0.19569829999999999</v>
      </c>
      <c r="X813" s="286">
        <v>6.7389372000000006E-5</v>
      </c>
      <c r="Y813" s="219">
        <v>3.0831300999999998E-2</v>
      </c>
      <c r="Z813" s="286">
        <v>9.3140943000000006E-5</v>
      </c>
      <c r="AA813" s="286">
        <v>1.7966886000000001E-5</v>
      </c>
      <c r="AB813" s="286">
        <v>1.9039308000000002E-8</v>
      </c>
      <c r="AC813"/>
      <c r="AD813" s="227">
        <f t="shared" si="182"/>
        <v>3.5160293</v>
      </c>
      <c r="AE813" s="227">
        <f t="shared" si="183"/>
        <v>0.4028833081</v>
      </c>
      <c r="AF813" s="227">
        <f t="shared" si="184"/>
        <v>0.24305680788600001</v>
      </c>
      <c r="AG813" s="227">
        <f t="shared" si="185"/>
        <v>0.243199371315</v>
      </c>
      <c r="AH813" s="227">
        <f t="shared" si="186"/>
        <v>0.22652962003930799</v>
      </c>
      <c r="AI813"/>
      <c r="AJ813">
        <v>345.66561999999999</v>
      </c>
      <c r="AK813" s="155">
        <v>339.68302999999997</v>
      </c>
      <c r="AL813" s="155">
        <v>3.7479184000000001</v>
      </c>
      <c r="AM813" s="155">
        <v>0</v>
      </c>
      <c r="AN813" s="155">
        <v>6.7114621000000001E-3</v>
      </c>
      <c r="AO813" s="155">
        <v>1.0348695000000001</v>
      </c>
      <c r="AP813" s="155">
        <v>1.1930936000000001</v>
      </c>
      <c r="AQ813"/>
      <c r="AR813" s="156">
        <v>0.44207291999999998</v>
      </c>
      <c r="AS813" s="156">
        <v>0.39834691999999999</v>
      </c>
      <c r="AT813" s="156">
        <v>1.8555087000000001E-2</v>
      </c>
      <c r="AU813" s="156">
        <v>2.5170912E-2</v>
      </c>
      <c r="AV813" s="282">
        <f t="shared" si="194"/>
        <v>2.3881709774378618E-5</v>
      </c>
      <c r="AW813" s="282">
        <f t="shared" si="195"/>
        <v>6.862088548493872E-8</v>
      </c>
      <c r="AX813" s="283">
        <f t="shared" si="196"/>
        <v>3.5253378500000001</v>
      </c>
      <c r="AY813" s="157">
        <v>2.1754835999999999E-5</v>
      </c>
      <c r="AZ813" s="157">
        <v>6.5639682999999999E-8</v>
      </c>
      <c r="BA813" s="157">
        <v>1.7933661E-12</v>
      </c>
      <c r="BB813" s="157">
        <v>1.5657862E-13</v>
      </c>
      <c r="BC813" s="157">
        <v>0</v>
      </c>
      <c r="BD813" s="157">
        <v>4.2349913000000001E-9</v>
      </c>
      <c r="BE813" s="157">
        <v>2.0509343E-6</v>
      </c>
      <c r="BF813" s="157">
        <v>9.0989963000000004E-10</v>
      </c>
      <c r="BG813" s="157">
        <v>2.0664794999999999E-9</v>
      </c>
      <c r="BH813" s="157">
        <v>1.6322562E-12</v>
      </c>
      <c r="BI813" s="157">
        <v>6.3265258999999999E-17</v>
      </c>
      <c r="BJ813" s="157">
        <v>1.1011718999999999E-12</v>
      </c>
      <c r="BK813" s="157">
        <v>2.4178861999999999E-13</v>
      </c>
      <c r="BL813" s="157">
        <v>5.4708852E-14</v>
      </c>
      <c r="BM813" s="157">
        <v>6.9089719999999995E-8</v>
      </c>
      <c r="BN813" s="157">
        <v>2.6146065000000001E-9</v>
      </c>
      <c r="BO813" s="157">
        <v>1.4732652E-21</v>
      </c>
      <c r="BP813" s="157">
        <v>0.15750235000000001</v>
      </c>
      <c r="BQ813" s="157">
        <v>3.3678355</v>
      </c>
      <c r="BR813" s="157">
        <v>0</v>
      </c>
      <c r="BS813" s="157">
        <v>0</v>
      </c>
      <c r="BT813" s="157">
        <v>0</v>
      </c>
      <c r="BU813"/>
      <c r="BV813" s="155">
        <v>1.1653636E-3</v>
      </c>
      <c r="BW813" s="155">
        <v>1.4460157999999999E-5</v>
      </c>
      <c r="BX813" s="155">
        <v>6.5357483999999998E-4</v>
      </c>
      <c r="BY813" s="155">
        <v>1.4630603999999999E-6</v>
      </c>
      <c r="BZ813" s="155">
        <v>2.7248381E-5</v>
      </c>
      <c r="CA813" s="155">
        <v>4.1930276999999999E-7</v>
      </c>
      <c r="CB813" s="155">
        <v>4.2467606E-8</v>
      </c>
      <c r="CC813" s="155">
        <v>6.3638452999999995E-7</v>
      </c>
      <c r="CD813" s="155">
        <v>3.0394898000000001E-6</v>
      </c>
      <c r="CE813" s="155">
        <v>1.808727E-6</v>
      </c>
      <c r="CF813" s="155">
        <v>0</v>
      </c>
      <c r="CG813" s="155">
        <v>3.2579380000000001E-18</v>
      </c>
      <c r="CH813" s="155">
        <v>2.6675869999999999E-14</v>
      </c>
      <c r="CI813" s="155">
        <v>2.7328628000000001E-5</v>
      </c>
      <c r="CJ813" s="155">
        <v>4.1884563999999998E-4</v>
      </c>
      <c r="CK813" s="155">
        <v>1.6496518E-5</v>
      </c>
      <c r="CL813" s="155">
        <v>0</v>
      </c>
      <c r="CM813"/>
      <c r="CN813" s="284">
        <v>2.2578820000000001E-14</v>
      </c>
      <c r="CO813" s="284">
        <v>23.438245999999999</v>
      </c>
      <c r="CP813" s="285">
        <v>1.2043981E-2</v>
      </c>
      <c r="CQ813" s="284">
        <v>9.9895851999999997E-3</v>
      </c>
      <c r="CR813" s="284">
        <v>3.0013605000000003E-8</v>
      </c>
      <c r="CS813" s="284">
        <v>5.8145642000000002E-8</v>
      </c>
      <c r="CT813" s="284">
        <v>1.0211822000000001E-3</v>
      </c>
      <c r="CU813" s="284">
        <v>0.35289103999999999</v>
      </c>
      <c r="CV813" s="284">
        <v>1.0840675999999999E-6</v>
      </c>
      <c r="CW813" s="284">
        <v>1.4747261E-4</v>
      </c>
      <c r="CX813"/>
      <c r="CY813" s="158"/>
      <c r="CZ813" s="271" t="s">
        <v>2458</v>
      </c>
      <c r="DA813"/>
      <c r="DB813" s="245"/>
      <c r="DC813"/>
      <c r="DD813"/>
      <c r="DE813"/>
      <c r="DF813"/>
      <c r="DG813"/>
      <c r="DH813"/>
      <c r="DI813"/>
      <c r="DJ813"/>
      <c r="DK813"/>
      <c r="DL813"/>
    </row>
    <row r="814" spans="1:116" ht="13.8" customHeight="1">
      <c r="A814" t="s">
        <v>842</v>
      </c>
      <c r="B814" s="188" t="s">
        <v>317</v>
      </c>
      <c r="C814" s="151" t="str">
        <f t="shared" si="191"/>
        <v>A.100.32.104</v>
      </c>
      <c r="D814" s="54" t="s">
        <v>34</v>
      </c>
      <c r="E814" s="150" t="s">
        <v>352</v>
      </c>
      <c r="F814" s="153" t="str">
        <f t="shared" si="192"/>
        <v>G-MgAl8Zn1</v>
      </c>
      <c r="G814" s="154">
        <f t="shared" si="193"/>
        <v>23.651266666666665</v>
      </c>
      <c r="H814"/>
      <c r="I814"/>
      <c r="J814" s="227">
        <f t="shared" si="187"/>
        <v>4.1579229141552476</v>
      </c>
      <c r="K814"/>
      <c r="L814" s="280">
        <f t="shared" si="188"/>
        <v>0.1622829995</v>
      </c>
      <c r="M814" s="280">
        <f t="shared" si="189"/>
        <v>0.24146929652099999</v>
      </c>
      <c r="N814" s="281">
        <f t="shared" si="190"/>
        <v>0.20648061813424798</v>
      </c>
      <c r="O814" s="280">
        <v>3.5476899999999998</v>
      </c>
      <c r="P814" s="286">
        <v>9.1026721000000005E-2</v>
      </c>
      <c r="Q814" s="286">
        <v>0.13820365000000001</v>
      </c>
      <c r="R814" s="286">
        <v>0.14041424</v>
      </c>
      <c r="S814" s="219">
        <v>1.7774389000000002E-2</v>
      </c>
      <c r="T814" s="219">
        <v>2.2461298000000002E-3</v>
      </c>
      <c r="U814" s="219">
        <v>1.8482406999999999E-3</v>
      </c>
      <c r="V814" s="219">
        <v>1.2071378000000001E-2</v>
      </c>
      <c r="W814" s="219">
        <v>0.17511753999999999</v>
      </c>
      <c r="X814" s="286">
        <v>7.3083524999999994E-5</v>
      </c>
      <c r="Y814" s="219">
        <v>3.1339743000000003E-2</v>
      </c>
      <c r="Z814" s="286">
        <v>9.4463995999999998E-5</v>
      </c>
      <c r="AA814" s="286">
        <v>2.3311018E-5</v>
      </c>
      <c r="AB814" s="286">
        <v>2.4116247999999999E-8</v>
      </c>
      <c r="AC814"/>
      <c r="AD814" s="227">
        <f t="shared" si="182"/>
        <v>3.5476899999999998</v>
      </c>
      <c r="AE814" s="227">
        <f t="shared" si="183"/>
        <v>0.40358474850000003</v>
      </c>
      <c r="AF814" s="227">
        <f t="shared" si="184"/>
        <v>0.241325060018</v>
      </c>
      <c r="AG814" s="227">
        <f t="shared" si="185"/>
        <v>0.24146929652099999</v>
      </c>
      <c r="AH814" s="227">
        <f t="shared" si="186"/>
        <v>0.20645730711624799</v>
      </c>
      <c r="AI814"/>
      <c r="AJ814">
        <v>347.77177999999998</v>
      </c>
      <c r="AK814" s="155">
        <v>341.56277</v>
      </c>
      <c r="AL814" s="155">
        <v>3.7961909</v>
      </c>
      <c r="AM814" s="155">
        <v>0</v>
      </c>
      <c r="AN814" s="155">
        <v>7.9603568000000003E-3</v>
      </c>
      <c r="AO814" s="155">
        <v>1.0775075000000001</v>
      </c>
      <c r="AP814" s="155">
        <v>1.3273565000000001</v>
      </c>
      <c r="AQ814"/>
      <c r="AR814" s="156">
        <v>0.44496163999999999</v>
      </c>
      <c r="AS814" s="156">
        <v>0.40100138000000002</v>
      </c>
      <c r="AT814" s="156">
        <v>1.8704269999999999E-2</v>
      </c>
      <c r="AU814" s="156">
        <v>2.5255988E-2</v>
      </c>
      <c r="AV814" s="282">
        <f t="shared" si="194"/>
        <v>2.4040850092861349E-5</v>
      </c>
      <c r="AW814" s="282">
        <f t="shared" si="195"/>
        <v>6.9172596453888875E-8</v>
      </c>
      <c r="AX814" s="283">
        <f t="shared" si="196"/>
        <v>3.5372531699999996</v>
      </c>
      <c r="AY814" s="157">
        <v>2.1951333000000001E-5</v>
      </c>
      <c r="AZ814" s="157">
        <v>6.6232586000000002E-8</v>
      </c>
      <c r="BA814" s="157">
        <v>1.8095639999999999E-12</v>
      </c>
      <c r="BB814" s="157">
        <v>1.6876135E-13</v>
      </c>
      <c r="BC814" s="157">
        <v>0</v>
      </c>
      <c r="BD814" s="157">
        <v>4.4334662999999996E-9</v>
      </c>
      <c r="BE814" s="157">
        <v>1.992578E-6</v>
      </c>
      <c r="BF814" s="157">
        <v>9.4033943000000003E-10</v>
      </c>
      <c r="BG814" s="157">
        <v>1.9942483000000001E-9</v>
      </c>
      <c r="BH814" s="157">
        <v>2.1210246E-12</v>
      </c>
      <c r="BI814" s="157">
        <v>7.5119290000000005E-17</v>
      </c>
      <c r="BJ814" s="157">
        <v>1.1320469E-12</v>
      </c>
      <c r="BK814" s="157">
        <v>2.9348510999999998E-13</v>
      </c>
      <c r="BL814" s="157">
        <v>6.6528157999999999E-14</v>
      </c>
      <c r="BM814" s="157">
        <v>8.9733276999999999E-8</v>
      </c>
      <c r="BN814" s="157">
        <v>2.7721808000000001E-9</v>
      </c>
      <c r="BO814" s="157">
        <v>1.5833863999999999E-21</v>
      </c>
      <c r="BP814" s="157">
        <v>0.15835126999999999</v>
      </c>
      <c r="BQ814" s="157">
        <v>3.3789018999999998</v>
      </c>
      <c r="BR814" s="157">
        <v>0</v>
      </c>
      <c r="BS814" s="157">
        <v>0</v>
      </c>
      <c r="BT814" s="157">
        <v>0</v>
      </c>
      <c r="BU814"/>
      <c r="BV814" s="155">
        <v>1.1610345E-3</v>
      </c>
      <c r="BW814" s="155">
        <v>1.4018727000000001E-5</v>
      </c>
      <c r="BX814" s="155">
        <v>6.5946007999999996E-4</v>
      </c>
      <c r="BY814" s="155">
        <v>1.4786527000000001E-6</v>
      </c>
      <c r="BZ814" s="155">
        <v>2.6970527999999999E-5</v>
      </c>
      <c r="CA814" s="155">
        <v>5.3050826000000004E-7</v>
      </c>
      <c r="CB814" s="155">
        <v>5.5184807000000002E-8</v>
      </c>
      <c r="CC814" s="155">
        <v>8.0517049999999996E-7</v>
      </c>
      <c r="CD814" s="155">
        <v>3.1156874000000001E-6</v>
      </c>
      <c r="CE814" s="155">
        <v>1.8279532E-6</v>
      </c>
      <c r="CF814" s="155">
        <v>0</v>
      </c>
      <c r="CG814" s="155">
        <v>3.5014571E-18</v>
      </c>
      <c r="CH814" s="155">
        <v>2.8669794999999998E-14</v>
      </c>
      <c r="CI814" s="155">
        <v>2.7702681999999999E-5</v>
      </c>
      <c r="CJ814" s="155">
        <v>4.2119503000000001E-4</v>
      </c>
      <c r="CK814" s="155">
        <v>3.8743230999999998E-6</v>
      </c>
      <c r="CL814" s="155">
        <v>0</v>
      </c>
      <c r="CM814"/>
      <c r="CN814" s="284">
        <v>2.4266504999999998E-14</v>
      </c>
      <c r="CO814" s="284">
        <v>23.648796999999998</v>
      </c>
      <c r="CP814" s="285">
        <v>1.5230380999999999E-2</v>
      </c>
      <c r="CQ814" s="284">
        <v>9.7130675999999999E-3</v>
      </c>
      <c r="CR814" s="284">
        <v>3.8874518999999998E-8</v>
      </c>
      <c r="CS814" s="284">
        <v>5.8908281000000001E-8</v>
      </c>
      <c r="CT814" s="284">
        <v>1.0022722000000001E-3</v>
      </c>
      <c r="CU814" s="284">
        <v>0.44128041000000001</v>
      </c>
      <c r="CV814" s="284">
        <v>1.4086821E-6</v>
      </c>
      <c r="CW814" s="284">
        <v>1.8658455E-4</v>
      </c>
      <c r="CX814"/>
      <c r="CY814" s="158"/>
      <c r="CZ814" s="271" t="s">
        <v>2459</v>
      </c>
      <c r="DA814"/>
      <c r="DB814" s="245"/>
      <c r="DC814"/>
      <c r="DD814"/>
      <c r="DE814"/>
      <c r="DF814"/>
      <c r="DG814"/>
      <c r="DH814"/>
      <c r="DI814"/>
      <c r="DJ814"/>
      <c r="DK814"/>
      <c r="DL814"/>
    </row>
    <row r="815" spans="1:116" ht="13.8" customHeight="1">
      <c r="A815" t="s">
        <v>843</v>
      </c>
      <c r="B815" s="188" t="s">
        <v>317</v>
      </c>
      <c r="C815" s="151" t="str">
        <f t="shared" si="191"/>
        <v>A.100.32.105</v>
      </c>
      <c r="D815" s="54" t="s">
        <v>34</v>
      </c>
      <c r="E815" s="150" t="s">
        <v>352</v>
      </c>
      <c r="F815" s="153" t="str">
        <f t="shared" si="192"/>
        <v>G-MgAl9Zn2</v>
      </c>
      <c r="G815" s="154">
        <f t="shared" si="193"/>
        <v>23.143256666666666</v>
      </c>
      <c r="H815"/>
      <c r="I815"/>
      <c r="J815" s="227">
        <f t="shared" si="187"/>
        <v>4.1016279848416017</v>
      </c>
      <c r="K815"/>
      <c r="L815" s="280">
        <f t="shared" si="188"/>
        <v>0.15892344880000003</v>
      </c>
      <c r="M815" s="280">
        <f t="shared" si="189"/>
        <v>0.24155827727199999</v>
      </c>
      <c r="N815" s="281">
        <f t="shared" si="190"/>
        <v>0.22965775876960201</v>
      </c>
      <c r="O815" s="280">
        <v>3.4714885</v>
      </c>
      <c r="P815" s="286">
        <v>9.3908729999999996E-2</v>
      </c>
      <c r="Q815" s="219">
        <v>0.13577221</v>
      </c>
      <c r="R815" s="286">
        <v>0.13763948000000001</v>
      </c>
      <c r="S815" s="219">
        <v>1.7336292E-2</v>
      </c>
      <c r="T815" s="219">
        <v>2.1472129999999998E-3</v>
      </c>
      <c r="U815" s="219">
        <v>1.8004638E-3</v>
      </c>
      <c r="V815" s="219">
        <v>1.1704862E-2</v>
      </c>
      <c r="W815" s="219">
        <v>0.19890906</v>
      </c>
      <c r="X815" s="286">
        <v>7.9924085999999998E-5</v>
      </c>
      <c r="Y815" s="219">
        <v>3.07306E-2</v>
      </c>
      <c r="Z815" s="286">
        <v>9.2551186000000004E-5</v>
      </c>
      <c r="AA815" s="286">
        <v>1.8070210999999999E-5</v>
      </c>
      <c r="AB815" s="286">
        <v>2.8558602E-8</v>
      </c>
      <c r="AC815"/>
      <c r="AD815" s="227">
        <f t="shared" si="182"/>
        <v>3.4714885</v>
      </c>
      <c r="AE815" s="227">
        <f t="shared" si="183"/>
        <v>0.40030925079999991</v>
      </c>
      <c r="AF815" s="227">
        <f t="shared" si="184"/>
        <v>0.24140387221100001</v>
      </c>
      <c r="AG815" s="227">
        <f t="shared" si="185"/>
        <v>0.24155827727199999</v>
      </c>
      <c r="AH815" s="227">
        <f t="shared" si="186"/>
        <v>0.22963968855860201</v>
      </c>
      <c r="AI815"/>
      <c r="AJ815">
        <v>340.00745000000001</v>
      </c>
      <c r="AK815" s="155">
        <v>333.78827000000001</v>
      </c>
      <c r="AL815" s="155">
        <v>3.7064355999999998</v>
      </c>
      <c r="AM815" s="155">
        <v>0</v>
      </c>
      <c r="AN815" s="155">
        <v>9.1350006999999997E-3</v>
      </c>
      <c r="AO815" s="155">
        <v>1.0835068000000001</v>
      </c>
      <c r="AP815" s="155">
        <v>1.4201018000000001</v>
      </c>
      <c r="AQ815"/>
      <c r="AR815" s="156">
        <v>0.43671549999999998</v>
      </c>
      <c r="AS815" s="156">
        <v>0.39375079000000002</v>
      </c>
      <c r="AT815" s="156">
        <v>1.8339316000000001E-2</v>
      </c>
      <c r="AU815" s="156">
        <v>2.4625385999999999E-2</v>
      </c>
      <c r="AV815" s="282">
        <f t="shared" si="194"/>
        <v>2.3606162453697258E-5</v>
      </c>
      <c r="AW815" s="282">
        <f t="shared" si="195"/>
        <v>6.7822915429537615E-8</v>
      </c>
      <c r="AX815" s="283">
        <f t="shared" si="196"/>
        <v>3.4489336000000002</v>
      </c>
      <c r="AY815" s="157">
        <v>2.1480443999999999E-5</v>
      </c>
      <c r="AZ815" s="157">
        <v>6.4811822000000001E-8</v>
      </c>
      <c r="BA815" s="157">
        <v>1.7707457999999999E-12</v>
      </c>
      <c r="BB815" s="157">
        <v>1.8389725999999999E-13</v>
      </c>
      <c r="BC815" s="157">
        <v>0</v>
      </c>
      <c r="BD815" s="157">
        <v>4.4822638999999998E-9</v>
      </c>
      <c r="BE815" s="157">
        <v>2.0494940999999998E-6</v>
      </c>
      <c r="BF815" s="157">
        <v>9.3848610999999997E-10</v>
      </c>
      <c r="BG815" s="157">
        <v>2.0678170999999999E-9</v>
      </c>
      <c r="BH815" s="157">
        <v>1.6393537E-12</v>
      </c>
      <c r="BI815" s="157">
        <v>8.6250906999999996E-17</v>
      </c>
      <c r="BJ815" s="157">
        <v>1.0843870999999999E-12</v>
      </c>
      <c r="BK815" s="157">
        <v>2.4110844999999998E-13</v>
      </c>
      <c r="BL815" s="157">
        <v>5.4538235000000003E-14</v>
      </c>
      <c r="BM815" s="157">
        <v>6.9090638000000003E-8</v>
      </c>
      <c r="BN815" s="157">
        <v>2.6512678999999998E-9</v>
      </c>
      <c r="BO815" s="157">
        <v>1.7225401999999999E-21</v>
      </c>
      <c r="BP815" s="157">
        <v>0.1545415</v>
      </c>
      <c r="BQ815" s="157">
        <v>3.2943921</v>
      </c>
      <c r="BR815" s="157">
        <v>0</v>
      </c>
      <c r="BS815" s="157">
        <v>0</v>
      </c>
      <c r="BT815" s="157">
        <v>0</v>
      </c>
      <c r="BU815"/>
      <c r="BV815" s="155">
        <v>1.1444688000000001E-3</v>
      </c>
      <c r="BW815" s="155">
        <v>1.4575462000000001E-5</v>
      </c>
      <c r="BX815" s="155">
        <v>6.4529539999999997E-4</v>
      </c>
      <c r="BY815" s="155">
        <v>1.4339020999999999E-6</v>
      </c>
      <c r="BZ815" s="155">
        <v>2.6965469E-5</v>
      </c>
      <c r="CA815" s="155">
        <v>6.2790516999999996E-7</v>
      </c>
      <c r="CB815" s="155">
        <v>4.2651366999999997E-8</v>
      </c>
      <c r="CC815" s="155">
        <v>9.5299694999999997E-7</v>
      </c>
      <c r="CD815" s="155">
        <v>2.9802522999999998E-6</v>
      </c>
      <c r="CE815" s="155">
        <v>1.7794026999999999E-6</v>
      </c>
      <c r="CF815" s="155">
        <v>0</v>
      </c>
      <c r="CG815" s="155">
        <v>3.8091779E-18</v>
      </c>
      <c r="CH815" s="155">
        <v>3.1189399999999998E-14</v>
      </c>
      <c r="CI815" s="155">
        <v>2.7199552000000002E-5</v>
      </c>
      <c r="CJ815" s="155">
        <v>4.1160000999999999E-4</v>
      </c>
      <c r="CK815" s="155">
        <v>1.1015766000000001E-5</v>
      </c>
      <c r="CL815" s="155">
        <v>0</v>
      </c>
      <c r="CM815"/>
      <c r="CN815" s="284">
        <v>2.6399134000000001E-14</v>
      </c>
      <c r="CO815" s="284">
        <v>23.140332000000001</v>
      </c>
      <c r="CP815" s="285">
        <v>1.8024146000000001E-2</v>
      </c>
      <c r="CQ815" s="284">
        <v>1.0116314E-2</v>
      </c>
      <c r="CR815" s="284">
        <v>3.0007716000000002E-8</v>
      </c>
      <c r="CS815" s="284">
        <v>5.7268219000000001E-8</v>
      </c>
      <c r="CT815" s="284">
        <v>1.0101422E-3</v>
      </c>
      <c r="CU815" s="284">
        <v>0.35204980000000002</v>
      </c>
      <c r="CV815" s="284">
        <v>1.0887844E-6</v>
      </c>
      <c r="CW815" s="284">
        <v>2.208399E-4</v>
      </c>
      <c r="CX815"/>
      <c r="CY815" s="158"/>
      <c r="CZ815" s="271" t="s">
        <v>2460</v>
      </c>
      <c r="DA815"/>
      <c r="DB815" s="245"/>
      <c r="DC815"/>
      <c r="DD815"/>
      <c r="DE815"/>
      <c r="DF815"/>
      <c r="DG815"/>
      <c r="DH815"/>
      <c r="DI815"/>
      <c r="DJ815"/>
      <c r="DK815"/>
      <c r="DL815"/>
    </row>
    <row r="816" spans="1:116" ht="13.8" customHeight="1">
      <c r="A816" t="s">
        <v>844</v>
      </c>
      <c r="B816" s="188" t="s">
        <v>317</v>
      </c>
      <c r="C816" s="151" t="str">
        <f t="shared" si="191"/>
        <v>A.100.32.106</v>
      </c>
      <c r="D816" s="54" t="s">
        <v>34</v>
      </c>
      <c r="E816" s="150" t="s">
        <v>352</v>
      </c>
      <c r="F816" s="153" t="str">
        <f t="shared" si="192"/>
        <v>GD-MgAl9Zn1</v>
      </c>
      <c r="G816" s="154">
        <f t="shared" si="193"/>
        <v>23.413548666666667</v>
      </c>
      <c r="H816"/>
      <c r="I816"/>
      <c r="J816" s="227">
        <f t="shared" si="187"/>
        <v>4.127762804325589</v>
      </c>
      <c r="K816"/>
      <c r="L816" s="280">
        <f t="shared" si="188"/>
        <v>0.16107918659999998</v>
      </c>
      <c r="M816" s="280">
        <f t="shared" si="189"/>
        <v>0.24094948119299997</v>
      </c>
      <c r="N816" s="281">
        <f t="shared" si="190"/>
        <v>0.21370183653258898</v>
      </c>
      <c r="O816" s="280">
        <v>3.5120323</v>
      </c>
      <c r="P816" s="286">
        <v>9.1390068000000005E-2</v>
      </c>
      <c r="Q816" s="286">
        <v>0.13748485999999999</v>
      </c>
      <c r="R816" s="286">
        <v>0.13945832999999999</v>
      </c>
      <c r="S816" s="219">
        <v>1.7577617E-2</v>
      </c>
      <c r="T816" s="219">
        <v>2.2158627000000001E-3</v>
      </c>
      <c r="U816" s="219">
        <v>1.8273769E-3</v>
      </c>
      <c r="V816" s="219">
        <v>1.1901613E-2</v>
      </c>
      <c r="W816" s="219">
        <v>0.18253216999999999</v>
      </c>
      <c r="X816" s="286">
        <v>7.9191701999999995E-5</v>
      </c>
      <c r="Y816" s="219">
        <v>3.1146277999999999E-2</v>
      </c>
      <c r="Z816" s="286">
        <v>9.3748491000000001E-5</v>
      </c>
      <c r="AA816" s="286">
        <v>2.3359973999999999E-5</v>
      </c>
      <c r="AB816" s="286">
        <v>2.8558588999999999E-8</v>
      </c>
      <c r="AC816"/>
      <c r="AD816" s="227">
        <f t="shared" si="182"/>
        <v>3.5120323</v>
      </c>
      <c r="AE816" s="227">
        <f t="shared" si="183"/>
        <v>0.40185572759999993</v>
      </c>
      <c r="AF816" s="227">
        <f t="shared" si="184"/>
        <v>0.24079990097399998</v>
      </c>
      <c r="AG816" s="227">
        <f t="shared" si="185"/>
        <v>0.240949481193</v>
      </c>
      <c r="AH816" s="227">
        <f t="shared" si="186"/>
        <v>0.21367847655858899</v>
      </c>
      <c r="AI816"/>
      <c r="AJ816">
        <v>343.74943999999999</v>
      </c>
      <c r="AK816" s="155">
        <v>337.45639</v>
      </c>
      <c r="AL816" s="155">
        <v>3.7584898</v>
      </c>
      <c r="AM816" s="155">
        <v>0</v>
      </c>
      <c r="AN816" s="155">
        <v>9.1027359000000006E-3</v>
      </c>
      <c r="AO816" s="155">
        <v>1.0957173</v>
      </c>
      <c r="AP816" s="155">
        <v>1.4297485000000001</v>
      </c>
      <c r="AQ816"/>
      <c r="AR816" s="156">
        <v>0.44101295000000001</v>
      </c>
      <c r="AS816" s="156">
        <v>0.39758027000000001</v>
      </c>
      <c r="AT816" s="156">
        <v>1.8532718E-2</v>
      </c>
      <c r="AU816" s="156">
        <v>2.4899959999999999E-2</v>
      </c>
      <c r="AV816" s="282">
        <f t="shared" si="194"/>
        <v>2.383574732423308E-5</v>
      </c>
      <c r="AW816" s="282">
        <f t="shared" si="195"/>
        <v>6.853815913092433E-8</v>
      </c>
      <c r="AX816" s="283">
        <f t="shared" si="196"/>
        <v>3.4873893200000001</v>
      </c>
      <c r="AY816" s="157">
        <v>2.1731275000000001E-5</v>
      </c>
      <c r="AZ816" s="157">
        <v>6.5568638999999997E-8</v>
      </c>
      <c r="BA816" s="157">
        <v>1.7914231E-12</v>
      </c>
      <c r="BB816" s="157">
        <v>1.8213308E-13</v>
      </c>
      <c r="BC816" s="157">
        <v>0</v>
      </c>
      <c r="BD816" s="157">
        <v>4.5309528E-9</v>
      </c>
      <c r="BE816" s="157">
        <v>2.0074301999999999E-6</v>
      </c>
      <c r="BF816" s="157">
        <v>9.4959434999999997E-10</v>
      </c>
      <c r="BG816" s="157">
        <v>2.0145316000000002E-9</v>
      </c>
      <c r="BH816" s="157">
        <v>2.1243449999999999E-12</v>
      </c>
      <c r="BI816" s="157">
        <v>8.5951620000000001E-17</v>
      </c>
      <c r="BJ816" s="157">
        <v>1.1191435E-12</v>
      </c>
      <c r="BK816" s="157">
        <v>2.9281299000000002E-13</v>
      </c>
      <c r="BL816" s="157">
        <v>6.6370381E-14</v>
      </c>
      <c r="BM816" s="157">
        <v>8.9732290000000006E-8</v>
      </c>
      <c r="BN816" s="157">
        <v>2.7786993000000001E-9</v>
      </c>
      <c r="BO816" s="157">
        <v>1.7056719E-21</v>
      </c>
      <c r="BP816" s="157">
        <v>0.15631602</v>
      </c>
      <c r="BQ816" s="157">
        <v>3.3310732999999999</v>
      </c>
      <c r="BR816" s="157">
        <v>0</v>
      </c>
      <c r="BS816" s="157">
        <v>0</v>
      </c>
      <c r="BT816" s="157">
        <v>0</v>
      </c>
      <c r="BU816"/>
      <c r="BV816" s="155">
        <v>1.1494261999999999E-3</v>
      </c>
      <c r="BW816" s="155">
        <v>1.4208078E-5</v>
      </c>
      <c r="BX816" s="155">
        <v>6.5283186000000002E-4</v>
      </c>
      <c r="BY816" s="155">
        <v>1.4578216E-6</v>
      </c>
      <c r="BZ816" s="155">
        <v>2.6872942E-5</v>
      </c>
      <c r="CA816" s="155">
        <v>6.2786887E-7</v>
      </c>
      <c r="CB816" s="155">
        <v>5.5270767000000001E-8</v>
      </c>
      <c r="CC816" s="155">
        <v>9.5294227000000004E-7</v>
      </c>
      <c r="CD816" s="155">
        <v>3.073773E-6</v>
      </c>
      <c r="CE816" s="155">
        <v>1.8053852E-6</v>
      </c>
      <c r="CF816" s="155">
        <v>0</v>
      </c>
      <c r="CG816" s="155">
        <v>3.7718756999999996E-18</v>
      </c>
      <c r="CH816" s="155">
        <v>3.0883972000000001E-14</v>
      </c>
      <c r="CI816" s="155">
        <v>2.7523390000000001E-5</v>
      </c>
      <c r="CJ816" s="155">
        <v>4.1613795000000002E-4</v>
      </c>
      <c r="CK816" s="155">
        <v>3.8788893E-6</v>
      </c>
      <c r="CL816" s="155">
        <v>0</v>
      </c>
      <c r="CM816"/>
      <c r="CN816" s="284">
        <v>2.6140614999999999E-14</v>
      </c>
      <c r="CO816" s="284">
        <v>23.410623999999999</v>
      </c>
      <c r="CP816" s="285">
        <v>1.8021656E-2</v>
      </c>
      <c r="CQ816" s="284">
        <v>9.8649467999999997E-3</v>
      </c>
      <c r="CR816" s="284">
        <v>3.8869348999999998E-8</v>
      </c>
      <c r="CS816" s="284">
        <v>5.8216359999999999E-8</v>
      </c>
      <c r="CT816" s="284">
        <v>1.0006359E-3</v>
      </c>
      <c r="CU816" s="284">
        <v>0.44059006000000001</v>
      </c>
      <c r="CV816" s="284">
        <v>1.4108887999999999E-6</v>
      </c>
      <c r="CW816" s="284">
        <v>2.2082712999999999E-4</v>
      </c>
      <c r="CX816"/>
      <c r="CY816" s="158"/>
      <c r="CZ816" s="271" t="s">
        <v>2461</v>
      </c>
      <c r="DA816"/>
      <c r="DB816" s="245"/>
      <c r="DC816"/>
      <c r="DD816"/>
      <c r="DE816"/>
      <c r="DF816"/>
      <c r="DG816"/>
      <c r="DH816"/>
      <c r="DI816"/>
      <c r="DJ816"/>
      <c r="DK816"/>
      <c r="DL816"/>
    </row>
    <row r="817" spans="1:116" ht="13.8" customHeight="1">
      <c r="A817" t="s">
        <v>845</v>
      </c>
      <c r="B817" s="188" t="s">
        <v>317</v>
      </c>
      <c r="C817" s="151" t="str">
        <f t="shared" si="191"/>
        <v>A.100.32.107</v>
      </c>
      <c r="D817" s="54" t="s">
        <v>34</v>
      </c>
      <c r="E817" s="150" t="s">
        <v>352</v>
      </c>
      <c r="F817" s="153" t="str">
        <f t="shared" si="192"/>
        <v>MgAl3Zn</v>
      </c>
      <c r="G817" s="154">
        <f t="shared" si="193"/>
        <v>24.354829333333335</v>
      </c>
      <c r="H817"/>
      <c r="I817"/>
      <c r="J817" s="227">
        <f t="shared" si="187"/>
        <v>4.2492144938449856</v>
      </c>
      <c r="K817"/>
      <c r="L817" s="280">
        <f t="shared" si="188"/>
        <v>0.16573984300000003</v>
      </c>
      <c r="M817" s="280">
        <f t="shared" si="189"/>
        <v>0.243514065113</v>
      </c>
      <c r="N817" s="281">
        <f t="shared" si="190"/>
        <v>0.18673618573198592</v>
      </c>
      <c r="O817" s="280">
        <v>3.6532244</v>
      </c>
      <c r="P817" s="286">
        <v>9.0593400000000004E-2</v>
      </c>
      <c r="Q817" s="286">
        <v>0.14010374</v>
      </c>
      <c r="R817" s="286">
        <v>0.14302155</v>
      </c>
      <c r="S817" s="219">
        <v>1.8369811E-2</v>
      </c>
      <c r="T817" s="219">
        <v>2.4324379999999999E-3</v>
      </c>
      <c r="U817" s="219">
        <v>1.916044E-3</v>
      </c>
      <c r="V817" s="219">
        <v>1.2667309E-2</v>
      </c>
      <c r="W817" s="219">
        <v>0.15480157</v>
      </c>
      <c r="X817" s="286">
        <v>5.3152358999999997E-5</v>
      </c>
      <c r="Y817" s="219">
        <v>3.1899108000000002E-2</v>
      </c>
      <c r="Z817" s="286">
        <v>9.6463753999999997E-5</v>
      </c>
      <c r="AA817" s="286">
        <v>3.5498211999999998E-5</v>
      </c>
      <c r="AB817" s="286">
        <v>9.5199859000000007E-9</v>
      </c>
      <c r="AC817"/>
      <c r="AD817" s="227">
        <f t="shared" si="182"/>
        <v>3.6532244</v>
      </c>
      <c r="AE817" s="227">
        <f t="shared" si="183"/>
        <v>0.40910429200000004</v>
      </c>
      <c r="AF817" s="227">
        <f t="shared" si="184"/>
        <v>0.24339994721200001</v>
      </c>
      <c r="AG817" s="227">
        <f t="shared" si="185"/>
        <v>0.243514065113</v>
      </c>
      <c r="AH817" s="227">
        <f t="shared" si="186"/>
        <v>0.18670068751998592</v>
      </c>
      <c r="AI817"/>
      <c r="AJ817">
        <v>359.84893</v>
      </c>
      <c r="AK817" s="155">
        <v>353.93198999999998</v>
      </c>
      <c r="AL817" s="155">
        <v>3.9105083999999999</v>
      </c>
      <c r="AM817" s="155">
        <v>0</v>
      </c>
      <c r="AN817" s="155">
        <v>4.2129295000000004E-3</v>
      </c>
      <c r="AO817" s="155">
        <v>1.0141123000000001</v>
      </c>
      <c r="AP817" s="155">
        <v>0.98811201000000004</v>
      </c>
      <c r="AQ817"/>
      <c r="AR817" s="156">
        <v>0.45761642000000002</v>
      </c>
      <c r="AS817" s="156">
        <v>0.41206151000000002</v>
      </c>
      <c r="AT817" s="156">
        <v>1.9213078000000001E-2</v>
      </c>
      <c r="AU817" s="156">
        <v>2.6341831E-2</v>
      </c>
      <c r="AV817" s="282">
        <f t="shared" si="194"/>
        <v>2.4703927495559441E-5</v>
      </c>
      <c r="AW817" s="282">
        <f t="shared" si="195"/>
        <v>7.1054283784326162E-8</v>
      </c>
      <c r="AX817" s="283">
        <f t="shared" si="196"/>
        <v>3.6893321000000001</v>
      </c>
      <c r="AY817" s="157">
        <v>2.2602449E-5</v>
      </c>
      <c r="AZ817" s="157">
        <v>6.8197090999999998E-8</v>
      </c>
      <c r="BA817" s="157">
        <v>1.86324E-12</v>
      </c>
      <c r="BB817" s="157">
        <v>1.2515943999999999E-13</v>
      </c>
      <c r="BC817" s="157">
        <v>0</v>
      </c>
      <c r="BD817" s="157">
        <v>4.0988515999999999E-9</v>
      </c>
      <c r="BE817" s="157">
        <v>1.9565168000000002E-6</v>
      </c>
      <c r="BF817" s="157">
        <v>9.0666796000000005E-10</v>
      </c>
      <c r="BG817" s="157">
        <v>1.9436924999999999E-9</v>
      </c>
      <c r="BH817" s="157">
        <v>3.24182E-12</v>
      </c>
      <c r="BI817" s="157">
        <v>3.9583970000000001E-17</v>
      </c>
      <c r="BJ817" s="157">
        <v>1.2193243E-12</v>
      </c>
      <c r="BK817" s="157">
        <v>4.1380379E-13</v>
      </c>
      <c r="BL817" s="157">
        <v>9.4096651000000001E-14</v>
      </c>
      <c r="BM817" s="157">
        <v>1.3789025999999999E-7</v>
      </c>
      <c r="BN817" s="157">
        <v>2.9724587999999999E-9</v>
      </c>
      <c r="BO817" s="157">
        <v>1.1847827999999999E-21</v>
      </c>
      <c r="BP817" s="157">
        <v>0.16451109999999999</v>
      </c>
      <c r="BQ817" s="157">
        <v>3.5248210000000002</v>
      </c>
      <c r="BR817" s="157">
        <v>0</v>
      </c>
      <c r="BS817" s="157">
        <v>0</v>
      </c>
      <c r="BT817" s="157">
        <v>0</v>
      </c>
      <c r="BU817"/>
      <c r="BV817" s="155">
        <v>1.1974761000000001E-3</v>
      </c>
      <c r="BW817" s="155">
        <v>1.3507501999999999E-5</v>
      </c>
      <c r="BX817" s="155">
        <v>6.7907725999999998E-4</v>
      </c>
      <c r="BY817" s="155">
        <v>1.5513106999999999E-6</v>
      </c>
      <c r="BZ817" s="155">
        <v>2.7321266999999999E-5</v>
      </c>
      <c r="CA817" s="155">
        <v>2.1061597999999999E-7</v>
      </c>
      <c r="CB817" s="155">
        <v>8.4349093000000003E-8</v>
      </c>
      <c r="CC817" s="155">
        <v>3.1964502000000002E-7</v>
      </c>
      <c r="CD817" s="155">
        <v>3.3696912E-6</v>
      </c>
      <c r="CE817" s="155">
        <v>1.8992787E-6</v>
      </c>
      <c r="CF817" s="155">
        <v>0</v>
      </c>
      <c r="CG817" s="155">
        <v>2.619996E-18</v>
      </c>
      <c r="CH817" s="155">
        <v>2.1452425000000001E-14</v>
      </c>
      <c r="CI817" s="155">
        <v>2.8197001000000001E-5</v>
      </c>
      <c r="CJ817" s="155">
        <v>4.3642977000000002E-4</v>
      </c>
      <c r="CK817" s="155">
        <v>5.5083974000000004E-6</v>
      </c>
      <c r="CL817" s="155">
        <v>0</v>
      </c>
      <c r="CM817"/>
      <c r="CN817" s="284">
        <v>1.8157625E-14</v>
      </c>
      <c r="CO817" s="284">
        <v>24.353854999999999</v>
      </c>
      <c r="CP817" s="285">
        <v>6.0570323999999997E-3</v>
      </c>
      <c r="CQ817" s="284">
        <v>9.2899338000000005E-3</v>
      </c>
      <c r="CR817" s="284">
        <v>5.9551347000000003E-8</v>
      </c>
      <c r="CS817" s="284">
        <v>6.1376518000000006E-8</v>
      </c>
      <c r="CT817" s="284">
        <v>1.0105793000000001E-3</v>
      </c>
      <c r="CU817" s="284">
        <v>0.64801562999999995</v>
      </c>
      <c r="CV817" s="284">
        <v>2.1530475999999998E-6</v>
      </c>
      <c r="CW817" s="284">
        <v>7.4075626000000004E-5</v>
      </c>
      <c r="CX817"/>
      <c r="CY817" s="158"/>
      <c r="CZ817" s="271" t="s">
        <v>2462</v>
      </c>
      <c r="DA817"/>
      <c r="DB817" s="245"/>
      <c r="DC817"/>
      <c r="DD817"/>
      <c r="DE817"/>
      <c r="DF817"/>
      <c r="DG817"/>
      <c r="DH817"/>
      <c r="DI817"/>
      <c r="DJ817"/>
      <c r="DK817"/>
      <c r="DL817"/>
    </row>
    <row r="818" spans="1:116" ht="13.8" customHeight="1">
      <c r="A818" t="s">
        <v>846</v>
      </c>
      <c r="B818" s="188" t="s">
        <v>317</v>
      </c>
      <c r="C818" s="151" t="str">
        <f t="shared" si="191"/>
        <v>A.100.32.108</v>
      </c>
      <c r="D818" s="54" t="s">
        <v>34</v>
      </c>
      <c r="E818" s="150" t="s">
        <v>352</v>
      </c>
      <c r="F818" s="153" t="str">
        <f t="shared" si="192"/>
        <v>MgZn6Zr</v>
      </c>
      <c r="G818" s="154">
        <f t="shared" si="193"/>
        <v>23.947521333333334</v>
      </c>
      <c r="H818"/>
      <c r="I818"/>
      <c r="J818" s="227">
        <f t="shared" si="187"/>
        <v>4.2258969328553064</v>
      </c>
      <c r="K818"/>
      <c r="L818" s="280">
        <f t="shared" si="188"/>
        <v>0.16085856350000002</v>
      </c>
      <c r="M818" s="280">
        <f t="shared" si="189"/>
        <v>0.246489915724</v>
      </c>
      <c r="N818" s="281">
        <f t="shared" si="190"/>
        <v>0.22642025363130688</v>
      </c>
      <c r="O818" s="280">
        <v>3.5921281999999999</v>
      </c>
      <c r="P818" s="286">
        <v>9.8309118000000001E-2</v>
      </c>
      <c r="Q818" s="286">
        <v>0.13579860999999999</v>
      </c>
      <c r="R818" s="286">
        <v>0.13891612</v>
      </c>
      <c r="S818" s="219">
        <v>1.7950392999999999E-2</v>
      </c>
      <c r="T818" s="219">
        <v>2.1312862000000001E-3</v>
      </c>
      <c r="U818" s="219">
        <v>1.8607643000000001E-3</v>
      </c>
      <c r="V818" s="219">
        <v>1.2245605E-2</v>
      </c>
      <c r="W818" s="219">
        <v>0.19556987000000001</v>
      </c>
      <c r="X818" s="286">
        <v>4.2636650000000001E-5</v>
      </c>
      <c r="Y818" s="219">
        <v>3.0850262E-2</v>
      </c>
      <c r="Z818" s="286">
        <v>9.3946074000000001E-5</v>
      </c>
      <c r="AA818" s="286">
        <v>1.2163058E-7</v>
      </c>
      <c r="AB818" s="286">
        <v>7.2690298999999999E-13</v>
      </c>
      <c r="AC818"/>
      <c r="AD818" s="227">
        <f t="shared" si="182"/>
        <v>3.5921281999999999</v>
      </c>
      <c r="AE818" s="227">
        <f t="shared" si="183"/>
        <v>0.4072118965</v>
      </c>
      <c r="AF818" s="227">
        <f t="shared" si="184"/>
        <v>0.24635345463057998</v>
      </c>
      <c r="AG818" s="227">
        <f t="shared" si="185"/>
        <v>0.246489915724</v>
      </c>
      <c r="AH818" s="227">
        <f t="shared" si="186"/>
        <v>0.22642013200072689</v>
      </c>
      <c r="AI818"/>
      <c r="AJ818">
        <v>355.85964999999999</v>
      </c>
      <c r="AK818" s="155">
        <v>350.37993</v>
      </c>
      <c r="AL818" s="155">
        <v>3.8080400999999999</v>
      </c>
      <c r="AM818" s="155">
        <v>0</v>
      </c>
      <c r="AN818" s="155">
        <v>1.8783372E-3</v>
      </c>
      <c r="AO818" s="155">
        <v>0.93375549000000002</v>
      </c>
      <c r="AP818" s="155">
        <v>0.73604241999999998</v>
      </c>
      <c r="AQ818"/>
      <c r="AR818" s="156">
        <v>0.45036183000000002</v>
      </c>
      <c r="AS818" s="156">
        <v>0.40525777000000002</v>
      </c>
      <c r="AT818" s="156">
        <v>1.8924008999999999E-2</v>
      </c>
      <c r="AU818" s="156">
        <v>2.6180047000000001E-2</v>
      </c>
      <c r="AV818" s="282">
        <f t="shared" si="194"/>
        <v>2.4296029152044239E-5</v>
      </c>
      <c r="AW818" s="282">
        <f t="shared" si="195"/>
        <v>6.998523975221426E-8</v>
      </c>
      <c r="AX818" s="283">
        <f t="shared" si="196"/>
        <v>3.66667327</v>
      </c>
      <c r="AY818" s="157">
        <v>2.2223300000000001E-5</v>
      </c>
      <c r="AZ818" s="157">
        <v>6.7053060999999995E-8</v>
      </c>
      <c r="BA818" s="157">
        <v>1.8319853999999999E-12</v>
      </c>
      <c r="BB818" s="157">
        <v>1.0270424E-13</v>
      </c>
      <c r="BC818" s="157">
        <v>0</v>
      </c>
      <c r="BD818" s="157">
        <v>3.7252452999999999E-9</v>
      </c>
      <c r="BE818" s="157">
        <v>2.0665063E-6</v>
      </c>
      <c r="BF818" s="157">
        <v>8.4925808999999999E-10</v>
      </c>
      <c r="BG818" s="157">
        <v>2.0799368E-9</v>
      </c>
      <c r="BH818" s="157">
        <v>1.3558689000000001E-15</v>
      </c>
      <c r="BI818" s="157">
        <v>1.7423384999999999E-17</v>
      </c>
      <c r="BJ818" s="157">
        <v>1.0605376999999999E-12</v>
      </c>
      <c r="BK818" s="157">
        <v>7.3714222999999999E-14</v>
      </c>
      <c r="BL818" s="157">
        <v>1.6251598E-14</v>
      </c>
      <c r="BM818" s="157">
        <v>2.9400094000000002E-10</v>
      </c>
      <c r="BN818" s="157">
        <v>2.2035030999999998E-9</v>
      </c>
      <c r="BO818" s="157">
        <v>9.8200962999999997E-22</v>
      </c>
      <c r="BP818" s="157">
        <v>0.16287716999999999</v>
      </c>
      <c r="BQ818" s="157">
        <v>3.5037961000000002</v>
      </c>
      <c r="BR818" s="157">
        <v>0</v>
      </c>
      <c r="BS818" s="157">
        <v>0</v>
      </c>
      <c r="BT818" s="157">
        <v>0</v>
      </c>
      <c r="BU818"/>
      <c r="BV818" s="155">
        <v>1.2058889999999999E-3</v>
      </c>
      <c r="BW818" s="155">
        <v>1.4340778999999999E-5</v>
      </c>
      <c r="BX818" s="155">
        <v>6.6772043999999999E-4</v>
      </c>
      <c r="BY818" s="155">
        <v>1.5009844000000001E-6</v>
      </c>
      <c r="BZ818" s="155">
        <v>2.7839730999999999E-5</v>
      </c>
      <c r="CA818" s="155">
        <v>2.1136699000000002E-9</v>
      </c>
      <c r="CB818" s="155">
        <v>3.3736806000000002E-11</v>
      </c>
      <c r="CC818" s="155">
        <v>3.1833460000000001E-9</v>
      </c>
      <c r="CD818" s="155">
        <v>2.9634484000000001E-6</v>
      </c>
      <c r="CE818" s="155">
        <v>1.8537370000000001E-6</v>
      </c>
      <c r="CF818" s="155">
        <v>0</v>
      </c>
      <c r="CG818" s="155">
        <v>2.171589E-18</v>
      </c>
      <c r="CH818" s="155">
        <v>1.7780885999999999E-14</v>
      </c>
      <c r="CI818" s="155">
        <v>2.7485285000000002E-5</v>
      </c>
      <c r="CJ818" s="155">
        <v>4.3197579000000001E-4</v>
      </c>
      <c r="CK818" s="155">
        <v>3.0203458000000002E-5</v>
      </c>
      <c r="CL818" s="155">
        <v>0</v>
      </c>
      <c r="CM818"/>
      <c r="CN818" s="284">
        <v>1.5049984999999999E-14</v>
      </c>
      <c r="CO818" s="284">
        <v>23.947521999999999</v>
      </c>
      <c r="CP818" s="285">
        <v>8.7587356000000001E-5</v>
      </c>
      <c r="CQ818" s="284">
        <v>9.8122333000000006E-3</v>
      </c>
      <c r="CR818" s="284">
        <v>5.0650610999999998E-10</v>
      </c>
      <c r="CS818" s="284">
        <v>5.9060195999999997E-8</v>
      </c>
      <c r="CT818" s="284">
        <v>1.046071E-3</v>
      </c>
      <c r="CU818" s="284">
        <v>6.1885410000000002E-2</v>
      </c>
      <c r="CV818" s="284">
        <v>9.0737069999999995E-10</v>
      </c>
      <c r="CW818" s="284">
        <v>7.4354009000000001E-7</v>
      </c>
      <c r="CX818"/>
      <c r="CY818" s="158"/>
      <c r="CZ818" s="271" t="s">
        <v>2463</v>
      </c>
      <c r="DA818"/>
      <c r="DB818" s="212"/>
      <c r="DC818"/>
      <c r="DD818"/>
      <c r="DE818"/>
      <c r="DF818"/>
      <c r="DG818"/>
      <c r="DH818"/>
      <c r="DI818"/>
      <c r="DJ818"/>
      <c r="DK818"/>
      <c r="DL818"/>
    </row>
    <row r="819" spans="1:116" ht="13.8" customHeight="1">
      <c r="A819" t="s">
        <v>847</v>
      </c>
      <c r="B819" s="188" t="s">
        <v>317</v>
      </c>
      <c r="C819" s="151" t="str">
        <f t="shared" si="191"/>
        <v>A.100.32.109</v>
      </c>
      <c r="D819" s="54" t="s">
        <v>34</v>
      </c>
      <c r="E819" s="150" t="s">
        <v>352</v>
      </c>
      <c r="F819" s="153" t="str">
        <f t="shared" si="192"/>
        <v>MgMn1.5</v>
      </c>
      <c r="G819" s="154">
        <f t="shared" si="193"/>
        <v>24.820869999999999</v>
      </c>
      <c r="H819"/>
      <c r="I819"/>
      <c r="J819" s="227">
        <f t="shared" si="187"/>
        <v>4.3044833809416652</v>
      </c>
      <c r="K819"/>
      <c r="L819" s="280">
        <f t="shared" si="188"/>
        <v>0.16996041469999998</v>
      </c>
      <c r="M819" s="280">
        <f t="shared" si="189"/>
        <v>0.24741876638099999</v>
      </c>
      <c r="N819" s="281">
        <f t="shared" si="190"/>
        <v>0.16397369986066479</v>
      </c>
      <c r="O819" s="280">
        <v>3.7231304999999999</v>
      </c>
      <c r="P819" s="286">
        <v>9.0853815000000004E-2</v>
      </c>
      <c r="Q819" s="219">
        <v>0.14185909999999999</v>
      </c>
      <c r="R819" s="286">
        <v>0.14458030999999999</v>
      </c>
      <c r="S819" s="219">
        <v>1.9053044000000002E-2</v>
      </c>
      <c r="T819" s="219">
        <v>4.2549429999999997E-3</v>
      </c>
      <c r="U819" s="219">
        <v>2.0721176999999999E-3</v>
      </c>
      <c r="V819" s="219">
        <v>1.4569182E-2</v>
      </c>
      <c r="W819" s="219">
        <v>0.13074984000000001</v>
      </c>
      <c r="X819" s="286">
        <v>3.8994522000000001E-5</v>
      </c>
      <c r="Y819" s="219">
        <v>3.2959156000000003E-2</v>
      </c>
      <c r="Z819" s="286">
        <v>9.7674858999999997E-5</v>
      </c>
      <c r="AA819" s="219">
        <v>2.6470386000000001E-4</v>
      </c>
      <c r="AB819" s="286">
        <v>6.6480914E-13</v>
      </c>
      <c r="AC819"/>
      <c r="AD819" s="227">
        <f t="shared" si="182"/>
        <v>3.7231304999999999</v>
      </c>
      <c r="AE819" s="227">
        <f t="shared" si="183"/>
        <v>0.41724251169999999</v>
      </c>
      <c r="AF819" s="227">
        <f t="shared" si="184"/>
        <v>0.24754680085999997</v>
      </c>
      <c r="AG819" s="227">
        <f t="shared" si="185"/>
        <v>0.24741876638100002</v>
      </c>
      <c r="AH819" s="227">
        <f t="shared" si="186"/>
        <v>0.1637089960006648</v>
      </c>
      <c r="AI819"/>
      <c r="AJ819">
        <v>366.7722</v>
      </c>
      <c r="AK819" s="155">
        <v>360.95990999999998</v>
      </c>
      <c r="AL819" s="155">
        <v>4.0720894999999997</v>
      </c>
      <c r="AM819" s="155">
        <v>0</v>
      </c>
      <c r="AN819" s="155">
        <v>1.7178849999999999E-3</v>
      </c>
      <c r="AO819" s="155">
        <v>0.97211400999999997</v>
      </c>
      <c r="AP819" s="155">
        <v>0.76636936</v>
      </c>
      <c r="AQ819"/>
      <c r="AR819" s="156">
        <v>0.48054277000000001</v>
      </c>
      <c r="AS819" s="156">
        <v>0.43400909999999998</v>
      </c>
      <c r="AT819" s="156">
        <v>1.9559635999999998E-2</v>
      </c>
      <c r="AU819" s="156">
        <v>2.6974035E-2</v>
      </c>
      <c r="AV819" s="282">
        <f t="shared" si="194"/>
        <v>2.6019730234730983E-5</v>
      </c>
      <c r="AW819" s="282">
        <f t="shared" si="195"/>
        <v>7.2335931810585961E-8</v>
      </c>
      <c r="AX819" s="283">
        <f t="shared" si="196"/>
        <v>3.7778760600000001</v>
      </c>
      <c r="AY819" s="157">
        <v>2.3033767999999999E-5</v>
      </c>
      <c r="AZ819" s="157">
        <v>6.9498438000000005E-8</v>
      </c>
      <c r="BA819" s="157">
        <v>1.8987966E-12</v>
      </c>
      <c r="BB819" s="157">
        <v>9.3930987000000002E-14</v>
      </c>
      <c r="BC819" s="157">
        <v>0</v>
      </c>
      <c r="BD819" s="157">
        <v>3.8765141000000004E-9</v>
      </c>
      <c r="BE819" s="157">
        <v>1.9426646E-6</v>
      </c>
      <c r="BF819" s="157">
        <v>8.8377784999999996E-10</v>
      </c>
      <c r="BG819" s="157">
        <v>1.9222017E-9</v>
      </c>
      <c r="BH819" s="157">
        <v>2.4251972000000001E-11</v>
      </c>
      <c r="BI819" s="157">
        <v>1.5935036000000001E-17</v>
      </c>
      <c r="BJ819" s="157">
        <v>2.1518668E-12</v>
      </c>
      <c r="BK819" s="157">
        <v>2.6137153E-12</v>
      </c>
      <c r="BL819" s="157">
        <v>5.9789395000000005E-13</v>
      </c>
      <c r="BM819" s="157">
        <v>1.0321962E-6</v>
      </c>
      <c r="BN819" s="157">
        <v>7.2248267000000004E-9</v>
      </c>
      <c r="BO819" s="157">
        <v>8.9812395E-22</v>
      </c>
      <c r="BP819" s="157">
        <v>0.16827986</v>
      </c>
      <c r="BQ819" s="157">
        <v>3.6095961999999999</v>
      </c>
      <c r="BR819" s="157">
        <v>0</v>
      </c>
      <c r="BS819" s="157">
        <v>0</v>
      </c>
      <c r="BT819" s="157">
        <v>0</v>
      </c>
      <c r="BU819"/>
      <c r="BV819" s="155">
        <v>1.2169329000000001E-3</v>
      </c>
      <c r="BW819" s="155">
        <v>1.3253215E-5</v>
      </c>
      <c r="BX819" s="155">
        <v>6.9207171999999999E-4</v>
      </c>
      <c r="BY819" s="155">
        <v>1.775914E-6</v>
      </c>
      <c r="BZ819" s="155">
        <v>2.7604422999999999E-5</v>
      </c>
      <c r="CA819" s="155">
        <v>1.9331150000000001E-9</v>
      </c>
      <c r="CB819" s="155">
        <v>6.3102979999999997E-7</v>
      </c>
      <c r="CC819" s="155">
        <v>2.9114167E-9</v>
      </c>
      <c r="CD819" s="155">
        <v>5.8200382999999998E-6</v>
      </c>
      <c r="CE819" s="155">
        <v>2.020242E-6</v>
      </c>
      <c r="CF819" s="155">
        <v>0</v>
      </c>
      <c r="CG819" s="155">
        <v>1.9860864999999998E-18</v>
      </c>
      <c r="CH819" s="155">
        <v>1.6261999000000001E-14</v>
      </c>
      <c r="CI819" s="155">
        <v>2.8497444E-5</v>
      </c>
      <c r="CJ819" s="155">
        <v>4.4521041000000002E-4</v>
      </c>
      <c r="CK819" s="155">
        <v>4.3664312E-8</v>
      </c>
      <c r="CL819" s="155">
        <v>0</v>
      </c>
      <c r="CM819"/>
      <c r="CN819" s="284">
        <v>1.3764378E-14</v>
      </c>
      <c r="CO819" s="284">
        <v>24.820869999999999</v>
      </c>
      <c r="CP819" s="285">
        <v>3.0811461000000001E-5</v>
      </c>
      <c r="CQ819" s="284">
        <v>9.0680963E-3</v>
      </c>
      <c r="CR819" s="284">
        <v>4.4327926E-7</v>
      </c>
      <c r="CS819" s="284">
        <v>7.0454066000000005E-8</v>
      </c>
      <c r="CT819" s="284">
        <v>1.0190067000000001E-3</v>
      </c>
      <c r="CU819" s="284">
        <v>4.4509306000000004</v>
      </c>
      <c r="CV819" s="284">
        <v>1.6106827E-5</v>
      </c>
      <c r="CW819" s="284">
        <v>6.8002506000000001E-7</v>
      </c>
      <c r="CX819"/>
      <c r="CY819" s="158"/>
      <c r="CZ819" s="271" t="s">
        <v>2464</v>
      </c>
      <c r="DA819"/>
      <c r="DB819" s="212"/>
      <c r="DC819"/>
      <c r="DD819"/>
      <c r="DE819"/>
      <c r="DF819"/>
      <c r="DG819"/>
      <c r="DH819"/>
      <c r="DI819"/>
      <c r="DJ819"/>
      <c r="DK819"/>
      <c r="DL819"/>
    </row>
    <row r="820" spans="1:116" ht="13.8" customHeight="1">
      <c r="A820" t="s">
        <v>848</v>
      </c>
      <c r="B820" s="188" t="s">
        <v>317</v>
      </c>
      <c r="C820" s="151" t="str">
        <f t="shared" si="191"/>
        <v>A.100.32.110</v>
      </c>
      <c r="D820" s="54" t="s">
        <v>34</v>
      </c>
      <c r="E820" s="150" t="s">
        <v>352</v>
      </c>
      <c r="F820" s="153" t="str">
        <f t="shared" si="192"/>
        <v>MgAl6Zn</v>
      </c>
      <c r="G820" s="154">
        <f t="shared" si="193"/>
        <v>23.770372666666667</v>
      </c>
      <c r="H820"/>
      <c r="I820"/>
      <c r="J820" s="227">
        <f t="shared" si="187"/>
        <v>4.1749678745948398</v>
      </c>
      <c r="K820"/>
      <c r="L820" s="280">
        <f t="shared" si="188"/>
        <v>0.16273100579999999</v>
      </c>
      <c r="M820" s="280">
        <f t="shared" si="189"/>
        <v>0.242086924264</v>
      </c>
      <c r="N820" s="281">
        <f t="shared" si="190"/>
        <v>0.20459404453084004</v>
      </c>
      <c r="O820" s="280">
        <v>3.5655559000000001</v>
      </c>
      <c r="P820" s="286">
        <v>9.1385220000000003E-2</v>
      </c>
      <c r="Q820" s="286">
        <v>0.13834994</v>
      </c>
      <c r="R820" s="286">
        <v>0.14070574999999999</v>
      </c>
      <c r="S820" s="219">
        <v>1.7874906999999999E-2</v>
      </c>
      <c r="T820" s="219">
        <v>2.2900143E-3</v>
      </c>
      <c r="U820" s="219">
        <v>1.8603344999999999E-3</v>
      </c>
      <c r="V820" s="219">
        <v>1.2188598E-2</v>
      </c>
      <c r="W820" s="219">
        <v>0.17316453000000001</v>
      </c>
      <c r="X820" s="286">
        <v>6.8442595999999997E-5</v>
      </c>
      <c r="Y820" s="219">
        <v>3.1402693000000002E-2</v>
      </c>
      <c r="Z820" s="286">
        <v>9.4723667999999995E-5</v>
      </c>
      <c r="AA820" s="286">
        <v>2.6800905E-5</v>
      </c>
      <c r="AB820" s="286">
        <v>2.0625840000000001E-8</v>
      </c>
      <c r="AC820"/>
      <c r="AD820" s="227">
        <f t="shared" si="182"/>
        <v>3.5655559000000001</v>
      </c>
      <c r="AE820" s="227">
        <f t="shared" si="183"/>
        <v>0.40465476379999998</v>
      </c>
      <c r="AF820" s="227">
        <f t="shared" si="184"/>
        <v>0.241950558905</v>
      </c>
      <c r="AG820" s="227">
        <f t="shared" si="185"/>
        <v>0.242086924264</v>
      </c>
      <c r="AH820" s="227">
        <f t="shared" si="186"/>
        <v>0.20456724362584003</v>
      </c>
      <c r="AI820"/>
      <c r="AJ820">
        <v>349.97221000000002</v>
      </c>
      <c r="AK820" s="155">
        <v>343.84588000000002</v>
      </c>
      <c r="AL820" s="155">
        <v>3.8146599000000001</v>
      </c>
      <c r="AM820" s="155">
        <v>0</v>
      </c>
      <c r="AN820" s="155">
        <v>7.0697492999999998E-3</v>
      </c>
      <c r="AO820" s="155">
        <v>1.0601212</v>
      </c>
      <c r="AP820" s="155">
        <v>1.2444739</v>
      </c>
      <c r="AQ820"/>
      <c r="AR820" s="156">
        <v>0.44730774000000001</v>
      </c>
      <c r="AS820" s="156">
        <v>0.40305173999999999</v>
      </c>
      <c r="AT820" s="156">
        <v>1.8790848999999998E-2</v>
      </c>
      <c r="AU820" s="156">
        <v>2.5465150999999998E-2</v>
      </c>
      <c r="AV820" s="282">
        <f t="shared" si="194"/>
        <v>2.4163773477436443E-5</v>
      </c>
      <c r="AW820" s="282">
        <f t="shared" si="195"/>
        <v>6.9492784212037397E-8</v>
      </c>
      <c r="AX820" s="283">
        <f t="shared" si="196"/>
        <v>3.56654772</v>
      </c>
      <c r="AY820" s="157">
        <v>2.2061435000000001E-5</v>
      </c>
      <c r="AZ820" s="157">
        <v>6.6564774000000002E-8</v>
      </c>
      <c r="BA820" s="157">
        <v>1.8186405000000001E-12</v>
      </c>
      <c r="BB820" s="157">
        <v>1.5863644E-13</v>
      </c>
      <c r="BC820" s="157">
        <v>0</v>
      </c>
      <c r="BD820" s="157">
        <v>4.3445608E-9</v>
      </c>
      <c r="BE820" s="157">
        <v>1.9916766000000002E-6</v>
      </c>
      <c r="BF820" s="157">
        <v>9.3025962000000001E-10</v>
      </c>
      <c r="BG820" s="157">
        <v>1.9919354999999999E-9</v>
      </c>
      <c r="BH820" s="157">
        <v>2.4417639000000001E-12</v>
      </c>
      <c r="BI820" s="157">
        <v>6.6672883999999998E-17</v>
      </c>
      <c r="BJ820" s="157">
        <v>1.1526800000000001E-12</v>
      </c>
      <c r="BK820" s="157">
        <v>3.2759613000000002E-13</v>
      </c>
      <c r="BL820" s="157">
        <v>7.4344832999999996E-14</v>
      </c>
      <c r="BM820" s="157">
        <v>1.0349162E-7</v>
      </c>
      <c r="BN820" s="157">
        <v>2.8255379999999999E-9</v>
      </c>
      <c r="BO820" s="157">
        <v>1.4909522E-21</v>
      </c>
      <c r="BP820" s="157">
        <v>0.15949962000000001</v>
      </c>
      <c r="BQ820" s="157">
        <v>3.4070480999999999</v>
      </c>
      <c r="BR820" s="157">
        <v>0</v>
      </c>
      <c r="BS820" s="157">
        <v>0</v>
      </c>
      <c r="BT820" s="157">
        <v>0</v>
      </c>
      <c r="BU820"/>
      <c r="BV820" s="155">
        <v>1.1688167000000001E-3</v>
      </c>
      <c r="BW820" s="155">
        <v>1.3963884E-5</v>
      </c>
      <c r="BX820" s="155">
        <v>6.6278105999999996E-4</v>
      </c>
      <c r="BY820" s="155">
        <v>1.4929065999999999E-6</v>
      </c>
      <c r="BZ820" s="155">
        <v>2.7071617E-5</v>
      </c>
      <c r="CA820" s="155">
        <v>4.5401849000000001E-7</v>
      </c>
      <c r="CB820" s="155">
        <v>6.3530710999999999E-8</v>
      </c>
      <c r="CC820" s="155">
        <v>6.8907593000000003E-7</v>
      </c>
      <c r="CD820" s="155">
        <v>3.1752917999999998E-6</v>
      </c>
      <c r="CE820" s="155">
        <v>1.8407986E-6</v>
      </c>
      <c r="CF820" s="155">
        <v>0</v>
      </c>
      <c r="CG820" s="155">
        <v>3.2970506999999999E-18</v>
      </c>
      <c r="CH820" s="155">
        <v>2.6996121999999999E-14</v>
      </c>
      <c r="CI820" s="155">
        <v>2.7761804E-5</v>
      </c>
      <c r="CJ820" s="155">
        <v>4.2400427999999998E-4</v>
      </c>
      <c r="CK820" s="155">
        <v>5.5184439999999999E-6</v>
      </c>
      <c r="CL820" s="155">
        <v>0</v>
      </c>
      <c r="CM820"/>
      <c r="CN820" s="284">
        <v>2.2849886E-14</v>
      </c>
      <c r="CO820" s="284">
        <v>23.768260999999999</v>
      </c>
      <c r="CP820" s="285">
        <v>1.3036904E-2</v>
      </c>
      <c r="CQ820" s="284">
        <v>9.6580033000000006E-3</v>
      </c>
      <c r="CR820" s="284">
        <v>4.4780281000000002E-8</v>
      </c>
      <c r="CS820" s="284">
        <v>5.9377886000000001E-8</v>
      </c>
      <c r="CT820" s="284">
        <v>1.0060096E-3</v>
      </c>
      <c r="CU820" s="284">
        <v>0.50010520999999997</v>
      </c>
      <c r="CV820" s="284">
        <v>1.6216981999999999E-6</v>
      </c>
      <c r="CW820" s="284">
        <v>1.5968243000000001E-4</v>
      </c>
      <c r="CX820"/>
      <c r="CY820" s="158"/>
      <c r="CZ820" s="271" t="s">
        <v>2465</v>
      </c>
      <c r="DA820"/>
      <c r="DB820" s="212"/>
      <c r="DC820"/>
      <c r="DD820"/>
      <c r="DE820"/>
      <c r="DF820"/>
      <c r="DG820"/>
      <c r="DH820"/>
      <c r="DI820"/>
      <c r="DJ820"/>
      <c r="DK820"/>
      <c r="DL820"/>
    </row>
    <row r="821" spans="1:116" ht="13.8" customHeight="1">
      <c r="B821" s="188"/>
      <c r="C821" s="151"/>
      <c r="D821" s="51" t="s">
        <v>35</v>
      </c>
      <c r="E821" s="150"/>
      <c r="F821"/>
      <c r="G821"/>
      <c r="H821"/>
      <c r="I821"/>
      <c r="J821"/>
      <c r="K821"/>
      <c r="L821"/>
      <c r="M821"/>
      <c r="N821" s="174"/>
      <c r="O821"/>
      <c r="P821" s="53"/>
      <c r="Q821" s="53"/>
      <c r="R821" s="53"/>
      <c r="S821"/>
      <c r="T821"/>
      <c r="U821"/>
      <c r="V821"/>
      <c r="W821"/>
      <c r="Y821"/>
      <c r="Z821" s="53"/>
      <c r="AA821" s="53"/>
      <c r="AB821" s="53"/>
      <c r="AC821"/>
      <c r="AD821"/>
      <c r="AE821"/>
      <c r="AF821"/>
      <c r="AG821"/>
      <c r="AH821"/>
      <c r="AI821"/>
      <c r="AJ821"/>
      <c r="AK821"/>
      <c r="AL821"/>
      <c r="AM821"/>
      <c r="AN821"/>
      <c r="AO821"/>
      <c r="AP821"/>
      <c r="AQ821"/>
      <c r="AR821"/>
      <c r="AS821"/>
      <c r="AT821"/>
      <c r="AU821"/>
      <c r="AX821" s="19"/>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s="117"/>
      <c r="CQ821"/>
      <c r="CR821"/>
      <c r="CS821"/>
      <c r="CT821"/>
      <c r="CU821"/>
      <c r="CV821"/>
      <c r="CW821"/>
      <c r="CX821"/>
      <c r="CY821" s="159"/>
      <c r="CZ821" s="272"/>
      <c r="DA821"/>
      <c r="DB821" s="212"/>
      <c r="DC821"/>
      <c r="DD821"/>
      <c r="DE821"/>
      <c r="DF821"/>
      <c r="DG821"/>
      <c r="DH821"/>
      <c r="DI821"/>
      <c r="DJ821"/>
      <c r="DK821"/>
      <c r="DL821"/>
    </row>
    <row r="822" spans="1:116" ht="13.8" customHeight="1">
      <c r="A822" t="s">
        <v>1735</v>
      </c>
      <c r="B822" s="188" t="s">
        <v>317</v>
      </c>
      <c r="C822" s="151" t="str">
        <f t="shared" si="191"/>
        <v>A.100.34.101</v>
      </c>
      <c r="D822" s="54" t="s">
        <v>35</v>
      </c>
      <c r="E822" s="150" t="s">
        <v>352</v>
      </c>
      <c r="F822" s="153" t="str">
        <f t="shared" si="192"/>
        <v>Duranickel</v>
      </c>
      <c r="G822" s="154">
        <f t="shared" si="193"/>
        <v>11.487674666666667</v>
      </c>
      <c r="H822"/>
      <c r="I822"/>
      <c r="J822" s="227">
        <f t="shared" si="187"/>
        <v>24.162687930233144</v>
      </c>
      <c r="K822"/>
      <c r="L822" s="280">
        <f t="shared" si="188"/>
        <v>0.45968683317200004</v>
      </c>
      <c r="M822" s="280">
        <f t="shared" si="189"/>
        <v>11.1454106405935</v>
      </c>
      <c r="N822" s="281">
        <f t="shared" si="190"/>
        <v>10.834439256467645</v>
      </c>
      <c r="O822" s="280">
        <v>1.7231512</v>
      </c>
      <c r="P822" s="286">
        <v>11.113621999999999</v>
      </c>
      <c r="Q822" s="219">
        <v>3.1320710000000002E-2</v>
      </c>
      <c r="R822" s="286">
        <v>0.45868887000000003</v>
      </c>
      <c r="S822" s="219">
        <v>8.4324713000000001E-4</v>
      </c>
      <c r="T822" s="286">
        <v>5.8099061000000001E-5</v>
      </c>
      <c r="U822" s="286">
        <v>9.6616980999999995E-5</v>
      </c>
      <c r="V822" s="219">
        <v>3.5108516000000002E-4</v>
      </c>
      <c r="W822" s="219">
        <v>10.823446000000001</v>
      </c>
      <c r="X822" s="219">
        <v>1.0951135E-4</v>
      </c>
      <c r="Y822" s="219">
        <v>1.0992831E-2</v>
      </c>
      <c r="Z822" s="286">
        <v>7.3340834999999997E-6</v>
      </c>
      <c r="AA822" s="286">
        <v>4.1150445999999998E-7</v>
      </c>
      <c r="AB822" s="286">
        <v>1.3963184E-8</v>
      </c>
      <c r="AC822"/>
      <c r="AD822" s="227">
        <f t="shared" si="182"/>
        <v>1.7231512</v>
      </c>
      <c r="AE822" s="227">
        <f t="shared" si="183"/>
        <v>11.604980628331999</v>
      </c>
      <c r="AF822" s="227">
        <f t="shared" si="184"/>
        <v>11.14529420666446</v>
      </c>
      <c r="AG822" s="227">
        <f t="shared" si="185"/>
        <v>11.1454106405935</v>
      </c>
      <c r="AH822" s="227">
        <f t="shared" si="186"/>
        <v>10.834438844963184</v>
      </c>
      <c r="AI822"/>
      <c r="AJ822">
        <v>214.05583999999999</v>
      </c>
      <c r="AK822" s="155">
        <v>212.79930999999999</v>
      </c>
      <c r="AL822" s="155">
        <v>0.48526078</v>
      </c>
      <c r="AM822" s="155">
        <v>0</v>
      </c>
      <c r="AN822" s="155">
        <v>7.0380720999999993E-2</v>
      </c>
      <c r="AO822" s="155">
        <v>0.25985548000000003</v>
      </c>
      <c r="AP822" s="155">
        <v>0.44102775</v>
      </c>
      <c r="AQ822"/>
      <c r="AR822" s="156">
        <v>3.6375817000000001</v>
      </c>
      <c r="AS822" s="156">
        <v>3.5456213999999999</v>
      </c>
      <c r="AT822" s="156">
        <v>7.3202402999999999E-2</v>
      </c>
      <c r="AU822" s="156">
        <v>1.8757897999999999E-2</v>
      </c>
      <c r="AV822" s="282">
        <f t="shared" si="194"/>
        <v>2.1256723483050859E-4</v>
      </c>
      <c r="AW822" s="282">
        <f t="shared" si="195"/>
        <v>2.7071894968829964E-7</v>
      </c>
      <c r="AX822" s="283">
        <f t="shared" si="196"/>
        <v>2.62715663</v>
      </c>
      <c r="AY822" s="157">
        <v>1.0662757E-5</v>
      </c>
      <c r="AZ822" s="157">
        <v>3.2172198999999999E-8</v>
      </c>
      <c r="BA822" s="157">
        <v>8.7898681000000003E-13</v>
      </c>
      <c r="BB822" s="157">
        <v>2.5957659000000001E-13</v>
      </c>
      <c r="BC822" s="157">
        <v>0</v>
      </c>
      <c r="BD822" s="157">
        <v>1.5084163E-8</v>
      </c>
      <c r="BE822" s="157">
        <v>2.0188918999999999E-4</v>
      </c>
      <c r="BF822" s="157">
        <v>3.3942443000000002E-9</v>
      </c>
      <c r="BG822" s="157">
        <v>2.3515135999999999E-7</v>
      </c>
      <c r="BH822" s="157">
        <v>1.3307513E-14</v>
      </c>
      <c r="BI822" s="157">
        <v>1.7980511999999999E-15</v>
      </c>
      <c r="BJ822" s="157">
        <v>4.7862229E-14</v>
      </c>
      <c r="BK822" s="157">
        <v>1.7296879E-13</v>
      </c>
      <c r="BL822" s="157">
        <v>3.1464904E-14</v>
      </c>
      <c r="BM822" s="157">
        <v>1.8281602000000001E-11</v>
      </c>
      <c r="BN822" s="157">
        <v>1.8512633E-10</v>
      </c>
      <c r="BO822" s="157">
        <v>2.4644475E-21</v>
      </c>
      <c r="BP822" s="157">
        <v>0.53143682999999997</v>
      </c>
      <c r="BQ822" s="157">
        <v>2.0957197999999999</v>
      </c>
      <c r="BR822" s="157">
        <v>0</v>
      </c>
      <c r="BS822" s="157">
        <v>0</v>
      </c>
      <c r="BT822" s="157">
        <v>0</v>
      </c>
      <c r="BU822"/>
      <c r="BV822" s="155">
        <v>3.7907779999999999E-3</v>
      </c>
      <c r="BW822" s="155">
        <v>1.6214027000000001E-3</v>
      </c>
      <c r="BX822" s="155">
        <v>3.2030684999999998E-4</v>
      </c>
      <c r="BY822" s="155">
        <v>4.3269292999999999E-8</v>
      </c>
      <c r="BZ822" s="155">
        <v>1.3359721E-3</v>
      </c>
      <c r="CA822" s="155">
        <v>3.8974911999999999E-7</v>
      </c>
      <c r="CB822" s="155">
        <v>3.4162246E-10</v>
      </c>
      <c r="CC822" s="155">
        <v>5.9150072000000004E-7</v>
      </c>
      <c r="CD822" s="155">
        <v>8.2353940000000005E-8</v>
      </c>
      <c r="CE822" s="155">
        <v>8.2228618999999996E-8</v>
      </c>
      <c r="CF822" s="155">
        <v>0</v>
      </c>
      <c r="CG822" s="155">
        <v>5.4498114000000002E-18</v>
      </c>
      <c r="CH822" s="155">
        <v>4.4622843000000003E-14</v>
      </c>
      <c r="CI822" s="155">
        <v>1.9289578E-4</v>
      </c>
      <c r="CJ822" s="155">
        <v>2.5767887E-4</v>
      </c>
      <c r="CK822" s="155">
        <v>6.1332356000000002E-5</v>
      </c>
      <c r="CL822" s="155">
        <v>0</v>
      </c>
      <c r="CM822"/>
      <c r="CN822" s="284">
        <v>3.7769382999999997E-14</v>
      </c>
      <c r="CO822" s="284">
        <v>11.485842</v>
      </c>
      <c r="CP822" s="285">
        <v>0.40271746000000003</v>
      </c>
      <c r="CQ822" s="284">
        <v>1.1094295000000001</v>
      </c>
      <c r="CR822" s="284">
        <v>2.5648312000000001E-11</v>
      </c>
      <c r="CS822" s="284">
        <v>2.7203823E-9</v>
      </c>
      <c r="CT822" s="284">
        <v>6.7793253999999997E-2</v>
      </c>
      <c r="CU822" s="284">
        <v>8.5971919999999993E-2</v>
      </c>
      <c r="CV822" s="284">
        <v>8.8574179000000004E-9</v>
      </c>
      <c r="CW822" s="284">
        <v>1.3766576999999999E-4</v>
      </c>
      <c r="CX822"/>
      <c r="CY822" s="158"/>
      <c r="CZ822" s="271" t="s">
        <v>2466</v>
      </c>
      <c r="DA822"/>
      <c r="DB822" s="245"/>
      <c r="DC822"/>
      <c r="DD822"/>
      <c r="DE822"/>
      <c r="DF822"/>
      <c r="DG822"/>
      <c r="DH822"/>
      <c r="DI822"/>
      <c r="DJ822"/>
      <c r="DK822"/>
      <c r="DL822"/>
    </row>
    <row r="823" spans="1:116" ht="13.8" customHeight="1">
      <c r="A823" t="s">
        <v>849</v>
      </c>
      <c r="B823" s="188" t="s">
        <v>317</v>
      </c>
      <c r="C823" s="151" t="str">
        <f t="shared" si="191"/>
        <v>A.100.34.102</v>
      </c>
      <c r="D823" s="54" t="s">
        <v>35</v>
      </c>
      <c r="E823" s="150" t="s">
        <v>352</v>
      </c>
      <c r="F823" s="153" t="str">
        <f t="shared" si="192"/>
        <v>Invar</v>
      </c>
      <c r="G823" s="154">
        <f t="shared" si="193"/>
        <v>9.4115753333333334</v>
      </c>
      <c r="H823"/>
      <c r="I823"/>
      <c r="J823" s="227">
        <f t="shared" si="187"/>
        <v>10.548833456562249</v>
      </c>
      <c r="K823"/>
      <c r="L823" s="280">
        <f t="shared" si="188"/>
        <v>0.22757432214000001</v>
      </c>
      <c r="M823" s="280">
        <f t="shared" si="189"/>
        <v>4.3867542151289998</v>
      </c>
      <c r="N823" s="281">
        <f t="shared" si="190"/>
        <v>4.5227686192932506</v>
      </c>
      <c r="O823" s="280">
        <v>1.4117363000000001</v>
      </c>
      <c r="P823" s="286">
        <v>4.3170392</v>
      </c>
      <c r="Q823" s="219">
        <v>6.8695033000000003E-2</v>
      </c>
      <c r="R823" s="286">
        <v>0.22379531</v>
      </c>
      <c r="S823" s="219">
        <v>3.3665153000000001E-3</v>
      </c>
      <c r="T823" s="286">
        <v>8.007256E-5</v>
      </c>
      <c r="U823" s="219">
        <v>3.3242428000000002E-4</v>
      </c>
      <c r="V823" s="219">
        <v>6.502395E-4</v>
      </c>
      <c r="W823" s="219">
        <v>4.5077980999999996</v>
      </c>
      <c r="X823" s="219">
        <v>3.3714306000000001E-4</v>
      </c>
      <c r="Y823" s="219">
        <v>1.4967912999999999E-2</v>
      </c>
      <c r="Z823" s="286">
        <v>3.2599569000000001E-5</v>
      </c>
      <c r="AA823" s="286">
        <v>2.4032137999999998E-6</v>
      </c>
      <c r="AB823" s="286">
        <v>2.0307945000000001E-7</v>
      </c>
      <c r="AC823"/>
      <c r="AD823" s="227">
        <f t="shared" si="182"/>
        <v>1.4117363000000001</v>
      </c>
      <c r="AE823" s="227">
        <f t="shared" si="183"/>
        <v>4.6139587946399994</v>
      </c>
      <c r="AF823" s="227">
        <f t="shared" si="184"/>
        <v>4.3863868757138</v>
      </c>
      <c r="AG823" s="227">
        <f t="shared" si="185"/>
        <v>4.3867542151289998</v>
      </c>
      <c r="AH823" s="227">
        <f t="shared" si="186"/>
        <v>4.5227662160794502</v>
      </c>
      <c r="AI823"/>
      <c r="AJ823">
        <v>133.94802000000001</v>
      </c>
      <c r="AK823" s="155">
        <v>126.34001000000001</v>
      </c>
      <c r="AL823" s="155">
        <v>0.89234641000000003</v>
      </c>
      <c r="AM823" s="155">
        <v>0</v>
      </c>
      <c r="AN823" s="155">
        <v>5.4774336E-2</v>
      </c>
      <c r="AO823" s="155">
        <v>1.474423</v>
      </c>
      <c r="AP823" s="155">
        <v>5.1864596000000001</v>
      </c>
      <c r="AQ823"/>
      <c r="AR823" s="156">
        <v>1.5045721000000001</v>
      </c>
      <c r="AS823" s="156">
        <v>1.4635944999999999</v>
      </c>
      <c r="AT823" s="156">
        <v>3.2607999999999998E-2</v>
      </c>
      <c r="AU823" s="156">
        <v>8.3696706999999999E-3</v>
      </c>
      <c r="AV823" s="282">
        <f t="shared" si="194"/>
        <v>8.7745471190649033E-5</v>
      </c>
      <c r="AW823" s="282">
        <f t="shared" si="195"/>
        <v>1.2059171626850082E-7</v>
      </c>
      <c r="AX823" s="283">
        <f t="shared" si="196"/>
        <v>1.17222279</v>
      </c>
      <c r="AY823" s="157">
        <v>8.7588423999999995E-6</v>
      </c>
      <c r="AZ823" s="157">
        <v>2.6428513000000002E-8</v>
      </c>
      <c r="BA823" s="157">
        <v>7.2202370999999999E-13</v>
      </c>
      <c r="BB823" s="157">
        <v>7.5077904000000003E-13</v>
      </c>
      <c r="BC823" s="157">
        <v>0</v>
      </c>
      <c r="BD823" s="157">
        <v>1.2507104999999999E-8</v>
      </c>
      <c r="BE823" s="157">
        <v>7.8972150999999995E-5</v>
      </c>
      <c r="BF823" s="157">
        <v>2.2610200000000001E-9</v>
      </c>
      <c r="BG823" s="157">
        <v>9.1901086999999995E-8</v>
      </c>
      <c r="BH823" s="157">
        <v>1.5363031999999999E-13</v>
      </c>
      <c r="BI823" s="157">
        <v>5.188579E-16</v>
      </c>
      <c r="BJ823" s="157">
        <v>1.41848E-13</v>
      </c>
      <c r="BK823" s="157">
        <v>6.5947474E-14</v>
      </c>
      <c r="BL823" s="157">
        <v>1.2300132E-14</v>
      </c>
      <c r="BM823" s="157">
        <v>1.5688607000000001E-10</v>
      </c>
      <c r="BN823" s="157">
        <v>1.8130488000000001E-9</v>
      </c>
      <c r="BO823" s="157">
        <v>6.9240256000000003E-21</v>
      </c>
      <c r="BP823" s="157">
        <v>0.21813805</v>
      </c>
      <c r="BQ823" s="157">
        <v>0.95408473999999999</v>
      </c>
      <c r="BR823" s="157">
        <v>0</v>
      </c>
      <c r="BS823" s="157">
        <v>0</v>
      </c>
      <c r="BT823" s="157">
        <v>0</v>
      </c>
      <c r="BU823"/>
      <c r="BV823" s="155">
        <v>1.6945533E-3</v>
      </c>
      <c r="BW823" s="155">
        <v>6.3585870000000002E-4</v>
      </c>
      <c r="BX823" s="155">
        <v>2.6241969999999998E-4</v>
      </c>
      <c r="BY823" s="155">
        <v>7.8694395999999997E-8</v>
      </c>
      <c r="BZ823" s="155">
        <v>5.2319740000000001E-4</v>
      </c>
      <c r="CA823" s="155">
        <v>4.4536417000000001E-6</v>
      </c>
      <c r="CB823" s="155">
        <v>3.9754260000000002E-9</v>
      </c>
      <c r="CC823" s="155">
        <v>6.7596049E-6</v>
      </c>
      <c r="CD823" s="155">
        <v>1.1942363000000001E-7</v>
      </c>
      <c r="CE823" s="155">
        <v>2.4700055000000001E-7</v>
      </c>
      <c r="CF823" s="155">
        <v>0</v>
      </c>
      <c r="CG823" s="155">
        <v>1.5311599E-17</v>
      </c>
      <c r="CH823" s="155">
        <v>1.2537078000000001E-13</v>
      </c>
      <c r="CI823" s="155">
        <v>8.3650118999999999E-5</v>
      </c>
      <c r="CJ823" s="155">
        <v>1.5412117000000001E-4</v>
      </c>
      <c r="CK823" s="155">
        <v>2.3643843999999999E-5</v>
      </c>
      <c r="CL823" s="155">
        <v>0</v>
      </c>
      <c r="CM823"/>
      <c r="CN823" s="284">
        <v>1.0611554E-13</v>
      </c>
      <c r="CO823" s="284">
        <v>9.3907789000000008</v>
      </c>
      <c r="CP823" s="285">
        <v>0.27732544999999997</v>
      </c>
      <c r="CQ823" s="284">
        <v>0.43606662000000002</v>
      </c>
      <c r="CR823" s="284">
        <v>1.1300349E-10</v>
      </c>
      <c r="CS823" s="284">
        <v>9.1100681000000004E-9</v>
      </c>
      <c r="CT823" s="284">
        <v>2.6456047999999999E-2</v>
      </c>
      <c r="CU823" s="284">
        <v>3.3641366999999998E-2</v>
      </c>
      <c r="CV823" s="284">
        <v>1.0211098E-7</v>
      </c>
      <c r="CW823" s="284">
        <v>1.5663851E-3</v>
      </c>
      <c r="CX823"/>
      <c r="CY823" s="158"/>
      <c r="CZ823" s="271" t="s">
        <v>2467</v>
      </c>
      <c r="DA823"/>
      <c r="DB823" s="245"/>
      <c r="DC823"/>
      <c r="DD823"/>
      <c r="DE823"/>
      <c r="DF823"/>
      <c r="DG823"/>
      <c r="DH823"/>
      <c r="DI823"/>
      <c r="DJ823"/>
      <c r="DK823"/>
      <c r="DL823"/>
    </row>
    <row r="824" spans="1:116" ht="13.8" customHeight="1">
      <c r="A824" t="s">
        <v>850</v>
      </c>
      <c r="B824" s="188" t="s">
        <v>317</v>
      </c>
      <c r="C824" s="151" t="str">
        <f t="shared" si="191"/>
        <v>A.100.34.103</v>
      </c>
      <c r="D824" s="54" t="s">
        <v>35</v>
      </c>
      <c r="E824" s="150" t="s">
        <v>352</v>
      </c>
      <c r="F824" s="153" t="str">
        <f t="shared" si="192"/>
        <v>Mumetal</v>
      </c>
      <c r="G824" s="154">
        <f t="shared" si="193"/>
        <v>10.071754666666667</v>
      </c>
      <c r="H824"/>
      <c r="I824"/>
      <c r="J824" s="227">
        <f t="shared" si="187"/>
        <v>20.066365742870197</v>
      </c>
      <c r="K824"/>
      <c r="L824" s="280">
        <f t="shared" si="188"/>
        <v>0.38550977296</v>
      </c>
      <c r="M824" s="280">
        <f t="shared" si="189"/>
        <v>9.1513201667287003</v>
      </c>
      <c r="N824" s="281">
        <f t="shared" si="190"/>
        <v>9.0187726031814961</v>
      </c>
      <c r="O824" s="280">
        <v>1.5107632</v>
      </c>
      <c r="P824" s="286">
        <v>9.1161168000000004</v>
      </c>
      <c r="Q824" s="219">
        <v>3.2754113000000001E-2</v>
      </c>
      <c r="R824" s="286">
        <v>0.38104589999999999</v>
      </c>
      <c r="S824" s="219">
        <v>2.9786427999999999E-3</v>
      </c>
      <c r="T824" s="219">
        <v>1.9772396E-4</v>
      </c>
      <c r="U824" s="219">
        <v>1.2875062E-3</v>
      </c>
      <c r="V824" s="219">
        <v>2.3563214999999999E-3</v>
      </c>
      <c r="W824" s="219">
        <v>9.0037129999999994</v>
      </c>
      <c r="X824" s="286">
        <v>8.7806954999999998E-5</v>
      </c>
      <c r="Y824" s="219">
        <v>1.4254991E-2</v>
      </c>
      <c r="Z824" s="286">
        <v>5.1252736999999998E-6</v>
      </c>
      <c r="AA824" s="219">
        <v>8.0461218000000005E-4</v>
      </c>
      <c r="AB824" s="286">
        <v>1.4970017E-12</v>
      </c>
      <c r="AC824"/>
      <c r="AD824" s="227">
        <f t="shared" si="182"/>
        <v>1.5107632</v>
      </c>
      <c r="AE824" s="227">
        <f t="shared" si="183"/>
        <v>9.5367370074600011</v>
      </c>
      <c r="AF824" s="227">
        <f t="shared" si="184"/>
        <v>9.1520318466799999</v>
      </c>
      <c r="AG824" s="227">
        <f t="shared" si="185"/>
        <v>9.1513201667287003</v>
      </c>
      <c r="AH824" s="227">
        <f t="shared" si="186"/>
        <v>9.0179679910014965</v>
      </c>
      <c r="AI824"/>
      <c r="AJ824">
        <v>180.30049</v>
      </c>
      <c r="AK824" s="155">
        <v>178.52931000000001</v>
      </c>
      <c r="AL824" s="155">
        <v>1.0869403</v>
      </c>
      <c r="AM824" s="155">
        <v>0</v>
      </c>
      <c r="AN824" s="155">
        <v>7.1508800999999997E-2</v>
      </c>
      <c r="AO824" s="155">
        <v>0.40470169</v>
      </c>
      <c r="AP824" s="155">
        <v>0.20803173999999999</v>
      </c>
      <c r="AQ824"/>
      <c r="AR824" s="156">
        <v>2.9941239999999998</v>
      </c>
      <c r="AS824" s="156">
        <v>2.9177987000000001</v>
      </c>
      <c r="AT824" s="156">
        <v>6.0536025E-2</v>
      </c>
      <c r="AU824" s="156">
        <v>1.5789201999999999E-2</v>
      </c>
      <c r="AV824" s="282">
        <f t="shared" si="194"/>
        <v>1.7492798166471199E-4</v>
      </c>
      <c r="AW824" s="282">
        <f t="shared" si="195"/>
        <v>2.2387583317944101E-7</v>
      </c>
      <c r="AX824" s="283">
        <f t="shared" si="196"/>
        <v>2.2113727500000002</v>
      </c>
      <c r="AY824" s="157">
        <v>9.3482777999999999E-6</v>
      </c>
      <c r="AZ824" s="157">
        <v>2.8206050000000001E-8</v>
      </c>
      <c r="BA824" s="157">
        <v>7.7062732000000005E-13</v>
      </c>
      <c r="BB824" s="157">
        <v>5.7297511999999997E-11</v>
      </c>
      <c r="BC824" s="157">
        <v>0</v>
      </c>
      <c r="BD824" s="157">
        <v>1.2518064999999999E-8</v>
      </c>
      <c r="BE824" s="157">
        <v>1.655145E-4</v>
      </c>
      <c r="BF824" s="157">
        <v>2.8156595E-9</v>
      </c>
      <c r="BG824" s="157">
        <v>1.9276074E-7</v>
      </c>
      <c r="BH824" s="157">
        <v>8.8332116E-11</v>
      </c>
      <c r="BI824" s="157">
        <v>9.9110234999999996E-14</v>
      </c>
      <c r="BJ824" s="157">
        <v>3.9203822999999996E-12</v>
      </c>
      <c r="BK824" s="157">
        <v>2.0539008999999999E-13</v>
      </c>
      <c r="BL824" s="157">
        <v>5.6053494E-14</v>
      </c>
      <c r="BM824" s="157">
        <v>4.4622242E-9</v>
      </c>
      <c r="BN824" s="157">
        <v>4.8166277999999999E-8</v>
      </c>
      <c r="BO824" s="157">
        <v>2.0223745000000001E-21</v>
      </c>
      <c r="BP824" s="157">
        <v>0.44340534999999998</v>
      </c>
      <c r="BQ824" s="157">
        <v>1.7679674000000001</v>
      </c>
      <c r="BR824" s="157">
        <v>0</v>
      </c>
      <c r="BS824" s="157">
        <v>0</v>
      </c>
      <c r="BT824" s="157">
        <v>0</v>
      </c>
      <c r="BU824"/>
      <c r="BV824" s="155">
        <v>3.1987254000000001E-3</v>
      </c>
      <c r="BW824" s="155">
        <v>1.3291194000000001E-3</v>
      </c>
      <c r="BX824" s="155">
        <v>2.8082724E-4</v>
      </c>
      <c r="BY824" s="155">
        <v>2.7994378E-7</v>
      </c>
      <c r="BZ824" s="155">
        <v>1.0964185E-3</v>
      </c>
      <c r="CA824" s="155">
        <v>3.4397223000000002E-7</v>
      </c>
      <c r="CB824" s="155">
        <v>2.2749481E-6</v>
      </c>
      <c r="CC824" s="155">
        <v>5.0341947999999996E-7</v>
      </c>
      <c r="CD824" s="155">
        <v>2.7894923000000001E-7</v>
      </c>
      <c r="CE824" s="155">
        <v>8.7438747000000002E-7</v>
      </c>
      <c r="CF824" s="155">
        <v>0</v>
      </c>
      <c r="CG824" s="155">
        <v>4.4722233E-18</v>
      </c>
      <c r="CH824" s="155">
        <v>3.6618389999999999E-14</v>
      </c>
      <c r="CI824" s="155">
        <v>1.5908616E-4</v>
      </c>
      <c r="CJ824" s="155">
        <v>2.1705370999999999E-4</v>
      </c>
      <c r="CK824" s="155">
        <v>1.1166475000000001E-4</v>
      </c>
      <c r="CL824" s="155">
        <v>0</v>
      </c>
      <c r="CM824"/>
      <c r="CN824" s="284">
        <v>3.0994304999999997E-14</v>
      </c>
      <c r="CO824" s="284">
        <v>10.070781999999999</v>
      </c>
      <c r="CP824" s="285">
        <v>0.33086297999999997</v>
      </c>
      <c r="CQ824" s="284">
        <v>0.90944024000000001</v>
      </c>
      <c r="CR824" s="284">
        <v>8.1893858999999999E-10</v>
      </c>
      <c r="CS824" s="284">
        <v>6.0573564999999994E-8</v>
      </c>
      <c r="CT824" s="284">
        <v>5.5607730000000001E-2</v>
      </c>
      <c r="CU824" s="284">
        <v>0.13249231</v>
      </c>
      <c r="CV824" s="284">
        <v>5.8671108000000003E-5</v>
      </c>
      <c r="CW824" s="284">
        <v>1.5050385000000001E-4</v>
      </c>
      <c r="CX824"/>
      <c r="CY824" s="158"/>
      <c r="CZ824" s="271" t="s">
        <v>2468</v>
      </c>
      <c r="DA824"/>
      <c r="DB824" s="245"/>
      <c r="DC824"/>
      <c r="DD824"/>
      <c r="DE824"/>
      <c r="DF824"/>
      <c r="DG824"/>
      <c r="DH824"/>
      <c r="DI824"/>
      <c r="DJ824"/>
      <c r="DK824"/>
      <c r="DL824"/>
    </row>
    <row r="825" spans="1:116" ht="13.8" customHeight="1">
      <c r="A825" t="s">
        <v>851</v>
      </c>
      <c r="B825" s="188" t="s">
        <v>317</v>
      </c>
      <c r="C825" s="151" t="str">
        <f t="shared" si="191"/>
        <v>A.100.34.104</v>
      </c>
      <c r="D825" s="54" t="s">
        <v>35</v>
      </c>
      <c r="E825" s="150" t="s">
        <v>352</v>
      </c>
      <c r="F825" s="153" t="str">
        <f t="shared" si="192"/>
        <v>Ni 99.6</v>
      </c>
      <c r="G825" s="154">
        <f t="shared" si="193"/>
        <v>11.086945333333334</v>
      </c>
      <c r="H825"/>
      <c r="I825"/>
      <c r="J825" s="227">
        <f t="shared" si="187"/>
        <v>25.318804536947408</v>
      </c>
      <c r="K825"/>
      <c r="L825" s="280">
        <f t="shared" si="188"/>
        <v>0.47882198695739997</v>
      </c>
      <c r="M825" s="280">
        <f t="shared" si="189"/>
        <v>11.8126465042522</v>
      </c>
      <c r="N825" s="281">
        <f t="shared" si="190"/>
        <v>11.364294245737812</v>
      </c>
      <c r="O825" s="280">
        <v>1.6630418</v>
      </c>
      <c r="P825" s="286">
        <v>11.788275000000001</v>
      </c>
      <c r="Q825" s="219">
        <v>2.4224246000000001E-2</v>
      </c>
      <c r="R825" s="286">
        <v>0.47860227</v>
      </c>
      <c r="S825" s="219">
        <v>1.7883290999999999E-4</v>
      </c>
      <c r="T825" s="286">
        <v>8.7457184000000006E-6</v>
      </c>
      <c r="U825" s="286">
        <v>3.2138329000000003E-5</v>
      </c>
      <c r="V825" s="286">
        <v>5.3910989999999999E-5</v>
      </c>
      <c r="W825" s="219">
        <v>11.356826999999999</v>
      </c>
      <c r="X825" s="286">
        <v>9.0487652E-5</v>
      </c>
      <c r="Y825" s="219">
        <v>7.4669875999999998E-3</v>
      </c>
      <c r="Z825" s="286">
        <v>2.8596101999999998E-6</v>
      </c>
      <c r="AA825" s="286">
        <v>2.5813626999999998E-7</v>
      </c>
      <c r="AB825" s="286">
        <v>1.5427042999999999E-12</v>
      </c>
      <c r="AC825"/>
      <c r="AD825" s="227">
        <f t="shared" si="182"/>
        <v>1.6630418</v>
      </c>
      <c r="AE825" s="227">
        <f t="shared" si="183"/>
        <v>12.2913751439474</v>
      </c>
      <c r="AF825" s="227">
        <f t="shared" si="184"/>
        <v>11.812553415126269</v>
      </c>
      <c r="AG825" s="227">
        <f t="shared" si="185"/>
        <v>11.8126465042522</v>
      </c>
      <c r="AH825" s="227">
        <f t="shared" si="186"/>
        <v>11.364293987601542</v>
      </c>
      <c r="AI825"/>
      <c r="AJ825">
        <v>212.48639</v>
      </c>
      <c r="AK825" s="155">
        <v>212.45572000000001</v>
      </c>
      <c r="AL825" s="155">
        <v>1.7154121000000001E-2</v>
      </c>
      <c r="AM825" s="155">
        <v>0</v>
      </c>
      <c r="AN825" s="155">
        <v>3.9863900999999998E-3</v>
      </c>
      <c r="AO825" s="155">
        <v>5.9901101000000003E-3</v>
      </c>
      <c r="AP825" s="155">
        <v>3.5391009999999998E-3</v>
      </c>
      <c r="AQ825"/>
      <c r="AR825" s="156">
        <v>3.8388046</v>
      </c>
      <c r="AS825" s="156">
        <v>3.7428612000000001</v>
      </c>
      <c r="AT825" s="156">
        <v>7.6769030000000002E-2</v>
      </c>
      <c r="AU825" s="156">
        <v>1.9174387000000001E-2</v>
      </c>
      <c r="AV825" s="282">
        <f t="shared" si="194"/>
        <v>2.2439215521679145E-4</v>
      </c>
      <c r="AW825" s="282">
        <f t="shared" si="195"/>
        <v>2.8390913594019566E-7</v>
      </c>
      <c r="AX825" s="283">
        <f t="shared" si="196"/>
        <v>2.68548841</v>
      </c>
      <c r="AY825" s="157">
        <v>1.0288687E-5</v>
      </c>
      <c r="AZ825" s="157">
        <v>3.1043452000000001E-8</v>
      </c>
      <c r="BA825" s="157">
        <v>8.4815145E-13</v>
      </c>
      <c r="BB825" s="157">
        <v>2.1796893000000001E-13</v>
      </c>
      <c r="BC825" s="157">
        <v>0</v>
      </c>
      <c r="BD825" s="157">
        <v>1.5272134999999999E-8</v>
      </c>
      <c r="BE825" s="157">
        <v>2.1408818000000001E-4</v>
      </c>
      <c r="BF825" s="157">
        <v>3.4888467999999998E-9</v>
      </c>
      <c r="BG825" s="157">
        <v>2.4937582E-7</v>
      </c>
      <c r="BH825" s="157">
        <v>2.8775569999999999E-15</v>
      </c>
      <c r="BI825" s="157">
        <v>3.6977603999999998E-17</v>
      </c>
      <c r="BJ825" s="157">
        <v>1.4583911999999999E-14</v>
      </c>
      <c r="BK825" s="157">
        <v>1.2822186E-13</v>
      </c>
      <c r="BL825" s="157">
        <v>2.3268436999999999E-14</v>
      </c>
      <c r="BM825" s="157">
        <v>1.4270224999999999E-12</v>
      </c>
      <c r="BN825" s="157">
        <v>1.44368E-11</v>
      </c>
      <c r="BO825" s="157">
        <v>2.0841164999999999E-21</v>
      </c>
      <c r="BP825" s="157">
        <v>0.56112231000000001</v>
      </c>
      <c r="BQ825" s="157">
        <v>2.1243661</v>
      </c>
      <c r="BR825" s="157">
        <v>0</v>
      </c>
      <c r="BS825" s="157">
        <v>0</v>
      </c>
      <c r="BT825" s="157">
        <v>0</v>
      </c>
      <c r="BU825"/>
      <c r="BV825" s="155">
        <v>3.9695125999999999E-3</v>
      </c>
      <c r="BW825" s="155">
        <v>1.7192745E-3</v>
      </c>
      <c r="BX825" s="155">
        <v>3.0913346000000001E-4</v>
      </c>
      <c r="BY825" s="155">
        <v>6.6621957999999999E-9</v>
      </c>
      <c r="BZ825" s="155">
        <v>1.4163000999999999E-3</v>
      </c>
      <c r="CA825" s="155">
        <v>4.4858361000000003E-9</v>
      </c>
      <c r="CB825" s="155">
        <v>7.1599535E-11</v>
      </c>
      <c r="CC825" s="155">
        <v>6.7560069E-9</v>
      </c>
      <c r="CD825" s="155">
        <v>1.3030592E-8</v>
      </c>
      <c r="CE825" s="155">
        <v>2.4150229999999998E-8</v>
      </c>
      <c r="CF825" s="155">
        <v>0</v>
      </c>
      <c r="CG825" s="155">
        <v>4.6087576999999997E-18</v>
      </c>
      <c r="CH825" s="155">
        <v>3.7736328999999997E-14</v>
      </c>
      <c r="CI825" s="155">
        <v>2.0309055999999999E-4</v>
      </c>
      <c r="CJ825" s="155">
        <v>2.5656593000000002E-4</v>
      </c>
      <c r="CK825" s="155">
        <v>6.5092892000000006E-5</v>
      </c>
      <c r="CL825" s="155">
        <v>0</v>
      </c>
      <c r="CM825"/>
      <c r="CN825" s="284">
        <v>3.1940542999999998E-14</v>
      </c>
      <c r="CO825" s="284">
        <v>11.086945999999999</v>
      </c>
      <c r="CP825" s="285">
        <v>0.41575626999999998</v>
      </c>
      <c r="CQ825" s="284">
        <v>1.1763036</v>
      </c>
      <c r="CR825" s="284">
        <v>6.6920962E-12</v>
      </c>
      <c r="CS825" s="284">
        <v>7.8803179000000003E-10</v>
      </c>
      <c r="CT825" s="284">
        <v>7.1887107000000006E-2</v>
      </c>
      <c r="CU825" s="284">
        <v>6.3314157999999995E-2</v>
      </c>
      <c r="CV825" s="284">
        <v>1.9257105000000001E-9</v>
      </c>
      <c r="CW825" s="284">
        <v>1.5780132E-6</v>
      </c>
      <c r="CX825"/>
      <c r="CY825" s="158"/>
      <c r="CZ825" s="271" t="s">
        <v>2469</v>
      </c>
      <c r="DA825"/>
      <c r="DB825" s="245"/>
      <c r="DC825"/>
      <c r="DD825"/>
      <c r="DE825"/>
      <c r="DF825"/>
      <c r="DG825"/>
      <c r="DH825"/>
      <c r="DI825"/>
      <c r="DJ825"/>
      <c r="DK825"/>
      <c r="DL825"/>
    </row>
    <row r="826" spans="1:116" ht="13.8" customHeight="1">
      <c r="A826" t="s">
        <v>852</v>
      </c>
      <c r="B826" s="188" t="s">
        <v>317</v>
      </c>
      <c r="C826" s="151" t="str">
        <f t="shared" si="191"/>
        <v>A.100.34.105</v>
      </c>
      <c r="D826" s="54" t="s">
        <v>35</v>
      </c>
      <c r="E826" s="150" t="s">
        <v>352</v>
      </c>
      <c r="F826" s="153" t="str">
        <f t="shared" si="192"/>
        <v>Ni span C902</v>
      </c>
      <c r="G826" s="154">
        <f t="shared" si="193"/>
        <v>8.255291999999999</v>
      </c>
      <c r="H826"/>
      <c r="I826"/>
      <c r="J826" s="227">
        <f t="shared" si="187"/>
        <v>11.825921335521503</v>
      </c>
      <c r="K826"/>
      <c r="L826" s="280">
        <f t="shared" si="188"/>
        <v>0.23231420912</v>
      </c>
      <c r="M826" s="280">
        <f t="shared" si="189"/>
        <v>5.1008482331142995</v>
      </c>
      <c r="N826" s="281">
        <f t="shared" si="190"/>
        <v>5.2544650932872043</v>
      </c>
      <c r="O826" s="280">
        <v>1.2382937999999999</v>
      </c>
      <c r="P826" s="286">
        <v>5.0532151000000001</v>
      </c>
      <c r="Q826" s="286">
        <v>4.0262114000000002E-2</v>
      </c>
      <c r="R826" s="286">
        <v>0.22616832000000001</v>
      </c>
      <c r="S826" s="219">
        <v>3.7428686000000001E-3</v>
      </c>
      <c r="T826" s="219">
        <v>3.9432532000000003E-4</v>
      </c>
      <c r="U826" s="219">
        <v>2.0086952000000001E-3</v>
      </c>
      <c r="V826" s="219">
        <v>7.3251705000000004E-3</v>
      </c>
      <c r="W826" s="219">
        <v>5.2224218000000002</v>
      </c>
      <c r="X826" s="286">
        <v>4.0522806999999997E-5</v>
      </c>
      <c r="Y826" s="219">
        <v>2.9254710999999999E-2</v>
      </c>
      <c r="Z826" s="286">
        <v>5.3258072999999997E-6</v>
      </c>
      <c r="AA826" s="219">
        <v>2.7885806999999999E-3</v>
      </c>
      <c r="AB826" s="286">
        <v>1.5872042E-9</v>
      </c>
      <c r="AC826"/>
      <c r="AD826" s="227">
        <f t="shared" si="182"/>
        <v>1.2382937999999999</v>
      </c>
      <c r="AE826" s="227">
        <f t="shared" si="183"/>
        <v>5.3331165936199998</v>
      </c>
      <c r="AF826" s="227">
        <f t="shared" si="184"/>
        <v>5.1035909651999996</v>
      </c>
      <c r="AG826" s="227">
        <f t="shared" si="185"/>
        <v>5.1008482331142995</v>
      </c>
      <c r="AH826" s="227">
        <f t="shared" si="186"/>
        <v>5.2516765125872045</v>
      </c>
      <c r="AI826"/>
      <c r="AJ826">
        <v>121.63132</v>
      </c>
      <c r="AK826" s="155">
        <v>117.11761</v>
      </c>
      <c r="AL826" s="155">
        <v>3.3482778</v>
      </c>
      <c r="AM826" s="155">
        <v>0</v>
      </c>
      <c r="AN826" s="155">
        <v>0.25857795</v>
      </c>
      <c r="AO826" s="155">
        <v>0.57964667000000003</v>
      </c>
      <c r="AP826" s="155">
        <v>0.32720579</v>
      </c>
      <c r="AQ826"/>
      <c r="AR826" s="156">
        <v>1.7004983</v>
      </c>
      <c r="AS826" s="156">
        <v>1.6550969</v>
      </c>
      <c r="AT826" s="156">
        <v>3.5604162000000002E-2</v>
      </c>
      <c r="AU826" s="156">
        <v>9.7972339000000006E-3</v>
      </c>
      <c r="AV826" s="282">
        <f t="shared" si="194"/>
        <v>9.9226431875133137E-5</v>
      </c>
      <c r="AW826" s="282">
        <f t="shared" si="195"/>
        <v>1.3167220034789096E-7</v>
      </c>
      <c r="AX826" s="283">
        <f t="shared" si="196"/>
        <v>1.37216158</v>
      </c>
      <c r="AY826" s="157">
        <v>7.6630757000000007E-6</v>
      </c>
      <c r="AZ826" s="157">
        <v>2.3121433999999998E-8</v>
      </c>
      <c r="BA826" s="157">
        <v>6.3170702999999998E-13</v>
      </c>
      <c r="BB826" s="157">
        <v>9.7133140999999995E-14</v>
      </c>
      <c r="BC826" s="157">
        <v>0</v>
      </c>
      <c r="BD826" s="157">
        <v>7.5653055E-9</v>
      </c>
      <c r="BE826" s="157">
        <v>9.1490350000000004E-5</v>
      </c>
      <c r="BF826" s="157">
        <v>1.6800786E-9</v>
      </c>
      <c r="BG826" s="157">
        <v>1.0655492E-7</v>
      </c>
      <c r="BH826" s="157">
        <v>3.0260045000000001E-10</v>
      </c>
      <c r="BI826" s="157">
        <v>2.8671812999999998E-13</v>
      </c>
      <c r="BJ826" s="157">
        <v>1.1702378E-11</v>
      </c>
      <c r="BK826" s="157">
        <v>4.1810780000000002E-13</v>
      </c>
      <c r="BL826" s="157">
        <v>1.2838693000000001E-13</v>
      </c>
      <c r="BM826" s="157">
        <v>4.3760934999999998E-9</v>
      </c>
      <c r="BN826" s="157">
        <v>6.1064678999999998E-8</v>
      </c>
      <c r="BO826" s="157">
        <v>9.2675259999999994E-22</v>
      </c>
      <c r="BP826" s="157">
        <v>0.24771257999999999</v>
      </c>
      <c r="BQ826" s="157">
        <v>1.124449</v>
      </c>
      <c r="BR826" s="157">
        <v>0</v>
      </c>
      <c r="BS826" s="157">
        <v>0</v>
      </c>
      <c r="BT826" s="157">
        <v>0</v>
      </c>
      <c r="BU826"/>
      <c r="BV826" s="155">
        <v>1.8680884999999999E-3</v>
      </c>
      <c r="BW826" s="155">
        <v>7.3480506999999999E-4</v>
      </c>
      <c r="BX826" s="155">
        <v>2.3017945E-4</v>
      </c>
      <c r="BY826" s="155">
        <v>8.6634645000000001E-7</v>
      </c>
      <c r="BZ826" s="155">
        <v>6.0568296000000003E-4</v>
      </c>
      <c r="CA826" s="155">
        <v>3.6040474000000001E-7</v>
      </c>
      <c r="CB826" s="155">
        <v>7.8735984999999995E-6</v>
      </c>
      <c r="CC826" s="155">
        <v>5.4699434000000002E-7</v>
      </c>
      <c r="CD826" s="155">
        <v>5.6780921000000005E-7</v>
      </c>
      <c r="CE826" s="155">
        <v>1.3644633000000001E-6</v>
      </c>
      <c r="CF826" s="155">
        <v>0</v>
      </c>
      <c r="CG826" s="155">
        <v>2.0493950999999998E-18</v>
      </c>
      <c r="CH826" s="155">
        <v>1.6780367999999999E-14</v>
      </c>
      <c r="CI826" s="155">
        <v>9.0899033999999998E-5</v>
      </c>
      <c r="CJ826" s="155">
        <v>1.4587899E-4</v>
      </c>
      <c r="CK826" s="155">
        <v>4.9063398999999999E-5</v>
      </c>
      <c r="CL826" s="155">
        <v>0</v>
      </c>
      <c r="CM826"/>
      <c r="CN826" s="284">
        <v>1.4203132E-14</v>
      </c>
      <c r="CO826" s="284">
        <v>8.2534846000000002</v>
      </c>
      <c r="CP826" s="285">
        <v>0.18890846</v>
      </c>
      <c r="CQ826" s="284">
        <v>0.50282557999999999</v>
      </c>
      <c r="CR826" s="284">
        <v>1.2714584E-9</v>
      </c>
      <c r="CS826" s="284">
        <v>1.1515734000000001E-7</v>
      </c>
      <c r="CT826" s="284">
        <v>3.072507E-2</v>
      </c>
      <c r="CU826" s="284">
        <v>0.28523233999999997</v>
      </c>
      <c r="CV826" s="284">
        <v>2.0097052E-4</v>
      </c>
      <c r="CW826" s="284">
        <v>2.2469446000000001E-4</v>
      </c>
      <c r="CX826"/>
      <c r="CY826" s="158"/>
      <c r="CZ826" s="271" t="s">
        <v>2470</v>
      </c>
      <c r="DA826"/>
      <c r="DB826" s="245"/>
      <c r="DC826"/>
      <c r="DD826"/>
      <c r="DE826"/>
      <c r="DF826"/>
      <c r="DG826"/>
      <c r="DH826"/>
      <c r="DI826"/>
      <c r="DJ826"/>
      <c r="DK826"/>
      <c r="DL826"/>
    </row>
    <row r="827" spans="1:116" ht="13.8" customHeight="1">
      <c r="A827" t="s">
        <v>853</v>
      </c>
      <c r="B827" s="188" t="s">
        <v>317</v>
      </c>
      <c r="C827" s="151" t="str">
        <f t="shared" si="191"/>
        <v>A.100.34.106</v>
      </c>
      <c r="D827" s="54" t="s">
        <v>35</v>
      </c>
      <c r="E827" s="150" t="s">
        <v>352</v>
      </c>
      <c r="F827" s="153" t="str">
        <f t="shared" si="192"/>
        <v>NiCr 80 20</v>
      </c>
      <c r="G827" s="154">
        <f t="shared" si="193"/>
        <v>13.714372666666668</v>
      </c>
      <c r="H827"/>
      <c r="I827"/>
      <c r="J827" s="227">
        <f t="shared" si="187"/>
        <v>21.508910374596336</v>
      </c>
      <c r="K827"/>
      <c r="L827" s="280">
        <f t="shared" si="188"/>
        <v>0.40829535489999996</v>
      </c>
      <c r="M827" s="280">
        <f t="shared" si="189"/>
        <v>9.7084791626950988</v>
      </c>
      <c r="N827" s="281">
        <f t="shared" si="190"/>
        <v>9.3349799570012344</v>
      </c>
      <c r="O827" s="280">
        <v>2.0571559000000001</v>
      </c>
      <c r="P827" s="286">
        <v>9.6232626000000003</v>
      </c>
      <c r="Q827" s="286">
        <v>5.7830672999999999E-2</v>
      </c>
      <c r="R827" s="286">
        <v>0.38754124000000001</v>
      </c>
      <c r="S827" s="219">
        <v>1.1893977E-2</v>
      </c>
      <c r="T827" s="219">
        <v>1.369276E-3</v>
      </c>
      <c r="U827" s="219">
        <v>7.4908618999999996E-3</v>
      </c>
      <c r="V827" s="219">
        <v>2.7309238999999999E-2</v>
      </c>
      <c r="W827" s="219">
        <v>9.2585709000000005</v>
      </c>
      <c r="X827" s="286">
        <v>7.2390120999999994E-5</v>
      </c>
      <c r="Y827" s="219">
        <v>6.5684028000000005E-2</v>
      </c>
      <c r="Z827" s="286">
        <v>4.2605741E-6</v>
      </c>
      <c r="AA827" s="219">
        <v>1.0725029000000001E-2</v>
      </c>
      <c r="AB827" s="286">
        <v>1.2341634E-12</v>
      </c>
      <c r="AC827"/>
      <c r="AD827" s="227">
        <f t="shared" si="182"/>
        <v>2.0571559000000001</v>
      </c>
      <c r="AE827" s="227">
        <f t="shared" si="183"/>
        <v>10.116697866899997</v>
      </c>
      <c r="AF827" s="227">
        <f t="shared" si="184"/>
        <v>9.7191275409999989</v>
      </c>
      <c r="AG827" s="227">
        <f t="shared" si="185"/>
        <v>9.7084791626950988</v>
      </c>
      <c r="AH827" s="227">
        <f t="shared" si="186"/>
        <v>9.3242549280012348</v>
      </c>
      <c r="AI827"/>
      <c r="AJ827">
        <v>184.81010000000001</v>
      </c>
      <c r="AK827" s="155">
        <v>177.33265</v>
      </c>
      <c r="AL827" s="155">
        <v>7.4311691</v>
      </c>
      <c r="AM827" s="155">
        <v>0</v>
      </c>
      <c r="AN827" s="155">
        <v>3.1891121000000001E-3</v>
      </c>
      <c r="AO827" s="155">
        <v>2.4618857000000001E-2</v>
      </c>
      <c r="AP827" s="155">
        <v>1.8475115E-2</v>
      </c>
      <c r="AQ827"/>
      <c r="AR827" s="156">
        <v>3.2143451999999999</v>
      </c>
      <c r="AS827" s="156">
        <v>3.1319338999999999</v>
      </c>
      <c r="AT827" s="156">
        <v>6.6520715999999994E-2</v>
      </c>
      <c r="AU827" s="156">
        <v>1.5890578999999998E-2</v>
      </c>
      <c r="AV827" s="282">
        <f t="shared" si="194"/>
        <v>1.8776581556237518E-4</v>
      </c>
      <c r="AW827" s="282">
        <f t="shared" si="195"/>
        <v>2.4600856149015371E-7</v>
      </c>
      <c r="AX827" s="283">
        <f t="shared" si="196"/>
        <v>2.2255713400000001</v>
      </c>
      <c r="AY827" s="157">
        <v>1.2726939E-5</v>
      </c>
      <c r="AZ827" s="157">
        <v>3.8400247000000002E-8</v>
      </c>
      <c r="BA827" s="157">
        <v>1.0491496E-12</v>
      </c>
      <c r="BB827" s="157">
        <v>1.7437515000000001E-13</v>
      </c>
      <c r="BC827" s="157">
        <v>0</v>
      </c>
      <c r="BD827" s="157">
        <v>1.2351290000000001E-8</v>
      </c>
      <c r="BE827" s="157">
        <v>1.7477508000000001E-4</v>
      </c>
      <c r="BF827" s="157">
        <v>2.8215643000000001E-9</v>
      </c>
      <c r="BG827" s="157">
        <v>2.0357590999999999E-7</v>
      </c>
      <c r="BH827" s="157">
        <v>1.1638409000000001E-9</v>
      </c>
      <c r="BI827" s="157">
        <v>2.9582083000000003E-17</v>
      </c>
      <c r="BJ827" s="157">
        <v>4.4887788000000002E-11</v>
      </c>
      <c r="BK827" s="157">
        <v>7.2827570000000004E-13</v>
      </c>
      <c r="BL827" s="157">
        <v>3.3404727000000002E-13</v>
      </c>
      <c r="BM827" s="157">
        <v>1.6805728000000001E-8</v>
      </c>
      <c r="BN827" s="157">
        <v>2.3463937000000001E-7</v>
      </c>
      <c r="BO827" s="157">
        <v>1.6672932000000001E-21</v>
      </c>
      <c r="BP827" s="157">
        <v>0.45239773999999999</v>
      </c>
      <c r="BQ827" s="157">
        <v>1.7731736</v>
      </c>
      <c r="BR827" s="157">
        <v>0</v>
      </c>
      <c r="BS827" s="157">
        <v>0</v>
      </c>
      <c r="BT827" s="157">
        <v>0</v>
      </c>
      <c r="BU827"/>
      <c r="BV827" s="155">
        <v>3.5073082999999999E-3</v>
      </c>
      <c r="BW827" s="155">
        <v>1.4035156999999999E-3</v>
      </c>
      <c r="BX827" s="155">
        <v>3.823931E-4</v>
      </c>
      <c r="BY827" s="155">
        <v>3.2011949000000001E-6</v>
      </c>
      <c r="BZ827" s="155">
        <v>1.1565244000000001E-3</v>
      </c>
      <c r="CA827" s="155">
        <v>3.5886688999999998E-9</v>
      </c>
      <c r="CB827" s="155">
        <v>3.0282894000000001E-5</v>
      </c>
      <c r="CC827" s="155">
        <v>5.4048055000000003E-9</v>
      </c>
      <c r="CD827" s="155">
        <v>1.9749396999999999E-6</v>
      </c>
      <c r="CE827" s="155">
        <v>4.9733020999999999E-6</v>
      </c>
      <c r="CF827" s="155">
        <v>0</v>
      </c>
      <c r="CG827" s="155">
        <v>3.6870061999999999E-18</v>
      </c>
      <c r="CH827" s="155">
        <v>3.0189063E-14</v>
      </c>
      <c r="CI827" s="155">
        <v>1.6518692000000001E-4</v>
      </c>
      <c r="CJ827" s="155">
        <v>2.2372789E-4</v>
      </c>
      <c r="CK827" s="155">
        <v>1.3551899E-4</v>
      </c>
      <c r="CL827" s="155">
        <v>0</v>
      </c>
      <c r="CM827"/>
      <c r="CN827" s="284">
        <v>2.5552434999999999E-14</v>
      </c>
      <c r="CO827" s="284">
        <v>13.714373</v>
      </c>
      <c r="CP827" s="285">
        <v>0.33409021999999999</v>
      </c>
      <c r="CQ827" s="284">
        <v>0.96026579000000001</v>
      </c>
      <c r="CR827" s="284">
        <v>4.8321589000000001E-9</v>
      </c>
      <c r="CS827" s="284">
        <v>4.3622601000000001E-7</v>
      </c>
      <c r="CT827" s="284">
        <v>5.8693910000000002E-2</v>
      </c>
      <c r="CU827" s="284">
        <v>0.66162657999999996</v>
      </c>
      <c r="CV827" s="284">
        <v>7.729589E-4</v>
      </c>
      <c r="CW827" s="284">
        <v>1.2624106000000001E-6</v>
      </c>
      <c r="CX827"/>
      <c r="CY827" s="158"/>
      <c r="CZ827" s="271" t="s">
        <v>2471</v>
      </c>
      <c r="DA827"/>
      <c r="DB827" s="245"/>
      <c r="DC827"/>
      <c r="DD827"/>
      <c r="DE827"/>
      <c r="DF827"/>
      <c r="DG827"/>
      <c r="DH827"/>
      <c r="DI827"/>
      <c r="DJ827"/>
      <c r="DK827"/>
      <c r="DL827"/>
    </row>
    <row r="828" spans="1:116" ht="13.8" customHeight="1">
      <c r="A828" t="s">
        <v>854</v>
      </c>
      <c r="B828" s="188" t="s">
        <v>317</v>
      </c>
      <c r="C828" s="151" t="str">
        <f t="shared" si="191"/>
        <v>A.100.34.107</v>
      </c>
      <c r="D828" s="54" t="s">
        <v>35</v>
      </c>
      <c r="E828" s="150" t="s">
        <v>352</v>
      </c>
      <c r="F828" s="153" t="str">
        <f t="shared" si="192"/>
        <v>NiCr20Co18Ti</v>
      </c>
      <c r="G828" s="154">
        <f t="shared" si="193"/>
        <v>18.238452666666667</v>
      </c>
      <c r="H828"/>
      <c r="I828"/>
      <c r="J828" s="227">
        <f t="shared" si="187"/>
        <v>25.40566190298761</v>
      </c>
      <c r="K828"/>
      <c r="L828" s="280">
        <f t="shared" si="188"/>
        <v>0.53349274600000007</v>
      </c>
      <c r="M828" s="280">
        <f t="shared" si="189"/>
        <v>8.1299531169866999</v>
      </c>
      <c r="N828" s="281">
        <f t="shared" si="190"/>
        <v>14.006448140000913</v>
      </c>
      <c r="O828" s="280">
        <v>2.7357678999999999</v>
      </c>
      <c r="P828" s="286">
        <v>7.8224247</v>
      </c>
      <c r="Q828" s="286">
        <v>0.14119297</v>
      </c>
      <c r="R828" s="286">
        <v>0.30232708000000003</v>
      </c>
      <c r="S828" s="219">
        <v>3.5899990999999999E-2</v>
      </c>
      <c r="T828" s="219">
        <v>0.12168817</v>
      </c>
      <c r="U828" s="219">
        <v>7.3577505000000001E-2</v>
      </c>
      <c r="V828" s="219">
        <v>0.16627633999999999</v>
      </c>
      <c r="W828" s="219">
        <v>13.500425999999999</v>
      </c>
      <c r="X828" s="286">
        <v>5.3526273999999998E-5</v>
      </c>
      <c r="Y828" s="219">
        <v>0.33252295999999998</v>
      </c>
      <c r="Z828" s="286">
        <v>5.5807126999999997E-6</v>
      </c>
      <c r="AA828" s="219">
        <v>0.17349918</v>
      </c>
      <c r="AB828" s="286">
        <v>9.1255780999999993E-13</v>
      </c>
      <c r="AC828"/>
      <c r="AD828" s="227">
        <f t="shared" si="182"/>
        <v>2.7357678999999999</v>
      </c>
      <c r="AE828" s="227">
        <f t="shared" si="183"/>
        <v>8.6633867559999995</v>
      </c>
      <c r="AF828" s="227">
        <f t="shared" si="184"/>
        <v>8.3033931899999995</v>
      </c>
      <c r="AG828" s="227">
        <f t="shared" si="185"/>
        <v>8.1299531169866999</v>
      </c>
      <c r="AH828" s="227">
        <f t="shared" si="186"/>
        <v>13.832948960000913</v>
      </c>
      <c r="AI828"/>
      <c r="AJ828">
        <v>183.30565999999999</v>
      </c>
      <c r="AK828" s="155">
        <v>141.31851</v>
      </c>
      <c r="AL828" s="155">
        <v>40.871575</v>
      </c>
      <c r="AM828" s="155">
        <v>0</v>
      </c>
      <c r="AN828" s="155">
        <v>0.25883893000000002</v>
      </c>
      <c r="AO828" s="155">
        <v>0.56931779999999998</v>
      </c>
      <c r="AP828" s="155">
        <v>0.28742039000000003</v>
      </c>
      <c r="AQ828"/>
      <c r="AR828" s="156">
        <v>4.5718896000000004</v>
      </c>
      <c r="AS828" s="156">
        <v>4.4966793999999997</v>
      </c>
      <c r="AT828" s="156">
        <v>6.1612310000000003E-2</v>
      </c>
      <c r="AU828" s="156">
        <v>1.359787E-2</v>
      </c>
      <c r="AV828" s="282">
        <f t="shared" si="194"/>
        <v>2.6958509317493546E-4</v>
      </c>
      <c r="AW828" s="282">
        <f t="shared" si="195"/>
        <v>2.2785617031142464E-7</v>
      </c>
      <c r="AX828" s="283">
        <f t="shared" si="196"/>
        <v>1.9044635699999999</v>
      </c>
      <c r="AY828" s="157">
        <v>1.6927254000000001E-5</v>
      </c>
      <c r="AZ828" s="157">
        <v>5.1073689000000001E-8</v>
      </c>
      <c r="BA828" s="157">
        <v>1.3954028999999999E-12</v>
      </c>
      <c r="BB828" s="157">
        <v>1.2893543999999999E-13</v>
      </c>
      <c r="BC828" s="157">
        <v>0</v>
      </c>
      <c r="BD828" s="157">
        <v>1.0011546E-8</v>
      </c>
      <c r="BE828" s="157">
        <v>1.4210287000000001E-4</v>
      </c>
      <c r="BF828" s="157">
        <v>2.2436968999999999E-9</v>
      </c>
      <c r="BG828" s="157">
        <v>1.6551051E-7</v>
      </c>
      <c r="BH828" s="157">
        <v>3.9535638000000001E-9</v>
      </c>
      <c r="BI828" s="157">
        <v>8.3695234000000005E-15</v>
      </c>
      <c r="BJ828" s="157">
        <v>4.9707762000000001E-9</v>
      </c>
      <c r="BK828" s="157">
        <v>6.3099098999999997E-11</v>
      </c>
      <c r="BL828" s="157">
        <v>3.9431539999999997E-11</v>
      </c>
      <c r="BM828" s="157">
        <v>1.059643E-4</v>
      </c>
      <c r="BN828" s="157">
        <v>4.5806574999999996E-6</v>
      </c>
      <c r="BO828" s="157">
        <v>1.23282E-21</v>
      </c>
      <c r="BP828" s="157">
        <v>0.53562206999999995</v>
      </c>
      <c r="BQ828" s="157">
        <v>1.3688415</v>
      </c>
      <c r="BR828" s="157">
        <v>0</v>
      </c>
      <c r="BS828" s="157">
        <v>0</v>
      </c>
      <c r="BT828" s="157">
        <v>0</v>
      </c>
      <c r="BU828"/>
      <c r="BV828" s="155">
        <v>3.4047471000000001E-3</v>
      </c>
      <c r="BW828" s="155">
        <v>1.1412455000000001E-3</v>
      </c>
      <c r="BX828" s="155">
        <v>5.0853645000000002E-4</v>
      </c>
      <c r="BY828" s="155">
        <v>1.9480481999999998E-5</v>
      </c>
      <c r="BZ828" s="155">
        <v>9.4050196999999997E-4</v>
      </c>
      <c r="CA828" s="155">
        <v>3.2638587999999998E-7</v>
      </c>
      <c r="CB828" s="155">
        <v>1.028709E-4</v>
      </c>
      <c r="CC828" s="155">
        <v>4.9535245000000005E-7</v>
      </c>
      <c r="CD828" s="155">
        <v>1.6343693000000001E-4</v>
      </c>
      <c r="CE828" s="155">
        <v>4.8763463E-5</v>
      </c>
      <c r="CF828" s="155">
        <v>0</v>
      </c>
      <c r="CG828" s="155">
        <v>2.7262242000000001E-18</v>
      </c>
      <c r="CH828" s="155">
        <v>2.2322218000000001E-14</v>
      </c>
      <c r="CI828" s="155">
        <v>1.3184361999999999E-4</v>
      </c>
      <c r="CJ828" s="155">
        <v>2.2299338E-4</v>
      </c>
      <c r="CK828" s="155">
        <v>1.2425270000000001E-4</v>
      </c>
      <c r="CL828" s="155">
        <v>0</v>
      </c>
      <c r="CM828"/>
      <c r="CN828" s="284">
        <v>1.889383E-14</v>
      </c>
      <c r="CO828" s="284">
        <v>18.236808</v>
      </c>
      <c r="CP828" s="285">
        <v>0.26427687</v>
      </c>
      <c r="CQ828" s="284">
        <v>0.78089838</v>
      </c>
      <c r="CR828" s="284">
        <v>7.7463117000000004E-6</v>
      </c>
      <c r="CS828" s="284">
        <v>5.3508286000000001E-6</v>
      </c>
      <c r="CT828" s="284">
        <v>4.7720311000000001E-2</v>
      </c>
      <c r="CU828" s="284">
        <v>92.070431999999997</v>
      </c>
      <c r="CV828" s="284">
        <v>2.6257388000000001E-3</v>
      </c>
      <c r="CW828" s="284">
        <v>1.1763352E-4</v>
      </c>
      <c r="CX828"/>
      <c r="CY828" s="158"/>
      <c r="CZ828" s="271" t="s">
        <v>2472</v>
      </c>
      <c r="DA828"/>
      <c r="DB828" s="245"/>
      <c r="DC828"/>
      <c r="DD828"/>
      <c r="DE828"/>
      <c r="DF828"/>
      <c r="DG828"/>
      <c r="DH828"/>
      <c r="DI828"/>
      <c r="DJ828"/>
      <c r="DK828"/>
      <c r="DL828"/>
    </row>
    <row r="829" spans="1:116" ht="13.8" customHeight="1">
      <c r="A829" t="s">
        <v>855</v>
      </c>
      <c r="B829" s="188" t="s">
        <v>317</v>
      </c>
      <c r="C829" s="151" t="str">
        <f t="shared" si="191"/>
        <v>A.100.34.108</v>
      </c>
      <c r="D829" s="54" t="s">
        <v>35</v>
      </c>
      <c r="E829" s="150" t="s">
        <v>352</v>
      </c>
      <c r="F829" s="153" t="str">
        <f t="shared" si="192"/>
        <v>NiCr20TiAl</v>
      </c>
      <c r="G829" s="154">
        <f t="shared" si="193"/>
        <v>14.059696000000001</v>
      </c>
      <c r="H829"/>
      <c r="I829"/>
      <c r="J829" s="227">
        <f t="shared" si="187"/>
        <v>21.027499208242681</v>
      </c>
      <c r="K829"/>
      <c r="L829" s="280">
        <f t="shared" si="188"/>
        <v>0.39614356470000001</v>
      </c>
      <c r="M829" s="280">
        <f t="shared" si="189"/>
        <v>9.2535656959404982</v>
      </c>
      <c r="N829" s="281">
        <f t="shared" si="190"/>
        <v>9.2688355476021815</v>
      </c>
      <c r="O829" s="280">
        <v>2.1089544</v>
      </c>
      <c r="P829" s="286">
        <v>9.1617999000000001</v>
      </c>
      <c r="Q829" s="219">
        <v>6.4349854999999997E-2</v>
      </c>
      <c r="R829" s="286">
        <v>0.37499137999999999</v>
      </c>
      <c r="S829" s="219">
        <v>1.2261068999999999E-2</v>
      </c>
      <c r="T829" s="219">
        <v>1.3723345E-3</v>
      </c>
      <c r="U829" s="219">
        <v>7.5187811999999996E-3</v>
      </c>
      <c r="V829" s="219">
        <v>2.7333394E-2</v>
      </c>
      <c r="W829" s="219">
        <v>9.1824408000000002</v>
      </c>
      <c r="X829" s="286">
        <v>7.5809531999999994E-5</v>
      </c>
      <c r="Y829" s="219">
        <v>7.5669671999999993E-2</v>
      </c>
      <c r="Z829" s="286">
        <v>6.7374085E-6</v>
      </c>
      <c r="AA829" s="219">
        <v>1.0725070999999999E-2</v>
      </c>
      <c r="AB829" s="286">
        <v>4.6021810000000002E-9</v>
      </c>
      <c r="AC829"/>
      <c r="AD829" s="227">
        <f t="shared" si="182"/>
        <v>2.1089544</v>
      </c>
      <c r="AE829" s="227">
        <f t="shared" si="183"/>
        <v>9.6496267136999965</v>
      </c>
      <c r="AF829" s="227">
        <f t="shared" si="184"/>
        <v>9.2642082199999987</v>
      </c>
      <c r="AG829" s="227">
        <f t="shared" si="185"/>
        <v>9.2535656959404982</v>
      </c>
      <c r="AH829" s="227">
        <f t="shared" si="186"/>
        <v>9.258110476602182</v>
      </c>
      <c r="AI829"/>
      <c r="AJ829">
        <v>188.11537000000001</v>
      </c>
      <c r="AK829" s="155">
        <v>178.05117999999999</v>
      </c>
      <c r="AL829" s="155">
        <v>8.7950786999999995</v>
      </c>
      <c r="AM829" s="155">
        <v>0</v>
      </c>
      <c r="AN829" s="155">
        <v>0.26072508</v>
      </c>
      <c r="AO829" s="155">
        <v>0.60324295999999999</v>
      </c>
      <c r="AP829" s="155">
        <v>0.40514445999999998</v>
      </c>
      <c r="AQ829"/>
      <c r="AR829" s="156">
        <v>3.0780664999999998</v>
      </c>
      <c r="AS829" s="156">
        <v>2.9984622000000001</v>
      </c>
      <c r="AT829" s="156">
        <v>6.4150505999999996E-2</v>
      </c>
      <c r="AU829" s="156">
        <v>1.5453771999999999E-2</v>
      </c>
      <c r="AV829" s="282">
        <f t="shared" si="194"/>
        <v>1.7976392139522218E-4</v>
      </c>
      <c r="AW829" s="282">
        <f t="shared" si="195"/>
        <v>2.3724299609524514E-7</v>
      </c>
      <c r="AX829" s="283">
        <f t="shared" si="196"/>
        <v>2.1643938700000001</v>
      </c>
      <c r="AY829" s="157">
        <v>1.3049931999999999E-5</v>
      </c>
      <c r="AZ829" s="157">
        <v>3.9374895000000003E-8</v>
      </c>
      <c r="BA829" s="157">
        <v>1.0757742E-12</v>
      </c>
      <c r="BB829" s="157">
        <v>1.8122218E-13</v>
      </c>
      <c r="BC829" s="157">
        <v>0</v>
      </c>
      <c r="BD829" s="157">
        <v>1.2453946E-8</v>
      </c>
      <c r="BE829" s="157">
        <v>1.6645004000000001E-4</v>
      </c>
      <c r="BF829" s="157">
        <v>2.7881369000000001E-9</v>
      </c>
      <c r="BG829" s="157">
        <v>1.9386885000000001E-7</v>
      </c>
      <c r="BH829" s="157">
        <v>1.1638442999999999E-9</v>
      </c>
      <c r="BI829" s="157">
        <v>3.9613377000000003E-17</v>
      </c>
      <c r="BJ829" s="157">
        <v>4.4900733999999999E-11</v>
      </c>
      <c r="BK829" s="157">
        <v>9.2383149000000009E-13</v>
      </c>
      <c r="BL829" s="157">
        <v>3.6951594000000002E-13</v>
      </c>
      <c r="BM829" s="157">
        <v>1.6809578000000001E-8</v>
      </c>
      <c r="BN829" s="157">
        <v>2.3468569E-7</v>
      </c>
      <c r="BO829" s="157">
        <v>1.7269937000000002E-21</v>
      </c>
      <c r="BP829" s="157">
        <v>0.43526447000000001</v>
      </c>
      <c r="BQ829" s="157">
        <v>1.7291293999999999</v>
      </c>
      <c r="BR829" s="157">
        <v>0</v>
      </c>
      <c r="BS829" s="157">
        <v>0</v>
      </c>
      <c r="BT829" s="157">
        <v>0</v>
      </c>
      <c r="BU829"/>
      <c r="BV829" s="155">
        <v>3.3895928000000001E-3</v>
      </c>
      <c r="BW829" s="155">
        <v>1.3368080999999999E-3</v>
      </c>
      <c r="BX829" s="155">
        <v>3.9202163000000002E-4</v>
      </c>
      <c r="BY829" s="155">
        <v>3.2050396999999998E-6</v>
      </c>
      <c r="BZ829" s="155">
        <v>1.1015847999999999E-3</v>
      </c>
      <c r="CA829" s="155">
        <v>4.2801469999999998E-7</v>
      </c>
      <c r="CB829" s="155">
        <v>3.028298E-5</v>
      </c>
      <c r="CC829" s="155">
        <v>6.4959315999999996E-7</v>
      </c>
      <c r="CD829" s="155">
        <v>1.9801450000000001E-6</v>
      </c>
      <c r="CE829" s="155">
        <v>4.9954482E-6</v>
      </c>
      <c r="CF829" s="155">
        <v>0</v>
      </c>
      <c r="CG829" s="155">
        <v>3.8190263000000004E-18</v>
      </c>
      <c r="CH829" s="155">
        <v>3.1270038000000002E-14</v>
      </c>
      <c r="CI829" s="155">
        <v>1.5841914000000001E-4</v>
      </c>
      <c r="CJ829" s="155">
        <v>2.2629715E-4</v>
      </c>
      <c r="CK829" s="155">
        <v>1.3292084E-4</v>
      </c>
      <c r="CL829" s="155">
        <v>0</v>
      </c>
      <c r="CM829"/>
      <c r="CN829" s="284">
        <v>2.6467387E-14</v>
      </c>
      <c r="CO829" s="284">
        <v>14.05758</v>
      </c>
      <c r="CP829" s="285">
        <v>0.32962212000000002</v>
      </c>
      <c r="CQ829" s="284">
        <v>0.91472277999999996</v>
      </c>
      <c r="CR829" s="284">
        <v>4.8391100999999999E-9</v>
      </c>
      <c r="CS829" s="284">
        <v>4.3695245E-7</v>
      </c>
      <c r="CT829" s="284">
        <v>5.5894198999999999E-2</v>
      </c>
      <c r="CU829" s="284">
        <v>0.75804945000000001</v>
      </c>
      <c r="CV829" s="284">
        <v>7.7296112999999998E-4</v>
      </c>
      <c r="CW829" s="284">
        <v>1.5052541999999999E-4</v>
      </c>
      <c r="CX829"/>
      <c r="CY829" s="158"/>
      <c r="CZ829" s="271" t="s">
        <v>2473</v>
      </c>
      <c r="DA829"/>
      <c r="DB829" s="49"/>
      <c r="DC829"/>
      <c r="DD829"/>
      <c r="DE829"/>
      <c r="DF829"/>
      <c r="DG829"/>
      <c r="DH829"/>
      <c r="DI829"/>
      <c r="DJ829"/>
      <c r="DK829"/>
      <c r="DL829"/>
    </row>
    <row r="830" spans="1:116" ht="13.8" customHeight="1">
      <c r="A830" t="s">
        <v>856</v>
      </c>
      <c r="B830" s="188" t="s">
        <v>317</v>
      </c>
      <c r="C830" s="151" t="str">
        <f t="shared" si="191"/>
        <v>A.100.34.109</v>
      </c>
      <c r="D830" s="54" t="s">
        <v>35</v>
      </c>
      <c r="E830" s="150" t="s">
        <v>352</v>
      </c>
      <c r="F830" s="153" t="str">
        <f t="shared" si="192"/>
        <v>NiCu30Al</v>
      </c>
      <c r="G830" s="154">
        <f t="shared" si="193"/>
        <v>10.502855333333335</v>
      </c>
      <c r="H830"/>
      <c r="I830"/>
      <c r="J830" s="227">
        <f t="shared" si="187"/>
        <v>19.267194861088804</v>
      </c>
      <c r="K830"/>
      <c r="L830" s="280">
        <f t="shared" si="188"/>
        <v>0.36853664589000001</v>
      </c>
      <c r="M830" s="280">
        <f t="shared" si="189"/>
        <v>7.9646992729340003</v>
      </c>
      <c r="N830" s="281">
        <f t="shared" si="190"/>
        <v>9.3585306422648049</v>
      </c>
      <c r="O830" s="280">
        <v>1.5754283</v>
      </c>
      <c r="P830" s="286">
        <v>7.9078153000000002</v>
      </c>
      <c r="Q830" s="219">
        <v>5.6189303000000003E-2</v>
      </c>
      <c r="R830" s="286">
        <v>0.35376065000000001</v>
      </c>
      <c r="S830" s="219">
        <v>1.0416739E-2</v>
      </c>
      <c r="T830" s="219">
        <v>3.3196728999999999E-4</v>
      </c>
      <c r="U830" s="219">
        <v>4.0272896000000001E-3</v>
      </c>
      <c r="V830" s="219">
        <v>5.0187240999999998E-4</v>
      </c>
      <c r="W830" s="219">
        <v>9.3221564000000008</v>
      </c>
      <c r="X830" s="219">
        <v>1.8013799E-4</v>
      </c>
      <c r="Y830" s="219">
        <v>3.6373659000000003E-2</v>
      </c>
      <c r="Z830" s="286">
        <v>1.2659533999999999E-5</v>
      </c>
      <c r="AA830" s="286">
        <v>5.7469456000000004E-7</v>
      </c>
      <c r="AB830" s="286">
        <v>8.5702428999999997E-9</v>
      </c>
      <c r="AC830"/>
      <c r="AD830" s="227">
        <f t="shared" si="182"/>
        <v>1.5754283</v>
      </c>
      <c r="AE830" s="227">
        <f t="shared" si="183"/>
        <v>8.3330431213000011</v>
      </c>
      <c r="AF830" s="227">
        <f t="shared" si="184"/>
        <v>7.9645070501045607</v>
      </c>
      <c r="AG830" s="227">
        <f t="shared" si="185"/>
        <v>7.9646992729340003</v>
      </c>
      <c r="AH830" s="227">
        <f t="shared" si="186"/>
        <v>9.3585300675702445</v>
      </c>
      <c r="AI830"/>
      <c r="AJ830">
        <v>189.56917000000001</v>
      </c>
      <c r="AK830" s="155">
        <v>180.31099</v>
      </c>
      <c r="AL830" s="155">
        <v>4.0892426999999998</v>
      </c>
      <c r="AM830" s="155">
        <v>0</v>
      </c>
      <c r="AN830" s="155">
        <v>0.66622680000000001</v>
      </c>
      <c r="AO830" s="155">
        <v>2.8768191999999999</v>
      </c>
      <c r="AP830" s="155">
        <v>1.6258870999999999</v>
      </c>
      <c r="AQ830"/>
      <c r="AR830" s="156">
        <v>2.6378189000000001</v>
      </c>
      <c r="AS830" s="156">
        <v>2.5689198000000002</v>
      </c>
      <c r="AT830" s="156">
        <v>5.4072237000000002E-2</v>
      </c>
      <c r="AU830" s="156">
        <v>1.4826802E-2</v>
      </c>
      <c r="AV830" s="282">
        <f t="shared" si="194"/>
        <v>1.5401198333172999E-4</v>
      </c>
      <c r="AW830" s="282">
        <f t="shared" si="195"/>
        <v>1.999712937639191E-7</v>
      </c>
      <c r="AX830" s="283">
        <f t="shared" si="196"/>
        <v>2.0765829</v>
      </c>
      <c r="AY830" s="157">
        <v>9.7596407999999995E-6</v>
      </c>
      <c r="AZ830" s="157">
        <v>2.9447543E-8</v>
      </c>
      <c r="BA830" s="157">
        <v>8.0453058999999996E-13</v>
      </c>
      <c r="BB830" s="157">
        <v>3.3723872999999999E-10</v>
      </c>
      <c r="BC830" s="157">
        <v>0</v>
      </c>
      <c r="BD830" s="157">
        <v>1.4205727000000001E-8</v>
      </c>
      <c r="BE830" s="157">
        <v>1.4403876E-4</v>
      </c>
      <c r="BF830" s="157">
        <v>2.9171198999999999E-9</v>
      </c>
      <c r="BG830" s="157">
        <v>1.6759574E-7</v>
      </c>
      <c r="BH830" s="157">
        <v>6.1561771999999997E-12</v>
      </c>
      <c r="BI830" s="157">
        <v>2.9941424999999999E-14</v>
      </c>
      <c r="BJ830" s="157">
        <v>3.1316711E-12</v>
      </c>
      <c r="BK830" s="157">
        <v>6.3256295999999995E-13</v>
      </c>
      <c r="BL830" s="157">
        <v>1.3598064E-13</v>
      </c>
      <c r="BM830" s="157">
        <v>1.8864556000000001E-8</v>
      </c>
      <c r="BN830" s="157">
        <v>1.8017500999999999E-7</v>
      </c>
      <c r="BO830" s="157">
        <v>4.1134651000000003E-21</v>
      </c>
      <c r="BP830" s="157">
        <v>0.43241109999999999</v>
      </c>
      <c r="BQ830" s="157">
        <v>1.6441718000000001</v>
      </c>
      <c r="BR830" s="157">
        <v>0</v>
      </c>
      <c r="BS830" s="157">
        <v>0</v>
      </c>
      <c r="BT830" s="157">
        <v>0</v>
      </c>
      <c r="BU830"/>
      <c r="BV830" s="155">
        <v>3.1538461000000001E-3</v>
      </c>
      <c r="BW830" s="155">
        <v>1.1567029E-3</v>
      </c>
      <c r="BX830" s="155">
        <v>2.9284747000000002E-4</v>
      </c>
      <c r="BY830" s="155">
        <v>6.3719373000000006E-8</v>
      </c>
      <c r="BZ830" s="155">
        <v>9.6015689000000001E-4</v>
      </c>
      <c r="CA830" s="155">
        <v>2.5249205999999999E-6</v>
      </c>
      <c r="CB830" s="155">
        <v>2.1927588000000001E-8</v>
      </c>
      <c r="CC830" s="155">
        <v>3.7224153000000002E-6</v>
      </c>
      <c r="CD830" s="155">
        <v>4.5199896999999999E-7</v>
      </c>
      <c r="CE830" s="155">
        <v>2.6919796999999999E-6</v>
      </c>
      <c r="CF830" s="155">
        <v>0</v>
      </c>
      <c r="CG830" s="155">
        <v>9.0964034000000006E-18</v>
      </c>
      <c r="CH830" s="155">
        <v>7.4480997000000005E-14</v>
      </c>
      <c r="CI830" s="155">
        <v>1.4248538999999999E-4</v>
      </c>
      <c r="CJ830" s="155">
        <v>2.2275024000000001E-4</v>
      </c>
      <c r="CK830" s="155">
        <v>3.6942627999999998E-4</v>
      </c>
      <c r="CL830" s="155">
        <v>0</v>
      </c>
      <c r="CM830"/>
      <c r="CN830" s="284">
        <v>6.3041732000000006E-14</v>
      </c>
      <c r="CO830" s="284">
        <v>10.494586999999999</v>
      </c>
      <c r="CP830" s="285">
        <v>0.34678738999999997</v>
      </c>
      <c r="CQ830" s="284">
        <v>0.79196175999999996</v>
      </c>
      <c r="CR830" s="284">
        <v>2.6312756999999999E-9</v>
      </c>
      <c r="CS830" s="284">
        <v>1.5690745999999999E-7</v>
      </c>
      <c r="CT830" s="284">
        <v>4.8505257000000003E-2</v>
      </c>
      <c r="CU830" s="284">
        <v>0.35949996000000001</v>
      </c>
      <c r="CV830" s="284">
        <v>4.1227173E-6</v>
      </c>
      <c r="CW830" s="284">
        <v>8.7272225000000001E-4</v>
      </c>
      <c r="CX830"/>
      <c r="CY830" s="158"/>
      <c r="CZ830" s="271" t="s">
        <v>2474</v>
      </c>
      <c r="DA830"/>
      <c r="DB830" s="245"/>
      <c r="DC830"/>
      <c r="DD830"/>
      <c r="DE830"/>
      <c r="DF830"/>
      <c r="DG830"/>
      <c r="DH830"/>
      <c r="DI830"/>
      <c r="DJ830"/>
      <c r="DK830"/>
      <c r="DL830"/>
    </row>
    <row r="831" spans="1:116" ht="13.8" customHeight="1">
      <c r="A831" t="s">
        <v>857</v>
      </c>
      <c r="B831" s="188" t="s">
        <v>317</v>
      </c>
      <c r="C831" s="151" t="str">
        <f t="shared" si="191"/>
        <v>A.100.34.110</v>
      </c>
      <c r="D831" s="54" t="s">
        <v>35</v>
      </c>
      <c r="E831" s="150" t="s">
        <v>352</v>
      </c>
      <c r="F831" s="153" t="str">
        <f t="shared" si="192"/>
        <v>NiCu30Fe</v>
      </c>
      <c r="G831" s="154">
        <f t="shared" si="193"/>
        <v>8.7112680000000005</v>
      </c>
      <c r="H831"/>
      <c r="I831"/>
      <c r="J831" s="227">
        <f t="shared" si="187"/>
        <v>18.061361098096789</v>
      </c>
      <c r="K831"/>
      <c r="L831" s="280">
        <f t="shared" si="188"/>
        <v>0.35442758633999999</v>
      </c>
      <c r="M831" s="280">
        <f t="shared" si="189"/>
        <v>7.9286015878415004</v>
      </c>
      <c r="N831" s="281">
        <f t="shared" si="190"/>
        <v>8.4716417239152904</v>
      </c>
      <c r="O831" s="280">
        <v>1.3066902</v>
      </c>
      <c r="P831" s="219">
        <v>7.8878158000000003</v>
      </c>
      <c r="Q831" s="219">
        <v>4.0152412999999998E-2</v>
      </c>
      <c r="R831" s="286">
        <v>0.33970929</v>
      </c>
      <c r="S831" s="219">
        <v>1.0151921E-2</v>
      </c>
      <c r="T831" s="219">
        <v>3.4254453999999998E-4</v>
      </c>
      <c r="U831" s="219">
        <v>4.2238307999999999E-3</v>
      </c>
      <c r="V831" s="219">
        <v>4.5228681E-4</v>
      </c>
      <c r="W831" s="219">
        <v>8.4599109000000006</v>
      </c>
      <c r="X831" s="219">
        <v>1.7418872999999999E-4</v>
      </c>
      <c r="Y831" s="219">
        <v>1.1730327E-2</v>
      </c>
      <c r="Z831" s="286">
        <v>6.8993015000000001E-6</v>
      </c>
      <c r="AA831" s="286">
        <v>4.9691231999999997E-7</v>
      </c>
      <c r="AB831" s="286">
        <v>2.9697057999999999E-12</v>
      </c>
      <c r="AC831"/>
      <c r="AD831" s="227">
        <f t="shared" si="182"/>
        <v>1.3066902</v>
      </c>
      <c r="AE831" s="227">
        <f t="shared" si="183"/>
        <v>8.2828480861500022</v>
      </c>
      <c r="AF831" s="227">
        <f t="shared" si="184"/>
        <v>7.9284209967223207</v>
      </c>
      <c r="AG831" s="227">
        <f t="shared" si="185"/>
        <v>7.9286015878415004</v>
      </c>
      <c r="AH831" s="227">
        <f t="shared" si="186"/>
        <v>8.4716412270029711</v>
      </c>
      <c r="AI831"/>
      <c r="AJ831">
        <v>162.39734000000001</v>
      </c>
      <c r="AK831" s="155">
        <v>159.18210999999999</v>
      </c>
      <c r="AL831" s="155">
        <v>0.80321732999999995</v>
      </c>
      <c r="AM831" s="155">
        <v>0</v>
      </c>
      <c r="AN831" s="155">
        <v>3.8095684999999997E-2</v>
      </c>
      <c r="AO831" s="155">
        <v>1.5771307000000001</v>
      </c>
      <c r="AP831" s="155">
        <v>0.79678216999999996</v>
      </c>
      <c r="AQ831"/>
      <c r="AR831" s="156">
        <v>2.5999158000000002</v>
      </c>
      <c r="AS831" s="156">
        <v>2.5333133999999999</v>
      </c>
      <c r="AT831" s="156">
        <v>5.2503809999999998E-2</v>
      </c>
      <c r="AU831" s="156">
        <v>1.4098586E-2</v>
      </c>
      <c r="AV831" s="282">
        <f t="shared" si="194"/>
        <v>1.5187730646539001E-4</v>
      </c>
      <c r="AW831" s="282">
        <f t="shared" si="195"/>
        <v>1.9417090034434299E-7</v>
      </c>
      <c r="AX831" s="283">
        <f t="shared" si="196"/>
        <v>1.9745919299999999</v>
      </c>
      <c r="AY831" s="157">
        <v>8.0916568999999999E-6</v>
      </c>
      <c r="AZ831" s="157">
        <v>2.4414611999999999E-8</v>
      </c>
      <c r="BA831" s="157">
        <v>6.6703282000000001E-13</v>
      </c>
      <c r="BB831" s="157">
        <v>3.6006138999999998E-10</v>
      </c>
      <c r="BC831" s="157">
        <v>0</v>
      </c>
      <c r="BD831" s="157">
        <v>1.2715770000000001E-8</v>
      </c>
      <c r="BE831" s="157">
        <v>1.4356015000000001E-4</v>
      </c>
      <c r="BF831" s="157">
        <v>2.6947753999999999E-9</v>
      </c>
      <c r="BG831" s="157">
        <v>1.6705073999999999E-7</v>
      </c>
      <c r="BH831" s="157">
        <v>6.5665298999999998E-12</v>
      </c>
      <c r="BI831" s="157">
        <v>3.7313458000000003E-14</v>
      </c>
      <c r="BJ831" s="157">
        <v>3.3080476000000001E-12</v>
      </c>
      <c r="BK831" s="157">
        <v>1.4502745000000001E-13</v>
      </c>
      <c r="BL831" s="157">
        <v>4.8993111000000003E-14</v>
      </c>
      <c r="BM831" s="157">
        <v>2.0134934E-8</v>
      </c>
      <c r="BN831" s="157">
        <v>1.922888E-7</v>
      </c>
      <c r="BO831" s="157">
        <v>4.0119242E-21</v>
      </c>
      <c r="BP831" s="157">
        <v>0.42288082999999999</v>
      </c>
      <c r="BQ831" s="157">
        <v>1.5517110999999999</v>
      </c>
      <c r="BR831" s="157">
        <v>0</v>
      </c>
      <c r="BS831" s="157">
        <v>0</v>
      </c>
      <c r="BT831" s="157">
        <v>0</v>
      </c>
      <c r="BU831"/>
      <c r="BV831" s="155">
        <v>3.0841638999999999E-3</v>
      </c>
      <c r="BW831" s="155">
        <v>1.1524974000000001E-3</v>
      </c>
      <c r="BX831" s="155">
        <v>2.4289327E-4</v>
      </c>
      <c r="BY831" s="155">
        <v>5.5560558999999999E-8</v>
      </c>
      <c r="BZ831" s="155">
        <v>9.5711726E-4</v>
      </c>
      <c r="CA831" s="155">
        <v>1.6487638999999999E-6</v>
      </c>
      <c r="CB831" s="155">
        <v>2.3232766999999999E-8</v>
      </c>
      <c r="CC831" s="155">
        <v>2.3851539000000001E-6</v>
      </c>
      <c r="CD831" s="155">
        <v>4.6354566000000002E-7</v>
      </c>
      <c r="CE831" s="155">
        <v>2.8134388000000002E-6</v>
      </c>
      <c r="CF831" s="155">
        <v>0</v>
      </c>
      <c r="CG831" s="155">
        <v>8.8718585999999996E-18</v>
      </c>
      <c r="CH831" s="155">
        <v>7.2642433000000004E-14</v>
      </c>
      <c r="CI831" s="155">
        <v>1.3960656E-4</v>
      </c>
      <c r="CJ831" s="155">
        <v>1.9313339E-4</v>
      </c>
      <c r="CK831" s="155">
        <v>3.9152634E-4</v>
      </c>
      <c r="CL831" s="155">
        <v>0</v>
      </c>
      <c r="CM831"/>
      <c r="CN831" s="284">
        <v>6.1485546000000005E-14</v>
      </c>
      <c r="CO831" s="284">
        <v>8.7076788000000001</v>
      </c>
      <c r="CP831" s="285">
        <v>0.32163057</v>
      </c>
      <c r="CQ831" s="284">
        <v>0.78888237000000005</v>
      </c>
      <c r="CR831" s="284">
        <v>2.7911784000000002E-9</v>
      </c>
      <c r="CS831" s="284">
        <v>1.6555035E-7</v>
      </c>
      <c r="CT831" s="284">
        <v>4.8363782000000001E-2</v>
      </c>
      <c r="CU831" s="284">
        <v>0.12229492</v>
      </c>
      <c r="CV831" s="284">
        <v>4.3975604000000004E-6</v>
      </c>
      <c r="CW831" s="284">
        <v>5.6539513000000003E-4</v>
      </c>
      <c r="CX831"/>
      <c r="CY831" s="158"/>
      <c r="CZ831" s="271" t="s">
        <v>2475</v>
      </c>
      <c r="DA831"/>
      <c r="DB831" s="245"/>
      <c r="DC831"/>
      <c r="DD831"/>
      <c r="DE831"/>
      <c r="DF831"/>
      <c r="DG831"/>
      <c r="DH831"/>
      <c r="DI831"/>
      <c r="DJ831"/>
      <c r="DK831"/>
      <c r="DL831"/>
    </row>
    <row r="832" spans="1:116" ht="13.8" customHeight="1">
      <c r="A832" t="s">
        <v>858</v>
      </c>
      <c r="B832" s="188" t="s">
        <v>317</v>
      </c>
      <c r="C832" s="151" t="str">
        <f t="shared" si="191"/>
        <v>A.100.34.111</v>
      </c>
      <c r="D832" s="54" t="s">
        <v>35</v>
      </c>
      <c r="E832" s="150" t="s">
        <v>352</v>
      </c>
      <c r="F832" s="153" t="str">
        <f t="shared" si="192"/>
        <v>NiFe 50 50</v>
      </c>
      <c r="G832" s="154">
        <f t="shared" si="193"/>
        <v>7.4433646666666666</v>
      </c>
      <c r="H832"/>
      <c r="I832"/>
      <c r="J832" s="227">
        <f t="shared" si="187"/>
        <v>13.085840075226502</v>
      </c>
      <c r="K832"/>
      <c r="L832" s="280">
        <f t="shared" si="188"/>
        <v>0.26472353027760004</v>
      </c>
      <c r="M832" s="280">
        <f t="shared" si="189"/>
        <v>5.9858054982800004</v>
      </c>
      <c r="N832" s="281">
        <f t="shared" si="190"/>
        <v>5.7188063466689014</v>
      </c>
      <c r="O832" s="280">
        <v>1.1165046999999999</v>
      </c>
      <c r="P832" s="219">
        <v>5.9511957000000004</v>
      </c>
      <c r="Q832" s="286">
        <v>3.4495966000000003E-2</v>
      </c>
      <c r="R832" s="286">
        <v>0.26457096000000002</v>
      </c>
      <c r="S832" s="286">
        <v>9.6614492000000006E-5</v>
      </c>
      <c r="T832" s="286">
        <v>5.1489755999999997E-6</v>
      </c>
      <c r="U832" s="286">
        <v>5.0806809999999997E-5</v>
      </c>
      <c r="V832" s="286">
        <v>6.2624788999999994E-5</v>
      </c>
      <c r="W832" s="219">
        <v>5.7141169999999999</v>
      </c>
      <c r="X832" s="286">
        <v>4.5243826E-5</v>
      </c>
      <c r="Y832" s="219">
        <v>4.6892176000000001E-3</v>
      </c>
      <c r="Z832" s="286">
        <v>5.9636650000000003E-6</v>
      </c>
      <c r="AA832" s="286">
        <v>1.2906813E-7</v>
      </c>
      <c r="AB832" s="286">
        <v>7.7135214999999997E-13</v>
      </c>
      <c r="AC832"/>
      <c r="AD832" s="227">
        <f t="shared" ref="AD832:AD916" si="197">O832</f>
        <v>1.1165046999999999</v>
      </c>
      <c r="AE832" s="227">
        <f t="shared" ref="AE832:AE916" si="198">P832+Q832+R832+S832+T832+U832+V832</f>
        <v>6.2504778210665997</v>
      </c>
      <c r="AF832" s="227">
        <f t="shared" ref="AF832:AF916" si="199">P832+Q832+V832+AA832</f>
        <v>5.9857544198571304</v>
      </c>
      <c r="AG832" s="227">
        <f t="shared" ref="AG832:AG916" si="200">Z832+P832+Q832+V832+X832</f>
        <v>5.9858054982800004</v>
      </c>
      <c r="AH832" s="227">
        <f t="shared" ref="AH832:AH916" si="201">W832+Y832+AB832</f>
        <v>5.718806217600771</v>
      </c>
      <c r="AI832"/>
      <c r="AJ832">
        <v>126.51626</v>
      </c>
      <c r="AK832" s="155">
        <v>126.46433</v>
      </c>
      <c r="AL832" s="155">
        <v>2.6827032000000001E-2</v>
      </c>
      <c r="AM832" s="155">
        <v>0</v>
      </c>
      <c r="AN832" s="155">
        <v>5.3999584999999996E-3</v>
      </c>
      <c r="AO832" s="155">
        <v>1.4249068E-2</v>
      </c>
      <c r="AP832" s="155">
        <v>5.4511856000000001E-3</v>
      </c>
      <c r="AQ832"/>
      <c r="AR832" s="156">
        <v>1.9651324999999999</v>
      </c>
      <c r="AS832" s="156">
        <v>1.9143724</v>
      </c>
      <c r="AT832" s="156">
        <v>4.0159241999999998E-2</v>
      </c>
      <c r="AU832" s="156">
        <v>1.0600823000000001E-2</v>
      </c>
      <c r="AV832" s="282">
        <f t="shared" si="194"/>
        <v>1.1477053073492517E-4</v>
      </c>
      <c r="AW832" s="282">
        <f t="shared" si="195"/>
        <v>1.4851790369979154E-7</v>
      </c>
      <c r="AX832" s="283">
        <f t="shared" si="196"/>
        <v>1.4847090999999999</v>
      </c>
      <c r="AY832" s="157">
        <v>6.9128297999999998E-6</v>
      </c>
      <c r="AZ832" s="157">
        <v>2.0857886000000001E-8</v>
      </c>
      <c r="BA832" s="157">
        <v>5.6985836999999999E-13</v>
      </c>
      <c r="BB832" s="157">
        <v>1.0898447E-13</v>
      </c>
      <c r="BC832" s="157">
        <v>0</v>
      </c>
      <c r="BD832" s="157">
        <v>9.4541605999999997E-9</v>
      </c>
      <c r="BE832" s="157">
        <v>1.0784823E-4</v>
      </c>
      <c r="BF832" s="157">
        <v>2.0410711999999998E-9</v>
      </c>
      <c r="BG832" s="157">
        <v>1.2561799E-7</v>
      </c>
      <c r="BH832" s="157">
        <v>1.4387785E-15</v>
      </c>
      <c r="BI832" s="157">
        <v>2.8786849000000002E-13</v>
      </c>
      <c r="BJ832" s="157">
        <v>2.1408377999999999E-14</v>
      </c>
      <c r="BK832" s="157">
        <v>6.4244853000000003E-14</v>
      </c>
      <c r="BL832" s="157">
        <v>1.1680921E-14</v>
      </c>
      <c r="BM832" s="157">
        <v>1.0644407000000001E-12</v>
      </c>
      <c r="BN832" s="157">
        <v>1.5600899999999999E-11</v>
      </c>
      <c r="BO832" s="157">
        <v>1.0420582E-21</v>
      </c>
      <c r="BP832" s="157">
        <v>0.28663899999999998</v>
      </c>
      <c r="BQ832" s="157">
        <v>1.1980701</v>
      </c>
      <c r="BR832" s="157">
        <v>0</v>
      </c>
      <c r="BS832" s="157">
        <v>0</v>
      </c>
      <c r="BT832" s="157">
        <v>0</v>
      </c>
      <c r="BU832"/>
      <c r="BV832" s="155">
        <v>2.0817574000000002E-3</v>
      </c>
      <c r="BW832" s="155">
        <v>8.6649983999999996E-4</v>
      </c>
      <c r="BX832" s="155">
        <v>2.0754074999999999E-4</v>
      </c>
      <c r="BY832" s="155">
        <v>1.3134603000000001E-8</v>
      </c>
      <c r="BZ832" s="155">
        <v>7.1314912999999997E-4</v>
      </c>
      <c r="CA832" s="155">
        <v>8.8770372000000004E-7</v>
      </c>
      <c r="CB832" s="155">
        <v>3.5799767000000003E-11</v>
      </c>
      <c r="CC832" s="155">
        <v>1.3473168999999999E-6</v>
      </c>
      <c r="CD832" s="155">
        <v>8.7780745999999999E-9</v>
      </c>
      <c r="CE832" s="155">
        <v>5.2969120000000001E-8</v>
      </c>
      <c r="CF832" s="155">
        <v>0</v>
      </c>
      <c r="CG832" s="155">
        <v>2.3043789000000001E-18</v>
      </c>
      <c r="CH832" s="155">
        <v>1.8868163999999999E-14</v>
      </c>
      <c r="CI832" s="155">
        <v>1.0674066E-4</v>
      </c>
      <c r="CJ832" s="155">
        <v>1.5294418E-4</v>
      </c>
      <c r="CK832" s="155">
        <v>3.2572873000000001E-5</v>
      </c>
      <c r="CL832" s="155">
        <v>0</v>
      </c>
      <c r="CM832"/>
      <c r="CN832" s="284">
        <v>1.5970271999999999E-14</v>
      </c>
      <c r="CO832" s="284">
        <v>7.4388645000000002</v>
      </c>
      <c r="CP832" s="285">
        <v>0.23688432000000001</v>
      </c>
      <c r="CQ832" s="284">
        <v>0.59305015999999999</v>
      </c>
      <c r="CR832" s="284">
        <v>9.7191892000000003E-12</v>
      </c>
      <c r="CS832" s="284">
        <v>1.1496466E-9</v>
      </c>
      <c r="CT832" s="284">
        <v>3.6189635999999997E-2</v>
      </c>
      <c r="CU832" s="284">
        <v>3.1778646000000001E-2</v>
      </c>
      <c r="CV832" s="284">
        <v>9.6285522999999997E-10</v>
      </c>
      <c r="CW832" s="284">
        <v>4.1052385E-4</v>
      </c>
      <c r="CX832"/>
      <c r="CY832" s="158"/>
      <c r="CZ832" s="271" t="s">
        <v>2476</v>
      </c>
      <c r="DA832"/>
      <c r="DB832" s="245"/>
      <c r="DC832"/>
      <c r="DD832"/>
      <c r="DE832"/>
      <c r="DF832"/>
      <c r="DG832"/>
      <c r="DH832"/>
      <c r="DI832"/>
      <c r="DJ832"/>
      <c r="DK832"/>
      <c r="DL832"/>
    </row>
    <row r="833" spans="1:116" ht="13.8" customHeight="1">
      <c r="A833" t="s">
        <v>859</v>
      </c>
      <c r="B833" s="188" t="s">
        <v>317</v>
      </c>
      <c r="C833" s="151" t="str">
        <f t="shared" si="191"/>
        <v>A.100.34.112</v>
      </c>
      <c r="D833" s="54" t="s">
        <v>35</v>
      </c>
      <c r="E833" s="150" t="s">
        <v>352</v>
      </c>
      <c r="F833" s="153" t="str">
        <f t="shared" si="192"/>
        <v>NiMo30</v>
      </c>
      <c r="G833" s="154">
        <f t="shared" si="193"/>
        <v>13.480893333333333</v>
      </c>
      <c r="H833"/>
      <c r="I833"/>
      <c r="J833" s="227">
        <f t="shared" ref="J833:J920" si="202">L833+M833+N833+O833</f>
        <v>34.240542777025233</v>
      </c>
      <c r="K833"/>
      <c r="L833" s="280">
        <f t="shared" ref="L833:L920" si="203">R833+S833+T833+U833</f>
        <v>0.46714287999999998</v>
      </c>
      <c r="M833" s="280">
        <f t="shared" ref="M833:M920" si="204">P833+Q833+V833+Z833+X833</f>
        <v>9.7887757620242013</v>
      </c>
      <c r="N833" s="281">
        <f t="shared" ref="N833:N920" si="205">W833+Y833+AA833+AB833</f>
        <v>21.962490135001026</v>
      </c>
      <c r="O833" s="280">
        <v>2.0221339999999999</v>
      </c>
      <c r="P833" s="219">
        <v>9.0615696000000003</v>
      </c>
      <c r="Q833" s="219">
        <v>0.66338333000000005</v>
      </c>
      <c r="R833" s="286">
        <v>0.30274877</v>
      </c>
      <c r="S833" s="219">
        <v>6.0750259000000001E-2</v>
      </c>
      <c r="T833" s="219">
        <v>2.1987280000000001E-2</v>
      </c>
      <c r="U833" s="219">
        <v>8.1656570999999997E-2</v>
      </c>
      <c r="V833" s="219">
        <v>6.3757835999999998E-2</v>
      </c>
      <c r="W833" s="219">
        <v>21.761945000000001</v>
      </c>
      <c r="X833" s="286">
        <v>6.0174287999999998E-5</v>
      </c>
      <c r="Y833" s="219">
        <v>8.5251814999999995E-2</v>
      </c>
      <c r="Z833" s="286">
        <v>4.8217362E-6</v>
      </c>
      <c r="AA833" s="219">
        <v>0.11529332</v>
      </c>
      <c r="AB833" s="286">
        <v>1.0258984E-12</v>
      </c>
      <c r="AC833"/>
      <c r="AD833" s="227">
        <f t="shared" si="197"/>
        <v>2.0221339999999999</v>
      </c>
      <c r="AE833" s="227">
        <f t="shared" si="198"/>
        <v>10.255853646000002</v>
      </c>
      <c r="AF833" s="227">
        <f t="shared" si="199"/>
        <v>9.9040040860000005</v>
      </c>
      <c r="AG833" s="227">
        <f t="shared" si="200"/>
        <v>9.7887757620242013</v>
      </c>
      <c r="AH833" s="227">
        <f t="shared" si="201"/>
        <v>21.847196815001027</v>
      </c>
      <c r="AI833"/>
      <c r="AJ833">
        <v>167.45528999999999</v>
      </c>
      <c r="AK833" s="155">
        <v>149.89442</v>
      </c>
      <c r="AL833" s="155">
        <v>9.9784375999999995</v>
      </c>
      <c r="AM833" s="155">
        <v>0</v>
      </c>
      <c r="AN833" s="155">
        <v>7.4480149999999998</v>
      </c>
      <c r="AO833" s="155">
        <v>8.5933845999999994E-2</v>
      </c>
      <c r="AP833" s="155">
        <v>4.8482773999999999E-2</v>
      </c>
      <c r="AQ833"/>
      <c r="AR833" s="156">
        <v>3.3765030999999999</v>
      </c>
      <c r="AS833" s="156">
        <v>3.2809135</v>
      </c>
      <c r="AT833" s="156">
        <v>6.9737083000000005E-2</v>
      </c>
      <c r="AU833" s="156">
        <v>2.5852562999999999E-2</v>
      </c>
      <c r="AV833" s="282">
        <f t="shared" si="194"/>
        <v>1.9669745501374935E-4</v>
      </c>
      <c r="AW833" s="282">
        <f t="shared" si="195"/>
        <v>2.579034108646914E-7</v>
      </c>
      <c r="AX833" s="283">
        <f t="shared" si="196"/>
        <v>3.6208071999999998</v>
      </c>
      <c r="AY833" s="157">
        <v>1.2510272E-5</v>
      </c>
      <c r="AZ833" s="157">
        <v>3.7746511E-8</v>
      </c>
      <c r="BA833" s="157">
        <v>1.0312885999999999E-12</v>
      </c>
      <c r="BB833" s="157">
        <v>1.4494934E-13</v>
      </c>
      <c r="BC833" s="157">
        <v>0</v>
      </c>
      <c r="BD833" s="157">
        <v>9.6614688000000002E-9</v>
      </c>
      <c r="BE833" s="157">
        <v>1.6457624000000001E-4</v>
      </c>
      <c r="BF833" s="157">
        <v>2.2048106000000001E-9</v>
      </c>
      <c r="BG833" s="157">
        <v>1.9167608E-7</v>
      </c>
      <c r="BH833" s="157">
        <v>2.4297366E-8</v>
      </c>
      <c r="BI833" s="157">
        <v>1.441709E-14</v>
      </c>
      <c r="BJ833" s="157">
        <v>1.9201714E-9</v>
      </c>
      <c r="BK833" s="157">
        <v>3.8108652000000002E-11</v>
      </c>
      <c r="BL833" s="157">
        <v>1.9317507E-11</v>
      </c>
      <c r="BM833" s="157">
        <v>1.7042598E-5</v>
      </c>
      <c r="BN833" s="157">
        <v>2.5586834000000001E-6</v>
      </c>
      <c r="BO833" s="157">
        <v>1.3859374999999999E-21</v>
      </c>
      <c r="BP833" s="157">
        <v>2.1242288999999999</v>
      </c>
      <c r="BQ833" s="157">
        <v>1.4965782999999999</v>
      </c>
      <c r="BR833" s="157">
        <v>0</v>
      </c>
      <c r="BS833" s="157">
        <v>0</v>
      </c>
      <c r="BT833" s="157">
        <v>0</v>
      </c>
      <c r="BU833"/>
      <c r="BV833" s="155">
        <v>9.2747365999999998E-3</v>
      </c>
      <c r="BW833" s="155">
        <v>1.3214828E-3</v>
      </c>
      <c r="BX833" s="155">
        <v>3.7588307999999998E-4</v>
      </c>
      <c r="BY833" s="155">
        <v>7.4784620999999998E-6</v>
      </c>
      <c r="BZ833" s="155">
        <v>1.0899060000000001E-3</v>
      </c>
      <c r="CA833" s="155">
        <v>1.9717577999999999E-8</v>
      </c>
      <c r="CB833" s="155">
        <v>6.3221236000000002E-4</v>
      </c>
      <c r="CC833" s="155">
        <v>2.9892110000000003E-8</v>
      </c>
      <c r="CD833" s="155">
        <v>3.1474743999999999E-5</v>
      </c>
      <c r="CE833" s="155">
        <v>5.4151199000000001E-5</v>
      </c>
      <c r="CF833" s="155">
        <v>0</v>
      </c>
      <c r="CG833" s="155">
        <v>3.0648238999999999E-18</v>
      </c>
      <c r="CH833" s="155">
        <v>2.5094659000000001E-14</v>
      </c>
      <c r="CI833" s="155">
        <v>1.4365191000000001E-4</v>
      </c>
      <c r="CJ833" s="155">
        <v>1.9385784E-4</v>
      </c>
      <c r="CK833" s="155">
        <v>5.4245886000000004E-3</v>
      </c>
      <c r="CL833" s="155">
        <v>0</v>
      </c>
      <c r="CM833"/>
      <c r="CN833" s="284">
        <v>2.1240460999999999E-14</v>
      </c>
      <c r="CO833" s="284">
        <v>13.480892000000001</v>
      </c>
      <c r="CP833" s="285">
        <v>0.26021991999999999</v>
      </c>
      <c r="CQ833" s="284">
        <v>0.90414510999999997</v>
      </c>
      <c r="CR833" s="284">
        <v>1.5320347E-6</v>
      </c>
      <c r="CS833" s="284">
        <v>1.1695871999999999E-5</v>
      </c>
      <c r="CT833" s="284">
        <v>5.5290326000000001E-2</v>
      </c>
      <c r="CU833" s="284">
        <v>35.533095000000003</v>
      </c>
      <c r="CV833" s="284">
        <v>1.6136969000000001E-2</v>
      </c>
      <c r="CW833" s="284">
        <v>1.1851538000000001E-5</v>
      </c>
      <c r="CX833"/>
      <c r="CY833" s="158"/>
      <c r="CZ833" s="271" t="s">
        <v>2477</v>
      </c>
      <c r="DA833"/>
      <c r="DB833" s="245"/>
      <c r="DC833"/>
      <c r="DD833"/>
      <c r="DE833"/>
      <c r="DF833"/>
      <c r="DG833"/>
      <c r="DH833"/>
      <c r="DI833"/>
      <c r="DJ833"/>
      <c r="DK833"/>
      <c r="DL833"/>
    </row>
    <row r="834" spans="1:116" ht="13.8" customHeight="1">
      <c r="A834" t="s">
        <v>860</v>
      </c>
      <c r="B834" s="188" t="s">
        <v>317</v>
      </c>
      <c r="C834" s="151" t="str">
        <f t="shared" si="191"/>
        <v>A.100.34.113</v>
      </c>
      <c r="D834" s="54" t="s">
        <v>35</v>
      </c>
      <c r="E834" s="150" t="s">
        <v>352</v>
      </c>
      <c r="F834" s="153" t="str">
        <f t="shared" si="192"/>
        <v>Supermalloy</v>
      </c>
      <c r="G834" s="154">
        <f t="shared" si="193"/>
        <v>10.098079333333335</v>
      </c>
      <c r="H834"/>
      <c r="I834"/>
      <c r="J834" s="227">
        <f t="shared" si="202"/>
        <v>22.016732088653761</v>
      </c>
      <c r="K834"/>
      <c r="L834" s="280">
        <f t="shared" si="203"/>
        <v>0.38657845421999998</v>
      </c>
      <c r="M834" s="280">
        <f t="shared" si="204"/>
        <v>9.2009975894325997</v>
      </c>
      <c r="N834" s="281">
        <f t="shared" si="205"/>
        <v>10.914444145001157</v>
      </c>
      <c r="O834" s="280">
        <v>1.5147119</v>
      </c>
      <c r="P834" s="286">
        <v>9.0553618</v>
      </c>
      <c r="Q834" s="286">
        <v>0.13793658</v>
      </c>
      <c r="R834" s="286">
        <v>0.36449222999999997</v>
      </c>
      <c r="S834" s="219">
        <v>1.033508E-2</v>
      </c>
      <c r="T834" s="219">
        <v>6.9850421999999995E-4</v>
      </c>
      <c r="U834" s="219">
        <v>1.1052640000000001E-2</v>
      </c>
      <c r="V834" s="219">
        <v>7.6272260999999996E-3</v>
      </c>
      <c r="W834" s="219">
        <v>10.885630000000001</v>
      </c>
      <c r="X834" s="286">
        <v>6.7865739000000003E-5</v>
      </c>
      <c r="Y834" s="219">
        <v>1.2725709999999999E-2</v>
      </c>
      <c r="Z834" s="286">
        <v>4.1175935999999998E-6</v>
      </c>
      <c r="AA834" s="219">
        <v>1.6088435000000002E-2</v>
      </c>
      <c r="AB834" s="286">
        <v>1.1570281999999999E-12</v>
      </c>
      <c r="AC834"/>
      <c r="AD834" s="227">
        <f t="shared" si="197"/>
        <v>1.5147119</v>
      </c>
      <c r="AE834" s="227">
        <f t="shared" si="198"/>
        <v>9.5875040603200024</v>
      </c>
      <c r="AF834" s="227">
        <f t="shared" si="199"/>
        <v>9.2170140411000006</v>
      </c>
      <c r="AG834" s="227">
        <f t="shared" si="200"/>
        <v>9.2009975894325997</v>
      </c>
      <c r="AH834" s="227">
        <f t="shared" si="201"/>
        <v>10.898355710001157</v>
      </c>
      <c r="AI834"/>
      <c r="AJ834">
        <v>173.76988</v>
      </c>
      <c r="AK834" s="155">
        <v>171.50184999999999</v>
      </c>
      <c r="AL834" s="155">
        <v>0.89801704999999998</v>
      </c>
      <c r="AM834" s="155">
        <v>0</v>
      </c>
      <c r="AN834" s="155">
        <v>1.3273934000000001</v>
      </c>
      <c r="AO834" s="155">
        <v>2.4319351999999999E-2</v>
      </c>
      <c r="AP834" s="155">
        <v>1.8298160000000001E-2</v>
      </c>
      <c r="AQ834"/>
      <c r="AR834" s="156">
        <v>2.9847986</v>
      </c>
      <c r="AS834" s="156">
        <v>2.9060157000000002</v>
      </c>
      <c r="AT834" s="156">
        <v>6.1325839E-2</v>
      </c>
      <c r="AU834" s="156">
        <v>1.7457113999999999E-2</v>
      </c>
      <c r="AV834" s="282">
        <f t="shared" si="194"/>
        <v>1.742215587074767E-4</v>
      </c>
      <c r="AW834" s="282">
        <f t="shared" si="195"/>
        <v>2.2679673639908157E-7</v>
      </c>
      <c r="AX834" s="283">
        <f t="shared" si="196"/>
        <v>2.4449739400000001</v>
      </c>
      <c r="AY834" s="157">
        <v>9.3710185999999994E-6</v>
      </c>
      <c r="AZ834" s="157">
        <v>2.8274625E-8</v>
      </c>
      <c r="BA834" s="157">
        <v>7.7250314999999999E-13</v>
      </c>
      <c r="BB834" s="157">
        <v>1.6347669999999999E-13</v>
      </c>
      <c r="BC834" s="157">
        <v>0</v>
      </c>
      <c r="BD834" s="157">
        <v>1.1591783999999999E-8</v>
      </c>
      <c r="BE834" s="157">
        <v>1.6432687999999999E-4</v>
      </c>
      <c r="BF834" s="157">
        <v>2.648004E-9</v>
      </c>
      <c r="BG834" s="157">
        <v>1.9140556000000001E-7</v>
      </c>
      <c r="BH834" s="157">
        <v>4.2529462000000003E-9</v>
      </c>
      <c r="BI834" s="157">
        <v>1.1516773E-13</v>
      </c>
      <c r="BJ834" s="157">
        <v>2.0712252000000001E-10</v>
      </c>
      <c r="BK834" s="157">
        <v>5.1961450999999998E-12</v>
      </c>
      <c r="BL834" s="157">
        <v>2.3948630999999999E-12</v>
      </c>
      <c r="BM834" s="157">
        <v>1.7658887E-7</v>
      </c>
      <c r="BN834" s="157">
        <v>3.3547929E-7</v>
      </c>
      <c r="BO834" s="157">
        <v>1.5630873999999999E-21</v>
      </c>
      <c r="BP834" s="157">
        <v>0.73009873999999997</v>
      </c>
      <c r="BQ834" s="157">
        <v>1.7148752</v>
      </c>
      <c r="BR834" s="157">
        <v>0</v>
      </c>
      <c r="BS834" s="157">
        <v>0</v>
      </c>
      <c r="BT834" s="157">
        <v>0</v>
      </c>
      <c r="BU834"/>
      <c r="BV834" s="155">
        <v>4.1813841000000003E-3</v>
      </c>
      <c r="BW834" s="155">
        <v>1.3196095E-3</v>
      </c>
      <c r="BX834" s="155">
        <v>2.8156124999999997E-4</v>
      </c>
      <c r="BY834" s="155">
        <v>8.9843312000000002E-7</v>
      </c>
      <c r="BZ834" s="155">
        <v>1.0874043E-3</v>
      </c>
      <c r="CA834" s="155">
        <v>3.3643770999999998E-9</v>
      </c>
      <c r="CB834" s="155">
        <v>1.1066077E-4</v>
      </c>
      <c r="CC834" s="155">
        <v>5.0670052E-9</v>
      </c>
      <c r="CD834" s="155">
        <v>1.2083121E-6</v>
      </c>
      <c r="CE834" s="155">
        <v>7.3524338999999998E-6</v>
      </c>
      <c r="CF834" s="155">
        <v>0</v>
      </c>
      <c r="CG834" s="155">
        <v>3.4565683000000001E-18</v>
      </c>
      <c r="CH834" s="155">
        <v>2.8302246999999999E-14</v>
      </c>
      <c r="CI834" s="155">
        <v>1.5533438E-4</v>
      </c>
      <c r="CJ834" s="155">
        <v>2.0838009E-4</v>
      </c>
      <c r="CK834" s="155">
        <v>1.0089662000000001E-3</v>
      </c>
      <c r="CL834" s="155">
        <v>0</v>
      </c>
      <c r="CM834"/>
      <c r="CN834" s="284">
        <v>2.3955408E-14</v>
      </c>
      <c r="CO834" s="284">
        <v>10.09808</v>
      </c>
      <c r="CP834" s="285">
        <v>0.30998083999999998</v>
      </c>
      <c r="CQ834" s="284">
        <v>0.90285835999999997</v>
      </c>
      <c r="CR834" s="284">
        <v>6.3577186000000001E-8</v>
      </c>
      <c r="CS834" s="284">
        <v>1.8913986E-6</v>
      </c>
      <c r="CT834" s="284">
        <v>5.5185584000000003E-2</v>
      </c>
      <c r="CU834" s="284">
        <v>3.8975352999999999</v>
      </c>
      <c r="CV834" s="284">
        <v>2.8245721000000001E-3</v>
      </c>
      <c r="CW834" s="284">
        <v>4.0520121999999999E-5</v>
      </c>
      <c r="CX834"/>
      <c r="CY834" s="158"/>
      <c r="CZ834" s="271" t="s">
        <v>2478</v>
      </c>
      <c r="DA834"/>
      <c r="DB834" s="245"/>
      <c r="DC834"/>
      <c r="DD834"/>
      <c r="DE834"/>
      <c r="DF834"/>
      <c r="DG834"/>
      <c r="DH834"/>
      <c r="DI834"/>
      <c r="DJ834"/>
      <c r="DK834"/>
      <c r="DL834"/>
    </row>
    <row r="835" spans="1:116" ht="13.8" customHeight="1">
      <c r="B835" s="188"/>
      <c r="C835" s="151"/>
      <c r="D835" s="51" t="s">
        <v>36</v>
      </c>
      <c r="E835" s="150"/>
      <c r="F835"/>
      <c r="G835"/>
      <c r="H835"/>
      <c r="I835"/>
      <c r="J835"/>
      <c r="K835"/>
      <c r="L835"/>
      <c r="M835"/>
      <c r="N835" s="174"/>
      <c r="O835"/>
      <c r="P835" s="53"/>
      <c r="Q835" s="53"/>
      <c r="R835" s="53"/>
      <c r="S835"/>
      <c r="T835"/>
      <c r="U835"/>
      <c r="V835"/>
      <c r="W835"/>
      <c r="Y835"/>
      <c r="Z835" s="53"/>
      <c r="AA835"/>
      <c r="AB835" s="53"/>
      <c r="AC835"/>
      <c r="AD835"/>
      <c r="AE835"/>
      <c r="AF835"/>
      <c r="AG835"/>
      <c r="AH835"/>
      <c r="AI835"/>
      <c r="AJ835"/>
      <c r="AK835"/>
      <c r="AL835"/>
      <c r="AM835"/>
      <c r="AN835"/>
      <c r="AO835"/>
      <c r="AP835"/>
      <c r="AQ835"/>
      <c r="AR835"/>
      <c r="AS835"/>
      <c r="AT835"/>
      <c r="AU835"/>
      <c r="AX835" s="19"/>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s="117"/>
      <c r="CQ835"/>
      <c r="CR835"/>
      <c r="CS835"/>
      <c r="CT835"/>
      <c r="CU835"/>
      <c r="CV835"/>
      <c r="CW835"/>
      <c r="CX835"/>
      <c r="CY835" s="159"/>
      <c r="CZ835" s="272"/>
      <c r="DA835"/>
      <c r="DB835" s="245"/>
      <c r="DC835"/>
      <c r="DD835"/>
      <c r="DE835"/>
      <c r="DF835"/>
      <c r="DG835"/>
      <c r="DH835"/>
      <c r="DI835"/>
      <c r="DJ835"/>
      <c r="DK835"/>
      <c r="DL835"/>
    </row>
    <row r="836" spans="1:116" ht="13.8" customHeight="1">
      <c r="A836" t="s">
        <v>861</v>
      </c>
      <c r="B836" s="188" t="s">
        <v>317</v>
      </c>
      <c r="C836" s="151" t="str">
        <f t="shared" ref="C836:C906" si="206">MID(A836,1,12)</f>
        <v>A.100.36.101</v>
      </c>
      <c r="D836" s="54" t="s">
        <v>36</v>
      </c>
      <c r="E836" s="150" t="s">
        <v>352</v>
      </c>
      <c r="F836" s="153" t="str">
        <f t="shared" ref="F836:F906" si="207">MID(A836, 21,85)</f>
        <v>TiAl5Sn2</v>
      </c>
      <c r="G836" s="154">
        <f t="shared" si="193"/>
        <v>35.06267866666667</v>
      </c>
      <c r="H836"/>
      <c r="I836"/>
      <c r="J836" s="227">
        <f t="shared" si="202"/>
        <v>21.451692926849628</v>
      </c>
      <c r="K836"/>
      <c r="L836" s="280">
        <f t="shared" si="203"/>
        <v>0.3592476403</v>
      </c>
      <c r="M836" s="280">
        <f t="shared" si="204"/>
        <v>0.96686287538399995</v>
      </c>
      <c r="N836" s="281">
        <f t="shared" si="205"/>
        <v>14.86618061116563</v>
      </c>
      <c r="O836" s="280">
        <v>5.2594018</v>
      </c>
      <c r="P836" s="286">
        <v>0.56186691</v>
      </c>
      <c r="Q836" s="286">
        <v>0.40158407000000002</v>
      </c>
      <c r="R836" s="286">
        <v>0.33845334999999999</v>
      </c>
      <c r="S836" s="219">
        <v>1.6333819999999999E-2</v>
      </c>
      <c r="T836" s="219">
        <v>2.5180299999999999E-4</v>
      </c>
      <c r="U836" s="219">
        <v>4.2086672999999998E-3</v>
      </c>
      <c r="V836" s="219">
        <v>3.2458851E-3</v>
      </c>
      <c r="W836" s="219">
        <v>14.463257</v>
      </c>
      <c r="X836" s="286">
        <v>2.9025654E-5</v>
      </c>
      <c r="Y836" s="219">
        <v>0.39543374999999997</v>
      </c>
      <c r="Z836" s="219">
        <v>1.3698462999999999E-4</v>
      </c>
      <c r="AA836" s="219">
        <v>7.4898452999999999E-3</v>
      </c>
      <c r="AB836" s="286">
        <v>1.5865627999999998E-8</v>
      </c>
      <c r="AC836"/>
      <c r="AD836" s="227">
        <f t="shared" si="197"/>
        <v>5.2594018</v>
      </c>
      <c r="AE836" s="227">
        <f t="shared" si="198"/>
        <v>1.3259445053999999</v>
      </c>
      <c r="AF836" s="227">
        <f t="shared" si="199"/>
        <v>0.97418671039999993</v>
      </c>
      <c r="AG836" s="227">
        <f t="shared" si="200"/>
        <v>0.96686287538400006</v>
      </c>
      <c r="AH836" s="227">
        <f t="shared" si="201"/>
        <v>14.85869076586563</v>
      </c>
      <c r="AI836"/>
      <c r="AJ836">
        <v>520.92866000000004</v>
      </c>
      <c r="AK836" s="155">
        <v>428.14938000000001</v>
      </c>
      <c r="AL836" s="155">
        <v>51.527839999999998</v>
      </c>
      <c r="AM836" s="155">
        <v>0</v>
      </c>
      <c r="AN836" s="155">
        <v>9.7345640000000007</v>
      </c>
      <c r="AO836" s="155">
        <v>20.880417999999999</v>
      </c>
      <c r="AP836" s="155">
        <v>10.636461000000001</v>
      </c>
      <c r="AQ836"/>
      <c r="AR836" s="156">
        <v>0.81550007000000002</v>
      </c>
      <c r="AS836" s="156">
        <v>0.76951385000000005</v>
      </c>
      <c r="AT836" s="156">
        <v>3.2470077999999999E-2</v>
      </c>
      <c r="AU836" s="156">
        <v>1.3516146E-2</v>
      </c>
      <c r="AV836" s="282">
        <f t="shared" si="194"/>
        <v>4.6133924560125562E-5</v>
      </c>
      <c r="AW836" s="282">
        <f t="shared" si="195"/>
        <v>1.2008164837333416E-7</v>
      </c>
      <c r="AX836" s="283">
        <f t="shared" si="196"/>
        <v>1.89301776</v>
      </c>
      <c r="AY836" s="157">
        <v>3.2688321999999997E-5</v>
      </c>
      <c r="AZ836" s="157">
        <v>9.8634414000000001E-8</v>
      </c>
      <c r="BA836" s="157">
        <v>2.6945858000000001E-12</v>
      </c>
      <c r="BB836" s="157">
        <v>6.5125565000000006E-14</v>
      </c>
      <c r="BC836" s="157">
        <v>0</v>
      </c>
      <c r="BD836" s="157">
        <v>4.0307342999999998E-8</v>
      </c>
      <c r="BE836" s="157">
        <v>1.3293674999999999E-5</v>
      </c>
      <c r="BF836" s="157">
        <v>5.8983978000000004E-9</v>
      </c>
      <c r="BG836" s="157">
        <v>1.5086312E-8</v>
      </c>
      <c r="BH836" s="157">
        <v>4.3476793000000002E-10</v>
      </c>
      <c r="BI836" s="157">
        <v>4.1633546000000002E-17</v>
      </c>
      <c r="BJ836" s="157">
        <v>1.54244E-11</v>
      </c>
      <c r="BK836" s="157">
        <v>8.0937950999999997E-12</v>
      </c>
      <c r="BL836" s="157">
        <v>1.5438208E-12</v>
      </c>
      <c r="BM836" s="157">
        <v>1.878358E-8</v>
      </c>
      <c r="BN836" s="157">
        <v>9.2836571999999995E-8</v>
      </c>
      <c r="BO836" s="157">
        <v>6.0281170999999996E-22</v>
      </c>
      <c r="BP836" s="157">
        <v>0.21701145999999999</v>
      </c>
      <c r="BQ836" s="157">
        <v>1.6760063000000001</v>
      </c>
      <c r="BR836" s="157">
        <v>0</v>
      </c>
      <c r="BS836" s="157">
        <v>0</v>
      </c>
      <c r="BT836" s="157">
        <v>0</v>
      </c>
      <c r="BU836"/>
      <c r="BV836" s="155">
        <v>2.3923893000000001E-3</v>
      </c>
      <c r="BW836" s="155">
        <v>1.1657592E-4</v>
      </c>
      <c r="BX836" s="155">
        <v>9.7764051999999998E-4</v>
      </c>
      <c r="BY836" s="155">
        <v>4.1887130999999998E-7</v>
      </c>
      <c r="BZ836" s="155">
        <v>8.8280295999999998E-5</v>
      </c>
      <c r="CA836" s="155">
        <v>2.4710004E-5</v>
      </c>
      <c r="CB836" s="155">
        <v>1.1312568E-5</v>
      </c>
      <c r="CC836" s="155">
        <v>3.7504462000000003E-5</v>
      </c>
      <c r="CD836" s="155">
        <v>4.3059822999999999E-7</v>
      </c>
      <c r="CE836" s="155">
        <v>2.9336136E-6</v>
      </c>
      <c r="CF836" s="155">
        <v>0</v>
      </c>
      <c r="CG836" s="155">
        <v>1.3330412E-18</v>
      </c>
      <c r="CH836" s="155">
        <v>1.0914889E-14</v>
      </c>
      <c r="CI836" s="155">
        <v>7.0016536000000001E-5</v>
      </c>
      <c r="CJ836" s="155">
        <v>5.8191166000000003E-4</v>
      </c>
      <c r="CK836" s="155">
        <v>4.8065422E-4</v>
      </c>
      <c r="CL836" s="155">
        <v>0</v>
      </c>
      <c r="CM836"/>
      <c r="CN836" s="284">
        <v>9.2385112000000001E-15</v>
      </c>
      <c r="CO836" s="284">
        <v>34.937235999999999</v>
      </c>
      <c r="CP836" s="285">
        <v>0.70707660000000006</v>
      </c>
      <c r="CQ836" s="284">
        <v>8.5426798999999998E-2</v>
      </c>
      <c r="CR836" s="284">
        <v>7.4689972999999997E-9</v>
      </c>
      <c r="CS836" s="284">
        <v>1.9512731000000001E-7</v>
      </c>
      <c r="CT836" s="284">
        <v>4.0267081E-3</v>
      </c>
      <c r="CU836" s="284">
        <v>4.0845292000000004</v>
      </c>
      <c r="CV836" s="284">
        <v>2.8874886E-4</v>
      </c>
      <c r="CW836" s="284">
        <v>8.6898717000000007E-3</v>
      </c>
      <c r="CX836"/>
      <c r="CY836" s="158"/>
      <c r="CZ836" s="271" t="s">
        <v>2479</v>
      </c>
      <c r="DA836"/>
      <c r="DB836" s="245"/>
      <c r="DC836"/>
      <c r="DD836"/>
      <c r="DE836"/>
      <c r="DF836"/>
      <c r="DG836"/>
      <c r="DH836"/>
      <c r="DI836"/>
      <c r="DJ836"/>
      <c r="DK836"/>
      <c r="DL836"/>
    </row>
    <row r="837" spans="1:116" ht="13.8" customHeight="1">
      <c r="A837" t="s">
        <v>862</v>
      </c>
      <c r="B837" s="188" t="s">
        <v>317</v>
      </c>
      <c r="C837" s="151" t="str">
        <f t="shared" si="206"/>
        <v>A.100.36.102</v>
      </c>
      <c r="D837" s="54" t="s">
        <v>36</v>
      </c>
      <c r="E837" s="150" t="s">
        <v>352</v>
      </c>
      <c r="F837" s="153" t="str">
        <f t="shared" si="207"/>
        <v>TiAl6V4</v>
      </c>
      <c r="G837" s="154">
        <f t="shared" ref="G837:G907" si="208">O837/0.15</f>
        <v>34.833337999999998</v>
      </c>
      <c r="H837"/>
      <c r="I837"/>
      <c r="J837" s="227">
        <f t="shared" si="202"/>
        <v>21.731865933402091</v>
      </c>
      <c r="K837"/>
      <c r="L837" s="280">
        <f t="shared" si="203"/>
        <v>0.49725554462999999</v>
      </c>
      <c r="M837" s="280">
        <f t="shared" si="204"/>
        <v>1.0860025586239999</v>
      </c>
      <c r="N837" s="281">
        <f t="shared" si="205"/>
        <v>14.923607130148092</v>
      </c>
      <c r="O837" s="280">
        <v>5.2250006999999998</v>
      </c>
      <c r="P837" s="286">
        <v>0.69348304000000005</v>
      </c>
      <c r="Q837" s="286">
        <v>0.39078492999999997</v>
      </c>
      <c r="R837" s="286">
        <v>0.34030175000000001</v>
      </c>
      <c r="S837" s="219">
        <v>2.6247982E-2</v>
      </c>
      <c r="T837" s="219">
        <v>3.6700262999999998E-4</v>
      </c>
      <c r="U837" s="219">
        <v>0.13033881</v>
      </c>
      <c r="V837" s="219">
        <v>1.5528288000000001E-3</v>
      </c>
      <c r="W837" s="219">
        <v>14.524255</v>
      </c>
      <c r="X837" s="286">
        <v>3.3643134000000003E-5</v>
      </c>
      <c r="Y837" s="219">
        <v>0.39935187999999999</v>
      </c>
      <c r="Z837" s="219">
        <v>1.4811669000000001E-4</v>
      </c>
      <c r="AA837" s="286">
        <v>2.3110935999999999E-7</v>
      </c>
      <c r="AB837" s="286">
        <v>1.9038733E-8</v>
      </c>
      <c r="AC837"/>
      <c r="AD837" s="227">
        <f t="shared" si="197"/>
        <v>5.2250006999999998</v>
      </c>
      <c r="AE837" s="227">
        <f t="shared" si="198"/>
        <v>1.5830763434299999</v>
      </c>
      <c r="AF837" s="227">
        <f t="shared" si="199"/>
        <v>1.08582102990936</v>
      </c>
      <c r="AG837" s="227">
        <f t="shared" si="200"/>
        <v>1.0860025586240001</v>
      </c>
      <c r="AH837" s="227">
        <f t="shared" si="201"/>
        <v>14.923606899038733</v>
      </c>
      <c r="AI837"/>
      <c r="AJ837">
        <v>522.67591000000004</v>
      </c>
      <c r="AK837" s="155">
        <v>428.98128000000003</v>
      </c>
      <c r="AL837" s="155">
        <v>51.815389000000003</v>
      </c>
      <c r="AM837" s="155">
        <v>0</v>
      </c>
      <c r="AN837" s="155">
        <v>9.8563968000000006</v>
      </c>
      <c r="AO837" s="155">
        <v>21.174329</v>
      </c>
      <c r="AP837" s="155">
        <v>10.848515000000001</v>
      </c>
      <c r="AQ837"/>
      <c r="AR837" s="156">
        <v>0.85654604999999995</v>
      </c>
      <c r="AS837" s="156">
        <v>0.80990806999999998</v>
      </c>
      <c r="AT837" s="156">
        <v>3.2969509000000001E-2</v>
      </c>
      <c r="AU837" s="156">
        <v>1.3668466000000001E-2</v>
      </c>
      <c r="AV837" s="282">
        <f t="shared" si="194"/>
        <v>4.8555639702689839E-5</v>
      </c>
      <c r="AW837" s="282">
        <f t="shared" si="195"/>
        <v>1.2192865750586264E-7</v>
      </c>
      <c r="AX837" s="283">
        <f t="shared" si="196"/>
        <v>1.9143509599999999</v>
      </c>
      <c r="AY837" s="157">
        <v>3.2473905000000001E-5</v>
      </c>
      <c r="AZ837" s="157">
        <v>9.7987406000000006E-8</v>
      </c>
      <c r="BA837" s="157">
        <v>2.6769112E-12</v>
      </c>
      <c r="BB837" s="157">
        <v>7.5289836000000005E-14</v>
      </c>
      <c r="BC837" s="157">
        <v>0</v>
      </c>
      <c r="BD837" s="157">
        <v>4.0312428999999998E-8</v>
      </c>
      <c r="BE837" s="157">
        <v>1.5903609999999999E-5</v>
      </c>
      <c r="BF837" s="157">
        <v>5.9045851999999999E-9</v>
      </c>
      <c r="BG837" s="157">
        <v>1.7865701E-8</v>
      </c>
      <c r="BH837" s="157">
        <v>1.4467586999999999E-14</v>
      </c>
      <c r="BI837" s="157">
        <v>4.9474923999999999E-17</v>
      </c>
      <c r="BJ837" s="157">
        <v>1.5863293999999999E-10</v>
      </c>
      <c r="BK837" s="157">
        <v>7.5690111000000005E-12</v>
      </c>
      <c r="BL837" s="157">
        <v>2.0719265E-12</v>
      </c>
      <c r="BM837" s="157">
        <v>3.2807284E-9</v>
      </c>
      <c r="BN837" s="157">
        <v>1.3453147000000001E-7</v>
      </c>
      <c r="BO837" s="157">
        <v>6.9602001999999995E-22</v>
      </c>
      <c r="BP837" s="157">
        <v>0.21957586000000001</v>
      </c>
      <c r="BQ837" s="157">
        <v>1.6947751</v>
      </c>
      <c r="BR837" s="157">
        <v>0</v>
      </c>
      <c r="BS837" s="157">
        <v>0</v>
      </c>
      <c r="BT837" s="157">
        <v>0</v>
      </c>
      <c r="BU837"/>
      <c r="BV837" s="155">
        <v>2.0342422E-3</v>
      </c>
      <c r="BW837" s="155">
        <v>1.3571872E-4</v>
      </c>
      <c r="BX837" s="155">
        <v>9.7124590000000001E-4</v>
      </c>
      <c r="BY837" s="155">
        <v>2.4611064000000002E-7</v>
      </c>
      <c r="BZ837" s="155">
        <v>1.1686439E-4</v>
      </c>
      <c r="CA837" s="155">
        <v>2.4672347999999999E-5</v>
      </c>
      <c r="CB837" s="155">
        <v>3.7430718000000002E-10</v>
      </c>
      <c r="CC837" s="155">
        <v>3.7447307000000002E-5</v>
      </c>
      <c r="CD837" s="155">
        <v>6.6727785000000002E-6</v>
      </c>
      <c r="CE837" s="155">
        <v>8.6398179999999994E-5</v>
      </c>
      <c r="CF837" s="155">
        <v>0</v>
      </c>
      <c r="CG837" s="155">
        <v>1.5391595E-18</v>
      </c>
      <c r="CH837" s="155">
        <v>1.2602577999999999E-14</v>
      </c>
      <c r="CI837" s="155">
        <v>7.1615912999999995E-5</v>
      </c>
      <c r="CJ837" s="155">
        <v>5.8327477999999997E-4</v>
      </c>
      <c r="CK837" s="155">
        <v>8.5438307000000002E-8</v>
      </c>
      <c r="CL837" s="155">
        <v>0</v>
      </c>
      <c r="CM837"/>
      <c r="CN837" s="284">
        <v>1.0666994E-14</v>
      </c>
      <c r="CO837" s="284">
        <v>34.709223000000001</v>
      </c>
      <c r="CP837" s="285">
        <v>0.70968233999999997</v>
      </c>
      <c r="CQ837" s="284">
        <v>9.8532508000000005E-2</v>
      </c>
      <c r="CR837" s="284">
        <v>3.8728577000000003E-8</v>
      </c>
      <c r="CS837" s="284">
        <v>4.6498199999999996E-6</v>
      </c>
      <c r="CT837" s="284">
        <v>5.1868011999999996E-3</v>
      </c>
      <c r="CU837" s="284">
        <v>4.5551174999999997</v>
      </c>
      <c r="CV837" s="284">
        <v>9.6162324999999995E-9</v>
      </c>
      <c r="CW837" s="284">
        <v>8.6766314000000008E-3</v>
      </c>
      <c r="CX837"/>
      <c r="CY837" s="158"/>
      <c r="CZ837" s="271" t="s">
        <v>2480</v>
      </c>
      <c r="DA837"/>
      <c r="DB837" s="245"/>
      <c r="DC837"/>
      <c r="DD837"/>
      <c r="DE837"/>
      <c r="DF837"/>
      <c r="DG837"/>
      <c r="DH837"/>
      <c r="DI837"/>
      <c r="DJ837"/>
      <c r="DK837"/>
      <c r="DL837"/>
    </row>
    <row r="838" spans="1:116" ht="13.8" customHeight="1">
      <c r="A838" t="s">
        <v>863</v>
      </c>
      <c r="B838" s="188" t="s">
        <v>317</v>
      </c>
      <c r="C838" s="151" t="str">
        <f t="shared" si="206"/>
        <v>A.100.36.103</v>
      </c>
      <c r="D838" s="54" t="s">
        <v>36</v>
      </c>
      <c r="E838" s="150" t="s">
        <v>352</v>
      </c>
      <c r="F838" s="153" t="str">
        <f t="shared" si="207"/>
        <v>TiV15SnCrAl3</v>
      </c>
      <c r="G838" s="154">
        <f t="shared" si="208"/>
        <v>33.443892666666663</v>
      </c>
      <c r="H838"/>
      <c r="I838"/>
      <c r="J838" s="227">
        <f t="shared" si="202"/>
        <v>23.515967600444394</v>
      </c>
      <c r="K838"/>
      <c r="L838" s="280">
        <f t="shared" si="203"/>
        <v>0.88533314499999993</v>
      </c>
      <c r="M838" s="280">
        <f t="shared" si="204"/>
        <v>1.5708791919249998</v>
      </c>
      <c r="N838" s="281">
        <f t="shared" si="205"/>
        <v>16.043171363519395</v>
      </c>
      <c r="O838" s="280">
        <v>5.0165838999999997</v>
      </c>
      <c r="P838" s="286">
        <v>1.1703136999999999</v>
      </c>
      <c r="Q838" s="286">
        <v>0.39141018</v>
      </c>
      <c r="R838" s="286">
        <v>0.32310165000000002</v>
      </c>
      <c r="S838" s="219">
        <v>7.1345511E-2</v>
      </c>
      <c r="T838" s="219">
        <v>1.4120840000000001E-3</v>
      </c>
      <c r="U838" s="219">
        <v>0.48947390000000002</v>
      </c>
      <c r="V838" s="219">
        <v>8.9662519999999992E-3</v>
      </c>
      <c r="W838" s="219">
        <v>15.631596</v>
      </c>
      <c r="X838" s="286">
        <v>1.8574765000000001E-5</v>
      </c>
      <c r="Y838" s="219">
        <v>0.40097893000000001</v>
      </c>
      <c r="Z838" s="219">
        <v>1.7048515999999999E-4</v>
      </c>
      <c r="AA838" s="219">
        <v>1.0596424E-2</v>
      </c>
      <c r="AB838" s="286">
        <v>9.5193963999999997E-9</v>
      </c>
      <c r="AC838"/>
      <c r="AD838" s="227">
        <f t="shared" si="197"/>
        <v>5.0165838999999997</v>
      </c>
      <c r="AE838" s="227">
        <f t="shared" si="198"/>
        <v>2.4560232770000003</v>
      </c>
      <c r="AF838" s="227">
        <f t="shared" si="199"/>
        <v>1.581286556</v>
      </c>
      <c r="AG838" s="227">
        <f t="shared" si="200"/>
        <v>1.5708791919249998</v>
      </c>
      <c r="AH838" s="227">
        <f t="shared" si="201"/>
        <v>16.032574939519396</v>
      </c>
      <c r="AI838"/>
      <c r="AJ838">
        <v>494.56727999999998</v>
      </c>
      <c r="AK838" s="155">
        <v>403.44731000000002</v>
      </c>
      <c r="AL838" s="155">
        <v>51.231960000000001</v>
      </c>
      <c r="AM838" s="155">
        <v>0</v>
      </c>
      <c r="AN838" s="155">
        <v>9.4407388999999995</v>
      </c>
      <c r="AO838" s="155">
        <v>20.26436</v>
      </c>
      <c r="AP838" s="155">
        <v>10.182914999999999</v>
      </c>
      <c r="AQ838"/>
      <c r="AR838" s="156">
        <v>0.99763183</v>
      </c>
      <c r="AS838" s="156">
        <v>0.94889738999999995</v>
      </c>
      <c r="AT838" s="156">
        <v>3.4808182999999999E-2</v>
      </c>
      <c r="AU838" s="156">
        <v>1.3926252E-2</v>
      </c>
      <c r="AV838" s="282">
        <f t="shared" si="194"/>
        <v>5.6888332363868071E-5</v>
      </c>
      <c r="AW838" s="282">
        <f t="shared" si="195"/>
        <v>1.2872848878165427E-7</v>
      </c>
      <c r="AX838" s="283">
        <f t="shared" si="196"/>
        <v>1.9504555000000001</v>
      </c>
      <c r="AY838" s="157">
        <v>3.1172167000000003E-5</v>
      </c>
      <c r="AZ838" s="157">
        <v>9.4059268000000001E-8</v>
      </c>
      <c r="BA838" s="157">
        <v>2.5696091999999999E-12</v>
      </c>
      <c r="BB838" s="157">
        <v>4.1868065999999997E-14</v>
      </c>
      <c r="BC838" s="157">
        <v>0</v>
      </c>
      <c r="BD838" s="157">
        <v>3.8023308000000001E-8</v>
      </c>
      <c r="BE838" s="157">
        <v>2.4992071000000001E-5</v>
      </c>
      <c r="BF838" s="157">
        <v>5.5751573E-9</v>
      </c>
      <c r="BG838" s="157">
        <v>2.7765697000000001E-8</v>
      </c>
      <c r="BH838" s="157">
        <v>6.9629008999999997E-10</v>
      </c>
      <c r="BI838" s="157">
        <v>2.5453903E-17</v>
      </c>
      <c r="BJ838" s="157">
        <v>6.1763705000000004E-10</v>
      </c>
      <c r="BK838" s="157">
        <v>7.7259599999999995E-12</v>
      </c>
      <c r="BL838" s="157">
        <v>4.1437470000000003E-12</v>
      </c>
      <c r="BM838" s="157">
        <v>3.7206983999999998E-8</v>
      </c>
      <c r="BN838" s="157">
        <v>6.4886403000000001E-7</v>
      </c>
      <c r="BO838" s="157">
        <v>3.8838976999999999E-22</v>
      </c>
      <c r="BP838" s="157">
        <v>0.3258684</v>
      </c>
      <c r="BQ838" s="157">
        <v>1.6245871000000001</v>
      </c>
      <c r="BR838" s="157">
        <v>0</v>
      </c>
      <c r="BS838" s="157">
        <v>0</v>
      </c>
      <c r="BT838" s="157">
        <v>0</v>
      </c>
      <c r="BU838"/>
      <c r="BV838" s="155">
        <v>2.9843250999999999E-3</v>
      </c>
      <c r="BW838" s="155">
        <v>2.0323741000000001E-4</v>
      </c>
      <c r="BX838" s="155">
        <v>9.3250448000000005E-4</v>
      </c>
      <c r="BY838" s="155">
        <v>1.1824009E-6</v>
      </c>
      <c r="BZ838" s="155">
        <v>2.0771031000000001E-4</v>
      </c>
      <c r="CA838" s="155">
        <v>2.3227318999999999E-5</v>
      </c>
      <c r="CB838" s="155">
        <v>1.8117321000000001E-5</v>
      </c>
      <c r="CC838" s="155">
        <v>3.5254065999999999E-5</v>
      </c>
      <c r="CD838" s="155">
        <v>2.4989320999999999E-5</v>
      </c>
      <c r="CE838" s="155">
        <v>3.2405466000000002E-4</v>
      </c>
      <c r="CF838" s="155">
        <v>0</v>
      </c>
      <c r="CG838" s="155">
        <v>8.5887441999999998E-19</v>
      </c>
      <c r="CH838" s="155">
        <v>7.0324302999999997E-15</v>
      </c>
      <c r="CI838" s="155">
        <v>7.2842333000000002E-5</v>
      </c>
      <c r="CJ838" s="155">
        <v>5.5178946999999998E-4</v>
      </c>
      <c r="CK838" s="155">
        <v>5.8941598999999998E-4</v>
      </c>
      <c r="CL838" s="155">
        <v>0</v>
      </c>
      <c r="CM838"/>
      <c r="CN838" s="284">
        <v>5.9523448999999999E-15</v>
      </c>
      <c r="CO838" s="284">
        <v>33.330080000000002</v>
      </c>
      <c r="CP838" s="285">
        <v>0.67673090000000002</v>
      </c>
      <c r="CQ838" s="284">
        <v>0.14444349000000001</v>
      </c>
      <c r="CR838" s="284">
        <v>1.5377888E-7</v>
      </c>
      <c r="CS838" s="284">
        <v>1.7603043000000002E-5</v>
      </c>
      <c r="CT838" s="284">
        <v>9.0329381000000004E-3</v>
      </c>
      <c r="CU838" s="284">
        <v>7.0517687999999996</v>
      </c>
      <c r="CV838" s="284">
        <v>4.6243745E-4</v>
      </c>
      <c r="CW838" s="284">
        <v>8.1684453000000004E-3</v>
      </c>
      <c r="CX838"/>
      <c r="CY838" s="158"/>
      <c r="CZ838" s="271" t="s">
        <v>2481</v>
      </c>
      <c r="DA838"/>
      <c r="DB838" s="245"/>
      <c r="DC838"/>
      <c r="DD838"/>
      <c r="DE838"/>
      <c r="DF838"/>
      <c r="DG838"/>
      <c r="DH838"/>
      <c r="DI838"/>
      <c r="DJ838"/>
      <c r="DK838"/>
      <c r="DL838"/>
    </row>
    <row r="839" spans="1:116" ht="13.8" customHeight="1">
      <c r="B839" s="188"/>
      <c r="C839" s="151"/>
      <c r="D839" s="51" t="s">
        <v>37</v>
      </c>
      <c r="E839" s="150"/>
      <c r="F839"/>
      <c r="G839"/>
      <c r="H839"/>
      <c r="I839"/>
      <c r="J839"/>
      <c r="K839"/>
      <c r="L839"/>
      <c r="M839"/>
      <c r="N839" s="174"/>
      <c r="O839"/>
      <c r="P839" s="53"/>
      <c r="Q839" s="53"/>
      <c r="R839" s="53"/>
      <c r="S839"/>
      <c r="T839"/>
      <c r="U839"/>
      <c r="V839"/>
      <c r="W839"/>
      <c r="Y839"/>
      <c r="Z839"/>
      <c r="AA839"/>
      <c r="AB839" s="53"/>
      <c r="AC839"/>
      <c r="AD839"/>
      <c r="AE839"/>
      <c r="AF839"/>
      <c r="AG839"/>
      <c r="AH839"/>
      <c r="AI839"/>
      <c r="AJ839"/>
      <c r="AK839"/>
      <c r="AL839"/>
      <c r="AM839"/>
      <c r="AN839"/>
      <c r="AO839"/>
      <c r="AP839"/>
      <c r="AQ839"/>
      <c r="AR839"/>
      <c r="AS839"/>
      <c r="AT839"/>
      <c r="AU839"/>
      <c r="AX839" s="1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s="117"/>
      <c r="CQ839"/>
      <c r="CR839"/>
      <c r="CS839"/>
      <c r="CT839"/>
      <c r="CU839"/>
      <c r="CV839"/>
      <c r="CW839"/>
      <c r="CX839"/>
      <c r="CY839" s="159"/>
      <c r="CZ839" s="267"/>
      <c r="DA839"/>
      <c r="DB839" s="245"/>
      <c r="DC839"/>
      <c r="DD839"/>
      <c r="DE839"/>
      <c r="DF839"/>
      <c r="DG839"/>
      <c r="DH839"/>
      <c r="DI839"/>
      <c r="DJ839"/>
      <c r="DK839"/>
      <c r="DL839"/>
    </row>
    <row r="840" spans="1:116" ht="13.8" customHeight="1">
      <c r="A840" t="s">
        <v>864</v>
      </c>
      <c r="B840" s="188" t="s">
        <v>317</v>
      </c>
      <c r="C840" s="151" t="str">
        <f t="shared" si="206"/>
        <v>A.100.38.101</v>
      </c>
      <c r="D840" s="54" t="s">
        <v>37</v>
      </c>
      <c r="E840" s="150" t="s">
        <v>352</v>
      </c>
      <c r="F840" s="153" t="str">
        <f t="shared" si="207"/>
        <v>G-ZnAlCu</v>
      </c>
      <c r="G840" s="154">
        <f t="shared" si="208"/>
        <v>4.4921284000000004</v>
      </c>
      <c r="H840"/>
      <c r="I840"/>
      <c r="J840" s="227">
        <f t="shared" si="202"/>
        <v>2.4253187287111904</v>
      </c>
      <c r="K840"/>
      <c r="L840" s="280">
        <f t="shared" si="203"/>
        <v>1.172298259E-2</v>
      </c>
      <c r="M840" s="280">
        <f t="shared" si="204"/>
        <v>0.30249455924389995</v>
      </c>
      <c r="N840" s="281">
        <f t="shared" si="205"/>
        <v>1.4372819268772905</v>
      </c>
      <c r="O840" s="280">
        <v>0.67381926000000003</v>
      </c>
      <c r="P840" s="286">
        <v>0.28596751999999998</v>
      </c>
      <c r="Q840" s="286">
        <v>1.5840771E-2</v>
      </c>
      <c r="R840" s="286">
        <v>9.5389509000000008E-3</v>
      </c>
      <c r="S840" s="219">
        <v>1.6738606999999999E-3</v>
      </c>
      <c r="T840" s="219">
        <v>1.1343372000000001E-4</v>
      </c>
      <c r="U840" s="219">
        <v>3.9673726999999998E-4</v>
      </c>
      <c r="V840" s="219">
        <v>5.6384285000000002E-4</v>
      </c>
      <c r="W840" s="219">
        <v>1.434571</v>
      </c>
      <c r="X840" s="219">
        <v>1.1441305999999999E-4</v>
      </c>
      <c r="Y840" s="219">
        <v>2.7105234E-3</v>
      </c>
      <c r="Z840" s="286">
        <v>8.0123338999999992E-6</v>
      </c>
      <c r="AA840" s="286">
        <v>3.9395626E-7</v>
      </c>
      <c r="AB840" s="286">
        <v>9.5210303999999995E-9</v>
      </c>
      <c r="AC840"/>
      <c r="AD840" s="227">
        <f t="shared" si="197"/>
        <v>0.67381926000000003</v>
      </c>
      <c r="AE840" s="227">
        <f t="shared" si="198"/>
        <v>0.31409511643999993</v>
      </c>
      <c r="AF840" s="227">
        <f t="shared" si="199"/>
        <v>0.30237252780625995</v>
      </c>
      <c r="AG840" s="227">
        <f t="shared" si="200"/>
        <v>0.30249455924389995</v>
      </c>
      <c r="AH840" s="227">
        <f t="shared" si="201"/>
        <v>1.4372815329210304</v>
      </c>
      <c r="AI840"/>
      <c r="AJ840">
        <v>83.721817000000001</v>
      </c>
      <c r="AK840" s="155">
        <v>82.914985000000001</v>
      </c>
      <c r="AL840" s="155">
        <v>0.25084318999999999</v>
      </c>
      <c r="AM840" s="155">
        <v>0</v>
      </c>
      <c r="AN840" s="155">
        <v>9.0364434999999996E-3</v>
      </c>
      <c r="AO840" s="155">
        <v>0.21861135000000001</v>
      </c>
      <c r="AP840" s="155">
        <v>0.32834078999999999</v>
      </c>
      <c r="AQ840"/>
      <c r="AR840" s="156">
        <v>0.16858769000000001</v>
      </c>
      <c r="AS840" s="156">
        <v>0.1574699</v>
      </c>
      <c r="AT840" s="156">
        <v>5.0791550999999997E-3</v>
      </c>
      <c r="AU840" s="156">
        <v>6.0386407000000003E-3</v>
      </c>
      <c r="AV840" s="282">
        <f t="shared" si="194"/>
        <v>9.4406413054560011E-6</v>
      </c>
      <c r="AW840" s="282">
        <f t="shared" si="195"/>
        <v>1.8783857532062094E-8</v>
      </c>
      <c r="AX840" s="283">
        <f t="shared" si="196"/>
        <v>0.84574798600000001</v>
      </c>
      <c r="AY840" s="157">
        <v>4.1703943999999999E-6</v>
      </c>
      <c r="AZ840" s="157">
        <v>1.2583141E-8</v>
      </c>
      <c r="BA840" s="157">
        <v>3.4378681999999998E-13</v>
      </c>
      <c r="BB840" s="157">
        <v>2.5390565999999999E-11</v>
      </c>
      <c r="BC840" s="157">
        <v>0</v>
      </c>
      <c r="BD840" s="157">
        <v>6.6382198999999996E-10</v>
      </c>
      <c r="BE840" s="157">
        <v>5.2545245999999997E-6</v>
      </c>
      <c r="BF840" s="157">
        <v>1.0836262999999999E-10</v>
      </c>
      <c r="BG840" s="157">
        <v>6.0912412999999997E-9</v>
      </c>
      <c r="BH840" s="157">
        <v>4.6856516999999999E-13</v>
      </c>
      <c r="BI840" s="157">
        <v>1.8615134999999999E-15</v>
      </c>
      <c r="BJ840" s="157">
        <v>2.8703118999999999E-13</v>
      </c>
      <c r="BK840" s="157">
        <v>8.1510292999999996E-15</v>
      </c>
      <c r="BL840" s="157">
        <v>3.2063367000000002E-15</v>
      </c>
      <c r="BM840" s="157">
        <v>1.4256109000000001E-9</v>
      </c>
      <c r="BN840" s="157">
        <v>1.3607482E-8</v>
      </c>
      <c r="BO840" s="157">
        <v>2.5957426999999999E-21</v>
      </c>
      <c r="BP840" s="157">
        <v>3.3893456000000002E-2</v>
      </c>
      <c r="BQ840" s="157">
        <v>0.81185452999999996</v>
      </c>
      <c r="BR840" s="157">
        <v>0</v>
      </c>
      <c r="BS840" s="157">
        <v>0</v>
      </c>
      <c r="BT840" s="157">
        <v>0</v>
      </c>
      <c r="BU840"/>
      <c r="BV840" s="155">
        <v>8.6744150999999996E-4</v>
      </c>
      <c r="BW840" s="155">
        <v>4.2159000000000001E-5</v>
      </c>
      <c r="BX840" s="155">
        <v>1.2525245999999999E-4</v>
      </c>
      <c r="BY840" s="155">
        <v>6.9006286999999998E-8</v>
      </c>
      <c r="BZ840" s="155">
        <v>3.5883570000000001E-5</v>
      </c>
      <c r="CA840" s="155">
        <v>3.2820158999999998E-7</v>
      </c>
      <c r="CB840" s="155">
        <v>1.8773538999999999E-9</v>
      </c>
      <c r="CC840" s="155">
        <v>4.8989275000000002E-7</v>
      </c>
      <c r="CD840" s="155">
        <v>1.5778745E-7</v>
      </c>
      <c r="CE840" s="155">
        <v>2.9037729E-7</v>
      </c>
      <c r="CF840" s="155">
        <v>0</v>
      </c>
      <c r="CG840" s="155">
        <v>5.7401537000000001E-18</v>
      </c>
      <c r="CH840" s="155">
        <v>4.7000154999999999E-14</v>
      </c>
      <c r="CI840" s="155">
        <v>4.5307324000000003E-6</v>
      </c>
      <c r="CJ840" s="155">
        <v>1.0136273000000001E-4</v>
      </c>
      <c r="CK840" s="155">
        <v>5.5691588000000001E-4</v>
      </c>
      <c r="CL840" s="155">
        <v>0</v>
      </c>
      <c r="CM840"/>
      <c r="CN840" s="284">
        <v>3.9781573000000003E-14</v>
      </c>
      <c r="CO840" s="284">
        <v>4.4909034999999999</v>
      </c>
      <c r="CP840" s="285">
        <v>9.3164093E-3</v>
      </c>
      <c r="CQ840" s="284">
        <v>2.8918597000000001E-2</v>
      </c>
      <c r="CR840" s="284">
        <v>2.2363312E-10</v>
      </c>
      <c r="CS840" s="284">
        <v>1.4722184E-8</v>
      </c>
      <c r="CT840" s="284">
        <v>1.7866831999999999E-3</v>
      </c>
      <c r="CU840" s="284">
        <v>8.6711176999999997E-3</v>
      </c>
      <c r="CV840" s="284">
        <v>3.1375731000000001E-7</v>
      </c>
      <c r="CW840" s="284">
        <v>1.1414498E-4</v>
      </c>
      <c r="CX840"/>
      <c r="CY840" s="158"/>
      <c r="CZ840" s="271" t="s">
        <v>2482</v>
      </c>
      <c r="DA840"/>
      <c r="DB840" s="212"/>
      <c r="DC840"/>
      <c r="DD840"/>
      <c r="DE840"/>
      <c r="DF840"/>
      <c r="DG840"/>
      <c r="DH840"/>
      <c r="DI840"/>
      <c r="DJ840"/>
      <c r="DK840"/>
      <c r="DL840"/>
    </row>
    <row r="841" spans="1:116" ht="13.8" customHeight="1">
      <c r="A841" t="s">
        <v>865</v>
      </c>
      <c r="B841" s="188" t="s">
        <v>317</v>
      </c>
      <c r="C841" s="151" t="str">
        <f t="shared" si="206"/>
        <v>A.100.38.102</v>
      </c>
      <c r="D841" s="54" t="s">
        <v>37</v>
      </c>
      <c r="E841" s="150" t="s">
        <v>352</v>
      </c>
      <c r="F841" s="153" t="str">
        <f t="shared" si="207"/>
        <v>Zamak3</v>
      </c>
      <c r="G841" s="154">
        <f t="shared" si="208"/>
        <v>4.4374332666666669</v>
      </c>
      <c r="H841"/>
      <c r="I841"/>
      <c r="J841" s="227">
        <f t="shared" si="202"/>
        <v>2.3465516637939645</v>
      </c>
      <c r="K841"/>
      <c r="L841" s="280">
        <f t="shared" si="203"/>
        <v>9.491161893E-3</v>
      </c>
      <c r="M841" s="280">
        <f t="shared" si="204"/>
        <v>0.29787366353979999</v>
      </c>
      <c r="N841" s="281">
        <f t="shared" si="205"/>
        <v>1.3735718483611645</v>
      </c>
      <c r="O841" s="280">
        <v>0.66561499000000002</v>
      </c>
      <c r="P841" s="219">
        <v>0.28281212999999999</v>
      </c>
      <c r="Q841" s="219">
        <v>1.4394353E-2</v>
      </c>
      <c r="R841" s="219">
        <v>8.2923714999999995E-3</v>
      </c>
      <c r="S841" s="219">
        <v>9.9972504999999994E-4</v>
      </c>
      <c r="T841" s="286">
        <v>9.3079843E-5</v>
      </c>
      <c r="U841" s="219">
        <v>1.059855E-4</v>
      </c>
      <c r="V841" s="219">
        <v>5.5292931000000003E-4</v>
      </c>
      <c r="W841" s="219">
        <v>1.3712879</v>
      </c>
      <c r="X841" s="219">
        <v>1.0645015E-4</v>
      </c>
      <c r="Y841" s="219">
        <v>2.2835676E-3</v>
      </c>
      <c r="Z841" s="286">
        <v>7.8010797999999993E-6</v>
      </c>
      <c r="AA841" s="286">
        <v>3.7124027000000001E-7</v>
      </c>
      <c r="AB841" s="286">
        <v>9.5208945999999992E-9</v>
      </c>
      <c r="AC841"/>
      <c r="AD841" s="227">
        <f t="shared" si="197"/>
        <v>0.66561499000000002</v>
      </c>
      <c r="AE841" s="227">
        <f t="shared" si="198"/>
        <v>0.30725057420300006</v>
      </c>
      <c r="AF841" s="227">
        <f t="shared" si="199"/>
        <v>0.29775978355027005</v>
      </c>
      <c r="AG841" s="227">
        <f t="shared" si="200"/>
        <v>0.29787366353979999</v>
      </c>
      <c r="AH841" s="227">
        <f t="shared" si="201"/>
        <v>1.3735714771208944</v>
      </c>
      <c r="AI841"/>
      <c r="AJ841">
        <v>82.804787000000005</v>
      </c>
      <c r="AK841" s="155">
        <v>82.212956000000005</v>
      </c>
      <c r="AL841" s="155">
        <v>0.20119498</v>
      </c>
      <c r="AM841" s="155">
        <v>0</v>
      </c>
      <c r="AN841" s="155">
        <v>6.5609381999999997E-3</v>
      </c>
      <c r="AO841" s="155">
        <v>0.11012547</v>
      </c>
      <c r="AP841" s="155">
        <v>0.27394946999999997</v>
      </c>
      <c r="AQ841"/>
      <c r="AR841" s="156">
        <v>0.16603197</v>
      </c>
      <c r="AS841" s="156">
        <v>0.15503960999999999</v>
      </c>
      <c r="AT841" s="156">
        <v>5.0085766E-3</v>
      </c>
      <c r="AU841" s="156">
        <v>5.9837781E-3</v>
      </c>
      <c r="AV841" s="282">
        <f t="shared" si="194"/>
        <v>9.2949407646275097E-6</v>
      </c>
      <c r="AW841" s="282">
        <f t="shared" si="195"/>
        <v>1.8522842146206022E-8</v>
      </c>
      <c r="AX841" s="283">
        <f t="shared" si="196"/>
        <v>0.83806416100000003</v>
      </c>
      <c r="AY841" s="157">
        <v>4.1191066000000003E-6</v>
      </c>
      <c r="AZ841" s="157">
        <v>1.2428384E-8</v>
      </c>
      <c r="BA841" s="157">
        <v>3.3955928999999998E-13</v>
      </c>
      <c r="BB841" s="157">
        <v>2.5354451000000001E-13</v>
      </c>
      <c r="BC841" s="157">
        <v>0</v>
      </c>
      <c r="BD841" s="157">
        <v>4.9182120999999998E-10</v>
      </c>
      <c r="BE841" s="157">
        <v>5.1751404999999998E-6</v>
      </c>
      <c r="BF841" s="157">
        <v>8.3739725999999997E-11</v>
      </c>
      <c r="BG841" s="157">
        <v>6.0103055000000003E-9</v>
      </c>
      <c r="BH841" s="157">
        <v>1.0084032E-14</v>
      </c>
      <c r="BI841" s="157">
        <v>6.1364010000000005E-17</v>
      </c>
      <c r="BJ841" s="157">
        <v>5.8239428000000002E-14</v>
      </c>
      <c r="BK841" s="157">
        <v>4.0866966999999997E-15</v>
      </c>
      <c r="BL841" s="157">
        <v>8.8939289999999991E-16</v>
      </c>
      <c r="BM841" s="157">
        <v>1.9864083000000001E-11</v>
      </c>
      <c r="BN841" s="157">
        <v>1.8172578999999999E-10</v>
      </c>
      <c r="BO841" s="157">
        <v>2.4123404000000002E-21</v>
      </c>
      <c r="BP841" s="157">
        <v>3.0437460999999999E-2</v>
      </c>
      <c r="BQ841" s="157">
        <v>0.80762670000000003</v>
      </c>
      <c r="BR841" s="157">
        <v>0</v>
      </c>
      <c r="BS841" s="157">
        <v>0</v>
      </c>
      <c r="BT841" s="157">
        <v>0</v>
      </c>
      <c r="BU841"/>
      <c r="BV841" s="155">
        <v>8.3829113000000004E-4</v>
      </c>
      <c r="BW841" s="155">
        <v>4.1545294E-5</v>
      </c>
      <c r="BX841" s="155">
        <v>1.2372741E-4</v>
      </c>
      <c r="BY841" s="155">
        <v>6.7678215999999995E-8</v>
      </c>
      <c r="BZ841" s="155">
        <v>3.4862939999999997E-5</v>
      </c>
      <c r="CA841" s="155">
        <v>2.1325817E-7</v>
      </c>
      <c r="CB841" s="155">
        <v>2.5807337999999998E-10</v>
      </c>
      <c r="CC841" s="155">
        <v>3.2362434999999999E-7</v>
      </c>
      <c r="CD841" s="155">
        <v>1.3041653000000001E-7</v>
      </c>
      <c r="CE841" s="155">
        <v>9.7798107999999995E-8</v>
      </c>
      <c r="CF841" s="155">
        <v>0</v>
      </c>
      <c r="CG841" s="155">
        <v>5.3345831000000003E-18</v>
      </c>
      <c r="CH841" s="155">
        <v>4.3679357999999999E-14</v>
      </c>
      <c r="CI841" s="155">
        <v>4.2625702E-6</v>
      </c>
      <c r="CJ841" s="155">
        <v>1.0046541E-4</v>
      </c>
      <c r="CK841" s="155">
        <v>5.3259445999999995E-4</v>
      </c>
      <c r="CL841" s="155">
        <v>0</v>
      </c>
      <c r="CM841"/>
      <c r="CN841" s="284">
        <v>3.6970804999999999E-14</v>
      </c>
      <c r="CO841" s="284">
        <v>4.4364590000000002</v>
      </c>
      <c r="CP841" s="285">
        <v>6.1730932000000002E-3</v>
      </c>
      <c r="CQ841" s="284">
        <v>2.8473584E-2</v>
      </c>
      <c r="CR841" s="284">
        <v>2.9754031000000001E-11</v>
      </c>
      <c r="CS841" s="284">
        <v>3.2839323000000002E-9</v>
      </c>
      <c r="CT841" s="284">
        <v>1.7494616999999999E-3</v>
      </c>
      <c r="CU841" s="284">
        <v>3.1622995000000001E-3</v>
      </c>
      <c r="CV841" s="284">
        <v>6.7155444999999999E-9</v>
      </c>
      <c r="CW841" s="284">
        <v>7.5005086E-5</v>
      </c>
      <c r="CX841"/>
      <c r="CY841" s="158"/>
      <c r="CZ841" s="271" t="s">
        <v>2483</v>
      </c>
      <c r="DA841"/>
      <c r="DB841" s="212"/>
      <c r="DC841"/>
      <c r="DD841"/>
      <c r="DE841"/>
      <c r="DF841"/>
      <c r="DG841"/>
      <c r="DH841"/>
      <c r="DI841"/>
      <c r="DJ841"/>
      <c r="DK841"/>
      <c r="DL841"/>
    </row>
    <row r="842" spans="1:116" ht="13.8" customHeight="1">
      <c r="A842" t="s">
        <v>866</v>
      </c>
      <c r="B842" s="188" t="s">
        <v>317</v>
      </c>
      <c r="C842" s="151" t="str">
        <f t="shared" si="206"/>
        <v>A.100.38.103</v>
      </c>
      <c r="D842" s="54" t="s">
        <v>37</v>
      </c>
      <c r="E842" s="150" t="s">
        <v>352</v>
      </c>
      <c r="F842" s="153" t="str">
        <f t="shared" si="207"/>
        <v>Zamak5</v>
      </c>
      <c r="G842" s="154">
        <f t="shared" si="208"/>
        <v>4.4560793333333333</v>
      </c>
      <c r="H842"/>
      <c r="I842"/>
      <c r="J842" s="227">
        <f t="shared" si="202"/>
        <v>2.3734040867035908</v>
      </c>
      <c r="K842"/>
      <c r="L842" s="280">
        <f t="shared" si="203"/>
        <v>1.0252009780000002E-2</v>
      </c>
      <c r="M842" s="280">
        <f t="shared" si="204"/>
        <v>0.29944896771830004</v>
      </c>
      <c r="N842" s="281">
        <f t="shared" si="205"/>
        <v>1.3952912092052909</v>
      </c>
      <c r="O842" s="280">
        <v>0.66841189999999995</v>
      </c>
      <c r="P842" s="286">
        <v>0.28388783000000001</v>
      </c>
      <c r="Q842" s="219">
        <v>1.488745E-2</v>
      </c>
      <c r="R842" s="286">
        <v>8.7173417000000007E-3</v>
      </c>
      <c r="S842" s="219">
        <v>1.2295439999999999E-3</v>
      </c>
      <c r="T842" s="219">
        <v>1.0001866E-4</v>
      </c>
      <c r="U842" s="219">
        <v>2.0510542E-4</v>
      </c>
      <c r="V842" s="219">
        <v>5.5664983999999999E-4</v>
      </c>
      <c r="W842" s="219">
        <v>1.3928617000000001</v>
      </c>
      <c r="X842" s="219">
        <v>1.0916478E-4</v>
      </c>
      <c r="Y842" s="219">
        <v>2.4291207000000001E-3</v>
      </c>
      <c r="Z842" s="286">
        <v>7.8730983000000002E-6</v>
      </c>
      <c r="AA842" s="286">
        <v>3.7898435000000003E-7</v>
      </c>
      <c r="AB842" s="286">
        <v>9.5209409000000007E-9</v>
      </c>
      <c r="AC842"/>
      <c r="AD842" s="227">
        <f t="shared" si="197"/>
        <v>0.66841189999999995</v>
      </c>
      <c r="AE842" s="227">
        <f t="shared" si="198"/>
        <v>0.30958393962000003</v>
      </c>
      <c r="AF842" s="227">
        <f t="shared" si="199"/>
        <v>0.29933230882435002</v>
      </c>
      <c r="AG842" s="227">
        <f t="shared" si="200"/>
        <v>0.29944896771830004</v>
      </c>
      <c r="AH842" s="227">
        <f t="shared" si="201"/>
        <v>1.395290830220941</v>
      </c>
      <c r="AI842"/>
      <c r="AJ842">
        <v>83.117411000000004</v>
      </c>
      <c r="AK842" s="155">
        <v>82.452284000000006</v>
      </c>
      <c r="AL842" s="155">
        <v>0.21812050999999999</v>
      </c>
      <c r="AM842" s="155">
        <v>0</v>
      </c>
      <c r="AN842" s="155">
        <v>7.4048604999999998E-3</v>
      </c>
      <c r="AO842" s="155">
        <v>0.14710929</v>
      </c>
      <c r="AP842" s="155">
        <v>0.29249196999999999</v>
      </c>
      <c r="AQ842"/>
      <c r="AR842" s="156">
        <v>0.16690324000000001</v>
      </c>
      <c r="AS842" s="156">
        <v>0.15586812</v>
      </c>
      <c r="AT842" s="156">
        <v>5.0326373999999997E-3</v>
      </c>
      <c r="AU842" s="156">
        <v>6.0024811999999997E-3</v>
      </c>
      <c r="AV842" s="282">
        <f t="shared" si="194"/>
        <v>9.3446114647735989E-6</v>
      </c>
      <c r="AW842" s="282">
        <f t="shared" si="195"/>
        <v>1.8611824545108518E-8</v>
      </c>
      <c r="AX842" s="283">
        <f t="shared" si="196"/>
        <v>0.84068365099999998</v>
      </c>
      <c r="AY842" s="157">
        <v>4.1365910999999998E-6</v>
      </c>
      <c r="AZ842" s="157">
        <v>1.2481142E-8</v>
      </c>
      <c r="BA842" s="157">
        <v>3.4100049000000001E-13</v>
      </c>
      <c r="BB842" s="157">
        <v>8.8229836000000001E-12</v>
      </c>
      <c r="BC842" s="157">
        <v>0</v>
      </c>
      <c r="BD842" s="157">
        <v>5.5045783999999997E-10</v>
      </c>
      <c r="BE842" s="157">
        <v>5.2022032999999996E-6</v>
      </c>
      <c r="BF842" s="157">
        <v>9.2133897000000003E-11</v>
      </c>
      <c r="BG842" s="157">
        <v>6.0378972000000004E-9</v>
      </c>
      <c r="BH842" s="157">
        <v>1.6638442000000001E-13</v>
      </c>
      <c r="BI842" s="157">
        <v>6.7505134000000005E-16</v>
      </c>
      <c r="BJ842" s="157">
        <v>1.3623662000000001E-13</v>
      </c>
      <c r="BK842" s="157">
        <v>5.4722646000000003E-15</v>
      </c>
      <c r="BL842" s="157">
        <v>1.6792601E-15</v>
      </c>
      <c r="BM842" s="157">
        <v>4.9909595000000002E-10</v>
      </c>
      <c r="BN842" s="157">
        <v>4.7586879999999996E-9</v>
      </c>
      <c r="BO842" s="157">
        <v>2.4748639E-21</v>
      </c>
      <c r="BP842" s="157">
        <v>3.1615641E-2</v>
      </c>
      <c r="BQ842" s="157">
        <v>0.80906800999999995</v>
      </c>
      <c r="BR842" s="157">
        <v>0</v>
      </c>
      <c r="BS842" s="157">
        <v>0</v>
      </c>
      <c r="BT842" s="157">
        <v>0</v>
      </c>
      <c r="BU842"/>
      <c r="BV842" s="155">
        <v>8.4822876000000002E-4</v>
      </c>
      <c r="BW842" s="155">
        <v>4.1754512000000001E-5</v>
      </c>
      <c r="BX842" s="155">
        <v>1.2424731999999999E-4</v>
      </c>
      <c r="BY842" s="155">
        <v>6.8130968000000006E-8</v>
      </c>
      <c r="BZ842" s="155">
        <v>3.5210882000000003E-5</v>
      </c>
      <c r="CA842" s="155">
        <v>2.5244343E-7</v>
      </c>
      <c r="CB842" s="155">
        <v>8.1010083E-10</v>
      </c>
      <c r="CC842" s="155">
        <v>3.8030676E-7</v>
      </c>
      <c r="CD842" s="155">
        <v>1.3974751999999999E-7</v>
      </c>
      <c r="CE842" s="155">
        <v>1.6345009999999999E-7</v>
      </c>
      <c r="CF842" s="155">
        <v>0</v>
      </c>
      <c r="CG842" s="155">
        <v>5.4728457999999997E-18</v>
      </c>
      <c r="CH842" s="155">
        <v>4.4811447999999998E-14</v>
      </c>
      <c r="CI842" s="155">
        <v>4.3539891E-6</v>
      </c>
      <c r="CJ842" s="155">
        <v>1.0077132E-4</v>
      </c>
      <c r="CK842" s="155">
        <v>5.4088585000000003E-4</v>
      </c>
      <c r="CL842" s="155">
        <v>0</v>
      </c>
      <c r="CM842"/>
      <c r="CN842" s="284">
        <v>3.7929021000000002E-14</v>
      </c>
      <c r="CO842" s="284">
        <v>4.4550196</v>
      </c>
      <c r="CP842" s="285">
        <v>7.2446782999999997E-3</v>
      </c>
      <c r="CQ842" s="284">
        <v>2.8625293E-2</v>
      </c>
      <c r="CR842" s="284">
        <v>9.5849175000000006E-11</v>
      </c>
      <c r="CS842" s="284">
        <v>7.1833363000000002E-9</v>
      </c>
      <c r="CT842" s="284">
        <v>1.7621509E-3</v>
      </c>
      <c r="CU842" s="284">
        <v>5.0403056999999999E-3</v>
      </c>
      <c r="CV842" s="284">
        <v>1.1138887E-7</v>
      </c>
      <c r="CW842" s="284">
        <v>8.8348231E-5</v>
      </c>
      <c r="CX842"/>
      <c r="CY842" s="158"/>
      <c r="CZ842" s="271" t="s">
        <v>2484</v>
      </c>
      <c r="DA842"/>
      <c r="DB842" s="212"/>
      <c r="DC842"/>
      <c r="DD842"/>
      <c r="DE842"/>
      <c r="DF842"/>
      <c r="DG842"/>
      <c r="DH842"/>
      <c r="DI842"/>
      <c r="DJ842"/>
      <c r="DK842"/>
      <c r="DL842"/>
    </row>
    <row r="843" spans="1:116" ht="13.8" customHeight="1">
      <c r="A843" t="s">
        <v>867</v>
      </c>
      <c r="B843" s="188" t="s">
        <v>317</v>
      </c>
      <c r="C843" s="151" t="str">
        <f t="shared" si="206"/>
        <v>A.100.38.104</v>
      </c>
      <c r="D843" s="54" t="s">
        <v>37</v>
      </c>
      <c r="E843" s="150" t="s">
        <v>352</v>
      </c>
      <c r="F843" s="153" t="str">
        <f t="shared" si="207"/>
        <v>ZnCuTi</v>
      </c>
      <c r="G843" s="154">
        <f t="shared" si="208"/>
        <v>4.493944466666667</v>
      </c>
      <c r="H843"/>
      <c r="I843"/>
      <c r="J843" s="227">
        <f t="shared" si="202"/>
        <v>2.5061548229355908</v>
      </c>
      <c r="K843"/>
      <c r="L843" s="280">
        <f t="shared" si="203"/>
        <v>9.5795048329999979E-3</v>
      </c>
      <c r="M843" s="280">
        <f t="shared" si="204"/>
        <v>0.3036424788032</v>
      </c>
      <c r="N843" s="281">
        <f t="shared" si="205"/>
        <v>1.5188411692993908</v>
      </c>
      <c r="O843" s="280">
        <v>0.67409167000000003</v>
      </c>
      <c r="P843" s="286">
        <v>0.28879445999999998</v>
      </c>
      <c r="Q843" s="219">
        <v>1.4201615000000001E-2</v>
      </c>
      <c r="R843" s="286">
        <v>8.0965893000000001E-3</v>
      </c>
      <c r="S843" s="219">
        <v>1.1851908999999999E-3</v>
      </c>
      <c r="T843" s="286">
        <v>9.8929722999999999E-5</v>
      </c>
      <c r="U843" s="219">
        <v>1.9879490999999999E-4</v>
      </c>
      <c r="V843" s="219">
        <v>5.4248024000000004E-4</v>
      </c>
      <c r="W843" s="219">
        <v>1.5138868000000001</v>
      </c>
      <c r="X843" s="286">
        <v>9.6818960000000007E-5</v>
      </c>
      <c r="Y843" s="219">
        <v>4.9540931000000002E-3</v>
      </c>
      <c r="Z843" s="286">
        <v>7.1046032000000003E-6</v>
      </c>
      <c r="AA843" s="286">
        <v>2.7619774000000001E-7</v>
      </c>
      <c r="AB843" s="286">
        <v>1.6506454E-12</v>
      </c>
      <c r="AC843"/>
      <c r="AD843" s="227">
        <f t="shared" si="197"/>
        <v>0.67409167000000003</v>
      </c>
      <c r="AE843" s="227">
        <f t="shared" si="198"/>
        <v>0.31311806007300003</v>
      </c>
      <c r="AF843" s="227">
        <f t="shared" si="199"/>
        <v>0.30353883143773996</v>
      </c>
      <c r="AG843" s="227">
        <f t="shared" si="200"/>
        <v>0.3036424788032</v>
      </c>
      <c r="AH843" s="227">
        <f t="shared" si="201"/>
        <v>1.5188408931016508</v>
      </c>
      <c r="AI843"/>
      <c r="AJ843">
        <v>85.318112999999997</v>
      </c>
      <c r="AK843" s="155">
        <v>84.264273000000003</v>
      </c>
      <c r="AL843" s="155">
        <v>0.59175029000000001</v>
      </c>
      <c r="AM843" s="155">
        <v>0</v>
      </c>
      <c r="AN843" s="155">
        <v>8.3504190000000006E-2</v>
      </c>
      <c r="AO843" s="155">
        <v>0.24600738</v>
      </c>
      <c r="AP843" s="155">
        <v>0.13257861000000001</v>
      </c>
      <c r="AQ843"/>
      <c r="AR843" s="156">
        <v>0.16893179</v>
      </c>
      <c r="AS843" s="156">
        <v>0.15770422000000001</v>
      </c>
      <c r="AT843" s="156">
        <v>5.0794795000000002E-3</v>
      </c>
      <c r="AU843" s="156">
        <v>6.1480898999999997E-3</v>
      </c>
      <c r="AV843" s="282">
        <f t="shared" si="194"/>
        <v>9.4546893566198996E-6</v>
      </c>
      <c r="AW843" s="282">
        <f t="shared" si="195"/>
        <v>1.8785057089167113E-8</v>
      </c>
      <c r="AX843" s="283">
        <f t="shared" si="196"/>
        <v>0.86107700999999992</v>
      </c>
      <c r="AY843" s="157">
        <v>4.1711655999999997E-6</v>
      </c>
      <c r="AZ843" s="157">
        <v>1.258544E-8</v>
      </c>
      <c r="BA843" s="157">
        <v>3.4385098999999998E-13</v>
      </c>
      <c r="BB843" s="157">
        <v>8.7961199000000006E-12</v>
      </c>
      <c r="BC843" s="157">
        <v>0</v>
      </c>
      <c r="BD843" s="157">
        <v>3.9537186000000001E-10</v>
      </c>
      <c r="BE843" s="157">
        <v>5.2779495000000003E-6</v>
      </c>
      <c r="BF843" s="157">
        <v>7.1359778000000001E-11</v>
      </c>
      <c r="BG843" s="157">
        <v>6.1275408000000004E-9</v>
      </c>
      <c r="BH843" s="157">
        <v>1.5929295999999999E-13</v>
      </c>
      <c r="BI843" s="157">
        <v>6.5214287999999996E-16</v>
      </c>
      <c r="BJ843" s="157">
        <v>1.3417618E-13</v>
      </c>
      <c r="BK843" s="157">
        <v>6.5912299999999996E-14</v>
      </c>
      <c r="BL843" s="157">
        <v>1.2626592E-14</v>
      </c>
      <c r="BM843" s="157">
        <v>4.9215843999999996E-10</v>
      </c>
      <c r="BN843" s="157">
        <v>4.6779301999999999E-9</v>
      </c>
      <c r="BO843" s="157">
        <v>2.2299395000000001E-21</v>
      </c>
      <c r="BP843" s="157">
        <v>3.2933369999999997E-2</v>
      </c>
      <c r="BQ843" s="157">
        <v>0.82814363999999996</v>
      </c>
      <c r="BR843" s="157">
        <v>0</v>
      </c>
      <c r="BS843" s="157">
        <v>0</v>
      </c>
      <c r="BT843" s="157">
        <v>0</v>
      </c>
      <c r="BU843"/>
      <c r="BV843" s="155">
        <v>8.6362756999999995E-4</v>
      </c>
      <c r="BW843" s="155">
        <v>4.2316863E-5</v>
      </c>
      <c r="BX843" s="155">
        <v>1.2530310000000001E-4</v>
      </c>
      <c r="BY843" s="155">
        <v>6.6719741000000005E-8</v>
      </c>
      <c r="BZ843" s="155">
        <v>3.5725736999999997E-5</v>
      </c>
      <c r="CA843" s="155">
        <v>1.4295212999999999E-7</v>
      </c>
      <c r="CB843" s="155">
        <v>6.2648874000000005E-10</v>
      </c>
      <c r="CC843" s="155">
        <v>2.1412356000000001E-7</v>
      </c>
      <c r="CD843" s="155">
        <v>1.3813027000000001E-7</v>
      </c>
      <c r="CE843" s="155">
        <v>1.5962754999999999E-7</v>
      </c>
      <c r="CF843" s="155">
        <v>0</v>
      </c>
      <c r="CG843" s="155">
        <v>4.9312268000000002E-18</v>
      </c>
      <c r="CH843" s="155">
        <v>4.0376693000000003E-14</v>
      </c>
      <c r="CI843" s="155">
        <v>4.2817938999999997E-6</v>
      </c>
      <c r="CJ843" s="155">
        <v>1.0342054000000001E-4</v>
      </c>
      <c r="CK843" s="155">
        <v>5.5185735999999997E-4</v>
      </c>
      <c r="CL843" s="155">
        <v>0</v>
      </c>
      <c r="CM843"/>
      <c r="CN843" s="284">
        <v>3.4175382999999997E-14</v>
      </c>
      <c r="CO843" s="284">
        <v>4.4933559000000001</v>
      </c>
      <c r="CP843" s="285">
        <v>4.1025706999999996E-3</v>
      </c>
      <c r="CQ843" s="284">
        <v>2.8984936999999999E-2</v>
      </c>
      <c r="CR843" s="284">
        <v>9.2652481999999996E-11</v>
      </c>
      <c r="CS843" s="284">
        <v>7.0040219999999998E-9</v>
      </c>
      <c r="CT843" s="284">
        <v>1.789901E-3</v>
      </c>
      <c r="CU843" s="284">
        <v>3.4808449999999998E-2</v>
      </c>
      <c r="CV843" s="284">
        <v>1.0667601E-7</v>
      </c>
      <c r="CW843" s="284">
        <v>4.9835710000000002E-5</v>
      </c>
      <c r="CX843"/>
      <c r="CY843" s="158"/>
      <c r="CZ843" s="271" t="s">
        <v>2478</v>
      </c>
      <c r="DA843"/>
      <c r="DB843" s="245"/>
      <c r="DC843"/>
      <c r="DD843"/>
      <c r="DE843"/>
      <c r="DF843"/>
      <c r="DG843"/>
      <c r="DH843"/>
      <c r="DI843"/>
      <c r="DJ843"/>
      <c r="DK843"/>
      <c r="DL843"/>
    </row>
    <row r="844" spans="1:116" ht="13.8" customHeight="1">
      <c r="A844" t="s">
        <v>868</v>
      </c>
      <c r="B844" s="188" t="s">
        <v>317</v>
      </c>
      <c r="C844" s="151" t="str">
        <f t="shared" si="206"/>
        <v>A.100.38.105</v>
      </c>
      <c r="D844" s="54" t="s">
        <v>37</v>
      </c>
      <c r="E844" s="150" t="s">
        <v>352</v>
      </c>
      <c r="F844" s="153" t="str">
        <f t="shared" si="207"/>
        <v>Zinc (super plastic)</v>
      </c>
      <c r="G844" s="154">
        <f t="shared" si="208"/>
        <v>5.0059328666666669</v>
      </c>
      <c r="H844"/>
      <c r="I844"/>
      <c r="J844" s="227">
        <f t="shared" si="202"/>
        <v>2.3330312220018801</v>
      </c>
      <c r="K844"/>
      <c r="L844" s="280">
        <f t="shared" si="203"/>
        <v>2.0223659576000003E-2</v>
      </c>
      <c r="M844" s="280">
        <f t="shared" si="204"/>
        <v>0.28567215252700001</v>
      </c>
      <c r="N844" s="281">
        <f t="shared" si="205"/>
        <v>1.2762454798988798</v>
      </c>
      <c r="O844" s="280">
        <v>0.75088993000000004</v>
      </c>
      <c r="P844" s="286">
        <v>0.25940857</v>
      </c>
      <c r="Q844" s="219">
        <v>2.547516E-2</v>
      </c>
      <c r="R844" s="286">
        <v>1.8380336000000001E-2</v>
      </c>
      <c r="S844" s="219">
        <v>1.5842254E-3</v>
      </c>
      <c r="T844" s="286">
        <v>9.7515286E-5</v>
      </c>
      <c r="U844" s="219">
        <v>1.6158289000000001E-4</v>
      </c>
      <c r="V844" s="219">
        <v>6.1695697000000002E-4</v>
      </c>
      <c r="W844" s="219">
        <v>1.2715989999999999</v>
      </c>
      <c r="X844" s="219">
        <v>1.5785636E-4</v>
      </c>
      <c r="Y844" s="219">
        <v>4.6456055999999999E-3</v>
      </c>
      <c r="Z844" s="286">
        <v>1.3609197E-5</v>
      </c>
      <c r="AA844" s="286">
        <v>8.2194125000000005E-7</v>
      </c>
      <c r="AB844" s="286">
        <v>5.2357629999999999E-8</v>
      </c>
      <c r="AC844"/>
      <c r="AD844" s="227">
        <f t="shared" si="197"/>
        <v>0.75088993000000004</v>
      </c>
      <c r="AE844" s="227">
        <f t="shared" si="198"/>
        <v>0.30572434654600006</v>
      </c>
      <c r="AF844" s="227">
        <f t="shared" si="199"/>
        <v>0.28550150891125003</v>
      </c>
      <c r="AG844" s="227">
        <f t="shared" si="200"/>
        <v>0.28567215252700001</v>
      </c>
      <c r="AH844" s="227">
        <f t="shared" si="201"/>
        <v>1.2762446579576299</v>
      </c>
      <c r="AI844"/>
      <c r="AJ844">
        <v>83.883548000000005</v>
      </c>
      <c r="AK844" s="155">
        <v>81.720339999999993</v>
      </c>
      <c r="AL844" s="155">
        <v>0.36708412000000001</v>
      </c>
      <c r="AM844" s="155">
        <v>0</v>
      </c>
      <c r="AN844" s="155">
        <v>1.7246589E-2</v>
      </c>
      <c r="AO844" s="155">
        <v>0.41524927</v>
      </c>
      <c r="AP844" s="155">
        <v>1.3636284000000001</v>
      </c>
      <c r="AQ844"/>
      <c r="AR844" s="156">
        <v>0.16972240999999999</v>
      </c>
      <c r="AS844" s="156">
        <v>0.15884671</v>
      </c>
      <c r="AT844" s="156">
        <v>5.3983453999999998E-3</v>
      </c>
      <c r="AU844" s="156">
        <v>5.4773495999999996E-3</v>
      </c>
      <c r="AV844" s="282">
        <f t="shared" si="194"/>
        <v>9.5231840580852421E-6</v>
      </c>
      <c r="AW844" s="282">
        <f t="shared" si="195"/>
        <v>1.9964295229637095E-8</v>
      </c>
      <c r="AX844" s="283">
        <f t="shared" si="196"/>
        <v>0.76713580699999995</v>
      </c>
      <c r="AY844" s="157">
        <v>4.6519264000000004E-6</v>
      </c>
      <c r="AZ844" s="157">
        <v>1.4036235E-8</v>
      </c>
      <c r="BA844" s="157">
        <v>3.8347941999999998E-13</v>
      </c>
      <c r="BB844" s="157">
        <v>3.6443423999999999E-13</v>
      </c>
      <c r="BC844" s="157">
        <v>0</v>
      </c>
      <c r="BD844" s="157">
        <v>1.9487430000000002E-9</v>
      </c>
      <c r="BE844" s="157">
        <v>4.8687071000000004E-6</v>
      </c>
      <c r="BF844" s="157">
        <v>2.9090499E-10</v>
      </c>
      <c r="BG844" s="157">
        <v>5.6366400999999997E-9</v>
      </c>
      <c r="BH844" s="157">
        <v>4.1863640999999999E-14</v>
      </c>
      <c r="BI844" s="157">
        <v>1.6275618E-16</v>
      </c>
      <c r="BJ844" s="157">
        <v>8.0166113E-14</v>
      </c>
      <c r="BK844" s="157">
        <v>7.8438430000000003E-15</v>
      </c>
      <c r="BL844" s="157">
        <v>1.6238605E-15</v>
      </c>
      <c r="BM844" s="157">
        <v>5.1195681000000003E-11</v>
      </c>
      <c r="BN844" s="157">
        <v>5.5025497000000005E-10</v>
      </c>
      <c r="BO844" s="157">
        <v>3.4189174000000003E-21</v>
      </c>
      <c r="BP844" s="157">
        <v>2.9666007000000001E-2</v>
      </c>
      <c r="BQ844" s="157">
        <v>0.73746979999999995</v>
      </c>
      <c r="BR844" s="157">
        <v>0</v>
      </c>
      <c r="BS844" s="157">
        <v>0</v>
      </c>
      <c r="BT844" s="157">
        <v>0</v>
      </c>
      <c r="BU844"/>
      <c r="BV844" s="155">
        <v>7.7972473999999995E-4</v>
      </c>
      <c r="BW844" s="155">
        <v>3.9446378999999998E-5</v>
      </c>
      <c r="BX844" s="155">
        <v>1.3957868999999999E-4</v>
      </c>
      <c r="BY844" s="155">
        <v>7.5316338000000006E-8</v>
      </c>
      <c r="BZ844" s="155">
        <v>3.2917565000000002E-5</v>
      </c>
      <c r="CA844" s="155">
        <v>1.1517211E-6</v>
      </c>
      <c r="CB844" s="155">
        <v>1.0810441000000001E-9</v>
      </c>
      <c r="CC844" s="155">
        <v>1.7480069000000001E-6</v>
      </c>
      <c r="CD844" s="155">
        <v>1.3813577E-7</v>
      </c>
      <c r="CE844" s="155">
        <v>1.3658284E-7</v>
      </c>
      <c r="CF844" s="155">
        <v>0</v>
      </c>
      <c r="CG844" s="155">
        <v>7.5604996000000006E-18</v>
      </c>
      <c r="CH844" s="155">
        <v>6.1905076999999995E-14</v>
      </c>
      <c r="CI844" s="155">
        <v>5.9693155999999996E-6</v>
      </c>
      <c r="CJ844" s="155">
        <v>1.0004571E-4</v>
      </c>
      <c r="CK844" s="155">
        <v>4.5851623999999998E-4</v>
      </c>
      <c r="CL844" s="155">
        <v>0</v>
      </c>
      <c r="CM844"/>
      <c r="CN844" s="284">
        <v>5.2397301000000003E-14</v>
      </c>
      <c r="CO844" s="284">
        <v>5.0005717000000001</v>
      </c>
      <c r="CP844" s="285">
        <v>3.3073564999999999E-2</v>
      </c>
      <c r="CQ844" s="284">
        <v>2.7252756999999999E-2</v>
      </c>
      <c r="CR844" s="284">
        <v>4.9819429000000002E-11</v>
      </c>
      <c r="CS844" s="284">
        <v>4.7645245999999998E-9</v>
      </c>
      <c r="CT844" s="284">
        <v>1.6316828E-3</v>
      </c>
      <c r="CU844" s="284">
        <v>5.1004680000000004E-3</v>
      </c>
      <c r="CV844" s="284">
        <v>2.7835123E-8</v>
      </c>
      <c r="CW844" s="284">
        <v>4.0507071999999999E-4</v>
      </c>
      <c r="CX844"/>
      <c r="CY844" s="158"/>
      <c r="CZ844" s="271" t="s">
        <v>2478</v>
      </c>
      <c r="DA844"/>
      <c r="DB844" s="245"/>
      <c r="DC844"/>
      <c r="DD844"/>
      <c r="DE844"/>
      <c r="DF844"/>
      <c r="DG844"/>
      <c r="DH844"/>
      <c r="DI844"/>
      <c r="DJ844"/>
      <c r="DK844"/>
      <c r="DL844"/>
    </row>
    <row r="845" spans="1:116" ht="13.8" customHeight="1">
      <c r="B845" s="188"/>
      <c r="C845" s="151"/>
      <c r="D845" s="51" t="s">
        <v>1356</v>
      </c>
      <c r="E845" s="150"/>
      <c r="F845"/>
      <c r="G845"/>
      <c r="H845"/>
      <c r="I845"/>
      <c r="J845"/>
      <c r="K845"/>
      <c r="L845"/>
      <c r="M845"/>
      <c r="N845" s="174"/>
      <c r="O845"/>
      <c r="P845" s="53"/>
      <c r="Q845"/>
      <c r="R845" s="53"/>
      <c r="S845"/>
      <c r="T845" s="53"/>
      <c r="U845"/>
      <c r="V845"/>
      <c r="W845"/>
      <c r="X845"/>
      <c r="Y845"/>
      <c r="Z845" s="53"/>
      <c r="AA845" s="53"/>
      <c r="AB845" s="53"/>
      <c r="AC845"/>
      <c r="AD845"/>
      <c r="AE845"/>
      <c r="AF845"/>
      <c r="AG845"/>
      <c r="AH845"/>
      <c r="AI845"/>
      <c r="AJ845"/>
      <c r="AK845"/>
      <c r="AL845"/>
      <c r="AM845"/>
      <c r="AN845"/>
      <c r="AO845"/>
      <c r="AP845"/>
      <c r="AQ845"/>
      <c r="AR845"/>
      <c r="AS845"/>
      <c r="AT845"/>
      <c r="AU845"/>
      <c r="AX845" s="19"/>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s="117"/>
      <c r="CQ845"/>
      <c r="CR845"/>
      <c r="CS845"/>
      <c r="CT845"/>
      <c r="CU845"/>
      <c r="CV845"/>
      <c r="CW845"/>
      <c r="CX845"/>
      <c r="CY845" s="159"/>
      <c r="CZ845" s="272"/>
      <c r="DA845"/>
      <c r="DB845" s="245"/>
      <c r="DC845"/>
      <c r="DD845"/>
      <c r="DE845"/>
      <c r="DF845"/>
      <c r="DG845"/>
      <c r="DH845"/>
      <c r="DI845"/>
      <c r="DJ845"/>
      <c r="DK845"/>
      <c r="DL845"/>
    </row>
    <row r="846" spans="1:116" ht="13.8" customHeight="1">
      <c r="A846" t="s">
        <v>869</v>
      </c>
      <c r="B846" s="188" t="s">
        <v>317</v>
      </c>
      <c r="C846" s="151" t="str">
        <f t="shared" si="206"/>
        <v>A.100.40.101</v>
      </c>
      <c r="D846" s="54" t="s">
        <v>1356</v>
      </c>
      <c r="E846" s="150" t="s">
        <v>352</v>
      </c>
      <c r="F846" s="153" t="str">
        <f t="shared" si="207"/>
        <v>Barium Ferrite magnet, ceramic 4 MGOe</v>
      </c>
      <c r="G846" s="154">
        <f t="shared" si="208"/>
        <v>6.691971333333333</v>
      </c>
      <c r="H846"/>
      <c r="I846"/>
      <c r="J846" s="227">
        <f t="shared" si="202"/>
        <v>1.4128198564861028</v>
      </c>
      <c r="K846"/>
      <c r="L846" s="280">
        <f t="shared" si="203"/>
        <v>5.3416575673789005E-2</v>
      </c>
      <c r="M846" s="280">
        <f t="shared" si="204"/>
        <v>0.13785818881231379</v>
      </c>
      <c r="N846" s="281">
        <f t="shared" si="205"/>
        <v>0.21774939199999999</v>
      </c>
      <c r="O846" s="280">
        <v>1.0037957</v>
      </c>
      <c r="P846" s="286">
        <v>9.2426871999999993E-2</v>
      </c>
      <c r="Q846" s="219">
        <v>4.5431315E-2</v>
      </c>
      <c r="R846" s="286">
        <v>4.9121971E-2</v>
      </c>
      <c r="S846" s="219">
        <v>4.2945240000000001E-3</v>
      </c>
      <c r="T846" s="219">
        <v>0</v>
      </c>
      <c r="U846" s="286">
        <v>8.0673789000000001E-8</v>
      </c>
      <c r="V846" s="286">
        <v>1.8123138000000001E-9</v>
      </c>
      <c r="W846" s="219">
        <v>6.0867282000000002E-2</v>
      </c>
      <c r="X846" s="219">
        <v>0</v>
      </c>
      <c r="Y846" s="219">
        <v>0.15688210999999999</v>
      </c>
      <c r="Z846" s="219">
        <v>0</v>
      </c>
      <c r="AA846" s="219">
        <v>0</v>
      </c>
      <c r="AB846" s="219">
        <v>0</v>
      </c>
      <c r="AC846"/>
      <c r="AD846" s="227">
        <f t="shared" si="197"/>
        <v>1.0037957</v>
      </c>
      <c r="AE846" s="227">
        <f t="shared" si="198"/>
        <v>0.19127476448610281</v>
      </c>
      <c r="AF846" s="227">
        <f t="shared" si="199"/>
        <v>0.13785818881231379</v>
      </c>
      <c r="AG846" s="227">
        <f t="shared" si="200"/>
        <v>0.13785818881231379</v>
      </c>
      <c r="AH846" s="227">
        <f t="shared" si="201"/>
        <v>0.21774939199999999</v>
      </c>
      <c r="AI846"/>
      <c r="AJ846">
        <v>111.64700000000001</v>
      </c>
      <c r="AK846" s="155">
        <v>72.585520000000002</v>
      </c>
      <c r="AL846" s="155">
        <v>21.735275000000001</v>
      </c>
      <c r="AM846" s="155">
        <v>0</v>
      </c>
      <c r="AN846" s="155">
        <v>4.1628194000000001</v>
      </c>
      <c r="AO846" s="155">
        <v>8.8137539999999994</v>
      </c>
      <c r="AP846" s="155">
        <v>4.3496310999999999</v>
      </c>
      <c r="AQ846"/>
      <c r="AR846" s="156">
        <v>0.13368535000000001</v>
      </c>
      <c r="AS846" s="156">
        <v>0.12519252</v>
      </c>
      <c r="AT846" s="156">
        <v>5.5362110000000001E-3</v>
      </c>
      <c r="AU846" s="156">
        <v>2.9566220999999999E-3</v>
      </c>
      <c r="AV846" s="282">
        <f t="shared" si="194"/>
        <v>7.5055466733000002E-6</v>
      </c>
      <c r="AW846" s="282">
        <f t="shared" si="195"/>
        <v>2.0474152856220003E-8</v>
      </c>
      <c r="AX846" s="283">
        <f t="shared" si="196"/>
        <v>0.41409272990000001</v>
      </c>
      <c r="AY846" s="157">
        <v>6.2101496000000004E-6</v>
      </c>
      <c r="AZ846" s="157">
        <v>1.8737520000000001E-8</v>
      </c>
      <c r="BA846" s="157">
        <v>5.1193582000000001E-13</v>
      </c>
      <c r="BB846" s="157">
        <v>0</v>
      </c>
      <c r="BC846" s="157">
        <v>0</v>
      </c>
      <c r="BD846" s="157">
        <v>1.3451733E-9</v>
      </c>
      <c r="BE846" s="157">
        <v>1.2940519E-6</v>
      </c>
      <c r="BF846" s="157">
        <v>3.0684365000000002E-10</v>
      </c>
      <c r="BG846" s="157">
        <v>1.4288903999999999E-9</v>
      </c>
      <c r="BH846" s="157">
        <v>0</v>
      </c>
      <c r="BI846" s="157">
        <v>3.8687039999999997E-13</v>
      </c>
      <c r="BJ846" s="157">
        <v>0</v>
      </c>
      <c r="BK846" s="157">
        <v>0</v>
      </c>
      <c r="BL846" s="157">
        <v>0</v>
      </c>
      <c r="BM846" s="157">
        <v>0</v>
      </c>
      <c r="BN846" s="157">
        <v>0</v>
      </c>
      <c r="BO846" s="157">
        <v>0</v>
      </c>
      <c r="BP846" s="157">
        <v>8.5199999000000002E-3</v>
      </c>
      <c r="BQ846" s="157">
        <v>0.40557272999999999</v>
      </c>
      <c r="BR846" s="157">
        <v>0</v>
      </c>
      <c r="BS846" s="157">
        <v>0</v>
      </c>
      <c r="BT846" s="157">
        <v>0</v>
      </c>
      <c r="BU846"/>
      <c r="BV846" s="155">
        <v>3.3403748000000001E-4</v>
      </c>
      <c r="BW846" s="155">
        <v>9.8512019000000003E-6</v>
      </c>
      <c r="BX846" s="155">
        <v>1.8658992000000001E-4</v>
      </c>
      <c r="BY846" s="155">
        <v>2.0699662999999999E-8</v>
      </c>
      <c r="BZ846" s="155">
        <v>1.1958716999999999E-5</v>
      </c>
      <c r="CA846" s="155">
        <v>0</v>
      </c>
      <c r="CB846" s="155">
        <v>0</v>
      </c>
      <c r="CC846" s="155">
        <v>0</v>
      </c>
      <c r="CD846" s="155">
        <v>0</v>
      </c>
      <c r="CE846" s="155">
        <v>6.3197404000000003E-8</v>
      </c>
      <c r="CF846" s="155">
        <v>0</v>
      </c>
      <c r="CG846" s="155">
        <v>0</v>
      </c>
      <c r="CH846" s="155">
        <v>0</v>
      </c>
      <c r="CI846" s="155">
        <v>1.0029404E-5</v>
      </c>
      <c r="CJ846" s="155">
        <v>1.1450471E-4</v>
      </c>
      <c r="CK846" s="155">
        <v>1.019631E-6</v>
      </c>
      <c r="CL846" s="155">
        <v>0</v>
      </c>
      <c r="CM846"/>
      <c r="CN846" s="284">
        <v>0</v>
      </c>
      <c r="CO846" s="284">
        <v>6.6919715000000002</v>
      </c>
      <c r="CP846" s="285">
        <v>4.9082639999999999E-3</v>
      </c>
      <c r="CQ846" s="284">
        <v>6.7400489000000001E-3</v>
      </c>
      <c r="CR846" s="284">
        <v>0</v>
      </c>
      <c r="CS846" s="284">
        <v>0</v>
      </c>
      <c r="CT846" s="284">
        <v>5.1898715999999995E-4</v>
      </c>
      <c r="CU846" s="284">
        <v>0</v>
      </c>
      <c r="CV846" s="284">
        <v>0</v>
      </c>
      <c r="CW846" s="284">
        <v>1.3217101999999999E-4</v>
      </c>
      <c r="CX846"/>
      <c r="CY846" s="158"/>
      <c r="CZ846" s="271"/>
      <c r="DA846"/>
      <c r="DB846" s="245"/>
      <c r="DC846"/>
      <c r="DD846"/>
      <c r="DE846"/>
      <c r="DF846"/>
      <c r="DG846"/>
      <c r="DH846"/>
      <c r="DI846"/>
      <c r="DJ846"/>
      <c r="DK846"/>
      <c r="DL846"/>
    </row>
    <row r="847" spans="1:116" ht="13.8" customHeight="1">
      <c r="A847" t="s">
        <v>870</v>
      </c>
      <c r="B847" s="188" t="s">
        <v>317</v>
      </c>
      <c r="C847" s="151" t="str">
        <f t="shared" si="206"/>
        <v>A.100.40.102</v>
      </c>
      <c r="D847" s="54" t="s">
        <v>1356</v>
      </c>
      <c r="E847" s="150" t="s">
        <v>352</v>
      </c>
      <c r="F847" s="153" t="str">
        <f t="shared" si="207"/>
        <v>Neodymium magnet (NdFeB) 50 MGOe</v>
      </c>
      <c r="G847" s="154">
        <f t="shared" si="208"/>
        <v>41.978037333333333</v>
      </c>
      <c r="H847"/>
      <c r="I847"/>
      <c r="J847" s="227">
        <f t="shared" si="202"/>
        <v>97.98355504755385</v>
      </c>
      <c r="K847"/>
      <c r="L847" s="280">
        <f t="shared" si="203"/>
        <v>7.5755874999999993</v>
      </c>
      <c r="M847" s="280">
        <f t="shared" si="204"/>
        <v>4.4727367826754989</v>
      </c>
      <c r="N847" s="281">
        <f t="shared" si="205"/>
        <v>79.638525164878359</v>
      </c>
      <c r="O847" s="280">
        <v>6.2967056000000001</v>
      </c>
      <c r="P847" s="286">
        <v>2.7213685000000001</v>
      </c>
      <c r="Q847" s="219">
        <v>1.6234036999999999</v>
      </c>
      <c r="R847" s="286">
        <v>1.4627208</v>
      </c>
      <c r="S847" s="219">
        <v>2.7031309000000001</v>
      </c>
      <c r="T847" s="219">
        <v>1.6996856</v>
      </c>
      <c r="U847" s="219">
        <v>1.7100502</v>
      </c>
      <c r="V847" s="219">
        <v>0.12767461999999999</v>
      </c>
      <c r="W847" s="219">
        <v>79.326132000000001</v>
      </c>
      <c r="X847" s="219">
        <v>2.8095433000000002E-4</v>
      </c>
      <c r="Y847" s="219">
        <v>0.11773239000000001</v>
      </c>
      <c r="Z847" s="286">
        <v>9.0083454999999992E-6</v>
      </c>
      <c r="AA847" s="219">
        <v>0.19466075999999999</v>
      </c>
      <c r="AB847" s="286">
        <v>1.4878352000000001E-8</v>
      </c>
      <c r="AC847"/>
      <c r="AD847" s="227">
        <f t="shared" si="197"/>
        <v>6.2967056000000001</v>
      </c>
      <c r="AE847" s="227">
        <f t="shared" si="198"/>
        <v>12.048034319999999</v>
      </c>
      <c r="AF847" s="227">
        <f t="shared" si="199"/>
        <v>4.6671075799999988</v>
      </c>
      <c r="AG847" s="227">
        <f t="shared" si="200"/>
        <v>4.4727367826754998</v>
      </c>
      <c r="AH847" s="227">
        <f t="shared" si="201"/>
        <v>79.443864404878354</v>
      </c>
      <c r="AI847"/>
      <c r="AJ847">
        <v>546.21632</v>
      </c>
      <c r="AK847" s="155">
        <v>516.84550999999999</v>
      </c>
      <c r="AL847" s="155">
        <v>16.087796000000001</v>
      </c>
      <c r="AM847" s="155">
        <v>0</v>
      </c>
      <c r="AN847" s="155">
        <v>3.0850187999999998</v>
      </c>
      <c r="AO847" s="155">
        <v>6.6116098000000001</v>
      </c>
      <c r="AP847" s="155">
        <v>3.5863847999999998</v>
      </c>
      <c r="AQ847"/>
      <c r="AR847" s="156">
        <v>2.4677734999999998</v>
      </c>
      <c r="AS847" s="156">
        <v>2.3743508000000002</v>
      </c>
      <c r="AT847" s="156">
        <v>5.8301932000000001E-2</v>
      </c>
      <c r="AU847" s="156">
        <v>3.5120761E-2</v>
      </c>
      <c r="AV847" s="282">
        <f t="shared" si="194"/>
        <v>1.423471706358772E-4</v>
      </c>
      <c r="AW847" s="282">
        <f t="shared" si="195"/>
        <v>2.156136502658264E-7</v>
      </c>
      <c r="AX847" s="283">
        <f t="shared" si="196"/>
        <v>4.9188740603000003</v>
      </c>
      <c r="AY847" s="157">
        <v>3.8958314999999997E-5</v>
      </c>
      <c r="AZ847" s="157">
        <v>1.1754674E-7</v>
      </c>
      <c r="BA847" s="157">
        <v>3.2115405999999998E-12</v>
      </c>
      <c r="BB847" s="157">
        <v>5.2858772000000001E-12</v>
      </c>
      <c r="BC847" s="157">
        <v>0</v>
      </c>
      <c r="BD847" s="157">
        <v>3.9760880000000003E-8</v>
      </c>
      <c r="BE847" s="157">
        <v>1.0119235E-4</v>
      </c>
      <c r="BF847" s="157">
        <v>9.010952E-9</v>
      </c>
      <c r="BG847" s="157">
        <v>8.4016168999999994E-8</v>
      </c>
      <c r="BH847" s="157">
        <v>3.8176618999999996E-9</v>
      </c>
      <c r="BI847" s="157">
        <v>3.6859072000000002E-13</v>
      </c>
      <c r="BJ847" s="157">
        <v>1.214418E-9</v>
      </c>
      <c r="BK847" s="157">
        <v>3.169489E-13</v>
      </c>
      <c r="BL847" s="157">
        <v>3.8122856000000004E-12</v>
      </c>
      <c r="BM847" s="157">
        <v>3.5297827E-7</v>
      </c>
      <c r="BN847" s="157">
        <v>1.8037612000000001E-6</v>
      </c>
      <c r="BO847" s="157">
        <v>6.4093533000000003E-21</v>
      </c>
      <c r="BP847" s="157">
        <v>9.2687602999999997E-3</v>
      </c>
      <c r="BQ847" s="157">
        <v>4.9096052999999999</v>
      </c>
      <c r="BR847" s="157">
        <v>0</v>
      </c>
      <c r="BS847" s="157">
        <v>0</v>
      </c>
      <c r="BT847" s="157">
        <v>0</v>
      </c>
      <c r="BU847"/>
      <c r="BV847" s="155">
        <v>9.4878779000000003E-3</v>
      </c>
      <c r="BW847" s="155">
        <v>6.1186564E-4</v>
      </c>
      <c r="BX847" s="155">
        <v>1.1704591E-3</v>
      </c>
      <c r="BY847" s="155">
        <v>1.8932591000000001E-5</v>
      </c>
      <c r="BZ847" s="155">
        <v>2.9478481999999999E-3</v>
      </c>
      <c r="CA847" s="155">
        <v>9.4315780999999994E-6</v>
      </c>
      <c r="CB847" s="155">
        <v>9.9334748999999997E-5</v>
      </c>
      <c r="CC847" s="155">
        <v>1.8342130000000001E-4</v>
      </c>
      <c r="CD847" s="155">
        <v>2.3493579000000001E-3</v>
      </c>
      <c r="CE847" s="155">
        <v>1.1337846000000001E-3</v>
      </c>
      <c r="CF847" s="155">
        <v>0</v>
      </c>
      <c r="CG847" s="155">
        <v>1.4173466999999999E-17</v>
      </c>
      <c r="CH847" s="155">
        <v>1.160518E-13</v>
      </c>
      <c r="CI847" s="155">
        <v>3.0514662000000003E-4</v>
      </c>
      <c r="CJ847" s="155">
        <v>6.4927506999999998E-4</v>
      </c>
      <c r="CK847" s="155">
        <v>9.0205139999999994E-6</v>
      </c>
      <c r="CL847" s="155">
        <v>0</v>
      </c>
      <c r="CM847"/>
      <c r="CN847" s="284">
        <v>9.8227824999999995E-14</v>
      </c>
      <c r="CO847" s="284">
        <v>41.975825</v>
      </c>
      <c r="CP847" s="285">
        <v>1.8157208000000001E-2</v>
      </c>
      <c r="CQ847" s="284">
        <v>0.39122939000000001</v>
      </c>
      <c r="CR847" s="284">
        <v>4.1934339999999999E-7</v>
      </c>
      <c r="CS847" s="284">
        <v>5.1408914E-5</v>
      </c>
      <c r="CT847" s="284">
        <v>8.8155828000000006E-2</v>
      </c>
      <c r="CU847" s="284">
        <v>1.4075397999999999</v>
      </c>
      <c r="CV847" s="284">
        <v>2.5354803000000002E-3</v>
      </c>
      <c r="CW847" s="284">
        <v>3.8658557000000003E-2</v>
      </c>
      <c r="CX847"/>
      <c r="CY847" s="158"/>
      <c r="CZ847" s="272"/>
      <c r="DA847"/>
      <c r="DB847" s="245"/>
      <c r="DC847"/>
      <c r="DD847"/>
      <c r="DE847"/>
      <c r="DF847"/>
      <c r="DG847"/>
      <c r="DH847"/>
      <c r="DI847"/>
      <c r="DJ847"/>
      <c r="DK847"/>
      <c r="DL847"/>
    </row>
    <row r="848" spans="1:116" ht="13.8" customHeight="1">
      <c r="A848" t="s">
        <v>871</v>
      </c>
      <c r="B848" s="188" t="s">
        <v>317</v>
      </c>
      <c r="C848" s="151" t="str">
        <f t="shared" si="206"/>
        <v>A.100.40.103</v>
      </c>
      <c r="D848" s="54" t="s">
        <v>1356</v>
      </c>
      <c r="E848" s="150" t="s">
        <v>352</v>
      </c>
      <c r="F848" s="153" t="str">
        <f t="shared" si="207"/>
        <v>Neodymium magnet (NdFeB) 50 MGOe recycled</v>
      </c>
      <c r="G848" s="154">
        <f t="shared" si="208"/>
        <v>5.5785944000000001</v>
      </c>
      <c r="H848"/>
      <c r="I848"/>
      <c r="J848" s="227">
        <f t="shared" si="202"/>
        <v>5.6007422092771888</v>
      </c>
      <c r="K848"/>
      <c r="L848" s="280">
        <f t="shared" si="203"/>
        <v>0.40100933100000002</v>
      </c>
      <c r="M848" s="280">
        <f t="shared" si="204"/>
        <v>0.26968955933327005</v>
      </c>
      <c r="N848" s="281">
        <f t="shared" si="205"/>
        <v>4.0932541589439184</v>
      </c>
      <c r="O848" s="280">
        <v>0.83678916000000003</v>
      </c>
      <c r="P848" s="219">
        <v>0.16115897000000001</v>
      </c>
      <c r="Q848" s="219">
        <v>0.10213236000000001</v>
      </c>
      <c r="R848" s="219">
        <v>9.2380812000000007E-2</v>
      </c>
      <c r="S848" s="219">
        <v>0.13814172999999999</v>
      </c>
      <c r="T848" s="219">
        <v>8.4984280999999995E-2</v>
      </c>
      <c r="U848" s="219">
        <v>8.5502508000000005E-2</v>
      </c>
      <c r="V848" s="219">
        <v>6.3837312000000002E-3</v>
      </c>
      <c r="W848" s="219">
        <v>3.9685834</v>
      </c>
      <c r="X848" s="286">
        <v>1.4047716E-5</v>
      </c>
      <c r="Y848" s="219">
        <v>0.11493771999999999</v>
      </c>
      <c r="Z848" s="286">
        <v>4.5041726999999998E-7</v>
      </c>
      <c r="AA848" s="219">
        <v>9.7330382000000003E-3</v>
      </c>
      <c r="AB848" s="286">
        <v>7.4391760000000001E-10</v>
      </c>
      <c r="AC848"/>
      <c r="AD848" s="227">
        <f t="shared" si="197"/>
        <v>0.83678916000000003</v>
      </c>
      <c r="AE848" s="227">
        <f t="shared" si="198"/>
        <v>0.67068439220000009</v>
      </c>
      <c r="AF848" s="227">
        <f t="shared" si="199"/>
        <v>0.27940809940000005</v>
      </c>
      <c r="AG848" s="227">
        <f t="shared" si="200"/>
        <v>0.26968955933327005</v>
      </c>
      <c r="AH848" s="227">
        <f t="shared" si="201"/>
        <v>4.0835211207439182</v>
      </c>
      <c r="AI848"/>
      <c r="AJ848">
        <v>93.726213000000001</v>
      </c>
      <c r="AK848" s="155">
        <v>65.105452999999997</v>
      </c>
      <c r="AL848" s="155">
        <v>15.912905</v>
      </c>
      <c r="AM848" s="155">
        <v>0</v>
      </c>
      <c r="AN848" s="155">
        <v>3.0478890999999999</v>
      </c>
      <c r="AO848" s="155">
        <v>6.4571531000000002</v>
      </c>
      <c r="AP848" s="155">
        <v>3.2028129999999999</v>
      </c>
      <c r="AQ848"/>
      <c r="AR848" s="156">
        <v>0.18966664</v>
      </c>
      <c r="AS848" s="156">
        <v>0.18097003</v>
      </c>
      <c r="AT848" s="156">
        <v>5.7250367999999996E-3</v>
      </c>
      <c r="AU848" s="156">
        <v>2.9715744E-3</v>
      </c>
      <c r="AV848" s="282">
        <f t="shared" si="194"/>
        <v>1.084952208889386E-5</v>
      </c>
      <c r="AW848" s="282">
        <f t="shared" si="195"/>
        <v>2.1172473002771324E-8</v>
      </c>
      <c r="AX848" s="283">
        <f t="shared" si="196"/>
        <v>0.41618689720000002</v>
      </c>
      <c r="AY848" s="157">
        <v>5.1770704000000001E-6</v>
      </c>
      <c r="AZ848" s="157">
        <v>1.5620476E-8</v>
      </c>
      <c r="BA848" s="157">
        <v>4.2677350999999999E-13</v>
      </c>
      <c r="BB848" s="157">
        <v>2.6429386000000001E-13</v>
      </c>
      <c r="BC848" s="157">
        <v>0</v>
      </c>
      <c r="BD848" s="157">
        <v>2.5037536000000001E-9</v>
      </c>
      <c r="BE848" s="157">
        <v>5.5621106999999999E-6</v>
      </c>
      <c r="BF848" s="157">
        <v>5.6815454999999995E-10</v>
      </c>
      <c r="BG848" s="157">
        <v>4.7315867999999996E-9</v>
      </c>
      <c r="BH848" s="157">
        <v>1.9088309E-10</v>
      </c>
      <c r="BI848" s="157">
        <v>1.8429535999999998E-14</v>
      </c>
      <c r="BJ848" s="157">
        <v>6.0720898E-11</v>
      </c>
      <c r="BK848" s="157">
        <v>1.5847444999999999E-14</v>
      </c>
      <c r="BL848" s="157">
        <v>1.9061427999999999E-13</v>
      </c>
      <c r="BM848" s="157">
        <v>1.7648913E-8</v>
      </c>
      <c r="BN848" s="157">
        <v>9.0188057999999999E-8</v>
      </c>
      <c r="BO848" s="157">
        <v>3.2046767E-22</v>
      </c>
      <c r="BP848" s="157">
        <v>7.0800720000000004E-4</v>
      </c>
      <c r="BQ848" s="157">
        <v>0.41547888999999999</v>
      </c>
      <c r="BR848" s="157">
        <v>0</v>
      </c>
      <c r="BS848" s="157">
        <v>0</v>
      </c>
      <c r="BT848" s="157">
        <v>0</v>
      </c>
      <c r="BU848"/>
      <c r="BV848" s="155">
        <v>6.5066712999999998E-4</v>
      </c>
      <c r="BW848" s="155">
        <v>3.4252628000000001E-5</v>
      </c>
      <c r="BX848" s="155">
        <v>1.5554600999999999E-4</v>
      </c>
      <c r="BY848" s="155">
        <v>9.5579174999999995E-7</v>
      </c>
      <c r="BZ848" s="155">
        <v>1.5307872000000001E-4</v>
      </c>
      <c r="CA848" s="155">
        <v>4.7157890000000002E-7</v>
      </c>
      <c r="CB848" s="155">
        <v>4.9667375000000003E-6</v>
      </c>
      <c r="CC848" s="155">
        <v>9.1710650000000003E-6</v>
      </c>
      <c r="CD848" s="155">
        <v>1.174679E-4</v>
      </c>
      <c r="CE848" s="155">
        <v>5.6717176999999997E-5</v>
      </c>
      <c r="CF848" s="155">
        <v>0</v>
      </c>
      <c r="CG848" s="155">
        <v>7.0867336000000001E-19</v>
      </c>
      <c r="CH848" s="155">
        <v>5.8025899000000003E-15</v>
      </c>
      <c r="CI848" s="155">
        <v>1.9173614E-5</v>
      </c>
      <c r="CJ848" s="155">
        <v>9.8414877999999998E-5</v>
      </c>
      <c r="CK848" s="155">
        <v>4.5102859E-7</v>
      </c>
      <c r="CL848" s="155">
        <v>0</v>
      </c>
      <c r="CM848"/>
      <c r="CN848" s="284">
        <v>4.9113912000000001E-15</v>
      </c>
      <c r="CO848" s="284">
        <v>5.5784837999999999</v>
      </c>
      <c r="CP848" s="285">
        <v>9.0786041000000001E-4</v>
      </c>
      <c r="CQ848" s="284">
        <v>2.2065141E-2</v>
      </c>
      <c r="CR848" s="284">
        <v>2.096717E-8</v>
      </c>
      <c r="CS848" s="284">
        <v>2.5704457000000002E-6</v>
      </c>
      <c r="CT848" s="284">
        <v>4.6352371E-3</v>
      </c>
      <c r="CU848" s="284">
        <v>7.037699E-2</v>
      </c>
      <c r="CV848" s="284">
        <v>1.2677401999999999E-4</v>
      </c>
      <c r="CW848" s="284">
        <v>1.9329277999999999E-3</v>
      </c>
      <c r="CX848"/>
      <c r="CY848" s="158"/>
      <c r="CZ848" s="272"/>
      <c r="DA848"/>
      <c r="DB848" s="245"/>
      <c r="DC848"/>
      <c r="DD848"/>
      <c r="DE848"/>
      <c r="DF848"/>
      <c r="DG848"/>
      <c r="DH848"/>
      <c r="DI848"/>
      <c r="DJ848"/>
      <c r="DK848"/>
      <c r="DL848"/>
    </row>
    <row r="849" spans="1:116" ht="13.8" customHeight="1">
      <c r="A849" t="s">
        <v>2485</v>
      </c>
      <c r="B849" s="188" t="s">
        <v>317</v>
      </c>
      <c r="C849" s="151" t="str">
        <f t="shared" si="206"/>
        <v>A.100.40.104</v>
      </c>
      <c r="D849" s="54" t="s">
        <v>1356</v>
      </c>
      <c r="E849" s="150" t="s">
        <v>352</v>
      </c>
      <c r="F849" s="153" t="str">
        <f t="shared" si="207"/>
        <v>Neodymium magnet (NdFeB) corrosion resistant 40 MGOe</v>
      </c>
      <c r="G849" s="154">
        <f t="shared" si="208"/>
        <v>57.368324000000001</v>
      </c>
      <c r="H849"/>
      <c r="I849"/>
      <c r="J849" s="227">
        <f t="shared" si="202"/>
        <v>130.40443100287271</v>
      </c>
      <c r="K849"/>
      <c r="L849" s="280">
        <f t="shared" si="203"/>
        <v>10.3241154</v>
      </c>
      <c r="M849" s="280">
        <f t="shared" si="204"/>
        <v>6.0579863212818994</v>
      </c>
      <c r="N849" s="281">
        <f t="shared" si="205"/>
        <v>105.4170806815908</v>
      </c>
      <c r="O849" s="280">
        <v>8.6052485999999995</v>
      </c>
      <c r="P849" s="219">
        <v>3.7869291</v>
      </c>
      <c r="Q849" s="286">
        <v>2.0431963999999998</v>
      </c>
      <c r="R849" s="286">
        <v>1.8093688999999999</v>
      </c>
      <c r="S849" s="219">
        <v>3.2924604</v>
      </c>
      <c r="T849" s="219">
        <v>2.3629937000000001</v>
      </c>
      <c r="U849" s="219">
        <v>2.8592924000000002</v>
      </c>
      <c r="V849" s="219">
        <v>0.22760216</v>
      </c>
      <c r="W849" s="219">
        <v>104.92310000000001</v>
      </c>
      <c r="X849" s="219">
        <v>2.5173787000000003E-4</v>
      </c>
      <c r="Y849" s="219">
        <v>0.14461383</v>
      </c>
      <c r="Z849" s="286">
        <v>6.9234119E-6</v>
      </c>
      <c r="AA849" s="219">
        <v>0.34936685000000001</v>
      </c>
      <c r="AB849" s="286">
        <v>1.5908051000000001E-9</v>
      </c>
      <c r="AC849"/>
      <c r="AD849" s="227">
        <f t="shared" si="197"/>
        <v>8.6052485999999995</v>
      </c>
      <c r="AE849" s="227">
        <f t="shared" si="198"/>
        <v>16.381843060000001</v>
      </c>
      <c r="AF849" s="227">
        <f t="shared" si="199"/>
        <v>6.4070945099999994</v>
      </c>
      <c r="AG849" s="227">
        <f t="shared" si="200"/>
        <v>6.0579863212819003</v>
      </c>
      <c r="AH849" s="227">
        <f t="shared" si="201"/>
        <v>105.06771383159081</v>
      </c>
      <c r="AI849"/>
      <c r="AJ849">
        <v>736.25878</v>
      </c>
      <c r="AK849" s="155">
        <v>703.86288000000002</v>
      </c>
      <c r="AL849" s="155">
        <v>19.477723000000001</v>
      </c>
      <c r="AM849" s="155">
        <v>0</v>
      </c>
      <c r="AN849" s="155">
        <v>3.0904129</v>
      </c>
      <c r="AO849" s="155">
        <v>6.5585500999999997</v>
      </c>
      <c r="AP849" s="155">
        <v>3.2692147999999999</v>
      </c>
      <c r="AQ849"/>
      <c r="AR849" s="156">
        <v>3.4718613</v>
      </c>
      <c r="AS849" s="156">
        <v>3.3436294000000002</v>
      </c>
      <c r="AT849" s="156">
        <v>7.9482751000000004E-2</v>
      </c>
      <c r="AU849" s="156">
        <v>4.8749146E-2</v>
      </c>
      <c r="AV849" s="282">
        <f t="shared" si="194"/>
        <v>2.00457402957361E-4</v>
      </c>
      <c r="AW849" s="282">
        <f t="shared" si="195"/>
        <v>2.9394507708910585E-7</v>
      </c>
      <c r="AX849" s="283">
        <f t="shared" si="196"/>
        <v>6.8276115339999999</v>
      </c>
      <c r="AY849" s="157">
        <v>5.3239004999999997E-5</v>
      </c>
      <c r="AZ849" s="157">
        <v>1.6063497000000001E-7</v>
      </c>
      <c r="BA849" s="157">
        <v>4.3887750000000001E-12</v>
      </c>
      <c r="BB849" s="157">
        <v>1.0269361E-11</v>
      </c>
      <c r="BC849" s="157">
        <v>0</v>
      </c>
      <c r="BD849" s="157">
        <v>4.8725387999999999E-8</v>
      </c>
      <c r="BE849" s="157">
        <v>1.319945E-4</v>
      </c>
      <c r="BF849" s="157">
        <v>1.1090103E-8</v>
      </c>
      <c r="BG849" s="157">
        <v>1.1279921E-7</v>
      </c>
      <c r="BH849" s="157">
        <v>6.8537842999999996E-9</v>
      </c>
      <c r="BI849" s="157">
        <v>3.7221969999999998E-13</v>
      </c>
      <c r="BJ849" s="157">
        <v>2.5450765000000002E-9</v>
      </c>
      <c r="BK849" s="157">
        <v>7.0576644000000002E-12</v>
      </c>
      <c r="BL849" s="157">
        <v>1.011463E-11</v>
      </c>
      <c r="BM849" s="157">
        <v>1.1705001999999999E-5</v>
      </c>
      <c r="BN849" s="157">
        <v>3.4701602999999998E-6</v>
      </c>
      <c r="BO849" s="157">
        <v>5.7914693000000002E-21</v>
      </c>
      <c r="BP849" s="157">
        <v>2.9885134000000001E-2</v>
      </c>
      <c r="BQ849" s="157">
        <v>6.7977264000000002</v>
      </c>
      <c r="BR849" s="157">
        <v>0</v>
      </c>
      <c r="BS849" s="157">
        <v>0</v>
      </c>
      <c r="BT849" s="157">
        <v>0</v>
      </c>
      <c r="BU849"/>
      <c r="BV849" s="155">
        <v>1.2969974E-2</v>
      </c>
      <c r="BW849" s="155">
        <v>8.1774158000000004E-4</v>
      </c>
      <c r="BX849" s="155">
        <v>1.5995810999999999E-3</v>
      </c>
      <c r="BY849" s="155">
        <v>3.1701395000000001E-5</v>
      </c>
      <c r="BZ849" s="155">
        <v>3.6487206E-3</v>
      </c>
      <c r="CA849" s="155">
        <v>1.1274968E-5</v>
      </c>
      <c r="CB849" s="155">
        <v>1.7833181000000001E-4</v>
      </c>
      <c r="CC849" s="155">
        <v>2.2570526999999999E-4</v>
      </c>
      <c r="CD849" s="155">
        <v>3.2852190999999998E-3</v>
      </c>
      <c r="CE849" s="155">
        <v>1.8947848000000001E-3</v>
      </c>
      <c r="CF849" s="155">
        <v>0</v>
      </c>
      <c r="CG849" s="155">
        <v>1.2807095E-17</v>
      </c>
      <c r="CH849" s="155">
        <v>1.0486399999999999E-13</v>
      </c>
      <c r="CI849" s="155">
        <v>3.8149629999999999E-4</v>
      </c>
      <c r="CJ849" s="155">
        <v>8.8158183000000003E-4</v>
      </c>
      <c r="CK849" s="155">
        <v>1.3834867E-5</v>
      </c>
      <c r="CL849" s="155">
        <v>0</v>
      </c>
      <c r="CM849"/>
      <c r="CN849" s="284">
        <v>8.8758318999999998E-14</v>
      </c>
      <c r="CO849" s="284">
        <v>57.367398999999999</v>
      </c>
      <c r="CP849" s="285">
        <v>1.1482618999999999E-2</v>
      </c>
      <c r="CQ849" s="284">
        <v>0.52560594999999999</v>
      </c>
      <c r="CR849" s="284">
        <v>1.5113276E-6</v>
      </c>
      <c r="CS849" s="284">
        <v>8.6267673E-5</v>
      </c>
      <c r="CT849" s="284">
        <v>0.11029115</v>
      </c>
      <c r="CU849" s="284">
        <v>11.968648999999999</v>
      </c>
      <c r="CV849" s="284">
        <v>4.5519057999999996E-3</v>
      </c>
      <c r="CW849" s="284">
        <v>4.7530876999999999E-2</v>
      </c>
      <c r="CX849"/>
      <c r="CY849" s="158"/>
      <c r="CZ849" s="272"/>
      <c r="DA849"/>
      <c r="DB849" s="245"/>
      <c r="DC849"/>
      <c r="DD849"/>
      <c r="DE849"/>
      <c r="DF849"/>
      <c r="DG849"/>
      <c r="DH849"/>
      <c r="DI849"/>
      <c r="DJ849"/>
      <c r="DK849"/>
      <c r="DL849"/>
    </row>
    <row r="850" spans="1:116" ht="13.8" customHeight="1">
      <c r="A850" t="s">
        <v>2486</v>
      </c>
      <c r="B850" s="188" t="s">
        <v>317</v>
      </c>
      <c r="C850" s="151" t="str">
        <f t="shared" si="206"/>
        <v>A.100.40.105</v>
      </c>
      <c r="D850" s="54" t="s">
        <v>1356</v>
      </c>
      <c r="E850" s="150" t="s">
        <v>352</v>
      </c>
      <c r="F850" s="153" t="str">
        <f t="shared" si="207"/>
        <v>Neodymium magnet (NdFeB) corrosion resistant 40 MGOe recycled</v>
      </c>
      <c r="G850" s="154">
        <f t="shared" si="208"/>
        <v>6.3518713333333334</v>
      </c>
      <c r="H850"/>
      <c r="I850"/>
      <c r="J850" s="227">
        <f t="shared" si="202"/>
        <v>7.2438743245530803</v>
      </c>
      <c r="K850"/>
      <c r="L850" s="280">
        <f t="shared" si="203"/>
        <v>0.53897320000000004</v>
      </c>
      <c r="M850" s="280">
        <f t="shared" si="204"/>
        <v>0.34919714047354</v>
      </c>
      <c r="N850" s="281">
        <f t="shared" si="205"/>
        <v>5.4029232840795407</v>
      </c>
      <c r="O850" s="280">
        <v>0.95278070000000004</v>
      </c>
      <c r="P850" s="286">
        <v>0.21465145999999999</v>
      </c>
      <c r="Q850" s="286">
        <v>0.12311445</v>
      </c>
      <c r="R850" s="286">
        <v>0.10968714</v>
      </c>
      <c r="S850" s="219">
        <v>0.16751342</v>
      </c>
      <c r="T850" s="219">
        <v>0.11829729999999999</v>
      </c>
      <c r="U850" s="219">
        <v>0.14347534000000001</v>
      </c>
      <c r="V850" s="219">
        <v>1.1418325E-2</v>
      </c>
      <c r="W850" s="219">
        <v>5.2691099000000001</v>
      </c>
      <c r="X850" s="286">
        <v>1.2560016E-5</v>
      </c>
      <c r="Y850" s="219">
        <v>0.11628121</v>
      </c>
      <c r="Z850" s="286">
        <v>3.4545753999999999E-7</v>
      </c>
      <c r="AA850" s="219">
        <v>1.7532174000000001E-2</v>
      </c>
      <c r="AB850" s="286">
        <v>7.9539798000000004E-11</v>
      </c>
      <c r="AC850"/>
      <c r="AD850" s="227">
        <f t="shared" si="197"/>
        <v>0.95278070000000004</v>
      </c>
      <c r="AE850" s="227">
        <f t="shared" si="198"/>
        <v>0.88815743499999988</v>
      </c>
      <c r="AF850" s="227">
        <f t="shared" si="199"/>
        <v>0.36671640900000002</v>
      </c>
      <c r="AG850" s="227">
        <f t="shared" si="200"/>
        <v>0.34919714047353995</v>
      </c>
      <c r="AH850" s="227">
        <f t="shared" si="201"/>
        <v>5.3853911100795404</v>
      </c>
      <c r="AI850"/>
      <c r="AJ850">
        <v>103.27667</v>
      </c>
      <c r="AK850" s="155">
        <v>74.504772000000003</v>
      </c>
      <c r="AL850" s="155">
        <v>16.082336999999999</v>
      </c>
      <c r="AM850" s="155">
        <v>0</v>
      </c>
      <c r="AN850" s="155">
        <v>3.0481454000000001</v>
      </c>
      <c r="AO850" s="155">
        <v>6.4544736</v>
      </c>
      <c r="AP850" s="155">
        <v>3.1869417000000002</v>
      </c>
      <c r="AQ850"/>
      <c r="AR850" s="156">
        <v>0.23998423999999999</v>
      </c>
      <c r="AS850" s="156">
        <v>0.22953939000000001</v>
      </c>
      <c r="AT850" s="156">
        <v>6.7883923000000004E-3</v>
      </c>
      <c r="AU850" s="156">
        <v>3.6564522999999998E-3</v>
      </c>
      <c r="AV850" s="282">
        <f t="shared" si="194"/>
        <v>1.376135440199652E-5</v>
      </c>
      <c r="AW850" s="282">
        <f t="shared" si="195"/>
        <v>2.5105001454249283E-8</v>
      </c>
      <c r="AX850" s="283">
        <f t="shared" si="196"/>
        <v>0.51210815779999996</v>
      </c>
      <c r="AY850" s="157">
        <v>5.8945962E-6</v>
      </c>
      <c r="AZ850" s="157">
        <v>1.7785421999999999E-8</v>
      </c>
      <c r="BA850" s="157">
        <v>4.8592303999999997E-13</v>
      </c>
      <c r="BB850" s="157">
        <v>5.1109651999999998E-13</v>
      </c>
      <c r="BC850" s="157">
        <v>0</v>
      </c>
      <c r="BD850" s="157">
        <v>2.9512208999999999E-9</v>
      </c>
      <c r="BE850" s="157">
        <v>7.1044450999999998E-6</v>
      </c>
      <c r="BF850" s="157">
        <v>6.7194508999999999E-10</v>
      </c>
      <c r="BG850" s="157">
        <v>6.1746831999999998E-9</v>
      </c>
      <c r="BH850" s="157">
        <v>3.4397049000000001E-10</v>
      </c>
      <c r="BI850" s="157">
        <v>1.8562039000000001E-14</v>
      </c>
      <c r="BJ850" s="157">
        <v>1.2761663999999999E-10</v>
      </c>
      <c r="BK850" s="157">
        <v>3.5295005999999999E-13</v>
      </c>
      <c r="BL850" s="157">
        <v>5.0659910999999995E-13</v>
      </c>
      <c r="BM850" s="157">
        <v>5.8531346999999998E-7</v>
      </c>
      <c r="BN850" s="157">
        <v>1.7404790000000001E-7</v>
      </c>
      <c r="BO850" s="157">
        <v>2.8895442E-22</v>
      </c>
      <c r="BP850" s="157">
        <v>1.7377677999999999E-3</v>
      </c>
      <c r="BQ850" s="157">
        <v>0.51037038999999995</v>
      </c>
      <c r="BR850" s="157">
        <v>0</v>
      </c>
      <c r="BS850" s="157">
        <v>0</v>
      </c>
      <c r="BT850" s="157">
        <v>0</v>
      </c>
      <c r="BU850"/>
      <c r="BV850" s="155">
        <v>8.2548061999999998E-4</v>
      </c>
      <c r="BW850" s="155">
        <v>4.4572807E-5</v>
      </c>
      <c r="BX850" s="155">
        <v>1.7710703000000001E-4</v>
      </c>
      <c r="BY850" s="155">
        <v>1.5987139000000001E-6</v>
      </c>
      <c r="BZ850" s="155">
        <v>1.8805868E-4</v>
      </c>
      <c r="CA850" s="155">
        <v>5.6348545000000004E-7</v>
      </c>
      <c r="CB850" s="155">
        <v>8.9499290999999997E-6</v>
      </c>
      <c r="CC850" s="155">
        <v>1.1280755000000001E-5</v>
      </c>
      <c r="CD850" s="155">
        <v>1.6447949E-4</v>
      </c>
      <c r="CE850" s="155">
        <v>9.5105093999999995E-5</v>
      </c>
      <c r="CF850" s="155">
        <v>0</v>
      </c>
      <c r="CG850" s="155">
        <v>6.3898584E-19</v>
      </c>
      <c r="CH850" s="155">
        <v>5.2319910999999998E-15</v>
      </c>
      <c r="CI850" s="155">
        <v>2.2988173000000001E-5</v>
      </c>
      <c r="CJ850" s="155">
        <v>1.100892E-4</v>
      </c>
      <c r="CK850" s="155">
        <v>6.8725705000000002E-7</v>
      </c>
      <c r="CL850" s="155">
        <v>0</v>
      </c>
      <c r="CM850"/>
      <c r="CN850" s="284">
        <v>4.4284287000000003E-15</v>
      </c>
      <c r="CO850" s="284">
        <v>6.3518255000000003</v>
      </c>
      <c r="CP850" s="285">
        <v>5.7165402000000003E-4</v>
      </c>
      <c r="CQ850" s="284">
        <v>2.8802676999999999E-2</v>
      </c>
      <c r="CR850" s="284">
        <v>7.5688242E-8</v>
      </c>
      <c r="CS850" s="284">
        <v>4.3287369000000002E-6</v>
      </c>
      <c r="CT850" s="284">
        <v>5.7408679999999997E-3</v>
      </c>
      <c r="CU850" s="284">
        <v>0.59884276000000003</v>
      </c>
      <c r="CV850" s="284">
        <v>2.2844624E-4</v>
      </c>
      <c r="CW850" s="284">
        <v>2.3755787E-3</v>
      </c>
      <c r="CX850"/>
      <c r="CY850" s="158"/>
      <c r="CZ850" s="272"/>
      <c r="DA850"/>
      <c r="DB850" s="245"/>
      <c r="DC850"/>
      <c r="DD850"/>
      <c r="DE850"/>
      <c r="DF850"/>
      <c r="DG850"/>
      <c r="DH850"/>
      <c r="DI850"/>
      <c r="DJ850"/>
      <c r="DK850"/>
      <c r="DL850"/>
    </row>
    <row r="851" spans="1:116" ht="13.8" customHeight="1">
      <c r="A851" t="s">
        <v>872</v>
      </c>
      <c r="B851" s="188" t="s">
        <v>317</v>
      </c>
      <c r="C851" s="151" t="str">
        <f t="shared" si="206"/>
        <v>A.100.40.106</v>
      </c>
      <c r="D851" s="54" t="s">
        <v>1356</v>
      </c>
      <c r="E851" s="150" t="s">
        <v>352</v>
      </c>
      <c r="F851" s="153" t="str">
        <f t="shared" si="207"/>
        <v>SmCo (1:5) magnet, 20 MGOe</v>
      </c>
      <c r="G851" s="154">
        <f t="shared" si="208"/>
        <v>53.305798666666668</v>
      </c>
      <c r="H851"/>
      <c r="I851"/>
      <c r="J851" s="227">
        <f t="shared" si="202"/>
        <v>89.575664906892698</v>
      </c>
      <c r="K851"/>
      <c r="L851" s="280">
        <f t="shared" si="203"/>
        <v>6.0616264000000006</v>
      </c>
      <c r="M851" s="280">
        <f t="shared" si="204"/>
        <v>6.5145309768871984</v>
      </c>
      <c r="N851" s="281">
        <f t="shared" si="205"/>
        <v>69.003637730005508</v>
      </c>
      <c r="O851" s="280">
        <v>7.9958698000000004</v>
      </c>
      <c r="P851" s="286">
        <v>4.4188121999999996</v>
      </c>
      <c r="Q851" s="286">
        <v>1.4787631999999999</v>
      </c>
      <c r="R851" s="286">
        <v>1.0835807</v>
      </c>
      <c r="S851" s="219">
        <v>2.0524722</v>
      </c>
      <c r="T851" s="219">
        <v>1.6286554</v>
      </c>
      <c r="U851" s="219">
        <v>1.2969181000000001</v>
      </c>
      <c r="V851" s="219">
        <v>0.61662448999999997</v>
      </c>
      <c r="W851" s="219">
        <v>67.095481000000007</v>
      </c>
      <c r="X851" s="219">
        <v>3.2253023999999998E-4</v>
      </c>
      <c r="Y851" s="219">
        <v>1.1606045</v>
      </c>
      <c r="Z851" s="286">
        <v>8.5566472000000005E-6</v>
      </c>
      <c r="AA851" s="219">
        <v>0.74755223000000004</v>
      </c>
      <c r="AB851" s="286">
        <v>5.4987479999999998E-12</v>
      </c>
      <c r="AC851"/>
      <c r="AD851" s="227">
        <f t="shared" si="197"/>
        <v>7.9958698000000004</v>
      </c>
      <c r="AE851" s="227">
        <f t="shared" si="198"/>
        <v>12.575826289999998</v>
      </c>
      <c r="AF851" s="227">
        <f t="shared" si="199"/>
        <v>7.2617521199999988</v>
      </c>
      <c r="AG851" s="227">
        <f t="shared" si="200"/>
        <v>6.5145309768871993</v>
      </c>
      <c r="AH851" s="227">
        <f t="shared" si="201"/>
        <v>68.256085500005511</v>
      </c>
      <c r="AI851"/>
      <c r="AJ851">
        <v>528.41881999999998</v>
      </c>
      <c r="AK851" s="155">
        <v>364.83274999999998</v>
      </c>
      <c r="AL851" s="155">
        <v>146.23754</v>
      </c>
      <c r="AM851" s="155">
        <v>0</v>
      </c>
      <c r="AN851" s="155">
        <v>4.1770282999999999</v>
      </c>
      <c r="AO851" s="155">
        <v>8.8213182999999997</v>
      </c>
      <c r="AP851" s="155">
        <v>4.3501922000000004</v>
      </c>
      <c r="AQ851"/>
      <c r="AR851" s="156">
        <v>10.063497</v>
      </c>
      <c r="AS851" s="156">
        <v>9.9525997999999998</v>
      </c>
      <c r="AT851" s="156">
        <v>8.1706524000000003E-2</v>
      </c>
      <c r="AU851" s="156">
        <v>2.9190997E-2</v>
      </c>
      <c r="AV851" s="282">
        <f t="shared" si="194"/>
        <v>5.9667864197891893E-4</v>
      </c>
      <c r="AW851" s="282">
        <f t="shared" si="195"/>
        <v>3.0216910193570881E-7</v>
      </c>
      <c r="AX851" s="283">
        <f t="shared" si="196"/>
        <v>4.0883749099999998</v>
      </c>
      <c r="AY851" s="157">
        <v>4.9467785E-5</v>
      </c>
      <c r="AZ851" s="157">
        <v>1.4925625E-7</v>
      </c>
      <c r="BA851" s="157">
        <v>4.0778939000000003E-12</v>
      </c>
      <c r="BB851" s="157">
        <v>7.7691896999999996E-13</v>
      </c>
      <c r="BC851" s="157">
        <v>0</v>
      </c>
      <c r="BD851" s="157">
        <v>2.9242202E-8</v>
      </c>
      <c r="BE851" s="157">
        <v>1.180501E-4</v>
      </c>
      <c r="BF851" s="157">
        <v>6.6670376999999999E-9</v>
      </c>
      <c r="BG851" s="157">
        <v>1.1291086000000001E-7</v>
      </c>
      <c r="BH851" s="157">
        <v>1.3090116000000001E-8</v>
      </c>
      <c r="BI851" s="157">
        <v>1.3180135999999999E-16</v>
      </c>
      <c r="BJ851" s="157">
        <v>1.9845363E-8</v>
      </c>
      <c r="BK851" s="157">
        <v>2.4145269000000002E-10</v>
      </c>
      <c r="BL851" s="157">
        <v>1.5394452000000001E-10</v>
      </c>
      <c r="BM851" s="157">
        <v>4.1117752000000002E-4</v>
      </c>
      <c r="BN851" s="157">
        <v>1.7953994000000001E-5</v>
      </c>
      <c r="BO851" s="157">
        <v>7.4285339999999998E-21</v>
      </c>
      <c r="BP851" s="157">
        <v>0.76035410999999997</v>
      </c>
      <c r="BQ851" s="157">
        <v>3.3280208</v>
      </c>
      <c r="BR851" s="157">
        <v>0</v>
      </c>
      <c r="BS851" s="157">
        <v>0</v>
      </c>
      <c r="BT851" s="157">
        <v>0</v>
      </c>
      <c r="BU851"/>
      <c r="BV851" s="155">
        <v>9.2510130000000006E-3</v>
      </c>
      <c r="BW851" s="155">
        <v>8.0187167000000004E-4</v>
      </c>
      <c r="BX851" s="155">
        <v>1.4863070999999999E-3</v>
      </c>
      <c r="BY851" s="155">
        <v>7.5067716000000003E-5</v>
      </c>
      <c r="BZ851" s="155">
        <v>2.4329222000000002E-3</v>
      </c>
      <c r="CA851" s="155">
        <v>6.5239304999999996E-6</v>
      </c>
      <c r="CB851" s="155">
        <v>3.4060204999999998E-4</v>
      </c>
      <c r="CC851" s="155">
        <v>1.3208478E-4</v>
      </c>
      <c r="CD851" s="155">
        <v>2.2272417999999999E-3</v>
      </c>
      <c r="CE851" s="155">
        <v>8.6000968999999997E-4</v>
      </c>
      <c r="CF851" s="155">
        <v>0</v>
      </c>
      <c r="CG851" s="155">
        <v>1.6427255000000001E-17</v>
      </c>
      <c r="CH851" s="155">
        <v>1.3450573E-13</v>
      </c>
      <c r="CI851" s="155">
        <v>2.489665E-4</v>
      </c>
      <c r="CJ851" s="155">
        <v>6.3009701E-4</v>
      </c>
      <c r="CK851" s="155">
        <v>9.3185076999999994E-6</v>
      </c>
      <c r="CL851" s="155">
        <v>0</v>
      </c>
      <c r="CM851"/>
      <c r="CN851" s="284">
        <v>1.1384747999999999E-13</v>
      </c>
      <c r="CO851" s="284">
        <v>53.305799999999998</v>
      </c>
      <c r="CP851" s="285">
        <v>3.2156604999999998E-2</v>
      </c>
      <c r="CQ851" s="284">
        <v>0.52876504000000002</v>
      </c>
      <c r="CR851" s="284">
        <v>3.0283940999999999E-5</v>
      </c>
      <c r="CS851" s="284">
        <v>5.0346085999999997E-5</v>
      </c>
      <c r="CT851" s="284">
        <v>7.8939822000000007E-2</v>
      </c>
      <c r="CU851" s="284">
        <v>355.08348999999998</v>
      </c>
      <c r="CV851" s="284">
        <v>8.6937323999999993E-3</v>
      </c>
      <c r="CW851" s="284">
        <v>2.7738506E-2</v>
      </c>
      <c r="CX851"/>
      <c r="CY851" s="158"/>
      <c r="CZ851" s="272"/>
      <c r="DA851"/>
      <c r="DB851" s="245"/>
      <c r="DC851"/>
      <c r="DD851"/>
      <c r="DE851"/>
      <c r="DF851"/>
      <c r="DG851"/>
      <c r="DH851"/>
      <c r="DI851"/>
      <c r="DJ851"/>
      <c r="DK851"/>
      <c r="DL851"/>
    </row>
    <row r="852" spans="1:116" ht="13.8" customHeight="1">
      <c r="A852" t="s">
        <v>873</v>
      </c>
      <c r="B852" s="188" t="s">
        <v>317</v>
      </c>
      <c r="C852" s="151" t="str">
        <f t="shared" si="206"/>
        <v>A.100.40.107</v>
      </c>
      <c r="D852" s="54" t="s">
        <v>1356</v>
      </c>
      <c r="E852" s="150" t="s">
        <v>352</v>
      </c>
      <c r="F852" s="153" t="str">
        <f t="shared" si="207"/>
        <v>Nitride magnet (Fe16N2), 20-80 MGOe</v>
      </c>
      <c r="G852" s="154">
        <f t="shared" si="208"/>
        <v>7.2539873333333338</v>
      </c>
      <c r="H852"/>
      <c r="I852"/>
      <c r="J852" s="227">
        <f t="shared" si="202"/>
        <v>1.5345190459814684</v>
      </c>
      <c r="K852"/>
      <c r="L852" s="280">
        <f t="shared" si="203"/>
        <v>6.0562013565049998E-2</v>
      </c>
      <c r="M852" s="280">
        <f t="shared" si="204"/>
        <v>0.16172694041641839</v>
      </c>
      <c r="N852" s="281">
        <f t="shared" si="205"/>
        <v>0.224131992</v>
      </c>
      <c r="O852" s="280">
        <v>1.0880981000000001</v>
      </c>
      <c r="P852" s="286">
        <v>0.11120399</v>
      </c>
      <c r="Q852" s="286">
        <v>5.0522947999999998E-2</v>
      </c>
      <c r="R852" s="286">
        <v>5.6267381999999998E-2</v>
      </c>
      <c r="S852" s="219">
        <v>4.2945240000000001E-3</v>
      </c>
      <c r="T852" s="219">
        <v>0</v>
      </c>
      <c r="U852" s="286">
        <v>1.0756504999999999E-7</v>
      </c>
      <c r="V852" s="286">
        <v>2.4164184000000001E-9</v>
      </c>
      <c r="W852" s="219">
        <v>6.7249881999999997E-2</v>
      </c>
      <c r="X852" s="219">
        <v>0</v>
      </c>
      <c r="Y852" s="219">
        <v>0.15688210999999999</v>
      </c>
      <c r="Z852" s="219">
        <v>0</v>
      </c>
      <c r="AA852" s="219">
        <v>0</v>
      </c>
      <c r="AB852" s="219">
        <v>0</v>
      </c>
      <c r="AC852"/>
      <c r="AD852" s="227">
        <f t="shared" si="197"/>
        <v>1.0880981000000001</v>
      </c>
      <c r="AE852" s="227">
        <f t="shared" si="198"/>
        <v>0.22228895398146839</v>
      </c>
      <c r="AF852" s="227">
        <f t="shared" si="199"/>
        <v>0.16172694041641839</v>
      </c>
      <c r="AG852" s="227">
        <f t="shared" si="200"/>
        <v>0.16172694041641839</v>
      </c>
      <c r="AH852" s="227">
        <f t="shared" si="201"/>
        <v>0.224131992</v>
      </c>
      <c r="AI852"/>
      <c r="AJ852">
        <v>117.01403000000001</v>
      </c>
      <c r="AK852" s="155">
        <v>77.952549000000005</v>
      </c>
      <c r="AL852" s="155">
        <v>21.735275000000001</v>
      </c>
      <c r="AM852" s="155">
        <v>0</v>
      </c>
      <c r="AN852" s="155">
        <v>4.1628194000000001</v>
      </c>
      <c r="AO852" s="155">
        <v>8.8137539999999994</v>
      </c>
      <c r="AP852" s="155">
        <v>4.3496310999999999</v>
      </c>
      <c r="AQ852"/>
      <c r="AR852" s="156">
        <v>0.14646439999999999</v>
      </c>
      <c r="AS852" s="156">
        <v>0.13707099</v>
      </c>
      <c r="AT852" s="156">
        <v>6.0341444999999997E-3</v>
      </c>
      <c r="AU852" s="156">
        <v>3.3592682E-3</v>
      </c>
      <c r="AV852" s="282">
        <f t="shared" si="194"/>
        <v>8.2176850626000004E-6</v>
      </c>
      <c r="AW852" s="282">
        <f t="shared" si="195"/>
        <v>2.2315623047249998E-8</v>
      </c>
      <c r="AX852" s="283">
        <f t="shared" si="196"/>
        <v>0.47048573999999999</v>
      </c>
      <c r="AY852" s="157">
        <v>6.7317004E-6</v>
      </c>
      <c r="AZ852" s="157">
        <v>2.0311164999999999E-8</v>
      </c>
      <c r="BA852" s="157">
        <v>5.5493004999999997E-13</v>
      </c>
      <c r="BB852" s="157">
        <v>0</v>
      </c>
      <c r="BC852" s="157">
        <v>0</v>
      </c>
      <c r="BD852" s="157">
        <v>1.5462626E-9</v>
      </c>
      <c r="BE852" s="157">
        <v>1.4844384000000001E-6</v>
      </c>
      <c r="BF852" s="157">
        <v>3.5272799000000002E-10</v>
      </c>
      <c r="BG852" s="157">
        <v>1.6506592999999999E-9</v>
      </c>
      <c r="BH852" s="157">
        <v>0</v>
      </c>
      <c r="BI852" s="157">
        <v>5.1582720000000003E-13</v>
      </c>
      <c r="BJ852" s="157">
        <v>0</v>
      </c>
      <c r="BK852" s="157">
        <v>0</v>
      </c>
      <c r="BL852" s="157">
        <v>0</v>
      </c>
      <c r="BM852" s="157">
        <v>0</v>
      </c>
      <c r="BN852" s="157">
        <v>0</v>
      </c>
      <c r="BO852" s="157">
        <v>0</v>
      </c>
      <c r="BP852" s="157">
        <v>1.1242719999999999E-2</v>
      </c>
      <c r="BQ852" s="157">
        <v>0.45924302</v>
      </c>
      <c r="BR852" s="157">
        <v>0</v>
      </c>
      <c r="BS852" s="157">
        <v>0</v>
      </c>
      <c r="BT852" s="157">
        <v>0</v>
      </c>
      <c r="BU852"/>
      <c r="BV852" s="155">
        <v>3.5954162999999998E-4</v>
      </c>
      <c r="BW852" s="155">
        <v>1.1380144E-5</v>
      </c>
      <c r="BX852" s="155">
        <v>2.0226042000000001E-4</v>
      </c>
      <c r="BY852" s="155">
        <v>2.3205942000000001E-8</v>
      </c>
      <c r="BZ852" s="155">
        <v>1.3218158999999999E-5</v>
      </c>
      <c r="CA852" s="155">
        <v>0</v>
      </c>
      <c r="CB852" s="155">
        <v>0</v>
      </c>
      <c r="CC852" s="155">
        <v>0</v>
      </c>
      <c r="CD852" s="155">
        <v>0</v>
      </c>
      <c r="CE852" s="155">
        <v>7.0860428000000005E-8</v>
      </c>
      <c r="CF852" s="155">
        <v>0</v>
      </c>
      <c r="CG852" s="155">
        <v>0</v>
      </c>
      <c r="CH852" s="155">
        <v>0</v>
      </c>
      <c r="CI852" s="155">
        <v>1.1494536999999999E-5</v>
      </c>
      <c r="CJ852" s="155">
        <v>1.2104694E-4</v>
      </c>
      <c r="CK852" s="155">
        <v>4.7362187000000001E-8</v>
      </c>
      <c r="CL852" s="155">
        <v>0</v>
      </c>
      <c r="CM852"/>
      <c r="CN852" s="284">
        <v>0</v>
      </c>
      <c r="CO852" s="284">
        <v>7.2539875</v>
      </c>
      <c r="CP852" s="285">
        <v>6.5443521000000003E-3</v>
      </c>
      <c r="CQ852" s="284">
        <v>7.7861288999999997E-3</v>
      </c>
      <c r="CR852" s="284">
        <v>0</v>
      </c>
      <c r="CS852" s="284">
        <v>0</v>
      </c>
      <c r="CT852" s="284">
        <v>5.8291425999999996E-4</v>
      </c>
      <c r="CU852" s="284">
        <v>0</v>
      </c>
      <c r="CV852" s="284">
        <v>0</v>
      </c>
      <c r="CW852" s="284">
        <v>1.7622802000000001E-4</v>
      </c>
      <c r="CX852"/>
      <c r="CY852" s="158"/>
      <c r="CZ852" s="272"/>
      <c r="DA852"/>
      <c r="DB852" s="245"/>
      <c r="DC852"/>
      <c r="DD852"/>
      <c r="DE852"/>
      <c r="DF852"/>
      <c r="DG852"/>
      <c r="DH852"/>
      <c r="DI852"/>
      <c r="DJ852"/>
      <c r="DK852"/>
      <c r="DL852"/>
    </row>
    <row r="853" spans="1:116" ht="13.8" customHeight="1">
      <c r="B853" s="188"/>
      <c r="C853" s="151"/>
      <c r="D853" s="51" t="s">
        <v>335</v>
      </c>
      <c r="E853" s="150"/>
      <c r="F853"/>
      <c r="G853"/>
      <c r="H853"/>
      <c r="I853"/>
      <c r="J853"/>
      <c r="K853"/>
      <c r="L853"/>
      <c r="M853"/>
      <c r="N853" s="174"/>
      <c r="O853"/>
      <c r="P853" s="53"/>
      <c r="Q853" s="53"/>
      <c r="R853" s="53"/>
      <c r="S853"/>
      <c r="T853"/>
      <c r="U853" s="53"/>
      <c r="V853" s="53"/>
      <c r="W853"/>
      <c r="X853"/>
      <c r="Y853"/>
      <c r="Z853"/>
      <c r="AA853"/>
      <c r="AB853"/>
      <c r="AC853"/>
      <c r="AD853"/>
      <c r="AE853"/>
      <c r="AF853"/>
      <c r="AG853"/>
      <c r="AH853"/>
      <c r="AI853"/>
      <c r="AJ853"/>
      <c r="AK853"/>
      <c r="AL853"/>
      <c r="AM853"/>
      <c r="AN853"/>
      <c r="AO853"/>
      <c r="AP853"/>
      <c r="AQ853"/>
      <c r="AR853"/>
      <c r="AS853"/>
      <c r="AT853"/>
      <c r="AU853"/>
      <c r="AX853" s="19"/>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s="117"/>
      <c r="CQ853"/>
      <c r="CR853"/>
      <c r="CS853"/>
      <c r="CT853"/>
      <c r="CU853"/>
      <c r="CV853"/>
      <c r="CW853"/>
      <c r="CX853"/>
      <c r="CY853"/>
      <c r="CZ853"/>
      <c r="DA853"/>
      <c r="DB853" s="245"/>
      <c r="DC853"/>
      <c r="DD853"/>
      <c r="DE853"/>
      <c r="DF853"/>
      <c r="DG853"/>
      <c r="DH853"/>
      <c r="DI853"/>
      <c r="DJ853"/>
      <c r="DK853"/>
      <c r="DL853"/>
    </row>
    <row r="854" spans="1:116" ht="13.8" customHeight="1">
      <c r="A854" t="s">
        <v>3562</v>
      </c>
      <c r="B854" s="188" t="s">
        <v>318</v>
      </c>
      <c r="C854" s="151" t="str">
        <f t="shared" si="206"/>
        <v>A.120.01.101</v>
      </c>
      <c r="D854" s="54" t="s">
        <v>335</v>
      </c>
      <c r="E854" s="150" t="s">
        <v>352</v>
      </c>
      <c r="F854" s="153" t="str">
        <f t="shared" si="207"/>
        <v>Recycled paper (testliner and fluting) in Europe</v>
      </c>
      <c r="G854" s="154">
        <f t="shared" si="208"/>
        <v>0.5577489733333334</v>
      </c>
      <c r="H854"/>
      <c r="I854"/>
      <c r="J854" s="227">
        <f t="shared" si="202"/>
        <v>6.6193578597965597E-2</v>
      </c>
      <c r="K854"/>
      <c r="L854" s="280">
        <f t="shared" si="203"/>
        <v>9.4437658860000006E-3</v>
      </c>
      <c r="M854" s="280">
        <f t="shared" si="204"/>
        <v>-3.2611420330000002E-2</v>
      </c>
      <c r="N854" s="281">
        <f t="shared" si="205"/>
        <v>5.6988870419656043E-3</v>
      </c>
      <c r="O854" s="280">
        <v>8.3662345999999999E-2</v>
      </c>
      <c r="P854" s="219">
        <v>3.0903558000000002E-3</v>
      </c>
      <c r="Q854" s="286">
        <v>5.4301497000000002E-3</v>
      </c>
      <c r="R854" s="286">
        <v>4.6267557000000004E-3</v>
      </c>
      <c r="S854" s="219">
        <v>4.6927234999999999E-3</v>
      </c>
      <c r="T854" s="286">
        <v>3.4483661000000003E-5</v>
      </c>
      <c r="U854" s="286">
        <v>8.9803025000000002E-5</v>
      </c>
      <c r="V854" s="219">
        <v>5.2931549999999999E-4</v>
      </c>
      <c r="W854" s="219">
        <v>1.5984246E-4</v>
      </c>
      <c r="X854" s="219">
        <v>3.2645166999999999E-4</v>
      </c>
      <c r="Y854" s="219">
        <v>5.5381133000000004E-3</v>
      </c>
      <c r="Z854" s="219">
        <v>-4.1987693E-2</v>
      </c>
      <c r="AA854" s="286">
        <v>9.3127640000000003E-7</v>
      </c>
      <c r="AB854" s="286">
        <v>5.5656035E-12</v>
      </c>
      <c r="AC854"/>
      <c r="AD854" s="227">
        <f t="shared" si="197"/>
        <v>8.3662345999999999E-2</v>
      </c>
      <c r="AE854" s="227">
        <f t="shared" si="198"/>
        <v>1.8493586886000002E-2</v>
      </c>
      <c r="AF854" s="227">
        <f t="shared" si="199"/>
        <v>9.0507522764000006E-3</v>
      </c>
      <c r="AG854" s="227">
        <f t="shared" si="200"/>
        <v>-3.2611420330000002E-2</v>
      </c>
      <c r="AH854" s="227">
        <f t="shared" si="201"/>
        <v>5.6979557655656042E-3</v>
      </c>
      <c r="AI854"/>
      <c r="AJ854">
        <v>8.0811323000000002</v>
      </c>
      <c r="AK854" s="155">
        <v>7.1931240000000001</v>
      </c>
      <c r="AL854" s="155">
        <v>0.49339491000000002</v>
      </c>
      <c r="AM854" s="155">
        <v>0</v>
      </c>
      <c r="AN854" s="155">
        <v>9.7247237E-2</v>
      </c>
      <c r="AO854" s="155">
        <v>0.19895243000000001</v>
      </c>
      <c r="AP854" s="155">
        <v>9.8413719999999996E-2</v>
      </c>
      <c r="AQ854"/>
      <c r="AR854" s="156">
        <v>1.0958498000000001E-2</v>
      </c>
      <c r="AS854" s="156">
        <v>1.0047593E-2</v>
      </c>
      <c r="AT854" s="156">
        <v>4.6371078000000002E-4</v>
      </c>
      <c r="AU854" s="156">
        <v>4.4719425999999998E-4</v>
      </c>
      <c r="AV854" s="282">
        <f t="shared" si="194"/>
        <v>6.0237367674698995E-7</v>
      </c>
      <c r="AW854" s="282">
        <f t="shared" si="195"/>
        <v>1.7149067696205188E-9</v>
      </c>
      <c r="AX854" s="283">
        <f t="shared" si="196"/>
        <v>6.2632248929000003E-2</v>
      </c>
      <c r="AY854" s="157">
        <v>5.1780454E-7</v>
      </c>
      <c r="AZ854" s="157">
        <v>1.5623493000000001E-9</v>
      </c>
      <c r="BA854" s="157">
        <v>4.2685268999999999E-14</v>
      </c>
      <c r="BB854" s="157">
        <v>7.8636498999999997E-13</v>
      </c>
      <c r="BC854" s="157">
        <v>0</v>
      </c>
      <c r="BD854" s="157">
        <v>3.4616856E-10</v>
      </c>
      <c r="BE854" s="157">
        <v>8.4116590000000006E-8</v>
      </c>
      <c r="BF854" s="157">
        <v>5.5549316999999998E-11</v>
      </c>
      <c r="BG854" s="157">
        <v>8.7977303999999997E-11</v>
      </c>
      <c r="BH854" s="157">
        <v>3.8173813E-12</v>
      </c>
      <c r="BI854" s="157">
        <v>2.2858404E-14</v>
      </c>
      <c r="BJ854" s="157">
        <v>2.3840083999999999E-12</v>
      </c>
      <c r="BK854" s="157">
        <v>2.5233858999999999E-12</v>
      </c>
      <c r="BL854" s="157">
        <v>2.4052933999999998E-13</v>
      </c>
      <c r="BM854" s="157">
        <v>8.0798629999999996E-12</v>
      </c>
      <c r="BN854" s="157">
        <v>9.7511958999999995E-11</v>
      </c>
      <c r="BO854" s="157">
        <v>7.5188523999999996E-21</v>
      </c>
      <c r="BP854" s="157">
        <v>1.4919929E-5</v>
      </c>
      <c r="BQ854" s="157">
        <v>6.2617328999999999E-2</v>
      </c>
      <c r="BR854" s="157">
        <v>0</v>
      </c>
      <c r="BS854" s="157">
        <v>0</v>
      </c>
      <c r="BT854" s="157">
        <v>0</v>
      </c>
      <c r="BU854"/>
      <c r="BV854" s="155">
        <v>2.8103188999999999E-5</v>
      </c>
      <c r="BW854" s="155">
        <v>6.9579821000000004E-7</v>
      </c>
      <c r="BX854" s="155">
        <v>1.5551520999999999E-5</v>
      </c>
      <c r="BY854" s="155">
        <v>6.3353274E-8</v>
      </c>
      <c r="BZ854" s="155">
        <v>8.8032316000000001E-7</v>
      </c>
      <c r="CA854" s="155">
        <v>2.4378477000000002E-7</v>
      </c>
      <c r="CB854" s="155">
        <v>2.5830914000000001E-10</v>
      </c>
      <c r="CC854" s="155">
        <v>2.6638659999999999E-7</v>
      </c>
      <c r="CD854" s="155">
        <v>5.0754898999999998E-8</v>
      </c>
      <c r="CE854" s="155">
        <v>7.1742236000000004E-8</v>
      </c>
      <c r="CF854" s="155">
        <v>0</v>
      </c>
      <c r="CG854" s="155">
        <v>1.6626983E-17</v>
      </c>
      <c r="CH854" s="155">
        <v>1.3614109000000001E-13</v>
      </c>
      <c r="CI854" s="155">
        <v>9.1362907000000002E-7</v>
      </c>
      <c r="CJ854" s="155">
        <v>9.3625738999999997E-6</v>
      </c>
      <c r="CK854" s="155">
        <v>3.0635509000000001E-9</v>
      </c>
      <c r="CL854" s="155">
        <v>0</v>
      </c>
      <c r="CM854"/>
      <c r="CN854" s="284">
        <v>1.1523166999999999E-13</v>
      </c>
      <c r="CO854" s="284">
        <v>0.55757663999999996</v>
      </c>
      <c r="CP854" s="284">
        <v>7.3814390999999997E-3</v>
      </c>
      <c r="CQ854" s="284">
        <v>5.1630839999999996E-4</v>
      </c>
      <c r="CR854" s="284">
        <v>2.3170477E-11</v>
      </c>
      <c r="CS854" s="284">
        <v>2.7192873E-9</v>
      </c>
      <c r="CT854" s="284">
        <v>2.8119270000000002E-5</v>
      </c>
      <c r="CU854" s="284">
        <v>1.2447718000000001</v>
      </c>
      <c r="CV854" s="284">
        <v>2.5597757999999999E-6</v>
      </c>
      <c r="CW854" s="284">
        <v>6.9531681999999994E-5</v>
      </c>
      <c r="CX854"/>
      <c r="CY854"/>
      <c r="CZ854"/>
      <c r="DA854"/>
      <c r="DB854" s="212"/>
      <c r="DC854"/>
      <c r="DD854"/>
      <c r="DE854"/>
      <c r="DF854"/>
      <c r="DG854"/>
      <c r="DH854"/>
      <c r="DI854"/>
      <c r="DJ854"/>
      <c r="DK854"/>
      <c r="DL854"/>
    </row>
    <row r="855" spans="1:116" ht="13.8" customHeight="1">
      <c r="A855" t="s">
        <v>3563</v>
      </c>
      <c r="B855" s="188" t="s">
        <v>318</v>
      </c>
      <c r="C855" s="151" t="str">
        <f t="shared" si="206"/>
        <v>A.120.01.102</v>
      </c>
      <c r="D855" s="54" t="s">
        <v>335</v>
      </c>
      <c r="E855" s="150" t="s">
        <v>352</v>
      </c>
      <c r="F855" s="153" t="str">
        <f t="shared" si="207"/>
        <v>Brown paper (kraft liner)</v>
      </c>
      <c r="G855" s="154">
        <f t="shared" si="208"/>
        <v>0.3017109466666667</v>
      </c>
      <c r="H855"/>
      <c r="I855"/>
      <c r="J855" s="227">
        <f t="shared" si="202"/>
        <v>7.529350083808263E-2</v>
      </c>
      <c r="K855"/>
      <c r="L855" s="280">
        <f t="shared" si="203"/>
        <v>8.9140026890000001E-3</v>
      </c>
      <c r="M855" s="280">
        <f t="shared" si="204"/>
        <v>1.2824793428000001E-2</v>
      </c>
      <c r="N855" s="281">
        <f t="shared" si="205"/>
        <v>8.2980627210826278E-3</v>
      </c>
      <c r="O855" s="280">
        <v>4.5256642E-2</v>
      </c>
      <c r="P855" s="286">
        <v>4.0510130999999996E-3</v>
      </c>
      <c r="Q855" s="286">
        <v>8.1574352000000003E-3</v>
      </c>
      <c r="R855" s="286">
        <v>6.9448992999999997E-3</v>
      </c>
      <c r="S855" s="219">
        <v>1.8794975999999999E-3</v>
      </c>
      <c r="T855" s="286">
        <v>1.0157766999999999E-5</v>
      </c>
      <c r="U855" s="286">
        <v>7.9448021999999996E-5</v>
      </c>
      <c r="V855" s="219">
        <v>1.7095494999999999E-4</v>
      </c>
      <c r="W855" s="219">
        <v>1.7581690000000001E-4</v>
      </c>
      <c r="X855" s="219">
        <v>4.3302957999999999E-4</v>
      </c>
      <c r="Y855" s="219">
        <v>8.1210104999999994E-3</v>
      </c>
      <c r="Z855" s="286">
        <v>1.2360597999999999E-5</v>
      </c>
      <c r="AA855" s="286">
        <v>1.2353137E-6</v>
      </c>
      <c r="AB855" s="286">
        <v>7.3826271000000008E-12</v>
      </c>
      <c r="AC855"/>
      <c r="AD855" s="227">
        <f t="shared" si="197"/>
        <v>4.5256642E-2</v>
      </c>
      <c r="AE855" s="227">
        <f t="shared" si="198"/>
        <v>2.1293405938999997E-2</v>
      </c>
      <c r="AF855" s="227">
        <f t="shared" si="199"/>
        <v>1.2380638563700001E-2</v>
      </c>
      <c r="AG855" s="227">
        <f t="shared" si="200"/>
        <v>1.2824793428000001E-2</v>
      </c>
      <c r="AH855" s="227">
        <f t="shared" si="201"/>
        <v>8.2968274073826273E-3</v>
      </c>
      <c r="AI855"/>
      <c r="AJ855">
        <v>5.1433922000000001</v>
      </c>
      <c r="AK855" s="155">
        <v>3.9134408999999999</v>
      </c>
      <c r="AL855" s="155">
        <v>0.67206378</v>
      </c>
      <c r="AM855" s="155">
        <v>0</v>
      </c>
      <c r="AN855" s="155">
        <v>0.14436693</v>
      </c>
      <c r="AO855" s="155">
        <v>0.27912772000000002</v>
      </c>
      <c r="AP855" s="155">
        <v>0.13439285000000001</v>
      </c>
      <c r="AQ855"/>
      <c r="AR855" s="156">
        <v>7.7466986E-3</v>
      </c>
      <c r="AS855" s="156">
        <v>7.2368807999999996E-3</v>
      </c>
      <c r="AT855" s="156">
        <v>3.0463757000000002E-4</v>
      </c>
      <c r="AU855" s="156">
        <v>2.0518026E-4</v>
      </c>
      <c r="AV855" s="282">
        <f t="shared" si="194"/>
        <v>4.3386575757879997E-7</v>
      </c>
      <c r="AW855" s="282">
        <f t="shared" si="195"/>
        <v>1.1266182339892999E-9</v>
      </c>
      <c r="AX855" s="283">
        <f t="shared" si="196"/>
        <v>2.8736730246E-2</v>
      </c>
      <c r="AY855" s="157">
        <v>2.8004330000000002E-7</v>
      </c>
      <c r="AZ855" s="157">
        <v>8.4495992E-10</v>
      </c>
      <c r="BA855" s="157">
        <v>2.3085429999999999E-14</v>
      </c>
      <c r="BB855" s="157">
        <v>1.2799251E-12</v>
      </c>
      <c r="BC855" s="157">
        <v>0</v>
      </c>
      <c r="BD855" s="157">
        <v>8.4104306000000001E-10</v>
      </c>
      <c r="BE855" s="157">
        <v>1.5293265000000001E-7</v>
      </c>
      <c r="BF855" s="157">
        <v>1.2286030999999999E-10</v>
      </c>
      <c r="BG855" s="157">
        <v>1.5251184999999999E-10</v>
      </c>
      <c r="BH855" s="157">
        <v>4.9958571E-12</v>
      </c>
      <c r="BI855" s="157">
        <v>1.7887030000000001E-16</v>
      </c>
      <c r="BJ855" s="157">
        <v>5.8504039000000004E-13</v>
      </c>
      <c r="BK855" s="157">
        <v>6.0571836000000001E-13</v>
      </c>
      <c r="BL855" s="157">
        <v>5.9670773000000006E-14</v>
      </c>
      <c r="BM855" s="157">
        <v>3.3952977000000002E-12</v>
      </c>
      <c r="BN855" s="157">
        <v>4.4089296E-11</v>
      </c>
      <c r="BO855" s="157">
        <v>1.6603066E-14</v>
      </c>
      <c r="BP855" s="157">
        <v>1.5945246E-5</v>
      </c>
      <c r="BQ855" s="157">
        <v>2.8720784999999999E-2</v>
      </c>
      <c r="BR855" s="157">
        <v>0</v>
      </c>
      <c r="BS855" s="157">
        <v>0</v>
      </c>
      <c r="BT855" s="157">
        <v>0</v>
      </c>
      <c r="BU855"/>
      <c r="BV855" s="155">
        <v>2.0015453E-5</v>
      </c>
      <c r="BW855" s="155">
        <v>1.3144868000000001E-6</v>
      </c>
      <c r="BX855" s="155">
        <v>8.4125017000000002E-6</v>
      </c>
      <c r="BY855" s="155">
        <v>2.0786301999999999E-8</v>
      </c>
      <c r="BZ855" s="155">
        <v>1.9459592999999998E-6</v>
      </c>
      <c r="CA855" s="155">
        <v>5.1737269000000005E-7</v>
      </c>
      <c r="CB855" s="155">
        <v>3.4264030000000001E-10</v>
      </c>
      <c r="CC855" s="155">
        <v>7.8500032E-7</v>
      </c>
      <c r="CD855" s="155">
        <v>1.7552066999999999E-8</v>
      </c>
      <c r="CE855" s="155">
        <v>5.8409253999999999E-8</v>
      </c>
      <c r="CF855" s="155">
        <v>0</v>
      </c>
      <c r="CG855" s="155">
        <v>3.6715562000000001E-11</v>
      </c>
      <c r="CH855" s="155">
        <v>4.3322079999999997E-10</v>
      </c>
      <c r="CI855" s="155">
        <v>1.3658308E-6</v>
      </c>
      <c r="CJ855" s="155">
        <v>5.5726763E-6</v>
      </c>
      <c r="CK855" s="155">
        <v>4.0646591E-9</v>
      </c>
      <c r="CL855" s="155">
        <v>0</v>
      </c>
      <c r="CM855"/>
      <c r="CN855" s="284">
        <v>3.66684E-10</v>
      </c>
      <c r="CO855" s="284">
        <v>0.30167205000000002</v>
      </c>
      <c r="CP855" s="284">
        <v>2.1811297E-2</v>
      </c>
      <c r="CQ855" s="284">
        <v>1.0179773000000001E-3</v>
      </c>
      <c r="CR855" s="284">
        <v>2.0521379999999999E-11</v>
      </c>
      <c r="CS855" s="284">
        <v>2.417766E-9</v>
      </c>
      <c r="CT855" s="284">
        <v>5.3224116000000001E-5</v>
      </c>
      <c r="CU855" s="284">
        <v>0.29890952999999998</v>
      </c>
      <c r="CV855" s="284">
        <v>3.3500119000000001E-6</v>
      </c>
      <c r="CW855" s="284">
        <v>1.8194722999999999E-4</v>
      </c>
      <c r="CX855"/>
      <c r="CY855"/>
      <c r="CZ855"/>
      <c r="DA855"/>
      <c r="DB855" s="212"/>
      <c r="DC855"/>
      <c r="DD855"/>
      <c r="DE855"/>
      <c r="DF855"/>
      <c r="DG855"/>
      <c r="DH855"/>
      <c r="DI855"/>
      <c r="DJ855"/>
      <c r="DK855"/>
      <c r="DL855"/>
    </row>
    <row r="856" spans="1:116" ht="13.8" customHeight="1">
      <c r="A856" t="s">
        <v>3564</v>
      </c>
      <c r="B856" s="188" t="s">
        <v>318</v>
      </c>
      <c r="C856" s="151" t="str">
        <f t="shared" si="206"/>
        <v>A.120.01.103</v>
      </c>
      <c r="D856" s="54" t="s">
        <v>335</v>
      </c>
      <c r="E856" s="150" t="s">
        <v>351</v>
      </c>
      <c r="F856" s="153" t="str">
        <f t="shared" si="207"/>
        <v>Brown paper (kraft liner) 70 gr/m2</v>
      </c>
      <c r="G856" s="154">
        <f t="shared" si="208"/>
        <v>2.1119766000000002E-2</v>
      </c>
      <c r="H856"/>
      <c r="I856"/>
      <c r="J856" s="227">
        <f t="shared" si="202"/>
        <v>5.2705450196587839E-3</v>
      </c>
      <c r="K856"/>
      <c r="L856" s="280">
        <f t="shared" si="203"/>
        <v>6.2398018532000001E-4</v>
      </c>
      <c r="M856" s="280">
        <f t="shared" si="204"/>
        <v>8.9773554885999997E-4</v>
      </c>
      <c r="N856" s="281">
        <f t="shared" si="205"/>
        <v>5.8086438547878382E-4</v>
      </c>
      <c r="O856" s="280">
        <v>3.1679649E-3</v>
      </c>
      <c r="P856" s="286">
        <v>2.8357091999999998E-4</v>
      </c>
      <c r="Q856" s="286">
        <v>5.7102046999999996E-4</v>
      </c>
      <c r="R856" s="286">
        <v>4.8614295000000001E-4</v>
      </c>
      <c r="S856" s="219">
        <v>1.3156482999999999E-4</v>
      </c>
      <c r="T856" s="286">
        <v>7.1104372000000004E-7</v>
      </c>
      <c r="U856" s="286">
        <v>5.5613616000000003E-6</v>
      </c>
      <c r="V856" s="286">
        <v>1.1966846E-5</v>
      </c>
      <c r="W856" s="286">
        <v>1.2307183E-5</v>
      </c>
      <c r="X856" s="286">
        <v>3.0312071000000001E-5</v>
      </c>
      <c r="Y856" s="219">
        <v>5.6847072999999997E-4</v>
      </c>
      <c r="Z856" s="286">
        <v>8.6524186000000001E-7</v>
      </c>
      <c r="AA856" s="286">
        <v>8.6471962000000003E-8</v>
      </c>
      <c r="AB856" s="286">
        <v>5.1678389999999997E-13</v>
      </c>
      <c r="AC856"/>
      <c r="AD856" s="227">
        <f t="shared" si="197"/>
        <v>3.1679649E-3</v>
      </c>
      <c r="AE856" s="227">
        <f t="shared" si="198"/>
        <v>1.4905384213200002E-3</v>
      </c>
      <c r="AF856" s="227">
        <f t="shared" si="199"/>
        <v>8.6664470796199997E-4</v>
      </c>
      <c r="AG856" s="227">
        <f t="shared" si="200"/>
        <v>8.9773554885999997E-4</v>
      </c>
      <c r="AH856" s="227">
        <f t="shared" si="201"/>
        <v>5.807779135167838E-4</v>
      </c>
      <c r="AI856"/>
      <c r="AJ856">
        <v>0.36003745999999998</v>
      </c>
      <c r="AK856" s="155">
        <v>0.27394087</v>
      </c>
      <c r="AL856" s="155">
        <v>4.7044465000000001E-2</v>
      </c>
      <c r="AM856" s="155">
        <v>0</v>
      </c>
      <c r="AN856" s="155">
        <v>1.0105685E-2</v>
      </c>
      <c r="AO856" s="155">
        <v>1.9538940000000001E-2</v>
      </c>
      <c r="AP856" s="155">
        <v>9.4074993000000003E-3</v>
      </c>
      <c r="AQ856"/>
      <c r="AR856" s="156">
        <v>5.4226890000000003E-4</v>
      </c>
      <c r="AS856" s="156">
        <v>5.0658166000000005E-4</v>
      </c>
      <c r="AT856" s="156">
        <v>2.1324630000000001E-5</v>
      </c>
      <c r="AU856" s="156">
        <v>1.4362618E-5</v>
      </c>
      <c r="AV856" s="282">
        <f t="shared" si="194"/>
        <v>3.0370603530294999E-8</v>
      </c>
      <c r="AW856" s="282">
        <f t="shared" si="195"/>
        <v>7.8863276572721016E-11</v>
      </c>
      <c r="AX856" s="283">
        <f t="shared" si="196"/>
        <v>2.0115711672000001E-3</v>
      </c>
      <c r="AY856" s="157">
        <v>1.9603031E-8</v>
      </c>
      <c r="AZ856" s="157">
        <v>5.9147194000000006E-11</v>
      </c>
      <c r="BA856" s="157">
        <v>1.6159801000000001E-15</v>
      </c>
      <c r="BB856" s="157">
        <v>8.9594754999999996E-14</v>
      </c>
      <c r="BC856" s="157">
        <v>0</v>
      </c>
      <c r="BD856" s="157">
        <v>5.8873013999999994E-11</v>
      </c>
      <c r="BE856" s="157">
        <v>1.0705286000000001E-8</v>
      </c>
      <c r="BF856" s="157">
        <v>8.6002218000000001E-12</v>
      </c>
      <c r="BG856" s="157">
        <v>1.0675830000000001E-11</v>
      </c>
      <c r="BH856" s="157">
        <v>3.4970999E-13</v>
      </c>
      <c r="BI856" s="157">
        <v>1.2520921E-17</v>
      </c>
      <c r="BJ856" s="157">
        <v>4.0952827000000001E-14</v>
      </c>
      <c r="BK856" s="157">
        <v>4.2400286E-14</v>
      </c>
      <c r="BL856" s="157">
        <v>4.1769541000000002E-15</v>
      </c>
      <c r="BM856" s="157">
        <v>2.3767083999999999E-13</v>
      </c>
      <c r="BN856" s="157">
        <v>3.0862507000000001E-12</v>
      </c>
      <c r="BO856" s="157">
        <v>1.1622146E-15</v>
      </c>
      <c r="BP856" s="157">
        <v>1.1161672E-6</v>
      </c>
      <c r="BQ856" s="157">
        <v>2.010455E-3</v>
      </c>
      <c r="BR856" s="157">
        <v>0</v>
      </c>
      <c r="BS856" s="157">
        <v>0</v>
      </c>
      <c r="BT856" s="157">
        <v>0</v>
      </c>
      <c r="BU856"/>
      <c r="BV856" s="155">
        <v>1.4010816999999999E-6</v>
      </c>
      <c r="BW856" s="155">
        <v>9.2014073000000006E-8</v>
      </c>
      <c r="BX856" s="155">
        <v>5.8887512000000005E-7</v>
      </c>
      <c r="BY856" s="155">
        <v>1.4550411999999999E-9</v>
      </c>
      <c r="BZ856" s="155">
        <v>1.3621715E-7</v>
      </c>
      <c r="CA856" s="155">
        <v>3.6216088E-8</v>
      </c>
      <c r="CB856" s="155">
        <v>2.3984820999999999E-11</v>
      </c>
      <c r="CC856" s="155">
        <v>5.4950023000000003E-8</v>
      </c>
      <c r="CD856" s="155">
        <v>1.2286447000000001E-9</v>
      </c>
      <c r="CE856" s="155">
        <v>4.0886477999999997E-9</v>
      </c>
      <c r="CF856" s="155">
        <v>0</v>
      </c>
      <c r="CG856" s="155">
        <v>2.5700894000000001E-12</v>
      </c>
      <c r="CH856" s="155">
        <v>3.0325456000000001E-11</v>
      </c>
      <c r="CI856" s="155">
        <v>9.5608154999999998E-8</v>
      </c>
      <c r="CJ856" s="155">
        <v>3.9008734000000001E-7</v>
      </c>
      <c r="CK856" s="155">
        <v>2.8452614000000002E-10</v>
      </c>
      <c r="CL856" s="155">
        <v>0</v>
      </c>
      <c r="CM856"/>
      <c r="CN856" s="284">
        <v>2.5667880000000001E-11</v>
      </c>
      <c r="CO856" s="284">
        <v>2.1117042999999999E-2</v>
      </c>
      <c r="CP856" s="284">
        <v>1.5267907999999999E-3</v>
      </c>
      <c r="CQ856" s="284">
        <v>7.1258407999999997E-5</v>
      </c>
      <c r="CR856" s="284">
        <v>1.4364966E-12</v>
      </c>
      <c r="CS856" s="284">
        <v>1.6924362E-10</v>
      </c>
      <c r="CT856" s="284">
        <v>3.7256881000000002E-6</v>
      </c>
      <c r="CU856" s="284">
        <v>2.0923667E-2</v>
      </c>
      <c r="CV856" s="284">
        <v>2.3450083000000001E-7</v>
      </c>
      <c r="CW856" s="284">
        <v>1.2736306E-5</v>
      </c>
      <c r="CX856"/>
      <c r="CY856"/>
      <c r="CZ856"/>
      <c r="DA856"/>
      <c r="DB856" s="245"/>
      <c r="DC856"/>
      <c r="DD856"/>
      <c r="DE856"/>
      <c r="DF856"/>
      <c r="DG856"/>
      <c r="DH856"/>
      <c r="DI856"/>
      <c r="DJ856"/>
      <c r="DK856"/>
      <c r="DL856"/>
    </row>
    <row r="857" spans="1:116" ht="13.8" customHeight="1">
      <c r="A857" t="s">
        <v>3565</v>
      </c>
      <c r="B857" s="188" t="s">
        <v>318</v>
      </c>
      <c r="C857" s="151" t="str">
        <f t="shared" si="206"/>
        <v>A.120.01.104</v>
      </c>
      <c r="D857" s="54" t="s">
        <v>335</v>
      </c>
      <c r="E857" s="150" t="s">
        <v>352</v>
      </c>
      <c r="F857" s="153" t="str">
        <f t="shared" si="207"/>
        <v>Brown paper (kraft liner) - FSC or wood waste based</v>
      </c>
      <c r="G857" s="154">
        <f t="shared" si="208"/>
        <v>0.3017109466666667</v>
      </c>
      <c r="H857"/>
      <c r="I857"/>
      <c r="J857" s="227">
        <f t="shared" si="202"/>
        <v>7.5293500839082622E-2</v>
      </c>
      <c r="K857"/>
      <c r="L857" s="280">
        <f t="shared" si="203"/>
        <v>8.9140026900000006E-3</v>
      </c>
      <c r="M857" s="280">
        <f t="shared" si="204"/>
        <v>1.2824793428000001E-2</v>
      </c>
      <c r="N857" s="281">
        <f t="shared" si="205"/>
        <v>8.2980627210826278E-3</v>
      </c>
      <c r="O857" s="280">
        <v>4.5256642E-2</v>
      </c>
      <c r="P857" s="219">
        <v>4.0510130999999996E-3</v>
      </c>
      <c r="Q857" s="286">
        <v>8.1574352000000003E-3</v>
      </c>
      <c r="R857" s="286">
        <v>6.9448992999999997E-3</v>
      </c>
      <c r="S857" s="219">
        <v>1.8794975999999999E-3</v>
      </c>
      <c r="T857" s="286">
        <v>1.0157766999999999E-5</v>
      </c>
      <c r="U857" s="286">
        <v>7.9448023000000005E-5</v>
      </c>
      <c r="V857" s="219">
        <v>1.7095494999999999E-4</v>
      </c>
      <c r="W857" s="219">
        <v>1.7581690000000001E-4</v>
      </c>
      <c r="X857" s="219">
        <v>4.3302957999999999E-4</v>
      </c>
      <c r="Y857" s="219">
        <v>8.1210104999999994E-3</v>
      </c>
      <c r="Z857" s="286">
        <v>1.2360597999999999E-5</v>
      </c>
      <c r="AA857" s="286">
        <v>1.2353137E-6</v>
      </c>
      <c r="AB857" s="286">
        <v>7.3826271999999992E-12</v>
      </c>
      <c r="AC857"/>
      <c r="AD857" s="227">
        <f t="shared" si="197"/>
        <v>4.5256642E-2</v>
      </c>
      <c r="AE857" s="227">
        <f t="shared" si="198"/>
        <v>2.1293405939999999E-2</v>
      </c>
      <c r="AF857" s="227">
        <f t="shared" si="199"/>
        <v>1.2380638563700001E-2</v>
      </c>
      <c r="AG857" s="227">
        <f t="shared" si="200"/>
        <v>1.2824793428000001E-2</v>
      </c>
      <c r="AH857" s="227">
        <f t="shared" si="201"/>
        <v>8.2968274073826273E-3</v>
      </c>
      <c r="AI857"/>
      <c r="AJ857">
        <v>5.1433922000000001</v>
      </c>
      <c r="AK857" s="155">
        <v>3.9134410000000002</v>
      </c>
      <c r="AL857" s="155">
        <v>0.67206378</v>
      </c>
      <c r="AM857" s="155">
        <v>0</v>
      </c>
      <c r="AN857" s="155">
        <v>0.14436693</v>
      </c>
      <c r="AO857" s="155">
        <v>0.27912772000000002</v>
      </c>
      <c r="AP857" s="155">
        <v>0.13439285000000001</v>
      </c>
      <c r="AQ857"/>
      <c r="AR857" s="156">
        <v>7.7466986E-3</v>
      </c>
      <c r="AS857" s="156">
        <v>7.2368807999999996E-3</v>
      </c>
      <c r="AT857" s="156">
        <v>3.0463757000000002E-4</v>
      </c>
      <c r="AU857" s="156">
        <v>2.0518026E-4</v>
      </c>
      <c r="AV857" s="282">
        <f t="shared" si="194"/>
        <v>4.3386575757879997E-7</v>
      </c>
      <c r="AW857" s="282">
        <f t="shared" si="195"/>
        <v>1.1266182339892999E-9</v>
      </c>
      <c r="AX857" s="283">
        <f t="shared" si="196"/>
        <v>2.8736730246E-2</v>
      </c>
      <c r="AY857" s="157">
        <v>2.8004330000000002E-7</v>
      </c>
      <c r="AZ857" s="157">
        <v>8.4495992E-10</v>
      </c>
      <c r="BA857" s="157">
        <v>2.3085429999999999E-14</v>
      </c>
      <c r="BB857" s="157">
        <v>1.2799251E-12</v>
      </c>
      <c r="BC857" s="157">
        <v>0</v>
      </c>
      <c r="BD857" s="157">
        <v>8.4104306000000001E-10</v>
      </c>
      <c r="BE857" s="157">
        <v>1.5293265000000001E-7</v>
      </c>
      <c r="BF857" s="157">
        <v>1.2286030999999999E-10</v>
      </c>
      <c r="BG857" s="157">
        <v>1.5251184999999999E-10</v>
      </c>
      <c r="BH857" s="157">
        <v>4.9958571E-12</v>
      </c>
      <c r="BI857" s="157">
        <v>1.7887030000000001E-16</v>
      </c>
      <c r="BJ857" s="157">
        <v>5.8504039000000004E-13</v>
      </c>
      <c r="BK857" s="157">
        <v>6.0571836000000001E-13</v>
      </c>
      <c r="BL857" s="157">
        <v>5.9670773000000006E-14</v>
      </c>
      <c r="BM857" s="157">
        <v>3.3952977000000002E-12</v>
      </c>
      <c r="BN857" s="157">
        <v>4.4089296E-11</v>
      </c>
      <c r="BO857" s="157">
        <v>1.6603066E-14</v>
      </c>
      <c r="BP857" s="157">
        <v>1.5945246E-5</v>
      </c>
      <c r="BQ857" s="157">
        <v>2.8720784999999999E-2</v>
      </c>
      <c r="BR857" s="157">
        <v>0</v>
      </c>
      <c r="BS857" s="157">
        <v>0</v>
      </c>
      <c r="BT857" s="157">
        <v>0</v>
      </c>
      <c r="BU857"/>
      <c r="BV857" s="155">
        <v>2.0015453E-5</v>
      </c>
      <c r="BW857" s="155">
        <v>1.3144868000000001E-6</v>
      </c>
      <c r="BX857" s="155">
        <v>8.4125017000000002E-6</v>
      </c>
      <c r="BY857" s="155">
        <v>2.0786302999999999E-8</v>
      </c>
      <c r="BZ857" s="155">
        <v>1.9459592999999998E-6</v>
      </c>
      <c r="CA857" s="155">
        <v>5.1737269000000005E-7</v>
      </c>
      <c r="CB857" s="155">
        <v>3.4264030000000001E-10</v>
      </c>
      <c r="CC857" s="155">
        <v>7.8500032E-7</v>
      </c>
      <c r="CD857" s="155">
        <v>1.7552066999999999E-8</v>
      </c>
      <c r="CE857" s="155">
        <v>5.8409253999999999E-8</v>
      </c>
      <c r="CF857" s="155">
        <v>0</v>
      </c>
      <c r="CG857" s="155">
        <v>3.6715562000000001E-11</v>
      </c>
      <c r="CH857" s="155">
        <v>4.3322079999999997E-10</v>
      </c>
      <c r="CI857" s="155">
        <v>1.3658308E-6</v>
      </c>
      <c r="CJ857" s="155">
        <v>5.5726763E-6</v>
      </c>
      <c r="CK857" s="155">
        <v>4.0646591E-9</v>
      </c>
      <c r="CL857" s="155">
        <v>0</v>
      </c>
      <c r="CM857"/>
      <c r="CN857" s="284">
        <v>3.66684E-10</v>
      </c>
      <c r="CO857" s="284">
        <v>0.30167205000000002</v>
      </c>
      <c r="CP857" s="284">
        <v>2.1811297E-2</v>
      </c>
      <c r="CQ857" s="284">
        <v>1.0179773000000001E-3</v>
      </c>
      <c r="CR857" s="284">
        <v>2.0521381E-11</v>
      </c>
      <c r="CS857" s="284">
        <v>2.4177661E-9</v>
      </c>
      <c r="CT857" s="284">
        <v>5.3224116000000001E-5</v>
      </c>
      <c r="CU857" s="284">
        <v>0.29890952999999998</v>
      </c>
      <c r="CV857" s="284">
        <v>3.3500119000000001E-6</v>
      </c>
      <c r="CW857" s="284">
        <v>1.8194722999999999E-4</v>
      </c>
      <c r="CX857"/>
      <c r="CY857"/>
      <c r="CZ857"/>
      <c r="DA857"/>
      <c r="DB857" s="245"/>
      <c r="DC857"/>
      <c r="DD857"/>
      <c r="DE857"/>
      <c r="DF857"/>
      <c r="DG857"/>
      <c r="DH857"/>
      <c r="DI857"/>
      <c r="DJ857"/>
      <c r="DK857"/>
      <c r="DL857"/>
    </row>
    <row r="858" spans="1:116" ht="13.8" customHeight="1">
      <c r="A858" t="s">
        <v>3566</v>
      </c>
      <c r="B858" s="188" t="s">
        <v>318</v>
      </c>
      <c r="C858" s="151" t="str">
        <f t="shared" si="206"/>
        <v>A.120.01.105</v>
      </c>
      <c r="D858" s="54" t="s">
        <v>335</v>
      </c>
      <c r="E858" s="150" t="s">
        <v>352</v>
      </c>
      <c r="F858" s="153" t="str">
        <f t="shared" si="207"/>
        <v>Moulded fibre products</v>
      </c>
      <c r="G858" s="154">
        <f t="shared" si="208"/>
        <v>0.39879051999999998</v>
      </c>
      <c r="H858"/>
      <c r="I858"/>
      <c r="J858" s="227">
        <f t="shared" si="202"/>
        <v>4.73284098276094E-2</v>
      </c>
      <c r="K858"/>
      <c r="L858" s="280">
        <f t="shared" si="203"/>
        <v>6.7522926810000003E-3</v>
      </c>
      <c r="M858" s="280">
        <f t="shared" si="204"/>
        <v>-2.331716508E-2</v>
      </c>
      <c r="N858" s="281">
        <f t="shared" si="205"/>
        <v>4.0747042266094059E-3</v>
      </c>
      <c r="O858" s="280">
        <v>5.9818577999999997E-2</v>
      </c>
      <c r="P858" s="286">
        <v>2.2096044000000001E-3</v>
      </c>
      <c r="Q858" s="286">
        <v>3.882557E-3</v>
      </c>
      <c r="R858" s="286">
        <v>3.3081304E-3</v>
      </c>
      <c r="S858" s="219">
        <v>3.3552972999999998E-3</v>
      </c>
      <c r="T858" s="286">
        <v>2.4655818000000001E-5</v>
      </c>
      <c r="U858" s="286">
        <v>6.4209162999999994E-5</v>
      </c>
      <c r="V858" s="219">
        <v>3.7846058000000002E-4</v>
      </c>
      <c r="W858" s="219">
        <v>1.1428736E-4</v>
      </c>
      <c r="X858" s="219">
        <v>2.3341293999999999E-4</v>
      </c>
      <c r="Y858" s="219">
        <v>3.9597510000000001E-3</v>
      </c>
      <c r="Z858" s="219">
        <v>-3.0021200000000001E-2</v>
      </c>
      <c r="AA858" s="286">
        <v>6.6586263000000002E-7</v>
      </c>
      <c r="AB858" s="286">
        <v>3.9794065000000003E-12</v>
      </c>
      <c r="AC858"/>
      <c r="AD858" s="227">
        <f t="shared" si="197"/>
        <v>5.9818577999999997E-2</v>
      </c>
      <c r="AE858" s="227">
        <f t="shared" si="198"/>
        <v>1.3222914660999998E-2</v>
      </c>
      <c r="AF858" s="227">
        <f t="shared" si="199"/>
        <v>6.4712878426300005E-3</v>
      </c>
      <c r="AG858" s="227">
        <f t="shared" si="200"/>
        <v>-2.331716508E-2</v>
      </c>
      <c r="AH858" s="227">
        <f t="shared" si="201"/>
        <v>4.074038363979406E-3</v>
      </c>
      <c r="AI858"/>
      <c r="AJ858">
        <v>5.7780095999999999</v>
      </c>
      <c r="AK858" s="155">
        <v>5.1430835999999998</v>
      </c>
      <c r="AL858" s="155">
        <v>0.35277735999999998</v>
      </c>
      <c r="AM858" s="155">
        <v>0</v>
      </c>
      <c r="AN858" s="155">
        <v>6.9531774000000005E-2</v>
      </c>
      <c r="AO858" s="155">
        <v>0.14225098999999999</v>
      </c>
      <c r="AP858" s="155">
        <v>7.0365810000000001E-2</v>
      </c>
      <c r="AQ858"/>
      <c r="AR858" s="156">
        <v>7.8353260999999997E-3</v>
      </c>
      <c r="AS858" s="156">
        <v>7.1840289999999998E-3</v>
      </c>
      <c r="AT858" s="156">
        <v>3.3155320999999998E-4</v>
      </c>
      <c r="AU858" s="156">
        <v>3.1974389000000001E-4</v>
      </c>
      <c r="AV858" s="282">
        <f t="shared" si="194"/>
        <v>4.3069718292397007E-7</v>
      </c>
      <c r="AW858" s="282">
        <f t="shared" si="195"/>
        <v>1.2261582908113757E-9</v>
      </c>
      <c r="AX858" s="283">
        <f t="shared" si="196"/>
        <v>4.4782057749000001E-2</v>
      </c>
      <c r="AY858" s="157">
        <v>3.7023025000000001E-7</v>
      </c>
      <c r="AZ858" s="157">
        <v>1.1170796999999999E-9</v>
      </c>
      <c r="BA858" s="157">
        <v>3.0519966999999999E-14</v>
      </c>
      <c r="BB858" s="157">
        <v>5.6225096999999997E-13</v>
      </c>
      <c r="BC858" s="157">
        <v>0</v>
      </c>
      <c r="BD858" s="157">
        <v>2.4751052E-10</v>
      </c>
      <c r="BE858" s="157">
        <v>6.0143362000000001E-8</v>
      </c>
      <c r="BF858" s="157">
        <v>3.9717762E-11</v>
      </c>
      <c r="BG858" s="157">
        <v>6.2903772000000003E-11</v>
      </c>
      <c r="BH858" s="157">
        <v>2.7294276999999999E-12</v>
      </c>
      <c r="BI858" s="157">
        <v>1.6343759000000001E-14</v>
      </c>
      <c r="BJ858" s="157">
        <v>1.704566E-12</v>
      </c>
      <c r="BK858" s="157">
        <v>1.8042209000000001E-12</v>
      </c>
      <c r="BL858" s="157">
        <v>1.7197848000000001E-13</v>
      </c>
      <c r="BM858" s="157">
        <v>5.777102E-12</v>
      </c>
      <c r="BN858" s="157">
        <v>6.9721050999999999E-11</v>
      </c>
      <c r="BO858" s="157">
        <v>5.3759794999999999E-21</v>
      </c>
      <c r="BP858" s="157">
        <v>1.0667749E-5</v>
      </c>
      <c r="BQ858" s="157">
        <v>4.4771390000000001E-2</v>
      </c>
      <c r="BR858" s="157">
        <v>0</v>
      </c>
      <c r="BS858" s="157">
        <v>0</v>
      </c>
      <c r="BT858" s="157">
        <v>0</v>
      </c>
      <c r="BU858"/>
      <c r="BV858" s="155">
        <v>2.0093779999999999E-5</v>
      </c>
      <c r="BW858" s="155">
        <v>4.9749572000000004E-7</v>
      </c>
      <c r="BX858" s="155">
        <v>1.1119337999999999E-5</v>
      </c>
      <c r="BY858" s="155">
        <v>4.5297590999999998E-8</v>
      </c>
      <c r="BZ858" s="155">
        <v>6.2943105999999997E-7</v>
      </c>
      <c r="CA858" s="155">
        <v>1.7430611E-7</v>
      </c>
      <c r="CB858" s="155">
        <v>1.8469103E-10</v>
      </c>
      <c r="CC858" s="155">
        <v>1.9046641999999999E-7</v>
      </c>
      <c r="CD858" s="155">
        <v>3.6289752000000003E-8</v>
      </c>
      <c r="CE858" s="155">
        <v>5.1295698999999998E-8</v>
      </c>
      <c r="CF858" s="155">
        <v>0</v>
      </c>
      <c r="CG858" s="155">
        <v>1.1888293E-17</v>
      </c>
      <c r="CH858" s="155">
        <v>9.7340877999999998E-14</v>
      </c>
      <c r="CI858" s="155">
        <v>6.5324479E-7</v>
      </c>
      <c r="CJ858" s="155">
        <v>6.6942403000000003E-6</v>
      </c>
      <c r="CK858" s="155">
        <v>2.1904389000000002E-9</v>
      </c>
      <c r="CL858" s="155">
        <v>0</v>
      </c>
      <c r="CM858"/>
      <c r="CN858" s="284">
        <v>8.2390647000000006E-14</v>
      </c>
      <c r="CO858" s="284">
        <v>0.3986673</v>
      </c>
      <c r="CP858" s="284">
        <v>5.2777288999999996E-3</v>
      </c>
      <c r="CQ858" s="284">
        <v>3.6916051000000002E-4</v>
      </c>
      <c r="CR858" s="284">
        <v>1.6566890999999999E-11</v>
      </c>
      <c r="CS858" s="284">
        <v>1.9442903999999998E-9</v>
      </c>
      <c r="CT858" s="284">
        <v>2.0105277999999999E-5</v>
      </c>
      <c r="CU858" s="284">
        <v>0.89001185000000005</v>
      </c>
      <c r="CV858" s="284">
        <v>1.8302397000000001E-6</v>
      </c>
      <c r="CW858" s="284">
        <v>4.9715152999999999E-5</v>
      </c>
      <c r="CX858"/>
      <c r="CY858"/>
      <c r="CZ858"/>
      <c r="DA858"/>
      <c r="DB858" s="245"/>
      <c r="DC858"/>
      <c r="DD858"/>
      <c r="DE858"/>
      <c r="DF858"/>
      <c r="DG858"/>
      <c r="DH858"/>
      <c r="DI858"/>
      <c r="DJ858"/>
      <c r="DK858"/>
      <c r="DL858"/>
    </row>
    <row r="859" spans="1:116" ht="13.8" customHeight="1">
      <c r="A859" t="s">
        <v>3567</v>
      </c>
      <c r="B859" s="188" t="s">
        <v>318</v>
      </c>
      <c r="C859" s="151" t="str">
        <f t="shared" si="206"/>
        <v>A.120.01.106</v>
      </c>
      <c r="D859" s="54" t="s">
        <v>335</v>
      </c>
      <c r="E859" s="150" t="s">
        <v>352</v>
      </c>
      <c r="F859" s="153" t="str">
        <f t="shared" si="207"/>
        <v>Office paper woodfree uncoated bleached -  FSC or waste wood based</v>
      </c>
      <c r="G859" s="154">
        <f t="shared" si="208"/>
        <v>0.34478647333333334</v>
      </c>
      <c r="H859"/>
      <c r="I859"/>
      <c r="J859" s="227">
        <f t="shared" si="202"/>
        <v>8.3608371555549912E-2</v>
      </c>
      <c r="K859"/>
      <c r="L859" s="280">
        <f t="shared" si="203"/>
        <v>9.1979980150000001E-3</v>
      </c>
      <c r="M859" s="280">
        <f t="shared" si="204"/>
        <v>1.3661902762E-2</v>
      </c>
      <c r="N859" s="281">
        <f t="shared" si="205"/>
        <v>9.030499778549906E-3</v>
      </c>
      <c r="O859" s="280">
        <v>5.1717971000000001E-2</v>
      </c>
      <c r="P859" s="286">
        <v>4.3487239000000004E-3</v>
      </c>
      <c r="Q859" s="286">
        <v>8.3948935999999998E-3</v>
      </c>
      <c r="R859" s="286">
        <v>7.1778016000000004E-3</v>
      </c>
      <c r="S859" s="219">
        <v>1.9142516E-3</v>
      </c>
      <c r="T859" s="286">
        <v>1.2432316999999999E-5</v>
      </c>
      <c r="U859" s="286">
        <v>9.3512497999999997E-5</v>
      </c>
      <c r="V859" s="219">
        <v>4.6700558000000001E-4</v>
      </c>
      <c r="W859" s="219">
        <v>1.9021859999999999E-4</v>
      </c>
      <c r="X859" s="219">
        <v>4.3697575999999998E-4</v>
      </c>
      <c r="Y859" s="219">
        <v>8.8390346000000002E-3</v>
      </c>
      <c r="Z859" s="286">
        <v>1.4303922000000001E-5</v>
      </c>
      <c r="AA859" s="286">
        <v>1.2465711E-6</v>
      </c>
      <c r="AB859" s="286">
        <v>7.4499048000000007E-12</v>
      </c>
      <c r="AC859"/>
      <c r="AD859" s="227">
        <f t="shared" si="197"/>
        <v>5.1717971000000001E-2</v>
      </c>
      <c r="AE859" s="227">
        <f t="shared" si="198"/>
        <v>2.2408621094999998E-2</v>
      </c>
      <c r="AF859" s="227">
        <f t="shared" si="199"/>
        <v>1.3211869651100001E-2</v>
      </c>
      <c r="AG859" s="227">
        <f t="shared" si="200"/>
        <v>1.3661902762E-2</v>
      </c>
      <c r="AH859" s="227">
        <f t="shared" si="201"/>
        <v>9.0292532074499054E-3</v>
      </c>
      <c r="AI859"/>
      <c r="AJ859">
        <v>5.8305446999999999</v>
      </c>
      <c r="AK859" s="155">
        <v>4.5021763000000004</v>
      </c>
      <c r="AL859" s="155">
        <v>0.72658445999999999</v>
      </c>
      <c r="AM859" s="155">
        <v>0</v>
      </c>
      <c r="AN859" s="155">
        <v>0.15429393999999999</v>
      </c>
      <c r="AO859" s="155">
        <v>0.30219490999999998</v>
      </c>
      <c r="AP859" s="155">
        <v>0.14529508999999999</v>
      </c>
      <c r="AQ859"/>
      <c r="AR859" s="156">
        <v>8.5862799000000004E-3</v>
      </c>
      <c r="AS859" s="156">
        <v>8.0039288000000007E-3</v>
      </c>
      <c r="AT859" s="156">
        <v>3.4070010999999998E-4</v>
      </c>
      <c r="AU859" s="156">
        <v>2.4165106000000001E-4</v>
      </c>
      <c r="AV859" s="282">
        <f t="shared" si="194"/>
        <v>4.7985184571320002E-7</v>
      </c>
      <c r="AW859" s="282">
        <f t="shared" si="195"/>
        <v>1.2599856236898997E-9</v>
      </c>
      <c r="AX859" s="283">
        <f t="shared" si="196"/>
        <v>3.3844686184000002E-2</v>
      </c>
      <c r="AY859" s="157">
        <v>3.2001963000000001E-7</v>
      </c>
      <c r="AZ859" s="157">
        <v>9.6557824999999995E-10</v>
      </c>
      <c r="BA859" s="157">
        <v>2.6380891000000001E-14</v>
      </c>
      <c r="BB859" s="157">
        <v>1.3372207E-12</v>
      </c>
      <c r="BC859" s="157">
        <v>0</v>
      </c>
      <c r="BD859" s="157">
        <v>8.4806545000000005E-10</v>
      </c>
      <c r="BE859" s="157">
        <v>1.5888673000000001E-7</v>
      </c>
      <c r="BF859" s="157">
        <v>1.2438659000000001E-10</v>
      </c>
      <c r="BG859" s="157">
        <v>1.5888144E-10</v>
      </c>
      <c r="BH859" s="157">
        <v>4.9959824999999997E-12</v>
      </c>
      <c r="BI859" s="157">
        <v>1.804829E-16</v>
      </c>
      <c r="BJ859" s="157">
        <v>2.8144643000000002E-12</v>
      </c>
      <c r="BK859" s="157">
        <v>2.9988479999999999E-12</v>
      </c>
      <c r="BL859" s="157">
        <v>2.8688444999999998E-13</v>
      </c>
      <c r="BM859" s="157">
        <v>6.2149745000000003E-12</v>
      </c>
      <c r="BN859" s="157">
        <v>8.9868068000000005E-11</v>
      </c>
      <c r="BO859" s="157">
        <v>1.6603066E-14</v>
      </c>
      <c r="BP859" s="157">
        <v>1.7234184000000001E-5</v>
      </c>
      <c r="BQ859" s="157">
        <v>3.3827452000000001E-2</v>
      </c>
      <c r="BR859" s="157">
        <v>0</v>
      </c>
      <c r="BS859" s="157">
        <v>0</v>
      </c>
      <c r="BT859" s="157">
        <v>0</v>
      </c>
      <c r="BU859"/>
      <c r="BV859" s="155">
        <v>2.2204186000000002E-5</v>
      </c>
      <c r="BW859" s="155">
        <v>1.3586881E-6</v>
      </c>
      <c r="BX859" s="155">
        <v>9.6135618000000001E-6</v>
      </c>
      <c r="BY859" s="155">
        <v>5.5569079999999999E-8</v>
      </c>
      <c r="BZ859" s="155">
        <v>2.0094700999999999E-6</v>
      </c>
      <c r="CA859" s="155">
        <v>5.1793952000000005E-7</v>
      </c>
      <c r="CB859" s="155">
        <v>3.4576276999999999E-10</v>
      </c>
      <c r="CC859" s="155">
        <v>7.8585834999999997E-7</v>
      </c>
      <c r="CD859" s="155">
        <v>2.1209893000000002E-8</v>
      </c>
      <c r="CE859" s="155">
        <v>6.8763747000000002E-8</v>
      </c>
      <c r="CF859" s="155">
        <v>0</v>
      </c>
      <c r="CG859" s="155">
        <v>3.6715563000000001E-11</v>
      </c>
      <c r="CH859" s="155">
        <v>5.4170716999999999E-10</v>
      </c>
      <c r="CI859" s="155">
        <v>1.4131691E-6</v>
      </c>
      <c r="CJ859" s="155">
        <v>6.3549303000000001E-6</v>
      </c>
      <c r="CK859" s="155">
        <v>4.1017846000000001E-9</v>
      </c>
      <c r="CL859" s="155">
        <v>0</v>
      </c>
      <c r="CM859"/>
      <c r="CN859" s="284">
        <v>4.5668538999999999E-10</v>
      </c>
      <c r="CO859" s="284">
        <v>0.34474558</v>
      </c>
      <c r="CP859" s="284">
        <v>2.1841276E-2</v>
      </c>
      <c r="CQ859" s="284">
        <v>1.0483488E-3</v>
      </c>
      <c r="CR859" s="284">
        <v>2.3878731E-11</v>
      </c>
      <c r="CS859" s="284">
        <v>2.8075819000000001E-9</v>
      </c>
      <c r="CT859" s="284">
        <v>5.5812810999999999E-5</v>
      </c>
      <c r="CU859" s="284">
        <v>1.478982</v>
      </c>
      <c r="CV859" s="284">
        <v>3.3500958999999999E-6</v>
      </c>
      <c r="CW859" s="284">
        <v>1.8214659E-4</v>
      </c>
      <c r="CX859"/>
      <c r="CY859"/>
      <c r="CZ859"/>
      <c r="DA859"/>
      <c r="DB859" s="245"/>
      <c r="DC859"/>
      <c r="DD859"/>
      <c r="DE859"/>
      <c r="DF859"/>
      <c r="DG859"/>
      <c r="DH859"/>
      <c r="DI859"/>
      <c r="DJ859"/>
      <c r="DK859"/>
      <c r="DL859"/>
    </row>
    <row r="860" spans="1:116" ht="13.8" customHeight="1">
      <c r="A860" t="s">
        <v>3568</v>
      </c>
      <c r="B860" s="188" t="s">
        <v>318</v>
      </c>
      <c r="C860" s="151" t="str">
        <f t="shared" si="206"/>
        <v>A.120.01.107</v>
      </c>
      <c r="D860" s="54" t="s">
        <v>335</v>
      </c>
      <c r="E860" s="150" t="s">
        <v>351</v>
      </c>
      <c r="F860" s="153" t="str">
        <f t="shared" si="207"/>
        <v>Office paper woodfree uncoated bleached 80 gr/m2</v>
      </c>
      <c r="G860" s="154">
        <f t="shared" si="208"/>
        <v>2.7582917999999998E-2</v>
      </c>
      <c r="H860"/>
      <c r="I860"/>
      <c r="J860" s="227">
        <f t="shared" si="202"/>
        <v>6.6886697503449923E-3</v>
      </c>
      <c r="K860"/>
      <c r="L860" s="280">
        <f t="shared" si="203"/>
        <v>7.3583984525999997E-4</v>
      </c>
      <c r="M860" s="280">
        <f t="shared" si="204"/>
        <v>1.0929522208000001E-3</v>
      </c>
      <c r="N860" s="281">
        <f t="shared" si="205"/>
        <v>7.2243998428499245E-4</v>
      </c>
      <c r="O860" s="280">
        <v>4.1374376999999997E-3</v>
      </c>
      <c r="P860" s="286">
        <v>3.4789791E-4</v>
      </c>
      <c r="Q860" s="286">
        <v>6.7159149000000002E-4</v>
      </c>
      <c r="R860" s="286">
        <v>5.7422413000000005E-4</v>
      </c>
      <c r="S860" s="219">
        <v>1.5314013000000001E-4</v>
      </c>
      <c r="T860" s="286">
        <v>9.9458536000000002E-7</v>
      </c>
      <c r="U860" s="286">
        <v>7.4809999000000001E-6</v>
      </c>
      <c r="V860" s="286">
        <v>3.7360446000000001E-5</v>
      </c>
      <c r="W860" s="286">
        <v>1.5217488E-5</v>
      </c>
      <c r="X860" s="286">
        <v>3.4958061E-5</v>
      </c>
      <c r="Y860" s="219">
        <v>7.0712276999999998E-4</v>
      </c>
      <c r="Z860" s="286">
        <v>1.1443138000000001E-6</v>
      </c>
      <c r="AA860" s="286">
        <v>9.9725688999999999E-8</v>
      </c>
      <c r="AB860" s="286">
        <v>5.9599238999999995E-13</v>
      </c>
      <c r="AC860"/>
      <c r="AD860" s="227">
        <f t="shared" si="197"/>
        <v>4.1374376999999997E-3</v>
      </c>
      <c r="AE860" s="227">
        <f t="shared" si="198"/>
        <v>1.7926896912600003E-3</v>
      </c>
      <c r="AF860" s="227">
        <f t="shared" si="199"/>
        <v>1.0569495716889999E-3</v>
      </c>
      <c r="AG860" s="227">
        <f t="shared" si="200"/>
        <v>1.0929522207999999E-3</v>
      </c>
      <c r="AH860" s="227">
        <f t="shared" si="201"/>
        <v>7.2234025859599241E-4</v>
      </c>
      <c r="AI860"/>
      <c r="AJ860">
        <v>0.46644356999999997</v>
      </c>
      <c r="AK860" s="155">
        <v>0.3601741</v>
      </c>
      <c r="AL860" s="155">
        <v>5.8126757000000001E-2</v>
      </c>
      <c r="AM860" s="155">
        <v>0</v>
      </c>
      <c r="AN860" s="155">
        <v>1.2343514999999999E-2</v>
      </c>
      <c r="AO860" s="155">
        <v>2.4175592999999999E-2</v>
      </c>
      <c r="AP860" s="155">
        <v>1.1623606999999999E-2</v>
      </c>
      <c r="AQ860"/>
      <c r="AR860" s="156">
        <v>6.869024E-4</v>
      </c>
      <c r="AS860" s="156">
        <v>6.403143E-4</v>
      </c>
      <c r="AT860" s="156">
        <v>2.7256008999999999E-5</v>
      </c>
      <c r="AU860" s="156">
        <v>1.9332085E-5</v>
      </c>
      <c r="AV860" s="282">
        <f t="shared" si="194"/>
        <v>3.8388147857120001E-8</v>
      </c>
      <c r="AW860" s="282">
        <f t="shared" si="195"/>
        <v>1.0079884939123201E-10</v>
      </c>
      <c r="AX860" s="283">
        <f t="shared" si="196"/>
        <v>2.7075749347E-3</v>
      </c>
      <c r="AY860" s="157">
        <v>2.5601570999999999E-8</v>
      </c>
      <c r="AZ860" s="157">
        <v>7.7246260000000004E-11</v>
      </c>
      <c r="BA860" s="157">
        <v>2.1104712999999999E-15</v>
      </c>
      <c r="BB860" s="157">
        <v>1.0697765999999999E-13</v>
      </c>
      <c r="BC860" s="157">
        <v>0</v>
      </c>
      <c r="BD860" s="157">
        <v>6.7845236000000006E-11</v>
      </c>
      <c r="BE860" s="157">
        <v>1.2710938000000001E-8</v>
      </c>
      <c r="BF860" s="157">
        <v>9.9509269000000005E-12</v>
      </c>
      <c r="BG860" s="157">
        <v>1.2710515000000001E-11</v>
      </c>
      <c r="BH860" s="157">
        <v>3.9967860000000002E-13</v>
      </c>
      <c r="BI860" s="157">
        <v>1.4438631999999999E-17</v>
      </c>
      <c r="BJ860" s="157">
        <v>2.2515714000000001E-13</v>
      </c>
      <c r="BK860" s="157">
        <v>2.3990784000000002E-13</v>
      </c>
      <c r="BL860" s="157">
        <v>2.2950755999999999E-14</v>
      </c>
      <c r="BM860" s="157">
        <v>4.9719795999999996E-13</v>
      </c>
      <c r="BN860" s="157">
        <v>7.1894454999999997E-12</v>
      </c>
      <c r="BO860" s="157">
        <v>1.3282453000000001E-15</v>
      </c>
      <c r="BP860" s="157">
        <v>1.3787346999999999E-6</v>
      </c>
      <c r="BQ860" s="157">
        <v>2.7061962000000002E-3</v>
      </c>
      <c r="BR860" s="157">
        <v>0</v>
      </c>
      <c r="BS860" s="157">
        <v>0</v>
      </c>
      <c r="BT860" s="157">
        <v>0</v>
      </c>
      <c r="BU860"/>
      <c r="BV860" s="155">
        <v>1.7763349E-6</v>
      </c>
      <c r="BW860" s="155">
        <v>1.0869505E-7</v>
      </c>
      <c r="BX860" s="155">
        <v>7.6908493999999998E-7</v>
      </c>
      <c r="BY860" s="155">
        <v>4.4455264000000001E-9</v>
      </c>
      <c r="BZ860" s="155">
        <v>1.6075761E-7</v>
      </c>
      <c r="CA860" s="155">
        <v>4.1435161000000002E-8</v>
      </c>
      <c r="CB860" s="155">
        <v>2.7661022E-11</v>
      </c>
      <c r="CC860" s="155">
        <v>6.2868668000000005E-8</v>
      </c>
      <c r="CD860" s="155">
        <v>1.6967913999999999E-9</v>
      </c>
      <c r="CE860" s="155">
        <v>5.5010997000000003E-9</v>
      </c>
      <c r="CF860" s="155">
        <v>0</v>
      </c>
      <c r="CG860" s="155">
        <v>2.9372450000000002E-12</v>
      </c>
      <c r="CH860" s="155">
        <v>4.3336574000000002E-11</v>
      </c>
      <c r="CI860" s="155">
        <v>1.1305353E-7</v>
      </c>
      <c r="CJ860" s="155">
        <v>5.0839441999999995E-7</v>
      </c>
      <c r="CK860" s="155">
        <v>3.2814277E-10</v>
      </c>
      <c r="CL860" s="155">
        <v>0</v>
      </c>
      <c r="CM860"/>
      <c r="CN860" s="284">
        <v>3.6534830999999999E-11</v>
      </c>
      <c r="CO860" s="284">
        <v>2.7579646999999999E-2</v>
      </c>
      <c r="CP860" s="284">
        <v>1.7473021000000001E-3</v>
      </c>
      <c r="CQ860" s="284">
        <v>8.3867906999999996E-5</v>
      </c>
      <c r="CR860" s="284">
        <v>1.9102985E-12</v>
      </c>
      <c r="CS860" s="284">
        <v>2.2460655E-10</v>
      </c>
      <c r="CT860" s="284">
        <v>4.4650248999999997E-6</v>
      </c>
      <c r="CU860" s="284">
        <v>0.11831856</v>
      </c>
      <c r="CV860" s="284">
        <v>2.6800766999999999E-7</v>
      </c>
      <c r="CW860" s="284">
        <v>1.4571727E-5</v>
      </c>
      <c r="CX860"/>
      <c r="CY860"/>
      <c r="CZ860"/>
      <c r="DA860"/>
      <c r="DB860" s="245"/>
      <c r="DC860"/>
      <c r="DD860"/>
      <c r="DE860"/>
      <c r="DF860"/>
      <c r="DG860"/>
      <c r="DH860"/>
      <c r="DI860"/>
      <c r="DJ860"/>
      <c r="DK860"/>
      <c r="DL860"/>
    </row>
    <row r="861" spans="1:116" ht="13.8" customHeight="1">
      <c r="A861" t="s">
        <v>3569</v>
      </c>
      <c r="B861" s="188" t="s">
        <v>318</v>
      </c>
      <c r="C861" s="151" t="str">
        <f t="shared" si="206"/>
        <v>A.120.01.108</v>
      </c>
      <c r="D861" s="54" t="s">
        <v>335</v>
      </c>
      <c r="E861" s="150" t="s">
        <v>352</v>
      </c>
      <c r="F861" s="153" t="str">
        <f t="shared" si="207"/>
        <v>Office paper uncoated bleached -  from recycled (office) paper</v>
      </c>
      <c r="G861" s="154">
        <f t="shared" si="208"/>
        <v>0.60082450666666665</v>
      </c>
      <c r="H861"/>
      <c r="I861"/>
      <c r="J861" s="227">
        <f t="shared" si="202"/>
        <v>7.4508450090412875E-2</v>
      </c>
      <c r="K861"/>
      <c r="L861" s="280">
        <f t="shared" si="203"/>
        <v>9.7277613109999998E-3</v>
      </c>
      <c r="M861" s="280">
        <f t="shared" si="204"/>
        <v>-3.1774311320000005E-2</v>
      </c>
      <c r="N861" s="281">
        <f t="shared" si="205"/>
        <v>6.4313240994128811E-3</v>
      </c>
      <c r="O861" s="280">
        <v>9.0123676E-2</v>
      </c>
      <c r="P861" s="286">
        <v>3.3880667000000001E-3</v>
      </c>
      <c r="Q861" s="286">
        <v>5.6676080000000002E-3</v>
      </c>
      <c r="R861" s="286">
        <v>4.8596580999999998E-3</v>
      </c>
      <c r="S861" s="219">
        <v>4.7274774999999996E-3</v>
      </c>
      <c r="T861" s="286">
        <v>3.6758211E-5</v>
      </c>
      <c r="U861" s="219">
        <v>1.0386749999999999E-4</v>
      </c>
      <c r="V861" s="219">
        <v>8.2536613000000003E-4</v>
      </c>
      <c r="W861" s="219">
        <v>1.7424416000000001E-4</v>
      </c>
      <c r="X861" s="219">
        <v>3.3039784999999998E-4</v>
      </c>
      <c r="Y861" s="219">
        <v>6.2561374000000003E-3</v>
      </c>
      <c r="Z861" s="219">
        <v>-4.1985750000000002E-2</v>
      </c>
      <c r="AA861" s="286">
        <v>9.4253378000000001E-7</v>
      </c>
      <c r="AB861" s="286">
        <v>5.6328812E-12</v>
      </c>
      <c r="AC861"/>
      <c r="AD861" s="227">
        <f t="shared" si="197"/>
        <v>9.0123676E-2</v>
      </c>
      <c r="AE861" s="227">
        <f t="shared" si="198"/>
        <v>1.9608802141000001E-2</v>
      </c>
      <c r="AF861" s="227">
        <f t="shared" si="199"/>
        <v>9.8819833637799996E-3</v>
      </c>
      <c r="AG861" s="227">
        <f t="shared" si="200"/>
        <v>-3.1774311320000012E-2</v>
      </c>
      <c r="AH861" s="227">
        <f t="shared" si="201"/>
        <v>6.4303815656328814E-3</v>
      </c>
      <c r="AI861"/>
      <c r="AJ861">
        <v>8.7682847000000006</v>
      </c>
      <c r="AK861" s="155">
        <v>7.7818592999999998</v>
      </c>
      <c r="AL861" s="155">
        <v>0.54791557999999996</v>
      </c>
      <c r="AM861" s="155">
        <v>0</v>
      </c>
      <c r="AN861" s="155">
        <v>0.10717424</v>
      </c>
      <c r="AO861" s="155">
        <v>0.22201962</v>
      </c>
      <c r="AP861" s="155">
        <v>0.10931597</v>
      </c>
      <c r="AQ861"/>
      <c r="AR861" s="156">
        <v>1.1798079E-2</v>
      </c>
      <c r="AS861" s="156">
        <v>1.0814641E-2</v>
      </c>
      <c r="AT861" s="156">
        <v>4.9977332000000004E-4</v>
      </c>
      <c r="AU861" s="156">
        <v>4.8366506000000002E-4</v>
      </c>
      <c r="AV861" s="282">
        <f t="shared" si="194"/>
        <v>6.4835977287065986E-7</v>
      </c>
      <c r="AW861" s="282">
        <f t="shared" si="195"/>
        <v>1.8482741213736097E-9</v>
      </c>
      <c r="AX861" s="283">
        <f t="shared" si="196"/>
        <v>6.7740204866999998E-2</v>
      </c>
      <c r="AY861" s="157">
        <v>5.5778087999999997E-7</v>
      </c>
      <c r="AZ861" s="157">
        <v>1.6829676000000001E-9</v>
      </c>
      <c r="BA861" s="157">
        <v>4.5980729999999998E-14</v>
      </c>
      <c r="BB861" s="157">
        <v>8.4366066000000002E-13</v>
      </c>
      <c r="BC861" s="157">
        <v>0</v>
      </c>
      <c r="BD861" s="157">
        <v>3.5319094E-10</v>
      </c>
      <c r="BE861" s="157">
        <v>9.0070668E-8</v>
      </c>
      <c r="BF861" s="157">
        <v>5.7075592E-11</v>
      </c>
      <c r="BG861" s="157">
        <v>9.4346890999999998E-11</v>
      </c>
      <c r="BH861" s="157">
        <v>3.8175067999999997E-12</v>
      </c>
      <c r="BI861" s="157">
        <v>2.2860016E-14</v>
      </c>
      <c r="BJ861" s="157">
        <v>4.6134322999999998E-12</v>
      </c>
      <c r="BK861" s="157">
        <v>4.9165155E-12</v>
      </c>
      <c r="BL861" s="157">
        <v>4.6774301999999997E-13</v>
      </c>
      <c r="BM861" s="157">
        <v>1.089954E-11</v>
      </c>
      <c r="BN861" s="157">
        <v>1.4329073E-10</v>
      </c>
      <c r="BO861" s="157">
        <v>7.6097411999999995E-21</v>
      </c>
      <c r="BP861" s="157">
        <v>1.6208867E-5</v>
      </c>
      <c r="BQ861" s="157">
        <v>6.7723995999999995E-2</v>
      </c>
      <c r="BR861" s="157">
        <v>0</v>
      </c>
      <c r="BS861" s="157">
        <v>0</v>
      </c>
      <c r="BT861" s="157">
        <v>0</v>
      </c>
      <c r="BU861"/>
      <c r="BV861" s="155">
        <v>3.0291923E-5</v>
      </c>
      <c r="BW861" s="155">
        <v>7.3999956E-7</v>
      </c>
      <c r="BX861" s="155">
        <v>1.6752581000000001E-5</v>
      </c>
      <c r="BY861" s="155">
        <v>9.8136052000000003E-8</v>
      </c>
      <c r="BZ861" s="155">
        <v>9.4383400999999999E-7</v>
      </c>
      <c r="CA861" s="155">
        <v>2.4435158999999999E-7</v>
      </c>
      <c r="CB861" s="155">
        <v>2.6143160999999998E-10</v>
      </c>
      <c r="CC861" s="155">
        <v>2.6724463000000002E-7</v>
      </c>
      <c r="CD861" s="155">
        <v>5.4412723999999997E-8</v>
      </c>
      <c r="CE861" s="155">
        <v>8.2096728999999994E-8</v>
      </c>
      <c r="CF861" s="155">
        <v>0</v>
      </c>
      <c r="CG861" s="155">
        <v>1.6827972000000001E-17</v>
      </c>
      <c r="CH861" s="155">
        <v>1.0862251E-10</v>
      </c>
      <c r="CI861" s="155">
        <v>9.6096743E-7</v>
      </c>
      <c r="CJ861" s="155">
        <v>1.0144828E-5</v>
      </c>
      <c r="CK861" s="155">
        <v>3.1006764000000002E-9</v>
      </c>
      <c r="CL861" s="155">
        <v>0</v>
      </c>
      <c r="CM861"/>
      <c r="CN861" s="284">
        <v>9.0116625000000005E-11</v>
      </c>
      <c r="CO861" s="284">
        <v>0.60065018000000003</v>
      </c>
      <c r="CP861" s="284">
        <v>7.4114183E-3</v>
      </c>
      <c r="CQ861" s="284">
        <v>5.4667997999999999E-4</v>
      </c>
      <c r="CR861" s="284">
        <v>2.6527828000000001E-11</v>
      </c>
      <c r="CS861" s="284">
        <v>3.1091031000000001E-9</v>
      </c>
      <c r="CT861" s="284">
        <v>3.0707965999999998E-5</v>
      </c>
      <c r="CU861" s="284">
        <v>2.4248443000000002</v>
      </c>
      <c r="CV861" s="284">
        <v>2.5598598000000001E-6</v>
      </c>
      <c r="CW861" s="284">
        <v>6.9731040000000003E-5</v>
      </c>
      <c r="CX861"/>
      <c r="CY861"/>
      <c r="CZ861"/>
      <c r="DA861"/>
      <c r="DB861" s="245"/>
      <c r="DC861"/>
      <c r="DD861"/>
      <c r="DE861"/>
      <c r="DF861"/>
      <c r="DG861"/>
      <c r="DH861"/>
      <c r="DI861"/>
      <c r="DJ861"/>
      <c r="DK861"/>
      <c r="DL861"/>
    </row>
    <row r="862" spans="1:116" ht="13.8" customHeight="1">
      <c r="A862" t="s">
        <v>3570</v>
      </c>
      <c r="B862" s="188" t="s">
        <v>318</v>
      </c>
      <c r="C862" s="151" t="str">
        <f t="shared" si="206"/>
        <v>A.120.01.109</v>
      </c>
      <c r="D862" s="54" t="s">
        <v>335</v>
      </c>
      <c r="E862" s="150" t="s">
        <v>352</v>
      </c>
      <c r="F862" s="153" t="str">
        <f t="shared" si="207"/>
        <v>Semichemical fluting</v>
      </c>
      <c r="G862" s="154">
        <f t="shared" si="208"/>
        <v>0.47128771333333341</v>
      </c>
      <c r="H862"/>
      <c r="I862"/>
      <c r="J862" s="227">
        <f t="shared" si="202"/>
        <v>0.11033876948758267</v>
      </c>
      <c r="K862"/>
      <c r="L862" s="280">
        <f t="shared" si="203"/>
        <v>9.1373146662000002E-3</v>
      </c>
      <c r="M862" s="280">
        <f t="shared" si="204"/>
        <v>2.3424727915000002E-2</v>
      </c>
      <c r="N862" s="281">
        <f t="shared" si="205"/>
        <v>7.0835699063826708E-3</v>
      </c>
      <c r="O862" s="280">
        <v>7.0693157000000006E-2</v>
      </c>
      <c r="P862" s="286">
        <v>8.4181260999999993E-3</v>
      </c>
      <c r="Q862" s="286">
        <v>1.4362600999999999E-2</v>
      </c>
      <c r="R862" s="286">
        <v>6.8639206000000001E-3</v>
      </c>
      <c r="S862" s="219">
        <v>2.1827798E-3</v>
      </c>
      <c r="T862" s="286">
        <v>3.8596282000000001E-6</v>
      </c>
      <c r="U862" s="286">
        <v>8.6754638000000002E-5</v>
      </c>
      <c r="V862" s="286">
        <v>9.7066089000000006E-5</v>
      </c>
      <c r="W862" s="219">
        <v>1.2936352E-4</v>
      </c>
      <c r="X862" s="219">
        <v>5.3274604999999997E-4</v>
      </c>
      <c r="Y862" s="219">
        <v>6.9526865999999998E-3</v>
      </c>
      <c r="Z862" s="286">
        <v>1.4188676E-5</v>
      </c>
      <c r="AA862" s="286">
        <v>1.5197773000000001E-6</v>
      </c>
      <c r="AB862" s="286">
        <v>9.0826716000000002E-12</v>
      </c>
      <c r="AC862"/>
      <c r="AD862" s="227">
        <f t="shared" si="197"/>
        <v>7.0693157000000006E-2</v>
      </c>
      <c r="AE862" s="227">
        <f t="shared" si="198"/>
        <v>3.2015107855200002E-2</v>
      </c>
      <c r="AF862" s="227">
        <f t="shared" si="199"/>
        <v>2.2879312966300001E-2</v>
      </c>
      <c r="AG862" s="227">
        <f t="shared" si="200"/>
        <v>2.3424727915000002E-2</v>
      </c>
      <c r="AH862" s="227">
        <f t="shared" si="201"/>
        <v>7.0820501290826711E-3</v>
      </c>
      <c r="AI862"/>
      <c r="AJ862">
        <v>4.5310256999999998</v>
      </c>
      <c r="AK862" s="155">
        <v>3.4883131999999999</v>
      </c>
      <c r="AL862" s="155">
        <v>0.56480193000000001</v>
      </c>
      <c r="AM862" s="155">
        <v>0</v>
      </c>
      <c r="AN862" s="155">
        <v>0.12911882</v>
      </c>
      <c r="AO862" s="155">
        <v>0.23651991999999999</v>
      </c>
      <c r="AP862" s="155">
        <v>0.11227185000000001</v>
      </c>
      <c r="AQ862"/>
      <c r="AR862" s="156">
        <v>1.189697E-2</v>
      </c>
      <c r="AS862" s="156">
        <v>1.131251E-2</v>
      </c>
      <c r="AT862" s="156">
        <v>4.6672971000000002E-4</v>
      </c>
      <c r="AU862" s="156">
        <v>1.1773030999999999E-4</v>
      </c>
      <c r="AV862" s="282">
        <f t="shared" si="194"/>
        <v>6.7820802709729997E-7</v>
      </c>
      <c r="AW862" s="282">
        <f t="shared" si="195"/>
        <v>1.7260713854502701E-9</v>
      </c>
      <c r="AX862" s="283">
        <f t="shared" si="196"/>
        <v>1.6488839356999997E-2</v>
      </c>
      <c r="AY862" s="157">
        <v>4.3739933999999997E-7</v>
      </c>
      <c r="AZ862" s="157">
        <v>1.3197405E-9</v>
      </c>
      <c r="BA862" s="157">
        <v>3.6057134999999998E-14</v>
      </c>
      <c r="BB862" s="157">
        <v>1.2832921000000001E-12</v>
      </c>
      <c r="BC862" s="157">
        <v>0</v>
      </c>
      <c r="BD862" s="157">
        <v>8.8853327999999996E-10</v>
      </c>
      <c r="BE862" s="157">
        <v>2.3988097000000003E-7</v>
      </c>
      <c r="BF862" s="157">
        <v>1.2846396999999999E-10</v>
      </c>
      <c r="BG862" s="157">
        <v>2.4993501000000002E-10</v>
      </c>
      <c r="BH862" s="157">
        <v>2.7226041999999999E-11</v>
      </c>
      <c r="BI862" s="157">
        <v>3.7391771000000001E-13</v>
      </c>
      <c r="BJ862" s="157">
        <v>4.9418333000000003E-14</v>
      </c>
      <c r="BK862" s="157">
        <v>2.0858475E-13</v>
      </c>
      <c r="BL862" s="157">
        <v>3.7885509999999997E-14</v>
      </c>
      <c r="BM862" s="157">
        <v>1.7732541999999999E-12</v>
      </c>
      <c r="BN862" s="157">
        <v>3.6127270999999997E-11</v>
      </c>
      <c r="BO862" s="157">
        <v>1.2270236000000001E-20</v>
      </c>
      <c r="BP862" s="157">
        <v>1.2769357000000001E-5</v>
      </c>
      <c r="BQ862" s="157">
        <v>1.6476069999999999E-2</v>
      </c>
      <c r="BR862" s="157">
        <v>0</v>
      </c>
      <c r="BS862" s="157">
        <v>0</v>
      </c>
      <c r="BT862" s="157">
        <v>0</v>
      </c>
      <c r="BU862"/>
      <c r="BV862" s="155">
        <v>2.6905503999999999E-5</v>
      </c>
      <c r="BW862" s="155">
        <v>2.0060920999999999E-6</v>
      </c>
      <c r="BX862" s="155">
        <v>1.3140752E-5</v>
      </c>
      <c r="BY862" s="155">
        <v>1.1899569999999999E-8</v>
      </c>
      <c r="BZ862" s="155">
        <v>2.6698624E-6</v>
      </c>
      <c r="CA862" s="155">
        <v>1.6773011E-6</v>
      </c>
      <c r="CB862" s="155">
        <v>1.5899244999999999E-7</v>
      </c>
      <c r="CC862" s="155">
        <v>8.4451361999999999E-7</v>
      </c>
      <c r="CD862" s="155">
        <v>9.4694580000000007E-9</v>
      </c>
      <c r="CE862" s="155">
        <v>6.2283760000000007E-8</v>
      </c>
      <c r="CF862" s="155">
        <v>0</v>
      </c>
      <c r="CG862" s="155">
        <v>2.7134061E-17</v>
      </c>
      <c r="CH862" s="155">
        <v>2.2217264000000001E-13</v>
      </c>
      <c r="CI862" s="155">
        <v>1.3916783999999999E-6</v>
      </c>
      <c r="CJ862" s="155">
        <v>4.9276595000000003E-6</v>
      </c>
      <c r="CK862" s="155">
        <v>4.9994674999999999E-9</v>
      </c>
      <c r="CL862" s="155">
        <v>0</v>
      </c>
      <c r="CM862"/>
      <c r="CN862" s="284">
        <v>1.8804994999999999E-13</v>
      </c>
      <c r="CO862" s="284">
        <v>0.47126050000000003</v>
      </c>
      <c r="CP862" s="284">
        <v>2.3434897E-2</v>
      </c>
      <c r="CQ862" s="284">
        <v>1.5001526E-3</v>
      </c>
      <c r="CR862" s="284">
        <v>2.2394437999999999E-11</v>
      </c>
      <c r="CS862" s="284">
        <v>2.6496640000000002E-9</v>
      </c>
      <c r="CT862" s="284">
        <v>5.8483039000000002E-5</v>
      </c>
      <c r="CU862" s="284">
        <v>0.1030335</v>
      </c>
      <c r="CV862" s="284">
        <v>1.8259331000000001E-5</v>
      </c>
      <c r="CW862" s="284">
        <v>3.2342131000000001E-4</v>
      </c>
      <c r="CX862"/>
      <c r="CY862"/>
      <c r="CZ862"/>
      <c r="DA862"/>
      <c r="DB862" s="245"/>
      <c r="DC862"/>
      <c r="DD862"/>
      <c r="DE862"/>
      <c r="DF862"/>
      <c r="DG862"/>
      <c r="DH862"/>
      <c r="DI862"/>
      <c r="DJ862"/>
      <c r="DK862"/>
      <c r="DL862"/>
    </row>
    <row r="863" spans="1:116" ht="13.8" customHeight="1">
      <c r="A863" t="s">
        <v>3571</v>
      </c>
      <c r="B863" s="188" t="s">
        <v>318</v>
      </c>
      <c r="C863" s="151" t="str">
        <f t="shared" si="206"/>
        <v>A.120.01.110</v>
      </c>
      <c r="D863" s="54" t="s">
        <v>335</v>
      </c>
      <c r="E863" s="150" t="s">
        <v>352</v>
      </c>
      <c r="F863" s="153" t="str">
        <f t="shared" si="207"/>
        <v>Semichemical fluting - FCS or wood waste based</v>
      </c>
      <c r="G863" s="154">
        <f t="shared" si="208"/>
        <v>0.47128771333333341</v>
      </c>
      <c r="H863"/>
      <c r="I863"/>
      <c r="J863" s="227">
        <f t="shared" si="202"/>
        <v>0.11033876948758267</v>
      </c>
      <c r="K863"/>
      <c r="L863" s="280">
        <f t="shared" si="203"/>
        <v>9.1373146662000002E-3</v>
      </c>
      <c r="M863" s="280">
        <f t="shared" si="204"/>
        <v>2.3424727915000002E-2</v>
      </c>
      <c r="N863" s="281">
        <f t="shared" si="205"/>
        <v>7.0835699063826708E-3</v>
      </c>
      <c r="O863" s="280">
        <v>7.0693157000000006E-2</v>
      </c>
      <c r="P863" s="286">
        <v>8.4181260999999993E-3</v>
      </c>
      <c r="Q863" s="286">
        <v>1.4362600999999999E-2</v>
      </c>
      <c r="R863" s="286">
        <v>6.8639206000000001E-3</v>
      </c>
      <c r="S863" s="219">
        <v>2.1827798E-3</v>
      </c>
      <c r="T863" s="286">
        <v>3.8596282000000001E-6</v>
      </c>
      <c r="U863" s="286">
        <v>8.6754638000000002E-5</v>
      </c>
      <c r="V863" s="286">
        <v>9.7066089000000006E-5</v>
      </c>
      <c r="W863" s="219">
        <v>1.2936352E-4</v>
      </c>
      <c r="X863" s="219">
        <v>5.3274604999999997E-4</v>
      </c>
      <c r="Y863" s="219">
        <v>6.9526865999999998E-3</v>
      </c>
      <c r="Z863" s="286">
        <v>1.4188676E-5</v>
      </c>
      <c r="AA863" s="286">
        <v>1.5197773000000001E-6</v>
      </c>
      <c r="AB863" s="286">
        <v>9.0826716000000002E-12</v>
      </c>
      <c r="AC863"/>
      <c r="AD863" s="227">
        <f t="shared" si="197"/>
        <v>7.0693157000000006E-2</v>
      </c>
      <c r="AE863" s="227">
        <f t="shared" si="198"/>
        <v>3.2015107855200002E-2</v>
      </c>
      <c r="AF863" s="227">
        <f t="shared" si="199"/>
        <v>2.2879312966300001E-2</v>
      </c>
      <c r="AG863" s="227">
        <f t="shared" si="200"/>
        <v>2.3424727915000002E-2</v>
      </c>
      <c r="AH863" s="227">
        <f t="shared" si="201"/>
        <v>7.0820501290826711E-3</v>
      </c>
      <c r="AI863"/>
      <c r="AJ863">
        <v>4.5310256999999998</v>
      </c>
      <c r="AK863" s="155">
        <v>3.4883131999999999</v>
      </c>
      <c r="AL863" s="155">
        <v>0.56480193000000001</v>
      </c>
      <c r="AM863" s="155">
        <v>0</v>
      </c>
      <c r="AN863" s="155">
        <v>0.12911882</v>
      </c>
      <c r="AO863" s="155">
        <v>0.23651991999999999</v>
      </c>
      <c r="AP863" s="155">
        <v>0.11227185000000001</v>
      </c>
      <c r="AQ863"/>
      <c r="AR863" s="156">
        <v>1.189697E-2</v>
      </c>
      <c r="AS863" s="156">
        <v>1.131251E-2</v>
      </c>
      <c r="AT863" s="156">
        <v>4.6672971000000002E-4</v>
      </c>
      <c r="AU863" s="156">
        <v>1.1773030999999999E-4</v>
      </c>
      <c r="AV863" s="282">
        <f t="shared" si="194"/>
        <v>6.7820802709729997E-7</v>
      </c>
      <c r="AW863" s="282">
        <f t="shared" si="195"/>
        <v>1.7260713854502701E-9</v>
      </c>
      <c r="AX863" s="283">
        <f t="shared" si="196"/>
        <v>1.6488839356999997E-2</v>
      </c>
      <c r="AY863" s="157">
        <v>4.3739933999999997E-7</v>
      </c>
      <c r="AZ863" s="157">
        <v>1.3197405E-9</v>
      </c>
      <c r="BA863" s="157">
        <v>3.6057134999999998E-14</v>
      </c>
      <c r="BB863" s="157">
        <v>1.2832921000000001E-12</v>
      </c>
      <c r="BC863" s="157">
        <v>0</v>
      </c>
      <c r="BD863" s="157">
        <v>8.8853327999999996E-10</v>
      </c>
      <c r="BE863" s="157">
        <v>2.3988097000000003E-7</v>
      </c>
      <c r="BF863" s="157">
        <v>1.2846396999999999E-10</v>
      </c>
      <c r="BG863" s="157">
        <v>2.4993501000000002E-10</v>
      </c>
      <c r="BH863" s="157">
        <v>2.7226041999999999E-11</v>
      </c>
      <c r="BI863" s="157">
        <v>3.7391771000000001E-13</v>
      </c>
      <c r="BJ863" s="157">
        <v>4.9418333000000003E-14</v>
      </c>
      <c r="BK863" s="157">
        <v>2.0858475E-13</v>
      </c>
      <c r="BL863" s="157">
        <v>3.7885509999999997E-14</v>
      </c>
      <c r="BM863" s="157">
        <v>1.7732541999999999E-12</v>
      </c>
      <c r="BN863" s="157">
        <v>3.6127270999999997E-11</v>
      </c>
      <c r="BO863" s="157">
        <v>1.2270236000000001E-20</v>
      </c>
      <c r="BP863" s="157">
        <v>1.2769357000000001E-5</v>
      </c>
      <c r="BQ863" s="157">
        <v>1.6476069999999999E-2</v>
      </c>
      <c r="BR863" s="157">
        <v>0</v>
      </c>
      <c r="BS863" s="157">
        <v>0</v>
      </c>
      <c r="BT863" s="157">
        <v>0</v>
      </c>
      <c r="BU863"/>
      <c r="BV863" s="155">
        <v>2.6905503999999999E-5</v>
      </c>
      <c r="BW863" s="155">
        <v>2.0060920999999999E-6</v>
      </c>
      <c r="BX863" s="155">
        <v>1.3140752E-5</v>
      </c>
      <c r="BY863" s="155">
        <v>1.1899569999999999E-8</v>
      </c>
      <c r="BZ863" s="155">
        <v>2.6698624E-6</v>
      </c>
      <c r="CA863" s="155">
        <v>1.6773011E-6</v>
      </c>
      <c r="CB863" s="155">
        <v>1.5899244999999999E-7</v>
      </c>
      <c r="CC863" s="155">
        <v>8.4451361999999999E-7</v>
      </c>
      <c r="CD863" s="155">
        <v>9.4694580000000007E-9</v>
      </c>
      <c r="CE863" s="155">
        <v>6.2283760000000007E-8</v>
      </c>
      <c r="CF863" s="155">
        <v>0</v>
      </c>
      <c r="CG863" s="155">
        <v>2.7134061E-17</v>
      </c>
      <c r="CH863" s="155">
        <v>2.2217264000000001E-13</v>
      </c>
      <c r="CI863" s="155">
        <v>1.3916783999999999E-6</v>
      </c>
      <c r="CJ863" s="155">
        <v>4.9276595000000003E-6</v>
      </c>
      <c r="CK863" s="155">
        <v>4.9994674999999999E-9</v>
      </c>
      <c r="CL863" s="155">
        <v>0</v>
      </c>
      <c r="CM863"/>
      <c r="CN863" s="284">
        <v>1.8804994999999999E-13</v>
      </c>
      <c r="CO863" s="284">
        <v>0.47126050000000003</v>
      </c>
      <c r="CP863" s="284">
        <v>2.3434897E-2</v>
      </c>
      <c r="CQ863" s="284">
        <v>1.5001526E-3</v>
      </c>
      <c r="CR863" s="284">
        <v>2.2394437999999999E-11</v>
      </c>
      <c r="CS863" s="284">
        <v>2.6496640000000002E-9</v>
      </c>
      <c r="CT863" s="284">
        <v>5.8483039000000002E-5</v>
      </c>
      <c r="CU863" s="284">
        <v>0.1030335</v>
      </c>
      <c r="CV863" s="284">
        <v>1.8259331000000001E-5</v>
      </c>
      <c r="CW863" s="284">
        <v>3.2342131000000001E-4</v>
      </c>
      <c r="CX863"/>
      <c r="CY863"/>
      <c r="CZ863"/>
      <c r="DA863"/>
      <c r="DB863" s="245"/>
      <c r="DC863"/>
      <c r="DD863"/>
      <c r="DE863"/>
      <c r="DF863"/>
      <c r="DG863"/>
      <c r="DH863"/>
      <c r="DI863"/>
      <c r="DJ863"/>
      <c r="DK863"/>
      <c r="DL863"/>
    </row>
    <row r="864" spans="1:116" ht="13.8" customHeight="1">
      <c r="A864" t="s">
        <v>1357</v>
      </c>
      <c r="B864" s="188" t="s">
        <v>318</v>
      </c>
      <c r="C864" s="151" t="str">
        <f t="shared" si="206"/>
        <v>A.120.01.111</v>
      </c>
      <c r="D864" s="54" t="s">
        <v>335</v>
      </c>
      <c r="E864" s="150" t="s">
        <v>352</v>
      </c>
      <c r="F864" s="153" t="str">
        <f t="shared" si="207"/>
        <v>Folding Boxboard GC1</v>
      </c>
      <c r="G864" s="154">
        <f t="shared" si="208"/>
        <v>0.43692982666666669</v>
      </c>
      <c r="H864"/>
      <c r="I864"/>
      <c r="J864" s="227">
        <f t="shared" si="202"/>
        <v>0.10198256840537541</v>
      </c>
      <c r="K864"/>
      <c r="L864" s="280">
        <f t="shared" si="203"/>
        <v>1.0341481073E-2</v>
      </c>
      <c r="M864" s="280">
        <f t="shared" si="204"/>
        <v>1.5713254535000002E-2</v>
      </c>
      <c r="N864" s="281">
        <f t="shared" si="205"/>
        <v>1.0388358797375406E-2</v>
      </c>
      <c r="O864" s="280">
        <v>6.5539474E-2</v>
      </c>
      <c r="P864" s="219">
        <v>5.6354830000000002E-3</v>
      </c>
      <c r="Q864" s="286">
        <v>9.0596279000000005E-3</v>
      </c>
      <c r="R864" s="286">
        <v>8.2011471999999998E-3</v>
      </c>
      <c r="S864" s="219">
        <v>2.0143975E-3</v>
      </c>
      <c r="T864" s="286">
        <v>1.7618552999999999E-5</v>
      </c>
      <c r="U864" s="219">
        <v>1.0831782E-4</v>
      </c>
      <c r="V864" s="219">
        <v>5.712553E-4</v>
      </c>
      <c r="W864" s="219">
        <v>2.20254E-4</v>
      </c>
      <c r="X864" s="219">
        <v>4.3260601E-4</v>
      </c>
      <c r="Y864" s="219">
        <v>1.005617E-2</v>
      </c>
      <c r="Z864" s="286">
        <v>1.4282325000000001E-5</v>
      </c>
      <c r="AA864" s="219">
        <v>1.1193479E-4</v>
      </c>
      <c r="AB864" s="286">
        <v>7.3754058000000004E-12</v>
      </c>
      <c r="AC864"/>
      <c r="AD864" s="227">
        <f t="shared" si="197"/>
        <v>6.5539474E-2</v>
      </c>
      <c r="AE864" s="227">
        <f t="shared" si="198"/>
        <v>2.5607847273000001E-2</v>
      </c>
      <c r="AF864" s="227">
        <f t="shared" si="199"/>
        <v>1.5378300990000001E-2</v>
      </c>
      <c r="AG864" s="227">
        <f t="shared" si="200"/>
        <v>1.5713254535000002E-2</v>
      </c>
      <c r="AH864" s="227">
        <f t="shared" si="201"/>
        <v>1.0276424007375405E-2</v>
      </c>
      <c r="AI864"/>
      <c r="AJ864">
        <v>7.7914225999999998</v>
      </c>
      <c r="AK864" s="155">
        <v>6.1489644999999999</v>
      </c>
      <c r="AL864" s="155">
        <v>0.89967447</v>
      </c>
      <c r="AM864" s="155">
        <v>0</v>
      </c>
      <c r="AN864" s="155">
        <v>0.18643198999999999</v>
      </c>
      <c r="AO864" s="155">
        <v>0.37640140999999999</v>
      </c>
      <c r="AP864" s="155">
        <v>0.17995021</v>
      </c>
      <c r="AQ864"/>
      <c r="AR864" s="156">
        <v>1.0509060000000001E-2</v>
      </c>
      <c r="AS864" s="156">
        <v>9.7499839999999997E-3</v>
      </c>
      <c r="AT864" s="156">
        <v>4.1752479E-4</v>
      </c>
      <c r="AU864" s="156">
        <v>3.4155094000000002E-4</v>
      </c>
      <c r="AV864" s="282">
        <f t="shared" si="194"/>
        <v>5.8453141909700001E-7</v>
      </c>
      <c r="AW864" s="282">
        <f t="shared" si="195"/>
        <v>1.5441005702330699E-9</v>
      </c>
      <c r="AX864" s="283">
        <f t="shared" si="196"/>
        <v>4.7836266614999998E-2</v>
      </c>
      <c r="AY864" s="157">
        <v>4.0552809000000001E-7</v>
      </c>
      <c r="AZ864" s="157">
        <v>1.2235779E-9</v>
      </c>
      <c r="BA864" s="157">
        <v>3.3429809999999999E-14</v>
      </c>
      <c r="BB864" s="157">
        <v>1.3238485E-12</v>
      </c>
      <c r="BC864" s="157">
        <v>0</v>
      </c>
      <c r="BD864" s="157">
        <v>8.6893123999999996E-10</v>
      </c>
      <c r="BE864" s="157">
        <v>1.7801751E-7</v>
      </c>
      <c r="BF864" s="157">
        <v>1.2983514E-10</v>
      </c>
      <c r="BG864" s="157">
        <v>1.7940141999999999E-10</v>
      </c>
      <c r="BH864" s="157">
        <v>5.1871135999999998E-12</v>
      </c>
      <c r="BI864" s="157">
        <v>1.7867807E-16</v>
      </c>
      <c r="BJ864" s="157">
        <v>2.7952878999999999E-12</v>
      </c>
      <c r="BK864" s="157">
        <v>2.9695140999999999E-12</v>
      </c>
      <c r="BL864" s="157">
        <v>2.8414910999999998E-13</v>
      </c>
      <c r="BM864" s="157">
        <v>7.1634185000000001E-12</v>
      </c>
      <c r="BN864" s="157">
        <v>1.0840059E-10</v>
      </c>
      <c r="BO864" s="157">
        <v>1.6437035000000001E-14</v>
      </c>
      <c r="BP864" s="157">
        <v>2.0364614999999999E-5</v>
      </c>
      <c r="BQ864" s="157">
        <v>4.7815902E-2</v>
      </c>
      <c r="BR864" s="157">
        <v>0</v>
      </c>
      <c r="BS864" s="157">
        <v>0</v>
      </c>
      <c r="BT864" s="157">
        <v>0</v>
      </c>
      <c r="BU864"/>
      <c r="BV864" s="155">
        <v>2.7572393000000001E-5</v>
      </c>
      <c r="BW864" s="155">
        <v>1.4975259999999999E-6</v>
      </c>
      <c r="BX864" s="155">
        <v>1.2182763E-5</v>
      </c>
      <c r="BY864" s="155">
        <v>6.8296573999999996E-8</v>
      </c>
      <c r="BZ864" s="155">
        <v>2.2217715E-6</v>
      </c>
      <c r="CA864" s="155">
        <v>5.1276011999999995E-7</v>
      </c>
      <c r="CB864" s="155">
        <v>6.6154398999999996E-9</v>
      </c>
      <c r="CC864" s="155">
        <v>7.7799977000000002E-7</v>
      </c>
      <c r="CD864" s="155">
        <v>2.8972422999999999E-8</v>
      </c>
      <c r="CE864" s="155">
        <v>8.2816656000000003E-8</v>
      </c>
      <c r="CF864" s="155">
        <v>0</v>
      </c>
      <c r="CG864" s="155">
        <v>3.6348407E-11</v>
      </c>
      <c r="CH864" s="155">
        <v>5.3629010000000005E-10</v>
      </c>
      <c r="CI864" s="155">
        <v>1.6182705999999999E-6</v>
      </c>
      <c r="CJ864" s="155">
        <v>8.5699679000000001E-6</v>
      </c>
      <c r="CK864" s="155">
        <v>4.0608004E-9</v>
      </c>
      <c r="CL864" s="155">
        <v>0</v>
      </c>
      <c r="CM864"/>
      <c r="CN864" s="284">
        <v>4.5211854E-10</v>
      </c>
      <c r="CO864" s="284">
        <v>0.43688935000000001</v>
      </c>
      <c r="CP864" s="284">
        <v>2.1622862999999999E-2</v>
      </c>
      <c r="CQ864" s="284">
        <v>1.1421521E-3</v>
      </c>
      <c r="CR864" s="284">
        <v>2.7810492999999999E-11</v>
      </c>
      <c r="CS864" s="284">
        <v>3.2802719000000001E-9</v>
      </c>
      <c r="CT864" s="284">
        <v>6.4393188999999995E-5</v>
      </c>
      <c r="CU864" s="284">
        <v>1.4647418000000001</v>
      </c>
      <c r="CV864" s="284">
        <v>3.4767141999999999E-6</v>
      </c>
      <c r="CW864" s="284">
        <v>1.8032513E-4</v>
      </c>
      <c r="CX864"/>
      <c r="CY864"/>
      <c r="CZ864"/>
      <c r="DA864"/>
      <c r="DB864" s="245"/>
      <c r="DC864"/>
      <c r="DD864"/>
      <c r="DE864"/>
      <c r="DF864"/>
      <c r="DG864"/>
      <c r="DH864"/>
      <c r="DI864"/>
      <c r="DJ864"/>
      <c r="DK864"/>
      <c r="DL864"/>
    </row>
    <row r="865" spans="1:116" ht="13.8" customHeight="1">
      <c r="A865" t="s">
        <v>1358</v>
      </c>
      <c r="B865" s="188" t="s">
        <v>318</v>
      </c>
      <c r="C865" s="151" t="str">
        <f t="shared" si="206"/>
        <v>A.120.01.112</v>
      </c>
      <c r="D865" s="54" t="s">
        <v>335</v>
      </c>
      <c r="E865" s="150" t="s">
        <v>352</v>
      </c>
      <c r="F865" s="153" t="str">
        <f t="shared" si="207"/>
        <v>Folding Boxboard GC2 or GC3</v>
      </c>
      <c r="G865" s="154">
        <f t="shared" si="208"/>
        <v>0.58118776000000005</v>
      </c>
      <c r="H865"/>
      <c r="I865"/>
      <c r="J865" s="227">
        <f t="shared" si="202"/>
        <v>0.12916382751939104</v>
      </c>
      <c r="K865"/>
      <c r="L865" s="280">
        <f t="shared" si="203"/>
        <v>1.1738477209000002E-2</v>
      </c>
      <c r="M865" s="280">
        <f t="shared" si="204"/>
        <v>1.7792721503E-2</v>
      </c>
      <c r="N865" s="281">
        <f t="shared" si="205"/>
        <v>1.2454464807391038E-2</v>
      </c>
      <c r="O865" s="280">
        <v>8.7178164000000002E-2</v>
      </c>
      <c r="P865" s="286">
        <v>6.5365179999999998E-3</v>
      </c>
      <c r="Q865" s="286">
        <v>1.0095731E-2</v>
      </c>
      <c r="R865" s="286">
        <v>9.1935251000000006E-3</v>
      </c>
      <c r="S865" s="219">
        <v>2.3993590000000002E-3</v>
      </c>
      <c r="T865" s="286">
        <v>2.6005649000000001E-5</v>
      </c>
      <c r="U865" s="219">
        <v>1.1958746E-4</v>
      </c>
      <c r="V865" s="219">
        <v>7.1170317999999998E-4</v>
      </c>
      <c r="W865" s="219">
        <v>2.747534E-4</v>
      </c>
      <c r="X865" s="219">
        <v>4.3352301999999998E-4</v>
      </c>
      <c r="Y865" s="219">
        <v>1.2067774E-2</v>
      </c>
      <c r="Z865" s="286">
        <v>1.5246303E-5</v>
      </c>
      <c r="AA865" s="219">
        <v>1.119374E-4</v>
      </c>
      <c r="AB865" s="286">
        <v>7.3910397000000006E-12</v>
      </c>
      <c r="AC865"/>
      <c r="AD865" s="227">
        <f t="shared" si="197"/>
        <v>8.7178164000000002E-2</v>
      </c>
      <c r="AE865" s="227">
        <f t="shared" si="198"/>
        <v>2.9082429389000002E-2</v>
      </c>
      <c r="AF865" s="227">
        <f t="shared" si="199"/>
        <v>1.7455889580000002E-2</v>
      </c>
      <c r="AG865" s="227">
        <f t="shared" si="200"/>
        <v>1.7792721502999997E-2</v>
      </c>
      <c r="AH865" s="227">
        <f t="shared" si="201"/>
        <v>1.2342527407391038E-2</v>
      </c>
      <c r="AI865"/>
      <c r="AJ865">
        <v>10.343837000000001</v>
      </c>
      <c r="AK865" s="155">
        <v>8.2345948</v>
      </c>
      <c r="AL865" s="155">
        <v>1.1621622</v>
      </c>
      <c r="AM865" s="155">
        <v>0</v>
      </c>
      <c r="AN865" s="155">
        <v>0.23387889000000001</v>
      </c>
      <c r="AO865" s="155">
        <v>0.48086071000000002</v>
      </c>
      <c r="AP865" s="155">
        <v>0.23233998</v>
      </c>
      <c r="AQ865"/>
      <c r="AR865" s="156">
        <v>1.3322209E-2</v>
      </c>
      <c r="AS865" s="156">
        <v>1.2323929000000001E-2</v>
      </c>
      <c r="AT865" s="156">
        <v>5.3493878000000002E-4</v>
      </c>
      <c r="AU865" s="156">
        <v>4.6334114999999998E-4</v>
      </c>
      <c r="AV865" s="282">
        <f t="shared" si="194"/>
        <v>7.3884465251630015E-7</v>
      </c>
      <c r="AW865" s="282">
        <f t="shared" si="195"/>
        <v>1.97832386927921E-9</v>
      </c>
      <c r="AX865" s="283">
        <f t="shared" si="196"/>
        <v>6.4893718276000004E-2</v>
      </c>
      <c r="AY865" s="157">
        <v>5.3941236000000002E-7</v>
      </c>
      <c r="AZ865" s="157">
        <v>1.6275395E-9</v>
      </c>
      <c r="BA865" s="157">
        <v>4.4466598999999999E-14</v>
      </c>
      <c r="BB865" s="157">
        <v>1.3260575000000001E-12</v>
      </c>
      <c r="BC865" s="157">
        <v>0</v>
      </c>
      <c r="BD865" s="157">
        <v>9.1120000000000002E-10</v>
      </c>
      <c r="BE865" s="157">
        <v>1.9837941999999999E-7</v>
      </c>
      <c r="BF865" s="157">
        <v>1.3782401E-10</v>
      </c>
      <c r="BG865" s="157">
        <v>2.0006574000000001E-10</v>
      </c>
      <c r="BH865" s="157">
        <v>5.1918878999999996E-12</v>
      </c>
      <c r="BI865" s="157">
        <v>2.8105120999999998E-16</v>
      </c>
      <c r="BJ865" s="157">
        <v>3.5253216999999999E-12</v>
      </c>
      <c r="BK865" s="157">
        <v>3.7493402999999996E-12</v>
      </c>
      <c r="BL865" s="157">
        <v>3.5822222999999998E-13</v>
      </c>
      <c r="BM865" s="157">
        <v>9.1361888000000006E-12</v>
      </c>
      <c r="BN865" s="157">
        <v>1.3121026999999999E-10</v>
      </c>
      <c r="BO865" s="157">
        <v>2.5099499E-14</v>
      </c>
      <c r="BP865" s="157">
        <v>2.5812276000000001E-5</v>
      </c>
      <c r="BQ865" s="157">
        <v>6.4867906000000003E-2</v>
      </c>
      <c r="BR865" s="157">
        <v>0</v>
      </c>
      <c r="BS865" s="157">
        <v>0</v>
      </c>
      <c r="BT865" s="157">
        <v>0</v>
      </c>
      <c r="BU865"/>
      <c r="BV865" s="155">
        <v>3.5131910999999998E-5</v>
      </c>
      <c r="BW865" s="155">
        <v>1.6462891000000001E-6</v>
      </c>
      <c r="BX865" s="155">
        <v>1.6205057000000001E-5</v>
      </c>
      <c r="BY865" s="155">
        <v>8.5161730000000005E-8</v>
      </c>
      <c r="BZ865" s="155">
        <v>2.4835545999999999E-6</v>
      </c>
      <c r="CA865" s="155">
        <v>5.2544879000000004E-7</v>
      </c>
      <c r="CB865" s="155">
        <v>6.6161655000000001E-9</v>
      </c>
      <c r="CC865" s="155">
        <v>7.9679363000000002E-7</v>
      </c>
      <c r="CD865" s="155">
        <v>4.0795060000000002E-8</v>
      </c>
      <c r="CE865" s="155">
        <v>9.3276889000000003E-8</v>
      </c>
      <c r="CF865" s="155">
        <v>0</v>
      </c>
      <c r="CG865" s="155">
        <v>5.5504341000000001E-11</v>
      </c>
      <c r="CH865" s="155">
        <v>5.3629047999999998E-10</v>
      </c>
      <c r="CI865" s="155">
        <v>1.8164993000000001E-6</v>
      </c>
      <c r="CJ865" s="155">
        <v>1.1427757E-5</v>
      </c>
      <c r="CK865" s="155">
        <v>4.0694532999999996E-9</v>
      </c>
      <c r="CL865" s="155">
        <v>0</v>
      </c>
      <c r="CM865"/>
      <c r="CN865" s="284">
        <v>4.5211886000000003E-10</v>
      </c>
      <c r="CO865" s="284">
        <v>0.58113652000000005</v>
      </c>
      <c r="CP865" s="284">
        <v>2.1983795E-2</v>
      </c>
      <c r="CQ865" s="284">
        <v>1.2467754E-3</v>
      </c>
      <c r="CR865" s="284">
        <v>3.0718593E-11</v>
      </c>
      <c r="CS865" s="284">
        <v>3.6188250000000001E-9</v>
      </c>
      <c r="CT865" s="284">
        <v>7.4177292000000004E-5</v>
      </c>
      <c r="CU865" s="284">
        <v>1.8493723</v>
      </c>
      <c r="CV865" s="284">
        <v>3.4799156000000002E-6</v>
      </c>
      <c r="CW865" s="284">
        <v>1.8471467999999999E-4</v>
      </c>
      <c r="CX865"/>
      <c r="CY865"/>
      <c r="CZ865"/>
      <c r="DA865"/>
      <c r="DB865" s="245"/>
      <c r="DC865"/>
      <c r="DD865"/>
      <c r="DE865"/>
      <c r="DF865"/>
      <c r="DG865"/>
      <c r="DH865"/>
      <c r="DI865"/>
      <c r="DJ865"/>
      <c r="DK865"/>
      <c r="DL865"/>
    </row>
    <row r="866" spans="1:116" ht="13.8" customHeight="1">
      <c r="A866" t="s">
        <v>3572</v>
      </c>
      <c r="B866" s="188" t="s">
        <v>318</v>
      </c>
      <c r="C866" s="151" t="str">
        <f t="shared" si="206"/>
        <v>A.120.01.113</v>
      </c>
      <c r="D866" s="54" t="s">
        <v>335</v>
      </c>
      <c r="E866" s="150" t="s">
        <v>352</v>
      </c>
      <c r="F866" s="153" t="str">
        <f t="shared" si="207"/>
        <v>Paper and board for (fat) food packaging</v>
      </c>
      <c r="G866" s="154">
        <f t="shared" si="208"/>
        <v>0.3942850533333333</v>
      </c>
      <c r="H866"/>
      <c r="I866"/>
      <c r="J866" s="227">
        <f t="shared" si="202"/>
        <v>9.3750845893308801E-2</v>
      </c>
      <c r="K866"/>
      <c r="L866" s="280">
        <f t="shared" si="203"/>
        <v>1.0060325641E-2</v>
      </c>
      <c r="M866" s="280">
        <f t="shared" si="204"/>
        <v>1.4884516285000001E-2</v>
      </c>
      <c r="N866" s="281">
        <f t="shared" si="205"/>
        <v>9.6632459673088016E-3</v>
      </c>
      <c r="O866" s="280">
        <v>5.9142757999999997E-2</v>
      </c>
      <c r="P866" s="219">
        <v>5.3407493000000002E-3</v>
      </c>
      <c r="Q866" s="286">
        <v>8.8245440999999997E-3</v>
      </c>
      <c r="R866" s="286">
        <v>7.9705738999999998E-3</v>
      </c>
      <c r="S866" s="219">
        <v>1.979991E-3</v>
      </c>
      <c r="T866" s="286">
        <v>1.5366749E-5</v>
      </c>
      <c r="U866" s="286">
        <v>9.4393991999999996E-5</v>
      </c>
      <c r="V866" s="219">
        <v>2.7816517E-4</v>
      </c>
      <c r="W866" s="219">
        <v>2.0599632000000001E-4</v>
      </c>
      <c r="X866" s="219">
        <v>4.2869928000000002E-4</v>
      </c>
      <c r="Y866" s="219">
        <v>9.3453259999999993E-3</v>
      </c>
      <c r="Z866" s="286">
        <v>1.2358434999999999E-5</v>
      </c>
      <c r="AA866" s="219">
        <v>1.1192364E-4</v>
      </c>
      <c r="AB866" s="286">
        <v>7.3088008999999994E-12</v>
      </c>
      <c r="AC866"/>
      <c r="AD866" s="227">
        <f t="shared" si="197"/>
        <v>5.9142757999999997E-2</v>
      </c>
      <c r="AE866" s="227">
        <f t="shared" si="198"/>
        <v>2.4503784211000003E-2</v>
      </c>
      <c r="AF866" s="227">
        <f t="shared" si="199"/>
        <v>1.4555382210000002E-2</v>
      </c>
      <c r="AG866" s="227">
        <f t="shared" si="200"/>
        <v>1.4884516285E-2</v>
      </c>
      <c r="AH866" s="227">
        <f t="shared" si="201"/>
        <v>9.5513223273088008E-3</v>
      </c>
      <c r="AI866"/>
      <c r="AJ866">
        <v>7.1111417000000001</v>
      </c>
      <c r="AK866" s="155">
        <v>5.5661166</v>
      </c>
      <c r="AL866" s="155">
        <v>0.84569901000000003</v>
      </c>
      <c r="AM866" s="155">
        <v>0</v>
      </c>
      <c r="AN866" s="155">
        <v>0.17660424999999999</v>
      </c>
      <c r="AO866" s="155">
        <v>0.35356490000000002</v>
      </c>
      <c r="AP866" s="155">
        <v>0.16915699000000001</v>
      </c>
      <c r="AQ866"/>
      <c r="AR866" s="156">
        <v>9.6778742000000004E-3</v>
      </c>
      <c r="AS866" s="156">
        <v>8.9906064999999997E-3</v>
      </c>
      <c r="AT866" s="156">
        <v>3.8182287999999998E-4</v>
      </c>
      <c r="AU866" s="156">
        <v>3.0544483999999999E-4</v>
      </c>
      <c r="AV866" s="282">
        <f t="shared" si="194"/>
        <v>5.3900518774620005E-7</v>
      </c>
      <c r="AW866" s="282">
        <f t="shared" si="195"/>
        <v>1.4120668123426002E-9</v>
      </c>
      <c r="AX866" s="283">
        <f t="shared" si="196"/>
        <v>4.2779389565999998E-2</v>
      </c>
      <c r="AY866" s="157">
        <v>3.6595152000000003E-7</v>
      </c>
      <c r="AZ866" s="157">
        <v>1.1041657E-9</v>
      </c>
      <c r="BA866" s="157">
        <v>3.0167303999999999E-14</v>
      </c>
      <c r="BB866" s="157">
        <v>1.2671258000000001E-12</v>
      </c>
      <c r="BC866" s="157">
        <v>0</v>
      </c>
      <c r="BD866" s="157">
        <v>8.6197907999999999E-10</v>
      </c>
      <c r="BE866" s="157">
        <v>1.7212297000000001E-7</v>
      </c>
      <c r="BF866" s="157">
        <v>1.2832413E-10</v>
      </c>
      <c r="BG866" s="157">
        <v>1.7309552999999999E-10</v>
      </c>
      <c r="BH866" s="157">
        <v>5.1869894E-12</v>
      </c>
      <c r="BI866" s="157">
        <v>1.7708159999999999E-16</v>
      </c>
      <c r="BJ866" s="157">
        <v>5.8815821000000005E-13</v>
      </c>
      <c r="BK866" s="157">
        <v>6.0031574E-13</v>
      </c>
      <c r="BL866" s="157">
        <v>5.9207572000000003E-14</v>
      </c>
      <c r="BM866" s="157">
        <v>4.3719384000000003E-12</v>
      </c>
      <c r="BN866" s="157">
        <v>6.3079602000000006E-11</v>
      </c>
      <c r="BO866" s="157">
        <v>1.6437035000000001E-14</v>
      </c>
      <c r="BP866" s="157">
        <v>1.9088565999999999E-5</v>
      </c>
      <c r="BQ866" s="157">
        <v>4.2760301000000001E-2</v>
      </c>
      <c r="BR866" s="157">
        <v>0</v>
      </c>
      <c r="BS866" s="157">
        <v>0</v>
      </c>
      <c r="BT866" s="157">
        <v>0</v>
      </c>
      <c r="BU866"/>
      <c r="BV866" s="155">
        <v>2.5405547000000001E-5</v>
      </c>
      <c r="BW866" s="155">
        <v>1.4537665999999999E-6</v>
      </c>
      <c r="BX866" s="155">
        <v>1.0993713999999999E-5</v>
      </c>
      <c r="BY866" s="155">
        <v>3.3861624000000002E-8</v>
      </c>
      <c r="BZ866" s="155">
        <v>2.1588956999999998E-6</v>
      </c>
      <c r="CA866" s="155">
        <v>5.1219895999999998E-7</v>
      </c>
      <c r="CB866" s="155">
        <v>6.6123487000000002E-9</v>
      </c>
      <c r="CC866" s="155">
        <v>7.7715032000000004E-7</v>
      </c>
      <c r="CD866" s="155">
        <v>2.5351174999999999E-8</v>
      </c>
      <c r="CE866" s="155">
        <v>7.2565708000000002E-8</v>
      </c>
      <c r="CF866" s="155">
        <v>0</v>
      </c>
      <c r="CG866" s="155">
        <v>3.6348407E-11</v>
      </c>
      <c r="CH866" s="155">
        <v>4.2888858999999998E-10</v>
      </c>
      <c r="CI866" s="155">
        <v>1.5714057E-6</v>
      </c>
      <c r="CJ866" s="155">
        <v>7.7955365E-6</v>
      </c>
      <c r="CK866" s="155">
        <v>4.0240462E-9</v>
      </c>
      <c r="CL866" s="155">
        <v>0</v>
      </c>
      <c r="CM866"/>
      <c r="CN866" s="284">
        <v>3.6301716000000002E-10</v>
      </c>
      <c r="CO866" s="284">
        <v>0.39424654999999997</v>
      </c>
      <c r="CP866" s="284">
        <v>2.1593184000000001E-2</v>
      </c>
      <c r="CQ866" s="284">
        <v>1.1120843E-3</v>
      </c>
      <c r="CR866" s="284">
        <v>2.4486715999999999E-11</v>
      </c>
      <c r="CS866" s="284">
        <v>2.8943542000000001E-9</v>
      </c>
      <c r="CT866" s="284">
        <v>6.1830381000000005E-5</v>
      </c>
      <c r="CU866" s="284">
        <v>0.29647012</v>
      </c>
      <c r="CV866" s="284">
        <v>3.4766311E-6</v>
      </c>
      <c r="CW866" s="284">
        <v>1.8012776E-4</v>
      </c>
      <c r="CX866"/>
      <c r="CY866"/>
      <c r="CZ866"/>
      <c r="DA866"/>
      <c r="DB866" s="245"/>
      <c r="DC866"/>
      <c r="DD866"/>
      <c r="DE866"/>
      <c r="DF866"/>
      <c r="DG866"/>
      <c r="DH866"/>
      <c r="DI866"/>
      <c r="DJ866"/>
      <c r="DK866"/>
      <c r="DL866"/>
    </row>
    <row r="867" spans="1:116" ht="13.8" customHeight="1">
      <c r="A867" t="s">
        <v>1736</v>
      </c>
      <c r="B867" s="188" t="s">
        <v>318</v>
      </c>
      <c r="C867" s="151" t="str">
        <f t="shared" si="206"/>
        <v>A.120.01.114</v>
      </c>
      <c r="D867" s="54" t="s">
        <v>335</v>
      </c>
      <c r="E867" s="150" t="s">
        <v>352</v>
      </c>
      <c r="F867" s="153" t="str">
        <f t="shared" si="207"/>
        <v>Bamboo paper in Shenzhen produced in Sichuan proxi</v>
      </c>
      <c r="G867" s="154">
        <f t="shared" si="208"/>
        <v>0.26970565333333335</v>
      </c>
      <c r="H867"/>
      <c r="I867"/>
      <c r="J867" s="227">
        <f t="shared" si="202"/>
        <v>7.1813418305320981E-2</v>
      </c>
      <c r="K867"/>
      <c r="L867" s="280">
        <f t="shared" si="203"/>
        <v>1.0112823238E-2</v>
      </c>
      <c r="M867" s="280">
        <f t="shared" si="204"/>
        <v>1.3421034110999999E-2</v>
      </c>
      <c r="N867" s="281">
        <f t="shared" si="205"/>
        <v>7.8237129563209704E-3</v>
      </c>
      <c r="O867" s="280">
        <v>4.0455848000000003E-2</v>
      </c>
      <c r="P867" s="219">
        <v>3.3091662000000002E-3</v>
      </c>
      <c r="Q867" s="219">
        <v>8.3574870999999998E-3</v>
      </c>
      <c r="R867" s="219">
        <v>7.0570197000000001E-3</v>
      </c>
      <c r="S867" s="219">
        <v>2.8181565999999998E-3</v>
      </c>
      <c r="T867" s="286">
        <v>1.5161848000000001E-5</v>
      </c>
      <c r="U867" s="219">
        <v>2.2248508999999999E-4</v>
      </c>
      <c r="V867" s="219">
        <v>3.0117149999999999E-4</v>
      </c>
      <c r="W867" s="219">
        <v>3.5070624000000002E-4</v>
      </c>
      <c r="X867" s="219">
        <v>1.4148206E-3</v>
      </c>
      <c r="Y867" s="219">
        <v>7.4689706000000003E-3</v>
      </c>
      <c r="Z867" s="286">
        <v>3.8388710999999997E-5</v>
      </c>
      <c r="AA867" s="286">
        <v>4.0360921999999999E-6</v>
      </c>
      <c r="AB867" s="286">
        <v>2.4120969E-11</v>
      </c>
      <c r="AC867"/>
      <c r="AD867" s="227">
        <f t="shared" si="197"/>
        <v>4.0455848000000003E-2</v>
      </c>
      <c r="AE867" s="227">
        <f t="shared" si="198"/>
        <v>2.2080648037999997E-2</v>
      </c>
      <c r="AF867" s="227">
        <f t="shared" si="199"/>
        <v>1.1971860892199999E-2</v>
      </c>
      <c r="AG867" s="227">
        <f t="shared" si="200"/>
        <v>1.3421034111000001E-2</v>
      </c>
      <c r="AH867" s="227">
        <f t="shared" si="201"/>
        <v>7.8196768641209703E-3</v>
      </c>
      <c r="AI867"/>
      <c r="AJ867">
        <v>4.9569108999999996</v>
      </c>
      <c r="AK867" s="155">
        <v>3.7823441999999998</v>
      </c>
      <c r="AL867" s="155">
        <v>8.1190582999999997E-2</v>
      </c>
      <c r="AM867" s="155">
        <v>0</v>
      </c>
      <c r="AN867" s="155">
        <v>9.5555482999999997E-2</v>
      </c>
      <c r="AO867" s="155">
        <v>0.11882230000000001</v>
      </c>
      <c r="AP867" s="155">
        <v>0.87899841000000001</v>
      </c>
      <c r="AQ867"/>
      <c r="AR867" s="156">
        <v>7.1009204000000003E-3</v>
      </c>
      <c r="AS867" s="156">
        <v>6.5928894000000004E-3</v>
      </c>
      <c r="AT867" s="156">
        <v>2.8000156999999999E-4</v>
      </c>
      <c r="AU867" s="156">
        <v>2.2802945E-4</v>
      </c>
      <c r="AV867" s="282">
        <f t="shared" si="194"/>
        <v>3.9525716435839996E-7</v>
      </c>
      <c r="AW867" s="282">
        <f t="shared" si="195"/>
        <v>1.03550874666631E-9</v>
      </c>
      <c r="AX867" s="283">
        <f t="shared" si="196"/>
        <v>3.1936897432000004E-2</v>
      </c>
      <c r="AY867" s="157">
        <v>2.5035648000000002E-7</v>
      </c>
      <c r="AZ867" s="157">
        <v>7.5538706000000005E-10</v>
      </c>
      <c r="BA867" s="157">
        <v>2.0638168999999999E-14</v>
      </c>
      <c r="BB867" s="157">
        <v>3.6448879999999999E-12</v>
      </c>
      <c r="BC867" s="157">
        <v>0</v>
      </c>
      <c r="BD867" s="157">
        <v>9.0521683000000005E-10</v>
      </c>
      <c r="BE867" s="157">
        <v>1.4388789E-7</v>
      </c>
      <c r="BF867" s="157">
        <v>1.3105773000000001E-10</v>
      </c>
      <c r="BG867" s="157">
        <v>1.4268547000000001E-10</v>
      </c>
      <c r="BH867" s="157">
        <v>5.0270785999999996E-12</v>
      </c>
      <c r="BI867" s="157">
        <v>5.8007731000000004E-16</v>
      </c>
      <c r="BJ867" s="157">
        <v>6.6658901999999999E-13</v>
      </c>
      <c r="BK867" s="157">
        <v>5.9003776999999996E-13</v>
      </c>
      <c r="BL867" s="157">
        <v>5.6959940999999996E-14</v>
      </c>
      <c r="BM867" s="157">
        <v>6.1629314000000003E-12</v>
      </c>
      <c r="BN867" s="157">
        <v>9.7769708999999996E-11</v>
      </c>
      <c r="BO867" s="157">
        <v>1.6603088999999999E-14</v>
      </c>
      <c r="BP867" s="157">
        <v>2.0111431999999999E-5</v>
      </c>
      <c r="BQ867" s="157">
        <v>3.1916786000000003E-2</v>
      </c>
      <c r="BR867" s="157">
        <v>0</v>
      </c>
      <c r="BS867" s="157">
        <v>0</v>
      </c>
      <c r="BT867" s="157">
        <v>0</v>
      </c>
      <c r="BU867"/>
      <c r="BV867" s="155">
        <v>1.8357725E-5</v>
      </c>
      <c r="BW867" s="155">
        <v>1.2713017E-6</v>
      </c>
      <c r="BX867" s="155">
        <v>7.5201092999999996E-6</v>
      </c>
      <c r="BY867" s="155">
        <v>3.587927E-8</v>
      </c>
      <c r="BZ867" s="155">
        <v>1.8225121E-6</v>
      </c>
      <c r="CA867" s="155">
        <v>5.6604401000000005E-7</v>
      </c>
      <c r="CB867" s="155">
        <v>1.1194953000000001E-9</v>
      </c>
      <c r="CC867" s="155">
        <v>8.5830299999999998E-7</v>
      </c>
      <c r="CD867" s="155">
        <v>3.1312908000000001E-8</v>
      </c>
      <c r="CE867" s="155">
        <v>1.5694156E-7</v>
      </c>
      <c r="CF867" s="155">
        <v>0</v>
      </c>
      <c r="CG867" s="155">
        <v>3.6715611999999997E-11</v>
      </c>
      <c r="CH867" s="155">
        <v>4.3363024000000002E-10</v>
      </c>
      <c r="CI867" s="155">
        <v>1.3800661999999999E-6</v>
      </c>
      <c r="CJ867" s="155">
        <v>4.7003870000000002E-6</v>
      </c>
      <c r="CK867" s="155">
        <v>1.3278038E-8</v>
      </c>
      <c r="CL867" s="155">
        <v>0</v>
      </c>
      <c r="CM867"/>
      <c r="CN867" s="284">
        <v>3.6703054999999999E-10</v>
      </c>
      <c r="CO867" s="284">
        <v>0.26967311999999999</v>
      </c>
      <c r="CP867" s="284">
        <v>2.3828164999999998E-2</v>
      </c>
      <c r="CQ867" s="284">
        <v>9.9950735000000008E-4</v>
      </c>
      <c r="CR867" s="284">
        <v>5.7450565000000002E-11</v>
      </c>
      <c r="CS867" s="284">
        <v>6.7807056000000001E-9</v>
      </c>
      <c r="CT867" s="284">
        <v>4.7731276000000003E-5</v>
      </c>
      <c r="CU867" s="284">
        <v>0.29150266000000002</v>
      </c>
      <c r="CV867" s="284">
        <v>3.3709059E-6</v>
      </c>
      <c r="CW867" s="284">
        <v>1.9906867999999999E-4</v>
      </c>
      <c r="CX867"/>
      <c r="CY867"/>
      <c r="CZ867"/>
      <c r="DA867"/>
      <c r="DB867" s="245"/>
      <c r="DC867"/>
      <c r="DD867"/>
      <c r="DE867"/>
      <c r="DF867"/>
      <c r="DG867"/>
      <c r="DH867"/>
      <c r="DI867"/>
      <c r="DJ867"/>
      <c r="DK867"/>
      <c r="DL867"/>
    </row>
    <row r="868" spans="1:116" ht="13.8" customHeight="1">
      <c r="A868" t="s">
        <v>3573</v>
      </c>
      <c r="B868" s="188" t="s">
        <v>318</v>
      </c>
      <c r="C868" s="151" t="str">
        <f t="shared" si="206"/>
        <v>A.120.01.115</v>
      </c>
      <c r="D868" s="54" t="s">
        <v>335</v>
      </c>
      <c r="E868" s="150" t="s">
        <v>352</v>
      </c>
      <c r="F868" s="153" t="str">
        <f t="shared" si="207"/>
        <v>Solid board (from recycling paper) in Europe</v>
      </c>
      <c r="G868" s="154">
        <f t="shared" si="208"/>
        <v>0.5577489733333334</v>
      </c>
      <c r="H868"/>
      <c r="I868"/>
      <c r="J868" s="227">
        <f t="shared" si="202"/>
        <v>6.6193578697975597E-2</v>
      </c>
      <c r="K868"/>
      <c r="L868" s="280">
        <f t="shared" si="203"/>
        <v>9.4437659859999985E-3</v>
      </c>
      <c r="M868" s="280">
        <f t="shared" si="204"/>
        <v>-3.2611420330000002E-2</v>
      </c>
      <c r="N868" s="281">
        <f t="shared" si="205"/>
        <v>5.6988870419756041E-3</v>
      </c>
      <c r="O868" s="280">
        <v>8.3662345999999999E-2</v>
      </c>
      <c r="P868" s="219">
        <v>3.0903558000000002E-3</v>
      </c>
      <c r="Q868" s="219">
        <v>5.4301497000000002E-3</v>
      </c>
      <c r="R868" s="219">
        <v>4.6267558E-3</v>
      </c>
      <c r="S868" s="219">
        <v>4.6927234999999999E-3</v>
      </c>
      <c r="T868" s="286">
        <v>3.4483661000000003E-5</v>
      </c>
      <c r="U868" s="286">
        <v>8.9803025000000002E-5</v>
      </c>
      <c r="V868" s="219">
        <v>5.2931549999999999E-4</v>
      </c>
      <c r="W868" s="219">
        <v>1.5984246E-4</v>
      </c>
      <c r="X868" s="219">
        <v>3.2645166999999999E-4</v>
      </c>
      <c r="Y868" s="219">
        <v>5.5381133000000004E-3</v>
      </c>
      <c r="Z868" s="219">
        <v>-4.1987693E-2</v>
      </c>
      <c r="AA868" s="286">
        <v>9.3127640999999996E-7</v>
      </c>
      <c r="AB868" s="286">
        <v>5.5656035E-12</v>
      </c>
      <c r="AC868"/>
      <c r="AD868" s="227">
        <f t="shared" si="197"/>
        <v>8.3662345999999999E-2</v>
      </c>
      <c r="AE868" s="227">
        <f t="shared" si="198"/>
        <v>1.8493586986E-2</v>
      </c>
      <c r="AF868" s="227">
        <f t="shared" si="199"/>
        <v>9.0507522764100012E-3</v>
      </c>
      <c r="AG868" s="227">
        <f t="shared" si="200"/>
        <v>-3.2611420330000002E-2</v>
      </c>
      <c r="AH868" s="227">
        <f t="shared" si="201"/>
        <v>5.6979557655656042E-3</v>
      </c>
      <c r="AI868"/>
      <c r="AJ868">
        <v>8.0811323000000002</v>
      </c>
      <c r="AK868" s="155">
        <v>7.1931240000000001</v>
      </c>
      <c r="AL868" s="155">
        <v>0.49339491000000002</v>
      </c>
      <c r="AM868" s="155">
        <v>0</v>
      </c>
      <c r="AN868" s="155">
        <v>9.7247237E-2</v>
      </c>
      <c r="AO868" s="155">
        <v>0.19895243000000001</v>
      </c>
      <c r="AP868" s="155">
        <v>9.8413719999999996E-2</v>
      </c>
      <c r="AQ868"/>
      <c r="AR868" s="156">
        <v>1.0958498000000001E-2</v>
      </c>
      <c r="AS868" s="156">
        <v>1.0047593E-2</v>
      </c>
      <c r="AT868" s="156">
        <v>4.6371078000000002E-4</v>
      </c>
      <c r="AU868" s="156">
        <v>4.4719425999999998E-4</v>
      </c>
      <c r="AV868" s="282">
        <f t="shared" si="194"/>
        <v>6.02373676747E-7</v>
      </c>
      <c r="AW868" s="282">
        <f t="shared" si="195"/>
        <v>1.7149067696205188E-9</v>
      </c>
      <c r="AX868" s="283">
        <f t="shared" si="196"/>
        <v>6.2632248929000003E-2</v>
      </c>
      <c r="AY868" s="157">
        <v>5.1780454E-7</v>
      </c>
      <c r="AZ868" s="157">
        <v>1.5623493000000001E-9</v>
      </c>
      <c r="BA868" s="157">
        <v>4.2685268999999999E-14</v>
      </c>
      <c r="BB868" s="157">
        <v>7.8636499999999995E-13</v>
      </c>
      <c r="BC868" s="157">
        <v>0</v>
      </c>
      <c r="BD868" s="157">
        <v>3.4616856E-10</v>
      </c>
      <c r="BE868" s="157">
        <v>8.4116590000000006E-8</v>
      </c>
      <c r="BF868" s="157">
        <v>5.5549316999999998E-11</v>
      </c>
      <c r="BG868" s="157">
        <v>8.7977303999999997E-11</v>
      </c>
      <c r="BH868" s="157">
        <v>3.8173813E-12</v>
      </c>
      <c r="BI868" s="157">
        <v>2.2858404E-14</v>
      </c>
      <c r="BJ868" s="157">
        <v>2.3840083999999999E-12</v>
      </c>
      <c r="BK868" s="157">
        <v>2.5233858999999999E-12</v>
      </c>
      <c r="BL868" s="157">
        <v>2.4052933999999998E-13</v>
      </c>
      <c r="BM868" s="157">
        <v>8.0798629999999996E-12</v>
      </c>
      <c r="BN868" s="157">
        <v>9.7511958999999995E-11</v>
      </c>
      <c r="BO868" s="157">
        <v>7.5188524999999999E-21</v>
      </c>
      <c r="BP868" s="157">
        <v>1.4919929E-5</v>
      </c>
      <c r="BQ868" s="157">
        <v>6.2617328999999999E-2</v>
      </c>
      <c r="BR868" s="157">
        <v>0</v>
      </c>
      <c r="BS868" s="157">
        <v>0</v>
      </c>
      <c r="BT868" s="157">
        <v>0</v>
      </c>
      <c r="BU868"/>
      <c r="BV868" s="155">
        <v>2.8103188999999999E-5</v>
      </c>
      <c r="BW868" s="155">
        <v>6.9579821000000004E-7</v>
      </c>
      <c r="BX868" s="155">
        <v>1.5551520999999999E-5</v>
      </c>
      <c r="BY868" s="155">
        <v>6.3353274E-8</v>
      </c>
      <c r="BZ868" s="155">
        <v>8.8032316000000001E-7</v>
      </c>
      <c r="CA868" s="155">
        <v>2.4378477000000002E-7</v>
      </c>
      <c r="CB868" s="155">
        <v>2.5830914000000001E-10</v>
      </c>
      <c r="CC868" s="155">
        <v>2.6638659999999999E-7</v>
      </c>
      <c r="CD868" s="155">
        <v>5.0754898999999998E-8</v>
      </c>
      <c r="CE868" s="155">
        <v>7.1742236000000004E-8</v>
      </c>
      <c r="CF868" s="155">
        <v>0</v>
      </c>
      <c r="CG868" s="155">
        <v>1.6626983E-17</v>
      </c>
      <c r="CH868" s="155">
        <v>1.3614109000000001E-13</v>
      </c>
      <c r="CI868" s="155">
        <v>9.1362907000000002E-7</v>
      </c>
      <c r="CJ868" s="155">
        <v>9.3625738999999997E-6</v>
      </c>
      <c r="CK868" s="155">
        <v>3.0635509000000001E-9</v>
      </c>
      <c r="CL868" s="155">
        <v>0</v>
      </c>
      <c r="CM868"/>
      <c r="CN868" s="284">
        <v>1.1523168000000001E-13</v>
      </c>
      <c r="CO868" s="284">
        <v>0.55757663999999996</v>
      </c>
      <c r="CP868" s="284">
        <v>7.3814390999999997E-3</v>
      </c>
      <c r="CQ868" s="284">
        <v>5.1630839999999996E-4</v>
      </c>
      <c r="CR868" s="284">
        <v>2.3170477E-11</v>
      </c>
      <c r="CS868" s="284">
        <v>2.7192873E-9</v>
      </c>
      <c r="CT868" s="284">
        <v>2.8119270000000002E-5</v>
      </c>
      <c r="CU868" s="284">
        <v>1.2447718000000001</v>
      </c>
      <c r="CV868" s="284">
        <v>2.5597757999999999E-6</v>
      </c>
      <c r="CW868" s="284">
        <v>6.9531681999999994E-5</v>
      </c>
      <c r="CX868"/>
      <c r="CY868"/>
      <c r="CZ868"/>
      <c r="DA868"/>
      <c r="DB868" s="50"/>
      <c r="DC868"/>
      <c r="DD868"/>
      <c r="DE868"/>
      <c r="DF868"/>
      <c r="DG868"/>
      <c r="DH868"/>
      <c r="DI868"/>
      <c r="DJ868"/>
      <c r="DK868"/>
      <c r="DL868"/>
    </row>
    <row r="869" spans="1:116" ht="13.8" customHeight="1">
      <c r="A869" t="s">
        <v>3574</v>
      </c>
      <c r="B869" s="188" t="s">
        <v>318</v>
      </c>
      <c r="C869" s="151" t="str">
        <f t="shared" si="206"/>
        <v>A.120.01.116</v>
      </c>
      <c r="D869" s="54" t="s">
        <v>335</v>
      </c>
      <c r="E869" s="150" t="s">
        <v>352</v>
      </c>
      <c r="F869" s="153" t="str">
        <f t="shared" si="207"/>
        <v>Sanitary paper (virgin) in Europe</v>
      </c>
      <c r="G869" s="154">
        <f t="shared" si="208"/>
        <v>0.94768806666666672</v>
      </c>
      <c r="H869"/>
      <c r="I869"/>
      <c r="J869" s="227">
        <f t="shared" si="202"/>
        <v>0.1848567195425499</v>
      </c>
      <c r="K869"/>
      <c r="L869" s="280">
        <f t="shared" si="203"/>
        <v>1.3276783877000001E-2</v>
      </c>
      <c r="M869" s="280">
        <f t="shared" si="204"/>
        <v>1.9507238837E-2</v>
      </c>
      <c r="N869" s="281">
        <f t="shared" si="205"/>
        <v>9.9194868285499074E-3</v>
      </c>
      <c r="O869" s="280">
        <v>0.14215321</v>
      </c>
      <c r="P869" s="219">
        <v>6.4454166999999996E-3</v>
      </c>
      <c r="Q869" s="219">
        <v>1.1830652000000001E-2</v>
      </c>
      <c r="R869" s="219">
        <v>1.0701208E-2</v>
      </c>
      <c r="S869" s="219">
        <v>2.3685160000000002E-3</v>
      </c>
      <c r="T869" s="286">
        <v>6.6497847000000001E-5</v>
      </c>
      <c r="U869" s="219">
        <v>1.4056202999999999E-4</v>
      </c>
      <c r="V869" s="219">
        <v>7.7753572000000004E-4</v>
      </c>
      <c r="W869" s="219">
        <v>3.0154984999999999E-4</v>
      </c>
      <c r="X869" s="219">
        <v>4.3697575999999998E-4</v>
      </c>
      <c r="Y869" s="219">
        <v>9.6166904000000008E-3</v>
      </c>
      <c r="Z869" s="286">
        <v>1.6658656999999999E-5</v>
      </c>
      <c r="AA869" s="286">
        <v>1.2465711E-6</v>
      </c>
      <c r="AB869" s="286">
        <v>7.4499048000000007E-12</v>
      </c>
      <c r="AC869"/>
      <c r="AD869" s="227">
        <f t="shared" si="197"/>
        <v>0.14215321</v>
      </c>
      <c r="AE869" s="227">
        <f t="shared" si="198"/>
        <v>3.2330388296999996E-2</v>
      </c>
      <c r="AF869" s="227">
        <f t="shared" si="199"/>
        <v>1.9054850991100002E-2</v>
      </c>
      <c r="AG869" s="227">
        <f t="shared" si="200"/>
        <v>1.9507238837E-2</v>
      </c>
      <c r="AH869" s="227">
        <f t="shared" si="201"/>
        <v>9.9182402574499069E-3</v>
      </c>
      <c r="AI869"/>
      <c r="AJ869">
        <v>14.763633</v>
      </c>
      <c r="AK869" s="155">
        <v>13.296326000000001</v>
      </c>
      <c r="AL869" s="155">
        <v>0.82318765999999999</v>
      </c>
      <c r="AM869" s="155">
        <v>0</v>
      </c>
      <c r="AN869" s="155">
        <v>0.15429393999999999</v>
      </c>
      <c r="AO869" s="155">
        <v>0.32585911000000001</v>
      </c>
      <c r="AP869" s="155">
        <v>0.16396675999999999</v>
      </c>
      <c r="AQ869"/>
      <c r="AR869" s="156">
        <v>1.9777515999999998E-2</v>
      </c>
      <c r="AS869" s="156">
        <v>1.8092891E-2</v>
      </c>
      <c r="AT869" s="156">
        <v>8.1500501999999997E-4</v>
      </c>
      <c r="AU869" s="156">
        <v>8.6962004000000004E-4</v>
      </c>
      <c r="AV869" s="282">
        <f t="shared" si="194"/>
        <v>1.0847056935086998E-6</v>
      </c>
      <c r="AW869" s="282">
        <f t="shared" si="195"/>
        <v>3.0140718325438999E-9</v>
      </c>
      <c r="AX869" s="283">
        <f t="shared" si="196"/>
        <v>0.121795524687</v>
      </c>
      <c r="AY869" s="157">
        <v>8.7951232999999995E-7</v>
      </c>
      <c r="AZ869" s="157">
        <v>2.6537028000000001E-9</v>
      </c>
      <c r="BA869" s="157">
        <v>7.2502865000000002E-14</v>
      </c>
      <c r="BB869" s="157">
        <v>1.3372207E-12</v>
      </c>
      <c r="BC869" s="157">
        <v>0</v>
      </c>
      <c r="BD869" s="157">
        <v>9.4248353000000005E-10</v>
      </c>
      <c r="BE869" s="157">
        <v>2.0409015999999999E-7</v>
      </c>
      <c r="BF869" s="157">
        <v>1.4591851E-10</v>
      </c>
      <c r="BG869" s="157">
        <v>2.0323596000000001E-10</v>
      </c>
      <c r="BH869" s="157">
        <v>4.9959824999999997E-12</v>
      </c>
      <c r="BI869" s="157">
        <v>1.804829E-16</v>
      </c>
      <c r="BJ869" s="157">
        <v>2.8412800000000002E-12</v>
      </c>
      <c r="BK869" s="157">
        <v>3.0007172000000002E-12</v>
      </c>
      <c r="BL869" s="157">
        <v>2.8729643E-13</v>
      </c>
      <c r="BM869" s="157">
        <v>1.3670768E-11</v>
      </c>
      <c r="BN869" s="157">
        <v>1.4571199000000001E-10</v>
      </c>
      <c r="BO869" s="157">
        <v>1.6603066E-14</v>
      </c>
      <c r="BP869" s="157">
        <v>2.6574686999999999E-5</v>
      </c>
      <c r="BQ869" s="157">
        <v>0.12176895</v>
      </c>
      <c r="BR869" s="157">
        <v>0</v>
      </c>
      <c r="BS869" s="157">
        <v>0</v>
      </c>
      <c r="BT869" s="157">
        <v>0</v>
      </c>
      <c r="BU869"/>
      <c r="BV869" s="155">
        <v>5.1675919999999999E-5</v>
      </c>
      <c r="BW869" s="155">
        <v>1.6644816000000001E-6</v>
      </c>
      <c r="BX869" s="155">
        <v>2.6424059000000001E-5</v>
      </c>
      <c r="BY869" s="155">
        <v>9.3632363999999998E-8</v>
      </c>
      <c r="BZ869" s="155">
        <v>2.6679658000000002E-6</v>
      </c>
      <c r="CA869" s="155">
        <v>5.1793952000000005E-7</v>
      </c>
      <c r="CB869" s="155">
        <v>3.4576276999999999E-10</v>
      </c>
      <c r="CC869" s="155">
        <v>7.8585834999999997E-7</v>
      </c>
      <c r="CD869" s="155">
        <v>9.6377815999999999E-8</v>
      </c>
      <c r="CE869" s="155">
        <v>1.1568316E-7</v>
      </c>
      <c r="CF869" s="155">
        <v>0</v>
      </c>
      <c r="CG869" s="155">
        <v>3.6715563000000001E-11</v>
      </c>
      <c r="CH869" s="155">
        <v>5.4170716999999999E-10</v>
      </c>
      <c r="CI869" s="155">
        <v>2.1065373999999998E-6</v>
      </c>
      <c r="CJ869" s="155">
        <v>1.7198358999999999E-5</v>
      </c>
      <c r="CK869" s="155">
        <v>4.1017861999999998E-9</v>
      </c>
      <c r="CL869" s="155">
        <v>0</v>
      </c>
      <c r="CM869"/>
      <c r="CN869" s="284">
        <v>4.5668538999999999E-10</v>
      </c>
      <c r="CO869" s="284">
        <v>0.94764720000000002</v>
      </c>
      <c r="CP869" s="284">
        <v>2.1841276E-2</v>
      </c>
      <c r="CQ869" s="284">
        <v>1.2575683E-3</v>
      </c>
      <c r="CR869" s="284">
        <v>3.6687991000000002E-11</v>
      </c>
      <c r="CS869" s="284">
        <v>4.3011185999999997E-9</v>
      </c>
      <c r="CT869" s="284">
        <v>7.9926731999999996E-5</v>
      </c>
      <c r="CU869" s="284">
        <v>1.4805512000000001</v>
      </c>
      <c r="CV869" s="284">
        <v>3.3500958999999999E-6</v>
      </c>
      <c r="CW869" s="284">
        <v>1.8214659E-4</v>
      </c>
      <c r="CX869"/>
      <c r="CY869"/>
      <c r="CZ869"/>
      <c r="DA869"/>
      <c r="DB869" s="245"/>
      <c r="DC869"/>
      <c r="DD869"/>
      <c r="DE869"/>
      <c r="DF869"/>
      <c r="DG869"/>
      <c r="DH869"/>
      <c r="DI869"/>
      <c r="DJ869"/>
      <c r="DK869"/>
      <c r="DL869"/>
    </row>
    <row r="870" spans="1:116" ht="13.8" customHeight="1">
      <c r="A870" t="s">
        <v>3575</v>
      </c>
      <c r="B870" s="188" t="s">
        <v>318</v>
      </c>
      <c r="C870" s="151" t="str">
        <f t="shared" si="206"/>
        <v>A.120.01.117</v>
      </c>
      <c r="D870" s="54" t="s">
        <v>335</v>
      </c>
      <c r="E870" s="150" t="s">
        <v>352</v>
      </c>
      <c r="F870" s="153" t="str">
        <f t="shared" si="207"/>
        <v>Sanitary paper (from recycled paper) in Europe</v>
      </c>
      <c r="G870" s="154">
        <f t="shared" si="208"/>
        <v>0.97560119999999995</v>
      </c>
      <c r="H870"/>
      <c r="I870"/>
      <c r="J870" s="227">
        <f t="shared" si="202"/>
        <v>0.13744661678341286</v>
      </c>
      <c r="K870"/>
      <c r="L870" s="280">
        <f t="shared" si="203"/>
        <v>1.2263222823999999E-2</v>
      </c>
      <c r="M870" s="280">
        <f t="shared" si="204"/>
        <v>-2.8140723750000003E-2</v>
      </c>
      <c r="N870" s="281">
        <f t="shared" si="205"/>
        <v>6.9839377094128808E-3</v>
      </c>
      <c r="O870" s="280">
        <v>0.14634017999999999</v>
      </c>
      <c r="P870" s="286">
        <v>4.6914162000000004E-3</v>
      </c>
      <c r="Q870" s="286">
        <v>7.8033497999999996E-3</v>
      </c>
      <c r="R870" s="286">
        <v>7.0498836999999996E-3</v>
      </c>
      <c r="S870" s="219">
        <v>5.0098581000000003E-3</v>
      </c>
      <c r="T870" s="286">
        <v>7.0366514000000003E-5</v>
      </c>
      <c r="U870" s="219">
        <v>1.3311451000000001E-4</v>
      </c>
      <c r="V870" s="219">
        <v>1.0183983999999999E-3</v>
      </c>
      <c r="W870" s="219">
        <v>2.4345007E-4</v>
      </c>
      <c r="X870" s="219">
        <v>3.3039784999999998E-4</v>
      </c>
      <c r="Y870" s="219">
        <v>6.7395451E-3</v>
      </c>
      <c r="Z870" s="219">
        <v>-4.1984286000000003E-2</v>
      </c>
      <c r="AA870" s="286">
        <v>9.4253378000000001E-7</v>
      </c>
      <c r="AB870" s="286">
        <v>5.6328812E-12</v>
      </c>
      <c r="AC870"/>
      <c r="AD870" s="227">
        <f t="shared" si="197"/>
        <v>0.14634017999999999</v>
      </c>
      <c r="AE870" s="227">
        <f t="shared" si="198"/>
        <v>2.5776387224E-2</v>
      </c>
      <c r="AF870" s="227">
        <f t="shared" si="199"/>
        <v>1.3514106933780001E-2</v>
      </c>
      <c r="AG870" s="227">
        <f t="shared" si="200"/>
        <v>-2.8140723750000006E-2</v>
      </c>
      <c r="AH870" s="227">
        <f t="shared" si="201"/>
        <v>6.9829951756328812E-3</v>
      </c>
      <c r="AI870"/>
      <c r="AJ870">
        <v>14.321286000000001</v>
      </c>
      <c r="AK870" s="155">
        <v>13.248493</v>
      </c>
      <c r="AL870" s="155">
        <v>0.60796622</v>
      </c>
      <c r="AM870" s="155">
        <v>0</v>
      </c>
      <c r="AN870" s="155">
        <v>0.10717424</v>
      </c>
      <c r="AO870" s="155">
        <v>0.23672981000000001</v>
      </c>
      <c r="AP870" s="155">
        <v>0.12092268</v>
      </c>
      <c r="AQ870"/>
      <c r="AR870" s="156">
        <v>1.8754794000000002E-2</v>
      </c>
      <c r="AS870" s="156">
        <v>1.7086158000000001E-2</v>
      </c>
      <c r="AT870" s="156">
        <v>7.9461150999999999E-4</v>
      </c>
      <c r="AU870" s="156">
        <v>8.7402415999999995E-4</v>
      </c>
      <c r="AV870" s="282">
        <f t="shared" si="194"/>
        <v>1.0243500056626598E-6</v>
      </c>
      <c r="AW870" s="282">
        <f t="shared" si="195"/>
        <v>2.9386520200906097E-9</v>
      </c>
      <c r="AX870" s="283">
        <f t="shared" si="196"/>
        <v>0.12241234512600001</v>
      </c>
      <c r="AY870" s="157">
        <v>9.0557364000000005E-7</v>
      </c>
      <c r="AZ870" s="157">
        <v>2.7323423E-9</v>
      </c>
      <c r="BA870" s="157">
        <v>7.4651147000000004E-14</v>
      </c>
      <c r="BB870" s="157">
        <v>8.4366066000000002E-13</v>
      </c>
      <c r="BC870" s="157">
        <v>0</v>
      </c>
      <c r="BD870" s="157">
        <v>4.1188326000000002E-10</v>
      </c>
      <c r="BE870" s="157">
        <v>1.181701E-7</v>
      </c>
      <c r="BF870" s="157">
        <v>7.0460304000000002E-11</v>
      </c>
      <c r="BG870" s="157">
        <v>1.2191862000000001E-10</v>
      </c>
      <c r="BH870" s="157">
        <v>3.8175067999999997E-12</v>
      </c>
      <c r="BI870" s="157">
        <v>2.2860016E-14</v>
      </c>
      <c r="BJ870" s="157">
        <v>4.6301014999999999E-12</v>
      </c>
      <c r="BK870" s="157">
        <v>4.9176775000000003E-12</v>
      </c>
      <c r="BL870" s="157">
        <v>4.6799911999999998E-13</v>
      </c>
      <c r="BM870" s="157">
        <v>1.5534222000000001E-11</v>
      </c>
      <c r="BN870" s="157">
        <v>1.7800452E-10</v>
      </c>
      <c r="BO870" s="157">
        <v>7.6097411000000007E-21</v>
      </c>
      <c r="BP870" s="157">
        <v>2.2015126E-5</v>
      </c>
      <c r="BQ870" s="157">
        <v>0.12239033000000001</v>
      </c>
      <c r="BR870" s="157">
        <v>0</v>
      </c>
      <c r="BS870" s="157">
        <v>0</v>
      </c>
      <c r="BT870" s="157">
        <v>0</v>
      </c>
      <c r="BU870"/>
      <c r="BV870" s="155">
        <v>4.8612190000000001E-5</v>
      </c>
      <c r="BW870" s="155">
        <v>9.3008740999999996E-7</v>
      </c>
      <c r="BX870" s="155">
        <v>2.7202349999999999E-5</v>
      </c>
      <c r="BY870" s="155">
        <v>1.2179701E-7</v>
      </c>
      <c r="BZ870" s="155">
        <v>1.3531692000000001E-6</v>
      </c>
      <c r="CA870" s="155">
        <v>2.4435158999999999E-7</v>
      </c>
      <c r="CB870" s="155">
        <v>2.6143160999999998E-10</v>
      </c>
      <c r="CC870" s="155">
        <v>2.6724463000000002E-7</v>
      </c>
      <c r="CD870" s="155">
        <v>1.0113873E-7</v>
      </c>
      <c r="CE870" s="155">
        <v>1.1126284999999999E-7</v>
      </c>
      <c r="CF870" s="155">
        <v>0</v>
      </c>
      <c r="CG870" s="155">
        <v>1.6827972000000001E-17</v>
      </c>
      <c r="CH870" s="155">
        <v>1.0862251E-10</v>
      </c>
      <c r="CI870" s="155">
        <v>1.3919801999999999E-6</v>
      </c>
      <c r="CJ870" s="155">
        <v>1.6885338E-5</v>
      </c>
      <c r="CK870" s="155">
        <v>3.1006774000000001E-9</v>
      </c>
      <c r="CL870" s="155">
        <v>0</v>
      </c>
      <c r="CM870"/>
      <c r="CN870" s="284">
        <v>9.0116625000000005E-11</v>
      </c>
      <c r="CO870" s="284">
        <v>0.97542686000000001</v>
      </c>
      <c r="CP870" s="284">
        <v>7.4114183E-3</v>
      </c>
      <c r="CQ870" s="284">
        <v>6.7673531999999995E-4</v>
      </c>
      <c r="CR870" s="284">
        <v>3.4490340999999998E-11</v>
      </c>
      <c r="CS870" s="284">
        <v>4.0375177999999996E-9</v>
      </c>
      <c r="CT870" s="284">
        <v>4.5697700000000001E-5</v>
      </c>
      <c r="CU870" s="284">
        <v>2.4258196999999999</v>
      </c>
      <c r="CV870" s="284">
        <v>2.5598598000000001E-6</v>
      </c>
      <c r="CW870" s="284">
        <v>6.9731040000000003E-5</v>
      </c>
      <c r="CX870"/>
      <c r="CY870"/>
      <c r="CZ870"/>
      <c r="DA870"/>
      <c r="DB870" s="245"/>
      <c r="DC870"/>
      <c r="DD870"/>
      <c r="DE870"/>
      <c r="DF870"/>
      <c r="DG870"/>
      <c r="DH870"/>
      <c r="DI870"/>
      <c r="DJ870"/>
      <c r="DK870"/>
      <c r="DL870"/>
    </row>
    <row r="871" spans="1:116" ht="13.8" customHeight="1">
      <c r="B871" s="188"/>
      <c r="C871" s="151"/>
      <c r="D871" s="51" t="s">
        <v>94</v>
      </c>
      <c r="E871" s="150"/>
      <c r="F871"/>
      <c r="G871"/>
      <c r="H871"/>
      <c r="I871"/>
      <c r="J871"/>
      <c r="K871"/>
      <c r="L871"/>
      <c r="M871"/>
      <c r="N871" s="174"/>
      <c r="O871"/>
      <c r="P871" s="53"/>
      <c r="Q871" s="53"/>
      <c r="R871" s="53"/>
      <c r="S871"/>
      <c r="T871" s="53"/>
      <c r="U871"/>
      <c r="V871"/>
      <c r="W871"/>
      <c r="X871"/>
      <c r="Y871"/>
      <c r="Z871"/>
      <c r="AA871" s="53"/>
      <c r="AB871" s="53"/>
      <c r="AC871"/>
      <c r="AD871"/>
      <c r="AE871"/>
      <c r="AF871"/>
      <c r="AG871"/>
      <c r="AH871"/>
      <c r="AI871"/>
      <c r="AJ871"/>
      <c r="AK871"/>
      <c r="AL871"/>
      <c r="AM871"/>
      <c r="AN871"/>
      <c r="AO871"/>
      <c r="AP871"/>
      <c r="AQ871"/>
      <c r="AR871"/>
      <c r="AS871"/>
      <c r="AT871"/>
      <c r="AU871"/>
      <c r="AX871" s="19"/>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s="117"/>
      <c r="CQ871"/>
      <c r="CR871"/>
      <c r="CS871"/>
      <c r="CT871"/>
      <c r="CU871"/>
      <c r="CV871"/>
      <c r="CW871"/>
      <c r="CX871"/>
      <c r="CY871"/>
      <c r="CZ871"/>
      <c r="DA871"/>
      <c r="DB871" s="245"/>
      <c r="DC871"/>
      <c r="DD871"/>
      <c r="DE871"/>
      <c r="DF871"/>
      <c r="DG871"/>
      <c r="DH871"/>
      <c r="DI871"/>
      <c r="DJ871"/>
      <c r="DK871"/>
      <c r="DL871"/>
    </row>
    <row r="872" spans="1:116" ht="13.8" customHeight="1">
      <c r="A872" t="s">
        <v>874</v>
      </c>
      <c r="B872" s="188" t="s">
        <v>318</v>
      </c>
      <c r="C872" s="151" t="str">
        <f t="shared" si="206"/>
        <v>A.120.10.101</v>
      </c>
      <c r="D872" s="54" t="s">
        <v>94</v>
      </c>
      <c r="E872" s="150" t="s">
        <v>351</v>
      </c>
      <c r="F872" s="153" t="str">
        <f t="shared" si="207"/>
        <v>film HDPE 50 mu</v>
      </c>
      <c r="G872" s="154">
        <f t="shared" si="208"/>
        <v>0.11715222</v>
      </c>
      <c r="H872"/>
      <c r="I872"/>
      <c r="J872" s="227">
        <f t="shared" ref="J872:J873" si="209">L872+M872+N872+O872</f>
        <v>6.2266346772300002E-2</v>
      </c>
      <c r="K872"/>
      <c r="L872" s="280">
        <f t="shared" ref="L872:L873" si="210">R872+S872+T872+U872</f>
        <v>3.892305205E-3</v>
      </c>
      <c r="M872" s="280">
        <f t="shared" ref="M872:M873" si="211">P872+Q872+V872+Z872+X872</f>
        <v>3.9528248019999997E-2</v>
      </c>
      <c r="N872" s="281">
        <f t="shared" ref="N872:N873" si="212">W872+Y872+AA872+AB872</f>
        <v>1.2729605473000001E-3</v>
      </c>
      <c r="O872" s="280">
        <v>1.7572833E-2</v>
      </c>
      <c r="P872" s="219">
        <v>1.8127922E-3</v>
      </c>
      <c r="Q872" s="219">
        <v>2.5805308000000001E-4</v>
      </c>
      <c r="R872" s="219">
        <v>3.5688823999999999E-3</v>
      </c>
      <c r="S872" s="219">
        <v>2.4486368E-4</v>
      </c>
      <c r="T872" s="286">
        <v>1.3093513999999999E-5</v>
      </c>
      <c r="U872" s="286">
        <v>6.5465610999999995E-5</v>
      </c>
      <c r="V872" s="219">
        <v>4.0740273999999998E-4</v>
      </c>
      <c r="W872" s="286">
        <v>9.5218272999999995E-6</v>
      </c>
      <c r="X872" s="219">
        <v>3.705E-2</v>
      </c>
      <c r="Y872" s="219">
        <v>4.5605628E-4</v>
      </c>
      <c r="Z872" s="219">
        <v>0</v>
      </c>
      <c r="AA872" s="219">
        <v>8.0738244000000002E-4</v>
      </c>
      <c r="AB872" s="219">
        <v>0</v>
      </c>
      <c r="AC872"/>
      <c r="AD872" s="227">
        <f t="shared" si="197"/>
        <v>1.7572833E-2</v>
      </c>
      <c r="AE872" s="227">
        <f t="shared" si="198"/>
        <v>6.3705532250000006E-3</v>
      </c>
      <c r="AF872" s="227">
        <f t="shared" si="199"/>
        <v>3.2856304600000002E-3</v>
      </c>
      <c r="AG872" s="227">
        <f t="shared" si="200"/>
        <v>3.9528248019999997E-2</v>
      </c>
      <c r="AH872" s="227">
        <f t="shared" si="201"/>
        <v>4.6557810730000001E-4</v>
      </c>
      <c r="AI872"/>
      <c r="AJ872">
        <v>4.4949824999999999</v>
      </c>
      <c r="AK872" s="155">
        <v>4.3108076999999998</v>
      </c>
      <c r="AL872" s="155">
        <v>6.3184443000000007E-2</v>
      </c>
      <c r="AM872" s="155">
        <v>0</v>
      </c>
      <c r="AN872" s="155">
        <v>8.2724316000000006E-2</v>
      </c>
      <c r="AO872" s="155">
        <v>2.5621583E-2</v>
      </c>
      <c r="AP872" s="155">
        <v>1.2644378E-2</v>
      </c>
      <c r="AQ872"/>
      <c r="AR872" s="156">
        <v>2.3084967E-3</v>
      </c>
      <c r="AS872" s="156">
        <v>1.9121362999999999E-3</v>
      </c>
      <c r="AT872" s="156">
        <v>9.5209189000000006E-5</v>
      </c>
      <c r="AU872" s="156">
        <v>3.011512E-4</v>
      </c>
      <c r="AV872" s="282">
        <f t="shared" si="194"/>
        <v>1.1463647075270001E-7</v>
      </c>
      <c r="AW872" s="282">
        <f t="shared" si="195"/>
        <v>3.5210499514104001E-10</v>
      </c>
      <c r="AX872" s="283">
        <f t="shared" si="196"/>
        <v>4.21780387986E-2</v>
      </c>
      <c r="AY872" s="157">
        <v>1.0871726E-7</v>
      </c>
      <c r="AZ872" s="157">
        <v>3.2802622000000002E-10</v>
      </c>
      <c r="BA872" s="157">
        <v>8.9621447999999993E-15</v>
      </c>
      <c r="BB872" s="157">
        <v>0</v>
      </c>
      <c r="BC872" s="157">
        <v>0</v>
      </c>
      <c r="BD872" s="157">
        <v>9.5636719000000005E-11</v>
      </c>
      <c r="BE872" s="157">
        <v>5.7465026000000004E-9</v>
      </c>
      <c r="BF872" s="157">
        <v>2.1809837E-11</v>
      </c>
      <c r="BG872" s="157">
        <v>2.2197372E-12</v>
      </c>
      <c r="BH872" s="157">
        <v>0</v>
      </c>
      <c r="BI872" s="157">
        <v>0</v>
      </c>
      <c r="BJ872" s="157">
        <v>3.7290564999999997E-14</v>
      </c>
      <c r="BK872" s="157">
        <v>2.4479609999999999E-15</v>
      </c>
      <c r="BL872" s="157">
        <v>5.0027024E-16</v>
      </c>
      <c r="BM872" s="157">
        <v>3.0426836999999998E-12</v>
      </c>
      <c r="BN872" s="157">
        <v>7.4028750000000004E-11</v>
      </c>
      <c r="BO872" s="157">
        <v>0</v>
      </c>
      <c r="BP872" s="157">
        <v>1.0227986E-6</v>
      </c>
      <c r="BQ872" s="157">
        <v>4.2177015999999998E-2</v>
      </c>
      <c r="BR872" s="157">
        <v>0</v>
      </c>
      <c r="BS872" s="157">
        <v>0</v>
      </c>
      <c r="BT872" s="157">
        <v>0</v>
      </c>
      <c r="BU872"/>
      <c r="BV872" s="155">
        <v>9.6267842000000002E-6</v>
      </c>
      <c r="BW872" s="155">
        <v>1.5303539000000001E-8</v>
      </c>
      <c r="BX872" s="155">
        <v>3.2665146999999999E-6</v>
      </c>
      <c r="BY872" s="155">
        <v>4.9434311000000001E-8</v>
      </c>
      <c r="BZ872" s="155">
        <v>2.3177866999999999E-7</v>
      </c>
      <c r="CA872" s="155">
        <v>0</v>
      </c>
      <c r="CB872" s="155">
        <v>0</v>
      </c>
      <c r="CC872" s="155">
        <v>0</v>
      </c>
      <c r="CD872" s="155">
        <v>2.0971034000000001E-8</v>
      </c>
      <c r="CE872" s="155">
        <v>5.5936362999999999E-8</v>
      </c>
      <c r="CF872" s="155">
        <v>0</v>
      </c>
      <c r="CG872" s="155">
        <v>0</v>
      </c>
      <c r="CH872" s="155">
        <v>0</v>
      </c>
      <c r="CI872" s="155">
        <v>6.8320466000000005E-7</v>
      </c>
      <c r="CJ872" s="155">
        <v>5.3036409000000001E-6</v>
      </c>
      <c r="CK872" s="155">
        <v>1.2074859E-14</v>
      </c>
      <c r="CL872" s="155">
        <v>0</v>
      </c>
      <c r="CM872"/>
      <c r="CN872" s="284">
        <v>0</v>
      </c>
      <c r="CO872" s="284">
        <v>0.11715222</v>
      </c>
      <c r="CP872" s="285">
        <v>0</v>
      </c>
      <c r="CQ872" s="284">
        <v>1.0470457999999999E-5</v>
      </c>
      <c r="CR872" s="284">
        <v>1.7221654999999999E-11</v>
      </c>
      <c r="CS872" s="284">
        <v>2.0723680000000001E-9</v>
      </c>
      <c r="CT872" s="284">
        <v>6.7461873999999999E-6</v>
      </c>
      <c r="CU872" s="284">
        <v>2.0587385999999998E-3</v>
      </c>
      <c r="CV872" s="284">
        <v>0</v>
      </c>
      <c r="CW872" s="284">
        <v>0</v>
      </c>
      <c r="CX872"/>
      <c r="CY872"/>
      <c r="CZ872"/>
      <c r="DA872"/>
      <c r="DB872" s="245"/>
      <c r="DC872"/>
      <c r="DD872"/>
      <c r="DE872"/>
      <c r="DF872"/>
      <c r="DG872"/>
      <c r="DH872"/>
      <c r="DI872"/>
      <c r="DJ872"/>
      <c r="DK872"/>
      <c r="DL872"/>
    </row>
    <row r="873" spans="1:116" ht="13.8" customHeight="1">
      <c r="A873" t="s">
        <v>875</v>
      </c>
      <c r="B873" s="188" t="s">
        <v>318</v>
      </c>
      <c r="C873" s="151" t="str">
        <f t="shared" si="206"/>
        <v>A.120.10.102</v>
      </c>
      <c r="D873" s="54" t="s">
        <v>94</v>
      </c>
      <c r="E873" s="150" t="s">
        <v>351</v>
      </c>
      <c r="F873" s="153" t="str">
        <f t="shared" si="207"/>
        <v>film LDPE 50 mu</v>
      </c>
      <c r="G873" s="154">
        <f t="shared" si="208"/>
        <v>0.11345267333333332</v>
      </c>
      <c r="H873"/>
      <c r="I873"/>
      <c r="J873" s="227">
        <f t="shared" si="209"/>
        <v>6.1267560105999999E-2</v>
      </c>
      <c r="K873"/>
      <c r="L873" s="280">
        <f t="shared" si="210"/>
        <v>4.4078884780000011E-3</v>
      </c>
      <c r="M873" s="280">
        <f t="shared" si="211"/>
        <v>3.845468573E-2</v>
      </c>
      <c r="N873" s="281">
        <f t="shared" si="212"/>
        <v>1.3870848980000001E-3</v>
      </c>
      <c r="O873" s="280">
        <v>1.7017900999999998E-2</v>
      </c>
      <c r="P873" s="286">
        <v>1.8611160999999999E-3</v>
      </c>
      <c r="Q873" s="286">
        <v>2.7240507999999998E-4</v>
      </c>
      <c r="R873" s="286">
        <v>4.0192209000000003E-3</v>
      </c>
      <c r="S873" s="219">
        <v>2.6664473999999999E-4</v>
      </c>
      <c r="T873" s="286">
        <v>1.3111327999999999E-5</v>
      </c>
      <c r="U873" s="219">
        <v>1.0891151E-4</v>
      </c>
      <c r="V873" s="219">
        <v>4.4116454999999999E-4</v>
      </c>
      <c r="W873" s="286">
        <v>9.2211379999999995E-6</v>
      </c>
      <c r="X873" s="219">
        <v>3.5880000000000002E-2</v>
      </c>
      <c r="Y873" s="219">
        <v>4.4165451000000001E-4</v>
      </c>
      <c r="Z873" s="219">
        <v>0</v>
      </c>
      <c r="AA873" s="219">
        <v>9.3620925E-4</v>
      </c>
      <c r="AB873" s="219">
        <v>0</v>
      </c>
      <c r="AC873"/>
      <c r="AD873" s="227">
        <f t="shared" si="197"/>
        <v>1.7017900999999998E-2</v>
      </c>
      <c r="AE873" s="227">
        <f t="shared" si="198"/>
        <v>6.9825742080000018E-3</v>
      </c>
      <c r="AF873" s="227">
        <f t="shared" si="199"/>
        <v>3.5108949800000001E-3</v>
      </c>
      <c r="AG873" s="227">
        <f t="shared" si="200"/>
        <v>3.845468573E-2</v>
      </c>
      <c r="AH873" s="227">
        <f t="shared" si="201"/>
        <v>4.5087564800000001E-4</v>
      </c>
      <c r="AI873"/>
      <c r="AJ873">
        <v>4.4952861000000004</v>
      </c>
      <c r="AK873" s="155">
        <v>4.2664470000000003</v>
      </c>
      <c r="AL873" s="155">
        <v>6.1189145E-2</v>
      </c>
      <c r="AM873" s="155">
        <v>0</v>
      </c>
      <c r="AN873" s="155">
        <v>0.13059237000000001</v>
      </c>
      <c r="AO873" s="155">
        <v>2.4812480000000001E-2</v>
      </c>
      <c r="AP873" s="155">
        <v>1.2245081E-2</v>
      </c>
      <c r="AQ873"/>
      <c r="AR873" s="156">
        <v>2.2513406999999999E-3</v>
      </c>
      <c r="AS873" s="156">
        <v>1.8600069999999999E-3</v>
      </c>
      <c r="AT873" s="156">
        <v>9.3140086999999997E-5</v>
      </c>
      <c r="AU873" s="156">
        <v>2.9819353999999999E-4</v>
      </c>
      <c r="AV873" s="282">
        <f t="shared" si="194"/>
        <v>1.1151120950940001E-7</v>
      </c>
      <c r="AW873" s="282">
        <f t="shared" si="195"/>
        <v>3.4445298177666006E-10</v>
      </c>
      <c r="AX873" s="283">
        <f t="shared" si="196"/>
        <v>4.1763801499659997E-2</v>
      </c>
      <c r="AY873" s="157">
        <v>1.0528408E-7</v>
      </c>
      <c r="AZ873" s="157">
        <v>3.1766748999999999E-10</v>
      </c>
      <c r="BA873" s="157">
        <v>8.6791296999999995E-15</v>
      </c>
      <c r="BB873" s="157">
        <v>0</v>
      </c>
      <c r="BC873" s="157">
        <v>0</v>
      </c>
      <c r="BD873" s="157">
        <v>1.0770461E-10</v>
      </c>
      <c r="BE873" s="157">
        <v>6.0279780999999999E-9</v>
      </c>
      <c r="BF873" s="157">
        <v>2.4561905000000001E-11</v>
      </c>
      <c r="BG873" s="157">
        <v>2.1496401999999998E-12</v>
      </c>
      <c r="BH873" s="157">
        <v>0</v>
      </c>
      <c r="BI873" s="157">
        <v>0</v>
      </c>
      <c r="BJ873" s="157">
        <v>6.2040049000000004E-14</v>
      </c>
      <c r="BK873" s="157">
        <v>2.6517097999999999E-15</v>
      </c>
      <c r="BL873" s="157">
        <v>5.7568816000000003E-16</v>
      </c>
      <c r="BM873" s="157">
        <v>3.4885893999999998E-12</v>
      </c>
      <c r="BN873" s="157">
        <v>8.795821E-11</v>
      </c>
      <c r="BO873" s="157">
        <v>0</v>
      </c>
      <c r="BP873" s="157">
        <v>9.9049965999999991E-7</v>
      </c>
      <c r="BQ873" s="157">
        <v>4.1762810999999997E-2</v>
      </c>
      <c r="BR873" s="157">
        <v>0</v>
      </c>
      <c r="BS873" s="157">
        <v>0</v>
      </c>
      <c r="BT873" s="157">
        <v>0</v>
      </c>
      <c r="BU873"/>
      <c r="BV873" s="155">
        <v>9.6090181999999998E-6</v>
      </c>
      <c r="BW873" s="155">
        <v>1.4820268999999999E-8</v>
      </c>
      <c r="BX873" s="155">
        <v>3.1633616000000001E-6</v>
      </c>
      <c r="BY873" s="155">
        <v>5.3611988E-8</v>
      </c>
      <c r="BZ873" s="155">
        <v>2.5087637999999998E-7</v>
      </c>
      <c r="CA873" s="155">
        <v>0</v>
      </c>
      <c r="CB873" s="155">
        <v>0</v>
      </c>
      <c r="CC873" s="155">
        <v>0</v>
      </c>
      <c r="CD873" s="155">
        <v>2.3112954999999999E-8</v>
      </c>
      <c r="CE873" s="155">
        <v>8.5954883000000003E-8</v>
      </c>
      <c r="CF873" s="155">
        <v>0</v>
      </c>
      <c r="CG873" s="155">
        <v>0</v>
      </c>
      <c r="CH873" s="155">
        <v>0</v>
      </c>
      <c r="CI873" s="155">
        <v>7.6925792999999995E-7</v>
      </c>
      <c r="CJ873" s="155">
        <v>5.2480220999999997E-6</v>
      </c>
      <c r="CK873" s="155">
        <v>1.1693547000000001E-14</v>
      </c>
      <c r="CL873" s="155">
        <v>0</v>
      </c>
      <c r="CM873"/>
      <c r="CN873" s="284">
        <v>0</v>
      </c>
      <c r="CO873" s="284">
        <v>0.11345268</v>
      </c>
      <c r="CP873" s="285">
        <v>0</v>
      </c>
      <c r="CQ873" s="284">
        <v>1.0139812E-5</v>
      </c>
      <c r="CR873" s="284">
        <v>2.8378743000000001E-11</v>
      </c>
      <c r="CS873" s="284">
        <v>3.3960576E-9</v>
      </c>
      <c r="CT873" s="284">
        <v>7.2691498999999997E-6</v>
      </c>
      <c r="CU873" s="284">
        <v>2.2461484E-3</v>
      </c>
      <c r="CV873" s="284">
        <v>0</v>
      </c>
      <c r="CW873" s="284">
        <v>0</v>
      </c>
      <c r="CX873"/>
      <c r="CY873"/>
      <c r="CZ873"/>
      <c r="DA873"/>
      <c r="DB873" s="245"/>
      <c r="DC873"/>
      <c r="DD873"/>
      <c r="DE873"/>
      <c r="DF873"/>
      <c r="DG873"/>
      <c r="DH873"/>
      <c r="DI873"/>
      <c r="DJ873"/>
      <c r="DK873"/>
      <c r="DL873"/>
    </row>
    <row r="874" spans="1:116" ht="13.8" customHeight="1">
      <c r="A874" t="s">
        <v>876</v>
      </c>
      <c r="B874" s="188" t="s">
        <v>318</v>
      </c>
      <c r="C874" s="151" t="str">
        <f t="shared" si="206"/>
        <v>A.120.10.103</v>
      </c>
      <c r="D874" s="54" t="s">
        <v>94</v>
      </c>
      <c r="E874" s="150" t="s">
        <v>351</v>
      </c>
      <c r="F874" s="153" t="str">
        <f t="shared" si="207"/>
        <v>film PC 50 mu</v>
      </c>
      <c r="G874" s="154">
        <f t="shared" si="208"/>
        <v>0.22238175333333332</v>
      </c>
      <c r="H874"/>
      <c r="I874"/>
      <c r="J874" s="227">
        <f t="shared" si="202"/>
        <v>9.0132592240870613E-2</v>
      </c>
      <c r="K874"/>
      <c r="L874" s="280">
        <f t="shared" si="203"/>
        <v>8.7305933399999987E-3</v>
      </c>
      <c r="M874" s="280">
        <f t="shared" si="204"/>
        <v>4.7456637229870618E-2</v>
      </c>
      <c r="N874" s="281">
        <f t="shared" si="205"/>
        <v>5.8809867099999993E-4</v>
      </c>
      <c r="O874" s="280">
        <v>3.3357262999999998E-2</v>
      </c>
      <c r="P874" s="219">
        <v>3.3554572000000001E-3</v>
      </c>
      <c r="Q874" s="219">
        <v>3.4317990999999998E-4</v>
      </c>
      <c r="R874" s="286">
        <v>5.5467668000000003E-4</v>
      </c>
      <c r="S874" s="219">
        <v>2.4434234999999999E-3</v>
      </c>
      <c r="T874" s="219">
        <v>4.9730039E-3</v>
      </c>
      <c r="U874" s="219">
        <v>7.5948925999999996E-4</v>
      </c>
      <c r="V874" s="286">
        <v>1.1987061999999999E-10</v>
      </c>
      <c r="W874" s="286">
        <v>1.2027571000000001E-5</v>
      </c>
      <c r="X874" s="219">
        <v>4.3757999999999998E-2</v>
      </c>
      <c r="Y874" s="219">
        <v>5.7607109999999997E-4</v>
      </c>
      <c r="Z874" s="219">
        <v>0</v>
      </c>
      <c r="AA874" s="219">
        <v>0</v>
      </c>
      <c r="AB874" s="219">
        <v>0</v>
      </c>
      <c r="AC874"/>
      <c r="AD874" s="227">
        <f t="shared" si="197"/>
        <v>3.3357262999999998E-2</v>
      </c>
      <c r="AE874" s="227">
        <f t="shared" si="198"/>
        <v>1.2429230569870619E-2</v>
      </c>
      <c r="AF874" s="227">
        <f t="shared" si="199"/>
        <v>3.6986372298706202E-3</v>
      </c>
      <c r="AG874" s="227">
        <f t="shared" si="200"/>
        <v>4.7456637229870618E-2</v>
      </c>
      <c r="AH874" s="227">
        <f t="shared" si="201"/>
        <v>5.8809867099999993E-4</v>
      </c>
      <c r="AI874"/>
      <c r="AJ874">
        <v>6.9800525999999996</v>
      </c>
      <c r="AK874" s="155">
        <v>6.4642108</v>
      </c>
      <c r="AL874" s="155">
        <v>7.9811928000000004E-2</v>
      </c>
      <c r="AM874" s="155">
        <v>0</v>
      </c>
      <c r="AN874" s="155">
        <v>0.38769387</v>
      </c>
      <c r="AO874" s="155">
        <v>3.2364104999999997E-2</v>
      </c>
      <c r="AP874" s="155">
        <v>1.5971844999999998E-2</v>
      </c>
      <c r="AQ874"/>
      <c r="AR874" s="156">
        <v>5.7526054999999998E-3</v>
      </c>
      <c r="AS874" s="156">
        <v>5.1107011000000001E-3</v>
      </c>
      <c r="AT874" s="156">
        <v>1.8874770000000001E-4</v>
      </c>
      <c r="AU874" s="156">
        <v>4.5315668999999998E-4</v>
      </c>
      <c r="AV874" s="282">
        <f t="shared" si="194"/>
        <v>3.0639695087699996E-7</v>
      </c>
      <c r="AW874" s="282">
        <f t="shared" si="195"/>
        <v>6.9803144960219991E-10</v>
      </c>
      <c r="AX874" s="283">
        <f t="shared" si="196"/>
        <v>6.3467322956100011E-2</v>
      </c>
      <c r="AY874" s="157">
        <v>2.0637026999999999E-7</v>
      </c>
      <c r="AZ874" s="157">
        <v>6.2266890000000004E-10</v>
      </c>
      <c r="BA874" s="157">
        <v>1.7012203999999999E-14</v>
      </c>
      <c r="BB874" s="157">
        <v>0</v>
      </c>
      <c r="BC874" s="157">
        <v>0</v>
      </c>
      <c r="BD874" s="157">
        <v>1.7178277E-11</v>
      </c>
      <c r="BE874" s="157">
        <v>9.9265320000000005E-8</v>
      </c>
      <c r="BF874" s="157">
        <v>3.9237880000000002E-12</v>
      </c>
      <c r="BG874" s="157">
        <v>7.0983078999999997E-11</v>
      </c>
      <c r="BH874" s="157">
        <v>0</v>
      </c>
      <c r="BI874" s="157">
        <v>0</v>
      </c>
      <c r="BJ874" s="157">
        <v>4.3382483000000001E-13</v>
      </c>
      <c r="BK874" s="157">
        <v>3.9852660000000001E-16</v>
      </c>
      <c r="BL874" s="157">
        <v>4.4470416000000003E-15</v>
      </c>
      <c r="BM874" s="157">
        <v>5.8847989999999999E-10</v>
      </c>
      <c r="BN874" s="157">
        <v>1.557027E-10</v>
      </c>
      <c r="BO874" s="157">
        <v>0</v>
      </c>
      <c r="BP874" s="157">
        <v>1.2919561000000001E-6</v>
      </c>
      <c r="BQ874" s="157">
        <v>6.3466031000000006E-2</v>
      </c>
      <c r="BR874" s="157">
        <v>0</v>
      </c>
      <c r="BS874" s="157">
        <v>0</v>
      </c>
      <c r="BT874" s="157">
        <v>0</v>
      </c>
      <c r="BU874"/>
      <c r="BV874" s="155">
        <v>2.4582237000000001E-5</v>
      </c>
      <c r="BW874" s="155">
        <v>4.8937878999999996E-7</v>
      </c>
      <c r="BX874" s="155">
        <v>6.2005933000000002E-6</v>
      </c>
      <c r="BY874" s="155">
        <v>3.8955621000000002E-10</v>
      </c>
      <c r="BZ874" s="155">
        <v>2.590178E-6</v>
      </c>
      <c r="CA874" s="155">
        <v>0</v>
      </c>
      <c r="CB874" s="155">
        <v>0</v>
      </c>
      <c r="CC874" s="155">
        <v>0</v>
      </c>
      <c r="CD874" s="155">
        <v>6.7101006E-6</v>
      </c>
      <c r="CE874" s="155">
        <v>5.0270611E-7</v>
      </c>
      <c r="CF874" s="155">
        <v>0</v>
      </c>
      <c r="CG874" s="155">
        <v>0</v>
      </c>
      <c r="CH874" s="155">
        <v>0</v>
      </c>
      <c r="CI874" s="155">
        <v>1.3779658000000001E-7</v>
      </c>
      <c r="CJ874" s="155">
        <v>7.9510937999999995E-6</v>
      </c>
      <c r="CK874" s="155">
        <v>1.5252453000000001E-14</v>
      </c>
      <c r="CL874" s="155">
        <v>0</v>
      </c>
      <c r="CM874"/>
      <c r="CN874" s="284">
        <v>0</v>
      </c>
      <c r="CO874" s="284">
        <v>0.22238174999999999</v>
      </c>
      <c r="CP874" s="285">
        <v>3.9398230999999998E-4</v>
      </c>
      <c r="CQ874" s="284">
        <v>3.3482584000000003E-4</v>
      </c>
      <c r="CR874" s="284">
        <v>2.4083687999999997E-10</v>
      </c>
      <c r="CS874" s="284">
        <v>2.3010930000000001E-8</v>
      </c>
      <c r="CT874" s="284">
        <v>8.1394830000000004E-5</v>
      </c>
      <c r="CU874" s="284">
        <v>4.780896E-4</v>
      </c>
      <c r="CV874" s="284">
        <v>0</v>
      </c>
      <c r="CW874" s="284">
        <v>0</v>
      </c>
      <c r="CX874"/>
      <c r="CY874"/>
      <c r="CZ874"/>
      <c r="DA874"/>
      <c r="DB874" s="245"/>
      <c r="DC874"/>
      <c r="DD874"/>
      <c r="DE874"/>
      <c r="DF874"/>
      <c r="DG874"/>
      <c r="DH874"/>
      <c r="DI874"/>
      <c r="DJ874"/>
      <c r="DK874"/>
      <c r="DL874"/>
    </row>
    <row r="875" spans="1:116" ht="13.8" customHeight="1">
      <c r="A875" t="s">
        <v>877</v>
      </c>
      <c r="B875" s="188" t="s">
        <v>318</v>
      </c>
      <c r="C875" s="151" t="str">
        <f t="shared" si="206"/>
        <v>A.120.10.104</v>
      </c>
      <c r="D875" s="54" t="s">
        <v>94</v>
      </c>
      <c r="E875" s="150" t="s">
        <v>351</v>
      </c>
      <c r="F875" s="153" t="str">
        <f t="shared" si="207"/>
        <v>film PET / PE+EVOH+PE 62 mu for MAP</v>
      </c>
      <c r="G875" s="154">
        <f t="shared" si="208"/>
        <v>0.17230659333333334</v>
      </c>
      <c r="H875"/>
      <c r="I875"/>
      <c r="J875" s="227">
        <f t="shared" si="202"/>
        <v>8.1441767368080009E-2</v>
      </c>
      <c r="K875"/>
      <c r="L875" s="280">
        <f t="shared" si="203"/>
        <v>4.8614956799999994E-3</v>
      </c>
      <c r="M875" s="280">
        <f t="shared" si="204"/>
        <v>4.9193028257080003E-2</v>
      </c>
      <c r="N875" s="281">
        <f t="shared" si="205"/>
        <v>1.5412544309999999E-3</v>
      </c>
      <c r="O875" s="280">
        <v>2.5845989E-2</v>
      </c>
      <c r="P875" s="286">
        <v>3.0864206000000001E-3</v>
      </c>
      <c r="Q875" s="219">
        <v>7.9446602999999995E-4</v>
      </c>
      <c r="R875" s="219">
        <v>4.3520551999999997E-3</v>
      </c>
      <c r="S875" s="219">
        <v>3.1495147999999998E-4</v>
      </c>
      <c r="T875" s="286">
        <v>7.5696529999999998E-5</v>
      </c>
      <c r="U875" s="219">
        <v>1.1879247E-4</v>
      </c>
      <c r="V875" s="219">
        <v>5.6070896E-4</v>
      </c>
      <c r="W875" s="286">
        <v>2.4211390999999999E-5</v>
      </c>
      <c r="X875" s="219">
        <v>4.4751298000000002E-2</v>
      </c>
      <c r="Y875" s="219">
        <v>6.3674307999999995E-4</v>
      </c>
      <c r="Z875" s="286">
        <v>1.3466708E-7</v>
      </c>
      <c r="AA875" s="219">
        <v>8.3648703E-4</v>
      </c>
      <c r="AB875" s="286">
        <v>4.3812929999999997E-5</v>
      </c>
      <c r="AC875"/>
      <c r="AD875" s="227">
        <f t="shared" si="197"/>
        <v>2.5845989E-2</v>
      </c>
      <c r="AE875" s="227">
        <f t="shared" si="198"/>
        <v>9.303091270000001E-3</v>
      </c>
      <c r="AF875" s="227">
        <f t="shared" si="199"/>
        <v>5.27808262E-3</v>
      </c>
      <c r="AG875" s="227">
        <f t="shared" si="200"/>
        <v>4.9193028257080003E-2</v>
      </c>
      <c r="AH875" s="227">
        <f t="shared" si="201"/>
        <v>7.0476740099999994E-4</v>
      </c>
      <c r="AI875"/>
      <c r="AJ875">
        <v>6.0523021999999997</v>
      </c>
      <c r="AK875" s="155">
        <v>5.7925357000000002</v>
      </c>
      <c r="AL875" s="155">
        <v>8.6659796999999997E-2</v>
      </c>
      <c r="AM875" s="155">
        <v>0</v>
      </c>
      <c r="AN875" s="155">
        <v>0.12192138</v>
      </c>
      <c r="AO875" s="155">
        <v>3.4096071999999998E-2</v>
      </c>
      <c r="AP875" s="155">
        <v>1.7089284E-2</v>
      </c>
      <c r="AQ875"/>
      <c r="AR875" s="156">
        <v>3.8044198000000001E-3</v>
      </c>
      <c r="AS875" s="156">
        <v>3.2539965000000001E-3</v>
      </c>
      <c r="AT875" s="156">
        <v>1.4808883000000001E-4</v>
      </c>
      <c r="AU875" s="156">
        <v>4.0233452E-4</v>
      </c>
      <c r="AV875" s="282">
        <f t="shared" si="194"/>
        <v>1.950837267662054E-7</v>
      </c>
      <c r="AW875" s="282">
        <f t="shared" si="195"/>
        <v>5.4766578414284295E-10</v>
      </c>
      <c r="AX875" s="283">
        <f t="shared" si="196"/>
        <v>5.6349373446600001E-2</v>
      </c>
      <c r="AY875" s="157">
        <v>1.5999813E-7</v>
      </c>
      <c r="AZ875" s="157">
        <v>4.8275676999999998E-10</v>
      </c>
      <c r="BA875" s="157">
        <v>1.3189443999999999E-14</v>
      </c>
      <c r="BB875" s="157">
        <v>3.7302054000000004E-15</v>
      </c>
      <c r="BC875" s="157">
        <v>0</v>
      </c>
      <c r="BD875" s="157">
        <v>1.4409250000000001E-10</v>
      </c>
      <c r="BE875" s="157">
        <v>3.4789923999999998E-8</v>
      </c>
      <c r="BF875" s="157">
        <v>3.0172714E-11</v>
      </c>
      <c r="BG875" s="157">
        <v>3.4650989E-11</v>
      </c>
      <c r="BH875" s="157">
        <v>4.9244991999999997E-17</v>
      </c>
      <c r="BI875" s="157">
        <v>6.3281522000000003E-19</v>
      </c>
      <c r="BJ875" s="157">
        <v>6.7645120999999996E-14</v>
      </c>
      <c r="BK875" s="157">
        <v>3.4093878E-15</v>
      </c>
      <c r="BL875" s="157">
        <v>1.0173122E-15</v>
      </c>
      <c r="BM875" s="157">
        <v>4.3600045999999997E-11</v>
      </c>
      <c r="BN875" s="157">
        <v>1.0797649E-10</v>
      </c>
      <c r="BO875" s="157">
        <v>3.566647E-23</v>
      </c>
      <c r="BP875" s="157">
        <v>2.1054465999999998E-6</v>
      </c>
      <c r="BQ875" s="157">
        <v>5.6347267999999999E-2</v>
      </c>
      <c r="BR875" s="157">
        <v>0</v>
      </c>
      <c r="BS875" s="157">
        <v>0</v>
      </c>
      <c r="BT875" s="157">
        <v>0</v>
      </c>
      <c r="BU875"/>
      <c r="BV875" s="155">
        <v>1.3820159E-5</v>
      </c>
      <c r="BW875" s="155">
        <v>2.4916765E-7</v>
      </c>
      <c r="BX875" s="155">
        <v>4.8043651000000001E-6</v>
      </c>
      <c r="BY875" s="155">
        <v>6.7498808999999996E-8</v>
      </c>
      <c r="BZ875" s="155">
        <v>4.7068376000000001E-7</v>
      </c>
      <c r="CA875" s="155">
        <v>2.0201596000000001E-8</v>
      </c>
      <c r="CB875" s="155">
        <v>1.2253167E-12</v>
      </c>
      <c r="CC875" s="155">
        <v>3.0660776999999997E-8</v>
      </c>
      <c r="CD875" s="155">
        <v>1.0771829000000001E-7</v>
      </c>
      <c r="CE875" s="155">
        <v>9.6956520000000005E-8</v>
      </c>
      <c r="CF875" s="155">
        <v>0</v>
      </c>
      <c r="CG875" s="155">
        <v>7.8871849000000005E-20</v>
      </c>
      <c r="CH875" s="155">
        <v>6.4579963000000003E-16</v>
      </c>
      <c r="CI875" s="155">
        <v>8.4625548000000002E-7</v>
      </c>
      <c r="CJ875" s="155">
        <v>7.1238108999999996E-6</v>
      </c>
      <c r="CK875" s="155">
        <v>2.8384899000000002E-9</v>
      </c>
      <c r="CL875" s="155">
        <v>0</v>
      </c>
      <c r="CM875"/>
      <c r="CN875" s="284">
        <v>5.4661360999999996E-16</v>
      </c>
      <c r="CO875" s="284">
        <v>0.17222508</v>
      </c>
      <c r="CP875" s="285">
        <v>1.1771971000000001E-3</v>
      </c>
      <c r="CQ875" s="284">
        <v>1.7517792999999999E-4</v>
      </c>
      <c r="CR875" s="284">
        <v>3.3865955E-11</v>
      </c>
      <c r="CS875" s="284">
        <v>3.7136707999999999E-9</v>
      </c>
      <c r="CT875" s="284">
        <v>1.7301359000000001E-5</v>
      </c>
      <c r="CU875" s="284">
        <v>2.8517920000000001E-3</v>
      </c>
      <c r="CV875" s="284">
        <v>3.2955592999999997E-11</v>
      </c>
      <c r="CW875" s="284">
        <v>7.1043788000000003E-6</v>
      </c>
      <c r="CX875"/>
      <c r="CY875"/>
      <c r="CZ875"/>
      <c r="DA875"/>
      <c r="DB875" s="245"/>
      <c r="DC875"/>
      <c r="DD875"/>
      <c r="DE875"/>
      <c r="DF875"/>
      <c r="DG875"/>
      <c r="DH875"/>
      <c r="DI875"/>
      <c r="DJ875"/>
      <c r="DK875"/>
      <c r="DL875"/>
    </row>
    <row r="876" spans="1:116" ht="13.8" customHeight="1">
      <c r="A876" t="s">
        <v>878</v>
      </c>
      <c r="B876" s="188" t="s">
        <v>318</v>
      </c>
      <c r="C876" s="151" t="str">
        <f t="shared" si="206"/>
        <v>A.120.10.105</v>
      </c>
      <c r="D876" s="54" t="s">
        <v>94</v>
      </c>
      <c r="E876" s="150" t="s">
        <v>351</v>
      </c>
      <c r="F876" s="153" t="str">
        <f t="shared" si="207"/>
        <v>film PET 50 mu</v>
      </c>
      <c r="G876" s="154">
        <f t="shared" si="208"/>
        <v>0.17224901333333334</v>
      </c>
      <c r="H876"/>
      <c r="I876"/>
      <c r="J876" s="227">
        <f t="shared" si="202"/>
        <v>7.4094360986000002E-2</v>
      </c>
      <c r="K876"/>
      <c r="L876" s="280">
        <f t="shared" si="203"/>
        <v>2.3665550390000001E-3</v>
      </c>
      <c r="M876" s="280">
        <f t="shared" si="204"/>
        <v>4.5214140479999998E-2</v>
      </c>
      <c r="N876" s="281">
        <f t="shared" si="205"/>
        <v>6.7631346699999998E-4</v>
      </c>
      <c r="O876" s="280">
        <v>2.5837352000000001E-2</v>
      </c>
      <c r="P876" s="219">
        <v>4.6263223999999997E-3</v>
      </c>
      <c r="Q876" s="219">
        <v>6.8053264000000001E-4</v>
      </c>
      <c r="R876" s="219">
        <v>1.7654502000000001E-3</v>
      </c>
      <c r="S876" s="219">
        <v>2.4529740999999999E-4</v>
      </c>
      <c r="T876" s="219">
        <v>2.7171503E-4</v>
      </c>
      <c r="U876" s="286">
        <v>8.4092398999999999E-5</v>
      </c>
      <c r="V876" s="219">
        <v>6.7250543999999998E-4</v>
      </c>
      <c r="W876" s="286">
        <v>1.3831706999999999E-5</v>
      </c>
      <c r="X876" s="219">
        <v>3.9234779999999997E-2</v>
      </c>
      <c r="Y876" s="219">
        <v>6.6248176000000003E-4</v>
      </c>
      <c r="Z876" s="219">
        <v>0</v>
      </c>
      <c r="AA876" s="219">
        <v>0</v>
      </c>
      <c r="AB876" s="219">
        <v>0</v>
      </c>
      <c r="AC876"/>
      <c r="AD876" s="227">
        <f t="shared" si="197"/>
        <v>2.5837352000000001E-2</v>
      </c>
      <c r="AE876" s="227">
        <f t="shared" si="198"/>
        <v>8.3459155189999999E-3</v>
      </c>
      <c r="AF876" s="227">
        <f t="shared" si="199"/>
        <v>5.9793604800000002E-3</v>
      </c>
      <c r="AG876" s="227">
        <f t="shared" si="200"/>
        <v>4.5214140479999998E-2</v>
      </c>
      <c r="AH876" s="227">
        <f t="shared" si="201"/>
        <v>6.7631346699999998E-4</v>
      </c>
      <c r="AI876"/>
      <c r="AJ876">
        <v>5.4695203000000001</v>
      </c>
      <c r="AK876" s="155">
        <v>5.3045714999999998</v>
      </c>
      <c r="AL876" s="155">
        <v>9.1783718E-2</v>
      </c>
      <c r="AM876" s="155">
        <v>0</v>
      </c>
      <c r="AN876" s="155">
        <v>1.7578753999999999E-2</v>
      </c>
      <c r="AO876" s="155">
        <v>3.7218721000000003E-2</v>
      </c>
      <c r="AP876" s="155">
        <v>1.8367622E-2</v>
      </c>
      <c r="AQ876"/>
      <c r="AR876" s="156">
        <v>4.6647483000000003E-3</v>
      </c>
      <c r="AS876" s="156">
        <v>4.1353108E-3</v>
      </c>
      <c r="AT876" s="156">
        <v>1.6033732999999999E-4</v>
      </c>
      <c r="AU876" s="156">
        <v>3.6910023999999999E-4</v>
      </c>
      <c r="AV876" s="282">
        <f t="shared" si="194"/>
        <v>2.47920305101E-7</v>
      </c>
      <c r="AW876" s="282">
        <f t="shared" si="195"/>
        <v>5.9296350931584999E-10</v>
      </c>
      <c r="AX876" s="283">
        <f t="shared" si="196"/>
        <v>5.1694711749500001E-2</v>
      </c>
      <c r="AY876" s="157">
        <v>1.5984707999999999E-7</v>
      </c>
      <c r="AZ876" s="157">
        <v>4.8229723999999999E-10</v>
      </c>
      <c r="BA876" s="157">
        <v>1.317705E-14</v>
      </c>
      <c r="BB876" s="157">
        <v>0</v>
      </c>
      <c r="BC876" s="157">
        <v>0</v>
      </c>
      <c r="BD876" s="157">
        <v>5.5731618000000001E-11</v>
      </c>
      <c r="BE876" s="157">
        <v>8.7866111000000006E-8</v>
      </c>
      <c r="BF876" s="157">
        <v>1.2732464E-11</v>
      </c>
      <c r="BG876" s="157">
        <v>9.7867620000000003E-11</v>
      </c>
      <c r="BH876" s="157">
        <v>0</v>
      </c>
      <c r="BI876" s="157">
        <v>0</v>
      </c>
      <c r="BJ876" s="157">
        <v>4.7956304000000001E-14</v>
      </c>
      <c r="BK876" s="157">
        <v>4.0593559999999997E-15</v>
      </c>
      <c r="BL876" s="157">
        <v>9.9260584999999993E-16</v>
      </c>
      <c r="BM876" s="157">
        <v>3.4097212999999998E-11</v>
      </c>
      <c r="BN876" s="157">
        <v>1.1728527000000001E-10</v>
      </c>
      <c r="BO876" s="157">
        <v>0</v>
      </c>
      <c r="BP876" s="157">
        <v>1.4857495E-6</v>
      </c>
      <c r="BQ876" s="157">
        <v>5.1693226000000002E-2</v>
      </c>
      <c r="BR876" s="157">
        <v>0</v>
      </c>
      <c r="BS876" s="157">
        <v>0</v>
      </c>
      <c r="BT876" s="157">
        <v>0</v>
      </c>
      <c r="BU876"/>
      <c r="BV876" s="155">
        <v>1.3708646E-5</v>
      </c>
      <c r="BW876" s="155">
        <v>6.7472894999999996E-7</v>
      </c>
      <c r="BX876" s="155">
        <v>4.8027596E-6</v>
      </c>
      <c r="BY876" s="155">
        <v>7.8857804999999998E-8</v>
      </c>
      <c r="BZ876" s="155">
        <v>7.7535826999999995E-7</v>
      </c>
      <c r="CA876" s="155">
        <v>0</v>
      </c>
      <c r="CB876" s="155">
        <v>0</v>
      </c>
      <c r="CC876" s="155">
        <v>0</v>
      </c>
      <c r="CD876" s="155">
        <v>3.6942656000000001E-7</v>
      </c>
      <c r="CE876" s="155">
        <v>7.8920543000000006E-8</v>
      </c>
      <c r="CF876" s="155">
        <v>0</v>
      </c>
      <c r="CG876" s="155">
        <v>0</v>
      </c>
      <c r="CH876" s="155">
        <v>0</v>
      </c>
      <c r="CI876" s="155">
        <v>3.8127418999999998E-7</v>
      </c>
      <c r="CJ876" s="155">
        <v>6.5473199999999997E-6</v>
      </c>
      <c r="CK876" s="155">
        <v>1.7540320999999999E-14</v>
      </c>
      <c r="CL876" s="155">
        <v>0</v>
      </c>
      <c r="CM876"/>
      <c r="CN876" s="284">
        <v>0</v>
      </c>
      <c r="CO876" s="284">
        <v>0.17224901000000001</v>
      </c>
      <c r="CP876" s="285">
        <v>1.4337178E-3</v>
      </c>
      <c r="CQ876" s="284">
        <v>4.6163972000000001E-4</v>
      </c>
      <c r="CR876" s="284">
        <v>2.4613513999999999E-11</v>
      </c>
      <c r="CS876" s="284">
        <v>2.6944741000000002E-9</v>
      </c>
      <c r="CT876" s="284">
        <v>3.4328453E-5</v>
      </c>
      <c r="CU876" s="284">
        <v>3.3949180999999998E-3</v>
      </c>
      <c r="CV876" s="284">
        <v>0</v>
      </c>
      <c r="CW876" s="284">
        <v>0</v>
      </c>
      <c r="CX876"/>
      <c r="CY876"/>
      <c r="CZ876"/>
      <c r="DA876"/>
      <c r="DB876" s="245"/>
      <c r="DC876"/>
      <c r="DD876"/>
      <c r="DE876"/>
      <c r="DF876"/>
      <c r="DG876"/>
      <c r="DH876"/>
      <c r="DI876"/>
      <c r="DJ876"/>
      <c r="DK876"/>
      <c r="DL876"/>
    </row>
    <row r="877" spans="1:116" ht="13.8" customHeight="1">
      <c r="A877" t="s">
        <v>879</v>
      </c>
      <c r="B877" s="188" t="s">
        <v>318</v>
      </c>
      <c r="C877" s="151" t="str">
        <f t="shared" si="206"/>
        <v>A.120.10.106</v>
      </c>
      <c r="D877" s="54" t="s">
        <v>94</v>
      </c>
      <c r="E877" s="150" t="s">
        <v>351</v>
      </c>
      <c r="F877" s="153" t="str">
        <f t="shared" si="207"/>
        <v>film PET+ALOx / LDPE 62 mu for MAP</v>
      </c>
      <c r="G877" s="154">
        <f t="shared" si="208"/>
        <v>0.15923086666666666</v>
      </c>
      <c r="H877"/>
      <c r="I877"/>
      <c r="J877" s="227">
        <f t="shared" si="202"/>
        <v>8.0169629074438004E-2</v>
      </c>
      <c r="K877"/>
      <c r="L877" s="280">
        <f t="shared" si="203"/>
        <v>5.0654251219999996E-3</v>
      </c>
      <c r="M877" s="280">
        <f t="shared" si="204"/>
        <v>4.9414234528438003E-2</v>
      </c>
      <c r="N877" s="281">
        <f t="shared" si="205"/>
        <v>1.805339424E-3</v>
      </c>
      <c r="O877" s="280">
        <v>2.388463E-2</v>
      </c>
      <c r="P877" s="219">
        <v>3.2007527000000001E-3</v>
      </c>
      <c r="Q877" s="219">
        <v>7.0466009000000004E-4</v>
      </c>
      <c r="R877" s="219">
        <v>4.5462577000000004E-3</v>
      </c>
      <c r="S877" s="219">
        <v>3.1740889E-4</v>
      </c>
      <c r="T877" s="286">
        <v>7.6130252000000001E-5</v>
      </c>
      <c r="U877" s="219">
        <v>1.2562827999999999E-4</v>
      </c>
      <c r="V877" s="219">
        <v>5.8583609000000003E-4</v>
      </c>
      <c r="W877" s="219">
        <v>2.5534184999999999E-4</v>
      </c>
      <c r="X877" s="219">
        <v>4.4922969E-2</v>
      </c>
      <c r="Y877" s="219">
        <v>5.9846731000000005E-4</v>
      </c>
      <c r="Z877" s="286">
        <v>1.6648437999999999E-8</v>
      </c>
      <c r="AA877" s="219">
        <v>9.0771722000000004E-4</v>
      </c>
      <c r="AB877" s="286">
        <v>4.3813044000000003E-5</v>
      </c>
      <c r="AC877"/>
      <c r="AD877" s="227">
        <f t="shared" si="197"/>
        <v>2.388463E-2</v>
      </c>
      <c r="AE877" s="227">
        <f t="shared" si="198"/>
        <v>9.5566740020000002E-3</v>
      </c>
      <c r="AF877" s="227">
        <f t="shared" si="199"/>
        <v>5.3989660999999994E-3</v>
      </c>
      <c r="AG877" s="227">
        <f t="shared" si="200"/>
        <v>4.9414234528438003E-2</v>
      </c>
      <c r="AH877" s="227">
        <f t="shared" si="201"/>
        <v>8.976222040000001E-4</v>
      </c>
      <c r="AI877"/>
      <c r="AJ877">
        <v>5.9070055000000004</v>
      </c>
      <c r="AK877" s="155">
        <v>5.6412997999999996</v>
      </c>
      <c r="AL877" s="155">
        <v>8.2331429999999997E-2</v>
      </c>
      <c r="AM877" s="155">
        <v>0</v>
      </c>
      <c r="AN877" s="155">
        <v>0.13074953</v>
      </c>
      <c r="AO877" s="155">
        <v>3.3558682999999999E-2</v>
      </c>
      <c r="AP877" s="155">
        <v>1.9066051000000001E-2</v>
      </c>
      <c r="AQ877"/>
      <c r="AR877" s="156">
        <v>3.5810099999999999E-3</v>
      </c>
      <c r="AS877" s="156">
        <v>3.0519292000000002E-3</v>
      </c>
      <c r="AT877" s="156">
        <v>1.3860040000000001E-4</v>
      </c>
      <c r="AU877" s="156">
        <v>3.9048049000000001E-4</v>
      </c>
      <c r="AV877" s="282">
        <f t="shared" si="194"/>
        <v>1.8296937259517448E-7</v>
      </c>
      <c r="AW877" s="282">
        <f t="shared" si="195"/>
        <v>5.1257543242212113E-10</v>
      </c>
      <c r="AX877" s="283">
        <f t="shared" si="196"/>
        <v>5.4689144257E-2</v>
      </c>
      <c r="AY877" s="157">
        <v>1.4787782999999999E-7</v>
      </c>
      <c r="AZ877" s="157">
        <v>4.4618746999999999E-10</v>
      </c>
      <c r="BA877" s="157">
        <v>1.2190295E-14</v>
      </c>
      <c r="BB877" s="157">
        <v>3.7817450000000002E-16</v>
      </c>
      <c r="BC877" s="157">
        <v>0</v>
      </c>
      <c r="BD877" s="157">
        <v>1.5241534E-10</v>
      </c>
      <c r="BE877" s="157">
        <v>3.4781245000000001E-8</v>
      </c>
      <c r="BF877" s="157">
        <v>3.1747230999999998E-11</v>
      </c>
      <c r="BG877" s="157">
        <v>3.4552321000000002E-11</v>
      </c>
      <c r="BH877" s="157">
        <v>8.5834347999999998E-17</v>
      </c>
      <c r="BI877" s="157">
        <v>2.843696E-19</v>
      </c>
      <c r="BJ877" s="157">
        <v>7.1512701999999996E-14</v>
      </c>
      <c r="BK877" s="157">
        <v>3.5692578000000003E-15</v>
      </c>
      <c r="BL877" s="157">
        <v>1.0520486000000001E-15</v>
      </c>
      <c r="BM877" s="157">
        <v>4.3846877000000003E-11</v>
      </c>
      <c r="BN877" s="157">
        <v>1.14035E-10</v>
      </c>
      <c r="BO877" s="157">
        <v>3.4727308000000002E-24</v>
      </c>
      <c r="BP877" s="157">
        <v>1.0779256999999999E-5</v>
      </c>
      <c r="BQ877" s="157">
        <v>5.4678365E-2</v>
      </c>
      <c r="BR877" s="157">
        <v>0</v>
      </c>
      <c r="BS877" s="157">
        <v>0</v>
      </c>
      <c r="BT877" s="157">
        <v>0</v>
      </c>
      <c r="BU877"/>
      <c r="BV877" s="155">
        <v>1.3320292999999999E-5</v>
      </c>
      <c r="BW877" s="155">
        <v>2.4972218999999999E-7</v>
      </c>
      <c r="BX877" s="155">
        <v>4.4397790000000003E-6</v>
      </c>
      <c r="BY877" s="155">
        <v>7.0519290999999995E-8</v>
      </c>
      <c r="BZ877" s="155">
        <v>4.7279929000000002E-7</v>
      </c>
      <c r="CA877" s="155">
        <v>2.2629093E-8</v>
      </c>
      <c r="CB877" s="155">
        <v>2.2216782000000001E-12</v>
      </c>
      <c r="CC877" s="155">
        <v>3.4346067999999997E-8</v>
      </c>
      <c r="CD877" s="155">
        <v>1.0863815999999999E-7</v>
      </c>
      <c r="CE877" s="155">
        <v>1.0203208E-7</v>
      </c>
      <c r="CF877" s="155">
        <v>0</v>
      </c>
      <c r="CG877" s="155">
        <v>7.6795010999999994E-21</v>
      </c>
      <c r="CH877" s="155">
        <v>6.2879456000000005E-17</v>
      </c>
      <c r="CI877" s="155">
        <v>8.8319343999999999E-7</v>
      </c>
      <c r="CJ877" s="155">
        <v>6.9336896999999997E-6</v>
      </c>
      <c r="CK877" s="155">
        <v>2.9423094000000002E-9</v>
      </c>
      <c r="CL877" s="155">
        <v>0</v>
      </c>
      <c r="CM877"/>
      <c r="CN877" s="284">
        <v>5.3222030000000003E-17</v>
      </c>
      <c r="CO877" s="284">
        <v>0.15913764</v>
      </c>
      <c r="CP877" s="285">
        <v>1.2541322999999999E-3</v>
      </c>
      <c r="CQ877" s="284">
        <v>1.7611417E-4</v>
      </c>
      <c r="CR877" s="284">
        <v>3.5656422999999999E-11</v>
      </c>
      <c r="CS877" s="284">
        <v>3.9256710000000001E-9</v>
      </c>
      <c r="CT877" s="284">
        <v>1.7308694999999999E-5</v>
      </c>
      <c r="CU877" s="284">
        <v>2.9841820000000002E-3</v>
      </c>
      <c r="CV877" s="284">
        <v>5.7047467999999998E-11</v>
      </c>
      <c r="CW877" s="284">
        <v>7.9581456000000003E-6</v>
      </c>
      <c r="CX877"/>
      <c r="CY877"/>
      <c r="CZ877"/>
      <c r="DA877"/>
      <c r="DB877" s="245"/>
      <c r="DC877"/>
      <c r="DD877"/>
      <c r="DE877"/>
      <c r="DF877"/>
      <c r="DG877"/>
      <c r="DH877"/>
      <c r="DI877"/>
      <c r="DJ877"/>
      <c r="DK877"/>
      <c r="DL877"/>
    </row>
    <row r="878" spans="1:116" ht="13.8" customHeight="1">
      <c r="A878" t="s">
        <v>880</v>
      </c>
      <c r="B878" s="188" t="s">
        <v>318</v>
      </c>
      <c r="C878" s="151" t="str">
        <f t="shared" si="206"/>
        <v>A.120.10.107</v>
      </c>
      <c r="D878" s="54" t="s">
        <v>94</v>
      </c>
      <c r="E878" s="150" t="s">
        <v>351</v>
      </c>
      <c r="F878" s="153" t="str">
        <f t="shared" si="207"/>
        <v>film PET+PVOH / LDPE 62 mu for MAP</v>
      </c>
      <c r="G878" s="154">
        <f t="shared" si="208"/>
        <v>0.15910852</v>
      </c>
      <c r="H878"/>
      <c r="I878"/>
      <c r="J878" s="227">
        <f t="shared" si="202"/>
        <v>8.0505243113000002E-2</v>
      </c>
      <c r="K878"/>
      <c r="L878" s="280">
        <f t="shared" si="203"/>
        <v>5.1141269520000006E-3</v>
      </c>
      <c r="M878" s="280">
        <f t="shared" si="204"/>
        <v>4.9933094769999999E-2</v>
      </c>
      <c r="N878" s="281">
        <f t="shared" si="205"/>
        <v>1.5917433909999998E-3</v>
      </c>
      <c r="O878" s="280">
        <v>2.3866278000000001E-2</v>
      </c>
      <c r="P878" s="219">
        <v>3.2647992000000002E-3</v>
      </c>
      <c r="Q878" s="219">
        <v>7.6148394999999997E-4</v>
      </c>
      <c r="R878" s="219">
        <v>4.5956364999999999E-3</v>
      </c>
      <c r="S878" s="219">
        <v>3.1630500999999998E-4</v>
      </c>
      <c r="T878" s="286">
        <v>7.6506251999999998E-5</v>
      </c>
      <c r="U878" s="219">
        <v>1.2567918999999999E-4</v>
      </c>
      <c r="V878" s="219">
        <v>5.8693961999999999E-4</v>
      </c>
      <c r="W878" s="286">
        <v>2.2226461000000001E-5</v>
      </c>
      <c r="X878" s="219">
        <v>4.5319871999999997E-2</v>
      </c>
      <c r="Y878" s="219">
        <v>6.0277840999999998E-4</v>
      </c>
      <c r="Z878" s="219">
        <v>0</v>
      </c>
      <c r="AA878" s="219">
        <v>9.0771592000000003E-4</v>
      </c>
      <c r="AB878" s="286">
        <v>5.90226E-5</v>
      </c>
      <c r="AC878"/>
      <c r="AD878" s="227">
        <f t="shared" si="197"/>
        <v>2.3866278000000001E-2</v>
      </c>
      <c r="AE878" s="227">
        <f t="shared" si="198"/>
        <v>9.7273497220000012E-3</v>
      </c>
      <c r="AF878" s="227">
        <f t="shared" si="199"/>
        <v>5.5209386900000003E-3</v>
      </c>
      <c r="AG878" s="227">
        <f t="shared" si="200"/>
        <v>4.9933094769999999E-2</v>
      </c>
      <c r="AH878" s="227">
        <f t="shared" si="201"/>
        <v>6.8402747099999999E-4</v>
      </c>
      <c r="AI878"/>
      <c r="AJ878">
        <v>5.9756936999999999</v>
      </c>
      <c r="AK878" s="155">
        <v>5.7118891999999999</v>
      </c>
      <c r="AL878" s="155">
        <v>8.3336805999999999E-2</v>
      </c>
      <c r="AM878" s="155">
        <v>0</v>
      </c>
      <c r="AN878" s="155">
        <v>0.13092334</v>
      </c>
      <c r="AO878" s="155">
        <v>3.3173207000000003E-2</v>
      </c>
      <c r="AP878" s="155">
        <v>1.6371140999999999E-2</v>
      </c>
      <c r="AQ878"/>
      <c r="AR878" s="156">
        <v>3.6135846000000002E-3</v>
      </c>
      <c r="AS878" s="156">
        <v>3.0785987999999999E-3</v>
      </c>
      <c r="AT878" s="156">
        <v>1.3931809999999999E-4</v>
      </c>
      <c r="AU878" s="156">
        <v>3.9566767999999998E-4</v>
      </c>
      <c r="AV878" s="282">
        <f t="shared" si="194"/>
        <v>1.8456826634800002E-7</v>
      </c>
      <c r="AW878" s="282">
        <f t="shared" si="195"/>
        <v>5.1522967653760002E-10</v>
      </c>
      <c r="AX878" s="283">
        <f t="shared" si="196"/>
        <v>5.5415640794999999E-2</v>
      </c>
      <c r="AY878" s="157">
        <v>1.4778415999999999E-7</v>
      </c>
      <c r="AZ878" s="157">
        <v>4.4590562999999999E-10</v>
      </c>
      <c r="BA878" s="157">
        <v>1.2182561999999999E-14</v>
      </c>
      <c r="BB878" s="157">
        <v>0</v>
      </c>
      <c r="BC878" s="157">
        <v>0</v>
      </c>
      <c r="BD878" s="157">
        <v>1.5942144000000001E-10</v>
      </c>
      <c r="BE878" s="157">
        <v>3.6456265000000001E-8</v>
      </c>
      <c r="BF878" s="157">
        <v>3.2747559000000003E-11</v>
      </c>
      <c r="BG878" s="157">
        <v>3.6488029000000001E-11</v>
      </c>
      <c r="BH878" s="157">
        <v>0</v>
      </c>
      <c r="BI878" s="157">
        <v>0</v>
      </c>
      <c r="BJ878" s="157">
        <v>7.1555090000000001E-14</v>
      </c>
      <c r="BK878" s="157">
        <v>3.5790617999999999E-15</v>
      </c>
      <c r="BL878" s="157">
        <v>1.1418238E-15</v>
      </c>
      <c r="BM878" s="157">
        <v>5.5067848000000002E-11</v>
      </c>
      <c r="BN878" s="157">
        <v>1.1335206E-10</v>
      </c>
      <c r="BO878" s="157">
        <v>0</v>
      </c>
      <c r="BP878" s="157">
        <v>1.864795E-6</v>
      </c>
      <c r="BQ878" s="157">
        <v>5.5413775999999998E-2</v>
      </c>
      <c r="BR878" s="157">
        <v>0</v>
      </c>
      <c r="BS878" s="157">
        <v>0</v>
      </c>
      <c r="BT878" s="157">
        <v>0</v>
      </c>
      <c r="BU878"/>
      <c r="BV878" s="155">
        <v>1.3447995E-5</v>
      </c>
      <c r="BW878" s="155">
        <v>2.6534694999999998E-7</v>
      </c>
      <c r="BX878" s="155">
        <v>4.4363676999999997E-6</v>
      </c>
      <c r="BY878" s="155">
        <v>7.0648684000000005E-8</v>
      </c>
      <c r="BZ878" s="155">
        <v>4.8147675000000001E-7</v>
      </c>
      <c r="CA878" s="155">
        <v>2.7111167000000001E-8</v>
      </c>
      <c r="CB878" s="155">
        <v>0</v>
      </c>
      <c r="CC878" s="155">
        <v>4.1148918E-8</v>
      </c>
      <c r="CD878" s="155">
        <v>1.0914445000000001E-7</v>
      </c>
      <c r="CE878" s="155">
        <v>1.0209404E-7</v>
      </c>
      <c r="CF878" s="155">
        <v>0</v>
      </c>
      <c r="CG878" s="155">
        <v>0</v>
      </c>
      <c r="CH878" s="155">
        <v>0</v>
      </c>
      <c r="CI878" s="155">
        <v>8.9323896999999999E-7</v>
      </c>
      <c r="CJ878" s="155">
        <v>7.0176128000000002E-6</v>
      </c>
      <c r="CK878" s="155">
        <v>3.8042902000000004E-9</v>
      </c>
      <c r="CL878" s="155">
        <v>0</v>
      </c>
      <c r="CM878"/>
      <c r="CN878" s="284">
        <v>0</v>
      </c>
      <c r="CO878" s="284">
        <v>0.15899869999999999</v>
      </c>
      <c r="CP878" s="285">
        <v>1.4787168E-3</v>
      </c>
      <c r="CQ878" s="284">
        <v>1.8785601000000001E-4</v>
      </c>
      <c r="CR878" s="284">
        <v>3.6448966999999999E-11</v>
      </c>
      <c r="CS878" s="284">
        <v>3.9253149999999999E-9</v>
      </c>
      <c r="CT878" s="284">
        <v>1.7732142000000001E-5</v>
      </c>
      <c r="CU878" s="284">
        <v>2.9868238999999999E-3</v>
      </c>
      <c r="CV878" s="284">
        <v>0</v>
      </c>
      <c r="CW878" s="284">
        <v>9.5342854999999998E-6</v>
      </c>
      <c r="CX878"/>
      <c r="CY878"/>
      <c r="CZ878"/>
      <c r="DA878"/>
      <c r="DB878" s="245"/>
      <c r="DC878"/>
      <c r="DD878"/>
      <c r="DE878"/>
      <c r="DF878"/>
      <c r="DG878"/>
      <c r="DH878"/>
      <c r="DI878"/>
      <c r="DJ878"/>
      <c r="DK878"/>
      <c r="DL878"/>
    </row>
    <row r="879" spans="1:116" ht="13.8" customHeight="1">
      <c r="A879" t="s">
        <v>881</v>
      </c>
      <c r="B879" s="188" t="s">
        <v>318</v>
      </c>
      <c r="C879" s="151" t="str">
        <f t="shared" si="206"/>
        <v>A.120.10.108</v>
      </c>
      <c r="D879" s="54" t="s">
        <v>94</v>
      </c>
      <c r="E879" s="150" t="s">
        <v>351</v>
      </c>
      <c r="F879" s="153" t="str">
        <f t="shared" si="207"/>
        <v>film PLA (biobased) 50 mu</v>
      </c>
      <c r="G879" s="154">
        <f t="shared" si="208"/>
        <v>0.25023113333333336</v>
      </c>
      <c r="H879"/>
      <c r="I879"/>
      <c r="J879" s="227">
        <f t="shared" si="202"/>
        <v>4.2646685167710002E-2</v>
      </c>
      <c r="K879"/>
      <c r="L879" s="280">
        <f t="shared" si="203"/>
        <v>1.6677859540000001E-3</v>
      </c>
      <c r="M879" s="280">
        <f t="shared" si="204"/>
        <v>2.4713495097099998E-3</v>
      </c>
      <c r="N879" s="281">
        <f t="shared" si="205"/>
        <v>9.7287970399999996E-4</v>
      </c>
      <c r="O879" s="280">
        <v>3.7534669999999999E-2</v>
      </c>
      <c r="P879" s="219">
        <v>9.3551455E-4</v>
      </c>
      <c r="Q879" s="219">
        <v>1.4176575000000001E-3</v>
      </c>
      <c r="R879" s="219">
        <v>1.4409340000000001E-3</v>
      </c>
      <c r="S879" s="219">
        <v>1.8866052000000001E-4</v>
      </c>
      <c r="T879" s="286">
        <v>2.0420697000000001E-5</v>
      </c>
      <c r="U879" s="286">
        <v>1.7770737E-5</v>
      </c>
      <c r="V879" s="219">
        <v>1.1728807E-4</v>
      </c>
      <c r="W879" s="286">
        <v>5.5079983999999997E-5</v>
      </c>
      <c r="X879" s="219">
        <v>0</v>
      </c>
      <c r="Y879" s="219">
        <v>9.1779972000000001E-4</v>
      </c>
      <c r="Z879" s="286">
        <v>8.8938970999999995E-7</v>
      </c>
      <c r="AA879" s="219">
        <v>0</v>
      </c>
      <c r="AB879" s="219">
        <v>0</v>
      </c>
      <c r="AC879"/>
      <c r="AD879" s="227">
        <f t="shared" si="197"/>
        <v>3.7534669999999999E-2</v>
      </c>
      <c r="AE879" s="227">
        <f t="shared" si="198"/>
        <v>4.1382460740000005E-3</v>
      </c>
      <c r="AF879" s="227">
        <f t="shared" si="199"/>
        <v>2.4704601199999998E-3</v>
      </c>
      <c r="AG879" s="227">
        <f t="shared" si="200"/>
        <v>2.4713495097099998E-3</v>
      </c>
      <c r="AH879" s="227">
        <f t="shared" si="201"/>
        <v>9.7287970399999996E-4</v>
      </c>
      <c r="AI879"/>
      <c r="AJ879">
        <v>5.1516333999999997</v>
      </c>
      <c r="AK879" s="155">
        <v>3.5462691999999998</v>
      </c>
      <c r="AL879" s="155">
        <v>0.12295021</v>
      </c>
      <c r="AM879" s="155">
        <v>0</v>
      </c>
      <c r="AN879" s="155">
        <v>1.4140596999999999</v>
      </c>
      <c r="AO879" s="155">
        <v>4.3999149000000001E-2</v>
      </c>
      <c r="AP879" s="155">
        <v>2.4355174E-2</v>
      </c>
      <c r="AQ879"/>
      <c r="AR879" s="156">
        <v>4.6484693999999998E-3</v>
      </c>
      <c r="AS879" s="156">
        <v>4.2071319999999997E-3</v>
      </c>
      <c r="AT879" s="156">
        <v>1.9719552000000001E-4</v>
      </c>
      <c r="AU879" s="156">
        <v>2.4414184999999998E-4</v>
      </c>
      <c r="AV879" s="282">
        <f t="shared" si="194"/>
        <v>2.5222613673729998E-7</v>
      </c>
      <c r="AW879" s="282">
        <f t="shared" si="195"/>
        <v>7.2927337935750014E-10</v>
      </c>
      <c r="AX879" s="283">
        <f t="shared" si="196"/>
        <v>3.4193535552500001E-2</v>
      </c>
      <c r="AY879" s="157">
        <v>2.3221448999999999E-7</v>
      </c>
      <c r="AZ879" s="157">
        <v>7.0064718000000001E-10</v>
      </c>
      <c r="BA879" s="157">
        <v>1.9142682000000001E-14</v>
      </c>
      <c r="BB879" s="157">
        <v>0</v>
      </c>
      <c r="BC879" s="157">
        <v>0</v>
      </c>
      <c r="BD879" s="157">
        <v>3.8613264E-11</v>
      </c>
      <c r="BE879" s="157">
        <v>1.9949124999999999E-8</v>
      </c>
      <c r="BF879" s="157">
        <v>8.8057077000000003E-12</v>
      </c>
      <c r="BG879" s="157">
        <v>1.9790359000000001E-11</v>
      </c>
      <c r="BH879" s="157">
        <v>0</v>
      </c>
      <c r="BI879" s="157">
        <v>0</v>
      </c>
      <c r="BJ879" s="157">
        <v>1.0128373999999999E-14</v>
      </c>
      <c r="BK879" s="157">
        <v>7.0599344000000003E-16</v>
      </c>
      <c r="BL879" s="157">
        <v>1.5560806000000001E-16</v>
      </c>
      <c r="BM879" s="157">
        <v>2.8160733E-12</v>
      </c>
      <c r="BN879" s="157">
        <v>2.1092400000000001E-11</v>
      </c>
      <c r="BO879" s="157">
        <v>0</v>
      </c>
      <c r="BP879" s="157">
        <v>4.9275525000000001E-6</v>
      </c>
      <c r="BQ879" s="157">
        <v>3.4188608000000002E-2</v>
      </c>
      <c r="BR879" s="157">
        <v>0</v>
      </c>
      <c r="BS879" s="157">
        <v>0</v>
      </c>
      <c r="BT879" s="157">
        <v>0</v>
      </c>
      <c r="BU879"/>
      <c r="BV879" s="155">
        <v>1.2212824E-5</v>
      </c>
      <c r="BW879" s="155">
        <v>1.3644071999999999E-7</v>
      </c>
      <c r="BX879" s="155">
        <v>6.9771079999999999E-6</v>
      </c>
      <c r="BY879" s="155">
        <v>1.4429038E-8</v>
      </c>
      <c r="BZ879" s="155">
        <v>2.8125720000000003E-7</v>
      </c>
      <c r="CA879" s="155">
        <v>0</v>
      </c>
      <c r="CB879" s="155">
        <v>0</v>
      </c>
      <c r="CC879" s="155">
        <v>0</v>
      </c>
      <c r="CD879" s="155">
        <v>2.8391128E-8</v>
      </c>
      <c r="CE879" s="155">
        <v>1.7881537999999999E-8</v>
      </c>
      <c r="CF879" s="155">
        <v>0</v>
      </c>
      <c r="CG879" s="155">
        <v>0</v>
      </c>
      <c r="CH879" s="155">
        <v>0</v>
      </c>
      <c r="CI879" s="155">
        <v>2.8429915999999999E-7</v>
      </c>
      <c r="CJ879" s="155">
        <v>4.4730171E-6</v>
      </c>
      <c r="CK879" s="155">
        <v>1.7115528000000001E-14</v>
      </c>
      <c r="CL879" s="155">
        <v>0</v>
      </c>
      <c r="CM879"/>
      <c r="CN879" s="284">
        <v>0</v>
      </c>
      <c r="CO879" s="284">
        <v>0.25023114000000002</v>
      </c>
      <c r="CP879" s="285">
        <v>0</v>
      </c>
      <c r="CQ879" s="284">
        <v>9.3350751E-5</v>
      </c>
      <c r="CR879" s="284">
        <v>4.8380922000000001E-12</v>
      </c>
      <c r="CS879" s="284">
        <v>5.6411286999999999E-10</v>
      </c>
      <c r="CT879" s="284">
        <v>1.0409518E-5</v>
      </c>
      <c r="CU879" s="284">
        <v>5.9269658000000005E-4</v>
      </c>
      <c r="CV879" s="284">
        <v>0</v>
      </c>
      <c r="CW879" s="284">
        <v>0</v>
      </c>
      <c r="CX879"/>
      <c r="CY879"/>
      <c r="CZ879"/>
      <c r="DA879"/>
      <c r="DB879" s="245"/>
      <c r="DC879"/>
      <c r="DD879"/>
      <c r="DE879"/>
      <c r="DF879"/>
      <c r="DG879"/>
      <c r="DH879"/>
      <c r="DI879"/>
      <c r="DJ879"/>
      <c r="DK879"/>
      <c r="DL879"/>
    </row>
    <row r="880" spans="1:116" ht="13.8" customHeight="1">
      <c r="A880" t="s">
        <v>882</v>
      </c>
      <c r="B880" s="188" t="s">
        <v>318</v>
      </c>
      <c r="C880" s="151" t="str">
        <f t="shared" si="206"/>
        <v>A.120.10.109</v>
      </c>
      <c r="D880" s="54" t="s">
        <v>94</v>
      </c>
      <c r="E880" s="150" t="s">
        <v>351</v>
      </c>
      <c r="F880" s="153" t="str">
        <f t="shared" si="207"/>
        <v>film PP 50 mu</v>
      </c>
      <c r="G880" s="154">
        <f t="shared" si="208"/>
        <v>0.10129949333333334</v>
      </c>
      <c r="H880"/>
      <c r="I880"/>
      <c r="J880" s="227">
        <f t="shared" si="202"/>
        <v>5.7832262934199997E-2</v>
      </c>
      <c r="K880"/>
      <c r="L880" s="280">
        <f t="shared" si="203"/>
        <v>3.4912073859999998E-3</v>
      </c>
      <c r="M880" s="280">
        <f t="shared" si="204"/>
        <v>3.7827002620000001E-2</v>
      </c>
      <c r="N880" s="281">
        <f t="shared" si="205"/>
        <v>1.3191289282000001E-3</v>
      </c>
      <c r="O880" s="280">
        <v>1.5194924E-2</v>
      </c>
      <c r="P880" s="219">
        <v>1.8408865999999999E-3</v>
      </c>
      <c r="Q880" s="219">
        <v>1.2804135999999999E-4</v>
      </c>
      <c r="R880" s="219">
        <v>3.1401536999999999E-3</v>
      </c>
      <c r="S880" s="219">
        <v>2.7469373000000002E-4</v>
      </c>
      <c r="T880" s="286">
        <v>1.1706061E-5</v>
      </c>
      <c r="U880" s="286">
        <v>6.4653894999999994E-5</v>
      </c>
      <c r="V880" s="219">
        <v>3.6807465999999999E-4</v>
      </c>
      <c r="W880" s="286">
        <v>9.1209081999999995E-6</v>
      </c>
      <c r="X880" s="219">
        <v>3.5490000000000001E-2</v>
      </c>
      <c r="Y880" s="219">
        <v>4.3685392000000002E-4</v>
      </c>
      <c r="Z880" s="219">
        <v>0</v>
      </c>
      <c r="AA880" s="219">
        <v>8.7315410000000004E-4</v>
      </c>
      <c r="AB880" s="219">
        <v>0</v>
      </c>
      <c r="AC880"/>
      <c r="AD880" s="227">
        <f t="shared" si="197"/>
        <v>1.5194924E-2</v>
      </c>
      <c r="AE880" s="227">
        <f t="shared" si="198"/>
        <v>5.8282100060000003E-3</v>
      </c>
      <c r="AF880" s="227">
        <f t="shared" si="199"/>
        <v>3.2101567199999998E-3</v>
      </c>
      <c r="AG880" s="227">
        <f t="shared" si="200"/>
        <v>3.7827002620000001E-2</v>
      </c>
      <c r="AH880" s="227">
        <f t="shared" si="201"/>
        <v>4.4597482820000003E-4</v>
      </c>
      <c r="AI880"/>
      <c r="AJ880">
        <v>4.0391810000000001</v>
      </c>
      <c r="AK880" s="155">
        <v>3.8761836000000001</v>
      </c>
      <c r="AL880" s="155">
        <v>6.0524045999999998E-2</v>
      </c>
      <c r="AM880" s="155">
        <v>0</v>
      </c>
      <c r="AN880" s="155">
        <v>6.5818687000000001E-2</v>
      </c>
      <c r="AO880" s="155">
        <v>2.454278E-2</v>
      </c>
      <c r="AP880" s="155">
        <v>1.2111983E-2</v>
      </c>
      <c r="AQ880"/>
      <c r="AR880" s="156">
        <v>2.0257925E-3</v>
      </c>
      <c r="AS880" s="156">
        <v>1.6729214000000001E-3</v>
      </c>
      <c r="AT880" s="156">
        <v>8.2472524999999995E-5</v>
      </c>
      <c r="AU880" s="156">
        <v>2.7039863000000001E-4</v>
      </c>
      <c r="AV880" s="282">
        <f t="shared" si="194"/>
        <v>1.002950473141E-7</v>
      </c>
      <c r="AW880" s="282">
        <f t="shared" si="195"/>
        <v>3.0500194535716998E-10</v>
      </c>
      <c r="AX880" s="283">
        <f t="shared" si="196"/>
        <v>3.7870956733360002E-2</v>
      </c>
      <c r="AY880" s="157">
        <v>9.4005931000000003E-8</v>
      </c>
      <c r="AZ880" s="157">
        <v>2.8363858999999999E-10</v>
      </c>
      <c r="BA880" s="157">
        <v>7.7494113000000004E-15</v>
      </c>
      <c r="BB880" s="157">
        <v>0</v>
      </c>
      <c r="BC880" s="157">
        <v>0</v>
      </c>
      <c r="BD880" s="157">
        <v>8.4147909999999997E-11</v>
      </c>
      <c r="BE880" s="157">
        <v>6.1341735999999996E-9</v>
      </c>
      <c r="BF880" s="157">
        <v>1.9189828000000001E-11</v>
      </c>
      <c r="BG880" s="157">
        <v>2.1262745999999998E-12</v>
      </c>
      <c r="BH880" s="157">
        <v>0</v>
      </c>
      <c r="BI880" s="157">
        <v>0</v>
      </c>
      <c r="BJ880" s="157">
        <v>3.6834626999999999E-14</v>
      </c>
      <c r="BK880" s="157">
        <v>2.2117874000000001E-15</v>
      </c>
      <c r="BL880" s="157">
        <v>4.5693147000000004E-16</v>
      </c>
      <c r="BM880" s="157">
        <v>2.7807671E-12</v>
      </c>
      <c r="BN880" s="157">
        <v>6.8014037000000004E-11</v>
      </c>
      <c r="BO880" s="157">
        <v>0</v>
      </c>
      <c r="BP880" s="157">
        <v>9.7973336000000001E-7</v>
      </c>
      <c r="BQ880" s="157">
        <v>3.7869976999999999E-2</v>
      </c>
      <c r="BR880" s="157">
        <v>0</v>
      </c>
      <c r="BS880" s="157">
        <v>0</v>
      </c>
      <c r="BT880" s="157">
        <v>0</v>
      </c>
      <c r="BU880"/>
      <c r="BV880" s="155">
        <v>8.5877226000000006E-6</v>
      </c>
      <c r="BW880" s="155">
        <v>1.4659179E-8</v>
      </c>
      <c r="BX880" s="155">
        <v>2.8244987000000002E-6</v>
      </c>
      <c r="BY880" s="155">
        <v>4.4623222E-8</v>
      </c>
      <c r="BZ880" s="155">
        <v>2.5794818000000002E-7</v>
      </c>
      <c r="CA880" s="155">
        <v>0</v>
      </c>
      <c r="CB880" s="155">
        <v>0</v>
      </c>
      <c r="CC880" s="155">
        <v>0</v>
      </c>
      <c r="CD880" s="155">
        <v>1.904744E-8</v>
      </c>
      <c r="CE880" s="155">
        <v>5.4058960999999999E-8</v>
      </c>
      <c r="CF880" s="155">
        <v>0</v>
      </c>
      <c r="CG880" s="155">
        <v>0</v>
      </c>
      <c r="CH880" s="155">
        <v>0</v>
      </c>
      <c r="CI880" s="155">
        <v>6.0120901000000003E-7</v>
      </c>
      <c r="CJ880" s="155">
        <v>4.7716779000000003E-6</v>
      </c>
      <c r="CK880" s="155">
        <v>1.1566444E-14</v>
      </c>
      <c r="CL880" s="155">
        <v>0</v>
      </c>
      <c r="CM880"/>
      <c r="CN880" s="284">
        <v>0</v>
      </c>
      <c r="CO880" s="284">
        <v>0.10129949000000001</v>
      </c>
      <c r="CP880" s="285">
        <v>0</v>
      </c>
      <c r="CQ880" s="284">
        <v>1.0029597E-5</v>
      </c>
      <c r="CR880" s="284">
        <v>1.6971784E-11</v>
      </c>
      <c r="CS880" s="284">
        <v>2.0395216000000001E-9</v>
      </c>
      <c r="CT880" s="284">
        <v>7.4631373999999999E-6</v>
      </c>
      <c r="CU880" s="284">
        <v>1.8624456999999999E-3</v>
      </c>
      <c r="CV880" s="284">
        <v>0</v>
      </c>
      <c r="CW880" s="284">
        <v>0</v>
      </c>
      <c r="CX880"/>
      <c r="CY880"/>
      <c r="CZ880"/>
      <c r="DA880"/>
      <c r="DB880" s="245"/>
      <c r="DC880"/>
      <c r="DD880"/>
      <c r="DE880"/>
      <c r="DF880"/>
      <c r="DG880"/>
      <c r="DH880"/>
      <c r="DI880"/>
      <c r="DJ880"/>
      <c r="DK880"/>
      <c r="DL880"/>
    </row>
    <row r="881" spans="1:116" ht="13.8" customHeight="1">
      <c r="A881" t="s">
        <v>883</v>
      </c>
      <c r="B881" s="188" t="s">
        <v>318</v>
      </c>
      <c r="C881" s="151" t="str">
        <f t="shared" si="206"/>
        <v>A.120.10.110</v>
      </c>
      <c r="D881" s="54" t="s">
        <v>94</v>
      </c>
      <c r="E881" s="150" t="s">
        <v>351</v>
      </c>
      <c r="F881" s="153" t="str">
        <f t="shared" si="207"/>
        <v>film PP+PVDC 62 mu for MAP</v>
      </c>
      <c r="G881" s="154">
        <f t="shared" si="208"/>
        <v>0.22152929333333335</v>
      </c>
      <c r="H881"/>
      <c r="I881"/>
      <c r="J881" s="227">
        <f t="shared" si="202"/>
        <v>0.15637221989199998</v>
      </c>
      <c r="K881"/>
      <c r="L881" s="280">
        <f t="shared" si="203"/>
        <v>6.547595698E-2</v>
      </c>
      <c r="M881" s="280">
        <f t="shared" si="204"/>
        <v>5.4104187899999996E-2</v>
      </c>
      <c r="N881" s="281">
        <f t="shared" si="205"/>
        <v>3.5626810119999998E-3</v>
      </c>
      <c r="O881" s="280">
        <v>3.3229394000000002E-2</v>
      </c>
      <c r="P881" s="286">
        <v>6.9616091999999997E-3</v>
      </c>
      <c r="Q881" s="219">
        <v>2.1841006999999998E-3</v>
      </c>
      <c r="R881" s="219">
        <v>4.3962152000000003E-3</v>
      </c>
      <c r="S881" s="219">
        <v>2.6053092000000002E-3</v>
      </c>
      <c r="T881" s="219">
        <v>5.783953E-2</v>
      </c>
      <c r="U881" s="219">
        <v>6.3490257999999997E-4</v>
      </c>
      <c r="V881" s="219">
        <v>1.1909878E-2</v>
      </c>
      <c r="W881" s="286">
        <v>3.2097671999999999E-5</v>
      </c>
      <c r="X881" s="219">
        <v>3.3048599999999997E-2</v>
      </c>
      <c r="Y881" s="219">
        <v>2.8838736000000001E-3</v>
      </c>
      <c r="Z881" s="219">
        <v>0</v>
      </c>
      <c r="AA881" s="219">
        <v>6.4670973999999995E-4</v>
      </c>
      <c r="AB881" s="219">
        <v>0</v>
      </c>
      <c r="AC881"/>
      <c r="AD881" s="227">
        <f t="shared" si="197"/>
        <v>3.3229394000000002E-2</v>
      </c>
      <c r="AE881" s="227">
        <f t="shared" si="198"/>
        <v>8.6531544880000005E-2</v>
      </c>
      <c r="AF881" s="227">
        <f t="shared" si="199"/>
        <v>2.170229764E-2</v>
      </c>
      <c r="AG881" s="227">
        <f t="shared" si="200"/>
        <v>5.4104187899999996E-2</v>
      </c>
      <c r="AH881" s="227">
        <f t="shared" si="201"/>
        <v>2.9159712720000001E-3</v>
      </c>
      <c r="AI881"/>
      <c r="AJ881">
        <v>5.9018844000000001</v>
      </c>
      <c r="AK881" s="155">
        <v>5.3405776999999999</v>
      </c>
      <c r="AL881" s="155">
        <v>0.36700422999999999</v>
      </c>
      <c r="AM881" s="155">
        <v>0</v>
      </c>
      <c r="AN881" s="155">
        <v>6.3097105000000001E-2</v>
      </c>
      <c r="AO881" s="155">
        <v>3.9912297999999999E-2</v>
      </c>
      <c r="AP881" s="155">
        <v>9.1293088999999994E-2</v>
      </c>
      <c r="AQ881"/>
      <c r="AR881" s="156">
        <v>6.5562579999999997E-3</v>
      </c>
      <c r="AS881" s="156">
        <v>5.9762553999999999E-3</v>
      </c>
      <c r="AT881" s="156">
        <v>2.0757889999999999E-4</v>
      </c>
      <c r="AU881" s="156">
        <v>3.7242360000000002E-4</v>
      </c>
      <c r="AV881" s="282">
        <f t="shared" si="194"/>
        <v>3.5828868917000001E-7</v>
      </c>
      <c r="AW881" s="282">
        <f t="shared" si="195"/>
        <v>7.6767346186299975E-10</v>
      </c>
      <c r="AX881" s="283">
        <f t="shared" si="196"/>
        <v>5.2160168246700001E-2</v>
      </c>
      <c r="AY881" s="157">
        <v>2.0557918000000001E-7</v>
      </c>
      <c r="AZ881" s="157">
        <v>6.2028201999999995E-10</v>
      </c>
      <c r="BA881" s="157">
        <v>1.6946990999999999E-14</v>
      </c>
      <c r="BB881" s="157">
        <v>0</v>
      </c>
      <c r="BC881" s="157">
        <v>0</v>
      </c>
      <c r="BD881" s="157">
        <v>1.1780707000000001E-10</v>
      </c>
      <c r="BE881" s="157">
        <v>1.4388585999999999E-7</v>
      </c>
      <c r="BF881" s="157">
        <v>2.6865759999999998E-11</v>
      </c>
      <c r="BG881" s="157">
        <v>1.2000078000000001E-10</v>
      </c>
      <c r="BH881" s="157">
        <v>0</v>
      </c>
      <c r="BI881" s="157">
        <v>0</v>
      </c>
      <c r="BJ881" s="157">
        <v>3.7523067E-13</v>
      </c>
      <c r="BK881" s="157">
        <v>7.5912211000000001E-14</v>
      </c>
      <c r="BL881" s="157">
        <v>5.6811991000000001E-14</v>
      </c>
      <c r="BM881" s="157">
        <v>6.8038219000000004E-9</v>
      </c>
      <c r="BN881" s="157">
        <v>1.9020202000000001E-9</v>
      </c>
      <c r="BO881" s="157">
        <v>0</v>
      </c>
      <c r="BP881" s="157">
        <v>2.9932467E-6</v>
      </c>
      <c r="BQ881" s="157">
        <v>5.2157175E-2</v>
      </c>
      <c r="BR881" s="157">
        <v>0</v>
      </c>
      <c r="BS881" s="157">
        <v>0</v>
      </c>
      <c r="BT881" s="157">
        <v>0</v>
      </c>
      <c r="BU881"/>
      <c r="BV881" s="155">
        <v>9.7562945000000004E-5</v>
      </c>
      <c r="BW881" s="155">
        <v>8.2732167000000005E-7</v>
      </c>
      <c r="BX881" s="155">
        <v>6.1768245000000002E-6</v>
      </c>
      <c r="BY881" s="155">
        <v>1.3995375E-6</v>
      </c>
      <c r="BZ881" s="155">
        <v>3.0134539000000001E-6</v>
      </c>
      <c r="CA881" s="155">
        <v>0</v>
      </c>
      <c r="CB881" s="155">
        <v>0</v>
      </c>
      <c r="CC881" s="155">
        <v>0</v>
      </c>
      <c r="CD881" s="155">
        <v>7.7654237000000001E-5</v>
      </c>
      <c r="CE881" s="155">
        <v>6.4383465E-7</v>
      </c>
      <c r="CF881" s="155">
        <v>0</v>
      </c>
      <c r="CG881" s="155">
        <v>0</v>
      </c>
      <c r="CH881" s="155">
        <v>0</v>
      </c>
      <c r="CI881" s="155">
        <v>8.9406447000000002E-7</v>
      </c>
      <c r="CJ881" s="155">
        <v>6.9536719000000002E-6</v>
      </c>
      <c r="CK881" s="155">
        <v>1.6465152E-14</v>
      </c>
      <c r="CL881" s="155">
        <v>0</v>
      </c>
      <c r="CM881"/>
      <c r="CN881" s="284">
        <v>0</v>
      </c>
      <c r="CO881" s="284">
        <v>0.22152928999999999</v>
      </c>
      <c r="CP881" s="285">
        <v>0</v>
      </c>
      <c r="CQ881" s="284">
        <v>5.6604143999999996E-4</v>
      </c>
      <c r="CR881" s="284">
        <v>7.1059861000000002E-10</v>
      </c>
      <c r="CS881" s="284">
        <v>2.1845281000000002E-8</v>
      </c>
      <c r="CT881" s="284">
        <v>9.9561720000000001E-5</v>
      </c>
      <c r="CU881" s="284">
        <v>6.1257937999999998E-2</v>
      </c>
      <c r="CV881" s="284">
        <v>0</v>
      </c>
      <c r="CW881" s="284">
        <v>0</v>
      </c>
      <c r="CX881"/>
      <c r="CY881"/>
      <c r="CZ881"/>
      <c r="DA881"/>
      <c r="DB881" s="245"/>
      <c r="DC881"/>
      <c r="DD881"/>
      <c r="DE881"/>
      <c r="DF881"/>
      <c r="DG881"/>
      <c r="DH881"/>
      <c r="DI881"/>
      <c r="DJ881"/>
      <c r="DK881"/>
      <c r="DL881"/>
    </row>
    <row r="882" spans="1:116" ht="13.8" customHeight="1">
      <c r="A882" t="s">
        <v>884</v>
      </c>
      <c r="B882" s="188" t="s">
        <v>318</v>
      </c>
      <c r="C882" s="151" t="str">
        <f t="shared" si="206"/>
        <v>A.120.10.111</v>
      </c>
      <c r="D882" s="54" t="s">
        <v>94</v>
      </c>
      <c r="E882" s="150" t="s">
        <v>351</v>
      </c>
      <c r="F882" s="153" t="str">
        <f t="shared" si="207"/>
        <v>film PS (shrink) 50 mu</v>
      </c>
      <c r="G882" s="154">
        <f t="shared" si="208"/>
        <v>0.12948403333333333</v>
      </c>
      <c r="H882"/>
      <c r="I882"/>
      <c r="J882" s="227">
        <f t="shared" si="202"/>
        <v>6.7729534991723739E-2</v>
      </c>
      <c r="K882"/>
      <c r="L882" s="280">
        <f t="shared" si="203"/>
        <v>2.105189855E-3</v>
      </c>
      <c r="M882" s="280">
        <f t="shared" si="204"/>
        <v>4.5687153801723744E-2</v>
      </c>
      <c r="N882" s="281">
        <f t="shared" si="205"/>
        <v>5.14586335E-4</v>
      </c>
      <c r="O882" s="280">
        <v>1.9422604999999999E-2</v>
      </c>
      <c r="P882" s="286">
        <v>1.4839097000000001E-3</v>
      </c>
      <c r="Q882" s="286">
        <v>1.0009408E-4</v>
      </c>
      <c r="R882" s="286">
        <v>1.4159233E-3</v>
      </c>
      <c r="S882" s="219">
        <v>2.3253377999999999E-4</v>
      </c>
      <c r="T882" s="286">
        <v>4.0757255E-5</v>
      </c>
      <c r="U882" s="219">
        <v>4.1597552E-4</v>
      </c>
      <c r="V882" s="286">
        <v>2.1723746000000001E-11</v>
      </c>
      <c r="W882" s="286">
        <v>1.0524125E-5</v>
      </c>
      <c r="X882" s="219">
        <v>4.4103150000000001E-2</v>
      </c>
      <c r="Y882" s="219">
        <v>5.0406221000000003E-4</v>
      </c>
      <c r="Z882" s="219">
        <v>0</v>
      </c>
      <c r="AA882" s="219">
        <v>0</v>
      </c>
      <c r="AB882" s="219">
        <v>0</v>
      </c>
      <c r="AC882"/>
      <c r="AD882" s="227">
        <f t="shared" si="197"/>
        <v>1.9422604999999999E-2</v>
      </c>
      <c r="AE882" s="227">
        <f t="shared" si="198"/>
        <v>3.689193656723746E-3</v>
      </c>
      <c r="AF882" s="227">
        <f t="shared" si="199"/>
        <v>1.584003801723746E-3</v>
      </c>
      <c r="AG882" s="227">
        <f t="shared" si="200"/>
        <v>4.5687153801723744E-2</v>
      </c>
      <c r="AH882" s="227">
        <f t="shared" si="201"/>
        <v>5.14586335E-4</v>
      </c>
      <c r="AI882"/>
      <c r="AJ882">
        <v>4.9572028000000001</v>
      </c>
      <c r="AK882" s="155">
        <v>4.7697482000000004</v>
      </c>
      <c r="AL882" s="155">
        <v>6.9835437E-2</v>
      </c>
      <c r="AM882" s="155">
        <v>0</v>
      </c>
      <c r="AN882" s="155">
        <v>7.5325138999999999E-2</v>
      </c>
      <c r="AO882" s="155">
        <v>2.8318592E-2</v>
      </c>
      <c r="AP882" s="155">
        <v>1.3975365E-2</v>
      </c>
      <c r="AQ882"/>
      <c r="AR882" s="156">
        <v>2.9589846999999998E-3</v>
      </c>
      <c r="AS882" s="156">
        <v>2.5168344E-3</v>
      </c>
      <c r="AT882" s="156">
        <v>1.0892979E-4</v>
      </c>
      <c r="AU882" s="156">
        <v>3.3322054999999998E-4</v>
      </c>
      <c r="AV882" s="282">
        <f t="shared" si="194"/>
        <v>1.5088935021769998E-7</v>
      </c>
      <c r="AW882" s="282">
        <f t="shared" si="195"/>
        <v>4.0284686023974996E-10</v>
      </c>
      <c r="AX882" s="283">
        <f t="shared" si="196"/>
        <v>4.6669545461600001E-2</v>
      </c>
      <c r="AY882" s="157">
        <v>1.2016118E-7</v>
      </c>
      <c r="AZ882" s="157">
        <v>3.6255528999999999E-10</v>
      </c>
      <c r="BA882" s="157">
        <v>9.9055284999999993E-15</v>
      </c>
      <c r="BB882" s="157">
        <v>0</v>
      </c>
      <c r="BC882" s="157">
        <v>0</v>
      </c>
      <c r="BD882" s="157">
        <v>3.7943041999999999E-11</v>
      </c>
      <c r="BE882" s="157">
        <v>3.059669E-8</v>
      </c>
      <c r="BF882" s="157">
        <v>8.6528644999999997E-12</v>
      </c>
      <c r="BG882" s="157">
        <v>3.1391393999999998E-11</v>
      </c>
      <c r="BH882" s="157">
        <v>0</v>
      </c>
      <c r="BI882" s="157">
        <v>0</v>
      </c>
      <c r="BJ882" s="157">
        <v>2.3698141999999999E-13</v>
      </c>
      <c r="BK882" s="157">
        <v>1.3673730000000001E-17</v>
      </c>
      <c r="BL882" s="157">
        <v>4.1111752000000002E-16</v>
      </c>
      <c r="BM882" s="157">
        <v>8.2574887000000002E-12</v>
      </c>
      <c r="BN882" s="157">
        <v>8.5279686999999996E-11</v>
      </c>
      <c r="BO882" s="157">
        <v>0</v>
      </c>
      <c r="BP882" s="157">
        <v>1.1304616000000001E-6</v>
      </c>
      <c r="BQ882" s="157">
        <v>4.6668414999999998E-2</v>
      </c>
      <c r="BR882" s="157">
        <v>0</v>
      </c>
      <c r="BS882" s="157">
        <v>0</v>
      </c>
      <c r="BT882" s="157">
        <v>0</v>
      </c>
      <c r="BU882"/>
      <c r="BV882" s="155">
        <v>1.0721405000000001E-5</v>
      </c>
      <c r="BW882" s="155">
        <v>2.1642175E-7</v>
      </c>
      <c r="BX882" s="155">
        <v>3.6103584000000001E-6</v>
      </c>
      <c r="BY882" s="155">
        <v>7.5729447999999998E-10</v>
      </c>
      <c r="BZ882" s="155">
        <v>3.8641040999999998E-7</v>
      </c>
      <c r="CA882" s="155">
        <v>0</v>
      </c>
      <c r="CB882" s="155">
        <v>0</v>
      </c>
      <c r="CC882" s="155">
        <v>0</v>
      </c>
      <c r="CD882" s="155">
        <v>7.4783080000000001E-8</v>
      </c>
      <c r="CE882" s="155">
        <v>2.7730979000000002E-7</v>
      </c>
      <c r="CF882" s="155">
        <v>0</v>
      </c>
      <c r="CG882" s="155">
        <v>0</v>
      </c>
      <c r="CH882" s="155">
        <v>0</v>
      </c>
      <c r="CI882" s="155">
        <v>2.8471004E-7</v>
      </c>
      <c r="CJ882" s="155">
        <v>5.8706543000000002E-6</v>
      </c>
      <c r="CK882" s="155">
        <v>1.3345897E-14</v>
      </c>
      <c r="CL882" s="155">
        <v>0</v>
      </c>
      <c r="CM882"/>
      <c r="CN882" s="284">
        <v>0</v>
      </c>
      <c r="CO882" s="284">
        <v>0.12948403</v>
      </c>
      <c r="CP882" s="285">
        <v>0</v>
      </c>
      <c r="CQ882" s="284">
        <v>1.4807260999999999E-4</v>
      </c>
      <c r="CR882" s="284">
        <v>1.0694115E-10</v>
      </c>
      <c r="CS882" s="284">
        <v>1.2603281000000001E-8</v>
      </c>
      <c r="CT882" s="284">
        <v>1.4847728E-5</v>
      </c>
      <c r="CU882" s="284">
        <v>1.8530656999999999E-4</v>
      </c>
      <c r="CV882" s="284">
        <v>0</v>
      </c>
      <c r="CW882" s="284">
        <v>0</v>
      </c>
      <c r="CX882"/>
      <c r="CY882"/>
      <c r="CZ882"/>
      <c r="DA882"/>
      <c r="DB882" s="212"/>
      <c r="DC882"/>
      <c r="DD882"/>
      <c r="DE882"/>
      <c r="DF882"/>
      <c r="DG882"/>
      <c r="DH882"/>
      <c r="DI882"/>
      <c r="DJ882"/>
      <c r="DK882"/>
      <c r="DL882"/>
    </row>
    <row r="883" spans="1:116" ht="13.8" customHeight="1">
      <c r="A883" t="s">
        <v>1737</v>
      </c>
      <c r="B883" s="188" t="s">
        <v>318</v>
      </c>
      <c r="C883" s="151" t="str">
        <f t="shared" si="206"/>
        <v>A.120.10.112</v>
      </c>
      <c r="D883" s="54" t="s">
        <v>94</v>
      </c>
      <c r="E883" s="150" t="s">
        <v>351</v>
      </c>
      <c r="F883" s="153" t="str">
        <f t="shared" si="207"/>
        <v>film PVC (stiff shrink) 50 mu</v>
      </c>
      <c r="G883" s="154">
        <f t="shared" si="208"/>
        <v>0.17222537333333335</v>
      </c>
      <c r="H883"/>
      <c r="I883"/>
      <c r="J883" s="227">
        <f t="shared" si="202"/>
        <v>6.3345705976999997E-2</v>
      </c>
      <c r="K883"/>
      <c r="L883" s="280">
        <f t="shared" si="203"/>
        <v>3.9339287600000002E-3</v>
      </c>
      <c r="M883" s="280">
        <f t="shared" si="204"/>
        <v>3.0945734000000003E-2</v>
      </c>
      <c r="N883" s="281">
        <f t="shared" si="205"/>
        <v>2.6322372169999999E-3</v>
      </c>
      <c r="O883" s="280">
        <v>2.5833806000000001E-2</v>
      </c>
      <c r="P883" s="286">
        <v>2.7036132000000002E-3</v>
      </c>
      <c r="Q883" s="286">
        <v>1.8027916E-3</v>
      </c>
      <c r="R883" s="286">
        <v>3.1174057E-3</v>
      </c>
      <c r="S883" s="219">
        <v>3.5018514000000002E-4</v>
      </c>
      <c r="T883" s="219">
        <v>3.3708415000000002E-4</v>
      </c>
      <c r="U883" s="219">
        <v>1.2925377E-4</v>
      </c>
      <c r="V883" s="219">
        <v>1.9785292000000002E-3</v>
      </c>
      <c r="W883" s="286">
        <v>1.4032167000000001E-5</v>
      </c>
      <c r="X883" s="219">
        <v>2.4460800000000001E-2</v>
      </c>
      <c r="Y883" s="219">
        <v>6.7208294999999995E-4</v>
      </c>
      <c r="Z883" s="219">
        <v>0</v>
      </c>
      <c r="AA883" s="219">
        <v>1.9461221E-3</v>
      </c>
      <c r="AB883" s="219">
        <v>0</v>
      </c>
      <c r="AC883"/>
      <c r="AD883" s="227">
        <f t="shared" si="197"/>
        <v>2.5833806000000001E-2</v>
      </c>
      <c r="AE883" s="227">
        <f t="shared" si="198"/>
        <v>1.0418862760000001E-2</v>
      </c>
      <c r="AF883" s="227">
        <f t="shared" si="199"/>
        <v>8.4310561000000006E-3</v>
      </c>
      <c r="AG883" s="227">
        <f t="shared" si="200"/>
        <v>3.0945734000000003E-2</v>
      </c>
      <c r="AH883" s="227">
        <f t="shared" si="201"/>
        <v>6.8611511699999991E-4</v>
      </c>
      <c r="AI883"/>
      <c r="AJ883">
        <v>0.61961829000000002</v>
      </c>
      <c r="AK883" s="155">
        <v>0.24197931</v>
      </c>
      <c r="AL883" s="155">
        <v>9.3113916000000005E-2</v>
      </c>
      <c r="AM883" s="155">
        <v>0</v>
      </c>
      <c r="AN883" s="155">
        <v>0.22813311999999999</v>
      </c>
      <c r="AO883" s="155">
        <v>3.7758121999999998E-2</v>
      </c>
      <c r="AP883" s="155">
        <v>1.8633819999999999E-2</v>
      </c>
      <c r="AQ883"/>
      <c r="AR883" s="156">
        <v>2.9584405999999999E-3</v>
      </c>
      <c r="AS883" s="156">
        <v>2.8118470000000001E-3</v>
      </c>
      <c r="AT883" s="156">
        <v>1.3910223999999999E-4</v>
      </c>
      <c r="AU883" s="156">
        <v>7.4913615999999996E-6</v>
      </c>
      <c r="AV883" s="282">
        <f t="shared" si="194"/>
        <v>1.6857596273300001E-7</v>
      </c>
      <c r="AW883" s="282">
        <f t="shared" si="195"/>
        <v>5.1443134969339989E-10</v>
      </c>
      <c r="AX883" s="283">
        <f t="shared" si="196"/>
        <v>1.0492102821000001E-3</v>
      </c>
      <c r="AY883" s="157">
        <v>1.5982515E-7</v>
      </c>
      <c r="AZ883" s="157">
        <v>4.8223105000000002E-10</v>
      </c>
      <c r="BA883" s="157">
        <v>1.3175241E-14</v>
      </c>
      <c r="BB883" s="157">
        <v>0</v>
      </c>
      <c r="BC883" s="157">
        <v>0</v>
      </c>
      <c r="BD883" s="157">
        <v>8.3538322999999998E-11</v>
      </c>
      <c r="BE883" s="157">
        <v>8.3012162000000004E-9</v>
      </c>
      <c r="BF883" s="157">
        <v>1.9050812999999999E-11</v>
      </c>
      <c r="BG883" s="157">
        <v>3.2711916E-12</v>
      </c>
      <c r="BH883" s="157">
        <v>9.7770399999999997E-12</v>
      </c>
      <c r="BI883" s="157">
        <v>0</v>
      </c>
      <c r="BJ883" s="157">
        <v>7.3711914999999998E-14</v>
      </c>
      <c r="BK883" s="157">
        <v>1.1904489E-14</v>
      </c>
      <c r="BL883" s="157">
        <v>2.4634484000000001E-15</v>
      </c>
      <c r="BM883" s="157">
        <v>4.5209709999999999E-11</v>
      </c>
      <c r="BN883" s="157">
        <v>3.2084850000000002E-10</v>
      </c>
      <c r="BO883" s="157">
        <v>0</v>
      </c>
      <c r="BP883" s="157">
        <v>1.5072821E-6</v>
      </c>
      <c r="BQ883" s="157">
        <v>1.0477030000000001E-3</v>
      </c>
      <c r="BR883" s="157">
        <v>0</v>
      </c>
      <c r="BS883" s="157">
        <v>0</v>
      </c>
      <c r="BT883" s="157">
        <v>0</v>
      </c>
      <c r="BU883"/>
      <c r="BV883" s="155">
        <v>7.2340898000000002E-6</v>
      </c>
      <c r="BW883" s="155">
        <v>2.2552583E-8</v>
      </c>
      <c r="BX883" s="155">
        <v>4.8021004999999998E-6</v>
      </c>
      <c r="BY883" s="155">
        <v>2.3328116999999999E-7</v>
      </c>
      <c r="BZ883" s="155">
        <v>3.3202110999999998E-7</v>
      </c>
      <c r="CA883" s="155">
        <v>0</v>
      </c>
      <c r="CB883" s="155">
        <v>2.5439653000000001E-7</v>
      </c>
      <c r="CC883" s="155">
        <v>0</v>
      </c>
      <c r="CD883" s="155">
        <v>4.5974794000000002E-7</v>
      </c>
      <c r="CE883" s="155">
        <v>1.2615958E-7</v>
      </c>
      <c r="CF883" s="155">
        <v>0</v>
      </c>
      <c r="CG883" s="155">
        <v>0</v>
      </c>
      <c r="CH883" s="155">
        <v>0</v>
      </c>
      <c r="CI883" s="155">
        <v>5.9737298999999995E-7</v>
      </c>
      <c r="CJ883" s="155">
        <v>4.0645736999999999E-7</v>
      </c>
      <c r="CK883" s="155">
        <v>1.7794529000000001E-14</v>
      </c>
      <c r="CL883" s="155">
        <v>0</v>
      </c>
      <c r="CM883"/>
      <c r="CN883" s="284">
        <v>0</v>
      </c>
      <c r="CO883" s="284">
        <v>0.17222538000000001</v>
      </c>
      <c r="CP883" s="285">
        <v>0</v>
      </c>
      <c r="CQ883" s="284">
        <v>1.5430149000000001E-5</v>
      </c>
      <c r="CR883" s="284">
        <v>3.7862062E-11</v>
      </c>
      <c r="CS883" s="284">
        <v>4.3495549999999997E-9</v>
      </c>
      <c r="CT883" s="284">
        <v>9.6757498999999997E-6</v>
      </c>
      <c r="CU883" s="284">
        <v>9.9224851999999992E-3</v>
      </c>
      <c r="CV883" s="284">
        <v>6.4933701999999998E-6</v>
      </c>
      <c r="CW883" s="284">
        <v>0</v>
      </c>
      <c r="CX883"/>
      <c r="CY883"/>
      <c r="CZ883"/>
      <c r="DA883"/>
      <c r="DB883" s="212"/>
      <c r="DC883"/>
      <c r="DD883"/>
      <c r="DE883"/>
      <c r="DF883"/>
      <c r="DG883"/>
      <c r="DH883"/>
      <c r="DI883"/>
      <c r="DJ883"/>
      <c r="DK883"/>
      <c r="DL883"/>
    </row>
    <row r="884" spans="1:116" ht="13.8" customHeight="1">
      <c r="A884" t="s">
        <v>1738</v>
      </c>
      <c r="B884" s="188" t="s">
        <v>318</v>
      </c>
      <c r="C884" s="151" t="str">
        <f t="shared" si="206"/>
        <v>A.120.10.113</v>
      </c>
      <c r="D884" s="54" t="s">
        <v>94</v>
      </c>
      <c r="E884" s="150" t="s">
        <v>351</v>
      </c>
      <c r="F884" s="153" t="str">
        <f t="shared" si="207"/>
        <v>Printing of multilayer film - UV Inkjet</v>
      </c>
      <c r="G884" s="154">
        <f t="shared" si="208"/>
        <v>5.0515396666666663E-2</v>
      </c>
      <c r="H884"/>
      <c r="I884"/>
      <c r="J884" s="227">
        <f t="shared" si="202"/>
        <v>2.2999233409999997E-2</v>
      </c>
      <c r="K884"/>
      <c r="L884" s="280">
        <f t="shared" si="203"/>
        <v>1.9123435999999997E-3</v>
      </c>
      <c r="M884" s="280">
        <f t="shared" si="204"/>
        <v>1.1704840349999999E-2</v>
      </c>
      <c r="N884" s="281">
        <f t="shared" si="205"/>
        <v>1.8047399599999997E-3</v>
      </c>
      <c r="O884" s="280">
        <v>7.5773094999999997E-3</v>
      </c>
      <c r="P884" s="219">
        <v>1.2653613000000001E-3</v>
      </c>
      <c r="Q884" s="219">
        <v>2.3860841000000002E-3</v>
      </c>
      <c r="R884" s="286">
        <v>1.0985594E-3</v>
      </c>
      <c r="S884" s="219">
        <v>4.9748019999999997E-4</v>
      </c>
      <c r="T884" s="219">
        <v>1.5877535999999999E-4</v>
      </c>
      <c r="U884" s="219">
        <v>1.5752864E-4</v>
      </c>
      <c r="V884" s="219">
        <v>1.5869057E-3</v>
      </c>
      <c r="W884" s="219">
        <v>5.134378E-4</v>
      </c>
      <c r="X884" s="219">
        <v>6.0683404999999999E-3</v>
      </c>
      <c r="Y884" s="219">
        <v>5.9971641999999998E-4</v>
      </c>
      <c r="Z884" s="219">
        <v>3.9814875000000001E-4</v>
      </c>
      <c r="AA884" s="219">
        <v>6.9158573999999996E-4</v>
      </c>
      <c r="AB884" s="219">
        <v>0</v>
      </c>
      <c r="AC884"/>
      <c r="AD884" s="227">
        <f t="shared" si="197"/>
        <v>7.5773094999999997E-3</v>
      </c>
      <c r="AE884" s="227">
        <f t="shared" si="198"/>
        <v>7.1506947000000006E-3</v>
      </c>
      <c r="AF884" s="227">
        <f t="shared" si="199"/>
        <v>5.9299368400000003E-3</v>
      </c>
      <c r="AG884" s="227">
        <f t="shared" si="200"/>
        <v>1.1704840350000001E-2</v>
      </c>
      <c r="AH884" s="227">
        <f t="shared" si="201"/>
        <v>1.1131542199999999E-3</v>
      </c>
      <c r="AI884"/>
      <c r="AJ884">
        <v>1.2585137</v>
      </c>
      <c r="AK884" s="155">
        <v>0.92224585000000003</v>
      </c>
      <c r="AL884" s="155">
        <v>7.8407119999999997E-2</v>
      </c>
      <c r="AM884" s="155">
        <v>0</v>
      </c>
      <c r="AN884" s="155">
        <v>0.21769879</v>
      </c>
      <c r="AO884" s="155">
        <v>1.9863915999999999E-2</v>
      </c>
      <c r="AP884" s="155">
        <v>2.0298071000000001E-2</v>
      </c>
      <c r="AQ884"/>
      <c r="AR884" s="156">
        <v>1.4320136E-3</v>
      </c>
      <c r="AS884" s="156">
        <v>1.3225322E-3</v>
      </c>
      <c r="AT884" s="156">
        <v>4.7533332999999998E-5</v>
      </c>
      <c r="AU884" s="156">
        <v>6.1948125999999995E-5</v>
      </c>
      <c r="AV884" s="282">
        <f t="shared" si="194"/>
        <v>7.9288499825999993E-8</v>
      </c>
      <c r="AW884" s="282">
        <f t="shared" si="195"/>
        <v>1.7578895205079999E-10</v>
      </c>
      <c r="AX884" s="283">
        <f t="shared" si="196"/>
        <v>8.6762081720000005E-3</v>
      </c>
      <c r="AY884" s="157">
        <v>4.6878287999999997E-8</v>
      </c>
      <c r="AZ884" s="157">
        <v>1.4144311E-10</v>
      </c>
      <c r="BA884" s="157">
        <v>3.8644278E-15</v>
      </c>
      <c r="BB884" s="157">
        <v>0</v>
      </c>
      <c r="BC884" s="157">
        <v>0</v>
      </c>
      <c r="BD884" s="157">
        <v>2.9438520000000002E-11</v>
      </c>
      <c r="BE884" s="157">
        <v>3.0783535999999997E-8</v>
      </c>
      <c r="BF884" s="157">
        <v>6.7134185000000002E-12</v>
      </c>
      <c r="BG884" s="157">
        <v>2.6768108999999999E-11</v>
      </c>
      <c r="BH884" s="157">
        <v>0</v>
      </c>
      <c r="BI884" s="157">
        <v>0</v>
      </c>
      <c r="BJ884" s="157">
        <v>8.8871503000000005E-14</v>
      </c>
      <c r="BK884" s="157">
        <v>6.4960474999999999E-13</v>
      </c>
      <c r="BL884" s="157">
        <v>1.2197387000000001E-13</v>
      </c>
      <c r="BM884" s="157">
        <v>1.5449584999999999E-9</v>
      </c>
      <c r="BN884" s="157">
        <v>5.2278806000000002E-11</v>
      </c>
      <c r="BO884" s="157">
        <v>0</v>
      </c>
      <c r="BP884" s="157">
        <v>1.0859971999999999E-5</v>
      </c>
      <c r="BQ884" s="157">
        <v>8.6653482000000007E-3</v>
      </c>
      <c r="BR884" s="157">
        <v>0</v>
      </c>
      <c r="BS884" s="157">
        <v>0</v>
      </c>
      <c r="BT884" s="157">
        <v>0</v>
      </c>
      <c r="BU884"/>
      <c r="BV884" s="155">
        <v>4.3820275999999999E-6</v>
      </c>
      <c r="BW884" s="155">
        <v>1.8454742999999999E-7</v>
      </c>
      <c r="BX884" s="155">
        <v>1.4085033000000001E-6</v>
      </c>
      <c r="BY884" s="155">
        <v>1.8644044E-7</v>
      </c>
      <c r="BZ884" s="155">
        <v>5.9730270999999997E-7</v>
      </c>
      <c r="CA884" s="155">
        <v>0</v>
      </c>
      <c r="CB884" s="155">
        <v>0</v>
      </c>
      <c r="CC884" s="155">
        <v>0</v>
      </c>
      <c r="CD884" s="155">
        <v>2.2059876000000001E-7</v>
      </c>
      <c r="CE884" s="155">
        <v>1.0583306999999999E-7</v>
      </c>
      <c r="CF884" s="155">
        <v>0</v>
      </c>
      <c r="CG884" s="155">
        <v>0</v>
      </c>
      <c r="CH884" s="155">
        <v>0</v>
      </c>
      <c r="CI884" s="155">
        <v>2.2197514999999999E-7</v>
      </c>
      <c r="CJ884" s="155">
        <v>1.2119462000000001E-6</v>
      </c>
      <c r="CK884" s="155">
        <v>2.4488057000000001E-7</v>
      </c>
      <c r="CL884" s="155">
        <v>0</v>
      </c>
      <c r="CM884"/>
      <c r="CN884" s="284">
        <v>0</v>
      </c>
      <c r="CO884" s="284">
        <v>5.0515395999999997E-2</v>
      </c>
      <c r="CP884" s="285">
        <v>0</v>
      </c>
      <c r="CQ884" s="284">
        <v>1.2626466E-4</v>
      </c>
      <c r="CR884" s="284">
        <v>8.1783744000000001E-10</v>
      </c>
      <c r="CS884" s="284">
        <v>4.7697272999999998E-9</v>
      </c>
      <c r="CT884" s="284">
        <v>2.0122162000000001E-5</v>
      </c>
      <c r="CU884" s="284">
        <v>0.30253912999999999</v>
      </c>
      <c r="CV884" s="284">
        <v>0</v>
      </c>
      <c r="CW884" s="284">
        <v>0</v>
      </c>
      <c r="CX884"/>
      <c r="CY884"/>
      <c r="CZ884"/>
      <c r="DA884"/>
      <c r="DB884" s="212"/>
      <c r="DC884"/>
      <c r="DD884"/>
      <c r="DE884"/>
      <c r="DF884"/>
      <c r="DG884"/>
      <c r="DH884"/>
      <c r="DI884"/>
      <c r="DJ884"/>
      <c r="DK884"/>
      <c r="DL884"/>
    </row>
    <row r="885" spans="1:116" ht="13.8" customHeight="1">
      <c r="B885" s="188"/>
      <c r="C885" s="151"/>
      <c r="D885" s="51" t="s">
        <v>95</v>
      </c>
      <c r="E885" s="150"/>
      <c r="F885"/>
      <c r="G885"/>
      <c r="H885"/>
      <c r="I885"/>
      <c r="J885"/>
      <c r="K885"/>
      <c r="L885"/>
      <c r="M885"/>
      <c r="N885" s="174"/>
      <c r="O885"/>
      <c r="P885"/>
      <c r="Q885"/>
      <c r="R885" s="53"/>
      <c r="S885"/>
      <c r="T885"/>
      <c r="U885"/>
      <c r="V885"/>
      <c r="W885"/>
      <c r="X885"/>
      <c r="Y885"/>
      <c r="Z885"/>
      <c r="AA885"/>
      <c r="AB885"/>
      <c r="AC885"/>
      <c r="AD885"/>
      <c r="AE885"/>
      <c r="AF885"/>
      <c r="AG885"/>
      <c r="AH885"/>
      <c r="AI885"/>
      <c r="AJ885"/>
      <c r="AK885"/>
      <c r="AL885"/>
      <c r="AM885"/>
      <c r="AN885"/>
      <c r="AO885"/>
      <c r="AP885"/>
      <c r="AQ885"/>
      <c r="AR885"/>
      <c r="AS885"/>
      <c r="AT885"/>
      <c r="AU885"/>
      <c r="AX885" s="19"/>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s="117"/>
      <c r="CQ885"/>
      <c r="CR885"/>
      <c r="CS885"/>
      <c r="CT885"/>
      <c r="CU885"/>
      <c r="CV885"/>
      <c r="CW885"/>
      <c r="CX885"/>
      <c r="CY885"/>
      <c r="CZ885"/>
      <c r="DA885"/>
      <c r="DB885" s="212"/>
      <c r="DC885"/>
      <c r="DD885"/>
      <c r="DE885"/>
      <c r="DF885"/>
      <c r="DG885"/>
      <c r="DH885"/>
      <c r="DI885"/>
      <c r="DJ885"/>
      <c r="DK885"/>
      <c r="DL885"/>
    </row>
    <row r="886" spans="1:116" ht="13.8" customHeight="1">
      <c r="A886" t="s">
        <v>885</v>
      </c>
      <c r="B886" s="188" t="s">
        <v>318</v>
      </c>
      <c r="C886" s="151" t="str">
        <f t="shared" si="206"/>
        <v>A.120.20.101</v>
      </c>
      <c r="D886" s="54" t="s">
        <v>95</v>
      </c>
      <c r="E886" s="150" t="s">
        <v>437</v>
      </c>
      <c r="F886" s="153" t="str">
        <f t="shared" si="207"/>
        <v>MAP Carbon Dioxide gas at 1 bar 0 degr C</v>
      </c>
      <c r="G886" s="154">
        <f t="shared" si="208"/>
        <v>0.91552006666666674</v>
      </c>
      <c r="H886"/>
      <c r="I886"/>
      <c r="J886" s="227">
        <f t="shared" si="202"/>
        <v>0.1662038810432</v>
      </c>
      <c r="K886"/>
      <c r="L886" s="280">
        <f t="shared" si="203"/>
        <v>6.0543944600000002E-3</v>
      </c>
      <c r="M886" s="280">
        <f t="shared" si="204"/>
        <v>1.01851814932E-2</v>
      </c>
      <c r="N886" s="281">
        <f t="shared" si="205"/>
        <v>1.2636295090000001E-2</v>
      </c>
      <c r="O886" s="280">
        <v>0.13732801</v>
      </c>
      <c r="P886" s="286">
        <v>4.5643474E-3</v>
      </c>
      <c r="Q886" s="286">
        <v>5.3376309999999998E-3</v>
      </c>
      <c r="R886" s="286">
        <v>5.2344430000000001E-3</v>
      </c>
      <c r="S886" s="219">
        <v>7.2842866E-4</v>
      </c>
      <c r="T886" s="286">
        <v>4.8936610999999998E-5</v>
      </c>
      <c r="U886" s="286">
        <v>4.2586188999999999E-5</v>
      </c>
      <c r="V886" s="219">
        <v>2.8107174E-4</v>
      </c>
      <c r="W886" s="219">
        <v>3.4274609000000002E-4</v>
      </c>
      <c r="X886" s="219">
        <v>0</v>
      </c>
      <c r="Y886" s="219">
        <v>1.2293549000000001E-2</v>
      </c>
      <c r="Z886" s="286">
        <v>2.1313532000000001E-6</v>
      </c>
      <c r="AA886" s="219">
        <v>0</v>
      </c>
      <c r="AB886" s="219">
        <v>0</v>
      </c>
      <c r="AC886"/>
      <c r="AD886" s="227">
        <f t="shared" si="197"/>
        <v>0.13732801</v>
      </c>
      <c r="AE886" s="227">
        <f t="shared" si="198"/>
        <v>1.6237444600000001E-2</v>
      </c>
      <c r="AF886" s="227">
        <f t="shared" si="199"/>
        <v>1.018305014E-2</v>
      </c>
      <c r="AG886" s="227">
        <f t="shared" si="200"/>
        <v>1.01851814932E-2</v>
      </c>
      <c r="AH886" s="227">
        <f t="shared" si="201"/>
        <v>1.2636295090000001E-2</v>
      </c>
      <c r="AI886"/>
      <c r="AJ886">
        <v>15.144107</v>
      </c>
      <c r="AK886" s="155">
        <v>12.132681</v>
      </c>
      <c r="AL886" s="155">
        <v>1.6931324000000001</v>
      </c>
      <c r="AM886" s="155">
        <v>0</v>
      </c>
      <c r="AN886" s="155">
        <v>0.30752827999999999</v>
      </c>
      <c r="AO886" s="155">
        <v>0.67253538999999996</v>
      </c>
      <c r="AP886" s="155">
        <v>0.33822938000000002</v>
      </c>
      <c r="AQ886"/>
      <c r="AR886" s="156">
        <v>1.717343E-2</v>
      </c>
      <c r="AS886" s="156">
        <v>1.5747905999999999E-2</v>
      </c>
      <c r="AT886" s="156">
        <v>7.2794311999999995E-4</v>
      </c>
      <c r="AU886" s="156">
        <v>6.9758080999999996E-4</v>
      </c>
      <c r="AV886" s="282">
        <f t="shared" ref="AV886:AV952" si="213">AY886+BB886+BC886+BD886+BE886+BM886+BN886+BR886</f>
        <v>9.4411904318649996E-7</v>
      </c>
      <c r="AW886" s="282">
        <f t="shared" ref="AW886:AW952" si="214">AZ886+BA886+BF886+BG886+BH886+BI886+BJ886+BK886+BL886+BO886+BS886+BT886</f>
        <v>2.6920973059049006E-9</v>
      </c>
      <c r="AX886" s="283">
        <f t="shared" ref="AX886:AX952" si="215">BP886+BQ886</f>
        <v>9.7700393590000004E-2</v>
      </c>
      <c r="AY886" s="157">
        <v>8.4960259999999999E-7</v>
      </c>
      <c r="AZ886" s="157">
        <v>2.5634561000000002E-9</v>
      </c>
      <c r="BA886" s="157">
        <v>7.0037283000000001E-14</v>
      </c>
      <c r="BB886" s="157">
        <v>0</v>
      </c>
      <c r="BC886" s="157">
        <v>0</v>
      </c>
      <c r="BD886" s="157">
        <v>1.4026938999999999E-10</v>
      </c>
      <c r="BE886" s="157">
        <v>9.4318878999999997E-8</v>
      </c>
      <c r="BF886" s="157">
        <v>3.1988263000000003E-11</v>
      </c>
      <c r="BG886" s="157">
        <v>9.6556569000000004E-11</v>
      </c>
      <c r="BH886" s="157">
        <v>0</v>
      </c>
      <c r="BI886" s="157">
        <v>0</v>
      </c>
      <c r="BJ886" s="157">
        <v>2.4271861E-14</v>
      </c>
      <c r="BK886" s="157">
        <v>1.6918583E-15</v>
      </c>
      <c r="BL886" s="157">
        <v>3.7290259999999998E-16</v>
      </c>
      <c r="BM886" s="157">
        <v>6.7485004999999997E-12</v>
      </c>
      <c r="BN886" s="157">
        <v>5.0546295999999997E-11</v>
      </c>
      <c r="BO886" s="157">
        <v>0</v>
      </c>
      <c r="BP886" s="157">
        <v>3.4446590000000003E-5</v>
      </c>
      <c r="BQ886" s="157">
        <v>9.7665947000000003E-2</v>
      </c>
      <c r="BR886" s="157">
        <v>0</v>
      </c>
      <c r="BS886" s="157">
        <v>0</v>
      </c>
      <c r="BT886" s="157">
        <v>0</v>
      </c>
      <c r="BU886"/>
      <c r="BV886" s="155">
        <v>4.5409759999999997E-5</v>
      </c>
      <c r="BW886" s="155">
        <v>6.6569016000000003E-7</v>
      </c>
      <c r="BX886" s="155">
        <v>2.5527128000000002E-5</v>
      </c>
      <c r="BY886" s="155">
        <v>3.5426149E-8</v>
      </c>
      <c r="BZ886" s="155">
        <v>1.2003539E-6</v>
      </c>
      <c r="CA886" s="155">
        <v>0</v>
      </c>
      <c r="CB886" s="155">
        <v>0</v>
      </c>
      <c r="CC886" s="155">
        <v>0</v>
      </c>
      <c r="CD886" s="155">
        <v>6.8037128000000003E-8</v>
      </c>
      <c r="CE886" s="155">
        <v>4.5438801E-8</v>
      </c>
      <c r="CF886" s="155">
        <v>0</v>
      </c>
      <c r="CG886" s="155">
        <v>0</v>
      </c>
      <c r="CH886" s="155">
        <v>0</v>
      </c>
      <c r="CI886" s="155">
        <v>1.0438043E-6</v>
      </c>
      <c r="CJ886" s="155">
        <v>1.6823881000000001E-5</v>
      </c>
      <c r="CK886" s="155">
        <v>3.082747E-13</v>
      </c>
      <c r="CL886" s="155">
        <v>0</v>
      </c>
      <c r="CM886"/>
      <c r="CN886" s="284">
        <v>0</v>
      </c>
      <c r="CO886" s="284">
        <v>0.91552003999999998</v>
      </c>
      <c r="CP886" s="285">
        <v>0</v>
      </c>
      <c r="CQ886" s="284">
        <v>4.5545550999999998E-4</v>
      </c>
      <c r="CR886" s="284">
        <v>1.1594111E-11</v>
      </c>
      <c r="CS886" s="284">
        <v>1.3518526E-9</v>
      </c>
      <c r="CT886" s="284">
        <v>4.5998690999999999E-5</v>
      </c>
      <c r="CU886" s="284">
        <v>1.4203512000000001E-3</v>
      </c>
      <c r="CV886" s="284">
        <v>0</v>
      </c>
      <c r="CW886" s="284">
        <v>0</v>
      </c>
      <c r="CX886"/>
      <c r="CY886"/>
      <c r="CZ886"/>
      <c r="DA886"/>
      <c r="DB886" s="212"/>
      <c r="DC886"/>
      <c r="DD886"/>
      <c r="DE886"/>
      <c r="DF886"/>
      <c r="DG886"/>
      <c r="DH886"/>
      <c r="DI886"/>
      <c r="DJ886"/>
      <c r="DK886"/>
      <c r="DL886"/>
    </row>
    <row r="887" spans="1:116" ht="13.8" customHeight="1">
      <c r="A887" t="s">
        <v>886</v>
      </c>
      <c r="B887" s="188" t="s">
        <v>318</v>
      </c>
      <c r="C887" s="151" t="str">
        <f t="shared" si="206"/>
        <v>A.120.20.102</v>
      </c>
      <c r="D887" s="54" t="s">
        <v>95</v>
      </c>
      <c r="E887" s="150" t="s">
        <v>437</v>
      </c>
      <c r="F887" s="153" t="str">
        <f t="shared" si="207"/>
        <v>MAP Nitrogen gas at 1 bar 0 degr C</v>
      </c>
      <c r="G887" s="154">
        <f t="shared" si="208"/>
        <v>0.27271134666666669</v>
      </c>
      <c r="H887"/>
      <c r="I887"/>
      <c r="J887" s="227">
        <f t="shared" si="202"/>
        <v>5.5419635804414884E-2</v>
      </c>
      <c r="K887"/>
      <c r="L887" s="280">
        <f t="shared" si="203"/>
        <v>1.85947914819E-3</v>
      </c>
      <c r="M887" s="280">
        <f t="shared" si="204"/>
        <v>3.7399504527E-3</v>
      </c>
      <c r="N887" s="281">
        <f t="shared" si="205"/>
        <v>8.9135042035248802E-3</v>
      </c>
      <c r="O887" s="280">
        <v>4.0906702000000003E-2</v>
      </c>
      <c r="P887" s="286">
        <v>1.9708303999999999E-3</v>
      </c>
      <c r="Q887" s="286">
        <v>1.6865179000000001E-3</v>
      </c>
      <c r="R887" s="286">
        <v>1.5435366000000001E-3</v>
      </c>
      <c r="S887" s="219">
        <v>3.0513137999999999E-4</v>
      </c>
      <c r="T887" s="286">
        <v>3.7282818999999998E-7</v>
      </c>
      <c r="U887" s="286">
        <v>1.0438340000000001E-5</v>
      </c>
      <c r="V887" s="286">
        <v>9.4526424999999995E-6</v>
      </c>
      <c r="W887" s="219">
        <v>1.8143152E-4</v>
      </c>
      <c r="X887" s="286">
        <v>7.1259025999999994E-5</v>
      </c>
      <c r="Y887" s="219">
        <v>8.7318693999999999E-3</v>
      </c>
      <c r="Z887" s="286">
        <v>1.8904842E-6</v>
      </c>
      <c r="AA887" s="286">
        <v>2.0328230999999999E-7</v>
      </c>
      <c r="AB887" s="286">
        <v>1.2148795999999999E-12</v>
      </c>
      <c r="AC887"/>
      <c r="AD887" s="227">
        <f t="shared" si="197"/>
        <v>4.0906702000000003E-2</v>
      </c>
      <c r="AE887" s="227">
        <f t="shared" si="198"/>
        <v>5.5262800906900012E-3</v>
      </c>
      <c r="AF887" s="227">
        <f t="shared" si="199"/>
        <v>3.6670042248099998E-3</v>
      </c>
      <c r="AG887" s="227">
        <f t="shared" si="200"/>
        <v>3.7399504527E-3</v>
      </c>
      <c r="AH887" s="227">
        <f t="shared" si="201"/>
        <v>8.9133009212148794E-3</v>
      </c>
      <c r="AI887"/>
      <c r="AJ887">
        <v>5.195811</v>
      </c>
      <c r="AK887" s="155">
        <v>3.0986340999999999</v>
      </c>
      <c r="AL887" s="155">
        <v>1.1644242</v>
      </c>
      <c r="AM887" s="155">
        <v>0</v>
      </c>
      <c r="AN887" s="155">
        <v>0.22605826000000001</v>
      </c>
      <c r="AO887" s="155">
        <v>0.47364774999999998</v>
      </c>
      <c r="AP887" s="155">
        <v>0.23304672000000001</v>
      </c>
      <c r="AQ887"/>
      <c r="AR887" s="156">
        <v>5.2059994000000004E-3</v>
      </c>
      <c r="AS887" s="156">
        <v>4.8865454999999997E-3</v>
      </c>
      <c r="AT887" s="156">
        <v>2.2057062999999999E-4</v>
      </c>
      <c r="AU887" s="156">
        <v>9.8883320000000004E-5</v>
      </c>
      <c r="AV887" s="282">
        <f t="shared" si="213"/>
        <v>2.9295835733831001E-7</v>
      </c>
      <c r="AW887" s="282">
        <f t="shared" si="214"/>
        <v>8.1571978062307608E-10</v>
      </c>
      <c r="AX887" s="283">
        <f t="shared" si="215"/>
        <v>1.3849204602999999E-2</v>
      </c>
      <c r="AY887" s="157">
        <v>2.5307715000000002E-7</v>
      </c>
      <c r="AZ887" s="157">
        <v>7.6359482000000001E-10</v>
      </c>
      <c r="BA887" s="157">
        <v>2.0862501E-14</v>
      </c>
      <c r="BB887" s="157">
        <v>1.7165054000000001E-13</v>
      </c>
      <c r="BC887" s="157">
        <v>0</v>
      </c>
      <c r="BD887" s="157">
        <v>4.5802446999999997E-11</v>
      </c>
      <c r="BE887" s="157">
        <v>3.9831115999999998E-8</v>
      </c>
      <c r="BF887" s="157">
        <v>9.9779669E-12</v>
      </c>
      <c r="BG887" s="157">
        <v>4.2117800000000002E-11</v>
      </c>
      <c r="BH887" s="157">
        <v>2.2660760999999998E-15</v>
      </c>
      <c r="BI887" s="157">
        <v>2.9119863000000003E-17</v>
      </c>
      <c r="BJ887" s="157">
        <v>5.9511068000000004E-15</v>
      </c>
      <c r="BK887" s="157">
        <v>6.3772281999999997E-17</v>
      </c>
      <c r="BL887" s="157">
        <v>2.114539E-17</v>
      </c>
      <c r="BM887" s="157">
        <v>2.0247827000000001E-13</v>
      </c>
      <c r="BN887" s="157">
        <v>3.9147624999999996E-12</v>
      </c>
      <c r="BO887" s="157">
        <v>1.6412417000000001E-21</v>
      </c>
      <c r="BP887" s="157">
        <v>1.9341602999999999E-5</v>
      </c>
      <c r="BQ887" s="157">
        <v>1.3829863E-2</v>
      </c>
      <c r="BR887" s="157">
        <v>0</v>
      </c>
      <c r="BS887" s="157">
        <v>0</v>
      </c>
      <c r="BT887" s="157">
        <v>0</v>
      </c>
      <c r="BU887"/>
      <c r="BV887" s="155">
        <v>1.3849438000000001E-5</v>
      </c>
      <c r="BW887" s="155">
        <v>2.9215548999999999E-7</v>
      </c>
      <c r="BX887" s="155">
        <v>7.6039159999999998E-6</v>
      </c>
      <c r="BY887" s="155">
        <v>1.8266213E-9</v>
      </c>
      <c r="BZ887" s="155">
        <v>4.4641716000000002E-7</v>
      </c>
      <c r="CA887" s="155">
        <v>3.5325959999999999E-9</v>
      </c>
      <c r="CB887" s="155">
        <v>5.6384633000000002E-11</v>
      </c>
      <c r="CC887" s="155">
        <v>5.3203553999999998E-9</v>
      </c>
      <c r="CD887" s="155">
        <v>1.0144261E-9</v>
      </c>
      <c r="CE887" s="155">
        <v>9.4188803999999998E-9</v>
      </c>
      <c r="CF887" s="155">
        <v>0</v>
      </c>
      <c r="CG887" s="155">
        <v>3.6293967000000003E-18</v>
      </c>
      <c r="CH887" s="155">
        <v>2.9717359000000001E-14</v>
      </c>
      <c r="CI887" s="155">
        <v>3.1370124000000001E-7</v>
      </c>
      <c r="CJ887" s="155">
        <v>5.1714098000000001E-6</v>
      </c>
      <c r="CK887" s="155">
        <v>6.6892692000000002E-10</v>
      </c>
      <c r="CL887" s="155">
        <v>0</v>
      </c>
      <c r="CM887"/>
      <c r="CN887" s="284">
        <v>2.5153178000000001E-14</v>
      </c>
      <c r="CO887" s="284">
        <v>0.27271181</v>
      </c>
      <c r="CP887" s="285">
        <v>1.4638555000000001E-4</v>
      </c>
      <c r="CQ887" s="284">
        <v>2.0069249E-4</v>
      </c>
      <c r="CR887" s="284">
        <v>2.6949370000000001E-12</v>
      </c>
      <c r="CS887" s="284">
        <v>3.1838957000000002E-10</v>
      </c>
      <c r="CT887" s="284">
        <v>1.7858085E-5</v>
      </c>
      <c r="CU887" s="284">
        <v>5.4783408000000003E-5</v>
      </c>
      <c r="CV887" s="284">
        <v>1.516497E-9</v>
      </c>
      <c r="CW887" s="284">
        <v>1.2426854E-6</v>
      </c>
      <c r="CX887"/>
      <c r="CY887"/>
      <c r="CZ887"/>
      <c r="DA887"/>
      <c r="DB887" s="245"/>
      <c r="DC887"/>
      <c r="DD887"/>
      <c r="DE887"/>
      <c r="DF887"/>
      <c r="DG887"/>
      <c r="DH887"/>
      <c r="DI887"/>
      <c r="DJ887"/>
      <c r="DK887"/>
      <c r="DL887"/>
    </row>
    <row r="888" spans="1:116" ht="13.8" customHeight="1">
      <c r="A888" t="s">
        <v>887</v>
      </c>
      <c r="B888" s="188" t="s">
        <v>318</v>
      </c>
      <c r="C888" s="151" t="str">
        <f t="shared" si="206"/>
        <v>A.120.20.103</v>
      </c>
      <c r="D888" s="54" t="s">
        <v>95</v>
      </c>
      <c r="E888" s="150" t="s">
        <v>437</v>
      </c>
      <c r="F888" s="153" t="str">
        <f t="shared" si="207"/>
        <v>MAP Oxygen gas at 1 bar 0 degr C</v>
      </c>
      <c r="G888" s="154">
        <f t="shared" si="208"/>
        <v>0.45267515333333336</v>
      </c>
      <c r="H888"/>
      <c r="I888"/>
      <c r="J888" s="227">
        <f t="shared" si="202"/>
        <v>9.1762249285668784E-2</v>
      </c>
      <c r="K888"/>
      <c r="L888" s="280">
        <f t="shared" si="203"/>
        <v>3.0249968074E-3</v>
      </c>
      <c r="M888" s="280">
        <f t="shared" si="204"/>
        <v>6.1393525876000006E-3</v>
      </c>
      <c r="N888" s="281">
        <f t="shared" si="205"/>
        <v>1.4696626890668791E-2</v>
      </c>
      <c r="O888" s="280">
        <v>6.7901272999999998E-2</v>
      </c>
      <c r="P888" s="286">
        <v>3.2690682E-3</v>
      </c>
      <c r="Q888" s="286">
        <v>2.7765375000000001E-3</v>
      </c>
      <c r="R888" s="286">
        <v>2.5436037E-3</v>
      </c>
      <c r="S888" s="219">
        <v>4.6912328999999998E-4</v>
      </c>
      <c r="T888" s="286">
        <v>4.2313040000000003E-7</v>
      </c>
      <c r="U888" s="286">
        <v>1.1846687000000001E-5</v>
      </c>
      <c r="V888" s="286">
        <v>1.0727999E-5</v>
      </c>
      <c r="W888" s="219">
        <v>2.9958917999999999E-4</v>
      </c>
      <c r="X888" s="286">
        <v>8.0873338999999997E-5</v>
      </c>
      <c r="Y888" s="219">
        <v>1.4396806999999999E-2</v>
      </c>
      <c r="Z888" s="286">
        <v>2.1455496E-6</v>
      </c>
      <c r="AA888" s="286">
        <v>2.3070929E-7</v>
      </c>
      <c r="AB888" s="286">
        <v>1.378792E-12</v>
      </c>
      <c r="AC888"/>
      <c r="AD888" s="227">
        <f t="shared" si="197"/>
        <v>6.7901272999999998E-2</v>
      </c>
      <c r="AE888" s="227">
        <f t="shared" si="198"/>
        <v>9.0813305063999969E-3</v>
      </c>
      <c r="AF888" s="227">
        <f t="shared" si="199"/>
        <v>6.0565644082900003E-3</v>
      </c>
      <c r="AG888" s="227">
        <f t="shared" si="200"/>
        <v>6.1393525876000006E-3</v>
      </c>
      <c r="AH888" s="227">
        <f t="shared" si="201"/>
        <v>1.4696396181378791E-2</v>
      </c>
      <c r="AI888"/>
      <c r="AJ888">
        <v>8.6294462000000003</v>
      </c>
      <c r="AK888" s="155">
        <v>5.1321586000000003</v>
      </c>
      <c r="AL888" s="155">
        <v>1.9431578</v>
      </c>
      <c r="AM888" s="155">
        <v>0</v>
      </c>
      <c r="AN888" s="155">
        <v>0.37561482000000002</v>
      </c>
      <c r="AO888" s="155">
        <v>0.78962597000000001</v>
      </c>
      <c r="AP888" s="155">
        <v>0.38888898</v>
      </c>
      <c r="AQ888"/>
      <c r="AR888" s="156">
        <v>8.6353547000000003E-3</v>
      </c>
      <c r="AS888" s="156">
        <v>8.1071745999999993E-3</v>
      </c>
      <c r="AT888" s="156">
        <v>3.6594310000000001E-4</v>
      </c>
      <c r="AU888" s="156">
        <v>1.6223708E-4</v>
      </c>
      <c r="AV888" s="282">
        <f t="shared" si="213"/>
        <v>4.860416401892E-7</v>
      </c>
      <c r="AW888" s="282">
        <f t="shared" si="214"/>
        <v>1.3533398860189145E-9</v>
      </c>
      <c r="AX888" s="283">
        <f t="shared" si="215"/>
        <v>2.2722279805000002E-2</v>
      </c>
      <c r="AY888" s="157">
        <v>4.2008370000000002E-7</v>
      </c>
      <c r="AZ888" s="157">
        <v>1.2674938999999999E-9</v>
      </c>
      <c r="BA888" s="157">
        <v>3.4629743000000002E-14</v>
      </c>
      <c r="BB888" s="157">
        <v>1.9480972999999999E-13</v>
      </c>
      <c r="BC888" s="157">
        <v>0</v>
      </c>
      <c r="BD888" s="157">
        <v>7.3200637999999997E-11</v>
      </c>
      <c r="BE888" s="157">
        <v>6.5879872000000004E-8</v>
      </c>
      <c r="BF888" s="157">
        <v>1.6163053E-11</v>
      </c>
      <c r="BG888" s="157">
        <v>6.9638847999999999E-11</v>
      </c>
      <c r="BH888" s="157">
        <v>2.5718164999999999E-15</v>
      </c>
      <c r="BI888" s="157">
        <v>3.3048734000000001E-17</v>
      </c>
      <c r="BJ888" s="157">
        <v>6.7540339999999999E-15</v>
      </c>
      <c r="BK888" s="157">
        <v>7.2376477999999995E-17</v>
      </c>
      <c r="BL888" s="157">
        <v>2.3998339999999999E-17</v>
      </c>
      <c r="BM888" s="157">
        <v>2.2979677E-13</v>
      </c>
      <c r="BN888" s="157">
        <v>4.4429446999999999E-12</v>
      </c>
      <c r="BO888" s="157">
        <v>1.8626791000000001E-21</v>
      </c>
      <c r="BP888" s="157">
        <v>3.2013805000000002E-5</v>
      </c>
      <c r="BQ888" s="157">
        <v>2.2690266000000001E-2</v>
      </c>
      <c r="BR888" s="157">
        <v>0</v>
      </c>
      <c r="BS888" s="157">
        <v>0</v>
      </c>
      <c r="BT888" s="157">
        <v>0</v>
      </c>
      <c r="BU888"/>
      <c r="BV888" s="155">
        <v>2.2970646999999998E-5</v>
      </c>
      <c r="BW888" s="155">
        <v>4.8213442999999997E-7</v>
      </c>
      <c r="BX888" s="155">
        <v>1.2621784E-5</v>
      </c>
      <c r="BY888" s="155">
        <v>2.4500418000000001E-9</v>
      </c>
      <c r="BZ888" s="155">
        <v>7.4060720000000002E-7</v>
      </c>
      <c r="CA888" s="155">
        <v>4.0092159999999999E-9</v>
      </c>
      <c r="CB888" s="155">
        <v>6.3992084000000004E-11</v>
      </c>
      <c r="CC888" s="155">
        <v>6.0381810999999999E-9</v>
      </c>
      <c r="CD888" s="155">
        <v>1.1512931E-9</v>
      </c>
      <c r="CE888" s="155">
        <v>1.183964E-8</v>
      </c>
      <c r="CF888" s="155">
        <v>0</v>
      </c>
      <c r="CG888" s="155">
        <v>4.1190771999999996E-18</v>
      </c>
      <c r="CH888" s="155">
        <v>3.3726843999999999E-14</v>
      </c>
      <c r="CI888" s="155">
        <v>5.1715859999999996E-7</v>
      </c>
      <c r="CJ888" s="155">
        <v>8.5826505999999995E-6</v>
      </c>
      <c r="CK888" s="155">
        <v>7.5929776E-10</v>
      </c>
      <c r="CL888" s="155">
        <v>0</v>
      </c>
      <c r="CM888"/>
      <c r="CN888" s="284">
        <v>2.8546860999999999E-14</v>
      </c>
      <c r="CO888" s="284">
        <v>0.45267566999999997</v>
      </c>
      <c r="CP888" s="285">
        <v>1.6613597999999999E-4</v>
      </c>
      <c r="CQ888" s="284">
        <v>3.3078178000000002E-4</v>
      </c>
      <c r="CR888" s="284">
        <v>3.0585396000000002E-12</v>
      </c>
      <c r="CS888" s="284">
        <v>3.6134689E-10</v>
      </c>
      <c r="CT888" s="284">
        <v>2.9625595999999999E-5</v>
      </c>
      <c r="CU888" s="284">
        <v>6.2174819999999994E-5</v>
      </c>
      <c r="CV888" s="284">
        <v>1.7211036999999999E-9</v>
      </c>
      <c r="CW888" s="284">
        <v>1.4103493E-6</v>
      </c>
      <c r="CX888"/>
      <c r="CY888"/>
      <c r="CZ888"/>
      <c r="DA888"/>
      <c r="DB888" s="245"/>
      <c r="DC888"/>
      <c r="DD888"/>
      <c r="DE888"/>
      <c r="DF888"/>
      <c r="DG888"/>
      <c r="DH888"/>
      <c r="DI888"/>
      <c r="DJ888"/>
      <c r="DK888"/>
      <c r="DL888"/>
    </row>
    <row r="889" spans="1:116" ht="13.8" customHeight="1">
      <c r="B889" s="188"/>
      <c r="C889" s="151"/>
      <c r="D889" s="51" t="s">
        <v>1739</v>
      </c>
      <c r="E889" s="150"/>
      <c r="F889"/>
      <c r="G889"/>
      <c r="H889"/>
      <c r="I889"/>
      <c r="J889"/>
      <c r="K889"/>
      <c r="L889"/>
      <c r="M889"/>
      <c r="N889" s="174"/>
      <c r="O889"/>
      <c r="P889" s="53"/>
      <c r="Q889" s="53"/>
      <c r="R889" s="53"/>
      <c r="S889"/>
      <c r="T889" s="53"/>
      <c r="U889" s="53"/>
      <c r="V889" s="53"/>
      <c r="W889"/>
      <c r="Y889"/>
      <c r="Z889" s="53"/>
      <c r="AA889" s="53"/>
      <c r="AB889" s="53"/>
      <c r="AC889"/>
      <c r="AD889"/>
      <c r="AE889"/>
      <c r="AF889"/>
      <c r="AG889"/>
      <c r="AH889"/>
      <c r="AI889"/>
      <c r="AJ889"/>
      <c r="AK889"/>
      <c r="AL889"/>
      <c r="AM889"/>
      <c r="AN889"/>
      <c r="AO889"/>
      <c r="AP889"/>
      <c r="AQ889"/>
      <c r="AR889"/>
      <c r="AS889"/>
      <c r="AT889"/>
      <c r="AU889"/>
      <c r="AX889" s="1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s="117"/>
      <c r="CQ889"/>
      <c r="CR889"/>
      <c r="CS889"/>
      <c r="CT889"/>
      <c r="CU889"/>
      <c r="CV889"/>
      <c r="CW889"/>
      <c r="CX889"/>
      <c r="CY889"/>
      <c r="CZ889"/>
      <c r="DA889"/>
      <c r="DB889" s="245"/>
      <c r="DC889"/>
      <c r="DD889"/>
      <c r="DE889"/>
      <c r="DF889"/>
      <c r="DG889"/>
      <c r="DH889"/>
      <c r="DI889"/>
      <c r="DJ889"/>
      <c r="DK889"/>
      <c r="DL889"/>
    </row>
    <row r="890" spans="1:116" ht="13.8" customHeight="1">
      <c r="A890" t="s">
        <v>1740</v>
      </c>
      <c r="B890" s="188" t="s">
        <v>318</v>
      </c>
      <c r="C890" s="151" t="str">
        <f t="shared" si="206"/>
        <v>A.120.30.101</v>
      </c>
      <c r="D890" s="54" t="s">
        <v>2487</v>
      </c>
      <c r="E890" s="150" t="s">
        <v>352</v>
      </c>
      <c r="F890" s="153" t="str">
        <f t="shared" si="207"/>
        <v>Mycelium composite protective packaging - Grown Bio 121 kg/m3</v>
      </c>
      <c r="G890" s="154">
        <f t="shared" si="208"/>
        <v>0.21074541333333335</v>
      </c>
      <c r="H890"/>
      <c r="I890"/>
      <c r="J890" s="227">
        <f t="shared" si="202"/>
        <v>4.8843009005595461E-2</v>
      </c>
      <c r="K890"/>
      <c r="L890" s="280">
        <f t="shared" si="203"/>
        <v>5.3335666099999998E-3</v>
      </c>
      <c r="M890" s="280">
        <f t="shared" si="204"/>
        <v>9.4765490434999995E-3</v>
      </c>
      <c r="N890" s="281">
        <f t="shared" si="205"/>
        <v>2.4210813520954546E-3</v>
      </c>
      <c r="O890" s="280">
        <v>3.1611812000000003E-2</v>
      </c>
      <c r="P890" s="286">
        <v>5.8350512999999996E-3</v>
      </c>
      <c r="Q890" s="286">
        <v>2.1271586999999999E-3</v>
      </c>
      <c r="R890" s="286">
        <v>2.7266208999999998E-3</v>
      </c>
      <c r="S890" s="219">
        <v>1.1612678999999999E-4</v>
      </c>
      <c r="T890" s="219">
        <v>6.2171052000000002E-4</v>
      </c>
      <c r="U890" s="219">
        <v>1.8691084000000001E-3</v>
      </c>
      <c r="V890" s="219">
        <v>8.5154347000000003E-4</v>
      </c>
      <c r="W890" s="286">
        <v>5.7497051999999997E-5</v>
      </c>
      <c r="X890" s="286">
        <v>5.5989235E-6</v>
      </c>
      <c r="Y890" s="219">
        <v>2.2333412999999999E-3</v>
      </c>
      <c r="Z890" s="219">
        <v>6.5719664999999998E-4</v>
      </c>
      <c r="AA890" s="219">
        <v>1.3024299999999999E-4</v>
      </c>
      <c r="AB890" s="286">
        <v>9.5454828999999995E-14</v>
      </c>
      <c r="AC890"/>
      <c r="AD890" s="227">
        <f t="shared" si="197"/>
        <v>3.1611812000000003E-2</v>
      </c>
      <c r="AE890" s="227">
        <f t="shared" si="198"/>
        <v>1.4147320079999999E-2</v>
      </c>
      <c r="AF890" s="227">
        <f t="shared" si="199"/>
        <v>8.9439964699999999E-3</v>
      </c>
      <c r="AG890" s="227">
        <f t="shared" si="200"/>
        <v>9.4765490434999995E-3</v>
      </c>
      <c r="AH890" s="227">
        <f t="shared" si="201"/>
        <v>2.2908383520954547E-3</v>
      </c>
      <c r="AI890"/>
      <c r="AJ890">
        <v>2.3623927</v>
      </c>
      <c r="AK890" s="155">
        <v>1.8132112</v>
      </c>
      <c r="AL890" s="155">
        <v>0.30457592</v>
      </c>
      <c r="AM890" s="155">
        <v>0</v>
      </c>
      <c r="AN890" s="155">
        <v>5.6444719999999997E-2</v>
      </c>
      <c r="AO890" s="155">
        <v>0.12728363000000001</v>
      </c>
      <c r="AP890" s="155">
        <v>6.0877203999999997E-2</v>
      </c>
      <c r="AQ890"/>
      <c r="AR890" s="156">
        <v>4.7792065999999996E-3</v>
      </c>
      <c r="AS890" s="156">
        <v>4.4119277000000002E-3</v>
      </c>
      <c r="AT890" s="156">
        <v>2.6915654000000001E-4</v>
      </c>
      <c r="AU890" s="156">
        <v>9.8122428000000004E-5</v>
      </c>
      <c r="AV890" s="282">
        <f t="shared" si="213"/>
        <v>2.6450405313882802E-7</v>
      </c>
      <c r="AW890" s="282">
        <f t="shared" si="214"/>
        <v>9.9540142419659994E-10</v>
      </c>
      <c r="AX890" s="283">
        <f t="shared" si="215"/>
        <v>1.37426374285E-2</v>
      </c>
      <c r="AY890" s="157">
        <v>1.9557182000000001E-7</v>
      </c>
      <c r="AZ890" s="157">
        <v>5.9008739999999997E-10</v>
      </c>
      <c r="BA890" s="157">
        <v>1.6122030999999999E-14</v>
      </c>
      <c r="BB890" s="157">
        <v>1.3486827999999999E-14</v>
      </c>
      <c r="BC890" s="157">
        <v>0</v>
      </c>
      <c r="BD890" s="157">
        <v>7.3435722000000006E-11</v>
      </c>
      <c r="BE890" s="157">
        <v>5.8210067999999998E-8</v>
      </c>
      <c r="BF890" s="157">
        <v>1.6710272000000002E-11</v>
      </c>
      <c r="BG890" s="157">
        <v>7.5404953999999996E-11</v>
      </c>
      <c r="BH890" s="157">
        <v>1.1472216E-11</v>
      </c>
      <c r="BI890" s="157">
        <v>4.5384509000000001E-14</v>
      </c>
      <c r="BJ890" s="157">
        <v>2.5966477000000001E-12</v>
      </c>
      <c r="BK890" s="157">
        <v>1.223322E-15</v>
      </c>
      <c r="BL890" s="157">
        <v>8.3846345999999999E-15</v>
      </c>
      <c r="BM890" s="157">
        <v>9.805457300000001E-10</v>
      </c>
      <c r="BN890" s="157">
        <v>9.6681702000000006E-9</v>
      </c>
      <c r="BO890" s="157">
        <v>2.9905882000000002E-10</v>
      </c>
      <c r="BP890" s="157">
        <v>5.8634285000000001E-6</v>
      </c>
      <c r="BQ890" s="157">
        <v>1.3736774E-2</v>
      </c>
      <c r="BR890" s="157">
        <v>0</v>
      </c>
      <c r="BS890" s="157">
        <v>0</v>
      </c>
      <c r="BT890" s="157">
        <v>0</v>
      </c>
      <c r="BU890"/>
      <c r="BV890" s="155">
        <v>1.290508E-5</v>
      </c>
      <c r="BW890" s="155">
        <v>5.4009437999999997E-7</v>
      </c>
      <c r="BX890" s="155">
        <v>5.8761412999999998E-6</v>
      </c>
      <c r="BY890" s="155">
        <v>1.0288878999999999E-7</v>
      </c>
      <c r="BZ890" s="155">
        <v>5.5896347000000001E-7</v>
      </c>
      <c r="CA890" s="155">
        <v>5.8596164000000002E-9</v>
      </c>
      <c r="CB890" s="155">
        <v>2.9792477999999999E-7</v>
      </c>
      <c r="CC890" s="155">
        <v>1.1369043000000001E-7</v>
      </c>
      <c r="CD890" s="155">
        <v>8.3463298000000001E-7</v>
      </c>
      <c r="CE890" s="155">
        <v>1.2420782000000001E-6</v>
      </c>
      <c r="CF890" s="155">
        <v>0</v>
      </c>
      <c r="CG890" s="155">
        <v>2.116212E-7</v>
      </c>
      <c r="CH890" s="155">
        <v>2.3349353000000001E-15</v>
      </c>
      <c r="CI890" s="155">
        <v>5.4747965000000003E-7</v>
      </c>
      <c r="CJ890" s="155">
        <v>2.5736530000000002E-6</v>
      </c>
      <c r="CK890" s="155">
        <v>5.2597322999999997E-11</v>
      </c>
      <c r="CL890" s="155">
        <v>0</v>
      </c>
      <c r="CM890"/>
      <c r="CN890" s="284">
        <v>1.9763210999999999E-15</v>
      </c>
      <c r="CO890" s="284">
        <v>0.21074545</v>
      </c>
      <c r="CP890" s="289">
        <v>1.5004386999999999E-5</v>
      </c>
      <c r="CQ890" s="284">
        <v>3.5254691000000002E-4</v>
      </c>
      <c r="CR890" s="284">
        <v>2.6401825999999999E-10</v>
      </c>
      <c r="CS890" s="284">
        <v>5.4068789000000002E-8</v>
      </c>
      <c r="CT890" s="284">
        <v>2.2350108999999999E-5</v>
      </c>
      <c r="CU890" s="284">
        <v>4.8663131999999998E-3</v>
      </c>
      <c r="CV890" s="284">
        <v>7.6977368000000005E-6</v>
      </c>
      <c r="CW890" s="284">
        <v>3.9389411999999999E-5</v>
      </c>
      <c r="CX890"/>
      <c r="CY890" s="110"/>
      <c r="CZ890"/>
      <c r="DA890"/>
      <c r="DB890" s="245"/>
      <c r="DC890"/>
      <c r="DD890"/>
      <c r="DE890"/>
      <c r="DF890"/>
      <c r="DG890"/>
      <c r="DH890"/>
      <c r="DI890"/>
      <c r="DJ890"/>
      <c r="DK890"/>
      <c r="DL890"/>
    </row>
    <row r="891" spans="1:116" ht="13.8" customHeight="1">
      <c r="A891" t="s">
        <v>1359</v>
      </c>
      <c r="B891" s="188" t="s">
        <v>318</v>
      </c>
      <c r="C891" s="151" t="str">
        <f t="shared" si="206"/>
        <v>A.120.30.102</v>
      </c>
      <c r="D891" s="54" t="s">
        <v>2487</v>
      </c>
      <c r="E891" s="150" t="s">
        <v>352</v>
      </c>
      <c r="F891" s="153" t="str">
        <f t="shared" si="207"/>
        <v>Paperfoam</v>
      </c>
      <c r="G891" s="154">
        <f t="shared" si="208"/>
        <v>0.74202133333333342</v>
      </c>
      <c r="H891"/>
      <c r="I891"/>
      <c r="J891" s="227">
        <f t="shared" si="202"/>
        <v>0.15564262072669999</v>
      </c>
      <c r="K891"/>
      <c r="L891" s="280">
        <f t="shared" si="203"/>
        <v>6.0760481340000009E-3</v>
      </c>
      <c r="M891" s="280">
        <f t="shared" si="204"/>
        <v>1.9295343153000001E-2</v>
      </c>
      <c r="N891" s="281">
        <f t="shared" si="205"/>
        <v>1.8968029439699996E-2</v>
      </c>
      <c r="O891" s="280">
        <v>0.1113032</v>
      </c>
      <c r="P891" s="219">
        <v>5.0216165000000002E-3</v>
      </c>
      <c r="Q891" s="219">
        <v>5.0289829999999999E-3</v>
      </c>
      <c r="R891" s="219">
        <v>4.4453180000000002E-3</v>
      </c>
      <c r="S891" s="219">
        <v>1.1839349000000001E-3</v>
      </c>
      <c r="T891" s="286">
        <v>3.8410593999999998E-5</v>
      </c>
      <c r="U891" s="219">
        <v>4.0838464000000002E-4</v>
      </c>
      <c r="V891" s="219">
        <v>8.6216218999999993E-3</v>
      </c>
      <c r="W891" s="219">
        <v>2.6645144999999999E-3</v>
      </c>
      <c r="X891" s="219">
        <v>5.6552367999999995E-4</v>
      </c>
      <c r="Y891" s="219">
        <v>1.6285569999999999E-2</v>
      </c>
      <c r="Z891" s="286">
        <v>5.7598072999999999E-5</v>
      </c>
      <c r="AA891" s="286">
        <v>1.5155556000000001E-5</v>
      </c>
      <c r="AB891" s="286">
        <v>2.7893837000000001E-6</v>
      </c>
      <c r="AC891"/>
      <c r="AD891" s="227">
        <f t="shared" si="197"/>
        <v>0.1113032</v>
      </c>
      <c r="AE891" s="227">
        <f t="shared" si="198"/>
        <v>2.4748269534E-2</v>
      </c>
      <c r="AF891" s="227">
        <f t="shared" si="199"/>
        <v>1.8687376956E-2</v>
      </c>
      <c r="AG891" s="227">
        <f t="shared" si="200"/>
        <v>1.9295343153000001E-2</v>
      </c>
      <c r="AH891" s="227">
        <f t="shared" si="201"/>
        <v>1.8952873883699997E-2</v>
      </c>
      <c r="AI891"/>
      <c r="AJ891">
        <v>19.168133000000001</v>
      </c>
      <c r="AK891" s="155">
        <v>8.4538630000000001</v>
      </c>
      <c r="AL891" s="155">
        <v>0.86723364999999997</v>
      </c>
      <c r="AM891" s="155">
        <v>0</v>
      </c>
      <c r="AN891" s="155">
        <v>0.16213859</v>
      </c>
      <c r="AO891" s="155">
        <v>9.5036828</v>
      </c>
      <c r="AP891" s="155">
        <v>0.18121471</v>
      </c>
      <c r="AQ891"/>
      <c r="AR891" s="156">
        <v>1.4630409E-2</v>
      </c>
      <c r="AS891" s="156">
        <v>1.3476724000000001E-2</v>
      </c>
      <c r="AT891" s="156">
        <v>6.4439681999999996E-4</v>
      </c>
      <c r="AU891" s="156">
        <v>5.0928802999999998E-4</v>
      </c>
      <c r="AV891" s="282">
        <f t="shared" si="213"/>
        <v>8.0795705509557009E-7</v>
      </c>
      <c r="AW891" s="282">
        <f t="shared" si="214"/>
        <v>2.3831243417599701E-9</v>
      </c>
      <c r="AX891" s="283">
        <f t="shared" si="215"/>
        <v>7.1328856580000002E-2</v>
      </c>
      <c r="AY891" s="157">
        <v>6.8872048000000004E-7</v>
      </c>
      <c r="AZ891" s="157">
        <v>2.0780406000000002E-9</v>
      </c>
      <c r="BA891" s="157">
        <v>5.6774836000000001E-14</v>
      </c>
      <c r="BB891" s="157">
        <v>4.9999557000000002E-13</v>
      </c>
      <c r="BC891" s="157">
        <v>0</v>
      </c>
      <c r="BD891" s="157">
        <v>2.3711817000000002E-10</v>
      </c>
      <c r="BE891" s="157">
        <v>1.1715699999999999E-7</v>
      </c>
      <c r="BF891" s="157">
        <v>4.1652072E-11</v>
      </c>
      <c r="BG891" s="157">
        <v>1.1796199E-10</v>
      </c>
      <c r="BH891" s="157">
        <v>2.2679859E-12</v>
      </c>
      <c r="BI891" s="157">
        <v>8.0674970000000005E-17</v>
      </c>
      <c r="BJ891" s="157">
        <v>6.5840028000000005E-11</v>
      </c>
      <c r="BK891" s="157">
        <v>7.0598340000000005E-11</v>
      </c>
      <c r="BL891" s="157">
        <v>6.7042935000000003E-12</v>
      </c>
      <c r="BM891" s="157">
        <v>2.0442572999999999E-10</v>
      </c>
      <c r="BN891" s="157">
        <v>1.6375312E-9</v>
      </c>
      <c r="BO891" s="157">
        <v>2.176849E-15</v>
      </c>
      <c r="BP891" s="157">
        <v>1.5535658000000001E-4</v>
      </c>
      <c r="BQ891" s="157">
        <v>7.1173500000000001E-2</v>
      </c>
      <c r="BR891" s="157">
        <v>0</v>
      </c>
      <c r="BS891" s="157">
        <v>0</v>
      </c>
      <c r="BT891" s="157">
        <v>0</v>
      </c>
      <c r="BU891"/>
      <c r="BV891" s="155">
        <v>3.9487926000000003E-5</v>
      </c>
      <c r="BW891" s="155">
        <v>8.6066169000000002E-7</v>
      </c>
      <c r="BX891" s="155">
        <v>2.0689524000000001E-5</v>
      </c>
      <c r="BY891" s="155">
        <v>1.0116303E-6</v>
      </c>
      <c r="BZ891" s="155">
        <v>1.5365466000000001E-6</v>
      </c>
      <c r="CA891" s="155">
        <v>9.3275568000000002E-8</v>
      </c>
      <c r="CB891" s="155">
        <v>4.1986040000000002E-8</v>
      </c>
      <c r="CC891" s="155">
        <v>1.4145480999999999E-7</v>
      </c>
      <c r="CD891" s="155">
        <v>6.8623879999999994E-8</v>
      </c>
      <c r="CE891" s="155">
        <v>2.9285459999999999E-7</v>
      </c>
      <c r="CF891" s="155">
        <v>0</v>
      </c>
      <c r="CG891" s="155">
        <v>4.8138238000000004E-12</v>
      </c>
      <c r="CH891" s="155">
        <v>7.1069873000000004E-11</v>
      </c>
      <c r="CI891" s="155">
        <v>8.9713631999999999E-7</v>
      </c>
      <c r="CJ891" s="155">
        <v>1.1346242999999999E-5</v>
      </c>
      <c r="CK891" s="155">
        <v>2.5079132000000002E-6</v>
      </c>
      <c r="CL891" s="155">
        <v>0</v>
      </c>
      <c r="CM891"/>
      <c r="CN891" s="284">
        <v>5.9915499999999998E-11</v>
      </c>
      <c r="CO891" s="284">
        <v>0.74192062999999997</v>
      </c>
      <c r="CP891" s="289">
        <v>3.6780405000000002E-3</v>
      </c>
      <c r="CQ891" s="284">
        <v>6.1023198999999998E-4</v>
      </c>
      <c r="CR891" s="284">
        <v>1.4380424999999999E-10</v>
      </c>
      <c r="CS891" s="284">
        <v>1.1504415E-8</v>
      </c>
      <c r="CT891" s="284">
        <v>5.5005540000000003E-5</v>
      </c>
      <c r="CU891" s="284">
        <v>34.811895999999997</v>
      </c>
      <c r="CV891" s="284">
        <v>1.5104957000000001E-6</v>
      </c>
      <c r="CW891" s="284">
        <v>3.2802911000000001E-5</v>
      </c>
      <c r="CX891"/>
      <c r="CY891" s="110"/>
      <c r="CZ891"/>
      <c r="DA891"/>
      <c r="DB891" s="245"/>
      <c r="DC891"/>
      <c r="DD891"/>
      <c r="DE891"/>
      <c r="DF891"/>
      <c r="DG891"/>
      <c r="DH891"/>
      <c r="DI891"/>
      <c r="DJ891"/>
      <c r="DK891"/>
      <c r="DL891"/>
    </row>
    <row r="892" spans="1:116" ht="13.8" customHeight="1">
      <c r="A892" t="s">
        <v>1741</v>
      </c>
      <c r="B892" s="188" t="s">
        <v>318</v>
      </c>
      <c r="C892" s="151" t="str">
        <f t="shared" si="206"/>
        <v>A.120.30.103</v>
      </c>
      <c r="D892" s="54" t="s">
        <v>2487</v>
      </c>
      <c r="E892" s="150" t="s">
        <v>352</v>
      </c>
      <c r="F892" s="153" t="str">
        <f t="shared" si="207"/>
        <v>Stonepaper from Taiwan in Rotterdam</v>
      </c>
      <c r="G892" s="154">
        <f t="shared" si="208"/>
        <v>1.3124168000000001</v>
      </c>
      <c r="H892"/>
      <c r="I892"/>
      <c r="J892" s="227">
        <f t="shared" si="202"/>
        <v>0.473917328153314</v>
      </c>
      <c r="K892"/>
      <c r="L892" s="280">
        <f t="shared" si="203"/>
        <v>2.8545865418999998E-2</v>
      </c>
      <c r="M892" s="280">
        <f t="shared" si="204"/>
        <v>0.22579263527099999</v>
      </c>
      <c r="N892" s="281">
        <f t="shared" si="205"/>
        <v>2.2716307463314052E-2</v>
      </c>
      <c r="O892" s="280">
        <v>0.19686252000000001</v>
      </c>
      <c r="P892" s="219">
        <v>2.0314516000000001E-2</v>
      </c>
      <c r="Q892" s="219">
        <v>8.9064747999999996E-3</v>
      </c>
      <c r="R892" s="219">
        <v>2.3214834E-2</v>
      </c>
      <c r="S892" s="219">
        <v>4.7026289999999998E-3</v>
      </c>
      <c r="T892" s="286">
        <v>6.7809498999999999E-5</v>
      </c>
      <c r="U892" s="219">
        <v>5.6059291999999996E-4</v>
      </c>
      <c r="V892" s="219">
        <v>2.0454609000000001E-3</v>
      </c>
      <c r="W892" s="219">
        <v>1.0797885999999999E-4</v>
      </c>
      <c r="X892" s="219">
        <v>0.19447834999999999</v>
      </c>
      <c r="Y892" s="219">
        <v>1.89958E-2</v>
      </c>
      <c r="Z892" s="286">
        <v>4.7833571000000003E-5</v>
      </c>
      <c r="AA892" s="219">
        <v>3.6125286E-3</v>
      </c>
      <c r="AB892" s="286">
        <v>3.3140518999999999E-12</v>
      </c>
      <c r="AC892"/>
      <c r="AD892" s="227">
        <f t="shared" si="197"/>
        <v>0.19686252000000001</v>
      </c>
      <c r="AE892" s="227">
        <f t="shared" si="198"/>
        <v>5.9812317119000001E-2</v>
      </c>
      <c r="AF892" s="227">
        <f t="shared" si="199"/>
        <v>3.4878980299999994E-2</v>
      </c>
      <c r="AG892" s="227">
        <f t="shared" si="200"/>
        <v>0.22579263527099999</v>
      </c>
      <c r="AH892" s="227">
        <f t="shared" si="201"/>
        <v>1.9103778863314051E-2</v>
      </c>
      <c r="AI892"/>
      <c r="AJ892">
        <v>32.435865</v>
      </c>
      <c r="AK892" s="155">
        <v>31.212206999999999</v>
      </c>
      <c r="AL892" s="155">
        <v>0.44236059</v>
      </c>
      <c r="AM892" s="155">
        <v>0</v>
      </c>
      <c r="AN892" s="155">
        <v>0.43193429</v>
      </c>
      <c r="AO892" s="155">
        <v>0.30207771</v>
      </c>
      <c r="AP892" s="155">
        <v>4.7285041999999999E-2</v>
      </c>
      <c r="AQ892"/>
      <c r="AR892" s="156">
        <v>2.8403413999999998E-2</v>
      </c>
      <c r="AS892" s="156">
        <v>2.5368030999999999E-2</v>
      </c>
      <c r="AT892" s="156">
        <v>1.1055787000000001E-3</v>
      </c>
      <c r="AU892" s="156">
        <v>1.9298043999999999E-3</v>
      </c>
      <c r="AV892" s="282">
        <f t="shared" si="213"/>
        <v>1.5208651629189098E-6</v>
      </c>
      <c r="AW892" s="282">
        <f t="shared" si="214"/>
        <v>4.0886787006780155E-9</v>
      </c>
      <c r="AX892" s="283">
        <f t="shared" si="215"/>
        <v>0.27028071694739997</v>
      </c>
      <c r="AY892" s="157">
        <v>1.2179255999999999E-6</v>
      </c>
      <c r="AZ892" s="157">
        <v>3.6747754000000002E-9</v>
      </c>
      <c r="BA892" s="157">
        <v>1.0040011E-13</v>
      </c>
      <c r="BB892" s="157">
        <v>4.6824290999999998E-13</v>
      </c>
      <c r="BC892" s="157">
        <v>0</v>
      </c>
      <c r="BD892" s="157">
        <v>6.3709290999999995E-10</v>
      </c>
      <c r="BE892" s="157">
        <v>3.0186338999999999E-7</v>
      </c>
      <c r="BF892" s="157">
        <v>1.4402157999999999E-10</v>
      </c>
      <c r="BG892" s="157">
        <v>2.6927563999999999E-10</v>
      </c>
      <c r="BH892" s="157">
        <v>6.1815949000000002E-15</v>
      </c>
      <c r="BI892" s="157">
        <v>7.9435637000000002E-17</v>
      </c>
      <c r="BJ892" s="157">
        <v>3.1935059E-13</v>
      </c>
      <c r="BK892" s="157">
        <v>1.5201868E-13</v>
      </c>
      <c r="BL892" s="157">
        <v>2.8050263000000001E-14</v>
      </c>
      <c r="BM892" s="157">
        <v>1.7596046000000001E-11</v>
      </c>
      <c r="BN892" s="157">
        <v>4.2101572000000002E-10</v>
      </c>
      <c r="BO892" s="157">
        <v>4.4771185999999997E-21</v>
      </c>
      <c r="BP892" s="157">
        <v>9.9369473999999997E-6</v>
      </c>
      <c r="BQ892" s="157">
        <v>0.27027077999999999</v>
      </c>
      <c r="BR892" s="157">
        <v>0</v>
      </c>
      <c r="BS892" s="157">
        <v>0</v>
      </c>
      <c r="BT892" s="157">
        <v>0</v>
      </c>
      <c r="BU892"/>
      <c r="BV892" s="155">
        <v>8.7415597999999998E-5</v>
      </c>
      <c r="BW892" s="155">
        <v>1.8613305E-6</v>
      </c>
      <c r="BX892" s="155">
        <v>3.6593663E-5</v>
      </c>
      <c r="BY892" s="155">
        <v>2.5044695000000002E-7</v>
      </c>
      <c r="BZ892" s="155">
        <v>5.5566756000000001E-6</v>
      </c>
      <c r="CA892" s="155">
        <v>9.6365153999999999E-9</v>
      </c>
      <c r="CB892" s="155">
        <v>1.5381078999999999E-10</v>
      </c>
      <c r="CC892" s="155">
        <v>1.4513317000000001E-8</v>
      </c>
      <c r="CD892" s="155">
        <v>1.1938254E-7</v>
      </c>
      <c r="CE892" s="155">
        <v>4.4460365E-7</v>
      </c>
      <c r="CF892" s="155">
        <v>0</v>
      </c>
      <c r="CG892" s="155">
        <v>9.9005767000000003E-18</v>
      </c>
      <c r="CH892" s="155">
        <v>8.1065535999999998E-14</v>
      </c>
      <c r="CI892" s="155">
        <v>4.5575964999999998E-6</v>
      </c>
      <c r="CJ892" s="155">
        <v>3.8005771000000002E-5</v>
      </c>
      <c r="CK892" s="155">
        <v>1.8242509000000001E-9</v>
      </c>
      <c r="CL892" s="155">
        <v>0</v>
      </c>
      <c r="CM892"/>
      <c r="CN892" s="290">
        <v>6.8614975999999998E-14</v>
      </c>
      <c r="CO892" s="284">
        <v>1.3124180999999999</v>
      </c>
      <c r="CP892" s="285">
        <v>8.9045157999999996E-4</v>
      </c>
      <c r="CQ892" s="284">
        <v>1.2756883E-3</v>
      </c>
      <c r="CR892" s="284">
        <v>1.4591923000000001E-10</v>
      </c>
      <c r="CS892" s="284">
        <v>1.7432327999999999E-8</v>
      </c>
      <c r="CT892" s="284">
        <v>1.896755E-4</v>
      </c>
      <c r="CU892" s="284">
        <v>7.9301077999999997E-2</v>
      </c>
      <c r="CV892" s="284">
        <v>4.1368293000000003E-9</v>
      </c>
      <c r="CW892" s="284">
        <v>3.3899027999999999E-6</v>
      </c>
      <c r="CX892"/>
      <c r="CY892" s="163"/>
      <c r="CZ892" s="271" t="s">
        <v>2488</v>
      </c>
      <c r="DA892"/>
      <c r="DB892" s="245"/>
      <c r="DC892"/>
      <c r="DD892"/>
      <c r="DE892"/>
      <c r="DF892"/>
      <c r="DG892"/>
      <c r="DH892"/>
      <c r="DI892"/>
      <c r="DJ892"/>
      <c r="DK892"/>
      <c r="DL892"/>
    </row>
    <row r="893" spans="1:116" ht="13.8" customHeight="1">
      <c r="A893" t="s">
        <v>1742</v>
      </c>
      <c r="B893" s="188" t="s">
        <v>318</v>
      </c>
      <c r="C893" s="151" t="str">
        <f t="shared" si="206"/>
        <v>A.120.30.104</v>
      </c>
      <c r="D893" s="54" t="s">
        <v>2487</v>
      </c>
      <c r="E893" s="150" t="s">
        <v>352</v>
      </c>
      <c r="F893" s="153" t="str">
        <f t="shared" si="207"/>
        <v>Stonepaper from Germany in Rotterdam</v>
      </c>
      <c r="G893" s="154">
        <f t="shared" si="208"/>
        <v>0.93731400000000009</v>
      </c>
      <c r="H893"/>
      <c r="I893"/>
      <c r="J893" s="227">
        <f t="shared" si="202"/>
        <v>0.38775415202004959</v>
      </c>
      <c r="K893"/>
      <c r="L893" s="280">
        <f t="shared" si="203"/>
        <v>2.1112577086999998E-2</v>
      </c>
      <c r="M893" s="280">
        <f t="shared" si="204"/>
        <v>0.21317295208800002</v>
      </c>
      <c r="N893" s="281">
        <f t="shared" si="205"/>
        <v>1.2871522845049594E-2</v>
      </c>
      <c r="O893" s="280">
        <v>0.1405971</v>
      </c>
      <c r="P893" s="219">
        <v>1.2813082999999999E-2</v>
      </c>
      <c r="Q893" s="219">
        <v>3.6705542E-3</v>
      </c>
      <c r="R893" s="219">
        <v>1.856174E-2</v>
      </c>
      <c r="S893" s="219">
        <v>1.9146905000000001E-3</v>
      </c>
      <c r="T893" s="286">
        <v>6.7222876999999993E-5</v>
      </c>
      <c r="U893" s="219">
        <v>5.6892371000000002E-4</v>
      </c>
      <c r="V893" s="219">
        <v>2.0587971999999999E-3</v>
      </c>
      <c r="W893" s="219">
        <v>4.1849994E-4</v>
      </c>
      <c r="X893" s="219">
        <v>0.19458014000000001</v>
      </c>
      <c r="Y893" s="219">
        <v>8.8402038999999995E-3</v>
      </c>
      <c r="Z893" s="286">
        <v>5.0377687999999998E-5</v>
      </c>
      <c r="AA893" s="219">
        <v>3.6128190000000002E-3</v>
      </c>
      <c r="AB893" s="286">
        <v>5.0495941999999997E-12</v>
      </c>
      <c r="AC893"/>
      <c r="AD893" s="227">
        <f t="shared" si="197"/>
        <v>0.1405971</v>
      </c>
      <c r="AE893" s="227">
        <f t="shared" si="198"/>
        <v>3.9655011487E-2</v>
      </c>
      <c r="AF893" s="227">
        <f t="shared" si="199"/>
        <v>2.2155253399999998E-2</v>
      </c>
      <c r="AG893" s="227">
        <f t="shared" si="200"/>
        <v>0.21317295208800002</v>
      </c>
      <c r="AH893" s="227">
        <f t="shared" si="201"/>
        <v>9.2587038450495946E-3</v>
      </c>
      <c r="AI893"/>
      <c r="AJ893">
        <v>29.848578</v>
      </c>
      <c r="AK893" s="155">
        <v>27.027346000000001</v>
      </c>
      <c r="AL893" s="155">
        <v>1.7415420000000001E-2</v>
      </c>
      <c r="AM893" s="155">
        <v>0</v>
      </c>
      <c r="AN893" s="155">
        <v>1.3334277000000001</v>
      </c>
      <c r="AO893" s="155">
        <v>1.3208773</v>
      </c>
      <c r="AP893" s="155">
        <v>0.14951173000000001</v>
      </c>
      <c r="AQ893"/>
      <c r="AR893" s="156">
        <v>1.9062295999999999E-2</v>
      </c>
      <c r="AS893" s="156">
        <v>1.6540303999999999E-2</v>
      </c>
      <c r="AT893" s="156">
        <v>7.7130844000000004E-4</v>
      </c>
      <c r="AU893" s="156">
        <v>1.7506837999999999E-3</v>
      </c>
      <c r="AV893" s="282">
        <f t="shared" si="213"/>
        <v>9.9162492297595977E-7</v>
      </c>
      <c r="AW893" s="282">
        <f t="shared" si="214"/>
        <v>2.8524720146498621E-9</v>
      </c>
      <c r="AX893" s="283">
        <f t="shared" si="215"/>
        <v>0.245193804741</v>
      </c>
      <c r="AY893" s="157">
        <v>8.6983164000000002E-7</v>
      </c>
      <c r="AZ893" s="157">
        <v>2.6244918000000001E-9</v>
      </c>
      <c r="BA893" s="157">
        <v>7.1704865999999995E-14</v>
      </c>
      <c r="BB893" s="157">
        <v>7.1345795999999998E-13</v>
      </c>
      <c r="BC893" s="157">
        <v>0</v>
      </c>
      <c r="BD893" s="157">
        <v>5.1874460000000003E-10</v>
      </c>
      <c r="BE893" s="157">
        <v>1.2083168000000001E-7</v>
      </c>
      <c r="BF893" s="157">
        <v>1.1636493E-10</v>
      </c>
      <c r="BG893" s="157">
        <v>1.1119478E-10</v>
      </c>
      <c r="BH893" s="157">
        <v>9.4188465000000002E-15</v>
      </c>
      <c r="BI893" s="157">
        <v>1.2103544E-16</v>
      </c>
      <c r="BJ893" s="157">
        <v>3.2410291E-13</v>
      </c>
      <c r="BK893" s="157">
        <v>1.240485E-14</v>
      </c>
      <c r="BL893" s="157">
        <v>2.7521350999999999E-15</v>
      </c>
      <c r="BM893" s="157">
        <v>1.7699128000000002E-11</v>
      </c>
      <c r="BN893" s="157">
        <v>4.2444578999999998E-10</v>
      </c>
      <c r="BO893" s="157">
        <v>6.8217497000000007E-21</v>
      </c>
      <c r="BP893" s="157">
        <v>1.7564741E-5</v>
      </c>
      <c r="BQ893" s="157">
        <v>0.24517623999999999</v>
      </c>
      <c r="BR893" s="157">
        <v>0</v>
      </c>
      <c r="BS893" s="157">
        <v>0</v>
      </c>
      <c r="BT893" s="157">
        <v>0</v>
      </c>
      <c r="BU893"/>
      <c r="BV893" s="155">
        <v>6.5939080999999995E-5</v>
      </c>
      <c r="BW893" s="155">
        <v>7.7401991000000004E-7</v>
      </c>
      <c r="BX893" s="155">
        <v>2.6134800999999999E-5</v>
      </c>
      <c r="BY893" s="155">
        <v>2.4977037999999999E-7</v>
      </c>
      <c r="BZ893" s="155">
        <v>2.0693658000000001E-6</v>
      </c>
      <c r="CA893" s="155">
        <v>1.4683080999999999E-8</v>
      </c>
      <c r="CB893" s="155">
        <v>2.3436027000000002E-10</v>
      </c>
      <c r="CC893" s="155">
        <v>2.2113824999999999E-8</v>
      </c>
      <c r="CD893" s="155">
        <v>1.1901195999999999E-7</v>
      </c>
      <c r="CE893" s="155">
        <v>4.4374426000000002E-7</v>
      </c>
      <c r="CF893" s="155">
        <v>0</v>
      </c>
      <c r="CG893" s="155">
        <v>1.5085429000000001E-17</v>
      </c>
      <c r="CH893" s="155">
        <v>1.2351890999999999E-13</v>
      </c>
      <c r="CI893" s="155">
        <v>3.5970960000000001E-6</v>
      </c>
      <c r="CJ893" s="155">
        <v>3.2511459999999999E-5</v>
      </c>
      <c r="CK893" s="155">
        <v>2.7799321999999998E-9</v>
      </c>
      <c r="CL893" s="155">
        <v>0</v>
      </c>
      <c r="CM893"/>
      <c r="CN893" s="284">
        <v>1.0454809E-13</v>
      </c>
      <c r="CO893" s="284">
        <v>0.93731591000000003</v>
      </c>
      <c r="CP893" s="285">
        <v>1.0995738E-3</v>
      </c>
      <c r="CQ893" s="284">
        <v>5.3291475000000004E-4</v>
      </c>
      <c r="CR893" s="284">
        <v>1.4807287E-10</v>
      </c>
      <c r="CS893" s="284">
        <v>1.7686704E-8</v>
      </c>
      <c r="CT893" s="284">
        <v>7.1879545999999994E-5</v>
      </c>
      <c r="CU893" s="284">
        <v>1.0521946000000001E-2</v>
      </c>
      <c r="CV893" s="284">
        <v>6.3032536E-9</v>
      </c>
      <c r="CW893" s="284">
        <v>5.1651676000000003E-6</v>
      </c>
      <c r="CX893"/>
      <c r="CY893" s="163"/>
      <c r="CZ893" s="271" t="s">
        <v>2488</v>
      </c>
      <c r="DA893"/>
      <c r="DB893" s="245"/>
      <c r="DC893"/>
      <c r="DD893"/>
      <c r="DE893"/>
      <c r="DF893"/>
      <c r="DG893"/>
      <c r="DH893"/>
      <c r="DI893"/>
      <c r="DJ893"/>
      <c r="DK893"/>
      <c r="DL893"/>
    </row>
    <row r="894" spans="1:116" ht="13.8" customHeight="1">
      <c r="A894" t="s">
        <v>3576</v>
      </c>
      <c r="B894" s="188" t="s">
        <v>318</v>
      </c>
      <c r="C894" s="151" t="str">
        <f t="shared" si="206"/>
        <v>A.120.30.105</v>
      </c>
      <c r="D894" s="54" t="s">
        <v>2487</v>
      </c>
      <c r="E894" s="260" t="s">
        <v>2489</v>
      </c>
      <c r="F894" s="153" t="str">
        <f t="shared" si="207"/>
        <v>pallet Euro 1 Euro 2 Euro 3 and ISO wood per m2 per round trip (30)</v>
      </c>
      <c r="G894" s="154">
        <f t="shared" si="208"/>
        <v>0.26050288666666666</v>
      </c>
      <c r="H894"/>
      <c r="I894"/>
      <c r="J894" s="227">
        <f t="shared" si="202"/>
        <v>5.9813028228766066E-2</v>
      </c>
      <c r="K894"/>
      <c r="L894" s="280">
        <f t="shared" si="203"/>
        <v>2.5418079324000002E-3</v>
      </c>
      <c r="M894" s="280">
        <f t="shared" si="204"/>
        <v>7.7836634411999998E-3</v>
      </c>
      <c r="N894" s="281">
        <f t="shared" si="205"/>
        <v>1.0412123855166062E-2</v>
      </c>
      <c r="O894" s="280">
        <v>3.9075433E-2</v>
      </c>
      <c r="P894" s="219">
        <v>5.5801100999999997E-3</v>
      </c>
      <c r="Q894" s="219">
        <v>1.9520798000000001E-3</v>
      </c>
      <c r="R894" s="219">
        <v>2.1827435000000002E-3</v>
      </c>
      <c r="S894" s="219">
        <v>3.2211628000000002E-4</v>
      </c>
      <c r="T894" s="286">
        <v>1.7233304E-6</v>
      </c>
      <c r="U894" s="286">
        <v>3.5224822000000002E-5</v>
      </c>
      <c r="V894" s="286">
        <v>2.8846331E-5</v>
      </c>
      <c r="W894" s="219">
        <v>2.4719242E-3</v>
      </c>
      <c r="X894" s="219">
        <v>2.1679332999999999E-4</v>
      </c>
      <c r="Y894" s="219">
        <v>7.9395812000000003E-3</v>
      </c>
      <c r="Z894" s="286">
        <v>5.8338802000000003E-6</v>
      </c>
      <c r="AA894" s="286">
        <v>6.1845147000000002E-7</v>
      </c>
      <c r="AB894" s="286">
        <v>3.6960624000000001E-12</v>
      </c>
      <c r="AC894"/>
      <c r="AD894" s="227">
        <f t="shared" si="197"/>
        <v>3.9075433E-2</v>
      </c>
      <c r="AE894" s="227">
        <f t="shared" si="198"/>
        <v>1.01028441634E-2</v>
      </c>
      <c r="AF894" s="227">
        <f t="shared" si="199"/>
        <v>7.5616546824699999E-3</v>
      </c>
      <c r="AG894" s="227">
        <f t="shared" si="200"/>
        <v>7.7836634411999998E-3</v>
      </c>
      <c r="AH894" s="227">
        <f t="shared" si="201"/>
        <v>1.0411505403696062E-2</v>
      </c>
      <c r="AI894"/>
      <c r="AJ894">
        <v>21.972273000000001</v>
      </c>
      <c r="AK894" s="155">
        <v>3.0287126</v>
      </c>
      <c r="AL894" s="155">
        <v>0.41111004000000001</v>
      </c>
      <c r="AM894" s="155">
        <v>0</v>
      </c>
      <c r="AN894" s="155">
        <v>18.27927</v>
      </c>
      <c r="AO894" s="155">
        <v>0.17074223999999999</v>
      </c>
      <c r="AP894" s="155">
        <v>8.2437916E-2</v>
      </c>
      <c r="AQ894"/>
      <c r="AR894" s="156">
        <v>5.6577297999999996E-3</v>
      </c>
      <c r="AS894" s="156">
        <v>5.2582473999999999E-3</v>
      </c>
      <c r="AT894" s="156">
        <v>2.240186E-4</v>
      </c>
      <c r="AU894" s="156">
        <v>1.7546378E-4</v>
      </c>
      <c r="AV894" s="282">
        <f t="shared" si="213"/>
        <v>3.1524264809094998E-7</v>
      </c>
      <c r="AW894" s="282">
        <f t="shared" si="214"/>
        <v>8.2847116763279321E-10</v>
      </c>
      <c r="AX894" s="283">
        <f t="shared" si="215"/>
        <v>2.4574759549999999E-2</v>
      </c>
      <c r="AY894" s="157">
        <v>2.4174978999999998E-7</v>
      </c>
      <c r="AZ894" s="157">
        <v>7.2941735000000003E-10</v>
      </c>
      <c r="BA894" s="157">
        <v>1.9928723999999999E-14</v>
      </c>
      <c r="BB894" s="157">
        <v>5.2221723000000003E-13</v>
      </c>
      <c r="BC894" s="157">
        <v>0</v>
      </c>
      <c r="BD894" s="157">
        <v>7.3434774999999996E-11</v>
      </c>
      <c r="BE894" s="157">
        <v>7.3405139000000002E-8</v>
      </c>
      <c r="BF894" s="157">
        <v>1.5329168999999999E-11</v>
      </c>
      <c r="BG894" s="157">
        <v>8.3563093000000002E-11</v>
      </c>
      <c r="BH894" s="157">
        <v>6.8941468E-15</v>
      </c>
      <c r="BI894" s="157">
        <v>2.7537159999999999E-14</v>
      </c>
      <c r="BJ894" s="157">
        <v>2.0078496000000001E-14</v>
      </c>
      <c r="BK894" s="157">
        <v>7.3722199000000002E-14</v>
      </c>
      <c r="BL894" s="157">
        <v>1.3394902E-14</v>
      </c>
      <c r="BM894" s="157">
        <v>7.1398971999999997E-13</v>
      </c>
      <c r="BN894" s="157">
        <v>1.3048109E-11</v>
      </c>
      <c r="BO894" s="157">
        <v>4.9931957E-21</v>
      </c>
      <c r="BP894" s="157">
        <v>4.1515055000000001E-4</v>
      </c>
      <c r="BQ894" s="157">
        <v>2.4159608999999999E-2</v>
      </c>
      <c r="BR894" s="157">
        <v>0</v>
      </c>
      <c r="BS894" s="157">
        <v>0</v>
      </c>
      <c r="BT894" s="157">
        <v>0</v>
      </c>
      <c r="BU894"/>
      <c r="BV894" s="155">
        <v>1.3102653000000001E-5</v>
      </c>
      <c r="BW894" s="155">
        <v>5.8153262000000002E-7</v>
      </c>
      <c r="BX894" s="155">
        <v>7.2635116999999997E-6</v>
      </c>
      <c r="BY894" s="155">
        <v>4.2379115000000004E-9</v>
      </c>
      <c r="BZ894" s="155">
        <v>5.6242193000000004E-7</v>
      </c>
      <c r="CA894" s="155">
        <v>1.0747316E-8</v>
      </c>
      <c r="CB894" s="155">
        <v>1.7154055E-10</v>
      </c>
      <c r="CC894" s="155">
        <v>1.6186265999999999E-8</v>
      </c>
      <c r="CD894" s="155">
        <v>4.0439765999999997E-9</v>
      </c>
      <c r="CE894" s="155">
        <v>2.6891952999999998E-8</v>
      </c>
      <c r="CF894" s="155">
        <v>0</v>
      </c>
      <c r="CG894" s="155">
        <v>1.1041815E-17</v>
      </c>
      <c r="CH894" s="155">
        <v>9.0409953999999999E-14</v>
      </c>
      <c r="CI894" s="155">
        <v>4.5402221000000001E-7</v>
      </c>
      <c r="CJ894" s="155">
        <v>4.1750821999999999E-6</v>
      </c>
      <c r="CK894" s="155">
        <v>3.8033751999999999E-9</v>
      </c>
      <c r="CL894" s="155">
        <v>0</v>
      </c>
      <c r="CM894"/>
      <c r="CN894" s="284">
        <v>7.6524217999999996E-14</v>
      </c>
      <c r="CO894" s="284">
        <v>0.26050429000000003</v>
      </c>
      <c r="CP894" s="285">
        <v>6.8979220999999997E-4</v>
      </c>
      <c r="CQ894" s="284">
        <v>4.0032204E-4</v>
      </c>
      <c r="CR894" s="284">
        <v>9.0916480999999992E-12</v>
      </c>
      <c r="CS894" s="284">
        <v>1.0741529E-9</v>
      </c>
      <c r="CT894" s="284">
        <v>2.6364478000000001E-5</v>
      </c>
      <c r="CU894" s="284">
        <v>3.6407044E-2</v>
      </c>
      <c r="CV894" s="284">
        <v>4.6136813000000001E-9</v>
      </c>
      <c r="CW894" s="284">
        <v>1.3158229E-5</v>
      </c>
      <c r="CX894"/>
      <c r="CY894" s="163"/>
      <c r="CZ894"/>
      <c r="DA894"/>
      <c r="DB894" s="54"/>
      <c r="DC894"/>
      <c r="DD894"/>
      <c r="DE894"/>
      <c r="DF894"/>
      <c r="DG894"/>
      <c r="DH894"/>
      <c r="DI894"/>
      <c r="DJ894"/>
      <c r="DK894"/>
      <c r="DL894"/>
    </row>
    <row r="895" spans="1:116" ht="13.8" customHeight="1">
      <c r="B895" s="188"/>
      <c r="C895" s="151"/>
      <c r="D895" s="51" t="s">
        <v>212</v>
      </c>
      <c r="E895" s="150"/>
      <c r="F895"/>
      <c r="G895"/>
      <c r="H895"/>
      <c r="I895"/>
      <c r="J895"/>
      <c r="K895"/>
      <c r="L895"/>
      <c r="M895"/>
      <c r="N895" s="174"/>
      <c r="O895"/>
      <c r="P895"/>
      <c r="Q895"/>
      <c r="R895"/>
      <c r="S895"/>
      <c r="T895" s="53"/>
      <c r="U895" s="53"/>
      <c r="V895" s="53"/>
      <c r="W895"/>
      <c r="X895"/>
      <c r="Y895"/>
      <c r="Z895" s="53"/>
      <c r="AA895" s="53"/>
      <c r="AB895" s="53"/>
      <c r="AC895"/>
      <c r="AD895"/>
      <c r="AE895"/>
      <c r="AF895"/>
      <c r="AG895"/>
      <c r="AH895"/>
      <c r="AI895"/>
      <c r="AJ895"/>
      <c r="AK895"/>
      <c r="AL895"/>
      <c r="AM895"/>
      <c r="AN895"/>
      <c r="AO895"/>
      <c r="AP895"/>
      <c r="AQ895"/>
      <c r="AR895"/>
      <c r="AS895"/>
      <c r="AT895"/>
      <c r="AU895"/>
      <c r="AX895" s="19"/>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s="117"/>
      <c r="CQ895"/>
      <c r="CR895"/>
      <c r="CS895"/>
      <c r="CT895"/>
      <c r="CU895"/>
      <c r="CV895"/>
      <c r="CW895"/>
      <c r="CX895"/>
      <c r="CY895" s="53"/>
      <c r="CZ895" s="272"/>
      <c r="DA895"/>
      <c r="DB895" s="54"/>
      <c r="DC895"/>
      <c r="DD895"/>
      <c r="DE895"/>
      <c r="DF895"/>
      <c r="DG895"/>
      <c r="DH895"/>
      <c r="DI895"/>
      <c r="DJ895"/>
      <c r="DK895"/>
      <c r="DL895"/>
    </row>
    <row r="896" spans="1:116" ht="13.8" customHeight="1">
      <c r="A896" t="s">
        <v>2490</v>
      </c>
      <c r="B896" s="188" t="s">
        <v>319</v>
      </c>
      <c r="C896" s="151" t="str">
        <f t="shared" si="206"/>
        <v>A.130.01.101</v>
      </c>
      <c r="D896" s="54" t="s">
        <v>212</v>
      </c>
      <c r="E896" s="150" t="s">
        <v>2357</v>
      </c>
      <c r="F896" s="153" t="str">
        <f t="shared" si="207"/>
        <v>bio-HDPE (Polyethylene) - not biodegradable - from ethanol (Brazil Braskem)</v>
      </c>
      <c r="G896" s="154">
        <f t="shared" si="208"/>
        <v>1.46</v>
      </c>
      <c r="H896"/>
      <c r="I896"/>
      <c r="J896" s="227">
        <f t="shared" ref="J896" si="216">L896+M896+N896+O896</f>
        <v>2.2042179640600001</v>
      </c>
      <c r="K896"/>
      <c r="L896" s="280">
        <f t="shared" ref="L896" si="217">R896+S896+T896+U896</f>
        <v>0.25049575206000002</v>
      </c>
      <c r="M896" s="280">
        <f t="shared" ref="M896" si="218">P896+Q896+V896+Z896+X896</f>
        <v>1.7347222120000001</v>
      </c>
      <c r="N896" s="281">
        <f t="shared" ref="N896" si="219">W896+Y896+AA896+AB896</f>
        <v>0</v>
      </c>
      <c r="O896" s="280">
        <v>0.219</v>
      </c>
      <c r="P896" s="286">
        <v>0.41088150000000001</v>
      </c>
      <c r="Q896" s="219">
        <v>5.6518222E-2</v>
      </c>
      <c r="R896" s="219">
        <v>0.16560720000000001</v>
      </c>
      <c r="S896" s="219">
        <v>5.2130000000000003E-2</v>
      </c>
      <c r="T896" s="219">
        <v>5.1380206000000003E-4</v>
      </c>
      <c r="U896" s="219">
        <v>3.2244750000000003E-2</v>
      </c>
      <c r="V896" s="219">
        <v>0.48732249</v>
      </c>
      <c r="W896" s="219">
        <v>0</v>
      </c>
      <c r="X896" s="219">
        <v>0.78</v>
      </c>
      <c r="Y896" s="219">
        <v>0</v>
      </c>
      <c r="Z896" s="219">
        <v>0</v>
      </c>
      <c r="AA896" s="219">
        <v>0</v>
      </c>
      <c r="AB896" s="219">
        <v>0</v>
      </c>
      <c r="AC896"/>
      <c r="AD896" s="227">
        <f t="shared" ref="AD896" si="220">O896</f>
        <v>0.219</v>
      </c>
      <c r="AE896" s="227">
        <f t="shared" ref="AE896" si="221">P896+Q896+R896+S896+T896+U896+V896</f>
        <v>1.20521796406</v>
      </c>
      <c r="AF896" s="227">
        <f t="shared" ref="AF896" si="222">P896+Q896+V896+AA896</f>
        <v>0.95472221200000007</v>
      </c>
      <c r="AG896" s="227">
        <f t="shared" ref="AG896" si="223">Z896+P896+Q896+V896+X896</f>
        <v>1.7347222120000001</v>
      </c>
      <c r="AH896" s="227">
        <f t="shared" ref="AH896" si="224">W896+Y896+AB896</f>
        <v>0</v>
      </c>
      <c r="AI896"/>
      <c r="AJ896">
        <v>18.805299999999999</v>
      </c>
      <c r="AK896" s="155">
        <v>5.8052999999999999</v>
      </c>
      <c r="AL896" s="155">
        <v>0</v>
      </c>
      <c r="AM896" s="155">
        <v>0</v>
      </c>
      <c r="AN896" s="155">
        <v>13</v>
      </c>
      <c r="AO896" s="155">
        <v>0</v>
      </c>
      <c r="AP896" s="155">
        <v>0</v>
      </c>
      <c r="AQ896"/>
      <c r="AR896" s="156">
        <v>0.17510580000000001</v>
      </c>
      <c r="AS896" s="156">
        <v>0.17070998000000001</v>
      </c>
      <c r="AT896" s="156">
        <v>4.0694496000000004E-3</v>
      </c>
      <c r="AU896" s="156">
        <v>3.2637083000000002E-4</v>
      </c>
      <c r="AV896" s="282">
        <f t="shared" si="213"/>
        <v>1.0234411312999999E-5</v>
      </c>
      <c r="AW896" s="282">
        <f t="shared" si="214"/>
        <v>1.5049739539909999E-8</v>
      </c>
      <c r="AX896" s="283">
        <f t="shared" si="215"/>
        <v>4.5710199999999999E-2</v>
      </c>
      <c r="AY896" s="157">
        <v>1.35488E-6</v>
      </c>
      <c r="AZ896" s="157">
        <v>4.0879999999999999E-9</v>
      </c>
      <c r="BA896" s="157">
        <v>1.1169E-13</v>
      </c>
      <c r="BB896" s="157">
        <v>0</v>
      </c>
      <c r="BC896" s="157">
        <v>0</v>
      </c>
      <c r="BD896" s="157">
        <v>9.9283999999999998E-9</v>
      </c>
      <c r="BE896" s="157">
        <v>8.7890119999999995E-6</v>
      </c>
      <c r="BF896" s="157">
        <v>1.68622E-9</v>
      </c>
      <c r="BG896" s="157">
        <v>9.2535679999999993E-9</v>
      </c>
      <c r="BH896" s="157">
        <v>0</v>
      </c>
      <c r="BI896" s="157">
        <v>0</v>
      </c>
      <c r="BJ896" s="157">
        <v>1.836912E-11</v>
      </c>
      <c r="BK896" s="157">
        <v>2.9258582E-12</v>
      </c>
      <c r="BL896" s="157">
        <v>5.4487171000000004E-13</v>
      </c>
      <c r="BM896" s="157">
        <v>1.480413E-9</v>
      </c>
      <c r="BN896" s="157">
        <v>7.9110499999999999E-8</v>
      </c>
      <c r="BO896" s="157">
        <v>0</v>
      </c>
      <c r="BP896" s="157">
        <v>0</v>
      </c>
      <c r="BQ896" s="157">
        <v>4.5710199999999999E-2</v>
      </c>
      <c r="BR896" s="157">
        <v>0</v>
      </c>
      <c r="BS896" s="157">
        <v>0</v>
      </c>
      <c r="BT896" s="157">
        <v>0</v>
      </c>
      <c r="BU896"/>
      <c r="BV896" s="155">
        <v>3.4774784999999999E-4</v>
      </c>
      <c r="BW896" s="155">
        <v>6.6001927000000003E-5</v>
      </c>
      <c r="BX896" s="155">
        <v>4.0708674000000001E-5</v>
      </c>
      <c r="BY896" s="155">
        <v>5.7147154999999997E-5</v>
      </c>
      <c r="BZ896" s="155">
        <v>9.7795272000000005E-5</v>
      </c>
      <c r="CA896" s="155">
        <v>4.3359016000000002E-6</v>
      </c>
      <c r="CB896" s="155">
        <v>0</v>
      </c>
      <c r="CC896" s="155">
        <v>6.5809655E-6</v>
      </c>
      <c r="CD896" s="155">
        <v>2.533049E-6</v>
      </c>
      <c r="CE896" s="155">
        <v>3.0404287000000001E-5</v>
      </c>
      <c r="CF896" s="155">
        <v>0</v>
      </c>
      <c r="CG896" s="155">
        <v>0</v>
      </c>
      <c r="CH896" s="155">
        <v>0</v>
      </c>
      <c r="CI896" s="155">
        <v>3.5546653999999997E-5</v>
      </c>
      <c r="CJ896" s="155">
        <v>6.6939613000000004E-6</v>
      </c>
      <c r="CK896" s="155">
        <v>0</v>
      </c>
      <c r="CL896" s="155">
        <v>0</v>
      </c>
      <c r="CM896"/>
      <c r="CN896" s="284">
        <v>0</v>
      </c>
      <c r="CO896" s="284">
        <v>1.46</v>
      </c>
      <c r="CP896" s="289">
        <v>0.12398141</v>
      </c>
      <c r="CQ896" s="284">
        <v>4.6151999999999999E-2</v>
      </c>
      <c r="CR896" s="284">
        <v>8.6624812999999996E-9</v>
      </c>
      <c r="CS896" s="284">
        <v>1.0837000000000001E-6</v>
      </c>
      <c r="CT896" s="284">
        <v>3.8587106000000002E-3</v>
      </c>
      <c r="CU896" s="284">
        <v>2.4417887</v>
      </c>
      <c r="CV896" s="284">
        <v>0</v>
      </c>
      <c r="CW896" s="284">
        <v>1.5248226999999999E-3</v>
      </c>
      <c r="CX896"/>
      <c r="CY896" s="173"/>
      <c r="CZ896" s="271" t="s">
        <v>2491</v>
      </c>
      <c r="DA896"/>
      <c r="DB896" s="54"/>
      <c r="DC896"/>
      <c r="DD896"/>
      <c r="DE896"/>
      <c r="DF896"/>
      <c r="DG896"/>
      <c r="DH896"/>
      <c r="DI896"/>
      <c r="DJ896"/>
      <c r="DK896"/>
      <c r="DL896"/>
    </row>
    <row r="897" spans="1:116" ht="13.8" customHeight="1">
      <c r="A897" t="s">
        <v>2492</v>
      </c>
      <c r="B897" s="188" t="s">
        <v>319</v>
      </c>
      <c r="C897" s="151" t="str">
        <f t="shared" si="206"/>
        <v>A.130.01.102</v>
      </c>
      <c r="D897" s="54" t="s">
        <v>212</v>
      </c>
      <c r="E897" s="150" t="s">
        <v>352</v>
      </c>
      <c r="F897" s="153" t="str">
        <f t="shared" si="207"/>
        <v>CA (Cellulose polymers) - biodegradable</v>
      </c>
      <c r="G897" s="154">
        <f t="shared" si="208"/>
        <v>4.5957952000000004</v>
      </c>
      <c r="H897"/>
      <c r="I897"/>
      <c r="J897" s="227">
        <f t="shared" si="202"/>
        <v>0.88269177394999998</v>
      </c>
      <c r="K897"/>
      <c r="L897" s="280">
        <f t="shared" si="203"/>
        <v>4.9678723719999998E-2</v>
      </c>
      <c r="M897" s="280">
        <f t="shared" si="204"/>
        <v>7.2692075030000011E-2</v>
      </c>
      <c r="N897" s="281">
        <f t="shared" si="205"/>
        <v>7.0951695199999998E-2</v>
      </c>
      <c r="O897" s="280">
        <v>0.68936927999999997</v>
      </c>
      <c r="P897" s="286">
        <v>2.7376960999999998E-2</v>
      </c>
      <c r="Q897" s="219">
        <v>4.1134581000000003E-2</v>
      </c>
      <c r="R897" s="219">
        <v>4.2009997E-2</v>
      </c>
      <c r="S897" s="219">
        <v>5.8753403000000003E-3</v>
      </c>
      <c r="T897" s="219">
        <v>5.7765151999999997E-4</v>
      </c>
      <c r="U897" s="219">
        <v>1.2157349000000001E-3</v>
      </c>
      <c r="V897" s="219">
        <v>3.7561650000000001E-3</v>
      </c>
      <c r="W897" s="219">
        <v>1.8713766000000001E-3</v>
      </c>
      <c r="X897" s="219">
        <v>2.6540637000000003E-4</v>
      </c>
      <c r="Y897" s="219">
        <v>5.4384443999999997E-2</v>
      </c>
      <c r="Z897" s="219">
        <v>1.5896165999999999E-4</v>
      </c>
      <c r="AA897" s="219">
        <v>1.4313256999999999E-2</v>
      </c>
      <c r="AB897" s="219">
        <v>3.8261760000000001E-4</v>
      </c>
      <c r="AC897"/>
      <c r="AD897" s="227">
        <f t="shared" si="197"/>
        <v>0.68936927999999997</v>
      </c>
      <c r="AE897" s="227">
        <f t="shared" si="198"/>
        <v>0.12194643072000001</v>
      </c>
      <c r="AF897" s="227">
        <f t="shared" si="199"/>
        <v>8.658096400000001E-2</v>
      </c>
      <c r="AG897" s="227">
        <f t="shared" si="200"/>
        <v>7.2692075030000011E-2</v>
      </c>
      <c r="AH897" s="227">
        <f t="shared" si="201"/>
        <v>5.6638438200000002E-2</v>
      </c>
      <c r="AI897"/>
      <c r="AJ897">
        <v>118.49108</v>
      </c>
      <c r="AK897" s="155">
        <v>111.1504</v>
      </c>
      <c r="AL897" s="155">
        <v>4.0399189</v>
      </c>
      <c r="AM897" s="155">
        <v>0</v>
      </c>
      <c r="AN897" s="155">
        <v>0.88945171000000001</v>
      </c>
      <c r="AO897" s="155">
        <v>1.6080481</v>
      </c>
      <c r="AP897" s="155">
        <v>0.8032608</v>
      </c>
      <c r="AQ897"/>
      <c r="AR897" s="156">
        <v>9.2943465000000003E-2</v>
      </c>
      <c r="AS897" s="156">
        <v>8.1614044999999996E-2</v>
      </c>
      <c r="AT897" s="156">
        <v>3.7318089E-3</v>
      </c>
      <c r="AU897" s="156">
        <v>7.5976103999999996E-3</v>
      </c>
      <c r="AV897" s="282">
        <f t="shared" si="213"/>
        <v>4.8929283484470497E-6</v>
      </c>
      <c r="AW897" s="282">
        <f t="shared" si="214"/>
        <v>1.3801068619205661E-8</v>
      </c>
      <c r="AX897" s="283">
        <f t="shared" si="215"/>
        <v>1.0640911413399998</v>
      </c>
      <c r="AY897" s="157">
        <v>4.2652783000000001E-6</v>
      </c>
      <c r="AZ897" s="157">
        <v>1.2869388999999999E-8</v>
      </c>
      <c r="BA897" s="157">
        <v>3.5160947000000001E-13</v>
      </c>
      <c r="BB897" s="157">
        <v>8.1009105000000004E-13</v>
      </c>
      <c r="BC897" s="157">
        <v>0</v>
      </c>
      <c r="BD897" s="157">
        <v>1.5143455000000001E-9</v>
      </c>
      <c r="BE897" s="157">
        <v>6.1924720999999998E-7</v>
      </c>
      <c r="BF897" s="157">
        <v>3.0391722999999999E-10</v>
      </c>
      <c r="BG897" s="157">
        <v>6.1929743000000005E-10</v>
      </c>
      <c r="BH897" s="157">
        <v>2.9976919999999999E-12</v>
      </c>
      <c r="BI897" s="157">
        <v>1.0960596E-16</v>
      </c>
      <c r="BJ897" s="157">
        <v>2.4505767E-12</v>
      </c>
      <c r="BK897" s="157">
        <v>2.3637440000000001E-12</v>
      </c>
      <c r="BL897" s="157">
        <v>2.9126558999999998E-13</v>
      </c>
      <c r="BM897" s="157">
        <v>8.0792156000000003E-11</v>
      </c>
      <c r="BN897" s="157">
        <v>6.8068907000000001E-9</v>
      </c>
      <c r="BO897" s="157">
        <v>9.9618396999999994E-15</v>
      </c>
      <c r="BP897" s="157">
        <v>1.5264133999999999E-4</v>
      </c>
      <c r="BQ897" s="157">
        <v>1.0639384999999999</v>
      </c>
      <c r="BR897" s="157">
        <v>0</v>
      </c>
      <c r="BS897" s="157">
        <v>0</v>
      </c>
      <c r="BT897" s="157">
        <v>0</v>
      </c>
      <c r="BU897"/>
      <c r="BV897" s="155">
        <v>2.9250370999999998E-4</v>
      </c>
      <c r="BW897" s="155">
        <v>4.4276910000000004E-6</v>
      </c>
      <c r="BX897" s="155">
        <v>1.2814295999999999E-4</v>
      </c>
      <c r="BY897" s="155">
        <v>4.5854545E-7</v>
      </c>
      <c r="BZ897" s="155">
        <v>8.4092152E-6</v>
      </c>
      <c r="CA897" s="155">
        <v>3.1092338000000001E-7</v>
      </c>
      <c r="CB897" s="155">
        <v>2.1000625E-10</v>
      </c>
      <c r="CC897" s="155">
        <v>4.7175548999999998E-7</v>
      </c>
      <c r="CD897" s="155">
        <v>8.3622664000000001E-7</v>
      </c>
      <c r="CE897" s="155">
        <v>9.7947052999999993E-7</v>
      </c>
      <c r="CF897" s="155">
        <v>0</v>
      </c>
      <c r="CG897" s="155">
        <v>2.2029338E-11</v>
      </c>
      <c r="CH897" s="155">
        <v>3.2502565000000002E-10</v>
      </c>
      <c r="CI897" s="155">
        <v>8.2895778999999992E-6</v>
      </c>
      <c r="CJ897" s="155">
        <v>1.4017428000000001E-4</v>
      </c>
      <c r="CK897" s="155">
        <v>2.5043290999999999E-9</v>
      </c>
      <c r="CL897" s="155">
        <v>0</v>
      </c>
      <c r="CM897"/>
      <c r="CN897" s="284">
        <v>2.7401236999999998E-10</v>
      </c>
      <c r="CO897" s="284">
        <v>4.5954819000000002</v>
      </c>
      <c r="CP897" s="289">
        <v>1.4424444999999999E-2</v>
      </c>
      <c r="CQ897" s="284">
        <v>3.1006506000000001E-3</v>
      </c>
      <c r="CR897" s="284">
        <v>7.1210326000000002E-9</v>
      </c>
      <c r="CS897" s="284">
        <v>4.0786502999999997E-8</v>
      </c>
      <c r="CT897" s="284">
        <v>3.0256664999999999E-4</v>
      </c>
      <c r="CU897" s="284">
        <v>1.1329830999999999</v>
      </c>
      <c r="CV897" s="284">
        <v>2.0101260999999998E-6</v>
      </c>
      <c r="CW897" s="284">
        <v>1.0934412E-4</v>
      </c>
      <c r="CX897"/>
      <c r="CY897" s="173"/>
      <c r="CZ897" s="271" t="s">
        <v>2493</v>
      </c>
      <c r="DA897"/>
      <c r="DB897" s="54"/>
      <c r="DC897"/>
      <c r="DD897"/>
      <c r="DE897"/>
      <c r="DF897"/>
      <c r="DG897"/>
      <c r="DH897"/>
      <c r="DI897"/>
      <c r="DJ897"/>
      <c r="DK897"/>
      <c r="DL897"/>
    </row>
    <row r="898" spans="1:116" ht="13.8" customHeight="1">
      <c r="A898" t="s">
        <v>2494</v>
      </c>
      <c r="B898" s="188" t="s">
        <v>319</v>
      </c>
      <c r="C898" s="151" t="str">
        <f t="shared" si="206"/>
        <v>A.130.01.103</v>
      </c>
      <c r="D898" s="54" t="s">
        <v>212</v>
      </c>
      <c r="E898" s="150" t="s">
        <v>352</v>
      </c>
      <c r="F898" s="153" t="str">
        <f t="shared" si="207"/>
        <v>PA-11 (Nylon-11) - bio-based not biodegradable</v>
      </c>
      <c r="G898" s="154">
        <f t="shared" si="208"/>
        <v>3.6350000000000002</v>
      </c>
      <c r="H898"/>
      <c r="I898"/>
      <c r="J898" s="227">
        <f t="shared" si="202"/>
        <v>1.4118301666999999</v>
      </c>
      <c r="K898"/>
      <c r="L898" s="280">
        <f t="shared" si="203"/>
        <v>8.05332307E-2</v>
      </c>
      <c r="M898" s="280">
        <f t="shared" si="204"/>
        <v>0.78604693599999997</v>
      </c>
      <c r="N898" s="281">
        <f t="shared" si="205"/>
        <v>0</v>
      </c>
      <c r="O898" s="280">
        <v>0.54525000000000001</v>
      </c>
      <c r="P898" s="286">
        <v>0.12927735000000001</v>
      </c>
      <c r="Q898" s="286">
        <v>1.9908531E-2</v>
      </c>
      <c r="R898" s="286">
        <v>1.0342799999999999E-2</v>
      </c>
      <c r="S898" s="219">
        <v>5.9468300000000002E-2</v>
      </c>
      <c r="T898" s="219">
        <v>4.3129369999999999E-4</v>
      </c>
      <c r="U898" s="219">
        <v>1.0290837000000001E-2</v>
      </c>
      <c r="V898" s="219">
        <v>2.4561054999999998E-2</v>
      </c>
      <c r="W898" s="219">
        <v>0</v>
      </c>
      <c r="X898" s="219">
        <v>0.61229999999999996</v>
      </c>
      <c r="Y898" s="219">
        <v>0</v>
      </c>
      <c r="Z898" s="219">
        <v>0</v>
      </c>
      <c r="AA898" s="219">
        <v>0</v>
      </c>
      <c r="AB898" s="219">
        <v>0</v>
      </c>
      <c r="AC898"/>
      <c r="AD898" s="227">
        <f t="shared" si="197"/>
        <v>0.54525000000000001</v>
      </c>
      <c r="AE898" s="227">
        <f t="shared" si="198"/>
        <v>0.25428016669999998</v>
      </c>
      <c r="AF898" s="227">
        <f t="shared" si="199"/>
        <v>0.17374693600000002</v>
      </c>
      <c r="AG898" s="227">
        <f t="shared" si="200"/>
        <v>0.78604693599999997</v>
      </c>
      <c r="AH898" s="227">
        <f t="shared" si="201"/>
        <v>0</v>
      </c>
      <c r="AI898"/>
      <c r="AJ898">
        <v>66.069800000000001</v>
      </c>
      <c r="AK898" s="155">
        <v>9.3239999999999998</v>
      </c>
      <c r="AL898" s="155">
        <v>0</v>
      </c>
      <c r="AM898" s="155">
        <v>0</v>
      </c>
      <c r="AN898" s="155">
        <v>56.745800000000003</v>
      </c>
      <c r="AO898" s="155">
        <v>0</v>
      </c>
      <c r="AP898" s="155">
        <v>0</v>
      </c>
      <c r="AQ898"/>
      <c r="AR898" s="156">
        <v>0.11512964000000001</v>
      </c>
      <c r="AS898" s="156">
        <v>0.11109173</v>
      </c>
      <c r="AT898" s="156">
        <v>3.5137192999999999E-3</v>
      </c>
      <c r="AU898" s="156">
        <v>5.2419024000000002E-4</v>
      </c>
      <c r="AV898" s="282">
        <f t="shared" si="213"/>
        <v>6.6601754103999992E-6</v>
      </c>
      <c r="AW898" s="282">
        <f t="shared" si="214"/>
        <v>1.29945239639E-8</v>
      </c>
      <c r="AX898" s="283">
        <f t="shared" si="215"/>
        <v>7.3415999999999995E-2</v>
      </c>
      <c r="AY898" s="157">
        <v>3.3732799999999998E-6</v>
      </c>
      <c r="AZ898" s="157">
        <v>1.0178E-8</v>
      </c>
      <c r="BA898" s="157">
        <v>2.7807749999999998E-13</v>
      </c>
      <c r="BB898" s="157">
        <v>0</v>
      </c>
      <c r="BC898" s="157">
        <v>0</v>
      </c>
      <c r="BD898" s="157">
        <v>3.3E-10</v>
      </c>
      <c r="BE898" s="157">
        <v>3.280607E-6</v>
      </c>
      <c r="BF898" s="157">
        <v>7.5400000000000006E-11</v>
      </c>
      <c r="BG898" s="157">
        <v>2.7348000000000001E-9</v>
      </c>
      <c r="BH898" s="157">
        <v>0</v>
      </c>
      <c r="BI898" s="157">
        <v>0</v>
      </c>
      <c r="BJ898" s="157">
        <v>5.8624809999999996E-12</v>
      </c>
      <c r="BK898" s="157">
        <v>1.4771427000000001E-13</v>
      </c>
      <c r="BL898" s="157">
        <v>3.5691130000000002E-14</v>
      </c>
      <c r="BM898" s="157">
        <v>1.9470040000000001E-10</v>
      </c>
      <c r="BN898" s="157">
        <v>5.7637099999999997E-9</v>
      </c>
      <c r="BO898" s="157">
        <v>0</v>
      </c>
      <c r="BP898" s="157">
        <v>0</v>
      </c>
      <c r="BQ898" s="157">
        <v>7.3415999999999995E-2</v>
      </c>
      <c r="BR898" s="157">
        <v>0</v>
      </c>
      <c r="BS898" s="157">
        <v>0</v>
      </c>
      <c r="BT898" s="157">
        <v>0</v>
      </c>
      <c r="BU898"/>
      <c r="BV898" s="155">
        <v>2.1414722E-4</v>
      </c>
      <c r="BW898" s="155">
        <v>1.8854538000000001E-5</v>
      </c>
      <c r="BX898" s="155">
        <v>1.0135344999999999E-4</v>
      </c>
      <c r="BY898" s="155">
        <v>2.8790396999999999E-6</v>
      </c>
      <c r="BZ898" s="155">
        <v>6.8760026000000003E-5</v>
      </c>
      <c r="CA898" s="155">
        <v>0</v>
      </c>
      <c r="CB898" s="155">
        <v>0</v>
      </c>
      <c r="CC898" s="155">
        <v>0</v>
      </c>
      <c r="CD898" s="155">
        <v>1.0901888999999999E-6</v>
      </c>
      <c r="CE898" s="155">
        <v>7.2576961999999998E-6</v>
      </c>
      <c r="CF898" s="155">
        <v>0</v>
      </c>
      <c r="CG898" s="155">
        <v>0</v>
      </c>
      <c r="CH898" s="155">
        <v>0</v>
      </c>
      <c r="CI898" s="155">
        <v>3.2009900000000001E-6</v>
      </c>
      <c r="CJ898" s="155">
        <v>1.0751295E-5</v>
      </c>
      <c r="CK898" s="155">
        <v>0</v>
      </c>
      <c r="CL898" s="155">
        <v>0</v>
      </c>
      <c r="CM898"/>
      <c r="CN898" s="284">
        <v>0</v>
      </c>
      <c r="CO898" s="291">
        <v>3.6349999999999998</v>
      </c>
      <c r="CP898" s="289">
        <v>8.9950299999999993E-3</v>
      </c>
      <c r="CQ898" s="284">
        <v>1.29E-2</v>
      </c>
      <c r="CR898" s="284">
        <v>2.6602514999999998E-9</v>
      </c>
      <c r="CS898" s="284">
        <v>3.1716919999999998E-7</v>
      </c>
      <c r="CT898" s="284">
        <v>2.2713332E-3</v>
      </c>
      <c r="CU898" s="284">
        <v>0.12691379</v>
      </c>
      <c r="CV898" s="284">
        <v>0</v>
      </c>
      <c r="CW898" s="284">
        <v>0</v>
      </c>
      <c r="CX898"/>
      <c r="CY898" s="173"/>
      <c r="CZ898" s="271" t="s">
        <v>2495</v>
      </c>
      <c r="DA898"/>
      <c r="DB898" s="54"/>
      <c r="DC898"/>
      <c r="DD898"/>
      <c r="DE898"/>
      <c r="DF898"/>
      <c r="DG898"/>
      <c r="DH898"/>
      <c r="DI898"/>
      <c r="DJ898"/>
      <c r="DK898"/>
      <c r="DL898"/>
    </row>
    <row r="899" spans="1:116" ht="13.8" customHeight="1">
      <c r="A899" t="s">
        <v>1743</v>
      </c>
      <c r="B899" s="188" t="s">
        <v>319</v>
      </c>
      <c r="C899" s="151" t="str">
        <f t="shared" si="206"/>
        <v>A.130.01.104</v>
      </c>
      <c r="D899" s="54" t="s">
        <v>212</v>
      </c>
      <c r="E899" s="150" t="s">
        <v>352</v>
      </c>
      <c r="F899" s="153" t="str">
        <f t="shared" si="207"/>
        <v>bio-PET (Polyethylene terephthalate) from sugarcane - not biodegradable</v>
      </c>
      <c r="G899" s="154">
        <f t="shared" si="208"/>
        <v>2.1900000000000004</v>
      </c>
      <c r="H899"/>
      <c r="I899"/>
      <c r="J899" s="227">
        <f t="shared" si="202"/>
        <v>1.0120634871</v>
      </c>
      <c r="K899"/>
      <c r="L899" s="280">
        <f t="shared" si="203"/>
        <v>3.2340707400000002E-2</v>
      </c>
      <c r="M899" s="280">
        <f t="shared" si="204"/>
        <v>0.65122277969999998</v>
      </c>
      <c r="N899" s="281">
        <f t="shared" si="205"/>
        <v>0</v>
      </c>
      <c r="O899" s="280">
        <v>0.32850000000000001</v>
      </c>
      <c r="P899" s="286">
        <v>6.4839104999999994E-2</v>
      </c>
      <c r="Q899" s="286">
        <v>8.0172191000000004E-3</v>
      </c>
      <c r="R899" s="286">
        <v>2.3891868E-2</v>
      </c>
      <c r="S899" s="219">
        <v>3.2922099999999998E-3</v>
      </c>
      <c r="T899" s="219">
        <v>3.9378989999999999E-3</v>
      </c>
      <c r="U899" s="219">
        <v>1.2187304E-3</v>
      </c>
      <c r="V899" s="219">
        <v>9.7464556000000004E-3</v>
      </c>
      <c r="W899" s="219">
        <v>0</v>
      </c>
      <c r="X899" s="219">
        <v>0.56862000000000001</v>
      </c>
      <c r="Y899" s="219">
        <v>0</v>
      </c>
      <c r="Z899" s="219">
        <v>0</v>
      </c>
      <c r="AA899" s="219">
        <v>0</v>
      </c>
      <c r="AB899" s="219">
        <v>0</v>
      </c>
      <c r="AC899"/>
      <c r="AD899" s="227">
        <f t="shared" si="197"/>
        <v>0.32850000000000001</v>
      </c>
      <c r="AE899" s="227">
        <f t="shared" si="198"/>
        <v>0.11494348709999999</v>
      </c>
      <c r="AF899" s="227">
        <f t="shared" si="199"/>
        <v>8.260277969999999E-2</v>
      </c>
      <c r="AG899" s="227">
        <f t="shared" si="200"/>
        <v>0.65122277969999998</v>
      </c>
      <c r="AH899" s="227">
        <f t="shared" si="201"/>
        <v>0</v>
      </c>
      <c r="AI899"/>
      <c r="AJ899">
        <v>74.000699999999995</v>
      </c>
      <c r="AK899" s="155">
        <v>63.770699999999998</v>
      </c>
      <c r="AL899" s="155">
        <v>0</v>
      </c>
      <c r="AM899" s="155">
        <v>0</v>
      </c>
      <c r="AN899" s="155">
        <v>10.23</v>
      </c>
      <c r="AO899" s="155">
        <v>0</v>
      </c>
      <c r="AP899" s="155">
        <v>0</v>
      </c>
      <c r="AQ899"/>
      <c r="AR899" s="156">
        <v>6.0678488000000003E-2</v>
      </c>
      <c r="AS899" s="156">
        <v>5.4451144999999999E-2</v>
      </c>
      <c r="AT899" s="156">
        <v>2.0763339E-3</v>
      </c>
      <c r="AU899" s="156">
        <v>4.1510089000000002E-3</v>
      </c>
      <c r="AV899" s="282">
        <f t="shared" si="213"/>
        <v>3.2644571490100002E-6</v>
      </c>
      <c r="AW899" s="282">
        <f t="shared" si="214"/>
        <v>7.6787497707390005E-9</v>
      </c>
      <c r="AX899" s="283">
        <f t="shared" si="215"/>
        <v>0.58137380000000005</v>
      </c>
      <c r="AY899" s="157">
        <v>2.0323200000000001E-6</v>
      </c>
      <c r="AZ899" s="157">
        <v>6.1319999999999999E-9</v>
      </c>
      <c r="BA899" s="157">
        <v>1.67535E-13</v>
      </c>
      <c r="BB899" s="157">
        <v>0</v>
      </c>
      <c r="BC899" s="157">
        <v>0</v>
      </c>
      <c r="BD899" s="157">
        <v>7.6230000000000005E-10</v>
      </c>
      <c r="BE899" s="157">
        <v>1.2291809E-6</v>
      </c>
      <c r="BF899" s="157">
        <v>1.7417400000000001E-10</v>
      </c>
      <c r="BG899" s="157">
        <v>1.37164E-9</v>
      </c>
      <c r="BH899" s="157">
        <v>0</v>
      </c>
      <c r="BI899" s="157">
        <v>0</v>
      </c>
      <c r="BJ899" s="157">
        <v>6.9501889999999997E-13</v>
      </c>
      <c r="BK899" s="157">
        <v>5.8831246999999997E-14</v>
      </c>
      <c r="BL899" s="157">
        <v>1.4385592000000001E-14</v>
      </c>
      <c r="BM899" s="157">
        <v>4.9416250999999999E-10</v>
      </c>
      <c r="BN899" s="157">
        <v>1.6997864999999999E-9</v>
      </c>
      <c r="BO899" s="157">
        <v>0</v>
      </c>
      <c r="BP899" s="157">
        <v>0</v>
      </c>
      <c r="BQ899" s="157">
        <v>0.58137380000000005</v>
      </c>
      <c r="BR899" s="157">
        <v>0</v>
      </c>
      <c r="BS899" s="157">
        <v>0</v>
      </c>
      <c r="BT899" s="157">
        <v>0</v>
      </c>
      <c r="BU899"/>
      <c r="BV899" s="155">
        <v>1.7006285999999999E-4</v>
      </c>
      <c r="BW899" s="155">
        <v>9.4565005999999996E-6</v>
      </c>
      <c r="BX899" s="155">
        <v>6.1063011000000005E-5</v>
      </c>
      <c r="BY899" s="155">
        <v>1.1420600999999999E-6</v>
      </c>
      <c r="BZ899" s="155">
        <v>1.0736437000000001E-5</v>
      </c>
      <c r="CA899" s="155">
        <v>0</v>
      </c>
      <c r="CB899" s="155">
        <v>0</v>
      </c>
      <c r="CC899" s="155">
        <v>0</v>
      </c>
      <c r="CD899" s="155">
        <v>5.3540081000000001E-6</v>
      </c>
      <c r="CE899" s="155">
        <v>1.1413152000000001E-6</v>
      </c>
      <c r="CF899" s="155">
        <v>0</v>
      </c>
      <c r="CG899" s="155">
        <v>0</v>
      </c>
      <c r="CH899" s="155">
        <v>0</v>
      </c>
      <c r="CI899" s="155">
        <v>5.1809116000000004E-6</v>
      </c>
      <c r="CJ899" s="155">
        <v>7.5988619999999994E-5</v>
      </c>
      <c r="CK899" s="155">
        <v>0</v>
      </c>
      <c r="CL899" s="155">
        <v>0</v>
      </c>
      <c r="CM899"/>
      <c r="CN899" s="284">
        <v>0</v>
      </c>
      <c r="CO899" s="291">
        <v>2.19</v>
      </c>
      <c r="CP899" s="289">
        <v>2.0778518999999999E-2</v>
      </c>
      <c r="CQ899" s="284">
        <v>6.4700000000000001E-3</v>
      </c>
      <c r="CR899" s="284">
        <v>3.5671759999999999E-10</v>
      </c>
      <c r="CS899" s="284">
        <v>3.9050350000000001E-8</v>
      </c>
      <c r="CT899" s="284">
        <v>4.7748882000000001E-4</v>
      </c>
      <c r="CU899" s="284">
        <v>4.9201712000000002E-2</v>
      </c>
      <c r="CV899" s="284">
        <v>0</v>
      </c>
      <c r="CW899" s="284">
        <v>0</v>
      </c>
      <c r="CX899"/>
      <c r="CY899" s="173"/>
      <c r="CZ899" s="271" t="s">
        <v>2496</v>
      </c>
      <c r="DA899"/>
      <c r="DB899" s="54"/>
      <c r="DC899"/>
      <c r="DD899"/>
      <c r="DE899"/>
      <c r="DF899"/>
      <c r="DG899"/>
      <c r="DH899"/>
      <c r="DI899"/>
      <c r="DJ899"/>
      <c r="DK899"/>
      <c r="DL899"/>
    </row>
    <row r="900" spans="1:116" ht="13.8" customHeight="1">
      <c r="A900" t="s">
        <v>1744</v>
      </c>
      <c r="B900" s="188" t="s">
        <v>319</v>
      </c>
      <c r="C900" s="151" t="str">
        <f t="shared" si="206"/>
        <v>A.130.01.105</v>
      </c>
      <c r="D900" s="54" t="s">
        <v>212</v>
      </c>
      <c r="E900" s="150" t="s">
        <v>352</v>
      </c>
      <c r="F900" s="153" t="str">
        <f t="shared" si="207"/>
        <v>PHA and PHB (Polyhydroxyalkanoates) from wastewater sludge - biodegradable)</v>
      </c>
      <c r="G900" s="154">
        <f t="shared" si="208"/>
        <v>2.4948793333333334</v>
      </c>
      <c r="H900"/>
      <c r="I900"/>
      <c r="J900" s="227">
        <f t="shared" si="202"/>
        <v>0.46129844995360003</v>
      </c>
      <c r="K900"/>
      <c r="L900" s="280">
        <f t="shared" si="203"/>
        <v>1.6405093010999999E-2</v>
      </c>
      <c r="M900" s="280">
        <f t="shared" si="204"/>
        <v>2.86358744426E-2</v>
      </c>
      <c r="N900" s="281">
        <f t="shared" si="205"/>
        <v>4.2025582499999999E-2</v>
      </c>
      <c r="O900" s="280">
        <v>0.37423190000000001</v>
      </c>
      <c r="P900" s="286">
        <v>1.3366698E-2</v>
      </c>
      <c r="Q900" s="286">
        <v>1.4626494E-2</v>
      </c>
      <c r="R900" s="286">
        <v>1.4186387999999999E-2</v>
      </c>
      <c r="S900" s="219">
        <v>2.0110091999999999E-3</v>
      </c>
      <c r="T900" s="219">
        <v>1.1105352E-4</v>
      </c>
      <c r="U900" s="286">
        <v>9.6642291000000003E-5</v>
      </c>
      <c r="V900" s="219">
        <v>6.3784569000000001E-4</v>
      </c>
      <c r="W900" s="219">
        <v>1.0508265000000001E-3</v>
      </c>
      <c r="X900" s="219">
        <v>0</v>
      </c>
      <c r="Y900" s="219">
        <v>4.0974756000000001E-2</v>
      </c>
      <c r="Z900" s="286">
        <v>4.8367526E-6</v>
      </c>
      <c r="AA900" s="219">
        <v>0</v>
      </c>
      <c r="AB900" s="219">
        <v>0</v>
      </c>
      <c r="AC900"/>
      <c r="AD900" s="227">
        <f t="shared" si="197"/>
        <v>0.37423190000000001</v>
      </c>
      <c r="AE900" s="227">
        <f t="shared" si="198"/>
        <v>4.5036130701000002E-2</v>
      </c>
      <c r="AF900" s="227">
        <f t="shared" si="199"/>
        <v>2.863103769E-2</v>
      </c>
      <c r="AG900" s="227">
        <f t="shared" si="200"/>
        <v>2.86358744426E-2</v>
      </c>
      <c r="AH900" s="227">
        <f t="shared" si="201"/>
        <v>4.2025582499999999E-2</v>
      </c>
      <c r="AI900"/>
      <c r="AJ900">
        <v>69.831070999999994</v>
      </c>
      <c r="AK900" s="155">
        <v>32.241252000000003</v>
      </c>
      <c r="AL900" s="155">
        <v>5.6539821000000003</v>
      </c>
      <c r="AM900" s="155">
        <v>0</v>
      </c>
      <c r="AN900" s="155">
        <v>28.544868000000001</v>
      </c>
      <c r="AO900" s="155">
        <v>2.2608598</v>
      </c>
      <c r="AP900" s="155">
        <v>1.1301099999999999</v>
      </c>
      <c r="AQ900"/>
      <c r="AR900" s="156">
        <v>4.6919803000000003E-2</v>
      </c>
      <c r="AS900" s="156">
        <v>4.3202108000000003E-2</v>
      </c>
      <c r="AT900" s="156">
        <v>1.9888929999999998E-3</v>
      </c>
      <c r="AU900" s="156">
        <v>1.7288019E-3</v>
      </c>
      <c r="AV900" s="282">
        <f t="shared" si="213"/>
        <v>2.5900544191430003E-6</v>
      </c>
      <c r="AW900" s="282">
        <f t="shared" si="214"/>
        <v>7.355373367865491E-9</v>
      </c>
      <c r="AX900" s="283">
        <f t="shared" si="215"/>
        <v>0.24212911770999998</v>
      </c>
      <c r="AY900" s="157">
        <v>2.3152479999999999E-6</v>
      </c>
      <c r="AZ900" s="157">
        <v>6.9856621000000003E-9</v>
      </c>
      <c r="BA900" s="157">
        <v>1.9085827E-13</v>
      </c>
      <c r="BB900" s="157">
        <v>0</v>
      </c>
      <c r="BC900" s="157">
        <v>0</v>
      </c>
      <c r="BD900" s="157">
        <v>3.8015811000000002E-10</v>
      </c>
      <c r="BE900" s="157">
        <v>2.7429623999999998E-7</v>
      </c>
      <c r="BF900" s="157">
        <v>8.6694592999999995E-11</v>
      </c>
      <c r="BG900" s="157">
        <v>2.8276604999999998E-10</v>
      </c>
      <c r="BH900" s="157">
        <v>0</v>
      </c>
      <c r="BI900" s="157">
        <v>0</v>
      </c>
      <c r="BJ900" s="157">
        <v>5.5080963000000001E-14</v>
      </c>
      <c r="BK900" s="157">
        <v>3.8393918999999999E-15</v>
      </c>
      <c r="BL900" s="157">
        <v>8.4624059000000001E-16</v>
      </c>
      <c r="BM900" s="157">
        <v>1.5314603000000001E-11</v>
      </c>
      <c r="BN900" s="157">
        <v>1.1470643E-10</v>
      </c>
      <c r="BO900" s="157">
        <v>0</v>
      </c>
      <c r="BP900" s="157">
        <v>1.0749771E-4</v>
      </c>
      <c r="BQ900" s="157">
        <v>0.24202161999999999</v>
      </c>
      <c r="BR900" s="157">
        <v>0</v>
      </c>
      <c r="BS900" s="157">
        <v>0</v>
      </c>
      <c r="BT900" s="157">
        <v>0</v>
      </c>
      <c r="BU900"/>
      <c r="BV900" s="155">
        <v>1.2418727E-4</v>
      </c>
      <c r="BW900" s="155">
        <v>1.9494745999999999E-6</v>
      </c>
      <c r="BX900" s="155">
        <v>6.9563856000000006E-5</v>
      </c>
      <c r="BY900" s="155">
        <v>8.1492429999999998E-8</v>
      </c>
      <c r="BZ900" s="155">
        <v>3.4058636999999999E-6</v>
      </c>
      <c r="CA900" s="155">
        <v>0</v>
      </c>
      <c r="CB900" s="155">
        <v>0</v>
      </c>
      <c r="CC900" s="155">
        <v>0</v>
      </c>
      <c r="CD900" s="155">
        <v>1.5439898000000001E-7</v>
      </c>
      <c r="CE900" s="155">
        <v>1.064673E-7</v>
      </c>
      <c r="CF900" s="155">
        <v>0</v>
      </c>
      <c r="CG900" s="155">
        <v>0</v>
      </c>
      <c r="CH900" s="155">
        <v>0</v>
      </c>
      <c r="CI900" s="155">
        <v>2.8383516E-6</v>
      </c>
      <c r="CJ900" s="155">
        <v>4.6087368000000001E-5</v>
      </c>
      <c r="CK900" s="155">
        <v>1.0458028999999999E-12</v>
      </c>
      <c r="CL900" s="155">
        <v>0</v>
      </c>
      <c r="CM900"/>
      <c r="CN900" s="284">
        <v>0</v>
      </c>
      <c r="CO900" s="284">
        <v>2.4948793</v>
      </c>
      <c r="CP900" s="289">
        <v>0</v>
      </c>
      <c r="CQ900" s="284">
        <v>1.3338021000000001E-3</v>
      </c>
      <c r="CR900" s="284">
        <v>2.6310913000000001E-11</v>
      </c>
      <c r="CS900" s="284">
        <v>3.0678052000000001E-9</v>
      </c>
      <c r="CT900" s="284">
        <v>1.3165997000000001E-4</v>
      </c>
      <c r="CU900" s="284">
        <v>3.2232515000000001E-3</v>
      </c>
      <c r="CV900" s="284">
        <v>0</v>
      </c>
      <c r="CW900" s="284">
        <v>0</v>
      </c>
      <c r="CX900"/>
      <c r="CY900" s="173"/>
      <c r="CZ900" s="271" t="s">
        <v>2497</v>
      </c>
      <c r="DA900"/>
      <c r="DB900" s="54"/>
      <c r="DC900"/>
      <c r="DD900"/>
      <c r="DE900"/>
      <c r="DF900"/>
      <c r="DG900"/>
      <c r="DH900"/>
      <c r="DI900"/>
      <c r="DJ900"/>
      <c r="DK900"/>
      <c r="DL900"/>
    </row>
    <row r="901" spans="1:116" ht="13.8" customHeight="1">
      <c r="A901" t="s">
        <v>1745</v>
      </c>
      <c r="B901" s="188" t="s">
        <v>319</v>
      </c>
      <c r="C901" s="151" t="str">
        <f t="shared" si="206"/>
        <v>A.130.01.106</v>
      </c>
      <c r="D901" s="54" t="s">
        <v>212</v>
      </c>
      <c r="E901" s="150" t="s">
        <v>352</v>
      </c>
      <c r="F901" s="153" t="str">
        <f t="shared" si="207"/>
        <v>PLA (Polylactide) of corn stover - biodegradable</v>
      </c>
      <c r="G901" s="154">
        <f t="shared" si="208"/>
        <v>3.5433472666666672</v>
      </c>
      <c r="H901"/>
      <c r="I901"/>
      <c r="J901" s="227">
        <f t="shared" si="202"/>
        <v>0.59433502059900001</v>
      </c>
      <c r="K901"/>
      <c r="L901" s="280">
        <f t="shared" si="203"/>
        <v>2.3701053229999998E-2</v>
      </c>
      <c r="M901" s="280">
        <f t="shared" si="204"/>
        <v>3.3966141818999998E-2</v>
      </c>
      <c r="N901" s="281">
        <f t="shared" si="205"/>
        <v>5.1657355499999998E-3</v>
      </c>
      <c r="O901" s="280">
        <v>0.53150209000000004</v>
      </c>
      <c r="P901" s="286">
        <v>1.2183485000000001E-2</v>
      </c>
      <c r="Q901" s="219">
        <v>1.9964541999999998E-2</v>
      </c>
      <c r="R901" s="286">
        <v>2.0473847999999999E-2</v>
      </c>
      <c r="S901" s="219">
        <v>2.6396446999999998E-3</v>
      </c>
      <c r="T901" s="219">
        <v>3.1416457000000002E-4</v>
      </c>
      <c r="U901" s="219">
        <v>2.7339596000000002E-4</v>
      </c>
      <c r="V901" s="219">
        <v>1.8044319000000001E-3</v>
      </c>
      <c r="W901" s="219">
        <v>6.4692484999999997E-4</v>
      </c>
      <c r="X901" s="219">
        <v>0</v>
      </c>
      <c r="Y901" s="219">
        <v>4.5188106999999996E-3</v>
      </c>
      <c r="Z901" s="286">
        <v>1.3682918999999999E-5</v>
      </c>
      <c r="AA901" s="219">
        <v>0</v>
      </c>
      <c r="AB901" s="219">
        <v>0</v>
      </c>
      <c r="AC901"/>
      <c r="AD901" s="227">
        <f t="shared" si="197"/>
        <v>0.53150209000000004</v>
      </c>
      <c r="AE901" s="227">
        <f t="shared" si="198"/>
        <v>5.7653512129999994E-2</v>
      </c>
      <c r="AF901" s="227">
        <f t="shared" si="199"/>
        <v>3.3952458899999996E-2</v>
      </c>
      <c r="AG901" s="227">
        <f t="shared" si="200"/>
        <v>3.3966141818999998E-2</v>
      </c>
      <c r="AH901" s="227">
        <f t="shared" si="201"/>
        <v>5.1657355499999998E-3</v>
      </c>
      <c r="AI901"/>
      <c r="AJ901">
        <v>73.408489000000003</v>
      </c>
      <c r="AK901" s="155">
        <v>51.101140000000001</v>
      </c>
      <c r="AL901" s="155">
        <v>0.56134293999999996</v>
      </c>
      <c r="AM901" s="155">
        <v>0</v>
      </c>
      <c r="AN901" s="155">
        <v>21.5</v>
      </c>
      <c r="AO901" s="155">
        <v>0.13750824</v>
      </c>
      <c r="AP901" s="155">
        <v>0.10849756000000001</v>
      </c>
      <c r="AQ901"/>
      <c r="AR901" s="156">
        <v>6.5679604000000003E-2</v>
      </c>
      <c r="AS901" s="156">
        <v>5.9244212999999997E-2</v>
      </c>
      <c r="AT901" s="156">
        <v>2.7863816999999999E-3</v>
      </c>
      <c r="AU901" s="156">
        <v>3.6490088999999999E-3</v>
      </c>
      <c r="AV901" s="282">
        <f t="shared" si="213"/>
        <v>3.5518113882749997E-6</v>
      </c>
      <c r="AW901" s="282">
        <f t="shared" si="214"/>
        <v>1.03046661626181E-8</v>
      </c>
      <c r="AX901" s="283">
        <f t="shared" si="215"/>
        <v>0.51106567589899998</v>
      </c>
      <c r="AY901" s="157">
        <v>3.2882262999999998E-6</v>
      </c>
      <c r="AZ901" s="157">
        <v>9.9213722999999995E-9</v>
      </c>
      <c r="BA901" s="157">
        <v>2.7106606999999999E-13</v>
      </c>
      <c r="BB901" s="157">
        <v>0</v>
      </c>
      <c r="BC901" s="157">
        <v>0</v>
      </c>
      <c r="BD901" s="157">
        <v>5.4864560000000001E-10</v>
      </c>
      <c r="BE901" s="157">
        <v>2.6266861999999998E-7</v>
      </c>
      <c r="BF901" s="157">
        <v>1.2511795999999999E-10</v>
      </c>
      <c r="BG901" s="157">
        <v>2.5773576000000001E-10</v>
      </c>
      <c r="BH901" s="157">
        <v>0</v>
      </c>
      <c r="BI901" s="157">
        <v>0</v>
      </c>
      <c r="BJ901" s="157">
        <v>1.5582114000000001E-13</v>
      </c>
      <c r="BK901" s="157">
        <v>1.0861438E-14</v>
      </c>
      <c r="BL901" s="157">
        <v>2.3939701000000001E-15</v>
      </c>
      <c r="BM901" s="157">
        <v>4.3324205000000003E-11</v>
      </c>
      <c r="BN901" s="157">
        <v>3.2449847000000003E-10</v>
      </c>
      <c r="BO901" s="157">
        <v>0</v>
      </c>
      <c r="BP901" s="157">
        <v>5.4275898999999997E-5</v>
      </c>
      <c r="BQ901" s="157">
        <v>0.5110114</v>
      </c>
      <c r="BR901" s="157">
        <v>0</v>
      </c>
      <c r="BS901" s="157">
        <v>0</v>
      </c>
      <c r="BT901" s="157">
        <v>0</v>
      </c>
      <c r="BU901"/>
      <c r="BV901" s="155">
        <v>1.7236998E-4</v>
      </c>
      <c r="BW901" s="155">
        <v>1.7769082E-6</v>
      </c>
      <c r="BX901" s="155">
        <v>9.8797922999999994E-5</v>
      </c>
      <c r="BY901" s="155">
        <v>2.2117854E-7</v>
      </c>
      <c r="BZ901" s="155">
        <v>3.8263938999999998E-6</v>
      </c>
      <c r="CA901" s="155">
        <v>0</v>
      </c>
      <c r="CB901" s="155">
        <v>0</v>
      </c>
      <c r="CC901" s="155">
        <v>0</v>
      </c>
      <c r="CD901" s="155">
        <v>4.3678658000000002E-7</v>
      </c>
      <c r="CE901" s="155">
        <v>2.7263983999999999E-7</v>
      </c>
      <c r="CF901" s="155">
        <v>0</v>
      </c>
      <c r="CG901" s="155">
        <v>0</v>
      </c>
      <c r="CH901" s="155">
        <v>0</v>
      </c>
      <c r="CI901" s="155">
        <v>4.0290319E-6</v>
      </c>
      <c r="CJ901" s="155">
        <v>6.3009113000000002E-5</v>
      </c>
      <c r="CK901" s="155">
        <v>9.1082574999999999E-15</v>
      </c>
      <c r="CL901" s="155">
        <v>0</v>
      </c>
      <c r="CM901"/>
      <c r="CN901" s="284">
        <v>0</v>
      </c>
      <c r="CO901" s="284">
        <v>3.5433473000000002</v>
      </c>
      <c r="CP901" s="289">
        <v>0</v>
      </c>
      <c r="CQ901" s="284">
        <v>1.2157347E-3</v>
      </c>
      <c r="CR901" s="284">
        <v>7.4432186999999998E-11</v>
      </c>
      <c r="CS901" s="284">
        <v>8.6786595000000001E-9</v>
      </c>
      <c r="CT901" s="284">
        <v>1.4012143000000001E-4</v>
      </c>
      <c r="CU901" s="284">
        <v>9.1184088999999996E-3</v>
      </c>
      <c r="CV901" s="284">
        <v>0</v>
      </c>
      <c r="CW901" s="284">
        <v>0</v>
      </c>
      <c r="CX901"/>
      <c r="CY901" s="173"/>
      <c r="CZ901" s="271" t="s">
        <v>2498</v>
      </c>
      <c r="DA901"/>
      <c r="DB901" s="54"/>
      <c r="DC901"/>
      <c r="DD901"/>
      <c r="DE901"/>
      <c r="DF901"/>
      <c r="DG901"/>
      <c r="DH901"/>
      <c r="DI901"/>
      <c r="DJ901"/>
      <c r="DK901"/>
      <c r="DL901"/>
    </row>
    <row r="902" spans="1:116" ht="13.8" customHeight="1">
      <c r="A902" t="s">
        <v>1746</v>
      </c>
      <c r="B902" s="188" t="s">
        <v>319</v>
      </c>
      <c r="C902" s="151" t="str">
        <f t="shared" si="206"/>
        <v>A.130.01.107</v>
      </c>
      <c r="D902" s="54" t="s">
        <v>212</v>
      </c>
      <c r="E902" s="150" t="s">
        <v>352</v>
      </c>
      <c r="F902" s="153" t="str">
        <f t="shared" si="207"/>
        <v>PBS-Starch 50%-50% blend - biodegradable</v>
      </c>
      <c r="G902" s="154">
        <f t="shared" si="208"/>
        <v>2.150391466666667</v>
      </c>
      <c r="H902"/>
      <c r="I902"/>
      <c r="J902" s="227">
        <f t="shared" si="202"/>
        <v>0.42278990261783822</v>
      </c>
      <c r="K902"/>
      <c r="L902" s="280">
        <f t="shared" si="203"/>
        <v>2.7538048959999999E-2</v>
      </c>
      <c r="M902" s="280">
        <f t="shared" si="204"/>
        <v>5.8121667273999998E-2</v>
      </c>
      <c r="N902" s="281">
        <f t="shared" si="205"/>
        <v>1.4571466383838197E-2</v>
      </c>
      <c r="O902" s="280">
        <v>0.32255872000000002</v>
      </c>
      <c r="P902" s="286">
        <v>2.6950564E-2</v>
      </c>
      <c r="Q902" s="219">
        <v>2.6400129000000001E-2</v>
      </c>
      <c r="R902" s="286">
        <v>2.4604759E-2</v>
      </c>
      <c r="S902" s="219">
        <v>2.2759984000000001E-3</v>
      </c>
      <c r="T902" s="219">
        <v>3.2355865E-4</v>
      </c>
      <c r="U902" s="219">
        <v>3.3373290999999999E-4</v>
      </c>
      <c r="V902" s="219">
        <v>4.6004707000000004E-3</v>
      </c>
      <c r="W902" s="219">
        <v>1.4102691000000001E-3</v>
      </c>
      <c r="X902" s="219">
        <v>1.3315292E-4</v>
      </c>
      <c r="Y902" s="219">
        <v>1.3150106E-2</v>
      </c>
      <c r="Z902" s="286">
        <v>3.7350654000000002E-5</v>
      </c>
      <c r="AA902" s="286">
        <v>1.1091282000000001E-5</v>
      </c>
      <c r="AB902" s="286">
        <v>1.8381972E-12</v>
      </c>
      <c r="AC902"/>
      <c r="AD902" s="227">
        <f t="shared" si="197"/>
        <v>0.32255872000000002</v>
      </c>
      <c r="AE902" s="227">
        <f t="shared" si="198"/>
        <v>8.5489212660000008E-2</v>
      </c>
      <c r="AF902" s="227">
        <f t="shared" si="199"/>
        <v>5.7962254982E-2</v>
      </c>
      <c r="AG902" s="227">
        <f t="shared" si="200"/>
        <v>5.8121667273999998E-2</v>
      </c>
      <c r="AH902" s="227">
        <f t="shared" si="201"/>
        <v>1.4560375101838198E-2</v>
      </c>
      <c r="AI902"/>
      <c r="AJ902">
        <v>78.643755999999996</v>
      </c>
      <c r="AK902" s="155">
        <v>55.07685</v>
      </c>
      <c r="AL902" s="155">
        <v>1.0270968</v>
      </c>
      <c r="AM902" s="155">
        <v>0</v>
      </c>
      <c r="AN902" s="155">
        <v>21.974993999999999</v>
      </c>
      <c r="AO902" s="155">
        <v>0.37358723999999999</v>
      </c>
      <c r="AP902" s="155">
        <v>0.19122776</v>
      </c>
      <c r="AQ902"/>
      <c r="AR902" s="156">
        <v>5.0041677999999999E-2</v>
      </c>
      <c r="AS902" s="156">
        <v>4.4573582E-2</v>
      </c>
      <c r="AT902" s="156">
        <v>1.9441746000000001E-3</v>
      </c>
      <c r="AU902" s="156">
        <v>3.5239220000000001E-3</v>
      </c>
      <c r="AV902" s="282">
        <f t="shared" si="213"/>
        <v>2.6722770964770999E-6</v>
      </c>
      <c r="AW902" s="282">
        <f t="shared" si="214"/>
        <v>7.1899948211731033E-9</v>
      </c>
      <c r="AX902" s="283">
        <f t="shared" si="215"/>
        <v>0.49354649000400003</v>
      </c>
      <c r="AY902" s="157">
        <v>1.9993699999999999E-6</v>
      </c>
      <c r="AZ902" s="157">
        <v>6.0327302000000002E-9</v>
      </c>
      <c r="BA902" s="157">
        <v>1.6481653999999999E-13</v>
      </c>
      <c r="BB902" s="157">
        <v>3.4928710000000001E-13</v>
      </c>
      <c r="BC902" s="157">
        <v>0</v>
      </c>
      <c r="BD902" s="157">
        <v>2.2325638E-9</v>
      </c>
      <c r="BE902" s="157">
        <v>6.6679028000000001E-7</v>
      </c>
      <c r="BF902" s="157">
        <v>3.4383533E-10</v>
      </c>
      <c r="BG902" s="157">
        <v>7.3071006000000001E-10</v>
      </c>
      <c r="BH902" s="157">
        <v>1.4857776000000001E-13</v>
      </c>
      <c r="BI902" s="157">
        <v>1.4523878999999999E-15</v>
      </c>
      <c r="BJ902" s="157">
        <v>3.6116903999999997E-11</v>
      </c>
      <c r="BK902" s="157">
        <v>2.9971411000000001E-11</v>
      </c>
      <c r="BL902" s="157">
        <v>2.8810288E-12</v>
      </c>
      <c r="BM902" s="157">
        <v>2.9107256000000002E-9</v>
      </c>
      <c r="BN902" s="157">
        <v>7.6409641000000001E-10</v>
      </c>
      <c r="BO902" s="157">
        <v>1.2163543E-11</v>
      </c>
      <c r="BP902" s="157">
        <v>8.5970004000000003E-5</v>
      </c>
      <c r="BQ902" s="157">
        <v>0.49346052000000001</v>
      </c>
      <c r="BR902" s="157">
        <v>2.0908138000000001E-10</v>
      </c>
      <c r="BS902" s="157">
        <v>1.2714407999999999E-12</v>
      </c>
      <c r="BT902" s="157">
        <v>5.6885202999999997E-17</v>
      </c>
      <c r="BU902"/>
      <c r="BV902" s="155">
        <v>1.4905226000000001E-4</v>
      </c>
      <c r="BW902" s="155">
        <v>5.6684462999999996E-6</v>
      </c>
      <c r="BX902" s="155">
        <v>5.995862E-5</v>
      </c>
      <c r="BY902" s="155">
        <v>5.4410486999999999E-7</v>
      </c>
      <c r="BZ902" s="155">
        <v>5.6350604E-6</v>
      </c>
      <c r="CA902" s="155">
        <v>1.2444730999999999E-6</v>
      </c>
      <c r="CB902" s="155">
        <v>9.1065601999999996E-11</v>
      </c>
      <c r="CC902" s="155">
        <v>1.8823676E-6</v>
      </c>
      <c r="CD902" s="155">
        <v>4.4968558000000001E-7</v>
      </c>
      <c r="CE902" s="155">
        <v>2.6901886E-7</v>
      </c>
      <c r="CF902" s="155">
        <v>0</v>
      </c>
      <c r="CG902" s="155">
        <v>2.6898124E-8</v>
      </c>
      <c r="CH902" s="155">
        <v>4.4964426000000003E-14</v>
      </c>
      <c r="CI902" s="155">
        <v>4.9584633000000003E-6</v>
      </c>
      <c r="CJ902" s="155">
        <v>6.8292936000000003E-5</v>
      </c>
      <c r="CK902" s="155">
        <v>9.2076089000000002E-8</v>
      </c>
      <c r="CL902" s="155">
        <v>3.0015155000000001E-8</v>
      </c>
      <c r="CM902"/>
      <c r="CN902" s="284">
        <v>3.8058504000000002E-14</v>
      </c>
      <c r="CO902" s="284">
        <v>2.1472139000000001</v>
      </c>
      <c r="CP902" s="289">
        <v>4.4590031000000002E-2</v>
      </c>
      <c r="CQ902" s="284">
        <v>4.1650983000000004E-3</v>
      </c>
      <c r="CR902" s="284">
        <v>2.9088383999999998E-10</v>
      </c>
      <c r="CS902" s="284">
        <v>9.5768361999999994E-9</v>
      </c>
      <c r="CT902" s="284">
        <v>2.2996432E-4</v>
      </c>
      <c r="CU902" s="284">
        <v>14.793156</v>
      </c>
      <c r="CV902" s="284">
        <v>9.9624529000000006E-8</v>
      </c>
      <c r="CW902" s="284">
        <v>4.3664347999999999E-4</v>
      </c>
      <c r="CX902"/>
      <c r="CY902" s="173"/>
      <c r="CZ902" s="271" t="s">
        <v>2499</v>
      </c>
      <c r="DA902"/>
      <c r="DB902" s="54"/>
      <c r="DC902"/>
      <c r="DD902"/>
      <c r="DE902"/>
      <c r="DF902"/>
      <c r="DG902"/>
      <c r="DH902"/>
      <c r="DI902"/>
      <c r="DJ902"/>
      <c r="DK902"/>
      <c r="DL902"/>
    </row>
    <row r="903" spans="1:116" ht="14.4">
      <c r="A903" t="s">
        <v>1747</v>
      </c>
      <c r="B903" s="188" t="s">
        <v>319</v>
      </c>
      <c r="C903" s="151" t="str">
        <f t="shared" si="206"/>
        <v>A.130.01.108</v>
      </c>
      <c r="D903" s="54" t="s">
        <v>212</v>
      </c>
      <c r="E903" s="150" t="s">
        <v>352</v>
      </c>
      <c r="F903" s="153" t="str">
        <f t="shared" si="207"/>
        <v>PBS (Polybutylene succinate) - biodegradable</v>
      </c>
      <c r="G903" s="154">
        <f t="shared" si="208"/>
        <v>3.6884438666666663</v>
      </c>
      <c r="H903"/>
      <c r="I903"/>
      <c r="J903" s="227">
        <f t="shared" si="202"/>
        <v>0.7213315579274765</v>
      </c>
      <c r="K903"/>
      <c r="L903" s="280">
        <f t="shared" si="203"/>
        <v>5.0601263799999997E-2</v>
      </c>
      <c r="M903" s="280">
        <f t="shared" si="204"/>
        <v>0.10118564672800001</v>
      </c>
      <c r="N903" s="281">
        <f t="shared" si="205"/>
        <v>1.6278067399476553E-2</v>
      </c>
      <c r="O903" s="280">
        <v>0.55326657999999995</v>
      </c>
      <c r="P903" s="286">
        <v>5.0051467000000002E-2</v>
      </c>
      <c r="Q903" s="219">
        <v>4.9019078000000001E-2</v>
      </c>
      <c r="R903" s="219">
        <v>4.5685926000000002E-2</v>
      </c>
      <c r="S903" s="219">
        <v>3.9762130000000001E-3</v>
      </c>
      <c r="T903" s="219">
        <v>6.0575934000000004E-4</v>
      </c>
      <c r="U903" s="219">
        <v>3.3336546000000002E-4</v>
      </c>
      <c r="V903" s="219">
        <v>1.8916358000000001E-3</v>
      </c>
      <c r="W903" s="219">
        <v>2.6517276000000002E-3</v>
      </c>
      <c r="X903" s="219">
        <v>1.9592863999999999E-4</v>
      </c>
      <c r="Y903" s="219">
        <v>1.3604358E-2</v>
      </c>
      <c r="Z903" s="286">
        <v>2.7537287999999999E-5</v>
      </c>
      <c r="AA903" s="286">
        <v>2.1981796999999999E-5</v>
      </c>
      <c r="AB903" s="286">
        <v>2.4765486E-12</v>
      </c>
      <c r="AC903"/>
      <c r="AD903" s="227">
        <f t="shared" si="197"/>
        <v>0.55326657999999995</v>
      </c>
      <c r="AE903" s="227">
        <f t="shared" si="198"/>
        <v>0.15156344460000004</v>
      </c>
      <c r="AF903" s="227">
        <f t="shared" si="199"/>
        <v>0.10098416259700001</v>
      </c>
      <c r="AG903" s="227">
        <f t="shared" si="200"/>
        <v>0.101185646728</v>
      </c>
      <c r="AH903" s="227">
        <f t="shared" si="201"/>
        <v>1.6256085602476551E-2</v>
      </c>
      <c r="AI903"/>
      <c r="AJ903">
        <v>130.12848</v>
      </c>
      <c r="AK903" s="155">
        <v>101.69280000000001</v>
      </c>
      <c r="AL903" s="155">
        <v>1.3980436999999999</v>
      </c>
      <c r="AM903" s="155">
        <v>0</v>
      </c>
      <c r="AN903" s="155">
        <v>26.333148000000001</v>
      </c>
      <c r="AO903" s="155">
        <v>0.45330983000000002</v>
      </c>
      <c r="AP903" s="155">
        <v>0.25117842000000001</v>
      </c>
      <c r="AQ903"/>
      <c r="AR903" s="156">
        <v>8.8197494000000001E-2</v>
      </c>
      <c r="AS903" s="156">
        <v>7.8323322000000001E-2</v>
      </c>
      <c r="AT903" s="156">
        <v>3.3630761E-3</v>
      </c>
      <c r="AU903" s="156">
        <v>6.5110953000000003E-3</v>
      </c>
      <c r="AV903" s="282">
        <f t="shared" si="213"/>
        <v>4.6956428935778095E-6</v>
      </c>
      <c r="AW903" s="282">
        <f t="shared" si="214"/>
        <v>1.2437411186283808E-8</v>
      </c>
      <c r="AX903" s="283">
        <f t="shared" si="215"/>
        <v>0.91191810754000002</v>
      </c>
      <c r="AY903" s="157">
        <v>3.4304318999999999E-6</v>
      </c>
      <c r="AZ903" s="157">
        <v>1.0350734999999999E-8</v>
      </c>
      <c r="BA903" s="157">
        <v>2.8278443999999999E-13</v>
      </c>
      <c r="BB903" s="157">
        <v>5.2904780999999998E-13</v>
      </c>
      <c r="BC903" s="157">
        <v>0</v>
      </c>
      <c r="BD903" s="157">
        <v>4.3545871999999999E-9</v>
      </c>
      <c r="BE903" s="157">
        <v>1.2542833999999999E-6</v>
      </c>
      <c r="BF903" s="157">
        <v>6.6416045999999999E-10</v>
      </c>
      <c r="BG903" s="157">
        <v>1.3783599E-9</v>
      </c>
      <c r="BH903" s="157">
        <v>2.9491749E-13</v>
      </c>
      <c r="BI903" s="157">
        <v>2.8760164E-15</v>
      </c>
      <c r="BJ903" s="157">
        <v>1.6508189000000001E-11</v>
      </c>
      <c r="BK903" s="157">
        <v>1.1513683999999999E-13</v>
      </c>
      <c r="BL903" s="157">
        <v>8.1841127E-14</v>
      </c>
      <c r="BM903" s="157">
        <v>5.7531575E-9</v>
      </c>
      <c r="BN903" s="157">
        <v>4.0115708000000001E-10</v>
      </c>
      <c r="BO903" s="157">
        <v>2.4327086E-11</v>
      </c>
      <c r="BP903" s="157">
        <v>1.5567753999999999E-4</v>
      </c>
      <c r="BQ903" s="157">
        <v>0.91176243000000001</v>
      </c>
      <c r="BR903" s="157">
        <v>4.1816274999999998E-10</v>
      </c>
      <c r="BS903" s="157">
        <v>2.5428815999999999E-12</v>
      </c>
      <c r="BT903" s="157">
        <v>1.1377041E-16</v>
      </c>
      <c r="BU903"/>
      <c r="BV903" s="155">
        <v>2.6651711000000002E-4</v>
      </c>
      <c r="BW903" s="155">
        <v>1.0757771E-5</v>
      </c>
      <c r="BX903" s="155">
        <v>1.0284360000000001E-4</v>
      </c>
      <c r="BY903" s="155">
        <v>2.3034993000000001E-7</v>
      </c>
      <c r="BZ903" s="155">
        <v>1.0351150999999999E-5</v>
      </c>
      <c r="CA903" s="155">
        <v>2.4761773999999999E-6</v>
      </c>
      <c r="CB903" s="155">
        <v>1.2644431999999999E-10</v>
      </c>
      <c r="CC903" s="155">
        <v>3.7453958000000002E-6</v>
      </c>
      <c r="CD903" s="155">
        <v>8.2968023999999997E-7</v>
      </c>
      <c r="CE903" s="155">
        <v>2.9677020000000001E-7</v>
      </c>
      <c r="CF903" s="155">
        <v>0</v>
      </c>
      <c r="CG903" s="155">
        <v>5.3796248E-8</v>
      </c>
      <c r="CH903" s="155">
        <v>6.0579238000000004E-14</v>
      </c>
      <c r="CI903" s="155">
        <v>9.2069393999999997E-6</v>
      </c>
      <c r="CJ903" s="155">
        <v>1.2548183E-4</v>
      </c>
      <c r="CK903" s="155">
        <v>1.8349162999999999E-7</v>
      </c>
      <c r="CL903" s="155">
        <v>6.0030308999999998E-8</v>
      </c>
      <c r="CM903"/>
      <c r="CN903" s="284">
        <v>5.1275094000000003E-14</v>
      </c>
      <c r="CO903" s="284">
        <v>3.6821354999999998</v>
      </c>
      <c r="CP903" s="289">
        <v>8.8769767999999999E-2</v>
      </c>
      <c r="CQ903" s="284">
        <v>7.9310474000000002E-3</v>
      </c>
      <c r="CR903" s="284">
        <v>5.0254193000000002E-10</v>
      </c>
      <c r="CS903" s="284">
        <v>9.9588789999999995E-9</v>
      </c>
      <c r="CT903" s="284">
        <v>4.2372835999999998E-4</v>
      </c>
      <c r="CU903" s="284">
        <v>8.4968699999999994E-2</v>
      </c>
      <c r="CV903" s="284">
        <v>1.9775132999999999E-7</v>
      </c>
      <c r="CW903" s="284">
        <v>8.6879613000000004E-4</v>
      </c>
      <c r="CX903"/>
      <c r="CY903" s="173"/>
      <c r="CZ903" s="271" t="s">
        <v>2499</v>
      </c>
      <c r="DA903"/>
      <c r="DB903" s="54"/>
      <c r="DC903"/>
      <c r="DD903"/>
      <c r="DE903"/>
      <c r="DF903"/>
      <c r="DG903"/>
      <c r="DH903"/>
      <c r="DI903"/>
      <c r="DJ903"/>
      <c r="DK903"/>
      <c r="DL903"/>
    </row>
    <row r="904" spans="1:116" ht="14.4">
      <c r="A904" t="s">
        <v>1748</v>
      </c>
      <c r="B904" s="188" t="s">
        <v>319</v>
      </c>
      <c r="C904" s="151" t="str">
        <f t="shared" si="206"/>
        <v>A.130.01.109</v>
      </c>
      <c r="D904" s="54" t="s">
        <v>212</v>
      </c>
      <c r="E904" s="150" t="s">
        <v>352</v>
      </c>
      <c r="F904" s="153" t="str">
        <f t="shared" si="207"/>
        <v>PBAT (polybutylene adipate-co-terephthalate) -  biodegradable</v>
      </c>
      <c r="G904" s="154">
        <f t="shared" si="208"/>
        <v>3.9687741333333335</v>
      </c>
      <c r="H904"/>
      <c r="I904"/>
      <c r="J904" s="227">
        <f t="shared" si="202"/>
        <v>0.77049813770662767</v>
      </c>
      <c r="K904"/>
      <c r="L904" s="280">
        <f t="shared" si="203"/>
        <v>5.4683923179999996E-2</v>
      </c>
      <c r="M904" s="280">
        <f t="shared" si="204"/>
        <v>8.4615887023999997E-2</v>
      </c>
      <c r="N904" s="281">
        <f t="shared" si="205"/>
        <v>3.5882207502627654E-2</v>
      </c>
      <c r="O904" s="280">
        <v>0.59531612</v>
      </c>
      <c r="P904" s="286">
        <v>3.4388261000000003E-2</v>
      </c>
      <c r="Q904" s="219">
        <v>2.5859211E-2</v>
      </c>
      <c r="R904" s="219">
        <v>4.9896004000000001E-2</v>
      </c>
      <c r="S904" s="219">
        <v>3.2558136E-3</v>
      </c>
      <c r="T904" s="219">
        <v>6.7125050999999999E-4</v>
      </c>
      <c r="U904" s="219">
        <v>8.6085507000000004E-4</v>
      </c>
      <c r="V904" s="219">
        <v>2.4157129999999999E-2</v>
      </c>
      <c r="W904" s="219">
        <v>2.4392954999999999E-3</v>
      </c>
      <c r="X904" s="219">
        <v>1.8987312E-4</v>
      </c>
      <c r="Y904" s="219">
        <v>2.3234919E-2</v>
      </c>
      <c r="Z904" s="286">
        <v>2.1411903999999998E-5</v>
      </c>
      <c r="AA904" s="219">
        <v>1.0207993E-2</v>
      </c>
      <c r="AB904" s="286">
        <v>2.6276585000000001E-12</v>
      </c>
      <c r="AC904"/>
      <c r="AD904" s="227">
        <f t="shared" si="197"/>
        <v>0.59531612</v>
      </c>
      <c r="AE904" s="227">
        <f t="shared" si="198"/>
        <v>0.13908852518000001</v>
      </c>
      <c r="AF904" s="227">
        <f t="shared" si="199"/>
        <v>9.4612594999999994E-2</v>
      </c>
      <c r="AG904" s="227">
        <f t="shared" si="200"/>
        <v>8.4615887024000011E-2</v>
      </c>
      <c r="AH904" s="227">
        <f t="shared" si="201"/>
        <v>2.5674214502627659E-2</v>
      </c>
      <c r="AI904"/>
      <c r="AJ904">
        <v>105.94786999999999</v>
      </c>
      <c r="AK904" s="155">
        <v>74.644761000000003</v>
      </c>
      <c r="AL904" s="155">
        <v>2.8937179999999998</v>
      </c>
      <c r="AM904" s="155">
        <v>0</v>
      </c>
      <c r="AN904" s="155">
        <v>26.713902000000001</v>
      </c>
      <c r="AO904" s="155">
        <v>1.1188235</v>
      </c>
      <c r="AP904" s="155">
        <v>0.57667067000000005</v>
      </c>
      <c r="AQ904"/>
      <c r="AR904" s="156">
        <v>8.0625664999999999E-2</v>
      </c>
      <c r="AS904" s="156">
        <v>7.2353078000000001E-2</v>
      </c>
      <c r="AT904" s="156">
        <v>3.2050042000000001E-3</v>
      </c>
      <c r="AU904" s="156">
        <v>5.0675835999999998E-3</v>
      </c>
      <c r="AV904" s="282">
        <f t="shared" si="213"/>
        <v>4.3377144913206894E-6</v>
      </c>
      <c r="AW904" s="282">
        <f t="shared" si="214"/>
        <v>1.1852826155846172E-8</v>
      </c>
      <c r="AX904" s="283">
        <f t="shared" si="215"/>
        <v>0.70974561177999995</v>
      </c>
      <c r="AY904" s="157">
        <v>3.6830288E-6</v>
      </c>
      <c r="AZ904" s="157">
        <v>1.1112587000000001E-8</v>
      </c>
      <c r="BA904" s="157">
        <v>3.0361174000000002E-13</v>
      </c>
      <c r="BB904" s="157">
        <v>4.9765069000000002E-13</v>
      </c>
      <c r="BC904" s="157">
        <v>0</v>
      </c>
      <c r="BD904" s="157">
        <v>1.3470210999999999E-9</v>
      </c>
      <c r="BE904" s="157">
        <v>3.7345619999999999E-7</v>
      </c>
      <c r="BF904" s="157">
        <v>3.0613710999999999E-10</v>
      </c>
      <c r="BG904" s="157">
        <v>3.9122285999999999E-10</v>
      </c>
      <c r="BH904" s="157">
        <v>2.4208677999999999E-12</v>
      </c>
      <c r="BI904" s="157">
        <v>7.2024891999999994E-17</v>
      </c>
      <c r="BJ904" s="157">
        <v>1.1973384999999999E-11</v>
      </c>
      <c r="BK904" s="157">
        <v>2.1317805E-11</v>
      </c>
      <c r="BL904" s="157">
        <v>4.6086259E-12</v>
      </c>
      <c r="BM904" s="157">
        <v>6.2732368000000004E-9</v>
      </c>
      <c r="BN904" s="157">
        <v>2.7323795999999999E-7</v>
      </c>
      <c r="BO904" s="157">
        <v>3.5498353999999999E-21</v>
      </c>
      <c r="BP904" s="157">
        <v>1.5481178000000001E-4</v>
      </c>
      <c r="BQ904" s="157">
        <v>0.70959079999999997</v>
      </c>
      <c r="BR904" s="157">
        <v>3.7077577000000001E-10</v>
      </c>
      <c r="BS904" s="157">
        <v>2.2547175000000001E-12</v>
      </c>
      <c r="BT904" s="157">
        <v>1.0087773E-16</v>
      </c>
      <c r="BU904"/>
      <c r="BV904" s="155">
        <v>2.2700935000000001E-4</v>
      </c>
      <c r="BW904" s="155">
        <v>2.7013436000000001E-6</v>
      </c>
      <c r="BX904" s="155">
        <v>1.1065995E-4</v>
      </c>
      <c r="BY904" s="155">
        <v>2.8519212E-6</v>
      </c>
      <c r="BZ904" s="155">
        <v>4.9988478000000001E-6</v>
      </c>
      <c r="CA904" s="155">
        <v>8.2170263000000002E-9</v>
      </c>
      <c r="CB904" s="155">
        <v>1.3007032999999999E-10</v>
      </c>
      <c r="CC904" s="155">
        <v>1.2341017E-8</v>
      </c>
      <c r="CD904" s="155">
        <v>9.4216587999999996E-7</v>
      </c>
      <c r="CE904" s="155">
        <v>7.3261362000000005E-7</v>
      </c>
      <c r="CF904" s="155">
        <v>0</v>
      </c>
      <c r="CG904" s="155">
        <v>7.8500082000000006E-18</v>
      </c>
      <c r="CH904" s="155">
        <v>6.4275561000000003E-14</v>
      </c>
      <c r="CI904" s="155">
        <v>9.7125052000000008E-6</v>
      </c>
      <c r="CJ904" s="155">
        <v>9.4126603999999999E-5</v>
      </c>
      <c r="CK904" s="155">
        <v>2.0948225E-7</v>
      </c>
      <c r="CL904" s="155">
        <v>5.3227563000000002E-8</v>
      </c>
      <c r="CM904"/>
      <c r="CN904" s="284">
        <v>5.4403712000000001E-14</v>
      </c>
      <c r="CO904" s="284">
        <v>3.9687725999999999</v>
      </c>
      <c r="CP904" s="289">
        <v>2.3388160000000001E-3</v>
      </c>
      <c r="CQ904" s="284">
        <v>1.8500847999999999E-3</v>
      </c>
      <c r="CR904" s="284">
        <v>6.6834686000000005E-10</v>
      </c>
      <c r="CS904" s="284">
        <v>2.1041523000000001E-7</v>
      </c>
      <c r="CT904" s="284">
        <v>1.7229322999999999E-4</v>
      </c>
      <c r="CU904" s="284">
        <v>5.7622388000000004</v>
      </c>
      <c r="CV904" s="284">
        <v>1.6233326000000001E-6</v>
      </c>
      <c r="CW904" s="284">
        <v>2.8840455000000001E-6</v>
      </c>
      <c r="CX904"/>
      <c r="CY904" s="176"/>
      <c r="CZ904" s="271" t="s">
        <v>2500</v>
      </c>
      <c r="DA904"/>
      <c r="DB904" s="54"/>
      <c r="DC904"/>
      <c r="DD904"/>
      <c r="DE904"/>
      <c r="DF904"/>
      <c r="DG904"/>
      <c r="DH904"/>
      <c r="DI904"/>
      <c r="DJ904"/>
      <c r="DK904"/>
      <c r="DL904"/>
    </row>
    <row r="905" spans="1:116" ht="14.4">
      <c r="A905" t="s">
        <v>2501</v>
      </c>
      <c r="B905" s="188" t="s">
        <v>319</v>
      </c>
      <c r="C905" s="151" t="str">
        <f t="shared" si="206"/>
        <v>A.130.01.110</v>
      </c>
      <c r="D905" s="54" t="s">
        <v>212</v>
      </c>
      <c r="E905" s="150" t="s">
        <v>352</v>
      </c>
      <c r="F905" s="153" t="str">
        <f t="shared" si="207"/>
        <v>bio-PE (Polyethylene) from agricultural waste - not biodegradable</v>
      </c>
      <c r="G905" s="154">
        <f t="shared" si="208"/>
        <v>1.9966398000000001</v>
      </c>
      <c r="H905"/>
      <c r="I905"/>
      <c r="J905" s="227">
        <f t="shared" si="202"/>
        <v>1.1664350833582997</v>
      </c>
      <c r="K905"/>
      <c r="L905" s="280">
        <f t="shared" si="203"/>
        <v>6.8890568070000005E-2</v>
      </c>
      <c r="M905" s="280">
        <f t="shared" si="204"/>
        <v>0.7792525186</v>
      </c>
      <c r="N905" s="281">
        <f t="shared" si="205"/>
        <v>1.8796026688299598E-2</v>
      </c>
      <c r="O905" s="280">
        <v>0.29949597</v>
      </c>
      <c r="P905" s="286">
        <v>1.0359220000000001E-2</v>
      </c>
      <c r="Q905" s="219">
        <v>-1.8853387000000001E-3</v>
      </c>
      <c r="R905" s="219">
        <v>6.2326528999999999E-2</v>
      </c>
      <c r="S905" s="219">
        <v>5.2520756000000004E-3</v>
      </c>
      <c r="T905" s="219">
        <v>2.4313937E-4</v>
      </c>
      <c r="U905" s="219">
        <v>1.0688240999999999E-3</v>
      </c>
      <c r="V905" s="219">
        <v>1.0029259000000001E-3</v>
      </c>
      <c r="W905" s="286">
        <v>-3.1372331000000003E-5</v>
      </c>
      <c r="X905" s="219">
        <v>0.76974401999999997</v>
      </c>
      <c r="Y905" s="219">
        <v>7.0171590000000002E-3</v>
      </c>
      <c r="Z905" s="286">
        <v>3.16914E-5</v>
      </c>
      <c r="AA905" s="219">
        <v>1.181024E-2</v>
      </c>
      <c r="AB905" s="286">
        <v>1.9299597000000001E-11</v>
      </c>
      <c r="AC905"/>
      <c r="AD905" s="227">
        <f t="shared" si="197"/>
        <v>0.29949597</v>
      </c>
      <c r="AE905" s="227">
        <f t="shared" si="198"/>
        <v>7.8367375270000025E-2</v>
      </c>
      <c r="AF905" s="227">
        <f t="shared" si="199"/>
        <v>2.1287047199999999E-2</v>
      </c>
      <c r="AG905" s="227">
        <f t="shared" si="200"/>
        <v>0.7792525186</v>
      </c>
      <c r="AH905" s="227">
        <f t="shared" si="201"/>
        <v>6.9857866882995969E-3</v>
      </c>
      <c r="AI905"/>
      <c r="AJ905">
        <v>79.978240999999997</v>
      </c>
      <c r="AK905" s="155">
        <v>-13.237806000000001</v>
      </c>
      <c r="AL905" s="155">
        <v>-0.17413485000000001</v>
      </c>
      <c r="AM905" s="155">
        <v>0</v>
      </c>
      <c r="AN905" s="155">
        <v>93.355783000000002</v>
      </c>
      <c r="AO905" s="155">
        <v>6.6827662999999995E-2</v>
      </c>
      <c r="AP905" s="155">
        <v>-3.2429007000000003E-2</v>
      </c>
      <c r="AQ905"/>
      <c r="AR905" s="156">
        <v>2.48875E-2</v>
      </c>
      <c r="AS905" s="156">
        <v>2.4371131000000001E-2</v>
      </c>
      <c r="AT905" s="156">
        <v>1.4733111E-3</v>
      </c>
      <c r="AU905" s="156">
        <v>-9.5694183000000004E-4</v>
      </c>
      <c r="AV905" s="282">
        <f t="shared" si="213"/>
        <v>1.4610989485870998E-6</v>
      </c>
      <c r="AW905" s="282">
        <f t="shared" si="214"/>
        <v>5.4486358129316837E-9</v>
      </c>
      <c r="AX905" s="283">
        <f t="shared" si="215"/>
        <v>-0.13402546423100001</v>
      </c>
      <c r="AY905" s="157">
        <v>1.8528995E-6</v>
      </c>
      <c r="AZ905" s="157">
        <v>5.5906445000000002E-9</v>
      </c>
      <c r="BA905" s="157">
        <v>1.5274438999999999E-13</v>
      </c>
      <c r="BB905" s="157">
        <v>2.7268430999999999E-12</v>
      </c>
      <c r="BC905" s="157">
        <v>0</v>
      </c>
      <c r="BD905" s="157">
        <v>1.7407168E-9</v>
      </c>
      <c r="BE905" s="157">
        <v>-3.9433198999999998E-7</v>
      </c>
      <c r="BF905" s="157">
        <v>3.8954598999999999E-10</v>
      </c>
      <c r="BG905" s="157">
        <v>-5.3470158999999997E-10</v>
      </c>
      <c r="BH905" s="157">
        <v>3.5998921000000003E-14</v>
      </c>
      <c r="BI905" s="157">
        <v>4.6259861000000002E-16</v>
      </c>
      <c r="BJ905" s="157">
        <v>6.0886933999999995E-13</v>
      </c>
      <c r="BK905" s="157">
        <v>6.7397572999999997E-14</v>
      </c>
      <c r="BL905" s="157">
        <v>1.3338611000000001E-14</v>
      </c>
      <c r="BM905" s="157">
        <v>4.0562773999999999E-11</v>
      </c>
      <c r="BN905" s="157">
        <v>3.7447217E-10</v>
      </c>
      <c r="BO905" s="157">
        <v>2.6072792E-20</v>
      </c>
      <c r="BP905" s="157">
        <v>-2.3442310000000002E-6</v>
      </c>
      <c r="BQ905" s="157">
        <v>-0.13402312</v>
      </c>
      <c r="BR905" s="157">
        <v>3.7296000000000002E-10</v>
      </c>
      <c r="BS905" s="157">
        <v>2.268E-12</v>
      </c>
      <c r="BT905" s="157">
        <v>1.01472E-16</v>
      </c>
      <c r="BU905"/>
      <c r="BV905" s="155">
        <v>4.9367109000000002E-5</v>
      </c>
      <c r="BW905" s="155">
        <v>-3.6580751000000001E-6</v>
      </c>
      <c r="BX905" s="155">
        <v>5.5671616000000001E-5</v>
      </c>
      <c r="BY905" s="155">
        <v>1.4709262999999999E-7</v>
      </c>
      <c r="BZ905" s="155">
        <v>6.1768961999999997E-7</v>
      </c>
      <c r="CA905" s="155">
        <v>5.6118876000000001E-8</v>
      </c>
      <c r="CB905" s="155">
        <v>8.9572718000000002E-10</v>
      </c>
      <c r="CC905" s="155">
        <v>8.4519251000000001E-8</v>
      </c>
      <c r="CD905" s="155">
        <v>3.7453601999999998E-7</v>
      </c>
      <c r="CE905" s="155">
        <v>6.9317269000000002E-7</v>
      </c>
      <c r="CF905" s="155">
        <v>0</v>
      </c>
      <c r="CG905" s="155">
        <v>5.7656654E-17</v>
      </c>
      <c r="CH905" s="155">
        <v>4.7209044000000003E-13</v>
      </c>
      <c r="CI905" s="155">
        <v>1.1671531E-5</v>
      </c>
      <c r="CJ905" s="155">
        <v>-1.6356152E-5</v>
      </c>
      <c r="CK905" s="155">
        <v>1.0623067E-8</v>
      </c>
      <c r="CL905" s="155">
        <v>5.3541125E-8</v>
      </c>
      <c r="CM905"/>
      <c r="CN905" s="284">
        <v>3.9958378E-13</v>
      </c>
      <c r="CO905" s="291">
        <v>1.9966459000000001</v>
      </c>
      <c r="CP905" s="289">
        <v>2.3389197999999999E-3</v>
      </c>
      <c r="CQ905" s="284">
        <v>-2.4900300999999999E-3</v>
      </c>
      <c r="CR905" s="284">
        <v>2.7697449000000002E-10</v>
      </c>
      <c r="CS905" s="284">
        <v>3.2596731000000001E-8</v>
      </c>
      <c r="CT905" s="284">
        <v>-5.3191873999999997E-5</v>
      </c>
      <c r="CU905" s="284">
        <v>3.5699543E-2</v>
      </c>
      <c r="CV905" s="284">
        <v>2.4091095000000001E-8</v>
      </c>
      <c r="CW905" s="284">
        <v>1.9741320000000002E-5</v>
      </c>
      <c r="CX905"/>
      <c r="CY905" s="176"/>
      <c r="CZ905" s="271" t="s">
        <v>2491</v>
      </c>
      <c r="DA905"/>
      <c r="DB905" s="54"/>
      <c r="DC905"/>
      <c r="DD905"/>
      <c r="DE905"/>
      <c r="DF905"/>
      <c r="DG905"/>
      <c r="DH905"/>
      <c r="DI905"/>
      <c r="DJ905"/>
      <c r="DK905"/>
      <c r="DL905"/>
    </row>
    <row r="906" spans="1:116" ht="14.4">
      <c r="A906" t="s">
        <v>2502</v>
      </c>
      <c r="B906" s="188" t="s">
        <v>319</v>
      </c>
      <c r="C906" s="151" t="str">
        <f t="shared" si="206"/>
        <v>A.130.01.111</v>
      </c>
      <c r="D906" s="54" t="s">
        <v>212</v>
      </c>
      <c r="E906" s="150" t="s">
        <v>352</v>
      </c>
      <c r="F906" s="153" t="str">
        <f t="shared" si="207"/>
        <v>bio-PP (Polypropylene) from agricultural waste - not biodegradable</v>
      </c>
      <c r="G906" s="154">
        <f t="shared" si="208"/>
        <v>1.7566398000000003</v>
      </c>
      <c r="H906"/>
      <c r="I906"/>
      <c r="J906" s="227">
        <f t="shared" si="202"/>
        <v>1.1266033753482996</v>
      </c>
      <c r="K906"/>
      <c r="L906" s="280">
        <f t="shared" si="203"/>
        <v>6.3677132509999998E-2</v>
      </c>
      <c r="M906" s="280">
        <f t="shared" si="204"/>
        <v>0.77844157115000001</v>
      </c>
      <c r="N906" s="281">
        <f t="shared" si="205"/>
        <v>2.0988701688299596E-2</v>
      </c>
      <c r="O906" s="280">
        <v>0.26349597000000002</v>
      </c>
      <c r="P906" s="286">
        <v>1.2654220000000001E-2</v>
      </c>
      <c r="Q906" s="219">
        <v>-4.5039392999999999E-3</v>
      </c>
      <c r="R906" s="219">
        <v>5.6206528999999998E-2</v>
      </c>
      <c r="S906" s="219">
        <v>6.1342756E-3</v>
      </c>
      <c r="T906" s="219">
        <v>2.2476251000000001E-4</v>
      </c>
      <c r="U906" s="219">
        <v>1.1115654E-3</v>
      </c>
      <c r="V906" s="219">
        <v>5.1557904999999997E-4</v>
      </c>
      <c r="W906" s="286">
        <v>-3.1372331000000003E-5</v>
      </c>
      <c r="X906" s="219">
        <v>0.76974401999999997</v>
      </c>
      <c r="Y906" s="219">
        <v>7.0171590000000002E-3</v>
      </c>
      <c r="Z906" s="286">
        <v>3.16914E-5</v>
      </c>
      <c r="AA906" s="219">
        <v>1.4002914999999999E-2</v>
      </c>
      <c r="AB906" s="286">
        <v>1.9299597000000001E-11</v>
      </c>
      <c r="AC906"/>
      <c r="AD906" s="227">
        <f t="shared" si="197"/>
        <v>0.26349597000000002</v>
      </c>
      <c r="AE906" s="227">
        <f t="shared" si="198"/>
        <v>7.2342992260000016E-2</v>
      </c>
      <c r="AF906" s="227">
        <f t="shared" si="199"/>
        <v>2.2668774750000002E-2</v>
      </c>
      <c r="AG906" s="227">
        <f t="shared" si="200"/>
        <v>0.77844157115000001</v>
      </c>
      <c r="AH906" s="227">
        <f t="shared" si="201"/>
        <v>6.9857866882995969E-3</v>
      </c>
      <c r="AI906"/>
      <c r="AJ906">
        <v>74.144240999999994</v>
      </c>
      <c r="AK906" s="155">
        <v>-18.376805999999998</v>
      </c>
      <c r="AL906" s="155">
        <v>-0.17413485000000001</v>
      </c>
      <c r="AM906" s="155">
        <v>0</v>
      </c>
      <c r="AN906" s="155">
        <v>92.660782999999995</v>
      </c>
      <c r="AO906" s="155">
        <v>6.6827662999999995E-2</v>
      </c>
      <c r="AP906" s="155">
        <v>-3.2429007000000003E-2</v>
      </c>
      <c r="AQ906"/>
      <c r="AR906" s="156">
        <v>2.0840755999999998E-2</v>
      </c>
      <c r="AS906" s="156">
        <v>2.0883131999999999E-2</v>
      </c>
      <c r="AT906" s="156">
        <v>1.2814901E-3</v>
      </c>
      <c r="AU906" s="156">
        <v>-1.3238664000000001E-3</v>
      </c>
      <c r="AV906" s="282">
        <f t="shared" si="213"/>
        <v>1.2519863218470997E-6</v>
      </c>
      <c r="AW906" s="282">
        <f t="shared" si="214"/>
        <v>4.7392385257566831E-9</v>
      </c>
      <c r="AX906" s="283">
        <f t="shared" si="215"/>
        <v>-0.185415464231</v>
      </c>
      <c r="AY906" s="157">
        <v>1.6301795E-6</v>
      </c>
      <c r="AZ906" s="157">
        <v>4.9186445000000001E-9</v>
      </c>
      <c r="BA906" s="157">
        <v>1.3438439000000001E-13</v>
      </c>
      <c r="BB906" s="157">
        <v>2.7268430999999999E-12</v>
      </c>
      <c r="BC906" s="157">
        <v>0</v>
      </c>
      <c r="BD906" s="157">
        <v>1.5767167999999999E-9</v>
      </c>
      <c r="BE906" s="157">
        <v>-3.8049399000000001E-7</v>
      </c>
      <c r="BF906" s="157">
        <v>3.5214598999999999E-10</v>
      </c>
      <c r="BG906" s="157">
        <v>-5.3470158999999997E-10</v>
      </c>
      <c r="BH906" s="157">
        <v>3.5998921000000003E-14</v>
      </c>
      <c r="BI906" s="157">
        <v>4.6259861000000002E-16</v>
      </c>
      <c r="BJ906" s="157">
        <v>6.3335702999999998E-13</v>
      </c>
      <c r="BK906" s="157">
        <v>6.4472263000000005E-14</v>
      </c>
      <c r="BL906" s="157">
        <v>1.2849056E-14</v>
      </c>
      <c r="BM906" s="157">
        <v>3.7622034E-11</v>
      </c>
      <c r="BN906" s="157">
        <v>3.1078617000000002E-10</v>
      </c>
      <c r="BO906" s="157">
        <v>2.6072792E-20</v>
      </c>
      <c r="BP906" s="157">
        <v>-2.3442310000000002E-6</v>
      </c>
      <c r="BQ906" s="157">
        <v>-0.18541311999999999</v>
      </c>
      <c r="BR906" s="157">
        <v>3.7296000000000002E-10</v>
      </c>
      <c r="BS906" s="157">
        <v>2.268E-12</v>
      </c>
      <c r="BT906" s="157">
        <v>1.01472E-16</v>
      </c>
      <c r="BU906"/>
      <c r="BV906" s="155">
        <v>3.5951090999999997E-5</v>
      </c>
      <c r="BW906" s="155">
        <v>-3.6580751000000001E-6</v>
      </c>
      <c r="BX906" s="155">
        <v>4.8979778999999997E-5</v>
      </c>
      <c r="BY906" s="155">
        <v>8.7100441000000004E-8</v>
      </c>
      <c r="BZ906" s="155">
        <v>1.4073293E-6</v>
      </c>
      <c r="CA906" s="155">
        <v>5.6118876000000001E-8</v>
      </c>
      <c r="CB906" s="155">
        <v>8.9572718000000002E-10</v>
      </c>
      <c r="CC906" s="155">
        <v>8.4519251000000001E-8</v>
      </c>
      <c r="CD906" s="155">
        <v>3.5166562000000002E-7</v>
      </c>
      <c r="CE906" s="155">
        <v>7.0367408000000003E-7</v>
      </c>
      <c r="CF906" s="155">
        <v>0</v>
      </c>
      <c r="CG906" s="155">
        <v>5.7656654E-17</v>
      </c>
      <c r="CH906" s="155">
        <v>4.7209044000000003E-13</v>
      </c>
      <c r="CI906" s="155">
        <v>1.050166E-5</v>
      </c>
      <c r="CJ906" s="155">
        <v>-2.2627740999999999E-5</v>
      </c>
      <c r="CK906" s="155">
        <v>1.0623067E-8</v>
      </c>
      <c r="CL906" s="155">
        <v>5.3541125E-8</v>
      </c>
      <c r="CM906"/>
      <c r="CN906" s="284">
        <v>3.9958378E-13</v>
      </c>
      <c r="CO906" s="292">
        <v>1.7566459000000001</v>
      </c>
      <c r="CP906" s="289">
        <v>2.3389197999999999E-3</v>
      </c>
      <c r="CQ906" s="284">
        <v>-2.4900300999999999E-3</v>
      </c>
      <c r="CR906" s="284">
        <v>2.8741958000000002E-10</v>
      </c>
      <c r="CS906" s="284">
        <v>3.3792580999999999E-8</v>
      </c>
      <c r="CT906" s="284">
        <v>-3.1191873999999997E-5</v>
      </c>
      <c r="CU906" s="284">
        <v>3.3290550000000002E-2</v>
      </c>
      <c r="CV906" s="284">
        <v>2.4091095000000001E-8</v>
      </c>
      <c r="CW906" s="284">
        <v>1.9741320000000002E-5</v>
      </c>
      <c r="CX906"/>
      <c r="CY906" s="163"/>
      <c r="CZ906" s="271" t="s">
        <v>2503</v>
      </c>
      <c r="DA906"/>
      <c r="DB906" s="54"/>
      <c r="DC906"/>
      <c r="DD906"/>
      <c r="DE906"/>
      <c r="DF906"/>
      <c r="DG906"/>
      <c r="DH906"/>
      <c r="DI906"/>
      <c r="DJ906"/>
      <c r="DK906"/>
      <c r="DL906"/>
    </row>
    <row r="907" spans="1:116" ht="14.4">
      <c r="A907" t="s">
        <v>1749</v>
      </c>
      <c r="B907" s="188" t="s">
        <v>319</v>
      </c>
      <c r="C907" s="151" t="str">
        <f t="shared" ref="C907:C973" si="225">MID(A907,1,12)</f>
        <v>A.130.01.112</v>
      </c>
      <c r="D907" s="54" t="s">
        <v>212</v>
      </c>
      <c r="E907" s="150" t="s">
        <v>352</v>
      </c>
      <c r="F907" s="153" t="str">
        <f t="shared" ref="F907:F973" si="226">MID(A907, 21,85)</f>
        <v>PEF (Polyethylene furan-2,5-dicarboxylate) from sugarcane - not biodegradable</v>
      </c>
      <c r="G907" s="154">
        <f t="shared" si="208"/>
        <v>0.92879440000000002</v>
      </c>
      <c r="H907"/>
      <c r="I907"/>
      <c r="J907" s="227">
        <f t="shared" si="202"/>
        <v>0.72459719297549996</v>
      </c>
      <c r="K907"/>
      <c r="L907" s="280">
        <f t="shared" si="203"/>
        <v>6.2835350310000001E-3</v>
      </c>
      <c r="M907" s="280">
        <f t="shared" si="204"/>
        <v>0.57762497733450002</v>
      </c>
      <c r="N907" s="281">
        <f t="shared" si="205"/>
        <v>1.3695206100000001E-3</v>
      </c>
      <c r="O907" s="280">
        <v>0.13931916</v>
      </c>
      <c r="P907" s="286">
        <v>3.2300403000000001E-3</v>
      </c>
      <c r="Q907" s="219">
        <v>5.2929251999999996E-3</v>
      </c>
      <c r="R907" s="219">
        <v>5.4279504000000001E-3</v>
      </c>
      <c r="S907" s="219">
        <v>6.9981277000000003E-4</v>
      </c>
      <c r="T907" s="286">
        <v>8.3290141999999999E-5</v>
      </c>
      <c r="U907" s="286">
        <v>7.2481719E-5</v>
      </c>
      <c r="V907" s="219">
        <v>4.7838427E-4</v>
      </c>
      <c r="W907" s="219">
        <v>1.7151031E-4</v>
      </c>
      <c r="X907" s="219">
        <v>0.56862000000000001</v>
      </c>
      <c r="Y907" s="219">
        <v>1.1980103000000001E-3</v>
      </c>
      <c r="Z907" s="286">
        <v>3.6275645000000002E-6</v>
      </c>
      <c r="AA907" s="219">
        <v>0</v>
      </c>
      <c r="AB907" s="219">
        <v>0</v>
      </c>
      <c r="AC907"/>
      <c r="AD907" s="227">
        <f t="shared" si="197"/>
        <v>0.13931916</v>
      </c>
      <c r="AE907" s="227">
        <f t="shared" si="198"/>
        <v>1.5284884800999999E-2</v>
      </c>
      <c r="AF907" s="227">
        <f t="shared" si="199"/>
        <v>9.00134977E-3</v>
      </c>
      <c r="AG907" s="227">
        <f t="shared" si="200"/>
        <v>0.57762497733450002</v>
      </c>
      <c r="AH907" s="227">
        <f t="shared" si="201"/>
        <v>1.3695206100000001E-3</v>
      </c>
      <c r="AI907"/>
      <c r="AJ907">
        <v>47.761785000000003</v>
      </c>
      <c r="AK907" s="155">
        <v>13.547744</v>
      </c>
      <c r="AL907" s="155">
        <v>0.14882115000000001</v>
      </c>
      <c r="AM907" s="155">
        <v>0</v>
      </c>
      <c r="AN907" s="155">
        <v>34</v>
      </c>
      <c r="AO907" s="155">
        <v>3.6455672000000001E-2</v>
      </c>
      <c r="AP907" s="155">
        <v>2.8764469000000001E-2</v>
      </c>
      <c r="AQ907"/>
      <c r="AR907" s="156">
        <v>1.7240552999999999E-2</v>
      </c>
      <c r="AS907" s="156">
        <v>1.5542456E-2</v>
      </c>
      <c r="AT907" s="156">
        <v>7.3068594000000005E-4</v>
      </c>
      <c r="AU907" s="156">
        <v>9.6741166999999998E-4</v>
      </c>
      <c r="AV907" s="282">
        <f t="shared" si="213"/>
        <v>9.3180188665799995E-7</v>
      </c>
      <c r="AW907" s="282">
        <f t="shared" si="214"/>
        <v>2.7022409307173399E-9</v>
      </c>
      <c r="AX907" s="283">
        <f t="shared" si="215"/>
        <v>0.13549182942400001</v>
      </c>
      <c r="AY907" s="157">
        <v>8.6192118999999995E-7</v>
      </c>
      <c r="AZ907" s="157">
        <v>2.6006243000000002E-9</v>
      </c>
      <c r="BA907" s="157">
        <v>7.1052770999999997E-14</v>
      </c>
      <c r="BB907" s="157">
        <v>0</v>
      </c>
      <c r="BC907" s="157">
        <v>0</v>
      </c>
      <c r="BD907" s="157">
        <v>1.4545488E-10</v>
      </c>
      <c r="BE907" s="157">
        <v>6.9637726000000003E-8</v>
      </c>
      <c r="BF907" s="157">
        <v>3.3170808000000001E-11</v>
      </c>
      <c r="BG907" s="157">
        <v>6.8329944999999999E-11</v>
      </c>
      <c r="BH907" s="157">
        <v>0</v>
      </c>
      <c r="BI907" s="157">
        <v>0</v>
      </c>
      <c r="BJ907" s="157">
        <v>4.1310721999999999E-14</v>
      </c>
      <c r="BK907" s="157">
        <v>2.8795438999999999E-15</v>
      </c>
      <c r="BL907" s="157">
        <v>6.3468044000000001E-16</v>
      </c>
      <c r="BM907" s="157">
        <v>1.1485952E-11</v>
      </c>
      <c r="BN907" s="157">
        <v>8.6029826000000002E-11</v>
      </c>
      <c r="BO907" s="157">
        <v>0</v>
      </c>
      <c r="BP907" s="157">
        <v>1.4389424E-5</v>
      </c>
      <c r="BQ907" s="157">
        <v>0.13547744</v>
      </c>
      <c r="BR907" s="157">
        <v>0</v>
      </c>
      <c r="BS907" s="157">
        <v>0</v>
      </c>
      <c r="BT907" s="157">
        <v>0</v>
      </c>
      <c r="BU907"/>
      <c r="BV907" s="155">
        <v>4.5402401E-5</v>
      </c>
      <c r="BW907" s="155">
        <v>4.7108728E-7</v>
      </c>
      <c r="BX907" s="155">
        <v>2.5897251999999999E-5</v>
      </c>
      <c r="BY907" s="155">
        <v>5.8638032000000002E-8</v>
      </c>
      <c r="BZ907" s="155">
        <v>1.0144393E-6</v>
      </c>
      <c r="CA907" s="155">
        <v>0</v>
      </c>
      <c r="CB907" s="155">
        <v>0</v>
      </c>
      <c r="CC907" s="155">
        <v>0</v>
      </c>
      <c r="CD907" s="155">
        <v>1.1579923E-7</v>
      </c>
      <c r="CE907" s="155">
        <v>7.2281260000000001E-8</v>
      </c>
      <c r="CF907" s="155">
        <v>0</v>
      </c>
      <c r="CG907" s="155">
        <v>0</v>
      </c>
      <c r="CH907" s="155">
        <v>0</v>
      </c>
      <c r="CI907" s="155">
        <v>1.068162E-6</v>
      </c>
      <c r="CJ907" s="155">
        <v>1.6704742000000001E-5</v>
      </c>
      <c r="CK907" s="155">
        <v>2.4147473000000001E-15</v>
      </c>
      <c r="CL907" s="155">
        <v>0</v>
      </c>
      <c r="CM907"/>
      <c r="CN907" s="284">
        <v>0</v>
      </c>
      <c r="CO907" s="291">
        <v>0.92879438999999997</v>
      </c>
      <c r="CP907" s="289">
        <v>0</v>
      </c>
      <c r="CQ907" s="284">
        <v>3.2231106000000002E-4</v>
      </c>
      <c r="CR907" s="284">
        <v>1.9733184999999999E-11</v>
      </c>
      <c r="CS907" s="284">
        <v>2.3008539E-9</v>
      </c>
      <c r="CT907" s="284">
        <v>3.7148472999999998E-5</v>
      </c>
      <c r="CU907" s="284">
        <v>2.4174385999999998E-3</v>
      </c>
      <c r="CV907" s="284">
        <v>0</v>
      </c>
      <c r="CW907" s="284">
        <v>0</v>
      </c>
      <c r="CX907"/>
      <c r="CY907" s="163"/>
      <c r="CZ907" s="271" t="s">
        <v>2504</v>
      </c>
      <c r="DA907"/>
      <c r="DB907" s="50"/>
      <c r="DC907"/>
      <c r="DD907"/>
      <c r="DE907"/>
      <c r="DF907"/>
      <c r="DG907"/>
      <c r="DH907"/>
      <c r="DI907"/>
      <c r="DJ907"/>
      <c r="DK907"/>
      <c r="DL907"/>
    </row>
    <row r="908" spans="1:116" ht="14.4">
      <c r="B908" s="188"/>
      <c r="C908" s="151"/>
      <c r="D908" s="51" t="s">
        <v>213</v>
      </c>
      <c r="E908" s="150"/>
      <c r="F908"/>
      <c r="G908"/>
      <c r="H908"/>
      <c r="I908"/>
      <c r="J908"/>
      <c r="K908"/>
      <c r="L908"/>
      <c r="M908"/>
      <c r="N908" s="174"/>
      <c r="O908"/>
      <c r="P908" s="53"/>
      <c r="Q908"/>
      <c r="R908"/>
      <c r="S908"/>
      <c r="T908" s="53"/>
      <c r="U908" s="53"/>
      <c r="V908"/>
      <c r="W908"/>
      <c r="X908"/>
      <c r="Y908"/>
      <c r="Z908" s="53"/>
      <c r="AA908"/>
      <c r="AB908"/>
      <c r="AC908"/>
      <c r="AD908"/>
      <c r="AE908"/>
      <c r="AF908"/>
      <c r="AG908"/>
      <c r="AH908"/>
      <c r="AI908"/>
      <c r="AJ908"/>
      <c r="AK908"/>
      <c r="AL908"/>
      <c r="AM908"/>
      <c r="AN908"/>
      <c r="AO908"/>
      <c r="AP908"/>
      <c r="AQ908"/>
      <c r="AR908"/>
      <c r="AS908"/>
      <c r="AT908"/>
      <c r="AU908"/>
      <c r="AX908" s="19"/>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s="150"/>
      <c r="CP908" s="293"/>
      <c r="CQ908"/>
      <c r="CR908"/>
      <c r="CS908"/>
      <c r="CT908"/>
      <c r="CU908"/>
      <c r="CV908"/>
      <c r="CW908"/>
      <c r="CX908"/>
      <c r="CY908" s="53"/>
      <c r="CZ908" s="272"/>
      <c r="DA908"/>
      <c r="DB908" s="247"/>
      <c r="DC908"/>
      <c r="DD908"/>
      <c r="DE908"/>
      <c r="DF908"/>
      <c r="DG908"/>
      <c r="DH908"/>
      <c r="DI908"/>
      <c r="DJ908"/>
      <c r="DK908"/>
      <c r="DL908"/>
    </row>
    <row r="909" spans="1:116" ht="14.4">
      <c r="A909" t="s">
        <v>2505</v>
      </c>
      <c r="B909" s="188" t="s">
        <v>319</v>
      </c>
      <c r="C909" s="151" t="str">
        <f t="shared" si="225"/>
        <v>A.130.03.091</v>
      </c>
      <c r="D909" s="54" t="s">
        <v>213</v>
      </c>
      <c r="E909" s="150" t="s">
        <v>352</v>
      </c>
      <c r="F909" s="153" t="str">
        <f t="shared" si="226"/>
        <v xml:space="preserve"> rABS - mechanical recycled in China - ex transport</v>
      </c>
      <c r="G909" s="154">
        <f t="shared" ref="G909:G974" si="227">O909/0.15</f>
        <v>0.45520552666666669</v>
      </c>
      <c r="H909"/>
      <c r="I909"/>
      <c r="J909" s="227">
        <f t="shared" si="202"/>
        <v>8.2353321450999994E-2</v>
      </c>
      <c r="K909"/>
      <c r="L909" s="280">
        <f t="shared" si="203"/>
        <v>1.0905137131E-2</v>
      </c>
      <c r="M909" s="280">
        <f t="shared" si="204"/>
        <v>2.4610322889999999E-3</v>
      </c>
      <c r="N909" s="281">
        <f t="shared" si="205"/>
        <v>7.06323031E-4</v>
      </c>
      <c r="O909" s="280">
        <v>6.8280829000000001E-2</v>
      </c>
      <c r="P909" s="286">
        <v>1.0006957E-3</v>
      </c>
      <c r="Q909" s="219">
        <v>1.3690058E-3</v>
      </c>
      <c r="R909" s="219">
        <v>4.7878416000000003E-3</v>
      </c>
      <c r="S909" s="219">
        <v>6.0877806999999999E-3</v>
      </c>
      <c r="T909" s="286">
        <v>1.578129E-5</v>
      </c>
      <c r="U909" s="286">
        <v>1.3733541E-5</v>
      </c>
      <c r="V909" s="286">
        <v>9.0643460999999994E-5</v>
      </c>
      <c r="W909" s="286">
        <v>6.7131611000000003E-5</v>
      </c>
      <c r="X909" s="219">
        <v>0</v>
      </c>
      <c r="Y909" s="219">
        <v>2.2699142000000001E-4</v>
      </c>
      <c r="Z909" s="286">
        <v>6.87328E-7</v>
      </c>
      <c r="AA909" s="219">
        <v>4.1219999999999999E-4</v>
      </c>
      <c r="AB909" s="219">
        <v>0</v>
      </c>
      <c r="AC909"/>
      <c r="AD909" s="227">
        <f t="shared" si="197"/>
        <v>6.8280829000000001E-2</v>
      </c>
      <c r="AE909" s="227">
        <f t="shared" si="198"/>
        <v>1.3365482091999999E-2</v>
      </c>
      <c r="AF909" s="227">
        <f t="shared" si="199"/>
        <v>2.8725449609999999E-3</v>
      </c>
      <c r="AG909" s="227">
        <f t="shared" si="200"/>
        <v>2.4610322890000003E-3</v>
      </c>
      <c r="AH909" s="227">
        <f t="shared" si="201"/>
        <v>2.9412303100000001E-4</v>
      </c>
      <c r="AI909"/>
      <c r="AJ909">
        <v>5.8586241000000001</v>
      </c>
      <c r="AK909" s="155">
        <v>5.5684319000000002</v>
      </c>
      <c r="AL909" s="155">
        <v>2.8197692E-2</v>
      </c>
      <c r="AM909" s="155">
        <v>0</v>
      </c>
      <c r="AN909" s="155">
        <v>0.12440684</v>
      </c>
      <c r="AO909" s="155">
        <v>0.13213751000000001</v>
      </c>
      <c r="AP909" s="155">
        <v>5.4501098000000001E-3</v>
      </c>
      <c r="AQ909"/>
      <c r="AR909" s="156">
        <v>8.0008549999999994E-3</v>
      </c>
      <c r="AS909" s="156">
        <v>7.4135766999999997E-3</v>
      </c>
      <c r="AT909" s="156">
        <v>3.5848702000000003E-4</v>
      </c>
      <c r="AU909" s="156">
        <v>2.2879129000000001E-4</v>
      </c>
      <c r="AV909" s="282">
        <f t="shared" si="213"/>
        <v>4.4445903831359997E-7</v>
      </c>
      <c r="AW909" s="282">
        <f t="shared" si="214"/>
        <v>1.3257656368207302E-9</v>
      </c>
      <c r="AX909" s="283">
        <f t="shared" si="215"/>
        <v>3.2043598089200001E-2</v>
      </c>
      <c r="AY909" s="157">
        <v>4.2243073000000001E-7</v>
      </c>
      <c r="AZ909" s="157">
        <v>1.2745755E-9</v>
      </c>
      <c r="BA909" s="157">
        <v>3.4823222999999997E-14</v>
      </c>
      <c r="BB909" s="157">
        <v>0</v>
      </c>
      <c r="BC909" s="157">
        <v>0</v>
      </c>
      <c r="BD909" s="157">
        <v>1.2830164E-10</v>
      </c>
      <c r="BE909" s="157">
        <v>2.1881529999999999E-8</v>
      </c>
      <c r="BF909" s="157">
        <v>2.9259032000000001E-11</v>
      </c>
      <c r="BG909" s="157">
        <v>2.1169234E-11</v>
      </c>
      <c r="BH909" s="157">
        <v>7.1557999999999997E-13</v>
      </c>
      <c r="BI909" s="157">
        <v>2.97445E-15</v>
      </c>
      <c r="BJ909" s="157">
        <v>7.8272946999999994E-15</v>
      </c>
      <c r="BK909" s="157">
        <v>5.4559779000000003E-16</v>
      </c>
      <c r="BL909" s="157">
        <v>1.2025524E-16</v>
      </c>
      <c r="BM909" s="157">
        <v>2.1762856000000001E-12</v>
      </c>
      <c r="BN909" s="157">
        <v>1.6300387999999999E-11</v>
      </c>
      <c r="BO909" s="157">
        <v>0</v>
      </c>
      <c r="BP909" s="157">
        <v>4.0540891999999996E-6</v>
      </c>
      <c r="BQ909" s="157">
        <v>3.2039544000000003E-2</v>
      </c>
      <c r="BR909" s="157">
        <v>0</v>
      </c>
      <c r="BS909" s="157">
        <v>0</v>
      </c>
      <c r="BT909" s="157">
        <v>0</v>
      </c>
      <c r="BU909"/>
      <c r="BV909" s="155">
        <v>2.62218E-5</v>
      </c>
      <c r="BW909" s="155">
        <v>1.459471E-7</v>
      </c>
      <c r="BX909" s="155">
        <v>1.2692337999999999E-5</v>
      </c>
      <c r="BY909" s="155">
        <v>1.2900422E-8</v>
      </c>
      <c r="BZ909" s="155">
        <v>5.6152247000000003E-6</v>
      </c>
      <c r="CA909" s="155">
        <v>0</v>
      </c>
      <c r="CB909" s="155">
        <v>6.6216422999999998E-9</v>
      </c>
      <c r="CC909" s="155">
        <v>0</v>
      </c>
      <c r="CD909" s="155">
        <v>2.1940907000000001E-8</v>
      </c>
      <c r="CE909" s="155">
        <v>1.9155308000000001E-8</v>
      </c>
      <c r="CF909" s="155">
        <v>0</v>
      </c>
      <c r="CG909" s="155">
        <v>0</v>
      </c>
      <c r="CH909" s="155">
        <v>0</v>
      </c>
      <c r="CI909" s="155">
        <v>9.2469580000000003E-7</v>
      </c>
      <c r="CJ909" s="155">
        <v>6.7829758000000004E-6</v>
      </c>
      <c r="CK909" s="155">
        <v>4.4378908999999997E-14</v>
      </c>
      <c r="CL909" s="155">
        <v>0</v>
      </c>
      <c r="CM909"/>
      <c r="CN909" s="284">
        <v>0</v>
      </c>
      <c r="CO909" s="284">
        <v>0.45520553000000002</v>
      </c>
      <c r="CP909" s="285">
        <v>0</v>
      </c>
      <c r="CQ909" s="284">
        <v>9.9854877000000002E-5</v>
      </c>
      <c r="CR909" s="284">
        <v>3.7389192000000003E-12</v>
      </c>
      <c r="CS909" s="284">
        <v>4.3595127E-10</v>
      </c>
      <c r="CT909" s="284">
        <v>1.1997221E-5</v>
      </c>
      <c r="CU909" s="284">
        <v>4.5804100000000001E-4</v>
      </c>
      <c r="CV909" s="284">
        <v>4.7994964000000002E-7</v>
      </c>
      <c r="CW909" s="284">
        <v>1.0161957999999999E-6</v>
      </c>
      <c r="CX909"/>
      <c r="CY909" s="173"/>
      <c r="CZ909" s="272"/>
      <c r="DA909"/>
      <c r="DB909" s="247"/>
      <c r="DC909"/>
      <c r="DD909"/>
      <c r="DE909"/>
      <c r="DF909"/>
      <c r="DG909"/>
      <c r="DH909"/>
      <c r="DI909"/>
      <c r="DJ909"/>
      <c r="DK909"/>
      <c r="DL909"/>
    </row>
    <row r="910" spans="1:116" ht="14.4">
      <c r="A910" t="s">
        <v>2506</v>
      </c>
      <c r="B910" s="188" t="s">
        <v>319</v>
      </c>
      <c r="C910" s="151" t="str">
        <f t="shared" si="225"/>
        <v>A.130.03.092</v>
      </c>
      <c r="D910" s="54" t="s">
        <v>213</v>
      </c>
      <c r="E910" s="150" t="s">
        <v>352</v>
      </c>
      <c r="F910" s="153" t="str">
        <f t="shared" si="226"/>
        <v xml:space="preserve"> rPE - mechanical recycled in China - ex transport</v>
      </c>
      <c r="G910" s="154">
        <f t="shared" si="227"/>
        <v>0.4214041933333334</v>
      </c>
      <c r="H910"/>
      <c r="I910"/>
      <c r="J910" s="227">
        <f t="shared" si="202"/>
        <v>7.502446626848E-2</v>
      </c>
      <c r="K910"/>
      <c r="L910" s="280">
        <f t="shared" si="203"/>
        <v>8.5835585540000019E-3</v>
      </c>
      <c r="M910" s="280">
        <f t="shared" si="204"/>
        <v>2.4855329224800003E-3</v>
      </c>
      <c r="N910" s="281">
        <f t="shared" si="205"/>
        <v>7.4474579200000009E-4</v>
      </c>
      <c r="O910" s="280">
        <v>6.3210629000000004E-2</v>
      </c>
      <c r="P910" s="286">
        <v>9.8762782000000001E-4</v>
      </c>
      <c r="Q910" s="219">
        <v>1.3981181999999999E-3</v>
      </c>
      <c r="R910" s="219">
        <v>3.1098704E-3</v>
      </c>
      <c r="S910" s="219">
        <v>5.4414405000000002E-3</v>
      </c>
      <c r="T910" s="286">
        <v>1.7242521E-5</v>
      </c>
      <c r="U910" s="286">
        <v>1.5005133E-5</v>
      </c>
      <c r="V910" s="286">
        <v>9.9035933000000002E-5</v>
      </c>
      <c r="W910" s="286">
        <v>6.3926651999999994E-5</v>
      </c>
      <c r="X910" s="219">
        <v>0</v>
      </c>
      <c r="Y910" s="219">
        <v>2.4800914000000003E-4</v>
      </c>
      <c r="Z910" s="286">
        <v>7.5096948000000003E-7</v>
      </c>
      <c r="AA910" s="219">
        <v>4.3281E-4</v>
      </c>
      <c r="AB910" s="219">
        <v>0</v>
      </c>
      <c r="AC910"/>
      <c r="AD910" s="227">
        <f t="shared" si="197"/>
        <v>6.3210629000000004E-2</v>
      </c>
      <c r="AE910" s="227">
        <f t="shared" si="198"/>
        <v>1.1068340507E-2</v>
      </c>
      <c r="AF910" s="227">
        <f t="shared" si="199"/>
        <v>2.9175919530000003E-3</v>
      </c>
      <c r="AG910" s="227">
        <f t="shared" si="200"/>
        <v>2.4855329224799999E-3</v>
      </c>
      <c r="AH910" s="227">
        <f t="shared" si="201"/>
        <v>3.1193579200000003E-4</v>
      </c>
      <c r="AI910"/>
      <c r="AJ910">
        <v>5.5167682999999998</v>
      </c>
      <c r="AK910" s="155">
        <v>5.2676087999999996</v>
      </c>
      <c r="AL910" s="155">
        <v>3.0808589000000001E-2</v>
      </c>
      <c r="AM910" s="155">
        <v>0</v>
      </c>
      <c r="AN910" s="155">
        <v>0.10208679</v>
      </c>
      <c r="AO910" s="155">
        <v>0.11030933</v>
      </c>
      <c r="AP910" s="155">
        <v>5.9547495999999998E-3</v>
      </c>
      <c r="AQ910"/>
      <c r="AR910" s="156">
        <v>7.4516597999999996E-3</v>
      </c>
      <c r="AS910" s="156">
        <v>6.8840246000000001E-3</v>
      </c>
      <c r="AT910" s="156">
        <v>3.3003359E-4</v>
      </c>
      <c r="AU910" s="156">
        <v>2.3760158E-4</v>
      </c>
      <c r="AV910" s="282">
        <f t="shared" si="213"/>
        <v>4.1271130587259997E-7</v>
      </c>
      <c r="AW910" s="282">
        <f t="shared" si="214"/>
        <v>1.2205383632712997E-9</v>
      </c>
      <c r="AX910" s="283">
        <f t="shared" si="215"/>
        <v>3.3277532335300002E-2</v>
      </c>
      <c r="AY910" s="157">
        <v>3.9106308999999999E-7</v>
      </c>
      <c r="AZ910" s="157">
        <v>1.1799317E-9</v>
      </c>
      <c r="BA910" s="157">
        <v>3.2237421000000001E-14</v>
      </c>
      <c r="BB910" s="157">
        <v>0</v>
      </c>
      <c r="BC910" s="157">
        <v>0</v>
      </c>
      <c r="BD910" s="157">
        <v>8.3336395999999994E-11</v>
      </c>
      <c r="BE910" s="157">
        <v>2.1544692E-8</v>
      </c>
      <c r="BF910" s="157">
        <v>1.9004762999999999E-11</v>
      </c>
      <c r="BG910" s="157">
        <v>2.089279E-11</v>
      </c>
      <c r="BH910" s="157">
        <v>6.6524E-13</v>
      </c>
      <c r="BI910" s="157">
        <v>2.3533000000000002E-15</v>
      </c>
      <c r="BJ910" s="157">
        <v>8.5520442000000001E-15</v>
      </c>
      <c r="BK910" s="157">
        <v>5.9611611000000002E-16</v>
      </c>
      <c r="BL910" s="157">
        <v>1.3138999E-16</v>
      </c>
      <c r="BM910" s="157">
        <v>2.3777936000000002E-12</v>
      </c>
      <c r="BN910" s="157">
        <v>1.7809682999999999E-11</v>
      </c>
      <c r="BO910" s="157">
        <v>0</v>
      </c>
      <c r="BP910" s="157">
        <v>4.0683353000000002E-6</v>
      </c>
      <c r="BQ910" s="157">
        <v>3.3273464000000003E-2</v>
      </c>
      <c r="BR910" s="157">
        <v>0</v>
      </c>
      <c r="BS910" s="157">
        <v>0</v>
      </c>
      <c r="BT910" s="157">
        <v>0</v>
      </c>
      <c r="BU910"/>
      <c r="BV910" s="155">
        <v>2.4015613E-5</v>
      </c>
      <c r="BW910" s="155">
        <v>1.4404121000000001E-7</v>
      </c>
      <c r="BX910" s="155">
        <v>1.1749867000000001E-5</v>
      </c>
      <c r="BY910" s="155">
        <v>1.3084934E-8</v>
      </c>
      <c r="BZ910" s="155">
        <v>5.0301024999999997E-6</v>
      </c>
      <c r="CA910" s="155">
        <v>0</v>
      </c>
      <c r="CB910" s="155">
        <v>5.9246272999999996E-9</v>
      </c>
      <c r="CC910" s="155">
        <v>0</v>
      </c>
      <c r="CD910" s="155">
        <v>2.3972473E-8</v>
      </c>
      <c r="CE910" s="155">
        <v>1.7848152000000001E-8</v>
      </c>
      <c r="CF910" s="155">
        <v>0</v>
      </c>
      <c r="CG910" s="155">
        <v>0</v>
      </c>
      <c r="CH910" s="155">
        <v>0</v>
      </c>
      <c r="CI910" s="155">
        <v>6.0381877999999998E-7</v>
      </c>
      <c r="CJ910" s="155">
        <v>6.4269534999999999E-6</v>
      </c>
      <c r="CK910" s="155">
        <v>3.6541261000000001E-14</v>
      </c>
      <c r="CL910" s="155">
        <v>0</v>
      </c>
      <c r="CM910"/>
      <c r="CN910" s="284">
        <v>0</v>
      </c>
      <c r="CO910" s="284">
        <v>0.42140420000000001</v>
      </c>
      <c r="CP910" s="285">
        <v>0</v>
      </c>
      <c r="CQ910" s="284">
        <v>9.8550898E-5</v>
      </c>
      <c r="CR910" s="284">
        <v>4.0851154E-12</v>
      </c>
      <c r="CS910" s="284">
        <v>4.7631711999999996E-10</v>
      </c>
      <c r="CT910" s="284">
        <v>1.1759324E-5</v>
      </c>
      <c r="CU910" s="284">
        <v>5.0045221E-4</v>
      </c>
      <c r="CV910" s="284">
        <v>4.4618208000000002E-7</v>
      </c>
      <c r="CW910" s="284">
        <v>8.0398514000000004E-7</v>
      </c>
      <c r="CX910"/>
      <c r="CY910" s="173"/>
      <c r="CZ910" s="272"/>
      <c r="DA910"/>
      <c r="DB910" s="247"/>
      <c r="DC910"/>
      <c r="DD910"/>
      <c r="DE910"/>
      <c r="DF910"/>
      <c r="DG910"/>
      <c r="DH910"/>
      <c r="DI910"/>
      <c r="DJ910"/>
      <c r="DK910"/>
      <c r="DL910"/>
    </row>
    <row r="911" spans="1:116" ht="14.4">
      <c r="A911" t="s">
        <v>2507</v>
      </c>
      <c r="B911" s="188" t="s">
        <v>319</v>
      </c>
      <c r="C911" s="151" t="str">
        <f t="shared" si="225"/>
        <v>A.130.03.093</v>
      </c>
      <c r="D911" s="54" t="s">
        <v>213</v>
      </c>
      <c r="E911" s="150" t="s">
        <v>352</v>
      </c>
      <c r="F911" s="153" t="str">
        <f t="shared" si="226"/>
        <v xml:space="preserve"> rPET - mechanical recycled in China - ex transport</v>
      </c>
      <c r="G911" s="154">
        <f t="shared" si="227"/>
        <v>0.41422651333333332</v>
      </c>
      <c r="H911"/>
      <c r="I911"/>
      <c r="J911" s="227">
        <f t="shared" si="202"/>
        <v>7.4965002046480003E-2</v>
      </c>
      <c r="K911"/>
      <c r="L911" s="280">
        <f t="shared" si="203"/>
        <v>9.6422352110000012E-3</v>
      </c>
      <c r="M911" s="280">
        <f t="shared" si="204"/>
        <v>2.4655443654799996E-3</v>
      </c>
      <c r="N911" s="281">
        <f t="shared" si="205"/>
        <v>7.2324547000000004E-4</v>
      </c>
      <c r="O911" s="280">
        <v>6.2133977E-2</v>
      </c>
      <c r="P911" s="286">
        <v>9.7763624999999991E-4</v>
      </c>
      <c r="Q911" s="286">
        <v>1.3881218E-3</v>
      </c>
      <c r="R911" s="219">
        <v>3.8969311999999998E-3</v>
      </c>
      <c r="S911" s="219">
        <v>5.7130564000000003E-3</v>
      </c>
      <c r="T911" s="286">
        <v>1.7242521E-5</v>
      </c>
      <c r="U911" s="286">
        <v>1.5005090000000001E-5</v>
      </c>
      <c r="V911" s="286">
        <v>9.9035346000000003E-5</v>
      </c>
      <c r="W911" s="286">
        <v>6.3036329999999994E-5</v>
      </c>
      <c r="X911" s="219">
        <v>0</v>
      </c>
      <c r="Y911" s="219">
        <v>2.4800914000000003E-4</v>
      </c>
      <c r="Z911" s="286">
        <v>7.5096948000000003E-7</v>
      </c>
      <c r="AA911" s="219">
        <v>4.1219999999999999E-4</v>
      </c>
      <c r="AB911" s="219">
        <v>0</v>
      </c>
      <c r="AC911"/>
      <c r="AD911" s="227">
        <f t="shared" si="197"/>
        <v>6.2133977E-2</v>
      </c>
      <c r="AE911" s="227">
        <f t="shared" si="198"/>
        <v>1.2107028607000003E-2</v>
      </c>
      <c r="AF911" s="227">
        <f t="shared" si="199"/>
        <v>2.8769933959999997E-3</v>
      </c>
      <c r="AG911" s="227">
        <f t="shared" si="200"/>
        <v>2.4655443654800001E-3</v>
      </c>
      <c r="AH911" s="227">
        <f t="shared" si="201"/>
        <v>3.1104546999999999E-4</v>
      </c>
      <c r="AI911"/>
      <c r="AJ911">
        <v>5.4331952000000001</v>
      </c>
      <c r="AK911" s="155">
        <v>5.1904529000000004</v>
      </c>
      <c r="AL911" s="155">
        <v>3.0808589000000001E-2</v>
      </c>
      <c r="AM911" s="155">
        <v>0</v>
      </c>
      <c r="AN911" s="155">
        <v>9.8888798999999999E-2</v>
      </c>
      <c r="AO911" s="155">
        <v>0.10709017999999999</v>
      </c>
      <c r="AP911" s="155">
        <v>5.9547495999999998E-3</v>
      </c>
      <c r="AQ911"/>
      <c r="AR911" s="156">
        <v>7.3318111000000002E-3</v>
      </c>
      <c r="AS911" s="156">
        <v>6.7695480000000002E-3</v>
      </c>
      <c r="AT911" s="156">
        <v>3.2583089000000001E-4</v>
      </c>
      <c r="AU911" s="156">
        <v>2.3643216E-4</v>
      </c>
      <c r="AV911" s="282">
        <f t="shared" si="213"/>
        <v>4.0584820004659997E-7</v>
      </c>
      <c r="AW911" s="282">
        <f t="shared" si="214"/>
        <v>1.2049958519782998E-9</v>
      </c>
      <c r="AX911" s="283">
        <f t="shared" si="215"/>
        <v>3.3113748206299996E-2</v>
      </c>
      <c r="AY911" s="157">
        <v>3.8440220000000001E-7</v>
      </c>
      <c r="AZ911" s="157">
        <v>1.1598342E-9</v>
      </c>
      <c r="BA911" s="157">
        <v>3.1688328E-14</v>
      </c>
      <c r="BB911" s="157">
        <v>0</v>
      </c>
      <c r="BC911" s="157">
        <v>0</v>
      </c>
      <c r="BD911" s="157">
        <v>1.0442757E-10</v>
      </c>
      <c r="BE911" s="157">
        <v>2.1321385E-8</v>
      </c>
      <c r="BF911" s="157">
        <v>2.381458E-11</v>
      </c>
      <c r="BG911" s="157">
        <v>2.0681424000000001E-11</v>
      </c>
      <c r="BH911" s="157">
        <v>6.2163999999999996E-13</v>
      </c>
      <c r="BI911" s="157">
        <v>3.0400999999999998E-15</v>
      </c>
      <c r="BJ911" s="157">
        <v>8.5520442000000001E-15</v>
      </c>
      <c r="BK911" s="157">
        <v>5.9611611000000002E-16</v>
      </c>
      <c r="BL911" s="157">
        <v>1.3138999E-16</v>
      </c>
      <c r="BM911" s="157">
        <v>2.3777936000000002E-12</v>
      </c>
      <c r="BN911" s="157">
        <v>1.7809682999999999E-11</v>
      </c>
      <c r="BO911" s="157">
        <v>0</v>
      </c>
      <c r="BP911" s="157">
        <v>4.0342062999999998E-6</v>
      </c>
      <c r="BQ911" s="157">
        <v>3.3109713999999998E-2</v>
      </c>
      <c r="BR911" s="157">
        <v>0</v>
      </c>
      <c r="BS911" s="157">
        <v>0</v>
      </c>
      <c r="BT911" s="157">
        <v>0</v>
      </c>
      <c r="BU911"/>
      <c r="BV911" s="155">
        <v>2.4115226E-5</v>
      </c>
      <c r="BW911" s="155">
        <v>1.4258398000000001E-7</v>
      </c>
      <c r="BX911" s="155">
        <v>1.1549734E-5</v>
      </c>
      <c r="BY911" s="155">
        <v>1.3459575E-8</v>
      </c>
      <c r="BZ911" s="155">
        <v>5.2741740999999999E-6</v>
      </c>
      <c r="CA911" s="155">
        <v>0</v>
      </c>
      <c r="CB911" s="155">
        <v>4.1820899000000004E-9</v>
      </c>
      <c r="CC911" s="155">
        <v>0</v>
      </c>
      <c r="CD911" s="155">
        <v>2.3972473E-8</v>
      </c>
      <c r="CE911" s="155">
        <v>1.8991180999999999E-8</v>
      </c>
      <c r="CF911" s="155">
        <v>0</v>
      </c>
      <c r="CG911" s="155">
        <v>0</v>
      </c>
      <c r="CH911" s="155">
        <v>0</v>
      </c>
      <c r="CI911" s="155">
        <v>7.5417514000000005E-7</v>
      </c>
      <c r="CJ911" s="155">
        <v>6.3339531000000004E-6</v>
      </c>
      <c r="CK911" s="155">
        <v>3.5412223000000001E-14</v>
      </c>
      <c r="CL911" s="155">
        <v>0</v>
      </c>
      <c r="CM911"/>
      <c r="CN911" s="284">
        <v>0</v>
      </c>
      <c r="CO911" s="284">
        <v>0.41422650999999999</v>
      </c>
      <c r="CP911" s="285">
        <v>0</v>
      </c>
      <c r="CQ911" s="284">
        <v>9.7553884999999993E-5</v>
      </c>
      <c r="CR911" s="284">
        <v>4.0851154E-12</v>
      </c>
      <c r="CS911" s="284">
        <v>4.7631711999999996E-10</v>
      </c>
      <c r="CT911" s="284">
        <v>1.163186E-5</v>
      </c>
      <c r="CU911" s="284">
        <v>5.0045221E-4</v>
      </c>
      <c r="CV911" s="284">
        <v>4.1691688000000001E-7</v>
      </c>
      <c r="CW911" s="284">
        <v>1.0386246E-6</v>
      </c>
      <c r="CX911"/>
      <c r="CY911" s="173"/>
      <c r="CZ911" s="272"/>
      <c r="DA911"/>
      <c r="DB911" s="247"/>
      <c r="DC911"/>
      <c r="DD911"/>
      <c r="DE911"/>
      <c r="DF911"/>
      <c r="DG911"/>
      <c r="DH911"/>
      <c r="DI911"/>
      <c r="DJ911"/>
      <c r="DK911"/>
      <c r="DL911"/>
    </row>
    <row r="912" spans="1:116" ht="14.4">
      <c r="A912" t="s">
        <v>2508</v>
      </c>
      <c r="B912" s="188" t="s">
        <v>319</v>
      </c>
      <c r="C912" s="151" t="str">
        <f t="shared" si="225"/>
        <v>A.130.03.094</v>
      </c>
      <c r="D912" s="54" t="s">
        <v>213</v>
      </c>
      <c r="E912" s="150" t="s">
        <v>352</v>
      </c>
      <c r="F912" s="153" t="str">
        <f t="shared" si="226"/>
        <v xml:space="preserve"> rPP - mechanical recycled in China - ex transport</v>
      </c>
      <c r="G912" s="154">
        <f t="shared" si="227"/>
        <v>0.43386221333333336</v>
      </c>
      <c r="H912"/>
      <c r="I912"/>
      <c r="J912" s="227">
        <f t="shared" si="202"/>
        <v>7.6631042347960004E-2</v>
      </c>
      <c r="K912"/>
      <c r="L912" s="280">
        <f t="shared" si="203"/>
        <v>8.4603473019999997E-3</v>
      </c>
      <c r="M912" s="280">
        <f t="shared" si="204"/>
        <v>2.3309562879600004E-3</v>
      </c>
      <c r="N912" s="281">
        <f t="shared" si="205"/>
        <v>7.6040675799999994E-4</v>
      </c>
      <c r="O912" s="280">
        <v>6.5079332000000004E-2</v>
      </c>
      <c r="P912" s="286">
        <v>9.4719577000000003E-4</v>
      </c>
      <c r="Q912" s="219">
        <v>1.298347E-3</v>
      </c>
      <c r="R912" s="219">
        <v>3.3629606000000001E-3</v>
      </c>
      <c r="S912" s="219">
        <v>5.0697846999999997E-3</v>
      </c>
      <c r="T912" s="286">
        <v>1.4758429E-5</v>
      </c>
      <c r="U912" s="286">
        <v>1.2843573E-5</v>
      </c>
      <c r="V912" s="286">
        <v>8.4770739000000005E-5</v>
      </c>
      <c r="W912" s="286">
        <v>6.3792747999999995E-5</v>
      </c>
      <c r="X912" s="219">
        <v>0</v>
      </c>
      <c r="Y912" s="219">
        <v>2.1227900999999999E-4</v>
      </c>
      <c r="Z912" s="286">
        <v>6.4277896000000003E-7</v>
      </c>
      <c r="AA912" s="219">
        <v>4.8433500000000002E-4</v>
      </c>
      <c r="AB912" s="219">
        <v>0</v>
      </c>
      <c r="AC912"/>
      <c r="AD912" s="227">
        <f t="shared" si="197"/>
        <v>6.5079332000000004E-2</v>
      </c>
      <c r="AE912" s="227">
        <f t="shared" si="198"/>
        <v>1.0790660811E-2</v>
      </c>
      <c r="AF912" s="227">
        <f t="shared" si="199"/>
        <v>2.8146485090000005E-3</v>
      </c>
      <c r="AG912" s="227">
        <f t="shared" si="200"/>
        <v>2.3309562879600004E-3</v>
      </c>
      <c r="AH912" s="227">
        <f t="shared" si="201"/>
        <v>2.7607175799999997E-4</v>
      </c>
      <c r="AI912"/>
      <c r="AJ912">
        <v>5.5739178000000003</v>
      </c>
      <c r="AK912" s="155">
        <v>5.2952383000000003</v>
      </c>
      <c r="AL912" s="155">
        <v>2.6370063999999999E-2</v>
      </c>
      <c r="AM912" s="155">
        <v>0</v>
      </c>
      <c r="AN912" s="155">
        <v>0.11997942</v>
      </c>
      <c r="AO912" s="155">
        <v>0.12723308999999999</v>
      </c>
      <c r="AP912" s="155">
        <v>5.0968619999999997E-3</v>
      </c>
      <c r="AQ912"/>
      <c r="AR912" s="156">
        <v>7.6181577000000002E-3</v>
      </c>
      <c r="AS912" s="156">
        <v>7.0631243999999998E-3</v>
      </c>
      <c r="AT912" s="156">
        <v>3.3974156E-4</v>
      </c>
      <c r="AU912" s="156">
        <v>2.1529181000000001E-4</v>
      </c>
      <c r="AV912" s="282">
        <f t="shared" si="213"/>
        <v>4.2344870166210003E-7</v>
      </c>
      <c r="AW912" s="282">
        <f t="shared" si="214"/>
        <v>1.25644067767489E-9</v>
      </c>
      <c r="AX912" s="283">
        <f t="shared" si="215"/>
        <v>3.01529141275E-2</v>
      </c>
      <c r="AY912" s="157">
        <v>4.0262412999999999E-7</v>
      </c>
      <c r="AZ912" s="157">
        <v>1.2148142E-9</v>
      </c>
      <c r="BA912" s="157">
        <v>3.3190459000000001E-14</v>
      </c>
      <c r="BB912" s="157">
        <v>0</v>
      </c>
      <c r="BC912" s="157">
        <v>0</v>
      </c>
      <c r="BD912" s="157">
        <v>9.0118551000000005E-11</v>
      </c>
      <c r="BE912" s="157">
        <v>2.0717173999999999E-8</v>
      </c>
      <c r="BF912" s="157">
        <v>2.0551425999999999E-11</v>
      </c>
      <c r="BG912" s="157">
        <v>2.0037469999999999E-11</v>
      </c>
      <c r="BH912" s="157">
        <v>9.9205E-13</v>
      </c>
      <c r="BI912" s="157">
        <v>4.3985499999999997E-15</v>
      </c>
      <c r="BJ912" s="157">
        <v>7.3199699999999997E-15</v>
      </c>
      <c r="BK912" s="157">
        <v>5.1023497E-16</v>
      </c>
      <c r="BL912" s="157">
        <v>1.1246091999999999E-16</v>
      </c>
      <c r="BM912" s="157">
        <v>2.0352301000000001E-12</v>
      </c>
      <c r="BN912" s="157">
        <v>1.5243880999999998E-11</v>
      </c>
      <c r="BO912" s="157">
        <v>0</v>
      </c>
      <c r="BP912" s="157">
        <v>3.8301275000000002E-6</v>
      </c>
      <c r="BQ912" s="157">
        <v>3.0149084E-2</v>
      </c>
      <c r="BR912" s="157">
        <v>0</v>
      </c>
      <c r="BS912" s="157">
        <v>0</v>
      </c>
      <c r="BT912" s="157">
        <v>0</v>
      </c>
      <c r="BU912"/>
      <c r="BV912" s="155">
        <v>2.4087393999999999E-5</v>
      </c>
      <c r="BW912" s="155">
        <v>1.3814436999999999E-7</v>
      </c>
      <c r="BX912" s="155">
        <v>1.209723E-5</v>
      </c>
      <c r="BY912" s="155">
        <v>1.1533927999999999E-8</v>
      </c>
      <c r="BZ912" s="155">
        <v>4.6897114E-6</v>
      </c>
      <c r="CA912" s="155">
        <v>0</v>
      </c>
      <c r="CB912" s="155">
        <v>1.3069030999999999E-8</v>
      </c>
      <c r="CC912" s="155">
        <v>0</v>
      </c>
      <c r="CD912" s="155">
        <v>2.0518810999999999E-8</v>
      </c>
      <c r="CE912" s="155">
        <v>1.6295186000000001E-8</v>
      </c>
      <c r="CF912" s="155">
        <v>0</v>
      </c>
      <c r="CG912" s="155">
        <v>0</v>
      </c>
      <c r="CH912" s="155">
        <v>0</v>
      </c>
      <c r="CI912" s="155">
        <v>6.5181555999999996E-7</v>
      </c>
      <c r="CJ912" s="155">
        <v>6.4490762999999998E-6</v>
      </c>
      <c r="CK912" s="155">
        <v>4.2786170000000002E-14</v>
      </c>
      <c r="CL912" s="155">
        <v>0</v>
      </c>
      <c r="CM912"/>
      <c r="CN912" s="284">
        <v>0</v>
      </c>
      <c r="CO912" s="284">
        <v>0.43386221000000003</v>
      </c>
      <c r="CP912" s="285">
        <v>0</v>
      </c>
      <c r="CQ912" s="284">
        <v>9.4516366999999998E-5</v>
      </c>
      <c r="CR912" s="284">
        <v>3.4965817999999999E-12</v>
      </c>
      <c r="CS912" s="284">
        <v>4.0769516999999999E-10</v>
      </c>
      <c r="CT912" s="284">
        <v>1.1364545000000001E-5</v>
      </c>
      <c r="CU912" s="284">
        <v>4.2835315999999998E-4</v>
      </c>
      <c r="CV912" s="284">
        <v>6.6544606000000002E-7</v>
      </c>
      <c r="CW912" s="284">
        <v>1.5027276E-6</v>
      </c>
      <c r="CX912"/>
      <c r="CY912" s="173"/>
      <c r="CZ912" s="272"/>
      <c r="DA912"/>
      <c r="DB912" s="247"/>
      <c r="DC912"/>
      <c r="DD912"/>
      <c r="DE912"/>
      <c r="DF912"/>
      <c r="DG912"/>
      <c r="DH912"/>
      <c r="DI912"/>
      <c r="DJ912"/>
      <c r="DK912"/>
      <c r="DL912"/>
    </row>
    <row r="913" spans="1:116" ht="14.4">
      <c r="A913" t="s">
        <v>2509</v>
      </c>
      <c r="B913" s="188" t="s">
        <v>319</v>
      </c>
      <c r="C913" s="151" t="str">
        <f t="shared" si="225"/>
        <v>A.130.03.095</v>
      </c>
      <c r="D913" s="54" t="s">
        <v>213</v>
      </c>
      <c r="E913" s="150" t="s">
        <v>352</v>
      </c>
      <c r="F913" s="153" t="str">
        <f t="shared" si="226"/>
        <v xml:space="preserve"> rPS - mechanical recycled in China - ex transport</v>
      </c>
      <c r="G913" s="154">
        <f t="shared" si="227"/>
        <v>0.37728180666666666</v>
      </c>
      <c r="H913"/>
      <c r="I913"/>
      <c r="J913" s="227">
        <f t="shared" si="202"/>
        <v>6.8715309237960001E-2</v>
      </c>
      <c r="K913"/>
      <c r="L913" s="280">
        <f t="shared" si="203"/>
        <v>9.4830171350000006E-3</v>
      </c>
      <c r="M913" s="280">
        <f t="shared" si="204"/>
        <v>2.0193899879600002E-3</v>
      </c>
      <c r="N913" s="281">
        <f t="shared" si="205"/>
        <v>6.2063111499999993E-4</v>
      </c>
      <c r="O913" s="280">
        <v>5.6592271E-2</v>
      </c>
      <c r="P913" s="286">
        <v>8.2255466000000005E-4</v>
      </c>
      <c r="Q913" s="219">
        <v>1.1228397000000001E-3</v>
      </c>
      <c r="R913" s="286">
        <v>4.7844614000000004E-3</v>
      </c>
      <c r="S913" s="219">
        <v>4.6746432000000001E-3</v>
      </c>
      <c r="T913" s="286">
        <v>1.2785767E-5</v>
      </c>
      <c r="U913" s="286">
        <v>1.1126768000000001E-5</v>
      </c>
      <c r="V913" s="286">
        <v>7.3438765000000003E-5</v>
      </c>
      <c r="W913" s="286">
        <v>5.5441025000000002E-5</v>
      </c>
      <c r="X913" s="219">
        <v>0</v>
      </c>
      <c r="Y913" s="219">
        <v>1.8390508999999999E-4</v>
      </c>
      <c r="Z913" s="286">
        <v>5.5686296000000002E-7</v>
      </c>
      <c r="AA913" s="219">
        <v>3.8128499999999998E-4</v>
      </c>
      <c r="AB913" s="219">
        <v>0</v>
      </c>
      <c r="AC913"/>
      <c r="AD913" s="227">
        <f t="shared" si="197"/>
        <v>5.6592271E-2</v>
      </c>
      <c r="AE913" s="227">
        <f t="shared" si="198"/>
        <v>1.150185026E-2</v>
      </c>
      <c r="AF913" s="227">
        <f t="shared" si="199"/>
        <v>2.4001181250000001E-3</v>
      </c>
      <c r="AG913" s="227">
        <f t="shared" si="200"/>
        <v>2.0193899879600002E-3</v>
      </c>
      <c r="AH913" s="227">
        <f t="shared" si="201"/>
        <v>2.3934611499999998E-4</v>
      </c>
      <c r="AI913"/>
      <c r="AJ913">
        <v>4.8453189999999999</v>
      </c>
      <c r="AK913" s="155">
        <v>4.6026271999999997</v>
      </c>
      <c r="AL913" s="155">
        <v>2.2845351999999999E-2</v>
      </c>
      <c r="AM913" s="155">
        <v>0</v>
      </c>
      <c r="AN913" s="155">
        <v>0.10457126</v>
      </c>
      <c r="AO913" s="155">
        <v>0.11085955</v>
      </c>
      <c r="AP913" s="155">
        <v>4.4155981999999998E-3</v>
      </c>
      <c r="AQ913"/>
      <c r="AR913" s="156">
        <v>6.6276594000000003E-3</v>
      </c>
      <c r="AS913" s="156">
        <v>6.1424540999999999E-3</v>
      </c>
      <c r="AT913" s="156">
        <v>2.9846024999999999E-4</v>
      </c>
      <c r="AU913" s="156">
        <v>1.8674507999999999E-4</v>
      </c>
      <c r="AV913" s="282">
        <f t="shared" si="213"/>
        <v>3.6825264758739998E-7</v>
      </c>
      <c r="AW913" s="282">
        <f t="shared" si="214"/>
        <v>1.103773146730465E-9</v>
      </c>
      <c r="AX913" s="283">
        <f t="shared" si="215"/>
        <v>2.6154772889200002E-2</v>
      </c>
      <c r="AY913" s="157">
        <v>3.5011752000000002E-7</v>
      </c>
      <c r="AZ913" s="157">
        <v>1.0563891E-9</v>
      </c>
      <c r="BA913" s="157">
        <v>2.8862057999999998E-14</v>
      </c>
      <c r="BB913" s="157">
        <v>0</v>
      </c>
      <c r="BC913" s="157">
        <v>0</v>
      </c>
      <c r="BD913" s="157">
        <v>1.2821106000000001E-10</v>
      </c>
      <c r="BE913" s="157">
        <v>1.7991947E-8</v>
      </c>
      <c r="BF913" s="157">
        <v>2.9238375E-11</v>
      </c>
      <c r="BG913" s="157">
        <v>1.7400747000000001E-11</v>
      </c>
      <c r="BH913" s="157">
        <v>7.0648999999999995E-13</v>
      </c>
      <c r="BI913" s="157">
        <v>2.6916499999999999E-15</v>
      </c>
      <c r="BJ913" s="157">
        <v>6.3415582E-15</v>
      </c>
      <c r="BK913" s="157">
        <v>4.4203525E-16</v>
      </c>
      <c r="BL913" s="157">
        <v>9.7429015000000005E-17</v>
      </c>
      <c r="BM913" s="157">
        <v>1.7631944E-12</v>
      </c>
      <c r="BN913" s="157">
        <v>1.3206333E-11</v>
      </c>
      <c r="BO913" s="157">
        <v>0</v>
      </c>
      <c r="BP913" s="157">
        <v>3.3248891999999999E-6</v>
      </c>
      <c r="BQ913" s="157">
        <v>2.6151448000000001E-2</v>
      </c>
      <c r="BR913" s="157">
        <v>0</v>
      </c>
      <c r="BS913" s="157">
        <v>0</v>
      </c>
      <c r="BT913" s="157">
        <v>0</v>
      </c>
      <c r="BU913"/>
      <c r="BV913" s="155">
        <v>2.1538644000000001E-5</v>
      </c>
      <c r="BW913" s="155">
        <v>1.1996600999999999E-7</v>
      </c>
      <c r="BX913" s="155">
        <v>1.0519617999999999E-5</v>
      </c>
      <c r="BY913" s="155">
        <v>1.0882881999999999E-8</v>
      </c>
      <c r="BZ913" s="155">
        <v>4.3181820000000004E-6</v>
      </c>
      <c r="CA913" s="155">
        <v>0</v>
      </c>
      <c r="CB913" s="155">
        <v>7.6671647999999997E-9</v>
      </c>
      <c r="CC913" s="155">
        <v>0</v>
      </c>
      <c r="CD913" s="155">
        <v>1.7776198E-8</v>
      </c>
      <c r="CE913" s="155">
        <v>1.6834341E-8</v>
      </c>
      <c r="CF913" s="155">
        <v>0</v>
      </c>
      <c r="CG913" s="155">
        <v>0</v>
      </c>
      <c r="CH913" s="155">
        <v>0</v>
      </c>
      <c r="CI913" s="155">
        <v>9.2236315E-7</v>
      </c>
      <c r="CJ913" s="155">
        <v>5.6053543000000004E-6</v>
      </c>
      <c r="CK913" s="155">
        <v>3.7289186999999999E-14</v>
      </c>
      <c r="CL913" s="155">
        <v>0</v>
      </c>
      <c r="CM913"/>
      <c r="CN913" s="284">
        <v>0</v>
      </c>
      <c r="CO913" s="284">
        <v>0.37728181</v>
      </c>
      <c r="CP913" s="285">
        <v>0</v>
      </c>
      <c r="CQ913" s="284">
        <v>8.2078996E-5</v>
      </c>
      <c r="CR913" s="284">
        <v>3.0292169000000001E-12</v>
      </c>
      <c r="CS913" s="284">
        <v>3.5320126000000001E-10</v>
      </c>
      <c r="CT913" s="284">
        <v>9.8705802000000002E-6</v>
      </c>
      <c r="CU913" s="284">
        <v>3.7109803999999999E-4</v>
      </c>
      <c r="CV913" s="284">
        <v>4.7387146E-7</v>
      </c>
      <c r="CW913" s="284">
        <v>9.1957956999999996E-7</v>
      </c>
      <c r="CX913"/>
      <c r="CY913" s="173"/>
      <c r="CZ913" s="272"/>
      <c r="DA913"/>
      <c r="DB913" s="247"/>
      <c r="DC913"/>
      <c r="DD913"/>
      <c r="DE913"/>
      <c r="DF913"/>
      <c r="DG913"/>
      <c r="DH913"/>
      <c r="DI913"/>
      <c r="DJ913"/>
      <c r="DK913"/>
      <c r="DL913"/>
    </row>
    <row r="914" spans="1:116" ht="14.4">
      <c r="A914" t="s">
        <v>2510</v>
      </c>
      <c r="B914" s="188" t="s">
        <v>319</v>
      </c>
      <c r="C914" s="151" t="str">
        <f t="shared" si="225"/>
        <v>A.130.03.096</v>
      </c>
      <c r="D914" s="54" t="s">
        <v>213</v>
      </c>
      <c r="E914" s="150" t="s">
        <v>352</v>
      </c>
      <c r="F914" s="153" t="str">
        <f t="shared" si="226"/>
        <v xml:space="preserve"> rPVC - mechanical recycled in China - ex transport</v>
      </c>
      <c r="G914" s="154">
        <f t="shared" si="227"/>
        <v>0.47372318666666663</v>
      </c>
      <c r="H914"/>
      <c r="I914"/>
      <c r="J914" s="227">
        <f t="shared" si="202"/>
        <v>8.609269453059E-2</v>
      </c>
      <c r="K914"/>
      <c r="L914" s="280">
        <f t="shared" si="203"/>
        <v>1.1286855004E-2</v>
      </c>
      <c r="M914" s="280">
        <f t="shared" si="204"/>
        <v>2.8674745565900003E-3</v>
      </c>
      <c r="N914" s="281">
        <f t="shared" si="205"/>
        <v>8.7988696999999989E-4</v>
      </c>
      <c r="O914" s="280">
        <v>7.1058477999999994E-2</v>
      </c>
      <c r="P914" s="219">
        <v>1.1318254000000001E-3</v>
      </c>
      <c r="Q914" s="219">
        <v>1.6181041E-3</v>
      </c>
      <c r="R914" s="219">
        <v>4.6777811000000002E-3</v>
      </c>
      <c r="S914" s="219">
        <v>6.5710873000000003E-3</v>
      </c>
      <c r="T914" s="286">
        <v>2.0311105E-5</v>
      </c>
      <c r="U914" s="286">
        <v>1.7675499000000001E-5</v>
      </c>
      <c r="V914" s="219">
        <v>1.1666044E-4</v>
      </c>
      <c r="W914" s="286">
        <v>7.2490609999999994E-5</v>
      </c>
      <c r="X914" s="219">
        <v>0</v>
      </c>
      <c r="Y914" s="219">
        <v>2.9214635999999999E-4</v>
      </c>
      <c r="Z914" s="286">
        <v>8.8461659000000001E-7</v>
      </c>
      <c r="AA914" s="219">
        <v>5.1524999999999997E-4</v>
      </c>
      <c r="AB914" s="219">
        <v>0</v>
      </c>
      <c r="AC914"/>
      <c r="AD914" s="227">
        <f t="shared" si="197"/>
        <v>7.1058477999999994E-2</v>
      </c>
      <c r="AE914" s="227">
        <f t="shared" si="198"/>
        <v>1.4153444943999999E-2</v>
      </c>
      <c r="AF914" s="227">
        <f t="shared" si="199"/>
        <v>3.3818399400000003E-3</v>
      </c>
      <c r="AG914" s="227">
        <f t="shared" si="200"/>
        <v>2.8674745565900003E-3</v>
      </c>
      <c r="AH914" s="227">
        <f t="shared" si="201"/>
        <v>3.6463696999999997E-4</v>
      </c>
      <c r="AI914"/>
      <c r="AJ914">
        <v>6.2345309999999996</v>
      </c>
      <c r="AK914" s="155">
        <v>5.9613034999999996</v>
      </c>
      <c r="AL914" s="155">
        <v>3.6291473999999997E-2</v>
      </c>
      <c r="AM914" s="155">
        <v>0</v>
      </c>
      <c r="AN914" s="155">
        <v>0.11015128</v>
      </c>
      <c r="AO914" s="155">
        <v>0.11977029</v>
      </c>
      <c r="AP914" s="155">
        <v>7.0144932000000002E-3</v>
      </c>
      <c r="AQ914"/>
      <c r="AR914" s="156">
        <v>8.3961009E-3</v>
      </c>
      <c r="AS914" s="156">
        <v>7.7468201999999998E-3</v>
      </c>
      <c r="AT914" s="156">
        <v>3.7308863999999998E-4</v>
      </c>
      <c r="AU914" s="156">
        <v>2.7619203000000002E-4</v>
      </c>
      <c r="AV914" s="282">
        <f t="shared" si="213"/>
        <v>4.6443766746319997E-7</v>
      </c>
      <c r="AW914" s="282">
        <f t="shared" si="214"/>
        <v>1.3797656480195203E-9</v>
      </c>
      <c r="AX914" s="283">
        <f t="shared" si="215"/>
        <v>3.8682357536300005E-2</v>
      </c>
      <c r="AY914" s="157">
        <v>4.3961511999999999E-7</v>
      </c>
      <c r="AZ914" s="157">
        <v>1.3264249E-9</v>
      </c>
      <c r="BA914" s="157">
        <v>3.6239823999999999E-14</v>
      </c>
      <c r="BB914" s="157">
        <v>0</v>
      </c>
      <c r="BC914" s="157">
        <v>0</v>
      </c>
      <c r="BD914" s="157">
        <v>1.253523E-10</v>
      </c>
      <c r="BE914" s="157">
        <v>2.4673414999999999E-8</v>
      </c>
      <c r="BF914" s="157">
        <v>2.8586440000000002E-11</v>
      </c>
      <c r="BG914" s="157">
        <v>2.3943220999999998E-11</v>
      </c>
      <c r="BH914" s="157">
        <v>7.6026000000000003E-13</v>
      </c>
      <c r="BI914" s="157">
        <v>3.6561999999999997E-15</v>
      </c>
      <c r="BJ914" s="157">
        <v>1.0074018000000001E-14</v>
      </c>
      <c r="BK914" s="157">
        <v>7.0220457000000002E-16</v>
      </c>
      <c r="BL914" s="157">
        <v>1.5477295000000001E-16</v>
      </c>
      <c r="BM914" s="157">
        <v>2.8009601999999999E-12</v>
      </c>
      <c r="BN914" s="157">
        <v>2.0979203E-11</v>
      </c>
      <c r="BO914" s="157">
        <v>0</v>
      </c>
      <c r="BP914" s="157">
        <v>4.6845362999999998E-6</v>
      </c>
      <c r="BQ914" s="157">
        <v>3.8677673000000003E-2</v>
      </c>
      <c r="BR914" s="157">
        <v>0</v>
      </c>
      <c r="BS914" s="157">
        <v>0</v>
      </c>
      <c r="BT914" s="157">
        <v>0</v>
      </c>
      <c r="BU914"/>
      <c r="BV914" s="155">
        <v>2.7694745000000001E-5</v>
      </c>
      <c r="BW914" s="155">
        <v>1.650718E-7</v>
      </c>
      <c r="BX914" s="155">
        <v>1.3208659000000001E-5</v>
      </c>
      <c r="BY914" s="155">
        <v>1.5896517999999999E-8</v>
      </c>
      <c r="BZ914" s="155">
        <v>6.0671664000000002E-6</v>
      </c>
      <c r="CA914" s="155">
        <v>0</v>
      </c>
      <c r="CB914" s="155">
        <v>5.4018660999999997E-9</v>
      </c>
      <c r="CC914" s="155">
        <v>0</v>
      </c>
      <c r="CD914" s="155">
        <v>2.8238759999999999E-8</v>
      </c>
      <c r="CE914" s="155">
        <v>2.2497803000000001E-8</v>
      </c>
      <c r="CF914" s="155">
        <v>0</v>
      </c>
      <c r="CG914" s="155">
        <v>0</v>
      </c>
      <c r="CH914" s="155">
        <v>0</v>
      </c>
      <c r="CI914" s="155">
        <v>9.0489858999999998E-7</v>
      </c>
      <c r="CJ914" s="155">
        <v>7.2769143000000004E-6</v>
      </c>
      <c r="CK914" s="155">
        <v>3.9477364000000001E-14</v>
      </c>
      <c r="CL914" s="155">
        <v>0</v>
      </c>
      <c r="CM914"/>
      <c r="CN914" s="284">
        <v>0</v>
      </c>
      <c r="CO914" s="284">
        <v>0.47372319000000002</v>
      </c>
      <c r="CP914" s="285">
        <v>0</v>
      </c>
      <c r="CQ914" s="284">
        <v>1.1293971999999999E-4</v>
      </c>
      <c r="CR914" s="284">
        <v>4.8121275000000002E-12</v>
      </c>
      <c r="CS914" s="284">
        <v>5.6108542999999998E-10</v>
      </c>
      <c r="CT914" s="284">
        <v>1.3449384E-5</v>
      </c>
      <c r="CU914" s="284">
        <v>5.8951573999999995E-4</v>
      </c>
      <c r="CV914" s="284">
        <v>5.0989024000000005E-7</v>
      </c>
      <c r="CW914" s="284">
        <v>1.2491100000000001E-6</v>
      </c>
      <c r="CX914"/>
      <c r="CY914" s="173"/>
      <c r="CZ914" s="272"/>
      <c r="DA914"/>
      <c r="DB914" s="247"/>
      <c r="DC914"/>
      <c r="DD914"/>
      <c r="DE914"/>
      <c r="DF914"/>
      <c r="DG914"/>
      <c r="DH914"/>
      <c r="DI914"/>
      <c r="DJ914"/>
      <c r="DK914"/>
      <c r="DL914"/>
    </row>
    <row r="915" spans="1:116" ht="14.4">
      <c r="A915" t="s">
        <v>2511</v>
      </c>
      <c r="B915" s="188" t="s">
        <v>319</v>
      </c>
      <c r="C915" s="151" t="str">
        <f t="shared" si="225"/>
        <v>A.130.03.101</v>
      </c>
      <c r="D915" s="54" t="s">
        <v>213</v>
      </c>
      <c r="E915" s="150" t="s">
        <v>352</v>
      </c>
      <c r="F915" s="153" t="str">
        <f t="shared" si="226"/>
        <v>average rPET/rPE/rPP - mechanical recycled in EU - ex transport</v>
      </c>
      <c r="G915" s="154">
        <f t="shared" si="227"/>
        <v>0.24839511333333333</v>
      </c>
      <c r="H915"/>
      <c r="I915"/>
      <c r="J915" s="227">
        <f t="shared" si="202"/>
        <v>5.6403121690920002E-2</v>
      </c>
      <c r="K915"/>
      <c r="L915" s="280">
        <f t="shared" si="203"/>
        <v>9.1255456980000003E-3</v>
      </c>
      <c r="M915" s="280">
        <f t="shared" si="204"/>
        <v>3.1951650229200003E-3</v>
      </c>
      <c r="N915" s="281">
        <f t="shared" si="205"/>
        <v>6.8231439699999999E-3</v>
      </c>
      <c r="O915" s="280">
        <v>3.7259266999999999E-2</v>
      </c>
      <c r="P915" s="286">
        <v>1.4379938999999999E-3</v>
      </c>
      <c r="Q915" s="219">
        <v>1.6631255000000001E-3</v>
      </c>
      <c r="R915" s="219">
        <v>3.6978711000000002E-3</v>
      </c>
      <c r="S915" s="219">
        <v>5.3972825000000004E-3</v>
      </c>
      <c r="T915" s="286">
        <v>1.6250344999999999E-5</v>
      </c>
      <c r="U915" s="286">
        <v>1.4141753E-5</v>
      </c>
      <c r="V915" s="286">
        <v>9.3337866E-5</v>
      </c>
      <c r="W915" s="219">
        <v>1.4406002E-4</v>
      </c>
      <c r="X915" s="219">
        <v>0</v>
      </c>
      <c r="Y915" s="219">
        <v>6.5850450999999999E-3</v>
      </c>
      <c r="Z915" s="286">
        <v>7.0775692000000003E-7</v>
      </c>
      <c r="AA915" s="286">
        <v>9.4038850000000002E-5</v>
      </c>
      <c r="AB915" s="219">
        <v>0</v>
      </c>
      <c r="AC915"/>
      <c r="AD915" s="227">
        <f t="shared" si="197"/>
        <v>3.7259266999999999E-2</v>
      </c>
      <c r="AE915" s="227">
        <f t="shared" si="198"/>
        <v>1.2320002964E-2</v>
      </c>
      <c r="AF915" s="227">
        <f t="shared" si="199"/>
        <v>3.2884961160000001E-3</v>
      </c>
      <c r="AG915" s="227">
        <f t="shared" si="200"/>
        <v>3.1951650229200003E-3</v>
      </c>
      <c r="AH915" s="227">
        <f t="shared" si="201"/>
        <v>6.7291051199999995E-3</v>
      </c>
      <c r="AI915"/>
      <c r="AJ915">
        <v>5.0827654999999998</v>
      </c>
      <c r="AK915" s="155">
        <v>3.5095372</v>
      </c>
      <c r="AL915" s="155">
        <v>0.90897936000000001</v>
      </c>
      <c r="AM915" s="155">
        <v>0</v>
      </c>
      <c r="AN915" s="155">
        <v>0.21184622</v>
      </c>
      <c r="AO915" s="155">
        <v>0.30951518</v>
      </c>
      <c r="AP915" s="155">
        <v>0.14288761</v>
      </c>
      <c r="AQ915"/>
      <c r="AR915" s="156">
        <v>4.7791656000000004E-3</v>
      </c>
      <c r="AS915" s="156">
        <v>4.3526561000000004E-3</v>
      </c>
      <c r="AT915" s="156">
        <v>2.0261275E-4</v>
      </c>
      <c r="AU915" s="156">
        <v>2.2389668000000001E-4</v>
      </c>
      <c r="AV915" s="282">
        <f t="shared" si="213"/>
        <v>2.6095060412070001E-7</v>
      </c>
      <c r="AW915" s="282">
        <f t="shared" si="214"/>
        <v>7.4930750405246008E-10</v>
      </c>
      <c r="AX915" s="283">
        <f t="shared" si="215"/>
        <v>3.1358078863000002E-2</v>
      </c>
      <c r="AY915" s="157">
        <v>2.3051066E-7</v>
      </c>
      <c r="AZ915" s="157">
        <v>6.9550631000000001E-10</v>
      </c>
      <c r="BA915" s="157">
        <v>1.9002226000000001E-14</v>
      </c>
      <c r="BB915" s="157">
        <v>0</v>
      </c>
      <c r="BC915" s="157">
        <v>0</v>
      </c>
      <c r="BD915" s="157">
        <v>9.9093279000000003E-11</v>
      </c>
      <c r="BE915" s="157">
        <v>3.0321824999999999E-8</v>
      </c>
      <c r="BF915" s="157">
        <v>2.2598101000000001E-11</v>
      </c>
      <c r="BG915" s="157">
        <v>3.0420067000000003E-11</v>
      </c>
      <c r="BH915" s="157">
        <v>7.5204690000000004E-13</v>
      </c>
      <c r="BI915" s="157">
        <v>3.2313434999999999E-15</v>
      </c>
      <c r="BJ915" s="157">
        <v>8.0599393000000007E-15</v>
      </c>
      <c r="BK915" s="157">
        <v>5.6181416999999999E-16</v>
      </c>
      <c r="BL915" s="157">
        <v>1.2382949E-16</v>
      </c>
      <c r="BM915" s="157">
        <v>2.2409697000000001E-12</v>
      </c>
      <c r="BN915" s="157">
        <v>1.6784872E-11</v>
      </c>
      <c r="BO915" s="157">
        <v>0</v>
      </c>
      <c r="BP915" s="157">
        <v>1.6207863E-5</v>
      </c>
      <c r="BQ915" s="157">
        <v>3.1341871E-2</v>
      </c>
      <c r="BR915" s="157">
        <v>0</v>
      </c>
      <c r="BS915" s="157">
        <v>0</v>
      </c>
      <c r="BT915" s="157">
        <v>0</v>
      </c>
      <c r="BU915"/>
      <c r="BV915" s="155">
        <v>1.8369803E-5</v>
      </c>
      <c r="BW915" s="155">
        <v>2.0972514000000001E-7</v>
      </c>
      <c r="BX915" s="155">
        <v>6.9259148000000004E-6</v>
      </c>
      <c r="BY915" s="155">
        <v>1.2697213E-8</v>
      </c>
      <c r="BZ915" s="155">
        <v>5.0440375000000004E-6</v>
      </c>
      <c r="CA915" s="155">
        <v>0</v>
      </c>
      <c r="CB915" s="155">
        <v>7.6479968000000007E-9</v>
      </c>
      <c r="CC915" s="155">
        <v>0</v>
      </c>
      <c r="CD915" s="155">
        <v>2.2593039999999999E-8</v>
      </c>
      <c r="CE915" s="155">
        <v>1.7935011000000002E-8</v>
      </c>
      <c r="CF915" s="155">
        <v>0</v>
      </c>
      <c r="CG915" s="155">
        <v>0</v>
      </c>
      <c r="CH915" s="155">
        <v>0</v>
      </c>
      <c r="CI915" s="155">
        <v>7.2048206999999999E-7</v>
      </c>
      <c r="CJ915" s="155">
        <v>5.4087700000000002E-6</v>
      </c>
      <c r="CK915" s="155">
        <v>1.4072243000000001E-13</v>
      </c>
      <c r="CL915" s="155">
        <v>0</v>
      </c>
      <c r="CM915"/>
      <c r="CN915" s="284">
        <v>0</v>
      </c>
      <c r="CO915" s="284">
        <v>0.24839511</v>
      </c>
      <c r="CP915" s="285">
        <v>0</v>
      </c>
      <c r="CQ915" s="284">
        <v>1.4349088E-4</v>
      </c>
      <c r="CR915" s="284">
        <v>3.8500482000000003E-12</v>
      </c>
      <c r="CS915" s="284">
        <v>4.4890871E-10</v>
      </c>
      <c r="CT915" s="284">
        <v>1.5456459000000001E-5</v>
      </c>
      <c r="CU915" s="284">
        <v>4.7165500000000002E-4</v>
      </c>
      <c r="CV915" s="284">
        <v>5.0441986000000003E-7</v>
      </c>
      <c r="CW915" s="284">
        <v>1.1039612999999999E-6</v>
      </c>
      <c r="CX915"/>
      <c r="CY915" s="173"/>
      <c r="CZ915" s="272"/>
      <c r="DA915"/>
      <c r="DB915" s="247"/>
      <c r="DC915"/>
      <c r="DD915"/>
      <c r="DE915"/>
      <c r="DF915"/>
      <c r="DG915"/>
      <c r="DH915"/>
      <c r="DI915"/>
      <c r="DJ915"/>
      <c r="DK915"/>
      <c r="DL915"/>
    </row>
    <row r="916" spans="1:116" ht="14.4">
      <c r="A916" t="s">
        <v>2512</v>
      </c>
      <c r="B916" s="188" t="s">
        <v>319</v>
      </c>
      <c r="C916" s="151" t="str">
        <f t="shared" si="225"/>
        <v>A.130.03.102</v>
      </c>
      <c r="D916" s="54" t="s">
        <v>213</v>
      </c>
      <c r="E916" s="150" t="s">
        <v>352</v>
      </c>
      <c r="F916" s="153" t="str">
        <f t="shared" si="226"/>
        <v xml:space="preserve"> rPVC - mechanical recycled in EU - ex transport</v>
      </c>
      <c r="G916" s="154">
        <f t="shared" si="227"/>
        <v>0.29790598000000001</v>
      </c>
      <c r="H916"/>
      <c r="I916"/>
      <c r="J916" s="227">
        <f t="shared" si="202"/>
        <v>6.709653669059E-2</v>
      </c>
      <c r="K916"/>
      <c r="L916" s="280">
        <f t="shared" si="203"/>
        <v>1.1615853704E-2</v>
      </c>
      <c r="M916" s="280">
        <f t="shared" si="204"/>
        <v>3.68409075659E-3</v>
      </c>
      <c r="N916" s="281">
        <f t="shared" si="205"/>
        <v>7.1106952300000002E-3</v>
      </c>
      <c r="O916" s="280">
        <v>4.4685897000000002E-2</v>
      </c>
      <c r="P916" s="286">
        <v>1.6234712999999999E-3</v>
      </c>
      <c r="Q916" s="219">
        <v>1.9430744000000001E-3</v>
      </c>
      <c r="R916" s="286">
        <v>4.9621706999999999E-3</v>
      </c>
      <c r="S916" s="219">
        <v>6.6156964E-3</v>
      </c>
      <c r="T916" s="286">
        <v>2.0311105E-5</v>
      </c>
      <c r="U916" s="286">
        <v>1.7675499000000001E-5</v>
      </c>
      <c r="V916" s="219">
        <v>1.1666044E-4</v>
      </c>
      <c r="W916" s="219">
        <v>1.5611233000000001E-4</v>
      </c>
      <c r="X916" s="219">
        <v>0</v>
      </c>
      <c r="Y916" s="219">
        <v>6.8400828999999998E-3</v>
      </c>
      <c r="Z916" s="286">
        <v>8.8461659000000001E-7</v>
      </c>
      <c r="AA916" s="219">
        <v>1.145E-4</v>
      </c>
      <c r="AB916" s="219">
        <v>0</v>
      </c>
      <c r="AC916"/>
      <c r="AD916" s="227">
        <f t="shared" si="197"/>
        <v>4.4685897000000002E-2</v>
      </c>
      <c r="AE916" s="227">
        <f t="shared" si="198"/>
        <v>1.5299059843999999E-2</v>
      </c>
      <c r="AF916" s="227">
        <f t="shared" si="199"/>
        <v>3.79770614E-3</v>
      </c>
      <c r="AG916" s="227">
        <f t="shared" si="200"/>
        <v>3.68409075659E-3</v>
      </c>
      <c r="AH916" s="227">
        <f t="shared" si="201"/>
        <v>6.9961952300000001E-3</v>
      </c>
      <c r="AI916"/>
      <c r="AJ916">
        <v>5.8529574000000002</v>
      </c>
      <c r="AK916" s="155">
        <v>4.2199603999999997</v>
      </c>
      <c r="AL916" s="155">
        <v>0.94347713</v>
      </c>
      <c r="AM916" s="155">
        <v>0</v>
      </c>
      <c r="AN916" s="155">
        <v>0.21936185999999999</v>
      </c>
      <c r="AO916" s="155">
        <v>0.32161804999999999</v>
      </c>
      <c r="AP916" s="155">
        <v>0.14853991</v>
      </c>
      <c r="AQ916"/>
      <c r="AR916" s="156">
        <v>5.7018219E-3</v>
      </c>
      <c r="AS916" s="156">
        <v>5.1860689999999997E-3</v>
      </c>
      <c r="AT916" s="156">
        <v>2.4325251999999999E-4</v>
      </c>
      <c r="AU916" s="156">
        <v>2.7250042000000001E-4</v>
      </c>
      <c r="AV916" s="282">
        <f t="shared" si="213"/>
        <v>3.1091540636319999E-7</v>
      </c>
      <c r="AW916" s="282">
        <f t="shared" si="214"/>
        <v>8.9960250700252006E-10</v>
      </c>
      <c r="AX916" s="283">
        <f t="shared" si="215"/>
        <v>3.8165325485999997E-2</v>
      </c>
      <c r="AY916" s="157">
        <v>2.7645674999999999E-7</v>
      </c>
      <c r="AZ916" s="157">
        <v>8.3413674000000003E-10</v>
      </c>
      <c r="BA916" s="157">
        <v>2.2789807E-14</v>
      </c>
      <c r="BB916" s="157">
        <v>0</v>
      </c>
      <c r="BC916" s="157">
        <v>0</v>
      </c>
      <c r="BD916" s="157">
        <v>1.3297319999999999E-10</v>
      </c>
      <c r="BE916" s="157">
        <v>3.4301902999999997E-8</v>
      </c>
      <c r="BF916" s="157">
        <v>3.0324376999999998E-11</v>
      </c>
      <c r="BG916" s="157">
        <v>3.4343753000000003E-11</v>
      </c>
      <c r="BH916" s="157">
        <v>7.6026000000000003E-13</v>
      </c>
      <c r="BI916" s="157">
        <v>3.6561999999999997E-15</v>
      </c>
      <c r="BJ916" s="157">
        <v>1.0074018000000001E-14</v>
      </c>
      <c r="BK916" s="157">
        <v>7.0220457000000002E-16</v>
      </c>
      <c r="BL916" s="157">
        <v>1.5477295000000001E-16</v>
      </c>
      <c r="BM916" s="157">
        <v>2.8009601999999999E-12</v>
      </c>
      <c r="BN916" s="157">
        <v>2.0979203E-11</v>
      </c>
      <c r="BO916" s="157">
        <v>0</v>
      </c>
      <c r="BP916" s="157">
        <v>1.7334486E-5</v>
      </c>
      <c r="BQ916" s="157">
        <v>3.8147990999999999E-2</v>
      </c>
      <c r="BR916" s="157">
        <v>0</v>
      </c>
      <c r="BS916" s="157">
        <v>0</v>
      </c>
      <c r="BT916" s="157">
        <v>0</v>
      </c>
      <c r="BU916"/>
      <c r="BV916" s="155">
        <v>2.2063427E-5</v>
      </c>
      <c r="BW916" s="155">
        <v>2.3677621E-7</v>
      </c>
      <c r="BX916" s="155">
        <v>8.3064092000000001E-6</v>
      </c>
      <c r="BY916" s="155">
        <v>1.6031911999999999E-8</v>
      </c>
      <c r="BZ916" s="155">
        <v>6.1661605999999997E-6</v>
      </c>
      <c r="CA916" s="155">
        <v>0</v>
      </c>
      <c r="CB916" s="155">
        <v>5.4018660999999997E-9</v>
      </c>
      <c r="CC916" s="155">
        <v>0</v>
      </c>
      <c r="CD916" s="155">
        <v>2.8238759999999999E-8</v>
      </c>
      <c r="CE916" s="155">
        <v>2.2910826E-8</v>
      </c>
      <c r="CF916" s="155">
        <v>0</v>
      </c>
      <c r="CG916" s="155">
        <v>0</v>
      </c>
      <c r="CH916" s="155">
        <v>0</v>
      </c>
      <c r="CI916" s="155">
        <v>9.6391577000000003E-7</v>
      </c>
      <c r="CJ916" s="155">
        <v>6.3175819000000003E-6</v>
      </c>
      <c r="CK916" s="155">
        <v>1.4552008999999999E-13</v>
      </c>
      <c r="CL916" s="155">
        <v>0</v>
      </c>
      <c r="CM916"/>
      <c r="CN916" s="284">
        <v>0</v>
      </c>
      <c r="CO916" s="284">
        <v>0.29790598000000001</v>
      </c>
      <c r="CP916" s="285">
        <v>0</v>
      </c>
      <c r="CQ916" s="284">
        <v>1.6199884000000001E-4</v>
      </c>
      <c r="CR916" s="284">
        <v>4.8121275000000002E-12</v>
      </c>
      <c r="CS916" s="284">
        <v>5.6108542999999998E-10</v>
      </c>
      <c r="CT916" s="284">
        <v>1.7559886999999999E-5</v>
      </c>
      <c r="CU916" s="284">
        <v>5.8951573999999995E-4</v>
      </c>
      <c r="CV916" s="284">
        <v>5.0989024000000005E-7</v>
      </c>
      <c r="CW916" s="284">
        <v>1.2491100000000001E-6</v>
      </c>
      <c r="CX916"/>
      <c r="CY916" s="173"/>
      <c r="CZ916" s="272"/>
      <c r="DA916"/>
      <c r="DB916" s="247"/>
      <c r="DC916"/>
      <c r="DD916"/>
      <c r="DE916"/>
      <c r="DF916"/>
      <c r="DG916"/>
      <c r="DH916"/>
      <c r="DI916"/>
      <c r="DJ916"/>
      <c r="DK916"/>
      <c r="DL916"/>
    </row>
    <row r="917" spans="1:116" ht="14.4">
      <c r="A917" t="s">
        <v>888</v>
      </c>
      <c r="B917" s="188" t="s">
        <v>319</v>
      </c>
      <c r="C917" s="151" t="str">
        <f t="shared" si="225"/>
        <v>A.130.03.103</v>
      </c>
      <c r="D917" s="54" t="s">
        <v>213</v>
      </c>
      <c r="E917" s="150" t="s">
        <v>352</v>
      </c>
      <c r="F917" s="153" t="str">
        <f t="shared" si="226"/>
        <v>ABS (Acrylonitrile butadiene styrene) chemical upcycled</v>
      </c>
      <c r="G917" s="154">
        <f t="shared" si="227"/>
        <v>2.4765932000000004</v>
      </c>
      <c r="H917"/>
      <c r="I917"/>
      <c r="J917" s="227">
        <f t="shared" si="202"/>
        <v>0.53748598458114594</v>
      </c>
      <c r="K917"/>
      <c r="L917" s="280">
        <f t="shared" si="203"/>
        <v>4.5445226560000003E-2</v>
      </c>
      <c r="M917" s="280">
        <f t="shared" si="204"/>
        <v>0.12195629537599999</v>
      </c>
      <c r="N917" s="281">
        <f t="shared" si="205"/>
        <v>-1.40451735485402E-3</v>
      </c>
      <c r="O917" s="280">
        <v>0.37148898000000002</v>
      </c>
      <c r="P917" s="286">
        <v>2.6243120000000002E-2</v>
      </c>
      <c r="Q917" s="219">
        <v>-3.3355381999999999E-3</v>
      </c>
      <c r="R917" s="286">
        <v>2.9078762000000001E-2</v>
      </c>
      <c r="S917" s="219">
        <v>6.8412548999999996E-3</v>
      </c>
      <c r="T917" s="219">
        <v>9.0261425999999998E-4</v>
      </c>
      <c r="U917" s="219">
        <v>8.6225954000000004E-3</v>
      </c>
      <c r="V917" s="219">
        <v>9.7654041999999996E-2</v>
      </c>
      <c r="W917" s="286">
        <v>-5.9740278000000001E-5</v>
      </c>
      <c r="X917" s="219">
        <v>1.3576323E-3</v>
      </c>
      <c r="Y917" s="219">
        <v>3.828456E-3</v>
      </c>
      <c r="Z917" s="286">
        <v>3.7039275999999997E-5</v>
      </c>
      <c r="AA917" s="219">
        <v>-5.1732330999999998E-3</v>
      </c>
      <c r="AB917" s="286">
        <v>2.3145980000000002E-11</v>
      </c>
      <c r="AC917"/>
      <c r="AD917" s="227">
        <f t="shared" ref="AD917:AD982" si="228">O917</f>
        <v>0.37148898000000002</v>
      </c>
      <c r="AE917" s="227">
        <f t="shared" ref="AE917:AE982" si="229">P917+Q917+R917+S917+T917+U917+V917</f>
        <v>0.16600685035999999</v>
      </c>
      <c r="AF917" s="227">
        <f t="shared" ref="AF917:AF982" si="230">P917+Q917+V917+AA917</f>
        <v>0.1153883907</v>
      </c>
      <c r="AG917" s="227">
        <f t="shared" ref="AG917:AG982" si="231">Z917+P917+Q917+V917+X917</f>
        <v>0.121956295376</v>
      </c>
      <c r="AH917" s="227">
        <f t="shared" ref="AH917:AH982" si="232">W917+Y917+AB917</f>
        <v>3.7687157451459798E-3</v>
      </c>
      <c r="AI917"/>
      <c r="AJ917">
        <v>46.014122999999998</v>
      </c>
      <c r="AK917" s="155">
        <v>46.279578000000001</v>
      </c>
      <c r="AL917" s="155">
        <v>-0.29712643999999999</v>
      </c>
      <c r="AM917" s="155">
        <v>0</v>
      </c>
      <c r="AN917" s="155">
        <v>6.1213317000000003E-2</v>
      </c>
      <c r="AO917" s="155">
        <v>2.6446394000000002E-2</v>
      </c>
      <c r="AP917" s="155">
        <v>-5.5989018000000002E-2</v>
      </c>
      <c r="AQ917"/>
      <c r="AR917" s="156">
        <v>5.3516000000000001E-2</v>
      </c>
      <c r="AS917" s="156">
        <v>4.8133128999999997E-2</v>
      </c>
      <c r="AT917" s="156">
        <v>2.0800539E-3</v>
      </c>
      <c r="AU917" s="156">
        <v>3.3028171E-3</v>
      </c>
      <c r="AV917" s="282">
        <f t="shared" si="213"/>
        <v>2.8856792308891E-6</v>
      </c>
      <c r="AW917" s="282">
        <f t="shared" si="214"/>
        <v>7.6925071515005278E-9</v>
      </c>
      <c r="AX917" s="283">
        <f t="shared" si="215"/>
        <v>0.46257942352690001</v>
      </c>
      <c r="AY917" s="157">
        <v>2.2982985000000002E-6</v>
      </c>
      <c r="AZ917" s="157">
        <v>6.9345204999999999E-9</v>
      </c>
      <c r="BA917" s="157">
        <v>1.89461E-13</v>
      </c>
      <c r="BB917" s="157">
        <v>3.2702991000000002E-12</v>
      </c>
      <c r="BC917" s="157">
        <v>0</v>
      </c>
      <c r="BD917" s="157">
        <v>8.6382019000000004E-10</v>
      </c>
      <c r="BE917" s="157">
        <v>5.6967350999999997E-7</v>
      </c>
      <c r="BF917" s="157">
        <v>1.8809153000000001E-10</v>
      </c>
      <c r="BG917" s="157">
        <v>5.6327356E-10</v>
      </c>
      <c r="BH917" s="157">
        <v>4.3173454999999997E-14</v>
      </c>
      <c r="BI917" s="157">
        <v>5.5479385999999998E-16</v>
      </c>
      <c r="BJ917" s="157">
        <v>4.9123923000000004E-12</v>
      </c>
      <c r="BK917" s="157">
        <v>5.8655400000000005E-13</v>
      </c>
      <c r="BL917" s="157">
        <v>1.1179112999999999E-13</v>
      </c>
      <c r="BM917" s="157">
        <v>4.0931039999999998E-10</v>
      </c>
      <c r="BN917" s="157">
        <v>1.6302948E-8</v>
      </c>
      <c r="BO917" s="157">
        <v>3.1269061999999999E-20</v>
      </c>
      <c r="BP917" s="157">
        <v>-5.0864730999999997E-6</v>
      </c>
      <c r="BQ917" s="157">
        <v>0.46258451</v>
      </c>
      <c r="BR917" s="157">
        <v>1.2787200000000001E-10</v>
      </c>
      <c r="BS917" s="157">
        <v>7.7760000000000004E-13</v>
      </c>
      <c r="BT917" s="157">
        <v>3.4790400000000002E-17</v>
      </c>
      <c r="BU917"/>
      <c r="BV917" s="155">
        <v>1.6536984000000001E-4</v>
      </c>
      <c r="BW917" s="155">
        <v>3.9173413000000001E-6</v>
      </c>
      <c r="BX917" s="155">
        <v>6.9053988999999996E-5</v>
      </c>
      <c r="BY917" s="155">
        <v>1.1454121E-5</v>
      </c>
      <c r="BZ917" s="155">
        <v>8.0670026999999992E-6</v>
      </c>
      <c r="CA917" s="155">
        <v>6.7303286999999999E-8</v>
      </c>
      <c r="CB917" s="155">
        <v>1.0742442999999999E-9</v>
      </c>
      <c r="CC917" s="155">
        <v>1.0136382E-7</v>
      </c>
      <c r="CD917" s="155">
        <v>1.7356926999999999E-6</v>
      </c>
      <c r="CE917" s="155">
        <v>9.1020655999999994E-6</v>
      </c>
      <c r="CF917" s="155">
        <v>0</v>
      </c>
      <c r="CG917" s="155">
        <v>6.9147542999999996E-17</v>
      </c>
      <c r="CH917" s="155">
        <v>5.6617739000000005E-13</v>
      </c>
      <c r="CI917" s="155">
        <v>5.8067746000000002E-6</v>
      </c>
      <c r="CJ917" s="155">
        <v>5.6032014E-5</v>
      </c>
      <c r="CK917" s="155">
        <v>1.2740208E-8</v>
      </c>
      <c r="CL917" s="155">
        <v>1.8356957E-8</v>
      </c>
      <c r="CM917"/>
      <c r="CN917" s="284">
        <v>4.7922025999999998E-13</v>
      </c>
      <c r="CO917" s="284">
        <v>2.4766015000000001</v>
      </c>
      <c r="CP917" s="285">
        <v>2.7935554999999998E-3</v>
      </c>
      <c r="CQ917" s="284">
        <v>2.6955047999999999E-3</v>
      </c>
      <c r="CR917" s="284">
        <v>2.2971177000000001E-9</v>
      </c>
      <c r="CS917" s="284">
        <v>2.8264095E-7</v>
      </c>
      <c r="CT917" s="284">
        <v>2.9693474000000002E-4</v>
      </c>
      <c r="CU917" s="284">
        <v>0.49034538999999999</v>
      </c>
      <c r="CV917" s="284">
        <v>2.8892415999999999E-8</v>
      </c>
      <c r="CW917" s="284">
        <v>2.3675736999999999E-5</v>
      </c>
      <c r="CX917"/>
      <c r="CY917" s="173"/>
      <c r="CZ917" s="272"/>
      <c r="DA917"/>
      <c r="DB917" s="247"/>
      <c r="DC917"/>
      <c r="DD917"/>
      <c r="DE917"/>
      <c r="DF917"/>
      <c r="DG917"/>
      <c r="DH917"/>
      <c r="DI917"/>
      <c r="DJ917"/>
      <c r="DK917"/>
      <c r="DL917"/>
    </row>
    <row r="918" spans="1:116" ht="14.4">
      <c r="A918" t="s">
        <v>1750</v>
      </c>
      <c r="B918" s="188" t="s">
        <v>319</v>
      </c>
      <c r="C918" s="151" t="str">
        <f t="shared" si="225"/>
        <v>A.130.03.104</v>
      </c>
      <c r="D918" s="54" t="s">
        <v>213</v>
      </c>
      <c r="E918" s="150" t="s">
        <v>352</v>
      </c>
      <c r="F918" s="153" t="str">
        <f t="shared" si="226"/>
        <v>CA (Cellelose Acetate tetra) chemical upcycled</v>
      </c>
      <c r="G918" s="154">
        <f t="shared" si="227"/>
        <v>4.5957951333333336</v>
      </c>
      <c r="H918"/>
      <c r="I918"/>
      <c r="J918" s="227">
        <f t="shared" si="202"/>
        <v>0.88269176083000001</v>
      </c>
      <c r="K918"/>
      <c r="L918" s="280">
        <f t="shared" si="203"/>
        <v>4.9678722620000004E-2</v>
      </c>
      <c r="M918" s="280">
        <f t="shared" si="204"/>
        <v>7.2692074009999996E-2</v>
      </c>
      <c r="N918" s="281">
        <f t="shared" si="205"/>
        <v>7.0951694199999998E-2</v>
      </c>
      <c r="O918" s="280">
        <v>0.68936927000000003</v>
      </c>
      <c r="P918" s="219">
        <v>2.7376960999999998E-2</v>
      </c>
      <c r="Q918" s="219">
        <v>4.1134579999999997E-2</v>
      </c>
      <c r="R918" s="219">
        <v>4.2009996000000001E-2</v>
      </c>
      <c r="S918" s="219">
        <v>5.8753401999999998E-3</v>
      </c>
      <c r="T918" s="219">
        <v>5.7765151999999997E-4</v>
      </c>
      <c r="U918" s="219">
        <v>1.2157349000000001E-3</v>
      </c>
      <c r="V918" s="219">
        <v>3.7561650000000001E-3</v>
      </c>
      <c r="W918" s="219">
        <v>1.8713766000000001E-3</v>
      </c>
      <c r="X918" s="219">
        <v>2.6540636000000001E-4</v>
      </c>
      <c r="Y918" s="219">
        <v>5.4384442999999998E-2</v>
      </c>
      <c r="Z918" s="219">
        <v>1.5896165E-4</v>
      </c>
      <c r="AA918" s="219">
        <v>1.4313256999999999E-2</v>
      </c>
      <c r="AB918" s="219">
        <v>3.8261760000000001E-4</v>
      </c>
      <c r="AC918"/>
      <c r="AD918" s="227">
        <f t="shared" si="228"/>
        <v>0.68936927000000003</v>
      </c>
      <c r="AE918" s="227">
        <f t="shared" si="229"/>
        <v>0.12194642862000001</v>
      </c>
      <c r="AF918" s="227">
        <f t="shared" si="230"/>
        <v>8.6580962999999997E-2</v>
      </c>
      <c r="AG918" s="227">
        <f t="shared" si="231"/>
        <v>7.2692074009999996E-2</v>
      </c>
      <c r="AH918" s="227">
        <f t="shared" si="232"/>
        <v>5.6638437200000002E-2</v>
      </c>
      <c r="AI918"/>
      <c r="AJ918">
        <v>118.49108</v>
      </c>
      <c r="AK918" s="155">
        <v>111.1504</v>
      </c>
      <c r="AL918" s="155">
        <v>4.0399189</v>
      </c>
      <c r="AM918" s="155">
        <v>0</v>
      </c>
      <c r="AN918" s="155">
        <v>0.88945171000000001</v>
      </c>
      <c r="AO918" s="155">
        <v>1.6080481</v>
      </c>
      <c r="AP918" s="155">
        <v>0.8032608</v>
      </c>
      <c r="AQ918"/>
      <c r="AR918" s="156">
        <v>9.2943464000000003E-2</v>
      </c>
      <c r="AS918" s="156">
        <v>8.1614043999999997E-2</v>
      </c>
      <c r="AT918" s="156">
        <v>3.7318089E-3</v>
      </c>
      <c r="AU918" s="156">
        <v>7.5976103999999996E-3</v>
      </c>
      <c r="AV918" s="282">
        <f t="shared" si="213"/>
        <v>4.8929283384460402E-6</v>
      </c>
      <c r="AW918" s="282">
        <f t="shared" si="214"/>
        <v>1.380106860919566E-8</v>
      </c>
      <c r="AX918" s="283">
        <f t="shared" si="215"/>
        <v>1.06409104134</v>
      </c>
      <c r="AY918" s="157">
        <v>4.2652783000000001E-6</v>
      </c>
      <c r="AZ918" s="157">
        <v>1.2869388999999999E-8</v>
      </c>
      <c r="BA918" s="157">
        <v>3.5160946000000002E-13</v>
      </c>
      <c r="BB918" s="157">
        <v>8.1009104000000005E-13</v>
      </c>
      <c r="BC918" s="157">
        <v>0</v>
      </c>
      <c r="BD918" s="157">
        <v>1.5143455000000001E-9</v>
      </c>
      <c r="BE918" s="157">
        <v>6.1924720000000005E-7</v>
      </c>
      <c r="BF918" s="157">
        <v>3.0391722999999999E-10</v>
      </c>
      <c r="BG918" s="157">
        <v>6.1929742000000001E-10</v>
      </c>
      <c r="BH918" s="157">
        <v>2.9976919999999999E-12</v>
      </c>
      <c r="BI918" s="157">
        <v>1.0960596E-16</v>
      </c>
      <c r="BJ918" s="157">
        <v>2.4505767E-12</v>
      </c>
      <c r="BK918" s="157">
        <v>2.3637440000000001E-12</v>
      </c>
      <c r="BL918" s="157">
        <v>2.9126558999999998E-13</v>
      </c>
      <c r="BM918" s="157">
        <v>8.0792154999999996E-11</v>
      </c>
      <c r="BN918" s="157">
        <v>6.8068907000000001E-9</v>
      </c>
      <c r="BO918" s="157">
        <v>9.9618396999999994E-15</v>
      </c>
      <c r="BP918" s="157">
        <v>1.5264133999999999E-4</v>
      </c>
      <c r="BQ918" s="157">
        <v>1.0639384000000001</v>
      </c>
      <c r="BR918" s="157">
        <v>0</v>
      </c>
      <c r="BS918" s="157">
        <v>0</v>
      </c>
      <c r="BT918" s="157">
        <v>0</v>
      </c>
      <c r="BU918"/>
      <c r="BV918" s="155">
        <v>2.9250370999999998E-4</v>
      </c>
      <c r="BW918" s="155">
        <v>4.4276910000000004E-6</v>
      </c>
      <c r="BX918" s="155">
        <v>1.2814295999999999E-4</v>
      </c>
      <c r="BY918" s="155">
        <v>4.5854545E-7</v>
      </c>
      <c r="BZ918" s="155">
        <v>8.4092152E-6</v>
      </c>
      <c r="CA918" s="155">
        <v>3.1092338000000001E-7</v>
      </c>
      <c r="CB918" s="155">
        <v>2.1000625E-10</v>
      </c>
      <c r="CC918" s="155">
        <v>4.7175548999999998E-7</v>
      </c>
      <c r="CD918" s="155">
        <v>8.3622662999999997E-7</v>
      </c>
      <c r="CE918" s="155">
        <v>9.7947052999999993E-7</v>
      </c>
      <c r="CF918" s="155">
        <v>0</v>
      </c>
      <c r="CG918" s="155">
        <v>2.2029338E-11</v>
      </c>
      <c r="CH918" s="155">
        <v>3.2502565000000002E-10</v>
      </c>
      <c r="CI918" s="155">
        <v>8.2895778999999992E-6</v>
      </c>
      <c r="CJ918" s="155">
        <v>1.4017428000000001E-4</v>
      </c>
      <c r="CK918" s="155">
        <v>2.5043290999999999E-9</v>
      </c>
      <c r="CL918" s="155">
        <v>0</v>
      </c>
      <c r="CM918"/>
      <c r="CN918" s="284">
        <v>2.7401236999999998E-10</v>
      </c>
      <c r="CO918" s="284">
        <v>4.5954819000000002</v>
      </c>
      <c r="CP918" s="285">
        <v>1.4424444999999999E-2</v>
      </c>
      <c r="CQ918" s="284">
        <v>3.1006506000000001E-3</v>
      </c>
      <c r="CR918" s="284">
        <v>7.1210326000000002E-9</v>
      </c>
      <c r="CS918" s="284">
        <v>4.0786502999999997E-8</v>
      </c>
      <c r="CT918" s="284">
        <v>3.0256664999999999E-4</v>
      </c>
      <c r="CU918" s="284">
        <v>1.1329830999999999</v>
      </c>
      <c r="CV918" s="284">
        <v>2.0101260999999998E-6</v>
      </c>
      <c r="CW918" s="284">
        <v>1.0934412E-4</v>
      </c>
      <c r="CX918"/>
      <c r="CY918" s="173"/>
      <c r="CZ918" s="272"/>
      <c r="DA918"/>
      <c r="DB918" s="247"/>
      <c r="DC918"/>
      <c r="DD918"/>
      <c r="DE918"/>
      <c r="DF918"/>
      <c r="DG918"/>
      <c r="DH918"/>
      <c r="DI918"/>
      <c r="DJ918"/>
      <c r="DK918"/>
      <c r="DL918"/>
    </row>
    <row r="919" spans="1:116" ht="13.8" customHeight="1">
      <c r="A919" t="s">
        <v>2513</v>
      </c>
      <c r="B919" s="188" t="s">
        <v>319</v>
      </c>
      <c r="C919" s="151" t="str">
        <f t="shared" si="225"/>
        <v>A.130.03.105</v>
      </c>
      <c r="D919" s="54" t="s">
        <v>213</v>
      </c>
      <c r="E919" s="150" t="s">
        <v>352</v>
      </c>
      <c r="F919" s="153" t="str">
        <f t="shared" si="226"/>
        <v>EVA (Ethylene vinyl acetate) chemical upcycled</v>
      </c>
      <c r="G919" s="154">
        <f t="shared" si="227"/>
        <v>2.5243888666666665</v>
      </c>
      <c r="H919"/>
      <c r="I919"/>
      <c r="J919" s="227">
        <f t="shared" si="202"/>
        <v>0.55754591027900002</v>
      </c>
      <c r="K919"/>
      <c r="L919" s="280">
        <f t="shared" si="203"/>
        <v>6.9208847830000017E-2</v>
      </c>
      <c r="M919" s="280">
        <f t="shared" si="204"/>
        <v>9.1245501149E-2</v>
      </c>
      <c r="N919" s="281">
        <f t="shared" si="205"/>
        <v>1.8433231299999998E-2</v>
      </c>
      <c r="O919" s="280">
        <v>0.37865832999999999</v>
      </c>
      <c r="P919" s="286">
        <v>4.3221167999999997E-2</v>
      </c>
      <c r="Q919" s="219">
        <v>4.6805910999999999E-2</v>
      </c>
      <c r="R919" s="286">
        <v>6.6897830000000005E-2</v>
      </c>
      <c r="S919" s="219">
        <v>1.493795E-3</v>
      </c>
      <c r="T919" s="219">
        <v>1.4108675E-4</v>
      </c>
      <c r="U919" s="219">
        <v>6.7613608000000004E-4</v>
      </c>
      <c r="V919" s="219">
        <v>-3.9496664E-4</v>
      </c>
      <c r="W919" s="219">
        <v>1.0835444E-3</v>
      </c>
      <c r="X919" s="219">
        <v>1.5760303000000001E-3</v>
      </c>
      <c r="Y919" s="219">
        <v>6.0550305E-3</v>
      </c>
      <c r="Z919" s="286">
        <v>3.7358489000000001E-5</v>
      </c>
      <c r="AA919" s="219">
        <v>4.9383763999999997E-3</v>
      </c>
      <c r="AB919" s="219">
        <v>6.3562799999999997E-3</v>
      </c>
      <c r="AC919"/>
      <c r="AD919" s="227">
        <f t="shared" si="228"/>
        <v>0.37865832999999999</v>
      </c>
      <c r="AE919" s="227">
        <f t="shared" si="229"/>
        <v>0.15884096018999999</v>
      </c>
      <c r="AF919" s="227">
        <f t="shared" si="230"/>
        <v>9.4570488760000002E-2</v>
      </c>
      <c r="AG919" s="227">
        <f t="shared" si="231"/>
        <v>9.1245501149000013E-2</v>
      </c>
      <c r="AH919" s="227">
        <f t="shared" si="232"/>
        <v>1.3494854899999999E-2</v>
      </c>
      <c r="AI919"/>
      <c r="AJ919">
        <v>55.891784999999999</v>
      </c>
      <c r="AK919" s="155">
        <v>55.468457999999998</v>
      </c>
      <c r="AL919" s="155">
        <v>-2.0431955000000002E-2</v>
      </c>
      <c r="AM919" s="155">
        <v>0</v>
      </c>
      <c r="AN919" s="155">
        <v>6.1217780999999999E-2</v>
      </c>
      <c r="AO919" s="155">
        <v>0.41774227000000003</v>
      </c>
      <c r="AP919" s="155">
        <v>-3.5200937000000002E-2</v>
      </c>
      <c r="AQ919"/>
      <c r="AR919" s="156">
        <v>5.7401289000000001E-2</v>
      </c>
      <c r="AS919" s="156">
        <v>5.1439220000000001E-2</v>
      </c>
      <c r="AT919" s="156">
        <v>2.3868868999999998E-3</v>
      </c>
      <c r="AU919" s="156">
        <v>3.5751827999999999E-3</v>
      </c>
      <c r="AV919" s="282">
        <f t="shared" si="213"/>
        <v>3.0838860517390995E-6</v>
      </c>
      <c r="AW919" s="282">
        <f t="shared" si="214"/>
        <v>8.8272444498899283E-9</v>
      </c>
      <c r="AX919" s="283">
        <f t="shared" si="215"/>
        <v>0.50072588293199993</v>
      </c>
      <c r="AY919" s="157">
        <v>2.3568099999999999E-6</v>
      </c>
      <c r="AZ919" s="157">
        <v>7.1116162000000003E-9</v>
      </c>
      <c r="BA919" s="157">
        <v>1.9427619E-13</v>
      </c>
      <c r="BB919" s="157">
        <v>3.2702991000000002E-12</v>
      </c>
      <c r="BC919" s="157">
        <v>0</v>
      </c>
      <c r="BD919" s="157">
        <v>5.5703669999999999E-9</v>
      </c>
      <c r="BE919" s="157">
        <v>7.1653304000000004E-7</v>
      </c>
      <c r="BF919" s="157">
        <v>8.7224691000000005E-10</v>
      </c>
      <c r="BG919" s="157">
        <v>8.2285052999999999E-10</v>
      </c>
      <c r="BH919" s="157">
        <v>1.9137572999999999E-11</v>
      </c>
      <c r="BI919" s="157">
        <v>5.5479385999999998E-16</v>
      </c>
      <c r="BJ919" s="157">
        <v>3.8000228999999998E-13</v>
      </c>
      <c r="BK919" s="157">
        <v>2.8605234E-15</v>
      </c>
      <c r="BL919" s="157">
        <v>3.7908271000000002E-14</v>
      </c>
      <c r="BM919" s="157">
        <v>4.7255457000000004E-9</v>
      </c>
      <c r="BN919" s="157">
        <v>1.1595674E-10</v>
      </c>
      <c r="BO919" s="157">
        <v>3.1269061999999999E-20</v>
      </c>
      <c r="BP919" s="157">
        <v>5.9612932000000001E-5</v>
      </c>
      <c r="BQ919" s="157">
        <v>0.50066626999999997</v>
      </c>
      <c r="BR919" s="157">
        <v>1.2787200000000001E-10</v>
      </c>
      <c r="BS919" s="157">
        <v>7.7760000000000004E-13</v>
      </c>
      <c r="BT919" s="157">
        <v>3.4790400000000002E-17</v>
      </c>
      <c r="BU919"/>
      <c r="BV919" s="155">
        <v>1.6959566E-4</v>
      </c>
      <c r="BW919" s="155">
        <v>7.1917456000000004E-6</v>
      </c>
      <c r="BX919" s="155">
        <v>7.0386658999999996E-5</v>
      </c>
      <c r="BY919" s="155">
        <v>-2.9131973E-8</v>
      </c>
      <c r="BZ919" s="155">
        <v>3.8058433E-6</v>
      </c>
      <c r="CA919" s="155">
        <v>2.9869674999999998E-6</v>
      </c>
      <c r="CB919" s="155">
        <v>4.9790651999999997E-7</v>
      </c>
      <c r="CC919" s="155">
        <v>4.5327857000000003E-6</v>
      </c>
      <c r="CD919" s="155">
        <v>2.170483E-7</v>
      </c>
      <c r="CE919" s="155">
        <v>4.0101471E-7</v>
      </c>
      <c r="CF919" s="155">
        <v>0</v>
      </c>
      <c r="CG919" s="155">
        <v>6.9147542999999996E-17</v>
      </c>
      <c r="CH919" s="155">
        <v>5.6617739000000005E-13</v>
      </c>
      <c r="CI919" s="155">
        <v>1.2983032999999999E-5</v>
      </c>
      <c r="CJ919" s="155">
        <v>6.6180998999999999E-5</v>
      </c>
      <c r="CK919" s="155">
        <v>4.2243131999999998E-7</v>
      </c>
      <c r="CL919" s="155">
        <v>1.8356957E-8</v>
      </c>
      <c r="CM919"/>
      <c r="CN919" s="284">
        <v>4.7922025999999998E-13</v>
      </c>
      <c r="CO919" s="284">
        <v>2.5125700000000002</v>
      </c>
      <c r="CP919" s="285">
        <v>0.12578945999999999</v>
      </c>
      <c r="CQ919" s="284">
        <v>5.6152881E-3</v>
      </c>
      <c r="CR919" s="284">
        <v>5.0469831000000004E-10</v>
      </c>
      <c r="CS919" s="284">
        <v>1.9263383000000001E-8</v>
      </c>
      <c r="CT919" s="284">
        <v>1.4926412000000001E-4</v>
      </c>
      <c r="CU919" s="284">
        <v>-1.0352491000000001E-3</v>
      </c>
      <c r="CV919" s="284">
        <v>1.2710338999999999E-5</v>
      </c>
      <c r="CW919" s="284">
        <v>1.0504449000000001E-3</v>
      </c>
      <c r="CX919"/>
      <c r="CY919" s="173"/>
      <c r="CZ919" s="272"/>
      <c r="DA919"/>
      <c r="DB919" s="247"/>
      <c r="DC919"/>
      <c r="DD919"/>
      <c r="DE919"/>
      <c r="DF919"/>
      <c r="DG919"/>
      <c r="DH919"/>
      <c r="DI919"/>
      <c r="DJ919"/>
      <c r="DK919"/>
      <c r="DL919"/>
    </row>
    <row r="920" spans="1:116" ht="13.8" customHeight="1">
      <c r="A920" t="s">
        <v>1751</v>
      </c>
      <c r="B920" s="188" t="s">
        <v>319</v>
      </c>
      <c r="C920" s="151" t="str">
        <f t="shared" si="225"/>
        <v>A.130.03.106</v>
      </c>
      <c r="D920" s="54" t="s">
        <v>213</v>
      </c>
      <c r="E920" s="150" t="s">
        <v>352</v>
      </c>
      <c r="F920" s="153" t="str">
        <f t="shared" si="226"/>
        <v>Flexible Polymeer Foam (PE) chemical upcycled</v>
      </c>
      <c r="G920" s="154">
        <f t="shared" si="227"/>
        <v>1.8882266666666667</v>
      </c>
      <c r="H920"/>
      <c r="I920"/>
      <c r="J920" s="227">
        <f t="shared" si="202"/>
        <v>0.39767883503714596</v>
      </c>
      <c r="K920"/>
      <c r="L920" s="280">
        <f t="shared" si="203"/>
        <v>8.2553596709999996E-2</v>
      </c>
      <c r="M920" s="280">
        <f t="shared" si="204"/>
        <v>1.2786948389E-2</v>
      </c>
      <c r="N920" s="281">
        <f t="shared" si="205"/>
        <v>1.9104289938145981E-2</v>
      </c>
      <c r="O920" s="280">
        <v>0.28323399999999999</v>
      </c>
      <c r="P920" s="286">
        <v>1.1118884000000001E-2</v>
      </c>
      <c r="Q920" s="219">
        <v>-1.7406453E-3</v>
      </c>
      <c r="R920" s="286">
        <v>7.4167862000000001E-2</v>
      </c>
      <c r="S920" s="219">
        <v>6.0547785999999996E-3</v>
      </c>
      <c r="T920" s="219">
        <v>2.4751390999999998E-4</v>
      </c>
      <c r="U920" s="219">
        <v>2.0834422000000001E-3</v>
      </c>
      <c r="V920" s="219">
        <v>2.0137188000000001E-3</v>
      </c>
      <c r="W920" s="286">
        <v>-4.0138885000000002E-5</v>
      </c>
      <c r="X920" s="219">
        <v>1.3576324E-3</v>
      </c>
      <c r="Y920" s="219">
        <v>3.9913357999999998E-3</v>
      </c>
      <c r="Z920" s="286">
        <v>3.7358489000000001E-5</v>
      </c>
      <c r="AA920" s="219">
        <v>1.5153092999999999E-2</v>
      </c>
      <c r="AB920" s="286">
        <v>2.3145980000000002E-11</v>
      </c>
      <c r="AC920"/>
      <c r="AD920" s="227">
        <f t="shared" si="228"/>
        <v>0.28323399999999999</v>
      </c>
      <c r="AE920" s="227">
        <f t="shared" si="229"/>
        <v>9.394555420999999E-2</v>
      </c>
      <c r="AF920" s="227">
        <f t="shared" si="230"/>
        <v>2.65450505E-2</v>
      </c>
      <c r="AG920" s="227">
        <f t="shared" si="231"/>
        <v>1.2786948389E-2</v>
      </c>
      <c r="AH920" s="227">
        <f t="shared" si="232"/>
        <v>3.9511969381459799E-3</v>
      </c>
      <c r="AI920"/>
      <c r="AJ920">
        <v>40.338507</v>
      </c>
      <c r="AK920" s="155">
        <v>37.991114000000003</v>
      </c>
      <c r="AL920" s="155">
        <v>-0.27689292999999998</v>
      </c>
      <c r="AM920" s="155">
        <v>0</v>
      </c>
      <c r="AN920" s="155">
        <v>2.6454132000000001</v>
      </c>
      <c r="AO920" s="155">
        <v>3.1798604000000001E-2</v>
      </c>
      <c r="AP920" s="155">
        <v>-5.292645E-2</v>
      </c>
      <c r="AQ920"/>
      <c r="AR920" s="156">
        <v>2.6519747999999999E-2</v>
      </c>
      <c r="AS920" s="156">
        <v>2.2406133000000002E-2</v>
      </c>
      <c r="AT920" s="156">
        <v>1.4025829E-3</v>
      </c>
      <c r="AU920" s="156">
        <v>2.7110325000000001E-3</v>
      </c>
      <c r="AV920" s="282">
        <f t="shared" si="213"/>
        <v>1.3432932945671004E-6</v>
      </c>
      <c r="AW920" s="282">
        <f t="shared" si="214"/>
        <v>5.1870668775056283E-9</v>
      </c>
      <c r="AX920" s="283">
        <f t="shared" si="215"/>
        <v>0.3796964280506</v>
      </c>
      <c r="AY920" s="157">
        <v>1.7522943E-6</v>
      </c>
      <c r="AZ920" s="157">
        <v>5.2870942999999999E-9</v>
      </c>
      <c r="BA920" s="157">
        <v>1.4445096999999999E-13</v>
      </c>
      <c r="BB920" s="157">
        <v>3.2702991000000002E-12</v>
      </c>
      <c r="BC920" s="157">
        <v>0</v>
      </c>
      <c r="BD920" s="157">
        <v>2.0720902000000001E-9</v>
      </c>
      <c r="BE920" s="157">
        <v>-4.1199002999999998E-7</v>
      </c>
      <c r="BF920" s="157">
        <v>4.6363603000000001E-10</v>
      </c>
      <c r="BG920" s="157">
        <v>-5.6583267E-10</v>
      </c>
      <c r="BH920" s="157">
        <v>4.3173454999999997E-14</v>
      </c>
      <c r="BI920" s="157">
        <v>5.5479385999999998E-16</v>
      </c>
      <c r="BJ920" s="157">
        <v>1.1868716999999999E-12</v>
      </c>
      <c r="BK920" s="157">
        <v>1.2286787E-14</v>
      </c>
      <c r="BL920" s="157">
        <v>4.2449781000000001E-15</v>
      </c>
      <c r="BM920" s="157">
        <v>5.2119697999999997E-11</v>
      </c>
      <c r="BN920" s="157">
        <v>7.3367237000000002E-10</v>
      </c>
      <c r="BO920" s="157">
        <v>3.1269061999999999E-20</v>
      </c>
      <c r="BP920" s="157">
        <v>-3.4419494000000001E-6</v>
      </c>
      <c r="BQ920" s="157">
        <v>0.37969986999999999</v>
      </c>
      <c r="BR920" s="157">
        <v>1.2787200000000001E-10</v>
      </c>
      <c r="BS920" s="157">
        <v>7.7760000000000004E-13</v>
      </c>
      <c r="BT920" s="157">
        <v>3.4790400000000002E-17</v>
      </c>
      <c r="BU920"/>
      <c r="BV920" s="155">
        <v>1.1134643E-4</v>
      </c>
      <c r="BW920" s="155">
        <v>-3.8670581999999998E-6</v>
      </c>
      <c r="BX920" s="155">
        <v>5.2648770000000001E-5</v>
      </c>
      <c r="BY920" s="155">
        <v>2.7127487999999999E-7</v>
      </c>
      <c r="BZ920" s="155">
        <v>9.5076586E-7</v>
      </c>
      <c r="CA920" s="155">
        <v>6.7303286999999999E-8</v>
      </c>
      <c r="CB920" s="155">
        <v>1.0742442999999999E-9</v>
      </c>
      <c r="CC920" s="155">
        <v>1.0136382E-7</v>
      </c>
      <c r="CD920" s="155">
        <v>4.2999720000000002E-7</v>
      </c>
      <c r="CE920" s="155">
        <v>1.3999772E-6</v>
      </c>
      <c r="CF920" s="155">
        <v>0</v>
      </c>
      <c r="CG920" s="155">
        <v>6.9147542999999996E-17</v>
      </c>
      <c r="CH920" s="155">
        <v>5.6617739000000005E-13</v>
      </c>
      <c r="CI920" s="155">
        <v>1.3920491E-5</v>
      </c>
      <c r="CJ920" s="155">
        <v>4.5391378E-5</v>
      </c>
      <c r="CK920" s="155">
        <v>1.2740208E-8</v>
      </c>
      <c r="CL920" s="155">
        <v>1.8356957E-8</v>
      </c>
      <c r="CM920"/>
      <c r="CN920" s="284">
        <v>4.7922025999999998E-13</v>
      </c>
      <c r="CO920" s="284">
        <v>1.8882350000000001</v>
      </c>
      <c r="CP920" s="285">
        <v>2.7935554999999998E-3</v>
      </c>
      <c r="CQ920" s="284">
        <v>-2.6304678999999999E-3</v>
      </c>
      <c r="CR920" s="284">
        <v>5.3778061000000001E-10</v>
      </c>
      <c r="CS920" s="284">
        <v>6.3557942999999997E-8</v>
      </c>
      <c r="CT920" s="284">
        <v>-4.8154191999999999E-5</v>
      </c>
      <c r="CU920" s="284">
        <v>1.1018437000000001E-2</v>
      </c>
      <c r="CV920" s="284">
        <v>2.8892415999999999E-8</v>
      </c>
      <c r="CW920" s="284">
        <v>2.3675736999999999E-5</v>
      </c>
      <c r="CX920"/>
      <c r="CY920" s="173"/>
      <c r="CZ920" s="269"/>
      <c r="DA920"/>
      <c r="DB920" s="247"/>
      <c r="DC920"/>
      <c r="DD920"/>
      <c r="DE920"/>
      <c r="DF920"/>
      <c r="DG920"/>
      <c r="DH920"/>
      <c r="DI920"/>
      <c r="DJ920"/>
      <c r="DK920"/>
      <c r="DL920"/>
    </row>
    <row r="921" spans="1:116" ht="13.8" customHeight="1">
      <c r="A921" t="s">
        <v>1752</v>
      </c>
      <c r="B921" s="188" t="s">
        <v>319</v>
      </c>
      <c r="C921" s="151" t="str">
        <f t="shared" si="225"/>
        <v>A.130.03.107</v>
      </c>
      <c r="D921" s="54" t="s">
        <v>213</v>
      </c>
      <c r="E921" s="150" t="s">
        <v>352</v>
      </c>
      <c r="F921" s="153" t="str">
        <f t="shared" si="226"/>
        <v>Ionomer chemical upcycled</v>
      </c>
      <c r="G921" s="154">
        <f t="shared" si="227"/>
        <v>11.310124000000002</v>
      </c>
      <c r="H921"/>
      <c r="I921"/>
      <c r="J921" s="227">
        <f t="shared" ref="J921:J992" si="233">L921+M921+N921+O921</f>
        <v>2.573529037807146</v>
      </c>
      <c r="K921"/>
      <c r="L921" s="280">
        <f t="shared" ref="L921:L992" si="234">R921+S921+T921+U921</f>
        <v>0.18139059654</v>
      </c>
      <c r="M921" s="280">
        <f t="shared" ref="M921:M992" si="235">P921+Q921+V921+Z921+X921</f>
        <v>0.69226627938399987</v>
      </c>
      <c r="N921" s="281">
        <f t="shared" ref="N921:N992" si="236">W921+Y921+AA921+AB921</f>
        <v>3.3535618831459797E-3</v>
      </c>
      <c r="O921" s="280">
        <v>1.6965186000000001</v>
      </c>
      <c r="P921" s="286">
        <v>0.52157149999999997</v>
      </c>
      <c r="Q921" s="219">
        <v>0.14911372000000001</v>
      </c>
      <c r="R921" s="286">
        <v>0.12968850000000001</v>
      </c>
      <c r="S921" s="219">
        <v>4.7937272000000003E-2</v>
      </c>
      <c r="T921" s="219">
        <v>8.7742174000000005E-4</v>
      </c>
      <c r="U921" s="219">
        <v>2.8874028000000001E-3</v>
      </c>
      <c r="V921" s="219">
        <v>2.0164729999999999E-2</v>
      </c>
      <c r="W921" s="219">
        <v>7.1756876000000002E-4</v>
      </c>
      <c r="X921" s="219">
        <v>1.3576324E-3</v>
      </c>
      <c r="Y921" s="219">
        <v>7.8352748999999996E-3</v>
      </c>
      <c r="Z921" s="286">
        <v>5.8696984E-5</v>
      </c>
      <c r="AA921" s="219">
        <v>-5.1992818000000003E-3</v>
      </c>
      <c r="AB921" s="286">
        <v>2.3145980000000002E-11</v>
      </c>
      <c r="AC921"/>
      <c r="AD921" s="227">
        <f t="shared" si="228"/>
        <v>1.6965186000000001</v>
      </c>
      <c r="AE921" s="227">
        <f t="shared" si="229"/>
        <v>0.87224054653999994</v>
      </c>
      <c r="AF921" s="227">
        <f t="shared" si="230"/>
        <v>0.68565066819999998</v>
      </c>
      <c r="AG921" s="227">
        <f t="shared" si="231"/>
        <v>0.69226627938399987</v>
      </c>
      <c r="AH921" s="227">
        <f t="shared" si="232"/>
        <v>8.55284368314598E-3</v>
      </c>
      <c r="AI921"/>
      <c r="AJ921">
        <v>132.26545999999999</v>
      </c>
      <c r="AK921" s="155">
        <v>131.77977999999999</v>
      </c>
      <c r="AL921" s="155">
        <v>0.20061503</v>
      </c>
      <c r="AM921" s="155">
        <v>0</v>
      </c>
      <c r="AN921" s="155">
        <v>6.1213231E-2</v>
      </c>
      <c r="AO921" s="155">
        <v>0.146481</v>
      </c>
      <c r="AP921" s="155">
        <v>7.7371774000000004E-2</v>
      </c>
      <c r="AQ921"/>
      <c r="AR921" s="156">
        <v>0.36666412999999998</v>
      </c>
      <c r="AS921" s="156">
        <v>0.34549639999999998</v>
      </c>
      <c r="AT921" s="156">
        <v>1.1766867E-2</v>
      </c>
      <c r="AU921" s="156">
        <v>9.4008570999999999E-3</v>
      </c>
      <c r="AV921" s="282">
        <f t="shared" si="213"/>
        <v>2.0713213389169097E-5</v>
      </c>
      <c r="AW921" s="282">
        <f t="shared" si="214"/>
        <v>4.3516521538282537E-8</v>
      </c>
      <c r="AX921" s="283">
        <f t="shared" si="215"/>
        <v>1.3166466284370002</v>
      </c>
      <c r="AY921" s="157">
        <v>1.0495815E-5</v>
      </c>
      <c r="AZ921" s="157">
        <v>3.1668408E-8</v>
      </c>
      <c r="BA921" s="157">
        <v>8.6522612999999997E-13</v>
      </c>
      <c r="BB921" s="157">
        <v>3.2702991000000002E-12</v>
      </c>
      <c r="BC921" s="157">
        <v>0</v>
      </c>
      <c r="BD921" s="157">
        <v>3.5598981999999999E-9</v>
      </c>
      <c r="BE921" s="157">
        <v>1.0209933000000001E-5</v>
      </c>
      <c r="BF921" s="157">
        <v>8.0292883E-10</v>
      </c>
      <c r="BG921" s="157">
        <v>1.1041707E-8</v>
      </c>
      <c r="BH921" s="157">
        <v>4.3173454999999997E-14</v>
      </c>
      <c r="BI921" s="157">
        <v>5.5479385999999998E-16</v>
      </c>
      <c r="BJ921" s="157">
        <v>1.6451803E-12</v>
      </c>
      <c r="BK921" s="157">
        <v>1.2130115999999999E-13</v>
      </c>
      <c r="BL921" s="157">
        <v>2.4637621999999999E-14</v>
      </c>
      <c r="BM921" s="157">
        <v>1.7542797000000001E-10</v>
      </c>
      <c r="BN921" s="157">
        <v>3.5989207E-9</v>
      </c>
      <c r="BO921" s="157">
        <v>3.1269061999999999E-20</v>
      </c>
      <c r="BP921" s="157">
        <v>6.0128437E-5</v>
      </c>
      <c r="BQ921" s="157">
        <v>1.3165865000000001</v>
      </c>
      <c r="BR921" s="157">
        <v>1.2787200000000001E-10</v>
      </c>
      <c r="BS921" s="157">
        <v>7.7760000000000004E-13</v>
      </c>
      <c r="BT921" s="157">
        <v>3.4790400000000002E-17</v>
      </c>
      <c r="BU921"/>
      <c r="BV921" s="155">
        <v>6.9271196E-4</v>
      </c>
      <c r="BW921" s="155">
        <v>7.6158824999999995E-5</v>
      </c>
      <c r="BX921" s="155">
        <v>3.1535626999999999E-4</v>
      </c>
      <c r="BY921" s="155">
        <v>2.4240415000000002E-6</v>
      </c>
      <c r="BZ921" s="155">
        <v>1.0435903E-4</v>
      </c>
      <c r="CA921" s="155">
        <v>6.7303286999999999E-8</v>
      </c>
      <c r="CB921" s="155">
        <v>1.0742442999999999E-9</v>
      </c>
      <c r="CC921" s="155">
        <v>1.0136382E-7</v>
      </c>
      <c r="CD921" s="155">
        <v>1.339184E-6</v>
      </c>
      <c r="CE921" s="155">
        <v>2.7907486999999999E-6</v>
      </c>
      <c r="CF921" s="155">
        <v>0</v>
      </c>
      <c r="CG921" s="155">
        <v>6.9147542999999996E-17</v>
      </c>
      <c r="CH921" s="155">
        <v>5.6617739000000005E-13</v>
      </c>
      <c r="CI921" s="155">
        <v>2.9728296E-5</v>
      </c>
      <c r="CJ921" s="155">
        <v>1.6035472E-4</v>
      </c>
      <c r="CK921" s="155">
        <v>1.2740219000000001E-8</v>
      </c>
      <c r="CL921" s="155">
        <v>1.8356957E-8</v>
      </c>
      <c r="CM921"/>
      <c r="CN921" s="284">
        <v>4.7922025999999998E-13</v>
      </c>
      <c r="CO921" s="284">
        <v>11.310133</v>
      </c>
      <c r="CP921" s="285">
        <v>2.7935554999999998E-3</v>
      </c>
      <c r="CQ921" s="284">
        <v>5.2122076000000003E-2</v>
      </c>
      <c r="CR921" s="284">
        <v>7.6447443999999998E-10</v>
      </c>
      <c r="CS921" s="284">
        <v>9.1901173000000002E-8</v>
      </c>
      <c r="CT921" s="284">
        <v>4.3422851999999996E-3</v>
      </c>
      <c r="CU921" s="284">
        <v>0.10180822</v>
      </c>
      <c r="CV921" s="284">
        <v>2.8892415999999999E-8</v>
      </c>
      <c r="CW921" s="284">
        <v>2.3675736999999999E-5</v>
      </c>
      <c r="CX921"/>
      <c r="CY921" s="173"/>
      <c r="CZ921" s="267"/>
      <c r="DA921"/>
      <c r="DB921" s="247"/>
      <c r="DC921"/>
      <c r="DD921"/>
      <c r="DE921"/>
      <c r="DF921"/>
      <c r="DG921"/>
      <c r="DH921"/>
      <c r="DI921"/>
      <c r="DJ921"/>
      <c r="DK921"/>
      <c r="DL921"/>
    </row>
    <row r="922" spans="1:116" ht="13.8" customHeight="1">
      <c r="A922" t="s">
        <v>2514</v>
      </c>
      <c r="B922" s="188" t="s">
        <v>319</v>
      </c>
      <c r="C922" s="151" t="str">
        <f t="shared" si="225"/>
        <v>A.130.03.108</v>
      </c>
      <c r="D922" s="54" t="s">
        <v>213</v>
      </c>
      <c r="E922" s="150" t="s">
        <v>352</v>
      </c>
      <c r="F922" s="153" t="str">
        <f t="shared" si="226"/>
        <v>PA-11 (Nylon-11) chemical upcycled - not biodegradable</v>
      </c>
      <c r="G922" s="154">
        <f t="shared" si="227"/>
        <v>3.6350000000000002</v>
      </c>
      <c r="H922"/>
      <c r="I922"/>
      <c r="J922" s="227">
        <f t="shared" si="233"/>
        <v>0.7995301667000001</v>
      </c>
      <c r="K922"/>
      <c r="L922" s="280">
        <f t="shared" si="234"/>
        <v>8.05332307E-2</v>
      </c>
      <c r="M922" s="280">
        <f t="shared" si="235"/>
        <v>0.17374693600000002</v>
      </c>
      <c r="N922" s="281">
        <f t="shared" si="236"/>
        <v>0</v>
      </c>
      <c r="O922" s="280">
        <v>0.54525000000000001</v>
      </c>
      <c r="P922" s="286">
        <v>0.12927735000000001</v>
      </c>
      <c r="Q922" s="219">
        <v>1.9908531E-2</v>
      </c>
      <c r="R922" s="286">
        <v>1.0342799999999999E-2</v>
      </c>
      <c r="S922" s="219">
        <v>5.9468300000000002E-2</v>
      </c>
      <c r="T922" s="219">
        <v>4.3129369999999999E-4</v>
      </c>
      <c r="U922" s="219">
        <v>1.0290837000000001E-2</v>
      </c>
      <c r="V922" s="219">
        <v>2.4561054999999998E-2</v>
      </c>
      <c r="W922" s="219">
        <v>0</v>
      </c>
      <c r="X922" s="219">
        <v>0</v>
      </c>
      <c r="Y922" s="219">
        <v>0</v>
      </c>
      <c r="Z922" s="219">
        <v>0</v>
      </c>
      <c r="AA922" s="219">
        <v>0</v>
      </c>
      <c r="AB922" s="219">
        <v>0</v>
      </c>
      <c r="AC922"/>
      <c r="AD922" s="227">
        <f t="shared" si="228"/>
        <v>0.54525000000000001</v>
      </c>
      <c r="AE922" s="227">
        <f t="shared" si="229"/>
        <v>0.25428016669999998</v>
      </c>
      <c r="AF922" s="227">
        <f t="shared" si="230"/>
        <v>0.17374693600000002</v>
      </c>
      <c r="AG922" s="227">
        <f t="shared" si="231"/>
        <v>0.17374693600000002</v>
      </c>
      <c r="AH922" s="227">
        <f t="shared" si="232"/>
        <v>0</v>
      </c>
      <c r="AI922"/>
      <c r="AJ922">
        <v>66.069800000000001</v>
      </c>
      <c r="AK922" s="155">
        <v>9.3239999999999998</v>
      </c>
      <c r="AL922" s="155">
        <v>0</v>
      </c>
      <c r="AM922" s="155">
        <v>0</v>
      </c>
      <c r="AN922" s="155">
        <v>56.745800000000003</v>
      </c>
      <c r="AO922" s="155">
        <v>0</v>
      </c>
      <c r="AP922" s="155">
        <v>0</v>
      </c>
      <c r="AQ922"/>
      <c r="AR922" s="156">
        <v>0.11512964000000001</v>
      </c>
      <c r="AS922" s="156">
        <v>0.11109173</v>
      </c>
      <c r="AT922" s="156">
        <v>3.5137192999999999E-3</v>
      </c>
      <c r="AU922" s="156">
        <v>5.2419024000000002E-4</v>
      </c>
      <c r="AV922" s="282">
        <f t="shared" si="213"/>
        <v>6.6601754103999992E-6</v>
      </c>
      <c r="AW922" s="282">
        <f t="shared" si="214"/>
        <v>1.29945239639E-8</v>
      </c>
      <c r="AX922" s="283">
        <f t="shared" si="215"/>
        <v>7.3415999999999995E-2</v>
      </c>
      <c r="AY922" s="157">
        <v>3.3732799999999998E-6</v>
      </c>
      <c r="AZ922" s="157">
        <v>1.0178E-8</v>
      </c>
      <c r="BA922" s="157">
        <v>2.7807749999999998E-13</v>
      </c>
      <c r="BB922" s="157">
        <v>0</v>
      </c>
      <c r="BC922" s="157">
        <v>0</v>
      </c>
      <c r="BD922" s="157">
        <v>3.3E-10</v>
      </c>
      <c r="BE922" s="157">
        <v>3.280607E-6</v>
      </c>
      <c r="BF922" s="157">
        <v>7.5400000000000006E-11</v>
      </c>
      <c r="BG922" s="157">
        <v>2.7348000000000001E-9</v>
      </c>
      <c r="BH922" s="157">
        <v>0</v>
      </c>
      <c r="BI922" s="157">
        <v>0</v>
      </c>
      <c r="BJ922" s="157">
        <v>5.8624809999999996E-12</v>
      </c>
      <c r="BK922" s="157">
        <v>1.4771427000000001E-13</v>
      </c>
      <c r="BL922" s="157">
        <v>3.5691130000000002E-14</v>
      </c>
      <c r="BM922" s="157">
        <v>1.9470040000000001E-10</v>
      </c>
      <c r="BN922" s="157">
        <v>5.7637099999999997E-9</v>
      </c>
      <c r="BO922" s="157">
        <v>0</v>
      </c>
      <c r="BP922" s="157">
        <v>0</v>
      </c>
      <c r="BQ922" s="157">
        <v>7.3415999999999995E-2</v>
      </c>
      <c r="BR922" s="157">
        <v>0</v>
      </c>
      <c r="BS922" s="157">
        <v>0</v>
      </c>
      <c r="BT922" s="157">
        <v>0</v>
      </c>
      <c r="BU922"/>
      <c r="BV922" s="155">
        <v>2.1414722E-4</v>
      </c>
      <c r="BW922" s="155">
        <v>1.8854538000000001E-5</v>
      </c>
      <c r="BX922" s="155">
        <v>1.0135344999999999E-4</v>
      </c>
      <c r="BY922" s="155">
        <v>2.8790396999999999E-6</v>
      </c>
      <c r="BZ922" s="155">
        <v>6.8760026000000003E-5</v>
      </c>
      <c r="CA922" s="155">
        <v>0</v>
      </c>
      <c r="CB922" s="155">
        <v>0</v>
      </c>
      <c r="CC922" s="155">
        <v>0</v>
      </c>
      <c r="CD922" s="155">
        <v>1.0901888999999999E-6</v>
      </c>
      <c r="CE922" s="155">
        <v>7.2576961999999998E-6</v>
      </c>
      <c r="CF922" s="155">
        <v>0</v>
      </c>
      <c r="CG922" s="155">
        <v>0</v>
      </c>
      <c r="CH922" s="155">
        <v>0</v>
      </c>
      <c r="CI922" s="155">
        <v>3.2009900000000001E-6</v>
      </c>
      <c r="CJ922" s="155">
        <v>1.0751295E-5</v>
      </c>
      <c r="CK922" s="155">
        <v>0</v>
      </c>
      <c r="CL922" s="155">
        <v>0</v>
      </c>
      <c r="CM922"/>
      <c r="CN922" s="284">
        <v>0</v>
      </c>
      <c r="CO922" s="284">
        <v>3.6349999999999998</v>
      </c>
      <c r="CP922" s="285">
        <v>8.9950299999999993E-3</v>
      </c>
      <c r="CQ922" s="284">
        <v>1.29E-2</v>
      </c>
      <c r="CR922" s="284">
        <v>2.6602514999999998E-9</v>
      </c>
      <c r="CS922" s="284">
        <v>3.1716919999999998E-7</v>
      </c>
      <c r="CT922" s="284">
        <v>2.2713332E-3</v>
      </c>
      <c r="CU922" s="284">
        <v>0.12691379</v>
      </c>
      <c r="CV922" s="284">
        <v>0</v>
      </c>
      <c r="CW922" s="284">
        <v>0</v>
      </c>
      <c r="CX922"/>
      <c r="CY922" s="173"/>
      <c r="CZ922" s="267"/>
      <c r="DA922"/>
      <c r="DB922" s="247"/>
      <c r="DC922"/>
      <c r="DD922"/>
      <c r="DE922"/>
      <c r="DF922"/>
      <c r="DG922"/>
      <c r="DH922"/>
      <c r="DI922"/>
      <c r="DJ922"/>
      <c r="DK922"/>
      <c r="DL922"/>
    </row>
    <row r="923" spans="1:116" ht="13.8" customHeight="1">
      <c r="A923" t="s">
        <v>889</v>
      </c>
      <c r="B923" s="188" t="s">
        <v>319</v>
      </c>
      <c r="C923" s="151" t="str">
        <f t="shared" si="225"/>
        <v>A.130.03.109</v>
      </c>
      <c r="D923" s="54" t="s">
        <v>213</v>
      </c>
      <c r="E923" s="150" t="s">
        <v>352</v>
      </c>
      <c r="F923" s="153" t="str">
        <f t="shared" si="226"/>
        <v>PA (Nylons) chemical upcycled</v>
      </c>
      <c r="G923" s="154">
        <f t="shared" si="227"/>
        <v>4.6098016666666668</v>
      </c>
      <c r="H923"/>
      <c r="I923"/>
      <c r="J923" s="227">
        <f t="shared" si="233"/>
        <v>0.81183020058714594</v>
      </c>
      <c r="K923"/>
      <c r="L923" s="280">
        <f t="shared" si="234"/>
        <v>3.1554844959999995E-2</v>
      </c>
      <c r="M923" s="280">
        <f t="shared" si="235"/>
        <v>8.8282203488999997E-2</v>
      </c>
      <c r="N923" s="281">
        <f t="shared" si="236"/>
        <v>5.2290213814598044E-4</v>
      </c>
      <c r="O923" s="280">
        <v>0.69147024999999995</v>
      </c>
      <c r="P923" s="286">
        <v>6.8768446999999998E-3</v>
      </c>
      <c r="Q923" s="286">
        <v>-3.7858771E-3</v>
      </c>
      <c r="R923" s="286">
        <v>1.8696181999999999E-2</v>
      </c>
      <c r="S923" s="219">
        <v>5.1921474000000004E-3</v>
      </c>
      <c r="T923" s="219">
        <v>7.3626905999999998E-4</v>
      </c>
      <c r="U923" s="219">
        <v>6.9302464999999999E-3</v>
      </c>
      <c r="V923" s="219">
        <v>8.3796245000000005E-2</v>
      </c>
      <c r="W923" s="286">
        <v>7.0493149999999998E-6</v>
      </c>
      <c r="X923" s="219">
        <v>1.3576324E-3</v>
      </c>
      <c r="Y923" s="219">
        <v>4.5950384000000002E-3</v>
      </c>
      <c r="Z923" s="286">
        <v>3.7358489000000001E-5</v>
      </c>
      <c r="AA923" s="219">
        <v>-4.0791856000000001E-3</v>
      </c>
      <c r="AB923" s="286">
        <v>2.3145980000000002E-11</v>
      </c>
      <c r="AC923"/>
      <c r="AD923" s="227">
        <f t="shared" si="228"/>
        <v>0.69147024999999995</v>
      </c>
      <c r="AE923" s="227">
        <f t="shared" si="229"/>
        <v>0.11844205756000001</v>
      </c>
      <c r="AF923" s="227">
        <f t="shared" si="230"/>
        <v>8.2808027000000006E-2</v>
      </c>
      <c r="AG923" s="227">
        <f t="shared" si="231"/>
        <v>8.8282203489000011E-2</v>
      </c>
      <c r="AH923" s="227">
        <f t="shared" si="232"/>
        <v>4.6020877381459805E-3</v>
      </c>
      <c r="AI923"/>
      <c r="AJ923">
        <v>62.494736000000003</v>
      </c>
      <c r="AK923" s="155">
        <v>58.095503999999998</v>
      </c>
      <c r="AL923" s="155">
        <v>-0.20189883</v>
      </c>
      <c r="AM923" s="155">
        <v>0</v>
      </c>
      <c r="AN923" s="155">
        <v>4.6042170000000002</v>
      </c>
      <c r="AO923" s="155">
        <v>3.5349513999999999E-2</v>
      </c>
      <c r="AP923" s="155">
        <v>-3.8436011999999999E-2</v>
      </c>
      <c r="AQ923"/>
      <c r="AR923" s="156">
        <v>8.2522714999999996E-2</v>
      </c>
      <c r="AS923" s="156">
        <v>7.4809231000000004E-2</v>
      </c>
      <c r="AT923" s="156">
        <v>3.56697E-3</v>
      </c>
      <c r="AU923" s="156">
        <v>4.1465141999999997E-3</v>
      </c>
      <c r="AV923" s="282">
        <f t="shared" si="213"/>
        <v>4.4849658532590997E-6</v>
      </c>
      <c r="AW923" s="282">
        <f t="shared" si="214"/>
        <v>1.3191456831884529E-8</v>
      </c>
      <c r="AX923" s="283">
        <f t="shared" si="215"/>
        <v>0.58074428706059</v>
      </c>
      <c r="AY923" s="157">
        <v>4.2779158999999998E-6</v>
      </c>
      <c r="AZ923" s="157">
        <v>1.2907504E-8</v>
      </c>
      <c r="BA923" s="157">
        <v>3.5265145E-13</v>
      </c>
      <c r="BB923" s="157">
        <v>3.2702991000000002E-12</v>
      </c>
      <c r="BC923" s="157">
        <v>0</v>
      </c>
      <c r="BD923" s="157">
        <v>5.8559418999999999E-10</v>
      </c>
      <c r="BE923" s="157">
        <v>1.9209592E-7</v>
      </c>
      <c r="BF923" s="157">
        <v>1.2464242999999999E-10</v>
      </c>
      <c r="BG923" s="157">
        <v>1.5358933E-10</v>
      </c>
      <c r="BH923" s="157">
        <v>4.3173454999999997E-14</v>
      </c>
      <c r="BI923" s="157">
        <v>5.5479385999999998E-16</v>
      </c>
      <c r="BJ923" s="157">
        <v>3.9482628000000004E-12</v>
      </c>
      <c r="BK923" s="157">
        <v>5.0332126000000002E-13</v>
      </c>
      <c r="BL923" s="157">
        <v>9.5473303999999994E-14</v>
      </c>
      <c r="BM923" s="157">
        <v>3.4295177000000002E-10</v>
      </c>
      <c r="BN923" s="157">
        <v>1.3894344999999999E-8</v>
      </c>
      <c r="BO923" s="157">
        <v>3.1269061999999999E-20</v>
      </c>
      <c r="BP923" s="157">
        <v>5.1706058999999997E-7</v>
      </c>
      <c r="BQ923" s="157">
        <v>0.58074376999999999</v>
      </c>
      <c r="BR923" s="157">
        <v>1.2787200000000001E-10</v>
      </c>
      <c r="BS923" s="157">
        <v>7.7760000000000004E-13</v>
      </c>
      <c r="BT923" s="157">
        <v>3.4790400000000002E-17</v>
      </c>
      <c r="BU923"/>
      <c r="BV923" s="155">
        <v>2.2511136999999999E-4</v>
      </c>
      <c r="BW923" s="155">
        <v>1.0928545000000001E-6</v>
      </c>
      <c r="BX923" s="155">
        <v>1.2853349999999999E-4</v>
      </c>
      <c r="BY923" s="155">
        <v>9.8255810999999992E-6</v>
      </c>
      <c r="BZ923" s="155">
        <v>4.2642924000000004E-6</v>
      </c>
      <c r="CA923" s="155">
        <v>6.7303286999999999E-8</v>
      </c>
      <c r="CB923" s="155">
        <v>1.0742442999999999E-9</v>
      </c>
      <c r="CC923" s="155">
        <v>1.0136382E-7</v>
      </c>
      <c r="CD923" s="155">
        <v>1.3688957E-6</v>
      </c>
      <c r="CE923" s="155">
        <v>6.0464203999999997E-6</v>
      </c>
      <c r="CF923" s="155">
        <v>0</v>
      </c>
      <c r="CG923" s="155">
        <v>6.9147542999999996E-17</v>
      </c>
      <c r="CH923" s="155">
        <v>5.6617739000000005E-13</v>
      </c>
      <c r="CI923" s="155">
        <v>3.6387417000000001E-6</v>
      </c>
      <c r="CJ923" s="155">
        <v>7.0140242999999994E-5</v>
      </c>
      <c r="CK923" s="155">
        <v>1.2740209000000001E-8</v>
      </c>
      <c r="CL923" s="155">
        <v>1.8356957E-8</v>
      </c>
      <c r="CM923"/>
      <c r="CN923" s="284">
        <v>4.7922025999999998E-13</v>
      </c>
      <c r="CO923" s="284">
        <v>4.6098100000000004</v>
      </c>
      <c r="CP923" s="285">
        <v>2.7935554999999998E-3</v>
      </c>
      <c r="CQ923" s="284">
        <v>7.6303209000000004E-4</v>
      </c>
      <c r="CR923" s="284">
        <v>1.8507325000000001E-9</v>
      </c>
      <c r="CS923" s="284">
        <v>2.2833046000000001E-7</v>
      </c>
      <c r="CT923" s="284">
        <v>1.3771433E-4</v>
      </c>
      <c r="CU923" s="284">
        <v>0.42056162000000002</v>
      </c>
      <c r="CV923" s="284">
        <v>2.8892415999999999E-8</v>
      </c>
      <c r="CW923" s="284">
        <v>2.3675736999999999E-5</v>
      </c>
      <c r="CX923"/>
      <c r="CY923" s="173"/>
      <c r="CZ923" s="267"/>
      <c r="DA923"/>
      <c r="DB923" s="247"/>
      <c r="DC923"/>
      <c r="DD923"/>
      <c r="DE923"/>
      <c r="DF923"/>
      <c r="DG923"/>
      <c r="DH923"/>
      <c r="DI923"/>
      <c r="DJ923"/>
      <c r="DK923"/>
      <c r="DL923"/>
    </row>
    <row r="924" spans="1:116" ht="13.8" customHeight="1">
      <c r="A924" t="s">
        <v>890</v>
      </c>
      <c r="B924" s="188" t="s">
        <v>319</v>
      </c>
      <c r="C924" s="151" t="str">
        <f t="shared" si="225"/>
        <v>A.130.03.110</v>
      </c>
      <c r="D924" s="54" t="s">
        <v>213</v>
      </c>
      <c r="E924" s="150" t="s">
        <v>352</v>
      </c>
      <c r="F924" s="153" t="str">
        <f t="shared" si="226"/>
        <v>PC (Polycarbonate) chemical upclycled</v>
      </c>
      <c r="G924" s="154">
        <f t="shared" si="227"/>
        <v>3.3640516666666671</v>
      </c>
      <c r="H924"/>
      <c r="I924"/>
      <c r="J924" s="227">
        <f t="shared" si="233"/>
        <v>0.65866254702714599</v>
      </c>
      <c r="K924"/>
      <c r="L924" s="280">
        <f t="shared" si="234"/>
        <v>0.1333086919</v>
      </c>
      <c r="M924" s="280">
        <f t="shared" si="235"/>
        <v>2.1458775388999998E-2</v>
      </c>
      <c r="N924" s="281">
        <f t="shared" si="236"/>
        <v>-7.1267026185401958E-4</v>
      </c>
      <c r="O924" s="280">
        <v>0.50460775000000002</v>
      </c>
      <c r="P924" s="286">
        <v>2.8473176999999999E-2</v>
      </c>
      <c r="Q924" s="219">
        <v>-1.3482641999999999E-3</v>
      </c>
      <c r="R924" s="219">
        <v>-3.0071741000000001E-3</v>
      </c>
      <c r="S924" s="219">
        <v>4.1057987999999997E-2</v>
      </c>
      <c r="T924" s="219">
        <v>8.2850782999999997E-2</v>
      </c>
      <c r="U924" s="219">
        <v>1.2407095E-2</v>
      </c>
      <c r="V924" s="219">
        <v>-7.0611283000000004E-3</v>
      </c>
      <c r="W924" s="286">
        <v>-2.5872684999999999E-5</v>
      </c>
      <c r="X924" s="219">
        <v>1.3576324E-3</v>
      </c>
      <c r="Y924" s="219">
        <v>4.1738505000000004E-3</v>
      </c>
      <c r="Z924" s="286">
        <v>3.7358489000000001E-5</v>
      </c>
      <c r="AA924" s="219">
        <v>-4.8606481E-3</v>
      </c>
      <c r="AB924" s="286">
        <v>2.3145980000000002E-11</v>
      </c>
      <c r="AC924"/>
      <c r="AD924" s="227">
        <f t="shared" si="228"/>
        <v>0.50460775000000002</v>
      </c>
      <c r="AE924" s="227">
        <f t="shared" si="229"/>
        <v>0.15337247639999999</v>
      </c>
      <c r="AF924" s="227">
        <f t="shared" si="230"/>
        <v>1.5203136399999997E-2</v>
      </c>
      <c r="AG924" s="227">
        <f t="shared" si="231"/>
        <v>2.1458775388999998E-2</v>
      </c>
      <c r="AH924" s="227">
        <f t="shared" si="232"/>
        <v>4.1479778381459803E-3</v>
      </c>
      <c r="AI924"/>
      <c r="AJ924">
        <v>62.729818000000002</v>
      </c>
      <c r="AK924" s="155">
        <v>56.731696999999997</v>
      </c>
      <c r="AL924" s="155">
        <v>-0.25422030000000001</v>
      </c>
      <c r="AM924" s="155">
        <v>0</v>
      </c>
      <c r="AN924" s="155">
        <v>6.2680144000000002</v>
      </c>
      <c r="AO924" s="155">
        <v>3.2872134999999997E-2</v>
      </c>
      <c r="AP924" s="155">
        <v>-4.8545619999999998E-2</v>
      </c>
      <c r="AQ924"/>
      <c r="AR924" s="156">
        <v>7.8157556000000003E-2</v>
      </c>
      <c r="AS924" s="156">
        <v>7.1393900999999996E-2</v>
      </c>
      <c r="AT924" s="156">
        <v>2.7145355999999999E-3</v>
      </c>
      <c r="AU924" s="156">
        <v>4.0491186999999998E-3</v>
      </c>
      <c r="AV924" s="282">
        <f t="shared" si="213"/>
        <v>4.2802098598920997E-6</v>
      </c>
      <c r="AW924" s="282">
        <f t="shared" si="214"/>
        <v>1.0038963050403527E-8</v>
      </c>
      <c r="AX924" s="283">
        <f t="shared" si="215"/>
        <v>0.5671034549606</v>
      </c>
      <c r="AY924" s="157">
        <v>3.1218598999999999E-6</v>
      </c>
      <c r="AZ924" s="157">
        <v>9.4194042999999997E-9</v>
      </c>
      <c r="BA924" s="157">
        <v>2.5735158E-13</v>
      </c>
      <c r="BB924" s="157">
        <v>3.2702991000000002E-12</v>
      </c>
      <c r="BC924" s="157">
        <v>0</v>
      </c>
      <c r="BD924" s="157">
        <v>4.2574192999999998E-11</v>
      </c>
      <c r="BE924" s="157">
        <v>1.1468898E-6</v>
      </c>
      <c r="BF924" s="157">
        <v>9.1243082000000001E-13</v>
      </c>
      <c r="BG924" s="157">
        <v>6.1044933000000001E-10</v>
      </c>
      <c r="BH924" s="157">
        <v>4.3173454999999997E-14</v>
      </c>
      <c r="BI924" s="157">
        <v>5.5479385999999998E-16</v>
      </c>
      <c r="BJ924" s="157">
        <v>7.0874691000000002E-12</v>
      </c>
      <c r="BK924" s="157">
        <v>-3.5620517999999999E-14</v>
      </c>
      <c r="BL924" s="157">
        <v>6.6426350999999995E-14</v>
      </c>
      <c r="BM924" s="157">
        <v>9.7863474000000006E-9</v>
      </c>
      <c r="BN924" s="157">
        <v>1.500096E-9</v>
      </c>
      <c r="BO924" s="157">
        <v>3.1269061999999999E-20</v>
      </c>
      <c r="BP924" s="157">
        <v>-2.2450393999999999E-6</v>
      </c>
      <c r="BQ924" s="157">
        <v>0.56710570000000005</v>
      </c>
      <c r="BR924" s="157">
        <v>1.2787200000000001E-10</v>
      </c>
      <c r="BS924" s="157">
        <v>7.7760000000000004E-13</v>
      </c>
      <c r="BT924" s="157">
        <v>3.4790400000000002E-17</v>
      </c>
      <c r="BU924"/>
      <c r="BV924" s="155">
        <v>3.2421902000000002E-4</v>
      </c>
      <c r="BW924" s="155">
        <v>4.2425853000000003E-6</v>
      </c>
      <c r="BX924" s="155">
        <v>9.3798687000000005E-5</v>
      </c>
      <c r="BY924" s="155">
        <v>-8.2684363000000005E-7</v>
      </c>
      <c r="BZ924" s="155">
        <v>3.8961636999999998E-5</v>
      </c>
      <c r="CA924" s="155">
        <v>6.7303286999999999E-8</v>
      </c>
      <c r="CB924" s="155">
        <v>1.0742442999999999E-9</v>
      </c>
      <c r="CC924" s="155">
        <v>1.0136382E-7</v>
      </c>
      <c r="CD924" s="155">
        <v>1.1177130000000001E-4</v>
      </c>
      <c r="CE924" s="155">
        <v>7.9508617E-6</v>
      </c>
      <c r="CF924" s="155">
        <v>0</v>
      </c>
      <c r="CG924" s="155">
        <v>6.9147542999999996E-17</v>
      </c>
      <c r="CH924" s="155">
        <v>5.6617739000000005E-13</v>
      </c>
      <c r="CI924" s="155">
        <v>-3.0551365999999998E-7</v>
      </c>
      <c r="CJ924" s="155">
        <v>6.8425467E-5</v>
      </c>
      <c r="CK924" s="155">
        <v>1.2740208E-8</v>
      </c>
      <c r="CL924" s="155">
        <v>1.8356957E-8</v>
      </c>
      <c r="CM924"/>
      <c r="CN924" s="284">
        <v>4.7922025999999998E-13</v>
      </c>
      <c r="CO924" s="284">
        <v>3.3640599999999998</v>
      </c>
      <c r="CP924" s="285">
        <v>9.3599274000000007E-3</v>
      </c>
      <c r="CQ924" s="284">
        <v>2.9180321000000001E-3</v>
      </c>
      <c r="CR924" s="284">
        <v>3.9437553000000002E-9</v>
      </c>
      <c r="CS924" s="284">
        <v>3.7436315000000002E-7</v>
      </c>
      <c r="CT924" s="284">
        <v>1.1638187000000001E-3</v>
      </c>
      <c r="CU924" s="284">
        <v>-2.7259123999999999E-2</v>
      </c>
      <c r="CV924" s="284">
        <v>2.8892415999999999E-8</v>
      </c>
      <c r="CW924" s="284">
        <v>2.3675736999999999E-5</v>
      </c>
      <c r="CX924"/>
      <c r="CY924" s="173"/>
      <c r="CZ924" s="267"/>
      <c r="DA924"/>
      <c r="DB924" s="247"/>
      <c r="DC924"/>
      <c r="DD924"/>
      <c r="DE924"/>
      <c r="DF924"/>
      <c r="DG924"/>
      <c r="DH924"/>
      <c r="DI924"/>
      <c r="DJ924"/>
      <c r="DK924"/>
      <c r="DL924"/>
    </row>
    <row r="925" spans="1:116" ht="13.8" customHeight="1">
      <c r="A925" t="s">
        <v>1753</v>
      </c>
      <c r="B925" s="188" t="s">
        <v>319</v>
      </c>
      <c r="C925" s="151" t="str">
        <f t="shared" si="225"/>
        <v>A.130.03.111</v>
      </c>
      <c r="D925" s="54" t="s">
        <v>213</v>
      </c>
      <c r="E925" s="150" t="s">
        <v>352</v>
      </c>
      <c r="F925" s="153" t="str">
        <f t="shared" si="226"/>
        <v>bio-PE (Polyethylene) chemical upcycled - non biodegradable</v>
      </c>
      <c r="G925" s="154">
        <f t="shared" si="227"/>
        <v>1.8882266666666667</v>
      </c>
      <c r="H925"/>
      <c r="I925"/>
      <c r="J925" s="227">
        <f t="shared" si="233"/>
        <v>0.37664580378714596</v>
      </c>
      <c r="K925"/>
      <c r="L925" s="280">
        <f t="shared" si="234"/>
        <v>6.8673202559999993E-2</v>
      </c>
      <c r="M925" s="280">
        <f t="shared" si="235"/>
        <v>8.989161289E-3</v>
      </c>
      <c r="N925" s="281">
        <f t="shared" si="236"/>
        <v>1.5749439938145982E-2</v>
      </c>
      <c r="O925" s="280">
        <v>0.28323399999999999</v>
      </c>
      <c r="P925" s="286">
        <v>8.8238844000000007E-3</v>
      </c>
      <c r="Q925" s="219">
        <v>-2.2297986000000001E-3</v>
      </c>
      <c r="R925" s="219">
        <v>6.1927862E-2</v>
      </c>
      <c r="S925" s="219">
        <v>5.4131785999999996E-3</v>
      </c>
      <c r="T925" s="219">
        <v>2.3813796000000001E-4</v>
      </c>
      <c r="U925" s="219">
        <v>1.0940240000000001E-3</v>
      </c>
      <c r="V925" s="219">
        <v>1.0000848000000001E-3</v>
      </c>
      <c r="W925" s="286">
        <v>-4.0138885000000002E-5</v>
      </c>
      <c r="X925" s="219">
        <v>1.3576322E-3</v>
      </c>
      <c r="Y925" s="219">
        <v>3.9913357999999998E-3</v>
      </c>
      <c r="Z925" s="286">
        <v>3.7358489000000001E-5</v>
      </c>
      <c r="AA925" s="219">
        <v>1.1798243E-2</v>
      </c>
      <c r="AB925" s="286">
        <v>2.3145980000000002E-11</v>
      </c>
      <c r="AC925"/>
      <c r="AD925" s="227">
        <f t="shared" si="228"/>
        <v>0.28323399999999999</v>
      </c>
      <c r="AE925" s="227">
        <f t="shared" si="229"/>
        <v>7.6267373159999985E-2</v>
      </c>
      <c r="AF925" s="227">
        <f t="shared" si="230"/>
        <v>1.9392413600000002E-2</v>
      </c>
      <c r="AG925" s="227">
        <f t="shared" si="231"/>
        <v>8.989161289E-3</v>
      </c>
      <c r="AH925" s="227">
        <f t="shared" si="232"/>
        <v>3.9511969381459799E-3</v>
      </c>
      <c r="AI925"/>
      <c r="AJ925">
        <v>37.246107000000002</v>
      </c>
      <c r="AK925" s="155">
        <v>35.996113999999999</v>
      </c>
      <c r="AL925" s="155">
        <v>-0.27689292999999998</v>
      </c>
      <c r="AM925" s="155">
        <v>0</v>
      </c>
      <c r="AN925" s="155">
        <v>1.5480132</v>
      </c>
      <c r="AO925" s="155">
        <v>3.1798604000000001E-2</v>
      </c>
      <c r="AP925" s="155">
        <v>-5.292645E-2</v>
      </c>
      <c r="AQ925"/>
      <c r="AR925" s="156">
        <v>2.6177491000000001E-2</v>
      </c>
      <c r="AS925" s="156">
        <v>2.2226698999999999E-2</v>
      </c>
      <c r="AT925" s="156">
        <v>1.3822024E-3</v>
      </c>
      <c r="AU925" s="156">
        <v>2.5685895000000002E-3</v>
      </c>
      <c r="AV925" s="282">
        <f t="shared" si="213"/>
        <v>1.3325358771671001E-6</v>
      </c>
      <c r="AW925" s="282">
        <f t="shared" si="214"/>
        <v>5.1116951524761289E-9</v>
      </c>
      <c r="AX925" s="283">
        <f t="shared" si="215"/>
        <v>0.35974642805060003</v>
      </c>
      <c r="AY925" s="157">
        <v>1.7522943E-6</v>
      </c>
      <c r="AZ925" s="157">
        <v>5.2870942999999999E-9</v>
      </c>
      <c r="BA925" s="157">
        <v>1.4445096999999999E-13</v>
      </c>
      <c r="BB925" s="157">
        <v>3.2702991000000002E-12</v>
      </c>
      <c r="BC925" s="157">
        <v>0</v>
      </c>
      <c r="BD925" s="157">
        <v>1.7440902E-9</v>
      </c>
      <c r="BE925" s="157">
        <v>-4.2205403E-7</v>
      </c>
      <c r="BF925" s="157">
        <v>3.8883603000000002E-10</v>
      </c>
      <c r="BG925" s="157">
        <v>-5.6583267E-10</v>
      </c>
      <c r="BH925" s="157">
        <v>4.3173454999999997E-14</v>
      </c>
      <c r="BI925" s="157">
        <v>5.5479385999999998E-16</v>
      </c>
      <c r="BJ925" s="157">
        <v>6.2323947000000004E-13</v>
      </c>
      <c r="BK925" s="157">
        <v>6.1769425000000001E-15</v>
      </c>
      <c r="BL925" s="157">
        <v>2.2620230999999999E-15</v>
      </c>
      <c r="BM925" s="157">
        <v>4.0337297999999997E-11</v>
      </c>
      <c r="BN925" s="157">
        <v>3.8003736999999998E-10</v>
      </c>
      <c r="BO925" s="157">
        <v>3.1269061999999999E-20</v>
      </c>
      <c r="BP925" s="157">
        <v>-3.4419494000000001E-6</v>
      </c>
      <c r="BQ925" s="157">
        <v>0.35974987000000003</v>
      </c>
      <c r="BR925" s="157">
        <v>1.2787200000000001E-10</v>
      </c>
      <c r="BS925" s="157">
        <v>7.7760000000000004E-13</v>
      </c>
      <c r="BT925" s="157">
        <v>3.4790400000000002E-17</v>
      </c>
      <c r="BU925"/>
      <c r="BV925" s="155">
        <v>1.0512388E-4</v>
      </c>
      <c r="BW925" s="155">
        <v>-3.8670581999999998E-6</v>
      </c>
      <c r="BX925" s="155">
        <v>5.2648770000000001E-5</v>
      </c>
      <c r="BY925" s="155">
        <v>1.4651921999999999E-7</v>
      </c>
      <c r="BZ925" s="155">
        <v>3.7648243000000002E-7</v>
      </c>
      <c r="CA925" s="155">
        <v>6.7303286999999999E-8</v>
      </c>
      <c r="CB925" s="155">
        <v>1.0742442999999999E-9</v>
      </c>
      <c r="CC925" s="155">
        <v>1.0136382E-7</v>
      </c>
      <c r="CD925" s="155">
        <v>3.6903709000000001E-7</v>
      </c>
      <c r="CE925" s="155">
        <v>7.0900039000000005E-7</v>
      </c>
      <c r="CF925" s="155">
        <v>0</v>
      </c>
      <c r="CG925" s="155">
        <v>6.9147542999999996E-17</v>
      </c>
      <c r="CH925" s="155">
        <v>5.6617739000000005E-13</v>
      </c>
      <c r="CI925" s="155">
        <v>1.1580748E-5</v>
      </c>
      <c r="CJ925" s="155">
        <v>4.2959537000000002E-5</v>
      </c>
      <c r="CK925" s="155">
        <v>1.2740208E-8</v>
      </c>
      <c r="CL925" s="155">
        <v>1.8356957E-8</v>
      </c>
      <c r="CM925"/>
      <c r="CN925" s="284">
        <v>4.7922025999999998E-13</v>
      </c>
      <c r="CO925" s="284">
        <v>1.8882350000000001</v>
      </c>
      <c r="CP925" s="285">
        <v>2.7935554999999998E-3</v>
      </c>
      <c r="CQ925" s="284">
        <v>-2.6304678999999999E-3</v>
      </c>
      <c r="CR925" s="284">
        <v>2.8341255999999999E-10</v>
      </c>
      <c r="CS925" s="284">
        <v>3.3359403000000001E-8</v>
      </c>
      <c r="CT925" s="284">
        <v>-6.4154192000000001E-5</v>
      </c>
      <c r="CU925" s="284">
        <v>5.5309898999999999E-3</v>
      </c>
      <c r="CV925" s="284">
        <v>2.8892415999999999E-8</v>
      </c>
      <c r="CW925" s="284">
        <v>2.3675736999999999E-5</v>
      </c>
      <c r="CX925"/>
      <c r="CY925" s="173"/>
      <c r="CZ925" s="267"/>
      <c r="DA925"/>
      <c r="DB925" s="247"/>
      <c r="DC925"/>
      <c r="DD925"/>
      <c r="DE925"/>
      <c r="DF925"/>
      <c r="DG925"/>
      <c r="DH925"/>
      <c r="DI925"/>
      <c r="DJ925"/>
      <c r="DK925"/>
      <c r="DL925"/>
    </row>
    <row r="926" spans="1:116" ht="13.8" customHeight="1">
      <c r="A926" t="s">
        <v>1754</v>
      </c>
      <c r="B926" s="188" t="s">
        <v>319</v>
      </c>
      <c r="C926" s="151" t="str">
        <f t="shared" si="225"/>
        <v>A.130.03.112</v>
      </c>
      <c r="D926" s="54" t="s">
        <v>213</v>
      </c>
      <c r="E926" s="150" t="s">
        <v>352</v>
      </c>
      <c r="F926" s="153" t="str">
        <f t="shared" si="226"/>
        <v>PE (HDPE  High density Polyethylene) chemical upcycled</v>
      </c>
      <c r="G926" s="154">
        <f t="shared" si="227"/>
        <v>1.8882266666666667</v>
      </c>
      <c r="H926"/>
      <c r="I926"/>
      <c r="J926" s="227">
        <f t="shared" si="233"/>
        <v>0.37664580378714596</v>
      </c>
      <c r="K926"/>
      <c r="L926" s="280">
        <f t="shared" si="234"/>
        <v>6.8673202559999993E-2</v>
      </c>
      <c r="M926" s="280">
        <f t="shared" si="235"/>
        <v>8.989161289E-3</v>
      </c>
      <c r="N926" s="281">
        <f t="shared" si="236"/>
        <v>1.5749439938145982E-2</v>
      </c>
      <c r="O926" s="280">
        <v>0.28323399999999999</v>
      </c>
      <c r="P926" s="286">
        <v>8.8238844000000007E-3</v>
      </c>
      <c r="Q926" s="219">
        <v>-2.2297986000000001E-3</v>
      </c>
      <c r="R926" s="286">
        <v>6.1927862E-2</v>
      </c>
      <c r="S926" s="219">
        <v>5.4131785999999996E-3</v>
      </c>
      <c r="T926" s="219">
        <v>2.3813796000000001E-4</v>
      </c>
      <c r="U926" s="219">
        <v>1.0940240000000001E-3</v>
      </c>
      <c r="V926" s="219">
        <v>1.0000848000000001E-3</v>
      </c>
      <c r="W926" s="286">
        <v>-4.0138885000000002E-5</v>
      </c>
      <c r="X926" s="219">
        <v>1.3576322E-3</v>
      </c>
      <c r="Y926" s="219">
        <v>3.9913357999999998E-3</v>
      </c>
      <c r="Z926" s="286">
        <v>3.7358489000000001E-5</v>
      </c>
      <c r="AA926" s="219">
        <v>1.1798243E-2</v>
      </c>
      <c r="AB926" s="286">
        <v>2.3145980000000002E-11</v>
      </c>
      <c r="AC926"/>
      <c r="AD926" s="227">
        <f t="shared" si="228"/>
        <v>0.28323399999999999</v>
      </c>
      <c r="AE926" s="227">
        <f t="shared" si="229"/>
        <v>7.6267373159999985E-2</v>
      </c>
      <c r="AF926" s="227">
        <f t="shared" si="230"/>
        <v>1.9392413600000002E-2</v>
      </c>
      <c r="AG926" s="227">
        <f t="shared" si="231"/>
        <v>8.989161289E-3</v>
      </c>
      <c r="AH926" s="227">
        <f t="shared" si="232"/>
        <v>3.9511969381459799E-3</v>
      </c>
      <c r="AI926"/>
      <c r="AJ926">
        <v>37.246107000000002</v>
      </c>
      <c r="AK926" s="155">
        <v>35.996113999999999</v>
      </c>
      <c r="AL926" s="155">
        <v>-0.27689292999999998</v>
      </c>
      <c r="AM926" s="155">
        <v>0</v>
      </c>
      <c r="AN926" s="155">
        <v>1.5480132</v>
      </c>
      <c r="AO926" s="155">
        <v>3.1798604000000001E-2</v>
      </c>
      <c r="AP926" s="155">
        <v>-5.292645E-2</v>
      </c>
      <c r="AQ926"/>
      <c r="AR926" s="156">
        <v>2.6177491000000001E-2</v>
      </c>
      <c r="AS926" s="156">
        <v>2.2226698999999999E-2</v>
      </c>
      <c r="AT926" s="156">
        <v>1.3822024E-3</v>
      </c>
      <c r="AU926" s="156">
        <v>2.5685895000000002E-3</v>
      </c>
      <c r="AV926" s="282">
        <f t="shared" si="213"/>
        <v>1.3325358771671001E-6</v>
      </c>
      <c r="AW926" s="282">
        <f t="shared" si="214"/>
        <v>5.1116951524761289E-9</v>
      </c>
      <c r="AX926" s="283">
        <f t="shared" si="215"/>
        <v>0.35974642805060003</v>
      </c>
      <c r="AY926" s="157">
        <v>1.7522943E-6</v>
      </c>
      <c r="AZ926" s="157">
        <v>5.2870942999999999E-9</v>
      </c>
      <c r="BA926" s="157">
        <v>1.4445096999999999E-13</v>
      </c>
      <c r="BB926" s="157">
        <v>3.2702991000000002E-12</v>
      </c>
      <c r="BC926" s="157">
        <v>0</v>
      </c>
      <c r="BD926" s="157">
        <v>1.7440902E-9</v>
      </c>
      <c r="BE926" s="157">
        <v>-4.2205403E-7</v>
      </c>
      <c r="BF926" s="157">
        <v>3.8883603000000002E-10</v>
      </c>
      <c r="BG926" s="157">
        <v>-5.6583267E-10</v>
      </c>
      <c r="BH926" s="157">
        <v>4.3173454999999997E-14</v>
      </c>
      <c r="BI926" s="157">
        <v>5.5479385999999998E-16</v>
      </c>
      <c r="BJ926" s="157">
        <v>6.2323947000000004E-13</v>
      </c>
      <c r="BK926" s="157">
        <v>6.1769425000000001E-15</v>
      </c>
      <c r="BL926" s="157">
        <v>2.2620230999999999E-15</v>
      </c>
      <c r="BM926" s="157">
        <v>4.0337297999999997E-11</v>
      </c>
      <c r="BN926" s="157">
        <v>3.8003736999999998E-10</v>
      </c>
      <c r="BO926" s="157">
        <v>3.1269061999999999E-20</v>
      </c>
      <c r="BP926" s="157">
        <v>-3.4419494000000001E-6</v>
      </c>
      <c r="BQ926" s="157">
        <v>0.35974987000000003</v>
      </c>
      <c r="BR926" s="157">
        <v>1.2787200000000001E-10</v>
      </c>
      <c r="BS926" s="157">
        <v>7.7760000000000004E-13</v>
      </c>
      <c r="BT926" s="157">
        <v>3.4790400000000002E-17</v>
      </c>
      <c r="BU926"/>
      <c r="BV926" s="155">
        <v>1.0512388E-4</v>
      </c>
      <c r="BW926" s="155">
        <v>-3.8670581999999998E-6</v>
      </c>
      <c r="BX926" s="155">
        <v>5.2648770000000001E-5</v>
      </c>
      <c r="BY926" s="155">
        <v>1.4651921999999999E-7</v>
      </c>
      <c r="BZ926" s="155">
        <v>3.7648243000000002E-7</v>
      </c>
      <c r="CA926" s="155">
        <v>6.7303286999999999E-8</v>
      </c>
      <c r="CB926" s="155">
        <v>1.0742442999999999E-9</v>
      </c>
      <c r="CC926" s="155">
        <v>1.0136382E-7</v>
      </c>
      <c r="CD926" s="155">
        <v>3.6903709000000001E-7</v>
      </c>
      <c r="CE926" s="155">
        <v>7.0900039000000005E-7</v>
      </c>
      <c r="CF926" s="155">
        <v>0</v>
      </c>
      <c r="CG926" s="155">
        <v>6.9147542999999996E-17</v>
      </c>
      <c r="CH926" s="155">
        <v>5.6617739000000005E-13</v>
      </c>
      <c r="CI926" s="155">
        <v>1.1580748E-5</v>
      </c>
      <c r="CJ926" s="155">
        <v>4.2959537000000002E-5</v>
      </c>
      <c r="CK926" s="155">
        <v>1.2740208E-8</v>
      </c>
      <c r="CL926" s="155">
        <v>1.8356957E-8</v>
      </c>
      <c r="CM926"/>
      <c r="CN926" s="284">
        <v>4.7922025999999998E-13</v>
      </c>
      <c r="CO926" s="284">
        <v>1.8882350000000001</v>
      </c>
      <c r="CP926" s="285">
        <v>2.7935554999999998E-3</v>
      </c>
      <c r="CQ926" s="284">
        <v>-2.6304678999999999E-3</v>
      </c>
      <c r="CR926" s="284">
        <v>2.8341255999999999E-10</v>
      </c>
      <c r="CS926" s="284">
        <v>3.3359403000000001E-8</v>
      </c>
      <c r="CT926" s="284">
        <v>-6.4154192000000001E-5</v>
      </c>
      <c r="CU926" s="284">
        <v>5.5309898999999999E-3</v>
      </c>
      <c r="CV926" s="284">
        <v>2.8892415999999999E-8</v>
      </c>
      <c r="CW926" s="284">
        <v>2.3675736999999999E-5</v>
      </c>
      <c r="CX926"/>
      <c r="CY926" s="173"/>
      <c r="CZ926" s="269"/>
      <c r="DA926"/>
      <c r="DB926" s="247"/>
      <c r="DC926"/>
      <c r="DD926"/>
      <c r="DE926"/>
      <c r="DF926"/>
      <c r="DG926"/>
      <c r="DH926"/>
      <c r="DI926"/>
      <c r="DJ926"/>
      <c r="DK926"/>
      <c r="DL926"/>
    </row>
    <row r="927" spans="1:116" ht="13.8" customHeight="1">
      <c r="A927" t="s">
        <v>3577</v>
      </c>
      <c r="B927" s="188" t="s">
        <v>319</v>
      </c>
      <c r="C927" s="151" t="str">
        <f t="shared" si="225"/>
        <v>A.130.03.113</v>
      </c>
      <c r="D927" s="54" t="s">
        <v>213</v>
      </c>
      <c r="E927" s="150" t="s">
        <v>352</v>
      </c>
      <c r="F927" s="153" t="str">
        <f t="shared" si="226"/>
        <v>PET (Polyethylene terephthalate) chemical upcycled by glycolysis</v>
      </c>
      <c r="G927" s="154">
        <f t="shared" si="227"/>
        <v>1.4261999333333333</v>
      </c>
      <c r="H927"/>
      <c r="I927"/>
      <c r="J927" s="227">
        <f t="shared" si="233"/>
        <v>0.29667908184356384</v>
      </c>
      <c r="K927"/>
      <c r="L927" s="280">
        <f t="shared" si="234"/>
        <v>1.6164285505000001E-2</v>
      </c>
      <c r="M927" s="280">
        <f t="shared" si="235"/>
        <v>2.2485788654E-2</v>
      </c>
      <c r="N927" s="281">
        <f t="shared" si="236"/>
        <v>4.4099017684563889E-2</v>
      </c>
      <c r="O927" s="280">
        <v>0.21392998999999999</v>
      </c>
      <c r="P927" s="286">
        <v>8.7942294000000008E-3</v>
      </c>
      <c r="Q927" s="219">
        <v>1.1449394999999999E-2</v>
      </c>
      <c r="R927" s="286">
        <v>1.3713856999999999E-2</v>
      </c>
      <c r="S927" s="219">
        <v>2.1159933000000001E-3</v>
      </c>
      <c r="T927" s="219">
        <v>-4.358635E-6</v>
      </c>
      <c r="U927" s="219">
        <v>3.3879384E-4</v>
      </c>
      <c r="V927" s="219">
        <v>7.6506880999999995E-4</v>
      </c>
      <c r="W927" s="219">
        <v>6.5524926000000005E-4</v>
      </c>
      <c r="X927" s="219">
        <v>1.4408004E-3</v>
      </c>
      <c r="Y927" s="219">
        <v>4.1165845E-2</v>
      </c>
      <c r="Z927" s="286">
        <v>3.6295043999999998E-5</v>
      </c>
      <c r="AA927" s="219">
        <v>2.2779234E-3</v>
      </c>
      <c r="AB927" s="286">
        <v>2.4563892999999999E-11</v>
      </c>
      <c r="AC927"/>
      <c r="AD927" s="227">
        <f t="shared" si="228"/>
        <v>0.21392998999999999</v>
      </c>
      <c r="AE927" s="227">
        <f t="shared" si="229"/>
        <v>3.7172978714999999E-2</v>
      </c>
      <c r="AF927" s="227">
        <f t="shared" si="230"/>
        <v>2.3286616609999998E-2</v>
      </c>
      <c r="AG927" s="227">
        <f t="shared" si="231"/>
        <v>2.2485788654E-2</v>
      </c>
      <c r="AH927" s="227">
        <f t="shared" si="232"/>
        <v>4.1821094284563889E-2</v>
      </c>
      <c r="AI927"/>
      <c r="AJ927">
        <v>16.151910999999998</v>
      </c>
      <c r="AK927" s="155">
        <v>7.4490974000000003</v>
      </c>
      <c r="AL927" s="155">
        <v>4.7959168999999999</v>
      </c>
      <c r="AM927" s="155">
        <v>0</v>
      </c>
      <c r="AN927" s="155">
        <v>1.2154583000000001</v>
      </c>
      <c r="AO927" s="155">
        <v>1.9236498</v>
      </c>
      <c r="AP927" s="155">
        <v>0.76778886999999996</v>
      </c>
      <c r="AQ927"/>
      <c r="AR927" s="156">
        <v>2.647557E-2</v>
      </c>
      <c r="AS927" s="156">
        <v>2.4954361000000001E-2</v>
      </c>
      <c r="AT927" s="156">
        <v>1.1805863000000001E-3</v>
      </c>
      <c r="AU927" s="156">
        <v>3.4062268E-4</v>
      </c>
      <c r="AV927" s="282">
        <f t="shared" si="213"/>
        <v>1.4960647718683E-6</v>
      </c>
      <c r="AW927" s="282">
        <f t="shared" si="214"/>
        <v>4.3660737216630946E-9</v>
      </c>
      <c r="AX927" s="283">
        <f t="shared" si="215"/>
        <v>4.7706257952000002E-2</v>
      </c>
      <c r="AY927" s="157">
        <v>1.3235342000000001E-6</v>
      </c>
      <c r="AZ927" s="157">
        <v>3.9934214000000001E-9</v>
      </c>
      <c r="BA927" s="157">
        <v>1.0910598000000001E-13</v>
      </c>
      <c r="BB927" s="157">
        <v>3.4706363000000001E-12</v>
      </c>
      <c r="BC927" s="157">
        <v>0</v>
      </c>
      <c r="BD927" s="157">
        <v>1.1418066E-9</v>
      </c>
      <c r="BE927" s="157">
        <v>1.7118943999999999E-7</v>
      </c>
      <c r="BF927" s="157">
        <v>1.7888520000000001E-10</v>
      </c>
      <c r="BG927" s="157">
        <v>1.8519091E-10</v>
      </c>
      <c r="BH927" s="157">
        <v>8.2675444000000002E-12</v>
      </c>
      <c r="BI927" s="157">
        <v>5.8878031000000002E-16</v>
      </c>
      <c r="BJ927" s="157">
        <v>1.9309388E-13</v>
      </c>
      <c r="BK927" s="157">
        <v>4.7366800000000003E-15</v>
      </c>
      <c r="BL927" s="157">
        <v>1.1419095999999999E-15</v>
      </c>
      <c r="BM927" s="157">
        <v>5.1264619999999999E-12</v>
      </c>
      <c r="BN927" s="157">
        <v>1.9072816999999999E-10</v>
      </c>
      <c r="BO927" s="157">
        <v>3.3184593000000002E-20</v>
      </c>
      <c r="BP927" s="157">
        <v>7.7041952000000001E-5</v>
      </c>
      <c r="BQ927" s="157">
        <v>4.7629216000000002E-2</v>
      </c>
      <c r="BR927" s="157">
        <v>0</v>
      </c>
      <c r="BS927" s="157">
        <v>0</v>
      </c>
      <c r="BT927" s="157">
        <v>0</v>
      </c>
      <c r="BU927"/>
      <c r="BV927" s="155">
        <v>6.2595892000000006E-5</v>
      </c>
      <c r="BW927" s="155">
        <v>1.5877217E-6</v>
      </c>
      <c r="BX927" s="155">
        <v>3.9766238999999999E-5</v>
      </c>
      <c r="BY927" s="155">
        <v>9.3184524000000004E-8</v>
      </c>
      <c r="BZ927" s="155">
        <v>1.4377335999999999E-6</v>
      </c>
      <c r="CA927" s="155">
        <v>6.1201130000000004E-7</v>
      </c>
      <c r="CB927" s="155">
        <v>2.1506763999999999E-7</v>
      </c>
      <c r="CC927" s="155">
        <v>9.2806508000000002E-7</v>
      </c>
      <c r="CD927" s="155">
        <v>1.0948421E-8</v>
      </c>
      <c r="CE927" s="155">
        <v>2.4864571999999998E-7</v>
      </c>
      <c r="CF927" s="155">
        <v>0</v>
      </c>
      <c r="CG927" s="155">
        <v>7.3383494000000001E-17</v>
      </c>
      <c r="CH927" s="155">
        <v>6.0086119000000003E-13</v>
      </c>
      <c r="CI927" s="155">
        <v>2.6689153E-6</v>
      </c>
      <c r="CJ927" s="155">
        <v>1.5013838000000001E-5</v>
      </c>
      <c r="CK927" s="155">
        <v>1.352146E-8</v>
      </c>
      <c r="CL927" s="155">
        <v>0</v>
      </c>
      <c r="CM927"/>
      <c r="CN927" s="284">
        <v>5.0857710999999997E-13</v>
      </c>
      <c r="CO927" s="284">
        <v>1.4262093</v>
      </c>
      <c r="CP927" s="285">
        <v>1.8417367E-2</v>
      </c>
      <c r="CQ927" s="284">
        <v>1.226535E-3</v>
      </c>
      <c r="CR927" s="284">
        <v>8.7570261999999997E-11</v>
      </c>
      <c r="CS927" s="284">
        <v>1.0433561E-8</v>
      </c>
      <c r="CT927" s="284">
        <v>5.1354502000000003E-5</v>
      </c>
      <c r="CU927" s="284">
        <v>4.0228722999999999E-3</v>
      </c>
      <c r="CV927" s="284">
        <v>5.4910789999999999E-6</v>
      </c>
      <c r="CW927" s="284">
        <v>2.1523566E-4</v>
      </c>
      <c r="CX927"/>
      <c r="CY927" s="173"/>
      <c r="CZ927" s="272"/>
      <c r="DA927"/>
      <c r="DB927" s="247"/>
      <c r="DC927"/>
      <c r="DD927"/>
      <c r="DE927"/>
      <c r="DF927"/>
      <c r="DG927"/>
      <c r="DH927"/>
      <c r="DI927"/>
      <c r="DJ927"/>
      <c r="DK927"/>
      <c r="DL927"/>
    </row>
    <row r="928" spans="1:116" ht="13.8" customHeight="1">
      <c r="A928" t="s">
        <v>1755</v>
      </c>
      <c r="B928" s="188" t="s">
        <v>319</v>
      </c>
      <c r="C928" s="151" t="str">
        <f t="shared" si="225"/>
        <v>A.130.03.114</v>
      </c>
      <c r="D928" s="54" t="s">
        <v>213</v>
      </c>
      <c r="E928" s="150" t="s">
        <v>352</v>
      </c>
      <c r="F928" s="153" t="str">
        <f t="shared" si="226"/>
        <v>PHA and PHB (Polyhydroxyalkanoates) chemical upcycled - biodegradeble</v>
      </c>
      <c r="G928" s="154">
        <f t="shared" si="227"/>
        <v>2.4948793333333334</v>
      </c>
      <c r="H928"/>
      <c r="I928"/>
      <c r="J928" s="227">
        <f t="shared" si="233"/>
        <v>0.46129844995360003</v>
      </c>
      <c r="K928"/>
      <c r="L928" s="280">
        <f t="shared" si="234"/>
        <v>1.6405093010999999E-2</v>
      </c>
      <c r="M928" s="280">
        <f t="shared" si="235"/>
        <v>2.86358744426E-2</v>
      </c>
      <c r="N928" s="281">
        <f t="shared" si="236"/>
        <v>4.2025582499999999E-2</v>
      </c>
      <c r="O928" s="280">
        <v>0.37423190000000001</v>
      </c>
      <c r="P928" s="286">
        <v>1.3366698E-2</v>
      </c>
      <c r="Q928" s="219">
        <v>1.4626494E-2</v>
      </c>
      <c r="R928" s="286">
        <v>1.4186387999999999E-2</v>
      </c>
      <c r="S928" s="219">
        <v>2.0110091999999999E-3</v>
      </c>
      <c r="T928" s="219">
        <v>1.1105352E-4</v>
      </c>
      <c r="U928" s="286">
        <v>9.6642291000000003E-5</v>
      </c>
      <c r="V928" s="219">
        <v>6.3784569000000001E-4</v>
      </c>
      <c r="W928" s="219">
        <v>1.0508265000000001E-3</v>
      </c>
      <c r="X928" s="219">
        <v>0</v>
      </c>
      <c r="Y928" s="219">
        <v>4.0974756000000001E-2</v>
      </c>
      <c r="Z928" s="286">
        <v>4.8367526E-6</v>
      </c>
      <c r="AA928" s="219">
        <v>0</v>
      </c>
      <c r="AB928" s="219">
        <v>0</v>
      </c>
      <c r="AC928"/>
      <c r="AD928" s="227">
        <f t="shared" si="228"/>
        <v>0.37423190000000001</v>
      </c>
      <c r="AE928" s="227">
        <f t="shared" si="229"/>
        <v>4.5036130701000002E-2</v>
      </c>
      <c r="AF928" s="227">
        <f t="shared" si="230"/>
        <v>2.863103769E-2</v>
      </c>
      <c r="AG928" s="227">
        <f t="shared" si="231"/>
        <v>2.86358744426E-2</v>
      </c>
      <c r="AH928" s="227">
        <f t="shared" si="232"/>
        <v>4.2025582499999999E-2</v>
      </c>
      <c r="AI928"/>
      <c r="AJ928">
        <v>69.831070999999994</v>
      </c>
      <c r="AK928" s="155">
        <v>32.241252000000003</v>
      </c>
      <c r="AL928" s="155">
        <v>5.6539821000000003</v>
      </c>
      <c r="AM928" s="155">
        <v>0</v>
      </c>
      <c r="AN928" s="155">
        <v>28.544868000000001</v>
      </c>
      <c r="AO928" s="155">
        <v>2.2608598</v>
      </c>
      <c r="AP928" s="155">
        <v>1.1301099999999999</v>
      </c>
      <c r="AQ928"/>
      <c r="AR928" s="156">
        <v>4.6919803000000003E-2</v>
      </c>
      <c r="AS928" s="156">
        <v>4.3202108000000003E-2</v>
      </c>
      <c r="AT928" s="156">
        <v>1.9888929999999998E-3</v>
      </c>
      <c r="AU928" s="156">
        <v>1.7288019E-3</v>
      </c>
      <c r="AV928" s="282">
        <f t="shared" si="213"/>
        <v>2.5900544191430003E-6</v>
      </c>
      <c r="AW928" s="282">
        <f t="shared" si="214"/>
        <v>7.355373367865491E-9</v>
      </c>
      <c r="AX928" s="283">
        <f t="shared" si="215"/>
        <v>0.24212911770999998</v>
      </c>
      <c r="AY928" s="157">
        <v>2.3152479999999999E-6</v>
      </c>
      <c r="AZ928" s="157">
        <v>6.9856621000000003E-9</v>
      </c>
      <c r="BA928" s="157">
        <v>1.9085827E-13</v>
      </c>
      <c r="BB928" s="157">
        <v>0</v>
      </c>
      <c r="BC928" s="157">
        <v>0</v>
      </c>
      <c r="BD928" s="157">
        <v>3.8015811000000002E-10</v>
      </c>
      <c r="BE928" s="157">
        <v>2.7429623999999998E-7</v>
      </c>
      <c r="BF928" s="157">
        <v>8.6694592999999995E-11</v>
      </c>
      <c r="BG928" s="157">
        <v>2.8276604999999998E-10</v>
      </c>
      <c r="BH928" s="157">
        <v>0</v>
      </c>
      <c r="BI928" s="157">
        <v>0</v>
      </c>
      <c r="BJ928" s="157">
        <v>5.5080963000000001E-14</v>
      </c>
      <c r="BK928" s="157">
        <v>3.8393918999999999E-15</v>
      </c>
      <c r="BL928" s="157">
        <v>8.4624059000000001E-16</v>
      </c>
      <c r="BM928" s="157">
        <v>1.5314603000000001E-11</v>
      </c>
      <c r="BN928" s="157">
        <v>1.1470643E-10</v>
      </c>
      <c r="BO928" s="157">
        <v>0</v>
      </c>
      <c r="BP928" s="157">
        <v>1.0749771E-4</v>
      </c>
      <c r="BQ928" s="157">
        <v>0.24202161999999999</v>
      </c>
      <c r="BR928" s="157">
        <v>0</v>
      </c>
      <c r="BS928" s="157">
        <v>0</v>
      </c>
      <c r="BT928" s="157">
        <v>0</v>
      </c>
      <c r="BU928"/>
      <c r="BV928" s="155">
        <v>1.2418727E-4</v>
      </c>
      <c r="BW928" s="155">
        <v>1.9494745999999999E-6</v>
      </c>
      <c r="BX928" s="155">
        <v>6.9563856000000006E-5</v>
      </c>
      <c r="BY928" s="155">
        <v>8.1492429999999998E-8</v>
      </c>
      <c r="BZ928" s="155">
        <v>3.4058636999999999E-6</v>
      </c>
      <c r="CA928" s="155">
        <v>0</v>
      </c>
      <c r="CB928" s="155">
        <v>0</v>
      </c>
      <c r="CC928" s="155">
        <v>0</v>
      </c>
      <c r="CD928" s="155">
        <v>1.5439898000000001E-7</v>
      </c>
      <c r="CE928" s="155">
        <v>1.064673E-7</v>
      </c>
      <c r="CF928" s="155">
        <v>0</v>
      </c>
      <c r="CG928" s="155">
        <v>0</v>
      </c>
      <c r="CH928" s="155">
        <v>0</v>
      </c>
      <c r="CI928" s="155">
        <v>2.8383516E-6</v>
      </c>
      <c r="CJ928" s="155">
        <v>4.6087368000000001E-5</v>
      </c>
      <c r="CK928" s="155">
        <v>1.0458028999999999E-12</v>
      </c>
      <c r="CL928" s="155">
        <v>0</v>
      </c>
      <c r="CM928"/>
      <c r="CN928" s="284">
        <v>0</v>
      </c>
      <c r="CO928" s="284">
        <v>2.4948793</v>
      </c>
      <c r="CP928" s="285">
        <v>0</v>
      </c>
      <c r="CQ928" s="284">
        <v>1.3338021000000001E-3</v>
      </c>
      <c r="CR928" s="284">
        <v>2.6310913000000001E-11</v>
      </c>
      <c r="CS928" s="284">
        <v>3.0678052000000001E-9</v>
      </c>
      <c r="CT928" s="284">
        <v>1.3165997000000001E-4</v>
      </c>
      <c r="CU928" s="284">
        <v>3.2232515000000001E-3</v>
      </c>
      <c r="CV928" s="284">
        <v>0</v>
      </c>
      <c r="CW928" s="284">
        <v>0</v>
      </c>
      <c r="CX928"/>
      <c r="CY928" s="173"/>
      <c r="CZ928" s="272"/>
      <c r="DA928"/>
      <c r="DB928" s="247"/>
      <c r="DC928"/>
      <c r="DD928"/>
      <c r="DE928"/>
      <c r="DF928"/>
      <c r="DG928"/>
      <c r="DH928"/>
      <c r="DI928"/>
      <c r="DJ928"/>
      <c r="DK928"/>
      <c r="DL928"/>
    </row>
    <row r="929" spans="1:116" ht="13.8" customHeight="1">
      <c r="A929" t="s">
        <v>2515</v>
      </c>
      <c r="B929" s="188" t="s">
        <v>319</v>
      </c>
      <c r="C929" s="151" t="str">
        <f t="shared" si="225"/>
        <v>A.130.03.115</v>
      </c>
      <c r="D929" s="54" t="s">
        <v>213</v>
      </c>
      <c r="E929" s="150" t="s">
        <v>352</v>
      </c>
      <c r="F929" s="153" t="str">
        <f t="shared" si="226"/>
        <v>PLA (Polylactide - starch based) chemical upcycled - biodegradeble</v>
      </c>
      <c r="G929" s="154">
        <f t="shared" si="227"/>
        <v>3.5433472666666672</v>
      </c>
      <c r="H929"/>
      <c r="I929"/>
      <c r="J929" s="227">
        <f t="shared" si="233"/>
        <v>0.59433502059900001</v>
      </c>
      <c r="K929"/>
      <c r="L929" s="280">
        <f t="shared" si="234"/>
        <v>2.3701053229999998E-2</v>
      </c>
      <c r="M929" s="280">
        <f t="shared" si="235"/>
        <v>3.3966141818999998E-2</v>
      </c>
      <c r="N929" s="281">
        <f t="shared" si="236"/>
        <v>5.1657355499999998E-3</v>
      </c>
      <c r="O929" s="280">
        <v>0.53150209000000004</v>
      </c>
      <c r="P929" s="286">
        <v>1.2183485000000001E-2</v>
      </c>
      <c r="Q929" s="219">
        <v>1.9964541999999998E-2</v>
      </c>
      <c r="R929" s="286">
        <v>2.0473847999999999E-2</v>
      </c>
      <c r="S929" s="219">
        <v>2.6396446999999998E-3</v>
      </c>
      <c r="T929" s="219">
        <v>3.1416457000000002E-4</v>
      </c>
      <c r="U929" s="219">
        <v>2.7339596000000002E-4</v>
      </c>
      <c r="V929" s="219">
        <v>1.8044319000000001E-3</v>
      </c>
      <c r="W929" s="219">
        <v>6.4692484999999997E-4</v>
      </c>
      <c r="X929" s="219">
        <v>0</v>
      </c>
      <c r="Y929" s="219">
        <v>4.5188106999999996E-3</v>
      </c>
      <c r="Z929" s="286">
        <v>1.3682918999999999E-5</v>
      </c>
      <c r="AA929" s="219">
        <v>0</v>
      </c>
      <c r="AB929" s="219">
        <v>0</v>
      </c>
      <c r="AC929"/>
      <c r="AD929" s="227">
        <f t="shared" si="228"/>
        <v>0.53150209000000004</v>
      </c>
      <c r="AE929" s="227">
        <f t="shared" si="229"/>
        <v>5.7653512129999994E-2</v>
      </c>
      <c r="AF929" s="227">
        <f t="shared" si="230"/>
        <v>3.3952458899999996E-2</v>
      </c>
      <c r="AG929" s="227">
        <f t="shared" si="231"/>
        <v>3.3966141818999998E-2</v>
      </c>
      <c r="AH929" s="227">
        <f t="shared" si="232"/>
        <v>5.1657355499999998E-3</v>
      </c>
      <c r="AI929"/>
      <c r="AJ929">
        <v>73.408489000000003</v>
      </c>
      <c r="AK929" s="155">
        <v>51.101140000000001</v>
      </c>
      <c r="AL929" s="155">
        <v>0.56134293999999996</v>
      </c>
      <c r="AM929" s="155">
        <v>0</v>
      </c>
      <c r="AN929" s="155">
        <v>21.5</v>
      </c>
      <c r="AO929" s="155">
        <v>0.13750824</v>
      </c>
      <c r="AP929" s="155">
        <v>0.10849756000000001</v>
      </c>
      <c r="AQ929"/>
      <c r="AR929" s="156">
        <v>6.5679604000000003E-2</v>
      </c>
      <c r="AS929" s="156">
        <v>5.9244212999999997E-2</v>
      </c>
      <c r="AT929" s="156">
        <v>2.7863816999999999E-3</v>
      </c>
      <c r="AU929" s="156">
        <v>3.6490088999999999E-3</v>
      </c>
      <c r="AV929" s="282">
        <f t="shared" si="213"/>
        <v>3.5518113882749997E-6</v>
      </c>
      <c r="AW929" s="282">
        <f t="shared" si="214"/>
        <v>1.03046661626181E-8</v>
      </c>
      <c r="AX929" s="283">
        <f t="shared" si="215"/>
        <v>0.51106567589899998</v>
      </c>
      <c r="AY929" s="157">
        <v>3.2882262999999998E-6</v>
      </c>
      <c r="AZ929" s="157">
        <v>9.9213722999999995E-9</v>
      </c>
      <c r="BA929" s="157">
        <v>2.7106606999999999E-13</v>
      </c>
      <c r="BB929" s="157">
        <v>0</v>
      </c>
      <c r="BC929" s="157">
        <v>0</v>
      </c>
      <c r="BD929" s="157">
        <v>5.4864560000000001E-10</v>
      </c>
      <c r="BE929" s="157">
        <v>2.6266861999999998E-7</v>
      </c>
      <c r="BF929" s="157">
        <v>1.2511795999999999E-10</v>
      </c>
      <c r="BG929" s="157">
        <v>2.5773576000000001E-10</v>
      </c>
      <c r="BH929" s="157">
        <v>0</v>
      </c>
      <c r="BI929" s="157">
        <v>0</v>
      </c>
      <c r="BJ929" s="157">
        <v>1.5582114000000001E-13</v>
      </c>
      <c r="BK929" s="157">
        <v>1.0861438E-14</v>
      </c>
      <c r="BL929" s="157">
        <v>2.3939701000000001E-15</v>
      </c>
      <c r="BM929" s="157">
        <v>4.3324205000000003E-11</v>
      </c>
      <c r="BN929" s="157">
        <v>3.2449847000000003E-10</v>
      </c>
      <c r="BO929" s="157">
        <v>0</v>
      </c>
      <c r="BP929" s="157">
        <v>5.4275898999999997E-5</v>
      </c>
      <c r="BQ929" s="157">
        <v>0.5110114</v>
      </c>
      <c r="BR929" s="157">
        <v>0</v>
      </c>
      <c r="BS929" s="157">
        <v>0</v>
      </c>
      <c r="BT929" s="157">
        <v>0</v>
      </c>
      <c r="BU929"/>
      <c r="BV929" s="155">
        <v>1.7236998E-4</v>
      </c>
      <c r="BW929" s="155">
        <v>1.7769082E-6</v>
      </c>
      <c r="BX929" s="155">
        <v>9.8797922999999994E-5</v>
      </c>
      <c r="BY929" s="155">
        <v>2.2117854E-7</v>
      </c>
      <c r="BZ929" s="155">
        <v>3.8263938999999998E-6</v>
      </c>
      <c r="CA929" s="155">
        <v>0</v>
      </c>
      <c r="CB929" s="155">
        <v>0</v>
      </c>
      <c r="CC929" s="155">
        <v>0</v>
      </c>
      <c r="CD929" s="155">
        <v>4.3678658000000002E-7</v>
      </c>
      <c r="CE929" s="155">
        <v>2.7263983999999999E-7</v>
      </c>
      <c r="CF929" s="155">
        <v>0</v>
      </c>
      <c r="CG929" s="155">
        <v>0</v>
      </c>
      <c r="CH929" s="155">
        <v>0</v>
      </c>
      <c r="CI929" s="155">
        <v>4.0290319E-6</v>
      </c>
      <c r="CJ929" s="155">
        <v>6.3009113000000002E-5</v>
      </c>
      <c r="CK929" s="155">
        <v>9.1082574999999999E-15</v>
      </c>
      <c r="CL929" s="155">
        <v>0</v>
      </c>
      <c r="CM929"/>
      <c r="CN929" s="284">
        <v>0</v>
      </c>
      <c r="CO929" s="284">
        <v>3.5433473000000002</v>
      </c>
      <c r="CP929" s="285">
        <v>0</v>
      </c>
      <c r="CQ929" s="284">
        <v>1.2157347E-3</v>
      </c>
      <c r="CR929" s="284">
        <v>7.4432186999999998E-11</v>
      </c>
      <c r="CS929" s="284">
        <v>8.6786595000000001E-9</v>
      </c>
      <c r="CT929" s="284">
        <v>1.4012143000000001E-4</v>
      </c>
      <c r="CU929" s="284">
        <v>9.1184088999999996E-3</v>
      </c>
      <c r="CV929" s="284">
        <v>0</v>
      </c>
      <c r="CW929" s="284">
        <v>0</v>
      </c>
      <c r="CX929"/>
      <c r="CY929" s="173"/>
      <c r="CZ929" s="272"/>
      <c r="DA929"/>
      <c r="DB929" s="247"/>
      <c r="DC929"/>
      <c r="DD929"/>
      <c r="DE929"/>
      <c r="DF929"/>
      <c r="DG929"/>
      <c r="DH929"/>
      <c r="DI929"/>
      <c r="DJ929"/>
      <c r="DK929"/>
      <c r="DL929"/>
    </row>
    <row r="930" spans="1:116" ht="13.8" customHeight="1">
      <c r="A930" t="s">
        <v>891</v>
      </c>
      <c r="B930" s="188" t="s">
        <v>319</v>
      </c>
      <c r="C930" s="151" t="str">
        <f t="shared" si="225"/>
        <v>A.130.03.116</v>
      </c>
      <c r="D930" s="54" t="s">
        <v>213</v>
      </c>
      <c r="E930" s="150" t="s">
        <v>352</v>
      </c>
      <c r="F930" s="153" t="str">
        <f t="shared" si="226"/>
        <v>PMMA (Polymethyl methacrylate) chemical upcycled</v>
      </c>
      <c r="G930" s="154">
        <f t="shared" si="227"/>
        <v>4.2797266666666669</v>
      </c>
      <c r="H930"/>
      <c r="I930"/>
      <c r="J930" s="227">
        <f t="shared" si="233"/>
        <v>0.61447540096714592</v>
      </c>
      <c r="K930"/>
      <c r="L930" s="280">
        <f t="shared" si="234"/>
        <v>5.6328914039999997E-2</v>
      </c>
      <c r="M930" s="280">
        <f t="shared" si="235"/>
        <v>-8.5035572911000001E-2</v>
      </c>
      <c r="N930" s="281">
        <f t="shared" si="236"/>
        <v>1.2230598381459796E-3</v>
      </c>
      <c r="O930" s="280">
        <v>0.64195899999999995</v>
      </c>
      <c r="P930" s="286">
        <v>4.8932069000000002E-2</v>
      </c>
      <c r="Q930" s="219">
        <v>-3.0722026999999998E-3</v>
      </c>
      <c r="R930" s="286">
        <v>4.1242262000000002E-2</v>
      </c>
      <c r="S930" s="219">
        <v>8.7679446000000008E-3</v>
      </c>
      <c r="T930" s="219">
        <v>6.3766593999999997E-4</v>
      </c>
      <c r="U930" s="219">
        <v>5.6810415000000001E-3</v>
      </c>
      <c r="V930" s="219">
        <v>-0.13229042999999999</v>
      </c>
      <c r="W930" s="286">
        <v>2.5705115E-5</v>
      </c>
      <c r="X930" s="219">
        <v>1.3576323E-3</v>
      </c>
      <c r="Y930" s="219">
        <v>4.8337114999999998E-3</v>
      </c>
      <c r="Z930" s="286">
        <v>3.7358489000000001E-5</v>
      </c>
      <c r="AA930" s="219">
        <v>-3.6363568000000001E-3</v>
      </c>
      <c r="AB930" s="286">
        <v>2.3145980000000002E-11</v>
      </c>
      <c r="AC930"/>
      <c r="AD930" s="227">
        <f t="shared" si="228"/>
        <v>0.64195899999999995</v>
      </c>
      <c r="AE930" s="227">
        <f t="shared" si="229"/>
        <v>-3.0101649659999993E-2</v>
      </c>
      <c r="AF930" s="227">
        <f t="shared" si="230"/>
        <v>-9.0066920499999994E-2</v>
      </c>
      <c r="AG930" s="227">
        <f t="shared" si="231"/>
        <v>-8.5035572910999987E-2</v>
      </c>
      <c r="AH930" s="227">
        <f t="shared" si="232"/>
        <v>4.8594166381459797E-3</v>
      </c>
      <c r="AI930"/>
      <c r="AJ930">
        <v>64.611743000000004</v>
      </c>
      <c r="AK930" s="155">
        <v>64.718727999999999</v>
      </c>
      <c r="AL930" s="155">
        <v>-0.17224998999999999</v>
      </c>
      <c r="AM930" s="155">
        <v>0</v>
      </c>
      <c r="AN930" s="155">
        <v>6.1218421000000002E-2</v>
      </c>
      <c r="AO930" s="155">
        <v>3.6753361999999998E-2</v>
      </c>
      <c r="AP930" s="155">
        <v>-3.2707234000000002E-2</v>
      </c>
      <c r="AQ930"/>
      <c r="AR930" s="156">
        <v>9.1049526000000006E-2</v>
      </c>
      <c r="AS930" s="156">
        <v>8.2835831999999998E-2</v>
      </c>
      <c r="AT930" s="156">
        <v>3.5942712000000001E-3</v>
      </c>
      <c r="AU930" s="156">
        <v>4.6194236000000003E-3</v>
      </c>
      <c r="AV930" s="282">
        <f t="shared" si="213"/>
        <v>4.9661768930190997E-6</v>
      </c>
      <c r="AW930" s="282">
        <f t="shared" si="214"/>
        <v>1.3292422878720529E-8</v>
      </c>
      <c r="AX930" s="283">
        <f t="shared" si="215"/>
        <v>0.6469780922506001</v>
      </c>
      <c r="AY930" s="157">
        <v>3.9716062999999998E-6</v>
      </c>
      <c r="AZ930" s="157">
        <v>1.1983294E-8</v>
      </c>
      <c r="BA930" s="157">
        <v>3.2740072000000002E-13</v>
      </c>
      <c r="BB930" s="157">
        <v>3.2702991000000002E-12</v>
      </c>
      <c r="BC930" s="157">
        <v>0</v>
      </c>
      <c r="BD930" s="157">
        <v>1.1897702E-9</v>
      </c>
      <c r="BE930" s="157">
        <v>1.0119481E-6</v>
      </c>
      <c r="BF930" s="157">
        <v>2.6242403000000002E-10</v>
      </c>
      <c r="BG930" s="157">
        <v>1.0432473000000001E-9</v>
      </c>
      <c r="BH930" s="157">
        <v>4.3173454999999997E-14</v>
      </c>
      <c r="BI930" s="157">
        <v>5.5479385999999998E-16</v>
      </c>
      <c r="BJ930" s="157">
        <v>3.2365979999999998E-12</v>
      </c>
      <c r="BK930" s="157">
        <v>-7.9371037000000003E-13</v>
      </c>
      <c r="BL930" s="157">
        <v>-1.341027E-13</v>
      </c>
      <c r="BM930" s="157">
        <v>-1.8898948E-10</v>
      </c>
      <c r="BN930" s="157">
        <v>-1.8509429999999999E-8</v>
      </c>
      <c r="BO930" s="157">
        <v>3.1269061999999999E-20</v>
      </c>
      <c r="BP930" s="157">
        <v>2.0822505999999999E-6</v>
      </c>
      <c r="BQ930" s="157">
        <v>0.64697601000000005</v>
      </c>
      <c r="BR930" s="157">
        <v>1.2787200000000001E-10</v>
      </c>
      <c r="BS930" s="157">
        <v>7.7760000000000004E-13</v>
      </c>
      <c r="BT930" s="157">
        <v>3.4790400000000002E-17</v>
      </c>
      <c r="BU930"/>
      <c r="BV930" s="155">
        <v>2.1318429999999999E-4</v>
      </c>
      <c r="BW930" s="155">
        <v>7.2264254999999997E-6</v>
      </c>
      <c r="BX930" s="155">
        <v>1.1933013999999999E-4</v>
      </c>
      <c r="BY930" s="155">
        <v>-1.5475642E-5</v>
      </c>
      <c r="BZ930" s="155">
        <v>1.2517351000000001E-5</v>
      </c>
      <c r="CA930" s="155">
        <v>6.7303286999999999E-8</v>
      </c>
      <c r="CB930" s="155">
        <v>1.0742442999999999E-9</v>
      </c>
      <c r="CC930" s="155">
        <v>1.0136382E-7</v>
      </c>
      <c r="CD930" s="155">
        <v>1.0496472E-6</v>
      </c>
      <c r="CE930" s="155">
        <v>1.3202768E-6</v>
      </c>
      <c r="CF930" s="155">
        <v>0</v>
      </c>
      <c r="CG930" s="155">
        <v>6.9147542999999996E-17</v>
      </c>
      <c r="CH930" s="155">
        <v>5.6617739000000005E-13</v>
      </c>
      <c r="CI930" s="155">
        <v>8.3466967999999995E-6</v>
      </c>
      <c r="CJ930" s="155">
        <v>7.8668575000000006E-5</v>
      </c>
      <c r="CK930" s="155">
        <v>1.2740209000000001E-8</v>
      </c>
      <c r="CL930" s="155">
        <v>1.8356957E-8</v>
      </c>
      <c r="CM930"/>
      <c r="CN930" s="284">
        <v>4.7922025999999998E-13</v>
      </c>
      <c r="CO930" s="284">
        <v>4.2797349999999996</v>
      </c>
      <c r="CP930" s="285">
        <v>2.7935554999999998E-3</v>
      </c>
      <c r="CQ930" s="284">
        <v>4.9595320999999996E-3</v>
      </c>
      <c r="CR930" s="284">
        <v>1.3535447999999999E-9</v>
      </c>
      <c r="CS930" s="284">
        <v>1.4314732E-7</v>
      </c>
      <c r="CT930" s="284">
        <v>4.8333905999999998E-4</v>
      </c>
      <c r="CU930" s="284">
        <v>-0.65638700999999999</v>
      </c>
      <c r="CV930" s="284">
        <v>2.8892415999999999E-8</v>
      </c>
      <c r="CW930" s="284">
        <v>2.3675736999999999E-5</v>
      </c>
      <c r="CX930"/>
      <c r="CY930" s="173"/>
      <c r="CZ930" s="272"/>
      <c r="DA930"/>
      <c r="DB930" s="247"/>
      <c r="DC930"/>
      <c r="DD930"/>
      <c r="DE930"/>
      <c r="DF930"/>
      <c r="DG930"/>
      <c r="DH930"/>
      <c r="DI930"/>
      <c r="DJ930"/>
      <c r="DK930"/>
      <c r="DL930"/>
    </row>
    <row r="931" spans="1:116" ht="13.8" customHeight="1">
      <c r="A931" t="s">
        <v>892</v>
      </c>
      <c r="B931" s="188" t="s">
        <v>319</v>
      </c>
      <c r="C931" s="151" t="str">
        <f t="shared" si="225"/>
        <v>A.130.03.117</v>
      </c>
      <c r="D931" s="54" t="s">
        <v>213</v>
      </c>
      <c r="E931" s="150" t="s">
        <v>352</v>
      </c>
      <c r="F931" s="153" t="str">
        <f t="shared" si="226"/>
        <v>POM (Polyoxymethylene) chemical upcycled</v>
      </c>
      <c r="G931" s="154">
        <f t="shared" si="227"/>
        <v>4.0339916666666671</v>
      </c>
      <c r="H931"/>
      <c r="I931"/>
      <c r="J931" s="227">
        <f t="shared" si="233"/>
        <v>0.660101720376846</v>
      </c>
      <c r="K931"/>
      <c r="L931" s="280">
        <f t="shared" si="234"/>
        <v>5.8233103097E-3</v>
      </c>
      <c r="M931" s="280">
        <f t="shared" si="235"/>
        <v>4.6037344589000009E-2</v>
      </c>
      <c r="N931" s="281">
        <f t="shared" si="236"/>
        <v>3.14231547814598E-3</v>
      </c>
      <c r="O931" s="280">
        <v>0.60509875000000002</v>
      </c>
      <c r="P931" s="286">
        <v>4.2475217000000003E-2</v>
      </c>
      <c r="Q931" s="219">
        <v>5.5153362999999997E-3</v>
      </c>
      <c r="R931" s="286">
        <v>1.4879659E-3</v>
      </c>
      <c r="S931" s="219">
        <v>4.3450590000000001E-3</v>
      </c>
      <c r="T931" s="286">
        <v>2.6639787000000001E-6</v>
      </c>
      <c r="U931" s="286">
        <v>-1.2378569000000001E-5</v>
      </c>
      <c r="V931" s="219">
        <v>-3.3481995999999998E-3</v>
      </c>
      <c r="W931" s="286">
        <v>7.6843955000000002E-5</v>
      </c>
      <c r="X931" s="219">
        <v>1.3576324E-3</v>
      </c>
      <c r="Y931" s="219">
        <v>5.4879565999999998E-3</v>
      </c>
      <c r="Z931" s="286">
        <v>3.7358489000000001E-5</v>
      </c>
      <c r="AA931" s="219">
        <v>-2.4224850999999999E-3</v>
      </c>
      <c r="AB931" s="286">
        <v>2.3145980000000002E-11</v>
      </c>
      <c r="AC931"/>
      <c r="AD931" s="227">
        <f t="shared" si="228"/>
        <v>0.60509875000000002</v>
      </c>
      <c r="AE931" s="227">
        <f t="shared" si="229"/>
        <v>5.0465664009700005E-2</v>
      </c>
      <c r="AF931" s="227">
        <f t="shared" si="230"/>
        <v>4.2219868600000002E-2</v>
      </c>
      <c r="AG931" s="227">
        <f t="shared" si="231"/>
        <v>4.6037344589000009E-2</v>
      </c>
      <c r="AH931" s="227">
        <f t="shared" si="232"/>
        <v>5.5648005781459798E-3</v>
      </c>
      <c r="AI931"/>
      <c r="AJ931">
        <v>70.016338000000005</v>
      </c>
      <c r="AK931" s="155">
        <v>68.913295000000005</v>
      </c>
      <c r="AL931" s="155">
        <v>-9.0977305999999994E-2</v>
      </c>
      <c r="AM931" s="155">
        <v>0</v>
      </c>
      <c r="AN931" s="155">
        <v>1.1704224999999999</v>
      </c>
      <c r="AO931" s="155">
        <v>4.0601558000000003E-2</v>
      </c>
      <c r="AP931" s="155">
        <v>-1.7003641999999999E-2</v>
      </c>
      <c r="AQ931"/>
      <c r="AR931" s="156">
        <v>8.3593476999999999E-2</v>
      </c>
      <c r="AS931" s="156">
        <v>7.5367925000000002E-2</v>
      </c>
      <c r="AT931" s="156">
        <v>3.3066051999999999E-3</v>
      </c>
      <c r="AU931" s="156">
        <v>4.9189463000000001E-3</v>
      </c>
      <c r="AV931" s="282">
        <f t="shared" si="213"/>
        <v>4.5184607909277995E-6</v>
      </c>
      <c r="AW931" s="282">
        <f t="shared" si="214"/>
        <v>1.2228569309664729E-8</v>
      </c>
      <c r="AX931" s="283">
        <f t="shared" si="215"/>
        <v>0.68892805271259994</v>
      </c>
      <c r="AY931" s="157">
        <v>3.7435643000000001E-6</v>
      </c>
      <c r="AZ931" s="157">
        <v>1.1295236E-8</v>
      </c>
      <c r="BA931" s="157">
        <v>3.0860198999999998E-13</v>
      </c>
      <c r="BB931" s="157">
        <v>3.2702991000000002E-12</v>
      </c>
      <c r="BC931" s="157">
        <v>0</v>
      </c>
      <c r="BD931" s="157">
        <v>1.5087899E-10</v>
      </c>
      <c r="BE931" s="157">
        <v>7.7511487999999998E-7</v>
      </c>
      <c r="BF931" s="157">
        <v>2.5578110999999999E-11</v>
      </c>
      <c r="BG931" s="157">
        <v>9.0665572999999995E-10</v>
      </c>
      <c r="BH931" s="157">
        <v>4.3173454999999997E-14</v>
      </c>
      <c r="BI931" s="157">
        <v>5.5479385999999998E-16</v>
      </c>
      <c r="BJ931" s="157">
        <v>-7.0058107E-15</v>
      </c>
      <c r="BK931" s="157">
        <v>-1.9968185000000001E-14</v>
      </c>
      <c r="BL931" s="157">
        <v>-3.5224001000000002E-15</v>
      </c>
      <c r="BM931" s="157">
        <v>-6.7594613000000003E-12</v>
      </c>
      <c r="BN931" s="157">
        <v>-4.9365090000000002E-10</v>
      </c>
      <c r="BO931" s="157">
        <v>3.1269061999999999E-20</v>
      </c>
      <c r="BP931" s="157">
        <v>6.3727126E-6</v>
      </c>
      <c r="BQ931" s="157">
        <v>0.68892167999999998</v>
      </c>
      <c r="BR931" s="157">
        <v>1.2787200000000001E-10</v>
      </c>
      <c r="BS931" s="157">
        <v>7.7760000000000004E-13</v>
      </c>
      <c r="BT931" s="157">
        <v>3.4790400000000002E-17</v>
      </c>
      <c r="BU931"/>
      <c r="BV931" s="155">
        <v>2.1058393E-4</v>
      </c>
      <c r="BW931" s="155">
        <v>6.2847217999999996E-6</v>
      </c>
      <c r="BX931" s="155">
        <v>1.1247839E-4</v>
      </c>
      <c r="BY931" s="155">
        <v>-3.9428785E-7</v>
      </c>
      <c r="BZ931" s="155">
        <v>7.8079295999999992E-6</v>
      </c>
      <c r="CA931" s="155">
        <v>6.7303286999999999E-8</v>
      </c>
      <c r="CB931" s="155">
        <v>1.0742442999999999E-9</v>
      </c>
      <c r="CC931" s="155">
        <v>1.0136382E-7</v>
      </c>
      <c r="CD931" s="155">
        <v>-7.3905454000000001E-10</v>
      </c>
      <c r="CE931" s="155">
        <v>-1.2962219E-7</v>
      </c>
      <c r="CF931" s="155">
        <v>0</v>
      </c>
      <c r="CG931" s="155">
        <v>6.9147542999999996E-17</v>
      </c>
      <c r="CH931" s="155">
        <v>5.6617739000000005E-13</v>
      </c>
      <c r="CI931" s="155">
        <v>6.8631828000000003E-7</v>
      </c>
      <c r="CJ931" s="155">
        <v>8.3650377999999994E-5</v>
      </c>
      <c r="CK931" s="155">
        <v>1.2740209999999999E-8</v>
      </c>
      <c r="CL931" s="155">
        <v>1.8356957E-8</v>
      </c>
      <c r="CM931"/>
      <c r="CN931" s="284">
        <v>4.7922025999999998E-13</v>
      </c>
      <c r="CO931" s="284">
        <v>4.0339999999999998</v>
      </c>
      <c r="CP931" s="285">
        <v>7.2910704999999999E-3</v>
      </c>
      <c r="CQ931" s="284">
        <v>4.3152321E-3</v>
      </c>
      <c r="CR931" s="284">
        <v>-5.7103602E-12</v>
      </c>
      <c r="CS931" s="284">
        <v>-1.1095845E-9</v>
      </c>
      <c r="CT931" s="284">
        <v>2.5386878E-4</v>
      </c>
      <c r="CU931" s="284">
        <v>-1.662543E-2</v>
      </c>
      <c r="CV931" s="284">
        <v>2.8892415999999999E-8</v>
      </c>
      <c r="CW931" s="284">
        <v>2.3675736999999999E-5</v>
      </c>
      <c r="CX931"/>
      <c r="CY931" s="173"/>
      <c r="CZ931" s="272"/>
      <c r="DA931"/>
      <c r="DB931" s="247"/>
      <c r="DC931"/>
      <c r="DD931"/>
      <c r="DE931"/>
      <c r="DF931"/>
      <c r="DG931"/>
      <c r="DH931"/>
      <c r="DI931"/>
      <c r="DJ931"/>
      <c r="DK931"/>
      <c r="DL931"/>
    </row>
    <row r="932" spans="1:116" ht="13.8" customHeight="1">
      <c r="A932" t="s">
        <v>893</v>
      </c>
      <c r="B932" s="188" t="s">
        <v>319</v>
      </c>
      <c r="C932" s="151" t="str">
        <f t="shared" si="225"/>
        <v>A.130.03.118</v>
      </c>
      <c r="D932" s="54" t="s">
        <v>213</v>
      </c>
      <c r="E932" s="150" t="s">
        <v>352</v>
      </c>
      <c r="F932" s="153" t="str">
        <f t="shared" si="226"/>
        <v>PP (Polypropylene) chemical upcycled</v>
      </c>
      <c r="G932" s="154">
        <f t="shared" si="227"/>
        <v>1.6482266666666667</v>
      </c>
      <c r="H932"/>
      <c r="I932"/>
      <c r="J932" s="227">
        <f t="shared" si="233"/>
        <v>0.33681408770714599</v>
      </c>
      <c r="K932"/>
      <c r="L932" s="280">
        <f t="shared" si="234"/>
        <v>6.3459766099999995E-2</v>
      </c>
      <c r="M932" s="280">
        <f t="shared" si="235"/>
        <v>8.1782066689999999E-3</v>
      </c>
      <c r="N932" s="281">
        <f t="shared" si="236"/>
        <v>1.7942114938145983E-2</v>
      </c>
      <c r="O932" s="280">
        <v>0.24723400000000001</v>
      </c>
      <c r="P932" s="286">
        <v>1.1118884000000001E-2</v>
      </c>
      <c r="Q932" s="219">
        <v>-4.8483991000000002E-3</v>
      </c>
      <c r="R932" s="286">
        <v>5.5807861E-2</v>
      </c>
      <c r="S932" s="219">
        <v>6.2953786000000001E-3</v>
      </c>
      <c r="T932" s="219">
        <v>2.1976109999999999E-4</v>
      </c>
      <c r="U932" s="219">
        <v>1.1367654E-3</v>
      </c>
      <c r="V932" s="219">
        <v>5.1273788000000004E-4</v>
      </c>
      <c r="W932" s="286">
        <v>-4.0138885000000002E-5</v>
      </c>
      <c r="X932" s="219">
        <v>1.3576254E-3</v>
      </c>
      <c r="Y932" s="219">
        <v>3.9913357999999998E-3</v>
      </c>
      <c r="Z932" s="286">
        <v>3.7358489000000001E-5</v>
      </c>
      <c r="AA932" s="219">
        <v>1.3990918E-2</v>
      </c>
      <c r="AB932" s="286">
        <v>2.3145980000000002E-11</v>
      </c>
      <c r="AC932"/>
      <c r="AD932" s="227">
        <f t="shared" si="228"/>
        <v>0.24723400000000001</v>
      </c>
      <c r="AE932" s="227">
        <f t="shared" si="229"/>
        <v>7.0242988879999996E-2</v>
      </c>
      <c r="AF932" s="227">
        <f t="shared" si="230"/>
        <v>2.0774140779999999E-2</v>
      </c>
      <c r="AG932" s="227">
        <f t="shared" si="231"/>
        <v>8.1782066689999999E-3</v>
      </c>
      <c r="AH932" s="227">
        <f t="shared" si="232"/>
        <v>3.9511969381459799E-3</v>
      </c>
      <c r="AI932"/>
      <c r="AJ932">
        <v>31.388106000000001</v>
      </c>
      <c r="AK932" s="155">
        <v>30.433112999999999</v>
      </c>
      <c r="AL932" s="155">
        <v>-0.27689292999999998</v>
      </c>
      <c r="AM932" s="155">
        <v>0</v>
      </c>
      <c r="AN932" s="155">
        <v>1.2530132</v>
      </c>
      <c r="AO932" s="155">
        <v>3.1798604000000001E-2</v>
      </c>
      <c r="AP932" s="155">
        <v>-5.292645E-2</v>
      </c>
      <c r="AQ932"/>
      <c r="AR932" s="156">
        <v>2.2100472999999999E-2</v>
      </c>
      <c r="AS932" s="156">
        <v>1.87387E-2</v>
      </c>
      <c r="AT932" s="156">
        <v>1.1903813E-3</v>
      </c>
      <c r="AU932" s="156">
        <v>2.1713912E-3</v>
      </c>
      <c r="AV932" s="282">
        <f t="shared" si="213"/>
        <v>1.1234232504171002E-6</v>
      </c>
      <c r="AW932" s="282">
        <f t="shared" si="214"/>
        <v>4.4022977652912286E-9</v>
      </c>
      <c r="AX932" s="283">
        <f t="shared" si="215"/>
        <v>0.30411641805060002</v>
      </c>
      <c r="AY932" s="157">
        <v>1.5295743000000001E-6</v>
      </c>
      <c r="AZ932" s="157">
        <v>4.6150941999999997E-9</v>
      </c>
      <c r="BA932" s="157">
        <v>1.2609096E-13</v>
      </c>
      <c r="BB932" s="157">
        <v>3.2702991000000002E-12</v>
      </c>
      <c r="BC932" s="157">
        <v>0</v>
      </c>
      <c r="BD932" s="157">
        <v>1.5800901999999999E-9</v>
      </c>
      <c r="BE932" s="157">
        <v>-4.0821602999999998E-7</v>
      </c>
      <c r="BF932" s="157">
        <v>3.5143603000000003E-10</v>
      </c>
      <c r="BG932" s="157">
        <v>-5.6583267E-10</v>
      </c>
      <c r="BH932" s="157">
        <v>4.3173454999999997E-14</v>
      </c>
      <c r="BI932" s="157">
        <v>5.5479385999999998E-16</v>
      </c>
      <c r="BJ932" s="157">
        <v>6.4772715999999996E-13</v>
      </c>
      <c r="BK932" s="157">
        <v>3.2516326999999999E-15</v>
      </c>
      <c r="BL932" s="157">
        <v>1.772468E-15</v>
      </c>
      <c r="BM932" s="157">
        <v>3.7396557999999998E-11</v>
      </c>
      <c r="BN932" s="157">
        <v>3.1635136000000001E-10</v>
      </c>
      <c r="BO932" s="157">
        <v>3.1269061999999999E-20</v>
      </c>
      <c r="BP932" s="157">
        <v>-3.4419494000000001E-6</v>
      </c>
      <c r="BQ932" s="157">
        <v>0.30411986000000002</v>
      </c>
      <c r="BR932" s="157">
        <v>1.2787200000000001E-10</v>
      </c>
      <c r="BS932" s="157">
        <v>7.7760000000000004E-13</v>
      </c>
      <c r="BT932" s="157">
        <v>3.4790400000000002E-17</v>
      </c>
      <c r="BU932"/>
      <c r="BV932" s="155">
        <v>9.1195888999999995E-5</v>
      </c>
      <c r="BW932" s="155">
        <v>-3.8670581999999998E-6</v>
      </c>
      <c r="BX932" s="155">
        <v>4.5956932000000001E-5</v>
      </c>
      <c r="BY932" s="155">
        <v>8.6527022000000005E-8</v>
      </c>
      <c r="BZ932" s="155">
        <v>1.1661221000000001E-6</v>
      </c>
      <c r="CA932" s="155">
        <v>6.7303286999999999E-8</v>
      </c>
      <c r="CB932" s="155">
        <v>1.0742442999999999E-9</v>
      </c>
      <c r="CC932" s="155">
        <v>1.0136382E-7</v>
      </c>
      <c r="CD932" s="155">
        <v>3.4616668999999999E-7</v>
      </c>
      <c r="CE932" s="155">
        <v>7.1950177999999995E-7</v>
      </c>
      <c r="CF932" s="155">
        <v>0</v>
      </c>
      <c r="CG932" s="155">
        <v>6.9147542999999996E-17</v>
      </c>
      <c r="CH932" s="155">
        <v>5.6617739000000005E-13</v>
      </c>
      <c r="CI932" s="155">
        <v>1.0410876999999999E-5</v>
      </c>
      <c r="CJ932" s="155">
        <v>3.6175981000000002E-5</v>
      </c>
      <c r="CK932" s="155">
        <v>1.2740208E-8</v>
      </c>
      <c r="CL932" s="155">
        <v>1.8356957E-8</v>
      </c>
      <c r="CM932"/>
      <c r="CN932" s="284">
        <v>4.7922025999999998E-13</v>
      </c>
      <c r="CO932" s="284">
        <v>1.6482349999999999</v>
      </c>
      <c r="CP932" s="285">
        <v>2.7935554999999998E-3</v>
      </c>
      <c r="CQ932" s="284">
        <v>-2.6304678999999999E-3</v>
      </c>
      <c r="CR932" s="284">
        <v>2.9385764999999998E-10</v>
      </c>
      <c r="CS932" s="284">
        <v>3.4555252000000002E-8</v>
      </c>
      <c r="CT932" s="284">
        <v>-4.2154192999999998E-5</v>
      </c>
      <c r="CU932" s="284">
        <v>3.1219972000000001E-3</v>
      </c>
      <c r="CV932" s="284">
        <v>2.8892415999999999E-8</v>
      </c>
      <c r="CW932" s="284">
        <v>2.3675736999999999E-5</v>
      </c>
      <c r="CX932"/>
      <c r="CY932" s="173"/>
      <c r="CZ932" s="272"/>
      <c r="DA932"/>
      <c r="DB932" s="212"/>
      <c r="DC932"/>
      <c r="DD932"/>
      <c r="DE932"/>
      <c r="DF932"/>
      <c r="DG932"/>
      <c r="DH932"/>
      <c r="DI932"/>
      <c r="DJ932"/>
      <c r="DK932"/>
      <c r="DL932"/>
    </row>
    <row r="933" spans="1:116" ht="13.8" customHeight="1">
      <c r="A933" t="s">
        <v>894</v>
      </c>
      <c r="B933" s="188" t="s">
        <v>319</v>
      </c>
      <c r="C933" s="151" t="str">
        <f t="shared" si="225"/>
        <v>A.130.03.119</v>
      </c>
      <c r="D933" s="54" t="s">
        <v>213</v>
      </c>
      <c r="E933" s="150" t="s">
        <v>352</v>
      </c>
      <c r="F933" s="153" t="str">
        <f t="shared" si="226"/>
        <v>PS (Polystyrene) chemical upcycled</v>
      </c>
      <c r="G933" s="154">
        <f t="shared" si="227"/>
        <v>1.9239416666666669</v>
      </c>
      <c r="H933"/>
      <c r="I933"/>
      <c r="J933" s="227">
        <f t="shared" si="233"/>
        <v>0.29791506235714599</v>
      </c>
      <c r="K933"/>
      <c r="L933" s="280">
        <f t="shared" si="234"/>
        <v>2.6659684289999999E-2</v>
      </c>
      <c r="M933" s="280">
        <f t="shared" si="235"/>
        <v>-1.5453526510999998E-2</v>
      </c>
      <c r="N933" s="281">
        <f t="shared" si="236"/>
        <v>-1.8823454218540197E-3</v>
      </c>
      <c r="O933" s="280">
        <v>0.28859125000000002</v>
      </c>
      <c r="P933" s="286">
        <v>-2.2106514999999998E-3</v>
      </c>
      <c r="Q933" s="219">
        <v>-6.4501634999999998E-3</v>
      </c>
      <c r="R933" s="286">
        <v>1.3060886000000001E-2</v>
      </c>
      <c r="S933" s="219">
        <v>4.7656278E-3</v>
      </c>
      <c r="T933" s="219">
        <v>7.5926189000000003E-4</v>
      </c>
      <c r="U933" s="219">
        <v>8.0739086000000005E-3</v>
      </c>
      <c r="V933" s="219">
        <v>-8.1877024E-3</v>
      </c>
      <c r="W933" s="286">
        <v>-5.7038845000000003E-5</v>
      </c>
      <c r="X933" s="219">
        <v>1.3576324E-3</v>
      </c>
      <c r="Y933" s="219">
        <v>3.7751260000000002E-3</v>
      </c>
      <c r="Z933" s="286">
        <v>3.7358489000000001E-5</v>
      </c>
      <c r="AA933" s="219">
        <v>-5.6004326E-3</v>
      </c>
      <c r="AB933" s="286">
        <v>2.3145980000000002E-11</v>
      </c>
      <c r="AC933"/>
      <c r="AD933" s="227">
        <f t="shared" si="228"/>
        <v>0.28859125000000002</v>
      </c>
      <c r="AE933" s="227">
        <f t="shared" si="229"/>
        <v>9.8111668900000039E-3</v>
      </c>
      <c r="AF933" s="227">
        <f t="shared" si="230"/>
        <v>-2.2448949999999999E-2</v>
      </c>
      <c r="AG933" s="227">
        <f t="shared" si="231"/>
        <v>-1.5453526510999998E-2</v>
      </c>
      <c r="AH933" s="227">
        <f t="shared" si="232"/>
        <v>3.7180871781459803E-3</v>
      </c>
      <c r="AI933"/>
      <c r="AJ933">
        <v>34.228318000000002</v>
      </c>
      <c r="AK933" s="155">
        <v>33.035246999999998</v>
      </c>
      <c r="AL933" s="155">
        <v>-0.30375129000000001</v>
      </c>
      <c r="AM933" s="155">
        <v>0</v>
      </c>
      <c r="AN933" s="155">
        <v>1.5244119</v>
      </c>
      <c r="AO933" s="155">
        <v>3.0526883000000001E-2</v>
      </c>
      <c r="AP933" s="155">
        <v>-5.8116049000000003E-2</v>
      </c>
      <c r="AQ933"/>
      <c r="AR933" s="156">
        <v>3.3969267999999997E-2</v>
      </c>
      <c r="AS933" s="156">
        <v>3.0139992000000001E-2</v>
      </c>
      <c r="AT933" s="156">
        <v>1.4721029E-3</v>
      </c>
      <c r="AU933" s="156">
        <v>2.3571733999999999E-3</v>
      </c>
      <c r="AV933" s="282">
        <f t="shared" si="213"/>
        <v>1.8069539775391001E-6</v>
      </c>
      <c r="AW933" s="282">
        <f t="shared" si="214"/>
        <v>5.4441674535607985E-9</v>
      </c>
      <c r="AX933" s="283">
        <f t="shared" si="215"/>
        <v>0.33013633017259997</v>
      </c>
      <c r="AY933" s="157">
        <v>1.7854378999999999E-6</v>
      </c>
      <c r="AZ933" s="157">
        <v>5.3870962999999998E-9</v>
      </c>
      <c r="BA933" s="157">
        <v>1.4718316E-13</v>
      </c>
      <c r="BB933" s="157">
        <v>3.2702991000000002E-12</v>
      </c>
      <c r="BC933" s="157">
        <v>0</v>
      </c>
      <c r="BD933" s="157">
        <v>4.3458298999999999E-10</v>
      </c>
      <c r="BE933" s="157">
        <v>2.0368029E-8</v>
      </c>
      <c r="BF933" s="157">
        <v>9.0204510999999996E-11</v>
      </c>
      <c r="BG933" s="157">
        <v>-3.8652266E-11</v>
      </c>
      <c r="BH933" s="157">
        <v>4.3173454999999997E-14</v>
      </c>
      <c r="BI933" s="157">
        <v>5.5479385999999998E-16</v>
      </c>
      <c r="BJ933" s="157">
        <v>4.5997868000000003E-12</v>
      </c>
      <c r="BK933" s="157">
        <v>-4.8752687000000003E-14</v>
      </c>
      <c r="BL933" s="157">
        <v>-6.7178273000000004E-16</v>
      </c>
      <c r="BM933" s="157">
        <v>1.3816240000000001E-10</v>
      </c>
      <c r="BN933" s="157">
        <v>4.4416085000000001E-10</v>
      </c>
      <c r="BO933" s="157">
        <v>3.1269061999999999E-20</v>
      </c>
      <c r="BP933" s="157">
        <v>-4.8598273999999999E-6</v>
      </c>
      <c r="BQ933" s="157">
        <v>0.33014118999999997</v>
      </c>
      <c r="BR933" s="157">
        <v>1.2787200000000001E-10</v>
      </c>
      <c r="BS933" s="157">
        <v>7.7760000000000004E-13</v>
      </c>
      <c r="BT933" s="157">
        <v>3.4790400000000002E-17</v>
      </c>
      <c r="BU933"/>
      <c r="BV933" s="155">
        <v>1.0376878E-4</v>
      </c>
      <c r="BW933" s="155">
        <v>-2.3251721000000001E-7</v>
      </c>
      <c r="BX933" s="155">
        <v>5.3644599000000002E-5</v>
      </c>
      <c r="BY933" s="155">
        <v>-9.5158433000000004E-7</v>
      </c>
      <c r="BZ933" s="155">
        <v>2.7907688999999999E-6</v>
      </c>
      <c r="CA933" s="155">
        <v>6.7303286999999999E-8</v>
      </c>
      <c r="CB933" s="155">
        <v>1.0742442999999999E-9</v>
      </c>
      <c r="CC933" s="155">
        <v>1.0136382E-7</v>
      </c>
      <c r="CD933" s="155">
        <v>1.3997427E-6</v>
      </c>
      <c r="CE933" s="155">
        <v>5.0791605999999998E-6</v>
      </c>
      <c r="CF933" s="155">
        <v>0</v>
      </c>
      <c r="CG933" s="155">
        <v>6.9147542999999996E-17</v>
      </c>
      <c r="CH933" s="155">
        <v>5.6617739000000005E-13</v>
      </c>
      <c r="CI933" s="155">
        <v>2.4754901999999999E-6</v>
      </c>
      <c r="CJ933" s="155">
        <v>3.9362279999999999E-5</v>
      </c>
      <c r="CK933" s="155">
        <v>1.2740208E-8</v>
      </c>
      <c r="CL933" s="155">
        <v>1.8356957E-8</v>
      </c>
      <c r="CM933"/>
      <c r="CN933" s="284">
        <v>4.7922025999999998E-13</v>
      </c>
      <c r="CO933" s="284">
        <v>1.92395</v>
      </c>
      <c r="CP933" s="285">
        <v>2.7935554999999998E-3</v>
      </c>
      <c r="CQ933" s="284">
        <v>-1.4376790999999999E-4</v>
      </c>
      <c r="CR933" s="284">
        <v>2.0688926999999999E-9</v>
      </c>
      <c r="CS933" s="284">
        <v>2.4283182999999998E-7</v>
      </c>
      <c r="CT933" s="284">
        <v>7.1662380000000006E-5</v>
      </c>
      <c r="CU933" s="284">
        <v>-3.7131197999999997E-2</v>
      </c>
      <c r="CV933" s="284">
        <v>2.8892415999999999E-8</v>
      </c>
      <c r="CW933" s="284">
        <v>2.3675736999999999E-5</v>
      </c>
      <c r="CX933"/>
      <c r="CY933" s="173"/>
      <c r="CZ933" s="272"/>
      <c r="DA933"/>
      <c r="DB933" s="247"/>
      <c r="DC933"/>
      <c r="DD933"/>
      <c r="DE933"/>
      <c r="DF933"/>
      <c r="DG933"/>
      <c r="DH933"/>
      <c r="DI933"/>
      <c r="DJ933"/>
      <c r="DK933"/>
      <c r="DL933"/>
    </row>
    <row r="934" spans="1:116" ht="13.8" customHeight="1">
      <c r="A934" t="s">
        <v>1756</v>
      </c>
      <c r="B934" s="188" t="s">
        <v>319</v>
      </c>
      <c r="C934" s="151" t="str">
        <f t="shared" si="225"/>
        <v>A.130.03.120</v>
      </c>
      <c r="D934" s="54" t="s">
        <v>213</v>
      </c>
      <c r="E934" s="150" t="s">
        <v>352</v>
      </c>
      <c r="F934" s="153" t="str">
        <f t="shared" si="226"/>
        <v>PTFE (Teflon) chemical upcycled</v>
      </c>
      <c r="G934" s="154">
        <f t="shared" si="227"/>
        <v>12.91483</v>
      </c>
      <c r="H934"/>
      <c r="I934"/>
      <c r="J934" s="227">
        <f t="shared" si="233"/>
        <v>2.4272186894961818</v>
      </c>
      <c r="K934"/>
      <c r="L934" s="280">
        <f t="shared" si="234"/>
        <v>0.15575320680000002</v>
      </c>
      <c r="M934" s="280">
        <f t="shared" si="235"/>
        <v>0.33082471123299995</v>
      </c>
      <c r="N934" s="281">
        <f t="shared" si="236"/>
        <v>3.4162714631820789E-3</v>
      </c>
      <c r="O934" s="280">
        <v>1.9372244999999999</v>
      </c>
      <c r="P934" s="286">
        <v>0.33008711000000002</v>
      </c>
      <c r="Q934" s="286">
        <v>3.3773833E-3</v>
      </c>
      <c r="R934" s="286">
        <v>0.13986918000000001</v>
      </c>
      <c r="S934" s="219">
        <v>1.6417572000000001E-3</v>
      </c>
      <c r="T934" s="219">
        <v>1.3585126000000001E-3</v>
      </c>
      <c r="U934" s="219">
        <v>1.2883756999999999E-2</v>
      </c>
      <c r="V934" s="219">
        <v>-4.040582E-3</v>
      </c>
      <c r="W934" s="219">
        <v>2.1567734E-4</v>
      </c>
      <c r="X934" s="219">
        <v>1.3597498E-3</v>
      </c>
      <c r="Y934" s="219">
        <v>6.5376992000000002E-3</v>
      </c>
      <c r="Z934" s="286">
        <v>4.1050132999999999E-5</v>
      </c>
      <c r="AA934" s="219">
        <v>-3.3371051E-3</v>
      </c>
      <c r="AB934" s="286">
        <v>2.3182078999999999E-11</v>
      </c>
      <c r="AC934"/>
      <c r="AD934" s="227">
        <f t="shared" si="228"/>
        <v>1.9372244999999999</v>
      </c>
      <c r="AE934" s="227">
        <f t="shared" si="229"/>
        <v>0.48517711809999992</v>
      </c>
      <c r="AF934" s="227">
        <f t="shared" si="230"/>
        <v>0.32608680619999997</v>
      </c>
      <c r="AG934" s="227">
        <f t="shared" si="231"/>
        <v>0.33082471123299995</v>
      </c>
      <c r="AH934" s="227">
        <f t="shared" si="232"/>
        <v>6.7533765631820784E-3</v>
      </c>
      <c r="AI934"/>
      <c r="AJ934">
        <v>167.54956000000001</v>
      </c>
      <c r="AK934" s="155">
        <v>167.33215999999999</v>
      </c>
      <c r="AL934" s="155">
        <v>4.3195394999999998E-2</v>
      </c>
      <c r="AM934" s="155">
        <v>0</v>
      </c>
      <c r="AN934" s="155">
        <v>7.0783796999999996E-2</v>
      </c>
      <c r="AO934" s="155">
        <v>9.4142317000000003E-2</v>
      </c>
      <c r="AP934" s="155">
        <v>9.2723929000000007E-3</v>
      </c>
      <c r="AQ934"/>
      <c r="AR934" s="156">
        <v>0.32169975000000001</v>
      </c>
      <c r="AS934" s="156">
        <v>0.30021161000000002</v>
      </c>
      <c r="AT934" s="156">
        <v>1.1906262000000001E-2</v>
      </c>
      <c r="AU934" s="156">
        <v>9.5818777999999993E-3</v>
      </c>
      <c r="AV934" s="282">
        <f t="shared" si="213"/>
        <v>1.7998297994239598E-5</v>
      </c>
      <c r="AW934" s="282">
        <f t="shared" si="214"/>
        <v>4.4032032922495057E-8</v>
      </c>
      <c r="AX934" s="283">
        <f t="shared" si="215"/>
        <v>1.341999695705</v>
      </c>
      <c r="AY934" s="157">
        <v>1.1984986E-5</v>
      </c>
      <c r="AZ934" s="157">
        <v>3.6161595000000003E-8</v>
      </c>
      <c r="BA934" s="157">
        <v>9.8798642999999991E-13</v>
      </c>
      <c r="BB934" s="157">
        <v>3.2753996000000001E-12</v>
      </c>
      <c r="BC934" s="157">
        <v>0</v>
      </c>
      <c r="BD934" s="157">
        <v>3.8328446000000004E-9</v>
      </c>
      <c r="BE934" s="157">
        <v>6.0061899000000004E-6</v>
      </c>
      <c r="BF934" s="157">
        <v>8.6516004000000001E-10</v>
      </c>
      <c r="BG934" s="157">
        <v>6.9909593999999998E-9</v>
      </c>
      <c r="BH934" s="157">
        <v>4.3240788999999997E-14</v>
      </c>
      <c r="BI934" s="157">
        <v>5.5565913E-16</v>
      </c>
      <c r="BJ934" s="157">
        <v>7.3399645999999996E-12</v>
      </c>
      <c r="BK934" s="157">
        <v>-2.3692860000000001E-14</v>
      </c>
      <c r="BL934" s="157">
        <v>8.5611192000000007E-15</v>
      </c>
      <c r="BM934" s="157">
        <v>2.5841073999999998E-10</v>
      </c>
      <c r="BN934" s="157">
        <v>2.0472115000000001E-9</v>
      </c>
      <c r="BO934" s="157">
        <v>3.1317830999999997E-20</v>
      </c>
      <c r="BP934" s="157">
        <v>1.8195705E-5</v>
      </c>
      <c r="BQ934" s="157">
        <v>1.3419814999999999</v>
      </c>
      <c r="BR934" s="157">
        <v>9.8035200000000005E-10</v>
      </c>
      <c r="BS934" s="157">
        <v>5.9616E-12</v>
      </c>
      <c r="BT934" s="157">
        <v>2.667264E-16</v>
      </c>
      <c r="BU934"/>
      <c r="BV934" s="155">
        <v>6.8283438E-4</v>
      </c>
      <c r="BW934" s="155">
        <v>4.8231802E-5</v>
      </c>
      <c r="BX934" s="155">
        <v>3.6009973000000002E-4</v>
      </c>
      <c r="BY934" s="155">
        <v>-4.0446569999999999E-7</v>
      </c>
      <c r="BZ934" s="155">
        <v>3.9914379000000001E-5</v>
      </c>
      <c r="CA934" s="155">
        <v>6.7408256000000006E-8</v>
      </c>
      <c r="CB934" s="155">
        <v>1.0759198000000001E-9</v>
      </c>
      <c r="CC934" s="155">
        <v>1.0152191000000001E-7</v>
      </c>
      <c r="CD934" s="155">
        <v>2.4406243E-6</v>
      </c>
      <c r="CE934" s="155">
        <v>8.5838699000000006E-6</v>
      </c>
      <c r="CF934" s="155">
        <v>0</v>
      </c>
      <c r="CG934" s="155">
        <v>6.9255388000000005E-17</v>
      </c>
      <c r="CH934" s="155">
        <v>5.6706042000000001E-13</v>
      </c>
      <c r="CI934" s="155">
        <v>2.9861546000000001E-5</v>
      </c>
      <c r="CJ934" s="155">
        <v>1.9378338E-4</v>
      </c>
      <c r="CK934" s="155">
        <v>1.2760091000000001E-8</v>
      </c>
      <c r="CL934" s="155">
        <v>1.4073666999999999E-7</v>
      </c>
      <c r="CM934"/>
      <c r="CN934" s="284">
        <v>4.7996766999999995E-13</v>
      </c>
      <c r="CO934" s="284">
        <v>12.914835999999999</v>
      </c>
      <c r="CP934" s="285">
        <v>2.8286176000000001E-3</v>
      </c>
      <c r="CQ934" s="284">
        <v>3.3014837999999998E-2</v>
      </c>
      <c r="CR934" s="284">
        <v>3.3099964E-9</v>
      </c>
      <c r="CS934" s="284">
        <v>3.8946837000000002E-7</v>
      </c>
      <c r="CT934" s="284">
        <v>2.0201137999999999E-3</v>
      </c>
      <c r="CU934" s="284">
        <v>-1.4326775E-2</v>
      </c>
      <c r="CV934" s="284">
        <v>2.8937478E-8</v>
      </c>
      <c r="CW934" s="284">
        <v>2.3712662E-5</v>
      </c>
      <c r="CX934"/>
      <c r="CY934" s="163"/>
      <c r="CZ934" s="269"/>
      <c r="DA934"/>
      <c r="DB934" s="247"/>
      <c r="DC934"/>
      <c r="DD934"/>
      <c r="DE934"/>
      <c r="DF934"/>
      <c r="DG934"/>
      <c r="DH934"/>
      <c r="DI934"/>
      <c r="DJ934"/>
      <c r="DK934"/>
      <c r="DL934"/>
    </row>
    <row r="935" spans="1:116" ht="13.8" customHeight="1">
      <c r="A935" t="s">
        <v>1757</v>
      </c>
      <c r="B935" s="188" t="s">
        <v>319</v>
      </c>
      <c r="C935" s="151" t="str">
        <f t="shared" si="225"/>
        <v>A.130.03.121</v>
      </c>
      <c r="D935" s="54" t="s">
        <v>213</v>
      </c>
      <c r="E935" s="150" t="s">
        <v>352</v>
      </c>
      <c r="F935" s="153" t="str">
        <f t="shared" si="226"/>
        <v>PTT (Polyltrimethylene terephthalate) chemical upcycled</v>
      </c>
      <c r="G935" s="154">
        <f t="shared" si="227"/>
        <v>3.8338128666666669</v>
      </c>
      <c r="H935"/>
      <c r="I935"/>
      <c r="J935" s="227">
        <f t="shared" si="233"/>
        <v>0.61529527034414599</v>
      </c>
      <c r="K935"/>
      <c r="L935" s="280">
        <f t="shared" si="234"/>
        <v>1.8674101109999997E-2</v>
      </c>
      <c r="M935" s="280">
        <f t="shared" si="235"/>
        <v>1.4139742150999999E-2</v>
      </c>
      <c r="N935" s="281">
        <f t="shared" si="236"/>
        <v>7.4094970831459807E-3</v>
      </c>
      <c r="O935" s="280">
        <v>0.57507193000000001</v>
      </c>
      <c r="P935" s="286">
        <v>-2.3185397999999999E-3</v>
      </c>
      <c r="Q935" s="286">
        <v>1.7297284999999999E-2</v>
      </c>
      <c r="R935" s="286">
        <v>1.4611938999999999E-2</v>
      </c>
      <c r="S935" s="219">
        <v>3.5595112000000001E-3</v>
      </c>
      <c r="T935" s="219">
        <v>2.9495055000000001E-4</v>
      </c>
      <c r="U935" s="219">
        <v>2.0770036000000001E-4</v>
      </c>
      <c r="V935" s="219">
        <v>-2.2469768000000002E-3</v>
      </c>
      <c r="W935" s="219">
        <v>6.7377036000000005E-4</v>
      </c>
      <c r="X935" s="219">
        <v>1.3576324E-3</v>
      </c>
      <c r="Y935" s="219">
        <v>9.5593624999999998E-3</v>
      </c>
      <c r="Z935" s="286">
        <v>5.0341350999999998E-5</v>
      </c>
      <c r="AA935" s="219">
        <v>-2.8236358E-3</v>
      </c>
      <c r="AB935" s="286">
        <v>2.3145980000000002E-11</v>
      </c>
      <c r="AC935"/>
      <c r="AD935" s="227">
        <f t="shared" si="228"/>
        <v>0.57507193000000001</v>
      </c>
      <c r="AE935" s="227">
        <f t="shared" si="229"/>
        <v>3.1405869509999997E-2</v>
      </c>
      <c r="AF935" s="227">
        <f t="shared" si="230"/>
        <v>9.9081325999999994E-3</v>
      </c>
      <c r="AG935" s="227">
        <f t="shared" si="231"/>
        <v>1.4139742150999999E-2</v>
      </c>
      <c r="AH935" s="227">
        <f t="shared" si="232"/>
        <v>1.0233132883145981E-2</v>
      </c>
      <c r="AI935"/>
      <c r="AJ935">
        <v>49.153354999999998</v>
      </c>
      <c r="AK935" s="155">
        <v>48.426791000000001</v>
      </c>
      <c r="AL935" s="155">
        <v>0.41478741000000002</v>
      </c>
      <c r="AM935" s="155">
        <v>0</v>
      </c>
      <c r="AN935" s="155">
        <v>6.1221118999999997E-2</v>
      </c>
      <c r="AO935" s="155">
        <v>0.16980276999999999</v>
      </c>
      <c r="AP935" s="155">
        <v>8.0753277999999998E-2</v>
      </c>
      <c r="AQ935"/>
      <c r="AR935" s="156">
        <v>6.5713049999999995E-2</v>
      </c>
      <c r="AS935" s="156">
        <v>5.9341479000000003E-2</v>
      </c>
      <c r="AT935" s="156">
        <v>2.9188875E-3</v>
      </c>
      <c r="AU935" s="156">
        <v>3.4526832999999999E-3</v>
      </c>
      <c r="AV935" s="282">
        <f t="shared" si="213"/>
        <v>3.5576426896311003E-6</v>
      </c>
      <c r="AW935" s="282">
        <f t="shared" si="214"/>
        <v>1.0794702438135529E-8</v>
      </c>
      <c r="AX935" s="283">
        <f t="shared" si="215"/>
        <v>0.48356909382699997</v>
      </c>
      <c r="AY935" s="157">
        <v>3.5577984000000002E-6</v>
      </c>
      <c r="AZ935" s="157">
        <v>1.0734736E-8</v>
      </c>
      <c r="BA935" s="157">
        <v>2.9328831000000002E-13</v>
      </c>
      <c r="BB935" s="157">
        <v>3.2702991000000002E-12</v>
      </c>
      <c r="BC935" s="157">
        <v>0</v>
      </c>
      <c r="BD935" s="157">
        <v>4.7614714999999998E-10</v>
      </c>
      <c r="BE935" s="157">
        <v>-5.1021167000000004E-10</v>
      </c>
      <c r="BF935" s="157">
        <v>9.9683166999999998E-11</v>
      </c>
      <c r="BG935" s="157">
        <v>-4.0934590000000001E-11</v>
      </c>
      <c r="BH935" s="157">
        <v>4.3173454999999997E-14</v>
      </c>
      <c r="BI935" s="157">
        <v>5.5479385999999998E-16</v>
      </c>
      <c r="BJ935" s="157">
        <v>1.1847708000000001E-13</v>
      </c>
      <c r="BK935" s="157">
        <v>-1.3330552E-14</v>
      </c>
      <c r="BL935" s="157">
        <v>-1.936773E-15</v>
      </c>
      <c r="BM935" s="157">
        <v>3.1898062E-11</v>
      </c>
      <c r="BN935" s="157">
        <v>-2.8468621E-10</v>
      </c>
      <c r="BO935" s="157">
        <v>3.1269061999999999E-20</v>
      </c>
      <c r="BP935" s="157">
        <v>5.6453826999999999E-5</v>
      </c>
      <c r="BQ935" s="157">
        <v>0.48351263999999999</v>
      </c>
      <c r="BR935" s="157">
        <v>1.2787200000000001E-10</v>
      </c>
      <c r="BS935" s="157">
        <v>7.7760000000000004E-13</v>
      </c>
      <c r="BT935" s="157">
        <v>3.4790400000000002E-17</v>
      </c>
      <c r="BU935"/>
      <c r="BV935" s="155">
        <v>1.708147E-4</v>
      </c>
      <c r="BW935" s="155">
        <v>-2.4825225000000003E-7</v>
      </c>
      <c r="BX935" s="155">
        <v>1.0689687999999999E-4</v>
      </c>
      <c r="BY935" s="155">
        <v>-2.5652942999999998E-7</v>
      </c>
      <c r="BZ935" s="155">
        <v>1.6982364E-6</v>
      </c>
      <c r="CA935" s="155">
        <v>6.7303286999999999E-8</v>
      </c>
      <c r="CB935" s="155">
        <v>1.0742442999999999E-9</v>
      </c>
      <c r="CC935" s="155">
        <v>1.0136382E-7</v>
      </c>
      <c r="CD935" s="155">
        <v>4.0333934999999998E-7</v>
      </c>
      <c r="CE935" s="155">
        <v>8.0412413999999999E-8</v>
      </c>
      <c r="CF935" s="155">
        <v>0</v>
      </c>
      <c r="CG935" s="155">
        <v>6.9147542999999996E-17</v>
      </c>
      <c r="CH935" s="155">
        <v>5.6617739000000005E-13</v>
      </c>
      <c r="CI935" s="155">
        <v>2.7709609999999998E-6</v>
      </c>
      <c r="CJ935" s="155">
        <v>5.9268814999999998E-5</v>
      </c>
      <c r="CK935" s="155">
        <v>1.2740218E-8</v>
      </c>
      <c r="CL935" s="155">
        <v>1.8356957E-8</v>
      </c>
      <c r="CM935"/>
      <c r="CN935" s="284">
        <v>4.7922025999999998E-13</v>
      </c>
      <c r="CO935" s="284">
        <v>3.8338212</v>
      </c>
      <c r="CP935" s="285">
        <v>2.7935554999999998E-3</v>
      </c>
      <c r="CQ935" s="284">
        <v>-1.5453358999999999E-4</v>
      </c>
      <c r="CR935" s="284">
        <v>5.4304393999999999E-11</v>
      </c>
      <c r="CS935" s="284">
        <v>5.8017755E-9</v>
      </c>
      <c r="CT935" s="284">
        <v>4.0926758000000001E-5</v>
      </c>
      <c r="CU935" s="284">
        <v>-1.1034106E-2</v>
      </c>
      <c r="CV935" s="284">
        <v>2.8892415999999999E-8</v>
      </c>
      <c r="CW935" s="284">
        <v>2.3675736999999999E-5</v>
      </c>
      <c r="CX935"/>
      <c r="CY935" s="163"/>
      <c r="CZ935" s="269"/>
      <c r="DA935"/>
      <c r="DB935" s="247"/>
      <c r="DC935"/>
      <c r="DD935"/>
      <c r="DE935"/>
      <c r="DF935"/>
      <c r="DG935"/>
      <c r="DH935"/>
      <c r="DI935"/>
      <c r="DJ935"/>
      <c r="DK935"/>
      <c r="DL935"/>
    </row>
    <row r="936" spans="1:116" ht="13.8" customHeight="1">
      <c r="A936" t="s">
        <v>895</v>
      </c>
      <c r="B936" s="188" t="s">
        <v>319</v>
      </c>
      <c r="C936" s="151" t="str">
        <f t="shared" si="225"/>
        <v>A.130.03.122</v>
      </c>
      <c r="D936" s="54" t="s">
        <v>213</v>
      </c>
      <c r="E936" s="150" t="s">
        <v>352</v>
      </c>
      <c r="F936" s="153" t="str">
        <f t="shared" si="226"/>
        <v>PUR (Polyurethane) chemical upcycled</v>
      </c>
      <c r="G936" s="154">
        <f t="shared" si="227"/>
        <v>3.5068490000000003</v>
      </c>
      <c r="H936"/>
      <c r="I936"/>
      <c r="J936" s="227">
        <f t="shared" si="233"/>
        <v>0.61746764992214598</v>
      </c>
      <c r="K936"/>
      <c r="L936" s="280">
        <f t="shared" si="234"/>
        <v>3.966331478E-2</v>
      </c>
      <c r="M936" s="280">
        <f t="shared" si="235"/>
        <v>3.5806686988999997E-2</v>
      </c>
      <c r="N936" s="281">
        <f t="shared" si="236"/>
        <v>1.5970298153145986E-2</v>
      </c>
      <c r="O936" s="280">
        <v>0.52602735</v>
      </c>
      <c r="P936" s="286">
        <v>2.0409686999999999E-2</v>
      </c>
      <c r="Q936" s="286">
        <v>3.7593875000000001E-3</v>
      </c>
      <c r="R936" s="286">
        <v>3.5331407999999998E-4</v>
      </c>
      <c r="S936" s="219">
        <v>2.5494907E-3</v>
      </c>
      <c r="T936" s="219">
        <v>2.5108538E-2</v>
      </c>
      <c r="U936" s="219">
        <v>1.1651972E-2</v>
      </c>
      <c r="V936" s="219">
        <v>2.4797422E-2</v>
      </c>
      <c r="W936" s="219">
        <v>3.1945343E-4</v>
      </c>
      <c r="X936" s="219">
        <v>-1.3197168E-2</v>
      </c>
      <c r="Y936" s="219">
        <v>2.0089503000000002E-2</v>
      </c>
      <c r="Z936" s="286">
        <v>3.7358489000000001E-5</v>
      </c>
      <c r="AA936" s="219">
        <v>-4.4386583000000004E-3</v>
      </c>
      <c r="AB936" s="286">
        <v>2.3145980000000002E-11</v>
      </c>
      <c r="AC936"/>
      <c r="AD936" s="227">
        <f t="shared" si="228"/>
        <v>0.52602735</v>
      </c>
      <c r="AE936" s="227">
        <f t="shared" si="229"/>
        <v>8.8629811279999998E-2</v>
      </c>
      <c r="AF936" s="227">
        <f t="shared" si="230"/>
        <v>4.4527838199999996E-2</v>
      </c>
      <c r="AG936" s="227">
        <f t="shared" si="231"/>
        <v>3.5806686988999997E-2</v>
      </c>
      <c r="AH936" s="227">
        <f t="shared" si="232"/>
        <v>2.0408956453145985E-2</v>
      </c>
      <c r="AI936"/>
      <c r="AJ936">
        <v>60.682257</v>
      </c>
      <c r="AK936" s="155">
        <v>49.380980000000001</v>
      </c>
      <c r="AL936" s="155">
        <v>1.9475608</v>
      </c>
      <c r="AM936" s="155">
        <v>0</v>
      </c>
      <c r="AN936" s="155">
        <v>8.0462536999999994</v>
      </c>
      <c r="AO936" s="155">
        <v>0.91558532000000004</v>
      </c>
      <c r="AP936" s="155">
        <v>0.39187667999999998</v>
      </c>
      <c r="AQ936"/>
      <c r="AR936" s="156">
        <v>6.6756678999999999E-2</v>
      </c>
      <c r="AS936" s="156">
        <v>6.0679003000000002E-2</v>
      </c>
      <c r="AT936" s="156">
        <v>2.7818188E-3</v>
      </c>
      <c r="AU936" s="156">
        <v>3.2958576999999999E-3</v>
      </c>
      <c r="AV936" s="282">
        <f t="shared" si="213"/>
        <v>3.6378298994391E-6</v>
      </c>
      <c r="AW936" s="282">
        <f t="shared" si="214"/>
        <v>1.0287791341642527E-8</v>
      </c>
      <c r="AX936" s="283">
        <f t="shared" si="215"/>
        <v>0.46160471048399998</v>
      </c>
      <c r="AY936" s="157">
        <v>3.2543759E-6</v>
      </c>
      <c r="AZ936" s="157">
        <v>9.8192368999999995E-9</v>
      </c>
      <c r="BA936" s="157">
        <v>2.6827558000000001E-13</v>
      </c>
      <c r="BB936" s="157">
        <v>3.2702991000000002E-12</v>
      </c>
      <c r="BC936" s="157">
        <v>0</v>
      </c>
      <c r="BD936" s="157">
        <v>1.2957234E-10</v>
      </c>
      <c r="BE936" s="157">
        <v>3.7401213999999998E-7</v>
      </c>
      <c r="BF936" s="157">
        <v>2.0743934E-11</v>
      </c>
      <c r="BG936" s="157">
        <v>4.3987008E-10</v>
      </c>
      <c r="BH936" s="157">
        <v>4.3173454999999997E-14</v>
      </c>
      <c r="BI936" s="157">
        <v>5.5479385999999998E-16</v>
      </c>
      <c r="BJ936" s="157">
        <v>6.6437789999999996E-12</v>
      </c>
      <c r="BK936" s="157">
        <v>1.5117788E-13</v>
      </c>
      <c r="BL936" s="157">
        <v>5.5832111999999999E-14</v>
      </c>
      <c r="BM936" s="157">
        <v>3.0961917E-9</v>
      </c>
      <c r="BN936" s="157">
        <v>6.0849531000000003E-9</v>
      </c>
      <c r="BO936" s="157">
        <v>3.1269061999999999E-20</v>
      </c>
      <c r="BP936" s="157">
        <v>3.4430483999999998E-5</v>
      </c>
      <c r="BQ936" s="157">
        <v>0.46157028</v>
      </c>
      <c r="BR936" s="157">
        <v>1.2787200000000001E-10</v>
      </c>
      <c r="BS936" s="157">
        <v>7.7760000000000004E-13</v>
      </c>
      <c r="BT936" s="157">
        <v>3.4790400000000002E-17</v>
      </c>
      <c r="BU936"/>
      <c r="BV936" s="155">
        <v>2.1209437999999999E-4</v>
      </c>
      <c r="BW936" s="155">
        <v>3.0665603999999999E-6</v>
      </c>
      <c r="BX936" s="155">
        <v>9.7780255999999996E-5</v>
      </c>
      <c r="BY936" s="155">
        <v>2.9044713E-6</v>
      </c>
      <c r="BZ936" s="155">
        <v>3.5359272999999998E-6</v>
      </c>
      <c r="CA936" s="155">
        <v>6.7303286999999999E-8</v>
      </c>
      <c r="CB936" s="155">
        <v>1.0742442999999999E-9</v>
      </c>
      <c r="CC936" s="155">
        <v>1.0136382E-7</v>
      </c>
      <c r="CD936" s="155">
        <v>3.4284043999999999E-5</v>
      </c>
      <c r="CE936" s="155">
        <v>8.5515558999999993E-6</v>
      </c>
      <c r="CF936" s="155">
        <v>0</v>
      </c>
      <c r="CG936" s="155">
        <v>6.9147542999999996E-17</v>
      </c>
      <c r="CH936" s="155">
        <v>5.6617739000000005E-13</v>
      </c>
      <c r="CI936" s="155">
        <v>2.6052241000000001E-7</v>
      </c>
      <c r="CJ936" s="155">
        <v>6.1510206000000002E-5</v>
      </c>
      <c r="CK936" s="155">
        <v>1.2740624000000001E-8</v>
      </c>
      <c r="CL936" s="155">
        <v>1.8356957E-8</v>
      </c>
      <c r="CM936"/>
      <c r="CN936" s="284">
        <v>4.7922025999999998E-13</v>
      </c>
      <c r="CO936" s="284">
        <v>3.5068573999999999</v>
      </c>
      <c r="CP936" s="285">
        <v>8.8400146999999991E-3</v>
      </c>
      <c r="CQ936" s="284">
        <v>2.1134130000000002E-3</v>
      </c>
      <c r="CR936" s="284">
        <v>3.2389679000000002E-9</v>
      </c>
      <c r="CS936" s="284">
        <v>3.5846332000000002E-7</v>
      </c>
      <c r="CT936" s="284">
        <v>1.1872232E-4</v>
      </c>
      <c r="CU936" s="284">
        <v>0.12945623000000001</v>
      </c>
      <c r="CV936" s="284">
        <v>2.8892415999999999E-8</v>
      </c>
      <c r="CW936" s="284">
        <v>2.3675736999999999E-5</v>
      </c>
      <c r="CX936"/>
      <c r="CY936" s="163"/>
      <c r="CZ936" s="272"/>
      <c r="DA936"/>
      <c r="DB936" s="247"/>
      <c r="DC936"/>
      <c r="DD936"/>
      <c r="DE936"/>
      <c r="DF936"/>
      <c r="DG936"/>
      <c r="DH936"/>
      <c r="DI936"/>
      <c r="DJ936"/>
      <c r="DK936"/>
      <c r="DL936"/>
    </row>
    <row r="937" spans="1:116" ht="13.8" customHeight="1">
      <c r="A937" t="s">
        <v>896</v>
      </c>
      <c r="B937" s="188" t="s">
        <v>319</v>
      </c>
      <c r="C937" s="151" t="str">
        <f t="shared" si="225"/>
        <v>A.130.03.123</v>
      </c>
      <c r="D937" s="54" t="s">
        <v>213</v>
      </c>
      <c r="E937" s="150" t="s">
        <v>352</v>
      </c>
      <c r="F937" s="153" t="str">
        <f t="shared" si="226"/>
        <v>PVC (Polyvinylchloride) chemical upcycled</v>
      </c>
      <c r="G937" s="154">
        <f t="shared" si="227"/>
        <v>2.2713866666666669</v>
      </c>
      <c r="H937"/>
      <c r="I937"/>
      <c r="J937" s="227">
        <f t="shared" si="233"/>
        <v>0.49874309288714602</v>
      </c>
      <c r="K937"/>
      <c r="L937" s="280">
        <f t="shared" si="234"/>
        <v>5.2006088800000003E-2</v>
      </c>
      <c r="M937" s="280">
        <f t="shared" si="235"/>
        <v>7.4928437888999999E-2</v>
      </c>
      <c r="N937" s="281">
        <f t="shared" si="236"/>
        <v>3.1100566198145982E-2</v>
      </c>
      <c r="O937" s="280">
        <v>0.34070800000000001</v>
      </c>
      <c r="P937" s="286">
        <v>2.5325302000000001E-2</v>
      </c>
      <c r="Q937" s="219">
        <v>2.3140904E-2</v>
      </c>
      <c r="R937" s="286">
        <v>3.9435638000000002E-2</v>
      </c>
      <c r="S937" s="219">
        <v>5.9071465E-3</v>
      </c>
      <c r="T937" s="219">
        <v>4.8195842000000001E-3</v>
      </c>
      <c r="U937" s="219">
        <v>1.8437200999999999E-3</v>
      </c>
      <c r="V937" s="219">
        <v>2.5067241000000001E-2</v>
      </c>
      <c r="W937" s="286">
        <v>8.1014075000000006E-5</v>
      </c>
      <c r="X937" s="219">
        <v>1.3576324E-3</v>
      </c>
      <c r="Y937" s="219">
        <v>5.5413071000000001E-3</v>
      </c>
      <c r="Z937" s="286">
        <v>3.7358489000000001E-5</v>
      </c>
      <c r="AA937" s="219">
        <v>2.5478245E-2</v>
      </c>
      <c r="AB937" s="286">
        <v>2.3145980000000002E-11</v>
      </c>
      <c r="AC937"/>
      <c r="AD937" s="227">
        <f t="shared" si="228"/>
        <v>0.34070800000000001</v>
      </c>
      <c r="AE937" s="227">
        <f t="shared" si="229"/>
        <v>0.12553953580000002</v>
      </c>
      <c r="AF937" s="227">
        <f t="shared" si="230"/>
        <v>9.9011691999999998E-2</v>
      </c>
      <c r="AG937" s="227">
        <f t="shared" si="231"/>
        <v>7.4928437889000013E-2</v>
      </c>
      <c r="AH937" s="227">
        <f t="shared" si="232"/>
        <v>5.6223211981459801E-3</v>
      </c>
      <c r="AI937"/>
      <c r="AJ937">
        <v>-16.426451</v>
      </c>
      <c r="AK937" s="155">
        <v>-19.432796</v>
      </c>
      <c r="AL937" s="155">
        <v>-8.4349918999999995E-2</v>
      </c>
      <c r="AM937" s="155">
        <v>0</v>
      </c>
      <c r="AN937" s="155">
        <v>3.0655028</v>
      </c>
      <c r="AO937" s="155">
        <v>4.0915358999999998E-2</v>
      </c>
      <c r="AP937" s="155">
        <v>-1.5723092000000001E-2</v>
      </c>
      <c r="AQ937"/>
      <c r="AR937" s="156">
        <v>3.3584639999999999E-2</v>
      </c>
      <c r="AS937" s="156">
        <v>3.3208765000000001E-2</v>
      </c>
      <c r="AT937" s="156">
        <v>1.7648371E-3</v>
      </c>
      <c r="AU937" s="156">
        <v>-1.3889620999999999E-3</v>
      </c>
      <c r="AV937" s="282">
        <f t="shared" si="213"/>
        <v>1.9909331586091002E-6</v>
      </c>
      <c r="AW937" s="282">
        <f t="shared" si="214"/>
        <v>6.5267642827435289E-9</v>
      </c>
      <c r="AX937" s="283">
        <f t="shared" si="215"/>
        <v>-0.19453250742140002</v>
      </c>
      <c r="AY937" s="157">
        <v>2.1078668E-6</v>
      </c>
      <c r="AZ937" s="157">
        <v>6.3599423000000002E-9</v>
      </c>
      <c r="BA937" s="157">
        <v>1.7376270999999999E-13</v>
      </c>
      <c r="BB937" s="157">
        <v>3.2702991000000002E-12</v>
      </c>
      <c r="BC937" s="157">
        <v>0</v>
      </c>
      <c r="BD937" s="157">
        <v>1.1413574000000001E-9</v>
      </c>
      <c r="BE937" s="157">
        <v>-1.2296015E-7</v>
      </c>
      <c r="BF937" s="157">
        <v>2.5138355000000001E-10</v>
      </c>
      <c r="BG937" s="157">
        <v>-2.2646306999999999E-10</v>
      </c>
      <c r="BH937" s="157">
        <v>1.3971517E-10</v>
      </c>
      <c r="BI937" s="157">
        <v>5.5479385999999998E-16</v>
      </c>
      <c r="BJ937" s="157">
        <v>1.0515404E-12</v>
      </c>
      <c r="BK937" s="157">
        <v>1.5100106E-13</v>
      </c>
      <c r="BL937" s="157">
        <v>3.1838957999999998E-14</v>
      </c>
      <c r="BM937" s="157">
        <v>6.3969811000000003E-10</v>
      </c>
      <c r="BN937" s="157">
        <v>4.1143108000000003E-9</v>
      </c>
      <c r="BO937" s="157">
        <v>3.1269061999999999E-20</v>
      </c>
      <c r="BP937" s="157">
        <v>6.7225786000000001E-6</v>
      </c>
      <c r="BQ937" s="157">
        <v>-0.19453923000000001</v>
      </c>
      <c r="BR937" s="157">
        <v>1.2787200000000001E-10</v>
      </c>
      <c r="BS937" s="157">
        <v>7.7760000000000004E-13</v>
      </c>
      <c r="BT937" s="157">
        <v>3.4790400000000002E-17</v>
      </c>
      <c r="BU937"/>
      <c r="BV937" s="155">
        <v>6.3229226000000006E-5</v>
      </c>
      <c r="BW937" s="155">
        <v>-1.5273416000000001E-6</v>
      </c>
      <c r="BX937" s="155">
        <v>6.3332287000000001E-5</v>
      </c>
      <c r="BY937" s="155">
        <v>2.9552853999999999E-6</v>
      </c>
      <c r="BZ937" s="155">
        <v>2.7459282000000001E-6</v>
      </c>
      <c r="CA937" s="155">
        <v>6.7303286999999999E-8</v>
      </c>
      <c r="CB937" s="155">
        <v>3.6353102999999998E-6</v>
      </c>
      <c r="CC937" s="155">
        <v>1.0136382E-7</v>
      </c>
      <c r="CD937" s="155">
        <v>6.5696453000000002E-6</v>
      </c>
      <c r="CE937" s="155">
        <v>1.6821444000000001E-6</v>
      </c>
      <c r="CF937" s="155">
        <v>0</v>
      </c>
      <c r="CG937" s="155">
        <v>6.9147542999999996E-17</v>
      </c>
      <c r="CH937" s="155">
        <v>5.6617739000000005E-13</v>
      </c>
      <c r="CI937" s="155">
        <v>7.4331161000000004E-6</v>
      </c>
      <c r="CJ937" s="155">
        <v>-2.3796914000000001E-5</v>
      </c>
      <c r="CK937" s="155">
        <v>1.2740209999999999E-8</v>
      </c>
      <c r="CL937" s="155">
        <v>1.8356957E-8</v>
      </c>
      <c r="CM937"/>
      <c r="CN937" s="284">
        <v>4.7922025999999998E-13</v>
      </c>
      <c r="CO937" s="284">
        <v>2.2713950000000001</v>
      </c>
      <c r="CP937" s="285">
        <v>2.7935554999999998E-3</v>
      </c>
      <c r="CQ937" s="284">
        <v>-1.0296679E-3</v>
      </c>
      <c r="CR937" s="284">
        <v>5.3779410999999997E-10</v>
      </c>
      <c r="CS937" s="284">
        <v>6.1353437999999994E-8</v>
      </c>
      <c r="CT937" s="284">
        <v>4.5990857000000003E-5</v>
      </c>
      <c r="CU937" s="284">
        <v>0.12587956</v>
      </c>
      <c r="CV937" s="284">
        <v>9.2791324000000006E-5</v>
      </c>
      <c r="CW937" s="284">
        <v>2.3675736999999999E-5</v>
      </c>
      <c r="CX937"/>
      <c r="CY937" s="163"/>
      <c r="CZ937" s="272"/>
      <c r="DA937"/>
      <c r="DB937" s="247"/>
      <c r="DC937"/>
      <c r="DD937"/>
      <c r="DE937"/>
      <c r="DF937"/>
      <c r="DG937"/>
      <c r="DH937"/>
      <c r="DI937"/>
      <c r="DJ937"/>
      <c r="DK937"/>
      <c r="DL937"/>
    </row>
    <row r="938" spans="1:116" ht="13.8" customHeight="1">
      <c r="A938" t="s">
        <v>1758</v>
      </c>
      <c r="B938" s="188" t="s">
        <v>319</v>
      </c>
      <c r="C938" s="151" t="str">
        <f t="shared" si="225"/>
        <v>A.130.03.124</v>
      </c>
      <c r="D938" s="54" t="s">
        <v>213</v>
      </c>
      <c r="E938" s="150" t="s">
        <v>352</v>
      </c>
      <c r="F938" s="153" t="str">
        <f t="shared" si="226"/>
        <v>Starch-PBS 50%-50% blend chemical upcycled - biodegradeble</v>
      </c>
      <c r="G938" s="154">
        <f t="shared" si="227"/>
        <v>2.150391466666667</v>
      </c>
      <c r="H938"/>
      <c r="I938"/>
      <c r="J938" s="227">
        <f t="shared" si="233"/>
        <v>0.42278990261783822</v>
      </c>
      <c r="K938"/>
      <c r="L938" s="280">
        <f t="shared" si="234"/>
        <v>2.7538048959999999E-2</v>
      </c>
      <c r="M938" s="280">
        <f t="shared" si="235"/>
        <v>5.8121667273999998E-2</v>
      </c>
      <c r="N938" s="281">
        <f t="shared" si="236"/>
        <v>1.4571466383838197E-2</v>
      </c>
      <c r="O938" s="280">
        <v>0.32255872000000002</v>
      </c>
      <c r="P938" s="286">
        <v>2.6950564E-2</v>
      </c>
      <c r="Q938" s="219">
        <v>2.6400129000000001E-2</v>
      </c>
      <c r="R938" s="286">
        <v>2.4604759E-2</v>
      </c>
      <c r="S938" s="219">
        <v>2.2759984000000001E-3</v>
      </c>
      <c r="T938" s="219">
        <v>3.2355865E-4</v>
      </c>
      <c r="U938" s="219">
        <v>3.3373290999999999E-4</v>
      </c>
      <c r="V938" s="219">
        <v>4.6004707000000004E-3</v>
      </c>
      <c r="W938" s="219">
        <v>1.4102691000000001E-3</v>
      </c>
      <c r="X938" s="219">
        <v>1.3315292E-4</v>
      </c>
      <c r="Y938" s="219">
        <v>1.3150106E-2</v>
      </c>
      <c r="Z938" s="286">
        <v>3.7350654000000002E-5</v>
      </c>
      <c r="AA938" s="286">
        <v>1.1091282000000001E-5</v>
      </c>
      <c r="AB938" s="286">
        <v>1.8381972E-12</v>
      </c>
      <c r="AC938"/>
      <c r="AD938" s="227">
        <f t="shared" si="228"/>
        <v>0.32255872000000002</v>
      </c>
      <c r="AE938" s="227">
        <f t="shared" si="229"/>
        <v>8.5489212660000008E-2</v>
      </c>
      <c r="AF938" s="227">
        <f t="shared" si="230"/>
        <v>5.7962254982E-2</v>
      </c>
      <c r="AG938" s="227">
        <f t="shared" si="231"/>
        <v>5.8121667273999998E-2</v>
      </c>
      <c r="AH938" s="227">
        <f t="shared" si="232"/>
        <v>1.4560375101838198E-2</v>
      </c>
      <c r="AI938"/>
      <c r="AJ938">
        <v>78.643755999999996</v>
      </c>
      <c r="AK938" s="155">
        <v>55.07685</v>
      </c>
      <c r="AL938" s="155">
        <v>1.0270968</v>
      </c>
      <c r="AM938" s="155">
        <v>0</v>
      </c>
      <c r="AN938" s="155">
        <v>21.974993999999999</v>
      </c>
      <c r="AO938" s="155">
        <v>0.37358723999999999</v>
      </c>
      <c r="AP938" s="155">
        <v>0.19122776</v>
      </c>
      <c r="AQ938"/>
      <c r="AR938" s="156">
        <v>5.0041677999999999E-2</v>
      </c>
      <c r="AS938" s="156">
        <v>4.4573582E-2</v>
      </c>
      <c r="AT938" s="156">
        <v>1.9441746000000001E-3</v>
      </c>
      <c r="AU938" s="156">
        <v>3.5239220000000001E-3</v>
      </c>
      <c r="AV938" s="282">
        <f t="shared" si="213"/>
        <v>2.6722770964770999E-6</v>
      </c>
      <c r="AW938" s="282">
        <f t="shared" si="214"/>
        <v>7.1899948211731033E-9</v>
      </c>
      <c r="AX938" s="283">
        <f t="shared" si="215"/>
        <v>0.49354649000400003</v>
      </c>
      <c r="AY938" s="157">
        <v>1.9993699999999999E-6</v>
      </c>
      <c r="AZ938" s="157">
        <v>6.0327302000000002E-9</v>
      </c>
      <c r="BA938" s="157">
        <v>1.6481653999999999E-13</v>
      </c>
      <c r="BB938" s="157">
        <v>3.4928710000000001E-13</v>
      </c>
      <c r="BC938" s="157">
        <v>0</v>
      </c>
      <c r="BD938" s="157">
        <v>2.2325638E-9</v>
      </c>
      <c r="BE938" s="157">
        <v>6.6679028000000001E-7</v>
      </c>
      <c r="BF938" s="157">
        <v>3.4383533E-10</v>
      </c>
      <c r="BG938" s="157">
        <v>7.3071006000000001E-10</v>
      </c>
      <c r="BH938" s="157">
        <v>1.4857776000000001E-13</v>
      </c>
      <c r="BI938" s="157">
        <v>1.4523878999999999E-15</v>
      </c>
      <c r="BJ938" s="157">
        <v>3.6116903999999997E-11</v>
      </c>
      <c r="BK938" s="157">
        <v>2.9971411000000001E-11</v>
      </c>
      <c r="BL938" s="157">
        <v>2.8810288E-12</v>
      </c>
      <c r="BM938" s="157">
        <v>2.9107256000000002E-9</v>
      </c>
      <c r="BN938" s="157">
        <v>7.6409641000000001E-10</v>
      </c>
      <c r="BO938" s="157">
        <v>1.2163543E-11</v>
      </c>
      <c r="BP938" s="157">
        <v>8.5970004000000003E-5</v>
      </c>
      <c r="BQ938" s="157">
        <v>0.49346052000000001</v>
      </c>
      <c r="BR938" s="157">
        <v>2.0908138000000001E-10</v>
      </c>
      <c r="BS938" s="157">
        <v>1.2714407999999999E-12</v>
      </c>
      <c r="BT938" s="157">
        <v>5.6885202999999997E-17</v>
      </c>
      <c r="BU938"/>
      <c r="BV938" s="155">
        <v>1.4905226000000001E-4</v>
      </c>
      <c r="BW938" s="155">
        <v>5.6684462999999996E-6</v>
      </c>
      <c r="BX938" s="155">
        <v>5.995862E-5</v>
      </c>
      <c r="BY938" s="155">
        <v>5.4410486999999999E-7</v>
      </c>
      <c r="BZ938" s="155">
        <v>5.6350604E-6</v>
      </c>
      <c r="CA938" s="155">
        <v>1.2444730999999999E-6</v>
      </c>
      <c r="CB938" s="155">
        <v>9.1065601999999996E-11</v>
      </c>
      <c r="CC938" s="155">
        <v>1.8823676E-6</v>
      </c>
      <c r="CD938" s="155">
        <v>4.4968558000000001E-7</v>
      </c>
      <c r="CE938" s="155">
        <v>2.6901886E-7</v>
      </c>
      <c r="CF938" s="155">
        <v>0</v>
      </c>
      <c r="CG938" s="155">
        <v>2.6898124E-8</v>
      </c>
      <c r="CH938" s="155">
        <v>4.4964426000000003E-14</v>
      </c>
      <c r="CI938" s="155">
        <v>4.9584633000000003E-6</v>
      </c>
      <c r="CJ938" s="155">
        <v>6.8292936000000003E-5</v>
      </c>
      <c r="CK938" s="155">
        <v>9.2076089000000002E-8</v>
      </c>
      <c r="CL938" s="155">
        <v>3.0015155000000001E-8</v>
      </c>
      <c r="CM938"/>
      <c r="CN938" s="284">
        <v>3.8058504000000002E-14</v>
      </c>
      <c r="CO938" s="284">
        <v>2.1472139000000001</v>
      </c>
      <c r="CP938" s="285">
        <v>4.4590031000000002E-2</v>
      </c>
      <c r="CQ938" s="284">
        <v>4.1650983000000004E-3</v>
      </c>
      <c r="CR938" s="284">
        <v>2.9088383999999998E-10</v>
      </c>
      <c r="CS938" s="284">
        <v>9.5768361999999994E-9</v>
      </c>
      <c r="CT938" s="284">
        <v>2.2996432E-4</v>
      </c>
      <c r="CU938" s="284">
        <v>14.793156</v>
      </c>
      <c r="CV938" s="284">
        <v>9.9624529000000006E-8</v>
      </c>
      <c r="CW938" s="284">
        <v>4.3664347999999999E-4</v>
      </c>
      <c r="CX938"/>
      <c r="CY938" s="163"/>
      <c r="CZ938" s="269"/>
      <c r="DA938"/>
      <c r="DB938" s="247"/>
      <c r="DC938"/>
      <c r="DD938"/>
      <c r="DE938"/>
      <c r="DF938"/>
      <c r="DG938"/>
      <c r="DH938"/>
      <c r="DI938"/>
      <c r="DJ938"/>
      <c r="DK938"/>
      <c r="DL938"/>
    </row>
    <row r="939" spans="1:116" ht="13.8" customHeight="1">
      <c r="A939" t="s">
        <v>1759</v>
      </c>
      <c r="B939" s="188" t="s">
        <v>319</v>
      </c>
      <c r="C939" s="151" t="str">
        <f t="shared" si="225"/>
        <v>A.130.03.125</v>
      </c>
      <c r="D939" s="54" t="s">
        <v>213</v>
      </c>
      <c r="E939" s="150" t="s">
        <v>352</v>
      </c>
      <c r="F939" s="153" t="str">
        <f t="shared" si="226"/>
        <v>PBS  chemical upcycled - biodegradeble</v>
      </c>
      <c r="G939" s="154">
        <f t="shared" si="227"/>
        <v>3.6884438666666663</v>
      </c>
      <c r="H939"/>
      <c r="I939"/>
      <c r="J939" s="227">
        <f t="shared" si="233"/>
        <v>0.7213315579274765</v>
      </c>
      <c r="K939"/>
      <c r="L939" s="280">
        <f t="shared" si="234"/>
        <v>5.0601263799999997E-2</v>
      </c>
      <c r="M939" s="280">
        <f t="shared" si="235"/>
        <v>0.10118564672800001</v>
      </c>
      <c r="N939" s="281">
        <f t="shared" si="236"/>
        <v>1.6278067399476553E-2</v>
      </c>
      <c r="O939" s="280">
        <v>0.55326657999999995</v>
      </c>
      <c r="P939" s="286">
        <v>5.0051467000000002E-2</v>
      </c>
      <c r="Q939" s="286">
        <v>4.9019078000000001E-2</v>
      </c>
      <c r="R939" s="286">
        <v>4.5685926000000002E-2</v>
      </c>
      <c r="S939" s="219">
        <v>3.9762130000000001E-3</v>
      </c>
      <c r="T939" s="219">
        <v>6.0575934000000004E-4</v>
      </c>
      <c r="U939" s="219">
        <v>3.3336546000000002E-4</v>
      </c>
      <c r="V939" s="219">
        <v>1.8916358000000001E-3</v>
      </c>
      <c r="W939" s="219">
        <v>2.6517276000000002E-3</v>
      </c>
      <c r="X939" s="219">
        <v>1.9592863999999999E-4</v>
      </c>
      <c r="Y939" s="219">
        <v>1.3604358E-2</v>
      </c>
      <c r="Z939" s="286">
        <v>2.7537287999999999E-5</v>
      </c>
      <c r="AA939" s="286">
        <v>2.1981796999999999E-5</v>
      </c>
      <c r="AB939" s="286">
        <v>2.4765486E-12</v>
      </c>
      <c r="AC939"/>
      <c r="AD939" s="227">
        <f t="shared" si="228"/>
        <v>0.55326657999999995</v>
      </c>
      <c r="AE939" s="227">
        <f t="shared" si="229"/>
        <v>0.15156344460000004</v>
      </c>
      <c r="AF939" s="227">
        <f t="shared" si="230"/>
        <v>0.10098416259700001</v>
      </c>
      <c r="AG939" s="227">
        <f t="shared" si="231"/>
        <v>0.101185646728</v>
      </c>
      <c r="AH939" s="227">
        <f t="shared" si="232"/>
        <v>1.6256085602476551E-2</v>
      </c>
      <c r="AI939"/>
      <c r="AJ939">
        <v>130.12848</v>
      </c>
      <c r="AK939" s="155">
        <v>101.69280000000001</v>
      </c>
      <c r="AL939" s="155">
        <v>1.3980436999999999</v>
      </c>
      <c r="AM939" s="155">
        <v>0</v>
      </c>
      <c r="AN939" s="155">
        <v>26.333148000000001</v>
      </c>
      <c r="AO939" s="155">
        <v>0.45330983000000002</v>
      </c>
      <c r="AP939" s="155">
        <v>0.25117842000000001</v>
      </c>
      <c r="AQ939"/>
      <c r="AR939" s="156">
        <v>8.8197494000000001E-2</v>
      </c>
      <c r="AS939" s="156">
        <v>7.8323322000000001E-2</v>
      </c>
      <c r="AT939" s="156">
        <v>3.3630761E-3</v>
      </c>
      <c r="AU939" s="156">
        <v>6.5110953000000003E-3</v>
      </c>
      <c r="AV939" s="282">
        <f t="shared" si="213"/>
        <v>4.6956428935778095E-6</v>
      </c>
      <c r="AW939" s="282">
        <f t="shared" si="214"/>
        <v>1.2437411186283808E-8</v>
      </c>
      <c r="AX939" s="283">
        <f t="shared" si="215"/>
        <v>0.91191810754000002</v>
      </c>
      <c r="AY939" s="157">
        <v>3.4304318999999999E-6</v>
      </c>
      <c r="AZ939" s="157">
        <v>1.0350734999999999E-8</v>
      </c>
      <c r="BA939" s="157">
        <v>2.8278443999999999E-13</v>
      </c>
      <c r="BB939" s="157">
        <v>5.2904780999999998E-13</v>
      </c>
      <c r="BC939" s="157">
        <v>0</v>
      </c>
      <c r="BD939" s="157">
        <v>4.3545871999999999E-9</v>
      </c>
      <c r="BE939" s="157">
        <v>1.2542833999999999E-6</v>
      </c>
      <c r="BF939" s="157">
        <v>6.6416045999999999E-10</v>
      </c>
      <c r="BG939" s="157">
        <v>1.3783599E-9</v>
      </c>
      <c r="BH939" s="157">
        <v>2.9491749E-13</v>
      </c>
      <c r="BI939" s="157">
        <v>2.8760164E-15</v>
      </c>
      <c r="BJ939" s="157">
        <v>1.6508189000000001E-11</v>
      </c>
      <c r="BK939" s="157">
        <v>1.1513683999999999E-13</v>
      </c>
      <c r="BL939" s="157">
        <v>8.1841127E-14</v>
      </c>
      <c r="BM939" s="157">
        <v>5.7531575E-9</v>
      </c>
      <c r="BN939" s="157">
        <v>4.0115708000000001E-10</v>
      </c>
      <c r="BO939" s="157">
        <v>2.4327086E-11</v>
      </c>
      <c r="BP939" s="157">
        <v>1.5567753999999999E-4</v>
      </c>
      <c r="BQ939" s="157">
        <v>0.91176243000000001</v>
      </c>
      <c r="BR939" s="157">
        <v>4.1816274999999998E-10</v>
      </c>
      <c r="BS939" s="157">
        <v>2.5428815999999999E-12</v>
      </c>
      <c r="BT939" s="157">
        <v>1.1377041E-16</v>
      </c>
      <c r="BU939"/>
      <c r="BV939" s="155">
        <v>2.6651711000000002E-4</v>
      </c>
      <c r="BW939" s="155">
        <v>1.0757771E-5</v>
      </c>
      <c r="BX939" s="155">
        <v>1.0284360000000001E-4</v>
      </c>
      <c r="BY939" s="155">
        <v>2.3034993000000001E-7</v>
      </c>
      <c r="BZ939" s="155">
        <v>1.0351150999999999E-5</v>
      </c>
      <c r="CA939" s="155">
        <v>2.4761773999999999E-6</v>
      </c>
      <c r="CB939" s="155">
        <v>1.2644431999999999E-10</v>
      </c>
      <c r="CC939" s="155">
        <v>3.7453958000000002E-6</v>
      </c>
      <c r="CD939" s="155">
        <v>8.2968023999999997E-7</v>
      </c>
      <c r="CE939" s="155">
        <v>2.9677020000000001E-7</v>
      </c>
      <c r="CF939" s="155">
        <v>0</v>
      </c>
      <c r="CG939" s="155">
        <v>5.3796248E-8</v>
      </c>
      <c r="CH939" s="155">
        <v>6.0579238000000004E-14</v>
      </c>
      <c r="CI939" s="155">
        <v>9.2069393999999997E-6</v>
      </c>
      <c r="CJ939" s="155">
        <v>1.2548183E-4</v>
      </c>
      <c r="CK939" s="155">
        <v>1.8349162999999999E-7</v>
      </c>
      <c r="CL939" s="155">
        <v>6.0030308999999998E-8</v>
      </c>
      <c r="CM939"/>
      <c r="CN939" s="284">
        <v>5.1275094000000003E-14</v>
      </c>
      <c r="CO939" s="284">
        <v>3.6821354999999998</v>
      </c>
      <c r="CP939" s="285">
        <v>8.8769767999999999E-2</v>
      </c>
      <c r="CQ939" s="284">
        <v>7.9310474000000002E-3</v>
      </c>
      <c r="CR939" s="284">
        <v>5.0254193000000002E-10</v>
      </c>
      <c r="CS939" s="284">
        <v>9.9588789999999995E-9</v>
      </c>
      <c r="CT939" s="284">
        <v>4.2372835999999998E-4</v>
      </c>
      <c r="CU939" s="284">
        <v>8.4968699999999994E-2</v>
      </c>
      <c r="CV939" s="284">
        <v>1.9775132999999999E-7</v>
      </c>
      <c r="CW939" s="284">
        <v>8.6879613000000004E-4</v>
      </c>
      <c r="CX939"/>
      <c r="CY939" s="163"/>
      <c r="CZ939" s="269"/>
      <c r="DA939"/>
      <c r="DB939" s="247"/>
      <c r="DC939"/>
      <c r="DD939"/>
      <c r="DE939"/>
      <c r="DF939"/>
      <c r="DG939"/>
      <c r="DH939"/>
      <c r="DI939"/>
      <c r="DJ939"/>
      <c r="DK939"/>
      <c r="DL939"/>
    </row>
    <row r="940" spans="1:116" ht="13.8" customHeight="1">
      <c r="A940" t="s">
        <v>1760</v>
      </c>
      <c r="B940" s="188" t="s">
        <v>319</v>
      </c>
      <c r="C940" s="151" t="str">
        <f t="shared" si="225"/>
        <v>A.130.03.126</v>
      </c>
      <c r="D940" s="54" t="s">
        <v>213</v>
      </c>
      <c r="E940" s="150" t="s">
        <v>352</v>
      </c>
      <c r="F940" s="153" t="str">
        <f t="shared" si="226"/>
        <v>PBAT (polybutylene adipate-co-terephthalate) chemical upcycled - biodegradeble</v>
      </c>
      <c r="G940" s="154">
        <f t="shared" si="227"/>
        <v>3.9687741333333335</v>
      </c>
      <c r="H940"/>
      <c r="I940"/>
      <c r="J940" s="227">
        <f t="shared" si="233"/>
        <v>0.77049813970662773</v>
      </c>
      <c r="K940"/>
      <c r="L940" s="280">
        <f t="shared" si="234"/>
        <v>5.4683924179999996E-2</v>
      </c>
      <c r="M940" s="280">
        <f t="shared" si="235"/>
        <v>8.4615888023999997E-2</v>
      </c>
      <c r="N940" s="281">
        <f t="shared" si="236"/>
        <v>3.5882207502627654E-2</v>
      </c>
      <c r="O940" s="280">
        <v>0.59531612</v>
      </c>
      <c r="P940" s="286">
        <v>3.4388261000000003E-2</v>
      </c>
      <c r="Q940" s="219">
        <v>2.5859211999999999E-2</v>
      </c>
      <c r="R940" s="219">
        <v>4.9896005E-2</v>
      </c>
      <c r="S940" s="219">
        <v>3.2558136E-3</v>
      </c>
      <c r="T940" s="219">
        <v>6.7125050999999999E-4</v>
      </c>
      <c r="U940" s="219">
        <v>8.6085507000000004E-4</v>
      </c>
      <c r="V940" s="219">
        <v>2.4157129999999999E-2</v>
      </c>
      <c r="W940" s="219">
        <v>2.4392954999999999E-3</v>
      </c>
      <c r="X940" s="219">
        <v>1.8987312E-4</v>
      </c>
      <c r="Y940" s="219">
        <v>2.3234919E-2</v>
      </c>
      <c r="Z940" s="286">
        <v>2.1411903999999998E-5</v>
      </c>
      <c r="AA940" s="219">
        <v>1.0207993E-2</v>
      </c>
      <c r="AB940" s="286">
        <v>2.6276585000000001E-12</v>
      </c>
      <c r="AC940"/>
      <c r="AD940" s="227">
        <f t="shared" si="228"/>
        <v>0.59531612</v>
      </c>
      <c r="AE940" s="227">
        <f t="shared" si="229"/>
        <v>0.13908852718</v>
      </c>
      <c r="AF940" s="227">
        <f t="shared" si="230"/>
        <v>9.4612595999999993E-2</v>
      </c>
      <c r="AG940" s="227">
        <f t="shared" si="231"/>
        <v>8.4615888024000011E-2</v>
      </c>
      <c r="AH940" s="227">
        <f t="shared" si="232"/>
        <v>2.5674214502627659E-2</v>
      </c>
      <c r="AI940"/>
      <c r="AJ940">
        <v>105.94786999999999</v>
      </c>
      <c r="AK940" s="155">
        <v>74.644761000000003</v>
      </c>
      <c r="AL940" s="155">
        <v>2.8937179999999998</v>
      </c>
      <c r="AM940" s="155">
        <v>0</v>
      </c>
      <c r="AN940" s="155">
        <v>26.713902000000001</v>
      </c>
      <c r="AO940" s="155">
        <v>1.1188235</v>
      </c>
      <c r="AP940" s="155">
        <v>0.57667067000000005</v>
      </c>
      <c r="AQ940"/>
      <c r="AR940" s="156">
        <v>8.0625665999999999E-2</v>
      </c>
      <c r="AS940" s="156">
        <v>7.2353078000000001E-2</v>
      </c>
      <c r="AT940" s="156">
        <v>3.2050042000000001E-3</v>
      </c>
      <c r="AU940" s="156">
        <v>5.0675837000000003E-3</v>
      </c>
      <c r="AV940" s="282">
        <f t="shared" si="213"/>
        <v>4.3377144913206894E-6</v>
      </c>
      <c r="AW940" s="282">
        <f t="shared" si="214"/>
        <v>1.1852826155846172E-8</v>
      </c>
      <c r="AX940" s="283">
        <f t="shared" si="215"/>
        <v>0.70974561178999995</v>
      </c>
      <c r="AY940" s="157">
        <v>3.6830288E-6</v>
      </c>
      <c r="AZ940" s="157">
        <v>1.1112587000000001E-8</v>
      </c>
      <c r="BA940" s="157">
        <v>3.0361174000000002E-13</v>
      </c>
      <c r="BB940" s="157">
        <v>4.9765069000000002E-13</v>
      </c>
      <c r="BC940" s="157">
        <v>0</v>
      </c>
      <c r="BD940" s="157">
        <v>1.3470210999999999E-9</v>
      </c>
      <c r="BE940" s="157">
        <v>3.7345619999999999E-7</v>
      </c>
      <c r="BF940" s="157">
        <v>3.0613710999999999E-10</v>
      </c>
      <c r="BG940" s="157">
        <v>3.9122285999999999E-10</v>
      </c>
      <c r="BH940" s="157">
        <v>2.4208677999999999E-12</v>
      </c>
      <c r="BI940" s="157">
        <v>7.2024891999999994E-17</v>
      </c>
      <c r="BJ940" s="157">
        <v>1.1973384999999999E-11</v>
      </c>
      <c r="BK940" s="157">
        <v>2.1317805E-11</v>
      </c>
      <c r="BL940" s="157">
        <v>4.6086259E-12</v>
      </c>
      <c r="BM940" s="157">
        <v>6.2732368000000004E-9</v>
      </c>
      <c r="BN940" s="157">
        <v>2.7323795999999999E-7</v>
      </c>
      <c r="BO940" s="157">
        <v>3.5498353999999999E-21</v>
      </c>
      <c r="BP940" s="157">
        <v>1.5481178999999999E-4</v>
      </c>
      <c r="BQ940" s="157">
        <v>0.70959079999999997</v>
      </c>
      <c r="BR940" s="157">
        <v>3.7077577000000001E-10</v>
      </c>
      <c r="BS940" s="157">
        <v>2.2547175000000001E-12</v>
      </c>
      <c r="BT940" s="157">
        <v>1.0087773E-16</v>
      </c>
      <c r="BU940"/>
      <c r="BV940" s="155">
        <v>2.2700935000000001E-4</v>
      </c>
      <c r="BW940" s="155">
        <v>2.7013436000000001E-6</v>
      </c>
      <c r="BX940" s="155">
        <v>1.1065995E-4</v>
      </c>
      <c r="BY940" s="155">
        <v>2.8519212E-6</v>
      </c>
      <c r="BZ940" s="155">
        <v>4.9988478000000001E-6</v>
      </c>
      <c r="CA940" s="155">
        <v>8.2170263000000002E-9</v>
      </c>
      <c r="CB940" s="155">
        <v>1.3007032999999999E-10</v>
      </c>
      <c r="CC940" s="155">
        <v>1.2341017E-8</v>
      </c>
      <c r="CD940" s="155">
        <v>9.4216588999999999E-7</v>
      </c>
      <c r="CE940" s="155">
        <v>7.3261362000000005E-7</v>
      </c>
      <c r="CF940" s="155">
        <v>0</v>
      </c>
      <c r="CG940" s="155">
        <v>7.8500082000000006E-18</v>
      </c>
      <c r="CH940" s="155">
        <v>6.4275561000000003E-14</v>
      </c>
      <c r="CI940" s="155">
        <v>9.7125052000000008E-6</v>
      </c>
      <c r="CJ940" s="155">
        <v>9.4126603999999999E-5</v>
      </c>
      <c r="CK940" s="155">
        <v>2.0948225E-7</v>
      </c>
      <c r="CL940" s="155">
        <v>5.3227563000000002E-8</v>
      </c>
      <c r="CM940"/>
      <c r="CN940" s="284">
        <v>5.4403712000000001E-14</v>
      </c>
      <c r="CO940" s="284">
        <v>3.9687725999999999</v>
      </c>
      <c r="CP940" s="285">
        <v>2.3388160000000001E-3</v>
      </c>
      <c r="CQ940" s="284">
        <v>1.8500847999999999E-3</v>
      </c>
      <c r="CR940" s="284">
        <v>6.6834686000000005E-10</v>
      </c>
      <c r="CS940" s="284">
        <v>2.1041523000000001E-7</v>
      </c>
      <c r="CT940" s="284">
        <v>1.7229322999999999E-4</v>
      </c>
      <c r="CU940" s="284">
        <v>5.7622388000000004</v>
      </c>
      <c r="CV940" s="284">
        <v>1.6233326000000001E-6</v>
      </c>
      <c r="CW940" s="284">
        <v>2.8840455000000001E-6</v>
      </c>
      <c r="CX940"/>
      <c r="CY940" s="110"/>
      <c r="CZ940"/>
      <c r="DA940"/>
      <c r="DB940" s="247"/>
      <c r="DC940"/>
      <c r="DD940"/>
      <c r="DE940"/>
      <c r="DF940"/>
      <c r="DG940"/>
      <c r="DH940"/>
      <c r="DI940"/>
      <c r="DJ940"/>
      <c r="DK940"/>
      <c r="DL940"/>
    </row>
    <row r="941" spans="1:116" ht="13.8" customHeight="1">
      <c r="A941" t="s">
        <v>1761</v>
      </c>
      <c r="B941" s="188" t="s">
        <v>319</v>
      </c>
      <c r="C941" s="151" t="str">
        <f t="shared" si="225"/>
        <v>A.130.03.127</v>
      </c>
      <c r="D941" s="54" t="s">
        <v>213</v>
      </c>
      <c r="E941" s="150" t="s">
        <v>352</v>
      </c>
      <c r="F941" s="153" t="str">
        <f t="shared" si="226"/>
        <v>PAN (Polyacrylonitrile fibres) chemical upcycled</v>
      </c>
      <c r="G941" s="154">
        <f t="shared" si="227"/>
        <v>4.8582266666666669</v>
      </c>
      <c r="H941"/>
      <c r="I941"/>
      <c r="J941" s="227">
        <f t="shared" si="233"/>
        <v>0.80878711713014595</v>
      </c>
      <c r="K941"/>
      <c r="L941" s="280">
        <f t="shared" si="234"/>
        <v>1.2020858030000001E-3</v>
      </c>
      <c r="M941" s="280">
        <f t="shared" si="235"/>
        <v>8.0099116188999994E-2</v>
      </c>
      <c r="N941" s="281">
        <f t="shared" si="236"/>
        <v>-1.2480848618540204E-3</v>
      </c>
      <c r="O941" s="280">
        <v>0.72873399999999999</v>
      </c>
      <c r="P941" s="219">
        <v>8.0098933999999997E-2</v>
      </c>
      <c r="Q941" s="219">
        <v>6.1820030000000002E-3</v>
      </c>
      <c r="R941" s="219">
        <v>1.0026499000000001E-3</v>
      </c>
      <c r="S941" s="219">
        <v>5.2097861000000001E-4</v>
      </c>
      <c r="T941" s="286">
        <v>-3.7514966999999999E-5</v>
      </c>
      <c r="U941" s="219">
        <v>-2.8402773999999998E-4</v>
      </c>
      <c r="V941" s="219">
        <v>-7.5768116999999999E-3</v>
      </c>
      <c r="W941" s="286">
        <v>-4.0138885000000002E-5</v>
      </c>
      <c r="X941" s="219">
        <v>1.3576324E-3</v>
      </c>
      <c r="Y941" s="219">
        <v>3.9913357999999998E-3</v>
      </c>
      <c r="Z941" s="286">
        <v>3.7358489000000001E-5</v>
      </c>
      <c r="AA941" s="219">
        <v>-5.1992818000000003E-3</v>
      </c>
      <c r="AB941" s="286">
        <v>2.3145980000000002E-11</v>
      </c>
      <c r="AC941"/>
      <c r="AD941" s="227">
        <f t="shared" si="228"/>
        <v>0.72873399999999999</v>
      </c>
      <c r="AE941" s="227">
        <f t="shared" si="229"/>
        <v>7.9906211103000002E-2</v>
      </c>
      <c r="AF941" s="227">
        <f t="shared" si="230"/>
        <v>7.35048435E-2</v>
      </c>
      <c r="AG941" s="227">
        <f t="shared" si="231"/>
        <v>8.0099116188999994E-2</v>
      </c>
      <c r="AH941" s="227">
        <f t="shared" si="232"/>
        <v>3.9511969381459799E-3</v>
      </c>
      <c r="AI941"/>
      <c r="AJ941">
        <v>48.800306999999997</v>
      </c>
      <c r="AK941" s="155">
        <v>49.037114000000003</v>
      </c>
      <c r="AL941" s="155">
        <v>-0.27689292999999998</v>
      </c>
      <c r="AM941" s="155">
        <v>0</v>
      </c>
      <c r="AN941" s="155">
        <v>6.1213231E-2</v>
      </c>
      <c r="AO941" s="155">
        <v>3.1798604000000001E-2</v>
      </c>
      <c r="AP941" s="155">
        <v>-5.292645E-2</v>
      </c>
      <c r="AQ941"/>
      <c r="AR941" s="156">
        <v>0.10699595000000001</v>
      </c>
      <c r="AS941" s="156">
        <v>9.9348859999999997E-2</v>
      </c>
      <c r="AT941" s="156">
        <v>4.1473706000000003E-3</v>
      </c>
      <c r="AU941" s="156">
        <v>3.4997168999999998E-3</v>
      </c>
      <c r="AV941" s="282">
        <f t="shared" si="213"/>
        <v>5.9561666506871002E-6</v>
      </c>
      <c r="AW941" s="282">
        <f t="shared" si="214"/>
        <v>1.5337908895909625E-8</v>
      </c>
      <c r="AX941" s="283">
        <f t="shared" si="215"/>
        <v>0.4901564280506</v>
      </c>
      <c r="AY941" s="157">
        <v>4.5084542999999999E-6</v>
      </c>
      <c r="AZ941" s="157">
        <v>1.3603094E-8</v>
      </c>
      <c r="BA941" s="157">
        <v>3.7165597000000001E-13</v>
      </c>
      <c r="BB941" s="157">
        <v>3.2702991000000002E-12</v>
      </c>
      <c r="BC941" s="157">
        <v>0</v>
      </c>
      <c r="BD941" s="157">
        <v>1.7539018999999999E-10</v>
      </c>
      <c r="BE941" s="157">
        <v>1.448608E-6</v>
      </c>
      <c r="BF941" s="157">
        <v>3.1270030999999998E-11</v>
      </c>
      <c r="BG941" s="157">
        <v>1.7025673E-9</v>
      </c>
      <c r="BH941" s="157">
        <v>4.3173454999999997E-14</v>
      </c>
      <c r="BI941" s="157">
        <v>5.5479385999999998E-16</v>
      </c>
      <c r="BJ941" s="157">
        <v>-1.6182506999999999E-13</v>
      </c>
      <c r="BK941" s="157">
        <v>-4.5359078999999997E-14</v>
      </c>
      <c r="BL941" s="157">
        <v>-8.2699819000000008E-15</v>
      </c>
      <c r="BM941" s="157">
        <v>-2.3719202000000001E-11</v>
      </c>
      <c r="BN941" s="157">
        <v>-1.1784626000000001E-9</v>
      </c>
      <c r="BO941" s="157">
        <v>3.1269061999999999E-20</v>
      </c>
      <c r="BP941" s="157">
        <v>-3.4419494000000001E-6</v>
      </c>
      <c r="BQ941" s="157">
        <v>0.49015987</v>
      </c>
      <c r="BR941" s="157">
        <v>1.2787200000000001E-10</v>
      </c>
      <c r="BS941" s="157">
        <v>7.7760000000000004E-13</v>
      </c>
      <c r="BT941" s="157">
        <v>3.4790400000000002E-17</v>
      </c>
      <c r="BU941"/>
      <c r="BV941" s="155">
        <v>2.1525016000000001E-4</v>
      </c>
      <c r="BW941" s="155">
        <v>1.1771977000000001E-5</v>
      </c>
      <c r="BX941" s="155">
        <v>1.3546025000000001E-4</v>
      </c>
      <c r="BY941" s="155">
        <v>-8.9339607000000003E-7</v>
      </c>
      <c r="BZ941" s="155">
        <v>8.8799821000000004E-6</v>
      </c>
      <c r="CA941" s="155">
        <v>6.7303286999999999E-8</v>
      </c>
      <c r="CB941" s="155">
        <v>1.0742442999999999E-9</v>
      </c>
      <c r="CC941" s="155">
        <v>1.0136382E-7</v>
      </c>
      <c r="CD941" s="155">
        <v>-7.2458355999999994E-8</v>
      </c>
      <c r="CE941" s="155">
        <v>-4.6603295000000001E-7</v>
      </c>
      <c r="CF941" s="155">
        <v>0</v>
      </c>
      <c r="CG941" s="155">
        <v>6.9147542999999996E-17</v>
      </c>
      <c r="CH941" s="155">
        <v>5.6617739000000005E-13</v>
      </c>
      <c r="CI941" s="155">
        <v>9.4974254999999997E-7</v>
      </c>
      <c r="CJ941" s="155">
        <v>5.9419259000000003E-5</v>
      </c>
      <c r="CK941" s="155">
        <v>1.2740208E-8</v>
      </c>
      <c r="CL941" s="155">
        <v>1.8356957E-8</v>
      </c>
      <c r="CM941"/>
      <c r="CN941" s="284">
        <v>4.7922025999999998E-13</v>
      </c>
      <c r="CO941" s="284">
        <v>4.8582349999999996</v>
      </c>
      <c r="CP941" s="285">
        <v>1.3677542000000001E-2</v>
      </c>
      <c r="CQ941" s="284">
        <v>8.0695321000000004E-3</v>
      </c>
      <c r="CR941" s="284">
        <v>-7.9148586999999998E-11</v>
      </c>
      <c r="CS941" s="284">
        <v>-1.0269397E-8</v>
      </c>
      <c r="CT941" s="284">
        <v>4.6773457999999999E-4</v>
      </c>
      <c r="CU941" s="284">
        <v>-3.7810875000000001E-2</v>
      </c>
      <c r="CV941" s="284">
        <v>2.8892415999999999E-8</v>
      </c>
      <c r="CW941" s="284">
        <v>2.3675736999999999E-5</v>
      </c>
      <c r="CX941"/>
      <c r="CY941" s="110"/>
      <c r="CZ941"/>
      <c r="DA941"/>
      <c r="DB941" s="247"/>
      <c r="DC941"/>
      <c r="DD941"/>
      <c r="DE941"/>
      <c r="DF941"/>
      <c r="DG941"/>
      <c r="DH941"/>
      <c r="DI941"/>
      <c r="DJ941"/>
      <c r="DK941"/>
      <c r="DL941"/>
    </row>
    <row r="942" spans="1:116" ht="13.8" customHeight="1">
      <c r="A942" t="s">
        <v>1762</v>
      </c>
      <c r="B942" s="188" t="s">
        <v>319</v>
      </c>
      <c r="C942" s="151" t="str">
        <f t="shared" si="225"/>
        <v>A.130.03.128</v>
      </c>
      <c r="D942" s="54" t="s">
        <v>213</v>
      </c>
      <c r="E942" s="150" t="s">
        <v>352</v>
      </c>
      <c r="F942" s="153" t="str">
        <f t="shared" si="226"/>
        <v>bio-PP (Polypropylene) chemical upcycled - not biodegradable</v>
      </c>
      <c r="G942" s="154">
        <f t="shared" si="227"/>
        <v>1.6482266666666667</v>
      </c>
      <c r="H942"/>
      <c r="I942"/>
      <c r="J942" s="227">
        <f t="shared" si="233"/>
        <v>0.33681408770714599</v>
      </c>
      <c r="K942"/>
      <c r="L942" s="280">
        <f t="shared" si="234"/>
        <v>6.3459766099999995E-2</v>
      </c>
      <c r="M942" s="280">
        <f t="shared" si="235"/>
        <v>8.1782066689999999E-3</v>
      </c>
      <c r="N942" s="281">
        <f t="shared" si="236"/>
        <v>1.7942114938145983E-2</v>
      </c>
      <c r="O942" s="280">
        <v>0.24723400000000001</v>
      </c>
      <c r="P942" s="286">
        <v>1.1118884000000001E-2</v>
      </c>
      <c r="Q942" s="219">
        <v>-4.8483991000000002E-3</v>
      </c>
      <c r="R942" s="219">
        <v>5.5807861E-2</v>
      </c>
      <c r="S942" s="219">
        <v>6.2953786000000001E-3</v>
      </c>
      <c r="T942" s="219">
        <v>2.1976109999999999E-4</v>
      </c>
      <c r="U942" s="219">
        <v>1.1367654E-3</v>
      </c>
      <c r="V942" s="219">
        <v>5.1273788000000004E-4</v>
      </c>
      <c r="W942" s="286">
        <v>-4.0138885000000002E-5</v>
      </c>
      <c r="X942" s="219">
        <v>1.3576254E-3</v>
      </c>
      <c r="Y942" s="219">
        <v>3.9913357999999998E-3</v>
      </c>
      <c r="Z942" s="286">
        <v>3.7358489000000001E-5</v>
      </c>
      <c r="AA942" s="219">
        <v>1.3990918E-2</v>
      </c>
      <c r="AB942" s="286">
        <v>2.3145980000000002E-11</v>
      </c>
      <c r="AC942"/>
      <c r="AD942" s="227">
        <f t="shared" si="228"/>
        <v>0.24723400000000001</v>
      </c>
      <c r="AE942" s="227">
        <f t="shared" si="229"/>
        <v>7.0242988879999996E-2</v>
      </c>
      <c r="AF942" s="227">
        <f t="shared" si="230"/>
        <v>2.0774140779999999E-2</v>
      </c>
      <c r="AG942" s="227">
        <f t="shared" si="231"/>
        <v>8.1782066689999999E-3</v>
      </c>
      <c r="AH942" s="227">
        <f t="shared" si="232"/>
        <v>3.9511969381459799E-3</v>
      </c>
      <c r="AI942"/>
      <c r="AJ942">
        <v>31.388106000000001</v>
      </c>
      <c r="AK942" s="155">
        <v>30.433112999999999</v>
      </c>
      <c r="AL942" s="155">
        <v>-0.27689292999999998</v>
      </c>
      <c r="AM942" s="155">
        <v>0</v>
      </c>
      <c r="AN942" s="155">
        <v>1.2530132</v>
      </c>
      <c r="AO942" s="155">
        <v>3.1798604000000001E-2</v>
      </c>
      <c r="AP942" s="155">
        <v>-5.292645E-2</v>
      </c>
      <c r="AQ942"/>
      <c r="AR942" s="156">
        <v>2.2100472999999999E-2</v>
      </c>
      <c r="AS942" s="156">
        <v>1.87387E-2</v>
      </c>
      <c r="AT942" s="156">
        <v>1.1903813E-3</v>
      </c>
      <c r="AU942" s="156">
        <v>2.1713912E-3</v>
      </c>
      <c r="AV942" s="282">
        <f t="shared" si="213"/>
        <v>1.1234232504171002E-6</v>
      </c>
      <c r="AW942" s="282">
        <f t="shared" si="214"/>
        <v>4.4022977652912286E-9</v>
      </c>
      <c r="AX942" s="283">
        <f t="shared" si="215"/>
        <v>0.30411641805060002</v>
      </c>
      <c r="AY942" s="157">
        <v>1.5295743000000001E-6</v>
      </c>
      <c r="AZ942" s="157">
        <v>4.6150941999999997E-9</v>
      </c>
      <c r="BA942" s="157">
        <v>1.2609096E-13</v>
      </c>
      <c r="BB942" s="157">
        <v>3.2702991000000002E-12</v>
      </c>
      <c r="BC942" s="157">
        <v>0</v>
      </c>
      <c r="BD942" s="157">
        <v>1.5800901999999999E-9</v>
      </c>
      <c r="BE942" s="157">
        <v>-4.0821602999999998E-7</v>
      </c>
      <c r="BF942" s="157">
        <v>3.5143603000000003E-10</v>
      </c>
      <c r="BG942" s="157">
        <v>-5.6583267E-10</v>
      </c>
      <c r="BH942" s="157">
        <v>4.3173454999999997E-14</v>
      </c>
      <c r="BI942" s="157">
        <v>5.5479385999999998E-16</v>
      </c>
      <c r="BJ942" s="157">
        <v>6.4772715999999996E-13</v>
      </c>
      <c r="BK942" s="157">
        <v>3.2516326999999999E-15</v>
      </c>
      <c r="BL942" s="157">
        <v>1.772468E-15</v>
      </c>
      <c r="BM942" s="157">
        <v>3.7396557999999998E-11</v>
      </c>
      <c r="BN942" s="157">
        <v>3.1635136000000001E-10</v>
      </c>
      <c r="BO942" s="157">
        <v>3.1269061999999999E-20</v>
      </c>
      <c r="BP942" s="157">
        <v>-3.4419494000000001E-6</v>
      </c>
      <c r="BQ942" s="157">
        <v>0.30411986000000002</v>
      </c>
      <c r="BR942" s="157">
        <v>1.2787200000000001E-10</v>
      </c>
      <c r="BS942" s="157">
        <v>7.7760000000000004E-13</v>
      </c>
      <c r="BT942" s="157">
        <v>3.4790400000000002E-17</v>
      </c>
      <c r="BU942"/>
      <c r="BV942" s="155">
        <v>9.1195888999999995E-5</v>
      </c>
      <c r="BW942" s="155">
        <v>-3.8670581999999998E-6</v>
      </c>
      <c r="BX942" s="155">
        <v>4.5956932000000001E-5</v>
      </c>
      <c r="BY942" s="155">
        <v>8.6527022000000005E-8</v>
      </c>
      <c r="BZ942" s="155">
        <v>1.1661221000000001E-6</v>
      </c>
      <c r="CA942" s="155">
        <v>6.7303286999999999E-8</v>
      </c>
      <c r="CB942" s="155">
        <v>1.0742442999999999E-9</v>
      </c>
      <c r="CC942" s="155">
        <v>1.0136382E-7</v>
      </c>
      <c r="CD942" s="155">
        <v>3.4616668999999999E-7</v>
      </c>
      <c r="CE942" s="155">
        <v>7.1950177999999995E-7</v>
      </c>
      <c r="CF942" s="155">
        <v>0</v>
      </c>
      <c r="CG942" s="155">
        <v>6.9147542999999996E-17</v>
      </c>
      <c r="CH942" s="155">
        <v>5.6617739000000005E-13</v>
      </c>
      <c r="CI942" s="155">
        <v>1.0410876999999999E-5</v>
      </c>
      <c r="CJ942" s="155">
        <v>3.6175981000000002E-5</v>
      </c>
      <c r="CK942" s="155">
        <v>1.2740208E-8</v>
      </c>
      <c r="CL942" s="155">
        <v>1.8356957E-8</v>
      </c>
      <c r="CM942"/>
      <c r="CN942" s="284">
        <v>4.7922025999999998E-13</v>
      </c>
      <c r="CO942" s="292">
        <v>1.6482349999999999</v>
      </c>
      <c r="CP942" s="285">
        <v>2.7935554999999998E-3</v>
      </c>
      <c r="CQ942" s="284">
        <v>-2.6304678999999999E-3</v>
      </c>
      <c r="CR942" s="284">
        <v>2.9385764999999998E-10</v>
      </c>
      <c r="CS942" s="284">
        <v>3.4555252000000002E-8</v>
      </c>
      <c r="CT942" s="284">
        <v>-4.2154192999999998E-5</v>
      </c>
      <c r="CU942" s="284">
        <v>3.1219972000000001E-3</v>
      </c>
      <c r="CV942" s="284">
        <v>2.8892415999999999E-8</v>
      </c>
      <c r="CW942" s="284">
        <v>2.3675736999999999E-5</v>
      </c>
      <c r="CX942"/>
      <c r="CY942" s="110"/>
      <c r="CZ942"/>
      <c r="DA942"/>
      <c r="DB942" s="247"/>
      <c r="DC942"/>
      <c r="DD942"/>
      <c r="DE942"/>
      <c r="DF942"/>
      <c r="DG942"/>
      <c r="DH942"/>
      <c r="DI942"/>
      <c r="DJ942"/>
      <c r="DK942"/>
      <c r="DL942"/>
    </row>
    <row r="943" spans="1:116" ht="13.8" customHeight="1">
      <c r="A943" t="s">
        <v>1763</v>
      </c>
      <c r="B943" s="188" t="s">
        <v>319</v>
      </c>
      <c r="C943" s="151" t="str">
        <f t="shared" si="225"/>
        <v>A.130.03.129</v>
      </c>
      <c r="D943" s="54" t="s">
        <v>213</v>
      </c>
      <c r="E943" s="150" t="s">
        <v>352</v>
      </c>
      <c r="F943" s="153" t="str">
        <f t="shared" si="226"/>
        <v>bio-PET (Polyethylene terephthalate) chemical upcycled - not biodegradable</v>
      </c>
      <c r="G943" s="154">
        <f t="shared" si="227"/>
        <v>1.4261999333333333</v>
      </c>
      <c r="H943"/>
      <c r="I943"/>
      <c r="J943" s="227">
        <f t="shared" si="233"/>
        <v>0.29667908184366387</v>
      </c>
      <c r="K943"/>
      <c r="L943" s="280">
        <f t="shared" si="234"/>
        <v>1.61642855051E-2</v>
      </c>
      <c r="M943" s="280">
        <f t="shared" si="235"/>
        <v>2.2485788654E-2</v>
      </c>
      <c r="N943" s="281">
        <f t="shared" si="236"/>
        <v>4.4099017684563889E-2</v>
      </c>
      <c r="O943" s="280">
        <v>0.21392998999999999</v>
      </c>
      <c r="P943" s="219">
        <v>8.7942294000000008E-3</v>
      </c>
      <c r="Q943" s="219">
        <v>1.1449394999999999E-2</v>
      </c>
      <c r="R943" s="219">
        <v>1.3713856999999999E-2</v>
      </c>
      <c r="S943" s="219">
        <v>2.1159933000000001E-3</v>
      </c>
      <c r="T943" s="219">
        <v>-4.3586349E-6</v>
      </c>
      <c r="U943" s="219">
        <v>3.3879384E-4</v>
      </c>
      <c r="V943" s="219">
        <v>7.6506880999999995E-4</v>
      </c>
      <c r="W943" s="219">
        <v>6.5524926000000005E-4</v>
      </c>
      <c r="X943" s="219">
        <v>1.4408004E-3</v>
      </c>
      <c r="Y943" s="219">
        <v>4.1165845E-2</v>
      </c>
      <c r="Z943" s="286">
        <v>3.6295043999999998E-5</v>
      </c>
      <c r="AA943" s="219">
        <v>2.2779234E-3</v>
      </c>
      <c r="AB943" s="286">
        <v>2.4563892999999999E-11</v>
      </c>
      <c r="AC943"/>
      <c r="AD943" s="227">
        <f t="shared" si="228"/>
        <v>0.21392998999999999</v>
      </c>
      <c r="AE943" s="227">
        <f t="shared" si="229"/>
        <v>3.7172978715100002E-2</v>
      </c>
      <c r="AF943" s="227">
        <f t="shared" si="230"/>
        <v>2.3286616609999998E-2</v>
      </c>
      <c r="AG943" s="227">
        <f t="shared" si="231"/>
        <v>2.2485788654E-2</v>
      </c>
      <c r="AH943" s="227">
        <f t="shared" si="232"/>
        <v>4.1821094284563889E-2</v>
      </c>
      <c r="AI943"/>
      <c r="AJ943">
        <v>16.151910999999998</v>
      </c>
      <c r="AK943" s="155">
        <v>7.4490974000000003</v>
      </c>
      <c r="AL943" s="155">
        <v>4.7959168999999999</v>
      </c>
      <c r="AM943" s="155">
        <v>0</v>
      </c>
      <c r="AN943" s="155">
        <v>1.2154583000000001</v>
      </c>
      <c r="AO943" s="155">
        <v>1.9236498</v>
      </c>
      <c r="AP943" s="155">
        <v>0.76778886999999996</v>
      </c>
      <c r="AQ943"/>
      <c r="AR943" s="156">
        <v>2.647557E-2</v>
      </c>
      <c r="AS943" s="156">
        <v>2.4954361000000001E-2</v>
      </c>
      <c r="AT943" s="156">
        <v>1.1805863000000001E-3</v>
      </c>
      <c r="AU943" s="156">
        <v>3.4062268E-4</v>
      </c>
      <c r="AV943" s="282">
        <f t="shared" si="213"/>
        <v>1.4960647718683E-6</v>
      </c>
      <c r="AW943" s="282">
        <f t="shared" si="214"/>
        <v>4.3660737216630946E-9</v>
      </c>
      <c r="AX943" s="283">
        <f t="shared" si="215"/>
        <v>4.7706257952000002E-2</v>
      </c>
      <c r="AY943" s="157">
        <v>1.3235342000000001E-6</v>
      </c>
      <c r="AZ943" s="157">
        <v>3.9934214000000001E-9</v>
      </c>
      <c r="BA943" s="157">
        <v>1.0910598000000001E-13</v>
      </c>
      <c r="BB943" s="157">
        <v>3.4706363000000001E-12</v>
      </c>
      <c r="BC943" s="157">
        <v>0</v>
      </c>
      <c r="BD943" s="157">
        <v>1.1418066E-9</v>
      </c>
      <c r="BE943" s="157">
        <v>1.7118943999999999E-7</v>
      </c>
      <c r="BF943" s="157">
        <v>1.7888520000000001E-10</v>
      </c>
      <c r="BG943" s="157">
        <v>1.8519091E-10</v>
      </c>
      <c r="BH943" s="157">
        <v>8.2675444000000002E-12</v>
      </c>
      <c r="BI943" s="157">
        <v>5.8878031000000002E-16</v>
      </c>
      <c r="BJ943" s="157">
        <v>1.9309388E-13</v>
      </c>
      <c r="BK943" s="157">
        <v>4.7366800000000003E-15</v>
      </c>
      <c r="BL943" s="157">
        <v>1.1419095999999999E-15</v>
      </c>
      <c r="BM943" s="157">
        <v>5.1264619999999999E-12</v>
      </c>
      <c r="BN943" s="157">
        <v>1.9072816999999999E-10</v>
      </c>
      <c r="BO943" s="157">
        <v>3.3184593000000002E-20</v>
      </c>
      <c r="BP943" s="157">
        <v>7.7041952000000001E-5</v>
      </c>
      <c r="BQ943" s="157">
        <v>4.7629216000000002E-2</v>
      </c>
      <c r="BR943" s="157">
        <v>0</v>
      </c>
      <c r="BS943" s="157">
        <v>0</v>
      </c>
      <c r="BT943" s="157">
        <v>0</v>
      </c>
      <c r="BU943"/>
      <c r="BV943" s="155">
        <v>6.2595892000000006E-5</v>
      </c>
      <c r="BW943" s="155">
        <v>1.5877217E-6</v>
      </c>
      <c r="BX943" s="155">
        <v>3.9766238999999999E-5</v>
      </c>
      <c r="BY943" s="155">
        <v>9.3184524000000004E-8</v>
      </c>
      <c r="BZ943" s="155">
        <v>1.4377335999999999E-6</v>
      </c>
      <c r="CA943" s="155">
        <v>6.1201130000000004E-7</v>
      </c>
      <c r="CB943" s="155">
        <v>2.1506763999999999E-7</v>
      </c>
      <c r="CC943" s="155">
        <v>9.2806508000000002E-7</v>
      </c>
      <c r="CD943" s="155">
        <v>1.0948421E-8</v>
      </c>
      <c r="CE943" s="155">
        <v>2.4864571999999998E-7</v>
      </c>
      <c r="CF943" s="155">
        <v>0</v>
      </c>
      <c r="CG943" s="155">
        <v>7.3383494000000001E-17</v>
      </c>
      <c r="CH943" s="155">
        <v>6.0086119000000003E-13</v>
      </c>
      <c r="CI943" s="155">
        <v>2.6689153E-6</v>
      </c>
      <c r="CJ943" s="155">
        <v>1.5013838000000001E-5</v>
      </c>
      <c r="CK943" s="155">
        <v>1.352146E-8</v>
      </c>
      <c r="CL943" s="155">
        <v>0</v>
      </c>
      <c r="CM943"/>
      <c r="CN943" s="284">
        <v>5.0857710999999997E-13</v>
      </c>
      <c r="CO943" s="291">
        <v>1.4262093</v>
      </c>
      <c r="CP943" s="285">
        <v>1.8417367E-2</v>
      </c>
      <c r="CQ943" s="284">
        <v>1.226535E-3</v>
      </c>
      <c r="CR943" s="284">
        <v>8.7570261999999997E-11</v>
      </c>
      <c r="CS943" s="284">
        <v>1.0433561E-8</v>
      </c>
      <c r="CT943" s="284">
        <v>5.1354502000000003E-5</v>
      </c>
      <c r="CU943" s="284">
        <v>4.0228722999999999E-3</v>
      </c>
      <c r="CV943" s="284">
        <v>5.4910789999999999E-6</v>
      </c>
      <c r="CW943" s="284">
        <v>2.1523566E-4</v>
      </c>
      <c r="CX943"/>
      <c r="CY943" s="110"/>
      <c r="CZ943"/>
      <c r="DA943"/>
      <c r="DB943" s="247"/>
      <c r="DC943"/>
      <c r="DD943"/>
      <c r="DE943"/>
      <c r="DF943"/>
      <c r="DG943"/>
      <c r="DH943"/>
      <c r="DI943"/>
      <c r="DJ943"/>
      <c r="DK943"/>
      <c r="DL943"/>
    </row>
    <row r="944" spans="1:116" ht="13.8" customHeight="1">
      <c r="A944" t="s">
        <v>2516</v>
      </c>
      <c r="B944" s="188" t="s">
        <v>319</v>
      </c>
      <c r="C944" s="151" t="str">
        <f t="shared" si="225"/>
        <v>A.130.03.130</v>
      </c>
      <c r="D944" s="54" t="s">
        <v>213</v>
      </c>
      <c r="E944" s="150" t="s">
        <v>352</v>
      </c>
      <c r="F944" s="153" t="str">
        <f t="shared" si="226"/>
        <v>PEF (Polyethylene furan-2.5-dicarboxylate) chemical upcycled - not biodegradeble</v>
      </c>
      <c r="G944" s="154">
        <f t="shared" si="227"/>
        <v>0.92879440000000002</v>
      </c>
      <c r="H944"/>
      <c r="I944"/>
      <c r="J944" s="227">
        <f t="shared" si="233"/>
        <v>0.72459719297549996</v>
      </c>
      <c r="K944"/>
      <c r="L944" s="280">
        <f t="shared" si="234"/>
        <v>6.2835350310000001E-3</v>
      </c>
      <c r="M944" s="280">
        <f t="shared" si="235"/>
        <v>0.57762497733450002</v>
      </c>
      <c r="N944" s="281">
        <f t="shared" si="236"/>
        <v>1.3695206100000001E-3</v>
      </c>
      <c r="O944" s="280">
        <v>0.13931916</v>
      </c>
      <c r="P944" s="219">
        <v>3.2300403000000001E-3</v>
      </c>
      <c r="Q944" s="219">
        <v>5.2929251999999996E-3</v>
      </c>
      <c r="R944" s="219">
        <v>5.4279504000000001E-3</v>
      </c>
      <c r="S944" s="219">
        <v>6.9981277000000003E-4</v>
      </c>
      <c r="T944" s="286">
        <v>8.3290141999999999E-5</v>
      </c>
      <c r="U944" s="286">
        <v>7.2481719E-5</v>
      </c>
      <c r="V944" s="219">
        <v>4.7838427E-4</v>
      </c>
      <c r="W944" s="219">
        <v>1.7151031E-4</v>
      </c>
      <c r="X944" s="219">
        <v>0.56862000000000001</v>
      </c>
      <c r="Y944" s="219">
        <v>1.1980103000000001E-3</v>
      </c>
      <c r="Z944" s="286">
        <v>3.6275645000000002E-6</v>
      </c>
      <c r="AA944" s="219">
        <v>0</v>
      </c>
      <c r="AB944" s="219">
        <v>0</v>
      </c>
      <c r="AC944"/>
      <c r="AD944" s="227">
        <f t="shared" si="228"/>
        <v>0.13931916</v>
      </c>
      <c r="AE944" s="227">
        <f t="shared" si="229"/>
        <v>1.5284884800999999E-2</v>
      </c>
      <c r="AF944" s="227">
        <f t="shared" si="230"/>
        <v>9.00134977E-3</v>
      </c>
      <c r="AG944" s="227">
        <f t="shared" si="231"/>
        <v>0.57762497733450002</v>
      </c>
      <c r="AH944" s="227">
        <f t="shared" si="232"/>
        <v>1.3695206100000001E-3</v>
      </c>
      <c r="AI944"/>
      <c r="AJ944">
        <v>47.761785000000003</v>
      </c>
      <c r="AK944" s="155">
        <v>13.547744</v>
      </c>
      <c r="AL944" s="155">
        <v>0.14882115000000001</v>
      </c>
      <c r="AM944" s="155">
        <v>0</v>
      </c>
      <c r="AN944" s="155">
        <v>34</v>
      </c>
      <c r="AO944" s="155">
        <v>3.6455672000000001E-2</v>
      </c>
      <c r="AP944" s="155">
        <v>2.8764469000000001E-2</v>
      </c>
      <c r="AQ944"/>
      <c r="AR944" s="156">
        <v>1.7240552999999999E-2</v>
      </c>
      <c r="AS944" s="156">
        <v>1.5542456E-2</v>
      </c>
      <c r="AT944" s="156">
        <v>7.3068594000000005E-4</v>
      </c>
      <c r="AU944" s="156">
        <v>9.6741166999999998E-4</v>
      </c>
      <c r="AV944" s="282">
        <f t="shared" si="213"/>
        <v>9.3180188665799995E-7</v>
      </c>
      <c r="AW944" s="282">
        <f t="shared" si="214"/>
        <v>2.7022409307173399E-9</v>
      </c>
      <c r="AX944" s="283">
        <f t="shared" si="215"/>
        <v>0.13549182942400001</v>
      </c>
      <c r="AY944" s="157">
        <v>8.6192118999999995E-7</v>
      </c>
      <c r="AZ944" s="157">
        <v>2.6006243000000002E-9</v>
      </c>
      <c r="BA944" s="157">
        <v>7.1052770999999997E-14</v>
      </c>
      <c r="BB944" s="157">
        <v>0</v>
      </c>
      <c r="BC944" s="157">
        <v>0</v>
      </c>
      <c r="BD944" s="157">
        <v>1.4545488E-10</v>
      </c>
      <c r="BE944" s="157">
        <v>6.9637726000000003E-8</v>
      </c>
      <c r="BF944" s="157">
        <v>3.3170808000000001E-11</v>
      </c>
      <c r="BG944" s="157">
        <v>6.8329944999999999E-11</v>
      </c>
      <c r="BH944" s="157">
        <v>0</v>
      </c>
      <c r="BI944" s="157">
        <v>0</v>
      </c>
      <c r="BJ944" s="157">
        <v>4.1310721999999999E-14</v>
      </c>
      <c r="BK944" s="157">
        <v>2.8795438999999999E-15</v>
      </c>
      <c r="BL944" s="157">
        <v>6.3468044000000001E-16</v>
      </c>
      <c r="BM944" s="157">
        <v>1.1485952E-11</v>
      </c>
      <c r="BN944" s="157">
        <v>8.6029826000000002E-11</v>
      </c>
      <c r="BO944" s="157">
        <v>0</v>
      </c>
      <c r="BP944" s="157">
        <v>1.4389424E-5</v>
      </c>
      <c r="BQ944" s="157">
        <v>0.13547744</v>
      </c>
      <c r="BR944" s="157">
        <v>0</v>
      </c>
      <c r="BS944" s="157">
        <v>0</v>
      </c>
      <c r="BT944" s="157">
        <v>0</v>
      </c>
      <c r="BU944"/>
      <c r="BV944" s="155">
        <v>4.5402401E-5</v>
      </c>
      <c r="BW944" s="155">
        <v>4.7108728E-7</v>
      </c>
      <c r="BX944" s="155">
        <v>2.5897251999999999E-5</v>
      </c>
      <c r="BY944" s="155">
        <v>5.8638032000000002E-8</v>
      </c>
      <c r="BZ944" s="155">
        <v>1.0144393E-6</v>
      </c>
      <c r="CA944" s="155">
        <v>0</v>
      </c>
      <c r="CB944" s="155">
        <v>0</v>
      </c>
      <c r="CC944" s="155">
        <v>0</v>
      </c>
      <c r="CD944" s="155">
        <v>1.1579923E-7</v>
      </c>
      <c r="CE944" s="155">
        <v>7.2281260000000001E-8</v>
      </c>
      <c r="CF944" s="155">
        <v>0</v>
      </c>
      <c r="CG944" s="155">
        <v>0</v>
      </c>
      <c r="CH944" s="155">
        <v>0</v>
      </c>
      <c r="CI944" s="155">
        <v>1.068162E-6</v>
      </c>
      <c r="CJ944" s="155">
        <v>1.6704742000000001E-5</v>
      </c>
      <c r="CK944" s="155">
        <v>2.4147473000000001E-15</v>
      </c>
      <c r="CL944" s="155">
        <v>0</v>
      </c>
      <c r="CM944"/>
      <c r="CN944" s="284">
        <v>0</v>
      </c>
      <c r="CO944" s="291">
        <v>0.92879438999999997</v>
      </c>
      <c r="CP944" s="285">
        <v>0</v>
      </c>
      <c r="CQ944" s="284">
        <v>3.2231106000000002E-4</v>
      </c>
      <c r="CR944" s="284">
        <v>1.9733184999999999E-11</v>
      </c>
      <c r="CS944" s="284">
        <v>2.3008539E-9</v>
      </c>
      <c r="CT944" s="284">
        <v>3.7148472999999998E-5</v>
      </c>
      <c r="CU944" s="284">
        <v>2.4174385999999998E-3</v>
      </c>
      <c r="CV944" s="284">
        <v>0</v>
      </c>
      <c r="CW944" s="284">
        <v>0</v>
      </c>
      <c r="CX944"/>
      <c r="CY944" s="110"/>
      <c r="CZ944"/>
      <c r="DA944"/>
      <c r="DB944" s="247"/>
      <c r="DC944"/>
      <c r="DD944"/>
      <c r="DE944"/>
      <c r="DF944"/>
      <c r="DG944"/>
      <c r="DH944"/>
      <c r="DI944"/>
      <c r="DJ944"/>
      <c r="DK944"/>
      <c r="DL944"/>
    </row>
    <row r="945" spans="1:116" ht="13.8" customHeight="1">
      <c r="B945" s="188"/>
      <c r="C945" s="151"/>
      <c r="D945" s="51" t="s">
        <v>1247</v>
      </c>
      <c r="E945" s="150"/>
      <c r="F945"/>
      <c r="G945"/>
      <c r="H945"/>
      <c r="I945"/>
      <c r="J945"/>
      <c r="K945"/>
      <c r="L945"/>
      <c r="M945"/>
      <c r="N945" s="174"/>
      <c r="O945"/>
      <c r="P945"/>
      <c r="Q945"/>
      <c r="R945"/>
      <c r="S945"/>
      <c r="T945" s="53"/>
      <c r="U945" s="53"/>
      <c r="V945"/>
      <c r="W945"/>
      <c r="X945"/>
      <c r="Y945"/>
      <c r="Z945" s="53"/>
      <c r="AA945"/>
      <c r="AB945"/>
      <c r="AC945"/>
      <c r="AD945"/>
      <c r="AE945"/>
      <c r="AF945"/>
      <c r="AG945"/>
      <c r="AH945"/>
      <c r="AI945"/>
      <c r="AJ945"/>
      <c r="AK945"/>
      <c r="AL945"/>
      <c r="AM945"/>
      <c r="AN945"/>
      <c r="AO945"/>
      <c r="AP945"/>
      <c r="AQ945"/>
      <c r="AR945"/>
      <c r="AS945"/>
      <c r="AT945"/>
      <c r="AU945"/>
      <c r="AX945" s="19"/>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s="150"/>
      <c r="CP945" s="117"/>
      <c r="CQ945"/>
      <c r="CR945"/>
      <c r="CS945"/>
      <c r="CT945"/>
      <c r="CU945"/>
      <c r="CV945"/>
      <c r="CW945"/>
      <c r="CX945"/>
      <c r="CY945"/>
      <c r="CZ945"/>
      <c r="DA945"/>
      <c r="DB945" s="247"/>
      <c r="DC945"/>
      <c r="DD945"/>
      <c r="DE945"/>
      <c r="DF945"/>
      <c r="DG945"/>
      <c r="DH945"/>
      <c r="DI945"/>
      <c r="DJ945"/>
      <c r="DK945"/>
      <c r="DL945"/>
    </row>
    <row r="946" spans="1:116" ht="13.8" customHeight="1">
      <c r="A946" t="s">
        <v>897</v>
      </c>
      <c r="B946" s="188" t="s">
        <v>319</v>
      </c>
      <c r="C946" s="151" t="str">
        <f t="shared" si="225"/>
        <v>A.130.05.100</v>
      </c>
      <c r="D946" s="54" t="s">
        <v>1247</v>
      </c>
      <c r="E946" s="150" t="s">
        <v>352</v>
      </c>
      <c r="F946" s="153" t="str">
        <f t="shared" si="226"/>
        <v>BR (butadiene rubber)</v>
      </c>
      <c r="G946" s="154">
        <f t="shared" si="227"/>
        <v>3.9640000000000004</v>
      </c>
      <c r="H946"/>
      <c r="I946"/>
      <c r="J946" s="227">
        <f t="shared" si="233"/>
        <v>1.7739944422551199</v>
      </c>
      <c r="K946"/>
      <c r="L946" s="280">
        <f t="shared" si="234"/>
        <v>0.12397512958512</v>
      </c>
      <c r="M946" s="280">
        <f t="shared" si="235"/>
        <v>1.0333645516700001</v>
      </c>
      <c r="N946" s="281">
        <f t="shared" si="236"/>
        <v>2.2054760999999999E-2</v>
      </c>
      <c r="O946" s="280">
        <v>0.59460000000000002</v>
      </c>
      <c r="P946" s="286">
        <v>0.13428809999999999</v>
      </c>
      <c r="Q946" s="219">
        <v>5.5959112999999998E-2</v>
      </c>
      <c r="R946" s="219">
        <v>0.111384</v>
      </c>
      <c r="S946" s="219">
        <v>1.22706E-2</v>
      </c>
      <c r="T946" s="286">
        <v>8.4008512000000003E-7</v>
      </c>
      <c r="U946" s="219">
        <v>3.1968950000000002E-4</v>
      </c>
      <c r="V946" s="219">
        <v>7.1733867000000002E-4</v>
      </c>
      <c r="W946" s="286">
        <v>5.5695999999999997E-5</v>
      </c>
      <c r="X946" s="219">
        <v>0.84240000000000004</v>
      </c>
      <c r="Y946" s="219">
        <v>1.9915164999999999E-2</v>
      </c>
      <c r="Z946" s="219">
        <v>0</v>
      </c>
      <c r="AA946" s="219">
        <v>2.0839000000000001E-3</v>
      </c>
      <c r="AB946" s="219">
        <v>0</v>
      </c>
      <c r="AC946"/>
      <c r="AD946" s="227">
        <f t="shared" si="228"/>
        <v>0.59460000000000002</v>
      </c>
      <c r="AE946" s="227">
        <f t="shared" si="229"/>
        <v>0.31493968125512006</v>
      </c>
      <c r="AF946" s="227">
        <f t="shared" si="230"/>
        <v>0.19304845167000001</v>
      </c>
      <c r="AG946" s="227">
        <f t="shared" si="231"/>
        <v>1.0333645516700001</v>
      </c>
      <c r="AH946" s="227">
        <f t="shared" si="232"/>
        <v>1.9970860999999999E-2</v>
      </c>
      <c r="AI946"/>
      <c r="AJ946">
        <v>106.81064000000001</v>
      </c>
      <c r="AK946" s="155">
        <v>104.03765</v>
      </c>
      <c r="AL946" s="155">
        <v>2.4739336000000001</v>
      </c>
      <c r="AM946" s="155">
        <v>0</v>
      </c>
      <c r="AN946" s="155">
        <v>0.12426743</v>
      </c>
      <c r="AO946" s="155">
        <v>2.0614885999999999E-2</v>
      </c>
      <c r="AP946" s="155">
        <v>0.15417743</v>
      </c>
      <c r="AQ946"/>
      <c r="AR946" s="156">
        <v>0.11668319000000001</v>
      </c>
      <c r="AS946" s="156">
        <v>0.1053013</v>
      </c>
      <c r="AT946" s="156">
        <v>3.9535645999999999E-3</v>
      </c>
      <c r="AU946" s="156">
        <v>7.4283216000000001E-3</v>
      </c>
      <c r="AV946" s="282">
        <f t="shared" si="213"/>
        <v>6.3130275307359997E-6</v>
      </c>
      <c r="AW946" s="282">
        <f t="shared" si="214"/>
        <v>1.4621170731017998E-8</v>
      </c>
      <c r="AX946" s="283">
        <f t="shared" si="215"/>
        <v>1.0403811728000001</v>
      </c>
      <c r="AY946" s="157">
        <v>3.678592E-6</v>
      </c>
      <c r="AZ946" s="157">
        <v>1.10992E-8</v>
      </c>
      <c r="BA946" s="157">
        <v>3.0324600000000001E-13</v>
      </c>
      <c r="BB946" s="157">
        <v>0</v>
      </c>
      <c r="BC946" s="157">
        <v>0</v>
      </c>
      <c r="BD946" s="157">
        <v>2.9847999999999999E-9</v>
      </c>
      <c r="BE946" s="157">
        <v>2.6312739999999998E-6</v>
      </c>
      <c r="BF946" s="157">
        <v>6.8067999999999997E-10</v>
      </c>
      <c r="BG946" s="157">
        <v>2.8408E-9</v>
      </c>
      <c r="BH946" s="157">
        <v>0</v>
      </c>
      <c r="BI946" s="157">
        <v>0</v>
      </c>
      <c r="BJ946" s="157">
        <v>1.821202E-13</v>
      </c>
      <c r="BK946" s="157">
        <v>4.3137840999999997E-15</v>
      </c>
      <c r="BL946" s="157">
        <v>1.0510338999999999E-15</v>
      </c>
      <c r="BM946" s="157">
        <v>4.4707360000000001E-12</v>
      </c>
      <c r="BN946" s="157">
        <v>1.7226000000000001E-10</v>
      </c>
      <c r="BO946" s="157">
        <v>0</v>
      </c>
      <c r="BP946" s="157">
        <v>4.6728000000000004E-6</v>
      </c>
      <c r="BQ946" s="157">
        <v>1.0403765</v>
      </c>
      <c r="BR946" s="157">
        <v>0</v>
      </c>
      <c r="BS946" s="157">
        <v>0</v>
      </c>
      <c r="BT946" s="157">
        <v>0</v>
      </c>
      <c r="BU946"/>
      <c r="BV946" s="155">
        <v>3.1032884999999998E-4</v>
      </c>
      <c r="BW946" s="155">
        <v>1.9585334E-5</v>
      </c>
      <c r="BX946" s="155">
        <v>1.1052684E-4</v>
      </c>
      <c r="BY946" s="155">
        <v>1.3711801999999999E-7</v>
      </c>
      <c r="BZ946" s="155">
        <v>2.7116283E-5</v>
      </c>
      <c r="CA946" s="155">
        <v>0</v>
      </c>
      <c r="CB946" s="155">
        <v>0</v>
      </c>
      <c r="CC946" s="155">
        <v>0</v>
      </c>
      <c r="CD946" s="155">
        <v>1.7360405000000001E-8</v>
      </c>
      <c r="CE946" s="155">
        <v>3.9795145999999999E-7</v>
      </c>
      <c r="CF946" s="155">
        <v>0</v>
      </c>
      <c r="CG946" s="155">
        <v>0</v>
      </c>
      <c r="CH946" s="155">
        <v>0</v>
      </c>
      <c r="CI946" s="155">
        <v>2.2563001999999999E-5</v>
      </c>
      <c r="CJ946" s="155">
        <v>1.2998497000000001E-4</v>
      </c>
      <c r="CK946" s="155">
        <v>7.8416142000000005E-16</v>
      </c>
      <c r="CL946" s="155">
        <v>0</v>
      </c>
      <c r="CM946"/>
      <c r="CN946" s="284">
        <v>0</v>
      </c>
      <c r="CO946" s="284">
        <v>3.964</v>
      </c>
      <c r="CP946" s="285">
        <v>0</v>
      </c>
      <c r="CQ946" s="284">
        <v>1.34E-2</v>
      </c>
      <c r="CR946" s="284">
        <v>8.2488937999999999E-11</v>
      </c>
      <c r="CS946" s="284">
        <v>9.8431359999999995E-9</v>
      </c>
      <c r="CT946" s="284">
        <v>1.1248886999999999E-3</v>
      </c>
      <c r="CU946" s="284">
        <v>3.7148239999999998E-3</v>
      </c>
      <c r="CV946" s="284">
        <v>0</v>
      </c>
      <c r="CW946" s="284">
        <v>0</v>
      </c>
      <c r="CX946"/>
      <c r="CY946" s="173"/>
      <c r="CZ946" s="271" t="s">
        <v>2517</v>
      </c>
      <c r="DA946"/>
      <c r="DB946" s="247"/>
      <c r="DC946"/>
      <c r="DD946"/>
      <c r="DE946"/>
      <c r="DF946"/>
      <c r="DG946"/>
      <c r="DH946"/>
      <c r="DI946"/>
      <c r="DJ946"/>
      <c r="DK946"/>
      <c r="DL946"/>
    </row>
    <row r="947" spans="1:116" ht="13.8" customHeight="1">
      <c r="A947" t="s">
        <v>3578</v>
      </c>
      <c r="B947" s="188" t="s">
        <v>319</v>
      </c>
      <c r="C947" s="151" t="str">
        <f t="shared" si="225"/>
        <v>A.130.05.101</v>
      </c>
      <c r="D947" s="54" t="s">
        <v>1247</v>
      </c>
      <c r="E947" s="150" t="s">
        <v>352</v>
      </c>
      <c r="F947" s="153" t="str">
        <f t="shared" si="226"/>
        <v>Tires (SBR plus Carbon black plus steel)</v>
      </c>
      <c r="G947" s="154">
        <f t="shared" si="227"/>
        <v>2.974441866666667</v>
      </c>
      <c r="H947"/>
      <c r="I947"/>
      <c r="J947" s="227">
        <f t="shared" si="233"/>
        <v>1.0613364983110527</v>
      </c>
      <c r="K947"/>
      <c r="L947" s="280">
        <f t="shared" si="234"/>
        <v>7.0445816549999998E-2</v>
      </c>
      <c r="M947" s="280">
        <f t="shared" si="235"/>
        <v>0.52826135166099997</v>
      </c>
      <c r="N947" s="281">
        <f t="shared" si="236"/>
        <v>1.6463050100052504E-2</v>
      </c>
      <c r="O947" s="280">
        <v>0.44616628000000003</v>
      </c>
      <c r="P947" s="219">
        <v>7.5089620999999995E-2</v>
      </c>
      <c r="Q947" s="286">
        <v>4.0338219000000002E-2</v>
      </c>
      <c r="R947" s="286">
        <v>6.0997287999999997E-2</v>
      </c>
      <c r="S947" s="219">
        <v>8.7918995999999999E-3</v>
      </c>
      <c r="T947" s="219">
        <v>2.6260672000000002E-4</v>
      </c>
      <c r="U947" s="219">
        <v>3.9402223000000001E-4</v>
      </c>
      <c r="V947" s="219">
        <v>2.1474516000000001E-3</v>
      </c>
      <c r="W947" s="219">
        <v>5.8950790000000001E-3</v>
      </c>
      <c r="X947" s="219">
        <v>0.41067532000000001</v>
      </c>
      <c r="Y947" s="219">
        <v>8.7096950999999995E-3</v>
      </c>
      <c r="Z947" s="286">
        <v>1.0740061000000001E-5</v>
      </c>
      <c r="AA947" s="219">
        <v>1.8582760000000001E-3</v>
      </c>
      <c r="AB947" s="219">
        <v>5.2505406000000002E-14</v>
      </c>
      <c r="AC947"/>
      <c r="AD947" s="227">
        <f t="shared" si="228"/>
        <v>0.44616628000000003</v>
      </c>
      <c r="AE947" s="227">
        <f t="shared" si="229"/>
        <v>0.18802110814999998</v>
      </c>
      <c r="AF947" s="227">
        <f t="shared" si="230"/>
        <v>0.11943356760000001</v>
      </c>
      <c r="AG947" s="227">
        <f t="shared" si="231"/>
        <v>0.52826135166099997</v>
      </c>
      <c r="AH947" s="227">
        <f t="shared" si="232"/>
        <v>1.4604774100052504E-2</v>
      </c>
      <c r="AI947"/>
      <c r="AJ947">
        <v>84.973023999999995</v>
      </c>
      <c r="AK947" s="155">
        <v>82.992586000000003</v>
      </c>
      <c r="AL947" s="155">
        <v>1.0801951999999999</v>
      </c>
      <c r="AM947" s="155">
        <v>0</v>
      </c>
      <c r="AN947" s="155">
        <v>0.11420366999999999</v>
      </c>
      <c r="AO947" s="155">
        <v>0.11254204</v>
      </c>
      <c r="AP947" s="155">
        <v>0.67349766</v>
      </c>
      <c r="AQ947"/>
      <c r="AR947" s="156">
        <v>7.8238420000000003E-2</v>
      </c>
      <c r="AS947" s="156">
        <v>6.9514289000000007E-2</v>
      </c>
      <c r="AT947" s="156">
        <v>2.7916162999999999E-3</v>
      </c>
      <c r="AU947" s="156">
        <v>5.9325146999999996E-3</v>
      </c>
      <c r="AV947" s="282">
        <f t="shared" si="213"/>
        <v>4.1675233103604968E-6</v>
      </c>
      <c r="AW947" s="282">
        <f t="shared" si="214"/>
        <v>1.0324024753598969E-8</v>
      </c>
      <c r="AX947" s="283">
        <f t="shared" si="215"/>
        <v>0.83088440588000001</v>
      </c>
      <c r="AY947" s="157">
        <v>2.7602820999999999E-6</v>
      </c>
      <c r="AZ947" s="157">
        <v>8.3284373000000006E-9</v>
      </c>
      <c r="BA947" s="157">
        <v>2.2754480999999999E-13</v>
      </c>
      <c r="BB947" s="157">
        <v>7.4184971000000007E-15</v>
      </c>
      <c r="BC947" s="157">
        <v>0</v>
      </c>
      <c r="BD947" s="157">
        <v>2.383822E-9</v>
      </c>
      <c r="BE947" s="157">
        <v>1.4044179999999999E-6</v>
      </c>
      <c r="BF947" s="157">
        <v>4.6534319000000001E-10</v>
      </c>
      <c r="BG947" s="157">
        <v>1.5285468999999999E-9</v>
      </c>
      <c r="BH947" s="157">
        <v>1.1586478999999999E-12</v>
      </c>
      <c r="BI947" s="157">
        <v>7.0913661000000001E-14</v>
      </c>
      <c r="BJ947" s="157">
        <v>2.2450961E-13</v>
      </c>
      <c r="BK947" s="157">
        <v>1.2919723999999999E-14</v>
      </c>
      <c r="BL947" s="157">
        <v>2.8278939E-15</v>
      </c>
      <c r="BM947" s="157">
        <v>3.9111512000000002E-11</v>
      </c>
      <c r="BN947" s="157">
        <v>4.0026943E-10</v>
      </c>
      <c r="BO947" s="157">
        <v>7.0932182000000004E-23</v>
      </c>
      <c r="BP947" s="157">
        <v>9.5878588000000004E-4</v>
      </c>
      <c r="BQ947" s="157">
        <v>0.82992562000000003</v>
      </c>
      <c r="BR947" s="157">
        <v>0</v>
      </c>
      <c r="BS947" s="157">
        <v>0</v>
      </c>
      <c r="BT947" s="157">
        <v>0</v>
      </c>
      <c r="BU947"/>
      <c r="BV947" s="155">
        <v>2.3060914000000001E-4</v>
      </c>
      <c r="BW947" s="155">
        <v>1.0837002E-5</v>
      </c>
      <c r="BX947" s="155">
        <v>8.2935330999999997E-5</v>
      </c>
      <c r="BY947" s="155">
        <v>2.7726522000000002E-7</v>
      </c>
      <c r="BZ947" s="155">
        <v>1.5592619999999998E-5</v>
      </c>
      <c r="CA947" s="155">
        <v>6.1487796999999995E-7</v>
      </c>
      <c r="CB947" s="155">
        <v>2.4368653E-12</v>
      </c>
      <c r="CC947" s="155">
        <v>8.9158863000000001E-7</v>
      </c>
      <c r="CD947" s="155">
        <v>3.7351528999999999E-7</v>
      </c>
      <c r="CE947" s="155">
        <v>4.0375902999999999E-7</v>
      </c>
      <c r="CF947" s="155">
        <v>0</v>
      </c>
      <c r="CG947" s="155">
        <v>1.5685747000000001E-19</v>
      </c>
      <c r="CH947" s="155">
        <v>1.2843429E-15</v>
      </c>
      <c r="CI947" s="155">
        <v>1.2309986000000001E-5</v>
      </c>
      <c r="CJ947" s="155">
        <v>1.024464E-4</v>
      </c>
      <c r="CK947" s="155">
        <v>3.9267898999999996E-6</v>
      </c>
      <c r="CL947" s="155">
        <v>0</v>
      </c>
      <c r="CM947"/>
      <c r="CN947" s="284">
        <v>1.0870852999999999E-15</v>
      </c>
      <c r="CO947" s="284">
        <v>2.9744419</v>
      </c>
      <c r="CP947" s="285">
        <v>1.772721E-2</v>
      </c>
      <c r="CQ947" s="284">
        <v>7.5492459000000003E-3</v>
      </c>
      <c r="CR947" s="284">
        <v>1.0512589E-10</v>
      </c>
      <c r="CS947" s="284">
        <v>1.2407610000000001E-8</v>
      </c>
      <c r="CT947" s="284">
        <v>5.6663457999999996E-4</v>
      </c>
      <c r="CU947" s="284">
        <v>1.0879135999999999E-2</v>
      </c>
      <c r="CV947" s="284">
        <v>7.7694480000000002E-7</v>
      </c>
      <c r="CW947" s="284">
        <v>2.3080989999999999E-4</v>
      </c>
      <c r="CX947"/>
      <c r="CY947" s="173"/>
      <c r="CZ947" s="271" t="s">
        <v>2518</v>
      </c>
      <c r="DA947"/>
      <c r="DB947" s="247"/>
      <c r="DC947"/>
      <c r="DD947"/>
      <c r="DE947"/>
      <c r="DF947"/>
      <c r="DG947"/>
      <c r="DH947"/>
      <c r="DI947"/>
      <c r="DJ947"/>
      <c r="DK947"/>
      <c r="DL947"/>
    </row>
    <row r="948" spans="1:116" ht="13.8" customHeight="1">
      <c r="A948" t="s">
        <v>1494</v>
      </c>
      <c r="B948" s="188" t="s">
        <v>319</v>
      </c>
      <c r="C948" s="151" t="str">
        <f t="shared" si="225"/>
        <v>A.130.05.102</v>
      </c>
      <c r="D948" s="54" t="s">
        <v>1247</v>
      </c>
      <c r="E948" s="150" t="s">
        <v>352</v>
      </c>
      <c r="F948" s="153" t="str">
        <f t="shared" si="226"/>
        <v>EPDM (ethylene propylene diene monomer rubber)</v>
      </c>
      <c r="G948" s="154">
        <f t="shared" si="227"/>
        <v>3.5000000000000004</v>
      </c>
      <c r="H948"/>
      <c r="I948"/>
      <c r="J948" s="227">
        <f t="shared" si="233"/>
        <v>1.5831096360629999</v>
      </c>
      <c r="K948"/>
      <c r="L948" s="280">
        <f t="shared" si="234"/>
        <v>5.1461644100000002E-2</v>
      </c>
      <c r="M948" s="280">
        <f t="shared" si="235"/>
        <v>1.006647991963</v>
      </c>
      <c r="N948" s="281">
        <f t="shared" si="236"/>
        <v>0</v>
      </c>
      <c r="O948" s="280">
        <v>0.52500000000000002</v>
      </c>
      <c r="P948" s="219">
        <v>4.4495460000000001E-2</v>
      </c>
      <c r="Q948" s="286">
        <v>7.0111962999999994E-5</v>
      </c>
      <c r="R948" s="219">
        <v>3.3660000000000002E-2</v>
      </c>
      <c r="S948" s="219">
        <v>6.88918E-3</v>
      </c>
      <c r="T948" s="219">
        <v>1.0103524000000001E-3</v>
      </c>
      <c r="U948" s="219">
        <v>9.9021117000000006E-3</v>
      </c>
      <c r="V948" s="219">
        <v>0.13060242</v>
      </c>
      <c r="W948" s="219">
        <v>0</v>
      </c>
      <c r="X948" s="219">
        <v>0.83148</v>
      </c>
      <c r="Y948" s="219">
        <v>0</v>
      </c>
      <c r="Z948" s="219">
        <v>0</v>
      </c>
      <c r="AA948" s="219">
        <v>0</v>
      </c>
      <c r="AB948" s="219">
        <v>0</v>
      </c>
      <c r="AC948"/>
      <c r="AD948" s="227">
        <f t="shared" si="228"/>
        <v>0.52500000000000002</v>
      </c>
      <c r="AE948" s="227">
        <f t="shared" si="229"/>
        <v>0.22662963606299999</v>
      </c>
      <c r="AF948" s="227">
        <f t="shared" si="230"/>
        <v>0.17516799196299998</v>
      </c>
      <c r="AG948" s="227">
        <f t="shared" si="231"/>
        <v>1.006647991963</v>
      </c>
      <c r="AH948" s="227">
        <f t="shared" si="232"/>
        <v>0</v>
      </c>
      <c r="AI948" t="s">
        <v>3720</v>
      </c>
      <c r="AJ948">
        <v>93.87</v>
      </c>
      <c r="AK948" s="155">
        <v>93.87</v>
      </c>
      <c r="AL948" s="155">
        <v>0</v>
      </c>
      <c r="AM948" s="155">
        <v>0</v>
      </c>
      <c r="AN948" s="155">
        <v>0</v>
      </c>
      <c r="AO948" s="155">
        <v>0</v>
      </c>
      <c r="AP948" s="155">
        <v>0</v>
      </c>
      <c r="AQ948"/>
      <c r="AR948" s="156">
        <v>7.8795903E-2</v>
      </c>
      <c r="AS948" s="156">
        <v>6.9839389000000002E-2</v>
      </c>
      <c r="AT948" s="156">
        <v>2.9619132000000001E-3</v>
      </c>
      <c r="AU948" s="156">
        <v>5.9946011999999996E-3</v>
      </c>
      <c r="AV948" s="282">
        <f t="shared" si="213"/>
        <v>4.1870137099000008E-6</v>
      </c>
      <c r="AW948" s="282">
        <f t="shared" si="214"/>
        <v>1.0953821061820001E-8</v>
      </c>
      <c r="AX948" s="283">
        <f t="shared" si="215"/>
        <v>0.83957999999999999</v>
      </c>
      <c r="AY948" s="157">
        <v>3.2480000000000001E-6</v>
      </c>
      <c r="AZ948" s="157">
        <v>9.8000000000000001E-9</v>
      </c>
      <c r="BA948" s="157">
        <v>2.6775E-13</v>
      </c>
      <c r="BB948" s="157">
        <v>0</v>
      </c>
      <c r="BC948" s="157">
        <v>0</v>
      </c>
      <c r="BD948" s="157">
        <v>9.0199999999999999E-10</v>
      </c>
      <c r="BE948" s="157">
        <v>9.1614219999999998E-7</v>
      </c>
      <c r="BF948" s="157">
        <v>2.057E-10</v>
      </c>
      <c r="BG948" s="157">
        <v>9.4128000000000008E-10</v>
      </c>
      <c r="BH948" s="157">
        <v>0</v>
      </c>
      <c r="BI948" s="157">
        <v>0</v>
      </c>
      <c r="BJ948" s="157">
        <v>5.6412465E-12</v>
      </c>
      <c r="BK948" s="157">
        <v>7.8422856000000004E-13</v>
      </c>
      <c r="BL948" s="157">
        <v>1.4783676000000001E-13</v>
      </c>
      <c r="BM948" s="157">
        <v>5.0946490000000003E-10</v>
      </c>
      <c r="BN948" s="157">
        <v>2.1460044999999999E-8</v>
      </c>
      <c r="BO948" s="157">
        <v>0</v>
      </c>
      <c r="BP948" s="157">
        <v>0</v>
      </c>
      <c r="BQ948" s="157">
        <v>0.83957999999999999</v>
      </c>
      <c r="BR948" s="157">
        <v>0</v>
      </c>
      <c r="BS948" s="157">
        <v>0</v>
      </c>
      <c r="BT948" s="157">
        <v>0</v>
      </c>
      <c r="BU948"/>
      <c r="BV948" s="155">
        <v>2.6218233E-4</v>
      </c>
      <c r="BW948" s="155">
        <v>6.4894686999999998E-6</v>
      </c>
      <c r="BX948" s="155">
        <v>9.7589286999999995E-5</v>
      </c>
      <c r="BY948" s="155">
        <v>1.5316359999999998E-5</v>
      </c>
      <c r="BZ948" s="155">
        <v>1.1511967000000001E-5</v>
      </c>
      <c r="CA948" s="155">
        <v>0</v>
      </c>
      <c r="CB948" s="155">
        <v>0</v>
      </c>
      <c r="CC948" s="155">
        <v>0</v>
      </c>
      <c r="CD948" s="155">
        <v>1.9785212E-6</v>
      </c>
      <c r="CE948" s="155">
        <v>1.1088484E-5</v>
      </c>
      <c r="CF948" s="155">
        <v>0</v>
      </c>
      <c r="CG948" s="155">
        <v>0</v>
      </c>
      <c r="CH948" s="155">
        <v>0</v>
      </c>
      <c r="CI948" s="155">
        <v>6.8555437000000004E-6</v>
      </c>
      <c r="CJ948" s="155">
        <v>1.113527E-4</v>
      </c>
      <c r="CK948" s="155">
        <v>0</v>
      </c>
      <c r="CL948" s="155">
        <v>0</v>
      </c>
      <c r="CM948"/>
      <c r="CN948" s="284">
        <v>0</v>
      </c>
      <c r="CO948" s="284">
        <v>3.5</v>
      </c>
      <c r="CP948" s="285">
        <v>0</v>
      </c>
      <c r="CQ948" s="284">
        <v>4.4400000000000004E-3</v>
      </c>
      <c r="CR948" s="284">
        <v>2.6525900999999999E-9</v>
      </c>
      <c r="CS948" s="284">
        <v>3.2862450000000001E-7</v>
      </c>
      <c r="CT948" s="284">
        <v>4.4313327999999998E-4</v>
      </c>
      <c r="CU948" s="284">
        <v>0.65498228999999997</v>
      </c>
      <c r="CV948" s="284">
        <v>0</v>
      </c>
      <c r="CW948" s="284">
        <v>0</v>
      </c>
      <c r="CX948"/>
      <c r="CY948" s="173"/>
      <c r="CZ948" s="271" t="s">
        <v>2519</v>
      </c>
      <c r="DA948"/>
      <c r="DB948" s="247"/>
      <c r="DC948"/>
      <c r="DD948"/>
      <c r="DE948"/>
      <c r="DF948"/>
      <c r="DG948"/>
      <c r="DH948"/>
      <c r="DI948"/>
      <c r="DJ948"/>
      <c r="DK948"/>
      <c r="DL948"/>
    </row>
    <row r="949" spans="1:116" ht="13.8" customHeight="1">
      <c r="A949" t="s">
        <v>2520</v>
      </c>
      <c r="B949" s="188" t="s">
        <v>319</v>
      </c>
      <c r="C949" s="151" t="str">
        <f t="shared" si="225"/>
        <v>A.130.05.103</v>
      </c>
      <c r="D949" s="54" t="s">
        <v>1247</v>
      </c>
      <c r="E949" s="150" t="s">
        <v>352</v>
      </c>
      <c r="F949" s="153" t="str">
        <f t="shared" si="226"/>
        <v>EVA (ethylene vinyl acetate rubber)</v>
      </c>
      <c r="G949" s="154">
        <f t="shared" si="227"/>
        <v>2.2207471999999999</v>
      </c>
      <c r="H949"/>
      <c r="I949"/>
      <c r="J949" s="227">
        <f t="shared" si="233"/>
        <v>1.11992366047</v>
      </c>
      <c r="K949"/>
      <c r="L949" s="280">
        <f t="shared" si="234"/>
        <v>7.6196910470000004E-2</v>
      </c>
      <c r="M949" s="280">
        <f t="shared" si="235"/>
        <v>0.69309972399999997</v>
      </c>
      <c r="N949" s="281">
        <f t="shared" si="236"/>
        <v>1.7514946E-2</v>
      </c>
      <c r="O949" s="280">
        <v>0.33311207999999998</v>
      </c>
      <c r="P949" s="286">
        <v>6.2708886000000005E-2</v>
      </c>
      <c r="Q949" s="219">
        <v>5.0217128999999999E-2</v>
      </c>
      <c r="R949" s="219">
        <v>7.4547025000000003E-2</v>
      </c>
      <c r="S949" s="219">
        <v>6.6486441999999998E-4</v>
      </c>
      <c r="T949" s="219">
        <v>1.5877609000000001E-4</v>
      </c>
      <c r="U949" s="219">
        <v>8.2624496000000003E-4</v>
      </c>
      <c r="V949" s="219">
        <v>5.0953090000000001E-3</v>
      </c>
      <c r="W949" s="219">
        <v>1.0659599999999999E-3</v>
      </c>
      <c r="X949" s="219">
        <v>0.57507839999999999</v>
      </c>
      <c r="Y949" s="219">
        <v>1.3252120000000001E-3</v>
      </c>
      <c r="Z949" s="219">
        <v>0</v>
      </c>
      <c r="AA949" s="219">
        <v>8.7674940000000007E-3</v>
      </c>
      <c r="AB949" s="219">
        <v>6.3562799999999997E-3</v>
      </c>
      <c r="AC949"/>
      <c r="AD949" s="227">
        <f t="shared" si="228"/>
        <v>0.33311207999999998</v>
      </c>
      <c r="AE949" s="227">
        <f t="shared" si="229"/>
        <v>0.19421823447</v>
      </c>
      <c r="AF949" s="227">
        <f t="shared" si="230"/>
        <v>0.12678881800000003</v>
      </c>
      <c r="AG949" s="227">
        <f t="shared" si="231"/>
        <v>0.69309972399999997</v>
      </c>
      <c r="AH949" s="227">
        <f t="shared" si="232"/>
        <v>8.7474519999999993E-3</v>
      </c>
      <c r="AI949"/>
      <c r="AJ949">
        <v>92.132140000000007</v>
      </c>
      <c r="AK949" s="155">
        <v>91.585815999999994</v>
      </c>
      <c r="AL949" s="155">
        <v>0.16472400000000001</v>
      </c>
      <c r="AM949" s="155">
        <v>0</v>
      </c>
      <c r="AN949" s="155">
        <v>0</v>
      </c>
      <c r="AO949" s="155">
        <v>0.38159999999999999</v>
      </c>
      <c r="AP949" s="155">
        <v>0</v>
      </c>
      <c r="AQ949"/>
      <c r="AR949" s="156">
        <v>6.1108160000000002E-2</v>
      </c>
      <c r="AS949" s="156">
        <v>5.2676806999999999E-2</v>
      </c>
      <c r="AT949" s="156">
        <v>2.2758932999999999E-3</v>
      </c>
      <c r="AU949" s="156">
        <v>6.1554606E-3</v>
      </c>
      <c r="AV949" s="282">
        <f t="shared" si="213"/>
        <v>3.1580819668000005E-6</v>
      </c>
      <c r="AW949" s="282">
        <f t="shared" si="214"/>
        <v>8.4167652068750023E-9</v>
      </c>
      <c r="AX949" s="283">
        <f t="shared" si="215"/>
        <v>0.86210933199999995</v>
      </c>
      <c r="AY949" s="157">
        <v>2.0750105999999999E-6</v>
      </c>
      <c r="AZ949" s="157">
        <v>6.2613600000000004E-9</v>
      </c>
      <c r="BA949" s="157">
        <v>1.7104598000000001E-13</v>
      </c>
      <c r="BB949" s="157">
        <v>0</v>
      </c>
      <c r="BC949" s="157">
        <v>0</v>
      </c>
      <c r="BD949" s="157">
        <v>5.6907599999999999E-9</v>
      </c>
      <c r="BE949" s="157">
        <v>1.0716832000000001E-6</v>
      </c>
      <c r="BF949" s="157">
        <v>9.0860399999999998E-10</v>
      </c>
      <c r="BG949" s="157">
        <v>1.2269908E-9</v>
      </c>
      <c r="BH949" s="157">
        <v>1.9094399999999999E-11</v>
      </c>
      <c r="BI949" s="157">
        <v>0</v>
      </c>
      <c r="BJ949" s="157">
        <v>4.6543437000000003E-13</v>
      </c>
      <c r="BK949" s="157">
        <v>3.5690887000000002E-14</v>
      </c>
      <c r="BL949" s="157">
        <v>4.3835638000000002E-14</v>
      </c>
      <c r="BM949" s="157">
        <v>4.7408964000000001E-9</v>
      </c>
      <c r="BN949" s="157">
        <v>9.5651039999999996E-10</v>
      </c>
      <c r="BO949" s="157">
        <v>0</v>
      </c>
      <c r="BP949" s="157">
        <v>5.8211999999999998E-5</v>
      </c>
      <c r="BQ949" s="157">
        <v>0.86205111999999995</v>
      </c>
      <c r="BR949" s="157">
        <v>0</v>
      </c>
      <c r="BS949" s="157">
        <v>0</v>
      </c>
      <c r="BT949" s="157">
        <v>0</v>
      </c>
      <c r="BU949"/>
      <c r="BV949" s="155">
        <v>2.1338442E-4</v>
      </c>
      <c r="BW949" s="155">
        <v>9.9440474999999999E-6</v>
      </c>
      <c r="BX949" s="155">
        <v>6.1920323999999996E-5</v>
      </c>
      <c r="BY949" s="155">
        <v>6.1798771000000005E-7</v>
      </c>
      <c r="BZ949" s="155">
        <v>6.6143673000000001E-6</v>
      </c>
      <c r="CA949" s="155">
        <v>2.9196641999999999E-6</v>
      </c>
      <c r="CB949" s="155">
        <v>4.9683228000000005E-7</v>
      </c>
      <c r="CC949" s="155">
        <v>4.4314218999999999E-6</v>
      </c>
      <c r="CD949" s="155">
        <v>2.5411796000000001E-7</v>
      </c>
      <c r="CE949" s="155">
        <v>7.0113201999999995E-7</v>
      </c>
      <c r="CF949" s="155">
        <v>0</v>
      </c>
      <c r="CG949" s="155">
        <v>0</v>
      </c>
      <c r="CH949" s="155">
        <v>0</v>
      </c>
      <c r="CI949" s="155">
        <v>1.4629954E-5</v>
      </c>
      <c r="CJ949" s="155">
        <v>1.1044488E-4</v>
      </c>
      <c r="CK949" s="155">
        <v>4.0969111000000001E-7</v>
      </c>
      <c r="CL949" s="155">
        <v>0</v>
      </c>
      <c r="CM949" s="21"/>
      <c r="CN949" s="284">
        <v>0</v>
      </c>
      <c r="CO949" s="284">
        <v>2.20892</v>
      </c>
      <c r="CP949" s="285">
        <v>0.12299590000000001</v>
      </c>
      <c r="CQ949" s="284">
        <v>7.4830560000000001E-3</v>
      </c>
      <c r="CR949" s="284">
        <v>5.4761002999999996E-10</v>
      </c>
      <c r="CS949" s="284">
        <v>2.5013023000000001E-8</v>
      </c>
      <c r="CT949" s="284">
        <v>2.8112927999999999E-4</v>
      </c>
      <c r="CU949" s="284">
        <v>2.6322020000000002E-2</v>
      </c>
      <c r="CV949" s="284">
        <v>1.2681445999999999E-5</v>
      </c>
      <c r="CW949" s="284">
        <v>1.0267691999999999E-3</v>
      </c>
      <c r="CX949"/>
      <c r="CY949" s="173"/>
      <c r="CZ949" s="271" t="s">
        <v>2521</v>
      </c>
      <c r="DA949"/>
      <c r="DB949" s="247"/>
      <c r="DC949"/>
      <c r="DD949"/>
      <c r="DE949"/>
      <c r="DF949"/>
      <c r="DG949"/>
      <c r="DH949"/>
      <c r="DI949"/>
      <c r="DJ949"/>
      <c r="DK949"/>
      <c r="DL949"/>
    </row>
    <row r="950" spans="1:116" ht="13.8" customHeight="1">
      <c r="A950" t="s">
        <v>2522</v>
      </c>
      <c r="B950" s="188" t="s">
        <v>319</v>
      </c>
      <c r="C950" s="151" t="str">
        <f t="shared" si="225"/>
        <v>A.130.05.104</v>
      </c>
      <c r="D950" s="54" t="s">
        <v>1247</v>
      </c>
      <c r="E950" s="150" t="s">
        <v>352</v>
      </c>
      <c r="F950" s="153" t="str">
        <f t="shared" si="226"/>
        <v>IR (polyisoprene rubber)</v>
      </c>
      <c r="G950" s="154">
        <f t="shared" si="227"/>
        <v>2.3627226000000001</v>
      </c>
      <c r="H950"/>
      <c r="I950"/>
      <c r="J950" s="227">
        <f t="shared" si="233"/>
        <v>1.1994040880248</v>
      </c>
      <c r="K950"/>
      <c r="L950" s="280">
        <f t="shared" si="234"/>
        <v>1.598443125E-2</v>
      </c>
      <c r="M950" s="280">
        <f t="shared" si="235"/>
        <v>0.82552739861479996</v>
      </c>
      <c r="N950" s="281">
        <f t="shared" si="236"/>
        <v>3.48386816E-3</v>
      </c>
      <c r="O950" s="280">
        <v>0.35440839000000002</v>
      </c>
      <c r="P950" s="219">
        <v>8.2167691999999997E-3</v>
      </c>
      <c r="Q950" s="219">
        <v>1.3464459E-2</v>
      </c>
      <c r="R950" s="219">
        <v>1.3807944000000001E-2</v>
      </c>
      <c r="S950" s="219">
        <v>1.7802255E-3</v>
      </c>
      <c r="T950" s="219">
        <v>2.1187843E-4</v>
      </c>
      <c r="U950" s="219">
        <v>1.8438332000000001E-4</v>
      </c>
      <c r="V950" s="219">
        <v>1.2169424000000001E-3</v>
      </c>
      <c r="W950" s="219">
        <v>4.3629816000000001E-4</v>
      </c>
      <c r="X950" s="219">
        <v>0.80262</v>
      </c>
      <c r="Y950" s="219">
        <v>3.0475699999999999E-3</v>
      </c>
      <c r="Z950" s="286">
        <v>9.2280147999999999E-6</v>
      </c>
      <c r="AA950" s="219">
        <v>0</v>
      </c>
      <c r="AB950" s="219">
        <v>0</v>
      </c>
      <c r="AC950"/>
      <c r="AD950" s="227">
        <f t="shared" si="228"/>
        <v>0.35440839000000002</v>
      </c>
      <c r="AE950" s="227">
        <f t="shared" si="229"/>
        <v>3.8882601850000004E-2</v>
      </c>
      <c r="AF950" s="227">
        <f t="shared" si="230"/>
        <v>2.28981706E-2</v>
      </c>
      <c r="AG950" s="227">
        <f t="shared" si="231"/>
        <v>0.82552739861479996</v>
      </c>
      <c r="AH950" s="227">
        <f t="shared" si="232"/>
        <v>3.48386816E-3</v>
      </c>
      <c r="AI950"/>
      <c r="AJ950">
        <v>35.008051000000002</v>
      </c>
      <c r="AK950" s="155">
        <v>34.463560000000001</v>
      </c>
      <c r="AL950" s="155">
        <v>0.37858012000000002</v>
      </c>
      <c r="AM950" s="155">
        <v>0</v>
      </c>
      <c r="AN950" s="155">
        <v>0</v>
      </c>
      <c r="AO950" s="155">
        <v>9.2738113999999996E-2</v>
      </c>
      <c r="AP950" s="155">
        <v>7.3172770999999998E-2</v>
      </c>
      <c r="AQ950"/>
      <c r="AR950" s="156">
        <v>4.3857546999999997E-2</v>
      </c>
      <c r="AS950" s="156">
        <v>3.9537824999999999E-2</v>
      </c>
      <c r="AT950" s="156">
        <v>1.8587625000000001E-3</v>
      </c>
      <c r="AU950" s="156">
        <v>2.4609595000000001E-3</v>
      </c>
      <c r="AV950" s="282">
        <f t="shared" si="213"/>
        <v>2.3703731832499997E-6</v>
      </c>
      <c r="AW950" s="282">
        <f t="shared" si="214"/>
        <v>6.8741216466536002E-9</v>
      </c>
      <c r="AX950" s="283">
        <f t="shared" si="215"/>
        <v>0.34467220467599996</v>
      </c>
      <c r="AY950" s="157">
        <v>2.1926064999999998E-6</v>
      </c>
      <c r="AZ950" s="157">
        <v>6.6156232000000001E-9</v>
      </c>
      <c r="BA950" s="157">
        <v>1.8074827999999999E-13</v>
      </c>
      <c r="BB950" s="157">
        <v>0</v>
      </c>
      <c r="BC950" s="157">
        <v>0</v>
      </c>
      <c r="BD950" s="157">
        <v>3.7001679999999999E-10</v>
      </c>
      <c r="BE950" s="157">
        <v>1.771486E-7</v>
      </c>
      <c r="BF950" s="157">
        <v>8.4381879999999997E-11</v>
      </c>
      <c r="BG950" s="157">
        <v>1.7382179000000001E-10</v>
      </c>
      <c r="BH950" s="157">
        <v>0</v>
      </c>
      <c r="BI950" s="157">
        <v>0</v>
      </c>
      <c r="BJ950" s="157">
        <v>1.0508867999999999E-13</v>
      </c>
      <c r="BK950" s="157">
        <v>7.3251556000000001E-15</v>
      </c>
      <c r="BL950" s="157">
        <v>1.614538E-15</v>
      </c>
      <c r="BM950" s="157">
        <v>2.921865E-11</v>
      </c>
      <c r="BN950" s="157">
        <v>2.188478E-10</v>
      </c>
      <c r="BO950" s="157">
        <v>0</v>
      </c>
      <c r="BP950" s="157">
        <v>3.6604676E-5</v>
      </c>
      <c r="BQ950" s="157">
        <v>0.34463559999999999</v>
      </c>
      <c r="BR950" s="157">
        <v>0</v>
      </c>
      <c r="BS950" s="157">
        <v>0</v>
      </c>
      <c r="BT950" s="157">
        <v>0</v>
      </c>
      <c r="BU950"/>
      <c r="BV950" s="155">
        <v>1.1549734000000001E-4</v>
      </c>
      <c r="BW950" s="155">
        <v>1.1983799E-6</v>
      </c>
      <c r="BX950" s="155">
        <v>6.5878974000000006E-5</v>
      </c>
      <c r="BY950" s="155">
        <v>1.4916692E-7</v>
      </c>
      <c r="BZ950" s="155">
        <v>2.5805912000000002E-6</v>
      </c>
      <c r="CA950" s="155">
        <v>0</v>
      </c>
      <c r="CB950" s="155">
        <v>0</v>
      </c>
      <c r="CC950" s="155">
        <v>0</v>
      </c>
      <c r="CD950" s="155">
        <v>2.94577E-7</v>
      </c>
      <c r="CE950" s="155">
        <v>1.8387338E-7</v>
      </c>
      <c r="CF950" s="155">
        <v>0</v>
      </c>
      <c r="CG950" s="155">
        <v>0</v>
      </c>
      <c r="CH950" s="155">
        <v>0</v>
      </c>
      <c r="CI950" s="155">
        <v>2.7172541000000002E-6</v>
      </c>
      <c r="CJ950" s="155">
        <v>4.2494518E-5</v>
      </c>
      <c r="CK950" s="155">
        <v>6.1427783000000003E-15</v>
      </c>
      <c r="CL950" s="155">
        <v>0</v>
      </c>
      <c r="CM950"/>
      <c r="CN950" s="284">
        <v>0</v>
      </c>
      <c r="CO950" s="284">
        <v>2.3627226000000001</v>
      </c>
      <c r="CP950" s="285">
        <v>0</v>
      </c>
      <c r="CQ950" s="284">
        <v>8.1991409999999996E-4</v>
      </c>
      <c r="CR950" s="284">
        <v>5.0198452000000003E-11</v>
      </c>
      <c r="CS950" s="284">
        <v>5.8530494000000004E-9</v>
      </c>
      <c r="CT950" s="284">
        <v>9.4500503000000003E-5</v>
      </c>
      <c r="CU950" s="284">
        <v>6.1496245999999996E-3</v>
      </c>
      <c r="CV950" s="284">
        <v>0</v>
      </c>
      <c r="CW950" s="284">
        <v>0</v>
      </c>
      <c r="CX950"/>
      <c r="CY950" s="173"/>
      <c r="CZ950" s="271" t="s">
        <v>2523</v>
      </c>
      <c r="DA950"/>
      <c r="DB950" s="247"/>
      <c r="DC950"/>
      <c r="DD950"/>
      <c r="DE950"/>
      <c r="DF950"/>
      <c r="DG950"/>
      <c r="DH950"/>
      <c r="DI950"/>
      <c r="DJ950"/>
      <c r="DK950"/>
      <c r="DL950"/>
    </row>
    <row r="951" spans="1:116" ht="13.8" customHeight="1">
      <c r="A951" t="s">
        <v>1764</v>
      </c>
      <c r="B951" s="188" t="s">
        <v>319</v>
      </c>
      <c r="C951" s="151" t="str">
        <f t="shared" si="225"/>
        <v>A.130.05.105</v>
      </c>
      <c r="D951" s="54" t="s">
        <v>1247</v>
      </c>
      <c r="E951" s="150" t="s">
        <v>352</v>
      </c>
      <c r="F951" s="153" t="str">
        <f t="shared" si="226"/>
        <v>Natural rubber (from Thailand in Rotterdam)</v>
      </c>
      <c r="G951" s="154">
        <f t="shared" si="227"/>
        <v>1.3186275333333335</v>
      </c>
      <c r="H951"/>
      <c r="I951"/>
      <c r="J951" s="227">
        <f t="shared" si="233"/>
        <v>1.9954050440123767</v>
      </c>
      <c r="K951"/>
      <c r="L951" s="280">
        <f t="shared" si="234"/>
        <v>1.1909279595999998E-2</v>
      </c>
      <c r="M951" s="280">
        <f t="shared" si="235"/>
        <v>1.74584220746</v>
      </c>
      <c r="N951" s="281">
        <f t="shared" si="236"/>
        <v>3.9859426956376662E-2</v>
      </c>
      <c r="O951" s="280">
        <v>0.19779413000000001</v>
      </c>
      <c r="P951" s="219">
        <v>1.6313187999999999E-2</v>
      </c>
      <c r="Q951" s="219">
        <v>9.5713746999999995E-3</v>
      </c>
      <c r="R951" s="219">
        <v>8.5991440999999991E-3</v>
      </c>
      <c r="S951" s="219">
        <v>2.2863838000000002E-3</v>
      </c>
      <c r="T951" s="286">
        <v>8.8931926000000006E-5</v>
      </c>
      <c r="U951" s="219">
        <v>9.3481977E-4</v>
      </c>
      <c r="V951" s="219">
        <v>1.3819268E-3</v>
      </c>
      <c r="W951" s="219">
        <v>3.1787181000000002E-4</v>
      </c>
      <c r="X951" s="219">
        <v>9.1951795999999997E-4</v>
      </c>
      <c r="Y951" s="219">
        <v>3.9538931999999999E-2</v>
      </c>
      <c r="Z951" s="219">
        <v>1.7176562</v>
      </c>
      <c r="AA951" s="286">
        <v>2.6231306999999999E-6</v>
      </c>
      <c r="AB951" s="286">
        <v>1.5676662E-11</v>
      </c>
      <c r="AC951"/>
      <c r="AD951" s="227">
        <f t="shared" si="228"/>
        <v>0.19779413000000001</v>
      </c>
      <c r="AE951" s="227">
        <f t="shared" si="229"/>
        <v>3.9175769095999999E-2</v>
      </c>
      <c r="AF951" s="227">
        <f t="shared" si="230"/>
        <v>2.7269112630699997E-2</v>
      </c>
      <c r="AG951" s="227">
        <f t="shared" si="231"/>
        <v>1.7458422074599997</v>
      </c>
      <c r="AH951" s="227">
        <f t="shared" si="232"/>
        <v>3.9856803825676662E-2</v>
      </c>
      <c r="AI951"/>
      <c r="AJ951">
        <v>50.851154999999999</v>
      </c>
      <c r="AK951" s="155">
        <v>18.260332999999999</v>
      </c>
      <c r="AL951" s="155">
        <v>0.81426668999999996</v>
      </c>
      <c r="AM951" s="155">
        <v>0</v>
      </c>
      <c r="AN951" s="155">
        <v>31.174246</v>
      </c>
      <c r="AO951" s="155">
        <v>0.43820418999999999</v>
      </c>
      <c r="AP951" s="155">
        <v>0.16410606999999999</v>
      </c>
      <c r="AQ951"/>
      <c r="AR951" s="156">
        <v>2.8256641999999998E-2</v>
      </c>
      <c r="AS951" s="156">
        <v>2.5950647E-2</v>
      </c>
      <c r="AT951" s="156">
        <v>1.1153479999999999E-3</v>
      </c>
      <c r="AU951" s="156">
        <v>1.1906467999999999E-3</v>
      </c>
      <c r="AV951" s="282">
        <f t="shared" si="213"/>
        <v>1.555794163561E-6</v>
      </c>
      <c r="AW951" s="282">
        <f t="shared" si="214"/>
        <v>4.1248077024844176E-9</v>
      </c>
      <c r="AX951" s="283">
        <f t="shared" si="215"/>
        <v>0.16675725311600001</v>
      </c>
      <c r="AY951" s="157">
        <v>1.2241331000000001E-6</v>
      </c>
      <c r="AZ951" s="157">
        <v>3.6935216E-9</v>
      </c>
      <c r="BA951" s="157">
        <v>1.0091157E-13</v>
      </c>
      <c r="BB951" s="157">
        <v>2.2149580000000001E-12</v>
      </c>
      <c r="BC951" s="157">
        <v>0</v>
      </c>
      <c r="BD951" s="157">
        <v>3.7783735999999999E-10</v>
      </c>
      <c r="BE951" s="157">
        <v>3.3085647999999998E-7</v>
      </c>
      <c r="BF951" s="157">
        <v>7.0635812E-11</v>
      </c>
      <c r="BG951" s="157">
        <v>3.5982391999999999E-10</v>
      </c>
      <c r="BH951" s="157">
        <v>2.9241175E-14</v>
      </c>
      <c r="BI951" s="157">
        <v>3.7575924E-16</v>
      </c>
      <c r="BJ951" s="157">
        <v>5.3217128000000002E-13</v>
      </c>
      <c r="BK951" s="157">
        <v>1.3781722000000001E-13</v>
      </c>
      <c r="BL951" s="157">
        <v>2.5853459E-14</v>
      </c>
      <c r="BM951" s="157">
        <v>2.2129742999999999E-11</v>
      </c>
      <c r="BN951" s="157">
        <v>4.0240149999999999E-10</v>
      </c>
      <c r="BO951" s="157">
        <v>2.1178386999999999E-20</v>
      </c>
      <c r="BP951" s="157">
        <v>2.9113116000000001E-5</v>
      </c>
      <c r="BQ951" s="157">
        <v>0.16672814</v>
      </c>
      <c r="BR951" s="157">
        <v>0</v>
      </c>
      <c r="BS951" s="157">
        <v>0</v>
      </c>
      <c r="BT951" s="157">
        <v>0</v>
      </c>
      <c r="BU951"/>
      <c r="BV951" s="155">
        <v>6.8857009E-5</v>
      </c>
      <c r="BW951" s="155">
        <v>2.5399856000000001E-6</v>
      </c>
      <c r="BX951" s="155">
        <v>3.6766834000000001E-5</v>
      </c>
      <c r="BY951" s="155">
        <v>1.6557358999999999E-7</v>
      </c>
      <c r="BZ951" s="155">
        <v>3.2164342000000002E-6</v>
      </c>
      <c r="CA951" s="155">
        <v>1.1686036E-7</v>
      </c>
      <c r="CB951" s="155">
        <v>7.2758057999999998E-10</v>
      </c>
      <c r="CC951" s="155">
        <v>1.7683511000000001E-7</v>
      </c>
      <c r="CD951" s="155">
        <v>1.6597077000000001E-7</v>
      </c>
      <c r="CE951" s="155">
        <v>6.7671372000000002E-7</v>
      </c>
      <c r="CF951" s="155">
        <v>0</v>
      </c>
      <c r="CG951" s="155">
        <v>4.6833302000000001E-17</v>
      </c>
      <c r="CH951" s="155">
        <v>3.8346925E-13</v>
      </c>
      <c r="CI951" s="155">
        <v>1.7980523E-6</v>
      </c>
      <c r="CJ951" s="155">
        <v>2.3224391999999999E-5</v>
      </c>
      <c r="CK951" s="155">
        <v>8.6290181999999999E-9</v>
      </c>
      <c r="CL951" s="155">
        <v>0</v>
      </c>
      <c r="CM951"/>
      <c r="CN951" s="284">
        <v>3.2457360000000001E-13</v>
      </c>
      <c r="CO951" s="284">
        <v>1.3182712000000001</v>
      </c>
      <c r="CP951" s="285">
        <v>3.9298563999999999E-3</v>
      </c>
      <c r="CQ951" s="284">
        <v>1.7645425E-3</v>
      </c>
      <c r="CR951" s="284">
        <v>2.4135129000000001E-10</v>
      </c>
      <c r="CS951" s="284">
        <v>2.8603333999999999E-8</v>
      </c>
      <c r="CT951" s="284">
        <v>1.3453784000000001E-4</v>
      </c>
      <c r="CU951" s="284">
        <v>7.1115097000000002E-2</v>
      </c>
      <c r="CV951" s="284">
        <v>1.9568696E-8</v>
      </c>
      <c r="CW951" s="284">
        <v>4.1101420000000001E-5</v>
      </c>
      <c r="CX951"/>
      <c r="CY951" s="173"/>
      <c r="CZ951" s="271" t="s">
        <v>2524</v>
      </c>
      <c r="DA951"/>
      <c r="DB951" s="247"/>
      <c r="DC951"/>
      <c r="DD951"/>
      <c r="DE951"/>
      <c r="DF951"/>
      <c r="DG951"/>
      <c r="DH951"/>
      <c r="DI951"/>
      <c r="DJ951"/>
      <c r="DK951"/>
      <c r="DL951"/>
    </row>
    <row r="952" spans="1:116" ht="13.8" customHeight="1">
      <c r="A952" t="s">
        <v>898</v>
      </c>
      <c r="B952" s="188" t="s">
        <v>319</v>
      </c>
      <c r="C952" s="151" t="str">
        <f t="shared" si="225"/>
        <v>A.130.05.106</v>
      </c>
      <c r="D952" s="54" t="s">
        <v>1247</v>
      </c>
      <c r="E952" s="150" t="s">
        <v>352</v>
      </c>
      <c r="F952" s="153" t="str">
        <f t="shared" si="226"/>
        <v>NBR (nitrile rubber)</v>
      </c>
      <c r="G952" s="154">
        <f t="shared" si="227"/>
        <v>3.568424733333333</v>
      </c>
      <c r="H952"/>
      <c r="I952"/>
      <c r="J952" s="227">
        <f t="shared" si="233"/>
        <v>1.5558449347638998</v>
      </c>
      <c r="K952"/>
      <c r="L952" s="280">
        <f t="shared" si="234"/>
        <v>9.6445972263900018E-2</v>
      </c>
      <c r="M952" s="280">
        <f t="shared" si="235"/>
        <v>0.90566118389999994</v>
      </c>
      <c r="N952" s="281">
        <f t="shared" si="236"/>
        <v>1.8474068599999997E-2</v>
      </c>
      <c r="O952" s="280">
        <v>0.53526370999999995</v>
      </c>
      <c r="P952" s="286">
        <v>0.11636973</v>
      </c>
      <c r="Q952" s="219">
        <v>4.7208785000000003E-2</v>
      </c>
      <c r="R952" s="219">
        <v>8.5621554000000002E-2</v>
      </c>
      <c r="S952" s="219">
        <v>1.0540213999999999E-2</v>
      </c>
      <c r="T952" s="286">
        <v>1.0255038999999999E-6</v>
      </c>
      <c r="U952" s="219">
        <v>2.8317875999999998E-4</v>
      </c>
      <c r="V952" s="219">
        <v>4.2026689000000004E-3</v>
      </c>
      <c r="W952" s="286">
        <v>4.3801599999999998E-5</v>
      </c>
      <c r="X952" s="219">
        <v>0.73787999999999998</v>
      </c>
      <c r="Y952" s="219">
        <v>1.6971536999999998E-2</v>
      </c>
      <c r="Z952" s="219">
        <v>0</v>
      </c>
      <c r="AA952" s="219">
        <v>1.4587300000000001E-3</v>
      </c>
      <c r="AB952" s="219">
        <v>0</v>
      </c>
      <c r="AC952"/>
      <c r="AD952" s="227">
        <f t="shared" si="228"/>
        <v>0.53526370999999995</v>
      </c>
      <c r="AE952" s="227">
        <f t="shared" si="229"/>
        <v>0.26422715616390002</v>
      </c>
      <c r="AF952" s="227">
        <f t="shared" si="230"/>
        <v>0.16923991390000001</v>
      </c>
      <c r="AG952" s="227">
        <f t="shared" si="231"/>
        <v>0.90566118389999994</v>
      </c>
      <c r="AH952" s="227">
        <f t="shared" si="232"/>
        <v>1.7015338599999999E-2</v>
      </c>
      <c r="AI952" t="s">
        <v>3720</v>
      </c>
      <c r="AJ952">
        <v>75.143962000000002</v>
      </c>
      <c r="AK952" s="155">
        <v>72.826355000000007</v>
      </c>
      <c r="AL952" s="155">
        <v>2.1082654999999999</v>
      </c>
      <c r="AM952" s="155">
        <v>0</v>
      </c>
      <c r="AN952" s="155">
        <v>8.6987201E-2</v>
      </c>
      <c r="AO952" s="155">
        <v>1.4430419999999999E-2</v>
      </c>
      <c r="AP952" s="155">
        <v>0.1079242</v>
      </c>
      <c r="AQ952"/>
      <c r="AR952" s="156">
        <v>9.5099693999999999E-2</v>
      </c>
      <c r="AS952" s="156">
        <v>8.6518822999999995E-2</v>
      </c>
      <c r="AT952" s="156">
        <v>3.3810427000000001E-3</v>
      </c>
      <c r="AU952" s="156">
        <v>5.1998280000000001E-3</v>
      </c>
      <c r="AV952" s="282">
        <f t="shared" si="213"/>
        <v>5.1869797398910007E-6</v>
      </c>
      <c r="AW952" s="282">
        <f t="shared" si="214"/>
        <v>1.2503856268909898E-8</v>
      </c>
      <c r="AX952" s="283">
        <f t="shared" si="215"/>
        <v>0.72826722487999995</v>
      </c>
      <c r="AY952" s="157">
        <v>3.3114980999999999E-6</v>
      </c>
      <c r="AZ952" s="157">
        <v>9.9915892000000008E-9</v>
      </c>
      <c r="BA952" s="157">
        <v>2.7298449E-13</v>
      </c>
      <c r="BB952" s="157">
        <v>0</v>
      </c>
      <c r="BC952" s="157">
        <v>0</v>
      </c>
      <c r="BD952" s="157">
        <v>2.2944337999999999E-9</v>
      </c>
      <c r="BE952" s="157">
        <v>1.8724914999999999E-6</v>
      </c>
      <c r="BF952" s="157">
        <v>5.2324283000000004E-10</v>
      </c>
      <c r="BG952" s="157">
        <v>1.98856E-9</v>
      </c>
      <c r="BH952" s="157">
        <v>0</v>
      </c>
      <c r="BI952" s="157">
        <v>0</v>
      </c>
      <c r="BJ952" s="157">
        <v>1.6132088000000001E-13</v>
      </c>
      <c r="BK952" s="157">
        <v>2.5232471E-14</v>
      </c>
      <c r="BL952" s="157">
        <v>4.7010688999999999E-15</v>
      </c>
      <c r="BM952" s="157">
        <v>1.2411211E-11</v>
      </c>
      <c r="BN952" s="157">
        <v>6.8329488000000005E-10</v>
      </c>
      <c r="BO952" s="157">
        <v>0</v>
      </c>
      <c r="BP952" s="157">
        <v>3.67488E-6</v>
      </c>
      <c r="BQ952" s="157">
        <v>0.72826354999999998</v>
      </c>
      <c r="BR952" s="157">
        <v>0</v>
      </c>
      <c r="BS952" s="157">
        <v>0</v>
      </c>
      <c r="BT952" s="157">
        <v>0</v>
      </c>
      <c r="BU952"/>
      <c r="BV952" s="155">
        <v>2.4367168000000001E-4</v>
      </c>
      <c r="BW952" s="155">
        <v>1.3709733E-5</v>
      </c>
      <c r="BX952" s="155">
        <v>9.9497149000000001E-5</v>
      </c>
      <c r="BY952" s="155">
        <v>5.3310622999999997E-7</v>
      </c>
      <c r="BZ952" s="155">
        <v>2.0727516000000001E-5</v>
      </c>
      <c r="CA952" s="155">
        <v>0</v>
      </c>
      <c r="CB952" s="155">
        <v>0</v>
      </c>
      <c r="CC952" s="155">
        <v>0</v>
      </c>
      <c r="CD952" s="155">
        <v>1.9701402000000001E-8</v>
      </c>
      <c r="CE952" s="155">
        <v>4.5612799999999999E-7</v>
      </c>
      <c r="CF952" s="155">
        <v>0</v>
      </c>
      <c r="CG952" s="155">
        <v>0</v>
      </c>
      <c r="CH952" s="155">
        <v>0</v>
      </c>
      <c r="CI952" s="155">
        <v>1.7256967000000001E-5</v>
      </c>
      <c r="CJ952" s="155">
        <v>9.1471380000000005E-5</v>
      </c>
      <c r="CK952" s="155">
        <v>6.1669642999999999E-16</v>
      </c>
      <c r="CL952" s="155">
        <v>0</v>
      </c>
      <c r="CM952"/>
      <c r="CN952" s="284">
        <v>0</v>
      </c>
      <c r="CO952" s="284">
        <v>3.5684247</v>
      </c>
      <c r="CP952" s="285">
        <v>0</v>
      </c>
      <c r="CQ952" s="284">
        <v>9.3799999999999994E-3</v>
      </c>
      <c r="CR952" s="284">
        <v>7.5980495E-11</v>
      </c>
      <c r="CS952" s="284">
        <v>9.5004040000000004E-9</v>
      </c>
      <c r="CT952" s="284">
        <v>8.3607036000000003E-4</v>
      </c>
      <c r="CU952" s="284">
        <v>2.1060147000000001E-2</v>
      </c>
      <c r="CV952" s="284">
        <v>0</v>
      </c>
      <c r="CW952" s="284">
        <v>0</v>
      </c>
      <c r="CX952"/>
      <c r="CY952" s="173"/>
      <c r="CZ952" s="271" t="s">
        <v>2525</v>
      </c>
      <c r="DA952"/>
      <c r="DB952" s="247"/>
      <c r="DC952"/>
      <c r="DD952"/>
      <c r="DE952"/>
      <c r="DF952"/>
      <c r="DG952"/>
      <c r="DH952"/>
      <c r="DI952"/>
      <c r="DJ952"/>
      <c r="DK952"/>
      <c r="DL952"/>
    </row>
    <row r="953" spans="1:116" ht="13.8" customHeight="1">
      <c r="A953" t="s">
        <v>1765</v>
      </c>
      <c r="B953" s="188" t="s">
        <v>319</v>
      </c>
      <c r="C953" s="151" t="str">
        <f t="shared" si="225"/>
        <v>A.130.05.107</v>
      </c>
      <c r="D953" s="54" t="s">
        <v>1247</v>
      </c>
      <c r="E953" s="150" t="s">
        <v>352</v>
      </c>
      <c r="F953" s="153" t="str">
        <f t="shared" si="226"/>
        <v>Polychloroprene (Neoprene and CR) rubber</v>
      </c>
      <c r="G953" s="154">
        <f t="shared" si="227"/>
        <v>5.2550208666666665</v>
      </c>
      <c r="H953"/>
      <c r="I953"/>
      <c r="J953" s="227">
        <f t="shared" si="233"/>
        <v>1.3762425272379999</v>
      </c>
      <c r="K953"/>
      <c r="L953" s="280">
        <f t="shared" si="234"/>
        <v>3.5551579780000002E-2</v>
      </c>
      <c r="M953" s="280">
        <f t="shared" si="235"/>
        <v>0.54468921417799998</v>
      </c>
      <c r="N953" s="281">
        <f t="shared" si="236"/>
        <v>7.7486032800000004E-3</v>
      </c>
      <c r="O953" s="280">
        <v>0.78825312999999997</v>
      </c>
      <c r="P953" s="286">
        <v>1.8275228000000001E-2</v>
      </c>
      <c r="Q953" s="219">
        <v>2.9946813999999999E-2</v>
      </c>
      <c r="R953" s="219">
        <v>3.0710772000000001E-2</v>
      </c>
      <c r="S953" s="219">
        <v>3.9594670000000004E-3</v>
      </c>
      <c r="T953" s="219">
        <v>4.7124685E-4</v>
      </c>
      <c r="U953" s="219">
        <v>4.1009393000000002E-4</v>
      </c>
      <c r="V953" s="219">
        <v>2.7066477999999998E-3</v>
      </c>
      <c r="W953" s="219">
        <v>9.7038728000000004E-4</v>
      </c>
      <c r="X953" s="219">
        <v>0.49374000000000001</v>
      </c>
      <c r="Y953" s="219">
        <v>6.7782160000000001E-3</v>
      </c>
      <c r="Z953" s="286">
        <v>2.0524377999999999E-5</v>
      </c>
      <c r="AA953" s="219">
        <v>0</v>
      </c>
      <c r="AB953" s="219">
        <v>0</v>
      </c>
      <c r="AC953"/>
      <c r="AD953" s="227">
        <f t="shared" si="228"/>
        <v>0.78825312999999997</v>
      </c>
      <c r="AE953" s="227">
        <f t="shared" si="229"/>
        <v>8.6480269579999991E-2</v>
      </c>
      <c r="AF953" s="227">
        <f t="shared" si="230"/>
        <v>5.0928689799999996E-2</v>
      </c>
      <c r="AG953" s="227">
        <f t="shared" si="231"/>
        <v>0.54468921417799998</v>
      </c>
      <c r="AH953" s="227">
        <f t="shared" si="232"/>
        <v>7.7486032800000004E-3</v>
      </c>
      <c r="AI953"/>
      <c r="AJ953">
        <v>106.85413</v>
      </c>
      <c r="AK953" s="155">
        <v>105.64310999999999</v>
      </c>
      <c r="AL953" s="155">
        <v>0.84201440999999999</v>
      </c>
      <c r="AM953" s="155">
        <v>0</v>
      </c>
      <c r="AN953" s="155">
        <v>0</v>
      </c>
      <c r="AO953" s="155">
        <v>0.20626236000000001</v>
      </c>
      <c r="AP953" s="155">
        <v>0.16274633999999999</v>
      </c>
      <c r="AQ953"/>
      <c r="AR953" s="156">
        <v>9.9610700999999996E-2</v>
      </c>
      <c r="AS953" s="156">
        <v>8.7937577000000003E-2</v>
      </c>
      <c r="AT953" s="156">
        <v>4.1341442000000003E-3</v>
      </c>
      <c r="AU953" s="156">
        <v>7.5389797999999997E-3</v>
      </c>
      <c r="AV953" s="282">
        <f t="shared" ref="AV953:AV1019" si="237">AY953+BB953+BC953+BD953+BE953+BM953+BN953+BR953</f>
        <v>5.2720370224070005E-6</v>
      </c>
      <c r="AW953" s="282">
        <f t="shared" ref="AW953:AW1019" si="238">AZ953+BA953+BF953+BG953+BH953+BI953+BJ953+BK953+BL953+BO953+BS953+BT953</f>
        <v>1.5288994193931099E-8</v>
      </c>
      <c r="AX953" s="283">
        <f t="shared" ref="AX953:AX1019" si="239">BP953+BQ953</f>
        <v>1.0558795138480002</v>
      </c>
      <c r="AY953" s="157">
        <v>4.8766594000000004E-6</v>
      </c>
      <c r="AZ953" s="157">
        <v>1.4714058000000001E-8</v>
      </c>
      <c r="BA953" s="157">
        <v>4.0200910000000001E-13</v>
      </c>
      <c r="BB953" s="157">
        <v>0</v>
      </c>
      <c r="BC953" s="157">
        <v>0</v>
      </c>
      <c r="BD953" s="157">
        <v>8.2296840000000001E-10</v>
      </c>
      <c r="BE953" s="157">
        <v>3.9400292000000001E-7</v>
      </c>
      <c r="BF953" s="157">
        <v>1.8767694000000001E-10</v>
      </c>
      <c r="BG953" s="157">
        <v>3.8660362999999998E-10</v>
      </c>
      <c r="BH953" s="157">
        <v>0</v>
      </c>
      <c r="BI953" s="157">
        <v>0</v>
      </c>
      <c r="BJ953" s="157">
        <v>2.3373172E-13</v>
      </c>
      <c r="BK953" s="157">
        <v>1.6292155999999999E-14</v>
      </c>
      <c r="BL953" s="157">
        <v>3.5909551000000004E-15</v>
      </c>
      <c r="BM953" s="157">
        <v>6.4986306999999994E-11</v>
      </c>
      <c r="BN953" s="157">
        <v>4.8674769999999999E-10</v>
      </c>
      <c r="BO953" s="157">
        <v>0</v>
      </c>
      <c r="BP953" s="157">
        <v>8.1413848000000001E-5</v>
      </c>
      <c r="BQ953" s="157">
        <v>1.0557981000000001</v>
      </c>
      <c r="BR953" s="157">
        <v>0</v>
      </c>
      <c r="BS953" s="157">
        <v>0</v>
      </c>
      <c r="BT953" s="157">
        <v>0</v>
      </c>
      <c r="BU953"/>
      <c r="BV953" s="155">
        <v>2.9188207999999999E-4</v>
      </c>
      <c r="BW953" s="155">
        <v>2.6653623E-6</v>
      </c>
      <c r="BX953" s="155">
        <v>1.4652392999999999E-4</v>
      </c>
      <c r="BY953" s="155">
        <v>3.3176781000000001E-7</v>
      </c>
      <c r="BZ953" s="155">
        <v>5.7395908999999997E-6</v>
      </c>
      <c r="CA953" s="155">
        <v>0</v>
      </c>
      <c r="CB953" s="155">
        <v>0</v>
      </c>
      <c r="CC953" s="155">
        <v>0</v>
      </c>
      <c r="CD953" s="155">
        <v>6.5517987000000003E-7</v>
      </c>
      <c r="CE953" s="155">
        <v>4.0895976000000001E-7</v>
      </c>
      <c r="CF953" s="155">
        <v>0</v>
      </c>
      <c r="CG953" s="155">
        <v>0</v>
      </c>
      <c r="CH953" s="155">
        <v>0</v>
      </c>
      <c r="CI953" s="155">
        <v>6.0435479000000004E-6</v>
      </c>
      <c r="CJ953" s="155">
        <v>1.2951373999999999E-4</v>
      </c>
      <c r="CK953" s="155">
        <v>1.3662386E-14</v>
      </c>
      <c r="CL953" s="155">
        <v>0</v>
      </c>
      <c r="CM953" s="21"/>
      <c r="CN953" s="284">
        <v>0</v>
      </c>
      <c r="CO953" s="284">
        <v>5.2550208999999999</v>
      </c>
      <c r="CP953" s="285">
        <v>0</v>
      </c>
      <c r="CQ953" s="284">
        <v>1.8236019999999999E-3</v>
      </c>
      <c r="CR953" s="284">
        <v>1.1164828E-10</v>
      </c>
      <c r="CS953" s="284">
        <v>1.3017988999999999E-8</v>
      </c>
      <c r="CT953" s="284">
        <v>2.1018215E-4</v>
      </c>
      <c r="CU953" s="284">
        <v>1.3677613E-2</v>
      </c>
      <c r="CV953" s="284">
        <v>0</v>
      </c>
      <c r="CW953" s="284">
        <v>0</v>
      </c>
      <c r="CX953"/>
      <c r="CY953" s="173"/>
      <c r="CZ953" s="271" t="s">
        <v>2526</v>
      </c>
      <c r="DA953"/>
      <c r="DB953" s="247"/>
      <c r="DC953"/>
      <c r="DD953"/>
      <c r="DE953"/>
      <c r="DF953"/>
      <c r="DG953"/>
      <c r="DH953"/>
      <c r="DI953"/>
      <c r="DJ953"/>
      <c r="DK953"/>
      <c r="DL953"/>
    </row>
    <row r="954" spans="1:116" ht="13.8" customHeight="1">
      <c r="A954" t="s">
        <v>2527</v>
      </c>
      <c r="B954" s="188" t="s">
        <v>319</v>
      </c>
      <c r="C954" s="151" t="str">
        <f t="shared" si="225"/>
        <v>A.130.05.108</v>
      </c>
      <c r="D954" s="54" t="s">
        <v>1247</v>
      </c>
      <c r="E954" s="150" t="s">
        <v>352</v>
      </c>
      <c r="F954" s="153" t="str">
        <f t="shared" si="226"/>
        <v>PU (polyurethane) rubber shoe soles MDI 41.4% Polyols 58.5%</v>
      </c>
      <c r="G954" s="154">
        <f t="shared" si="227"/>
        <v>4.4914875333333333</v>
      </c>
      <c r="H954"/>
      <c r="I954"/>
      <c r="J954" s="227">
        <f t="shared" si="233"/>
        <v>1.5137291260197294</v>
      </c>
      <c r="K954"/>
      <c r="L954" s="280">
        <f t="shared" si="234"/>
        <v>3.8234240900000001E-2</v>
      </c>
      <c r="M954" s="280">
        <f t="shared" si="235"/>
        <v>0.7484392775197295</v>
      </c>
      <c r="N954" s="281">
        <f t="shared" si="236"/>
        <v>5.3332477599999997E-2</v>
      </c>
      <c r="O954" s="280">
        <v>0.67372312999999995</v>
      </c>
      <c r="P954" s="219">
        <v>5.0375949000000003E-2</v>
      </c>
      <c r="Q954" s="219">
        <v>1.4771627000000001E-2</v>
      </c>
      <c r="R954" s="219">
        <v>1.4962708E-2</v>
      </c>
      <c r="S954" s="219">
        <v>2.9227300000000001E-3</v>
      </c>
      <c r="T954" s="219">
        <v>1.4480217E-2</v>
      </c>
      <c r="U954" s="219">
        <v>5.8685858999999998E-3</v>
      </c>
      <c r="V954" s="286">
        <v>1.5197296E-9</v>
      </c>
      <c r="W954" s="219">
        <v>1.0907356E-3</v>
      </c>
      <c r="X954" s="219">
        <v>0.68329169999999995</v>
      </c>
      <c r="Y954" s="219">
        <v>5.2241742000000001E-2</v>
      </c>
      <c r="Z954" s="219">
        <v>0</v>
      </c>
      <c r="AA954" s="219">
        <v>0</v>
      </c>
      <c r="AB954" s="219">
        <v>0</v>
      </c>
      <c r="AC954"/>
      <c r="AD954" s="227">
        <f t="shared" si="228"/>
        <v>0.67372312999999995</v>
      </c>
      <c r="AE954" s="227">
        <f t="shared" si="229"/>
        <v>0.10338181841972961</v>
      </c>
      <c r="AF954" s="227">
        <f t="shared" si="230"/>
        <v>6.5147577519729605E-2</v>
      </c>
      <c r="AG954" s="227">
        <f t="shared" si="231"/>
        <v>0.7484392775197295</v>
      </c>
      <c r="AH954" s="227">
        <f t="shared" si="232"/>
        <v>5.3332477599999997E-2</v>
      </c>
      <c r="AI954"/>
      <c r="AJ954">
        <v>126.65124</v>
      </c>
      <c r="AK954" s="155">
        <v>106.82211</v>
      </c>
      <c r="AL954" s="155">
        <v>7.2378463999999996</v>
      </c>
      <c r="AM954" s="155">
        <v>0</v>
      </c>
      <c r="AN954" s="155">
        <v>8.2078696999999998</v>
      </c>
      <c r="AO954" s="155">
        <v>2.9349801000000002</v>
      </c>
      <c r="AP954" s="155">
        <v>1.4484271</v>
      </c>
      <c r="AQ954"/>
      <c r="AR954" s="156">
        <v>9.5797276000000001E-2</v>
      </c>
      <c r="AS954" s="156">
        <v>8.5214537000000007E-2</v>
      </c>
      <c r="AT954" s="156">
        <v>3.7163131999999998E-3</v>
      </c>
      <c r="AU954" s="156">
        <v>6.8664253999999999E-3</v>
      </c>
      <c r="AV954" s="282">
        <f t="shared" si="237"/>
        <v>5.1087851526199998E-6</v>
      </c>
      <c r="AW954" s="282">
        <f t="shared" si="238"/>
        <v>1.3743761693821999E-8</v>
      </c>
      <c r="AX954" s="283">
        <f t="shared" si="239"/>
        <v>0.96168422267999998</v>
      </c>
      <c r="AY954" s="157">
        <v>4.1681003999999997E-6</v>
      </c>
      <c r="AZ954" s="157">
        <v>1.2576164999999999E-8</v>
      </c>
      <c r="BA954" s="157">
        <v>3.4359879999999998E-13</v>
      </c>
      <c r="BB954" s="157">
        <v>0</v>
      </c>
      <c r="BC954" s="157">
        <v>0</v>
      </c>
      <c r="BD954" s="157">
        <v>4.3030352000000002E-10</v>
      </c>
      <c r="BE954" s="157">
        <v>9.3730716999999997E-7</v>
      </c>
      <c r="BF954" s="157">
        <v>9.8210101000000003E-11</v>
      </c>
      <c r="BG954" s="157">
        <v>1.0656789E-9</v>
      </c>
      <c r="BH954" s="157">
        <v>0</v>
      </c>
      <c r="BI954" s="157">
        <v>0</v>
      </c>
      <c r="BJ954" s="157">
        <v>3.3465480000000002E-12</v>
      </c>
      <c r="BK954" s="157">
        <v>1.2533039999999999E-15</v>
      </c>
      <c r="BL954" s="157">
        <v>1.6292717999999999E-14</v>
      </c>
      <c r="BM954" s="157">
        <v>1.7441681E-9</v>
      </c>
      <c r="BN954" s="157">
        <v>1.2031109999999999E-9</v>
      </c>
      <c r="BO954" s="157">
        <v>0</v>
      </c>
      <c r="BP954" s="157">
        <v>1.1716267999999999E-4</v>
      </c>
      <c r="BQ954" s="157">
        <v>0.96156706000000003</v>
      </c>
      <c r="BR954" s="157">
        <v>0</v>
      </c>
      <c r="BS954" s="157">
        <v>0</v>
      </c>
      <c r="BT954" s="157">
        <v>0</v>
      </c>
      <c r="BU954"/>
      <c r="BV954" s="155">
        <v>3.0608334000000001E-4</v>
      </c>
      <c r="BW954" s="155">
        <v>7.3471125000000004E-6</v>
      </c>
      <c r="BX954" s="155">
        <v>1.2523459E-4</v>
      </c>
      <c r="BY954" s="155">
        <v>6.1002362E-9</v>
      </c>
      <c r="BZ954" s="155">
        <v>8.6798687000000001E-6</v>
      </c>
      <c r="CA954" s="155">
        <v>0</v>
      </c>
      <c r="CB954" s="155">
        <v>0</v>
      </c>
      <c r="CC954" s="155">
        <v>0</v>
      </c>
      <c r="CD954" s="155">
        <v>1.9714854000000001E-5</v>
      </c>
      <c r="CE954" s="155">
        <v>3.8966668000000002E-6</v>
      </c>
      <c r="CF954" s="155">
        <v>0</v>
      </c>
      <c r="CG954" s="155">
        <v>0</v>
      </c>
      <c r="CH954" s="155">
        <v>0</v>
      </c>
      <c r="CI954" s="155">
        <v>3.3371272000000002E-6</v>
      </c>
      <c r="CJ954" s="155">
        <v>1.3786701E-4</v>
      </c>
      <c r="CK954" s="155">
        <v>1.3831882000000001E-12</v>
      </c>
      <c r="CL954" s="155">
        <v>0</v>
      </c>
      <c r="CM954"/>
      <c r="CN954" s="284">
        <v>0</v>
      </c>
      <c r="CO954" s="284">
        <v>4.4914874999999999</v>
      </c>
      <c r="CP954" s="285">
        <v>4.9949401999999999E-3</v>
      </c>
      <c r="CQ954" s="284">
        <v>5.0267873999999997E-3</v>
      </c>
      <c r="CR954" s="284">
        <v>1.6381053E-9</v>
      </c>
      <c r="CS954" s="284">
        <v>1.778049E-7</v>
      </c>
      <c r="CT954" s="284">
        <v>3.4285525999999997E-4</v>
      </c>
      <c r="CU954" s="284">
        <v>3.0109949999999998E-3</v>
      </c>
      <c r="CV954" s="284">
        <v>0</v>
      </c>
      <c r="CW954" s="284">
        <v>0</v>
      </c>
      <c r="CX954"/>
      <c r="CY954" s="173"/>
      <c r="CZ954" s="271" t="s">
        <v>2528</v>
      </c>
      <c r="DA954"/>
      <c r="DB954" s="247"/>
      <c r="DC954" s="54"/>
      <c r="DD954" s="54"/>
      <c r="DE954" s="54"/>
      <c r="DF954" s="54"/>
      <c r="DG954" s="54"/>
      <c r="DH954" s="54"/>
      <c r="DI954" s="54"/>
      <c r="DJ954" s="54"/>
      <c r="DK954" s="54"/>
      <c r="DL954" s="54"/>
    </row>
    <row r="955" spans="1:116" ht="13.8" customHeight="1">
      <c r="A955" t="s">
        <v>1495</v>
      </c>
      <c r="B955" s="188" t="s">
        <v>319</v>
      </c>
      <c r="C955" s="151" t="str">
        <f t="shared" si="225"/>
        <v>A.130.05.109</v>
      </c>
      <c r="D955" s="54" t="s">
        <v>1247</v>
      </c>
      <c r="E955" s="150" t="s">
        <v>352</v>
      </c>
      <c r="F955" s="153" t="str">
        <f t="shared" si="226"/>
        <v>SAN (Styrene-acrylonitrile copolymer)</v>
      </c>
      <c r="G955" s="154">
        <f t="shared" si="227"/>
        <v>2.7199999999999998</v>
      </c>
      <c r="H955"/>
      <c r="I955"/>
      <c r="J955" s="227">
        <f t="shared" si="233"/>
        <v>1.379925938942</v>
      </c>
      <c r="K955"/>
      <c r="L955" s="280">
        <f t="shared" si="234"/>
        <v>5.6321459519999999E-2</v>
      </c>
      <c r="M955" s="280">
        <f t="shared" si="235"/>
        <v>0.91560447942199996</v>
      </c>
      <c r="N955" s="281">
        <f t="shared" si="236"/>
        <v>0</v>
      </c>
      <c r="O955" s="280">
        <v>0.40799999999999997</v>
      </c>
      <c r="P955" s="219">
        <v>4.4896320000000003E-2</v>
      </c>
      <c r="Q955" s="286">
        <v>7.1579421999999995E-5</v>
      </c>
      <c r="R955" s="219">
        <v>4.3207200000000001E-2</v>
      </c>
      <c r="S955" s="219">
        <v>5.6621199999999997E-3</v>
      </c>
      <c r="T955" s="219">
        <v>8.2133322000000003E-4</v>
      </c>
      <c r="U955" s="219">
        <v>6.6308063E-3</v>
      </c>
      <c r="V955" s="219">
        <v>0.10545657999999999</v>
      </c>
      <c r="W955" s="219">
        <v>0</v>
      </c>
      <c r="X955" s="219">
        <v>0.76517999999999997</v>
      </c>
      <c r="Y955" s="219">
        <v>0</v>
      </c>
      <c r="Z955" s="219">
        <v>0</v>
      </c>
      <c r="AA955" s="219">
        <v>0</v>
      </c>
      <c r="AB955" s="219">
        <v>0</v>
      </c>
      <c r="AC955"/>
      <c r="AD955" s="227">
        <f t="shared" si="228"/>
        <v>0.40799999999999997</v>
      </c>
      <c r="AE955" s="227">
        <f t="shared" si="229"/>
        <v>0.206745938942</v>
      </c>
      <c r="AF955" s="227">
        <f t="shared" si="230"/>
        <v>0.15042447942199999</v>
      </c>
      <c r="AG955" s="227">
        <f t="shared" si="231"/>
        <v>0.91560447942199996</v>
      </c>
      <c r="AH955" s="227">
        <f t="shared" si="232"/>
        <v>0</v>
      </c>
      <c r="AI955" t="s">
        <v>3720</v>
      </c>
      <c r="AJ955">
        <v>99.718500000000006</v>
      </c>
      <c r="AK955" s="155">
        <v>99.718500000000006</v>
      </c>
      <c r="AL955" s="155">
        <v>0</v>
      </c>
      <c r="AM955" s="155">
        <v>0</v>
      </c>
      <c r="AN955" s="155">
        <v>0</v>
      </c>
      <c r="AO955" s="155">
        <v>0</v>
      </c>
      <c r="AP955" s="155">
        <v>0</v>
      </c>
      <c r="AQ955"/>
      <c r="AR955" s="156">
        <v>6.7003747000000002E-2</v>
      </c>
      <c r="AS955" s="156">
        <v>5.7494985999999998E-2</v>
      </c>
      <c r="AT955" s="156">
        <v>2.3888599E-3</v>
      </c>
      <c r="AU955" s="156">
        <v>7.1199009000000001E-3</v>
      </c>
      <c r="AV955" s="282">
        <f t="shared" si="237"/>
        <v>3.4469416096000005E-6</v>
      </c>
      <c r="AW955" s="282">
        <f t="shared" si="238"/>
        <v>8.8345410222400018E-9</v>
      </c>
      <c r="AX955" s="283">
        <f t="shared" si="239"/>
        <v>0.99718499999999999</v>
      </c>
      <c r="AY955" s="157">
        <v>2.5241600000000001E-6</v>
      </c>
      <c r="AZ955" s="157">
        <v>7.6160000000000002E-9</v>
      </c>
      <c r="BA955" s="157">
        <v>2.0808000000000001E-13</v>
      </c>
      <c r="BB955" s="157">
        <v>0</v>
      </c>
      <c r="BC955" s="157">
        <v>0</v>
      </c>
      <c r="BD955" s="157">
        <v>1.15784E-9</v>
      </c>
      <c r="BE955" s="157">
        <v>9.0417480000000002E-7</v>
      </c>
      <c r="BF955" s="157">
        <v>2.6404399999999998E-10</v>
      </c>
      <c r="BG955" s="157">
        <v>9.4976000000000004E-10</v>
      </c>
      <c r="BH955" s="157">
        <v>0</v>
      </c>
      <c r="BI955" s="157">
        <v>0</v>
      </c>
      <c r="BJ955" s="157">
        <v>3.7776123000000002E-12</v>
      </c>
      <c r="BK955" s="157">
        <v>6.3320104999999997E-13</v>
      </c>
      <c r="BL955" s="157">
        <v>1.1812889000000001E-13</v>
      </c>
      <c r="BM955" s="157">
        <v>4.005796E-10</v>
      </c>
      <c r="BN955" s="157">
        <v>1.704839E-8</v>
      </c>
      <c r="BO955" s="157">
        <v>0</v>
      </c>
      <c r="BP955" s="157">
        <v>0</v>
      </c>
      <c r="BQ955" s="157">
        <v>0.99718499999999999</v>
      </c>
      <c r="BR955" s="157">
        <v>0</v>
      </c>
      <c r="BS955" s="157">
        <v>0</v>
      </c>
      <c r="BT955" s="157">
        <v>0</v>
      </c>
      <c r="BU955"/>
      <c r="BV955" s="155">
        <v>2.4456411000000001E-4</v>
      </c>
      <c r="BW955" s="155">
        <v>6.5479324000000002E-6</v>
      </c>
      <c r="BX955" s="155">
        <v>7.5840816999999994E-5</v>
      </c>
      <c r="BY955" s="155">
        <v>1.2374751999999999E-5</v>
      </c>
      <c r="BZ955" s="155">
        <v>1.0461808000000001E-5</v>
      </c>
      <c r="CA955" s="155">
        <v>0</v>
      </c>
      <c r="CB955" s="155">
        <v>0</v>
      </c>
      <c r="CC955" s="155">
        <v>0</v>
      </c>
      <c r="CD955" s="155">
        <v>1.5390652E-6</v>
      </c>
      <c r="CE955" s="155">
        <v>8.0737326000000008E-6</v>
      </c>
      <c r="CF955" s="155">
        <v>0</v>
      </c>
      <c r="CG955" s="155">
        <v>0</v>
      </c>
      <c r="CH955" s="155">
        <v>0</v>
      </c>
      <c r="CI955" s="155">
        <v>8.6843378999999999E-6</v>
      </c>
      <c r="CJ955" s="155">
        <v>1.2104167E-4</v>
      </c>
      <c r="CK955" s="155">
        <v>0</v>
      </c>
      <c r="CL955" s="155">
        <v>0</v>
      </c>
      <c r="CM955"/>
      <c r="CN955" s="284">
        <v>0</v>
      </c>
      <c r="CO955" s="284">
        <v>2.72</v>
      </c>
      <c r="CP955" s="285">
        <v>0</v>
      </c>
      <c r="CQ955" s="284">
        <v>4.4799999999999996E-3</v>
      </c>
      <c r="CR955" s="284">
        <v>1.7922980999999999E-9</v>
      </c>
      <c r="CS955" s="284">
        <v>2.2400169999999999E-7</v>
      </c>
      <c r="CT955" s="284">
        <v>4.1497772999999998E-4</v>
      </c>
      <c r="CU955" s="284">
        <v>0.52826974999999998</v>
      </c>
      <c r="CV955" s="284">
        <v>0</v>
      </c>
      <c r="CW955" s="284">
        <v>0</v>
      </c>
      <c r="CX955"/>
      <c r="CY955" s="173"/>
      <c r="CZ955" s="271" t="s">
        <v>2529</v>
      </c>
      <c r="DA955"/>
      <c r="DB955" s="247"/>
      <c r="DC955" s="54"/>
      <c r="DD955" s="54"/>
      <c r="DE955" s="54"/>
      <c r="DF955" s="54"/>
      <c r="DG955" s="54"/>
      <c r="DH955" s="54"/>
      <c r="DI955" s="54"/>
      <c r="DJ955" s="54"/>
      <c r="DK955" s="54"/>
      <c r="DL955" s="54"/>
    </row>
    <row r="956" spans="1:116" ht="13.8" customHeight="1">
      <c r="A956" t="s">
        <v>899</v>
      </c>
      <c r="B956" s="188" t="s">
        <v>319</v>
      </c>
      <c r="C956" s="151" t="str">
        <f t="shared" si="225"/>
        <v>A.130.05.110</v>
      </c>
      <c r="D956" s="54" t="s">
        <v>1247</v>
      </c>
      <c r="E956" s="150" t="s">
        <v>352</v>
      </c>
      <c r="F956" s="153" t="str">
        <f t="shared" si="226"/>
        <v>SBR (Styrene butadiene rubber)</v>
      </c>
      <c r="G956" s="154">
        <f t="shared" si="227"/>
        <v>3.462078266666667</v>
      </c>
      <c r="H956"/>
      <c r="I956"/>
      <c r="J956" s="227">
        <f t="shared" si="233"/>
        <v>1.3961069315711001</v>
      </c>
      <c r="K956"/>
      <c r="L956" s="280">
        <f t="shared" si="234"/>
        <v>9.3380989289999994E-2</v>
      </c>
      <c r="M956" s="280">
        <f t="shared" si="235"/>
        <v>0.76790249659109999</v>
      </c>
      <c r="N956" s="281">
        <f t="shared" si="236"/>
        <v>1.551170569E-2</v>
      </c>
      <c r="O956" s="280">
        <v>0.51931174000000002</v>
      </c>
      <c r="P956" s="286">
        <v>9.7306274999999998E-2</v>
      </c>
      <c r="Q956" s="219">
        <v>4.8169249999999997E-2</v>
      </c>
      <c r="R956" s="219">
        <v>8.3774416000000004E-2</v>
      </c>
      <c r="S956" s="219">
        <v>9.1058132E-3</v>
      </c>
      <c r="T956" s="219">
        <v>1.6925727999999999E-4</v>
      </c>
      <c r="U956" s="219">
        <v>3.3150280999999997E-4</v>
      </c>
      <c r="V956" s="219">
        <v>1.383621E-3</v>
      </c>
      <c r="W956" s="219">
        <v>3.7969848999999998E-4</v>
      </c>
      <c r="X956" s="219">
        <v>0.62103600000000003</v>
      </c>
      <c r="Y956" s="219">
        <v>1.3928555E-2</v>
      </c>
      <c r="Z956" s="286">
        <v>7.3505910999999999E-6</v>
      </c>
      <c r="AA956" s="219">
        <v>1.2034522000000001E-3</v>
      </c>
      <c r="AB956" s="219">
        <v>0</v>
      </c>
      <c r="AC956"/>
      <c r="AD956" s="227">
        <f t="shared" si="228"/>
        <v>0.51931174000000002</v>
      </c>
      <c r="AE956" s="227">
        <f t="shared" si="229"/>
        <v>0.24024013529000002</v>
      </c>
      <c r="AF956" s="227">
        <f t="shared" si="230"/>
        <v>0.14806259820000001</v>
      </c>
      <c r="AG956" s="227">
        <f t="shared" si="231"/>
        <v>0.7679024965911001</v>
      </c>
      <c r="AH956" s="227">
        <f t="shared" si="232"/>
        <v>1.4308253490000001E-2</v>
      </c>
      <c r="AI956"/>
      <c r="AJ956">
        <v>97.285139999999998</v>
      </c>
      <c r="AK956" s="155">
        <v>95.250021000000004</v>
      </c>
      <c r="AL956" s="155">
        <v>1.7302553000000001</v>
      </c>
      <c r="AM956" s="155">
        <v>0</v>
      </c>
      <c r="AN956" s="155">
        <v>7.1764440999999998E-2</v>
      </c>
      <c r="AO956" s="155">
        <v>8.5775800999999999E-2</v>
      </c>
      <c r="AP956" s="155">
        <v>0.14732335999999999</v>
      </c>
      <c r="AQ956"/>
      <c r="AR956" s="156">
        <v>9.6284617000000003E-2</v>
      </c>
      <c r="AS956" s="156">
        <v>8.6135730999999993E-2</v>
      </c>
      <c r="AT956" s="156">
        <v>3.3478065999999998E-3</v>
      </c>
      <c r="AU956" s="156">
        <v>6.8010789000000002E-3</v>
      </c>
      <c r="AV956" s="282">
        <f t="shared" si="237"/>
        <v>5.1640126700560003E-6</v>
      </c>
      <c r="AW956" s="282">
        <f t="shared" si="238"/>
        <v>1.2380941723570698E-8</v>
      </c>
      <c r="AX956" s="283">
        <f t="shared" si="239"/>
        <v>0.95253206605999996</v>
      </c>
      <c r="AY956" s="157">
        <v>3.2128085999999998E-6</v>
      </c>
      <c r="AZ956" s="157">
        <v>9.6938190999999992E-9</v>
      </c>
      <c r="BA956" s="157">
        <v>2.6484897999999998E-13</v>
      </c>
      <c r="BB956" s="157">
        <v>0</v>
      </c>
      <c r="BC956" s="157">
        <v>0</v>
      </c>
      <c r="BD956" s="157">
        <v>2.7578103000000001E-9</v>
      </c>
      <c r="BE956" s="157">
        <v>1.9481466000000001E-6</v>
      </c>
      <c r="BF956" s="157">
        <v>5.7492975999999996E-10</v>
      </c>
      <c r="BG956" s="157">
        <v>2.1109235999999999E-9</v>
      </c>
      <c r="BH956" s="157">
        <v>7.9900000000000003E-13</v>
      </c>
      <c r="BI956" s="157">
        <v>6.3124999999999999E-15</v>
      </c>
      <c r="BJ956" s="157">
        <v>1.8888297999999999E-13</v>
      </c>
      <c r="BK956" s="157">
        <v>8.3260756000000006E-15</v>
      </c>
      <c r="BL956" s="157">
        <v>1.8930351000000002E-15</v>
      </c>
      <c r="BM956" s="157">
        <v>2.5856015999999999E-11</v>
      </c>
      <c r="BN956" s="157">
        <v>2.7380373999999999E-10</v>
      </c>
      <c r="BO956" s="157">
        <v>0</v>
      </c>
      <c r="BP956" s="157">
        <v>3.1856059999999999E-5</v>
      </c>
      <c r="BQ956" s="157">
        <v>0.95250020999999996</v>
      </c>
      <c r="BR956" s="157">
        <v>0</v>
      </c>
      <c r="BS956" s="157">
        <v>0</v>
      </c>
      <c r="BT956" s="157">
        <v>0</v>
      </c>
      <c r="BU956"/>
      <c r="BV956" s="155">
        <v>2.6779256000000003E-4</v>
      </c>
      <c r="BW956" s="155">
        <v>1.4759318E-5</v>
      </c>
      <c r="BX956" s="155">
        <v>9.6531928000000007E-5</v>
      </c>
      <c r="BY956" s="155">
        <v>2.0002533E-7</v>
      </c>
      <c r="BZ956" s="155">
        <v>1.9467774999999998E-5</v>
      </c>
      <c r="CA956" s="155">
        <v>4.2394848000000003E-7</v>
      </c>
      <c r="CB956" s="155">
        <v>0</v>
      </c>
      <c r="CC956" s="155">
        <v>6.1473013999999998E-7</v>
      </c>
      <c r="CD956" s="155">
        <v>2.4467145E-7</v>
      </c>
      <c r="CE956" s="155">
        <v>3.8245256999999999E-7</v>
      </c>
      <c r="CF956" s="155">
        <v>0</v>
      </c>
      <c r="CG956" s="155">
        <v>0</v>
      </c>
      <c r="CH956" s="155">
        <v>0</v>
      </c>
      <c r="CI956" s="155">
        <v>1.6935161999999999E-5</v>
      </c>
      <c r="CJ956" s="155">
        <v>1.1823255E-4</v>
      </c>
      <c r="CK956" s="155">
        <v>5.3458938999999999E-15</v>
      </c>
      <c r="CL956" s="155">
        <v>0</v>
      </c>
      <c r="CM956" s="21"/>
      <c r="CN956" s="284">
        <v>0</v>
      </c>
      <c r="CO956" s="284">
        <v>3.4620782000000001</v>
      </c>
      <c r="CP956" s="285">
        <v>1.1588097E-2</v>
      </c>
      <c r="CQ956" s="284">
        <v>1.0191001E-2</v>
      </c>
      <c r="CR956" s="284">
        <v>8.7623024999999998E-11</v>
      </c>
      <c r="CS956" s="284">
        <v>1.0346668E-8</v>
      </c>
      <c r="CT956" s="284">
        <v>8.1046095000000004E-4</v>
      </c>
      <c r="CU956" s="284">
        <v>7.0438048999999997E-3</v>
      </c>
      <c r="CV956" s="284">
        <v>5.3577879999999999E-7</v>
      </c>
      <c r="CW956" s="284">
        <v>1.445908E-4</v>
      </c>
      <c r="CX956"/>
      <c r="CY956" s="173"/>
      <c r="CZ956" s="271" t="s">
        <v>2530</v>
      </c>
      <c r="DA956"/>
      <c r="DB956" s="50"/>
      <c r="DC956" s="54"/>
      <c r="DD956" s="54"/>
      <c r="DE956" s="54"/>
      <c r="DF956" s="54"/>
      <c r="DG956" s="54"/>
      <c r="DH956" s="54"/>
      <c r="DI956" s="54"/>
      <c r="DJ956" s="54"/>
      <c r="DK956" s="54"/>
      <c r="DL956" s="54"/>
    </row>
    <row r="957" spans="1:116" ht="13.8" customHeight="1">
      <c r="A957" t="s">
        <v>900</v>
      </c>
      <c r="B957" s="188" t="s">
        <v>319</v>
      </c>
      <c r="C957" s="151" t="str">
        <f t="shared" si="225"/>
        <v>A.130.05.111</v>
      </c>
      <c r="D957" s="54" t="s">
        <v>1247</v>
      </c>
      <c r="E957" s="150" t="s">
        <v>352</v>
      </c>
      <c r="F957" s="153" t="str">
        <f t="shared" si="226"/>
        <v>Silicone rubber (PDMS)</v>
      </c>
      <c r="G957" s="154">
        <f t="shared" si="227"/>
        <v>7.2800500000000001</v>
      </c>
      <c r="H957"/>
      <c r="I957"/>
      <c r="J957" s="227">
        <f t="shared" si="233"/>
        <v>1.9706025780080001</v>
      </c>
      <c r="K957"/>
      <c r="L957" s="280">
        <f t="shared" si="234"/>
        <v>0.12112789656999999</v>
      </c>
      <c r="M957" s="280">
        <f t="shared" si="235"/>
        <v>0.754574717768</v>
      </c>
      <c r="N957" s="281">
        <f t="shared" si="236"/>
        <v>2.89246367E-3</v>
      </c>
      <c r="O957" s="280">
        <v>1.0920075</v>
      </c>
      <c r="P957" s="219">
        <v>0.34489879000000001</v>
      </c>
      <c r="Q957" s="219">
        <v>9.7384973E-2</v>
      </c>
      <c r="R957" s="219">
        <v>8.8754687999999998E-2</v>
      </c>
      <c r="S957" s="219">
        <v>2.9804527000000001E-2</v>
      </c>
      <c r="T957" s="219">
        <v>5.7510307000000003E-4</v>
      </c>
      <c r="U957" s="219">
        <v>1.9935784999999999E-3</v>
      </c>
      <c r="V957" s="219">
        <v>1.7437542E-2</v>
      </c>
      <c r="W957" s="219">
        <v>4.7627337000000002E-4</v>
      </c>
      <c r="X957" s="219">
        <v>0.29483999999999999</v>
      </c>
      <c r="Y957" s="219">
        <v>2.4161903E-3</v>
      </c>
      <c r="Z957" s="286">
        <v>1.3412768000000001E-5</v>
      </c>
      <c r="AA957" s="219">
        <v>0</v>
      </c>
      <c r="AB957" s="219">
        <v>0</v>
      </c>
      <c r="AC957"/>
      <c r="AD957" s="227">
        <f t="shared" si="228"/>
        <v>1.0920075</v>
      </c>
      <c r="AE957" s="227">
        <f t="shared" si="229"/>
        <v>0.58084920157000008</v>
      </c>
      <c r="AF957" s="227">
        <f t="shared" si="230"/>
        <v>0.45972130499999997</v>
      </c>
      <c r="AG957" s="227">
        <f t="shared" si="231"/>
        <v>0.754574717768</v>
      </c>
      <c r="AH957" s="227">
        <f t="shared" si="232"/>
        <v>2.89246367E-3</v>
      </c>
      <c r="AI957"/>
      <c r="AJ957">
        <v>104.05723999999999</v>
      </c>
      <c r="AK957" s="155">
        <v>103.6031</v>
      </c>
      <c r="AL957" s="155">
        <v>0.30014786999999998</v>
      </c>
      <c r="AM957" s="155">
        <v>0</v>
      </c>
      <c r="AN957" s="155">
        <v>0</v>
      </c>
      <c r="AO957" s="155">
        <v>7.2086079999999997E-2</v>
      </c>
      <c r="AP957" s="155">
        <v>8.1901741E-2</v>
      </c>
      <c r="AQ957"/>
      <c r="AR957" s="156">
        <v>0.24008318000000001</v>
      </c>
      <c r="AS957" s="156">
        <v>0.22505642000000001</v>
      </c>
      <c r="AT957" s="156">
        <v>7.6319088999999996E-3</v>
      </c>
      <c r="AU957" s="156">
        <v>7.3948479999999999E-3</v>
      </c>
      <c r="AV957" s="282">
        <f t="shared" si="237"/>
        <v>1.3492591298420001E-5</v>
      </c>
      <c r="AW957" s="282">
        <f t="shared" si="238"/>
        <v>2.8224515558359004E-8</v>
      </c>
      <c r="AX957" s="283">
        <f t="shared" si="239"/>
        <v>1.035692958529</v>
      </c>
      <c r="AY957" s="157">
        <v>6.7558862999999998E-6</v>
      </c>
      <c r="AZ957" s="157">
        <v>2.0384140000000001E-8</v>
      </c>
      <c r="BA957" s="157">
        <v>5.5692381999999996E-13</v>
      </c>
      <c r="BB957" s="157">
        <v>0</v>
      </c>
      <c r="BC957" s="157">
        <v>0</v>
      </c>
      <c r="BD957" s="157">
        <v>2.3783936E-9</v>
      </c>
      <c r="BE957" s="157">
        <v>6.7311985000000001E-6</v>
      </c>
      <c r="BF957" s="157">
        <v>5.4238975999999999E-10</v>
      </c>
      <c r="BG957" s="157">
        <v>7.2961676000000001E-9</v>
      </c>
      <c r="BH957" s="157">
        <v>0</v>
      </c>
      <c r="BI957" s="157">
        <v>0</v>
      </c>
      <c r="BJ957" s="157">
        <v>1.1358318999999999E-12</v>
      </c>
      <c r="BK957" s="157">
        <v>1.0475785999999999E-13</v>
      </c>
      <c r="BL957" s="157">
        <v>2.0684779000000001E-14</v>
      </c>
      <c r="BM957" s="157">
        <v>1.2517822000000001E-10</v>
      </c>
      <c r="BN957" s="157">
        <v>3.0029265999999998E-9</v>
      </c>
      <c r="BO957" s="157">
        <v>0</v>
      </c>
      <c r="BP957" s="157">
        <v>3.9958529E-5</v>
      </c>
      <c r="BQ957" s="157">
        <v>1.0356529999999999</v>
      </c>
      <c r="BR957" s="157">
        <v>0</v>
      </c>
      <c r="BS957" s="157">
        <v>0</v>
      </c>
      <c r="BT957" s="157">
        <v>0</v>
      </c>
      <c r="BU957"/>
      <c r="BV957" s="155">
        <v>4.7312322999999999E-4</v>
      </c>
      <c r="BW957" s="155">
        <v>5.0301983999999997E-5</v>
      </c>
      <c r="BX957" s="155">
        <v>2.0298711000000001E-4</v>
      </c>
      <c r="BY957" s="155">
        <v>2.0852467E-6</v>
      </c>
      <c r="BZ957" s="155">
        <v>6.8112913999999995E-5</v>
      </c>
      <c r="CA957" s="155">
        <v>0</v>
      </c>
      <c r="CB957" s="155">
        <v>0</v>
      </c>
      <c r="CC957" s="155">
        <v>0</v>
      </c>
      <c r="CD957" s="155">
        <v>8.8731805E-7</v>
      </c>
      <c r="CE957" s="155">
        <v>2.0471912999999998E-6</v>
      </c>
      <c r="CF957" s="155">
        <v>0</v>
      </c>
      <c r="CG957" s="155">
        <v>0</v>
      </c>
      <c r="CH957" s="155">
        <v>0</v>
      </c>
      <c r="CI957" s="155">
        <v>2.0231201E-5</v>
      </c>
      <c r="CJ957" s="155">
        <v>1.2647027000000001E-4</v>
      </c>
      <c r="CK957" s="155">
        <v>6.7056019000000004E-15</v>
      </c>
      <c r="CL957" s="155">
        <v>0</v>
      </c>
      <c r="CM957"/>
      <c r="CN957" s="284">
        <v>0</v>
      </c>
      <c r="CO957" s="284">
        <v>7.2800498999999999</v>
      </c>
      <c r="CP957" s="285">
        <v>0</v>
      </c>
      <c r="CQ957" s="284">
        <v>3.4415885E-2</v>
      </c>
      <c r="CR957" s="284">
        <v>5.3027733000000005E-10</v>
      </c>
      <c r="CS957" s="284">
        <v>6.4221500999999994E-8</v>
      </c>
      <c r="CT957" s="284">
        <v>2.8464476E-3</v>
      </c>
      <c r="CU957" s="284">
        <v>8.7760576000000007E-2</v>
      </c>
      <c r="CV957" s="284">
        <v>0</v>
      </c>
      <c r="CW957" s="284">
        <v>0</v>
      </c>
      <c r="CX957"/>
      <c r="CY957" s="173"/>
      <c r="CZ957" s="271" t="s">
        <v>2531</v>
      </c>
      <c r="DA957"/>
      <c r="DB957" s="50"/>
      <c r="DC957" s="54"/>
      <c r="DD957" s="54"/>
      <c r="DE957" s="54"/>
      <c r="DF957" s="54"/>
      <c r="DG957" s="54"/>
      <c r="DH957" s="54"/>
      <c r="DI957" s="54"/>
      <c r="DJ957" s="54"/>
      <c r="DK957" s="54"/>
      <c r="DL957" s="54"/>
    </row>
    <row r="958" spans="1:116" ht="13.8" customHeight="1">
      <c r="B958" s="188"/>
      <c r="C958" s="151"/>
      <c r="D958" s="51" t="s">
        <v>38</v>
      </c>
      <c r="E958" s="150"/>
      <c r="F958"/>
      <c r="G958"/>
      <c r="H958"/>
      <c r="I958"/>
      <c r="J958"/>
      <c r="K958"/>
      <c r="L958"/>
      <c r="M958"/>
      <c r="N958" s="174"/>
      <c r="O958"/>
      <c r="P958"/>
      <c r="Q958"/>
      <c r="R958"/>
      <c r="S958"/>
      <c r="T958"/>
      <c r="U958"/>
      <c r="V958"/>
      <c r="W958"/>
      <c r="X958"/>
      <c r="Y958"/>
      <c r="Z958" s="53"/>
      <c r="AA958"/>
      <c r="AB958"/>
      <c r="AC958"/>
      <c r="AD958"/>
      <c r="AE958"/>
      <c r="AF958"/>
      <c r="AG958"/>
      <c r="AH958"/>
      <c r="AI958"/>
      <c r="AJ958"/>
      <c r="AK958"/>
      <c r="AL958"/>
      <c r="AM958"/>
      <c r="AN958"/>
      <c r="AO958"/>
      <c r="AP958"/>
      <c r="AQ958"/>
      <c r="AR958"/>
      <c r="AS958"/>
      <c r="AT958"/>
      <c r="AU958"/>
      <c r="AX958" s="19"/>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s="117"/>
      <c r="CQ958"/>
      <c r="CR958"/>
      <c r="CS958"/>
      <c r="CT958"/>
      <c r="CU958"/>
      <c r="CV958"/>
      <c r="CW958"/>
      <c r="CX958"/>
      <c r="CY958" s="175"/>
      <c r="CZ958" s="269"/>
      <c r="DA958"/>
      <c r="DB958" s="50"/>
      <c r="DC958" s="54"/>
      <c r="DD958" s="54"/>
      <c r="DE958" s="54"/>
      <c r="DF958" s="54"/>
      <c r="DG958" s="54"/>
      <c r="DH958" s="54"/>
      <c r="DI958" s="54"/>
      <c r="DJ958" s="54"/>
      <c r="DK958" s="54"/>
      <c r="DL958" s="54"/>
    </row>
    <row r="959" spans="1:116" ht="13.8" customHeight="1">
      <c r="A959" t="s">
        <v>1496</v>
      </c>
      <c r="B959" s="188" t="s">
        <v>319</v>
      </c>
      <c r="C959" s="151" t="str">
        <f t="shared" si="225"/>
        <v>A.130.07.101</v>
      </c>
      <c r="D959" s="54" t="s">
        <v>38</v>
      </c>
      <c r="E959" s="150" t="s">
        <v>352</v>
      </c>
      <c r="F959" s="153" t="str">
        <f t="shared" si="226"/>
        <v>ABS (Acrylonitrile butadiene styrene)</v>
      </c>
      <c r="G959" s="154">
        <f t="shared" si="227"/>
        <v>2.6900000000000004</v>
      </c>
      <c r="H959"/>
      <c r="I959"/>
      <c r="J959" s="227">
        <f t="shared" si="233"/>
        <v>1.3798568451600002</v>
      </c>
      <c r="K959"/>
      <c r="L959" s="280">
        <f t="shared" si="234"/>
        <v>5.3752430900000002E-2</v>
      </c>
      <c r="M959" s="280">
        <f t="shared" si="235"/>
        <v>0.92260441426000006</v>
      </c>
      <c r="N959" s="281">
        <f t="shared" si="236"/>
        <v>0</v>
      </c>
      <c r="O959" s="280">
        <v>0.40350000000000003</v>
      </c>
      <c r="P959" s="219">
        <v>4.1689440000000001E-2</v>
      </c>
      <c r="Q959" s="219">
        <v>1.3810426E-4</v>
      </c>
      <c r="R959" s="219">
        <v>3.8556E-2</v>
      </c>
      <c r="S959" s="219">
        <v>5.4094900000000003E-3</v>
      </c>
      <c r="T959" s="219">
        <v>9.3759500000000005E-4</v>
      </c>
      <c r="U959" s="219">
        <v>8.8493458999999997E-3</v>
      </c>
      <c r="V959" s="219">
        <v>0.10467687000000001</v>
      </c>
      <c r="W959" s="219">
        <v>0</v>
      </c>
      <c r="X959" s="219">
        <v>0.77610000000000001</v>
      </c>
      <c r="Y959" s="219">
        <v>0</v>
      </c>
      <c r="Z959" s="219">
        <v>0</v>
      </c>
      <c r="AA959" s="219">
        <v>0</v>
      </c>
      <c r="AB959" s="219">
        <v>0</v>
      </c>
      <c r="AC959"/>
      <c r="AD959" s="227">
        <f t="shared" si="228"/>
        <v>0.40350000000000003</v>
      </c>
      <c r="AE959" s="227">
        <f t="shared" si="229"/>
        <v>0.20025684516</v>
      </c>
      <c r="AF959" s="227">
        <f t="shared" si="230"/>
        <v>0.14650441425999999</v>
      </c>
      <c r="AG959" s="227">
        <f t="shared" si="231"/>
        <v>0.92260441426000006</v>
      </c>
      <c r="AH959" s="227">
        <f t="shared" si="232"/>
        <v>0</v>
      </c>
      <c r="AI959"/>
      <c r="AJ959">
        <v>97.198499999999996</v>
      </c>
      <c r="AK959" s="155">
        <v>97.198499999999996</v>
      </c>
      <c r="AL959" s="155">
        <v>0</v>
      </c>
      <c r="AM959" s="155">
        <v>0</v>
      </c>
      <c r="AN959" s="155">
        <v>0</v>
      </c>
      <c r="AO959" s="155">
        <v>0</v>
      </c>
      <c r="AP959" s="155">
        <v>0</v>
      </c>
      <c r="AQ959"/>
      <c r="AR959" s="156">
        <v>6.5277583E-2</v>
      </c>
      <c r="AS959" s="156">
        <v>5.5997153000000001E-2</v>
      </c>
      <c r="AT959" s="156">
        <v>2.3404567000000001E-3</v>
      </c>
      <c r="AU959" s="156">
        <v>6.9399728999999999E-3</v>
      </c>
      <c r="AV959" s="282">
        <f t="shared" si="237"/>
        <v>3.3571434590999992E-6</v>
      </c>
      <c r="AW959" s="282">
        <f t="shared" si="238"/>
        <v>8.655535281989999E-9</v>
      </c>
      <c r="AX959" s="283">
        <f t="shared" si="239"/>
        <v>0.97198499999999999</v>
      </c>
      <c r="AY959" s="157">
        <v>2.4963199999999998E-6</v>
      </c>
      <c r="AZ959" s="157">
        <v>7.5319999999999992E-9</v>
      </c>
      <c r="BA959" s="157">
        <v>2.0578499999999999E-13</v>
      </c>
      <c r="BB959" s="157">
        <v>0</v>
      </c>
      <c r="BC959" s="157">
        <v>0</v>
      </c>
      <c r="BD959" s="157">
        <v>1.0331999999999999E-9</v>
      </c>
      <c r="BE959" s="157">
        <v>8.4197209999999996E-7</v>
      </c>
      <c r="BF959" s="157">
        <v>2.3562000000000001E-10</v>
      </c>
      <c r="BG959" s="157">
        <v>8.8191999999999999E-10</v>
      </c>
      <c r="BH959" s="157">
        <v>0</v>
      </c>
      <c r="BI959" s="157">
        <v>0</v>
      </c>
      <c r="BJ959" s="157">
        <v>5.0414894999999999E-12</v>
      </c>
      <c r="BK959" s="157">
        <v>6.2858626999999998E-13</v>
      </c>
      <c r="BL959" s="157">
        <v>1.1942121999999999E-13</v>
      </c>
      <c r="BM959" s="157">
        <v>4.3094409999999998E-10</v>
      </c>
      <c r="BN959" s="157">
        <v>1.7387215000000001E-8</v>
      </c>
      <c r="BO959" s="157">
        <v>0</v>
      </c>
      <c r="BP959" s="157">
        <v>0</v>
      </c>
      <c r="BQ959" s="157">
        <v>0.97198499999999999</v>
      </c>
      <c r="BR959" s="157">
        <v>0</v>
      </c>
      <c r="BS959" s="157">
        <v>0</v>
      </c>
      <c r="BT959" s="157">
        <v>0</v>
      </c>
      <c r="BU959"/>
      <c r="BV959" s="155">
        <v>2.407729E-4</v>
      </c>
      <c r="BW959" s="155">
        <v>6.0802230000000002E-6</v>
      </c>
      <c r="BX959" s="155">
        <v>7.5004337999999993E-5</v>
      </c>
      <c r="BY959" s="155">
        <v>1.2281644E-5</v>
      </c>
      <c r="BZ959" s="155">
        <v>9.8504159000000002E-6</v>
      </c>
      <c r="CA959" s="155">
        <v>0</v>
      </c>
      <c r="CB959" s="155">
        <v>0</v>
      </c>
      <c r="CC959" s="155">
        <v>0</v>
      </c>
      <c r="CD959" s="155">
        <v>1.8013628999999999E-6</v>
      </c>
      <c r="CE959" s="155">
        <v>9.5082082E-6</v>
      </c>
      <c r="CF959" s="155">
        <v>0</v>
      </c>
      <c r="CG959" s="155">
        <v>0</v>
      </c>
      <c r="CH959" s="155">
        <v>0</v>
      </c>
      <c r="CI959" s="155">
        <v>7.7648752000000006E-6</v>
      </c>
      <c r="CJ959" s="155">
        <v>1.1848184E-4</v>
      </c>
      <c r="CK959" s="155">
        <v>0</v>
      </c>
      <c r="CL959" s="155">
        <v>0</v>
      </c>
      <c r="CM959"/>
      <c r="CN959" s="284">
        <v>0</v>
      </c>
      <c r="CO959" s="284">
        <v>2.69</v>
      </c>
      <c r="CP959" s="285">
        <v>0</v>
      </c>
      <c r="CQ959" s="284">
        <v>4.1599999999999996E-3</v>
      </c>
      <c r="CR959" s="284">
        <v>2.361074E-9</v>
      </c>
      <c r="CS959" s="284">
        <v>2.9104840000000002E-7</v>
      </c>
      <c r="CT959" s="284">
        <v>3.8912217999999998E-4</v>
      </c>
      <c r="CU959" s="284">
        <v>0.52537117</v>
      </c>
      <c r="CV959" s="284">
        <v>0</v>
      </c>
      <c r="CW959" s="284">
        <v>0</v>
      </c>
      <c r="CX959"/>
      <c r="CY959" s="173"/>
      <c r="CZ959" s="271" t="s">
        <v>2532</v>
      </c>
      <c r="DA959"/>
      <c r="DB959" s="50"/>
      <c r="DC959" s="54"/>
      <c r="DD959" s="54"/>
      <c r="DE959" s="54"/>
      <c r="DF959" s="54"/>
      <c r="DG959" s="54"/>
      <c r="DH959" s="54"/>
      <c r="DI959" s="54"/>
      <c r="DJ959" s="54"/>
      <c r="DK959" s="54"/>
      <c r="DL959" s="54"/>
    </row>
    <row r="960" spans="1:116" ht="13.8" customHeight="1">
      <c r="A960" t="s">
        <v>901</v>
      </c>
      <c r="B960" s="188" t="s">
        <v>319</v>
      </c>
      <c r="C960" s="151" t="str">
        <f t="shared" si="225"/>
        <v>A.130.07.102</v>
      </c>
      <c r="D960" s="54" t="s">
        <v>38</v>
      </c>
      <c r="E960" s="150" t="s">
        <v>352</v>
      </c>
      <c r="F960" s="153" t="str">
        <f t="shared" si="226"/>
        <v>ABS 30% glass fibre</v>
      </c>
      <c r="G960" s="154">
        <f t="shared" si="227"/>
        <v>2.3540000000000001</v>
      </c>
      <c r="H960"/>
      <c r="I960"/>
      <c r="J960" s="227">
        <f t="shared" si="233"/>
        <v>1.0793147185</v>
      </c>
      <c r="K960"/>
      <c r="L960" s="280">
        <f t="shared" si="234"/>
        <v>4.91947415E-2</v>
      </c>
      <c r="M960" s="280">
        <f t="shared" si="235"/>
        <v>0.67701997700000005</v>
      </c>
      <c r="N960" s="281">
        <f t="shared" si="236"/>
        <v>0</v>
      </c>
      <c r="O960" s="280">
        <v>0.35310000000000002</v>
      </c>
      <c r="P960" s="219">
        <v>4.4559108E-2</v>
      </c>
      <c r="Q960" s="219">
        <v>1.5916085E-2</v>
      </c>
      <c r="R960" s="219">
        <v>3.8005200000000003E-2</v>
      </c>
      <c r="S960" s="219">
        <v>3.7866430000000001E-3</v>
      </c>
      <c r="T960" s="219">
        <v>1.2083165E-3</v>
      </c>
      <c r="U960" s="219">
        <v>6.1945819999999997E-3</v>
      </c>
      <c r="V960" s="219">
        <v>7.3274783999999996E-2</v>
      </c>
      <c r="W960" s="219">
        <v>0</v>
      </c>
      <c r="X960" s="219">
        <v>0.54327000000000003</v>
      </c>
      <c r="Y960" s="219">
        <v>0</v>
      </c>
      <c r="Z960" s="219">
        <v>0</v>
      </c>
      <c r="AA960" s="219">
        <v>0</v>
      </c>
      <c r="AB960" s="219">
        <v>0</v>
      </c>
      <c r="AC960"/>
      <c r="AD960" s="227">
        <f t="shared" si="228"/>
        <v>0.35310000000000002</v>
      </c>
      <c r="AE960" s="227">
        <f t="shared" si="229"/>
        <v>0.18294471849999999</v>
      </c>
      <c r="AF960" s="227">
        <f t="shared" si="230"/>
        <v>0.13374997699999999</v>
      </c>
      <c r="AG960" s="227">
        <f t="shared" si="231"/>
        <v>0.67701997700000005</v>
      </c>
      <c r="AH960" s="227">
        <f t="shared" si="232"/>
        <v>0</v>
      </c>
      <c r="AI960"/>
      <c r="AJ960">
        <v>77.995649999999998</v>
      </c>
      <c r="AK960" s="155">
        <v>77.995649999999998</v>
      </c>
      <c r="AL960" s="155">
        <v>0</v>
      </c>
      <c r="AM960" s="155">
        <v>0</v>
      </c>
      <c r="AN960" s="155">
        <v>0</v>
      </c>
      <c r="AO960" s="155">
        <v>0</v>
      </c>
      <c r="AP960" s="155">
        <v>0</v>
      </c>
      <c r="AQ960"/>
      <c r="AR960" s="156">
        <v>5.6136424999999997E-2</v>
      </c>
      <c r="AS960" s="156">
        <v>4.8593617999999998E-2</v>
      </c>
      <c r="AT960" s="156">
        <v>2.1250661000000001E-3</v>
      </c>
      <c r="AU960" s="156">
        <v>5.4177412999999999E-3</v>
      </c>
      <c r="AV960" s="282">
        <f t="shared" si="237"/>
        <v>2.9132864208700002E-6</v>
      </c>
      <c r="AW960" s="282">
        <f t="shared" si="238"/>
        <v>7.8589722288440002E-9</v>
      </c>
      <c r="AX960" s="283">
        <f t="shared" si="239"/>
        <v>0.75878730000000005</v>
      </c>
      <c r="AY960" s="157">
        <v>2.1845119999999999E-6</v>
      </c>
      <c r="AZ960" s="157">
        <v>6.5912000000000002E-9</v>
      </c>
      <c r="BA960" s="157">
        <v>1.80081E-13</v>
      </c>
      <c r="BB960" s="157">
        <v>0</v>
      </c>
      <c r="BC960" s="157">
        <v>0</v>
      </c>
      <c r="BD960" s="157">
        <v>2.36124E-9</v>
      </c>
      <c r="BE960" s="157">
        <v>7.1394047000000001E-7</v>
      </c>
      <c r="BF960" s="157">
        <v>3.9713399999999999E-10</v>
      </c>
      <c r="BG960" s="157">
        <v>7.5468399999999996E-10</v>
      </c>
      <c r="BH960" s="157">
        <v>1.117215E-10</v>
      </c>
      <c r="BI960" s="157">
        <v>0</v>
      </c>
      <c r="BJ960" s="157">
        <v>3.5290426E-12</v>
      </c>
      <c r="BK960" s="157">
        <v>4.4001039E-13</v>
      </c>
      <c r="BL960" s="157">
        <v>8.3594853999999997E-14</v>
      </c>
      <c r="BM960" s="157">
        <v>3.0166087000000002E-10</v>
      </c>
      <c r="BN960" s="157">
        <v>1.217105E-8</v>
      </c>
      <c r="BO960" s="157">
        <v>0</v>
      </c>
      <c r="BP960" s="157">
        <v>0</v>
      </c>
      <c r="BQ960" s="157">
        <v>0.75878730000000005</v>
      </c>
      <c r="BR960" s="157">
        <v>0</v>
      </c>
      <c r="BS960" s="157">
        <v>0</v>
      </c>
      <c r="BT960" s="157">
        <v>0</v>
      </c>
      <c r="BU960"/>
      <c r="BV960" s="155">
        <v>2.0275128999999999E-4</v>
      </c>
      <c r="BW960" s="155">
        <v>5.7422939000000004E-6</v>
      </c>
      <c r="BX960" s="155">
        <v>6.5635766000000006E-5</v>
      </c>
      <c r="BY960" s="155">
        <v>8.5972656000000004E-6</v>
      </c>
      <c r="BZ960" s="155">
        <v>7.3287179999999999E-6</v>
      </c>
      <c r="CA960" s="155">
        <v>1.0604106999999999E-6</v>
      </c>
      <c r="CB960" s="155">
        <v>2.9013247999999998E-6</v>
      </c>
      <c r="CC960" s="155">
        <v>1.6094753E-6</v>
      </c>
      <c r="CD960" s="155">
        <v>1.2609541E-6</v>
      </c>
      <c r="CE960" s="155">
        <v>6.6557721999999998E-6</v>
      </c>
      <c r="CF960" s="155">
        <v>0</v>
      </c>
      <c r="CG960" s="155">
        <v>0</v>
      </c>
      <c r="CH960" s="155">
        <v>0</v>
      </c>
      <c r="CI960" s="155">
        <v>7.5411808999999996E-6</v>
      </c>
      <c r="CJ960" s="155">
        <v>9.4418132000000004E-5</v>
      </c>
      <c r="CK960" s="155">
        <v>0</v>
      </c>
      <c r="CL960" s="155">
        <v>0</v>
      </c>
      <c r="CM960"/>
      <c r="CN960" s="284">
        <v>0</v>
      </c>
      <c r="CO960" s="284">
        <v>2.3540000000000001</v>
      </c>
      <c r="CP960" s="285">
        <v>3.0321540000000001E-2</v>
      </c>
      <c r="CQ960" s="284">
        <v>4.1720000000000004E-3</v>
      </c>
      <c r="CR960" s="284">
        <v>1.6527518000000001E-9</v>
      </c>
      <c r="CS960" s="284">
        <v>2.0373388E-7</v>
      </c>
      <c r="CT960" s="284">
        <v>2.8538552000000002E-4</v>
      </c>
      <c r="CU960" s="284">
        <v>0.36775982000000002</v>
      </c>
      <c r="CV960" s="284">
        <v>7.4963961000000003E-5</v>
      </c>
      <c r="CW960" s="284">
        <v>3.7291860000000001E-4</v>
      </c>
      <c r="CX960"/>
      <c r="CY960" s="173"/>
      <c r="CZ960" s="271" t="s">
        <v>2532</v>
      </c>
      <c r="DA960"/>
      <c r="DB960" s="50"/>
      <c r="DC960" s="54"/>
      <c r="DD960" s="54"/>
      <c r="DE960" s="54"/>
      <c r="DF960" s="54"/>
      <c r="DG960" s="54"/>
      <c r="DH960" s="54"/>
      <c r="DI960" s="54"/>
      <c r="DJ960" s="54"/>
      <c r="DK960" s="54"/>
      <c r="DL960" s="54"/>
    </row>
    <row r="961" spans="1:116" ht="13.8" customHeight="1">
      <c r="A961" t="s">
        <v>902</v>
      </c>
      <c r="B961" s="188" t="s">
        <v>319</v>
      </c>
      <c r="C961" s="151" t="str">
        <f t="shared" si="225"/>
        <v>A.130.07.103</v>
      </c>
      <c r="D961" s="54" t="s">
        <v>38</v>
      </c>
      <c r="E961" s="150" t="s">
        <v>352</v>
      </c>
      <c r="F961" s="153" t="str">
        <f t="shared" si="226"/>
        <v>Ionomer</v>
      </c>
      <c r="G961" s="154">
        <f t="shared" si="227"/>
        <v>11.581897333333334</v>
      </c>
      <c r="H961"/>
      <c r="I961"/>
      <c r="J961" s="227">
        <f t="shared" si="233"/>
        <v>3.4459858620350001</v>
      </c>
      <c r="K961"/>
      <c r="L961" s="280">
        <f t="shared" si="234"/>
        <v>0.1927034718</v>
      </c>
      <c r="M961" s="280">
        <f t="shared" si="235"/>
        <v>1.5113961434950001</v>
      </c>
      <c r="N961" s="281">
        <f t="shared" si="236"/>
        <v>4.6016467399999997E-3</v>
      </c>
      <c r="O961" s="280">
        <v>1.7372846</v>
      </c>
      <c r="P961" s="219">
        <v>0.54870262000000003</v>
      </c>
      <c r="Q961" s="219">
        <v>0.15493064000000001</v>
      </c>
      <c r="R961" s="219">
        <v>0.14120063999999999</v>
      </c>
      <c r="S961" s="219">
        <v>4.7416292999999998E-2</v>
      </c>
      <c r="T961" s="219">
        <v>9.149367E-4</v>
      </c>
      <c r="U961" s="219">
        <v>3.1716021E-3</v>
      </c>
      <c r="V961" s="219">
        <v>2.7741544999999999E-2</v>
      </c>
      <c r="W961" s="219">
        <v>7.5770763999999998E-4</v>
      </c>
      <c r="X961" s="219">
        <v>0.78</v>
      </c>
      <c r="Y961" s="219">
        <v>3.8439390999999998E-3</v>
      </c>
      <c r="Z961" s="286">
        <v>2.1338494999999999E-5</v>
      </c>
      <c r="AA961" s="219">
        <v>0</v>
      </c>
      <c r="AB961" s="219">
        <v>0</v>
      </c>
      <c r="AC961"/>
      <c r="AD961" s="227">
        <f t="shared" si="228"/>
        <v>1.7372846</v>
      </c>
      <c r="AE961" s="227">
        <f t="shared" si="229"/>
        <v>0.92407827679999999</v>
      </c>
      <c r="AF961" s="227">
        <f t="shared" si="230"/>
        <v>0.73137480500000007</v>
      </c>
      <c r="AG961" s="227">
        <f t="shared" si="231"/>
        <v>1.5113961434950001</v>
      </c>
      <c r="AH961" s="227">
        <f t="shared" si="232"/>
        <v>4.6016467399999997E-3</v>
      </c>
      <c r="AI961"/>
      <c r="AJ961">
        <v>183.80314999999999</v>
      </c>
      <c r="AK961" s="155">
        <v>183.08067</v>
      </c>
      <c r="AL961" s="155">
        <v>0.47750797</v>
      </c>
      <c r="AM961" s="155">
        <v>0</v>
      </c>
      <c r="AN961" s="155">
        <v>0</v>
      </c>
      <c r="AO961" s="155">
        <v>0.1146824</v>
      </c>
      <c r="AP961" s="155">
        <v>0.13029821999999999</v>
      </c>
      <c r="AQ961"/>
      <c r="AR961" s="156">
        <v>0.38325125999999998</v>
      </c>
      <c r="AS961" s="156">
        <v>0.35804430999999998</v>
      </c>
      <c r="AT961" s="156">
        <v>1.2141673E-2</v>
      </c>
      <c r="AU961" s="156">
        <v>1.3065273000000001E-2</v>
      </c>
      <c r="AV961" s="282">
        <f t="shared" si="237"/>
        <v>2.1465486338470003E-5</v>
      </c>
      <c r="AW961" s="282">
        <f t="shared" si="238"/>
        <v>4.4902637388414001E-8</v>
      </c>
      <c r="AX961" s="283">
        <f t="shared" si="239"/>
        <v>1.829870270387</v>
      </c>
      <c r="AY961" s="157">
        <v>1.0748001000000001E-5</v>
      </c>
      <c r="AZ961" s="157">
        <v>3.2429313000000003E-8</v>
      </c>
      <c r="BA961" s="157">
        <v>8.8601516999999999E-13</v>
      </c>
      <c r="BB961" s="157">
        <v>0</v>
      </c>
      <c r="BC961" s="157">
        <v>0</v>
      </c>
      <c r="BD961" s="157">
        <v>3.7838080000000002E-9</v>
      </c>
      <c r="BE961" s="157">
        <v>1.0708725E-5</v>
      </c>
      <c r="BF961" s="157">
        <v>8.6289279999999997E-10</v>
      </c>
      <c r="BG961" s="157">
        <v>1.1607539000000001E-8</v>
      </c>
      <c r="BH961" s="157">
        <v>0</v>
      </c>
      <c r="BI961" s="157">
        <v>0</v>
      </c>
      <c r="BJ961" s="157">
        <v>1.8070054E-12</v>
      </c>
      <c r="BK961" s="157">
        <v>1.6666024E-13</v>
      </c>
      <c r="BL961" s="157">
        <v>3.2907603999999998E-14</v>
      </c>
      <c r="BM961" s="157">
        <v>1.9914717000000001E-10</v>
      </c>
      <c r="BN961" s="157">
        <v>4.7773833000000001E-9</v>
      </c>
      <c r="BO961" s="157">
        <v>0</v>
      </c>
      <c r="BP961" s="157">
        <v>6.3570387000000002E-5</v>
      </c>
      <c r="BQ961" s="157">
        <v>1.8298067</v>
      </c>
      <c r="BR961" s="157">
        <v>0</v>
      </c>
      <c r="BS961" s="157">
        <v>0</v>
      </c>
      <c r="BT961" s="157">
        <v>0</v>
      </c>
      <c r="BU961"/>
      <c r="BV961" s="155">
        <v>7.7473760000000005E-4</v>
      </c>
      <c r="BW961" s="155">
        <v>8.0025883000000003E-5</v>
      </c>
      <c r="BX961" s="155">
        <v>3.2293403999999998E-4</v>
      </c>
      <c r="BY961" s="155">
        <v>3.317438E-6</v>
      </c>
      <c r="BZ961" s="155">
        <v>1.0836145000000001E-4</v>
      </c>
      <c r="CA961" s="155">
        <v>0</v>
      </c>
      <c r="CB961" s="155">
        <v>0</v>
      </c>
      <c r="CC961" s="155">
        <v>0</v>
      </c>
      <c r="CD961" s="155">
        <v>1.4116424E-6</v>
      </c>
      <c r="CE961" s="155">
        <v>3.2568952000000001E-6</v>
      </c>
      <c r="CF961" s="155">
        <v>0</v>
      </c>
      <c r="CG961" s="155">
        <v>0</v>
      </c>
      <c r="CH961" s="155">
        <v>0</v>
      </c>
      <c r="CI961" s="155">
        <v>3.2186001999999999E-5</v>
      </c>
      <c r="CJ961" s="155">
        <v>2.2324425E-4</v>
      </c>
      <c r="CK961" s="155">
        <v>1.0668003E-14</v>
      </c>
      <c r="CL961" s="155">
        <v>0</v>
      </c>
      <c r="CM961"/>
      <c r="CN961" s="284">
        <v>0</v>
      </c>
      <c r="CO961" s="284">
        <v>11.581898000000001</v>
      </c>
      <c r="CP961" s="285">
        <v>0</v>
      </c>
      <c r="CQ961" s="284">
        <v>5.4752544E-2</v>
      </c>
      <c r="CR961" s="284">
        <v>8.4362302999999998E-10</v>
      </c>
      <c r="CS961" s="284">
        <v>1.0217057E-7</v>
      </c>
      <c r="CT961" s="284">
        <v>4.5284393999999997E-3</v>
      </c>
      <c r="CU961" s="284">
        <v>0.1396191</v>
      </c>
      <c r="CV961" s="284">
        <v>0</v>
      </c>
      <c r="CW961" s="284">
        <v>0</v>
      </c>
      <c r="CX961"/>
      <c r="CY961" s="173"/>
      <c r="CZ961" s="271" t="s">
        <v>2533</v>
      </c>
      <c r="DA961"/>
      <c r="DB961" s="50"/>
      <c r="DC961" s="54"/>
      <c r="DD961" s="54"/>
      <c r="DE961" s="54"/>
      <c r="DF961" s="54"/>
      <c r="DG961" s="54"/>
      <c r="DH961" s="54"/>
      <c r="DI961" s="54"/>
      <c r="DJ961" s="54"/>
      <c r="DK961" s="54"/>
      <c r="DL961" s="54"/>
    </row>
    <row r="962" spans="1:116" ht="13.8" customHeight="1">
      <c r="A962" t="s">
        <v>1766</v>
      </c>
      <c r="B962" s="188" t="s">
        <v>319</v>
      </c>
      <c r="C962" s="151" t="str">
        <f t="shared" si="225"/>
        <v>A.130.07.104</v>
      </c>
      <c r="D962" s="54" t="s">
        <v>38</v>
      </c>
      <c r="E962" s="150" t="s">
        <v>352</v>
      </c>
      <c r="F962" s="153" t="str">
        <f t="shared" si="226"/>
        <v>PA 6 (Nylon 6  Polyamide 6)</v>
      </c>
      <c r="G962" s="154">
        <f t="shared" si="227"/>
        <v>4.5200000000000005</v>
      </c>
      <c r="H962"/>
      <c r="I962"/>
      <c r="J962" s="227">
        <f t="shared" si="233"/>
        <v>1.4471235200349999</v>
      </c>
      <c r="K962"/>
      <c r="L962" s="280">
        <f t="shared" si="234"/>
        <v>3.933222586E-2</v>
      </c>
      <c r="M962" s="280">
        <f t="shared" si="235"/>
        <v>0.72979129417499999</v>
      </c>
      <c r="N962" s="281">
        <f t="shared" si="236"/>
        <v>0</v>
      </c>
      <c r="O962" s="280">
        <v>0.67800000000000005</v>
      </c>
      <c r="P962" s="219">
        <v>2.7759555000000002E-2</v>
      </c>
      <c r="Q962" s="286">
        <v>6.4405174999999996E-5</v>
      </c>
      <c r="R962" s="219">
        <v>2.7050399999999999E-2</v>
      </c>
      <c r="S962" s="219">
        <v>4.4194209999999998E-3</v>
      </c>
      <c r="T962" s="219">
        <v>7.5757676000000004E-4</v>
      </c>
      <c r="U962" s="219">
        <v>7.1048281000000001E-3</v>
      </c>
      <c r="V962" s="219">
        <v>8.9667334000000001E-2</v>
      </c>
      <c r="W962" s="219">
        <v>0</v>
      </c>
      <c r="X962" s="219">
        <v>0.61229999999999996</v>
      </c>
      <c r="Y962" s="219">
        <v>0</v>
      </c>
      <c r="Z962" s="219">
        <v>0</v>
      </c>
      <c r="AA962" s="219">
        <v>0</v>
      </c>
      <c r="AB962" s="219">
        <v>0</v>
      </c>
      <c r="AC962"/>
      <c r="AD962" s="227">
        <f t="shared" si="228"/>
        <v>0.67800000000000005</v>
      </c>
      <c r="AE962" s="227">
        <f t="shared" si="229"/>
        <v>0.156823520035</v>
      </c>
      <c r="AF962" s="227">
        <f t="shared" si="230"/>
        <v>0.11749129417500001</v>
      </c>
      <c r="AG962" s="227">
        <f t="shared" si="231"/>
        <v>0.72979129417499999</v>
      </c>
      <c r="AH962" s="227">
        <f t="shared" si="232"/>
        <v>0</v>
      </c>
      <c r="AI962"/>
      <c r="AJ962">
        <v>101.527</v>
      </c>
      <c r="AK962" s="155">
        <v>96.983999999999995</v>
      </c>
      <c r="AL962" s="155">
        <v>0</v>
      </c>
      <c r="AM962" s="155">
        <v>0</v>
      </c>
      <c r="AN962" s="155">
        <v>4.5430000000000001</v>
      </c>
      <c r="AO962" s="155">
        <v>0</v>
      </c>
      <c r="AP962" s="155">
        <v>0</v>
      </c>
      <c r="AQ962"/>
      <c r="AR962" s="156">
        <v>9.0347198000000004E-2</v>
      </c>
      <c r="AS962" s="156">
        <v>7.9795508000000001E-2</v>
      </c>
      <c r="AT962" s="156">
        <v>3.6270324999999998E-3</v>
      </c>
      <c r="AU962" s="156">
        <v>6.9246576000000001E-3</v>
      </c>
      <c r="AV962" s="282">
        <f t="shared" si="237"/>
        <v>4.7839033698000005E-6</v>
      </c>
      <c r="AW962" s="282">
        <f t="shared" si="238"/>
        <v>1.3413581683849999E-8</v>
      </c>
      <c r="AX962" s="283">
        <f t="shared" si="239"/>
        <v>0.96984000000000004</v>
      </c>
      <c r="AY962" s="157">
        <v>4.1945600000000002E-6</v>
      </c>
      <c r="AZ962" s="157">
        <v>1.2655999999999999E-8</v>
      </c>
      <c r="BA962" s="157">
        <v>3.4578000000000002E-13</v>
      </c>
      <c r="BB962" s="157">
        <v>0</v>
      </c>
      <c r="BC962" s="157">
        <v>0</v>
      </c>
      <c r="BD962" s="157">
        <v>7.2487999999999998E-10</v>
      </c>
      <c r="BE962" s="157">
        <v>5.7346209000000001E-7</v>
      </c>
      <c r="BF962" s="157">
        <v>1.65308E-10</v>
      </c>
      <c r="BG962" s="157">
        <v>5.8724000000000003E-10</v>
      </c>
      <c r="BH962" s="157">
        <v>0</v>
      </c>
      <c r="BI962" s="157">
        <v>0</v>
      </c>
      <c r="BJ962" s="157">
        <v>4.0476373999999996E-12</v>
      </c>
      <c r="BK962" s="157">
        <v>5.3843823E-13</v>
      </c>
      <c r="BL962" s="157">
        <v>1.0182822E-13</v>
      </c>
      <c r="BM962" s="157">
        <v>3.5982979999999997E-10</v>
      </c>
      <c r="BN962" s="157">
        <v>1.479657E-8</v>
      </c>
      <c r="BO962" s="157">
        <v>0</v>
      </c>
      <c r="BP962" s="157">
        <v>0</v>
      </c>
      <c r="BQ962" s="157">
        <v>0.96984000000000004</v>
      </c>
      <c r="BR962" s="157">
        <v>0</v>
      </c>
      <c r="BS962" s="157">
        <v>0</v>
      </c>
      <c r="BT962" s="157">
        <v>0</v>
      </c>
      <c r="BU962"/>
      <c r="BV962" s="155">
        <v>2.7891294999999997E-4</v>
      </c>
      <c r="BW962" s="155">
        <v>4.0486100000000004E-6</v>
      </c>
      <c r="BX962" s="155">
        <v>1.2602959E-4</v>
      </c>
      <c r="BY962" s="155">
        <v>1.0517649E-5</v>
      </c>
      <c r="BZ962" s="155">
        <v>7.2907153000000004E-6</v>
      </c>
      <c r="CA962" s="155">
        <v>0</v>
      </c>
      <c r="CB962" s="155">
        <v>0</v>
      </c>
      <c r="CC962" s="155">
        <v>0</v>
      </c>
      <c r="CD962" s="155">
        <v>1.4124241999999999E-6</v>
      </c>
      <c r="CE962" s="155">
        <v>6.3768396000000002E-6</v>
      </c>
      <c r="CF962" s="155">
        <v>0</v>
      </c>
      <c r="CG962" s="155">
        <v>0</v>
      </c>
      <c r="CH962" s="155">
        <v>0</v>
      </c>
      <c r="CI962" s="155">
        <v>5.4336389E-6</v>
      </c>
      <c r="CJ962" s="155">
        <v>1.1780348E-4</v>
      </c>
      <c r="CK962" s="155">
        <v>0</v>
      </c>
      <c r="CL962" s="155">
        <v>0</v>
      </c>
      <c r="CM962"/>
      <c r="CN962" s="284">
        <v>0</v>
      </c>
      <c r="CO962" s="284">
        <v>4.5199999999999996</v>
      </c>
      <c r="CP962" s="285">
        <v>0</v>
      </c>
      <c r="CQ962" s="284">
        <v>2.7699999999999999E-3</v>
      </c>
      <c r="CR962" s="284">
        <v>1.9002577999999999E-9</v>
      </c>
      <c r="CS962" s="284">
        <v>2.34905E-7</v>
      </c>
      <c r="CT962" s="284">
        <v>2.7948775000000001E-4</v>
      </c>
      <c r="CU962" s="284">
        <v>0.44982676999999999</v>
      </c>
      <c r="CV962" s="284">
        <v>0</v>
      </c>
      <c r="CW962" s="284">
        <v>0</v>
      </c>
      <c r="CX962"/>
      <c r="CY962" s="173"/>
      <c r="CZ962" s="271" t="s">
        <v>2534</v>
      </c>
      <c r="DA962"/>
      <c r="DB962" s="247"/>
      <c r="DC962" s="54"/>
      <c r="DD962" s="54"/>
      <c r="DE962" s="54"/>
      <c r="DF962" s="54"/>
      <c r="DG962" s="54"/>
      <c r="DH962" s="54"/>
      <c r="DI962" s="54"/>
      <c r="DJ962" s="54"/>
      <c r="DK962" s="54"/>
      <c r="DL962" s="54"/>
    </row>
    <row r="963" spans="1:116" ht="13.8" customHeight="1">
      <c r="A963" t="s">
        <v>1360</v>
      </c>
      <c r="B963" s="188" t="s">
        <v>319</v>
      </c>
      <c r="C963" s="151" t="str">
        <f t="shared" si="225"/>
        <v>A.130.07.105</v>
      </c>
      <c r="D963" s="54" t="s">
        <v>38</v>
      </c>
      <c r="E963" s="150" t="s">
        <v>352</v>
      </c>
      <c r="F963" s="153" t="str">
        <f t="shared" si="226"/>
        <v>PA 6 30% glass fibre</v>
      </c>
      <c r="G963" s="154">
        <f t="shared" si="227"/>
        <v>3.6350000000000002</v>
      </c>
      <c r="H963"/>
      <c r="I963"/>
      <c r="J963" s="227">
        <f t="shared" si="233"/>
        <v>1.1264013930000001</v>
      </c>
      <c r="K963"/>
      <c r="L963" s="280">
        <f t="shared" si="234"/>
        <v>3.9100598E-2</v>
      </c>
      <c r="M963" s="280">
        <f t="shared" si="235"/>
        <v>0.54205079499999997</v>
      </c>
      <c r="N963" s="281">
        <f t="shared" si="236"/>
        <v>0</v>
      </c>
      <c r="O963" s="280">
        <v>0.54525000000000001</v>
      </c>
      <c r="P963" s="219">
        <v>3.4808187999999997E-2</v>
      </c>
      <c r="Q963" s="219">
        <v>1.5864495999999999E-2</v>
      </c>
      <c r="R963" s="219">
        <v>2.995128E-2</v>
      </c>
      <c r="S963" s="219">
        <v>3.0935947000000001E-3</v>
      </c>
      <c r="T963" s="219">
        <v>1.0823037E-3</v>
      </c>
      <c r="U963" s="219">
        <v>4.9734196E-3</v>
      </c>
      <c r="V963" s="219">
        <v>6.2768111000000001E-2</v>
      </c>
      <c r="W963" s="219">
        <v>0</v>
      </c>
      <c r="X963" s="219">
        <v>0.42860999999999999</v>
      </c>
      <c r="Y963" s="219">
        <v>0</v>
      </c>
      <c r="Z963" s="219">
        <v>0</v>
      </c>
      <c r="AA963" s="219">
        <v>0</v>
      </c>
      <c r="AB963" s="219">
        <v>0</v>
      </c>
      <c r="AC963"/>
      <c r="AD963" s="227">
        <f t="shared" si="228"/>
        <v>0.54525000000000001</v>
      </c>
      <c r="AE963" s="227">
        <f t="shared" si="229"/>
        <v>0.15254139299999997</v>
      </c>
      <c r="AF963" s="227">
        <f t="shared" si="230"/>
        <v>0.113440795</v>
      </c>
      <c r="AG963" s="227">
        <f t="shared" si="231"/>
        <v>0.54205079499999997</v>
      </c>
      <c r="AH963" s="227">
        <f t="shared" si="232"/>
        <v>0</v>
      </c>
      <c r="AI963"/>
      <c r="AJ963">
        <v>81.025599999999997</v>
      </c>
      <c r="AK963" s="155">
        <v>77.845500000000001</v>
      </c>
      <c r="AL963" s="155">
        <v>0</v>
      </c>
      <c r="AM963" s="155">
        <v>0</v>
      </c>
      <c r="AN963" s="155">
        <v>3.1800999999999999</v>
      </c>
      <c r="AO963" s="155">
        <v>0</v>
      </c>
      <c r="AP963" s="155">
        <v>0</v>
      </c>
      <c r="AQ963"/>
      <c r="AR963" s="156">
        <v>7.3685156000000002E-2</v>
      </c>
      <c r="AS963" s="156">
        <v>6.5252465999999995E-2</v>
      </c>
      <c r="AT963" s="156">
        <v>3.0256691E-3</v>
      </c>
      <c r="AU963" s="156">
        <v>5.4070206000000004E-3</v>
      </c>
      <c r="AV963" s="282">
        <f t="shared" si="237"/>
        <v>3.9120183558599999E-6</v>
      </c>
      <c r="AW963" s="282">
        <f t="shared" si="238"/>
        <v>1.1189604710114001E-8</v>
      </c>
      <c r="AX963" s="283">
        <f t="shared" si="239"/>
        <v>0.75728580000000001</v>
      </c>
      <c r="AY963" s="157">
        <v>3.3732799999999998E-6</v>
      </c>
      <c r="AZ963" s="157">
        <v>1.0178E-8</v>
      </c>
      <c r="BA963" s="157">
        <v>2.7807749999999998E-13</v>
      </c>
      <c r="BB963" s="157">
        <v>0</v>
      </c>
      <c r="BC963" s="157">
        <v>0</v>
      </c>
      <c r="BD963" s="157">
        <v>2.1454160000000002E-9</v>
      </c>
      <c r="BE963" s="157">
        <v>5.2598345999999995E-7</v>
      </c>
      <c r="BF963" s="157">
        <v>3.4791560000000002E-10</v>
      </c>
      <c r="BG963" s="157">
        <v>5.4840799999999995E-10</v>
      </c>
      <c r="BH963" s="157">
        <v>1.117215E-10</v>
      </c>
      <c r="BI963" s="157">
        <v>0</v>
      </c>
      <c r="BJ963" s="157">
        <v>2.8333461E-12</v>
      </c>
      <c r="BK963" s="157">
        <v>3.7690675999999998E-13</v>
      </c>
      <c r="BL963" s="157">
        <v>7.1279753999999994E-14</v>
      </c>
      <c r="BM963" s="157">
        <v>2.5188086000000002E-10</v>
      </c>
      <c r="BN963" s="157">
        <v>1.0357599E-8</v>
      </c>
      <c r="BO963" s="157">
        <v>0</v>
      </c>
      <c r="BP963" s="157">
        <v>0</v>
      </c>
      <c r="BQ963" s="157">
        <v>0.75728580000000001</v>
      </c>
      <c r="BR963" s="157">
        <v>0</v>
      </c>
      <c r="BS963" s="157">
        <v>0</v>
      </c>
      <c r="BT963" s="157">
        <v>0</v>
      </c>
      <c r="BU963"/>
      <c r="BV963" s="155">
        <v>2.2944932999999999E-4</v>
      </c>
      <c r="BW963" s="155">
        <v>4.3201648999999999E-6</v>
      </c>
      <c r="BX963" s="155">
        <v>1.0135344999999999E-4</v>
      </c>
      <c r="BY963" s="155">
        <v>7.3624684999999999E-6</v>
      </c>
      <c r="BZ963" s="155">
        <v>5.5369275999999996E-6</v>
      </c>
      <c r="CA963" s="155">
        <v>1.0604106999999999E-6</v>
      </c>
      <c r="CB963" s="155">
        <v>2.9013247999999998E-6</v>
      </c>
      <c r="CC963" s="155">
        <v>1.6094753E-6</v>
      </c>
      <c r="CD963" s="155">
        <v>9.8869690999999997E-7</v>
      </c>
      <c r="CE963" s="155">
        <v>4.4638141000000003E-6</v>
      </c>
      <c r="CF963" s="155">
        <v>0</v>
      </c>
      <c r="CG963" s="155">
        <v>0</v>
      </c>
      <c r="CH963" s="155">
        <v>0</v>
      </c>
      <c r="CI963" s="155">
        <v>5.9093155000000002E-6</v>
      </c>
      <c r="CJ963" s="155">
        <v>9.3943283999999995E-5</v>
      </c>
      <c r="CK963" s="155">
        <v>0</v>
      </c>
      <c r="CL963" s="155">
        <v>0</v>
      </c>
      <c r="CM963"/>
      <c r="CN963" s="284">
        <v>0</v>
      </c>
      <c r="CO963" s="284">
        <v>3.6349999999999998</v>
      </c>
      <c r="CP963" s="285">
        <v>3.0321540000000001E-2</v>
      </c>
      <c r="CQ963" s="284">
        <v>3.199E-3</v>
      </c>
      <c r="CR963" s="284">
        <v>1.3301805E-9</v>
      </c>
      <c r="CS963" s="284">
        <v>1.6443349999999999E-7</v>
      </c>
      <c r="CT963" s="284">
        <v>2.0864142E-4</v>
      </c>
      <c r="CU963" s="284">
        <v>0.31487873999999999</v>
      </c>
      <c r="CV963" s="284">
        <v>7.4963961000000003E-5</v>
      </c>
      <c r="CW963" s="284">
        <v>3.7291860000000001E-4</v>
      </c>
      <c r="CX963"/>
      <c r="CY963" s="173"/>
      <c r="CZ963" s="271" t="s">
        <v>2534</v>
      </c>
      <c r="DA963"/>
      <c r="DB963" s="247"/>
      <c r="DC963" s="54"/>
      <c r="DD963" s="54"/>
      <c r="DE963" s="54"/>
      <c r="DF963" s="54"/>
      <c r="DG963" s="54"/>
      <c r="DH963" s="54"/>
      <c r="DI963" s="54"/>
      <c r="DJ963" s="54"/>
      <c r="DK963" s="54"/>
      <c r="DL963" s="54"/>
    </row>
    <row r="964" spans="1:116" ht="13.8" customHeight="1">
      <c r="A964" t="s">
        <v>1767</v>
      </c>
      <c r="B964" s="188" t="s">
        <v>319</v>
      </c>
      <c r="C964" s="151" t="str">
        <f t="shared" si="225"/>
        <v>A.130.07.106</v>
      </c>
      <c r="D964" s="54" t="s">
        <v>38</v>
      </c>
      <c r="E964" s="150" t="s">
        <v>352</v>
      </c>
      <c r="F964" s="153" t="str">
        <f t="shared" si="226"/>
        <v>PA 66 (Nylon 66  Polyamide 6-6)</v>
      </c>
      <c r="G964" s="154">
        <f t="shared" si="227"/>
        <v>6.4</v>
      </c>
      <c r="H964"/>
      <c r="I964"/>
      <c r="J964" s="227">
        <f t="shared" si="233"/>
        <v>1.8265801666999999</v>
      </c>
      <c r="K964"/>
      <c r="L964" s="280">
        <f t="shared" si="234"/>
        <v>8.05332307E-2</v>
      </c>
      <c r="M964" s="280">
        <f t="shared" si="235"/>
        <v>0.78604693599999997</v>
      </c>
      <c r="N964" s="281">
        <f t="shared" si="236"/>
        <v>0</v>
      </c>
      <c r="O964" s="280">
        <v>0.96</v>
      </c>
      <c r="P964" s="219">
        <v>0.12927735000000001</v>
      </c>
      <c r="Q964" s="219">
        <v>1.9908531E-2</v>
      </c>
      <c r="R964" s="219">
        <v>1.0342799999999999E-2</v>
      </c>
      <c r="S964" s="219">
        <v>5.9468300000000002E-2</v>
      </c>
      <c r="T964" s="219">
        <v>4.3129369999999999E-4</v>
      </c>
      <c r="U964" s="219">
        <v>1.0290837000000001E-2</v>
      </c>
      <c r="V964" s="219">
        <v>2.4561054999999998E-2</v>
      </c>
      <c r="W964" s="219">
        <v>0</v>
      </c>
      <c r="X964" s="219">
        <v>0.61229999999999996</v>
      </c>
      <c r="Y964" s="219">
        <v>0</v>
      </c>
      <c r="Z964" s="219">
        <v>0</v>
      </c>
      <c r="AA964" s="219">
        <v>0</v>
      </c>
      <c r="AB964" s="219">
        <v>0</v>
      </c>
      <c r="AC964"/>
      <c r="AD964" s="227">
        <f t="shared" si="228"/>
        <v>0.96</v>
      </c>
      <c r="AE964" s="227">
        <f t="shared" si="229"/>
        <v>0.25428016669999998</v>
      </c>
      <c r="AF964" s="227">
        <f t="shared" si="230"/>
        <v>0.17374693600000002</v>
      </c>
      <c r="AG964" s="227">
        <f t="shared" si="231"/>
        <v>0.78604693599999997</v>
      </c>
      <c r="AH964" s="227">
        <f t="shared" si="232"/>
        <v>0</v>
      </c>
      <c r="AI964"/>
      <c r="AJ964">
        <v>146.91380000000001</v>
      </c>
      <c r="AK964" s="155">
        <v>145.84</v>
      </c>
      <c r="AL964" s="155">
        <v>0</v>
      </c>
      <c r="AM964" s="155">
        <v>0</v>
      </c>
      <c r="AN964" s="155">
        <v>1.0738000000000001</v>
      </c>
      <c r="AO964" s="155">
        <v>0</v>
      </c>
      <c r="AP964" s="155">
        <v>0</v>
      </c>
      <c r="AQ964"/>
      <c r="AR964" s="156">
        <v>0.16991145999999999</v>
      </c>
      <c r="AS964" s="156">
        <v>0.15389127</v>
      </c>
      <c r="AT964" s="156">
        <v>5.6072133000000003E-3</v>
      </c>
      <c r="AU964" s="156">
        <v>1.0412975999999999E-2</v>
      </c>
      <c r="AV964" s="282">
        <f t="shared" si="237"/>
        <v>9.2260954104E-6</v>
      </c>
      <c r="AW964" s="282">
        <f t="shared" si="238"/>
        <v>2.0736735486400002E-8</v>
      </c>
      <c r="AX964" s="283">
        <f t="shared" si="239"/>
        <v>1.4583999999999999</v>
      </c>
      <c r="AY964" s="157">
        <v>5.9391999999999998E-6</v>
      </c>
      <c r="AZ964" s="157">
        <v>1.7920000000000001E-8</v>
      </c>
      <c r="BA964" s="157">
        <v>4.8959999999999995E-13</v>
      </c>
      <c r="BB964" s="157">
        <v>0</v>
      </c>
      <c r="BC964" s="157">
        <v>0</v>
      </c>
      <c r="BD964" s="157">
        <v>3.3E-10</v>
      </c>
      <c r="BE964" s="157">
        <v>3.280607E-6</v>
      </c>
      <c r="BF964" s="157">
        <v>7.5400000000000006E-11</v>
      </c>
      <c r="BG964" s="157">
        <v>2.7348000000000001E-9</v>
      </c>
      <c r="BH964" s="157">
        <v>0</v>
      </c>
      <c r="BI964" s="157">
        <v>0</v>
      </c>
      <c r="BJ964" s="157">
        <v>5.8624809999999996E-12</v>
      </c>
      <c r="BK964" s="157">
        <v>1.4771427000000001E-13</v>
      </c>
      <c r="BL964" s="157">
        <v>3.5691130000000002E-14</v>
      </c>
      <c r="BM964" s="157">
        <v>1.9470040000000001E-10</v>
      </c>
      <c r="BN964" s="157">
        <v>5.7637099999999997E-9</v>
      </c>
      <c r="BO964" s="157">
        <v>0</v>
      </c>
      <c r="BP964" s="157">
        <v>0</v>
      </c>
      <c r="BQ964" s="157">
        <v>1.4583999999999999</v>
      </c>
      <c r="BR964" s="157">
        <v>0</v>
      </c>
      <c r="BS964" s="157">
        <v>0</v>
      </c>
      <c r="BT964" s="157">
        <v>0</v>
      </c>
      <c r="BU964"/>
      <c r="BV964" s="155">
        <v>4.5788783000000002E-4</v>
      </c>
      <c r="BW964" s="155">
        <v>1.8854538000000001E-5</v>
      </c>
      <c r="BX964" s="155">
        <v>1.7844898000000001E-4</v>
      </c>
      <c r="BY964" s="155">
        <v>2.8790396999999999E-6</v>
      </c>
      <c r="BZ964" s="155">
        <v>6.8760026000000003E-5</v>
      </c>
      <c r="CA964" s="155">
        <v>0</v>
      </c>
      <c r="CB964" s="155">
        <v>0</v>
      </c>
      <c r="CC964" s="155">
        <v>0</v>
      </c>
      <c r="CD964" s="155">
        <v>1.0901888999999999E-6</v>
      </c>
      <c r="CE964" s="155">
        <v>7.2576961999999998E-6</v>
      </c>
      <c r="CF964" s="155">
        <v>0</v>
      </c>
      <c r="CG964" s="155">
        <v>0</v>
      </c>
      <c r="CH964" s="155">
        <v>0</v>
      </c>
      <c r="CI964" s="155">
        <v>3.2009900000000001E-6</v>
      </c>
      <c r="CJ964" s="155">
        <v>1.7739637000000001E-4</v>
      </c>
      <c r="CK964" s="155">
        <v>0</v>
      </c>
      <c r="CL964" s="155">
        <v>0</v>
      </c>
      <c r="CM964"/>
      <c r="CN964" s="284">
        <v>0</v>
      </c>
      <c r="CO964" s="284">
        <v>6.4</v>
      </c>
      <c r="CP964" s="285">
        <v>8.9950299999999993E-3</v>
      </c>
      <c r="CQ964" s="284">
        <v>1.29E-2</v>
      </c>
      <c r="CR964" s="284">
        <v>2.6602514999999998E-9</v>
      </c>
      <c r="CS964" s="284">
        <v>3.1716919999999998E-7</v>
      </c>
      <c r="CT964" s="284">
        <v>2.2713332E-3</v>
      </c>
      <c r="CU964" s="284">
        <v>0.12691379</v>
      </c>
      <c r="CV964" s="284">
        <v>0</v>
      </c>
      <c r="CW964" s="284">
        <v>0</v>
      </c>
      <c r="CX964"/>
      <c r="CY964" s="173"/>
      <c r="CZ964" s="271" t="s">
        <v>2535</v>
      </c>
      <c r="DA964"/>
      <c r="DB964" s="247"/>
      <c r="DC964" s="54"/>
      <c r="DD964" s="54"/>
      <c r="DE964" s="54"/>
      <c r="DF964" s="54"/>
      <c r="DG964" s="54"/>
      <c r="DH964" s="54"/>
      <c r="DI964" s="54"/>
      <c r="DJ964" s="54"/>
      <c r="DK964" s="54"/>
      <c r="DL964" s="54"/>
    </row>
    <row r="965" spans="1:116" ht="13.8" customHeight="1">
      <c r="A965" t="s">
        <v>1361</v>
      </c>
      <c r="B965" s="188" t="s">
        <v>319</v>
      </c>
      <c r="C965" s="151" t="str">
        <f t="shared" si="225"/>
        <v>A.130.07.107</v>
      </c>
      <c r="D965" s="54" t="s">
        <v>38</v>
      </c>
      <c r="E965" s="150" t="s">
        <v>352</v>
      </c>
      <c r="F965" s="153" t="str">
        <f t="shared" si="226"/>
        <v>PA 66 30% glass fibre</v>
      </c>
      <c r="G965" s="154">
        <f t="shared" si="227"/>
        <v>4.9510000000000005</v>
      </c>
      <c r="H965"/>
      <c r="I965"/>
      <c r="J965" s="227">
        <f t="shared" si="233"/>
        <v>1.39202104119</v>
      </c>
      <c r="K965"/>
      <c r="L965" s="280">
        <f t="shared" si="234"/>
        <v>6.7941301190000011E-2</v>
      </c>
      <c r="M965" s="280">
        <f t="shared" si="235"/>
        <v>0.58142974000000003</v>
      </c>
      <c r="N965" s="281">
        <f t="shared" si="236"/>
        <v>0</v>
      </c>
      <c r="O965" s="280">
        <v>0.74265000000000003</v>
      </c>
      <c r="P965" s="219">
        <v>0.10587064</v>
      </c>
      <c r="Q965" s="219">
        <v>2.9755383999999999E-2</v>
      </c>
      <c r="R965" s="219">
        <v>1.8255960000000002E-2</v>
      </c>
      <c r="S965" s="219">
        <v>4.1627810000000001E-2</v>
      </c>
      <c r="T965" s="219">
        <v>8.5390558999999999E-4</v>
      </c>
      <c r="U965" s="219">
        <v>7.2036256000000002E-3</v>
      </c>
      <c r="V965" s="219">
        <v>1.7193716000000001E-2</v>
      </c>
      <c r="W965" s="219">
        <v>0</v>
      </c>
      <c r="X965" s="219">
        <v>0.42860999999999999</v>
      </c>
      <c r="Y965" s="219">
        <v>0</v>
      </c>
      <c r="Z965" s="219">
        <v>0</v>
      </c>
      <c r="AA965" s="219">
        <v>0</v>
      </c>
      <c r="AB965" s="219">
        <v>0</v>
      </c>
      <c r="AC965"/>
      <c r="AD965" s="227">
        <f t="shared" si="228"/>
        <v>0.74265000000000003</v>
      </c>
      <c r="AE965" s="227">
        <f t="shared" si="229"/>
        <v>0.22076104119000003</v>
      </c>
      <c r="AF965" s="227">
        <f t="shared" si="230"/>
        <v>0.15281974000000001</v>
      </c>
      <c r="AG965" s="227">
        <f t="shared" si="231"/>
        <v>0.58142974000000003</v>
      </c>
      <c r="AH965" s="227">
        <f t="shared" si="232"/>
        <v>0</v>
      </c>
      <c r="AI965"/>
      <c r="AJ965">
        <v>112.79636000000001</v>
      </c>
      <c r="AK965" s="155">
        <v>112.04470000000001</v>
      </c>
      <c r="AL965" s="155">
        <v>0</v>
      </c>
      <c r="AM965" s="155">
        <v>0</v>
      </c>
      <c r="AN965" s="155">
        <v>0.75165999999999999</v>
      </c>
      <c r="AO965" s="155">
        <v>0</v>
      </c>
      <c r="AP965" s="155">
        <v>0</v>
      </c>
      <c r="AQ965"/>
      <c r="AR965" s="156">
        <v>0.12938014</v>
      </c>
      <c r="AS965" s="156">
        <v>0.1171195</v>
      </c>
      <c r="AT965" s="156">
        <v>4.4117957000000003E-3</v>
      </c>
      <c r="AU965" s="156">
        <v>7.8488434999999992E-3</v>
      </c>
      <c r="AV965" s="282">
        <f t="shared" si="237"/>
        <v>7.0215527872800001E-6</v>
      </c>
      <c r="AW965" s="282">
        <f t="shared" si="238"/>
        <v>1.6315812371981005E-8</v>
      </c>
      <c r="AX965" s="283">
        <f t="shared" si="239"/>
        <v>1.0992778000000001</v>
      </c>
      <c r="AY965" s="157">
        <v>4.5945279999999997E-6</v>
      </c>
      <c r="AZ965" s="157">
        <v>1.3862800000000001E-8</v>
      </c>
      <c r="BA965" s="157">
        <v>3.7875149999999998E-13</v>
      </c>
      <c r="BB965" s="157">
        <v>0</v>
      </c>
      <c r="BC965" s="157">
        <v>0</v>
      </c>
      <c r="BD965" s="157">
        <v>1.8690000000000001E-9</v>
      </c>
      <c r="BE965" s="157">
        <v>2.4209849000000001E-6</v>
      </c>
      <c r="BF965" s="157">
        <v>2.8497999999999998E-10</v>
      </c>
      <c r="BG965" s="157">
        <v>2.0516999999999999E-9</v>
      </c>
      <c r="BH965" s="157">
        <v>1.117215E-10</v>
      </c>
      <c r="BI965" s="157">
        <v>0</v>
      </c>
      <c r="BJ965" s="157">
        <v>4.1037367000000002E-12</v>
      </c>
      <c r="BK965" s="157">
        <v>1.0339999E-13</v>
      </c>
      <c r="BL965" s="157">
        <v>2.4983791E-14</v>
      </c>
      <c r="BM965" s="157">
        <v>1.3629028000000001E-10</v>
      </c>
      <c r="BN965" s="157">
        <v>4.034597E-9</v>
      </c>
      <c r="BO965" s="157">
        <v>0</v>
      </c>
      <c r="BP965" s="157">
        <v>0</v>
      </c>
      <c r="BQ965" s="157">
        <v>1.0992778000000001</v>
      </c>
      <c r="BR965" s="157">
        <v>0</v>
      </c>
      <c r="BS965" s="157">
        <v>0</v>
      </c>
      <c r="BT965" s="157">
        <v>0</v>
      </c>
      <c r="BU965"/>
      <c r="BV965" s="155">
        <v>3.5473174999999999E-4</v>
      </c>
      <c r="BW965" s="155">
        <v>1.4684313999999999E-5</v>
      </c>
      <c r="BX965" s="155">
        <v>1.3804702E-4</v>
      </c>
      <c r="BY965" s="155">
        <v>2.0154422999999999E-6</v>
      </c>
      <c r="BZ965" s="155">
        <v>4.8565444999999997E-5</v>
      </c>
      <c r="CA965" s="155">
        <v>1.0604106999999999E-6</v>
      </c>
      <c r="CB965" s="155">
        <v>2.9013247999999998E-6</v>
      </c>
      <c r="CC965" s="155">
        <v>1.6094753E-6</v>
      </c>
      <c r="CD965" s="155">
        <v>7.6313225999999997E-7</v>
      </c>
      <c r="CE965" s="155">
        <v>5.0804136999999998E-6</v>
      </c>
      <c r="CF965" s="155">
        <v>0</v>
      </c>
      <c r="CG965" s="155">
        <v>0</v>
      </c>
      <c r="CH965" s="155">
        <v>0</v>
      </c>
      <c r="CI965" s="155">
        <v>4.3464611999999997E-6</v>
      </c>
      <c r="CJ965" s="155">
        <v>1.3565830999999999E-4</v>
      </c>
      <c r="CK965" s="155">
        <v>0</v>
      </c>
      <c r="CL965" s="155">
        <v>0</v>
      </c>
      <c r="CM965"/>
      <c r="CN965" s="284">
        <v>0</v>
      </c>
      <c r="CO965" s="284">
        <v>4.9509999999999996</v>
      </c>
      <c r="CP965" s="285">
        <v>3.6618061E-2</v>
      </c>
      <c r="CQ965" s="284">
        <v>1.0290000000000001E-2</v>
      </c>
      <c r="CR965" s="284">
        <v>1.8621761000000001E-9</v>
      </c>
      <c r="CS965" s="284">
        <v>2.2201844E-7</v>
      </c>
      <c r="CT965" s="284">
        <v>1.6029332E-3</v>
      </c>
      <c r="CU965" s="284">
        <v>8.8839650000000006E-2</v>
      </c>
      <c r="CV965" s="284">
        <v>7.4963961000000003E-5</v>
      </c>
      <c r="CW965" s="284">
        <v>3.7291860000000001E-4</v>
      </c>
      <c r="CX965"/>
      <c r="CY965" s="173"/>
      <c r="CZ965" s="271" t="s">
        <v>2536</v>
      </c>
      <c r="DA965"/>
      <c r="DB965" s="247"/>
      <c r="DC965" s="54"/>
      <c r="DD965" s="54"/>
      <c r="DE965" s="54"/>
      <c r="DF965" s="54"/>
      <c r="DG965" s="54"/>
      <c r="DH965" s="54"/>
      <c r="DI965" s="54"/>
      <c r="DJ965" s="54"/>
      <c r="DK965" s="54"/>
      <c r="DL965" s="54"/>
    </row>
    <row r="966" spans="1:116" ht="13.8" customHeight="1">
      <c r="A966" t="s">
        <v>903</v>
      </c>
      <c r="B966" s="188" t="s">
        <v>319</v>
      </c>
      <c r="C966" s="151" t="str">
        <f t="shared" si="225"/>
        <v>A.130.07.108</v>
      </c>
      <c r="D966" s="54" t="s">
        <v>38</v>
      </c>
      <c r="E966" s="150" t="s">
        <v>352</v>
      </c>
      <c r="F966" s="153" t="str">
        <f t="shared" si="226"/>
        <v>PB-1 (Polybutylene)</v>
      </c>
      <c r="G966" s="154">
        <f t="shared" si="227"/>
        <v>1.92</v>
      </c>
      <c r="H966"/>
      <c r="I966"/>
      <c r="J966" s="227">
        <f t="shared" si="233"/>
        <v>1.20927091678</v>
      </c>
      <c r="K966"/>
      <c r="L966" s="280">
        <f t="shared" si="234"/>
        <v>7.477264077000001E-2</v>
      </c>
      <c r="M966" s="280">
        <f t="shared" si="235"/>
        <v>0.82730807601</v>
      </c>
      <c r="N966" s="281">
        <f t="shared" si="236"/>
        <v>1.9190200000000001E-2</v>
      </c>
      <c r="O966" s="280">
        <v>0.28799999999999998</v>
      </c>
      <c r="P966" s="219">
        <v>3.8249999999999999E-2</v>
      </c>
      <c r="Q966" s="219">
        <v>9.6852310999999999E-4</v>
      </c>
      <c r="R966" s="219">
        <v>6.7320000000000005E-2</v>
      </c>
      <c r="S966" s="219">
        <v>5.7743999999999998E-3</v>
      </c>
      <c r="T966" s="219">
        <v>2.5727607000000001E-4</v>
      </c>
      <c r="U966" s="219">
        <v>1.4209647000000001E-3</v>
      </c>
      <c r="V966" s="219">
        <v>8.0895528999999997E-3</v>
      </c>
      <c r="W966" s="219">
        <v>0</v>
      </c>
      <c r="X966" s="219">
        <v>0.78</v>
      </c>
      <c r="Y966" s="219">
        <v>0</v>
      </c>
      <c r="Z966" s="219">
        <v>0</v>
      </c>
      <c r="AA966" s="219">
        <v>1.9190200000000001E-2</v>
      </c>
      <c r="AB966" s="219">
        <v>0</v>
      </c>
      <c r="AC966"/>
      <c r="AD966" s="227">
        <f t="shared" si="228"/>
        <v>0.28799999999999998</v>
      </c>
      <c r="AE966" s="227">
        <f t="shared" si="229"/>
        <v>0.12208071678000001</v>
      </c>
      <c r="AF966" s="227">
        <f t="shared" si="230"/>
        <v>6.6498276009999996E-2</v>
      </c>
      <c r="AG966" s="227">
        <f t="shared" si="231"/>
        <v>0.82730807601</v>
      </c>
      <c r="AH966" s="227">
        <f t="shared" si="232"/>
        <v>0</v>
      </c>
      <c r="AI966" t="s">
        <v>3720</v>
      </c>
      <c r="AJ966">
        <v>82.925799999999995</v>
      </c>
      <c r="AK966" s="155">
        <v>81.733999999999995</v>
      </c>
      <c r="AL966" s="155">
        <v>0</v>
      </c>
      <c r="AM966" s="155">
        <v>0</v>
      </c>
      <c r="AN966" s="155">
        <v>1.1918</v>
      </c>
      <c r="AO966" s="155">
        <v>0</v>
      </c>
      <c r="AP966" s="155">
        <v>0</v>
      </c>
      <c r="AQ966"/>
      <c r="AR966" s="156">
        <v>3.8687603000000001E-2</v>
      </c>
      <c r="AS966" s="156">
        <v>3.1286608E-2</v>
      </c>
      <c r="AT966" s="156">
        <v>1.5651873999999999E-3</v>
      </c>
      <c r="AU966" s="156">
        <v>5.8358076000000004E-3</v>
      </c>
      <c r="AV966" s="282">
        <f t="shared" si="237"/>
        <v>1.8756959297599999E-6</v>
      </c>
      <c r="AW966" s="282">
        <f t="shared" si="238"/>
        <v>5.7884150853919997E-9</v>
      </c>
      <c r="AX966" s="283">
        <f t="shared" si="239"/>
        <v>0.81733999999999996</v>
      </c>
      <c r="AY966" s="157">
        <v>1.78176E-6</v>
      </c>
      <c r="AZ966" s="157">
        <v>5.3759999999999996E-9</v>
      </c>
      <c r="BA966" s="157">
        <v>1.4688E-13</v>
      </c>
      <c r="BB966" s="157">
        <v>0</v>
      </c>
      <c r="BC966" s="157">
        <v>0</v>
      </c>
      <c r="BD966" s="157">
        <v>1.804E-9</v>
      </c>
      <c r="BE966" s="157">
        <v>9.0576000000000003E-8</v>
      </c>
      <c r="BF966" s="157">
        <v>4.114E-10</v>
      </c>
      <c r="BG966" s="157">
        <v>0</v>
      </c>
      <c r="BH966" s="157">
        <v>0</v>
      </c>
      <c r="BI966" s="157">
        <v>0</v>
      </c>
      <c r="BJ966" s="157">
        <v>8.0955223000000003E-13</v>
      </c>
      <c r="BK966" s="157">
        <v>4.8610711999999999E-14</v>
      </c>
      <c r="BL966" s="157">
        <v>1.004245E-14</v>
      </c>
      <c r="BM966" s="157">
        <v>6.111576E-11</v>
      </c>
      <c r="BN966" s="157">
        <v>1.494814E-9</v>
      </c>
      <c r="BO966" s="157">
        <v>0</v>
      </c>
      <c r="BP966" s="157">
        <v>0</v>
      </c>
      <c r="BQ966" s="157">
        <v>0.81733999999999996</v>
      </c>
      <c r="BR966" s="157">
        <v>0</v>
      </c>
      <c r="BS966" s="157">
        <v>0</v>
      </c>
      <c r="BT966" s="157">
        <v>0</v>
      </c>
      <c r="BU966"/>
      <c r="BV966" s="155">
        <v>1.7322153000000001E-4</v>
      </c>
      <c r="BW966" s="155">
        <v>0</v>
      </c>
      <c r="BX966" s="155">
        <v>5.3534695000000001E-5</v>
      </c>
      <c r="BY966" s="155">
        <v>9.7992347999999997E-7</v>
      </c>
      <c r="BZ966" s="155">
        <v>5.1685509000000001E-6</v>
      </c>
      <c r="CA966" s="155">
        <v>0</v>
      </c>
      <c r="CB966" s="155">
        <v>0</v>
      </c>
      <c r="CC966" s="155">
        <v>0</v>
      </c>
      <c r="CD966" s="155">
        <v>4.1862504999999997E-7</v>
      </c>
      <c r="CE966" s="155">
        <v>1.1856483E-6</v>
      </c>
      <c r="CF966" s="155">
        <v>0</v>
      </c>
      <c r="CG966" s="155">
        <v>0</v>
      </c>
      <c r="CH966" s="155">
        <v>0</v>
      </c>
      <c r="CI966" s="155">
        <v>1.2868584E-5</v>
      </c>
      <c r="CJ966" s="155">
        <v>9.9065508000000004E-5</v>
      </c>
      <c r="CK966" s="155">
        <v>0</v>
      </c>
      <c r="CL966" s="155">
        <v>0</v>
      </c>
      <c r="CM966"/>
      <c r="CN966" s="284">
        <v>0</v>
      </c>
      <c r="CO966" s="284">
        <v>1.92</v>
      </c>
      <c r="CP966" s="285">
        <v>0</v>
      </c>
      <c r="CQ966" s="284">
        <v>0</v>
      </c>
      <c r="CR966" s="284">
        <v>3.7300623999999999E-10</v>
      </c>
      <c r="CS966" s="284">
        <v>4.482465E-8</v>
      </c>
      <c r="CT966" s="284">
        <v>1.44E-4</v>
      </c>
      <c r="CU966" s="284">
        <v>4.0932872000000002E-2</v>
      </c>
      <c r="CV966" s="284">
        <v>0</v>
      </c>
      <c r="CW966" s="284">
        <v>0</v>
      </c>
      <c r="CX966"/>
      <c r="CY966" s="173"/>
      <c r="CZ966" s="271" t="s">
        <v>2537</v>
      </c>
      <c r="DA966"/>
      <c r="DB966" s="247"/>
      <c r="DC966" s="54"/>
      <c r="DD966" s="54"/>
      <c r="DE966" s="54"/>
      <c r="DF966" s="54"/>
      <c r="DG966" s="54"/>
      <c r="DH966" s="54"/>
      <c r="DI966" s="54"/>
      <c r="DJ966" s="54"/>
      <c r="DK966" s="54"/>
      <c r="DL966" s="54"/>
    </row>
    <row r="967" spans="1:116" ht="13.8" customHeight="1">
      <c r="A967" t="s">
        <v>904</v>
      </c>
      <c r="B967" s="188" t="s">
        <v>319</v>
      </c>
      <c r="C967" s="151" t="str">
        <f t="shared" si="225"/>
        <v>A.130.07.109</v>
      </c>
      <c r="D967" s="54" t="s">
        <v>38</v>
      </c>
      <c r="E967" s="150" t="s">
        <v>352</v>
      </c>
      <c r="F967" s="153" t="str">
        <f t="shared" si="226"/>
        <v>PC (Polycarbonate)</v>
      </c>
      <c r="G967" s="154">
        <f t="shared" si="227"/>
        <v>3.4000000000000004</v>
      </c>
      <c r="H967"/>
      <c r="I967"/>
      <c r="J967" s="227">
        <f t="shared" si="233"/>
        <v>1.4404420304978436</v>
      </c>
      <c r="K967"/>
      <c r="L967" s="280">
        <f t="shared" si="234"/>
        <v>0.14355269600000001</v>
      </c>
      <c r="M967" s="280">
        <f t="shared" si="235"/>
        <v>0.7868893344978436</v>
      </c>
      <c r="N967" s="281">
        <f t="shared" si="236"/>
        <v>0</v>
      </c>
      <c r="O967" s="280">
        <v>0.51</v>
      </c>
      <c r="P967" s="219">
        <v>5.3715239999999997E-2</v>
      </c>
      <c r="Q967" s="219">
        <v>3.8740925000000002E-3</v>
      </c>
      <c r="R967" s="219">
        <v>7.5502440000000002E-3</v>
      </c>
      <c r="S967" s="219">
        <v>4.0460900000000001E-2</v>
      </c>
      <c r="T967" s="219">
        <v>8.2883397999999997E-2</v>
      </c>
      <c r="U967" s="219">
        <v>1.2658154E-2</v>
      </c>
      <c r="V967" s="286">
        <v>1.9978437000000001E-9</v>
      </c>
      <c r="W967" s="219">
        <v>0</v>
      </c>
      <c r="X967" s="219">
        <v>0.72929999999999995</v>
      </c>
      <c r="Y967" s="219">
        <v>0</v>
      </c>
      <c r="Z967" s="219">
        <v>0</v>
      </c>
      <c r="AA967" s="219">
        <v>0</v>
      </c>
      <c r="AB967" s="219">
        <v>0</v>
      </c>
      <c r="AC967"/>
      <c r="AD967" s="227">
        <f t="shared" si="228"/>
        <v>0.51</v>
      </c>
      <c r="AE967" s="227">
        <f t="shared" si="229"/>
        <v>0.20114203049784371</v>
      </c>
      <c r="AF967" s="227">
        <f t="shared" si="230"/>
        <v>5.7589334497843703E-2</v>
      </c>
      <c r="AG967" s="227">
        <f t="shared" si="231"/>
        <v>0.7868893344978436</v>
      </c>
      <c r="AH967" s="227">
        <f t="shared" si="232"/>
        <v>0</v>
      </c>
      <c r="AI967"/>
      <c r="AJ967">
        <v>110.4868</v>
      </c>
      <c r="AK967" s="155">
        <v>104.28</v>
      </c>
      <c r="AL967" s="155">
        <v>0</v>
      </c>
      <c r="AM967" s="155">
        <v>0</v>
      </c>
      <c r="AN967" s="155">
        <v>6.2068000000000003</v>
      </c>
      <c r="AO967" s="155">
        <v>0</v>
      </c>
      <c r="AP967" s="155">
        <v>0</v>
      </c>
      <c r="AQ967"/>
      <c r="AR967" s="156">
        <v>9.0041447999999996E-2</v>
      </c>
      <c r="AS967" s="156">
        <v>7.9697456E-2</v>
      </c>
      <c r="AT967" s="156">
        <v>2.8983996000000001E-3</v>
      </c>
      <c r="AU967" s="156">
        <v>7.445592E-3</v>
      </c>
      <c r="AV967" s="282">
        <f t="shared" si="237"/>
        <v>4.7780249433000006E-6</v>
      </c>
      <c r="AW967" s="282">
        <f t="shared" si="238"/>
        <v>1.0718933273270001E-8</v>
      </c>
      <c r="AX967" s="283">
        <f t="shared" si="239"/>
        <v>1.0427999999999999</v>
      </c>
      <c r="AY967" s="157">
        <v>3.1551999999999999E-6</v>
      </c>
      <c r="AZ967" s="157">
        <v>9.5200000000000002E-9</v>
      </c>
      <c r="BA967" s="157">
        <v>2.6010000000000002E-13</v>
      </c>
      <c r="BB967" s="157">
        <v>0</v>
      </c>
      <c r="BC967" s="157">
        <v>0</v>
      </c>
      <c r="BD967" s="157">
        <v>2.4090000000000002E-10</v>
      </c>
      <c r="BE967" s="157">
        <v>1.610181E-6</v>
      </c>
      <c r="BF967" s="157">
        <v>5.5042000000000002E-11</v>
      </c>
      <c r="BG967" s="157">
        <v>1.1363200000000001E-9</v>
      </c>
      <c r="BH967" s="157">
        <v>0</v>
      </c>
      <c r="BI967" s="157">
        <v>0</v>
      </c>
      <c r="BJ967" s="157">
        <v>7.2304138000000003E-12</v>
      </c>
      <c r="BK967" s="157">
        <v>6.6421100000000002E-15</v>
      </c>
      <c r="BL967" s="157">
        <v>7.4117359999999999E-14</v>
      </c>
      <c r="BM967" s="157">
        <v>9.8079983000000003E-9</v>
      </c>
      <c r="BN967" s="157">
        <v>2.5950450000000001E-9</v>
      </c>
      <c r="BO967" s="157">
        <v>0</v>
      </c>
      <c r="BP967" s="157">
        <v>0</v>
      </c>
      <c r="BQ967" s="157">
        <v>1.0427999999999999</v>
      </c>
      <c r="BR967" s="157">
        <v>0</v>
      </c>
      <c r="BS967" s="157">
        <v>0</v>
      </c>
      <c r="BT967" s="157">
        <v>0</v>
      </c>
      <c r="BU967"/>
      <c r="BV967" s="155">
        <v>3.9418431999999997E-4</v>
      </c>
      <c r="BW967" s="155">
        <v>7.8341334000000001E-6</v>
      </c>
      <c r="BX967" s="155">
        <v>9.4801021999999996E-5</v>
      </c>
      <c r="BY967" s="155">
        <v>5.6859369000000002E-9</v>
      </c>
      <c r="BZ967" s="155">
        <v>4.2668993999999998E-5</v>
      </c>
      <c r="CA967" s="155">
        <v>0</v>
      </c>
      <c r="CB967" s="155">
        <v>0</v>
      </c>
      <c r="CC967" s="155">
        <v>0</v>
      </c>
      <c r="CD967" s="155">
        <v>1.1183501E-4</v>
      </c>
      <c r="CE967" s="155">
        <v>8.3759743999999994E-6</v>
      </c>
      <c r="CF967" s="155">
        <v>0</v>
      </c>
      <c r="CG967" s="155">
        <v>0</v>
      </c>
      <c r="CH967" s="155">
        <v>0</v>
      </c>
      <c r="CI967" s="155">
        <v>1.9518085E-6</v>
      </c>
      <c r="CJ967" s="155">
        <v>1.267117E-4</v>
      </c>
      <c r="CK967" s="155">
        <v>0</v>
      </c>
      <c r="CL967" s="155">
        <v>0</v>
      </c>
      <c r="CM967" s="21"/>
      <c r="CN967" s="284">
        <v>0</v>
      </c>
      <c r="CO967" s="284">
        <v>3.4</v>
      </c>
      <c r="CP967" s="285">
        <v>6.5663719000000004E-3</v>
      </c>
      <c r="CQ967" s="284">
        <v>5.3600000000000002E-3</v>
      </c>
      <c r="CR967" s="284">
        <v>4.0139480000000004E-9</v>
      </c>
      <c r="CS967" s="284">
        <v>3.8351550000000002E-7</v>
      </c>
      <c r="CT967" s="284">
        <v>1.3365555000000001E-3</v>
      </c>
      <c r="CU967" s="284">
        <v>7.9681600000000002E-3</v>
      </c>
      <c r="CV967" s="284">
        <v>0</v>
      </c>
      <c r="CW967" s="284">
        <v>0</v>
      </c>
      <c r="CX967"/>
      <c r="CY967" s="173"/>
      <c r="CZ967" s="271" t="s">
        <v>2538</v>
      </c>
      <c r="DA967"/>
      <c r="DB967" s="247"/>
      <c r="DC967" s="54"/>
      <c r="DD967" s="54"/>
      <c r="DE967" s="54"/>
      <c r="DF967" s="54"/>
      <c r="DG967" s="54"/>
      <c r="DH967" s="54"/>
      <c r="DI967" s="54"/>
      <c r="DJ967" s="54"/>
      <c r="DK967" s="54"/>
      <c r="DL967" s="54"/>
    </row>
    <row r="968" spans="1:116" ht="13.8" customHeight="1">
      <c r="A968" t="s">
        <v>905</v>
      </c>
      <c r="B968" s="188" t="s">
        <v>319</v>
      </c>
      <c r="C968" s="151" t="str">
        <f t="shared" si="225"/>
        <v>A.130.07.110</v>
      </c>
      <c r="D968" s="54" t="s">
        <v>38</v>
      </c>
      <c r="E968" s="150" t="s">
        <v>352</v>
      </c>
      <c r="F968" s="153" t="str">
        <f t="shared" si="226"/>
        <v>PC 30% glass fibre</v>
      </c>
      <c r="G968" s="154">
        <f t="shared" si="227"/>
        <v>2.851</v>
      </c>
      <c r="H968"/>
      <c r="I968"/>
      <c r="J968" s="227">
        <f t="shared" si="233"/>
        <v>1.1217243517776998</v>
      </c>
      <c r="K968"/>
      <c r="L968" s="280">
        <f t="shared" si="234"/>
        <v>0.11205492789999999</v>
      </c>
      <c r="M968" s="280">
        <f t="shared" si="235"/>
        <v>0.5820194238777</v>
      </c>
      <c r="N968" s="281">
        <f t="shared" si="236"/>
        <v>0</v>
      </c>
      <c r="O968" s="280">
        <v>0.42764999999999997</v>
      </c>
      <c r="P968" s="286">
        <v>5.2977167999999998E-2</v>
      </c>
      <c r="Q968" s="219">
        <v>1.8531276999999999E-2</v>
      </c>
      <c r="R968" s="219">
        <v>1.6301171E-2</v>
      </c>
      <c r="S968" s="219">
        <v>2.8322630000000001E-2</v>
      </c>
      <c r="T968" s="219">
        <v>5.8570378999999999E-2</v>
      </c>
      <c r="U968" s="219">
        <v>8.8607479000000003E-3</v>
      </c>
      <c r="V968" s="286">
        <v>9.7887770000000006E-7</v>
      </c>
      <c r="W968" s="219">
        <v>0</v>
      </c>
      <c r="X968" s="219">
        <v>0.51051000000000002</v>
      </c>
      <c r="Y968" s="219">
        <v>0</v>
      </c>
      <c r="Z968" s="219">
        <v>0</v>
      </c>
      <c r="AA968" s="219">
        <v>0</v>
      </c>
      <c r="AB968" s="219">
        <v>0</v>
      </c>
      <c r="AC968"/>
      <c r="AD968" s="227">
        <f t="shared" si="228"/>
        <v>0.42764999999999997</v>
      </c>
      <c r="AE968" s="227">
        <f t="shared" si="229"/>
        <v>0.1835643517777</v>
      </c>
      <c r="AF968" s="227">
        <f t="shared" si="230"/>
        <v>7.1509423877699999E-2</v>
      </c>
      <c r="AG968" s="227">
        <f t="shared" si="231"/>
        <v>0.5820194238777</v>
      </c>
      <c r="AH968" s="227">
        <f t="shared" si="232"/>
        <v>0</v>
      </c>
      <c r="AI968"/>
      <c r="AJ968">
        <v>87.297460000000001</v>
      </c>
      <c r="AK968" s="155">
        <v>82.952699999999993</v>
      </c>
      <c r="AL968" s="155">
        <v>0</v>
      </c>
      <c r="AM968" s="155">
        <v>0</v>
      </c>
      <c r="AN968" s="155">
        <v>4.34476</v>
      </c>
      <c r="AO968" s="155">
        <v>0</v>
      </c>
      <c r="AP968" s="155">
        <v>0</v>
      </c>
      <c r="AQ968"/>
      <c r="AR968" s="156">
        <v>7.3471129999999996E-2</v>
      </c>
      <c r="AS968" s="156">
        <v>6.5183829999999998E-2</v>
      </c>
      <c r="AT968" s="156">
        <v>2.5156261E-3</v>
      </c>
      <c r="AU968" s="156">
        <v>5.7716746999999999E-3</v>
      </c>
      <c r="AV968" s="282">
        <f t="shared" si="237"/>
        <v>3.9079034603000002E-6</v>
      </c>
      <c r="AW968" s="282">
        <f t="shared" si="238"/>
        <v>9.3033508228290004E-9</v>
      </c>
      <c r="AX968" s="283">
        <f t="shared" si="239"/>
        <v>0.80835780000000002</v>
      </c>
      <c r="AY968" s="157">
        <v>2.6457279999999999E-6</v>
      </c>
      <c r="AZ968" s="157">
        <v>7.9828000000000002E-9</v>
      </c>
      <c r="BA968" s="157">
        <v>2.1810150000000001E-13</v>
      </c>
      <c r="BB968" s="157">
        <v>0</v>
      </c>
      <c r="BC968" s="157">
        <v>0</v>
      </c>
      <c r="BD968" s="157">
        <v>1.80663E-9</v>
      </c>
      <c r="BE968" s="157">
        <v>1.2516867000000001E-6</v>
      </c>
      <c r="BF968" s="157">
        <v>2.7072940000000002E-10</v>
      </c>
      <c r="BG968" s="157">
        <v>9.3276400000000003E-10</v>
      </c>
      <c r="BH968" s="157">
        <v>1.117215E-10</v>
      </c>
      <c r="BI968" s="157">
        <v>0</v>
      </c>
      <c r="BJ968" s="157">
        <v>5.0612897000000004E-12</v>
      </c>
      <c r="BK968" s="157">
        <v>4.6494769999999997E-15</v>
      </c>
      <c r="BL968" s="157">
        <v>5.1882152E-14</v>
      </c>
      <c r="BM968" s="157">
        <v>6.8655988000000004E-9</v>
      </c>
      <c r="BN968" s="157">
        <v>1.8165315E-9</v>
      </c>
      <c r="BO968" s="157">
        <v>0</v>
      </c>
      <c r="BP968" s="157">
        <v>0</v>
      </c>
      <c r="BQ968" s="157">
        <v>0.80835780000000002</v>
      </c>
      <c r="BR968" s="157">
        <v>0</v>
      </c>
      <c r="BS968" s="157">
        <v>0</v>
      </c>
      <c r="BT968" s="157">
        <v>0</v>
      </c>
      <c r="BU968"/>
      <c r="BV968" s="155">
        <v>3.1013929E-4</v>
      </c>
      <c r="BW968" s="155">
        <v>6.9700312999999998E-6</v>
      </c>
      <c r="BX968" s="155">
        <v>7.9493445000000003E-5</v>
      </c>
      <c r="BY968" s="155">
        <v>4.0946546000000003E-9</v>
      </c>
      <c r="BZ968" s="155">
        <v>3.0301723000000001E-5</v>
      </c>
      <c r="CA968" s="155">
        <v>1.0604106999999999E-6</v>
      </c>
      <c r="CB968" s="155">
        <v>2.9013247999999998E-6</v>
      </c>
      <c r="CC968" s="155">
        <v>1.6094753E-6</v>
      </c>
      <c r="CD968" s="155">
        <v>7.8284508000000001E-5</v>
      </c>
      <c r="CE968" s="155">
        <v>5.8632085E-6</v>
      </c>
      <c r="CF968" s="155">
        <v>0</v>
      </c>
      <c r="CG968" s="155">
        <v>0</v>
      </c>
      <c r="CH968" s="155">
        <v>0</v>
      </c>
      <c r="CI968" s="155">
        <v>3.4720341999999999E-6</v>
      </c>
      <c r="CJ968" s="155">
        <v>1.0017903000000001E-4</v>
      </c>
      <c r="CK968" s="155">
        <v>0</v>
      </c>
      <c r="CL968" s="155">
        <v>0</v>
      </c>
      <c r="CM968"/>
      <c r="CN968" s="284">
        <v>0</v>
      </c>
      <c r="CO968" s="284">
        <v>2.851</v>
      </c>
      <c r="CP968" s="285">
        <v>3.4917999999999998E-2</v>
      </c>
      <c r="CQ968" s="284">
        <v>5.012E-3</v>
      </c>
      <c r="CR968" s="284">
        <v>2.8097635999999999E-9</v>
      </c>
      <c r="CS968" s="284">
        <v>2.6846085000000002E-7</v>
      </c>
      <c r="CT968" s="284">
        <v>9.4858884E-4</v>
      </c>
      <c r="CU968" s="284">
        <v>5.5777120000000003E-3</v>
      </c>
      <c r="CV968" s="284">
        <v>7.4963961000000003E-5</v>
      </c>
      <c r="CW968" s="284">
        <v>3.7291860000000001E-4</v>
      </c>
      <c r="CX968"/>
      <c r="CY968" s="173"/>
      <c r="CZ968" s="271" t="s">
        <v>2538</v>
      </c>
      <c r="DA968"/>
      <c r="DB968" s="247"/>
      <c r="DC968" s="54"/>
      <c r="DD968" s="54"/>
      <c r="DE968" s="54"/>
      <c r="DF968" s="54"/>
      <c r="DG968" s="54"/>
      <c r="DH968" s="54"/>
      <c r="DI968" s="54"/>
      <c r="DJ968" s="54"/>
      <c r="DK968" s="54"/>
      <c r="DL968" s="54"/>
    </row>
    <row r="969" spans="1:116" ht="13.8" customHeight="1">
      <c r="A969" t="s">
        <v>3579</v>
      </c>
      <c r="B969" s="188" t="s">
        <v>319</v>
      </c>
      <c r="C969" s="151" t="str">
        <f t="shared" si="225"/>
        <v>A.130.07.111</v>
      </c>
      <c r="D969" s="54" t="s">
        <v>38</v>
      </c>
      <c r="E969" s="150" t="s">
        <v>352</v>
      </c>
      <c r="F969" s="153" t="str">
        <f t="shared" si="226"/>
        <v>PE (HDPE  High density Polyethylene)</v>
      </c>
      <c r="G969" s="154">
        <f t="shared" si="227"/>
        <v>2.16</v>
      </c>
      <c r="H969"/>
      <c r="I969"/>
      <c r="J969" s="227">
        <f t="shared" si="233"/>
        <v>1.2491026247299999</v>
      </c>
      <c r="K969"/>
      <c r="L969" s="280">
        <f t="shared" si="234"/>
        <v>7.9986076330000003E-2</v>
      </c>
      <c r="M969" s="280">
        <f t="shared" si="235"/>
        <v>0.82811902339999999</v>
      </c>
      <c r="N969" s="281">
        <f t="shared" si="236"/>
        <v>1.6997524999999999E-2</v>
      </c>
      <c r="O969" s="280">
        <v>0.32400000000000001</v>
      </c>
      <c r="P969" s="219">
        <v>3.5955000000000001E-2</v>
      </c>
      <c r="Q969" s="219">
        <v>3.5871237E-3</v>
      </c>
      <c r="R969" s="219">
        <v>7.3440000000000005E-2</v>
      </c>
      <c r="S969" s="219">
        <v>4.8922000000000002E-3</v>
      </c>
      <c r="T969" s="219">
        <v>2.7565293000000001E-4</v>
      </c>
      <c r="U969" s="219">
        <v>1.3782234E-3</v>
      </c>
      <c r="V969" s="219">
        <v>8.5768996999999996E-3</v>
      </c>
      <c r="W969" s="219">
        <v>0</v>
      </c>
      <c r="X969" s="219">
        <v>0.78</v>
      </c>
      <c r="Y969" s="219">
        <v>0</v>
      </c>
      <c r="Z969" s="219">
        <v>0</v>
      </c>
      <c r="AA969" s="219">
        <v>1.6997524999999999E-2</v>
      </c>
      <c r="AB969" s="219">
        <v>0</v>
      </c>
      <c r="AC969"/>
      <c r="AD969" s="227">
        <f t="shared" si="228"/>
        <v>0.32400000000000001</v>
      </c>
      <c r="AE969" s="227">
        <f t="shared" si="229"/>
        <v>0.12810509973</v>
      </c>
      <c r="AF969" s="227">
        <f t="shared" si="230"/>
        <v>6.5116548400000002E-2</v>
      </c>
      <c r="AG969" s="227">
        <f t="shared" si="231"/>
        <v>0.82811902339999999</v>
      </c>
      <c r="AH969" s="227">
        <f t="shared" si="232"/>
        <v>0</v>
      </c>
      <c r="AI969"/>
      <c r="AJ969">
        <v>88.783799999999999</v>
      </c>
      <c r="AK969" s="155">
        <v>87.296999999999997</v>
      </c>
      <c r="AL969" s="155">
        <v>0</v>
      </c>
      <c r="AM969" s="155">
        <v>0</v>
      </c>
      <c r="AN969" s="155">
        <v>1.4867999999999999</v>
      </c>
      <c r="AO969" s="155">
        <v>0</v>
      </c>
      <c r="AP969" s="155">
        <v>0</v>
      </c>
      <c r="AQ969"/>
      <c r="AR969" s="156">
        <v>4.2764621000000003E-2</v>
      </c>
      <c r="AS969" s="156">
        <v>3.4774606999999999E-2</v>
      </c>
      <c r="AT969" s="156">
        <v>1.7570085E-3</v>
      </c>
      <c r="AU969" s="156">
        <v>6.2330058000000001E-3</v>
      </c>
      <c r="AV969" s="282">
        <f t="shared" si="237"/>
        <v>2.0848085564999998E-6</v>
      </c>
      <c r="AW969" s="282">
        <f t="shared" si="238"/>
        <v>6.4978123725560004E-9</v>
      </c>
      <c r="AX969" s="283">
        <f t="shared" si="239"/>
        <v>0.87297000000000002</v>
      </c>
      <c r="AY969" s="157">
        <v>2.0044799999999999E-6</v>
      </c>
      <c r="AZ969" s="157">
        <v>6.0479999999999998E-9</v>
      </c>
      <c r="BA969" s="157">
        <v>1.6524000000000001E-13</v>
      </c>
      <c r="BB969" s="157">
        <v>0</v>
      </c>
      <c r="BC969" s="157">
        <v>0</v>
      </c>
      <c r="BD969" s="157">
        <v>1.9679999999999998E-9</v>
      </c>
      <c r="BE969" s="157">
        <v>7.6737999999999995E-8</v>
      </c>
      <c r="BF969" s="157">
        <v>4.4879999999999999E-10</v>
      </c>
      <c r="BG969" s="157">
        <v>0</v>
      </c>
      <c r="BH969" s="157">
        <v>0</v>
      </c>
      <c r="BI969" s="157">
        <v>0</v>
      </c>
      <c r="BJ969" s="157">
        <v>7.8506453000000002E-13</v>
      </c>
      <c r="BK969" s="157">
        <v>5.1536020999999997E-14</v>
      </c>
      <c r="BL969" s="157">
        <v>1.0532005000000001E-14</v>
      </c>
      <c r="BM969" s="157">
        <v>6.4056500000000005E-11</v>
      </c>
      <c r="BN969" s="157">
        <v>1.5584999999999999E-9</v>
      </c>
      <c r="BO969" s="157">
        <v>0</v>
      </c>
      <c r="BP969" s="157">
        <v>0</v>
      </c>
      <c r="BQ969" s="157">
        <v>0.87297000000000002</v>
      </c>
      <c r="BR969" s="157">
        <v>0</v>
      </c>
      <c r="BS969" s="157">
        <v>0</v>
      </c>
      <c r="BT969" s="157">
        <v>0</v>
      </c>
      <c r="BU969"/>
      <c r="BV969" s="155">
        <v>1.8714951999999999E-4</v>
      </c>
      <c r="BW969" s="155">
        <v>0</v>
      </c>
      <c r="BX969" s="155">
        <v>6.0226531000000002E-5</v>
      </c>
      <c r="BY969" s="155">
        <v>1.0399157E-6</v>
      </c>
      <c r="BZ969" s="155">
        <v>4.3789110999999997E-6</v>
      </c>
      <c r="CA969" s="155">
        <v>0</v>
      </c>
      <c r="CB969" s="155">
        <v>0</v>
      </c>
      <c r="CC969" s="155">
        <v>0</v>
      </c>
      <c r="CD969" s="155">
        <v>4.4149544999999999E-7</v>
      </c>
      <c r="CE969" s="155">
        <v>1.1751469000000001E-6</v>
      </c>
      <c r="CF969" s="155">
        <v>0</v>
      </c>
      <c r="CG969" s="155">
        <v>0</v>
      </c>
      <c r="CH969" s="155">
        <v>0</v>
      </c>
      <c r="CI969" s="155">
        <v>1.4038455E-5</v>
      </c>
      <c r="CJ969" s="155">
        <v>1.0584906E-4</v>
      </c>
      <c r="CK969" s="155">
        <v>0</v>
      </c>
      <c r="CL969" s="155">
        <v>0</v>
      </c>
      <c r="CM969"/>
      <c r="CN969" s="284">
        <v>0</v>
      </c>
      <c r="CO969" s="284">
        <v>2.16</v>
      </c>
      <c r="CP969" s="285">
        <v>0</v>
      </c>
      <c r="CQ969" s="284">
        <v>0</v>
      </c>
      <c r="CR969" s="284">
        <v>3.6256114999999999E-10</v>
      </c>
      <c r="CS969" s="284">
        <v>4.3628800000000002E-8</v>
      </c>
      <c r="CT969" s="284">
        <v>1.22E-4</v>
      </c>
      <c r="CU969" s="284">
        <v>4.3341865E-2</v>
      </c>
      <c r="CV969" s="284">
        <v>0</v>
      </c>
      <c r="CW969" s="284">
        <v>0</v>
      </c>
      <c r="CX969"/>
      <c r="CY969" s="173"/>
      <c r="CZ969" s="271" t="s">
        <v>2539</v>
      </c>
      <c r="DA969"/>
      <c r="DB969" s="247"/>
      <c r="DC969" s="54"/>
      <c r="DD969" s="54"/>
      <c r="DE969" s="54"/>
      <c r="DF969" s="54"/>
      <c r="DG969" s="54"/>
      <c r="DH969" s="54"/>
      <c r="DI969" s="54"/>
      <c r="DJ969" s="54"/>
      <c r="DK969" s="54"/>
      <c r="DL969" s="54"/>
    </row>
    <row r="970" spans="1:116" ht="13.8" customHeight="1">
      <c r="A970" t="s">
        <v>3580</v>
      </c>
      <c r="B970" s="188" t="s">
        <v>319</v>
      </c>
      <c r="C970" s="151" t="str">
        <f t="shared" si="225"/>
        <v>A.130.07.112</v>
      </c>
      <c r="D970" s="54" t="s">
        <v>38</v>
      </c>
      <c r="E970" s="150" t="s">
        <v>352</v>
      </c>
      <c r="F970" s="153" t="str">
        <f t="shared" si="226"/>
        <v>PE (LDPE  Low density Polyethylene)</v>
      </c>
      <c r="G970" s="154">
        <f t="shared" si="227"/>
        <v>2.16</v>
      </c>
      <c r="H970"/>
      <c r="I970"/>
      <c r="J970" s="227">
        <f t="shared" si="233"/>
        <v>1.2701356561799999</v>
      </c>
      <c r="K970"/>
      <c r="L970" s="280">
        <f t="shared" si="234"/>
        <v>9.3866470480000005E-2</v>
      </c>
      <c r="M970" s="280">
        <f t="shared" si="235"/>
        <v>0.83191681070000001</v>
      </c>
      <c r="N970" s="281">
        <f t="shared" si="236"/>
        <v>2.0352374999999999E-2</v>
      </c>
      <c r="O970" s="280">
        <v>0.32400000000000001</v>
      </c>
      <c r="P970" s="286">
        <v>3.8249999999999999E-2</v>
      </c>
      <c r="Q970" s="219">
        <v>4.0762769000000001E-3</v>
      </c>
      <c r="R970" s="219">
        <v>8.5680000000000006E-2</v>
      </c>
      <c r="S970" s="219">
        <v>5.5338000000000002E-3</v>
      </c>
      <c r="T970" s="219">
        <v>2.8502888E-4</v>
      </c>
      <c r="U970" s="219">
        <v>2.3676416E-3</v>
      </c>
      <c r="V970" s="219">
        <v>9.5905338000000003E-3</v>
      </c>
      <c r="W970" s="219">
        <v>0</v>
      </c>
      <c r="X970" s="219">
        <v>0.78</v>
      </c>
      <c r="Y970" s="219">
        <v>0</v>
      </c>
      <c r="Z970" s="219">
        <v>0</v>
      </c>
      <c r="AA970" s="219">
        <v>2.0352374999999999E-2</v>
      </c>
      <c r="AB970" s="219">
        <v>0</v>
      </c>
      <c r="AC970"/>
      <c r="AD970" s="227">
        <f t="shared" si="228"/>
        <v>0.32400000000000001</v>
      </c>
      <c r="AE970" s="227">
        <f t="shared" si="229"/>
        <v>0.14578328118</v>
      </c>
      <c r="AF970" s="227">
        <f t="shared" si="230"/>
        <v>7.2269185700000002E-2</v>
      </c>
      <c r="AG970" s="227">
        <f t="shared" si="231"/>
        <v>0.83191681070000001</v>
      </c>
      <c r="AH970" s="227">
        <f t="shared" si="232"/>
        <v>0</v>
      </c>
      <c r="AI970"/>
      <c r="AJ970">
        <v>91.876199999999997</v>
      </c>
      <c r="AK970" s="155">
        <v>89.292000000000002</v>
      </c>
      <c r="AL970" s="155">
        <v>0</v>
      </c>
      <c r="AM970" s="155">
        <v>0</v>
      </c>
      <c r="AN970" s="155">
        <v>2.5842000000000001</v>
      </c>
      <c r="AO970" s="155">
        <v>0</v>
      </c>
      <c r="AP970" s="155">
        <v>0</v>
      </c>
      <c r="AQ970"/>
      <c r="AR970" s="156">
        <v>4.3106878000000001E-2</v>
      </c>
      <c r="AS970" s="156">
        <v>3.4954039999999999E-2</v>
      </c>
      <c r="AT970" s="156">
        <v>1.7773890000000001E-3</v>
      </c>
      <c r="AU970" s="156">
        <v>6.3754488E-3</v>
      </c>
      <c r="AV970" s="282">
        <f t="shared" si="237"/>
        <v>2.0955659738999996E-6</v>
      </c>
      <c r="AW970" s="282">
        <f t="shared" si="238"/>
        <v>6.5731840975259991E-9</v>
      </c>
      <c r="AX970" s="283">
        <f t="shared" si="239"/>
        <v>0.89292000000000005</v>
      </c>
      <c r="AY970" s="157">
        <v>2.0044799999999999E-6</v>
      </c>
      <c r="AZ970" s="157">
        <v>6.0479999999999998E-9</v>
      </c>
      <c r="BA970" s="157">
        <v>1.6524000000000001E-13</v>
      </c>
      <c r="BB970" s="157">
        <v>0</v>
      </c>
      <c r="BC970" s="157">
        <v>0</v>
      </c>
      <c r="BD970" s="157">
        <v>2.2959999999999999E-9</v>
      </c>
      <c r="BE970" s="157">
        <v>8.6801999999999999E-8</v>
      </c>
      <c r="BF970" s="157">
        <v>5.2360000000000003E-10</v>
      </c>
      <c r="BG970" s="157">
        <v>0</v>
      </c>
      <c r="BH970" s="157">
        <v>0</v>
      </c>
      <c r="BI970" s="157">
        <v>0</v>
      </c>
      <c r="BJ970" s="157">
        <v>1.3486967E-12</v>
      </c>
      <c r="BK970" s="157">
        <v>5.7645865999999999E-14</v>
      </c>
      <c r="BL970" s="157">
        <v>1.251496E-14</v>
      </c>
      <c r="BM970" s="157">
        <v>7.5838900000000005E-11</v>
      </c>
      <c r="BN970" s="157">
        <v>1.912135E-9</v>
      </c>
      <c r="BO970" s="157">
        <v>0</v>
      </c>
      <c r="BP970" s="157">
        <v>0</v>
      </c>
      <c r="BQ970" s="157">
        <v>0.89292000000000005</v>
      </c>
      <c r="BR970" s="157">
        <v>0</v>
      </c>
      <c r="BS970" s="157">
        <v>0</v>
      </c>
      <c r="BT970" s="157">
        <v>0</v>
      </c>
      <c r="BU970"/>
      <c r="BV970" s="155">
        <v>1.9337208000000001E-4</v>
      </c>
      <c r="BW970" s="155">
        <v>0</v>
      </c>
      <c r="BX970" s="155">
        <v>6.0226531000000002E-5</v>
      </c>
      <c r="BY970" s="155">
        <v>1.1646712999999999E-6</v>
      </c>
      <c r="BZ970" s="155">
        <v>4.9531946000000002E-6</v>
      </c>
      <c r="CA970" s="155">
        <v>0</v>
      </c>
      <c r="CB970" s="155">
        <v>0</v>
      </c>
      <c r="CC970" s="155">
        <v>0</v>
      </c>
      <c r="CD970" s="155">
        <v>5.0245554999999997E-7</v>
      </c>
      <c r="CE970" s="155">
        <v>1.8661237E-6</v>
      </c>
      <c r="CF970" s="155">
        <v>0</v>
      </c>
      <c r="CG970" s="155">
        <v>0</v>
      </c>
      <c r="CH970" s="155">
        <v>0</v>
      </c>
      <c r="CI970" s="155">
        <v>1.6378197E-5</v>
      </c>
      <c r="CJ970" s="155">
        <v>1.082809E-4</v>
      </c>
      <c r="CK970" s="155">
        <v>0</v>
      </c>
      <c r="CL970" s="155">
        <v>0</v>
      </c>
      <c r="CM970"/>
      <c r="CN970" s="284">
        <v>0</v>
      </c>
      <c r="CO970" s="284">
        <v>2.16</v>
      </c>
      <c r="CP970" s="285">
        <v>0</v>
      </c>
      <c r="CQ970" s="284">
        <v>0</v>
      </c>
      <c r="CR970" s="284">
        <v>6.1692920000000001E-10</v>
      </c>
      <c r="CS970" s="284">
        <v>7.3827340000000006E-8</v>
      </c>
      <c r="CT970" s="284">
        <v>1.3799999999999999E-4</v>
      </c>
      <c r="CU970" s="284">
        <v>4.8829312E-2</v>
      </c>
      <c r="CV970" s="284">
        <v>0</v>
      </c>
      <c r="CW970" s="284">
        <v>0</v>
      </c>
      <c r="CX970"/>
      <c r="CY970" s="173"/>
      <c r="CZ970" s="271" t="s">
        <v>2540</v>
      </c>
      <c r="DA970"/>
      <c r="DB970" s="247"/>
      <c r="DC970" s="54"/>
      <c r="DD970" s="54"/>
      <c r="DE970" s="54"/>
      <c r="DF970" s="54"/>
      <c r="DG970" s="54"/>
      <c r="DH970" s="54"/>
      <c r="DI970" s="54"/>
      <c r="DJ970" s="54"/>
      <c r="DK970" s="54"/>
      <c r="DL970" s="54"/>
    </row>
    <row r="971" spans="1:116" ht="13.8" customHeight="1">
      <c r="A971" t="s">
        <v>3581</v>
      </c>
      <c r="B971" s="188" t="s">
        <v>319</v>
      </c>
      <c r="C971" s="151" t="str">
        <f t="shared" si="225"/>
        <v>A.130.07.113</v>
      </c>
      <c r="D971" s="54" t="s">
        <v>38</v>
      </c>
      <c r="E971" s="150" t="s">
        <v>352</v>
      </c>
      <c r="F971" s="153" t="str">
        <f t="shared" si="226"/>
        <v>PE (LLDPE  Linear low density Polyethylene)</v>
      </c>
      <c r="G971" s="154">
        <f t="shared" si="227"/>
        <v>2.12</v>
      </c>
      <c r="H971"/>
      <c r="I971"/>
      <c r="J971" s="227">
        <f t="shared" si="233"/>
        <v>1.2455399648300001</v>
      </c>
      <c r="K971"/>
      <c r="L971" s="280">
        <f t="shared" si="234"/>
        <v>7.3866064930000003E-2</v>
      </c>
      <c r="M971" s="280">
        <f t="shared" si="235"/>
        <v>0.82801444990000006</v>
      </c>
      <c r="N971" s="281">
        <f t="shared" si="236"/>
        <v>2.565945E-2</v>
      </c>
      <c r="O971" s="280">
        <v>0.318</v>
      </c>
      <c r="P971" s="219">
        <v>3.5955000000000001E-2</v>
      </c>
      <c r="Q971" s="219">
        <v>3.4240726E-3</v>
      </c>
      <c r="R971" s="219">
        <v>6.7320000000000005E-2</v>
      </c>
      <c r="S971" s="219">
        <v>4.8922000000000002E-3</v>
      </c>
      <c r="T971" s="219">
        <v>2.7565293000000001E-4</v>
      </c>
      <c r="U971" s="219">
        <v>1.378212E-3</v>
      </c>
      <c r="V971" s="219">
        <v>8.6353773000000002E-3</v>
      </c>
      <c r="W971" s="219">
        <v>0</v>
      </c>
      <c r="X971" s="219">
        <v>0.78</v>
      </c>
      <c r="Y971" s="219">
        <v>0</v>
      </c>
      <c r="Z971" s="219">
        <v>0</v>
      </c>
      <c r="AA971" s="219">
        <v>2.565945E-2</v>
      </c>
      <c r="AB971" s="219">
        <v>0</v>
      </c>
      <c r="AC971"/>
      <c r="AD971" s="227">
        <f t="shared" si="228"/>
        <v>0.318</v>
      </c>
      <c r="AE971" s="227">
        <f t="shared" si="229"/>
        <v>0.12188051482999999</v>
      </c>
      <c r="AF971" s="227">
        <f t="shared" si="230"/>
        <v>7.3673899900000006E-2</v>
      </c>
      <c r="AG971" s="227">
        <f t="shared" si="231"/>
        <v>0.82801444990000006</v>
      </c>
      <c r="AH971" s="227">
        <f t="shared" si="232"/>
        <v>0</v>
      </c>
      <c r="AI971"/>
      <c r="AJ971">
        <v>86.404200000000003</v>
      </c>
      <c r="AK971" s="155">
        <v>84.882000000000005</v>
      </c>
      <c r="AL971" s="155">
        <v>0</v>
      </c>
      <c r="AM971" s="155">
        <v>0</v>
      </c>
      <c r="AN971" s="155">
        <v>1.5222</v>
      </c>
      <c r="AO971" s="155">
        <v>0</v>
      </c>
      <c r="AP971" s="155">
        <v>0</v>
      </c>
      <c r="AQ971"/>
      <c r="AR971" s="156">
        <v>4.1930042000000001E-2</v>
      </c>
      <c r="AS971" s="156">
        <v>3.4152857000000002E-2</v>
      </c>
      <c r="AT971" s="156">
        <v>1.7166099999999999E-3</v>
      </c>
      <c r="AU971" s="156">
        <v>6.0605748000000003E-3</v>
      </c>
      <c r="AV971" s="282">
        <f t="shared" si="237"/>
        <v>2.0475333944999998E-6</v>
      </c>
      <c r="AW971" s="282">
        <f t="shared" si="238"/>
        <v>6.3484097253559998E-9</v>
      </c>
      <c r="AX971" s="283">
        <f t="shared" si="239"/>
        <v>0.84882000000000002</v>
      </c>
      <c r="AY971" s="157">
        <v>1.9673600000000002E-6</v>
      </c>
      <c r="AZ971" s="157">
        <v>5.9360000000000002E-9</v>
      </c>
      <c r="BA971" s="157">
        <v>1.6218E-13</v>
      </c>
      <c r="BB971" s="157">
        <v>0</v>
      </c>
      <c r="BC971" s="157">
        <v>0</v>
      </c>
      <c r="BD971" s="157">
        <v>1.804E-9</v>
      </c>
      <c r="BE971" s="157">
        <v>7.6737999999999995E-8</v>
      </c>
      <c r="BF971" s="157">
        <v>4.114E-10</v>
      </c>
      <c r="BG971" s="157">
        <v>0</v>
      </c>
      <c r="BH971" s="157">
        <v>0</v>
      </c>
      <c r="BI971" s="157">
        <v>0</v>
      </c>
      <c r="BJ971" s="157">
        <v>7.8506453000000002E-13</v>
      </c>
      <c r="BK971" s="157">
        <v>5.1887021E-14</v>
      </c>
      <c r="BL971" s="157">
        <v>1.0593805E-14</v>
      </c>
      <c r="BM971" s="157">
        <v>6.41945E-11</v>
      </c>
      <c r="BN971" s="157">
        <v>1.5671999999999999E-9</v>
      </c>
      <c r="BO971" s="157">
        <v>0</v>
      </c>
      <c r="BP971" s="157">
        <v>0</v>
      </c>
      <c r="BQ971" s="157">
        <v>0.84882000000000002</v>
      </c>
      <c r="BR971" s="157">
        <v>0</v>
      </c>
      <c r="BS971" s="157">
        <v>0</v>
      </c>
      <c r="BT971" s="157">
        <v>0</v>
      </c>
      <c r="BU971"/>
      <c r="BV971" s="155">
        <v>1.8191668E-4</v>
      </c>
      <c r="BW971" s="155">
        <v>0</v>
      </c>
      <c r="BX971" s="155">
        <v>5.9111224999999999E-5</v>
      </c>
      <c r="BY971" s="155">
        <v>1.0438519000000001E-6</v>
      </c>
      <c r="BZ971" s="155">
        <v>4.3789110999999997E-6</v>
      </c>
      <c r="CA971" s="155">
        <v>0</v>
      </c>
      <c r="CB971" s="155">
        <v>0</v>
      </c>
      <c r="CC971" s="155">
        <v>0</v>
      </c>
      <c r="CD971" s="155">
        <v>4.4152980000000003E-7</v>
      </c>
      <c r="CE971" s="155">
        <v>1.1673182999999999E-6</v>
      </c>
      <c r="CF971" s="155">
        <v>0</v>
      </c>
      <c r="CG971" s="155">
        <v>0</v>
      </c>
      <c r="CH971" s="155">
        <v>0</v>
      </c>
      <c r="CI971" s="155">
        <v>1.2868584E-5</v>
      </c>
      <c r="CJ971" s="155">
        <v>1.0290526E-4</v>
      </c>
      <c r="CK971" s="155">
        <v>0</v>
      </c>
      <c r="CL971" s="155">
        <v>0</v>
      </c>
      <c r="CM971"/>
      <c r="CN971" s="284">
        <v>0</v>
      </c>
      <c r="CO971" s="284">
        <v>2.12</v>
      </c>
      <c r="CP971" s="285">
        <v>0</v>
      </c>
      <c r="CQ971" s="284">
        <v>0</v>
      </c>
      <c r="CR971" s="284">
        <v>3.6260885E-10</v>
      </c>
      <c r="CS971" s="284">
        <v>4.3641610000000003E-8</v>
      </c>
      <c r="CT971" s="284">
        <v>1.22E-4</v>
      </c>
      <c r="CU971" s="284">
        <v>4.3633165000000002E-2</v>
      </c>
      <c r="CV971" s="284">
        <v>0</v>
      </c>
      <c r="CW971" s="284">
        <v>0</v>
      </c>
      <c r="CX971"/>
      <c r="CY971" s="173"/>
      <c r="CZ971" s="271" t="s">
        <v>2541</v>
      </c>
      <c r="DA971"/>
      <c r="DB971" s="247"/>
      <c r="DC971" s="54"/>
      <c r="DD971" s="54"/>
      <c r="DE971" s="54"/>
      <c r="DF971" s="54"/>
      <c r="DG971" s="54"/>
      <c r="DH971" s="54"/>
      <c r="DI971" s="54"/>
      <c r="DJ971" s="54"/>
      <c r="DK971" s="54"/>
      <c r="DL971" s="54"/>
    </row>
    <row r="972" spans="1:116" ht="13.8" customHeight="1">
      <c r="A972" t="s">
        <v>3582</v>
      </c>
      <c r="B972" s="188" t="s">
        <v>319</v>
      </c>
      <c r="C972" s="151" t="str">
        <f t="shared" si="225"/>
        <v>A.130.07.114</v>
      </c>
      <c r="D972" s="54" t="s">
        <v>38</v>
      </c>
      <c r="E972" s="150" t="s">
        <v>352</v>
      </c>
      <c r="F972" s="153" t="str">
        <f t="shared" si="226"/>
        <v>PE (Polyethylene expanded, EPE)</v>
      </c>
      <c r="G972" s="154">
        <f t="shared" si="227"/>
        <v>2.7409032666666668</v>
      </c>
      <c r="H972"/>
      <c r="I972"/>
      <c r="J972" s="227">
        <f t="shared" si="233"/>
        <v>1.3728271191366002</v>
      </c>
      <c r="K972"/>
      <c r="L972" s="280">
        <f t="shared" si="234"/>
        <v>9.9340496130000011E-2</v>
      </c>
      <c r="M972" s="280">
        <f t="shared" si="235"/>
        <v>0.83933543369660002</v>
      </c>
      <c r="N972" s="281">
        <f t="shared" si="236"/>
        <v>2.3015699309999998E-2</v>
      </c>
      <c r="O972" s="280">
        <v>0.41113548999999999</v>
      </c>
      <c r="P972" s="219">
        <v>4.0431831000000001E-2</v>
      </c>
      <c r="Q972" s="219">
        <v>9.0509276999999992E-3</v>
      </c>
      <c r="R972" s="219">
        <v>9.0419621000000006E-2</v>
      </c>
      <c r="S972" s="219">
        <v>6.1266050000000002E-3</v>
      </c>
      <c r="T972" s="219">
        <v>3.3012063000000002E-4</v>
      </c>
      <c r="U972" s="219">
        <v>2.4641494999999999E-3</v>
      </c>
      <c r="V972" s="219">
        <v>9.8507110999999994E-3</v>
      </c>
      <c r="W972" s="219">
        <v>1.3215831000000001E-4</v>
      </c>
      <c r="X972" s="219">
        <v>0.78</v>
      </c>
      <c r="Y972" s="219">
        <v>2.5311660000000001E-3</v>
      </c>
      <c r="Z972" s="286">
        <v>1.9638965999999999E-6</v>
      </c>
      <c r="AA972" s="219">
        <v>2.0352374999999999E-2</v>
      </c>
      <c r="AB972" s="219">
        <v>0</v>
      </c>
      <c r="AC972"/>
      <c r="AD972" s="227">
        <f t="shared" si="228"/>
        <v>0.41113548999999999</v>
      </c>
      <c r="AE972" s="227">
        <f t="shared" si="229"/>
        <v>0.15867396593000005</v>
      </c>
      <c r="AF972" s="227">
        <f t="shared" si="230"/>
        <v>7.9685844800000002E-2</v>
      </c>
      <c r="AG972" s="227">
        <f t="shared" si="231"/>
        <v>0.83933543369660002</v>
      </c>
      <c r="AH972" s="227">
        <f t="shared" si="232"/>
        <v>2.66332431E-3</v>
      </c>
      <c r="AI972"/>
      <c r="AJ972">
        <v>100.47313</v>
      </c>
      <c r="AK972" s="155">
        <v>97.304311999999996</v>
      </c>
      <c r="AL972" s="155">
        <v>0.34139233000000002</v>
      </c>
      <c r="AM972" s="155">
        <v>0</v>
      </c>
      <c r="AN972" s="155">
        <v>2.6341538</v>
      </c>
      <c r="AO972" s="155">
        <v>0.12550148</v>
      </c>
      <c r="AP972" s="155">
        <v>6.7768125999999998E-2</v>
      </c>
      <c r="AQ972"/>
      <c r="AR972" s="156">
        <v>5.4190994999999999E-2</v>
      </c>
      <c r="AS972" s="156">
        <v>4.5022027999999999E-2</v>
      </c>
      <c r="AT972" s="156">
        <v>2.2487954999999998E-3</v>
      </c>
      <c r="AU972" s="156">
        <v>6.9201719E-3</v>
      </c>
      <c r="AV972" s="282">
        <f t="shared" si="237"/>
        <v>2.6991623066830001E-6</v>
      </c>
      <c r="AW972" s="282">
        <f t="shared" si="238"/>
        <v>8.3165514290619984E-9</v>
      </c>
      <c r="AX972" s="283">
        <f t="shared" si="239"/>
        <v>0.969211742248</v>
      </c>
      <c r="AY972" s="157">
        <v>2.5435582000000001E-6</v>
      </c>
      <c r="AZ972" s="157">
        <v>7.6745290999999997E-9</v>
      </c>
      <c r="BA972" s="157">
        <v>2.0967910000000001E-13</v>
      </c>
      <c r="BB972" s="157">
        <v>0</v>
      </c>
      <c r="BC972" s="157">
        <v>0</v>
      </c>
      <c r="BD972" s="157">
        <v>2.6020495E-9</v>
      </c>
      <c r="BE972" s="157">
        <v>1.5096128999999999E-7</v>
      </c>
      <c r="BF972" s="157">
        <v>5.7454835000000004E-10</v>
      </c>
      <c r="BG972" s="157">
        <v>6.5821174999999998E-11</v>
      </c>
      <c r="BH972" s="157">
        <v>0</v>
      </c>
      <c r="BI972" s="157">
        <v>0</v>
      </c>
      <c r="BJ972" s="157">
        <v>1.3710615999999999E-12</v>
      </c>
      <c r="BK972" s="157">
        <v>5.9204797999999997E-14</v>
      </c>
      <c r="BL972" s="157">
        <v>1.2858564E-14</v>
      </c>
      <c r="BM972" s="157">
        <v>8.2057182999999995E-11</v>
      </c>
      <c r="BN972" s="157">
        <v>1.9587100000000002E-9</v>
      </c>
      <c r="BO972" s="157">
        <v>0</v>
      </c>
      <c r="BP972" s="157">
        <v>1.2012248E-5</v>
      </c>
      <c r="BQ972" s="157">
        <v>0.96919973000000004</v>
      </c>
      <c r="BR972" s="157">
        <v>0</v>
      </c>
      <c r="BS972" s="157">
        <v>0</v>
      </c>
      <c r="BT972" s="157">
        <v>0</v>
      </c>
      <c r="BU972"/>
      <c r="BV972" s="155">
        <v>2.2242778E-4</v>
      </c>
      <c r="BW972" s="155">
        <v>5.1636220000000004E-7</v>
      </c>
      <c r="BX972" s="155">
        <v>7.6423654999999995E-5</v>
      </c>
      <c r="BY972" s="155">
        <v>1.1967142999999999E-6</v>
      </c>
      <c r="BZ972" s="155">
        <v>5.6583483E-6</v>
      </c>
      <c r="CA972" s="155">
        <v>1.4138809999999999E-7</v>
      </c>
      <c r="CB972" s="155">
        <v>0</v>
      </c>
      <c r="CC972" s="155">
        <v>2.145967E-7</v>
      </c>
      <c r="CD972" s="155">
        <v>5.6514712000000004E-7</v>
      </c>
      <c r="CE972" s="155">
        <v>1.9436321999999998E-6</v>
      </c>
      <c r="CF972" s="155">
        <v>0</v>
      </c>
      <c r="CG972" s="155">
        <v>0</v>
      </c>
      <c r="CH972" s="155">
        <v>0</v>
      </c>
      <c r="CI972" s="155">
        <v>1.7304857999999999E-5</v>
      </c>
      <c r="CJ972" s="155">
        <v>1.1846308E-4</v>
      </c>
      <c r="CK972" s="155">
        <v>5.1151917999999997E-14</v>
      </c>
      <c r="CL972" s="155">
        <v>0</v>
      </c>
      <c r="CM972"/>
      <c r="CN972" s="284">
        <v>0</v>
      </c>
      <c r="CO972" s="284">
        <v>2.7409032999999998</v>
      </c>
      <c r="CP972" s="285">
        <v>5.9496000000000002E-3</v>
      </c>
      <c r="CQ972" s="284">
        <v>3.9051498E-4</v>
      </c>
      <c r="CR972" s="284">
        <v>6.2761238000000002E-10</v>
      </c>
      <c r="CS972" s="284">
        <v>7.5072979999999994E-8</v>
      </c>
      <c r="CT972" s="284">
        <v>1.637713E-4</v>
      </c>
      <c r="CU972" s="284">
        <v>5.0138069E-2</v>
      </c>
      <c r="CV972" s="284">
        <v>0</v>
      </c>
      <c r="CW972" s="284">
        <v>4.9722480000000002E-5</v>
      </c>
      <c r="CX972"/>
      <c r="CY972" s="173"/>
      <c r="CZ972" s="271" t="s">
        <v>2542</v>
      </c>
      <c r="DA972"/>
      <c r="DB972" s="247"/>
      <c r="DC972" s="54"/>
      <c r="DD972" s="54"/>
      <c r="DE972" s="54"/>
      <c r="DF972" s="54"/>
      <c r="DG972" s="54"/>
      <c r="DH972" s="54"/>
      <c r="DI972" s="54"/>
      <c r="DJ972" s="54"/>
      <c r="DK972" s="54"/>
      <c r="DL972" s="54"/>
    </row>
    <row r="973" spans="1:116" ht="13.8" customHeight="1">
      <c r="A973" t="s">
        <v>1497</v>
      </c>
      <c r="B973" s="188" t="s">
        <v>319</v>
      </c>
      <c r="C973" s="151" t="str">
        <f t="shared" si="225"/>
        <v>A.130.07.116</v>
      </c>
      <c r="D973" s="54" t="s">
        <v>38</v>
      </c>
      <c r="E973" s="150" t="s">
        <v>352</v>
      </c>
      <c r="F973" s="153" t="str">
        <f t="shared" si="226"/>
        <v>PET (Polyethylene terephthalate) 30% glass fibre</v>
      </c>
      <c r="G973" s="154">
        <f t="shared" si="227"/>
        <v>2.004</v>
      </c>
      <c r="H973"/>
      <c r="I973"/>
      <c r="J973" s="227">
        <f t="shared" si="233"/>
        <v>0.82185937090999994</v>
      </c>
      <c r="K973"/>
      <c r="L973" s="280">
        <f t="shared" si="234"/>
        <v>3.4206535510000004E-2</v>
      </c>
      <c r="M973" s="280">
        <f t="shared" si="235"/>
        <v>0.48705283539999999</v>
      </c>
      <c r="N973" s="281">
        <f t="shared" si="236"/>
        <v>0</v>
      </c>
      <c r="O973" s="280">
        <v>0.30059999999999998</v>
      </c>
      <c r="P973" s="219">
        <v>6.0763873000000003E-2</v>
      </c>
      <c r="Q973" s="219">
        <v>2.1431466E-2</v>
      </c>
      <c r="R973" s="219">
        <v>2.7740308000000002E-2</v>
      </c>
      <c r="S973" s="219">
        <v>2.3045470000000001E-3</v>
      </c>
      <c r="T973" s="219">
        <v>3.3085292999999998E-3</v>
      </c>
      <c r="U973" s="219">
        <v>8.5315121000000005E-4</v>
      </c>
      <c r="V973" s="219">
        <v>6.8234964000000002E-3</v>
      </c>
      <c r="W973" s="219">
        <v>0</v>
      </c>
      <c r="X973" s="219">
        <v>0.398034</v>
      </c>
      <c r="Y973" s="219">
        <v>0</v>
      </c>
      <c r="Z973" s="219">
        <v>0</v>
      </c>
      <c r="AA973" s="219">
        <v>0</v>
      </c>
      <c r="AB973" s="219">
        <v>0</v>
      </c>
      <c r="AC973"/>
      <c r="AD973" s="227">
        <f t="shared" si="228"/>
        <v>0.30059999999999998</v>
      </c>
      <c r="AE973" s="227">
        <f t="shared" si="229"/>
        <v>0.12322537091000002</v>
      </c>
      <c r="AF973" s="227">
        <f t="shared" si="230"/>
        <v>8.901883540000001E-2</v>
      </c>
      <c r="AG973" s="227">
        <f t="shared" si="231"/>
        <v>0.48705283539999999</v>
      </c>
      <c r="AH973" s="227">
        <f t="shared" si="232"/>
        <v>0</v>
      </c>
      <c r="AI973"/>
      <c r="AJ973">
        <v>61.351399999999998</v>
      </c>
      <c r="AK973" s="155">
        <v>61.351399999999998</v>
      </c>
      <c r="AL973" s="155">
        <v>0</v>
      </c>
      <c r="AM973" s="155">
        <v>0</v>
      </c>
      <c r="AN973" s="155">
        <v>0</v>
      </c>
      <c r="AO973" s="155">
        <v>0</v>
      </c>
      <c r="AP973" s="155">
        <v>0</v>
      </c>
      <c r="AQ973"/>
      <c r="AR973" s="156">
        <v>5.3680934E-2</v>
      </c>
      <c r="AS973" s="156">
        <v>4.7511412000000003E-2</v>
      </c>
      <c r="AT973" s="156">
        <v>1.9401800999999999E-3</v>
      </c>
      <c r="AU973" s="156">
        <v>4.2293419E-3</v>
      </c>
      <c r="AV973" s="282">
        <f t="shared" si="237"/>
        <v>2.8484060042600005E-6</v>
      </c>
      <c r="AW973" s="282">
        <f t="shared" si="238"/>
        <v>7.1752223710170003E-9</v>
      </c>
      <c r="AX973" s="283">
        <f t="shared" si="239"/>
        <v>0.5923448</v>
      </c>
      <c r="AY973" s="157">
        <v>1.8597120000000001E-6</v>
      </c>
      <c r="AZ973" s="157">
        <v>5.6111999999999998E-9</v>
      </c>
      <c r="BA973" s="157">
        <v>1.5330599999999999E-13</v>
      </c>
      <c r="BB973" s="157">
        <v>0</v>
      </c>
      <c r="BC973" s="157">
        <v>0</v>
      </c>
      <c r="BD973" s="157">
        <v>2.1716100000000001E-9</v>
      </c>
      <c r="BE973" s="157">
        <v>9.8498663000000009E-7</v>
      </c>
      <c r="BF973" s="157">
        <v>3.5412180000000002E-10</v>
      </c>
      <c r="BG973" s="157">
        <v>1.0974880000000001E-9</v>
      </c>
      <c r="BH973" s="157">
        <v>1.117215E-10</v>
      </c>
      <c r="BI973" s="157">
        <v>0</v>
      </c>
      <c r="BJ973" s="157">
        <v>4.8651323E-13</v>
      </c>
      <c r="BK973" s="157">
        <v>4.1181872999999998E-14</v>
      </c>
      <c r="BL973" s="157">
        <v>1.0069914E-14</v>
      </c>
      <c r="BM973" s="157">
        <v>3.4591376E-10</v>
      </c>
      <c r="BN973" s="157">
        <v>1.1898504999999999E-9</v>
      </c>
      <c r="BO973" s="157">
        <v>0</v>
      </c>
      <c r="BP973" s="157">
        <v>0</v>
      </c>
      <c r="BQ973" s="157">
        <v>0.5923448</v>
      </c>
      <c r="BR973" s="157">
        <v>0</v>
      </c>
      <c r="BS973" s="157">
        <v>0</v>
      </c>
      <c r="BT973" s="157">
        <v>0</v>
      </c>
      <c r="BU973"/>
      <c r="BV973" s="155">
        <v>1.6241975E-4</v>
      </c>
      <c r="BW973" s="155">
        <v>8.1056882999999997E-6</v>
      </c>
      <c r="BX973" s="155">
        <v>5.5876837000000001E-5</v>
      </c>
      <c r="BY973" s="155">
        <v>7.9955654999999997E-7</v>
      </c>
      <c r="BZ973" s="155">
        <v>7.9489325E-6</v>
      </c>
      <c r="CA973" s="155">
        <v>1.0604106999999999E-6</v>
      </c>
      <c r="CB973" s="155">
        <v>2.9013247999999998E-6</v>
      </c>
      <c r="CC973" s="155">
        <v>1.6094753E-6</v>
      </c>
      <c r="CD973" s="155">
        <v>3.7478055999999999E-6</v>
      </c>
      <c r="CE973" s="155">
        <v>7.9894707999999999E-7</v>
      </c>
      <c r="CF973" s="155">
        <v>0</v>
      </c>
      <c r="CG973" s="155">
        <v>0</v>
      </c>
      <c r="CH973" s="155">
        <v>0</v>
      </c>
      <c r="CI973" s="155">
        <v>5.7324063999999999E-6</v>
      </c>
      <c r="CJ973" s="155">
        <v>7.3838361000000001E-5</v>
      </c>
      <c r="CK973" s="155">
        <v>0</v>
      </c>
      <c r="CL973" s="155">
        <v>0</v>
      </c>
      <c r="CM973"/>
      <c r="CN973" s="284">
        <v>0</v>
      </c>
      <c r="CO973" s="284">
        <v>2.004</v>
      </c>
      <c r="CP973" s="285">
        <v>4.4866504000000001E-2</v>
      </c>
      <c r="CQ973" s="284">
        <v>5.7889999999999999E-3</v>
      </c>
      <c r="CR973" s="284">
        <v>2.4970232000000002E-10</v>
      </c>
      <c r="CS973" s="284">
        <v>2.7335245000000002E-8</v>
      </c>
      <c r="CT973" s="284">
        <v>3.4724217000000002E-4</v>
      </c>
      <c r="CU973" s="284">
        <v>3.4441197999999999E-2</v>
      </c>
      <c r="CV973" s="284">
        <v>7.4963961000000003E-5</v>
      </c>
      <c r="CW973" s="284">
        <v>3.7291860000000001E-4</v>
      </c>
      <c r="CX973"/>
      <c r="CY973" s="173"/>
      <c r="CZ973" s="271" t="s">
        <v>2543</v>
      </c>
      <c r="DA973"/>
      <c r="DB973" s="247"/>
      <c r="DC973" s="54"/>
      <c r="DD973" s="54"/>
      <c r="DE973" s="54"/>
      <c r="DF973" s="54"/>
      <c r="DG973" s="54"/>
      <c r="DH973" s="54"/>
      <c r="DI973" s="54"/>
      <c r="DJ973" s="54"/>
      <c r="DK973" s="54"/>
      <c r="DL973" s="54"/>
    </row>
    <row r="974" spans="1:116" ht="13.8" customHeight="1">
      <c r="A974" t="s">
        <v>1498</v>
      </c>
      <c r="B974" s="188" t="s">
        <v>319</v>
      </c>
      <c r="C974" s="151" t="str">
        <f t="shared" ref="C974:C1040" si="240">MID(A974,1,12)</f>
        <v>A.130.07.117</v>
      </c>
      <c r="D974" s="54" t="s">
        <v>38</v>
      </c>
      <c r="E974" s="150" t="s">
        <v>352</v>
      </c>
      <c r="F974" s="153" t="str">
        <f t="shared" ref="F974:F1040" si="241">MID(A974, 21,85)</f>
        <v>PET (Polyethylene terephthalate) amorphous</v>
      </c>
      <c r="G974" s="154">
        <f t="shared" si="227"/>
        <v>2.0513377333333334</v>
      </c>
      <c r="H974"/>
      <c r="I974"/>
      <c r="J974" s="227">
        <f t="shared" si="233"/>
        <v>1.0059994169447402</v>
      </c>
      <c r="K974"/>
      <c r="L974" s="280">
        <f t="shared" si="234"/>
        <v>3.9692675699999999E-2</v>
      </c>
      <c r="M974" s="280">
        <f t="shared" si="235"/>
        <v>0.65508919585274006</v>
      </c>
      <c r="N974" s="281">
        <f t="shared" si="236"/>
        <v>3.5168853920000001E-3</v>
      </c>
      <c r="O974" s="280">
        <v>0.30770066000000001</v>
      </c>
      <c r="P974" s="219">
        <v>6.0952253999999997E-2</v>
      </c>
      <c r="Q974" s="219">
        <v>6.6315183999999996E-3</v>
      </c>
      <c r="R974" s="219">
        <v>2.2589226E-2</v>
      </c>
      <c r="S974" s="219">
        <v>7.8328799000000008E-3</v>
      </c>
      <c r="T974" s="219">
        <v>6.6265661999999996E-3</v>
      </c>
      <c r="U974" s="219">
        <v>2.6440036E-3</v>
      </c>
      <c r="V974" s="219">
        <v>1.8885804999999999E-2</v>
      </c>
      <c r="W974" s="286">
        <v>-1.6357507999999999E-5</v>
      </c>
      <c r="X974" s="219">
        <v>0.56862000000000001</v>
      </c>
      <c r="Y974" s="219">
        <v>3.5332429000000001E-3</v>
      </c>
      <c r="Z974" s="286">
        <v>-3.8154725999999999E-7</v>
      </c>
      <c r="AA974" s="219">
        <v>0</v>
      </c>
      <c r="AB974" s="219">
        <v>0</v>
      </c>
      <c r="AC974"/>
      <c r="AD974" s="227">
        <f t="shared" si="228"/>
        <v>0.30770066000000001</v>
      </c>
      <c r="AE974" s="227">
        <f t="shared" si="229"/>
        <v>0.12616225310000001</v>
      </c>
      <c r="AF974" s="227">
        <f t="shared" si="230"/>
        <v>8.6469577399999997E-2</v>
      </c>
      <c r="AG974" s="227">
        <f t="shared" si="231"/>
        <v>0.65508919585274006</v>
      </c>
      <c r="AH974" s="227">
        <f t="shared" si="232"/>
        <v>3.5168853920000001E-3</v>
      </c>
      <c r="AI974"/>
      <c r="AJ974">
        <v>72.095490999999996</v>
      </c>
      <c r="AK974" s="155">
        <v>71.610410999999999</v>
      </c>
      <c r="AL974" s="155">
        <v>0.49101154000000002</v>
      </c>
      <c r="AM974" s="155">
        <v>0</v>
      </c>
      <c r="AN974" s="155">
        <v>0</v>
      </c>
      <c r="AO974" s="155">
        <v>-3.1663619999999998E-3</v>
      </c>
      <c r="AP974" s="155">
        <v>-2.7649319999999999E-3</v>
      </c>
      <c r="AQ974"/>
      <c r="AR974" s="156">
        <v>5.9408369000000003E-2</v>
      </c>
      <c r="AS974" s="156">
        <v>5.2348158999999998E-2</v>
      </c>
      <c r="AT974" s="156">
        <v>1.9471992E-3</v>
      </c>
      <c r="AU974" s="156">
        <v>5.1130109999999998E-3</v>
      </c>
      <c r="AV974" s="282">
        <f t="shared" si="237"/>
        <v>3.1383788545400001E-6</v>
      </c>
      <c r="AW974" s="282">
        <f t="shared" si="238"/>
        <v>7.2011805368050001E-9</v>
      </c>
      <c r="AX974" s="283">
        <f t="shared" si="239"/>
        <v>0.71610798463280001</v>
      </c>
      <c r="AY974" s="157">
        <v>1.9036413999999999E-6</v>
      </c>
      <c r="AZ974" s="157">
        <v>5.7437457E-9</v>
      </c>
      <c r="BA974" s="157">
        <v>1.5692733999999999E-13</v>
      </c>
      <c r="BB974" s="157">
        <v>0</v>
      </c>
      <c r="BC974" s="157">
        <v>0</v>
      </c>
      <c r="BD974" s="157">
        <v>7.2739260000000001E-10</v>
      </c>
      <c r="BE974" s="157">
        <v>1.2298160000000001E-6</v>
      </c>
      <c r="BF974" s="157">
        <v>1.6621341E-10</v>
      </c>
      <c r="BG974" s="157">
        <v>1.2894155999999999E-9</v>
      </c>
      <c r="BH974" s="157">
        <v>0</v>
      </c>
      <c r="BI974" s="157">
        <v>0</v>
      </c>
      <c r="BJ974" s="157">
        <v>1.5075948E-12</v>
      </c>
      <c r="BK974" s="157">
        <v>1.1392856000000001E-13</v>
      </c>
      <c r="BL974" s="157">
        <v>2.7376105E-14</v>
      </c>
      <c r="BM974" s="157">
        <v>8.4239773999999997E-10</v>
      </c>
      <c r="BN974" s="157">
        <v>3.3516642000000001E-9</v>
      </c>
      <c r="BO974" s="157">
        <v>0</v>
      </c>
      <c r="BP974" s="157">
        <v>3.8746327999999997E-6</v>
      </c>
      <c r="BQ974" s="157">
        <v>0.71610410999999996</v>
      </c>
      <c r="BR974" s="157">
        <v>0</v>
      </c>
      <c r="BS974" s="157">
        <v>0</v>
      </c>
      <c r="BT974" s="157">
        <v>0</v>
      </c>
      <c r="BU974"/>
      <c r="BV974" s="155">
        <v>1.8646866000000001E-4</v>
      </c>
      <c r="BW974" s="155">
        <v>8.8896203999999999E-6</v>
      </c>
      <c r="BX974" s="155">
        <v>5.7196739999999997E-5</v>
      </c>
      <c r="BY974" s="155">
        <v>2.2123778000000001E-6</v>
      </c>
      <c r="BZ974" s="155">
        <v>1.4333741E-5</v>
      </c>
      <c r="CA974" s="155">
        <v>0</v>
      </c>
      <c r="CB974" s="155">
        <v>0</v>
      </c>
      <c r="CC974" s="155">
        <v>0</v>
      </c>
      <c r="CD974" s="155">
        <v>9.0409542999999993E-6</v>
      </c>
      <c r="CE974" s="155">
        <v>2.3965500999999999E-6</v>
      </c>
      <c r="CF974" s="155">
        <v>0</v>
      </c>
      <c r="CG974" s="155">
        <v>0</v>
      </c>
      <c r="CH974" s="155">
        <v>0</v>
      </c>
      <c r="CI974" s="155">
        <v>4.8951066000000002E-6</v>
      </c>
      <c r="CJ974" s="155">
        <v>8.7503565999999994E-5</v>
      </c>
      <c r="CK974" s="155">
        <v>-2.3030248000000001E-16</v>
      </c>
      <c r="CL974" s="155">
        <v>0</v>
      </c>
      <c r="CM974"/>
      <c r="CN974" s="284">
        <v>0</v>
      </c>
      <c r="CO974" s="284">
        <v>2.0513378000000002</v>
      </c>
      <c r="CP974" s="285">
        <v>2.0778518999999999E-2</v>
      </c>
      <c r="CQ974" s="284">
        <v>6.0821488000000002E-3</v>
      </c>
      <c r="CR974" s="284">
        <v>7.5430969999999996E-10</v>
      </c>
      <c r="CS974" s="284">
        <v>8.42355E-8</v>
      </c>
      <c r="CT974" s="284">
        <v>5.6702046999999997E-4</v>
      </c>
      <c r="CU974" s="284">
        <v>9.5435213000000005E-2</v>
      </c>
      <c r="CV974" s="284">
        <v>0</v>
      </c>
      <c r="CW974" s="284">
        <v>0</v>
      </c>
      <c r="CX974"/>
      <c r="CY974" s="173"/>
      <c r="CZ974" s="271" t="s">
        <v>2544</v>
      </c>
      <c r="DA974"/>
      <c r="DB974" s="247"/>
      <c r="DC974" s="54"/>
      <c r="DD974" s="54"/>
      <c r="DE974" s="54"/>
      <c r="DF974" s="54"/>
      <c r="DG974" s="54"/>
      <c r="DH974" s="54"/>
      <c r="DI974" s="54"/>
      <c r="DJ974" s="54"/>
      <c r="DK974" s="54"/>
      <c r="DL974" s="54"/>
    </row>
    <row r="975" spans="1:116" ht="13.8" customHeight="1">
      <c r="A975" t="s">
        <v>1499</v>
      </c>
      <c r="B975" s="188" t="s">
        <v>319</v>
      </c>
      <c r="C975" s="151" t="str">
        <f t="shared" si="240"/>
        <v>A.130.07.118</v>
      </c>
      <c r="D975" s="54" t="s">
        <v>38</v>
      </c>
      <c r="E975" s="150" t="s">
        <v>352</v>
      </c>
      <c r="F975" s="153" t="str">
        <f t="shared" si="241"/>
        <v>PET (Polyethylene terephthalate) bottle grade</v>
      </c>
      <c r="G975" s="154">
        <f t="shared" ref="G975:G1041" si="242">O975/0.15</f>
        <v>2.1900000000000004</v>
      </c>
      <c r="H975"/>
      <c r="I975"/>
      <c r="J975" s="227">
        <f t="shared" si="233"/>
        <v>1.0120634871</v>
      </c>
      <c r="K975"/>
      <c r="L975" s="280">
        <f t="shared" si="234"/>
        <v>3.2340707400000002E-2</v>
      </c>
      <c r="M975" s="280">
        <f t="shared" si="235"/>
        <v>0.65122277969999998</v>
      </c>
      <c r="N975" s="281">
        <f t="shared" si="236"/>
        <v>0</v>
      </c>
      <c r="O975" s="280">
        <v>0.32850000000000001</v>
      </c>
      <c r="P975" s="219">
        <v>6.4839104999999994E-2</v>
      </c>
      <c r="Q975" s="219">
        <v>8.0172191000000004E-3</v>
      </c>
      <c r="R975" s="219">
        <v>2.3891868E-2</v>
      </c>
      <c r="S975" s="219">
        <v>3.2922099999999998E-3</v>
      </c>
      <c r="T975" s="219">
        <v>3.9378989999999999E-3</v>
      </c>
      <c r="U975" s="219">
        <v>1.2187304E-3</v>
      </c>
      <c r="V975" s="219">
        <v>9.7464556000000004E-3</v>
      </c>
      <c r="W975" s="219">
        <v>0</v>
      </c>
      <c r="X975" s="219">
        <v>0.56862000000000001</v>
      </c>
      <c r="Y975" s="219">
        <v>0</v>
      </c>
      <c r="Z975" s="219">
        <v>0</v>
      </c>
      <c r="AA975" s="219">
        <v>0</v>
      </c>
      <c r="AB975" s="219">
        <v>0</v>
      </c>
      <c r="AC975"/>
      <c r="AD975" s="227">
        <f t="shared" si="228"/>
        <v>0.32850000000000001</v>
      </c>
      <c r="AE975" s="227">
        <f t="shared" si="229"/>
        <v>0.11494348709999999</v>
      </c>
      <c r="AF975" s="227">
        <f t="shared" si="230"/>
        <v>8.260277969999999E-2</v>
      </c>
      <c r="AG975" s="227">
        <f t="shared" si="231"/>
        <v>0.65122277969999998</v>
      </c>
      <c r="AH975" s="227">
        <f t="shared" si="232"/>
        <v>0</v>
      </c>
      <c r="AI975"/>
      <c r="AJ975">
        <v>73.421000000000006</v>
      </c>
      <c r="AK975" s="155">
        <v>73.421000000000006</v>
      </c>
      <c r="AL975" s="155">
        <v>0</v>
      </c>
      <c r="AM975" s="155">
        <v>0</v>
      </c>
      <c r="AN975" s="155">
        <v>0</v>
      </c>
      <c r="AO975" s="155">
        <v>0</v>
      </c>
      <c r="AP975" s="155">
        <v>0</v>
      </c>
      <c r="AQ975"/>
      <c r="AR975" s="156">
        <v>6.1769738999999997E-2</v>
      </c>
      <c r="AS975" s="156">
        <v>5.4451144999999999E-2</v>
      </c>
      <c r="AT975" s="156">
        <v>2.0763339E-3</v>
      </c>
      <c r="AU975" s="156">
        <v>5.2422594000000001E-3</v>
      </c>
      <c r="AV975" s="282">
        <f t="shared" si="237"/>
        <v>3.2644571490100002E-6</v>
      </c>
      <c r="AW975" s="282">
        <f t="shared" si="238"/>
        <v>7.6787497707390005E-9</v>
      </c>
      <c r="AX975" s="283">
        <f t="shared" si="239"/>
        <v>0.73421000000000003</v>
      </c>
      <c r="AY975" s="157">
        <v>2.0323200000000001E-6</v>
      </c>
      <c r="AZ975" s="157">
        <v>6.1319999999999999E-9</v>
      </c>
      <c r="BA975" s="157">
        <v>1.67535E-13</v>
      </c>
      <c r="BB975" s="157">
        <v>0</v>
      </c>
      <c r="BC975" s="157">
        <v>0</v>
      </c>
      <c r="BD975" s="157">
        <v>7.6230000000000005E-10</v>
      </c>
      <c r="BE975" s="157">
        <v>1.2291809E-6</v>
      </c>
      <c r="BF975" s="157">
        <v>1.7417400000000001E-10</v>
      </c>
      <c r="BG975" s="157">
        <v>1.37164E-9</v>
      </c>
      <c r="BH975" s="157">
        <v>0</v>
      </c>
      <c r="BI975" s="157">
        <v>0</v>
      </c>
      <c r="BJ975" s="157">
        <v>6.9501889999999997E-13</v>
      </c>
      <c r="BK975" s="157">
        <v>5.8831246999999997E-14</v>
      </c>
      <c r="BL975" s="157">
        <v>1.4385592000000001E-14</v>
      </c>
      <c r="BM975" s="157">
        <v>4.9416250999999999E-10</v>
      </c>
      <c r="BN975" s="157">
        <v>1.6997864999999999E-9</v>
      </c>
      <c r="BO975" s="157">
        <v>0</v>
      </c>
      <c r="BP975" s="157">
        <v>0</v>
      </c>
      <c r="BQ975" s="157">
        <v>0.73421000000000003</v>
      </c>
      <c r="BR975" s="157">
        <v>0</v>
      </c>
      <c r="BS975" s="157">
        <v>0</v>
      </c>
      <c r="BT975" s="157">
        <v>0</v>
      </c>
      <c r="BU975"/>
      <c r="BV975" s="155">
        <v>1.8315641000000001E-4</v>
      </c>
      <c r="BW975" s="155">
        <v>9.4565005999999996E-6</v>
      </c>
      <c r="BX975" s="155">
        <v>6.1063011000000005E-5</v>
      </c>
      <c r="BY975" s="155">
        <v>1.1420600999999999E-6</v>
      </c>
      <c r="BZ975" s="155">
        <v>1.0736437000000001E-5</v>
      </c>
      <c r="CA975" s="155">
        <v>0</v>
      </c>
      <c r="CB975" s="155">
        <v>0</v>
      </c>
      <c r="CC975" s="155">
        <v>0</v>
      </c>
      <c r="CD975" s="155">
        <v>5.3540081000000001E-6</v>
      </c>
      <c r="CE975" s="155">
        <v>1.1413152000000001E-6</v>
      </c>
      <c r="CF975" s="155">
        <v>0</v>
      </c>
      <c r="CG975" s="155">
        <v>0</v>
      </c>
      <c r="CH975" s="155">
        <v>0</v>
      </c>
      <c r="CI975" s="155">
        <v>5.1809116000000004E-6</v>
      </c>
      <c r="CJ975" s="155">
        <v>8.9082162000000002E-5</v>
      </c>
      <c r="CK975" s="155">
        <v>0</v>
      </c>
      <c r="CL975" s="155">
        <v>0</v>
      </c>
      <c r="CM975"/>
      <c r="CN975" s="284">
        <v>0</v>
      </c>
      <c r="CO975" s="284">
        <v>2.19</v>
      </c>
      <c r="CP975" s="285">
        <v>2.0778518999999999E-2</v>
      </c>
      <c r="CQ975" s="284">
        <v>6.4700000000000001E-3</v>
      </c>
      <c r="CR975" s="284">
        <v>3.5671759999999999E-10</v>
      </c>
      <c r="CS975" s="284">
        <v>3.9050350000000001E-8</v>
      </c>
      <c r="CT975" s="284">
        <v>4.7748882000000001E-4</v>
      </c>
      <c r="CU975" s="284">
        <v>4.9201712000000002E-2</v>
      </c>
      <c r="CV975" s="284">
        <v>0</v>
      </c>
      <c r="CW975" s="284">
        <v>0</v>
      </c>
      <c r="CX975"/>
      <c r="CY975" s="173"/>
      <c r="CZ975" s="271" t="s">
        <v>2544</v>
      </c>
      <c r="DA975"/>
      <c r="DB975" s="247"/>
      <c r="DC975" s="54"/>
      <c r="DD975" s="54"/>
      <c r="DE975" s="54"/>
      <c r="DF975" s="54"/>
      <c r="DG975" s="54"/>
      <c r="DH975" s="54"/>
      <c r="DI975" s="54"/>
      <c r="DJ975" s="54"/>
      <c r="DK975" s="54"/>
      <c r="DL975" s="54"/>
    </row>
    <row r="976" spans="1:116" ht="13.8" customHeight="1">
      <c r="A976" t="s">
        <v>1500</v>
      </c>
      <c r="B976" s="188" t="s">
        <v>319</v>
      </c>
      <c r="C976" s="151" t="str">
        <f t="shared" si="240"/>
        <v>A.130.07.119</v>
      </c>
      <c r="D976" s="54" t="s">
        <v>38</v>
      </c>
      <c r="E976" s="150" t="s">
        <v>352</v>
      </c>
      <c r="F976" s="153" t="str">
        <f t="shared" si="241"/>
        <v>PMMA (Polymethyl methacrylate)</v>
      </c>
      <c r="G976" s="154">
        <f t="shared" si="242"/>
        <v>3.9</v>
      </c>
      <c r="H976"/>
      <c r="I976"/>
      <c r="J976" s="227">
        <f t="shared" si="233"/>
        <v>1.13395989269876</v>
      </c>
      <c r="K976"/>
      <c r="L976" s="280">
        <f t="shared" si="234"/>
        <v>6.2708542020000008E-2</v>
      </c>
      <c r="M976" s="280">
        <f t="shared" si="235"/>
        <v>0.48625135067876002</v>
      </c>
      <c r="N976" s="281">
        <f t="shared" si="236"/>
        <v>0</v>
      </c>
      <c r="O976" s="280">
        <v>0.58499999999999996</v>
      </c>
      <c r="P976" s="219">
        <v>6.7344479999999998E-2</v>
      </c>
      <c r="Q976" s="286">
        <v>5.7067876000000003E-7</v>
      </c>
      <c r="R976" s="219">
        <v>4.8348000000000002E-2</v>
      </c>
      <c r="S976" s="219">
        <v>7.8956900000000003E-3</v>
      </c>
      <c r="T976" s="219">
        <v>6.5256611999999999E-4</v>
      </c>
      <c r="U976" s="219">
        <v>5.8122859000000002E-3</v>
      </c>
      <c r="V976" s="219">
        <v>-0.1270937</v>
      </c>
      <c r="W976" s="219">
        <v>0</v>
      </c>
      <c r="X976" s="219">
        <v>0.54600000000000004</v>
      </c>
      <c r="Y976" s="219">
        <v>0</v>
      </c>
      <c r="Z976" s="219">
        <v>0</v>
      </c>
      <c r="AA976" s="219">
        <v>0</v>
      </c>
      <c r="AB976" s="219">
        <v>0</v>
      </c>
      <c r="AC976"/>
      <c r="AD976" s="227">
        <f t="shared" si="228"/>
        <v>0.58499999999999996</v>
      </c>
      <c r="AE976" s="227">
        <f t="shared" si="229"/>
        <v>2.9598926987599861E-3</v>
      </c>
      <c r="AF976" s="227">
        <f t="shared" si="230"/>
        <v>-5.9748649321240008E-2</v>
      </c>
      <c r="AG976" s="227">
        <f t="shared" si="231"/>
        <v>0.48625135067876002</v>
      </c>
      <c r="AH976" s="227">
        <f t="shared" si="232"/>
        <v>0</v>
      </c>
      <c r="AI976"/>
      <c r="AJ976">
        <v>98.7</v>
      </c>
      <c r="AK976" s="155">
        <v>98.7</v>
      </c>
      <c r="AL976" s="155">
        <v>0</v>
      </c>
      <c r="AM976" s="155">
        <v>0</v>
      </c>
      <c r="AN976" s="155">
        <v>0</v>
      </c>
      <c r="AO976" s="155">
        <v>0</v>
      </c>
      <c r="AP976" s="155">
        <v>0</v>
      </c>
      <c r="AQ976"/>
      <c r="AR976" s="156">
        <v>9.3023365999999996E-2</v>
      </c>
      <c r="AS976" s="156">
        <v>8.2557567999999998E-2</v>
      </c>
      <c r="AT976" s="156">
        <v>3.4186181E-3</v>
      </c>
      <c r="AU976" s="156">
        <v>7.0471800000000001E-3</v>
      </c>
      <c r="AV976" s="282">
        <f t="shared" si="237"/>
        <v>4.9494944689000009E-6</v>
      </c>
      <c r="AW976" s="282">
        <f t="shared" si="238"/>
        <v>1.264281848529E-8</v>
      </c>
      <c r="AX976" s="283">
        <f t="shared" si="239"/>
        <v>0.98699999999999999</v>
      </c>
      <c r="AY976" s="157">
        <v>3.6192E-6</v>
      </c>
      <c r="AZ976" s="157">
        <v>1.092E-8</v>
      </c>
      <c r="BA976" s="157">
        <v>2.9834999999999999E-13</v>
      </c>
      <c r="BB976" s="157">
        <v>0</v>
      </c>
      <c r="BC976" s="157">
        <v>0</v>
      </c>
      <c r="BD976" s="157">
        <v>1.2956E-9</v>
      </c>
      <c r="BE976" s="157">
        <v>1.3468901000000001E-6</v>
      </c>
      <c r="BF976" s="157">
        <v>2.9545999999999998E-10</v>
      </c>
      <c r="BG976" s="157">
        <v>1.42464E-9</v>
      </c>
      <c r="BH976" s="157">
        <v>0</v>
      </c>
      <c r="BI976" s="157">
        <v>0</v>
      </c>
      <c r="BJ976" s="157">
        <v>3.3112828E-12</v>
      </c>
      <c r="BK976" s="157">
        <v>-7.6264261000000004E-13</v>
      </c>
      <c r="BL976" s="157">
        <v>-1.2850490000000001E-13</v>
      </c>
      <c r="BM976" s="157">
        <v>-1.7481609999999999E-10</v>
      </c>
      <c r="BN976" s="157">
        <v>-1.7716415000000001E-8</v>
      </c>
      <c r="BO976" s="157">
        <v>0</v>
      </c>
      <c r="BP976" s="157">
        <v>0</v>
      </c>
      <c r="BQ976" s="157">
        <v>0.98699999999999999</v>
      </c>
      <c r="BR976" s="157">
        <v>0</v>
      </c>
      <c r="BS976" s="157">
        <v>0</v>
      </c>
      <c r="BT976" s="157">
        <v>0</v>
      </c>
      <c r="BU976"/>
      <c r="BV976" s="155">
        <v>2.5172942999999998E-4</v>
      </c>
      <c r="BW976" s="155">
        <v>9.8218986000000008E-6</v>
      </c>
      <c r="BX976" s="155">
        <v>1.0874234999999999E-4</v>
      </c>
      <c r="BY976" s="155">
        <v>-1.4863169E-5</v>
      </c>
      <c r="BZ976" s="155">
        <v>1.5157910999999999E-5</v>
      </c>
      <c r="CA976" s="155">
        <v>0</v>
      </c>
      <c r="CB976" s="155">
        <v>0</v>
      </c>
      <c r="CC976" s="155">
        <v>0</v>
      </c>
      <c r="CD976" s="155">
        <v>1.0817382E-6</v>
      </c>
      <c r="CE976" s="155">
        <v>1.5970364E-6</v>
      </c>
      <c r="CF976" s="155">
        <v>0</v>
      </c>
      <c r="CG976" s="155">
        <v>0</v>
      </c>
      <c r="CH976" s="155">
        <v>0</v>
      </c>
      <c r="CI976" s="155">
        <v>9.8795532000000007E-6</v>
      </c>
      <c r="CJ976" s="155">
        <v>1.2031212E-4</v>
      </c>
      <c r="CK976" s="155">
        <v>0</v>
      </c>
      <c r="CL976" s="155">
        <v>0</v>
      </c>
      <c r="CM976"/>
      <c r="CN976" s="284">
        <v>0</v>
      </c>
      <c r="CO976" s="284">
        <v>3.9</v>
      </c>
      <c r="CP976" s="285">
        <v>0</v>
      </c>
      <c r="CQ976" s="284">
        <v>6.7200000000000003E-3</v>
      </c>
      <c r="CR976" s="284">
        <v>1.3913586E-9</v>
      </c>
      <c r="CS976" s="284">
        <v>1.482611E-7</v>
      </c>
      <c r="CT976" s="284">
        <v>6.0756658999999995E-4</v>
      </c>
      <c r="CU976" s="284">
        <v>-0.63050039999999996</v>
      </c>
      <c r="CV976" s="284">
        <v>0</v>
      </c>
      <c r="CW976" s="284">
        <v>0</v>
      </c>
      <c r="CX976"/>
      <c r="CY976" s="173"/>
      <c r="CZ976" s="271" t="s">
        <v>2545</v>
      </c>
      <c r="DA976"/>
      <c r="DB976" s="247"/>
      <c r="DC976" s="54"/>
      <c r="DD976" s="54"/>
      <c r="DE976" s="54"/>
      <c r="DF976" s="54"/>
      <c r="DG976" s="54"/>
      <c r="DH976" s="54"/>
      <c r="DI976" s="54"/>
      <c r="DJ976" s="54"/>
      <c r="DK976" s="54"/>
      <c r="DL976" s="54"/>
    </row>
    <row r="977" spans="1:116" ht="14.4">
      <c r="A977" t="s">
        <v>1501</v>
      </c>
      <c r="B977" s="188" t="s">
        <v>319</v>
      </c>
      <c r="C977" s="151" t="str">
        <f t="shared" si="240"/>
        <v>A.130.07.120</v>
      </c>
      <c r="D977" s="54" t="s">
        <v>38</v>
      </c>
      <c r="E977" s="150" t="s">
        <v>352</v>
      </c>
      <c r="F977" s="153" t="str">
        <f t="shared" si="241"/>
        <v>POM (Polyoxymethyleen, polyacetaal)</v>
      </c>
      <c r="G977" s="154">
        <f t="shared" si="242"/>
        <v>3.2</v>
      </c>
      <c r="H977"/>
      <c r="I977"/>
      <c r="J977" s="227">
        <f t="shared" si="233"/>
        <v>0.91320437307254609</v>
      </c>
      <c r="K977"/>
      <c r="L977" s="280">
        <f t="shared" si="234"/>
        <v>8.3714509041599994E-3</v>
      </c>
      <c r="M977" s="280">
        <f t="shared" si="235"/>
        <v>0.42483292216838608</v>
      </c>
      <c r="N977" s="281">
        <f t="shared" si="236"/>
        <v>0</v>
      </c>
      <c r="O977" s="280">
        <v>0.48</v>
      </c>
      <c r="P977" s="219">
        <v>5.41161E-2</v>
      </c>
      <c r="Q977" s="219">
        <v>6.4568207999999997E-3</v>
      </c>
      <c r="R977" s="219">
        <v>5.1713999999999996E-3</v>
      </c>
      <c r="S977" s="219">
        <v>3.1999799999999998E-3</v>
      </c>
      <c r="T977" s="219">
        <v>0</v>
      </c>
      <c r="U977" s="286">
        <v>7.0904159999999996E-8</v>
      </c>
      <c r="V977" s="286">
        <v>1.3683861000000001E-9</v>
      </c>
      <c r="W977" s="219">
        <v>0</v>
      </c>
      <c r="X977" s="219">
        <v>0.36425999999999997</v>
      </c>
      <c r="Y977" s="219">
        <v>0</v>
      </c>
      <c r="Z977" s="219">
        <v>0</v>
      </c>
      <c r="AA977" s="219">
        <v>0</v>
      </c>
      <c r="AB977" s="219">
        <v>0</v>
      </c>
      <c r="AC977"/>
      <c r="AD977" s="227">
        <f t="shared" si="228"/>
        <v>0.48</v>
      </c>
      <c r="AE977" s="227">
        <f t="shared" si="229"/>
        <v>6.8944373072546111E-2</v>
      </c>
      <c r="AF977" s="227">
        <f t="shared" si="230"/>
        <v>6.0572922168386098E-2</v>
      </c>
      <c r="AG977" s="227">
        <f t="shared" si="231"/>
        <v>0.42483292216838608</v>
      </c>
      <c r="AH977" s="227">
        <f t="shared" si="232"/>
        <v>0</v>
      </c>
      <c r="AI977"/>
      <c r="AJ977">
        <v>90.552199999999999</v>
      </c>
      <c r="AK977" s="155">
        <v>89.442999999999998</v>
      </c>
      <c r="AL977" s="155">
        <v>0</v>
      </c>
      <c r="AM977" s="155">
        <v>0</v>
      </c>
      <c r="AN977" s="155">
        <v>1.1092</v>
      </c>
      <c r="AO977" s="155">
        <v>0</v>
      </c>
      <c r="AP977" s="155">
        <v>0</v>
      </c>
      <c r="AQ977"/>
      <c r="AR977" s="156">
        <v>7.5057612999999995E-2</v>
      </c>
      <c r="AS977" s="156">
        <v>6.5928784000000004E-2</v>
      </c>
      <c r="AT977" s="156">
        <v>2.7425981999999998E-3</v>
      </c>
      <c r="AU977" s="156">
        <v>6.3862301999999998E-3</v>
      </c>
      <c r="AV977" s="282">
        <f t="shared" si="237"/>
        <v>3.9525650000000002E-6</v>
      </c>
      <c r="AW977" s="282">
        <f t="shared" si="238"/>
        <v>1.0142744800000002E-8</v>
      </c>
      <c r="AX977" s="283">
        <f t="shared" si="239"/>
        <v>0.89442999999999995</v>
      </c>
      <c r="AY977" s="157">
        <v>2.9695999999999999E-6</v>
      </c>
      <c r="AZ977" s="157">
        <v>8.9600000000000005E-9</v>
      </c>
      <c r="BA977" s="157">
        <v>2.4479999999999998E-13</v>
      </c>
      <c r="BB977" s="157">
        <v>0</v>
      </c>
      <c r="BC977" s="157">
        <v>0</v>
      </c>
      <c r="BD977" s="157">
        <v>1.65E-10</v>
      </c>
      <c r="BE977" s="157">
        <v>9.8279999999999993E-7</v>
      </c>
      <c r="BF977" s="157">
        <v>3.7700000000000003E-11</v>
      </c>
      <c r="BG977" s="157">
        <v>1.1448E-9</v>
      </c>
      <c r="BH977" s="157">
        <v>0</v>
      </c>
      <c r="BI977" s="157">
        <v>0</v>
      </c>
      <c r="BJ977" s="157">
        <v>0</v>
      </c>
      <c r="BK977" s="157">
        <v>0</v>
      </c>
      <c r="BL977" s="157">
        <v>0</v>
      </c>
      <c r="BM977" s="157">
        <v>0</v>
      </c>
      <c r="BN977" s="157">
        <v>0</v>
      </c>
      <c r="BO977" s="157">
        <v>0</v>
      </c>
      <c r="BP977" s="157">
        <v>0</v>
      </c>
      <c r="BQ977" s="157">
        <v>0.89442999999999995</v>
      </c>
      <c r="BR977" s="157">
        <v>0</v>
      </c>
      <c r="BS977" s="157">
        <v>0</v>
      </c>
      <c r="BT977" s="157">
        <v>0</v>
      </c>
      <c r="BU977"/>
      <c r="BV977" s="155">
        <v>2.1680165E-4</v>
      </c>
      <c r="BW977" s="155">
        <v>7.8925970999999997E-6</v>
      </c>
      <c r="BX977" s="155">
        <v>8.9224491000000001E-5</v>
      </c>
      <c r="BY977" s="155">
        <v>1.6028835E-13</v>
      </c>
      <c r="BZ977" s="155">
        <v>9.3907718000000001E-6</v>
      </c>
      <c r="CA977" s="155">
        <v>0</v>
      </c>
      <c r="CB977" s="155">
        <v>0</v>
      </c>
      <c r="CC977" s="155">
        <v>0</v>
      </c>
      <c r="CD977" s="155">
        <v>0</v>
      </c>
      <c r="CE977" s="155">
        <v>4.6917694999999999E-11</v>
      </c>
      <c r="CF977" s="155">
        <v>0</v>
      </c>
      <c r="CG977" s="155">
        <v>0</v>
      </c>
      <c r="CH977" s="155">
        <v>0</v>
      </c>
      <c r="CI977" s="155">
        <v>1.5008746000000001E-6</v>
      </c>
      <c r="CJ977" s="155">
        <v>1.0879287E-4</v>
      </c>
      <c r="CK977" s="155">
        <v>0</v>
      </c>
      <c r="CL977" s="155">
        <v>0</v>
      </c>
      <c r="CM977"/>
      <c r="CN977" s="284">
        <v>0</v>
      </c>
      <c r="CO977" s="284">
        <v>3.2</v>
      </c>
      <c r="CP977" s="285">
        <v>4.4975149999999997E-3</v>
      </c>
      <c r="CQ977" s="284">
        <v>5.4000000000000003E-3</v>
      </c>
      <c r="CR977" s="284">
        <v>0</v>
      </c>
      <c r="CS977" s="284">
        <v>0</v>
      </c>
      <c r="CT977" s="284">
        <v>3.2999994000000002E-4</v>
      </c>
      <c r="CU977" s="284">
        <v>0</v>
      </c>
      <c r="CV977" s="284">
        <v>0</v>
      </c>
      <c r="CW977" s="284">
        <v>0</v>
      </c>
      <c r="CX977"/>
      <c r="CY977" s="173"/>
      <c r="CZ977" s="271" t="s">
        <v>2546</v>
      </c>
      <c r="DA977"/>
      <c r="DB977" s="247"/>
      <c r="DC977" s="54"/>
      <c r="DD977" s="54"/>
      <c r="DE977" s="54"/>
      <c r="DF977" s="54"/>
      <c r="DG977" s="54"/>
      <c r="DH977" s="54"/>
      <c r="DI977" s="54"/>
      <c r="DJ977" s="54"/>
      <c r="DK977" s="54"/>
      <c r="DL977" s="54"/>
    </row>
    <row r="978" spans="1:116" ht="14.4">
      <c r="A978" t="s">
        <v>3583</v>
      </c>
      <c r="B978" s="188" t="s">
        <v>319</v>
      </c>
      <c r="C978" s="151" t="str">
        <f t="shared" si="240"/>
        <v>A.130.07.121</v>
      </c>
      <c r="D978" s="54" t="s">
        <v>38</v>
      </c>
      <c r="E978" s="150" t="s">
        <v>352</v>
      </c>
      <c r="F978" s="153" t="str">
        <f t="shared" si="241"/>
        <v>PP (Polypropylene)</v>
      </c>
      <c r="G978" s="154">
        <f t="shared" si="242"/>
        <v>1.92</v>
      </c>
      <c r="H978"/>
      <c r="I978"/>
      <c r="J978" s="227">
        <f t="shared" si="233"/>
        <v>1.20927091678</v>
      </c>
      <c r="K978"/>
      <c r="L978" s="280">
        <f t="shared" si="234"/>
        <v>7.477264077000001E-2</v>
      </c>
      <c r="M978" s="280">
        <f t="shared" si="235"/>
        <v>0.82730807601</v>
      </c>
      <c r="N978" s="281">
        <f t="shared" si="236"/>
        <v>1.9190200000000001E-2</v>
      </c>
      <c r="O978" s="280">
        <v>0.28799999999999998</v>
      </c>
      <c r="P978" s="219">
        <v>3.8249999999999999E-2</v>
      </c>
      <c r="Q978" s="219">
        <v>9.6852310999999999E-4</v>
      </c>
      <c r="R978" s="219">
        <v>6.7320000000000005E-2</v>
      </c>
      <c r="S978" s="219">
        <v>5.7743999999999998E-3</v>
      </c>
      <c r="T978" s="219">
        <v>2.5727607000000001E-4</v>
      </c>
      <c r="U978" s="219">
        <v>1.4209647000000001E-3</v>
      </c>
      <c r="V978" s="219">
        <v>8.0895528999999997E-3</v>
      </c>
      <c r="W978" s="219">
        <v>0</v>
      </c>
      <c r="X978" s="219">
        <v>0.78</v>
      </c>
      <c r="Y978" s="219">
        <v>0</v>
      </c>
      <c r="Z978" s="219">
        <v>0</v>
      </c>
      <c r="AA978" s="219">
        <v>1.9190200000000001E-2</v>
      </c>
      <c r="AB978" s="219">
        <v>0</v>
      </c>
      <c r="AC978"/>
      <c r="AD978" s="227">
        <f t="shared" si="228"/>
        <v>0.28799999999999998</v>
      </c>
      <c r="AE978" s="227">
        <f t="shared" si="229"/>
        <v>0.12208071678000001</v>
      </c>
      <c r="AF978" s="227">
        <f t="shared" si="230"/>
        <v>6.6498276009999996E-2</v>
      </c>
      <c r="AG978" s="227">
        <f t="shared" si="231"/>
        <v>0.82730807601</v>
      </c>
      <c r="AH978" s="227">
        <f t="shared" si="232"/>
        <v>0</v>
      </c>
      <c r="AI978"/>
      <c r="AJ978">
        <v>82.925799999999995</v>
      </c>
      <c r="AK978" s="155">
        <v>81.733999999999995</v>
      </c>
      <c r="AL978" s="155">
        <v>0</v>
      </c>
      <c r="AM978" s="155">
        <v>0</v>
      </c>
      <c r="AN978" s="155">
        <v>1.1918</v>
      </c>
      <c r="AO978" s="155">
        <v>0</v>
      </c>
      <c r="AP978" s="155">
        <v>0</v>
      </c>
      <c r="AQ978"/>
      <c r="AR978" s="156">
        <v>3.8687603000000001E-2</v>
      </c>
      <c r="AS978" s="156">
        <v>3.1286608E-2</v>
      </c>
      <c r="AT978" s="156">
        <v>1.5651873999999999E-3</v>
      </c>
      <c r="AU978" s="156">
        <v>5.8358076000000004E-3</v>
      </c>
      <c r="AV978" s="282">
        <f t="shared" si="237"/>
        <v>1.8756959297599999E-6</v>
      </c>
      <c r="AW978" s="282">
        <f t="shared" si="238"/>
        <v>5.7884150853919997E-9</v>
      </c>
      <c r="AX978" s="283">
        <f t="shared" si="239"/>
        <v>0.81733999999999996</v>
      </c>
      <c r="AY978" s="157">
        <v>1.78176E-6</v>
      </c>
      <c r="AZ978" s="157">
        <v>5.3759999999999996E-9</v>
      </c>
      <c r="BA978" s="157">
        <v>1.4688E-13</v>
      </c>
      <c r="BB978" s="157">
        <v>0</v>
      </c>
      <c r="BC978" s="157">
        <v>0</v>
      </c>
      <c r="BD978" s="157">
        <v>1.804E-9</v>
      </c>
      <c r="BE978" s="157">
        <v>9.0576000000000003E-8</v>
      </c>
      <c r="BF978" s="157">
        <v>4.114E-10</v>
      </c>
      <c r="BG978" s="157">
        <v>0</v>
      </c>
      <c r="BH978" s="157">
        <v>0</v>
      </c>
      <c r="BI978" s="157">
        <v>0</v>
      </c>
      <c r="BJ978" s="157">
        <v>8.0955223000000003E-13</v>
      </c>
      <c r="BK978" s="157">
        <v>4.8610711999999999E-14</v>
      </c>
      <c r="BL978" s="157">
        <v>1.004245E-14</v>
      </c>
      <c r="BM978" s="157">
        <v>6.111576E-11</v>
      </c>
      <c r="BN978" s="157">
        <v>1.494814E-9</v>
      </c>
      <c r="BO978" s="157">
        <v>0</v>
      </c>
      <c r="BP978" s="157">
        <v>0</v>
      </c>
      <c r="BQ978" s="157">
        <v>0.81733999999999996</v>
      </c>
      <c r="BR978" s="157">
        <v>0</v>
      </c>
      <c r="BS978" s="157">
        <v>0</v>
      </c>
      <c r="BT978" s="157">
        <v>0</v>
      </c>
      <c r="BU978"/>
      <c r="BV978" s="155">
        <v>1.7322153000000001E-4</v>
      </c>
      <c r="BW978" s="155">
        <v>0</v>
      </c>
      <c r="BX978" s="155">
        <v>5.3534695000000001E-5</v>
      </c>
      <c r="BY978" s="155">
        <v>9.7992347999999997E-7</v>
      </c>
      <c r="BZ978" s="155">
        <v>5.1685509000000001E-6</v>
      </c>
      <c r="CA978" s="155">
        <v>0</v>
      </c>
      <c r="CB978" s="155">
        <v>0</v>
      </c>
      <c r="CC978" s="155">
        <v>0</v>
      </c>
      <c r="CD978" s="155">
        <v>4.1862504999999997E-7</v>
      </c>
      <c r="CE978" s="155">
        <v>1.1856483E-6</v>
      </c>
      <c r="CF978" s="155">
        <v>0</v>
      </c>
      <c r="CG978" s="155">
        <v>0</v>
      </c>
      <c r="CH978" s="155">
        <v>0</v>
      </c>
      <c r="CI978" s="155">
        <v>1.2868584E-5</v>
      </c>
      <c r="CJ978" s="155">
        <v>9.9065508000000004E-5</v>
      </c>
      <c r="CK978" s="155">
        <v>0</v>
      </c>
      <c r="CL978" s="155">
        <v>0</v>
      </c>
      <c r="CM978"/>
      <c r="CN978" s="284">
        <v>0</v>
      </c>
      <c r="CO978" s="284">
        <v>1.92</v>
      </c>
      <c r="CP978" s="285">
        <v>0</v>
      </c>
      <c r="CQ978" s="284">
        <v>0</v>
      </c>
      <c r="CR978" s="284">
        <v>3.7300623999999999E-10</v>
      </c>
      <c r="CS978" s="284">
        <v>4.482465E-8</v>
      </c>
      <c r="CT978" s="284">
        <v>1.44E-4</v>
      </c>
      <c r="CU978" s="284">
        <v>4.0932872000000002E-2</v>
      </c>
      <c r="CV978" s="284">
        <v>0</v>
      </c>
      <c r="CW978" s="284">
        <v>0</v>
      </c>
      <c r="CX978"/>
      <c r="CY978" s="173"/>
      <c r="CZ978" s="271" t="s">
        <v>2547</v>
      </c>
      <c r="DA978"/>
      <c r="DB978" s="247"/>
      <c r="DC978" s="54"/>
      <c r="DD978" s="54"/>
      <c r="DE978" s="54"/>
      <c r="DF978" s="54"/>
      <c r="DG978" s="54"/>
      <c r="DH978" s="54"/>
      <c r="DI978" s="54"/>
      <c r="DJ978" s="54"/>
      <c r="DK978" s="54"/>
      <c r="DL978" s="54"/>
    </row>
    <row r="979" spans="1:116" ht="14.4">
      <c r="A979" t="s">
        <v>3584</v>
      </c>
      <c r="B979" s="188" t="s">
        <v>319</v>
      </c>
      <c r="C979" s="151" t="str">
        <f t="shared" si="240"/>
        <v>A.130.07.122</v>
      </c>
      <c r="D979" s="54" t="s">
        <v>38</v>
      </c>
      <c r="E979" s="150" t="s">
        <v>352</v>
      </c>
      <c r="F979" s="153" t="str">
        <f t="shared" si="241"/>
        <v>PP GF30</v>
      </c>
      <c r="G979" s="154">
        <f t="shared" si="242"/>
        <v>1.8149999999999999</v>
      </c>
      <c r="H979"/>
      <c r="I979"/>
      <c r="J979" s="227">
        <f t="shared" si="233"/>
        <v>0.95990457197000001</v>
      </c>
      <c r="K979"/>
      <c r="L979" s="280">
        <f t="shared" si="234"/>
        <v>6.3908888469999994E-2</v>
      </c>
      <c r="M979" s="280">
        <f t="shared" si="235"/>
        <v>0.61031254350000008</v>
      </c>
      <c r="N979" s="281">
        <f t="shared" si="236"/>
        <v>1.343314E-2</v>
      </c>
      <c r="O979" s="280">
        <v>0.27224999999999999</v>
      </c>
      <c r="P979" s="219">
        <v>4.2151500000000001E-2</v>
      </c>
      <c r="Q979" s="219">
        <v>1.6497379E-2</v>
      </c>
      <c r="R979" s="219">
        <v>5.8139999999999997E-2</v>
      </c>
      <c r="S979" s="219">
        <v>4.04208E-3</v>
      </c>
      <c r="T979" s="219">
        <v>7.3209325000000004E-4</v>
      </c>
      <c r="U979" s="219">
        <v>9.9471521999999995E-4</v>
      </c>
      <c r="V979" s="219">
        <v>5.6636645000000003E-3</v>
      </c>
      <c r="W979" s="219">
        <v>0</v>
      </c>
      <c r="X979" s="219">
        <v>0.54600000000000004</v>
      </c>
      <c r="Y979" s="219">
        <v>0</v>
      </c>
      <c r="Z979" s="219">
        <v>0</v>
      </c>
      <c r="AA979" s="219">
        <v>1.343314E-2</v>
      </c>
      <c r="AB979" s="219">
        <v>0</v>
      </c>
      <c r="AC979"/>
      <c r="AD979" s="227">
        <f t="shared" si="228"/>
        <v>0.27224999999999999</v>
      </c>
      <c r="AE979" s="227">
        <f t="shared" si="229"/>
        <v>0.12822143196999999</v>
      </c>
      <c r="AF979" s="227">
        <f t="shared" si="230"/>
        <v>7.7745683499999996E-2</v>
      </c>
      <c r="AG979" s="227">
        <f t="shared" si="231"/>
        <v>0.61031254350000008</v>
      </c>
      <c r="AH979" s="227">
        <f t="shared" si="232"/>
        <v>0</v>
      </c>
      <c r="AI979"/>
      <c r="AJ979">
        <v>68.004760000000005</v>
      </c>
      <c r="AK979" s="155">
        <v>67.170500000000004</v>
      </c>
      <c r="AL979" s="155">
        <v>0</v>
      </c>
      <c r="AM979" s="155">
        <v>0</v>
      </c>
      <c r="AN979" s="155">
        <v>0.83426</v>
      </c>
      <c r="AO979" s="155">
        <v>0</v>
      </c>
      <c r="AP979" s="155">
        <v>0</v>
      </c>
      <c r="AQ979"/>
      <c r="AR979" s="156">
        <v>3.7523438999999999E-2</v>
      </c>
      <c r="AS979" s="156">
        <v>3.1296235999999998E-2</v>
      </c>
      <c r="AT979" s="156">
        <v>1.5823776E-3</v>
      </c>
      <c r="AU979" s="156">
        <v>4.6448256000000002E-3</v>
      </c>
      <c r="AV979" s="282">
        <f t="shared" si="237"/>
        <v>1.876273150832E-6</v>
      </c>
      <c r="AW979" s="282">
        <f t="shared" si="238"/>
        <v>5.8519880912730001E-9</v>
      </c>
      <c r="AX979" s="283">
        <f t="shared" si="239"/>
        <v>0.6505358</v>
      </c>
      <c r="AY979" s="157">
        <v>1.68432E-6</v>
      </c>
      <c r="AZ979" s="157">
        <v>5.0819999999999996E-9</v>
      </c>
      <c r="BA979" s="157">
        <v>1.388475E-13</v>
      </c>
      <c r="BB979" s="157">
        <v>0</v>
      </c>
      <c r="BC979" s="157">
        <v>0</v>
      </c>
      <c r="BD979" s="157">
        <v>2.9008000000000002E-9</v>
      </c>
      <c r="BE979" s="157">
        <v>1.8796320000000001E-7</v>
      </c>
      <c r="BF979" s="157">
        <v>5.2017999999999996E-10</v>
      </c>
      <c r="BG979" s="157">
        <v>1.3733999999999999E-10</v>
      </c>
      <c r="BH979" s="157">
        <v>1.117215E-10</v>
      </c>
      <c r="BI979" s="157">
        <v>0</v>
      </c>
      <c r="BJ979" s="157">
        <v>5.6668655999999999E-13</v>
      </c>
      <c r="BK979" s="157">
        <v>3.4027497999999997E-14</v>
      </c>
      <c r="BL979" s="157">
        <v>7.0297150000000003E-15</v>
      </c>
      <c r="BM979" s="157">
        <v>4.2781032000000001E-11</v>
      </c>
      <c r="BN979" s="157">
        <v>1.0463697999999999E-9</v>
      </c>
      <c r="BO979" s="157">
        <v>0</v>
      </c>
      <c r="BP979" s="157">
        <v>0</v>
      </c>
      <c r="BQ979" s="157">
        <v>0.6505358</v>
      </c>
      <c r="BR979" s="157">
        <v>0</v>
      </c>
      <c r="BS979" s="157">
        <v>0</v>
      </c>
      <c r="BT979" s="157">
        <v>0</v>
      </c>
      <c r="BU979"/>
      <c r="BV979" s="155">
        <v>1.5546534E-4</v>
      </c>
      <c r="BW979" s="155">
        <v>1.4861379000000001E-6</v>
      </c>
      <c r="BX979" s="155">
        <v>5.0607016000000002E-5</v>
      </c>
      <c r="BY979" s="155">
        <v>6.8606093999999996E-7</v>
      </c>
      <c r="BZ979" s="155">
        <v>4.0514124999999999E-6</v>
      </c>
      <c r="CA979" s="155">
        <v>1.0604106999999999E-6</v>
      </c>
      <c r="CB979" s="155">
        <v>2.9013247999999998E-6</v>
      </c>
      <c r="CC979" s="155">
        <v>1.6094753E-6</v>
      </c>
      <c r="CD979" s="155">
        <v>2.9303753000000002E-7</v>
      </c>
      <c r="CE979" s="155">
        <v>8.2998020999999999E-7</v>
      </c>
      <c r="CF979" s="155">
        <v>0</v>
      </c>
      <c r="CG979" s="155">
        <v>0</v>
      </c>
      <c r="CH979" s="155">
        <v>0</v>
      </c>
      <c r="CI979" s="155">
        <v>1.1113777000000001E-5</v>
      </c>
      <c r="CJ979" s="155">
        <v>8.0826702999999998E-5</v>
      </c>
      <c r="CK979" s="155">
        <v>0</v>
      </c>
      <c r="CL979" s="155">
        <v>0</v>
      </c>
      <c r="CM979"/>
      <c r="CN979" s="284">
        <v>0</v>
      </c>
      <c r="CO979" s="284">
        <v>1.8149999999999999</v>
      </c>
      <c r="CP979" s="285">
        <v>3.0321540000000001E-2</v>
      </c>
      <c r="CQ979" s="284">
        <v>1.2600000000000001E-3</v>
      </c>
      <c r="CR979" s="284">
        <v>2.6110436999999998E-10</v>
      </c>
      <c r="CS979" s="284">
        <v>3.1377255000000002E-8</v>
      </c>
      <c r="CT979" s="284">
        <v>1.138E-4</v>
      </c>
      <c r="CU979" s="284">
        <v>2.8653010999999999E-2</v>
      </c>
      <c r="CV979" s="284">
        <v>7.4963961000000003E-5</v>
      </c>
      <c r="CW979" s="284">
        <v>3.7291860000000001E-4</v>
      </c>
      <c r="CX979"/>
      <c r="CY979" s="173"/>
      <c r="CZ979" s="271" t="s">
        <v>2547</v>
      </c>
      <c r="DA979"/>
      <c r="DB979" s="247"/>
      <c r="DC979" s="54"/>
      <c r="DD979" s="54"/>
      <c r="DE979" s="54"/>
      <c r="DF979" s="54"/>
      <c r="DG979" s="54"/>
      <c r="DH979" s="54"/>
      <c r="DI979" s="54"/>
      <c r="DJ979" s="54"/>
      <c r="DK979" s="54"/>
      <c r="DL979" s="54"/>
    </row>
    <row r="980" spans="1:116" ht="14.4">
      <c r="A980" t="s">
        <v>1768</v>
      </c>
      <c r="B980" s="188" t="s">
        <v>319</v>
      </c>
      <c r="C980" s="151" t="str">
        <f t="shared" si="240"/>
        <v>A.130.07.123</v>
      </c>
      <c r="D980" s="54" t="s">
        <v>38</v>
      </c>
      <c r="E980" s="150" t="s">
        <v>352</v>
      </c>
      <c r="F980" s="153" t="str">
        <f t="shared" si="241"/>
        <v>PS (EPS  expandable polystyrene, white)</v>
      </c>
      <c r="G980" s="154">
        <f t="shared" si="242"/>
        <v>2.2800000000000002</v>
      </c>
      <c r="H980"/>
      <c r="I980"/>
      <c r="J980" s="227">
        <f t="shared" si="233"/>
        <v>1.2574208943761243</v>
      </c>
      <c r="K980"/>
      <c r="L980" s="280">
        <f t="shared" si="234"/>
        <v>4.526306964E-2</v>
      </c>
      <c r="M980" s="280">
        <f t="shared" si="235"/>
        <v>0.87015782473612413</v>
      </c>
      <c r="N980" s="281">
        <f t="shared" si="236"/>
        <v>0</v>
      </c>
      <c r="O980" s="280">
        <v>0.34200000000000003</v>
      </c>
      <c r="P980" s="286">
        <v>2.9964285E-2</v>
      </c>
      <c r="Q980" s="219">
        <v>1.3353883000000001E-4</v>
      </c>
      <c r="R980" s="219">
        <v>3.07224E-2</v>
      </c>
      <c r="S980" s="219">
        <v>5.1327999999999999E-3</v>
      </c>
      <c r="T980" s="219">
        <v>8.1758283999999997E-4</v>
      </c>
      <c r="U980" s="219">
        <v>8.5902867999999993E-3</v>
      </c>
      <c r="V980" s="286">
        <v>9.0612415999999999E-10</v>
      </c>
      <c r="W980" s="219">
        <v>0</v>
      </c>
      <c r="X980" s="219">
        <v>0.84006000000000003</v>
      </c>
      <c r="Y980" s="219">
        <v>0</v>
      </c>
      <c r="Z980" s="219">
        <v>0</v>
      </c>
      <c r="AA980" s="219">
        <v>0</v>
      </c>
      <c r="AB980" s="219">
        <v>0</v>
      </c>
      <c r="AC980"/>
      <c r="AD980" s="227">
        <f t="shared" si="228"/>
        <v>0.34200000000000003</v>
      </c>
      <c r="AE980" s="227">
        <f t="shared" si="229"/>
        <v>7.5360894376124157E-2</v>
      </c>
      <c r="AF980" s="227">
        <f t="shared" si="230"/>
        <v>3.0097824736124157E-2</v>
      </c>
      <c r="AG980" s="227">
        <f t="shared" si="231"/>
        <v>0.87015782473612413</v>
      </c>
      <c r="AH980" s="227">
        <f t="shared" si="232"/>
        <v>0</v>
      </c>
      <c r="AI980"/>
      <c r="AJ980">
        <v>90.587000000000003</v>
      </c>
      <c r="AK980" s="155">
        <v>88.876000000000005</v>
      </c>
      <c r="AL980" s="155">
        <v>0</v>
      </c>
      <c r="AM980" s="155">
        <v>0</v>
      </c>
      <c r="AN980" s="155">
        <v>1.7110000000000001</v>
      </c>
      <c r="AO980" s="155">
        <v>0</v>
      </c>
      <c r="AP980" s="155">
        <v>0</v>
      </c>
      <c r="AQ980"/>
      <c r="AR980" s="156">
        <v>5.4053499999999997E-2</v>
      </c>
      <c r="AS980" s="156">
        <v>4.5757978999999997E-2</v>
      </c>
      <c r="AT980" s="156">
        <v>1.9497746E-3</v>
      </c>
      <c r="AU980" s="156">
        <v>6.3457464000000003E-3</v>
      </c>
      <c r="AV980" s="282">
        <f t="shared" si="237"/>
        <v>2.7432840896999997E-6</v>
      </c>
      <c r="AW980" s="282">
        <f t="shared" si="238"/>
        <v>7.2107050537180001E-9</v>
      </c>
      <c r="AX980" s="283">
        <f t="shared" si="239"/>
        <v>0.88875999999999999</v>
      </c>
      <c r="AY980" s="157">
        <v>2.11584E-6</v>
      </c>
      <c r="AZ980" s="157">
        <v>6.3840000000000003E-9</v>
      </c>
      <c r="BA980" s="157">
        <v>1.7442E-13</v>
      </c>
      <c r="BB980" s="157">
        <v>0</v>
      </c>
      <c r="BC980" s="157">
        <v>0</v>
      </c>
      <c r="BD980" s="157">
        <v>8.2327999999999997E-10</v>
      </c>
      <c r="BE980" s="157">
        <v>6.2469200000000002E-7</v>
      </c>
      <c r="BF980" s="157">
        <v>1.8774800000000001E-10</v>
      </c>
      <c r="BG980" s="157">
        <v>6.3387999999999999E-10</v>
      </c>
      <c r="BH980" s="157">
        <v>0</v>
      </c>
      <c r="BI980" s="157">
        <v>0</v>
      </c>
      <c r="BJ980" s="157">
        <v>4.8938814000000001E-12</v>
      </c>
      <c r="BK980" s="157">
        <v>2.8053799999999998E-16</v>
      </c>
      <c r="BL980" s="157">
        <v>8.4717800000000006E-15</v>
      </c>
      <c r="BM980" s="157">
        <v>1.677047E-10</v>
      </c>
      <c r="BN980" s="157">
        <v>1.761105E-9</v>
      </c>
      <c r="BO980" s="157">
        <v>0</v>
      </c>
      <c r="BP980" s="157">
        <v>0</v>
      </c>
      <c r="BQ980" s="157">
        <v>0.88875999999999999</v>
      </c>
      <c r="BR980" s="157">
        <v>0</v>
      </c>
      <c r="BS980" s="157">
        <v>0</v>
      </c>
      <c r="BT980" s="157">
        <v>0</v>
      </c>
      <c r="BU980"/>
      <c r="BV980" s="155">
        <v>1.9737051000000001E-4</v>
      </c>
      <c r="BW980" s="155">
        <v>4.3701601999999997E-6</v>
      </c>
      <c r="BX980" s="155">
        <v>6.3572449999999998E-5</v>
      </c>
      <c r="BY980" s="155">
        <v>1.6343647000000001E-8</v>
      </c>
      <c r="BZ980" s="155">
        <v>8.1941187000000005E-6</v>
      </c>
      <c r="CA980" s="155">
        <v>0</v>
      </c>
      <c r="CB980" s="155">
        <v>0</v>
      </c>
      <c r="CC980" s="155">
        <v>0</v>
      </c>
      <c r="CD980" s="155">
        <v>1.5120099E-6</v>
      </c>
      <c r="CE980" s="155">
        <v>5.7288613000000001E-6</v>
      </c>
      <c r="CF980" s="155">
        <v>0</v>
      </c>
      <c r="CG980" s="155">
        <v>0</v>
      </c>
      <c r="CH980" s="155">
        <v>0</v>
      </c>
      <c r="CI980" s="155">
        <v>6.1564345000000003E-6</v>
      </c>
      <c r="CJ980" s="155">
        <v>1.0782013E-4</v>
      </c>
      <c r="CK980" s="155">
        <v>0</v>
      </c>
      <c r="CL980" s="155">
        <v>0</v>
      </c>
      <c r="CM980"/>
      <c r="CN980" s="284">
        <v>0</v>
      </c>
      <c r="CO980" s="284">
        <v>2.2799999999999998</v>
      </c>
      <c r="CP980" s="285">
        <v>0</v>
      </c>
      <c r="CQ980" s="284">
        <v>2.99E-3</v>
      </c>
      <c r="CR980" s="284">
        <v>2.2082101999999998E-9</v>
      </c>
      <c r="CS980" s="284">
        <v>2.6026949999999997E-7</v>
      </c>
      <c r="CT980" s="284">
        <v>3.1072218999999998E-4</v>
      </c>
      <c r="CU980" s="284">
        <v>3.8260659999999999E-3</v>
      </c>
      <c r="CV980" s="284">
        <v>0</v>
      </c>
      <c r="CW980" s="284">
        <v>0</v>
      </c>
      <c r="CX980"/>
      <c r="CY980" s="173"/>
      <c r="CZ980" s="271" t="s">
        <v>2548</v>
      </c>
      <c r="DA980"/>
      <c r="DB980" s="247"/>
      <c r="DC980" s="54"/>
      <c r="DD980" s="54"/>
      <c r="DE980" s="54"/>
      <c r="DF980" s="54"/>
      <c r="DG980" s="54"/>
      <c r="DH980" s="54"/>
      <c r="DI980" s="54"/>
      <c r="DJ980" s="54"/>
      <c r="DK980" s="54"/>
      <c r="DL980" s="54"/>
    </row>
    <row r="981" spans="1:116" ht="14.4">
      <c r="A981" t="s">
        <v>1769</v>
      </c>
      <c r="B981" s="188" t="s">
        <v>319</v>
      </c>
      <c r="C981" s="151" t="str">
        <f t="shared" si="240"/>
        <v>A.130.07.124</v>
      </c>
      <c r="D981" s="54" t="s">
        <v>38</v>
      </c>
      <c r="E981" s="150" t="s">
        <v>352</v>
      </c>
      <c r="F981" s="153" t="str">
        <f t="shared" si="241"/>
        <v>PS (GPPS  general purpose polystyrene)</v>
      </c>
      <c r="G981" s="154">
        <f t="shared" si="242"/>
        <v>2.16</v>
      </c>
      <c r="H981"/>
      <c r="I981"/>
      <c r="J981" s="227">
        <f t="shared" si="233"/>
        <v>1.2283185434757857</v>
      </c>
      <c r="K981"/>
      <c r="L981" s="280">
        <f t="shared" si="234"/>
        <v>3.8141661959999996E-2</v>
      </c>
      <c r="M981" s="280">
        <f t="shared" si="235"/>
        <v>0.86617688151578565</v>
      </c>
      <c r="N981" s="281">
        <f t="shared" si="236"/>
        <v>0</v>
      </c>
      <c r="O981" s="280">
        <v>0.32400000000000001</v>
      </c>
      <c r="P981" s="219">
        <v>2.60559E-2</v>
      </c>
      <c r="Q981" s="286">
        <v>6.0981101999999997E-5</v>
      </c>
      <c r="R981" s="219">
        <v>2.5275599999999999E-2</v>
      </c>
      <c r="S981" s="219">
        <v>4.1663899999999999E-3</v>
      </c>
      <c r="T981" s="219">
        <v>7.7632866000000003E-4</v>
      </c>
      <c r="U981" s="219">
        <v>7.9233432999999999E-3</v>
      </c>
      <c r="V981" s="286">
        <v>4.1378563E-10</v>
      </c>
      <c r="W981" s="219">
        <v>0</v>
      </c>
      <c r="X981" s="219">
        <v>0.84006000000000003</v>
      </c>
      <c r="Y981" s="219">
        <v>0</v>
      </c>
      <c r="Z981" s="219">
        <v>0</v>
      </c>
      <c r="AA981" s="219">
        <v>0</v>
      </c>
      <c r="AB981" s="219">
        <v>0</v>
      </c>
      <c r="AC981"/>
      <c r="AD981" s="227">
        <f t="shared" si="228"/>
        <v>0.32400000000000001</v>
      </c>
      <c r="AE981" s="227">
        <f t="shared" si="229"/>
        <v>6.4258543475785621E-2</v>
      </c>
      <c r="AF981" s="227">
        <f t="shared" si="230"/>
        <v>2.6116881515785631E-2</v>
      </c>
      <c r="AG981" s="227">
        <f t="shared" si="231"/>
        <v>0.86617688151578565</v>
      </c>
      <c r="AH981" s="227">
        <f t="shared" si="232"/>
        <v>0</v>
      </c>
      <c r="AI981"/>
      <c r="AJ981">
        <v>88.575500000000005</v>
      </c>
      <c r="AK981" s="155">
        <v>87.395499999999998</v>
      </c>
      <c r="AL981" s="155">
        <v>0</v>
      </c>
      <c r="AM981" s="155">
        <v>0</v>
      </c>
      <c r="AN981" s="155">
        <v>1.18</v>
      </c>
      <c r="AO981" s="155">
        <v>0</v>
      </c>
      <c r="AP981" s="155">
        <v>0</v>
      </c>
      <c r="AQ981"/>
      <c r="AR981" s="156">
        <v>5.0526304000000001E-2</v>
      </c>
      <c r="AS981" s="156">
        <v>4.2458808000000001E-2</v>
      </c>
      <c r="AT981" s="156">
        <v>1.8274576E-3</v>
      </c>
      <c r="AU981" s="156">
        <v>6.2400386999999996E-3</v>
      </c>
      <c r="AV981" s="282">
        <f t="shared" si="237"/>
        <v>2.5454920805000003E-6</v>
      </c>
      <c r="AW981" s="282">
        <f t="shared" si="238"/>
        <v>6.7583492629620001E-9</v>
      </c>
      <c r="AX981" s="283">
        <f t="shared" si="239"/>
        <v>0.87395500000000004</v>
      </c>
      <c r="AY981" s="157">
        <v>2.0044799999999999E-6</v>
      </c>
      <c r="AZ981" s="157">
        <v>6.0479999999999998E-9</v>
      </c>
      <c r="BA981" s="157">
        <v>1.6524000000000001E-13</v>
      </c>
      <c r="BB981" s="157">
        <v>0</v>
      </c>
      <c r="BC981" s="157">
        <v>0</v>
      </c>
      <c r="BD981" s="157">
        <v>6.7731999999999999E-10</v>
      </c>
      <c r="BE981" s="157">
        <v>5.3855310000000004E-7</v>
      </c>
      <c r="BF981" s="157">
        <v>1.5446199999999999E-10</v>
      </c>
      <c r="BG981" s="157">
        <v>5.5120000000000002E-10</v>
      </c>
      <c r="BH981" s="157">
        <v>0</v>
      </c>
      <c r="BI981" s="157">
        <v>0</v>
      </c>
      <c r="BJ981" s="157">
        <v>4.5139316999999997E-12</v>
      </c>
      <c r="BK981" s="157">
        <v>2.6045200000000001E-16</v>
      </c>
      <c r="BL981" s="157">
        <v>7.8308100000000007E-15</v>
      </c>
      <c r="BM981" s="157">
        <v>1.5728549999999999E-10</v>
      </c>
      <c r="BN981" s="157">
        <v>1.624375E-9</v>
      </c>
      <c r="BO981" s="157">
        <v>0</v>
      </c>
      <c r="BP981" s="157">
        <v>0</v>
      </c>
      <c r="BQ981" s="157">
        <v>0.87395500000000004</v>
      </c>
      <c r="BR981" s="157">
        <v>0</v>
      </c>
      <c r="BS981" s="157">
        <v>0</v>
      </c>
      <c r="BT981" s="157">
        <v>0</v>
      </c>
      <c r="BU981"/>
      <c r="BV981" s="155">
        <v>1.8869762E-4</v>
      </c>
      <c r="BW981" s="155">
        <v>3.8001393000000001E-6</v>
      </c>
      <c r="BX981" s="155">
        <v>6.0226531000000002E-5</v>
      </c>
      <c r="BY981" s="155">
        <v>1.361799E-8</v>
      </c>
      <c r="BZ981" s="155">
        <v>6.8595585000000002E-6</v>
      </c>
      <c r="CA981" s="155">
        <v>0</v>
      </c>
      <c r="CB981" s="155">
        <v>0</v>
      </c>
      <c r="CC981" s="155">
        <v>0</v>
      </c>
      <c r="CD981" s="155">
        <v>1.4244395999999999E-6</v>
      </c>
      <c r="CE981" s="155">
        <v>5.2796304000000004E-6</v>
      </c>
      <c r="CF981" s="155">
        <v>0</v>
      </c>
      <c r="CG981" s="155">
        <v>0</v>
      </c>
      <c r="CH981" s="155">
        <v>0</v>
      </c>
      <c r="CI981" s="155">
        <v>5.0782472E-6</v>
      </c>
      <c r="CJ981" s="155">
        <v>1.0601545E-4</v>
      </c>
      <c r="CK981" s="155">
        <v>0</v>
      </c>
      <c r="CL981" s="155">
        <v>0</v>
      </c>
      <c r="CM981"/>
      <c r="CN981" s="284">
        <v>0</v>
      </c>
      <c r="CO981" s="284">
        <v>2.16</v>
      </c>
      <c r="CP981" s="285">
        <v>0</v>
      </c>
      <c r="CQ981" s="284">
        <v>2.5999999999999999E-3</v>
      </c>
      <c r="CR981" s="284">
        <v>2.0369743E-9</v>
      </c>
      <c r="CS981" s="284">
        <v>2.4006250000000001E-7</v>
      </c>
      <c r="CT981" s="284">
        <v>2.6278886E-4</v>
      </c>
      <c r="CU981" s="284">
        <v>3.5296490000000002E-3</v>
      </c>
      <c r="CV981" s="284">
        <v>0</v>
      </c>
      <c r="CW981" s="284">
        <v>0</v>
      </c>
      <c r="CX981"/>
      <c r="CY981" s="173"/>
      <c r="CZ981" s="271" t="s">
        <v>2549</v>
      </c>
      <c r="DA981"/>
      <c r="DB981" s="247"/>
      <c r="DC981" s="54"/>
      <c r="DD981" s="54"/>
      <c r="DE981" s="54"/>
      <c r="DF981" s="54"/>
      <c r="DG981" s="54"/>
      <c r="DH981" s="54"/>
      <c r="DI981" s="54"/>
      <c r="DJ981" s="54"/>
      <c r="DK981" s="54"/>
      <c r="DL981" s="54"/>
    </row>
    <row r="982" spans="1:116" ht="14.4">
      <c r="A982" t="s">
        <v>1770</v>
      </c>
      <c r="B982" s="188" t="s">
        <v>319</v>
      </c>
      <c r="C982" s="151" t="str">
        <f t="shared" si="240"/>
        <v>A.130.07.125</v>
      </c>
      <c r="D982" s="54" t="s">
        <v>38</v>
      </c>
      <c r="E982" s="150" t="s">
        <v>352</v>
      </c>
      <c r="F982" s="153" t="str">
        <f t="shared" si="241"/>
        <v>PS (HIPS  high impact polysyrene)</v>
      </c>
      <c r="G982" s="154">
        <f t="shared" si="242"/>
        <v>2.2500000000000004</v>
      </c>
      <c r="H982"/>
      <c r="I982"/>
      <c r="J982" s="227">
        <f t="shared" si="233"/>
        <v>1.2440281133713811</v>
      </c>
      <c r="K982"/>
      <c r="L982" s="280">
        <f t="shared" si="234"/>
        <v>3.9238757619999995E-2</v>
      </c>
      <c r="M982" s="280">
        <f t="shared" si="235"/>
        <v>0.86728935575138111</v>
      </c>
      <c r="N982" s="281">
        <f t="shared" si="236"/>
        <v>0</v>
      </c>
      <c r="O982" s="280">
        <v>0.33750000000000002</v>
      </c>
      <c r="P982" s="219">
        <v>2.7158265000000001E-2</v>
      </c>
      <c r="Q982" s="286">
        <v>7.1090268999999994E-5</v>
      </c>
      <c r="R982" s="219">
        <v>2.5704000000000001E-2</v>
      </c>
      <c r="S982" s="219">
        <v>4.3348099999999997E-3</v>
      </c>
      <c r="T982" s="219">
        <v>8.0258132000000004E-4</v>
      </c>
      <c r="U982" s="219">
        <v>8.3973663000000004E-3</v>
      </c>
      <c r="V982" s="286">
        <v>4.8238111000000003E-10</v>
      </c>
      <c r="W982" s="219">
        <v>0</v>
      </c>
      <c r="X982" s="219">
        <v>0.84006000000000003</v>
      </c>
      <c r="Y982" s="219">
        <v>0</v>
      </c>
      <c r="Z982" s="219">
        <v>0</v>
      </c>
      <c r="AA982" s="219">
        <v>0</v>
      </c>
      <c r="AB982" s="219">
        <v>0</v>
      </c>
      <c r="AC982"/>
      <c r="AD982" s="227">
        <f t="shared" si="228"/>
        <v>0.33750000000000002</v>
      </c>
      <c r="AE982" s="227">
        <f t="shared" si="229"/>
        <v>6.6468113371381116E-2</v>
      </c>
      <c r="AF982" s="227">
        <f t="shared" si="230"/>
        <v>2.722935575138111E-2</v>
      </c>
      <c r="AG982" s="227">
        <f t="shared" si="231"/>
        <v>0.86728935575138111</v>
      </c>
      <c r="AH982" s="227">
        <f t="shared" si="232"/>
        <v>0</v>
      </c>
      <c r="AI982"/>
      <c r="AJ982">
        <v>90.244699999999995</v>
      </c>
      <c r="AK982" s="155">
        <v>88.781499999999994</v>
      </c>
      <c r="AL982" s="155">
        <v>0</v>
      </c>
      <c r="AM982" s="155">
        <v>0</v>
      </c>
      <c r="AN982" s="155">
        <v>1.4632000000000001</v>
      </c>
      <c r="AO982" s="155">
        <v>0</v>
      </c>
      <c r="AP982" s="155">
        <v>0</v>
      </c>
      <c r="AQ982"/>
      <c r="AR982" s="156">
        <v>5.2473536000000001E-2</v>
      </c>
      <c r="AS982" s="156">
        <v>4.4231850000000003E-2</v>
      </c>
      <c r="AT982" s="156">
        <v>1.9026870999999999E-3</v>
      </c>
      <c r="AU982" s="156">
        <v>6.3389991000000001E-3</v>
      </c>
      <c r="AV982" s="282">
        <f t="shared" si="237"/>
        <v>2.6517895866999998E-6</v>
      </c>
      <c r="AW982" s="282">
        <f t="shared" si="238"/>
        <v>7.0365646614540003E-9</v>
      </c>
      <c r="AX982" s="283">
        <f t="shared" si="239"/>
        <v>0.88781500000000002</v>
      </c>
      <c r="AY982" s="157">
        <v>2.0880000000000002E-6</v>
      </c>
      <c r="AZ982" s="157">
        <v>6.3000000000000002E-9</v>
      </c>
      <c r="BA982" s="157">
        <v>1.7212500000000001E-13</v>
      </c>
      <c r="BB982" s="157">
        <v>0</v>
      </c>
      <c r="BC982" s="157">
        <v>0</v>
      </c>
      <c r="BD982" s="157">
        <v>6.8880000000000004E-10</v>
      </c>
      <c r="BE982" s="157">
        <v>5.6121489999999997E-7</v>
      </c>
      <c r="BF982" s="157">
        <v>1.5707999999999999E-10</v>
      </c>
      <c r="BG982" s="157">
        <v>5.7452E-10</v>
      </c>
      <c r="BH982" s="157">
        <v>0</v>
      </c>
      <c r="BI982" s="157">
        <v>0</v>
      </c>
      <c r="BJ982" s="157">
        <v>4.7839779E-12</v>
      </c>
      <c r="BK982" s="157">
        <v>2.7449400000000002E-16</v>
      </c>
      <c r="BL982" s="157">
        <v>8.28406E-15</v>
      </c>
      <c r="BM982" s="157">
        <v>1.6433169999999999E-10</v>
      </c>
      <c r="BN982" s="157">
        <v>1.7215550000000001E-9</v>
      </c>
      <c r="BO982" s="157">
        <v>0</v>
      </c>
      <c r="BP982" s="157">
        <v>0</v>
      </c>
      <c r="BQ982" s="157">
        <v>0.88781500000000002</v>
      </c>
      <c r="BR982" s="157">
        <v>0</v>
      </c>
      <c r="BS982" s="157">
        <v>0</v>
      </c>
      <c r="BT982" s="157">
        <v>0</v>
      </c>
      <c r="BU982"/>
      <c r="BV982" s="155">
        <v>1.9380554E-4</v>
      </c>
      <c r="BW982" s="155">
        <v>3.9609145000000001E-6</v>
      </c>
      <c r="BX982" s="155">
        <v>6.2735970000000002E-5</v>
      </c>
      <c r="BY982" s="155">
        <v>1.3915970999999999E-8</v>
      </c>
      <c r="BZ982" s="155">
        <v>7.1427438999999998E-6</v>
      </c>
      <c r="CA982" s="155">
        <v>0</v>
      </c>
      <c r="CB982" s="155">
        <v>0</v>
      </c>
      <c r="CC982" s="155">
        <v>0</v>
      </c>
      <c r="CD982" s="155">
        <v>1.482562E-6</v>
      </c>
      <c r="CE982" s="155">
        <v>5.5939164000000001E-6</v>
      </c>
      <c r="CF982" s="155">
        <v>0</v>
      </c>
      <c r="CG982" s="155">
        <v>0</v>
      </c>
      <c r="CH982" s="155">
        <v>0</v>
      </c>
      <c r="CI982" s="155">
        <v>5.1705746000000003E-6</v>
      </c>
      <c r="CJ982" s="155">
        <v>1.0770494E-4</v>
      </c>
      <c r="CK982" s="155">
        <v>0</v>
      </c>
      <c r="CL982" s="155">
        <v>0</v>
      </c>
      <c r="CM982"/>
      <c r="CN982" s="284">
        <v>0</v>
      </c>
      <c r="CO982" s="284">
        <v>2.25</v>
      </c>
      <c r="CP982" s="285">
        <v>0</v>
      </c>
      <c r="CQ982" s="284">
        <v>2.7100000000000002E-3</v>
      </c>
      <c r="CR982" s="284">
        <v>2.1586506E-9</v>
      </c>
      <c r="CS982" s="284">
        <v>2.5442449999999999E-7</v>
      </c>
      <c r="CT982" s="284">
        <v>2.7371108E-4</v>
      </c>
      <c r="CU982" s="284">
        <v>3.7402379999999999E-3</v>
      </c>
      <c r="CV982" s="284">
        <v>0</v>
      </c>
      <c r="CW982" s="284">
        <v>0</v>
      </c>
      <c r="CX982"/>
      <c r="CY982" s="173"/>
      <c r="CZ982" s="271" t="s">
        <v>2550</v>
      </c>
      <c r="DA982"/>
      <c r="DB982" s="247"/>
      <c r="DC982" s="54"/>
      <c r="DD982" s="54"/>
      <c r="DE982" s="54"/>
      <c r="DF982" s="54"/>
      <c r="DG982" s="54"/>
      <c r="DH982" s="54"/>
      <c r="DI982" s="54"/>
      <c r="DJ982" s="54"/>
      <c r="DK982" s="54"/>
      <c r="DL982" s="54"/>
    </row>
    <row r="983" spans="1:116" ht="14.4">
      <c r="A983" t="s">
        <v>1771</v>
      </c>
      <c r="B983" s="188" t="s">
        <v>319</v>
      </c>
      <c r="C983" s="151" t="str">
        <f t="shared" si="240"/>
        <v>A.130.07.126</v>
      </c>
      <c r="D983" s="54" t="s">
        <v>38</v>
      </c>
      <c r="E983" s="150" t="s">
        <v>352</v>
      </c>
      <c r="F983" s="153" t="str">
        <f t="shared" si="241"/>
        <v>PTFE (Polytetrafluoroethylene) Teflon</v>
      </c>
      <c r="G983" s="154">
        <f t="shared" si="242"/>
        <v>12</v>
      </c>
      <c r="H983"/>
      <c r="I983"/>
      <c r="J983" s="227">
        <f t="shared" si="233"/>
        <v>2.8074053827099998</v>
      </c>
      <c r="K983"/>
      <c r="L983" s="280">
        <f t="shared" si="234"/>
        <v>0.15496353429999998</v>
      </c>
      <c r="M983" s="280">
        <f t="shared" si="235"/>
        <v>0.85244184841000004</v>
      </c>
      <c r="N983" s="281">
        <f t="shared" si="236"/>
        <v>0</v>
      </c>
      <c r="O983" s="280">
        <v>1.8</v>
      </c>
      <c r="P983" s="219">
        <v>0.34373745</v>
      </c>
      <c r="Q983" s="219">
        <v>6.3589919999999995E-4</v>
      </c>
      <c r="R983" s="219">
        <v>0.14076</v>
      </c>
      <c r="S983" s="219">
        <v>0</v>
      </c>
      <c r="T983" s="219">
        <v>1.2863803E-3</v>
      </c>
      <c r="U983" s="219">
        <v>1.2917154E-2</v>
      </c>
      <c r="V983" s="219">
        <v>2.8849920999999998E-4</v>
      </c>
      <c r="W983" s="219">
        <v>0</v>
      </c>
      <c r="X983" s="219">
        <v>0.50778000000000001</v>
      </c>
      <c r="Y983" s="219">
        <v>0</v>
      </c>
      <c r="Z983" s="219">
        <v>0</v>
      </c>
      <c r="AA983" s="219">
        <v>0</v>
      </c>
      <c r="AB983" s="219">
        <v>0</v>
      </c>
      <c r="AC983"/>
      <c r="AD983" s="227">
        <f t="shared" ref="AD983:AD1050" si="243">O983</f>
        <v>1.8</v>
      </c>
      <c r="AE983" s="227">
        <f t="shared" ref="AE983:AE1050" si="244">P983+Q983+R983+S983+T983+U983+V983</f>
        <v>0.49962538271000001</v>
      </c>
      <c r="AF983" s="227">
        <f t="shared" ref="AF983:AF1050" si="245">P983+Q983+V983+AA983</f>
        <v>0.34466184841000003</v>
      </c>
      <c r="AG983" s="227">
        <f t="shared" ref="AG983:AG1050" si="246">Z983+P983+Q983+V983+X983</f>
        <v>0.85244184841000004</v>
      </c>
      <c r="AH983" s="227">
        <f t="shared" ref="AH983:AH1050" si="247">W983+Y983+AB983</f>
        <v>0</v>
      </c>
      <c r="AI983"/>
      <c r="AJ983">
        <v>184.8</v>
      </c>
      <c r="AK983" s="155">
        <v>184.8</v>
      </c>
      <c r="AL983" s="155">
        <v>0</v>
      </c>
      <c r="AM983" s="155">
        <v>0</v>
      </c>
      <c r="AN983" s="155">
        <v>0</v>
      </c>
      <c r="AO983" s="155">
        <v>0</v>
      </c>
      <c r="AP983" s="155">
        <v>0</v>
      </c>
      <c r="AQ983"/>
      <c r="AR983" s="156">
        <v>0.31210937</v>
      </c>
      <c r="AS983" s="156">
        <v>0.28998718000000001</v>
      </c>
      <c r="AT983" s="156">
        <v>1.1286521000000001E-2</v>
      </c>
      <c r="AU983" s="156">
        <v>1.0835664E-2</v>
      </c>
      <c r="AV983" s="282">
        <f t="shared" si="237"/>
        <v>1.7385322602500002E-5</v>
      </c>
      <c r="AW983" s="282">
        <f t="shared" si="238"/>
        <v>4.1740092135798001E-8</v>
      </c>
      <c r="AX983" s="283">
        <f t="shared" si="239"/>
        <v>1.5176000000000001</v>
      </c>
      <c r="AY983" s="157">
        <v>1.1136E-5</v>
      </c>
      <c r="AZ983" s="157">
        <v>3.3600000000000003E-8</v>
      </c>
      <c r="BA983" s="157">
        <v>9.1799999999999993E-13</v>
      </c>
      <c r="BB983" s="157">
        <v>0</v>
      </c>
      <c r="BC983" s="157">
        <v>0</v>
      </c>
      <c r="BD983" s="157">
        <v>3.7719999999999998E-9</v>
      </c>
      <c r="BE983" s="157">
        <v>6.2426000000000002E-6</v>
      </c>
      <c r="BF983" s="157">
        <v>8.6019999999999999E-10</v>
      </c>
      <c r="BG983" s="157">
        <v>7.2716000000000004E-9</v>
      </c>
      <c r="BH983" s="157">
        <v>0</v>
      </c>
      <c r="BI983" s="157">
        <v>0</v>
      </c>
      <c r="BJ983" s="157">
        <v>7.3588912000000007E-12</v>
      </c>
      <c r="BK983" s="157">
        <v>2.1577879999999999E-15</v>
      </c>
      <c r="BL983" s="157">
        <v>1.3086809999999999E-14</v>
      </c>
      <c r="BM983" s="157">
        <v>2.5952750000000001E-10</v>
      </c>
      <c r="BN983" s="157">
        <v>2.6910749999999998E-9</v>
      </c>
      <c r="BO983" s="157">
        <v>0</v>
      </c>
      <c r="BP983" s="157">
        <v>0</v>
      </c>
      <c r="BQ983" s="157">
        <v>1.5176000000000001</v>
      </c>
      <c r="BR983" s="157">
        <v>0</v>
      </c>
      <c r="BS983" s="157">
        <v>0</v>
      </c>
      <c r="BT983" s="157">
        <v>0</v>
      </c>
      <c r="BU983"/>
      <c r="BV983" s="155">
        <v>6.8241828999999999E-4</v>
      </c>
      <c r="BW983" s="155">
        <v>5.0132607999999997E-5</v>
      </c>
      <c r="BX983" s="155">
        <v>3.3459184000000003E-4</v>
      </c>
      <c r="BY983" s="155">
        <v>1.0339194999999999E-7</v>
      </c>
      <c r="BZ983" s="155">
        <v>4.1295952999999997E-5</v>
      </c>
      <c r="CA983" s="155">
        <v>0</v>
      </c>
      <c r="CB983" s="155">
        <v>0</v>
      </c>
      <c r="CC983" s="155">
        <v>0</v>
      </c>
      <c r="CD983" s="155">
        <v>2.3502389E-6</v>
      </c>
      <c r="CE983" s="155">
        <v>8.7570479000000007E-6</v>
      </c>
      <c r="CF983" s="155">
        <v>0</v>
      </c>
      <c r="CG983" s="155">
        <v>0</v>
      </c>
      <c r="CH983" s="155">
        <v>0</v>
      </c>
      <c r="CI983" s="155">
        <v>3.0161304E-5</v>
      </c>
      <c r="CJ983" s="155">
        <v>2.1502591E-4</v>
      </c>
      <c r="CK983" s="155">
        <v>0</v>
      </c>
      <c r="CL983" s="155">
        <v>0</v>
      </c>
      <c r="CM983"/>
      <c r="CN983" s="284">
        <v>0</v>
      </c>
      <c r="CO983" s="284">
        <v>12</v>
      </c>
      <c r="CP983" s="285">
        <v>0</v>
      </c>
      <c r="CQ983" s="284">
        <v>3.4299999999999997E-2</v>
      </c>
      <c r="CR983" s="284">
        <v>3.3212279999999999E-9</v>
      </c>
      <c r="CS983" s="284">
        <v>3.9142770000000003E-7</v>
      </c>
      <c r="CT983" s="284">
        <v>2.0961106999999998E-3</v>
      </c>
      <c r="CU983" s="284">
        <v>7.1919210000000004E-3</v>
      </c>
      <c r="CV983" s="284">
        <v>0</v>
      </c>
      <c r="CW983" s="284">
        <v>0</v>
      </c>
      <c r="CX983"/>
      <c r="CY983" s="173"/>
      <c r="CZ983" s="271" t="s">
        <v>2551</v>
      </c>
      <c r="DA983"/>
      <c r="DB983" s="247"/>
      <c r="DC983" s="54"/>
      <c r="DD983" s="54"/>
      <c r="DE983" s="54"/>
      <c r="DF983" s="54"/>
      <c r="DG983" s="54"/>
      <c r="DH983" s="54"/>
      <c r="DI983" s="54"/>
      <c r="DJ983" s="54"/>
      <c r="DK983" s="54"/>
      <c r="DL983" s="54"/>
    </row>
    <row r="984" spans="1:116" ht="14.4">
      <c r="A984" t="s">
        <v>906</v>
      </c>
      <c r="B984" s="188" t="s">
        <v>319</v>
      </c>
      <c r="C984" s="151" t="str">
        <f t="shared" si="240"/>
        <v>A.130.07.127</v>
      </c>
      <c r="D984" s="54" t="s">
        <v>38</v>
      </c>
      <c r="E984" s="150" t="s">
        <v>352</v>
      </c>
      <c r="F984" s="153" t="str">
        <f t="shared" si="241"/>
        <v>PTT (Polyltrimethylene terephthalate)</v>
      </c>
      <c r="G984" s="154">
        <f t="shared" si="242"/>
        <v>3.3241062666666665</v>
      </c>
      <c r="H984"/>
      <c r="I984"/>
      <c r="J984" s="227">
        <f t="shared" si="233"/>
        <v>0.98255416342199986</v>
      </c>
      <c r="K984"/>
      <c r="L984" s="280">
        <f t="shared" si="234"/>
        <v>2.2488441389999999E-2</v>
      </c>
      <c r="M984" s="280">
        <f t="shared" si="235"/>
        <v>0.45654833996199995</v>
      </c>
      <c r="N984" s="281">
        <f t="shared" si="236"/>
        <v>4.9014420699999995E-3</v>
      </c>
      <c r="O984" s="280">
        <v>0.49861593999999998</v>
      </c>
      <c r="P984" s="219">
        <v>1.1560144E-2</v>
      </c>
      <c r="Q984" s="219">
        <v>1.8943101E-2</v>
      </c>
      <c r="R984" s="219">
        <v>1.9426348999999999E-2</v>
      </c>
      <c r="S984" s="219">
        <v>2.5045930999999999E-3</v>
      </c>
      <c r="T984" s="219">
        <v>2.9809102999999999E-4</v>
      </c>
      <c r="U984" s="219">
        <v>2.5940826000000003E-4</v>
      </c>
      <c r="V984" s="219">
        <v>1.7121121E-3</v>
      </c>
      <c r="W984" s="219">
        <v>6.1382636999999997E-4</v>
      </c>
      <c r="X984" s="219">
        <v>0.42431999999999997</v>
      </c>
      <c r="Y984" s="219">
        <v>4.2876156999999996E-3</v>
      </c>
      <c r="Z984" s="286">
        <v>1.2982862E-5</v>
      </c>
      <c r="AA984" s="219">
        <v>0</v>
      </c>
      <c r="AB984" s="219">
        <v>0</v>
      </c>
      <c r="AC984"/>
      <c r="AD984" s="227">
        <f t="shared" si="243"/>
        <v>0.49861593999999998</v>
      </c>
      <c r="AE984" s="227">
        <f t="shared" si="244"/>
        <v>5.4703798490000004E-2</v>
      </c>
      <c r="AF984" s="227">
        <f t="shared" si="245"/>
        <v>3.2215357100000001E-2</v>
      </c>
      <c r="AG984" s="227">
        <f t="shared" si="246"/>
        <v>0.45654833996199995</v>
      </c>
      <c r="AH984" s="227">
        <f t="shared" si="247"/>
        <v>4.9014420699999995E-3</v>
      </c>
      <c r="AI984"/>
      <c r="AJ984">
        <v>74.167906000000002</v>
      </c>
      <c r="AK984" s="155">
        <v>73.401863000000006</v>
      </c>
      <c r="AL984" s="155">
        <v>0.53262306999999998</v>
      </c>
      <c r="AM984" s="155">
        <v>0</v>
      </c>
      <c r="AN984" s="155">
        <v>0</v>
      </c>
      <c r="AO984" s="155">
        <v>0.13047292999999999</v>
      </c>
      <c r="AP984" s="155">
        <v>0.10294652</v>
      </c>
      <c r="AQ984"/>
      <c r="AR984" s="156">
        <v>6.3478092999999999E-2</v>
      </c>
      <c r="AS984" s="156">
        <v>5.5625630000000002E-2</v>
      </c>
      <c r="AT984" s="156">
        <v>2.6150865000000001E-3</v>
      </c>
      <c r="AU984" s="156">
        <v>5.2373766000000004E-3</v>
      </c>
      <c r="AV984" s="282">
        <f t="shared" si="237"/>
        <v>3.3348699391970003E-6</v>
      </c>
      <c r="AW984" s="282">
        <f t="shared" si="238"/>
        <v>9.6711780802539017E-9</v>
      </c>
      <c r="AX984" s="283">
        <f t="shared" si="239"/>
        <v>0.73352612899199998</v>
      </c>
      <c r="AY984" s="157">
        <v>3.0847706000000002E-6</v>
      </c>
      <c r="AZ984" s="157">
        <v>9.3074975E-9</v>
      </c>
      <c r="BA984" s="157">
        <v>2.5429413000000002E-13</v>
      </c>
      <c r="BB984" s="157">
        <v>0</v>
      </c>
      <c r="BC984" s="157">
        <v>0</v>
      </c>
      <c r="BD984" s="157">
        <v>5.2057535999999998E-10</v>
      </c>
      <c r="BE984" s="157">
        <v>2.4922975999999999E-7</v>
      </c>
      <c r="BF984" s="157">
        <v>1.1871657999999999E-10</v>
      </c>
      <c r="BG984" s="157">
        <v>2.4454928E-10</v>
      </c>
      <c r="BH984" s="157">
        <v>0</v>
      </c>
      <c r="BI984" s="157">
        <v>0</v>
      </c>
      <c r="BJ984" s="157">
        <v>1.4784889999999999E-13</v>
      </c>
      <c r="BK984" s="157">
        <v>1.0305736E-14</v>
      </c>
      <c r="BL984" s="157">
        <v>2.2714879000000001E-15</v>
      </c>
      <c r="BM984" s="157">
        <v>4.1107617000000002E-11</v>
      </c>
      <c r="BN984" s="157">
        <v>3.0789622000000001E-10</v>
      </c>
      <c r="BO984" s="157">
        <v>0</v>
      </c>
      <c r="BP984" s="157">
        <v>5.1498992000000001E-5</v>
      </c>
      <c r="BQ984" s="157">
        <v>0.73347463000000002</v>
      </c>
      <c r="BR984" s="157">
        <v>0</v>
      </c>
      <c r="BS984" s="157">
        <v>0</v>
      </c>
      <c r="BT984" s="157">
        <v>0</v>
      </c>
      <c r="BU984"/>
      <c r="BV984" s="155">
        <v>1.9257186E-4</v>
      </c>
      <c r="BW984" s="155">
        <v>1.6859966E-6</v>
      </c>
      <c r="BX984" s="155">
        <v>9.2684901999999996E-5</v>
      </c>
      <c r="BY984" s="155">
        <v>2.0986243E-7</v>
      </c>
      <c r="BZ984" s="155">
        <v>3.6306249000000001E-6</v>
      </c>
      <c r="CA984" s="155">
        <v>0</v>
      </c>
      <c r="CB984" s="155">
        <v>0</v>
      </c>
      <c r="CC984" s="155">
        <v>0</v>
      </c>
      <c r="CD984" s="155">
        <v>4.1443936000000001E-7</v>
      </c>
      <c r="CE984" s="155">
        <v>2.5869082000000001E-7</v>
      </c>
      <c r="CF984" s="155">
        <v>0</v>
      </c>
      <c r="CG984" s="155">
        <v>0</v>
      </c>
      <c r="CH984" s="155">
        <v>0</v>
      </c>
      <c r="CI984" s="155">
        <v>3.8228953999999997E-6</v>
      </c>
      <c r="CJ984" s="155">
        <v>8.9864443999999993E-5</v>
      </c>
      <c r="CK984" s="155">
        <v>8.6422535999999997E-15</v>
      </c>
      <c r="CL984" s="155">
        <v>0</v>
      </c>
      <c r="CM984"/>
      <c r="CN984" s="284">
        <v>0</v>
      </c>
      <c r="CO984" s="284">
        <v>3.3241062000000001</v>
      </c>
      <c r="CP984" s="285">
        <v>0</v>
      </c>
      <c r="CQ984" s="284">
        <v>1.1535343E-3</v>
      </c>
      <c r="CR984" s="284">
        <v>7.0624029000000003E-11</v>
      </c>
      <c r="CS984" s="284">
        <v>8.2346350000000001E-9</v>
      </c>
      <c r="CT984" s="284">
        <v>1.3295243E-4</v>
      </c>
      <c r="CU984" s="284">
        <v>8.6518856000000009E-3</v>
      </c>
      <c r="CV984" s="284">
        <v>0</v>
      </c>
      <c r="CW984" s="284">
        <v>0</v>
      </c>
      <c r="CX984"/>
      <c r="CY984" s="173"/>
      <c r="CZ984" s="271" t="s">
        <v>2552</v>
      </c>
      <c r="DA984"/>
      <c r="DB984" s="247"/>
      <c r="DC984" s="54"/>
      <c r="DD984" s="54"/>
      <c r="DE984" s="54"/>
      <c r="DF984" s="54"/>
      <c r="DG984" s="54"/>
      <c r="DH984" s="54"/>
      <c r="DI984" s="54"/>
      <c r="DJ984" s="54"/>
      <c r="DK984" s="54"/>
      <c r="DL984" s="54"/>
    </row>
    <row r="985" spans="1:116" ht="14.4">
      <c r="A985" t="s">
        <v>2553</v>
      </c>
      <c r="B985" s="188" t="s">
        <v>319</v>
      </c>
      <c r="C985" s="151" t="str">
        <f t="shared" si="240"/>
        <v>A.130.07.128</v>
      </c>
      <c r="D985" s="54" t="s">
        <v>38</v>
      </c>
      <c r="E985" s="150" t="s">
        <v>352</v>
      </c>
      <c r="F985" s="153" t="str">
        <f t="shared" si="241"/>
        <v>PVOH (Polyvinyl alcohol) and PVA (Polyvinyl acetate - wood glue)</v>
      </c>
      <c r="G985" s="154">
        <f t="shared" si="242"/>
        <v>3.2512400000000001</v>
      </c>
      <c r="H985"/>
      <c r="I985"/>
      <c r="J985" s="227">
        <f t="shared" si="233"/>
        <v>1.40886249259</v>
      </c>
      <c r="K985"/>
      <c r="L985" s="280">
        <f t="shared" si="234"/>
        <v>0.10899831302</v>
      </c>
      <c r="M985" s="280">
        <f t="shared" si="235"/>
        <v>0.78093727957000003</v>
      </c>
      <c r="N985" s="281">
        <f t="shared" si="236"/>
        <v>3.1240899999999999E-2</v>
      </c>
      <c r="O985" s="280">
        <v>0.48768600000000001</v>
      </c>
      <c r="P985" s="219">
        <v>0.14330745</v>
      </c>
      <c r="Q985" s="219">
        <v>0.12934628000000001</v>
      </c>
      <c r="R985" s="219">
        <v>0.10886795</v>
      </c>
      <c r="S985" s="219">
        <v>0</v>
      </c>
      <c r="T985" s="219">
        <v>0</v>
      </c>
      <c r="U985" s="219">
        <v>1.3036302000000001E-4</v>
      </c>
      <c r="V985" s="219">
        <v>5.0354957000000005E-4</v>
      </c>
      <c r="W985" s="219">
        <v>3.8070000000000001E-3</v>
      </c>
      <c r="X985" s="219">
        <v>0.50778000000000001</v>
      </c>
      <c r="Y985" s="219">
        <v>4.7329E-3</v>
      </c>
      <c r="Z985" s="219">
        <v>0</v>
      </c>
      <c r="AA985" s="219">
        <v>0</v>
      </c>
      <c r="AB985" s="219">
        <v>2.2700999999999999E-2</v>
      </c>
      <c r="AC985"/>
      <c r="AD985" s="227">
        <f t="shared" si="243"/>
        <v>0.48768600000000001</v>
      </c>
      <c r="AE985" s="227">
        <f t="shared" si="244"/>
        <v>0.38215559259000004</v>
      </c>
      <c r="AF985" s="227">
        <f t="shared" si="245"/>
        <v>0.27315727957000002</v>
      </c>
      <c r="AG985" s="227">
        <f t="shared" si="246"/>
        <v>0.78093727957000003</v>
      </c>
      <c r="AH985" s="227">
        <f t="shared" si="247"/>
        <v>3.1240899999999999E-2</v>
      </c>
      <c r="AI985"/>
      <c r="AJ985">
        <v>126.5305</v>
      </c>
      <c r="AK985" s="155">
        <v>125.9422</v>
      </c>
      <c r="AL985" s="155">
        <v>0.58830000000000005</v>
      </c>
      <c r="AM985" s="155">
        <v>0</v>
      </c>
      <c r="AN985" s="155">
        <v>0</v>
      </c>
      <c r="AO985" s="155">
        <v>0</v>
      </c>
      <c r="AP985" s="155">
        <v>0</v>
      </c>
      <c r="AQ985"/>
      <c r="AR985" s="156">
        <v>0.12749094999999999</v>
      </c>
      <c r="AS985" s="156">
        <v>0.11556345</v>
      </c>
      <c r="AT985" s="156">
        <v>4.3058156000000004E-3</v>
      </c>
      <c r="AU985" s="156">
        <v>7.6216779999999998E-3</v>
      </c>
      <c r="AV985" s="282">
        <f t="shared" si="237"/>
        <v>6.9282645000000006E-6</v>
      </c>
      <c r="AW985" s="282">
        <f t="shared" si="238"/>
        <v>1.5923874208500003E-8</v>
      </c>
      <c r="AX985" s="283">
        <f t="shared" si="239"/>
        <v>1.0674618999999999</v>
      </c>
      <c r="AY985" s="157">
        <v>3.0677120000000002E-6</v>
      </c>
      <c r="AZ985" s="157">
        <v>9.2579999999999993E-9</v>
      </c>
      <c r="BA985" s="157">
        <v>2.5285849999999999E-13</v>
      </c>
      <c r="BB985" s="157">
        <v>0</v>
      </c>
      <c r="BC985" s="157">
        <v>0</v>
      </c>
      <c r="BD985" s="157">
        <v>1.6107E-8</v>
      </c>
      <c r="BE985" s="157">
        <v>3.8274400000000002E-6</v>
      </c>
      <c r="BF985" s="157">
        <v>2.2833000000000002E-9</v>
      </c>
      <c r="BG985" s="157">
        <v>4.3821100000000003E-9</v>
      </c>
      <c r="BH985" s="157">
        <v>0</v>
      </c>
      <c r="BI985" s="157">
        <v>0</v>
      </c>
      <c r="BJ985" s="157">
        <v>5.5349999999999999E-14</v>
      </c>
      <c r="BK985" s="157">
        <v>2.115E-14</v>
      </c>
      <c r="BL985" s="157">
        <v>1.3485E-13</v>
      </c>
      <c r="BM985" s="157">
        <v>1.6800000000000002E-8</v>
      </c>
      <c r="BN985" s="157">
        <v>2.0549999999999999E-10</v>
      </c>
      <c r="BO985" s="157">
        <v>0</v>
      </c>
      <c r="BP985" s="157">
        <v>2.0790000000000001E-4</v>
      </c>
      <c r="BQ985" s="157">
        <v>1.0672539999999999</v>
      </c>
      <c r="BR985" s="157">
        <v>0</v>
      </c>
      <c r="BS985" s="157">
        <v>0</v>
      </c>
      <c r="BT985" s="157">
        <v>0</v>
      </c>
      <c r="BU985"/>
      <c r="BV985" s="155">
        <v>3.4692673999999998E-4</v>
      </c>
      <c r="BW985" s="155">
        <v>3.5514456E-5</v>
      </c>
      <c r="BX985" s="155">
        <v>9.0653197999999996E-5</v>
      </c>
      <c r="BY985" s="155">
        <v>5.8984177999999998E-8</v>
      </c>
      <c r="BZ985" s="155">
        <v>2.1478711000000002E-5</v>
      </c>
      <c r="CA985" s="155">
        <v>1.0427372E-5</v>
      </c>
      <c r="CB985" s="155">
        <v>0</v>
      </c>
      <c r="CC985" s="155">
        <v>1.5826507000000001E-5</v>
      </c>
      <c r="CD985" s="155">
        <v>0</v>
      </c>
      <c r="CE985" s="155">
        <v>8.6261971999999999E-8</v>
      </c>
      <c r="CF985" s="155">
        <v>0</v>
      </c>
      <c r="CG985" s="155">
        <v>0</v>
      </c>
      <c r="CH985" s="155">
        <v>0</v>
      </c>
      <c r="CI985" s="155">
        <v>2.2167434E-5</v>
      </c>
      <c r="CJ985" s="155">
        <v>1.4925064000000001E-4</v>
      </c>
      <c r="CK985" s="155">
        <v>1.4631825000000001E-6</v>
      </c>
      <c r="CL985" s="155">
        <v>0</v>
      </c>
      <c r="CM985"/>
      <c r="CN985" s="284">
        <v>0</v>
      </c>
      <c r="CO985" s="284">
        <v>3.2090000000000001</v>
      </c>
      <c r="CP985" s="285">
        <v>0.43927107999999998</v>
      </c>
      <c r="CQ985" s="284">
        <v>2.6725200000000001E-2</v>
      </c>
      <c r="CR985" s="284">
        <v>1.2135E-9</v>
      </c>
      <c r="CS985" s="284">
        <v>0</v>
      </c>
      <c r="CT985" s="284">
        <v>1.0040330999999999E-3</v>
      </c>
      <c r="CU985" s="284">
        <v>4.6033949999999997E-3</v>
      </c>
      <c r="CV985" s="284">
        <v>0</v>
      </c>
      <c r="CW985" s="284">
        <v>3.6670329000000001E-3</v>
      </c>
      <c r="CX985"/>
      <c r="CY985" s="173"/>
      <c r="CZ985" s="271" t="s">
        <v>2554</v>
      </c>
      <c r="DA985"/>
      <c r="DB985" s="247"/>
      <c r="DC985" s="54"/>
      <c r="DD985" s="54"/>
      <c r="DE985" s="54"/>
      <c r="DF985" s="54"/>
      <c r="DG985" s="54"/>
      <c r="DH985" s="54"/>
      <c r="DI985" s="54"/>
      <c r="DJ985" s="54"/>
      <c r="DK985" s="54"/>
      <c r="DL985" s="54"/>
    </row>
    <row r="986" spans="1:116" ht="14.4">
      <c r="A986" t="s">
        <v>3585</v>
      </c>
      <c r="B986" s="188" t="s">
        <v>319</v>
      </c>
      <c r="C986" s="151" t="str">
        <f t="shared" si="240"/>
        <v>A.130.07.129</v>
      </c>
      <c r="D986" s="54" t="s">
        <v>38</v>
      </c>
      <c r="E986" s="150" t="s">
        <v>352</v>
      </c>
      <c r="F986" s="153" t="str">
        <f t="shared" si="241"/>
        <v>PVC (Polyvinylchloride emulsion polymerised)</v>
      </c>
      <c r="G986" s="154">
        <f t="shared" si="242"/>
        <v>2.4500000000000002</v>
      </c>
      <c r="H986"/>
      <c r="I986"/>
      <c r="J986" s="227">
        <f t="shared" si="233"/>
        <v>0.91376178919999984</v>
      </c>
      <c r="K986"/>
      <c r="L986" s="280">
        <f t="shared" si="234"/>
        <v>5.8918045199999998E-2</v>
      </c>
      <c r="M986" s="280">
        <f t="shared" si="235"/>
        <v>0.45818631899999995</v>
      </c>
      <c r="N986" s="281">
        <f t="shared" si="236"/>
        <v>2.9157425000000001E-2</v>
      </c>
      <c r="O986" s="280">
        <v>0.36749999999999999</v>
      </c>
      <c r="P986" s="219">
        <v>4.437E-2</v>
      </c>
      <c r="Q986" s="219">
        <v>3.1433320000000001E-2</v>
      </c>
      <c r="R986" s="219">
        <v>4.5288000000000002E-2</v>
      </c>
      <c r="S986" s="219">
        <v>6.2154999999999997E-3</v>
      </c>
      <c r="T986" s="219">
        <v>5.3255396E-3</v>
      </c>
      <c r="U986" s="219">
        <v>2.0890055999999999E-3</v>
      </c>
      <c r="V986" s="219">
        <v>3.2942999000000001E-2</v>
      </c>
      <c r="W986" s="219">
        <v>0</v>
      </c>
      <c r="X986" s="219">
        <v>0.34943999999999997</v>
      </c>
      <c r="Y986" s="219">
        <v>0</v>
      </c>
      <c r="Z986" s="219">
        <v>0</v>
      </c>
      <c r="AA986" s="219">
        <v>2.9157425000000001E-2</v>
      </c>
      <c r="AB986" s="219">
        <v>0</v>
      </c>
      <c r="AC986"/>
      <c r="AD986" s="227">
        <f t="shared" si="243"/>
        <v>0.36749999999999999</v>
      </c>
      <c r="AE986" s="227">
        <f t="shared" si="244"/>
        <v>0.16766436420000003</v>
      </c>
      <c r="AF986" s="227">
        <f t="shared" si="245"/>
        <v>0.13790374399999999</v>
      </c>
      <c r="AG986" s="227">
        <f t="shared" si="246"/>
        <v>0.45818631899999995</v>
      </c>
      <c r="AH986" s="227">
        <f t="shared" si="247"/>
        <v>0</v>
      </c>
      <c r="AI986"/>
      <c r="AJ986">
        <v>3.2686000000000002</v>
      </c>
      <c r="AK986" s="155">
        <v>0</v>
      </c>
      <c r="AL986" s="155">
        <v>0</v>
      </c>
      <c r="AM986" s="155">
        <v>0</v>
      </c>
      <c r="AN986" s="155">
        <v>3.2686000000000002</v>
      </c>
      <c r="AO986" s="155">
        <v>0</v>
      </c>
      <c r="AP986" s="155">
        <v>0</v>
      </c>
      <c r="AQ986"/>
      <c r="AR986" s="156">
        <v>4.1646620000000002E-2</v>
      </c>
      <c r="AS986" s="156">
        <v>3.9670985999999998E-2</v>
      </c>
      <c r="AT986" s="156">
        <v>1.9756336999999999E-3</v>
      </c>
      <c r="AU986" s="156">
        <v>0</v>
      </c>
      <c r="AV986" s="282">
        <f t="shared" si="237"/>
        <v>2.3783564998E-6</v>
      </c>
      <c r="AW986" s="282">
        <f t="shared" si="238"/>
        <v>7.3063376637399988E-9</v>
      </c>
      <c r="AX986" s="283">
        <f t="shared" si="239"/>
        <v>0</v>
      </c>
      <c r="AY986" s="157">
        <v>2.2736000000000001E-6</v>
      </c>
      <c r="AZ986" s="157">
        <v>6.8599999999999999E-9</v>
      </c>
      <c r="BA986" s="157">
        <v>1.8742500000000001E-13</v>
      </c>
      <c r="BB986" s="157">
        <v>0</v>
      </c>
      <c r="BC986" s="157">
        <v>0</v>
      </c>
      <c r="BD986" s="157">
        <v>1.2136E-9</v>
      </c>
      <c r="BE986" s="157">
        <v>9.7495000000000001E-8</v>
      </c>
      <c r="BF986" s="157">
        <v>2.7675999999999998E-10</v>
      </c>
      <c r="BG986" s="157">
        <v>0</v>
      </c>
      <c r="BH986" s="157">
        <v>1.6796000000000001E-10</v>
      </c>
      <c r="BI986" s="157">
        <v>0</v>
      </c>
      <c r="BJ986" s="157">
        <v>1.1913068000000001E-12</v>
      </c>
      <c r="BK986" s="157">
        <v>1.9818918000000001E-13</v>
      </c>
      <c r="BL986" s="157">
        <v>4.074276E-14</v>
      </c>
      <c r="BM986" s="157">
        <v>7.1862979999999997E-10</v>
      </c>
      <c r="BN986" s="157">
        <v>5.3292700000000001E-9</v>
      </c>
      <c r="BO986" s="157">
        <v>0</v>
      </c>
      <c r="BP986" s="157">
        <v>0</v>
      </c>
      <c r="BQ986" s="157">
        <v>0</v>
      </c>
      <c r="BR986" s="157">
        <v>0</v>
      </c>
      <c r="BS986" s="157">
        <v>0</v>
      </c>
      <c r="BT986" s="157">
        <v>0</v>
      </c>
      <c r="BU986"/>
      <c r="BV986" s="155">
        <v>1.0010018000000001E-4</v>
      </c>
      <c r="BW986" s="155">
        <v>0</v>
      </c>
      <c r="BX986" s="155">
        <v>6.8312500999999996E-5</v>
      </c>
      <c r="BY986" s="155">
        <v>3.881015E-6</v>
      </c>
      <c r="BZ986" s="155">
        <v>5.5633707E-6</v>
      </c>
      <c r="CA986" s="155">
        <v>0</v>
      </c>
      <c r="CB986" s="155">
        <v>4.3702838999999999E-6</v>
      </c>
      <c r="CC986" s="155">
        <v>0</v>
      </c>
      <c r="CD986" s="155">
        <v>7.2667423999999999E-6</v>
      </c>
      <c r="CE986" s="155">
        <v>2.0492227E-6</v>
      </c>
      <c r="CF986" s="155">
        <v>0</v>
      </c>
      <c r="CG986" s="155">
        <v>0</v>
      </c>
      <c r="CH986" s="155">
        <v>0</v>
      </c>
      <c r="CI986" s="155">
        <v>8.6570471000000005E-6</v>
      </c>
      <c r="CJ986" s="155">
        <v>0</v>
      </c>
      <c r="CK986" s="155">
        <v>0</v>
      </c>
      <c r="CL986" s="155">
        <v>0</v>
      </c>
      <c r="CM986"/>
      <c r="CN986" s="284">
        <v>0</v>
      </c>
      <c r="CO986" s="284">
        <v>2.4500000000000002</v>
      </c>
      <c r="CP986" s="285">
        <v>0</v>
      </c>
      <c r="CQ986" s="284">
        <v>0</v>
      </c>
      <c r="CR986" s="284">
        <v>6.1157700000000005E-10</v>
      </c>
      <c r="CS986" s="284">
        <v>7.0509300000000003E-8</v>
      </c>
      <c r="CT986" s="284">
        <v>1.55E-4</v>
      </c>
      <c r="CU986" s="284">
        <v>0.16517570000000001</v>
      </c>
      <c r="CV986" s="284">
        <v>1.1154976E-4</v>
      </c>
      <c r="CW986" s="284">
        <v>0</v>
      </c>
      <c r="CX986"/>
      <c r="CY986" s="173"/>
      <c r="CZ986" s="271" t="s">
        <v>2555</v>
      </c>
      <c r="DA986"/>
      <c r="DB986" s="247"/>
      <c r="DC986" s="54"/>
      <c r="DD986" s="54"/>
      <c r="DE986" s="54"/>
      <c r="DF986" s="54"/>
      <c r="DG986" s="54"/>
      <c r="DH986" s="54"/>
      <c r="DI986" s="54"/>
      <c r="DJ986" s="54"/>
      <c r="DK986" s="54"/>
      <c r="DL986" s="54"/>
    </row>
    <row r="987" spans="1:116" ht="14.4">
      <c r="A987" t="s">
        <v>3586</v>
      </c>
      <c r="B987" s="188" t="s">
        <v>319</v>
      </c>
      <c r="C987" s="151" t="str">
        <f t="shared" si="240"/>
        <v>A.130.07.130</v>
      </c>
      <c r="D987" s="54" t="s">
        <v>38</v>
      </c>
      <c r="E987" s="150" t="s">
        <v>352</v>
      </c>
      <c r="F987" s="153" t="str">
        <f t="shared" si="241"/>
        <v>PVC (Polyvinylchloride suspension polymerised)</v>
      </c>
      <c r="G987" s="154">
        <f t="shared" si="242"/>
        <v>2.08</v>
      </c>
      <c r="H987"/>
      <c r="I987"/>
      <c r="J987" s="227">
        <f t="shared" si="233"/>
        <v>0.82552309069999996</v>
      </c>
      <c r="K987"/>
      <c r="L987" s="280">
        <f t="shared" si="234"/>
        <v>5.3072726699999996E-2</v>
      </c>
      <c r="M987" s="280">
        <f t="shared" si="235"/>
        <v>0.43298753899999998</v>
      </c>
      <c r="N987" s="281">
        <f t="shared" si="236"/>
        <v>2.7462825E-2</v>
      </c>
      <c r="O987" s="280">
        <v>0.312</v>
      </c>
      <c r="P987" s="286">
        <v>3.4424999999999997E-2</v>
      </c>
      <c r="Q987" s="286">
        <v>2.2027410000000001E-2</v>
      </c>
      <c r="R987" s="286">
        <v>4.2228000000000002E-2</v>
      </c>
      <c r="S987" s="219">
        <v>4.3708999999999996E-3</v>
      </c>
      <c r="T987" s="219">
        <v>4.6879749999999996E-3</v>
      </c>
      <c r="U987" s="219">
        <v>1.7858517E-3</v>
      </c>
      <c r="V987" s="219">
        <v>2.7095128999999999E-2</v>
      </c>
      <c r="W987" s="219">
        <v>0</v>
      </c>
      <c r="X987" s="219">
        <v>0.34943999999999997</v>
      </c>
      <c r="Y987" s="219">
        <v>0</v>
      </c>
      <c r="Z987" s="219">
        <v>0</v>
      </c>
      <c r="AA987" s="219">
        <v>2.7462825E-2</v>
      </c>
      <c r="AB987" s="219">
        <v>0</v>
      </c>
      <c r="AC987"/>
      <c r="AD987" s="227">
        <f t="shared" si="243"/>
        <v>0.312</v>
      </c>
      <c r="AE987" s="227">
        <f t="shared" si="244"/>
        <v>0.13662026569999999</v>
      </c>
      <c r="AF987" s="227">
        <f t="shared" si="245"/>
        <v>0.11101036399999999</v>
      </c>
      <c r="AG987" s="227">
        <f t="shared" si="246"/>
        <v>0.43298753899999998</v>
      </c>
      <c r="AH987" s="227">
        <f t="shared" si="247"/>
        <v>0</v>
      </c>
      <c r="AI987"/>
      <c r="AJ987">
        <v>2.9382000000000001</v>
      </c>
      <c r="AK987" s="155">
        <v>0</v>
      </c>
      <c r="AL987" s="155">
        <v>0</v>
      </c>
      <c r="AM987" s="155">
        <v>0</v>
      </c>
      <c r="AN987" s="155">
        <v>2.9382000000000001</v>
      </c>
      <c r="AO987" s="155">
        <v>0</v>
      </c>
      <c r="AP987" s="155">
        <v>0</v>
      </c>
      <c r="AQ987"/>
      <c r="AR987" s="156">
        <v>3.5123504999999999E-2</v>
      </c>
      <c r="AS987" s="156">
        <v>3.3442688999999998E-2</v>
      </c>
      <c r="AT987" s="156">
        <v>1.6808157E-3</v>
      </c>
      <c r="AU987" s="156">
        <v>0</v>
      </c>
      <c r="AV987" s="282">
        <f t="shared" si="237"/>
        <v>2.0049573788000002E-6</v>
      </c>
      <c r="AW987" s="282">
        <f t="shared" si="238"/>
        <v>6.2160344148199997E-9</v>
      </c>
      <c r="AX987" s="283">
        <f t="shared" si="239"/>
        <v>0</v>
      </c>
      <c r="AY987" s="157">
        <v>1.93024E-6</v>
      </c>
      <c r="AZ987" s="157">
        <v>5.8239999999999997E-9</v>
      </c>
      <c r="BA987" s="157">
        <v>1.5912000000000001E-13</v>
      </c>
      <c r="BB987" s="157">
        <v>0</v>
      </c>
      <c r="BC987" s="157">
        <v>0</v>
      </c>
      <c r="BD987" s="157">
        <v>1.1315999999999999E-9</v>
      </c>
      <c r="BE987" s="157">
        <v>6.8561000000000001E-8</v>
      </c>
      <c r="BF987" s="157">
        <v>2.5805999999999999E-10</v>
      </c>
      <c r="BG987" s="157">
        <v>0</v>
      </c>
      <c r="BH987" s="157">
        <v>1.3260000000000001E-10</v>
      </c>
      <c r="BI987" s="157">
        <v>0</v>
      </c>
      <c r="BJ987" s="157">
        <v>1.0184575000000001E-12</v>
      </c>
      <c r="BK987" s="157">
        <v>1.6303286E-13</v>
      </c>
      <c r="BL987" s="157">
        <v>3.3804459999999997E-14</v>
      </c>
      <c r="BM987" s="157">
        <v>6.2765880000000001E-10</v>
      </c>
      <c r="BN987" s="157">
        <v>4.3971199999999998E-9</v>
      </c>
      <c r="BO987" s="157">
        <v>0</v>
      </c>
      <c r="BP987" s="157">
        <v>0</v>
      </c>
      <c r="BQ987" s="157">
        <v>0</v>
      </c>
      <c r="BR987" s="157">
        <v>0</v>
      </c>
      <c r="BS987" s="157">
        <v>0</v>
      </c>
      <c r="BT987" s="157">
        <v>0</v>
      </c>
      <c r="BU987"/>
      <c r="BV987" s="155">
        <v>8.4755600999999995E-5</v>
      </c>
      <c r="BW987" s="155">
        <v>0</v>
      </c>
      <c r="BX987" s="155">
        <v>5.7995918999999997E-5</v>
      </c>
      <c r="BY987" s="155">
        <v>3.1944731999999998E-6</v>
      </c>
      <c r="BZ987" s="155">
        <v>3.9123058999999996E-6</v>
      </c>
      <c r="CA987" s="155">
        <v>0</v>
      </c>
      <c r="CB987" s="155">
        <v>3.4502241000000002E-6</v>
      </c>
      <c r="CC987" s="155">
        <v>0</v>
      </c>
      <c r="CD987" s="155">
        <v>6.3930991000000004E-6</v>
      </c>
      <c r="CE987" s="155">
        <v>1.7374681E-6</v>
      </c>
      <c r="CF987" s="155">
        <v>0</v>
      </c>
      <c r="CG987" s="155">
        <v>0</v>
      </c>
      <c r="CH987" s="155">
        <v>0</v>
      </c>
      <c r="CI987" s="155">
        <v>8.0721115E-6</v>
      </c>
      <c r="CJ987" s="155">
        <v>0</v>
      </c>
      <c r="CK987" s="155">
        <v>0</v>
      </c>
      <c r="CL987" s="155">
        <v>0</v>
      </c>
      <c r="CM987"/>
      <c r="CN987" s="284">
        <v>0</v>
      </c>
      <c r="CO987" s="284">
        <v>2.08</v>
      </c>
      <c r="CP987" s="285">
        <v>0</v>
      </c>
      <c r="CQ987" s="284">
        <v>0</v>
      </c>
      <c r="CR987" s="284">
        <v>5.2321400000000003E-10</v>
      </c>
      <c r="CS987" s="284">
        <v>6.0043299999999993E-8</v>
      </c>
      <c r="CT987" s="284">
        <v>1.0900000000000001E-4</v>
      </c>
      <c r="CU987" s="284">
        <v>0.13589330999999999</v>
      </c>
      <c r="CV987" s="284">
        <v>8.8065600000000006E-5</v>
      </c>
      <c r="CW987" s="284">
        <v>0</v>
      </c>
      <c r="CX987"/>
      <c r="CY987" s="173"/>
      <c r="CZ987" s="271" t="s">
        <v>2555</v>
      </c>
      <c r="DA987"/>
      <c r="DB987" s="50"/>
      <c r="DC987" s="54"/>
      <c r="DD987" s="54"/>
      <c r="DE987" s="54"/>
      <c r="DF987" s="54"/>
      <c r="DG987" s="54"/>
      <c r="DH987" s="54"/>
      <c r="DI987" s="54"/>
      <c r="DJ987" s="54"/>
      <c r="DK987" s="54"/>
      <c r="DL987" s="54"/>
    </row>
    <row r="988" spans="1:116" ht="14.4">
      <c r="A988" t="s">
        <v>3587</v>
      </c>
      <c r="B988" s="188" t="s">
        <v>319</v>
      </c>
      <c r="C988" s="151" t="str">
        <f t="shared" si="240"/>
        <v>A.130.07.131</v>
      </c>
      <c r="D988" s="54" t="s">
        <v>38</v>
      </c>
      <c r="E988" s="150" t="s">
        <v>352</v>
      </c>
      <c r="F988" s="153" t="str">
        <f t="shared" si="241"/>
        <v>PVC (Polyvinylchloride trade mix)</v>
      </c>
      <c r="G988" s="154">
        <f t="shared" si="242"/>
        <v>2.1539999999999999</v>
      </c>
      <c r="H988"/>
      <c r="I988"/>
      <c r="J988" s="227">
        <f t="shared" si="233"/>
        <v>0.84317083040000007</v>
      </c>
      <c r="K988"/>
      <c r="L988" s="280">
        <f t="shared" si="234"/>
        <v>5.4241790400000003E-2</v>
      </c>
      <c r="M988" s="280">
        <f t="shared" si="235"/>
        <v>0.43802729499999998</v>
      </c>
      <c r="N988" s="281">
        <f t="shared" si="236"/>
        <v>2.7801744999999999E-2</v>
      </c>
      <c r="O988" s="287">
        <v>0.3231</v>
      </c>
      <c r="P988" s="286">
        <v>3.6414000000000002E-2</v>
      </c>
      <c r="Q988" s="286">
        <v>2.3908591999999999E-2</v>
      </c>
      <c r="R988" s="286">
        <v>4.2840000000000003E-2</v>
      </c>
      <c r="S988" s="219">
        <v>4.7398199999999996E-3</v>
      </c>
      <c r="T988" s="219">
        <v>4.8154879000000001E-3</v>
      </c>
      <c r="U988" s="219">
        <v>1.8464824999999999E-3</v>
      </c>
      <c r="V988" s="219">
        <v>2.8264702999999999E-2</v>
      </c>
      <c r="W988" s="219">
        <v>0</v>
      </c>
      <c r="X988" s="219">
        <v>0.34943999999999997</v>
      </c>
      <c r="Y988" s="219">
        <v>0</v>
      </c>
      <c r="Z988" s="219">
        <v>0</v>
      </c>
      <c r="AA988" s="219">
        <v>2.7801744999999999E-2</v>
      </c>
      <c r="AB988" s="219">
        <v>0</v>
      </c>
      <c r="AC988"/>
      <c r="AD988" s="227">
        <f t="shared" si="243"/>
        <v>0.3231</v>
      </c>
      <c r="AE988" s="227">
        <f t="shared" si="244"/>
        <v>0.1428290854</v>
      </c>
      <c r="AF988" s="227">
        <f t="shared" si="245"/>
        <v>0.11638904</v>
      </c>
      <c r="AG988" s="227">
        <f t="shared" si="246"/>
        <v>0.43802729499999998</v>
      </c>
      <c r="AH988" s="227">
        <f t="shared" si="247"/>
        <v>0</v>
      </c>
      <c r="AI988"/>
      <c r="AJ988">
        <v>3.0042800000000001</v>
      </c>
      <c r="AK988" s="155">
        <v>0</v>
      </c>
      <c r="AL988" s="155">
        <v>0</v>
      </c>
      <c r="AM988" s="155">
        <v>0</v>
      </c>
      <c r="AN988" s="155">
        <v>3.0042800000000001</v>
      </c>
      <c r="AO988" s="155">
        <v>0</v>
      </c>
      <c r="AP988" s="155">
        <v>0</v>
      </c>
      <c r="AQ988"/>
      <c r="AR988" s="156">
        <v>3.6428127999999997E-2</v>
      </c>
      <c r="AS988" s="156">
        <v>3.4688349E-2</v>
      </c>
      <c r="AT988" s="156">
        <v>1.7397793E-3</v>
      </c>
      <c r="AU988" s="156">
        <v>0</v>
      </c>
      <c r="AV988" s="282">
        <f t="shared" si="237"/>
        <v>2.0796372029999999E-6</v>
      </c>
      <c r="AW988" s="282">
        <f t="shared" si="238"/>
        <v>6.4340950646400004E-9</v>
      </c>
      <c r="AX988" s="283">
        <f t="shared" si="239"/>
        <v>0</v>
      </c>
      <c r="AY988" s="157">
        <v>1.9989119999999999E-6</v>
      </c>
      <c r="AZ988" s="157">
        <v>6.0311999999999996E-9</v>
      </c>
      <c r="BA988" s="157">
        <v>1.64781E-13</v>
      </c>
      <c r="BB988" s="157">
        <v>0</v>
      </c>
      <c r="BC988" s="157">
        <v>0</v>
      </c>
      <c r="BD988" s="157">
        <v>1.148E-9</v>
      </c>
      <c r="BE988" s="157">
        <v>7.4347800000000001E-8</v>
      </c>
      <c r="BF988" s="157">
        <v>2.6180000000000002E-10</v>
      </c>
      <c r="BG988" s="157">
        <v>0</v>
      </c>
      <c r="BH988" s="157">
        <v>1.3967200000000001E-10</v>
      </c>
      <c r="BI988" s="157">
        <v>0</v>
      </c>
      <c r="BJ988" s="157">
        <v>1.0530273999999999E-12</v>
      </c>
      <c r="BK988" s="157">
        <v>1.7006412E-13</v>
      </c>
      <c r="BL988" s="157">
        <v>3.5192120000000003E-14</v>
      </c>
      <c r="BM988" s="157">
        <v>6.4585300000000002E-10</v>
      </c>
      <c r="BN988" s="157">
        <v>4.5835500000000004E-9</v>
      </c>
      <c r="BO988" s="157">
        <v>0</v>
      </c>
      <c r="BP988" s="157">
        <v>0</v>
      </c>
      <c r="BQ988" s="157">
        <v>0</v>
      </c>
      <c r="BR988" s="157">
        <v>0</v>
      </c>
      <c r="BS988" s="157">
        <v>0</v>
      </c>
      <c r="BT988" s="157">
        <v>0</v>
      </c>
      <c r="BU988"/>
      <c r="BV988" s="155">
        <v>8.7824516999999999E-5</v>
      </c>
      <c r="BW988" s="155">
        <v>0</v>
      </c>
      <c r="BX988" s="155">
        <v>6.0059234999999998E-5</v>
      </c>
      <c r="BY988" s="155">
        <v>3.3317814999999998E-6</v>
      </c>
      <c r="BZ988" s="155">
        <v>4.2425188E-6</v>
      </c>
      <c r="CA988" s="155">
        <v>0</v>
      </c>
      <c r="CB988" s="155">
        <v>3.6342361E-6</v>
      </c>
      <c r="CC988" s="155">
        <v>0</v>
      </c>
      <c r="CD988" s="155">
        <v>6.5678277000000001E-6</v>
      </c>
      <c r="CE988" s="155">
        <v>1.799819E-6</v>
      </c>
      <c r="CF988" s="155">
        <v>0</v>
      </c>
      <c r="CG988" s="155">
        <v>0</v>
      </c>
      <c r="CH988" s="155">
        <v>0</v>
      </c>
      <c r="CI988" s="155">
        <v>8.1890986000000001E-6</v>
      </c>
      <c r="CJ988" s="155">
        <v>0</v>
      </c>
      <c r="CK988" s="155">
        <v>0</v>
      </c>
      <c r="CL988" s="155">
        <v>0</v>
      </c>
      <c r="CM988"/>
      <c r="CN988" s="284">
        <v>0</v>
      </c>
      <c r="CO988" s="284">
        <v>2.1539999999999999</v>
      </c>
      <c r="CP988" s="285">
        <v>0</v>
      </c>
      <c r="CQ988" s="284">
        <v>0</v>
      </c>
      <c r="CR988" s="284">
        <v>5.4088660000000003E-10</v>
      </c>
      <c r="CS988" s="284">
        <v>6.2136499999999995E-8</v>
      </c>
      <c r="CT988" s="284">
        <v>1.182E-4</v>
      </c>
      <c r="CU988" s="284">
        <v>0.14174978999999999</v>
      </c>
      <c r="CV988" s="284">
        <v>9.2762431999999999E-5</v>
      </c>
      <c r="CW988" s="284">
        <v>0</v>
      </c>
      <c r="CX988"/>
      <c r="CY988" s="173"/>
      <c r="CZ988" s="271" t="s">
        <v>2555</v>
      </c>
      <c r="DA988"/>
      <c r="DB988" s="247"/>
      <c r="DC988" s="54"/>
      <c r="DD988" s="54"/>
      <c r="DE988" s="54"/>
      <c r="DF988" s="54"/>
      <c r="DG988" s="54"/>
      <c r="DH988" s="54"/>
      <c r="DI988" s="54"/>
      <c r="DJ988" s="54"/>
      <c r="DK988" s="54"/>
      <c r="DL988" s="54"/>
    </row>
    <row r="989" spans="1:116" ht="14.4">
      <c r="A989" t="s">
        <v>2556</v>
      </c>
      <c r="B989" s="188" t="s">
        <v>319</v>
      </c>
      <c r="C989" s="151" t="str">
        <f t="shared" si="240"/>
        <v>A.130.07.132</v>
      </c>
      <c r="D989" s="54" t="s">
        <v>38</v>
      </c>
      <c r="E989" s="150" t="s">
        <v>352</v>
      </c>
      <c r="F989" s="153" t="str">
        <f t="shared" si="241"/>
        <v>PVDC (Polyvinyliden chloride)</v>
      </c>
      <c r="G989" s="154">
        <f t="shared" si="242"/>
        <v>4.577</v>
      </c>
      <c r="H989"/>
      <c r="I989"/>
      <c r="J989" s="227">
        <f t="shared" si="233"/>
        <v>3.7228392829999999</v>
      </c>
      <c r="K989"/>
      <c r="L989" s="280">
        <f t="shared" si="234"/>
        <v>2.0943815020000001</v>
      </c>
      <c r="M989" s="280">
        <f t="shared" si="235"/>
        <v>0.86552089799999998</v>
      </c>
      <c r="N989" s="281">
        <f t="shared" si="236"/>
        <v>7.6386883000000003E-2</v>
      </c>
      <c r="O989" s="280">
        <v>0.68654999999999999</v>
      </c>
      <c r="P989" s="219">
        <v>0.18439559999999999</v>
      </c>
      <c r="Q989" s="219">
        <v>6.7796618000000003E-2</v>
      </c>
      <c r="R989" s="219">
        <v>6.7320000000000005E-2</v>
      </c>
      <c r="S989" s="219">
        <v>7.9798999999999995E-2</v>
      </c>
      <c r="T989" s="219">
        <v>1.9276952999999999</v>
      </c>
      <c r="U989" s="219">
        <v>1.9567201999999999E-2</v>
      </c>
      <c r="V989" s="219">
        <v>0.38790868000000001</v>
      </c>
      <c r="W989" s="219">
        <v>6.4428E-4</v>
      </c>
      <c r="X989" s="219">
        <v>0.22542000000000001</v>
      </c>
      <c r="Y989" s="219">
        <v>7.5742603000000006E-2</v>
      </c>
      <c r="Z989" s="219">
        <v>0</v>
      </c>
      <c r="AA989" s="219">
        <v>0</v>
      </c>
      <c r="AB989" s="219">
        <v>0</v>
      </c>
      <c r="AC989"/>
      <c r="AD989" s="227">
        <f t="shared" si="243"/>
        <v>0.68654999999999999</v>
      </c>
      <c r="AE989" s="227">
        <f t="shared" si="244"/>
        <v>2.7344824000000001</v>
      </c>
      <c r="AF989" s="227">
        <f t="shared" si="245"/>
        <v>0.64010089800000003</v>
      </c>
      <c r="AG989" s="227">
        <f t="shared" si="246"/>
        <v>0.86552089799999998</v>
      </c>
      <c r="AH989" s="227">
        <f t="shared" si="247"/>
        <v>7.6386883000000003E-2</v>
      </c>
      <c r="AI989"/>
      <c r="AJ989">
        <v>91.160165000000006</v>
      </c>
      <c r="AK989" s="155">
        <v>78.864689999999996</v>
      </c>
      <c r="AL989" s="155">
        <v>9.4090190000000007</v>
      </c>
      <c r="AM989" s="155">
        <v>0</v>
      </c>
      <c r="AN989" s="155">
        <v>0.22349811999999999</v>
      </c>
      <c r="AO989" s="155">
        <v>0.18508023000000001</v>
      </c>
      <c r="AP989" s="155">
        <v>2.4778771000000002</v>
      </c>
      <c r="AQ989"/>
      <c r="AR989" s="156">
        <v>0.16269254999999999</v>
      </c>
      <c r="AS989" s="156">
        <v>0.15242546000000001</v>
      </c>
      <c r="AT989" s="156">
        <v>4.6357663999999996E-3</v>
      </c>
      <c r="AU989" s="156">
        <v>5.6313248000000003E-3</v>
      </c>
      <c r="AV989" s="282">
        <f t="shared" si="237"/>
        <v>9.1382169099999997E-6</v>
      </c>
      <c r="AW989" s="282">
        <f t="shared" si="238"/>
        <v>1.7144106685499997E-8</v>
      </c>
      <c r="AX989" s="283">
        <f t="shared" si="239"/>
        <v>0.78870095400000007</v>
      </c>
      <c r="AY989" s="157">
        <v>4.247456E-6</v>
      </c>
      <c r="AZ989" s="157">
        <v>1.28156E-8</v>
      </c>
      <c r="BA989" s="157">
        <v>3.501405E-13</v>
      </c>
      <c r="BB989" s="157">
        <v>0</v>
      </c>
      <c r="BC989" s="157">
        <v>0</v>
      </c>
      <c r="BD989" s="157">
        <v>1.804E-9</v>
      </c>
      <c r="BE989" s="157">
        <v>4.6005100000000001E-6</v>
      </c>
      <c r="BF989" s="157">
        <v>4.114E-10</v>
      </c>
      <c r="BG989" s="157">
        <v>3.9007999999999996E-9</v>
      </c>
      <c r="BH989" s="157">
        <v>0</v>
      </c>
      <c r="BI989" s="157">
        <v>0</v>
      </c>
      <c r="BJ989" s="157">
        <v>1.1598292E-11</v>
      </c>
      <c r="BK989" s="157">
        <v>2.4758010000000002E-12</v>
      </c>
      <c r="BL989" s="157">
        <v>1.8824519999999999E-12</v>
      </c>
      <c r="BM989" s="157">
        <v>2.2672540999999999E-7</v>
      </c>
      <c r="BN989" s="157">
        <v>6.1721500000000001E-8</v>
      </c>
      <c r="BO989" s="157">
        <v>0</v>
      </c>
      <c r="BP989" s="157">
        <v>5.4054000000000001E-5</v>
      </c>
      <c r="BQ989" s="157">
        <v>0.78864690000000004</v>
      </c>
      <c r="BR989" s="157">
        <v>0</v>
      </c>
      <c r="BS989" s="157">
        <v>0</v>
      </c>
      <c r="BT989" s="157">
        <v>0</v>
      </c>
      <c r="BU989"/>
      <c r="BV989" s="155">
        <v>3.0245593000000001E-3</v>
      </c>
      <c r="BW989" s="155">
        <v>2.6893293999999999E-5</v>
      </c>
      <c r="BX989" s="155">
        <v>1.2761890000000001E-4</v>
      </c>
      <c r="BY989" s="155">
        <v>4.5548757999999998E-5</v>
      </c>
      <c r="BZ989" s="155">
        <v>9.3579432000000001E-5</v>
      </c>
      <c r="CA989" s="155">
        <v>0</v>
      </c>
      <c r="CB989" s="155">
        <v>0</v>
      </c>
      <c r="CC989" s="155">
        <v>0</v>
      </c>
      <c r="CD989" s="155">
        <v>2.5880043000000002E-3</v>
      </c>
      <c r="CE989" s="155">
        <v>2.0124052000000001E-5</v>
      </c>
      <c r="CF989" s="155">
        <v>0</v>
      </c>
      <c r="CG989" s="155">
        <v>0</v>
      </c>
      <c r="CH989" s="155">
        <v>0</v>
      </c>
      <c r="CI989" s="155">
        <v>1.4614311999999999E-5</v>
      </c>
      <c r="CJ989" s="155">
        <v>1.0817626999999999E-4</v>
      </c>
      <c r="CK989" s="155">
        <v>9.0710198000000005E-15</v>
      </c>
      <c r="CL989" s="155">
        <v>0</v>
      </c>
      <c r="CM989"/>
      <c r="CN989" s="284">
        <v>0</v>
      </c>
      <c r="CO989" s="284">
        <v>4.577</v>
      </c>
      <c r="CP989" s="285">
        <v>0</v>
      </c>
      <c r="CQ989" s="284">
        <v>1.84E-2</v>
      </c>
      <c r="CR989" s="284">
        <v>2.3267609999999998E-8</v>
      </c>
      <c r="CS989" s="284">
        <v>6.7782299999999999E-7</v>
      </c>
      <c r="CT989" s="284">
        <v>3.1144442000000001E-3</v>
      </c>
      <c r="CU989" s="284">
        <v>1.9959499999999999</v>
      </c>
      <c r="CV989" s="284">
        <v>0</v>
      </c>
      <c r="CW989" s="284">
        <v>0</v>
      </c>
      <c r="CX989"/>
      <c r="CY989" s="173"/>
      <c r="CZ989" s="271" t="s">
        <v>2557</v>
      </c>
      <c r="DA989"/>
      <c r="DB989" s="247"/>
      <c r="DC989" s="54"/>
      <c r="DD989" s="54"/>
      <c r="DE989" s="54"/>
      <c r="DF989" s="54"/>
      <c r="DG989" s="54"/>
      <c r="DH989" s="54"/>
      <c r="DI989" s="54"/>
      <c r="DJ989" s="54"/>
      <c r="DK989" s="54"/>
      <c r="DL989" s="54"/>
    </row>
    <row r="990" spans="1:116" ht="14.4">
      <c r="A990" t="s">
        <v>1502</v>
      </c>
      <c r="B990" s="188" t="s">
        <v>319</v>
      </c>
      <c r="C990" s="151" t="str">
        <f t="shared" si="240"/>
        <v>A.130.07.133</v>
      </c>
      <c r="D990" s="54" t="s">
        <v>38</v>
      </c>
      <c r="E990" s="150" t="s">
        <v>352</v>
      </c>
      <c r="F990" s="153" t="str">
        <f t="shared" si="241"/>
        <v>PAN Polyacrylonitrile fibres</v>
      </c>
      <c r="G990" s="154">
        <f t="shared" si="242"/>
        <v>5.13</v>
      </c>
      <c r="H990"/>
      <c r="I990"/>
      <c r="J990" s="227">
        <f t="shared" si="233"/>
        <v>1.5190039378995643</v>
      </c>
      <c r="K990"/>
      <c r="L990" s="280">
        <f t="shared" si="234"/>
        <v>1.251495958807E-2</v>
      </c>
      <c r="M990" s="280">
        <f t="shared" si="235"/>
        <v>0.73698897831149435</v>
      </c>
      <c r="N990" s="281">
        <f t="shared" si="236"/>
        <v>0</v>
      </c>
      <c r="O990" s="280">
        <v>0.76949999999999996</v>
      </c>
      <c r="P990" s="219">
        <v>0.10723004999999999</v>
      </c>
      <c r="Q990" s="219">
        <v>1.1998925000000001E-2</v>
      </c>
      <c r="R990" s="219">
        <v>1.2514788000000001E-2</v>
      </c>
      <c r="S990" s="219">
        <v>0</v>
      </c>
      <c r="T990" s="219">
        <v>0</v>
      </c>
      <c r="U990" s="286">
        <v>1.7158807E-7</v>
      </c>
      <c r="V990" s="286">
        <v>3.3114943999999999E-9</v>
      </c>
      <c r="W990" s="219">
        <v>0</v>
      </c>
      <c r="X990" s="219">
        <v>0.61775999999999998</v>
      </c>
      <c r="Y990" s="219">
        <v>0</v>
      </c>
      <c r="Z990" s="219">
        <v>0</v>
      </c>
      <c r="AA990" s="219">
        <v>0</v>
      </c>
      <c r="AB990" s="219">
        <v>0</v>
      </c>
      <c r="AC990"/>
      <c r="AD990" s="227">
        <f t="shared" si="243"/>
        <v>0.76949999999999996</v>
      </c>
      <c r="AE990" s="227">
        <f t="shared" si="244"/>
        <v>0.1317439378995644</v>
      </c>
      <c r="AF990" s="227">
        <f t="shared" si="245"/>
        <v>0.11922897831149439</v>
      </c>
      <c r="AG990" s="227">
        <f t="shared" si="246"/>
        <v>0.73698897831149435</v>
      </c>
      <c r="AH990" s="227">
        <f t="shared" si="247"/>
        <v>0</v>
      </c>
      <c r="AI990"/>
      <c r="AJ990">
        <v>100.33799999999999</v>
      </c>
      <c r="AK990" s="155">
        <v>100.33799999999999</v>
      </c>
      <c r="AL990" s="155">
        <v>0</v>
      </c>
      <c r="AM990" s="155">
        <v>0</v>
      </c>
      <c r="AN990" s="155">
        <v>0</v>
      </c>
      <c r="AO990" s="155">
        <v>0</v>
      </c>
      <c r="AP990" s="155">
        <v>0</v>
      </c>
      <c r="AQ990"/>
      <c r="AR990" s="156">
        <v>0.12358308</v>
      </c>
      <c r="AS990" s="156">
        <v>0.11189677000000001</v>
      </c>
      <c r="AT990" s="156">
        <v>4.5221768000000004E-3</v>
      </c>
      <c r="AU990" s="156">
        <v>7.1641331999999997E-3</v>
      </c>
      <c r="AV990" s="282">
        <f t="shared" si="237"/>
        <v>6.7084392999999998E-6</v>
      </c>
      <c r="AW990" s="282">
        <f t="shared" si="238"/>
        <v>1.6724026445000002E-8</v>
      </c>
      <c r="AX990" s="283">
        <f t="shared" si="239"/>
        <v>1.0033799999999999</v>
      </c>
      <c r="AY990" s="157">
        <v>4.76064E-6</v>
      </c>
      <c r="AZ990" s="157">
        <v>1.4364E-8</v>
      </c>
      <c r="BA990" s="157">
        <v>3.92445E-13</v>
      </c>
      <c r="BB990" s="157">
        <v>0</v>
      </c>
      <c r="BC990" s="157">
        <v>0</v>
      </c>
      <c r="BD990" s="157">
        <v>3.9930000000000001E-10</v>
      </c>
      <c r="BE990" s="157">
        <v>1.9474000000000002E-6</v>
      </c>
      <c r="BF990" s="157">
        <v>9.1234E-11</v>
      </c>
      <c r="BG990" s="157">
        <v>2.2684000000000001E-9</v>
      </c>
      <c r="BH990" s="157">
        <v>0</v>
      </c>
      <c r="BI990" s="157">
        <v>0</v>
      </c>
      <c r="BJ990" s="157">
        <v>0</v>
      </c>
      <c r="BK990" s="157">
        <v>0</v>
      </c>
      <c r="BL990" s="157">
        <v>0</v>
      </c>
      <c r="BM990" s="157">
        <v>0</v>
      </c>
      <c r="BN990" s="157">
        <v>0</v>
      </c>
      <c r="BO990" s="157">
        <v>0</v>
      </c>
      <c r="BP990" s="157">
        <v>0</v>
      </c>
      <c r="BQ990" s="157">
        <v>1.0033799999999999</v>
      </c>
      <c r="BR990" s="157">
        <v>0</v>
      </c>
      <c r="BS990" s="157">
        <v>0</v>
      </c>
      <c r="BT990" s="157">
        <v>0</v>
      </c>
      <c r="BU990"/>
      <c r="BV990" s="155">
        <v>2.9727581000000002E-4</v>
      </c>
      <c r="BW990" s="155">
        <v>1.5639035E-5</v>
      </c>
      <c r="BX990" s="155">
        <v>1.4303801E-4</v>
      </c>
      <c r="BY990" s="155">
        <v>3.8789781000000002E-13</v>
      </c>
      <c r="BZ990" s="155">
        <v>1.2882411000000001E-5</v>
      </c>
      <c r="CA990" s="155">
        <v>0</v>
      </c>
      <c r="CB990" s="155">
        <v>0</v>
      </c>
      <c r="CC990" s="155">
        <v>0</v>
      </c>
      <c r="CD990" s="155">
        <v>0</v>
      </c>
      <c r="CE990" s="155">
        <v>1.1354082E-10</v>
      </c>
      <c r="CF990" s="155">
        <v>0</v>
      </c>
      <c r="CG990" s="155">
        <v>0</v>
      </c>
      <c r="CH990" s="155">
        <v>0</v>
      </c>
      <c r="CI990" s="155">
        <v>3.4074488000000002E-6</v>
      </c>
      <c r="CJ990" s="155">
        <v>1.2230878000000001E-4</v>
      </c>
      <c r="CK990" s="155">
        <v>0</v>
      </c>
      <c r="CL990" s="155">
        <v>0</v>
      </c>
      <c r="CM990"/>
      <c r="CN990" s="284">
        <v>0</v>
      </c>
      <c r="CO990" s="284">
        <v>5.13</v>
      </c>
      <c r="CP990" s="285">
        <v>1.0883986E-2</v>
      </c>
      <c r="CQ990" s="284">
        <v>1.0699999999999999E-2</v>
      </c>
      <c r="CR990" s="284">
        <v>0</v>
      </c>
      <c r="CS990" s="284">
        <v>0</v>
      </c>
      <c r="CT990" s="284">
        <v>6.5388877E-4</v>
      </c>
      <c r="CU990" s="284">
        <v>0</v>
      </c>
      <c r="CV990" s="284">
        <v>0</v>
      </c>
      <c r="CW990" s="284">
        <v>0</v>
      </c>
      <c r="CX990"/>
      <c r="CY990" s="163"/>
      <c r="CZ990" s="271" t="s">
        <v>2558</v>
      </c>
      <c r="DA990"/>
      <c r="DB990" s="247"/>
      <c r="DC990" s="54"/>
      <c r="DD990" s="54"/>
      <c r="DE990" s="54"/>
      <c r="DF990" s="54"/>
      <c r="DG990" s="54"/>
      <c r="DH990" s="54"/>
      <c r="DI990" s="54"/>
      <c r="DJ990" s="54"/>
      <c r="DK990" s="54"/>
      <c r="DL990" s="54"/>
    </row>
    <row r="991" spans="1:116" ht="14.4">
      <c r="B991" s="188"/>
      <c r="C991" s="151"/>
      <c r="D991" s="51" t="s">
        <v>96</v>
      </c>
      <c r="E991" s="150"/>
      <c r="F991"/>
      <c r="G991"/>
      <c r="H991"/>
      <c r="I991"/>
      <c r="J991"/>
      <c r="K991"/>
      <c r="L991"/>
      <c r="M991"/>
      <c r="N991" s="174"/>
      <c r="O991"/>
      <c r="P991"/>
      <c r="Q991"/>
      <c r="R991"/>
      <c r="S991"/>
      <c r="T991"/>
      <c r="U991" s="53"/>
      <c r="V991" s="53"/>
      <c r="W991"/>
      <c r="X991"/>
      <c r="Y991"/>
      <c r="Z991"/>
      <c r="AA991"/>
      <c r="AB991"/>
      <c r="AC991"/>
      <c r="AD991"/>
      <c r="AE991"/>
      <c r="AF991"/>
      <c r="AG991"/>
      <c r="AH991"/>
      <c r="AI991"/>
      <c r="AJ991"/>
      <c r="AK991"/>
      <c r="AL991"/>
      <c r="AM991"/>
      <c r="AN991"/>
      <c r="AO991"/>
      <c r="AP991"/>
      <c r="AQ991"/>
      <c r="AR991"/>
      <c r="AS991"/>
      <c r="AT991"/>
      <c r="AU991"/>
      <c r="AX991" s="19"/>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s="117"/>
      <c r="CQ991"/>
      <c r="CR991"/>
      <c r="CS991"/>
      <c r="CT991"/>
      <c r="CU991"/>
      <c r="CV991"/>
      <c r="CW991"/>
      <c r="CX991"/>
      <c r="CY991" s="53"/>
      <c r="CZ991" s="272"/>
      <c r="DA991"/>
      <c r="DB991" s="212"/>
      <c r="DC991" s="54"/>
      <c r="DD991" s="54"/>
      <c r="DE991" s="54"/>
      <c r="DF991" s="54"/>
      <c r="DG991" s="54"/>
      <c r="DH991" s="54"/>
      <c r="DI991" s="54"/>
      <c r="DJ991" s="54"/>
      <c r="DK991" s="54"/>
      <c r="DL991" s="54"/>
    </row>
    <row r="992" spans="1:116" ht="14.4">
      <c r="A992" t="s">
        <v>1362</v>
      </c>
      <c r="B992" s="188" t="s">
        <v>319</v>
      </c>
      <c r="C992" s="151" t="str">
        <f t="shared" si="240"/>
        <v>A.130.09.101</v>
      </c>
      <c r="D992" s="54" t="s">
        <v>96</v>
      </c>
      <c r="E992" s="150" t="s">
        <v>352</v>
      </c>
      <c r="F992" s="153" t="str">
        <f t="shared" si="241"/>
        <v>Carbon fiber-reinforced plastic</v>
      </c>
      <c r="G992" s="154">
        <f t="shared" si="242"/>
        <v>22.545255333333337</v>
      </c>
      <c r="H992"/>
      <c r="I992"/>
      <c r="J992" s="227">
        <f t="shared" si="233"/>
        <v>4.7292755115464367</v>
      </c>
      <c r="K992"/>
      <c r="L992" s="280">
        <f t="shared" si="234"/>
        <v>0.27345010279999998</v>
      </c>
      <c r="M992" s="280">
        <f t="shared" si="235"/>
        <v>1.0534881073219999</v>
      </c>
      <c r="N992" s="281">
        <f t="shared" si="236"/>
        <v>2.0549001424436098E-2</v>
      </c>
      <c r="O992" s="280">
        <v>3.3817883000000002</v>
      </c>
      <c r="P992" s="286">
        <v>0.60803105999999996</v>
      </c>
      <c r="Q992" s="286">
        <v>0.21828476999999999</v>
      </c>
      <c r="R992" s="286">
        <v>0.20995427999999999</v>
      </c>
      <c r="S992" s="219">
        <v>5.6712859999999997E-2</v>
      </c>
      <c r="T992" s="219">
        <v>2.4533464E-3</v>
      </c>
      <c r="U992" s="219">
        <v>4.3296163999999998E-3</v>
      </c>
      <c r="V992" s="219">
        <v>3.3923216999999999E-2</v>
      </c>
      <c r="W992" s="219">
        <v>2.6661215000000002E-3</v>
      </c>
      <c r="X992" s="219">
        <v>0.1931842</v>
      </c>
      <c r="Y992" s="219">
        <v>1.7873697000000001E-2</v>
      </c>
      <c r="Z992" s="286">
        <v>6.4860322E-5</v>
      </c>
      <c r="AA992" s="286">
        <v>1.020361E-10</v>
      </c>
      <c r="AB992" s="286">
        <v>9.1828223999999995E-6</v>
      </c>
      <c r="AC992"/>
      <c r="AD992" s="227">
        <f t="shared" si="243"/>
        <v>3.3817883000000002</v>
      </c>
      <c r="AE992" s="227">
        <f t="shared" si="244"/>
        <v>1.1336891497999999</v>
      </c>
      <c r="AF992" s="227">
        <f t="shared" si="245"/>
        <v>0.86023904710203603</v>
      </c>
      <c r="AG992" s="227">
        <f t="shared" si="246"/>
        <v>1.0534881073219999</v>
      </c>
      <c r="AH992" s="227">
        <f t="shared" si="247"/>
        <v>2.05490013224E-2</v>
      </c>
      <c r="AI992"/>
      <c r="AJ992">
        <v>304.26562999999999</v>
      </c>
      <c r="AK992" s="155">
        <v>300.86491000000001</v>
      </c>
      <c r="AL992" s="155">
        <v>2.1573408000000001</v>
      </c>
      <c r="AM992" s="155">
        <v>0</v>
      </c>
      <c r="AN992" s="155">
        <v>0.25265879000000002</v>
      </c>
      <c r="AO992" s="155">
        <v>0.53420920000000005</v>
      </c>
      <c r="AP992" s="155">
        <v>0.45650974999999999</v>
      </c>
      <c r="AQ992"/>
      <c r="AR992" s="156">
        <v>0.59057194999999996</v>
      </c>
      <c r="AS992" s="156">
        <v>0.54819660000000003</v>
      </c>
      <c r="AT992" s="156">
        <v>2.0895698000000001E-2</v>
      </c>
      <c r="AU992" s="156">
        <v>2.1479650999999999E-2</v>
      </c>
      <c r="AV992" s="282">
        <f t="shared" si="237"/>
        <v>3.2865503557846162E-5</v>
      </c>
      <c r="AW992" s="282">
        <f t="shared" si="238"/>
        <v>7.7276990050438074E-8</v>
      </c>
      <c r="AX992" s="283">
        <f t="shared" si="239"/>
        <v>3.00835440548</v>
      </c>
      <c r="AY992" s="157">
        <v>2.0922005000000001E-5</v>
      </c>
      <c r="AZ992" s="157">
        <v>6.3126740000000003E-8</v>
      </c>
      <c r="BA992" s="157">
        <v>1.7247127E-12</v>
      </c>
      <c r="BB992" s="157">
        <v>8.6158760000000005E-17</v>
      </c>
      <c r="BC992" s="157">
        <v>0</v>
      </c>
      <c r="BD992" s="157">
        <v>5.6268170000000001E-9</v>
      </c>
      <c r="BE992" s="157">
        <v>1.193139E-5</v>
      </c>
      <c r="BF992" s="157">
        <v>1.2831904999999999E-9</v>
      </c>
      <c r="BG992" s="157">
        <v>1.2862604E-8</v>
      </c>
      <c r="BH992" s="157">
        <v>1.1374406999999999E-18</v>
      </c>
      <c r="BI992" s="157">
        <v>1.4616506999999999E-20</v>
      </c>
      <c r="BJ992" s="157">
        <v>2.4694866999999999E-12</v>
      </c>
      <c r="BK992" s="157">
        <v>2.1695448E-13</v>
      </c>
      <c r="BL992" s="157">
        <v>4.4395405999999999E-14</v>
      </c>
      <c r="BM992" s="157">
        <v>4.0333695999999998E-10</v>
      </c>
      <c r="BN992" s="157">
        <v>6.0784038000000004E-9</v>
      </c>
      <c r="BO992" s="157">
        <v>8.2380956000000001E-25</v>
      </c>
      <c r="BP992" s="157">
        <v>2.2380548E-4</v>
      </c>
      <c r="BQ992" s="157">
        <v>3.0081305999999999</v>
      </c>
      <c r="BR992" s="157">
        <v>0</v>
      </c>
      <c r="BS992" s="157">
        <v>0</v>
      </c>
      <c r="BT992" s="157">
        <v>0</v>
      </c>
      <c r="BU992"/>
      <c r="BV992" s="155">
        <v>1.2683315000000001E-3</v>
      </c>
      <c r="BW992" s="155">
        <v>8.8678680000000001E-5</v>
      </c>
      <c r="BX992" s="155">
        <v>6.2862153000000005E-4</v>
      </c>
      <c r="BY992" s="155">
        <v>4.0744887999999997E-6</v>
      </c>
      <c r="BZ992" s="155">
        <v>1.2381050999999999E-4</v>
      </c>
      <c r="CA992" s="155">
        <v>1.7731613E-12</v>
      </c>
      <c r="CB992" s="155">
        <v>2.8301863999999999E-14</v>
      </c>
      <c r="CC992" s="155">
        <v>2.6705143999999998E-12</v>
      </c>
      <c r="CD992" s="155">
        <v>3.5388086000000002E-6</v>
      </c>
      <c r="CE992" s="155">
        <v>4.3351241E-6</v>
      </c>
      <c r="CF992" s="155">
        <v>0</v>
      </c>
      <c r="CG992" s="155">
        <v>1.8217498000000001E-21</v>
      </c>
      <c r="CH992" s="155">
        <v>1.4916416E-17</v>
      </c>
      <c r="CI992" s="155">
        <v>4.5890312999999999E-5</v>
      </c>
      <c r="CJ992" s="155">
        <v>3.6938204999999998E-4</v>
      </c>
      <c r="CK992" s="155">
        <v>3.7971560000000001E-13</v>
      </c>
      <c r="CL992" s="155">
        <v>0</v>
      </c>
      <c r="CM992"/>
      <c r="CN992" s="284">
        <v>1.2625458E-17</v>
      </c>
      <c r="CO992" s="284">
        <v>22.545248000000001</v>
      </c>
      <c r="CP992" s="285">
        <v>1.5248017E-4</v>
      </c>
      <c r="CQ992" s="284">
        <v>6.0672662000000002E-2</v>
      </c>
      <c r="CR992" s="284">
        <v>1.3228693E-9</v>
      </c>
      <c r="CS992" s="284">
        <v>1.3868725000000001E-7</v>
      </c>
      <c r="CT992" s="284">
        <v>5.1210789000000001E-3</v>
      </c>
      <c r="CU992" s="284">
        <v>0.17643437000000001</v>
      </c>
      <c r="CV992" s="284">
        <v>7.6119483000000001E-13</v>
      </c>
      <c r="CW992" s="284">
        <v>6.2375705000000002E-10</v>
      </c>
      <c r="CX992"/>
      <c r="CY992" s="173"/>
      <c r="CZ992" s="272"/>
      <c r="DA992"/>
      <c r="DB992" s="247"/>
      <c r="DC992" s="54"/>
      <c r="DD992" s="54"/>
      <c r="DE992" s="54"/>
      <c r="DF992" s="54"/>
      <c r="DG992" s="54"/>
      <c r="DH992" s="54"/>
      <c r="DI992" s="54"/>
      <c r="DJ992" s="54"/>
      <c r="DK992" s="54"/>
      <c r="DL992" s="54"/>
    </row>
    <row r="993" spans="1:116" ht="14.4">
      <c r="A993" t="s">
        <v>1772</v>
      </c>
      <c r="B993" s="188" t="s">
        <v>319</v>
      </c>
      <c r="C993" s="151" t="str">
        <f t="shared" si="240"/>
        <v>A.130.09.102</v>
      </c>
      <c r="D993" s="54" t="s">
        <v>96</v>
      </c>
      <c r="E993" s="150" t="s">
        <v>352</v>
      </c>
      <c r="F993" s="153" t="str">
        <f t="shared" si="241"/>
        <v>Epoxy resin from Bisphenol A 33% Epichlorohydrin 66%</v>
      </c>
      <c r="G993" s="154">
        <f t="shared" si="242"/>
        <v>2.4319387333333338</v>
      </c>
      <c r="H993"/>
      <c r="I993"/>
      <c r="J993" s="227">
        <f t="shared" ref="J993:J1064" si="248">L993+M993+N993+O993</f>
        <v>1.3641021277491303</v>
      </c>
      <c r="K993"/>
      <c r="L993" s="280">
        <f t="shared" ref="L993:L1064" si="249">R993+S993+T993+U993</f>
        <v>5.2236021200000003E-2</v>
      </c>
      <c r="M993" s="280">
        <f t="shared" ref="M993:M1064" si="250">P993+Q993+V993+Z993+X993</f>
        <v>0.93820008839398006</v>
      </c>
      <c r="N993" s="281">
        <f t="shared" ref="N993:N1064" si="251">W993+Y993+AA993+AB993</f>
        <v>8.8752081551500359E-3</v>
      </c>
      <c r="O993" s="280">
        <v>0.36479081000000002</v>
      </c>
      <c r="P993" s="286">
        <v>5.7055804000000002E-2</v>
      </c>
      <c r="Q993" s="286">
        <v>2.7131857000000001E-3</v>
      </c>
      <c r="R993" s="286">
        <v>3.3633583000000002E-2</v>
      </c>
      <c r="S993" s="219">
        <v>1.7831613999999999E-2</v>
      </c>
      <c r="T993" s="219">
        <v>1.1779211999999999E-4</v>
      </c>
      <c r="U993" s="219">
        <v>6.5303208000000001E-4</v>
      </c>
      <c r="V993" s="219">
        <v>3.7030940000000001E-3</v>
      </c>
      <c r="W993" s="286">
        <v>1.7372277999999999E-6</v>
      </c>
      <c r="X993" s="219">
        <v>0.87472746000000001</v>
      </c>
      <c r="Y993" s="286">
        <v>9.5320827000000004E-5</v>
      </c>
      <c r="Z993" s="286">
        <v>5.4469398000000003E-7</v>
      </c>
      <c r="AA993" s="219">
        <v>8.7781500999999998E-3</v>
      </c>
      <c r="AB993" s="286">
        <v>3.5003604E-13</v>
      </c>
      <c r="AC993"/>
      <c r="AD993" s="227">
        <f t="shared" si="243"/>
        <v>0.36479081000000002</v>
      </c>
      <c r="AE993" s="227">
        <f t="shared" si="244"/>
        <v>0.11570810490000001</v>
      </c>
      <c r="AF993" s="227">
        <f t="shared" si="245"/>
        <v>7.2250233800000008E-2</v>
      </c>
      <c r="AG993" s="227">
        <f t="shared" si="246"/>
        <v>0.93820008839398006</v>
      </c>
      <c r="AH993" s="227">
        <f t="shared" si="247"/>
        <v>9.7058055150036046E-5</v>
      </c>
      <c r="AI993"/>
      <c r="AJ993">
        <v>71.597280999999995</v>
      </c>
      <c r="AK993" s="155">
        <v>67.391149999999996</v>
      </c>
      <c r="AL993" s="155">
        <v>1.4411938999999999E-4</v>
      </c>
      <c r="AM993" s="155">
        <v>0</v>
      </c>
      <c r="AN993" s="155">
        <v>0.54606449999999995</v>
      </c>
      <c r="AO993" s="155">
        <v>4.8151997E-4</v>
      </c>
      <c r="AP993" s="155">
        <v>3.6594416999999999</v>
      </c>
      <c r="AQ993"/>
      <c r="AR993" s="156">
        <v>5.7283892000000003E-2</v>
      </c>
      <c r="AS993" s="156">
        <v>5.0347906999999997E-2</v>
      </c>
      <c r="AT993" s="156">
        <v>2.1242672000000001E-3</v>
      </c>
      <c r="AU993" s="156">
        <v>4.8117181E-3</v>
      </c>
      <c r="AV993" s="282">
        <f t="shared" si="237"/>
        <v>3.0184596771576474E-6</v>
      </c>
      <c r="AW993" s="282">
        <f t="shared" si="238"/>
        <v>7.8560178232642364E-9</v>
      </c>
      <c r="AX993" s="283">
        <f t="shared" si="239"/>
        <v>0.67391009422826997</v>
      </c>
      <c r="AY993" s="157">
        <v>2.2568394999999999E-6</v>
      </c>
      <c r="AZ993" s="157">
        <v>6.8094294000000004E-9</v>
      </c>
      <c r="BA993" s="157">
        <v>1.8604334000000001E-13</v>
      </c>
      <c r="BB993" s="157">
        <v>4.9456648000000002E-14</v>
      </c>
      <c r="BC993" s="157">
        <v>0</v>
      </c>
      <c r="BD993" s="157">
        <v>9.1698909999999998E-10</v>
      </c>
      <c r="BE993" s="157">
        <v>7.5999022999999995E-7</v>
      </c>
      <c r="BF993" s="157">
        <v>2.0902288999999999E-10</v>
      </c>
      <c r="BG993" s="157">
        <v>8.3697995000000002E-10</v>
      </c>
      <c r="BH993" s="157">
        <v>6.5291103000000001E-16</v>
      </c>
      <c r="BI993" s="157">
        <v>8.3901330000000006E-18</v>
      </c>
      <c r="BJ993" s="157">
        <v>3.7202469000000002E-13</v>
      </c>
      <c r="BK993" s="157">
        <v>2.2254165000000001E-14</v>
      </c>
      <c r="BL993" s="157">
        <v>4.5997675999999998E-15</v>
      </c>
      <c r="BM993" s="157">
        <v>2.8014261E-11</v>
      </c>
      <c r="BN993" s="157">
        <v>6.8489434E-10</v>
      </c>
      <c r="BO993" s="157">
        <v>4.7288120999999997E-22</v>
      </c>
      <c r="BP993" s="157">
        <v>1.4422827000000001E-7</v>
      </c>
      <c r="BQ993" s="157">
        <v>0.67390994999999998</v>
      </c>
      <c r="BR993" s="157">
        <v>0</v>
      </c>
      <c r="BS993" s="157">
        <v>0</v>
      </c>
      <c r="BT993" s="157">
        <v>0</v>
      </c>
      <c r="BU993"/>
      <c r="BV993" s="155">
        <v>2.1027489000000001E-4</v>
      </c>
      <c r="BW993" s="155">
        <v>5.7709062999999997E-6</v>
      </c>
      <c r="BX993" s="155">
        <v>6.7808905000000001E-5</v>
      </c>
      <c r="BY993" s="155">
        <v>4.4856523999999999E-7</v>
      </c>
      <c r="BZ993" s="155">
        <v>2.081413E-5</v>
      </c>
      <c r="CA993" s="155">
        <v>1.0178258999999999E-9</v>
      </c>
      <c r="CB993" s="155">
        <v>1.6245768999999999E-11</v>
      </c>
      <c r="CC993" s="155">
        <v>1.5329224000000001E-9</v>
      </c>
      <c r="CD993" s="155">
        <v>1.9178215E-7</v>
      </c>
      <c r="CE993" s="155">
        <v>5.4446508E-7</v>
      </c>
      <c r="CF993" s="155">
        <v>0</v>
      </c>
      <c r="CG993" s="155">
        <v>1.0457165E-18</v>
      </c>
      <c r="CH993" s="155">
        <v>8.5622858000000005E-15</v>
      </c>
      <c r="CI993" s="155">
        <v>6.8037579000000001E-6</v>
      </c>
      <c r="CJ993" s="155">
        <v>8.1737750000000005E-5</v>
      </c>
      <c r="CK993" s="155">
        <v>2.6152066E-5</v>
      </c>
      <c r="CL993" s="155">
        <v>0</v>
      </c>
      <c r="CM993"/>
      <c r="CN993" s="284">
        <v>7.2472354999999998E-15</v>
      </c>
      <c r="CO993" s="284">
        <v>2.4319389</v>
      </c>
      <c r="CP993" s="285">
        <v>2.4965438999999998E-3</v>
      </c>
      <c r="CQ993" s="284">
        <v>3.9486017000000002E-3</v>
      </c>
      <c r="CR993" s="284">
        <v>1.7139913E-10</v>
      </c>
      <c r="CS993" s="284">
        <v>2.0595684E-8</v>
      </c>
      <c r="CT993" s="284">
        <v>3.0713196E-4</v>
      </c>
      <c r="CU993" s="284">
        <v>1.8739533999999999E-2</v>
      </c>
      <c r="CV993" s="284">
        <v>4.3693925000000001E-10</v>
      </c>
      <c r="CW993" s="284">
        <v>3.5804755000000001E-7</v>
      </c>
      <c r="CX993"/>
      <c r="CY993" s="173"/>
      <c r="CZ993" s="271" t="s">
        <v>2559</v>
      </c>
      <c r="DA993"/>
      <c r="DB993" s="247"/>
      <c r="DC993" s="54"/>
      <c r="DD993" s="54"/>
      <c r="DE993" s="54"/>
      <c r="DF993" s="54"/>
      <c r="DG993" s="54"/>
      <c r="DH993" s="54"/>
      <c r="DI993" s="54"/>
      <c r="DJ993" s="54"/>
      <c r="DK993" s="54"/>
      <c r="DL993" s="54"/>
    </row>
    <row r="994" spans="1:116" ht="14.4">
      <c r="A994" t="s">
        <v>1503</v>
      </c>
      <c r="B994" s="188" t="s">
        <v>319</v>
      </c>
      <c r="C994" s="151" t="str">
        <f t="shared" si="240"/>
        <v>A.130.09.103</v>
      </c>
      <c r="D994" s="54" t="s">
        <v>96</v>
      </c>
      <c r="E994" s="150" t="s">
        <v>352</v>
      </c>
      <c r="F994" s="153" t="str">
        <f t="shared" si="241"/>
        <v>MF (melamine formaldehyde resin)</v>
      </c>
      <c r="G994" s="154">
        <f t="shared" si="242"/>
        <v>1.770294</v>
      </c>
      <c r="H994"/>
      <c r="I994"/>
      <c r="J994" s="227">
        <f t="shared" si="248"/>
        <v>0.96255441672100006</v>
      </c>
      <c r="K994"/>
      <c r="L994" s="280">
        <f t="shared" si="249"/>
        <v>2.4212962921000003E-2</v>
      </c>
      <c r="M994" s="280">
        <f t="shared" si="250"/>
        <v>0.67279735380000005</v>
      </c>
      <c r="N994" s="281">
        <f t="shared" si="251"/>
        <v>0</v>
      </c>
      <c r="O994" s="280">
        <v>0.26554410000000001</v>
      </c>
      <c r="P994" s="219">
        <v>0.1543311</v>
      </c>
      <c r="Q994" s="219">
        <v>7.1972667000000004E-2</v>
      </c>
      <c r="R994" s="219">
        <v>2.4078324000000002E-2</v>
      </c>
      <c r="S994" s="219">
        <v>0</v>
      </c>
      <c r="T994" s="286">
        <v>9.9699052000000004E-5</v>
      </c>
      <c r="U994" s="286">
        <v>3.4939869000000003E-5</v>
      </c>
      <c r="V994" s="219">
        <v>1.8935867999999999E-3</v>
      </c>
      <c r="W994" s="219">
        <v>0</v>
      </c>
      <c r="X994" s="219">
        <v>0.4446</v>
      </c>
      <c r="Y994" s="219">
        <v>0</v>
      </c>
      <c r="Z994" s="219">
        <v>0</v>
      </c>
      <c r="AA994" s="219">
        <v>0</v>
      </c>
      <c r="AB994" s="219">
        <v>0</v>
      </c>
      <c r="AC994"/>
      <c r="AD994" s="227">
        <f t="shared" si="243"/>
        <v>0.26554410000000001</v>
      </c>
      <c r="AE994" s="227">
        <f t="shared" si="244"/>
        <v>0.25241031672100001</v>
      </c>
      <c r="AF994" s="227">
        <f t="shared" si="245"/>
        <v>0.2281973538</v>
      </c>
      <c r="AG994" s="227">
        <f t="shared" si="246"/>
        <v>0.67279735380000005</v>
      </c>
      <c r="AH994" s="227">
        <f t="shared" si="247"/>
        <v>0</v>
      </c>
      <c r="AI994"/>
      <c r="AJ994">
        <v>48.483600000000003</v>
      </c>
      <c r="AK994" s="155">
        <v>48.483600000000003</v>
      </c>
      <c r="AL994" s="155">
        <v>0</v>
      </c>
      <c r="AM994" s="155">
        <v>0</v>
      </c>
      <c r="AN994" s="155">
        <v>0</v>
      </c>
      <c r="AO994" s="155">
        <v>0</v>
      </c>
      <c r="AP994" s="155">
        <v>0</v>
      </c>
      <c r="AQ994"/>
      <c r="AR994" s="156">
        <v>8.9555627999999998E-2</v>
      </c>
      <c r="AS994" s="156">
        <v>8.3770824999999993E-2</v>
      </c>
      <c r="AT994" s="156">
        <v>2.6668478999999998E-3</v>
      </c>
      <c r="AU994" s="156">
        <v>3.1179552E-3</v>
      </c>
      <c r="AV994" s="282">
        <f t="shared" si="237"/>
        <v>5.0222317165300006E-6</v>
      </c>
      <c r="AW994" s="282">
        <f t="shared" si="238"/>
        <v>9.8626032261422124E-9</v>
      </c>
      <c r="AX994" s="283">
        <f t="shared" si="239"/>
        <v>0.43668839999999998</v>
      </c>
      <c r="AY994" s="157">
        <v>1.6602420000000001E-6</v>
      </c>
      <c r="AZ994" s="157">
        <v>5.0100300000000003E-9</v>
      </c>
      <c r="BA994" s="157">
        <v>1.368525E-13</v>
      </c>
      <c r="BB994" s="157">
        <v>0</v>
      </c>
      <c r="BC994" s="157">
        <v>0</v>
      </c>
      <c r="BD994" s="157">
        <v>3.5062784999999999E-9</v>
      </c>
      <c r="BE994" s="157">
        <v>3.3569380000000002E-6</v>
      </c>
      <c r="BF994" s="157">
        <v>4.9807281999999997E-10</v>
      </c>
      <c r="BG994" s="157">
        <v>4.3523520000000004E-9</v>
      </c>
      <c r="BH994" s="157">
        <v>1.8941000000000002E-12</v>
      </c>
      <c r="BI994" s="157">
        <v>6.5650000000000003E-14</v>
      </c>
      <c r="BJ994" s="157">
        <v>1.922719E-15</v>
      </c>
      <c r="BK994" s="157">
        <v>4.9657836999999998E-14</v>
      </c>
      <c r="BL994" s="157">
        <v>2.2308620999999998E-16</v>
      </c>
      <c r="BM994" s="157">
        <v>1.527172E-9</v>
      </c>
      <c r="BN994" s="157">
        <v>1.8266030000000001E-11</v>
      </c>
      <c r="BO994" s="157">
        <v>0</v>
      </c>
      <c r="BP994" s="157">
        <v>0</v>
      </c>
      <c r="BQ994" s="157">
        <v>0.43668839999999998</v>
      </c>
      <c r="BR994" s="157">
        <v>0</v>
      </c>
      <c r="BS994" s="157">
        <v>0</v>
      </c>
      <c r="BT994" s="157">
        <v>0</v>
      </c>
      <c r="BU994"/>
      <c r="BV994" s="155">
        <v>1.8219199000000001E-4</v>
      </c>
      <c r="BW994" s="155">
        <v>3.2114635999999998E-5</v>
      </c>
      <c r="BX994" s="155">
        <v>4.9360494E-5</v>
      </c>
      <c r="BY994" s="155">
        <v>3.0872240999999998E-7</v>
      </c>
      <c r="BZ994" s="155">
        <v>2.5502057E-5</v>
      </c>
      <c r="CA994" s="155">
        <v>2.5283269000000002E-6</v>
      </c>
      <c r="CB994" s="155">
        <v>0</v>
      </c>
      <c r="CC994" s="155">
        <v>8.8336641999999995E-6</v>
      </c>
      <c r="CD994" s="155">
        <v>1.3378911000000001E-7</v>
      </c>
      <c r="CE994" s="155">
        <v>2.6740352E-8</v>
      </c>
      <c r="CF994" s="155">
        <v>0</v>
      </c>
      <c r="CG994" s="155">
        <v>0</v>
      </c>
      <c r="CH994" s="155">
        <v>0</v>
      </c>
      <c r="CI994" s="155">
        <v>6.0638013000000003E-6</v>
      </c>
      <c r="CJ994" s="155">
        <v>5.7319764000000001E-5</v>
      </c>
      <c r="CK994" s="155">
        <v>0</v>
      </c>
      <c r="CL994" s="155">
        <v>0</v>
      </c>
      <c r="CM994"/>
      <c r="CN994" s="284">
        <v>0</v>
      </c>
      <c r="CO994" s="284">
        <v>1.7557499999999999</v>
      </c>
      <c r="CP994" s="285">
        <v>9.5636187999999997E-2</v>
      </c>
      <c r="CQ994" s="284">
        <v>2.1678800000000002E-2</v>
      </c>
      <c r="CR994" s="284">
        <v>1.149116E-10</v>
      </c>
      <c r="CS994" s="284">
        <v>2.8616683999999999E-11</v>
      </c>
      <c r="CT994" s="284">
        <v>1.5587382999999999E-4</v>
      </c>
      <c r="CU994" s="284">
        <v>2.3533076999999999E-2</v>
      </c>
      <c r="CV994" s="284">
        <v>1.2701109000000001E-6</v>
      </c>
      <c r="CW994" s="284">
        <v>1.9520185E-3</v>
      </c>
      <c r="CX994"/>
      <c r="CY994" s="173"/>
      <c r="CZ994" s="271" t="s">
        <v>2560</v>
      </c>
      <c r="DA994"/>
      <c r="DB994" s="247"/>
      <c r="DC994" s="54"/>
      <c r="DD994" s="54"/>
      <c r="DE994" s="54"/>
      <c r="DF994" s="54"/>
      <c r="DG994" s="54"/>
      <c r="DH994" s="54"/>
      <c r="DI994" s="54"/>
      <c r="DJ994" s="54"/>
      <c r="DK994" s="54"/>
      <c r="DL994" s="54"/>
    </row>
    <row r="995" spans="1:116" ht="14.4">
      <c r="A995" t="s">
        <v>907</v>
      </c>
      <c r="B995" s="188" t="s">
        <v>319</v>
      </c>
      <c r="C995" s="151" t="str">
        <f t="shared" si="240"/>
        <v>A.130.09.104</v>
      </c>
      <c r="D995" s="54" t="s">
        <v>96</v>
      </c>
      <c r="E995" s="150" t="s">
        <v>352</v>
      </c>
      <c r="F995" s="153" t="str">
        <f t="shared" si="241"/>
        <v>PF (phenol formaldehyde resin)</v>
      </c>
      <c r="G995" s="154">
        <f t="shared" si="242"/>
        <v>1.3563820000000002</v>
      </c>
      <c r="H995"/>
      <c r="I995"/>
      <c r="J995" s="227">
        <f t="shared" si="248"/>
        <v>0.93418789638299993</v>
      </c>
      <c r="K995"/>
      <c r="L995" s="280">
        <f t="shared" si="249"/>
        <v>4.3887244818999999E-2</v>
      </c>
      <c r="M995" s="280">
        <f t="shared" si="250"/>
        <v>0.686843351564</v>
      </c>
      <c r="N995" s="281">
        <f t="shared" si="251"/>
        <v>0</v>
      </c>
      <c r="O995" s="280">
        <v>0.20345730000000001</v>
      </c>
      <c r="P995" s="219">
        <v>0.11083779000000001</v>
      </c>
      <c r="Q995" s="219">
        <v>2.4534746E-2</v>
      </c>
      <c r="R995" s="219">
        <v>4.3612299E-2</v>
      </c>
      <c r="S995" s="219">
        <v>0</v>
      </c>
      <c r="T995" s="219">
        <v>1.9015450999999999E-4</v>
      </c>
      <c r="U995" s="286">
        <v>8.4791308999999994E-5</v>
      </c>
      <c r="V995" s="286">
        <v>1.0815564E-5</v>
      </c>
      <c r="W995" s="219">
        <v>0</v>
      </c>
      <c r="X995" s="219">
        <v>0.55145999999999995</v>
      </c>
      <c r="Y995" s="219">
        <v>0</v>
      </c>
      <c r="Z995" s="219">
        <v>0</v>
      </c>
      <c r="AA995" s="219">
        <v>0</v>
      </c>
      <c r="AB995" s="219">
        <v>0</v>
      </c>
      <c r="AC995"/>
      <c r="AD995" s="227">
        <f t="shared" si="243"/>
        <v>0.20345730000000001</v>
      </c>
      <c r="AE995" s="227">
        <f t="shared" si="244"/>
        <v>0.17927059638300002</v>
      </c>
      <c r="AF995" s="227">
        <f t="shared" si="245"/>
        <v>0.13538335156400003</v>
      </c>
      <c r="AG995" s="227">
        <f t="shared" si="246"/>
        <v>0.686843351564</v>
      </c>
      <c r="AH995" s="227">
        <f t="shared" si="247"/>
        <v>0</v>
      </c>
      <c r="AI995" t="s">
        <v>3720</v>
      </c>
      <c r="AJ995">
        <v>32.380600000000001</v>
      </c>
      <c r="AK995" s="155">
        <v>32.380600000000001</v>
      </c>
      <c r="AL995" s="155">
        <v>0</v>
      </c>
      <c r="AM995" s="155">
        <v>0</v>
      </c>
      <c r="AN995" s="155">
        <v>0</v>
      </c>
      <c r="AO995" s="155">
        <v>0</v>
      </c>
      <c r="AP995" s="155">
        <v>0</v>
      </c>
      <c r="AQ995"/>
      <c r="AR995" s="156">
        <v>6.3437220000000002E-2</v>
      </c>
      <c r="AS995" s="156">
        <v>5.9213319E-2</v>
      </c>
      <c r="AT995" s="156">
        <v>1.9169737E-3</v>
      </c>
      <c r="AU995" s="156">
        <v>2.3069268999999998E-3</v>
      </c>
      <c r="AV995" s="282">
        <f t="shared" si="237"/>
        <v>3.5499591915699996E-6</v>
      </c>
      <c r="AW995" s="282">
        <f t="shared" si="238"/>
        <v>7.0893997062936002E-9</v>
      </c>
      <c r="AX995" s="283">
        <f t="shared" si="239"/>
        <v>0.32309900000000003</v>
      </c>
      <c r="AY995" s="157">
        <v>1.296586E-6</v>
      </c>
      <c r="AZ995" s="157">
        <v>3.9135900000000003E-9</v>
      </c>
      <c r="BA995" s="157">
        <v>1.068625E-13</v>
      </c>
      <c r="BB995" s="157">
        <v>0</v>
      </c>
      <c r="BC995" s="157">
        <v>0</v>
      </c>
      <c r="BD995" s="157">
        <v>3.6765319000000001E-9</v>
      </c>
      <c r="BE995" s="157">
        <v>2.2461239999999998E-6</v>
      </c>
      <c r="BF995" s="157">
        <v>5.7385034E-10</v>
      </c>
      <c r="BG995" s="157">
        <v>2.601851E-9</v>
      </c>
      <c r="BH995" s="157">
        <v>0</v>
      </c>
      <c r="BI995" s="157">
        <v>0</v>
      </c>
      <c r="BJ995" s="157">
        <v>1.216056E-15</v>
      </c>
      <c r="BK995" s="157">
        <v>1.5846100000000001E-16</v>
      </c>
      <c r="BL995" s="157">
        <v>1.292766E-16</v>
      </c>
      <c r="BM995" s="157">
        <v>3.4437799999999999E-9</v>
      </c>
      <c r="BN995" s="157">
        <v>1.2887967E-10</v>
      </c>
      <c r="BO995" s="157">
        <v>0</v>
      </c>
      <c r="BP995" s="157">
        <v>0</v>
      </c>
      <c r="BQ995" s="157">
        <v>0.32309900000000003</v>
      </c>
      <c r="BR995" s="157">
        <v>0</v>
      </c>
      <c r="BS995" s="157">
        <v>0</v>
      </c>
      <c r="BT995" s="157">
        <v>0</v>
      </c>
      <c r="BU995"/>
      <c r="BV995" s="155">
        <v>1.2471935999999999E-4</v>
      </c>
      <c r="BW995" s="155">
        <v>1.8947587999999998E-5</v>
      </c>
      <c r="BX995" s="155">
        <v>3.7819528999999999E-5</v>
      </c>
      <c r="BY995" s="155">
        <v>1.0153544E-8</v>
      </c>
      <c r="BZ995" s="155">
        <v>1.4127309000000001E-5</v>
      </c>
      <c r="CA995" s="155">
        <v>1.9853244999999998E-6</v>
      </c>
      <c r="CB995" s="155">
        <v>0</v>
      </c>
      <c r="CC995" s="155">
        <v>3.0132953999999998E-6</v>
      </c>
      <c r="CD995" s="155">
        <v>2.5517395999999999E-7</v>
      </c>
      <c r="CE995" s="155">
        <v>8.3215757000000001E-8</v>
      </c>
      <c r="CF995" s="155">
        <v>0</v>
      </c>
      <c r="CG995" s="155">
        <v>0</v>
      </c>
      <c r="CH995" s="155">
        <v>0</v>
      </c>
      <c r="CI995" s="155">
        <v>9.3860624000000006E-6</v>
      </c>
      <c r="CJ995" s="155">
        <v>3.9091709999999998E-5</v>
      </c>
      <c r="CK995" s="155">
        <v>0</v>
      </c>
      <c r="CL995" s="155">
        <v>0</v>
      </c>
      <c r="CM995" s="21"/>
      <c r="CN995" s="284">
        <v>0</v>
      </c>
      <c r="CO995" s="284">
        <v>1.3247547</v>
      </c>
      <c r="CP995" s="285">
        <v>6.0243261999999999E-2</v>
      </c>
      <c r="CQ995" s="284">
        <v>1.3419E-2</v>
      </c>
      <c r="CR995" s="284">
        <v>2.2442600000000001E-10</v>
      </c>
      <c r="CS995" s="284">
        <v>3.514123E-11</v>
      </c>
      <c r="CT995" s="284">
        <v>1.0179042E-4</v>
      </c>
      <c r="CU995" s="284">
        <v>2.09292E-4</v>
      </c>
      <c r="CV995" s="284">
        <v>0</v>
      </c>
      <c r="CW995" s="284">
        <v>6.9818649000000005E-4</v>
      </c>
      <c r="CX995"/>
      <c r="CY995" s="173"/>
      <c r="CZ995" s="271" t="s">
        <v>2561</v>
      </c>
      <c r="DA995"/>
      <c r="DB995" s="247"/>
      <c r="DC995" s="54"/>
      <c r="DD995" s="54"/>
      <c r="DE995" s="54"/>
      <c r="DF995" s="54"/>
      <c r="DG995" s="54"/>
      <c r="DH995" s="54"/>
      <c r="DI995" s="54"/>
      <c r="DJ995" s="54"/>
      <c r="DK995" s="54"/>
      <c r="DL995" s="54"/>
    </row>
    <row r="996" spans="1:116" ht="14.4">
      <c r="A996" t="s">
        <v>908</v>
      </c>
      <c r="B996" s="188" t="s">
        <v>319</v>
      </c>
      <c r="C996" s="151" t="str">
        <f t="shared" si="240"/>
        <v>A.130.09.105</v>
      </c>
      <c r="D996" s="54" t="s">
        <v>96</v>
      </c>
      <c r="E996" s="150" t="s">
        <v>352</v>
      </c>
      <c r="F996" s="153" t="str">
        <f t="shared" si="241"/>
        <v>Phenolics (Bakelite)</v>
      </c>
      <c r="G996" s="154">
        <f t="shared" si="242"/>
        <v>1.6169818666666667</v>
      </c>
      <c r="H996"/>
      <c r="I996"/>
      <c r="J996" s="227">
        <f t="shared" si="248"/>
        <v>0.91986571303996612</v>
      </c>
      <c r="K996"/>
      <c r="L996" s="280">
        <f t="shared" si="249"/>
        <v>1.2140264187E-2</v>
      </c>
      <c r="M996" s="280">
        <f t="shared" si="250"/>
        <v>0.66212835700280004</v>
      </c>
      <c r="N996" s="281">
        <f t="shared" si="251"/>
        <v>3.0498118501660655E-3</v>
      </c>
      <c r="O996" s="280">
        <v>0.24254728</v>
      </c>
      <c r="P996" s="219">
        <v>3.1508541000000001E-2</v>
      </c>
      <c r="Q996" s="219">
        <v>4.5836766000000003E-3</v>
      </c>
      <c r="R996" s="219">
        <v>1.057286E-2</v>
      </c>
      <c r="S996" s="219">
        <v>1.4899976000000001E-3</v>
      </c>
      <c r="T996" s="286">
        <v>4.1137285000000002E-5</v>
      </c>
      <c r="U996" s="286">
        <v>3.6269302000000001E-5</v>
      </c>
      <c r="V996" s="219">
        <v>2.3690960000000001E-4</v>
      </c>
      <c r="W996" s="219">
        <v>1.3319465999999999E-4</v>
      </c>
      <c r="X996" s="219">
        <v>0.62579737000000002</v>
      </c>
      <c r="Y996" s="219">
        <v>2.9166098E-3</v>
      </c>
      <c r="Z996" s="286">
        <v>1.8598028E-6</v>
      </c>
      <c r="AA996" s="286">
        <v>7.3901219000000003E-9</v>
      </c>
      <c r="AB996" s="286">
        <v>4.4165714999999998E-14</v>
      </c>
      <c r="AC996"/>
      <c r="AD996" s="227">
        <f t="shared" si="243"/>
        <v>0.24254728</v>
      </c>
      <c r="AE996" s="227">
        <f t="shared" si="244"/>
        <v>4.8469391387000009E-2</v>
      </c>
      <c r="AF996" s="227">
        <f t="shared" si="245"/>
        <v>3.6329134590121909E-2</v>
      </c>
      <c r="AG996" s="227">
        <f t="shared" si="246"/>
        <v>0.66212835700280004</v>
      </c>
      <c r="AH996" s="227">
        <f t="shared" si="247"/>
        <v>3.0498044600441657E-3</v>
      </c>
      <c r="AI996" t="s">
        <v>3720</v>
      </c>
      <c r="AJ996">
        <v>43.283445</v>
      </c>
      <c r="AK996" s="155">
        <v>41.794783000000002</v>
      </c>
      <c r="AL996" s="155">
        <v>0.39396303999999999</v>
      </c>
      <c r="AM996" s="155">
        <v>0</v>
      </c>
      <c r="AN996" s="155">
        <v>0.86835043999999995</v>
      </c>
      <c r="AO996" s="155">
        <v>0.14801075999999999</v>
      </c>
      <c r="AP996" s="155">
        <v>7.8337836999999994E-2</v>
      </c>
      <c r="AQ996"/>
      <c r="AR996" s="156">
        <v>3.9061641000000001E-2</v>
      </c>
      <c r="AS996" s="156">
        <v>3.4687447000000003E-2</v>
      </c>
      <c r="AT996" s="156">
        <v>1.4243913E-3</v>
      </c>
      <c r="AU996" s="156">
        <v>2.9498034000000001E-3</v>
      </c>
      <c r="AV996" s="282">
        <f t="shared" si="237"/>
        <v>2.0795831014547808E-6</v>
      </c>
      <c r="AW996" s="282">
        <f t="shared" si="238"/>
        <v>5.2677191516132539E-9</v>
      </c>
      <c r="AX996" s="283">
        <f t="shared" si="239"/>
        <v>0.41313773038400003</v>
      </c>
      <c r="AY996" s="157">
        <v>1.5005592000000001E-6</v>
      </c>
      <c r="AZ996" s="157">
        <v>4.5275494000000004E-9</v>
      </c>
      <c r="BA996" s="157">
        <v>1.2369912E-13</v>
      </c>
      <c r="BB996" s="157">
        <v>6.2401808000000002E-15</v>
      </c>
      <c r="BC996" s="157">
        <v>0</v>
      </c>
      <c r="BD996" s="157">
        <v>3.2169803E-10</v>
      </c>
      <c r="BE996" s="157">
        <v>5.7865390000000002E-7</v>
      </c>
      <c r="BF996" s="157">
        <v>7.3449958000000004E-11</v>
      </c>
      <c r="BG996" s="157">
        <v>6.6656346999999997E-10</v>
      </c>
      <c r="BH996" s="157">
        <v>1.0272102E-14</v>
      </c>
      <c r="BI996" s="157">
        <v>1.0586231000000001E-18</v>
      </c>
      <c r="BJ996" s="157">
        <v>2.0613130000000001E-14</v>
      </c>
      <c r="BK996" s="157">
        <v>1.4240663E-15</v>
      </c>
      <c r="BL996" s="157">
        <v>3.1413626999999999E-16</v>
      </c>
      <c r="BM996" s="157">
        <v>5.6784426000000001E-12</v>
      </c>
      <c r="BN996" s="157">
        <v>4.2618742000000001E-11</v>
      </c>
      <c r="BO996" s="157">
        <v>5.9665676E-23</v>
      </c>
      <c r="BP996" s="157">
        <v>1.2310383999999999E-5</v>
      </c>
      <c r="BQ996" s="157">
        <v>0.41312542000000002</v>
      </c>
      <c r="BR996" s="157">
        <v>0</v>
      </c>
      <c r="BS996" s="157">
        <v>0</v>
      </c>
      <c r="BT996" s="157">
        <v>0</v>
      </c>
      <c r="BU996"/>
      <c r="BV996" s="155">
        <v>1.0827848E-4</v>
      </c>
      <c r="BW996" s="155">
        <v>4.5955548E-6</v>
      </c>
      <c r="BX996" s="155">
        <v>4.5085746E-5</v>
      </c>
      <c r="BY996" s="155">
        <v>2.9230193E-8</v>
      </c>
      <c r="BZ996" s="155">
        <v>5.1252038999999998E-6</v>
      </c>
      <c r="CA996" s="155">
        <v>1.2842394000000001E-10</v>
      </c>
      <c r="CB996" s="155">
        <v>2.0498060999999999E-12</v>
      </c>
      <c r="CC996" s="155">
        <v>1.9341612E-10</v>
      </c>
      <c r="CD996" s="155">
        <v>5.7211669999999997E-8</v>
      </c>
      <c r="CE996" s="155">
        <v>3.6613096000000002E-8</v>
      </c>
      <c r="CF996" s="155">
        <v>0</v>
      </c>
      <c r="CG996" s="155">
        <v>1.3194303E-19</v>
      </c>
      <c r="CH996" s="155">
        <v>1.0803443999999999E-15</v>
      </c>
      <c r="CI996" s="155">
        <v>2.3193599999999999E-6</v>
      </c>
      <c r="CJ996" s="155">
        <v>5.1029217000000002E-5</v>
      </c>
      <c r="CK996" s="155">
        <v>2.4372506999999999E-11</v>
      </c>
      <c r="CL996" s="155">
        <v>0</v>
      </c>
      <c r="CM996" s="21"/>
      <c r="CN996" s="284">
        <v>9.144182300000001E-16</v>
      </c>
      <c r="CO996" s="284">
        <v>1.6169819000000001</v>
      </c>
      <c r="CP996" s="285">
        <v>6.5126274000000001E-3</v>
      </c>
      <c r="CQ996" s="284">
        <v>3.1442408999999998E-3</v>
      </c>
      <c r="CR996" s="284">
        <v>9.8410476000000006E-12</v>
      </c>
      <c r="CS996" s="284">
        <v>1.1475999E-9</v>
      </c>
      <c r="CT996" s="284">
        <v>2.0233927999999999E-4</v>
      </c>
      <c r="CU996" s="284">
        <v>1.1955793999999999E-3</v>
      </c>
      <c r="CV996" s="284">
        <v>6.8879676999999998E-9</v>
      </c>
      <c r="CW996" s="284">
        <v>4.5176564999999998E-8</v>
      </c>
      <c r="CX996"/>
      <c r="CY996" s="173"/>
      <c r="CZ996" s="271" t="s">
        <v>2562</v>
      </c>
      <c r="DA996"/>
      <c r="DB996" s="247"/>
      <c r="DC996" s="54"/>
      <c r="DD996" s="54"/>
      <c r="DE996" s="54"/>
      <c r="DF996" s="54"/>
      <c r="DG996" s="54"/>
      <c r="DH996" s="54"/>
      <c r="DI996" s="54"/>
      <c r="DJ996" s="54"/>
      <c r="DK996" s="54"/>
      <c r="DL996" s="54"/>
    </row>
    <row r="997" spans="1:116" ht="14.4">
      <c r="A997" t="s">
        <v>909</v>
      </c>
      <c r="B997" s="188" t="s">
        <v>319</v>
      </c>
      <c r="C997" s="151" t="str">
        <f t="shared" si="240"/>
        <v>A.130.09.106</v>
      </c>
      <c r="D997" s="54" t="s">
        <v>96</v>
      </c>
      <c r="E997" s="150" t="s">
        <v>352</v>
      </c>
      <c r="F997" s="153" t="str">
        <f t="shared" si="241"/>
        <v>Polyester (unsaturated resin)</v>
      </c>
      <c r="G997" s="154">
        <f t="shared" si="242"/>
        <v>1.8463603333333334</v>
      </c>
      <c r="H997"/>
      <c r="I997"/>
      <c r="J997" s="227">
        <f t="shared" si="248"/>
        <v>1.1018569533053009</v>
      </c>
      <c r="K997"/>
      <c r="L997" s="280">
        <f t="shared" si="249"/>
        <v>2.4056365639999997E-2</v>
      </c>
      <c r="M997" s="280">
        <f t="shared" si="250"/>
        <v>0.79312340937499992</v>
      </c>
      <c r="N997" s="281">
        <f t="shared" si="251"/>
        <v>7.7231282903008694E-3</v>
      </c>
      <c r="O997" s="280">
        <v>0.27695405000000001</v>
      </c>
      <c r="P997" s="219">
        <v>2.1853705000000001E-2</v>
      </c>
      <c r="Q997" s="219">
        <v>5.8741734E-3</v>
      </c>
      <c r="R997" s="219">
        <v>1.5881625E-2</v>
      </c>
      <c r="S997" s="219">
        <v>9.3596543999999995E-4</v>
      </c>
      <c r="T997" s="219">
        <v>5.0303274000000004E-3</v>
      </c>
      <c r="U997" s="219">
        <v>2.2084477999999999E-3</v>
      </c>
      <c r="V997" s="219">
        <v>4.9865428999999999E-4</v>
      </c>
      <c r="W997" s="219">
        <v>1.7712232000000001E-4</v>
      </c>
      <c r="X997" s="219">
        <v>0.76486829999999995</v>
      </c>
      <c r="Y997" s="219">
        <v>7.4694816000000002E-3</v>
      </c>
      <c r="Z997" s="286">
        <v>2.8576684999999999E-5</v>
      </c>
      <c r="AA997" s="286">
        <v>8.5030087E-10</v>
      </c>
      <c r="AB997" s="286">
        <v>7.6523519999999995E-5</v>
      </c>
      <c r="AC997"/>
      <c r="AD997" s="227">
        <f t="shared" si="243"/>
        <v>0.27695405000000001</v>
      </c>
      <c r="AE997" s="227">
        <f t="shared" si="244"/>
        <v>5.2282898329999994E-2</v>
      </c>
      <c r="AF997" s="227">
        <f t="shared" si="245"/>
        <v>2.8226533540300875E-2</v>
      </c>
      <c r="AG997" s="227">
        <f t="shared" si="246"/>
        <v>0.79312340937499992</v>
      </c>
      <c r="AH997" s="227">
        <f t="shared" si="247"/>
        <v>7.7231274399999997E-3</v>
      </c>
      <c r="AI997"/>
      <c r="AJ997">
        <v>53.657229000000001</v>
      </c>
      <c r="AK997" s="155">
        <v>50.902521999999998</v>
      </c>
      <c r="AL997" s="155">
        <v>0.40293377000000002</v>
      </c>
      <c r="AM997" s="155">
        <v>0</v>
      </c>
      <c r="AN997" s="155">
        <v>2.1054898999999998</v>
      </c>
      <c r="AO997" s="155">
        <v>0.16625891000000001</v>
      </c>
      <c r="AP997" s="155">
        <v>8.0024874999999995E-2</v>
      </c>
      <c r="AQ997"/>
      <c r="AR997" s="156">
        <v>4.0559548000000001E-2</v>
      </c>
      <c r="AS997" s="156">
        <v>3.5405886999999997E-2</v>
      </c>
      <c r="AT997" s="156">
        <v>1.5499547999999999E-3</v>
      </c>
      <c r="AU997" s="156">
        <v>3.6037063E-3</v>
      </c>
      <c r="AV997" s="282">
        <f t="shared" si="237"/>
        <v>2.1226550940479895E-6</v>
      </c>
      <c r="AW997" s="282">
        <f t="shared" si="238"/>
        <v>5.7320812952214826E-9</v>
      </c>
      <c r="AX997" s="283">
        <f t="shared" si="239"/>
        <v>0.504720770288</v>
      </c>
      <c r="AY997" s="157">
        <v>1.7134915000000001E-6</v>
      </c>
      <c r="AZ997" s="157">
        <v>5.1700202E-9</v>
      </c>
      <c r="BA997" s="157">
        <v>1.4125222000000001E-13</v>
      </c>
      <c r="BB997" s="157">
        <v>7.1798967000000002E-16</v>
      </c>
      <c r="BC997" s="157">
        <v>0</v>
      </c>
      <c r="BD997" s="157">
        <v>4.3051374000000001E-10</v>
      </c>
      <c r="BE997" s="157">
        <v>4.0639952999999998E-7</v>
      </c>
      <c r="BF997" s="157">
        <v>9.8192683000000003E-11</v>
      </c>
      <c r="BG997" s="157">
        <v>4.6230637999999998E-10</v>
      </c>
      <c r="BH997" s="157">
        <v>9.4786725999999995E-18</v>
      </c>
      <c r="BI997" s="157">
        <v>1.2180423E-19</v>
      </c>
      <c r="BJ997" s="157">
        <v>1.2795016000000001E-12</v>
      </c>
      <c r="BK997" s="157">
        <v>1.1213245E-13</v>
      </c>
      <c r="BL997" s="157">
        <v>2.9136350999999997E-14</v>
      </c>
      <c r="BM997" s="157">
        <v>6.0699068999999996E-10</v>
      </c>
      <c r="BN997" s="157">
        <v>1.7265588999999999E-9</v>
      </c>
      <c r="BO997" s="157">
        <v>6.8650796999999996E-24</v>
      </c>
      <c r="BP997" s="157">
        <v>1.5880288000000002E-5</v>
      </c>
      <c r="BQ997" s="157">
        <v>0.50470488999999996</v>
      </c>
      <c r="BR997" s="157">
        <v>0</v>
      </c>
      <c r="BS997" s="157">
        <v>0</v>
      </c>
      <c r="BT997" s="157">
        <v>0</v>
      </c>
      <c r="BU997"/>
      <c r="BV997" s="155">
        <v>1.3188957E-4</v>
      </c>
      <c r="BW997" s="155">
        <v>3.1872873000000001E-6</v>
      </c>
      <c r="BX997" s="155">
        <v>5.1481425E-5</v>
      </c>
      <c r="BY997" s="155">
        <v>6.6016301999999997E-8</v>
      </c>
      <c r="BZ997" s="155">
        <v>3.4655453000000001E-6</v>
      </c>
      <c r="CA997" s="155">
        <v>1.4776343999999999E-11</v>
      </c>
      <c r="CB997" s="155">
        <v>2.3584887000000001E-13</v>
      </c>
      <c r="CC997" s="155">
        <v>2.2254287E-11</v>
      </c>
      <c r="CD997" s="155">
        <v>6.8572527000000003E-6</v>
      </c>
      <c r="CE997" s="155">
        <v>1.4991976E-6</v>
      </c>
      <c r="CF997" s="155">
        <v>0</v>
      </c>
      <c r="CG997" s="155">
        <v>1.5181248000000001E-20</v>
      </c>
      <c r="CH997" s="155">
        <v>1.2430347000000001E-16</v>
      </c>
      <c r="CI997" s="155">
        <v>3.2427544999999998E-6</v>
      </c>
      <c r="CJ997" s="155">
        <v>6.2090054999999994E-5</v>
      </c>
      <c r="CK997" s="155">
        <v>2.8539806999999999E-12</v>
      </c>
      <c r="CL997" s="155">
        <v>0</v>
      </c>
      <c r="CM997"/>
      <c r="CN997" s="284">
        <v>1.0521215E-16</v>
      </c>
      <c r="CO997" s="284">
        <v>1.8463026</v>
      </c>
      <c r="CP997" s="285">
        <v>1.2706681E-3</v>
      </c>
      <c r="CQ997" s="284">
        <v>2.1806988999999999E-3</v>
      </c>
      <c r="CR997" s="284">
        <v>1.9732586999999999E-9</v>
      </c>
      <c r="CS997" s="284">
        <v>6.7661786999999996E-8</v>
      </c>
      <c r="CT997" s="284">
        <v>1.4843931999999999E-4</v>
      </c>
      <c r="CU997" s="284">
        <v>4.9154969999999999E-2</v>
      </c>
      <c r="CV997" s="284">
        <v>6.3432903000000003E-12</v>
      </c>
      <c r="CW997" s="284">
        <v>5.1979754000000001E-9</v>
      </c>
      <c r="CX997"/>
      <c r="CY997" s="173"/>
      <c r="CZ997" s="271" t="s">
        <v>2563</v>
      </c>
      <c r="DA997"/>
      <c r="DB997" s="247"/>
      <c r="DC997" s="54"/>
      <c r="DD997" s="54"/>
      <c r="DE997" s="54"/>
      <c r="DF997" s="54"/>
      <c r="DG997" s="54"/>
      <c r="DH997" s="54"/>
      <c r="DI997" s="54"/>
      <c r="DJ997" s="54"/>
      <c r="DK997" s="54"/>
      <c r="DL997" s="54"/>
    </row>
    <row r="998" spans="1:116" ht="14.4">
      <c r="A998" t="s">
        <v>2564</v>
      </c>
      <c r="B998" s="188" t="s">
        <v>319</v>
      </c>
      <c r="C998" s="151" t="str">
        <f t="shared" si="240"/>
        <v>A.130.09.107</v>
      </c>
      <c r="D998" s="54" t="s">
        <v>96</v>
      </c>
      <c r="E998" s="150" t="s">
        <v>352</v>
      </c>
      <c r="F998" s="153" t="str">
        <f t="shared" si="241"/>
        <v>PUR flex. block foam 34% TDI  66% Polyols</v>
      </c>
      <c r="G998" s="154">
        <f t="shared" si="242"/>
        <v>3.4656923333333332</v>
      </c>
      <c r="H998"/>
      <c r="I998"/>
      <c r="J998" s="227">
        <f t="shared" si="248"/>
        <v>1.3187646041400001</v>
      </c>
      <c r="K998"/>
      <c r="L998" s="280">
        <f t="shared" si="249"/>
        <v>4.8575342000000001E-2</v>
      </c>
      <c r="M998" s="280">
        <f t="shared" si="250"/>
        <v>0.73431965290000001</v>
      </c>
      <c r="N998" s="281">
        <f t="shared" si="251"/>
        <v>1.601575924E-2</v>
      </c>
      <c r="O998" s="280">
        <v>0.51985384999999995</v>
      </c>
      <c r="P998" s="219">
        <v>4.3297699000000002E-2</v>
      </c>
      <c r="Q998" s="219">
        <v>8.2408238999999994E-3</v>
      </c>
      <c r="R998" s="219">
        <v>9.7210041999999993E-3</v>
      </c>
      <c r="S998" s="219">
        <v>1.8575578E-3</v>
      </c>
      <c r="T998" s="219">
        <v>2.5135047000000001E-2</v>
      </c>
      <c r="U998" s="219">
        <v>1.1861732999999999E-2</v>
      </c>
      <c r="V998" s="219">
        <v>3.1215929999999999E-2</v>
      </c>
      <c r="W998" s="219">
        <v>3.2754824000000001E-4</v>
      </c>
      <c r="X998" s="219">
        <v>0.65156519999999996</v>
      </c>
      <c r="Y998" s="219">
        <v>1.5688211000000001E-2</v>
      </c>
      <c r="Z998" s="219">
        <v>0</v>
      </c>
      <c r="AA998" s="219">
        <v>0</v>
      </c>
      <c r="AB998" s="219">
        <v>0</v>
      </c>
      <c r="AC998"/>
      <c r="AD998" s="227">
        <f t="shared" si="243"/>
        <v>0.51985384999999995</v>
      </c>
      <c r="AE998" s="227">
        <f t="shared" si="244"/>
        <v>0.13132979489999999</v>
      </c>
      <c r="AF998" s="227">
        <f t="shared" si="245"/>
        <v>8.2754452899999997E-2</v>
      </c>
      <c r="AG998" s="227">
        <f t="shared" si="246"/>
        <v>0.73431965290000001</v>
      </c>
      <c r="AH998" s="227">
        <f t="shared" si="247"/>
        <v>1.601575924E-2</v>
      </c>
      <c r="AI998"/>
      <c r="AJ998">
        <v>103.72789</v>
      </c>
      <c r="AK998" s="155">
        <v>92.252987000000005</v>
      </c>
      <c r="AL998" s="155">
        <v>2.1735275000000001</v>
      </c>
      <c r="AM998" s="155">
        <v>0</v>
      </c>
      <c r="AN998" s="155">
        <v>7.9850379</v>
      </c>
      <c r="AO998" s="155">
        <v>0.88137540000000003</v>
      </c>
      <c r="AP998" s="155">
        <v>0.43496310999999999</v>
      </c>
      <c r="AQ998"/>
      <c r="AR998" s="156">
        <v>7.6299117E-2</v>
      </c>
      <c r="AS998" s="156">
        <v>6.7048819999999995E-2</v>
      </c>
      <c r="AT998" s="156">
        <v>2.8918642000000001E-3</v>
      </c>
      <c r="AU998" s="156">
        <v>6.3584328000000001E-3</v>
      </c>
      <c r="AV998" s="282">
        <f t="shared" si="237"/>
        <v>4.01971343315E-6</v>
      </c>
      <c r="AW998" s="282">
        <f t="shared" si="238"/>
        <v>1.0694764197750001E-8</v>
      </c>
      <c r="AX998" s="283">
        <f t="shared" si="239"/>
        <v>0.89053681398900009</v>
      </c>
      <c r="AY998" s="157">
        <v>3.2161625000000001E-6</v>
      </c>
      <c r="AZ998" s="157">
        <v>9.7039386000000007E-9</v>
      </c>
      <c r="BA998" s="157">
        <v>2.6512547000000002E-13</v>
      </c>
      <c r="BB998" s="157">
        <v>0</v>
      </c>
      <c r="BC998" s="157">
        <v>0</v>
      </c>
      <c r="BD998" s="157">
        <v>2.9601655000000001E-10</v>
      </c>
      <c r="BE998" s="157">
        <v>7.9306382000000002E-7</v>
      </c>
      <c r="BF998" s="157">
        <v>6.7602943000000004E-11</v>
      </c>
      <c r="BG998" s="157">
        <v>9.1594195000000005E-10</v>
      </c>
      <c r="BH998" s="157">
        <v>0</v>
      </c>
      <c r="BI998" s="157">
        <v>0</v>
      </c>
      <c r="BJ998" s="157">
        <v>6.7631958000000001E-12</v>
      </c>
      <c r="BK998" s="157">
        <v>1.8958184999999999E-13</v>
      </c>
      <c r="BL998" s="157">
        <v>6.2801630000000004E-14</v>
      </c>
      <c r="BM998" s="157">
        <v>3.1152652999999999E-9</v>
      </c>
      <c r="BN998" s="157">
        <v>7.0758313E-9</v>
      </c>
      <c r="BO998" s="157">
        <v>0</v>
      </c>
      <c r="BP998" s="157">
        <v>3.5183988999999997E-5</v>
      </c>
      <c r="BQ998" s="157">
        <v>0.89050163000000004</v>
      </c>
      <c r="BR998" s="157">
        <v>0</v>
      </c>
      <c r="BS998" s="157">
        <v>0</v>
      </c>
      <c r="BT998" s="157">
        <v>0</v>
      </c>
      <c r="BU998"/>
      <c r="BV998" s="155">
        <v>2.7307475999999999E-4</v>
      </c>
      <c r="BW998" s="155">
        <v>6.3147805000000001E-6</v>
      </c>
      <c r="BX998" s="155">
        <v>9.6632699000000005E-5</v>
      </c>
      <c r="BY998" s="155">
        <v>3.6611514000000001E-6</v>
      </c>
      <c r="BZ998" s="155">
        <v>6.8755800000000002E-6</v>
      </c>
      <c r="CA998" s="155">
        <v>0</v>
      </c>
      <c r="CB998" s="155">
        <v>0</v>
      </c>
      <c r="CC998" s="155">
        <v>0</v>
      </c>
      <c r="CD998" s="155">
        <v>3.4336857000000002E-5</v>
      </c>
      <c r="CE998" s="155">
        <v>8.9255341000000008E-6</v>
      </c>
      <c r="CF998" s="155">
        <v>0</v>
      </c>
      <c r="CG998" s="155">
        <v>0</v>
      </c>
      <c r="CH998" s="155">
        <v>0</v>
      </c>
      <c r="CI998" s="155">
        <v>2.2681351000000002E-6</v>
      </c>
      <c r="CJ998" s="155">
        <v>1.1406002E-4</v>
      </c>
      <c r="CK998" s="155">
        <v>4.1537181999999998E-13</v>
      </c>
      <c r="CL998" s="155">
        <v>0</v>
      </c>
      <c r="CM998"/>
      <c r="CN998" s="284">
        <v>0</v>
      </c>
      <c r="CO998" s="284">
        <v>3.4656924</v>
      </c>
      <c r="CP998" s="285">
        <v>6.0464591999999998E-3</v>
      </c>
      <c r="CQ998" s="284">
        <v>4.3204808999999997E-3</v>
      </c>
      <c r="CR998" s="284">
        <v>3.2980002E-9</v>
      </c>
      <c r="CS998" s="284">
        <v>3.6622365000000001E-7</v>
      </c>
      <c r="CT998" s="284">
        <v>2.7473888000000002E-4</v>
      </c>
      <c r="CU998" s="284">
        <v>0.16146395999999999</v>
      </c>
      <c r="CV998" s="284">
        <v>0</v>
      </c>
      <c r="CW998" s="284">
        <v>0</v>
      </c>
      <c r="CX998"/>
      <c r="CY998" s="173"/>
      <c r="CZ998" s="271" t="s">
        <v>2565</v>
      </c>
      <c r="DA998"/>
      <c r="DB998" s="247"/>
      <c r="DC998" s="54"/>
      <c r="DD998" s="54"/>
      <c r="DE998" s="54"/>
      <c r="DF998" s="54"/>
      <c r="DG998" s="54"/>
      <c r="DH998" s="54"/>
      <c r="DI998" s="54"/>
      <c r="DJ998" s="54"/>
      <c r="DK998" s="54"/>
      <c r="DL998" s="54"/>
    </row>
    <row r="999" spans="1:116" ht="14.4">
      <c r="A999" t="s">
        <v>910</v>
      </c>
      <c r="B999" s="188" t="s">
        <v>319</v>
      </c>
      <c r="C999" s="151" t="str">
        <f t="shared" si="240"/>
        <v>A.130.09.108</v>
      </c>
      <c r="D999" s="54" t="s">
        <v>96</v>
      </c>
      <c r="E999" s="150" t="s">
        <v>352</v>
      </c>
      <c r="F999" s="153" t="str">
        <f t="shared" si="241"/>
        <v>PUR flex. moulded  TDI with flame retardant</v>
      </c>
      <c r="G999" s="154">
        <f t="shared" si="242"/>
        <v>3.5605331333333332</v>
      </c>
      <c r="H999"/>
      <c r="I999"/>
      <c r="J999" s="227">
        <f t="shared" si="248"/>
        <v>1.166434201163679</v>
      </c>
      <c r="K999"/>
      <c r="L999" s="280">
        <f t="shared" si="249"/>
        <v>2.8334882085599999E-3</v>
      </c>
      <c r="M999" s="280">
        <f t="shared" si="250"/>
        <v>0.62952074295511906</v>
      </c>
      <c r="N999" s="281">
        <f t="shared" si="251"/>
        <v>0</v>
      </c>
      <c r="O999" s="280">
        <v>0.53407996999999996</v>
      </c>
      <c r="P999" s="286">
        <v>7.4159100000000006E-2</v>
      </c>
      <c r="Q999" s="286">
        <v>6.2415934000000003E-3</v>
      </c>
      <c r="R999" s="286">
        <v>1.5530112E-3</v>
      </c>
      <c r="S999" s="219">
        <v>1.279992E-3</v>
      </c>
      <c r="T999" s="219">
        <v>0</v>
      </c>
      <c r="U999" s="286">
        <v>4.8500856000000004E-7</v>
      </c>
      <c r="V999" s="286">
        <v>4.9555118999999998E-8</v>
      </c>
      <c r="W999" s="219">
        <v>0</v>
      </c>
      <c r="X999" s="219">
        <v>0.54912000000000005</v>
      </c>
      <c r="Y999" s="219">
        <v>0</v>
      </c>
      <c r="Z999" s="219">
        <v>0</v>
      </c>
      <c r="AA999" s="219">
        <v>0</v>
      </c>
      <c r="AB999" s="219">
        <v>0</v>
      </c>
      <c r="AC999"/>
      <c r="AD999" s="227">
        <f t="shared" si="243"/>
        <v>0.53407996999999996</v>
      </c>
      <c r="AE999" s="227">
        <f t="shared" si="244"/>
        <v>8.3234231163678979E-2</v>
      </c>
      <c r="AF999" s="227">
        <f t="shared" si="245"/>
        <v>8.0400742955118995E-2</v>
      </c>
      <c r="AG999" s="227">
        <f t="shared" si="246"/>
        <v>0.62952074295511906</v>
      </c>
      <c r="AH999" s="227">
        <f t="shared" si="247"/>
        <v>0</v>
      </c>
      <c r="AI999"/>
      <c r="AJ999">
        <v>99.515000000000001</v>
      </c>
      <c r="AK999" s="155">
        <v>94.204999999999998</v>
      </c>
      <c r="AL999" s="155">
        <v>0</v>
      </c>
      <c r="AM999" s="155">
        <v>0</v>
      </c>
      <c r="AN999" s="155">
        <v>5.31</v>
      </c>
      <c r="AO999" s="155">
        <v>0</v>
      </c>
      <c r="AP999" s="155">
        <v>0</v>
      </c>
      <c r="AQ999"/>
      <c r="AR999" s="156">
        <v>8.7418393999999996E-2</v>
      </c>
      <c r="AS999" s="156">
        <v>7.7570544000000005E-2</v>
      </c>
      <c r="AT999" s="156">
        <v>3.1216135999999998E-3</v>
      </c>
      <c r="AU999" s="156">
        <v>6.7262370000000004E-3</v>
      </c>
      <c r="AV999" s="282">
        <f t="shared" si="237"/>
        <v>4.650512208E-6</v>
      </c>
      <c r="AW999" s="282">
        <f t="shared" si="238"/>
        <v>1.1544428939999999E-8</v>
      </c>
      <c r="AX999" s="283">
        <f t="shared" si="239"/>
        <v>0.94205000000000005</v>
      </c>
      <c r="AY999" s="157">
        <v>3.3036800000000001E-6</v>
      </c>
      <c r="AZ999" s="157">
        <v>9.9680000000000003E-9</v>
      </c>
      <c r="BA999" s="157">
        <v>2.7233999999999998E-13</v>
      </c>
      <c r="BB999" s="157">
        <v>0</v>
      </c>
      <c r="BC999" s="157">
        <v>0</v>
      </c>
      <c r="BD999" s="157">
        <v>3.2208E-11</v>
      </c>
      <c r="BE999" s="157">
        <v>1.3468E-6</v>
      </c>
      <c r="BF999" s="157">
        <v>7.3565999999999996E-12</v>
      </c>
      <c r="BG999" s="157">
        <v>1.5688E-9</v>
      </c>
      <c r="BH999" s="157">
        <v>0</v>
      </c>
      <c r="BI999" s="157">
        <v>0</v>
      </c>
      <c r="BJ999" s="157">
        <v>0</v>
      </c>
      <c r="BK999" s="157">
        <v>0</v>
      </c>
      <c r="BL999" s="157">
        <v>0</v>
      </c>
      <c r="BM999" s="157">
        <v>0</v>
      </c>
      <c r="BN999" s="157">
        <v>0</v>
      </c>
      <c r="BO999" s="157">
        <v>0</v>
      </c>
      <c r="BP999" s="157">
        <v>0</v>
      </c>
      <c r="BQ999" s="157">
        <v>0.94205000000000005</v>
      </c>
      <c r="BR999" s="157">
        <v>0</v>
      </c>
      <c r="BS999" s="157">
        <v>0</v>
      </c>
      <c r="BT999" s="157">
        <v>0</v>
      </c>
      <c r="BU999"/>
      <c r="BV999" s="155">
        <v>2.3558174999999999E-4</v>
      </c>
      <c r="BW999" s="155">
        <v>1.0815781E-5</v>
      </c>
      <c r="BX999" s="155">
        <v>9.9277110999999995E-5</v>
      </c>
      <c r="BY999" s="155">
        <v>5.8047273999999998E-12</v>
      </c>
      <c r="BZ999" s="155">
        <v>1.0065077999999999E-5</v>
      </c>
      <c r="CA999" s="155">
        <v>0</v>
      </c>
      <c r="CB999" s="155">
        <v>0</v>
      </c>
      <c r="CC999" s="155">
        <v>0</v>
      </c>
      <c r="CD999" s="155">
        <v>0</v>
      </c>
      <c r="CE999" s="155">
        <v>3.2093298999999998E-10</v>
      </c>
      <c r="CF999" s="155">
        <v>0</v>
      </c>
      <c r="CG999" s="155">
        <v>0</v>
      </c>
      <c r="CH999" s="155">
        <v>0</v>
      </c>
      <c r="CI999" s="155">
        <v>9.9895305000000003E-7</v>
      </c>
      <c r="CJ999" s="155">
        <v>1.144245E-4</v>
      </c>
      <c r="CK999" s="155">
        <v>0</v>
      </c>
      <c r="CL999" s="155">
        <v>0</v>
      </c>
      <c r="CM999"/>
      <c r="CN999" s="284">
        <v>0</v>
      </c>
      <c r="CO999" s="284">
        <v>3.56</v>
      </c>
      <c r="CP999" s="285">
        <v>3.4238812000000001E-4</v>
      </c>
      <c r="CQ999" s="284">
        <v>7.4000000000000003E-3</v>
      </c>
      <c r="CR999" s="284">
        <v>0</v>
      </c>
      <c r="CS999" s="284">
        <v>0</v>
      </c>
      <c r="CT999" s="284">
        <v>4.5222213999999999E-4</v>
      </c>
      <c r="CU999" s="284">
        <v>0</v>
      </c>
      <c r="CV999" s="284">
        <v>0</v>
      </c>
      <c r="CW999" s="284">
        <v>0</v>
      </c>
      <c r="CX999"/>
      <c r="CY999" s="173"/>
      <c r="CZ999" s="271" t="s">
        <v>2565</v>
      </c>
      <c r="DA999"/>
      <c r="DB999" s="247"/>
      <c r="DC999" s="54"/>
      <c r="DD999" s="54"/>
      <c r="DE999" s="54"/>
      <c r="DF999" s="54"/>
      <c r="DG999" s="54"/>
      <c r="DH999" s="54"/>
      <c r="DI999" s="54"/>
      <c r="DJ999" s="54"/>
      <c r="DK999" s="54"/>
      <c r="DL999" s="54"/>
    </row>
    <row r="1000" spans="1:116" ht="14.4">
      <c r="A1000" t="s">
        <v>2566</v>
      </c>
      <c r="B1000" s="188" t="s">
        <v>319</v>
      </c>
      <c r="C1000" s="151" t="str">
        <f t="shared" si="240"/>
        <v>A.130.09.109</v>
      </c>
      <c r="D1000" s="54" t="s">
        <v>96</v>
      </c>
      <c r="E1000" s="150" t="s">
        <v>352</v>
      </c>
      <c r="F1000" s="153" t="str">
        <f t="shared" si="241"/>
        <v>PUR flex. moulded 29% TDI 71% Polyols</v>
      </c>
      <c r="G1000" s="154">
        <f t="shared" si="242"/>
        <v>3.7027385333333336</v>
      </c>
      <c r="H1000"/>
      <c r="I1000"/>
      <c r="J1000" s="227">
        <f t="shared" si="248"/>
        <v>1.37051606646</v>
      </c>
      <c r="K1000"/>
      <c r="L1000" s="280">
        <f t="shared" si="249"/>
        <v>4.9710322799999998E-2</v>
      </c>
      <c r="M1000" s="280">
        <f t="shared" si="250"/>
        <v>0.74137132529999994</v>
      </c>
      <c r="N1000" s="281">
        <f t="shared" si="251"/>
        <v>2.4023638360000002E-2</v>
      </c>
      <c r="O1000" s="280">
        <v>0.55541077999999999</v>
      </c>
      <c r="P1000" s="286">
        <v>4.5581002000000002E-2</v>
      </c>
      <c r="Q1000" s="286">
        <v>9.8387713000000002E-3</v>
      </c>
      <c r="R1000" s="286">
        <v>1.0934635E-2</v>
      </c>
      <c r="S1000" s="219">
        <v>2.1042838E-3</v>
      </c>
      <c r="T1000" s="219">
        <v>2.5078791E-2</v>
      </c>
      <c r="U1000" s="219">
        <v>1.1592613E-2</v>
      </c>
      <c r="V1000" s="219">
        <v>2.6625352000000001E-2</v>
      </c>
      <c r="W1000" s="219">
        <v>4.9132235999999995E-4</v>
      </c>
      <c r="X1000" s="219">
        <v>0.65932619999999997</v>
      </c>
      <c r="Y1000" s="219">
        <v>2.3532316000000001E-2</v>
      </c>
      <c r="Z1000" s="219">
        <v>0</v>
      </c>
      <c r="AA1000" s="219">
        <v>0</v>
      </c>
      <c r="AB1000" s="219">
        <v>0</v>
      </c>
      <c r="AC1000"/>
      <c r="AD1000" s="227">
        <f t="shared" si="243"/>
        <v>0.55541077999999999</v>
      </c>
      <c r="AE1000" s="227">
        <f t="shared" si="244"/>
        <v>0.13175544810000001</v>
      </c>
      <c r="AF1000" s="227">
        <f t="shared" si="245"/>
        <v>8.2045125300000007E-2</v>
      </c>
      <c r="AG1000" s="227">
        <f t="shared" si="246"/>
        <v>0.74137132529999994</v>
      </c>
      <c r="AH1000" s="227">
        <f t="shared" si="247"/>
        <v>2.4023638360000002E-2</v>
      </c>
      <c r="AI1000"/>
      <c r="AJ1000">
        <v>109.07393999999999</v>
      </c>
      <c r="AK1000" s="155">
        <v>95.270128999999997</v>
      </c>
      <c r="AL1000" s="155">
        <v>3.2602912000000002</v>
      </c>
      <c r="AM1000" s="155">
        <v>0</v>
      </c>
      <c r="AN1000" s="155">
        <v>8.5690089</v>
      </c>
      <c r="AO1000" s="155">
        <v>1.3220631</v>
      </c>
      <c r="AP1000" s="155">
        <v>0.65244466000000001</v>
      </c>
      <c r="AQ1000"/>
      <c r="AR1000" s="156">
        <v>8.0999749999999995E-2</v>
      </c>
      <c r="AS1000" s="156">
        <v>7.1453804999999995E-2</v>
      </c>
      <c r="AT1000" s="156">
        <v>3.0863031999999999E-3</v>
      </c>
      <c r="AU1000" s="156">
        <v>6.4596415000000001E-3</v>
      </c>
      <c r="AV1000" s="282">
        <f t="shared" si="237"/>
        <v>4.2838012974199991E-6</v>
      </c>
      <c r="AW1000" s="282">
        <f t="shared" si="238"/>
        <v>1.1413843305632002E-8</v>
      </c>
      <c r="AX1000" s="283">
        <f t="shared" si="239"/>
        <v>0.90471169598400003</v>
      </c>
      <c r="AY1000" s="157">
        <v>3.4361413999999998E-6</v>
      </c>
      <c r="AZ1000" s="157">
        <v>1.0367668000000001E-8</v>
      </c>
      <c r="BA1000" s="157">
        <v>2.8325950000000001E-13</v>
      </c>
      <c r="BB1000" s="157">
        <v>0</v>
      </c>
      <c r="BC1000" s="157">
        <v>0</v>
      </c>
      <c r="BD1000" s="157">
        <v>3.2766682000000002E-10</v>
      </c>
      <c r="BE1000" s="157">
        <v>8.3789892999999999E-7</v>
      </c>
      <c r="BF1000" s="157">
        <v>7.4818375000000005E-11</v>
      </c>
      <c r="BG1000" s="157">
        <v>9.6424411999999992E-10</v>
      </c>
      <c r="BH1000" s="157">
        <v>0</v>
      </c>
      <c r="BI1000" s="157">
        <v>0</v>
      </c>
      <c r="BJ1000" s="157">
        <v>6.6098721E-12</v>
      </c>
      <c r="BK1000" s="157">
        <v>1.6201723000000001E-13</v>
      </c>
      <c r="BL1000" s="157">
        <v>5.7661801999999995E-14</v>
      </c>
      <c r="BM1000" s="157">
        <v>3.0955915000000001E-9</v>
      </c>
      <c r="BN1000" s="157">
        <v>6.3377091000000002E-9</v>
      </c>
      <c r="BO1000" s="157">
        <v>0</v>
      </c>
      <c r="BP1000" s="157">
        <v>5.2775984E-5</v>
      </c>
      <c r="BQ1000" s="157">
        <v>0.90465892000000003</v>
      </c>
      <c r="BR1000" s="157">
        <v>0</v>
      </c>
      <c r="BS1000" s="157">
        <v>0</v>
      </c>
      <c r="BT1000" s="157">
        <v>0</v>
      </c>
      <c r="BU1000"/>
      <c r="BV1000" s="155">
        <v>2.8477861999999998E-4</v>
      </c>
      <c r="BW1000" s="155">
        <v>6.6477903000000001E-6</v>
      </c>
      <c r="BX1000" s="155">
        <v>1.0324218E-4</v>
      </c>
      <c r="BY1000" s="155">
        <v>3.1240296999999998E-6</v>
      </c>
      <c r="BZ1000" s="155">
        <v>7.3709823999999999E-6</v>
      </c>
      <c r="CA1000" s="155">
        <v>0</v>
      </c>
      <c r="CB1000" s="155">
        <v>0</v>
      </c>
      <c r="CC1000" s="155">
        <v>0</v>
      </c>
      <c r="CD1000" s="155">
        <v>3.4243291E-5</v>
      </c>
      <c r="CE1000" s="155">
        <v>8.5917403000000003E-6</v>
      </c>
      <c r="CF1000" s="155">
        <v>0</v>
      </c>
      <c r="CG1000" s="155">
        <v>0</v>
      </c>
      <c r="CH1000" s="155">
        <v>0</v>
      </c>
      <c r="CI1000" s="155">
        <v>2.5217438999999999E-6</v>
      </c>
      <c r="CJ1000" s="155">
        <v>1.1903686E-4</v>
      </c>
      <c r="CK1000" s="155">
        <v>6.2305773000000002E-13</v>
      </c>
      <c r="CL1000" s="155">
        <v>0</v>
      </c>
      <c r="CM1000"/>
      <c r="CN1000" s="284">
        <v>0</v>
      </c>
      <c r="CO1000" s="284">
        <v>3.7027385000000002</v>
      </c>
      <c r="CP1000" s="285">
        <v>5.8980411999999998E-3</v>
      </c>
      <c r="CQ1000" s="284">
        <v>4.5483212999999998E-3</v>
      </c>
      <c r="CR1000" s="284">
        <v>3.2247913E-9</v>
      </c>
      <c r="CS1000" s="284">
        <v>3.5706428999999999E-7</v>
      </c>
      <c r="CT1000" s="284">
        <v>2.9401721999999998E-4</v>
      </c>
      <c r="CU1000" s="284">
        <v>0.13847617000000001</v>
      </c>
      <c r="CV1000" s="284">
        <v>0</v>
      </c>
      <c r="CW1000" s="284">
        <v>0</v>
      </c>
      <c r="CX1000"/>
      <c r="CY1000" s="173"/>
      <c r="CZ1000" s="271" t="s">
        <v>2565</v>
      </c>
      <c r="DA1000"/>
      <c r="DB1000" s="247"/>
      <c r="DC1000" s="54"/>
      <c r="DD1000" s="54"/>
      <c r="DE1000" s="54"/>
      <c r="DF1000" s="54"/>
      <c r="DG1000" s="54"/>
      <c r="DH1000" s="54"/>
      <c r="DI1000" s="54"/>
      <c r="DJ1000" s="54"/>
      <c r="DK1000" s="54"/>
      <c r="DL1000" s="54"/>
    </row>
    <row r="1001" spans="1:116" ht="14.4">
      <c r="A1001" t="s">
        <v>2567</v>
      </c>
      <c r="B1001" s="188" t="s">
        <v>319</v>
      </c>
      <c r="C1001" s="151" t="str">
        <f t="shared" si="240"/>
        <v>A.130.09.110</v>
      </c>
      <c r="D1001" s="54" t="s">
        <v>96</v>
      </c>
      <c r="E1001" s="150" t="s">
        <v>352</v>
      </c>
      <c r="F1001" s="153" t="str">
        <f t="shared" si="241"/>
        <v>PUR flex. moulded. 36% MDI 64% Polyols</v>
      </c>
      <c r="G1001" s="154">
        <f t="shared" si="242"/>
        <v>3.5844885333333338</v>
      </c>
      <c r="H1001"/>
      <c r="I1001"/>
      <c r="J1001" s="227">
        <f t="shared" si="248"/>
        <v>1.3364829198827399</v>
      </c>
      <c r="K1001"/>
      <c r="L1001" s="280">
        <f t="shared" si="249"/>
        <v>3.4327752199999999E-2</v>
      </c>
      <c r="M1001" s="280">
        <f t="shared" si="250"/>
        <v>0.74045824932274007</v>
      </c>
      <c r="N1001" s="281">
        <f t="shared" si="251"/>
        <v>2.4023638360000002E-2</v>
      </c>
      <c r="O1001" s="280">
        <v>0.53767328000000003</v>
      </c>
      <c r="P1001" s="219">
        <v>4.4405980999999997E-2</v>
      </c>
      <c r="Q1001" s="219">
        <v>9.4026668000000008E-3</v>
      </c>
      <c r="R1001" s="219">
        <v>9.9075949000000003E-3</v>
      </c>
      <c r="S1001" s="219">
        <v>2.1582263000000002E-3</v>
      </c>
      <c r="T1001" s="219">
        <v>1.5841605000000002E-2</v>
      </c>
      <c r="U1001" s="219">
        <v>6.4203259999999996E-3</v>
      </c>
      <c r="V1001" s="286">
        <v>1.5227401000000001E-9</v>
      </c>
      <c r="W1001" s="219">
        <v>4.9132235999999995E-4</v>
      </c>
      <c r="X1001" s="219">
        <v>0.68664959999999997</v>
      </c>
      <c r="Y1001" s="219">
        <v>2.3532316000000001E-2</v>
      </c>
      <c r="Z1001" s="219">
        <v>0</v>
      </c>
      <c r="AA1001" s="219">
        <v>0</v>
      </c>
      <c r="AB1001" s="219">
        <v>0</v>
      </c>
      <c r="AC1001"/>
      <c r="AD1001" s="227">
        <f t="shared" si="243"/>
        <v>0.53767328000000003</v>
      </c>
      <c r="AE1001" s="227">
        <f t="shared" si="244"/>
        <v>8.8136401522740104E-2</v>
      </c>
      <c r="AF1001" s="227">
        <f t="shared" si="245"/>
        <v>5.3808649322740099E-2</v>
      </c>
      <c r="AG1001" s="227">
        <f t="shared" si="246"/>
        <v>0.74045824932274007</v>
      </c>
      <c r="AH1001" s="227">
        <f t="shared" si="247"/>
        <v>2.4023638360000002E-2</v>
      </c>
      <c r="AI1001"/>
      <c r="AJ1001">
        <v>109.66981</v>
      </c>
      <c r="AK1001" s="155">
        <v>96.549336999999994</v>
      </c>
      <c r="AL1001" s="155">
        <v>3.2602912000000002</v>
      </c>
      <c r="AM1001" s="155">
        <v>0</v>
      </c>
      <c r="AN1001" s="155">
        <v>7.8856709</v>
      </c>
      <c r="AO1001" s="155">
        <v>1.3220631</v>
      </c>
      <c r="AP1001" s="155">
        <v>0.65244466000000001</v>
      </c>
      <c r="AQ1001"/>
      <c r="AR1001" s="156">
        <v>7.8701505000000005E-2</v>
      </c>
      <c r="AS1001" s="156">
        <v>6.9163353999999996E-2</v>
      </c>
      <c r="AT1001" s="156">
        <v>2.9871739E-3</v>
      </c>
      <c r="AU1001" s="156">
        <v>6.5509770000000004E-3</v>
      </c>
      <c r="AV1001" s="282">
        <f t="shared" si="237"/>
        <v>4.1464841016200009E-6</v>
      </c>
      <c r="AW1001" s="282">
        <f t="shared" si="238"/>
        <v>1.1047240864717998E-8</v>
      </c>
      <c r="AX1001" s="283">
        <f t="shared" si="239"/>
        <v>0.91750377598400001</v>
      </c>
      <c r="AY1001" s="157">
        <v>3.3264054000000001E-6</v>
      </c>
      <c r="AZ1001" s="157">
        <v>1.0036568E-8</v>
      </c>
      <c r="BA1001" s="157">
        <v>2.7421336999999999E-13</v>
      </c>
      <c r="BB1001" s="157">
        <v>0</v>
      </c>
      <c r="BC1001" s="157">
        <v>0</v>
      </c>
      <c r="BD1001" s="157">
        <v>2.9489781999999999E-10</v>
      </c>
      <c r="BE1001" s="157">
        <v>8.1655943000000005E-7</v>
      </c>
      <c r="BF1001" s="157">
        <v>6.7331155000000003E-11</v>
      </c>
      <c r="BG1001" s="157">
        <v>9.3938711999999999E-10</v>
      </c>
      <c r="BH1001" s="157">
        <v>0</v>
      </c>
      <c r="BI1001" s="157">
        <v>0</v>
      </c>
      <c r="BJ1001" s="157">
        <v>3.6611807E-12</v>
      </c>
      <c r="BK1001" s="157">
        <v>1.371136E-15</v>
      </c>
      <c r="BL1001" s="157">
        <v>1.7824511999999999E-14</v>
      </c>
      <c r="BM1001" s="157">
        <v>1.9081497999999998E-9</v>
      </c>
      <c r="BN1001" s="157">
        <v>1.3162240000000001E-9</v>
      </c>
      <c r="BO1001" s="157">
        <v>0</v>
      </c>
      <c r="BP1001" s="157">
        <v>5.2775984E-5</v>
      </c>
      <c r="BQ1001" s="157">
        <v>0.91745100000000002</v>
      </c>
      <c r="BR1001" s="157">
        <v>0</v>
      </c>
      <c r="BS1001" s="157">
        <v>0</v>
      </c>
      <c r="BT1001" s="157">
        <v>0</v>
      </c>
      <c r="BU1001"/>
      <c r="BV1001" s="155">
        <v>2.6242239000000002E-4</v>
      </c>
      <c r="BW1001" s="155">
        <v>6.4764187E-6</v>
      </c>
      <c r="BX1001" s="155">
        <v>9.9945051000000006E-5</v>
      </c>
      <c r="BY1001" s="155">
        <v>3.848994E-9</v>
      </c>
      <c r="BZ1001" s="155">
        <v>7.2785242000000004E-6</v>
      </c>
      <c r="CA1001" s="155">
        <v>0</v>
      </c>
      <c r="CB1001" s="155">
        <v>0</v>
      </c>
      <c r="CC1001" s="155">
        <v>0</v>
      </c>
      <c r="CD1001" s="155">
        <v>2.1568386999999999E-5</v>
      </c>
      <c r="CE1001" s="155">
        <v>4.2543984000000004E-6</v>
      </c>
      <c r="CF1001" s="155">
        <v>0</v>
      </c>
      <c r="CG1001" s="155">
        <v>0</v>
      </c>
      <c r="CH1001" s="155">
        <v>0</v>
      </c>
      <c r="CI1001" s="155">
        <v>2.3142953999999998E-6</v>
      </c>
      <c r="CJ1001" s="155">
        <v>1.2058147E-4</v>
      </c>
      <c r="CK1001" s="155">
        <v>6.2305773000000002E-13</v>
      </c>
      <c r="CL1001" s="155">
        <v>0</v>
      </c>
      <c r="CM1001"/>
      <c r="CN1001" s="284">
        <v>0</v>
      </c>
      <c r="CO1001" s="284">
        <v>3.5844885</v>
      </c>
      <c r="CP1001" s="285">
        <v>5.0048347000000003E-3</v>
      </c>
      <c r="CQ1001" s="284">
        <v>4.4310712999999996E-3</v>
      </c>
      <c r="CR1001" s="284">
        <v>1.7921151999999999E-9</v>
      </c>
      <c r="CS1001" s="284">
        <v>1.945216E-7</v>
      </c>
      <c r="CT1001" s="284">
        <v>2.8685195000000002E-4</v>
      </c>
      <c r="CU1001" s="284">
        <v>3.29408E-3</v>
      </c>
      <c r="CV1001" s="284">
        <v>0</v>
      </c>
      <c r="CW1001" s="284">
        <v>0</v>
      </c>
      <c r="CX1001"/>
      <c r="CY1001" s="173"/>
      <c r="CZ1001" s="271" t="s">
        <v>2565</v>
      </c>
      <c r="DA1001"/>
      <c r="DB1001" s="247"/>
      <c r="DC1001" s="54"/>
      <c r="DD1001" s="54"/>
      <c r="DE1001" s="54"/>
      <c r="DF1001" s="54"/>
      <c r="DG1001" s="54"/>
      <c r="DH1001" s="54"/>
      <c r="DI1001" s="54"/>
      <c r="DJ1001" s="54"/>
      <c r="DK1001" s="54"/>
      <c r="DL1001" s="54"/>
    </row>
    <row r="1002" spans="1:116" ht="14.4">
      <c r="A1002" t="s">
        <v>2568</v>
      </c>
      <c r="B1002" s="188" t="s">
        <v>319</v>
      </c>
      <c r="C1002" s="151" t="str">
        <f t="shared" si="240"/>
        <v>A.130.09.111</v>
      </c>
      <c r="D1002" s="54" t="s">
        <v>96</v>
      </c>
      <c r="E1002" s="150" t="s">
        <v>352</v>
      </c>
      <c r="F1002" s="153" t="str">
        <f t="shared" si="241"/>
        <v>PUR rigid foam 65% MDI 35% Polyols</v>
      </c>
      <c r="G1002" s="154">
        <f t="shared" si="242"/>
        <v>3.4252841333333337</v>
      </c>
      <c r="H1002"/>
      <c r="I1002"/>
      <c r="J1002" s="227">
        <f t="shared" si="248"/>
        <v>1.2787807531889999</v>
      </c>
      <c r="K1002"/>
      <c r="L1002" s="280">
        <f t="shared" si="249"/>
        <v>2.48164861E-2</v>
      </c>
      <c r="M1002" s="280">
        <f t="shared" si="250"/>
        <v>0.723653464129</v>
      </c>
      <c r="N1002" s="281">
        <f t="shared" si="251"/>
        <v>1.6518182959999999E-2</v>
      </c>
      <c r="O1002" s="280">
        <v>0.51379262000000003</v>
      </c>
      <c r="P1002" s="286">
        <v>4.2239829999999999E-2</v>
      </c>
      <c r="Q1002" s="286">
        <v>9.0013599000000003E-3</v>
      </c>
      <c r="R1002" s="286">
        <v>1.0281657E-2</v>
      </c>
      <c r="S1002" s="219">
        <v>2.3505972999999999E-3</v>
      </c>
      <c r="T1002" s="219">
        <v>8.6634403999999998E-3</v>
      </c>
      <c r="U1002" s="219">
        <v>3.5207913999999998E-3</v>
      </c>
      <c r="V1002" s="286">
        <v>1.3274229E-5</v>
      </c>
      <c r="W1002" s="219">
        <v>3.2792595999999997E-4</v>
      </c>
      <c r="X1002" s="219">
        <v>0.67239899999999997</v>
      </c>
      <c r="Y1002" s="219">
        <v>1.6190257E-2</v>
      </c>
      <c r="Z1002" s="219">
        <v>0</v>
      </c>
      <c r="AA1002" s="219">
        <v>0</v>
      </c>
      <c r="AB1002" s="219">
        <v>0</v>
      </c>
      <c r="AC1002"/>
      <c r="AD1002" s="227">
        <f t="shared" si="243"/>
        <v>0.51379262000000003</v>
      </c>
      <c r="AE1002" s="227">
        <f t="shared" si="244"/>
        <v>7.6070950228999984E-2</v>
      </c>
      <c r="AF1002" s="227">
        <f t="shared" si="245"/>
        <v>5.1254464128999998E-2</v>
      </c>
      <c r="AG1002" s="227">
        <f t="shared" si="246"/>
        <v>0.723653464129</v>
      </c>
      <c r="AH1002" s="227">
        <f t="shared" si="247"/>
        <v>1.6518182959999999E-2</v>
      </c>
      <c r="AI1002"/>
      <c r="AJ1002">
        <v>113.22292</v>
      </c>
      <c r="AK1002" s="155">
        <v>104.29206000000001</v>
      </c>
      <c r="AL1002" s="155">
        <v>2.2358935</v>
      </c>
      <c r="AM1002" s="155">
        <v>0</v>
      </c>
      <c r="AN1002" s="155">
        <v>5.3755455000000003</v>
      </c>
      <c r="AO1002" s="155">
        <v>0.88161911000000004</v>
      </c>
      <c r="AP1002" s="155">
        <v>0.43779853000000002</v>
      </c>
      <c r="AQ1002"/>
      <c r="AR1002" s="156">
        <v>7.6383964999999998E-2</v>
      </c>
      <c r="AS1002" s="156">
        <v>6.6302359000000005E-2</v>
      </c>
      <c r="AT1002" s="156">
        <v>2.8635832999999999E-3</v>
      </c>
      <c r="AU1002" s="156">
        <v>7.2180228000000004E-3</v>
      </c>
      <c r="AV1002" s="282">
        <f t="shared" si="237"/>
        <v>3.9749616083400004E-6</v>
      </c>
      <c r="AW1002" s="282">
        <f t="shared" si="238"/>
        <v>1.0590174710763741E-8</v>
      </c>
      <c r="AX1002" s="283">
        <f t="shared" si="239"/>
        <v>1.0109275156790001</v>
      </c>
      <c r="AY1002" s="157">
        <v>3.1786637000000002E-6</v>
      </c>
      <c r="AZ1002" s="157">
        <v>9.5907955000000006E-9</v>
      </c>
      <c r="BA1002" s="157">
        <v>2.6203423999999999E-13</v>
      </c>
      <c r="BB1002" s="157">
        <v>0</v>
      </c>
      <c r="BC1002" s="157">
        <v>0</v>
      </c>
      <c r="BD1002" s="157">
        <v>3.0476845999999999E-10</v>
      </c>
      <c r="BE1002" s="157">
        <v>7.9422574000000004E-7</v>
      </c>
      <c r="BF1002" s="157">
        <v>6.9581725999999995E-11</v>
      </c>
      <c r="BG1002" s="157">
        <v>9.2751715000000004E-10</v>
      </c>
      <c r="BH1002" s="157">
        <v>0</v>
      </c>
      <c r="BI1002" s="157">
        <v>0</v>
      </c>
      <c r="BJ1002" s="157">
        <v>2.0077001000000001E-12</v>
      </c>
      <c r="BK1002" s="157">
        <v>8.2975494000000002E-16</v>
      </c>
      <c r="BL1002" s="157">
        <v>9.7706688000000001E-15</v>
      </c>
      <c r="BM1002" s="157">
        <v>1.0436389E-9</v>
      </c>
      <c r="BN1002" s="157">
        <v>7.2376098000000001E-10</v>
      </c>
      <c r="BO1002" s="157">
        <v>0</v>
      </c>
      <c r="BP1002" s="157">
        <v>3.5215678999999998E-5</v>
      </c>
      <c r="BQ1002" s="157">
        <v>1.0108923000000001</v>
      </c>
      <c r="BR1002" s="157">
        <v>0</v>
      </c>
      <c r="BS1002" s="157">
        <v>0</v>
      </c>
      <c r="BT1002" s="157">
        <v>0</v>
      </c>
      <c r="BU1002"/>
      <c r="BV1002" s="155">
        <v>2.5493419000000001E-4</v>
      </c>
      <c r="BW1002" s="155">
        <v>6.4355111999999996E-6</v>
      </c>
      <c r="BX1002" s="155">
        <v>9.5506010000000004E-5</v>
      </c>
      <c r="BY1002" s="155">
        <v>8.4639492999999993E-9</v>
      </c>
      <c r="BZ1002" s="155">
        <v>7.4475937000000001E-6</v>
      </c>
      <c r="CA1002" s="155">
        <v>1.1371989000000001E-8</v>
      </c>
      <c r="CB1002" s="155">
        <v>0</v>
      </c>
      <c r="CC1002" s="155">
        <v>2.3076310999999999E-7</v>
      </c>
      <c r="CD1002" s="155">
        <v>1.1795769E-5</v>
      </c>
      <c r="CE1002" s="155">
        <v>2.3367432E-6</v>
      </c>
      <c r="CF1002" s="155">
        <v>0</v>
      </c>
      <c r="CG1002" s="155">
        <v>0</v>
      </c>
      <c r="CH1002" s="155">
        <v>0</v>
      </c>
      <c r="CI1002" s="155">
        <v>2.3652917E-6</v>
      </c>
      <c r="CJ1002" s="155">
        <v>1.2879667000000001E-4</v>
      </c>
      <c r="CK1002" s="155">
        <v>4.1537713999999998E-13</v>
      </c>
      <c r="CL1002" s="155">
        <v>0</v>
      </c>
      <c r="CM1002"/>
      <c r="CN1002" s="284">
        <v>0</v>
      </c>
      <c r="CO1002" s="284">
        <v>3.4252840999999998</v>
      </c>
      <c r="CP1002" s="285">
        <v>4.9787490999999998E-3</v>
      </c>
      <c r="CQ1002" s="284">
        <v>4.3683665E-3</v>
      </c>
      <c r="CR1002" s="284">
        <v>9.8254400000000003E-10</v>
      </c>
      <c r="CS1002" s="284">
        <v>1.0667399E-7</v>
      </c>
      <c r="CT1002" s="284">
        <v>2.8652617000000003E-4</v>
      </c>
      <c r="CU1002" s="284">
        <v>1.8718347E-3</v>
      </c>
      <c r="CV1002" s="284">
        <v>0</v>
      </c>
      <c r="CW1002" s="284">
        <v>4.8460486999999999E-5</v>
      </c>
      <c r="CX1002"/>
      <c r="CY1002" s="173"/>
      <c r="CZ1002" s="271" t="s">
        <v>2565</v>
      </c>
      <c r="DA1002"/>
      <c r="DB1002" s="247"/>
      <c r="DC1002" s="54"/>
      <c r="DD1002" s="54"/>
      <c r="DE1002" s="54"/>
      <c r="DF1002" s="54"/>
      <c r="DG1002" s="54"/>
      <c r="DH1002" s="54"/>
      <c r="DI1002" s="54"/>
      <c r="DJ1002" s="54"/>
      <c r="DK1002" s="54"/>
      <c r="DL1002" s="54"/>
    </row>
    <row r="1003" spans="1:116" ht="14.4">
      <c r="A1003" t="s">
        <v>1363</v>
      </c>
      <c r="B1003" s="188" t="s">
        <v>319</v>
      </c>
      <c r="C1003" s="151" t="str">
        <f t="shared" si="240"/>
        <v>A.130.09.112</v>
      </c>
      <c r="D1003" s="54" t="s">
        <v>96</v>
      </c>
      <c r="E1003" s="150" t="s">
        <v>352</v>
      </c>
      <c r="F1003" s="153" t="str">
        <f t="shared" si="241"/>
        <v>Sheet molding compound 25% glass fibre</v>
      </c>
      <c r="G1003" s="154">
        <f t="shared" si="242"/>
        <v>1.6500488</v>
      </c>
      <c r="H1003"/>
      <c r="I1003"/>
      <c r="J1003" s="227">
        <f t="shared" si="248"/>
        <v>0.50804718216583611</v>
      </c>
      <c r="K1003"/>
      <c r="L1003" s="280">
        <f t="shared" si="249"/>
        <v>2.093063626E-2</v>
      </c>
      <c r="M1003" s="280">
        <f t="shared" si="250"/>
        <v>0.2377213833914</v>
      </c>
      <c r="N1003" s="281">
        <f t="shared" si="251"/>
        <v>1.8878425144361001E-3</v>
      </c>
      <c r="O1003" s="280">
        <v>0.24750732</v>
      </c>
      <c r="P1003" s="219">
        <v>2.3862082999999999E-2</v>
      </c>
      <c r="Q1003" s="219">
        <v>2.0272067000000001E-2</v>
      </c>
      <c r="R1003" s="219">
        <v>1.8705195000000001E-2</v>
      </c>
      <c r="S1003" s="219">
        <v>6.0341253000000005E-4</v>
      </c>
      <c r="T1003" s="219">
        <v>1.3060884999999999E-3</v>
      </c>
      <c r="U1003" s="219">
        <v>3.1594023000000002E-4</v>
      </c>
      <c r="V1003" s="219">
        <v>3.9705852999999999E-4</v>
      </c>
      <c r="W1003" s="219">
        <v>1.4161279000000001E-4</v>
      </c>
      <c r="X1003" s="219">
        <v>0.1931842</v>
      </c>
      <c r="Y1003" s="219">
        <v>1.7370468E-3</v>
      </c>
      <c r="Z1003" s="286">
        <v>5.9748613999999999E-6</v>
      </c>
      <c r="AA1003" s="286">
        <v>1.020361E-10</v>
      </c>
      <c r="AB1003" s="286">
        <v>9.1828223999999995E-6</v>
      </c>
      <c r="AC1003"/>
      <c r="AD1003" s="227">
        <f t="shared" si="243"/>
        <v>0.24750732</v>
      </c>
      <c r="AE1003" s="227">
        <f t="shared" si="244"/>
        <v>6.5461844789999987E-2</v>
      </c>
      <c r="AF1003" s="227">
        <f t="shared" si="245"/>
        <v>4.45312086320361E-2</v>
      </c>
      <c r="AG1003" s="227">
        <f t="shared" si="246"/>
        <v>0.2377213833914</v>
      </c>
      <c r="AH1003" s="227">
        <f t="shared" si="247"/>
        <v>1.8878424124E-3</v>
      </c>
      <c r="AI1003"/>
      <c r="AJ1003">
        <v>31.290921000000001</v>
      </c>
      <c r="AK1003" s="155">
        <v>30.810151999999999</v>
      </c>
      <c r="AL1003" s="155">
        <v>0.15278795000000001</v>
      </c>
      <c r="AM1003" s="155">
        <v>0</v>
      </c>
      <c r="AN1003" s="155">
        <v>0.25265879000000002</v>
      </c>
      <c r="AO1003" s="155">
        <v>4.5533997E-2</v>
      </c>
      <c r="AP1003" s="155">
        <v>2.9788577E-2</v>
      </c>
      <c r="AQ1003"/>
      <c r="AR1003" s="156">
        <v>3.3541961000000002E-2</v>
      </c>
      <c r="AS1003" s="156">
        <v>3.0041752000000001E-2</v>
      </c>
      <c r="AT1003" s="156">
        <v>1.4463668E-3</v>
      </c>
      <c r="AU1003" s="156">
        <v>2.0538430000000001E-3</v>
      </c>
      <c r="AV1003" s="282">
        <f t="shared" si="237"/>
        <v>1.8010642797561587E-6</v>
      </c>
      <c r="AW1003" s="282">
        <f t="shared" si="238"/>
        <v>5.3489894579835167E-9</v>
      </c>
      <c r="AX1003" s="283">
        <f t="shared" si="239"/>
        <v>0.28765308347599999</v>
      </c>
      <c r="AY1003" s="157">
        <v>1.5312536000000001E-6</v>
      </c>
      <c r="AZ1003" s="157">
        <v>4.6201618999999997E-9</v>
      </c>
      <c r="BA1003" s="157">
        <v>1.2622941E-13</v>
      </c>
      <c r="BB1003" s="157">
        <v>8.6158760000000005E-17</v>
      </c>
      <c r="BC1003" s="157">
        <v>0</v>
      </c>
      <c r="BD1003" s="157">
        <v>1.6954416E-9</v>
      </c>
      <c r="BE1003" s="157">
        <v>2.6776677999999999E-7</v>
      </c>
      <c r="BF1003" s="157">
        <v>2.6100611999999999E-10</v>
      </c>
      <c r="BG1003" s="157">
        <v>2.9471075999999998E-10</v>
      </c>
      <c r="BH1003" s="157">
        <v>1.7278249999999999E-10</v>
      </c>
      <c r="BI1003" s="157">
        <v>1.4616506999999999E-20</v>
      </c>
      <c r="BJ1003" s="157">
        <v>1.8253018E-13</v>
      </c>
      <c r="BK1003" s="157">
        <v>1.5476626999999999E-14</v>
      </c>
      <c r="BL1003" s="157">
        <v>3.9417519000000003E-15</v>
      </c>
      <c r="BM1003" s="157">
        <v>8.0899200000000003E-11</v>
      </c>
      <c r="BN1003" s="157">
        <v>2.6755886999999999E-10</v>
      </c>
      <c r="BO1003" s="157">
        <v>8.2380956000000001E-25</v>
      </c>
      <c r="BP1003" s="157">
        <v>1.2003476000000001E-5</v>
      </c>
      <c r="BQ1003" s="157">
        <v>0.28764107999999999</v>
      </c>
      <c r="BR1003" s="157">
        <v>0</v>
      </c>
      <c r="BS1003" s="157">
        <v>0</v>
      </c>
      <c r="BT1003" s="157">
        <v>0</v>
      </c>
      <c r="BU1003"/>
      <c r="BV1003" s="155">
        <v>9.9138639000000007E-5</v>
      </c>
      <c r="BW1003" s="155">
        <v>2.5111809999999999E-6</v>
      </c>
      <c r="BX1003" s="155">
        <v>4.6007738000000001E-5</v>
      </c>
      <c r="BY1003" s="155">
        <v>5.0771209999999999E-8</v>
      </c>
      <c r="BZ1003" s="155">
        <v>1.9060308999999999E-6</v>
      </c>
      <c r="CA1003" s="155">
        <v>9.4258907999999997E-7</v>
      </c>
      <c r="CB1003" s="155">
        <v>4.4870339000000001E-6</v>
      </c>
      <c r="CC1003" s="155">
        <v>1.4306473E-6</v>
      </c>
      <c r="CD1003" s="155">
        <v>9.0413294000000001E-7</v>
      </c>
      <c r="CE1003" s="155">
        <v>2.3531346000000001E-7</v>
      </c>
      <c r="CF1003" s="155">
        <v>0</v>
      </c>
      <c r="CG1003" s="155">
        <v>1.8217498000000001E-21</v>
      </c>
      <c r="CH1003" s="155">
        <v>1.4916416E-17</v>
      </c>
      <c r="CI1003" s="155">
        <v>3.6528571E-6</v>
      </c>
      <c r="CJ1003" s="155">
        <v>3.7010342999999998E-5</v>
      </c>
      <c r="CK1003" s="155">
        <v>3.4417225000000002E-13</v>
      </c>
      <c r="CL1003" s="155">
        <v>0</v>
      </c>
      <c r="CM1003"/>
      <c r="CN1003" s="284">
        <v>1.2625458E-17</v>
      </c>
      <c r="CO1003" s="284">
        <v>1.6500417999999999</v>
      </c>
      <c r="CP1003" s="285">
        <v>2.7104960000000001E-2</v>
      </c>
      <c r="CQ1003" s="284">
        <v>1.9342971E-3</v>
      </c>
      <c r="CR1003" s="284">
        <v>2.5063889999999999E-10</v>
      </c>
      <c r="CS1003" s="284">
        <v>9.7340487000000003E-9</v>
      </c>
      <c r="CT1003" s="284">
        <v>7.5385871999999996E-5</v>
      </c>
      <c r="CU1003" s="284">
        <v>7.5950445000000002E-3</v>
      </c>
      <c r="CV1003" s="284">
        <v>1.1593526E-4</v>
      </c>
      <c r="CW1003" s="284">
        <v>3.3148382000000001E-4</v>
      </c>
      <c r="CX1003"/>
      <c r="CY1003" s="173"/>
      <c r="CZ1003" s="269"/>
      <c r="DA1003"/>
      <c r="DB1003" s="247"/>
      <c r="DC1003" s="54"/>
      <c r="DD1003" s="54"/>
      <c r="DE1003" s="54"/>
      <c r="DF1003" s="54"/>
      <c r="DG1003" s="54"/>
      <c r="DH1003" s="54"/>
      <c r="DI1003" s="54"/>
      <c r="DJ1003" s="54"/>
      <c r="DK1003" s="54"/>
      <c r="DL1003" s="54"/>
    </row>
    <row r="1004" spans="1:116" ht="14.4">
      <c r="A1004" t="s">
        <v>1364</v>
      </c>
      <c r="B1004" s="188" t="s">
        <v>319</v>
      </c>
      <c r="C1004" s="151" t="str">
        <f t="shared" si="240"/>
        <v>A.130.09.113</v>
      </c>
      <c r="D1004" s="54" t="s">
        <v>96</v>
      </c>
      <c r="E1004" s="150" t="s">
        <v>352</v>
      </c>
      <c r="F1004" s="153" t="str">
        <f t="shared" si="241"/>
        <v>Sheet molding compound 50% glass fibre</v>
      </c>
      <c r="G1004" s="154">
        <f t="shared" si="242"/>
        <v>1.7947073333333334</v>
      </c>
      <c r="H1004"/>
      <c r="I1004"/>
      <c r="J1004" s="227">
        <f t="shared" si="248"/>
        <v>0.52566395496003016</v>
      </c>
      <c r="K1004"/>
      <c r="L1004" s="280">
        <f t="shared" si="249"/>
        <v>2.8383699010000003E-2</v>
      </c>
      <c r="M1004" s="280">
        <f t="shared" si="250"/>
        <v>0.22672520291399997</v>
      </c>
      <c r="N1004" s="281">
        <f t="shared" si="251"/>
        <v>1.3489530360300871E-3</v>
      </c>
      <c r="O1004" s="280">
        <v>0.2692061</v>
      </c>
      <c r="P1004" s="219">
        <v>3.7465036E-2</v>
      </c>
      <c r="Q1004" s="219">
        <v>3.4514638E-2</v>
      </c>
      <c r="R1004" s="219">
        <v>2.5917855E-2</v>
      </c>
      <c r="S1004" s="219">
        <v>3.8825455000000001E-4</v>
      </c>
      <c r="T1004" s="219">
        <v>1.8261022999999999E-3</v>
      </c>
      <c r="U1004" s="219">
        <v>2.5148716000000001E-4</v>
      </c>
      <c r="V1004" s="219">
        <v>2.5431385000000001E-4</v>
      </c>
      <c r="W1004" s="286">
        <v>8.9927099000000006E-5</v>
      </c>
      <c r="X1004" s="219">
        <v>0.15448682999999999</v>
      </c>
      <c r="Y1004" s="219">
        <v>1.2513735E-3</v>
      </c>
      <c r="Z1004" s="286">
        <v>4.3850639999999996E-6</v>
      </c>
      <c r="AA1004" s="286">
        <v>8.5030086999999995E-11</v>
      </c>
      <c r="AB1004" s="286">
        <v>7.6523520000000002E-6</v>
      </c>
      <c r="AC1004"/>
      <c r="AD1004" s="227">
        <f t="shared" si="243"/>
        <v>0.2692061</v>
      </c>
      <c r="AE1004" s="227">
        <f t="shared" si="244"/>
        <v>0.10061768685999997</v>
      </c>
      <c r="AF1004" s="227">
        <f t="shared" si="245"/>
        <v>7.2233987935030067E-2</v>
      </c>
      <c r="AG1004" s="227">
        <f t="shared" si="246"/>
        <v>0.226725202914</v>
      </c>
      <c r="AH1004" s="227">
        <f t="shared" si="247"/>
        <v>1.3489529510000002E-3</v>
      </c>
      <c r="AI1004"/>
      <c r="AJ1004">
        <v>34.392358999999999</v>
      </c>
      <c r="AK1004" s="155">
        <v>34.026766000000002</v>
      </c>
      <c r="AL1004" s="155">
        <v>0.10295491</v>
      </c>
      <c r="AM1004" s="155">
        <v>0</v>
      </c>
      <c r="AN1004" s="155">
        <v>0.21054898999999999</v>
      </c>
      <c r="AO1004" s="155">
        <v>3.1975648000000002E-2</v>
      </c>
      <c r="AP1004" s="155">
        <v>2.0113842999999999E-2</v>
      </c>
      <c r="AQ1004"/>
      <c r="AR1004" s="156">
        <v>3.7276159000000003E-2</v>
      </c>
      <c r="AS1004" s="156">
        <v>3.3459300999999997E-2</v>
      </c>
      <c r="AT1004" s="156">
        <v>1.6751495999999999E-3</v>
      </c>
      <c r="AU1004" s="156">
        <v>2.1417092E-3</v>
      </c>
      <c r="AV1004" s="282">
        <f t="shared" si="237"/>
        <v>2.005953237800799E-6</v>
      </c>
      <c r="AW1004" s="282">
        <f t="shared" si="238"/>
        <v>6.1950800063961816E-9</v>
      </c>
      <c r="AX1004" s="283">
        <f t="shared" si="239"/>
        <v>0.29995926673369999</v>
      </c>
      <c r="AY1004" s="157">
        <v>1.6654953000000001E-6</v>
      </c>
      <c r="AZ1004" s="157">
        <v>5.0252017000000001E-9</v>
      </c>
      <c r="BA1004" s="157">
        <v>1.3729568E-13</v>
      </c>
      <c r="BB1004" s="157">
        <v>7.1798966999999994E-17</v>
      </c>
      <c r="BC1004" s="157">
        <v>0</v>
      </c>
      <c r="BD1004" s="157">
        <v>3.0822235E-9</v>
      </c>
      <c r="BE1004" s="157">
        <v>3.3710130000000002E-7</v>
      </c>
      <c r="BF1004" s="157">
        <v>4.5162071999999999E-10</v>
      </c>
      <c r="BG1004" s="157">
        <v>3.7239433999999999E-10</v>
      </c>
      <c r="BH1004" s="157">
        <v>3.4556499999999998E-10</v>
      </c>
      <c r="BI1004" s="157">
        <v>1.2180423E-20</v>
      </c>
      <c r="BJ1004" s="157">
        <v>1.4534415000000001E-13</v>
      </c>
      <c r="BK1004" s="157">
        <v>1.2425684999999999E-14</v>
      </c>
      <c r="BL1004" s="157">
        <v>3.1808690000000001E-15</v>
      </c>
      <c r="BM1004" s="157">
        <v>6.5535258999999997E-11</v>
      </c>
      <c r="BN1004" s="157">
        <v>2.0887896999999999E-10</v>
      </c>
      <c r="BO1004" s="157">
        <v>6.8650797000000003E-25</v>
      </c>
      <c r="BP1004" s="157">
        <v>7.6467337000000007E-6</v>
      </c>
      <c r="BQ1004" s="157">
        <v>0.29995161999999997</v>
      </c>
      <c r="BR1004" s="157">
        <v>0</v>
      </c>
      <c r="BS1004" s="157">
        <v>0</v>
      </c>
      <c r="BT1004" s="157">
        <v>0</v>
      </c>
      <c r="BU1004"/>
      <c r="BV1004" s="155">
        <v>1.1537182999999999E-4</v>
      </c>
      <c r="BW1004" s="155">
        <v>3.5261098999999999E-6</v>
      </c>
      <c r="BX1004" s="155">
        <v>5.0041202999999999E-5</v>
      </c>
      <c r="BY1004" s="155">
        <v>3.2816775E-8</v>
      </c>
      <c r="BZ1004" s="155">
        <v>1.8465389000000001E-6</v>
      </c>
      <c r="CA1004" s="155">
        <v>1.8851761000000001E-6</v>
      </c>
      <c r="CB1004" s="155">
        <v>8.9740679000000002E-6</v>
      </c>
      <c r="CC1004" s="155">
        <v>2.8612916000000001E-6</v>
      </c>
      <c r="CD1004" s="155">
        <v>7.3448284000000003E-7</v>
      </c>
      <c r="CE1004" s="155">
        <v>1.8400891000000001E-7</v>
      </c>
      <c r="CF1004" s="155">
        <v>0</v>
      </c>
      <c r="CG1004" s="155">
        <v>1.5181248E-21</v>
      </c>
      <c r="CH1004" s="155">
        <v>1.2430346999999999E-17</v>
      </c>
      <c r="CI1004" s="155">
        <v>5.0117275E-6</v>
      </c>
      <c r="CJ1004" s="155">
        <v>4.0274409E-5</v>
      </c>
      <c r="CK1004" s="155">
        <v>2.8641481000000002E-13</v>
      </c>
      <c r="CL1004" s="155">
        <v>0</v>
      </c>
      <c r="CM1004"/>
      <c r="CN1004" s="284">
        <v>1.0521215E-17</v>
      </c>
      <c r="CO1004" s="284">
        <v>1.7947016</v>
      </c>
      <c r="CP1004" s="285">
        <v>5.4032027000000003E-2</v>
      </c>
      <c r="CQ1004" s="284">
        <v>2.8448798000000001E-3</v>
      </c>
      <c r="CR1004" s="284">
        <v>2.0563458E-10</v>
      </c>
      <c r="CS1004" s="284">
        <v>7.7349592999999997E-9</v>
      </c>
      <c r="CT1004" s="284">
        <v>6.8941496E-5</v>
      </c>
      <c r="CU1004" s="284">
        <v>5.9333659000000002E-3</v>
      </c>
      <c r="CV1004" s="284">
        <v>2.3187051000000001E-4</v>
      </c>
      <c r="CW1004" s="284">
        <v>6.6296691999999998E-4</v>
      </c>
      <c r="CX1004"/>
      <c r="CY1004" s="173"/>
      <c r="CZ1004" s="269"/>
      <c r="DA1004"/>
      <c r="DB1004" s="247"/>
      <c r="DC1004" s="54"/>
      <c r="DD1004" s="54"/>
      <c r="DE1004" s="54"/>
      <c r="DF1004" s="54"/>
      <c r="DG1004" s="54"/>
      <c r="DH1004" s="54"/>
      <c r="DI1004" s="54"/>
      <c r="DJ1004" s="54"/>
      <c r="DK1004" s="54"/>
      <c r="DL1004" s="54"/>
    </row>
    <row r="1005" spans="1:116" ht="14.4">
      <c r="A1005" t="s">
        <v>911</v>
      </c>
      <c r="B1005" s="188" t="s">
        <v>319</v>
      </c>
      <c r="C1005" s="151" t="str">
        <f t="shared" si="240"/>
        <v>A.130.09.114</v>
      </c>
      <c r="D1005" s="54" t="s">
        <v>96</v>
      </c>
      <c r="E1005" s="150" t="s">
        <v>352</v>
      </c>
      <c r="F1005" s="153" t="str">
        <f t="shared" si="241"/>
        <v>UF (urea-formaldehyde resin)</v>
      </c>
      <c r="G1005" s="154">
        <f t="shared" si="242"/>
        <v>1.604036</v>
      </c>
      <c r="H1005"/>
      <c r="I1005"/>
      <c r="J1005" s="227">
        <f t="shared" si="248"/>
        <v>0.90670526480489988</v>
      </c>
      <c r="K1005"/>
      <c r="L1005" s="280">
        <f t="shared" si="249"/>
        <v>4.8994990758000005E-2</v>
      </c>
      <c r="M1005" s="280">
        <f t="shared" si="250"/>
        <v>0.61710487404689995</v>
      </c>
      <c r="N1005" s="281">
        <f t="shared" si="251"/>
        <v>0</v>
      </c>
      <c r="O1005" s="280">
        <v>0.2406054</v>
      </c>
      <c r="P1005" s="219">
        <v>0.14430960000000001</v>
      </c>
      <c r="Q1005" s="219">
        <v>6.2506332999999997E-2</v>
      </c>
      <c r="R1005" s="219">
        <v>4.8826910000000001E-2</v>
      </c>
      <c r="S1005" s="219">
        <v>0</v>
      </c>
      <c r="T1005" s="219">
        <v>1.3739353999999999E-4</v>
      </c>
      <c r="U1005" s="286">
        <v>3.0687218000000002E-5</v>
      </c>
      <c r="V1005" s="286">
        <v>8.9410468999999999E-6</v>
      </c>
      <c r="W1005" s="219">
        <v>0</v>
      </c>
      <c r="X1005" s="219">
        <v>0.41027999999999998</v>
      </c>
      <c r="Y1005" s="219">
        <v>0</v>
      </c>
      <c r="Z1005" s="219">
        <v>0</v>
      </c>
      <c r="AA1005" s="219">
        <v>0</v>
      </c>
      <c r="AB1005" s="219">
        <v>0</v>
      </c>
      <c r="AC1005"/>
      <c r="AD1005" s="227">
        <f t="shared" si="243"/>
        <v>0.2406054</v>
      </c>
      <c r="AE1005" s="227">
        <f t="shared" si="244"/>
        <v>0.25581986480489999</v>
      </c>
      <c r="AF1005" s="227">
        <f t="shared" si="245"/>
        <v>0.2068248740469</v>
      </c>
      <c r="AG1005" s="227">
        <f t="shared" si="246"/>
        <v>0.61710487404689995</v>
      </c>
      <c r="AH1005" s="227">
        <f t="shared" si="247"/>
        <v>0</v>
      </c>
      <c r="AI1005" t="s">
        <v>3720</v>
      </c>
      <c r="AJ1005">
        <v>24.090800000000002</v>
      </c>
      <c r="AK1005" s="155">
        <v>24.090800000000002</v>
      </c>
      <c r="AL1005" s="155">
        <v>0</v>
      </c>
      <c r="AM1005" s="155">
        <v>0</v>
      </c>
      <c r="AN1005" s="155">
        <v>0</v>
      </c>
      <c r="AO1005" s="155">
        <v>0</v>
      </c>
      <c r="AP1005" s="155">
        <v>0</v>
      </c>
      <c r="AQ1005"/>
      <c r="AR1005" s="156">
        <v>8.1158138000000005E-2</v>
      </c>
      <c r="AS1005" s="156">
        <v>7.6969287999999997E-2</v>
      </c>
      <c r="AT1005" s="156">
        <v>2.4725219E-3</v>
      </c>
      <c r="AU1005" s="156">
        <v>1.7163275000000001E-3</v>
      </c>
      <c r="AV1005" s="282">
        <f t="shared" si="237"/>
        <v>4.6144657256999996E-6</v>
      </c>
      <c r="AW1005" s="282">
        <f t="shared" si="238"/>
        <v>9.1439418548102996E-9</v>
      </c>
      <c r="AX1005" s="283">
        <f t="shared" si="239"/>
        <v>0.24038200000000001</v>
      </c>
      <c r="AY1005" s="157">
        <v>1.504748E-6</v>
      </c>
      <c r="AZ1005" s="157">
        <v>4.5408199999999996E-9</v>
      </c>
      <c r="BA1005" s="157">
        <v>1.2403500000000001E-13</v>
      </c>
      <c r="BB1005" s="157">
        <v>0</v>
      </c>
      <c r="BC1005" s="157">
        <v>0</v>
      </c>
      <c r="BD1005" s="157">
        <v>3.8391542E-9</v>
      </c>
      <c r="BE1005" s="157">
        <v>3.1037200000000002E-6</v>
      </c>
      <c r="BF1005" s="157">
        <v>6.0853598999999997E-10</v>
      </c>
      <c r="BG1005" s="157">
        <v>3.9944600000000003E-9</v>
      </c>
      <c r="BH1005" s="157">
        <v>0</v>
      </c>
      <c r="BI1005" s="157">
        <v>0</v>
      </c>
      <c r="BJ1005" s="157">
        <v>1.52867E-15</v>
      </c>
      <c r="BK1005" s="157">
        <v>2.6333409999999998E-16</v>
      </c>
      <c r="BL1005" s="157">
        <v>3.7806199999999998E-17</v>
      </c>
      <c r="BM1005" s="157">
        <v>2.1470000000000001E-9</v>
      </c>
      <c r="BN1005" s="157">
        <v>1.15715E-11</v>
      </c>
      <c r="BO1005" s="157">
        <v>0</v>
      </c>
      <c r="BP1005" s="157">
        <v>0</v>
      </c>
      <c r="BQ1005" s="157">
        <v>0.24038200000000001</v>
      </c>
      <c r="BR1005" s="157">
        <v>0</v>
      </c>
      <c r="BS1005" s="157">
        <v>0</v>
      </c>
      <c r="BT1005" s="157">
        <v>0</v>
      </c>
      <c r="BU1005"/>
      <c r="BV1005" s="155">
        <v>1.4747187E-4</v>
      </c>
      <c r="BW1005" s="155">
        <v>2.9380009000000001E-5</v>
      </c>
      <c r="BX1005" s="155">
        <v>4.4724780000000001E-5</v>
      </c>
      <c r="BY1005" s="155">
        <v>8.8727991999999996E-8</v>
      </c>
      <c r="BZ1005" s="155">
        <v>2.3338835E-5</v>
      </c>
      <c r="CA1005" s="155">
        <v>2.2314967E-6</v>
      </c>
      <c r="CB1005" s="155">
        <v>0</v>
      </c>
      <c r="CC1005" s="155">
        <v>7.6768696000000008E-6</v>
      </c>
      <c r="CD1005" s="155">
        <v>1.8437245E-7</v>
      </c>
      <c r="CE1005" s="155">
        <v>6.3233466999999995E-8</v>
      </c>
      <c r="CF1005" s="155">
        <v>0</v>
      </c>
      <c r="CG1005" s="155">
        <v>0</v>
      </c>
      <c r="CH1005" s="155">
        <v>0</v>
      </c>
      <c r="CI1005" s="155">
        <v>1.0699751E-5</v>
      </c>
      <c r="CJ1005" s="155">
        <v>2.908379E-5</v>
      </c>
      <c r="CK1005" s="155">
        <v>0</v>
      </c>
      <c r="CL1005" s="155">
        <v>0</v>
      </c>
      <c r="CM1005"/>
      <c r="CN1005" s="284">
        <v>0</v>
      </c>
      <c r="CO1005" s="284">
        <v>1.5905218000000001</v>
      </c>
      <c r="CP1005" s="285">
        <v>8.4865018E-2</v>
      </c>
      <c r="CQ1005" s="284">
        <v>1.9863200000000001E-2</v>
      </c>
      <c r="CR1005" s="284">
        <v>1.5142000000000001E-10</v>
      </c>
      <c r="CS1005" s="284">
        <v>3.6968999999999997E-12</v>
      </c>
      <c r="CT1005" s="284">
        <v>1.3461071E-4</v>
      </c>
      <c r="CU1005" s="284">
        <v>3.4159199999999999E-4</v>
      </c>
      <c r="CV1005" s="284">
        <v>0</v>
      </c>
      <c r="CW1005" s="284">
        <v>1.6781239E-3</v>
      </c>
      <c r="CX1005"/>
      <c r="CY1005" s="173"/>
      <c r="CZ1005" s="271" t="s">
        <v>2569</v>
      </c>
      <c r="DA1005"/>
      <c r="DB1005" s="247"/>
      <c r="DC1005" s="54"/>
      <c r="DD1005" s="54"/>
      <c r="DE1005" s="54"/>
      <c r="DF1005" s="54"/>
      <c r="DG1005" s="54"/>
      <c r="DH1005" s="54"/>
      <c r="DI1005" s="54"/>
      <c r="DJ1005" s="54"/>
      <c r="DK1005" s="54"/>
      <c r="DL1005" s="54"/>
    </row>
    <row r="1006" spans="1:116" ht="14.4">
      <c r="B1006" s="188"/>
      <c r="C1006" s="151"/>
      <c r="D1006" s="51" t="s">
        <v>1773</v>
      </c>
      <c r="E1006" s="150"/>
      <c r="F1006"/>
      <c r="G1006"/>
      <c r="H1006"/>
      <c r="I1006"/>
      <c r="J1006"/>
      <c r="K1006"/>
      <c r="L1006"/>
      <c r="M1006"/>
      <c r="N1006" s="174"/>
      <c r="O1006"/>
      <c r="P1006"/>
      <c r="Q1006"/>
      <c r="R1006"/>
      <c r="S1006"/>
      <c r="T1006"/>
      <c r="U1006" s="53"/>
      <c r="V1006" s="53"/>
      <c r="W1006"/>
      <c r="X1006"/>
      <c r="Y1006"/>
      <c r="Z1006"/>
      <c r="AA1006"/>
      <c r="AB1006"/>
      <c r="AC1006"/>
      <c r="AD1006"/>
      <c r="AE1006"/>
      <c r="AF1006"/>
      <c r="AG1006"/>
      <c r="AH1006"/>
      <c r="AI1006"/>
      <c r="AJ1006"/>
      <c r="AK1006"/>
      <c r="AL1006"/>
      <c r="AM1006"/>
      <c r="AN1006"/>
      <c r="AO1006"/>
      <c r="AP1006"/>
      <c r="AQ1006"/>
      <c r="AR1006"/>
      <c r="AS1006"/>
      <c r="AT1006"/>
      <c r="AU1006"/>
      <c r="AX1006" s="19"/>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s="117"/>
      <c r="CQ1006"/>
      <c r="CR1006"/>
      <c r="CS1006"/>
      <c r="CT1006"/>
      <c r="CU1006"/>
      <c r="CV1006"/>
      <c r="CW1006"/>
      <c r="CX1006"/>
      <c r="CY1006" s="175"/>
      <c r="CZ1006" s="269"/>
      <c r="DA1006"/>
      <c r="DB1006" s="247"/>
      <c r="DC1006" s="54"/>
      <c r="DD1006" s="54"/>
      <c r="DE1006" s="54"/>
      <c r="DF1006" s="54"/>
      <c r="DG1006" s="54"/>
      <c r="DH1006" s="54"/>
      <c r="DI1006" s="54"/>
      <c r="DJ1006" s="54"/>
      <c r="DK1006" s="54"/>
      <c r="DL1006" s="54"/>
    </row>
    <row r="1007" spans="1:116" ht="14.4">
      <c r="A1007" t="s">
        <v>912</v>
      </c>
      <c r="B1007" s="188" t="s">
        <v>319</v>
      </c>
      <c r="C1007" s="151" t="str">
        <f t="shared" si="240"/>
        <v>A.130.11.101</v>
      </c>
      <c r="D1007" s="54" t="s">
        <v>2570</v>
      </c>
      <c r="E1007" s="150" t="s">
        <v>352</v>
      </c>
      <c r="F1007" s="153" t="str">
        <f t="shared" si="241"/>
        <v>Bisphenol A</v>
      </c>
      <c r="G1007" s="154">
        <f t="shared" si="242"/>
        <v>2.2636858000000002</v>
      </c>
      <c r="H1007"/>
      <c r="I1007"/>
      <c r="J1007" s="227">
        <f t="shared" si="248"/>
        <v>1.098346518322324</v>
      </c>
      <c r="K1007"/>
      <c r="L1007" s="280">
        <f t="shared" si="249"/>
        <v>6.6280858764900001E-3</v>
      </c>
      <c r="M1007" s="280">
        <f t="shared" si="250"/>
        <v>0.7518980502867999</v>
      </c>
      <c r="N1007" s="281">
        <f t="shared" si="251"/>
        <v>2.6751215903419019E-4</v>
      </c>
      <c r="O1007" s="280">
        <v>0.33955287000000001</v>
      </c>
      <c r="P1007" s="286">
        <v>3.1297170999999999E-2</v>
      </c>
      <c r="Q1007" s="286">
        <v>2.1553253000000001E-3</v>
      </c>
      <c r="R1007" s="286">
        <v>5.7369251E-3</v>
      </c>
      <c r="S1007" s="219">
        <v>8.8250248999999995E-4</v>
      </c>
      <c r="T1007" s="286">
        <v>2.9589539E-7</v>
      </c>
      <c r="U1007" s="286">
        <v>8.3623911000000001E-6</v>
      </c>
      <c r="V1007" s="286">
        <v>7.5036024999999998E-6</v>
      </c>
      <c r="W1007" s="286">
        <v>4.7852729000000001E-6</v>
      </c>
      <c r="X1007" s="219">
        <v>0.71843654999999995</v>
      </c>
      <c r="Y1007" s="219">
        <v>2.6256555E-4</v>
      </c>
      <c r="Z1007" s="286">
        <v>1.5003843000000001E-6</v>
      </c>
      <c r="AA1007" s="286">
        <v>1.6133516999999999E-7</v>
      </c>
      <c r="AB1007" s="286">
        <v>9.6419018999999998E-13</v>
      </c>
      <c r="AC1007"/>
      <c r="AD1007" s="227">
        <f t="shared" si="243"/>
        <v>0.33955287000000001</v>
      </c>
      <c r="AE1007" s="227">
        <f t="shared" si="244"/>
        <v>4.0088085778989993E-2</v>
      </c>
      <c r="AF1007" s="227">
        <f t="shared" si="245"/>
        <v>3.3460161237669997E-2</v>
      </c>
      <c r="AG1007" s="227">
        <f t="shared" si="246"/>
        <v>0.75189805028680001</v>
      </c>
      <c r="AH1007" s="227">
        <f t="shared" si="247"/>
        <v>2.6735082386419021E-4</v>
      </c>
      <c r="AI1007"/>
      <c r="AJ1007">
        <v>82.651458000000005</v>
      </c>
      <c r="AK1007" s="155">
        <v>82.647144999999995</v>
      </c>
      <c r="AL1007" s="155">
        <v>3.9698342000000001E-4</v>
      </c>
      <c r="AM1007" s="155">
        <v>0</v>
      </c>
      <c r="AN1007" s="155">
        <v>2.4914937999999998E-3</v>
      </c>
      <c r="AO1007" s="155">
        <v>1.3263687000000001E-3</v>
      </c>
      <c r="AP1007" s="155">
        <v>9.8390307000000005E-5</v>
      </c>
      <c r="AQ1007"/>
      <c r="AR1007" s="156">
        <v>5.2334699999999998E-2</v>
      </c>
      <c r="AS1007" s="156">
        <v>4.4529262999999999E-2</v>
      </c>
      <c r="AT1007" s="156">
        <v>1.9044584000000001E-3</v>
      </c>
      <c r="AU1007" s="156">
        <v>5.9009787000000001E-3</v>
      </c>
      <c r="AV1007" s="282">
        <f t="shared" si="237"/>
        <v>2.6696201040519201E-6</v>
      </c>
      <c r="AW1007" s="282">
        <f t="shared" si="238"/>
        <v>7.043115433111083E-9</v>
      </c>
      <c r="AX1007" s="283">
        <f t="shared" si="239"/>
        <v>0.82646759728331998</v>
      </c>
      <c r="AY1007" s="157">
        <v>2.1007013000000001E-6</v>
      </c>
      <c r="AZ1007" s="157">
        <v>6.3383226999999997E-9</v>
      </c>
      <c r="BA1007" s="157">
        <v>1.7317203000000001E-13</v>
      </c>
      <c r="BB1007" s="157">
        <v>1.3623057999999999E-13</v>
      </c>
      <c r="BC1007" s="157">
        <v>0</v>
      </c>
      <c r="BD1007" s="157">
        <v>1.8632016999999999E-10</v>
      </c>
      <c r="BE1007" s="157">
        <v>5.6872907999999998E-7</v>
      </c>
      <c r="BF1007" s="157">
        <v>4.2198418999999999E-11</v>
      </c>
      <c r="BG1007" s="157">
        <v>6.6241453000000001E-10</v>
      </c>
      <c r="BH1007" s="157">
        <v>1.7984731E-15</v>
      </c>
      <c r="BI1007" s="157">
        <v>2.3111003E-17</v>
      </c>
      <c r="BJ1007" s="157">
        <v>4.7231006999999996E-15</v>
      </c>
      <c r="BK1007" s="157">
        <v>5.0612921999999998E-17</v>
      </c>
      <c r="BL1007" s="157">
        <v>1.6782055999999999E-17</v>
      </c>
      <c r="BM1007" s="157">
        <v>1.6069703999999999E-13</v>
      </c>
      <c r="BN1007" s="157">
        <v>3.1069542999999999E-12</v>
      </c>
      <c r="BO1007" s="157">
        <v>1.3025728E-21</v>
      </c>
      <c r="BP1007" s="157">
        <v>3.9728331999999999E-7</v>
      </c>
      <c r="BQ1007" s="157">
        <v>0.82646719999999996</v>
      </c>
      <c r="BR1007" s="157">
        <v>0</v>
      </c>
      <c r="BS1007" s="157">
        <v>0</v>
      </c>
      <c r="BT1007" s="157">
        <v>0</v>
      </c>
      <c r="BU1007"/>
      <c r="BV1007" s="155">
        <v>1.7392770000000001E-4</v>
      </c>
      <c r="BW1007" s="155">
        <v>4.5683007000000004E-6</v>
      </c>
      <c r="BX1007" s="155">
        <v>6.3117566999999997E-5</v>
      </c>
      <c r="BY1007" s="155">
        <v>8.8969067999999998E-10</v>
      </c>
      <c r="BZ1007" s="155">
        <v>4.5059797000000002E-6</v>
      </c>
      <c r="CA1007" s="155">
        <v>2.8036476E-9</v>
      </c>
      <c r="CB1007" s="155">
        <v>4.4749709000000001E-11</v>
      </c>
      <c r="CC1007" s="155">
        <v>4.2225043E-9</v>
      </c>
      <c r="CD1007" s="155">
        <v>8.0510004999999996E-10</v>
      </c>
      <c r="CE1007" s="155">
        <v>5.8180572999999996E-9</v>
      </c>
      <c r="CF1007" s="155">
        <v>0</v>
      </c>
      <c r="CG1007" s="155">
        <v>2.8804736000000001E-18</v>
      </c>
      <c r="CH1007" s="155">
        <v>2.3585204999999999E-14</v>
      </c>
      <c r="CI1007" s="155">
        <v>1.3929341000000001E-6</v>
      </c>
      <c r="CJ1007" s="155">
        <v>1.0032781000000001E-4</v>
      </c>
      <c r="CK1007" s="155">
        <v>5.3071785000000004E-10</v>
      </c>
      <c r="CL1007" s="155">
        <v>0</v>
      </c>
      <c r="CM1007" s="21"/>
      <c r="CN1007" s="284">
        <v>1.9962840000000001E-14</v>
      </c>
      <c r="CO1007" s="284">
        <v>2.2636862</v>
      </c>
      <c r="CP1007" s="285">
        <v>5.0634455000000004E-3</v>
      </c>
      <c r="CQ1007" s="284">
        <v>3.1262029000000001E-3</v>
      </c>
      <c r="CR1007" s="284">
        <v>2.1388389E-12</v>
      </c>
      <c r="CS1007" s="284">
        <v>2.5269013999999999E-10</v>
      </c>
      <c r="CT1007" s="284">
        <v>1.9093347E-4</v>
      </c>
      <c r="CU1007" s="284">
        <v>4.3478895000000001E-5</v>
      </c>
      <c r="CV1007" s="284">
        <v>1.2035689999999999E-9</v>
      </c>
      <c r="CW1007" s="284">
        <v>9.8625823999999991E-7</v>
      </c>
      <c r="CX1007"/>
      <c r="CY1007" s="173"/>
      <c r="CZ1007" s="271" t="s">
        <v>2571</v>
      </c>
      <c r="DA1007"/>
      <c r="DB1007" s="247"/>
      <c r="DC1007" s="54"/>
      <c r="DD1007" s="54"/>
      <c r="DE1007" s="54"/>
      <c r="DF1007" s="54"/>
      <c r="DG1007" s="54"/>
      <c r="DH1007" s="54"/>
      <c r="DI1007" s="54"/>
      <c r="DJ1007" s="54"/>
      <c r="DK1007" s="54"/>
      <c r="DL1007" s="54"/>
    </row>
    <row r="1008" spans="1:116" ht="14.4">
      <c r="A1008" t="s">
        <v>913</v>
      </c>
      <c r="B1008" s="188" t="s">
        <v>319</v>
      </c>
      <c r="C1008" s="151" t="str">
        <f t="shared" si="240"/>
        <v>A.130.11.102</v>
      </c>
      <c r="D1008" s="54" t="s">
        <v>2570</v>
      </c>
      <c r="E1008" s="150" t="s">
        <v>352</v>
      </c>
      <c r="F1008" s="153" t="str">
        <f t="shared" si="241"/>
        <v>DEHP (diisooctyl phthalate)</v>
      </c>
      <c r="G1008" s="154">
        <f t="shared" si="242"/>
        <v>2.2000000000000002</v>
      </c>
      <c r="H1008"/>
      <c r="I1008"/>
      <c r="J1008" s="227">
        <f t="shared" si="248"/>
        <v>1.075086330608624</v>
      </c>
      <c r="K1008"/>
      <c r="L1008" s="280">
        <f t="shared" si="249"/>
        <v>1.3500360350820001E-2</v>
      </c>
      <c r="M1008" s="280">
        <f t="shared" si="250"/>
        <v>0.73158597025780392</v>
      </c>
      <c r="N1008" s="281">
        <f t="shared" si="251"/>
        <v>0</v>
      </c>
      <c r="O1008" s="280">
        <v>0.33</v>
      </c>
      <c r="P1008" s="286">
        <v>5.0107499999999999E-2</v>
      </c>
      <c r="Q1008" s="286">
        <v>2.0984667E-3</v>
      </c>
      <c r="R1008" s="286">
        <v>1.344564E-2</v>
      </c>
      <c r="S1008" s="286">
        <v>5.4536000000000001E-5</v>
      </c>
      <c r="T1008" s="219">
        <v>0</v>
      </c>
      <c r="U1008" s="286">
        <v>1.8435081999999999E-7</v>
      </c>
      <c r="V1008" s="286">
        <v>3.5578038999999999E-9</v>
      </c>
      <c r="W1008" s="219">
        <v>0</v>
      </c>
      <c r="X1008" s="219">
        <v>0.67937999999999998</v>
      </c>
      <c r="Y1008" s="219">
        <v>0</v>
      </c>
      <c r="Z1008" s="219">
        <v>0</v>
      </c>
      <c r="AA1008" s="219">
        <v>0</v>
      </c>
      <c r="AB1008" s="219">
        <v>0</v>
      </c>
      <c r="AC1008"/>
      <c r="AD1008" s="227">
        <f t="shared" si="243"/>
        <v>0.33</v>
      </c>
      <c r="AE1008" s="227">
        <f t="shared" si="244"/>
        <v>6.5706330608623895E-2</v>
      </c>
      <c r="AF1008" s="227">
        <f t="shared" si="245"/>
        <v>5.2205970257803901E-2</v>
      </c>
      <c r="AG1008" s="227">
        <f t="shared" si="246"/>
        <v>0.73158597025780392</v>
      </c>
      <c r="AH1008" s="227">
        <f t="shared" si="247"/>
        <v>0</v>
      </c>
      <c r="AI1008"/>
      <c r="AJ1008">
        <v>87.512200000000007</v>
      </c>
      <c r="AK1008" s="155">
        <v>86.58</v>
      </c>
      <c r="AL1008" s="155">
        <v>0</v>
      </c>
      <c r="AM1008" s="155">
        <v>0</v>
      </c>
      <c r="AN1008" s="155">
        <v>0.93220000000000003</v>
      </c>
      <c r="AO1008" s="155">
        <v>0</v>
      </c>
      <c r="AP1008" s="155">
        <v>0</v>
      </c>
      <c r="AQ1008"/>
      <c r="AR1008" s="156">
        <v>5.6086163000000001E-2</v>
      </c>
      <c r="AS1008" s="156">
        <v>4.9239843999999998E-2</v>
      </c>
      <c r="AT1008" s="156">
        <v>1.9788381000000002E-3</v>
      </c>
      <c r="AU1008" s="156">
        <v>4.8674807999999998E-3</v>
      </c>
      <c r="AV1008" s="282">
        <f t="shared" si="237"/>
        <v>2.952029E-6</v>
      </c>
      <c r="AW1008" s="282">
        <f t="shared" si="238"/>
        <v>7.3181883000000002E-9</v>
      </c>
      <c r="AX1008" s="283">
        <f t="shared" si="239"/>
        <v>0.68171999999999999</v>
      </c>
      <c r="AY1008" s="157">
        <v>2.0416000000000001E-6</v>
      </c>
      <c r="AZ1008" s="157">
        <v>6.1600000000000002E-9</v>
      </c>
      <c r="BA1008" s="157">
        <v>1.683E-13</v>
      </c>
      <c r="BB1008" s="157">
        <v>0</v>
      </c>
      <c r="BC1008" s="157">
        <v>0</v>
      </c>
      <c r="BD1008" s="157">
        <v>4.2900000000000002E-10</v>
      </c>
      <c r="BE1008" s="157">
        <v>9.0999999999999997E-7</v>
      </c>
      <c r="BF1008" s="157">
        <v>9.8020000000000001E-11</v>
      </c>
      <c r="BG1008" s="157">
        <v>1.0600000000000001E-9</v>
      </c>
      <c r="BH1008" s="157">
        <v>0</v>
      </c>
      <c r="BI1008" s="157">
        <v>0</v>
      </c>
      <c r="BJ1008" s="157">
        <v>0</v>
      </c>
      <c r="BK1008" s="157">
        <v>0</v>
      </c>
      <c r="BL1008" s="157">
        <v>0</v>
      </c>
      <c r="BM1008" s="157">
        <v>0</v>
      </c>
      <c r="BN1008" s="157">
        <v>0</v>
      </c>
      <c r="BO1008" s="157">
        <v>0</v>
      </c>
      <c r="BP1008" s="157">
        <v>0</v>
      </c>
      <c r="BQ1008" s="157">
        <v>0.68171999999999999</v>
      </c>
      <c r="BR1008" s="157">
        <v>0</v>
      </c>
      <c r="BS1008" s="157">
        <v>0</v>
      </c>
      <c r="BT1008" s="157">
        <v>0</v>
      </c>
      <c r="BU1008"/>
      <c r="BV1008" s="155">
        <v>1.7754779E-4</v>
      </c>
      <c r="BW1008" s="155">
        <v>7.3079602999999997E-6</v>
      </c>
      <c r="BX1008" s="155">
        <v>6.1341837999999993E-5</v>
      </c>
      <c r="BY1008" s="155">
        <v>4.1674970999999998E-13</v>
      </c>
      <c r="BZ1008" s="155">
        <v>6.0198182000000003E-6</v>
      </c>
      <c r="CA1008" s="155">
        <v>0</v>
      </c>
      <c r="CB1008" s="155">
        <v>0</v>
      </c>
      <c r="CC1008" s="155">
        <v>0</v>
      </c>
      <c r="CD1008" s="155">
        <v>0</v>
      </c>
      <c r="CE1008" s="155">
        <v>1.2198600999999999E-10</v>
      </c>
      <c r="CF1008" s="155">
        <v>0</v>
      </c>
      <c r="CG1008" s="155">
        <v>0</v>
      </c>
      <c r="CH1008" s="155">
        <v>0</v>
      </c>
      <c r="CI1008" s="155">
        <v>3.0445898999999998E-6</v>
      </c>
      <c r="CJ1008" s="155">
        <v>9.9833458000000004E-5</v>
      </c>
      <c r="CK1008" s="155">
        <v>0</v>
      </c>
      <c r="CL1008" s="155">
        <v>0</v>
      </c>
      <c r="CM1008"/>
      <c r="CN1008" s="284">
        <v>0</v>
      </c>
      <c r="CO1008" s="284">
        <v>2.2000000000000002</v>
      </c>
      <c r="CP1008" s="285">
        <v>1.1693538999999999E-2</v>
      </c>
      <c r="CQ1008" s="284">
        <v>5.0000000000000001E-3</v>
      </c>
      <c r="CR1008" s="284">
        <v>0</v>
      </c>
      <c r="CS1008" s="284">
        <v>0</v>
      </c>
      <c r="CT1008" s="284">
        <v>3.0555550000000001E-4</v>
      </c>
      <c r="CU1008" s="284">
        <v>0</v>
      </c>
      <c r="CV1008" s="284">
        <v>0</v>
      </c>
      <c r="CW1008" s="284">
        <v>0</v>
      </c>
      <c r="CX1008"/>
      <c r="CY1008" s="173"/>
      <c r="CZ1008" s="271" t="s">
        <v>2572</v>
      </c>
      <c r="DA1008"/>
      <c r="DB1008" s="247"/>
      <c r="DC1008" s="54"/>
      <c r="DD1008" s="54"/>
      <c r="DE1008" s="54"/>
      <c r="DF1008" s="54"/>
      <c r="DG1008" s="54"/>
      <c r="DH1008" s="54"/>
      <c r="DI1008" s="54"/>
      <c r="DJ1008" s="54"/>
      <c r="DK1008" s="54"/>
      <c r="DL1008" s="54"/>
    </row>
    <row r="1009" spans="1:116" ht="14.4">
      <c r="A1009" t="s">
        <v>914</v>
      </c>
      <c r="B1009" s="188" t="s">
        <v>319</v>
      </c>
      <c r="C1009" s="151" t="str">
        <f t="shared" si="240"/>
        <v>A.130.11.103</v>
      </c>
      <c r="D1009" s="54" t="s">
        <v>2570</v>
      </c>
      <c r="E1009" s="150" t="s">
        <v>352</v>
      </c>
      <c r="F1009" s="153" t="str">
        <f t="shared" si="241"/>
        <v>DINP (diisononyl phthalate)</v>
      </c>
      <c r="G1009" s="154">
        <f t="shared" si="242"/>
        <v>2.2000000000000002</v>
      </c>
      <c r="H1009"/>
      <c r="I1009"/>
      <c r="J1009" s="227">
        <f t="shared" si="248"/>
        <v>1.075086330608624</v>
      </c>
      <c r="K1009"/>
      <c r="L1009" s="280">
        <f t="shared" si="249"/>
        <v>1.3500360350820001E-2</v>
      </c>
      <c r="M1009" s="280">
        <f t="shared" si="250"/>
        <v>0.73158597025780392</v>
      </c>
      <c r="N1009" s="281">
        <f t="shared" si="251"/>
        <v>0</v>
      </c>
      <c r="O1009" s="280">
        <v>0.33</v>
      </c>
      <c r="P1009" s="219">
        <v>5.0107499999999999E-2</v>
      </c>
      <c r="Q1009" s="219">
        <v>2.0984667E-3</v>
      </c>
      <c r="R1009" s="219">
        <v>1.344564E-2</v>
      </c>
      <c r="S1009" s="286">
        <v>5.4536000000000001E-5</v>
      </c>
      <c r="T1009" s="219">
        <v>0</v>
      </c>
      <c r="U1009" s="286">
        <v>1.8435081999999999E-7</v>
      </c>
      <c r="V1009" s="286">
        <v>3.5578038999999999E-9</v>
      </c>
      <c r="W1009" s="219">
        <v>0</v>
      </c>
      <c r="X1009" s="219">
        <v>0.67937999999999998</v>
      </c>
      <c r="Y1009" s="219">
        <v>0</v>
      </c>
      <c r="Z1009" s="219">
        <v>0</v>
      </c>
      <c r="AA1009" s="219">
        <v>0</v>
      </c>
      <c r="AB1009" s="219">
        <v>0</v>
      </c>
      <c r="AC1009"/>
      <c r="AD1009" s="227">
        <f t="shared" si="243"/>
        <v>0.33</v>
      </c>
      <c r="AE1009" s="227">
        <f t="shared" si="244"/>
        <v>6.5706330608623895E-2</v>
      </c>
      <c r="AF1009" s="227">
        <f t="shared" si="245"/>
        <v>5.2205970257803901E-2</v>
      </c>
      <c r="AG1009" s="227">
        <f t="shared" si="246"/>
        <v>0.73158597025780392</v>
      </c>
      <c r="AH1009" s="227">
        <f t="shared" si="247"/>
        <v>0</v>
      </c>
      <c r="AI1009"/>
      <c r="AJ1009">
        <v>87.512200000000007</v>
      </c>
      <c r="AK1009" s="155">
        <v>86.58</v>
      </c>
      <c r="AL1009" s="155">
        <v>0</v>
      </c>
      <c r="AM1009" s="155">
        <v>0</v>
      </c>
      <c r="AN1009" s="155">
        <v>0.93220000000000003</v>
      </c>
      <c r="AO1009" s="155">
        <v>0</v>
      </c>
      <c r="AP1009" s="155">
        <v>0</v>
      </c>
      <c r="AQ1009"/>
      <c r="AR1009" s="156">
        <v>5.6086163000000001E-2</v>
      </c>
      <c r="AS1009" s="156">
        <v>4.9239843999999998E-2</v>
      </c>
      <c r="AT1009" s="156">
        <v>1.9788381000000002E-3</v>
      </c>
      <c r="AU1009" s="156">
        <v>4.8674807999999998E-3</v>
      </c>
      <c r="AV1009" s="282">
        <f t="shared" si="237"/>
        <v>2.952029E-6</v>
      </c>
      <c r="AW1009" s="282">
        <f t="shared" si="238"/>
        <v>7.3181883000000002E-9</v>
      </c>
      <c r="AX1009" s="283">
        <f t="shared" si="239"/>
        <v>0.68171999999999999</v>
      </c>
      <c r="AY1009" s="157">
        <v>2.0416000000000001E-6</v>
      </c>
      <c r="AZ1009" s="157">
        <v>6.1600000000000002E-9</v>
      </c>
      <c r="BA1009" s="157">
        <v>1.683E-13</v>
      </c>
      <c r="BB1009" s="157">
        <v>0</v>
      </c>
      <c r="BC1009" s="157">
        <v>0</v>
      </c>
      <c r="BD1009" s="157">
        <v>4.2900000000000002E-10</v>
      </c>
      <c r="BE1009" s="157">
        <v>9.0999999999999997E-7</v>
      </c>
      <c r="BF1009" s="157">
        <v>9.8020000000000001E-11</v>
      </c>
      <c r="BG1009" s="157">
        <v>1.0600000000000001E-9</v>
      </c>
      <c r="BH1009" s="157">
        <v>0</v>
      </c>
      <c r="BI1009" s="157">
        <v>0</v>
      </c>
      <c r="BJ1009" s="157">
        <v>0</v>
      </c>
      <c r="BK1009" s="157">
        <v>0</v>
      </c>
      <c r="BL1009" s="157">
        <v>0</v>
      </c>
      <c r="BM1009" s="157">
        <v>0</v>
      </c>
      <c r="BN1009" s="157">
        <v>0</v>
      </c>
      <c r="BO1009" s="157">
        <v>0</v>
      </c>
      <c r="BP1009" s="157">
        <v>0</v>
      </c>
      <c r="BQ1009" s="157">
        <v>0.68171999999999999</v>
      </c>
      <c r="BR1009" s="157">
        <v>0</v>
      </c>
      <c r="BS1009" s="157">
        <v>0</v>
      </c>
      <c r="BT1009" s="157">
        <v>0</v>
      </c>
      <c r="BU1009"/>
      <c r="BV1009" s="155">
        <v>1.7754779E-4</v>
      </c>
      <c r="BW1009" s="155">
        <v>7.3079602999999997E-6</v>
      </c>
      <c r="BX1009" s="155">
        <v>6.1341837999999993E-5</v>
      </c>
      <c r="BY1009" s="155">
        <v>4.1674970999999998E-13</v>
      </c>
      <c r="BZ1009" s="155">
        <v>6.0198182000000003E-6</v>
      </c>
      <c r="CA1009" s="155">
        <v>0</v>
      </c>
      <c r="CB1009" s="155">
        <v>0</v>
      </c>
      <c r="CC1009" s="155">
        <v>0</v>
      </c>
      <c r="CD1009" s="155">
        <v>0</v>
      </c>
      <c r="CE1009" s="155">
        <v>1.2198600999999999E-10</v>
      </c>
      <c r="CF1009" s="155">
        <v>0</v>
      </c>
      <c r="CG1009" s="155">
        <v>0</v>
      </c>
      <c r="CH1009" s="155">
        <v>0</v>
      </c>
      <c r="CI1009" s="155">
        <v>3.0445898999999998E-6</v>
      </c>
      <c r="CJ1009" s="155">
        <v>9.9833458000000004E-5</v>
      </c>
      <c r="CK1009" s="155">
        <v>0</v>
      </c>
      <c r="CL1009" s="155">
        <v>0</v>
      </c>
      <c r="CM1009"/>
      <c r="CN1009" s="284">
        <v>0</v>
      </c>
      <c r="CO1009" s="284">
        <v>2.2000000000000002</v>
      </c>
      <c r="CP1009" s="285">
        <v>1.1693538999999999E-2</v>
      </c>
      <c r="CQ1009" s="284">
        <v>5.0000000000000001E-3</v>
      </c>
      <c r="CR1009" s="284">
        <v>0</v>
      </c>
      <c r="CS1009" s="284">
        <v>0</v>
      </c>
      <c r="CT1009" s="284">
        <v>3.0555550000000001E-4</v>
      </c>
      <c r="CU1009" s="284">
        <v>0</v>
      </c>
      <c r="CV1009" s="284">
        <v>0</v>
      </c>
      <c r="CW1009" s="284">
        <v>0</v>
      </c>
      <c r="CX1009"/>
      <c r="CY1009" s="173"/>
      <c r="CZ1009" s="271" t="s">
        <v>2573</v>
      </c>
      <c r="DA1009"/>
      <c r="DB1009" s="247"/>
      <c r="DC1009" s="54"/>
      <c r="DD1009" s="54"/>
      <c r="DE1009" s="54"/>
      <c r="DF1009" s="54"/>
      <c r="DG1009" s="54"/>
      <c r="DH1009" s="54"/>
      <c r="DI1009" s="54"/>
      <c r="DJ1009" s="54"/>
      <c r="DK1009" s="54"/>
      <c r="DL1009" s="54"/>
    </row>
    <row r="1010" spans="1:116" ht="14.4">
      <c r="A1010" t="s">
        <v>1774</v>
      </c>
      <c r="B1010" s="188" t="s">
        <v>319</v>
      </c>
      <c r="C1010" s="151" t="str">
        <f t="shared" si="240"/>
        <v>A.130.11.104</v>
      </c>
      <c r="D1010" s="54" t="s">
        <v>2570</v>
      </c>
      <c r="E1010" s="150" t="s">
        <v>352</v>
      </c>
      <c r="F1010" s="153" t="str">
        <f t="shared" si="241"/>
        <v>Epichlorohydrin</v>
      </c>
      <c r="G1010" s="154">
        <f t="shared" si="242"/>
        <v>2.2176</v>
      </c>
      <c r="H1010"/>
      <c r="I1010"/>
      <c r="J1010" s="227">
        <f t="shared" si="248"/>
        <v>1.3295673995900001</v>
      </c>
      <c r="K1010"/>
      <c r="L1010" s="280">
        <f t="shared" si="249"/>
        <v>6.8629203990000012E-2</v>
      </c>
      <c r="M1010" s="280">
        <f t="shared" si="250"/>
        <v>0.91620836960000007</v>
      </c>
      <c r="N1010" s="281">
        <f t="shared" si="251"/>
        <v>1.2089826E-2</v>
      </c>
      <c r="O1010" s="280">
        <v>0.33263999999999999</v>
      </c>
      <c r="P1010" s="219">
        <v>6.2932817000000002E-2</v>
      </c>
      <c r="Q1010" s="219">
        <v>2.6591340000000001E-3</v>
      </c>
      <c r="R1010" s="219">
        <v>4.3454154000000002E-2</v>
      </c>
      <c r="S1010" s="219">
        <v>2.4117744E-2</v>
      </c>
      <c r="T1010" s="219">
        <v>1.6208392E-4</v>
      </c>
      <c r="U1010" s="219">
        <v>8.9522207000000003E-4</v>
      </c>
      <c r="V1010" s="219">
        <v>5.0964186000000003E-3</v>
      </c>
      <c r="W1010" s="219">
        <v>0</v>
      </c>
      <c r="X1010" s="219">
        <v>0.84552000000000005</v>
      </c>
      <c r="Y1010" s="219">
        <v>0</v>
      </c>
      <c r="Z1010" s="219">
        <v>0</v>
      </c>
      <c r="AA1010" s="219">
        <v>1.2089826E-2</v>
      </c>
      <c r="AB1010" s="219">
        <v>0</v>
      </c>
      <c r="AC1010"/>
      <c r="AD1010" s="227">
        <f t="shared" si="243"/>
        <v>0.33263999999999999</v>
      </c>
      <c r="AE1010" s="227">
        <f t="shared" si="244"/>
        <v>0.13931757359000002</v>
      </c>
      <c r="AF1010" s="227">
        <f t="shared" si="245"/>
        <v>8.2778195599999993E-2</v>
      </c>
      <c r="AG1010" s="227">
        <f t="shared" si="246"/>
        <v>0.91620836960000007</v>
      </c>
      <c r="AH1010" s="227">
        <f t="shared" si="247"/>
        <v>0</v>
      </c>
      <c r="AI1010"/>
      <c r="AJ1010">
        <v>57.283253999999999</v>
      </c>
      <c r="AK1010" s="155">
        <v>51.492420000000003</v>
      </c>
      <c r="AL1010" s="155">
        <v>0</v>
      </c>
      <c r="AM1010" s="155">
        <v>0</v>
      </c>
      <c r="AN1010" s="155">
        <v>0.750834</v>
      </c>
      <c r="AO1010" s="155">
        <v>0</v>
      </c>
      <c r="AP1010" s="155">
        <v>5.04</v>
      </c>
      <c r="AQ1010"/>
      <c r="AR1010" s="156">
        <v>5.2728192E-2</v>
      </c>
      <c r="AS1010" s="156">
        <v>4.7078166999999997E-2</v>
      </c>
      <c r="AT1010" s="156">
        <v>1.9734661000000001E-3</v>
      </c>
      <c r="AU1010" s="156">
        <v>3.6765588000000002E-3</v>
      </c>
      <c r="AV1010" s="282">
        <f t="shared" si="237"/>
        <v>2.8224320997490003E-6</v>
      </c>
      <c r="AW1010" s="282">
        <f t="shared" si="238"/>
        <v>7.2983213358015003E-9</v>
      </c>
      <c r="AX1010" s="283">
        <f t="shared" si="239"/>
        <v>0.51492420000000005</v>
      </c>
      <c r="AY1010" s="157">
        <v>2.0579328000000002E-6</v>
      </c>
      <c r="AZ1010" s="157">
        <v>6.2092800000000003E-9</v>
      </c>
      <c r="BA1010" s="157">
        <v>1.6964640000000001E-13</v>
      </c>
      <c r="BB1010" s="157">
        <v>0</v>
      </c>
      <c r="BC1010" s="157">
        <v>0</v>
      </c>
      <c r="BD1010" s="157">
        <v>1.1697839999999999E-9</v>
      </c>
      <c r="BE1010" s="157">
        <v>7.6234928000000003E-7</v>
      </c>
      <c r="BF1010" s="157">
        <v>2.6678231999999998E-10</v>
      </c>
      <c r="BG1010" s="157">
        <v>8.2154239999999998E-10</v>
      </c>
      <c r="BH1010" s="157">
        <v>0</v>
      </c>
      <c r="BI1010" s="157">
        <v>0</v>
      </c>
      <c r="BJ1010" s="157">
        <v>5.1001790999999997E-13</v>
      </c>
      <c r="BK1010" s="157">
        <v>3.0624747999999997E-14</v>
      </c>
      <c r="BL1010" s="157">
        <v>6.3267435000000001E-15</v>
      </c>
      <c r="BM1010" s="157">
        <v>3.8502929E-11</v>
      </c>
      <c r="BN1010" s="157">
        <v>9.4173281999999996E-10</v>
      </c>
      <c r="BO1010" s="157">
        <v>0</v>
      </c>
      <c r="BP1010" s="157">
        <v>0</v>
      </c>
      <c r="BQ1010" s="157">
        <v>0.51492420000000005</v>
      </c>
      <c r="BR1010" s="157">
        <v>0</v>
      </c>
      <c r="BS1010" s="157">
        <v>0</v>
      </c>
      <c r="BT1010" s="157">
        <v>0</v>
      </c>
      <c r="BU1010"/>
      <c r="BV1010" s="155">
        <v>2.0264202999999999E-4</v>
      </c>
      <c r="BW1010" s="155">
        <v>5.6639615E-6</v>
      </c>
      <c r="BX1010" s="155">
        <v>6.1832572000000005E-5</v>
      </c>
      <c r="BY1010" s="155">
        <v>6.1735182999999997E-7</v>
      </c>
      <c r="BZ1010" s="155">
        <v>2.6413744000000001E-5</v>
      </c>
      <c r="CA1010" s="155">
        <v>0</v>
      </c>
      <c r="CB1010" s="155">
        <v>0</v>
      </c>
      <c r="CC1010" s="155">
        <v>0</v>
      </c>
      <c r="CD1010" s="155">
        <v>2.6373377999999999E-7</v>
      </c>
      <c r="CE1010" s="155">
        <v>7.4696787999999996E-7</v>
      </c>
      <c r="CF1010" s="155">
        <v>0</v>
      </c>
      <c r="CG1010" s="155">
        <v>0</v>
      </c>
      <c r="CH1010" s="155">
        <v>0</v>
      </c>
      <c r="CI1010" s="155">
        <v>8.6741631999999994E-6</v>
      </c>
      <c r="CJ1010" s="155">
        <v>6.2411270000000001E-5</v>
      </c>
      <c r="CK1010" s="155">
        <v>3.6018262000000003E-5</v>
      </c>
      <c r="CL1010" s="155">
        <v>0</v>
      </c>
      <c r="CM1010"/>
      <c r="CN1010" s="284">
        <v>0</v>
      </c>
      <c r="CO1010" s="284">
        <v>2.2176</v>
      </c>
      <c r="CP1010" s="285">
        <v>9.0669901999999999E-4</v>
      </c>
      <c r="CQ1010" s="284">
        <v>3.8752000000000001E-3</v>
      </c>
      <c r="CR1010" s="284">
        <v>2.3499393000000001E-10</v>
      </c>
      <c r="CS1010" s="284">
        <v>2.8239529999999999E-8</v>
      </c>
      <c r="CT1010" s="284">
        <v>3.2753772999999999E-4</v>
      </c>
      <c r="CU1010" s="284">
        <v>2.5787708999999999E-2</v>
      </c>
      <c r="CV1010" s="284">
        <v>0</v>
      </c>
      <c r="CW1010" s="284">
        <v>0</v>
      </c>
      <c r="CX1010"/>
      <c r="CY1010" s="173"/>
      <c r="CZ1010" s="271" t="s">
        <v>2574</v>
      </c>
      <c r="DA1010"/>
      <c r="DB1010" s="247"/>
      <c r="DC1010" s="54"/>
      <c r="DD1010" s="54"/>
      <c r="DE1010" s="54"/>
      <c r="DF1010" s="54"/>
      <c r="DG1010" s="54"/>
      <c r="DH1010" s="54"/>
      <c r="DI1010" s="54"/>
      <c r="DJ1010" s="54"/>
      <c r="DK1010" s="54"/>
      <c r="DL1010" s="54"/>
    </row>
    <row r="1011" spans="1:116" ht="14.4">
      <c r="A1011" t="s">
        <v>1775</v>
      </c>
      <c r="B1011" s="188" t="s">
        <v>319</v>
      </c>
      <c r="C1011" s="151" t="str">
        <f t="shared" si="240"/>
        <v>A.130.11.105</v>
      </c>
      <c r="D1011" s="54" t="s">
        <v>2570</v>
      </c>
      <c r="E1011" s="150" t="s">
        <v>352</v>
      </c>
      <c r="F1011" s="153" t="str">
        <f t="shared" si="241"/>
        <v>EVOH (Ethylene vinyl alcohol) film barrier of gasses</v>
      </c>
      <c r="G1011" s="154">
        <f t="shared" si="242"/>
        <v>5.2308788000000002</v>
      </c>
      <c r="H1011"/>
      <c r="I1011"/>
      <c r="J1011" s="227">
        <f t="shared" si="248"/>
        <v>1.4865534032882894</v>
      </c>
      <c r="K1011"/>
      <c r="L1011" s="280">
        <f t="shared" si="249"/>
        <v>3.5933979570000003E-2</v>
      </c>
      <c r="M1011" s="280">
        <f t="shared" si="250"/>
        <v>0.65671457965300006</v>
      </c>
      <c r="N1011" s="281">
        <f t="shared" si="251"/>
        <v>9.2730240652893533E-3</v>
      </c>
      <c r="O1011" s="280">
        <v>0.78463181999999998</v>
      </c>
      <c r="P1011" s="219">
        <v>1.8294088E-2</v>
      </c>
      <c r="Q1011" s="219">
        <v>3.0022657000000001E-2</v>
      </c>
      <c r="R1011" s="219">
        <v>3.0729477000000002E-2</v>
      </c>
      <c r="S1011" s="219">
        <v>4.2798161000000001E-3</v>
      </c>
      <c r="T1011" s="219">
        <v>4.6887574000000002E-4</v>
      </c>
      <c r="U1011" s="219">
        <v>4.5581073000000003E-4</v>
      </c>
      <c r="V1011" s="219">
        <v>2.7275692000000001E-3</v>
      </c>
      <c r="W1011" s="219">
        <v>9.9036221000000008E-4</v>
      </c>
      <c r="X1011" s="219">
        <v>0.60564099000000005</v>
      </c>
      <c r="Y1011" s="219">
        <v>8.2817015000000004E-3</v>
      </c>
      <c r="Z1011" s="286">
        <v>2.9275452999999999E-5</v>
      </c>
      <c r="AA1011" s="286">
        <v>9.603495499999999E-7</v>
      </c>
      <c r="AB1011" s="286">
        <v>5.7393538999999996E-12</v>
      </c>
      <c r="AC1011"/>
      <c r="AD1011" s="227">
        <f t="shared" si="243"/>
        <v>0.78463181999999998</v>
      </c>
      <c r="AE1011" s="227">
        <f t="shared" si="244"/>
        <v>8.6978293770000006E-2</v>
      </c>
      <c r="AF1011" s="227">
        <f t="shared" si="245"/>
        <v>5.1045274549550004E-2</v>
      </c>
      <c r="AG1011" s="227">
        <f t="shared" si="246"/>
        <v>0.65671457965300006</v>
      </c>
      <c r="AH1011" s="227">
        <f t="shared" si="247"/>
        <v>9.2720637157393537E-3</v>
      </c>
      <c r="AI1011"/>
      <c r="AJ1011">
        <v>113.09693</v>
      </c>
      <c r="AK1011" s="155">
        <v>111.87085999999999</v>
      </c>
      <c r="AL1011" s="155">
        <v>0.83699371</v>
      </c>
      <c r="AM1011" s="155">
        <v>0</v>
      </c>
      <c r="AN1011" s="155">
        <v>1.4830647000000001E-2</v>
      </c>
      <c r="AO1011" s="155">
        <v>0.21234884000000001</v>
      </c>
      <c r="AP1011" s="155">
        <v>0.16190486000000001</v>
      </c>
      <c r="AQ1011"/>
      <c r="AR1011" s="156">
        <v>9.9694930000000001E-2</v>
      </c>
      <c r="AS1011" s="156">
        <v>8.7595221000000001E-2</v>
      </c>
      <c r="AT1011" s="156">
        <v>4.1172583999999996E-3</v>
      </c>
      <c r="AU1011" s="156">
        <v>7.9824508000000006E-3</v>
      </c>
      <c r="AV1011" s="282">
        <f t="shared" si="237"/>
        <v>5.2515120111882091E-6</v>
      </c>
      <c r="AW1011" s="282">
        <f t="shared" si="238"/>
        <v>1.5226547351952181E-8</v>
      </c>
      <c r="AX1011" s="283">
        <f t="shared" si="239"/>
        <v>1.1179902647520001</v>
      </c>
      <c r="AY1011" s="157">
        <v>4.8542602999999998E-6</v>
      </c>
      <c r="AZ1011" s="157">
        <v>1.4646475E-8</v>
      </c>
      <c r="BA1011" s="157">
        <v>4.0016261999999999E-13</v>
      </c>
      <c r="BB1011" s="157">
        <v>8.1091421000000001E-13</v>
      </c>
      <c r="BC1011" s="157">
        <v>0</v>
      </c>
      <c r="BD1011" s="157">
        <v>8.4444376999999997E-10</v>
      </c>
      <c r="BE1011" s="157">
        <v>3.9584011E-7</v>
      </c>
      <c r="BF1011" s="157">
        <v>1.9036709999999999E-10</v>
      </c>
      <c r="BG1011" s="157">
        <v>3.8901433999999998E-10</v>
      </c>
      <c r="BH1011" s="157">
        <v>1.0705433E-14</v>
      </c>
      <c r="BI1011" s="157">
        <v>1.3756853E-16</v>
      </c>
      <c r="BJ1011" s="157">
        <v>2.5979640000000001E-13</v>
      </c>
      <c r="BK1011" s="157">
        <v>1.6450561999999998E-14</v>
      </c>
      <c r="BL1011" s="157">
        <v>3.6593609000000002E-15</v>
      </c>
      <c r="BM1011" s="157">
        <v>6.5372984000000006E-11</v>
      </c>
      <c r="BN1011" s="157">
        <v>5.0097352000000004E-10</v>
      </c>
      <c r="BO1011" s="157">
        <v>7.7535805000000001E-21</v>
      </c>
      <c r="BP1011" s="157">
        <v>8.3064751999999993E-5</v>
      </c>
      <c r="BQ1011" s="157">
        <v>1.1179072000000001</v>
      </c>
      <c r="BR1011" s="157">
        <v>0</v>
      </c>
      <c r="BS1011" s="157">
        <v>0</v>
      </c>
      <c r="BT1011" s="157">
        <v>0</v>
      </c>
      <c r="BU1011"/>
      <c r="BV1011" s="155">
        <v>2.9881241999999997E-4</v>
      </c>
      <c r="BW1011" s="155">
        <v>2.6904039999999998E-6</v>
      </c>
      <c r="BX1011" s="155">
        <v>1.4585077999999999E-4</v>
      </c>
      <c r="BY1011" s="155">
        <v>3.3415334E-7</v>
      </c>
      <c r="BZ1011" s="155">
        <v>5.7287411000000003E-6</v>
      </c>
      <c r="CA1011" s="155">
        <v>1.6688746E-8</v>
      </c>
      <c r="CB1011" s="155">
        <v>2.6637319000000003E-10</v>
      </c>
      <c r="CC1011" s="155">
        <v>2.5134507999999998E-8</v>
      </c>
      <c r="CD1011" s="155">
        <v>6.5422686999999998E-7</v>
      </c>
      <c r="CE1011" s="155">
        <v>4.3969838E-7</v>
      </c>
      <c r="CF1011" s="155">
        <v>0</v>
      </c>
      <c r="CG1011" s="155">
        <v>1.7146053999999999E-17</v>
      </c>
      <c r="CH1011" s="155">
        <v>1.4039122E-13</v>
      </c>
      <c r="CI1011" s="155">
        <v>6.0472425999999998E-6</v>
      </c>
      <c r="CJ1011" s="155">
        <v>1.3702193E-4</v>
      </c>
      <c r="CK1011" s="155">
        <v>3.1591179999999999E-9</v>
      </c>
      <c r="CL1011" s="155">
        <v>0</v>
      </c>
      <c r="CM1011"/>
      <c r="CN1011" s="284">
        <v>1.1882904999999999E-13</v>
      </c>
      <c r="CO1011" s="284">
        <v>5.2308810000000001</v>
      </c>
      <c r="CP1011" s="285">
        <v>6.9155696999999999E-4</v>
      </c>
      <c r="CQ1011" s="284">
        <v>1.8445333000000001E-3</v>
      </c>
      <c r="CR1011" s="284">
        <v>1.2340069000000001E-10</v>
      </c>
      <c r="CS1011" s="284">
        <v>1.4407974000000001E-8</v>
      </c>
      <c r="CT1011" s="284">
        <v>2.0992737000000001E-4</v>
      </c>
      <c r="CU1011" s="284">
        <v>1.3816481E-2</v>
      </c>
      <c r="CV1011" s="284">
        <v>7.1642593999999996E-9</v>
      </c>
      <c r="CW1011" s="284">
        <v>5.8707142000000002E-6</v>
      </c>
      <c r="CX1011"/>
      <c r="CY1011" s="173"/>
      <c r="CZ1011" s="271" t="s">
        <v>2575</v>
      </c>
      <c r="DA1011"/>
      <c r="DB1011" s="247"/>
      <c r="DC1011" s="54"/>
      <c r="DD1011" s="54"/>
      <c r="DE1011" s="54"/>
      <c r="DF1011" s="54"/>
      <c r="DG1011" s="54"/>
      <c r="DH1011" s="54"/>
      <c r="DI1011" s="54"/>
      <c r="DJ1011" s="54"/>
      <c r="DK1011" s="54"/>
      <c r="DL1011" s="54"/>
    </row>
    <row r="1012" spans="1:116" ht="14.4">
      <c r="A1012" t="s">
        <v>915</v>
      </c>
      <c r="B1012" s="188" t="s">
        <v>319</v>
      </c>
      <c r="C1012" s="151" t="str">
        <f t="shared" si="240"/>
        <v>A.130.11.106</v>
      </c>
      <c r="D1012" s="54" t="s">
        <v>2570</v>
      </c>
      <c r="E1012" s="150" t="s">
        <v>352</v>
      </c>
      <c r="F1012" s="153" t="str">
        <f t="shared" si="241"/>
        <v>Formaldehyde</v>
      </c>
      <c r="G1012" s="154">
        <f t="shared" si="242"/>
        <v>0.98168106666666666</v>
      </c>
      <c r="H1012"/>
      <c r="I1012"/>
      <c r="J1012" s="227">
        <f t="shared" si="248"/>
        <v>0.56788078864193225</v>
      </c>
      <c r="K1012"/>
      <c r="L1012" s="280">
        <f t="shared" si="249"/>
        <v>1.674236435E-2</v>
      </c>
      <c r="M1012" s="280">
        <f t="shared" si="250"/>
        <v>0.38963792496599997</v>
      </c>
      <c r="N1012" s="281">
        <f t="shared" si="251"/>
        <v>1.4248339325932337E-2</v>
      </c>
      <c r="O1012" s="280">
        <v>0.14725215999999999</v>
      </c>
      <c r="P1012" s="219">
        <v>9.9485614E-3</v>
      </c>
      <c r="Q1012" s="219">
        <v>1.4301772000000001E-2</v>
      </c>
      <c r="R1012" s="219">
        <v>1.4455809999999999E-2</v>
      </c>
      <c r="S1012" s="219">
        <v>1.9253994999999999E-3</v>
      </c>
      <c r="T1012" s="219">
        <v>1.9218824999999999E-4</v>
      </c>
      <c r="U1012" s="219">
        <v>1.6896660000000001E-4</v>
      </c>
      <c r="V1012" s="219">
        <v>1.1068028000000001E-3</v>
      </c>
      <c r="W1012" s="219">
        <v>6.2226879999999999E-4</v>
      </c>
      <c r="X1012" s="219">
        <v>0.36427209999999999</v>
      </c>
      <c r="Y1012" s="219">
        <v>1.3626035999999999E-2</v>
      </c>
      <c r="Z1012" s="286">
        <v>8.6887659999999992E-6</v>
      </c>
      <c r="AA1012" s="286">
        <v>3.4525726E-8</v>
      </c>
      <c r="AB1012" s="286">
        <v>2.063367E-13</v>
      </c>
      <c r="AC1012"/>
      <c r="AD1012" s="227">
        <f t="shared" si="243"/>
        <v>0.14725215999999999</v>
      </c>
      <c r="AE1012" s="227">
        <f t="shared" si="244"/>
        <v>4.2099500550000009E-2</v>
      </c>
      <c r="AF1012" s="227">
        <f t="shared" si="245"/>
        <v>2.5357170725726002E-2</v>
      </c>
      <c r="AG1012" s="227">
        <f t="shared" si="246"/>
        <v>0.38963792496599997</v>
      </c>
      <c r="AH1012" s="227">
        <f t="shared" si="247"/>
        <v>1.4248304800206337E-2</v>
      </c>
      <c r="AI1012"/>
      <c r="AJ1012">
        <v>59.727735000000003</v>
      </c>
      <c r="AK1012" s="155">
        <v>56.542439000000002</v>
      </c>
      <c r="AL1012" s="155">
        <v>1.8405461000000001</v>
      </c>
      <c r="AM1012" s="155">
        <v>0</v>
      </c>
      <c r="AN1012" s="155">
        <v>0.28727784000000001</v>
      </c>
      <c r="AO1012" s="155">
        <v>0.69148778</v>
      </c>
      <c r="AP1012" s="155">
        <v>0.36598458</v>
      </c>
      <c r="AQ1012"/>
      <c r="AR1012" s="156">
        <v>2.3421190000000001E-2</v>
      </c>
      <c r="AS1012" s="156">
        <v>1.8720357999999999E-2</v>
      </c>
      <c r="AT1012" s="156">
        <v>8.2415288000000004E-4</v>
      </c>
      <c r="AU1012" s="156">
        <v>3.8766787E-3</v>
      </c>
      <c r="AV1012" s="282">
        <f t="shared" si="237"/>
        <v>1.1223236392973451E-6</v>
      </c>
      <c r="AW1012" s="282">
        <f t="shared" si="238"/>
        <v>3.0479026551703336E-9</v>
      </c>
      <c r="AX1012" s="283">
        <f t="shared" si="239"/>
        <v>0.54295219257599991</v>
      </c>
      <c r="AY1012" s="157">
        <v>9.1100017000000003E-7</v>
      </c>
      <c r="AZ1012" s="157">
        <v>2.7487074000000001E-9</v>
      </c>
      <c r="BA1012" s="157">
        <v>7.5098612999999994E-14</v>
      </c>
      <c r="BB1012" s="157">
        <v>2.9153344999999998E-14</v>
      </c>
      <c r="BC1012" s="157">
        <v>0</v>
      </c>
      <c r="BD1012" s="157">
        <v>3.8815173999999999E-10</v>
      </c>
      <c r="BE1012" s="157">
        <v>2.1070965000000001E-7</v>
      </c>
      <c r="BF1012" s="157">
        <v>8.8438398999999994E-11</v>
      </c>
      <c r="BG1012" s="157">
        <v>2.1052934E-10</v>
      </c>
      <c r="BH1012" s="157">
        <v>4.7989977999999997E-14</v>
      </c>
      <c r="BI1012" s="157">
        <v>4.9457545999999998E-18</v>
      </c>
      <c r="BJ1012" s="157">
        <v>9.6301968000000003E-14</v>
      </c>
      <c r="BK1012" s="157">
        <v>6.6530599000000001E-15</v>
      </c>
      <c r="BL1012" s="157">
        <v>1.4676054E-15</v>
      </c>
      <c r="BM1012" s="157">
        <v>2.6528974E-11</v>
      </c>
      <c r="BN1012" s="157">
        <v>1.9910942999999999E-10</v>
      </c>
      <c r="BO1012" s="157">
        <v>2.7875058000000002E-22</v>
      </c>
      <c r="BP1012" s="157">
        <v>5.7512576000000003E-5</v>
      </c>
      <c r="BQ1012" s="157">
        <v>0.54289467999999996</v>
      </c>
      <c r="BR1012" s="157">
        <v>0</v>
      </c>
      <c r="BS1012" s="157">
        <v>0</v>
      </c>
      <c r="BT1012" s="157">
        <v>0</v>
      </c>
      <c r="BU1012"/>
      <c r="BV1012" s="155">
        <v>1.0607025E-4</v>
      </c>
      <c r="BW1012" s="155">
        <v>1.4517557E-6</v>
      </c>
      <c r="BX1012" s="155">
        <v>2.7371872000000001E-5</v>
      </c>
      <c r="BY1012" s="155">
        <v>1.3655873E-7</v>
      </c>
      <c r="BZ1012" s="155">
        <v>2.9078278E-6</v>
      </c>
      <c r="CA1012" s="155">
        <v>5.9998058000000003E-10</v>
      </c>
      <c r="CB1012" s="155">
        <v>9.5764376999999994E-12</v>
      </c>
      <c r="CC1012" s="155">
        <v>9.0361591999999995E-10</v>
      </c>
      <c r="CD1012" s="155">
        <v>2.6728577000000001E-7</v>
      </c>
      <c r="CE1012" s="155">
        <v>1.7073482000000001E-7</v>
      </c>
      <c r="CF1012" s="155">
        <v>0</v>
      </c>
      <c r="CG1012" s="155">
        <v>6.1642135000000001E-19</v>
      </c>
      <c r="CH1012" s="155">
        <v>5.0472339999999998E-15</v>
      </c>
      <c r="CI1012" s="155">
        <v>2.8574904000000001E-6</v>
      </c>
      <c r="CJ1012" s="155">
        <v>7.0905100000000007E-5</v>
      </c>
      <c r="CK1012" s="155">
        <v>1.1386531E-10</v>
      </c>
      <c r="CL1012" s="155">
        <v>0</v>
      </c>
      <c r="CM1012"/>
      <c r="CN1012" s="284">
        <v>4.2720477000000001E-15</v>
      </c>
      <c r="CO1012" s="284">
        <v>0.98168111000000002</v>
      </c>
      <c r="CP1012" s="285">
        <v>3.9845531000000001E-5</v>
      </c>
      <c r="CQ1012" s="284">
        <v>9.9340662999999993E-4</v>
      </c>
      <c r="CR1012" s="284">
        <v>4.5976144000000003E-11</v>
      </c>
      <c r="CS1012" s="284">
        <v>5.3614432999999999E-9</v>
      </c>
      <c r="CT1012" s="284">
        <v>1.0832045E-4</v>
      </c>
      <c r="CU1012" s="284">
        <v>5.5855973999999996E-3</v>
      </c>
      <c r="CV1012" s="284">
        <v>3.2179723999999999E-8</v>
      </c>
      <c r="CW1012" s="284">
        <v>2.1105926E-7</v>
      </c>
      <c r="CX1012"/>
      <c r="CY1012" s="173"/>
      <c r="CZ1012" s="271" t="s">
        <v>2576</v>
      </c>
      <c r="DA1012"/>
      <c r="DB1012" s="247"/>
      <c r="DC1012" s="54"/>
      <c r="DD1012" s="54"/>
      <c r="DE1012" s="54"/>
      <c r="DF1012" s="54"/>
      <c r="DG1012" s="54"/>
      <c r="DH1012" s="54"/>
      <c r="DI1012" s="54"/>
      <c r="DJ1012" s="54"/>
      <c r="DK1012" s="54"/>
      <c r="DL1012" s="54"/>
    </row>
    <row r="1013" spans="1:116" ht="14.4">
      <c r="A1013" t="s">
        <v>916</v>
      </c>
      <c r="B1013" s="188" t="s">
        <v>319</v>
      </c>
      <c r="C1013" s="151" t="str">
        <f t="shared" si="240"/>
        <v>A.130.11.107</v>
      </c>
      <c r="D1013" s="54" t="s">
        <v>2570</v>
      </c>
      <c r="E1013" s="150" t="s">
        <v>352</v>
      </c>
      <c r="F1013" s="153" t="str">
        <f t="shared" si="241"/>
        <v>MDI (Methylene diphenyl diisocyanate)</v>
      </c>
      <c r="G1013" s="154">
        <f t="shared" si="242"/>
        <v>2.76</v>
      </c>
      <c r="H1013"/>
      <c r="I1013"/>
      <c r="J1013" s="227">
        <f t="shared" si="248"/>
        <v>1.1113117999998008</v>
      </c>
      <c r="K1013"/>
      <c r="L1013" s="280">
        <f t="shared" si="249"/>
        <v>6.9686099945759994E-3</v>
      </c>
      <c r="M1013" s="280">
        <f t="shared" si="250"/>
        <v>0.6903431900052247</v>
      </c>
      <c r="N1013" s="281">
        <f t="shared" si="251"/>
        <v>0</v>
      </c>
      <c r="O1013" s="280">
        <v>0.41399999999999998</v>
      </c>
      <c r="P1013" s="219">
        <v>3.1968585000000001E-2</v>
      </c>
      <c r="Q1013" s="219">
        <v>3.1746035E-3</v>
      </c>
      <c r="R1013" s="219">
        <v>5.6885399999999997E-3</v>
      </c>
      <c r="S1013" s="219">
        <v>1.279992E-3</v>
      </c>
      <c r="T1013" s="219">
        <v>0</v>
      </c>
      <c r="U1013" s="286">
        <v>7.7994576000000002E-8</v>
      </c>
      <c r="V1013" s="286">
        <v>1.5052246999999999E-9</v>
      </c>
      <c r="W1013" s="219">
        <v>0</v>
      </c>
      <c r="X1013" s="219">
        <v>0.6552</v>
      </c>
      <c r="Y1013" s="219">
        <v>0</v>
      </c>
      <c r="Z1013" s="219">
        <v>0</v>
      </c>
      <c r="AA1013" s="219">
        <v>0</v>
      </c>
      <c r="AB1013" s="219">
        <v>0</v>
      </c>
      <c r="AC1013"/>
      <c r="AD1013" s="227">
        <f t="shared" si="243"/>
        <v>0.41399999999999998</v>
      </c>
      <c r="AE1013" s="227">
        <f t="shared" si="244"/>
        <v>4.2111799999800699E-2</v>
      </c>
      <c r="AF1013" s="227">
        <f t="shared" si="245"/>
        <v>3.51431900052247E-2</v>
      </c>
      <c r="AG1013" s="227">
        <f t="shared" si="246"/>
        <v>0.6903431900052247</v>
      </c>
      <c r="AH1013" s="227">
        <f t="shared" si="247"/>
        <v>0</v>
      </c>
      <c r="AI1013"/>
      <c r="AJ1013">
        <v>90.532799999999995</v>
      </c>
      <c r="AK1013" s="155">
        <v>88.361599999999996</v>
      </c>
      <c r="AL1013" s="155">
        <v>0</v>
      </c>
      <c r="AM1013" s="155">
        <v>0</v>
      </c>
      <c r="AN1013" s="155">
        <v>2.1711999999999998</v>
      </c>
      <c r="AO1013" s="155">
        <v>0</v>
      </c>
      <c r="AP1013" s="155">
        <v>0</v>
      </c>
      <c r="AQ1013"/>
      <c r="AR1013" s="156">
        <v>6.1002057999999998E-2</v>
      </c>
      <c r="AS1013" s="156">
        <v>5.2409252000000003E-2</v>
      </c>
      <c r="AT1013" s="156">
        <v>2.2837879000000001E-3</v>
      </c>
      <c r="AU1013" s="156">
        <v>6.3090181999999996E-3</v>
      </c>
      <c r="AV1013" s="282">
        <f t="shared" si="237"/>
        <v>3.1420414999999995E-6</v>
      </c>
      <c r="AW1013" s="282">
        <f t="shared" si="238"/>
        <v>8.4459611400000002E-9</v>
      </c>
      <c r="AX1013" s="283">
        <f t="shared" si="239"/>
        <v>0.88361599999999996</v>
      </c>
      <c r="AY1013" s="157">
        <v>2.5612799999999998E-6</v>
      </c>
      <c r="AZ1013" s="157">
        <v>7.7279999999999998E-9</v>
      </c>
      <c r="BA1013" s="157">
        <v>2.1114E-13</v>
      </c>
      <c r="BB1013" s="157">
        <v>0</v>
      </c>
      <c r="BC1013" s="157">
        <v>0</v>
      </c>
      <c r="BD1013" s="157">
        <v>1.8149999999999999E-10</v>
      </c>
      <c r="BE1013" s="157">
        <v>5.8057999999999997E-7</v>
      </c>
      <c r="BF1013" s="157">
        <v>4.147E-11</v>
      </c>
      <c r="BG1013" s="157">
        <v>6.7627999999999996E-10</v>
      </c>
      <c r="BH1013" s="157">
        <v>0</v>
      </c>
      <c r="BI1013" s="157">
        <v>0</v>
      </c>
      <c r="BJ1013" s="157">
        <v>0</v>
      </c>
      <c r="BK1013" s="157">
        <v>0</v>
      </c>
      <c r="BL1013" s="157">
        <v>0</v>
      </c>
      <c r="BM1013" s="157">
        <v>0</v>
      </c>
      <c r="BN1013" s="157">
        <v>0</v>
      </c>
      <c r="BO1013" s="157">
        <v>0</v>
      </c>
      <c r="BP1013" s="157">
        <v>0</v>
      </c>
      <c r="BQ1013" s="157">
        <v>0.88361599999999996</v>
      </c>
      <c r="BR1013" s="157">
        <v>0</v>
      </c>
      <c r="BS1013" s="157">
        <v>0</v>
      </c>
      <c r="BT1013" s="157">
        <v>0</v>
      </c>
      <c r="BU1013"/>
      <c r="BV1013" s="155">
        <v>1.9469889999999999E-4</v>
      </c>
      <c r="BW1013" s="155">
        <v>4.6624787000000001E-6</v>
      </c>
      <c r="BX1013" s="155">
        <v>7.6956122999999996E-5</v>
      </c>
      <c r="BY1013" s="155">
        <v>1.7631718E-13</v>
      </c>
      <c r="BZ1013" s="155">
        <v>4.9963913000000003E-6</v>
      </c>
      <c r="CA1013" s="155">
        <v>0</v>
      </c>
      <c r="CB1013" s="155">
        <v>0</v>
      </c>
      <c r="CC1013" s="155">
        <v>0</v>
      </c>
      <c r="CD1013" s="155">
        <v>0</v>
      </c>
      <c r="CE1013" s="155">
        <v>5.1609464999999998E-11</v>
      </c>
      <c r="CF1013" s="155">
        <v>0</v>
      </c>
      <c r="CG1013" s="155">
        <v>0</v>
      </c>
      <c r="CH1013" s="155">
        <v>0</v>
      </c>
      <c r="CI1013" s="155">
        <v>1.3900515000000001E-6</v>
      </c>
      <c r="CJ1013" s="155">
        <v>1.0669381000000001E-4</v>
      </c>
      <c r="CK1013" s="155">
        <v>0</v>
      </c>
      <c r="CL1013" s="155">
        <v>0</v>
      </c>
      <c r="CM1013"/>
      <c r="CN1013" s="284">
        <v>0</v>
      </c>
      <c r="CO1013" s="284">
        <v>2.76</v>
      </c>
      <c r="CP1013" s="285">
        <v>4.9472665000000002E-3</v>
      </c>
      <c r="CQ1013" s="284">
        <v>3.1900000000000001E-3</v>
      </c>
      <c r="CR1013" s="284">
        <v>0</v>
      </c>
      <c r="CS1013" s="284">
        <v>0</v>
      </c>
      <c r="CT1013" s="284">
        <v>1.9494441E-4</v>
      </c>
      <c r="CU1013" s="284">
        <v>0</v>
      </c>
      <c r="CV1013" s="284">
        <v>0</v>
      </c>
      <c r="CW1013" s="284">
        <v>0</v>
      </c>
      <c r="CX1013"/>
      <c r="CY1013" s="173"/>
      <c r="CZ1013" s="271" t="s">
        <v>2577</v>
      </c>
      <c r="DA1013"/>
      <c r="DB1013" s="247"/>
      <c r="DC1013" s="54"/>
      <c r="DD1013" s="54"/>
      <c r="DE1013" s="54"/>
      <c r="DF1013" s="54"/>
      <c r="DG1013" s="54"/>
      <c r="DH1013" s="54"/>
      <c r="DI1013" s="54"/>
      <c r="DJ1013" s="54"/>
      <c r="DK1013" s="54"/>
      <c r="DL1013" s="54"/>
    </row>
    <row r="1014" spans="1:116" ht="14.4">
      <c r="A1014" t="s">
        <v>1504</v>
      </c>
      <c r="B1014" s="188" t="s">
        <v>319</v>
      </c>
      <c r="C1014" s="151" t="str">
        <f t="shared" si="240"/>
        <v>A.130.11.108</v>
      </c>
      <c r="D1014" s="54" t="s">
        <v>2570</v>
      </c>
      <c r="E1014" s="150" t="s">
        <v>352</v>
      </c>
      <c r="F1014" s="153" t="str">
        <f t="shared" si="241"/>
        <v>MMA (Methyl methacrylate)</v>
      </c>
      <c r="G1014" s="154">
        <f t="shared" si="242"/>
        <v>3.7000000000000006</v>
      </c>
      <c r="H1014"/>
      <c r="I1014"/>
      <c r="J1014" s="227">
        <f t="shared" si="248"/>
        <v>0.51933518589000005</v>
      </c>
      <c r="K1014"/>
      <c r="L1014" s="280">
        <f t="shared" si="249"/>
        <v>5.6744703420000001E-2</v>
      </c>
      <c r="M1014" s="280">
        <f t="shared" si="250"/>
        <v>-9.2409517530000013E-2</v>
      </c>
      <c r="N1014" s="281">
        <f t="shared" si="251"/>
        <v>0</v>
      </c>
      <c r="O1014" s="280">
        <v>0.55500000000000005</v>
      </c>
      <c r="P1014" s="219">
        <v>6.0429644999999997E-2</v>
      </c>
      <c r="Q1014" s="219">
        <v>3.7501747000000002E-4</v>
      </c>
      <c r="R1014" s="219">
        <v>4.4063999999999999E-2</v>
      </c>
      <c r="S1014" s="219">
        <v>6.7207600000000001E-3</v>
      </c>
      <c r="T1014" s="219">
        <v>5.7755852000000002E-4</v>
      </c>
      <c r="U1014" s="219">
        <v>5.3823849000000003E-3</v>
      </c>
      <c r="V1014" s="219">
        <v>-0.15321418000000001</v>
      </c>
      <c r="W1014" s="219">
        <v>0</v>
      </c>
      <c r="X1014" s="219">
        <v>0</v>
      </c>
      <c r="Y1014" s="219">
        <v>0</v>
      </c>
      <c r="Z1014" s="219">
        <v>0</v>
      </c>
      <c r="AA1014" s="219">
        <v>0</v>
      </c>
      <c r="AB1014" s="219">
        <v>0</v>
      </c>
      <c r="AC1014"/>
      <c r="AD1014" s="227">
        <f t="shared" si="243"/>
        <v>0.55500000000000005</v>
      </c>
      <c r="AE1014" s="227">
        <f t="shared" si="244"/>
        <v>-3.5664814110000012E-2</v>
      </c>
      <c r="AF1014" s="227">
        <f t="shared" si="245"/>
        <v>-9.2409517530000013E-2</v>
      </c>
      <c r="AG1014" s="227">
        <f t="shared" si="246"/>
        <v>-9.2409517530000013E-2</v>
      </c>
      <c r="AH1014" s="227">
        <f t="shared" si="247"/>
        <v>0</v>
      </c>
      <c r="AI1014"/>
      <c r="AJ1014">
        <v>0</v>
      </c>
      <c r="AK1014" s="155">
        <v>0</v>
      </c>
      <c r="AL1014" s="155">
        <v>0</v>
      </c>
      <c r="AM1014" s="155">
        <v>0</v>
      </c>
      <c r="AN1014" s="155">
        <v>0</v>
      </c>
      <c r="AO1014" s="155">
        <v>0</v>
      </c>
      <c r="AP1014" s="155">
        <v>0</v>
      </c>
      <c r="AQ1014"/>
      <c r="AR1014" s="156">
        <v>8.0210680000000006E-2</v>
      </c>
      <c r="AS1014" s="156">
        <v>7.6990240000000001E-2</v>
      </c>
      <c r="AT1014" s="156">
        <v>3.2204406E-3</v>
      </c>
      <c r="AU1014" s="156">
        <v>0</v>
      </c>
      <c r="AV1014" s="282">
        <f t="shared" si="237"/>
        <v>4.6157218052999995E-6</v>
      </c>
      <c r="AW1014" s="282">
        <f t="shared" si="238"/>
        <v>1.1909913397330001E-8</v>
      </c>
      <c r="AX1014" s="283">
        <f t="shared" si="239"/>
        <v>0</v>
      </c>
      <c r="AY1014" s="157">
        <v>3.4336E-6</v>
      </c>
      <c r="AZ1014" s="157">
        <v>1.036E-8</v>
      </c>
      <c r="BA1014" s="157">
        <v>2.8304999999999999E-13</v>
      </c>
      <c r="BB1014" s="157">
        <v>0</v>
      </c>
      <c r="BC1014" s="157">
        <v>0</v>
      </c>
      <c r="BD1014" s="157">
        <v>1.1808000000000001E-9</v>
      </c>
      <c r="BE1014" s="157">
        <v>1.2028804E-6</v>
      </c>
      <c r="BF1014" s="157">
        <v>2.6928000000000003E-10</v>
      </c>
      <c r="BG1014" s="157">
        <v>1.2783599999999999E-9</v>
      </c>
      <c r="BH1014" s="157">
        <v>0</v>
      </c>
      <c r="BI1014" s="157">
        <v>0</v>
      </c>
      <c r="BJ1014" s="157">
        <v>3.0663451999999998E-12</v>
      </c>
      <c r="BK1014" s="157">
        <v>-9.1943924999999994E-13</v>
      </c>
      <c r="BL1014" s="157">
        <v>-1.5655862000000001E-13</v>
      </c>
      <c r="BM1014" s="157">
        <v>-2.488397E-10</v>
      </c>
      <c r="BN1014" s="157">
        <v>-2.1690554999999999E-8</v>
      </c>
      <c r="BO1014" s="157">
        <v>0</v>
      </c>
      <c r="BP1014" s="157">
        <v>0</v>
      </c>
      <c r="BQ1014" s="157">
        <v>0</v>
      </c>
      <c r="BR1014" s="157">
        <v>0</v>
      </c>
      <c r="BS1014" s="157">
        <v>0</v>
      </c>
      <c r="BT1014" s="157">
        <v>0</v>
      </c>
      <c r="BU1014"/>
      <c r="BV1014" s="155">
        <v>1.1555178000000001E-4</v>
      </c>
      <c r="BW1014" s="155">
        <v>8.8134000999999993E-6</v>
      </c>
      <c r="BX1014" s="155">
        <v>1.0316582E-4</v>
      </c>
      <c r="BY1014" s="155">
        <v>-1.7924965999999999E-5</v>
      </c>
      <c r="BZ1014" s="155">
        <v>1.327552E-5</v>
      </c>
      <c r="CA1014" s="155">
        <v>0</v>
      </c>
      <c r="CB1014" s="155">
        <v>0</v>
      </c>
      <c r="CC1014" s="155">
        <v>0</v>
      </c>
      <c r="CD1014" s="155">
        <v>8.6550041000000002E-7</v>
      </c>
      <c r="CE1014" s="155">
        <v>-1.6386728000000001E-6</v>
      </c>
      <c r="CF1014" s="155">
        <v>0</v>
      </c>
      <c r="CG1014" s="155">
        <v>0</v>
      </c>
      <c r="CH1014" s="155">
        <v>0</v>
      </c>
      <c r="CI1014" s="155">
        <v>8.9951784999999994E-6</v>
      </c>
      <c r="CJ1014" s="155">
        <v>0</v>
      </c>
      <c r="CK1014" s="155">
        <v>0</v>
      </c>
      <c r="CL1014" s="155">
        <v>0</v>
      </c>
      <c r="CM1014"/>
      <c r="CN1014" s="284">
        <v>0</v>
      </c>
      <c r="CO1014" s="284">
        <v>3.7</v>
      </c>
      <c r="CP1014" s="285">
        <v>0</v>
      </c>
      <c r="CQ1014" s="284">
        <v>6.0299999999999998E-3</v>
      </c>
      <c r="CR1014" s="284">
        <v>1.2592186000000001E-9</v>
      </c>
      <c r="CS1014" s="284">
        <v>1.2951330000000001E-7</v>
      </c>
      <c r="CT1014" s="284">
        <v>5.3609993000000003E-4</v>
      </c>
      <c r="CU1014" s="284">
        <v>-0.76080685999999997</v>
      </c>
      <c r="CV1014" s="284">
        <v>0</v>
      </c>
      <c r="CW1014" s="284">
        <v>0</v>
      </c>
      <c r="CX1014"/>
      <c r="CY1014" s="173"/>
      <c r="CZ1014" s="271" t="s">
        <v>2578</v>
      </c>
      <c r="DA1014"/>
      <c r="DB1014" s="247"/>
      <c r="DC1014" s="54"/>
      <c r="DD1014" s="54"/>
      <c r="DE1014" s="54"/>
      <c r="DF1014" s="54"/>
      <c r="DG1014" s="54"/>
      <c r="DH1014" s="54"/>
      <c r="DI1014" s="54"/>
      <c r="DJ1014" s="54"/>
      <c r="DK1014" s="54"/>
      <c r="DL1014" s="54"/>
    </row>
    <row r="1015" spans="1:116" ht="14.4">
      <c r="A1015" t="s">
        <v>917</v>
      </c>
      <c r="B1015" s="188" t="s">
        <v>319</v>
      </c>
      <c r="C1015" s="151" t="str">
        <f t="shared" si="240"/>
        <v>A.130.11.109</v>
      </c>
      <c r="D1015" s="54" t="s">
        <v>2570</v>
      </c>
      <c r="E1015" s="150" t="s">
        <v>352</v>
      </c>
      <c r="F1015" s="153" t="str">
        <f t="shared" si="241"/>
        <v>Nafion</v>
      </c>
      <c r="G1015" s="154">
        <f t="shared" si="242"/>
        <v>831.00000000000011</v>
      </c>
      <c r="H1015"/>
      <c r="I1015"/>
      <c r="J1015" s="227">
        <f t="shared" si="248"/>
        <v>129.52786232371486</v>
      </c>
      <c r="K1015"/>
      <c r="L1015" s="280">
        <f t="shared" si="249"/>
        <v>9.6292788235499999E-2</v>
      </c>
      <c r="M1015" s="280">
        <f t="shared" si="250"/>
        <v>4.781569535479349</v>
      </c>
      <c r="N1015" s="281">
        <f t="shared" si="251"/>
        <v>0</v>
      </c>
      <c r="O1015" s="280">
        <v>124.65</v>
      </c>
      <c r="P1015" s="219">
        <v>4.1088149999999999</v>
      </c>
      <c r="Q1015" s="219">
        <v>0.49179451000000002</v>
      </c>
      <c r="R1015" s="219">
        <v>9.6291468000000005E-2</v>
      </c>
      <c r="S1015" s="219">
        <v>0</v>
      </c>
      <c r="T1015" s="219">
        <v>0</v>
      </c>
      <c r="U1015" s="286">
        <v>1.3202354999999999E-6</v>
      </c>
      <c r="V1015" s="286">
        <v>2.5479349000000001E-8</v>
      </c>
      <c r="W1015" s="219">
        <v>0</v>
      </c>
      <c r="X1015" s="219">
        <v>0.18096000000000001</v>
      </c>
      <c r="Y1015" s="219">
        <v>0</v>
      </c>
      <c r="Z1015" s="219">
        <v>0</v>
      </c>
      <c r="AA1015" s="219">
        <v>0</v>
      </c>
      <c r="AB1015" s="219">
        <v>0</v>
      </c>
      <c r="AC1015"/>
      <c r="AD1015" s="227">
        <f t="shared" si="243"/>
        <v>124.65</v>
      </c>
      <c r="AE1015" s="227">
        <f t="shared" si="244"/>
        <v>4.6969023237148493</v>
      </c>
      <c r="AF1015" s="227">
        <f t="shared" si="245"/>
        <v>4.6006095354793493</v>
      </c>
      <c r="AG1015" s="227">
        <f t="shared" si="246"/>
        <v>4.781569535479349</v>
      </c>
      <c r="AH1015" s="227">
        <f t="shared" si="247"/>
        <v>0</v>
      </c>
      <c r="AI1015"/>
      <c r="AJ1015">
        <v>11066.7</v>
      </c>
      <c r="AK1015" s="155">
        <v>11066.7</v>
      </c>
      <c r="AL1015" s="155">
        <v>0</v>
      </c>
      <c r="AM1015" s="155">
        <v>0</v>
      </c>
      <c r="AN1015" s="155">
        <v>0</v>
      </c>
      <c r="AO1015" s="155">
        <v>0</v>
      </c>
      <c r="AP1015" s="155">
        <v>0</v>
      </c>
      <c r="AQ1015"/>
      <c r="AR1015" s="156">
        <v>15.382835999999999</v>
      </c>
      <c r="AS1015" s="156">
        <v>14.107794999999999</v>
      </c>
      <c r="AT1015" s="156">
        <v>0.65287689000000004</v>
      </c>
      <c r="AU1015" s="156">
        <v>0.62216389000000005</v>
      </c>
      <c r="AV1015" s="282">
        <f t="shared" si="237"/>
        <v>8.4579107230000001E-4</v>
      </c>
      <c r="AW1015" s="282">
        <f t="shared" si="238"/>
        <v>2.4144855455000001E-6</v>
      </c>
      <c r="AX1015" s="283">
        <f t="shared" si="239"/>
        <v>87.137799999999999</v>
      </c>
      <c r="AY1015" s="157">
        <v>7.7116800000000003E-4</v>
      </c>
      <c r="AZ1015" s="157">
        <v>2.3267999999999999E-6</v>
      </c>
      <c r="BA1015" s="157">
        <v>6.3571500000000006E-11</v>
      </c>
      <c r="BB1015" s="157">
        <v>0</v>
      </c>
      <c r="BC1015" s="157">
        <v>0</v>
      </c>
      <c r="BD1015" s="157">
        <v>3.0722999999999998E-9</v>
      </c>
      <c r="BE1015" s="157">
        <v>7.462E-5</v>
      </c>
      <c r="BF1015" s="157">
        <v>7.0197400000000004E-10</v>
      </c>
      <c r="BG1015" s="157">
        <v>8.692E-8</v>
      </c>
      <c r="BH1015" s="157">
        <v>0</v>
      </c>
      <c r="BI1015" s="157">
        <v>0</v>
      </c>
      <c r="BJ1015" s="157">
        <v>0</v>
      </c>
      <c r="BK1015" s="157">
        <v>0</v>
      </c>
      <c r="BL1015" s="157">
        <v>0</v>
      </c>
      <c r="BM1015" s="157">
        <v>0</v>
      </c>
      <c r="BN1015" s="157">
        <v>0</v>
      </c>
      <c r="BO1015" s="157">
        <v>0</v>
      </c>
      <c r="BP1015" s="157">
        <v>0</v>
      </c>
      <c r="BQ1015" s="157">
        <v>87.137799999999999</v>
      </c>
      <c r="BR1015" s="157">
        <v>0</v>
      </c>
      <c r="BS1015" s="157">
        <v>0</v>
      </c>
      <c r="BT1015" s="157">
        <v>0</v>
      </c>
      <c r="BU1015"/>
      <c r="BV1015" s="155">
        <v>3.7081432999999997E-2</v>
      </c>
      <c r="BW1015" s="155">
        <v>5.9925273999999996E-4</v>
      </c>
      <c r="BX1015" s="155">
        <v>2.3170485000000001E-2</v>
      </c>
      <c r="BY1015" s="155">
        <v>2.9845691E-12</v>
      </c>
      <c r="BZ1015" s="155">
        <v>4.9362509E-4</v>
      </c>
      <c r="CA1015" s="155">
        <v>0</v>
      </c>
      <c r="CB1015" s="155">
        <v>0</v>
      </c>
      <c r="CC1015" s="155">
        <v>0</v>
      </c>
      <c r="CD1015" s="155">
        <v>0</v>
      </c>
      <c r="CE1015" s="155">
        <v>8.7360749000000003E-10</v>
      </c>
      <c r="CF1015" s="155">
        <v>0</v>
      </c>
      <c r="CG1015" s="155">
        <v>0</v>
      </c>
      <c r="CH1015" s="155">
        <v>0</v>
      </c>
      <c r="CI1015" s="155">
        <v>5.7306024999999998E-5</v>
      </c>
      <c r="CJ1015" s="155">
        <v>1.2760764000000001E-2</v>
      </c>
      <c r="CK1015" s="155">
        <v>0</v>
      </c>
      <c r="CL1015" s="155">
        <v>0</v>
      </c>
      <c r="CM1015"/>
      <c r="CN1015" s="284">
        <v>0</v>
      </c>
      <c r="CO1015" s="284">
        <v>831</v>
      </c>
      <c r="CP1015" s="285">
        <v>8.3743729000000003E-2</v>
      </c>
      <c r="CQ1015" s="284">
        <v>0.41</v>
      </c>
      <c r="CR1015" s="284">
        <v>0</v>
      </c>
      <c r="CS1015" s="284">
        <v>0</v>
      </c>
      <c r="CT1015" s="284">
        <v>2.5055550999999999E-2</v>
      </c>
      <c r="CU1015" s="284">
        <v>0</v>
      </c>
      <c r="CV1015" s="284">
        <v>0</v>
      </c>
      <c r="CW1015" s="284">
        <v>0</v>
      </c>
      <c r="CX1015"/>
      <c r="CY1015" s="173"/>
      <c r="CZ1015" s="271" t="s">
        <v>2579</v>
      </c>
      <c r="DA1015"/>
      <c r="DB1015" s="247"/>
      <c r="DC1015" s="54"/>
      <c r="DD1015" s="54"/>
      <c r="DE1015" s="54"/>
      <c r="DF1015" s="54"/>
      <c r="DG1015" s="54"/>
      <c r="DH1015" s="54"/>
      <c r="DI1015" s="54"/>
      <c r="DJ1015" s="54"/>
      <c r="DK1015" s="54"/>
      <c r="DL1015" s="54"/>
    </row>
    <row r="1016" spans="1:116" ht="14.4">
      <c r="A1016" t="s">
        <v>1505</v>
      </c>
      <c r="B1016" s="188" t="s">
        <v>319</v>
      </c>
      <c r="C1016" s="151" t="str">
        <f t="shared" si="240"/>
        <v>A.130.11.111</v>
      </c>
      <c r="D1016" s="54" t="s">
        <v>2570</v>
      </c>
      <c r="E1016" s="150" t="s">
        <v>352</v>
      </c>
      <c r="F1016" s="153" t="str">
        <f t="shared" si="241"/>
        <v>PEEK (Polyetheretherketone)</v>
      </c>
      <c r="G1016" s="154">
        <f t="shared" si="242"/>
        <v>18.000000000000004</v>
      </c>
      <c r="H1016"/>
      <c r="I1016"/>
      <c r="J1016" s="227">
        <f t="shared" si="248"/>
        <v>5.5983181608199999</v>
      </c>
      <c r="K1016"/>
      <c r="L1016" s="280">
        <f t="shared" si="249"/>
        <v>1.3013429647999999</v>
      </c>
      <c r="M1016" s="280">
        <f t="shared" si="250"/>
        <v>1.59697519602</v>
      </c>
      <c r="N1016" s="281">
        <f t="shared" si="251"/>
        <v>0</v>
      </c>
      <c r="O1016" s="280">
        <v>2.7</v>
      </c>
      <c r="P1016" s="219">
        <v>0.46599974999999999</v>
      </c>
      <c r="Q1016" s="219">
        <v>9.1308602000000005E-4</v>
      </c>
      <c r="R1016" s="219">
        <v>0.18972</v>
      </c>
      <c r="S1016" s="219">
        <v>1.091923</v>
      </c>
      <c r="T1016" s="219">
        <v>2.4752507999999999E-3</v>
      </c>
      <c r="U1016" s="219">
        <v>1.7224713999999999E-2</v>
      </c>
      <c r="V1016" s="219">
        <v>0.43274235999999999</v>
      </c>
      <c r="W1016" s="219">
        <v>0</v>
      </c>
      <c r="X1016" s="219">
        <v>0.69732000000000005</v>
      </c>
      <c r="Y1016" s="219">
        <v>0</v>
      </c>
      <c r="Z1016" s="219">
        <v>0</v>
      </c>
      <c r="AA1016" s="219">
        <v>0</v>
      </c>
      <c r="AB1016" s="219">
        <v>0</v>
      </c>
      <c r="AC1016"/>
      <c r="AD1016" s="227">
        <f t="shared" si="243"/>
        <v>2.7</v>
      </c>
      <c r="AE1016" s="227">
        <f t="shared" si="244"/>
        <v>2.2009981608200002</v>
      </c>
      <c r="AF1016" s="227">
        <f t="shared" si="245"/>
        <v>0.89965519601999999</v>
      </c>
      <c r="AG1016" s="227">
        <f t="shared" si="246"/>
        <v>1.59697519602</v>
      </c>
      <c r="AH1016" s="227">
        <f t="shared" si="247"/>
        <v>0</v>
      </c>
      <c r="AI1016"/>
      <c r="AJ1016">
        <v>280.08</v>
      </c>
      <c r="AK1016" s="155">
        <v>280.08</v>
      </c>
      <c r="AL1016" s="155">
        <v>0</v>
      </c>
      <c r="AM1016" s="155">
        <v>0</v>
      </c>
      <c r="AN1016" s="155">
        <v>0</v>
      </c>
      <c r="AO1016" s="155">
        <v>0</v>
      </c>
      <c r="AP1016" s="155">
        <v>0</v>
      </c>
      <c r="AQ1016"/>
      <c r="AR1016" s="156">
        <v>0.73968608000000002</v>
      </c>
      <c r="AS1016" s="156">
        <v>0.70671693000000002</v>
      </c>
      <c r="AT1016" s="156">
        <v>1.6611121999999999E-2</v>
      </c>
      <c r="AU1016" s="156">
        <v>1.6358026000000001E-2</v>
      </c>
      <c r="AV1016" s="282">
        <f t="shared" si="237"/>
        <v>4.2369120565000007E-5</v>
      </c>
      <c r="AW1016" s="282">
        <f t="shared" si="238"/>
        <v>6.1431663043600014E-8</v>
      </c>
      <c r="AX1016" s="283">
        <f t="shared" si="239"/>
        <v>2.2910400000000002</v>
      </c>
      <c r="AY1016" s="157">
        <v>1.6704000000000001E-5</v>
      </c>
      <c r="AZ1016" s="157">
        <v>5.0400000000000001E-8</v>
      </c>
      <c r="BA1016" s="157">
        <v>1.3770000000000001E-12</v>
      </c>
      <c r="BB1016" s="157">
        <v>0</v>
      </c>
      <c r="BC1016" s="157">
        <v>0</v>
      </c>
      <c r="BD1016" s="157">
        <v>5.0840000000000002E-9</v>
      </c>
      <c r="BE1016" s="157">
        <v>2.559067E-5</v>
      </c>
      <c r="BF1016" s="157">
        <v>1.1593999999999999E-9</v>
      </c>
      <c r="BG1016" s="157">
        <v>9.8579999999999997E-9</v>
      </c>
      <c r="BH1016" s="157">
        <v>0</v>
      </c>
      <c r="BI1016" s="157">
        <v>0</v>
      </c>
      <c r="BJ1016" s="157">
        <v>9.8130795000000001E-12</v>
      </c>
      <c r="BK1016" s="157">
        <v>2.5980262999999999E-12</v>
      </c>
      <c r="BL1016" s="157">
        <v>4.7493780000000004E-13</v>
      </c>
      <c r="BM1016" s="157">
        <v>1.455315E-9</v>
      </c>
      <c r="BN1016" s="157">
        <v>6.7911249999999999E-8</v>
      </c>
      <c r="BO1016" s="157">
        <v>0</v>
      </c>
      <c r="BP1016" s="157">
        <v>0</v>
      </c>
      <c r="BQ1016" s="157">
        <v>2.2910400000000002</v>
      </c>
      <c r="BR1016" s="157">
        <v>0</v>
      </c>
      <c r="BS1016" s="157">
        <v>0</v>
      </c>
      <c r="BT1016" s="157">
        <v>0</v>
      </c>
      <c r="BU1016"/>
      <c r="BV1016" s="155">
        <v>2.0514408000000001E-3</v>
      </c>
      <c r="BW1016" s="155">
        <v>6.7964031E-5</v>
      </c>
      <c r="BX1016" s="155">
        <v>5.0188776000000001E-4</v>
      </c>
      <c r="BY1016" s="155">
        <v>5.0783864999999998E-5</v>
      </c>
      <c r="BZ1016" s="155">
        <v>1.0333428999999999E-3</v>
      </c>
      <c r="CA1016" s="155">
        <v>0</v>
      </c>
      <c r="CB1016" s="155">
        <v>0</v>
      </c>
      <c r="CC1016" s="155">
        <v>0</v>
      </c>
      <c r="CD1016" s="155">
        <v>4.6321851E-6</v>
      </c>
      <c r="CE1016" s="155">
        <v>2.6541641999999998E-5</v>
      </c>
      <c r="CF1016" s="155">
        <v>0</v>
      </c>
      <c r="CG1016" s="155">
        <v>0</v>
      </c>
      <c r="CH1016" s="155">
        <v>0</v>
      </c>
      <c r="CI1016" s="155">
        <v>4.0677767999999998E-5</v>
      </c>
      <c r="CJ1016" s="155">
        <v>3.2561066000000001E-4</v>
      </c>
      <c r="CK1016" s="155">
        <v>0</v>
      </c>
      <c r="CL1016" s="155">
        <v>0</v>
      </c>
      <c r="CM1016"/>
      <c r="CN1016" s="284">
        <v>0</v>
      </c>
      <c r="CO1016" s="284">
        <v>18</v>
      </c>
      <c r="CP1016" s="285">
        <v>0</v>
      </c>
      <c r="CQ1016" s="284">
        <v>4.65E-2</v>
      </c>
      <c r="CR1016" s="284">
        <v>4.7885139999999997E-9</v>
      </c>
      <c r="CS1016" s="284">
        <v>6.1666899999999995E-7</v>
      </c>
      <c r="CT1016" s="284">
        <v>3.0071666E-2</v>
      </c>
      <c r="CU1016" s="284">
        <v>2.1633155999999998</v>
      </c>
      <c r="CV1016" s="284">
        <v>0</v>
      </c>
      <c r="CW1016" s="284">
        <v>0</v>
      </c>
      <c r="CX1016"/>
      <c r="CY1016" s="173"/>
      <c r="CZ1016" s="271" t="s">
        <v>2580</v>
      </c>
      <c r="DA1016"/>
      <c r="DB1016" s="247"/>
      <c r="DC1016" s="54"/>
      <c r="DD1016" s="54"/>
      <c r="DE1016" s="54"/>
      <c r="DF1016" s="54"/>
      <c r="DG1016" s="54"/>
      <c r="DH1016" s="54"/>
      <c r="DI1016" s="54"/>
      <c r="DJ1016" s="54"/>
      <c r="DK1016" s="54"/>
      <c r="DL1016" s="54"/>
    </row>
    <row r="1017" spans="1:116" ht="14.4">
      <c r="A1017" t="s">
        <v>918</v>
      </c>
      <c r="B1017" s="188" t="s">
        <v>319</v>
      </c>
      <c r="C1017" s="151" t="str">
        <f t="shared" si="240"/>
        <v>A.130.11.112</v>
      </c>
      <c r="D1017" s="54" t="s">
        <v>2570</v>
      </c>
      <c r="E1017" s="150" t="s">
        <v>352</v>
      </c>
      <c r="F1017" s="153" t="str">
        <f t="shared" si="241"/>
        <v>PEI (PolyEther Imide)</v>
      </c>
      <c r="G1017" s="154">
        <f t="shared" si="242"/>
        <v>9.7684700000000007</v>
      </c>
      <c r="H1017"/>
      <c r="I1017"/>
      <c r="J1017" s="227">
        <f t="shared" si="248"/>
        <v>2.7584690844799997</v>
      </c>
      <c r="K1017"/>
      <c r="L1017" s="280">
        <f t="shared" si="249"/>
        <v>0.25173581828000002</v>
      </c>
      <c r="M1017" s="280">
        <f t="shared" si="250"/>
        <v>0.92222486619999988</v>
      </c>
      <c r="N1017" s="281">
        <f t="shared" si="251"/>
        <v>0.11923790000000001</v>
      </c>
      <c r="O1017" s="280">
        <v>1.4652704999999999</v>
      </c>
      <c r="P1017" s="286">
        <v>0.118728</v>
      </c>
      <c r="Q1017" s="286">
        <v>0.15033631</v>
      </c>
      <c r="R1017" s="219">
        <v>0.14790204000000001</v>
      </c>
      <c r="S1017" s="286">
        <v>1.31528E-6</v>
      </c>
      <c r="T1017" s="219">
        <v>4.1317201999999997E-2</v>
      </c>
      <c r="U1017" s="219">
        <v>6.2515261000000003E-2</v>
      </c>
      <c r="V1017" s="219">
        <v>1.8605562E-3</v>
      </c>
      <c r="W1017" s="219">
        <v>0</v>
      </c>
      <c r="X1017" s="219">
        <v>0.65129999999999999</v>
      </c>
      <c r="Y1017" s="219">
        <v>4.6850999999999997E-2</v>
      </c>
      <c r="Z1017" s="219">
        <v>0</v>
      </c>
      <c r="AA1017" s="219">
        <v>7.2386900000000004E-2</v>
      </c>
      <c r="AB1017" s="219">
        <v>0</v>
      </c>
      <c r="AC1017"/>
      <c r="AD1017" s="227">
        <f t="shared" si="243"/>
        <v>1.4652704999999999</v>
      </c>
      <c r="AE1017" s="227">
        <f t="shared" si="244"/>
        <v>0.52266068448000003</v>
      </c>
      <c r="AF1017" s="227">
        <f t="shared" si="245"/>
        <v>0.34331176619999992</v>
      </c>
      <c r="AG1017" s="227">
        <f t="shared" si="246"/>
        <v>0.92222486619999988</v>
      </c>
      <c r="AH1017" s="227">
        <f t="shared" si="247"/>
        <v>4.6850999999999997E-2</v>
      </c>
      <c r="AI1017"/>
      <c r="AJ1017">
        <v>225.71299999999999</v>
      </c>
      <c r="AK1017" s="155">
        <v>219.893</v>
      </c>
      <c r="AL1017" s="155">
        <v>5.82</v>
      </c>
      <c r="AM1017" s="155">
        <v>0</v>
      </c>
      <c r="AN1017" s="155">
        <v>0</v>
      </c>
      <c r="AO1017" s="155">
        <v>0</v>
      </c>
      <c r="AP1017" s="155">
        <v>0</v>
      </c>
      <c r="AQ1017"/>
      <c r="AR1017" s="156">
        <v>0.21165574000000001</v>
      </c>
      <c r="AS1017" s="156">
        <v>0.18758463</v>
      </c>
      <c r="AT1017" s="156">
        <v>8.3767041E-3</v>
      </c>
      <c r="AU1017" s="156">
        <v>1.5694397999999998E-2</v>
      </c>
      <c r="AV1017" s="282">
        <f t="shared" si="237"/>
        <v>1.1246081211099999E-5</v>
      </c>
      <c r="AW1017" s="282">
        <f t="shared" si="238"/>
        <v>3.0978935158990001E-8</v>
      </c>
      <c r="AX1017" s="283">
        <f t="shared" si="239"/>
        <v>2.1980949999999999</v>
      </c>
      <c r="AY1017" s="157">
        <v>9.0651402E-6</v>
      </c>
      <c r="AZ1017" s="157">
        <v>2.7351716000000001E-8</v>
      </c>
      <c r="BA1017" s="157">
        <v>7.4728795999999995E-13</v>
      </c>
      <c r="BB1017" s="157">
        <v>0</v>
      </c>
      <c r="BC1017" s="157">
        <v>0</v>
      </c>
      <c r="BD1017" s="157">
        <v>4.7189999999999999E-9</v>
      </c>
      <c r="BE1017" s="157">
        <v>2.1562343000000001E-6</v>
      </c>
      <c r="BF1017" s="157">
        <v>1.07822E-9</v>
      </c>
      <c r="BG1017" s="157">
        <v>2.5116334999999998E-9</v>
      </c>
      <c r="BH1017" s="157">
        <v>0</v>
      </c>
      <c r="BI1017" s="157">
        <v>0</v>
      </c>
      <c r="BJ1017" s="157">
        <v>3.5621009000000003E-11</v>
      </c>
      <c r="BK1017" s="157">
        <v>7.6632813E-13</v>
      </c>
      <c r="BL1017" s="157">
        <v>2.3103390000000001E-13</v>
      </c>
      <c r="BM1017" s="157">
        <v>7.1483550999999996E-9</v>
      </c>
      <c r="BN1017" s="157">
        <v>1.2839355999999999E-8</v>
      </c>
      <c r="BO1017" s="157">
        <v>0</v>
      </c>
      <c r="BP1017" s="157">
        <v>0</v>
      </c>
      <c r="BQ1017" s="157">
        <v>2.1980949999999999</v>
      </c>
      <c r="BR1017" s="157">
        <v>0</v>
      </c>
      <c r="BS1017" s="157">
        <v>0</v>
      </c>
      <c r="BT1017" s="157">
        <v>0</v>
      </c>
      <c r="BU1017"/>
      <c r="BV1017" s="155">
        <v>7.084541E-4</v>
      </c>
      <c r="BW1017" s="155">
        <v>1.7315959999999999E-5</v>
      </c>
      <c r="BX1017" s="155">
        <v>2.7237086E-4</v>
      </c>
      <c r="BY1017" s="155">
        <v>2.3179550999999999E-7</v>
      </c>
      <c r="BZ1017" s="155">
        <v>1.4264929000000001E-5</v>
      </c>
      <c r="CA1017" s="155">
        <v>0</v>
      </c>
      <c r="CB1017" s="155">
        <v>0</v>
      </c>
      <c r="CC1017" s="155">
        <v>0</v>
      </c>
      <c r="CD1017" s="155">
        <v>5.8463793999999998E-5</v>
      </c>
      <c r="CE1017" s="155">
        <v>4.1366711999999998E-5</v>
      </c>
      <c r="CF1017" s="155">
        <v>0</v>
      </c>
      <c r="CG1017" s="155">
        <v>0</v>
      </c>
      <c r="CH1017" s="155">
        <v>0</v>
      </c>
      <c r="CI1017" s="155">
        <v>2.9396312000000001E-5</v>
      </c>
      <c r="CJ1017" s="155">
        <v>2.7504374000000001E-4</v>
      </c>
      <c r="CK1017" s="155">
        <v>0</v>
      </c>
      <c r="CL1017" s="155">
        <v>0</v>
      </c>
      <c r="CM1017"/>
      <c r="CN1017" s="284">
        <v>0</v>
      </c>
      <c r="CO1017" s="284">
        <v>9.7684700000000007</v>
      </c>
      <c r="CP1017" s="285">
        <v>0.12862893</v>
      </c>
      <c r="CQ1017" s="284">
        <v>1.1847328000000001E-2</v>
      </c>
      <c r="CR1017" s="284">
        <v>1.7308527000000001E-8</v>
      </c>
      <c r="CS1017" s="284">
        <v>1.8940316000000001E-6</v>
      </c>
      <c r="CT1017" s="284">
        <v>7.2403604999999997E-4</v>
      </c>
      <c r="CU1017" s="284">
        <v>0.38346742</v>
      </c>
      <c r="CV1017" s="284">
        <v>0</v>
      </c>
      <c r="CW1017" s="284">
        <v>0</v>
      </c>
      <c r="CX1017"/>
      <c r="CY1017" s="173"/>
      <c r="CZ1017" s="271" t="s">
        <v>2581</v>
      </c>
      <c r="DA1017"/>
      <c r="DB1017" s="247"/>
      <c r="DC1017" s="54"/>
      <c r="DD1017" s="54"/>
      <c r="DE1017" s="54"/>
      <c r="DF1017" s="54"/>
      <c r="DG1017" s="54"/>
      <c r="DH1017" s="54"/>
      <c r="DI1017" s="54"/>
      <c r="DJ1017" s="54"/>
      <c r="DK1017" s="54"/>
      <c r="DL1017" s="54"/>
    </row>
    <row r="1018" spans="1:116" ht="14.4">
      <c r="A1018" t="s">
        <v>1506</v>
      </c>
      <c r="B1018" s="188" t="s">
        <v>319</v>
      </c>
      <c r="C1018" s="151" t="str">
        <f t="shared" si="240"/>
        <v>A.130.11.113</v>
      </c>
      <c r="D1018" s="54" t="s">
        <v>2570</v>
      </c>
      <c r="E1018" s="150" t="s">
        <v>352</v>
      </c>
      <c r="F1018" s="153" t="str">
        <f t="shared" si="241"/>
        <v>Phthalic anhydride</v>
      </c>
      <c r="G1018" s="154">
        <f t="shared" si="242"/>
        <v>3.2708074666666671</v>
      </c>
      <c r="H1018"/>
      <c r="I1018"/>
      <c r="J1018" s="227">
        <f t="shared" si="248"/>
        <v>1.4708132282799999</v>
      </c>
      <c r="K1018"/>
      <c r="L1018" s="280">
        <f t="shared" si="249"/>
        <v>0.176404015</v>
      </c>
      <c r="M1018" s="280">
        <f t="shared" si="250"/>
        <v>0.76222240957999998</v>
      </c>
      <c r="N1018" s="281">
        <f t="shared" si="251"/>
        <v>4.1565683699999995E-2</v>
      </c>
      <c r="O1018" s="280">
        <v>0.49062112000000002</v>
      </c>
      <c r="P1018" s="219">
        <v>0.14030100000000001</v>
      </c>
      <c r="Q1018" s="219">
        <v>3.7449560000000001E-4</v>
      </c>
      <c r="R1018" s="219">
        <v>0.1224104</v>
      </c>
      <c r="S1018" s="219">
        <v>3.9458399999999998E-2</v>
      </c>
      <c r="T1018" s="219">
        <v>8.7008815999999999E-3</v>
      </c>
      <c r="U1018" s="219">
        <v>5.8343333999999998E-3</v>
      </c>
      <c r="V1018" s="219">
        <v>3.0798780000000001E-2</v>
      </c>
      <c r="W1018" s="219">
        <v>1.1593572E-2</v>
      </c>
      <c r="X1018" s="219">
        <v>0.59045999999999998</v>
      </c>
      <c r="Y1018" s="219">
        <v>2.2756876999999998E-2</v>
      </c>
      <c r="Z1018" s="219">
        <v>2.8813397999999997E-4</v>
      </c>
      <c r="AA1018" s="219">
        <v>7.2152346999999999E-3</v>
      </c>
      <c r="AB1018" s="219">
        <v>0</v>
      </c>
      <c r="AC1018"/>
      <c r="AD1018" s="227">
        <f t="shared" si="243"/>
        <v>0.49062112000000002</v>
      </c>
      <c r="AE1018" s="227">
        <f t="shared" si="244"/>
        <v>0.34787829060000003</v>
      </c>
      <c r="AF1018" s="227">
        <f t="shared" si="245"/>
        <v>0.17868951029999999</v>
      </c>
      <c r="AG1018" s="227">
        <f t="shared" si="246"/>
        <v>0.76222240957999998</v>
      </c>
      <c r="AH1018" s="227">
        <f t="shared" si="247"/>
        <v>3.4350448999999998E-2</v>
      </c>
      <c r="AI1018"/>
      <c r="AJ1018">
        <v>83.349384000000001</v>
      </c>
      <c r="AK1018" s="155">
        <v>79.855954999999994</v>
      </c>
      <c r="AL1018" s="155">
        <v>2.8269413000000001</v>
      </c>
      <c r="AM1018" s="155">
        <v>0</v>
      </c>
      <c r="AN1018" s="155">
        <v>0</v>
      </c>
      <c r="AO1018" s="155">
        <v>0.15532635</v>
      </c>
      <c r="AP1018" s="155">
        <v>0.51116132999999997</v>
      </c>
      <c r="AQ1018"/>
      <c r="AR1018" s="156">
        <v>0.11160637</v>
      </c>
      <c r="AS1018" s="156">
        <v>0.10362356</v>
      </c>
      <c r="AT1018" s="156">
        <v>3.4864057E-3</v>
      </c>
      <c r="AU1018" s="156">
        <v>4.4964035999999997E-3</v>
      </c>
      <c r="AV1018" s="282">
        <f t="shared" si="237"/>
        <v>6.2124438464999994E-6</v>
      </c>
      <c r="AW1018" s="282">
        <f t="shared" si="238"/>
        <v>1.2893512243920003E-8</v>
      </c>
      <c r="AX1018" s="283">
        <f t="shared" si="239"/>
        <v>0.62974840104000007</v>
      </c>
      <c r="AY1018" s="157">
        <v>3.0353094000000002E-6</v>
      </c>
      <c r="AZ1018" s="157">
        <v>9.1582610000000005E-9</v>
      </c>
      <c r="BA1018" s="157">
        <v>2.5021676999999998E-13</v>
      </c>
      <c r="BB1018" s="157">
        <v>0</v>
      </c>
      <c r="BC1018" s="157">
        <v>0</v>
      </c>
      <c r="BD1018" s="157">
        <v>3.2802788000000002E-9</v>
      </c>
      <c r="BE1018" s="157">
        <v>3.1669359999999998E-6</v>
      </c>
      <c r="BF1018" s="157">
        <v>7.4806358000000002E-10</v>
      </c>
      <c r="BG1018" s="157">
        <v>2.9680000000000001E-9</v>
      </c>
      <c r="BH1018" s="157">
        <v>1.5381599999999999E-11</v>
      </c>
      <c r="BI1018" s="157">
        <v>0</v>
      </c>
      <c r="BJ1018" s="157">
        <v>3.3257270000000001E-12</v>
      </c>
      <c r="BK1018" s="157">
        <v>1.8567170999999999E-13</v>
      </c>
      <c r="BL1018" s="157">
        <v>4.4448439999999999E-14</v>
      </c>
      <c r="BM1018" s="157">
        <v>1.1400626999999999E-9</v>
      </c>
      <c r="BN1018" s="157">
        <v>5.7781050000000001E-9</v>
      </c>
      <c r="BO1018" s="157">
        <v>0</v>
      </c>
      <c r="BP1018" s="157">
        <v>9.7268104000000004E-4</v>
      </c>
      <c r="BQ1018" s="157">
        <v>0.62877572000000004</v>
      </c>
      <c r="BR1018" s="157">
        <v>0</v>
      </c>
      <c r="BS1018" s="157">
        <v>0</v>
      </c>
      <c r="BT1018" s="157">
        <v>0</v>
      </c>
      <c r="BU1018"/>
      <c r="BV1018" s="155">
        <v>3.0490494999999999E-4</v>
      </c>
      <c r="BW1018" s="155">
        <v>2.0462288999999999E-5</v>
      </c>
      <c r="BX1018" s="155">
        <v>9.1198791999999996E-5</v>
      </c>
      <c r="BY1018" s="155">
        <v>3.6674302000000001E-6</v>
      </c>
      <c r="BZ1018" s="155">
        <v>5.2173921999999999E-5</v>
      </c>
      <c r="CA1018" s="155">
        <v>0</v>
      </c>
      <c r="CB1018" s="155">
        <v>4.0022600000000003E-7</v>
      </c>
      <c r="CC1018" s="155">
        <v>0</v>
      </c>
      <c r="CD1018" s="155">
        <v>1.1975836E-5</v>
      </c>
      <c r="CE1018" s="155">
        <v>4.6004060999999997E-6</v>
      </c>
      <c r="CF1018" s="155">
        <v>0</v>
      </c>
      <c r="CG1018" s="155">
        <v>0</v>
      </c>
      <c r="CH1018" s="155">
        <v>0</v>
      </c>
      <c r="CI1018" s="155">
        <v>2.4727684999999999E-5</v>
      </c>
      <c r="CJ1018" s="155">
        <v>9.5698360000000002E-5</v>
      </c>
      <c r="CK1018" s="155">
        <v>1.6322953E-13</v>
      </c>
      <c r="CL1018" s="155">
        <v>0</v>
      </c>
      <c r="CM1018"/>
      <c r="CN1018" s="284">
        <v>0</v>
      </c>
      <c r="CO1018" s="284">
        <v>3.2708075000000001</v>
      </c>
      <c r="CP1018" s="285">
        <v>0</v>
      </c>
      <c r="CQ1018" s="284">
        <v>1.4E-2</v>
      </c>
      <c r="CR1018" s="284">
        <v>1.600692E-9</v>
      </c>
      <c r="CS1018" s="284">
        <v>1.8351610000000001E-7</v>
      </c>
      <c r="CT1018" s="284">
        <v>1.8395554E-3</v>
      </c>
      <c r="CU1018" s="284">
        <v>0.15624898000000001</v>
      </c>
      <c r="CV1018" s="284">
        <v>1.021561E-5</v>
      </c>
      <c r="CW1018" s="284">
        <v>0</v>
      </c>
      <c r="CX1018"/>
      <c r="CY1018" s="173"/>
      <c r="CZ1018" s="271" t="s">
        <v>2582</v>
      </c>
      <c r="DA1018"/>
      <c r="DB1018" s="247"/>
      <c r="DC1018" s="54"/>
      <c r="DD1018" s="54"/>
      <c r="DE1018" s="54"/>
      <c r="DF1018" s="54"/>
      <c r="DG1018" s="54"/>
      <c r="DH1018" s="54"/>
      <c r="DI1018" s="54"/>
      <c r="DJ1018" s="54"/>
      <c r="DK1018" s="54"/>
      <c r="DL1018" s="54"/>
    </row>
    <row r="1019" spans="1:116" ht="14.4">
      <c r="A1019" t="s">
        <v>1507</v>
      </c>
      <c r="B1019" s="188" t="s">
        <v>319</v>
      </c>
      <c r="C1019" s="151" t="str">
        <f t="shared" si="240"/>
        <v>A.130.11.114</v>
      </c>
      <c r="D1019" s="54" t="s">
        <v>2570</v>
      </c>
      <c r="E1019" s="150" t="s">
        <v>352</v>
      </c>
      <c r="F1019" s="153" t="str">
        <f t="shared" si="241"/>
        <v>Polyether-polyols</v>
      </c>
      <c r="G1019" s="154">
        <f t="shared" si="242"/>
        <v>2.8750000000000004</v>
      </c>
      <c r="H1019"/>
      <c r="I1019"/>
      <c r="J1019" s="227">
        <f t="shared" si="248"/>
        <v>1.2265920666325925</v>
      </c>
      <c r="K1019"/>
      <c r="L1019" s="280">
        <f t="shared" si="249"/>
        <v>4.2221895999999995E-2</v>
      </c>
      <c r="M1019" s="280">
        <f t="shared" si="250"/>
        <v>0.7531201706325924</v>
      </c>
      <c r="N1019" s="281">
        <f t="shared" si="251"/>
        <v>0</v>
      </c>
      <c r="O1019" s="280">
        <v>0.43125000000000002</v>
      </c>
      <c r="P1019" s="286">
        <v>4.2942126999999997E-2</v>
      </c>
      <c r="Q1019" s="286">
        <v>5.8380421000000004E-3</v>
      </c>
      <c r="R1019" s="219">
        <v>5.7919679999999998E-3</v>
      </c>
      <c r="S1019" s="219">
        <v>1.645704E-3</v>
      </c>
      <c r="T1019" s="219">
        <v>2.4752507999999999E-2</v>
      </c>
      <c r="U1019" s="219">
        <v>1.0031716E-2</v>
      </c>
      <c r="V1019" s="286">
        <v>1.5325923999999999E-9</v>
      </c>
      <c r="W1019" s="219">
        <v>0</v>
      </c>
      <c r="X1019" s="219">
        <v>0.70433999999999997</v>
      </c>
      <c r="Y1019" s="219">
        <v>0</v>
      </c>
      <c r="Z1019" s="219">
        <v>0</v>
      </c>
      <c r="AA1019" s="219">
        <v>0</v>
      </c>
      <c r="AB1019" s="219">
        <v>0</v>
      </c>
      <c r="AC1019"/>
      <c r="AD1019" s="227">
        <f t="shared" si="243"/>
        <v>0.43125000000000002</v>
      </c>
      <c r="AE1019" s="227">
        <f t="shared" si="244"/>
        <v>9.1002066632592402E-2</v>
      </c>
      <c r="AF1019" s="227">
        <f t="shared" si="245"/>
        <v>4.87801706325924E-2</v>
      </c>
      <c r="AG1019" s="227">
        <f t="shared" si="246"/>
        <v>0.7531201706325924</v>
      </c>
      <c r="AH1019" s="227">
        <f t="shared" si="247"/>
        <v>0</v>
      </c>
      <c r="AI1019"/>
      <c r="AJ1019">
        <v>98.040800000000004</v>
      </c>
      <c r="AK1019" s="155">
        <v>87.916399999999996</v>
      </c>
      <c r="AL1019" s="155">
        <v>0</v>
      </c>
      <c r="AM1019" s="155">
        <v>0</v>
      </c>
      <c r="AN1019" s="155">
        <v>10.1244</v>
      </c>
      <c r="AO1019" s="155">
        <v>0</v>
      </c>
      <c r="AP1019" s="155">
        <v>0</v>
      </c>
      <c r="AQ1019"/>
      <c r="AR1019" s="156">
        <v>6.6310208999999995E-2</v>
      </c>
      <c r="AS1019" s="156">
        <v>5.7597588999999998E-2</v>
      </c>
      <c r="AT1019" s="156">
        <v>2.4353885999999999E-3</v>
      </c>
      <c r="AU1019" s="156">
        <v>6.2772310000000003E-3</v>
      </c>
      <c r="AV1019" s="282">
        <f t="shared" si="237"/>
        <v>3.453092884E-6</v>
      </c>
      <c r="AW1019" s="282">
        <f t="shared" si="238"/>
        <v>9.0066145255000001E-9</v>
      </c>
      <c r="AX1019" s="283">
        <f t="shared" si="239"/>
        <v>0.87916399999999995</v>
      </c>
      <c r="AY1019" s="157">
        <v>2.6680000000000001E-6</v>
      </c>
      <c r="AZ1019" s="157">
        <v>8.0499999999999993E-9</v>
      </c>
      <c r="BA1019" s="157">
        <v>2.1993749999999999E-13</v>
      </c>
      <c r="BB1019" s="157">
        <v>0</v>
      </c>
      <c r="BC1019" s="157">
        <v>0</v>
      </c>
      <c r="BD1019" s="157">
        <v>1.848E-10</v>
      </c>
      <c r="BE1019" s="157">
        <v>7.7986999999999995E-7</v>
      </c>
      <c r="BF1019" s="157">
        <v>4.2223999999999999E-11</v>
      </c>
      <c r="BG1019" s="157">
        <v>9.0841999999999995E-10</v>
      </c>
      <c r="BH1019" s="157">
        <v>0</v>
      </c>
      <c r="BI1019" s="157">
        <v>0</v>
      </c>
      <c r="BJ1019" s="157">
        <v>5.7205947999999999E-12</v>
      </c>
      <c r="BK1019" s="157">
        <v>2.1423999999999999E-15</v>
      </c>
      <c r="BL1019" s="157">
        <v>2.78508E-14</v>
      </c>
      <c r="BM1019" s="157">
        <v>2.981484E-9</v>
      </c>
      <c r="BN1019" s="157">
        <v>2.0566000000000001E-9</v>
      </c>
      <c r="BO1019" s="157">
        <v>0</v>
      </c>
      <c r="BP1019" s="157">
        <v>0</v>
      </c>
      <c r="BQ1019" s="157">
        <v>0.87916399999999995</v>
      </c>
      <c r="BR1019" s="157">
        <v>0</v>
      </c>
      <c r="BS1019" s="157">
        <v>0</v>
      </c>
      <c r="BT1019" s="157">
        <v>0</v>
      </c>
      <c r="BU1019"/>
      <c r="BV1019" s="155">
        <v>2.4108203000000001E-4</v>
      </c>
      <c r="BW1019" s="155">
        <v>6.262922E-6</v>
      </c>
      <c r="BX1019" s="155">
        <v>8.0162629000000003E-5</v>
      </c>
      <c r="BY1019" s="155">
        <v>2.9246979000000002E-9</v>
      </c>
      <c r="BZ1019" s="155">
        <v>6.6449450000000003E-6</v>
      </c>
      <c r="CA1019" s="155">
        <v>0</v>
      </c>
      <c r="CB1019" s="155">
        <v>0</v>
      </c>
      <c r="CC1019" s="155">
        <v>0</v>
      </c>
      <c r="CD1019" s="155">
        <v>3.3700605000000001E-5</v>
      </c>
      <c r="CE1019" s="155">
        <v>6.6380445999999998E-6</v>
      </c>
      <c r="CF1019" s="155">
        <v>0</v>
      </c>
      <c r="CG1019" s="155">
        <v>0</v>
      </c>
      <c r="CH1019" s="155">
        <v>0</v>
      </c>
      <c r="CI1019" s="155">
        <v>1.5137122E-6</v>
      </c>
      <c r="CJ1019" s="155">
        <v>1.0615623999999999E-4</v>
      </c>
      <c r="CK1019" s="155">
        <v>0</v>
      </c>
      <c r="CL1019" s="155">
        <v>0</v>
      </c>
      <c r="CM1019"/>
      <c r="CN1019" s="284">
        <v>0</v>
      </c>
      <c r="CO1019" s="284">
        <v>2.875</v>
      </c>
      <c r="CP1019" s="285">
        <v>5.0372168E-3</v>
      </c>
      <c r="CQ1019" s="284">
        <v>4.2849999999999997E-3</v>
      </c>
      <c r="CR1019" s="284">
        <v>2.8001800000000001E-9</v>
      </c>
      <c r="CS1019" s="284">
        <v>3.0394000000000001E-7</v>
      </c>
      <c r="CT1019" s="284">
        <v>2.6186105999999998E-4</v>
      </c>
      <c r="CU1019" s="284">
        <v>5.1469999999999997E-3</v>
      </c>
      <c r="CV1019" s="284">
        <v>0</v>
      </c>
      <c r="CW1019" s="284">
        <v>0</v>
      </c>
      <c r="CX1019"/>
      <c r="CY1019" s="173"/>
      <c r="CZ1019" s="271" t="s">
        <v>2583</v>
      </c>
      <c r="DA1019"/>
      <c r="DB1019" s="247"/>
      <c r="DC1019" s="54"/>
      <c r="DD1019" s="54"/>
      <c r="DE1019" s="54"/>
      <c r="DF1019" s="54"/>
      <c r="DG1019" s="54"/>
      <c r="DH1019" s="54"/>
      <c r="DI1019" s="54"/>
      <c r="DJ1019" s="54"/>
      <c r="DK1019" s="54"/>
      <c r="DL1019" s="54"/>
    </row>
    <row r="1020" spans="1:116" ht="14.4">
      <c r="A1020" t="s">
        <v>919</v>
      </c>
      <c r="B1020" s="188" t="s">
        <v>319</v>
      </c>
      <c r="C1020" s="151" t="str">
        <f t="shared" si="240"/>
        <v>A.130.11.115</v>
      </c>
      <c r="D1020" s="54" t="s">
        <v>2570</v>
      </c>
      <c r="E1020" s="150" t="s">
        <v>352</v>
      </c>
      <c r="F1020" s="153" t="str">
        <f t="shared" si="241"/>
        <v>PPS (polyphenylene sulfide)</v>
      </c>
      <c r="G1020" s="154">
        <f t="shared" si="242"/>
        <v>7.1663940000000004</v>
      </c>
      <c r="H1020"/>
      <c r="I1020"/>
      <c r="J1020" s="227">
        <f t="shared" si="248"/>
        <v>4.8181950640000002</v>
      </c>
      <c r="K1020"/>
      <c r="L1020" s="280">
        <f t="shared" si="249"/>
        <v>0.60559709499999992</v>
      </c>
      <c r="M1020" s="280">
        <f t="shared" si="250"/>
        <v>3.0545698000000003</v>
      </c>
      <c r="N1020" s="281">
        <f t="shared" si="251"/>
        <v>8.3069068999999995E-2</v>
      </c>
      <c r="O1020" s="280">
        <v>1.0749591000000001</v>
      </c>
      <c r="P1020" s="286">
        <v>0.18933944</v>
      </c>
      <c r="Q1020" s="286">
        <v>0.14067466000000001</v>
      </c>
      <c r="R1020" s="219">
        <v>0.22904116999999999</v>
      </c>
      <c r="S1020" s="219">
        <v>0.11567787</v>
      </c>
      <c r="T1020" s="219">
        <v>0.21390476999999999</v>
      </c>
      <c r="U1020" s="219">
        <v>4.6973284999999997E-2</v>
      </c>
      <c r="V1020" s="219">
        <v>2.1177157000000002</v>
      </c>
      <c r="W1020" s="219">
        <v>0</v>
      </c>
      <c r="X1020" s="219">
        <v>0.60684000000000005</v>
      </c>
      <c r="Y1020" s="219">
        <v>8.3069068999999995E-2</v>
      </c>
      <c r="Z1020" s="219">
        <v>0</v>
      </c>
      <c r="AA1020" s="219">
        <v>0</v>
      </c>
      <c r="AB1020" s="219">
        <v>0</v>
      </c>
      <c r="AC1020"/>
      <c r="AD1020" s="227">
        <f t="shared" si="243"/>
        <v>1.0749591000000001</v>
      </c>
      <c r="AE1020" s="227">
        <f t="shared" si="244"/>
        <v>3.0533268950000001</v>
      </c>
      <c r="AF1020" s="227">
        <f t="shared" si="245"/>
        <v>2.4477298000000003</v>
      </c>
      <c r="AG1020" s="227">
        <f t="shared" si="246"/>
        <v>3.0545698000000003</v>
      </c>
      <c r="AH1020" s="227">
        <f t="shared" si="247"/>
        <v>8.3069068999999995E-2</v>
      </c>
      <c r="AI1020"/>
      <c r="AJ1020">
        <v>172.46161000000001</v>
      </c>
      <c r="AK1020" s="155">
        <v>157.73743999999999</v>
      </c>
      <c r="AL1020" s="155">
        <v>10.319139</v>
      </c>
      <c r="AM1020" s="155">
        <v>0</v>
      </c>
      <c r="AN1020" s="155">
        <v>0</v>
      </c>
      <c r="AO1020" s="155">
        <v>0.80391363000000005</v>
      </c>
      <c r="AP1020" s="155">
        <v>3.6011155000000001</v>
      </c>
      <c r="AQ1020"/>
      <c r="AR1020" s="156">
        <v>0.25123212</v>
      </c>
      <c r="AS1020" s="156">
        <v>0.23362906</v>
      </c>
      <c r="AT1020" s="156">
        <v>8.7351519999999995E-3</v>
      </c>
      <c r="AU1020" s="156">
        <v>8.8679134999999996E-3</v>
      </c>
      <c r="AV1020" s="282">
        <f t="shared" ref="AV1020:AV1086" si="252">AY1020+BB1020+BC1020+BD1020+BE1020+BM1020+BN1020+BR1020</f>
        <v>1.40065382006E-5</v>
      </c>
      <c r="AW1020" s="282">
        <f t="shared" ref="AW1020:AW1086" si="253">AZ1020+BA1020+BF1020+BG1020+BH1020+BI1020+BJ1020+BK1020+BL1020+BO1020+BS1020+BT1020</f>
        <v>3.2304555776140006E-8</v>
      </c>
      <c r="AX1020" s="283">
        <f t="shared" ref="AX1020:AX1086" si="254">BP1020+BQ1020</f>
        <v>1.2420047000000001</v>
      </c>
      <c r="AY1020" s="157">
        <v>6.6504137E-6</v>
      </c>
      <c r="AZ1020" s="157">
        <v>2.0065903000000001E-8</v>
      </c>
      <c r="BA1020" s="157">
        <v>5.4822914000000001E-13</v>
      </c>
      <c r="BB1020" s="157">
        <v>0</v>
      </c>
      <c r="BC1020" s="157">
        <v>0</v>
      </c>
      <c r="BD1020" s="157">
        <v>6.1377046000000002E-9</v>
      </c>
      <c r="BE1020" s="157">
        <v>5.2530830999999998E-6</v>
      </c>
      <c r="BF1020" s="157">
        <v>1.399696E-9</v>
      </c>
      <c r="BG1020" s="157">
        <v>4.0053845000000003E-9</v>
      </c>
      <c r="BH1020" s="157">
        <v>5.7779086000000003E-9</v>
      </c>
      <c r="BI1020" s="157">
        <v>0</v>
      </c>
      <c r="BJ1020" s="157">
        <v>2.5600357E-11</v>
      </c>
      <c r="BK1020" s="157">
        <v>8.6688947000000001E-10</v>
      </c>
      <c r="BL1020" s="157">
        <v>1.6262561999999999E-10</v>
      </c>
      <c r="BM1020" s="157">
        <v>2.0606055999999998E-6</v>
      </c>
      <c r="BN1020" s="157">
        <v>3.6298096000000003E-8</v>
      </c>
      <c r="BO1020" s="157">
        <v>0</v>
      </c>
      <c r="BP1020" s="157">
        <v>0</v>
      </c>
      <c r="BQ1020" s="157">
        <v>1.2420047000000001</v>
      </c>
      <c r="BR1020" s="157">
        <v>0</v>
      </c>
      <c r="BS1020" s="157">
        <v>0</v>
      </c>
      <c r="BT1020" s="157">
        <v>0</v>
      </c>
      <c r="BU1020"/>
      <c r="BV1020" s="155">
        <v>1.3135384999999999E-3</v>
      </c>
      <c r="BW1020" s="155">
        <v>2.7614330999999999E-5</v>
      </c>
      <c r="BX1020" s="155">
        <v>1.9981808E-4</v>
      </c>
      <c r="BY1020" s="155">
        <v>2.4818273000000001E-4</v>
      </c>
      <c r="BZ1020" s="155">
        <v>1.2628784E-4</v>
      </c>
      <c r="CA1020" s="155">
        <v>0</v>
      </c>
      <c r="CB1020" s="155">
        <v>1.5033997000000001E-4</v>
      </c>
      <c r="CC1020" s="155">
        <v>0</v>
      </c>
      <c r="CD1020" s="155">
        <v>2.8921429999999998E-4</v>
      </c>
      <c r="CE1020" s="155">
        <v>3.1415134999999999E-5</v>
      </c>
      <c r="CF1020" s="155">
        <v>0</v>
      </c>
      <c r="CG1020" s="155">
        <v>0</v>
      </c>
      <c r="CH1020" s="155">
        <v>0</v>
      </c>
      <c r="CI1020" s="155">
        <v>4.5574997000000002E-5</v>
      </c>
      <c r="CJ1020" s="155">
        <v>1.9509114E-4</v>
      </c>
      <c r="CK1020" s="155">
        <v>0</v>
      </c>
      <c r="CL1020" s="155">
        <v>0</v>
      </c>
      <c r="CM1020"/>
      <c r="CN1020" s="284">
        <v>0</v>
      </c>
      <c r="CO1020" s="284">
        <v>7.1663940999999998</v>
      </c>
      <c r="CP1020" s="285">
        <v>0</v>
      </c>
      <c r="CQ1020" s="284">
        <v>1.8893323E-2</v>
      </c>
      <c r="CR1020" s="284">
        <v>1.049598E-6</v>
      </c>
      <c r="CS1020" s="284">
        <v>1.4190683000000001E-6</v>
      </c>
      <c r="CT1020" s="284">
        <v>4.0393267999999996E-3</v>
      </c>
      <c r="CU1020" s="284">
        <v>403.66435999999999</v>
      </c>
      <c r="CV1020" s="284">
        <v>3.8373679999999999E-3</v>
      </c>
      <c r="CW1020" s="284">
        <v>0</v>
      </c>
      <c r="CX1020"/>
      <c r="CY1020" s="173"/>
      <c r="CZ1020" s="271" t="s">
        <v>2584</v>
      </c>
      <c r="DA1020"/>
      <c r="DB1020" s="247"/>
      <c r="DC1020" s="54"/>
      <c r="DD1020" s="54"/>
      <c r="DE1020" s="54"/>
      <c r="DF1020" s="54"/>
      <c r="DG1020" s="54"/>
      <c r="DH1020" s="54"/>
      <c r="DI1020" s="54"/>
      <c r="DJ1020" s="54"/>
      <c r="DK1020" s="54"/>
      <c r="DL1020" s="54"/>
    </row>
    <row r="1021" spans="1:116" ht="14.4">
      <c r="A1021" t="s">
        <v>1248</v>
      </c>
      <c r="B1021" s="188" t="s">
        <v>319</v>
      </c>
      <c r="C1021" s="151" t="str">
        <f t="shared" si="240"/>
        <v>A.130.11.116</v>
      </c>
      <c r="D1021" s="54" t="s">
        <v>2570</v>
      </c>
      <c r="E1021" s="150" t="s">
        <v>352</v>
      </c>
      <c r="F1021" s="153" t="str">
        <f t="shared" si="241"/>
        <v>PVB (Polyvinyl butyral)</v>
      </c>
      <c r="G1021" s="154">
        <f t="shared" si="242"/>
        <v>2.4595484666666669</v>
      </c>
      <c r="H1021"/>
      <c r="I1021"/>
      <c r="J1021" s="227">
        <f t="shared" si="248"/>
        <v>1.0832381840210901</v>
      </c>
      <c r="K1021"/>
      <c r="L1021" s="280">
        <f t="shared" si="249"/>
        <v>7.0095189850000003E-2</v>
      </c>
      <c r="M1021" s="280">
        <f t="shared" si="250"/>
        <v>0.62645221197109002</v>
      </c>
      <c r="N1021" s="281">
        <f t="shared" si="251"/>
        <v>1.77585122E-2</v>
      </c>
      <c r="O1021" s="280">
        <v>0.36893227000000001</v>
      </c>
      <c r="P1021" s="286">
        <v>7.3189063999999998E-2</v>
      </c>
      <c r="Q1021" s="286">
        <v>6.435428E-2</v>
      </c>
      <c r="R1021" s="219">
        <v>6.8176715999999998E-2</v>
      </c>
      <c r="S1021" s="219">
        <v>1.1378186000000001E-3</v>
      </c>
      <c r="T1021" s="219">
        <v>1.0684421E-4</v>
      </c>
      <c r="U1021" s="219">
        <v>6.7381104000000002E-4</v>
      </c>
      <c r="V1021" s="219">
        <v>5.5539083999999999E-3</v>
      </c>
      <c r="W1021" s="219">
        <v>1.5086705000000001E-3</v>
      </c>
      <c r="X1021" s="219">
        <v>0.48335414999999998</v>
      </c>
      <c r="Y1021" s="219">
        <v>2.7823218000000002E-3</v>
      </c>
      <c r="Z1021" s="286">
        <v>8.0957109E-7</v>
      </c>
      <c r="AA1021" s="219">
        <v>4.7057304000000001E-3</v>
      </c>
      <c r="AB1021" s="219">
        <v>8.7617895000000005E-3</v>
      </c>
      <c r="AC1021"/>
      <c r="AD1021" s="227">
        <f t="shared" si="243"/>
        <v>0.36893227000000001</v>
      </c>
      <c r="AE1021" s="227">
        <f t="shared" si="244"/>
        <v>0.21319244225000003</v>
      </c>
      <c r="AF1021" s="227">
        <f t="shared" si="245"/>
        <v>0.14780298280000001</v>
      </c>
      <c r="AG1021" s="227">
        <f t="shared" si="246"/>
        <v>0.62645221197109002</v>
      </c>
      <c r="AH1021" s="227">
        <f t="shared" si="247"/>
        <v>1.30527818E-2</v>
      </c>
      <c r="AI1021" t="s">
        <v>3720</v>
      </c>
      <c r="AJ1021">
        <v>93.893957999999998</v>
      </c>
      <c r="AK1021" s="155">
        <v>93.337588999999994</v>
      </c>
      <c r="AL1021" s="155">
        <v>0.34659653000000001</v>
      </c>
      <c r="AM1021" s="155">
        <v>0</v>
      </c>
      <c r="AN1021" s="155">
        <v>2.3221447000000002E-3</v>
      </c>
      <c r="AO1021" s="155">
        <v>0.19018853999999999</v>
      </c>
      <c r="AP1021" s="155">
        <v>1.7261551E-2</v>
      </c>
      <c r="AQ1021"/>
      <c r="AR1021" s="156">
        <v>7.4373661999999993E-2</v>
      </c>
      <c r="AS1021" s="156">
        <v>6.5580019000000003E-2</v>
      </c>
      <c r="AT1021" s="156">
        <v>2.6594574999999998E-3</v>
      </c>
      <c r="AU1021" s="156">
        <v>6.1341848000000003E-3</v>
      </c>
      <c r="AV1021" s="282">
        <f t="shared" si="252"/>
        <v>3.9316558521885236E-6</v>
      </c>
      <c r="AW1021" s="282">
        <f t="shared" si="253"/>
        <v>9.8352717738669183E-9</v>
      </c>
      <c r="AX1021" s="283">
        <f t="shared" si="254"/>
        <v>0.8591295278879999</v>
      </c>
      <c r="AY1021" s="157">
        <v>2.3019766E-6</v>
      </c>
      <c r="AZ1021" s="157">
        <v>6.9463804000000003E-9</v>
      </c>
      <c r="BA1021" s="157">
        <v>1.8975289E-13</v>
      </c>
      <c r="BB1021" s="157">
        <v>1.1185248E-15</v>
      </c>
      <c r="BC1021" s="157">
        <v>0</v>
      </c>
      <c r="BD1021" s="157">
        <v>6.9177183999999999E-9</v>
      </c>
      <c r="BE1021" s="157">
        <v>1.6150554999999999E-6</v>
      </c>
      <c r="BF1021" s="157">
        <v>1.0411286000000001E-9</v>
      </c>
      <c r="BG1021" s="157">
        <v>1.8370045E-9</v>
      </c>
      <c r="BH1021" s="157">
        <v>8.9563306000000004E-12</v>
      </c>
      <c r="BI1021" s="157">
        <v>1.8975349999999999E-19</v>
      </c>
      <c r="BJ1021" s="157">
        <v>3.7657891999999999E-13</v>
      </c>
      <c r="BK1021" s="157">
        <v>4.0356236E-14</v>
      </c>
      <c r="BL1021" s="157">
        <v>5.8362067999999997E-14</v>
      </c>
      <c r="BM1021" s="157">
        <v>6.5145912000000003E-9</v>
      </c>
      <c r="BN1021" s="157">
        <v>1.0044941E-9</v>
      </c>
      <c r="BO1021" s="157">
        <v>1.0694808E-23</v>
      </c>
      <c r="BP1021" s="157">
        <v>8.3577888000000005E-5</v>
      </c>
      <c r="BQ1021" s="157">
        <v>0.85904594999999995</v>
      </c>
      <c r="BR1021" s="157">
        <v>1.8694737E-10</v>
      </c>
      <c r="BS1021" s="157">
        <v>1.1368421E-12</v>
      </c>
      <c r="BT1021" s="157">
        <v>5.0863157999999998E-17</v>
      </c>
      <c r="BU1021"/>
      <c r="BV1021" s="155">
        <v>2.3175668999999999E-4</v>
      </c>
      <c r="BW1021" s="155">
        <v>1.4711595E-5</v>
      </c>
      <c r="BX1021" s="155">
        <v>6.8578737000000002E-5</v>
      </c>
      <c r="BY1021" s="155">
        <v>6.6314678999999996E-7</v>
      </c>
      <c r="BZ1021" s="155">
        <v>1.0137824E-5</v>
      </c>
      <c r="CA1021" s="155">
        <v>4.0246228000000001E-6</v>
      </c>
      <c r="CB1021" s="155">
        <v>2.3304182000000001E-7</v>
      </c>
      <c r="CC1021" s="155">
        <v>6.1085110000000001E-6</v>
      </c>
      <c r="CD1021" s="155">
        <v>1.7814035E-7</v>
      </c>
      <c r="CE1021" s="155">
        <v>6.2831490999999996E-7</v>
      </c>
      <c r="CF1021" s="155">
        <v>0</v>
      </c>
      <c r="CG1021" s="155">
        <v>2.3650204E-20</v>
      </c>
      <c r="CH1021" s="155">
        <v>1.9364695000000001E-16</v>
      </c>
      <c r="CI1021" s="155">
        <v>1.3621188999999999E-5</v>
      </c>
      <c r="CJ1021" s="155">
        <v>1.1227998E-4</v>
      </c>
      <c r="CK1021" s="155">
        <v>5.6474147999999998E-7</v>
      </c>
      <c r="CL1021" s="155">
        <v>2.6837656999999998E-8</v>
      </c>
      <c r="CM1021"/>
      <c r="CN1021" s="284">
        <v>1.6390542E-16</v>
      </c>
      <c r="CO1021" s="284">
        <v>2.4432447000000002</v>
      </c>
      <c r="CP1021" s="285">
        <v>0.16955091</v>
      </c>
      <c r="CQ1021" s="284">
        <v>1.1002095999999999E-2</v>
      </c>
      <c r="CR1021" s="284">
        <v>6.3345713999999998E-10</v>
      </c>
      <c r="CS1021" s="284">
        <v>2.0064750000000001E-8</v>
      </c>
      <c r="CT1021" s="284">
        <v>4.4978713999999998E-4</v>
      </c>
      <c r="CU1021" s="284">
        <v>2.8753386999999998E-2</v>
      </c>
      <c r="CV1021" s="284">
        <v>5.9483004E-6</v>
      </c>
      <c r="CW1021" s="284">
        <v>1.4153541E-3</v>
      </c>
      <c r="CX1021"/>
      <c r="CY1021" s="173"/>
      <c r="CZ1021" s="271" t="s">
        <v>2585</v>
      </c>
      <c r="DA1021"/>
      <c r="DB1021" s="50"/>
      <c r="DC1021" s="54"/>
      <c r="DD1021" s="54"/>
      <c r="DE1021" s="54"/>
      <c r="DF1021" s="54"/>
      <c r="DG1021" s="54"/>
      <c r="DH1021" s="54"/>
      <c r="DI1021" s="54"/>
      <c r="DJ1021" s="54"/>
      <c r="DK1021" s="54"/>
      <c r="DL1021" s="54"/>
    </row>
    <row r="1022" spans="1:116" ht="14.4">
      <c r="A1022" t="s">
        <v>920</v>
      </c>
      <c r="B1022" s="188" t="s">
        <v>319</v>
      </c>
      <c r="C1022" s="151" t="str">
        <f t="shared" si="240"/>
        <v>A.130.11.117</v>
      </c>
      <c r="D1022" s="54" t="s">
        <v>2570</v>
      </c>
      <c r="E1022" s="150" t="s">
        <v>352</v>
      </c>
      <c r="F1022" s="153" t="str">
        <f t="shared" si="241"/>
        <v>TDI (toluene diisocyanate)</v>
      </c>
      <c r="G1022" s="154">
        <f t="shared" si="242"/>
        <v>3.14</v>
      </c>
      <c r="H1022"/>
      <c r="I1022"/>
      <c r="J1022" s="227">
        <f t="shared" si="248"/>
        <v>1.2008412060000002</v>
      </c>
      <c r="K1022"/>
      <c r="L1022" s="280">
        <f t="shared" si="249"/>
        <v>5.1502542999999998E-2</v>
      </c>
      <c r="M1022" s="280">
        <f t="shared" si="250"/>
        <v>0.67833866300000012</v>
      </c>
      <c r="N1022" s="281">
        <f t="shared" si="251"/>
        <v>0</v>
      </c>
      <c r="O1022" s="280">
        <v>0.47099999999999997</v>
      </c>
      <c r="P1022" s="286">
        <v>3.3371594999999997E-2</v>
      </c>
      <c r="Q1022" s="286">
        <v>4.0355130000000001E-3</v>
      </c>
      <c r="R1022" s="219">
        <v>9.2050919999999998E-3</v>
      </c>
      <c r="S1022" s="219">
        <v>1.0057079999999999E-3</v>
      </c>
      <c r="T1022" s="219">
        <v>2.5877621999999999E-2</v>
      </c>
      <c r="U1022" s="219">
        <v>1.5414120999999999E-2</v>
      </c>
      <c r="V1022" s="219">
        <v>9.1811555000000003E-2</v>
      </c>
      <c r="W1022" s="219">
        <v>0</v>
      </c>
      <c r="X1022" s="219">
        <v>0.54912000000000005</v>
      </c>
      <c r="Y1022" s="219">
        <v>0</v>
      </c>
      <c r="Z1022" s="219">
        <v>0</v>
      </c>
      <c r="AA1022" s="219">
        <v>0</v>
      </c>
      <c r="AB1022" s="219">
        <v>0</v>
      </c>
      <c r="AC1022"/>
      <c r="AD1022" s="227">
        <f t="shared" si="243"/>
        <v>0.47099999999999997</v>
      </c>
      <c r="AE1022" s="227">
        <f t="shared" si="244"/>
        <v>0.180721206</v>
      </c>
      <c r="AF1022" s="227">
        <f t="shared" si="245"/>
        <v>0.12921866300000001</v>
      </c>
      <c r="AG1022" s="227">
        <f t="shared" si="246"/>
        <v>0.67833866300000012</v>
      </c>
      <c r="AH1022" s="227">
        <f t="shared" si="247"/>
        <v>0</v>
      </c>
      <c r="AI1022"/>
      <c r="AJ1022">
        <v>86.665800000000004</v>
      </c>
      <c r="AK1022" s="155">
        <v>84.058000000000007</v>
      </c>
      <c r="AL1022" s="155">
        <v>0</v>
      </c>
      <c r="AM1022" s="155">
        <v>0</v>
      </c>
      <c r="AN1022" s="155">
        <v>2.6078000000000001</v>
      </c>
      <c r="AO1022" s="155">
        <v>0</v>
      </c>
      <c r="AP1022" s="155">
        <v>0</v>
      </c>
      <c r="AQ1022"/>
      <c r="AR1022" s="156">
        <v>6.7645761999999998E-2</v>
      </c>
      <c r="AS1022" s="156">
        <v>5.9055001000000003E-2</v>
      </c>
      <c r="AT1022" s="156">
        <v>2.5890198E-3</v>
      </c>
      <c r="AU1022" s="156">
        <v>6.0017411999999997E-3</v>
      </c>
      <c r="AV1022" s="282">
        <f t="shared" si="252"/>
        <v>3.5404677032999997E-6</v>
      </c>
      <c r="AW1022" s="282">
        <f t="shared" si="253"/>
        <v>9.5747773604700013E-9</v>
      </c>
      <c r="AX1022" s="283">
        <f t="shared" si="254"/>
        <v>0.84057999999999999</v>
      </c>
      <c r="AY1022" s="157">
        <v>2.9139199999999999E-6</v>
      </c>
      <c r="AZ1022" s="157">
        <v>8.7920000000000002E-9</v>
      </c>
      <c r="BA1022" s="157">
        <v>2.4020999999999999E-13</v>
      </c>
      <c r="BB1022" s="157">
        <v>0</v>
      </c>
      <c r="BC1022" s="157">
        <v>0</v>
      </c>
      <c r="BD1022" s="157">
        <v>2.9369999999999998E-10</v>
      </c>
      <c r="BE1022" s="157">
        <v>6.0605999999999996E-7</v>
      </c>
      <c r="BF1022" s="157">
        <v>6.7106000000000006E-11</v>
      </c>
      <c r="BG1022" s="157">
        <v>7.0596000000000001E-10</v>
      </c>
      <c r="BH1022" s="157">
        <v>0</v>
      </c>
      <c r="BI1022" s="157">
        <v>0</v>
      </c>
      <c r="BJ1022" s="157">
        <v>8.7870682000000002E-12</v>
      </c>
      <c r="BK1022" s="157">
        <v>5.5343490999999998E-13</v>
      </c>
      <c r="BL1022" s="157">
        <v>1.3064736E-13</v>
      </c>
      <c r="BM1022" s="157">
        <v>3.3749583E-9</v>
      </c>
      <c r="BN1022" s="157">
        <v>1.6819045000000001E-8</v>
      </c>
      <c r="BO1022" s="157">
        <v>0</v>
      </c>
      <c r="BP1022" s="157">
        <v>0</v>
      </c>
      <c r="BQ1022" s="157">
        <v>0.84057999999999999</v>
      </c>
      <c r="BR1022" s="157">
        <v>0</v>
      </c>
      <c r="BS1022" s="157">
        <v>0</v>
      </c>
      <c r="BT1022" s="157">
        <v>0</v>
      </c>
      <c r="BU1022"/>
      <c r="BV1022" s="155">
        <v>2.6059340999999998E-4</v>
      </c>
      <c r="BW1022" s="155">
        <v>4.8671015000000003E-6</v>
      </c>
      <c r="BX1022" s="155">
        <v>8.7551532000000004E-5</v>
      </c>
      <c r="BY1022" s="155">
        <v>1.0758537999999999E-5</v>
      </c>
      <c r="BZ1022" s="155">
        <v>4.9172861000000003E-6</v>
      </c>
      <c r="CA1022" s="155">
        <v>0</v>
      </c>
      <c r="CB1022" s="155">
        <v>0</v>
      </c>
      <c r="CC1022" s="155">
        <v>0</v>
      </c>
      <c r="CD1022" s="155">
        <v>3.5571935E-5</v>
      </c>
      <c r="CE1022" s="155">
        <v>1.3354129000000001E-5</v>
      </c>
      <c r="CF1022" s="155">
        <v>0</v>
      </c>
      <c r="CG1022" s="155">
        <v>0</v>
      </c>
      <c r="CH1022" s="155">
        <v>0</v>
      </c>
      <c r="CI1022" s="155">
        <v>2.0755423E-6</v>
      </c>
      <c r="CJ1022" s="155">
        <v>1.0149735E-4</v>
      </c>
      <c r="CK1022" s="155">
        <v>0</v>
      </c>
      <c r="CL1022" s="155">
        <v>0</v>
      </c>
      <c r="CM1022" s="21"/>
      <c r="CN1022" s="284">
        <v>0</v>
      </c>
      <c r="CO1022" s="284">
        <v>3.14</v>
      </c>
      <c r="CP1022" s="285">
        <v>8.0055766999999993E-3</v>
      </c>
      <c r="CQ1022" s="284">
        <v>3.3300000000000001E-3</v>
      </c>
      <c r="CR1022" s="284">
        <v>4.2643569999999998E-9</v>
      </c>
      <c r="CS1022" s="284">
        <v>4.8712719999999995E-7</v>
      </c>
      <c r="CT1022" s="284">
        <v>2.0349996000000001E-4</v>
      </c>
      <c r="CU1022" s="284">
        <v>0.46490276000000003</v>
      </c>
      <c r="CV1022" s="284">
        <v>0</v>
      </c>
      <c r="CW1022" s="284">
        <v>0</v>
      </c>
      <c r="CX1022"/>
      <c r="CY1022" s="173"/>
      <c r="CZ1022" s="271" t="s">
        <v>2586</v>
      </c>
      <c r="DA1022"/>
      <c r="DB1022" s="50"/>
      <c r="DC1022" s="54"/>
      <c r="DD1022" s="54"/>
      <c r="DE1022" s="54"/>
      <c r="DF1022" s="54"/>
      <c r="DG1022" s="54"/>
      <c r="DH1022" s="54"/>
      <c r="DI1022" s="54"/>
      <c r="DJ1022" s="54"/>
      <c r="DK1022" s="54"/>
      <c r="DL1022" s="54"/>
    </row>
    <row r="1023" spans="1:116" ht="14.4">
      <c r="A1023" t="s">
        <v>1776</v>
      </c>
      <c r="B1023" s="188" t="s">
        <v>319</v>
      </c>
      <c r="C1023" s="151" t="str">
        <f t="shared" si="240"/>
        <v>A.130.11.118</v>
      </c>
      <c r="D1023" s="54" t="s">
        <v>2570</v>
      </c>
      <c r="E1023" s="150" t="s">
        <v>352</v>
      </c>
      <c r="F1023" s="153" t="str">
        <f t="shared" si="241"/>
        <v>PE for bottles with deposit in EU (RR=80%  RIR=25%)</v>
      </c>
      <c r="G1023" s="154">
        <f t="shared" si="242"/>
        <v>1.6820988000000001</v>
      </c>
      <c r="H1023"/>
      <c r="I1023"/>
      <c r="J1023" s="227">
        <f t="shared" si="248"/>
        <v>0.95092775152423004</v>
      </c>
      <c r="K1023"/>
      <c r="L1023" s="280">
        <f t="shared" si="249"/>
        <v>6.2270943879999999E-2</v>
      </c>
      <c r="M1023" s="280">
        <f t="shared" si="250"/>
        <v>0.62188805833923</v>
      </c>
      <c r="N1023" s="281">
        <f t="shared" si="251"/>
        <v>1.4453929305000002E-2</v>
      </c>
      <c r="O1023" s="280">
        <v>0.25231482</v>
      </c>
      <c r="P1023" s="219">
        <v>2.7325748E-2</v>
      </c>
      <c r="Q1023" s="219">
        <v>3.1061241000000001E-3</v>
      </c>
      <c r="R1023" s="219">
        <v>5.6004468000000002E-2</v>
      </c>
      <c r="S1023" s="219">
        <v>5.0184705999999999E-3</v>
      </c>
      <c r="T1023" s="219">
        <v>2.1080228E-4</v>
      </c>
      <c r="U1023" s="219">
        <v>1.037203E-3</v>
      </c>
      <c r="V1023" s="219">
        <v>6.4560093000000001E-3</v>
      </c>
      <c r="W1023" s="286">
        <v>3.6015005E-5</v>
      </c>
      <c r="X1023" s="219">
        <v>0.58499999999999996</v>
      </c>
      <c r="Y1023" s="219">
        <v>1.6462613000000001E-3</v>
      </c>
      <c r="Z1023" s="286">
        <v>1.7693923000000001E-7</v>
      </c>
      <c r="AA1023" s="219">
        <v>1.2771653000000001E-2</v>
      </c>
      <c r="AB1023" s="219">
        <v>0</v>
      </c>
      <c r="AC1023"/>
      <c r="AD1023" s="227">
        <f t="shared" si="243"/>
        <v>0.25231482</v>
      </c>
      <c r="AE1023" s="227">
        <f t="shared" si="244"/>
        <v>9.9158825280000015E-2</v>
      </c>
      <c r="AF1023" s="227">
        <f t="shared" si="245"/>
        <v>4.9659534400000004E-2</v>
      </c>
      <c r="AG1023" s="227">
        <f t="shared" si="246"/>
        <v>0.62188805833923</v>
      </c>
      <c r="AH1023" s="227">
        <f t="shared" si="247"/>
        <v>1.682276305E-3</v>
      </c>
      <c r="AI1023"/>
      <c r="AJ1023">
        <v>67.858541000000002</v>
      </c>
      <c r="AK1023" s="155">
        <v>66.350133999999997</v>
      </c>
      <c r="AL1023" s="155">
        <v>0.22724484</v>
      </c>
      <c r="AM1023" s="155">
        <v>0</v>
      </c>
      <c r="AN1023" s="155">
        <v>1.1680615999999999</v>
      </c>
      <c r="AO1023" s="155">
        <v>7.7378795E-2</v>
      </c>
      <c r="AP1023" s="155">
        <v>3.5721902999999999E-2</v>
      </c>
      <c r="AQ1023"/>
      <c r="AR1023" s="156">
        <v>3.3268257000000002E-2</v>
      </c>
      <c r="AS1023" s="156">
        <v>2.7169118999999999E-2</v>
      </c>
      <c r="AT1023" s="156">
        <v>1.3684095000000001E-3</v>
      </c>
      <c r="AU1023" s="156">
        <v>4.7307284999999998E-3</v>
      </c>
      <c r="AV1023" s="282">
        <f t="shared" si="252"/>
        <v>1.6288441031170002E-6</v>
      </c>
      <c r="AW1023" s="282">
        <f t="shared" si="253"/>
        <v>5.0606861827259697E-9</v>
      </c>
      <c r="AX1023" s="283">
        <f t="shared" si="254"/>
        <v>0.66256702196569994</v>
      </c>
      <c r="AY1023" s="157">
        <v>1.5609877E-6</v>
      </c>
      <c r="AZ1023" s="157">
        <v>4.7098766E-9</v>
      </c>
      <c r="BA1023" s="157">
        <v>1.2868055999999999E-13</v>
      </c>
      <c r="BB1023" s="157">
        <v>0</v>
      </c>
      <c r="BC1023" s="157">
        <v>0</v>
      </c>
      <c r="BD1023" s="157">
        <v>1.5007733E-9</v>
      </c>
      <c r="BE1023" s="157">
        <v>6.5133956000000005E-8</v>
      </c>
      <c r="BF1023" s="157">
        <v>3.4224953000000001E-10</v>
      </c>
      <c r="BG1023" s="157">
        <v>7.6050167999999992E-12</v>
      </c>
      <c r="BH1023" s="157">
        <v>1.8801171999999999E-13</v>
      </c>
      <c r="BI1023" s="157">
        <v>8.0783586999999998E-16</v>
      </c>
      <c r="BJ1023" s="157">
        <v>5.9081337999999996E-13</v>
      </c>
      <c r="BK1023" s="157">
        <v>3.8792469000000002E-14</v>
      </c>
      <c r="BL1023" s="157">
        <v>7.9299610999999998E-15</v>
      </c>
      <c r="BM1023" s="157">
        <v>4.8602616999999997E-11</v>
      </c>
      <c r="BN1023" s="157">
        <v>1.1730711999999999E-9</v>
      </c>
      <c r="BO1023" s="157">
        <v>0</v>
      </c>
      <c r="BP1023" s="157">
        <v>4.0519657E-6</v>
      </c>
      <c r="BQ1023" s="157">
        <v>0.66256296999999997</v>
      </c>
      <c r="BR1023" s="157">
        <v>0</v>
      </c>
      <c r="BS1023" s="157">
        <v>0</v>
      </c>
      <c r="BT1023" s="157">
        <v>0</v>
      </c>
      <c r="BU1023"/>
      <c r="BV1023" s="155">
        <v>1.4495459000000001E-4</v>
      </c>
      <c r="BW1023" s="155">
        <v>5.2431283999999999E-8</v>
      </c>
      <c r="BX1023" s="155">
        <v>4.6901377000000002E-5</v>
      </c>
      <c r="BY1023" s="155">
        <v>7.8311105999999996E-7</v>
      </c>
      <c r="BZ1023" s="155">
        <v>4.5451927000000003E-6</v>
      </c>
      <c r="CA1023" s="155">
        <v>0</v>
      </c>
      <c r="CB1023" s="155">
        <v>1.9119992000000002E-9</v>
      </c>
      <c r="CC1023" s="155">
        <v>0</v>
      </c>
      <c r="CD1023" s="155">
        <v>3.3676984000000002E-7</v>
      </c>
      <c r="CE1023" s="155">
        <v>8.8584392000000003E-7</v>
      </c>
      <c r="CF1023" s="155">
        <v>0</v>
      </c>
      <c r="CG1023" s="155">
        <v>0</v>
      </c>
      <c r="CH1023" s="155">
        <v>0</v>
      </c>
      <c r="CI1023" s="155">
        <v>1.0708962E-5</v>
      </c>
      <c r="CJ1023" s="155">
        <v>8.073899E-5</v>
      </c>
      <c r="CK1023" s="155">
        <v>3.5180607999999999E-14</v>
      </c>
      <c r="CL1023" s="155">
        <v>0</v>
      </c>
      <c r="CM1023"/>
      <c r="CN1023" s="284">
        <v>0</v>
      </c>
      <c r="CO1023" s="284">
        <v>1.6820987999999999</v>
      </c>
      <c r="CP1023" s="285">
        <v>0</v>
      </c>
      <c r="CQ1023" s="284">
        <v>3.5872720999999997E-5</v>
      </c>
      <c r="CR1023" s="284">
        <v>2.7288337000000001E-10</v>
      </c>
      <c r="CS1023" s="284">
        <v>3.2833827000000002E-8</v>
      </c>
      <c r="CT1023" s="284">
        <v>9.5364115000000005E-5</v>
      </c>
      <c r="CU1023" s="284">
        <v>3.2624312000000003E-2</v>
      </c>
      <c r="CV1023" s="284">
        <v>1.2610495999999999E-7</v>
      </c>
      <c r="CW1023" s="284">
        <v>2.7599033E-7</v>
      </c>
      <c r="CX1023"/>
      <c r="CY1023" s="173"/>
      <c r="CZ1023" s="271" t="s">
        <v>2541</v>
      </c>
      <c r="DA1023"/>
      <c r="DB1023" s="247"/>
      <c r="DC1023" s="54"/>
      <c r="DD1023" s="54"/>
      <c r="DE1023" s="54"/>
      <c r="DF1023" s="54"/>
      <c r="DG1023" s="54"/>
      <c r="DH1023" s="54"/>
      <c r="DI1023" s="54"/>
      <c r="DJ1023" s="54"/>
      <c r="DK1023" s="54"/>
      <c r="DL1023" s="54"/>
    </row>
    <row r="1024" spans="1:116" ht="14.4">
      <c r="A1024" t="s">
        <v>1777</v>
      </c>
      <c r="B1024" s="188" t="s">
        <v>319</v>
      </c>
      <c r="C1024" s="151" t="str">
        <f t="shared" si="240"/>
        <v>A.130.11.119</v>
      </c>
      <c r="D1024" s="54" t="s">
        <v>2570</v>
      </c>
      <c r="E1024" s="150" t="s">
        <v>352</v>
      </c>
      <c r="F1024" s="153" t="str">
        <f t="shared" si="241"/>
        <v>PET for bottles with deposit in EU (RR=80%  RIR=25%)</v>
      </c>
      <c r="G1024" s="154">
        <f t="shared" si="242"/>
        <v>1.7045988000000001</v>
      </c>
      <c r="H1024"/>
      <c r="I1024"/>
      <c r="J1024" s="227">
        <f t="shared" si="248"/>
        <v>0.77314839900722987</v>
      </c>
      <c r="K1024"/>
      <c r="L1024" s="280">
        <f t="shared" si="249"/>
        <v>2.6536917149999999E-2</v>
      </c>
      <c r="M1024" s="280">
        <f t="shared" si="250"/>
        <v>0.48921587583922999</v>
      </c>
      <c r="N1024" s="281">
        <f t="shared" si="251"/>
        <v>1.7057860180000001E-3</v>
      </c>
      <c r="O1024" s="280">
        <v>0.25568982000000001</v>
      </c>
      <c r="P1024" s="286">
        <v>4.8988826999999999E-2</v>
      </c>
      <c r="Q1024" s="286">
        <v>6.4286956999999997E-3</v>
      </c>
      <c r="R1024" s="286">
        <v>1.8843368999999999E-2</v>
      </c>
      <c r="S1024" s="219">
        <v>3.8184781000000002E-3</v>
      </c>
      <c r="T1024" s="219">
        <v>2.9574867999999999E-3</v>
      </c>
      <c r="U1024" s="219">
        <v>9.1758325E-4</v>
      </c>
      <c r="V1024" s="219">
        <v>7.3331762000000003E-3</v>
      </c>
      <c r="W1024" s="286">
        <v>3.6015005E-5</v>
      </c>
      <c r="X1024" s="219">
        <v>0.42646499999999998</v>
      </c>
      <c r="Y1024" s="219">
        <v>1.6462613000000001E-3</v>
      </c>
      <c r="Z1024" s="286">
        <v>1.7693923000000001E-7</v>
      </c>
      <c r="AA1024" s="286">
        <v>2.3509712999999998E-5</v>
      </c>
      <c r="AB1024" s="219">
        <v>0</v>
      </c>
      <c r="AC1024"/>
      <c r="AD1024" s="227">
        <f t="shared" si="243"/>
        <v>0.25568982000000001</v>
      </c>
      <c r="AE1024" s="227">
        <f t="shared" si="244"/>
        <v>8.9287616050000004E-2</v>
      </c>
      <c r="AF1024" s="227">
        <f t="shared" si="245"/>
        <v>6.2774208612999996E-2</v>
      </c>
      <c r="AG1024" s="227">
        <f t="shared" si="246"/>
        <v>0.48921587583922999</v>
      </c>
      <c r="AH1024" s="227">
        <f t="shared" si="247"/>
        <v>1.682276305E-3</v>
      </c>
      <c r="AI1024"/>
      <c r="AJ1024">
        <v>56.336441000000001</v>
      </c>
      <c r="AK1024" s="155">
        <v>55.943134000000001</v>
      </c>
      <c r="AL1024" s="155">
        <v>0.22724484</v>
      </c>
      <c r="AM1024" s="155">
        <v>0</v>
      </c>
      <c r="AN1024" s="155">
        <v>5.2961556E-2</v>
      </c>
      <c r="AO1024" s="155">
        <v>7.7378795E-2</v>
      </c>
      <c r="AP1024" s="155">
        <v>3.5721902999999999E-2</v>
      </c>
      <c r="AQ1024"/>
      <c r="AR1024" s="156">
        <v>4.7522095E-2</v>
      </c>
      <c r="AS1024" s="156">
        <v>4.1926523E-2</v>
      </c>
      <c r="AT1024" s="156">
        <v>1.6079035999999999E-3</v>
      </c>
      <c r="AU1024" s="156">
        <v>3.9876686999999996E-3</v>
      </c>
      <c r="AV1024" s="282">
        <f t="shared" si="252"/>
        <v>2.5135805465399999E-6</v>
      </c>
      <c r="AW1024" s="282">
        <f t="shared" si="253"/>
        <v>5.9463892145658697E-9</v>
      </c>
      <c r="AX1024" s="283">
        <f t="shared" si="254"/>
        <v>0.55849702196569995</v>
      </c>
      <c r="AY1024" s="157">
        <v>1.5818677E-6</v>
      </c>
      <c r="AZ1024" s="157">
        <v>4.7728766000000003E-9</v>
      </c>
      <c r="BA1024" s="157">
        <v>1.3040180999999999E-13</v>
      </c>
      <c r="BB1024" s="157">
        <v>0</v>
      </c>
      <c r="BC1024" s="157">
        <v>0</v>
      </c>
      <c r="BD1024" s="157">
        <v>5.9649832000000002E-10</v>
      </c>
      <c r="BE1024" s="157">
        <v>9.2946613000000001E-7</v>
      </c>
      <c r="BF1024" s="157">
        <v>1.3628003E-10</v>
      </c>
      <c r="BG1024" s="157">
        <v>1.036335E-9</v>
      </c>
      <c r="BH1024" s="157">
        <v>1.8801171999999999E-13</v>
      </c>
      <c r="BI1024" s="157">
        <v>8.0783586999999998E-16</v>
      </c>
      <c r="BJ1024" s="157">
        <v>5.2327915999999997E-13</v>
      </c>
      <c r="BK1024" s="157">
        <v>4.4263888999999999E-14</v>
      </c>
      <c r="BL1024" s="157">
        <v>1.0820151E-14</v>
      </c>
      <c r="BM1024" s="157">
        <v>3.7118211999999999E-10</v>
      </c>
      <c r="BN1024" s="157">
        <v>1.2790361E-9</v>
      </c>
      <c r="BO1024" s="157">
        <v>0</v>
      </c>
      <c r="BP1024" s="157">
        <v>4.0519657E-6</v>
      </c>
      <c r="BQ1024" s="157">
        <v>0.55849296999999998</v>
      </c>
      <c r="BR1024" s="157">
        <v>0</v>
      </c>
      <c r="BS1024" s="157">
        <v>0</v>
      </c>
      <c r="BT1024" s="157">
        <v>0</v>
      </c>
      <c r="BU1024"/>
      <c r="BV1024" s="155">
        <v>1.4195975E-4</v>
      </c>
      <c r="BW1024" s="155">
        <v>7.1448066999999999E-6</v>
      </c>
      <c r="BX1024" s="155">
        <v>4.7528736999999999E-5</v>
      </c>
      <c r="BY1024" s="155">
        <v>8.5971936000000003E-7</v>
      </c>
      <c r="BZ1024" s="155">
        <v>9.3133368000000008E-6</v>
      </c>
      <c r="CA1024" s="155">
        <v>0</v>
      </c>
      <c r="CB1024" s="155">
        <v>1.9119992000000002E-9</v>
      </c>
      <c r="CC1024" s="155">
        <v>0</v>
      </c>
      <c r="CD1024" s="155">
        <v>4.0211543000000004E-6</v>
      </c>
      <c r="CE1024" s="155">
        <v>8.6047017999999999E-7</v>
      </c>
      <c r="CF1024" s="155">
        <v>0</v>
      </c>
      <c r="CG1024" s="155">
        <v>0</v>
      </c>
      <c r="CH1024" s="155">
        <v>0</v>
      </c>
      <c r="CI1024" s="155">
        <v>4.0658042000000001E-6</v>
      </c>
      <c r="CJ1024" s="155">
        <v>6.8163814000000005E-5</v>
      </c>
      <c r="CK1024" s="155">
        <v>3.5180607999999999E-14</v>
      </c>
      <c r="CL1024" s="155">
        <v>0</v>
      </c>
      <c r="CM1024"/>
      <c r="CN1024" s="284">
        <v>0</v>
      </c>
      <c r="CO1024" s="284">
        <v>1.7045988000000001</v>
      </c>
      <c r="CP1024" s="285">
        <v>1.5583889E-2</v>
      </c>
      <c r="CQ1024" s="284">
        <v>4.8883727E-3</v>
      </c>
      <c r="CR1024" s="284">
        <v>2.6850071000000001E-10</v>
      </c>
      <c r="CS1024" s="284">
        <v>2.9399989999999999E-8</v>
      </c>
      <c r="CT1024" s="284">
        <v>3.6198072999999998E-4</v>
      </c>
      <c r="CU1024" s="284">
        <v>3.7019198000000003E-2</v>
      </c>
      <c r="CV1024" s="284">
        <v>1.2610495999999999E-7</v>
      </c>
      <c r="CW1024" s="284">
        <v>2.7599033E-7</v>
      </c>
      <c r="CX1024"/>
      <c r="CY1024" s="173"/>
      <c r="CZ1024" s="271" t="s">
        <v>2544</v>
      </c>
      <c r="DA1024"/>
      <c r="DB1024" s="247"/>
      <c r="DC1024" s="54"/>
      <c r="DD1024" s="54"/>
      <c r="DE1024" s="54"/>
      <c r="DF1024" s="54"/>
      <c r="DG1024" s="54"/>
      <c r="DH1024" s="54"/>
      <c r="DI1024" s="54"/>
      <c r="DJ1024" s="54"/>
      <c r="DK1024" s="54"/>
      <c r="DL1024" s="54"/>
    </row>
    <row r="1025" spans="1:116" ht="14.4">
      <c r="A1025" t="s">
        <v>1778</v>
      </c>
      <c r="B1025" s="188" t="s">
        <v>319</v>
      </c>
      <c r="C1025" s="151" t="str">
        <f t="shared" si="240"/>
        <v>A.130.11.120</v>
      </c>
      <c r="D1025" s="54" t="s">
        <v>2570</v>
      </c>
      <c r="E1025" s="150" t="s">
        <v>352</v>
      </c>
      <c r="F1025" s="153" t="str">
        <f t="shared" si="241"/>
        <v>PP for bottles with deposit in EU (RR=80%  RIR=25%)</v>
      </c>
      <c r="G1025" s="154">
        <f t="shared" si="242"/>
        <v>1.5020988</v>
      </c>
      <c r="H1025"/>
      <c r="I1025"/>
      <c r="J1025" s="227">
        <f t="shared" si="248"/>
        <v>0.92105397138422995</v>
      </c>
      <c r="K1025"/>
      <c r="L1025" s="280">
        <f t="shared" si="249"/>
        <v>5.8360867239999996E-2</v>
      </c>
      <c r="M1025" s="280">
        <f t="shared" si="250"/>
        <v>0.62127984783922996</v>
      </c>
      <c r="N1025" s="281">
        <f t="shared" si="251"/>
        <v>1.6098436305000002E-2</v>
      </c>
      <c r="O1025" s="280">
        <v>0.22531482</v>
      </c>
      <c r="P1025" s="219">
        <v>2.9046998000000001E-2</v>
      </c>
      <c r="Q1025" s="219">
        <v>1.1421737E-3</v>
      </c>
      <c r="R1025" s="219">
        <v>5.1414467999999998E-2</v>
      </c>
      <c r="S1025" s="219">
        <v>5.6801205999999996E-3</v>
      </c>
      <c r="T1025" s="219">
        <v>1.9701964000000001E-4</v>
      </c>
      <c r="U1025" s="219">
        <v>1.0692589999999999E-3</v>
      </c>
      <c r="V1025" s="219">
        <v>6.0904992000000002E-3</v>
      </c>
      <c r="W1025" s="286">
        <v>3.6015005E-5</v>
      </c>
      <c r="X1025" s="219">
        <v>0.58499999999999996</v>
      </c>
      <c r="Y1025" s="219">
        <v>1.6462613000000001E-3</v>
      </c>
      <c r="Z1025" s="286">
        <v>1.7693923000000001E-7</v>
      </c>
      <c r="AA1025" s="219">
        <v>1.4416160000000001E-2</v>
      </c>
      <c r="AB1025" s="219">
        <v>0</v>
      </c>
      <c r="AC1025"/>
      <c r="AD1025" s="227">
        <f t="shared" si="243"/>
        <v>0.22531482</v>
      </c>
      <c r="AE1025" s="227">
        <f t="shared" si="244"/>
        <v>9.4640538140000008E-2</v>
      </c>
      <c r="AF1025" s="227">
        <f t="shared" si="245"/>
        <v>5.0695830900000002E-2</v>
      </c>
      <c r="AG1025" s="227">
        <f t="shared" si="246"/>
        <v>0.62127984783922996</v>
      </c>
      <c r="AH1025" s="227">
        <f t="shared" si="247"/>
        <v>1.682276305E-3</v>
      </c>
      <c r="AI1025"/>
      <c r="AJ1025">
        <v>63.465040999999999</v>
      </c>
      <c r="AK1025" s="155">
        <v>62.177883999999999</v>
      </c>
      <c r="AL1025" s="155">
        <v>0.22724484</v>
      </c>
      <c r="AM1025" s="155">
        <v>0</v>
      </c>
      <c r="AN1025" s="155">
        <v>0.94681156</v>
      </c>
      <c r="AO1025" s="155">
        <v>7.7378795E-2</v>
      </c>
      <c r="AP1025" s="155">
        <v>3.5721902999999999E-2</v>
      </c>
      <c r="AQ1025"/>
      <c r="AR1025" s="156">
        <v>3.0210494000000001E-2</v>
      </c>
      <c r="AS1025" s="156">
        <v>2.4553120000000001E-2</v>
      </c>
      <c r="AT1025" s="156">
        <v>1.2245438000000001E-3</v>
      </c>
      <c r="AU1025" s="156">
        <v>4.4328299E-3</v>
      </c>
      <c r="AV1025" s="282">
        <f t="shared" si="252"/>
        <v>1.472009633062E-6</v>
      </c>
      <c r="AW1025" s="282">
        <f t="shared" si="253"/>
        <v>4.5286382173577689E-9</v>
      </c>
      <c r="AX1025" s="283">
        <f t="shared" si="254"/>
        <v>0.62084452196569995</v>
      </c>
      <c r="AY1025" s="157">
        <v>1.3939476999999999E-6</v>
      </c>
      <c r="AZ1025" s="157">
        <v>4.2058766000000001E-9</v>
      </c>
      <c r="BA1025" s="157">
        <v>1.1491056000000001E-13</v>
      </c>
      <c r="BB1025" s="157">
        <v>0</v>
      </c>
      <c r="BC1025" s="157">
        <v>0</v>
      </c>
      <c r="BD1025" s="157">
        <v>1.3777732999999999E-9</v>
      </c>
      <c r="BE1025" s="157">
        <v>7.5512455999999995E-8</v>
      </c>
      <c r="BF1025" s="157">
        <v>3.1419952999999999E-10</v>
      </c>
      <c r="BG1025" s="157">
        <v>7.6050167999999992E-12</v>
      </c>
      <c r="BH1025" s="157">
        <v>1.8801171999999999E-13</v>
      </c>
      <c r="BI1025" s="157">
        <v>8.0783586999999998E-16</v>
      </c>
      <c r="BJ1025" s="157">
        <v>6.0917916000000004E-13</v>
      </c>
      <c r="BK1025" s="157">
        <v>3.6598486999999998E-14</v>
      </c>
      <c r="BL1025" s="157">
        <v>7.5627948999999999E-15</v>
      </c>
      <c r="BM1025" s="157">
        <v>4.6397062E-11</v>
      </c>
      <c r="BN1025" s="157">
        <v>1.1253067000000001E-9</v>
      </c>
      <c r="BO1025" s="157">
        <v>0</v>
      </c>
      <c r="BP1025" s="157">
        <v>4.0519657E-6</v>
      </c>
      <c r="BQ1025" s="157">
        <v>0.62084046999999998</v>
      </c>
      <c r="BR1025" s="157">
        <v>0</v>
      </c>
      <c r="BS1025" s="157">
        <v>0</v>
      </c>
      <c r="BT1025" s="157">
        <v>0</v>
      </c>
      <c r="BU1025"/>
      <c r="BV1025" s="155">
        <v>1.3450859999999999E-4</v>
      </c>
      <c r="BW1025" s="155">
        <v>5.2431283999999999E-8</v>
      </c>
      <c r="BX1025" s="155">
        <v>4.1882499999999998E-5</v>
      </c>
      <c r="BY1025" s="155">
        <v>7.3811692000000005E-7</v>
      </c>
      <c r="BZ1025" s="155">
        <v>5.1374225E-6</v>
      </c>
      <c r="CA1025" s="155">
        <v>0</v>
      </c>
      <c r="CB1025" s="155">
        <v>1.9119992000000002E-9</v>
      </c>
      <c r="CC1025" s="155">
        <v>0</v>
      </c>
      <c r="CD1025" s="155">
        <v>3.1961704000000001E-7</v>
      </c>
      <c r="CE1025" s="155">
        <v>8.9371996E-7</v>
      </c>
      <c r="CF1025" s="155">
        <v>0</v>
      </c>
      <c r="CG1025" s="155">
        <v>0</v>
      </c>
      <c r="CH1025" s="155">
        <v>0</v>
      </c>
      <c r="CI1025" s="155">
        <v>9.8315581999999992E-6</v>
      </c>
      <c r="CJ1025" s="155">
        <v>7.5651322999999995E-5</v>
      </c>
      <c r="CK1025" s="155">
        <v>3.5180607999999999E-14</v>
      </c>
      <c r="CL1025" s="155">
        <v>0</v>
      </c>
      <c r="CM1025"/>
      <c r="CN1025" s="284">
        <v>0</v>
      </c>
      <c r="CO1025" s="284">
        <v>1.5020988</v>
      </c>
      <c r="CP1025" s="285">
        <v>0</v>
      </c>
      <c r="CQ1025" s="284">
        <v>3.5872720999999997E-5</v>
      </c>
      <c r="CR1025" s="284">
        <v>2.8071718999999998E-10</v>
      </c>
      <c r="CS1025" s="284">
        <v>3.3730714999999998E-8</v>
      </c>
      <c r="CT1025" s="284">
        <v>1.1186411000000001E-4</v>
      </c>
      <c r="CU1025" s="284">
        <v>3.0817568E-2</v>
      </c>
      <c r="CV1025" s="284">
        <v>1.2610495999999999E-7</v>
      </c>
      <c r="CW1025" s="284">
        <v>2.7599033E-7</v>
      </c>
      <c r="CX1025"/>
      <c r="CY1025" s="173"/>
      <c r="CZ1025" s="271" t="s">
        <v>2547</v>
      </c>
      <c r="DA1025"/>
      <c r="DB1025" s="247"/>
      <c r="DC1025" s="54"/>
      <c r="DD1025" s="54"/>
      <c r="DE1025" s="54"/>
      <c r="DF1025" s="54"/>
      <c r="DG1025" s="54"/>
      <c r="DH1025" s="54"/>
      <c r="DI1025" s="54"/>
      <c r="DJ1025" s="54"/>
      <c r="DK1025" s="54"/>
      <c r="DL1025" s="54"/>
    </row>
    <row r="1026" spans="1:116" ht="14.4">
      <c r="A1026" t="s">
        <v>1779</v>
      </c>
      <c r="B1026" s="188" t="s">
        <v>319</v>
      </c>
      <c r="C1026" s="151" t="str">
        <f t="shared" si="240"/>
        <v>A.130.11.121</v>
      </c>
      <c r="D1026" s="54" t="s">
        <v>2570</v>
      </c>
      <c r="E1026" s="150" t="s">
        <v>352</v>
      </c>
      <c r="F1026" s="153" t="str">
        <f t="shared" si="241"/>
        <v>PVC for bottles with deposit in EU (RR=80%  RIR=25%)</v>
      </c>
      <c r="G1026" s="154">
        <f t="shared" si="242"/>
        <v>1.6775988000000002</v>
      </c>
      <c r="H1026"/>
      <c r="I1026"/>
      <c r="J1026" s="227">
        <f t="shared" si="248"/>
        <v>0.64647890664423002</v>
      </c>
      <c r="K1026"/>
      <c r="L1026" s="280">
        <f t="shared" si="249"/>
        <v>4.2962729399999997E-2</v>
      </c>
      <c r="M1026" s="280">
        <f t="shared" si="250"/>
        <v>0.32931926293922997</v>
      </c>
      <c r="N1026" s="281">
        <f t="shared" si="251"/>
        <v>2.2557094305000001E-2</v>
      </c>
      <c r="O1026" s="280">
        <v>0.25163982000000001</v>
      </c>
      <c r="P1026" s="286">
        <v>2.7669998000000001E-2</v>
      </c>
      <c r="Q1026" s="219">
        <v>1.8347226000000001E-2</v>
      </c>
      <c r="R1026" s="286">
        <v>3.3054467999999997E-2</v>
      </c>
      <c r="S1026" s="219">
        <v>4.9041856000000003E-3</v>
      </c>
      <c r="T1026" s="219">
        <v>3.6156784999999999E-3</v>
      </c>
      <c r="U1026" s="219">
        <v>1.3883973000000001E-3</v>
      </c>
      <c r="V1026" s="219">
        <v>2.1221862000000001E-2</v>
      </c>
      <c r="W1026" s="286">
        <v>3.6015005E-5</v>
      </c>
      <c r="X1026" s="219">
        <v>0.26207999999999998</v>
      </c>
      <c r="Y1026" s="219">
        <v>1.6462613000000001E-3</v>
      </c>
      <c r="Z1026" s="286">
        <v>1.7693923000000001E-7</v>
      </c>
      <c r="AA1026" s="219">
        <v>2.0874818E-2</v>
      </c>
      <c r="AB1026" s="219">
        <v>0</v>
      </c>
      <c r="AC1026"/>
      <c r="AD1026" s="227">
        <f t="shared" si="243"/>
        <v>0.25163982000000001</v>
      </c>
      <c r="AE1026" s="227">
        <f t="shared" si="244"/>
        <v>0.11020181539999999</v>
      </c>
      <c r="AF1026" s="227">
        <f t="shared" si="245"/>
        <v>8.8113904000000007E-2</v>
      </c>
      <c r="AG1026" s="227">
        <f t="shared" si="246"/>
        <v>0.32931926293922997</v>
      </c>
      <c r="AH1026" s="227">
        <f t="shared" si="247"/>
        <v>1.682276305E-3</v>
      </c>
      <c r="AI1026"/>
      <c r="AJ1026">
        <v>3.5239014000000002</v>
      </c>
      <c r="AK1026" s="155">
        <v>0.87738428999999996</v>
      </c>
      <c r="AL1026" s="155">
        <v>0.22724484</v>
      </c>
      <c r="AM1026" s="155">
        <v>0</v>
      </c>
      <c r="AN1026" s="155">
        <v>2.3061715999999999</v>
      </c>
      <c r="AO1026" s="155">
        <v>7.7378795E-2</v>
      </c>
      <c r="AP1026" s="155">
        <v>3.5721902999999999E-2</v>
      </c>
      <c r="AQ1026"/>
      <c r="AR1026" s="156">
        <v>2.8515887E-2</v>
      </c>
      <c r="AS1026" s="156">
        <v>2.7104425000000001E-2</v>
      </c>
      <c r="AT1026" s="156">
        <v>1.3554877000000001E-3</v>
      </c>
      <c r="AU1026" s="156">
        <v>5.5974170000000001E-5</v>
      </c>
      <c r="AV1026" s="282">
        <f t="shared" si="252"/>
        <v>1.6249655880099999E-6</v>
      </c>
      <c r="AW1026" s="282">
        <f t="shared" si="253"/>
        <v>5.0128982000428701E-9</v>
      </c>
      <c r="AX1026" s="283">
        <f t="shared" si="254"/>
        <v>7.8395196657E-3</v>
      </c>
      <c r="AY1026" s="157">
        <v>1.5568116999999999E-6</v>
      </c>
      <c r="AZ1026" s="157">
        <v>4.6972766000000003E-9</v>
      </c>
      <c r="BA1026" s="157">
        <v>1.2833631000000001E-13</v>
      </c>
      <c r="BB1026" s="157">
        <v>0</v>
      </c>
      <c r="BC1026" s="157">
        <v>0</v>
      </c>
      <c r="BD1026" s="157">
        <v>8.8577332000000004E-10</v>
      </c>
      <c r="BE1026" s="157">
        <v>6.3341305999999996E-8</v>
      </c>
      <c r="BF1026" s="157">
        <v>2.0199953E-10</v>
      </c>
      <c r="BG1026" s="157">
        <v>7.6050167999999992E-12</v>
      </c>
      <c r="BH1026" s="157">
        <v>1.0494201E-10</v>
      </c>
      <c r="BI1026" s="157">
        <v>8.0783586999999998E-16</v>
      </c>
      <c r="BJ1026" s="157">
        <v>7.9178550000000003E-13</v>
      </c>
      <c r="BK1026" s="157">
        <v>1.2768855000000001E-13</v>
      </c>
      <c r="BL1026" s="157">
        <v>2.6425046999999999E-14</v>
      </c>
      <c r="BM1026" s="157">
        <v>4.8494999000000002E-10</v>
      </c>
      <c r="BN1026" s="157">
        <v>3.4418586999999999E-9</v>
      </c>
      <c r="BO1026" s="157">
        <v>0</v>
      </c>
      <c r="BP1026" s="157">
        <v>4.0519657E-6</v>
      </c>
      <c r="BQ1026" s="157">
        <v>7.8354676999999994E-3</v>
      </c>
      <c r="BR1026" s="157">
        <v>0</v>
      </c>
      <c r="BS1026" s="157">
        <v>0</v>
      </c>
      <c r="BT1026" s="157">
        <v>0</v>
      </c>
      <c r="BU1026"/>
      <c r="BV1026" s="155">
        <v>7.0460838999999995E-5</v>
      </c>
      <c r="BW1026" s="155">
        <v>5.2431283999999999E-8</v>
      </c>
      <c r="BX1026" s="155">
        <v>4.6775905000000001E-5</v>
      </c>
      <c r="BY1026" s="155">
        <v>2.5020104E-6</v>
      </c>
      <c r="BZ1026" s="155">
        <v>4.4428985000000003E-6</v>
      </c>
      <c r="CA1026" s="155">
        <v>0</v>
      </c>
      <c r="CB1026" s="155">
        <v>2.7275891000000002E-6</v>
      </c>
      <c r="CC1026" s="155">
        <v>0</v>
      </c>
      <c r="CD1026" s="155">
        <v>4.9315191000000004E-6</v>
      </c>
      <c r="CE1026" s="155">
        <v>1.3543479999999999E-6</v>
      </c>
      <c r="CF1026" s="155">
        <v>0</v>
      </c>
      <c r="CG1026" s="155">
        <v>0</v>
      </c>
      <c r="CH1026" s="155">
        <v>0</v>
      </c>
      <c r="CI1026" s="155">
        <v>6.3219444999999996E-6</v>
      </c>
      <c r="CJ1026" s="155">
        <v>1.3521925000000001E-6</v>
      </c>
      <c r="CK1026" s="155">
        <v>3.5180607999999999E-14</v>
      </c>
      <c r="CL1026" s="155">
        <v>0</v>
      </c>
      <c r="CM1026"/>
      <c r="CN1026" s="284">
        <v>0</v>
      </c>
      <c r="CO1026" s="284">
        <v>1.6775987999999999</v>
      </c>
      <c r="CP1026" s="285">
        <v>0</v>
      </c>
      <c r="CQ1026" s="284">
        <v>3.5872720999999997E-5</v>
      </c>
      <c r="CR1026" s="284">
        <v>4.0662745999999998E-10</v>
      </c>
      <c r="CS1026" s="284">
        <v>4.6714601999999997E-8</v>
      </c>
      <c r="CT1026" s="284">
        <v>9.2514115000000004E-5</v>
      </c>
      <c r="CU1026" s="284">
        <v>0.10643025</v>
      </c>
      <c r="CV1026" s="284">
        <v>6.9697928999999995E-5</v>
      </c>
      <c r="CW1026" s="284">
        <v>2.7599033E-7</v>
      </c>
      <c r="CX1026"/>
      <c r="CY1026" s="173"/>
      <c r="CZ1026" s="271" t="s">
        <v>2555</v>
      </c>
      <c r="DA1026"/>
      <c r="DB1026" s="247"/>
      <c r="DC1026" s="54"/>
      <c r="DD1026" s="54"/>
      <c r="DE1026" s="54"/>
      <c r="DF1026" s="54"/>
      <c r="DG1026" s="54"/>
      <c r="DH1026" s="54"/>
      <c r="DI1026" s="54"/>
      <c r="DJ1026" s="54"/>
      <c r="DK1026" s="54"/>
      <c r="DL1026" s="54"/>
    </row>
    <row r="1027" spans="1:116" ht="14.4">
      <c r="A1027" t="s">
        <v>2587</v>
      </c>
      <c r="B1027" s="188" t="s">
        <v>319</v>
      </c>
      <c r="C1027" s="151" t="str">
        <f t="shared" si="240"/>
        <v>A.130.11.122</v>
      </c>
      <c r="D1027" s="54" t="s">
        <v>2570</v>
      </c>
      <c r="E1027" s="150" t="s">
        <v>352</v>
      </c>
      <c r="F1027" s="153" t="str">
        <f t="shared" si="241"/>
        <v>EMAA (Ethylene-Methacrylic Acid Copolymer) without water</v>
      </c>
      <c r="G1027" s="154">
        <f t="shared" si="242"/>
        <v>5.423</v>
      </c>
      <c r="H1027"/>
      <c r="I1027"/>
      <c r="J1027" s="227">
        <f t="shared" si="248"/>
        <v>2.0977681129999999</v>
      </c>
      <c r="K1027"/>
      <c r="L1027" s="280">
        <f t="shared" si="249"/>
        <v>0.21672137799999999</v>
      </c>
      <c r="M1027" s="280">
        <f t="shared" si="250"/>
        <v>0.91941178099999998</v>
      </c>
      <c r="N1027" s="281">
        <f t="shared" si="251"/>
        <v>0.14818495400000001</v>
      </c>
      <c r="O1027" s="280">
        <v>0.81345000000000001</v>
      </c>
      <c r="P1027" s="219">
        <v>0.18146374000000001</v>
      </c>
      <c r="Q1027" s="219">
        <v>8.2746571000000005E-2</v>
      </c>
      <c r="R1027" s="286">
        <v>0.118575</v>
      </c>
      <c r="S1027" s="219">
        <v>5.1659106000000003E-2</v>
      </c>
      <c r="T1027" s="219">
        <v>3.1558322999999999E-2</v>
      </c>
      <c r="U1027" s="219">
        <v>1.4928949E-2</v>
      </c>
      <c r="V1027" s="219">
        <v>0.11970102000000001</v>
      </c>
      <c r="W1027" s="219">
        <v>9.8235000000000003E-2</v>
      </c>
      <c r="X1027" s="219">
        <v>0.50778000000000001</v>
      </c>
      <c r="Y1027" s="219">
        <v>3.6514810000000002E-2</v>
      </c>
      <c r="Z1027" s="219">
        <v>2.7720450000000001E-2</v>
      </c>
      <c r="AA1027" s="219">
        <v>1.3435144E-2</v>
      </c>
      <c r="AB1027" s="219">
        <v>0</v>
      </c>
      <c r="AC1027"/>
      <c r="AD1027" s="227">
        <f t="shared" si="243"/>
        <v>0.81345000000000001</v>
      </c>
      <c r="AE1027" s="227">
        <f t="shared" si="244"/>
        <v>0.6006327090000001</v>
      </c>
      <c r="AF1027" s="227">
        <f t="shared" si="245"/>
        <v>0.39734647500000003</v>
      </c>
      <c r="AG1027" s="227">
        <f t="shared" si="246"/>
        <v>0.91941178099999998</v>
      </c>
      <c r="AH1027" s="227">
        <f t="shared" si="247"/>
        <v>0.13474981</v>
      </c>
      <c r="AI1027"/>
      <c r="AJ1027">
        <v>141.38686999999999</v>
      </c>
      <c r="AK1027" s="155">
        <v>133.13307</v>
      </c>
      <c r="AL1027" s="155">
        <v>4.5360012999999997</v>
      </c>
      <c r="AM1027" s="155">
        <v>0</v>
      </c>
      <c r="AN1027" s="155">
        <v>0.99567472000000001</v>
      </c>
      <c r="AO1027" s="155">
        <v>1.0839738999999999</v>
      </c>
      <c r="AP1027" s="155">
        <v>1.6381534</v>
      </c>
      <c r="AQ1027"/>
      <c r="AR1027" s="156">
        <v>0.16532181000000001</v>
      </c>
      <c r="AS1027" s="156">
        <v>0.15046250999999999</v>
      </c>
      <c r="AT1027" s="156">
        <v>5.2993985E-3</v>
      </c>
      <c r="AU1027" s="156">
        <v>9.5598991999999994E-3</v>
      </c>
      <c r="AV1027" s="282">
        <f t="shared" si="252"/>
        <v>9.0205344405000017E-6</v>
      </c>
      <c r="AW1027" s="282">
        <f t="shared" si="253"/>
        <v>1.9598367155030004E-8</v>
      </c>
      <c r="AX1027" s="283">
        <f t="shared" si="254"/>
        <v>1.33892145</v>
      </c>
      <c r="AY1027" s="157">
        <v>5.032544E-6</v>
      </c>
      <c r="AZ1027" s="157">
        <v>1.5184400000000001E-8</v>
      </c>
      <c r="BA1027" s="157">
        <v>4.1485949999999998E-13</v>
      </c>
      <c r="BB1027" s="157">
        <v>0</v>
      </c>
      <c r="BC1027" s="157">
        <v>0</v>
      </c>
      <c r="BD1027" s="157">
        <v>3.1774999999999998E-9</v>
      </c>
      <c r="BE1027" s="157">
        <v>3.9598425000000002E-6</v>
      </c>
      <c r="BF1027" s="157">
        <v>7.2462499999999997E-10</v>
      </c>
      <c r="BG1027" s="157">
        <v>3.6729E-9</v>
      </c>
      <c r="BH1027" s="157">
        <v>6.6299999999999998E-12</v>
      </c>
      <c r="BI1027" s="157">
        <v>0</v>
      </c>
      <c r="BJ1027" s="157">
        <v>8.5120781000000007E-12</v>
      </c>
      <c r="BK1027" s="157">
        <v>7.2125354000000003E-13</v>
      </c>
      <c r="BL1027" s="157">
        <v>1.6396389000000001E-13</v>
      </c>
      <c r="BM1027" s="157">
        <v>4.1016605000000002E-9</v>
      </c>
      <c r="BN1027" s="157">
        <v>2.0868779999999999E-8</v>
      </c>
      <c r="BO1027" s="157">
        <v>0</v>
      </c>
      <c r="BP1027" s="157">
        <v>8.2417500000000008E-3</v>
      </c>
      <c r="BQ1027" s="157">
        <v>1.3306796999999999</v>
      </c>
      <c r="BR1027" s="157">
        <v>0</v>
      </c>
      <c r="BS1027" s="157">
        <v>0</v>
      </c>
      <c r="BT1027" s="157">
        <v>0</v>
      </c>
      <c r="BU1027"/>
      <c r="BV1027" s="155">
        <v>5.0531065000000003E-4</v>
      </c>
      <c r="BW1027" s="155">
        <v>2.5322082E-5</v>
      </c>
      <c r="BX1027" s="155">
        <v>1.5120762999999999E-4</v>
      </c>
      <c r="BY1027" s="155">
        <v>1.4081998E-5</v>
      </c>
      <c r="BZ1027" s="155">
        <v>6.7099523E-5</v>
      </c>
      <c r="CA1027" s="155">
        <v>0</v>
      </c>
      <c r="CB1027" s="155">
        <v>1.7251121E-7</v>
      </c>
      <c r="CC1027" s="155">
        <v>0</v>
      </c>
      <c r="CD1027" s="155">
        <v>4.3140370999999998E-5</v>
      </c>
      <c r="CE1027" s="155">
        <v>1.2235082E-5</v>
      </c>
      <c r="CF1027" s="155">
        <v>0</v>
      </c>
      <c r="CG1027" s="155">
        <v>0</v>
      </c>
      <c r="CH1027" s="155">
        <v>0</v>
      </c>
      <c r="CI1027" s="155">
        <v>2.4309991000000001E-5</v>
      </c>
      <c r="CJ1027" s="155">
        <v>1.6774146000000001E-4</v>
      </c>
      <c r="CK1027" s="155">
        <v>1.3830812999999999E-12</v>
      </c>
      <c r="CL1027" s="155">
        <v>0</v>
      </c>
      <c r="CM1027"/>
      <c r="CN1027" s="284">
        <v>0</v>
      </c>
      <c r="CO1027" s="284">
        <v>5.423</v>
      </c>
      <c r="CP1027" s="285">
        <v>0</v>
      </c>
      <c r="CQ1027" s="284">
        <v>1.7325E-2</v>
      </c>
      <c r="CR1027" s="284">
        <v>4.2157129999999998E-9</v>
      </c>
      <c r="CS1027" s="284">
        <v>4.7854050000000001E-7</v>
      </c>
      <c r="CT1027" s="284">
        <v>2.3412497999999999E-3</v>
      </c>
      <c r="CU1027" s="284">
        <v>0.60377594000000001</v>
      </c>
      <c r="CV1027" s="284">
        <v>4.4032800000000001E-6</v>
      </c>
      <c r="CW1027" s="284">
        <v>0</v>
      </c>
      <c r="CX1027"/>
      <c r="CY1027" s="173"/>
      <c r="CZ1027" s="269" t="s">
        <v>2588</v>
      </c>
      <c r="DA1027"/>
      <c r="DB1027" s="247"/>
      <c r="DC1027" s="54"/>
      <c r="DD1027" s="54"/>
      <c r="DE1027" s="54"/>
      <c r="DF1027" s="54"/>
      <c r="DG1027" s="54"/>
      <c r="DH1027" s="54"/>
      <c r="DI1027" s="54"/>
      <c r="DJ1027" s="54"/>
      <c r="DK1027" s="54"/>
      <c r="DL1027" s="54"/>
    </row>
    <row r="1028" spans="1:116" ht="14.4">
      <c r="A1028" t="s">
        <v>3588</v>
      </c>
      <c r="B1028" s="188" t="s">
        <v>319</v>
      </c>
      <c r="C1028" s="151" t="str">
        <f t="shared" si="240"/>
        <v>A.130.11.123</v>
      </c>
      <c r="D1028" s="54"/>
      <c r="E1028" s="150" t="s">
        <v>352</v>
      </c>
      <c r="F1028" s="153" t="str">
        <f t="shared" si="241"/>
        <v>Ca(Alg)2 bioplastic from seaweed alginate (compostable)</v>
      </c>
      <c r="G1028" s="154">
        <f t="shared" si="242"/>
        <v>11.458105333333334</v>
      </c>
      <c r="H1028"/>
      <c r="I1028"/>
      <c r="J1028" s="227">
        <f t="shared" si="248"/>
        <v>2.1445874520326251</v>
      </c>
      <c r="K1028"/>
      <c r="L1028" s="280">
        <f t="shared" si="249"/>
        <v>0.13107320279999998</v>
      </c>
      <c r="M1028" s="280">
        <f t="shared" si="250"/>
        <v>0.23808981253200001</v>
      </c>
      <c r="N1028" s="281">
        <f t="shared" si="251"/>
        <v>5.6708636700624933E-2</v>
      </c>
      <c r="O1028" s="280">
        <v>1.7187158</v>
      </c>
      <c r="P1028" s="286">
        <v>0.13519417</v>
      </c>
      <c r="Q1028" s="219">
        <v>9.3056152000000003E-2</v>
      </c>
      <c r="R1028" s="286">
        <v>0.10352923999999999</v>
      </c>
      <c r="S1028" s="219">
        <v>2.5097547000000001E-2</v>
      </c>
      <c r="T1028" s="219">
        <v>1.1341482E-3</v>
      </c>
      <c r="U1028" s="219">
        <v>1.3122676E-3</v>
      </c>
      <c r="V1028" s="219">
        <v>9.6996305000000005E-3</v>
      </c>
      <c r="W1028" s="219">
        <v>1.1504205E-2</v>
      </c>
      <c r="X1028" s="286">
        <v>8.9132872999999994E-5</v>
      </c>
      <c r="Y1028" s="219">
        <v>4.5014302999999999E-2</v>
      </c>
      <c r="Z1028" s="286">
        <v>5.0727158999999999E-5</v>
      </c>
      <c r="AA1028" s="219">
        <v>1.9012869999999999E-4</v>
      </c>
      <c r="AB1028" s="286">
        <v>6.2493514999999999E-13</v>
      </c>
      <c r="AC1028"/>
      <c r="AD1028" s="227">
        <f t="shared" si="243"/>
        <v>1.7187158</v>
      </c>
      <c r="AE1028" s="227">
        <f t="shared" si="244"/>
        <v>0.36902315530000007</v>
      </c>
      <c r="AF1028" s="227">
        <f t="shared" si="245"/>
        <v>0.23814008119999999</v>
      </c>
      <c r="AG1028" s="227">
        <f t="shared" si="246"/>
        <v>0.23808981253200001</v>
      </c>
      <c r="AH1028" s="227">
        <f t="shared" si="247"/>
        <v>5.6518508000624933E-2</v>
      </c>
      <c r="AI1028"/>
      <c r="AJ1028">
        <v>238.56220999999999</v>
      </c>
      <c r="AK1028" s="155">
        <v>212.17170999999999</v>
      </c>
      <c r="AL1028" s="155">
        <v>5.9282978999999996</v>
      </c>
      <c r="AM1028" s="155">
        <v>0</v>
      </c>
      <c r="AN1028" s="155">
        <v>17.128018000000001</v>
      </c>
      <c r="AO1028" s="155">
        <v>2.1218872000000002</v>
      </c>
      <c r="AP1028" s="155">
        <v>1.2123037999999999</v>
      </c>
      <c r="AQ1028"/>
      <c r="AR1028" s="156">
        <v>0.24657823000000001</v>
      </c>
      <c r="AS1028" s="156">
        <v>0.22229586000000001</v>
      </c>
      <c r="AT1028" s="156">
        <v>9.6209070999999993E-3</v>
      </c>
      <c r="AU1028" s="156">
        <v>1.4661466999999999E-2</v>
      </c>
      <c r="AV1028" s="282">
        <f t="shared" si="252"/>
        <v>1.3327090038084425E-5</v>
      </c>
      <c r="AW1028" s="282">
        <f t="shared" si="253"/>
        <v>3.5580277415827205E-8</v>
      </c>
      <c r="AX1028" s="283">
        <f t="shared" si="254"/>
        <v>2.0534267290499999</v>
      </c>
      <c r="AY1028" s="157">
        <v>1.0633125999999999E-5</v>
      </c>
      <c r="AZ1028" s="157">
        <v>3.2082706999999999E-8</v>
      </c>
      <c r="BA1028" s="157">
        <v>8.7654539000000002E-13</v>
      </c>
      <c r="BB1028" s="157">
        <v>9.1494425000000002E-14</v>
      </c>
      <c r="BC1028" s="157">
        <v>0</v>
      </c>
      <c r="BD1028" s="157">
        <v>2.7874827E-9</v>
      </c>
      <c r="BE1028" s="157">
        <v>2.6892974000000001E-6</v>
      </c>
      <c r="BF1028" s="157">
        <v>6.3449283000000004E-10</v>
      </c>
      <c r="BG1028" s="157">
        <v>2.8544564000000002E-9</v>
      </c>
      <c r="BH1028" s="157">
        <v>8.6013258000000001E-13</v>
      </c>
      <c r="BI1028" s="157">
        <v>1.5005117E-17</v>
      </c>
      <c r="BJ1028" s="157">
        <v>3.5318844999999999E-12</v>
      </c>
      <c r="BK1028" s="157">
        <v>3.0556716999999998E-12</v>
      </c>
      <c r="BL1028" s="157">
        <v>2.9671251000000002E-13</v>
      </c>
      <c r="BM1028" s="157">
        <v>1.6884149E-10</v>
      </c>
      <c r="BN1028" s="157">
        <v>1.7102224000000001E-9</v>
      </c>
      <c r="BO1028" s="157">
        <v>2.241421E-16</v>
      </c>
      <c r="BP1028" s="157">
        <v>5.8492905E-4</v>
      </c>
      <c r="BQ1028" s="157">
        <v>2.0528417999999999</v>
      </c>
      <c r="BR1028" s="157">
        <v>0</v>
      </c>
      <c r="BS1028" s="157">
        <v>0</v>
      </c>
      <c r="BT1028" s="157">
        <v>0</v>
      </c>
      <c r="BU1028"/>
      <c r="BV1028" s="155">
        <v>6.6879701999999997E-4</v>
      </c>
      <c r="BW1028" s="155">
        <v>1.9684042000000002E-5</v>
      </c>
      <c r="BX1028" s="155">
        <v>3.1948238E-4</v>
      </c>
      <c r="BY1028" s="155">
        <v>1.1855445999999999E-6</v>
      </c>
      <c r="BZ1028" s="155">
        <v>3.8715472000000002E-5</v>
      </c>
      <c r="CA1028" s="155">
        <v>8.9758945999999999E-9</v>
      </c>
      <c r="CB1028" s="155">
        <v>1.7855161999999999E-8</v>
      </c>
      <c r="CC1028" s="155">
        <v>1.3602080999999999E-8</v>
      </c>
      <c r="CD1028" s="155">
        <v>1.5955122E-6</v>
      </c>
      <c r="CE1028" s="155">
        <v>1.3382590000000001E-6</v>
      </c>
      <c r="CF1028" s="155">
        <v>0</v>
      </c>
      <c r="CG1028" s="155">
        <v>4.9566165999999996E-13</v>
      </c>
      <c r="CH1028" s="155">
        <v>5.8613294999999997E-12</v>
      </c>
      <c r="CI1028" s="155">
        <v>2.1067115000000001E-5</v>
      </c>
      <c r="CJ1028" s="155">
        <v>2.6544403999999999E-4</v>
      </c>
      <c r="CK1028" s="155">
        <v>2.4421298999999998E-7</v>
      </c>
      <c r="CL1028" s="155">
        <v>0</v>
      </c>
      <c r="CM1028"/>
      <c r="CN1028" s="284">
        <v>4.9611092999999996E-12</v>
      </c>
      <c r="CO1028" s="284">
        <v>11.458102999999999</v>
      </c>
      <c r="CP1028" s="285">
        <v>7.0715496000000005E-4</v>
      </c>
      <c r="CQ1028" s="284">
        <v>1.3469591E-2</v>
      </c>
      <c r="CR1028" s="284">
        <v>3.5399691000000001E-10</v>
      </c>
      <c r="CS1028" s="284">
        <v>4.1756214999999999E-8</v>
      </c>
      <c r="CT1028" s="284">
        <v>1.202025E-3</v>
      </c>
      <c r="CU1028" s="284">
        <v>1.5261747000000001</v>
      </c>
      <c r="CV1028" s="284">
        <v>5.7237417999999995E-7</v>
      </c>
      <c r="CW1028" s="284">
        <v>3.1567553000000001E-6</v>
      </c>
      <c r="CX1028"/>
      <c r="CY1028" s="173"/>
      <c r="CZ1028" s="269"/>
      <c r="DA1028"/>
      <c r="DB1028" s="247"/>
      <c r="DC1028" s="54"/>
      <c r="DD1028" s="54"/>
      <c r="DE1028" s="54"/>
      <c r="DF1028" s="54"/>
      <c r="DG1028" s="54"/>
      <c r="DH1028" s="54"/>
      <c r="DI1028" s="54"/>
      <c r="DJ1028" s="54"/>
      <c r="DK1028" s="54"/>
      <c r="DL1028" s="54"/>
    </row>
    <row r="1029" spans="1:116" ht="14.4">
      <c r="B1029" s="188"/>
      <c r="C1029" s="151"/>
      <c r="D1029" s="51" t="s">
        <v>1249</v>
      </c>
      <c r="E1029" s="150"/>
      <c r="F1029"/>
      <c r="G1029"/>
      <c r="H1029"/>
      <c r="I1029"/>
      <c r="J1029"/>
      <c r="K1029"/>
      <c r="L1029"/>
      <c r="M1029"/>
      <c r="N1029" s="174"/>
      <c r="O1029"/>
      <c r="P1029" s="53"/>
      <c r="Q1029"/>
      <c r="R1029" s="53"/>
      <c r="S1029"/>
      <c r="T1029"/>
      <c r="U1029"/>
      <c r="V1029"/>
      <c r="W1029"/>
      <c r="Y1029"/>
      <c r="Z1029" s="53"/>
      <c r="AA1029"/>
      <c r="AB1029" s="53"/>
      <c r="AC1029"/>
      <c r="AD1029"/>
      <c r="AE1029"/>
      <c r="AF1029"/>
      <c r="AG1029"/>
      <c r="AH1029"/>
      <c r="AI1029"/>
      <c r="AJ1029"/>
      <c r="AK1029"/>
      <c r="AL1029"/>
      <c r="AM1029"/>
      <c r="AN1029"/>
      <c r="AO1029"/>
      <c r="AP1029"/>
      <c r="AQ1029"/>
      <c r="AR1029"/>
      <c r="AS1029"/>
      <c r="AT1029"/>
      <c r="AU1029"/>
      <c r="AX1029" s="1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s="117"/>
      <c r="CQ1029"/>
      <c r="CR1029"/>
      <c r="CS1029"/>
      <c r="CT1029"/>
      <c r="CU1029"/>
      <c r="CV1029"/>
      <c r="CW1029"/>
      <c r="CX1029"/>
      <c r="CY1029" s="175"/>
      <c r="CZ1029" s="272"/>
      <c r="DA1029"/>
      <c r="DB1029" s="247"/>
      <c r="DC1029" s="54"/>
      <c r="DD1029" s="54"/>
      <c r="DE1029" s="54"/>
      <c r="DF1029" s="54"/>
      <c r="DG1029" s="54"/>
      <c r="DH1029" s="54"/>
      <c r="DI1029" s="54"/>
      <c r="DJ1029" s="54"/>
      <c r="DK1029" s="54"/>
      <c r="DL1029" s="54"/>
    </row>
    <row r="1030" spans="1:116" ht="14.4">
      <c r="A1030" t="s">
        <v>1508</v>
      </c>
      <c r="B1030" s="188" t="s">
        <v>320</v>
      </c>
      <c r="C1030" s="151" t="str">
        <f t="shared" si="240"/>
        <v>A.140.01.101</v>
      </c>
      <c r="D1030" s="54" t="s">
        <v>1249</v>
      </c>
      <c r="E1030" s="150" t="s">
        <v>352</v>
      </c>
      <c r="F1030" s="153" t="str">
        <f t="shared" si="241"/>
        <v>Acrylic fibres</v>
      </c>
      <c r="G1030" s="154">
        <f t="shared" si="242"/>
        <v>5.13</v>
      </c>
      <c r="H1030"/>
      <c r="I1030"/>
      <c r="J1030" s="227">
        <f t="shared" si="248"/>
        <v>2.1367639378995644</v>
      </c>
      <c r="K1030"/>
      <c r="L1030" s="280">
        <f t="shared" si="249"/>
        <v>1.251495958807E-2</v>
      </c>
      <c r="M1030" s="280">
        <f t="shared" si="250"/>
        <v>1.3547489783114943</v>
      </c>
      <c r="N1030" s="281">
        <f t="shared" si="251"/>
        <v>0</v>
      </c>
      <c r="O1030" s="280">
        <v>0.76949999999999996</v>
      </c>
      <c r="P1030" s="219">
        <v>0.10723004999999999</v>
      </c>
      <c r="Q1030" s="219">
        <v>1.1998925000000001E-2</v>
      </c>
      <c r="R1030" s="286">
        <v>1.2514788000000001E-2</v>
      </c>
      <c r="S1030" s="219">
        <v>0</v>
      </c>
      <c r="T1030" s="219">
        <v>0</v>
      </c>
      <c r="U1030" s="286">
        <v>1.7158807E-7</v>
      </c>
      <c r="V1030" s="286">
        <v>3.3114943999999999E-9</v>
      </c>
      <c r="W1030" s="219">
        <v>0</v>
      </c>
      <c r="X1030" s="219">
        <v>1.23552</v>
      </c>
      <c r="Y1030" s="219">
        <v>0</v>
      </c>
      <c r="Z1030" s="219">
        <v>0</v>
      </c>
      <c r="AA1030" s="219">
        <v>0</v>
      </c>
      <c r="AB1030" s="219">
        <v>0</v>
      </c>
      <c r="AC1030"/>
      <c r="AD1030" s="227">
        <f t="shared" si="243"/>
        <v>0.76949999999999996</v>
      </c>
      <c r="AE1030" s="227">
        <f t="shared" si="244"/>
        <v>0.1317439378995644</v>
      </c>
      <c r="AF1030" s="227">
        <f t="shared" si="245"/>
        <v>0.11922897831149439</v>
      </c>
      <c r="AG1030" s="227">
        <f t="shared" si="246"/>
        <v>1.3547489783114943</v>
      </c>
      <c r="AH1030" s="227">
        <f t="shared" si="247"/>
        <v>0</v>
      </c>
      <c r="AI1030"/>
      <c r="AJ1030">
        <v>100.33799999999999</v>
      </c>
      <c r="AK1030" s="155">
        <v>100.33799999999999</v>
      </c>
      <c r="AL1030" s="155">
        <v>0</v>
      </c>
      <c r="AM1030" s="155">
        <v>0</v>
      </c>
      <c r="AN1030" s="155">
        <v>0</v>
      </c>
      <c r="AO1030" s="155">
        <v>0</v>
      </c>
      <c r="AP1030" s="155">
        <v>0</v>
      </c>
      <c r="AQ1030"/>
      <c r="AR1030" s="156">
        <v>0.12358308</v>
      </c>
      <c r="AS1030" s="156">
        <v>0.11189677000000001</v>
      </c>
      <c r="AT1030" s="156">
        <v>4.5221768000000004E-3</v>
      </c>
      <c r="AU1030" s="156">
        <v>7.1641331999999997E-3</v>
      </c>
      <c r="AV1030" s="282">
        <f t="shared" si="252"/>
        <v>6.7084392999999998E-6</v>
      </c>
      <c r="AW1030" s="282">
        <f t="shared" si="253"/>
        <v>1.6724026445000002E-8</v>
      </c>
      <c r="AX1030" s="283">
        <f t="shared" si="254"/>
        <v>1.0033799999999999</v>
      </c>
      <c r="AY1030" s="157">
        <v>4.76064E-6</v>
      </c>
      <c r="AZ1030" s="157">
        <v>1.4364E-8</v>
      </c>
      <c r="BA1030" s="157">
        <v>3.92445E-13</v>
      </c>
      <c r="BB1030" s="157">
        <v>0</v>
      </c>
      <c r="BC1030" s="157">
        <v>0</v>
      </c>
      <c r="BD1030" s="157">
        <v>3.9930000000000001E-10</v>
      </c>
      <c r="BE1030" s="157">
        <v>1.9474000000000002E-6</v>
      </c>
      <c r="BF1030" s="157">
        <v>9.1234E-11</v>
      </c>
      <c r="BG1030" s="157">
        <v>2.2684000000000001E-9</v>
      </c>
      <c r="BH1030" s="157">
        <v>0</v>
      </c>
      <c r="BI1030" s="157">
        <v>0</v>
      </c>
      <c r="BJ1030" s="157">
        <v>0</v>
      </c>
      <c r="BK1030" s="157">
        <v>0</v>
      </c>
      <c r="BL1030" s="157">
        <v>0</v>
      </c>
      <c r="BM1030" s="157">
        <v>0</v>
      </c>
      <c r="BN1030" s="157">
        <v>0</v>
      </c>
      <c r="BO1030" s="157">
        <v>0</v>
      </c>
      <c r="BP1030" s="157">
        <v>0</v>
      </c>
      <c r="BQ1030" s="157">
        <v>1.0033799999999999</v>
      </c>
      <c r="BR1030" s="157">
        <v>0</v>
      </c>
      <c r="BS1030" s="157">
        <v>0</v>
      </c>
      <c r="BT1030" s="157">
        <v>0</v>
      </c>
      <c r="BU1030"/>
      <c r="BV1030" s="155">
        <v>2.9727581000000002E-4</v>
      </c>
      <c r="BW1030" s="155">
        <v>1.5639035E-5</v>
      </c>
      <c r="BX1030" s="155">
        <v>1.4303801E-4</v>
      </c>
      <c r="BY1030" s="155">
        <v>3.8789781000000002E-13</v>
      </c>
      <c r="BZ1030" s="155">
        <v>1.2882411000000001E-5</v>
      </c>
      <c r="CA1030" s="155">
        <v>0</v>
      </c>
      <c r="CB1030" s="155">
        <v>0</v>
      </c>
      <c r="CC1030" s="155">
        <v>0</v>
      </c>
      <c r="CD1030" s="155">
        <v>0</v>
      </c>
      <c r="CE1030" s="155">
        <v>1.1354082E-10</v>
      </c>
      <c r="CF1030" s="155">
        <v>0</v>
      </c>
      <c r="CG1030" s="155">
        <v>0</v>
      </c>
      <c r="CH1030" s="155">
        <v>0</v>
      </c>
      <c r="CI1030" s="155">
        <v>3.4074488000000002E-6</v>
      </c>
      <c r="CJ1030" s="155">
        <v>1.2230878000000001E-4</v>
      </c>
      <c r="CK1030" s="155">
        <v>0</v>
      </c>
      <c r="CL1030" s="155">
        <v>0</v>
      </c>
      <c r="CM1030"/>
      <c r="CN1030" s="284">
        <v>0</v>
      </c>
      <c r="CO1030" s="284">
        <v>5.13</v>
      </c>
      <c r="CP1030" s="285">
        <v>1.0883986E-2</v>
      </c>
      <c r="CQ1030" s="284">
        <v>1.0699999999999999E-2</v>
      </c>
      <c r="CR1030" s="284">
        <v>0</v>
      </c>
      <c r="CS1030" s="284">
        <v>0</v>
      </c>
      <c r="CT1030" s="284">
        <v>6.5388877E-4</v>
      </c>
      <c r="CU1030" s="284">
        <v>0</v>
      </c>
      <c r="CV1030" s="284">
        <v>0</v>
      </c>
      <c r="CW1030" s="284">
        <v>0</v>
      </c>
      <c r="CX1030"/>
      <c r="CY1030" s="173"/>
      <c r="CZ1030" s="272"/>
      <c r="DA1030"/>
      <c r="DB1030" s="247"/>
      <c r="DC1030" s="54"/>
      <c r="DD1030" s="54"/>
      <c r="DE1030" s="54"/>
      <c r="DF1030" s="54"/>
      <c r="DG1030" s="54"/>
      <c r="DH1030" s="54"/>
      <c r="DI1030" s="54"/>
      <c r="DJ1030" s="54"/>
      <c r="DK1030" s="54"/>
      <c r="DL1030" s="54"/>
    </row>
    <row r="1031" spans="1:116" ht="14.4">
      <c r="A1031" t="s">
        <v>921</v>
      </c>
      <c r="B1031" s="188" t="s">
        <v>320</v>
      </c>
      <c r="C1031" s="151" t="str">
        <f t="shared" si="240"/>
        <v>A.140.01.102</v>
      </c>
      <c r="D1031" s="54" t="s">
        <v>1249</v>
      </c>
      <c r="E1031" s="150" t="s">
        <v>352</v>
      </c>
      <c r="F1031" s="153" t="str">
        <f t="shared" si="241"/>
        <v>BioCotton fibre from China/India (without global seatransport)</v>
      </c>
      <c r="G1031" s="154">
        <f t="shared" si="242"/>
        <v>0.31629076666666667</v>
      </c>
      <c r="H1031"/>
      <c r="I1031"/>
      <c r="J1031" s="227">
        <f t="shared" si="248"/>
        <v>0.92523275896299872</v>
      </c>
      <c r="K1031"/>
      <c r="L1031" s="280">
        <f t="shared" si="249"/>
        <v>3.4094607316000002E-3</v>
      </c>
      <c r="M1031" s="280">
        <f t="shared" si="250"/>
        <v>5.745602487E-3</v>
      </c>
      <c r="N1031" s="281">
        <f t="shared" si="251"/>
        <v>0.86863408074439863</v>
      </c>
      <c r="O1031" s="280">
        <v>4.7443615000000001E-2</v>
      </c>
      <c r="P1031" s="286">
        <v>2.2019295000000002E-3</v>
      </c>
      <c r="Q1031" s="219">
        <v>2.3774853E-3</v>
      </c>
      <c r="R1031" s="286">
        <v>2.0116064000000001E-3</v>
      </c>
      <c r="S1031" s="219">
        <v>1.0822744E-3</v>
      </c>
      <c r="T1031" s="286">
        <v>9.9673616000000001E-6</v>
      </c>
      <c r="U1031" s="219">
        <v>3.0561257000000003E-4</v>
      </c>
      <c r="V1031" s="219">
        <v>2.6598700999999999E-4</v>
      </c>
      <c r="W1031" s="219">
        <v>2.0331873E-4</v>
      </c>
      <c r="X1031" s="219">
        <v>8.4455141999999997E-4</v>
      </c>
      <c r="Y1031" s="219">
        <v>1.5775681999999999E-2</v>
      </c>
      <c r="Z1031" s="286">
        <v>5.5649256999999998E-5</v>
      </c>
      <c r="AA1031" s="219">
        <v>0.85265508000000001</v>
      </c>
      <c r="AB1031" s="286">
        <v>1.4398574000000001E-11</v>
      </c>
      <c r="AC1031"/>
      <c r="AD1031" s="227">
        <f t="shared" si="243"/>
        <v>4.7443615000000001E-2</v>
      </c>
      <c r="AE1031" s="227">
        <f t="shared" si="244"/>
        <v>8.2548625416000009E-3</v>
      </c>
      <c r="AF1031" s="227">
        <f t="shared" si="245"/>
        <v>0.85750048181000005</v>
      </c>
      <c r="AG1031" s="227">
        <f t="shared" si="246"/>
        <v>5.7456024869999992E-3</v>
      </c>
      <c r="AH1031" s="227">
        <f t="shared" si="247"/>
        <v>1.5979000744398571E-2</v>
      </c>
      <c r="AI1031"/>
      <c r="AJ1031">
        <v>5.6886520999999997</v>
      </c>
      <c r="AK1031" s="155">
        <v>4.0776187000000004</v>
      </c>
      <c r="AL1031" s="155">
        <v>0.85171631000000003</v>
      </c>
      <c r="AM1031" s="155">
        <v>0</v>
      </c>
      <c r="AN1031" s="155">
        <v>0.19861338000000001</v>
      </c>
      <c r="AO1031" s="155">
        <v>0.38976917999999999</v>
      </c>
      <c r="AP1031" s="155">
        <v>0.17093460999999999</v>
      </c>
      <c r="AQ1031"/>
      <c r="AR1031" s="156">
        <v>3.2807965000000001E-2</v>
      </c>
      <c r="AS1031" s="156">
        <v>2.996832E-2</v>
      </c>
      <c r="AT1031" s="156">
        <v>2.6374813000000002E-3</v>
      </c>
      <c r="AU1031" s="156">
        <v>2.0216386E-4</v>
      </c>
      <c r="AV1031" s="282">
        <f t="shared" si="252"/>
        <v>1.7966618709315E-6</v>
      </c>
      <c r="AW1031" s="282">
        <f t="shared" si="253"/>
        <v>9.7539990621280309E-9</v>
      </c>
      <c r="AX1031" s="283">
        <f t="shared" si="254"/>
        <v>2.8314266299999998E-2</v>
      </c>
      <c r="AY1031" s="157">
        <v>2.9352994999999999E-7</v>
      </c>
      <c r="AZ1031" s="157">
        <v>8.8565025000000001E-10</v>
      </c>
      <c r="BA1031" s="157">
        <v>2.4197228000000001E-14</v>
      </c>
      <c r="BB1031" s="157">
        <v>2.0343767000000002E-12</v>
      </c>
      <c r="BC1031" s="157">
        <v>0</v>
      </c>
      <c r="BD1031" s="157">
        <v>1.0652449E-10</v>
      </c>
      <c r="BE1031" s="157">
        <v>4.8108932000000002E-8</v>
      </c>
      <c r="BF1031" s="157">
        <v>1.8755295E-11</v>
      </c>
      <c r="BG1031" s="157">
        <v>5.1627665999999997E-11</v>
      </c>
      <c r="BH1031" s="157">
        <v>2.6857198000000001E-14</v>
      </c>
      <c r="BI1031" s="157">
        <v>3.4512430999999999E-16</v>
      </c>
      <c r="BJ1031" s="157">
        <v>1.741567E-13</v>
      </c>
      <c r="BK1031" s="157">
        <v>1.6849336000000001E-15</v>
      </c>
      <c r="BL1031" s="157">
        <v>5.8382467000000004E-16</v>
      </c>
      <c r="BM1031" s="157">
        <v>4.9372047999999999E-12</v>
      </c>
      <c r="BN1031" s="157">
        <v>1.0659286E-10</v>
      </c>
      <c r="BO1031" s="157">
        <v>1.9451754E-20</v>
      </c>
      <c r="BP1031" s="157">
        <v>1.99823E-5</v>
      </c>
      <c r="BQ1031" s="157">
        <v>2.8294283999999999E-2</v>
      </c>
      <c r="BR1031" s="157">
        <v>1.4548029E-6</v>
      </c>
      <c r="BS1031" s="157">
        <v>8.7902336999999997E-9</v>
      </c>
      <c r="BT1031" s="157">
        <v>7.5043260999999996E-12</v>
      </c>
      <c r="BU1031"/>
      <c r="BV1031" s="155">
        <v>6.2029228000000001E-4</v>
      </c>
      <c r="BW1031" s="155">
        <v>3.7706442999999999E-7</v>
      </c>
      <c r="BX1031" s="155">
        <v>8.8190258999999993E-6</v>
      </c>
      <c r="BY1031" s="155">
        <v>3.1966902E-8</v>
      </c>
      <c r="BZ1031" s="155">
        <v>4.8100143000000003E-7</v>
      </c>
      <c r="CA1031" s="155">
        <v>4.1867803999999998E-8</v>
      </c>
      <c r="CB1031" s="155">
        <v>6.6826232000000002E-10</v>
      </c>
      <c r="CC1031" s="155">
        <v>6.3056064E-8</v>
      </c>
      <c r="CD1031" s="155">
        <v>2.8423931000000001E-8</v>
      </c>
      <c r="CE1031" s="155">
        <v>2.1363766999999999E-7</v>
      </c>
      <c r="CF1031" s="155">
        <v>0</v>
      </c>
      <c r="CG1031" s="155">
        <v>4.3015072000000003E-17</v>
      </c>
      <c r="CH1031" s="155">
        <v>3.5220573000000002E-13</v>
      </c>
      <c r="CI1031" s="155">
        <v>4.0522643999999999E-7</v>
      </c>
      <c r="CJ1031" s="155">
        <v>5.9908082000000004E-6</v>
      </c>
      <c r="CK1031" s="155">
        <v>7.9255476000000007E-9</v>
      </c>
      <c r="CL1031" s="155">
        <v>6.0383159999999997E-4</v>
      </c>
      <c r="CM1031"/>
      <c r="CN1031" s="284">
        <v>2.9811173999999999E-13</v>
      </c>
      <c r="CO1031" s="291">
        <v>0.31629624000000001</v>
      </c>
      <c r="CP1031" s="285">
        <v>1.7349399000000001E-3</v>
      </c>
      <c r="CQ1031" s="284">
        <v>2.6751032999999997E-4</v>
      </c>
      <c r="CR1031" s="284">
        <v>7.8714900999999998E-11</v>
      </c>
      <c r="CS1031" s="284">
        <v>9.3184309999999995E-9</v>
      </c>
      <c r="CT1031" s="284">
        <v>1.9447277999999999E-5</v>
      </c>
      <c r="CU1031" s="284">
        <v>1.4968658000000001E-3</v>
      </c>
      <c r="CV1031" s="284">
        <v>1.7973298000000001E-8</v>
      </c>
      <c r="CW1031" s="284">
        <v>1.4728123E-5</v>
      </c>
      <c r="CX1031"/>
      <c r="CY1031" s="173"/>
      <c r="CZ1031" s="269"/>
      <c r="DA1031"/>
      <c r="DB1031" s="247"/>
      <c r="DC1031" s="54"/>
      <c r="DD1031" s="54"/>
      <c r="DE1031" s="54"/>
      <c r="DF1031" s="54"/>
      <c r="DG1031" s="54"/>
      <c r="DH1031" s="54"/>
      <c r="DI1031" s="54"/>
      <c r="DJ1031" s="54"/>
      <c r="DK1031" s="54"/>
      <c r="DL1031" s="54"/>
    </row>
    <row r="1032" spans="1:116" ht="14.4">
      <c r="A1032" t="s">
        <v>922</v>
      </c>
      <c r="B1032" s="188" t="s">
        <v>320</v>
      </c>
      <c r="C1032" s="151" t="str">
        <f t="shared" si="240"/>
        <v>A.140.01.103</v>
      </c>
      <c r="D1032" s="54" t="s">
        <v>1249</v>
      </c>
      <c r="E1032" s="150" t="s">
        <v>352</v>
      </c>
      <c r="F1032" s="153" t="str">
        <f t="shared" si="241"/>
        <v>BioCotton fibre from USA (without global seatransport)</v>
      </c>
      <c r="G1032" s="154">
        <f t="shared" si="242"/>
        <v>0.72250899999999996</v>
      </c>
      <c r="H1032"/>
      <c r="I1032"/>
      <c r="J1032" s="227">
        <f t="shared" si="248"/>
        <v>0.99673260506939865</v>
      </c>
      <c r="K1032"/>
      <c r="L1032" s="280">
        <f t="shared" si="249"/>
        <v>6.0027331149999997E-3</v>
      </c>
      <c r="M1032" s="280">
        <f t="shared" si="250"/>
        <v>1.114161089E-2</v>
      </c>
      <c r="N1032" s="281">
        <f t="shared" si="251"/>
        <v>0.87121191106439866</v>
      </c>
      <c r="O1032" s="280">
        <v>0.10837635</v>
      </c>
      <c r="P1032" s="219">
        <v>4.8858149000000003E-3</v>
      </c>
      <c r="Q1032" s="219">
        <v>4.7397456999999999E-3</v>
      </c>
      <c r="R1032" s="219">
        <v>3.967043E-3</v>
      </c>
      <c r="S1032" s="219">
        <v>1.3697834E-3</v>
      </c>
      <c r="T1032" s="286">
        <v>2.0337425000000001E-5</v>
      </c>
      <c r="U1032" s="219">
        <v>6.4556928999999995E-4</v>
      </c>
      <c r="V1032" s="219">
        <v>5.5371974000000001E-4</v>
      </c>
      <c r="W1032" s="219">
        <v>3.9607405000000002E-4</v>
      </c>
      <c r="X1032" s="219">
        <v>8.4455141999999997E-4</v>
      </c>
      <c r="Y1032" s="219">
        <v>3.5360286999999997E-2</v>
      </c>
      <c r="Z1032" s="219">
        <v>1.1777912999999999E-4</v>
      </c>
      <c r="AA1032" s="219">
        <v>0.83545555000000005</v>
      </c>
      <c r="AB1032" s="286">
        <v>1.4398574000000001E-11</v>
      </c>
      <c r="AC1032"/>
      <c r="AD1032" s="227">
        <f t="shared" si="243"/>
        <v>0.10837635</v>
      </c>
      <c r="AE1032" s="227">
        <f t="shared" si="244"/>
        <v>1.6182013454999998E-2</v>
      </c>
      <c r="AF1032" s="227">
        <f t="shared" si="245"/>
        <v>0.84563483034000009</v>
      </c>
      <c r="AG1032" s="227">
        <f t="shared" si="246"/>
        <v>1.114161089E-2</v>
      </c>
      <c r="AH1032" s="227">
        <f t="shared" si="247"/>
        <v>3.575636106439857E-2</v>
      </c>
      <c r="AI1032"/>
      <c r="AJ1032">
        <v>12.997396999999999</v>
      </c>
      <c r="AK1032" s="155">
        <v>9.1359817999999997</v>
      </c>
      <c r="AL1032" s="155">
        <v>2.0762326999999998</v>
      </c>
      <c r="AM1032" s="155">
        <v>0</v>
      </c>
      <c r="AN1032" s="155">
        <v>0.43205076999999997</v>
      </c>
      <c r="AO1032" s="155">
        <v>0.93676082999999999</v>
      </c>
      <c r="AP1032" s="155">
        <v>0.41637077</v>
      </c>
      <c r="AQ1032"/>
      <c r="AR1032" s="156">
        <v>4.8170284000000001E-2</v>
      </c>
      <c r="AS1032" s="156">
        <v>4.4434599999999998E-2</v>
      </c>
      <c r="AT1032" s="156">
        <v>3.3004438E-3</v>
      </c>
      <c r="AU1032" s="156">
        <v>4.3524003999999999E-4</v>
      </c>
      <c r="AV1032" s="282">
        <f t="shared" si="252"/>
        <v>2.6639448434860001E-6</v>
      </c>
      <c r="AW1032" s="282">
        <f t="shared" si="253"/>
        <v>1.2205783253134662E-8</v>
      </c>
      <c r="AX1032" s="283">
        <f t="shared" si="254"/>
        <v>6.0957987876E-2</v>
      </c>
      <c r="AY1032" s="157">
        <v>6.7050045999999995E-7</v>
      </c>
      <c r="AZ1032" s="157">
        <v>2.0230612999999998E-9</v>
      </c>
      <c r="BA1032" s="157">
        <v>5.5272921999999998E-14</v>
      </c>
      <c r="BB1032" s="157">
        <v>2.0343767000000002E-12</v>
      </c>
      <c r="BC1032" s="157">
        <v>0</v>
      </c>
      <c r="BD1032" s="157">
        <v>1.5892507999999999E-10</v>
      </c>
      <c r="BE1032" s="157">
        <v>1.0136065E-7</v>
      </c>
      <c r="BF1032" s="157">
        <v>3.0705185000000002E-11</v>
      </c>
      <c r="BG1032" s="157">
        <v>1.0840397E-10</v>
      </c>
      <c r="BH1032" s="157">
        <v>2.6857198000000001E-14</v>
      </c>
      <c r="BI1032" s="157">
        <v>3.4512430999999999E-16</v>
      </c>
      <c r="BJ1032" s="157">
        <v>3.6782490999999998E-13</v>
      </c>
      <c r="BK1032" s="157">
        <v>3.4213845E-15</v>
      </c>
      <c r="BL1032" s="157">
        <v>1.2065764E-15</v>
      </c>
      <c r="BM1032" s="157">
        <v>9.6795493000000007E-12</v>
      </c>
      <c r="BN1032" s="157">
        <v>2.1909447999999999E-10</v>
      </c>
      <c r="BO1032" s="157">
        <v>1.9451754E-20</v>
      </c>
      <c r="BP1032" s="157">
        <v>4.0473876E-5</v>
      </c>
      <c r="BQ1032" s="157">
        <v>6.0917513999999999E-2</v>
      </c>
      <c r="BR1032" s="157">
        <v>1.8916940000000001E-6</v>
      </c>
      <c r="BS1032" s="157">
        <v>1.0037560000000001E-8</v>
      </c>
      <c r="BT1032" s="157">
        <v>5.5978700000000003E-12</v>
      </c>
      <c r="BU1032"/>
      <c r="BV1032" s="155">
        <v>5.2121714999999998E-4</v>
      </c>
      <c r="BW1032" s="155">
        <v>7.6849740000000002E-7</v>
      </c>
      <c r="BX1032" s="155">
        <v>2.0145468000000001E-5</v>
      </c>
      <c r="BY1032" s="155">
        <v>6.6669059000000002E-8</v>
      </c>
      <c r="BZ1032" s="155">
        <v>1.0607817999999999E-6</v>
      </c>
      <c r="CA1032" s="155">
        <v>4.1867803999999998E-8</v>
      </c>
      <c r="CB1032" s="155">
        <v>6.6826232000000002E-10</v>
      </c>
      <c r="CC1032" s="155">
        <v>6.3056064E-8</v>
      </c>
      <c r="CD1032" s="155">
        <v>5.9076479000000003E-8</v>
      </c>
      <c r="CE1032" s="155">
        <v>4.5131500000000001E-7</v>
      </c>
      <c r="CF1032" s="155">
        <v>0</v>
      </c>
      <c r="CG1032" s="155">
        <v>4.3015072000000003E-17</v>
      </c>
      <c r="CH1032" s="155">
        <v>3.5220573000000002E-13</v>
      </c>
      <c r="CI1032" s="155">
        <v>8.0442789999999996E-7</v>
      </c>
      <c r="CJ1032" s="155">
        <v>1.3623465E-5</v>
      </c>
      <c r="CK1032" s="155">
        <v>7.9257807000000005E-9</v>
      </c>
      <c r="CL1032" s="155">
        <v>4.8412393000000001E-4</v>
      </c>
      <c r="CM1032"/>
      <c r="CN1032" s="284">
        <v>2.9811173999999999E-13</v>
      </c>
      <c r="CO1032" s="291">
        <v>0.72251445999999997</v>
      </c>
      <c r="CP1032" s="285">
        <v>1.7349399000000001E-3</v>
      </c>
      <c r="CQ1032" s="284">
        <v>5.3532307000000003E-4</v>
      </c>
      <c r="CR1032" s="284">
        <v>1.6613401999999999E-10</v>
      </c>
      <c r="CS1032" s="284">
        <v>1.9681518999999999E-8</v>
      </c>
      <c r="CT1032" s="284">
        <v>4.2983408999999997E-5</v>
      </c>
      <c r="CU1032" s="284">
        <v>3.0809369000000001E-3</v>
      </c>
      <c r="CV1032" s="284">
        <v>1.7973298000000001E-8</v>
      </c>
      <c r="CW1032" s="284">
        <v>1.4728123E-5</v>
      </c>
      <c r="CX1032"/>
      <c r="CY1032" s="173"/>
      <c r="CZ1032" s="272"/>
      <c r="DA1032"/>
      <c r="DB1032" s="247"/>
      <c r="DC1032" s="54"/>
      <c r="DD1032" s="54"/>
      <c r="DE1032" s="54"/>
      <c r="DF1032" s="54"/>
      <c r="DG1032" s="54"/>
      <c r="DH1032" s="54"/>
      <c r="DI1032" s="54"/>
      <c r="DJ1032" s="54"/>
      <c r="DK1032" s="54"/>
      <c r="DL1032" s="54"/>
    </row>
    <row r="1033" spans="1:116" ht="14.4">
      <c r="A1033" t="s">
        <v>1780</v>
      </c>
      <c r="B1033" s="188" t="s">
        <v>320</v>
      </c>
      <c r="C1033" s="151" t="str">
        <f t="shared" si="240"/>
        <v>A.140.01.104</v>
      </c>
      <c r="D1033" s="54" t="s">
        <v>1249</v>
      </c>
      <c r="E1033" s="150" t="s">
        <v>352</v>
      </c>
      <c r="F1033" s="153" t="str">
        <f t="shared" si="241"/>
        <v>Cotton fibre from China and India (without global seatransport)</v>
      </c>
      <c r="G1033" s="154">
        <f t="shared" si="242"/>
        <v>0.82366873333333335</v>
      </c>
      <c r="H1033"/>
      <c r="I1033"/>
      <c r="J1033" s="227">
        <f t="shared" si="248"/>
        <v>1.024179470924464</v>
      </c>
      <c r="K1033"/>
      <c r="L1033" s="280">
        <f t="shared" si="249"/>
        <v>7.9377736229999992E-3</v>
      </c>
      <c r="M1033" s="280">
        <f t="shared" si="250"/>
        <v>2.0460322207E-2</v>
      </c>
      <c r="N1033" s="281">
        <f t="shared" si="251"/>
        <v>0.87223106509446402</v>
      </c>
      <c r="O1033" s="280">
        <v>0.12355031</v>
      </c>
      <c r="P1033" s="286">
        <v>8.6288848999999997E-3</v>
      </c>
      <c r="Q1033" s="286">
        <v>6.2820951999999998E-3</v>
      </c>
      <c r="R1033" s="286">
        <v>5.7177462999999998E-3</v>
      </c>
      <c r="S1033" s="219">
        <v>1.7419834E-3</v>
      </c>
      <c r="T1033" s="286">
        <v>4.9359563E-5</v>
      </c>
      <c r="U1033" s="219">
        <v>4.2868436E-4</v>
      </c>
      <c r="V1033" s="219">
        <v>4.6313379999999996E-3</v>
      </c>
      <c r="W1033" s="219">
        <v>2.9179607999999999E-4</v>
      </c>
      <c r="X1033" s="219">
        <v>8.4839357000000002E-4</v>
      </c>
      <c r="Y1033" s="219">
        <v>1.9284178999999999E-2</v>
      </c>
      <c r="Z1033" s="286">
        <v>6.9610537000000002E-5</v>
      </c>
      <c r="AA1033" s="219">
        <v>0.85265508999999995</v>
      </c>
      <c r="AB1033" s="286">
        <v>1.4464078E-11</v>
      </c>
      <c r="AC1033"/>
      <c r="AD1033" s="227">
        <f t="shared" si="243"/>
        <v>0.12355031</v>
      </c>
      <c r="AE1033" s="227">
        <f t="shared" si="244"/>
        <v>2.7480091722999998E-2</v>
      </c>
      <c r="AF1033" s="227">
        <f t="shared" si="245"/>
        <v>0.8721974080999999</v>
      </c>
      <c r="AG1033" s="227">
        <f t="shared" si="246"/>
        <v>2.0460322207E-2</v>
      </c>
      <c r="AH1033" s="227">
        <f t="shared" si="247"/>
        <v>1.9575975094464078E-2</v>
      </c>
      <c r="AI1033"/>
      <c r="AJ1033">
        <v>13.026932</v>
      </c>
      <c r="AK1033" s="155">
        <v>11.102442</v>
      </c>
      <c r="AL1033" s="155">
        <v>1.0318404999999999</v>
      </c>
      <c r="AM1033" s="155">
        <v>0</v>
      </c>
      <c r="AN1033" s="155">
        <v>0.22201596000000001</v>
      </c>
      <c r="AO1033" s="155">
        <v>0.46367325999999998</v>
      </c>
      <c r="AP1033" s="155">
        <v>0.20696074</v>
      </c>
      <c r="AQ1033"/>
      <c r="AR1033" s="156">
        <v>4.3763940000000001E-2</v>
      </c>
      <c r="AS1033" s="156">
        <v>4.0025173999999997E-2</v>
      </c>
      <c r="AT1033" s="156">
        <v>3.0682747E-3</v>
      </c>
      <c r="AU1033" s="156">
        <v>6.7049088999999995E-4</v>
      </c>
      <c r="AV1033" s="282">
        <f t="shared" si="252"/>
        <v>2.3995908029448002E-6</v>
      </c>
      <c r="AW1033" s="282">
        <f t="shared" si="253"/>
        <v>1.1347169589925939E-8</v>
      </c>
      <c r="AX1033" s="283">
        <f t="shared" si="254"/>
        <v>9.3906287044999995E-2</v>
      </c>
      <c r="AY1033" s="157">
        <v>7.6461076000000002E-7</v>
      </c>
      <c r="AZ1033" s="157">
        <v>2.3070239000000002E-9</v>
      </c>
      <c r="BA1033" s="157">
        <v>6.3030800999999998E-14</v>
      </c>
      <c r="BB1033" s="157">
        <v>2.0436318000000001E-12</v>
      </c>
      <c r="BC1033" s="157">
        <v>0</v>
      </c>
      <c r="BD1033" s="157">
        <v>2.5470567999999998E-10</v>
      </c>
      <c r="BE1033" s="157">
        <v>1.7965422999999999E-7</v>
      </c>
      <c r="BF1033" s="157">
        <v>4.7395976999999997E-11</v>
      </c>
      <c r="BG1033" s="157">
        <v>1.9259120999999999E-10</v>
      </c>
      <c r="BH1033" s="157">
        <v>2.6979381E-14</v>
      </c>
      <c r="BI1033" s="157">
        <v>3.4669440000000002E-16</v>
      </c>
      <c r="BJ1033" s="157">
        <v>2.4208799E-13</v>
      </c>
      <c r="BK1033" s="157">
        <v>2.0793744E-12</v>
      </c>
      <c r="BL1033" s="157">
        <v>8.6575400000000007E-15</v>
      </c>
      <c r="BM1033" s="157">
        <v>1.1605123E-11</v>
      </c>
      <c r="BN1033" s="157">
        <v>2.5455850999999998E-10</v>
      </c>
      <c r="BO1033" s="157">
        <v>1.9540247000000001E-20</v>
      </c>
      <c r="BP1033" s="157">
        <v>2.7835045E-5</v>
      </c>
      <c r="BQ1033" s="157">
        <v>9.3878452000000001E-2</v>
      </c>
      <c r="BR1033" s="157">
        <v>1.4548029E-6</v>
      </c>
      <c r="BS1033" s="157">
        <v>8.7902336999999997E-9</v>
      </c>
      <c r="BT1033" s="157">
        <v>7.5043260999999996E-12</v>
      </c>
      <c r="BU1033"/>
      <c r="BV1033" s="155">
        <v>6.4712836000000004E-4</v>
      </c>
      <c r="BW1033" s="155">
        <v>1.3685657999999999E-6</v>
      </c>
      <c r="BX1033" s="155">
        <v>2.2966070000000002E-5</v>
      </c>
      <c r="BY1033" s="155">
        <v>5.4490691999999997E-7</v>
      </c>
      <c r="BZ1033" s="155">
        <v>1.8559143000000001E-6</v>
      </c>
      <c r="CA1033" s="155">
        <v>8.0520291999999996E-8</v>
      </c>
      <c r="CB1033" s="155">
        <v>6.7130248000000003E-10</v>
      </c>
      <c r="CC1033" s="155">
        <v>1.2171999E-7</v>
      </c>
      <c r="CD1033" s="155">
        <v>8.7538144000000006E-8</v>
      </c>
      <c r="CE1033" s="155">
        <v>3.1522863999999999E-7</v>
      </c>
      <c r="CF1033" s="155">
        <v>0</v>
      </c>
      <c r="CG1033" s="155">
        <v>4.3210762999999999E-17</v>
      </c>
      <c r="CH1033" s="155">
        <v>3.5380803999999998E-13</v>
      </c>
      <c r="CI1033" s="155">
        <v>1.1745204E-6</v>
      </c>
      <c r="CJ1033" s="155">
        <v>1.4773142000000001E-5</v>
      </c>
      <c r="CK1033" s="155">
        <v>7.9616272000000007E-9</v>
      </c>
      <c r="CL1033" s="155">
        <v>6.0383159999999997E-4</v>
      </c>
      <c r="CM1033"/>
      <c r="CN1033" s="284">
        <v>2.9946795000000001E-13</v>
      </c>
      <c r="CO1033" s="291">
        <v>0.82347875999999998</v>
      </c>
      <c r="CP1033" s="285">
        <v>2.8441502999999998E-3</v>
      </c>
      <c r="CQ1033" s="284">
        <v>9.5474573999999998E-4</v>
      </c>
      <c r="CR1033" s="284">
        <v>1.099898E-10</v>
      </c>
      <c r="CS1033" s="284">
        <v>1.3228756000000001E-8</v>
      </c>
      <c r="CT1033" s="284">
        <v>7.5466566E-5</v>
      </c>
      <c r="CU1033" s="284">
        <v>0.40502761999999998</v>
      </c>
      <c r="CV1033" s="284">
        <v>1.8055063999999999E-8</v>
      </c>
      <c r="CW1033" s="284">
        <v>2.8321208000000001E-5</v>
      </c>
      <c r="CX1033"/>
      <c r="CY1033" s="173"/>
      <c r="CZ1033" s="272"/>
      <c r="DA1033"/>
      <c r="DB1033" s="247"/>
      <c r="DC1033" s="54"/>
      <c r="DD1033" s="54"/>
      <c r="DE1033" s="54"/>
      <c r="DF1033" s="54"/>
      <c r="DG1033" s="54"/>
      <c r="DH1033" s="54"/>
      <c r="DI1033" s="54"/>
      <c r="DJ1033" s="54"/>
      <c r="DK1033" s="54"/>
      <c r="DL1033" s="54"/>
    </row>
    <row r="1034" spans="1:116" ht="14.4">
      <c r="A1034" t="s">
        <v>923</v>
      </c>
      <c r="B1034" s="188" t="s">
        <v>320</v>
      </c>
      <c r="C1034" s="151" t="str">
        <f t="shared" si="240"/>
        <v>A.140.01.105</v>
      </c>
      <c r="D1034" s="54" t="s">
        <v>1249</v>
      </c>
      <c r="E1034" s="150" t="s">
        <v>352</v>
      </c>
      <c r="F1034" s="153" t="str">
        <f t="shared" si="241"/>
        <v>Cotton fibre from USA (without global seatransport)</v>
      </c>
      <c r="G1034" s="154">
        <f t="shared" si="242"/>
        <v>1.2342762666666667</v>
      </c>
      <c r="H1034"/>
      <c r="I1034"/>
      <c r="J1034" s="227">
        <f t="shared" si="248"/>
        <v>1.0958550167504653</v>
      </c>
      <c r="K1034"/>
      <c r="L1034" s="280">
        <f t="shared" si="249"/>
        <v>1.0537665405999999E-2</v>
      </c>
      <c r="M1034" s="280">
        <f t="shared" si="250"/>
        <v>2.5294765810000001E-2</v>
      </c>
      <c r="N1034" s="281">
        <f t="shared" si="251"/>
        <v>0.87488114553446528</v>
      </c>
      <c r="O1034" s="280">
        <v>0.18514143999999999</v>
      </c>
      <c r="P1034" s="286">
        <v>1.1209332000000001E-2</v>
      </c>
      <c r="Q1034" s="219">
        <v>8.6605763999999998E-3</v>
      </c>
      <c r="R1034" s="286">
        <v>7.6887611999999998E-3</v>
      </c>
      <c r="S1034" s="219">
        <v>2.0198848999999999E-3</v>
      </c>
      <c r="T1034" s="286">
        <v>5.9954916000000001E-5</v>
      </c>
      <c r="U1034" s="219">
        <v>7.6906439000000004E-4</v>
      </c>
      <c r="V1034" s="219">
        <v>4.4443852000000004E-3</v>
      </c>
      <c r="W1034" s="219">
        <v>4.8577351999999998E-4</v>
      </c>
      <c r="X1034" s="219">
        <v>8.4846827000000001E-4</v>
      </c>
      <c r="Y1034" s="219">
        <v>3.8939811999999997E-2</v>
      </c>
      <c r="Z1034" s="219">
        <v>1.3200393999999999E-4</v>
      </c>
      <c r="AA1034" s="219">
        <v>0.83545555999999999</v>
      </c>
      <c r="AB1034" s="286">
        <v>1.4465350999999999E-11</v>
      </c>
      <c r="AC1034"/>
      <c r="AD1034" s="227">
        <f t="shared" si="243"/>
        <v>0.18514143999999999</v>
      </c>
      <c r="AE1034" s="227">
        <f t="shared" si="244"/>
        <v>3.4851959006000001E-2</v>
      </c>
      <c r="AF1034" s="227">
        <f t="shared" si="245"/>
        <v>0.85976985360000002</v>
      </c>
      <c r="AG1034" s="227">
        <f t="shared" si="246"/>
        <v>2.5294765810000001E-2</v>
      </c>
      <c r="AH1034" s="227">
        <f t="shared" si="247"/>
        <v>3.9425585534465353E-2</v>
      </c>
      <c r="AI1034"/>
      <c r="AJ1034">
        <v>20.411086999999998</v>
      </c>
      <c r="AK1034" s="155">
        <v>16.229509</v>
      </c>
      <c r="AL1034" s="155">
        <v>2.2601165000000001</v>
      </c>
      <c r="AM1034" s="155">
        <v>0</v>
      </c>
      <c r="AN1034" s="155">
        <v>0.45604238000000002</v>
      </c>
      <c r="AO1034" s="155">
        <v>1.0122846000000001</v>
      </c>
      <c r="AP1034" s="155">
        <v>0.4531347</v>
      </c>
      <c r="AQ1034"/>
      <c r="AR1034" s="156">
        <v>5.9171039000000002E-2</v>
      </c>
      <c r="AS1034" s="156">
        <v>5.4529941999999998E-2</v>
      </c>
      <c r="AT1034" s="156">
        <v>3.7341052999999998E-3</v>
      </c>
      <c r="AU1034" s="156">
        <v>9.0699194000000004E-4</v>
      </c>
      <c r="AV1034" s="282">
        <f t="shared" si="252"/>
        <v>3.2691811316537E-6</v>
      </c>
      <c r="AW1034" s="282">
        <f t="shared" si="253"/>
        <v>1.3809560910930664E-8</v>
      </c>
      <c r="AX1034" s="283">
        <f t="shared" si="254"/>
        <v>0.12702967998799999</v>
      </c>
      <c r="AY1034" s="157">
        <v>1.1456677E-6</v>
      </c>
      <c r="AZ1034" s="157">
        <v>3.4567652E-9</v>
      </c>
      <c r="BA1034" s="157">
        <v>9.4443356000000001E-14</v>
      </c>
      <c r="BB1034" s="157">
        <v>2.0438117000000001E-12</v>
      </c>
      <c r="BC1034" s="157">
        <v>0</v>
      </c>
      <c r="BD1034" s="157">
        <v>3.1027424000000002E-10</v>
      </c>
      <c r="BE1034" s="157">
        <v>2.3113103999999999E-7</v>
      </c>
      <c r="BF1034" s="157">
        <v>5.9778337999999996E-11</v>
      </c>
      <c r="BG1034" s="157">
        <v>2.4746105000000002E-10</v>
      </c>
      <c r="BH1034" s="157">
        <v>2.6981756000000002E-14</v>
      </c>
      <c r="BI1034" s="157">
        <v>3.4672491999999999E-16</v>
      </c>
      <c r="BJ1034" s="157">
        <v>4.3621691999999998E-13</v>
      </c>
      <c r="BK1034" s="157">
        <v>1.8320832999999999E-12</v>
      </c>
      <c r="BL1034" s="157">
        <v>8.3808542000000005E-15</v>
      </c>
      <c r="BM1034" s="157">
        <v>1.6369842E-11</v>
      </c>
      <c r="BN1034" s="157">
        <v>3.5970376000000001E-10</v>
      </c>
      <c r="BO1034" s="157">
        <v>1.9541966999999999E-20</v>
      </c>
      <c r="BP1034" s="157">
        <v>4.8439987999999998E-5</v>
      </c>
      <c r="BQ1034" s="157">
        <v>0.12698124</v>
      </c>
      <c r="BR1034" s="157">
        <v>1.8916940000000001E-6</v>
      </c>
      <c r="BS1034" s="157">
        <v>1.0037560000000001E-8</v>
      </c>
      <c r="BT1034" s="157">
        <v>5.5978700000000003E-12</v>
      </c>
      <c r="BU1034"/>
      <c r="BV1034" s="155">
        <v>5.4818393999999998E-4</v>
      </c>
      <c r="BW1034" s="155">
        <v>1.7479614E-6</v>
      </c>
      <c r="BX1034" s="155">
        <v>3.4414897E-5</v>
      </c>
      <c r="BY1034" s="155">
        <v>5.2400267999999996E-7</v>
      </c>
      <c r="BZ1034" s="155">
        <v>2.4154895E-6</v>
      </c>
      <c r="CA1034" s="155">
        <v>8.2695861E-8</v>
      </c>
      <c r="CB1034" s="155">
        <v>6.7136159E-10</v>
      </c>
      <c r="CC1034" s="155">
        <v>1.2502199000000001E-7</v>
      </c>
      <c r="CD1034" s="155">
        <v>1.1852699E-7</v>
      </c>
      <c r="CE1034" s="155">
        <v>5.5301801999999998E-7</v>
      </c>
      <c r="CF1034" s="155">
        <v>0</v>
      </c>
      <c r="CG1034" s="155">
        <v>4.3214566999999997E-17</v>
      </c>
      <c r="CH1034" s="155">
        <v>3.5383918999999999E-13</v>
      </c>
      <c r="CI1034" s="155">
        <v>1.5757205E-6</v>
      </c>
      <c r="CJ1034" s="155">
        <v>2.2494037999999999E-5</v>
      </c>
      <c r="CK1034" s="155">
        <v>7.9625617999999992E-9</v>
      </c>
      <c r="CL1034" s="155">
        <v>4.8412393000000001E-4</v>
      </c>
      <c r="CM1034"/>
      <c r="CN1034" s="284">
        <v>2.9949432E-13</v>
      </c>
      <c r="CO1034" s="291">
        <v>1.2340751999999999</v>
      </c>
      <c r="CP1034" s="285">
        <v>2.9064927999999999E-3</v>
      </c>
      <c r="CQ1034" s="284">
        <v>1.2148217000000001E-3</v>
      </c>
      <c r="CR1034" s="284">
        <v>1.9761444000000001E-10</v>
      </c>
      <c r="CS1034" s="284">
        <v>2.3591339000000001E-8</v>
      </c>
      <c r="CT1034" s="284">
        <v>9.8157112000000002E-5</v>
      </c>
      <c r="CU1034" s="284">
        <v>0.35843921000000001</v>
      </c>
      <c r="CV1034" s="284">
        <v>1.8056654E-8</v>
      </c>
      <c r="CW1034" s="284">
        <v>2.9086299E-5</v>
      </c>
      <c r="CX1034"/>
      <c r="CY1034" s="173"/>
      <c r="CZ1034" s="269"/>
      <c r="DA1034"/>
      <c r="DB1034" s="247"/>
      <c r="DC1034" s="54"/>
      <c r="DD1034" s="54"/>
      <c r="DE1034" s="54"/>
      <c r="DF1034" s="54"/>
      <c r="DG1034" s="54"/>
      <c r="DH1034" s="54"/>
      <c r="DI1034" s="54"/>
      <c r="DJ1034" s="54"/>
      <c r="DK1034" s="54"/>
      <c r="DL1034" s="54"/>
    </row>
    <row r="1035" spans="1:116" ht="14.4">
      <c r="A1035" t="s">
        <v>924</v>
      </c>
      <c r="B1035" s="188" t="s">
        <v>320</v>
      </c>
      <c r="C1035" s="151" t="str">
        <f t="shared" si="240"/>
        <v>A.140.01.106</v>
      </c>
      <c r="D1035" s="54" t="s">
        <v>1249</v>
      </c>
      <c r="E1035" s="150" t="s">
        <v>352</v>
      </c>
      <c r="F1035" s="153" t="str">
        <f t="shared" si="241"/>
        <v>Cotton fibre trade mix (without global seatransport)</v>
      </c>
      <c r="G1035" s="154">
        <f t="shared" si="242"/>
        <v>0.93657860000000004</v>
      </c>
      <c r="H1035"/>
      <c r="I1035"/>
      <c r="J1035" s="227">
        <f t="shared" si="248"/>
        <v>1.0427188137084651</v>
      </c>
      <c r="K1035"/>
      <c r="L1035" s="280">
        <f t="shared" si="249"/>
        <v>8.6655572629999993E-3</v>
      </c>
      <c r="M1035" s="280">
        <f t="shared" si="250"/>
        <v>2.1891278461000002E-2</v>
      </c>
      <c r="N1035" s="281">
        <f t="shared" si="251"/>
        <v>0.87167518798446508</v>
      </c>
      <c r="O1035" s="280">
        <v>0.14048679</v>
      </c>
      <c r="P1035" s="286">
        <v>9.3706863000000001E-3</v>
      </c>
      <c r="Q1035" s="219">
        <v>6.9452591000000001E-3</v>
      </c>
      <c r="R1035" s="286">
        <v>6.2711091E-3</v>
      </c>
      <c r="S1035" s="219">
        <v>1.8214329000000001E-3</v>
      </c>
      <c r="T1035" s="286">
        <v>5.2549022999999997E-5</v>
      </c>
      <c r="U1035" s="219">
        <v>5.2046624000000004E-4</v>
      </c>
      <c r="V1035" s="219">
        <v>4.6405329E-3</v>
      </c>
      <c r="W1035" s="219">
        <v>3.4351297E-4</v>
      </c>
      <c r="X1035" s="219">
        <v>8.4845190000000005E-4</v>
      </c>
      <c r="Y1035" s="219">
        <v>2.4513424999999998E-2</v>
      </c>
      <c r="Z1035" s="286">
        <v>8.6348260999999995E-5</v>
      </c>
      <c r="AA1035" s="219">
        <v>0.84681824999999999</v>
      </c>
      <c r="AB1035" s="286">
        <v>1.4465072E-11</v>
      </c>
      <c r="AC1035"/>
      <c r="AD1035" s="227">
        <f t="shared" si="243"/>
        <v>0.14048679</v>
      </c>
      <c r="AE1035" s="227">
        <f t="shared" si="244"/>
        <v>2.9622035563000002E-2</v>
      </c>
      <c r="AF1035" s="227">
        <f t="shared" si="245"/>
        <v>0.86777472830000002</v>
      </c>
      <c r="AG1035" s="227">
        <f t="shared" si="246"/>
        <v>2.1891278461000002E-2</v>
      </c>
      <c r="AH1035" s="227">
        <f t="shared" si="247"/>
        <v>2.4856937984465071E-2</v>
      </c>
      <c r="AI1035"/>
      <c r="AJ1035">
        <v>15.039324000000001</v>
      </c>
      <c r="AK1035" s="155">
        <v>12.519919</v>
      </c>
      <c r="AL1035" s="155">
        <v>1.3555649000000001</v>
      </c>
      <c r="AM1035" s="155">
        <v>0</v>
      </c>
      <c r="AN1035" s="155">
        <v>0.28359030000000002</v>
      </c>
      <c r="AO1035" s="155">
        <v>0.60840616999999997</v>
      </c>
      <c r="AP1035" s="155">
        <v>0.27184343</v>
      </c>
      <c r="AQ1035"/>
      <c r="AR1035" s="156">
        <v>4.7857094000000003E-2</v>
      </c>
      <c r="AS1035" s="156">
        <v>4.3876916000000002E-2</v>
      </c>
      <c r="AT1035" s="156">
        <v>3.2427494999999998E-3</v>
      </c>
      <c r="AU1035" s="156">
        <v>7.3742873000000005E-4</v>
      </c>
      <c r="AV1035" s="282">
        <f t="shared" si="252"/>
        <v>2.6305104935623002E-6</v>
      </c>
      <c r="AW1035" s="282">
        <f t="shared" si="253"/>
        <v>1.1992416829300974E-8</v>
      </c>
      <c r="AX1035" s="283">
        <f t="shared" si="254"/>
        <v>0.103281333378</v>
      </c>
      <c r="AY1035" s="157">
        <v>8.6939662000000001E-7</v>
      </c>
      <c r="AZ1035" s="157">
        <v>2.6231883000000002E-9</v>
      </c>
      <c r="BA1035" s="157">
        <v>7.1668856000000003E-14</v>
      </c>
      <c r="BB1035" s="157">
        <v>2.0437723E-12</v>
      </c>
      <c r="BC1035" s="157">
        <v>0</v>
      </c>
      <c r="BD1035" s="157">
        <v>2.7068657E-10</v>
      </c>
      <c r="BE1035" s="157">
        <v>1.9447838999999999E-7</v>
      </c>
      <c r="BF1035" s="157">
        <v>5.0918924999999997E-11</v>
      </c>
      <c r="BG1035" s="157">
        <v>2.0840166999999999E-10</v>
      </c>
      <c r="BH1035" s="157">
        <v>2.6981236000000001E-14</v>
      </c>
      <c r="BI1035" s="157">
        <v>3.4671823000000001E-16</v>
      </c>
      <c r="BJ1035" s="157">
        <v>2.9440405E-13</v>
      </c>
      <c r="BK1035" s="157">
        <v>2.0425053000000001E-12</v>
      </c>
      <c r="BL1035" s="157">
        <v>8.6938212000000003E-15</v>
      </c>
      <c r="BM1035" s="157">
        <v>1.293632E-11</v>
      </c>
      <c r="BN1035" s="157">
        <v>2.8421690000000002E-10</v>
      </c>
      <c r="BO1035" s="157">
        <v>1.9541590000000001E-20</v>
      </c>
      <c r="BP1035" s="157">
        <v>3.3313377999999998E-5</v>
      </c>
      <c r="BQ1035" s="157">
        <v>0.10324802</v>
      </c>
      <c r="BR1035" s="157">
        <v>1.5660656000000001E-6</v>
      </c>
      <c r="BS1035" s="157">
        <v>9.1004667000000003E-9</v>
      </c>
      <c r="BT1035" s="157">
        <v>6.9966342999999999E-12</v>
      </c>
      <c r="BU1035"/>
      <c r="BV1035" s="155">
        <v>6.2076112000000001E-4</v>
      </c>
      <c r="BW1035" s="155">
        <v>1.4780312999999999E-6</v>
      </c>
      <c r="BX1035" s="155">
        <v>2.6114296000000001E-5</v>
      </c>
      <c r="BY1035" s="155">
        <v>5.4626103000000005E-7</v>
      </c>
      <c r="BZ1035" s="155">
        <v>2.016466E-6</v>
      </c>
      <c r="CA1035" s="155">
        <v>8.1431669000000001E-8</v>
      </c>
      <c r="CB1035" s="155">
        <v>6.7134862999999996E-10</v>
      </c>
      <c r="CC1035" s="155">
        <v>1.2310323E-7</v>
      </c>
      <c r="CD1035" s="155">
        <v>9.6341463000000001E-8</v>
      </c>
      <c r="CE1035" s="155">
        <v>3.7948946000000002E-7</v>
      </c>
      <c r="CF1035" s="155">
        <v>0</v>
      </c>
      <c r="CG1035" s="155">
        <v>4.3213733000000001E-17</v>
      </c>
      <c r="CH1035" s="155">
        <v>3.5383236E-13</v>
      </c>
      <c r="CI1035" s="155">
        <v>1.2873215999999999E-6</v>
      </c>
      <c r="CJ1035" s="155">
        <v>1.6888777E-5</v>
      </c>
      <c r="CK1035" s="155">
        <v>7.9622358999999995E-9</v>
      </c>
      <c r="CL1035" s="155">
        <v>5.7174096999999997E-4</v>
      </c>
      <c r="CM1035"/>
      <c r="CN1035" s="284">
        <v>2.9948854E-13</v>
      </c>
      <c r="CO1035" s="291">
        <v>0.93638398</v>
      </c>
      <c r="CP1035" s="285">
        <v>2.8702836000000002E-3</v>
      </c>
      <c r="CQ1035" s="284">
        <v>1.0298495E-3</v>
      </c>
      <c r="CR1035" s="284">
        <v>1.3360973E-10</v>
      </c>
      <c r="CS1035" s="284">
        <v>1.602499E-8</v>
      </c>
      <c r="CT1035" s="284">
        <v>8.1981044999999996E-5</v>
      </c>
      <c r="CU1035" s="284">
        <v>0.39824288000000002</v>
      </c>
      <c r="CV1035" s="284">
        <v>1.8056306000000001E-8</v>
      </c>
      <c r="CW1035" s="284">
        <v>2.8641715000000002E-5</v>
      </c>
      <c r="CX1035"/>
      <c r="CY1035" s="173"/>
      <c r="CZ1035" s="271"/>
      <c r="DA1035"/>
      <c r="DB1035" s="247"/>
      <c r="DC1035" s="54"/>
      <c r="DD1035" s="54"/>
      <c r="DE1035" s="54"/>
      <c r="DF1035" s="54"/>
      <c r="DG1035" s="54"/>
      <c r="DH1035" s="54"/>
      <c r="DI1035" s="54"/>
      <c r="DJ1035" s="54"/>
      <c r="DK1035" s="54"/>
      <c r="DL1035" s="54"/>
    </row>
    <row r="1036" spans="1:116" ht="14.4">
      <c r="A1036" t="s">
        <v>1365</v>
      </c>
      <c r="B1036" s="188" t="s">
        <v>320</v>
      </c>
      <c r="C1036" s="151" t="str">
        <f t="shared" si="240"/>
        <v>A.140.01.107</v>
      </c>
      <c r="D1036" s="54" t="s">
        <v>1249</v>
      </c>
      <c r="E1036" s="150" t="s">
        <v>352</v>
      </c>
      <c r="F1036" s="153" t="str">
        <f t="shared" si="241"/>
        <v>Elastane (polyurethane) pellets</v>
      </c>
      <c r="G1036" s="154">
        <f t="shared" si="242"/>
        <v>3.7027385333333336</v>
      </c>
      <c r="H1036"/>
      <c r="I1036"/>
      <c r="J1036" s="227">
        <f t="shared" si="248"/>
        <v>1.37051606646</v>
      </c>
      <c r="K1036"/>
      <c r="L1036" s="280">
        <f t="shared" si="249"/>
        <v>4.9710322799999998E-2</v>
      </c>
      <c r="M1036" s="280">
        <f t="shared" si="250"/>
        <v>0.74137132529999994</v>
      </c>
      <c r="N1036" s="281">
        <f t="shared" si="251"/>
        <v>2.4023638360000002E-2</v>
      </c>
      <c r="O1036" s="280">
        <v>0.55541077999999999</v>
      </c>
      <c r="P1036" s="286">
        <v>4.5581002000000002E-2</v>
      </c>
      <c r="Q1036" s="219">
        <v>9.8387713000000002E-3</v>
      </c>
      <c r="R1036" s="286">
        <v>1.0934635E-2</v>
      </c>
      <c r="S1036" s="219">
        <v>2.1042838E-3</v>
      </c>
      <c r="T1036" s="219">
        <v>2.5078791E-2</v>
      </c>
      <c r="U1036" s="219">
        <v>1.1592613E-2</v>
      </c>
      <c r="V1036" s="219">
        <v>2.6625352000000001E-2</v>
      </c>
      <c r="W1036" s="219">
        <v>4.9132235999999995E-4</v>
      </c>
      <c r="X1036" s="219">
        <v>0.65932619999999997</v>
      </c>
      <c r="Y1036" s="219">
        <v>2.3532316000000001E-2</v>
      </c>
      <c r="Z1036" s="219">
        <v>0</v>
      </c>
      <c r="AA1036" s="219">
        <v>0</v>
      </c>
      <c r="AB1036" s="219">
        <v>0</v>
      </c>
      <c r="AC1036"/>
      <c r="AD1036" s="227">
        <f t="shared" si="243"/>
        <v>0.55541077999999999</v>
      </c>
      <c r="AE1036" s="227">
        <f t="shared" si="244"/>
        <v>0.13175544810000001</v>
      </c>
      <c r="AF1036" s="227">
        <f t="shared" si="245"/>
        <v>8.2045125300000007E-2</v>
      </c>
      <c r="AG1036" s="227">
        <f t="shared" si="246"/>
        <v>0.74137132529999994</v>
      </c>
      <c r="AH1036" s="227">
        <f t="shared" si="247"/>
        <v>2.4023638360000002E-2</v>
      </c>
      <c r="AI1036"/>
      <c r="AJ1036">
        <v>109.07393999999999</v>
      </c>
      <c r="AK1036" s="155">
        <v>95.270128999999997</v>
      </c>
      <c r="AL1036" s="155">
        <v>3.2602912000000002</v>
      </c>
      <c r="AM1036" s="155">
        <v>0</v>
      </c>
      <c r="AN1036" s="155">
        <v>8.5690089</v>
      </c>
      <c r="AO1036" s="155">
        <v>1.3220631</v>
      </c>
      <c r="AP1036" s="155">
        <v>0.65244466000000001</v>
      </c>
      <c r="AQ1036"/>
      <c r="AR1036" s="156">
        <v>8.0999749999999995E-2</v>
      </c>
      <c r="AS1036" s="156">
        <v>7.1453804999999995E-2</v>
      </c>
      <c r="AT1036" s="156">
        <v>3.0863031999999999E-3</v>
      </c>
      <c r="AU1036" s="156">
        <v>6.4596415000000001E-3</v>
      </c>
      <c r="AV1036" s="282">
        <f t="shared" si="252"/>
        <v>4.2838012974199991E-6</v>
      </c>
      <c r="AW1036" s="282">
        <f t="shared" si="253"/>
        <v>1.1413843305632002E-8</v>
      </c>
      <c r="AX1036" s="283">
        <f t="shared" si="254"/>
        <v>0.90471169598400003</v>
      </c>
      <c r="AY1036" s="157">
        <v>3.4361413999999998E-6</v>
      </c>
      <c r="AZ1036" s="157">
        <v>1.0367668000000001E-8</v>
      </c>
      <c r="BA1036" s="157">
        <v>2.8325950000000001E-13</v>
      </c>
      <c r="BB1036" s="157">
        <v>0</v>
      </c>
      <c r="BC1036" s="157">
        <v>0</v>
      </c>
      <c r="BD1036" s="157">
        <v>3.2766682000000002E-10</v>
      </c>
      <c r="BE1036" s="157">
        <v>8.3789892999999999E-7</v>
      </c>
      <c r="BF1036" s="157">
        <v>7.4818375000000005E-11</v>
      </c>
      <c r="BG1036" s="157">
        <v>9.6424411999999992E-10</v>
      </c>
      <c r="BH1036" s="157">
        <v>0</v>
      </c>
      <c r="BI1036" s="157">
        <v>0</v>
      </c>
      <c r="BJ1036" s="157">
        <v>6.6098721E-12</v>
      </c>
      <c r="BK1036" s="157">
        <v>1.6201723000000001E-13</v>
      </c>
      <c r="BL1036" s="157">
        <v>5.7661801999999995E-14</v>
      </c>
      <c r="BM1036" s="157">
        <v>3.0955915000000001E-9</v>
      </c>
      <c r="BN1036" s="157">
        <v>6.3377091000000002E-9</v>
      </c>
      <c r="BO1036" s="157">
        <v>0</v>
      </c>
      <c r="BP1036" s="157">
        <v>5.2775984E-5</v>
      </c>
      <c r="BQ1036" s="157">
        <v>0.90465892000000003</v>
      </c>
      <c r="BR1036" s="157">
        <v>0</v>
      </c>
      <c r="BS1036" s="157">
        <v>0</v>
      </c>
      <c r="BT1036" s="157">
        <v>0</v>
      </c>
      <c r="BU1036"/>
      <c r="BV1036" s="155">
        <v>2.8477861999999998E-4</v>
      </c>
      <c r="BW1036" s="155">
        <v>6.6477903000000001E-6</v>
      </c>
      <c r="BX1036" s="155">
        <v>1.0324218E-4</v>
      </c>
      <c r="BY1036" s="155">
        <v>3.1240296999999998E-6</v>
      </c>
      <c r="BZ1036" s="155">
        <v>7.3709823999999999E-6</v>
      </c>
      <c r="CA1036" s="155">
        <v>0</v>
      </c>
      <c r="CB1036" s="155">
        <v>0</v>
      </c>
      <c r="CC1036" s="155">
        <v>0</v>
      </c>
      <c r="CD1036" s="155">
        <v>3.4243291E-5</v>
      </c>
      <c r="CE1036" s="155">
        <v>8.5917403000000003E-6</v>
      </c>
      <c r="CF1036" s="155">
        <v>0</v>
      </c>
      <c r="CG1036" s="155">
        <v>0</v>
      </c>
      <c r="CH1036" s="155">
        <v>0</v>
      </c>
      <c r="CI1036" s="155">
        <v>2.5217438999999999E-6</v>
      </c>
      <c r="CJ1036" s="155">
        <v>1.1903686E-4</v>
      </c>
      <c r="CK1036" s="155">
        <v>6.2305773000000002E-13</v>
      </c>
      <c r="CL1036" s="155">
        <v>0</v>
      </c>
      <c r="CM1036"/>
      <c r="CN1036" s="284">
        <v>0</v>
      </c>
      <c r="CO1036" s="284">
        <v>3.7027385000000002</v>
      </c>
      <c r="CP1036" s="285">
        <v>5.8980411999999998E-3</v>
      </c>
      <c r="CQ1036" s="284">
        <v>4.5483212999999998E-3</v>
      </c>
      <c r="CR1036" s="284">
        <v>3.2247913E-9</v>
      </c>
      <c r="CS1036" s="284">
        <v>3.5706428999999999E-7</v>
      </c>
      <c r="CT1036" s="284">
        <v>2.9401721999999998E-4</v>
      </c>
      <c r="CU1036" s="284">
        <v>0.13847617000000001</v>
      </c>
      <c r="CV1036" s="284">
        <v>0</v>
      </c>
      <c r="CW1036" s="284">
        <v>0</v>
      </c>
      <c r="CX1036"/>
      <c r="CY1036" s="173"/>
      <c r="CZ1036" s="267"/>
      <c r="DA1036"/>
      <c r="DB1036" s="247"/>
      <c r="DC1036" s="54"/>
      <c r="DD1036" s="54"/>
      <c r="DE1036" s="54"/>
      <c r="DF1036" s="54"/>
      <c r="DG1036" s="54"/>
      <c r="DH1036" s="54"/>
      <c r="DI1036" s="54"/>
      <c r="DJ1036" s="54"/>
      <c r="DK1036" s="54"/>
      <c r="DL1036" s="54"/>
    </row>
    <row r="1037" spans="1:116" ht="14.4">
      <c r="A1037" t="s">
        <v>925</v>
      </c>
      <c r="B1037" s="188" t="s">
        <v>320</v>
      </c>
      <c r="C1037" s="151" t="str">
        <f t="shared" si="240"/>
        <v>A.140.01.108</v>
      </c>
      <c r="D1037" s="54" t="s">
        <v>1249</v>
      </c>
      <c r="E1037" s="150" t="s">
        <v>352</v>
      </c>
      <c r="F1037" s="153" t="str">
        <f t="shared" si="241"/>
        <v>Fleece from recycled PET bottles</v>
      </c>
      <c r="G1037" s="154">
        <f t="shared" si="242"/>
        <v>7.5198900000000002</v>
      </c>
      <c r="H1037"/>
      <c r="I1037"/>
      <c r="J1037" s="227">
        <f t="shared" si="248"/>
        <v>1.4058074001721619</v>
      </c>
      <c r="K1037"/>
      <c r="L1037" s="280">
        <f t="shared" si="249"/>
        <v>6.1197447439999997E-2</v>
      </c>
      <c r="M1037" s="280">
        <f t="shared" si="250"/>
        <v>0.10361050598600001</v>
      </c>
      <c r="N1037" s="281">
        <f t="shared" si="251"/>
        <v>0.11301594674616175</v>
      </c>
      <c r="O1037" s="280">
        <v>1.1279835</v>
      </c>
      <c r="P1037" s="286">
        <v>4.7799076000000003E-2</v>
      </c>
      <c r="Q1037" s="219">
        <v>4.944374E-2</v>
      </c>
      <c r="R1037" s="286">
        <v>5.0928095E-2</v>
      </c>
      <c r="S1037" s="219">
        <v>8.9876424000000007E-3</v>
      </c>
      <c r="T1037" s="219">
        <v>3.7907043999999999E-4</v>
      </c>
      <c r="U1037" s="219">
        <v>9.0263959999999999E-4</v>
      </c>
      <c r="V1037" s="219">
        <v>3.5741404000000001E-3</v>
      </c>
      <c r="W1037" s="219">
        <v>2.6791892999999999E-3</v>
      </c>
      <c r="X1037" s="219">
        <v>2.7076274999999999E-3</v>
      </c>
      <c r="Y1037" s="219">
        <v>0.10805521999999999</v>
      </c>
      <c r="Z1037" s="286">
        <v>8.5922086000000004E-5</v>
      </c>
      <c r="AA1037" s="219">
        <v>2.2815373999999999E-3</v>
      </c>
      <c r="AB1037" s="286">
        <v>4.6161753000000003E-11</v>
      </c>
      <c r="AC1037"/>
      <c r="AD1037" s="227">
        <f t="shared" si="243"/>
        <v>1.1279835</v>
      </c>
      <c r="AE1037" s="227">
        <f t="shared" si="244"/>
        <v>0.16201440384000002</v>
      </c>
      <c r="AF1037" s="227">
        <f t="shared" si="245"/>
        <v>0.10309849380000001</v>
      </c>
      <c r="AG1037" s="227">
        <f t="shared" si="246"/>
        <v>0.10361050598600001</v>
      </c>
      <c r="AH1037" s="227">
        <f t="shared" si="247"/>
        <v>0.11073440934616174</v>
      </c>
      <c r="AI1037"/>
      <c r="AJ1037">
        <v>113.51582000000001</v>
      </c>
      <c r="AK1037" s="155">
        <v>89.892737999999994</v>
      </c>
      <c r="AL1037" s="155">
        <v>13.182376</v>
      </c>
      <c r="AM1037" s="155">
        <v>0</v>
      </c>
      <c r="AN1037" s="155">
        <v>2.7515247</v>
      </c>
      <c r="AO1037" s="155">
        <v>5.2463071000000001</v>
      </c>
      <c r="AP1037" s="155">
        <v>2.4428700000000001</v>
      </c>
      <c r="AQ1037"/>
      <c r="AR1037" s="156">
        <v>0.14419735</v>
      </c>
      <c r="AS1037" s="156">
        <v>0.13269892999999999</v>
      </c>
      <c r="AT1037" s="156">
        <v>6.0837627000000002E-3</v>
      </c>
      <c r="AU1037" s="156">
        <v>5.4146573999999999E-3</v>
      </c>
      <c r="AV1037" s="282">
        <f t="shared" si="252"/>
        <v>7.9555715021454015E-6</v>
      </c>
      <c r="AW1037" s="282">
        <f t="shared" si="253"/>
        <v>2.2499122145782163E-8</v>
      </c>
      <c r="AX1037" s="283">
        <f t="shared" si="254"/>
        <v>0.75835538515000001</v>
      </c>
      <c r="AY1037" s="157">
        <v>6.9784969000000004E-6</v>
      </c>
      <c r="AZ1037" s="157">
        <v>2.1055807999999998E-8</v>
      </c>
      <c r="BA1037" s="157">
        <v>5.7527475000000005E-13</v>
      </c>
      <c r="BB1037" s="157">
        <v>6.5222013999999998E-12</v>
      </c>
      <c r="BC1037" s="157">
        <v>0</v>
      </c>
      <c r="BD1037" s="157">
        <v>2.2179788999999999E-9</v>
      </c>
      <c r="BE1037" s="157">
        <v>9.7405708000000008E-7</v>
      </c>
      <c r="BF1037" s="157">
        <v>4.1599876000000002E-10</v>
      </c>
      <c r="BG1037" s="157">
        <v>1.0178900000000001E-9</v>
      </c>
      <c r="BH1037" s="157">
        <v>8.3078301999999995E-12</v>
      </c>
      <c r="BI1037" s="157">
        <v>1.1064668E-15</v>
      </c>
      <c r="BJ1037" s="157">
        <v>5.1447456000000002E-13</v>
      </c>
      <c r="BK1037" s="157">
        <v>2.1760672999999999E-14</v>
      </c>
      <c r="BL1037" s="157">
        <v>4.93907E-15</v>
      </c>
      <c r="BM1037" s="157">
        <v>6.2235484E-11</v>
      </c>
      <c r="BN1037" s="157">
        <v>7.3078555999999999E-10</v>
      </c>
      <c r="BO1037" s="157">
        <v>6.2362224000000003E-20</v>
      </c>
      <c r="BP1037" s="157">
        <v>2.7414515E-4</v>
      </c>
      <c r="BQ1037" s="157">
        <v>0.75808123999999999</v>
      </c>
      <c r="BR1037" s="157">
        <v>0</v>
      </c>
      <c r="BS1037" s="157">
        <v>0</v>
      </c>
      <c r="BT1037" s="157">
        <v>0</v>
      </c>
      <c r="BU1037"/>
      <c r="BV1037" s="155">
        <v>3.6764392999999999E-4</v>
      </c>
      <c r="BW1037" s="155">
        <v>7.3602923000000001E-6</v>
      </c>
      <c r="BX1037" s="155">
        <v>2.0967448999999999E-4</v>
      </c>
      <c r="BY1037" s="155">
        <v>4.3976089000000001E-7</v>
      </c>
      <c r="BZ1037" s="155">
        <v>1.1145991999999999E-5</v>
      </c>
      <c r="CA1037" s="155">
        <v>6.7481300999999995E-7</v>
      </c>
      <c r="CB1037" s="155">
        <v>2.1607003E-7</v>
      </c>
      <c r="CC1037" s="155">
        <v>1.0226491999999999E-6</v>
      </c>
      <c r="CD1037" s="155">
        <v>5.5581357999999996E-7</v>
      </c>
      <c r="CE1037" s="155">
        <v>7.7133561999999996E-7</v>
      </c>
      <c r="CF1037" s="155">
        <v>0</v>
      </c>
      <c r="CG1037" s="155">
        <v>1.3790609999999999E-16</v>
      </c>
      <c r="CH1037" s="155">
        <v>1.1291698E-12</v>
      </c>
      <c r="CI1037" s="155">
        <v>1.0151666E-5</v>
      </c>
      <c r="CJ1037" s="155">
        <v>1.2560564000000001E-4</v>
      </c>
      <c r="CK1037" s="155">
        <v>2.5411028000000001E-8</v>
      </c>
      <c r="CL1037" s="155">
        <v>0</v>
      </c>
      <c r="CM1037"/>
      <c r="CN1037" s="284">
        <v>9.557447100000001E-13</v>
      </c>
      <c r="CO1037" s="284">
        <v>7.5199077000000001</v>
      </c>
      <c r="CP1037" s="285">
        <v>2.1019777E-2</v>
      </c>
      <c r="CQ1037" s="284">
        <v>5.1903362999999999E-3</v>
      </c>
      <c r="CR1037" s="284">
        <v>2.3804502000000002E-10</v>
      </c>
      <c r="CS1037" s="284">
        <v>2.8133387999999999E-8</v>
      </c>
      <c r="CT1037" s="284">
        <v>4.2911464000000002E-4</v>
      </c>
      <c r="CU1037" s="284">
        <v>1.8330744E-2</v>
      </c>
      <c r="CV1037" s="284">
        <v>5.5180390000000004E-6</v>
      </c>
      <c r="CW1037" s="284">
        <v>2.3732785E-4</v>
      </c>
      <c r="CX1037"/>
      <c r="CY1037" s="173"/>
      <c r="CZ1037" s="269"/>
      <c r="DA1037"/>
      <c r="DB1037" s="247"/>
      <c r="DC1037" s="54"/>
      <c r="DD1037" s="54"/>
      <c r="DE1037" s="54"/>
      <c r="DF1037" s="54"/>
      <c r="DG1037" s="54"/>
      <c r="DH1037" s="54"/>
      <c r="DI1037" s="54"/>
      <c r="DJ1037" s="54"/>
      <c r="DK1037" s="54"/>
      <c r="DL1037" s="54"/>
    </row>
    <row r="1038" spans="1:116" ht="14.4">
      <c r="A1038" t="s">
        <v>1781</v>
      </c>
      <c r="B1038" s="188" t="s">
        <v>320</v>
      </c>
      <c r="C1038" s="151" t="str">
        <f t="shared" si="240"/>
        <v>A.140.01.109</v>
      </c>
      <c r="D1038" s="54" t="s">
        <v>1249</v>
      </c>
      <c r="E1038" s="150" t="s">
        <v>352</v>
      </c>
      <c r="F1038" s="153" t="str">
        <f t="shared" si="241"/>
        <v>Jute fibre incl. degumming market mix</v>
      </c>
      <c r="G1038" s="154">
        <f t="shared" si="242"/>
        <v>3.7193578</v>
      </c>
      <c r="H1038"/>
      <c r="I1038"/>
      <c r="J1038" s="227">
        <f t="shared" si="248"/>
        <v>0.86333940100826034</v>
      </c>
      <c r="K1038"/>
      <c r="L1038" s="280">
        <f t="shared" si="249"/>
        <v>2.3713833849999998E-2</v>
      </c>
      <c r="M1038" s="280">
        <f t="shared" si="250"/>
        <v>7.2273992785999996E-2</v>
      </c>
      <c r="N1038" s="281">
        <f t="shared" si="251"/>
        <v>0.20944790437226038</v>
      </c>
      <c r="O1038" s="280">
        <v>0.55790366999999996</v>
      </c>
      <c r="P1038" s="286">
        <v>1.463886E-2</v>
      </c>
      <c r="Q1038" s="219">
        <v>1.6466907999999999E-2</v>
      </c>
      <c r="R1038" s="286">
        <v>1.8497930999999999E-2</v>
      </c>
      <c r="S1038" s="219">
        <v>4.0237485999999999E-3</v>
      </c>
      <c r="T1038" s="219">
        <v>1.5893405E-4</v>
      </c>
      <c r="U1038" s="219">
        <v>1.0332201999999999E-3</v>
      </c>
      <c r="V1038" s="219">
        <v>3.9189046999999998E-2</v>
      </c>
      <c r="W1038" s="219">
        <v>9.4168234000000005E-4</v>
      </c>
      <c r="X1038" s="219">
        <v>1.8922408E-3</v>
      </c>
      <c r="Y1038" s="219">
        <v>3.9362521999999997E-2</v>
      </c>
      <c r="Z1038" s="286">
        <v>8.6936986E-5</v>
      </c>
      <c r="AA1038" s="219">
        <v>0.16914370000000001</v>
      </c>
      <c r="AB1038" s="286">
        <v>3.2260402E-11</v>
      </c>
      <c r="AC1038"/>
      <c r="AD1038" s="227">
        <f t="shared" si="243"/>
        <v>0.55790366999999996</v>
      </c>
      <c r="AE1038" s="227">
        <f t="shared" si="244"/>
        <v>9.4008648849999987E-2</v>
      </c>
      <c r="AF1038" s="227">
        <f t="shared" si="245"/>
        <v>0.23943851500000002</v>
      </c>
      <c r="AG1038" s="227">
        <f t="shared" si="246"/>
        <v>7.2273992785999996E-2</v>
      </c>
      <c r="AH1038" s="227">
        <f t="shared" si="247"/>
        <v>4.0304204372260399E-2</v>
      </c>
      <c r="AI1038"/>
      <c r="AJ1038">
        <v>41.120207000000001</v>
      </c>
      <c r="AK1038" s="155">
        <v>34.796393000000002</v>
      </c>
      <c r="AL1038" s="155">
        <v>3.4885328000000002</v>
      </c>
      <c r="AM1038" s="155">
        <v>0</v>
      </c>
      <c r="AN1038" s="155">
        <v>0.70005315000000001</v>
      </c>
      <c r="AO1038" s="155">
        <v>1.4378575</v>
      </c>
      <c r="AP1038" s="155">
        <v>0.69737062999999999</v>
      </c>
      <c r="AQ1038"/>
      <c r="AR1038" s="156">
        <v>7.7463001000000004E-2</v>
      </c>
      <c r="AS1038" s="156">
        <v>7.1760250999999997E-2</v>
      </c>
      <c r="AT1038" s="156">
        <v>3.5674516999999999E-3</v>
      </c>
      <c r="AU1038" s="156">
        <v>2.1352988000000002E-3</v>
      </c>
      <c r="AV1038" s="282">
        <f t="shared" si="252"/>
        <v>4.3021733574892995E-6</v>
      </c>
      <c r="AW1038" s="282">
        <f t="shared" si="253"/>
        <v>1.3193238385109329E-8</v>
      </c>
      <c r="AX1038" s="283">
        <f t="shared" si="254"/>
        <v>0.29906145706199999</v>
      </c>
      <c r="AY1038" s="157">
        <v>3.7046746000000001E-6</v>
      </c>
      <c r="AZ1038" s="157">
        <v>1.1172154E-8</v>
      </c>
      <c r="BA1038" s="157">
        <v>3.050821E-13</v>
      </c>
      <c r="BB1038" s="157">
        <v>4.5580773E-12</v>
      </c>
      <c r="BC1038" s="157">
        <v>0</v>
      </c>
      <c r="BD1038" s="157">
        <v>5.6561106999999998E-10</v>
      </c>
      <c r="BE1038" s="157">
        <v>3.1133198999999999E-7</v>
      </c>
      <c r="BF1038" s="157">
        <v>1.1407907E-10</v>
      </c>
      <c r="BG1038" s="157">
        <v>3.2341587000000001E-10</v>
      </c>
      <c r="BH1038" s="157">
        <v>6.0174295000000001E-14</v>
      </c>
      <c r="BI1038" s="157">
        <v>7.7326054999999997E-16</v>
      </c>
      <c r="BJ1038" s="157">
        <v>3.3005049999999998E-13</v>
      </c>
      <c r="BK1038" s="157">
        <v>8.0651881000000007E-15</v>
      </c>
      <c r="BL1038" s="157">
        <v>2.0685321000000001E-15</v>
      </c>
      <c r="BM1038" s="157">
        <v>2.7849981999999999E-11</v>
      </c>
      <c r="BN1038" s="157">
        <v>3.2330835999999998E-10</v>
      </c>
      <c r="BO1038" s="157">
        <v>4.3582191999999998E-20</v>
      </c>
      <c r="BP1038" s="157">
        <v>9.0277061999999999E-5</v>
      </c>
      <c r="BQ1038" s="157">
        <v>0.29897118</v>
      </c>
      <c r="BR1038" s="157">
        <v>2.8524544000000002E-7</v>
      </c>
      <c r="BS1038" s="157">
        <v>1.5821426999999999E-9</v>
      </c>
      <c r="BT1038" s="157">
        <v>7.4053118999999998E-13</v>
      </c>
      <c r="BU1038"/>
      <c r="BV1038" s="155">
        <v>2.1622437000000001E-4</v>
      </c>
      <c r="BW1038" s="155">
        <v>2.2866059000000001E-6</v>
      </c>
      <c r="BX1038" s="155">
        <v>1.0370556E-4</v>
      </c>
      <c r="BY1038" s="155">
        <v>4.5975720999999998E-6</v>
      </c>
      <c r="BZ1038" s="155">
        <v>3.6824795000000001E-6</v>
      </c>
      <c r="CA1038" s="155">
        <v>1.1256899999999999E-7</v>
      </c>
      <c r="CB1038" s="155">
        <v>1.4972601999999999E-9</v>
      </c>
      <c r="CC1038" s="155">
        <v>1.6975709999999999E-7</v>
      </c>
      <c r="CD1038" s="155">
        <v>2.4268172999999998E-7</v>
      </c>
      <c r="CE1038" s="155">
        <v>7.4991839999999995E-7</v>
      </c>
      <c r="CF1038" s="155">
        <v>0</v>
      </c>
      <c r="CG1038" s="155">
        <v>9.6376459000000002E-17</v>
      </c>
      <c r="CH1038" s="155">
        <v>7.8912669000000002E-13</v>
      </c>
      <c r="CI1038" s="155">
        <v>3.6742358000000002E-6</v>
      </c>
      <c r="CJ1038" s="155">
        <v>4.6613796E-5</v>
      </c>
      <c r="CK1038" s="155">
        <v>1.7757666999999999E-8</v>
      </c>
      <c r="CL1038" s="155">
        <v>5.0369935000000003E-5</v>
      </c>
      <c r="CM1038"/>
      <c r="CN1038" s="284">
        <v>6.6792759999999999E-13</v>
      </c>
      <c r="CO1038" s="291">
        <v>3.5136614000000002</v>
      </c>
      <c r="CP1038" s="285">
        <v>4.4244395999999998E-3</v>
      </c>
      <c r="CQ1038" s="284">
        <v>3.2255684E-3</v>
      </c>
      <c r="CR1038" s="284">
        <v>1.5115223999999999E-10</v>
      </c>
      <c r="CS1038" s="284">
        <v>1.7833599000000001E-8</v>
      </c>
      <c r="CT1038" s="284">
        <v>1.4285795E-4</v>
      </c>
      <c r="CU1038" s="284">
        <v>6.8648535000000004E-3</v>
      </c>
      <c r="CV1038" s="284">
        <v>4.0269670000000003E-8</v>
      </c>
      <c r="CW1038" s="284">
        <v>3.9597232999999998E-5</v>
      </c>
      <c r="CX1038"/>
      <c r="CY1038" s="173"/>
      <c r="CZ1038" s="269"/>
      <c r="DA1038"/>
      <c r="DB1038" s="247"/>
      <c r="DC1038" s="54"/>
      <c r="DD1038" s="54"/>
      <c r="DE1038" s="54"/>
      <c r="DF1038" s="54"/>
      <c r="DG1038" s="54"/>
      <c r="DH1038" s="54"/>
      <c r="DI1038" s="54"/>
      <c r="DJ1038" s="54"/>
      <c r="DK1038" s="54"/>
      <c r="DL1038" s="54"/>
    </row>
    <row r="1039" spans="1:116" ht="14.4">
      <c r="A1039" t="s">
        <v>1782</v>
      </c>
      <c r="B1039" s="188" t="s">
        <v>320</v>
      </c>
      <c r="C1039" s="151" t="str">
        <f t="shared" si="240"/>
        <v>A.140.01.110</v>
      </c>
      <c r="D1039" s="54" t="s">
        <v>1249</v>
      </c>
      <c r="E1039" s="150" t="s">
        <v>352</v>
      </c>
      <c r="F1039" s="153" t="str">
        <f t="shared" si="241"/>
        <v>Jute fibre incl. degumming India irrigation</v>
      </c>
      <c r="G1039" s="154">
        <f t="shared" si="242"/>
        <v>3.7193578</v>
      </c>
      <c r="H1039"/>
      <c r="I1039"/>
      <c r="J1039" s="227">
        <f t="shared" si="248"/>
        <v>1.5331450610082604</v>
      </c>
      <c r="K1039"/>
      <c r="L1039" s="280">
        <f t="shared" si="249"/>
        <v>2.3713833849999998E-2</v>
      </c>
      <c r="M1039" s="280">
        <f t="shared" si="250"/>
        <v>7.2273992785999996E-2</v>
      </c>
      <c r="N1039" s="281">
        <f t="shared" si="251"/>
        <v>0.87925356437226043</v>
      </c>
      <c r="O1039" s="280">
        <v>0.55790366999999996</v>
      </c>
      <c r="P1039" s="219">
        <v>1.463886E-2</v>
      </c>
      <c r="Q1039" s="219">
        <v>1.6466907999999999E-2</v>
      </c>
      <c r="R1039" s="219">
        <v>1.8497930999999999E-2</v>
      </c>
      <c r="S1039" s="219">
        <v>4.0237485999999999E-3</v>
      </c>
      <c r="T1039" s="219">
        <v>1.5893405E-4</v>
      </c>
      <c r="U1039" s="219">
        <v>1.0332201999999999E-3</v>
      </c>
      <c r="V1039" s="219">
        <v>3.9189046999999998E-2</v>
      </c>
      <c r="W1039" s="219">
        <v>9.4168234000000005E-4</v>
      </c>
      <c r="X1039" s="219">
        <v>1.8922408E-3</v>
      </c>
      <c r="Y1039" s="219">
        <v>3.9362521999999997E-2</v>
      </c>
      <c r="Z1039" s="286">
        <v>8.6936986E-5</v>
      </c>
      <c r="AA1039" s="219">
        <v>0.83894935999999998</v>
      </c>
      <c r="AB1039" s="286">
        <v>3.2260402E-11</v>
      </c>
      <c r="AC1039"/>
      <c r="AD1039" s="227">
        <f t="shared" si="243"/>
        <v>0.55790366999999996</v>
      </c>
      <c r="AE1039" s="227">
        <f t="shared" si="244"/>
        <v>9.4008648849999987E-2</v>
      </c>
      <c r="AF1039" s="227">
        <f t="shared" si="245"/>
        <v>0.90924417499999999</v>
      </c>
      <c r="AG1039" s="227">
        <f t="shared" si="246"/>
        <v>7.2273992785999996E-2</v>
      </c>
      <c r="AH1039" s="227">
        <f t="shared" si="247"/>
        <v>4.0304204372260399E-2</v>
      </c>
      <c r="AI1039"/>
      <c r="AJ1039">
        <v>41.120207000000001</v>
      </c>
      <c r="AK1039" s="155">
        <v>34.796393000000002</v>
      </c>
      <c r="AL1039" s="155">
        <v>3.4885328000000002</v>
      </c>
      <c r="AM1039" s="155">
        <v>0</v>
      </c>
      <c r="AN1039" s="155">
        <v>0.70005315000000001</v>
      </c>
      <c r="AO1039" s="155">
        <v>1.4378575</v>
      </c>
      <c r="AP1039" s="155">
        <v>0.69737062999999999</v>
      </c>
      <c r="AQ1039"/>
      <c r="AR1039" s="156">
        <v>7.5072160999999998E-2</v>
      </c>
      <c r="AS1039" s="156">
        <v>6.7969245999999997E-2</v>
      </c>
      <c r="AT1039" s="156">
        <v>4.9676169000000001E-3</v>
      </c>
      <c r="AU1039" s="156">
        <v>2.1352988000000002E-3</v>
      </c>
      <c r="AV1039" s="282">
        <f t="shared" si="252"/>
        <v>4.0748948594892994E-6</v>
      </c>
      <c r="AW1039" s="282">
        <f t="shared" si="253"/>
        <v>1.8371364277019343E-8</v>
      </c>
      <c r="AX1039" s="283">
        <f t="shared" si="254"/>
        <v>0.29906145706199999</v>
      </c>
      <c r="AY1039" s="157">
        <v>3.7046746000000001E-6</v>
      </c>
      <c r="AZ1039" s="157">
        <v>1.1172154E-8</v>
      </c>
      <c r="BA1039" s="157">
        <v>3.050821E-13</v>
      </c>
      <c r="BB1039" s="157">
        <v>4.5580773E-12</v>
      </c>
      <c r="BC1039" s="157">
        <v>0</v>
      </c>
      <c r="BD1039" s="157">
        <v>5.6561106999999998E-10</v>
      </c>
      <c r="BE1039" s="157">
        <v>3.1133198999999999E-7</v>
      </c>
      <c r="BF1039" s="157">
        <v>1.1407907E-10</v>
      </c>
      <c r="BG1039" s="157">
        <v>3.2341587000000001E-10</v>
      </c>
      <c r="BH1039" s="157">
        <v>6.0174295000000001E-14</v>
      </c>
      <c r="BI1039" s="157">
        <v>7.7326055999999996E-16</v>
      </c>
      <c r="BJ1039" s="157">
        <v>3.3005049999999998E-13</v>
      </c>
      <c r="BK1039" s="157">
        <v>8.0651881000000007E-15</v>
      </c>
      <c r="BL1039" s="157">
        <v>2.0685321000000001E-15</v>
      </c>
      <c r="BM1039" s="157">
        <v>2.7849981999999999E-11</v>
      </c>
      <c r="BN1039" s="157">
        <v>3.2330835999999998E-10</v>
      </c>
      <c r="BO1039" s="157">
        <v>4.3582191999999998E-20</v>
      </c>
      <c r="BP1039" s="157">
        <v>9.0277061999999999E-5</v>
      </c>
      <c r="BQ1039" s="157">
        <v>0.29897118</v>
      </c>
      <c r="BR1039" s="157">
        <v>5.7966942E-8</v>
      </c>
      <c r="BS1039" s="157">
        <v>6.7589455000000003E-9</v>
      </c>
      <c r="BT1039" s="157">
        <v>2.0636230999999998E-12</v>
      </c>
      <c r="BU1039"/>
      <c r="BV1039" s="155">
        <v>4.1876837000000001E-4</v>
      </c>
      <c r="BW1039" s="155">
        <v>2.2866059000000001E-6</v>
      </c>
      <c r="BX1039" s="155">
        <v>1.0370556E-4</v>
      </c>
      <c r="BY1039" s="155">
        <v>4.5975720999999998E-6</v>
      </c>
      <c r="BZ1039" s="155">
        <v>3.6824795000000001E-6</v>
      </c>
      <c r="CA1039" s="155">
        <v>1.1256899999999999E-7</v>
      </c>
      <c r="CB1039" s="155">
        <v>1.4972601999999999E-9</v>
      </c>
      <c r="CC1039" s="155">
        <v>1.6975709999999999E-7</v>
      </c>
      <c r="CD1039" s="155">
        <v>2.4268172999999998E-7</v>
      </c>
      <c r="CE1039" s="155">
        <v>7.4991839999999995E-7</v>
      </c>
      <c r="CF1039" s="155">
        <v>0</v>
      </c>
      <c r="CG1039" s="155">
        <v>9.6376459000000002E-17</v>
      </c>
      <c r="CH1039" s="155">
        <v>7.8912669000000002E-13</v>
      </c>
      <c r="CI1039" s="155">
        <v>3.6742358000000002E-6</v>
      </c>
      <c r="CJ1039" s="155">
        <v>4.6613796E-5</v>
      </c>
      <c r="CK1039" s="155">
        <v>1.7757666999999999E-8</v>
      </c>
      <c r="CL1039" s="155">
        <v>2.5291392999999998E-4</v>
      </c>
      <c r="CM1039"/>
      <c r="CN1039" s="284">
        <v>6.6792759999999999E-13</v>
      </c>
      <c r="CO1039" s="291">
        <v>3.5136614000000002</v>
      </c>
      <c r="CP1039" s="285">
        <v>4.4244395999999998E-3</v>
      </c>
      <c r="CQ1039" s="284">
        <v>3.2255684E-3</v>
      </c>
      <c r="CR1039" s="284">
        <v>1.5115223999999999E-10</v>
      </c>
      <c r="CS1039" s="284">
        <v>1.7833599000000001E-8</v>
      </c>
      <c r="CT1039" s="284">
        <v>1.4285795E-4</v>
      </c>
      <c r="CU1039" s="284">
        <v>6.8648535000000004E-3</v>
      </c>
      <c r="CV1039" s="284">
        <v>4.0269670000000003E-8</v>
      </c>
      <c r="CW1039" s="284">
        <v>3.9597232000000002E-5</v>
      </c>
      <c r="CX1039"/>
      <c r="CY1039" s="173"/>
      <c r="CZ1039" s="269"/>
      <c r="DA1039"/>
      <c r="DB1039" s="247"/>
      <c r="DC1039" s="54"/>
      <c r="DD1039" s="54"/>
      <c r="DE1039" s="54"/>
      <c r="DF1039" s="54"/>
      <c r="DG1039" s="54"/>
      <c r="DH1039" s="54"/>
      <c r="DI1039" s="54"/>
      <c r="DJ1039" s="54"/>
      <c r="DK1039" s="54"/>
      <c r="DL1039" s="54"/>
    </row>
    <row r="1040" spans="1:116" ht="14.4">
      <c r="A1040" t="s">
        <v>1783</v>
      </c>
      <c r="B1040" s="188" t="s">
        <v>320</v>
      </c>
      <c r="C1040" s="151" t="str">
        <f t="shared" si="240"/>
        <v>A.140.01.111</v>
      </c>
      <c r="D1040" s="54" t="s">
        <v>1249</v>
      </c>
      <c r="E1040" s="150" t="s">
        <v>352</v>
      </c>
      <c r="F1040" s="153" t="str">
        <f t="shared" si="241"/>
        <v>Jute fibre incl. degumming India rain fed - renewable fuel</v>
      </c>
      <c r="G1040" s="154">
        <f t="shared" si="242"/>
        <v>3.7540804666666667</v>
      </c>
      <c r="H1040"/>
      <c r="I1040"/>
      <c r="J1040" s="227">
        <f t="shared" si="248"/>
        <v>0.86247181238126036</v>
      </c>
      <c r="K1040"/>
      <c r="L1040" s="280">
        <f t="shared" si="249"/>
        <v>2.3404600950999999E-2</v>
      </c>
      <c r="M1040" s="280">
        <f t="shared" si="250"/>
        <v>7.7722230797999989E-2</v>
      </c>
      <c r="N1040" s="281">
        <f t="shared" si="251"/>
        <v>0.1982329106322604</v>
      </c>
      <c r="O1040" s="280">
        <v>0.56311206999999996</v>
      </c>
      <c r="P1040" s="286">
        <v>2.0150692000000001E-2</v>
      </c>
      <c r="Q1040" s="219">
        <v>1.7134788000000001E-2</v>
      </c>
      <c r="R1040" s="219">
        <v>1.8248114999999999E-2</v>
      </c>
      <c r="S1040" s="219">
        <v>4.2007223000000002E-3</v>
      </c>
      <c r="T1040" s="286">
        <v>3.2537611000000002E-5</v>
      </c>
      <c r="U1040" s="219">
        <v>9.2322604000000003E-4</v>
      </c>
      <c r="V1040" s="219">
        <v>3.8463077999999998E-2</v>
      </c>
      <c r="W1040" s="219">
        <v>1.6263846E-3</v>
      </c>
      <c r="X1040" s="219">
        <v>1.8922408E-3</v>
      </c>
      <c r="Y1040" s="219">
        <v>8.2804976000000002E-2</v>
      </c>
      <c r="Z1040" s="286">
        <v>8.1431997999999997E-5</v>
      </c>
      <c r="AA1040" s="219">
        <v>0.11380155</v>
      </c>
      <c r="AB1040" s="286">
        <v>3.2260402E-11</v>
      </c>
      <c r="AC1040"/>
      <c r="AD1040" s="227">
        <f t="shared" si="243"/>
        <v>0.56311206999999996</v>
      </c>
      <c r="AE1040" s="227">
        <f t="shared" si="244"/>
        <v>9.9153158951000006E-2</v>
      </c>
      <c r="AF1040" s="227">
        <f t="shared" si="245"/>
        <v>0.18955010799999999</v>
      </c>
      <c r="AG1040" s="227">
        <f t="shared" si="246"/>
        <v>7.7722230798000003E-2</v>
      </c>
      <c r="AH1040" s="227">
        <f t="shared" si="247"/>
        <v>8.4431360632260408E-2</v>
      </c>
      <c r="AI1040"/>
      <c r="AJ1040">
        <v>47.801090000000002</v>
      </c>
      <c r="AK1040" s="155">
        <v>30.532855999999999</v>
      </c>
      <c r="AL1040" s="155">
        <v>9.5333169000000009</v>
      </c>
      <c r="AM1040" s="155">
        <v>0</v>
      </c>
      <c r="AN1040" s="155">
        <v>1.9010265</v>
      </c>
      <c r="AO1040" s="155">
        <v>3.9253024000000001</v>
      </c>
      <c r="AP1040" s="155">
        <v>1.9085878999999999</v>
      </c>
      <c r="AQ1040"/>
      <c r="AR1040" s="156">
        <v>7.4000885000000002E-2</v>
      </c>
      <c r="AS1040" s="156">
        <v>6.9384374999999998E-2</v>
      </c>
      <c r="AT1040" s="156">
        <v>3.4448053000000001E-3</v>
      </c>
      <c r="AU1040" s="156">
        <v>1.1717043999999999E-3</v>
      </c>
      <c r="AV1040" s="282">
        <f t="shared" si="252"/>
        <v>4.1597346883743003E-6</v>
      </c>
      <c r="AW1040" s="282">
        <f t="shared" si="253"/>
        <v>1.2739664990639743E-8</v>
      </c>
      <c r="AX1040" s="283">
        <f t="shared" si="254"/>
        <v>0.16410426628999999</v>
      </c>
      <c r="AY1040" s="157">
        <v>3.7368972000000002E-6</v>
      </c>
      <c r="AZ1040" s="157">
        <v>1.1269378E-8</v>
      </c>
      <c r="BA1040" s="157">
        <v>3.0773839000000001E-13</v>
      </c>
      <c r="BB1040" s="157">
        <v>4.5580773E-12</v>
      </c>
      <c r="BC1040" s="157">
        <v>0</v>
      </c>
      <c r="BD1040" s="157">
        <v>5.5891662999999995E-10</v>
      </c>
      <c r="BE1040" s="157">
        <v>4.1420808000000002E-7</v>
      </c>
      <c r="BF1040" s="157">
        <v>1.1255241E-10</v>
      </c>
      <c r="BG1040" s="157">
        <v>4.4001602E-10</v>
      </c>
      <c r="BH1040" s="157">
        <v>6.0174295000000001E-14</v>
      </c>
      <c r="BI1040" s="157">
        <v>7.7326055999999996E-16</v>
      </c>
      <c r="BJ1040" s="157">
        <v>2.6735967000000001E-13</v>
      </c>
      <c r="BK1040" s="157">
        <v>3.6953538999999997E-15</v>
      </c>
      <c r="BL1040" s="157">
        <v>1.1053767E-15</v>
      </c>
      <c r="BM1040" s="157">
        <v>1.0419547E-11</v>
      </c>
      <c r="BN1040" s="157">
        <v>1.9275431999999999E-10</v>
      </c>
      <c r="BO1040" s="157">
        <v>4.3582191999999998E-20</v>
      </c>
      <c r="BP1040" s="157">
        <v>1.6994629000000001E-4</v>
      </c>
      <c r="BQ1040" s="157">
        <v>0.16393431999999999</v>
      </c>
      <c r="BR1040" s="157">
        <v>7.8627598000000002E-9</v>
      </c>
      <c r="BS1040" s="157">
        <v>9.167978E-10</v>
      </c>
      <c r="BT1040" s="157">
        <v>2.7991425E-13</v>
      </c>
      <c r="BU1040"/>
      <c r="BV1040" s="155">
        <v>2.044204E-4</v>
      </c>
      <c r="BW1040" s="155">
        <v>3.0904825999999999E-6</v>
      </c>
      <c r="BX1040" s="155">
        <v>1.0467373E-4</v>
      </c>
      <c r="BY1040" s="155">
        <v>4.5123890000000001E-6</v>
      </c>
      <c r="BZ1040" s="155">
        <v>4.5030658999999997E-6</v>
      </c>
      <c r="CA1040" s="155">
        <v>1.1256899999999999E-7</v>
      </c>
      <c r="CB1040" s="155">
        <v>1.4972601999999999E-9</v>
      </c>
      <c r="CC1040" s="155">
        <v>1.6975709999999999E-7</v>
      </c>
      <c r="CD1040" s="155">
        <v>6.6951318000000004E-8</v>
      </c>
      <c r="CE1040" s="155">
        <v>6.5182851999999996E-7</v>
      </c>
      <c r="CF1040" s="155">
        <v>0</v>
      </c>
      <c r="CG1040" s="155">
        <v>9.6376459000000002E-17</v>
      </c>
      <c r="CH1040" s="155">
        <v>7.8912669000000002E-13</v>
      </c>
      <c r="CI1040" s="155">
        <v>3.6786640999999998E-6</v>
      </c>
      <c r="CJ1040" s="155">
        <v>4.8635922E-5</v>
      </c>
      <c r="CK1040" s="155">
        <v>1.7758861999999999E-8</v>
      </c>
      <c r="CL1040" s="155">
        <v>3.4305786000000001E-5</v>
      </c>
      <c r="CM1040"/>
      <c r="CN1040" s="284">
        <v>6.6792759999999999E-13</v>
      </c>
      <c r="CO1040" s="291">
        <v>3.5483840999999998</v>
      </c>
      <c r="CP1040" s="285">
        <v>4.4244395999999998E-3</v>
      </c>
      <c r="CQ1040" s="284">
        <v>3.7755689999999999E-3</v>
      </c>
      <c r="CR1040" s="284">
        <v>1.2120626999999999E-10</v>
      </c>
      <c r="CS1040" s="284">
        <v>1.4341952E-8</v>
      </c>
      <c r="CT1040" s="284">
        <v>1.8088241000000001E-4</v>
      </c>
      <c r="CU1040" s="284">
        <v>3.1962843999999999E-3</v>
      </c>
      <c r="CV1040" s="284">
        <v>4.0269670000000003E-8</v>
      </c>
      <c r="CW1040" s="284">
        <v>3.9597232000000002E-5</v>
      </c>
      <c r="CX1040"/>
      <c r="CY1040" s="173"/>
      <c r="CZ1040" s="269"/>
      <c r="DA1040"/>
      <c r="DB1040" s="247"/>
      <c r="DC1040" s="54"/>
      <c r="DD1040" s="54"/>
      <c r="DE1040" s="54"/>
      <c r="DF1040" s="54"/>
      <c r="DG1040" s="54"/>
      <c r="DH1040" s="54"/>
      <c r="DI1040" s="54"/>
      <c r="DJ1040" s="54"/>
      <c r="DK1040" s="54"/>
      <c r="DL1040" s="54"/>
    </row>
    <row r="1041" spans="1:116" ht="14.4">
      <c r="A1041" t="s">
        <v>1784</v>
      </c>
      <c r="B1041" s="188" t="s">
        <v>320</v>
      </c>
      <c r="C1041" s="151" t="str">
        <f t="shared" ref="C1041:C1108" si="255">MID(A1041,1,12)</f>
        <v>A.140.01.112</v>
      </c>
      <c r="D1041" s="54" t="s">
        <v>1249</v>
      </c>
      <c r="E1041" s="150" t="s">
        <v>352</v>
      </c>
      <c r="F1041" s="153" t="str">
        <f t="shared" ref="F1041:F1108" si="256">MID(A1041, 21,85)</f>
        <v>Kenaf fibre incl. degumming India</v>
      </c>
      <c r="G1041" s="154">
        <f t="shared" si="242"/>
        <v>2.6521053333333335</v>
      </c>
      <c r="H1041"/>
      <c r="I1041"/>
      <c r="J1041" s="227">
        <f t="shared" si="248"/>
        <v>0.91220386314403989</v>
      </c>
      <c r="K1041"/>
      <c r="L1041" s="280">
        <f t="shared" si="249"/>
        <v>1.9278409070000002E-2</v>
      </c>
      <c r="M1041" s="280">
        <f t="shared" si="250"/>
        <v>3.3444130462000003E-2</v>
      </c>
      <c r="N1041" s="281">
        <f t="shared" si="251"/>
        <v>0.46166552361203989</v>
      </c>
      <c r="O1041" s="280">
        <v>0.3978158</v>
      </c>
      <c r="P1041" s="286">
        <v>1.5145086E-2</v>
      </c>
      <c r="Q1041" s="219">
        <v>1.6339902999999999E-2</v>
      </c>
      <c r="R1041" s="219">
        <v>1.5767857E-2</v>
      </c>
      <c r="S1041" s="219">
        <v>2.9081136000000001E-3</v>
      </c>
      <c r="T1041" s="219">
        <v>1.5525126000000001E-4</v>
      </c>
      <c r="U1041" s="219">
        <v>4.4718721000000001E-4</v>
      </c>
      <c r="V1041" s="219">
        <v>1.1899246E-3</v>
      </c>
      <c r="W1041" s="219">
        <v>9.4204960000000002E-4</v>
      </c>
      <c r="X1041" s="219">
        <v>7.0619997000000005E-4</v>
      </c>
      <c r="Y1041" s="219">
        <v>3.9811663999999997E-2</v>
      </c>
      <c r="Z1041" s="286">
        <v>6.3016891999999994E-5</v>
      </c>
      <c r="AA1041" s="219">
        <v>0.42091181</v>
      </c>
      <c r="AB1041" s="286">
        <v>1.203985E-11</v>
      </c>
      <c r="AC1041"/>
      <c r="AD1041" s="227">
        <f t="shared" si="243"/>
        <v>0.3978158</v>
      </c>
      <c r="AE1041" s="227">
        <f t="shared" si="244"/>
        <v>5.1953322670000003E-2</v>
      </c>
      <c r="AF1041" s="227">
        <f t="shared" si="245"/>
        <v>0.45358672360000002</v>
      </c>
      <c r="AG1041" s="227">
        <f t="shared" si="246"/>
        <v>3.3444130462000003E-2</v>
      </c>
      <c r="AH1041" s="227">
        <f t="shared" si="247"/>
        <v>4.0753713612039846E-2</v>
      </c>
      <c r="AI1041"/>
      <c r="AJ1041">
        <v>43.094503000000003</v>
      </c>
      <c r="AK1041" s="155">
        <v>35.696150000000003</v>
      </c>
      <c r="AL1041" s="155">
        <v>4.1256224000000001</v>
      </c>
      <c r="AM1041" s="155">
        <v>0</v>
      </c>
      <c r="AN1041" s="155">
        <v>0.77080433000000004</v>
      </c>
      <c r="AO1041" s="155">
        <v>1.6774373</v>
      </c>
      <c r="AP1041" s="155">
        <v>0.82448878000000003</v>
      </c>
      <c r="AQ1041"/>
      <c r="AR1041" s="156">
        <v>5.1993288999999998E-2</v>
      </c>
      <c r="AS1041" s="156">
        <v>4.6819674999999998E-2</v>
      </c>
      <c r="AT1041" s="156">
        <v>3.0423633999999999E-3</v>
      </c>
      <c r="AU1041" s="156">
        <v>2.1312508000000002E-3</v>
      </c>
      <c r="AV1041" s="282">
        <f t="shared" si="252"/>
        <v>2.8069349419043002E-6</v>
      </c>
      <c r="AW1041" s="282">
        <f t="shared" si="253"/>
        <v>1.1251343726317216E-8</v>
      </c>
      <c r="AX1041" s="283">
        <f t="shared" si="254"/>
        <v>0.298494511937</v>
      </c>
      <c r="AY1041" s="157">
        <v>2.4612937000000001E-6</v>
      </c>
      <c r="AZ1041" s="157">
        <v>7.4263217999999998E-9</v>
      </c>
      <c r="BA1041" s="157">
        <v>2.0289751000000001E-13</v>
      </c>
      <c r="BB1041" s="157">
        <v>1.7011122999999999E-12</v>
      </c>
      <c r="BC1041" s="157">
        <v>0</v>
      </c>
      <c r="BD1041" s="157">
        <v>4.9351057000000004E-10</v>
      </c>
      <c r="BE1041" s="157">
        <v>3.1576573999999998E-7</v>
      </c>
      <c r="BF1041" s="157">
        <v>1.0507027000000001E-10</v>
      </c>
      <c r="BG1041" s="157">
        <v>3.2737044000000002E-10</v>
      </c>
      <c r="BH1041" s="157">
        <v>2.2457546E-14</v>
      </c>
      <c r="BI1041" s="157">
        <v>2.8858725000000002E-16</v>
      </c>
      <c r="BJ1041" s="157">
        <v>2.5469797000000001E-13</v>
      </c>
      <c r="BK1041" s="157">
        <v>7.2302094999999997E-15</v>
      </c>
      <c r="BL1041" s="157">
        <v>1.7961781999999999E-15</v>
      </c>
      <c r="BM1041" s="157">
        <v>2.5212411999999999E-11</v>
      </c>
      <c r="BN1041" s="157">
        <v>2.7226080999999999E-10</v>
      </c>
      <c r="BO1041" s="157">
        <v>1.6265235999999999E-20</v>
      </c>
      <c r="BP1041" s="157">
        <v>9.2671937000000004E-5</v>
      </c>
      <c r="BQ1041" s="157">
        <v>0.29840183999999997</v>
      </c>
      <c r="BR1041" s="157">
        <v>2.9082817000000001E-8</v>
      </c>
      <c r="BS1041" s="157">
        <v>3.3910565000000002E-9</v>
      </c>
      <c r="BT1041" s="157">
        <v>1.0353483000000001E-12</v>
      </c>
      <c r="BU1041"/>
      <c r="BV1041" s="155">
        <v>2.5944185999999999E-4</v>
      </c>
      <c r="BW1041" s="155">
        <v>2.2855076E-6</v>
      </c>
      <c r="BX1041" s="155">
        <v>7.3947733999999996E-5</v>
      </c>
      <c r="BY1041" s="155">
        <v>1.4670432999999999E-7</v>
      </c>
      <c r="BZ1041" s="155">
        <v>3.8021922999999998E-6</v>
      </c>
      <c r="CA1041" s="155">
        <v>5.6344825E-8</v>
      </c>
      <c r="CB1041" s="155">
        <v>5.5878994000000003E-10</v>
      </c>
      <c r="CC1041" s="155">
        <v>8.5109377000000002E-8</v>
      </c>
      <c r="CD1041" s="155">
        <v>2.3123318999999999E-7</v>
      </c>
      <c r="CE1041" s="155">
        <v>3.5881281999999998E-7</v>
      </c>
      <c r="CF1041" s="155">
        <v>0</v>
      </c>
      <c r="CG1041" s="155">
        <v>3.5968494000000001E-17</v>
      </c>
      <c r="CH1041" s="155">
        <v>2.9450862999999998E-13</v>
      </c>
      <c r="CI1041" s="155">
        <v>3.1573695999999999E-6</v>
      </c>
      <c r="CJ1041" s="155">
        <v>4.8473241000000001E-5</v>
      </c>
      <c r="CK1041" s="155">
        <v>6.6278198000000003E-9</v>
      </c>
      <c r="CL1041" s="155">
        <v>1.2689042E-4</v>
      </c>
      <c r="CM1041"/>
      <c r="CN1041" s="284">
        <v>2.4927612000000002E-13</v>
      </c>
      <c r="CO1041" s="291">
        <v>2.6520014999999999</v>
      </c>
      <c r="CP1041" s="285">
        <v>2.0616511999999999E-3</v>
      </c>
      <c r="CQ1041" s="284">
        <v>1.5765718E-3</v>
      </c>
      <c r="CR1041" s="284">
        <v>1.1700793999999999E-10</v>
      </c>
      <c r="CS1041" s="284">
        <v>1.3802866E-8</v>
      </c>
      <c r="CT1041" s="284">
        <v>1.4760349E-4</v>
      </c>
      <c r="CU1041" s="284">
        <v>6.1584203999999997E-3</v>
      </c>
      <c r="CV1041" s="284">
        <v>1.5028975E-8</v>
      </c>
      <c r="CW1041" s="284">
        <v>1.9818604000000001E-5</v>
      </c>
      <c r="CX1041"/>
      <c r="CY1041" s="173"/>
      <c r="CZ1041" s="269"/>
      <c r="DA1041"/>
      <c r="DB1041" s="247"/>
      <c r="DC1041" s="54"/>
      <c r="DD1041" s="54"/>
      <c r="DE1041" s="54"/>
      <c r="DF1041" s="54"/>
      <c r="DG1041" s="54"/>
      <c r="DH1041" s="54"/>
      <c r="DI1041" s="54"/>
      <c r="DJ1041" s="54"/>
      <c r="DK1041" s="54"/>
      <c r="DL1041" s="54"/>
    </row>
    <row r="1042" spans="1:116" ht="14.4">
      <c r="A1042" t="s">
        <v>1785</v>
      </c>
      <c r="B1042" s="188" t="s">
        <v>320</v>
      </c>
      <c r="C1042" s="151" t="str">
        <f t="shared" si="255"/>
        <v>A.140.01.113</v>
      </c>
      <c r="D1042" s="54" t="s">
        <v>1249</v>
      </c>
      <c r="E1042" s="150" t="s">
        <v>352</v>
      </c>
      <c r="F1042" s="153" t="str">
        <f t="shared" si="256"/>
        <v>Kenaf fibre incl. degumming Italy - renewable fule</v>
      </c>
      <c r="G1042" s="154">
        <f t="shared" ref="G1042:G1109" si="257">O1042/0.15</f>
        <v>1.2426191333333334</v>
      </c>
      <c r="H1042"/>
      <c r="I1042"/>
      <c r="J1042" s="227">
        <f t="shared" si="248"/>
        <v>0.61422995769603983</v>
      </c>
      <c r="K1042"/>
      <c r="L1042" s="280">
        <f t="shared" si="249"/>
        <v>9.7428687399999988E-3</v>
      </c>
      <c r="M1042" s="280">
        <f t="shared" si="250"/>
        <v>1.9778682764000001E-2</v>
      </c>
      <c r="N1042" s="281">
        <f t="shared" si="251"/>
        <v>0.39831553619203985</v>
      </c>
      <c r="O1042" s="280">
        <v>0.18639286999999999</v>
      </c>
      <c r="P1042" s="286">
        <v>1.0243357999999999E-2</v>
      </c>
      <c r="Q1042" s="219">
        <v>8.3076573999999997E-3</v>
      </c>
      <c r="R1042" s="219">
        <v>7.5307038E-3</v>
      </c>
      <c r="S1042" s="219">
        <v>1.8461171E-3</v>
      </c>
      <c r="T1042" s="286">
        <v>2.8854820000000002E-5</v>
      </c>
      <c r="U1042" s="219">
        <v>3.3719301999999998E-4</v>
      </c>
      <c r="V1042" s="219">
        <v>4.6395548999999999E-4</v>
      </c>
      <c r="W1042" s="219">
        <v>6.8177517999999996E-4</v>
      </c>
      <c r="X1042" s="219">
        <v>7.0619997000000005E-4</v>
      </c>
      <c r="Y1042" s="219">
        <v>3.7993631E-2</v>
      </c>
      <c r="Z1042" s="286">
        <v>5.7511903999999998E-5</v>
      </c>
      <c r="AA1042" s="219">
        <v>0.35964013</v>
      </c>
      <c r="AB1042" s="286">
        <v>1.203985E-11</v>
      </c>
      <c r="AC1042"/>
      <c r="AD1042" s="227">
        <f t="shared" si="243"/>
        <v>0.18639286999999999</v>
      </c>
      <c r="AE1042" s="227">
        <f t="shared" si="244"/>
        <v>2.875783963E-2</v>
      </c>
      <c r="AF1042" s="227">
        <f t="shared" si="245"/>
        <v>0.37865510088999998</v>
      </c>
      <c r="AG1042" s="227">
        <f t="shared" si="246"/>
        <v>1.9778682764000001E-2</v>
      </c>
      <c r="AH1042" s="227">
        <f t="shared" si="247"/>
        <v>3.8675406192039845E-2</v>
      </c>
      <c r="AI1042"/>
      <c r="AJ1042">
        <v>22.21039</v>
      </c>
      <c r="AK1042" s="155">
        <v>15.136855000000001</v>
      </c>
      <c r="AL1042" s="155">
        <v>3.8997798000000001</v>
      </c>
      <c r="AM1042" s="155">
        <v>0</v>
      </c>
      <c r="AN1042" s="155">
        <v>0.77080433000000004</v>
      </c>
      <c r="AO1042" s="155">
        <v>1.6221142</v>
      </c>
      <c r="AP1042" s="155">
        <v>0.78083743999999999</v>
      </c>
      <c r="AQ1042"/>
      <c r="AR1042" s="156">
        <v>4.5239201E-2</v>
      </c>
      <c r="AS1042" s="156">
        <v>4.3122474000000001E-2</v>
      </c>
      <c r="AT1042" s="156">
        <v>1.4535663E-3</v>
      </c>
      <c r="AU1042" s="156">
        <v>6.6316119999999996E-4</v>
      </c>
      <c r="AV1042" s="282">
        <f t="shared" si="252"/>
        <v>2.5852801962788003E-6</v>
      </c>
      <c r="AW1042" s="282">
        <f t="shared" si="253"/>
        <v>5.3756147612386954E-9</v>
      </c>
      <c r="AX1042" s="283">
        <f t="shared" si="254"/>
        <v>9.2879719355000001E-2</v>
      </c>
      <c r="AY1042" s="157">
        <v>1.1532905000000001E-6</v>
      </c>
      <c r="AZ1042" s="157">
        <v>3.4797604000000001E-9</v>
      </c>
      <c r="BA1042" s="157">
        <v>9.5071811000000001E-14</v>
      </c>
      <c r="BB1042" s="157">
        <v>1.7011122999999999E-12</v>
      </c>
      <c r="BC1042" s="157">
        <v>0</v>
      </c>
      <c r="BD1042" s="157">
        <v>2.7277641E-10</v>
      </c>
      <c r="BE1042" s="157">
        <v>2.1008742999999999E-7</v>
      </c>
      <c r="BF1042" s="157">
        <v>5.4732109999999998E-11</v>
      </c>
      <c r="BG1042" s="157">
        <v>2.2367674999999999E-10</v>
      </c>
      <c r="BH1042" s="157">
        <v>2.2457546E-14</v>
      </c>
      <c r="BI1042" s="157">
        <v>2.8858725000000002E-16</v>
      </c>
      <c r="BJ1042" s="157">
        <v>1.9200713999999999E-13</v>
      </c>
      <c r="BK1042" s="157">
        <v>2.8603754000000002E-15</v>
      </c>
      <c r="BL1042" s="157">
        <v>8.3302277999999997E-16</v>
      </c>
      <c r="BM1042" s="157">
        <v>7.7819764999999999E-12</v>
      </c>
      <c r="BN1042" s="157">
        <v>1.4170678E-10</v>
      </c>
      <c r="BO1042" s="157">
        <v>1.6265235999999999E-20</v>
      </c>
      <c r="BP1042" s="157">
        <v>7.0835355E-5</v>
      </c>
      <c r="BQ1042" s="157">
        <v>9.2808883999999994E-2</v>
      </c>
      <c r="BR1042" s="157">
        <v>1.2214782999999999E-6</v>
      </c>
      <c r="BS1042" s="157">
        <v>1.6170045999999999E-9</v>
      </c>
      <c r="BT1042" s="157">
        <v>1.2738273999999999E-13</v>
      </c>
      <c r="BU1042"/>
      <c r="BV1042" s="155">
        <v>2.5743974000000001E-4</v>
      </c>
      <c r="BW1042" s="155">
        <v>1.570612E-6</v>
      </c>
      <c r="BX1042" s="155">
        <v>3.4647519000000002E-5</v>
      </c>
      <c r="BY1042" s="155">
        <v>5.7718542000000002E-8</v>
      </c>
      <c r="BZ1042" s="155">
        <v>2.2627361E-6</v>
      </c>
      <c r="CA1042" s="155">
        <v>5.6344825E-8</v>
      </c>
      <c r="CB1042" s="155">
        <v>5.5878994000000003E-10</v>
      </c>
      <c r="CC1042" s="155">
        <v>8.5109377000000002E-8</v>
      </c>
      <c r="CD1042" s="155">
        <v>5.5502779000000003E-8</v>
      </c>
      <c r="CE1042" s="155">
        <v>2.4912283999999998E-7</v>
      </c>
      <c r="CF1042" s="155">
        <v>0</v>
      </c>
      <c r="CG1042" s="155">
        <v>3.5968494000000001E-17</v>
      </c>
      <c r="CH1042" s="155">
        <v>2.9450862999999998E-13</v>
      </c>
      <c r="CI1042" s="155">
        <v>1.5363870000000001E-6</v>
      </c>
      <c r="CJ1042" s="155">
        <v>2.3123063000000001E-5</v>
      </c>
      <c r="CK1042" s="155">
        <v>6.6278162E-9</v>
      </c>
      <c r="CL1042" s="155">
        <v>1.9378843000000001E-4</v>
      </c>
      <c r="CM1042"/>
      <c r="CN1042" s="284">
        <v>2.4927612000000002E-13</v>
      </c>
      <c r="CO1042" s="291">
        <v>1.2425153</v>
      </c>
      <c r="CP1042" s="285">
        <v>2.0616511999999999E-3</v>
      </c>
      <c r="CQ1042" s="284">
        <v>1.0874507E-3</v>
      </c>
      <c r="CR1042" s="284">
        <v>8.7061962999999997E-11</v>
      </c>
      <c r="CS1042" s="284">
        <v>1.0311219000000001E-8</v>
      </c>
      <c r="CT1042" s="284">
        <v>9.1229057000000006E-5</v>
      </c>
      <c r="CU1042" s="284">
        <v>2.4898512E-3</v>
      </c>
      <c r="CV1042" s="284">
        <v>1.5028975E-8</v>
      </c>
      <c r="CW1042" s="284">
        <v>1.9818604000000001E-5</v>
      </c>
      <c r="CX1042"/>
      <c r="CY1042" s="173"/>
      <c r="CZ1042" s="269"/>
      <c r="DA1042"/>
      <c r="DB1042" s="247"/>
      <c r="DC1042" s="54"/>
      <c r="DD1042" s="54"/>
      <c r="DE1042" s="54"/>
      <c r="DF1042" s="54"/>
      <c r="DG1042" s="54"/>
      <c r="DH1042" s="54"/>
      <c r="DI1042" s="54"/>
      <c r="DJ1042" s="54"/>
      <c r="DK1042" s="54"/>
      <c r="DL1042" s="54"/>
    </row>
    <row r="1043" spans="1:116" ht="14.4">
      <c r="A1043" t="s">
        <v>1366</v>
      </c>
      <c r="B1043" s="188" t="s">
        <v>320</v>
      </c>
      <c r="C1043" s="151" t="str">
        <f t="shared" si="255"/>
        <v>A.140.01.114</v>
      </c>
      <c r="D1043" s="54" t="s">
        <v>1249</v>
      </c>
      <c r="E1043" s="150" t="s">
        <v>352</v>
      </c>
      <c r="F1043" s="153" t="str">
        <f t="shared" si="256"/>
        <v>Nylon pellets</v>
      </c>
      <c r="G1043" s="154">
        <f t="shared" si="257"/>
        <v>5.46</v>
      </c>
      <c r="H1043"/>
      <c r="I1043"/>
      <c r="J1043" s="227">
        <f t="shared" si="248"/>
        <v>1.63685184253</v>
      </c>
      <c r="K1043"/>
      <c r="L1043" s="280">
        <f t="shared" si="249"/>
        <v>5.9932727630000002E-2</v>
      </c>
      <c r="M1043" s="280">
        <f t="shared" si="250"/>
        <v>0.75791911489999997</v>
      </c>
      <c r="N1043" s="281">
        <f t="shared" si="251"/>
        <v>0</v>
      </c>
      <c r="O1043" s="280">
        <v>0.81899999999999995</v>
      </c>
      <c r="P1043" s="219">
        <v>7.8518452000000002E-2</v>
      </c>
      <c r="Q1043" s="219">
        <v>9.9864679000000005E-3</v>
      </c>
      <c r="R1043" s="219">
        <v>1.8696600000000001E-2</v>
      </c>
      <c r="S1043" s="219">
        <v>3.1943859999999998E-2</v>
      </c>
      <c r="T1043" s="219">
        <v>5.9443522999999999E-4</v>
      </c>
      <c r="U1043" s="219">
        <v>8.6978323999999992E-3</v>
      </c>
      <c r="V1043" s="219">
        <v>5.7114195E-2</v>
      </c>
      <c r="W1043" s="219">
        <v>0</v>
      </c>
      <c r="X1043" s="219">
        <v>0.61229999999999996</v>
      </c>
      <c r="Y1043" s="219">
        <v>0</v>
      </c>
      <c r="Z1043" s="219">
        <v>0</v>
      </c>
      <c r="AA1043" s="219">
        <v>0</v>
      </c>
      <c r="AB1043" s="219">
        <v>0</v>
      </c>
      <c r="AC1043"/>
      <c r="AD1043" s="227">
        <f t="shared" si="243"/>
        <v>0.81899999999999995</v>
      </c>
      <c r="AE1043" s="227">
        <f t="shared" si="244"/>
        <v>0.20555184253</v>
      </c>
      <c r="AF1043" s="227">
        <f t="shared" si="245"/>
        <v>0.14561911490000001</v>
      </c>
      <c r="AG1043" s="227">
        <f t="shared" si="246"/>
        <v>0.75791911489999997</v>
      </c>
      <c r="AH1043" s="227">
        <f t="shared" si="247"/>
        <v>0</v>
      </c>
      <c r="AI1043"/>
      <c r="AJ1043">
        <v>124.2204</v>
      </c>
      <c r="AK1043" s="155">
        <v>121.41200000000001</v>
      </c>
      <c r="AL1043" s="155">
        <v>0</v>
      </c>
      <c r="AM1043" s="155">
        <v>0</v>
      </c>
      <c r="AN1043" s="155">
        <v>2.8083999999999998</v>
      </c>
      <c r="AO1043" s="155">
        <v>0</v>
      </c>
      <c r="AP1043" s="155">
        <v>0</v>
      </c>
      <c r="AQ1043"/>
      <c r="AR1043" s="156">
        <v>0.13012932999999999</v>
      </c>
      <c r="AS1043" s="156">
        <v>0.11684339000000001</v>
      </c>
      <c r="AT1043" s="156">
        <v>4.6171229000000003E-3</v>
      </c>
      <c r="AU1043" s="156">
        <v>8.6688167999999996E-3</v>
      </c>
      <c r="AV1043" s="282">
        <f t="shared" si="252"/>
        <v>7.0049993450999993E-6</v>
      </c>
      <c r="AW1043" s="282">
        <f t="shared" si="253"/>
        <v>1.7075158585125003E-8</v>
      </c>
      <c r="AX1043" s="283">
        <f t="shared" si="254"/>
        <v>1.2141200000000001</v>
      </c>
      <c r="AY1043" s="157">
        <v>5.06688E-6</v>
      </c>
      <c r="AZ1043" s="157">
        <v>1.5288000000000001E-8</v>
      </c>
      <c r="BA1043" s="157">
        <v>4.1769000000000001E-13</v>
      </c>
      <c r="BB1043" s="157">
        <v>0</v>
      </c>
      <c r="BC1043" s="157">
        <v>0</v>
      </c>
      <c r="BD1043" s="157">
        <v>5.2743999999999999E-10</v>
      </c>
      <c r="BE1043" s="157">
        <v>1.9270345000000001E-6</v>
      </c>
      <c r="BF1043" s="157">
        <v>1.2035400000000001E-10</v>
      </c>
      <c r="BG1043" s="157">
        <v>1.6610199999999999E-9</v>
      </c>
      <c r="BH1043" s="157">
        <v>0</v>
      </c>
      <c r="BI1043" s="157">
        <v>0</v>
      </c>
      <c r="BJ1043" s="157">
        <v>4.9550592E-12</v>
      </c>
      <c r="BK1043" s="157">
        <v>3.4307624999999999E-13</v>
      </c>
      <c r="BL1043" s="157">
        <v>6.8759675000000004E-14</v>
      </c>
      <c r="BM1043" s="157">
        <v>2.772651E-10</v>
      </c>
      <c r="BN1043" s="157">
        <v>1.028014E-8</v>
      </c>
      <c r="BO1043" s="157">
        <v>0</v>
      </c>
      <c r="BP1043" s="157">
        <v>0</v>
      </c>
      <c r="BQ1043" s="157">
        <v>1.2141200000000001</v>
      </c>
      <c r="BR1043" s="157">
        <v>0</v>
      </c>
      <c r="BS1043" s="157">
        <v>0</v>
      </c>
      <c r="BT1043" s="157">
        <v>0</v>
      </c>
      <c r="BU1043"/>
      <c r="BV1043" s="155">
        <v>3.6840039000000002E-4</v>
      </c>
      <c r="BW1043" s="155">
        <v>1.1451573999999999E-5</v>
      </c>
      <c r="BX1043" s="155">
        <v>1.5223929000000001E-4</v>
      </c>
      <c r="BY1043" s="155">
        <v>6.6983442000000001E-6</v>
      </c>
      <c r="BZ1043" s="155">
        <v>3.8025370999999997E-5</v>
      </c>
      <c r="CA1043" s="155">
        <v>0</v>
      </c>
      <c r="CB1043" s="155">
        <v>0</v>
      </c>
      <c r="CC1043" s="155">
        <v>0</v>
      </c>
      <c r="CD1043" s="155">
        <v>1.2513065000000001E-6</v>
      </c>
      <c r="CE1043" s="155">
        <v>6.8172679E-6</v>
      </c>
      <c r="CF1043" s="155">
        <v>0</v>
      </c>
      <c r="CG1043" s="155">
        <v>0</v>
      </c>
      <c r="CH1043" s="155">
        <v>0</v>
      </c>
      <c r="CI1043" s="155">
        <v>4.3173143999999999E-6</v>
      </c>
      <c r="CJ1043" s="155">
        <v>1.4759992999999999E-4</v>
      </c>
      <c r="CK1043" s="155">
        <v>0</v>
      </c>
      <c r="CL1043" s="155">
        <v>0</v>
      </c>
      <c r="CM1043"/>
      <c r="CN1043" s="284">
        <v>0</v>
      </c>
      <c r="CO1043" s="284">
        <v>5.46</v>
      </c>
      <c r="CP1043" s="285">
        <v>4.4975149999999997E-3</v>
      </c>
      <c r="CQ1043" s="284">
        <v>7.835E-3</v>
      </c>
      <c r="CR1043" s="284">
        <v>2.2802547000000001E-9</v>
      </c>
      <c r="CS1043" s="284">
        <v>2.7603709999999999E-7</v>
      </c>
      <c r="CT1043" s="284">
        <v>1.2754105E-3</v>
      </c>
      <c r="CU1043" s="284">
        <v>0.28837027999999998</v>
      </c>
      <c r="CV1043" s="284">
        <v>0</v>
      </c>
      <c r="CW1043" s="284">
        <v>0</v>
      </c>
      <c r="CX1043"/>
      <c r="CY1043" s="173"/>
      <c r="CZ1043" s="269"/>
      <c r="DA1043"/>
      <c r="DB1043" s="247"/>
      <c r="DC1043" s="54"/>
      <c r="DD1043" s="54"/>
      <c r="DE1043" s="54"/>
      <c r="DF1043" s="54"/>
      <c r="DG1043" s="54"/>
      <c r="DH1043" s="54"/>
      <c r="DI1043" s="54"/>
      <c r="DJ1043" s="54"/>
      <c r="DK1043" s="54"/>
      <c r="DL1043" s="54"/>
    </row>
    <row r="1044" spans="1:116" ht="14.4">
      <c r="A1044" t="s">
        <v>1367</v>
      </c>
      <c r="B1044" s="188" t="s">
        <v>320</v>
      </c>
      <c r="C1044" s="151" t="str">
        <f t="shared" si="255"/>
        <v>A.140.01.115</v>
      </c>
      <c r="D1044" s="54" t="s">
        <v>1249</v>
      </c>
      <c r="E1044" s="150" t="s">
        <v>352</v>
      </c>
      <c r="F1044" s="153" t="str">
        <f t="shared" si="256"/>
        <v>Polyester = PET pellets</v>
      </c>
      <c r="G1044" s="154">
        <f t="shared" si="257"/>
        <v>2.0513377333333334</v>
      </c>
      <c r="H1044"/>
      <c r="I1044"/>
      <c r="J1044" s="227">
        <f t="shared" si="248"/>
        <v>1.0059994169447402</v>
      </c>
      <c r="K1044"/>
      <c r="L1044" s="280">
        <f t="shared" si="249"/>
        <v>3.9692675699999999E-2</v>
      </c>
      <c r="M1044" s="280">
        <f t="shared" si="250"/>
        <v>0.65508919585274006</v>
      </c>
      <c r="N1044" s="281">
        <f t="shared" si="251"/>
        <v>3.5168853920000001E-3</v>
      </c>
      <c r="O1044" s="280">
        <v>0.30770066000000001</v>
      </c>
      <c r="P1044" s="219">
        <v>6.0952253999999997E-2</v>
      </c>
      <c r="Q1044" s="286">
        <v>6.6315183999999996E-3</v>
      </c>
      <c r="R1044" s="286">
        <v>2.2589226E-2</v>
      </c>
      <c r="S1044" s="219">
        <v>7.8328799000000008E-3</v>
      </c>
      <c r="T1044" s="219">
        <v>6.6265661999999996E-3</v>
      </c>
      <c r="U1044" s="219">
        <v>2.6440036E-3</v>
      </c>
      <c r="V1044" s="219">
        <v>1.8885804999999999E-2</v>
      </c>
      <c r="W1044" s="286">
        <v>-1.6357507999999999E-5</v>
      </c>
      <c r="X1044" s="219">
        <v>0.56862000000000001</v>
      </c>
      <c r="Y1044" s="219">
        <v>3.5332429000000001E-3</v>
      </c>
      <c r="Z1044" s="286">
        <v>-3.8154725999999999E-7</v>
      </c>
      <c r="AA1044" s="219">
        <v>0</v>
      </c>
      <c r="AB1044" s="219">
        <v>0</v>
      </c>
      <c r="AC1044"/>
      <c r="AD1044" s="227">
        <f t="shared" si="243"/>
        <v>0.30770066000000001</v>
      </c>
      <c r="AE1044" s="227">
        <f t="shared" si="244"/>
        <v>0.12616225310000001</v>
      </c>
      <c r="AF1044" s="227">
        <f t="shared" si="245"/>
        <v>8.6469577399999997E-2</v>
      </c>
      <c r="AG1044" s="227">
        <f t="shared" si="246"/>
        <v>0.65508919585274006</v>
      </c>
      <c r="AH1044" s="227">
        <f t="shared" si="247"/>
        <v>3.5168853920000001E-3</v>
      </c>
      <c r="AI1044"/>
      <c r="AJ1044">
        <v>72.095490999999996</v>
      </c>
      <c r="AK1044" s="155">
        <v>71.610410999999999</v>
      </c>
      <c r="AL1044" s="155">
        <v>0.49101154000000002</v>
      </c>
      <c r="AM1044" s="155">
        <v>0</v>
      </c>
      <c r="AN1044" s="155">
        <v>0</v>
      </c>
      <c r="AO1044" s="155">
        <v>-3.1663619999999998E-3</v>
      </c>
      <c r="AP1044" s="155">
        <v>-2.7649319999999999E-3</v>
      </c>
      <c r="AQ1044"/>
      <c r="AR1044" s="156">
        <v>5.9408369000000003E-2</v>
      </c>
      <c r="AS1044" s="156">
        <v>5.2348158999999998E-2</v>
      </c>
      <c r="AT1044" s="156">
        <v>1.9471992E-3</v>
      </c>
      <c r="AU1044" s="156">
        <v>5.1130109999999998E-3</v>
      </c>
      <c r="AV1044" s="282">
        <f t="shared" si="252"/>
        <v>3.1383788545400001E-6</v>
      </c>
      <c r="AW1044" s="282">
        <f t="shared" si="253"/>
        <v>7.2011805368050001E-9</v>
      </c>
      <c r="AX1044" s="283">
        <f t="shared" si="254"/>
        <v>0.71610798463280001</v>
      </c>
      <c r="AY1044" s="157">
        <v>1.9036413999999999E-6</v>
      </c>
      <c r="AZ1044" s="157">
        <v>5.7437457E-9</v>
      </c>
      <c r="BA1044" s="157">
        <v>1.5692733999999999E-13</v>
      </c>
      <c r="BB1044" s="157">
        <v>0</v>
      </c>
      <c r="BC1044" s="157">
        <v>0</v>
      </c>
      <c r="BD1044" s="157">
        <v>7.2739260000000001E-10</v>
      </c>
      <c r="BE1044" s="157">
        <v>1.2298160000000001E-6</v>
      </c>
      <c r="BF1044" s="157">
        <v>1.6621341E-10</v>
      </c>
      <c r="BG1044" s="157">
        <v>1.2894155999999999E-9</v>
      </c>
      <c r="BH1044" s="157">
        <v>0</v>
      </c>
      <c r="BI1044" s="157">
        <v>0</v>
      </c>
      <c r="BJ1044" s="157">
        <v>1.5075948E-12</v>
      </c>
      <c r="BK1044" s="157">
        <v>1.1392856000000001E-13</v>
      </c>
      <c r="BL1044" s="157">
        <v>2.7376105E-14</v>
      </c>
      <c r="BM1044" s="157">
        <v>8.4239773999999997E-10</v>
      </c>
      <c r="BN1044" s="157">
        <v>3.3516642000000001E-9</v>
      </c>
      <c r="BO1044" s="157">
        <v>0</v>
      </c>
      <c r="BP1044" s="157">
        <v>3.8746327999999997E-6</v>
      </c>
      <c r="BQ1044" s="157">
        <v>0.71610410999999996</v>
      </c>
      <c r="BR1044" s="157">
        <v>0</v>
      </c>
      <c r="BS1044" s="157">
        <v>0</v>
      </c>
      <c r="BT1044" s="157">
        <v>0</v>
      </c>
      <c r="BU1044"/>
      <c r="BV1044" s="155">
        <v>1.8646866000000001E-4</v>
      </c>
      <c r="BW1044" s="155">
        <v>8.8896203999999999E-6</v>
      </c>
      <c r="BX1044" s="155">
        <v>5.7196739999999997E-5</v>
      </c>
      <c r="BY1044" s="155">
        <v>2.2123778000000001E-6</v>
      </c>
      <c r="BZ1044" s="155">
        <v>1.4333741E-5</v>
      </c>
      <c r="CA1044" s="155">
        <v>0</v>
      </c>
      <c r="CB1044" s="155">
        <v>0</v>
      </c>
      <c r="CC1044" s="155">
        <v>0</v>
      </c>
      <c r="CD1044" s="155">
        <v>9.0409542999999993E-6</v>
      </c>
      <c r="CE1044" s="155">
        <v>2.3965500999999999E-6</v>
      </c>
      <c r="CF1044" s="155">
        <v>0</v>
      </c>
      <c r="CG1044" s="155">
        <v>0</v>
      </c>
      <c r="CH1044" s="155">
        <v>0</v>
      </c>
      <c r="CI1044" s="155">
        <v>4.8951066000000002E-6</v>
      </c>
      <c r="CJ1044" s="155">
        <v>8.7503565999999994E-5</v>
      </c>
      <c r="CK1044" s="155">
        <v>-2.3030248000000001E-16</v>
      </c>
      <c r="CL1044" s="155">
        <v>0</v>
      </c>
      <c r="CM1044"/>
      <c r="CN1044" s="284">
        <v>0</v>
      </c>
      <c r="CO1044" s="284">
        <v>2.0513378000000002</v>
      </c>
      <c r="CP1044" s="285">
        <v>2.0778518999999999E-2</v>
      </c>
      <c r="CQ1044" s="284">
        <v>6.0821488000000002E-3</v>
      </c>
      <c r="CR1044" s="284">
        <v>7.5430969999999996E-10</v>
      </c>
      <c r="CS1044" s="284">
        <v>8.42355E-8</v>
      </c>
      <c r="CT1044" s="284">
        <v>5.6702046999999997E-4</v>
      </c>
      <c r="CU1044" s="284">
        <v>9.5435213000000005E-2</v>
      </c>
      <c r="CV1044" s="284">
        <v>0</v>
      </c>
      <c r="CW1044" s="284">
        <v>0</v>
      </c>
      <c r="CX1044"/>
      <c r="CY1044" s="173"/>
      <c r="CZ1044" s="269"/>
      <c r="DA1044"/>
      <c r="DB1044" s="247"/>
      <c r="DC1044" s="54"/>
      <c r="DD1044" s="54"/>
      <c r="DE1044" s="54"/>
      <c r="DF1044" s="54"/>
      <c r="DG1044" s="54"/>
      <c r="DH1044" s="54"/>
      <c r="DI1044" s="54"/>
      <c r="DJ1044" s="54"/>
      <c r="DK1044" s="54"/>
      <c r="DL1044" s="54"/>
    </row>
    <row r="1045" spans="1:116" ht="14.4">
      <c r="A1045" t="s">
        <v>1368</v>
      </c>
      <c r="B1045" s="188" t="s">
        <v>320</v>
      </c>
      <c r="C1045" s="151" t="str">
        <f t="shared" si="255"/>
        <v>A.140.01.116</v>
      </c>
      <c r="D1045" s="54" t="s">
        <v>1249</v>
      </c>
      <c r="E1045" s="150" t="s">
        <v>352</v>
      </c>
      <c r="F1045" s="153" t="str">
        <f t="shared" si="256"/>
        <v>PLA (polylactide) pellets</v>
      </c>
      <c r="G1045" s="154">
        <f t="shared" si="257"/>
        <v>3.5433472666666672</v>
      </c>
      <c r="H1045"/>
      <c r="I1045"/>
      <c r="J1045" s="227">
        <f t="shared" si="248"/>
        <v>0.59433502059900001</v>
      </c>
      <c r="K1045"/>
      <c r="L1045" s="280">
        <f t="shared" si="249"/>
        <v>2.3701053229999998E-2</v>
      </c>
      <c r="M1045" s="280">
        <f t="shared" si="250"/>
        <v>3.3966141818999998E-2</v>
      </c>
      <c r="N1045" s="281">
        <f t="shared" si="251"/>
        <v>5.1657355499999998E-3</v>
      </c>
      <c r="O1045" s="280">
        <v>0.53150209000000004</v>
      </c>
      <c r="P1045" s="219">
        <v>1.2183485000000001E-2</v>
      </c>
      <c r="Q1045" s="219">
        <v>1.9964541999999998E-2</v>
      </c>
      <c r="R1045" s="219">
        <v>2.0473847999999999E-2</v>
      </c>
      <c r="S1045" s="219">
        <v>2.6396446999999998E-3</v>
      </c>
      <c r="T1045" s="219">
        <v>3.1416457000000002E-4</v>
      </c>
      <c r="U1045" s="219">
        <v>2.7339596000000002E-4</v>
      </c>
      <c r="V1045" s="219">
        <v>1.8044319000000001E-3</v>
      </c>
      <c r="W1045" s="219">
        <v>6.4692484999999997E-4</v>
      </c>
      <c r="X1045" s="219">
        <v>0</v>
      </c>
      <c r="Y1045" s="219">
        <v>4.5188106999999996E-3</v>
      </c>
      <c r="Z1045" s="286">
        <v>1.3682918999999999E-5</v>
      </c>
      <c r="AA1045" s="219">
        <v>0</v>
      </c>
      <c r="AB1045" s="219">
        <v>0</v>
      </c>
      <c r="AC1045"/>
      <c r="AD1045" s="227">
        <f t="shared" si="243"/>
        <v>0.53150209000000004</v>
      </c>
      <c r="AE1045" s="227">
        <f t="shared" si="244"/>
        <v>5.7653512129999994E-2</v>
      </c>
      <c r="AF1045" s="227">
        <f t="shared" si="245"/>
        <v>3.3952458899999996E-2</v>
      </c>
      <c r="AG1045" s="227">
        <f t="shared" si="246"/>
        <v>3.3966141818999998E-2</v>
      </c>
      <c r="AH1045" s="227">
        <f t="shared" si="247"/>
        <v>5.1657355499999998E-3</v>
      </c>
      <c r="AI1045"/>
      <c r="AJ1045">
        <v>73.408489000000003</v>
      </c>
      <c r="AK1045" s="155">
        <v>51.101140000000001</v>
      </c>
      <c r="AL1045" s="155">
        <v>0.56134293999999996</v>
      </c>
      <c r="AM1045" s="155">
        <v>0</v>
      </c>
      <c r="AN1045" s="155">
        <v>21.5</v>
      </c>
      <c r="AO1045" s="155">
        <v>0.13750824</v>
      </c>
      <c r="AP1045" s="155">
        <v>0.10849756000000001</v>
      </c>
      <c r="AQ1045"/>
      <c r="AR1045" s="156">
        <v>6.5679604000000003E-2</v>
      </c>
      <c r="AS1045" s="156">
        <v>5.9244212999999997E-2</v>
      </c>
      <c r="AT1045" s="156">
        <v>2.7863816999999999E-3</v>
      </c>
      <c r="AU1045" s="156">
        <v>3.6490088999999999E-3</v>
      </c>
      <c r="AV1045" s="282">
        <f t="shared" si="252"/>
        <v>3.5518113882749997E-6</v>
      </c>
      <c r="AW1045" s="282">
        <f t="shared" si="253"/>
        <v>1.03046661626181E-8</v>
      </c>
      <c r="AX1045" s="283">
        <f t="shared" si="254"/>
        <v>0.51106567589899998</v>
      </c>
      <c r="AY1045" s="157">
        <v>3.2882262999999998E-6</v>
      </c>
      <c r="AZ1045" s="157">
        <v>9.9213722999999995E-9</v>
      </c>
      <c r="BA1045" s="157">
        <v>2.7106606999999999E-13</v>
      </c>
      <c r="BB1045" s="157">
        <v>0</v>
      </c>
      <c r="BC1045" s="157">
        <v>0</v>
      </c>
      <c r="BD1045" s="157">
        <v>5.4864560000000001E-10</v>
      </c>
      <c r="BE1045" s="157">
        <v>2.6266861999999998E-7</v>
      </c>
      <c r="BF1045" s="157">
        <v>1.2511795999999999E-10</v>
      </c>
      <c r="BG1045" s="157">
        <v>2.5773576000000001E-10</v>
      </c>
      <c r="BH1045" s="157">
        <v>0</v>
      </c>
      <c r="BI1045" s="157">
        <v>0</v>
      </c>
      <c r="BJ1045" s="157">
        <v>1.5582114000000001E-13</v>
      </c>
      <c r="BK1045" s="157">
        <v>1.0861438E-14</v>
      </c>
      <c r="BL1045" s="157">
        <v>2.3939701000000001E-15</v>
      </c>
      <c r="BM1045" s="157">
        <v>4.3324205000000003E-11</v>
      </c>
      <c r="BN1045" s="157">
        <v>3.2449847000000003E-10</v>
      </c>
      <c r="BO1045" s="157">
        <v>0</v>
      </c>
      <c r="BP1045" s="157">
        <v>5.4275898999999997E-5</v>
      </c>
      <c r="BQ1045" s="157">
        <v>0.5110114</v>
      </c>
      <c r="BR1045" s="157">
        <v>0</v>
      </c>
      <c r="BS1045" s="157">
        <v>0</v>
      </c>
      <c r="BT1045" s="157">
        <v>0</v>
      </c>
      <c r="BU1045"/>
      <c r="BV1045" s="155">
        <v>1.7236998E-4</v>
      </c>
      <c r="BW1045" s="155">
        <v>1.7769082E-6</v>
      </c>
      <c r="BX1045" s="155">
        <v>9.8797922999999994E-5</v>
      </c>
      <c r="BY1045" s="155">
        <v>2.2117854E-7</v>
      </c>
      <c r="BZ1045" s="155">
        <v>3.8263938999999998E-6</v>
      </c>
      <c r="CA1045" s="155">
        <v>0</v>
      </c>
      <c r="CB1045" s="155">
        <v>0</v>
      </c>
      <c r="CC1045" s="155">
        <v>0</v>
      </c>
      <c r="CD1045" s="155">
        <v>4.3678658000000002E-7</v>
      </c>
      <c r="CE1045" s="155">
        <v>2.7263983999999999E-7</v>
      </c>
      <c r="CF1045" s="155">
        <v>0</v>
      </c>
      <c r="CG1045" s="155">
        <v>0</v>
      </c>
      <c r="CH1045" s="155">
        <v>0</v>
      </c>
      <c r="CI1045" s="155">
        <v>4.0290319E-6</v>
      </c>
      <c r="CJ1045" s="155">
        <v>6.3009113000000002E-5</v>
      </c>
      <c r="CK1045" s="155">
        <v>9.1082574999999999E-15</v>
      </c>
      <c r="CL1045" s="155">
        <v>0</v>
      </c>
      <c r="CM1045"/>
      <c r="CN1045" s="284">
        <v>0</v>
      </c>
      <c r="CO1045" s="291">
        <v>3.5433473000000002</v>
      </c>
      <c r="CP1045" s="285">
        <v>0</v>
      </c>
      <c r="CQ1045" s="284">
        <v>1.2157347E-3</v>
      </c>
      <c r="CR1045" s="284">
        <v>7.4432186999999998E-11</v>
      </c>
      <c r="CS1045" s="284">
        <v>8.6786595000000001E-9</v>
      </c>
      <c r="CT1045" s="284">
        <v>1.4012143000000001E-4</v>
      </c>
      <c r="CU1045" s="284">
        <v>9.1184088999999996E-3</v>
      </c>
      <c r="CV1045" s="284">
        <v>0</v>
      </c>
      <c r="CW1045" s="284">
        <v>0</v>
      </c>
      <c r="CX1045"/>
      <c r="CY1045" s="173"/>
      <c r="CZ1045" s="269"/>
      <c r="DA1045"/>
      <c r="DB1045" s="247"/>
      <c r="DC1045" s="54"/>
      <c r="DD1045" s="54"/>
      <c r="DE1045" s="54"/>
      <c r="DF1045" s="54"/>
      <c r="DG1045" s="54"/>
      <c r="DH1045" s="54"/>
      <c r="DI1045" s="54"/>
      <c r="DJ1045" s="54"/>
      <c r="DK1045" s="54"/>
      <c r="DL1045" s="54"/>
    </row>
    <row r="1046" spans="1:116" ht="14.4">
      <c r="A1046" t="s">
        <v>1369</v>
      </c>
      <c r="B1046" s="188" t="s">
        <v>320</v>
      </c>
      <c r="C1046" s="151" t="str">
        <f t="shared" si="255"/>
        <v>A.140.01.117</v>
      </c>
      <c r="D1046" s="54" t="s">
        <v>1249</v>
      </c>
      <c r="E1046" s="150" t="s">
        <v>352</v>
      </c>
      <c r="F1046" s="153" t="str">
        <f t="shared" si="256"/>
        <v>Sorona (PTT) biobased pellets</v>
      </c>
      <c r="G1046" s="154">
        <f t="shared" si="257"/>
        <v>3.3241062666666665</v>
      </c>
      <c r="H1046"/>
      <c r="I1046"/>
      <c r="J1046" s="227">
        <f t="shared" si="248"/>
        <v>0.98255416342199986</v>
      </c>
      <c r="K1046"/>
      <c r="L1046" s="280">
        <f t="shared" si="249"/>
        <v>2.2488441389999999E-2</v>
      </c>
      <c r="M1046" s="280">
        <f t="shared" si="250"/>
        <v>0.45654833996199995</v>
      </c>
      <c r="N1046" s="281">
        <f t="shared" si="251"/>
        <v>4.9014420699999995E-3</v>
      </c>
      <c r="O1046" s="280">
        <v>0.49861593999999998</v>
      </c>
      <c r="P1046" s="286">
        <v>1.1560144E-2</v>
      </c>
      <c r="Q1046" s="219">
        <v>1.8943101E-2</v>
      </c>
      <c r="R1046" s="219">
        <v>1.9426348999999999E-2</v>
      </c>
      <c r="S1046" s="219">
        <v>2.5045930999999999E-3</v>
      </c>
      <c r="T1046" s="219">
        <v>2.9809102999999999E-4</v>
      </c>
      <c r="U1046" s="219">
        <v>2.5940826000000003E-4</v>
      </c>
      <c r="V1046" s="219">
        <v>1.7121121E-3</v>
      </c>
      <c r="W1046" s="219">
        <v>6.1382636999999997E-4</v>
      </c>
      <c r="X1046" s="219">
        <v>0.42431999999999997</v>
      </c>
      <c r="Y1046" s="219">
        <v>4.2876156999999996E-3</v>
      </c>
      <c r="Z1046" s="286">
        <v>1.2982862E-5</v>
      </c>
      <c r="AA1046" s="219">
        <v>0</v>
      </c>
      <c r="AB1046" s="219">
        <v>0</v>
      </c>
      <c r="AC1046"/>
      <c r="AD1046" s="227">
        <f t="shared" si="243"/>
        <v>0.49861593999999998</v>
      </c>
      <c r="AE1046" s="227">
        <f t="shared" si="244"/>
        <v>5.4703798490000004E-2</v>
      </c>
      <c r="AF1046" s="227">
        <f t="shared" si="245"/>
        <v>3.2215357100000001E-2</v>
      </c>
      <c r="AG1046" s="227">
        <f t="shared" si="246"/>
        <v>0.45654833996199995</v>
      </c>
      <c r="AH1046" s="227">
        <f t="shared" si="247"/>
        <v>4.9014420699999995E-3</v>
      </c>
      <c r="AI1046"/>
      <c r="AJ1046">
        <v>74.167906000000002</v>
      </c>
      <c r="AK1046" s="155">
        <v>73.401863000000006</v>
      </c>
      <c r="AL1046" s="155">
        <v>0.53262306999999998</v>
      </c>
      <c r="AM1046" s="155">
        <v>0</v>
      </c>
      <c r="AN1046" s="155">
        <v>0</v>
      </c>
      <c r="AO1046" s="155">
        <v>0.13047292999999999</v>
      </c>
      <c r="AP1046" s="155">
        <v>0.10294652</v>
      </c>
      <c r="AQ1046"/>
      <c r="AR1046" s="156">
        <v>6.3478092999999999E-2</v>
      </c>
      <c r="AS1046" s="156">
        <v>5.5625630000000002E-2</v>
      </c>
      <c r="AT1046" s="156">
        <v>2.6150865000000001E-3</v>
      </c>
      <c r="AU1046" s="156">
        <v>5.2373766000000004E-3</v>
      </c>
      <c r="AV1046" s="282">
        <f t="shared" si="252"/>
        <v>3.3348699391970003E-6</v>
      </c>
      <c r="AW1046" s="282">
        <f t="shared" si="253"/>
        <v>9.6711780802539017E-9</v>
      </c>
      <c r="AX1046" s="283">
        <f t="shared" si="254"/>
        <v>0.73352612899199998</v>
      </c>
      <c r="AY1046" s="157">
        <v>3.0847706000000002E-6</v>
      </c>
      <c r="AZ1046" s="157">
        <v>9.3074975E-9</v>
      </c>
      <c r="BA1046" s="157">
        <v>2.5429413000000002E-13</v>
      </c>
      <c r="BB1046" s="157">
        <v>0</v>
      </c>
      <c r="BC1046" s="157">
        <v>0</v>
      </c>
      <c r="BD1046" s="157">
        <v>5.2057535999999998E-10</v>
      </c>
      <c r="BE1046" s="157">
        <v>2.4922975999999999E-7</v>
      </c>
      <c r="BF1046" s="157">
        <v>1.1871657999999999E-10</v>
      </c>
      <c r="BG1046" s="157">
        <v>2.4454928E-10</v>
      </c>
      <c r="BH1046" s="157">
        <v>0</v>
      </c>
      <c r="BI1046" s="157">
        <v>0</v>
      </c>
      <c r="BJ1046" s="157">
        <v>1.4784889999999999E-13</v>
      </c>
      <c r="BK1046" s="157">
        <v>1.0305736E-14</v>
      </c>
      <c r="BL1046" s="157">
        <v>2.2714879000000001E-15</v>
      </c>
      <c r="BM1046" s="157">
        <v>4.1107617000000002E-11</v>
      </c>
      <c r="BN1046" s="157">
        <v>3.0789622000000001E-10</v>
      </c>
      <c r="BO1046" s="157">
        <v>0</v>
      </c>
      <c r="BP1046" s="157">
        <v>5.1498992000000001E-5</v>
      </c>
      <c r="BQ1046" s="157">
        <v>0.73347463000000002</v>
      </c>
      <c r="BR1046" s="157">
        <v>0</v>
      </c>
      <c r="BS1046" s="157">
        <v>0</v>
      </c>
      <c r="BT1046" s="157">
        <v>0</v>
      </c>
      <c r="BU1046"/>
      <c r="BV1046" s="155">
        <v>1.9257186E-4</v>
      </c>
      <c r="BW1046" s="155">
        <v>1.6859966E-6</v>
      </c>
      <c r="BX1046" s="155">
        <v>9.2684901999999996E-5</v>
      </c>
      <c r="BY1046" s="155">
        <v>2.0986243E-7</v>
      </c>
      <c r="BZ1046" s="155">
        <v>3.6306249000000001E-6</v>
      </c>
      <c r="CA1046" s="155">
        <v>0</v>
      </c>
      <c r="CB1046" s="155">
        <v>0</v>
      </c>
      <c r="CC1046" s="155">
        <v>0</v>
      </c>
      <c r="CD1046" s="155">
        <v>4.1443936000000001E-7</v>
      </c>
      <c r="CE1046" s="155">
        <v>2.5869082000000001E-7</v>
      </c>
      <c r="CF1046" s="155">
        <v>0</v>
      </c>
      <c r="CG1046" s="155">
        <v>0</v>
      </c>
      <c r="CH1046" s="155">
        <v>0</v>
      </c>
      <c r="CI1046" s="155">
        <v>3.8228953999999997E-6</v>
      </c>
      <c r="CJ1046" s="155">
        <v>8.9864443999999993E-5</v>
      </c>
      <c r="CK1046" s="155">
        <v>8.6422535999999997E-15</v>
      </c>
      <c r="CL1046" s="155">
        <v>0</v>
      </c>
      <c r="CM1046"/>
      <c r="CN1046" s="284">
        <v>0</v>
      </c>
      <c r="CO1046" s="284">
        <v>3.3241062000000001</v>
      </c>
      <c r="CP1046" s="285">
        <v>0</v>
      </c>
      <c r="CQ1046" s="284">
        <v>1.1535343E-3</v>
      </c>
      <c r="CR1046" s="284">
        <v>7.0624029000000003E-11</v>
      </c>
      <c r="CS1046" s="284">
        <v>8.2346350000000001E-9</v>
      </c>
      <c r="CT1046" s="284">
        <v>1.3295243E-4</v>
      </c>
      <c r="CU1046" s="284">
        <v>8.6518856000000009E-3</v>
      </c>
      <c r="CV1046" s="284">
        <v>0</v>
      </c>
      <c r="CW1046" s="284">
        <v>0</v>
      </c>
      <c r="CX1046"/>
      <c r="CY1046" s="173"/>
      <c r="CZ1046" s="269"/>
      <c r="DA1046"/>
      <c r="DB1046" s="247"/>
      <c r="DC1046" s="54"/>
      <c r="DD1046" s="54"/>
      <c r="DE1046" s="54"/>
      <c r="DF1046" s="54"/>
      <c r="DG1046" s="54"/>
      <c r="DH1046" s="54"/>
      <c r="DI1046" s="54"/>
      <c r="DJ1046" s="54"/>
      <c r="DK1046" s="54"/>
      <c r="DL1046" s="54"/>
    </row>
    <row r="1047" spans="1:116" ht="14.4">
      <c r="A1047" t="s">
        <v>926</v>
      </c>
      <c r="B1047" s="188" t="s">
        <v>320</v>
      </c>
      <c r="C1047" s="151" t="str">
        <f t="shared" si="255"/>
        <v>A.140.01.118</v>
      </c>
      <c r="D1047" s="54" t="s">
        <v>1249</v>
      </c>
      <c r="E1047" s="150" t="s">
        <v>352</v>
      </c>
      <c r="F1047" s="153" t="str">
        <f t="shared" si="256"/>
        <v>Viscose production</v>
      </c>
      <c r="G1047" s="154">
        <f t="shared" si="257"/>
        <v>1.5</v>
      </c>
      <c r="H1047"/>
      <c r="I1047"/>
      <c r="J1047" s="227">
        <f t="shared" si="248"/>
        <v>0.37663849153382001</v>
      </c>
      <c r="K1047"/>
      <c r="L1047" s="280">
        <f t="shared" si="249"/>
        <v>5.1729563361999995E-3</v>
      </c>
      <c r="M1047" s="280">
        <f t="shared" si="250"/>
        <v>0.14646553519762001</v>
      </c>
      <c r="N1047" s="281">
        <f t="shared" si="251"/>
        <v>0</v>
      </c>
      <c r="O1047" s="280">
        <v>0.22500000000000001</v>
      </c>
      <c r="P1047" s="286">
        <v>0.12526875000000001</v>
      </c>
      <c r="Q1047" s="219">
        <v>2.1196639999999999E-2</v>
      </c>
      <c r="R1047" s="219">
        <v>5.1713999999999996E-3</v>
      </c>
      <c r="S1047" s="219">
        <v>0</v>
      </c>
      <c r="T1047" s="219">
        <v>0</v>
      </c>
      <c r="U1047" s="286">
        <v>1.5563362000000001E-6</v>
      </c>
      <c r="V1047" s="286">
        <v>1.4519762E-7</v>
      </c>
      <c r="W1047" s="219">
        <v>0</v>
      </c>
      <c r="X1047" s="219">
        <v>0</v>
      </c>
      <c r="Y1047" s="219">
        <v>0</v>
      </c>
      <c r="Z1047" s="219">
        <v>0</v>
      </c>
      <c r="AA1047" s="219">
        <v>0</v>
      </c>
      <c r="AB1047" s="219">
        <v>0</v>
      </c>
      <c r="AC1047"/>
      <c r="AD1047" s="227">
        <f t="shared" si="243"/>
        <v>0.22500000000000001</v>
      </c>
      <c r="AE1047" s="227">
        <f t="shared" si="244"/>
        <v>0.15163849153382</v>
      </c>
      <c r="AF1047" s="227">
        <f t="shared" si="245"/>
        <v>0.14646553519762001</v>
      </c>
      <c r="AG1047" s="227">
        <f t="shared" si="246"/>
        <v>0.14646553519762001</v>
      </c>
      <c r="AH1047" s="227">
        <f t="shared" si="247"/>
        <v>0</v>
      </c>
      <c r="AI1047"/>
      <c r="AJ1047">
        <v>21.783000000000001</v>
      </c>
      <c r="AK1047" s="155">
        <v>21.783000000000001</v>
      </c>
      <c r="AL1047" s="155">
        <v>0</v>
      </c>
      <c r="AM1047" s="155">
        <v>0</v>
      </c>
      <c r="AN1047" s="155">
        <v>0</v>
      </c>
      <c r="AO1047" s="155">
        <v>0</v>
      </c>
      <c r="AP1047" s="155">
        <v>0</v>
      </c>
      <c r="AQ1047"/>
      <c r="AR1047" s="156">
        <v>6.4586084000000002E-2</v>
      </c>
      <c r="AS1047" s="156">
        <v>6.1168312000000002E-2</v>
      </c>
      <c r="AT1047" s="156">
        <v>1.8624651E-3</v>
      </c>
      <c r="AU1047" s="156">
        <v>1.5553062000000001E-3</v>
      </c>
      <c r="AV1047" s="282">
        <f t="shared" si="252"/>
        <v>3.6671649999999995E-6</v>
      </c>
      <c r="AW1047" s="282">
        <f t="shared" si="253"/>
        <v>6.8878147500000015E-9</v>
      </c>
      <c r="AX1047" s="283">
        <f t="shared" si="254"/>
        <v>0.21783</v>
      </c>
      <c r="AY1047" s="157">
        <v>1.392E-6</v>
      </c>
      <c r="AZ1047" s="157">
        <v>4.2000000000000004E-9</v>
      </c>
      <c r="BA1047" s="157">
        <v>1.1474999999999999E-13</v>
      </c>
      <c r="BB1047" s="157">
        <v>0</v>
      </c>
      <c r="BC1047" s="157">
        <v>0</v>
      </c>
      <c r="BD1047" s="157">
        <v>1.65E-10</v>
      </c>
      <c r="BE1047" s="157">
        <v>2.2749999999999998E-6</v>
      </c>
      <c r="BF1047" s="157">
        <v>3.7700000000000003E-11</v>
      </c>
      <c r="BG1047" s="157">
        <v>2.6500000000000002E-9</v>
      </c>
      <c r="BH1047" s="157">
        <v>0</v>
      </c>
      <c r="BI1047" s="157">
        <v>0</v>
      </c>
      <c r="BJ1047" s="157">
        <v>0</v>
      </c>
      <c r="BK1047" s="157">
        <v>0</v>
      </c>
      <c r="BL1047" s="157">
        <v>0</v>
      </c>
      <c r="BM1047" s="157">
        <v>0</v>
      </c>
      <c r="BN1047" s="157">
        <v>0</v>
      </c>
      <c r="BO1047" s="157">
        <v>0</v>
      </c>
      <c r="BP1047" s="157">
        <v>0</v>
      </c>
      <c r="BQ1047" s="157">
        <v>0.21783</v>
      </c>
      <c r="BR1047" s="157">
        <v>0</v>
      </c>
      <c r="BS1047" s="157">
        <v>0</v>
      </c>
      <c r="BT1047" s="157">
        <v>0</v>
      </c>
      <c r="BU1047"/>
      <c r="BV1047" s="155">
        <v>1.0362125000000001E-4</v>
      </c>
      <c r="BW1047" s="155">
        <v>1.8269900999999999E-5</v>
      </c>
      <c r="BX1047" s="155">
        <v>4.1823980000000003E-5</v>
      </c>
      <c r="BY1047" s="155">
        <v>1.7007982E-11</v>
      </c>
      <c r="BZ1047" s="155">
        <v>1.5049545E-5</v>
      </c>
      <c r="CA1047" s="155">
        <v>0</v>
      </c>
      <c r="CB1047" s="155">
        <v>0</v>
      </c>
      <c r="CC1047" s="155">
        <v>0</v>
      </c>
      <c r="CD1047" s="155">
        <v>0</v>
      </c>
      <c r="CE1047" s="155">
        <v>1.0298367E-9</v>
      </c>
      <c r="CF1047" s="155">
        <v>0</v>
      </c>
      <c r="CG1047" s="155">
        <v>0</v>
      </c>
      <c r="CH1047" s="155">
        <v>0</v>
      </c>
      <c r="CI1047" s="155">
        <v>2.1744981999999999E-6</v>
      </c>
      <c r="CJ1047" s="155">
        <v>2.6302276000000002E-5</v>
      </c>
      <c r="CK1047" s="155">
        <v>0</v>
      </c>
      <c r="CL1047" s="155">
        <v>0</v>
      </c>
      <c r="CM1047"/>
      <c r="CN1047" s="284">
        <v>0</v>
      </c>
      <c r="CO1047" s="284">
        <v>1.5</v>
      </c>
      <c r="CP1047" s="285">
        <v>4.4975149999999997E-3</v>
      </c>
      <c r="CQ1047" s="284">
        <v>1.2500000000000001E-2</v>
      </c>
      <c r="CR1047" s="284">
        <v>0</v>
      </c>
      <c r="CS1047" s="284">
        <v>0</v>
      </c>
      <c r="CT1047" s="284">
        <v>7.6388875000000004E-4</v>
      </c>
      <c r="CU1047" s="284">
        <v>0</v>
      </c>
      <c r="CV1047" s="284">
        <v>0</v>
      </c>
      <c r="CW1047" s="284">
        <v>0</v>
      </c>
      <c r="CX1047"/>
      <c r="CY1047" s="173"/>
      <c r="CZ1047" s="269"/>
      <c r="DA1047"/>
      <c r="DB1047" s="247"/>
      <c r="DC1047" s="54"/>
      <c r="DD1047" s="54"/>
      <c r="DE1047" s="54"/>
      <c r="DF1047" s="54"/>
      <c r="DG1047" s="54"/>
      <c r="DH1047" s="54"/>
      <c r="DI1047" s="54"/>
      <c r="DJ1047" s="54"/>
      <c r="DK1047" s="54"/>
      <c r="DL1047" s="54"/>
    </row>
    <row r="1048" spans="1:116" ht="14.4">
      <c r="A1048" t="s">
        <v>1786</v>
      </c>
      <c r="B1048" s="188" t="s">
        <v>320</v>
      </c>
      <c r="C1048" s="151" t="str">
        <f t="shared" si="255"/>
        <v>A.140.01.119</v>
      </c>
      <c r="D1048" s="54" t="s">
        <v>1249</v>
      </c>
      <c r="E1048" s="150" t="s">
        <v>352</v>
      </c>
      <c r="F1048" s="153" t="str">
        <f t="shared" si="256"/>
        <v>Wool from Australia - transported to Rotterdam</v>
      </c>
      <c r="G1048" s="154">
        <f t="shared" si="257"/>
        <v>61.048566000000008</v>
      </c>
      <c r="H1048"/>
      <c r="I1048"/>
      <c r="J1048" s="227">
        <f t="shared" si="248"/>
        <v>9.5718848881060925</v>
      </c>
      <c r="K1048"/>
      <c r="L1048" s="280">
        <f t="shared" si="249"/>
        <v>2.7389648369999998E-2</v>
      </c>
      <c r="M1048" s="280">
        <f t="shared" si="250"/>
        <v>0.10809524771000001</v>
      </c>
      <c r="N1048" s="281">
        <f t="shared" si="251"/>
        <v>0.27911509202609197</v>
      </c>
      <c r="O1048" s="280">
        <v>9.1572849000000005</v>
      </c>
      <c r="P1048" s="286">
        <v>4.1033014999999999E-2</v>
      </c>
      <c r="Q1048" s="219">
        <v>5.7823140000000002E-2</v>
      </c>
      <c r="R1048" s="219">
        <v>1.6121226999999998E-2</v>
      </c>
      <c r="S1048" s="219">
        <v>3.1510856999999999E-3</v>
      </c>
      <c r="T1048" s="219">
        <v>2.8181567000000002E-4</v>
      </c>
      <c r="U1048" s="219">
        <v>7.8355200000000003E-3</v>
      </c>
      <c r="V1048" s="219">
        <v>7.3228240000000003E-3</v>
      </c>
      <c r="W1048" s="219">
        <v>4.5092435000000002E-4</v>
      </c>
      <c r="X1048" s="219">
        <v>5.0396310999999995E-4</v>
      </c>
      <c r="Y1048" s="219">
        <v>0.27866273000000003</v>
      </c>
      <c r="Z1048" s="219">
        <v>1.4123056E-3</v>
      </c>
      <c r="AA1048" s="286">
        <v>1.4376675000000001E-6</v>
      </c>
      <c r="AB1048" s="286">
        <v>8.5919575000000002E-12</v>
      </c>
      <c r="AC1048"/>
      <c r="AD1048" s="227">
        <f t="shared" si="243"/>
        <v>9.1572849000000005</v>
      </c>
      <c r="AE1048" s="227">
        <f t="shared" si="244"/>
        <v>0.13356862737000003</v>
      </c>
      <c r="AF1048" s="227">
        <f t="shared" si="245"/>
        <v>0.10618041666750001</v>
      </c>
      <c r="AG1048" s="227">
        <f t="shared" si="246"/>
        <v>0.10809524771000001</v>
      </c>
      <c r="AH1048" s="227">
        <f t="shared" si="247"/>
        <v>0.27911365435859198</v>
      </c>
      <c r="AI1048"/>
      <c r="AJ1048">
        <v>58.890801000000003</v>
      </c>
      <c r="AK1048" s="155">
        <v>55.902299999999997</v>
      </c>
      <c r="AL1048" s="155">
        <v>1.034351</v>
      </c>
      <c r="AM1048" s="155">
        <v>0</v>
      </c>
      <c r="AN1048" s="155">
        <v>0.18351110000000001</v>
      </c>
      <c r="AO1048" s="155">
        <v>1.5535129999999999</v>
      </c>
      <c r="AP1048" s="155">
        <v>0.21712627000000001</v>
      </c>
      <c r="AQ1048"/>
      <c r="AR1048" s="156">
        <v>1.0089600999999999</v>
      </c>
      <c r="AS1048" s="156">
        <v>0.95819427000000001</v>
      </c>
      <c r="AT1048" s="156">
        <v>4.6868224E-2</v>
      </c>
      <c r="AU1048" s="156">
        <v>3.8976556000000001E-3</v>
      </c>
      <c r="AV1048" s="282">
        <f t="shared" si="252"/>
        <v>5.7445699218399004E-5</v>
      </c>
      <c r="AW1048" s="282">
        <f t="shared" si="253"/>
        <v>1.7332923394232513E-7</v>
      </c>
      <c r="AX1048" s="283">
        <f t="shared" si="254"/>
        <v>0.54589014562000004</v>
      </c>
      <c r="AY1048" s="157">
        <v>5.6653076000000002E-5</v>
      </c>
      <c r="AZ1048" s="157">
        <v>1.7093601E-7</v>
      </c>
      <c r="BA1048" s="157">
        <v>4.6702159000000003E-12</v>
      </c>
      <c r="BB1048" s="157">
        <v>1.213959E-12</v>
      </c>
      <c r="BC1048" s="157">
        <v>0</v>
      </c>
      <c r="BD1048" s="157">
        <v>4.6340553E-10</v>
      </c>
      <c r="BE1048" s="157">
        <v>7.8934105999999998E-7</v>
      </c>
      <c r="BF1048" s="157">
        <v>1.0237472E-10</v>
      </c>
      <c r="BG1048" s="157">
        <v>8.7104525000000004E-10</v>
      </c>
      <c r="BH1048" s="157">
        <v>1.410016E-9</v>
      </c>
      <c r="BI1048" s="157">
        <v>2.0594355E-16</v>
      </c>
      <c r="BJ1048" s="157">
        <v>4.4638190000000001E-12</v>
      </c>
      <c r="BK1048" s="157">
        <v>5.4740405999999997E-13</v>
      </c>
      <c r="BL1048" s="157">
        <v>1.0632741E-13</v>
      </c>
      <c r="BM1048" s="157">
        <v>1.1629031E-10</v>
      </c>
      <c r="BN1048" s="157">
        <v>2.7012485999999999E-9</v>
      </c>
      <c r="BO1048" s="157">
        <v>1.1607305999999999E-20</v>
      </c>
      <c r="BP1048" s="157">
        <v>4.0925620000000001E-5</v>
      </c>
      <c r="BQ1048" s="157">
        <v>0.54584922000000002</v>
      </c>
      <c r="BR1048" s="157">
        <v>0</v>
      </c>
      <c r="BS1048" s="157">
        <v>0</v>
      </c>
      <c r="BT1048" s="157">
        <v>0</v>
      </c>
      <c r="BU1048"/>
      <c r="BV1048" s="155">
        <v>1.7954774999999999E-3</v>
      </c>
      <c r="BW1048" s="155">
        <v>6.0178565999999997E-6</v>
      </c>
      <c r="BX1048" s="155">
        <v>1.702196E-3</v>
      </c>
      <c r="BY1048" s="155">
        <v>8.6687155999999997E-7</v>
      </c>
      <c r="BZ1048" s="155">
        <v>7.3012128000000003E-6</v>
      </c>
      <c r="CA1048" s="155">
        <v>2.4983474000000002E-8</v>
      </c>
      <c r="CB1048" s="155">
        <v>3.9876738000000002E-10</v>
      </c>
      <c r="CC1048" s="155">
        <v>3.7626992999999998E-8</v>
      </c>
      <c r="CD1048" s="155">
        <v>7.6469328999999997E-7</v>
      </c>
      <c r="CE1048" s="155">
        <v>5.4594164999999999E-6</v>
      </c>
      <c r="CF1048" s="155">
        <v>0</v>
      </c>
      <c r="CG1048" s="155">
        <v>2.5668075000000001E-17</v>
      </c>
      <c r="CH1048" s="155">
        <v>2.1016919999999999E-13</v>
      </c>
      <c r="CI1048" s="155">
        <v>3.4700429E-6</v>
      </c>
      <c r="CJ1048" s="155">
        <v>6.9333626999999997E-5</v>
      </c>
      <c r="CK1048" s="155">
        <v>4.729424E-9</v>
      </c>
      <c r="CL1048" s="155">
        <v>0</v>
      </c>
      <c r="CM1048"/>
      <c r="CN1048" s="290">
        <v>1.7789008E-13</v>
      </c>
      <c r="CO1048" s="291">
        <v>61.048569000000001</v>
      </c>
      <c r="CP1048" s="285">
        <v>1.0352782E-3</v>
      </c>
      <c r="CQ1048" s="284">
        <v>4.1230156E-3</v>
      </c>
      <c r="CR1048" s="284">
        <v>2.0159168E-9</v>
      </c>
      <c r="CS1048" s="284">
        <v>2.3900995999999998E-7</v>
      </c>
      <c r="CT1048" s="284">
        <v>3.1628702999999999E-4</v>
      </c>
      <c r="CU1048" s="284">
        <v>0.28797160999999999</v>
      </c>
      <c r="CV1048" s="284">
        <v>9.4550272999999998E-4</v>
      </c>
      <c r="CW1048" s="284">
        <v>8.7886072999999998E-6</v>
      </c>
      <c r="CX1048"/>
      <c r="CY1048" s="163"/>
      <c r="CZ1048" s="269"/>
      <c r="DA1048"/>
      <c r="DB1048" s="247"/>
      <c r="DC1048" s="54"/>
      <c r="DD1048" s="54"/>
      <c r="DE1048" s="54"/>
      <c r="DF1048" s="54"/>
      <c r="DG1048" s="54"/>
      <c r="DH1048" s="54"/>
      <c r="DI1048" s="54"/>
      <c r="DJ1048" s="54"/>
      <c r="DK1048" s="54"/>
      <c r="DL1048" s="54"/>
    </row>
    <row r="1049" spans="1:116" ht="14.4">
      <c r="A1049" t="s">
        <v>1370</v>
      </c>
      <c r="B1049" s="188" t="s">
        <v>320</v>
      </c>
      <c r="C1049" s="151" t="str">
        <f t="shared" si="255"/>
        <v>A.140.01.120</v>
      </c>
      <c r="D1049" s="54" t="s">
        <v>1249</v>
      </c>
      <c r="E1049" s="150" t="s">
        <v>352</v>
      </c>
      <c r="F1049" s="153" t="str">
        <f t="shared" si="256"/>
        <v>PP (Polypropylene) pellets</v>
      </c>
      <c r="G1049" s="154">
        <f t="shared" si="257"/>
        <v>1.92</v>
      </c>
      <c r="H1049"/>
      <c r="I1049"/>
      <c r="J1049" s="227">
        <f t="shared" si="248"/>
        <v>1.20927091678</v>
      </c>
      <c r="K1049"/>
      <c r="L1049" s="280">
        <f t="shared" si="249"/>
        <v>7.477264077000001E-2</v>
      </c>
      <c r="M1049" s="280">
        <f t="shared" si="250"/>
        <v>0.82730807601</v>
      </c>
      <c r="N1049" s="281">
        <f t="shared" si="251"/>
        <v>1.9190200000000001E-2</v>
      </c>
      <c r="O1049" s="280">
        <v>0.28799999999999998</v>
      </c>
      <c r="P1049" s="286">
        <v>3.8249999999999999E-2</v>
      </c>
      <c r="Q1049" s="219">
        <v>9.6852310999999999E-4</v>
      </c>
      <c r="R1049" s="219">
        <v>6.7320000000000005E-2</v>
      </c>
      <c r="S1049" s="219">
        <v>5.7743999999999998E-3</v>
      </c>
      <c r="T1049" s="219">
        <v>2.5727607000000001E-4</v>
      </c>
      <c r="U1049" s="219">
        <v>1.4209647000000001E-3</v>
      </c>
      <c r="V1049" s="219">
        <v>8.0895528999999997E-3</v>
      </c>
      <c r="W1049" s="219">
        <v>0</v>
      </c>
      <c r="X1049" s="219">
        <v>0.78</v>
      </c>
      <c r="Y1049" s="219">
        <v>0</v>
      </c>
      <c r="Z1049" s="219">
        <v>0</v>
      </c>
      <c r="AA1049" s="219">
        <v>1.9190200000000001E-2</v>
      </c>
      <c r="AB1049" s="219">
        <v>0</v>
      </c>
      <c r="AC1049"/>
      <c r="AD1049" s="227">
        <f t="shared" si="243"/>
        <v>0.28799999999999998</v>
      </c>
      <c r="AE1049" s="227">
        <f t="shared" si="244"/>
        <v>0.12208071678000001</v>
      </c>
      <c r="AF1049" s="227">
        <f t="shared" si="245"/>
        <v>6.6498276009999996E-2</v>
      </c>
      <c r="AG1049" s="227">
        <f t="shared" si="246"/>
        <v>0.82730807601</v>
      </c>
      <c r="AH1049" s="227">
        <f t="shared" si="247"/>
        <v>0</v>
      </c>
      <c r="AI1049"/>
      <c r="AJ1049">
        <v>82.925799999999995</v>
      </c>
      <c r="AK1049" s="155">
        <v>81.733999999999995</v>
      </c>
      <c r="AL1049" s="155">
        <v>0</v>
      </c>
      <c r="AM1049" s="155">
        <v>0</v>
      </c>
      <c r="AN1049" s="155">
        <v>1.1918</v>
      </c>
      <c r="AO1049" s="155">
        <v>0</v>
      </c>
      <c r="AP1049" s="155">
        <v>0</v>
      </c>
      <c r="AQ1049"/>
      <c r="AR1049" s="156">
        <v>3.8687603000000001E-2</v>
      </c>
      <c r="AS1049" s="156">
        <v>3.1286608E-2</v>
      </c>
      <c r="AT1049" s="156">
        <v>1.5651873999999999E-3</v>
      </c>
      <c r="AU1049" s="156">
        <v>5.8358076000000004E-3</v>
      </c>
      <c r="AV1049" s="282">
        <f t="shared" si="252"/>
        <v>1.8756959297599999E-6</v>
      </c>
      <c r="AW1049" s="282">
        <f t="shared" si="253"/>
        <v>5.7884150853919997E-9</v>
      </c>
      <c r="AX1049" s="283">
        <f t="shared" si="254"/>
        <v>0.81733999999999996</v>
      </c>
      <c r="AY1049" s="157">
        <v>1.78176E-6</v>
      </c>
      <c r="AZ1049" s="157">
        <v>5.3759999999999996E-9</v>
      </c>
      <c r="BA1049" s="157">
        <v>1.4688E-13</v>
      </c>
      <c r="BB1049" s="157">
        <v>0</v>
      </c>
      <c r="BC1049" s="157">
        <v>0</v>
      </c>
      <c r="BD1049" s="157">
        <v>1.804E-9</v>
      </c>
      <c r="BE1049" s="157">
        <v>9.0576000000000003E-8</v>
      </c>
      <c r="BF1049" s="157">
        <v>4.114E-10</v>
      </c>
      <c r="BG1049" s="157">
        <v>0</v>
      </c>
      <c r="BH1049" s="157">
        <v>0</v>
      </c>
      <c r="BI1049" s="157">
        <v>0</v>
      </c>
      <c r="BJ1049" s="157">
        <v>8.0955223000000003E-13</v>
      </c>
      <c r="BK1049" s="157">
        <v>4.8610711999999999E-14</v>
      </c>
      <c r="BL1049" s="157">
        <v>1.004245E-14</v>
      </c>
      <c r="BM1049" s="157">
        <v>6.111576E-11</v>
      </c>
      <c r="BN1049" s="157">
        <v>1.494814E-9</v>
      </c>
      <c r="BO1049" s="157">
        <v>0</v>
      </c>
      <c r="BP1049" s="157">
        <v>0</v>
      </c>
      <c r="BQ1049" s="157">
        <v>0.81733999999999996</v>
      </c>
      <c r="BR1049" s="157">
        <v>0</v>
      </c>
      <c r="BS1049" s="157">
        <v>0</v>
      </c>
      <c r="BT1049" s="157">
        <v>0</v>
      </c>
      <c r="BU1049"/>
      <c r="BV1049" s="155">
        <v>1.7322153000000001E-4</v>
      </c>
      <c r="BW1049" s="155">
        <v>0</v>
      </c>
      <c r="BX1049" s="155">
        <v>5.3534695000000001E-5</v>
      </c>
      <c r="BY1049" s="155">
        <v>9.7992347999999997E-7</v>
      </c>
      <c r="BZ1049" s="155">
        <v>5.1685509000000001E-6</v>
      </c>
      <c r="CA1049" s="155">
        <v>0</v>
      </c>
      <c r="CB1049" s="155">
        <v>0</v>
      </c>
      <c r="CC1049" s="155">
        <v>0</v>
      </c>
      <c r="CD1049" s="155">
        <v>4.1862504999999997E-7</v>
      </c>
      <c r="CE1049" s="155">
        <v>1.1856483E-6</v>
      </c>
      <c r="CF1049" s="155">
        <v>0</v>
      </c>
      <c r="CG1049" s="155">
        <v>0</v>
      </c>
      <c r="CH1049" s="155">
        <v>0</v>
      </c>
      <c r="CI1049" s="155">
        <v>1.2868584E-5</v>
      </c>
      <c r="CJ1049" s="155">
        <v>9.9065508000000004E-5</v>
      </c>
      <c r="CK1049" s="155">
        <v>0</v>
      </c>
      <c r="CL1049" s="155">
        <v>0</v>
      </c>
      <c r="CM1049"/>
      <c r="CN1049" s="284">
        <v>0</v>
      </c>
      <c r="CO1049" s="284">
        <v>1.92</v>
      </c>
      <c r="CP1049" s="285">
        <v>0</v>
      </c>
      <c r="CQ1049" s="284">
        <v>0</v>
      </c>
      <c r="CR1049" s="284">
        <v>3.7300623999999999E-10</v>
      </c>
      <c r="CS1049" s="284">
        <v>4.482465E-8</v>
      </c>
      <c r="CT1049" s="284">
        <v>1.44E-4</v>
      </c>
      <c r="CU1049" s="284">
        <v>4.0932872000000002E-2</v>
      </c>
      <c r="CV1049" s="284">
        <v>0</v>
      </c>
      <c r="CW1049" s="284">
        <v>0</v>
      </c>
      <c r="CX1049"/>
      <c r="CY1049" s="163"/>
      <c r="CZ1049" s="269"/>
      <c r="DA1049"/>
      <c r="DB1049" s="247"/>
      <c r="DC1049" s="54"/>
      <c r="DD1049" s="54"/>
      <c r="DE1049" s="54"/>
      <c r="DF1049" s="54"/>
      <c r="DG1049" s="54"/>
      <c r="DH1049" s="54"/>
      <c r="DI1049" s="54"/>
      <c r="DJ1049" s="54"/>
      <c r="DK1049" s="54"/>
      <c r="DL1049" s="54"/>
    </row>
    <row r="1050" spans="1:116" ht="14.4">
      <c r="A1050" t="s">
        <v>1371</v>
      </c>
      <c r="B1050" s="188" t="s">
        <v>320</v>
      </c>
      <c r="C1050" s="151" t="str">
        <f t="shared" si="255"/>
        <v>A.140.01.121</v>
      </c>
      <c r="D1050" s="54" t="s">
        <v>1249</v>
      </c>
      <c r="E1050" s="150" t="s">
        <v>352</v>
      </c>
      <c r="F1050" s="153" t="str">
        <f t="shared" si="256"/>
        <v>Flax fibres for spinning linen</v>
      </c>
      <c r="G1050" s="154">
        <f t="shared" si="257"/>
        <v>1.3778145333333334</v>
      </c>
      <c r="H1050"/>
      <c r="I1050"/>
      <c r="J1050" s="227">
        <f t="shared" si="248"/>
        <v>0.36553199912040002</v>
      </c>
      <c r="K1050"/>
      <c r="L1050" s="280">
        <f t="shared" si="249"/>
        <v>7.3962149350000006E-2</v>
      </c>
      <c r="M1050" s="280">
        <f t="shared" si="250"/>
        <v>8.3820073320399993E-2</v>
      </c>
      <c r="N1050" s="281">
        <f t="shared" si="251"/>
        <v>1.07759645E-3</v>
      </c>
      <c r="O1050" s="280">
        <v>0.20667218000000001</v>
      </c>
      <c r="P1050" s="219">
        <v>5.0354032E-2</v>
      </c>
      <c r="Q1050" s="219">
        <v>2.0352617E-2</v>
      </c>
      <c r="R1050" s="219">
        <v>3.4564940000000002E-2</v>
      </c>
      <c r="S1050" s="219">
        <v>5.5064215E-4</v>
      </c>
      <c r="T1050" s="219">
        <v>9.6821471999999995E-3</v>
      </c>
      <c r="U1050" s="219">
        <v>2.916442E-2</v>
      </c>
      <c r="V1050" s="219">
        <v>1.311057E-2</v>
      </c>
      <c r="W1050" s="219">
        <v>1.3495153000000001E-4</v>
      </c>
      <c r="X1050" s="219">
        <v>0</v>
      </c>
      <c r="Y1050" s="219">
        <v>9.4264491999999998E-4</v>
      </c>
      <c r="Z1050" s="286">
        <v>2.8543203999999998E-6</v>
      </c>
      <c r="AA1050" s="219">
        <v>0</v>
      </c>
      <c r="AB1050" s="219">
        <v>0</v>
      </c>
      <c r="AC1050"/>
      <c r="AD1050" s="227">
        <f t="shared" si="243"/>
        <v>0.20667218000000001</v>
      </c>
      <c r="AE1050" s="227">
        <f t="shared" si="244"/>
        <v>0.15777936835</v>
      </c>
      <c r="AF1050" s="227">
        <f t="shared" si="245"/>
        <v>8.3817218999999998E-2</v>
      </c>
      <c r="AG1050" s="227">
        <f t="shared" si="246"/>
        <v>8.3820073320400007E-2</v>
      </c>
      <c r="AH1050" s="227">
        <f t="shared" si="247"/>
        <v>1.07759645E-3</v>
      </c>
      <c r="AI1050"/>
      <c r="AJ1050">
        <v>10.828352000000001</v>
      </c>
      <c r="AK1050" s="155">
        <v>10.659936</v>
      </c>
      <c r="AL1050" s="155">
        <v>0.11709875</v>
      </c>
      <c r="AM1050" s="155">
        <v>0</v>
      </c>
      <c r="AN1050" s="155">
        <v>0</v>
      </c>
      <c r="AO1050" s="155">
        <v>2.8684858000000001E-2</v>
      </c>
      <c r="AP1050" s="155">
        <v>2.2633094999999999E-2</v>
      </c>
      <c r="AQ1050"/>
      <c r="AR1050" s="156">
        <v>2.8565447000000001E-2</v>
      </c>
      <c r="AS1050" s="156">
        <v>2.6607972000000001E-2</v>
      </c>
      <c r="AT1050" s="156">
        <v>1.1962754E-3</v>
      </c>
      <c r="AU1050" s="156">
        <v>7.6120023999999998E-4</v>
      </c>
      <c r="AV1050" s="282">
        <f t="shared" si="252"/>
        <v>1.5952021480199999E-6</v>
      </c>
      <c r="AW1050" s="282">
        <f t="shared" si="253"/>
        <v>4.4240954886659996E-9</v>
      </c>
      <c r="AX1050" s="283">
        <f t="shared" si="254"/>
        <v>0.106610682205</v>
      </c>
      <c r="AY1050" s="157">
        <v>1.2786119000000001E-6</v>
      </c>
      <c r="AZ1050" s="157">
        <v>3.8578806999999997E-9</v>
      </c>
      <c r="BA1050" s="157">
        <v>1.0540281E-13</v>
      </c>
      <c r="BB1050" s="157">
        <v>0</v>
      </c>
      <c r="BC1050" s="157">
        <v>0</v>
      </c>
      <c r="BD1050" s="157">
        <v>9.2625001999999997E-10</v>
      </c>
      <c r="BE1050" s="157">
        <v>1.4931988999999999E-7</v>
      </c>
      <c r="BF1050" s="157">
        <v>2.1123019E-10</v>
      </c>
      <c r="BG1050" s="157">
        <v>3.1418087999999999E-10</v>
      </c>
      <c r="BH1050" s="157">
        <v>0</v>
      </c>
      <c r="BI1050" s="157">
        <v>0</v>
      </c>
      <c r="BJ1050" s="157">
        <v>4.0549629999999998E-11</v>
      </c>
      <c r="BK1050" s="157">
        <v>1.7942865999999999E-14</v>
      </c>
      <c r="BL1050" s="157">
        <v>1.3074299000000001E-13</v>
      </c>
      <c r="BM1050" s="157">
        <v>1.5316418000000001E-8</v>
      </c>
      <c r="BN1050" s="157">
        <v>1.5102769000000001E-7</v>
      </c>
      <c r="BO1050" s="157">
        <v>0</v>
      </c>
      <c r="BP1050" s="157">
        <v>1.1322205E-5</v>
      </c>
      <c r="BQ1050" s="157">
        <v>0.10659936</v>
      </c>
      <c r="BR1050" s="157">
        <v>0</v>
      </c>
      <c r="BS1050" s="157">
        <v>0</v>
      </c>
      <c r="BT1050" s="157">
        <v>0</v>
      </c>
      <c r="BU1050"/>
      <c r="BV1050" s="155">
        <v>9.9245685000000003E-5</v>
      </c>
      <c r="BW1050" s="155">
        <v>2.4799606000000002E-6</v>
      </c>
      <c r="BX1050" s="155">
        <v>3.8417124999999997E-5</v>
      </c>
      <c r="BY1050" s="155">
        <v>1.5810348E-6</v>
      </c>
      <c r="BZ1050" s="155">
        <v>2.7766168000000002E-6</v>
      </c>
      <c r="CA1050" s="155">
        <v>8.7219613999999999E-8</v>
      </c>
      <c r="CB1050" s="155">
        <v>0</v>
      </c>
      <c r="CC1050" s="155">
        <v>1.7698812999999999E-6</v>
      </c>
      <c r="CD1050" s="155">
        <v>1.2995931E-5</v>
      </c>
      <c r="CE1050" s="155">
        <v>1.9362584999999999E-5</v>
      </c>
      <c r="CF1050" s="155">
        <v>0</v>
      </c>
      <c r="CG1050" s="155">
        <v>0</v>
      </c>
      <c r="CH1050" s="155">
        <v>0</v>
      </c>
      <c r="CI1050" s="155">
        <v>6.6313373999999997E-6</v>
      </c>
      <c r="CJ1050" s="155">
        <v>1.3143994E-5</v>
      </c>
      <c r="CK1050" s="155">
        <v>1.9000249E-15</v>
      </c>
      <c r="CL1050" s="155">
        <v>0</v>
      </c>
      <c r="CM1050"/>
      <c r="CN1050" s="284">
        <v>0</v>
      </c>
      <c r="CO1050" s="291">
        <v>1.3778144999999999</v>
      </c>
      <c r="CP1050" s="285">
        <v>0</v>
      </c>
      <c r="CQ1050" s="284">
        <v>1.4304878999999999E-3</v>
      </c>
      <c r="CR1050" s="284">
        <v>4.1144849000000004E-9</v>
      </c>
      <c r="CS1050" s="284">
        <v>8.4356041000000002E-7</v>
      </c>
      <c r="CT1050" s="284">
        <v>7.0963337E-5</v>
      </c>
      <c r="CU1050" s="284">
        <v>7.5051083000000005E-2</v>
      </c>
      <c r="CV1050" s="284">
        <v>0</v>
      </c>
      <c r="CW1050" s="284">
        <v>3.7167686000000002E-4</v>
      </c>
      <c r="CX1050"/>
      <c r="CY1050" s="163"/>
      <c r="CZ1050" s="269"/>
      <c r="DA1050"/>
      <c r="DB1050" s="247"/>
      <c r="DC1050" s="54"/>
      <c r="DD1050" s="54"/>
      <c r="DE1050" s="54"/>
      <c r="DF1050" s="54"/>
      <c r="DG1050" s="54"/>
      <c r="DH1050" s="54"/>
      <c r="DI1050" s="54"/>
      <c r="DJ1050" s="54"/>
      <c r="DK1050" s="54"/>
      <c r="DL1050" s="54"/>
    </row>
    <row r="1051" spans="1:116" ht="14.4">
      <c r="B1051" s="188"/>
      <c r="C1051" s="151"/>
      <c r="D1051" s="51" t="s">
        <v>1250</v>
      </c>
      <c r="E1051" s="150"/>
      <c r="F1051"/>
      <c r="G1051"/>
      <c r="H1051"/>
      <c r="I1051"/>
      <c r="J1051"/>
      <c r="K1051"/>
      <c r="L1051"/>
      <c r="M1051"/>
      <c r="N1051" s="174"/>
      <c r="O1051"/>
      <c r="P1051"/>
      <c r="Q1051"/>
      <c r="R1051"/>
      <c r="S1051"/>
      <c r="T1051"/>
      <c r="U1051"/>
      <c r="V1051"/>
      <c r="W1051"/>
      <c r="X1051"/>
      <c r="Y1051"/>
      <c r="Z1051" s="53"/>
      <c r="AA1051"/>
      <c r="AB1051"/>
      <c r="AC1051"/>
      <c r="AD1051"/>
      <c r="AE1051"/>
      <c r="AF1051"/>
      <c r="AG1051"/>
      <c r="AH1051"/>
      <c r="AI1051"/>
      <c r="AJ1051"/>
      <c r="AK1051"/>
      <c r="AL1051"/>
      <c r="AM1051"/>
      <c r="AN1051"/>
      <c r="AO1051"/>
      <c r="AP1051"/>
      <c r="AQ1051"/>
      <c r="AR1051"/>
      <c r="AS1051"/>
      <c r="AT1051"/>
      <c r="AU1051"/>
      <c r="AX1051" s="19"/>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s="150"/>
      <c r="CP1051" s="117"/>
      <c r="CQ1051"/>
      <c r="CR1051"/>
      <c r="CS1051"/>
      <c r="CT1051"/>
      <c r="CU1051"/>
      <c r="CV1051"/>
      <c r="CW1051"/>
      <c r="CX1051"/>
      <c r="CY1051"/>
      <c r="CZ1051" s="269"/>
      <c r="DA1051"/>
      <c r="DB1051" s="247"/>
      <c r="DC1051" s="54"/>
      <c r="DD1051" s="54"/>
      <c r="DE1051" s="54"/>
      <c r="DF1051" s="54"/>
      <c r="DG1051" s="54"/>
      <c r="DH1051" s="54"/>
      <c r="DI1051" s="54"/>
      <c r="DJ1051" s="54"/>
      <c r="DK1051" s="54"/>
      <c r="DL1051" s="54"/>
    </row>
    <row r="1052" spans="1:116" ht="14.4">
      <c r="A1052" t="s">
        <v>1787</v>
      </c>
      <c r="B1052" s="188" t="s">
        <v>320</v>
      </c>
      <c r="C1052" s="151" t="str">
        <f t="shared" si="255"/>
        <v>A.140.03.101</v>
      </c>
      <c r="D1052" s="54" t="s">
        <v>1250</v>
      </c>
      <c r="E1052" s="150" t="s">
        <v>352</v>
      </c>
      <c r="F1052" s="153" t="str">
        <f t="shared" si="256"/>
        <v>dyeing with pollution in India - without materials input</v>
      </c>
      <c r="G1052" s="154">
        <f t="shared" si="257"/>
        <v>3.0886180666666667</v>
      </c>
      <c r="H1052"/>
      <c r="I1052"/>
      <c r="J1052" s="227">
        <f t="shared" si="248"/>
        <v>7.3704123264752006</v>
      </c>
      <c r="K1052"/>
      <c r="L1052" s="280">
        <f t="shared" si="249"/>
        <v>3.6091066980000003E-2</v>
      </c>
      <c r="M1052" s="280">
        <f t="shared" si="250"/>
        <v>6.8585203289452004</v>
      </c>
      <c r="N1052" s="281">
        <f t="shared" si="251"/>
        <v>1.2508220550000001E-2</v>
      </c>
      <c r="O1052" s="280">
        <v>0.46329271</v>
      </c>
      <c r="P1052" s="219">
        <v>8.0011028999999997E-2</v>
      </c>
      <c r="Q1052" s="219">
        <v>2.9613869000000001E-2</v>
      </c>
      <c r="R1052" s="219">
        <v>2.7797042000000001E-2</v>
      </c>
      <c r="S1052" s="219">
        <v>7.5417577000000003E-3</v>
      </c>
      <c r="T1052" s="219">
        <v>2.3212845999999999E-4</v>
      </c>
      <c r="U1052" s="219">
        <v>5.2013882000000004E-4</v>
      </c>
      <c r="V1052" s="219">
        <v>6.7488878000000003</v>
      </c>
      <c r="W1052" s="219">
        <v>5.3350554999999995E-4</v>
      </c>
      <c r="X1052" s="219">
        <v>0</v>
      </c>
      <c r="Y1052" s="219">
        <v>1.1974715E-2</v>
      </c>
      <c r="Z1052" s="286">
        <v>7.6309451999999997E-6</v>
      </c>
      <c r="AA1052" s="219">
        <v>0</v>
      </c>
      <c r="AB1052" s="219">
        <v>0</v>
      </c>
      <c r="AC1052"/>
      <c r="AD1052" s="227">
        <f t="shared" ref="AD1052:AD1135" si="258">O1052</f>
        <v>0.46329271</v>
      </c>
      <c r="AE1052" s="227">
        <f t="shared" ref="AE1052:AE1135" si="259">P1052+Q1052+R1052+S1052+T1052+U1052+V1052</f>
        <v>6.8946037649800003</v>
      </c>
      <c r="AF1052" s="227">
        <f t="shared" ref="AF1052:AF1135" si="260">P1052+Q1052+V1052+AA1052</f>
        <v>6.8585126980000002</v>
      </c>
      <c r="AG1052" s="227">
        <f t="shared" ref="AG1052:AG1135" si="261">Z1052+P1052+Q1052+V1052+X1052</f>
        <v>6.8585203289452004</v>
      </c>
      <c r="AH1052" s="227">
        <f t="shared" ref="AH1052:AH1135" si="262">W1052+Y1052+AB1052</f>
        <v>1.2508220550000001E-2</v>
      </c>
      <c r="AI1052"/>
      <c r="AJ1052">
        <v>42.609569999999998</v>
      </c>
      <c r="AK1052" s="155">
        <v>39.770302000000001</v>
      </c>
      <c r="AL1052" s="155">
        <v>1.6290916</v>
      </c>
      <c r="AM1052" s="155">
        <v>0</v>
      </c>
      <c r="AN1052" s="155">
        <v>0.26225762000000002</v>
      </c>
      <c r="AO1052" s="155">
        <v>0.61859374</v>
      </c>
      <c r="AP1052" s="155">
        <v>0.32932539999999999</v>
      </c>
      <c r="AQ1052"/>
      <c r="AR1052" s="156">
        <v>9.6598225999999995E-2</v>
      </c>
      <c r="AS1052" s="156">
        <v>9.1047250999999996E-2</v>
      </c>
      <c r="AT1052" s="156">
        <v>2.8550912999999998E-3</v>
      </c>
      <c r="AU1052" s="156">
        <v>2.6958843000000001E-3</v>
      </c>
      <c r="AV1052" s="282">
        <f t="shared" si="252"/>
        <v>5.4584682730400002E-6</v>
      </c>
      <c r="AW1052" s="282">
        <f t="shared" si="253"/>
        <v>1.0558769706539999E-8</v>
      </c>
      <c r="AX1052" s="283">
        <f t="shared" si="254"/>
        <v>0.37757483325699998</v>
      </c>
      <c r="AY1052" s="157">
        <v>2.8662376000000002E-6</v>
      </c>
      <c r="AZ1052" s="157">
        <v>8.6481305999999994E-9</v>
      </c>
      <c r="BA1052" s="157">
        <v>2.3627928000000001E-13</v>
      </c>
      <c r="BB1052" s="157">
        <v>0</v>
      </c>
      <c r="BC1052" s="157">
        <v>0</v>
      </c>
      <c r="BD1052" s="157">
        <v>7.4488803999999995E-10</v>
      </c>
      <c r="BE1052" s="157">
        <v>1.5713750000000001E-6</v>
      </c>
      <c r="BF1052" s="157">
        <v>1.6987080999999999E-10</v>
      </c>
      <c r="BG1052" s="157">
        <v>1.6925947000000001E-9</v>
      </c>
      <c r="BH1052" s="157">
        <v>0</v>
      </c>
      <c r="BI1052" s="157">
        <v>0</v>
      </c>
      <c r="BJ1052" s="157">
        <v>2.9636585999999999E-13</v>
      </c>
      <c r="BK1052" s="157">
        <v>4.0508108999999998E-11</v>
      </c>
      <c r="BL1052" s="157">
        <v>7.1328423999999999E-12</v>
      </c>
      <c r="BM1052" s="157">
        <v>1.5957785000000001E-8</v>
      </c>
      <c r="BN1052" s="157">
        <v>1.004153E-6</v>
      </c>
      <c r="BO1052" s="157">
        <v>0</v>
      </c>
      <c r="BP1052" s="157">
        <v>4.9613256999999997E-5</v>
      </c>
      <c r="BQ1052" s="157">
        <v>0.37752521999999999</v>
      </c>
      <c r="BR1052" s="157">
        <v>0</v>
      </c>
      <c r="BS1052" s="157">
        <v>0</v>
      </c>
      <c r="BT1052" s="157">
        <v>0</v>
      </c>
      <c r="BU1052"/>
      <c r="BV1052" s="155">
        <v>1.0891414E-3</v>
      </c>
      <c r="BW1052" s="155">
        <v>1.1669260000000001E-5</v>
      </c>
      <c r="BX1052" s="155">
        <v>8.6118866999999996E-5</v>
      </c>
      <c r="BY1052" s="155">
        <v>7.9055664000000003E-4</v>
      </c>
      <c r="BZ1052" s="155">
        <v>1.6362848E-5</v>
      </c>
      <c r="CA1052" s="155">
        <v>0</v>
      </c>
      <c r="CB1052" s="155">
        <v>0</v>
      </c>
      <c r="CC1052" s="155">
        <v>0</v>
      </c>
      <c r="CD1052" s="155">
        <v>4.3037908999999998E-6</v>
      </c>
      <c r="CE1052" s="155">
        <v>1.2360813000000001E-4</v>
      </c>
      <c r="CF1052" s="155">
        <v>0</v>
      </c>
      <c r="CG1052" s="155">
        <v>0</v>
      </c>
      <c r="CH1052" s="155">
        <v>0</v>
      </c>
      <c r="CI1052" s="155">
        <v>6.0710439000000004E-6</v>
      </c>
      <c r="CJ1052" s="155">
        <v>5.0450792E-5</v>
      </c>
      <c r="CK1052" s="155">
        <v>2.6629029999999999E-13</v>
      </c>
      <c r="CL1052" s="155">
        <v>0</v>
      </c>
      <c r="CM1052"/>
      <c r="CN1052" s="284">
        <v>0</v>
      </c>
      <c r="CO1052" s="284">
        <v>3.0886181000000001</v>
      </c>
      <c r="CP1052" s="285">
        <v>0</v>
      </c>
      <c r="CQ1052" s="284">
        <v>7.9839374999999997E-3</v>
      </c>
      <c r="CR1052" s="284">
        <v>5.6403499000000002E-9</v>
      </c>
      <c r="CS1052" s="284">
        <v>1.494131E-6</v>
      </c>
      <c r="CT1052" s="284">
        <v>6.7598096000000003E-4</v>
      </c>
      <c r="CU1052" s="284">
        <v>33.618479999999998</v>
      </c>
      <c r="CV1052" s="284">
        <v>0</v>
      </c>
      <c r="CW1052" s="284">
        <v>0</v>
      </c>
      <c r="CX1052"/>
      <c r="CY1052" s="163"/>
      <c r="CZ1052" s="269"/>
      <c r="DA1052"/>
      <c r="DB1052" s="247"/>
      <c r="DC1052" s="54"/>
      <c r="DD1052" s="54"/>
      <c r="DE1052" s="54"/>
      <c r="DF1052" s="54"/>
      <c r="DG1052" s="54"/>
      <c r="DH1052" s="54"/>
      <c r="DI1052" s="54"/>
      <c r="DJ1052" s="54"/>
      <c r="DK1052" s="54"/>
      <c r="DL1052" s="54"/>
    </row>
    <row r="1053" spans="1:116" ht="14.4">
      <c r="A1053" t="s">
        <v>1788</v>
      </c>
      <c r="B1053" s="188" t="s">
        <v>320</v>
      </c>
      <c r="C1053" s="151" t="str">
        <f t="shared" si="255"/>
        <v>A.140.03.102</v>
      </c>
      <c r="D1053" s="54" t="s">
        <v>1250</v>
      </c>
      <c r="E1053" s="150" t="s">
        <v>352</v>
      </c>
      <c r="F1053" s="153" t="str">
        <f t="shared" si="256"/>
        <v>dyeing in Europe - without materials input</v>
      </c>
      <c r="G1053" s="154">
        <f t="shared" si="257"/>
        <v>3.0886180666666667</v>
      </c>
      <c r="H1053"/>
      <c r="I1053"/>
      <c r="J1053" s="227">
        <f t="shared" si="248"/>
        <v>0.62586936497520007</v>
      </c>
      <c r="K1053"/>
      <c r="L1053" s="280">
        <f t="shared" si="249"/>
        <v>3.6091066980000003E-2</v>
      </c>
      <c r="M1053" s="280">
        <f t="shared" si="250"/>
        <v>0.1139773674452</v>
      </c>
      <c r="N1053" s="281">
        <f t="shared" si="251"/>
        <v>1.2508220550000001E-2</v>
      </c>
      <c r="O1053" s="280">
        <v>0.46329271</v>
      </c>
      <c r="P1053" s="219">
        <v>8.0011028999999997E-2</v>
      </c>
      <c r="Q1053" s="219">
        <v>2.9613869000000001E-2</v>
      </c>
      <c r="R1053" s="219">
        <v>2.7797042000000001E-2</v>
      </c>
      <c r="S1053" s="219">
        <v>7.5417577000000003E-3</v>
      </c>
      <c r="T1053" s="219">
        <v>2.3212845999999999E-4</v>
      </c>
      <c r="U1053" s="219">
        <v>5.2013882000000004E-4</v>
      </c>
      <c r="V1053" s="219">
        <v>4.3448384999999999E-3</v>
      </c>
      <c r="W1053" s="219">
        <v>5.3350554999999995E-4</v>
      </c>
      <c r="X1053" s="219">
        <v>0</v>
      </c>
      <c r="Y1053" s="219">
        <v>1.1974715E-2</v>
      </c>
      <c r="Z1053" s="286">
        <v>7.6309451999999997E-6</v>
      </c>
      <c r="AA1053" s="219">
        <v>0</v>
      </c>
      <c r="AB1053" s="219">
        <v>0</v>
      </c>
      <c r="AC1053"/>
      <c r="AD1053" s="227">
        <f t="shared" si="258"/>
        <v>0.46329271</v>
      </c>
      <c r="AE1053" s="227">
        <f t="shared" si="259"/>
        <v>0.15006080348</v>
      </c>
      <c r="AF1053" s="227">
        <f t="shared" si="260"/>
        <v>0.1139697365</v>
      </c>
      <c r="AG1053" s="227">
        <f t="shared" si="261"/>
        <v>0.1139773674452</v>
      </c>
      <c r="AH1053" s="227">
        <f t="shared" si="262"/>
        <v>1.2508220550000001E-2</v>
      </c>
      <c r="AI1053"/>
      <c r="AJ1053">
        <v>42.609569999999998</v>
      </c>
      <c r="AK1053" s="155">
        <v>39.770302000000001</v>
      </c>
      <c r="AL1053" s="155">
        <v>1.6290916</v>
      </c>
      <c r="AM1053" s="155">
        <v>0</v>
      </c>
      <c r="AN1053" s="155">
        <v>0.26225762000000002</v>
      </c>
      <c r="AO1053" s="155">
        <v>0.61859374</v>
      </c>
      <c r="AP1053" s="155">
        <v>0.32932539999999999</v>
      </c>
      <c r="AQ1053"/>
      <c r="AR1053" s="156">
        <v>7.9583161999999999E-2</v>
      </c>
      <c r="AS1053" s="156">
        <v>7.4045059999999996E-2</v>
      </c>
      <c r="AT1053" s="156">
        <v>2.8422177E-3</v>
      </c>
      <c r="AU1053" s="156">
        <v>2.6958843000000001E-3</v>
      </c>
      <c r="AV1053" s="282">
        <f t="shared" si="252"/>
        <v>4.4391522978900002E-6</v>
      </c>
      <c r="AW1053" s="282">
        <f t="shared" si="253"/>
        <v>1.0511160106955198E-8</v>
      </c>
      <c r="AX1053" s="283">
        <f t="shared" si="254"/>
        <v>0.37757483325699998</v>
      </c>
      <c r="AY1053" s="157">
        <v>2.8662376000000002E-6</v>
      </c>
      <c r="AZ1053" s="157">
        <v>8.6481305999999994E-9</v>
      </c>
      <c r="BA1053" s="157">
        <v>2.3627928000000001E-13</v>
      </c>
      <c r="BB1053" s="157">
        <v>0</v>
      </c>
      <c r="BC1053" s="157">
        <v>0</v>
      </c>
      <c r="BD1053" s="157">
        <v>7.4488803999999995E-10</v>
      </c>
      <c r="BE1053" s="157">
        <v>1.5713750000000001E-6</v>
      </c>
      <c r="BF1053" s="157">
        <v>1.6987080999999999E-10</v>
      </c>
      <c r="BG1053" s="157">
        <v>1.6925947000000001E-9</v>
      </c>
      <c r="BH1053" s="157">
        <v>0</v>
      </c>
      <c r="BI1053" s="157">
        <v>0</v>
      </c>
      <c r="BJ1053" s="157">
        <v>2.9636585999999999E-13</v>
      </c>
      <c r="BK1053" s="157">
        <v>2.6109441000000002E-14</v>
      </c>
      <c r="BL1053" s="157">
        <v>5.2423742000000001E-15</v>
      </c>
      <c r="BM1053" s="157">
        <v>4.1784589999999997E-11</v>
      </c>
      <c r="BN1053" s="157">
        <v>7.5302526000000001E-10</v>
      </c>
      <c r="BO1053" s="157">
        <v>0</v>
      </c>
      <c r="BP1053" s="157">
        <v>4.9613256999999997E-5</v>
      </c>
      <c r="BQ1053" s="157">
        <v>0.37752521999999999</v>
      </c>
      <c r="BR1053" s="157">
        <v>0</v>
      </c>
      <c r="BS1053" s="157">
        <v>0</v>
      </c>
      <c r="BT1053" s="157">
        <v>0</v>
      </c>
      <c r="BU1053"/>
      <c r="BV1053" s="155">
        <v>1.7207035000000001E-4</v>
      </c>
      <c r="BW1053" s="155">
        <v>1.1669260000000001E-5</v>
      </c>
      <c r="BX1053" s="155">
        <v>8.6118866999999996E-5</v>
      </c>
      <c r="BY1053" s="155">
        <v>5.2228542000000001E-7</v>
      </c>
      <c r="BZ1053" s="155">
        <v>1.6362848E-5</v>
      </c>
      <c r="CA1053" s="155">
        <v>0</v>
      </c>
      <c r="CB1053" s="155">
        <v>0</v>
      </c>
      <c r="CC1053" s="155">
        <v>0</v>
      </c>
      <c r="CD1053" s="155">
        <v>3.4142666000000001E-7</v>
      </c>
      <c r="CE1053" s="155">
        <v>5.3383136999999995E-7</v>
      </c>
      <c r="CF1053" s="155">
        <v>0</v>
      </c>
      <c r="CG1053" s="155">
        <v>0</v>
      </c>
      <c r="CH1053" s="155">
        <v>0</v>
      </c>
      <c r="CI1053" s="155">
        <v>6.0710439000000004E-6</v>
      </c>
      <c r="CJ1053" s="155">
        <v>5.0450792E-5</v>
      </c>
      <c r="CK1053" s="155">
        <v>2.6629029999999999E-13</v>
      </c>
      <c r="CL1053" s="155">
        <v>0</v>
      </c>
      <c r="CM1053"/>
      <c r="CN1053" s="284">
        <v>0</v>
      </c>
      <c r="CO1053" s="284">
        <v>3.0886181000000001</v>
      </c>
      <c r="CP1053" s="285">
        <v>0</v>
      </c>
      <c r="CQ1053" s="284">
        <v>7.9839374999999997E-3</v>
      </c>
      <c r="CR1053" s="284">
        <v>1.3894994000000001E-10</v>
      </c>
      <c r="CS1053" s="284">
        <v>1.6710997999999999E-8</v>
      </c>
      <c r="CT1053" s="284">
        <v>6.7598096000000003E-4</v>
      </c>
      <c r="CU1053" s="284">
        <v>2.1879827000000001E-2</v>
      </c>
      <c r="CV1053" s="284">
        <v>0</v>
      </c>
      <c r="CW1053" s="284">
        <v>0</v>
      </c>
      <c r="CX1053"/>
      <c r="CY1053" s="173"/>
      <c r="CZ1053" s="269"/>
      <c r="DA1053"/>
      <c r="DB1053" s="247"/>
      <c r="DC1053" s="54"/>
      <c r="DD1053" s="54"/>
      <c r="DE1053" s="54"/>
      <c r="DF1053" s="54"/>
      <c r="DG1053" s="54"/>
      <c r="DH1053" s="54"/>
      <c r="DI1053" s="54"/>
      <c r="DJ1053" s="54"/>
      <c r="DK1053" s="54"/>
      <c r="DL1053" s="54"/>
    </row>
    <row r="1054" spans="1:116" ht="14.4">
      <c r="A1054" t="s">
        <v>927</v>
      </c>
      <c r="B1054" s="188" t="s">
        <v>320</v>
      </c>
      <c r="C1054" s="151" t="str">
        <f t="shared" si="255"/>
        <v>A.140.03.103</v>
      </c>
      <c r="D1054" s="54" t="s">
        <v>1250</v>
      </c>
      <c r="E1054" s="150" t="s">
        <v>352</v>
      </c>
      <c r="F1054" s="153" t="str">
        <f t="shared" si="256"/>
        <v>heat setting and washing synthetic fabrics</v>
      </c>
      <c r="G1054" s="154">
        <f t="shared" si="257"/>
        <v>1.0999584666666669</v>
      </c>
      <c r="H1054"/>
      <c r="I1054"/>
      <c r="J1054" s="227">
        <f t="shared" si="248"/>
        <v>0.22261066220070003</v>
      </c>
      <c r="K1054"/>
      <c r="L1054" s="280">
        <f t="shared" si="249"/>
        <v>1.1389595012000002E-2</v>
      </c>
      <c r="M1054" s="280">
        <f t="shared" si="250"/>
        <v>3.40510724187E-2</v>
      </c>
      <c r="N1054" s="281">
        <f t="shared" si="251"/>
        <v>1.2176224770000001E-2</v>
      </c>
      <c r="O1054" s="280">
        <v>0.16499377000000001</v>
      </c>
      <c r="P1054" s="286">
        <v>2.3328748E-2</v>
      </c>
      <c r="Q1054" s="219">
        <v>9.5616659000000003E-3</v>
      </c>
      <c r="R1054" s="219">
        <v>8.9407973000000009E-3</v>
      </c>
      <c r="S1054" s="219">
        <v>2.2481930999999999E-3</v>
      </c>
      <c r="T1054" s="286">
        <v>6.1900922000000002E-5</v>
      </c>
      <c r="U1054" s="219">
        <v>1.3870369000000001E-4</v>
      </c>
      <c r="V1054" s="219">
        <v>1.1586236000000001E-3</v>
      </c>
      <c r="W1054" s="219">
        <v>3.2307476999999998E-4</v>
      </c>
      <c r="X1054" s="219">
        <v>0</v>
      </c>
      <c r="Y1054" s="219">
        <v>1.185315E-2</v>
      </c>
      <c r="Z1054" s="286">
        <v>2.0349186999999999E-6</v>
      </c>
      <c r="AA1054" s="219">
        <v>0</v>
      </c>
      <c r="AB1054" s="219">
        <v>0</v>
      </c>
      <c r="AC1054"/>
      <c r="AD1054" s="227">
        <f t="shared" si="258"/>
        <v>0.16499377000000001</v>
      </c>
      <c r="AE1054" s="227">
        <f t="shared" si="259"/>
        <v>4.5438632511999991E-2</v>
      </c>
      <c r="AF1054" s="227">
        <f t="shared" si="260"/>
        <v>3.4049037499999997E-2</v>
      </c>
      <c r="AG1054" s="227">
        <f t="shared" si="261"/>
        <v>3.40510724187E-2</v>
      </c>
      <c r="AH1054" s="227">
        <f t="shared" si="262"/>
        <v>1.2176224770000001E-2</v>
      </c>
      <c r="AI1054"/>
      <c r="AJ1054">
        <v>16.636686000000001</v>
      </c>
      <c r="AK1054" s="155">
        <v>13.723355</v>
      </c>
      <c r="AL1054" s="155">
        <v>1.6342116</v>
      </c>
      <c r="AM1054" s="155">
        <v>0</v>
      </c>
      <c r="AN1054" s="155">
        <v>0.29972300000000002</v>
      </c>
      <c r="AO1054" s="155">
        <v>0.65147754999999996</v>
      </c>
      <c r="AP1054" s="155">
        <v>0.32791974000000002</v>
      </c>
      <c r="AQ1054"/>
      <c r="AR1054" s="156">
        <v>2.6485397000000001E-2</v>
      </c>
      <c r="AS1054" s="156">
        <v>2.4688901999999999E-2</v>
      </c>
      <c r="AT1054" s="156">
        <v>9.8106578000000007E-4</v>
      </c>
      <c r="AU1054" s="156">
        <v>8.1542984000000001E-4</v>
      </c>
      <c r="AV1054" s="282">
        <f t="shared" si="252"/>
        <v>1.4801500292869999E-6</v>
      </c>
      <c r="AW1054" s="282">
        <f t="shared" si="253"/>
        <v>3.6282018542021E-9</v>
      </c>
      <c r="AX1054" s="283">
        <f t="shared" si="254"/>
        <v>0.11420586176399999</v>
      </c>
      <c r="AY1054" s="157">
        <v>1.0207614999999999E-6</v>
      </c>
      <c r="AZ1054" s="157">
        <v>3.0798836999999999E-9</v>
      </c>
      <c r="BA1054" s="157">
        <v>8.4146822000000004E-14</v>
      </c>
      <c r="BB1054" s="157">
        <v>0</v>
      </c>
      <c r="BC1054" s="157">
        <v>0</v>
      </c>
      <c r="BD1054" s="157">
        <v>2.3958999E-10</v>
      </c>
      <c r="BE1054" s="157">
        <v>4.5893698999999999E-7</v>
      </c>
      <c r="BF1054" s="157">
        <v>5.4638206000000003E-11</v>
      </c>
      <c r="BG1054" s="157">
        <v>4.9350841000000004E-10</v>
      </c>
      <c r="BH1054" s="157">
        <v>0</v>
      </c>
      <c r="BI1054" s="157">
        <v>0</v>
      </c>
      <c r="BJ1054" s="157">
        <v>7.9030895999999995E-14</v>
      </c>
      <c r="BK1054" s="157">
        <v>6.9625175999999998E-15</v>
      </c>
      <c r="BL1054" s="157">
        <v>1.3979665E-15</v>
      </c>
      <c r="BM1054" s="157">
        <v>1.1142556999999999E-11</v>
      </c>
      <c r="BN1054" s="157">
        <v>2.0080674000000001E-10</v>
      </c>
      <c r="BO1054" s="157">
        <v>0</v>
      </c>
      <c r="BP1054" s="157">
        <v>3.2651764E-5</v>
      </c>
      <c r="BQ1054" s="157">
        <v>0.11417321</v>
      </c>
      <c r="BR1054" s="157">
        <v>0</v>
      </c>
      <c r="BS1054" s="157">
        <v>0</v>
      </c>
      <c r="BT1054" s="157">
        <v>0</v>
      </c>
      <c r="BU1054"/>
      <c r="BV1054" s="155">
        <v>5.9883519000000002E-5</v>
      </c>
      <c r="BW1054" s="155">
        <v>3.4023961000000001E-6</v>
      </c>
      <c r="BX1054" s="155">
        <v>3.0669761000000002E-5</v>
      </c>
      <c r="BY1054" s="155">
        <v>1.4000369E-7</v>
      </c>
      <c r="BZ1054" s="155">
        <v>4.8149837000000002E-6</v>
      </c>
      <c r="CA1054" s="155">
        <v>0</v>
      </c>
      <c r="CB1054" s="155">
        <v>0</v>
      </c>
      <c r="CC1054" s="155">
        <v>0</v>
      </c>
      <c r="CD1054" s="155">
        <v>9.1047108000000003E-8</v>
      </c>
      <c r="CE1054" s="155">
        <v>1.4457453E-7</v>
      </c>
      <c r="CF1054" s="155">
        <v>0</v>
      </c>
      <c r="CG1054" s="155">
        <v>0</v>
      </c>
      <c r="CH1054" s="155">
        <v>0</v>
      </c>
      <c r="CI1054" s="155">
        <v>1.9299422000000001E-6</v>
      </c>
      <c r="CJ1054" s="155">
        <v>1.8690810000000001E-5</v>
      </c>
      <c r="CK1054" s="155">
        <v>3.0029599000000002E-13</v>
      </c>
      <c r="CL1054" s="155">
        <v>0</v>
      </c>
      <c r="CM1054"/>
      <c r="CN1054" s="284">
        <v>0</v>
      </c>
      <c r="CO1054" s="284">
        <v>1.0999585000000001</v>
      </c>
      <c r="CP1054" s="285">
        <v>0</v>
      </c>
      <c r="CQ1054" s="284">
        <v>2.3278698E-3</v>
      </c>
      <c r="CR1054" s="284">
        <v>3.7053318E-11</v>
      </c>
      <c r="CS1054" s="284">
        <v>4.4562661E-9</v>
      </c>
      <c r="CT1054" s="284">
        <v>1.9832334999999999E-4</v>
      </c>
      <c r="CU1054" s="284">
        <v>5.8346203999999997E-3</v>
      </c>
      <c r="CV1054" s="284">
        <v>0</v>
      </c>
      <c r="CW1054" s="284">
        <v>0</v>
      </c>
      <c r="CX1054"/>
      <c r="CY1054" s="173"/>
      <c r="CZ1054" s="269"/>
      <c r="DA1054"/>
      <c r="DB1054" s="247"/>
      <c r="DC1054" s="54"/>
      <c r="DD1054" s="54"/>
      <c r="DE1054" s="54"/>
      <c r="DF1054" s="54"/>
      <c r="DG1054" s="54"/>
      <c r="DH1054" s="54"/>
      <c r="DI1054" s="54"/>
      <c r="DJ1054" s="54"/>
      <c r="DK1054" s="54"/>
      <c r="DL1054" s="54"/>
    </row>
    <row r="1055" spans="1:116" ht="14.4">
      <c r="A1055" t="s">
        <v>928</v>
      </c>
      <c r="B1055" s="188" t="s">
        <v>320</v>
      </c>
      <c r="C1055" s="151" t="str">
        <f t="shared" si="255"/>
        <v>A.140.03.104</v>
      </c>
      <c r="D1055" s="54" t="s">
        <v>1250</v>
      </c>
      <c r="E1055" s="150" t="s">
        <v>352</v>
      </c>
      <c r="F1055" s="153" t="str">
        <f t="shared" si="256"/>
        <v>knitting  83 dtex</v>
      </c>
      <c r="G1055" s="154">
        <f t="shared" si="257"/>
        <v>0.22977189333333334</v>
      </c>
      <c r="H1055"/>
      <c r="I1055"/>
      <c r="J1055" s="227">
        <f t="shared" si="248"/>
        <v>4.6325875789999998E-2</v>
      </c>
      <c r="K1055"/>
      <c r="L1055" s="280">
        <f t="shared" si="249"/>
        <v>1.46789415E-3</v>
      </c>
      <c r="M1055" s="280">
        <f t="shared" si="250"/>
        <v>3.0409642999999998E-3</v>
      </c>
      <c r="N1055" s="281">
        <f t="shared" si="251"/>
        <v>7.3512333399999999E-3</v>
      </c>
      <c r="O1055" s="280">
        <v>3.4465783999999999E-2</v>
      </c>
      <c r="P1055" s="219">
        <v>1.6567846999999999E-3</v>
      </c>
      <c r="Q1055" s="219">
        <v>1.3841795999999999E-3</v>
      </c>
      <c r="R1055" s="219">
        <v>1.2707755E-3</v>
      </c>
      <c r="S1055" s="219">
        <v>1.9711865000000001E-4</v>
      </c>
      <c r="T1055" s="219">
        <v>0</v>
      </c>
      <c r="U1055" s="219">
        <v>0</v>
      </c>
      <c r="V1055" s="219">
        <v>0</v>
      </c>
      <c r="W1055" s="219">
        <v>1.5034464E-4</v>
      </c>
      <c r="X1055" s="219">
        <v>0</v>
      </c>
      <c r="Y1055" s="219">
        <v>7.2008886999999997E-3</v>
      </c>
      <c r="Z1055" s="219">
        <v>0</v>
      </c>
      <c r="AA1055" s="219">
        <v>0</v>
      </c>
      <c r="AB1055" s="219">
        <v>0</v>
      </c>
      <c r="AC1055"/>
      <c r="AD1055" s="227">
        <f t="shared" si="258"/>
        <v>3.4465783999999999E-2</v>
      </c>
      <c r="AE1055" s="227">
        <f t="shared" si="259"/>
        <v>4.5088584499999992E-3</v>
      </c>
      <c r="AF1055" s="227">
        <f t="shared" si="260"/>
        <v>3.0409642999999998E-3</v>
      </c>
      <c r="AG1055" s="227">
        <f t="shared" si="261"/>
        <v>3.0409642999999998E-3</v>
      </c>
      <c r="AH1055" s="227">
        <f t="shared" si="262"/>
        <v>7.3512333399999999E-3</v>
      </c>
      <c r="AI1055"/>
      <c r="AJ1055">
        <v>4.3855573999999997</v>
      </c>
      <c r="AK1055" s="155">
        <v>2.5926355000000001</v>
      </c>
      <c r="AL1055" s="155">
        <v>0.99764909999999996</v>
      </c>
      <c r="AM1055" s="155">
        <v>0</v>
      </c>
      <c r="AN1055" s="155">
        <v>0.19107341</v>
      </c>
      <c r="AO1055" s="155">
        <v>0.40455131</v>
      </c>
      <c r="AP1055" s="155">
        <v>0.19964807000000001</v>
      </c>
      <c r="AQ1055"/>
      <c r="AR1055" s="156">
        <v>4.3764824999999999E-3</v>
      </c>
      <c r="AS1055" s="156">
        <v>4.1106711999999998E-3</v>
      </c>
      <c r="AT1055" s="156">
        <v>1.8554663999999999E-4</v>
      </c>
      <c r="AU1055" s="156">
        <v>8.0264587999999998E-5</v>
      </c>
      <c r="AV1055" s="282">
        <f t="shared" si="252"/>
        <v>2.4644311545999998E-7</v>
      </c>
      <c r="AW1055" s="282">
        <f t="shared" si="253"/>
        <v>6.861931996500001E-10</v>
      </c>
      <c r="AX1055" s="283">
        <f t="shared" si="254"/>
        <v>1.1241539451E-2</v>
      </c>
      <c r="AY1055" s="157">
        <v>2.1322830999999999E-7</v>
      </c>
      <c r="AZ1055" s="157">
        <v>6.4336129E-10</v>
      </c>
      <c r="BA1055" s="157">
        <v>1.7577549999999999E-14</v>
      </c>
      <c r="BB1055" s="157">
        <v>0</v>
      </c>
      <c r="BC1055" s="157">
        <v>0</v>
      </c>
      <c r="BD1055" s="157">
        <v>3.4053460000000002E-11</v>
      </c>
      <c r="BE1055" s="157">
        <v>3.3180751999999998E-8</v>
      </c>
      <c r="BF1055" s="157">
        <v>7.7658500999999997E-12</v>
      </c>
      <c r="BG1055" s="157">
        <v>3.5048482E-11</v>
      </c>
      <c r="BH1055" s="157">
        <v>0</v>
      </c>
      <c r="BI1055" s="157">
        <v>0</v>
      </c>
      <c r="BJ1055" s="157">
        <v>0</v>
      </c>
      <c r="BK1055" s="157">
        <v>0</v>
      </c>
      <c r="BL1055" s="157">
        <v>0</v>
      </c>
      <c r="BM1055" s="157">
        <v>0</v>
      </c>
      <c r="BN1055" s="157">
        <v>0</v>
      </c>
      <c r="BO1055" s="157">
        <v>0</v>
      </c>
      <c r="BP1055" s="157">
        <v>1.6149451000000001E-5</v>
      </c>
      <c r="BQ1055" s="157">
        <v>1.122539E-2</v>
      </c>
      <c r="BR1055" s="157">
        <v>0</v>
      </c>
      <c r="BS1055" s="157">
        <v>0</v>
      </c>
      <c r="BT1055" s="157">
        <v>0</v>
      </c>
      <c r="BU1055"/>
      <c r="BV1055" s="155">
        <v>1.1639717E-5</v>
      </c>
      <c r="BW1055" s="155">
        <v>2.4163481999999999E-7</v>
      </c>
      <c r="BX1055" s="155">
        <v>6.4066499999999999E-6</v>
      </c>
      <c r="BY1055" s="155">
        <v>6.0499990000000005E-10</v>
      </c>
      <c r="BZ1055" s="155">
        <v>3.7547991000000002E-7</v>
      </c>
      <c r="CA1055" s="155">
        <v>0</v>
      </c>
      <c r="CB1055" s="155">
        <v>0</v>
      </c>
      <c r="CC1055" s="155">
        <v>0</v>
      </c>
      <c r="CD1055" s="155">
        <v>0</v>
      </c>
      <c r="CE1055" s="155">
        <v>1.8455623999999999E-9</v>
      </c>
      <c r="CF1055" s="155">
        <v>0</v>
      </c>
      <c r="CG1055" s="155">
        <v>0</v>
      </c>
      <c r="CH1055" s="155">
        <v>0</v>
      </c>
      <c r="CI1055" s="155">
        <v>2.5860091000000002E-7</v>
      </c>
      <c r="CJ1055" s="155">
        <v>4.3549004000000002E-6</v>
      </c>
      <c r="CK1055" s="155">
        <v>1.9065565999999999E-13</v>
      </c>
      <c r="CL1055" s="155">
        <v>0</v>
      </c>
      <c r="CM1055"/>
      <c r="CN1055" s="284">
        <v>0</v>
      </c>
      <c r="CO1055" s="284">
        <v>0.22977189000000001</v>
      </c>
      <c r="CP1055" s="285">
        <v>0</v>
      </c>
      <c r="CQ1055" s="284">
        <v>1.6532303E-4</v>
      </c>
      <c r="CR1055" s="284">
        <v>0</v>
      </c>
      <c r="CS1055" s="284">
        <v>0</v>
      </c>
      <c r="CT1055" s="284">
        <v>1.5018749E-5</v>
      </c>
      <c r="CU1055" s="284">
        <v>0</v>
      </c>
      <c r="CV1055" s="284">
        <v>0</v>
      </c>
      <c r="CW1055" s="284">
        <v>0</v>
      </c>
      <c r="CX1055"/>
      <c r="CY1055" s="173"/>
      <c r="CZ1055" s="269"/>
      <c r="DA1055"/>
      <c r="DB1055" s="247"/>
      <c r="DC1055" s="54"/>
      <c r="DD1055" s="54"/>
      <c r="DE1055" s="54"/>
      <c r="DF1055" s="54"/>
      <c r="DG1055" s="54"/>
      <c r="DH1055" s="54"/>
      <c r="DI1055" s="54"/>
      <c r="DJ1055" s="54"/>
      <c r="DK1055" s="54"/>
      <c r="DL1055" s="54"/>
    </row>
    <row r="1056" spans="1:116" ht="14.4">
      <c r="A1056" t="s">
        <v>929</v>
      </c>
      <c r="B1056" s="188" t="s">
        <v>320</v>
      </c>
      <c r="C1056" s="151" t="str">
        <f t="shared" si="255"/>
        <v>A.140.03.105</v>
      </c>
      <c r="D1056" s="54" t="s">
        <v>1250</v>
      </c>
      <c r="E1056" s="150" t="s">
        <v>352</v>
      </c>
      <c r="F1056" s="153" t="str">
        <f t="shared" si="256"/>
        <v>knitting 200 dtex</v>
      </c>
      <c r="G1056" s="154">
        <f t="shared" si="257"/>
        <v>9.4611953333333332E-2</v>
      </c>
      <c r="H1056"/>
      <c r="I1056"/>
      <c r="J1056" s="227">
        <f t="shared" si="248"/>
        <v>1.9075360170999998E-2</v>
      </c>
      <c r="K1056"/>
      <c r="L1056" s="280">
        <f t="shared" si="249"/>
        <v>6.0442699399999996E-4</v>
      </c>
      <c r="M1056" s="280">
        <f t="shared" si="250"/>
        <v>1.2521617599999999E-3</v>
      </c>
      <c r="N1056" s="281">
        <f t="shared" si="251"/>
        <v>3.0269784170000001E-3</v>
      </c>
      <c r="O1056" s="280">
        <v>1.4191792999999999E-2</v>
      </c>
      <c r="P1056" s="219">
        <v>6.8220547000000004E-4</v>
      </c>
      <c r="Q1056" s="219">
        <v>5.6995628999999997E-4</v>
      </c>
      <c r="R1056" s="219">
        <v>5.2326048999999999E-4</v>
      </c>
      <c r="S1056" s="286">
        <v>8.1166503999999994E-5</v>
      </c>
      <c r="T1056" s="219">
        <v>0</v>
      </c>
      <c r="U1056" s="219">
        <v>0</v>
      </c>
      <c r="V1056" s="219">
        <v>0</v>
      </c>
      <c r="W1056" s="286">
        <v>6.1906617000000001E-5</v>
      </c>
      <c r="X1056" s="219">
        <v>0</v>
      </c>
      <c r="Y1056" s="219">
        <v>2.9650718E-3</v>
      </c>
      <c r="Z1056" s="219">
        <v>0</v>
      </c>
      <c r="AA1056" s="219">
        <v>0</v>
      </c>
      <c r="AB1056" s="219">
        <v>0</v>
      </c>
      <c r="AC1056"/>
      <c r="AD1056" s="227">
        <f t="shared" si="258"/>
        <v>1.4191792999999999E-2</v>
      </c>
      <c r="AE1056" s="227">
        <f t="shared" si="259"/>
        <v>1.856588754E-3</v>
      </c>
      <c r="AF1056" s="227">
        <f t="shared" si="260"/>
        <v>1.2521617599999999E-3</v>
      </c>
      <c r="AG1056" s="227">
        <f t="shared" si="261"/>
        <v>1.2521617599999999E-3</v>
      </c>
      <c r="AH1056" s="227">
        <f t="shared" si="262"/>
        <v>3.0269784170000001E-3</v>
      </c>
      <c r="AI1056"/>
      <c r="AJ1056">
        <v>1.8058177</v>
      </c>
      <c r="AK1056" s="155">
        <v>1.0675558000000001</v>
      </c>
      <c r="AL1056" s="155">
        <v>0.41079669000000002</v>
      </c>
      <c r="AM1056" s="155">
        <v>0</v>
      </c>
      <c r="AN1056" s="155">
        <v>7.8677286999999999E-2</v>
      </c>
      <c r="AO1056" s="155">
        <v>0.16657995</v>
      </c>
      <c r="AP1056" s="155">
        <v>8.2208027000000003E-2</v>
      </c>
      <c r="AQ1056"/>
      <c r="AR1056" s="156">
        <v>1.8020810000000001E-3</v>
      </c>
      <c r="AS1056" s="156">
        <v>1.6926293000000001E-3</v>
      </c>
      <c r="AT1056" s="156">
        <v>7.6401559000000005E-5</v>
      </c>
      <c r="AU1056" s="156">
        <v>3.3050124999999999E-5</v>
      </c>
      <c r="AV1056" s="282">
        <f t="shared" si="252"/>
        <v>1.0147657901300001E-7</v>
      </c>
      <c r="AW1056" s="282">
        <f t="shared" si="253"/>
        <v>2.8255013881460001E-10</v>
      </c>
      <c r="AX1056" s="283">
        <f t="shared" si="254"/>
        <v>4.628868974E-3</v>
      </c>
      <c r="AY1056" s="157">
        <v>8.7799894000000005E-8</v>
      </c>
      <c r="AZ1056" s="157">
        <v>2.6491347000000002E-10</v>
      </c>
      <c r="BA1056" s="157">
        <v>7.2378145999999999E-15</v>
      </c>
      <c r="BB1056" s="157">
        <v>0</v>
      </c>
      <c r="BC1056" s="157">
        <v>0</v>
      </c>
      <c r="BD1056" s="157">
        <v>1.4022012999999999E-11</v>
      </c>
      <c r="BE1056" s="157">
        <v>1.3662663E-8</v>
      </c>
      <c r="BF1056" s="157">
        <v>3.1977030000000001E-12</v>
      </c>
      <c r="BG1056" s="157">
        <v>1.4431728E-11</v>
      </c>
      <c r="BH1056" s="157">
        <v>0</v>
      </c>
      <c r="BI1056" s="157">
        <v>0</v>
      </c>
      <c r="BJ1056" s="157">
        <v>0</v>
      </c>
      <c r="BK1056" s="157">
        <v>0</v>
      </c>
      <c r="BL1056" s="157">
        <v>0</v>
      </c>
      <c r="BM1056" s="157">
        <v>0</v>
      </c>
      <c r="BN1056" s="157">
        <v>0</v>
      </c>
      <c r="BO1056" s="157">
        <v>0</v>
      </c>
      <c r="BP1056" s="157">
        <v>6.649774E-6</v>
      </c>
      <c r="BQ1056" s="157">
        <v>4.6222192000000004E-3</v>
      </c>
      <c r="BR1056" s="157">
        <v>0</v>
      </c>
      <c r="BS1056" s="157">
        <v>0</v>
      </c>
      <c r="BT1056" s="157">
        <v>0</v>
      </c>
      <c r="BU1056"/>
      <c r="BV1056" s="155">
        <v>4.7928246000000004E-6</v>
      </c>
      <c r="BW1056" s="155">
        <v>9.9496692000000002E-8</v>
      </c>
      <c r="BX1056" s="155">
        <v>2.6380322999999998E-6</v>
      </c>
      <c r="BY1056" s="155">
        <v>2.4911761000000002E-10</v>
      </c>
      <c r="BZ1056" s="155">
        <v>1.5460937E-7</v>
      </c>
      <c r="CA1056" s="155">
        <v>0</v>
      </c>
      <c r="CB1056" s="155">
        <v>0</v>
      </c>
      <c r="CC1056" s="155">
        <v>0</v>
      </c>
      <c r="CD1056" s="155">
        <v>0</v>
      </c>
      <c r="CE1056" s="155">
        <v>7.5993744999999998E-10</v>
      </c>
      <c r="CF1056" s="155">
        <v>0</v>
      </c>
      <c r="CG1056" s="155">
        <v>0</v>
      </c>
      <c r="CH1056" s="155">
        <v>0</v>
      </c>
      <c r="CI1056" s="155">
        <v>1.0648273E-7</v>
      </c>
      <c r="CJ1056" s="155">
        <v>1.7931942999999999E-6</v>
      </c>
      <c r="CK1056" s="155">
        <v>7.8505274000000003E-14</v>
      </c>
      <c r="CL1056" s="155">
        <v>0</v>
      </c>
      <c r="CM1056"/>
      <c r="CN1056" s="284">
        <v>0</v>
      </c>
      <c r="CO1056" s="284">
        <v>9.4611954999999998E-2</v>
      </c>
      <c r="CP1056" s="285">
        <v>0</v>
      </c>
      <c r="CQ1056" s="284">
        <v>6.8074186999999997E-5</v>
      </c>
      <c r="CR1056" s="284">
        <v>0</v>
      </c>
      <c r="CS1056" s="284">
        <v>0</v>
      </c>
      <c r="CT1056" s="284">
        <v>6.1841907999999997E-6</v>
      </c>
      <c r="CU1056" s="284">
        <v>0</v>
      </c>
      <c r="CV1056" s="284">
        <v>0</v>
      </c>
      <c r="CW1056" s="284">
        <v>0</v>
      </c>
      <c r="CX1056"/>
      <c r="CY1056" s="173"/>
      <c r="CZ1056" s="269"/>
      <c r="DA1056"/>
      <c r="DB1056" s="247"/>
      <c r="DC1056" s="54"/>
      <c r="DD1056" s="54"/>
      <c r="DE1056" s="54"/>
      <c r="DF1056" s="54"/>
      <c r="DG1056" s="54"/>
      <c r="DH1056" s="54"/>
      <c r="DI1056" s="54"/>
      <c r="DJ1056" s="54"/>
      <c r="DK1056" s="54"/>
      <c r="DL1056" s="54"/>
    </row>
    <row r="1057" spans="1:116" ht="14.4">
      <c r="A1057" t="s">
        <v>930</v>
      </c>
      <c r="B1057" s="188" t="s">
        <v>320</v>
      </c>
      <c r="C1057" s="151" t="str">
        <f t="shared" si="255"/>
        <v>A.140.03.106</v>
      </c>
      <c r="D1057" s="54" t="s">
        <v>1250</v>
      </c>
      <c r="E1057" s="150" t="s">
        <v>352</v>
      </c>
      <c r="F1057" s="153" t="str">
        <f t="shared" si="256"/>
        <v>knitting 300 dtex</v>
      </c>
      <c r="G1057" s="154">
        <f t="shared" si="257"/>
        <v>6.307463666666667E-2</v>
      </c>
      <c r="H1057"/>
      <c r="I1057"/>
      <c r="J1057" s="227">
        <f t="shared" si="248"/>
        <v>1.2716906921E-2</v>
      </c>
      <c r="K1057"/>
      <c r="L1057" s="280">
        <f t="shared" si="249"/>
        <v>4.02951333E-4</v>
      </c>
      <c r="M1057" s="280">
        <f t="shared" si="250"/>
        <v>8.3477451000000006E-4</v>
      </c>
      <c r="N1057" s="281">
        <f t="shared" si="251"/>
        <v>2.0179855779999998E-3</v>
      </c>
      <c r="O1057" s="280">
        <v>9.4611955000000001E-3</v>
      </c>
      <c r="P1057" s="219">
        <v>4.5480364999999999E-4</v>
      </c>
      <c r="Q1057" s="219">
        <v>3.7997086000000002E-4</v>
      </c>
      <c r="R1057" s="219">
        <v>3.4884032999999998E-4</v>
      </c>
      <c r="S1057" s="286">
        <v>5.4111002999999999E-5</v>
      </c>
      <c r="T1057" s="219">
        <v>0</v>
      </c>
      <c r="U1057" s="219">
        <v>0</v>
      </c>
      <c r="V1057" s="219">
        <v>0</v>
      </c>
      <c r="W1057" s="286">
        <v>4.1271077999999998E-5</v>
      </c>
      <c r="X1057" s="219">
        <v>0</v>
      </c>
      <c r="Y1057" s="219">
        <v>1.9767144999999998E-3</v>
      </c>
      <c r="Z1057" s="219">
        <v>0</v>
      </c>
      <c r="AA1057" s="219">
        <v>0</v>
      </c>
      <c r="AB1057" s="219">
        <v>0</v>
      </c>
      <c r="AC1057"/>
      <c r="AD1057" s="227">
        <f t="shared" si="258"/>
        <v>9.4611955000000001E-3</v>
      </c>
      <c r="AE1057" s="227">
        <f t="shared" si="259"/>
        <v>1.237725843E-3</v>
      </c>
      <c r="AF1057" s="227">
        <f t="shared" si="260"/>
        <v>8.3477451000000006E-4</v>
      </c>
      <c r="AG1057" s="227">
        <f t="shared" si="261"/>
        <v>8.3477451000000006E-4</v>
      </c>
      <c r="AH1057" s="227">
        <f t="shared" si="262"/>
        <v>2.0179855779999998E-3</v>
      </c>
      <c r="AI1057"/>
      <c r="AJ1057">
        <v>1.2038785000000001</v>
      </c>
      <c r="AK1057" s="155">
        <v>0.71170385999999997</v>
      </c>
      <c r="AL1057" s="155">
        <v>0.27386445999999998</v>
      </c>
      <c r="AM1057" s="155">
        <v>0</v>
      </c>
      <c r="AN1057" s="155">
        <v>5.2451523999999999E-2</v>
      </c>
      <c r="AO1057" s="155">
        <v>0.11105329999999999</v>
      </c>
      <c r="AP1057" s="155">
        <v>5.4805352000000002E-2</v>
      </c>
      <c r="AQ1057"/>
      <c r="AR1057" s="156">
        <v>1.2013873E-3</v>
      </c>
      <c r="AS1057" s="156">
        <v>1.1284196000000001E-3</v>
      </c>
      <c r="AT1057" s="156">
        <v>5.0934372000000002E-5</v>
      </c>
      <c r="AU1057" s="156">
        <v>2.2033415999999999E-5</v>
      </c>
      <c r="AV1057" s="282">
        <f t="shared" si="252"/>
        <v>6.7651052708700004E-8</v>
      </c>
      <c r="AW1057" s="282">
        <f t="shared" si="253"/>
        <v>1.8836675900969997E-10</v>
      </c>
      <c r="AX1057" s="283">
        <f t="shared" si="254"/>
        <v>3.0859126826000001E-3</v>
      </c>
      <c r="AY1057" s="157">
        <v>5.8533263E-8</v>
      </c>
      <c r="AZ1057" s="157">
        <v>1.7660898E-10</v>
      </c>
      <c r="BA1057" s="157">
        <v>4.8252097000000002E-15</v>
      </c>
      <c r="BB1057" s="157">
        <v>0</v>
      </c>
      <c r="BC1057" s="157">
        <v>0</v>
      </c>
      <c r="BD1057" s="157">
        <v>9.3480086999999995E-12</v>
      </c>
      <c r="BE1057" s="157">
        <v>9.1084416999999997E-9</v>
      </c>
      <c r="BF1057" s="157">
        <v>2.1318019999999998E-12</v>
      </c>
      <c r="BG1057" s="157">
        <v>9.6211518000000007E-12</v>
      </c>
      <c r="BH1057" s="157">
        <v>0</v>
      </c>
      <c r="BI1057" s="157">
        <v>0</v>
      </c>
      <c r="BJ1057" s="157">
        <v>0</v>
      </c>
      <c r="BK1057" s="157">
        <v>0</v>
      </c>
      <c r="BL1057" s="157">
        <v>0</v>
      </c>
      <c r="BM1057" s="157">
        <v>0</v>
      </c>
      <c r="BN1057" s="157">
        <v>0</v>
      </c>
      <c r="BO1057" s="157">
        <v>0</v>
      </c>
      <c r="BP1057" s="157">
        <v>4.4331825999999997E-6</v>
      </c>
      <c r="BQ1057" s="157">
        <v>3.0814795E-3</v>
      </c>
      <c r="BR1057" s="157">
        <v>0</v>
      </c>
      <c r="BS1057" s="157">
        <v>0</v>
      </c>
      <c r="BT1057" s="157">
        <v>0</v>
      </c>
      <c r="BU1057"/>
      <c r="BV1057" s="155">
        <v>3.1952164000000001E-6</v>
      </c>
      <c r="BW1057" s="155">
        <v>6.6331128000000001E-8</v>
      </c>
      <c r="BX1057" s="155">
        <v>1.7586882E-6</v>
      </c>
      <c r="BY1057" s="155">
        <v>1.6607839999999999E-10</v>
      </c>
      <c r="BZ1057" s="155">
        <v>1.0307292E-7</v>
      </c>
      <c r="CA1057" s="155">
        <v>0</v>
      </c>
      <c r="CB1057" s="155">
        <v>0</v>
      </c>
      <c r="CC1057" s="155">
        <v>0</v>
      </c>
      <c r="CD1057" s="155">
        <v>0</v>
      </c>
      <c r="CE1057" s="155">
        <v>5.0662496999999997E-10</v>
      </c>
      <c r="CF1057" s="155">
        <v>0</v>
      </c>
      <c r="CG1057" s="155">
        <v>0</v>
      </c>
      <c r="CH1057" s="155">
        <v>0</v>
      </c>
      <c r="CI1057" s="155">
        <v>7.0988486000000003E-8</v>
      </c>
      <c r="CJ1057" s="155">
        <v>1.1954628999999999E-6</v>
      </c>
      <c r="CK1057" s="155">
        <v>5.2336849E-14</v>
      </c>
      <c r="CL1057" s="155">
        <v>0</v>
      </c>
      <c r="CM1057"/>
      <c r="CN1057" s="284">
        <v>0</v>
      </c>
      <c r="CO1057" s="284">
        <v>6.3074637000000003E-2</v>
      </c>
      <c r="CP1057" s="285">
        <v>0</v>
      </c>
      <c r="CQ1057" s="284">
        <v>4.5382792E-5</v>
      </c>
      <c r="CR1057" s="284">
        <v>0</v>
      </c>
      <c r="CS1057" s="284">
        <v>0</v>
      </c>
      <c r="CT1057" s="284">
        <v>4.1227939E-6</v>
      </c>
      <c r="CU1057" s="284">
        <v>0</v>
      </c>
      <c r="CV1057" s="284">
        <v>0</v>
      </c>
      <c r="CW1057" s="284">
        <v>0</v>
      </c>
      <c r="CX1057"/>
      <c r="CY1057" s="173"/>
      <c r="CZ1057" s="269"/>
      <c r="DA1057"/>
      <c r="DB1057" s="54"/>
      <c r="DC1057" s="54"/>
      <c r="DD1057" s="54"/>
      <c r="DE1057" s="54"/>
      <c r="DF1057" s="54"/>
      <c r="DG1057" s="54"/>
      <c r="DH1057" s="54"/>
      <c r="DI1057" s="54"/>
      <c r="DJ1057" s="54"/>
      <c r="DK1057" s="54"/>
      <c r="DL1057" s="54"/>
    </row>
    <row r="1058" spans="1:116" ht="14.4">
      <c r="A1058" t="s">
        <v>931</v>
      </c>
      <c r="B1058" s="188" t="s">
        <v>320</v>
      </c>
      <c r="C1058" s="151" t="str">
        <f t="shared" si="255"/>
        <v>A.140.03.107</v>
      </c>
      <c r="D1058" s="54" t="s">
        <v>1250</v>
      </c>
      <c r="E1058" s="150" t="s">
        <v>352</v>
      </c>
      <c r="F1058" s="153" t="str">
        <f t="shared" si="256"/>
        <v>pretreatment of cotton</v>
      </c>
      <c r="G1058" s="154">
        <f t="shared" si="257"/>
        <v>1.7043304666666668</v>
      </c>
      <c r="H1058"/>
      <c r="I1058"/>
      <c r="J1058" s="227">
        <f t="shared" si="248"/>
        <v>0.3453027622375</v>
      </c>
      <c r="K1058"/>
      <c r="L1058" s="280">
        <f t="shared" si="249"/>
        <v>1.961314351E-2</v>
      </c>
      <c r="M1058" s="280">
        <f t="shared" si="250"/>
        <v>6.1543201037500002E-2</v>
      </c>
      <c r="N1058" s="281">
        <f t="shared" si="251"/>
        <v>8.4968476899999999E-3</v>
      </c>
      <c r="O1058" s="280">
        <v>0.25564956999999999</v>
      </c>
      <c r="P1058" s="219">
        <v>4.3084037999999998E-2</v>
      </c>
      <c r="Q1058" s="219">
        <v>1.6137846000000001E-2</v>
      </c>
      <c r="R1058" s="219">
        <v>1.5140706E-2</v>
      </c>
      <c r="S1058" s="219">
        <v>4.0712283000000002E-3</v>
      </c>
      <c r="T1058" s="219">
        <v>1.2380183999999999E-4</v>
      </c>
      <c r="U1058" s="219">
        <v>2.7740737000000001E-4</v>
      </c>
      <c r="V1058" s="219">
        <v>2.3172472000000002E-3</v>
      </c>
      <c r="W1058" s="219">
        <v>3.2187679000000001E-4</v>
      </c>
      <c r="X1058" s="219">
        <v>0</v>
      </c>
      <c r="Y1058" s="219">
        <v>8.1749709E-3</v>
      </c>
      <c r="Z1058" s="286">
        <v>4.0698374999999996E-6</v>
      </c>
      <c r="AA1058" s="219">
        <v>0</v>
      </c>
      <c r="AB1058" s="219">
        <v>0</v>
      </c>
      <c r="AC1058"/>
      <c r="AD1058" s="227">
        <f t="shared" si="258"/>
        <v>0.25564956999999999</v>
      </c>
      <c r="AE1058" s="227">
        <f t="shared" si="259"/>
        <v>8.1152274710000014E-2</v>
      </c>
      <c r="AF1058" s="227">
        <f t="shared" si="260"/>
        <v>6.15391312E-2</v>
      </c>
      <c r="AG1058" s="227">
        <f t="shared" si="261"/>
        <v>6.1543201037499995E-2</v>
      </c>
      <c r="AH1058" s="227">
        <f t="shared" si="262"/>
        <v>8.4968476899999999E-3</v>
      </c>
      <c r="AI1058"/>
      <c r="AJ1058">
        <v>23.814328</v>
      </c>
      <c r="AK1058" s="155">
        <v>21.854749999999999</v>
      </c>
      <c r="AL1058" s="155">
        <v>1.1166309999999999</v>
      </c>
      <c r="AM1058" s="155">
        <v>0</v>
      </c>
      <c r="AN1058" s="155">
        <v>0.18732687000000001</v>
      </c>
      <c r="AO1058" s="155">
        <v>0.43039346000000001</v>
      </c>
      <c r="AP1058" s="155">
        <v>0.22522601</v>
      </c>
      <c r="AQ1058"/>
      <c r="AR1058" s="156">
        <v>4.3531322999999997E-2</v>
      </c>
      <c r="AS1058" s="156">
        <v>4.0511650000000003E-2</v>
      </c>
      <c r="AT1058" s="156">
        <v>1.5619328999999999E-3</v>
      </c>
      <c r="AU1058" s="156">
        <v>1.4577399999999999E-3</v>
      </c>
      <c r="AV1058" s="282">
        <f t="shared" si="252"/>
        <v>2.4287559699349996E-6</v>
      </c>
      <c r="AW1058" s="282">
        <f t="shared" si="253"/>
        <v>5.776379153037901E-9</v>
      </c>
      <c r="AX1058" s="283">
        <f t="shared" si="254"/>
        <v>0.20416526137900001</v>
      </c>
      <c r="AY1058" s="157">
        <v>1.5816187000000001E-6</v>
      </c>
      <c r="AZ1058" s="157">
        <v>4.7721253999999999E-9</v>
      </c>
      <c r="BA1058" s="157">
        <v>1.3038127999999999E-13</v>
      </c>
      <c r="BB1058" s="157">
        <v>0</v>
      </c>
      <c r="BC1058" s="157">
        <v>0</v>
      </c>
      <c r="BD1058" s="157">
        <v>4.0573135000000002E-10</v>
      </c>
      <c r="BE1058" s="157">
        <v>8.4630764000000003E-7</v>
      </c>
      <c r="BF1058" s="157">
        <v>9.2526539000000002E-11</v>
      </c>
      <c r="BG1058" s="157">
        <v>9.1142204999999997E-10</v>
      </c>
      <c r="BH1058" s="157">
        <v>0</v>
      </c>
      <c r="BI1058" s="157">
        <v>0</v>
      </c>
      <c r="BJ1058" s="157">
        <v>1.5806179E-13</v>
      </c>
      <c r="BK1058" s="157">
        <v>1.3925035E-14</v>
      </c>
      <c r="BL1058" s="157">
        <v>2.7959328999999999E-15</v>
      </c>
      <c r="BM1058" s="157">
        <v>2.2285114999999999E-11</v>
      </c>
      <c r="BN1058" s="157">
        <v>4.0161347000000002E-10</v>
      </c>
      <c r="BO1058" s="157">
        <v>0</v>
      </c>
      <c r="BP1058" s="157">
        <v>3.0471379E-5</v>
      </c>
      <c r="BQ1058" s="157">
        <v>0.20413479000000001</v>
      </c>
      <c r="BR1058" s="157">
        <v>0</v>
      </c>
      <c r="BS1058" s="157">
        <v>0</v>
      </c>
      <c r="BT1058" s="157">
        <v>0</v>
      </c>
      <c r="BU1058"/>
      <c r="BV1058" s="155">
        <v>9.4661765999999996E-5</v>
      </c>
      <c r="BW1058" s="155">
        <v>6.2836189999999997E-6</v>
      </c>
      <c r="BX1058" s="155">
        <v>4.7521256000000002E-5</v>
      </c>
      <c r="BY1058" s="155">
        <v>2.7870249000000001E-7</v>
      </c>
      <c r="BZ1058" s="155">
        <v>8.8201087000000003E-6</v>
      </c>
      <c r="CA1058" s="155">
        <v>0</v>
      </c>
      <c r="CB1058" s="155">
        <v>0</v>
      </c>
      <c r="CC1058" s="155">
        <v>0</v>
      </c>
      <c r="CD1058" s="155">
        <v>1.8209421999999999E-7</v>
      </c>
      <c r="CE1058" s="155">
        <v>2.8516844000000001E-7</v>
      </c>
      <c r="CF1058" s="155">
        <v>0</v>
      </c>
      <c r="CG1058" s="155">
        <v>0</v>
      </c>
      <c r="CH1058" s="155">
        <v>0</v>
      </c>
      <c r="CI1058" s="155">
        <v>3.3021177999999999E-6</v>
      </c>
      <c r="CJ1058" s="155">
        <v>2.7988698E-5</v>
      </c>
      <c r="CK1058" s="155">
        <v>1.8937387999999999E-13</v>
      </c>
      <c r="CL1058" s="155">
        <v>0</v>
      </c>
      <c r="CM1058"/>
      <c r="CN1058" s="284">
        <v>0</v>
      </c>
      <c r="CO1058" s="284">
        <v>1.7043305</v>
      </c>
      <c r="CP1058" s="285">
        <v>0</v>
      </c>
      <c r="CQ1058" s="284">
        <v>4.2991606E-3</v>
      </c>
      <c r="CR1058" s="284">
        <v>7.4106636999999994E-11</v>
      </c>
      <c r="CS1058" s="284">
        <v>8.9125321999999999E-9</v>
      </c>
      <c r="CT1058" s="284">
        <v>3.6425332000000001E-4</v>
      </c>
      <c r="CU1058" s="284">
        <v>1.1669241E-2</v>
      </c>
      <c r="CV1058" s="284">
        <v>0</v>
      </c>
      <c r="CW1058" s="284">
        <v>0</v>
      </c>
      <c r="CX1058"/>
      <c r="CY1058" s="173"/>
      <c r="CZ1058" s="269"/>
      <c r="DA1058"/>
      <c r="DB1058" s="247"/>
      <c r="DC1058" s="54"/>
      <c r="DD1058" s="54"/>
      <c r="DE1058" s="54"/>
      <c r="DF1058" s="54"/>
      <c r="DG1058" s="54"/>
      <c r="DH1058" s="54"/>
      <c r="DI1058" s="54"/>
      <c r="DJ1058" s="54"/>
      <c r="DK1058" s="54"/>
      <c r="DL1058" s="54"/>
    </row>
    <row r="1059" spans="1:116" ht="14.4">
      <c r="A1059" t="s">
        <v>932</v>
      </c>
      <c r="B1059" s="188" t="s">
        <v>320</v>
      </c>
      <c r="C1059" s="151" t="str">
        <f t="shared" si="255"/>
        <v>A.140.03.108</v>
      </c>
      <c r="D1059" s="54" t="s">
        <v>1250</v>
      </c>
      <c r="E1059" s="150" t="s">
        <v>352</v>
      </c>
      <c r="F1059" s="153" t="str">
        <f t="shared" si="256"/>
        <v>spinning cotton  45 dtex</v>
      </c>
      <c r="G1059" s="154">
        <f t="shared" si="257"/>
        <v>10.109963333333335</v>
      </c>
      <c r="H1059"/>
      <c r="I1059"/>
      <c r="J1059" s="227">
        <f t="shared" si="248"/>
        <v>2.0383385340000002</v>
      </c>
      <c r="K1059"/>
      <c r="L1059" s="280">
        <f t="shared" si="249"/>
        <v>6.4587341800000003E-2</v>
      </c>
      <c r="M1059" s="280">
        <f t="shared" si="250"/>
        <v>0.133802428</v>
      </c>
      <c r="N1059" s="281">
        <f t="shared" si="251"/>
        <v>0.32345426420000001</v>
      </c>
      <c r="O1059" s="280">
        <v>1.5164945000000001</v>
      </c>
      <c r="P1059" s="219">
        <v>7.2898527000000005E-2</v>
      </c>
      <c r="Q1059" s="219">
        <v>6.0903901000000003E-2</v>
      </c>
      <c r="R1059" s="219">
        <v>5.5914120999999997E-2</v>
      </c>
      <c r="S1059" s="219">
        <v>8.6732208000000009E-3</v>
      </c>
      <c r="T1059" s="219">
        <v>0</v>
      </c>
      <c r="U1059" s="219">
        <v>0</v>
      </c>
      <c r="V1059" s="219">
        <v>0</v>
      </c>
      <c r="W1059" s="219">
        <v>6.6151641999999998E-3</v>
      </c>
      <c r="X1059" s="219">
        <v>0</v>
      </c>
      <c r="Y1059" s="219">
        <v>0.31683909999999998</v>
      </c>
      <c r="Z1059" s="219">
        <v>0</v>
      </c>
      <c r="AA1059" s="219">
        <v>0</v>
      </c>
      <c r="AB1059" s="219">
        <v>0</v>
      </c>
      <c r="AC1059"/>
      <c r="AD1059" s="227">
        <f t="shared" si="258"/>
        <v>1.5164945000000001</v>
      </c>
      <c r="AE1059" s="227">
        <f t="shared" si="259"/>
        <v>0.1983897698</v>
      </c>
      <c r="AF1059" s="227">
        <f t="shared" si="260"/>
        <v>0.133802428</v>
      </c>
      <c r="AG1059" s="227">
        <f t="shared" si="261"/>
        <v>0.133802428</v>
      </c>
      <c r="AH1059" s="227">
        <f t="shared" si="262"/>
        <v>0.32345426420000001</v>
      </c>
      <c r="AI1059"/>
      <c r="AJ1059">
        <v>192.96453</v>
      </c>
      <c r="AK1059" s="155">
        <v>114.07595999999999</v>
      </c>
      <c r="AL1059" s="155">
        <v>43.896560999999998</v>
      </c>
      <c r="AM1059" s="155">
        <v>0</v>
      </c>
      <c r="AN1059" s="155">
        <v>8.4072300999999996</v>
      </c>
      <c r="AO1059" s="155">
        <v>17.800257999999999</v>
      </c>
      <c r="AP1059" s="155">
        <v>8.7845148999999996</v>
      </c>
      <c r="AQ1059"/>
      <c r="AR1059" s="156">
        <v>0.19256523</v>
      </c>
      <c r="AS1059" s="156">
        <v>0.18086953</v>
      </c>
      <c r="AT1059" s="156">
        <v>8.1640523000000003E-3</v>
      </c>
      <c r="AU1059" s="156">
        <v>3.5316419000000002E-3</v>
      </c>
      <c r="AV1059" s="282">
        <f t="shared" si="252"/>
        <v>1.0843497252299999E-5</v>
      </c>
      <c r="AW1059" s="282">
        <f t="shared" si="253"/>
        <v>3.0192501012180004E-8</v>
      </c>
      <c r="AX1059" s="283">
        <f t="shared" si="254"/>
        <v>0.49462771584999998</v>
      </c>
      <c r="AY1059" s="157">
        <v>9.3820458000000002E-6</v>
      </c>
      <c r="AZ1059" s="157">
        <v>2.8307897000000001E-8</v>
      </c>
      <c r="BA1059" s="157">
        <v>7.7341218000000002E-13</v>
      </c>
      <c r="BB1059" s="157">
        <v>0</v>
      </c>
      <c r="BC1059" s="157">
        <v>0</v>
      </c>
      <c r="BD1059" s="157">
        <v>1.4983523E-9</v>
      </c>
      <c r="BE1059" s="157">
        <v>1.4599530999999999E-6</v>
      </c>
      <c r="BF1059" s="157">
        <v>3.4169740000000002E-10</v>
      </c>
      <c r="BG1059" s="157">
        <v>1.5421331999999999E-9</v>
      </c>
      <c r="BH1059" s="157">
        <v>0</v>
      </c>
      <c r="BI1059" s="157">
        <v>0</v>
      </c>
      <c r="BJ1059" s="157">
        <v>0</v>
      </c>
      <c r="BK1059" s="157">
        <v>0</v>
      </c>
      <c r="BL1059" s="157">
        <v>0</v>
      </c>
      <c r="BM1059" s="157">
        <v>0</v>
      </c>
      <c r="BN1059" s="157">
        <v>0</v>
      </c>
      <c r="BO1059" s="157">
        <v>0</v>
      </c>
      <c r="BP1059" s="157">
        <v>7.1057585000000004E-4</v>
      </c>
      <c r="BQ1059" s="157">
        <v>0.49391713999999998</v>
      </c>
      <c r="BR1059" s="157">
        <v>0</v>
      </c>
      <c r="BS1059" s="157">
        <v>0</v>
      </c>
      <c r="BT1059" s="157">
        <v>0</v>
      </c>
      <c r="BU1059"/>
      <c r="BV1059" s="155">
        <v>5.1214754000000003E-4</v>
      </c>
      <c r="BW1059" s="155">
        <v>1.0631932E-5</v>
      </c>
      <c r="BX1059" s="155">
        <v>2.8189259999999999E-4</v>
      </c>
      <c r="BY1059" s="155">
        <v>2.6619996000000002E-8</v>
      </c>
      <c r="BZ1059" s="155">
        <v>1.6521116000000001E-5</v>
      </c>
      <c r="CA1059" s="155">
        <v>0</v>
      </c>
      <c r="CB1059" s="155">
        <v>0</v>
      </c>
      <c r="CC1059" s="155">
        <v>0</v>
      </c>
      <c r="CD1059" s="155">
        <v>0</v>
      </c>
      <c r="CE1059" s="155">
        <v>8.1204745000000006E-8</v>
      </c>
      <c r="CF1059" s="155">
        <v>0</v>
      </c>
      <c r="CG1059" s="155">
        <v>0</v>
      </c>
      <c r="CH1059" s="155">
        <v>0</v>
      </c>
      <c r="CI1059" s="155">
        <v>1.137844E-5</v>
      </c>
      <c r="CJ1059" s="155">
        <v>1.9161562E-4</v>
      </c>
      <c r="CK1059" s="155">
        <v>8.3888492999999993E-12</v>
      </c>
      <c r="CL1059" s="155">
        <v>0</v>
      </c>
      <c r="CM1059"/>
      <c r="CN1059" s="284">
        <v>0</v>
      </c>
      <c r="CO1059" s="284">
        <v>10.109963</v>
      </c>
      <c r="CP1059" s="285">
        <v>0</v>
      </c>
      <c r="CQ1059" s="284">
        <v>7.2742131999999999E-3</v>
      </c>
      <c r="CR1059" s="284">
        <v>0</v>
      </c>
      <c r="CS1059" s="284">
        <v>0</v>
      </c>
      <c r="CT1059" s="284">
        <v>6.6082496000000003E-4</v>
      </c>
      <c r="CU1059" s="284">
        <v>0</v>
      </c>
      <c r="CV1059" s="284">
        <v>0</v>
      </c>
      <c r="CW1059" s="284">
        <v>0</v>
      </c>
      <c r="CX1059"/>
      <c r="CY1059" s="173"/>
      <c r="CZ1059" s="269"/>
      <c r="DA1059"/>
      <c r="DB1059" s="247" t="s">
        <v>443</v>
      </c>
      <c r="DC1059" s="54"/>
      <c r="DD1059" s="54"/>
      <c r="DE1059" s="54"/>
      <c r="DF1059" s="54"/>
      <c r="DG1059" s="54"/>
      <c r="DH1059" s="54"/>
      <c r="DI1059" s="54"/>
      <c r="DJ1059" s="54"/>
      <c r="DK1059" s="54"/>
      <c r="DL1059" s="54"/>
    </row>
    <row r="1060" spans="1:116" ht="14.4">
      <c r="A1060" t="s">
        <v>933</v>
      </c>
      <c r="B1060" s="188" t="s">
        <v>320</v>
      </c>
      <c r="C1060" s="151" t="str">
        <f t="shared" si="255"/>
        <v>A.140.03.109</v>
      </c>
      <c r="D1060" s="54" t="s">
        <v>1250</v>
      </c>
      <c r="E1060" s="150" t="s">
        <v>352</v>
      </c>
      <c r="F1060" s="153" t="str">
        <f t="shared" si="256"/>
        <v>spinning cotton  70 dtex</v>
      </c>
      <c r="G1060" s="154">
        <f t="shared" si="257"/>
        <v>6.5011929333333338</v>
      </c>
      <c r="H1060"/>
      <c r="I1060"/>
      <c r="J1060" s="227">
        <f t="shared" si="248"/>
        <v>1.3107497694000001</v>
      </c>
      <c r="K1060"/>
      <c r="L1060" s="280">
        <f t="shared" si="249"/>
        <v>4.1532769400000003E-2</v>
      </c>
      <c r="M1060" s="280">
        <f t="shared" si="250"/>
        <v>8.6041401000000003E-2</v>
      </c>
      <c r="N1060" s="281">
        <f t="shared" si="251"/>
        <v>0.207996659</v>
      </c>
      <c r="O1060" s="280">
        <v>0.97517894000000005</v>
      </c>
      <c r="P1060" s="219">
        <v>4.6877262000000003E-2</v>
      </c>
      <c r="Q1060" s="219">
        <v>3.9164139000000001E-2</v>
      </c>
      <c r="R1060" s="219">
        <v>3.5955471000000003E-2</v>
      </c>
      <c r="S1060" s="219">
        <v>5.5772983999999998E-3</v>
      </c>
      <c r="T1060" s="219">
        <v>0</v>
      </c>
      <c r="U1060" s="219">
        <v>0</v>
      </c>
      <c r="V1060" s="219">
        <v>0</v>
      </c>
      <c r="W1060" s="219">
        <v>4.2538690000000004E-3</v>
      </c>
      <c r="X1060" s="219">
        <v>0</v>
      </c>
      <c r="Y1060" s="219">
        <v>0.20374279000000001</v>
      </c>
      <c r="Z1060" s="219">
        <v>0</v>
      </c>
      <c r="AA1060" s="219">
        <v>0</v>
      </c>
      <c r="AB1060" s="219">
        <v>0</v>
      </c>
      <c r="AC1060"/>
      <c r="AD1060" s="227">
        <f t="shared" si="258"/>
        <v>0.97517894000000005</v>
      </c>
      <c r="AE1060" s="227">
        <f t="shared" si="259"/>
        <v>0.12757417040000002</v>
      </c>
      <c r="AF1060" s="227">
        <f t="shared" si="260"/>
        <v>8.6041401000000003E-2</v>
      </c>
      <c r="AG1060" s="227">
        <f t="shared" si="261"/>
        <v>8.6041401000000003E-2</v>
      </c>
      <c r="AH1060" s="227">
        <f t="shared" si="262"/>
        <v>0.207996659</v>
      </c>
      <c r="AI1060"/>
      <c r="AJ1060">
        <v>124.08548</v>
      </c>
      <c r="AK1060" s="155">
        <v>73.356334000000004</v>
      </c>
      <c r="AL1060" s="155">
        <v>28.227601</v>
      </c>
      <c r="AM1060" s="155">
        <v>0</v>
      </c>
      <c r="AN1060" s="155">
        <v>5.4062536000000003</v>
      </c>
      <c r="AO1060" s="155">
        <v>11.446422</v>
      </c>
      <c r="AP1060" s="155">
        <v>5.6488658999999997</v>
      </c>
      <c r="AQ1060"/>
      <c r="AR1060" s="156">
        <v>0.12382870999999999</v>
      </c>
      <c r="AS1060" s="156">
        <v>0.11630782000000001</v>
      </c>
      <c r="AT1060" s="156">
        <v>5.2498785000000001E-3</v>
      </c>
      <c r="AU1060" s="156">
        <v>2.2710157000000002E-3</v>
      </c>
      <c r="AV1060" s="282">
        <f t="shared" si="252"/>
        <v>6.9728906026100003E-6</v>
      </c>
      <c r="AW1060" s="282">
        <f t="shared" si="253"/>
        <v>1.9415231081259996E-8</v>
      </c>
      <c r="AX1060" s="283">
        <f t="shared" si="254"/>
        <v>0.31806942447000003</v>
      </c>
      <c r="AY1060" s="157">
        <v>6.0331069999999999E-6</v>
      </c>
      <c r="AZ1060" s="157">
        <v>1.820334E-8</v>
      </c>
      <c r="BA1060" s="157">
        <v>4.9734125999999998E-13</v>
      </c>
      <c r="BB1060" s="157">
        <v>0</v>
      </c>
      <c r="BC1060" s="157">
        <v>0</v>
      </c>
      <c r="BD1060" s="157">
        <v>9.6351260999999996E-10</v>
      </c>
      <c r="BE1060" s="157">
        <v>9.3882009000000005E-7</v>
      </c>
      <c r="BF1060" s="157">
        <v>2.1972787999999999E-10</v>
      </c>
      <c r="BG1060" s="157">
        <v>9.9166585999999991E-10</v>
      </c>
      <c r="BH1060" s="157">
        <v>0</v>
      </c>
      <c r="BI1060" s="157">
        <v>0</v>
      </c>
      <c r="BJ1060" s="157">
        <v>0</v>
      </c>
      <c r="BK1060" s="157">
        <v>0</v>
      </c>
      <c r="BL1060" s="157">
        <v>0</v>
      </c>
      <c r="BM1060" s="157">
        <v>0</v>
      </c>
      <c r="BN1060" s="157">
        <v>0</v>
      </c>
      <c r="BO1060" s="157">
        <v>0</v>
      </c>
      <c r="BP1060" s="157">
        <v>4.5693447000000001E-4</v>
      </c>
      <c r="BQ1060" s="157">
        <v>0.31761249000000003</v>
      </c>
      <c r="BR1060" s="157">
        <v>0</v>
      </c>
      <c r="BS1060" s="157">
        <v>0</v>
      </c>
      <c r="BT1060" s="157">
        <v>0</v>
      </c>
      <c r="BU1060"/>
      <c r="BV1060" s="155">
        <v>3.2933552000000003E-4</v>
      </c>
      <c r="BW1060" s="155">
        <v>6.8368440999999998E-6</v>
      </c>
      <c r="BX1060" s="155">
        <v>1.8127051E-4</v>
      </c>
      <c r="BY1060" s="155">
        <v>1.7117938000000002E-8</v>
      </c>
      <c r="BZ1060" s="155">
        <v>1.0623873E-5</v>
      </c>
      <c r="CA1060" s="155">
        <v>0</v>
      </c>
      <c r="CB1060" s="155">
        <v>0</v>
      </c>
      <c r="CC1060" s="155">
        <v>0</v>
      </c>
      <c r="CD1060" s="155">
        <v>0</v>
      </c>
      <c r="CE1060" s="155">
        <v>5.2218559000000001E-8</v>
      </c>
      <c r="CF1060" s="155">
        <v>0</v>
      </c>
      <c r="CG1060" s="155">
        <v>0</v>
      </c>
      <c r="CH1060" s="155">
        <v>0</v>
      </c>
      <c r="CI1060" s="155">
        <v>7.3168846000000002E-6</v>
      </c>
      <c r="CJ1060" s="155">
        <v>1.2321806999999999E-4</v>
      </c>
      <c r="CK1060" s="155">
        <v>5.3944337999999998E-12</v>
      </c>
      <c r="CL1060" s="155">
        <v>0</v>
      </c>
      <c r="CM1060"/>
      <c r="CN1060" s="284">
        <v>0</v>
      </c>
      <c r="CO1060" s="284">
        <v>6.5011929000000004</v>
      </c>
      <c r="CP1060" s="285">
        <v>0</v>
      </c>
      <c r="CQ1060" s="284">
        <v>4.6776691999999998E-3</v>
      </c>
      <c r="CR1060" s="284">
        <v>0</v>
      </c>
      <c r="CS1060" s="284">
        <v>0</v>
      </c>
      <c r="CT1060" s="284">
        <v>4.2494225999999998E-4</v>
      </c>
      <c r="CU1060" s="284">
        <v>0</v>
      </c>
      <c r="CV1060" s="284">
        <v>0</v>
      </c>
      <c r="CW1060" s="284">
        <v>0</v>
      </c>
      <c r="CX1060"/>
      <c r="CY1060" s="173"/>
      <c r="CZ1060" s="269"/>
      <c r="DA1060"/>
      <c r="DB1060" s="247"/>
      <c r="DC1060" s="54"/>
      <c r="DD1060" s="54"/>
      <c r="DE1060" s="54"/>
      <c r="DF1060" s="54"/>
      <c r="DG1060" s="54"/>
      <c r="DH1060" s="54"/>
      <c r="DI1060" s="54"/>
      <c r="DJ1060" s="54"/>
      <c r="DK1060" s="54"/>
      <c r="DL1060" s="54"/>
    </row>
    <row r="1061" spans="1:116" ht="14.4">
      <c r="A1061" t="s">
        <v>934</v>
      </c>
      <c r="B1061" s="188" t="s">
        <v>320</v>
      </c>
      <c r="C1061" s="151" t="str">
        <f t="shared" si="255"/>
        <v>A.140.03.110</v>
      </c>
      <c r="D1061" s="54" t="s">
        <v>1250</v>
      </c>
      <c r="E1061" s="150" t="s">
        <v>352</v>
      </c>
      <c r="F1061" s="153" t="str">
        <f t="shared" si="256"/>
        <v>spinning cotton 100 dtex</v>
      </c>
      <c r="G1061" s="154">
        <f t="shared" si="257"/>
        <v>4.5503844666666673</v>
      </c>
      <c r="H1061"/>
      <c r="I1061"/>
      <c r="J1061" s="227">
        <f t="shared" si="248"/>
        <v>0.91743400090000005</v>
      </c>
      <c r="K1061"/>
      <c r="L1061" s="280">
        <f t="shared" si="249"/>
        <v>2.90700604E-2</v>
      </c>
      <c r="M1061" s="280">
        <f t="shared" si="250"/>
        <v>6.0223016999999997E-2</v>
      </c>
      <c r="N1061" s="281">
        <f t="shared" si="251"/>
        <v>0.14558325350000001</v>
      </c>
      <c r="O1061" s="280">
        <v>0.68255767000000001</v>
      </c>
      <c r="P1061" s="219">
        <v>3.2810833999999997E-2</v>
      </c>
      <c r="Q1061" s="219">
        <v>2.7412183E-2</v>
      </c>
      <c r="R1061" s="219">
        <v>2.5166338E-2</v>
      </c>
      <c r="S1061" s="219">
        <v>3.9037223999999998E-3</v>
      </c>
      <c r="T1061" s="219">
        <v>0</v>
      </c>
      <c r="U1061" s="219">
        <v>0</v>
      </c>
      <c r="V1061" s="219">
        <v>0</v>
      </c>
      <c r="W1061" s="219">
        <v>2.9774135000000001E-3</v>
      </c>
      <c r="X1061" s="219">
        <v>0</v>
      </c>
      <c r="Y1061" s="219">
        <v>0.14260584000000001</v>
      </c>
      <c r="Z1061" s="219">
        <v>0</v>
      </c>
      <c r="AA1061" s="219">
        <v>0</v>
      </c>
      <c r="AB1061" s="219">
        <v>0</v>
      </c>
      <c r="AC1061"/>
      <c r="AD1061" s="227">
        <f t="shared" si="258"/>
        <v>0.68255767000000001</v>
      </c>
      <c r="AE1061" s="227">
        <f t="shared" si="259"/>
        <v>8.9293077400000004E-2</v>
      </c>
      <c r="AF1061" s="227">
        <f t="shared" si="260"/>
        <v>6.0223016999999997E-2</v>
      </c>
      <c r="AG1061" s="227">
        <f t="shared" si="261"/>
        <v>6.0223016999999997E-2</v>
      </c>
      <c r="AH1061" s="227">
        <f t="shared" si="262"/>
        <v>0.14558325350000001</v>
      </c>
      <c r="AI1061"/>
      <c r="AJ1061">
        <v>86.851235000000003</v>
      </c>
      <c r="AK1061" s="155">
        <v>51.344349999999999</v>
      </c>
      <c r="AL1061" s="155">
        <v>19.757365</v>
      </c>
      <c r="AM1061" s="155">
        <v>0</v>
      </c>
      <c r="AN1061" s="155">
        <v>3.7840028000000001</v>
      </c>
      <c r="AO1061" s="155">
        <v>8.0117024000000008</v>
      </c>
      <c r="AP1061" s="155">
        <v>3.9538147000000001</v>
      </c>
      <c r="AQ1061"/>
      <c r="AR1061" s="156">
        <v>8.6671516000000004E-2</v>
      </c>
      <c r="AS1061" s="156">
        <v>8.1407410999999999E-2</v>
      </c>
      <c r="AT1061" s="156">
        <v>3.6745510999999999E-3</v>
      </c>
      <c r="AU1061" s="156">
        <v>1.5895536E-3</v>
      </c>
      <c r="AV1061" s="282">
        <f t="shared" si="252"/>
        <v>4.8805402020599996E-6</v>
      </c>
      <c r="AW1061" s="282">
        <f t="shared" si="253"/>
        <v>1.3589316774409998E-8</v>
      </c>
      <c r="AX1061" s="283">
        <f t="shared" si="254"/>
        <v>0.22262655246000002</v>
      </c>
      <c r="AY1061" s="157">
        <v>4.2227567999999996E-6</v>
      </c>
      <c r="AZ1061" s="157">
        <v>1.2741076999999999E-8</v>
      </c>
      <c r="BA1061" s="157">
        <v>3.4810441E-13</v>
      </c>
      <c r="BB1061" s="157">
        <v>0</v>
      </c>
      <c r="BC1061" s="157">
        <v>0</v>
      </c>
      <c r="BD1061" s="157">
        <v>6.7439205999999996E-10</v>
      </c>
      <c r="BE1061" s="157">
        <v>6.5710900999999999E-7</v>
      </c>
      <c r="BF1061" s="157">
        <v>1.5379429E-10</v>
      </c>
      <c r="BG1061" s="157">
        <v>6.9409738000000002E-10</v>
      </c>
      <c r="BH1061" s="157">
        <v>0</v>
      </c>
      <c r="BI1061" s="157">
        <v>0</v>
      </c>
      <c r="BJ1061" s="157">
        <v>0</v>
      </c>
      <c r="BK1061" s="157">
        <v>0</v>
      </c>
      <c r="BL1061" s="157">
        <v>0</v>
      </c>
      <c r="BM1061" s="157">
        <v>0</v>
      </c>
      <c r="BN1061" s="157">
        <v>0</v>
      </c>
      <c r="BO1061" s="157">
        <v>0</v>
      </c>
      <c r="BP1061" s="157">
        <v>3.1982245999999999E-4</v>
      </c>
      <c r="BQ1061" s="157">
        <v>0.22230673000000001</v>
      </c>
      <c r="BR1061" s="157">
        <v>0</v>
      </c>
      <c r="BS1061" s="157">
        <v>0</v>
      </c>
      <c r="BT1061" s="157">
        <v>0</v>
      </c>
      <c r="BU1061"/>
      <c r="BV1061" s="155">
        <v>2.3051203999999999E-4</v>
      </c>
      <c r="BW1061" s="155">
        <v>4.7853171000000004E-6</v>
      </c>
      <c r="BX1061" s="155">
        <v>1.2687679000000001E-4</v>
      </c>
      <c r="BY1061" s="155">
        <v>1.1981371000000001E-8</v>
      </c>
      <c r="BZ1061" s="155">
        <v>7.4359745999999998E-6</v>
      </c>
      <c r="CA1061" s="155">
        <v>0</v>
      </c>
      <c r="CB1061" s="155">
        <v>0</v>
      </c>
      <c r="CC1061" s="155">
        <v>0</v>
      </c>
      <c r="CD1061" s="155">
        <v>0</v>
      </c>
      <c r="CE1061" s="155">
        <v>3.6549373000000002E-8</v>
      </c>
      <c r="CF1061" s="155">
        <v>0</v>
      </c>
      <c r="CG1061" s="155">
        <v>0</v>
      </c>
      <c r="CH1061" s="155">
        <v>0</v>
      </c>
      <c r="CI1061" s="155">
        <v>5.1213121999999998E-6</v>
      </c>
      <c r="CJ1061" s="155">
        <v>8.6244107000000002E-5</v>
      </c>
      <c r="CK1061" s="155">
        <v>3.7757298E-12</v>
      </c>
      <c r="CL1061" s="155">
        <v>0</v>
      </c>
      <c r="CM1061"/>
      <c r="CN1061" s="284">
        <v>0</v>
      </c>
      <c r="CO1061" s="284">
        <v>4.5503844999999998</v>
      </c>
      <c r="CP1061" s="285">
        <v>0</v>
      </c>
      <c r="CQ1061" s="284">
        <v>3.2740442999999999E-3</v>
      </c>
      <c r="CR1061" s="284">
        <v>0</v>
      </c>
      <c r="CS1061" s="284">
        <v>0</v>
      </c>
      <c r="CT1061" s="284">
        <v>2.9743013000000003E-4</v>
      </c>
      <c r="CU1061" s="284">
        <v>0</v>
      </c>
      <c r="CV1061" s="284">
        <v>0</v>
      </c>
      <c r="CW1061" s="284">
        <v>0</v>
      </c>
      <c r="CX1061"/>
      <c r="CY1061" s="173"/>
      <c r="CZ1061" s="269"/>
      <c r="DA1061"/>
      <c r="DB1061" s="247"/>
      <c r="DC1061" s="54"/>
      <c r="DD1061" s="54"/>
      <c r="DE1061" s="54"/>
      <c r="DF1061" s="54"/>
      <c r="DG1061" s="54"/>
      <c r="DH1061" s="54"/>
      <c r="DI1061" s="54"/>
      <c r="DJ1061" s="54"/>
      <c r="DK1061" s="54"/>
      <c r="DL1061" s="54"/>
    </row>
    <row r="1062" spans="1:116" ht="14.4">
      <c r="A1062" t="s">
        <v>935</v>
      </c>
      <c r="B1062" s="188" t="s">
        <v>320</v>
      </c>
      <c r="C1062" s="151" t="str">
        <f t="shared" si="255"/>
        <v>A.140.03.111</v>
      </c>
      <c r="D1062" s="54" t="s">
        <v>1250</v>
      </c>
      <c r="E1062" s="150" t="s">
        <v>352</v>
      </c>
      <c r="F1062" s="153" t="str">
        <f t="shared" si="256"/>
        <v>spinning cotton 150 dtex</v>
      </c>
      <c r="G1062" s="154">
        <f t="shared" si="257"/>
        <v>3.0320878666666666</v>
      </c>
      <c r="H1062"/>
      <c r="I1062"/>
      <c r="J1062" s="227">
        <f t="shared" si="248"/>
        <v>0.6113198809</v>
      </c>
      <c r="K1062"/>
      <c r="L1062" s="280">
        <f t="shared" si="249"/>
        <v>1.9370446200000002E-2</v>
      </c>
      <c r="M1062" s="280">
        <f t="shared" si="250"/>
        <v>4.0128803000000005E-2</v>
      </c>
      <c r="N1062" s="281">
        <f t="shared" si="251"/>
        <v>9.7007451699999997E-2</v>
      </c>
      <c r="O1062" s="280">
        <v>0.45481317999999998</v>
      </c>
      <c r="P1062" s="219">
        <v>2.1863061E-2</v>
      </c>
      <c r="Q1062" s="219">
        <v>1.8265742000000001E-2</v>
      </c>
      <c r="R1062" s="219">
        <v>1.6769253000000001E-2</v>
      </c>
      <c r="S1062" s="219">
        <v>2.6011932E-3</v>
      </c>
      <c r="T1062" s="219">
        <v>0</v>
      </c>
      <c r="U1062" s="219">
        <v>0</v>
      </c>
      <c r="V1062" s="219">
        <v>0</v>
      </c>
      <c r="W1062" s="219">
        <v>1.9839596999999998E-3</v>
      </c>
      <c r="X1062" s="219">
        <v>0</v>
      </c>
      <c r="Y1062" s="219">
        <v>9.5023492000000001E-2</v>
      </c>
      <c r="Z1062" s="219">
        <v>0</v>
      </c>
      <c r="AA1062" s="219">
        <v>0</v>
      </c>
      <c r="AB1062" s="219">
        <v>0</v>
      </c>
      <c r="AC1062"/>
      <c r="AD1062" s="227">
        <f t="shared" si="258"/>
        <v>0.45481317999999998</v>
      </c>
      <c r="AE1062" s="227">
        <f t="shared" si="259"/>
        <v>5.94992492E-2</v>
      </c>
      <c r="AF1062" s="227">
        <f t="shared" si="260"/>
        <v>4.0128803000000005E-2</v>
      </c>
      <c r="AG1062" s="227">
        <f t="shared" si="261"/>
        <v>4.0128803000000005E-2</v>
      </c>
      <c r="AH1062" s="227">
        <f t="shared" si="262"/>
        <v>9.7007451699999997E-2</v>
      </c>
      <c r="AI1062"/>
      <c r="AJ1062">
        <v>57.872159000000003</v>
      </c>
      <c r="AK1062" s="155">
        <v>34.212620999999999</v>
      </c>
      <c r="AL1062" s="155">
        <v>13.165056</v>
      </c>
      <c r="AM1062" s="155">
        <v>0</v>
      </c>
      <c r="AN1062" s="155">
        <v>2.5214197</v>
      </c>
      <c r="AO1062" s="155">
        <v>5.3384907999999998</v>
      </c>
      <c r="AP1062" s="155">
        <v>2.6345714999999998</v>
      </c>
      <c r="AQ1062"/>
      <c r="AR1062" s="156">
        <v>5.7752405999999999E-2</v>
      </c>
      <c r="AS1062" s="156">
        <v>5.424474E-2</v>
      </c>
      <c r="AT1062" s="156">
        <v>2.448488E-3</v>
      </c>
      <c r="AU1062" s="156">
        <v>1.0591778E-3</v>
      </c>
      <c r="AV1062" s="282">
        <f t="shared" si="252"/>
        <v>3.25208277213E-6</v>
      </c>
      <c r="AW1062" s="282">
        <f t="shared" si="253"/>
        <v>9.0550593347200027E-9</v>
      </c>
      <c r="AX1062" s="283">
        <f t="shared" si="254"/>
        <v>0.14834422942</v>
      </c>
      <c r="AY1062" s="157">
        <v>2.8137776000000001E-6</v>
      </c>
      <c r="AZ1062" s="157">
        <v>8.4898461000000008E-9</v>
      </c>
      <c r="BA1062" s="157">
        <v>2.3195471999999999E-13</v>
      </c>
      <c r="BB1062" s="157">
        <v>0</v>
      </c>
      <c r="BC1062" s="157">
        <v>0</v>
      </c>
      <c r="BD1062" s="157">
        <v>4.4937213E-10</v>
      </c>
      <c r="BE1062" s="157">
        <v>4.3785579999999999E-7</v>
      </c>
      <c r="BF1062" s="157">
        <v>1.0247877000000001E-10</v>
      </c>
      <c r="BG1062" s="157">
        <v>4.6250251000000002E-10</v>
      </c>
      <c r="BH1062" s="157">
        <v>0</v>
      </c>
      <c r="BI1062" s="157">
        <v>0</v>
      </c>
      <c r="BJ1062" s="157">
        <v>0</v>
      </c>
      <c r="BK1062" s="157">
        <v>0</v>
      </c>
      <c r="BL1062" s="157">
        <v>0</v>
      </c>
      <c r="BM1062" s="157">
        <v>0</v>
      </c>
      <c r="BN1062" s="157">
        <v>0</v>
      </c>
      <c r="BO1062" s="157">
        <v>0</v>
      </c>
      <c r="BP1062" s="157">
        <v>2.1310942000000001E-4</v>
      </c>
      <c r="BQ1062" s="157">
        <v>0.14813112000000001</v>
      </c>
      <c r="BR1062" s="157">
        <v>0</v>
      </c>
      <c r="BS1062" s="157">
        <v>0</v>
      </c>
      <c r="BT1062" s="157">
        <v>0</v>
      </c>
      <c r="BU1062"/>
      <c r="BV1062" s="155">
        <v>1.5359862E-4</v>
      </c>
      <c r="BW1062" s="155">
        <v>3.1886320999999998E-6</v>
      </c>
      <c r="BX1062" s="155">
        <v>8.4542655999999999E-5</v>
      </c>
      <c r="BY1062" s="155">
        <v>7.9836261000000005E-9</v>
      </c>
      <c r="BZ1062" s="155">
        <v>4.9548622999999998E-6</v>
      </c>
      <c r="CA1062" s="155">
        <v>0</v>
      </c>
      <c r="CB1062" s="155">
        <v>0</v>
      </c>
      <c r="CC1062" s="155">
        <v>0</v>
      </c>
      <c r="CD1062" s="155">
        <v>0</v>
      </c>
      <c r="CE1062" s="155">
        <v>2.4354186000000001E-8</v>
      </c>
      <c r="CF1062" s="155">
        <v>0</v>
      </c>
      <c r="CG1062" s="155">
        <v>0</v>
      </c>
      <c r="CH1062" s="155">
        <v>0</v>
      </c>
      <c r="CI1062" s="155">
        <v>3.4125179000000001E-6</v>
      </c>
      <c r="CJ1062" s="155">
        <v>5.7467608E-5</v>
      </c>
      <c r="CK1062" s="155">
        <v>2.5159070999999999E-12</v>
      </c>
      <c r="CL1062" s="155">
        <v>0</v>
      </c>
      <c r="CM1062"/>
      <c r="CN1062" s="284">
        <v>0</v>
      </c>
      <c r="CO1062" s="284">
        <v>3.0320879000000001</v>
      </c>
      <c r="CP1062" s="285">
        <v>0</v>
      </c>
      <c r="CQ1062" s="284">
        <v>2.1816155999999998E-3</v>
      </c>
      <c r="CR1062" s="284">
        <v>0</v>
      </c>
      <c r="CS1062" s="284">
        <v>0</v>
      </c>
      <c r="CT1062" s="284">
        <v>1.9818858999999999E-4</v>
      </c>
      <c r="CU1062" s="284">
        <v>0</v>
      </c>
      <c r="CV1062" s="284">
        <v>0</v>
      </c>
      <c r="CW1062" s="284">
        <v>0</v>
      </c>
      <c r="CX1062"/>
      <c r="CY1062" s="173"/>
      <c r="CZ1062" s="269"/>
      <c r="DA1062"/>
      <c r="DB1062" s="247"/>
      <c r="DC1062" s="54"/>
      <c r="DD1062" s="54"/>
      <c r="DE1062" s="54"/>
      <c r="DF1062" s="54"/>
      <c r="DG1062" s="54"/>
      <c r="DH1062" s="54"/>
      <c r="DI1062" s="54"/>
      <c r="DJ1062" s="54"/>
      <c r="DK1062" s="54"/>
      <c r="DL1062" s="54"/>
    </row>
    <row r="1063" spans="1:116" ht="14.4">
      <c r="A1063" t="s">
        <v>936</v>
      </c>
      <c r="B1063" s="188" t="s">
        <v>320</v>
      </c>
      <c r="C1063" s="151" t="str">
        <f t="shared" si="255"/>
        <v>A.140.03.112</v>
      </c>
      <c r="D1063" s="54" t="s">
        <v>1250</v>
      </c>
      <c r="E1063" s="150" t="s">
        <v>352</v>
      </c>
      <c r="F1063" s="153" t="str">
        <f t="shared" si="256"/>
        <v>spinning cotton 200 dtex</v>
      </c>
      <c r="G1063" s="154">
        <f t="shared" si="257"/>
        <v>2.2751922666666671</v>
      </c>
      <c r="H1063"/>
      <c r="I1063"/>
      <c r="J1063" s="227">
        <f t="shared" si="248"/>
        <v>0.45871700390000003</v>
      </c>
      <c r="K1063"/>
      <c r="L1063" s="280">
        <f t="shared" si="249"/>
        <v>1.45350302E-2</v>
      </c>
      <c r="M1063" s="280">
        <f t="shared" si="250"/>
        <v>3.0111508999999998E-2</v>
      </c>
      <c r="N1063" s="281">
        <f t="shared" si="251"/>
        <v>7.2791624700000002E-2</v>
      </c>
      <c r="O1063" s="280">
        <v>0.34127884000000003</v>
      </c>
      <c r="P1063" s="286">
        <v>1.6405416999999999E-2</v>
      </c>
      <c r="Q1063" s="219">
        <v>1.3706092E-2</v>
      </c>
      <c r="R1063" s="219">
        <v>1.2583169E-2</v>
      </c>
      <c r="S1063" s="219">
        <v>1.9518611999999999E-3</v>
      </c>
      <c r="T1063" s="219">
        <v>0</v>
      </c>
      <c r="U1063" s="219">
        <v>0</v>
      </c>
      <c r="V1063" s="219">
        <v>0</v>
      </c>
      <c r="W1063" s="219">
        <v>1.4887067E-3</v>
      </c>
      <c r="X1063" s="219">
        <v>0</v>
      </c>
      <c r="Y1063" s="219">
        <v>7.1302918000000007E-2</v>
      </c>
      <c r="Z1063" s="219">
        <v>0</v>
      </c>
      <c r="AA1063" s="219">
        <v>0</v>
      </c>
      <c r="AB1063" s="219">
        <v>0</v>
      </c>
      <c r="AC1063"/>
      <c r="AD1063" s="227">
        <f t="shared" si="258"/>
        <v>0.34127884000000003</v>
      </c>
      <c r="AE1063" s="227">
        <f t="shared" si="259"/>
        <v>4.4646539200000002E-2</v>
      </c>
      <c r="AF1063" s="227">
        <f t="shared" si="260"/>
        <v>3.0111508999999998E-2</v>
      </c>
      <c r="AG1063" s="227">
        <f t="shared" si="261"/>
        <v>3.0111508999999998E-2</v>
      </c>
      <c r="AH1063" s="227">
        <f t="shared" si="262"/>
        <v>7.2791624700000002E-2</v>
      </c>
      <c r="AI1063"/>
      <c r="AJ1063">
        <v>43.425617000000003</v>
      </c>
      <c r="AK1063" s="155">
        <v>25.672174999999999</v>
      </c>
      <c r="AL1063" s="155">
        <v>9.8786822999999995</v>
      </c>
      <c r="AM1063" s="155">
        <v>0</v>
      </c>
      <c r="AN1063" s="155">
        <v>1.8920014000000001</v>
      </c>
      <c r="AO1063" s="155">
        <v>4.0058512000000004</v>
      </c>
      <c r="AP1063" s="155">
        <v>1.9769072999999999</v>
      </c>
      <c r="AQ1063"/>
      <c r="AR1063" s="156">
        <v>4.3335758000000002E-2</v>
      </c>
      <c r="AS1063" s="156">
        <v>4.0703705E-2</v>
      </c>
      <c r="AT1063" s="156">
        <v>1.8372756E-3</v>
      </c>
      <c r="AU1063" s="156">
        <v>7.9477680999999998E-4</v>
      </c>
      <c r="AV1063" s="282">
        <f t="shared" si="252"/>
        <v>2.4402700960299995E-6</v>
      </c>
      <c r="AW1063" s="282">
        <f t="shared" si="253"/>
        <v>6.7946581852099991E-9</v>
      </c>
      <c r="AX1063" s="283">
        <f t="shared" si="254"/>
        <v>0.11131328123000001</v>
      </c>
      <c r="AY1063" s="157">
        <v>2.1113783999999998E-6</v>
      </c>
      <c r="AZ1063" s="157">
        <v>6.3705382999999997E-9</v>
      </c>
      <c r="BA1063" s="157">
        <v>1.7405220999999999E-13</v>
      </c>
      <c r="BB1063" s="157">
        <v>0</v>
      </c>
      <c r="BC1063" s="157">
        <v>0</v>
      </c>
      <c r="BD1063" s="157">
        <v>3.3719602999999998E-10</v>
      </c>
      <c r="BE1063" s="157">
        <v>3.2855449999999998E-7</v>
      </c>
      <c r="BF1063" s="157">
        <v>7.6897142999999999E-11</v>
      </c>
      <c r="BG1063" s="157">
        <v>3.4704869000000001E-10</v>
      </c>
      <c r="BH1063" s="157">
        <v>0</v>
      </c>
      <c r="BI1063" s="157">
        <v>0</v>
      </c>
      <c r="BJ1063" s="157">
        <v>0</v>
      </c>
      <c r="BK1063" s="157">
        <v>0</v>
      </c>
      <c r="BL1063" s="157">
        <v>0</v>
      </c>
      <c r="BM1063" s="157">
        <v>0</v>
      </c>
      <c r="BN1063" s="157">
        <v>0</v>
      </c>
      <c r="BO1063" s="157">
        <v>0</v>
      </c>
      <c r="BP1063" s="157">
        <v>1.5991123E-4</v>
      </c>
      <c r="BQ1063" s="157">
        <v>0.11115337</v>
      </c>
      <c r="BR1063" s="157">
        <v>0</v>
      </c>
      <c r="BS1063" s="157">
        <v>0</v>
      </c>
      <c r="BT1063" s="157">
        <v>0</v>
      </c>
      <c r="BU1063"/>
      <c r="BV1063" s="155">
        <v>1.1525602E-4</v>
      </c>
      <c r="BW1063" s="155">
        <v>2.3926585000000002E-6</v>
      </c>
      <c r="BX1063" s="155">
        <v>6.3438396999999997E-5</v>
      </c>
      <c r="BY1063" s="155">
        <v>5.9906853000000003E-9</v>
      </c>
      <c r="BZ1063" s="155">
        <v>3.7179872999999999E-6</v>
      </c>
      <c r="CA1063" s="155">
        <v>0</v>
      </c>
      <c r="CB1063" s="155">
        <v>0</v>
      </c>
      <c r="CC1063" s="155">
        <v>0</v>
      </c>
      <c r="CD1063" s="155">
        <v>0</v>
      </c>
      <c r="CE1063" s="155">
        <v>1.8274685999999999E-8</v>
      </c>
      <c r="CF1063" s="155">
        <v>0</v>
      </c>
      <c r="CG1063" s="155">
        <v>0</v>
      </c>
      <c r="CH1063" s="155">
        <v>0</v>
      </c>
      <c r="CI1063" s="155">
        <v>2.5606560999999999E-6</v>
      </c>
      <c r="CJ1063" s="155">
        <v>4.3122053000000003E-5</v>
      </c>
      <c r="CK1063" s="155">
        <v>1.8878649E-12</v>
      </c>
      <c r="CL1063" s="155">
        <v>0</v>
      </c>
      <c r="CM1063"/>
      <c r="CN1063" s="284">
        <v>0</v>
      </c>
      <c r="CO1063" s="284">
        <v>2.2751922000000002</v>
      </c>
      <c r="CP1063" s="285">
        <v>0</v>
      </c>
      <c r="CQ1063" s="284">
        <v>1.6370220999999999E-3</v>
      </c>
      <c r="CR1063" s="284">
        <v>0</v>
      </c>
      <c r="CS1063" s="284">
        <v>0</v>
      </c>
      <c r="CT1063" s="284">
        <v>1.4871506999999999E-4</v>
      </c>
      <c r="CU1063" s="284">
        <v>0</v>
      </c>
      <c r="CV1063" s="284">
        <v>0</v>
      </c>
      <c r="CW1063" s="284">
        <v>0</v>
      </c>
      <c r="CX1063"/>
      <c r="CY1063" s="173"/>
      <c r="CZ1063" s="269"/>
      <c r="DA1063"/>
      <c r="DB1063" s="247"/>
      <c r="DC1063" s="54"/>
      <c r="DD1063" s="54"/>
      <c r="DE1063" s="54"/>
      <c r="DF1063" s="54"/>
      <c r="DG1063" s="54"/>
      <c r="DH1063" s="54"/>
      <c r="DI1063" s="54"/>
      <c r="DJ1063" s="54"/>
      <c r="DK1063" s="54"/>
      <c r="DL1063" s="54"/>
    </row>
    <row r="1064" spans="1:116" ht="14.4">
      <c r="A1064" t="s">
        <v>937</v>
      </c>
      <c r="B1064" s="188" t="s">
        <v>320</v>
      </c>
      <c r="C1064" s="151" t="str">
        <f t="shared" si="255"/>
        <v>A.140.03.113</v>
      </c>
      <c r="D1064" s="54" t="s">
        <v>1250</v>
      </c>
      <c r="E1064" s="150" t="s">
        <v>352</v>
      </c>
      <c r="F1064" s="153" t="str">
        <f t="shared" si="256"/>
        <v>spinning cotton 300 dtex</v>
      </c>
      <c r="G1064" s="154">
        <f t="shared" si="257"/>
        <v>1.5182966</v>
      </c>
      <c r="H1064"/>
      <c r="I1064"/>
      <c r="J1064" s="227">
        <f t="shared" si="248"/>
        <v>0.30611411530999999</v>
      </c>
      <c r="K1064"/>
      <c r="L1064" s="280">
        <f t="shared" si="249"/>
        <v>9.6996141000000001E-3</v>
      </c>
      <c r="M1064" s="280">
        <f t="shared" si="250"/>
        <v>2.0094214399999998E-2</v>
      </c>
      <c r="N1064" s="281">
        <f t="shared" si="251"/>
        <v>4.8575796810000002E-2</v>
      </c>
      <c r="O1064" s="280">
        <v>0.22774448999999999</v>
      </c>
      <c r="P1064" s="286">
        <v>1.0947772999999999E-2</v>
      </c>
      <c r="Q1064" s="219">
        <v>9.1464414000000001E-3</v>
      </c>
      <c r="R1064" s="219">
        <v>8.3970850000000003E-3</v>
      </c>
      <c r="S1064" s="219">
        <v>1.3025291E-3</v>
      </c>
      <c r="T1064" s="219">
        <v>0</v>
      </c>
      <c r="U1064" s="219">
        <v>0</v>
      </c>
      <c r="V1064" s="219">
        <v>0</v>
      </c>
      <c r="W1064" s="219">
        <v>9.9345381000000006E-4</v>
      </c>
      <c r="X1064" s="219">
        <v>0</v>
      </c>
      <c r="Y1064" s="219">
        <v>4.7582342999999999E-2</v>
      </c>
      <c r="Z1064" s="219">
        <v>0</v>
      </c>
      <c r="AA1064" s="219">
        <v>0</v>
      </c>
      <c r="AB1064" s="219">
        <v>0</v>
      </c>
      <c r="AC1064"/>
      <c r="AD1064" s="227">
        <f t="shared" si="258"/>
        <v>0.22774448999999999</v>
      </c>
      <c r="AE1064" s="227">
        <f t="shared" si="259"/>
        <v>2.9793828499999998E-2</v>
      </c>
      <c r="AF1064" s="227">
        <f t="shared" si="260"/>
        <v>2.0094214399999998E-2</v>
      </c>
      <c r="AG1064" s="227">
        <f t="shared" si="261"/>
        <v>2.0094214399999998E-2</v>
      </c>
      <c r="AH1064" s="227">
        <f t="shared" si="262"/>
        <v>4.8575796810000002E-2</v>
      </c>
      <c r="AI1064"/>
      <c r="AJ1064">
        <v>28.979075000000002</v>
      </c>
      <c r="AK1064" s="155">
        <v>17.131729</v>
      </c>
      <c r="AL1064" s="155">
        <v>6.5923087999999996</v>
      </c>
      <c r="AM1064" s="155">
        <v>0</v>
      </c>
      <c r="AN1064" s="155">
        <v>1.2625831000000001</v>
      </c>
      <c r="AO1064" s="155">
        <v>2.6732116000000001</v>
      </c>
      <c r="AP1064" s="155">
        <v>1.3192431</v>
      </c>
      <c r="AQ1064"/>
      <c r="AR1064" s="156">
        <v>2.8919110000000001E-2</v>
      </c>
      <c r="AS1064" s="156">
        <v>2.7162670999999999E-2</v>
      </c>
      <c r="AT1064" s="156">
        <v>1.2260630999999999E-3</v>
      </c>
      <c r="AU1064" s="156">
        <v>5.3037581000000005E-4</v>
      </c>
      <c r="AV1064" s="282">
        <f t="shared" si="252"/>
        <v>1.6284575199200001E-6</v>
      </c>
      <c r="AW1064" s="282">
        <f t="shared" si="253"/>
        <v>4.5342570386900003E-9</v>
      </c>
      <c r="AX1064" s="283">
        <f t="shared" si="254"/>
        <v>7.4282326039999999E-2</v>
      </c>
      <c r="AY1064" s="157">
        <v>1.4089793000000001E-6</v>
      </c>
      <c r="AZ1064" s="157">
        <v>4.2512305000000002E-9</v>
      </c>
      <c r="BA1064" s="157">
        <v>1.1614969000000001E-13</v>
      </c>
      <c r="BB1064" s="157">
        <v>0</v>
      </c>
      <c r="BC1064" s="157">
        <v>0</v>
      </c>
      <c r="BD1064" s="157">
        <v>2.2501991999999999E-10</v>
      </c>
      <c r="BE1064" s="157">
        <v>2.192532E-7</v>
      </c>
      <c r="BF1064" s="157">
        <v>5.1315519000000002E-11</v>
      </c>
      <c r="BG1064" s="157">
        <v>2.3159487000000001E-10</v>
      </c>
      <c r="BH1064" s="157">
        <v>0</v>
      </c>
      <c r="BI1064" s="157">
        <v>0</v>
      </c>
      <c r="BJ1064" s="157">
        <v>0</v>
      </c>
      <c r="BK1064" s="157">
        <v>0</v>
      </c>
      <c r="BL1064" s="157">
        <v>0</v>
      </c>
      <c r="BM1064" s="157">
        <v>0</v>
      </c>
      <c r="BN1064" s="157">
        <v>0</v>
      </c>
      <c r="BO1064" s="157">
        <v>0</v>
      </c>
      <c r="BP1064" s="157">
        <v>1.0671304E-4</v>
      </c>
      <c r="BQ1064" s="157">
        <v>7.4175613000000001E-2</v>
      </c>
      <c r="BR1064" s="157">
        <v>0</v>
      </c>
      <c r="BS1064" s="157">
        <v>0</v>
      </c>
      <c r="BT1064" s="157">
        <v>0</v>
      </c>
      <c r="BU1064"/>
      <c r="BV1064" s="155">
        <v>7.6913423000000004E-5</v>
      </c>
      <c r="BW1064" s="155">
        <v>1.5966849999999999E-6</v>
      </c>
      <c r="BX1064" s="155">
        <v>4.2334138000000002E-5</v>
      </c>
      <c r="BY1064" s="155">
        <v>3.9977444E-9</v>
      </c>
      <c r="BZ1064" s="155">
        <v>2.4811123E-6</v>
      </c>
      <c r="CA1064" s="155">
        <v>0</v>
      </c>
      <c r="CB1064" s="155">
        <v>0</v>
      </c>
      <c r="CC1064" s="155">
        <v>0</v>
      </c>
      <c r="CD1064" s="155">
        <v>0</v>
      </c>
      <c r="CE1064" s="155">
        <v>1.2195186999999999E-8</v>
      </c>
      <c r="CF1064" s="155">
        <v>0</v>
      </c>
      <c r="CG1064" s="155">
        <v>0</v>
      </c>
      <c r="CH1064" s="155">
        <v>0</v>
      </c>
      <c r="CI1064" s="155">
        <v>1.7087942999999999E-6</v>
      </c>
      <c r="CJ1064" s="155">
        <v>2.8776498999999999E-5</v>
      </c>
      <c r="CK1064" s="155">
        <v>1.2598226999999999E-12</v>
      </c>
      <c r="CL1064" s="155">
        <v>0</v>
      </c>
      <c r="CM1064"/>
      <c r="CN1064" s="284">
        <v>0</v>
      </c>
      <c r="CO1064" s="284">
        <v>1.5182966</v>
      </c>
      <c r="CP1064" s="285">
        <v>0</v>
      </c>
      <c r="CQ1064" s="284">
        <v>1.0924286000000001E-3</v>
      </c>
      <c r="CR1064" s="284">
        <v>0</v>
      </c>
      <c r="CS1064" s="284">
        <v>0</v>
      </c>
      <c r="CT1064" s="284">
        <v>9.9241538999999995E-5</v>
      </c>
      <c r="CU1064" s="284">
        <v>0</v>
      </c>
      <c r="CV1064" s="284">
        <v>0</v>
      </c>
      <c r="CW1064" s="284">
        <v>0</v>
      </c>
      <c r="CX1064"/>
      <c r="CY1064" s="173"/>
      <c r="CZ1064" s="269"/>
      <c r="DA1064"/>
      <c r="DB1064" s="247"/>
      <c r="DC1064" s="54"/>
      <c r="DD1064" s="54"/>
      <c r="DE1064" s="54"/>
      <c r="DF1064" s="54"/>
      <c r="DG1064" s="54"/>
      <c r="DH1064" s="54"/>
      <c r="DI1064" s="54"/>
      <c r="DJ1064" s="54"/>
      <c r="DK1064" s="54"/>
      <c r="DL1064" s="54"/>
    </row>
    <row r="1065" spans="1:116" ht="14.4">
      <c r="A1065" t="s">
        <v>938</v>
      </c>
      <c r="B1065" s="188" t="s">
        <v>320</v>
      </c>
      <c r="C1065" s="151" t="str">
        <f t="shared" si="255"/>
        <v>A.140.03.114</v>
      </c>
      <c r="D1065" s="54" t="s">
        <v>1250</v>
      </c>
      <c r="E1065" s="150" t="s">
        <v>352</v>
      </c>
      <c r="F1065" s="153" t="str">
        <f t="shared" si="256"/>
        <v>spinning cotton 400 dtex</v>
      </c>
      <c r="G1065" s="154">
        <f t="shared" si="257"/>
        <v>1.1398488</v>
      </c>
      <c r="H1065"/>
      <c r="I1065"/>
      <c r="J1065" s="227">
        <f t="shared" ref="J1065:J1148" si="263">L1065+M1065+N1065+O1065</f>
        <v>0.22981267725999999</v>
      </c>
      <c r="K1065"/>
      <c r="L1065" s="280">
        <f t="shared" ref="L1065:L1148" si="264">R1065+S1065+T1065+U1065</f>
        <v>7.2819061199999998E-3</v>
      </c>
      <c r="M1065" s="280">
        <f t="shared" ref="M1065:M1148" si="265">P1065+Q1065+V1065+Z1065+X1065</f>
        <v>1.50855678E-2</v>
      </c>
      <c r="N1065" s="281">
        <f t="shared" ref="N1065:N1148" si="266">W1065+Y1065+AA1065+AB1065</f>
        <v>3.646788334E-2</v>
      </c>
      <c r="O1065" s="280">
        <v>0.17097731999999999</v>
      </c>
      <c r="P1065" s="219">
        <v>8.2189515999999997E-3</v>
      </c>
      <c r="Q1065" s="219">
        <v>6.8666161999999999E-3</v>
      </c>
      <c r="R1065" s="219">
        <v>6.3040429999999996E-3</v>
      </c>
      <c r="S1065" s="219">
        <v>9.7786311999999999E-4</v>
      </c>
      <c r="T1065" s="219">
        <v>0</v>
      </c>
      <c r="U1065" s="219">
        <v>0</v>
      </c>
      <c r="V1065" s="219">
        <v>0</v>
      </c>
      <c r="W1065" s="219">
        <v>7.4582733999999996E-4</v>
      </c>
      <c r="X1065" s="219">
        <v>0</v>
      </c>
      <c r="Y1065" s="219">
        <v>3.5722056000000002E-2</v>
      </c>
      <c r="Z1065" s="219">
        <v>0</v>
      </c>
      <c r="AA1065" s="219">
        <v>0</v>
      </c>
      <c r="AB1065" s="219">
        <v>0</v>
      </c>
      <c r="AC1065"/>
      <c r="AD1065" s="227">
        <f t="shared" si="258"/>
        <v>0.17097731999999999</v>
      </c>
      <c r="AE1065" s="227">
        <f t="shared" si="259"/>
        <v>2.2367473919999999E-2</v>
      </c>
      <c r="AF1065" s="227">
        <f t="shared" si="260"/>
        <v>1.50855678E-2</v>
      </c>
      <c r="AG1065" s="227">
        <f t="shared" si="261"/>
        <v>1.50855678E-2</v>
      </c>
      <c r="AH1065" s="227">
        <f t="shared" si="262"/>
        <v>3.646788334E-2</v>
      </c>
      <c r="AI1065"/>
      <c r="AJ1065">
        <v>21.755804000000001</v>
      </c>
      <c r="AK1065" s="155">
        <v>12.861506</v>
      </c>
      <c r="AL1065" s="155">
        <v>4.949122</v>
      </c>
      <c r="AM1065" s="155">
        <v>0</v>
      </c>
      <c r="AN1065" s="155">
        <v>0.94787398</v>
      </c>
      <c r="AO1065" s="155">
        <v>2.0068918</v>
      </c>
      <c r="AP1065" s="155">
        <v>0.99041100000000004</v>
      </c>
      <c r="AQ1065"/>
      <c r="AR1065" s="156">
        <v>2.1710785999999999E-2</v>
      </c>
      <c r="AS1065" s="156">
        <v>2.0392153E-2</v>
      </c>
      <c r="AT1065" s="156">
        <v>9.2045687000000005E-4</v>
      </c>
      <c r="AU1065" s="156">
        <v>3.9817531000000002E-4</v>
      </c>
      <c r="AV1065" s="282">
        <f t="shared" si="252"/>
        <v>1.2225511818699998E-6</v>
      </c>
      <c r="AW1065" s="282">
        <f t="shared" si="253"/>
        <v>3.4040564654319998E-9</v>
      </c>
      <c r="AX1065" s="283">
        <f t="shared" si="254"/>
        <v>5.5766849942999998E-2</v>
      </c>
      <c r="AY1065" s="157">
        <v>1.0577796999999999E-6</v>
      </c>
      <c r="AZ1065" s="157">
        <v>3.1915766E-9</v>
      </c>
      <c r="BA1065" s="157">
        <v>8.7198432000000002E-14</v>
      </c>
      <c r="BB1065" s="157">
        <v>0</v>
      </c>
      <c r="BC1065" s="157">
        <v>0</v>
      </c>
      <c r="BD1065" s="157">
        <v>1.6893187000000001E-10</v>
      </c>
      <c r="BE1065" s="157">
        <v>1.6460254999999999E-7</v>
      </c>
      <c r="BF1065" s="157">
        <v>3.8524707000000003E-11</v>
      </c>
      <c r="BG1065" s="157">
        <v>1.7386796E-10</v>
      </c>
      <c r="BH1065" s="157">
        <v>0</v>
      </c>
      <c r="BI1065" s="157">
        <v>0</v>
      </c>
      <c r="BJ1065" s="157">
        <v>0</v>
      </c>
      <c r="BK1065" s="157">
        <v>0</v>
      </c>
      <c r="BL1065" s="157">
        <v>0</v>
      </c>
      <c r="BM1065" s="157">
        <v>0</v>
      </c>
      <c r="BN1065" s="157">
        <v>0</v>
      </c>
      <c r="BO1065" s="157">
        <v>0</v>
      </c>
      <c r="BP1065" s="157">
        <v>8.0113942999999996E-5</v>
      </c>
      <c r="BQ1065" s="157">
        <v>5.5686736000000001E-2</v>
      </c>
      <c r="BR1065" s="157">
        <v>0</v>
      </c>
      <c r="BS1065" s="157">
        <v>0</v>
      </c>
      <c r="BT1065" s="157">
        <v>0</v>
      </c>
      <c r="BU1065"/>
      <c r="BV1065" s="155">
        <v>5.7742124999999999E-5</v>
      </c>
      <c r="BW1065" s="155">
        <v>1.1986982000000001E-6</v>
      </c>
      <c r="BX1065" s="155">
        <v>3.1782009E-5</v>
      </c>
      <c r="BY1065" s="155">
        <v>3.0012739999999999E-9</v>
      </c>
      <c r="BZ1065" s="155">
        <v>1.8626748E-6</v>
      </c>
      <c r="CA1065" s="155">
        <v>0</v>
      </c>
      <c r="CB1065" s="155">
        <v>0</v>
      </c>
      <c r="CC1065" s="155">
        <v>0</v>
      </c>
      <c r="CD1065" s="155">
        <v>0</v>
      </c>
      <c r="CE1065" s="155">
        <v>9.1554369000000002E-9</v>
      </c>
      <c r="CF1065" s="155">
        <v>0</v>
      </c>
      <c r="CG1065" s="155">
        <v>0</v>
      </c>
      <c r="CH1065" s="155">
        <v>0</v>
      </c>
      <c r="CI1065" s="155">
        <v>1.2828633000000001E-6</v>
      </c>
      <c r="CJ1065" s="155">
        <v>2.1603722000000001E-5</v>
      </c>
      <c r="CK1065" s="155">
        <v>9.4580163000000004E-13</v>
      </c>
      <c r="CL1065" s="155">
        <v>0</v>
      </c>
      <c r="CM1065"/>
      <c r="CN1065" s="284">
        <v>0</v>
      </c>
      <c r="CO1065" s="284">
        <v>1.1398488</v>
      </c>
      <c r="CP1065" s="285">
        <v>0</v>
      </c>
      <c r="CQ1065" s="284">
        <v>8.2013188000000005E-4</v>
      </c>
      <c r="CR1065" s="284">
        <v>0</v>
      </c>
      <c r="CS1065" s="284">
        <v>0</v>
      </c>
      <c r="CT1065" s="284">
        <v>7.4504774999999997E-5</v>
      </c>
      <c r="CU1065" s="284">
        <v>0</v>
      </c>
      <c r="CV1065" s="284">
        <v>0</v>
      </c>
      <c r="CW1065" s="284">
        <v>0</v>
      </c>
      <c r="CX1065"/>
      <c r="CY1065" s="173"/>
      <c r="CZ1065" s="272"/>
      <c r="DA1065"/>
      <c r="DB1065" s="247"/>
      <c r="DC1065" s="54"/>
      <c r="DD1065" s="54"/>
      <c r="DE1065" s="54"/>
      <c r="DF1065" s="54"/>
      <c r="DG1065" s="54"/>
      <c r="DH1065" s="54"/>
      <c r="DI1065" s="54"/>
      <c r="DJ1065" s="54"/>
      <c r="DK1065" s="54"/>
      <c r="DL1065" s="54"/>
    </row>
    <row r="1066" spans="1:116" ht="14.4">
      <c r="A1066" t="s">
        <v>939</v>
      </c>
      <c r="B1066" s="188" t="s">
        <v>320</v>
      </c>
      <c r="C1066" s="151" t="str">
        <f t="shared" si="255"/>
        <v>A.140.03.115</v>
      </c>
      <c r="D1066" s="54" t="s">
        <v>1250</v>
      </c>
      <c r="E1066" s="150" t="s">
        <v>352</v>
      </c>
      <c r="F1066" s="153" t="str">
        <f t="shared" si="256"/>
        <v>spinning cotton 500 dtex</v>
      </c>
      <c r="G1066" s="154">
        <f t="shared" si="257"/>
        <v>0.91007686666666665</v>
      </c>
      <c r="H1066"/>
      <c r="I1066"/>
      <c r="J1066" s="227">
        <f t="shared" si="263"/>
        <v>0.18348679537000001</v>
      </c>
      <c r="K1066"/>
      <c r="L1066" s="280">
        <f t="shared" si="264"/>
        <v>5.8140120700000001E-3</v>
      </c>
      <c r="M1066" s="280">
        <f t="shared" si="265"/>
        <v>1.20446036E-2</v>
      </c>
      <c r="N1066" s="281">
        <f t="shared" si="266"/>
        <v>2.91166497E-2</v>
      </c>
      <c r="O1066" s="280">
        <v>0.13651152999999999</v>
      </c>
      <c r="P1066" s="219">
        <v>6.5621669000000002E-3</v>
      </c>
      <c r="Q1066" s="219">
        <v>5.4824367000000001E-3</v>
      </c>
      <c r="R1066" s="219">
        <v>5.0332676000000003E-3</v>
      </c>
      <c r="S1066" s="219">
        <v>7.8074446999999996E-4</v>
      </c>
      <c r="T1066" s="219">
        <v>0</v>
      </c>
      <c r="U1066" s="219">
        <v>0</v>
      </c>
      <c r="V1066" s="219">
        <v>0</v>
      </c>
      <c r="W1066" s="219">
        <v>5.9548269999999996E-4</v>
      </c>
      <c r="X1066" s="219">
        <v>0</v>
      </c>
      <c r="Y1066" s="219">
        <v>2.8521167E-2</v>
      </c>
      <c r="Z1066" s="219">
        <v>0</v>
      </c>
      <c r="AA1066" s="219">
        <v>0</v>
      </c>
      <c r="AB1066" s="219">
        <v>0</v>
      </c>
      <c r="AC1066"/>
      <c r="AD1066" s="227">
        <f t="shared" si="258"/>
        <v>0.13651152999999999</v>
      </c>
      <c r="AE1066" s="227">
        <f t="shared" si="259"/>
        <v>1.7858615670000001E-2</v>
      </c>
      <c r="AF1066" s="227">
        <f t="shared" si="260"/>
        <v>1.20446036E-2</v>
      </c>
      <c r="AG1066" s="227">
        <f t="shared" si="261"/>
        <v>1.20446036E-2</v>
      </c>
      <c r="AH1066" s="227">
        <f t="shared" si="262"/>
        <v>2.91166497E-2</v>
      </c>
      <c r="AI1066"/>
      <c r="AJ1066">
        <v>17.370246999999999</v>
      </c>
      <c r="AK1066" s="155">
        <v>10.26887</v>
      </c>
      <c r="AL1066" s="155">
        <v>3.9514729000000002</v>
      </c>
      <c r="AM1066" s="155">
        <v>0</v>
      </c>
      <c r="AN1066" s="155">
        <v>0.75680057000000001</v>
      </c>
      <c r="AO1066" s="155">
        <v>1.6023404999999999</v>
      </c>
      <c r="AP1066" s="155">
        <v>0.79076292999999998</v>
      </c>
      <c r="AQ1066"/>
      <c r="AR1066" s="156">
        <v>1.7334302999999999E-2</v>
      </c>
      <c r="AS1066" s="156">
        <v>1.6281482E-2</v>
      </c>
      <c r="AT1066" s="156">
        <v>7.3491023000000003E-4</v>
      </c>
      <c r="AU1066" s="156">
        <v>3.1791072000000002E-4</v>
      </c>
      <c r="AV1066" s="282">
        <f t="shared" si="252"/>
        <v>9.7610803840999995E-7</v>
      </c>
      <c r="AW1066" s="282">
        <f t="shared" si="253"/>
        <v>2.7178632578829996E-9</v>
      </c>
      <c r="AX1066" s="283">
        <f t="shared" si="254"/>
        <v>4.4525311492000001E-2</v>
      </c>
      <c r="AY1066" s="157">
        <v>8.4455135999999999E-7</v>
      </c>
      <c r="AZ1066" s="157">
        <v>2.5482152999999999E-9</v>
      </c>
      <c r="BA1066" s="157">
        <v>6.9620882999999996E-14</v>
      </c>
      <c r="BB1066" s="157">
        <v>0</v>
      </c>
      <c r="BC1066" s="157">
        <v>0</v>
      </c>
      <c r="BD1066" s="157">
        <v>1.3487841E-10</v>
      </c>
      <c r="BE1066" s="157">
        <v>1.3142180000000001E-7</v>
      </c>
      <c r="BF1066" s="157">
        <v>3.0758856999999998E-11</v>
      </c>
      <c r="BG1066" s="157">
        <v>1.3881948E-10</v>
      </c>
      <c r="BH1066" s="157">
        <v>0</v>
      </c>
      <c r="BI1066" s="157">
        <v>0</v>
      </c>
      <c r="BJ1066" s="157">
        <v>0</v>
      </c>
      <c r="BK1066" s="157">
        <v>0</v>
      </c>
      <c r="BL1066" s="157">
        <v>0</v>
      </c>
      <c r="BM1066" s="157">
        <v>0</v>
      </c>
      <c r="BN1066" s="157">
        <v>0</v>
      </c>
      <c r="BO1066" s="157">
        <v>0</v>
      </c>
      <c r="BP1066" s="157">
        <v>6.3964491999999999E-5</v>
      </c>
      <c r="BQ1066" s="157">
        <v>4.4461346999999998E-2</v>
      </c>
      <c r="BR1066" s="157">
        <v>0</v>
      </c>
      <c r="BS1066" s="157">
        <v>0</v>
      </c>
      <c r="BT1066" s="157">
        <v>0</v>
      </c>
      <c r="BU1066"/>
      <c r="BV1066" s="155">
        <v>4.6102408000000003E-5</v>
      </c>
      <c r="BW1066" s="155">
        <v>9.5706340999999995E-7</v>
      </c>
      <c r="BX1066" s="155">
        <v>2.5375358999999999E-5</v>
      </c>
      <c r="BY1066" s="155">
        <v>2.3962741000000001E-9</v>
      </c>
      <c r="BZ1066" s="155">
        <v>1.4871949000000001E-6</v>
      </c>
      <c r="CA1066" s="155">
        <v>0</v>
      </c>
      <c r="CB1066" s="155">
        <v>0</v>
      </c>
      <c r="CC1066" s="155">
        <v>0</v>
      </c>
      <c r="CD1066" s="155">
        <v>0</v>
      </c>
      <c r="CE1066" s="155">
        <v>7.3098745000000003E-9</v>
      </c>
      <c r="CF1066" s="155">
        <v>0</v>
      </c>
      <c r="CG1066" s="155">
        <v>0</v>
      </c>
      <c r="CH1066" s="155">
        <v>0</v>
      </c>
      <c r="CI1066" s="155">
        <v>1.0242624000000001E-6</v>
      </c>
      <c r="CJ1066" s="155">
        <v>1.7248821000000001E-5</v>
      </c>
      <c r="CK1066" s="155">
        <v>7.5514597000000002E-13</v>
      </c>
      <c r="CL1066" s="155">
        <v>0</v>
      </c>
      <c r="CM1066"/>
      <c r="CN1066" s="284">
        <v>0</v>
      </c>
      <c r="CO1066" s="284">
        <v>0.91007689999999997</v>
      </c>
      <c r="CP1066" s="285">
        <v>0</v>
      </c>
      <c r="CQ1066" s="284">
        <v>6.5480884999999996E-4</v>
      </c>
      <c r="CR1066" s="284">
        <v>0</v>
      </c>
      <c r="CS1066" s="284">
        <v>0</v>
      </c>
      <c r="CT1066" s="284">
        <v>5.9486025999999997E-5</v>
      </c>
      <c r="CU1066" s="284">
        <v>0</v>
      </c>
      <c r="CV1066" s="284">
        <v>0</v>
      </c>
      <c r="CW1066" s="284">
        <v>0</v>
      </c>
      <c r="CX1066"/>
      <c r="CY1066" s="173"/>
      <c r="CZ1066" s="269"/>
      <c r="DA1066"/>
      <c r="DB1066" s="247"/>
      <c r="DC1066" s="54"/>
      <c r="DD1066" s="54"/>
      <c r="DE1066" s="54"/>
      <c r="DF1066" s="54"/>
      <c r="DG1066" s="54"/>
      <c r="DH1066" s="54"/>
      <c r="DI1066" s="54"/>
      <c r="DJ1066" s="54"/>
      <c r="DK1066" s="54"/>
      <c r="DL1066" s="54"/>
    </row>
    <row r="1067" spans="1:116" ht="14.4">
      <c r="A1067" t="s">
        <v>940</v>
      </c>
      <c r="B1067" s="188" t="s">
        <v>320</v>
      </c>
      <c r="C1067" s="151" t="str">
        <f t="shared" si="255"/>
        <v>A.140.03.116</v>
      </c>
      <c r="D1067" s="54" t="s">
        <v>1250</v>
      </c>
      <c r="E1067" s="150" t="s">
        <v>352</v>
      </c>
      <c r="F1067" s="153" t="str">
        <f t="shared" si="256"/>
        <v>spinning extruder polymer filaments  (80 - 500 dtex)</v>
      </c>
      <c r="G1067" s="154">
        <f t="shared" si="257"/>
        <v>0.74996493333333336</v>
      </c>
      <c r="H1067"/>
      <c r="I1067"/>
      <c r="J1067" s="227">
        <f t="shared" si="263"/>
        <v>0.15170461119799999</v>
      </c>
      <c r="K1067"/>
      <c r="L1067" s="280">
        <f t="shared" si="264"/>
        <v>7.3813901850000004E-3</v>
      </c>
      <c r="M1067" s="280">
        <f t="shared" si="265"/>
        <v>2.1499798782999999E-2</v>
      </c>
      <c r="N1067" s="281">
        <f t="shared" si="266"/>
        <v>1.032868223E-2</v>
      </c>
      <c r="O1067" s="280">
        <v>0.11249474</v>
      </c>
      <c r="P1067" s="219">
        <v>1.4549892E-2</v>
      </c>
      <c r="Q1067" s="219">
        <v>6.2607658E-3</v>
      </c>
      <c r="R1067" s="219">
        <v>5.8443174999999997E-3</v>
      </c>
      <c r="S1067" s="219">
        <v>1.4179637E-3</v>
      </c>
      <c r="T1067" s="286">
        <v>3.6753671999999997E-5</v>
      </c>
      <c r="U1067" s="286">
        <v>8.2355313000000003E-5</v>
      </c>
      <c r="V1067" s="219">
        <v>6.8793274999999997E-4</v>
      </c>
      <c r="W1067" s="219">
        <v>2.5520623000000001E-4</v>
      </c>
      <c r="X1067" s="219">
        <v>0</v>
      </c>
      <c r="Y1067" s="219">
        <v>1.0073476E-2</v>
      </c>
      <c r="Z1067" s="286">
        <v>1.208233E-6</v>
      </c>
      <c r="AA1067" s="219">
        <v>0</v>
      </c>
      <c r="AB1067" s="219">
        <v>0</v>
      </c>
      <c r="AC1067"/>
      <c r="AD1067" s="227">
        <f t="shared" si="258"/>
        <v>0.11249474</v>
      </c>
      <c r="AE1067" s="227">
        <f t="shared" si="259"/>
        <v>2.8879980735000001E-2</v>
      </c>
      <c r="AF1067" s="227">
        <f t="shared" si="260"/>
        <v>2.1498590549999998E-2</v>
      </c>
      <c r="AG1067" s="227">
        <f t="shared" si="261"/>
        <v>2.1499798782999999E-2</v>
      </c>
      <c r="AH1067" s="227">
        <f t="shared" si="262"/>
        <v>1.032868223E-2</v>
      </c>
      <c r="AI1067"/>
      <c r="AJ1067">
        <v>11.726846</v>
      </c>
      <c r="AK1067" s="155">
        <v>9.2412156000000003</v>
      </c>
      <c r="AL1067" s="155">
        <v>1.3908906999999999</v>
      </c>
      <c r="AM1067" s="155">
        <v>0</v>
      </c>
      <c r="AN1067" s="155">
        <v>0.25851108</v>
      </c>
      <c r="AO1067" s="155">
        <v>0.55736094000000003</v>
      </c>
      <c r="AP1067" s="155">
        <v>0.27886770999999999</v>
      </c>
      <c r="AQ1067"/>
      <c r="AR1067" s="156">
        <v>1.7570691999999999E-2</v>
      </c>
      <c r="AS1067" s="156">
        <v>1.6391965000000001E-2</v>
      </c>
      <c r="AT1067" s="156">
        <v>6.6072845000000001E-4</v>
      </c>
      <c r="AU1067" s="156">
        <v>5.1799850000000004E-4</v>
      </c>
      <c r="AV1067" s="282">
        <f t="shared" si="252"/>
        <v>9.8273173732350005E-7</v>
      </c>
      <c r="AW1067" s="282">
        <f t="shared" si="253"/>
        <v>2.4435223939513801E-9</v>
      </c>
      <c r="AX1067" s="283">
        <f t="shared" si="254"/>
        <v>7.2548809086999996E-2</v>
      </c>
      <c r="AY1067" s="157">
        <v>6.9596747999999997E-7</v>
      </c>
      <c r="AZ1067" s="157">
        <v>2.0999018999999999E-9</v>
      </c>
      <c r="BA1067" s="157">
        <v>5.7372319000000005E-14</v>
      </c>
      <c r="BB1067" s="157">
        <v>0</v>
      </c>
      <c r="BC1067" s="157">
        <v>0</v>
      </c>
      <c r="BD1067" s="157">
        <v>1.5661243000000001E-10</v>
      </c>
      <c r="BE1067" s="157">
        <v>2.8648180000000003E-7</v>
      </c>
      <c r="BF1067" s="157">
        <v>3.5715272999999999E-11</v>
      </c>
      <c r="BG1067" s="157">
        <v>3.0779596000000001E-10</v>
      </c>
      <c r="BH1067" s="157">
        <v>0</v>
      </c>
      <c r="BI1067" s="157">
        <v>0</v>
      </c>
      <c r="BJ1067" s="157">
        <v>4.6924595000000003E-14</v>
      </c>
      <c r="BK1067" s="157">
        <v>4.1339947999999999E-15</v>
      </c>
      <c r="BL1067" s="157">
        <v>8.3004258E-16</v>
      </c>
      <c r="BM1067" s="157">
        <v>6.6158935E-12</v>
      </c>
      <c r="BN1067" s="157">
        <v>1.19229E-10</v>
      </c>
      <c r="BO1067" s="157">
        <v>0</v>
      </c>
      <c r="BP1067" s="157">
        <v>2.6195087E-5</v>
      </c>
      <c r="BQ1067" s="157">
        <v>7.2522613999999999E-2</v>
      </c>
      <c r="BR1067" s="157">
        <v>0</v>
      </c>
      <c r="BS1067" s="157">
        <v>0</v>
      </c>
      <c r="BT1067" s="157">
        <v>0</v>
      </c>
      <c r="BU1067"/>
      <c r="BV1067" s="155">
        <v>4.0462778999999997E-5</v>
      </c>
      <c r="BW1067" s="155">
        <v>2.1220383000000002E-6</v>
      </c>
      <c r="BX1067" s="155">
        <v>2.0911012999999999E-5</v>
      </c>
      <c r="BY1067" s="155">
        <v>8.3382243000000006E-8</v>
      </c>
      <c r="BZ1067" s="155">
        <v>3.0171870999999999E-6</v>
      </c>
      <c r="CA1067" s="155">
        <v>0</v>
      </c>
      <c r="CB1067" s="155">
        <v>0</v>
      </c>
      <c r="CC1067" s="155">
        <v>0</v>
      </c>
      <c r="CD1067" s="155">
        <v>5.4059219999999999E-8</v>
      </c>
      <c r="CE1067" s="155">
        <v>8.6619160000000001E-8</v>
      </c>
      <c r="CF1067" s="155">
        <v>0</v>
      </c>
      <c r="CG1067" s="155">
        <v>0</v>
      </c>
      <c r="CH1067" s="155">
        <v>0</v>
      </c>
      <c r="CI1067" s="155">
        <v>1.2549212000000001E-6</v>
      </c>
      <c r="CJ1067" s="155">
        <v>1.2933557999999999E-5</v>
      </c>
      <c r="CK1067" s="155">
        <v>2.5867518999999998E-13</v>
      </c>
      <c r="CL1067" s="155">
        <v>0</v>
      </c>
      <c r="CM1067"/>
      <c r="CN1067" s="284">
        <v>0</v>
      </c>
      <c r="CO1067" s="284">
        <v>0.74996496000000001</v>
      </c>
      <c r="CP1067" s="285">
        <v>0</v>
      </c>
      <c r="CQ1067" s="284">
        <v>1.4518676999999999E-3</v>
      </c>
      <c r="CR1067" s="284">
        <v>2.2000408000000001E-11</v>
      </c>
      <c r="CS1067" s="284">
        <v>2.6459080000000002E-9</v>
      </c>
      <c r="CT1067" s="284">
        <v>1.2408592E-4</v>
      </c>
      <c r="CU1067" s="284">
        <v>3.4643058999999999E-3</v>
      </c>
      <c r="CV1067" s="284">
        <v>0</v>
      </c>
      <c r="CW1067" s="284">
        <v>0</v>
      </c>
      <c r="CX1067"/>
      <c r="CY1067" s="173"/>
      <c r="CZ1067" s="269"/>
      <c r="DA1067"/>
      <c r="DB1067" s="247"/>
      <c r="DC1067" s="54"/>
      <c r="DD1067" s="54"/>
      <c r="DE1067" s="54"/>
      <c r="DF1067" s="54"/>
      <c r="DG1067" s="54"/>
      <c r="DH1067" s="54"/>
      <c r="DI1067" s="54"/>
      <c r="DJ1067" s="54"/>
      <c r="DK1067" s="54"/>
      <c r="DL1067" s="54"/>
    </row>
    <row r="1068" spans="1:116" ht="14.4">
      <c r="A1068" t="s">
        <v>941</v>
      </c>
      <c r="B1068" s="188" t="s">
        <v>320</v>
      </c>
      <c r="C1068" s="151" t="str">
        <f t="shared" si="255"/>
        <v>A.140.03.117</v>
      </c>
      <c r="D1068" s="54" t="s">
        <v>1250</v>
      </c>
      <c r="E1068" s="150" t="s">
        <v>352</v>
      </c>
      <c r="F1068" s="153" t="str">
        <f t="shared" si="256"/>
        <v>spinning viscose fibres (80-500 dtex)</v>
      </c>
      <c r="G1068" s="154">
        <f t="shared" si="257"/>
        <v>0.21071893999999999</v>
      </c>
      <c r="H1068"/>
      <c r="I1068"/>
      <c r="J1068" s="227">
        <f t="shared" si="263"/>
        <v>4.2519152813397999E-2</v>
      </c>
      <c r="K1068"/>
      <c r="L1068" s="280">
        <f t="shared" si="264"/>
        <v>1.52612893E-3</v>
      </c>
      <c r="M1068" s="280">
        <f t="shared" si="265"/>
        <v>3.5929084633979998E-3</v>
      </c>
      <c r="N1068" s="281">
        <f t="shared" si="266"/>
        <v>5.7922744200000001E-3</v>
      </c>
      <c r="O1068" s="280">
        <v>3.1607840999999998E-2</v>
      </c>
      <c r="P1068" s="219">
        <v>2.1545460999999998E-3</v>
      </c>
      <c r="Q1068" s="219">
        <v>1.3904852E-3</v>
      </c>
      <c r="R1068" s="219">
        <v>1.2832678999999999E-3</v>
      </c>
      <c r="S1068" s="219">
        <v>2.3458609E-4</v>
      </c>
      <c r="T1068" s="286">
        <v>2.5534130000000001E-6</v>
      </c>
      <c r="U1068" s="286">
        <v>5.7215269999999999E-6</v>
      </c>
      <c r="V1068" s="286">
        <v>4.7793222999999998E-5</v>
      </c>
      <c r="W1068" s="219">
        <v>1.2151601999999999E-4</v>
      </c>
      <c r="X1068" s="219">
        <v>0</v>
      </c>
      <c r="Y1068" s="219">
        <v>5.6707583999999998E-3</v>
      </c>
      <c r="Z1068" s="286">
        <v>8.3940397999999997E-8</v>
      </c>
      <c r="AA1068" s="219">
        <v>0</v>
      </c>
      <c r="AB1068" s="219">
        <v>0</v>
      </c>
      <c r="AC1068"/>
      <c r="AD1068" s="227">
        <f t="shared" si="258"/>
        <v>3.1607840999999998E-2</v>
      </c>
      <c r="AE1068" s="227">
        <f t="shared" si="259"/>
        <v>5.1189534530000002E-3</v>
      </c>
      <c r="AF1068" s="227">
        <f t="shared" si="260"/>
        <v>3.5928245229999997E-3</v>
      </c>
      <c r="AG1068" s="227">
        <f t="shared" si="261"/>
        <v>3.5929084633979998E-3</v>
      </c>
      <c r="AH1068" s="227">
        <f t="shared" si="262"/>
        <v>5.7922744200000001E-3</v>
      </c>
      <c r="AI1068"/>
      <c r="AJ1068">
        <v>3.8421447999999998</v>
      </c>
      <c r="AK1068" s="155">
        <v>2.4317692000000002</v>
      </c>
      <c r="AL1068" s="155">
        <v>0.78532734999999998</v>
      </c>
      <c r="AM1068" s="155">
        <v>0</v>
      </c>
      <c r="AN1068" s="155">
        <v>0.14986150000000001</v>
      </c>
      <c r="AO1068" s="155">
        <v>0.31799175000000002</v>
      </c>
      <c r="AP1068" s="155">
        <v>0.157195</v>
      </c>
      <c r="AQ1068"/>
      <c r="AR1068" s="156">
        <v>4.2418737E-3</v>
      </c>
      <c r="AS1068" s="156">
        <v>3.9764885E-3</v>
      </c>
      <c r="AT1068" s="156">
        <v>1.7398977999999999E-4</v>
      </c>
      <c r="AU1068" s="156">
        <v>9.1395508000000005E-5</v>
      </c>
      <c r="AV1068" s="282">
        <f t="shared" si="252"/>
        <v>2.3839859113238999E-7</v>
      </c>
      <c r="AW1068" s="282">
        <f t="shared" si="253"/>
        <v>6.4345334149346589E-10</v>
      </c>
      <c r="AX1068" s="283">
        <f t="shared" si="254"/>
        <v>1.2800491157E-2</v>
      </c>
      <c r="AY1068" s="157">
        <v>1.9554717999999999E-7</v>
      </c>
      <c r="AZ1068" s="157">
        <v>5.9001304000000001E-10</v>
      </c>
      <c r="BA1068" s="157">
        <v>1.6119998999999999E-14</v>
      </c>
      <c r="BB1068" s="157">
        <v>0</v>
      </c>
      <c r="BC1068" s="157">
        <v>0</v>
      </c>
      <c r="BD1068" s="157">
        <v>3.4388223999999999E-11</v>
      </c>
      <c r="BE1068" s="157">
        <v>4.2808279999999999E-8</v>
      </c>
      <c r="BF1068" s="157">
        <v>7.8421925999999996E-12</v>
      </c>
      <c r="BG1068" s="157">
        <v>4.5578383999999997E-11</v>
      </c>
      <c r="BH1068" s="157">
        <v>0</v>
      </c>
      <c r="BI1068" s="157">
        <v>0</v>
      </c>
      <c r="BJ1068" s="157">
        <v>3.2600245E-15</v>
      </c>
      <c r="BK1068" s="157">
        <v>2.8720385000000001E-16</v>
      </c>
      <c r="BL1068" s="157">
        <v>5.7666116E-17</v>
      </c>
      <c r="BM1068" s="157">
        <v>4.5963049000000003E-13</v>
      </c>
      <c r="BN1068" s="157">
        <v>8.2832778999999998E-12</v>
      </c>
      <c r="BO1068" s="157">
        <v>0</v>
      </c>
      <c r="BP1068" s="157">
        <v>1.2968157E-5</v>
      </c>
      <c r="BQ1068" s="157">
        <v>1.2787523E-2</v>
      </c>
      <c r="BR1068" s="157">
        <v>0</v>
      </c>
      <c r="BS1068" s="157">
        <v>0</v>
      </c>
      <c r="BT1068" s="157">
        <v>0</v>
      </c>
      <c r="BU1068"/>
      <c r="BV1068" s="155">
        <v>1.0846227E-5</v>
      </c>
      <c r="BW1068" s="155">
        <v>3.1423115000000002E-7</v>
      </c>
      <c r="BX1068" s="155">
        <v>5.8754032000000003E-6</v>
      </c>
      <c r="BY1068" s="155">
        <v>6.2105151000000003E-9</v>
      </c>
      <c r="BZ1068" s="155">
        <v>4.6881636000000002E-7</v>
      </c>
      <c r="CA1068" s="155">
        <v>0</v>
      </c>
      <c r="CB1068" s="155">
        <v>0</v>
      </c>
      <c r="CC1068" s="155">
        <v>0</v>
      </c>
      <c r="CD1068" s="155">
        <v>3.7556931999999997E-9</v>
      </c>
      <c r="CE1068" s="155">
        <v>7.2917805999999996E-9</v>
      </c>
      <c r="CF1068" s="155">
        <v>0</v>
      </c>
      <c r="CG1068" s="155">
        <v>0</v>
      </c>
      <c r="CH1068" s="155">
        <v>0</v>
      </c>
      <c r="CI1068" s="155">
        <v>2.6570136000000001E-7</v>
      </c>
      <c r="CJ1068" s="155">
        <v>3.9048163999999996E-6</v>
      </c>
      <c r="CK1068" s="155">
        <v>1.4958452E-13</v>
      </c>
      <c r="CL1068" s="155">
        <v>0</v>
      </c>
      <c r="CM1068"/>
      <c r="CN1068" s="284">
        <v>0</v>
      </c>
      <c r="CO1068" s="284">
        <v>0.21071893999999999</v>
      </c>
      <c r="CP1068" s="285">
        <v>0</v>
      </c>
      <c r="CQ1068" s="284">
        <v>2.1499238E-4</v>
      </c>
      <c r="CR1068" s="284">
        <v>1.5284494000000001E-12</v>
      </c>
      <c r="CS1068" s="284">
        <v>1.8382097999999999E-10</v>
      </c>
      <c r="CT1068" s="284">
        <v>1.8988448000000001E-5</v>
      </c>
      <c r="CU1068" s="284">
        <v>2.4067808999999999E-4</v>
      </c>
      <c r="CV1068" s="284">
        <v>0</v>
      </c>
      <c r="CW1068" s="284">
        <v>0</v>
      </c>
      <c r="CX1068"/>
      <c r="CY1068" s="173"/>
      <c r="CZ1068" s="272"/>
      <c r="DA1068"/>
      <c r="DB1068" s="247"/>
      <c r="DC1068" s="54"/>
      <c r="DD1068" s="54"/>
      <c r="DE1068" s="54"/>
      <c r="DF1068" s="54"/>
      <c r="DG1068" s="54"/>
      <c r="DH1068" s="54"/>
      <c r="DI1068" s="54"/>
      <c r="DJ1068" s="54"/>
      <c r="DK1068" s="54"/>
      <c r="DL1068" s="54"/>
    </row>
    <row r="1069" spans="1:116" ht="14.4">
      <c r="A1069" t="s">
        <v>1789</v>
      </c>
      <c r="B1069" s="188" t="s">
        <v>320</v>
      </c>
      <c r="C1069" s="151" t="str">
        <f t="shared" si="255"/>
        <v>A.140.03.118</v>
      </c>
      <c r="D1069" s="54" t="s">
        <v>1250</v>
      </c>
      <c r="E1069" s="150" t="s">
        <v>352</v>
      </c>
      <c r="F1069" s="153" t="str">
        <f t="shared" si="256"/>
        <v>texturing polymer fibres (to improve insulation properties)</v>
      </c>
      <c r="G1069" s="154">
        <f t="shared" si="257"/>
        <v>0.45053312000000006</v>
      </c>
      <c r="H1069"/>
      <c r="I1069"/>
      <c r="J1069" s="227">
        <f t="shared" si="263"/>
        <v>9.0835050270000009E-2</v>
      </c>
      <c r="K1069"/>
      <c r="L1069" s="280">
        <f t="shared" si="264"/>
        <v>2.8782237600000001E-3</v>
      </c>
      <c r="M1069" s="280">
        <f t="shared" si="265"/>
        <v>5.9626751000000002E-3</v>
      </c>
      <c r="N1069" s="281">
        <f t="shared" si="266"/>
        <v>1.4414183410000002E-2</v>
      </c>
      <c r="O1069" s="280">
        <v>6.7579968000000004E-2</v>
      </c>
      <c r="P1069" s="219">
        <v>3.2485974999999999E-3</v>
      </c>
      <c r="Q1069" s="219">
        <v>2.7140775999999998E-3</v>
      </c>
      <c r="R1069" s="219">
        <v>2.4917165999999999E-3</v>
      </c>
      <c r="S1069" s="219">
        <v>3.8650715999999998E-4</v>
      </c>
      <c r="T1069" s="219">
        <v>0</v>
      </c>
      <c r="U1069" s="219">
        <v>0</v>
      </c>
      <c r="V1069" s="219">
        <v>0</v>
      </c>
      <c r="W1069" s="219">
        <v>2.9479341E-4</v>
      </c>
      <c r="X1069" s="219">
        <v>0</v>
      </c>
      <c r="Y1069" s="219">
        <v>1.4119390000000001E-2</v>
      </c>
      <c r="Z1069" s="219">
        <v>0</v>
      </c>
      <c r="AA1069" s="219">
        <v>0</v>
      </c>
      <c r="AB1069" s="219">
        <v>0</v>
      </c>
      <c r="AC1069"/>
      <c r="AD1069" s="227">
        <f t="shared" si="258"/>
        <v>6.7579968000000004E-2</v>
      </c>
      <c r="AE1069" s="227">
        <f t="shared" si="259"/>
        <v>8.8408988600000016E-3</v>
      </c>
      <c r="AF1069" s="227">
        <f t="shared" si="260"/>
        <v>5.9626751000000002E-3</v>
      </c>
      <c r="AG1069" s="227">
        <f t="shared" si="261"/>
        <v>5.9626751000000002E-3</v>
      </c>
      <c r="AH1069" s="227">
        <f t="shared" si="262"/>
        <v>1.4414183410000002E-2</v>
      </c>
      <c r="AI1069"/>
      <c r="AJ1069">
        <v>8.5991321000000003</v>
      </c>
      <c r="AK1069" s="155">
        <v>5.0835990000000004</v>
      </c>
      <c r="AL1069" s="155">
        <v>1.9561747</v>
      </c>
      <c r="AM1069" s="155">
        <v>0</v>
      </c>
      <c r="AN1069" s="155">
        <v>0.37465375000000001</v>
      </c>
      <c r="AO1069" s="155">
        <v>0.79323785999999996</v>
      </c>
      <c r="AP1069" s="155">
        <v>0.3914668</v>
      </c>
      <c r="AQ1069"/>
      <c r="AR1069" s="156">
        <v>8.5813382000000001E-3</v>
      </c>
      <c r="AS1069" s="156">
        <v>8.0601396999999998E-3</v>
      </c>
      <c r="AT1069" s="156">
        <v>3.6381694999999999E-4</v>
      </c>
      <c r="AU1069" s="156">
        <v>1.5738155E-4</v>
      </c>
      <c r="AV1069" s="282">
        <f t="shared" si="252"/>
        <v>4.8322179949100009E-7</v>
      </c>
      <c r="AW1069" s="282">
        <f t="shared" si="253"/>
        <v>1.345476835784E-9</v>
      </c>
      <c r="AX1069" s="283">
        <f t="shared" si="254"/>
        <v>2.2042233590000002E-2</v>
      </c>
      <c r="AY1069" s="157">
        <v>4.1809473000000001E-7</v>
      </c>
      <c r="AZ1069" s="157">
        <v>1.2614927E-9</v>
      </c>
      <c r="BA1069" s="157">
        <v>3.4465783999999999E-14</v>
      </c>
      <c r="BB1069" s="157">
        <v>0</v>
      </c>
      <c r="BC1069" s="157">
        <v>0</v>
      </c>
      <c r="BD1069" s="157">
        <v>6.6771490999999994E-11</v>
      </c>
      <c r="BE1069" s="157">
        <v>6.5060297999999997E-8</v>
      </c>
      <c r="BF1069" s="157">
        <v>1.5227156999999999E-11</v>
      </c>
      <c r="BG1069" s="157">
        <v>6.8722513000000006E-11</v>
      </c>
      <c r="BH1069" s="157">
        <v>0</v>
      </c>
      <c r="BI1069" s="157">
        <v>0</v>
      </c>
      <c r="BJ1069" s="157">
        <v>0</v>
      </c>
      <c r="BK1069" s="157">
        <v>0</v>
      </c>
      <c r="BL1069" s="157">
        <v>0</v>
      </c>
      <c r="BM1069" s="157">
        <v>0</v>
      </c>
      <c r="BN1069" s="157">
        <v>0</v>
      </c>
      <c r="BO1069" s="157">
        <v>0</v>
      </c>
      <c r="BP1069" s="157">
        <v>3.1665590000000003E-5</v>
      </c>
      <c r="BQ1069" s="157">
        <v>2.2010568000000001E-2</v>
      </c>
      <c r="BR1069" s="157">
        <v>0</v>
      </c>
      <c r="BS1069" s="157">
        <v>0</v>
      </c>
      <c r="BT1069" s="157">
        <v>0</v>
      </c>
      <c r="BU1069"/>
      <c r="BV1069" s="155">
        <v>2.2822974E-5</v>
      </c>
      <c r="BW1069" s="155">
        <v>4.7379376999999997E-7</v>
      </c>
      <c r="BX1069" s="155">
        <v>1.2562059000000001E-5</v>
      </c>
      <c r="BY1069" s="155">
        <v>1.1862743E-9</v>
      </c>
      <c r="BZ1069" s="155">
        <v>7.3623511000000003E-7</v>
      </c>
      <c r="CA1069" s="155">
        <v>0</v>
      </c>
      <c r="CB1069" s="155">
        <v>0</v>
      </c>
      <c r="CC1069" s="155">
        <v>0</v>
      </c>
      <c r="CD1069" s="155">
        <v>0</v>
      </c>
      <c r="CE1069" s="155">
        <v>3.6187498000000001E-9</v>
      </c>
      <c r="CF1069" s="155">
        <v>0</v>
      </c>
      <c r="CG1069" s="155">
        <v>0</v>
      </c>
      <c r="CH1069" s="155">
        <v>0</v>
      </c>
      <c r="CI1069" s="155">
        <v>5.0706061000000003E-7</v>
      </c>
      <c r="CJ1069" s="155">
        <v>8.5390205000000001E-6</v>
      </c>
      <c r="CK1069" s="155">
        <v>3.7383464000000001E-13</v>
      </c>
      <c r="CL1069" s="155">
        <v>0</v>
      </c>
      <c r="CM1069"/>
      <c r="CN1069" s="284">
        <v>0</v>
      </c>
      <c r="CO1069" s="284">
        <v>0.45053312000000001</v>
      </c>
      <c r="CP1069" s="285">
        <v>0</v>
      </c>
      <c r="CQ1069" s="284">
        <v>3.2416280000000002E-4</v>
      </c>
      <c r="CR1069" s="284">
        <v>0</v>
      </c>
      <c r="CS1069" s="284">
        <v>0</v>
      </c>
      <c r="CT1069" s="284">
        <v>2.9448528000000001E-5</v>
      </c>
      <c r="CU1069" s="284">
        <v>0</v>
      </c>
      <c r="CV1069" s="284">
        <v>0</v>
      </c>
      <c r="CW1069" s="284">
        <v>0</v>
      </c>
      <c r="CX1069"/>
      <c r="CY1069" s="173"/>
      <c r="CZ1069" s="272"/>
      <c r="DA1069"/>
      <c r="DB1069" s="247"/>
      <c r="DC1069" s="54"/>
      <c r="DD1069" s="54"/>
      <c r="DE1069" s="54"/>
      <c r="DF1069" s="54"/>
      <c r="DG1069" s="54"/>
      <c r="DH1069" s="54"/>
      <c r="DI1069" s="54"/>
      <c r="DJ1069" s="54"/>
      <c r="DK1069" s="54"/>
      <c r="DL1069" s="54"/>
    </row>
    <row r="1070" spans="1:116" ht="14.4">
      <c r="A1070" t="s">
        <v>942</v>
      </c>
      <c r="B1070" s="188" t="s">
        <v>320</v>
      </c>
      <c r="C1070" s="151" t="str">
        <f t="shared" si="255"/>
        <v>A.140.03.119</v>
      </c>
      <c r="D1070" s="54" t="s">
        <v>1250</v>
      </c>
      <c r="E1070" s="150" t="s">
        <v>352</v>
      </c>
      <c r="F1070" s="153" t="str">
        <f t="shared" si="256"/>
        <v>weaving  15 dtex</v>
      </c>
      <c r="G1070" s="154">
        <f t="shared" si="257"/>
        <v>44.454102666666664</v>
      </c>
      <c r="H1070"/>
      <c r="I1070"/>
      <c r="J1070" s="227">
        <f t="shared" si="263"/>
        <v>8.9626943479999994</v>
      </c>
      <c r="K1070"/>
      <c r="L1070" s="280">
        <f t="shared" si="264"/>
        <v>0.28399434200000001</v>
      </c>
      <c r="M1070" s="280">
        <f t="shared" si="265"/>
        <v>0.58833714000000004</v>
      </c>
      <c r="N1070" s="281">
        <f t="shared" si="266"/>
        <v>1.422247466</v>
      </c>
      <c r="O1070" s="280">
        <v>6.6681153999999996</v>
      </c>
      <c r="P1070" s="219">
        <v>0.32053911000000002</v>
      </c>
      <c r="Q1070" s="219">
        <v>0.26779803000000002</v>
      </c>
      <c r="R1070" s="219">
        <v>0.24585768</v>
      </c>
      <c r="S1070" s="219">
        <v>3.8136662000000002E-2</v>
      </c>
      <c r="T1070" s="219">
        <v>0</v>
      </c>
      <c r="U1070" s="219">
        <v>0</v>
      </c>
      <c r="V1070" s="219">
        <v>0</v>
      </c>
      <c r="W1070" s="219">
        <v>2.9087266000000001E-2</v>
      </c>
      <c r="X1070" s="219">
        <v>0</v>
      </c>
      <c r="Y1070" s="219">
        <v>1.3931602000000001</v>
      </c>
      <c r="Z1070" s="219">
        <v>0</v>
      </c>
      <c r="AA1070" s="219">
        <v>0</v>
      </c>
      <c r="AB1070" s="219">
        <v>0</v>
      </c>
      <c r="AC1070"/>
      <c r="AD1070" s="227">
        <f t="shared" si="258"/>
        <v>6.6681153999999996</v>
      </c>
      <c r="AE1070" s="227">
        <f t="shared" si="259"/>
        <v>0.87233148199999999</v>
      </c>
      <c r="AF1070" s="227">
        <f t="shared" si="260"/>
        <v>0.58833714000000004</v>
      </c>
      <c r="AG1070" s="227">
        <f t="shared" si="261"/>
        <v>0.58833714000000004</v>
      </c>
      <c r="AH1070" s="227">
        <f t="shared" si="262"/>
        <v>1.422247466</v>
      </c>
      <c r="AI1070"/>
      <c r="AJ1070">
        <v>848.47636999999997</v>
      </c>
      <c r="AK1070" s="155">
        <v>501.59870999999998</v>
      </c>
      <c r="AL1070" s="155">
        <v>193.01576</v>
      </c>
      <c r="AM1070" s="155">
        <v>0</v>
      </c>
      <c r="AN1070" s="155">
        <v>36.967084999999997</v>
      </c>
      <c r="AO1070" s="155">
        <v>78.268780000000007</v>
      </c>
      <c r="AP1070" s="155">
        <v>38.626029000000003</v>
      </c>
      <c r="AQ1070"/>
      <c r="AR1070" s="156">
        <v>0.84672064000000002</v>
      </c>
      <c r="AS1070" s="156">
        <v>0.79529397999999996</v>
      </c>
      <c r="AT1070" s="156">
        <v>3.5897817999999998E-2</v>
      </c>
      <c r="AU1070" s="156">
        <v>1.5528837E-2</v>
      </c>
      <c r="AV1070" s="282">
        <f t="shared" si="252"/>
        <v>4.7679494943000005E-5</v>
      </c>
      <c r="AW1070" s="282">
        <f t="shared" si="253"/>
        <v>1.3275820473890001E-7</v>
      </c>
      <c r="AX1070" s="283">
        <f t="shared" si="254"/>
        <v>2.1749071438000001</v>
      </c>
      <c r="AY1070" s="157">
        <v>4.1253407E-5</v>
      </c>
      <c r="AZ1070" s="157">
        <v>1.2447149000000001E-7</v>
      </c>
      <c r="BA1070" s="157">
        <v>3.4007389000000001E-12</v>
      </c>
      <c r="BB1070" s="157">
        <v>0</v>
      </c>
      <c r="BC1070" s="157">
        <v>0</v>
      </c>
      <c r="BD1070" s="157">
        <v>6.5883430000000001E-9</v>
      </c>
      <c r="BE1070" s="157">
        <v>6.4194996000000004E-6</v>
      </c>
      <c r="BF1070" s="157">
        <v>1.5024635999999999E-9</v>
      </c>
      <c r="BG1070" s="157">
        <v>6.7808503999999999E-9</v>
      </c>
      <c r="BH1070" s="157">
        <v>0</v>
      </c>
      <c r="BI1070" s="157">
        <v>0</v>
      </c>
      <c r="BJ1070" s="157">
        <v>0</v>
      </c>
      <c r="BK1070" s="157">
        <v>0</v>
      </c>
      <c r="BL1070" s="157">
        <v>0</v>
      </c>
      <c r="BM1070" s="157">
        <v>0</v>
      </c>
      <c r="BN1070" s="157">
        <v>0</v>
      </c>
      <c r="BO1070" s="157">
        <v>0</v>
      </c>
      <c r="BP1070" s="157">
        <v>3.1244438E-3</v>
      </c>
      <c r="BQ1070" s="157">
        <v>2.1717827000000001</v>
      </c>
      <c r="BR1070" s="157">
        <v>0</v>
      </c>
      <c r="BS1070" s="157">
        <v>0</v>
      </c>
      <c r="BT1070" s="157">
        <v>0</v>
      </c>
      <c r="BU1070"/>
      <c r="BV1070" s="155">
        <v>2.2519429000000001E-3</v>
      </c>
      <c r="BW1070" s="155">
        <v>4.6749231000000001E-5</v>
      </c>
      <c r="BX1070" s="155">
        <v>1.2394983E-3</v>
      </c>
      <c r="BY1070" s="155">
        <v>1.1704969000000001E-7</v>
      </c>
      <c r="BZ1070" s="155">
        <v>7.2644317999999994E-5</v>
      </c>
      <c r="CA1070" s="155">
        <v>0</v>
      </c>
      <c r="CB1070" s="155">
        <v>0</v>
      </c>
      <c r="CC1070" s="155">
        <v>0</v>
      </c>
      <c r="CD1070" s="155">
        <v>0</v>
      </c>
      <c r="CE1070" s="155">
        <v>3.5706203999999998E-7</v>
      </c>
      <c r="CF1070" s="155">
        <v>0</v>
      </c>
      <c r="CG1070" s="155">
        <v>0</v>
      </c>
      <c r="CH1070" s="155">
        <v>0</v>
      </c>
      <c r="CI1070" s="155">
        <v>5.0031670000000002E-5</v>
      </c>
      <c r="CJ1070" s="155">
        <v>8.4254515000000004E-4</v>
      </c>
      <c r="CK1070" s="155">
        <v>3.6886264000000003E-11</v>
      </c>
      <c r="CL1070" s="155">
        <v>0</v>
      </c>
      <c r="CM1070"/>
      <c r="CN1070" s="284">
        <v>0</v>
      </c>
      <c r="CO1070" s="284">
        <v>44.454103000000003</v>
      </c>
      <c r="CP1070" s="285">
        <v>0</v>
      </c>
      <c r="CQ1070" s="284">
        <v>3.1985143000000001E-2</v>
      </c>
      <c r="CR1070" s="284">
        <v>0</v>
      </c>
      <c r="CS1070" s="284">
        <v>0</v>
      </c>
      <c r="CT1070" s="284">
        <v>2.9056861999999998E-3</v>
      </c>
      <c r="CU1070" s="284">
        <v>0</v>
      </c>
      <c r="CV1070" s="284">
        <v>0</v>
      </c>
      <c r="CW1070" s="284">
        <v>0</v>
      </c>
      <c r="CX1070"/>
      <c r="CY1070" s="173"/>
      <c r="CZ1070" s="269"/>
      <c r="DA1070"/>
      <c r="DB1070" s="247"/>
      <c r="DC1070" s="54"/>
      <c r="DD1070" s="54"/>
      <c r="DE1070" s="54"/>
      <c r="DF1070" s="54"/>
      <c r="DG1070" s="54"/>
      <c r="DH1070" s="54"/>
      <c r="DI1070" s="54"/>
      <c r="DJ1070" s="54"/>
      <c r="DK1070" s="54"/>
      <c r="DL1070" s="54"/>
    </row>
    <row r="1071" spans="1:116" ht="14.4">
      <c r="A1071" t="s">
        <v>943</v>
      </c>
      <c r="B1071" s="188" t="s">
        <v>320</v>
      </c>
      <c r="C1071" s="151" t="str">
        <f t="shared" si="255"/>
        <v>A.140.03.120</v>
      </c>
      <c r="D1071" s="54" t="s">
        <v>1250</v>
      </c>
      <c r="E1071" s="150" t="s">
        <v>352</v>
      </c>
      <c r="F1071" s="153" t="str">
        <f t="shared" si="256"/>
        <v>weaving  30 dtex</v>
      </c>
      <c r="G1071" s="154">
        <f t="shared" si="257"/>
        <v>22.224798666666668</v>
      </c>
      <c r="H1071"/>
      <c r="I1071"/>
      <c r="J1071" s="227">
        <f t="shared" si="263"/>
        <v>4.4808929869999998</v>
      </c>
      <c r="K1071"/>
      <c r="L1071" s="280">
        <f t="shared" si="264"/>
        <v>0.141982778</v>
      </c>
      <c r="M1071" s="280">
        <f t="shared" si="265"/>
        <v>0.29413876</v>
      </c>
      <c r="N1071" s="281">
        <f t="shared" si="266"/>
        <v>0.71105164899999995</v>
      </c>
      <c r="O1071" s="280">
        <v>3.3337197999999999</v>
      </c>
      <c r="P1071" s="219">
        <v>0.16025331000000001</v>
      </c>
      <c r="Q1071" s="219">
        <v>0.13388544999999999</v>
      </c>
      <c r="R1071" s="219">
        <v>0.12291638000000001</v>
      </c>
      <c r="S1071" s="219">
        <v>1.9066397999999998E-2</v>
      </c>
      <c r="T1071" s="219">
        <v>0</v>
      </c>
      <c r="U1071" s="219">
        <v>0</v>
      </c>
      <c r="V1071" s="219">
        <v>0</v>
      </c>
      <c r="W1071" s="219">
        <v>1.4542159000000001E-2</v>
      </c>
      <c r="X1071" s="219">
        <v>0</v>
      </c>
      <c r="Y1071" s="219">
        <v>0.69650948999999995</v>
      </c>
      <c r="Z1071" s="219">
        <v>0</v>
      </c>
      <c r="AA1071" s="219">
        <v>0</v>
      </c>
      <c r="AB1071" s="219">
        <v>0</v>
      </c>
      <c r="AC1071"/>
      <c r="AD1071" s="227">
        <f t="shared" si="258"/>
        <v>3.3337197999999999</v>
      </c>
      <c r="AE1071" s="227">
        <f t="shared" si="259"/>
        <v>0.43612153799999998</v>
      </c>
      <c r="AF1071" s="227">
        <f t="shared" si="260"/>
        <v>0.29413876</v>
      </c>
      <c r="AG1071" s="227">
        <f t="shared" si="261"/>
        <v>0.29413876</v>
      </c>
      <c r="AH1071" s="227">
        <f t="shared" si="262"/>
        <v>0.71105164899999995</v>
      </c>
      <c r="AI1071"/>
      <c r="AJ1071">
        <v>424.19519000000003</v>
      </c>
      <c r="AK1071" s="155">
        <v>250.77394000000001</v>
      </c>
      <c r="AL1071" s="155">
        <v>96.498098999999996</v>
      </c>
      <c r="AM1071" s="155">
        <v>0</v>
      </c>
      <c r="AN1071" s="155">
        <v>18.481669</v>
      </c>
      <c r="AO1071" s="155">
        <v>39.130423999999998</v>
      </c>
      <c r="AP1071" s="155">
        <v>19.311057000000002</v>
      </c>
      <c r="AQ1071"/>
      <c r="AR1071" s="156">
        <v>0.42331741000000001</v>
      </c>
      <c r="AS1071" s="156">
        <v>0.39760668999999998</v>
      </c>
      <c r="AT1071" s="156">
        <v>1.7947089999999999E-2</v>
      </c>
      <c r="AU1071" s="156">
        <v>7.7636316999999998E-3</v>
      </c>
      <c r="AV1071" s="282">
        <f t="shared" si="252"/>
        <v>2.3837331337600002E-5</v>
      </c>
      <c r="AW1071" s="282">
        <f t="shared" si="253"/>
        <v>6.6372374457100007E-8</v>
      </c>
      <c r="AX1071" s="283">
        <f t="shared" si="254"/>
        <v>1.0873433636000001</v>
      </c>
      <c r="AY1071" s="157">
        <v>2.0624613000000001E-5</v>
      </c>
      <c r="AZ1071" s="157">
        <v>6.2229437000000005E-8</v>
      </c>
      <c r="BA1071" s="157">
        <v>1.7001970999999999E-12</v>
      </c>
      <c r="BB1071" s="157">
        <v>0</v>
      </c>
      <c r="BC1071" s="157">
        <v>0</v>
      </c>
      <c r="BD1071" s="157">
        <v>3.2938375999999999E-9</v>
      </c>
      <c r="BE1071" s="157">
        <v>3.2094245000000001E-6</v>
      </c>
      <c r="BF1071" s="157">
        <v>7.5115566000000002E-10</v>
      </c>
      <c r="BG1071" s="157">
        <v>3.3900816E-9</v>
      </c>
      <c r="BH1071" s="157">
        <v>0</v>
      </c>
      <c r="BI1071" s="157">
        <v>0</v>
      </c>
      <c r="BJ1071" s="157">
        <v>0</v>
      </c>
      <c r="BK1071" s="157">
        <v>0</v>
      </c>
      <c r="BL1071" s="157">
        <v>0</v>
      </c>
      <c r="BM1071" s="157">
        <v>0</v>
      </c>
      <c r="BN1071" s="157">
        <v>0</v>
      </c>
      <c r="BO1071" s="157">
        <v>0</v>
      </c>
      <c r="BP1071" s="157">
        <v>1.5620636E-3</v>
      </c>
      <c r="BQ1071" s="157">
        <v>1.0857813000000001</v>
      </c>
      <c r="BR1071" s="157">
        <v>0</v>
      </c>
      <c r="BS1071" s="157">
        <v>0</v>
      </c>
      <c r="BT1071" s="157">
        <v>0</v>
      </c>
      <c r="BU1071"/>
      <c r="BV1071" s="155">
        <v>1.1258573E-3</v>
      </c>
      <c r="BW1071" s="155">
        <v>2.3372247000000002E-5</v>
      </c>
      <c r="BX1071" s="155">
        <v>6.1968636000000001E-4</v>
      </c>
      <c r="BY1071" s="155">
        <v>5.8518912000000001E-8</v>
      </c>
      <c r="BZ1071" s="155">
        <v>3.6318478000000001E-5</v>
      </c>
      <c r="CA1071" s="155">
        <v>0</v>
      </c>
      <c r="CB1071" s="155">
        <v>0</v>
      </c>
      <c r="CC1071" s="155">
        <v>0</v>
      </c>
      <c r="CD1071" s="155">
        <v>0</v>
      </c>
      <c r="CE1071" s="155">
        <v>1.7851292999999999E-7</v>
      </c>
      <c r="CF1071" s="155">
        <v>0</v>
      </c>
      <c r="CG1071" s="155">
        <v>0</v>
      </c>
      <c r="CH1071" s="155">
        <v>0</v>
      </c>
      <c r="CI1071" s="155">
        <v>2.50133E-5</v>
      </c>
      <c r="CJ1071" s="155">
        <v>4.2122988000000002E-4</v>
      </c>
      <c r="CK1071" s="155">
        <v>1.8441262999999999E-11</v>
      </c>
      <c r="CL1071" s="155">
        <v>0</v>
      </c>
      <c r="CM1071"/>
      <c r="CN1071" s="284">
        <v>0</v>
      </c>
      <c r="CO1071" s="284">
        <v>22.224799000000001</v>
      </c>
      <c r="CP1071" s="285">
        <v>0</v>
      </c>
      <c r="CQ1071" s="284">
        <v>1.5990951E-2</v>
      </c>
      <c r="CR1071" s="284">
        <v>0</v>
      </c>
      <c r="CS1071" s="284">
        <v>0</v>
      </c>
      <c r="CT1071" s="284">
        <v>1.4526959E-3</v>
      </c>
      <c r="CU1071" s="284">
        <v>0</v>
      </c>
      <c r="CV1071" s="284">
        <v>0</v>
      </c>
      <c r="CW1071" s="284">
        <v>0</v>
      </c>
      <c r="CX1071"/>
      <c r="CY1071" s="173"/>
      <c r="CZ1071" s="272"/>
      <c r="DA1071"/>
      <c r="DB1071" s="247"/>
      <c r="DC1071" s="54"/>
      <c r="DD1071" s="54"/>
      <c r="DE1071" s="54"/>
      <c r="DF1071" s="54"/>
      <c r="DG1071" s="54"/>
      <c r="DH1071" s="54"/>
      <c r="DI1071" s="54"/>
      <c r="DJ1071" s="54"/>
      <c r="DK1071" s="54"/>
      <c r="DL1071" s="54"/>
    </row>
    <row r="1072" spans="1:116" ht="14.4">
      <c r="A1072" t="s">
        <v>944</v>
      </c>
      <c r="B1072" s="188" t="s">
        <v>320</v>
      </c>
      <c r="C1072" s="151" t="str">
        <f t="shared" si="255"/>
        <v>A.140.03.121</v>
      </c>
      <c r="D1072" s="54" t="s">
        <v>1250</v>
      </c>
      <c r="E1072" s="150" t="s">
        <v>352</v>
      </c>
      <c r="F1072" s="153" t="str">
        <f t="shared" si="256"/>
        <v>weaving  45 dtex</v>
      </c>
      <c r="G1072" s="154">
        <f t="shared" si="257"/>
        <v>14.818034000000003</v>
      </c>
      <c r="H1072"/>
      <c r="I1072"/>
      <c r="J1072" s="227">
        <f t="shared" si="263"/>
        <v>2.9875647364000004</v>
      </c>
      <c r="K1072"/>
      <c r="L1072" s="280">
        <f t="shared" si="264"/>
        <v>9.466477999999999E-2</v>
      </c>
      <c r="M1072" s="280">
        <f t="shared" si="265"/>
        <v>0.196112381</v>
      </c>
      <c r="N1072" s="281">
        <f t="shared" si="266"/>
        <v>0.47408247539999998</v>
      </c>
      <c r="O1072" s="280">
        <v>2.2227051000000002</v>
      </c>
      <c r="P1072" s="219">
        <v>0.10684637</v>
      </c>
      <c r="Q1072" s="219">
        <v>8.9266011000000006E-2</v>
      </c>
      <c r="R1072" s="219">
        <v>8.1952558999999994E-2</v>
      </c>
      <c r="S1072" s="219">
        <v>1.2712220999999999E-2</v>
      </c>
      <c r="T1072" s="219">
        <v>0</v>
      </c>
      <c r="U1072" s="219">
        <v>0</v>
      </c>
      <c r="V1072" s="219">
        <v>0</v>
      </c>
      <c r="W1072" s="219">
        <v>9.6957554000000005E-3</v>
      </c>
      <c r="X1072" s="219">
        <v>0</v>
      </c>
      <c r="Y1072" s="219">
        <v>0.46438671999999998</v>
      </c>
      <c r="Z1072" s="219">
        <v>0</v>
      </c>
      <c r="AA1072" s="219">
        <v>0</v>
      </c>
      <c r="AB1072" s="219">
        <v>0</v>
      </c>
      <c r="AC1072"/>
      <c r="AD1072" s="227">
        <f t="shared" si="258"/>
        <v>2.2227051000000002</v>
      </c>
      <c r="AE1072" s="227">
        <f t="shared" si="259"/>
        <v>0.29077716100000001</v>
      </c>
      <c r="AF1072" s="227">
        <f t="shared" si="260"/>
        <v>0.196112381</v>
      </c>
      <c r="AG1072" s="227">
        <f t="shared" si="261"/>
        <v>0.196112381</v>
      </c>
      <c r="AH1072" s="227">
        <f t="shared" si="262"/>
        <v>0.47408247539999998</v>
      </c>
      <c r="AI1072"/>
      <c r="AJ1072">
        <v>282.82546000000002</v>
      </c>
      <c r="AK1072" s="155">
        <v>167.19956999999999</v>
      </c>
      <c r="AL1072" s="155">
        <v>64.338586000000006</v>
      </c>
      <c r="AM1072" s="155">
        <v>0</v>
      </c>
      <c r="AN1072" s="155">
        <v>12.322362</v>
      </c>
      <c r="AO1072" s="155">
        <v>26.089593000000001</v>
      </c>
      <c r="AP1072" s="155">
        <v>12.875343000000001</v>
      </c>
      <c r="AQ1072"/>
      <c r="AR1072" s="156">
        <v>0.28224020999999999</v>
      </c>
      <c r="AS1072" s="156">
        <v>0.26509799000000001</v>
      </c>
      <c r="AT1072" s="156">
        <v>1.1965939E-2</v>
      </c>
      <c r="AU1072" s="156">
        <v>5.1762789999999998E-3</v>
      </c>
      <c r="AV1072" s="282">
        <f t="shared" si="252"/>
        <v>1.5893165314300001E-5</v>
      </c>
      <c r="AW1072" s="282">
        <f t="shared" si="253"/>
        <v>4.4252734279600005E-8</v>
      </c>
      <c r="AX1072" s="283">
        <f t="shared" si="254"/>
        <v>0.7249690513</v>
      </c>
      <c r="AY1072" s="157">
        <v>1.3751136E-5</v>
      </c>
      <c r="AZ1072" s="157">
        <v>4.1490496000000002E-8</v>
      </c>
      <c r="BA1072" s="157">
        <v>1.1335796000000001E-12</v>
      </c>
      <c r="BB1072" s="157">
        <v>0</v>
      </c>
      <c r="BC1072" s="157">
        <v>0</v>
      </c>
      <c r="BD1072" s="157">
        <v>2.1961142999999999E-9</v>
      </c>
      <c r="BE1072" s="157">
        <v>2.1398332E-6</v>
      </c>
      <c r="BF1072" s="157">
        <v>5.008212E-10</v>
      </c>
      <c r="BG1072" s="157">
        <v>2.2602834999999998E-9</v>
      </c>
      <c r="BH1072" s="157">
        <v>0</v>
      </c>
      <c r="BI1072" s="157">
        <v>0</v>
      </c>
      <c r="BJ1072" s="157">
        <v>0</v>
      </c>
      <c r="BK1072" s="157">
        <v>0</v>
      </c>
      <c r="BL1072" s="157">
        <v>0</v>
      </c>
      <c r="BM1072" s="157">
        <v>0</v>
      </c>
      <c r="BN1072" s="157">
        <v>0</v>
      </c>
      <c r="BO1072" s="157">
        <v>0</v>
      </c>
      <c r="BP1072" s="157">
        <v>1.0414813E-3</v>
      </c>
      <c r="BQ1072" s="157">
        <v>0.72392756999999996</v>
      </c>
      <c r="BR1072" s="157">
        <v>0</v>
      </c>
      <c r="BS1072" s="157">
        <v>0</v>
      </c>
      <c r="BT1072" s="157">
        <v>0</v>
      </c>
      <c r="BU1072"/>
      <c r="BV1072" s="155">
        <v>7.5064762000000003E-4</v>
      </c>
      <c r="BW1072" s="155">
        <v>1.5583077E-5</v>
      </c>
      <c r="BX1072" s="155">
        <v>4.1316611000000002E-4</v>
      </c>
      <c r="BY1072" s="155">
        <v>3.9016561999999997E-8</v>
      </c>
      <c r="BZ1072" s="155">
        <v>2.4214773E-5</v>
      </c>
      <c r="CA1072" s="155">
        <v>0</v>
      </c>
      <c r="CB1072" s="155">
        <v>0</v>
      </c>
      <c r="CC1072" s="155">
        <v>0</v>
      </c>
      <c r="CD1072" s="155">
        <v>0</v>
      </c>
      <c r="CE1072" s="155">
        <v>1.1902067999999999E-7</v>
      </c>
      <c r="CF1072" s="155">
        <v>0</v>
      </c>
      <c r="CG1072" s="155">
        <v>0</v>
      </c>
      <c r="CH1072" s="155">
        <v>0</v>
      </c>
      <c r="CI1072" s="155">
        <v>1.6677223E-5</v>
      </c>
      <c r="CJ1072" s="155">
        <v>2.8084837999999999E-4</v>
      </c>
      <c r="CK1072" s="155">
        <v>1.2295421E-11</v>
      </c>
      <c r="CL1072" s="155">
        <v>0</v>
      </c>
      <c r="CM1072"/>
      <c r="CN1072" s="284">
        <v>0</v>
      </c>
      <c r="CO1072" s="284">
        <v>14.818034000000001</v>
      </c>
      <c r="CP1072" s="285">
        <v>0</v>
      </c>
      <c r="CQ1072" s="284">
        <v>1.0661713999999999E-2</v>
      </c>
      <c r="CR1072" s="284">
        <v>0</v>
      </c>
      <c r="CS1072" s="284">
        <v>0</v>
      </c>
      <c r="CT1072" s="284">
        <v>9.6856207999999997E-4</v>
      </c>
      <c r="CU1072" s="284">
        <v>0</v>
      </c>
      <c r="CV1072" s="284">
        <v>0</v>
      </c>
      <c r="CW1072" s="284">
        <v>0</v>
      </c>
      <c r="CX1072"/>
      <c r="CY1072" s="173"/>
      <c r="CZ1072" s="272"/>
      <c r="DA1072"/>
      <c r="DB1072" s="247"/>
      <c r="DC1072" s="54"/>
      <c r="DD1072" s="54"/>
      <c r="DE1072" s="54"/>
      <c r="DF1072" s="54"/>
      <c r="DG1072" s="54"/>
      <c r="DH1072" s="54"/>
      <c r="DI1072" s="54"/>
      <c r="DJ1072" s="54"/>
      <c r="DK1072" s="54"/>
      <c r="DL1072" s="54"/>
    </row>
    <row r="1073" spans="1:116" ht="14.4">
      <c r="A1073" t="s">
        <v>945</v>
      </c>
      <c r="B1073" s="188" t="s">
        <v>320</v>
      </c>
      <c r="C1073" s="151" t="str">
        <f t="shared" si="255"/>
        <v>A.140.03.122</v>
      </c>
      <c r="D1073" s="54" t="s">
        <v>1250</v>
      </c>
      <c r="E1073" s="150" t="s">
        <v>352</v>
      </c>
      <c r="F1073" s="153" t="str">
        <f t="shared" si="256"/>
        <v>weaving  70 dtex</v>
      </c>
      <c r="G1073" s="154">
        <f t="shared" si="257"/>
        <v>9.5242699999999996</v>
      </c>
      <c r="H1073"/>
      <c r="I1073"/>
      <c r="J1073" s="227">
        <f t="shared" si="263"/>
        <v>1.9202529342000001</v>
      </c>
      <c r="K1073"/>
      <c r="L1073" s="280">
        <f t="shared" si="264"/>
        <v>6.0845650400000006E-2</v>
      </c>
      <c r="M1073" s="280">
        <f t="shared" si="265"/>
        <v>0.12605095099999999</v>
      </c>
      <c r="N1073" s="281">
        <f t="shared" si="266"/>
        <v>0.30471583280000003</v>
      </c>
      <c r="O1073" s="280">
        <v>1.4286405</v>
      </c>
      <c r="P1073" s="219">
        <v>6.8675350999999996E-2</v>
      </c>
      <c r="Q1073" s="219">
        <v>5.7375599999999999E-2</v>
      </c>
      <c r="R1073" s="219">
        <v>5.2674889000000003E-2</v>
      </c>
      <c r="S1073" s="219">
        <v>8.1707614000000005E-3</v>
      </c>
      <c r="T1073" s="219">
        <v>0</v>
      </c>
      <c r="U1073" s="219">
        <v>0</v>
      </c>
      <c r="V1073" s="219">
        <v>0</v>
      </c>
      <c r="W1073" s="219">
        <v>6.2319328000000002E-3</v>
      </c>
      <c r="X1073" s="219">
        <v>0</v>
      </c>
      <c r="Y1073" s="219">
        <v>0.29848390000000002</v>
      </c>
      <c r="Z1073" s="219">
        <v>0</v>
      </c>
      <c r="AA1073" s="219">
        <v>0</v>
      </c>
      <c r="AB1073" s="219">
        <v>0</v>
      </c>
      <c r="AC1073"/>
      <c r="AD1073" s="227">
        <f t="shared" si="258"/>
        <v>1.4286405</v>
      </c>
      <c r="AE1073" s="227">
        <f t="shared" si="259"/>
        <v>0.1868966014</v>
      </c>
      <c r="AF1073" s="227">
        <f t="shared" si="260"/>
        <v>0.12605095099999999</v>
      </c>
      <c r="AG1073" s="227">
        <f t="shared" si="261"/>
        <v>0.12605095099999999</v>
      </c>
      <c r="AH1073" s="227">
        <f t="shared" si="262"/>
        <v>0.30471583280000003</v>
      </c>
      <c r="AI1073"/>
      <c r="AJ1073">
        <v>181.78565</v>
      </c>
      <c r="AK1073" s="155">
        <v>107.46728</v>
      </c>
      <c r="AL1073" s="155">
        <v>41.353532999999999</v>
      </c>
      <c r="AM1073" s="155">
        <v>0</v>
      </c>
      <c r="AN1073" s="155">
        <v>7.9201801999999999</v>
      </c>
      <c r="AO1073" s="155">
        <v>16.769048000000002</v>
      </c>
      <c r="AP1073" s="155">
        <v>8.2756080999999995</v>
      </c>
      <c r="AQ1073"/>
      <c r="AR1073" s="156">
        <v>0.18140949000000001</v>
      </c>
      <c r="AS1073" s="156">
        <v>0.17039135</v>
      </c>
      <c r="AT1073" s="156">
        <v>7.6910902000000003E-3</v>
      </c>
      <c r="AU1073" s="156">
        <v>3.3270459000000001E-3</v>
      </c>
      <c r="AV1073" s="282">
        <f t="shared" si="252"/>
        <v>1.0215308949300001E-5</v>
      </c>
      <c r="AW1073" s="282">
        <f t="shared" si="253"/>
        <v>2.8443380606670002E-8</v>
      </c>
      <c r="AX1073" s="283">
        <f t="shared" si="254"/>
        <v>0.46597281057999995</v>
      </c>
      <c r="AY1073" s="157">
        <v>8.8385226999999999E-6</v>
      </c>
      <c r="AZ1073" s="157">
        <v>2.6667956E-8</v>
      </c>
      <c r="BA1073" s="157">
        <v>7.2860667000000002E-13</v>
      </c>
      <c r="BB1073" s="157">
        <v>0</v>
      </c>
      <c r="BC1073" s="157">
        <v>0</v>
      </c>
      <c r="BD1073" s="157">
        <v>1.4115492999999999E-9</v>
      </c>
      <c r="BE1073" s="157">
        <v>1.3753746999999999E-6</v>
      </c>
      <c r="BF1073" s="157">
        <v>3.2190209999999999E-10</v>
      </c>
      <c r="BG1073" s="157">
        <v>1.4527938999999999E-9</v>
      </c>
      <c r="BH1073" s="157">
        <v>0</v>
      </c>
      <c r="BI1073" s="157">
        <v>0</v>
      </c>
      <c r="BJ1073" s="157">
        <v>0</v>
      </c>
      <c r="BK1073" s="157">
        <v>0</v>
      </c>
      <c r="BL1073" s="157">
        <v>0</v>
      </c>
      <c r="BM1073" s="157">
        <v>0</v>
      </c>
      <c r="BN1073" s="157">
        <v>0</v>
      </c>
      <c r="BO1073" s="157">
        <v>0</v>
      </c>
      <c r="BP1073" s="157">
        <v>6.6941058000000002E-4</v>
      </c>
      <c r="BQ1073" s="157">
        <v>0.46530339999999998</v>
      </c>
      <c r="BR1073" s="157">
        <v>0</v>
      </c>
      <c r="BS1073" s="157">
        <v>0</v>
      </c>
      <c r="BT1073" s="157">
        <v>0</v>
      </c>
      <c r="BU1073"/>
      <c r="BV1073" s="155">
        <v>4.8247767000000002E-4</v>
      </c>
      <c r="BW1073" s="155">
        <v>1.0016E-5</v>
      </c>
      <c r="BX1073" s="155">
        <v>2.6556192E-4</v>
      </c>
      <c r="BY1073" s="155">
        <v>2.5077839E-8</v>
      </c>
      <c r="BZ1073" s="155">
        <v>1.5564009999999999E-5</v>
      </c>
      <c r="CA1073" s="155">
        <v>0</v>
      </c>
      <c r="CB1073" s="155">
        <v>0</v>
      </c>
      <c r="CC1073" s="155">
        <v>0</v>
      </c>
      <c r="CD1073" s="155">
        <v>0</v>
      </c>
      <c r="CE1073" s="155">
        <v>7.6500369999999996E-8</v>
      </c>
      <c r="CF1073" s="155">
        <v>0</v>
      </c>
      <c r="CG1073" s="155">
        <v>0</v>
      </c>
      <c r="CH1073" s="155">
        <v>0</v>
      </c>
      <c r="CI1073" s="155">
        <v>1.0719261000000001E-5</v>
      </c>
      <c r="CJ1073" s="155">
        <v>1.8051488999999999E-4</v>
      </c>
      <c r="CK1073" s="155">
        <v>7.9028642000000005E-12</v>
      </c>
      <c r="CL1073" s="155">
        <v>0</v>
      </c>
      <c r="CM1073"/>
      <c r="CN1073" s="284">
        <v>0</v>
      </c>
      <c r="CO1073" s="284">
        <v>9.5242701000000007</v>
      </c>
      <c r="CP1073" s="285">
        <v>0</v>
      </c>
      <c r="CQ1073" s="284">
        <v>6.8528015000000001E-3</v>
      </c>
      <c r="CR1073" s="284">
        <v>0</v>
      </c>
      <c r="CS1073" s="284">
        <v>0</v>
      </c>
      <c r="CT1073" s="284">
        <v>6.2254187999999995E-4</v>
      </c>
      <c r="CU1073" s="284">
        <v>0</v>
      </c>
      <c r="CV1073" s="284">
        <v>0</v>
      </c>
      <c r="CW1073" s="284">
        <v>0</v>
      </c>
      <c r="CX1073"/>
      <c r="CY1073" s="173"/>
      <c r="CZ1073" s="272"/>
      <c r="DA1073"/>
      <c r="DB1073" s="247"/>
      <c r="DC1073" s="54"/>
      <c r="DD1073" s="54"/>
      <c r="DE1073" s="54"/>
      <c r="DF1073" s="54"/>
      <c r="DG1073" s="54"/>
      <c r="DH1073" s="54"/>
      <c r="DI1073" s="54"/>
      <c r="DJ1073" s="54"/>
      <c r="DK1073" s="54"/>
      <c r="DL1073" s="54"/>
    </row>
    <row r="1074" spans="1:116" ht="14.4">
      <c r="A1074" t="s">
        <v>946</v>
      </c>
      <c r="B1074" s="188" t="s">
        <v>320</v>
      </c>
      <c r="C1074" s="151" t="str">
        <f t="shared" si="255"/>
        <v>A.140.03.123</v>
      </c>
      <c r="D1074" s="54" t="s">
        <v>1250</v>
      </c>
      <c r="E1074" s="150" t="s">
        <v>352</v>
      </c>
      <c r="F1074" s="153" t="str">
        <f t="shared" si="256"/>
        <v>weaving 100 dtex</v>
      </c>
      <c r="G1074" s="154">
        <f t="shared" si="257"/>
        <v>6.6678899999999999</v>
      </c>
      <c r="H1074"/>
      <c r="I1074"/>
      <c r="J1074" s="227">
        <f t="shared" si="263"/>
        <v>1.3443587154999999</v>
      </c>
      <c r="K1074"/>
      <c r="L1074" s="280">
        <f t="shared" si="264"/>
        <v>4.2597712000000003E-2</v>
      </c>
      <c r="M1074" s="280">
        <f t="shared" si="265"/>
        <v>8.8247591E-2</v>
      </c>
      <c r="N1074" s="281">
        <f t="shared" si="266"/>
        <v>0.2133299125</v>
      </c>
      <c r="O1074" s="280">
        <v>1.0001834999999999</v>
      </c>
      <c r="P1074" s="219">
        <v>4.8079243000000001E-2</v>
      </c>
      <c r="Q1074" s="219">
        <v>4.0168348E-2</v>
      </c>
      <c r="R1074" s="219">
        <v>3.6877406000000001E-2</v>
      </c>
      <c r="S1074" s="219">
        <v>5.7203059999999997E-3</v>
      </c>
      <c r="T1074" s="219">
        <v>0</v>
      </c>
      <c r="U1074" s="219">
        <v>0</v>
      </c>
      <c r="V1074" s="219">
        <v>0</v>
      </c>
      <c r="W1074" s="219">
        <v>4.3629424999999996E-3</v>
      </c>
      <c r="X1074" s="219">
        <v>0</v>
      </c>
      <c r="Y1074" s="219">
        <v>0.20896697</v>
      </c>
      <c r="Z1074" s="219">
        <v>0</v>
      </c>
      <c r="AA1074" s="219">
        <v>0</v>
      </c>
      <c r="AB1074" s="219">
        <v>0</v>
      </c>
      <c r="AC1074"/>
      <c r="AD1074" s="227">
        <f t="shared" si="258"/>
        <v>1.0001834999999999</v>
      </c>
      <c r="AE1074" s="227">
        <f t="shared" si="259"/>
        <v>0.13084530300000002</v>
      </c>
      <c r="AF1074" s="227">
        <f t="shared" si="260"/>
        <v>8.8247591E-2</v>
      </c>
      <c r="AG1074" s="227">
        <f t="shared" si="261"/>
        <v>8.8247591E-2</v>
      </c>
      <c r="AH1074" s="227">
        <f t="shared" si="262"/>
        <v>0.2133299125</v>
      </c>
      <c r="AI1074"/>
      <c r="AJ1074">
        <v>127.26716</v>
      </c>
      <c r="AK1074" s="155">
        <v>75.237264999999994</v>
      </c>
      <c r="AL1074" s="155">
        <v>28.951385999999999</v>
      </c>
      <c r="AM1074" s="155">
        <v>0</v>
      </c>
      <c r="AN1074" s="155">
        <v>5.5448753999999996</v>
      </c>
      <c r="AO1074" s="155">
        <v>11.73992</v>
      </c>
      <c r="AP1074" s="155">
        <v>5.7937086000000004</v>
      </c>
      <c r="AQ1074"/>
      <c r="AR1074" s="156">
        <v>0.1270038</v>
      </c>
      <c r="AS1074" s="156">
        <v>0.11929007</v>
      </c>
      <c r="AT1074" s="156">
        <v>5.3844907999999999E-3</v>
      </c>
      <c r="AU1074" s="156">
        <v>2.3292469E-3</v>
      </c>
      <c r="AV1074" s="282">
        <f t="shared" si="252"/>
        <v>7.1516827180700003E-6</v>
      </c>
      <c r="AW1074" s="282">
        <f t="shared" si="253"/>
        <v>1.99130572136E-8</v>
      </c>
      <c r="AX1074" s="283">
        <f t="shared" si="254"/>
        <v>0.32622505074000002</v>
      </c>
      <c r="AY1074" s="157">
        <v>6.1878020999999999E-6</v>
      </c>
      <c r="AZ1074" s="157">
        <v>1.8670092000000001E-8</v>
      </c>
      <c r="BA1074" s="157">
        <v>5.1009359999999996E-13</v>
      </c>
      <c r="BB1074" s="157">
        <v>0</v>
      </c>
      <c r="BC1074" s="157">
        <v>0</v>
      </c>
      <c r="BD1074" s="157">
        <v>9.8821807000000001E-10</v>
      </c>
      <c r="BE1074" s="157">
        <v>9.6289240000000009E-7</v>
      </c>
      <c r="BF1074" s="157">
        <v>2.2536192000000001E-10</v>
      </c>
      <c r="BG1074" s="157">
        <v>1.0170932E-9</v>
      </c>
      <c r="BH1074" s="157">
        <v>0</v>
      </c>
      <c r="BI1074" s="157">
        <v>0</v>
      </c>
      <c r="BJ1074" s="157">
        <v>0</v>
      </c>
      <c r="BK1074" s="157">
        <v>0</v>
      </c>
      <c r="BL1074" s="157">
        <v>0</v>
      </c>
      <c r="BM1074" s="157">
        <v>0</v>
      </c>
      <c r="BN1074" s="157">
        <v>0</v>
      </c>
      <c r="BO1074" s="157">
        <v>0</v>
      </c>
      <c r="BP1074" s="157">
        <v>4.6865074E-4</v>
      </c>
      <c r="BQ1074" s="157">
        <v>0.3257564</v>
      </c>
      <c r="BR1074" s="157">
        <v>0</v>
      </c>
      <c r="BS1074" s="157">
        <v>0</v>
      </c>
      <c r="BT1074" s="157">
        <v>0</v>
      </c>
      <c r="BU1074"/>
      <c r="BV1074" s="155">
        <v>3.3778002000000001E-4</v>
      </c>
      <c r="BW1074" s="155">
        <v>7.0121477999999999E-6</v>
      </c>
      <c r="BX1074" s="155">
        <v>1.8591847E-4</v>
      </c>
      <c r="BY1074" s="155">
        <v>1.7556860000000001E-8</v>
      </c>
      <c r="BZ1074" s="155">
        <v>1.089628E-5</v>
      </c>
      <c r="CA1074" s="155">
        <v>0</v>
      </c>
      <c r="CB1074" s="155">
        <v>0</v>
      </c>
      <c r="CC1074" s="155">
        <v>0</v>
      </c>
      <c r="CD1074" s="155">
        <v>0</v>
      </c>
      <c r="CE1074" s="155">
        <v>5.3557496999999997E-8</v>
      </c>
      <c r="CF1074" s="155">
        <v>0</v>
      </c>
      <c r="CG1074" s="155">
        <v>0</v>
      </c>
      <c r="CH1074" s="155">
        <v>0</v>
      </c>
      <c r="CI1074" s="155">
        <v>7.504497E-6</v>
      </c>
      <c r="CJ1074" s="155">
        <v>1.2637750000000001E-4</v>
      </c>
      <c r="CK1074" s="155">
        <v>5.5327526000000001E-12</v>
      </c>
      <c r="CL1074" s="155">
        <v>0</v>
      </c>
      <c r="CM1074"/>
      <c r="CN1074" s="284">
        <v>0</v>
      </c>
      <c r="CO1074" s="284">
        <v>6.6678902000000004</v>
      </c>
      <c r="CP1074" s="285">
        <v>0</v>
      </c>
      <c r="CQ1074" s="284">
        <v>4.7976093999999997E-3</v>
      </c>
      <c r="CR1074" s="284">
        <v>0</v>
      </c>
      <c r="CS1074" s="284">
        <v>0</v>
      </c>
      <c r="CT1074" s="284">
        <v>4.3583821E-4</v>
      </c>
      <c r="CU1074" s="284">
        <v>0</v>
      </c>
      <c r="CV1074" s="284">
        <v>0</v>
      </c>
      <c r="CW1074" s="284">
        <v>0</v>
      </c>
      <c r="CX1074"/>
      <c r="CY1074" s="173"/>
      <c r="CZ1074" s="272"/>
      <c r="DA1074"/>
      <c r="DB1074" s="247"/>
      <c r="DC1074" s="54"/>
      <c r="DD1074" s="54"/>
      <c r="DE1074" s="54"/>
      <c r="DF1074" s="54"/>
      <c r="DG1074" s="54"/>
      <c r="DH1074" s="54"/>
      <c r="DI1074" s="54"/>
      <c r="DJ1074" s="54"/>
      <c r="DK1074" s="54"/>
      <c r="DL1074" s="54"/>
    </row>
    <row r="1075" spans="1:116" ht="14.4">
      <c r="A1075" t="s">
        <v>947</v>
      </c>
      <c r="B1075" s="188" t="s">
        <v>320</v>
      </c>
      <c r="C1075" s="151" t="str">
        <f t="shared" si="255"/>
        <v>A.140.03.124</v>
      </c>
      <c r="D1075" s="54" t="s">
        <v>1250</v>
      </c>
      <c r="E1075" s="150" t="s">
        <v>352</v>
      </c>
      <c r="F1075" s="153" t="str">
        <f t="shared" si="256"/>
        <v>weaving 150 dtex</v>
      </c>
      <c r="G1075" s="154">
        <f t="shared" si="257"/>
        <v>4.4467618666666668</v>
      </c>
      <c r="H1075"/>
      <c r="I1075"/>
      <c r="J1075" s="227">
        <f t="shared" si="263"/>
        <v>0.89654194269999998</v>
      </c>
      <c r="K1075"/>
      <c r="L1075" s="280">
        <f t="shared" si="264"/>
        <v>2.8408068700000001E-2</v>
      </c>
      <c r="M1075" s="280">
        <f t="shared" si="265"/>
        <v>5.8851603000000002E-2</v>
      </c>
      <c r="N1075" s="281">
        <f t="shared" si="266"/>
        <v>0.14226799100000001</v>
      </c>
      <c r="O1075" s="280">
        <v>0.66701427999999996</v>
      </c>
      <c r="P1075" s="219">
        <v>3.2063657000000002E-2</v>
      </c>
      <c r="Q1075" s="219">
        <v>2.6787946E-2</v>
      </c>
      <c r="R1075" s="219">
        <v>2.4593243000000001E-2</v>
      </c>
      <c r="S1075" s="219">
        <v>3.8148256999999998E-3</v>
      </c>
      <c r="T1075" s="219">
        <v>0</v>
      </c>
      <c r="U1075" s="219">
        <v>0</v>
      </c>
      <c r="V1075" s="219">
        <v>0</v>
      </c>
      <c r="W1075" s="219">
        <v>2.9096109999999999E-3</v>
      </c>
      <c r="X1075" s="219">
        <v>0</v>
      </c>
      <c r="Y1075" s="219">
        <v>0.13935838</v>
      </c>
      <c r="Z1075" s="219">
        <v>0</v>
      </c>
      <c r="AA1075" s="219">
        <v>0</v>
      </c>
      <c r="AB1075" s="219">
        <v>0</v>
      </c>
      <c r="AC1075"/>
      <c r="AD1075" s="227">
        <f t="shared" si="258"/>
        <v>0.66701427999999996</v>
      </c>
      <c r="AE1075" s="227">
        <f t="shared" si="259"/>
        <v>8.7259671699999999E-2</v>
      </c>
      <c r="AF1075" s="227">
        <f t="shared" si="260"/>
        <v>5.8851603000000002E-2</v>
      </c>
      <c r="AG1075" s="227">
        <f t="shared" si="261"/>
        <v>5.8851603000000002E-2</v>
      </c>
      <c r="AH1075" s="227">
        <f t="shared" si="262"/>
        <v>0.14226799100000001</v>
      </c>
      <c r="AI1075"/>
      <c r="AJ1075">
        <v>84.873434000000003</v>
      </c>
      <c r="AK1075" s="155">
        <v>50.175122000000002</v>
      </c>
      <c r="AL1075" s="155">
        <v>19.307444</v>
      </c>
      <c r="AM1075" s="155">
        <v>0</v>
      </c>
      <c r="AN1075" s="155">
        <v>3.6978325000000001</v>
      </c>
      <c r="AO1075" s="155">
        <v>7.8292577000000003</v>
      </c>
      <c r="AP1075" s="155">
        <v>3.8637773000000002</v>
      </c>
      <c r="AQ1075"/>
      <c r="AR1075" s="156">
        <v>8.4697807999999999E-2</v>
      </c>
      <c r="AS1075" s="156">
        <v>7.9553578999999999E-2</v>
      </c>
      <c r="AT1075" s="156">
        <v>3.5908732000000001E-3</v>
      </c>
      <c r="AU1075" s="156">
        <v>1.5533559000000001E-3</v>
      </c>
      <c r="AV1075" s="282">
        <f t="shared" si="252"/>
        <v>4.7693991746200004E-6</v>
      </c>
      <c r="AW1075" s="282">
        <f t="shared" si="253"/>
        <v>1.3279856417279999E-8</v>
      </c>
      <c r="AX1075" s="283">
        <f t="shared" si="254"/>
        <v>0.21755683938000001</v>
      </c>
      <c r="AY1075" s="157">
        <v>4.1265950000000001E-6</v>
      </c>
      <c r="AZ1075" s="157">
        <v>1.2450933E-8</v>
      </c>
      <c r="BA1075" s="157">
        <v>3.4017728000000001E-13</v>
      </c>
      <c r="BB1075" s="157">
        <v>0</v>
      </c>
      <c r="BC1075" s="157">
        <v>0</v>
      </c>
      <c r="BD1075" s="157">
        <v>6.5903461999999995E-10</v>
      </c>
      <c r="BE1075" s="157">
        <v>6.4214514000000002E-7</v>
      </c>
      <c r="BF1075" s="157">
        <v>1.5029203999999999E-10</v>
      </c>
      <c r="BG1075" s="157">
        <v>6.7829120000000001E-10</v>
      </c>
      <c r="BH1075" s="157">
        <v>0</v>
      </c>
      <c r="BI1075" s="157">
        <v>0</v>
      </c>
      <c r="BJ1075" s="157">
        <v>0</v>
      </c>
      <c r="BK1075" s="157">
        <v>0</v>
      </c>
      <c r="BL1075" s="157">
        <v>0</v>
      </c>
      <c r="BM1075" s="157">
        <v>0</v>
      </c>
      <c r="BN1075" s="157">
        <v>0</v>
      </c>
      <c r="BO1075" s="157">
        <v>0</v>
      </c>
      <c r="BP1075" s="157">
        <v>3.1253938000000002E-4</v>
      </c>
      <c r="BQ1075" s="157">
        <v>0.2172443</v>
      </c>
      <c r="BR1075" s="157">
        <v>0</v>
      </c>
      <c r="BS1075" s="157">
        <v>0</v>
      </c>
      <c r="BT1075" s="157">
        <v>0</v>
      </c>
      <c r="BU1075"/>
      <c r="BV1075" s="155">
        <v>2.2526275000000001E-4</v>
      </c>
      <c r="BW1075" s="155">
        <v>4.6763444999999997E-6</v>
      </c>
      <c r="BX1075" s="155">
        <v>1.2398752E-4</v>
      </c>
      <c r="BY1075" s="155">
        <v>1.1708527999999999E-8</v>
      </c>
      <c r="BZ1075" s="155">
        <v>7.2666405E-6</v>
      </c>
      <c r="CA1075" s="155">
        <v>0</v>
      </c>
      <c r="CB1075" s="155">
        <v>0</v>
      </c>
      <c r="CC1075" s="155">
        <v>0</v>
      </c>
      <c r="CD1075" s="155">
        <v>0</v>
      </c>
      <c r="CE1075" s="155">
        <v>3.5717060000000001E-8</v>
      </c>
      <c r="CF1075" s="155">
        <v>0</v>
      </c>
      <c r="CG1075" s="155">
        <v>0</v>
      </c>
      <c r="CH1075" s="155">
        <v>0</v>
      </c>
      <c r="CI1075" s="155">
        <v>5.0046882000000001E-6</v>
      </c>
      <c r="CJ1075" s="155">
        <v>8.4280132000000001E-5</v>
      </c>
      <c r="CK1075" s="155">
        <v>3.6897478999999997E-12</v>
      </c>
      <c r="CL1075" s="155">
        <v>0</v>
      </c>
      <c r="CM1075"/>
      <c r="CN1075" s="284">
        <v>0</v>
      </c>
      <c r="CO1075" s="284">
        <v>4.4467619000000003</v>
      </c>
      <c r="CP1075" s="285">
        <v>0</v>
      </c>
      <c r="CQ1075" s="284">
        <v>3.1994867999999999E-3</v>
      </c>
      <c r="CR1075" s="284">
        <v>0</v>
      </c>
      <c r="CS1075" s="284">
        <v>0</v>
      </c>
      <c r="CT1075" s="284">
        <v>2.9065697E-4</v>
      </c>
      <c r="CU1075" s="284">
        <v>0</v>
      </c>
      <c r="CV1075" s="284">
        <v>0</v>
      </c>
      <c r="CW1075" s="284">
        <v>0</v>
      </c>
      <c r="CX1075"/>
      <c r="CY1075" s="173"/>
      <c r="CZ1075" s="272"/>
      <c r="DA1075"/>
      <c r="DB1075" s="247"/>
      <c r="DC1075" s="54"/>
      <c r="DD1075" s="54"/>
      <c r="DE1075" s="54"/>
      <c r="DF1075" s="54"/>
      <c r="DG1075" s="54"/>
      <c r="DH1075" s="54"/>
      <c r="DI1075" s="54"/>
      <c r="DJ1075" s="54"/>
      <c r="DK1075" s="54"/>
      <c r="DL1075" s="54"/>
    </row>
    <row r="1076" spans="1:116" ht="14.4">
      <c r="A1076" t="s">
        <v>948</v>
      </c>
      <c r="B1076" s="188" t="s">
        <v>320</v>
      </c>
      <c r="C1076" s="151" t="str">
        <f t="shared" si="255"/>
        <v>A.140.03.125</v>
      </c>
      <c r="D1076" s="54" t="s">
        <v>1250</v>
      </c>
      <c r="E1076" s="150" t="s">
        <v>352</v>
      </c>
      <c r="F1076" s="153" t="str">
        <f t="shared" si="256"/>
        <v>weaving 200 dtex</v>
      </c>
      <c r="G1076" s="154">
        <f t="shared" si="257"/>
        <v>3.3339450666666668</v>
      </c>
      <c r="H1076"/>
      <c r="I1076"/>
      <c r="J1076" s="227">
        <f t="shared" si="263"/>
        <v>0.67217936229999997</v>
      </c>
      <c r="K1076"/>
      <c r="L1076" s="280">
        <f t="shared" si="264"/>
        <v>2.1298856000000001E-2</v>
      </c>
      <c r="M1076" s="280">
        <f t="shared" si="265"/>
        <v>4.4123795E-2</v>
      </c>
      <c r="N1076" s="281">
        <f t="shared" si="266"/>
        <v>0.1066649513</v>
      </c>
      <c r="O1076" s="280">
        <v>0.50009176</v>
      </c>
      <c r="P1076" s="219">
        <v>2.4039621000000001E-2</v>
      </c>
      <c r="Q1076" s="219">
        <v>2.0084174E-2</v>
      </c>
      <c r="R1076" s="219">
        <v>1.8438703000000001E-2</v>
      </c>
      <c r="S1076" s="219">
        <v>2.8601529999999998E-3</v>
      </c>
      <c r="T1076" s="219">
        <v>0</v>
      </c>
      <c r="U1076" s="219">
        <v>0</v>
      </c>
      <c r="V1076" s="219">
        <v>0</v>
      </c>
      <c r="W1076" s="219">
        <v>2.1814713E-3</v>
      </c>
      <c r="X1076" s="219">
        <v>0</v>
      </c>
      <c r="Y1076" s="219">
        <v>0.10448348</v>
      </c>
      <c r="Z1076" s="219">
        <v>0</v>
      </c>
      <c r="AA1076" s="219">
        <v>0</v>
      </c>
      <c r="AB1076" s="219">
        <v>0</v>
      </c>
      <c r="AC1076"/>
      <c r="AD1076" s="227">
        <f t="shared" si="258"/>
        <v>0.50009176</v>
      </c>
      <c r="AE1076" s="227">
        <f t="shared" si="259"/>
        <v>6.5422650999999998E-2</v>
      </c>
      <c r="AF1076" s="227">
        <f t="shared" si="260"/>
        <v>4.4123795E-2</v>
      </c>
      <c r="AG1076" s="227">
        <f t="shared" si="261"/>
        <v>4.4123795E-2</v>
      </c>
      <c r="AH1076" s="227">
        <f t="shared" si="262"/>
        <v>0.1066649513</v>
      </c>
      <c r="AI1076"/>
      <c r="AJ1076">
        <v>63.633578</v>
      </c>
      <c r="AK1076" s="155">
        <v>37.618633000000003</v>
      </c>
      <c r="AL1076" s="155">
        <v>14.475693</v>
      </c>
      <c r="AM1076" s="155">
        <v>0</v>
      </c>
      <c r="AN1076" s="155">
        <v>2.7724376999999998</v>
      </c>
      <c r="AO1076" s="155">
        <v>5.8699602000000004</v>
      </c>
      <c r="AP1076" s="155">
        <v>2.8968543000000002</v>
      </c>
      <c r="AQ1076"/>
      <c r="AR1076" s="156">
        <v>6.3501901999999999E-2</v>
      </c>
      <c r="AS1076" s="156">
        <v>5.9645034E-2</v>
      </c>
      <c r="AT1076" s="156">
        <v>2.6922453999999999E-3</v>
      </c>
      <c r="AU1076" s="156">
        <v>1.1646234E-3</v>
      </c>
      <c r="AV1076" s="282">
        <f t="shared" si="252"/>
        <v>3.5758413090300002E-6</v>
      </c>
      <c r="AW1076" s="282">
        <f t="shared" si="253"/>
        <v>9.9565288068000001E-9</v>
      </c>
      <c r="AX1076" s="283">
        <f t="shared" si="254"/>
        <v>0.16311252537000001</v>
      </c>
      <c r="AY1076" s="157">
        <v>3.093901E-6</v>
      </c>
      <c r="AZ1076" s="157">
        <v>9.3350462000000004E-9</v>
      </c>
      <c r="BA1076" s="157">
        <v>2.5504679999999998E-13</v>
      </c>
      <c r="BB1076" s="157">
        <v>0</v>
      </c>
      <c r="BC1076" s="157">
        <v>0</v>
      </c>
      <c r="BD1076" s="157">
        <v>4.9410902999999998E-10</v>
      </c>
      <c r="BE1076" s="157">
        <v>4.8144620000000005E-7</v>
      </c>
      <c r="BF1076" s="157">
        <v>1.1268096E-10</v>
      </c>
      <c r="BG1076" s="157">
        <v>5.0854660000000002E-10</v>
      </c>
      <c r="BH1076" s="157">
        <v>0</v>
      </c>
      <c r="BI1076" s="157">
        <v>0</v>
      </c>
      <c r="BJ1076" s="157">
        <v>0</v>
      </c>
      <c r="BK1076" s="157">
        <v>0</v>
      </c>
      <c r="BL1076" s="157">
        <v>0</v>
      </c>
      <c r="BM1076" s="157">
        <v>0</v>
      </c>
      <c r="BN1076" s="157">
        <v>0</v>
      </c>
      <c r="BO1076" s="157">
        <v>0</v>
      </c>
      <c r="BP1076" s="157">
        <v>2.3432537E-4</v>
      </c>
      <c r="BQ1076" s="157">
        <v>0.1628782</v>
      </c>
      <c r="BR1076" s="157">
        <v>0</v>
      </c>
      <c r="BS1076" s="157">
        <v>0</v>
      </c>
      <c r="BT1076" s="157">
        <v>0</v>
      </c>
      <c r="BU1076"/>
      <c r="BV1076" s="155">
        <v>1.6889001E-4</v>
      </c>
      <c r="BW1076" s="155">
        <v>3.5060739E-6</v>
      </c>
      <c r="BX1076" s="155">
        <v>9.2959234999999998E-5</v>
      </c>
      <c r="BY1076" s="155">
        <v>8.7784299000000006E-9</v>
      </c>
      <c r="BZ1076" s="155">
        <v>5.4481397999999999E-6</v>
      </c>
      <c r="CA1076" s="155">
        <v>0</v>
      </c>
      <c r="CB1076" s="155">
        <v>0</v>
      </c>
      <c r="CC1076" s="155">
        <v>0</v>
      </c>
      <c r="CD1076" s="155">
        <v>0</v>
      </c>
      <c r="CE1076" s="155">
        <v>2.6778748E-8</v>
      </c>
      <c r="CF1076" s="155">
        <v>0</v>
      </c>
      <c r="CG1076" s="155">
        <v>0</v>
      </c>
      <c r="CH1076" s="155">
        <v>0</v>
      </c>
      <c r="CI1076" s="155">
        <v>3.7522485E-6</v>
      </c>
      <c r="CJ1076" s="155">
        <v>6.3188751E-5</v>
      </c>
      <c r="CK1076" s="155">
        <v>2.7663763000000001E-12</v>
      </c>
      <c r="CL1076" s="155">
        <v>0</v>
      </c>
      <c r="CM1076"/>
      <c r="CN1076" s="284">
        <v>0</v>
      </c>
      <c r="CO1076" s="284">
        <v>3.3339451000000002</v>
      </c>
      <c r="CP1076" s="285">
        <v>0</v>
      </c>
      <c r="CQ1076" s="284">
        <v>2.3988046999999998E-3</v>
      </c>
      <c r="CR1076" s="284">
        <v>0</v>
      </c>
      <c r="CS1076" s="284">
        <v>0</v>
      </c>
      <c r="CT1076" s="284">
        <v>2.1791911000000001E-4</v>
      </c>
      <c r="CU1076" s="284">
        <v>0</v>
      </c>
      <c r="CV1076" s="284">
        <v>0</v>
      </c>
      <c r="CW1076" s="284">
        <v>0</v>
      </c>
      <c r="CX1076"/>
      <c r="CY1076" s="173"/>
      <c r="CZ1076" s="272"/>
      <c r="DA1076"/>
      <c r="DB1076" s="247"/>
      <c r="DC1076" s="54"/>
      <c r="DD1076" s="54"/>
      <c r="DE1076" s="54"/>
      <c r="DF1076" s="54"/>
      <c r="DG1076" s="54"/>
      <c r="DH1076" s="54"/>
      <c r="DI1076" s="54"/>
      <c r="DJ1076" s="54"/>
      <c r="DK1076" s="54"/>
      <c r="DL1076" s="54"/>
    </row>
    <row r="1077" spans="1:116" ht="14.4">
      <c r="A1077" t="s">
        <v>949</v>
      </c>
      <c r="B1077" s="188" t="s">
        <v>320</v>
      </c>
      <c r="C1077" s="151" t="str">
        <f t="shared" si="255"/>
        <v>A.140.03.126</v>
      </c>
      <c r="D1077" s="54" t="s">
        <v>1250</v>
      </c>
      <c r="E1077" s="150" t="s">
        <v>352</v>
      </c>
      <c r="F1077" s="153" t="str">
        <f t="shared" si="256"/>
        <v>weaving 300 dtex</v>
      </c>
      <c r="G1077" s="154">
        <f t="shared" si="257"/>
        <v>2.2211282666666667</v>
      </c>
      <c r="H1077"/>
      <c r="I1077"/>
      <c r="J1077" s="227">
        <f t="shared" si="263"/>
        <v>0.44781679379999995</v>
      </c>
      <c r="K1077"/>
      <c r="L1077" s="280">
        <f t="shared" si="264"/>
        <v>1.4189643300000001E-2</v>
      </c>
      <c r="M1077" s="280">
        <f t="shared" si="265"/>
        <v>2.9395987999999998E-2</v>
      </c>
      <c r="N1077" s="281">
        <f t="shared" si="266"/>
        <v>7.1061922499999999E-2</v>
      </c>
      <c r="O1077" s="280">
        <v>0.33316923999999998</v>
      </c>
      <c r="P1077" s="219">
        <v>1.6015585999999998E-2</v>
      </c>
      <c r="Q1077" s="219">
        <v>1.3380402E-2</v>
      </c>
      <c r="R1077" s="219">
        <v>1.2284163000000001E-2</v>
      </c>
      <c r="S1077" s="219">
        <v>1.9054803000000001E-3</v>
      </c>
      <c r="T1077" s="219">
        <v>0</v>
      </c>
      <c r="U1077" s="219">
        <v>0</v>
      </c>
      <c r="V1077" s="219">
        <v>0</v>
      </c>
      <c r="W1077" s="219">
        <v>1.4533314999999999E-3</v>
      </c>
      <c r="X1077" s="219">
        <v>0</v>
      </c>
      <c r="Y1077" s="219">
        <v>6.9608590999999997E-2</v>
      </c>
      <c r="Z1077" s="219">
        <v>0</v>
      </c>
      <c r="AA1077" s="219">
        <v>0</v>
      </c>
      <c r="AB1077" s="219">
        <v>0</v>
      </c>
      <c r="AC1077"/>
      <c r="AD1077" s="227">
        <f t="shared" si="258"/>
        <v>0.33316923999999998</v>
      </c>
      <c r="AE1077" s="227">
        <f t="shared" si="259"/>
        <v>4.3585631299999997E-2</v>
      </c>
      <c r="AF1077" s="227">
        <f t="shared" si="260"/>
        <v>2.9395987999999998E-2</v>
      </c>
      <c r="AG1077" s="227">
        <f t="shared" si="261"/>
        <v>2.9395987999999998E-2</v>
      </c>
      <c r="AH1077" s="227">
        <f t="shared" si="262"/>
        <v>7.1061922499999999E-2</v>
      </c>
      <c r="AI1077"/>
      <c r="AJ1077">
        <v>42.393720999999999</v>
      </c>
      <c r="AK1077" s="155">
        <v>25.062142999999999</v>
      </c>
      <c r="AL1077" s="155">
        <v>9.6439412999999998</v>
      </c>
      <c r="AM1077" s="155">
        <v>0</v>
      </c>
      <c r="AN1077" s="155">
        <v>1.847043</v>
      </c>
      <c r="AO1077" s="155">
        <v>3.9106627</v>
      </c>
      <c r="AP1077" s="155">
        <v>1.9299313</v>
      </c>
      <c r="AQ1077"/>
      <c r="AR1077" s="156">
        <v>4.2305996999999998E-2</v>
      </c>
      <c r="AS1077" s="156">
        <v>3.9736489E-2</v>
      </c>
      <c r="AT1077" s="156">
        <v>1.7936174999999999E-3</v>
      </c>
      <c r="AU1077" s="156">
        <v>7.7589102000000004E-4</v>
      </c>
      <c r="AV1077" s="282">
        <f t="shared" si="252"/>
        <v>2.3822834534499999E-6</v>
      </c>
      <c r="AW1077" s="282">
        <f t="shared" si="253"/>
        <v>6.6332009903099995E-9</v>
      </c>
      <c r="AX1077" s="283">
        <f t="shared" si="254"/>
        <v>0.10866821136</v>
      </c>
      <c r="AY1077" s="157">
        <v>2.0612069999999998E-6</v>
      </c>
      <c r="AZ1077" s="157">
        <v>6.2191591999999996E-9</v>
      </c>
      <c r="BA1077" s="157">
        <v>1.6991630999999999E-13</v>
      </c>
      <c r="BB1077" s="157">
        <v>0</v>
      </c>
      <c r="BC1077" s="157">
        <v>0</v>
      </c>
      <c r="BD1077" s="157">
        <v>3.2918345000000001E-10</v>
      </c>
      <c r="BE1077" s="157">
        <v>3.2074727000000001E-7</v>
      </c>
      <c r="BF1077" s="157">
        <v>7.5069884000000003E-11</v>
      </c>
      <c r="BG1077" s="157">
        <v>3.3880198999999998E-10</v>
      </c>
      <c r="BH1077" s="157">
        <v>0</v>
      </c>
      <c r="BI1077" s="157">
        <v>0</v>
      </c>
      <c r="BJ1077" s="157">
        <v>0</v>
      </c>
      <c r="BK1077" s="157">
        <v>0</v>
      </c>
      <c r="BL1077" s="157">
        <v>0</v>
      </c>
      <c r="BM1077" s="157">
        <v>0</v>
      </c>
      <c r="BN1077" s="157">
        <v>0</v>
      </c>
      <c r="BO1077" s="157">
        <v>0</v>
      </c>
      <c r="BP1077" s="157">
        <v>1.5611136000000001E-4</v>
      </c>
      <c r="BQ1077" s="157">
        <v>0.1085121</v>
      </c>
      <c r="BR1077" s="157">
        <v>0</v>
      </c>
      <c r="BS1077" s="157">
        <v>0</v>
      </c>
      <c r="BT1077" s="157">
        <v>0</v>
      </c>
      <c r="BU1077"/>
      <c r="BV1077" s="155">
        <v>1.1251726E-4</v>
      </c>
      <c r="BW1077" s="155">
        <v>2.3358032999999998E-6</v>
      </c>
      <c r="BX1077" s="155">
        <v>6.1930949999999997E-5</v>
      </c>
      <c r="BY1077" s="155">
        <v>5.8483323999999997E-9</v>
      </c>
      <c r="BZ1077" s="155">
        <v>3.6296390999999999E-6</v>
      </c>
      <c r="CA1077" s="155">
        <v>0</v>
      </c>
      <c r="CB1077" s="155">
        <v>0</v>
      </c>
      <c r="CC1077" s="155">
        <v>0</v>
      </c>
      <c r="CD1077" s="155">
        <v>0</v>
      </c>
      <c r="CE1077" s="155">
        <v>1.7840436E-8</v>
      </c>
      <c r="CF1077" s="155">
        <v>0</v>
      </c>
      <c r="CG1077" s="155">
        <v>0</v>
      </c>
      <c r="CH1077" s="155">
        <v>0</v>
      </c>
      <c r="CI1077" s="155">
        <v>2.4998087999999999E-6</v>
      </c>
      <c r="CJ1077" s="155">
        <v>4.2097371000000002E-5</v>
      </c>
      <c r="CK1077" s="155">
        <v>1.8430048000000001E-12</v>
      </c>
      <c r="CL1077" s="155">
        <v>0</v>
      </c>
      <c r="CM1077"/>
      <c r="CN1077" s="284">
        <v>0</v>
      </c>
      <c r="CO1077" s="284">
        <v>2.2211283000000002</v>
      </c>
      <c r="CP1077" s="285">
        <v>0</v>
      </c>
      <c r="CQ1077" s="284">
        <v>1.5981226E-3</v>
      </c>
      <c r="CR1077" s="284">
        <v>0</v>
      </c>
      <c r="CS1077" s="284">
        <v>0</v>
      </c>
      <c r="CT1077" s="284">
        <v>1.4518123999999999E-4</v>
      </c>
      <c r="CU1077" s="284">
        <v>0</v>
      </c>
      <c r="CV1077" s="284">
        <v>0</v>
      </c>
      <c r="CW1077" s="284">
        <v>0</v>
      </c>
      <c r="CX1077"/>
      <c r="CY1077" s="173"/>
      <c r="CZ1077" s="272"/>
      <c r="DA1077"/>
      <c r="DB1077" s="247"/>
      <c r="DC1077" s="54"/>
      <c r="DD1077" s="54"/>
      <c r="DE1077" s="54"/>
      <c r="DF1077" s="54"/>
      <c r="DG1077" s="54"/>
      <c r="DH1077" s="54"/>
      <c r="DI1077" s="54"/>
      <c r="DJ1077" s="54"/>
      <c r="DK1077" s="54"/>
      <c r="DL1077" s="54"/>
    </row>
    <row r="1078" spans="1:116" ht="14.4">
      <c r="A1078" t="s">
        <v>950</v>
      </c>
      <c r="B1078" s="188" t="s">
        <v>320</v>
      </c>
      <c r="C1078" s="151" t="str">
        <f t="shared" si="255"/>
        <v>A.140.03.127</v>
      </c>
      <c r="D1078" s="54" t="s">
        <v>1250</v>
      </c>
      <c r="E1078" s="150" t="s">
        <v>352</v>
      </c>
      <c r="F1078" s="153" t="str">
        <f t="shared" si="256"/>
        <v>weaving 400 dtex</v>
      </c>
      <c r="G1078" s="154">
        <f t="shared" si="257"/>
        <v>1.6669725333333334</v>
      </c>
      <c r="H1078"/>
      <c r="I1078"/>
      <c r="J1078" s="227">
        <f t="shared" si="263"/>
        <v>0.33608968360000002</v>
      </c>
      <c r="K1078"/>
      <c r="L1078" s="280">
        <f t="shared" si="264"/>
        <v>1.0649428000000001E-2</v>
      </c>
      <c r="M1078" s="280">
        <f t="shared" si="265"/>
        <v>2.2061898E-2</v>
      </c>
      <c r="N1078" s="281">
        <f t="shared" si="266"/>
        <v>5.3332477599999997E-2</v>
      </c>
      <c r="O1078" s="280">
        <v>0.25004588</v>
      </c>
      <c r="P1078" s="219">
        <v>1.2019811E-2</v>
      </c>
      <c r="Q1078" s="219">
        <v>1.0042087E-2</v>
      </c>
      <c r="R1078" s="219">
        <v>9.2193515000000004E-3</v>
      </c>
      <c r="S1078" s="219">
        <v>1.4300764999999999E-3</v>
      </c>
      <c r="T1078" s="219">
        <v>0</v>
      </c>
      <c r="U1078" s="219">
        <v>0</v>
      </c>
      <c r="V1078" s="219">
        <v>0</v>
      </c>
      <c r="W1078" s="219">
        <v>1.0907356E-3</v>
      </c>
      <c r="X1078" s="219">
        <v>0</v>
      </c>
      <c r="Y1078" s="219">
        <v>5.2241742000000001E-2</v>
      </c>
      <c r="Z1078" s="219">
        <v>0</v>
      </c>
      <c r="AA1078" s="219">
        <v>0</v>
      </c>
      <c r="AB1078" s="219">
        <v>0</v>
      </c>
      <c r="AC1078"/>
      <c r="AD1078" s="227">
        <f t="shared" si="258"/>
        <v>0.25004588</v>
      </c>
      <c r="AE1078" s="227">
        <f t="shared" si="259"/>
        <v>3.2711325999999999E-2</v>
      </c>
      <c r="AF1078" s="227">
        <f t="shared" si="260"/>
        <v>2.2061898E-2</v>
      </c>
      <c r="AG1078" s="227">
        <f t="shared" si="261"/>
        <v>2.2061898E-2</v>
      </c>
      <c r="AH1078" s="227">
        <f t="shared" si="262"/>
        <v>5.3332477599999997E-2</v>
      </c>
      <c r="AI1078"/>
      <c r="AJ1078">
        <v>31.816789</v>
      </c>
      <c r="AK1078" s="155">
        <v>18.809315999999999</v>
      </c>
      <c r="AL1078" s="155">
        <v>7.2378463999999996</v>
      </c>
      <c r="AM1078" s="155">
        <v>0</v>
      </c>
      <c r="AN1078" s="155">
        <v>1.3862189</v>
      </c>
      <c r="AO1078" s="155">
        <v>2.9349801000000002</v>
      </c>
      <c r="AP1078" s="155">
        <v>1.4484271</v>
      </c>
      <c r="AQ1078"/>
      <c r="AR1078" s="156">
        <v>3.1750950999999999E-2</v>
      </c>
      <c r="AS1078" s="156">
        <v>2.9822517E-2</v>
      </c>
      <c r="AT1078" s="156">
        <v>1.3461227E-3</v>
      </c>
      <c r="AU1078" s="156">
        <v>5.8231172000000001E-4</v>
      </c>
      <c r="AV1078" s="282">
        <f t="shared" si="252"/>
        <v>1.7879206545199999E-6</v>
      </c>
      <c r="AW1078" s="282">
        <f t="shared" si="253"/>
        <v>4.9782644044000002E-9</v>
      </c>
      <c r="AX1078" s="283">
        <f t="shared" si="254"/>
        <v>8.1556263680000005E-2</v>
      </c>
      <c r="AY1078" s="157">
        <v>1.5469505E-6</v>
      </c>
      <c r="AZ1078" s="157">
        <v>4.6675231000000002E-9</v>
      </c>
      <c r="BA1078" s="157">
        <v>1.2752339999999999E-13</v>
      </c>
      <c r="BB1078" s="157">
        <v>0</v>
      </c>
      <c r="BC1078" s="157">
        <v>0</v>
      </c>
      <c r="BD1078" s="157">
        <v>2.4705452000000001E-10</v>
      </c>
      <c r="BE1078" s="157">
        <v>2.4072310000000002E-7</v>
      </c>
      <c r="BF1078" s="157">
        <v>5.6340481000000002E-11</v>
      </c>
      <c r="BG1078" s="157">
        <v>2.5427330000000001E-10</v>
      </c>
      <c r="BH1078" s="157">
        <v>0</v>
      </c>
      <c r="BI1078" s="157">
        <v>0</v>
      </c>
      <c r="BJ1078" s="157">
        <v>0</v>
      </c>
      <c r="BK1078" s="157">
        <v>0</v>
      </c>
      <c r="BL1078" s="157">
        <v>0</v>
      </c>
      <c r="BM1078" s="157">
        <v>0</v>
      </c>
      <c r="BN1078" s="157">
        <v>0</v>
      </c>
      <c r="BO1078" s="157">
        <v>0</v>
      </c>
      <c r="BP1078" s="157">
        <v>1.1716267999999999E-4</v>
      </c>
      <c r="BQ1078" s="157">
        <v>8.1439101E-2</v>
      </c>
      <c r="BR1078" s="157">
        <v>0</v>
      </c>
      <c r="BS1078" s="157">
        <v>0</v>
      </c>
      <c r="BT1078" s="157">
        <v>0</v>
      </c>
      <c r="BU1078"/>
      <c r="BV1078" s="155">
        <v>8.4445004000000006E-5</v>
      </c>
      <c r="BW1078" s="155">
        <v>1.7530369E-6</v>
      </c>
      <c r="BX1078" s="155">
        <v>4.6479617999999997E-5</v>
      </c>
      <c r="BY1078" s="155">
        <v>4.3892150000000003E-9</v>
      </c>
      <c r="BZ1078" s="155">
        <v>2.7240699E-6</v>
      </c>
      <c r="CA1078" s="155">
        <v>0</v>
      </c>
      <c r="CB1078" s="155">
        <v>0</v>
      </c>
      <c r="CC1078" s="155">
        <v>0</v>
      </c>
      <c r="CD1078" s="155">
        <v>0</v>
      </c>
      <c r="CE1078" s="155">
        <v>1.3389374E-8</v>
      </c>
      <c r="CF1078" s="155">
        <v>0</v>
      </c>
      <c r="CG1078" s="155">
        <v>0</v>
      </c>
      <c r="CH1078" s="155">
        <v>0</v>
      </c>
      <c r="CI1078" s="155">
        <v>1.8761243E-6</v>
      </c>
      <c r="CJ1078" s="155">
        <v>3.1594375999999998E-5</v>
      </c>
      <c r="CK1078" s="155">
        <v>1.3831882000000001E-12</v>
      </c>
      <c r="CL1078" s="155">
        <v>0</v>
      </c>
      <c r="CM1078"/>
      <c r="CN1078" s="284">
        <v>0</v>
      </c>
      <c r="CO1078" s="284">
        <v>1.6669725</v>
      </c>
      <c r="CP1078" s="285">
        <v>0</v>
      </c>
      <c r="CQ1078" s="284">
        <v>1.1994023999999999E-3</v>
      </c>
      <c r="CR1078" s="284">
        <v>0</v>
      </c>
      <c r="CS1078" s="284">
        <v>0</v>
      </c>
      <c r="CT1078" s="284">
        <v>1.0895955E-4</v>
      </c>
      <c r="CU1078" s="284">
        <v>0</v>
      </c>
      <c r="CV1078" s="284">
        <v>0</v>
      </c>
      <c r="CW1078" s="284">
        <v>0</v>
      </c>
      <c r="CX1078"/>
      <c r="CY1078" s="173"/>
      <c r="CZ1078" s="272"/>
      <c r="DA1078"/>
      <c r="DB1078" s="247"/>
      <c r="DC1078" s="54"/>
      <c r="DD1078" s="54"/>
      <c r="DE1078" s="54"/>
      <c r="DF1078" s="54"/>
      <c r="DG1078" s="54"/>
      <c r="DH1078" s="54"/>
      <c r="DI1078" s="54"/>
      <c r="DJ1078" s="54"/>
      <c r="DK1078" s="54"/>
      <c r="DL1078" s="54"/>
    </row>
    <row r="1079" spans="1:116" ht="14.4">
      <c r="A1079" t="s">
        <v>951</v>
      </c>
      <c r="B1079" s="188" t="s">
        <v>320</v>
      </c>
      <c r="C1079" s="151" t="str">
        <f t="shared" si="255"/>
        <v>A.140.03.128</v>
      </c>
      <c r="D1079" s="54" t="s">
        <v>1250</v>
      </c>
      <c r="E1079" s="150" t="s">
        <v>352</v>
      </c>
      <c r="F1079" s="153" t="str">
        <f t="shared" si="256"/>
        <v>weaving 500 dtex</v>
      </c>
      <c r="G1079" s="154">
        <f t="shared" si="257"/>
        <v>1.3335780000000002</v>
      </c>
      <c r="H1079"/>
      <c r="I1079"/>
      <c r="J1079" s="227">
        <f t="shared" si="263"/>
        <v>0.26887174201000003</v>
      </c>
      <c r="K1079"/>
      <c r="L1079" s="280">
        <f t="shared" si="264"/>
        <v>8.5195423999999999E-3</v>
      </c>
      <c r="M1079" s="280">
        <f t="shared" si="265"/>
        <v>1.7649518099999997E-2</v>
      </c>
      <c r="N1079" s="281">
        <f t="shared" si="266"/>
        <v>4.2665981509999999E-2</v>
      </c>
      <c r="O1079" s="280">
        <v>0.20003670000000001</v>
      </c>
      <c r="P1079" s="219">
        <v>9.6158484999999995E-3</v>
      </c>
      <c r="Q1079" s="219">
        <v>8.0336695999999996E-3</v>
      </c>
      <c r="R1079" s="219">
        <v>7.3754811999999998E-3</v>
      </c>
      <c r="S1079" s="219">
        <v>1.1440612000000001E-3</v>
      </c>
      <c r="T1079" s="219">
        <v>0</v>
      </c>
      <c r="U1079" s="219">
        <v>0</v>
      </c>
      <c r="V1079" s="219">
        <v>0</v>
      </c>
      <c r="W1079" s="219">
        <v>8.7258851000000001E-4</v>
      </c>
      <c r="X1079" s="219">
        <v>0</v>
      </c>
      <c r="Y1079" s="219">
        <v>4.1793392999999998E-2</v>
      </c>
      <c r="Z1079" s="219">
        <v>0</v>
      </c>
      <c r="AA1079" s="219">
        <v>0</v>
      </c>
      <c r="AB1079" s="219">
        <v>0</v>
      </c>
      <c r="AC1079"/>
      <c r="AD1079" s="227">
        <f t="shared" si="258"/>
        <v>0.20003670000000001</v>
      </c>
      <c r="AE1079" s="227">
        <f t="shared" si="259"/>
        <v>2.6169060499999997E-2</v>
      </c>
      <c r="AF1079" s="227">
        <f t="shared" si="260"/>
        <v>1.7649518099999997E-2</v>
      </c>
      <c r="AG1079" s="227">
        <f t="shared" si="261"/>
        <v>1.7649518099999997E-2</v>
      </c>
      <c r="AH1079" s="227">
        <f t="shared" si="262"/>
        <v>4.2665981509999999E-2</v>
      </c>
      <c r="AI1079"/>
      <c r="AJ1079">
        <v>25.453430999999998</v>
      </c>
      <c r="AK1079" s="155">
        <v>15.047453000000001</v>
      </c>
      <c r="AL1079" s="155">
        <v>5.7902772000000002</v>
      </c>
      <c r="AM1079" s="155">
        <v>0</v>
      </c>
      <c r="AN1079" s="155">
        <v>1.1089751000000001</v>
      </c>
      <c r="AO1079" s="155">
        <v>2.3479841000000001</v>
      </c>
      <c r="AP1079" s="155">
        <v>1.1587417</v>
      </c>
      <c r="AQ1079"/>
      <c r="AR1079" s="156">
        <v>2.5400761000000001E-2</v>
      </c>
      <c r="AS1079" s="156">
        <v>2.3858013000000001E-2</v>
      </c>
      <c r="AT1079" s="156">
        <v>1.0768982E-3</v>
      </c>
      <c r="AU1079" s="156">
        <v>4.6584938E-4</v>
      </c>
      <c r="AV1079" s="282">
        <f t="shared" si="252"/>
        <v>1.4303365236099998E-6</v>
      </c>
      <c r="AW1079" s="282">
        <f t="shared" si="253"/>
        <v>3.9826115437199995E-9</v>
      </c>
      <c r="AX1079" s="283">
        <f t="shared" si="254"/>
        <v>6.5245010147000002E-2</v>
      </c>
      <c r="AY1079" s="157">
        <v>1.2375603999999999E-6</v>
      </c>
      <c r="AZ1079" s="157">
        <v>3.7340184999999998E-9</v>
      </c>
      <c r="BA1079" s="157">
        <v>1.0201871999999999E-13</v>
      </c>
      <c r="BB1079" s="157">
        <v>0</v>
      </c>
      <c r="BC1079" s="157">
        <v>0</v>
      </c>
      <c r="BD1079" s="157">
        <v>1.9764361000000001E-10</v>
      </c>
      <c r="BE1079" s="157">
        <v>1.9257848000000001E-7</v>
      </c>
      <c r="BF1079" s="157">
        <v>4.5072384999999999E-11</v>
      </c>
      <c r="BG1079" s="157">
        <v>2.0341864E-10</v>
      </c>
      <c r="BH1079" s="157">
        <v>0</v>
      </c>
      <c r="BI1079" s="157">
        <v>0</v>
      </c>
      <c r="BJ1079" s="157">
        <v>0</v>
      </c>
      <c r="BK1079" s="157">
        <v>0</v>
      </c>
      <c r="BL1079" s="157">
        <v>0</v>
      </c>
      <c r="BM1079" s="157">
        <v>0</v>
      </c>
      <c r="BN1079" s="157">
        <v>0</v>
      </c>
      <c r="BO1079" s="157">
        <v>0</v>
      </c>
      <c r="BP1079" s="157">
        <v>9.3730146999999994E-5</v>
      </c>
      <c r="BQ1079" s="157">
        <v>6.5151280000000006E-2</v>
      </c>
      <c r="BR1079" s="157">
        <v>0</v>
      </c>
      <c r="BS1079" s="157">
        <v>0</v>
      </c>
      <c r="BT1079" s="157">
        <v>0</v>
      </c>
      <c r="BU1079"/>
      <c r="BV1079" s="155">
        <v>6.7556003000000003E-5</v>
      </c>
      <c r="BW1079" s="155">
        <v>1.4024295999999999E-6</v>
      </c>
      <c r="BX1079" s="155">
        <v>3.7183693999999998E-5</v>
      </c>
      <c r="BY1079" s="155">
        <v>3.5113719999999999E-9</v>
      </c>
      <c r="BZ1079" s="155">
        <v>2.1792559000000002E-6</v>
      </c>
      <c r="CA1079" s="155">
        <v>0</v>
      </c>
      <c r="CB1079" s="155">
        <v>0</v>
      </c>
      <c r="CC1079" s="155">
        <v>0</v>
      </c>
      <c r="CD1079" s="155">
        <v>0</v>
      </c>
      <c r="CE1079" s="155">
        <v>1.0711498999999999E-8</v>
      </c>
      <c r="CF1079" s="155">
        <v>0</v>
      </c>
      <c r="CG1079" s="155">
        <v>0</v>
      </c>
      <c r="CH1079" s="155">
        <v>0</v>
      </c>
      <c r="CI1079" s="155">
        <v>1.5008994E-6</v>
      </c>
      <c r="CJ1079" s="155">
        <v>2.5275501000000002E-5</v>
      </c>
      <c r="CK1079" s="155">
        <v>1.1065505000000001E-12</v>
      </c>
      <c r="CL1079" s="155">
        <v>0</v>
      </c>
      <c r="CM1079"/>
      <c r="CN1079" s="284">
        <v>0</v>
      </c>
      <c r="CO1079" s="284">
        <v>1.3335779999999999</v>
      </c>
      <c r="CP1079" s="285">
        <v>0</v>
      </c>
      <c r="CQ1079" s="284">
        <v>9.5952188000000002E-4</v>
      </c>
      <c r="CR1079" s="284">
        <v>0</v>
      </c>
      <c r="CS1079" s="284">
        <v>0</v>
      </c>
      <c r="CT1079" s="284">
        <v>8.7167641999999997E-5</v>
      </c>
      <c r="CU1079" s="284">
        <v>0</v>
      </c>
      <c r="CV1079" s="284">
        <v>0</v>
      </c>
      <c r="CW1079" s="284">
        <v>0</v>
      </c>
      <c r="CX1079"/>
      <c r="CY1079" s="163"/>
      <c r="CZ1079" s="272"/>
      <c r="DA1079"/>
      <c r="DB1079" s="247"/>
      <c r="DC1079" s="54"/>
      <c r="DD1079" s="54"/>
      <c r="DE1079" s="54"/>
      <c r="DF1079" s="54"/>
      <c r="DG1079" s="54"/>
      <c r="DH1079" s="54"/>
      <c r="DI1079" s="54"/>
      <c r="DJ1079" s="54"/>
      <c r="DK1079" s="54"/>
      <c r="DL1079" s="54"/>
    </row>
    <row r="1080" spans="1:116" ht="14.4">
      <c r="A1080" t="s">
        <v>2589</v>
      </c>
      <c r="B1080" s="188" t="s">
        <v>320</v>
      </c>
      <c r="C1080" s="151" t="str">
        <f t="shared" si="255"/>
        <v>A.140.03.131</v>
      </c>
      <c r="D1080" s="54" t="s">
        <v>1250</v>
      </c>
      <c r="E1080" s="150" t="s">
        <v>352</v>
      </c>
      <c r="F1080" s="153" t="str">
        <f t="shared" si="256"/>
        <v>circular knitting (fabric interlock, 83 dtex, 28 GG)</v>
      </c>
      <c r="G1080" s="154">
        <f t="shared" si="257"/>
        <v>0.15768659333333335</v>
      </c>
      <c r="H1080"/>
      <c r="I1080"/>
      <c r="J1080" s="227">
        <f t="shared" si="263"/>
        <v>3.1792267659999998E-2</v>
      </c>
      <c r="K1080"/>
      <c r="L1080" s="280">
        <f t="shared" si="264"/>
        <v>1.00737832E-3</v>
      </c>
      <c r="M1080" s="280">
        <f t="shared" si="265"/>
        <v>2.08693625E-3</v>
      </c>
      <c r="N1080" s="281">
        <f t="shared" si="266"/>
        <v>5.0449640900000004E-3</v>
      </c>
      <c r="O1080" s="280">
        <v>2.3652988999999999E-2</v>
      </c>
      <c r="P1080" s="219">
        <v>1.1370091000000001E-3</v>
      </c>
      <c r="Q1080" s="219">
        <v>9.4992714999999998E-4</v>
      </c>
      <c r="R1080" s="219">
        <v>8.7210081000000002E-4</v>
      </c>
      <c r="S1080" s="219">
        <v>1.3527750999999999E-4</v>
      </c>
      <c r="T1080" s="219">
        <v>0</v>
      </c>
      <c r="U1080" s="219">
        <v>0</v>
      </c>
      <c r="V1080" s="219">
        <v>0</v>
      </c>
      <c r="W1080" s="219">
        <v>1.0317769E-4</v>
      </c>
      <c r="X1080" s="219">
        <v>0</v>
      </c>
      <c r="Y1080" s="219">
        <v>4.9417864000000002E-3</v>
      </c>
      <c r="Z1080" s="219">
        <v>0</v>
      </c>
      <c r="AA1080" s="219">
        <v>0</v>
      </c>
      <c r="AB1080" s="219">
        <v>0</v>
      </c>
      <c r="AC1080"/>
      <c r="AD1080" s="227">
        <f t="shared" si="258"/>
        <v>2.3652988999999999E-2</v>
      </c>
      <c r="AE1080" s="227">
        <f t="shared" si="259"/>
        <v>3.0943145700000002E-3</v>
      </c>
      <c r="AF1080" s="227">
        <f t="shared" si="260"/>
        <v>2.08693625E-3</v>
      </c>
      <c r="AG1080" s="227">
        <f t="shared" si="261"/>
        <v>2.08693625E-3</v>
      </c>
      <c r="AH1080" s="227">
        <f t="shared" si="262"/>
        <v>5.0449640900000004E-3</v>
      </c>
      <c r="AI1080"/>
      <c r="AJ1080">
        <v>3.0096962</v>
      </c>
      <c r="AK1080" s="155">
        <v>1.7792597000000001</v>
      </c>
      <c r="AL1080" s="155">
        <v>0.68466115000000005</v>
      </c>
      <c r="AM1080" s="155">
        <v>0</v>
      </c>
      <c r="AN1080" s="155">
        <v>0.13112881000000001</v>
      </c>
      <c r="AO1080" s="155">
        <v>0.27763325</v>
      </c>
      <c r="AP1080" s="155">
        <v>0.13701337999999999</v>
      </c>
      <c r="AQ1080"/>
      <c r="AR1080" s="156">
        <v>3.0034684000000002E-3</v>
      </c>
      <c r="AS1080" s="156">
        <v>2.8210488999999999E-3</v>
      </c>
      <c r="AT1080" s="156">
        <v>1.2733593000000001E-4</v>
      </c>
      <c r="AU1080" s="156">
        <v>5.5083541000000001E-5</v>
      </c>
      <c r="AV1080" s="282">
        <f t="shared" si="252"/>
        <v>1.6912763402199999E-7</v>
      </c>
      <c r="AW1080" s="282">
        <f t="shared" si="253"/>
        <v>4.7091690802399999E-10</v>
      </c>
      <c r="AX1080" s="283">
        <f t="shared" si="254"/>
        <v>7.714781657E-3</v>
      </c>
      <c r="AY1080" s="157">
        <v>1.4633315999999999E-7</v>
      </c>
      <c r="AZ1080" s="157">
        <v>4.4152245999999999E-10</v>
      </c>
      <c r="BA1080" s="157">
        <v>1.2063023999999999E-14</v>
      </c>
      <c r="BB1080" s="157">
        <v>0</v>
      </c>
      <c r="BC1080" s="157">
        <v>0</v>
      </c>
      <c r="BD1080" s="157">
        <v>2.3370021999999999E-11</v>
      </c>
      <c r="BE1080" s="157">
        <v>2.2771103999999999E-8</v>
      </c>
      <c r="BF1080" s="157">
        <v>5.3295050000000003E-12</v>
      </c>
      <c r="BG1080" s="157">
        <v>2.4052879999999999E-11</v>
      </c>
      <c r="BH1080" s="157">
        <v>0</v>
      </c>
      <c r="BI1080" s="157">
        <v>0</v>
      </c>
      <c r="BJ1080" s="157">
        <v>0</v>
      </c>
      <c r="BK1080" s="157">
        <v>0</v>
      </c>
      <c r="BL1080" s="157">
        <v>0</v>
      </c>
      <c r="BM1080" s="157">
        <v>0</v>
      </c>
      <c r="BN1080" s="157">
        <v>0</v>
      </c>
      <c r="BO1080" s="157">
        <v>0</v>
      </c>
      <c r="BP1080" s="157">
        <v>1.1082956999999999E-5</v>
      </c>
      <c r="BQ1080" s="157">
        <v>7.7036986999999999E-3</v>
      </c>
      <c r="BR1080" s="157">
        <v>0</v>
      </c>
      <c r="BS1080" s="157">
        <v>0</v>
      </c>
      <c r="BT1080" s="157">
        <v>0</v>
      </c>
      <c r="BU1080"/>
      <c r="BV1080" s="155">
        <v>7.9880409999999992E-6</v>
      </c>
      <c r="BW1080" s="155">
        <v>1.6582782E-7</v>
      </c>
      <c r="BX1080" s="155">
        <v>4.3967206E-6</v>
      </c>
      <c r="BY1080" s="155">
        <v>4.1519600999999998E-10</v>
      </c>
      <c r="BZ1080" s="155">
        <v>2.5768229000000001E-7</v>
      </c>
      <c r="CA1080" s="155">
        <v>0</v>
      </c>
      <c r="CB1080" s="155">
        <v>0</v>
      </c>
      <c r="CC1080" s="155">
        <v>0</v>
      </c>
      <c r="CD1080" s="155">
        <v>0</v>
      </c>
      <c r="CE1080" s="155">
        <v>1.2665624E-9</v>
      </c>
      <c r="CF1080" s="155">
        <v>0</v>
      </c>
      <c r="CG1080" s="155">
        <v>0</v>
      </c>
      <c r="CH1080" s="155">
        <v>0</v>
      </c>
      <c r="CI1080" s="155">
        <v>1.7747121000000001E-7</v>
      </c>
      <c r="CJ1080" s="155">
        <v>2.9886572E-6</v>
      </c>
      <c r="CK1080" s="155">
        <v>1.3084212E-13</v>
      </c>
      <c r="CL1080" s="155">
        <v>0</v>
      </c>
      <c r="CM1080"/>
      <c r="CN1080" s="284">
        <v>0</v>
      </c>
      <c r="CO1080" s="284">
        <v>0.15768658999999999</v>
      </c>
      <c r="CP1080" s="285">
        <v>0</v>
      </c>
      <c r="CQ1080" s="284">
        <v>1.1345697999999999E-4</v>
      </c>
      <c r="CR1080" s="284">
        <v>0</v>
      </c>
      <c r="CS1080" s="284">
        <v>0</v>
      </c>
      <c r="CT1080" s="284">
        <v>1.0306985E-5</v>
      </c>
      <c r="CU1080" s="284">
        <v>0</v>
      </c>
      <c r="CV1080" s="284">
        <v>0</v>
      </c>
      <c r="CW1080" s="284">
        <v>0</v>
      </c>
      <c r="CX1080"/>
      <c r="CY1080" s="173"/>
      <c r="CZ1080" s="272"/>
      <c r="DA1080"/>
      <c r="DB1080" s="247"/>
      <c r="DC1080" s="54"/>
      <c r="DD1080" s="54"/>
      <c r="DE1080" s="54"/>
      <c r="DF1080" s="54"/>
      <c r="DG1080" s="54"/>
      <c r="DH1080" s="54"/>
      <c r="DI1080" s="54"/>
      <c r="DJ1080" s="54"/>
      <c r="DK1080" s="54"/>
      <c r="DL1080" s="54"/>
    </row>
    <row r="1081" spans="1:116" ht="14.4">
      <c r="A1081" t="s">
        <v>2590</v>
      </c>
      <c r="B1081" s="188" t="s">
        <v>320</v>
      </c>
      <c r="C1081" s="151" t="str">
        <f t="shared" si="255"/>
        <v>A.140.03.132</v>
      </c>
      <c r="D1081" s="54" t="s">
        <v>1250</v>
      </c>
      <c r="E1081" s="150" t="s">
        <v>352</v>
      </c>
      <c r="F1081" s="153" t="str">
        <f t="shared" si="256"/>
        <v>circular knitting  (cotton, 200 dtex)</v>
      </c>
      <c r="G1081" s="154">
        <f t="shared" si="257"/>
        <v>8.5601293333333328E-2</v>
      </c>
      <c r="H1081"/>
      <c r="I1081"/>
      <c r="J1081" s="227">
        <f t="shared" si="263"/>
        <v>1.7258659529999998E-2</v>
      </c>
      <c r="K1081"/>
      <c r="L1081" s="280">
        <f t="shared" si="264"/>
        <v>5.4686252100000004E-4</v>
      </c>
      <c r="M1081" s="280">
        <f t="shared" si="265"/>
        <v>1.13290826E-3</v>
      </c>
      <c r="N1081" s="281">
        <f t="shared" si="266"/>
        <v>2.7386947489999999E-3</v>
      </c>
      <c r="O1081" s="280">
        <v>1.2840193999999999E-2</v>
      </c>
      <c r="P1081" s="219">
        <v>6.1723352E-4</v>
      </c>
      <c r="Q1081" s="219">
        <v>5.1567474000000001E-4</v>
      </c>
      <c r="R1081" s="219">
        <v>4.7342616E-4</v>
      </c>
      <c r="S1081" s="286">
        <v>7.3436361E-5</v>
      </c>
      <c r="T1081" s="219">
        <v>0</v>
      </c>
      <c r="U1081" s="219">
        <v>0</v>
      </c>
      <c r="V1081" s="219">
        <v>0</v>
      </c>
      <c r="W1081" s="286">
        <v>5.6010749000000003E-5</v>
      </c>
      <c r="X1081" s="219">
        <v>0</v>
      </c>
      <c r="Y1081" s="219">
        <v>2.6826839999999998E-3</v>
      </c>
      <c r="Z1081" s="219">
        <v>0</v>
      </c>
      <c r="AA1081" s="219">
        <v>0</v>
      </c>
      <c r="AB1081" s="219">
        <v>0</v>
      </c>
      <c r="AC1081"/>
      <c r="AD1081" s="227">
        <f t="shared" si="258"/>
        <v>1.2840193999999999E-2</v>
      </c>
      <c r="AE1081" s="227">
        <f t="shared" si="259"/>
        <v>1.679770781E-3</v>
      </c>
      <c r="AF1081" s="227">
        <f t="shared" si="260"/>
        <v>1.13290826E-3</v>
      </c>
      <c r="AG1081" s="227">
        <f t="shared" si="261"/>
        <v>1.13290826E-3</v>
      </c>
      <c r="AH1081" s="227">
        <f t="shared" si="262"/>
        <v>2.7386947489999999E-3</v>
      </c>
      <c r="AI1081"/>
      <c r="AJ1081">
        <v>1.6338351</v>
      </c>
      <c r="AK1081" s="155">
        <v>0.96588381000000001</v>
      </c>
      <c r="AL1081" s="155">
        <v>0.37167319999999998</v>
      </c>
      <c r="AM1081" s="155">
        <v>0</v>
      </c>
      <c r="AN1081" s="155">
        <v>7.1184211999999997E-2</v>
      </c>
      <c r="AO1081" s="155">
        <v>0.15071519</v>
      </c>
      <c r="AP1081" s="155">
        <v>7.4378690999999997E-2</v>
      </c>
      <c r="AQ1081"/>
      <c r="AR1081" s="156">
        <v>1.6304543E-3</v>
      </c>
      <c r="AS1081" s="156">
        <v>1.5314265E-3</v>
      </c>
      <c r="AT1081" s="156">
        <v>6.9125220000000002E-5</v>
      </c>
      <c r="AU1081" s="156">
        <v>2.9902494000000001E-5</v>
      </c>
      <c r="AV1081" s="282">
        <f t="shared" si="252"/>
        <v>9.181214358300001E-8</v>
      </c>
      <c r="AW1081" s="282">
        <f t="shared" si="253"/>
        <v>2.5564060529890002E-10</v>
      </c>
      <c r="AX1081" s="283">
        <f t="shared" si="254"/>
        <v>4.1880243620999996E-3</v>
      </c>
      <c r="AY1081" s="157">
        <v>7.9438E-8</v>
      </c>
      <c r="AZ1081" s="157">
        <v>2.3968361999999999E-10</v>
      </c>
      <c r="BA1081" s="157">
        <v>6.5484989E-15</v>
      </c>
      <c r="BB1081" s="157">
        <v>0</v>
      </c>
      <c r="BC1081" s="157">
        <v>0</v>
      </c>
      <c r="BD1081" s="157">
        <v>1.2686583E-11</v>
      </c>
      <c r="BE1081" s="157">
        <v>1.2361457000000001E-8</v>
      </c>
      <c r="BF1081" s="157">
        <v>2.8931598E-12</v>
      </c>
      <c r="BG1081" s="157">
        <v>1.3057277E-11</v>
      </c>
      <c r="BH1081" s="157">
        <v>0</v>
      </c>
      <c r="BI1081" s="157">
        <v>0</v>
      </c>
      <c r="BJ1081" s="157">
        <v>0</v>
      </c>
      <c r="BK1081" s="157">
        <v>0</v>
      </c>
      <c r="BL1081" s="157">
        <v>0</v>
      </c>
      <c r="BM1081" s="157">
        <v>0</v>
      </c>
      <c r="BN1081" s="157">
        <v>0</v>
      </c>
      <c r="BO1081" s="157">
        <v>0</v>
      </c>
      <c r="BP1081" s="157">
        <v>6.0164621000000001E-6</v>
      </c>
      <c r="BQ1081" s="157">
        <v>4.1820078999999996E-3</v>
      </c>
      <c r="BR1081" s="157">
        <v>0</v>
      </c>
      <c r="BS1081" s="157">
        <v>0</v>
      </c>
      <c r="BT1081" s="157">
        <v>0</v>
      </c>
      <c r="BU1081"/>
      <c r="BV1081" s="155">
        <v>4.3363650999999997E-6</v>
      </c>
      <c r="BW1081" s="155">
        <v>9.0020816000000003E-8</v>
      </c>
      <c r="BX1081" s="155">
        <v>2.3867912E-6</v>
      </c>
      <c r="BY1081" s="155">
        <v>2.2539211999999999E-10</v>
      </c>
      <c r="BZ1081" s="155">
        <v>1.3988467000000001E-7</v>
      </c>
      <c r="CA1081" s="155">
        <v>0</v>
      </c>
      <c r="CB1081" s="155">
        <v>0</v>
      </c>
      <c r="CC1081" s="155">
        <v>0</v>
      </c>
      <c r="CD1081" s="155">
        <v>0</v>
      </c>
      <c r="CE1081" s="155">
        <v>6.8756245999999995E-10</v>
      </c>
      <c r="CF1081" s="155">
        <v>0</v>
      </c>
      <c r="CG1081" s="155">
        <v>0</v>
      </c>
      <c r="CH1081" s="155">
        <v>0</v>
      </c>
      <c r="CI1081" s="155">
        <v>9.6341515999999995E-8</v>
      </c>
      <c r="CJ1081" s="155">
        <v>1.6224138999999999E-6</v>
      </c>
      <c r="CK1081" s="155">
        <v>7.1028580999999998E-14</v>
      </c>
      <c r="CL1081" s="155">
        <v>0</v>
      </c>
      <c r="CM1081"/>
      <c r="CN1081" s="284">
        <v>0</v>
      </c>
      <c r="CO1081" s="284">
        <v>8.5601292999999995E-2</v>
      </c>
      <c r="CP1081" s="285">
        <v>0</v>
      </c>
      <c r="CQ1081" s="284">
        <v>6.1590932000000001E-5</v>
      </c>
      <c r="CR1081" s="284">
        <v>0</v>
      </c>
      <c r="CS1081" s="284">
        <v>0</v>
      </c>
      <c r="CT1081" s="284">
        <v>5.5952202999999998E-6</v>
      </c>
      <c r="CU1081" s="284">
        <v>0</v>
      </c>
      <c r="CV1081" s="284">
        <v>0</v>
      </c>
      <c r="CW1081" s="284">
        <v>0</v>
      </c>
      <c r="CX1081"/>
      <c r="CY1081" s="173"/>
      <c r="CZ1081"/>
      <c r="DA1081"/>
      <c r="DB1081" s="247"/>
      <c r="DC1081" s="54"/>
      <c r="DD1081" s="54"/>
      <c r="DE1081" s="54"/>
      <c r="DF1081" s="54"/>
      <c r="DG1081" s="54"/>
      <c r="DH1081" s="54"/>
      <c r="DI1081" s="54"/>
      <c r="DJ1081" s="54"/>
      <c r="DK1081" s="54"/>
      <c r="DL1081" s="54"/>
    </row>
    <row r="1082" spans="1:116" ht="14.4">
      <c r="A1082" t="s">
        <v>2591</v>
      </c>
      <c r="B1082" s="188" t="s">
        <v>320</v>
      </c>
      <c r="C1082" s="151" t="str">
        <f t="shared" si="255"/>
        <v>A.140.03.133</v>
      </c>
      <c r="D1082" s="54" t="s">
        <v>1250</v>
      </c>
      <c r="E1082" s="150" t="s">
        <v>352</v>
      </c>
      <c r="F1082" s="153" t="str">
        <f t="shared" si="256"/>
        <v>circular knitting (cotton, 300 dtex)</v>
      </c>
      <c r="G1082" s="154">
        <f t="shared" si="257"/>
        <v>7.2085300000000005E-2</v>
      </c>
      <c r="H1082"/>
      <c r="I1082"/>
      <c r="J1082" s="227">
        <f t="shared" si="263"/>
        <v>1.4533608061999999E-2</v>
      </c>
      <c r="K1082"/>
      <c r="L1082" s="280">
        <f t="shared" si="264"/>
        <v>4.6051580599999997E-4</v>
      </c>
      <c r="M1082" s="280">
        <f t="shared" si="265"/>
        <v>9.5402800999999995E-4</v>
      </c>
      <c r="N1082" s="281">
        <f t="shared" si="266"/>
        <v>2.306269246E-3</v>
      </c>
      <c r="O1082" s="280">
        <v>1.0812795E-2</v>
      </c>
      <c r="P1082" s="219">
        <v>5.1977559999999998E-4</v>
      </c>
      <c r="Q1082" s="219">
        <v>4.3425240999999998E-4</v>
      </c>
      <c r="R1082" s="219">
        <v>3.9867465999999998E-4</v>
      </c>
      <c r="S1082" s="286">
        <v>6.1841146000000006E-5</v>
      </c>
      <c r="T1082" s="219">
        <v>0</v>
      </c>
      <c r="U1082" s="219">
        <v>0</v>
      </c>
      <c r="V1082" s="219">
        <v>0</v>
      </c>
      <c r="W1082" s="286">
        <v>4.7166946000000003E-5</v>
      </c>
      <c r="X1082" s="219">
        <v>0</v>
      </c>
      <c r="Y1082" s="219">
        <v>2.2591022999999999E-3</v>
      </c>
      <c r="Z1082" s="219">
        <v>0</v>
      </c>
      <c r="AA1082" s="219">
        <v>0</v>
      </c>
      <c r="AB1082" s="219">
        <v>0</v>
      </c>
      <c r="AC1082"/>
      <c r="AD1082" s="227">
        <f t="shared" si="258"/>
        <v>1.0812795E-2</v>
      </c>
      <c r="AE1082" s="227">
        <f t="shared" si="259"/>
        <v>1.4145438159999999E-3</v>
      </c>
      <c r="AF1082" s="227">
        <f t="shared" si="260"/>
        <v>9.5402800999999995E-4</v>
      </c>
      <c r="AG1082" s="227">
        <f t="shared" si="261"/>
        <v>9.5402800999999995E-4</v>
      </c>
      <c r="AH1082" s="227">
        <f t="shared" si="262"/>
        <v>2.306269246E-3</v>
      </c>
      <c r="AI1082"/>
      <c r="AJ1082">
        <v>1.3758611000000001</v>
      </c>
      <c r="AK1082" s="155">
        <v>0.81337583999999996</v>
      </c>
      <c r="AL1082" s="155">
        <v>0.31298795000000001</v>
      </c>
      <c r="AM1082" s="155">
        <v>0</v>
      </c>
      <c r="AN1082" s="155">
        <v>5.9944599000000001E-2</v>
      </c>
      <c r="AO1082" s="155">
        <v>0.12691806</v>
      </c>
      <c r="AP1082" s="155">
        <v>6.2634687999999994E-2</v>
      </c>
      <c r="AQ1082"/>
      <c r="AR1082" s="156">
        <v>1.3730140999999999E-3</v>
      </c>
      <c r="AS1082" s="156">
        <v>1.2896222999999999E-3</v>
      </c>
      <c r="AT1082" s="156">
        <v>5.8210710999999998E-5</v>
      </c>
      <c r="AU1082" s="156">
        <v>2.5181047E-5</v>
      </c>
      <c r="AV1082" s="282">
        <f t="shared" si="252"/>
        <v>7.7315488439000009E-8</v>
      </c>
      <c r="AW1082" s="282">
        <f t="shared" si="253"/>
        <v>2.1527630162539999E-10</v>
      </c>
      <c r="AX1082" s="283">
        <f t="shared" si="254"/>
        <v>3.5267572943999998E-3</v>
      </c>
      <c r="AY1082" s="157">
        <v>6.6895157000000005E-8</v>
      </c>
      <c r="AZ1082" s="157">
        <v>2.0183884E-10</v>
      </c>
      <c r="BA1082" s="157">
        <v>5.5145254000000001E-15</v>
      </c>
      <c r="BB1082" s="157">
        <v>0</v>
      </c>
      <c r="BC1082" s="157">
        <v>0</v>
      </c>
      <c r="BD1082" s="157">
        <v>1.0683439E-11</v>
      </c>
      <c r="BE1082" s="157">
        <v>1.0409648000000001E-8</v>
      </c>
      <c r="BF1082" s="157">
        <v>2.4363450999999998E-12</v>
      </c>
      <c r="BG1082" s="157">
        <v>1.0995602E-11</v>
      </c>
      <c r="BH1082" s="157">
        <v>0</v>
      </c>
      <c r="BI1082" s="157">
        <v>0</v>
      </c>
      <c r="BJ1082" s="157">
        <v>0</v>
      </c>
      <c r="BK1082" s="157">
        <v>0</v>
      </c>
      <c r="BL1082" s="157">
        <v>0</v>
      </c>
      <c r="BM1082" s="157">
        <v>0</v>
      </c>
      <c r="BN1082" s="157">
        <v>0</v>
      </c>
      <c r="BO1082" s="157">
        <v>0</v>
      </c>
      <c r="BP1082" s="157">
        <v>5.0664943999999997E-6</v>
      </c>
      <c r="BQ1082" s="157">
        <v>3.5216907999999999E-3</v>
      </c>
      <c r="BR1082" s="157">
        <v>0</v>
      </c>
      <c r="BS1082" s="157">
        <v>0</v>
      </c>
      <c r="BT1082" s="157">
        <v>0</v>
      </c>
      <c r="BU1082"/>
      <c r="BV1082" s="155">
        <v>3.6516758999999999E-6</v>
      </c>
      <c r="BW1082" s="155">
        <v>7.5807002999999996E-8</v>
      </c>
      <c r="BX1082" s="155">
        <v>2.0099293999999999E-6</v>
      </c>
      <c r="BY1082" s="155">
        <v>1.8980388999999999E-10</v>
      </c>
      <c r="BZ1082" s="155">
        <v>1.1779762E-7</v>
      </c>
      <c r="CA1082" s="155">
        <v>0</v>
      </c>
      <c r="CB1082" s="155">
        <v>0</v>
      </c>
      <c r="CC1082" s="155">
        <v>0</v>
      </c>
      <c r="CD1082" s="155">
        <v>0</v>
      </c>
      <c r="CE1082" s="155">
        <v>5.7899995999999999E-10</v>
      </c>
      <c r="CF1082" s="155">
        <v>0</v>
      </c>
      <c r="CG1082" s="155">
        <v>0</v>
      </c>
      <c r="CH1082" s="155">
        <v>0</v>
      </c>
      <c r="CI1082" s="155">
        <v>8.1129698000000002E-8</v>
      </c>
      <c r="CJ1082" s="155">
        <v>1.3662433000000001E-6</v>
      </c>
      <c r="CK1082" s="155">
        <v>5.9813542000000006E-14</v>
      </c>
      <c r="CL1082" s="155">
        <v>0</v>
      </c>
      <c r="CM1082"/>
      <c r="CN1082" s="284">
        <v>0</v>
      </c>
      <c r="CO1082" s="284">
        <v>7.2085299000000005E-2</v>
      </c>
      <c r="CP1082" s="285">
        <v>0</v>
      </c>
      <c r="CQ1082" s="284">
        <v>5.1866047999999999E-5</v>
      </c>
      <c r="CR1082" s="284">
        <v>0</v>
      </c>
      <c r="CS1082" s="284">
        <v>0</v>
      </c>
      <c r="CT1082" s="284">
        <v>4.7117644E-6</v>
      </c>
      <c r="CU1082" s="284">
        <v>0</v>
      </c>
      <c r="CV1082" s="284">
        <v>0</v>
      </c>
      <c r="CW1082" s="284">
        <v>0</v>
      </c>
      <c r="CX1082"/>
      <c r="CY1082" s="173"/>
      <c r="CZ1082"/>
      <c r="DA1082"/>
      <c r="DB1082" s="247"/>
      <c r="DC1082" s="54"/>
      <c r="DD1082" s="54"/>
      <c r="DE1082" s="54"/>
      <c r="DF1082" s="54"/>
      <c r="DG1082" s="54"/>
      <c r="DH1082" s="54"/>
      <c r="DI1082" s="54"/>
      <c r="DJ1082" s="54"/>
      <c r="DK1082" s="54"/>
      <c r="DL1082" s="54"/>
    </row>
    <row r="1083" spans="1:116" ht="14.4">
      <c r="A1083" t="s">
        <v>2592</v>
      </c>
      <c r="B1083" s="188" t="s">
        <v>320</v>
      </c>
      <c r="C1083" s="151" t="str">
        <f t="shared" si="255"/>
        <v>A.140.03.134</v>
      </c>
      <c r="D1083" s="54" t="s">
        <v>1250</v>
      </c>
      <c r="E1083" s="150" t="s">
        <v>352</v>
      </c>
      <c r="F1083" s="153" t="str">
        <f t="shared" si="256"/>
        <v>flat bed knitting panels (cotton, thin)</v>
      </c>
      <c r="G1083" s="154">
        <f t="shared" si="257"/>
        <v>0.52712374666666661</v>
      </c>
      <c r="H1083"/>
      <c r="I1083"/>
      <c r="J1083" s="227">
        <f t="shared" si="263"/>
        <v>0.10627700787</v>
      </c>
      <c r="K1083"/>
      <c r="L1083" s="280">
        <f t="shared" si="264"/>
        <v>3.36752178E-3</v>
      </c>
      <c r="M1083" s="280">
        <f t="shared" si="265"/>
        <v>6.9763298000000001E-3</v>
      </c>
      <c r="N1083" s="281">
        <f t="shared" si="266"/>
        <v>1.686459429E-2</v>
      </c>
      <c r="O1083" s="280">
        <v>7.9068561999999995E-2</v>
      </c>
      <c r="P1083" s="286">
        <v>3.8008590000000002E-3</v>
      </c>
      <c r="Q1083" s="219">
        <v>3.1754708E-3</v>
      </c>
      <c r="R1083" s="219">
        <v>2.9153083999999998E-3</v>
      </c>
      <c r="S1083" s="219">
        <v>4.5221337999999997E-4</v>
      </c>
      <c r="T1083" s="219">
        <v>0</v>
      </c>
      <c r="U1083" s="219">
        <v>0</v>
      </c>
      <c r="V1083" s="219">
        <v>0</v>
      </c>
      <c r="W1083" s="219">
        <v>3.4490828999999998E-4</v>
      </c>
      <c r="X1083" s="219">
        <v>0</v>
      </c>
      <c r="Y1083" s="219">
        <v>1.6519685999999999E-2</v>
      </c>
      <c r="Z1083" s="219">
        <v>0</v>
      </c>
      <c r="AA1083" s="219">
        <v>0</v>
      </c>
      <c r="AB1083" s="219">
        <v>0</v>
      </c>
      <c r="AC1083"/>
      <c r="AD1083" s="227">
        <f t="shared" si="258"/>
        <v>7.9068561999999995E-2</v>
      </c>
      <c r="AE1083" s="227">
        <f t="shared" si="259"/>
        <v>1.0343851580000001E-2</v>
      </c>
      <c r="AF1083" s="227">
        <f t="shared" si="260"/>
        <v>6.9763298000000001E-3</v>
      </c>
      <c r="AG1083" s="227">
        <f t="shared" si="261"/>
        <v>6.9763298000000001E-3</v>
      </c>
      <c r="AH1083" s="227">
        <f t="shared" si="262"/>
        <v>1.686459429E-2</v>
      </c>
      <c r="AI1083"/>
      <c r="AJ1083">
        <v>10.060985000000001</v>
      </c>
      <c r="AK1083" s="155">
        <v>5.9478108000000001</v>
      </c>
      <c r="AL1083" s="155">
        <v>2.2887244</v>
      </c>
      <c r="AM1083" s="155">
        <v>0</v>
      </c>
      <c r="AN1083" s="155">
        <v>0.43834487999999999</v>
      </c>
      <c r="AO1083" s="155">
        <v>0.92808829999999998</v>
      </c>
      <c r="AP1083" s="155">
        <v>0.45801615000000001</v>
      </c>
      <c r="AQ1083"/>
      <c r="AR1083" s="156">
        <v>1.0040166E-2</v>
      </c>
      <c r="AS1083" s="156">
        <v>9.4303634000000008E-3</v>
      </c>
      <c r="AT1083" s="156">
        <v>4.2566582999999997E-4</v>
      </c>
      <c r="AU1083" s="156">
        <v>1.8413640999999999E-4</v>
      </c>
      <c r="AV1083" s="282">
        <f t="shared" si="252"/>
        <v>5.6536951064400006E-7</v>
      </c>
      <c r="AW1083" s="282">
        <f t="shared" si="253"/>
        <v>1.5742079389670001E-9</v>
      </c>
      <c r="AX1083" s="283">
        <f t="shared" si="254"/>
        <v>2.5789412740999999E-2</v>
      </c>
      <c r="AY1083" s="157">
        <v>4.8917084000000001E-7</v>
      </c>
      <c r="AZ1083" s="157">
        <v>1.4759465E-9</v>
      </c>
      <c r="BA1083" s="157">
        <v>4.0324967000000001E-14</v>
      </c>
      <c r="BB1083" s="157">
        <v>0</v>
      </c>
      <c r="BC1083" s="157">
        <v>0</v>
      </c>
      <c r="BD1083" s="157">
        <v>7.8122643999999999E-11</v>
      </c>
      <c r="BE1083" s="157">
        <v>7.6120547999999999E-8</v>
      </c>
      <c r="BF1083" s="157">
        <v>1.7815774E-11</v>
      </c>
      <c r="BG1083" s="157">
        <v>8.0405339999999995E-11</v>
      </c>
      <c r="BH1083" s="157">
        <v>0</v>
      </c>
      <c r="BI1083" s="157">
        <v>0</v>
      </c>
      <c r="BJ1083" s="157">
        <v>0</v>
      </c>
      <c r="BK1083" s="157">
        <v>0</v>
      </c>
      <c r="BL1083" s="157">
        <v>0</v>
      </c>
      <c r="BM1083" s="157">
        <v>0</v>
      </c>
      <c r="BN1083" s="157">
        <v>0</v>
      </c>
      <c r="BO1083" s="157">
        <v>0</v>
      </c>
      <c r="BP1083" s="157">
        <v>3.7048741000000002E-5</v>
      </c>
      <c r="BQ1083" s="157">
        <v>2.5752364E-2</v>
      </c>
      <c r="BR1083" s="157">
        <v>0</v>
      </c>
      <c r="BS1083" s="157">
        <v>0</v>
      </c>
      <c r="BT1083" s="157">
        <v>0</v>
      </c>
      <c r="BU1083"/>
      <c r="BV1083" s="155">
        <v>2.670288E-5</v>
      </c>
      <c r="BW1083" s="155">
        <v>5.5433870999999995E-7</v>
      </c>
      <c r="BX1083" s="155">
        <v>1.4697608999999999E-5</v>
      </c>
      <c r="BY1083" s="155">
        <v>1.387941E-9</v>
      </c>
      <c r="BZ1083" s="155">
        <v>8.6139507999999996E-7</v>
      </c>
      <c r="CA1083" s="155">
        <v>0</v>
      </c>
      <c r="CB1083" s="155">
        <v>0</v>
      </c>
      <c r="CC1083" s="155">
        <v>0</v>
      </c>
      <c r="CD1083" s="155">
        <v>0</v>
      </c>
      <c r="CE1083" s="155">
        <v>4.2339371999999999E-9</v>
      </c>
      <c r="CF1083" s="155">
        <v>0</v>
      </c>
      <c r="CG1083" s="155">
        <v>0</v>
      </c>
      <c r="CH1083" s="155">
        <v>0</v>
      </c>
      <c r="CI1083" s="155">
        <v>5.9326090999999997E-7</v>
      </c>
      <c r="CJ1083" s="155">
        <v>9.9906539E-6</v>
      </c>
      <c r="CK1083" s="155">
        <v>4.3738653000000002E-13</v>
      </c>
      <c r="CL1083" s="155">
        <v>0</v>
      </c>
      <c r="CM1083"/>
      <c r="CN1083" s="284">
        <v>0</v>
      </c>
      <c r="CO1083" s="284">
        <v>0.52712375</v>
      </c>
      <c r="CP1083" s="285">
        <v>0</v>
      </c>
      <c r="CQ1083" s="284">
        <v>3.7927046999999998E-4</v>
      </c>
      <c r="CR1083" s="284">
        <v>0</v>
      </c>
      <c r="CS1083" s="284">
        <v>0</v>
      </c>
      <c r="CT1083" s="284">
        <v>3.4454776999999998E-5</v>
      </c>
      <c r="CU1083" s="284">
        <v>0</v>
      </c>
      <c r="CV1083" s="284">
        <v>0</v>
      </c>
      <c r="CW1083" s="284">
        <v>0</v>
      </c>
      <c r="CX1083"/>
      <c r="CY1083" s="173"/>
      <c r="CZ1083"/>
      <c r="DA1083"/>
      <c r="DB1083" s="247"/>
      <c r="DC1083" s="54"/>
      <c r="DD1083" s="54"/>
      <c r="DE1083" s="54"/>
      <c r="DF1083" s="54"/>
      <c r="DG1083" s="54"/>
      <c r="DH1083" s="54"/>
      <c r="DI1083" s="54"/>
      <c r="DJ1083" s="54"/>
      <c r="DK1083" s="54"/>
      <c r="DL1083" s="54"/>
    </row>
    <row r="1084" spans="1:116" ht="14.4">
      <c r="A1084" t="s">
        <v>2593</v>
      </c>
      <c r="B1084" s="188" t="s">
        <v>320</v>
      </c>
      <c r="C1084" s="151" t="str">
        <f t="shared" si="255"/>
        <v>A.140.03.135</v>
      </c>
      <c r="D1084" s="54" t="s">
        <v>1250</v>
      </c>
      <c r="E1084" s="150" t="s">
        <v>352</v>
      </c>
      <c r="F1084" s="153" t="str">
        <f t="shared" si="256"/>
        <v>fully fashioned flat bed knitting (cotton, thick)</v>
      </c>
      <c r="G1084" s="154">
        <f t="shared" si="257"/>
        <v>1.0317208666666666</v>
      </c>
      <c r="H1084"/>
      <c r="I1084"/>
      <c r="J1084" s="227">
        <f t="shared" si="263"/>
        <v>0.20801226711999998</v>
      </c>
      <c r="K1084"/>
      <c r="L1084" s="280">
        <f t="shared" si="264"/>
        <v>6.5911324000000006E-3</v>
      </c>
      <c r="M1084" s="280">
        <f t="shared" si="265"/>
        <v>1.3654525800000001E-2</v>
      </c>
      <c r="N1084" s="281">
        <f t="shared" si="266"/>
        <v>3.3008478920000001E-2</v>
      </c>
      <c r="O1084" s="280">
        <v>0.15475812999999999</v>
      </c>
      <c r="P1084" s="286">
        <v>7.4392881999999997E-3</v>
      </c>
      <c r="Q1084" s="286">
        <v>6.2152376000000004E-3</v>
      </c>
      <c r="R1084" s="286">
        <v>5.7060310000000003E-3</v>
      </c>
      <c r="S1084" s="219">
        <v>8.8510140000000004E-4</v>
      </c>
      <c r="T1084" s="219">
        <v>0</v>
      </c>
      <c r="U1084" s="219">
        <v>0</v>
      </c>
      <c r="V1084" s="219">
        <v>0</v>
      </c>
      <c r="W1084" s="219">
        <v>6.7507692000000005E-4</v>
      </c>
      <c r="X1084" s="219">
        <v>0</v>
      </c>
      <c r="Y1084" s="219">
        <v>3.2333401999999997E-2</v>
      </c>
      <c r="Z1084" s="219">
        <v>0</v>
      </c>
      <c r="AA1084" s="219">
        <v>0</v>
      </c>
      <c r="AB1084" s="219">
        <v>0</v>
      </c>
      <c r="AC1084"/>
      <c r="AD1084" s="227">
        <f t="shared" si="258"/>
        <v>0.15475812999999999</v>
      </c>
      <c r="AE1084" s="227">
        <f t="shared" si="259"/>
        <v>2.0245658200000002E-2</v>
      </c>
      <c r="AF1084" s="227">
        <f t="shared" si="260"/>
        <v>1.3654525800000001E-2</v>
      </c>
      <c r="AG1084" s="227">
        <f t="shared" si="261"/>
        <v>1.3654525800000001E-2</v>
      </c>
      <c r="AH1084" s="227">
        <f t="shared" si="262"/>
        <v>3.3008478920000001E-2</v>
      </c>
      <c r="AI1084"/>
      <c r="AJ1084">
        <v>19.692012999999999</v>
      </c>
      <c r="AK1084" s="155">
        <v>11.641442</v>
      </c>
      <c r="AL1084" s="155">
        <v>4.4796401000000001</v>
      </c>
      <c r="AM1084" s="155">
        <v>0</v>
      </c>
      <c r="AN1084" s="155">
        <v>0.85795708000000004</v>
      </c>
      <c r="AO1084" s="155">
        <v>1.8165146999999999</v>
      </c>
      <c r="AP1084" s="155">
        <v>0.89645896999999997</v>
      </c>
      <c r="AQ1084"/>
      <c r="AR1084" s="156">
        <v>1.9651264000000002E-2</v>
      </c>
      <c r="AS1084" s="156">
        <v>1.845772E-2</v>
      </c>
      <c r="AT1084" s="156">
        <v>8.3314079999999996E-4</v>
      </c>
      <c r="AU1084" s="156">
        <v>3.6040374E-4</v>
      </c>
      <c r="AV1084" s="282">
        <f t="shared" si="252"/>
        <v>1.1065779267100001E-6</v>
      </c>
      <c r="AW1084" s="282">
        <f t="shared" si="253"/>
        <v>3.0811420666439999E-9</v>
      </c>
      <c r="AX1084" s="283">
        <f t="shared" si="254"/>
        <v>5.0476714202000006E-2</v>
      </c>
      <c r="AY1084" s="157">
        <v>9.574369400000001E-7</v>
      </c>
      <c r="AZ1084" s="157">
        <v>2.8888183999999999E-9</v>
      </c>
      <c r="BA1084" s="157">
        <v>7.8926643999999996E-14</v>
      </c>
      <c r="BB1084" s="157">
        <v>0</v>
      </c>
      <c r="BC1084" s="157">
        <v>0</v>
      </c>
      <c r="BD1084" s="157">
        <v>1.5290670999999999E-10</v>
      </c>
      <c r="BE1084" s="157">
        <v>1.4898808000000001E-7</v>
      </c>
      <c r="BF1084" s="157">
        <v>3.4870189999999998E-11</v>
      </c>
      <c r="BG1084" s="157">
        <v>1.5737455E-10</v>
      </c>
      <c r="BH1084" s="157">
        <v>0</v>
      </c>
      <c r="BI1084" s="157">
        <v>0</v>
      </c>
      <c r="BJ1084" s="157">
        <v>0</v>
      </c>
      <c r="BK1084" s="157">
        <v>0</v>
      </c>
      <c r="BL1084" s="157">
        <v>0</v>
      </c>
      <c r="BM1084" s="157">
        <v>0</v>
      </c>
      <c r="BN1084" s="157">
        <v>0</v>
      </c>
      <c r="BO1084" s="157">
        <v>0</v>
      </c>
      <c r="BP1084" s="157">
        <v>7.2514201999999996E-5</v>
      </c>
      <c r="BQ1084" s="157">
        <v>5.0404200000000003E-2</v>
      </c>
      <c r="BR1084" s="157">
        <v>0</v>
      </c>
      <c r="BS1084" s="157">
        <v>0</v>
      </c>
      <c r="BT1084" s="157">
        <v>0</v>
      </c>
      <c r="BU1084"/>
      <c r="BV1084" s="155">
        <v>5.2264610999999998E-5</v>
      </c>
      <c r="BW1084" s="155">
        <v>1.0849877000000001E-6</v>
      </c>
      <c r="BX1084" s="155">
        <v>2.8767114999999999E-5</v>
      </c>
      <c r="BY1084" s="155">
        <v>2.7165682000000001E-9</v>
      </c>
      <c r="BZ1084" s="155">
        <v>1.6859784E-6</v>
      </c>
      <c r="CA1084" s="155">
        <v>0</v>
      </c>
      <c r="CB1084" s="155">
        <v>0</v>
      </c>
      <c r="CC1084" s="155">
        <v>0</v>
      </c>
      <c r="CD1084" s="155">
        <v>0</v>
      </c>
      <c r="CE1084" s="155">
        <v>8.2869369999999998E-9</v>
      </c>
      <c r="CF1084" s="155">
        <v>0</v>
      </c>
      <c r="CG1084" s="155">
        <v>0</v>
      </c>
      <c r="CH1084" s="155">
        <v>0</v>
      </c>
      <c r="CI1084" s="155">
        <v>1.1611687999999999E-6</v>
      </c>
      <c r="CJ1084" s="155">
        <v>1.9554356999999999E-5</v>
      </c>
      <c r="CK1084" s="155">
        <v>8.5608132000000004E-13</v>
      </c>
      <c r="CL1084" s="155">
        <v>0</v>
      </c>
      <c r="CM1084"/>
      <c r="CN1084" s="284">
        <v>0</v>
      </c>
      <c r="CO1084" s="284">
        <v>1.0317208</v>
      </c>
      <c r="CP1084" s="285">
        <v>0</v>
      </c>
      <c r="CQ1084" s="284">
        <v>7.4233280999999997E-4</v>
      </c>
      <c r="CR1084" s="284">
        <v>0</v>
      </c>
      <c r="CS1084" s="284">
        <v>0</v>
      </c>
      <c r="CT1084" s="284">
        <v>6.7437128999999998E-5</v>
      </c>
      <c r="CU1084" s="284">
        <v>0</v>
      </c>
      <c r="CV1084" s="284">
        <v>0</v>
      </c>
      <c r="CW1084" s="284">
        <v>0</v>
      </c>
      <c r="CX1084"/>
      <c r="CY1084" s="163"/>
      <c r="CZ1084" s="272"/>
      <c r="DA1084"/>
      <c r="DB1084" s="247"/>
      <c r="DC1084" s="54"/>
      <c r="DD1084" s="54"/>
      <c r="DE1084" s="54"/>
      <c r="DF1084" s="54"/>
      <c r="DG1084" s="54"/>
      <c r="DH1084" s="54"/>
      <c r="DI1084" s="54"/>
      <c r="DJ1084" s="54"/>
      <c r="DK1084" s="54"/>
      <c r="DL1084" s="54"/>
    </row>
    <row r="1085" spans="1:116" ht="14.4">
      <c r="A1085" t="s">
        <v>2594</v>
      </c>
      <c r="B1085" s="188" t="s">
        <v>320</v>
      </c>
      <c r="C1085" s="151" t="str">
        <f t="shared" si="255"/>
        <v>A.140.03.136</v>
      </c>
      <c r="D1085" s="54" t="s">
        <v>1250</v>
      </c>
      <c r="E1085" s="150" t="s">
        <v>352</v>
      </c>
      <c r="F1085" s="153" t="str">
        <f t="shared" si="256"/>
        <v>fully fashioned flat bed knitting (cotton, thin)</v>
      </c>
      <c r="G1085" s="154">
        <f t="shared" si="257"/>
        <v>2.0679470000000002</v>
      </c>
      <c r="H1085"/>
      <c r="I1085"/>
      <c r="J1085" s="227">
        <f t="shared" si="263"/>
        <v>0.41693287470000001</v>
      </c>
      <c r="K1085"/>
      <c r="L1085" s="280">
        <f t="shared" si="264"/>
        <v>1.32110469E-2</v>
      </c>
      <c r="M1085" s="280">
        <f t="shared" si="265"/>
        <v>2.7368678E-2</v>
      </c>
      <c r="N1085" s="281">
        <f t="shared" si="266"/>
        <v>6.6161099800000012E-2</v>
      </c>
      <c r="O1085" s="280">
        <v>0.31019205</v>
      </c>
      <c r="P1085" s="219">
        <v>1.4911061999999999E-2</v>
      </c>
      <c r="Q1085" s="286">
        <v>1.2457615999999999E-2</v>
      </c>
      <c r="R1085" s="286">
        <v>1.1436979E-2</v>
      </c>
      <c r="S1085" s="219">
        <v>1.7740678999999999E-3</v>
      </c>
      <c r="T1085" s="219">
        <v>0</v>
      </c>
      <c r="U1085" s="219">
        <v>0</v>
      </c>
      <c r="V1085" s="219">
        <v>0</v>
      </c>
      <c r="W1085" s="219">
        <v>1.3531018000000001E-3</v>
      </c>
      <c r="X1085" s="219">
        <v>0</v>
      </c>
      <c r="Y1085" s="219">
        <v>6.4807998000000006E-2</v>
      </c>
      <c r="Z1085" s="219">
        <v>0</v>
      </c>
      <c r="AA1085" s="219">
        <v>0</v>
      </c>
      <c r="AB1085" s="219">
        <v>0</v>
      </c>
      <c r="AC1085"/>
      <c r="AD1085" s="227">
        <f t="shared" si="258"/>
        <v>0.31019205</v>
      </c>
      <c r="AE1085" s="227">
        <f t="shared" si="259"/>
        <v>4.0579724900000003E-2</v>
      </c>
      <c r="AF1085" s="227">
        <f t="shared" si="260"/>
        <v>2.7368678E-2</v>
      </c>
      <c r="AG1085" s="227">
        <f t="shared" si="261"/>
        <v>2.7368678E-2</v>
      </c>
      <c r="AH1085" s="227">
        <f t="shared" si="262"/>
        <v>6.6161099800000012E-2</v>
      </c>
      <c r="AI1085"/>
      <c r="AJ1085">
        <v>39.470016999999999</v>
      </c>
      <c r="AK1085" s="155">
        <v>23.333718999999999</v>
      </c>
      <c r="AL1085" s="155">
        <v>8.9788419000000008</v>
      </c>
      <c r="AM1085" s="155">
        <v>0</v>
      </c>
      <c r="AN1085" s="155">
        <v>1.7196606999999999</v>
      </c>
      <c r="AO1085" s="155">
        <v>3.6409617999999999</v>
      </c>
      <c r="AP1085" s="155">
        <v>1.7968325999999999</v>
      </c>
      <c r="AQ1085"/>
      <c r="AR1085" s="156">
        <v>3.9388342E-2</v>
      </c>
      <c r="AS1085" s="156">
        <v>3.6996041E-2</v>
      </c>
      <c r="AT1085" s="156">
        <v>1.6699198E-3</v>
      </c>
      <c r="AU1085" s="156">
        <v>7.2238130000000002E-4</v>
      </c>
      <c r="AV1085" s="282">
        <f t="shared" si="252"/>
        <v>2.2179880511399999E-6</v>
      </c>
      <c r="AW1085" s="282">
        <f t="shared" si="253"/>
        <v>6.1757387789500001E-9</v>
      </c>
      <c r="AX1085" s="283">
        <f t="shared" si="254"/>
        <v>0.10117385506</v>
      </c>
      <c r="AY1085" s="157">
        <v>1.9190547999999999E-6</v>
      </c>
      <c r="AZ1085" s="157">
        <v>5.7902516E-9</v>
      </c>
      <c r="BA1085" s="157">
        <v>1.5819795E-13</v>
      </c>
      <c r="BB1085" s="157">
        <v>0</v>
      </c>
      <c r="BC1085" s="157">
        <v>0</v>
      </c>
      <c r="BD1085" s="157">
        <v>3.0648114000000002E-10</v>
      </c>
      <c r="BE1085" s="157">
        <v>2.9862677E-7</v>
      </c>
      <c r="BF1085" s="157">
        <v>6.9892651000000002E-11</v>
      </c>
      <c r="BG1085" s="157">
        <v>3.1543632999999999E-10</v>
      </c>
      <c r="BH1085" s="157">
        <v>0</v>
      </c>
      <c r="BI1085" s="157">
        <v>0</v>
      </c>
      <c r="BJ1085" s="157">
        <v>0</v>
      </c>
      <c r="BK1085" s="157">
        <v>0</v>
      </c>
      <c r="BL1085" s="157">
        <v>0</v>
      </c>
      <c r="BM1085" s="157">
        <v>0</v>
      </c>
      <c r="BN1085" s="157">
        <v>0</v>
      </c>
      <c r="BO1085" s="157">
        <v>0</v>
      </c>
      <c r="BP1085" s="157">
        <v>1.4534505999999999E-4</v>
      </c>
      <c r="BQ1085" s="157">
        <v>0.10102851</v>
      </c>
      <c r="BR1085" s="157">
        <v>0</v>
      </c>
      <c r="BS1085" s="157">
        <v>0</v>
      </c>
      <c r="BT1085" s="157">
        <v>0</v>
      </c>
      <c r="BU1085"/>
      <c r="BV1085" s="155">
        <v>1.0475745E-4</v>
      </c>
      <c r="BW1085" s="155">
        <v>2.1747134E-6</v>
      </c>
      <c r="BX1085" s="155">
        <v>5.7659850000000003E-5</v>
      </c>
      <c r="BY1085" s="155">
        <v>5.4449990999999998E-9</v>
      </c>
      <c r="BZ1085" s="155">
        <v>3.3793192000000002E-6</v>
      </c>
      <c r="CA1085" s="155">
        <v>0</v>
      </c>
      <c r="CB1085" s="155">
        <v>0</v>
      </c>
      <c r="CC1085" s="155">
        <v>0</v>
      </c>
      <c r="CD1085" s="155">
        <v>0</v>
      </c>
      <c r="CE1085" s="155">
        <v>1.6610061000000001E-8</v>
      </c>
      <c r="CF1085" s="155">
        <v>0</v>
      </c>
      <c r="CG1085" s="155">
        <v>0</v>
      </c>
      <c r="CH1085" s="155">
        <v>0</v>
      </c>
      <c r="CI1085" s="155">
        <v>2.3274082E-6</v>
      </c>
      <c r="CJ1085" s="155">
        <v>3.9194104000000002E-5</v>
      </c>
      <c r="CK1085" s="155">
        <v>1.715901E-12</v>
      </c>
      <c r="CL1085" s="155">
        <v>0</v>
      </c>
      <c r="CM1085"/>
      <c r="CN1085" s="284">
        <v>0</v>
      </c>
      <c r="CO1085" s="284">
        <v>2.0679470000000002</v>
      </c>
      <c r="CP1085" s="285">
        <v>0</v>
      </c>
      <c r="CQ1085" s="284">
        <v>1.4879072E-3</v>
      </c>
      <c r="CR1085" s="284">
        <v>0</v>
      </c>
      <c r="CS1085" s="284">
        <v>0</v>
      </c>
      <c r="CT1085" s="284">
        <v>1.3516873999999999E-4</v>
      </c>
      <c r="CU1085" s="284">
        <v>0</v>
      </c>
      <c r="CV1085" s="284">
        <v>0</v>
      </c>
      <c r="CW1085" s="284">
        <v>0</v>
      </c>
      <c r="CX1085"/>
      <c r="CY1085" s="163"/>
      <c r="CZ1085" s="272"/>
      <c r="DA1085"/>
      <c r="DB1085" s="54"/>
      <c r="DC1085" s="54"/>
      <c r="DD1085" s="54"/>
      <c r="DE1085" s="54"/>
      <c r="DF1085" s="54"/>
      <c r="DG1085" s="54"/>
      <c r="DH1085" s="54"/>
      <c r="DI1085" s="54"/>
      <c r="DJ1085" s="54"/>
      <c r="DK1085" s="54"/>
      <c r="DL1085" s="54"/>
    </row>
    <row r="1086" spans="1:116" ht="14.4">
      <c r="A1086" t="s">
        <v>2595</v>
      </c>
      <c r="B1086" s="188" t="s">
        <v>320</v>
      </c>
      <c r="C1086" s="151" t="str">
        <f t="shared" si="255"/>
        <v>A.140.03.137</v>
      </c>
      <c r="D1086" s="54" t="s">
        <v>1250</v>
      </c>
      <c r="E1086" s="150" t="s">
        <v>352</v>
      </c>
      <c r="F1086" s="153" t="str">
        <f t="shared" si="256"/>
        <v>whole garment flat bed knitting (recycled wool, 1400 dtex (2-ply), normal speed)</v>
      </c>
      <c r="G1086" s="154">
        <f t="shared" si="257"/>
        <v>1.3831366666666667</v>
      </c>
      <c r="H1086"/>
      <c r="I1086"/>
      <c r="J1086" s="227">
        <f t="shared" si="263"/>
        <v>0.27886360107999997</v>
      </c>
      <c r="K1086"/>
      <c r="L1086" s="280">
        <f t="shared" si="264"/>
        <v>8.8361469999999991E-3</v>
      </c>
      <c r="M1086" s="280">
        <f t="shared" si="265"/>
        <v>1.8305412300000001E-2</v>
      </c>
      <c r="N1086" s="281">
        <f t="shared" si="266"/>
        <v>4.425154178E-2</v>
      </c>
      <c r="O1086" s="280">
        <v>0.2074705</v>
      </c>
      <c r="P1086" s="286">
        <v>9.9731942000000004E-3</v>
      </c>
      <c r="Q1086" s="219">
        <v>8.3322181000000002E-3</v>
      </c>
      <c r="R1086" s="219">
        <v>7.6495699999999996E-3</v>
      </c>
      <c r="S1086" s="219">
        <v>1.1865770000000001E-3</v>
      </c>
      <c r="T1086" s="219">
        <v>0</v>
      </c>
      <c r="U1086" s="219">
        <v>0</v>
      </c>
      <c r="V1086" s="219">
        <v>0</v>
      </c>
      <c r="W1086" s="219">
        <v>9.0501578000000004E-4</v>
      </c>
      <c r="X1086" s="219">
        <v>0</v>
      </c>
      <c r="Y1086" s="219">
        <v>4.3346526000000003E-2</v>
      </c>
      <c r="Z1086" s="219">
        <v>0</v>
      </c>
      <c r="AA1086" s="219">
        <v>0</v>
      </c>
      <c r="AB1086" s="219">
        <v>0</v>
      </c>
      <c r="AC1086"/>
      <c r="AD1086" s="227">
        <f t="shared" si="258"/>
        <v>0.2074705</v>
      </c>
      <c r="AE1086" s="227">
        <f t="shared" si="259"/>
        <v>2.71415593E-2</v>
      </c>
      <c r="AF1086" s="227">
        <f t="shared" si="260"/>
        <v>1.8305412300000001E-2</v>
      </c>
      <c r="AG1086" s="227">
        <f t="shared" si="261"/>
        <v>1.8305412300000001E-2</v>
      </c>
      <c r="AH1086" s="227">
        <f t="shared" si="262"/>
        <v>4.425154178E-2</v>
      </c>
      <c r="AI1086"/>
      <c r="AJ1086">
        <v>26.399336000000002</v>
      </c>
      <c r="AK1086" s="155">
        <v>15.606649000000001</v>
      </c>
      <c r="AL1086" s="155">
        <v>6.0054563999999999</v>
      </c>
      <c r="AM1086" s="155">
        <v>0</v>
      </c>
      <c r="AN1086" s="155">
        <v>1.1501870000000001</v>
      </c>
      <c r="AO1086" s="155">
        <v>2.4352402</v>
      </c>
      <c r="AP1086" s="155">
        <v>1.2018031</v>
      </c>
      <c r="AQ1086"/>
      <c r="AR1086" s="156">
        <v>2.6344708000000001E-2</v>
      </c>
      <c r="AS1086" s="156">
        <v>2.4744629000000001E-2</v>
      </c>
      <c r="AT1086" s="156">
        <v>1.1169179999999999E-3</v>
      </c>
      <c r="AU1086" s="156">
        <v>4.8316134999999997E-4</v>
      </c>
      <c r="AV1086" s="282">
        <f t="shared" si="252"/>
        <v>1.4834908984799999E-6</v>
      </c>
      <c r="AW1086" s="282">
        <f t="shared" si="253"/>
        <v>4.1306140019600004E-9</v>
      </c>
      <c r="AX1086" s="283">
        <f t="shared" si="254"/>
        <v>6.7669656361999994E-2</v>
      </c>
      <c r="AY1086" s="157">
        <v>1.2835507999999999E-6</v>
      </c>
      <c r="AZ1086" s="157">
        <v>3.8727827000000004E-9</v>
      </c>
      <c r="BA1086" s="157">
        <v>1.0580996E-13</v>
      </c>
      <c r="BB1086" s="157">
        <v>0</v>
      </c>
      <c r="BC1086" s="157">
        <v>0</v>
      </c>
      <c r="BD1086" s="157">
        <v>2.0498848000000001E-10</v>
      </c>
      <c r="BE1086" s="157">
        <v>1.9973511000000001E-7</v>
      </c>
      <c r="BF1086" s="157">
        <v>4.6747372000000002E-11</v>
      </c>
      <c r="BG1086" s="157">
        <v>2.1097812E-10</v>
      </c>
      <c r="BH1086" s="157">
        <v>0</v>
      </c>
      <c r="BI1086" s="157">
        <v>0</v>
      </c>
      <c r="BJ1086" s="157">
        <v>0</v>
      </c>
      <c r="BK1086" s="157">
        <v>0</v>
      </c>
      <c r="BL1086" s="157">
        <v>0</v>
      </c>
      <c r="BM1086" s="157">
        <v>0</v>
      </c>
      <c r="BN1086" s="157">
        <v>0</v>
      </c>
      <c r="BO1086" s="157">
        <v>0</v>
      </c>
      <c r="BP1086" s="157">
        <v>9.7213361999999996E-5</v>
      </c>
      <c r="BQ1086" s="157">
        <v>6.7572442999999996E-2</v>
      </c>
      <c r="BR1086" s="157">
        <v>0</v>
      </c>
      <c r="BS1086" s="157">
        <v>0</v>
      </c>
      <c r="BT1086" s="157">
        <v>0</v>
      </c>
      <c r="BU1086"/>
      <c r="BV1086" s="155">
        <v>7.0066530999999995E-5</v>
      </c>
      <c r="BW1086" s="155">
        <v>1.4545469000000001E-6</v>
      </c>
      <c r="BX1086" s="155">
        <v>3.8565520999999999E-5</v>
      </c>
      <c r="BY1086" s="155">
        <v>3.6418622E-9</v>
      </c>
      <c r="BZ1086" s="155">
        <v>2.2602418E-6</v>
      </c>
      <c r="CA1086" s="155">
        <v>0</v>
      </c>
      <c r="CB1086" s="155">
        <v>0</v>
      </c>
      <c r="CC1086" s="155">
        <v>0</v>
      </c>
      <c r="CD1086" s="155">
        <v>0</v>
      </c>
      <c r="CE1086" s="155">
        <v>1.1109561999999999E-8</v>
      </c>
      <c r="CF1086" s="155">
        <v>0</v>
      </c>
      <c r="CG1086" s="155">
        <v>0</v>
      </c>
      <c r="CH1086" s="155">
        <v>0</v>
      </c>
      <c r="CI1086" s="155">
        <v>1.5566761E-6</v>
      </c>
      <c r="CJ1086" s="155">
        <v>2.6214792999999999E-5</v>
      </c>
      <c r="CK1086" s="155">
        <v>1.1476723E-12</v>
      </c>
      <c r="CL1086" s="155">
        <v>0</v>
      </c>
      <c r="CM1086"/>
      <c r="CN1086" s="284">
        <v>0</v>
      </c>
      <c r="CO1086" s="284">
        <v>1.3831367000000001</v>
      </c>
      <c r="CP1086" s="285">
        <v>0</v>
      </c>
      <c r="CQ1086" s="284">
        <v>9.9517978999999999E-4</v>
      </c>
      <c r="CR1086" s="284">
        <v>0</v>
      </c>
      <c r="CS1086" s="284">
        <v>0</v>
      </c>
      <c r="CT1086" s="284">
        <v>9.0406980000000002E-5</v>
      </c>
      <c r="CU1086" s="284">
        <v>0</v>
      </c>
      <c r="CV1086" s="284">
        <v>0</v>
      </c>
      <c r="CW1086" s="284">
        <v>0</v>
      </c>
      <c r="CX1086"/>
      <c r="CY1086" s="173"/>
      <c r="CZ1086" s="272"/>
      <c r="DA1086"/>
      <c r="DB1086" s="247"/>
      <c r="DC1086" s="54"/>
      <c r="DD1086" s="54"/>
      <c r="DE1086" s="54"/>
      <c r="DF1086" s="54"/>
      <c r="DG1086" s="54"/>
      <c r="DH1086" s="54"/>
      <c r="DI1086" s="54"/>
      <c r="DJ1086" s="54"/>
      <c r="DK1086" s="54"/>
      <c r="DL1086" s="54"/>
    </row>
    <row r="1087" spans="1:116" ht="14.4">
      <c r="B1087" s="188"/>
      <c r="C1087" s="151"/>
      <c r="D1087" s="51" t="s">
        <v>1790</v>
      </c>
      <c r="E1087" s="150"/>
      <c r="F1087"/>
      <c r="G1087"/>
      <c r="H1087"/>
      <c r="I1087"/>
      <c r="J1087"/>
      <c r="K1087"/>
      <c r="L1087"/>
      <c r="M1087"/>
      <c r="N1087" s="174"/>
      <c r="O1087"/>
      <c r="P1087" s="53"/>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X1087" s="19"/>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s="117"/>
      <c r="CQ1087"/>
      <c r="CR1087"/>
      <c r="CS1087"/>
      <c r="CT1087"/>
      <c r="CU1087"/>
      <c r="CV1087"/>
      <c r="CW1087"/>
      <c r="CX1087"/>
      <c r="CY1087" s="175"/>
      <c r="CZ1087" s="272"/>
      <c r="DA1087"/>
      <c r="DB1087" s="247"/>
      <c r="DC1087" s="54"/>
      <c r="DD1087" s="54"/>
      <c r="DE1087" s="54"/>
      <c r="DF1087" s="54"/>
      <c r="DG1087" s="54"/>
      <c r="DH1087" s="54"/>
      <c r="DI1087" s="54"/>
      <c r="DJ1087" s="54"/>
      <c r="DK1087" s="54"/>
      <c r="DL1087" s="54"/>
    </row>
    <row r="1088" spans="1:116" ht="14.4">
      <c r="A1088" t="s">
        <v>1791</v>
      </c>
      <c r="B1088" s="188" t="s">
        <v>320</v>
      </c>
      <c r="C1088" s="151" t="str">
        <f t="shared" si="255"/>
        <v>A.140.04.101</v>
      </c>
      <c r="D1088" s="54" t="s">
        <v>1250</v>
      </c>
      <c r="E1088" s="150" t="s">
        <v>352</v>
      </c>
      <c r="F1088" s="153" t="str">
        <f t="shared" si="256"/>
        <v>Geotextiles (PP  500 dTex  woven)</v>
      </c>
      <c r="G1088" s="154">
        <f t="shared" si="257"/>
        <v>4.0035429999999996</v>
      </c>
      <c r="H1088"/>
      <c r="I1088"/>
      <c r="J1088" s="227">
        <f t="shared" si="263"/>
        <v>1.6298472822729999</v>
      </c>
      <c r="K1088"/>
      <c r="L1088" s="280">
        <f t="shared" si="264"/>
        <v>9.0673573640000005E-2</v>
      </c>
      <c r="M1088" s="280">
        <f t="shared" si="265"/>
        <v>0.86645739393300003</v>
      </c>
      <c r="N1088" s="281">
        <f t="shared" si="266"/>
        <v>7.2184864700000004E-2</v>
      </c>
      <c r="O1088" s="280">
        <v>0.60053144999999997</v>
      </c>
      <c r="P1088" s="219">
        <v>6.2415740999999997E-2</v>
      </c>
      <c r="Q1088" s="219">
        <v>1.5262959E-2</v>
      </c>
      <c r="R1088" s="219">
        <v>8.0539798999999995E-2</v>
      </c>
      <c r="S1088" s="219">
        <v>8.3364249000000001E-3</v>
      </c>
      <c r="T1088" s="219">
        <v>2.9402973999999998E-4</v>
      </c>
      <c r="U1088" s="219">
        <v>1.50332E-3</v>
      </c>
      <c r="V1088" s="219">
        <v>8.7774857000000005E-3</v>
      </c>
      <c r="W1088" s="219">
        <v>1.1277946999999999E-3</v>
      </c>
      <c r="X1088" s="219">
        <v>0.78</v>
      </c>
      <c r="Y1088" s="219">
        <v>5.1866870000000002E-2</v>
      </c>
      <c r="Z1088" s="286">
        <v>1.208233E-6</v>
      </c>
      <c r="AA1088" s="219">
        <v>1.9190200000000001E-2</v>
      </c>
      <c r="AB1088" s="219">
        <v>0</v>
      </c>
      <c r="AC1088"/>
      <c r="AD1088" s="227">
        <f t="shared" si="258"/>
        <v>0.60053144999999997</v>
      </c>
      <c r="AE1088" s="227">
        <f t="shared" si="259"/>
        <v>0.17712975934</v>
      </c>
      <c r="AF1088" s="227">
        <f t="shared" si="260"/>
        <v>0.1056463857</v>
      </c>
      <c r="AG1088" s="227">
        <f t="shared" si="261"/>
        <v>0.86645739393300003</v>
      </c>
      <c r="AH1088" s="227">
        <f t="shared" si="262"/>
        <v>5.2994664699999999E-2</v>
      </c>
      <c r="AI1088"/>
      <c r="AJ1088">
        <v>120.10608000000001</v>
      </c>
      <c r="AK1088" s="155">
        <v>106.02267000000001</v>
      </c>
      <c r="AL1088" s="155">
        <v>7.1811677999999999</v>
      </c>
      <c r="AM1088" s="155">
        <v>0</v>
      </c>
      <c r="AN1088" s="155">
        <v>2.5592861999999998</v>
      </c>
      <c r="AO1088" s="155">
        <v>2.9053450000000001</v>
      </c>
      <c r="AP1088" s="155">
        <v>1.4376093999999999</v>
      </c>
      <c r="AQ1088"/>
      <c r="AR1088" s="156">
        <v>8.1659055999999994E-2</v>
      </c>
      <c r="AS1088" s="156">
        <v>7.1536586999999999E-2</v>
      </c>
      <c r="AT1088" s="156">
        <v>3.3028139999999998E-3</v>
      </c>
      <c r="AU1088" s="156">
        <v>6.8196554999999997E-3</v>
      </c>
      <c r="AV1088" s="282">
        <f t="shared" ref="AV1088:AV1154" si="267">AY1088+BB1088+BC1088+BD1088+BE1088+BM1088+BN1088+BR1088</f>
        <v>4.2887642106530005E-6</v>
      </c>
      <c r="AW1088" s="282">
        <f t="shared" ref="AW1088:AW1154" si="268">AZ1088+BA1088+BF1088+BG1088+BH1088+BI1088+BJ1088+BK1088+BL1088+BO1088+BS1088+BT1088</f>
        <v>1.2214548615069E-8</v>
      </c>
      <c r="AX1088" s="283">
        <f t="shared" ref="AX1088:AX1154" si="269">BP1088+BQ1088</f>
        <v>0.95513381523000007</v>
      </c>
      <c r="AY1088" s="157">
        <v>3.7152879E-6</v>
      </c>
      <c r="AZ1088" s="157">
        <v>1.120992E-8</v>
      </c>
      <c r="BA1088" s="157">
        <v>3.0627103999999998E-13</v>
      </c>
      <c r="BB1088" s="157">
        <v>0</v>
      </c>
      <c r="BC1088" s="157">
        <v>0</v>
      </c>
      <c r="BD1088" s="157">
        <v>2.1582559999999999E-9</v>
      </c>
      <c r="BE1088" s="157">
        <v>5.6963628000000002E-7</v>
      </c>
      <c r="BF1088" s="157">
        <v>4.9218765999999995E-10</v>
      </c>
      <c r="BG1088" s="157">
        <v>5.1121459000000001E-10</v>
      </c>
      <c r="BH1088" s="157">
        <v>0</v>
      </c>
      <c r="BI1088" s="157">
        <v>0</v>
      </c>
      <c r="BJ1088" s="157">
        <v>8.5647683000000003E-13</v>
      </c>
      <c r="BK1088" s="157">
        <v>5.2744706000000003E-14</v>
      </c>
      <c r="BL1088" s="157">
        <v>1.0872493E-14</v>
      </c>
      <c r="BM1088" s="157">
        <v>6.7731652999999999E-11</v>
      </c>
      <c r="BN1088" s="157">
        <v>1.6140430000000001E-9</v>
      </c>
      <c r="BO1088" s="157">
        <v>0</v>
      </c>
      <c r="BP1088" s="157">
        <v>1.1992523E-4</v>
      </c>
      <c r="BQ1088" s="157">
        <v>0.95501389000000003</v>
      </c>
      <c r="BR1088" s="157">
        <v>0</v>
      </c>
      <c r="BS1088" s="157">
        <v>0</v>
      </c>
      <c r="BT1088" s="157">
        <v>0</v>
      </c>
      <c r="BU1088"/>
      <c r="BV1088" s="155">
        <v>2.8124032000000001E-4</v>
      </c>
      <c r="BW1088" s="155">
        <v>3.5244678999999999E-6</v>
      </c>
      <c r="BX1088" s="155">
        <v>1.116294E-4</v>
      </c>
      <c r="BY1088" s="155">
        <v>1.0668171000000001E-6</v>
      </c>
      <c r="BZ1088" s="155">
        <v>1.0364994E-5</v>
      </c>
      <c r="CA1088" s="155">
        <v>0</v>
      </c>
      <c r="CB1088" s="155">
        <v>0</v>
      </c>
      <c r="CC1088" s="155">
        <v>0</v>
      </c>
      <c r="CD1088" s="155">
        <v>4.7268427E-7</v>
      </c>
      <c r="CE1088" s="155">
        <v>1.2829788999999999E-6</v>
      </c>
      <c r="CF1088" s="155">
        <v>0</v>
      </c>
      <c r="CG1088" s="155">
        <v>0</v>
      </c>
      <c r="CH1088" s="155">
        <v>0</v>
      </c>
      <c r="CI1088" s="155">
        <v>1.5624404E-5</v>
      </c>
      <c r="CJ1088" s="155">
        <v>1.3727457E-4</v>
      </c>
      <c r="CK1088" s="155">
        <v>1.3652257E-12</v>
      </c>
      <c r="CL1088" s="155">
        <v>0</v>
      </c>
      <c r="CM1088"/>
      <c r="CN1088" s="284">
        <v>0</v>
      </c>
      <c r="CO1088" s="284">
        <v>4.0035429999999996</v>
      </c>
      <c r="CP1088" s="285">
        <v>0</v>
      </c>
      <c r="CQ1088" s="284">
        <v>2.4113896000000001E-3</v>
      </c>
      <c r="CR1088" s="284">
        <v>3.9500664999999998E-10</v>
      </c>
      <c r="CS1088" s="284">
        <v>4.7470558E-8</v>
      </c>
      <c r="CT1088" s="284">
        <v>3.5525356999999998E-4</v>
      </c>
      <c r="CU1088" s="284">
        <v>4.4397178000000002E-2</v>
      </c>
      <c r="CV1088" s="284">
        <v>0</v>
      </c>
      <c r="CW1088" s="284">
        <v>0</v>
      </c>
      <c r="CX1088"/>
      <c r="CY1088" s="173"/>
      <c r="CZ1088" s="272"/>
      <c r="DA1088"/>
      <c r="DB1088" s="247"/>
      <c r="DC1088" s="54"/>
      <c r="DD1088" s="54"/>
      <c r="DE1088" s="54"/>
      <c r="DF1088" s="54"/>
      <c r="DG1088" s="54"/>
      <c r="DH1088" s="54"/>
      <c r="DI1088" s="54"/>
      <c r="DJ1088" s="54"/>
      <c r="DK1088" s="54"/>
      <c r="DL1088" s="54"/>
    </row>
    <row r="1089" spans="1:116" ht="14.4">
      <c r="A1089" t="s">
        <v>1792</v>
      </c>
      <c r="B1089" s="188" t="s">
        <v>320</v>
      </c>
      <c r="C1089" s="151" t="str">
        <f t="shared" si="255"/>
        <v>A.140.04.102</v>
      </c>
      <c r="D1089" s="54" t="s">
        <v>1250</v>
      </c>
      <c r="E1089" s="150" t="s">
        <v>352</v>
      </c>
      <c r="F1089" s="153" t="str">
        <f t="shared" si="256"/>
        <v>Duck Down in Rotterdam from China</v>
      </c>
      <c r="G1089" s="154">
        <f t="shared" si="257"/>
        <v>0.42907416000000004</v>
      </c>
      <c r="H1089"/>
      <c r="I1089"/>
      <c r="J1089" s="227">
        <f t="shared" si="263"/>
        <v>0.12121949783384908</v>
      </c>
      <c r="K1089"/>
      <c r="L1089" s="280">
        <f t="shared" si="264"/>
        <v>7.3652361249999998E-3</v>
      </c>
      <c r="M1089" s="280">
        <f t="shared" si="265"/>
        <v>1.5865120998000002E-2</v>
      </c>
      <c r="N1089" s="281">
        <f t="shared" si="266"/>
        <v>3.3628016710849071E-2</v>
      </c>
      <c r="O1089" s="280">
        <v>6.4361124000000006E-2</v>
      </c>
      <c r="P1089" s="219">
        <v>1.1590303E-2</v>
      </c>
      <c r="Q1089" s="219">
        <v>2.4434306000000001E-3</v>
      </c>
      <c r="R1089" s="219">
        <v>2.3685466999999998E-3</v>
      </c>
      <c r="S1089" s="219">
        <v>1.779973E-3</v>
      </c>
      <c r="T1089" s="286">
        <v>1.4030225E-5</v>
      </c>
      <c r="U1089" s="219">
        <v>3.2026861999999998E-3</v>
      </c>
      <c r="V1089" s="219">
        <v>2.4426443999999998E-4</v>
      </c>
      <c r="W1089" s="219">
        <v>1.5109777000000001E-4</v>
      </c>
      <c r="X1089" s="219">
        <v>1.5455104999999999E-3</v>
      </c>
      <c r="Y1089" s="219">
        <v>3.3472509999999997E-2</v>
      </c>
      <c r="Z1089" s="286">
        <v>4.1612458E-5</v>
      </c>
      <c r="AA1089" s="286">
        <v>4.4089144999999999E-6</v>
      </c>
      <c r="AB1089" s="286">
        <v>2.6349072999999999E-11</v>
      </c>
      <c r="AC1089"/>
      <c r="AD1089" s="227">
        <f t="shared" si="258"/>
        <v>6.4361124000000006E-2</v>
      </c>
      <c r="AE1089" s="227">
        <f t="shared" si="259"/>
        <v>2.1643234165000001E-2</v>
      </c>
      <c r="AF1089" s="227">
        <f t="shared" si="260"/>
        <v>1.4282406954499999E-2</v>
      </c>
      <c r="AG1089" s="227">
        <f t="shared" si="261"/>
        <v>1.5865120997999999E-2</v>
      </c>
      <c r="AH1089" s="227">
        <f t="shared" si="262"/>
        <v>3.362360779634907E-2</v>
      </c>
      <c r="AI1089"/>
      <c r="AJ1089">
        <v>6.0346592000000001</v>
      </c>
      <c r="AK1089" s="155">
        <v>5.8939532000000003</v>
      </c>
      <c r="AL1089" s="155">
        <v>2.6669223999999998E-2</v>
      </c>
      <c r="AM1089" s="155">
        <v>0</v>
      </c>
      <c r="AN1089" s="155">
        <v>6.8086726E-2</v>
      </c>
      <c r="AO1089" s="155">
        <v>3.9443238999999998E-2</v>
      </c>
      <c r="AP1089" s="155">
        <v>6.5067668999999996E-3</v>
      </c>
      <c r="AQ1089"/>
      <c r="AR1089" s="156">
        <v>1.1179923E-2</v>
      </c>
      <c r="AS1089" s="156">
        <v>1.0363354999999999E-2</v>
      </c>
      <c r="AT1089" s="156">
        <v>4.0145764999999998E-4</v>
      </c>
      <c r="AU1089" s="156">
        <v>4.1511035000000001E-4</v>
      </c>
      <c r="AV1089" s="282">
        <f t="shared" si="267"/>
        <v>6.2130423086070001E-7</v>
      </c>
      <c r="AW1089" s="282">
        <f t="shared" si="268"/>
        <v>1.4846806847844962E-9</v>
      </c>
      <c r="AX1089" s="283">
        <f t="shared" si="269"/>
        <v>5.8138703897999994E-2</v>
      </c>
      <c r="AY1089" s="157">
        <v>3.9820299E-7</v>
      </c>
      <c r="AZ1089" s="157">
        <v>1.2014736999999999E-9</v>
      </c>
      <c r="BA1089" s="157">
        <v>3.2825975000000003E-14</v>
      </c>
      <c r="BB1089" s="157">
        <v>3.7228646999999996E-12</v>
      </c>
      <c r="BC1089" s="157">
        <v>0</v>
      </c>
      <c r="BD1089" s="157">
        <v>1.5976192E-10</v>
      </c>
      <c r="BE1089" s="157">
        <v>2.2220398E-7</v>
      </c>
      <c r="BF1089" s="157">
        <v>2.6300036E-11</v>
      </c>
      <c r="BG1089" s="157">
        <v>2.5442301E-10</v>
      </c>
      <c r="BH1089" s="157">
        <v>4.9148083000000002E-14</v>
      </c>
      <c r="BI1089" s="157">
        <v>6.3156990000000004E-16</v>
      </c>
      <c r="BJ1089" s="157">
        <v>1.8246001999999998E-12</v>
      </c>
      <c r="BK1089" s="157">
        <v>4.8576848000000003E-13</v>
      </c>
      <c r="BL1089" s="157">
        <v>9.0964441E-14</v>
      </c>
      <c r="BM1089" s="157">
        <v>3.0125445999999998E-11</v>
      </c>
      <c r="BN1089" s="157">
        <v>7.0365062999999996E-10</v>
      </c>
      <c r="BO1089" s="157">
        <v>3.5596282000000002E-20</v>
      </c>
      <c r="BP1089" s="157">
        <v>1.2702897999999999E-5</v>
      </c>
      <c r="BQ1089" s="157">
        <v>5.8126000999999997E-2</v>
      </c>
      <c r="BR1089" s="157">
        <v>0</v>
      </c>
      <c r="BS1089" s="157">
        <v>0</v>
      </c>
      <c r="BT1089" s="157">
        <v>0</v>
      </c>
      <c r="BU1089"/>
      <c r="BV1089" s="155">
        <v>2.5626020999999999E-5</v>
      </c>
      <c r="BW1089" s="155">
        <v>1.7927323000000001E-6</v>
      </c>
      <c r="BX1089" s="155">
        <v>1.1963726E-5</v>
      </c>
      <c r="BY1089" s="155">
        <v>2.9988235000000002E-8</v>
      </c>
      <c r="BZ1089" s="155">
        <v>1.6090421999999999E-6</v>
      </c>
      <c r="CA1089" s="155">
        <v>7.6617161999999996E-8</v>
      </c>
      <c r="CB1089" s="155">
        <v>1.2229054000000001E-9</v>
      </c>
      <c r="CC1089" s="155">
        <v>1.1539121E-7</v>
      </c>
      <c r="CD1089" s="155">
        <v>1.7376221000000001E-7</v>
      </c>
      <c r="CE1089" s="155">
        <v>2.1298620999999999E-6</v>
      </c>
      <c r="CF1089" s="155">
        <v>0</v>
      </c>
      <c r="CG1089" s="155">
        <v>7.8716637000000004E-17</v>
      </c>
      <c r="CH1089" s="155">
        <v>6.4452875999999995E-13</v>
      </c>
      <c r="CI1089" s="155">
        <v>5.6221607999999998E-7</v>
      </c>
      <c r="CJ1089" s="155">
        <v>7.1569566000000004E-6</v>
      </c>
      <c r="CK1089" s="155">
        <v>1.4503284E-8</v>
      </c>
      <c r="CL1089" s="155">
        <v>0</v>
      </c>
      <c r="CM1089"/>
      <c r="CN1089" s="284">
        <v>5.4553792999999997E-13</v>
      </c>
      <c r="CO1089" s="284">
        <v>0.42908416999999999</v>
      </c>
      <c r="CP1089" s="285">
        <v>3.1749018999999998E-3</v>
      </c>
      <c r="CQ1089" s="284">
        <v>1.2439980000000001E-3</v>
      </c>
      <c r="CR1089" s="284">
        <v>8.2098372999999996E-10</v>
      </c>
      <c r="CS1089" s="284">
        <v>9.7093776000000004E-8</v>
      </c>
      <c r="CT1089" s="284">
        <v>7.6692337999999995E-5</v>
      </c>
      <c r="CU1089" s="284">
        <v>0.24127941999999999</v>
      </c>
      <c r="CV1089" s="284">
        <v>3.2890740000000003E-8</v>
      </c>
      <c r="CW1089" s="284">
        <v>2.6952142000000001E-5</v>
      </c>
      <c r="CX1089"/>
      <c r="CY1089" s="173"/>
      <c r="CZ1089" s="271" t="s">
        <v>2596</v>
      </c>
      <c r="DA1089"/>
      <c r="DB1089" s="247"/>
      <c r="DC1089" s="54"/>
      <c r="DD1089" s="54"/>
      <c r="DE1089" s="54"/>
      <c r="DF1089" s="54"/>
      <c r="DG1089" s="54"/>
      <c r="DH1089" s="54"/>
      <c r="DI1089" s="54"/>
      <c r="DJ1089" s="54"/>
      <c r="DK1089" s="54"/>
      <c r="DL1089" s="54"/>
    </row>
    <row r="1090" spans="1:116" ht="14.4">
      <c r="A1090" t="s">
        <v>1793</v>
      </c>
      <c r="B1090" s="188" t="s">
        <v>320</v>
      </c>
      <c r="C1090" s="151" t="str">
        <f t="shared" si="255"/>
        <v>A.140.04.103</v>
      </c>
      <c r="D1090" s="54" t="s">
        <v>1250</v>
      </c>
      <c r="E1090" s="150" t="s">
        <v>352</v>
      </c>
      <c r="F1090" s="153" t="str">
        <f t="shared" si="256"/>
        <v>Duck Down in Rotterdam from Poland</v>
      </c>
      <c r="G1090" s="154">
        <f t="shared" si="257"/>
        <v>0.31519732666666667</v>
      </c>
      <c r="H1090"/>
      <c r="I1090"/>
      <c r="J1090" s="227">
        <f t="shared" si="263"/>
        <v>9.161405161168347E-2</v>
      </c>
      <c r="K1090"/>
      <c r="L1090" s="280">
        <f t="shared" si="264"/>
        <v>1.0683324451E-2</v>
      </c>
      <c r="M1090" s="280">
        <f t="shared" si="265"/>
        <v>1.2342965839999999E-2</v>
      </c>
      <c r="N1090" s="281">
        <f t="shared" si="266"/>
        <v>2.1308162320683471E-2</v>
      </c>
      <c r="O1090" s="280">
        <v>4.7279598999999999E-2</v>
      </c>
      <c r="P1090" s="219">
        <v>2.4699093999999999E-3</v>
      </c>
      <c r="Q1090" s="219">
        <v>4.6477430000000002E-3</v>
      </c>
      <c r="R1090" s="219">
        <v>3.9770437000000002E-3</v>
      </c>
      <c r="S1090" s="219">
        <v>4.7607116000000001E-3</v>
      </c>
      <c r="T1090" s="286">
        <v>2.5511051E-5</v>
      </c>
      <c r="U1090" s="219">
        <v>1.9200580999999999E-3</v>
      </c>
      <c r="V1090" s="219">
        <v>6.0801401E-4</v>
      </c>
      <c r="W1090" s="219">
        <v>3.8465302000000002E-4</v>
      </c>
      <c r="X1090" s="219">
        <v>4.4978854999999998E-3</v>
      </c>
      <c r="Y1090" s="219">
        <v>2.0910677999999999E-2</v>
      </c>
      <c r="Z1090" s="219">
        <v>1.1941393E-4</v>
      </c>
      <c r="AA1090" s="286">
        <v>1.2831224000000001E-5</v>
      </c>
      <c r="AB1090" s="286">
        <v>7.6683472000000001E-11</v>
      </c>
      <c r="AC1090"/>
      <c r="AD1090" s="227">
        <f t="shared" si="258"/>
        <v>4.7279598999999999E-2</v>
      </c>
      <c r="AE1090" s="227">
        <f t="shared" si="259"/>
        <v>1.8408990861000004E-2</v>
      </c>
      <c r="AF1090" s="227">
        <f t="shared" si="260"/>
        <v>7.7384976339999996E-3</v>
      </c>
      <c r="AG1090" s="227">
        <f t="shared" si="261"/>
        <v>1.2342965839999999E-2</v>
      </c>
      <c r="AH1090" s="227">
        <f t="shared" si="262"/>
        <v>2.1295331096683471E-2</v>
      </c>
      <c r="AI1090"/>
      <c r="AJ1090">
        <v>5.3339898999999997</v>
      </c>
      <c r="AK1090" s="155">
        <v>4.9858685999999999</v>
      </c>
      <c r="AL1090" s="155">
        <v>3.5107024000000001E-2</v>
      </c>
      <c r="AM1090" s="155">
        <v>0</v>
      </c>
      <c r="AN1090" s="155">
        <v>0.19815219000000001</v>
      </c>
      <c r="AO1090" s="155">
        <v>0.10635384000000001</v>
      </c>
      <c r="AP1090" s="155">
        <v>8.5082525000000006E-3</v>
      </c>
      <c r="AQ1090"/>
      <c r="AR1090" s="156">
        <v>6.7326603999999998E-3</v>
      </c>
      <c r="AS1090" s="156">
        <v>6.1025417000000002E-3</v>
      </c>
      <c r="AT1090" s="156">
        <v>2.7631173000000001E-4</v>
      </c>
      <c r="AU1090" s="156">
        <v>3.5380703999999998E-4</v>
      </c>
      <c r="AV1090" s="282">
        <f t="shared" si="267"/>
        <v>3.65859812733E-7</v>
      </c>
      <c r="AW1090" s="282">
        <f t="shared" si="268"/>
        <v>1.0218629106260957E-9</v>
      </c>
      <c r="AX1090" s="283">
        <f t="shared" si="269"/>
        <v>4.9552807264E-2</v>
      </c>
      <c r="AY1090" s="157">
        <v>2.9256764999999998E-7</v>
      </c>
      <c r="AZ1090" s="157">
        <v>8.8274472999999997E-10</v>
      </c>
      <c r="BA1090" s="157">
        <v>2.4117839E-14</v>
      </c>
      <c r="BB1090" s="157">
        <v>1.0834619999999999E-11</v>
      </c>
      <c r="BC1090" s="157">
        <v>0</v>
      </c>
      <c r="BD1090" s="157">
        <v>3.8680937000000002E-10</v>
      </c>
      <c r="BE1090" s="157">
        <v>7.2363560000000004E-8</v>
      </c>
      <c r="BF1090" s="157">
        <v>5.8720044999999999E-11</v>
      </c>
      <c r="BG1090" s="157">
        <v>7.9128410999999996E-11</v>
      </c>
      <c r="BH1090" s="157">
        <v>1.4303521999999999E-13</v>
      </c>
      <c r="BI1090" s="157">
        <v>1.8380522E-15</v>
      </c>
      <c r="BJ1090" s="157">
        <v>1.0941063E-12</v>
      </c>
      <c r="BK1090" s="157">
        <v>4.1256965999999998E-15</v>
      </c>
      <c r="BL1090" s="157">
        <v>2.5014147000000001E-15</v>
      </c>
      <c r="BM1090" s="157">
        <v>2.3609952999999998E-11</v>
      </c>
      <c r="BN1090" s="157">
        <v>5.0734879E-10</v>
      </c>
      <c r="BO1090" s="157">
        <v>1.0359554E-19</v>
      </c>
      <c r="BP1090" s="157">
        <v>3.1938264E-5</v>
      </c>
      <c r="BQ1090" s="157">
        <v>4.9520869000000002E-2</v>
      </c>
      <c r="BR1090" s="157">
        <v>0</v>
      </c>
      <c r="BS1090" s="157">
        <v>0</v>
      </c>
      <c r="BT1090" s="157">
        <v>0</v>
      </c>
      <c r="BU1090"/>
      <c r="BV1090" s="155">
        <v>1.9000565E-5</v>
      </c>
      <c r="BW1090" s="155">
        <v>6.5805643999999995E-7</v>
      </c>
      <c r="BX1090" s="155">
        <v>8.7885377999999997E-6</v>
      </c>
      <c r="BY1090" s="155">
        <v>7.2384090999999994E-8</v>
      </c>
      <c r="BZ1090" s="155">
        <v>5.5160446999999995E-7</v>
      </c>
      <c r="CA1090" s="155">
        <v>2.2297824E-7</v>
      </c>
      <c r="CB1090" s="155">
        <v>3.5590104999999998E-9</v>
      </c>
      <c r="CC1090" s="155">
        <v>3.3582200999999998E-7</v>
      </c>
      <c r="CD1090" s="155">
        <v>1.2760740000000001E-7</v>
      </c>
      <c r="CE1090" s="155">
        <v>1.2937269999999999E-6</v>
      </c>
      <c r="CF1090" s="155">
        <v>0</v>
      </c>
      <c r="CG1090" s="155">
        <v>2.2908832E-16</v>
      </c>
      <c r="CH1090" s="155">
        <v>1.8757663000000001E-12</v>
      </c>
      <c r="CI1090" s="155">
        <v>7.8282127999999995E-7</v>
      </c>
      <c r="CJ1090" s="155">
        <v>6.1212571E-6</v>
      </c>
      <c r="CK1090" s="155">
        <v>4.2208775000000002E-8</v>
      </c>
      <c r="CL1090" s="155">
        <v>0</v>
      </c>
      <c r="CM1090"/>
      <c r="CN1090" s="284">
        <v>1.5876742E-12</v>
      </c>
      <c r="CO1090" s="284">
        <v>0.31522644999999999</v>
      </c>
      <c r="CP1090" s="285">
        <v>9.2398884999999997E-3</v>
      </c>
      <c r="CQ1090" s="284">
        <v>5.0097835999999998E-4</v>
      </c>
      <c r="CR1090" s="284">
        <v>4.9321565999999998E-10</v>
      </c>
      <c r="CS1090" s="284">
        <v>5.8310963000000003E-8</v>
      </c>
      <c r="CT1090" s="284">
        <v>2.2103923E-5</v>
      </c>
      <c r="CU1090" s="284">
        <v>4.0728924E-3</v>
      </c>
      <c r="CV1090" s="284">
        <v>9.5721625000000005E-8</v>
      </c>
      <c r="CW1090" s="284">
        <v>7.8438575999999999E-5</v>
      </c>
      <c r="CX1090"/>
      <c r="CY1090" s="173"/>
      <c r="CZ1090" s="271" t="s">
        <v>2596</v>
      </c>
      <c r="DA1090"/>
      <c r="DB1090" s="247"/>
      <c r="DC1090" s="54"/>
      <c r="DD1090" s="54"/>
      <c r="DE1090" s="54"/>
      <c r="DF1090" s="54"/>
      <c r="DG1090" s="54"/>
      <c r="DH1090" s="54"/>
      <c r="DI1090" s="54"/>
      <c r="DJ1090" s="54"/>
      <c r="DK1090" s="54"/>
      <c r="DL1090" s="54"/>
    </row>
    <row r="1091" spans="1:116" ht="14.4">
      <c r="A1091" t="s">
        <v>1794</v>
      </c>
      <c r="B1091" s="188" t="s">
        <v>320</v>
      </c>
      <c r="C1091" s="151" t="str">
        <f t="shared" si="255"/>
        <v>A.140.04.104</v>
      </c>
      <c r="D1091" s="54" t="s">
        <v>1250</v>
      </c>
      <c r="E1091" s="150" t="s">
        <v>352</v>
      </c>
      <c r="F1091" s="153" t="str">
        <f t="shared" si="256"/>
        <v>Polyester fiberfill</v>
      </c>
      <c r="G1091" s="154">
        <f t="shared" si="257"/>
        <v>3.2518357999999998</v>
      </c>
      <c r="H1091"/>
      <c r="I1091"/>
      <c r="J1091" s="227">
        <f t="shared" si="263"/>
        <v>1.24853908122573</v>
      </c>
      <c r="K1091"/>
      <c r="L1091" s="280">
        <f t="shared" si="264"/>
        <v>4.9952289400000002E-2</v>
      </c>
      <c r="M1091" s="280">
        <f t="shared" si="265"/>
        <v>0.68255167068572997</v>
      </c>
      <c r="N1091" s="281">
        <f t="shared" si="266"/>
        <v>2.8259751139999997E-2</v>
      </c>
      <c r="O1091" s="280">
        <v>0.48777536999999999</v>
      </c>
      <c r="P1091" s="219">
        <v>7.8750743999999998E-2</v>
      </c>
      <c r="Q1091" s="219">
        <v>1.5606362E-2</v>
      </c>
      <c r="R1091" s="219">
        <v>3.092526E-2</v>
      </c>
      <c r="S1091" s="219">
        <v>9.6373507000000001E-3</v>
      </c>
      <c r="T1091" s="219">
        <v>6.6633198000000003E-3</v>
      </c>
      <c r="U1091" s="219">
        <v>2.7263589000000002E-3</v>
      </c>
      <c r="V1091" s="219">
        <v>1.9573738E-2</v>
      </c>
      <c r="W1091" s="219">
        <v>5.3364213999999995E-4</v>
      </c>
      <c r="X1091" s="219">
        <v>0.56862000000000001</v>
      </c>
      <c r="Y1091" s="219">
        <v>2.7726108999999999E-2</v>
      </c>
      <c r="Z1091" s="286">
        <v>8.2668572999999997E-7</v>
      </c>
      <c r="AA1091" s="219">
        <v>0</v>
      </c>
      <c r="AB1091" s="219">
        <v>0</v>
      </c>
      <c r="AC1091"/>
      <c r="AD1091" s="227">
        <f t="shared" si="258"/>
        <v>0.48777536999999999</v>
      </c>
      <c r="AE1091" s="227">
        <f t="shared" si="259"/>
        <v>0.16388313340000002</v>
      </c>
      <c r="AF1091" s="227">
        <f t="shared" si="260"/>
        <v>0.113930844</v>
      </c>
      <c r="AG1091" s="227">
        <f t="shared" si="261"/>
        <v>0.68255167068572997</v>
      </c>
      <c r="AH1091" s="227">
        <f t="shared" si="262"/>
        <v>2.8259751139999997E-2</v>
      </c>
      <c r="AI1091"/>
      <c r="AJ1091">
        <v>92.421469000000002</v>
      </c>
      <c r="AK1091" s="155">
        <v>85.935225000000003</v>
      </c>
      <c r="AL1091" s="155">
        <v>3.8380768999999999</v>
      </c>
      <c r="AM1091" s="155">
        <v>0</v>
      </c>
      <c r="AN1091" s="155">
        <v>0.63316483000000001</v>
      </c>
      <c r="AO1091" s="155">
        <v>1.3474324</v>
      </c>
      <c r="AP1091" s="155">
        <v>0.66756956999999995</v>
      </c>
      <c r="AQ1091"/>
      <c r="AR1091" s="156">
        <v>8.5560399999999995E-2</v>
      </c>
      <c r="AS1091" s="156">
        <v>7.6800263999999993E-2</v>
      </c>
      <c r="AT1091" s="156">
        <v>2.9717445999999999E-3</v>
      </c>
      <c r="AU1091" s="156">
        <v>5.7883910000000004E-3</v>
      </c>
      <c r="AV1091" s="282">
        <f t="shared" si="267"/>
        <v>4.6043324833500003E-6</v>
      </c>
      <c r="AW1091" s="282">
        <f t="shared" si="268"/>
        <v>1.0990179693538001E-8</v>
      </c>
      <c r="AX1091" s="283">
        <f t="shared" si="269"/>
        <v>0.81069902530999993</v>
      </c>
      <c r="AY1091" s="157">
        <v>3.0177036999999998E-6</v>
      </c>
      <c r="AZ1091" s="157">
        <v>9.1051402999999995E-9</v>
      </c>
      <c r="BA1091" s="157">
        <v>2.4876544000000002E-13</v>
      </c>
      <c r="BB1091" s="157">
        <v>0</v>
      </c>
      <c r="BC1091" s="157">
        <v>0</v>
      </c>
      <c r="BD1091" s="157">
        <v>9.507765199999999E-10</v>
      </c>
      <c r="BE1091" s="157">
        <v>1.5813581000000001E-6</v>
      </c>
      <c r="BF1091" s="157">
        <v>2.1715584000000001E-10</v>
      </c>
      <c r="BG1091" s="157">
        <v>1.6659340000000001E-9</v>
      </c>
      <c r="BH1091" s="157">
        <v>0</v>
      </c>
      <c r="BI1091" s="157">
        <v>0</v>
      </c>
      <c r="BJ1091" s="157">
        <v>1.5545194E-12</v>
      </c>
      <c r="BK1091" s="157">
        <v>1.1806255000000001E-13</v>
      </c>
      <c r="BL1091" s="157">
        <v>2.8206148E-14</v>
      </c>
      <c r="BM1091" s="157">
        <v>8.4901362999999999E-10</v>
      </c>
      <c r="BN1091" s="157">
        <v>3.4708932E-9</v>
      </c>
      <c r="BO1091" s="157">
        <v>0</v>
      </c>
      <c r="BP1091" s="157">
        <v>6.1735309999999999E-5</v>
      </c>
      <c r="BQ1091" s="157">
        <v>0.81063728999999995</v>
      </c>
      <c r="BR1091" s="157">
        <v>0</v>
      </c>
      <c r="BS1091" s="157">
        <v>0</v>
      </c>
      <c r="BT1091" s="157">
        <v>0</v>
      </c>
      <c r="BU1091"/>
      <c r="BV1091" s="155">
        <v>2.4975441000000002E-4</v>
      </c>
      <c r="BW1091" s="155">
        <v>1.1485452000000001E-5</v>
      </c>
      <c r="BX1091" s="155">
        <v>9.0669810999999994E-5</v>
      </c>
      <c r="BY1091" s="155">
        <v>2.2969462999999998E-6</v>
      </c>
      <c r="BZ1091" s="155">
        <v>1.8087164E-5</v>
      </c>
      <c r="CA1091" s="155">
        <v>0</v>
      </c>
      <c r="CB1091" s="155">
        <v>0</v>
      </c>
      <c r="CC1091" s="155">
        <v>0</v>
      </c>
      <c r="CD1091" s="155">
        <v>9.0950135000000004E-6</v>
      </c>
      <c r="CE1091" s="155">
        <v>2.4867880000000002E-6</v>
      </c>
      <c r="CF1091" s="155">
        <v>0</v>
      </c>
      <c r="CG1091" s="155">
        <v>0</v>
      </c>
      <c r="CH1091" s="155">
        <v>0</v>
      </c>
      <c r="CI1091" s="155">
        <v>6.6570883999999996E-6</v>
      </c>
      <c r="CJ1091" s="155">
        <v>1.0897614E-4</v>
      </c>
      <c r="CK1091" s="155">
        <v>6.3227952999999998E-13</v>
      </c>
      <c r="CL1091" s="155">
        <v>0</v>
      </c>
      <c r="CM1091"/>
      <c r="CN1091" s="284">
        <v>0</v>
      </c>
      <c r="CO1091" s="284">
        <v>3.2518357999999998</v>
      </c>
      <c r="CP1091" s="285">
        <v>2.0778518999999999E-2</v>
      </c>
      <c r="CQ1091" s="284">
        <v>7.8581793000000004E-3</v>
      </c>
      <c r="CR1091" s="284">
        <v>7.7631010999999995E-10</v>
      </c>
      <c r="CS1091" s="284">
        <v>8.6881408000000007E-8</v>
      </c>
      <c r="CT1091" s="284">
        <v>7.2055492E-4</v>
      </c>
      <c r="CU1091" s="284">
        <v>9.8899519000000005E-2</v>
      </c>
      <c r="CV1091" s="284">
        <v>0</v>
      </c>
      <c r="CW1091" s="284">
        <v>0</v>
      </c>
      <c r="CX1091"/>
      <c r="CY1091" s="173"/>
      <c r="CZ1091" s="271" t="s">
        <v>2597</v>
      </c>
      <c r="DA1091"/>
      <c r="DB1091" s="247"/>
      <c r="DC1091" s="54"/>
      <c r="DD1091" s="54"/>
      <c r="DE1091" s="54"/>
      <c r="DF1091" s="54"/>
      <c r="DG1091" s="54"/>
      <c r="DH1091" s="54"/>
      <c r="DI1091" s="54"/>
      <c r="DJ1091" s="54"/>
      <c r="DK1091" s="54"/>
      <c r="DL1091" s="54"/>
    </row>
    <row r="1092" spans="1:116" ht="14.4">
      <c r="B1092" s="188"/>
      <c r="C1092" s="151"/>
      <c r="D1092" s="51" t="s">
        <v>39</v>
      </c>
      <c r="E1092" s="150"/>
      <c r="F1092"/>
      <c r="G1092"/>
      <c r="H1092"/>
      <c r="I1092"/>
      <c r="J1092"/>
      <c r="K1092"/>
      <c r="L1092"/>
      <c r="M1092"/>
      <c r="N1092" s="174"/>
      <c r="O1092"/>
      <c r="P1092"/>
      <c r="Q1092"/>
      <c r="R1092"/>
      <c r="S1092"/>
      <c r="T1092"/>
      <c r="U1092"/>
      <c r="V1092"/>
      <c r="W1092"/>
      <c r="X1092"/>
      <c r="Y1092"/>
      <c r="Z1092" s="53"/>
      <c r="AA1092"/>
      <c r="AB1092"/>
      <c r="AC1092"/>
      <c r="AD1092"/>
      <c r="AE1092"/>
      <c r="AF1092"/>
      <c r="AG1092"/>
      <c r="AH1092"/>
      <c r="AI1092"/>
      <c r="AJ1092"/>
      <c r="AK1092"/>
      <c r="AL1092"/>
      <c r="AM1092"/>
      <c r="AN1092"/>
      <c r="AO1092"/>
      <c r="AP1092"/>
      <c r="AQ1092"/>
      <c r="AR1092"/>
      <c r="AS1092"/>
      <c r="AT1092"/>
      <c r="AU1092"/>
      <c r="AX1092" s="19"/>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s="117"/>
      <c r="CQ1092"/>
      <c r="CR1092"/>
      <c r="CS1092"/>
      <c r="CT1092"/>
      <c r="CU1092"/>
      <c r="CV1092"/>
      <c r="CW1092"/>
      <c r="CX1092"/>
      <c r="CY1092" s="175"/>
      <c r="CZ1092" s="269"/>
      <c r="DA1092"/>
      <c r="DB1092" s="247"/>
      <c r="DC1092" s="54"/>
      <c r="DD1092" s="54"/>
      <c r="DE1092" s="54"/>
      <c r="DF1092" s="54"/>
      <c r="DG1092" s="54"/>
      <c r="DH1092" s="54"/>
      <c r="DI1092" s="54"/>
      <c r="DJ1092" s="54"/>
      <c r="DK1092" s="54"/>
      <c r="DL1092" s="54"/>
    </row>
    <row r="1093" spans="1:116" ht="14.4">
      <c r="A1093" t="s">
        <v>1795</v>
      </c>
      <c r="B1093" s="188" t="s">
        <v>68</v>
      </c>
      <c r="C1093" s="151" t="str">
        <f t="shared" si="255"/>
        <v>A.150.01.101</v>
      </c>
      <c r="D1093" s="54" t="s">
        <v>39</v>
      </c>
      <c r="E1093" s="150" t="s">
        <v>437</v>
      </c>
      <c r="F1093" s="153" t="str">
        <f t="shared" si="256"/>
        <v>drinking water without water stress</v>
      </c>
      <c r="G1093" s="154">
        <f t="shared" si="257"/>
        <v>0.62915600000000005</v>
      </c>
      <c r="H1093"/>
      <c r="I1093"/>
      <c r="J1093" s="227">
        <f t="shared" si="263"/>
        <v>0.15186887968599999</v>
      </c>
      <c r="K1093"/>
      <c r="L1093" s="280">
        <f t="shared" si="264"/>
        <v>2.8651162686000001E-2</v>
      </c>
      <c r="M1093" s="280">
        <f t="shared" si="265"/>
        <v>2.1888789699999998E-2</v>
      </c>
      <c r="N1093" s="281">
        <f t="shared" si="266"/>
        <v>6.9555273000000001E-3</v>
      </c>
      <c r="O1093" s="280">
        <v>9.4373399999999996E-2</v>
      </c>
      <c r="P1093" s="219">
        <v>8.2276515000000005E-3</v>
      </c>
      <c r="Q1093" s="219">
        <v>1.0815175E-2</v>
      </c>
      <c r="R1093" s="219">
        <v>8.0783999999999995E-3</v>
      </c>
      <c r="S1093" s="219">
        <v>2.0370800000000001E-2</v>
      </c>
      <c r="T1093" s="286">
        <v>4.7629826E-5</v>
      </c>
      <c r="U1093" s="219">
        <v>1.5433286E-4</v>
      </c>
      <c r="V1093" s="219">
        <v>2.8459632E-3</v>
      </c>
      <c r="W1093" s="219">
        <v>3.3866E-3</v>
      </c>
      <c r="X1093" s="219">
        <v>0</v>
      </c>
      <c r="Y1093" s="219">
        <v>3.5689273000000001E-3</v>
      </c>
      <c r="Z1093" s="219">
        <v>0</v>
      </c>
      <c r="AA1093" s="219">
        <v>0</v>
      </c>
      <c r="AB1093" s="219">
        <v>0</v>
      </c>
      <c r="AC1093"/>
      <c r="AD1093" s="227">
        <f t="shared" si="258"/>
        <v>9.4373399999999996E-2</v>
      </c>
      <c r="AE1093" s="227">
        <f t="shared" si="259"/>
        <v>5.0539952386000002E-2</v>
      </c>
      <c r="AF1093" s="227">
        <f t="shared" si="260"/>
        <v>2.1888789699999998E-2</v>
      </c>
      <c r="AG1093" s="227">
        <f t="shared" si="261"/>
        <v>2.1888789699999998E-2</v>
      </c>
      <c r="AH1093" s="227">
        <f t="shared" si="262"/>
        <v>6.9555273000000001E-3</v>
      </c>
      <c r="AI1093"/>
      <c r="AJ1093">
        <v>3.7859517999999999</v>
      </c>
      <c r="AK1093" s="155">
        <v>3.2712918000000002</v>
      </c>
      <c r="AL1093" s="155">
        <v>0.44334499999999999</v>
      </c>
      <c r="AM1093" s="155">
        <v>0</v>
      </c>
      <c r="AN1093" s="155">
        <v>2.1499999999999999E-4</v>
      </c>
      <c r="AO1093" s="155">
        <v>2.5000000000000001E-2</v>
      </c>
      <c r="AP1093" s="155">
        <v>4.6100000000000002E-2</v>
      </c>
      <c r="AQ1093"/>
      <c r="AR1093" s="156">
        <v>1.8344711999999999E-2</v>
      </c>
      <c r="AS1093" s="156">
        <v>1.7572311E-2</v>
      </c>
      <c r="AT1093" s="156">
        <v>5.3680163000000003E-4</v>
      </c>
      <c r="AU1093" s="156">
        <v>2.3559892000000001E-4</v>
      </c>
      <c r="AV1093" s="282">
        <f t="shared" si="267"/>
        <v>1.0534958748999998E-6</v>
      </c>
      <c r="AW1093" s="282">
        <f t="shared" si="268"/>
        <v>1.9852131357979998E-9</v>
      </c>
      <c r="AX1093" s="283">
        <f t="shared" si="269"/>
        <v>3.2997048000000001E-2</v>
      </c>
      <c r="AY1093" s="157">
        <v>5.8385677000000002E-7</v>
      </c>
      <c r="AZ1093" s="157">
        <v>1.7616367999999999E-9</v>
      </c>
      <c r="BA1093" s="157">
        <v>4.8130434000000003E-14</v>
      </c>
      <c r="BB1093" s="157">
        <v>0</v>
      </c>
      <c r="BC1093" s="157">
        <v>0</v>
      </c>
      <c r="BD1093" s="157">
        <v>2.1648000000000001E-10</v>
      </c>
      <c r="BE1093" s="157">
        <v>4.6895399999999998E-7</v>
      </c>
      <c r="BF1093" s="157">
        <v>4.9368000000000002E-11</v>
      </c>
      <c r="BG1093" s="157">
        <v>1.74052E-10</v>
      </c>
      <c r="BH1093" s="157">
        <v>0</v>
      </c>
      <c r="BI1093" s="157">
        <v>0</v>
      </c>
      <c r="BJ1093" s="157">
        <v>8.7931150999999998E-14</v>
      </c>
      <c r="BK1093" s="157">
        <v>1.7089552000000001E-14</v>
      </c>
      <c r="BL1093" s="157">
        <v>3.1846610000000002E-15</v>
      </c>
      <c r="BM1093" s="157">
        <v>1.35849E-11</v>
      </c>
      <c r="BN1093" s="157">
        <v>4.5504000000000001E-10</v>
      </c>
      <c r="BO1093" s="157">
        <v>0</v>
      </c>
      <c r="BP1093" s="157">
        <v>2.8413000000000001E-4</v>
      </c>
      <c r="BQ1093" s="157">
        <v>3.2712918000000001E-2</v>
      </c>
      <c r="BR1093" s="157">
        <v>0</v>
      </c>
      <c r="BS1093" s="157">
        <v>0</v>
      </c>
      <c r="BT1093" s="157">
        <v>0</v>
      </c>
      <c r="BU1093"/>
      <c r="BV1093" s="155">
        <v>4.4765027999999999E-5</v>
      </c>
      <c r="BW1093" s="155">
        <v>1.1999671E-6</v>
      </c>
      <c r="BX1093" s="155">
        <v>1.7542539E-5</v>
      </c>
      <c r="BY1093" s="155">
        <v>3.3724524000000002E-7</v>
      </c>
      <c r="BZ1093" s="155">
        <v>1.9221953000000001E-5</v>
      </c>
      <c r="CA1093" s="155">
        <v>0</v>
      </c>
      <c r="CB1093" s="155">
        <v>0</v>
      </c>
      <c r="CC1093" s="155">
        <v>0</v>
      </c>
      <c r="CD1093" s="155">
        <v>7.4517659E-8</v>
      </c>
      <c r="CE1093" s="155">
        <v>2.1163859E-7</v>
      </c>
      <c r="CF1093" s="155">
        <v>0</v>
      </c>
      <c r="CG1093" s="155">
        <v>0</v>
      </c>
      <c r="CH1093" s="155">
        <v>0</v>
      </c>
      <c r="CI1093" s="155">
        <v>1.6221237000000001E-6</v>
      </c>
      <c r="CJ1093" s="155">
        <v>4.5550436000000002E-6</v>
      </c>
      <c r="CK1093" s="155">
        <v>4.7681001000000001E-14</v>
      </c>
      <c r="CL1093" s="155">
        <v>0</v>
      </c>
      <c r="CM1093"/>
      <c r="CN1093" s="284">
        <v>0</v>
      </c>
      <c r="CO1093" s="284">
        <v>0.62915600000000005</v>
      </c>
      <c r="CP1093" s="285">
        <v>0</v>
      </c>
      <c r="CQ1093" s="284">
        <v>8.2100000000000001E-4</v>
      </c>
      <c r="CR1093" s="284">
        <v>4.230063E-11</v>
      </c>
      <c r="CS1093" s="284">
        <v>5.2994199999999999E-9</v>
      </c>
      <c r="CT1093" s="284">
        <v>5.5817221000000004E-4</v>
      </c>
      <c r="CU1093" s="284">
        <v>1.4246279000000001E-2</v>
      </c>
      <c r="CV1093" s="284">
        <v>0</v>
      </c>
      <c r="CW1093" s="284">
        <v>0</v>
      </c>
      <c r="CX1093"/>
      <c r="CY1093" s="173"/>
      <c r="CZ1093" s="272"/>
      <c r="DA1093"/>
      <c r="DB1093" s="247"/>
      <c r="DC1093" s="54"/>
      <c r="DD1093" s="54"/>
      <c r="DE1093" s="54"/>
      <c r="DF1093" s="54"/>
      <c r="DG1093" s="54"/>
      <c r="DH1093" s="54"/>
      <c r="DI1093" s="54"/>
      <c r="DJ1093" s="54"/>
      <c r="DK1093" s="54"/>
      <c r="DL1093" s="54"/>
    </row>
    <row r="1094" spans="1:116" ht="14.4">
      <c r="A1094" t="s">
        <v>1796</v>
      </c>
      <c r="B1094" s="188" t="s">
        <v>68</v>
      </c>
      <c r="C1094" s="151" t="str">
        <f t="shared" si="255"/>
        <v>A.150.01.102</v>
      </c>
      <c r="D1094" s="54" t="s">
        <v>39</v>
      </c>
      <c r="E1094" s="150" t="s">
        <v>437</v>
      </c>
      <c r="F1094" s="153" t="str">
        <f t="shared" si="256"/>
        <v>industrial reverse osmosis water</v>
      </c>
      <c r="G1094" s="154">
        <f t="shared" si="257"/>
        <v>8.5770079999999993</v>
      </c>
      <c r="H1094"/>
      <c r="I1094"/>
      <c r="J1094" s="227">
        <f t="shared" si="263"/>
        <v>2.8951192409399997</v>
      </c>
      <c r="K1094"/>
      <c r="L1094" s="280">
        <f t="shared" si="264"/>
        <v>0.13640730094</v>
      </c>
      <c r="M1094" s="280">
        <f t="shared" si="265"/>
        <v>1.23645022</v>
      </c>
      <c r="N1094" s="281">
        <f t="shared" si="266"/>
        <v>0.23571051999999998</v>
      </c>
      <c r="O1094" s="280">
        <v>1.2865511999999999</v>
      </c>
      <c r="P1094" s="219">
        <v>0.1463139</v>
      </c>
      <c r="Q1094" s="219">
        <v>0.12913642</v>
      </c>
      <c r="R1094" s="219">
        <v>0.10893600000000001</v>
      </c>
      <c r="S1094" s="219">
        <v>2.1172799999999999E-2</v>
      </c>
      <c r="T1094" s="219">
        <v>6.4881574000000004E-4</v>
      </c>
      <c r="U1094" s="219">
        <v>5.6496851999999998E-3</v>
      </c>
      <c r="V1094" s="219">
        <v>0.96099990000000002</v>
      </c>
      <c r="W1094" s="219">
        <v>3.3276E-3</v>
      </c>
      <c r="X1094" s="219">
        <v>0</v>
      </c>
      <c r="Y1094" s="219">
        <v>0.23238291999999999</v>
      </c>
      <c r="Z1094" s="219">
        <v>0</v>
      </c>
      <c r="AA1094" s="219">
        <v>0</v>
      </c>
      <c r="AB1094" s="219">
        <v>0</v>
      </c>
      <c r="AC1094"/>
      <c r="AD1094" s="227">
        <f t="shared" si="258"/>
        <v>1.2865511999999999</v>
      </c>
      <c r="AE1094" s="227">
        <f t="shared" si="259"/>
        <v>1.37285752094</v>
      </c>
      <c r="AF1094" s="227">
        <f t="shared" si="260"/>
        <v>1.23645022</v>
      </c>
      <c r="AG1094" s="227">
        <f t="shared" si="261"/>
        <v>1.23645022</v>
      </c>
      <c r="AH1094" s="227">
        <f t="shared" si="262"/>
        <v>0.23571051999999998</v>
      </c>
      <c r="AI1094"/>
      <c r="AJ1094">
        <v>113.57024</v>
      </c>
      <c r="AK1094" s="155">
        <v>80.390015000000005</v>
      </c>
      <c r="AL1094" s="155">
        <v>28.867443000000002</v>
      </c>
      <c r="AM1094" s="155">
        <v>0</v>
      </c>
      <c r="AN1094" s="155">
        <v>2.2499999999999998E-3</v>
      </c>
      <c r="AO1094" s="155">
        <v>1.7363459999999999</v>
      </c>
      <c r="AP1094" s="155">
        <v>2.5741879999999999</v>
      </c>
      <c r="AQ1094"/>
      <c r="AR1094" s="156">
        <v>0.19837371000000001</v>
      </c>
      <c r="AS1094" s="156">
        <v>0.18511821000000001</v>
      </c>
      <c r="AT1094" s="156">
        <v>7.5136606999999999E-3</v>
      </c>
      <c r="AU1094" s="156">
        <v>5.7418403999999999E-3</v>
      </c>
      <c r="AV1094" s="282">
        <f t="shared" si="267"/>
        <v>1.1098213952E-5</v>
      </c>
      <c r="AW1094" s="282">
        <f t="shared" si="268"/>
        <v>2.7787206321609998E-8</v>
      </c>
      <c r="AX1094" s="283">
        <f t="shared" si="269"/>
        <v>0.80417933000000008</v>
      </c>
      <c r="AY1094" s="157">
        <v>7.9594634000000008E-6</v>
      </c>
      <c r="AZ1094" s="157">
        <v>2.4015622E-8</v>
      </c>
      <c r="BA1094" s="157">
        <v>6.5614110999999998E-13</v>
      </c>
      <c r="BB1094" s="157">
        <v>0</v>
      </c>
      <c r="BC1094" s="157">
        <v>0</v>
      </c>
      <c r="BD1094" s="157">
        <v>2.9192E-9</v>
      </c>
      <c r="BE1094" s="157">
        <v>2.9893119999999998E-6</v>
      </c>
      <c r="BF1094" s="157">
        <v>6.6571999999999995E-10</v>
      </c>
      <c r="BG1094" s="157">
        <v>3.0951999999999998E-9</v>
      </c>
      <c r="BH1094" s="157">
        <v>0</v>
      </c>
      <c r="BI1094" s="157">
        <v>0</v>
      </c>
      <c r="BJ1094" s="157">
        <v>3.2186519000000001E-12</v>
      </c>
      <c r="BK1094" s="157">
        <v>5.768293E-12</v>
      </c>
      <c r="BL1094" s="157">
        <v>1.0212356000000001E-12</v>
      </c>
      <c r="BM1094" s="157">
        <v>2.391102E-9</v>
      </c>
      <c r="BN1094" s="157">
        <v>1.4412825000000001E-7</v>
      </c>
      <c r="BO1094" s="157">
        <v>0</v>
      </c>
      <c r="BP1094" s="157">
        <v>2.7918000000000002E-4</v>
      </c>
      <c r="BQ1094" s="157">
        <v>0.80390015000000004</v>
      </c>
      <c r="BR1094" s="157">
        <v>0</v>
      </c>
      <c r="BS1094" s="157">
        <v>0</v>
      </c>
      <c r="BT1094" s="157">
        <v>0</v>
      </c>
      <c r="BU1094"/>
      <c r="BV1094" s="155">
        <v>6.0591115000000004E-4</v>
      </c>
      <c r="BW1094" s="155">
        <v>2.1339244000000001E-5</v>
      </c>
      <c r="BX1094" s="155">
        <v>2.3914973999999999E-4</v>
      </c>
      <c r="BY1094" s="155">
        <v>1.1262148E-4</v>
      </c>
      <c r="BZ1094" s="155">
        <v>3.6529222000000003E-5</v>
      </c>
      <c r="CA1094" s="155">
        <v>0</v>
      </c>
      <c r="CB1094" s="155">
        <v>0</v>
      </c>
      <c r="CC1094" s="155">
        <v>0</v>
      </c>
      <c r="CD1094" s="155">
        <v>2.2065794999999999E-6</v>
      </c>
      <c r="CE1094" s="155">
        <v>3.6915237999999999E-5</v>
      </c>
      <c r="CF1094" s="155">
        <v>0</v>
      </c>
      <c r="CG1094" s="155">
        <v>0</v>
      </c>
      <c r="CH1094" s="155">
        <v>0</v>
      </c>
      <c r="CI1094" s="155">
        <v>2.2208906E-5</v>
      </c>
      <c r="CJ1094" s="155">
        <v>1.3494074E-4</v>
      </c>
      <c r="CK1094" s="155">
        <v>4.6850322000000002E-14</v>
      </c>
      <c r="CL1094" s="155">
        <v>0</v>
      </c>
      <c r="CM1094"/>
      <c r="CN1094" s="284">
        <v>0</v>
      </c>
      <c r="CO1094" s="284">
        <v>8.5770079999999993</v>
      </c>
      <c r="CP1094" s="285">
        <v>0</v>
      </c>
      <c r="CQ1094" s="284">
        <v>1.46E-2</v>
      </c>
      <c r="CR1094" s="284">
        <v>2.2372077000000001E-9</v>
      </c>
      <c r="CS1094" s="284">
        <v>3.8168600000000002E-7</v>
      </c>
      <c r="CT1094" s="284">
        <v>1.4202221000000001E-3</v>
      </c>
      <c r="CU1094" s="284">
        <v>4.7895494999999997</v>
      </c>
      <c r="CV1094" s="284">
        <v>0</v>
      </c>
      <c r="CW1094" s="284">
        <v>0</v>
      </c>
      <c r="CX1094"/>
      <c r="CY1094" s="173"/>
      <c r="CZ1094" s="272"/>
      <c r="DA1094"/>
      <c r="DB1094" s="247"/>
      <c r="DC1094" s="54"/>
      <c r="DD1094" s="54"/>
      <c r="DE1094" s="54"/>
      <c r="DF1094" s="54"/>
      <c r="DG1094" s="54"/>
      <c r="DH1094" s="54"/>
      <c r="DI1094" s="54"/>
      <c r="DJ1094" s="54"/>
      <c r="DK1094" s="54"/>
      <c r="DL1094" s="54"/>
    </row>
    <row r="1095" spans="1:116" ht="14.4">
      <c r="A1095" t="s">
        <v>2598</v>
      </c>
      <c r="B1095" s="188" t="s">
        <v>68</v>
      </c>
      <c r="C1095" s="151" t="str">
        <f t="shared" si="255"/>
        <v>A.150.02.101</v>
      </c>
      <c r="D1095" s="54" t="s">
        <v>39</v>
      </c>
      <c r="E1095" s="150" t="s">
        <v>437</v>
      </c>
      <c r="F1095" s="153" t="str">
        <f t="shared" si="256"/>
        <v>cooling water - excluding pumping energy - excluding BWS</v>
      </c>
      <c r="G1095" s="154">
        <f t="shared" si="257"/>
        <v>0</v>
      </c>
      <c r="H1095"/>
      <c r="I1095"/>
      <c r="J1095" s="227">
        <f t="shared" si="263"/>
        <v>0</v>
      </c>
      <c r="K1095"/>
      <c r="L1095" s="280">
        <f t="shared" si="264"/>
        <v>0</v>
      </c>
      <c r="M1095" s="280">
        <f t="shared" si="265"/>
        <v>0</v>
      </c>
      <c r="N1095" s="281">
        <f t="shared" si="266"/>
        <v>0</v>
      </c>
      <c r="O1095" s="280">
        <v>0</v>
      </c>
      <c r="P1095" s="219">
        <v>0</v>
      </c>
      <c r="Q1095" s="219">
        <v>0</v>
      </c>
      <c r="R1095" s="219">
        <v>0</v>
      </c>
      <c r="S1095" s="219">
        <v>0</v>
      </c>
      <c r="T1095" s="219">
        <v>0</v>
      </c>
      <c r="U1095" s="219">
        <v>0</v>
      </c>
      <c r="V1095" s="219">
        <v>0</v>
      </c>
      <c r="W1095" s="219">
        <v>0</v>
      </c>
      <c r="X1095" s="219">
        <v>0</v>
      </c>
      <c r="Y1095" s="219">
        <v>0</v>
      </c>
      <c r="Z1095" s="219">
        <v>0</v>
      </c>
      <c r="AA1095" s="219">
        <v>0</v>
      </c>
      <c r="AB1095" s="219">
        <v>0</v>
      </c>
      <c r="AC1095"/>
      <c r="AD1095" s="227">
        <f t="shared" si="258"/>
        <v>0</v>
      </c>
      <c r="AE1095" s="227">
        <f t="shared" si="259"/>
        <v>0</v>
      </c>
      <c r="AF1095" s="227">
        <f t="shared" si="260"/>
        <v>0</v>
      </c>
      <c r="AG1095" s="227">
        <f t="shared" si="261"/>
        <v>0</v>
      </c>
      <c r="AH1095" s="227">
        <f t="shared" si="262"/>
        <v>0</v>
      </c>
      <c r="AI1095"/>
      <c r="AJ1095">
        <v>0</v>
      </c>
      <c r="AK1095" s="155">
        <v>0</v>
      </c>
      <c r="AL1095" s="155">
        <v>0</v>
      </c>
      <c r="AM1095" s="155">
        <v>0</v>
      </c>
      <c r="AN1095" s="155">
        <v>0</v>
      </c>
      <c r="AO1095" s="155">
        <v>0</v>
      </c>
      <c r="AP1095" s="155">
        <v>0</v>
      </c>
      <c r="AQ1095"/>
      <c r="AR1095" s="156">
        <v>0</v>
      </c>
      <c r="AS1095" s="156">
        <v>0</v>
      </c>
      <c r="AT1095" s="156">
        <v>0</v>
      </c>
      <c r="AU1095" s="156">
        <v>0</v>
      </c>
      <c r="AV1095" s="282">
        <f t="shared" si="267"/>
        <v>0</v>
      </c>
      <c r="AW1095" s="282">
        <f t="shared" si="268"/>
        <v>0</v>
      </c>
      <c r="AX1095" s="283">
        <f t="shared" si="269"/>
        <v>0</v>
      </c>
      <c r="AY1095" s="157">
        <v>0</v>
      </c>
      <c r="AZ1095" s="157">
        <v>0</v>
      </c>
      <c r="BA1095" s="157">
        <v>0</v>
      </c>
      <c r="BB1095" s="157">
        <v>0</v>
      </c>
      <c r="BC1095" s="157">
        <v>0</v>
      </c>
      <c r="BD1095" s="157">
        <v>0</v>
      </c>
      <c r="BE1095" s="157">
        <v>0</v>
      </c>
      <c r="BF1095" s="157">
        <v>0</v>
      </c>
      <c r="BG1095" s="157">
        <v>0</v>
      </c>
      <c r="BH1095" s="157">
        <v>0</v>
      </c>
      <c r="BI1095" s="157">
        <v>0</v>
      </c>
      <c r="BJ1095" s="157">
        <v>0</v>
      </c>
      <c r="BK1095" s="157">
        <v>0</v>
      </c>
      <c r="BL1095" s="157">
        <v>0</v>
      </c>
      <c r="BM1095" s="157">
        <v>0</v>
      </c>
      <c r="BN1095" s="157">
        <v>0</v>
      </c>
      <c r="BO1095" s="157">
        <v>0</v>
      </c>
      <c r="BP1095" s="157">
        <v>0</v>
      </c>
      <c r="BQ1095" s="157">
        <v>0</v>
      </c>
      <c r="BR1095" s="157">
        <v>0</v>
      </c>
      <c r="BS1095" s="157">
        <v>0</v>
      </c>
      <c r="BT1095" s="157">
        <v>0</v>
      </c>
      <c r="BU1095"/>
      <c r="BV1095" s="155">
        <v>0</v>
      </c>
      <c r="BW1095" s="155">
        <v>0</v>
      </c>
      <c r="BX1095" s="155">
        <v>0</v>
      </c>
      <c r="BY1095" s="155">
        <v>0</v>
      </c>
      <c r="BZ1095" s="155">
        <v>0</v>
      </c>
      <c r="CA1095" s="155">
        <v>0</v>
      </c>
      <c r="CB1095" s="155">
        <v>0</v>
      </c>
      <c r="CC1095" s="155">
        <v>0</v>
      </c>
      <c r="CD1095" s="155">
        <v>0</v>
      </c>
      <c r="CE1095" s="155">
        <v>0</v>
      </c>
      <c r="CF1095" s="155">
        <v>0</v>
      </c>
      <c r="CG1095" s="155">
        <v>0</v>
      </c>
      <c r="CH1095" s="155">
        <v>0</v>
      </c>
      <c r="CI1095" s="155">
        <v>0</v>
      </c>
      <c r="CJ1095" s="155">
        <v>0</v>
      </c>
      <c r="CK1095" s="155">
        <v>0</v>
      </c>
      <c r="CL1095" s="155">
        <v>0</v>
      </c>
      <c r="CM1095"/>
      <c r="CN1095" s="284">
        <v>0</v>
      </c>
      <c r="CO1095" s="284">
        <v>0</v>
      </c>
      <c r="CP1095" s="285">
        <v>0</v>
      </c>
      <c r="CQ1095" s="284">
        <v>0</v>
      </c>
      <c r="CR1095" s="284">
        <v>0</v>
      </c>
      <c r="CS1095" s="284">
        <v>0</v>
      </c>
      <c r="CT1095" s="284">
        <v>0</v>
      </c>
      <c r="CU1095" s="284">
        <v>0</v>
      </c>
      <c r="CV1095" s="284">
        <v>0</v>
      </c>
      <c r="CW1095" s="284">
        <v>0</v>
      </c>
      <c r="CX1095"/>
      <c r="CY1095" s="173"/>
      <c r="CZ1095"/>
      <c r="DA1095"/>
      <c r="DB1095" s="247"/>
      <c r="DC1095" s="54"/>
      <c r="DD1095" s="54"/>
      <c r="DE1095" s="54"/>
      <c r="DF1095" s="54"/>
      <c r="DG1095" s="54"/>
      <c r="DH1095" s="54"/>
      <c r="DI1095" s="54"/>
      <c r="DJ1095" s="54"/>
      <c r="DK1095" s="54"/>
      <c r="DL1095" s="54"/>
    </row>
    <row r="1096" spans="1:116" ht="14.4">
      <c r="A1096" t="s">
        <v>1797</v>
      </c>
      <c r="B1096" s="188" t="s">
        <v>68</v>
      </c>
      <c r="C1096" s="151" t="str">
        <f t="shared" si="255"/>
        <v>A.150.03.101</v>
      </c>
      <c r="D1096" s="54" t="s">
        <v>39</v>
      </c>
      <c r="E1096" s="150" t="s">
        <v>437</v>
      </c>
      <c r="F1096" s="153" t="str">
        <f t="shared" si="256"/>
        <v>low water stress (BWS &lt; 10%) drinking water and cooling tower water</v>
      </c>
      <c r="G1096" s="154">
        <f t="shared" si="257"/>
        <v>0.62915600000000005</v>
      </c>
      <c r="H1096"/>
      <c r="I1096"/>
      <c r="J1096" s="227">
        <f t="shared" si="263"/>
        <v>0.26636887968599998</v>
      </c>
      <c r="K1096"/>
      <c r="L1096" s="280">
        <f t="shared" si="264"/>
        <v>2.8651162686000001E-2</v>
      </c>
      <c r="M1096" s="280">
        <f t="shared" si="265"/>
        <v>2.1888789699999998E-2</v>
      </c>
      <c r="N1096" s="281">
        <f t="shared" si="266"/>
        <v>0.1214555273</v>
      </c>
      <c r="O1096" s="280">
        <v>9.4373399999999996E-2</v>
      </c>
      <c r="P1096" s="219">
        <v>8.2276515000000005E-3</v>
      </c>
      <c r="Q1096" s="219">
        <v>1.0815175E-2</v>
      </c>
      <c r="R1096" s="219">
        <v>8.0783999999999995E-3</v>
      </c>
      <c r="S1096" s="219">
        <v>2.0370800000000001E-2</v>
      </c>
      <c r="T1096" s="286">
        <v>4.7629826E-5</v>
      </c>
      <c r="U1096" s="219">
        <v>1.5433286E-4</v>
      </c>
      <c r="V1096" s="219">
        <v>2.8459632E-3</v>
      </c>
      <c r="W1096" s="219">
        <v>3.3866E-3</v>
      </c>
      <c r="X1096" s="219">
        <v>0</v>
      </c>
      <c r="Y1096" s="219">
        <v>3.5689273000000001E-3</v>
      </c>
      <c r="Z1096" s="219">
        <v>0</v>
      </c>
      <c r="AA1096" s="219">
        <v>0.1145</v>
      </c>
      <c r="AB1096" s="219">
        <v>0</v>
      </c>
      <c r="AC1096"/>
      <c r="AD1096" s="227">
        <f t="shared" si="258"/>
        <v>9.4373399999999996E-2</v>
      </c>
      <c r="AE1096" s="227">
        <f t="shared" si="259"/>
        <v>5.0539952386000002E-2</v>
      </c>
      <c r="AF1096" s="227">
        <f t="shared" si="260"/>
        <v>0.13638878970000001</v>
      </c>
      <c r="AG1096" s="227">
        <f t="shared" si="261"/>
        <v>2.1888789699999998E-2</v>
      </c>
      <c r="AH1096" s="227">
        <f t="shared" si="262"/>
        <v>6.9555273000000001E-3</v>
      </c>
      <c r="AI1096"/>
      <c r="AJ1096">
        <v>3.7859517999999999</v>
      </c>
      <c r="AK1096" s="155">
        <v>3.2712918000000002</v>
      </c>
      <c r="AL1096" s="155">
        <v>0.44334499999999999</v>
      </c>
      <c r="AM1096" s="155">
        <v>0</v>
      </c>
      <c r="AN1096" s="155">
        <v>2.1499999999999999E-4</v>
      </c>
      <c r="AO1096" s="155">
        <v>2.5000000000000001E-2</v>
      </c>
      <c r="AP1096" s="155">
        <v>4.6100000000000002E-2</v>
      </c>
      <c r="AQ1096"/>
      <c r="AR1096" s="156">
        <v>1.8344711999999999E-2</v>
      </c>
      <c r="AS1096" s="156">
        <v>1.7572311E-2</v>
      </c>
      <c r="AT1096" s="156">
        <v>5.3680163000000003E-4</v>
      </c>
      <c r="AU1096" s="156">
        <v>2.3559892000000001E-4</v>
      </c>
      <c r="AV1096" s="282">
        <f t="shared" si="267"/>
        <v>1.0534958748999998E-6</v>
      </c>
      <c r="AW1096" s="282">
        <f t="shared" si="268"/>
        <v>1.9852131357979998E-9</v>
      </c>
      <c r="AX1096" s="283">
        <f t="shared" si="269"/>
        <v>3.2997048000000001E-2</v>
      </c>
      <c r="AY1096" s="157">
        <v>5.8385677000000002E-7</v>
      </c>
      <c r="AZ1096" s="157">
        <v>1.7616367999999999E-9</v>
      </c>
      <c r="BA1096" s="157">
        <v>4.8130434000000003E-14</v>
      </c>
      <c r="BB1096" s="157">
        <v>0</v>
      </c>
      <c r="BC1096" s="157">
        <v>0</v>
      </c>
      <c r="BD1096" s="157">
        <v>2.1648000000000001E-10</v>
      </c>
      <c r="BE1096" s="157">
        <v>4.6895399999999998E-7</v>
      </c>
      <c r="BF1096" s="157">
        <v>4.9368000000000002E-11</v>
      </c>
      <c r="BG1096" s="157">
        <v>1.74052E-10</v>
      </c>
      <c r="BH1096" s="157">
        <v>0</v>
      </c>
      <c r="BI1096" s="157">
        <v>0</v>
      </c>
      <c r="BJ1096" s="157">
        <v>8.7931150999999998E-14</v>
      </c>
      <c r="BK1096" s="157">
        <v>1.7089552000000001E-14</v>
      </c>
      <c r="BL1096" s="157">
        <v>3.1846610000000002E-15</v>
      </c>
      <c r="BM1096" s="157">
        <v>1.35849E-11</v>
      </c>
      <c r="BN1096" s="157">
        <v>4.5504000000000001E-10</v>
      </c>
      <c r="BO1096" s="157">
        <v>0</v>
      </c>
      <c r="BP1096" s="157">
        <v>2.8413000000000001E-4</v>
      </c>
      <c r="BQ1096" s="157">
        <v>3.2712918000000001E-2</v>
      </c>
      <c r="BR1096" s="157">
        <v>0</v>
      </c>
      <c r="BS1096" s="157">
        <v>0</v>
      </c>
      <c r="BT1096" s="157">
        <v>0</v>
      </c>
      <c r="BU1096"/>
      <c r="BV1096" s="155">
        <v>4.4765027999999999E-5</v>
      </c>
      <c r="BW1096" s="155">
        <v>1.1999671E-6</v>
      </c>
      <c r="BX1096" s="155">
        <v>1.7542539E-5</v>
      </c>
      <c r="BY1096" s="155">
        <v>3.3724524000000002E-7</v>
      </c>
      <c r="BZ1096" s="155">
        <v>1.9221953000000001E-5</v>
      </c>
      <c r="CA1096" s="155">
        <v>0</v>
      </c>
      <c r="CB1096" s="155">
        <v>0</v>
      </c>
      <c r="CC1096" s="155">
        <v>0</v>
      </c>
      <c r="CD1096" s="155">
        <v>7.4517659E-8</v>
      </c>
      <c r="CE1096" s="155">
        <v>2.1163859E-7</v>
      </c>
      <c r="CF1096" s="155">
        <v>0</v>
      </c>
      <c r="CG1096" s="155">
        <v>0</v>
      </c>
      <c r="CH1096" s="155">
        <v>0</v>
      </c>
      <c r="CI1096" s="155">
        <v>1.6221237000000001E-6</v>
      </c>
      <c r="CJ1096" s="155">
        <v>4.5550436000000002E-6</v>
      </c>
      <c r="CK1096" s="155">
        <v>4.7681001000000001E-14</v>
      </c>
      <c r="CL1096" s="155">
        <v>0</v>
      </c>
      <c r="CM1096"/>
      <c r="CN1096" s="284">
        <v>0</v>
      </c>
      <c r="CO1096" s="284">
        <v>0.62915600000000005</v>
      </c>
      <c r="CP1096" s="285">
        <v>0</v>
      </c>
      <c r="CQ1096" s="284">
        <v>8.2100000000000001E-4</v>
      </c>
      <c r="CR1096" s="284">
        <v>4.230063E-11</v>
      </c>
      <c r="CS1096" s="284">
        <v>5.2994199999999999E-9</v>
      </c>
      <c r="CT1096" s="284">
        <v>5.5817221000000004E-4</v>
      </c>
      <c r="CU1096" s="284">
        <v>1.4246279000000001E-2</v>
      </c>
      <c r="CV1096" s="284">
        <v>0</v>
      </c>
      <c r="CW1096" s="284">
        <v>0</v>
      </c>
      <c r="CX1096"/>
      <c r="CY1096" s="173"/>
      <c r="CZ1096"/>
      <c r="DA1096"/>
      <c r="DB1096" s="247"/>
      <c r="DC1096" s="54"/>
      <c r="DD1096" s="54"/>
      <c r="DE1096" s="54"/>
      <c r="DF1096" s="54"/>
      <c r="DG1096" s="54"/>
      <c r="DH1096" s="54"/>
      <c r="DI1096" s="54"/>
      <c r="DJ1096" s="54"/>
      <c r="DK1096" s="54"/>
      <c r="DL1096" s="54"/>
    </row>
    <row r="1097" spans="1:116" ht="14.4">
      <c r="A1097" t="s">
        <v>1798</v>
      </c>
      <c r="B1097" s="188" t="s">
        <v>68</v>
      </c>
      <c r="C1097" s="151" t="str">
        <f t="shared" si="255"/>
        <v>A.150.03.102</v>
      </c>
      <c r="D1097" s="54" t="s">
        <v>39</v>
      </c>
      <c r="E1097" s="150" t="s">
        <v>437</v>
      </c>
      <c r="F1097" s="153" t="str">
        <f t="shared" si="256"/>
        <v>low medium water stress (BWS 10%-20%) drinking water and cooling tower water</v>
      </c>
      <c r="G1097" s="154">
        <f t="shared" si="257"/>
        <v>0.62915600000000005</v>
      </c>
      <c r="H1097"/>
      <c r="I1097"/>
      <c r="J1097" s="227">
        <f t="shared" si="263"/>
        <v>0.38086887968600003</v>
      </c>
      <c r="K1097"/>
      <c r="L1097" s="280">
        <f t="shared" si="264"/>
        <v>2.8651162686000001E-2</v>
      </c>
      <c r="M1097" s="280">
        <f t="shared" si="265"/>
        <v>2.1888789699999998E-2</v>
      </c>
      <c r="N1097" s="281">
        <f t="shared" si="266"/>
        <v>0.23595552730000002</v>
      </c>
      <c r="O1097" s="280">
        <v>9.4373399999999996E-2</v>
      </c>
      <c r="P1097" s="286">
        <v>8.2276515000000005E-3</v>
      </c>
      <c r="Q1097" s="286">
        <v>1.0815175E-2</v>
      </c>
      <c r="R1097" s="286">
        <v>8.0783999999999995E-3</v>
      </c>
      <c r="S1097" s="219">
        <v>2.0370800000000001E-2</v>
      </c>
      <c r="T1097" s="286">
        <v>4.7629826E-5</v>
      </c>
      <c r="U1097" s="219">
        <v>1.5433286E-4</v>
      </c>
      <c r="V1097" s="219">
        <v>2.8459632E-3</v>
      </c>
      <c r="W1097" s="219">
        <v>3.3866E-3</v>
      </c>
      <c r="X1097" s="219">
        <v>0</v>
      </c>
      <c r="Y1097" s="219">
        <v>3.5689273000000001E-3</v>
      </c>
      <c r="Z1097" s="219">
        <v>0</v>
      </c>
      <c r="AA1097" s="219">
        <v>0.22900000000000001</v>
      </c>
      <c r="AB1097" s="219">
        <v>0</v>
      </c>
      <c r="AC1097"/>
      <c r="AD1097" s="227">
        <f t="shared" si="258"/>
        <v>9.4373399999999996E-2</v>
      </c>
      <c r="AE1097" s="227">
        <f t="shared" si="259"/>
        <v>5.0539952386000002E-2</v>
      </c>
      <c r="AF1097" s="227">
        <f t="shared" si="260"/>
        <v>0.2508887897</v>
      </c>
      <c r="AG1097" s="227">
        <f t="shared" si="261"/>
        <v>2.1888789699999998E-2</v>
      </c>
      <c r="AH1097" s="227">
        <f t="shared" si="262"/>
        <v>6.9555273000000001E-3</v>
      </c>
      <c r="AI1097"/>
      <c r="AJ1097">
        <v>3.7859517999999999</v>
      </c>
      <c r="AK1097" s="155">
        <v>3.2712918000000002</v>
      </c>
      <c r="AL1097" s="155">
        <v>0.44334499999999999</v>
      </c>
      <c r="AM1097" s="155">
        <v>0</v>
      </c>
      <c r="AN1097" s="155">
        <v>2.1499999999999999E-4</v>
      </c>
      <c r="AO1097" s="155">
        <v>2.5000000000000001E-2</v>
      </c>
      <c r="AP1097" s="155">
        <v>4.6100000000000002E-2</v>
      </c>
      <c r="AQ1097"/>
      <c r="AR1097" s="156">
        <v>1.8344711999999999E-2</v>
      </c>
      <c r="AS1097" s="156">
        <v>1.7572311E-2</v>
      </c>
      <c r="AT1097" s="156">
        <v>5.3680163000000003E-4</v>
      </c>
      <c r="AU1097" s="156">
        <v>2.3559892000000001E-4</v>
      </c>
      <c r="AV1097" s="282">
        <f t="shared" si="267"/>
        <v>1.0534958748999998E-6</v>
      </c>
      <c r="AW1097" s="282">
        <f t="shared" si="268"/>
        <v>1.9852131357979998E-9</v>
      </c>
      <c r="AX1097" s="283">
        <f t="shared" si="269"/>
        <v>3.2997048000000001E-2</v>
      </c>
      <c r="AY1097" s="157">
        <v>5.8385677000000002E-7</v>
      </c>
      <c r="AZ1097" s="157">
        <v>1.7616367999999999E-9</v>
      </c>
      <c r="BA1097" s="157">
        <v>4.8130434000000003E-14</v>
      </c>
      <c r="BB1097" s="157">
        <v>0</v>
      </c>
      <c r="BC1097" s="157">
        <v>0</v>
      </c>
      <c r="BD1097" s="157">
        <v>2.1648000000000001E-10</v>
      </c>
      <c r="BE1097" s="157">
        <v>4.6895399999999998E-7</v>
      </c>
      <c r="BF1097" s="157">
        <v>4.9368000000000002E-11</v>
      </c>
      <c r="BG1097" s="157">
        <v>1.74052E-10</v>
      </c>
      <c r="BH1097" s="157">
        <v>0</v>
      </c>
      <c r="BI1097" s="157">
        <v>0</v>
      </c>
      <c r="BJ1097" s="157">
        <v>8.7931150999999998E-14</v>
      </c>
      <c r="BK1097" s="157">
        <v>1.7089552000000001E-14</v>
      </c>
      <c r="BL1097" s="157">
        <v>3.1846610000000002E-15</v>
      </c>
      <c r="BM1097" s="157">
        <v>1.35849E-11</v>
      </c>
      <c r="BN1097" s="157">
        <v>4.5504000000000001E-10</v>
      </c>
      <c r="BO1097" s="157">
        <v>0</v>
      </c>
      <c r="BP1097" s="157">
        <v>2.8413000000000001E-4</v>
      </c>
      <c r="BQ1097" s="157">
        <v>3.2712918000000001E-2</v>
      </c>
      <c r="BR1097" s="157">
        <v>0</v>
      </c>
      <c r="BS1097" s="157">
        <v>0</v>
      </c>
      <c r="BT1097" s="157">
        <v>0</v>
      </c>
      <c r="BU1097"/>
      <c r="BV1097" s="155">
        <v>4.4765027999999999E-5</v>
      </c>
      <c r="BW1097" s="155">
        <v>1.1999671E-6</v>
      </c>
      <c r="BX1097" s="155">
        <v>1.7542539E-5</v>
      </c>
      <c r="BY1097" s="155">
        <v>3.3724524000000002E-7</v>
      </c>
      <c r="BZ1097" s="155">
        <v>1.9221953000000001E-5</v>
      </c>
      <c r="CA1097" s="155">
        <v>0</v>
      </c>
      <c r="CB1097" s="155">
        <v>0</v>
      </c>
      <c r="CC1097" s="155">
        <v>0</v>
      </c>
      <c r="CD1097" s="155">
        <v>7.4517659E-8</v>
      </c>
      <c r="CE1097" s="155">
        <v>2.1163859E-7</v>
      </c>
      <c r="CF1097" s="155">
        <v>0</v>
      </c>
      <c r="CG1097" s="155">
        <v>0</v>
      </c>
      <c r="CH1097" s="155">
        <v>0</v>
      </c>
      <c r="CI1097" s="155">
        <v>1.6221237000000001E-6</v>
      </c>
      <c r="CJ1097" s="155">
        <v>4.5550436000000002E-6</v>
      </c>
      <c r="CK1097" s="155">
        <v>4.7681001000000001E-14</v>
      </c>
      <c r="CL1097" s="155">
        <v>0</v>
      </c>
      <c r="CM1097"/>
      <c r="CN1097" s="284">
        <v>0</v>
      </c>
      <c r="CO1097" s="284">
        <v>0.62915600000000005</v>
      </c>
      <c r="CP1097" s="285">
        <v>0</v>
      </c>
      <c r="CQ1097" s="284">
        <v>8.2100000000000001E-4</v>
      </c>
      <c r="CR1097" s="284">
        <v>4.230063E-11</v>
      </c>
      <c r="CS1097" s="284">
        <v>5.2994199999999999E-9</v>
      </c>
      <c r="CT1097" s="284">
        <v>5.5817221000000004E-4</v>
      </c>
      <c r="CU1097" s="284">
        <v>1.4246279000000001E-2</v>
      </c>
      <c r="CV1097" s="284">
        <v>0</v>
      </c>
      <c r="CW1097" s="284">
        <v>0</v>
      </c>
      <c r="CX1097"/>
      <c r="CY1097" s="173"/>
      <c r="CZ1097"/>
      <c r="DA1097"/>
      <c r="DB1097" s="247"/>
      <c r="DC1097" s="54"/>
      <c r="DD1097" s="54"/>
      <c r="DE1097" s="54"/>
      <c r="DF1097" s="54"/>
      <c r="DG1097" s="54"/>
      <c r="DH1097" s="54"/>
      <c r="DI1097" s="54"/>
      <c r="DJ1097" s="54"/>
      <c r="DK1097" s="54"/>
      <c r="DL1097" s="54"/>
    </row>
    <row r="1098" spans="1:116" ht="14.4">
      <c r="A1098" t="s">
        <v>1799</v>
      </c>
      <c r="B1098" s="188" t="s">
        <v>68</v>
      </c>
      <c r="C1098" s="151" t="str">
        <f t="shared" si="255"/>
        <v>A.150.03.103</v>
      </c>
      <c r="D1098" s="54" t="s">
        <v>39</v>
      </c>
      <c r="E1098" s="150" t="s">
        <v>437</v>
      </c>
      <c r="F1098" s="153" t="str">
        <f t="shared" si="256"/>
        <v>medium high water stress (BWS 20%-40%) drinking water and cooling tower water</v>
      </c>
      <c r="G1098" s="154">
        <f t="shared" si="257"/>
        <v>0.62915600000000005</v>
      </c>
      <c r="H1098"/>
      <c r="I1098"/>
      <c r="J1098" s="227">
        <f t="shared" si="263"/>
        <v>0.6098688796859999</v>
      </c>
      <c r="K1098"/>
      <c r="L1098" s="280">
        <f t="shared" si="264"/>
        <v>2.8651162686000001E-2</v>
      </c>
      <c r="M1098" s="280">
        <f t="shared" si="265"/>
        <v>2.1888789699999998E-2</v>
      </c>
      <c r="N1098" s="281">
        <f t="shared" si="266"/>
        <v>0.4649555273</v>
      </c>
      <c r="O1098" s="280">
        <v>9.4373399999999996E-2</v>
      </c>
      <c r="P1098" s="219">
        <v>8.2276515000000005E-3</v>
      </c>
      <c r="Q1098" s="286">
        <v>1.0815175E-2</v>
      </c>
      <c r="R1098" s="286">
        <v>8.0783999999999995E-3</v>
      </c>
      <c r="S1098" s="219">
        <v>2.0370800000000001E-2</v>
      </c>
      <c r="T1098" s="286">
        <v>4.7629826E-5</v>
      </c>
      <c r="U1098" s="219">
        <v>1.5433286E-4</v>
      </c>
      <c r="V1098" s="219">
        <v>2.8459632E-3</v>
      </c>
      <c r="W1098" s="219">
        <v>3.3866E-3</v>
      </c>
      <c r="X1098" s="219">
        <v>0</v>
      </c>
      <c r="Y1098" s="219">
        <v>3.5689273000000001E-3</v>
      </c>
      <c r="Z1098" s="219">
        <v>0</v>
      </c>
      <c r="AA1098" s="219">
        <v>0.45800000000000002</v>
      </c>
      <c r="AB1098" s="219">
        <v>0</v>
      </c>
      <c r="AC1098"/>
      <c r="AD1098" s="227">
        <f t="shared" si="258"/>
        <v>9.4373399999999996E-2</v>
      </c>
      <c r="AE1098" s="227">
        <f t="shared" si="259"/>
        <v>5.0539952386000002E-2</v>
      </c>
      <c r="AF1098" s="227">
        <f t="shared" si="260"/>
        <v>0.47988878970000004</v>
      </c>
      <c r="AG1098" s="227">
        <f t="shared" si="261"/>
        <v>2.1888789699999998E-2</v>
      </c>
      <c r="AH1098" s="227">
        <f t="shared" si="262"/>
        <v>6.9555273000000001E-3</v>
      </c>
      <c r="AI1098"/>
      <c r="AJ1098">
        <v>3.7859517999999999</v>
      </c>
      <c r="AK1098" s="155">
        <v>3.2712918000000002</v>
      </c>
      <c r="AL1098" s="155">
        <v>0.44334499999999999</v>
      </c>
      <c r="AM1098" s="155">
        <v>0</v>
      </c>
      <c r="AN1098" s="155">
        <v>2.1499999999999999E-4</v>
      </c>
      <c r="AO1098" s="155">
        <v>2.5000000000000001E-2</v>
      </c>
      <c r="AP1098" s="155">
        <v>4.6100000000000002E-2</v>
      </c>
      <c r="AQ1098"/>
      <c r="AR1098" s="156">
        <v>1.8344711999999999E-2</v>
      </c>
      <c r="AS1098" s="156">
        <v>1.7572311E-2</v>
      </c>
      <c r="AT1098" s="156">
        <v>5.3680163000000003E-4</v>
      </c>
      <c r="AU1098" s="156">
        <v>2.3559892000000001E-4</v>
      </c>
      <c r="AV1098" s="282">
        <f t="shared" si="267"/>
        <v>1.0534958748999998E-6</v>
      </c>
      <c r="AW1098" s="282">
        <f t="shared" si="268"/>
        <v>1.9852131357979998E-9</v>
      </c>
      <c r="AX1098" s="283">
        <f t="shared" si="269"/>
        <v>3.2997048000000001E-2</v>
      </c>
      <c r="AY1098" s="157">
        <v>5.8385677000000002E-7</v>
      </c>
      <c r="AZ1098" s="157">
        <v>1.7616367999999999E-9</v>
      </c>
      <c r="BA1098" s="157">
        <v>4.8130434000000003E-14</v>
      </c>
      <c r="BB1098" s="157">
        <v>0</v>
      </c>
      <c r="BC1098" s="157">
        <v>0</v>
      </c>
      <c r="BD1098" s="157">
        <v>2.1648000000000001E-10</v>
      </c>
      <c r="BE1098" s="157">
        <v>4.6895399999999998E-7</v>
      </c>
      <c r="BF1098" s="157">
        <v>4.9368000000000002E-11</v>
      </c>
      <c r="BG1098" s="157">
        <v>1.74052E-10</v>
      </c>
      <c r="BH1098" s="157">
        <v>0</v>
      </c>
      <c r="BI1098" s="157">
        <v>0</v>
      </c>
      <c r="BJ1098" s="157">
        <v>8.7931150999999998E-14</v>
      </c>
      <c r="BK1098" s="157">
        <v>1.7089552000000001E-14</v>
      </c>
      <c r="BL1098" s="157">
        <v>3.1846610000000002E-15</v>
      </c>
      <c r="BM1098" s="157">
        <v>1.35849E-11</v>
      </c>
      <c r="BN1098" s="157">
        <v>4.5504000000000001E-10</v>
      </c>
      <c r="BO1098" s="157">
        <v>0</v>
      </c>
      <c r="BP1098" s="157">
        <v>2.8413000000000001E-4</v>
      </c>
      <c r="BQ1098" s="157">
        <v>3.2712918000000001E-2</v>
      </c>
      <c r="BR1098" s="157">
        <v>0</v>
      </c>
      <c r="BS1098" s="157">
        <v>0</v>
      </c>
      <c r="BT1098" s="157">
        <v>0</v>
      </c>
      <c r="BU1098"/>
      <c r="BV1098" s="155">
        <v>4.4765027999999999E-5</v>
      </c>
      <c r="BW1098" s="155">
        <v>1.1999671E-6</v>
      </c>
      <c r="BX1098" s="155">
        <v>1.7542539E-5</v>
      </c>
      <c r="BY1098" s="155">
        <v>3.3724524000000002E-7</v>
      </c>
      <c r="BZ1098" s="155">
        <v>1.9221953000000001E-5</v>
      </c>
      <c r="CA1098" s="155">
        <v>0</v>
      </c>
      <c r="CB1098" s="155">
        <v>0</v>
      </c>
      <c r="CC1098" s="155">
        <v>0</v>
      </c>
      <c r="CD1098" s="155">
        <v>7.4517659E-8</v>
      </c>
      <c r="CE1098" s="155">
        <v>2.1163859E-7</v>
      </c>
      <c r="CF1098" s="155">
        <v>0</v>
      </c>
      <c r="CG1098" s="155">
        <v>0</v>
      </c>
      <c r="CH1098" s="155">
        <v>0</v>
      </c>
      <c r="CI1098" s="155">
        <v>1.6221237000000001E-6</v>
      </c>
      <c r="CJ1098" s="155">
        <v>4.5550436000000002E-6</v>
      </c>
      <c r="CK1098" s="155">
        <v>4.7681001000000001E-14</v>
      </c>
      <c r="CL1098" s="155">
        <v>0</v>
      </c>
      <c r="CM1098"/>
      <c r="CN1098" s="284">
        <v>0</v>
      </c>
      <c r="CO1098" s="284">
        <v>0.62915600000000005</v>
      </c>
      <c r="CP1098" s="285">
        <v>0</v>
      </c>
      <c r="CQ1098" s="284">
        <v>8.2100000000000001E-4</v>
      </c>
      <c r="CR1098" s="284">
        <v>4.230063E-11</v>
      </c>
      <c r="CS1098" s="284">
        <v>5.2994199999999999E-9</v>
      </c>
      <c r="CT1098" s="284">
        <v>5.5817221000000004E-4</v>
      </c>
      <c r="CU1098" s="284">
        <v>1.4246279000000001E-2</v>
      </c>
      <c r="CV1098" s="284">
        <v>0</v>
      </c>
      <c r="CW1098" s="284">
        <v>0</v>
      </c>
      <c r="CX1098"/>
      <c r="CY1098" s="173"/>
      <c r="CZ1098"/>
      <c r="DA1098"/>
      <c r="DB1098" s="247"/>
      <c r="DC1098" s="54"/>
      <c r="DD1098" s="54"/>
      <c r="DE1098" s="54"/>
      <c r="DF1098" s="54"/>
      <c r="DG1098" s="54"/>
      <c r="DH1098" s="54"/>
      <c r="DI1098" s="54"/>
      <c r="DJ1098" s="54"/>
      <c r="DK1098" s="54"/>
      <c r="DL1098" s="54"/>
    </row>
    <row r="1099" spans="1:116" ht="14.4">
      <c r="A1099" t="s">
        <v>1800</v>
      </c>
      <c r="B1099" s="188" t="s">
        <v>68</v>
      </c>
      <c r="C1099" s="151" t="str">
        <f t="shared" si="255"/>
        <v>A.150.03.104</v>
      </c>
      <c r="D1099" s="54" t="s">
        <v>39</v>
      </c>
      <c r="E1099" s="150" t="s">
        <v>437</v>
      </c>
      <c r="F1099" s="153" t="str">
        <f t="shared" si="256"/>
        <v>high water stress (BWS 40%-80%) drinking water and cooling tower water</v>
      </c>
      <c r="G1099" s="154">
        <f t="shared" si="257"/>
        <v>0.62915600000000005</v>
      </c>
      <c r="H1099"/>
      <c r="I1099"/>
      <c r="J1099" s="227">
        <f t="shared" si="263"/>
        <v>1.0678688796860001</v>
      </c>
      <c r="K1099"/>
      <c r="L1099" s="280">
        <f t="shared" si="264"/>
        <v>2.8651162686000001E-2</v>
      </c>
      <c r="M1099" s="280">
        <f t="shared" si="265"/>
        <v>2.1888789699999998E-2</v>
      </c>
      <c r="N1099" s="281">
        <f t="shared" si="266"/>
        <v>0.92295552730000008</v>
      </c>
      <c r="O1099" s="280">
        <v>9.4373399999999996E-2</v>
      </c>
      <c r="P1099" s="286">
        <v>8.2276515000000005E-3</v>
      </c>
      <c r="Q1099" s="286">
        <v>1.0815175E-2</v>
      </c>
      <c r="R1099" s="286">
        <v>8.0783999999999995E-3</v>
      </c>
      <c r="S1099" s="219">
        <v>2.0370800000000001E-2</v>
      </c>
      <c r="T1099" s="286">
        <v>4.7629826E-5</v>
      </c>
      <c r="U1099" s="219">
        <v>1.5433286E-4</v>
      </c>
      <c r="V1099" s="219">
        <v>2.8459632E-3</v>
      </c>
      <c r="W1099" s="219">
        <v>3.3866E-3</v>
      </c>
      <c r="X1099" s="219">
        <v>0</v>
      </c>
      <c r="Y1099" s="219">
        <v>3.5689273000000001E-3</v>
      </c>
      <c r="Z1099" s="219">
        <v>0</v>
      </c>
      <c r="AA1099" s="219">
        <v>0.91600000000000004</v>
      </c>
      <c r="AB1099" s="219">
        <v>0</v>
      </c>
      <c r="AC1099"/>
      <c r="AD1099" s="227">
        <f t="shared" si="258"/>
        <v>9.4373399999999996E-2</v>
      </c>
      <c r="AE1099" s="227">
        <f t="shared" si="259"/>
        <v>5.0539952386000002E-2</v>
      </c>
      <c r="AF1099" s="227">
        <f t="shared" si="260"/>
        <v>0.9378887897</v>
      </c>
      <c r="AG1099" s="227">
        <f t="shared" si="261"/>
        <v>2.1888789699999998E-2</v>
      </c>
      <c r="AH1099" s="227">
        <f t="shared" si="262"/>
        <v>6.9555273000000001E-3</v>
      </c>
      <c r="AI1099"/>
      <c r="AJ1099">
        <v>3.7859517999999999</v>
      </c>
      <c r="AK1099" s="155">
        <v>3.2712918000000002</v>
      </c>
      <c r="AL1099" s="155">
        <v>0.44334499999999999</v>
      </c>
      <c r="AM1099" s="155">
        <v>0</v>
      </c>
      <c r="AN1099" s="155">
        <v>2.1499999999999999E-4</v>
      </c>
      <c r="AO1099" s="155">
        <v>2.5000000000000001E-2</v>
      </c>
      <c r="AP1099" s="155">
        <v>4.6100000000000002E-2</v>
      </c>
      <c r="AQ1099"/>
      <c r="AR1099" s="156">
        <v>1.8344711999999999E-2</v>
      </c>
      <c r="AS1099" s="156">
        <v>1.7572311E-2</v>
      </c>
      <c r="AT1099" s="156">
        <v>5.3680163000000003E-4</v>
      </c>
      <c r="AU1099" s="156">
        <v>2.3559892000000001E-4</v>
      </c>
      <c r="AV1099" s="282">
        <f t="shared" si="267"/>
        <v>1.0534958748999998E-6</v>
      </c>
      <c r="AW1099" s="282">
        <f t="shared" si="268"/>
        <v>1.9852131357979998E-9</v>
      </c>
      <c r="AX1099" s="283">
        <f t="shared" si="269"/>
        <v>3.2997048000000001E-2</v>
      </c>
      <c r="AY1099" s="157">
        <v>5.8385677000000002E-7</v>
      </c>
      <c r="AZ1099" s="157">
        <v>1.7616367999999999E-9</v>
      </c>
      <c r="BA1099" s="157">
        <v>4.8130434000000003E-14</v>
      </c>
      <c r="BB1099" s="157">
        <v>0</v>
      </c>
      <c r="BC1099" s="157">
        <v>0</v>
      </c>
      <c r="BD1099" s="157">
        <v>2.1648000000000001E-10</v>
      </c>
      <c r="BE1099" s="157">
        <v>4.6895399999999998E-7</v>
      </c>
      <c r="BF1099" s="157">
        <v>4.9368000000000002E-11</v>
      </c>
      <c r="BG1099" s="157">
        <v>1.74052E-10</v>
      </c>
      <c r="BH1099" s="157">
        <v>0</v>
      </c>
      <c r="BI1099" s="157">
        <v>0</v>
      </c>
      <c r="BJ1099" s="157">
        <v>8.7931150999999998E-14</v>
      </c>
      <c r="BK1099" s="157">
        <v>1.7089552000000001E-14</v>
      </c>
      <c r="BL1099" s="157">
        <v>3.1846610000000002E-15</v>
      </c>
      <c r="BM1099" s="157">
        <v>1.35849E-11</v>
      </c>
      <c r="BN1099" s="157">
        <v>4.5504000000000001E-10</v>
      </c>
      <c r="BO1099" s="157">
        <v>0</v>
      </c>
      <c r="BP1099" s="157">
        <v>2.8413000000000001E-4</v>
      </c>
      <c r="BQ1099" s="157">
        <v>3.2712918000000001E-2</v>
      </c>
      <c r="BR1099" s="157">
        <v>0</v>
      </c>
      <c r="BS1099" s="157">
        <v>0</v>
      </c>
      <c r="BT1099" s="157">
        <v>0</v>
      </c>
      <c r="BU1099"/>
      <c r="BV1099" s="155">
        <v>4.4765027999999999E-5</v>
      </c>
      <c r="BW1099" s="155">
        <v>1.1999671E-6</v>
      </c>
      <c r="BX1099" s="155">
        <v>1.7542539E-5</v>
      </c>
      <c r="BY1099" s="155">
        <v>3.3724524000000002E-7</v>
      </c>
      <c r="BZ1099" s="155">
        <v>1.9221953000000001E-5</v>
      </c>
      <c r="CA1099" s="155">
        <v>0</v>
      </c>
      <c r="CB1099" s="155">
        <v>0</v>
      </c>
      <c r="CC1099" s="155">
        <v>0</v>
      </c>
      <c r="CD1099" s="155">
        <v>7.4517659E-8</v>
      </c>
      <c r="CE1099" s="155">
        <v>2.1163859E-7</v>
      </c>
      <c r="CF1099" s="155">
        <v>0</v>
      </c>
      <c r="CG1099" s="155">
        <v>0</v>
      </c>
      <c r="CH1099" s="155">
        <v>0</v>
      </c>
      <c r="CI1099" s="155">
        <v>1.6221237000000001E-6</v>
      </c>
      <c r="CJ1099" s="155">
        <v>4.5550436000000002E-6</v>
      </c>
      <c r="CK1099" s="155">
        <v>4.7681001000000001E-14</v>
      </c>
      <c r="CL1099" s="155">
        <v>0</v>
      </c>
      <c r="CM1099"/>
      <c r="CN1099" s="284">
        <v>0</v>
      </c>
      <c r="CO1099" s="284">
        <v>0.62915600000000005</v>
      </c>
      <c r="CP1099" s="285">
        <v>0</v>
      </c>
      <c r="CQ1099" s="284">
        <v>8.2100000000000001E-4</v>
      </c>
      <c r="CR1099" s="284">
        <v>4.230063E-11</v>
      </c>
      <c r="CS1099" s="284">
        <v>5.2994199999999999E-9</v>
      </c>
      <c r="CT1099" s="284">
        <v>5.5817221000000004E-4</v>
      </c>
      <c r="CU1099" s="284">
        <v>1.4246279000000001E-2</v>
      </c>
      <c r="CV1099" s="284">
        <v>0</v>
      </c>
      <c r="CW1099" s="284">
        <v>0</v>
      </c>
      <c r="CX1099"/>
      <c r="CY1099" s="173"/>
      <c r="CZ1099"/>
      <c r="DA1099"/>
      <c r="DB1099" s="247"/>
      <c r="DC1099" s="54"/>
      <c r="DD1099" s="54"/>
      <c r="DE1099" s="54"/>
      <c r="DF1099" s="54"/>
      <c r="DG1099" s="54"/>
      <c r="DH1099" s="54"/>
      <c r="DI1099" s="54"/>
      <c r="DJ1099" s="54"/>
      <c r="DK1099" s="54"/>
      <c r="DL1099" s="54"/>
    </row>
    <row r="1100" spans="1:116" ht="14.4">
      <c r="A1100" t="s">
        <v>1801</v>
      </c>
      <c r="B1100" s="188" t="s">
        <v>68</v>
      </c>
      <c r="C1100" s="151" t="str">
        <f t="shared" si="255"/>
        <v>A.150.03.105</v>
      </c>
      <c r="D1100" s="54" t="s">
        <v>39</v>
      </c>
      <c r="E1100" s="150" t="s">
        <v>437</v>
      </c>
      <c r="F1100" s="153" t="str">
        <f t="shared" si="256"/>
        <v>extremely high water stress (BWS &gt; 80%) drinking water and cooling tower water</v>
      </c>
      <c r="G1100" s="154">
        <f t="shared" si="257"/>
        <v>0.62915600000000005</v>
      </c>
      <c r="H1100"/>
      <c r="I1100"/>
      <c r="J1100" s="227">
        <f t="shared" si="263"/>
        <v>1.296868879686</v>
      </c>
      <c r="K1100"/>
      <c r="L1100" s="280">
        <f t="shared" si="264"/>
        <v>2.8651162686000001E-2</v>
      </c>
      <c r="M1100" s="280">
        <f t="shared" si="265"/>
        <v>2.1888789699999998E-2</v>
      </c>
      <c r="N1100" s="281">
        <f t="shared" si="266"/>
        <v>1.1519555272999999</v>
      </c>
      <c r="O1100" s="280">
        <v>9.4373399999999996E-2</v>
      </c>
      <c r="P1100" s="219">
        <v>8.2276515000000005E-3</v>
      </c>
      <c r="Q1100" s="286">
        <v>1.0815175E-2</v>
      </c>
      <c r="R1100" s="286">
        <v>8.0783999999999995E-3</v>
      </c>
      <c r="S1100" s="219">
        <v>2.0370800000000001E-2</v>
      </c>
      <c r="T1100" s="286">
        <v>4.7629826E-5</v>
      </c>
      <c r="U1100" s="219">
        <v>1.5433286E-4</v>
      </c>
      <c r="V1100" s="219">
        <v>2.8459632E-3</v>
      </c>
      <c r="W1100" s="219">
        <v>3.3866E-3</v>
      </c>
      <c r="X1100" s="219">
        <v>0</v>
      </c>
      <c r="Y1100" s="219">
        <v>3.5689273000000001E-3</v>
      </c>
      <c r="Z1100" s="219">
        <v>0</v>
      </c>
      <c r="AA1100" s="219">
        <v>1.145</v>
      </c>
      <c r="AB1100" s="219">
        <v>0</v>
      </c>
      <c r="AC1100"/>
      <c r="AD1100" s="227">
        <f t="shared" si="258"/>
        <v>9.4373399999999996E-2</v>
      </c>
      <c r="AE1100" s="227">
        <f t="shared" si="259"/>
        <v>5.0539952386000002E-2</v>
      </c>
      <c r="AF1100" s="227">
        <f t="shared" si="260"/>
        <v>1.1668887897</v>
      </c>
      <c r="AG1100" s="227">
        <f t="shared" si="261"/>
        <v>2.1888789699999998E-2</v>
      </c>
      <c r="AH1100" s="227">
        <f t="shared" si="262"/>
        <v>6.9555273000000001E-3</v>
      </c>
      <c r="AI1100"/>
      <c r="AJ1100">
        <v>3.7859517999999999</v>
      </c>
      <c r="AK1100" s="155">
        <v>3.2712918000000002</v>
      </c>
      <c r="AL1100" s="155">
        <v>0.44334499999999999</v>
      </c>
      <c r="AM1100" s="155">
        <v>0</v>
      </c>
      <c r="AN1100" s="155">
        <v>2.1499999999999999E-4</v>
      </c>
      <c r="AO1100" s="155">
        <v>2.5000000000000001E-2</v>
      </c>
      <c r="AP1100" s="155">
        <v>4.6100000000000002E-2</v>
      </c>
      <c r="AQ1100"/>
      <c r="AR1100" s="156">
        <v>1.8344711999999999E-2</v>
      </c>
      <c r="AS1100" s="156">
        <v>1.7572311E-2</v>
      </c>
      <c r="AT1100" s="156">
        <v>5.3680163000000003E-4</v>
      </c>
      <c r="AU1100" s="156">
        <v>2.3559892000000001E-4</v>
      </c>
      <c r="AV1100" s="282">
        <f t="shared" si="267"/>
        <v>1.0534958748999998E-6</v>
      </c>
      <c r="AW1100" s="282">
        <f t="shared" si="268"/>
        <v>1.9852131357979998E-9</v>
      </c>
      <c r="AX1100" s="283">
        <f t="shared" si="269"/>
        <v>3.2997048000000001E-2</v>
      </c>
      <c r="AY1100" s="157">
        <v>5.8385677000000002E-7</v>
      </c>
      <c r="AZ1100" s="157">
        <v>1.7616367999999999E-9</v>
      </c>
      <c r="BA1100" s="157">
        <v>4.8130434000000003E-14</v>
      </c>
      <c r="BB1100" s="157">
        <v>0</v>
      </c>
      <c r="BC1100" s="157">
        <v>0</v>
      </c>
      <c r="BD1100" s="157">
        <v>2.1648000000000001E-10</v>
      </c>
      <c r="BE1100" s="157">
        <v>4.6895399999999998E-7</v>
      </c>
      <c r="BF1100" s="157">
        <v>4.9368000000000002E-11</v>
      </c>
      <c r="BG1100" s="157">
        <v>1.74052E-10</v>
      </c>
      <c r="BH1100" s="157">
        <v>0</v>
      </c>
      <c r="BI1100" s="157">
        <v>0</v>
      </c>
      <c r="BJ1100" s="157">
        <v>8.7931150999999998E-14</v>
      </c>
      <c r="BK1100" s="157">
        <v>1.7089552000000001E-14</v>
      </c>
      <c r="BL1100" s="157">
        <v>3.1846610000000002E-15</v>
      </c>
      <c r="BM1100" s="157">
        <v>1.35849E-11</v>
      </c>
      <c r="BN1100" s="157">
        <v>4.5504000000000001E-10</v>
      </c>
      <c r="BO1100" s="157">
        <v>0</v>
      </c>
      <c r="BP1100" s="157">
        <v>2.8413000000000001E-4</v>
      </c>
      <c r="BQ1100" s="157">
        <v>3.2712918000000001E-2</v>
      </c>
      <c r="BR1100" s="157">
        <v>0</v>
      </c>
      <c r="BS1100" s="157">
        <v>0</v>
      </c>
      <c r="BT1100" s="157">
        <v>0</v>
      </c>
      <c r="BU1100"/>
      <c r="BV1100" s="155">
        <v>4.4765027999999999E-5</v>
      </c>
      <c r="BW1100" s="155">
        <v>1.1999671E-6</v>
      </c>
      <c r="BX1100" s="155">
        <v>1.7542539E-5</v>
      </c>
      <c r="BY1100" s="155">
        <v>3.3724524000000002E-7</v>
      </c>
      <c r="BZ1100" s="155">
        <v>1.9221953000000001E-5</v>
      </c>
      <c r="CA1100" s="155">
        <v>0</v>
      </c>
      <c r="CB1100" s="155">
        <v>0</v>
      </c>
      <c r="CC1100" s="155">
        <v>0</v>
      </c>
      <c r="CD1100" s="155">
        <v>7.4517659E-8</v>
      </c>
      <c r="CE1100" s="155">
        <v>2.1163859E-7</v>
      </c>
      <c r="CF1100" s="155">
        <v>0</v>
      </c>
      <c r="CG1100" s="155">
        <v>0</v>
      </c>
      <c r="CH1100" s="155">
        <v>0</v>
      </c>
      <c r="CI1100" s="155">
        <v>1.6221237000000001E-6</v>
      </c>
      <c r="CJ1100" s="155">
        <v>4.5550436000000002E-6</v>
      </c>
      <c r="CK1100" s="155">
        <v>4.7681001000000001E-14</v>
      </c>
      <c r="CL1100" s="155">
        <v>0</v>
      </c>
      <c r="CM1100"/>
      <c r="CN1100" s="284">
        <v>0</v>
      </c>
      <c r="CO1100" s="284">
        <v>0.62915600000000005</v>
      </c>
      <c r="CP1100" s="285">
        <v>0</v>
      </c>
      <c r="CQ1100" s="284">
        <v>8.2100000000000001E-4</v>
      </c>
      <c r="CR1100" s="284">
        <v>4.230063E-11</v>
      </c>
      <c r="CS1100" s="284">
        <v>5.2994199999999999E-9</v>
      </c>
      <c r="CT1100" s="284">
        <v>5.5817221000000004E-4</v>
      </c>
      <c r="CU1100" s="284">
        <v>1.4246279000000001E-2</v>
      </c>
      <c r="CV1100" s="284">
        <v>0</v>
      </c>
      <c r="CW1100" s="284">
        <v>0</v>
      </c>
      <c r="CX1100"/>
      <c r="CY1100" s="173"/>
      <c r="CZ1100"/>
      <c r="DA1100"/>
      <c r="DB1100" s="247"/>
      <c r="DC1100" s="54"/>
      <c r="DD1100" s="54"/>
      <c r="DE1100" s="54"/>
      <c r="DF1100" s="54"/>
      <c r="DG1100" s="54"/>
      <c r="DH1100" s="54"/>
      <c r="DI1100" s="54"/>
      <c r="DJ1100" s="54"/>
      <c r="DK1100" s="54"/>
      <c r="DL1100" s="54"/>
    </row>
    <row r="1101" spans="1:116" ht="14.4">
      <c r="B1101" s="188"/>
      <c r="C1101" s="151"/>
      <c r="D1101" s="51" t="s">
        <v>40</v>
      </c>
      <c r="E1101" s="150"/>
      <c r="F1101"/>
      <c r="G1101"/>
      <c r="H1101"/>
      <c r="I1101"/>
      <c r="J1101"/>
      <c r="K1101"/>
      <c r="L1101"/>
      <c r="M1101"/>
      <c r="N1101" s="174"/>
      <c r="O1101"/>
      <c r="P1101"/>
      <c r="Q1101" s="53"/>
      <c r="R1101" s="53"/>
      <c r="S1101"/>
      <c r="T1101" s="53"/>
      <c r="U1101"/>
      <c r="V1101"/>
      <c r="W1101"/>
      <c r="X1101"/>
      <c r="Y1101"/>
      <c r="Z1101"/>
      <c r="AA1101"/>
      <c r="AB1101"/>
      <c r="AC1101"/>
      <c r="AD1101"/>
      <c r="AE1101"/>
      <c r="AF1101"/>
      <c r="AG1101"/>
      <c r="AH1101"/>
      <c r="AI1101"/>
      <c r="AJ1101"/>
      <c r="AK1101"/>
      <c r="AL1101"/>
      <c r="AM1101"/>
      <c r="AN1101"/>
      <c r="AO1101"/>
      <c r="AP1101"/>
      <c r="AQ1101"/>
      <c r="AR1101"/>
      <c r="AS1101"/>
      <c r="AT1101"/>
      <c r="AU1101"/>
      <c r="AX1101" s="19"/>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s="117"/>
      <c r="CQ1101"/>
      <c r="CR1101"/>
      <c r="CS1101"/>
      <c r="CT1101"/>
      <c r="CU1101"/>
      <c r="CV1101"/>
      <c r="CW1101"/>
      <c r="CX1101"/>
      <c r="CY1101"/>
      <c r="CZ1101"/>
      <c r="DA1101"/>
      <c r="DB1101" s="247"/>
      <c r="DC1101" s="54"/>
      <c r="DD1101" s="54"/>
      <c r="DE1101" s="54"/>
      <c r="DF1101" s="54"/>
      <c r="DG1101" s="54"/>
      <c r="DH1101" s="54"/>
      <c r="DI1101" s="54"/>
      <c r="DJ1101" s="54"/>
      <c r="DK1101" s="54"/>
      <c r="DL1101" s="54"/>
    </row>
    <row r="1102" spans="1:116" ht="14.4">
      <c r="A1102" t="s">
        <v>952</v>
      </c>
      <c r="B1102" s="188" t="s">
        <v>321</v>
      </c>
      <c r="C1102" s="151" t="str">
        <f t="shared" si="255"/>
        <v>A.160.01.101</v>
      </c>
      <c r="D1102" s="54" t="s">
        <v>40</v>
      </c>
      <c r="E1102" s="150" t="s">
        <v>352</v>
      </c>
      <c r="F1102" s="153" t="str">
        <f t="shared" si="256"/>
        <v>Afrormosia FSC/PEFC 700 (kg/m3)</v>
      </c>
      <c r="G1102" s="154">
        <f t="shared" si="257"/>
        <v>0.22647444666666666</v>
      </c>
      <c r="H1102"/>
      <c r="I1102"/>
      <c r="J1102" s="227">
        <f t="shared" si="263"/>
        <v>5.5226709351327036E-2</v>
      </c>
      <c r="K1102"/>
      <c r="L1102" s="280">
        <f t="shared" si="264"/>
        <v>2.7527697471999998E-3</v>
      </c>
      <c r="M1102" s="280">
        <f t="shared" si="265"/>
        <v>5.8677547459999998E-3</v>
      </c>
      <c r="N1102" s="281">
        <f t="shared" si="266"/>
        <v>1.2635017858127044E-2</v>
      </c>
      <c r="O1102" s="280">
        <v>3.3971166999999997E-2</v>
      </c>
      <c r="P1102" s="286">
        <v>3.1142063000000001E-3</v>
      </c>
      <c r="Q1102" s="286">
        <v>1.7044293E-3</v>
      </c>
      <c r="R1102" s="286">
        <v>1.5442441E-3</v>
      </c>
      <c r="S1102" s="219">
        <v>1.06642E-3</v>
      </c>
      <c r="T1102" s="286">
        <v>5.4350471999999997E-6</v>
      </c>
      <c r="U1102" s="219">
        <v>1.3667059999999999E-4</v>
      </c>
      <c r="V1102" s="219">
        <v>1.2013845E-4</v>
      </c>
      <c r="W1102" s="219">
        <v>1.5340948E-4</v>
      </c>
      <c r="X1102" s="219">
        <v>9.0487651999999997E-4</v>
      </c>
      <c r="Y1102" s="219">
        <v>1.2479027E-2</v>
      </c>
      <c r="Z1102" s="286">
        <v>2.4104176E-5</v>
      </c>
      <c r="AA1102" s="286">
        <v>2.5813627000000002E-6</v>
      </c>
      <c r="AB1102" s="286">
        <v>1.5427043000000001E-11</v>
      </c>
      <c r="AC1102"/>
      <c r="AD1102" s="227">
        <f t="shared" si="258"/>
        <v>3.3971166999999997E-2</v>
      </c>
      <c r="AE1102" s="227">
        <f t="shared" si="259"/>
        <v>7.6915437971999999E-3</v>
      </c>
      <c r="AF1102" s="227">
        <f t="shared" si="260"/>
        <v>4.9413554126999997E-3</v>
      </c>
      <c r="AG1102" s="227">
        <f t="shared" si="261"/>
        <v>5.8677547459999998E-3</v>
      </c>
      <c r="AH1102" s="227">
        <f t="shared" si="262"/>
        <v>1.2632436495427043E-2</v>
      </c>
      <c r="AI1102"/>
      <c r="AJ1102">
        <v>24.763774999999999</v>
      </c>
      <c r="AK1102" s="155">
        <v>2.9263626999999999</v>
      </c>
      <c r="AL1102" s="155">
        <v>0.49783621</v>
      </c>
      <c r="AM1102" s="155">
        <v>0</v>
      </c>
      <c r="AN1102" s="155">
        <v>21.019527</v>
      </c>
      <c r="AO1102" s="155">
        <v>0.22000712</v>
      </c>
      <c r="AP1102" s="155">
        <v>0.10004187</v>
      </c>
      <c r="AQ1102"/>
      <c r="AR1102" s="156">
        <v>4.9239436999999999E-3</v>
      </c>
      <c r="AS1102" s="156">
        <v>4.5724952000000003E-3</v>
      </c>
      <c r="AT1102" s="156">
        <v>1.952406E-4</v>
      </c>
      <c r="AU1102" s="156">
        <v>1.5620787E-4</v>
      </c>
      <c r="AV1102" s="282">
        <f t="shared" si="267"/>
        <v>2.7413041039120003E-7</v>
      </c>
      <c r="AW1102" s="282">
        <f t="shared" si="268"/>
        <v>7.2204361964988114E-10</v>
      </c>
      <c r="AX1102" s="283">
        <f t="shared" si="269"/>
        <v>2.1877853349000002E-2</v>
      </c>
      <c r="AY1102" s="157">
        <v>2.1018126999999999E-7</v>
      </c>
      <c r="AZ1102" s="157">
        <v>6.3416711999999998E-10</v>
      </c>
      <c r="BA1102" s="157">
        <v>1.7326350000000001E-14</v>
      </c>
      <c r="BB1102" s="157">
        <v>2.1796893E-12</v>
      </c>
      <c r="BC1102" s="157">
        <v>0</v>
      </c>
      <c r="BD1102" s="157">
        <v>9.7758876999999998E-11</v>
      </c>
      <c r="BE1102" s="157">
        <v>6.3795448999999997E-8</v>
      </c>
      <c r="BF1102" s="157">
        <v>1.6360774E-11</v>
      </c>
      <c r="BG1102" s="157">
        <v>7.1286935999999996E-11</v>
      </c>
      <c r="BH1102" s="157">
        <v>2.8775570000000001E-14</v>
      </c>
      <c r="BI1102" s="157">
        <v>3.6977603999999999E-16</v>
      </c>
      <c r="BJ1102" s="157">
        <v>7.7916919000000003E-14</v>
      </c>
      <c r="BK1102" s="157">
        <v>8.8275141999999995E-14</v>
      </c>
      <c r="BL1102" s="157">
        <v>1.6125872000000001E-14</v>
      </c>
      <c r="BM1102" s="157">
        <v>2.6877099E-12</v>
      </c>
      <c r="BN1102" s="157">
        <v>5.1065115000000002E-11</v>
      </c>
      <c r="BO1102" s="157">
        <v>2.0841165E-20</v>
      </c>
      <c r="BP1102" s="157">
        <v>1.4562349E-5</v>
      </c>
      <c r="BQ1102" s="157">
        <v>2.1863291E-2</v>
      </c>
      <c r="BR1102" s="157">
        <v>0</v>
      </c>
      <c r="BS1102" s="157">
        <v>0</v>
      </c>
      <c r="BT1102" s="157">
        <v>0</v>
      </c>
      <c r="BU1102"/>
      <c r="BV1102" s="155">
        <v>1.2075011000000001E-5</v>
      </c>
      <c r="BW1102" s="155">
        <v>5.1411049999999995E-7</v>
      </c>
      <c r="BX1102" s="155">
        <v>6.3147084999999998E-6</v>
      </c>
      <c r="BY1102" s="155">
        <v>1.4611979E-8</v>
      </c>
      <c r="BZ1102" s="155">
        <v>5.2267695999999995E-7</v>
      </c>
      <c r="CA1102" s="155">
        <v>4.4858361000000003E-8</v>
      </c>
      <c r="CB1102" s="155">
        <v>7.1599534999999997E-10</v>
      </c>
      <c r="CC1102" s="155">
        <v>6.7560069000000003E-8</v>
      </c>
      <c r="CD1102" s="155">
        <v>1.4020902E-8</v>
      </c>
      <c r="CE1102" s="155">
        <v>9.6107964999999995E-8</v>
      </c>
      <c r="CF1102" s="155">
        <v>0</v>
      </c>
      <c r="CG1102" s="155">
        <v>4.6087577000000002E-17</v>
      </c>
      <c r="CH1102" s="155">
        <v>3.7736329000000002E-13</v>
      </c>
      <c r="CI1102" s="155">
        <v>3.2451371E-7</v>
      </c>
      <c r="CJ1102" s="155">
        <v>4.1526341000000003E-6</v>
      </c>
      <c r="CK1102" s="155">
        <v>8.4915791000000007E-9</v>
      </c>
      <c r="CL1102" s="155">
        <v>0</v>
      </c>
      <c r="CM1102"/>
      <c r="CN1102" s="284">
        <v>3.1940542999999998E-13</v>
      </c>
      <c r="CO1102" s="284">
        <v>0.22648030999999999</v>
      </c>
      <c r="CP1102" s="285">
        <v>1.8588642000000001E-3</v>
      </c>
      <c r="CQ1102" s="284">
        <v>3.6195584999999998E-4</v>
      </c>
      <c r="CR1102" s="284">
        <v>3.5283409999999997E-11</v>
      </c>
      <c r="CS1102" s="284">
        <v>4.1685482999999999E-9</v>
      </c>
      <c r="CT1102" s="284">
        <v>2.3117148000000001E-5</v>
      </c>
      <c r="CU1102" s="284">
        <v>4.3805342999999997E-2</v>
      </c>
      <c r="CV1102" s="284">
        <v>1.9257104999999999E-8</v>
      </c>
      <c r="CW1102" s="284">
        <v>1.5780131999999999E-5</v>
      </c>
      <c r="CX1102"/>
      <c r="CY1102" s="173"/>
      <c r="CZ1102" s="271" t="s">
        <v>2599</v>
      </c>
      <c r="DA1102"/>
      <c r="DB1102" s="247"/>
      <c r="DC1102" s="54"/>
      <c r="DD1102" s="54"/>
      <c r="DE1102" s="54"/>
      <c r="DF1102" s="54"/>
      <c r="DG1102" s="54"/>
      <c r="DH1102" s="54"/>
      <c r="DI1102" s="54"/>
      <c r="DJ1102" s="54"/>
      <c r="DK1102" s="54"/>
      <c r="DL1102" s="54"/>
    </row>
    <row r="1103" spans="1:116" ht="14.4">
      <c r="A1103" t="s">
        <v>1802</v>
      </c>
      <c r="B1103" s="188" t="s">
        <v>321</v>
      </c>
      <c r="C1103" s="151" t="str">
        <f t="shared" si="255"/>
        <v>A.160.01.102</v>
      </c>
      <c r="D1103" s="54" t="s">
        <v>40</v>
      </c>
      <c r="E1103" s="150" t="s">
        <v>352</v>
      </c>
      <c r="F1103" s="153" t="str">
        <f t="shared" si="256"/>
        <v>Afrormosia natural forest clear cut 700 (kg/m3)</v>
      </c>
      <c r="G1103" s="154">
        <f t="shared" si="257"/>
        <v>3.6764744666666669</v>
      </c>
      <c r="H1103"/>
      <c r="I1103"/>
      <c r="J1103" s="227">
        <f t="shared" si="263"/>
        <v>5.6011682081753271</v>
      </c>
      <c r="K1103"/>
      <c r="L1103" s="280">
        <f t="shared" si="264"/>
        <v>2.7527697471999998E-3</v>
      </c>
      <c r="M1103" s="280">
        <f t="shared" si="265"/>
        <v>5.0343092505699998</v>
      </c>
      <c r="N1103" s="281">
        <f t="shared" si="266"/>
        <v>1.2635017858127044E-2</v>
      </c>
      <c r="O1103" s="280">
        <v>0.55147117000000001</v>
      </c>
      <c r="P1103" s="219">
        <v>3.1142063000000001E-3</v>
      </c>
      <c r="Q1103" s="286">
        <v>1.7044293E-3</v>
      </c>
      <c r="R1103" s="286">
        <v>1.5442441E-3</v>
      </c>
      <c r="S1103" s="219">
        <v>1.06642E-3</v>
      </c>
      <c r="T1103" s="286">
        <v>5.4350471999999997E-6</v>
      </c>
      <c r="U1103" s="219">
        <v>1.3667059999999999E-4</v>
      </c>
      <c r="V1103" s="219">
        <v>1.2013845E-4</v>
      </c>
      <c r="W1103" s="219">
        <v>1.5340948E-4</v>
      </c>
      <c r="X1103" s="219">
        <v>9.0487651999999997E-4</v>
      </c>
      <c r="Y1103" s="219">
        <v>1.2479027E-2</v>
      </c>
      <c r="Z1103" s="219">
        <v>5.0284655999999996</v>
      </c>
      <c r="AA1103" s="286">
        <v>2.5813627000000002E-6</v>
      </c>
      <c r="AB1103" s="286">
        <v>1.5427043000000001E-11</v>
      </c>
      <c r="AC1103"/>
      <c r="AD1103" s="227">
        <f t="shared" si="258"/>
        <v>0.55147117000000001</v>
      </c>
      <c r="AE1103" s="227">
        <f t="shared" si="259"/>
        <v>7.6915437971999999E-3</v>
      </c>
      <c r="AF1103" s="227">
        <f t="shared" si="260"/>
        <v>4.9413554126999997E-3</v>
      </c>
      <c r="AG1103" s="227">
        <f t="shared" si="261"/>
        <v>5.0343092505699998</v>
      </c>
      <c r="AH1103" s="227">
        <f t="shared" si="262"/>
        <v>1.2632436495427043E-2</v>
      </c>
      <c r="AI1103"/>
      <c r="AJ1103">
        <v>24.763774999999999</v>
      </c>
      <c r="AK1103" s="155">
        <v>2.9263626999999999</v>
      </c>
      <c r="AL1103" s="155">
        <v>0.49783621</v>
      </c>
      <c r="AM1103" s="155">
        <v>0</v>
      </c>
      <c r="AN1103" s="155">
        <v>21.019527</v>
      </c>
      <c r="AO1103" s="155">
        <v>0.22000712</v>
      </c>
      <c r="AP1103" s="155">
        <v>0.10004187</v>
      </c>
      <c r="AQ1103"/>
      <c r="AR1103" s="156">
        <v>6.0938766999999998E-2</v>
      </c>
      <c r="AS1103" s="156">
        <v>5.7975183E-2</v>
      </c>
      <c r="AT1103" s="156">
        <v>2.8073759999999999E-3</v>
      </c>
      <c r="AU1103" s="156">
        <v>1.5620787E-4</v>
      </c>
      <c r="AV1103" s="282">
        <f t="shared" si="267"/>
        <v>3.4757304403912004E-6</v>
      </c>
      <c r="AW1103" s="282">
        <f t="shared" si="268"/>
        <v>1.0382307424649882E-8</v>
      </c>
      <c r="AX1103" s="283">
        <f t="shared" si="269"/>
        <v>2.1877853349000002E-2</v>
      </c>
      <c r="AY1103" s="157">
        <v>3.4117813E-6</v>
      </c>
      <c r="AZ1103" s="157">
        <v>1.0294167E-8</v>
      </c>
      <c r="BA1103" s="157">
        <v>2.8125135000000001E-13</v>
      </c>
      <c r="BB1103" s="157">
        <v>2.1796893E-12</v>
      </c>
      <c r="BC1103" s="157">
        <v>0</v>
      </c>
      <c r="BD1103" s="157">
        <v>9.7758876999999998E-11</v>
      </c>
      <c r="BE1103" s="157">
        <v>6.3795448999999997E-8</v>
      </c>
      <c r="BF1103" s="157">
        <v>1.6360774E-11</v>
      </c>
      <c r="BG1103" s="157">
        <v>7.1286935999999996E-11</v>
      </c>
      <c r="BH1103" s="157">
        <v>2.8775570000000001E-14</v>
      </c>
      <c r="BI1103" s="157">
        <v>3.6977603999999999E-16</v>
      </c>
      <c r="BJ1103" s="157">
        <v>7.7916919000000003E-14</v>
      </c>
      <c r="BK1103" s="157">
        <v>8.8275141999999995E-14</v>
      </c>
      <c r="BL1103" s="157">
        <v>1.6125872000000001E-14</v>
      </c>
      <c r="BM1103" s="157">
        <v>2.6877099E-12</v>
      </c>
      <c r="BN1103" s="157">
        <v>5.1065115000000002E-11</v>
      </c>
      <c r="BO1103" s="157">
        <v>2.0841165E-20</v>
      </c>
      <c r="BP1103" s="157">
        <v>1.4562349E-5</v>
      </c>
      <c r="BQ1103" s="157">
        <v>2.1863291E-2</v>
      </c>
      <c r="BR1103" s="157">
        <v>0</v>
      </c>
      <c r="BS1103" s="157">
        <v>0</v>
      </c>
      <c r="BT1103" s="157">
        <v>0</v>
      </c>
      <c r="BU1103"/>
      <c r="BV1103" s="155">
        <v>1.0827017E-4</v>
      </c>
      <c r="BW1103" s="155">
        <v>5.1411049999999995E-7</v>
      </c>
      <c r="BX1103" s="155">
        <v>1.0250986E-4</v>
      </c>
      <c r="BY1103" s="155">
        <v>1.4611979E-8</v>
      </c>
      <c r="BZ1103" s="155">
        <v>5.2267695999999995E-7</v>
      </c>
      <c r="CA1103" s="155">
        <v>4.4858361000000003E-8</v>
      </c>
      <c r="CB1103" s="155">
        <v>7.1599534999999997E-10</v>
      </c>
      <c r="CC1103" s="155">
        <v>6.7560069000000003E-8</v>
      </c>
      <c r="CD1103" s="155">
        <v>1.4020902E-8</v>
      </c>
      <c r="CE1103" s="155">
        <v>9.6107964999999995E-8</v>
      </c>
      <c r="CF1103" s="155">
        <v>0</v>
      </c>
      <c r="CG1103" s="155">
        <v>4.6087577000000002E-17</v>
      </c>
      <c r="CH1103" s="155">
        <v>3.7736329000000002E-13</v>
      </c>
      <c r="CI1103" s="155">
        <v>3.2451371E-7</v>
      </c>
      <c r="CJ1103" s="155">
        <v>4.1526341000000003E-6</v>
      </c>
      <c r="CK1103" s="155">
        <v>8.4915791000000007E-9</v>
      </c>
      <c r="CL1103" s="155">
        <v>0</v>
      </c>
      <c r="CM1103"/>
      <c r="CN1103" s="284">
        <v>3.1940542999999998E-13</v>
      </c>
      <c r="CO1103" s="284">
        <v>3.6764803000000001</v>
      </c>
      <c r="CP1103" s="285">
        <v>1.8588642000000001E-3</v>
      </c>
      <c r="CQ1103" s="284">
        <v>3.6195584999999998E-4</v>
      </c>
      <c r="CR1103" s="284">
        <v>3.5283409999999997E-11</v>
      </c>
      <c r="CS1103" s="284">
        <v>4.1685482999999999E-9</v>
      </c>
      <c r="CT1103" s="284">
        <v>2.3117148000000001E-5</v>
      </c>
      <c r="CU1103" s="284">
        <v>4.3805342999999997E-2</v>
      </c>
      <c r="CV1103" s="284">
        <v>1.9257104999999999E-8</v>
      </c>
      <c r="CW1103" s="284">
        <v>1.5780131999999999E-5</v>
      </c>
      <c r="CX1103"/>
      <c r="CY1103" s="173"/>
      <c r="CZ1103" s="271" t="s">
        <v>2599</v>
      </c>
      <c r="DA1103"/>
      <c r="DB1103" s="247"/>
      <c r="DC1103" s="54"/>
      <c r="DD1103" s="54"/>
      <c r="DE1103" s="54"/>
      <c r="DF1103" s="54"/>
      <c r="DG1103" s="54"/>
      <c r="DH1103" s="54"/>
      <c r="DI1103" s="54"/>
      <c r="DJ1103" s="54"/>
      <c r="DK1103" s="54"/>
      <c r="DL1103" s="54"/>
    </row>
    <row r="1104" spans="1:116" ht="14.4">
      <c r="A1104" t="s">
        <v>953</v>
      </c>
      <c r="B1104" s="188" t="s">
        <v>321</v>
      </c>
      <c r="C1104" s="151" t="str">
        <f t="shared" si="255"/>
        <v>A.160.01.103</v>
      </c>
      <c r="D1104" s="54" t="s">
        <v>40</v>
      </c>
      <c r="E1104" s="150" t="s">
        <v>352</v>
      </c>
      <c r="F1104" s="153" t="str">
        <f t="shared" si="256"/>
        <v>Afzelia FCS/PEFC 820 (kg/m3)</v>
      </c>
      <c r="G1104" s="154">
        <f t="shared" si="257"/>
        <v>0.21824426</v>
      </c>
      <c r="H1104"/>
      <c r="I1104"/>
      <c r="J1104" s="227">
        <f t="shared" si="263"/>
        <v>5.296383923922704E-2</v>
      </c>
      <c r="K1104"/>
      <c r="L1104" s="280">
        <f t="shared" si="264"/>
        <v>2.7276656991000003E-3</v>
      </c>
      <c r="M1104" s="280">
        <f t="shared" si="265"/>
        <v>5.5772087020000008E-3</v>
      </c>
      <c r="N1104" s="281">
        <f t="shared" si="266"/>
        <v>1.1922325838127044E-2</v>
      </c>
      <c r="O1104" s="280">
        <v>3.2736638999999998E-2</v>
      </c>
      <c r="P1104" s="286">
        <v>2.8411167000000001E-3</v>
      </c>
      <c r="Q1104" s="286">
        <v>1.6870033E-3</v>
      </c>
      <c r="R1104" s="286">
        <v>1.5221709999999999E-3</v>
      </c>
      <c r="S1104" s="219">
        <v>1.0641121999999999E-3</v>
      </c>
      <c r="T1104" s="286">
        <v>5.3299391000000004E-6</v>
      </c>
      <c r="U1104" s="219">
        <v>1.3605255999999999E-4</v>
      </c>
      <c r="V1104" s="219">
        <v>1.2012270999999999E-4</v>
      </c>
      <c r="W1104" s="219">
        <v>1.5293745999999999E-4</v>
      </c>
      <c r="X1104" s="219">
        <v>9.0487651999999997E-4</v>
      </c>
      <c r="Y1104" s="219">
        <v>1.1766807000000001E-2</v>
      </c>
      <c r="Z1104" s="286">
        <v>2.4089472E-5</v>
      </c>
      <c r="AA1104" s="286">
        <v>2.5813627000000002E-6</v>
      </c>
      <c r="AB1104" s="286">
        <v>1.5427043000000001E-11</v>
      </c>
      <c r="AC1104"/>
      <c r="AD1104" s="227">
        <f t="shared" si="258"/>
        <v>3.2736638999999998E-2</v>
      </c>
      <c r="AE1104" s="227">
        <f t="shared" si="259"/>
        <v>7.3759084091E-3</v>
      </c>
      <c r="AF1104" s="227">
        <f t="shared" si="260"/>
        <v>4.6508240727000001E-3</v>
      </c>
      <c r="AG1104" s="227">
        <f t="shared" si="261"/>
        <v>5.577208702E-3</v>
      </c>
      <c r="AH1104" s="227">
        <f t="shared" si="262"/>
        <v>1.1919744475427044E-2</v>
      </c>
      <c r="AI1104"/>
      <c r="AJ1104">
        <v>24.655676</v>
      </c>
      <c r="AK1104" s="155">
        <v>2.8187913</v>
      </c>
      <c r="AL1104" s="155">
        <v>0.49747008999999998</v>
      </c>
      <c r="AM1104" s="155">
        <v>0</v>
      </c>
      <c r="AN1104" s="155">
        <v>21.019527</v>
      </c>
      <c r="AO1104" s="155">
        <v>0.21993575000000001</v>
      </c>
      <c r="AP1104" s="155">
        <v>9.9951731000000002E-2</v>
      </c>
      <c r="AQ1104"/>
      <c r="AR1104" s="156">
        <v>4.6978252000000002E-3</v>
      </c>
      <c r="AS1104" s="156">
        <v>4.3617569000000004E-3</v>
      </c>
      <c r="AT1104" s="156">
        <v>1.8740630000000001E-4</v>
      </c>
      <c r="AU1104" s="156">
        <v>1.4866192999999999E-4</v>
      </c>
      <c r="AV1104" s="282">
        <f t="shared" si="267"/>
        <v>2.6149622132960001E-7</v>
      </c>
      <c r="AW1104" s="282">
        <f t="shared" si="268"/>
        <v>6.9307064953988116E-10</v>
      </c>
      <c r="AX1104" s="283">
        <f t="shared" si="269"/>
        <v>2.0820997936000001E-2</v>
      </c>
      <c r="AY1104" s="157">
        <v>2.0254366E-7</v>
      </c>
      <c r="AZ1104" s="157">
        <v>6.1112259999999996E-10</v>
      </c>
      <c r="BA1104" s="157">
        <v>1.6696741000000001E-14</v>
      </c>
      <c r="BB1104" s="157">
        <v>2.1796893E-12</v>
      </c>
      <c r="BC1104" s="157">
        <v>0</v>
      </c>
      <c r="BD1104" s="157">
        <v>9.7167375999999996E-11</v>
      </c>
      <c r="BE1104" s="157">
        <v>5.8799682000000002E-8</v>
      </c>
      <c r="BF1104" s="157">
        <v>1.6225883E-11</v>
      </c>
      <c r="BG1104" s="157">
        <v>6.5509857000000003E-11</v>
      </c>
      <c r="BH1104" s="157">
        <v>2.8775570000000001E-14</v>
      </c>
      <c r="BI1104" s="157">
        <v>3.6977603999999999E-16</v>
      </c>
      <c r="BJ1104" s="157">
        <v>7.7564822999999996E-14</v>
      </c>
      <c r="BK1104" s="157">
        <v>7.5155341000000004E-14</v>
      </c>
      <c r="BL1104" s="157">
        <v>1.3747267999999999E-14</v>
      </c>
      <c r="BM1104" s="157">
        <v>2.6702262999999999E-12</v>
      </c>
      <c r="BN1104" s="157">
        <v>5.0862038E-11</v>
      </c>
      <c r="BO1104" s="157">
        <v>2.0841165E-20</v>
      </c>
      <c r="BP1104" s="157">
        <v>1.4518935999999999E-5</v>
      </c>
      <c r="BQ1104" s="157">
        <v>2.0806478999999999E-2</v>
      </c>
      <c r="BR1104" s="157">
        <v>0</v>
      </c>
      <c r="BS1104" s="157">
        <v>0</v>
      </c>
      <c r="BT1104" s="157">
        <v>0</v>
      </c>
      <c r="BU1104"/>
      <c r="BV1104" s="155">
        <v>1.1633465000000001E-5</v>
      </c>
      <c r="BW1104" s="155">
        <v>4.7428157000000001E-7</v>
      </c>
      <c r="BX1104" s="155">
        <v>6.0852290999999999E-6</v>
      </c>
      <c r="BY1104" s="155">
        <v>1.4599502E-8</v>
      </c>
      <c r="BZ1104" s="155">
        <v>4.8780284000000005E-7</v>
      </c>
      <c r="CA1104" s="155">
        <v>4.4858361000000003E-8</v>
      </c>
      <c r="CB1104" s="155">
        <v>7.1599534999999997E-10</v>
      </c>
      <c r="CC1104" s="155">
        <v>6.7560069000000003E-8</v>
      </c>
      <c r="CD1104" s="155">
        <v>1.3850007000000001E-8</v>
      </c>
      <c r="CE1104" s="155">
        <v>9.5666949000000006E-8</v>
      </c>
      <c r="CF1104" s="155">
        <v>0</v>
      </c>
      <c r="CG1104" s="155">
        <v>4.6087577000000002E-17</v>
      </c>
      <c r="CH1104" s="155">
        <v>3.7736329000000002E-13</v>
      </c>
      <c r="CI1104" s="155">
        <v>3.1770889999999998E-7</v>
      </c>
      <c r="CJ1104" s="155">
        <v>4.0227001000000004E-6</v>
      </c>
      <c r="CK1104" s="155">
        <v>8.4915791000000007E-9</v>
      </c>
      <c r="CL1104" s="155">
        <v>0</v>
      </c>
      <c r="CM1104"/>
      <c r="CN1104" s="284">
        <v>3.1940542999999998E-13</v>
      </c>
      <c r="CO1104" s="284">
        <v>0.21825011999999999</v>
      </c>
      <c r="CP1104" s="285">
        <v>1.8588642000000001E-3</v>
      </c>
      <c r="CQ1104" s="284">
        <v>3.3470548000000001E-4</v>
      </c>
      <c r="CR1104" s="284">
        <v>3.5124111999999999E-11</v>
      </c>
      <c r="CS1104" s="284">
        <v>4.1497224E-9</v>
      </c>
      <c r="CT1104" s="284">
        <v>2.1394297000000001E-5</v>
      </c>
      <c r="CU1104" s="284">
        <v>3.7338890999999999E-2</v>
      </c>
      <c r="CV1104" s="284">
        <v>1.9257104999999999E-8</v>
      </c>
      <c r="CW1104" s="284">
        <v>1.5780131999999999E-5</v>
      </c>
      <c r="CX1104"/>
      <c r="CY1104" s="173"/>
      <c r="CZ1104" s="271" t="s">
        <v>2600</v>
      </c>
      <c r="DA1104"/>
      <c r="DB1104" s="247"/>
      <c r="DC1104" s="54"/>
      <c r="DD1104" s="54"/>
      <c r="DE1104" s="54"/>
      <c r="DF1104" s="54"/>
      <c r="DG1104" s="54"/>
      <c r="DH1104" s="54"/>
      <c r="DI1104" s="54"/>
      <c r="DJ1104" s="54"/>
      <c r="DK1104" s="54"/>
      <c r="DL1104" s="54"/>
    </row>
    <row r="1105" spans="1:116" ht="14.4">
      <c r="A1105" t="s">
        <v>1803</v>
      </c>
      <c r="B1105" s="188" t="s">
        <v>321</v>
      </c>
      <c r="C1105" s="151" t="str">
        <f t="shared" si="255"/>
        <v>A.160.01.104</v>
      </c>
      <c r="D1105" s="54" t="s">
        <v>40</v>
      </c>
      <c r="E1105" s="150" t="s">
        <v>352</v>
      </c>
      <c r="F1105" s="153" t="str">
        <f t="shared" si="256"/>
        <v>Afzelia natural forest clear cut 820 (kg/m3)</v>
      </c>
      <c r="G1105" s="154">
        <f t="shared" si="257"/>
        <v>3.668244266666667</v>
      </c>
      <c r="H1105"/>
      <c r="I1105"/>
      <c r="J1105" s="227">
        <f t="shared" si="263"/>
        <v>6.547363850767228</v>
      </c>
      <c r="K1105"/>
      <c r="L1105" s="280">
        <f t="shared" si="264"/>
        <v>2.7276656991000003E-3</v>
      </c>
      <c r="M1105" s="280">
        <f t="shared" si="265"/>
        <v>5.9824772192299998</v>
      </c>
      <c r="N1105" s="281">
        <f t="shared" si="266"/>
        <v>1.1922325838127044E-2</v>
      </c>
      <c r="O1105" s="280">
        <v>0.55023664000000005</v>
      </c>
      <c r="P1105" s="219">
        <v>2.8411167000000001E-3</v>
      </c>
      <c r="Q1105" s="286">
        <v>1.6870033E-3</v>
      </c>
      <c r="R1105" s="286">
        <v>1.5221709999999999E-3</v>
      </c>
      <c r="S1105" s="219">
        <v>1.0641121999999999E-3</v>
      </c>
      <c r="T1105" s="286">
        <v>5.3299391000000004E-6</v>
      </c>
      <c r="U1105" s="219">
        <v>1.3605255999999999E-4</v>
      </c>
      <c r="V1105" s="219">
        <v>1.2012270999999999E-4</v>
      </c>
      <c r="W1105" s="219">
        <v>1.5293745999999999E-4</v>
      </c>
      <c r="X1105" s="219">
        <v>9.0487651999999997E-4</v>
      </c>
      <c r="Y1105" s="219">
        <v>1.1766807000000001E-2</v>
      </c>
      <c r="Z1105" s="219">
        <v>5.9769240999999997</v>
      </c>
      <c r="AA1105" s="286">
        <v>2.5813627000000002E-6</v>
      </c>
      <c r="AB1105" s="286">
        <v>1.5427043000000001E-11</v>
      </c>
      <c r="AC1105"/>
      <c r="AD1105" s="227">
        <f t="shared" si="258"/>
        <v>0.55023664000000005</v>
      </c>
      <c r="AE1105" s="227">
        <f t="shared" si="259"/>
        <v>7.3759084091E-3</v>
      </c>
      <c r="AF1105" s="227">
        <f t="shared" si="260"/>
        <v>4.6508240727000001E-3</v>
      </c>
      <c r="AG1105" s="227">
        <f t="shared" si="261"/>
        <v>5.9824772192299998</v>
      </c>
      <c r="AH1105" s="227">
        <f t="shared" si="262"/>
        <v>1.1919744475427044E-2</v>
      </c>
      <c r="AI1105"/>
      <c r="AJ1105">
        <v>24.655676</v>
      </c>
      <c r="AK1105" s="155">
        <v>2.8187913</v>
      </c>
      <c r="AL1105" s="155">
        <v>0.49747008999999998</v>
      </c>
      <c r="AM1105" s="155">
        <v>0</v>
      </c>
      <c r="AN1105" s="155">
        <v>21.019527</v>
      </c>
      <c r="AO1105" s="155">
        <v>0.21993575000000001</v>
      </c>
      <c r="AP1105" s="155">
        <v>9.9951731000000002E-2</v>
      </c>
      <c r="AQ1105"/>
      <c r="AR1105" s="156">
        <v>6.0712649E-2</v>
      </c>
      <c r="AS1105" s="156">
        <v>5.7764444999999998E-2</v>
      </c>
      <c r="AT1105" s="156">
        <v>2.7995416999999998E-3</v>
      </c>
      <c r="AU1105" s="156">
        <v>1.4866192999999999E-4</v>
      </c>
      <c r="AV1105" s="282">
        <f t="shared" si="267"/>
        <v>3.4630962613295998E-6</v>
      </c>
      <c r="AW1105" s="282">
        <f t="shared" si="268"/>
        <v>1.0353334974538881E-8</v>
      </c>
      <c r="AX1105" s="283">
        <f t="shared" si="269"/>
        <v>2.0820997936000001E-2</v>
      </c>
      <c r="AY1105" s="157">
        <v>3.4041436999999999E-6</v>
      </c>
      <c r="AZ1105" s="157">
        <v>1.0271122999999999E-8</v>
      </c>
      <c r="BA1105" s="157">
        <v>2.8062173999999998E-13</v>
      </c>
      <c r="BB1105" s="157">
        <v>2.1796893E-12</v>
      </c>
      <c r="BC1105" s="157">
        <v>0</v>
      </c>
      <c r="BD1105" s="157">
        <v>9.7167375999999996E-11</v>
      </c>
      <c r="BE1105" s="157">
        <v>5.8799682000000002E-8</v>
      </c>
      <c r="BF1105" s="157">
        <v>1.6225883E-11</v>
      </c>
      <c r="BG1105" s="157">
        <v>6.5509857000000003E-11</v>
      </c>
      <c r="BH1105" s="157">
        <v>2.8775570000000001E-14</v>
      </c>
      <c r="BI1105" s="157">
        <v>3.6977603999999999E-16</v>
      </c>
      <c r="BJ1105" s="157">
        <v>7.7564822999999996E-14</v>
      </c>
      <c r="BK1105" s="157">
        <v>7.5155341000000004E-14</v>
      </c>
      <c r="BL1105" s="157">
        <v>1.3747267999999999E-14</v>
      </c>
      <c r="BM1105" s="157">
        <v>2.6702262999999999E-12</v>
      </c>
      <c r="BN1105" s="157">
        <v>5.0862038E-11</v>
      </c>
      <c r="BO1105" s="157">
        <v>2.0841165E-20</v>
      </c>
      <c r="BP1105" s="157">
        <v>1.4518935999999999E-5</v>
      </c>
      <c r="BQ1105" s="157">
        <v>2.0806478999999999E-2</v>
      </c>
      <c r="BR1105" s="157">
        <v>0</v>
      </c>
      <c r="BS1105" s="157">
        <v>0</v>
      </c>
      <c r="BT1105" s="157">
        <v>0</v>
      </c>
      <c r="BU1105"/>
      <c r="BV1105" s="155">
        <v>1.0782862E-4</v>
      </c>
      <c r="BW1105" s="155">
        <v>4.7428157000000001E-7</v>
      </c>
      <c r="BX1105" s="155">
        <v>1.0228038E-4</v>
      </c>
      <c r="BY1105" s="155">
        <v>1.4599502E-8</v>
      </c>
      <c r="BZ1105" s="155">
        <v>4.8780284000000005E-7</v>
      </c>
      <c r="CA1105" s="155">
        <v>4.4858361000000003E-8</v>
      </c>
      <c r="CB1105" s="155">
        <v>7.1599534999999997E-10</v>
      </c>
      <c r="CC1105" s="155">
        <v>6.7560069000000003E-8</v>
      </c>
      <c r="CD1105" s="155">
        <v>1.3850007000000001E-8</v>
      </c>
      <c r="CE1105" s="155">
        <v>9.5666949000000006E-8</v>
      </c>
      <c r="CF1105" s="155">
        <v>0</v>
      </c>
      <c r="CG1105" s="155">
        <v>4.6087577000000002E-17</v>
      </c>
      <c r="CH1105" s="155">
        <v>3.7736329000000002E-13</v>
      </c>
      <c r="CI1105" s="155">
        <v>3.1770889999999998E-7</v>
      </c>
      <c r="CJ1105" s="155">
        <v>4.0227001000000004E-6</v>
      </c>
      <c r="CK1105" s="155">
        <v>8.4915791000000007E-9</v>
      </c>
      <c r="CL1105" s="155">
        <v>0</v>
      </c>
      <c r="CM1105"/>
      <c r="CN1105" s="284">
        <v>3.1940542999999998E-13</v>
      </c>
      <c r="CO1105" s="284">
        <v>3.6682500999999998</v>
      </c>
      <c r="CP1105" s="285">
        <v>1.8588642000000001E-3</v>
      </c>
      <c r="CQ1105" s="284">
        <v>3.3470548000000001E-4</v>
      </c>
      <c r="CR1105" s="284">
        <v>3.5124111999999999E-11</v>
      </c>
      <c r="CS1105" s="284">
        <v>4.1497224E-9</v>
      </c>
      <c r="CT1105" s="284">
        <v>2.1394297000000001E-5</v>
      </c>
      <c r="CU1105" s="284">
        <v>3.7338890999999999E-2</v>
      </c>
      <c r="CV1105" s="284">
        <v>1.9257104999999999E-8</v>
      </c>
      <c r="CW1105" s="284">
        <v>1.5780131999999999E-5</v>
      </c>
      <c r="CX1105"/>
      <c r="CY1105" s="173"/>
      <c r="CZ1105" s="271" t="s">
        <v>2600</v>
      </c>
      <c r="DA1105"/>
      <c r="DB1105" s="247"/>
      <c r="DC1105" s="54"/>
      <c r="DD1105" s="54"/>
      <c r="DE1105" s="54"/>
      <c r="DF1105" s="54"/>
      <c r="DG1105" s="54"/>
      <c r="DH1105" s="54"/>
      <c r="DI1105" s="54"/>
      <c r="DJ1105" s="54"/>
      <c r="DK1105" s="54"/>
      <c r="DL1105" s="54"/>
    </row>
    <row r="1106" spans="1:116" ht="14.4">
      <c r="A1106" t="s">
        <v>954</v>
      </c>
      <c r="B1106" s="188" t="s">
        <v>321</v>
      </c>
      <c r="C1106" s="151" t="str">
        <f t="shared" si="255"/>
        <v>A.160.01.105</v>
      </c>
      <c r="D1106" s="54" t="s">
        <v>40</v>
      </c>
      <c r="E1106" s="150" t="s">
        <v>352</v>
      </c>
      <c r="F1106" s="153" t="str">
        <f t="shared" si="256"/>
        <v>Guaiacum wood FSC/PEFC 1250 (kg/m3)</v>
      </c>
      <c r="G1106" s="154">
        <f t="shared" si="257"/>
        <v>0.21385483333333336</v>
      </c>
      <c r="H1106"/>
      <c r="I1106"/>
      <c r="J1106" s="227">
        <f t="shared" si="263"/>
        <v>5.1756976689527043E-2</v>
      </c>
      <c r="K1106"/>
      <c r="L1106" s="280">
        <f t="shared" si="264"/>
        <v>2.7142768213999999E-3</v>
      </c>
      <c r="M1106" s="280">
        <f t="shared" si="265"/>
        <v>5.4222507700000004E-3</v>
      </c>
      <c r="N1106" s="281">
        <f t="shared" si="266"/>
        <v>1.1542224098127043E-2</v>
      </c>
      <c r="O1106" s="280">
        <v>3.2078225000000002E-2</v>
      </c>
      <c r="P1106" s="286">
        <v>2.6954689000000002E-3</v>
      </c>
      <c r="Q1106" s="286">
        <v>1.6777094E-3</v>
      </c>
      <c r="R1106" s="286">
        <v>1.5103987000000001E-3</v>
      </c>
      <c r="S1106" s="219">
        <v>1.0628813E-3</v>
      </c>
      <c r="T1106" s="286">
        <v>5.2738813999999999E-6</v>
      </c>
      <c r="U1106" s="219">
        <v>1.3572294E-4</v>
      </c>
      <c r="V1106" s="219">
        <v>1.2011432E-4</v>
      </c>
      <c r="W1106" s="219">
        <v>1.5268572E-4</v>
      </c>
      <c r="X1106" s="219">
        <v>9.0487651999999997E-4</v>
      </c>
      <c r="Y1106" s="219">
        <v>1.1386957E-2</v>
      </c>
      <c r="Z1106" s="286">
        <v>2.4081629999999999E-5</v>
      </c>
      <c r="AA1106" s="286">
        <v>2.5813627000000002E-6</v>
      </c>
      <c r="AB1106" s="286">
        <v>1.5427043000000001E-11</v>
      </c>
      <c r="AC1106"/>
      <c r="AD1106" s="227">
        <f t="shared" si="258"/>
        <v>3.2078225000000002E-2</v>
      </c>
      <c r="AE1106" s="227">
        <f t="shared" si="259"/>
        <v>7.2075694414000012E-3</v>
      </c>
      <c r="AF1106" s="227">
        <f t="shared" si="260"/>
        <v>4.4958739827000004E-3</v>
      </c>
      <c r="AG1106" s="227">
        <f t="shared" si="261"/>
        <v>5.4222507700000004E-3</v>
      </c>
      <c r="AH1106" s="227">
        <f t="shared" si="262"/>
        <v>1.1539642735427043E-2</v>
      </c>
      <c r="AI1106"/>
      <c r="AJ1106">
        <v>24.598023000000001</v>
      </c>
      <c r="AK1106" s="155">
        <v>2.7614198000000001</v>
      </c>
      <c r="AL1106" s="155">
        <v>0.49727483</v>
      </c>
      <c r="AM1106" s="155">
        <v>0</v>
      </c>
      <c r="AN1106" s="155">
        <v>21.019527</v>
      </c>
      <c r="AO1106" s="155">
        <v>0.21989769000000001</v>
      </c>
      <c r="AP1106" s="155">
        <v>9.9903657000000007E-2</v>
      </c>
      <c r="AQ1106"/>
      <c r="AR1106" s="156">
        <v>4.5772286000000002E-3</v>
      </c>
      <c r="AS1106" s="156">
        <v>4.2493632E-3</v>
      </c>
      <c r="AT1106" s="156">
        <v>1.8322801999999999E-4</v>
      </c>
      <c r="AU1106" s="156">
        <v>1.4463742000000001E-4</v>
      </c>
      <c r="AV1106" s="282">
        <f t="shared" si="267"/>
        <v>2.5475797822999995E-7</v>
      </c>
      <c r="AW1106" s="282">
        <f t="shared" si="268"/>
        <v>6.7761839914788123E-10</v>
      </c>
      <c r="AX1106" s="283">
        <f t="shared" si="269"/>
        <v>2.0257342783000003E-2</v>
      </c>
      <c r="AY1106" s="157">
        <v>1.9847025999999999E-7</v>
      </c>
      <c r="AZ1106" s="157">
        <v>5.9883219000000003E-10</v>
      </c>
      <c r="BA1106" s="157">
        <v>1.6360948999999999E-14</v>
      </c>
      <c r="BB1106" s="157">
        <v>2.1796893E-12</v>
      </c>
      <c r="BC1106" s="157">
        <v>0</v>
      </c>
      <c r="BD1106" s="157">
        <v>9.6851909000000004E-11</v>
      </c>
      <c r="BE1106" s="157">
        <v>5.6135272E-8</v>
      </c>
      <c r="BF1106" s="157">
        <v>1.6153941000000001E-11</v>
      </c>
      <c r="BG1106" s="157">
        <v>6.2428747999999999E-11</v>
      </c>
      <c r="BH1106" s="157">
        <v>2.8775570000000001E-14</v>
      </c>
      <c r="BI1106" s="157">
        <v>3.6977603999999999E-16</v>
      </c>
      <c r="BJ1106" s="157">
        <v>7.7377037999999998E-14</v>
      </c>
      <c r="BK1106" s="157">
        <v>6.8158113999999996E-14</v>
      </c>
      <c r="BL1106" s="157">
        <v>1.247868E-14</v>
      </c>
      <c r="BM1106" s="157">
        <v>2.6609016999999999E-12</v>
      </c>
      <c r="BN1106" s="157">
        <v>5.075373E-11</v>
      </c>
      <c r="BO1106" s="157">
        <v>2.0841165E-20</v>
      </c>
      <c r="BP1106" s="157">
        <v>1.4495783E-5</v>
      </c>
      <c r="BQ1106" s="157">
        <v>2.0242847000000001E-2</v>
      </c>
      <c r="BR1106" s="157">
        <v>0</v>
      </c>
      <c r="BS1106" s="157">
        <v>0</v>
      </c>
      <c r="BT1106" s="157">
        <v>0</v>
      </c>
      <c r="BU1106"/>
      <c r="BV1106" s="155">
        <v>1.1397974000000001E-5</v>
      </c>
      <c r="BW1106" s="155">
        <v>4.5303948000000001E-7</v>
      </c>
      <c r="BX1106" s="155">
        <v>5.9628401000000001E-6</v>
      </c>
      <c r="BY1106" s="155">
        <v>1.4592847E-8</v>
      </c>
      <c r="BZ1106" s="155">
        <v>4.6920330999999998E-7</v>
      </c>
      <c r="CA1106" s="155">
        <v>4.4858361000000003E-8</v>
      </c>
      <c r="CB1106" s="155">
        <v>7.1599534999999997E-10</v>
      </c>
      <c r="CC1106" s="155">
        <v>6.7560069000000003E-8</v>
      </c>
      <c r="CD1106" s="155">
        <v>1.3758863E-8</v>
      </c>
      <c r="CE1106" s="155">
        <v>9.543174E-8</v>
      </c>
      <c r="CF1106" s="155">
        <v>0</v>
      </c>
      <c r="CG1106" s="155">
        <v>4.6087577000000002E-17</v>
      </c>
      <c r="CH1106" s="155">
        <v>3.7736329000000002E-13</v>
      </c>
      <c r="CI1106" s="155">
        <v>3.1407966999999998E-7</v>
      </c>
      <c r="CJ1106" s="155">
        <v>3.9534018999999998E-6</v>
      </c>
      <c r="CK1106" s="155">
        <v>8.4915791000000007E-9</v>
      </c>
      <c r="CL1106" s="155">
        <v>0</v>
      </c>
      <c r="CM1106"/>
      <c r="CN1106" s="284">
        <v>3.1940542999999998E-13</v>
      </c>
      <c r="CO1106" s="284">
        <v>0.21386068999999999</v>
      </c>
      <c r="CP1106" s="285">
        <v>1.8588642000000001E-3</v>
      </c>
      <c r="CQ1106" s="284">
        <v>3.2017195000000001E-4</v>
      </c>
      <c r="CR1106" s="284">
        <v>3.5039152999999998E-11</v>
      </c>
      <c r="CS1106" s="284">
        <v>4.1396818999999997E-9</v>
      </c>
      <c r="CT1106" s="284">
        <v>2.0475443000000001E-5</v>
      </c>
      <c r="CU1106" s="284">
        <v>3.3890116999999997E-2</v>
      </c>
      <c r="CV1106" s="284">
        <v>1.9257104999999999E-8</v>
      </c>
      <c r="CW1106" s="284">
        <v>1.5780131999999999E-5</v>
      </c>
      <c r="CX1106"/>
      <c r="CY1106" s="173"/>
      <c r="CZ1106" s="271" t="s">
        <v>1804</v>
      </c>
      <c r="DA1106"/>
      <c r="DB1106" s="247"/>
      <c r="DC1106" s="54"/>
      <c r="DD1106" s="54"/>
      <c r="DE1106" s="54"/>
      <c r="DF1106" s="54"/>
      <c r="DG1106" s="54"/>
      <c r="DH1106" s="54"/>
      <c r="DI1106" s="54"/>
      <c r="DJ1106" s="54"/>
      <c r="DK1106" s="54"/>
      <c r="DL1106" s="54"/>
    </row>
    <row r="1107" spans="1:116" ht="14.4">
      <c r="A1107" t="s">
        <v>1805</v>
      </c>
      <c r="B1107" s="188" t="s">
        <v>321</v>
      </c>
      <c r="C1107" s="151" t="str">
        <f t="shared" si="255"/>
        <v>A.160.01.106</v>
      </c>
      <c r="D1107" s="54" t="s">
        <v>40</v>
      </c>
      <c r="E1107" s="150" t="s">
        <v>352</v>
      </c>
      <c r="F1107" s="153" t="str">
        <f t="shared" si="256"/>
        <v>Guaiacum wood natural forest clear cut 1250 (kg/m3)</v>
      </c>
      <c r="G1107" s="154">
        <f t="shared" si="257"/>
        <v>3.6638548000000002</v>
      </c>
      <c r="H1107"/>
      <c r="I1107"/>
      <c r="J1107" s="227">
        <f t="shared" si="263"/>
        <v>3.506181990059527</v>
      </c>
      <c r="K1107"/>
      <c r="L1107" s="280">
        <f t="shared" si="264"/>
        <v>2.7142768213999999E-3</v>
      </c>
      <c r="M1107" s="280">
        <f t="shared" si="265"/>
        <v>2.9423472691399999</v>
      </c>
      <c r="N1107" s="281">
        <f t="shared" si="266"/>
        <v>1.1542224098127043E-2</v>
      </c>
      <c r="O1107" s="280">
        <v>0.54957822000000001</v>
      </c>
      <c r="P1107" s="219">
        <v>2.6954689000000002E-3</v>
      </c>
      <c r="Q1107" s="286">
        <v>1.6777094E-3</v>
      </c>
      <c r="R1107" s="286">
        <v>1.5103987000000001E-3</v>
      </c>
      <c r="S1107" s="219">
        <v>1.0628813E-3</v>
      </c>
      <c r="T1107" s="286">
        <v>5.2738813999999999E-6</v>
      </c>
      <c r="U1107" s="219">
        <v>1.3572294E-4</v>
      </c>
      <c r="V1107" s="219">
        <v>1.2011432E-4</v>
      </c>
      <c r="W1107" s="219">
        <v>1.5268572E-4</v>
      </c>
      <c r="X1107" s="219">
        <v>9.0487651999999997E-4</v>
      </c>
      <c r="Y1107" s="219">
        <v>1.1386957E-2</v>
      </c>
      <c r="Z1107" s="219">
        <v>2.9369491000000001</v>
      </c>
      <c r="AA1107" s="286">
        <v>2.5813627000000002E-6</v>
      </c>
      <c r="AB1107" s="286">
        <v>1.5427043000000001E-11</v>
      </c>
      <c r="AC1107"/>
      <c r="AD1107" s="227">
        <f t="shared" si="258"/>
        <v>0.54957822000000001</v>
      </c>
      <c r="AE1107" s="227">
        <f t="shared" si="259"/>
        <v>7.2075694414000012E-3</v>
      </c>
      <c r="AF1107" s="227">
        <f t="shared" si="260"/>
        <v>4.4958739827000004E-3</v>
      </c>
      <c r="AG1107" s="227">
        <f t="shared" si="261"/>
        <v>2.9423472691399999</v>
      </c>
      <c r="AH1107" s="227">
        <f t="shared" si="262"/>
        <v>1.1539642735427043E-2</v>
      </c>
      <c r="AI1107"/>
      <c r="AJ1107">
        <v>24.598023000000001</v>
      </c>
      <c r="AK1107" s="155">
        <v>2.7614198000000001</v>
      </c>
      <c r="AL1107" s="155">
        <v>0.49727483</v>
      </c>
      <c r="AM1107" s="155">
        <v>0</v>
      </c>
      <c r="AN1107" s="155">
        <v>21.019527</v>
      </c>
      <c r="AO1107" s="155">
        <v>0.21989769000000001</v>
      </c>
      <c r="AP1107" s="155">
        <v>9.9903657000000007E-2</v>
      </c>
      <c r="AQ1107"/>
      <c r="AR1107" s="156">
        <v>6.0592052E-2</v>
      </c>
      <c r="AS1107" s="156">
        <v>5.7652051000000003E-2</v>
      </c>
      <c r="AT1107" s="156">
        <v>2.7953634000000001E-3</v>
      </c>
      <c r="AU1107" s="156">
        <v>1.4463742000000001E-4</v>
      </c>
      <c r="AV1107" s="282">
        <f t="shared" si="267"/>
        <v>3.45635801823E-6</v>
      </c>
      <c r="AW1107" s="282">
        <f t="shared" si="268"/>
        <v>1.0337882134148883E-8</v>
      </c>
      <c r="AX1107" s="283">
        <f t="shared" si="269"/>
        <v>2.0257342783000003E-2</v>
      </c>
      <c r="AY1107" s="157">
        <v>3.4000703000000001E-6</v>
      </c>
      <c r="AZ1107" s="157">
        <v>1.0258832E-8</v>
      </c>
      <c r="BA1107" s="157">
        <v>2.8028594999999999E-13</v>
      </c>
      <c r="BB1107" s="157">
        <v>2.1796893E-12</v>
      </c>
      <c r="BC1107" s="157">
        <v>0</v>
      </c>
      <c r="BD1107" s="157">
        <v>9.6851909000000004E-11</v>
      </c>
      <c r="BE1107" s="157">
        <v>5.6135272E-8</v>
      </c>
      <c r="BF1107" s="157">
        <v>1.6153941000000001E-11</v>
      </c>
      <c r="BG1107" s="157">
        <v>6.2428747999999999E-11</v>
      </c>
      <c r="BH1107" s="157">
        <v>2.8775570000000001E-14</v>
      </c>
      <c r="BI1107" s="157">
        <v>3.6977603999999999E-16</v>
      </c>
      <c r="BJ1107" s="157">
        <v>7.7377037999999998E-14</v>
      </c>
      <c r="BK1107" s="157">
        <v>6.8158113999999996E-14</v>
      </c>
      <c r="BL1107" s="157">
        <v>1.247868E-14</v>
      </c>
      <c r="BM1107" s="157">
        <v>2.6609016999999999E-12</v>
      </c>
      <c r="BN1107" s="157">
        <v>5.075373E-11</v>
      </c>
      <c r="BO1107" s="157">
        <v>2.0841165E-20</v>
      </c>
      <c r="BP1107" s="157">
        <v>1.4495783E-5</v>
      </c>
      <c r="BQ1107" s="157">
        <v>2.0242847000000001E-2</v>
      </c>
      <c r="BR1107" s="157">
        <v>0</v>
      </c>
      <c r="BS1107" s="157">
        <v>0</v>
      </c>
      <c r="BT1107" s="157">
        <v>0</v>
      </c>
      <c r="BU1107"/>
      <c r="BV1107" s="155">
        <v>1.0759312999999999E-4</v>
      </c>
      <c r="BW1107" s="155">
        <v>4.5303948000000001E-7</v>
      </c>
      <c r="BX1107" s="155">
        <v>1.0215799000000001E-4</v>
      </c>
      <c r="BY1107" s="155">
        <v>1.4592847E-8</v>
      </c>
      <c r="BZ1107" s="155">
        <v>4.6920330999999998E-7</v>
      </c>
      <c r="CA1107" s="155">
        <v>4.4858361000000003E-8</v>
      </c>
      <c r="CB1107" s="155">
        <v>7.1599534999999997E-10</v>
      </c>
      <c r="CC1107" s="155">
        <v>6.7560069000000003E-8</v>
      </c>
      <c r="CD1107" s="155">
        <v>1.3758863E-8</v>
      </c>
      <c r="CE1107" s="155">
        <v>9.543174E-8</v>
      </c>
      <c r="CF1107" s="155">
        <v>0</v>
      </c>
      <c r="CG1107" s="155">
        <v>4.6087577000000002E-17</v>
      </c>
      <c r="CH1107" s="155">
        <v>3.7736329000000002E-13</v>
      </c>
      <c r="CI1107" s="155">
        <v>3.1407966999999998E-7</v>
      </c>
      <c r="CJ1107" s="155">
        <v>3.9534018999999998E-6</v>
      </c>
      <c r="CK1107" s="155">
        <v>8.4915791000000007E-9</v>
      </c>
      <c r="CL1107" s="155">
        <v>0</v>
      </c>
      <c r="CM1107"/>
      <c r="CN1107" s="284">
        <v>3.1940542999999998E-13</v>
      </c>
      <c r="CO1107" s="284">
        <v>3.6638606999999999</v>
      </c>
      <c r="CP1107" s="285">
        <v>1.8588642000000001E-3</v>
      </c>
      <c r="CQ1107" s="284">
        <v>3.2017195000000001E-4</v>
      </c>
      <c r="CR1107" s="284">
        <v>3.5039152999999998E-11</v>
      </c>
      <c r="CS1107" s="284">
        <v>4.1396818999999997E-9</v>
      </c>
      <c r="CT1107" s="284">
        <v>2.0475443000000001E-5</v>
      </c>
      <c r="CU1107" s="284">
        <v>3.3890116999999997E-2</v>
      </c>
      <c r="CV1107" s="284">
        <v>1.9257104999999999E-8</v>
      </c>
      <c r="CW1107" s="284">
        <v>1.5780131999999999E-5</v>
      </c>
      <c r="CX1107"/>
      <c r="CY1107" s="173"/>
      <c r="CZ1107" s="271" t="s">
        <v>1804</v>
      </c>
      <c r="DA1107"/>
      <c r="DB1107" s="247"/>
      <c r="DC1107" s="54"/>
      <c r="DD1107" s="54"/>
      <c r="DE1107" s="54"/>
      <c r="DF1107" s="54"/>
      <c r="DG1107" s="54"/>
      <c r="DH1107" s="54"/>
      <c r="DI1107" s="54"/>
      <c r="DJ1107" s="54"/>
      <c r="DK1107" s="54"/>
      <c r="DL1107" s="54"/>
    </row>
    <row r="1108" spans="1:116" ht="14.4">
      <c r="A1108" t="s">
        <v>955</v>
      </c>
      <c r="B1108" s="188" t="s">
        <v>321</v>
      </c>
      <c r="C1108" s="151" t="str">
        <f t="shared" si="255"/>
        <v>A.160.01.107</v>
      </c>
      <c r="D1108" s="54" t="s">
        <v>40</v>
      </c>
      <c r="E1108" s="150" t="s">
        <v>352</v>
      </c>
      <c r="F1108" s="153" t="str">
        <f t="shared" si="256"/>
        <v>Iroko FSC/PEFC 650 (kg/m3)</v>
      </c>
      <c r="G1108" s="154">
        <f t="shared" si="257"/>
        <v>0.23799670666666667</v>
      </c>
      <c r="H1108"/>
      <c r="I1108"/>
      <c r="J1108" s="227">
        <f t="shared" si="263"/>
        <v>5.8394726398727045E-2</v>
      </c>
      <c r="K1108"/>
      <c r="L1108" s="280">
        <f t="shared" si="264"/>
        <v>2.7879153585999997E-3</v>
      </c>
      <c r="M1108" s="280">
        <f t="shared" si="265"/>
        <v>6.2745193620000004E-3</v>
      </c>
      <c r="N1108" s="281">
        <f t="shared" si="266"/>
        <v>1.3632785678127044E-2</v>
      </c>
      <c r="O1108" s="280">
        <v>3.5699505999999999E-2</v>
      </c>
      <c r="P1108" s="286">
        <v>3.4965318E-3</v>
      </c>
      <c r="Q1108" s="286">
        <v>1.7288258000000001E-3</v>
      </c>
      <c r="R1108" s="286">
        <v>1.5751464000000001E-3</v>
      </c>
      <c r="S1108" s="219">
        <v>1.0696509E-3</v>
      </c>
      <c r="T1108" s="286">
        <v>5.5821985999999997E-6</v>
      </c>
      <c r="U1108" s="219">
        <v>1.3753586E-4</v>
      </c>
      <c r="V1108" s="219">
        <v>1.2016047999999999E-4</v>
      </c>
      <c r="W1108" s="219">
        <v>1.5407029999999999E-4</v>
      </c>
      <c r="X1108" s="219">
        <v>9.0487651999999997E-4</v>
      </c>
      <c r="Y1108" s="219">
        <v>1.3476134000000001E-2</v>
      </c>
      <c r="Z1108" s="286">
        <v>2.4124761999999999E-5</v>
      </c>
      <c r="AA1108" s="286">
        <v>2.5813627000000002E-6</v>
      </c>
      <c r="AB1108" s="286">
        <v>1.5427043000000001E-11</v>
      </c>
      <c r="AC1108"/>
      <c r="AD1108" s="227">
        <f t="shared" si="258"/>
        <v>3.5699505999999999E-2</v>
      </c>
      <c r="AE1108" s="227">
        <f t="shared" si="259"/>
        <v>8.133433438599999E-3</v>
      </c>
      <c r="AF1108" s="227">
        <f t="shared" si="260"/>
        <v>5.3480994427000002E-3</v>
      </c>
      <c r="AG1108" s="227">
        <f t="shared" si="261"/>
        <v>6.2745193620000004E-3</v>
      </c>
      <c r="AH1108" s="227">
        <f t="shared" si="262"/>
        <v>1.3630204315427044E-2</v>
      </c>
      <c r="AI1108"/>
      <c r="AJ1108">
        <v>24.915113999999999</v>
      </c>
      <c r="AK1108" s="155">
        <v>3.0769627000000002</v>
      </c>
      <c r="AL1108" s="155">
        <v>0.49834877999999999</v>
      </c>
      <c r="AM1108" s="155">
        <v>0</v>
      </c>
      <c r="AN1108" s="155">
        <v>21.019527</v>
      </c>
      <c r="AO1108" s="155">
        <v>0.22010701999999999</v>
      </c>
      <c r="AP1108" s="155">
        <v>0.10016806</v>
      </c>
      <c r="AQ1108"/>
      <c r="AR1108" s="156">
        <v>5.2405096999999998E-3</v>
      </c>
      <c r="AS1108" s="156">
        <v>4.8675289000000002E-3</v>
      </c>
      <c r="AT1108" s="156">
        <v>2.062086E-4</v>
      </c>
      <c r="AU1108" s="156">
        <v>1.6677219000000001E-4</v>
      </c>
      <c r="AV1108" s="282">
        <f t="shared" si="267"/>
        <v>2.9181828227719999E-7</v>
      </c>
      <c r="AW1108" s="282">
        <f t="shared" si="268"/>
        <v>7.6260577880188113E-10</v>
      </c>
      <c r="AX1108" s="283">
        <f t="shared" si="269"/>
        <v>2.3357450126999999E-2</v>
      </c>
      <c r="AY1108" s="157">
        <v>2.2087393000000001E-7</v>
      </c>
      <c r="AZ1108" s="157">
        <v>6.6642944999999997E-10</v>
      </c>
      <c r="BA1108" s="157">
        <v>1.8207803E-14</v>
      </c>
      <c r="BB1108" s="157">
        <v>2.1796893E-12</v>
      </c>
      <c r="BC1108" s="157">
        <v>0</v>
      </c>
      <c r="BD1108" s="157">
        <v>9.8586979E-11</v>
      </c>
      <c r="BE1108" s="157">
        <v>7.0789523999999994E-8</v>
      </c>
      <c r="BF1108" s="157">
        <v>1.6549621000000001E-11</v>
      </c>
      <c r="BG1108" s="157">
        <v>7.9374845999999999E-11</v>
      </c>
      <c r="BH1108" s="157">
        <v>2.8775570000000001E-14</v>
      </c>
      <c r="BI1108" s="157">
        <v>3.6977603999999999E-16</v>
      </c>
      <c r="BJ1108" s="157">
        <v>7.8409854000000005E-14</v>
      </c>
      <c r="BK1108" s="157">
        <v>1.0664286E-13</v>
      </c>
      <c r="BL1108" s="157">
        <v>1.9455918E-14</v>
      </c>
      <c r="BM1108" s="157">
        <v>2.7121868999999998E-12</v>
      </c>
      <c r="BN1108" s="157">
        <v>5.1349421999999998E-11</v>
      </c>
      <c r="BO1108" s="157">
        <v>2.0841165E-20</v>
      </c>
      <c r="BP1108" s="157">
        <v>1.4623126999999999E-5</v>
      </c>
      <c r="BQ1108" s="157">
        <v>2.3342827E-2</v>
      </c>
      <c r="BR1108" s="157">
        <v>0</v>
      </c>
      <c r="BS1108" s="157">
        <v>0</v>
      </c>
      <c r="BT1108" s="157">
        <v>0</v>
      </c>
      <c r="BU1108"/>
      <c r="BV1108" s="155">
        <v>1.2693175000000001E-5</v>
      </c>
      <c r="BW1108" s="155">
        <v>5.6987099999999998E-7</v>
      </c>
      <c r="BX1108" s="155">
        <v>6.6359797000000001E-6</v>
      </c>
      <c r="BY1108" s="155">
        <v>1.4629446E-8</v>
      </c>
      <c r="BZ1108" s="155">
        <v>5.7150072999999995E-7</v>
      </c>
      <c r="CA1108" s="155">
        <v>4.4858361000000003E-8</v>
      </c>
      <c r="CB1108" s="155">
        <v>7.1599534999999997E-10</v>
      </c>
      <c r="CC1108" s="155">
        <v>6.7560069000000003E-8</v>
      </c>
      <c r="CD1108" s="155">
        <v>1.4260156E-8</v>
      </c>
      <c r="CE1108" s="155">
        <v>9.6725388999999996E-8</v>
      </c>
      <c r="CF1108" s="155">
        <v>0</v>
      </c>
      <c r="CG1108" s="155">
        <v>4.6087577000000002E-17</v>
      </c>
      <c r="CH1108" s="155">
        <v>3.7736329000000002E-13</v>
      </c>
      <c r="CI1108" s="155">
        <v>3.3404044999999998E-7</v>
      </c>
      <c r="CJ1108" s="155">
        <v>4.3345417999999998E-6</v>
      </c>
      <c r="CK1108" s="155">
        <v>8.4915791000000007E-9</v>
      </c>
      <c r="CL1108" s="155">
        <v>0</v>
      </c>
      <c r="CM1108"/>
      <c r="CN1108" s="284">
        <v>3.1940542999999998E-13</v>
      </c>
      <c r="CO1108" s="284">
        <v>0.23800257</v>
      </c>
      <c r="CP1108" s="285">
        <v>1.8588642000000001E-3</v>
      </c>
      <c r="CQ1108" s="284">
        <v>4.0010636999999999E-4</v>
      </c>
      <c r="CR1108" s="284">
        <v>3.5506428000000001E-11</v>
      </c>
      <c r="CS1108" s="284">
        <v>4.1949045999999999E-9</v>
      </c>
      <c r="CT1108" s="284">
        <v>2.5529139999999999E-5</v>
      </c>
      <c r="CU1108" s="284">
        <v>5.2858375999999999E-2</v>
      </c>
      <c r="CV1108" s="284">
        <v>1.9257104999999999E-8</v>
      </c>
      <c r="CW1108" s="284">
        <v>1.5780131999999999E-5</v>
      </c>
      <c r="CX1108"/>
      <c r="CY1108" s="173"/>
      <c r="CZ1108" s="271" t="s">
        <v>1806</v>
      </c>
      <c r="DA1108"/>
      <c r="DB1108" s="247"/>
      <c r="DC1108" s="54"/>
      <c r="DD1108" s="54"/>
      <c r="DE1108" s="54"/>
      <c r="DF1108" s="54"/>
      <c r="DG1108" s="54"/>
      <c r="DH1108" s="54"/>
      <c r="DI1108" s="54"/>
      <c r="DJ1108" s="54"/>
      <c r="DK1108" s="54"/>
      <c r="DL1108" s="54"/>
    </row>
    <row r="1109" spans="1:116" ht="14.4">
      <c r="A1109" t="s">
        <v>1807</v>
      </c>
      <c r="B1109" s="188" t="s">
        <v>321</v>
      </c>
      <c r="C1109" s="151" t="str">
        <f t="shared" ref="C1109:C1174" si="270">MID(A1109,1,12)</f>
        <v>A.160.01.108</v>
      </c>
      <c r="D1109" s="54" t="s">
        <v>40</v>
      </c>
      <c r="E1109" s="150" t="s">
        <v>352</v>
      </c>
      <c r="F1109" s="153" t="str">
        <f t="shared" ref="F1109:F1174" si="271">MID(A1109, 21,85)</f>
        <v>Iroko natural forest clear cut 650 (kg/m3)</v>
      </c>
      <c r="G1109" s="154">
        <f t="shared" si="257"/>
        <v>3.6879967333333337</v>
      </c>
      <c r="H1109"/>
      <c r="I1109"/>
      <c r="J1109" s="227">
        <f t="shared" si="263"/>
        <v>5.2990197056367272</v>
      </c>
      <c r="K1109"/>
      <c r="L1109" s="280">
        <f t="shared" si="264"/>
        <v>2.7879153585999997E-3</v>
      </c>
      <c r="M1109" s="280">
        <f t="shared" si="265"/>
        <v>4.7293994946</v>
      </c>
      <c r="N1109" s="281">
        <f t="shared" si="266"/>
        <v>1.3632785678127044E-2</v>
      </c>
      <c r="O1109" s="280">
        <v>0.55319951000000001</v>
      </c>
      <c r="P1109" s="219">
        <v>3.4965318E-3</v>
      </c>
      <c r="Q1109" s="286">
        <v>1.7288258000000001E-3</v>
      </c>
      <c r="R1109" s="286">
        <v>1.5751464000000001E-3</v>
      </c>
      <c r="S1109" s="219">
        <v>1.0696509E-3</v>
      </c>
      <c r="T1109" s="286">
        <v>5.5821985999999997E-6</v>
      </c>
      <c r="U1109" s="219">
        <v>1.3753586E-4</v>
      </c>
      <c r="V1109" s="219">
        <v>1.2016047999999999E-4</v>
      </c>
      <c r="W1109" s="219">
        <v>1.5407029999999999E-4</v>
      </c>
      <c r="X1109" s="219">
        <v>9.0487651999999997E-4</v>
      </c>
      <c r="Y1109" s="219">
        <v>1.3476134000000001E-2</v>
      </c>
      <c r="Z1109" s="219">
        <v>4.7231490999999997</v>
      </c>
      <c r="AA1109" s="286">
        <v>2.5813627000000002E-6</v>
      </c>
      <c r="AB1109" s="286">
        <v>1.5427043000000001E-11</v>
      </c>
      <c r="AC1109"/>
      <c r="AD1109" s="227">
        <f t="shared" si="258"/>
        <v>0.55319951000000001</v>
      </c>
      <c r="AE1109" s="227">
        <f t="shared" si="259"/>
        <v>8.133433438599999E-3</v>
      </c>
      <c r="AF1109" s="227">
        <f t="shared" si="260"/>
        <v>5.3480994427000002E-3</v>
      </c>
      <c r="AG1109" s="227">
        <f t="shared" si="261"/>
        <v>4.7293994945999991</v>
      </c>
      <c r="AH1109" s="227">
        <f t="shared" si="262"/>
        <v>1.3630204315427044E-2</v>
      </c>
      <c r="AI1109"/>
      <c r="AJ1109">
        <v>24.915113999999999</v>
      </c>
      <c r="AK1109" s="155">
        <v>3.0769627000000002</v>
      </c>
      <c r="AL1109" s="155">
        <v>0.49834877999999999</v>
      </c>
      <c r="AM1109" s="155">
        <v>0</v>
      </c>
      <c r="AN1109" s="155">
        <v>21.019527</v>
      </c>
      <c r="AO1109" s="155">
        <v>0.22010701999999999</v>
      </c>
      <c r="AP1109" s="155">
        <v>0.10016806</v>
      </c>
      <c r="AQ1109"/>
      <c r="AR1109" s="156">
        <v>6.1255333000000002E-2</v>
      </c>
      <c r="AS1109" s="156">
        <v>5.8270216999999999E-2</v>
      </c>
      <c r="AT1109" s="156">
        <v>2.818344E-3</v>
      </c>
      <c r="AU1109" s="156">
        <v>1.6677219000000001E-4</v>
      </c>
      <c r="AV1109" s="282">
        <f t="shared" si="267"/>
        <v>3.4934182522772E-6</v>
      </c>
      <c r="AW1109" s="282">
        <f t="shared" si="268"/>
        <v>1.0422869253798881E-8</v>
      </c>
      <c r="AX1109" s="283">
        <f t="shared" si="269"/>
        <v>2.3357450126999999E-2</v>
      </c>
      <c r="AY1109" s="157">
        <v>3.4224739E-6</v>
      </c>
      <c r="AZ1109" s="157">
        <v>1.0326429E-8</v>
      </c>
      <c r="BA1109" s="157">
        <v>2.8213279999999998E-13</v>
      </c>
      <c r="BB1109" s="157">
        <v>2.1796893E-12</v>
      </c>
      <c r="BC1109" s="157">
        <v>0</v>
      </c>
      <c r="BD1109" s="157">
        <v>9.8586979E-11</v>
      </c>
      <c r="BE1109" s="157">
        <v>7.0789523999999994E-8</v>
      </c>
      <c r="BF1109" s="157">
        <v>1.6549621000000001E-11</v>
      </c>
      <c r="BG1109" s="157">
        <v>7.9374845999999999E-11</v>
      </c>
      <c r="BH1109" s="157">
        <v>2.8775570000000001E-14</v>
      </c>
      <c r="BI1109" s="157">
        <v>3.6977603999999999E-16</v>
      </c>
      <c r="BJ1109" s="157">
        <v>7.8409854000000005E-14</v>
      </c>
      <c r="BK1109" s="157">
        <v>1.0664286E-13</v>
      </c>
      <c r="BL1109" s="157">
        <v>1.9455918E-14</v>
      </c>
      <c r="BM1109" s="157">
        <v>2.7121868999999998E-12</v>
      </c>
      <c r="BN1109" s="157">
        <v>5.1349421999999998E-11</v>
      </c>
      <c r="BO1109" s="157">
        <v>2.0841165E-20</v>
      </c>
      <c r="BP1109" s="157">
        <v>1.4623126999999999E-5</v>
      </c>
      <c r="BQ1109" s="157">
        <v>2.3342827E-2</v>
      </c>
      <c r="BR1109" s="157">
        <v>0</v>
      </c>
      <c r="BS1109" s="157">
        <v>0</v>
      </c>
      <c r="BT1109" s="157">
        <v>0</v>
      </c>
      <c r="BU1109"/>
      <c r="BV1109" s="155">
        <v>1.0888833E-4</v>
      </c>
      <c r="BW1109" s="155">
        <v>5.6987099999999998E-7</v>
      </c>
      <c r="BX1109" s="155">
        <v>1.0283113E-4</v>
      </c>
      <c r="BY1109" s="155">
        <v>1.4629446E-8</v>
      </c>
      <c r="BZ1109" s="155">
        <v>5.7150072999999995E-7</v>
      </c>
      <c r="CA1109" s="155">
        <v>4.4858361000000003E-8</v>
      </c>
      <c r="CB1109" s="155">
        <v>7.1599534999999997E-10</v>
      </c>
      <c r="CC1109" s="155">
        <v>6.7560069000000003E-8</v>
      </c>
      <c r="CD1109" s="155">
        <v>1.4260156E-8</v>
      </c>
      <c r="CE1109" s="155">
        <v>9.6725388999999996E-8</v>
      </c>
      <c r="CF1109" s="155">
        <v>0</v>
      </c>
      <c r="CG1109" s="155">
        <v>4.6087577000000002E-17</v>
      </c>
      <c r="CH1109" s="155">
        <v>3.7736329000000002E-13</v>
      </c>
      <c r="CI1109" s="155">
        <v>3.3404044999999998E-7</v>
      </c>
      <c r="CJ1109" s="155">
        <v>4.3345417999999998E-6</v>
      </c>
      <c r="CK1109" s="155">
        <v>8.4915791000000007E-9</v>
      </c>
      <c r="CL1109" s="155">
        <v>0</v>
      </c>
      <c r="CM1109"/>
      <c r="CN1109" s="284">
        <v>3.1940542999999998E-13</v>
      </c>
      <c r="CO1109" s="284">
        <v>3.6880025999999999</v>
      </c>
      <c r="CP1109" s="285">
        <v>1.8588642000000001E-3</v>
      </c>
      <c r="CQ1109" s="284">
        <v>4.0010636999999999E-4</v>
      </c>
      <c r="CR1109" s="284">
        <v>3.5506428000000001E-11</v>
      </c>
      <c r="CS1109" s="284">
        <v>4.1949045999999999E-9</v>
      </c>
      <c r="CT1109" s="284">
        <v>2.5529139999999999E-5</v>
      </c>
      <c r="CU1109" s="284">
        <v>5.2858375999999999E-2</v>
      </c>
      <c r="CV1109" s="284">
        <v>1.9257104999999999E-8</v>
      </c>
      <c r="CW1109" s="284">
        <v>1.5780131999999999E-5</v>
      </c>
      <c r="CX1109"/>
      <c r="CY1109" s="173"/>
      <c r="CZ1109" s="271" t="s">
        <v>1806</v>
      </c>
      <c r="DA1109"/>
      <c r="DB1109" s="247"/>
      <c r="DC1109" s="54"/>
      <c r="DD1109" s="54"/>
      <c r="DE1109" s="54"/>
      <c r="DF1109" s="54"/>
      <c r="DG1109" s="54"/>
      <c r="DH1109" s="54"/>
      <c r="DI1109" s="54"/>
      <c r="DJ1109" s="54"/>
      <c r="DK1109" s="54"/>
      <c r="DL1109" s="54"/>
    </row>
    <row r="1110" spans="1:116" ht="14.4">
      <c r="A1110" t="s">
        <v>956</v>
      </c>
      <c r="B1110" s="188" t="s">
        <v>321</v>
      </c>
      <c r="C1110" s="151" t="str">
        <f t="shared" si="270"/>
        <v>A.160.01.109</v>
      </c>
      <c r="D1110" s="54" t="s">
        <v>40</v>
      </c>
      <c r="E1110" s="150" t="s">
        <v>352</v>
      </c>
      <c r="F1110" s="153" t="str">
        <f t="shared" si="271"/>
        <v>Makore FSC/PEFC 660 (kg/m3)</v>
      </c>
      <c r="G1110" s="154">
        <f t="shared" ref="G1110:G1175" si="272">O1110/0.15</f>
        <v>0.22812048666666668</v>
      </c>
      <c r="H1110"/>
      <c r="I1110"/>
      <c r="J1110" s="227">
        <f t="shared" si="263"/>
        <v>5.5679283764027046E-2</v>
      </c>
      <c r="K1110"/>
      <c r="L1110" s="280">
        <f t="shared" si="264"/>
        <v>2.7577904788999999E-3</v>
      </c>
      <c r="M1110" s="280">
        <f t="shared" si="265"/>
        <v>5.9258640269999998E-3</v>
      </c>
      <c r="N1110" s="281">
        <f t="shared" si="266"/>
        <v>1.2777556258127043E-2</v>
      </c>
      <c r="O1110" s="280">
        <v>3.4218073000000002E-2</v>
      </c>
      <c r="P1110" s="286">
        <v>3.1688242999999999E-3</v>
      </c>
      <c r="Q1110" s="286">
        <v>1.7079145E-3</v>
      </c>
      <c r="R1110" s="286">
        <v>1.5486587000000001E-3</v>
      </c>
      <c r="S1110" s="219">
        <v>1.0668814999999999E-3</v>
      </c>
      <c r="T1110" s="286">
        <v>5.4560689000000004E-6</v>
      </c>
      <c r="U1110" s="219">
        <v>1.3679421000000001E-4</v>
      </c>
      <c r="V1110" s="219">
        <v>1.2014159E-4</v>
      </c>
      <c r="W1110" s="219">
        <v>1.5350387999999999E-4</v>
      </c>
      <c r="X1110" s="219">
        <v>9.0487651999999997E-4</v>
      </c>
      <c r="Y1110" s="219">
        <v>1.2621471E-2</v>
      </c>
      <c r="Z1110" s="286">
        <v>2.4107117000000002E-5</v>
      </c>
      <c r="AA1110" s="286">
        <v>2.5813627000000002E-6</v>
      </c>
      <c r="AB1110" s="286">
        <v>1.5427043000000001E-11</v>
      </c>
      <c r="AC1110"/>
      <c r="AD1110" s="227">
        <f t="shared" si="258"/>
        <v>3.4218073000000002E-2</v>
      </c>
      <c r="AE1110" s="227">
        <f t="shared" si="259"/>
        <v>7.7546708689000005E-3</v>
      </c>
      <c r="AF1110" s="227">
        <f t="shared" si="260"/>
        <v>4.9994617526999997E-3</v>
      </c>
      <c r="AG1110" s="227">
        <f t="shared" si="261"/>
        <v>5.9258640270000006E-3</v>
      </c>
      <c r="AH1110" s="227">
        <f t="shared" si="262"/>
        <v>1.2774974895427043E-2</v>
      </c>
      <c r="AI1110"/>
      <c r="AJ1110">
        <v>24.785395000000001</v>
      </c>
      <c r="AK1110" s="155">
        <v>2.9478770000000001</v>
      </c>
      <c r="AL1110" s="155">
        <v>0.49790943999999998</v>
      </c>
      <c r="AM1110" s="155">
        <v>0</v>
      </c>
      <c r="AN1110" s="155">
        <v>21.019527</v>
      </c>
      <c r="AO1110" s="155">
        <v>0.22002139000000001</v>
      </c>
      <c r="AP1110" s="155">
        <v>0.10005989999999999</v>
      </c>
      <c r="AQ1110"/>
      <c r="AR1110" s="156">
        <v>4.9691674000000002E-3</v>
      </c>
      <c r="AS1110" s="156">
        <v>4.6146429000000003E-3</v>
      </c>
      <c r="AT1110" s="156">
        <v>1.9680745000000001E-4</v>
      </c>
      <c r="AU1110" s="156">
        <v>1.5771706000000001E-4</v>
      </c>
      <c r="AV1110" s="282">
        <f t="shared" si="267"/>
        <v>2.7665724680389997E-7</v>
      </c>
      <c r="AW1110" s="282">
        <f t="shared" si="268"/>
        <v>7.278382196718812E-10</v>
      </c>
      <c r="AX1110" s="283">
        <f t="shared" si="269"/>
        <v>2.2089224030999999E-2</v>
      </c>
      <c r="AY1110" s="157">
        <v>2.1170879000000001E-7</v>
      </c>
      <c r="AZ1110" s="157">
        <v>6.3877603000000004E-10</v>
      </c>
      <c r="BA1110" s="157">
        <v>1.7452271999999999E-14</v>
      </c>
      <c r="BB1110" s="157">
        <v>2.1796893E-12</v>
      </c>
      <c r="BC1110" s="157">
        <v>0</v>
      </c>
      <c r="BD1110" s="157">
        <v>9.7877178000000002E-11</v>
      </c>
      <c r="BE1110" s="157">
        <v>6.4794602999999995E-8</v>
      </c>
      <c r="BF1110" s="157">
        <v>1.6387751999999999E-11</v>
      </c>
      <c r="BG1110" s="157">
        <v>7.2442351999999998E-11</v>
      </c>
      <c r="BH1110" s="157">
        <v>2.8775570000000001E-14</v>
      </c>
      <c r="BI1110" s="157">
        <v>3.6977603999999999E-16</v>
      </c>
      <c r="BJ1110" s="157">
        <v>7.7987338000000004E-14</v>
      </c>
      <c r="BK1110" s="157">
        <v>9.0899101999999994E-14</v>
      </c>
      <c r="BL1110" s="157">
        <v>1.6601593E-14</v>
      </c>
      <c r="BM1110" s="157">
        <v>2.6912065999999999E-12</v>
      </c>
      <c r="BN1110" s="157">
        <v>5.1105730000000002E-11</v>
      </c>
      <c r="BO1110" s="157">
        <v>2.0841165E-20</v>
      </c>
      <c r="BP1110" s="157">
        <v>1.4571031E-5</v>
      </c>
      <c r="BQ1110" s="157">
        <v>2.2074653E-2</v>
      </c>
      <c r="BR1110" s="157">
        <v>0</v>
      </c>
      <c r="BS1110" s="157">
        <v>0</v>
      </c>
      <c r="BT1110" s="157">
        <v>0</v>
      </c>
      <c r="BU1110"/>
      <c r="BV1110" s="155">
        <v>1.2163320000000001E-5</v>
      </c>
      <c r="BW1110" s="155">
        <v>5.2207629000000002E-7</v>
      </c>
      <c r="BX1110" s="155">
        <v>6.3606043999999996E-6</v>
      </c>
      <c r="BY1110" s="155">
        <v>1.4614474E-8</v>
      </c>
      <c r="BZ1110" s="155">
        <v>5.2965177999999998E-7</v>
      </c>
      <c r="CA1110" s="155">
        <v>4.4858361000000003E-8</v>
      </c>
      <c r="CB1110" s="155">
        <v>7.1599534999999997E-10</v>
      </c>
      <c r="CC1110" s="155">
        <v>6.7560069000000003E-8</v>
      </c>
      <c r="CD1110" s="155">
        <v>1.4055082E-8</v>
      </c>
      <c r="CE1110" s="155">
        <v>9.6196169000000001E-8</v>
      </c>
      <c r="CF1110" s="155">
        <v>0</v>
      </c>
      <c r="CG1110" s="155">
        <v>4.6087577000000002E-17</v>
      </c>
      <c r="CH1110" s="155">
        <v>3.7736329000000002E-13</v>
      </c>
      <c r="CI1110" s="155">
        <v>3.2587466999999999E-7</v>
      </c>
      <c r="CJ1110" s="155">
        <v>4.1786209000000001E-6</v>
      </c>
      <c r="CK1110" s="155">
        <v>8.4915791000000007E-9</v>
      </c>
      <c r="CL1110" s="155">
        <v>0</v>
      </c>
      <c r="CM1110"/>
      <c r="CN1110" s="284">
        <v>3.1940542999999998E-13</v>
      </c>
      <c r="CO1110" s="284">
        <v>0.22812634000000001</v>
      </c>
      <c r="CP1110" s="285">
        <v>1.8588642000000001E-3</v>
      </c>
      <c r="CQ1110" s="284">
        <v>3.6740592999999998E-4</v>
      </c>
      <c r="CR1110" s="284">
        <v>3.5315269999999997E-11</v>
      </c>
      <c r="CS1110" s="284">
        <v>4.1723134999999999E-9</v>
      </c>
      <c r="CT1110" s="284">
        <v>2.3461717999999999E-5</v>
      </c>
      <c r="CU1110" s="284">
        <v>4.5098633999999999E-2</v>
      </c>
      <c r="CV1110" s="284">
        <v>1.9257104999999999E-8</v>
      </c>
      <c r="CW1110" s="284">
        <v>1.5780131999999999E-5</v>
      </c>
      <c r="CX1110"/>
      <c r="CY1110" s="173"/>
      <c r="CZ1110" s="271" t="s">
        <v>2601</v>
      </c>
      <c r="DA1110"/>
      <c r="DB1110" s="247"/>
      <c r="DC1110" s="54"/>
      <c r="DD1110" s="54"/>
      <c r="DE1110" s="54"/>
      <c r="DF1110" s="54"/>
      <c r="DG1110" s="54"/>
      <c r="DH1110" s="54"/>
      <c r="DI1110" s="54"/>
      <c r="DJ1110" s="54"/>
      <c r="DK1110" s="54"/>
      <c r="DL1110" s="54"/>
    </row>
    <row r="1111" spans="1:116" ht="14.4">
      <c r="A1111" t="s">
        <v>1808</v>
      </c>
      <c r="B1111" s="188" t="s">
        <v>321</v>
      </c>
      <c r="C1111" s="151" t="str">
        <f t="shared" si="270"/>
        <v>A.160.01.110</v>
      </c>
      <c r="D1111" s="54" t="s">
        <v>40</v>
      </c>
      <c r="E1111" s="150" t="s">
        <v>352</v>
      </c>
      <c r="F1111" s="153" t="str">
        <f t="shared" si="271"/>
        <v>Makore natural forest clear cut 660 (kg/m3)</v>
      </c>
      <c r="G1111" s="154">
        <f t="shared" si="272"/>
        <v>3.6781204666666665</v>
      </c>
      <c r="H1111"/>
      <c r="I1111"/>
      <c r="J1111" s="227">
        <f t="shared" si="263"/>
        <v>5.2104292736470272</v>
      </c>
      <c r="K1111"/>
      <c r="L1111" s="280">
        <f t="shared" si="264"/>
        <v>2.7577904788999999E-3</v>
      </c>
      <c r="M1111" s="280">
        <f t="shared" si="265"/>
        <v>4.6431758569100001</v>
      </c>
      <c r="N1111" s="281">
        <f t="shared" si="266"/>
        <v>1.2777556258127043E-2</v>
      </c>
      <c r="O1111" s="280">
        <v>0.55171806999999995</v>
      </c>
      <c r="P1111" s="219">
        <v>3.1688242999999999E-3</v>
      </c>
      <c r="Q1111" s="286">
        <v>1.7079145E-3</v>
      </c>
      <c r="R1111" s="286">
        <v>1.5486587000000001E-3</v>
      </c>
      <c r="S1111" s="219">
        <v>1.0668814999999999E-3</v>
      </c>
      <c r="T1111" s="286">
        <v>5.4560689000000004E-6</v>
      </c>
      <c r="U1111" s="219">
        <v>1.3679421000000001E-4</v>
      </c>
      <c r="V1111" s="219">
        <v>1.2014159E-4</v>
      </c>
      <c r="W1111" s="219">
        <v>1.5350387999999999E-4</v>
      </c>
      <c r="X1111" s="219">
        <v>9.0487651999999997E-4</v>
      </c>
      <c r="Y1111" s="219">
        <v>1.2621471E-2</v>
      </c>
      <c r="Z1111" s="219">
        <v>4.6372741</v>
      </c>
      <c r="AA1111" s="286">
        <v>2.5813627000000002E-6</v>
      </c>
      <c r="AB1111" s="286">
        <v>1.5427043000000001E-11</v>
      </c>
      <c r="AC1111"/>
      <c r="AD1111" s="227">
        <f t="shared" si="258"/>
        <v>0.55171806999999995</v>
      </c>
      <c r="AE1111" s="227">
        <f t="shared" si="259"/>
        <v>7.7546708689000005E-3</v>
      </c>
      <c r="AF1111" s="227">
        <f t="shared" si="260"/>
        <v>4.9994617526999997E-3</v>
      </c>
      <c r="AG1111" s="227">
        <f t="shared" si="261"/>
        <v>4.6431758569100001</v>
      </c>
      <c r="AH1111" s="227">
        <f t="shared" si="262"/>
        <v>1.2774974895427043E-2</v>
      </c>
      <c r="AI1111"/>
      <c r="AJ1111">
        <v>24.785395000000001</v>
      </c>
      <c r="AK1111" s="155">
        <v>2.9478770000000001</v>
      </c>
      <c r="AL1111" s="155">
        <v>0.49790943999999998</v>
      </c>
      <c r="AM1111" s="155">
        <v>0</v>
      </c>
      <c r="AN1111" s="155">
        <v>21.019527</v>
      </c>
      <c r="AO1111" s="155">
        <v>0.22002139000000001</v>
      </c>
      <c r="AP1111" s="155">
        <v>0.10005989999999999</v>
      </c>
      <c r="AQ1111"/>
      <c r="AR1111" s="156">
        <v>6.0983991000000001E-2</v>
      </c>
      <c r="AS1111" s="156">
        <v>5.8017330999999998E-2</v>
      </c>
      <c r="AT1111" s="156">
        <v>2.8089427999999999E-3</v>
      </c>
      <c r="AU1111" s="156">
        <v>1.5771706000000001E-4</v>
      </c>
      <c r="AV1111" s="282">
        <f t="shared" si="267"/>
        <v>3.4782572568039001E-6</v>
      </c>
      <c r="AW1111" s="282">
        <f t="shared" si="268"/>
        <v>1.0388102114669884E-8</v>
      </c>
      <c r="AX1111" s="283">
        <f t="shared" si="269"/>
        <v>2.2089224030999999E-2</v>
      </c>
      <c r="AY1111" s="157">
        <v>3.4133088000000002E-6</v>
      </c>
      <c r="AZ1111" s="157">
        <v>1.0298776E-8</v>
      </c>
      <c r="BA1111" s="157">
        <v>2.8137727000000001E-13</v>
      </c>
      <c r="BB1111" s="157">
        <v>2.1796893E-12</v>
      </c>
      <c r="BC1111" s="157">
        <v>0</v>
      </c>
      <c r="BD1111" s="157">
        <v>9.7877178000000002E-11</v>
      </c>
      <c r="BE1111" s="157">
        <v>6.4794602999999995E-8</v>
      </c>
      <c r="BF1111" s="157">
        <v>1.6387751999999999E-11</v>
      </c>
      <c r="BG1111" s="157">
        <v>7.2442351999999998E-11</v>
      </c>
      <c r="BH1111" s="157">
        <v>2.8775570000000001E-14</v>
      </c>
      <c r="BI1111" s="157">
        <v>3.6977603999999999E-16</v>
      </c>
      <c r="BJ1111" s="157">
        <v>7.7987338000000004E-14</v>
      </c>
      <c r="BK1111" s="157">
        <v>9.0899101999999994E-14</v>
      </c>
      <c r="BL1111" s="157">
        <v>1.6601593E-14</v>
      </c>
      <c r="BM1111" s="157">
        <v>2.6912065999999999E-12</v>
      </c>
      <c r="BN1111" s="157">
        <v>5.1105730000000002E-11</v>
      </c>
      <c r="BO1111" s="157">
        <v>2.0841165E-20</v>
      </c>
      <c r="BP1111" s="157">
        <v>1.4571031E-5</v>
      </c>
      <c r="BQ1111" s="157">
        <v>2.2074653E-2</v>
      </c>
      <c r="BR1111" s="157">
        <v>0</v>
      </c>
      <c r="BS1111" s="157">
        <v>0</v>
      </c>
      <c r="BT1111" s="157">
        <v>0</v>
      </c>
      <c r="BU1111"/>
      <c r="BV1111" s="155">
        <v>1.0835847E-4</v>
      </c>
      <c r="BW1111" s="155">
        <v>5.2207629000000002E-7</v>
      </c>
      <c r="BX1111" s="155">
        <v>1.0255576E-4</v>
      </c>
      <c r="BY1111" s="155">
        <v>1.4614474E-8</v>
      </c>
      <c r="BZ1111" s="155">
        <v>5.2965177999999998E-7</v>
      </c>
      <c r="CA1111" s="155">
        <v>4.4858361000000003E-8</v>
      </c>
      <c r="CB1111" s="155">
        <v>7.1599534999999997E-10</v>
      </c>
      <c r="CC1111" s="155">
        <v>6.7560069000000003E-8</v>
      </c>
      <c r="CD1111" s="155">
        <v>1.4055082E-8</v>
      </c>
      <c r="CE1111" s="155">
        <v>9.6196169000000001E-8</v>
      </c>
      <c r="CF1111" s="155">
        <v>0</v>
      </c>
      <c r="CG1111" s="155">
        <v>4.6087577000000002E-17</v>
      </c>
      <c r="CH1111" s="155">
        <v>3.7736329000000002E-13</v>
      </c>
      <c r="CI1111" s="155">
        <v>3.2587466999999999E-7</v>
      </c>
      <c r="CJ1111" s="155">
        <v>4.1786209000000001E-6</v>
      </c>
      <c r="CK1111" s="155">
        <v>8.4915791000000007E-9</v>
      </c>
      <c r="CL1111" s="155">
        <v>0</v>
      </c>
      <c r="CM1111"/>
      <c r="CN1111" s="284">
        <v>3.1940542999999998E-13</v>
      </c>
      <c r="CO1111" s="284">
        <v>3.6781263000000002</v>
      </c>
      <c r="CP1111" s="285">
        <v>1.8588642000000001E-3</v>
      </c>
      <c r="CQ1111" s="284">
        <v>3.6740592999999998E-4</v>
      </c>
      <c r="CR1111" s="284">
        <v>3.5315269999999997E-11</v>
      </c>
      <c r="CS1111" s="284">
        <v>4.1723134999999999E-9</v>
      </c>
      <c r="CT1111" s="284">
        <v>2.3461717999999999E-5</v>
      </c>
      <c r="CU1111" s="284">
        <v>4.5098633999999999E-2</v>
      </c>
      <c r="CV1111" s="284">
        <v>1.9257104999999999E-8</v>
      </c>
      <c r="CW1111" s="284">
        <v>1.5780131999999999E-5</v>
      </c>
      <c r="CX1111"/>
      <c r="CY1111" s="173"/>
      <c r="CZ1111" s="271" t="s">
        <v>2601</v>
      </c>
      <c r="DA1111"/>
      <c r="DB1111" s="247"/>
      <c r="DC1111" s="54"/>
      <c r="DD1111" s="54"/>
      <c r="DE1111" s="54"/>
      <c r="DF1111" s="54"/>
      <c r="DG1111" s="54"/>
      <c r="DH1111" s="54"/>
      <c r="DI1111" s="54"/>
      <c r="DJ1111" s="54"/>
      <c r="DK1111" s="54"/>
      <c r="DL1111" s="54"/>
    </row>
    <row r="1112" spans="1:116" ht="14.4">
      <c r="A1112" t="s">
        <v>957</v>
      </c>
      <c r="B1112" s="188" t="s">
        <v>321</v>
      </c>
      <c r="C1112" s="151" t="str">
        <f t="shared" si="270"/>
        <v>A.160.01.111</v>
      </c>
      <c r="D1112" s="54" t="s">
        <v>40</v>
      </c>
      <c r="E1112" s="150" t="s">
        <v>352</v>
      </c>
      <c r="F1112" s="153" t="str">
        <f t="shared" si="271"/>
        <v>Mansonia FSC/PEFC 620 (kg/m3)</v>
      </c>
      <c r="G1112" s="154">
        <f t="shared" si="272"/>
        <v>0.23360727333333337</v>
      </c>
      <c r="H1112"/>
      <c r="I1112"/>
      <c r="J1112" s="227">
        <f t="shared" si="263"/>
        <v>5.7187862839127045E-2</v>
      </c>
      <c r="K1112"/>
      <c r="L1112" s="280">
        <f t="shared" si="264"/>
        <v>2.7745264810000001E-3</v>
      </c>
      <c r="M1112" s="280">
        <f t="shared" si="265"/>
        <v>6.11956142E-3</v>
      </c>
      <c r="N1112" s="281">
        <f t="shared" si="266"/>
        <v>1.3252683938127043E-2</v>
      </c>
      <c r="O1112" s="280">
        <v>3.5041091000000003E-2</v>
      </c>
      <c r="P1112" s="286">
        <v>3.3508840000000002E-3</v>
      </c>
      <c r="Q1112" s="286">
        <v>1.7195318999999999E-3</v>
      </c>
      <c r="R1112" s="286">
        <v>1.5633741E-3</v>
      </c>
      <c r="S1112" s="219">
        <v>1.06842E-3</v>
      </c>
      <c r="T1112" s="286">
        <v>5.526141E-6</v>
      </c>
      <c r="U1112" s="219">
        <v>1.3720624E-4</v>
      </c>
      <c r="V1112" s="219">
        <v>1.2015208E-4</v>
      </c>
      <c r="W1112" s="219">
        <v>1.5381856E-4</v>
      </c>
      <c r="X1112" s="219">
        <v>9.0487651999999997E-4</v>
      </c>
      <c r="Y1112" s="219">
        <v>1.3096284E-2</v>
      </c>
      <c r="Z1112" s="286">
        <v>2.4116920000000001E-5</v>
      </c>
      <c r="AA1112" s="286">
        <v>2.5813627000000002E-6</v>
      </c>
      <c r="AB1112" s="286">
        <v>1.5427043000000001E-11</v>
      </c>
      <c r="AC1112"/>
      <c r="AD1112" s="227">
        <f t="shared" si="258"/>
        <v>3.5041091000000003E-2</v>
      </c>
      <c r="AE1112" s="227">
        <f t="shared" si="259"/>
        <v>7.9650944609999993E-3</v>
      </c>
      <c r="AF1112" s="227">
        <f t="shared" si="260"/>
        <v>5.1931493426999997E-3</v>
      </c>
      <c r="AG1112" s="227">
        <f t="shared" si="261"/>
        <v>6.11956142E-3</v>
      </c>
      <c r="AH1112" s="227">
        <f t="shared" si="262"/>
        <v>1.3250102575427043E-2</v>
      </c>
      <c r="AI1112"/>
      <c r="AJ1112">
        <v>24.857461000000001</v>
      </c>
      <c r="AK1112" s="155">
        <v>3.0195913000000001</v>
      </c>
      <c r="AL1112" s="155">
        <v>0.49815352000000002</v>
      </c>
      <c r="AM1112" s="155">
        <v>0</v>
      </c>
      <c r="AN1112" s="155">
        <v>21.019527</v>
      </c>
      <c r="AO1112" s="155">
        <v>0.22006896000000001</v>
      </c>
      <c r="AP1112" s="155">
        <v>0.10011999000000001</v>
      </c>
      <c r="AQ1112"/>
      <c r="AR1112" s="156">
        <v>5.1199130999999998E-3</v>
      </c>
      <c r="AS1112" s="156">
        <v>4.7551351000000002E-3</v>
      </c>
      <c r="AT1112" s="156">
        <v>2.0203031E-4</v>
      </c>
      <c r="AU1112" s="156">
        <v>1.6274769000000001E-4</v>
      </c>
      <c r="AV1112" s="282">
        <f t="shared" si="267"/>
        <v>2.8508003917859996E-7</v>
      </c>
      <c r="AW1112" s="282">
        <f t="shared" si="268"/>
        <v>7.471535294108811E-10</v>
      </c>
      <c r="AX1112" s="283">
        <f t="shared" si="269"/>
        <v>2.2793793973E-2</v>
      </c>
      <c r="AY1112" s="157">
        <v>2.1680053E-7</v>
      </c>
      <c r="AZ1112" s="157">
        <v>6.5413904000000004E-10</v>
      </c>
      <c r="BA1112" s="157">
        <v>1.7872011000000001E-14</v>
      </c>
      <c r="BB1112" s="157">
        <v>2.1796893E-12</v>
      </c>
      <c r="BC1112" s="157">
        <v>0</v>
      </c>
      <c r="BD1112" s="157">
        <v>9.8271511999999994E-11</v>
      </c>
      <c r="BE1112" s="157">
        <v>6.8125114E-8</v>
      </c>
      <c r="BF1112" s="157">
        <v>1.6477678999999999E-11</v>
      </c>
      <c r="BG1112" s="157">
        <v>7.6293738000000002E-11</v>
      </c>
      <c r="BH1112" s="157">
        <v>2.8775570000000001E-14</v>
      </c>
      <c r="BI1112" s="157">
        <v>3.6977603999999999E-16</v>
      </c>
      <c r="BJ1112" s="157">
        <v>7.8222068999999994E-14</v>
      </c>
      <c r="BK1112" s="157">
        <v>9.9645634999999994E-14</v>
      </c>
      <c r="BL1112" s="157">
        <v>1.8187329000000001E-14</v>
      </c>
      <c r="BM1112" s="157">
        <v>2.7028623000000002E-12</v>
      </c>
      <c r="BN1112" s="157">
        <v>5.1241115E-11</v>
      </c>
      <c r="BO1112" s="157">
        <v>2.0841165E-20</v>
      </c>
      <c r="BP1112" s="157">
        <v>1.4599973E-5</v>
      </c>
      <c r="BQ1112" s="157">
        <v>2.2779193999999999E-2</v>
      </c>
      <c r="BR1112" s="157">
        <v>0</v>
      </c>
      <c r="BS1112" s="157">
        <v>0</v>
      </c>
      <c r="BT1112" s="157">
        <v>0</v>
      </c>
      <c r="BU1112"/>
      <c r="BV1112" s="155">
        <v>1.2457684000000001E-5</v>
      </c>
      <c r="BW1112" s="155">
        <v>5.4862890000000004E-7</v>
      </c>
      <c r="BX1112" s="155">
        <v>6.5135907000000003E-6</v>
      </c>
      <c r="BY1112" s="155">
        <v>1.4622792E-8</v>
      </c>
      <c r="BZ1112" s="155">
        <v>5.5290120000000005E-7</v>
      </c>
      <c r="CA1112" s="155">
        <v>4.4858361000000003E-8</v>
      </c>
      <c r="CB1112" s="155">
        <v>7.1599534999999997E-10</v>
      </c>
      <c r="CC1112" s="155">
        <v>6.7560069000000003E-8</v>
      </c>
      <c r="CD1112" s="155">
        <v>1.4169012E-8</v>
      </c>
      <c r="CE1112" s="155">
        <v>9.6490180000000004E-8</v>
      </c>
      <c r="CF1112" s="155">
        <v>0</v>
      </c>
      <c r="CG1112" s="155">
        <v>4.6087577000000002E-17</v>
      </c>
      <c r="CH1112" s="155">
        <v>3.7736329000000002E-13</v>
      </c>
      <c r="CI1112" s="155">
        <v>3.3041121999999998E-7</v>
      </c>
      <c r="CJ1112" s="155">
        <v>4.2652436E-6</v>
      </c>
      <c r="CK1112" s="155">
        <v>8.4915791000000007E-9</v>
      </c>
      <c r="CL1112" s="155">
        <v>0</v>
      </c>
      <c r="CM1112"/>
      <c r="CN1112" s="284">
        <v>3.1940542999999998E-13</v>
      </c>
      <c r="CO1112" s="284">
        <v>0.23361314</v>
      </c>
      <c r="CP1112" s="285">
        <v>1.8588642000000001E-3</v>
      </c>
      <c r="CQ1112" s="284">
        <v>3.8557283999999999E-4</v>
      </c>
      <c r="CR1112" s="284">
        <v>3.5421469E-11</v>
      </c>
      <c r="CS1112" s="284">
        <v>4.1848640999999996E-9</v>
      </c>
      <c r="CT1112" s="284">
        <v>2.4610285999999999E-5</v>
      </c>
      <c r="CU1112" s="284">
        <v>4.9409601999999997E-2</v>
      </c>
      <c r="CV1112" s="284">
        <v>1.9257104999999999E-8</v>
      </c>
      <c r="CW1112" s="284">
        <v>1.5780131999999999E-5</v>
      </c>
      <c r="CX1112"/>
      <c r="CY1112" s="173"/>
      <c r="CZ1112" s="271" t="s">
        <v>2602</v>
      </c>
      <c r="DA1112"/>
      <c r="DB1112" s="247"/>
      <c r="DC1112" s="54"/>
      <c r="DD1112" s="54"/>
      <c r="DE1112" s="54"/>
      <c r="DF1112" s="54"/>
      <c r="DG1112" s="54"/>
      <c r="DH1112" s="54"/>
      <c r="DI1112" s="54"/>
      <c r="DJ1112" s="54"/>
      <c r="DK1112" s="54"/>
      <c r="DL1112" s="54"/>
    </row>
    <row r="1113" spans="1:116" ht="14.4">
      <c r="A1113" t="s">
        <v>1809</v>
      </c>
      <c r="B1113" s="188" t="s">
        <v>321</v>
      </c>
      <c r="C1113" s="151" t="str">
        <f t="shared" si="270"/>
        <v>A.160.01.112</v>
      </c>
      <c r="D1113" s="54" t="s">
        <v>40</v>
      </c>
      <c r="E1113" s="150" t="s">
        <v>352</v>
      </c>
      <c r="F1113" s="153" t="str">
        <f t="shared" si="271"/>
        <v>Mansonia natural forest clear cut 620 (kg/m3)</v>
      </c>
      <c r="G1113" s="154">
        <f t="shared" si="272"/>
        <v>3.6836072666666664</v>
      </c>
      <c r="H1113"/>
      <c r="I1113"/>
      <c r="J1113" s="227">
        <f t="shared" si="263"/>
        <v>6.2551473449191262</v>
      </c>
      <c r="K1113"/>
      <c r="L1113" s="280">
        <f t="shared" si="264"/>
        <v>2.7745264810000001E-3</v>
      </c>
      <c r="M1113" s="280">
        <f t="shared" si="265"/>
        <v>5.6865790444999993</v>
      </c>
      <c r="N1113" s="281">
        <f t="shared" si="266"/>
        <v>1.3252683938127043E-2</v>
      </c>
      <c r="O1113" s="280">
        <v>0.55254108999999996</v>
      </c>
      <c r="P1113" s="219">
        <v>3.3508840000000002E-3</v>
      </c>
      <c r="Q1113" s="286">
        <v>1.7195318999999999E-3</v>
      </c>
      <c r="R1113" s="286">
        <v>1.5633741E-3</v>
      </c>
      <c r="S1113" s="219">
        <v>1.06842E-3</v>
      </c>
      <c r="T1113" s="286">
        <v>5.526141E-6</v>
      </c>
      <c r="U1113" s="219">
        <v>1.3720624E-4</v>
      </c>
      <c r="V1113" s="219">
        <v>1.2015208E-4</v>
      </c>
      <c r="W1113" s="219">
        <v>1.5381856E-4</v>
      </c>
      <c r="X1113" s="219">
        <v>9.0487651999999997E-4</v>
      </c>
      <c r="Y1113" s="219">
        <v>1.3096284E-2</v>
      </c>
      <c r="Z1113" s="219">
        <v>5.6804835999999996</v>
      </c>
      <c r="AA1113" s="286">
        <v>2.5813627000000002E-6</v>
      </c>
      <c r="AB1113" s="286">
        <v>1.5427043000000001E-11</v>
      </c>
      <c r="AC1113"/>
      <c r="AD1113" s="227">
        <f t="shared" si="258"/>
        <v>0.55254108999999996</v>
      </c>
      <c r="AE1113" s="227">
        <f t="shared" si="259"/>
        <v>7.9650944609999993E-3</v>
      </c>
      <c r="AF1113" s="227">
        <f t="shared" si="260"/>
        <v>5.1931493426999997E-3</v>
      </c>
      <c r="AG1113" s="227">
        <f t="shared" si="261"/>
        <v>5.6865790444999993</v>
      </c>
      <c r="AH1113" s="227">
        <f t="shared" si="262"/>
        <v>1.3250102575427043E-2</v>
      </c>
      <c r="AI1113"/>
      <c r="AJ1113">
        <v>24.857461000000001</v>
      </c>
      <c r="AK1113" s="155">
        <v>3.0195913000000001</v>
      </c>
      <c r="AL1113" s="155">
        <v>0.49815352000000002</v>
      </c>
      <c r="AM1113" s="155">
        <v>0</v>
      </c>
      <c r="AN1113" s="155">
        <v>21.019527</v>
      </c>
      <c r="AO1113" s="155">
        <v>0.22006896000000001</v>
      </c>
      <c r="AP1113" s="155">
        <v>0.10011999000000001</v>
      </c>
      <c r="AQ1113"/>
      <c r="AR1113" s="156">
        <v>6.1134736000000002E-2</v>
      </c>
      <c r="AS1113" s="156">
        <v>5.8157822999999997E-2</v>
      </c>
      <c r="AT1113" s="156">
        <v>2.8141656999999998E-3</v>
      </c>
      <c r="AU1113" s="156">
        <v>1.6274769000000001E-4</v>
      </c>
      <c r="AV1113" s="282">
        <f t="shared" si="267"/>
        <v>3.4866800091786001E-6</v>
      </c>
      <c r="AW1113" s="282">
        <f t="shared" si="268"/>
        <v>1.0407417414409884E-8</v>
      </c>
      <c r="AX1113" s="283">
        <f t="shared" si="269"/>
        <v>2.2793793973E-2</v>
      </c>
      <c r="AY1113" s="157">
        <v>3.4184004999999999E-6</v>
      </c>
      <c r="AZ1113" s="157">
        <v>1.0314139E-8</v>
      </c>
      <c r="BA1113" s="157">
        <v>2.8179700999999999E-13</v>
      </c>
      <c r="BB1113" s="157">
        <v>2.1796893E-12</v>
      </c>
      <c r="BC1113" s="157">
        <v>0</v>
      </c>
      <c r="BD1113" s="157">
        <v>9.8271511999999994E-11</v>
      </c>
      <c r="BE1113" s="157">
        <v>6.8125114E-8</v>
      </c>
      <c r="BF1113" s="157">
        <v>1.6477678999999999E-11</v>
      </c>
      <c r="BG1113" s="157">
        <v>7.6293738000000002E-11</v>
      </c>
      <c r="BH1113" s="157">
        <v>2.8775570000000001E-14</v>
      </c>
      <c r="BI1113" s="157">
        <v>3.6977603999999999E-16</v>
      </c>
      <c r="BJ1113" s="157">
        <v>7.8222068999999994E-14</v>
      </c>
      <c r="BK1113" s="157">
        <v>9.9645634999999994E-14</v>
      </c>
      <c r="BL1113" s="157">
        <v>1.8187329000000001E-14</v>
      </c>
      <c r="BM1113" s="157">
        <v>2.7028623000000002E-12</v>
      </c>
      <c r="BN1113" s="157">
        <v>5.1241115E-11</v>
      </c>
      <c r="BO1113" s="157">
        <v>2.0841165E-20</v>
      </c>
      <c r="BP1113" s="157">
        <v>1.4599973E-5</v>
      </c>
      <c r="BQ1113" s="157">
        <v>2.2779193999999999E-2</v>
      </c>
      <c r="BR1113" s="157">
        <v>0</v>
      </c>
      <c r="BS1113" s="157">
        <v>0</v>
      </c>
      <c r="BT1113" s="157">
        <v>0</v>
      </c>
      <c r="BU1113"/>
      <c r="BV1113" s="155">
        <v>1.0865283999999999E-4</v>
      </c>
      <c r="BW1113" s="155">
        <v>5.4862890000000004E-7</v>
      </c>
      <c r="BX1113" s="155">
        <v>1.0270874E-4</v>
      </c>
      <c r="BY1113" s="155">
        <v>1.4622792E-8</v>
      </c>
      <c r="BZ1113" s="155">
        <v>5.5290120000000005E-7</v>
      </c>
      <c r="CA1113" s="155">
        <v>4.4858361000000003E-8</v>
      </c>
      <c r="CB1113" s="155">
        <v>7.1599534999999997E-10</v>
      </c>
      <c r="CC1113" s="155">
        <v>6.7560069000000003E-8</v>
      </c>
      <c r="CD1113" s="155">
        <v>1.4169012E-8</v>
      </c>
      <c r="CE1113" s="155">
        <v>9.6490180000000004E-8</v>
      </c>
      <c r="CF1113" s="155">
        <v>0</v>
      </c>
      <c r="CG1113" s="155">
        <v>4.6087577000000002E-17</v>
      </c>
      <c r="CH1113" s="155">
        <v>3.7736329000000002E-13</v>
      </c>
      <c r="CI1113" s="155">
        <v>3.3041121999999998E-7</v>
      </c>
      <c r="CJ1113" s="155">
        <v>4.2652436E-6</v>
      </c>
      <c r="CK1113" s="155">
        <v>8.4915791000000007E-9</v>
      </c>
      <c r="CL1113" s="155">
        <v>0</v>
      </c>
      <c r="CM1113"/>
      <c r="CN1113" s="284">
        <v>3.1940542999999998E-13</v>
      </c>
      <c r="CO1113" s="284">
        <v>3.6836131000000001</v>
      </c>
      <c r="CP1113" s="285">
        <v>1.8588642000000001E-3</v>
      </c>
      <c r="CQ1113" s="284">
        <v>3.8557283999999999E-4</v>
      </c>
      <c r="CR1113" s="284">
        <v>3.5421469E-11</v>
      </c>
      <c r="CS1113" s="284">
        <v>4.1848640999999996E-9</v>
      </c>
      <c r="CT1113" s="284">
        <v>2.4610285999999999E-5</v>
      </c>
      <c r="CU1113" s="284">
        <v>4.9409601999999997E-2</v>
      </c>
      <c r="CV1113" s="284">
        <v>1.9257104999999999E-8</v>
      </c>
      <c r="CW1113" s="284">
        <v>1.5780131999999999E-5</v>
      </c>
      <c r="CX1113"/>
      <c r="CY1113" s="173"/>
      <c r="CZ1113" s="271" t="s">
        <v>2602</v>
      </c>
      <c r="DA1113"/>
      <c r="DB1113" s="247"/>
      <c r="DC1113" s="54"/>
      <c r="DD1113" s="54"/>
      <c r="DE1113" s="54"/>
      <c r="DF1113" s="54"/>
      <c r="DG1113" s="54"/>
      <c r="DH1113" s="54"/>
      <c r="DI1113" s="54"/>
      <c r="DJ1113" s="54"/>
      <c r="DK1113" s="54"/>
      <c r="DL1113" s="54"/>
    </row>
    <row r="1114" spans="1:116" ht="14.4">
      <c r="A1114" t="s">
        <v>958</v>
      </c>
      <c r="B1114" s="188" t="s">
        <v>321</v>
      </c>
      <c r="C1114" s="151" t="str">
        <f t="shared" si="270"/>
        <v>A.160.01.113</v>
      </c>
      <c r="D1114" s="54" t="s">
        <v>40</v>
      </c>
      <c r="E1114" s="150" t="s">
        <v>352</v>
      </c>
      <c r="F1114" s="153" t="str">
        <f t="shared" si="271"/>
        <v>Moabi FSC/PEFC 815 (kg/m3)</v>
      </c>
      <c r="G1114" s="154">
        <f t="shared" si="272"/>
        <v>0.21879293999999999</v>
      </c>
      <c r="H1114"/>
      <c r="I1114"/>
      <c r="J1114" s="227">
        <f t="shared" si="263"/>
        <v>5.3114697956427037E-2</v>
      </c>
      <c r="K1114"/>
      <c r="L1114" s="280">
        <f t="shared" si="264"/>
        <v>2.7293392162999995E-3</v>
      </c>
      <c r="M1114" s="280">
        <f t="shared" si="265"/>
        <v>5.5965784320000005E-3</v>
      </c>
      <c r="N1114" s="281">
        <f t="shared" si="266"/>
        <v>1.1969839308127044E-2</v>
      </c>
      <c r="O1114" s="280">
        <v>3.2818940999999997E-2</v>
      </c>
      <c r="P1114" s="286">
        <v>2.8593226999999999E-3</v>
      </c>
      <c r="Q1114" s="286">
        <v>1.6881649999999999E-3</v>
      </c>
      <c r="R1114" s="286">
        <v>1.5236424999999999E-3</v>
      </c>
      <c r="S1114" s="219">
        <v>1.0642659999999999E-3</v>
      </c>
      <c r="T1114" s="286">
        <v>5.3369463000000003E-6</v>
      </c>
      <c r="U1114" s="219">
        <v>1.3609377000000001E-4</v>
      </c>
      <c r="V1114" s="219">
        <v>1.2012376E-4</v>
      </c>
      <c r="W1114" s="219">
        <v>1.5296892999999999E-4</v>
      </c>
      <c r="X1114" s="219">
        <v>9.0487651999999997E-4</v>
      </c>
      <c r="Y1114" s="219">
        <v>1.1814289E-2</v>
      </c>
      <c r="Z1114" s="286">
        <v>2.4090452000000001E-5</v>
      </c>
      <c r="AA1114" s="286">
        <v>2.5813627000000002E-6</v>
      </c>
      <c r="AB1114" s="286">
        <v>1.5427043000000001E-11</v>
      </c>
      <c r="AC1114"/>
      <c r="AD1114" s="227">
        <f t="shared" si="258"/>
        <v>3.2818940999999997E-2</v>
      </c>
      <c r="AE1114" s="227">
        <f t="shared" si="259"/>
        <v>7.3969506762999997E-3</v>
      </c>
      <c r="AF1114" s="227">
        <f t="shared" si="260"/>
        <v>4.6701928227000002E-3</v>
      </c>
      <c r="AG1114" s="227">
        <f t="shared" si="261"/>
        <v>5.5965784320000005E-3</v>
      </c>
      <c r="AH1114" s="227">
        <f t="shared" si="262"/>
        <v>1.1967257945427044E-2</v>
      </c>
      <c r="AI1114"/>
      <c r="AJ1114">
        <v>24.662883000000001</v>
      </c>
      <c r="AK1114" s="155">
        <v>2.8259626999999998</v>
      </c>
      <c r="AL1114" s="155">
        <v>0.49749450000000001</v>
      </c>
      <c r="AM1114" s="155">
        <v>0</v>
      </c>
      <c r="AN1114" s="155">
        <v>21.019527</v>
      </c>
      <c r="AO1114" s="155">
        <v>0.21994051000000001</v>
      </c>
      <c r="AP1114" s="155">
        <v>9.9957740000000003E-2</v>
      </c>
      <c r="AQ1114"/>
      <c r="AR1114" s="156">
        <v>4.7128997000000002E-3</v>
      </c>
      <c r="AS1114" s="156">
        <v>4.3758060999999999E-3</v>
      </c>
      <c r="AT1114" s="156">
        <v>1.8792858999999999E-4</v>
      </c>
      <c r="AU1114" s="156">
        <v>1.4916499E-4</v>
      </c>
      <c r="AV1114" s="282">
        <f t="shared" si="267"/>
        <v>2.6233849646719998E-7</v>
      </c>
      <c r="AW1114" s="282">
        <f t="shared" si="268"/>
        <v>6.9500218921488102E-10</v>
      </c>
      <c r="AX1114" s="283">
        <f t="shared" si="269"/>
        <v>2.089145483E-2</v>
      </c>
      <c r="AY1114" s="157">
        <v>2.0305283E-7</v>
      </c>
      <c r="AZ1114" s="157">
        <v>6.1265891000000004E-10</v>
      </c>
      <c r="BA1114" s="157">
        <v>1.6738715000000001E-14</v>
      </c>
      <c r="BB1114" s="157">
        <v>2.1796893E-12</v>
      </c>
      <c r="BC1114" s="157">
        <v>0</v>
      </c>
      <c r="BD1114" s="157">
        <v>9.720681E-11</v>
      </c>
      <c r="BE1114" s="157">
        <v>5.9132733000000002E-8</v>
      </c>
      <c r="BF1114" s="157">
        <v>1.6234875999999999E-11</v>
      </c>
      <c r="BG1114" s="157">
        <v>6.5894994999999999E-11</v>
      </c>
      <c r="BH1114" s="157">
        <v>2.8775570000000001E-14</v>
      </c>
      <c r="BI1114" s="157">
        <v>3.6977603999999999E-16</v>
      </c>
      <c r="BJ1114" s="157">
        <v>7.7588296000000004E-14</v>
      </c>
      <c r="BK1114" s="157">
        <v>7.6029995E-14</v>
      </c>
      <c r="BL1114" s="157">
        <v>1.3905842E-14</v>
      </c>
      <c r="BM1114" s="157">
        <v>2.6713918999999999E-12</v>
      </c>
      <c r="BN1114" s="157">
        <v>5.0875576000000002E-11</v>
      </c>
      <c r="BO1114" s="157">
        <v>2.0841165E-20</v>
      </c>
      <c r="BP1114" s="157">
        <v>1.4521829999999999E-5</v>
      </c>
      <c r="BQ1114" s="157">
        <v>2.0876933E-2</v>
      </c>
      <c r="BR1114" s="157">
        <v>0</v>
      </c>
      <c r="BS1114" s="157">
        <v>0</v>
      </c>
      <c r="BT1114" s="157">
        <v>0</v>
      </c>
      <c r="BU1114"/>
      <c r="BV1114" s="155">
        <v>1.1662902E-5</v>
      </c>
      <c r="BW1114" s="155">
        <v>4.7693683000000002E-7</v>
      </c>
      <c r="BX1114" s="155">
        <v>6.1005278000000003E-6</v>
      </c>
      <c r="BY1114" s="155">
        <v>1.4600333E-8</v>
      </c>
      <c r="BZ1114" s="155">
        <v>4.9012777999999995E-7</v>
      </c>
      <c r="CA1114" s="155">
        <v>4.4858361000000003E-8</v>
      </c>
      <c r="CB1114" s="155">
        <v>7.1599534999999997E-10</v>
      </c>
      <c r="CC1114" s="155">
        <v>6.7560069000000003E-8</v>
      </c>
      <c r="CD1114" s="155">
        <v>1.3861399999999999E-8</v>
      </c>
      <c r="CE1114" s="155">
        <v>9.5696349999999998E-8</v>
      </c>
      <c r="CF1114" s="155">
        <v>0</v>
      </c>
      <c r="CG1114" s="155">
        <v>4.6087577000000002E-17</v>
      </c>
      <c r="CH1114" s="155">
        <v>3.7736329000000002E-13</v>
      </c>
      <c r="CI1114" s="155">
        <v>3.1816255000000002E-7</v>
      </c>
      <c r="CJ1114" s="155">
        <v>4.0313623000000001E-6</v>
      </c>
      <c r="CK1114" s="155">
        <v>8.4915791000000007E-9</v>
      </c>
      <c r="CL1114" s="155">
        <v>0</v>
      </c>
      <c r="CM1114"/>
      <c r="CN1114" s="284">
        <v>3.1940542999999998E-13</v>
      </c>
      <c r="CO1114" s="284">
        <v>0.21879879999999999</v>
      </c>
      <c r="CP1114" s="285">
        <v>1.8588642000000001E-3</v>
      </c>
      <c r="CQ1114" s="284">
        <v>3.3652216999999999E-4</v>
      </c>
      <c r="CR1114" s="284">
        <v>3.5134731999999997E-11</v>
      </c>
      <c r="CS1114" s="284">
        <v>4.1509774999999997E-9</v>
      </c>
      <c r="CT1114" s="284">
        <v>2.1509152999999999E-5</v>
      </c>
      <c r="CU1114" s="284">
        <v>3.7769987999999997E-2</v>
      </c>
      <c r="CV1114" s="284">
        <v>1.9257104999999999E-8</v>
      </c>
      <c r="CW1114" s="284">
        <v>1.5780131999999999E-5</v>
      </c>
      <c r="CX1114"/>
      <c r="CY1114" s="173"/>
      <c r="CZ1114" s="271" t="s">
        <v>2603</v>
      </c>
      <c r="DA1114"/>
      <c r="DB1114" s="247"/>
      <c r="DC1114" s="54"/>
      <c r="DD1114" s="54"/>
      <c r="DE1114" s="54"/>
      <c r="DF1114" s="54"/>
      <c r="DG1114" s="54"/>
      <c r="DH1114" s="54"/>
      <c r="DI1114" s="54"/>
      <c r="DJ1114" s="54"/>
      <c r="DK1114" s="54"/>
      <c r="DL1114" s="54"/>
    </row>
    <row r="1115" spans="1:116" ht="14.4">
      <c r="A1115" t="s">
        <v>1810</v>
      </c>
      <c r="B1115" s="188" t="s">
        <v>321</v>
      </c>
      <c r="C1115" s="151" t="str">
        <f t="shared" si="270"/>
        <v>A.160.01.114</v>
      </c>
      <c r="D1115" s="54" t="s">
        <v>40</v>
      </c>
      <c r="E1115" s="150" t="s">
        <v>352</v>
      </c>
      <c r="F1115" s="153" t="str">
        <f t="shared" si="271"/>
        <v>Moabi natural forest clear cut 815 (kg/m3)</v>
      </c>
      <c r="G1115" s="154">
        <f t="shared" si="272"/>
        <v>3.6687929333333336</v>
      </c>
      <c r="H1115"/>
      <c r="I1115"/>
      <c r="J1115" s="227">
        <f t="shared" si="263"/>
        <v>6.547514706504427</v>
      </c>
      <c r="K1115"/>
      <c r="L1115" s="280">
        <f t="shared" si="264"/>
        <v>2.7293392162999995E-3</v>
      </c>
      <c r="M1115" s="280">
        <f t="shared" si="265"/>
        <v>5.9824965879800001</v>
      </c>
      <c r="N1115" s="281">
        <f t="shared" si="266"/>
        <v>1.1969839308127044E-2</v>
      </c>
      <c r="O1115" s="280">
        <v>0.55031894000000003</v>
      </c>
      <c r="P1115" s="219">
        <v>2.8593226999999999E-3</v>
      </c>
      <c r="Q1115" s="286">
        <v>1.6881649999999999E-3</v>
      </c>
      <c r="R1115" s="286">
        <v>1.5236424999999999E-3</v>
      </c>
      <c r="S1115" s="219">
        <v>1.0642659999999999E-3</v>
      </c>
      <c r="T1115" s="286">
        <v>5.3369463000000003E-6</v>
      </c>
      <c r="U1115" s="219">
        <v>1.3609377000000001E-4</v>
      </c>
      <c r="V1115" s="219">
        <v>1.2012376E-4</v>
      </c>
      <c r="W1115" s="219">
        <v>1.5296892999999999E-4</v>
      </c>
      <c r="X1115" s="219">
        <v>9.0487651999999997E-4</v>
      </c>
      <c r="Y1115" s="219">
        <v>1.1814289E-2</v>
      </c>
      <c r="Z1115" s="219">
        <v>5.9769240999999997</v>
      </c>
      <c r="AA1115" s="286">
        <v>2.5813627000000002E-6</v>
      </c>
      <c r="AB1115" s="286">
        <v>1.5427043000000001E-11</v>
      </c>
      <c r="AC1115"/>
      <c r="AD1115" s="227">
        <f t="shared" si="258"/>
        <v>0.55031894000000003</v>
      </c>
      <c r="AE1115" s="227">
        <f t="shared" si="259"/>
        <v>7.3969506762999997E-3</v>
      </c>
      <c r="AF1115" s="227">
        <f t="shared" si="260"/>
        <v>4.6701928227000002E-3</v>
      </c>
      <c r="AG1115" s="227">
        <f t="shared" si="261"/>
        <v>5.9824965879800001</v>
      </c>
      <c r="AH1115" s="227">
        <f t="shared" si="262"/>
        <v>1.1967257945427044E-2</v>
      </c>
      <c r="AI1115"/>
      <c r="AJ1115">
        <v>24.662883000000001</v>
      </c>
      <c r="AK1115" s="155">
        <v>2.8259626999999998</v>
      </c>
      <c r="AL1115" s="155">
        <v>0.49749450000000001</v>
      </c>
      <c r="AM1115" s="155">
        <v>0</v>
      </c>
      <c r="AN1115" s="155">
        <v>21.019527</v>
      </c>
      <c r="AO1115" s="155">
        <v>0.21994051000000001</v>
      </c>
      <c r="AP1115" s="155">
        <v>9.9957740000000003E-2</v>
      </c>
      <c r="AQ1115"/>
      <c r="AR1115" s="156">
        <v>6.0727722999999997E-2</v>
      </c>
      <c r="AS1115" s="156">
        <v>5.7778494E-2</v>
      </c>
      <c r="AT1115" s="156">
        <v>2.8000640000000001E-3</v>
      </c>
      <c r="AU1115" s="156">
        <v>1.4916499E-4</v>
      </c>
      <c r="AV1115" s="282">
        <f t="shared" si="267"/>
        <v>3.4639384664672005E-6</v>
      </c>
      <c r="AW1115" s="282">
        <f t="shared" si="268"/>
        <v>1.0355266204209881E-8</v>
      </c>
      <c r="AX1115" s="283">
        <f t="shared" si="269"/>
        <v>2.089145483E-2</v>
      </c>
      <c r="AY1115" s="157">
        <v>3.4046528000000001E-6</v>
      </c>
      <c r="AZ1115" s="157">
        <v>1.0272658999999999E-8</v>
      </c>
      <c r="BA1115" s="157">
        <v>2.8066370999999999E-13</v>
      </c>
      <c r="BB1115" s="157">
        <v>2.1796893E-12</v>
      </c>
      <c r="BC1115" s="157">
        <v>0</v>
      </c>
      <c r="BD1115" s="157">
        <v>9.720681E-11</v>
      </c>
      <c r="BE1115" s="157">
        <v>5.9132733000000002E-8</v>
      </c>
      <c r="BF1115" s="157">
        <v>1.6234875999999999E-11</v>
      </c>
      <c r="BG1115" s="157">
        <v>6.5894994999999999E-11</v>
      </c>
      <c r="BH1115" s="157">
        <v>2.8775570000000001E-14</v>
      </c>
      <c r="BI1115" s="157">
        <v>3.6977603999999999E-16</v>
      </c>
      <c r="BJ1115" s="157">
        <v>7.7588296000000004E-14</v>
      </c>
      <c r="BK1115" s="157">
        <v>7.6029995E-14</v>
      </c>
      <c r="BL1115" s="157">
        <v>1.3905842E-14</v>
      </c>
      <c r="BM1115" s="157">
        <v>2.6713918999999999E-12</v>
      </c>
      <c r="BN1115" s="157">
        <v>5.0875576000000002E-11</v>
      </c>
      <c r="BO1115" s="157">
        <v>2.0841165E-20</v>
      </c>
      <c r="BP1115" s="157">
        <v>1.4521829999999999E-5</v>
      </c>
      <c r="BQ1115" s="157">
        <v>2.0876933E-2</v>
      </c>
      <c r="BR1115" s="157">
        <v>0</v>
      </c>
      <c r="BS1115" s="157">
        <v>0</v>
      </c>
      <c r="BT1115" s="157">
        <v>0</v>
      </c>
      <c r="BU1115"/>
      <c r="BV1115" s="155">
        <v>1.0785806E-4</v>
      </c>
      <c r="BW1115" s="155">
        <v>4.7693683000000002E-7</v>
      </c>
      <c r="BX1115" s="155">
        <v>1.0229568E-4</v>
      </c>
      <c r="BY1115" s="155">
        <v>1.4600333E-8</v>
      </c>
      <c r="BZ1115" s="155">
        <v>4.9012777999999995E-7</v>
      </c>
      <c r="CA1115" s="155">
        <v>4.4858361000000003E-8</v>
      </c>
      <c r="CB1115" s="155">
        <v>7.1599534999999997E-10</v>
      </c>
      <c r="CC1115" s="155">
        <v>6.7560069000000003E-8</v>
      </c>
      <c r="CD1115" s="155">
        <v>1.3861399999999999E-8</v>
      </c>
      <c r="CE1115" s="155">
        <v>9.5696349999999998E-8</v>
      </c>
      <c r="CF1115" s="155">
        <v>0</v>
      </c>
      <c r="CG1115" s="155">
        <v>4.6087577000000002E-17</v>
      </c>
      <c r="CH1115" s="155">
        <v>3.7736329000000002E-13</v>
      </c>
      <c r="CI1115" s="155">
        <v>3.1816255000000002E-7</v>
      </c>
      <c r="CJ1115" s="155">
        <v>4.0313623000000001E-6</v>
      </c>
      <c r="CK1115" s="155">
        <v>8.4915791000000007E-9</v>
      </c>
      <c r="CL1115" s="155">
        <v>0</v>
      </c>
      <c r="CM1115"/>
      <c r="CN1115" s="284">
        <v>3.1940542999999998E-13</v>
      </c>
      <c r="CO1115" s="284">
        <v>3.6687987999999998</v>
      </c>
      <c r="CP1115" s="285">
        <v>1.8588642000000001E-3</v>
      </c>
      <c r="CQ1115" s="284">
        <v>3.3652216999999999E-4</v>
      </c>
      <c r="CR1115" s="284">
        <v>3.5134731999999997E-11</v>
      </c>
      <c r="CS1115" s="284">
        <v>4.1509774999999997E-9</v>
      </c>
      <c r="CT1115" s="284">
        <v>2.1509152999999999E-5</v>
      </c>
      <c r="CU1115" s="284">
        <v>3.7769987999999997E-2</v>
      </c>
      <c r="CV1115" s="284">
        <v>1.9257104999999999E-8</v>
      </c>
      <c r="CW1115" s="284">
        <v>1.5780131999999999E-5</v>
      </c>
      <c r="CX1115"/>
      <c r="CY1115" s="173"/>
      <c r="CZ1115" s="271" t="s">
        <v>2603</v>
      </c>
      <c r="DA1115"/>
      <c r="DB1115" s="247"/>
      <c r="DC1115" s="54"/>
      <c r="DD1115" s="54"/>
      <c r="DE1115" s="54"/>
      <c r="DF1115" s="54"/>
      <c r="DG1115" s="54"/>
      <c r="DH1115" s="54"/>
      <c r="DI1115" s="49"/>
      <c r="DJ1115" s="49"/>
      <c r="DK1115" s="49"/>
      <c r="DL1115" s="49"/>
    </row>
    <row r="1116" spans="1:116" ht="14.4">
      <c r="A1116" t="s">
        <v>1811</v>
      </c>
      <c r="B1116" s="188" t="s">
        <v>321</v>
      </c>
      <c r="C1116" s="151" t="str">
        <f t="shared" si="270"/>
        <v>A.160.01.115</v>
      </c>
      <c r="D1116" s="54" t="s">
        <v>40</v>
      </c>
      <c r="E1116" s="150" t="s">
        <v>352</v>
      </c>
      <c r="F1116" s="153" t="str">
        <f t="shared" si="271"/>
        <v>Padouk African FSC/PEFC 740 (kg/m3)</v>
      </c>
      <c r="G1116" s="154">
        <f t="shared" si="272"/>
        <v>0.22373105333333335</v>
      </c>
      <c r="H1116"/>
      <c r="I1116"/>
      <c r="J1116" s="227">
        <f t="shared" si="263"/>
        <v>5.4472419314327045E-2</v>
      </c>
      <c r="K1116"/>
      <c r="L1116" s="280">
        <f t="shared" si="264"/>
        <v>2.7444017012E-3</v>
      </c>
      <c r="M1116" s="280">
        <f t="shared" si="265"/>
        <v>5.7709060950000002E-3</v>
      </c>
      <c r="N1116" s="281">
        <f t="shared" si="266"/>
        <v>1.2397453518127044E-2</v>
      </c>
      <c r="O1116" s="280">
        <v>3.3559657999999999E-2</v>
      </c>
      <c r="P1116" s="286">
        <v>3.0231765E-3</v>
      </c>
      <c r="Q1116" s="286">
        <v>1.6986206000000001E-3</v>
      </c>
      <c r="R1116" s="286">
        <v>1.5368864E-3</v>
      </c>
      <c r="S1116" s="219">
        <v>1.0656507E-3</v>
      </c>
      <c r="T1116" s="286">
        <v>5.4000111999999999E-6</v>
      </c>
      <c r="U1116" s="219">
        <v>1.3646458999999999E-4</v>
      </c>
      <c r="V1116" s="219">
        <v>1.201332E-4</v>
      </c>
      <c r="W1116" s="219">
        <v>1.5325214E-4</v>
      </c>
      <c r="X1116" s="219">
        <v>9.0487651999999997E-4</v>
      </c>
      <c r="Y1116" s="219">
        <v>1.224162E-2</v>
      </c>
      <c r="Z1116" s="286">
        <v>2.4099275E-5</v>
      </c>
      <c r="AA1116" s="286">
        <v>2.5813627000000002E-6</v>
      </c>
      <c r="AB1116" s="286">
        <v>1.5427043000000001E-11</v>
      </c>
      <c r="AC1116"/>
      <c r="AD1116" s="227">
        <f t="shared" si="258"/>
        <v>3.3559657999999999E-2</v>
      </c>
      <c r="AE1116" s="227">
        <f t="shared" si="259"/>
        <v>7.5863320012000005E-3</v>
      </c>
      <c r="AF1116" s="227">
        <f t="shared" si="260"/>
        <v>4.8445116627E-3</v>
      </c>
      <c r="AG1116" s="227">
        <f t="shared" si="261"/>
        <v>5.7709060950000002E-3</v>
      </c>
      <c r="AH1116" s="227">
        <f t="shared" si="262"/>
        <v>1.2394872155427044E-2</v>
      </c>
      <c r="AI1116"/>
      <c r="AJ1116">
        <v>24.727741999999999</v>
      </c>
      <c r="AK1116" s="155">
        <v>2.8905056</v>
      </c>
      <c r="AL1116" s="155">
        <v>0.49771417000000001</v>
      </c>
      <c r="AM1116" s="155">
        <v>0</v>
      </c>
      <c r="AN1116" s="155">
        <v>21.019527</v>
      </c>
      <c r="AO1116" s="155">
        <v>0.21998333</v>
      </c>
      <c r="AP1116" s="155">
        <v>0.10001182</v>
      </c>
      <c r="AQ1116"/>
      <c r="AR1116" s="156">
        <v>4.8485708999999998E-3</v>
      </c>
      <c r="AS1116" s="156">
        <v>4.5022491000000003E-3</v>
      </c>
      <c r="AT1116" s="156">
        <v>1.9262916999999999E-4</v>
      </c>
      <c r="AU1116" s="156">
        <v>1.5369255999999999E-4</v>
      </c>
      <c r="AV1116" s="282">
        <f t="shared" si="267"/>
        <v>2.699190137043E-7</v>
      </c>
      <c r="AW1116" s="282">
        <f t="shared" si="268"/>
        <v>7.1238596927988116E-10</v>
      </c>
      <c r="AX1116" s="283">
        <f t="shared" si="269"/>
        <v>2.1525567877999998E-2</v>
      </c>
      <c r="AY1116" s="157">
        <v>2.0763539999999999E-7</v>
      </c>
      <c r="AZ1116" s="157">
        <v>6.2648562E-10</v>
      </c>
      <c r="BA1116" s="157">
        <v>1.711648E-14</v>
      </c>
      <c r="BB1116" s="157">
        <v>2.1796893E-12</v>
      </c>
      <c r="BC1116" s="157">
        <v>0</v>
      </c>
      <c r="BD1116" s="157">
        <v>9.7561710000000002E-11</v>
      </c>
      <c r="BE1116" s="157">
        <v>6.2130193E-8</v>
      </c>
      <c r="BF1116" s="157">
        <v>1.631581E-11</v>
      </c>
      <c r="BG1116" s="157">
        <v>6.9361242999999994E-11</v>
      </c>
      <c r="BH1116" s="157">
        <v>2.8775570000000001E-14</v>
      </c>
      <c r="BI1116" s="157">
        <v>3.6977603999999999E-16</v>
      </c>
      <c r="BJ1116" s="157">
        <v>7.7799553999999999E-14</v>
      </c>
      <c r="BK1116" s="157">
        <v>8.3901874999999998E-14</v>
      </c>
      <c r="BL1116" s="157">
        <v>1.5333004000000001E-14</v>
      </c>
      <c r="BM1116" s="157">
        <v>2.6818819999999998E-12</v>
      </c>
      <c r="BN1116" s="157">
        <v>5.0997422999999997E-11</v>
      </c>
      <c r="BO1116" s="157">
        <v>2.0841165E-20</v>
      </c>
      <c r="BP1116" s="157">
        <v>1.4547878E-5</v>
      </c>
      <c r="BQ1116" s="157">
        <v>2.1511019999999999E-2</v>
      </c>
      <c r="BR1116" s="157">
        <v>0</v>
      </c>
      <c r="BS1116" s="157">
        <v>0</v>
      </c>
      <c r="BT1116" s="157">
        <v>0</v>
      </c>
      <c r="BU1116"/>
      <c r="BV1116" s="155">
        <v>1.1927829000000001E-5</v>
      </c>
      <c r="BW1116" s="155">
        <v>5.0083418999999997E-7</v>
      </c>
      <c r="BX1116" s="155">
        <v>6.2382153999999998E-6</v>
      </c>
      <c r="BY1116" s="155">
        <v>1.460782E-8</v>
      </c>
      <c r="BZ1116" s="155">
        <v>5.1105224999999997E-7</v>
      </c>
      <c r="CA1116" s="155">
        <v>4.4858361000000003E-8</v>
      </c>
      <c r="CB1116" s="155">
        <v>7.1599534999999997E-10</v>
      </c>
      <c r="CC1116" s="155">
        <v>6.7560069000000003E-8</v>
      </c>
      <c r="CD1116" s="155">
        <v>1.3963937E-8</v>
      </c>
      <c r="CE1116" s="155">
        <v>9.5960959999999995E-8</v>
      </c>
      <c r="CF1116" s="155">
        <v>0</v>
      </c>
      <c r="CG1116" s="155">
        <v>4.6087577000000002E-17</v>
      </c>
      <c r="CH1116" s="155">
        <v>3.7736329000000002E-13</v>
      </c>
      <c r="CI1116" s="155">
        <v>3.2224543999999999E-7</v>
      </c>
      <c r="CJ1116" s="155">
        <v>4.1093228000000003E-6</v>
      </c>
      <c r="CK1116" s="155">
        <v>8.4915791000000007E-9</v>
      </c>
      <c r="CL1116" s="155">
        <v>0</v>
      </c>
      <c r="CM1116"/>
      <c r="CN1116" s="284">
        <v>3.1940542999999998E-13</v>
      </c>
      <c r="CO1116" s="284">
        <v>0.22373691000000001</v>
      </c>
      <c r="CP1116" s="285">
        <v>1.8588642000000001E-3</v>
      </c>
      <c r="CQ1116" s="284">
        <v>3.5287239000000002E-4</v>
      </c>
      <c r="CR1116" s="284">
        <v>3.5230311000000003E-11</v>
      </c>
      <c r="CS1116" s="284">
        <v>4.1622729999999997E-9</v>
      </c>
      <c r="CT1116" s="284">
        <v>2.2542863999999999E-5</v>
      </c>
      <c r="CU1116" s="284">
        <v>4.1649858999999997E-2</v>
      </c>
      <c r="CV1116" s="284">
        <v>1.9257104999999999E-8</v>
      </c>
      <c r="CW1116" s="284">
        <v>1.5780131999999999E-5</v>
      </c>
      <c r="CX1116"/>
      <c r="CY1116" s="173"/>
      <c r="CZ1116" s="271" t="s">
        <v>2604</v>
      </c>
      <c r="DA1116"/>
      <c r="DB1116" s="247"/>
      <c r="DC1116" s="54"/>
      <c r="DD1116" s="54"/>
      <c r="DE1116" s="54"/>
      <c r="DF1116" s="54"/>
      <c r="DG1116" s="54"/>
      <c r="DH1116" s="54"/>
      <c r="DI1116" s="49"/>
      <c r="DJ1116" s="49"/>
      <c r="DK1116" s="49"/>
      <c r="DL1116" s="49"/>
    </row>
    <row r="1117" spans="1:116" ht="14.4">
      <c r="A1117" t="s">
        <v>1812</v>
      </c>
      <c r="B1117" s="188" t="s">
        <v>321</v>
      </c>
      <c r="C1117" s="151" t="str">
        <f t="shared" si="270"/>
        <v>A.160.01.116</v>
      </c>
      <c r="D1117" s="54" t="s">
        <v>40</v>
      </c>
      <c r="E1117" s="150" t="s">
        <v>352</v>
      </c>
      <c r="F1117" s="153" t="str">
        <f t="shared" si="271"/>
        <v>Padouk African natural forest clear cut 740 (kg/m3)</v>
      </c>
      <c r="G1117" s="154">
        <f t="shared" si="272"/>
        <v>3.6737310666666665</v>
      </c>
      <c r="H1117"/>
      <c r="I1117"/>
      <c r="J1117" s="227">
        <f t="shared" si="263"/>
        <v>7.1671724220393269</v>
      </c>
      <c r="K1117"/>
      <c r="L1117" s="280">
        <f t="shared" si="264"/>
        <v>2.7444017012E-3</v>
      </c>
      <c r="M1117" s="280">
        <f t="shared" si="265"/>
        <v>6.6009709068199998</v>
      </c>
      <c r="N1117" s="281">
        <f t="shared" si="266"/>
        <v>1.2397453518127044E-2</v>
      </c>
      <c r="O1117" s="280">
        <v>0.55105965999999995</v>
      </c>
      <c r="P1117" s="286">
        <v>3.0231765E-3</v>
      </c>
      <c r="Q1117" s="286">
        <v>1.6986206000000001E-3</v>
      </c>
      <c r="R1117" s="286">
        <v>1.5368864E-3</v>
      </c>
      <c r="S1117" s="219">
        <v>1.0656507E-3</v>
      </c>
      <c r="T1117" s="286">
        <v>5.4000111999999999E-6</v>
      </c>
      <c r="U1117" s="219">
        <v>1.3646458999999999E-4</v>
      </c>
      <c r="V1117" s="219">
        <v>1.201332E-4</v>
      </c>
      <c r="W1117" s="219">
        <v>1.5325214E-4</v>
      </c>
      <c r="X1117" s="219">
        <v>9.0487651999999997E-4</v>
      </c>
      <c r="Y1117" s="219">
        <v>1.224162E-2</v>
      </c>
      <c r="Z1117" s="219">
        <v>6.5952241000000003</v>
      </c>
      <c r="AA1117" s="286">
        <v>2.5813627000000002E-6</v>
      </c>
      <c r="AB1117" s="286">
        <v>1.5427043000000001E-11</v>
      </c>
      <c r="AC1117"/>
      <c r="AD1117" s="227">
        <f t="shared" si="258"/>
        <v>0.55105965999999995</v>
      </c>
      <c r="AE1117" s="227">
        <f t="shared" si="259"/>
        <v>7.5863320012000005E-3</v>
      </c>
      <c r="AF1117" s="227">
        <f t="shared" si="260"/>
        <v>4.8445116627E-3</v>
      </c>
      <c r="AG1117" s="227">
        <f t="shared" si="261"/>
        <v>6.6009709068200006</v>
      </c>
      <c r="AH1117" s="227">
        <f t="shared" si="262"/>
        <v>1.2394872155427044E-2</v>
      </c>
      <c r="AI1117"/>
      <c r="AJ1117">
        <v>24.727741999999999</v>
      </c>
      <c r="AK1117" s="155">
        <v>2.8905056</v>
      </c>
      <c r="AL1117" s="155">
        <v>0.49771417000000001</v>
      </c>
      <c r="AM1117" s="155">
        <v>0</v>
      </c>
      <c r="AN1117" s="155">
        <v>21.019527</v>
      </c>
      <c r="AO1117" s="155">
        <v>0.21998333</v>
      </c>
      <c r="AP1117" s="155">
        <v>0.10001182</v>
      </c>
      <c r="AQ1117"/>
      <c r="AR1117" s="156">
        <v>6.0863394000000001E-2</v>
      </c>
      <c r="AS1117" s="156">
        <v>5.7904936999999997E-2</v>
      </c>
      <c r="AT1117" s="156">
        <v>2.8047645000000001E-3</v>
      </c>
      <c r="AU1117" s="156">
        <v>1.5369255999999999E-4</v>
      </c>
      <c r="AV1117" s="282">
        <f t="shared" si="267"/>
        <v>3.4715190137043002E-6</v>
      </c>
      <c r="AW1117" s="282">
        <f t="shared" si="268"/>
        <v>1.0372650274279882E-8</v>
      </c>
      <c r="AX1117" s="283">
        <f t="shared" si="269"/>
        <v>2.1525567877999998E-2</v>
      </c>
      <c r="AY1117" s="157">
        <v>3.4092354E-6</v>
      </c>
      <c r="AZ1117" s="157">
        <v>1.0286486E-8</v>
      </c>
      <c r="BA1117" s="157">
        <v>2.8104148000000002E-13</v>
      </c>
      <c r="BB1117" s="157">
        <v>2.1796893E-12</v>
      </c>
      <c r="BC1117" s="157">
        <v>0</v>
      </c>
      <c r="BD1117" s="157">
        <v>9.7561710000000002E-11</v>
      </c>
      <c r="BE1117" s="157">
        <v>6.2130193E-8</v>
      </c>
      <c r="BF1117" s="157">
        <v>1.631581E-11</v>
      </c>
      <c r="BG1117" s="157">
        <v>6.9361242999999994E-11</v>
      </c>
      <c r="BH1117" s="157">
        <v>2.8775570000000001E-14</v>
      </c>
      <c r="BI1117" s="157">
        <v>3.6977603999999999E-16</v>
      </c>
      <c r="BJ1117" s="157">
        <v>7.7799553999999999E-14</v>
      </c>
      <c r="BK1117" s="157">
        <v>8.3901874999999998E-14</v>
      </c>
      <c r="BL1117" s="157">
        <v>1.5333004000000001E-14</v>
      </c>
      <c r="BM1117" s="157">
        <v>2.6818819999999998E-12</v>
      </c>
      <c r="BN1117" s="157">
        <v>5.0997422999999997E-11</v>
      </c>
      <c r="BO1117" s="157">
        <v>2.0841165E-20</v>
      </c>
      <c r="BP1117" s="157">
        <v>1.4547878E-5</v>
      </c>
      <c r="BQ1117" s="157">
        <v>2.1511019999999999E-2</v>
      </c>
      <c r="BR1117" s="157">
        <v>0</v>
      </c>
      <c r="BS1117" s="157">
        <v>0</v>
      </c>
      <c r="BT1117" s="157">
        <v>0</v>
      </c>
      <c r="BU1117"/>
      <c r="BV1117" s="155">
        <v>1.0812298000000001E-4</v>
      </c>
      <c r="BW1117" s="155">
        <v>5.0083418999999997E-7</v>
      </c>
      <c r="BX1117" s="155">
        <v>1.0243337E-4</v>
      </c>
      <c r="BY1117" s="155">
        <v>1.460782E-8</v>
      </c>
      <c r="BZ1117" s="155">
        <v>5.1105224999999997E-7</v>
      </c>
      <c r="CA1117" s="155">
        <v>4.4858361000000003E-8</v>
      </c>
      <c r="CB1117" s="155">
        <v>7.1599534999999997E-10</v>
      </c>
      <c r="CC1117" s="155">
        <v>6.7560069000000003E-8</v>
      </c>
      <c r="CD1117" s="155">
        <v>1.3963937E-8</v>
      </c>
      <c r="CE1117" s="155">
        <v>9.5960959999999995E-8</v>
      </c>
      <c r="CF1117" s="155">
        <v>0</v>
      </c>
      <c r="CG1117" s="155">
        <v>4.6087577000000002E-17</v>
      </c>
      <c r="CH1117" s="155">
        <v>3.7736329000000002E-13</v>
      </c>
      <c r="CI1117" s="155">
        <v>3.2224543999999999E-7</v>
      </c>
      <c r="CJ1117" s="155">
        <v>4.1093228000000003E-6</v>
      </c>
      <c r="CK1117" s="155">
        <v>8.4915791000000007E-9</v>
      </c>
      <c r="CL1117" s="155">
        <v>0</v>
      </c>
      <c r="CM1117"/>
      <c r="CN1117" s="284">
        <v>3.1940542999999998E-13</v>
      </c>
      <c r="CO1117" s="284">
        <v>3.6737369000000002</v>
      </c>
      <c r="CP1117" s="285">
        <v>1.8588642000000001E-3</v>
      </c>
      <c r="CQ1117" s="284">
        <v>3.5287239000000002E-4</v>
      </c>
      <c r="CR1117" s="284">
        <v>3.5230311000000003E-11</v>
      </c>
      <c r="CS1117" s="284">
        <v>4.1622729999999997E-9</v>
      </c>
      <c r="CT1117" s="284">
        <v>2.2542863999999999E-5</v>
      </c>
      <c r="CU1117" s="284">
        <v>4.1649858999999997E-2</v>
      </c>
      <c r="CV1117" s="284">
        <v>1.9257104999999999E-8</v>
      </c>
      <c r="CW1117" s="284">
        <v>1.5780131999999999E-5</v>
      </c>
      <c r="CX1117"/>
      <c r="CY1117" s="173"/>
      <c r="CZ1117" s="271" t="s">
        <v>2604</v>
      </c>
      <c r="DA1117"/>
      <c r="DB1117" s="54"/>
      <c r="DC1117" s="54"/>
      <c r="DD1117" s="54"/>
      <c r="DE1117" s="54"/>
      <c r="DF1117" s="54"/>
      <c r="DG1117" s="54"/>
      <c r="DH1117" s="54"/>
      <c r="DI1117" s="49"/>
      <c r="DJ1117" s="49"/>
      <c r="DK1117" s="49"/>
      <c r="DL1117" s="49"/>
    </row>
    <row r="1118" spans="1:116" ht="14.4">
      <c r="A1118" t="s">
        <v>1813</v>
      </c>
      <c r="B1118" s="188" t="s">
        <v>321</v>
      </c>
      <c r="C1118" s="151" t="str">
        <f t="shared" si="270"/>
        <v>A.160.01.117</v>
      </c>
      <c r="D1118" s="54" t="s">
        <v>40</v>
      </c>
      <c r="E1118" s="150" t="s">
        <v>352</v>
      </c>
      <c r="F1118" s="153" t="str">
        <f t="shared" si="271"/>
        <v>Palissander Indisch FSC/PEFC 850 (kg/m3)</v>
      </c>
      <c r="G1118" s="154">
        <f t="shared" si="272"/>
        <v>0.21330615333333336</v>
      </c>
      <c r="H1118"/>
      <c r="I1118"/>
      <c r="J1118" s="227">
        <f t="shared" si="263"/>
        <v>5.1606118892327045E-2</v>
      </c>
      <c r="K1118"/>
      <c r="L1118" s="280">
        <f t="shared" si="264"/>
        <v>2.7126032141999998E-3</v>
      </c>
      <c r="M1118" s="280">
        <f t="shared" si="265"/>
        <v>5.4028810399999998E-3</v>
      </c>
      <c r="N1118" s="281">
        <f t="shared" si="266"/>
        <v>1.1494711638127042E-2</v>
      </c>
      <c r="O1118" s="280">
        <v>3.1995923000000003E-2</v>
      </c>
      <c r="P1118" s="219">
        <v>2.677263E-3</v>
      </c>
      <c r="Q1118" s="286">
        <v>1.6765476E-3</v>
      </c>
      <c r="R1118" s="286">
        <v>1.5089271E-3</v>
      </c>
      <c r="S1118" s="219">
        <v>1.0627275E-3</v>
      </c>
      <c r="T1118" s="286">
        <v>5.2668741999999999E-6</v>
      </c>
      <c r="U1118" s="219">
        <v>1.3568173999999999E-4</v>
      </c>
      <c r="V1118" s="219">
        <v>1.2011327E-4</v>
      </c>
      <c r="W1118" s="219">
        <v>1.5265426E-4</v>
      </c>
      <c r="X1118" s="219">
        <v>9.0487651999999997E-4</v>
      </c>
      <c r="Y1118" s="219">
        <v>1.1339475999999999E-2</v>
      </c>
      <c r="Z1118" s="286">
        <v>2.4080650000000001E-5</v>
      </c>
      <c r="AA1118" s="286">
        <v>2.5813627000000002E-6</v>
      </c>
      <c r="AB1118" s="286">
        <v>1.5427043000000001E-11</v>
      </c>
      <c r="AC1118"/>
      <c r="AD1118" s="227">
        <f t="shared" si="258"/>
        <v>3.1995923000000003E-2</v>
      </c>
      <c r="AE1118" s="227">
        <f t="shared" si="259"/>
        <v>7.1865270841999992E-3</v>
      </c>
      <c r="AF1118" s="227">
        <f t="shared" si="260"/>
        <v>4.4765052326999994E-3</v>
      </c>
      <c r="AG1118" s="227">
        <f t="shared" si="261"/>
        <v>5.4028810399999998E-3</v>
      </c>
      <c r="AH1118" s="227">
        <f t="shared" si="262"/>
        <v>1.1492130275427042E-2</v>
      </c>
      <c r="AI1118"/>
      <c r="AJ1118">
        <v>24.590817000000001</v>
      </c>
      <c r="AK1118" s="155">
        <v>2.7542483999999998</v>
      </c>
      <c r="AL1118" s="155">
        <v>0.49725042000000003</v>
      </c>
      <c r="AM1118" s="155">
        <v>0</v>
      </c>
      <c r="AN1118" s="155">
        <v>21.019527</v>
      </c>
      <c r="AO1118" s="155">
        <v>0.21989294000000001</v>
      </c>
      <c r="AP1118" s="155">
        <v>9.9897648000000006E-2</v>
      </c>
      <c r="AQ1118"/>
      <c r="AR1118" s="156">
        <v>4.5621539999999997E-3</v>
      </c>
      <c r="AS1118" s="156">
        <v>4.2353139E-3</v>
      </c>
      <c r="AT1118" s="156">
        <v>1.8270573E-4</v>
      </c>
      <c r="AU1118" s="156">
        <v>1.4413436E-4</v>
      </c>
      <c r="AV1118" s="282">
        <f t="shared" si="267"/>
        <v>2.5391570309340001E-7</v>
      </c>
      <c r="AW1118" s="282">
        <f t="shared" si="268"/>
        <v>6.7568686847388112E-10</v>
      </c>
      <c r="AX1118" s="283">
        <f t="shared" si="269"/>
        <v>2.0186885888000002E-2</v>
      </c>
      <c r="AY1118" s="157">
        <v>1.9796108999999999E-7</v>
      </c>
      <c r="AZ1118" s="157">
        <v>5.9729588999999999E-10</v>
      </c>
      <c r="BA1118" s="157">
        <v>1.6318974999999999E-14</v>
      </c>
      <c r="BB1118" s="157">
        <v>2.1796893E-12</v>
      </c>
      <c r="BC1118" s="157">
        <v>0</v>
      </c>
      <c r="BD1118" s="157">
        <v>9.6812475999999994E-11</v>
      </c>
      <c r="BE1118" s="157">
        <v>5.5802221E-8</v>
      </c>
      <c r="BF1118" s="157">
        <v>1.6144947999999999E-11</v>
      </c>
      <c r="BG1118" s="157">
        <v>6.2043608999999996E-11</v>
      </c>
      <c r="BH1118" s="157">
        <v>2.8775570000000001E-14</v>
      </c>
      <c r="BI1118" s="157">
        <v>3.6977603999999999E-16</v>
      </c>
      <c r="BJ1118" s="157">
        <v>7.7353565000000002E-14</v>
      </c>
      <c r="BK1118" s="157">
        <v>6.7283461000000006E-14</v>
      </c>
      <c r="BL1118" s="157">
        <v>1.2320106E-14</v>
      </c>
      <c r="BM1118" s="157">
        <v>2.6597360999999999E-12</v>
      </c>
      <c r="BN1118" s="157">
        <v>5.0740191999999998E-11</v>
      </c>
      <c r="BO1118" s="157">
        <v>2.0841165E-20</v>
      </c>
      <c r="BP1118" s="157">
        <v>1.4492888E-5</v>
      </c>
      <c r="BQ1118" s="157">
        <v>2.0172393E-2</v>
      </c>
      <c r="BR1118" s="157">
        <v>0</v>
      </c>
      <c r="BS1118" s="157">
        <v>0</v>
      </c>
      <c r="BT1118" s="157">
        <v>0</v>
      </c>
      <c r="BU1118"/>
      <c r="BV1118" s="155">
        <v>1.1368538E-5</v>
      </c>
      <c r="BW1118" s="155">
        <v>4.5038421000000001E-7</v>
      </c>
      <c r="BX1118" s="155">
        <v>5.9475414999999996E-6</v>
      </c>
      <c r="BY1118" s="155">
        <v>1.4592015000000001E-8</v>
      </c>
      <c r="BZ1118" s="155">
        <v>4.6687835999999999E-7</v>
      </c>
      <c r="CA1118" s="155">
        <v>4.4858361000000003E-8</v>
      </c>
      <c r="CB1118" s="155">
        <v>7.1599534999999997E-10</v>
      </c>
      <c r="CC1118" s="155">
        <v>6.7560069000000003E-8</v>
      </c>
      <c r="CD1118" s="155">
        <v>1.374747E-8</v>
      </c>
      <c r="CE1118" s="155">
        <v>9.5402338999999995E-8</v>
      </c>
      <c r="CF1118" s="155">
        <v>0</v>
      </c>
      <c r="CG1118" s="155">
        <v>4.6087577000000002E-17</v>
      </c>
      <c r="CH1118" s="155">
        <v>3.7736329000000002E-13</v>
      </c>
      <c r="CI1118" s="155">
        <v>3.1362601000000002E-7</v>
      </c>
      <c r="CJ1118" s="155">
        <v>3.9447396000000002E-6</v>
      </c>
      <c r="CK1118" s="155">
        <v>8.4915791000000007E-9</v>
      </c>
      <c r="CL1118" s="155">
        <v>0</v>
      </c>
      <c r="CM1118"/>
      <c r="CN1118" s="284">
        <v>3.1940542999999998E-13</v>
      </c>
      <c r="CO1118" s="284">
        <v>0.21331201</v>
      </c>
      <c r="CP1118" s="285">
        <v>1.8588642000000001E-3</v>
      </c>
      <c r="CQ1118" s="284">
        <v>3.1835525000000001E-4</v>
      </c>
      <c r="CR1118" s="284">
        <v>3.5028533000000001E-11</v>
      </c>
      <c r="CS1118" s="284">
        <v>4.1384268E-9</v>
      </c>
      <c r="CT1118" s="284">
        <v>2.0360586000000001E-5</v>
      </c>
      <c r="CU1118" s="284">
        <v>3.3459019999999999E-2</v>
      </c>
      <c r="CV1118" s="284">
        <v>1.9257104999999999E-8</v>
      </c>
      <c r="CW1118" s="284">
        <v>1.5780131999999999E-5</v>
      </c>
      <c r="CX1118"/>
      <c r="CY1118" s="173"/>
      <c r="CZ1118" s="271" t="s">
        <v>2605</v>
      </c>
      <c r="DA1118"/>
      <c r="DB1118" s="247"/>
      <c r="DC1118" s="54"/>
      <c r="DD1118" s="54"/>
      <c r="DE1118" s="54"/>
      <c r="DF1118" s="54"/>
      <c r="DG1118" s="54"/>
      <c r="DH1118" s="54"/>
      <c r="DI1118" s="49"/>
      <c r="DJ1118" s="49"/>
      <c r="DK1118" s="49"/>
      <c r="DL1118" s="49"/>
    </row>
    <row r="1119" spans="1:116" ht="14.4">
      <c r="A1119" t="s">
        <v>1814</v>
      </c>
      <c r="B1119" s="188" t="s">
        <v>321</v>
      </c>
      <c r="C1119" s="151" t="str">
        <f t="shared" si="270"/>
        <v>A.160.01.118</v>
      </c>
      <c r="D1119" s="54" t="s">
        <v>40</v>
      </c>
      <c r="E1119" s="150" t="s">
        <v>352</v>
      </c>
      <c r="F1119" s="153" t="str">
        <f t="shared" si="271"/>
        <v>Palissander Indisch natural forest clear cut 850 (kg/m3)</v>
      </c>
      <c r="G1119" s="154">
        <f t="shared" si="272"/>
        <v>3.6633061333333337</v>
      </c>
      <c r="H1119"/>
      <c r="I1119"/>
      <c r="J1119" s="227">
        <f t="shared" si="263"/>
        <v>4.8972061352423273</v>
      </c>
      <c r="K1119"/>
      <c r="L1119" s="280">
        <f t="shared" si="264"/>
        <v>2.7126032141999998E-3</v>
      </c>
      <c r="M1119" s="280">
        <f t="shared" si="265"/>
        <v>4.3335029003900001</v>
      </c>
      <c r="N1119" s="281">
        <f t="shared" si="266"/>
        <v>1.1494711638127042E-2</v>
      </c>
      <c r="O1119" s="280">
        <v>0.54949592000000003</v>
      </c>
      <c r="P1119" s="286">
        <v>2.677263E-3</v>
      </c>
      <c r="Q1119" s="286">
        <v>1.6765476E-3</v>
      </c>
      <c r="R1119" s="286">
        <v>1.5089271E-3</v>
      </c>
      <c r="S1119" s="219">
        <v>1.0627275E-3</v>
      </c>
      <c r="T1119" s="286">
        <v>5.2668741999999999E-6</v>
      </c>
      <c r="U1119" s="219">
        <v>1.3568173999999999E-4</v>
      </c>
      <c r="V1119" s="219">
        <v>1.2011327E-4</v>
      </c>
      <c r="W1119" s="219">
        <v>1.5265426E-4</v>
      </c>
      <c r="X1119" s="219">
        <v>9.0487651999999997E-4</v>
      </c>
      <c r="Y1119" s="219">
        <v>1.1339475999999999E-2</v>
      </c>
      <c r="Z1119" s="219">
        <v>4.3281241000000001</v>
      </c>
      <c r="AA1119" s="286">
        <v>2.5813627000000002E-6</v>
      </c>
      <c r="AB1119" s="286">
        <v>1.5427043000000001E-11</v>
      </c>
      <c r="AC1119"/>
      <c r="AD1119" s="227">
        <f t="shared" si="258"/>
        <v>0.54949592000000003</v>
      </c>
      <c r="AE1119" s="227">
        <f t="shared" si="259"/>
        <v>7.1865270841999992E-3</v>
      </c>
      <c r="AF1119" s="227">
        <f t="shared" si="260"/>
        <v>4.4765052326999994E-3</v>
      </c>
      <c r="AG1119" s="227">
        <f t="shared" si="261"/>
        <v>4.3335029003900001</v>
      </c>
      <c r="AH1119" s="227">
        <f t="shared" si="262"/>
        <v>1.1492130275427042E-2</v>
      </c>
      <c r="AI1119"/>
      <c r="AJ1119">
        <v>24.590817000000001</v>
      </c>
      <c r="AK1119" s="155">
        <v>2.7542483999999998</v>
      </c>
      <c r="AL1119" s="155">
        <v>0.49725042000000003</v>
      </c>
      <c r="AM1119" s="155">
        <v>0</v>
      </c>
      <c r="AN1119" s="155">
        <v>21.019527</v>
      </c>
      <c r="AO1119" s="155">
        <v>0.21989294000000001</v>
      </c>
      <c r="AP1119" s="155">
        <v>9.9897648000000006E-2</v>
      </c>
      <c r="AQ1119"/>
      <c r="AR1119" s="156">
        <v>6.0576976999999997E-2</v>
      </c>
      <c r="AS1119" s="156">
        <v>5.7638002000000001E-2</v>
      </c>
      <c r="AT1119" s="156">
        <v>2.7948411000000002E-3</v>
      </c>
      <c r="AU1119" s="156">
        <v>1.4413436E-4</v>
      </c>
      <c r="AV1119" s="282">
        <f t="shared" si="267"/>
        <v>3.4555157130934001E-6</v>
      </c>
      <c r="AW1119" s="282">
        <f t="shared" si="268"/>
        <v>1.0335950903478883E-8</v>
      </c>
      <c r="AX1119" s="283">
        <f t="shared" si="269"/>
        <v>2.0186885888000002E-2</v>
      </c>
      <c r="AY1119" s="157">
        <v>3.3995610999999999E-6</v>
      </c>
      <c r="AZ1119" s="157">
        <v>1.0257296000000001E-8</v>
      </c>
      <c r="BA1119" s="157">
        <v>2.8024397999999999E-13</v>
      </c>
      <c r="BB1119" s="157">
        <v>2.1796893E-12</v>
      </c>
      <c r="BC1119" s="157">
        <v>0</v>
      </c>
      <c r="BD1119" s="157">
        <v>9.6812475999999994E-11</v>
      </c>
      <c r="BE1119" s="157">
        <v>5.5802221E-8</v>
      </c>
      <c r="BF1119" s="157">
        <v>1.6144947999999999E-11</v>
      </c>
      <c r="BG1119" s="157">
        <v>6.2043608999999996E-11</v>
      </c>
      <c r="BH1119" s="157">
        <v>2.8775570000000001E-14</v>
      </c>
      <c r="BI1119" s="157">
        <v>3.6977603999999999E-16</v>
      </c>
      <c r="BJ1119" s="157">
        <v>7.7353565000000002E-14</v>
      </c>
      <c r="BK1119" s="157">
        <v>6.7283461000000006E-14</v>
      </c>
      <c r="BL1119" s="157">
        <v>1.2320106E-14</v>
      </c>
      <c r="BM1119" s="157">
        <v>2.6597360999999999E-12</v>
      </c>
      <c r="BN1119" s="157">
        <v>5.0740191999999998E-11</v>
      </c>
      <c r="BO1119" s="157">
        <v>2.0841165E-20</v>
      </c>
      <c r="BP1119" s="157">
        <v>1.4492888E-5</v>
      </c>
      <c r="BQ1119" s="157">
        <v>2.0172393E-2</v>
      </c>
      <c r="BR1119" s="157">
        <v>0</v>
      </c>
      <c r="BS1119" s="157">
        <v>0</v>
      </c>
      <c r="BT1119" s="157">
        <v>0</v>
      </c>
      <c r="BU1119"/>
      <c r="BV1119" s="155">
        <v>1.0756368999999999E-4</v>
      </c>
      <c r="BW1119" s="155">
        <v>4.5038421000000001E-7</v>
      </c>
      <c r="BX1119" s="155">
        <v>1.0214269999999999E-4</v>
      </c>
      <c r="BY1119" s="155">
        <v>1.4592015000000001E-8</v>
      </c>
      <c r="BZ1119" s="155">
        <v>4.6687835999999999E-7</v>
      </c>
      <c r="CA1119" s="155">
        <v>4.4858361000000003E-8</v>
      </c>
      <c r="CB1119" s="155">
        <v>7.1599534999999997E-10</v>
      </c>
      <c r="CC1119" s="155">
        <v>6.7560069000000003E-8</v>
      </c>
      <c r="CD1119" s="155">
        <v>1.374747E-8</v>
      </c>
      <c r="CE1119" s="155">
        <v>9.5402338999999995E-8</v>
      </c>
      <c r="CF1119" s="155">
        <v>0</v>
      </c>
      <c r="CG1119" s="155">
        <v>4.6087577000000002E-17</v>
      </c>
      <c r="CH1119" s="155">
        <v>3.7736329000000002E-13</v>
      </c>
      <c r="CI1119" s="155">
        <v>3.1362601000000002E-7</v>
      </c>
      <c r="CJ1119" s="155">
        <v>3.9447396000000002E-6</v>
      </c>
      <c r="CK1119" s="155">
        <v>8.4915791000000007E-9</v>
      </c>
      <c r="CL1119" s="155">
        <v>0</v>
      </c>
      <c r="CM1119"/>
      <c r="CN1119" s="284">
        <v>3.1940542999999998E-13</v>
      </c>
      <c r="CO1119" s="284">
        <v>3.6633119999999999</v>
      </c>
      <c r="CP1119" s="285">
        <v>1.8588642000000001E-3</v>
      </c>
      <c r="CQ1119" s="284">
        <v>3.1835525000000001E-4</v>
      </c>
      <c r="CR1119" s="284">
        <v>3.5028533000000001E-11</v>
      </c>
      <c r="CS1119" s="284">
        <v>4.1384268E-9</v>
      </c>
      <c r="CT1119" s="284">
        <v>2.0360586000000001E-5</v>
      </c>
      <c r="CU1119" s="284">
        <v>3.3459019999999999E-2</v>
      </c>
      <c r="CV1119" s="284">
        <v>1.9257104999999999E-8</v>
      </c>
      <c r="CW1119" s="284">
        <v>1.5780131999999999E-5</v>
      </c>
      <c r="CX1119"/>
      <c r="CY1119" s="173"/>
      <c r="CZ1119" s="271" t="s">
        <v>2605</v>
      </c>
      <c r="DA1119"/>
      <c r="DB1119" s="247"/>
      <c r="DC1119" s="54"/>
      <c r="DD1119" s="54"/>
      <c r="DE1119" s="54"/>
      <c r="DF1119" s="54"/>
      <c r="DG1119" s="54"/>
      <c r="DH1119" s="54"/>
      <c r="DI1119" s="49"/>
      <c r="DJ1119" s="49"/>
      <c r="DK1119" s="49"/>
      <c r="DL1119" s="49"/>
    </row>
    <row r="1120" spans="1:116" ht="14.4">
      <c r="A1120" t="s">
        <v>959</v>
      </c>
      <c r="B1120" s="188" t="s">
        <v>321</v>
      </c>
      <c r="C1120" s="151" t="str">
        <f t="shared" si="270"/>
        <v>A.160.01.119</v>
      </c>
      <c r="D1120" s="54" t="s">
        <v>40</v>
      </c>
      <c r="E1120" s="150" t="s">
        <v>352</v>
      </c>
      <c r="F1120" s="153" t="str">
        <f t="shared" si="271"/>
        <v>Robinia FSC/PEFC 740 (kg/m3)</v>
      </c>
      <c r="G1120" s="154">
        <f t="shared" si="272"/>
        <v>0.22320815333333333</v>
      </c>
      <c r="H1120"/>
      <c r="I1120"/>
      <c r="J1120" s="227">
        <f t="shared" si="263"/>
        <v>5.53940437355257E-2</v>
      </c>
      <c r="K1120"/>
      <c r="L1120" s="280">
        <f t="shared" si="264"/>
        <v>4.2180313615999996E-3</v>
      </c>
      <c r="M1120" s="280">
        <f t="shared" si="265"/>
        <v>6.065878749999999E-3</v>
      </c>
      <c r="N1120" s="281">
        <f t="shared" si="266"/>
        <v>1.1628910623925705E-2</v>
      </c>
      <c r="O1120" s="280">
        <v>3.3481222999999997E-2</v>
      </c>
      <c r="P1120" s="219">
        <v>1.7148860000000001E-3</v>
      </c>
      <c r="Q1120" s="286">
        <v>2.3842747999999999E-3</v>
      </c>
      <c r="R1120" s="286">
        <v>2.0744811E-3</v>
      </c>
      <c r="S1120" s="219">
        <v>1.8861415E-3</v>
      </c>
      <c r="T1120" s="286">
        <v>8.8768615999999993E-6</v>
      </c>
      <c r="U1120" s="219">
        <v>2.485319E-4</v>
      </c>
      <c r="V1120" s="219">
        <v>2.2506292E-4</v>
      </c>
      <c r="W1120" s="219">
        <v>2.1725653999999999E-4</v>
      </c>
      <c r="X1120" s="219">
        <v>1.6966435E-3</v>
      </c>
      <c r="Y1120" s="219">
        <v>1.1406813999999999E-2</v>
      </c>
      <c r="Z1120" s="286">
        <v>4.5011530000000003E-5</v>
      </c>
      <c r="AA1120" s="286">
        <v>4.8400549999999999E-6</v>
      </c>
      <c r="AB1120" s="286">
        <v>2.8925706E-11</v>
      </c>
      <c r="AC1120"/>
      <c r="AD1120" s="227">
        <f t="shared" si="258"/>
        <v>3.3481222999999997E-2</v>
      </c>
      <c r="AE1120" s="227">
        <f t="shared" si="259"/>
        <v>8.5422550815999979E-3</v>
      </c>
      <c r="AF1120" s="227">
        <f t="shared" si="260"/>
        <v>4.3290637749999993E-3</v>
      </c>
      <c r="AG1120" s="227">
        <f t="shared" si="261"/>
        <v>6.0658787499999998E-3</v>
      </c>
      <c r="AH1120" s="227">
        <f t="shared" si="262"/>
        <v>1.1624070568925705E-2</v>
      </c>
      <c r="AI1120"/>
      <c r="AJ1120">
        <v>24.924530000000001</v>
      </c>
      <c r="AK1120" s="155">
        <v>3.0302498999999998</v>
      </c>
      <c r="AL1120" s="155">
        <v>0.50095318</v>
      </c>
      <c r="AM1120" s="155">
        <v>0</v>
      </c>
      <c r="AN1120" s="155">
        <v>21.054407999999999</v>
      </c>
      <c r="AO1120" s="155">
        <v>0.23810053</v>
      </c>
      <c r="AP1120" s="155">
        <v>0.10081841</v>
      </c>
      <c r="AQ1120"/>
      <c r="AR1120" s="156">
        <v>4.5287447999999998E-3</v>
      </c>
      <c r="AS1120" s="156">
        <v>4.1760440999999999E-3</v>
      </c>
      <c r="AT1120" s="156">
        <v>1.8856252000000001E-4</v>
      </c>
      <c r="AU1120" s="156">
        <v>1.6413825000000001E-4</v>
      </c>
      <c r="AV1120" s="282">
        <f t="shared" si="267"/>
        <v>2.5036235732880003E-7</v>
      </c>
      <c r="AW1120" s="282">
        <f t="shared" si="268"/>
        <v>6.9734660783252713E-10</v>
      </c>
      <c r="AX1120" s="283">
        <f t="shared" si="269"/>
        <v>2.2988550896999999E-2</v>
      </c>
      <c r="AY1120" s="157">
        <v>2.0716151000000001E-7</v>
      </c>
      <c r="AZ1120" s="157">
        <v>6.2505532999999999E-10</v>
      </c>
      <c r="BA1120" s="157">
        <v>1.7077400999999999E-14</v>
      </c>
      <c r="BB1120" s="157">
        <v>4.0869174999999999E-12</v>
      </c>
      <c r="BC1120" s="157">
        <v>0</v>
      </c>
      <c r="BD1120" s="157">
        <v>1.6129787E-10</v>
      </c>
      <c r="BE1120" s="157">
        <v>4.2937432999999998E-8</v>
      </c>
      <c r="BF1120" s="157">
        <v>2.5659372000000001E-11</v>
      </c>
      <c r="BG1120" s="157">
        <v>4.6416466000000002E-11</v>
      </c>
      <c r="BH1120" s="157">
        <v>5.3954193000000002E-14</v>
      </c>
      <c r="BI1120" s="157">
        <v>6.9333007999999995E-16</v>
      </c>
      <c r="BJ1120" s="157">
        <v>1.4169302000000001E-13</v>
      </c>
      <c r="BK1120" s="157">
        <v>1.5183877E-15</v>
      </c>
      <c r="BL1120" s="157">
        <v>5.0346167E-16</v>
      </c>
      <c r="BM1120" s="157">
        <v>4.8209113000000002E-12</v>
      </c>
      <c r="BN1120" s="157">
        <v>9.3208630000000004E-11</v>
      </c>
      <c r="BO1120" s="157">
        <v>3.9077184000000002E-20</v>
      </c>
      <c r="BP1120" s="157">
        <v>1.9834897000000001E-5</v>
      </c>
      <c r="BQ1120" s="157">
        <v>2.2968716E-2</v>
      </c>
      <c r="BR1120" s="157">
        <v>0</v>
      </c>
      <c r="BS1120" s="157">
        <v>0</v>
      </c>
      <c r="BT1120" s="157">
        <v>0</v>
      </c>
      <c r="BU1120"/>
      <c r="BV1120" s="155">
        <v>1.2128799E-5</v>
      </c>
      <c r="BW1120" s="155">
        <v>3.6245319E-7</v>
      </c>
      <c r="BX1120" s="155">
        <v>6.2236354999999996E-6</v>
      </c>
      <c r="BY1120" s="155">
        <v>2.6981998999999999E-8</v>
      </c>
      <c r="BZ1120" s="155">
        <v>3.8304134999999999E-7</v>
      </c>
      <c r="CA1120" s="155">
        <v>8.4109428000000006E-8</v>
      </c>
      <c r="CB1120" s="155">
        <v>1.3424913E-9</v>
      </c>
      <c r="CC1120" s="155">
        <v>1.2667513000000001E-7</v>
      </c>
      <c r="CD1120" s="155">
        <v>2.4153001000000002E-8</v>
      </c>
      <c r="CE1120" s="155">
        <v>1.7389812E-7</v>
      </c>
      <c r="CF1120" s="155">
        <v>0</v>
      </c>
      <c r="CG1120" s="155">
        <v>8.6414208E-17</v>
      </c>
      <c r="CH1120" s="155">
        <v>7.0755615999999995E-13</v>
      </c>
      <c r="CI1120" s="155">
        <v>4.1248355000000001E-7</v>
      </c>
      <c r="CJ1120" s="155">
        <v>4.2941028000000001E-6</v>
      </c>
      <c r="CK1120" s="155">
        <v>1.5921628999999999E-8</v>
      </c>
      <c r="CL1120" s="155">
        <v>0</v>
      </c>
      <c r="CM1120"/>
      <c r="CN1120" s="284">
        <v>5.9888518999999996E-13</v>
      </c>
      <c r="CO1120" s="284">
        <v>0.22321914000000001</v>
      </c>
      <c r="CP1120" s="285">
        <v>3.4853702999999999E-3</v>
      </c>
      <c r="CQ1120" s="284">
        <v>2.6712695000000002E-4</v>
      </c>
      <c r="CR1120" s="284">
        <v>6.4165167000000005E-11</v>
      </c>
      <c r="CS1120" s="284">
        <v>7.5807041000000002E-9</v>
      </c>
      <c r="CT1120" s="284">
        <v>1.5367146E-5</v>
      </c>
      <c r="CU1120" s="284">
        <v>1.3043669E-3</v>
      </c>
      <c r="CV1120" s="284">
        <v>3.6107071E-8</v>
      </c>
      <c r="CW1120" s="284">
        <v>2.9587747E-5</v>
      </c>
      <c r="CX1120"/>
      <c r="CY1120" s="173"/>
      <c r="CZ1120" s="271" t="s">
        <v>2606</v>
      </c>
      <c r="DA1120"/>
      <c r="DB1120" s="247"/>
      <c r="DC1120" s="54"/>
      <c r="DD1120" s="54"/>
      <c r="DE1120" s="54"/>
      <c r="DF1120" s="54"/>
      <c r="DG1120" s="54"/>
      <c r="DH1120" s="54"/>
      <c r="DI1120" s="49"/>
      <c r="DJ1120" s="49"/>
      <c r="DK1120" s="49"/>
      <c r="DL1120" s="49"/>
    </row>
    <row r="1121" spans="1:116" ht="14.4">
      <c r="A1121" t="s">
        <v>960</v>
      </c>
      <c r="B1121" s="188" t="s">
        <v>321</v>
      </c>
      <c r="C1121" s="151" t="str">
        <f t="shared" si="270"/>
        <v>A.160.01.120</v>
      </c>
      <c r="D1121" s="54" t="s">
        <v>40</v>
      </c>
      <c r="E1121" s="150" t="s">
        <v>352</v>
      </c>
      <c r="F1121" s="153" t="str">
        <f t="shared" si="271"/>
        <v>Teak FSC/PEFC 665 (kg/m3)</v>
      </c>
      <c r="G1121" s="154">
        <f t="shared" si="272"/>
        <v>0.28792649999999997</v>
      </c>
      <c r="H1121"/>
      <c r="I1121"/>
      <c r="J1121" s="227">
        <f t="shared" si="263"/>
        <v>7.2122802179927045E-2</v>
      </c>
      <c r="K1121"/>
      <c r="L1121" s="280">
        <f t="shared" si="264"/>
        <v>2.9402131447999998E-3</v>
      </c>
      <c r="M1121" s="280">
        <f t="shared" si="265"/>
        <v>8.0371658170000013E-3</v>
      </c>
      <c r="N1121" s="281">
        <f t="shared" si="266"/>
        <v>1.7956448218127044E-2</v>
      </c>
      <c r="O1121" s="280">
        <v>4.3188974999999998E-2</v>
      </c>
      <c r="P1121" s="286">
        <v>5.1532755000000003E-3</v>
      </c>
      <c r="Q1121" s="286">
        <v>1.8345439E-3</v>
      </c>
      <c r="R1121" s="286">
        <v>1.7090565E-3</v>
      </c>
      <c r="S1121" s="219">
        <v>1.0836515000000001E-3</v>
      </c>
      <c r="T1121" s="286">
        <v>6.2198547999999999E-6</v>
      </c>
      <c r="U1121" s="219">
        <v>1.4128529000000001E-4</v>
      </c>
      <c r="V1121" s="219">
        <v>1.2025593E-4</v>
      </c>
      <c r="W1121" s="219">
        <v>1.5693384E-4</v>
      </c>
      <c r="X1121" s="219">
        <v>9.0487651999999997E-4</v>
      </c>
      <c r="Y1121" s="219">
        <v>1.7796933000000001E-2</v>
      </c>
      <c r="Z1121" s="286">
        <v>2.4213966999999999E-5</v>
      </c>
      <c r="AA1121" s="286">
        <v>2.5813627000000002E-6</v>
      </c>
      <c r="AB1121" s="286">
        <v>1.5427043000000001E-11</v>
      </c>
      <c r="AC1121"/>
      <c r="AD1121" s="227">
        <f t="shared" si="258"/>
        <v>4.3188974999999998E-2</v>
      </c>
      <c r="AE1121" s="227">
        <f t="shared" si="259"/>
        <v>1.0048288474799999E-2</v>
      </c>
      <c r="AF1121" s="227">
        <f t="shared" si="260"/>
        <v>7.1106566927000006E-3</v>
      </c>
      <c r="AG1121" s="227">
        <f t="shared" si="261"/>
        <v>8.0371658170000013E-3</v>
      </c>
      <c r="AH1121" s="227">
        <f t="shared" si="262"/>
        <v>1.7953866855427044E-2</v>
      </c>
      <c r="AI1121"/>
      <c r="AJ1121">
        <v>25.570914999999999</v>
      </c>
      <c r="AK1121" s="155">
        <v>3.7295626999999998</v>
      </c>
      <c r="AL1121" s="155">
        <v>0.50056990999999995</v>
      </c>
      <c r="AM1121" s="155">
        <v>0</v>
      </c>
      <c r="AN1121" s="155">
        <v>21.019527</v>
      </c>
      <c r="AO1121" s="155">
        <v>0.22053996000000001</v>
      </c>
      <c r="AP1121" s="155">
        <v>0.10071491</v>
      </c>
      <c r="AQ1121"/>
      <c r="AR1121" s="156">
        <v>6.6122956E-3</v>
      </c>
      <c r="AS1121" s="156">
        <v>6.1460079999999997E-3</v>
      </c>
      <c r="AT1121" s="156">
        <v>2.5373664E-4</v>
      </c>
      <c r="AU1121" s="156">
        <v>2.1255092E-4</v>
      </c>
      <c r="AV1121" s="282">
        <f t="shared" si="267"/>
        <v>3.6846570478420004E-7</v>
      </c>
      <c r="AW1121" s="282">
        <f t="shared" si="268"/>
        <v>9.3837513213788142E-10</v>
      </c>
      <c r="AX1121" s="283">
        <f t="shared" si="269"/>
        <v>2.9769036496999999E-2</v>
      </c>
      <c r="AY1121" s="157">
        <v>2.6720877000000001E-7</v>
      </c>
      <c r="AZ1121" s="157">
        <v>8.0623286999999998E-10</v>
      </c>
      <c r="BA1121" s="157">
        <v>2.2027432E-14</v>
      </c>
      <c r="BB1121" s="157">
        <v>2.1796893E-12</v>
      </c>
      <c r="BC1121" s="157">
        <v>0</v>
      </c>
      <c r="BD1121" s="157">
        <v>1.0217542E-10</v>
      </c>
      <c r="BE1121" s="157">
        <v>1.0109718E-7</v>
      </c>
      <c r="BF1121" s="157">
        <v>1.7367961E-11</v>
      </c>
      <c r="BG1121" s="157">
        <v>1.1442246E-10</v>
      </c>
      <c r="BH1121" s="157">
        <v>2.8775570000000001E-14</v>
      </c>
      <c r="BI1121" s="157">
        <v>3.6977603999999999E-16</v>
      </c>
      <c r="BJ1121" s="157">
        <v>8.0545904E-14</v>
      </c>
      <c r="BK1121" s="157">
        <v>1.8623632E-13</v>
      </c>
      <c r="BL1121" s="157">
        <v>3.3886115E-14</v>
      </c>
      <c r="BM1121" s="157">
        <v>2.8182538999999999E-12</v>
      </c>
      <c r="BN1121" s="157">
        <v>5.2581421000000001E-11</v>
      </c>
      <c r="BO1121" s="157">
        <v>2.0841165E-20</v>
      </c>
      <c r="BP1121" s="157">
        <v>1.4886497000000001E-5</v>
      </c>
      <c r="BQ1121" s="157">
        <v>2.975415E-2</v>
      </c>
      <c r="BR1121" s="157">
        <v>0</v>
      </c>
      <c r="BS1121" s="157">
        <v>0</v>
      </c>
      <c r="BT1121" s="157">
        <v>0</v>
      </c>
      <c r="BU1121"/>
      <c r="BV1121" s="155">
        <v>1.5371885999999999E-5</v>
      </c>
      <c r="BW1121" s="155">
        <v>8.1149983E-7</v>
      </c>
      <c r="BX1121" s="155">
        <v>8.0281547999999992E-6</v>
      </c>
      <c r="BY1121" s="155">
        <v>1.470514E-8</v>
      </c>
      <c r="BZ1121" s="155">
        <v>7.8307039999999995E-7</v>
      </c>
      <c r="CA1121" s="155">
        <v>4.4858361000000003E-8</v>
      </c>
      <c r="CB1121" s="155">
        <v>7.1599534999999997E-10</v>
      </c>
      <c r="CC1121" s="155">
        <v>6.7560069000000003E-8</v>
      </c>
      <c r="CD1121" s="155">
        <v>1.5296919999999999E-8</v>
      </c>
      <c r="CE1121" s="155">
        <v>9.9400891000000006E-8</v>
      </c>
      <c r="CF1121" s="155">
        <v>0</v>
      </c>
      <c r="CG1121" s="155">
        <v>4.6087577000000002E-17</v>
      </c>
      <c r="CH1121" s="155">
        <v>3.7736329000000002E-13</v>
      </c>
      <c r="CI1121" s="155">
        <v>3.7532296999999998E-7</v>
      </c>
      <c r="CJ1121" s="155">
        <v>5.1228082000000004E-6</v>
      </c>
      <c r="CK1121" s="155">
        <v>8.4915791000000007E-9</v>
      </c>
      <c r="CL1121" s="155">
        <v>0</v>
      </c>
      <c r="CM1121"/>
      <c r="CN1121" s="284">
        <v>3.1940542999999998E-13</v>
      </c>
      <c r="CO1121" s="284">
        <v>0.28793236</v>
      </c>
      <c r="CP1121" s="285">
        <v>1.8588642000000001E-3</v>
      </c>
      <c r="CQ1121" s="284">
        <v>5.6542530000000004E-4</v>
      </c>
      <c r="CR1121" s="284">
        <v>3.6472837000000001E-11</v>
      </c>
      <c r="CS1121" s="284">
        <v>4.3091152000000002E-9</v>
      </c>
      <c r="CT1121" s="284">
        <v>3.5981105E-5</v>
      </c>
      <c r="CU1121" s="284">
        <v>9.2088186000000002E-2</v>
      </c>
      <c r="CV1121" s="284">
        <v>1.9257104999999999E-8</v>
      </c>
      <c r="CW1121" s="284">
        <v>1.5780131999999999E-5</v>
      </c>
      <c r="CX1121"/>
      <c r="CY1121" s="173"/>
      <c r="CZ1121" s="271" t="s">
        <v>2607</v>
      </c>
      <c r="DA1121"/>
      <c r="DB1121" s="247"/>
      <c r="DC1121" s="54"/>
      <c r="DD1121" s="54"/>
      <c r="DE1121" s="54"/>
      <c r="DF1121" s="54"/>
      <c r="DG1121" s="54"/>
      <c r="DH1121" s="54"/>
      <c r="DI1121" s="49"/>
      <c r="DJ1121" s="49"/>
      <c r="DK1121" s="49"/>
      <c r="DL1121" s="49"/>
    </row>
    <row r="1122" spans="1:116" ht="14.4">
      <c r="A1122" t="s">
        <v>1815</v>
      </c>
      <c r="B1122" s="188" t="s">
        <v>321</v>
      </c>
      <c r="C1122" s="151" t="str">
        <f t="shared" si="270"/>
        <v>A.160.01.121</v>
      </c>
      <c r="D1122" s="54" t="s">
        <v>40</v>
      </c>
      <c r="E1122" s="150" t="s">
        <v>352</v>
      </c>
      <c r="F1122" s="153" t="str">
        <f t="shared" si="271"/>
        <v>Teak natural forest clear cut 665 (kg/m3)</v>
      </c>
      <c r="G1122" s="154">
        <f t="shared" si="272"/>
        <v>3.7379265333333334</v>
      </c>
      <c r="H1122"/>
      <c r="I1122"/>
      <c r="J1122" s="227">
        <f t="shared" si="263"/>
        <v>5.1839352932129277</v>
      </c>
      <c r="K1122"/>
      <c r="L1122" s="280">
        <f t="shared" si="264"/>
        <v>2.9402131447999998E-3</v>
      </c>
      <c r="M1122" s="280">
        <f t="shared" si="265"/>
        <v>4.60234965185</v>
      </c>
      <c r="N1122" s="281">
        <f t="shared" si="266"/>
        <v>1.7956448218127044E-2</v>
      </c>
      <c r="O1122" s="280">
        <v>0.56068898</v>
      </c>
      <c r="P1122" s="219">
        <v>5.1532755000000003E-3</v>
      </c>
      <c r="Q1122" s="286">
        <v>1.8345439E-3</v>
      </c>
      <c r="R1122" s="286">
        <v>1.7090565E-3</v>
      </c>
      <c r="S1122" s="219">
        <v>1.0836515000000001E-3</v>
      </c>
      <c r="T1122" s="286">
        <v>6.2198547999999999E-6</v>
      </c>
      <c r="U1122" s="219">
        <v>1.4128529000000001E-4</v>
      </c>
      <c r="V1122" s="219">
        <v>1.2025593E-4</v>
      </c>
      <c r="W1122" s="219">
        <v>1.5693384E-4</v>
      </c>
      <c r="X1122" s="219">
        <v>9.0487651999999997E-4</v>
      </c>
      <c r="Y1122" s="219">
        <v>1.7796933000000001E-2</v>
      </c>
      <c r="Z1122" s="219">
        <v>4.5943367000000004</v>
      </c>
      <c r="AA1122" s="286">
        <v>2.5813627000000002E-6</v>
      </c>
      <c r="AB1122" s="286">
        <v>1.5427043000000001E-11</v>
      </c>
      <c r="AC1122"/>
      <c r="AD1122" s="227">
        <f t="shared" si="258"/>
        <v>0.56068898</v>
      </c>
      <c r="AE1122" s="227">
        <f t="shared" si="259"/>
        <v>1.0048288474799999E-2</v>
      </c>
      <c r="AF1122" s="227">
        <f t="shared" si="260"/>
        <v>7.1106566927000006E-3</v>
      </c>
      <c r="AG1122" s="227">
        <f t="shared" si="261"/>
        <v>4.60234965185</v>
      </c>
      <c r="AH1122" s="227">
        <f t="shared" si="262"/>
        <v>1.7953866855427044E-2</v>
      </c>
      <c r="AI1122"/>
      <c r="AJ1122">
        <v>25.570914999999999</v>
      </c>
      <c r="AK1122" s="155">
        <v>3.7295626999999998</v>
      </c>
      <c r="AL1122" s="155">
        <v>0.50056990999999995</v>
      </c>
      <c r="AM1122" s="155">
        <v>0</v>
      </c>
      <c r="AN1122" s="155">
        <v>21.019527</v>
      </c>
      <c r="AO1122" s="155">
        <v>0.22053996000000001</v>
      </c>
      <c r="AP1122" s="155">
        <v>0.10071491</v>
      </c>
      <c r="AQ1122"/>
      <c r="AR1122" s="156">
        <v>6.2627118999999995E-2</v>
      </c>
      <c r="AS1122" s="156">
        <v>5.9548695999999998E-2</v>
      </c>
      <c r="AT1122" s="156">
        <v>2.8658720000000002E-3</v>
      </c>
      <c r="AU1122" s="156">
        <v>2.1255092E-4</v>
      </c>
      <c r="AV1122" s="282">
        <f t="shared" si="267"/>
        <v>3.5700657347842004E-6</v>
      </c>
      <c r="AW1122" s="282">
        <f t="shared" si="268"/>
        <v>1.0598639187135883E-8</v>
      </c>
      <c r="AX1122" s="283">
        <f t="shared" si="269"/>
        <v>2.9769036496999999E-2</v>
      </c>
      <c r="AY1122" s="157">
        <v>3.4688087999999999E-6</v>
      </c>
      <c r="AZ1122" s="157">
        <v>1.0466233000000001E-8</v>
      </c>
      <c r="BA1122" s="157">
        <v>2.8595242999999999E-13</v>
      </c>
      <c r="BB1122" s="157">
        <v>2.1796893E-12</v>
      </c>
      <c r="BC1122" s="157">
        <v>0</v>
      </c>
      <c r="BD1122" s="157">
        <v>1.0217542E-10</v>
      </c>
      <c r="BE1122" s="157">
        <v>1.0109718E-7</v>
      </c>
      <c r="BF1122" s="157">
        <v>1.7367961E-11</v>
      </c>
      <c r="BG1122" s="157">
        <v>1.1442246E-10</v>
      </c>
      <c r="BH1122" s="157">
        <v>2.8775570000000001E-14</v>
      </c>
      <c r="BI1122" s="157">
        <v>3.6977603999999999E-16</v>
      </c>
      <c r="BJ1122" s="157">
        <v>8.0545904E-14</v>
      </c>
      <c r="BK1122" s="157">
        <v>1.8623632E-13</v>
      </c>
      <c r="BL1122" s="157">
        <v>3.3886115E-14</v>
      </c>
      <c r="BM1122" s="157">
        <v>2.8182538999999999E-12</v>
      </c>
      <c r="BN1122" s="157">
        <v>5.2581421000000001E-11</v>
      </c>
      <c r="BO1122" s="157">
        <v>2.0841165E-20</v>
      </c>
      <c r="BP1122" s="157">
        <v>1.4886497000000001E-5</v>
      </c>
      <c r="BQ1122" s="157">
        <v>2.975415E-2</v>
      </c>
      <c r="BR1122" s="157">
        <v>0</v>
      </c>
      <c r="BS1122" s="157">
        <v>0</v>
      </c>
      <c r="BT1122" s="157">
        <v>0</v>
      </c>
      <c r="BU1122"/>
      <c r="BV1122" s="155">
        <v>1.1156704E-4</v>
      </c>
      <c r="BW1122" s="155">
        <v>8.1149983E-7</v>
      </c>
      <c r="BX1122" s="155">
        <v>1.0422331E-4</v>
      </c>
      <c r="BY1122" s="155">
        <v>1.470514E-8</v>
      </c>
      <c r="BZ1122" s="155">
        <v>7.8307039999999995E-7</v>
      </c>
      <c r="CA1122" s="155">
        <v>4.4858361000000003E-8</v>
      </c>
      <c r="CB1122" s="155">
        <v>7.1599534999999997E-10</v>
      </c>
      <c r="CC1122" s="155">
        <v>6.7560069000000003E-8</v>
      </c>
      <c r="CD1122" s="155">
        <v>1.5296919999999999E-8</v>
      </c>
      <c r="CE1122" s="155">
        <v>9.9400891000000006E-8</v>
      </c>
      <c r="CF1122" s="155">
        <v>0</v>
      </c>
      <c r="CG1122" s="155">
        <v>4.6087577000000002E-17</v>
      </c>
      <c r="CH1122" s="155">
        <v>3.7736329000000002E-13</v>
      </c>
      <c r="CI1122" s="155">
        <v>3.7532296999999998E-7</v>
      </c>
      <c r="CJ1122" s="155">
        <v>5.1228082000000004E-6</v>
      </c>
      <c r="CK1122" s="155">
        <v>8.4915791000000007E-9</v>
      </c>
      <c r="CL1122" s="155">
        <v>0</v>
      </c>
      <c r="CM1122"/>
      <c r="CN1122" s="284">
        <v>3.1940542999999998E-13</v>
      </c>
      <c r="CO1122" s="284">
        <v>3.7379324</v>
      </c>
      <c r="CP1122" s="285">
        <v>1.8588642000000001E-3</v>
      </c>
      <c r="CQ1122" s="284">
        <v>5.6542530000000004E-4</v>
      </c>
      <c r="CR1122" s="284">
        <v>3.6472837000000001E-11</v>
      </c>
      <c r="CS1122" s="284">
        <v>4.3091152000000002E-9</v>
      </c>
      <c r="CT1122" s="284">
        <v>3.5981105E-5</v>
      </c>
      <c r="CU1122" s="284">
        <v>9.2088186000000002E-2</v>
      </c>
      <c r="CV1122" s="284">
        <v>1.9257104999999999E-8</v>
      </c>
      <c r="CW1122" s="284">
        <v>1.5780131999999999E-5</v>
      </c>
      <c r="CX1122"/>
      <c r="CY1122" s="173"/>
      <c r="CZ1122" s="271" t="s">
        <v>2607</v>
      </c>
      <c r="DA1122"/>
      <c r="DB1122" s="247"/>
      <c r="DC1122" s="54"/>
      <c r="DD1122" s="54"/>
      <c r="DE1122" s="54"/>
      <c r="DF1122" s="54"/>
      <c r="DG1122" s="54"/>
      <c r="DH1122" s="54"/>
      <c r="DI1122" s="49"/>
      <c r="DJ1122" s="49"/>
      <c r="DK1122" s="49"/>
      <c r="DL1122" s="49"/>
    </row>
    <row r="1123" spans="1:116" ht="14.4">
      <c r="B1123" s="188"/>
      <c r="C1123" s="151"/>
      <c r="D1123" s="51" t="s">
        <v>41</v>
      </c>
      <c r="E1123" s="150"/>
      <c r="F1123"/>
      <c r="G1123"/>
      <c r="H1123"/>
      <c r="I1123"/>
      <c r="J1123"/>
      <c r="K1123"/>
      <c r="L1123"/>
      <c r="M1123"/>
      <c r="N1123" s="174"/>
      <c r="O1123"/>
      <c r="P1123"/>
      <c r="Q1123" s="53"/>
      <c r="R1123" s="53"/>
      <c r="S1123"/>
      <c r="T1123" s="53"/>
      <c r="U1123"/>
      <c r="V1123"/>
      <c r="W1123"/>
      <c r="X1123"/>
      <c r="Y1123"/>
      <c r="Z1123"/>
      <c r="AA1123" s="53"/>
      <c r="AB1123" s="53"/>
      <c r="AC1123"/>
      <c r="AD1123"/>
      <c r="AE1123"/>
      <c r="AF1123"/>
      <c r="AG1123"/>
      <c r="AH1123"/>
      <c r="AI1123"/>
      <c r="AJ1123"/>
      <c r="AK1123"/>
      <c r="AL1123"/>
      <c r="AM1123"/>
      <c r="AN1123"/>
      <c r="AO1123"/>
      <c r="AP1123"/>
      <c r="AQ1123"/>
      <c r="AR1123"/>
      <c r="AS1123"/>
      <c r="AT1123"/>
      <c r="AU1123"/>
      <c r="AX1123" s="19"/>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s="117"/>
      <c r="CQ1123"/>
      <c r="CR1123"/>
      <c r="CS1123"/>
      <c r="CT1123"/>
      <c r="CU1123"/>
      <c r="CV1123"/>
      <c r="CW1123"/>
      <c r="CX1123"/>
      <c r="CY1123" s="175"/>
      <c r="CZ1123" s="272"/>
      <c r="DA1123"/>
      <c r="DB1123" s="247"/>
      <c r="DC1123" s="54"/>
      <c r="DD1123" s="54"/>
      <c r="DE1123" s="54"/>
      <c r="DF1123" s="54"/>
      <c r="DG1123" s="54"/>
      <c r="DH1123" s="54"/>
      <c r="DI1123" s="49"/>
      <c r="DJ1123" s="49"/>
      <c r="DK1123" s="49"/>
      <c r="DL1123" s="49"/>
    </row>
    <row r="1124" spans="1:116" ht="14.4">
      <c r="A1124" t="s">
        <v>961</v>
      </c>
      <c r="B1124" s="188" t="s">
        <v>321</v>
      </c>
      <c r="C1124" s="151" t="str">
        <f t="shared" si="270"/>
        <v>A.160.02.101</v>
      </c>
      <c r="D1124" s="54" t="s">
        <v>41</v>
      </c>
      <c r="E1124" s="150" t="s">
        <v>352</v>
      </c>
      <c r="F1124" s="153" t="str">
        <f t="shared" si="271"/>
        <v>Agba FSC/PEFC 500 (kg/m3)</v>
      </c>
      <c r="G1124" s="154">
        <f t="shared" si="272"/>
        <v>0.24842160666666668</v>
      </c>
      <c r="H1124"/>
      <c r="I1124"/>
      <c r="J1124" s="227">
        <f t="shared" si="263"/>
        <v>6.1261027710727042E-2</v>
      </c>
      <c r="K1124"/>
      <c r="L1124" s="280">
        <f t="shared" si="264"/>
        <v>2.8197137355999999E-3</v>
      </c>
      <c r="M1124" s="280">
        <f t="shared" si="265"/>
        <v>6.6425444169999999E-3</v>
      </c>
      <c r="N1124" s="281">
        <f t="shared" si="266"/>
        <v>1.4535528558127044E-2</v>
      </c>
      <c r="O1124" s="280">
        <v>3.7263241000000003E-2</v>
      </c>
      <c r="P1124" s="286">
        <v>3.8424453E-3</v>
      </c>
      <c r="Q1124" s="286">
        <v>1.7508987999999999E-3</v>
      </c>
      <c r="R1124" s="286">
        <v>1.6031056000000001E-3</v>
      </c>
      <c r="S1124" s="219">
        <v>1.0725741E-3</v>
      </c>
      <c r="T1124" s="286">
        <v>5.7153355999999997E-6</v>
      </c>
      <c r="U1124" s="219">
        <v>1.3831870000000001E-4</v>
      </c>
      <c r="V1124" s="219">
        <v>1.2018041000000001E-4</v>
      </c>
      <c r="W1124" s="219">
        <v>1.5466817999999999E-4</v>
      </c>
      <c r="X1124" s="219">
        <v>9.0487651999999997E-4</v>
      </c>
      <c r="Y1124" s="219">
        <v>1.4378279000000001E-2</v>
      </c>
      <c r="Z1124" s="286">
        <v>2.4143387000000001E-5</v>
      </c>
      <c r="AA1124" s="286">
        <v>2.5813627000000002E-6</v>
      </c>
      <c r="AB1124" s="286">
        <v>1.5427043000000001E-11</v>
      </c>
      <c r="AC1124"/>
      <c r="AD1124" s="227">
        <f t="shared" si="258"/>
        <v>3.7263241000000003E-2</v>
      </c>
      <c r="AE1124" s="227">
        <f t="shared" si="259"/>
        <v>8.5332382456000007E-3</v>
      </c>
      <c r="AF1124" s="227">
        <f t="shared" si="260"/>
        <v>5.7161058726999999E-3</v>
      </c>
      <c r="AG1124" s="227">
        <f t="shared" si="261"/>
        <v>6.6425444170000007E-3</v>
      </c>
      <c r="AH1124" s="227">
        <f t="shared" si="262"/>
        <v>1.4532947195427044E-2</v>
      </c>
      <c r="AI1124"/>
      <c r="AJ1124">
        <v>25.052039000000001</v>
      </c>
      <c r="AK1124" s="155">
        <v>3.2132198999999999</v>
      </c>
      <c r="AL1124" s="155">
        <v>0.49881252999999998</v>
      </c>
      <c r="AM1124" s="155">
        <v>0</v>
      </c>
      <c r="AN1124" s="155">
        <v>21.019527</v>
      </c>
      <c r="AO1124" s="155">
        <v>0.22019742</v>
      </c>
      <c r="AP1124" s="155">
        <v>0.10028223999999999</v>
      </c>
      <c r="AQ1124"/>
      <c r="AR1124" s="156">
        <v>5.5269265000000003E-3</v>
      </c>
      <c r="AS1124" s="156">
        <v>5.1344640999999996E-3</v>
      </c>
      <c r="AT1124" s="156">
        <v>2.1613204000000001E-4</v>
      </c>
      <c r="AU1124" s="156">
        <v>1.7633039E-4</v>
      </c>
      <c r="AV1124" s="282">
        <f t="shared" si="267"/>
        <v>3.0782159288799998E-7</v>
      </c>
      <c r="AW1124" s="282">
        <f t="shared" si="268"/>
        <v>7.9930487961288117E-10</v>
      </c>
      <c r="AX1124" s="283">
        <f t="shared" si="269"/>
        <v>2.4696133116E-2</v>
      </c>
      <c r="AY1124" s="157">
        <v>2.3054824E-7</v>
      </c>
      <c r="AZ1124" s="157">
        <v>6.9561917999999999E-10</v>
      </c>
      <c r="BA1124" s="157">
        <v>1.9005308000000002E-14</v>
      </c>
      <c r="BB1124" s="157">
        <v>2.1796893E-12</v>
      </c>
      <c r="BC1124" s="157">
        <v>0</v>
      </c>
      <c r="BD1124" s="157">
        <v>9.9336212999999995E-11</v>
      </c>
      <c r="BE1124" s="157">
        <v>7.7117496000000001E-8</v>
      </c>
      <c r="BF1124" s="157">
        <v>1.6720482999999999E-11</v>
      </c>
      <c r="BG1124" s="157">
        <v>8.6692479999999997E-11</v>
      </c>
      <c r="BH1124" s="157">
        <v>2.8775570000000001E-14</v>
      </c>
      <c r="BI1124" s="157">
        <v>3.6977603999999999E-16</v>
      </c>
      <c r="BJ1124" s="157">
        <v>7.8855841999999996E-14</v>
      </c>
      <c r="BK1124" s="157">
        <v>1.2326127999999999E-13</v>
      </c>
      <c r="BL1124" s="157">
        <v>2.2468816E-14</v>
      </c>
      <c r="BM1124" s="157">
        <v>2.7343327000000001E-12</v>
      </c>
      <c r="BN1124" s="157">
        <v>5.1606652999999997E-11</v>
      </c>
      <c r="BO1124" s="157">
        <v>2.0841165E-20</v>
      </c>
      <c r="BP1124" s="157">
        <v>1.4678116E-5</v>
      </c>
      <c r="BQ1124" s="157">
        <v>2.4681455000000001E-2</v>
      </c>
      <c r="BR1124" s="157">
        <v>0</v>
      </c>
      <c r="BS1124" s="157">
        <v>0</v>
      </c>
      <c r="BT1124" s="157">
        <v>0</v>
      </c>
      <c r="BU1124"/>
      <c r="BV1124" s="155">
        <v>1.3252465999999999E-5</v>
      </c>
      <c r="BW1124" s="155">
        <v>6.2032097999999999E-7</v>
      </c>
      <c r="BX1124" s="155">
        <v>6.9266536000000003E-6</v>
      </c>
      <c r="BY1124" s="155">
        <v>1.4645251E-8</v>
      </c>
      <c r="BZ1124" s="155">
        <v>6.1567462000000004E-7</v>
      </c>
      <c r="CA1124" s="155">
        <v>4.4858361000000003E-8</v>
      </c>
      <c r="CB1124" s="155">
        <v>7.1599534999999997E-10</v>
      </c>
      <c r="CC1124" s="155">
        <v>6.7560069000000003E-8</v>
      </c>
      <c r="CD1124" s="155">
        <v>1.4476623E-8</v>
      </c>
      <c r="CE1124" s="155">
        <v>9.7284009999999996E-8</v>
      </c>
      <c r="CF1124" s="155">
        <v>0</v>
      </c>
      <c r="CG1124" s="155">
        <v>4.6087577000000002E-17</v>
      </c>
      <c r="CH1124" s="155">
        <v>3.7736329000000002E-13</v>
      </c>
      <c r="CI1124" s="155">
        <v>3.4265988000000001E-7</v>
      </c>
      <c r="CJ1124" s="155">
        <v>4.4991249E-6</v>
      </c>
      <c r="CK1124" s="155">
        <v>8.4915791000000007E-9</v>
      </c>
      <c r="CL1124" s="155">
        <v>0</v>
      </c>
      <c r="CM1124"/>
      <c r="CN1124" s="284">
        <v>3.1940542999999998E-13</v>
      </c>
      <c r="CO1124" s="284">
        <v>0.24842747000000001</v>
      </c>
      <c r="CP1124" s="285">
        <v>1.8588642000000001E-3</v>
      </c>
      <c r="CQ1124" s="284">
        <v>4.3462351E-4</v>
      </c>
      <c r="CR1124" s="284">
        <v>3.5708205999999997E-11</v>
      </c>
      <c r="CS1124" s="284">
        <v>4.2187508000000004E-9</v>
      </c>
      <c r="CT1124" s="284">
        <v>2.7711418E-5</v>
      </c>
      <c r="CU1124" s="284">
        <v>6.1049216000000003E-2</v>
      </c>
      <c r="CV1124" s="284">
        <v>1.9257104999999999E-8</v>
      </c>
      <c r="CW1124" s="284">
        <v>1.5780131999999999E-5</v>
      </c>
      <c r="CX1124"/>
      <c r="CY1124" s="173"/>
      <c r="CZ1124" s="271" t="s">
        <v>2608</v>
      </c>
      <c r="DA1124"/>
      <c r="DB1124" s="247"/>
      <c r="DC1124" s="54"/>
      <c r="DD1124" s="54"/>
      <c r="DE1124" s="54"/>
      <c r="DF1124" s="54"/>
      <c r="DG1124" s="54"/>
      <c r="DH1124" s="54"/>
      <c r="DI1124" s="49"/>
      <c r="DJ1124" s="49"/>
      <c r="DK1124" s="49"/>
      <c r="DL1124" s="49"/>
    </row>
    <row r="1125" spans="1:116" ht="14.4">
      <c r="A1125" t="s">
        <v>1816</v>
      </c>
      <c r="B1125" s="188" t="s">
        <v>321</v>
      </c>
      <c r="C1125" s="151" t="str">
        <f t="shared" si="270"/>
        <v>A.160.02.102</v>
      </c>
      <c r="D1125" s="54" t="s">
        <v>41</v>
      </c>
      <c r="E1125" s="150" t="s">
        <v>352</v>
      </c>
      <c r="F1125" s="153" t="str">
        <f t="shared" si="271"/>
        <v>Agba natural forest clear cut 500 (kg/m3)</v>
      </c>
      <c r="G1125" s="154">
        <f t="shared" si="272"/>
        <v>3.6984216000000001</v>
      </c>
      <c r="H1125"/>
      <c r="I1125"/>
      <c r="J1125" s="227">
        <f t="shared" si="263"/>
        <v>10.402860983323727</v>
      </c>
      <c r="K1125"/>
      <c r="L1125" s="280">
        <f t="shared" si="264"/>
        <v>2.8197137355999999E-3</v>
      </c>
      <c r="M1125" s="280">
        <f t="shared" si="265"/>
        <v>9.8307425010300005</v>
      </c>
      <c r="N1125" s="281">
        <f t="shared" si="266"/>
        <v>1.4535528558127044E-2</v>
      </c>
      <c r="O1125" s="280">
        <v>0.55476323999999999</v>
      </c>
      <c r="P1125" s="219">
        <v>3.8424453E-3</v>
      </c>
      <c r="Q1125" s="286">
        <v>1.7508987999999999E-3</v>
      </c>
      <c r="R1125" s="286">
        <v>1.6031056000000001E-3</v>
      </c>
      <c r="S1125" s="219">
        <v>1.0725741E-3</v>
      </c>
      <c r="T1125" s="286">
        <v>5.7153355999999997E-6</v>
      </c>
      <c r="U1125" s="219">
        <v>1.3831870000000001E-4</v>
      </c>
      <c r="V1125" s="219">
        <v>1.2018041000000001E-4</v>
      </c>
      <c r="W1125" s="219">
        <v>1.5466817999999999E-4</v>
      </c>
      <c r="X1125" s="219">
        <v>9.0487651999999997E-4</v>
      </c>
      <c r="Y1125" s="219">
        <v>1.4378279000000001E-2</v>
      </c>
      <c r="Z1125" s="219">
        <v>9.8241241000000006</v>
      </c>
      <c r="AA1125" s="286">
        <v>2.5813627000000002E-6</v>
      </c>
      <c r="AB1125" s="286">
        <v>1.5427043000000001E-11</v>
      </c>
      <c r="AC1125"/>
      <c r="AD1125" s="227">
        <f t="shared" si="258"/>
        <v>0.55476323999999999</v>
      </c>
      <c r="AE1125" s="227">
        <f t="shared" si="259"/>
        <v>8.5332382456000007E-3</v>
      </c>
      <c r="AF1125" s="227">
        <f t="shared" si="260"/>
        <v>5.7161058726999999E-3</v>
      </c>
      <c r="AG1125" s="227">
        <f t="shared" si="261"/>
        <v>9.8307425010300005</v>
      </c>
      <c r="AH1125" s="227">
        <f t="shared" si="262"/>
        <v>1.4532947195427044E-2</v>
      </c>
      <c r="AI1125"/>
      <c r="AJ1125">
        <v>25.052039000000001</v>
      </c>
      <c r="AK1125" s="155">
        <v>3.2132198999999999</v>
      </c>
      <c r="AL1125" s="155">
        <v>0.49881252999999998</v>
      </c>
      <c r="AM1125" s="155">
        <v>0</v>
      </c>
      <c r="AN1125" s="155">
        <v>21.019527</v>
      </c>
      <c r="AO1125" s="155">
        <v>0.22019742</v>
      </c>
      <c r="AP1125" s="155">
        <v>0.10028223999999999</v>
      </c>
      <c r="AQ1125"/>
      <c r="AR1125" s="156">
        <v>6.1541749999999999E-2</v>
      </c>
      <c r="AS1125" s="156">
        <v>5.8537152000000002E-2</v>
      </c>
      <c r="AT1125" s="156">
        <v>2.8282673999999999E-3</v>
      </c>
      <c r="AU1125" s="156">
        <v>1.7633039E-4</v>
      </c>
      <c r="AV1125" s="282">
        <f t="shared" si="267"/>
        <v>3.5094215528880002E-6</v>
      </c>
      <c r="AW1125" s="282">
        <f t="shared" si="268"/>
        <v>1.0459568624614881E-8</v>
      </c>
      <c r="AX1125" s="283">
        <f t="shared" si="269"/>
        <v>2.4696133116E-2</v>
      </c>
      <c r="AY1125" s="157">
        <v>3.4321482000000001E-6</v>
      </c>
      <c r="AZ1125" s="157">
        <v>1.0355619E-8</v>
      </c>
      <c r="BA1125" s="157">
        <v>2.8293030999999999E-13</v>
      </c>
      <c r="BB1125" s="157">
        <v>2.1796893E-12</v>
      </c>
      <c r="BC1125" s="157">
        <v>0</v>
      </c>
      <c r="BD1125" s="157">
        <v>9.9336212999999995E-11</v>
      </c>
      <c r="BE1125" s="157">
        <v>7.7117496000000001E-8</v>
      </c>
      <c r="BF1125" s="157">
        <v>1.6720482999999999E-11</v>
      </c>
      <c r="BG1125" s="157">
        <v>8.6692479999999997E-11</v>
      </c>
      <c r="BH1125" s="157">
        <v>2.8775570000000001E-14</v>
      </c>
      <c r="BI1125" s="157">
        <v>3.6977603999999999E-16</v>
      </c>
      <c r="BJ1125" s="157">
        <v>7.8855841999999996E-14</v>
      </c>
      <c r="BK1125" s="157">
        <v>1.2326127999999999E-13</v>
      </c>
      <c r="BL1125" s="157">
        <v>2.2468816E-14</v>
      </c>
      <c r="BM1125" s="157">
        <v>2.7343327000000001E-12</v>
      </c>
      <c r="BN1125" s="157">
        <v>5.1606652999999997E-11</v>
      </c>
      <c r="BO1125" s="157">
        <v>2.0841165E-20</v>
      </c>
      <c r="BP1125" s="157">
        <v>1.4678116E-5</v>
      </c>
      <c r="BQ1125" s="157">
        <v>2.4681455000000001E-2</v>
      </c>
      <c r="BR1125" s="157">
        <v>0</v>
      </c>
      <c r="BS1125" s="157">
        <v>0</v>
      </c>
      <c r="BT1125" s="157">
        <v>0</v>
      </c>
      <c r="BU1125"/>
      <c r="BV1125" s="155">
        <v>1.0944762E-4</v>
      </c>
      <c r="BW1125" s="155">
        <v>6.2032097999999999E-7</v>
      </c>
      <c r="BX1125" s="155">
        <v>1.0312181000000001E-4</v>
      </c>
      <c r="BY1125" s="155">
        <v>1.4645251E-8</v>
      </c>
      <c r="BZ1125" s="155">
        <v>6.1567462000000004E-7</v>
      </c>
      <c r="CA1125" s="155">
        <v>4.4858361000000003E-8</v>
      </c>
      <c r="CB1125" s="155">
        <v>7.1599534999999997E-10</v>
      </c>
      <c r="CC1125" s="155">
        <v>6.7560069000000003E-8</v>
      </c>
      <c r="CD1125" s="155">
        <v>1.4476623E-8</v>
      </c>
      <c r="CE1125" s="155">
        <v>9.7284009999999996E-8</v>
      </c>
      <c r="CF1125" s="155">
        <v>0</v>
      </c>
      <c r="CG1125" s="155">
        <v>4.6087577000000002E-17</v>
      </c>
      <c r="CH1125" s="155">
        <v>3.7736329000000002E-13</v>
      </c>
      <c r="CI1125" s="155">
        <v>3.4265988000000001E-7</v>
      </c>
      <c r="CJ1125" s="155">
        <v>4.4991249E-6</v>
      </c>
      <c r="CK1125" s="155">
        <v>8.4915791000000007E-9</v>
      </c>
      <c r="CL1125" s="155">
        <v>0</v>
      </c>
      <c r="CM1125"/>
      <c r="CN1125" s="284">
        <v>3.1940542999999998E-13</v>
      </c>
      <c r="CO1125" s="284">
        <v>3.6984275000000002</v>
      </c>
      <c r="CP1125" s="285">
        <v>1.8588642000000001E-3</v>
      </c>
      <c r="CQ1125" s="284">
        <v>4.3462351E-4</v>
      </c>
      <c r="CR1125" s="284">
        <v>3.5708205999999997E-11</v>
      </c>
      <c r="CS1125" s="284">
        <v>4.2187508000000004E-9</v>
      </c>
      <c r="CT1125" s="284">
        <v>2.7711418E-5</v>
      </c>
      <c r="CU1125" s="284">
        <v>6.1049216000000003E-2</v>
      </c>
      <c r="CV1125" s="284">
        <v>1.9257104999999999E-8</v>
      </c>
      <c r="CW1125" s="284">
        <v>1.5780131999999999E-5</v>
      </c>
      <c r="CX1125"/>
      <c r="CY1125" s="173"/>
      <c r="CZ1125" s="271" t="s">
        <v>2608</v>
      </c>
      <c r="DA1125"/>
      <c r="DB1125" s="247"/>
      <c r="DC1125" s="54"/>
      <c r="DD1125" s="54"/>
      <c r="DE1125" s="54"/>
      <c r="DF1125" s="54"/>
      <c r="DG1125" s="54"/>
      <c r="DH1125" s="54"/>
      <c r="DI1125" s="49"/>
      <c r="DJ1125" s="49"/>
      <c r="DK1125" s="49"/>
      <c r="DL1125" s="49"/>
    </row>
    <row r="1126" spans="1:116" ht="14.4">
      <c r="A1126" t="s">
        <v>962</v>
      </c>
      <c r="B1126" s="188" t="s">
        <v>321</v>
      </c>
      <c r="C1126" s="151" t="str">
        <f t="shared" si="270"/>
        <v>A.160.02.103</v>
      </c>
      <c r="D1126" s="54" t="s">
        <v>41</v>
      </c>
      <c r="E1126" s="150" t="s">
        <v>352</v>
      </c>
      <c r="F1126" s="153" t="str">
        <f t="shared" si="271"/>
        <v>Angelique FSC 735 (kg/m3)</v>
      </c>
      <c r="G1126" s="154">
        <f t="shared" si="272"/>
        <v>0.21824426</v>
      </c>
      <c r="H1126"/>
      <c r="I1126"/>
      <c r="J1126" s="227">
        <f t="shared" si="263"/>
        <v>5.296383923922704E-2</v>
      </c>
      <c r="K1126"/>
      <c r="L1126" s="280">
        <f t="shared" si="264"/>
        <v>2.7276656991000003E-3</v>
      </c>
      <c r="M1126" s="280">
        <f t="shared" si="265"/>
        <v>5.5772087020000008E-3</v>
      </c>
      <c r="N1126" s="281">
        <f t="shared" si="266"/>
        <v>1.1922325838127044E-2</v>
      </c>
      <c r="O1126" s="280">
        <v>3.2736638999999998E-2</v>
      </c>
      <c r="P1126" s="286">
        <v>2.8411167000000001E-3</v>
      </c>
      <c r="Q1126" s="286">
        <v>1.6870033E-3</v>
      </c>
      <c r="R1126" s="286">
        <v>1.5221709999999999E-3</v>
      </c>
      <c r="S1126" s="219">
        <v>1.0641121999999999E-3</v>
      </c>
      <c r="T1126" s="286">
        <v>5.3299391000000004E-6</v>
      </c>
      <c r="U1126" s="219">
        <v>1.3605255999999999E-4</v>
      </c>
      <c r="V1126" s="219">
        <v>1.2012270999999999E-4</v>
      </c>
      <c r="W1126" s="219">
        <v>1.5293745999999999E-4</v>
      </c>
      <c r="X1126" s="219">
        <v>9.0487651999999997E-4</v>
      </c>
      <c r="Y1126" s="219">
        <v>1.1766807000000001E-2</v>
      </c>
      <c r="Z1126" s="286">
        <v>2.4089472E-5</v>
      </c>
      <c r="AA1126" s="286">
        <v>2.5813627000000002E-6</v>
      </c>
      <c r="AB1126" s="286">
        <v>1.5427043000000001E-11</v>
      </c>
      <c r="AC1126"/>
      <c r="AD1126" s="227">
        <f t="shared" si="258"/>
        <v>3.2736638999999998E-2</v>
      </c>
      <c r="AE1126" s="227">
        <f t="shared" si="259"/>
        <v>7.3759084091E-3</v>
      </c>
      <c r="AF1126" s="227">
        <f t="shared" si="260"/>
        <v>4.6508240727000001E-3</v>
      </c>
      <c r="AG1126" s="227">
        <f t="shared" si="261"/>
        <v>5.577208702E-3</v>
      </c>
      <c r="AH1126" s="227">
        <f t="shared" si="262"/>
        <v>1.1919744475427044E-2</v>
      </c>
      <c r="AI1126"/>
      <c r="AJ1126">
        <v>24.655676</v>
      </c>
      <c r="AK1126" s="155">
        <v>2.8187913</v>
      </c>
      <c r="AL1126" s="155">
        <v>0.49747008999999998</v>
      </c>
      <c r="AM1126" s="155">
        <v>0</v>
      </c>
      <c r="AN1126" s="155">
        <v>21.019527</v>
      </c>
      <c r="AO1126" s="155">
        <v>0.21993575000000001</v>
      </c>
      <c r="AP1126" s="155">
        <v>9.9951731000000002E-2</v>
      </c>
      <c r="AQ1126"/>
      <c r="AR1126" s="156">
        <v>4.6978252000000002E-3</v>
      </c>
      <c r="AS1126" s="156">
        <v>4.3617569000000004E-3</v>
      </c>
      <c r="AT1126" s="156">
        <v>1.8740630000000001E-4</v>
      </c>
      <c r="AU1126" s="156">
        <v>1.4866192999999999E-4</v>
      </c>
      <c r="AV1126" s="282">
        <f t="shared" si="267"/>
        <v>2.6149622132960001E-7</v>
      </c>
      <c r="AW1126" s="282">
        <f t="shared" si="268"/>
        <v>6.9307064953988116E-10</v>
      </c>
      <c r="AX1126" s="283">
        <f t="shared" si="269"/>
        <v>2.0820997936000001E-2</v>
      </c>
      <c r="AY1126" s="157">
        <v>2.0254366E-7</v>
      </c>
      <c r="AZ1126" s="157">
        <v>6.1112259999999996E-10</v>
      </c>
      <c r="BA1126" s="157">
        <v>1.6696741000000001E-14</v>
      </c>
      <c r="BB1126" s="157">
        <v>2.1796893E-12</v>
      </c>
      <c r="BC1126" s="157">
        <v>0</v>
      </c>
      <c r="BD1126" s="157">
        <v>9.7167375999999996E-11</v>
      </c>
      <c r="BE1126" s="157">
        <v>5.8799682000000002E-8</v>
      </c>
      <c r="BF1126" s="157">
        <v>1.6225883E-11</v>
      </c>
      <c r="BG1126" s="157">
        <v>6.5509857000000003E-11</v>
      </c>
      <c r="BH1126" s="157">
        <v>2.8775570000000001E-14</v>
      </c>
      <c r="BI1126" s="157">
        <v>3.6977603999999999E-16</v>
      </c>
      <c r="BJ1126" s="157">
        <v>7.7564822999999996E-14</v>
      </c>
      <c r="BK1126" s="157">
        <v>7.5155341000000004E-14</v>
      </c>
      <c r="BL1126" s="157">
        <v>1.3747267999999999E-14</v>
      </c>
      <c r="BM1126" s="157">
        <v>2.6702262999999999E-12</v>
      </c>
      <c r="BN1126" s="157">
        <v>5.0862038E-11</v>
      </c>
      <c r="BO1126" s="157">
        <v>2.0841165E-20</v>
      </c>
      <c r="BP1126" s="157">
        <v>1.4518935999999999E-5</v>
      </c>
      <c r="BQ1126" s="157">
        <v>2.0806478999999999E-2</v>
      </c>
      <c r="BR1126" s="157">
        <v>0</v>
      </c>
      <c r="BS1126" s="157">
        <v>0</v>
      </c>
      <c r="BT1126" s="157">
        <v>0</v>
      </c>
      <c r="BU1126"/>
      <c r="BV1126" s="155">
        <v>1.1633465000000001E-5</v>
      </c>
      <c r="BW1126" s="155">
        <v>4.7428157000000001E-7</v>
      </c>
      <c r="BX1126" s="155">
        <v>6.0852290999999999E-6</v>
      </c>
      <c r="BY1126" s="155">
        <v>1.4599502E-8</v>
      </c>
      <c r="BZ1126" s="155">
        <v>4.8780284000000005E-7</v>
      </c>
      <c r="CA1126" s="155">
        <v>4.4858361000000003E-8</v>
      </c>
      <c r="CB1126" s="155">
        <v>7.1599534999999997E-10</v>
      </c>
      <c r="CC1126" s="155">
        <v>6.7560069000000003E-8</v>
      </c>
      <c r="CD1126" s="155">
        <v>1.3850007000000001E-8</v>
      </c>
      <c r="CE1126" s="155">
        <v>9.5666949000000006E-8</v>
      </c>
      <c r="CF1126" s="155">
        <v>0</v>
      </c>
      <c r="CG1126" s="155">
        <v>4.6087577000000002E-17</v>
      </c>
      <c r="CH1126" s="155">
        <v>3.7736329000000002E-13</v>
      </c>
      <c r="CI1126" s="155">
        <v>3.1770889999999998E-7</v>
      </c>
      <c r="CJ1126" s="155">
        <v>4.0227001000000004E-6</v>
      </c>
      <c r="CK1126" s="155">
        <v>8.4915791000000007E-9</v>
      </c>
      <c r="CL1126" s="155">
        <v>0</v>
      </c>
      <c r="CM1126"/>
      <c r="CN1126" s="284">
        <v>3.1940542999999998E-13</v>
      </c>
      <c r="CO1126" s="284">
        <v>0.21825011999999999</v>
      </c>
      <c r="CP1126" s="285">
        <v>1.8588642000000001E-3</v>
      </c>
      <c r="CQ1126" s="284">
        <v>3.3470548000000001E-4</v>
      </c>
      <c r="CR1126" s="284">
        <v>3.5124111999999999E-11</v>
      </c>
      <c r="CS1126" s="284">
        <v>4.1497224E-9</v>
      </c>
      <c r="CT1126" s="284">
        <v>2.1394297000000001E-5</v>
      </c>
      <c r="CU1126" s="284">
        <v>3.7338890999999999E-2</v>
      </c>
      <c r="CV1126" s="284">
        <v>1.9257104999999999E-8</v>
      </c>
      <c r="CW1126" s="284">
        <v>1.5780131999999999E-5</v>
      </c>
      <c r="CX1126"/>
      <c r="CY1126" s="173"/>
      <c r="CZ1126" s="271" t="s">
        <v>2609</v>
      </c>
      <c r="DA1126"/>
      <c r="DB1126" s="247"/>
      <c r="DC1126" s="54"/>
      <c r="DD1126" s="54"/>
      <c r="DE1126" s="54"/>
      <c r="DF1126" s="54"/>
      <c r="DG1126" s="54"/>
      <c r="DH1126" s="54"/>
      <c r="DI1126" s="49"/>
      <c r="DJ1126" s="49"/>
      <c r="DK1126" s="49"/>
      <c r="DL1126" s="49"/>
    </row>
    <row r="1127" spans="1:116" ht="14.4">
      <c r="A1127" t="s">
        <v>1817</v>
      </c>
      <c r="B1127" s="188" t="s">
        <v>321</v>
      </c>
      <c r="C1127" s="151" t="str">
        <f t="shared" si="270"/>
        <v>A.160.02.104</v>
      </c>
      <c r="D1127" s="54" t="s">
        <v>41</v>
      </c>
      <c r="E1127" s="150" t="s">
        <v>352</v>
      </c>
      <c r="F1127" s="153" t="str">
        <f t="shared" si="271"/>
        <v>Angelique natural forest clear cut 735 (kg/m3)</v>
      </c>
      <c r="G1127" s="154">
        <f t="shared" si="272"/>
        <v>3.668244266666667</v>
      </c>
      <c r="H1127"/>
      <c r="I1127"/>
      <c r="J1127" s="227">
        <f t="shared" si="263"/>
        <v>5.5683888507672279</v>
      </c>
      <c r="K1127"/>
      <c r="L1127" s="280">
        <f t="shared" si="264"/>
        <v>2.7276656991000003E-3</v>
      </c>
      <c r="M1127" s="280">
        <f t="shared" si="265"/>
        <v>5.0035022192299996</v>
      </c>
      <c r="N1127" s="281">
        <f t="shared" si="266"/>
        <v>1.1922325838127044E-2</v>
      </c>
      <c r="O1127" s="280">
        <v>0.55023664000000005</v>
      </c>
      <c r="P1127" s="219">
        <v>2.8411167000000001E-3</v>
      </c>
      <c r="Q1127" s="286">
        <v>1.6870033E-3</v>
      </c>
      <c r="R1127" s="286">
        <v>1.5221709999999999E-3</v>
      </c>
      <c r="S1127" s="219">
        <v>1.0641121999999999E-3</v>
      </c>
      <c r="T1127" s="286">
        <v>5.3299391000000004E-6</v>
      </c>
      <c r="U1127" s="219">
        <v>1.3605255999999999E-4</v>
      </c>
      <c r="V1127" s="219">
        <v>1.2012270999999999E-4</v>
      </c>
      <c r="W1127" s="219">
        <v>1.5293745999999999E-4</v>
      </c>
      <c r="X1127" s="219">
        <v>9.0487651999999997E-4</v>
      </c>
      <c r="Y1127" s="219">
        <v>1.1766807000000001E-2</v>
      </c>
      <c r="Z1127" s="219">
        <v>4.9979490999999996</v>
      </c>
      <c r="AA1127" s="286">
        <v>2.5813627000000002E-6</v>
      </c>
      <c r="AB1127" s="286">
        <v>1.5427043000000001E-11</v>
      </c>
      <c r="AC1127"/>
      <c r="AD1127" s="227">
        <f t="shared" si="258"/>
        <v>0.55023664000000005</v>
      </c>
      <c r="AE1127" s="227">
        <f t="shared" si="259"/>
        <v>7.3759084091E-3</v>
      </c>
      <c r="AF1127" s="227">
        <f t="shared" si="260"/>
        <v>4.6508240727000001E-3</v>
      </c>
      <c r="AG1127" s="227">
        <f t="shared" si="261"/>
        <v>5.0035022192299996</v>
      </c>
      <c r="AH1127" s="227">
        <f t="shared" si="262"/>
        <v>1.1919744475427044E-2</v>
      </c>
      <c r="AI1127"/>
      <c r="AJ1127">
        <v>24.655676</v>
      </c>
      <c r="AK1127" s="155">
        <v>2.8187913</v>
      </c>
      <c r="AL1127" s="155">
        <v>0.49747008999999998</v>
      </c>
      <c r="AM1127" s="155">
        <v>0</v>
      </c>
      <c r="AN1127" s="155">
        <v>21.019527</v>
      </c>
      <c r="AO1127" s="155">
        <v>0.21993575000000001</v>
      </c>
      <c r="AP1127" s="155">
        <v>9.9951731000000002E-2</v>
      </c>
      <c r="AQ1127"/>
      <c r="AR1127" s="156">
        <v>6.0712649E-2</v>
      </c>
      <c r="AS1127" s="156">
        <v>5.7764444999999998E-2</v>
      </c>
      <c r="AT1127" s="156">
        <v>2.7995416999999998E-3</v>
      </c>
      <c r="AU1127" s="156">
        <v>1.4866192999999999E-4</v>
      </c>
      <c r="AV1127" s="282">
        <f t="shared" si="267"/>
        <v>3.4630962613295998E-6</v>
      </c>
      <c r="AW1127" s="282">
        <f t="shared" si="268"/>
        <v>1.0353334974538881E-8</v>
      </c>
      <c r="AX1127" s="283">
        <f t="shared" si="269"/>
        <v>2.0820997936000001E-2</v>
      </c>
      <c r="AY1127" s="157">
        <v>3.4041436999999999E-6</v>
      </c>
      <c r="AZ1127" s="157">
        <v>1.0271122999999999E-8</v>
      </c>
      <c r="BA1127" s="157">
        <v>2.8062173999999998E-13</v>
      </c>
      <c r="BB1127" s="157">
        <v>2.1796893E-12</v>
      </c>
      <c r="BC1127" s="157">
        <v>0</v>
      </c>
      <c r="BD1127" s="157">
        <v>9.7167375999999996E-11</v>
      </c>
      <c r="BE1127" s="157">
        <v>5.8799682000000002E-8</v>
      </c>
      <c r="BF1127" s="157">
        <v>1.6225883E-11</v>
      </c>
      <c r="BG1127" s="157">
        <v>6.5509857000000003E-11</v>
      </c>
      <c r="BH1127" s="157">
        <v>2.8775570000000001E-14</v>
      </c>
      <c r="BI1127" s="157">
        <v>3.6977603999999999E-16</v>
      </c>
      <c r="BJ1127" s="157">
        <v>7.7564822999999996E-14</v>
      </c>
      <c r="BK1127" s="157">
        <v>7.5155341000000004E-14</v>
      </c>
      <c r="BL1127" s="157">
        <v>1.3747267999999999E-14</v>
      </c>
      <c r="BM1127" s="157">
        <v>2.6702262999999999E-12</v>
      </c>
      <c r="BN1127" s="157">
        <v>5.0862038E-11</v>
      </c>
      <c r="BO1127" s="157">
        <v>2.0841165E-20</v>
      </c>
      <c r="BP1127" s="157">
        <v>1.4518935999999999E-5</v>
      </c>
      <c r="BQ1127" s="157">
        <v>2.0806478999999999E-2</v>
      </c>
      <c r="BR1127" s="157">
        <v>0</v>
      </c>
      <c r="BS1127" s="157">
        <v>0</v>
      </c>
      <c r="BT1127" s="157">
        <v>0</v>
      </c>
      <c r="BU1127"/>
      <c r="BV1127" s="155">
        <v>1.0782862E-4</v>
      </c>
      <c r="BW1127" s="155">
        <v>4.7428157000000001E-7</v>
      </c>
      <c r="BX1127" s="155">
        <v>1.0228038E-4</v>
      </c>
      <c r="BY1127" s="155">
        <v>1.4599502E-8</v>
      </c>
      <c r="BZ1127" s="155">
        <v>4.8780284000000005E-7</v>
      </c>
      <c r="CA1127" s="155">
        <v>4.4858361000000003E-8</v>
      </c>
      <c r="CB1127" s="155">
        <v>7.1599534999999997E-10</v>
      </c>
      <c r="CC1127" s="155">
        <v>6.7560069000000003E-8</v>
      </c>
      <c r="CD1127" s="155">
        <v>1.3850007000000001E-8</v>
      </c>
      <c r="CE1127" s="155">
        <v>9.5666949000000006E-8</v>
      </c>
      <c r="CF1127" s="155">
        <v>0</v>
      </c>
      <c r="CG1127" s="155">
        <v>4.6087577000000002E-17</v>
      </c>
      <c r="CH1127" s="155">
        <v>3.7736329000000002E-13</v>
      </c>
      <c r="CI1127" s="155">
        <v>3.1770889999999998E-7</v>
      </c>
      <c r="CJ1127" s="155">
        <v>4.0227001000000004E-6</v>
      </c>
      <c r="CK1127" s="155">
        <v>8.4915791000000007E-9</v>
      </c>
      <c r="CL1127" s="155">
        <v>0</v>
      </c>
      <c r="CM1127"/>
      <c r="CN1127" s="284">
        <v>3.1940542999999998E-13</v>
      </c>
      <c r="CO1127" s="284">
        <v>3.6682500999999998</v>
      </c>
      <c r="CP1127" s="285">
        <v>1.8588642000000001E-3</v>
      </c>
      <c r="CQ1127" s="284">
        <v>3.3470548000000001E-4</v>
      </c>
      <c r="CR1127" s="284">
        <v>3.5124111999999999E-11</v>
      </c>
      <c r="CS1127" s="284">
        <v>4.1497224E-9</v>
      </c>
      <c r="CT1127" s="284">
        <v>2.1394297000000001E-5</v>
      </c>
      <c r="CU1127" s="284">
        <v>3.7338890999999999E-2</v>
      </c>
      <c r="CV1127" s="284">
        <v>1.9257104999999999E-8</v>
      </c>
      <c r="CW1127" s="284">
        <v>1.5780131999999999E-5</v>
      </c>
      <c r="CX1127"/>
      <c r="CY1127" s="173"/>
      <c r="CZ1127" s="271" t="s">
        <v>2609</v>
      </c>
      <c r="DA1127"/>
      <c r="DB1127" s="247"/>
      <c r="DC1127" s="54"/>
      <c r="DD1127" s="54"/>
      <c r="DE1127" s="54"/>
      <c r="DF1127" s="54"/>
      <c r="DG1127" s="54"/>
      <c r="DH1127" s="54"/>
      <c r="DI1127" s="49"/>
      <c r="DJ1127" s="49"/>
      <c r="DK1127" s="49"/>
      <c r="DL1127" s="49"/>
    </row>
    <row r="1128" spans="1:116" ht="14.4">
      <c r="A1128" t="s">
        <v>963</v>
      </c>
      <c r="B1128" s="188" t="s">
        <v>321</v>
      </c>
      <c r="C1128" s="151" t="str">
        <f t="shared" si="270"/>
        <v>A.160.02.105</v>
      </c>
      <c r="D1128" s="54" t="s">
        <v>41</v>
      </c>
      <c r="E1128" s="150" t="s">
        <v>352</v>
      </c>
      <c r="F1128" s="153" t="str">
        <f t="shared" si="271"/>
        <v>Azobé FSC/PEFC 1060 (kg/m3)</v>
      </c>
      <c r="G1128" s="154">
        <f t="shared" si="272"/>
        <v>0.21604954666666668</v>
      </c>
      <c r="H1128"/>
      <c r="I1128"/>
      <c r="J1128" s="227">
        <f t="shared" si="263"/>
        <v>5.2360407819327041E-2</v>
      </c>
      <c r="K1128"/>
      <c r="L1128" s="280">
        <f t="shared" si="264"/>
        <v>2.7209711601999999E-3</v>
      </c>
      <c r="M1128" s="280">
        <f t="shared" si="265"/>
        <v>5.4997296910000012E-3</v>
      </c>
      <c r="N1128" s="281">
        <f t="shared" si="266"/>
        <v>1.1732274968127043E-2</v>
      </c>
      <c r="O1128" s="280">
        <v>3.2407432E-2</v>
      </c>
      <c r="P1128" s="286">
        <v>2.7682928000000002E-3</v>
      </c>
      <c r="Q1128" s="286">
        <v>1.6823563E-3</v>
      </c>
      <c r="R1128" s="286">
        <v>1.5162848E-3</v>
      </c>
      <c r="S1128" s="219">
        <v>1.0634967E-3</v>
      </c>
      <c r="T1128" s="286">
        <v>5.3019101999999997E-6</v>
      </c>
      <c r="U1128" s="219">
        <v>1.3588774999999999E-4</v>
      </c>
      <c r="V1128" s="219">
        <v>1.2011852E-4</v>
      </c>
      <c r="W1128" s="219">
        <v>1.5281159000000001E-4</v>
      </c>
      <c r="X1128" s="219">
        <v>9.0487651999999997E-4</v>
      </c>
      <c r="Y1128" s="219">
        <v>1.1576882E-2</v>
      </c>
      <c r="Z1128" s="286">
        <v>2.4085551000000001E-5</v>
      </c>
      <c r="AA1128" s="286">
        <v>2.5813627000000002E-6</v>
      </c>
      <c r="AB1128" s="286">
        <v>1.5427043000000001E-11</v>
      </c>
      <c r="AC1128"/>
      <c r="AD1128" s="227">
        <f t="shared" si="258"/>
        <v>3.2407432E-2</v>
      </c>
      <c r="AE1128" s="227">
        <f t="shared" si="259"/>
        <v>7.2917387802E-3</v>
      </c>
      <c r="AF1128" s="227">
        <f t="shared" si="260"/>
        <v>4.5733489827000009E-3</v>
      </c>
      <c r="AG1128" s="227">
        <f t="shared" si="261"/>
        <v>5.4997296910000004E-3</v>
      </c>
      <c r="AH1128" s="227">
        <f t="shared" si="262"/>
        <v>1.1729693605427043E-2</v>
      </c>
      <c r="AI1128"/>
      <c r="AJ1128">
        <v>24.626850000000001</v>
      </c>
      <c r="AK1128" s="155">
        <v>2.7901056</v>
      </c>
      <c r="AL1128" s="155">
        <v>0.49737246000000002</v>
      </c>
      <c r="AM1128" s="155">
        <v>0</v>
      </c>
      <c r="AN1128" s="155">
        <v>21.019527</v>
      </c>
      <c r="AO1128" s="155">
        <v>0.21991672000000001</v>
      </c>
      <c r="AP1128" s="155">
        <v>9.9927693999999997E-2</v>
      </c>
      <c r="AQ1128"/>
      <c r="AR1128" s="156">
        <v>4.6375269000000002E-3</v>
      </c>
      <c r="AS1128" s="156">
        <v>4.3055599999999999E-3</v>
      </c>
      <c r="AT1128" s="156">
        <v>1.8531716000000001E-4</v>
      </c>
      <c r="AU1128" s="156">
        <v>1.4664967999999999E-4</v>
      </c>
      <c r="AV1128" s="282">
        <f t="shared" si="267"/>
        <v>2.5812709978029999E-7</v>
      </c>
      <c r="AW1128" s="282">
        <f t="shared" si="268"/>
        <v>6.8534452884388104E-10</v>
      </c>
      <c r="AX1128" s="283">
        <f t="shared" si="269"/>
        <v>2.0539170358999999E-2</v>
      </c>
      <c r="AY1128" s="157">
        <v>2.0050696E-7</v>
      </c>
      <c r="AZ1128" s="157">
        <v>6.0497740000000001E-10</v>
      </c>
      <c r="BA1128" s="157">
        <v>1.6528845E-14</v>
      </c>
      <c r="BB1128" s="157">
        <v>2.1796893E-12</v>
      </c>
      <c r="BC1128" s="157">
        <v>0</v>
      </c>
      <c r="BD1128" s="157">
        <v>9.7009643000000004E-11</v>
      </c>
      <c r="BE1128" s="157">
        <v>5.7467476999999998E-8</v>
      </c>
      <c r="BF1128" s="157">
        <v>1.6189911999999999E-11</v>
      </c>
      <c r="BG1128" s="157">
        <v>6.3969301999999998E-11</v>
      </c>
      <c r="BH1128" s="157">
        <v>2.8775570000000001E-14</v>
      </c>
      <c r="BI1128" s="157">
        <v>3.6977603999999999E-16</v>
      </c>
      <c r="BJ1128" s="157">
        <v>7.7470929999999994E-14</v>
      </c>
      <c r="BK1128" s="157">
        <v>7.1656728000000003E-14</v>
      </c>
      <c r="BL1128" s="157">
        <v>1.3112974E-14</v>
      </c>
      <c r="BM1128" s="157">
        <v>2.6655640000000001E-12</v>
      </c>
      <c r="BN1128" s="157">
        <v>5.0807883999999997E-11</v>
      </c>
      <c r="BO1128" s="157">
        <v>2.0841165E-20</v>
      </c>
      <c r="BP1128" s="157">
        <v>1.4507359000000001E-5</v>
      </c>
      <c r="BQ1128" s="157">
        <v>2.0524662999999999E-2</v>
      </c>
      <c r="BR1128" s="157">
        <v>0</v>
      </c>
      <c r="BS1128" s="157">
        <v>0</v>
      </c>
      <c r="BT1128" s="157">
        <v>0</v>
      </c>
      <c r="BU1128"/>
      <c r="BV1128" s="155">
        <v>1.151572E-5</v>
      </c>
      <c r="BW1128" s="155">
        <v>4.6366051999999999E-7</v>
      </c>
      <c r="BX1128" s="155">
        <v>6.0240346000000004E-6</v>
      </c>
      <c r="BY1128" s="155">
        <v>1.4596174E-8</v>
      </c>
      <c r="BZ1128" s="155">
        <v>4.7850306999999997E-7</v>
      </c>
      <c r="CA1128" s="155">
        <v>4.4858361000000003E-8</v>
      </c>
      <c r="CB1128" s="155">
        <v>7.1599534999999997E-10</v>
      </c>
      <c r="CC1128" s="155">
        <v>6.7560069000000003E-8</v>
      </c>
      <c r="CD1128" s="155">
        <v>1.3804435E-8</v>
      </c>
      <c r="CE1128" s="155">
        <v>9.5549343999999995E-8</v>
      </c>
      <c r="CF1128" s="155">
        <v>0</v>
      </c>
      <c r="CG1128" s="155">
        <v>4.6087577000000002E-17</v>
      </c>
      <c r="CH1128" s="155">
        <v>3.7736329000000002E-13</v>
      </c>
      <c r="CI1128" s="155">
        <v>3.1589428000000002E-7</v>
      </c>
      <c r="CJ1128" s="155">
        <v>3.9880510000000001E-6</v>
      </c>
      <c r="CK1128" s="155">
        <v>8.4915791000000007E-9</v>
      </c>
      <c r="CL1128" s="155">
        <v>0</v>
      </c>
      <c r="CM1128"/>
      <c r="CN1128" s="284">
        <v>3.1940542999999998E-13</v>
      </c>
      <c r="CO1128" s="284">
        <v>0.21605541</v>
      </c>
      <c r="CP1128" s="285">
        <v>1.8588642000000001E-3</v>
      </c>
      <c r="CQ1128" s="284">
        <v>3.2743870999999997E-4</v>
      </c>
      <c r="CR1128" s="284">
        <v>3.5081633000000002E-11</v>
      </c>
      <c r="CS1128" s="284">
        <v>4.1447021000000002E-9</v>
      </c>
      <c r="CT1128" s="284">
        <v>2.093487E-5</v>
      </c>
      <c r="CU1128" s="284">
        <v>3.5614503999999998E-2</v>
      </c>
      <c r="CV1128" s="284">
        <v>1.9257104999999999E-8</v>
      </c>
      <c r="CW1128" s="284">
        <v>1.5780131999999999E-5</v>
      </c>
      <c r="CX1128"/>
      <c r="CY1128" s="173"/>
      <c r="CZ1128" s="271" t="s">
        <v>2610</v>
      </c>
      <c r="DA1128"/>
      <c r="DB1128" s="247"/>
      <c r="DC1128" s="54"/>
      <c r="DD1128" s="54"/>
      <c r="DE1128" s="54"/>
      <c r="DF1128" s="54"/>
      <c r="DG1128" s="54"/>
      <c r="DH1128" s="54"/>
      <c r="DI1128" s="49"/>
      <c r="DJ1128" s="49"/>
      <c r="DK1128" s="49"/>
      <c r="DL1128" s="49"/>
    </row>
    <row r="1129" spans="1:116" ht="14.4">
      <c r="A1129" t="s">
        <v>1818</v>
      </c>
      <c r="B1129" s="188" t="s">
        <v>321</v>
      </c>
      <c r="C1129" s="151" t="str">
        <f t="shared" si="270"/>
        <v>A.160.02.106</v>
      </c>
      <c r="D1129" s="54" t="s">
        <v>41</v>
      </c>
      <c r="E1129" s="150" t="s">
        <v>352</v>
      </c>
      <c r="F1129" s="153" t="str">
        <f t="shared" si="271"/>
        <v>Azobé natural forest clear cut 1060 (kg/m3)</v>
      </c>
      <c r="G1129" s="154">
        <f t="shared" si="272"/>
        <v>3.6660495333333332</v>
      </c>
      <c r="H1129"/>
      <c r="I1129"/>
      <c r="J1129" s="227">
        <f t="shared" si="263"/>
        <v>5.1727604202683271</v>
      </c>
      <c r="K1129"/>
      <c r="L1129" s="280">
        <f t="shared" si="264"/>
        <v>2.7209711601999999E-3</v>
      </c>
      <c r="M1129" s="280">
        <f t="shared" si="265"/>
        <v>4.6083997441399998</v>
      </c>
      <c r="N1129" s="281">
        <f t="shared" si="266"/>
        <v>1.1732274968127043E-2</v>
      </c>
      <c r="O1129" s="280">
        <v>0.54990742999999997</v>
      </c>
      <c r="P1129" s="219">
        <v>2.7682928000000002E-3</v>
      </c>
      <c r="Q1129" s="286">
        <v>1.6823563E-3</v>
      </c>
      <c r="R1129" s="286">
        <v>1.5162848E-3</v>
      </c>
      <c r="S1129" s="219">
        <v>1.0634967E-3</v>
      </c>
      <c r="T1129" s="286">
        <v>5.3019101999999997E-6</v>
      </c>
      <c r="U1129" s="219">
        <v>1.3588774999999999E-4</v>
      </c>
      <c r="V1129" s="219">
        <v>1.2011852E-4</v>
      </c>
      <c r="W1129" s="219">
        <v>1.5281159000000001E-4</v>
      </c>
      <c r="X1129" s="219">
        <v>9.0487651999999997E-4</v>
      </c>
      <c r="Y1129" s="219">
        <v>1.1576882E-2</v>
      </c>
      <c r="Z1129" s="219">
        <v>4.6029241000000001</v>
      </c>
      <c r="AA1129" s="286">
        <v>2.5813627000000002E-6</v>
      </c>
      <c r="AB1129" s="286">
        <v>1.5427043000000001E-11</v>
      </c>
      <c r="AC1129"/>
      <c r="AD1129" s="227">
        <f t="shared" si="258"/>
        <v>0.54990742999999997</v>
      </c>
      <c r="AE1129" s="227">
        <f t="shared" si="259"/>
        <v>7.2917387802E-3</v>
      </c>
      <c r="AF1129" s="227">
        <f t="shared" si="260"/>
        <v>4.5733489827000009E-3</v>
      </c>
      <c r="AG1129" s="227">
        <f t="shared" si="261"/>
        <v>4.6083997441399998</v>
      </c>
      <c r="AH1129" s="227">
        <f t="shared" si="262"/>
        <v>1.1729693605427043E-2</v>
      </c>
      <c r="AI1129"/>
      <c r="AJ1129">
        <v>24.626850000000001</v>
      </c>
      <c r="AK1129" s="155">
        <v>2.7901056</v>
      </c>
      <c r="AL1129" s="155">
        <v>0.49737246000000002</v>
      </c>
      <c r="AM1129" s="155">
        <v>0</v>
      </c>
      <c r="AN1129" s="155">
        <v>21.019527</v>
      </c>
      <c r="AO1129" s="155">
        <v>0.21991672000000001</v>
      </c>
      <c r="AP1129" s="155">
        <v>9.9927693999999997E-2</v>
      </c>
      <c r="AQ1129"/>
      <c r="AR1129" s="156">
        <v>6.0652350000000001E-2</v>
      </c>
      <c r="AS1129" s="156">
        <v>5.7708247999999997E-2</v>
      </c>
      <c r="AT1129" s="156">
        <v>2.7974524999999999E-3</v>
      </c>
      <c r="AU1129" s="156">
        <v>1.4664967999999999E-4</v>
      </c>
      <c r="AV1129" s="282">
        <f t="shared" si="267"/>
        <v>3.4597271397803003E-6</v>
      </c>
      <c r="AW1129" s="282">
        <f t="shared" si="268"/>
        <v>1.0345608053848882E-8</v>
      </c>
      <c r="AX1129" s="283">
        <f t="shared" si="269"/>
        <v>2.0539170358999999E-2</v>
      </c>
      <c r="AY1129" s="157">
        <v>3.402107E-6</v>
      </c>
      <c r="AZ1129" s="157">
        <v>1.0264977000000001E-8</v>
      </c>
      <c r="BA1129" s="157">
        <v>2.8045384999999998E-13</v>
      </c>
      <c r="BB1129" s="157">
        <v>2.1796893E-12</v>
      </c>
      <c r="BC1129" s="157">
        <v>0</v>
      </c>
      <c r="BD1129" s="157">
        <v>9.7009643000000004E-11</v>
      </c>
      <c r="BE1129" s="157">
        <v>5.7467476999999998E-8</v>
      </c>
      <c r="BF1129" s="157">
        <v>1.6189911999999999E-11</v>
      </c>
      <c r="BG1129" s="157">
        <v>6.3969301999999998E-11</v>
      </c>
      <c r="BH1129" s="157">
        <v>2.8775570000000001E-14</v>
      </c>
      <c r="BI1129" s="157">
        <v>3.6977603999999999E-16</v>
      </c>
      <c r="BJ1129" s="157">
        <v>7.7470929999999994E-14</v>
      </c>
      <c r="BK1129" s="157">
        <v>7.1656728000000003E-14</v>
      </c>
      <c r="BL1129" s="157">
        <v>1.3112974E-14</v>
      </c>
      <c r="BM1129" s="157">
        <v>2.6655640000000001E-12</v>
      </c>
      <c r="BN1129" s="157">
        <v>5.0807883999999997E-11</v>
      </c>
      <c r="BO1129" s="157">
        <v>2.0841165E-20</v>
      </c>
      <c r="BP1129" s="157">
        <v>1.4507359000000001E-5</v>
      </c>
      <c r="BQ1129" s="157">
        <v>2.0524662999999999E-2</v>
      </c>
      <c r="BR1129" s="157">
        <v>0</v>
      </c>
      <c r="BS1129" s="157">
        <v>0</v>
      </c>
      <c r="BT1129" s="157">
        <v>0</v>
      </c>
      <c r="BU1129"/>
      <c r="BV1129" s="155">
        <v>1.0771087E-4</v>
      </c>
      <c r="BW1129" s="155">
        <v>4.6366051999999999E-7</v>
      </c>
      <c r="BX1129" s="155">
        <v>1.0221919E-4</v>
      </c>
      <c r="BY1129" s="155">
        <v>1.4596174E-8</v>
      </c>
      <c r="BZ1129" s="155">
        <v>4.7850306999999997E-7</v>
      </c>
      <c r="CA1129" s="155">
        <v>4.4858361000000003E-8</v>
      </c>
      <c r="CB1129" s="155">
        <v>7.1599534999999997E-10</v>
      </c>
      <c r="CC1129" s="155">
        <v>6.7560069000000003E-8</v>
      </c>
      <c r="CD1129" s="155">
        <v>1.3804435E-8</v>
      </c>
      <c r="CE1129" s="155">
        <v>9.5549343999999995E-8</v>
      </c>
      <c r="CF1129" s="155">
        <v>0</v>
      </c>
      <c r="CG1129" s="155">
        <v>4.6087577000000002E-17</v>
      </c>
      <c r="CH1129" s="155">
        <v>3.7736329000000002E-13</v>
      </c>
      <c r="CI1129" s="155">
        <v>3.1589428000000002E-7</v>
      </c>
      <c r="CJ1129" s="155">
        <v>3.9880510000000001E-6</v>
      </c>
      <c r="CK1129" s="155">
        <v>8.4915791000000007E-9</v>
      </c>
      <c r="CL1129" s="155">
        <v>0</v>
      </c>
      <c r="CM1129"/>
      <c r="CN1129" s="284">
        <v>3.1940542999999998E-13</v>
      </c>
      <c r="CO1129" s="284">
        <v>3.6660553999999999</v>
      </c>
      <c r="CP1129" s="285">
        <v>1.8588642000000001E-3</v>
      </c>
      <c r="CQ1129" s="284">
        <v>3.2743870999999997E-4</v>
      </c>
      <c r="CR1129" s="284">
        <v>3.5081633000000002E-11</v>
      </c>
      <c r="CS1129" s="284">
        <v>4.1447021000000002E-9</v>
      </c>
      <c r="CT1129" s="284">
        <v>2.093487E-5</v>
      </c>
      <c r="CU1129" s="284">
        <v>3.5614503999999998E-2</v>
      </c>
      <c r="CV1129" s="284">
        <v>1.9257104999999999E-8</v>
      </c>
      <c r="CW1129" s="284">
        <v>1.5780131999999999E-5</v>
      </c>
      <c r="CX1129"/>
      <c r="CY1129" s="173"/>
      <c r="CZ1129" s="271" t="s">
        <v>2610</v>
      </c>
      <c r="DA1129"/>
      <c r="DB1129" s="247"/>
      <c r="DC1129" s="54"/>
      <c r="DD1129" s="54"/>
      <c r="DE1129" s="54"/>
      <c r="DF1129" s="54"/>
      <c r="DG1129" s="54"/>
      <c r="DH1129" s="54"/>
      <c r="DI1129" s="49"/>
      <c r="DJ1129" s="49"/>
      <c r="DK1129" s="49"/>
      <c r="DL1129" s="49"/>
    </row>
    <row r="1130" spans="1:116" ht="14.4">
      <c r="A1130" t="s">
        <v>964</v>
      </c>
      <c r="B1130" s="188" t="s">
        <v>321</v>
      </c>
      <c r="C1130" s="151" t="str">
        <f t="shared" si="270"/>
        <v>A.160.02.107</v>
      </c>
      <c r="D1130" s="54" t="s">
        <v>41</v>
      </c>
      <c r="E1130" s="150" t="s">
        <v>352</v>
      </c>
      <c r="F1130" s="153" t="str">
        <f t="shared" si="271"/>
        <v>Bosse clair FSC/PEFC 575 (kg/m3)</v>
      </c>
      <c r="G1130" s="154">
        <f t="shared" si="272"/>
        <v>0.23854538666666666</v>
      </c>
      <c r="H1130"/>
      <c r="I1130"/>
      <c r="J1130" s="227">
        <f t="shared" si="263"/>
        <v>5.8545585086027044E-2</v>
      </c>
      <c r="K1130"/>
      <c r="L1130" s="280">
        <f t="shared" si="264"/>
        <v>2.7895888659000001E-3</v>
      </c>
      <c r="M1130" s="280">
        <f t="shared" si="265"/>
        <v>6.293889082000001E-3</v>
      </c>
      <c r="N1130" s="281">
        <f t="shared" si="266"/>
        <v>1.3680299138127044E-2</v>
      </c>
      <c r="O1130" s="280">
        <v>3.5781807999999998E-2</v>
      </c>
      <c r="P1130" s="286">
        <v>3.5147377999999998E-3</v>
      </c>
      <c r="Q1130" s="286">
        <v>1.7299875000000001E-3</v>
      </c>
      <c r="R1130" s="286">
        <v>1.5766179000000001E-3</v>
      </c>
      <c r="S1130" s="219">
        <v>1.0698047E-3</v>
      </c>
      <c r="T1130" s="286">
        <v>5.5892058999999996E-6</v>
      </c>
      <c r="U1130" s="219">
        <v>1.3757706000000001E-4</v>
      </c>
      <c r="V1130" s="219">
        <v>1.2016152E-4</v>
      </c>
      <c r="W1130" s="219">
        <v>1.5410175999999999E-4</v>
      </c>
      <c r="X1130" s="219">
        <v>9.0487651999999997E-4</v>
      </c>
      <c r="Y1130" s="219">
        <v>1.3523616E-2</v>
      </c>
      <c r="Z1130" s="286">
        <v>2.4125742E-5</v>
      </c>
      <c r="AA1130" s="286">
        <v>2.5813627000000002E-6</v>
      </c>
      <c r="AB1130" s="286">
        <v>1.5427043000000001E-11</v>
      </c>
      <c r="AC1130"/>
      <c r="AD1130" s="227">
        <f t="shared" si="258"/>
        <v>3.5781807999999998E-2</v>
      </c>
      <c r="AE1130" s="227">
        <f t="shared" si="259"/>
        <v>8.1544756858999996E-3</v>
      </c>
      <c r="AF1130" s="227">
        <f t="shared" si="260"/>
        <v>5.3674681827000003E-3</v>
      </c>
      <c r="AG1130" s="227">
        <f t="shared" si="261"/>
        <v>6.2938890820000001E-3</v>
      </c>
      <c r="AH1130" s="227">
        <f t="shared" si="262"/>
        <v>1.3677717775427044E-2</v>
      </c>
      <c r="AI1130"/>
      <c r="AJ1130">
        <v>24.922321</v>
      </c>
      <c r="AK1130" s="155">
        <v>3.0841341</v>
      </c>
      <c r="AL1130" s="155">
        <v>0.49837319000000002</v>
      </c>
      <c r="AM1130" s="155">
        <v>0</v>
      </c>
      <c r="AN1130" s="155">
        <v>21.019527</v>
      </c>
      <c r="AO1130" s="155">
        <v>0.22011178000000001</v>
      </c>
      <c r="AP1130" s="155">
        <v>0.10017407</v>
      </c>
      <c r="AQ1130"/>
      <c r="AR1130" s="156">
        <v>5.2555843000000003E-3</v>
      </c>
      <c r="AS1130" s="156">
        <v>4.8815780999999997E-3</v>
      </c>
      <c r="AT1130" s="156">
        <v>2.0673088999999999E-4</v>
      </c>
      <c r="AU1130" s="156">
        <v>1.6727526E-4</v>
      </c>
      <c r="AV1130" s="282">
        <f t="shared" si="267"/>
        <v>2.9266055741470001E-7</v>
      </c>
      <c r="AW1130" s="282">
        <f t="shared" si="268"/>
        <v>7.6453730948188109E-10</v>
      </c>
      <c r="AX1130" s="283">
        <f t="shared" si="269"/>
        <v>2.3427907021000002E-2</v>
      </c>
      <c r="AY1130" s="157">
        <v>2.2138310000000001E-7</v>
      </c>
      <c r="AZ1130" s="157">
        <v>6.6796575000000001E-10</v>
      </c>
      <c r="BA1130" s="157">
        <v>1.8249777E-14</v>
      </c>
      <c r="BB1130" s="157">
        <v>2.1796893E-12</v>
      </c>
      <c r="BC1130" s="157">
        <v>0</v>
      </c>
      <c r="BD1130" s="157">
        <v>9.8626411999999996E-11</v>
      </c>
      <c r="BE1130" s="157">
        <v>7.1122575000000001E-8</v>
      </c>
      <c r="BF1130" s="157">
        <v>1.6558614E-11</v>
      </c>
      <c r="BG1130" s="157">
        <v>7.9759985000000002E-11</v>
      </c>
      <c r="BH1130" s="157">
        <v>2.8775570000000001E-14</v>
      </c>
      <c r="BI1130" s="157">
        <v>3.6977603999999999E-16</v>
      </c>
      <c r="BJ1130" s="157">
        <v>7.8433327000000001E-14</v>
      </c>
      <c r="BK1130" s="157">
        <v>1.0751752E-13</v>
      </c>
      <c r="BL1130" s="157">
        <v>1.9614491E-14</v>
      </c>
      <c r="BM1130" s="157">
        <v>2.7133524000000001E-12</v>
      </c>
      <c r="BN1130" s="157">
        <v>5.1362961000000001E-11</v>
      </c>
      <c r="BO1130" s="157">
        <v>2.0841165E-20</v>
      </c>
      <c r="BP1130" s="157">
        <v>1.4626020999999999E-5</v>
      </c>
      <c r="BQ1130" s="157">
        <v>2.3413281000000001E-2</v>
      </c>
      <c r="BR1130" s="157">
        <v>0</v>
      </c>
      <c r="BS1130" s="157">
        <v>0</v>
      </c>
      <c r="BT1130" s="157">
        <v>0</v>
      </c>
      <c r="BU1130"/>
      <c r="BV1130" s="155">
        <v>1.2722610999999999E-5</v>
      </c>
      <c r="BW1130" s="155">
        <v>5.7252625999999999E-7</v>
      </c>
      <c r="BX1130" s="155">
        <v>6.6512782999999998E-6</v>
      </c>
      <c r="BY1130" s="155">
        <v>1.4630278E-8</v>
      </c>
      <c r="BZ1130" s="155">
        <v>5.7382566999999996E-7</v>
      </c>
      <c r="CA1130" s="155">
        <v>4.4858361000000003E-8</v>
      </c>
      <c r="CB1130" s="155">
        <v>7.1599534999999997E-10</v>
      </c>
      <c r="CC1130" s="155">
        <v>6.7560069000000003E-8</v>
      </c>
      <c r="CD1130" s="155">
        <v>1.4271549000000001E-8</v>
      </c>
      <c r="CE1130" s="155">
        <v>9.6754790000000001E-8</v>
      </c>
      <c r="CF1130" s="155">
        <v>0</v>
      </c>
      <c r="CG1130" s="155">
        <v>4.6087577000000002E-17</v>
      </c>
      <c r="CH1130" s="155">
        <v>3.7736329000000002E-13</v>
      </c>
      <c r="CI1130" s="155">
        <v>3.3449410000000002E-7</v>
      </c>
      <c r="CJ1130" s="155">
        <v>4.3432040000000003E-6</v>
      </c>
      <c r="CK1130" s="155">
        <v>8.4915791000000007E-9</v>
      </c>
      <c r="CL1130" s="155">
        <v>0</v>
      </c>
      <c r="CM1130"/>
      <c r="CN1130" s="284">
        <v>3.1940542999999998E-13</v>
      </c>
      <c r="CO1130" s="284">
        <v>0.23855124999999999</v>
      </c>
      <c r="CP1130" s="285">
        <v>1.8588642000000001E-3</v>
      </c>
      <c r="CQ1130" s="284">
        <v>4.0192306999999999E-4</v>
      </c>
      <c r="CR1130" s="284">
        <v>3.5517047999999999E-11</v>
      </c>
      <c r="CS1130" s="284">
        <v>4.1961596999999996E-9</v>
      </c>
      <c r="CT1130" s="284">
        <v>2.5643996999999999E-5</v>
      </c>
      <c r="CU1130" s="284">
        <v>5.3289472999999997E-2</v>
      </c>
      <c r="CV1130" s="284">
        <v>1.9257104999999999E-8</v>
      </c>
      <c r="CW1130" s="284">
        <v>1.5780131999999999E-5</v>
      </c>
      <c r="CX1130"/>
      <c r="CY1130" s="173"/>
      <c r="CZ1130" s="271" t="s">
        <v>2611</v>
      </c>
      <c r="DA1130"/>
      <c r="DB1130" s="247"/>
      <c r="DC1130" s="54"/>
      <c r="DD1130" s="54"/>
      <c r="DE1130" s="54"/>
      <c r="DF1130" s="54"/>
      <c r="DG1130" s="54"/>
      <c r="DH1130" s="54"/>
      <c r="DI1130" s="54"/>
      <c r="DJ1130" s="54"/>
      <c r="DK1130" s="54"/>
      <c r="DL1130" s="54"/>
    </row>
    <row r="1131" spans="1:116" ht="14.4">
      <c r="A1131" t="s">
        <v>1819</v>
      </c>
      <c r="B1131" s="188" t="s">
        <v>321</v>
      </c>
      <c r="C1131" s="151" t="str">
        <f t="shared" si="270"/>
        <v>A.160.02.108</v>
      </c>
      <c r="D1131" s="54" t="s">
        <v>41</v>
      </c>
      <c r="E1131" s="150" t="s">
        <v>352</v>
      </c>
      <c r="F1131" s="153" t="str">
        <f t="shared" si="271"/>
        <v>Bosse clair natural forest clear cut 575 (kg/m3)</v>
      </c>
      <c r="G1131" s="154">
        <f t="shared" si="272"/>
        <v>3.6885454000000002</v>
      </c>
      <c r="H1131"/>
      <c r="I1131"/>
      <c r="J1131" s="227">
        <f t="shared" si="263"/>
        <v>9.0948455613440267</v>
      </c>
      <c r="K1131"/>
      <c r="L1131" s="280">
        <f t="shared" si="264"/>
        <v>2.7895888659000001E-3</v>
      </c>
      <c r="M1131" s="280">
        <f t="shared" si="265"/>
        <v>8.5250938633400004</v>
      </c>
      <c r="N1131" s="281">
        <f t="shared" si="266"/>
        <v>1.3680299138127044E-2</v>
      </c>
      <c r="O1131" s="280">
        <v>0.55328180999999999</v>
      </c>
      <c r="P1131" s="219">
        <v>3.5147377999999998E-3</v>
      </c>
      <c r="Q1131" s="286">
        <v>1.7299875000000001E-3</v>
      </c>
      <c r="R1131" s="286">
        <v>1.5766179000000001E-3</v>
      </c>
      <c r="S1131" s="219">
        <v>1.0698047E-3</v>
      </c>
      <c r="T1131" s="286">
        <v>5.5892058999999996E-6</v>
      </c>
      <c r="U1131" s="219">
        <v>1.3757706000000001E-4</v>
      </c>
      <c r="V1131" s="219">
        <v>1.2016152E-4</v>
      </c>
      <c r="W1131" s="219">
        <v>1.5410175999999999E-4</v>
      </c>
      <c r="X1131" s="219">
        <v>9.0487651999999997E-4</v>
      </c>
      <c r="Y1131" s="219">
        <v>1.3523616E-2</v>
      </c>
      <c r="Z1131" s="219">
        <v>8.5188240999999998</v>
      </c>
      <c r="AA1131" s="286">
        <v>2.5813627000000002E-6</v>
      </c>
      <c r="AB1131" s="286">
        <v>1.5427043000000001E-11</v>
      </c>
      <c r="AC1131"/>
      <c r="AD1131" s="227">
        <f t="shared" si="258"/>
        <v>0.55328180999999999</v>
      </c>
      <c r="AE1131" s="227">
        <f t="shared" si="259"/>
        <v>8.1544756858999996E-3</v>
      </c>
      <c r="AF1131" s="227">
        <f t="shared" si="260"/>
        <v>5.3674681827000003E-3</v>
      </c>
      <c r="AG1131" s="227">
        <f t="shared" si="261"/>
        <v>8.5250938633399986</v>
      </c>
      <c r="AH1131" s="227">
        <f t="shared" si="262"/>
        <v>1.3677717775427044E-2</v>
      </c>
      <c r="AI1131"/>
      <c r="AJ1131">
        <v>24.922321</v>
      </c>
      <c r="AK1131" s="155">
        <v>3.0841341</v>
      </c>
      <c r="AL1131" s="155">
        <v>0.49837319000000002</v>
      </c>
      <c r="AM1131" s="155">
        <v>0</v>
      </c>
      <c r="AN1131" s="155">
        <v>21.019527</v>
      </c>
      <c r="AO1131" s="155">
        <v>0.22011178000000001</v>
      </c>
      <c r="AP1131" s="155">
        <v>0.10017407</v>
      </c>
      <c r="AQ1131"/>
      <c r="AR1131" s="156">
        <v>6.1270407999999998E-2</v>
      </c>
      <c r="AS1131" s="156">
        <v>5.8284266000000001E-2</v>
      </c>
      <c r="AT1131" s="156">
        <v>2.8188662999999998E-3</v>
      </c>
      <c r="AU1131" s="156">
        <v>1.6727526E-4</v>
      </c>
      <c r="AV1131" s="282">
        <f t="shared" si="267"/>
        <v>3.4942605574147002E-6</v>
      </c>
      <c r="AW1131" s="282">
        <f t="shared" si="268"/>
        <v>1.0424801484484881E-8</v>
      </c>
      <c r="AX1131" s="283">
        <f t="shared" si="269"/>
        <v>2.3427907021000002E-2</v>
      </c>
      <c r="AY1131" s="157">
        <v>3.4229831000000002E-6</v>
      </c>
      <c r="AZ1131" s="157">
        <v>1.0327966000000001E-8</v>
      </c>
      <c r="BA1131" s="157">
        <v>2.8217478000000002E-13</v>
      </c>
      <c r="BB1131" s="157">
        <v>2.1796893E-12</v>
      </c>
      <c r="BC1131" s="157">
        <v>0</v>
      </c>
      <c r="BD1131" s="157">
        <v>9.8626411999999996E-11</v>
      </c>
      <c r="BE1131" s="157">
        <v>7.1122575000000001E-8</v>
      </c>
      <c r="BF1131" s="157">
        <v>1.6558614E-11</v>
      </c>
      <c r="BG1131" s="157">
        <v>7.9759985000000002E-11</v>
      </c>
      <c r="BH1131" s="157">
        <v>2.8775570000000001E-14</v>
      </c>
      <c r="BI1131" s="157">
        <v>3.6977603999999999E-16</v>
      </c>
      <c r="BJ1131" s="157">
        <v>7.8433327000000001E-14</v>
      </c>
      <c r="BK1131" s="157">
        <v>1.0751752E-13</v>
      </c>
      <c r="BL1131" s="157">
        <v>1.9614491E-14</v>
      </c>
      <c r="BM1131" s="157">
        <v>2.7133524000000001E-12</v>
      </c>
      <c r="BN1131" s="157">
        <v>5.1362961000000001E-11</v>
      </c>
      <c r="BO1131" s="157">
        <v>2.0841165E-20</v>
      </c>
      <c r="BP1131" s="157">
        <v>1.4626020999999999E-5</v>
      </c>
      <c r="BQ1131" s="157">
        <v>2.3413281000000001E-2</v>
      </c>
      <c r="BR1131" s="157">
        <v>0</v>
      </c>
      <c r="BS1131" s="157">
        <v>0</v>
      </c>
      <c r="BT1131" s="157">
        <v>0</v>
      </c>
      <c r="BU1131"/>
      <c r="BV1131" s="155">
        <v>1.0891777E-4</v>
      </c>
      <c r="BW1131" s="155">
        <v>5.7252625999999999E-7</v>
      </c>
      <c r="BX1131" s="155">
        <v>1.0284643E-4</v>
      </c>
      <c r="BY1131" s="155">
        <v>1.4630278E-8</v>
      </c>
      <c r="BZ1131" s="155">
        <v>5.7382566999999996E-7</v>
      </c>
      <c r="CA1131" s="155">
        <v>4.4858361000000003E-8</v>
      </c>
      <c r="CB1131" s="155">
        <v>7.1599534999999997E-10</v>
      </c>
      <c r="CC1131" s="155">
        <v>6.7560069000000003E-8</v>
      </c>
      <c r="CD1131" s="155">
        <v>1.4271549000000001E-8</v>
      </c>
      <c r="CE1131" s="155">
        <v>9.6754790000000001E-8</v>
      </c>
      <c r="CF1131" s="155">
        <v>0</v>
      </c>
      <c r="CG1131" s="155">
        <v>4.6087577000000002E-17</v>
      </c>
      <c r="CH1131" s="155">
        <v>3.7736329000000002E-13</v>
      </c>
      <c r="CI1131" s="155">
        <v>3.3449410000000002E-7</v>
      </c>
      <c r="CJ1131" s="155">
        <v>4.3432040000000003E-6</v>
      </c>
      <c r="CK1131" s="155">
        <v>8.4915791000000007E-9</v>
      </c>
      <c r="CL1131" s="155">
        <v>0</v>
      </c>
      <c r="CM1131"/>
      <c r="CN1131" s="284">
        <v>3.1940542999999998E-13</v>
      </c>
      <c r="CO1131" s="284">
        <v>3.6885512</v>
      </c>
      <c r="CP1131" s="285">
        <v>1.8588642000000001E-3</v>
      </c>
      <c r="CQ1131" s="284">
        <v>4.0192306999999999E-4</v>
      </c>
      <c r="CR1131" s="284">
        <v>3.5517047999999999E-11</v>
      </c>
      <c r="CS1131" s="284">
        <v>4.1961596999999996E-9</v>
      </c>
      <c r="CT1131" s="284">
        <v>2.5643996999999999E-5</v>
      </c>
      <c r="CU1131" s="284">
        <v>5.3289472999999997E-2</v>
      </c>
      <c r="CV1131" s="284">
        <v>1.9257104999999999E-8</v>
      </c>
      <c r="CW1131" s="284">
        <v>1.5780131999999999E-5</v>
      </c>
      <c r="CX1131"/>
      <c r="CY1131" s="173"/>
      <c r="CZ1131" s="271" t="s">
        <v>2611</v>
      </c>
      <c r="DA1131"/>
      <c r="DB1131" s="247"/>
      <c r="DC1131" s="54"/>
      <c r="DD1131" s="54"/>
      <c r="DE1131" s="54"/>
      <c r="DF1131" s="54"/>
      <c r="DG1131" s="54"/>
      <c r="DH1131" s="54"/>
      <c r="DI1131" s="54"/>
      <c r="DJ1131" s="54"/>
      <c r="DK1131" s="54"/>
      <c r="DL1131" s="54"/>
    </row>
    <row r="1132" spans="1:116" ht="14.4">
      <c r="A1132" t="s">
        <v>965</v>
      </c>
      <c r="B1132" s="188" t="s">
        <v>321</v>
      </c>
      <c r="C1132" s="151" t="str">
        <f t="shared" si="270"/>
        <v>A.160.02.109</v>
      </c>
      <c r="D1132" s="54" t="s">
        <v>41</v>
      </c>
      <c r="E1132" s="150" t="s">
        <v>352</v>
      </c>
      <c r="F1132" s="153" t="str">
        <f t="shared" si="271"/>
        <v>Bubinga FSC/PEFC 830 (kg/m3)</v>
      </c>
      <c r="G1132" s="154">
        <f t="shared" si="272"/>
        <v>0.21769558666666666</v>
      </c>
      <c r="H1132"/>
      <c r="I1132"/>
      <c r="J1132" s="227">
        <f t="shared" si="263"/>
        <v>5.2812982452027042E-2</v>
      </c>
      <c r="K1132"/>
      <c r="L1132" s="280">
        <f t="shared" si="264"/>
        <v>2.7259920919000002E-3</v>
      </c>
      <c r="M1132" s="280">
        <f t="shared" si="265"/>
        <v>5.5578389820000003E-3</v>
      </c>
      <c r="N1132" s="281">
        <f t="shared" si="266"/>
        <v>1.1874813378127043E-2</v>
      </c>
      <c r="O1132" s="280">
        <v>3.2654337999999998E-2</v>
      </c>
      <c r="P1132" s="286">
        <v>2.8229107999999999E-3</v>
      </c>
      <c r="Q1132" s="286">
        <v>1.6858414999999999E-3</v>
      </c>
      <c r="R1132" s="286">
        <v>1.5206995000000001E-3</v>
      </c>
      <c r="S1132" s="219">
        <v>1.0639582999999999E-3</v>
      </c>
      <c r="T1132" s="286">
        <v>5.3229319000000004E-6</v>
      </c>
      <c r="U1132" s="219">
        <v>1.3601136000000001E-4</v>
      </c>
      <c r="V1132" s="219">
        <v>1.2012167E-4</v>
      </c>
      <c r="W1132" s="219">
        <v>1.5290599999999999E-4</v>
      </c>
      <c r="X1132" s="219">
        <v>9.0487651999999997E-4</v>
      </c>
      <c r="Y1132" s="219">
        <v>1.1719326E-2</v>
      </c>
      <c r="Z1132" s="286">
        <v>2.4088492E-5</v>
      </c>
      <c r="AA1132" s="286">
        <v>2.5813627000000002E-6</v>
      </c>
      <c r="AB1132" s="286">
        <v>1.5427043000000001E-11</v>
      </c>
      <c r="AC1132"/>
      <c r="AD1132" s="227">
        <f t="shared" si="258"/>
        <v>3.2654337999999998E-2</v>
      </c>
      <c r="AE1132" s="227">
        <f t="shared" si="259"/>
        <v>7.3548660619000006E-3</v>
      </c>
      <c r="AF1132" s="227">
        <f t="shared" si="260"/>
        <v>4.6314553327E-3</v>
      </c>
      <c r="AG1132" s="227">
        <f t="shared" si="261"/>
        <v>5.5578389820000003E-3</v>
      </c>
      <c r="AH1132" s="227">
        <f t="shared" si="262"/>
        <v>1.1872232015427043E-2</v>
      </c>
      <c r="AI1132"/>
      <c r="AJ1132">
        <v>24.64847</v>
      </c>
      <c r="AK1132" s="155">
        <v>2.8116197999999999</v>
      </c>
      <c r="AL1132" s="155">
        <v>0.49744569</v>
      </c>
      <c r="AM1132" s="155">
        <v>0</v>
      </c>
      <c r="AN1132" s="155">
        <v>21.019527</v>
      </c>
      <c r="AO1132" s="155">
        <v>0.21993099999999999</v>
      </c>
      <c r="AP1132" s="155">
        <v>9.9945722000000001E-2</v>
      </c>
      <c r="AQ1132"/>
      <c r="AR1132" s="156">
        <v>4.6827505999999996E-3</v>
      </c>
      <c r="AS1132" s="156">
        <v>4.3477076999999999E-3</v>
      </c>
      <c r="AT1132" s="156">
        <v>1.8688402000000001E-4</v>
      </c>
      <c r="AU1132" s="156">
        <v>1.4815887000000001E-4</v>
      </c>
      <c r="AV1132" s="282">
        <f t="shared" si="267"/>
        <v>2.6065393519299998E-7</v>
      </c>
      <c r="AW1132" s="282">
        <f t="shared" si="268"/>
        <v>6.9113911886688122E-10</v>
      </c>
      <c r="AX1132" s="283">
        <f t="shared" si="269"/>
        <v>2.0750541042000002E-2</v>
      </c>
      <c r="AY1132" s="157">
        <v>2.0203447999999999E-7</v>
      </c>
      <c r="AZ1132" s="157">
        <v>6.0958630000000002E-10</v>
      </c>
      <c r="BA1132" s="157">
        <v>1.6654767E-14</v>
      </c>
      <c r="BB1132" s="157">
        <v>2.1796893E-12</v>
      </c>
      <c r="BC1132" s="157">
        <v>0</v>
      </c>
      <c r="BD1132" s="157">
        <v>9.7127943E-11</v>
      </c>
      <c r="BE1132" s="157">
        <v>5.8466629999999998E-8</v>
      </c>
      <c r="BF1132" s="157">
        <v>1.6216890000000001E-11</v>
      </c>
      <c r="BG1132" s="157">
        <v>6.5124718E-11</v>
      </c>
      <c r="BH1132" s="157">
        <v>2.8775570000000001E-14</v>
      </c>
      <c r="BI1132" s="157">
        <v>3.6977603999999999E-16</v>
      </c>
      <c r="BJ1132" s="157">
        <v>7.754135E-14</v>
      </c>
      <c r="BK1132" s="157">
        <v>7.4280688000000002E-14</v>
      </c>
      <c r="BL1132" s="157">
        <v>1.3588695E-14</v>
      </c>
      <c r="BM1132" s="157">
        <v>2.6690606999999999E-12</v>
      </c>
      <c r="BN1132" s="157">
        <v>5.0848499999999998E-11</v>
      </c>
      <c r="BO1132" s="157">
        <v>2.0841165E-20</v>
      </c>
      <c r="BP1132" s="157">
        <v>1.4516041999999999E-5</v>
      </c>
      <c r="BQ1132" s="157">
        <v>2.0736025000000002E-2</v>
      </c>
      <c r="BR1132" s="157">
        <v>0</v>
      </c>
      <c r="BS1132" s="157">
        <v>0</v>
      </c>
      <c r="BT1132" s="157">
        <v>0</v>
      </c>
      <c r="BU1132"/>
      <c r="BV1132" s="155">
        <v>1.1604029E-5</v>
      </c>
      <c r="BW1132" s="155">
        <v>4.7162631E-7</v>
      </c>
      <c r="BX1132" s="155">
        <v>6.0699305000000002E-6</v>
      </c>
      <c r="BY1132" s="155">
        <v>1.459867E-8</v>
      </c>
      <c r="BZ1132" s="155">
        <v>4.8547790000000004E-7</v>
      </c>
      <c r="CA1132" s="155">
        <v>4.4858361000000003E-8</v>
      </c>
      <c r="CB1132" s="155">
        <v>7.1599534999999997E-10</v>
      </c>
      <c r="CC1132" s="155">
        <v>6.7560069000000003E-8</v>
      </c>
      <c r="CD1132" s="155">
        <v>1.3838614E-8</v>
      </c>
      <c r="CE1132" s="155">
        <v>9.5637546999999997E-8</v>
      </c>
      <c r="CF1132" s="155">
        <v>0</v>
      </c>
      <c r="CG1132" s="155">
        <v>4.6087577000000002E-17</v>
      </c>
      <c r="CH1132" s="155">
        <v>3.7736329000000002E-13</v>
      </c>
      <c r="CI1132" s="155">
        <v>3.1725525E-7</v>
      </c>
      <c r="CJ1132" s="155">
        <v>4.0140377999999999E-6</v>
      </c>
      <c r="CK1132" s="155">
        <v>8.4915791000000007E-9</v>
      </c>
      <c r="CL1132" s="155">
        <v>0</v>
      </c>
      <c r="CM1132"/>
      <c r="CN1132" s="284">
        <v>3.1940542999999998E-13</v>
      </c>
      <c r="CO1132" s="284">
        <v>0.21770144</v>
      </c>
      <c r="CP1132" s="285">
        <v>1.8588642000000001E-3</v>
      </c>
      <c r="CQ1132" s="284">
        <v>3.3288878999999998E-4</v>
      </c>
      <c r="CR1132" s="284">
        <v>3.5113492000000002E-11</v>
      </c>
      <c r="CS1132" s="284">
        <v>4.1484673000000002E-9</v>
      </c>
      <c r="CT1132" s="284">
        <v>2.1279440000000001E-5</v>
      </c>
      <c r="CU1132" s="284">
        <v>3.6907794000000001E-2</v>
      </c>
      <c r="CV1132" s="284">
        <v>1.9257104999999999E-8</v>
      </c>
      <c r="CW1132" s="284">
        <v>1.5780131999999999E-5</v>
      </c>
      <c r="CX1132"/>
      <c r="CY1132" s="173"/>
      <c r="CZ1132" s="271" t="s">
        <v>2612</v>
      </c>
      <c r="DA1132"/>
      <c r="DB1132" s="247"/>
      <c r="DC1132" s="54"/>
      <c r="DD1132" s="54"/>
      <c r="DE1132" s="54"/>
      <c r="DF1132" s="54"/>
      <c r="DG1132" s="54"/>
      <c r="DH1132" s="54"/>
      <c r="DI1132" s="57"/>
      <c r="DJ1132" s="57"/>
      <c r="DK1132" s="57"/>
      <c r="DL1132" s="57"/>
    </row>
    <row r="1133" spans="1:116" ht="14.4">
      <c r="A1133" t="s">
        <v>1820</v>
      </c>
      <c r="B1133" s="188" t="s">
        <v>321</v>
      </c>
      <c r="C1133" s="151" t="str">
        <f t="shared" si="270"/>
        <v>A.160.02.110</v>
      </c>
      <c r="D1133" s="54" t="s">
        <v>41</v>
      </c>
      <c r="E1133" s="150" t="s">
        <v>352</v>
      </c>
      <c r="F1133" s="153" t="str">
        <f t="shared" si="271"/>
        <v>Bubinga natural forest clear cut 830 (kg/m3)</v>
      </c>
      <c r="G1133" s="154">
        <f t="shared" si="272"/>
        <v>3.6676956000000001</v>
      </c>
      <c r="H1133"/>
      <c r="I1133"/>
      <c r="J1133" s="227">
        <f t="shared" si="263"/>
        <v>6.4785129959600267</v>
      </c>
      <c r="K1133"/>
      <c r="L1133" s="280">
        <f t="shared" si="264"/>
        <v>2.7259920919000002E-3</v>
      </c>
      <c r="M1133" s="280">
        <f t="shared" si="265"/>
        <v>5.9137578504899997</v>
      </c>
      <c r="N1133" s="281">
        <f t="shared" si="266"/>
        <v>1.1874813378127043E-2</v>
      </c>
      <c r="O1133" s="280">
        <v>0.55015433999999996</v>
      </c>
      <c r="P1133" s="286">
        <v>2.8229107999999999E-3</v>
      </c>
      <c r="Q1133" s="286">
        <v>1.6858414999999999E-3</v>
      </c>
      <c r="R1133" s="286">
        <v>1.5206995000000001E-3</v>
      </c>
      <c r="S1133" s="219">
        <v>1.0639582999999999E-3</v>
      </c>
      <c r="T1133" s="286">
        <v>5.3229319000000004E-6</v>
      </c>
      <c r="U1133" s="219">
        <v>1.3601136000000001E-4</v>
      </c>
      <c r="V1133" s="219">
        <v>1.2012167E-4</v>
      </c>
      <c r="W1133" s="219">
        <v>1.5290599999999999E-4</v>
      </c>
      <c r="X1133" s="219">
        <v>9.0487651999999997E-4</v>
      </c>
      <c r="Y1133" s="219">
        <v>1.1719326E-2</v>
      </c>
      <c r="Z1133" s="219">
        <v>5.9082241</v>
      </c>
      <c r="AA1133" s="286">
        <v>2.5813627000000002E-6</v>
      </c>
      <c r="AB1133" s="286">
        <v>1.5427043000000001E-11</v>
      </c>
      <c r="AC1133"/>
      <c r="AD1133" s="227">
        <f t="shared" si="258"/>
        <v>0.55015433999999996</v>
      </c>
      <c r="AE1133" s="227">
        <f t="shared" si="259"/>
        <v>7.3548660619000006E-3</v>
      </c>
      <c r="AF1133" s="227">
        <f t="shared" si="260"/>
        <v>4.6314553327E-3</v>
      </c>
      <c r="AG1133" s="227">
        <f t="shared" si="261"/>
        <v>5.9137578504899997</v>
      </c>
      <c r="AH1133" s="227">
        <f t="shared" si="262"/>
        <v>1.1872232015427043E-2</v>
      </c>
      <c r="AI1133"/>
      <c r="AJ1133">
        <v>24.64847</v>
      </c>
      <c r="AK1133" s="155">
        <v>2.8116197999999999</v>
      </c>
      <c r="AL1133" s="155">
        <v>0.49744569</v>
      </c>
      <c r="AM1133" s="155">
        <v>0</v>
      </c>
      <c r="AN1133" s="155">
        <v>21.019527</v>
      </c>
      <c r="AO1133" s="155">
        <v>0.21993099999999999</v>
      </c>
      <c r="AP1133" s="155">
        <v>9.9945722000000001E-2</v>
      </c>
      <c r="AQ1133"/>
      <c r="AR1133" s="156">
        <v>6.0697573999999997E-2</v>
      </c>
      <c r="AS1133" s="156">
        <v>5.7750396000000002E-2</v>
      </c>
      <c r="AT1133" s="156">
        <v>2.7990193999999999E-3</v>
      </c>
      <c r="AU1133" s="156">
        <v>1.4815887000000001E-4</v>
      </c>
      <c r="AV1133" s="282">
        <f t="shared" si="267"/>
        <v>3.4622539551930001E-6</v>
      </c>
      <c r="AW1133" s="282">
        <f t="shared" si="268"/>
        <v>1.0351402743869882E-8</v>
      </c>
      <c r="AX1133" s="283">
        <f t="shared" si="269"/>
        <v>2.0750541042000002E-2</v>
      </c>
      <c r="AY1133" s="157">
        <v>3.4036345000000001E-6</v>
      </c>
      <c r="AZ1133" s="157">
        <v>1.0269586000000001E-8</v>
      </c>
      <c r="BA1133" s="157">
        <v>2.8057976999999998E-13</v>
      </c>
      <c r="BB1133" s="157">
        <v>2.1796893E-12</v>
      </c>
      <c r="BC1133" s="157">
        <v>0</v>
      </c>
      <c r="BD1133" s="157">
        <v>9.7127943E-11</v>
      </c>
      <c r="BE1133" s="157">
        <v>5.8466629999999998E-8</v>
      </c>
      <c r="BF1133" s="157">
        <v>1.6216890000000001E-11</v>
      </c>
      <c r="BG1133" s="157">
        <v>6.5124718E-11</v>
      </c>
      <c r="BH1133" s="157">
        <v>2.8775570000000001E-14</v>
      </c>
      <c r="BI1133" s="157">
        <v>3.6977603999999999E-16</v>
      </c>
      <c r="BJ1133" s="157">
        <v>7.754135E-14</v>
      </c>
      <c r="BK1133" s="157">
        <v>7.4280688000000002E-14</v>
      </c>
      <c r="BL1133" s="157">
        <v>1.3588695E-14</v>
      </c>
      <c r="BM1133" s="157">
        <v>2.6690606999999999E-12</v>
      </c>
      <c r="BN1133" s="157">
        <v>5.0848499999999998E-11</v>
      </c>
      <c r="BO1133" s="157">
        <v>2.0841165E-20</v>
      </c>
      <c r="BP1133" s="157">
        <v>1.4516041999999999E-5</v>
      </c>
      <c r="BQ1133" s="157">
        <v>2.0736025000000002E-2</v>
      </c>
      <c r="BR1133" s="157">
        <v>0</v>
      </c>
      <c r="BS1133" s="157">
        <v>0</v>
      </c>
      <c r="BT1133" s="157">
        <v>0</v>
      </c>
      <c r="BU1133"/>
      <c r="BV1133" s="155">
        <v>1.0779918E-4</v>
      </c>
      <c r="BW1133" s="155">
        <v>4.7162631E-7</v>
      </c>
      <c r="BX1133" s="155">
        <v>1.0226508E-4</v>
      </c>
      <c r="BY1133" s="155">
        <v>1.459867E-8</v>
      </c>
      <c r="BZ1133" s="155">
        <v>4.8547790000000004E-7</v>
      </c>
      <c r="CA1133" s="155">
        <v>4.4858361000000003E-8</v>
      </c>
      <c r="CB1133" s="155">
        <v>7.1599534999999997E-10</v>
      </c>
      <c r="CC1133" s="155">
        <v>6.7560069000000003E-8</v>
      </c>
      <c r="CD1133" s="155">
        <v>1.3838614E-8</v>
      </c>
      <c r="CE1133" s="155">
        <v>9.5637546999999997E-8</v>
      </c>
      <c r="CF1133" s="155">
        <v>0</v>
      </c>
      <c r="CG1133" s="155">
        <v>4.6087577000000002E-17</v>
      </c>
      <c r="CH1133" s="155">
        <v>3.7736329000000002E-13</v>
      </c>
      <c r="CI1133" s="155">
        <v>3.1725525E-7</v>
      </c>
      <c r="CJ1133" s="155">
        <v>4.0140377999999999E-6</v>
      </c>
      <c r="CK1133" s="155">
        <v>8.4915791000000007E-9</v>
      </c>
      <c r="CL1133" s="155">
        <v>0</v>
      </c>
      <c r="CM1133"/>
      <c r="CN1133" s="284">
        <v>3.1940542999999998E-13</v>
      </c>
      <c r="CO1133" s="284">
        <v>3.6677013999999999</v>
      </c>
      <c r="CP1133" s="285">
        <v>1.8588642000000001E-3</v>
      </c>
      <c r="CQ1133" s="284">
        <v>3.3288878999999998E-4</v>
      </c>
      <c r="CR1133" s="284">
        <v>3.5113492000000002E-11</v>
      </c>
      <c r="CS1133" s="284">
        <v>4.1484673000000002E-9</v>
      </c>
      <c r="CT1133" s="284">
        <v>2.1279440000000001E-5</v>
      </c>
      <c r="CU1133" s="284">
        <v>3.6907794000000001E-2</v>
      </c>
      <c r="CV1133" s="284">
        <v>1.9257104999999999E-8</v>
      </c>
      <c r="CW1133" s="284">
        <v>1.5780131999999999E-5</v>
      </c>
      <c r="CX1133"/>
      <c r="CY1133" s="173"/>
      <c r="CZ1133" s="271" t="s">
        <v>2612</v>
      </c>
      <c r="DA1133"/>
      <c r="DB1133" s="247"/>
      <c r="DC1133" s="54"/>
      <c r="DD1133" s="54"/>
      <c r="DE1133" s="54"/>
      <c r="DF1133" s="54"/>
      <c r="DG1133" s="54"/>
      <c r="DH1133" s="54"/>
      <c r="DI1133" s="54"/>
      <c r="DJ1133" s="54"/>
      <c r="DK1133" s="54"/>
      <c r="DL1133" s="54"/>
    </row>
    <row r="1134" spans="1:116" ht="14.4">
      <c r="A1134" t="s">
        <v>1821</v>
      </c>
      <c r="B1134" s="188" t="s">
        <v>321</v>
      </c>
      <c r="C1134" s="151" t="str">
        <f t="shared" si="270"/>
        <v>A.160.02.111</v>
      </c>
      <c r="D1134" s="54" t="s">
        <v>41</v>
      </c>
      <c r="E1134" s="150" t="s">
        <v>352</v>
      </c>
      <c r="F1134" s="153" t="str">
        <f t="shared" si="271"/>
        <v>Cedar  American FSC/PEFC 490 (kg/m3)</v>
      </c>
      <c r="G1134" s="154">
        <f t="shared" si="272"/>
        <v>0.25500576000000003</v>
      </c>
      <c r="H1134"/>
      <c r="I1134"/>
      <c r="J1134" s="227">
        <f t="shared" si="263"/>
        <v>6.3071324490327041E-2</v>
      </c>
      <c r="K1134"/>
      <c r="L1134" s="280">
        <f t="shared" si="264"/>
        <v>2.8397969622000001E-3</v>
      </c>
      <c r="M1134" s="280">
        <f t="shared" si="265"/>
        <v>6.8749813600000008E-3</v>
      </c>
      <c r="N1134" s="281">
        <f t="shared" si="266"/>
        <v>1.5105682168127044E-2</v>
      </c>
      <c r="O1134" s="280">
        <v>3.8250864000000002E-2</v>
      </c>
      <c r="P1134" s="219">
        <v>4.0609169999999998E-3</v>
      </c>
      <c r="Q1134" s="286">
        <v>1.7648397000000001E-3</v>
      </c>
      <c r="R1134" s="286">
        <v>1.6207641E-3</v>
      </c>
      <c r="S1134" s="219">
        <v>1.0744203000000001E-3</v>
      </c>
      <c r="T1134" s="286">
        <v>5.7994222E-6</v>
      </c>
      <c r="U1134" s="219">
        <v>1.3881314000000001E-4</v>
      </c>
      <c r="V1134" s="219">
        <v>1.2019299000000001E-4</v>
      </c>
      <c r="W1134" s="219">
        <v>1.5504578999999999E-4</v>
      </c>
      <c r="X1134" s="219">
        <v>9.0487651999999997E-4</v>
      </c>
      <c r="Y1134" s="219">
        <v>1.4948055E-2</v>
      </c>
      <c r="Z1134" s="286">
        <v>2.4155149999999999E-5</v>
      </c>
      <c r="AA1134" s="286">
        <v>2.5813627000000002E-6</v>
      </c>
      <c r="AB1134" s="286">
        <v>1.5427043000000001E-11</v>
      </c>
      <c r="AC1134"/>
      <c r="AD1134" s="227">
        <f t="shared" si="258"/>
        <v>3.8250864000000002E-2</v>
      </c>
      <c r="AE1134" s="227">
        <f t="shared" si="259"/>
        <v>8.7857466521999994E-3</v>
      </c>
      <c r="AF1134" s="227">
        <f t="shared" si="260"/>
        <v>5.9485310527000006E-3</v>
      </c>
      <c r="AG1134" s="227">
        <f t="shared" si="261"/>
        <v>6.8749813600000008E-3</v>
      </c>
      <c r="AH1134" s="227">
        <f t="shared" si="262"/>
        <v>1.5103100805427044E-2</v>
      </c>
      <c r="AI1134"/>
      <c r="AJ1134">
        <v>25.138518999999999</v>
      </c>
      <c r="AK1134" s="155">
        <v>3.299277</v>
      </c>
      <c r="AL1134" s="155">
        <v>0.49910543000000002</v>
      </c>
      <c r="AM1134" s="155">
        <v>0</v>
      </c>
      <c r="AN1134" s="155">
        <v>21.019527</v>
      </c>
      <c r="AO1134" s="155">
        <v>0.22025450999999999</v>
      </c>
      <c r="AP1134" s="155">
        <v>0.10035434999999999</v>
      </c>
      <c r="AQ1134"/>
      <c r="AR1134" s="156">
        <v>5.7078214000000002E-3</v>
      </c>
      <c r="AS1134" s="156">
        <v>5.3030547000000004E-3</v>
      </c>
      <c r="AT1134" s="156">
        <v>2.2239946999999999E-4</v>
      </c>
      <c r="AU1134" s="156">
        <v>1.8236713999999999E-4</v>
      </c>
      <c r="AV1134" s="282">
        <f t="shared" si="267"/>
        <v>3.1792894653690002E-7</v>
      </c>
      <c r="AW1134" s="282">
        <f t="shared" si="268"/>
        <v>8.2248324969988113E-10</v>
      </c>
      <c r="AX1134" s="283">
        <f t="shared" si="269"/>
        <v>2.5541616845999999E-2</v>
      </c>
      <c r="AY1134" s="157">
        <v>2.3665833000000001E-7</v>
      </c>
      <c r="AZ1134" s="157">
        <v>7.1405478999999997E-10</v>
      </c>
      <c r="BA1134" s="157">
        <v>1.9508995000000001E-14</v>
      </c>
      <c r="BB1134" s="157">
        <v>2.1796893E-12</v>
      </c>
      <c r="BC1134" s="157">
        <v>0</v>
      </c>
      <c r="BD1134" s="157">
        <v>9.9809414E-11</v>
      </c>
      <c r="BE1134" s="157">
        <v>8.1114109999999996E-8</v>
      </c>
      <c r="BF1134" s="157">
        <v>1.6828396E-11</v>
      </c>
      <c r="BG1134" s="157">
        <v>9.1314143E-11</v>
      </c>
      <c r="BH1134" s="157">
        <v>2.8775570000000001E-14</v>
      </c>
      <c r="BI1134" s="157">
        <v>3.6977603999999999E-16</v>
      </c>
      <c r="BJ1134" s="157">
        <v>7.9137519000000003E-14</v>
      </c>
      <c r="BK1134" s="157">
        <v>1.3375711999999999E-13</v>
      </c>
      <c r="BL1134" s="157">
        <v>2.4371699000000001E-14</v>
      </c>
      <c r="BM1134" s="157">
        <v>2.7483195999999999E-12</v>
      </c>
      <c r="BN1134" s="157">
        <v>5.1769113999999998E-11</v>
      </c>
      <c r="BO1134" s="157">
        <v>2.0841165E-20</v>
      </c>
      <c r="BP1134" s="157">
        <v>1.4712846E-5</v>
      </c>
      <c r="BQ1134" s="157">
        <v>2.5526904E-2</v>
      </c>
      <c r="BR1134" s="157">
        <v>0</v>
      </c>
      <c r="BS1134" s="157">
        <v>0</v>
      </c>
      <c r="BT1134" s="157">
        <v>0</v>
      </c>
      <c r="BU1134"/>
      <c r="BV1134" s="155">
        <v>1.3605703000000001E-5</v>
      </c>
      <c r="BW1134" s="155">
        <v>6.5218411999999997E-7</v>
      </c>
      <c r="BX1134" s="155">
        <v>7.1102372000000004E-6</v>
      </c>
      <c r="BY1134" s="155">
        <v>1.4655232000000001E-8</v>
      </c>
      <c r="BZ1134" s="155">
        <v>6.4357390999999998E-7</v>
      </c>
      <c r="CA1134" s="155">
        <v>4.4858361000000003E-8</v>
      </c>
      <c r="CB1134" s="155">
        <v>7.1599534999999997E-10</v>
      </c>
      <c r="CC1134" s="155">
        <v>6.7560069000000003E-8</v>
      </c>
      <c r="CD1134" s="155">
        <v>1.4613339E-8</v>
      </c>
      <c r="CE1134" s="155">
        <v>9.7636822999999996E-8</v>
      </c>
      <c r="CF1134" s="155">
        <v>0</v>
      </c>
      <c r="CG1134" s="155">
        <v>4.6087577000000002E-17</v>
      </c>
      <c r="CH1134" s="155">
        <v>3.7736329000000002E-13</v>
      </c>
      <c r="CI1134" s="155">
        <v>3.4810372999999998E-7</v>
      </c>
      <c r="CJ1134" s="155">
        <v>4.6030721E-6</v>
      </c>
      <c r="CK1134" s="155">
        <v>8.4915791000000007E-9</v>
      </c>
      <c r="CL1134" s="155">
        <v>0</v>
      </c>
      <c r="CM1134"/>
      <c r="CN1134" s="284">
        <v>3.1940542999999998E-13</v>
      </c>
      <c r="CO1134" s="284">
        <v>0.25501161999999999</v>
      </c>
      <c r="CP1134" s="285">
        <v>1.8588642000000001E-3</v>
      </c>
      <c r="CQ1134" s="284">
        <v>4.5642380999999998E-4</v>
      </c>
      <c r="CR1134" s="284">
        <v>3.5835644000000002E-11</v>
      </c>
      <c r="CS1134" s="284">
        <v>4.2338115000000004E-9</v>
      </c>
      <c r="CT1134" s="284">
        <v>2.9089699000000001E-5</v>
      </c>
      <c r="CU1134" s="284">
        <v>6.6222377999999998E-2</v>
      </c>
      <c r="CV1134" s="284">
        <v>1.9257104999999999E-8</v>
      </c>
      <c r="CW1134" s="284">
        <v>1.5780131999999999E-5</v>
      </c>
      <c r="CX1134"/>
      <c r="CY1134" s="173"/>
      <c r="CZ1134" s="271" t="s">
        <v>2613</v>
      </c>
      <c r="DA1134"/>
      <c r="DB1134" s="247"/>
      <c r="DC1134" s="54"/>
      <c r="DD1134" s="54"/>
      <c r="DE1134" s="54"/>
      <c r="DF1134" s="54"/>
      <c r="DG1134" s="54"/>
      <c r="DH1134" s="54"/>
      <c r="DI1134" s="57"/>
      <c r="DJ1134" s="57"/>
      <c r="DK1134" s="57"/>
      <c r="DL1134" s="57"/>
    </row>
    <row r="1135" spans="1:116" ht="14.4">
      <c r="A1135" t="s">
        <v>1822</v>
      </c>
      <c r="B1135" s="188" t="s">
        <v>321</v>
      </c>
      <c r="C1135" s="151" t="str">
        <f t="shared" si="270"/>
        <v>A.160.02.112</v>
      </c>
      <c r="D1135" s="54" t="s">
        <v>41</v>
      </c>
      <c r="E1135" s="150" t="s">
        <v>352</v>
      </c>
      <c r="F1135" s="153" t="str">
        <f t="shared" si="271"/>
        <v>Cedar  American natural forest clear cut 490 (kg/m3)</v>
      </c>
      <c r="G1135" s="154">
        <f t="shared" si="272"/>
        <v>3.7050057333333331</v>
      </c>
      <c r="H1135"/>
      <c r="I1135"/>
      <c r="J1135" s="227">
        <f t="shared" si="263"/>
        <v>9.3209288653403259</v>
      </c>
      <c r="K1135"/>
      <c r="L1135" s="280">
        <f t="shared" si="264"/>
        <v>2.8397969622000001E-3</v>
      </c>
      <c r="M1135" s="280">
        <f t="shared" si="265"/>
        <v>8.7472325262100004</v>
      </c>
      <c r="N1135" s="281">
        <f t="shared" si="266"/>
        <v>1.5105682168127044E-2</v>
      </c>
      <c r="O1135" s="280">
        <v>0.55575085999999996</v>
      </c>
      <c r="P1135" s="286">
        <v>4.0609169999999998E-3</v>
      </c>
      <c r="Q1135" s="286">
        <v>1.7648397000000001E-3</v>
      </c>
      <c r="R1135" s="286">
        <v>1.6207641E-3</v>
      </c>
      <c r="S1135" s="219">
        <v>1.0744203000000001E-3</v>
      </c>
      <c r="T1135" s="286">
        <v>5.7994222E-6</v>
      </c>
      <c r="U1135" s="219">
        <v>1.3881314000000001E-4</v>
      </c>
      <c r="V1135" s="219">
        <v>1.2019299000000001E-4</v>
      </c>
      <c r="W1135" s="219">
        <v>1.5504578999999999E-4</v>
      </c>
      <c r="X1135" s="219">
        <v>9.0487651999999997E-4</v>
      </c>
      <c r="Y1135" s="219">
        <v>1.4948055E-2</v>
      </c>
      <c r="Z1135" s="219">
        <v>8.7403817000000004</v>
      </c>
      <c r="AA1135" s="286">
        <v>2.5813627000000002E-6</v>
      </c>
      <c r="AB1135" s="286">
        <v>1.5427043000000001E-11</v>
      </c>
      <c r="AC1135"/>
      <c r="AD1135" s="227">
        <f t="shared" si="258"/>
        <v>0.55575085999999996</v>
      </c>
      <c r="AE1135" s="227">
        <f t="shared" si="259"/>
        <v>8.7857466521999994E-3</v>
      </c>
      <c r="AF1135" s="227">
        <f t="shared" si="260"/>
        <v>5.9485310527000006E-3</v>
      </c>
      <c r="AG1135" s="227">
        <f t="shared" si="261"/>
        <v>8.7472325262100004</v>
      </c>
      <c r="AH1135" s="227">
        <f t="shared" si="262"/>
        <v>1.5103100805427044E-2</v>
      </c>
      <c r="AI1135"/>
      <c r="AJ1135">
        <v>25.138518999999999</v>
      </c>
      <c r="AK1135" s="155">
        <v>3.299277</v>
      </c>
      <c r="AL1135" s="155">
        <v>0.49910543000000002</v>
      </c>
      <c r="AM1135" s="155">
        <v>0</v>
      </c>
      <c r="AN1135" s="155">
        <v>21.019527</v>
      </c>
      <c r="AO1135" s="155">
        <v>0.22025450999999999</v>
      </c>
      <c r="AP1135" s="155">
        <v>0.10035434999999999</v>
      </c>
      <c r="AQ1135"/>
      <c r="AR1135" s="156">
        <v>6.1722645E-2</v>
      </c>
      <c r="AS1135" s="156">
        <v>5.8705742999999998E-2</v>
      </c>
      <c r="AT1135" s="156">
        <v>2.8345347999999999E-3</v>
      </c>
      <c r="AU1135" s="156">
        <v>1.8236713999999999E-4</v>
      </c>
      <c r="AV1135" s="282">
        <f t="shared" si="267"/>
        <v>3.5195289165369005E-6</v>
      </c>
      <c r="AW1135" s="282">
        <f t="shared" si="268"/>
        <v>1.0482747384704882E-8</v>
      </c>
      <c r="AX1135" s="283">
        <f t="shared" si="269"/>
        <v>2.5541616845999999E-2</v>
      </c>
      <c r="AY1135" s="157">
        <v>3.4382583000000001E-6</v>
      </c>
      <c r="AZ1135" s="157">
        <v>1.0374055E-8</v>
      </c>
      <c r="BA1135" s="157">
        <v>2.8343400000000002E-13</v>
      </c>
      <c r="BB1135" s="157">
        <v>2.1796893E-12</v>
      </c>
      <c r="BC1135" s="157">
        <v>0</v>
      </c>
      <c r="BD1135" s="157">
        <v>9.9809414E-11</v>
      </c>
      <c r="BE1135" s="157">
        <v>8.1114109999999996E-8</v>
      </c>
      <c r="BF1135" s="157">
        <v>1.6828396E-11</v>
      </c>
      <c r="BG1135" s="157">
        <v>9.1314143E-11</v>
      </c>
      <c r="BH1135" s="157">
        <v>2.8775570000000001E-14</v>
      </c>
      <c r="BI1135" s="157">
        <v>3.6977603999999999E-16</v>
      </c>
      <c r="BJ1135" s="157">
        <v>7.9137519000000003E-14</v>
      </c>
      <c r="BK1135" s="157">
        <v>1.3375711999999999E-13</v>
      </c>
      <c r="BL1135" s="157">
        <v>2.4371699000000001E-14</v>
      </c>
      <c r="BM1135" s="157">
        <v>2.7483195999999999E-12</v>
      </c>
      <c r="BN1135" s="157">
        <v>5.1769113999999998E-11</v>
      </c>
      <c r="BO1135" s="157">
        <v>2.0841165E-20</v>
      </c>
      <c r="BP1135" s="157">
        <v>1.4712846E-5</v>
      </c>
      <c r="BQ1135" s="157">
        <v>2.5526904E-2</v>
      </c>
      <c r="BR1135" s="157">
        <v>0</v>
      </c>
      <c r="BS1135" s="157">
        <v>0</v>
      </c>
      <c r="BT1135" s="157">
        <v>0</v>
      </c>
      <c r="BU1135"/>
      <c r="BV1135" s="155">
        <v>1.0980086000000001E-4</v>
      </c>
      <c r="BW1135" s="155">
        <v>6.5218411999999997E-7</v>
      </c>
      <c r="BX1135" s="155">
        <v>1.0330539E-4</v>
      </c>
      <c r="BY1135" s="155">
        <v>1.4655232000000001E-8</v>
      </c>
      <c r="BZ1135" s="155">
        <v>6.4357390999999998E-7</v>
      </c>
      <c r="CA1135" s="155">
        <v>4.4858361000000003E-8</v>
      </c>
      <c r="CB1135" s="155">
        <v>7.1599534999999997E-10</v>
      </c>
      <c r="CC1135" s="155">
        <v>6.7560069000000003E-8</v>
      </c>
      <c r="CD1135" s="155">
        <v>1.4613339E-8</v>
      </c>
      <c r="CE1135" s="155">
        <v>9.7636822999999996E-8</v>
      </c>
      <c r="CF1135" s="155">
        <v>0</v>
      </c>
      <c r="CG1135" s="155">
        <v>4.6087577000000002E-17</v>
      </c>
      <c r="CH1135" s="155">
        <v>3.7736329000000002E-13</v>
      </c>
      <c r="CI1135" s="155">
        <v>3.4810372999999998E-7</v>
      </c>
      <c r="CJ1135" s="155">
        <v>4.6030721E-6</v>
      </c>
      <c r="CK1135" s="155">
        <v>8.4915791000000007E-9</v>
      </c>
      <c r="CL1135" s="155">
        <v>0</v>
      </c>
      <c r="CM1135"/>
      <c r="CN1135" s="284">
        <v>3.1940542999999998E-13</v>
      </c>
      <c r="CO1135" s="284">
        <v>3.7050116000000002</v>
      </c>
      <c r="CP1135" s="285">
        <v>1.8588642000000001E-3</v>
      </c>
      <c r="CQ1135" s="284">
        <v>4.5642380999999998E-4</v>
      </c>
      <c r="CR1135" s="284">
        <v>3.5835644000000002E-11</v>
      </c>
      <c r="CS1135" s="284">
        <v>4.2338115000000004E-9</v>
      </c>
      <c r="CT1135" s="284">
        <v>2.9089699000000001E-5</v>
      </c>
      <c r="CU1135" s="284">
        <v>6.6222377999999998E-2</v>
      </c>
      <c r="CV1135" s="284">
        <v>1.9257104999999999E-8</v>
      </c>
      <c r="CW1135" s="284">
        <v>1.5780131999999999E-5</v>
      </c>
      <c r="CX1135"/>
      <c r="CY1135" s="173"/>
      <c r="CZ1135" s="271" t="s">
        <v>2613</v>
      </c>
      <c r="DA1135"/>
      <c r="DB1135" s="247"/>
      <c r="DC1135" s="54"/>
      <c r="DD1135" s="54"/>
      <c r="DE1135" s="54"/>
      <c r="DF1135" s="54"/>
      <c r="DG1135" s="54"/>
      <c r="DH1135" s="54"/>
      <c r="DI1135" s="57"/>
      <c r="DJ1135" s="57"/>
      <c r="DK1135" s="57"/>
      <c r="DL1135" s="57"/>
    </row>
    <row r="1136" spans="1:116" ht="14.4">
      <c r="A1136" t="s">
        <v>966</v>
      </c>
      <c r="B1136" s="188" t="s">
        <v>321</v>
      </c>
      <c r="C1136" s="151" t="str">
        <f t="shared" si="270"/>
        <v>A.160.02.113</v>
      </c>
      <c r="D1136" s="54" t="s">
        <v>41</v>
      </c>
      <c r="E1136" s="150" t="s">
        <v>352</v>
      </c>
      <c r="F1136" s="153" t="str">
        <f t="shared" si="271"/>
        <v>Chestnut FSC/PEFC 540 (kg/m3)</v>
      </c>
      <c r="G1136" s="154">
        <f t="shared" si="272"/>
        <v>9.0066439999999998E-2</v>
      </c>
      <c r="H1136"/>
      <c r="I1136"/>
      <c r="J1136" s="227">
        <f t="shared" si="263"/>
        <v>4.0789136153267604E-2</v>
      </c>
      <c r="K1136"/>
      <c r="L1136" s="280">
        <f t="shared" si="264"/>
        <v>5.3841897749999992E-3</v>
      </c>
      <c r="M1136" s="280">
        <f t="shared" si="265"/>
        <v>7.5909486630000005E-3</v>
      </c>
      <c r="N1136" s="281">
        <f t="shared" si="266"/>
        <v>1.4304031715267607E-2</v>
      </c>
      <c r="O1136" s="280">
        <v>1.3509966E-2</v>
      </c>
      <c r="P1136" s="219">
        <v>2.0157982000000001E-3</v>
      </c>
      <c r="Q1136" s="286">
        <v>2.9528598999999998E-3</v>
      </c>
      <c r="R1136" s="286">
        <v>2.5583316999999999E-3</v>
      </c>
      <c r="S1136" s="219">
        <v>2.4826463999999999E-3</v>
      </c>
      <c r="T1136" s="286">
        <v>1.1835815E-5</v>
      </c>
      <c r="U1136" s="219">
        <v>3.3137586E-4</v>
      </c>
      <c r="V1136" s="219">
        <v>3.0008389E-4</v>
      </c>
      <c r="W1136" s="219">
        <v>2.6510926999999998E-4</v>
      </c>
      <c r="X1136" s="219">
        <v>2.2621912999999999E-3</v>
      </c>
      <c r="Y1136" s="219">
        <v>1.4032469000000001E-2</v>
      </c>
      <c r="Z1136" s="286">
        <v>6.0015373000000001E-5</v>
      </c>
      <c r="AA1136" s="286">
        <v>6.4534067000000001E-6</v>
      </c>
      <c r="AB1136" s="286">
        <v>3.8567607999999998E-11</v>
      </c>
      <c r="AC1136"/>
      <c r="AD1136" s="227">
        <f t="shared" ref="AD1136:AD1201" si="273">O1136</f>
        <v>1.3509966E-2</v>
      </c>
      <c r="AE1136" s="227">
        <f t="shared" ref="AE1136:AE1201" si="274">P1136+Q1136+R1136+S1136+T1136+U1136+V1136</f>
        <v>1.0652931765E-2</v>
      </c>
      <c r="AF1136" s="227">
        <f t="shared" ref="AF1136:AF1201" si="275">P1136+Q1136+V1136+AA1136</f>
        <v>5.2751953967000009E-3</v>
      </c>
      <c r="AG1136" s="227">
        <f t="shared" ref="AG1136:AG1201" si="276">Z1136+P1136+Q1136+V1136+X1136</f>
        <v>7.5909486629999997E-3</v>
      </c>
      <c r="AH1136" s="227">
        <f t="shared" ref="AH1136:AH1201" si="277">W1136+Y1136+AB1136</f>
        <v>1.4297578308567607E-2</v>
      </c>
      <c r="AI1136"/>
      <c r="AJ1136">
        <v>25.554113000000001</v>
      </c>
      <c r="AK1136" s="155">
        <v>3.6166999999999998</v>
      </c>
      <c r="AL1136" s="155">
        <v>0.50492300999999995</v>
      </c>
      <c r="AM1136" s="155">
        <v>0</v>
      </c>
      <c r="AN1136" s="155">
        <v>21.079322999999999</v>
      </c>
      <c r="AO1136" s="155">
        <v>0.25136420999999998</v>
      </c>
      <c r="AP1136" s="155">
        <v>0.10180230999999999</v>
      </c>
      <c r="AQ1136"/>
      <c r="AR1136" s="156">
        <v>2.5630641999999999E-3</v>
      </c>
      <c r="AS1136" s="156">
        <v>2.2649435999999999E-3</v>
      </c>
      <c r="AT1136" s="156">
        <v>9.2384702000000002E-5</v>
      </c>
      <c r="AU1136" s="156">
        <v>2.0573586999999999E-4</v>
      </c>
      <c r="AV1136" s="282">
        <f t="shared" si="267"/>
        <v>1.3578798780499997E-7</v>
      </c>
      <c r="AW1136" s="282">
        <f t="shared" si="268"/>
        <v>3.4165939696534291E-10</v>
      </c>
      <c r="AX1136" s="283">
        <f t="shared" si="269"/>
        <v>2.8814547730999999E-2</v>
      </c>
      <c r="AY1136" s="157">
        <v>8.3614114E-8</v>
      </c>
      <c r="AZ1136" s="157">
        <v>2.5228271000000001E-10</v>
      </c>
      <c r="BA1136" s="157">
        <v>6.8927199999999997E-15</v>
      </c>
      <c r="BB1136" s="157">
        <v>5.4492233000000004E-12</v>
      </c>
      <c r="BC1136" s="157">
        <v>0</v>
      </c>
      <c r="BD1136" s="157">
        <v>2.0949953E-10</v>
      </c>
      <c r="BE1136" s="157">
        <v>5.1828219E-8</v>
      </c>
      <c r="BF1136" s="157">
        <v>3.2943566000000002E-11</v>
      </c>
      <c r="BG1136" s="157">
        <v>5.6161745000000002E-11</v>
      </c>
      <c r="BH1136" s="157">
        <v>7.1938923999999999E-14</v>
      </c>
      <c r="BI1136" s="157">
        <v>9.2444011000000007E-16</v>
      </c>
      <c r="BJ1136" s="157">
        <v>1.8892403000000001E-13</v>
      </c>
      <c r="BK1136" s="157">
        <v>2.0245169000000002E-15</v>
      </c>
      <c r="BL1136" s="157">
        <v>6.7128223000000003E-16</v>
      </c>
      <c r="BM1136" s="157">
        <v>6.4278817E-12</v>
      </c>
      <c r="BN1136" s="157">
        <v>1.2427817E-10</v>
      </c>
      <c r="BO1136" s="157">
        <v>5.2102911999999998E-20</v>
      </c>
      <c r="BP1136" s="157">
        <v>2.3807731000000001E-5</v>
      </c>
      <c r="BQ1136" s="157">
        <v>2.8790739999999999E-2</v>
      </c>
      <c r="BR1136" s="157">
        <v>0</v>
      </c>
      <c r="BS1136" s="157">
        <v>0</v>
      </c>
      <c r="BT1136" s="157">
        <v>0</v>
      </c>
      <c r="BU1136"/>
      <c r="BV1136" s="155">
        <v>9.5297662999999999E-6</v>
      </c>
      <c r="BW1136" s="155">
        <v>4.4378810000000002E-7</v>
      </c>
      <c r="BX1136" s="155">
        <v>2.5112914000000001E-6</v>
      </c>
      <c r="BY1136" s="155">
        <v>3.5877143E-8</v>
      </c>
      <c r="BZ1136" s="155">
        <v>4.4936886999999998E-7</v>
      </c>
      <c r="CA1136" s="155">
        <v>1.121459E-7</v>
      </c>
      <c r="CB1136" s="155">
        <v>1.7899884E-9</v>
      </c>
      <c r="CC1136" s="155">
        <v>1.6890016999999999E-7</v>
      </c>
      <c r="CD1136" s="155">
        <v>3.2204002000000002E-8</v>
      </c>
      <c r="CE1136" s="155">
        <v>2.315626E-7</v>
      </c>
      <c r="CF1136" s="155">
        <v>0</v>
      </c>
      <c r="CG1136" s="155">
        <v>1.1521894E-16</v>
      </c>
      <c r="CH1136" s="155">
        <v>9.4340822000000006E-13</v>
      </c>
      <c r="CI1136" s="155">
        <v>5.0772301999999999E-7</v>
      </c>
      <c r="CJ1136" s="155">
        <v>5.0138853E-6</v>
      </c>
      <c r="CK1136" s="155">
        <v>2.1228806999999999E-8</v>
      </c>
      <c r="CL1136" s="155">
        <v>0</v>
      </c>
      <c r="CM1136"/>
      <c r="CN1136" s="284">
        <v>7.9851358999999997E-13</v>
      </c>
      <c r="CO1136" s="284">
        <v>9.0081092000000001E-2</v>
      </c>
      <c r="CP1136" s="285">
        <v>4.6471604000000001E-3</v>
      </c>
      <c r="CQ1136" s="284">
        <v>3.2915568999999998E-4</v>
      </c>
      <c r="CR1136" s="284">
        <v>8.5553556000000002E-11</v>
      </c>
      <c r="CS1136" s="284">
        <v>1.0107605E-8</v>
      </c>
      <c r="CT1136" s="284">
        <v>1.8035484E-5</v>
      </c>
      <c r="CU1136" s="284">
        <v>1.7391558000000001E-3</v>
      </c>
      <c r="CV1136" s="284">
        <v>4.8142761000000003E-8</v>
      </c>
      <c r="CW1136" s="284">
        <v>3.9450329999999999E-5</v>
      </c>
      <c r="CX1136"/>
      <c r="CY1136" s="173"/>
      <c r="CZ1136" s="271" t="s">
        <v>2614</v>
      </c>
      <c r="DA1136"/>
      <c r="DB1136" s="247"/>
      <c r="DC1136" s="54"/>
      <c r="DD1136" s="54"/>
      <c r="DE1136" s="54"/>
      <c r="DF1136" s="54"/>
      <c r="DG1136" s="54"/>
      <c r="DH1136" s="54"/>
      <c r="DI1136" s="57"/>
      <c r="DJ1136" s="57"/>
      <c r="DK1136" s="57"/>
      <c r="DL1136" s="57"/>
    </row>
    <row r="1137" spans="1:116" ht="14.4">
      <c r="A1137" t="s">
        <v>967</v>
      </c>
      <c r="B1137" s="188" t="s">
        <v>321</v>
      </c>
      <c r="C1137" s="151" t="str">
        <f t="shared" si="270"/>
        <v>A.160.02.114</v>
      </c>
      <c r="D1137" s="54" t="s">
        <v>41</v>
      </c>
      <c r="E1137" s="150" t="s">
        <v>352</v>
      </c>
      <c r="F1137" s="153" t="str">
        <f t="shared" si="271"/>
        <v>Cordia FCS/PEFC 540 (kg/m3)</v>
      </c>
      <c r="G1137" s="154">
        <f t="shared" si="272"/>
        <v>0.27036877333333337</v>
      </c>
      <c r="H1137"/>
      <c r="I1137"/>
      <c r="J1137" s="227">
        <f t="shared" si="263"/>
        <v>6.7295347170227046E-2</v>
      </c>
      <c r="K1137"/>
      <c r="L1137" s="280">
        <f t="shared" si="264"/>
        <v>2.8866578340999995E-3</v>
      </c>
      <c r="M1137" s="280">
        <f t="shared" si="265"/>
        <v>7.4173340780000008E-3</v>
      </c>
      <c r="N1137" s="281">
        <f t="shared" si="266"/>
        <v>1.6436039258127044E-2</v>
      </c>
      <c r="O1137" s="280">
        <v>4.0555316000000001E-2</v>
      </c>
      <c r="P1137" s="286">
        <v>4.5706842999999999E-3</v>
      </c>
      <c r="Q1137" s="286">
        <v>1.7973683E-3</v>
      </c>
      <c r="R1137" s="286">
        <v>1.6619671999999999E-3</v>
      </c>
      <c r="S1137" s="219">
        <v>1.0787282E-3</v>
      </c>
      <c r="T1137" s="286">
        <v>5.9956241000000004E-6</v>
      </c>
      <c r="U1137" s="219">
        <v>1.3996681000000001E-4</v>
      </c>
      <c r="V1137" s="219">
        <v>1.2022236E-4</v>
      </c>
      <c r="W1137" s="219">
        <v>1.5592688E-4</v>
      </c>
      <c r="X1137" s="219">
        <v>9.0487651999999997E-4</v>
      </c>
      <c r="Y1137" s="219">
        <v>1.6277531000000001E-2</v>
      </c>
      <c r="Z1137" s="286">
        <v>2.4182597999999999E-5</v>
      </c>
      <c r="AA1137" s="286">
        <v>2.5813627000000002E-6</v>
      </c>
      <c r="AB1137" s="286">
        <v>1.5427043000000001E-11</v>
      </c>
      <c r="AC1137"/>
      <c r="AD1137" s="227">
        <f t="shared" si="273"/>
        <v>4.0555316000000001E-2</v>
      </c>
      <c r="AE1137" s="227">
        <f t="shared" si="274"/>
        <v>9.3749327941E-3</v>
      </c>
      <c r="AF1137" s="227">
        <f t="shared" si="275"/>
        <v>6.4908563227000001E-3</v>
      </c>
      <c r="AG1137" s="227">
        <f t="shared" si="276"/>
        <v>7.4173340780000008E-3</v>
      </c>
      <c r="AH1137" s="227">
        <f t="shared" si="277"/>
        <v>1.6433457895427044E-2</v>
      </c>
      <c r="AI1137"/>
      <c r="AJ1137">
        <v>25.340304</v>
      </c>
      <c r="AK1137" s="155">
        <v>3.5000770000000001</v>
      </c>
      <c r="AL1137" s="155">
        <v>0.49978885000000001</v>
      </c>
      <c r="AM1137" s="155">
        <v>0</v>
      </c>
      <c r="AN1137" s="155">
        <v>21.019527</v>
      </c>
      <c r="AO1137" s="155">
        <v>0.22038772000000001</v>
      </c>
      <c r="AP1137" s="155">
        <v>0.10052261</v>
      </c>
      <c r="AQ1137"/>
      <c r="AR1137" s="156">
        <v>6.1299092999999999E-3</v>
      </c>
      <c r="AS1137" s="156">
        <v>5.6964329000000003E-3</v>
      </c>
      <c r="AT1137" s="156">
        <v>2.3702348E-4</v>
      </c>
      <c r="AU1137" s="156">
        <v>1.9645291E-4</v>
      </c>
      <c r="AV1137" s="282">
        <f t="shared" si="267"/>
        <v>3.4151276438590002E-7</v>
      </c>
      <c r="AW1137" s="282">
        <f t="shared" si="268"/>
        <v>8.7656612656888091E-10</v>
      </c>
      <c r="AX1137" s="283">
        <f t="shared" si="269"/>
        <v>2.7514412882999998E-2</v>
      </c>
      <c r="AY1137" s="157">
        <v>2.5091519999999998E-7</v>
      </c>
      <c r="AZ1137" s="157">
        <v>7.5707122999999995E-10</v>
      </c>
      <c r="BA1137" s="157">
        <v>2.0684265999999999E-14</v>
      </c>
      <c r="BB1137" s="157">
        <v>2.1796893E-12</v>
      </c>
      <c r="BC1137" s="157">
        <v>0</v>
      </c>
      <c r="BD1137" s="157">
        <v>1.0091355E-10</v>
      </c>
      <c r="BE1137" s="157">
        <v>9.0439542000000001E-8</v>
      </c>
      <c r="BF1137" s="157">
        <v>1.7080192999999999E-11</v>
      </c>
      <c r="BG1137" s="157">
        <v>1.0209802E-10</v>
      </c>
      <c r="BH1137" s="157">
        <v>2.8775570000000001E-14</v>
      </c>
      <c r="BI1137" s="157">
        <v>3.6977603999999999E-16</v>
      </c>
      <c r="BJ1137" s="157">
        <v>7.9794765999999994E-14</v>
      </c>
      <c r="BK1137" s="157">
        <v>1.5824741000000001E-13</v>
      </c>
      <c r="BL1137" s="157">
        <v>2.8811759999999998E-14</v>
      </c>
      <c r="BM1137" s="157">
        <v>2.7809556000000002E-12</v>
      </c>
      <c r="BN1137" s="157">
        <v>5.2148190999999998E-11</v>
      </c>
      <c r="BO1137" s="157">
        <v>2.0841165E-20</v>
      </c>
      <c r="BP1137" s="157">
        <v>1.4793882999999999E-5</v>
      </c>
      <c r="BQ1137" s="157">
        <v>2.7499618999999999E-2</v>
      </c>
      <c r="BR1137" s="157">
        <v>0</v>
      </c>
      <c r="BS1137" s="157">
        <v>0</v>
      </c>
      <c r="BT1137" s="157">
        <v>0</v>
      </c>
      <c r="BU1137"/>
      <c r="BV1137" s="155">
        <v>1.4429921E-5</v>
      </c>
      <c r="BW1137" s="155">
        <v>7.2653145E-7</v>
      </c>
      <c r="BX1137" s="155">
        <v>7.5385987000000001E-6</v>
      </c>
      <c r="BY1137" s="155">
        <v>1.4678523E-8</v>
      </c>
      <c r="BZ1137" s="155">
        <v>7.0867226999999998E-7</v>
      </c>
      <c r="CA1137" s="155">
        <v>4.4858361000000003E-8</v>
      </c>
      <c r="CB1137" s="155">
        <v>7.1599534999999997E-10</v>
      </c>
      <c r="CC1137" s="155">
        <v>6.7560069000000003E-8</v>
      </c>
      <c r="CD1137" s="155">
        <v>1.4932344000000001E-8</v>
      </c>
      <c r="CE1137" s="155">
        <v>9.8460054999999997E-8</v>
      </c>
      <c r="CF1137" s="155">
        <v>0</v>
      </c>
      <c r="CG1137" s="155">
        <v>4.6087577000000002E-17</v>
      </c>
      <c r="CH1137" s="155">
        <v>3.7736329000000002E-13</v>
      </c>
      <c r="CI1137" s="155">
        <v>3.6080603999999999E-7</v>
      </c>
      <c r="CJ1137" s="155">
        <v>4.8456155999999997E-6</v>
      </c>
      <c r="CK1137" s="155">
        <v>8.4915791000000007E-9</v>
      </c>
      <c r="CL1137" s="155">
        <v>0</v>
      </c>
      <c r="CM1137"/>
      <c r="CN1137" s="284">
        <v>3.1940542999999998E-13</v>
      </c>
      <c r="CO1137" s="284">
        <v>0.27037463</v>
      </c>
      <c r="CP1137" s="285">
        <v>1.8588642000000001E-3</v>
      </c>
      <c r="CQ1137" s="284">
        <v>5.0729116999999996E-4</v>
      </c>
      <c r="CR1137" s="284">
        <v>3.6133001000000003E-11</v>
      </c>
      <c r="CS1137" s="284">
        <v>4.2689532E-9</v>
      </c>
      <c r="CT1137" s="284">
        <v>3.2305687999999999E-5</v>
      </c>
      <c r="CU1137" s="284">
        <v>7.8293087999999997E-2</v>
      </c>
      <c r="CV1137" s="284">
        <v>1.9257104999999999E-8</v>
      </c>
      <c r="CW1137" s="284">
        <v>1.5780131999999999E-5</v>
      </c>
      <c r="CX1137"/>
      <c r="CY1137" s="173"/>
      <c r="CZ1137" s="271" t="s">
        <v>2615</v>
      </c>
      <c r="DA1137"/>
      <c r="DB1137" s="247"/>
      <c r="DC1137" s="54"/>
      <c r="DD1137" s="54"/>
      <c r="DE1137" s="54"/>
      <c r="DF1137" s="54"/>
      <c r="DG1137" s="54"/>
      <c r="DH1137" s="54"/>
      <c r="DI1137" s="57"/>
      <c r="DJ1137" s="57"/>
      <c r="DK1137" s="57"/>
      <c r="DL1137" s="57"/>
    </row>
    <row r="1138" spans="1:116" ht="14.4">
      <c r="A1138" t="s">
        <v>1823</v>
      </c>
      <c r="B1138" s="188" t="s">
        <v>321</v>
      </c>
      <c r="C1138" s="151" t="str">
        <f t="shared" si="270"/>
        <v>A.160.02.115</v>
      </c>
      <c r="D1138" s="54" t="s">
        <v>41</v>
      </c>
      <c r="E1138" s="150" t="s">
        <v>352</v>
      </c>
      <c r="F1138" s="153" t="str">
        <f t="shared" si="271"/>
        <v>Cordia natural forest clear cut 540 (kg/m3)</v>
      </c>
      <c r="G1138" s="154">
        <f t="shared" si="272"/>
        <v>3.7203688000000001</v>
      </c>
      <c r="H1138"/>
      <c r="I1138"/>
      <c r="J1138" s="227">
        <f t="shared" si="263"/>
        <v>6.2525453685722274</v>
      </c>
      <c r="K1138"/>
      <c r="L1138" s="280">
        <f t="shared" si="264"/>
        <v>2.8866578340999995E-3</v>
      </c>
      <c r="M1138" s="280">
        <f t="shared" si="265"/>
        <v>5.6751673514799998</v>
      </c>
      <c r="N1138" s="281">
        <f t="shared" si="266"/>
        <v>1.6436039258127044E-2</v>
      </c>
      <c r="O1138" s="280">
        <v>0.55805532000000002</v>
      </c>
      <c r="P1138" s="219">
        <v>4.5706842999999999E-3</v>
      </c>
      <c r="Q1138" s="286">
        <v>1.7973683E-3</v>
      </c>
      <c r="R1138" s="286">
        <v>1.6619671999999999E-3</v>
      </c>
      <c r="S1138" s="219">
        <v>1.0787282E-3</v>
      </c>
      <c r="T1138" s="286">
        <v>5.9956241000000004E-6</v>
      </c>
      <c r="U1138" s="219">
        <v>1.3996681000000001E-4</v>
      </c>
      <c r="V1138" s="219">
        <v>1.2022236E-4</v>
      </c>
      <c r="W1138" s="219">
        <v>1.5592688E-4</v>
      </c>
      <c r="X1138" s="219">
        <v>9.0487651999999997E-4</v>
      </c>
      <c r="Y1138" s="219">
        <v>1.6277531000000001E-2</v>
      </c>
      <c r="Z1138" s="219">
        <v>5.6677742000000002</v>
      </c>
      <c r="AA1138" s="286">
        <v>2.5813627000000002E-6</v>
      </c>
      <c r="AB1138" s="286">
        <v>1.5427043000000001E-11</v>
      </c>
      <c r="AC1138"/>
      <c r="AD1138" s="227">
        <f t="shared" si="273"/>
        <v>0.55805532000000002</v>
      </c>
      <c r="AE1138" s="227">
        <f t="shared" si="274"/>
        <v>9.3749327941E-3</v>
      </c>
      <c r="AF1138" s="227">
        <f t="shared" si="275"/>
        <v>6.4908563227000001E-3</v>
      </c>
      <c r="AG1138" s="227">
        <f t="shared" si="276"/>
        <v>5.6751673514799998</v>
      </c>
      <c r="AH1138" s="227">
        <f t="shared" si="277"/>
        <v>1.6433457895427044E-2</v>
      </c>
      <c r="AI1138"/>
      <c r="AJ1138">
        <v>25.340304</v>
      </c>
      <c r="AK1138" s="155">
        <v>3.5000770000000001</v>
      </c>
      <c r="AL1138" s="155">
        <v>0.49978885000000001</v>
      </c>
      <c r="AM1138" s="155">
        <v>0</v>
      </c>
      <c r="AN1138" s="155">
        <v>21.019527</v>
      </c>
      <c r="AO1138" s="155">
        <v>0.22038772000000001</v>
      </c>
      <c r="AP1138" s="155">
        <v>0.10052261</v>
      </c>
      <c r="AQ1138"/>
      <c r="AR1138" s="156">
        <v>6.2144733000000001E-2</v>
      </c>
      <c r="AS1138" s="156">
        <v>5.9099120999999998E-2</v>
      </c>
      <c r="AT1138" s="156">
        <v>2.8491587999999999E-3</v>
      </c>
      <c r="AU1138" s="156">
        <v>1.9645291E-4</v>
      </c>
      <c r="AV1138" s="282">
        <f t="shared" si="267"/>
        <v>3.5431127643859003E-6</v>
      </c>
      <c r="AW1138" s="282">
        <f t="shared" si="268"/>
        <v>1.0536829821572881E-8</v>
      </c>
      <c r="AX1138" s="283">
        <f t="shared" si="269"/>
        <v>2.7514412882999998E-2</v>
      </c>
      <c r="AY1138" s="157">
        <v>3.4525152000000001E-6</v>
      </c>
      <c r="AZ1138" s="157">
        <v>1.0417070999999999E-8</v>
      </c>
      <c r="BA1138" s="157">
        <v>2.8460926999999998E-13</v>
      </c>
      <c r="BB1138" s="157">
        <v>2.1796893E-12</v>
      </c>
      <c r="BC1138" s="157">
        <v>0</v>
      </c>
      <c r="BD1138" s="157">
        <v>1.0091355E-10</v>
      </c>
      <c r="BE1138" s="157">
        <v>9.0439542000000001E-8</v>
      </c>
      <c r="BF1138" s="157">
        <v>1.7080192999999999E-11</v>
      </c>
      <c r="BG1138" s="157">
        <v>1.0209802E-10</v>
      </c>
      <c r="BH1138" s="157">
        <v>2.8775570000000001E-14</v>
      </c>
      <c r="BI1138" s="157">
        <v>3.6977603999999999E-16</v>
      </c>
      <c r="BJ1138" s="157">
        <v>7.9794765999999994E-14</v>
      </c>
      <c r="BK1138" s="157">
        <v>1.5824741000000001E-13</v>
      </c>
      <c r="BL1138" s="157">
        <v>2.8811759999999998E-14</v>
      </c>
      <c r="BM1138" s="157">
        <v>2.7809556000000002E-12</v>
      </c>
      <c r="BN1138" s="157">
        <v>5.2148190999999998E-11</v>
      </c>
      <c r="BO1138" s="157">
        <v>2.0841165E-20</v>
      </c>
      <c r="BP1138" s="157">
        <v>1.4793882999999999E-5</v>
      </c>
      <c r="BQ1138" s="157">
        <v>2.7499618999999999E-2</v>
      </c>
      <c r="BR1138" s="157">
        <v>0</v>
      </c>
      <c r="BS1138" s="157">
        <v>0</v>
      </c>
      <c r="BT1138" s="157">
        <v>0</v>
      </c>
      <c r="BU1138"/>
      <c r="BV1138" s="155">
        <v>1.1062508E-4</v>
      </c>
      <c r="BW1138" s="155">
        <v>7.2653145E-7</v>
      </c>
      <c r="BX1138" s="155">
        <v>1.0373375E-4</v>
      </c>
      <c r="BY1138" s="155">
        <v>1.4678523E-8</v>
      </c>
      <c r="BZ1138" s="155">
        <v>7.0867226999999998E-7</v>
      </c>
      <c r="CA1138" s="155">
        <v>4.4858361000000003E-8</v>
      </c>
      <c r="CB1138" s="155">
        <v>7.1599534999999997E-10</v>
      </c>
      <c r="CC1138" s="155">
        <v>6.7560069000000003E-8</v>
      </c>
      <c r="CD1138" s="155">
        <v>1.4932344000000001E-8</v>
      </c>
      <c r="CE1138" s="155">
        <v>9.8460054999999997E-8</v>
      </c>
      <c r="CF1138" s="155">
        <v>0</v>
      </c>
      <c r="CG1138" s="155">
        <v>4.6087577000000002E-17</v>
      </c>
      <c r="CH1138" s="155">
        <v>3.7736329000000002E-13</v>
      </c>
      <c r="CI1138" s="155">
        <v>3.6080603999999999E-7</v>
      </c>
      <c r="CJ1138" s="155">
        <v>4.8456155999999997E-6</v>
      </c>
      <c r="CK1138" s="155">
        <v>8.4915791000000007E-9</v>
      </c>
      <c r="CL1138" s="155">
        <v>0</v>
      </c>
      <c r="CM1138"/>
      <c r="CN1138" s="284">
        <v>3.1940542999999998E-13</v>
      </c>
      <c r="CO1138" s="284">
        <v>3.7203746</v>
      </c>
      <c r="CP1138" s="285">
        <v>1.8588642000000001E-3</v>
      </c>
      <c r="CQ1138" s="284">
        <v>5.0729116999999996E-4</v>
      </c>
      <c r="CR1138" s="284">
        <v>3.6133001000000003E-11</v>
      </c>
      <c r="CS1138" s="284">
        <v>4.2689532E-9</v>
      </c>
      <c r="CT1138" s="284">
        <v>3.2305687999999999E-5</v>
      </c>
      <c r="CU1138" s="284">
        <v>7.8293087999999997E-2</v>
      </c>
      <c r="CV1138" s="284">
        <v>1.9257104999999999E-8</v>
      </c>
      <c r="CW1138" s="284">
        <v>1.5780131999999999E-5</v>
      </c>
      <c r="CX1138"/>
      <c r="CY1138" s="173"/>
      <c r="CZ1138" s="271" t="s">
        <v>2615</v>
      </c>
      <c r="DA1138"/>
      <c r="DB1138" s="247"/>
      <c r="DC1138" s="54"/>
      <c r="DD1138" s="54"/>
      <c r="DE1138" s="54"/>
      <c r="DF1138" s="54"/>
      <c r="DG1138" s="54"/>
      <c r="DH1138" s="54"/>
      <c r="DI1138" s="57"/>
      <c r="DJ1138" s="57"/>
      <c r="DK1138" s="57"/>
      <c r="DL1138" s="57"/>
    </row>
    <row r="1139" spans="1:116" ht="14.4">
      <c r="A1139" t="s">
        <v>968</v>
      </c>
      <c r="B1139" s="188" t="s">
        <v>321</v>
      </c>
      <c r="C1139" s="151" t="str">
        <f t="shared" si="270"/>
        <v>A.160.02.116</v>
      </c>
      <c r="D1139" s="54" t="s">
        <v>41</v>
      </c>
      <c r="E1139" s="150" t="s">
        <v>352</v>
      </c>
      <c r="F1139" s="153" t="str">
        <f t="shared" si="271"/>
        <v>Idigbo FSC/PEFC 550 (kg/m3)</v>
      </c>
      <c r="G1139" s="154">
        <f t="shared" si="272"/>
        <v>0.23086387999999999</v>
      </c>
      <c r="H1139"/>
      <c r="I1139"/>
      <c r="J1139" s="227">
        <f t="shared" si="263"/>
        <v>5.6433572801027038E-2</v>
      </c>
      <c r="K1139"/>
      <c r="L1139" s="280">
        <f t="shared" si="264"/>
        <v>2.7661585248999997E-3</v>
      </c>
      <c r="M1139" s="280">
        <f t="shared" si="265"/>
        <v>6.0227126780000003E-3</v>
      </c>
      <c r="N1139" s="281">
        <f t="shared" si="266"/>
        <v>1.3015119598127043E-2</v>
      </c>
      <c r="O1139" s="280">
        <v>3.4629581999999999E-2</v>
      </c>
      <c r="P1139" s="286">
        <v>3.2598541E-3</v>
      </c>
      <c r="Q1139" s="286">
        <v>1.7137232E-3</v>
      </c>
      <c r="R1139" s="286">
        <v>1.5560164E-3</v>
      </c>
      <c r="S1139" s="219">
        <v>1.0676507999999999E-3</v>
      </c>
      <c r="T1139" s="286">
        <v>5.4911049000000002E-6</v>
      </c>
      <c r="U1139" s="219">
        <v>1.3700022000000001E-4</v>
      </c>
      <c r="V1139" s="219">
        <v>1.2014684E-4</v>
      </c>
      <c r="W1139" s="219">
        <v>1.5366121999999999E-4</v>
      </c>
      <c r="X1139" s="219">
        <v>9.0487651999999997E-4</v>
      </c>
      <c r="Y1139" s="219">
        <v>1.2858876999999999E-2</v>
      </c>
      <c r="Z1139" s="286">
        <v>2.4112018000000001E-5</v>
      </c>
      <c r="AA1139" s="286">
        <v>2.5813627000000002E-6</v>
      </c>
      <c r="AB1139" s="286">
        <v>1.5427043000000001E-11</v>
      </c>
      <c r="AC1139"/>
      <c r="AD1139" s="227">
        <f t="shared" si="273"/>
        <v>3.4629581999999999E-2</v>
      </c>
      <c r="AE1139" s="227">
        <f t="shared" si="274"/>
        <v>7.8598826649000017E-3</v>
      </c>
      <c r="AF1139" s="227">
        <f t="shared" si="275"/>
        <v>5.0963055027000003E-3</v>
      </c>
      <c r="AG1139" s="227">
        <f t="shared" si="276"/>
        <v>6.0227126780000003E-3</v>
      </c>
      <c r="AH1139" s="227">
        <f t="shared" si="277"/>
        <v>1.3012538235427043E-2</v>
      </c>
      <c r="AI1139"/>
      <c r="AJ1139">
        <v>24.821428000000001</v>
      </c>
      <c r="AK1139" s="155">
        <v>2.9837340999999999</v>
      </c>
      <c r="AL1139" s="155">
        <v>0.49803148000000003</v>
      </c>
      <c r="AM1139" s="155">
        <v>0</v>
      </c>
      <c r="AN1139" s="155">
        <v>21.019527</v>
      </c>
      <c r="AO1139" s="155">
        <v>0.22004518000000001</v>
      </c>
      <c r="AP1139" s="155">
        <v>0.10008994</v>
      </c>
      <c r="AQ1139"/>
      <c r="AR1139" s="156">
        <v>5.0445402999999998E-3</v>
      </c>
      <c r="AS1139" s="156">
        <v>4.6848890000000002E-3</v>
      </c>
      <c r="AT1139" s="156">
        <v>1.9941887999999999E-4</v>
      </c>
      <c r="AU1139" s="156">
        <v>1.6023238000000001E-4</v>
      </c>
      <c r="AV1139" s="282">
        <f t="shared" si="267"/>
        <v>2.808686424907E-7</v>
      </c>
      <c r="AW1139" s="282">
        <f t="shared" si="268"/>
        <v>7.3749587004188108E-10</v>
      </c>
      <c r="AX1139" s="283">
        <f t="shared" si="269"/>
        <v>2.2441509502000002E-2</v>
      </c>
      <c r="AY1139" s="157">
        <v>2.1425465999999999E-7</v>
      </c>
      <c r="AZ1139" s="157">
        <v>6.4645753000000002E-10</v>
      </c>
      <c r="BA1139" s="157">
        <v>1.7662142E-14</v>
      </c>
      <c r="BB1139" s="157">
        <v>2.1796893E-12</v>
      </c>
      <c r="BC1139" s="157">
        <v>0</v>
      </c>
      <c r="BD1139" s="157">
        <v>9.8074344999999998E-11</v>
      </c>
      <c r="BE1139" s="157">
        <v>6.6459858000000002E-8</v>
      </c>
      <c r="BF1139" s="157">
        <v>1.6432715999999999E-11</v>
      </c>
      <c r="BG1139" s="157">
        <v>7.4368045E-11</v>
      </c>
      <c r="BH1139" s="157">
        <v>2.8775570000000001E-14</v>
      </c>
      <c r="BI1139" s="157">
        <v>3.6977603999999999E-16</v>
      </c>
      <c r="BJ1139" s="157">
        <v>7.8104704000000002E-14</v>
      </c>
      <c r="BK1139" s="157">
        <v>9.5272367999999997E-14</v>
      </c>
      <c r="BL1139" s="157">
        <v>1.7394461E-14</v>
      </c>
      <c r="BM1139" s="157">
        <v>2.6970344E-12</v>
      </c>
      <c r="BN1139" s="157">
        <v>5.1173422000000001E-11</v>
      </c>
      <c r="BO1139" s="157">
        <v>2.0841165E-20</v>
      </c>
      <c r="BP1139" s="157">
        <v>1.4585502E-5</v>
      </c>
      <c r="BQ1139" s="157">
        <v>2.2426924000000001E-2</v>
      </c>
      <c r="BR1139" s="157">
        <v>0</v>
      </c>
      <c r="BS1139" s="157">
        <v>0</v>
      </c>
      <c r="BT1139" s="157">
        <v>0</v>
      </c>
      <c r="BU1139"/>
      <c r="BV1139" s="155">
        <v>1.2310502000000001E-5</v>
      </c>
      <c r="BW1139" s="155">
        <v>5.3535258999999996E-7</v>
      </c>
      <c r="BX1139" s="155">
        <v>6.4370976000000004E-6</v>
      </c>
      <c r="BY1139" s="155">
        <v>1.4618633000000001E-8</v>
      </c>
      <c r="BZ1139" s="155">
        <v>5.4127648999999996E-7</v>
      </c>
      <c r="CA1139" s="155">
        <v>4.4858361000000003E-8</v>
      </c>
      <c r="CB1139" s="155">
        <v>7.1599534999999997E-10</v>
      </c>
      <c r="CC1139" s="155">
        <v>6.7560069000000003E-8</v>
      </c>
      <c r="CD1139" s="155">
        <v>1.4112046999999999E-8</v>
      </c>
      <c r="CE1139" s="155">
        <v>9.6343174E-8</v>
      </c>
      <c r="CF1139" s="155">
        <v>0</v>
      </c>
      <c r="CG1139" s="155">
        <v>4.6087577000000002E-17</v>
      </c>
      <c r="CH1139" s="155">
        <v>3.7736329000000002E-13</v>
      </c>
      <c r="CI1139" s="155">
        <v>3.2814294999999998E-7</v>
      </c>
      <c r="CJ1139" s="155">
        <v>4.2219323E-6</v>
      </c>
      <c r="CK1139" s="155">
        <v>8.4915791000000007E-9</v>
      </c>
      <c r="CL1139" s="155">
        <v>0</v>
      </c>
      <c r="CM1139"/>
      <c r="CN1139" s="284">
        <v>3.1940542999999998E-13</v>
      </c>
      <c r="CO1139" s="284">
        <v>0.23086973999999999</v>
      </c>
      <c r="CP1139" s="285">
        <v>1.8588642000000001E-3</v>
      </c>
      <c r="CQ1139" s="284">
        <v>3.7648937999999998E-4</v>
      </c>
      <c r="CR1139" s="284">
        <v>3.5368368999999998E-11</v>
      </c>
      <c r="CS1139" s="284">
        <v>4.1785888000000002E-9</v>
      </c>
      <c r="CT1139" s="284">
        <v>2.4036002E-5</v>
      </c>
      <c r="CU1139" s="284">
        <v>4.7254117999999998E-2</v>
      </c>
      <c r="CV1139" s="284">
        <v>1.9257104999999999E-8</v>
      </c>
      <c r="CW1139" s="284">
        <v>1.5780131999999999E-5</v>
      </c>
      <c r="CX1139"/>
      <c r="CY1139" s="173"/>
      <c r="CZ1139" s="271" t="s">
        <v>2616</v>
      </c>
      <c r="DA1139"/>
      <c r="DB1139" s="247"/>
      <c r="DC1139" s="54"/>
      <c r="DD1139" s="54"/>
      <c r="DE1139" s="54"/>
      <c r="DF1139" s="54"/>
      <c r="DG1139" s="54"/>
      <c r="DH1139" s="54"/>
      <c r="DI1139" s="57"/>
      <c r="DJ1139" s="57"/>
      <c r="DK1139" s="57"/>
      <c r="DL1139" s="57"/>
    </row>
    <row r="1140" spans="1:116" ht="14.4">
      <c r="A1140" t="s">
        <v>1824</v>
      </c>
      <c r="B1140" s="188" t="s">
        <v>321</v>
      </c>
      <c r="C1140" s="151" t="str">
        <f t="shared" si="270"/>
        <v>A.160.02.117</v>
      </c>
      <c r="D1140" s="54" t="s">
        <v>41</v>
      </c>
      <c r="E1140" s="150" t="s">
        <v>352</v>
      </c>
      <c r="F1140" s="153" t="str">
        <f t="shared" si="271"/>
        <v>Idigbo natural forest clear cut 550 (kg/m3)</v>
      </c>
      <c r="G1140" s="154">
        <f t="shared" si="272"/>
        <v>3.6808638666666669</v>
      </c>
      <c r="H1140"/>
      <c r="I1140"/>
      <c r="J1140" s="227">
        <f t="shared" si="263"/>
        <v>5.0394335587830268</v>
      </c>
      <c r="K1140"/>
      <c r="L1140" s="280">
        <f t="shared" si="264"/>
        <v>2.7661585248999997E-3</v>
      </c>
      <c r="M1140" s="280">
        <f t="shared" si="265"/>
        <v>4.4715227006599996</v>
      </c>
      <c r="N1140" s="281">
        <f t="shared" si="266"/>
        <v>1.3015119598127043E-2</v>
      </c>
      <c r="O1140" s="280">
        <v>0.55212958000000001</v>
      </c>
      <c r="P1140" s="219">
        <v>3.2598541E-3</v>
      </c>
      <c r="Q1140" s="286">
        <v>1.7137232E-3</v>
      </c>
      <c r="R1140" s="286">
        <v>1.5560164E-3</v>
      </c>
      <c r="S1140" s="219">
        <v>1.0676507999999999E-3</v>
      </c>
      <c r="T1140" s="286">
        <v>5.4911049000000002E-6</v>
      </c>
      <c r="U1140" s="219">
        <v>1.3700022000000001E-4</v>
      </c>
      <c r="V1140" s="219">
        <v>1.2014684E-4</v>
      </c>
      <c r="W1140" s="219">
        <v>1.5366121999999999E-4</v>
      </c>
      <c r="X1140" s="219">
        <v>9.0487651999999997E-4</v>
      </c>
      <c r="Y1140" s="219">
        <v>1.2858876999999999E-2</v>
      </c>
      <c r="Z1140" s="219">
        <v>4.4655240999999997</v>
      </c>
      <c r="AA1140" s="286">
        <v>2.5813627000000002E-6</v>
      </c>
      <c r="AB1140" s="286">
        <v>1.5427043000000001E-11</v>
      </c>
      <c r="AC1140"/>
      <c r="AD1140" s="227">
        <f t="shared" si="273"/>
        <v>0.55212958000000001</v>
      </c>
      <c r="AE1140" s="227">
        <f t="shared" si="274"/>
        <v>7.8598826649000017E-3</v>
      </c>
      <c r="AF1140" s="227">
        <f t="shared" si="275"/>
        <v>5.0963055027000003E-3</v>
      </c>
      <c r="AG1140" s="227">
        <f t="shared" si="276"/>
        <v>4.4715227006599996</v>
      </c>
      <c r="AH1140" s="227">
        <f t="shared" si="277"/>
        <v>1.3012538235427043E-2</v>
      </c>
      <c r="AI1140"/>
      <c r="AJ1140">
        <v>24.821428000000001</v>
      </c>
      <c r="AK1140" s="155">
        <v>2.9837340999999999</v>
      </c>
      <c r="AL1140" s="155">
        <v>0.49803148000000003</v>
      </c>
      <c r="AM1140" s="155">
        <v>0</v>
      </c>
      <c r="AN1140" s="155">
        <v>21.019527</v>
      </c>
      <c r="AO1140" s="155">
        <v>0.22004518000000001</v>
      </c>
      <c r="AP1140" s="155">
        <v>0.10008994</v>
      </c>
      <c r="AQ1140"/>
      <c r="AR1140" s="156">
        <v>6.1059363999999998E-2</v>
      </c>
      <c r="AS1140" s="156">
        <v>5.8087577000000001E-2</v>
      </c>
      <c r="AT1140" s="156">
        <v>2.8115542E-3</v>
      </c>
      <c r="AU1140" s="156">
        <v>1.6023238000000001E-4</v>
      </c>
      <c r="AV1140" s="282">
        <f t="shared" si="267"/>
        <v>3.4824686824907004E-6</v>
      </c>
      <c r="AW1140" s="282">
        <f t="shared" si="268"/>
        <v>1.0397760265039883E-8</v>
      </c>
      <c r="AX1140" s="283">
        <f t="shared" si="269"/>
        <v>2.2441509502000002E-2</v>
      </c>
      <c r="AY1140" s="157">
        <v>3.4158547000000002E-6</v>
      </c>
      <c r="AZ1140" s="157">
        <v>1.0306458E-8</v>
      </c>
      <c r="BA1140" s="157">
        <v>2.8158714E-13</v>
      </c>
      <c r="BB1140" s="157">
        <v>2.1796893E-12</v>
      </c>
      <c r="BC1140" s="157">
        <v>0</v>
      </c>
      <c r="BD1140" s="157">
        <v>9.8074344999999998E-11</v>
      </c>
      <c r="BE1140" s="157">
        <v>6.6459858000000002E-8</v>
      </c>
      <c r="BF1140" s="157">
        <v>1.6432715999999999E-11</v>
      </c>
      <c r="BG1140" s="157">
        <v>7.4368045E-11</v>
      </c>
      <c r="BH1140" s="157">
        <v>2.8775570000000001E-14</v>
      </c>
      <c r="BI1140" s="157">
        <v>3.6977603999999999E-16</v>
      </c>
      <c r="BJ1140" s="157">
        <v>7.8104704000000002E-14</v>
      </c>
      <c r="BK1140" s="157">
        <v>9.5272367999999997E-14</v>
      </c>
      <c r="BL1140" s="157">
        <v>1.7394461E-14</v>
      </c>
      <c r="BM1140" s="157">
        <v>2.6970344E-12</v>
      </c>
      <c r="BN1140" s="157">
        <v>5.1173422000000001E-11</v>
      </c>
      <c r="BO1140" s="157">
        <v>2.0841165E-20</v>
      </c>
      <c r="BP1140" s="157">
        <v>1.4585502E-5</v>
      </c>
      <c r="BQ1140" s="157">
        <v>2.2426924000000001E-2</v>
      </c>
      <c r="BR1140" s="157">
        <v>0</v>
      </c>
      <c r="BS1140" s="157">
        <v>0</v>
      </c>
      <c r="BT1140" s="157">
        <v>0</v>
      </c>
      <c r="BU1140"/>
      <c r="BV1140" s="155">
        <v>1.0850566E-4</v>
      </c>
      <c r="BW1140" s="155">
        <v>5.3535258999999996E-7</v>
      </c>
      <c r="BX1140" s="155">
        <v>1.0263225000000001E-4</v>
      </c>
      <c r="BY1140" s="155">
        <v>1.4618633000000001E-8</v>
      </c>
      <c r="BZ1140" s="155">
        <v>5.4127648999999996E-7</v>
      </c>
      <c r="CA1140" s="155">
        <v>4.4858361000000003E-8</v>
      </c>
      <c r="CB1140" s="155">
        <v>7.1599534999999997E-10</v>
      </c>
      <c r="CC1140" s="155">
        <v>6.7560069000000003E-8</v>
      </c>
      <c r="CD1140" s="155">
        <v>1.4112046999999999E-8</v>
      </c>
      <c r="CE1140" s="155">
        <v>9.6343174E-8</v>
      </c>
      <c r="CF1140" s="155">
        <v>0</v>
      </c>
      <c r="CG1140" s="155">
        <v>4.6087577000000002E-17</v>
      </c>
      <c r="CH1140" s="155">
        <v>3.7736329000000002E-13</v>
      </c>
      <c r="CI1140" s="155">
        <v>3.2814294999999998E-7</v>
      </c>
      <c r="CJ1140" s="155">
        <v>4.2219323E-6</v>
      </c>
      <c r="CK1140" s="155">
        <v>8.4915791000000007E-9</v>
      </c>
      <c r="CL1140" s="155">
        <v>0</v>
      </c>
      <c r="CM1140"/>
      <c r="CN1140" s="284">
        <v>3.1940542999999998E-13</v>
      </c>
      <c r="CO1140" s="284">
        <v>3.6808697000000001</v>
      </c>
      <c r="CP1140" s="285">
        <v>1.8588642000000001E-3</v>
      </c>
      <c r="CQ1140" s="284">
        <v>3.7648937999999998E-4</v>
      </c>
      <c r="CR1140" s="284">
        <v>3.5368368999999998E-11</v>
      </c>
      <c r="CS1140" s="284">
        <v>4.1785888000000002E-9</v>
      </c>
      <c r="CT1140" s="284">
        <v>2.4036002E-5</v>
      </c>
      <c r="CU1140" s="284">
        <v>4.7254117999999998E-2</v>
      </c>
      <c r="CV1140" s="284">
        <v>1.9257104999999999E-8</v>
      </c>
      <c r="CW1140" s="284">
        <v>1.5780131999999999E-5</v>
      </c>
      <c r="CX1140"/>
      <c r="CY1140" s="173"/>
      <c r="CZ1140" s="271" t="s">
        <v>2616</v>
      </c>
      <c r="DA1140"/>
      <c r="DB1140" s="247"/>
      <c r="DC1140" s="54"/>
      <c r="DD1140" s="54"/>
      <c r="DE1140" s="54"/>
      <c r="DF1140" s="54"/>
      <c r="DG1140" s="54"/>
      <c r="DH1140" s="54"/>
      <c r="DI1140" s="57"/>
      <c r="DJ1140" s="57"/>
      <c r="DK1140" s="57"/>
      <c r="DL1140" s="57"/>
    </row>
    <row r="1141" spans="1:116" ht="14.4">
      <c r="A1141" t="s">
        <v>969</v>
      </c>
      <c r="B1141" s="188" t="s">
        <v>321</v>
      </c>
      <c r="C1141" s="151" t="str">
        <f t="shared" si="270"/>
        <v>A.160.02.118</v>
      </c>
      <c r="D1141" s="54" t="s">
        <v>41</v>
      </c>
      <c r="E1141" s="150" t="s">
        <v>352</v>
      </c>
      <c r="F1141" s="153" t="str">
        <f t="shared" si="271"/>
        <v>Mahogany FSC/PEFC 1110 (kg/m3)</v>
      </c>
      <c r="G1141" s="154">
        <f t="shared" si="272"/>
        <v>0.21714690666666667</v>
      </c>
      <c r="H1141"/>
      <c r="I1141"/>
      <c r="J1141" s="227">
        <f t="shared" si="263"/>
        <v>5.266212464472704E-2</v>
      </c>
      <c r="K1141"/>
      <c r="L1141" s="280">
        <f t="shared" si="264"/>
        <v>2.7243184845999998E-3</v>
      </c>
      <c r="M1141" s="280">
        <f t="shared" si="265"/>
        <v>5.5384692519999997E-3</v>
      </c>
      <c r="N1141" s="281">
        <f t="shared" si="266"/>
        <v>1.1827300908127043E-2</v>
      </c>
      <c r="O1141" s="280">
        <v>3.2572035999999999E-2</v>
      </c>
      <c r="P1141" s="286">
        <v>2.8047048000000002E-3</v>
      </c>
      <c r="Q1141" s="286">
        <v>1.6846798E-3</v>
      </c>
      <c r="R1141" s="286">
        <v>1.5192279E-3</v>
      </c>
      <c r="S1141" s="219">
        <v>1.0638045E-3</v>
      </c>
      <c r="T1141" s="286">
        <v>5.3159245999999997E-6</v>
      </c>
      <c r="U1141" s="219">
        <v>1.3597016E-4</v>
      </c>
      <c r="V1141" s="219">
        <v>1.2012062E-4</v>
      </c>
      <c r="W1141" s="219">
        <v>1.5287453E-4</v>
      </c>
      <c r="X1141" s="219">
        <v>9.0487651999999997E-4</v>
      </c>
      <c r="Y1141" s="219">
        <v>1.1671845E-2</v>
      </c>
      <c r="Z1141" s="286">
        <v>2.4087511999999999E-5</v>
      </c>
      <c r="AA1141" s="286">
        <v>2.5813627000000002E-6</v>
      </c>
      <c r="AB1141" s="286">
        <v>1.5427043000000001E-11</v>
      </c>
      <c r="AC1141"/>
      <c r="AD1141" s="227">
        <f t="shared" si="273"/>
        <v>3.2572035999999999E-2</v>
      </c>
      <c r="AE1141" s="227">
        <f t="shared" si="274"/>
        <v>7.3338237045999996E-3</v>
      </c>
      <c r="AF1141" s="227">
        <f t="shared" si="275"/>
        <v>4.6120865826999998E-3</v>
      </c>
      <c r="AG1141" s="227">
        <f t="shared" si="276"/>
        <v>5.5384692520000006E-3</v>
      </c>
      <c r="AH1141" s="227">
        <f t="shared" si="277"/>
        <v>1.1824719545427043E-2</v>
      </c>
      <c r="AI1141"/>
      <c r="AJ1141">
        <v>24.641262999999999</v>
      </c>
      <c r="AK1141" s="155">
        <v>2.8044484000000001</v>
      </c>
      <c r="AL1141" s="155">
        <v>0.49742128000000002</v>
      </c>
      <c r="AM1141" s="155">
        <v>0</v>
      </c>
      <c r="AN1141" s="155">
        <v>21.019527</v>
      </c>
      <c r="AO1141" s="155">
        <v>0.21992624</v>
      </c>
      <c r="AP1141" s="155">
        <v>9.9939712E-2</v>
      </c>
      <c r="AQ1141"/>
      <c r="AR1141" s="156">
        <v>4.6676759999999999E-3</v>
      </c>
      <c r="AS1141" s="156">
        <v>4.3336585000000004E-3</v>
      </c>
      <c r="AT1141" s="156">
        <v>1.8636173E-4</v>
      </c>
      <c r="AU1141" s="156">
        <v>1.4765580000000001E-4</v>
      </c>
      <c r="AV1141" s="282">
        <f t="shared" si="267"/>
        <v>2.5981166005540001E-7</v>
      </c>
      <c r="AW1141" s="282">
        <f t="shared" si="268"/>
        <v>6.8920758819288112E-10</v>
      </c>
      <c r="AX1141" s="283">
        <f t="shared" si="269"/>
        <v>2.0680084147999999E-2</v>
      </c>
      <c r="AY1141" s="157">
        <v>2.0152531000000001E-7</v>
      </c>
      <c r="AZ1141" s="157">
        <v>6.0804999999999998E-10</v>
      </c>
      <c r="BA1141" s="157">
        <v>1.6612793E-14</v>
      </c>
      <c r="BB1141" s="157">
        <v>2.1796893E-12</v>
      </c>
      <c r="BC1141" s="157">
        <v>0</v>
      </c>
      <c r="BD1141" s="157">
        <v>9.7088510000000003E-11</v>
      </c>
      <c r="BE1141" s="157">
        <v>5.8133578999999998E-8</v>
      </c>
      <c r="BF1141" s="157">
        <v>1.6207896999999999E-11</v>
      </c>
      <c r="BG1141" s="157">
        <v>6.4739578999999997E-11</v>
      </c>
      <c r="BH1141" s="157">
        <v>2.8775570000000001E-14</v>
      </c>
      <c r="BI1141" s="157">
        <v>3.6977603999999999E-16</v>
      </c>
      <c r="BJ1141" s="157">
        <v>7.7517877000000004E-14</v>
      </c>
      <c r="BK1141" s="157">
        <v>7.3406035E-14</v>
      </c>
      <c r="BL1141" s="157">
        <v>1.3430121E-14</v>
      </c>
      <c r="BM1141" s="157">
        <v>2.6678951E-12</v>
      </c>
      <c r="BN1141" s="157">
        <v>5.0834961000000001E-11</v>
      </c>
      <c r="BO1141" s="157">
        <v>2.0841165E-20</v>
      </c>
      <c r="BP1141" s="157">
        <v>1.4513148E-5</v>
      </c>
      <c r="BQ1141" s="157">
        <v>2.0665571000000001E-2</v>
      </c>
      <c r="BR1141" s="157">
        <v>0</v>
      </c>
      <c r="BS1141" s="157">
        <v>0</v>
      </c>
      <c r="BT1141" s="157">
        <v>0</v>
      </c>
      <c r="BU1141"/>
      <c r="BV1141" s="155">
        <v>1.1574593E-5</v>
      </c>
      <c r="BW1141" s="155">
        <v>4.6897104999999999E-7</v>
      </c>
      <c r="BX1141" s="155">
        <v>6.0546318999999997E-6</v>
      </c>
      <c r="BY1141" s="155">
        <v>1.4597838000000001E-8</v>
      </c>
      <c r="BZ1141" s="155">
        <v>4.8315294999999999E-7</v>
      </c>
      <c r="CA1141" s="155">
        <v>4.4858361000000003E-8</v>
      </c>
      <c r="CB1141" s="155">
        <v>7.1599534999999997E-10</v>
      </c>
      <c r="CC1141" s="155">
        <v>6.7560069000000003E-8</v>
      </c>
      <c r="CD1141" s="155">
        <v>1.3827221E-8</v>
      </c>
      <c r="CE1141" s="155">
        <v>9.5608146000000005E-8</v>
      </c>
      <c r="CF1141" s="155">
        <v>0</v>
      </c>
      <c r="CG1141" s="155">
        <v>4.6087577000000002E-17</v>
      </c>
      <c r="CH1141" s="155">
        <v>3.7736329000000002E-13</v>
      </c>
      <c r="CI1141" s="155">
        <v>3.1680158999999998E-7</v>
      </c>
      <c r="CJ1141" s="155">
        <v>4.0053755000000003E-6</v>
      </c>
      <c r="CK1141" s="155">
        <v>8.4915791000000007E-9</v>
      </c>
      <c r="CL1141" s="155">
        <v>0</v>
      </c>
      <c r="CM1141"/>
      <c r="CN1141" s="284">
        <v>3.1940542999999998E-13</v>
      </c>
      <c r="CO1141" s="284">
        <v>0.21715276</v>
      </c>
      <c r="CP1141" s="285">
        <v>1.8588642000000001E-3</v>
      </c>
      <c r="CQ1141" s="284">
        <v>3.310721E-4</v>
      </c>
      <c r="CR1141" s="284">
        <v>3.5102871999999997E-11</v>
      </c>
      <c r="CS1141" s="284">
        <v>4.1472122999999997E-9</v>
      </c>
      <c r="CT1141" s="284">
        <v>2.1164583000000001E-5</v>
      </c>
      <c r="CU1141" s="284">
        <v>3.6476698000000002E-2</v>
      </c>
      <c r="CV1141" s="284">
        <v>1.9257104999999999E-8</v>
      </c>
      <c r="CW1141" s="284">
        <v>1.5780131999999999E-5</v>
      </c>
      <c r="CX1141"/>
      <c r="CY1141" s="173"/>
      <c r="CZ1141" s="271" t="s">
        <v>1825</v>
      </c>
      <c r="DA1141"/>
      <c r="DB1141" s="247"/>
      <c r="DC1141" s="54"/>
      <c r="DD1141" s="54"/>
      <c r="DE1141" s="54"/>
      <c r="DF1141" s="54"/>
      <c r="DG1141" s="54"/>
      <c r="DH1141" s="54"/>
      <c r="DI1141" s="57"/>
      <c r="DJ1141" s="57"/>
      <c r="DK1141" s="57"/>
      <c r="DL1141" s="57"/>
    </row>
    <row r="1142" spans="1:116" ht="14.4">
      <c r="A1142" t="s">
        <v>1826</v>
      </c>
      <c r="B1142" s="188" t="s">
        <v>321</v>
      </c>
      <c r="C1142" s="151" t="str">
        <f t="shared" si="270"/>
        <v>A.160.02.119</v>
      </c>
      <c r="D1142" s="54" t="s">
        <v>41</v>
      </c>
      <c r="E1142" s="150" t="s">
        <v>352</v>
      </c>
      <c r="F1142" s="153" t="str">
        <f t="shared" si="271"/>
        <v>Mahogany natural forest clear cut 1110 (kg/m3)</v>
      </c>
      <c r="G1142" s="154">
        <f t="shared" si="272"/>
        <v>3.6671469333333335</v>
      </c>
      <c r="H1142"/>
      <c r="I1142"/>
      <c r="J1142" s="227">
        <f t="shared" si="263"/>
        <v>3.878067141132727</v>
      </c>
      <c r="K1142"/>
      <c r="L1142" s="280">
        <f t="shared" si="264"/>
        <v>2.7243184845999998E-3</v>
      </c>
      <c r="M1142" s="280">
        <f t="shared" si="265"/>
        <v>3.3134434817399998</v>
      </c>
      <c r="N1142" s="281">
        <f t="shared" si="266"/>
        <v>1.1827300908127043E-2</v>
      </c>
      <c r="O1142" s="280">
        <v>0.55007203999999998</v>
      </c>
      <c r="P1142" s="219">
        <v>2.8047048000000002E-3</v>
      </c>
      <c r="Q1142" s="286">
        <v>1.6846798E-3</v>
      </c>
      <c r="R1142" s="286">
        <v>1.5192279E-3</v>
      </c>
      <c r="S1142" s="219">
        <v>1.0638045E-3</v>
      </c>
      <c r="T1142" s="286">
        <v>5.3159245999999997E-6</v>
      </c>
      <c r="U1142" s="219">
        <v>1.3597016E-4</v>
      </c>
      <c r="V1142" s="219">
        <v>1.2012062E-4</v>
      </c>
      <c r="W1142" s="219">
        <v>1.5287453E-4</v>
      </c>
      <c r="X1142" s="219">
        <v>9.0487651999999997E-4</v>
      </c>
      <c r="Y1142" s="219">
        <v>1.1671845E-2</v>
      </c>
      <c r="Z1142" s="219">
        <v>3.3079291</v>
      </c>
      <c r="AA1142" s="286">
        <v>2.5813627000000002E-6</v>
      </c>
      <c r="AB1142" s="286">
        <v>1.5427043000000001E-11</v>
      </c>
      <c r="AC1142"/>
      <c r="AD1142" s="227">
        <f t="shared" si="273"/>
        <v>0.55007203999999998</v>
      </c>
      <c r="AE1142" s="227">
        <f t="shared" si="274"/>
        <v>7.3338237045999996E-3</v>
      </c>
      <c r="AF1142" s="227">
        <f t="shared" si="275"/>
        <v>4.6120865826999998E-3</v>
      </c>
      <c r="AG1142" s="227">
        <f t="shared" si="276"/>
        <v>3.3134434817399998</v>
      </c>
      <c r="AH1142" s="227">
        <f t="shared" si="277"/>
        <v>1.1824719545427043E-2</v>
      </c>
      <c r="AI1142"/>
      <c r="AJ1142">
        <v>24.641262999999999</v>
      </c>
      <c r="AK1142" s="155">
        <v>2.8044484000000001</v>
      </c>
      <c r="AL1142" s="155">
        <v>0.49742128000000002</v>
      </c>
      <c r="AM1142" s="155">
        <v>0</v>
      </c>
      <c r="AN1142" s="155">
        <v>21.019527</v>
      </c>
      <c r="AO1142" s="155">
        <v>0.21992624</v>
      </c>
      <c r="AP1142" s="155">
        <v>9.9939712E-2</v>
      </c>
      <c r="AQ1142"/>
      <c r="AR1142" s="156">
        <v>6.0682499000000001E-2</v>
      </c>
      <c r="AS1142" s="156">
        <v>5.7736346000000001E-2</v>
      </c>
      <c r="AT1142" s="156">
        <v>2.7984971000000001E-3</v>
      </c>
      <c r="AU1142" s="156">
        <v>1.4765580000000001E-4</v>
      </c>
      <c r="AV1142" s="282">
        <f t="shared" si="267"/>
        <v>3.4614116500553999E-6</v>
      </c>
      <c r="AW1142" s="282">
        <f t="shared" si="268"/>
        <v>1.0349471513189885E-8</v>
      </c>
      <c r="AX1142" s="283">
        <f t="shared" si="269"/>
        <v>2.0680084147999999E-2</v>
      </c>
      <c r="AY1142" s="157">
        <v>3.4031253E-6</v>
      </c>
      <c r="AZ1142" s="157">
        <v>1.0268050000000001E-8</v>
      </c>
      <c r="BA1142" s="157">
        <v>2.8053778999999999E-13</v>
      </c>
      <c r="BB1142" s="157">
        <v>2.1796893E-12</v>
      </c>
      <c r="BC1142" s="157">
        <v>0</v>
      </c>
      <c r="BD1142" s="157">
        <v>9.7088510000000003E-11</v>
      </c>
      <c r="BE1142" s="157">
        <v>5.8133578999999998E-8</v>
      </c>
      <c r="BF1142" s="157">
        <v>1.6207896999999999E-11</v>
      </c>
      <c r="BG1142" s="157">
        <v>6.4739578999999997E-11</v>
      </c>
      <c r="BH1142" s="157">
        <v>2.8775570000000001E-14</v>
      </c>
      <c r="BI1142" s="157">
        <v>3.6977603999999999E-16</v>
      </c>
      <c r="BJ1142" s="157">
        <v>7.7517877000000004E-14</v>
      </c>
      <c r="BK1142" s="157">
        <v>7.3406035E-14</v>
      </c>
      <c r="BL1142" s="157">
        <v>1.3430121E-14</v>
      </c>
      <c r="BM1142" s="157">
        <v>2.6678951E-12</v>
      </c>
      <c r="BN1142" s="157">
        <v>5.0834961000000001E-11</v>
      </c>
      <c r="BO1142" s="157">
        <v>2.0841165E-20</v>
      </c>
      <c r="BP1142" s="157">
        <v>1.4513148E-5</v>
      </c>
      <c r="BQ1142" s="157">
        <v>2.0665571000000001E-2</v>
      </c>
      <c r="BR1142" s="157">
        <v>0</v>
      </c>
      <c r="BS1142" s="157">
        <v>0</v>
      </c>
      <c r="BT1142" s="157">
        <v>0</v>
      </c>
      <c r="BU1142"/>
      <c r="BV1142" s="155">
        <v>1.0776975E-4</v>
      </c>
      <c r="BW1142" s="155">
        <v>4.6897104999999999E-7</v>
      </c>
      <c r="BX1142" s="155">
        <v>1.0224979E-4</v>
      </c>
      <c r="BY1142" s="155">
        <v>1.4597838000000001E-8</v>
      </c>
      <c r="BZ1142" s="155">
        <v>4.8315294999999999E-7</v>
      </c>
      <c r="CA1142" s="155">
        <v>4.4858361000000003E-8</v>
      </c>
      <c r="CB1142" s="155">
        <v>7.1599534999999997E-10</v>
      </c>
      <c r="CC1142" s="155">
        <v>6.7560069000000003E-8</v>
      </c>
      <c r="CD1142" s="155">
        <v>1.3827221E-8</v>
      </c>
      <c r="CE1142" s="155">
        <v>9.5608146000000005E-8</v>
      </c>
      <c r="CF1142" s="155">
        <v>0</v>
      </c>
      <c r="CG1142" s="155">
        <v>4.6087577000000002E-17</v>
      </c>
      <c r="CH1142" s="155">
        <v>3.7736329000000002E-13</v>
      </c>
      <c r="CI1142" s="155">
        <v>3.1680158999999998E-7</v>
      </c>
      <c r="CJ1142" s="155">
        <v>4.0053755000000003E-6</v>
      </c>
      <c r="CK1142" s="155">
        <v>8.4915791000000007E-9</v>
      </c>
      <c r="CL1142" s="155">
        <v>0</v>
      </c>
      <c r="CM1142"/>
      <c r="CN1142" s="284">
        <v>3.1940542999999998E-13</v>
      </c>
      <c r="CO1142" s="284">
        <v>3.6671528000000002</v>
      </c>
      <c r="CP1142" s="285">
        <v>1.8588642000000001E-3</v>
      </c>
      <c r="CQ1142" s="284">
        <v>3.310721E-4</v>
      </c>
      <c r="CR1142" s="284">
        <v>3.5102871999999997E-11</v>
      </c>
      <c r="CS1142" s="284">
        <v>4.1472122999999997E-9</v>
      </c>
      <c r="CT1142" s="284">
        <v>2.1164583000000001E-5</v>
      </c>
      <c r="CU1142" s="284">
        <v>3.6476698000000002E-2</v>
      </c>
      <c r="CV1142" s="284">
        <v>1.9257104999999999E-8</v>
      </c>
      <c r="CW1142" s="284">
        <v>1.5780131999999999E-5</v>
      </c>
      <c r="CX1142"/>
      <c r="CY1142" s="173"/>
      <c r="CZ1142" s="271" t="s">
        <v>1825</v>
      </c>
      <c r="DA1142"/>
      <c r="DB1142" s="247"/>
      <c r="DC1142" s="54"/>
      <c r="DD1142" s="54"/>
      <c r="DE1142" s="54"/>
      <c r="DF1142" s="54"/>
      <c r="DG1142" s="54"/>
      <c r="DH1142" s="54"/>
      <c r="DI1142" s="57"/>
      <c r="DJ1142" s="57"/>
      <c r="DK1142" s="57"/>
      <c r="DL1142" s="57"/>
    </row>
    <row r="1143" spans="1:116" ht="14.4">
      <c r="A1143" t="s">
        <v>970</v>
      </c>
      <c r="B1143" s="188" t="s">
        <v>321</v>
      </c>
      <c r="C1143" s="151" t="str">
        <f t="shared" si="270"/>
        <v>A.160.02.120</v>
      </c>
      <c r="D1143" s="54" t="s">
        <v>41</v>
      </c>
      <c r="E1143" s="150" t="s">
        <v>352</v>
      </c>
      <c r="F1143" s="153" t="str">
        <f t="shared" si="271"/>
        <v>Meranti FSC/PEFC 640 (kg/m3)</v>
      </c>
      <c r="G1143" s="154">
        <f t="shared" si="272"/>
        <v>0.29999744</v>
      </c>
      <c r="H1143"/>
      <c r="I1143"/>
      <c r="J1143" s="227">
        <f t="shared" si="263"/>
        <v>7.5441677924527051E-2</v>
      </c>
      <c r="K1143"/>
      <c r="L1143" s="280">
        <f t="shared" si="264"/>
        <v>2.9770323633999999E-3</v>
      </c>
      <c r="M1143" s="280">
        <f t="shared" si="265"/>
        <v>8.4633000530000002E-3</v>
      </c>
      <c r="N1143" s="281">
        <f t="shared" si="266"/>
        <v>1.9001729508127042E-2</v>
      </c>
      <c r="O1143" s="280">
        <v>4.4999615999999999E-2</v>
      </c>
      <c r="P1143" s="286">
        <v>5.5538069000000004E-3</v>
      </c>
      <c r="Q1143" s="286">
        <v>1.8601021E-3</v>
      </c>
      <c r="R1143" s="286">
        <v>1.7414303000000001E-3</v>
      </c>
      <c r="S1143" s="219">
        <v>1.0870363000000001E-3</v>
      </c>
      <c r="T1143" s="286">
        <v>6.3740133999999998E-6</v>
      </c>
      <c r="U1143" s="219">
        <v>1.4219174999999999E-4</v>
      </c>
      <c r="V1143" s="219">
        <v>1.20279E-4</v>
      </c>
      <c r="W1143" s="219">
        <v>1.5762613000000001E-4</v>
      </c>
      <c r="X1143" s="219">
        <v>9.0487651999999997E-4</v>
      </c>
      <c r="Y1143" s="219">
        <v>1.8841521999999999E-2</v>
      </c>
      <c r="Z1143" s="286">
        <v>2.4235532999999999E-5</v>
      </c>
      <c r="AA1143" s="286">
        <v>2.5813627000000002E-6</v>
      </c>
      <c r="AB1143" s="286">
        <v>1.5427043000000001E-11</v>
      </c>
      <c r="AC1143"/>
      <c r="AD1143" s="227">
        <f t="shared" si="273"/>
        <v>4.4999615999999999E-2</v>
      </c>
      <c r="AE1143" s="227">
        <f t="shared" si="274"/>
        <v>1.0511220363399999E-2</v>
      </c>
      <c r="AF1143" s="227">
        <f t="shared" si="275"/>
        <v>7.5367693627000007E-3</v>
      </c>
      <c r="AG1143" s="227">
        <f t="shared" si="276"/>
        <v>8.4633000530000002E-3</v>
      </c>
      <c r="AH1143" s="227">
        <f t="shared" si="277"/>
        <v>1.8999148145427042E-2</v>
      </c>
      <c r="AI1143"/>
      <c r="AJ1143">
        <v>25.72946</v>
      </c>
      <c r="AK1143" s="155">
        <v>3.8873342000000002</v>
      </c>
      <c r="AL1143" s="155">
        <v>0.50110688999999997</v>
      </c>
      <c r="AM1143" s="155">
        <v>0</v>
      </c>
      <c r="AN1143" s="155">
        <v>21.019527</v>
      </c>
      <c r="AO1143" s="155">
        <v>0.22064463000000001</v>
      </c>
      <c r="AP1143" s="155">
        <v>0.10084711</v>
      </c>
      <c r="AQ1143"/>
      <c r="AR1143" s="156">
        <v>6.9439361E-3</v>
      </c>
      <c r="AS1143" s="156">
        <v>6.4550909E-3</v>
      </c>
      <c r="AT1143" s="156">
        <v>2.6522693E-4</v>
      </c>
      <c r="AU1143" s="156">
        <v>2.2361829999999999E-4</v>
      </c>
      <c r="AV1143" s="282">
        <f t="shared" si="267"/>
        <v>3.8699586580279998E-7</v>
      </c>
      <c r="AW1143" s="282">
        <f t="shared" si="268"/>
        <v>9.8086882296188113E-10</v>
      </c>
      <c r="AX1143" s="283">
        <f t="shared" si="269"/>
        <v>3.1319090169000002E-2</v>
      </c>
      <c r="AY1143" s="157">
        <v>2.7841061000000001E-7</v>
      </c>
      <c r="AZ1143" s="157">
        <v>8.4003150000000001E-10</v>
      </c>
      <c r="BA1143" s="157">
        <v>2.2950858999999999E-14</v>
      </c>
      <c r="BB1143" s="157">
        <v>2.1796893E-12</v>
      </c>
      <c r="BC1143" s="157">
        <v>0</v>
      </c>
      <c r="BD1143" s="157">
        <v>1.0304295E-10</v>
      </c>
      <c r="BE1143" s="157">
        <v>1.0842431E-7</v>
      </c>
      <c r="BF1143" s="157">
        <v>1.7565801E-11</v>
      </c>
      <c r="BG1143" s="157">
        <v>1.2289550999999999E-10</v>
      </c>
      <c r="BH1143" s="157">
        <v>2.8775570000000001E-14</v>
      </c>
      <c r="BI1143" s="157">
        <v>3.6977603999999999E-16</v>
      </c>
      <c r="BJ1143" s="157">
        <v>8.1062311999999998E-14</v>
      </c>
      <c r="BK1143" s="157">
        <v>2.0547868999999999E-13</v>
      </c>
      <c r="BL1143" s="157">
        <v>3.7374734000000002E-14</v>
      </c>
      <c r="BM1143" s="157">
        <v>2.8438965E-12</v>
      </c>
      <c r="BN1143" s="157">
        <v>5.2879266999999999E-11</v>
      </c>
      <c r="BO1143" s="157">
        <v>2.0841165E-20</v>
      </c>
      <c r="BP1143" s="157">
        <v>1.4950169E-5</v>
      </c>
      <c r="BQ1143" s="157">
        <v>3.1304140000000001E-2</v>
      </c>
      <c r="BR1143" s="157">
        <v>0</v>
      </c>
      <c r="BS1143" s="157">
        <v>0</v>
      </c>
      <c r="BT1143" s="157">
        <v>0</v>
      </c>
      <c r="BU1143"/>
      <c r="BV1143" s="155">
        <v>1.6019486E-5</v>
      </c>
      <c r="BW1143" s="155">
        <v>8.6991559999999997E-7</v>
      </c>
      <c r="BX1143" s="155">
        <v>8.3647246E-6</v>
      </c>
      <c r="BY1143" s="155">
        <v>1.472344E-8</v>
      </c>
      <c r="BZ1143" s="155">
        <v>8.3421910999999996E-7</v>
      </c>
      <c r="CA1143" s="155">
        <v>4.4858361000000003E-8</v>
      </c>
      <c r="CB1143" s="155">
        <v>7.1599534999999997E-10</v>
      </c>
      <c r="CC1143" s="155">
        <v>6.7560069000000003E-8</v>
      </c>
      <c r="CD1143" s="155">
        <v>1.5547566999999999E-8</v>
      </c>
      <c r="CE1143" s="155">
        <v>1.0004772E-7</v>
      </c>
      <c r="CF1143" s="155">
        <v>0</v>
      </c>
      <c r="CG1143" s="155">
        <v>4.6087577000000002E-17</v>
      </c>
      <c r="CH1143" s="155">
        <v>3.7736329000000002E-13</v>
      </c>
      <c r="CI1143" s="155">
        <v>3.8530336999999998E-7</v>
      </c>
      <c r="CJ1143" s="155">
        <v>5.3133782000000004E-6</v>
      </c>
      <c r="CK1143" s="155">
        <v>8.4915792000000007E-9</v>
      </c>
      <c r="CL1143" s="155">
        <v>0</v>
      </c>
      <c r="CM1143"/>
      <c r="CN1143" s="284">
        <v>3.1940542999999998E-13</v>
      </c>
      <c r="CO1143" s="284">
        <v>0.30000329999999997</v>
      </c>
      <c r="CP1143" s="285">
        <v>1.8588642000000001E-3</v>
      </c>
      <c r="CQ1143" s="284">
        <v>6.0539252000000004E-4</v>
      </c>
      <c r="CR1143" s="284">
        <v>3.6706474000000002E-11</v>
      </c>
      <c r="CS1143" s="284">
        <v>4.3367264999999999E-9</v>
      </c>
      <c r="CT1143" s="284">
        <v>3.8507953000000003E-5</v>
      </c>
      <c r="CU1143" s="284">
        <v>0.10157231999999999</v>
      </c>
      <c r="CV1143" s="284">
        <v>1.9257104999999999E-8</v>
      </c>
      <c r="CW1143" s="284">
        <v>1.5780131999999999E-5</v>
      </c>
      <c r="CX1143"/>
      <c r="CY1143" s="173"/>
      <c r="CZ1143" s="271" t="s">
        <v>2617</v>
      </c>
      <c r="DA1143"/>
      <c r="DB1143" s="247"/>
      <c r="DC1143" s="54"/>
      <c r="DD1143" s="54"/>
      <c r="DE1143" s="54"/>
      <c r="DF1143" s="54"/>
      <c r="DG1143" s="54"/>
      <c r="DH1143" s="54"/>
      <c r="DI1143" s="57"/>
      <c r="DJ1143" s="57"/>
      <c r="DK1143" s="57"/>
      <c r="DL1143" s="57"/>
    </row>
    <row r="1144" spans="1:116" ht="14.4">
      <c r="A1144" t="s">
        <v>1827</v>
      </c>
      <c r="B1144" s="188" t="s">
        <v>321</v>
      </c>
      <c r="C1144" s="151" t="str">
        <f t="shared" si="270"/>
        <v>A.160.02.121</v>
      </c>
      <c r="D1144" s="54" t="s">
        <v>41</v>
      </c>
      <c r="E1144" s="150" t="s">
        <v>352</v>
      </c>
      <c r="F1144" s="153" t="str">
        <f t="shared" si="271"/>
        <v>Meranti natural forest clear cut 640 (kg/m3)</v>
      </c>
      <c r="G1144" s="154">
        <f t="shared" si="272"/>
        <v>3.7499974666666667</v>
      </c>
      <c r="H1144"/>
      <c r="I1144"/>
      <c r="J1144" s="227">
        <f t="shared" si="263"/>
        <v>8.2186416463915268</v>
      </c>
      <c r="K1144"/>
      <c r="L1144" s="280">
        <f t="shared" si="264"/>
        <v>2.9770323633999999E-3</v>
      </c>
      <c r="M1144" s="280">
        <f t="shared" si="265"/>
        <v>7.6341632645199997</v>
      </c>
      <c r="N1144" s="281">
        <f t="shared" si="266"/>
        <v>1.9001729508127042E-2</v>
      </c>
      <c r="O1144" s="280">
        <v>0.56249961999999998</v>
      </c>
      <c r="P1144" s="286">
        <v>5.5538069000000004E-3</v>
      </c>
      <c r="Q1144" s="286">
        <v>1.8601021E-3</v>
      </c>
      <c r="R1144" s="286">
        <v>1.7414303000000001E-3</v>
      </c>
      <c r="S1144" s="219">
        <v>1.0870363000000001E-3</v>
      </c>
      <c r="T1144" s="286">
        <v>6.3740133999999998E-6</v>
      </c>
      <c r="U1144" s="219">
        <v>1.4219174999999999E-4</v>
      </c>
      <c r="V1144" s="219">
        <v>1.20279E-4</v>
      </c>
      <c r="W1144" s="219">
        <v>1.5762613000000001E-4</v>
      </c>
      <c r="X1144" s="219">
        <v>9.0487651999999997E-4</v>
      </c>
      <c r="Y1144" s="219">
        <v>1.8841521999999999E-2</v>
      </c>
      <c r="Z1144" s="219">
        <v>7.6257241999999996</v>
      </c>
      <c r="AA1144" s="286">
        <v>2.5813627000000002E-6</v>
      </c>
      <c r="AB1144" s="286">
        <v>1.5427043000000001E-11</v>
      </c>
      <c r="AC1144"/>
      <c r="AD1144" s="227">
        <f t="shared" si="273"/>
        <v>0.56249961999999998</v>
      </c>
      <c r="AE1144" s="227">
        <f t="shared" si="274"/>
        <v>1.0511220363399999E-2</v>
      </c>
      <c r="AF1144" s="227">
        <f t="shared" si="275"/>
        <v>7.5367693627000007E-3</v>
      </c>
      <c r="AG1144" s="227">
        <f t="shared" si="276"/>
        <v>7.6341632645199997</v>
      </c>
      <c r="AH1144" s="227">
        <f t="shared" si="277"/>
        <v>1.8999148145427042E-2</v>
      </c>
      <c r="AI1144"/>
      <c r="AJ1144">
        <v>25.72946</v>
      </c>
      <c r="AK1144" s="155">
        <v>3.8873342000000002</v>
      </c>
      <c r="AL1144" s="155">
        <v>0.50110688999999997</v>
      </c>
      <c r="AM1144" s="155">
        <v>0</v>
      </c>
      <c r="AN1144" s="155">
        <v>21.019527</v>
      </c>
      <c r="AO1144" s="155">
        <v>0.22064463000000001</v>
      </c>
      <c r="AP1144" s="155">
        <v>0.10084711</v>
      </c>
      <c r="AQ1144"/>
      <c r="AR1144" s="156">
        <v>6.2958759000000003E-2</v>
      </c>
      <c r="AS1144" s="156">
        <v>5.9857779E-2</v>
      </c>
      <c r="AT1144" s="156">
        <v>2.8773623000000002E-3</v>
      </c>
      <c r="AU1144" s="156">
        <v>2.2361829999999999E-4</v>
      </c>
      <c r="AV1144" s="282">
        <f t="shared" si="267"/>
        <v>3.5885958558028002E-6</v>
      </c>
      <c r="AW1144" s="282">
        <f t="shared" si="268"/>
        <v>1.0641132247962882E-8</v>
      </c>
      <c r="AX1144" s="283">
        <f t="shared" si="269"/>
        <v>3.1319090169000002E-2</v>
      </c>
      <c r="AY1144" s="157">
        <v>3.4800106000000001E-6</v>
      </c>
      <c r="AZ1144" s="157">
        <v>1.0500031E-8</v>
      </c>
      <c r="BA1144" s="157">
        <v>2.8687586E-13</v>
      </c>
      <c r="BB1144" s="157">
        <v>2.1796893E-12</v>
      </c>
      <c r="BC1144" s="157">
        <v>0</v>
      </c>
      <c r="BD1144" s="157">
        <v>1.0304295E-10</v>
      </c>
      <c r="BE1144" s="157">
        <v>1.0842431E-7</v>
      </c>
      <c r="BF1144" s="157">
        <v>1.7565801E-11</v>
      </c>
      <c r="BG1144" s="157">
        <v>1.2289550999999999E-10</v>
      </c>
      <c r="BH1144" s="157">
        <v>2.8775570000000001E-14</v>
      </c>
      <c r="BI1144" s="157">
        <v>3.6977603999999999E-16</v>
      </c>
      <c r="BJ1144" s="157">
        <v>8.1062311999999998E-14</v>
      </c>
      <c r="BK1144" s="157">
        <v>2.0547868999999999E-13</v>
      </c>
      <c r="BL1144" s="157">
        <v>3.7374734000000002E-14</v>
      </c>
      <c r="BM1144" s="157">
        <v>2.8438965E-12</v>
      </c>
      <c r="BN1144" s="157">
        <v>5.2879266999999999E-11</v>
      </c>
      <c r="BO1144" s="157">
        <v>2.0841165E-20</v>
      </c>
      <c r="BP1144" s="157">
        <v>1.4950169E-5</v>
      </c>
      <c r="BQ1144" s="157">
        <v>3.1304140000000001E-2</v>
      </c>
      <c r="BR1144" s="157">
        <v>0</v>
      </c>
      <c r="BS1144" s="157">
        <v>0</v>
      </c>
      <c r="BT1144" s="157">
        <v>0</v>
      </c>
      <c r="BU1144"/>
      <c r="BV1144" s="155">
        <v>1.1221464E-4</v>
      </c>
      <c r="BW1144" s="155">
        <v>8.6991559999999997E-7</v>
      </c>
      <c r="BX1144" s="155">
        <v>1.0455987999999999E-4</v>
      </c>
      <c r="BY1144" s="155">
        <v>1.472344E-8</v>
      </c>
      <c r="BZ1144" s="155">
        <v>8.3421910999999996E-7</v>
      </c>
      <c r="CA1144" s="155">
        <v>4.4858361000000003E-8</v>
      </c>
      <c r="CB1144" s="155">
        <v>7.1599534999999997E-10</v>
      </c>
      <c r="CC1144" s="155">
        <v>6.7560069000000003E-8</v>
      </c>
      <c r="CD1144" s="155">
        <v>1.5547566999999999E-8</v>
      </c>
      <c r="CE1144" s="155">
        <v>1.0004772E-7</v>
      </c>
      <c r="CF1144" s="155">
        <v>0</v>
      </c>
      <c r="CG1144" s="155">
        <v>4.6087577000000002E-17</v>
      </c>
      <c r="CH1144" s="155">
        <v>3.7736329000000002E-13</v>
      </c>
      <c r="CI1144" s="155">
        <v>3.8530336999999998E-7</v>
      </c>
      <c r="CJ1144" s="155">
        <v>5.3133782000000004E-6</v>
      </c>
      <c r="CK1144" s="155">
        <v>8.4915792000000007E-9</v>
      </c>
      <c r="CL1144" s="155">
        <v>0</v>
      </c>
      <c r="CM1144"/>
      <c r="CN1144" s="284">
        <v>3.1940542999999998E-13</v>
      </c>
      <c r="CO1144" s="284">
        <v>3.7500032999999999</v>
      </c>
      <c r="CP1144" s="285">
        <v>1.8588642000000001E-3</v>
      </c>
      <c r="CQ1144" s="284">
        <v>6.0539252000000004E-4</v>
      </c>
      <c r="CR1144" s="284">
        <v>3.6706474000000002E-11</v>
      </c>
      <c r="CS1144" s="284">
        <v>4.3367264999999999E-9</v>
      </c>
      <c r="CT1144" s="284">
        <v>3.8507953000000003E-5</v>
      </c>
      <c r="CU1144" s="284">
        <v>0.10157231999999999</v>
      </c>
      <c r="CV1144" s="284">
        <v>1.9257104999999999E-8</v>
      </c>
      <c r="CW1144" s="284">
        <v>1.5780131999999999E-5</v>
      </c>
      <c r="CX1144"/>
      <c r="CY1144" s="173"/>
      <c r="CZ1144" s="271" t="s">
        <v>2617</v>
      </c>
      <c r="DA1144"/>
      <c r="DB1144" s="247"/>
      <c r="DC1144" s="54"/>
      <c r="DD1144" s="54"/>
      <c r="DE1144" s="54"/>
      <c r="DF1144" s="54"/>
      <c r="DG1144" s="54"/>
      <c r="DH1144" s="54"/>
      <c r="DI1144" s="57"/>
      <c r="DJ1144" s="57"/>
      <c r="DK1144" s="57"/>
      <c r="DL1144" s="57"/>
    </row>
    <row r="1145" spans="1:116" ht="14.4">
      <c r="A1145" t="s">
        <v>971</v>
      </c>
      <c r="B1145" s="188" t="s">
        <v>321</v>
      </c>
      <c r="C1145" s="151" t="str">
        <f t="shared" si="270"/>
        <v>A.160.02.122</v>
      </c>
      <c r="D1145" s="54" t="s">
        <v>41</v>
      </c>
      <c r="E1145" s="150" t="s">
        <v>352</v>
      </c>
      <c r="F1145" s="153" t="str">
        <f t="shared" si="271"/>
        <v>Merbau FSC/PEFC 800 (kg/m3)</v>
      </c>
      <c r="G1145" s="154">
        <f t="shared" si="272"/>
        <v>0.27420952666666665</v>
      </c>
      <c r="H1145"/>
      <c r="I1145"/>
      <c r="J1145" s="227">
        <f t="shared" si="263"/>
        <v>6.8351353922627034E-2</v>
      </c>
      <c r="K1145"/>
      <c r="L1145" s="280">
        <f t="shared" si="264"/>
        <v>2.8983731044999999E-3</v>
      </c>
      <c r="M1145" s="280">
        <f t="shared" si="265"/>
        <v>7.5529222799999999E-3</v>
      </c>
      <c r="N1145" s="281">
        <f t="shared" si="266"/>
        <v>1.6768629538127043E-2</v>
      </c>
      <c r="O1145" s="280">
        <v>4.1131428999999997E-2</v>
      </c>
      <c r="P1145" s="219">
        <v>4.6981261E-3</v>
      </c>
      <c r="Q1145" s="286">
        <v>1.8055005E-3</v>
      </c>
      <c r="R1145" s="286">
        <v>1.672268E-3</v>
      </c>
      <c r="S1145" s="219">
        <v>1.0798051999999999E-3</v>
      </c>
      <c r="T1145" s="286">
        <v>6.0446745000000002E-6</v>
      </c>
      <c r="U1145" s="219">
        <v>1.4025522999999999E-4</v>
      </c>
      <c r="V1145" s="219">
        <v>1.202297E-4</v>
      </c>
      <c r="W1145" s="219">
        <v>1.5614715999999999E-4</v>
      </c>
      <c r="X1145" s="219">
        <v>9.0487651999999997E-4</v>
      </c>
      <c r="Y1145" s="219">
        <v>1.6609901E-2</v>
      </c>
      <c r="Z1145" s="286">
        <v>2.418946E-5</v>
      </c>
      <c r="AA1145" s="286">
        <v>2.5813627000000002E-6</v>
      </c>
      <c r="AB1145" s="286">
        <v>1.5427043000000001E-11</v>
      </c>
      <c r="AC1145"/>
      <c r="AD1145" s="227">
        <f t="shared" si="273"/>
        <v>4.1131428999999997E-2</v>
      </c>
      <c r="AE1145" s="227">
        <f t="shared" si="274"/>
        <v>9.5222294044999996E-3</v>
      </c>
      <c r="AF1145" s="227">
        <f t="shared" si="275"/>
        <v>6.6264376626999997E-3</v>
      </c>
      <c r="AG1145" s="227">
        <f t="shared" si="276"/>
        <v>7.5529222800000007E-3</v>
      </c>
      <c r="AH1145" s="227">
        <f t="shared" si="277"/>
        <v>1.6766048175427043E-2</v>
      </c>
      <c r="AI1145"/>
      <c r="AJ1145">
        <v>25.390750000000001</v>
      </c>
      <c r="AK1145" s="155">
        <v>3.5502769999999999</v>
      </c>
      <c r="AL1145" s="155">
        <v>0.49995971</v>
      </c>
      <c r="AM1145" s="155">
        <v>0</v>
      </c>
      <c r="AN1145" s="155">
        <v>21.019527</v>
      </c>
      <c r="AO1145" s="155">
        <v>0.22042102</v>
      </c>
      <c r="AP1145" s="155">
        <v>0.10056468</v>
      </c>
      <c r="AQ1145"/>
      <c r="AR1145" s="156">
        <v>6.2354313000000001E-3</v>
      </c>
      <c r="AS1145" s="156">
        <v>5.7947774999999998E-3</v>
      </c>
      <c r="AT1145" s="156">
        <v>2.4067948E-4</v>
      </c>
      <c r="AU1145" s="156">
        <v>1.9997434999999999E-4</v>
      </c>
      <c r="AV1145" s="282">
        <f t="shared" si="267"/>
        <v>3.4740872234390007E-7</v>
      </c>
      <c r="AW1145" s="282">
        <f t="shared" si="268"/>
        <v>8.9008684628188126E-10</v>
      </c>
      <c r="AX1145" s="283">
        <f t="shared" si="269"/>
        <v>2.8007611142E-2</v>
      </c>
      <c r="AY1145" s="157">
        <v>2.5447942E-7</v>
      </c>
      <c r="AZ1145" s="157">
        <v>7.6782534000000005E-10</v>
      </c>
      <c r="BA1145" s="157">
        <v>2.0978083000000001E-14</v>
      </c>
      <c r="BB1145" s="157">
        <v>2.1796893E-12</v>
      </c>
      <c r="BC1145" s="157">
        <v>0</v>
      </c>
      <c r="BD1145" s="157">
        <v>1.0118958E-10</v>
      </c>
      <c r="BE1145" s="157">
        <v>9.2770901000000002E-8</v>
      </c>
      <c r="BF1145" s="157">
        <v>1.7143142E-11</v>
      </c>
      <c r="BG1145" s="157">
        <v>1.0479399E-10</v>
      </c>
      <c r="BH1145" s="157">
        <v>2.8775570000000001E-14</v>
      </c>
      <c r="BI1145" s="157">
        <v>3.6977603999999999E-16</v>
      </c>
      <c r="BJ1145" s="157">
        <v>7.9959077000000003E-14</v>
      </c>
      <c r="BK1145" s="157">
        <v>1.6436997999999999E-13</v>
      </c>
      <c r="BL1145" s="157">
        <v>2.9921775000000003E-14</v>
      </c>
      <c r="BM1145" s="157">
        <v>2.7891145999999998E-12</v>
      </c>
      <c r="BN1145" s="157">
        <v>5.2242960000000001E-11</v>
      </c>
      <c r="BO1145" s="157">
        <v>2.0841165E-20</v>
      </c>
      <c r="BP1145" s="157">
        <v>1.4814141999999999E-5</v>
      </c>
      <c r="BQ1145" s="157">
        <v>2.7992797E-2</v>
      </c>
      <c r="BR1145" s="157">
        <v>0</v>
      </c>
      <c r="BS1145" s="157">
        <v>0</v>
      </c>
      <c r="BT1145" s="157">
        <v>0</v>
      </c>
      <c r="BU1145"/>
      <c r="BV1145" s="155">
        <v>1.4635975999999999E-5</v>
      </c>
      <c r="BW1145" s="155">
        <v>7.4511829000000004E-7</v>
      </c>
      <c r="BX1145" s="155">
        <v>7.6456891000000002E-6</v>
      </c>
      <c r="BY1145" s="155">
        <v>1.4684345E-8</v>
      </c>
      <c r="BZ1145" s="155">
        <v>7.2494685999999998E-7</v>
      </c>
      <c r="CA1145" s="155">
        <v>4.4858361000000003E-8</v>
      </c>
      <c r="CB1145" s="155">
        <v>7.1599534999999997E-10</v>
      </c>
      <c r="CC1145" s="155">
        <v>6.7560069000000003E-8</v>
      </c>
      <c r="CD1145" s="155">
        <v>1.5012095E-8</v>
      </c>
      <c r="CE1145" s="155">
        <v>9.8665862999999998E-8</v>
      </c>
      <c r="CF1145" s="155">
        <v>0</v>
      </c>
      <c r="CG1145" s="155">
        <v>4.6087577000000002E-17</v>
      </c>
      <c r="CH1145" s="155">
        <v>3.7736329000000002E-13</v>
      </c>
      <c r="CI1145" s="155">
        <v>3.6398162000000001E-7</v>
      </c>
      <c r="CJ1145" s="155">
        <v>4.9062514999999998E-6</v>
      </c>
      <c r="CK1145" s="155">
        <v>8.4915791000000007E-9</v>
      </c>
      <c r="CL1145" s="155">
        <v>0</v>
      </c>
      <c r="CM1145"/>
      <c r="CN1145" s="284">
        <v>3.1940542999999998E-13</v>
      </c>
      <c r="CO1145" s="284">
        <v>0.27421538000000001</v>
      </c>
      <c r="CP1145" s="285">
        <v>1.8588642000000001E-3</v>
      </c>
      <c r="CQ1145" s="284">
        <v>5.2000802E-4</v>
      </c>
      <c r="CR1145" s="284">
        <v>3.6207339999999999E-11</v>
      </c>
      <c r="CS1145" s="284">
        <v>4.2777386999999997E-9</v>
      </c>
      <c r="CT1145" s="284">
        <v>3.3109686000000001E-5</v>
      </c>
      <c r="CU1145" s="284">
        <v>8.1310766000000007E-2</v>
      </c>
      <c r="CV1145" s="284">
        <v>1.9257104999999999E-8</v>
      </c>
      <c r="CW1145" s="284">
        <v>1.5780131999999999E-5</v>
      </c>
      <c r="CX1145"/>
      <c r="CY1145" s="173"/>
      <c r="CZ1145" s="271" t="s">
        <v>1828</v>
      </c>
      <c r="DA1145"/>
      <c r="DB1145" s="247"/>
      <c r="DC1145" s="49"/>
      <c r="DD1145" s="49"/>
      <c r="DE1145" s="49"/>
      <c r="DF1145" s="49"/>
      <c r="DG1145" s="49"/>
      <c r="DH1145" s="49"/>
      <c r="DI1145" s="57"/>
      <c r="DJ1145" s="57"/>
      <c r="DK1145" s="57"/>
      <c r="DL1145" s="57"/>
    </row>
    <row r="1146" spans="1:116" ht="14.4">
      <c r="A1146" t="s">
        <v>1829</v>
      </c>
      <c r="B1146" s="188" t="s">
        <v>321</v>
      </c>
      <c r="C1146" s="151" t="str">
        <f t="shared" si="270"/>
        <v>A.160.02.123</v>
      </c>
      <c r="D1146" s="54" t="s">
        <v>41</v>
      </c>
      <c r="E1146" s="150" t="s">
        <v>352</v>
      </c>
      <c r="F1146" s="153" t="str">
        <f t="shared" si="271"/>
        <v>Merbau natural forest clear cut 800 (kg/m3)</v>
      </c>
      <c r="G1146" s="154">
        <f t="shared" si="272"/>
        <v>3.7242095333333336</v>
      </c>
      <c r="H1146"/>
      <c r="I1146"/>
      <c r="J1146" s="227">
        <f t="shared" si="263"/>
        <v>6.7001513654626281</v>
      </c>
      <c r="K1146"/>
      <c r="L1146" s="280">
        <f t="shared" si="264"/>
        <v>2.8983731044999999E-3</v>
      </c>
      <c r="M1146" s="280">
        <f t="shared" si="265"/>
        <v>6.1218529328200004</v>
      </c>
      <c r="N1146" s="281">
        <f t="shared" si="266"/>
        <v>1.6768629538127043E-2</v>
      </c>
      <c r="O1146" s="280">
        <v>0.55863143000000004</v>
      </c>
      <c r="P1146" s="286">
        <v>4.6981261E-3</v>
      </c>
      <c r="Q1146" s="286">
        <v>1.8055005E-3</v>
      </c>
      <c r="R1146" s="286">
        <v>1.672268E-3</v>
      </c>
      <c r="S1146" s="219">
        <v>1.0798051999999999E-3</v>
      </c>
      <c r="T1146" s="286">
        <v>6.0446745000000002E-6</v>
      </c>
      <c r="U1146" s="219">
        <v>1.4025522999999999E-4</v>
      </c>
      <c r="V1146" s="219">
        <v>1.202297E-4</v>
      </c>
      <c r="W1146" s="219">
        <v>1.5614715999999999E-4</v>
      </c>
      <c r="X1146" s="219">
        <v>9.0487651999999997E-4</v>
      </c>
      <c r="Y1146" s="219">
        <v>1.6609901E-2</v>
      </c>
      <c r="Z1146" s="219">
        <v>6.1143242000000004</v>
      </c>
      <c r="AA1146" s="286">
        <v>2.5813627000000002E-6</v>
      </c>
      <c r="AB1146" s="286">
        <v>1.5427043000000001E-11</v>
      </c>
      <c r="AC1146"/>
      <c r="AD1146" s="227">
        <f t="shared" si="273"/>
        <v>0.55863143000000004</v>
      </c>
      <c r="AE1146" s="227">
        <f t="shared" si="274"/>
        <v>9.5222294044999996E-3</v>
      </c>
      <c r="AF1146" s="227">
        <f t="shared" si="275"/>
        <v>6.6264376626999997E-3</v>
      </c>
      <c r="AG1146" s="227">
        <f t="shared" si="276"/>
        <v>6.1218529328200004</v>
      </c>
      <c r="AH1146" s="227">
        <f t="shared" si="277"/>
        <v>1.6766048175427043E-2</v>
      </c>
      <c r="AI1146"/>
      <c r="AJ1146">
        <v>25.390750000000001</v>
      </c>
      <c r="AK1146" s="155">
        <v>3.5502769999999999</v>
      </c>
      <c r="AL1146" s="155">
        <v>0.49995971</v>
      </c>
      <c r="AM1146" s="155">
        <v>0</v>
      </c>
      <c r="AN1146" s="155">
        <v>21.019527</v>
      </c>
      <c r="AO1146" s="155">
        <v>0.22042102</v>
      </c>
      <c r="AP1146" s="155">
        <v>0.10056468</v>
      </c>
      <c r="AQ1146"/>
      <c r="AR1146" s="156">
        <v>6.2250254999999997E-2</v>
      </c>
      <c r="AS1146" s="156">
        <v>5.9197464999999998E-2</v>
      </c>
      <c r="AT1146" s="156">
        <v>2.8528147999999998E-3</v>
      </c>
      <c r="AU1146" s="156">
        <v>1.9997434999999999E-4</v>
      </c>
      <c r="AV1146" s="282">
        <f t="shared" si="267"/>
        <v>3.5490087023439003E-6</v>
      </c>
      <c r="AW1146" s="282">
        <f t="shared" si="268"/>
        <v>1.0550350431278883E-8</v>
      </c>
      <c r="AX1146" s="283">
        <f t="shared" si="269"/>
        <v>2.8007611142E-2</v>
      </c>
      <c r="AY1146" s="157">
        <v>3.4560794000000001E-6</v>
      </c>
      <c r="AZ1146" s="157">
        <v>1.0427825E-8</v>
      </c>
      <c r="BA1146" s="157">
        <v>2.8490307999999998E-13</v>
      </c>
      <c r="BB1146" s="157">
        <v>2.1796893E-12</v>
      </c>
      <c r="BC1146" s="157">
        <v>0</v>
      </c>
      <c r="BD1146" s="157">
        <v>1.0118958E-10</v>
      </c>
      <c r="BE1146" s="157">
        <v>9.2770901000000002E-8</v>
      </c>
      <c r="BF1146" s="157">
        <v>1.7143142E-11</v>
      </c>
      <c r="BG1146" s="157">
        <v>1.0479399E-10</v>
      </c>
      <c r="BH1146" s="157">
        <v>2.8775570000000001E-14</v>
      </c>
      <c r="BI1146" s="157">
        <v>3.6977603999999999E-16</v>
      </c>
      <c r="BJ1146" s="157">
        <v>7.9959077000000003E-14</v>
      </c>
      <c r="BK1146" s="157">
        <v>1.6436997999999999E-13</v>
      </c>
      <c r="BL1146" s="157">
        <v>2.9921775000000003E-14</v>
      </c>
      <c r="BM1146" s="157">
        <v>2.7891145999999998E-12</v>
      </c>
      <c r="BN1146" s="157">
        <v>5.2242960000000001E-11</v>
      </c>
      <c r="BO1146" s="157">
        <v>2.0841165E-20</v>
      </c>
      <c r="BP1146" s="157">
        <v>1.4814141999999999E-5</v>
      </c>
      <c r="BQ1146" s="157">
        <v>2.7992797E-2</v>
      </c>
      <c r="BR1146" s="157">
        <v>0</v>
      </c>
      <c r="BS1146" s="157">
        <v>0</v>
      </c>
      <c r="BT1146" s="157">
        <v>0</v>
      </c>
      <c r="BU1146"/>
      <c r="BV1146" s="155">
        <v>1.1083113000000001E-4</v>
      </c>
      <c r="BW1146" s="155">
        <v>7.4511829000000004E-7</v>
      </c>
      <c r="BX1146" s="155">
        <v>1.0384084E-4</v>
      </c>
      <c r="BY1146" s="155">
        <v>1.4684345E-8</v>
      </c>
      <c r="BZ1146" s="155">
        <v>7.2494685999999998E-7</v>
      </c>
      <c r="CA1146" s="155">
        <v>4.4858361000000003E-8</v>
      </c>
      <c r="CB1146" s="155">
        <v>7.1599534999999997E-10</v>
      </c>
      <c r="CC1146" s="155">
        <v>6.7560069000000003E-8</v>
      </c>
      <c r="CD1146" s="155">
        <v>1.5012095E-8</v>
      </c>
      <c r="CE1146" s="155">
        <v>9.8665862999999998E-8</v>
      </c>
      <c r="CF1146" s="155">
        <v>0</v>
      </c>
      <c r="CG1146" s="155">
        <v>4.6087577000000002E-17</v>
      </c>
      <c r="CH1146" s="155">
        <v>3.7736329000000002E-13</v>
      </c>
      <c r="CI1146" s="155">
        <v>3.6398162000000001E-7</v>
      </c>
      <c r="CJ1146" s="155">
        <v>4.9062514999999998E-6</v>
      </c>
      <c r="CK1146" s="155">
        <v>8.4915791000000007E-9</v>
      </c>
      <c r="CL1146" s="155">
        <v>0</v>
      </c>
      <c r="CM1146"/>
      <c r="CN1146" s="284">
        <v>3.1940542999999998E-13</v>
      </c>
      <c r="CO1146" s="284">
        <v>3.7242153999999998</v>
      </c>
      <c r="CP1146" s="285">
        <v>1.8588642000000001E-3</v>
      </c>
      <c r="CQ1146" s="284">
        <v>5.2000802E-4</v>
      </c>
      <c r="CR1146" s="284">
        <v>3.6207339999999999E-11</v>
      </c>
      <c r="CS1146" s="284">
        <v>4.2777386999999997E-9</v>
      </c>
      <c r="CT1146" s="284">
        <v>3.3109686000000001E-5</v>
      </c>
      <c r="CU1146" s="284">
        <v>8.1310766000000007E-2</v>
      </c>
      <c r="CV1146" s="284">
        <v>1.9257104999999999E-8</v>
      </c>
      <c r="CW1146" s="284">
        <v>1.5780131999999999E-5</v>
      </c>
      <c r="CX1146"/>
      <c r="CY1146" s="173"/>
      <c r="CZ1146" s="271" t="s">
        <v>1828</v>
      </c>
      <c r="DA1146"/>
      <c r="DB1146" s="247"/>
      <c r="DC1146" s="49"/>
      <c r="DD1146" s="49"/>
      <c r="DE1146" s="49"/>
      <c r="DF1146" s="49"/>
      <c r="DG1146" s="49"/>
      <c r="DH1146" s="49"/>
      <c r="DI1146" s="57"/>
      <c r="DJ1146" s="57"/>
      <c r="DK1146" s="57"/>
      <c r="DL1146" s="57"/>
    </row>
    <row r="1147" spans="1:116" ht="14.4">
      <c r="A1147" t="s">
        <v>1830</v>
      </c>
      <c r="B1147" s="188" t="s">
        <v>321</v>
      </c>
      <c r="C1147" s="151" t="str">
        <f t="shared" si="270"/>
        <v>A.160.02.124</v>
      </c>
      <c r="D1147" s="54" t="s">
        <v>41</v>
      </c>
      <c r="E1147" s="150" t="s">
        <v>352</v>
      </c>
      <c r="F1147" s="153" t="str">
        <f t="shared" si="271"/>
        <v>Oak European FSC/PEFC 710 (kg/m3)</v>
      </c>
      <c r="G1147" s="154">
        <f t="shared" si="272"/>
        <v>0.20109318000000001</v>
      </c>
      <c r="H1147"/>
      <c r="I1147"/>
      <c r="J1147" s="227">
        <f t="shared" si="263"/>
        <v>4.885698773034057E-2</v>
      </c>
      <c r="K1147"/>
      <c r="L1147" s="280">
        <f t="shared" si="264"/>
        <v>3.5183363092000002E-3</v>
      </c>
      <c r="M1147" s="280">
        <f t="shared" si="265"/>
        <v>5.1508367540000002E-3</v>
      </c>
      <c r="N1147" s="281">
        <f t="shared" si="266"/>
        <v>1.0023837667140566E-2</v>
      </c>
      <c r="O1147" s="280">
        <v>3.0163977000000002E-2</v>
      </c>
      <c r="P1147" s="286">
        <v>1.5343386999999999E-3</v>
      </c>
      <c r="Q1147" s="286">
        <v>2.0431236999999998E-3</v>
      </c>
      <c r="R1147" s="286">
        <v>1.7841707000000001E-3</v>
      </c>
      <c r="S1147" s="219">
        <v>1.5282385999999999E-3</v>
      </c>
      <c r="T1147" s="286">
        <v>7.1014892000000003E-6</v>
      </c>
      <c r="U1147" s="219">
        <v>1.9882552E-4</v>
      </c>
      <c r="V1147" s="219">
        <v>1.8005032999999999E-4</v>
      </c>
      <c r="W1147" s="219">
        <v>1.885449E-4</v>
      </c>
      <c r="X1147" s="219">
        <v>1.3573147999999999E-3</v>
      </c>
      <c r="Y1147" s="219">
        <v>9.8314206999999994E-3</v>
      </c>
      <c r="Z1147" s="286">
        <v>3.6009224E-5</v>
      </c>
      <c r="AA1147" s="286">
        <v>3.8720439999999999E-6</v>
      </c>
      <c r="AB1147" s="286">
        <v>2.3140565E-11</v>
      </c>
      <c r="AC1147"/>
      <c r="AD1147" s="227">
        <f t="shared" si="273"/>
        <v>3.0163977000000002E-2</v>
      </c>
      <c r="AE1147" s="227">
        <f t="shared" si="274"/>
        <v>7.2758490391999992E-3</v>
      </c>
      <c r="AF1147" s="227">
        <f t="shared" si="275"/>
        <v>3.7613847739999999E-3</v>
      </c>
      <c r="AG1147" s="227">
        <f t="shared" si="276"/>
        <v>5.1508367540000002E-3</v>
      </c>
      <c r="AH1147" s="227">
        <f t="shared" si="277"/>
        <v>1.0019965623140566E-2</v>
      </c>
      <c r="AI1147"/>
      <c r="AJ1147">
        <v>24.546780999999999</v>
      </c>
      <c r="AK1147" s="155">
        <v>2.6783798999999999</v>
      </c>
      <c r="AL1147" s="155">
        <v>0.49857128000000001</v>
      </c>
      <c r="AM1147" s="155">
        <v>0</v>
      </c>
      <c r="AN1147" s="155">
        <v>21.039459000000001</v>
      </c>
      <c r="AO1147" s="155">
        <v>0.23014230999999999</v>
      </c>
      <c r="AP1147" s="155">
        <v>0.10022807</v>
      </c>
      <c r="AQ1147"/>
      <c r="AR1147" s="156">
        <v>4.0520627999999998E-3</v>
      </c>
      <c r="AS1147" s="156">
        <v>3.7438421999999999E-3</v>
      </c>
      <c r="AT1147" s="156">
        <v>1.6904086999999999E-4</v>
      </c>
      <c r="AU1147" s="156">
        <v>1.3917968000000001E-4</v>
      </c>
      <c r="AV1147" s="282">
        <f t="shared" si="267"/>
        <v>2.2445097103700002E-7</v>
      </c>
      <c r="AW1147" s="282">
        <f t="shared" si="268"/>
        <v>6.2515112815877177E-10</v>
      </c>
      <c r="AX1147" s="283">
        <f t="shared" si="269"/>
        <v>1.9492952197000001E-2</v>
      </c>
      <c r="AY1147" s="157">
        <v>1.8663394E-7</v>
      </c>
      <c r="AZ1147" s="157">
        <v>5.6311889999999998E-10</v>
      </c>
      <c r="BA1147" s="157">
        <v>1.5385209999999999E-14</v>
      </c>
      <c r="BB1147" s="157">
        <v>3.269534E-12</v>
      </c>
      <c r="BC1147" s="157">
        <v>0</v>
      </c>
      <c r="BD1147" s="157">
        <v>1.3237687E-10</v>
      </c>
      <c r="BE1147" s="157">
        <v>3.7602961E-8</v>
      </c>
      <c r="BF1147" s="157">
        <v>2.1288855E-11</v>
      </c>
      <c r="BG1147" s="157">
        <v>4.0569297999999997E-11</v>
      </c>
      <c r="BH1147" s="157">
        <v>4.3163353999999998E-14</v>
      </c>
      <c r="BI1147" s="157">
        <v>5.5466406999999998E-16</v>
      </c>
      <c r="BJ1147" s="157">
        <v>1.1335442E-13</v>
      </c>
      <c r="BK1147" s="157">
        <v>1.2147101E-15</v>
      </c>
      <c r="BL1147" s="157">
        <v>4.0276934000000001E-16</v>
      </c>
      <c r="BM1147" s="157">
        <v>3.8567289999999997E-12</v>
      </c>
      <c r="BN1147" s="157">
        <v>7.4566904000000004E-11</v>
      </c>
      <c r="BO1147" s="157">
        <v>3.1261746999999998E-20</v>
      </c>
      <c r="BP1147" s="157">
        <v>1.7451196999999998E-5</v>
      </c>
      <c r="BQ1147" s="157">
        <v>1.9475500999999999E-2</v>
      </c>
      <c r="BR1147" s="157">
        <v>0</v>
      </c>
      <c r="BS1147" s="157">
        <v>0</v>
      </c>
      <c r="BT1147" s="157">
        <v>0</v>
      </c>
      <c r="BU1147"/>
      <c r="BV1147" s="155">
        <v>1.0844188000000001E-5</v>
      </c>
      <c r="BW1147" s="155">
        <v>3.1365223999999998E-7</v>
      </c>
      <c r="BX1147" s="155">
        <v>5.6070113999999997E-6</v>
      </c>
      <c r="BY1147" s="155">
        <v>2.1644913000000002E-8</v>
      </c>
      <c r="BZ1147" s="155">
        <v>3.4324483999999998E-7</v>
      </c>
      <c r="CA1147" s="155">
        <v>6.7287542000000006E-8</v>
      </c>
      <c r="CB1147" s="155">
        <v>1.0739930000000001E-9</v>
      </c>
      <c r="CC1147" s="155">
        <v>1.013401E-7</v>
      </c>
      <c r="CD1147" s="155">
        <v>1.9322401000000001E-8</v>
      </c>
      <c r="CE1147" s="155">
        <v>1.3929943999999999E-7</v>
      </c>
      <c r="CF1147" s="155">
        <v>0</v>
      </c>
      <c r="CG1147" s="155">
        <v>6.9131365999999997E-17</v>
      </c>
      <c r="CH1147" s="155">
        <v>5.6604493000000004E-13</v>
      </c>
      <c r="CI1147" s="155">
        <v>3.5533987000000001E-7</v>
      </c>
      <c r="CJ1147" s="155">
        <v>3.8622332000000002E-6</v>
      </c>
      <c r="CK1147" s="155">
        <v>1.2737322E-8</v>
      </c>
      <c r="CL1147" s="155">
        <v>0</v>
      </c>
      <c r="CM1147"/>
      <c r="CN1147" s="284">
        <v>4.7910815000000001E-13</v>
      </c>
      <c r="CO1147" s="284">
        <v>0.20110196999999999</v>
      </c>
      <c r="CP1147" s="285">
        <v>2.7882962000000001E-3</v>
      </c>
      <c r="CQ1147" s="284">
        <v>2.2990970000000001E-4</v>
      </c>
      <c r="CR1147" s="284">
        <v>5.1332133000000002E-11</v>
      </c>
      <c r="CS1147" s="284">
        <v>6.0645631999999998E-9</v>
      </c>
      <c r="CT1147" s="284">
        <v>1.3766142999999999E-5</v>
      </c>
      <c r="CU1147" s="284">
        <v>1.0434935000000001E-3</v>
      </c>
      <c r="CV1147" s="284">
        <v>2.8885657000000001E-8</v>
      </c>
      <c r="CW1147" s="284">
        <v>2.3670198E-5</v>
      </c>
      <c r="CX1147"/>
      <c r="CY1147" s="173"/>
      <c r="CZ1147" s="271" t="s">
        <v>2618</v>
      </c>
      <c r="DA1147"/>
      <c r="DB1147" s="247"/>
      <c r="DC1147" s="49"/>
      <c r="DD1147" s="49"/>
      <c r="DE1147" s="49"/>
      <c r="DF1147" s="49"/>
      <c r="DG1147" s="49"/>
      <c r="DH1147" s="49"/>
      <c r="DI1147" s="57"/>
      <c r="DJ1147" s="57"/>
      <c r="DK1147" s="57"/>
      <c r="DL1147" s="57"/>
    </row>
    <row r="1148" spans="1:116" ht="14.4">
      <c r="A1148" t="s">
        <v>972</v>
      </c>
      <c r="B1148" s="188" t="s">
        <v>321</v>
      </c>
      <c r="C1148" s="151" t="str">
        <f t="shared" si="270"/>
        <v>A.160.02.125</v>
      </c>
      <c r="D1148" s="54" t="s">
        <v>41</v>
      </c>
      <c r="E1148" s="150" t="s">
        <v>352</v>
      </c>
      <c r="F1148" s="153" t="str">
        <f t="shared" si="271"/>
        <v>Purpleheart FSC/PEFC 850 (kg/m3)</v>
      </c>
      <c r="G1148" s="154">
        <f t="shared" si="272"/>
        <v>0.21275747333333336</v>
      </c>
      <c r="H1148"/>
      <c r="I1148"/>
      <c r="J1148" s="227">
        <f t="shared" si="263"/>
        <v>5.1455260094127042E-2</v>
      </c>
      <c r="K1148"/>
      <c r="L1148" s="280">
        <f t="shared" si="264"/>
        <v>2.7109296069999997E-3</v>
      </c>
      <c r="M1148" s="280">
        <f t="shared" si="265"/>
        <v>5.3835113190000006E-3</v>
      </c>
      <c r="N1148" s="281">
        <f t="shared" si="266"/>
        <v>1.1447198168127042E-2</v>
      </c>
      <c r="O1148" s="280">
        <v>3.1913621000000003E-2</v>
      </c>
      <c r="P1148" s="219">
        <v>2.6590569999999998E-3</v>
      </c>
      <c r="Q1148" s="286">
        <v>1.6753859E-3</v>
      </c>
      <c r="R1148" s="286">
        <v>1.5074556E-3</v>
      </c>
      <c r="S1148" s="219">
        <v>1.0625736E-3</v>
      </c>
      <c r="T1148" s="286">
        <v>5.259867E-6</v>
      </c>
      <c r="U1148" s="219">
        <v>1.3564054000000001E-4</v>
      </c>
      <c r="V1148" s="219">
        <v>1.2011222999999999E-4</v>
      </c>
      <c r="W1148" s="219">
        <v>1.5262279E-4</v>
      </c>
      <c r="X1148" s="219">
        <v>9.0487651999999997E-4</v>
      </c>
      <c r="Y1148" s="219">
        <v>1.1291994E-2</v>
      </c>
      <c r="Z1148" s="286">
        <v>2.4079669000000001E-5</v>
      </c>
      <c r="AA1148" s="286">
        <v>2.5813627000000002E-6</v>
      </c>
      <c r="AB1148" s="286">
        <v>1.5427043000000001E-11</v>
      </c>
      <c r="AC1148"/>
      <c r="AD1148" s="227">
        <f t="shared" si="273"/>
        <v>3.1913621000000003E-2</v>
      </c>
      <c r="AE1148" s="227">
        <f t="shared" si="274"/>
        <v>7.1654847369999998E-3</v>
      </c>
      <c r="AF1148" s="227">
        <f t="shared" si="275"/>
        <v>4.4571364927000002E-3</v>
      </c>
      <c r="AG1148" s="227">
        <f t="shared" si="276"/>
        <v>5.3835113190000006E-3</v>
      </c>
      <c r="AH1148" s="227">
        <f t="shared" si="277"/>
        <v>1.1444616805427042E-2</v>
      </c>
      <c r="AI1148"/>
      <c r="AJ1148">
        <v>24.58361</v>
      </c>
      <c r="AK1148" s="155">
        <v>2.747077</v>
      </c>
      <c r="AL1148" s="155">
        <v>0.49722601</v>
      </c>
      <c r="AM1148" s="155">
        <v>0</v>
      </c>
      <c r="AN1148" s="155">
        <v>21.019527</v>
      </c>
      <c r="AO1148" s="155">
        <v>0.21988817999999999</v>
      </c>
      <c r="AP1148" s="155">
        <v>9.9891638000000005E-2</v>
      </c>
      <c r="AQ1148"/>
      <c r="AR1148" s="156">
        <v>4.5470794999999996E-3</v>
      </c>
      <c r="AS1148" s="156">
        <v>4.2212647000000004E-3</v>
      </c>
      <c r="AT1148" s="156">
        <v>1.8218343999999999E-4</v>
      </c>
      <c r="AU1148" s="156">
        <v>1.4363129999999999E-4</v>
      </c>
      <c r="AV1148" s="282">
        <f t="shared" si="267"/>
        <v>2.5307342795489997E-7</v>
      </c>
      <c r="AW1148" s="282">
        <f t="shared" si="268"/>
        <v>6.7375533879988106E-10</v>
      </c>
      <c r="AX1148" s="283">
        <f t="shared" si="269"/>
        <v>2.0116427994E-2</v>
      </c>
      <c r="AY1148" s="157">
        <v>1.9745191999999999E-7</v>
      </c>
      <c r="AZ1148" s="157">
        <v>5.9575958999999995E-10</v>
      </c>
      <c r="BA1148" s="157">
        <v>1.6277001000000001E-14</v>
      </c>
      <c r="BB1148" s="157">
        <v>2.1796893E-12</v>
      </c>
      <c r="BC1148" s="157">
        <v>0</v>
      </c>
      <c r="BD1148" s="157">
        <v>9.6773042000000004E-11</v>
      </c>
      <c r="BE1148" s="157">
        <v>5.546917E-8</v>
      </c>
      <c r="BF1148" s="157">
        <v>1.6135955E-11</v>
      </c>
      <c r="BG1148" s="157">
        <v>6.1658471E-11</v>
      </c>
      <c r="BH1148" s="157">
        <v>2.8775570000000001E-14</v>
      </c>
      <c r="BI1148" s="157">
        <v>3.6977603999999999E-16</v>
      </c>
      <c r="BJ1148" s="157">
        <v>7.7330092000000006E-14</v>
      </c>
      <c r="BK1148" s="157">
        <v>6.6408808000000004E-14</v>
      </c>
      <c r="BL1148" s="157">
        <v>1.2161532000000001E-14</v>
      </c>
      <c r="BM1148" s="157">
        <v>2.6585706E-12</v>
      </c>
      <c r="BN1148" s="157">
        <v>5.0726653000000002E-11</v>
      </c>
      <c r="BO1148" s="157">
        <v>2.0841165E-20</v>
      </c>
      <c r="BP1148" s="157">
        <v>1.4489994E-5</v>
      </c>
      <c r="BQ1148" s="157">
        <v>2.0101938E-2</v>
      </c>
      <c r="BR1148" s="157">
        <v>0</v>
      </c>
      <c r="BS1148" s="157">
        <v>0</v>
      </c>
      <c r="BT1148" s="157">
        <v>0</v>
      </c>
      <c r="BU1148"/>
      <c r="BV1148" s="155">
        <v>1.1339102E-5</v>
      </c>
      <c r="BW1148" s="155">
        <v>4.4772895E-7</v>
      </c>
      <c r="BX1148" s="155">
        <v>5.9322428999999999E-6</v>
      </c>
      <c r="BY1148" s="155">
        <v>1.4591184000000001E-8</v>
      </c>
      <c r="BZ1148" s="155">
        <v>4.6455341999999998E-7</v>
      </c>
      <c r="CA1148" s="155">
        <v>4.4858361000000003E-8</v>
      </c>
      <c r="CB1148" s="155">
        <v>7.1599534999999997E-10</v>
      </c>
      <c r="CC1148" s="155">
        <v>6.7560069000000003E-8</v>
      </c>
      <c r="CD1148" s="155">
        <v>1.3736076999999999E-8</v>
      </c>
      <c r="CE1148" s="155">
        <v>9.5372937E-8</v>
      </c>
      <c r="CF1148" s="155">
        <v>0</v>
      </c>
      <c r="CG1148" s="155">
        <v>4.6087577000000002E-17</v>
      </c>
      <c r="CH1148" s="155">
        <v>3.7736329000000002E-13</v>
      </c>
      <c r="CI1148" s="155">
        <v>3.1317235999999998E-7</v>
      </c>
      <c r="CJ1148" s="155">
        <v>3.9360773999999996E-6</v>
      </c>
      <c r="CK1148" s="155">
        <v>8.4915791000000007E-9</v>
      </c>
      <c r="CL1148" s="155">
        <v>0</v>
      </c>
      <c r="CM1148"/>
      <c r="CN1148" s="284">
        <v>3.1940542999999998E-13</v>
      </c>
      <c r="CO1148" s="284">
        <v>0.21276333</v>
      </c>
      <c r="CP1148" s="285">
        <v>1.8588642000000001E-3</v>
      </c>
      <c r="CQ1148" s="284">
        <v>3.1653855999999998E-4</v>
      </c>
      <c r="CR1148" s="284">
        <v>3.5017913000000003E-11</v>
      </c>
      <c r="CS1148" s="284">
        <v>4.1371718000000003E-9</v>
      </c>
      <c r="CT1148" s="284">
        <v>2.0245729000000001E-5</v>
      </c>
      <c r="CU1148" s="284">
        <v>3.3027923000000001E-2</v>
      </c>
      <c r="CV1148" s="284">
        <v>1.9257104999999999E-8</v>
      </c>
      <c r="CW1148" s="284">
        <v>1.5780131999999999E-5</v>
      </c>
      <c r="CX1148"/>
      <c r="CY1148" s="173"/>
      <c r="CZ1148" s="271" t="s">
        <v>1831</v>
      </c>
      <c r="DA1148"/>
      <c r="DB1148" s="247"/>
      <c r="DC1148" s="49"/>
      <c r="DD1148" s="49"/>
      <c r="DE1148" s="49"/>
      <c r="DF1148" s="49"/>
      <c r="DG1148" s="49"/>
      <c r="DH1148" s="49"/>
      <c r="DI1148" s="57"/>
      <c r="DJ1148" s="57"/>
      <c r="DK1148" s="57"/>
      <c r="DL1148" s="57"/>
    </row>
    <row r="1149" spans="1:116" ht="14.4">
      <c r="A1149" t="s">
        <v>1832</v>
      </c>
      <c r="B1149" s="188" t="s">
        <v>321</v>
      </c>
      <c r="C1149" s="151" t="str">
        <f t="shared" si="270"/>
        <v>A.160.02.126</v>
      </c>
      <c r="D1149" s="54" t="s">
        <v>41</v>
      </c>
      <c r="E1149" s="150" t="s">
        <v>352</v>
      </c>
      <c r="F1149" s="153" t="str">
        <f t="shared" si="271"/>
        <v>Purpleheart natural forest clear cut 850 (kg/m3)</v>
      </c>
      <c r="G1149" s="154">
        <f t="shared" si="272"/>
        <v>3.6627574666666671</v>
      </c>
      <c r="H1149"/>
      <c r="I1149"/>
      <c r="J1149" s="227">
        <f t="shared" ref="J1149:J1214" si="278">L1149+M1149+N1149+O1149</f>
        <v>4.8970552794251265</v>
      </c>
      <c r="K1149"/>
      <c r="L1149" s="280">
        <f t="shared" ref="L1149:L1214" si="279">R1149+S1149+T1149+U1149</f>
        <v>2.7109296069999997E-3</v>
      </c>
      <c r="M1149" s="280">
        <f t="shared" ref="M1149:M1214" si="280">P1149+Q1149+V1149+Z1149+X1149</f>
        <v>4.3334835316499998</v>
      </c>
      <c r="N1149" s="281">
        <f t="shared" ref="N1149:N1214" si="281">W1149+Y1149+AA1149+AB1149</f>
        <v>1.1447198168127042E-2</v>
      </c>
      <c r="O1149" s="280">
        <v>0.54941362000000005</v>
      </c>
      <c r="P1149" s="286">
        <v>2.6590569999999998E-3</v>
      </c>
      <c r="Q1149" s="286">
        <v>1.6753859E-3</v>
      </c>
      <c r="R1149" s="286">
        <v>1.5074556E-3</v>
      </c>
      <c r="S1149" s="219">
        <v>1.0625736E-3</v>
      </c>
      <c r="T1149" s="286">
        <v>5.259867E-6</v>
      </c>
      <c r="U1149" s="219">
        <v>1.3564054000000001E-4</v>
      </c>
      <c r="V1149" s="219">
        <v>1.2011222999999999E-4</v>
      </c>
      <c r="W1149" s="219">
        <v>1.5262279E-4</v>
      </c>
      <c r="X1149" s="219">
        <v>9.0487651999999997E-4</v>
      </c>
      <c r="Y1149" s="219">
        <v>1.1291994E-2</v>
      </c>
      <c r="Z1149" s="219">
        <v>4.3281241000000001</v>
      </c>
      <c r="AA1149" s="286">
        <v>2.5813627000000002E-6</v>
      </c>
      <c r="AB1149" s="286">
        <v>1.5427043000000001E-11</v>
      </c>
      <c r="AC1149"/>
      <c r="AD1149" s="227">
        <f t="shared" si="273"/>
        <v>0.54941362000000005</v>
      </c>
      <c r="AE1149" s="227">
        <f t="shared" si="274"/>
        <v>7.1654847369999998E-3</v>
      </c>
      <c r="AF1149" s="227">
        <f t="shared" si="275"/>
        <v>4.4571364927000002E-3</v>
      </c>
      <c r="AG1149" s="227">
        <f t="shared" si="276"/>
        <v>4.3334835316499998</v>
      </c>
      <c r="AH1149" s="227">
        <f t="shared" si="277"/>
        <v>1.1444616805427042E-2</v>
      </c>
      <c r="AI1149"/>
      <c r="AJ1149">
        <v>24.58361</v>
      </c>
      <c r="AK1149" s="155">
        <v>2.747077</v>
      </c>
      <c r="AL1149" s="155">
        <v>0.49722601</v>
      </c>
      <c r="AM1149" s="155">
        <v>0</v>
      </c>
      <c r="AN1149" s="155">
        <v>21.019527</v>
      </c>
      <c r="AO1149" s="155">
        <v>0.21988817999999999</v>
      </c>
      <c r="AP1149" s="155">
        <v>9.9891638000000005E-2</v>
      </c>
      <c r="AQ1149"/>
      <c r="AR1149" s="156">
        <v>6.0561903E-2</v>
      </c>
      <c r="AS1149" s="156">
        <v>5.7623952999999999E-2</v>
      </c>
      <c r="AT1149" s="156">
        <v>2.7943187999999999E-3</v>
      </c>
      <c r="AU1149" s="156">
        <v>1.4363129999999999E-4</v>
      </c>
      <c r="AV1149" s="282">
        <f t="shared" si="267"/>
        <v>3.4546734079549004E-6</v>
      </c>
      <c r="AW1149" s="282">
        <f t="shared" si="268"/>
        <v>1.0334019673798883E-8</v>
      </c>
      <c r="AX1149" s="283">
        <f t="shared" si="269"/>
        <v>2.0116427994E-2</v>
      </c>
      <c r="AY1149" s="157">
        <v>3.3990519000000002E-6</v>
      </c>
      <c r="AZ1149" s="157">
        <v>1.0255760000000001E-8</v>
      </c>
      <c r="BA1149" s="157">
        <v>2.80202E-13</v>
      </c>
      <c r="BB1149" s="157">
        <v>2.1796893E-12</v>
      </c>
      <c r="BC1149" s="157">
        <v>0</v>
      </c>
      <c r="BD1149" s="157">
        <v>9.6773042000000004E-11</v>
      </c>
      <c r="BE1149" s="157">
        <v>5.546917E-8</v>
      </c>
      <c r="BF1149" s="157">
        <v>1.6135955E-11</v>
      </c>
      <c r="BG1149" s="157">
        <v>6.1658471E-11</v>
      </c>
      <c r="BH1149" s="157">
        <v>2.8775570000000001E-14</v>
      </c>
      <c r="BI1149" s="157">
        <v>3.6977603999999999E-16</v>
      </c>
      <c r="BJ1149" s="157">
        <v>7.7330092000000006E-14</v>
      </c>
      <c r="BK1149" s="157">
        <v>6.6408808000000004E-14</v>
      </c>
      <c r="BL1149" s="157">
        <v>1.2161532000000001E-14</v>
      </c>
      <c r="BM1149" s="157">
        <v>2.6585706E-12</v>
      </c>
      <c r="BN1149" s="157">
        <v>5.0726653000000002E-11</v>
      </c>
      <c r="BO1149" s="157">
        <v>2.0841165E-20</v>
      </c>
      <c r="BP1149" s="157">
        <v>1.4489994E-5</v>
      </c>
      <c r="BQ1149" s="157">
        <v>2.0101938E-2</v>
      </c>
      <c r="BR1149" s="157">
        <v>0</v>
      </c>
      <c r="BS1149" s="157">
        <v>0</v>
      </c>
      <c r="BT1149" s="157">
        <v>0</v>
      </c>
      <c r="BU1149"/>
      <c r="BV1149" s="155">
        <v>1.0753426E-4</v>
      </c>
      <c r="BW1149" s="155">
        <v>4.4772895E-7</v>
      </c>
      <c r="BX1149" s="155">
        <v>1.0212739999999999E-4</v>
      </c>
      <c r="BY1149" s="155">
        <v>1.4591184000000001E-8</v>
      </c>
      <c r="BZ1149" s="155">
        <v>4.6455341999999998E-7</v>
      </c>
      <c r="CA1149" s="155">
        <v>4.4858361000000003E-8</v>
      </c>
      <c r="CB1149" s="155">
        <v>7.1599534999999997E-10</v>
      </c>
      <c r="CC1149" s="155">
        <v>6.7560069000000003E-8</v>
      </c>
      <c r="CD1149" s="155">
        <v>1.3736076999999999E-8</v>
      </c>
      <c r="CE1149" s="155">
        <v>9.5372937E-8</v>
      </c>
      <c r="CF1149" s="155">
        <v>0</v>
      </c>
      <c r="CG1149" s="155">
        <v>4.6087577000000002E-17</v>
      </c>
      <c r="CH1149" s="155">
        <v>3.7736329000000002E-13</v>
      </c>
      <c r="CI1149" s="155">
        <v>3.1317235999999998E-7</v>
      </c>
      <c r="CJ1149" s="155">
        <v>3.9360773999999996E-6</v>
      </c>
      <c r="CK1149" s="155">
        <v>8.4915791000000007E-9</v>
      </c>
      <c r="CL1149" s="155">
        <v>0</v>
      </c>
      <c r="CM1149"/>
      <c r="CN1149" s="284">
        <v>3.1940542999999998E-13</v>
      </c>
      <c r="CO1149" s="284">
        <v>3.6627632999999999</v>
      </c>
      <c r="CP1149" s="285">
        <v>1.8588642000000001E-3</v>
      </c>
      <c r="CQ1149" s="284">
        <v>3.1653855999999998E-4</v>
      </c>
      <c r="CR1149" s="284">
        <v>3.5017913000000003E-11</v>
      </c>
      <c r="CS1149" s="284">
        <v>4.1371718000000003E-9</v>
      </c>
      <c r="CT1149" s="284">
        <v>2.0245729000000001E-5</v>
      </c>
      <c r="CU1149" s="284">
        <v>3.3027923000000001E-2</v>
      </c>
      <c r="CV1149" s="284">
        <v>1.9257104999999999E-8</v>
      </c>
      <c r="CW1149" s="284">
        <v>1.5780131999999999E-5</v>
      </c>
      <c r="CX1149"/>
      <c r="CY1149" s="173"/>
      <c r="CZ1149" s="271" t="s">
        <v>1831</v>
      </c>
      <c r="DA1149"/>
      <c r="DB1149" s="247"/>
      <c r="DC1149" s="49"/>
      <c r="DD1149" s="49"/>
      <c r="DE1149" s="49"/>
      <c r="DF1149" s="49"/>
      <c r="DG1149" s="49"/>
      <c r="DH1149" s="49"/>
      <c r="DI1149" s="57"/>
      <c r="DJ1149" s="57"/>
      <c r="DK1149" s="57"/>
      <c r="DL1149" s="57"/>
    </row>
    <row r="1150" spans="1:116" ht="14.4">
      <c r="A1150" t="s">
        <v>1833</v>
      </c>
      <c r="B1150" s="188" t="s">
        <v>321</v>
      </c>
      <c r="C1150" s="151" t="str">
        <f t="shared" si="270"/>
        <v>A.160.02.127</v>
      </c>
      <c r="D1150" s="54" t="s">
        <v>41</v>
      </c>
      <c r="E1150" s="150" t="s">
        <v>352</v>
      </c>
      <c r="F1150" s="153" t="str">
        <f t="shared" si="271"/>
        <v>Red Cedar Western 370 (kg/m3)</v>
      </c>
      <c r="G1150" s="154">
        <f t="shared" si="272"/>
        <v>0.38363548000000003</v>
      </c>
      <c r="H1150"/>
      <c r="I1150"/>
      <c r="J1150" s="227">
        <f t="shared" si="278"/>
        <v>9.8589954585855427E-2</v>
      </c>
      <c r="K1150"/>
      <c r="L1150" s="280">
        <f t="shared" si="279"/>
        <v>3.4428947064999997E-3</v>
      </c>
      <c r="M1150" s="280">
        <f t="shared" si="280"/>
        <v>1.1460708159000001E-2</v>
      </c>
      <c r="N1150" s="281">
        <f t="shared" si="281"/>
        <v>2.6141029720355421E-2</v>
      </c>
      <c r="O1150" s="280">
        <v>5.7545322000000003E-2</v>
      </c>
      <c r="P1150" s="219">
        <v>8.1446198000000008E-3</v>
      </c>
      <c r="Q1150" s="286">
        <v>2.1353006999999999E-3</v>
      </c>
      <c r="R1150" s="286">
        <v>2.0427444000000001E-3</v>
      </c>
      <c r="S1150" s="219">
        <v>1.2277227999999999E-3</v>
      </c>
      <c r="T1150" s="286">
        <v>7.9398064999999992E-6</v>
      </c>
      <c r="U1150" s="219">
        <v>1.6448769999999999E-4</v>
      </c>
      <c r="V1150" s="219">
        <v>1.3542900000000001E-4</v>
      </c>
      <c r="W1150" s="219">
        <v>1.7157066999999999E-4</v>
      </c>
      <c r="X1150" s="219">
        <v>1.0179861000000001E-3</v>
      </c>
      <c r="Y1150" s="219">
        <v>2.5966554999999999E-2</v>
      </c>
      <c r="Z1150" s="286">
        <v>2.7372559000000001E-5</v>
      </c>
      <c r="AA1150" s="286">
        <v>2.9040329999999999E-6</v>
      </c>
      <c r="AB1150" s="286">
        <v>1.7355423E-11</v>
      </c>
      <c r="AC1150"/>
      <c r="AD1150" s="227">
        <f t="shared" si="273"/>
        <v>5.7545322000000003E-2</v>
      </c>
      <c r="AE1150" s="227">
        <f t="shared" si="274"/>
        <v>1.3858244206500003E-2</v>
      </c>
      <c r="AF1150" s="227">
        <f t="shared" si="275"/>
        <v>1.0418253533000001E-2</v>
      </c>
      <c r="AG1150" s="227">
        <f t="shared" si="276"/>
        <v>1.1460708159000001E-2</v>
      </c>
      <c r="AH1150" s="227">
        <f t="shared" si="277"/>
        <v>2.6138125687355421E-2</v>
      </c>
      <c r="AI1150"/>
      <c r="AJ1150">
        <v>26.857095000000001</v>
      </c>
      <c r="AK1150" s="155">
        <v>5.0014528</v>
      </c>
      <c r="AL1150" s="155">
        <v>0.50529356999999997</v>
      </c>
      <c r="AM1150" s="155">
        <v>0</v>
      </c>
      <c r="AN1150" s="155">
        <v>21.024509999999999</v>
      </c>
      <c r="AO1150" s="155">
        <v>0.22395866</v>
      </c>
      <c r="AP1150" s="155">
        <v>0.10187918</v>
      </c>
      <c r="AQ1150"/>
      <c r="AR1150" s="156">
        <v>9.1981953999999994E-3</v>
      </c>
      <c r="AS1150" s="156">
        <v>8.5519998999999992E-3</v>
      </c>
      <c r="AT1150" s="156">
        <v>3.4433191000000002E-4</v>
      </c>
      <c r="AU1150" s="156">
        <v>3.0186356999999998E-4</v>
      </c>
      <c r="AV1150" s="282">
        <f t="shared" si="267"/>
        <v>5.127098190066E-7</v>
      </c>
      <c r="AW1150" s="282">
        <f t="shared" si="268"/>
        <v>1.273416875868496E-9</v>
      </c>
      <c r="AX1150" s="283">
        <f t="shared" si="269"/>
        <v>4.2277811026999998E-2</v>
      </c>
      <c r="AY1150" s="157">
        <v>3.5602833000000002E-7</v>
      </c>
      <c r="AZ1150" s="157">
        <v>1.0742228999999999E-9</v>
      </c>
      <c r="BA1150" s="157">
        <v>2.9349301000000002E-14</v>
      </c>
      <c r="BB1150" s="157">
        <v>2.4521505000000001E-12</v>
      </c>
      <c r="BC1150" s="157">
        <v>0</v>
      </c>
      <c r="BD1150" s="157">
        <v>1.1816453E-10</v>
      </c>
      <c r="BE1150" s="157">
        <v>1.5649657E-7</v>
      </c>
      <c r="BF1150" s="157">
        <v>2.0272630000000001E-11</v>
      </c>
      <c r="BG1150" s="157">
        <v>1.7837882999999999E-10</v>
      </c>
      <c r="BH1150" s="157">
        <v>3.2372516E-14</v>
      </c>
      <c r="BI1150" s="157">
        <v>4.1599805000000001E-16</v>
      </c>
      <c r="BJ1150" s="157">
        <v>9.3771271999999999E-14</v>
      </c>
      <c r="BK1150" s="157">
        <v>3.2715673000000001E-13</v>
      </c>
      <c r="BL1150" s="157">
        <v>5.9450027999999997E-14</v>
      </c>
      <c r="BM1150" s="157">
        <v>3.3273050999999999E-12</v>
      </c>
      <c r="BN1150" s="157">
        <v>6.0975020999999994E-11</v>
      </c>
      <c r="BO1150" s="157">
        <v>2.3446310000000001E-20</v>
      </c>
      <c r="BP1150" s="157">
        <v>1.6147027E-5</v>
      </c>
      <c r="BQ1150" s="157">
        <v>4.2261663999999997E-2</v>
      </c>
      <c r="BR1150" s="157">
        <v>0</v>
      </c>
      <c r="BS1150" s="157">
        <v>0</v>
      </c>
      <c r="BT1150" s="157">
        <v>0</v>
      </c>
      <c r="BU1150"/>
      <c r="BV1150" s="155">
        <v>2.0539346000000001E-5</v>
      </c>
      <c r="BW1150" s="155">
        <v>1.2552639999999999E-6</v>
      </c>
      <c r="BX1150" s="155">
        <v>1.0696775000000001E-5</v>
      </c>
      <c r="BY1150" s="155">
        <v>1.6618088999999999E-8</v>
      </c>
      <c r="BZ1150" s="155">
        <v>1.1706514999999999E-6</v>
      </c>
      <c r="CA1150" s="155">
        <v>5.0465657000000003E-8</v>
      </c>
      <c r="CB1150" s="155">
        <v>8.0549475999999998E-10</v>
      </c>
      <c r="CC1150" s="155">
        <v>7.6005076999999999E-8</v>
      </c>
      <c r="CD1150" s="155">
        <v>1.8741395999999999E-8</v>
      </c>
      <c r="CE1150" s="155">
        <v>1.1566737E-7</v>
      </c>
      <c r="CF1150" s="155">
        <v>0</v>
      </c>
      <c r="CG1150" s="155">
        <v>5.1848525000000001E-17</v>
      </c>
      <c r="CH1150" s="155">
        <v>4.2453370000000003E-13</v>
      </c>
      <c r="CI1150" s="155">
        <v>4.6740918000000002E-7</v>
      </c>
      <c r="CJ1150" s="155">
        <v>6.6613901000000004E-6</v>
      </c>
      <c r="CK1150" s="155">
        <v>9.5530148999999994E-9</v>
      </c>
      <c r="CL1150" s="155">
        <v>0</v>
      </c>
      <c r="CM1150"/>
      <c r="CN1150" s="284">
        <v>3.5933111000000001E-13</v>
      </c>
      <c r="CO1150" s="284">
        <v>0.38364207</v>
      </c>
      <c r="CP1150" s="285">
        <v>2.0912221999999999E-3</v>
      </c>
      <c r="CQ1150" s="284">
        <v>8.7031838999999998E-4</v>
      </c>
      <c r="CR1150" s="284">
        <v>4.2460316000000003E-11</v>
      </c>
      <c r="CS1150" s="284">
        <v>5.0165604E-9</v>
      </c>
      <c r="CT1150" s="284">
        <v>5.5006709999999997E-5</v>
      </c>
      <c r="CU1150" s="284">
        <v>0.16158173000000001</v>
      </c>
      <c r="CV1150" s="284">
        <v>2.1664242999999999E-8</v>
      </c>
      <c r="CW1150" s="284">
        <v>1.7752648000000001E-5</v>
      </c>
      <c r="CX1150"/>
      <c r="CY1150" s="173"/>
      <c r="CZ1150" s="271" t="s">
        <v>2619</v>
      </c>
      <c r="DA1150"/>
      <c r="DB1150" s="247"/>
      <c r="DC1150" s="49"/>
      <c r="DD1150" s="49"/>
      <c r="DE1150" s="49"/>
      <c r="DF1150" s="49"/>
      <c r="DG1150" s="49"/>
      <c r="DH1150" s="49"/>
      <c r="DI1150" s="57"/>
      <c r="DJ1150" s="57"/>
      <c r="DK1150" s="57"/>
      <c r="DL1150" s="57"/>
    </row>
    <row r="1151" spans="1:116" ht="14.4">
      <c r="A1151" t="s">
        <v>1834</v>
      </c>
      <c r="B1151" s="188" t="s">
        <v>321</v>
      </c>
      <c r="C1151" s="151" t="str">
        <f t="shared" si="270"/>
        <v>A.160.02.128</v>
      </c>
      <c r="D1151" s="54" t="s">
        <v>41</v>
      </c>
      <c r="E1151" s="150" t="s">
        <v>352</v>
      </c>
      <c r="F1151" s="153" t="str">
        <f t="shared" si="271"/>
        <v>Utile (Sipo) FSC/PEFC 640 (kg/m3)</v>
      </c>
      <c r="G1151" s="154">
        <f t="shared" si="272"/>
        <v>0.23196123999999999</v>
      </c>
      <c r="H1151"/>
      <c r="I1151"/>
      <c r="J1151" s="227">
        <f t="shared" si="278"/>
        <v>5.6735289516427041E-2</v>
      </c>
      <c r="K1151"/>
      <c r="L1151" s="280">
        <f t="shared" si="279"/>
        <v>2.7695057492999994E-3</v>
      </c>
      <c r="M1151" s="280">
        <f t="shared" si="280"/>
        <v>6.0614522390000005E-3</v>
      </c>
      <c r="N1151" s="281">
        <f t="shared" si="281"/>
        <v>1.3110145528127042E-2</v>
      </c>
      <c r="O1151" s="280">
        <v>3.4794185999999998E-2</v>
      </c>
      <c r="P1151" s="286">
        <v>3.2962661E-3</v>
      </c>
      <c r="Q1151" s="286">
        <v>1.7160467E-3</v>
      </c>
      <c r="R1151" s="286">
        <v>1.5589594999999999E-3</v>
      </c>
      <c r="S1151" s="219">
        <v>1.0679585000000001E-3</v>
      </c>
      <c r="T1151" s="286">
        <v>5.5051193000000002E-6</v>
      </c>
      <c r="U1151" s="219">
        <v>1.3708262999999999E-4</v>
      </c>
      <c r="V1151" s="219">
        <v>1.2014894E-4</v>
      </c>
      <c r="W1151" s="219">
        <v>1.5372414999999999E-4</v>
      </c>
      <c r="X1151" s="219">
        <v>9.0487651999999997E-4</v>
      </c>
      <c r="Y1151" s="219">
        <v>1.2953839999999999E-2</v>
      </c>
      <c r="Z1151" s="286">
        <v>2.4113978999999999E-5</v>
      </c>
      <c r="AA1151" s="286">
        <v>2.5813627000000002E-6</v>
      </c>
      <c r="AB1151" s="286">
        <v>1.5427043000000001E-11</v>
      </c>
      <c r="AC1151"/>
      <c r="AD1151" s="227">
        <f t="shared" si="273"/>
        <v>3.4794185999999998E-2</v>
      </c>
      <c r="AE1151" s="227">
        <f t="shared" si="274"/>
        <v>7.9019674893000009E-3</v>
      </c>
      <c r="AF1151" s="227">
        <f t="shared" si="275"/>
        <v>5.1350431027000001E-3</v>
      </c>
      <c r="AG1151" s="227">
        <f t="shared" si="276"/>
        <v>6.0614522390000005E-3</v>
      </c>
      <c r="AH1151" s="227">
        <f t="shared" si="277"/>
        <v>1.3107564165427042E-2</v>
      </c>
      <c r="AI1151"/>
      <c r="AJ1151">
        <v>24.835840999999999</v>
      </c>
      <c r="AK1151" s="155">
        <v>2.9980769999999999</v>
      </c>
      <c r="AL1151" s="155">
        <v>0.49808028999999998</v>
      </c>
      <c r="AM1151" s="155">
        <v>0</v>
      </c>
      <c r="AN1151" s="155">
        <v>21.019527</v>
      </c>
      <c r="AO1151" s="155">
        <v>0.22005469</v>
      </c>
      <c r="AP1151" s="155">
        <v>0.10010196</v>
      </c>
      <c r="AQ1151"/>
      <c r="AR1151" s="156">
        <v>5.0746894000000004E-3</v>
      </c>
      <c r="AS1151" s="156">
        <v>4.7129874999999998E-3</v>
      </c>
      <c r="AT1151" s="156">
        <v>2.0046346000000001E-4</v>
      </c>
      <c r="AU1151" s="156">
        <v>1.612385E-4</v>
      </c>
      <c r="AV1151" s="282">
        <f t="shared" si="267"/>
        <v>2.825532037649E-7</v>
      </c>
      <c r="AW1151" s="282">
        <f t="shared" si="268"/>
        <v>7.4135893938988124E-10</v>
      </c>
      <c r="AX1151" s="283">
        <f t="shared" si="269"/>
        <v>2.2582423290999999E-2</v>
      </c>
      <c r="AY1151" s="157">
        <v>2.1527301000000001E-7</v>
      </c>
      <c r="AZ1151" s="157">
        <v>6.4953014000000003E-10</v>
      </c>
      <c r="BA1151" s="157">
        <v>1.774609E-14</v>
      </c>
      <c r="BB1151" s="157">
        <v>2.1796893E-12</v>
      </c>
      <c r="BC1151" s="157">
        <v>0</v>
      </c>
      <c r="BD1151" s="157">
        <v>9.8153211000000004E-11</v>
      </c>
      <c r="BE1151" s="157">
        <v>6.7125961000000006E-8</v>
      </c>
      <c r="BF1151" s="157">
        <v>1.6450701E-11</v>
      </c>
      <c r="BG1151" s="157">
        <v>7.5138321999999999E-11</v>
      </c>
      <c r="BH1151" s="157">
        <v>2.8775570000000001E-14</v>
      </c>
      <c r="BI1151" s="157">
        <v>3.6977603999999999E-16</v>
      </c>
      <c r="BJ1151" s="157">
        <v>7.8151650000000006E-14</v>
      </c>
      <c r="BK1151" s="157">
        <v>9.7021674999999995E-14</v>
      </c>
      <c r="BL1151" s="157">
        <v>1.7711607999999999E-14</v>
      </c>
      <c r="BM1151" s="157">
        <v>2.6993655999999999E-12</v>
      </c>
      <c r="BN1151" s="157">
        <v>5.1200498999999999E-11</v>
      </c>
      <c r="BO1151" s="157">
        <v>2.0841165E-20</v>
      </c>
      <c r="BP1151" s="157">
        <v>1.4591291000000001E-5</v>
      </c>
      <c r="BQ1151" s="157">
        <v>2.2567831999999999E-2</v>
      </c>
      <c r="BR1151" s="157">
        <v>0</v>
      </c>
      <c r="BS1151" s="157">
        <v>0</v>
      </c>
      <c r="BT1151" s="157">
        <v>0</v>
      </c>
      <c r="BU1151"/>
      <c r="BV1151" s="155">
        <v>1.2369375E-5</v>
      </c>
      <c r="BW1151" s="155">
        <v>5.4066312000000001E-7</v>
      </c>
      <c r="BX1151" s="155">
        <v>6.4676947999999997E-6</v>
      </c>
      <c r="BY1151" s="155">
        <v>1.4620297E-8</v>
      </c>
      <c r="BZ1151" s="155">
        <v>5.4592636999999998E-7</v>
      </c>
      <c r="CA1151" s="155">
        <v>4.4858361000000003E-8</v>
      </c>
      <c r="CB1151" s="155">
        <v>7.1599534999999997E-10</v>
      </c>
      <c r="CC1151" s="155">
        <v>6.7560069000000003E-8</v>
      </c>
      <c r="CD1151" s="155">
        <v>1.4134833E-8</v>
      </c>
      <c r="CE1151" s="155">
        <v>9.6401977000000001E-8</v>
      </c>
      <c r="CF1151" s="155">
        <v>0</v>
      </c>
      <c r="CG1151" s="155">
        <v>4.6087577000000002E-17</v>
      </c>
      <c r="CH1151" s="155">
        <v>3.7736329000000002E-13</v>
      </c>
      <c r="CI1151" s="155">
        <v>3.2905025000000001E-7</v>
      </c>
      <c r="CJ1151" s="155">
        <v>4.2392568000000002E-6</v>
      </c>
      <c r="CK1151" s="155">
        <v>8.4915791000000007E-9</v>
      </c>
      <c r="CL1151" s="155">
        <v>0</v>
      </c>
      <c r="CM1151"/>
      <c r="CN1151" s="284">
        <v>3.1940542999999998E-13</v>
      </c>
      <c r="CO1151" s="284">
        <v>0.23196710000000001</v>
      </c>
      <c r="CP1151" s="285">
        <v>1.8588642000000001E-3</v>
      </c>
      <c r="CQ1151" s="284">
        <v>3.8012277E-4</v>
      </c>
      <c r="CR1151" s="284">
        <v>3.5389609000000001E-11</v>
      </c>
      <c r="CS1151" s="284">
        <v>4.1810988999999996E-9</v>
      </c>
      <c r="CT1151" s="284">
        <v>2.4265716000000001E-5</v>
      </c>
      <c r="CU1151" s="284">
        <v>4.8116311000000002E-2</v>
      </c>
      <c r="CV1151" s="284">
        <v>1.9257104999999999E-8</v>
      </c>
      <c r="CW1151" s="284">
        <v>1.5780131999999999E-5</v>
      </c>
      <c r="CX1151"/>
      <c r="CY1151" s="173"/>
      <c r="CZ1151" s="271" t="s">
        <v>2620</v>
      </c>
      <c r="DA1151"/>
      <c r="DB1151" s="247"/>
      <c r="DC1151" s="49"/>
      <c r="DD1151" s="49"/>
      <c r="DE1151" s="49"/>
      <c r="DF1151" s="49"/>
      <c r="DG1151" s="49"/>
      <c r="DH1151" s="49"/>
      <c r="DI1151" s="57"/>
      <c r="DJ1151" s="57"/>
      <c r="DK1151" s="57"/>
      <c r="DL1151" s="57"/>
    </row>
    <row r="1152" spans="1:116" ht="14.4">
      <c r="A1152" t="s">
        <v>1835</v>
      </c>
      <c r="B1152" s="188" t="s">
        <v>321</v>
      </c>
      <c r="C1152" s="151" t="str">
        <f t="shared" si="270"/>
        <v>A.160.02.129</v>
      </c>
      <c r="D1152" s="54" t="s">
        <v>41</v>
      </c>
      <c r="E1152" s="150" t="s">
        <v>352</v>
      </c>
      <c r="F1152" s="153" t="str">
        <f t="shared" si="271"/>
        <v>Utile (Sipo) natural forest clear cut 640 (kg/m3)</v>
      </c>
      <c r="G1152" s="154">
        <f t="shared" si="272"/>
        <v>3.6819612666666668</v>
      </c>
      <c r="H1152"/>
      <c r="I1152"/>
      <c r="J1152" s="227">
        <f t="shared" si="278"/>
        <v>6.076871679537426</v>
      </c>
      <c r="K1152"/>
      <c r="L1152" s="280">
        <f t="shared" si="279"/>
        <v>2.7695057492999994E-3</v>
      </c>
      <c r="M1152" s="280">
        <f t="shared" si="280"/>
        <v>5.5086978382599998</v>
      </c>
      <c r="N1152" s="281">
        <f t="shared" si="281"/>
        <v>1.3110145528127042E-2</v>
      </c>
      <c r="O1152" s="280">
        <v>0.55229419000000002</v>
      </c>
      <c r="P1152" s="219">
        <v>3.2962661E-3</v>
      </c>
      <c r="Q1152" s="286">
        <v>1.7160467E-3</v>
      </c>
      <c r="R1152" s="286">
        <v>1.5589594999999999E-3</v>
      </c>
      <c r="S1152" s="219">
        <v>1.0679585000000001E-3</v>
      </c>
      <c r="T1152" s="286">
        <v>5.5051193000000002E-6</v>
      </c>
      <c r="U1152" s="219">
        <v>1.3708262999999999E-4</v>
      </c>
      <c r="V1152" s="219">
        <v>1.2014894E-4</v>
      </c>
      <c r="W1152" s="219">
        <v>1.5372414999999999E-4</v>
      </c>
      <c r="X1152" s="219">
        <v>9.0487651999999997E-4</v>
      </c>
      <c r="Y1152" s="219">
        <v>1.2953839999999999E-2</v>
      </c>
      <c r="Z1152" s="219">
        <v>5.5026605000000002</v>
      </c>
      <c r="AA1152" s="286">
        <v>2.5813627000000002E-6</v>
      </c>
      <c r="AB1152" s="286">
        <v>1.5427043000000001E-11</v>
      </c>
      <c r="AC1152"/>
      <c r="AD1152" s="227">
        <f t="shared" si="273"/>
        <v>0.55229419000000002</v>
      </c>
      <c r="AE1152" s="227">
        <f t="shared" si="274"/>
        <v>7.9019674893000009E-3</v>
      </c>
      <c r="AF1152" s="227">
        <f t="shared" si="275"/>
        <v>5.1350431027000001E-3</v>
      </c>
      <c r="AG1152" s="227">
        <f t="shared" si="276"/>
        <v>5.5086978382599998</v>
      </c>
      <c r="AH1152" s="227">
        <f t="shared" si="277"/>
        <v>1.3107564165427042E-2</v>
      </c>
      <c r="AI1152"/>
      <c r="AJ1152">
        <v>24.835840999999999</v>
      </c>
      <c r="AK1152" s="155">
        <v>2.9980769999999999</v>
      </c>
      <c r="AL1152" s="155">
        <v>0.49808028999999998</v>
      </c>
      <c r="AM1152" s="155">
        <v>0</v>
      </c>
      <c r="AN1152" s="155">
        <v>21.019527</v>
      </c>
      <c r="AO1152" s="155">
        <v>0.22005469</v>
      </c>
      <c r="AP1152" s="155">
        <v>0.10010196</v>
      </c>
      <c r="AQ1152"/>
      <c r="AR1152" s="156">
        <v>6.1089512999999998E-2</v>
      </c>
      <c r="AS1152" s="156">
        <v>5.8115674999999999E-2</v>
      </c>
      <c r="AT1152" s="156">
        <v>2.8125988000000002E-3</v>
      </c>
      <c r="AU1152" s="156">
        <v>1.612385E-4</v>
      </c>
      <c r="AV1152" s="282">
        <f t="shared" si="267"/>
        <v>3.4841531937649004E-6</v>
      </c>
      <c r="AW1152" s="282">
        <f t="shared" si="268"/>
        <v>1.0401622724389882E-8</v>
      </c>
      <c r="AX1152" s="283">
        <f t="shared" si="269"/>
        <v>2.2582423290999999E-2</v>
      </c>
      <c r="AY1152" s="157">
        <v>3.4168730000000002E-6</v>
      </c>
      <c r="AZ1152" s="157">
        <v>1.030953E-8</v>
      </c>
      <c r="BA1152" s="157">
        <v>2.8167108999999999E-13</v>
      </c>
      <c r="BB1152" s="157">
        <v>2.1796893E-12</v>
      </c>
      <c r="BC1152" s="157">
        <v>0</v>
      </c>
      <c r="BD1152" s="157">
        <v>9.8153211000000004E-11</v>
      </c>
      <c r="BE1152" s="157">
        <v>6.7125961000000006E-8</v>
      </c>
      <c r="BF1152" s="157">
        <v>1.6450701E-11</v>
      </c>
      <c r="BG1152" s="157">
        <v>7.5138321999999999E-11</v>
      </c>
      <c r="BH1152" s="157">
        <v>2.8775570000000001E-14</v>
      </c>
      <c r="BI1152" s="157">
        <v>3.6977603999999999E-16</v>
      </c>
      <c r="BJ1152" s="157">
        <v>7.8151650000000006E-14</v>
      </c>
      <c r="BK1152" s="157">
        <v>9.7021674999999995E-14</v>
      </c>
      <c r="BL1152" s="157">
        <v>1.7711607999999999E-14</v>
      </c>
      <c r="BM1152" s="157">
        <v>2.6993655999999999E-12</v>
      </c>
      <c r="BN1152" s="157">
        <v>5.1200498999999999E-11</v>
      </c>
      <c r="BO1152" s="157">
        <v>2.0841165E-20</v>
      </c>
      <c r="BP1152" s="157">
        <v>1.4591291000000001E-5</v>
      </c>
      <c r="BQ1152" s="157">
        <v>2.2567831999999999E-2</v>
      </c>
      <c r="BR1152" s="157">
        <v>0</v>
      </c>
      <c r="BS1152" s="157">
        <v>0</v>
      </c>
      <c r="BT1152" s="157">
        <v>0</v>
      </c>
      <c r="BU1152"/>
      <c r="BV1152" s="155">
        <v>1.0856453E-4</v>
      </c>
      <c r="BW1152" s="155">
        <v>5.4066312000000001E-7</v>
      </c>
      <c r="BX1152" s="155">
        <v>1.0266285000000001E-4</v>
      </c>
      <c r="BY1152" s="155">
        <v>1.4620297E-8</v>
      </c>
      <c r="BZ1152" s="155">
        <v>5.4592636999999998E-7</v>
      </c>
      <c r="CA1152" s="155">
        <v>4.4858361000000003E-8</v>
      </c>
      <c r="CB1152" s="155">
        <v>7.1599534999999997E-10</v>
      </c>
      <c r="CC1152" s="155">
        <v>6.7560069000000003E-8</v>
      </c>
      <c r="CD1152" s="155">
        <v>1.4134833E-8</v>
      </c>
      <c r="CE1152" s="155">
        <v>9.6401977000000001E-8</v>
      </c>
      <c r="CF1152" s="155">
        <v>0</v>
      </c>
      <c r="CG1152" s="155">
        <v>4.6087577000000002E-17</v>
      </c>
      <c r="CH1152" s="155">
        <v>3.7736329000000002E-13</v>
      </c>
      <c r="CI1152" s="155">
        <v>3.2905025000000001E-7</v>
      </c>
      <c r="CJ1152" s="155">
        <v>4.2392568000000002E-6</v>
      </c>
      <c r="CK1152" s="155">
        <v>8.4915791000000007E-9</v>
      </c>
      <c r="CL1152" s="155">
        <v>0</v>
      </c>
      <c r="CM1152"/>
      <c r="CN1152" s="284">
        <v>3.1940542999999998E-13</v>
      </c>
      <c r="CO1152" s="284">
        <v>3.6819671</v>
      </c>
      <c r="CP1152" s="285">
        <v>1.8588642000000001E-3</v>
      </c>
      <c r="CQ1152" s="284">
        <v>3.8012277E-4</v>
      </c>
      <c r="CR1152" s="284">
        <v>3.5389609000000001E-11</v>
      </c>
      <c r="CS1152" s="284">
        <v>4.1810988999999996E-9</v>
      </c>
      <c r="CT1152" s="284">
        <v>2.4265716000000001E-5</v>
      </c>
      <c r="CU1152" s="284">
        <v>4.8116311000000002E-2</v>
      </c>
      <c r="CV1152" s="284">
        <v>1.9257104999999999E-8</v>
      </c>
      <c r="CW1152" s="284">
        <v>1.5780131999999999E-5</v>
      </c>
      <c r="CX1152"/>
      <c r="CY1152" s="173"/>
      <c r="CZ1152" s="271" t="s">
        <v>2620</v>
      </c>
      <c r="DA1152"/>
      <c r="DB1152" s="247"/>
      <c r="DC1152" s="49"/>
      <c r="DD1152" s="49"/>
      <c r="DE1152" s="49"/>
      <c r="DF1152" s="49"/>
      <c r="DG1152" s="49"/>
      <c r="DH1152" s="49"/>
      <c r="DI1152" s="57"/>
      <c r="DJ1152" s="57"/>
      <c r="DK1152" s="57"/>
      <c r="DL1152" s="57"/>
    </row>
    <row r="1153" spans="1:116" ht="14.4">
      <c r="A1153" t="s">
        <v>973</v>
      </c>
      <c r="B1153" s="188" t="s">
        <v>321</v>
      </c>
      <c r="C1153" s="151" t="str">
        <f t="shared" si="270"/>
        <v>A.160.02.130</v>
      </c>
      <c r="D1153" s="54" t="s">
        <v>41</v>
      </c>
      <c r="E1153" s="150" t="s">
        <v>352</v>
      </c>
      <c r="F1153" s="153" t="str">
        <f t="shared" si="271"/>
        <v>Wengé FSC/PEFC 830 (kg/m3)</v>
      </c>
      <c r="G1153" s="154">
        <f t="shared" si="272"/>
        <v>0.21769558666666666</v>
      </c>
      <c r="H1153"/>
      <c r="I1153"/>
      <c r="J1153" s="227">
        <f t="shared" si="278"/>
        <v>5.2812982452027042E-2</v>
      </c>
      <c r="K1153"/>
      <c r="L1153" s="280">
        <f t="shared" si="279"/>
        <v>2.7259920919000002E-3</v>
      </c>
      <c r="M1153" s="280">
        <f t="shared" si="280"/>
        <v>5.5578389820000003E-3</v>
      </c>
      <c r="N1153" s="281">
        <f t="shared" si="281"/>
        <v>1.1874813378127043E-2</v>
      </c>
      <c r="O1153" s="280">
        <v>3.2654337999999998E-2</v>
      </c>
      <c r="P1153" s="286">
        <v>2.8229107999999999E-3</v>
      </c>
      <c r="Q1153" s="286">
        <v>1.6858414999999999E-3</v>
      </c>
      <c r="R1153" s="286">
        <v>1.5206995000000001E-3</v>
      </c>
      <c r="S1153" s="219">
        <v>1.0639582999999999E-3</v>
      </c>
      <c r="T1153" s="286">
        <v>5.3229319000000004E-6</v>
      </c>
      <c r="U1153" s="219">
        <v>1.3601136000000001E-4</v>
      </c>
      <c r="V1153" s="219">
        <v>1.2012167E-4</v>
      </c>
      <c r="W1153" s="219">
        <v>1.5290599999999999E-4</v>
      </c>
      <c r="X1153" s="219">
        <v>9.0487651999999997E-4</v>
      </c>
      <c r="Y1153" s="219">
        <v>1.1719326E-2</v>
      </c>
      <c r="Z1153" s="286">
        <v>2.4088492E-5</v>
      </c>
      <c r="AA1153" s="286">
        <v>2.5813627000000002E-6</v>
      </c>
      <c r="AB1153" s="286">
        <v>1.5427043000000001E-11</v>
      </c>
      <c r="AC1153"/>
      <c r="AD1153" s="227">
        <f t="shared" si="273"/>
        <v>3.2654337999999998E-2</v>
      </c>
      <c r="AE1153" s="227">
        <f t="shared" si="274"/>
        <v>7.3548660619000006E-3</v>
      </c>
      <c r="AF1153" s="227">
        <f t="shared" si="275"/>
        <v>4.6314553327E-3</v>
      </c>
      <c r="AG1153" s="227">
        <f t="shared" si="276"/>
        <v>5.5578389820000003E-3</v>
      </c>
      <c r="AH1153" s="227">
        <f t="shared" si="277"/>
        <v>1.1872232015427043E-2</v>
      </c>
      <c r="AI1153"/>
      <c r="AJ1153">
        <v>24.64847</v>
      </c>
      <c r="AK1153" s="155">
        <v>2.8116197999999999</v>
      </c>
      <c r="AL1153" s="155">
        <v>0.49744569</v>
      </c>
      <c r="AM1153" s="155">
        <v>0</v>
      </c>
      <c r="AN1153" s="155">
        <v>21.019527</v>
      </c>
      <c r="AO1153" s="155">
        <v>0.21993099999999999</v>
      </c>
      <c r="AP1153" s="155">
        <v>9.9945722000000001E-2</v>
      </c>
      <c r="AQ1153"/>
      <c r="AR1153" s="156">
        <v>4.6827505999999996E-3</v>
      </c>
      <c r="AS1153" s="156">
        <v>4.3477076999999999E-3</v>
      </c>
      <c r="AT1153" s="156">
        <v>1.8688402000000001E-4</v>
      </c>
      <c r="AU1153" s="156">
        <v>1.4815887000000001E-4</v>
      </c>
      <c r="AV1153" s="282">
        <f t="shared" si="267"/>
        <v>2.6065393519299998E-7</v>
      </c>
      <c r="AW1153" s="282">
        <f t="shared" si="268"/>
        <v>6.9113911886688122E-10</v>
      </c>
      <c r="AX1153" s="283">
        <f t="shared" si="269"/>
        <v>2.0750541042000002E-2</v>
      </c>
      <c r="AY1153" s="157">
        <v>2.0203447999999999E-7</v>
      </c>
      <c r="AZ1153" s="157">
        <v>6.0958630000000002E-10</v>
      </c>
      <c r="BA1153" s="157">
        <v>1.6654767E-14</v>
      </c>
      <c r="BB1153" s="157">
        <v>2.1796893E-12</v>
      </c>
      <c r="BC1153" s="157">
        <v>0</v>
      </c>
      <c r="BD1153" s="157">
        <v>9.7127943E-11</v>
      </c>
      <c r="BE1153" s="157">
        <v>5.8466629999999998E-8</v>
      </c>
      <c r="BF1153" s="157">
        <v>1.6216890000000001E-11</v>
      </c>
      <c r="BG1153" s="157">
        <v>6.5124718E-11</v>
      </c>
      <c r="BH1153" s="157">
        <v>2.8775570000000001E-14</v>
      </c>
      <c r="BI1153" s="157">
        <v>3.6977603999999999E-16</v>
      </c>
      <c r="BJ1153" s="157">
        <v>7.754135E-14</v>
      </c>
      <c r="BK1153" s="157">
        <v>7.4280688000000002E-14</v>
      </c>
      <c r="BL1153" s="157">
        <v>1.3588695E-14</v>
      </c>
      <c r="BM1153" s="157">
        <v>2.6690606999999999E-12</v>
      </c>
      <c r="BN1153" s="157">
        <v>5.0848499999999998E-11</v>
      </c>
      <c r="BO1153" s="157">
        <v>2.0841165E-20</v>
      </c>
      <c r="BP1153" s="157">
        <v>1.4516041999999999E-5</v>
      </c>
      <c r="BQ1153" s="157">
        <v>2.0736025000000002E-2</v>
      </c>
      <c r="BR1153" s="157">
        <v>0</v>
      </c>
      <c r="BS1153" s="157">
        <v>0</v>
      </c>
      <c r="BT1153" s="157">
        <v>0</v>
      </c>
      <c r="BU1153"/>
      <c r="BV1153" s="155">
        <v>1.1604029E-5</v>
      </c>
      <c r="BW1153" s="155">
        <v>4.7162631E-7</v>
      </c>
      <c r="BX1153" s="155">
        <v>6.0699305000000002E-6</v>
      </c>
      <c r="BY1153" s="155">
        <v>1.459867E-8</v>
      </c>
      <c r="BZ1153" s="155">
        <v>4.8547790000000004E-7</v>
      </c>
      <c r="CA1153" s="155">
        <v>4.4858361000000003E-8</v>
      </c>
      <c r="CB1153" s="155">
        <v>7.1599534999999997E-10</v>
      </c>
      <c r="CC1153" s="155">
        <v>6.7560069000000003E-8</v>
      </c>
      <c r="CD1153" s="155">
        <v>1.3838614E-8</v>
      </c>
      <c r="CE1153" s="155">
        <v>9.5637546999999997E-8</v>
      </c>
      <c r="CF1153" s="155">
        <v>0</v>
      </c>
      <c r="CG1153" s="155">
        <v>4.6087577000000002E-17</v>
      </c>
      <c r="CH1153" s="155">
        <v>3.7736329000000002E-13</v>
      </c>
      <c r="CI1153" s="155">
        <v>3.1725525E-7</v>
      </c>
      <c r="CJ1153" s="155">
        <v>4.0140377999999999E-6</v>
      </c>
      <c r="CK1153" s="155">
        <v>8.4915791000000007E-9</v>
      </c>
      <c r="CL1153" s="155">
        <v>0</v>
      </c>
      <c r="CM1153"/>
      <c r="CN1153" s="284">
        <v>3.1940542999999998E-13</v>
      </c>
      <c r="CO1153" s="284">
        <v>0.21770144</v>
      </c>
      <c r="CP1153" s="285">
        <v>1.8588642000000001E-3</v>
      </c>
      <c r="CQ1153" s="284">
        <v>3.3288878999999998E-4</v>
      </c>
      <c r="CR1153" s="284">
        <v>3.5113492000000002E-11</v>
      </c>
      <c r="CS1153" s="284">
        <v>4.1484673000000002E-9</v>
      </c>
      <c r="CT1153" s="284">
        <v>2.1279440000000001E-5</v>
      </c>
      <c r="CU1153" s="284">
        <v>3.6907794000000001E-2</v>
      </c>
      <c r="CV1153" s="284">
        <v>1.9257104999999999E-8</v>
      </c>
      <c r="CW1153" s="284">
        <v>1.5780131999999999E-5</v>
      </c>
      <c r="CX1153"/>
      <c r="CY1153" s="173"/>
      <c r="CZ1153" s="271" t="s">
        <v>1836</v>
      </c>
      <c r="DA1153"/>
      <c r="DB1153" s="247"/>
      <c r="DC1153" s="49"/>
      <c r="DD1153" s="49"/>
      <c r="DE1153" s="49"/>
      <c r="DF1153" s="49"/>
      <c r="DG1153" s="49"/>
      <c r="DH1153" s="49"/>
      <c r="DI1153" s="57"/>
      <c r="DJ1153" s="57"/>
      <c r="DK1153" s="57"/>
      <c r="DL1153" s="57"/>
    </row>
    <row r="1154" spans="1:116" ht="14.4">
      <c r="A1154" t="s">
        <v>1837</v>
      </c>
      <c r="B1154" s="188" t="s">
        <v>321</v>
      </c>
      <c r="C1154" s="151" t="str">
        <f t="shared" si="270"/>
        <v>A.160.02.131</v>
      </c>
      <c r="D1154" s="54" t="s">
        <v>41</v>
      </c>
      <c r="E1154" s="150" t="s">
        <v>352</v>
      </c>
      <c r="F1154" s="153" t="str">
        <f t="shared" si="271"/>
        <v>Wengé natural forest clear cut 830 (kg/m3)</v>
      </c>
      <c r="G1154" s="154">
        <f t="shared" si="272"/>
        <v>3.6676956000000001</v>
      </c>
      <c r="H1154"/>
      <c r="I1154"/>
      <c r="J1154" s="227">
        <f t="shared" si="278"/>
        <v>6.4785129959600267</v>
      </c>
      <c r="K1154"/>
      <c r="L1154" s="280">
        <f t="shared" si="279"/>
        <v>2.7259920919000002E-3</v>
      </c>
      <c r="M1154" s="280">
        <f t="shared" si="280"/>
        <v>5.9137578504899997</v>
      </c>
      <c r="N1154" s="281">
        <f t="shared" si="281"/>
        <v>1.1874813378127043E-2</v>
      </c>
      <c r="O1154" s="280">
        <v>0.55015433999999996</v>
      </c>
      <c r="P1154" s="219">
        <v>2.8229107999999999E-3</v>
      </c>
      <c r="Q1154" s="286">
        <v>1.6858414999999999E-3</v>
      </c>
      <c r="R1154" s="286">
        <v>1.5206995000000001E-3</v>
      </c>
      <c r="S1154" s="219">
        <v>1.0639582999999999E-3</v>
      </c>
      <c r="T1154" s="286">
        <v>5.3229319000000004E-6</v>
      </c>
      <c r="U1154" s="219">
        <v>1.3601136000000001E-4</v>
      </c>
      <c r="V1154" s="219">
        <v>1.2012167E-4</v>
      </c>
      <c r="W1154" s="219">
        <v>1.5290599999999999E-4</v>
      </c>
      <c r="X1154" s="219">
        <v>9.0487651999999997E-4</v>
      </c>
      <c r="Y1154" s="219">
        <v>1.1719326E-2</v>
      </c>
      <c r="Z1154" s="219">
        <v>5.9082241</v>
      </c>
      <c r="AA1154" s="286">
        <v>2.5813627000000002E-6</v>
      </c>
      <c r="AB1154" s="286">
        <v>1.5427043000000001E-11</v>
      </c>
      <c r="AC1154"/>
      <c r="AD1154" s="227">
        <f t="shared" si="273"/>
        <v>0.55015433999999996</v>
      </c>
      <c r="AE1154" s="227">
        <f t="shared" si="274"/>
        <v>7.3548660619000006E-3</v>
      </c>
      <c r="AF1154" s="227">
        <f t="shared" si="275"/>
        <v>4.6314553327E-3</v>
      </c>
      <c r="AG1154" s="227">
        <f t="shared" si="276"/>
        <v>5.9137578504899997</v>
      </c>
      <c r="AH1154" s="227">
        <f t="shared" si="277"/>
        <v>1.1872232015427043E-2</v>
      </c>
      <c r="AI1154"/>
      <c r="AJ1154">
        <v>24.64847</v>
      </c>
      <c r="AK1154" s="155">
        <v>2.8116197999999999</v>
      </c>
      <c r="AL1154" s="155">
        <v>0.49744569</v>
      </c>
      <c r="AM1154" s="155">
        <v>0</v>
      </c>
      <c r="AN1154" s="155">
        <v>21.019527</v>
      </c>
      <c r="AO1154" s="155">
        <v>0.21993099999999999</v>
      </c>
      <c r="AP1154" s="155">
        <v>9.9945722000000001E-2</v>
      </c>
      <c r="AQ1154"/>
      <c r="AR1154" s="156">
        <v>6.0697573999999997E-2</v>
      </c>
      <c r="AS1154" s="156">
        <v>5.7750396000000002E-2</v>
      </c>
      <c r="AT1154" s="156">
        <v>2.7990193999999999E-3</v>
      </c>
      <c r="AU1154" s="156">
        <v>1.4815887000000001E-4</v>
      </c>
      <c r="AV1154" s="282">
        <f t="shared" si="267"/>
        <v>3.4622539551930001E-6</v>
      </c>
      <c r="AW1154" s="282">
        <f t="shared" si="268"/>
        <v>1.0351402743869882E-8</v>
      </c>
      <c r="AX1154" s="283">
        <f t="shared" si="269"/>
        <v>2.0750541042000002E-2</v>
      </c>
      <c r="AY1154" s="157">
        <v>3.4036345000000001E-6</v>
      </c>
      <c r="AZ1154" s="157">
        <v>1.0269586000000001E-8</v>
      </c>
      <c r="BA1154" s="157">
        <v>2.8057976999999998E-13</v>
      </c>
      <c r="BB1154" s="157">
        <v>2.1796893E-12</v>
      </c>
      <c r="BC1154" s="157">
        <v>0</v>
      </c>
      <c r="BD1154" s="157">
        <v>9.7127943E-11</v>
      </c>
      <c r="BE1154" s="157">
        <v>5.8466629999999998E-8</v>
      </c>
      <c r="BF1154" s="157">
        <v>1.6216890000000001E-11</v>
      </c>
      <c r="BG1154" s="157">
        <v>6.5124718E-11</v>
      </c>
      <c r="BH1154" s="157">
        <v>2.8775570000000001E-14</v>
      </c>
      <c r="BI1154" s="157">
        <v>3.6977603999999999E-16</v>
      </c>
      <c r="BJ1154" s="157">
        <v>7.754135E-14</v>
      </c>
      <c r="BK1154" s="157">
        <v>7.4280688000000002E-14</v>
      </c>
      <c r="BL1154" s="157">
        <v>1.3588695E-14</v>
      </c>
      <c r="BM1154" s="157">
        <v>2.6690606999999999E-12</v>
      </c>
      <c r="BN1154" s="157">
        <v>5.0848499999999998E-11</v>
      </c>
      <c r="BO1154" s="157">
        <v>2.0841165E-20</v>
      </c>
      <c r="BP1154" s="157">
        <v>1.4516041999999999E-5</v>
      </c>
      <c r="BQ1154" s="157">
        <v>2.0736025000000002E-2</v>
      </c>
      <c r="BR1154" s="157">
        <v>0</v>
      </c>
      <c r="BS1154" s="157">
        <v>0</v>
      </c>
      <c r="BT1154" s="157">
        <v>0</v>
      </c>
      <c r="BU1154"/>
      <c r="BV1154" s="155">
        <v>1.0779918E-4</v>
      </c>
      <c r="BW1154" s="155">
        <v>4.7162631E-7</v>
      </c>
      <c r="BX1154" s="155">
        <v>1.0226508E-4</v>
      </c>
      <c r="BY1154" s="155">
        <v>1.459867E-8</v>
      </c>
      <c r="BZ1154" s="155">
        <v>4.8547790000000004E-7</v>
      </c>
      <c r="CA1154" s="155">
        <v>4.4858361000000003E-8</v>
      </c>
      <c r="CB1154" s="155">
        <v>7.1599534999999997E-10</v>
      </c>
      <c r="CC1154" s="155">
        <v>6.7560069000000003E-8</v>
      </c>
      <c r="CD1154" s="155">
        <v>1.3838614E-8</v>
      </c>
      <c r="CE1154" s="155">
        <v>9.5637546999999997E-8</v>
      </c>
      <c r="CF1154" s="155">
        <v>0</v>
      </c>
      <c r="CG1154" s="155">
        <v>4.6087577000000002E-17</v>
      </c>
      <c r="CH1154" s="155">
        <v>3.7736329000000002E-13</v>
      </c>
      <c r="CI1154" s="155">
        <v>3.1725525E-7</v>
      </c>
      <c r="CJ1154" s="155">
        <v>4.0140377999999999E-6</v>
      </c>
      <c r="CK1154" s="155">
        <v>8.4915791000000007E-9</v>
      </c>
      <c r="CL1154" s="155">
        <v>0</v>
      </c>
      <c r="CM1154"/>
      <c r="CN1154" s="284">
        <v>3.1940542999999998E-13</v>
      </c>
      <c r="CO1154" s="284">
        <v>3.6677013999999999</v>
      </c>
      <c r="CP1154" s="285">
        <v>1.8588642000000001E-3</v>
      </c>
      <c r="CQ1154" s="284">
        <v>3.3288878999999998E-4</v>
      </c>
      <c r="CR1154" s="284">
        <v>3.5113492000000002E-11</v>
      </c>
      <c r="CS1154" s="284">
        <v>4.1484673000000002E-9</v>
      </c>
      <c r="CT1154" s="284">
        <v>2.1279440000000001E-5</v>
      </c>
      <c r="CU1154" s="284">
        <v>3.6907794000000001E-2</v>
      </c>
      <c r="CV1154" s="284">
        <v>1.9257104999999999E-8</v>
      </c>
      <c r="CW1154" s="284">
        <v>1.5780131999999999E-5</v>
      </c>
      <c r="CX1154"/>
      <c r="CY1154" s="173"/>
      <c r="CZ1154" s="271" t="s">
        <v>1836</v>
      </c>
      <c r="DA1154"/>
      <c r="DB1154" s="247"/>
      <c r="DC1154" s="49"/>
      <c r="DD1154" s="49"/>
      <c r="DE1154" s="49"/>
      <c r="DF1154" s="49"/>
      <c r="DG1154" s="49"/>
      <c r="DH1154" s="49"/>
      <c r="DI1154" s="57"/>
      <c r="DJ1154" s="57"/>
      <c r="DK1154" s="57"/>
      <c r="DL1154" s="57"/>
    </row>
    <row r="1155" spans="1:116" ht="14.4">
      <c r="B1155" s="188"/>
      <c r="C1155" s="151"/>
      <c r="D1155" s="51" t="s">
        <v>42</v>
      </c>
      <c r="E1155" s="150"/>
      <c r="F1155"/>
      <c r="G1155"/>
      <c r="H1155"/>
      <c r="I1155"/>
      <c r="J1155"/>
      <c r="K1155"/>
      <c r="L1155"/>
      <c r="M1155"/>
      <c r="N1155" s="174"/>
      <c r="O1155"/>
      <c r="P1155"/>
      <c r="Q1155" s="53"/>
      <c r="R1155" s="53"/>
      <c r="S1155"/>
      <c r="T1155" s="53"/>
      <c r="U1155"/>
      <c r="V1155"/>
      <c r="W1155"/>
      <c r="X1155"/>
      <c r="Y1155"/>
      <c r="Z1155"/>
      <c r="AA1155" s="53"/>
      <c r="AB1155" s="53"/>
      <c r="AC1155"/>
      <c r="AD1155"/>
      <c r="AE1155"/>
      <c r="AF1155"/>
      <c r="AG1155"/>
      <c r="AH1155"/>
      <c r="AI1155"/>
      <c r="AJ1155"/>
      <c r="AK1155"/>
      <c r="AL1155"/>
      <c r="AM1155"/>
      <c r="AN1155"/>
      <c r="AO1155"/>
      <c r="AP1155"/>
      <c r="AQ1155"/>
      <c r="AR1155"/>
      <c r="AS1155"/>
      <c r="AT1155"/>
      <c r="AU1155"/>
      <c r="AX1155" s="19"/>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s="117"/>
      <c r="CQ1155"/>
      <c r="CR1155"/>
      <c r="CS1155"/>
      <c r="CT1155"/>
      <c r="CU1155"/>
      <c r="CV1155"/>
      <c r="CW1155"/>
      <c r="CX1155"/>
      <c r="CY1155" s="175"/>
      <c r="CZ1155" s="272"/>
      <c r="DA1155"/>
      <c r="DB1155" s="247"/>
      <c r="DC1155" s="49"/>
      <c r="DD1155" s="49"/>
      <c r="DE1155" s="49"/>
      <c r="DF1155" s="49"/>
      <c r="DG1155" s="49"/>
      <c r="DH1155" s="49"/>
      <c r="DI1155" s="57"/>
      <c r="DJ1155" s="57"/>
      <c r="DK1155" s="57"/>
      <c r="DL1155" s="57"/>
    </row>
    <row r="1156" spans="1:116" ht="14.4">
      <c r="A1156" t="s">
        <v>974</v>
      </c>
      <c r="B1156" s="188" t="s">
        <v>321</v>
      </c>
      <c r="C1156" s="151" t="str">
        <f t="shared" si="270"/>
        <v>A.160.03.101</v>
      </c>
      <c r="D1156" s="54" t="s">
        <v>42</v>
      </c>
      <c r="E1156" s="150" t="s">
        <v>352</v>
      </c>
      <c r="F1156" s="153" t="str">
        <f t="shared" si="271"/>
        <v>Carapa FSC/PEFC 610 (kg/m3)</v>
      </c>
      <c r="G1156" s="154">
        <f t="shared" si="272"/>
        <v>0.2303152</v>
      </c>
      <c r="H1156"/>
      <c r="I1156"/>
      <c r="J1156" s="227">
        <f t="shared" si="278"/>
        <v>5.628271509382704E-2</v>
      </c>
      <c r="K1156"/>
      <c r="L1156" s="280">
        <f t="shared" si="279"/>
        <v>2.7644849176999995E-3</v>
      </c>
      <c r="M1156" s="280">
        <f t="shared" si="280"/>
        <v>6.0033430480000002E-3</v>
      </c>
      <c r="N1156" s="281">
        <f t="shared" si="281"/>
        <v>1.2967607128127043E-2</v>
      </c>
      <c r="O1156" s="280">
        <v>3.454728E-2</v>
      </c>
      <c r="P1156" s="286">
        <v>3.2416481999999998E-3</v>
      </c>
      <c r="Q1156" s="286">
        <v>1.7125615E-3</v>
      </c>
      <c r="R1156" s="286">
        <v>1.5545449E-3</v>
      </c>
      <c r="S1156" s="219">
        <v>1.0674968999999999E-3</v>
      </c>
      <c r="T1156" s="286">
        <v>5.4840977000000003E-6</v>
      </c>
      <c r="U1156" s="219">
        <v>1.3695902E-4</v>
      </c>
      <c r="V1156" s="219">
        <v>1.2014579E-4</v>
      </c>
      <c r="W1156" s="219">
        <v>1.5362975E-4</v>
      </c>
      <c r="X1156" s="219">
        <v>9.0487651999999997E-4</v>
      </c>
      <c r="Y1156" s="219">
        <v>1.2811395999999999E-2</v>
      </c>
      <c r="Z1156" s="286">
        <v>2.4111038000000001E-5</v>
      </c>
      <c r="AA1156" s="286">
        <v>2.5813627000000002E-6</v>
      </c>
      <c r="AB1156" s="286">
        <v>1.5427043000000001E-11</v>
      </c>
      <c r="AC1156"/>
      <c r="AD1156" s="227">
        <f t="shared" si="273"/>
        <v>3.454728E-2</v>
      </c>
      <c r="AE1156" s="227">
        <f t="shared" si="274"/>
        <v>7.8388404077000002E-3</v>
      </c>
      <c r="AF1156" s="227">
        <f t="shared" si="275"/>
        <v>5.0769368526999998E-3</v>
      </c>
      <c r="AG1156" s="227">
        <f t="shared" si="276"/>
        <v>6.0033430480000002E-3</v>
      </c>
      <c r="AH1156" s="227">
        <f t="shared" si="277"/>
        <v>1.2965025765427043E-2</v>
      </c>
      <c r="AI1156"/>
      <c r="AJ1156">
        <v>24.814221</v>
      </c>
      <c r="AK1156" s="155">
        <v>2.9765627000000001</v>
      </c>
      <c r="AL1156" s="155">
        <v>0.49800707</v>
      </c>
      <c r="AM1156" s="155">
        <v>0</v>
      </c>
      <c r="AN1156" s="155">
        <v>21.019527</v>
      </c>
      <c r="AO1156" s="155">
        <v>0.22004041999999999</v>
      </c>
      <c r="AP1156" s="155">
        <v>0.10008393</v>
      </c>
      <c r="AQ1156"/>
      <c r="AR1156" s="156">
        <v>5.0294657000000001E-3</v>
      </c>
      <c r="AS1156" s="156">
        <v>4.6708397999999998E-3</v>
      </c>
      <c r="AT1156" s="156">
        <v>1.9889659999999999E-4</v>
      </c>
      <c r="AU1156" s="156">
        <v>1.5972931000000001E-4</v>
      </c>
      <c r="AV1156" s="282">
        <f t="shared" ref="AV1156:AV1221" si="282">AY1156+BB1156+BC1156+BD1156+BE1156+BM1156+BN1156+BR1156</f>
        <v>2.8002636735319993E-7</v>
      </c>
      <c r="AW1156" s="282">
        <f t="shared" ref="AW1156:AW1221" si="283">AZ1156+BA1156+BF1156+BG1156+BH1156+BI1156+BJ1156+BK1156+BL1156+BO1156+BS1156+BT1156</f>
        <v>7.3556433936788108E-10</v>
      </c>
      <c r="AX1156" s="283">
        <f t="shared" ref="AX1156:AX1221" si="284">BP1156+BQ1156</f>
        <v>2.2371052608E-2</v>
      </c>
      <c r="AY1156" s="157">
        <v>2.1374548999999999E-7</v>
      </c>
      <c r="AZ1156" s="157">
        <v>6.4492122999999998E-10</v>
      </c>
      <c r="BA1156" s="157">
        <v>1.7620168E-14</v>
      </c>
      <c r="BB1156" s="157">
        <v>2.1796893E-12</v>
      </c>
      <c r="BC1156" s="157">
        <v>0</v>
      </c>
      <c r="BD1156" s="157">
        <v>9.8034910999999994E-11</v>
      </c>
      <c r="BE1156" s="157">
        <v>6.6126806999999995E-8</v>
      </c>
      <c r="BF1156" s="157">
        <v>1.6423723E-11</v>
      </c>
      <c r="BG1156" s="157">
        <v>7.3982905999999997E-11</v>
      </c>
      <c r="BH1156" s="157">
        <v>2.8775570000000001E-14</v>
      </c>
      <c r="BI1156" s="157">
        <v>3.6977603999999999E-16</v>
      </c>
      <c r="BJ1156" s="157">
        <v>7.8081231000000006E-14</v>
      </c>
      <c r="BK1156" s="157">
        <v>9.4397714999999995E-14</v>
      </c>
      <c r="BL1156" s="157">
        <v>1.7235887E-14</v>
      </c>
      <c r="BM1156" s="157">
        <v>2.6958689000000001E-12</v>
      </c>
      <c r="BN1156" s="157">
        <v>5.1159883999999999E-11</v>
      </c>
      <c r="BO1156" s="157">
        <v>2.0841165E-20</v>
      </c>
      <c r="BP1156" s="157">
        <v>1.4582608E-5</v>
      </c>
      <c r="BQ1156" s="157">
        <v>2.235647E-2</v>
      </c>
      <c r="BR1156" s="157">
        <v>0</v>
      </c>
      <c r="BS1156" s="157">
        <v>0</v>
      </c>
      <c r="BT1156" s="157">
        <v>0</v>
      </c>
      <c r="BU1156"/>
      <c r="BV1156" s="155">
        <v>1.2281066E-5</v>
      </c>
      <c r="BW1156" s="155">
        <v>5.3269732999999995E-7</v>
      </c>
      <c r="BX1156" s="155">
        <v>6.4217988999999999E-6</v>
      </c>
      <c r="BY1156" s="155">
        <v>1.4617801E-8</v>
      </c>
      <c r="BZ1156" s="155">
        <v>5.3895154999999995E-7</v>
      </c>
      <c r="CA1156" s="155">
        <v>4.4858361000000003E-8</v>
      </c>
      <c r="CB1156" s="155">
        <v>7.1599534999999997E-10</v>
      </c>
      <c r="CC1156" s="155">
        <v>6.7560069000000003E-8</v>
      </c>
      <c r="CD1156" s="155">
        <v>1.4100654000000001E-8</v>
      </c>
      <c r="CE1156" s="155">
        <v>9.6313772999999995E-8</v>
      </c>
      <c r="CF1156" s="155">
        <v>0</v>
      </c>
      <c r="CG1156" s="155">
        <v>4.6087577000000002E-17</v>
      </c>
      <c r="CH1156" s="155">
        <v>3.7736329000000002E-13</v>
      </c>
      <c r="CI1156" s="155">
        <v>3.2768929000000001E-7</v>
      </c>
      <c r="CJ1156" s="155">
        <v>4.2132700000000004E-6</v>
      </c>
      <c r="CK1156" s="155">
        <v>8.4915791000000007E-9</v>
      </c>
      <c r="CL1156" s="155">
        <v>0</v>
      </c>
      <c r="CM1156"/>
      <c r="CN1156" s="284">
        <v>3.1940542999999998E-13</v>
      </c>
      <c r="CO1156" s="284">
        <v>0.23032105999999999</v>
      </c>
      <c r="CP1156" s="285">
        <v>1.8588642000000001E-3</v>
      </c>
      <c r="CQ1156" s="284">
        <v>3.7467269E-4</v>
      </c>
      <c r="CR1156" s="284">
        <v>3.5357750000000001E-11</v>
      </c>
      <c r="CS1156" s="284">
        <v>4.1773336999999996E-9</v>
      </c>
      <c r="CT1156" s="284">
        <v>2.3921145E-5</v>
      </c>
      <c r="CU1156" s="284">
        <v>4.6823020999999999E-2</v>
      </c>
      <c r="CV1156" s="284">
        <v>1.9257104999999999E-8</v>
      </c>
      <c r="CW1156" s="284">
        <v>1.5780131999999999E-5</v>
      </c>
      <c r="CX1156"/>
      <c r="CY1156" s="173"/>
      <c r="CZ1156" s="271" t="s">
        <v>2621</v>
      </c>
      <c r="DA1156"/>
      <c r="DB1156" s="247"/>
      <c r="DC1156" s="49"/>
      <c r="DD1156" s="49"/>
      <c r="DE1156" s="49"/>
      <c r="DF1156" s="49"/>
      <c r="DG1156" s="49"/>
      <c r="DH1156" s="49"/>
      <c r="DI1156" s="57"/>
      <c r="DJ1156" s="57"/>
      <c r="DK1156" s="57"/>
      <c r="DL1156" s="57"/>
    </row>
    <row r="1157" spans="1:116" ht="14.4">
      <c r="A1157" t="s">
        <v>1838</v>
      </c>
      <c r="B1157" s="188" t="s">
        <v>321</v>
      </c>
      <c r="C1157" s="151" t="str">
        <f t="shared" si="270"/>
        <v>A.160.03.102</v>
      </c>
      <c r="D1157" s="54" t="s">
        <v>42</v>
      </c>
      <c r="E1157" s="150" t="s">
        <v>352</v>
      </c>
      <c r="F1157" s="153" t="str">
        <f t="shared" si="271"/>
        <v>Carapa natural forest clear cut 610 (kg/m3)</v>
      </c>
      <c r="G1157" s="154">
        <f t="shared" si="272"/>
        <v>3.6803152000000003</v>
      </c>
      <c r="H1157"/>
      <c r="I1157"/>
      <c r="J1157" s="227">
        <f t="shared" si="278"/>
        <v>6.602207704055826</v>
      </c>
      <c r="K1157"/>
      <c r="L1157" s="280">
        <f t="shared" si="279"/>
        <v>2.7644849176999995E-3</v>
      </c>
      <c r="M1157" s="280">
        <f t="shared" si="280"/>
        <v>6.0344283320099992</v>
      </c>
      <c r="N1157" s="281">
        <f t="shared" si="281"/>
        <v>1.2967607128127043E-2</v>
      </c>
      <c r="O1157" s="280">
        <v>0.55204728000000003</v>
      </c>
      <c r="P1157" s="219">
        <v>3.2416481999999998E-3</v>
      </c>
      <c r="Q1157" s="286">
        <v>1.7125615E-3</v>
      </c>
      <c r="R1157" s="286">
        <v>1.5545449E-3</v>
      </c>
      <c r="S1157" s="219">
        <v>1.0674968999999999E-3</v>
      </c>
      <c r="T1157" s="286">
        <v>5.4840977000000003E-6</v>
      </c>
      <c r="U1157" s="219">
        <v>1.3695902E-4</v>
      </c>
      <c r="V1157" s="219">
        <v>1.2014579E-4</v>
      </c>
      <c r="W1157" s="219">
        <v>1.5362975E-4</v>
      </c>
      <c r="X1157" s="219">
        <v>9.0487651999999997E-4</v>
      </c>
      <c r="Y1157" s="219">
        <v>1.2811395999999999E-2</v>
      </c>
      <c r="Z1157" s="219">
        <v>6.0284490999999996</v>
      </c>
      <c r="AA1157" s="286">
        <v>2.5813627000000002E-6</v>
      </c>
      <c r="AB1157" s="286">
        <v>1.5427043000000001E-11</v>
      </c>
      <c r="AC1157"/>
      <c r="AD1157" s="227">
        <f t="shared" si="273"/>
        <v>0.55204728000000003</v>
      </c>
      <c r="AE1157" s="227">
        <f t="shared" si="274"/>
        <v>7.8388404077000002E-3</v>
      </c>
      <c r="AF1157" s="227">
        <f t="shared" si="275"/>
        <v>5.0769368526999998E-3</v>
      </c>
      <c r="AG1157" s="227">
        <f t="shared" si="276"/>
        <v>6.0344283320100001</v>
      </c>
      <c r="AH1157" s="227">
        <f t="shared" si="277"/>
        <v>1.2965025765427043E-2</v>
      </c>
      <c r="AI1157"/>
      <c r="AJ1157">
        <v>24.814221</v>
      </c>
      <c r="AK1157" s="155">
        <v>2.9765627000000001</v>
      </c>
      <c r="AL1157" s="155">
        <v>0.49800707</v>
      </c>
      <c r="AM1157" s="155">
        <v>0</v>
      </c>
      <c r="AN1157" s="155">
        <v>21.019527</v>
      </c>
      <c r="AO1157" s="155">
        <v>0.22004041999999999</v>
      </c>
      <c r="AP1157" s="155">
        <v>0.10008393</v>
      </c>
      <c r="AQ1157"/>
      <c r="AR1157" s="156">
        <v>6.1044289000000002E-2</v>
      </c>
      <c r="AS1157" s="156">
        <v>5.8073527999999999E-2</v>
      </c>
      <c r="AT1157" s="156">
        <v>2.8110320000000002E-3</v>
      </c>
      <c r="AU1157" s="156">
        <v>1.5972931000000001E-4</v>
      </c>
      <c r="AV1157" s="282">
        <f t="shared" si="282"/>
        <v>3.4816263773532006E-6</v>
      </c>
      <c r="AW1157" s="282">
        <f t="shared" si="283"/>
        <v>1.0395828034369881E-8</v>
      </c>
      <c r="AX1157" s="283">
        <f t="shared" si="284"/>
        <v>2.2371052608E-2</v>
      </c>
      <c r="AY1157" s="157">
        <v>3.4153455E-6</v>
      </c>
      <c r="AZ1157" s="157">
        <v>1.0304921E-8</v>
      </c>
      <c r="BA1157" s="157">
        <v>2.8154517E-13</v>
      </c>
      <c r="BB1157" s="157">
        <v>2.1796893E-12</v>
      </c>
      <c r="BC1157" s="157">
        <v>0</v>
      </c>
      <c r="BD1157" s="157">
        <v>9.8034910999999994E-11</v>
      </c>
      <c r="BE1157" s="157">
        <v>6.6126806999999995E-8</v>
      </c>
      <c r="BF1157" s="157">
        <v>1.6423723E-11</v>
      </c>
      <c r="BG1157" s="157">
        <v>7.3982905999999997E-11</v>
      </c>
      <c r="BH1157" s="157">
        <v>2.8775570000000001E-14</v>
      </c>
      <c r="BI1157" s="157">
        <v>3.6977603999999999E-16</v>
      </c>
      <c r="BJ1157" s="157">
        <v>7.8081231000000006E-14</v>
      </c>
      <c r="BK1157" s="157">
        <v>9.4397714999999995E-14</v>
      </c>
      <c r="BL1157" s="157">
        <v>1.7235887E-14</v>
      </c>
      <c r="BM1157" s="157">
        <v>2.6958689000000001E-12</v>
      </c>
      <c r="BN1157" s="157">
        <v>5.1159883999999999E-11</v>
      </c>
      <c r="BO1157" s="157">
        <v>2.0841165E-20</v>
      </c>
      <c r="BP1157" s="157">
        <v>1.4582608E-5</v>
      </c>
      <c r="BQ1157" s="157">
        <v>2.235647E-2</v>
      </c>
      <c r="BR1157" s="157">
        <v>0</v>
      </c>
      <c r="BS1157" s="157">
        <v>0</v>
      </c>
      <c r="BT1157" s="157">
        <v>0</v>
      </c>
      <c r="BU1157"/>
      <c r="BV1157" s="155">
        <v>1.0847622E-4</v>
      </c>
      <c r="BW1157" s="155">
        <v>5.3269732999999995E-7</v>
      </c>
      <c r="BX1157" s="155">
        <v>1.0261694999999999E-4</v>
      </c>
      <c r="BY1157" s="155">
        <v>1.4617801E-8</v>
      </c>
      <c r="BZ1157" s="155">
        <v>5.3895154999999995E-7</v>
      </c>
      <c r="CA1157" s="155">
        <v>4.4858361000000003E-8</v>
      </c>
      <c r="CB1157" s="155">
        <v>7.1599534999999997E-10</v>
      </c>
      <c r="CC1157" s="155">
        <v>6.7560069000000003E-8</v>
      </c>
      <c r="CD1157" s="155">
        <v>1.4100654000000001E-8</v>
      </c>
      <c r="CE1157" s="155">
        <v>9.6313772999999995E-8</v>
      </c>
      <c r="CF1157" s="155">
        <v>0</v>
      </c>
      <c r="CG1157" s="155">
        <v>4.6087577000000002E-17</v>
      </c>
      <c r="CH1157" s="155">
        <v>3.7736329000000002E-13</v>
      </c>
      <c r="CI1157" s="155">
        <v>3.2768929000000001E-7</v>
      </c>
      <c r="CJ1157" s="155">
        <v>4.2132700000000004E-6</v>
      </c>
      <c r="CK1157" s="155">
        <v>8.4915791000000007E-9</v>
      </c>
      <c r="CL1157" s="155">
        <v>0</v>
      </c>
      <c r="CM1157"/>
      <c r="CN1157" s="284">
        <v>3.1940542999999998E-13</v>
      </c>
      <c r="CO1157" s="284">
        <v>3.6803211</v>
      </c>
      <c r="CP1157" s="285">
        <v>1.8588642000000001E-3</v>
      </c>
      <c r="CQ1157" s="284">
        <v>3.7467269E-4</v>
      </c>
      <c r="CR1157" s="284">
        <v>3.5357750000000001E-11</v>
      </c>
      <c r="CS1157" s="284">
        <v>4.1773336999999996E-9</v>
      </c>
      <c r="CT1157" s="284">
        <v>2.3921145E-5</v>
      </c>
      <c r="CU1157" s="284">
        <v>4.6823020999999999E-2</v>
      </c>
      <c r="CV1157" s="284">
        <v>1.9257104999999999E-8</v>
      </c>
      <c r="CW1157" s="284">
        <v>1.5780131999999999E-5</v>
      </c>
      <c r="CX1157"/>
      <c r="CY1157" s="173"/>
      <c r="CZ1157" s="271" t="s">
        <v>2621</v>
      </c>
      <c r="DA1157"/>
      <c r="DB1157" s="247"/>
      <c r="DC1157" s="49"/>
      <c r="DD1157" s="49"/>
      <c r="DE1157" s="49"/>
      <c r="DF1157" s="49"/>
      <c r="DG1157" s="49"/>
      <c r="DH1157" s="49"/>
      <c r="DI1157" s="57"/>
      <c r="DJ1157" s="57"/>
      <c r="DK1157" s="57"/>
      <c r="DL1157" s="57"/>
    </row>
    <row r="1158" spans="1:116" ht="14.4">
      <c r="A1158" t="s">
        <v>975</v>
      </c>
      <c r="B1158" s="188" t="s">
        <v>321</v>
      </c>
      <c r="C1158" s="151" t="str">
        <f t="shared" si="270"/>
        <v>A.160.03.103</v>
      </c>
      <c r="D1158" s="54" t="s">
        <v>42</v>
      </c>
      <c r="E1158" s="150" t="s">
        <v>352</v>
      </c>
      <c r="F1158" s="153" t="str">
        <f t="shared" si="271"/>
        <v>Dibetou FSC/PEFC550 (kg/m3)</v>
      </c>
      <c r="G1158" s="154">
        <f t="shared" si="272"/>
        <v>0.24183746000000003</v>
      </c>
      <c r="H1158"/>
      <c r="I1158"/>
      <c r="J1158" s="227">
        <f t="shared" si="278"/>
        <v>5.9450732031227048E-2</v>
      </c>
      <c r="K1158"/>
      <c r="L1158" s="280">
        <f t="shared" si="279"/>
        <v>2.7996305191000004E-3</v>
      </c>
      <c r="M1158" s="280">
        <f t="shared" si="280"/>
        <v>6.4101075640000012E-3</v>
      </c>
      <c r="N1158" s="281">
        <f t="shared" si="281"/>
        <v>1.3965374948127043E-2</v>
      </c>
      <c r="O1158" s="280">
        <v>3.6275619000000002E-2</v>
      </c>
      <c r="P1158" s="286">
        <v>3.6239736000000002E-3</v>
      </c>
      <c r="Q1158" s="286">
        <v>1.736958E-3</v>
      </c>
      <c r="R1158" s="286">
        <v>1.5854472000000001E-3</v>
      </c>
      <c r="S1158" s="219">
        <v>1.0707278000000001E-3</v>
      </c>
      <c r="T1158" s="286">
        <v>5.6312491000000002E-6</v>
      </c>
      <c r="U1158" s="219">
        <v>1.3782426999999999E-4</v>
      </c>
      <c r="V1158" s="219">
        <v>1.2016782000000001E-4</v>
      </c>
      <c r="W1158" s="219">
        <v>1.5429056999999999E-4</v>
      </c>
      <c r="X1158" s="219">
        <v>9.0487651999999997E-4</v>
      </c>
      <c r="Y1158" s="219">
        <v>1.3808503E-2</v>
      </c>
      <c r="Z1158" s="286">
        <v>2.4131624E-5</v>
      </c>
      <c r="AA1158" s="286">
        <v>2.5813627000000002E-6</v>
      </c>
      <c r="AB1158" s="286">
        <v>1.5427043000000001E-11</v>
      </c>
      <c r="AC1158"/>
      <c r="AD1158" s="227">
        <f t="shared" si="273"/>
        <v>3.6275619000000002E-2</v>
      </c>
      <c r="AE1158" s="227">
        <f t="shared" si="274"/>
        <v>8.2807299390999997E-3</v>
      </c>
      <c r="AF1158" s="227">
        <f t="shared" si="275"/>
        <v>5.4836807827000006E-3</v>
      </c>
      <c r="AG1158" s="227">
        <f t="shared" si="276"/>
        <v>6.4101075640000003E-3</v>
      </c>
      <c r="AH1158" s="227">
        <f t="shared" si="277"/>
        <v>1.3962793585427043E-2</v>
      </c>
      <c r="AI1158"/>
      <c r="AJ1158">
        <v>24.96556</v>
      </c>
      <c r="AK1158" s="155">
        <v>3.1271627</v>
      </c>
      <c r="AL1158" s="155">
        <v>0.49851963999999999</v>
      </c>
      <c r="AM1158" s="155">
        <v>0</v>
      </c>
      <c r="AN1158" s="155">
        <v>21.019527</v>
      </c>
      <c r="AO1158" s="155">
        <v>0.22014033</v>
      </c>
      <c r="AP1158" s="155">
        <v>0.10021012999999999</v>
      </c>
      <c r="AQ1158"/>
      <c r="AR1158" s="156">
        <v>5.3460317E-3</v>
      </c>
      <c r="AS1158" s="156">
        <v>4.9658734000000001E-3</v>
      </c>
      <c r="AT1158" s="156">
        <v>2.0986461000000001E-4</v>
      </c>
      <c r="AU1158" s="156">
        <v>1.7029362999999999E-4</v>
      </c>
      <c r="AV1158" s="282">
        <f t="shared" si="282"/>
        <v>2.9771423923920005E-7</v>
      </c>
      <c r="AW1158" s="282">
        <f t="shared" si="283"/>
        <v>7.7612650052588112E-10</v>
      </c>
      <c r="AX1158" s="283">
        <f t="shared" si="284"/>
        <v>2.3850649386000001E-2</v>
      </c>
      <c r="AY1158" s="157">
        <v>2.2443815E-7</v>
      </c>
      <c r="AZ1158" s="157">
        <v>6.7718355999999997E-10</v>
      </c>
      <c r="BA1158" s="157">
        <v>1.8501620999999999E-14</v>
      </c>
      <c r="BB1158" s="157">
        <v>2.1796893E-12</v>
      </c>
      <c r="BC1158" s="157">
        <v>0</v>
      </c>
      <c r="BD1158" s="157">
        <v>9.8863012999999996E-11</v>
      </c>
      <c r="BE1158" s="157">
        <v>7.3120882000000005E-8</v>
      </c>
      <c r="BF1158" s="157">
        <v>1.6612570999999999E-11</v>
      </c>
      <c r="BG1158" s="157">
        <v>8.2070816999999994E-11</v>
      </c>
      <c r="BH1158" s="157">
        <v>2.8775570000000001E-14</v>
      </c>
      <c r="BI1158" s="157">
        <v>3.6977603999999999E-16</v>
      </c>
      <c r="BJ1158" s="157">
        <v>7.8574165000000001E-14</v>
      </c>
      <c r="BK1158" s="157">
        <v>1.1276544E-13</v>
      </c>
      <c r="BL1158" s="157">
        <v>2.0565933000000001E-14</v>
      </c>
      <c r="BM1158" s="157">
        <v>2.7203458999999999E-12</v>
      </c>
      <c r="BN1158" s="157">
        <v>5.1444191000000001E-11</v>
      </c>
      <c r="BO1158" s="157">
        <v>2.0841165E-20</v>
      </c>
      <c r="BP1158" s="157">
        <v>1.4643385999999999E-5</v>
      </c>
      <c r="BQ1158" s="157">
        <v>2.3836006E-2</v>
      </c>
      <c r="BR1158" s="157">
        <v>0</v>
      </c>
      <c r="BS1158" s="157">
        <v>0</v>
      </c>
      <c r="BT1158" s="157">
        <v>0</v>
      </c>
      <c r="BU1158"/>
      <c r="BV1158" s="155">
        <v>1.2899230000000001E-5</v>
      </c>
      <c r="BW1158" s="155">
        <v>5.8845782999999998E-7</v>
      </c>
      <c r="BX1158" s="155">
        <v>6.7430701000000002E-6</v>
      </c>
      <c r="BY1158" s="155">
        <v>1.4635269E-8</v>
      </c>
      <c r="BZ1158" s="155">
        <v>5.8777531999999995E-7</v>
      </c>
      <c r="CA1158" s="155">
        <v>4.4858361000000003E-8</v>
      </c>
      <c r="CB1158" s="155">
        <v>7.1599534999999997E-10</v>
      </c>
      <c r="CC1158" s="155">
        <v>6.7560069000000003E-8</v>
      </c>
      <c r="CD1158" s="155">
        <v>1.4339907E-8</v>
      </c>
      <c r="CE1158" s="155">
        <v>9.6931196999999996E-8</v>
      </c>
      <c r="CF1158" s="155">
        <v>0</v>
      </c>
      <c r="CG1158" s="155">
        <v>4.6087577000000002E-17</v>
      </c>
      <c r="CH1158" s="155">
        <v>3.7736329000000002E-13</v>
      </c>
      <c r="CI1158" s="155">
        <v>3.3721603E-7</v>
      </c>
      <c r="CJ1158" s="155">
        <v>4.3951775999999999E-6</v>
      </c>
      <c r="CK1158" s="155">
        <v>8.4915791000000007E-9</v>
      </c>
      <c r="CL1158" s="155">
        <v>0</v>
      </c>
      <c r="CM1158"/>
      <c r="CN1158" s="284">
        <v>3.1940542999999998E-13</v>
      </c>
      <c r="CO1158" s="284">
        <v>0.24184332</v>
      </c>
      <c r="CP1158" s="285">
        <v>1.8588642000000001E-3</v>
      </c>
      <c r="CQ1158" s="284">
        <v>4.1282321000000002E-4</v>
      </c>
      <c r="CR1158" s="284">
        <v>3.5580766999999998E-11</v>
      </c>
      <c r="CS1158" s="284">
        <v>4.2036900000000004E-9</v>
      </c>
      <c r="CT1158" s="284">
        <v>2.6333137000000002E-5</v>
      </c>
      <c r="CU1158" s="284">
        <v>5.5876054000000001E-2</v>
      </c>
      <c r="CV1158" s="284">
        <v>1.9257104999999999E-8</v>
      </c>
      <c r="CW1158" s="284">
        <v>1.5780131999999999E-5</v>
      </c>
      <c r="CX1158"/>
      <c r="CY1158" s="173"/>
      <c r="CZ1158" s="271" t="s">
        <v>2622</v>
      </c>
      <c r="DA1158"/>
      <c r="DB1158" s="247"/>
      <c r="DC1158" s="49"/>
      <c r="DD1158" s="49"/>
      <c r="DE1158" s="49"/>
      <c r="DF1158" s="49"/>
      <c r="DG1158" s="49"/>
      <c r="DH1158" s="49"/>
      <c r="DI1158" s="57"/>
      <c r="DJ1158" s="57"/>
      <c r="DK1158" s="57"/>
      <c r="DL1158" s="57"/>
    </row>
    <row r="1159" spans="1:116" ht="14.4">
      <c r="A1159" t="s">
        <v>1839</v>
      </c>
      <c r="B1159" s="188" t="s">
        <v>321</v>
      </c>
      <c r="C1159" s="151" t="str">
        <f t="shared" si="270"/>
        <v>A.160.03.104</v>
      </c>
      <c r="D1159" s="54" t="s">
        <v>42</v>
      </c>
      <c r="E1159" s="150" t="s">
        <v>352</v>
      </c>
      <c r="F1159" s="153" t="str">
        <f t="shared" si="271"/>
        <v>Dibetou natural forest clear cut 550 (kg/m3)</v>
      </c>
      <c r="G1159" s="154">
        <f t="shared" si="272"/>
        <v>3.6918374666666671</v>
      </c>
      <c r="H1159"/>
      <c r="I1159"/>
      <c r="J1159" s="227">
        <f t="shared" si="278"/>
        <v>9.5079507014072266</v>
      </c>
      <c r="K1159"/>
      <c r="L1159" s="280">
        <f t="shared" si="279"/>
        <v>2.7996305191000004E-3</v>
      </c>
      <c r="M1159" s="280">
        <f t="shared" si="280"/>
        <v>8.9374100759400008</v>
      </c>
      <c r="N1159" s="281">
        <f t="shared" si="281"/>
        <v>1.3965374948127043E-2</v>
      </c>
      <c r="O1159" s="280">
        <v>0.55377562000000002</v>
      </c>
      <c r="P1159" s="219">
        <v>3.6239736000000002E-3</v>
      </c>
      <c r="Q1159" s="286">
        <v>1.736958E-3</v>
      </c>
      <c r="R1159" s="286">
        <v>1.5854472000000001E-3</v>
      </c>
      <c r="S1159" s="219">
        <v>1.0707278000000001E-3</v>
      </c>
      <c r="T1159" s="286">
        <v>5.6312491000000002E-6</v>
      </c>
      <c r="U1159" s="219">
        <v>1.3782426999999999E-4</v>
      </c>
      <c r="V1159" s="219">
        <v>1.2016782000000001E-4</v>
      </c>
      <c r="W1159" s="219">
        <v>1.5429056999999999E-4</v>
      </c>
      <c r="X1159" s="219">
        <v>9.0487651999999997E-4</v>
      </c>
      <c r="Y1159" s="219">
        <v>1.3808503E-2</v>
      </c>
      <c r="Z1159" s="219">
        <v>8.9310241000000001</v>
      </c>
      <c r="AA1159" s="286">
        <v>2.5813627000000002E-6</v>
      </c>
      <c r="AB1159" s="286">
        <v>1.5427043000000001E-11</v>
      </c>
      <c r="AC1159"/>
      <c r="AD1159" s="227">
        <f t="shared" si="273"/>
        <v>0.55377562000000002</v>
      </c>
      <c r="AE1159" s="227">
        <f t="shared" si="274"/>
        <v>8.2807299390999997E-3</v>
      </c>
      <c r="AF1159" s="227">
        <f t="shared" si="275"/>
        <v>5.4836807827000006E-3</v>
      </c>
      <c r="AG1159" s="227">
        <f t="shared" si="276"/>
        <v>8.9374100759400008</v>
      </c>
      <c r="AH1159" s="227">
        <f t="shared" si="277"/>
        <v>1.3962793585427043E-2</v>
      </c>
      <c r="AI1159"/>
      <c r="AJ1159">
        <v>24.96556</v>
      </c>
      <c r="AK1159" s="155">
        <v>3.1271627</v>
      </c>
      <c r="AL1159" s="155">
        <v>0.49851963999999999</v>
      </c>
      <c r="AM1159" s="155">
        <v>0</v>
      </c>
      <c r="AN1159" s="155">
        <v>21.019527</v>
      </c>
      <c r="AO1159" s="155">
        <v>0.22014033</v>
      </c>
      <c r="AP1159" s="155">
        <v>0.10021012999999999</v>
      </c>
      <c r="AQ1159"/>
      <c r="AR1159" s="156">
        <v>6.1360854999999999E-2</v>
      </c>
      <c r="AS1159" s="156">
        <v>5.8368560999999999E-2</v>
      </c>
      <c r="AT1159" s="156">
        <v>2.8219999999999999E-3</v>
      </c>
      <c r="AU1159" s="156">
        <v>1.7029362999999999E-4</v>
      </c>
      <c r="AV1159" s="282">
        <f t="shared" si="282"/>
        <v>3.4993141892391998E-6</v>
      </c>
      <c r="AW1159" s="282">
        <f t="shared" si="283"/>
        <v>1.0436390865524883E-8</v>
      </c>
      <c r="AX1159" s="283">
        <f t="shared" si="284"/>
        <v>2.3850649386000001E-2</v>
      </c>
      <c r="AY1159" s="157">
        <v>3.4260381E-6</v>
      </c>
      <c r="AZ1159" s="157">
        <v>1.0337183999999999E-8</v>
      </c>
      <c r="BA1159" s="157">
        <v>2.8242662000000002E-13</v>
      </c>
      <c r="BB1159" s="157">
        <v>2.1796893E-12</v>
      </c>
      <c r="BC1159" s="157">
        <v>0</v>
      </c>
      <c r="BD1159" s="157">
        <v>9.8863012999999996E-11</v>
      </c>
      <c r="BE1159" s="157">
        <v>7.3120882000000005E-8</v>
      </c>
      <c r="BF1159" s="157">
        <v>1.6612570999999999E-11</v>
      </c>
      <c r="BG1159" s="157">
        <v>8.2070816999999994E-11</v>
      </c>
      <c r="BH1159" s="157">
        <v>2.8775570000000001E-14</v>
      </c>
      <c r="BI1159" s="157">
        <v>3.6977603999999999E-16</v>
      </c>
      <c r="BJ1159" s="157">
        <v>7.8574165000000001E-14</v>
      </c>
      <c r="BK1159" s="157">
        <v>1.1276544E-13</v>
      </c>
      <c r="BL1159" s="157">
        <v>2.0565933000000001E-14</v>
      </c>
      <c r="BM1159" s="157">
        <v>2.7203458999999999E-12</v>
      </c>
      <c r="BN1159" s="157">
        <v>5.1444191000000001E-11</v>
      </c>
      <c r="BO1159" s="157">
        <v>2.0841165E-20</v>
      </c>
      <c r="BP1159" s="157">
        <v>1.4643385999999999E-5</v>
      </c>
      <c r="BQ1159" s="157">
        <v>2.3836006E-2</v>
      </c>
      <c r="BR1159" s="157">
        <v>0</v>
      </c>
      <c r="BS1159" s="157">
        <v>0</v>
      </c>
      <c r="BT1159" s="157">
        <v>0</v>
      </c>
      <c r="BU1159"/>
      <c r="BV1159" s="155">
        <v>1.0909438E-4</v>
      </c>
      <c r="BW1159" s="155">
        <v>5.8845782999999998E-7</v>
      </c>
      <c r="BX1159" s="155">
        <v>1.0293822E-4</v>
      </c>
      <c r="BY1159" s="155">
        <v>1.4635269E-8</v>
      </c>
      <c r="BZ1159" s="155">
        <v>5.8777531999999995E-7</v>
      </c>
      <c r="CA1159" s="155">
        <v>4.4858361000000003E-8</v>
      </c>
      <c r="CB1159" s="155">
        <v>7.1599534999999997E-10</v>
      </c>
      <c r="CC1159" s="155">
        <v>6.7560069000000003E-8</v>
      </c>
      <c r="CD1159" s="155">
        <v>1.4339907E-8</v>
      </c>
      <c r="CE1159" s="155">
        <v>9.6931196999999996E-8</v>
      </c>
      <c r="CF1159" s="155">
        <v>0</v>
      </c>
      <c r="CG1159" s="155">
        <v>4.6087577000000002E-17</v>
      </c>
      <c r="CH1159" s="155">
        <v>3.7736329000000002E-13</v>
      </c>
      <c r="CI1159" s="155">
        <v>3.3721603E-7</v>
      </c>
      <c r="CJ1159" s="155">
        <v>4.3951775999999999E-6</v>
      </c>
      <c r="CK1159" s="155">
        <v>8.4915791000000007E-9</v>
      </c>
      <c r="CL1159" s="155">
        <v>0</v>
      </c>
      <c r="CM1159"/>
      <c r="CN1159" s="284">
        <v>3.1940542999999998E-13</v>
      </c>
      <c r="CO1159" s="284">
        <v>3.6918432999999999</v>
      </c>
      <c r="CP1159" s="285">
        <v>1.8588642000000001E-3</v>
      </c>
      <c r="CQ1159" s="284">
        <v>4.1282321000000002E-4</v>
      </c>
      <c r="CR1159" s="284">
        <v>3.5580766999999998E-11</v>
      </c>
      <c r="CS1159" s="284">
        <v>4.2036900000000004E-9</v>
      </c>
      <c r="CT1159" s="284">
        <v>2.6333137000000002E-5</v>
      </c>
      <c r="CU1159" s="284">
        <v>5.5876054000000001E-2</v>
      </c>
      <c r="CV1159" s="284">
        <v>1.9257104999999999E-8</v>
      </c>
      <c r="CW1159" s="284">
        <v>1.5780131999999999E-5</v>
      </c>
      <c r="CX1159"/>
      <c r="CY1159" s="173"/>
      <c r="CZ1159" s="271" t="s">
        <v>2622</v>
      </c>
      <c r="DA1159"/>
      <c r="DB1159" s="54"/>
      <c r="DC1159" s="49"/>
      <c r="DD1159" s="49"/>
      <c r="DE1159" s="49"/>
      <c r="DF1159" s="49"/>
      <c r="DG1159" s="49"/>
      <c r="DH1159" s="49"/>
      <c r="DI1159" s="57"/>
      <c r="DJ1159" s="57"/>
      <c r="DK1159" s="57"/>
      <c r="DL1159" s="57"/>
    </row>
    <row r="1160" spans="1:116" ht="14.4">
      <c r="A1160" t="s">
        <v>976</v>
      </c>
      <c r="B1160" s="188" t="s">
        <v>321</v>
      </c>
      <c r="C1160" s="151" t="str">
        <f t="shared" si="270"/>
        <v>A.160.03.105</v>
      </c>
      <c r="D1160" s="54" t="s">
        <v>42</v>
      </c>
      <c r="E1160" s="150" t="s">
        <v>352</v>
      </c>
      <c r="F1160" s="153" t="str">
        <f t="shared" si="271"/>
        <v>Kauri FSC/PEFC 485 (kg/m3)</v>
      </c>
      <c r="G1160" s="154">
        <f t="shared" si="272"/>
        <v>0.3411483666666667</v>
      </c>
      <c r="H1160"/>
      <c r="I1160"/>
      <c r="J1160" s="227">
        <f t="shared" si="278"/>
        <v>8.6756025815327042E-2</v>
      </c>
      <c r="K1160"/>
      <c r="L1160" s="280">
        <f t="shared" si="279"/>
        <v>3.1025525941999997E-3</v>
      </c>
      <c r="M1160" s="280">
        <f t="shared" si="280"/>
        <v>9.9160306429999998E-3</v>
      </c>
      <c r="N1160" s="281">
        <f t="shared" si="281"/>
        <v>2.2565187578127043E-2</v>
      </c>
      <c r="O1160" s="280">
        <v>5.1172255E-2</v>
      </c>
      <c r="P1160" s="286">
        <v>6.919255E-3</v>
      </c>
      <c r="Q1160" s="286">
        <v>1.9472324E-3</v>
      </c>
      <c r="R1160" s="286">
        <v>1.8517958000000001E-3</v>
      </c>
      <c r="S1160" s="219">
        <v>1.0985753E-3</v>
      </c>
      <c r="T1160" s="286">
        <v>6.8995541999999999E-6</v>
      </c>
      <c r="U1160" s="219">
        <v>1.4528193999999999E-4</v>
      </c>
      <c r="V1160" s="219">
        <v>1.2035767000000001E-4</v>
      </c>
      <c r="W1160" s="219">
        <v>1.599862E-4</v>
      </c>
      <c r="X1160" s="219">
        <v>9.0487651999999997E-4</v>
      </c>
      <c r="Y1160" s="219">
        <v>2.2402620000000002E-2</v>
      </c>
      <c r="Z1160" s="286">
        <v>2.4309052999999999E-5</v>
      </c>
      <c r="AA1160" s="286">
        <v>2.5813627000000002E-6</v>
      </c>
      <c r="AB1160" s="286">
        <v>1.5427043000000001E-11</v>
      </c>
      <c r="AC1160"/>
      <c r="AD1160" s="227">
        <f t="shared" si="273"/>
        <v>5.1172255E-2</v>
      </c>
      <c r="AE1160" s="227">
        <f t="shared" si="274"/>
        <v>1.2089397664199999E-2</v>
      </c>
      <c r="AF1160" s="227">
        <f t="shared" si="275"/>
        <v>8.9894264326999991E-3</v>
      </c>
      <c r="AG1160" s="227">
        <f t="shared" si="276"/>
        <v>9.9160306429999998E-3</v>
      </c>
      <c r="AH1160" s="227">
        <f t="shared" si="277"/>
        <v>2.2562606215427043E-2</v>
      </c>
      <c r="AI1160"/>
      <c r="AJ1160">
        <v>26.269955</v>
      </c>
      <c r="AK1160" s="155">
        <v>4.4251912999999998</v>
      </c>
      <c r="AL1160" s="155">
        <v>0.50293748999999999</v>
      </c>
      <c r="AM1160" s="155">
        <v>0</v>
      </c>
      <c r="AN1160" s="155">
        <v>21.019527</v>
      </c>
      <c r="AO1160" s="155">
        <v>0.22100143999999999</v>
      </c>
      <c r="AP1160" s="155">
        <v>0.10129779999999999</v>
      </c>
      <c r="AQ1160"/>
      <c r="AR1160" s="156">
        <v>8.0745289000000008E-3</v>
      </c>
      <c r="AS1160" s="156">
        <v>7.5087825E-3</v>
      </c>
      <c r="AT1160" s="156">
        <v>3.0439837999999999E-4</v>
      </c>
      <c r="AU1160" s="156">
        <v>2.6134801999999998E-4</v>
      </c>
      <c r="AV1160" s="282">
        <f t="shared" si="282"/>
        <v>4.5016681611469997E-7</v>
      </c>
      <c r="AW1160" s="282">
        <f t="shared" si="283"/>
        <v>1.1257336585088814E-9</v>
      </c>
      <c r="AX1160" s="283">
        <f t="shared" si="284"/>
        <v>3.6603364232000002E-2</v>
      </c>
      <c r="AY1160" s="157">
        <v>3.1659867000000001E-7</v>
      </c>
      <c r="AZ1160" s="157">
        <v>9.5525409000000001E-10</v>
      </c>
      <c r="BA1160" s="157">
        <v>2.6098904999999999E-14</v>
      </c>
      <c r="BB1160" s="157">
        <v>2.1796893E-12</v>
      </c>
      <c r="BC1160" s="157">
        <v>0</v>
      </c>
      <c r="BD1160" s="157">
        <v>1.0600046E-10</v>
      </c>
      <c r="BE1160" s="157">
        <v>1.3340314E-7</v>
      </c>
      <c r="BF1160" s="157">
        <v>1.8240255999999999E-11</v>
      </c>
      <c r="BG1160" s="157">
        <v>1.5178089999999999E-10</v>
      </c>
      <c r="BH1160" s="157">
        <v>2.8775570000000001E-14</v>
      </c>
      <c r="BI1160" s="157">
        <v>3.6977603999999999E-16</v>
      </c>
      <c r="BJ1160" s="157">
        <v>8.2822793000000003E-14</v>
      </c>
      <c r="BK1160" s="157">
        <v>2.7107768999999999E-13</v>
      </c>
      <c r="BL1160" s="157">
        <v>4.9267754000000002E-14</v>
      </c>
      <c r="BM1160" s="157">
        <v>2.9313144000000001E-12</v>
      </c>
      <c r="BN1160" s="157">
        <v>5.3894650999999997E-11</v>
      </c>
      <c r="BO1160" s="157">
        <v>2.0841165E-20</v>
      </c>
      <c r="BP1160" s="157">
        <v>1.5167232E-5</v>
      </c>
      <c r="BQ1160" s="157">
        <v>3.6588197000000003E-2</v>
      </c>
      <c r="BR1160" s="157">
        <v>0</v>
      </c>
      <c r="BS1160" s="157">
        <v>0</v>
      </c>
      <c r="BT1160" s="157">
        <v>0</v>
      </c>
      <c r="BU1160"/>
      <c r="BV1160" s="155">
        <v>1.8227213999999999E-5</v>
      </c>
      <c r="BW1160" s="155">
        <v>1.0690601999999999E-6</v>
      </c>
      <c r="BX1160" s="155">
        <v>9.5121217000000003E-6</v>
      </c>
      <c r="BY1160" s="155">
        <v>1.4785825E-8</v>
      </c>
      <c r="BZ1160" s="155">
        <v>1.0085897000000001E-6</v>
      </c>
      <c r="CA1160" s="155">
        <v>4.4858361000000003E-8</v>
      </c>
      <c r="CB1160" s="155">
        <v>7.1599534999999997E-10</v>
      </c>
      <c r="CC1160" s="155">
        <v>6.7560069000000003E-8</v>
      </c>
      <c r="CD1160" s="155">
        <v>1.6402043000000001E-8</v>
      </c>
      <c r="CE1160" s="155">
        <v>1.022528E-7</v>
      </c>
      <c r="CF1160" s="155">
        <v>0</v>
      </c>
      <c r="CG1160" s="155">
        <v>4.6087577000000002E-17</v>
      </c>
      <c r="CH1160" s="155">
        <v>3.7736329000000002E-13</v>
      </c>
      <c r="CI1160" s="155">
        <v>4.1932742999999998E-7</v>
      </c>
      <c r="CJ1160" s="155">
        <v>5.9630482999999998E-6</v>
      </c>
      <c r="CK1160" s="155">
        <v>8.4915792000000007E-9</v>
      </c>
      <c r="CL1160" s="155">
        <v>0</v>
      </c>
      <c r="CM1160"/>
      <c r="CN1160" s="284">
        <v>3.1940542999999998E-13</v>
      </c>
      <c r="CO1160" s="284">
        <v>0.34115423</v>
      </c>
      <c r="CP1160" s="285">
        <v>1.8588642000000001E-3</v>
      </c>
      <c r="CQ1160" s="284">
        <v>7.4164437999999996E-4</v>
      </c>
      <c r="CR1160" s="284">
        <v>3.7502965999999999E-11</v>
      </c>
      <c r="CS1160" s="284">
        <v>4.4308561999999998E-9</v>
      </c>
      <c r="CT1160" s="284">
        <v>4.7122210000000002E-5</v>
      </c>
      <c r="CU1160" s="284">
        <v>0.13390458</v>
      </c>
      <c r="CV1160" s="284">
        <v>1.9257104999999999E-8</v>
      </c>
      <c r="CW1160" s="284">
        <v>1.5780131999999999E-5</v>
      </c>
      <c r="CX1160"/>
      <c r="CY1160" s="173"/>
      <c r="CZ1160" s="271" t="s">
        <v>2623</v>
      </c>
      <c r="DA1160"/>
      <c r="DB1160" s="247"/>
      <c r="DC1160" s="54"/>
      <c r="DD1160" s="54"/>
      <c r="DE1160" s="54"/>
      <c r="DF1160" s="54"/>
      <c r="DG1160" s="54"/>
      <c r="DH1160" s="54"/>
      <c r="DI1160" s="57"/>
      <c r="DJ1160" s="57"/>
      <c r="DK1160" s="57"/>
      <c r="DL1160" s="57"/>
    </row>
    <row r="1161" spans="1:116" ht="14.4">
      <c r="A1161" t="s">
        <v>1840</v>
      </c>
      <c r="B1161" s="188" t="s">
        <v>321</v>
      </c>
      <c r="C1161" s="151" t="str">
        <f t="shared" si="270"/>
        <v>A.160.03.106</v>
      </c>
      <c r="D1161" s="54" t="s">
        <v>42</v>
      </c>
      <c r="E1161" s="150" t="s">
        <v>352</v>
      </c>
      <c r="F1161" s="153" t="str">
        <f t="shared" si="271"/>
        <v>Kauri natural forest clear cut 485 (kg/m3)</v>
      </c>
      <c r="G1161" s="154">
        <f t="shared" si="272"/>
        <v>3.7911483333333336</v>
      </c>
      <c r="H1161"/>
      <c r="I1161"/>
      <c r="J1161" s="227">
        <f t="shared" si="278"/>
        <v>10.703155711762328</v>
      </c>
      <c r="K1161"/>
      <c r="L1161" s="280">
        <f t="shared" si="279"/>
        <v>3.1025525941999997E-3</v>
      </c>
      <c r="M1161" s="280">
        <f t="shared" si="280"/>
        <v>10.10881572159</v>
      </c>
      <c r="N1161" s="281">
        <f t="shared" si="281"/>
        <v>2.2565187578127043E-2</v>
      </c>
      <c r="O1161" s="280">
        <v>0.56867224999999999</v>
      </c>
      <c r="P1161" s="286">
        <v>6.919255E-3</v>
      </c>
      <c r="Q1161" s="286">
        <v>1.9472324E-3</v>
      </c>
      <c r="R1161" s="286">
        <v>1.8517958000000001E-3</v>
      </c>
      <c r="S1161" s="219">
        <v>1.0985753E-3</v>
      </c>
      <c r="T1161" s="286">
        <v>6.8995541999999999E-6</v>
      </c>
      <c r="U1161" s="219">
        <v>1.4528193999999999E-4</v>
      </c>
      <c r="V1161" s="219">
        <v>1.2035767000000001E-4</v>
      </c>
      <c r="W1161" s="219">
        <v>1.599862E-4</v>
      </c>
      <c r="X1161" s="219">
        <v>9.0487651999999997E-4</v>
      </c>
      <c r="Y1161" s="219">
        <v>2.2402620000000002E-2</v>
      </c>
      <c r="Z1161" s="219">
        <v>10.098924</v>
      </c>
      <c r="AA1161" s="286">
        <v>2.5813627000000002E-6</v>
      </c>
      <c r="AB1161" s="286">
        <v>1.5427043000000001E-11</v>
      </c>
      <c r="AC1161"/>
      <c r="AD1161" s="227">
        <f t="shared" si="273"/>
        <v>0.56867224999999999</v>
      </c>
      <c r="AE1161" s="227">
        <f t="shared" si="274"/>
        <v>1.2089397664199999E-2</v>
      </c>
      <c r="AF1161" s="227">
        <f t="shared" si="275"/>
        <v>8.9894264326999991E-3</v>
      </c>
      <c r="AG1161" s="227">
        <f t="shared" si="276"/>
        <v>10.108815721589998</v>
      </c>
      <c r="AH1161" s="227">
        <f t="shared" si="277"/>
        <v>2.2562606215427043E-2</v>
      </c>
      <c r="AI1161"/>
      <c r="AJ1161">
        <v>26.269955</v>
      </c>
      <c r="AK1161" s="155">
        <v>4.4251912999999998</v>
      </c>
      <c r="AL1161" s="155">
        <v>0.50293748999999999</v>
      </c>
      <c r="AM1161" s="155">
        <v>0</v>
      </c>
      <c r="AN1161" s="155">
        <v>21.019527</v>
      </c>
      <c r="AO1161" s="155">
        <v>0.22100143999999999</v>
      </c>
      <c r="AP1161" s="155">
        <v>0.10129779999999999</v>
      </c>
      <c r="AQ1161"/>
      <c r="AR1161" s="156">
        <v>6.4089352000000002E-2</v>
      </c>
      <c r="AS1161" s="156">
        <v>6.0911470000000002E-2</v>
      </c>
      <c r="AT1161" s="156">
        <v>2.9165337E-3</v>
      </c>
      <c r="AU1161" s="156">
        <v>2.6134801999999998E-4</v>
      </c>
      <c r="AV1161" s="282">
        <f t="shared" si="282"/>
        <v>3.6517668461146998E-6</v>
      </c>
      <c r="AW1161" s="282">
        <f t="shared" si="283"/>
        <v>1.0785997493503882E-8</v>
      </c>
      <c r="AX1161" s="283">
        <f t="shared" si="284"/>
        <v>3.6603364232000002E-2</v>
      </c>
      <c r="AY1161" s="157">
        <v>3.5181987E-6</v>
      </c>
      <c r="AZ1161" s="157">
        <v>1.0615253999999999E-8</v>
      </c>
      <c r="BA1161" s="157">
        <v>2.9002389999999999E-13</v>
      </c>
      <c r="BB1161" s="157">
        <v>2.1796893E-12</v>
      </c>
      <c r="BC1161" s="157">
        <v>0</v>
      </c>
      <c r="BD1161" s="157">
        <v>1.0600046E-10</v>
      </c>
      <c r="BE1161" s="157">
        <v>1.3340314E-7</v>
      </c>
      <c r="BF1161" s="157">
        <v>1.8240255999999999E-11</v>
      </c>
      <c r="BG1161" s="157">
        <v>1.5178089999999999E-10</v>
      </c>
      <c r="BH1161" s="157">
        <v>2.8775570000000001E-14</v>
      </c>
      <c r="BI1161" s="157">
        <v>3.6977603999999999E-16</v>
      </c>
      <c r="BJ1161" s="157">
        <v>8.2822793000000003E-14</v>
      </c>
      <c r="BK1161" s="157">
        <v>2.7107768999999999E-13</v>
      </c>
      <c r="BL1161" s="157">
        <v>4.9267754000000002E-14</v>
      </c>
      <c r="BM1161" s="157">
        <v>2.9313144000000001E-12</v>
      </c>
      <c r="BN1161" s="157">
        <v>5.3894650999999997E-11</v>
      </c>
      <c r="BO1161" s="157">
        <v>2.0841165E-20</v>
      </c>
      <c r="BP1161" s="157">
        <v>1.5167232E-5</v>
      </c>
      <c r="BQ1161" s="157">
        <v>3.6588197000000003E-2</v>
      </c>
      <c r="BR1161" s="157">
        <v>0</v>
      </c>
      <c r="BS1161" s="157">
        <v>0</v>
      </c>
      <c r="BT1161" s="157">
        <v>0</v>
      </c>
      <c r="BU1161"/>
      <c r="BV1161" s="155">
        <v>1.1442237E-4</v>
      </c>
      <c r="BW1161" s="155">
        <v>1.0690601999999999E-6</v>
      </c>
      <c r="BX1161" s="155">
        <v>1.0570728E-4</v>
      </c>
      <c r="BY1161" s="155">
        <v>1.4785825E-8</v>
      </c>
      <c r="BZ1161" s="155">
        <v>1.0085897000000001E-6</v>
      </c>
      <c r="CA1161" s="155">
        <v>4.4858361000000003E-8</v>
      </c>
      <c r="CB1161" s="155">
        <v>7.1599534999999997E-10</v>
      </c>
      <c r="CC1161" s="155">
        <v>6.7560069000000003E-8</v>
      </c>
      <c r="CD1161" s="155">
        <v>1.6402043000000001E-8</v>
      </c>
      <c r="CE1161" s="155">
        <v>1.022528E-7</v>
      </c>
      <c r="CF1161" s="155">
        <v>0</v>
      </c>
      <c r="CG1161" s="155">
        <v>4.6087577000000002E-17</v>
      </c>
      <c r="CH1161" s="155">
        <v>3.7736329000000002E-13</v>
      </c>
      <c r="CI1161" s="155">
        <v>4.1932742999999998E-7</v>
      </c>
      <c r="CJ1161" s="155">
        <v>5.9630482999999998E-6</v>
      </c>
      <c r="CK1161" s="155">
        <v>8.4915792000000007E-9</v>
      </c>
      <c r="CL1161" s="155">
        <v>0</v>
      </c>
      <c r="CM1161"/>
      <c r="CN1161" s="284">
        <v>3.1940542999999998E-13</v>
      </c>
      <c r="CO1161" s="284">
        <v>3.7911541999999998</v>
      </c>
      <c r="CP1161" s="285">
        <v>1.8588642000000001E-3</v>
      </c>
      <c r="CQ1161" s="284">
        <v>7.4164437999999996E-4</v>
      </c>
      <c r="CR1161" s="284">
        <v>3.7502965999999999E-11</v>
      </c>
      <c r="CS1161" s="284">
        <v>4.4308561999999998E-9</v>
      </c>
      <c r="CT1161" s="284">
        <v>4.7122210000000002E-5</v>
      </c>
      <c r="CU1161" s="284">
        <v>0.13390458</v>
      </c>
      <c r="CV1161" s="284">
        <v>1.9257104999999999E-8</v>
      </c>
      <c r="CW1161" s="284">
        <v>1.5780131999999999E-5</v>
      </c>
      <c r="CX1161"/>
      <c r="CY1161" s="173"/>
      <c r="CZ1161" s="271" t="s">
        <v>2623</v>
      </c>
      <c r="DA1161"/>
      <c r="DB1161" s="247"/>
      <c r="DC1161" s="54"/>
      <c r="DD1161" s="54"/>
      <c r="DE1161" s="54"/>
      <c r="DF1161" s="54"/>
      <c r="DG1161" s="54"/>
      <c r="DH1161" s="54"/>
      <c r="DI1161" s="57"/>
      <c r="DJ1161" s="57"/>
      <c r="DK1161" s="57"/>
      <c r="DL1161" s="57"/>
    </row>
    <row r="1162" spans="1:116" ht="14.4">
      <c r="A1162" t="s">
        <v>977</v>
      </c>
      <c r="B1162" s="188" t="s">
        <v>321</v>
      </c>
      <c r="C1162" s="151" t="str">
        <f t="shared" si="270"/>
        <v>A.160.03.107</v>
      </c>
      <c r="D1162" s="54" t="s">
        <v>42</v>
      </c>
      <c r="E1162" s="150" t="s">
        <v>352</v>
      </c>
      <c r="F1162" s="153" t="str">
        <f t="shared" si="271"/>
        <v>Kotibe FSC/PEFCt 760 (kg/m3)</v>
      </c>
      <c r="G1162" s="154">
        <f t="shared" si="272"/>
        <v>0.22043898000000003</v>
      </c>
      <c r="H1162"/>
      <c r="I1162"/>
      <c r="J1162" s="227">
        <f t="shared" si="278"/>
        <v>5.3567272369027044E-2</v>
      </c>
      <c r="K1162"/>
      <c r="L1162" s="280">
        <f t="shared" si="279"/>
        <v>2.7343600378999995E-3</v>
      </c>
      <c r="M1162" s="280">
        <f t="shared" si="280"/>
        <v>5.6546876229999999E-3</v>
      </c>
      <c r="N1162" s="281">
        <f t="shared" si="281"/>
        <v>1.2112377708127044E-2</v>
      </c>
      <c r="O1162" s="280">
        <v>3.3065847000000002E-2</v>
      </c>
      <c r="P1162" s="219">
        <v>2.9139406000000001E-3</v>
      </c>
      <c r="Q1162" s="286">
        <v>1.6916501999999999E-3</v>
      </c>
      <c r="R1162" s="286">
        <v>1.5280571E-3</v>
      </c>
      <c r="S1162" s="219">
        <v>1.0647275999999999E-3</v>
      </c>
      <c r="T1162" s="286">
        <v>5.3579679000000002E-6</v>
      </c>
      <c r="U1162" s="219">
        <v>1.3621737000000001E-4</v>
      </c>
      <c r="V1162" s="219">
        <v>1.2012691E-4</v>
      </c>
      <c r="W1162" s="219">
        <v>1.5306333E-4</v>
      </c>
      <c r="X1162" s="219">
        <v>9.0487651999999997E-4</v>
      </c>
      <c r="Y1162" s="219">
        <v>1.1956733000000001E-2</v>
      </c>
      <c r="Z1162" s="286">
        <v>2.4093393E-5</v>
      </c>
      <c r="AA1162" s="286">
        <v>2.5813627000000002E-6</v>
      </c>
      <c r="AB1162" s="286">
        <v>1.5427043000000001E-11</v>
      </c>
      <c r="AC1162"/>
      <c r="AD1162" s="227">
        <f t="shared" si="273"/>
        <v>3.3065847000000002E-2</v>
      </c>
      <c r="AE1162" s="227">
        <f t="shared" si="274"/>
        <v>7.4600777478999996E-3</v>
      </c>
      <c r="AF1162" s="227">
        <f t="shared" si="275"/>
        <v>4.7282990726999997E-3</v>
      </c>
      <c r="AG1162" s="227">
        <f t="shared" si="276"/>
        <v>5.6546876229999999E-3</v>
      </c>
      <c r="AH1162" s="227">
        <f t="shared" si="277"/>
        <v>1.2109796345427044E-2</v>
      </c>
      <c r="AI1162"/>
      <c r="AJ1162">
        <v>24.684502999999999</v>
      </c>
      <c r="AK1162" s="155">
        <v>2.847477</v>
      </c>
      <c r="AL1162" s="155">
        <v>0.49756772999999999</v>
      </c>
      <c r="AM1162" s="155">
        <v>0</v>
      </c>
      <c r="AN1162" s="155">
        <v>21.019527</v>
      </c>
      <c r="AO1162" s="155">
        <v>0.21995477999999999</v>
      </c>
      <c r="AP1162" s="155">
        <v>9.9975768000000007E-2</v>
      </c>
      <c r="AQ1162"/>
      <c r="AR1162" s="156">
        <v>4.7581233999999997E-3</v>
      </c>
      <c r="AS1162" s="156">
        <v>4.4179537999999999E-3</v>
      </c>
      <c r="AT1162" s="156">
        <v>1.8949544999999999E-4</v>
      </c>
      <c r="AU1162" s="156">
        <v>1.5067417999999999E-4</v>
      </c>
      <c r="AV1162" s="282">
        <f t="shared" si="282"/>
        <v>2.6486533187990002E-7</v>
      </c>
      <c r="AW1162" s="282">
        <f t="shared" si="283"/>
        <v>7.0079677923688124E-10</v>
      </c>
      <c r="AX1162" s="283">
        <f t="shared" si="284"/>
        <v>2.1102826512999998E-2</v>
      </c>
      <c r="AY1162" s="157">
        <v>2.0458035E-7</v>
      </c>
      <c r="AZ1162" s="157">
        <v>6.1726781000000005E-10</v>
      </c>
      <c r="BA1162" s="157">
        <v>1.6864637000000002E-14</v>
      </c>
      <c r="BB1162" s="157">
        <v>2.1796893E-12</v>
      </c>
      <c r="BC1162" s="157">
        <v>0</v>
      </c>
      <c r="BD1162" s="157">
        <v>9.7325109999999996E-11</v>
      </c>
      <c r="BE1162" s="157">
        <v>6.0131885999999995E-8</v>
      </c>
      <c r="BF1162" s="157">
        <v>1.6261854000000001E-11</v>
      </c>
      <c r="BG1162" s="157">
        <v>6.7050411000000002E-11</v>
      </c>
      <c r="BH1162" s="157">
        <v>2.8775570000000001E-14</v>
      </c>
      <c r="BI1162" s="157">
        <v>3.6977603999999999E-16</v>
      </c>
      <c r="BJ1162" s="157">
        <v>7.7658715000000005E-14</v>
      </c>
      <c r="BK1162" s="157">
        <v>7.8653954999999999E-14</v>
      </c>
      <c r="BL1162" s="157">
        <v>1.4381563E-14</v>
      </c>
      <c r="BM1162" s="157">
        <v>2.6748886000000001E-12</v>
      </c>
      <c r="BN1162" s="157">
        <v>5.0916192000000003E-11</v>
      </c>
      <c r="BO1162" s="157">
        <v>2.0841165E-20</v>
      </c>
      <c r="BP1162" s="157">
        <v>1.4530513E-5</v>
      </c>
      <c r="BQ1162" s="157">
        <v>2.1088295999999999E-2</v>
      </c>
      <c r="BR1162" s="157">
        <v>0</v>
      </c>
      <c r="BS1162" s="157">
        <v>0</v>
      </c>
      <c r="BT1162" s="157">
        <v>0</v>
      </c>
      <c r="BU1162"/>
      <c r="BV1162" s="155">
        <v>1.1751211E-5</v>
      </c>
      <c r="BW1162" s="155">
        <v>4.8490261999999998E-7</v>
      </c>
      <c r="BX1162" s="155">
        <v>6.1464236000000002E-6</v>
      </c>
      <c r="BY1162" s="155">
        <v>1.4602829E-8</v>
      </c>
      <c r="BZ1162" s="155">
        <v>4.9710259999999998E-7</v>
      </c>
      <c r="CA1162" s="155">
        <v>4.4858361000000003E-8</v>
      </c>
      <c r="CB1162" s="155">
        <v>7.1599534999999997E-10</v>
      </c>
      <c r="CC1162" s="155">
        <v>6.7560069000000003E-8</v>
      </c>
      <c r="CD1162" s="155">
        <v>1.3895579000000001E-8</v>
      </c>
      <c r="CE1162" s="155">
        <v>9.5784553E-8</v>
      </c>
      <c r="CF1162" s="155">
        <v>0</v>
      </c>
      <c r="CG1162" s="155">
        <v>4.6087577000000002E-17</v>
      </c>
      <c r="CH1162" s="155">
        <v>3.7736329000000002E-13</v>
      </c>
      <c r="CI1162" s="155">
        <v>3.1952352E-7</v>
      </c>
      <c r="CJ1162" s="155">
        <v>4.0573490999999999E-6</v>
      </c>
      <c r="CK1162" s="155">
        <v>8.4915791000000007E-9</v>
      </c>
      <c r="CL1162" s="155">
        <v>0</v>
      </c>
      <c r="CM1162"/>
      <c r="CN1162" s="284">
        <v>3.1940542999999998E-13</v>
      </c>
      <c r="CO1162" s="284">
        <v>0.22044484</v>
      </c>
      <c r="CP1162" s="285">
        <v>1.8588642000000001E-3</v>
      </c>
      <c r="CQ1162" s="284">
        <v>3.4197223999999997E-4</v>
      </c>
      <c r="CR1162" s="284">
        <v>3.5166591999999997E-11</v>
      </c>
      <c r="CS1162" s="284">
        <v>4.1547425999999997E-9</v>
      </c>
      <c r="CT1162" s="284">
        <v>2.1853723999999999E-5</v>
      </c>
      <c r="CU1162" s="284">
        <v>3.9063278E-2</v>
      </c>
      <c r="CV1162" s="284">
        <v>1.9257104999999999E-8</v>
      </c>
      <c r="CW1162" s="284">
        <v>1.5780131999999999E-5</v>
      </c>
      <c r="CX1162"/>
      <c r="CY1162" s="173"/>
      <c r="CZ1162" s="271" t="s">
        <v>2624</v>
      </c>
      <c r="DA1162"/>
      <c r="DB1162" s="247"/>
      <c r="DC1162" s="57"/>
      <c r="DD1162" s="57"/>
      <c r="DE1162" s="57"/>
      <c r="DF1162" s="57"/>
      <c r="DG1162" s="57"/>
      <c r="DH1162" s="57"/>
      <c r="DI1162" s="57"/>
      <c r="DJ1162" s="57"/>
      <c r="DK1162" s="57"/>
      <c r="DL1162" s="57"/>
    </row>
    <row r="1163" spans="1:116" ht="14.4">
      <c r="A1163" t="s">
        <v>1841</v>
      </c>
      <c r="B1163" s="188" t="s">
        <v>321</v>
      </c>
      <c r="C1163" s="151" t="str">
        <f t="shared" si="270"/>
        <v>A.160.03.108</v>
      </c>
      <c r="D1163" s="54" t="s">
        <v>42</v>
      </c>
      <c r="E1163" s="150" t="s">
        <v>352</v>
      </c>
      <c r="F1163" s="153" t="str">
        <f t="shared" si="271"/>
        <v>Kotibe natural forest clear cut 760 (kg/m3)</v>
      </c>
      <c r="G1163" s="154">
        <f t="shared" si="272"/>
        <v>3.6704390000000005</v>
      </c>
      <c r="H1163"/>
      <c r="I1163"/>
      <c r="J1163" s="227">
        <f t="shared" si="278"/>
        <v>3.996085181976027</v>
      </c>
      <c r="K1163"/>
      <c r="L1163" s="280">
        <f t="shared" si="279"/>
        <v>2.7343600378999995E-3</v>
      </c>
      <c r="M1163" s="280">
        <f t="shared" si="280"/>
        <v>3.4306725942299998</v>
      </c>
      <c r="N1163" s="281">
        <f t="shared" si="281"/>
        <v>1.2112377708127044E-2</v>
      </c>
      <c r="O1163" s="280">
        <v>0.55056585000000002</v>
      </c>
      <c r="P1163" s="286">
        <v>2.9139406000000001E-3</v>
      </c>
      <c r="Q1163" s="286">
        <v>1.6916501999999999E-3</v>
      </c>
      <c r="R1163" s="286">
        <v>1.5280571E-3</v>
      </c>
      <c r="S1163" s="219">
        <v>1.0647275999999999E-3</v>
      </c>
      <c r="T1163" s="286">
        <v>5.3579679000000002E-6</v>
      </c>
      <c r="U1163" s="219">
        <v>1.3621737000000001E-4</v>
      </c>
      <c r="V1163" s="219">
        <v>1.2012691E-4</v>
      </c>
      <c r="W1163" s="219">
        <v>1.5306333E-4</v>
      </c>
      <c r="X1163" s="219">
        <v>9.0487651999999997E-4</v>
      </c>
      <c r="Y1163" s="219">
        <v>1.1956733000000001E-2</v>
      </c>
      <c r="Z1163" s="219">
        <v>3.4250419999999999</v>
      </c>
      <c r="AA1163" s="286">
        <v>2.5813627000000002E-6</v>
      </c>
      <c r="AB1163" s="286">
        <v>1.5427043000000001E-11</v>
      </c>
      <c r="AC1163"/>
      <c r="AD1163" s="227">
        <f t="shared" si="273"/>
        <v>0.55056585000000002</v>
      </c>
      <c r="AE1163" s="227">
        <f t="shared" si="274"/>
        <v>7.4600777478999996E-3</v>
      </c>
      <c r="AF1163" s="227">
        <f t="shared" si="275"/>
        <v>4.7282990726999997E-3</v>
      </c>
      <c r="AG1163" s="227">
        <f t="shared" si="276"/>
        <v>3.4306725942300003</v>
      </c>
      <c r="AH1163" s="227">
        <f t="shared" si="277"/>
        <v>1.2109796345427044E-2</v>
      </c>
      <c r="AI1163"/>
      <c r="AJ1163">
        <v>24.684502999999999</v>
      </c>
      <c r="AK1163" s="155">
        <v>2.847477</v>
      </c>
      <c r="AL1163" s="155">
        <v>0.49756772999999999</v>
      </c>
      <c r="AM1163" s="155">
        <v>0</v>
      </c>
      <c r="AN1163" s="155">
        <v>21.019527</v>
      </c>
      <c r="AO1163" s="155">
        <v>0.21995477999999999</v>
      </c>
      <c r="AP1163" s="155">
        <v>9.9975768000000007E-2</v>
      </c>
      <c r="AQ1163"/>
      <c r="AR1163" s="156">
        <v>6.0772947000000001E-2</v>
      </c>
      <c r="AS1163" s="156">
        <v>5.7820641999999998E-2</v>
      </c>
      <c r="AT1163" s="156">
        <v>2.8016308000000001E-3</v>
      </c>
      <c r="AU1163" s="156">
        <v>1.5067417999999999E-4</v>
      </c>
      <c r="AV1163" s="282">
        <f t="shared" si="282"/>
        <v>3.4664653818799002E-6</v>
      </c>
      <c r="AW1163" s="282">
        <f t="shared" si="283"/>
        <v>1.0361060894239882E-8</v>
      </c>
      <c r="AX1163" s="283">
        <f t="shared" si="284"/>
        <v>2.1102826512999998E-2</v>
      </c>
      <c r="AY1163" s="157">
        <v>3.4061804000000002E-6</v>
      </c>
      <c r="AZ1163" s="157">
        <v>1.0277267999999999E-8</v>
      </c>
      <c r="BA1163" s="157">
        <v>2.8078964000000002E-13</v>
      </c>
      <c r="BB1163" s="157">
        <v>2.1796893E-12</v>
      </c>
      <c r="BC1163" s="157">
        <v>0</v>
      </c>
      <c r="BD1163" s="157">
        <v>9.7325109999999996E-11</v>
      </c>
      <c r="BE1163" s="157">
        <v>6.0131885999999995E-8</v>
      </c>
      <c r="BF1163" s="157">
        <v>1.6261854000000001E-11</v>
      </c>
      <c r="BG1163" s="157">
        <v>6.7050411000000002E-11</v>
      </c>
      <c r="BH1163" s="157">
        <v>2.8775570000000001E-14</v>
      </c>
      <c r="BI1163" s="157">
        <v>3.6977603999999999E-16</v>
      </c>
      <c r="BJ1163" s="157">
        <v>7.7658715000000005E-14</v>
      </c>
      <c r="BK1163" s="157">
        <v>7.8653954999999999E-14</v>
      </c>
      <c r="BL1163" s="157">
        <v>1.4381563E-14</v>
      </c>
      <c r="BM1163" s="157">
        <v>2.6748886000000001E-12</v>
      </c>
      <c r="BN1163" s="157">
        <v>5.0916192000000003E-11</v>
      </c>
      <c r="BO1163" s="157">
        <v>2.0841165E-20</v>
      </c>
      <c r="BP1163" s="157">
        <v>1.4530513E-5</v>
      </c>
      <c r="BQ1163" s="157">
        <v>2.1088295999999999E-2</v>
      </c>
      <c r="BR1163" s="157">
        <v>0</v>
      </c>
      <c r="BS1163" s="157">
        <v>0</v>
      </c>
      <c r="BT1163" s="157">
        <v>0</v>
      </c>
      <c r="BU1163"/>
      <c r="BV1163" s="155">
        <v>1.0794637E-4</v>
      </c>
      <c r="BW1163" s="155">
        <v>4.8490261999999998E-7</v>
      </c>
      <c r="BX1163" s="155">
        <v>1.0234158E-4</v>
      </c>
      <c r="BY1163" s="155">
        <v>1.4602829E-8</v>
      </c>
      <c r="BZ1163" s="155">
        <v>4.9710259999999998E-7</v>
      </c>
      <c r="CA1163" s="155">
        <v>4.4858361000000003E-8</v>
      </c>
      <c r="CB1163" s="155">
        <v>7.1599534999999997E-10</v>
      </c>
      <c r="CC1163" s="155">
        <v>6.7560069000000003E-8</v>
      </c>
      <c r="CD1163" s="155">
        <v>1.3895579000000001E-8</v>
      </c>
      <c r="CE1163" s="155">
        <v>9.5784553E-8</v>
      </c>
      <c r="CF1163" s="155">
        <v>0</v>
      </c>
      <c r="CG1163" s="155">
        <v>4.6087577000000002E-17</v>
      </c>
      <c r="CH1163" s="155">
        <v>3.7736329000000002E-13</v>
      </c>
      <c r="CI1163" s="155">
        <v>3.1952352E-7</v>
      </c>
      <c r="CJ1163" s="155">
        <v>4.0573490999999999E-6</v>
      </c>
      <c r="CK1163" s="155">
        <v>8.4915791000000007E-9</v>
      </c>
      <c r="CL1163" s="155">
        <v>0</v>
      </c>
      <c r="CM1163"/>
      <c r="CN1163" s="284">
        <v>3.1940542999999998E-13</v>
      </c>
      <c r="CO1163" s="284">
        <v>3.6704447999999998</v>
      </c>
      <c r="CP1163" s="285">
        <v>1.8588642000000001E-3</v>
      </c>
      <c r="CQ1163" s="284">
        <v>3.4197223999999997E-4</v>
      </c>
      <c r="CR1163" s="284">
        <v>3.5166591999999997E-11</v>
      </c>
      <c r="CS1163" s="284">
        <v>4.1547425999999997E-9</v>
      </c>
      <c r="CT1163" s="284">
        <v>2.1853723999999999E-5</v>
      </c>
      <c r="CU1163" s="284">
        <v>3.9063278E-2</v>
      </c>
      <c r="CV1163" s="284">
        <v>1.9257104999999999E-8</v>
      </c>
      <c r="CW1163" s="284">
        <v>1.5780131999999999E-5</v>
      </c>
      <c r="CX1163"/>
      <c r="CY1163" s="173"/>
      <c r="CZ1163" s="271" t="s">
        <v>2624</v>
      </c>
      <c r="DA1163"/>
      <c r="DB1163" s="247"/>
      <c r="DC1163" s="54"/>
      <c r="DD1163" s="54"/>
      <c r="DE1163" s="54"/>
      <c r="DF1163" s="54"/>
      <c r="DG1163" s="54"/>
      <c r="DH1163" s="54"/>
      <c r="DI1163" s="57"/>
      <c r="DJ1163" s="57"/>
      <c r="DK1163" s="57"/>
      <c r="DL1163" s="57"/>
    </row>
    <row r="1164" spans="1:116" ht="14.4">
      <c r="A1164" t="s">
        <v>978</v>
      </c>
      <c r="B1164" s="188" t="s">
        <v>321</v>
      </c>
      <c r="C1164" s="151" t="str">
        <f t="shared" si="270"/>
        <v>A.160.03.109</v>
      </c>
      <c r="D1164" s="54" t="s">
        <v>42</v>
      </c>
      <c r="E1164" s="150" t="s">
        <v>352</v>
      </c>
      <c r="F1164" s="153" t="str">
        <f t="shared" si="271"/>
        <v>Larch FSC/PEFC 600 (kg/m3)</v>
      </c>
      <c r="G1164" s="154">
        <f t="shared" si="272"/>
        <v>0.22043898000000003</v>
      </c>
      <c r="H1164"/>
      <c r="I1164"/>
      <c r="J1164" s="227">
        <f t="shared" si="278"/>
        <v>5.3567272369027044E-2</v>
      </c>
      <c r="K1164"/>
      <c r="L1164" s="280">
        <f t="shared" si="279"/>
        <v>2.7343600378999995E-3</v>
      </c>
      <c r="M1164" s="280">
        <f t="shared" si="280"/>
        <v>5.6546876229999999E-3</v>
      </c>
      <c r="N1164" s="281">
        <f t="shared" si="281"/>
        <v>1.2112377708127044E-2</v>
      </c>
      <c r="O1164" s="280">
        <v>3.3065847000000002E-2</v>
      </c>
      <c r="P1164" s="219">
        <v>2.9139406000000001E-3</v>
      </c>
      <c r="Q1164" s="286">
        <v>1.6916501999999999E-3</v>
      </c>
      <c r="R1164" s="286">
        <v>1.5280571E-3</v>
      </c>
      <c r="S1164" s="219">
        <v>1.0647275999999999E-3</v>
      </c>
      <c r="T1164" s="286">
        <v>5.3579679000000002E-6</v>
      </c>
      <c r="U1164" s="219">
        <v>1.3621737000000001E-4</v>
      </c>
      <c r="V1164" s="219">
        <v>1.2012691E-4</v>
      </c>
      <c r="W1164" s="219">
        <v>1.5306333E-4</v>
      </c>
      <c r="X1164" s="219">
        <v>9.0487651999999997E-4</v>
      </c>
      <c r="Y1164" s="219">
        <v>1.1956733000000001E-2</v>
      </c>
      <c r="Z1164" s="286">
        <v>2.4093393E-5</v>
      </c>
      <c r="AA1164" s="286">
        <v>2.5813627000000002E-6</v>
      </c>
      <c r="AB1164" s="286">
        <v>1.5427043000000001E-11</v>
      </c>
      <c r="AC1164"/>
      <c r="AD1164" s="227">
        <f t="shared" si="273"/>
        <v>3.3065847000000002E-2</v>
      </c>
      <c r="AE1164" s="227">
        <f t="shared" si="274"/>
        <v>7.4600777478999996E-3</v>
      </c>
      <c r="AF1164" s="227">
        <f t="shared" si="275"/>
        <v>4.7282990726999997E-3</v>
      </c>
      <c r="AG1164" s="227">
        <f t="shared" si="276"/>
        <v>5.6546876229999999E-3</v>
      </c>
      <c r="AH1164" s="227">
        <f t="shared" si="277"/>
        <v>1.2109796345427044E-2</v>
      </c>
      <c r="AI1164"/>
      <c r="AJ1164">
        <v>24.684502999999999</v>
      </c>
      <c r="AK1164" s="155">
        <v>2.847477</v>
      </c>
      <c r="AL1164" s="155">
        <v>0.49756772999999999</v>
      </c>
      <c r="AM1164" s="155">
        <v>0</v>
      </c>
      <c r="AN1164" s="155">
        <v>21.019527</v>
      </c>
      <c r="AO1164" s="155">
        <v>0.21995477999999999</v>
      </c>
      <c r="AP1164" s="155">
        <v>9.9975768000000007E-2</v>
      </c>
      <c r="AQ1164"/>
      <c r="AR1164" s="156">
        <v>4.7581233999999997E-3</v>
      </c>
      <c r="AS1164" s="156">
        <v>4.4179537999999999E-3</v>
      </c>
      <c r="AT1164" s="156">
        <v>1.8949544999999999E-4</v>
      </c>
      <c r="AU1164" s="156">
        <v>1.5067417999999999E-4</v>
      </c>
      <c r="AV1164" s="282">
        <f t="shared" si="282"/>
        <v>2.6486533187990002E-7</v>
      </c>
      <c r="AW1164" s="282">
        <f t="shared" si="283"/>
        <v>7.0079677923688124E-10</v>
      </c>
      <c r="AX1164" s="283">
        <f t="shared" si="284"/>
        <v>2.1102826512999998E-2</v>
      </c>
      <c r="AY1164" s="157">
        <v>2.0458035E-7</v>
      </c>
      <c r="AZ1164" s="157">
        <v>6.1726781000000005E-10</v>
      </c>
      <c r="BA1164" s="157">
        <v>1.6864637000000002E-14</v>
      </c>
      <c r="BB1164" s="157">
        <v>2.1796893E-12</v>
      </c>
      <c r="BC1164" s="157">
        <v>0</v>
      </c>
      <c r="BD1164" s="157">
        <v>9.7325109999999996E-11</v>
      </c>
      <c r="BE1164" s="157">
        <v>6.0131885999999995E-8</v>
      </c>
      <c r="BF1164" s="157">
        <v>1.6261854000000001E-11</v>
      </c>
      <c r="BG1164" s="157">
        <v>6.7050411000000002E-11</v>
      </c>
      <c r="BH1164" s="157">
        <v>2.8775570000000001E-14</v>
      </c>
      <c r="BI1164" s="157">
        <v>3.6977603999999999E-16</v>
      </c>
      <c r="BJ1164" s="157">
        <v>7.7658715000000005E-14</v>
      </c>
      <c r="BK1164" s="157">
        <v>7.8653954999999999E-14</v>
      </c>
      <c r="BL1164" s="157">
        <v>1.4381563E-14</v>
      </c>
      <c r="BM1164" s="157">
        <v>2.6748886000000001E-12</v>
      </c>
      <c r="BN1164" s="157">
        <v>5.0916192000000003E-11</v>
      </c>
      <c r="BO1164" s="157">
        <v>2.0841165E-20</v>
      </c>
      <c r="BP1164" s="157">
        <v>1.4530513E-5</v>
      </c>
      <c r="BQ1164" s="157">
        <v>2.1088295999999999E-2</v>
      </c>
      <c r="BR1164" s="157">
        <v>0</v>
      </c>
      <c r="BS1164" s="157">
        <v>0</v>
      </c>
      <c r="BT1164" s="157">
        <v>0</v>
      </c>
      <c r="BU1164"/>
      <c r="BV1164" s="155">
        <v>1.1751211E-5</v>
      </c>
      <c r="BW1164" s="155">
        <v>4.8490261999999998E-7</v>
      </c>
      <c r="BX1164" s="155">
        <v>6.1464236000000002E-6</v>
      </c>
      <c r="BY1164" s="155">
        <v>1.4602829E-8</v>
      </c>
      <c r="BZ1164" s="155">
        <v>4.9710259999999998E-7</v>
      </c>
      <c r="CA1164" s="155">
        <v>4.4858361000000003E-8</v>
      </c>
      <c r="CB1164" s="155">
        <v>7.1599534999999997E-10</v>
      </c>
      <c r="CC1164" s="155">
        <v>6.7560069000000003E-8</v>
      </c>
      <c r="CD1164" s="155">
        <v>1.3895579000000001E-8</v>
      </c>
      <c r="CE1164" s="155">
        <v>9.5784553E-8</v>
      </c>
      <c r="CF1164" s="155">
        <v>0</v>
      </c>
      <c r="CG1164" s="155">
        <v>4.6087577000000002E-17</v>
      </c>
      <c r="CH1164" s="155">
        <v>3.7736329000000002E-13</v>
      </c>
      <c r="CI1164" s="155">
        <v>3.1952352E-7</v>
      </c>
      <c r="CJ1164" s="155">
        <v>4.0573490999999999E-6</v>
      </c>
      <c r="CK1164" s="155">
        <v>8.4915791000000007E-9</v>
      </c>
      <c r="CL1164" s="155">
        <v>0</v>
      </c>
      <c r="CM1164"/>
      <c r="CN1164" s="284">
        <v>3.1940542999999998E-13</v>
      </c>
      <c r="CO1164" s="284">
        <v>0.22044484</v>
      </c>
      <c r="CP1164" s="285">
        <v>1.8588642000000001E-3</v>
      </c>
      <c r="CQ1164" s="284">
        <v>3.4197223999999997E-4</v>
      </c>
      <c r="CR1164" s="284">
        <v>3.5166591999999997E-11</v>
      </c>
      <c r="CS1164" s="284">
        <v>4.1547425999999997E-9</v>
      </c>
      <c r="CT1164" s="284">
        <v>2.1853723999999999E-5</v>
      </c>
      <c r="CU1164" s="284">
        <v>3.9063278E-2</v>
      </c>
      <c r="CV1164" s="284">
        <v>1.9257104999999999E-8</v>
      </c>
      <c r="CW1164" s="284">
        <v>1.5780131999999999E-5</v>
      </c>
      <c r="CX1164"/>
      <c r="CY1164" s="173"/>
      <c r="CZ1164" s="271" t="s">
        <v>2625</v>
      </c>
      <c r="DA1164"/>
      <c r="DB1164" s="247"/>
      <c r="DC1164" s="57"/>
      <c r="DD1164" s="57"/>
      <c r="DE1164" s="57"/>
      <c r="DF1164" s="57"/>
      <c r="DG1164" s="57"/>
      <c r="DH1164" s="57"/>
      <c r="DI1164" s="57"/>
      <c r="DJ1164" s="57"/>
      <c r="DK1164" s="57"/>
      <c r="DL1164" s="57"/>
    </row>
    <row r="1165" spans="1:116" ht="14.4">
      <c r="A1165" t="s">
        <v>1842</v>
      </c>
      <c r="B1165" s="188" t="s">
        <v>321</v>
      </c>
      <c r="C1165" s="151" t="str">
        <f t="shared" si="270"/>
        <v>A.160.03.110</v>
      </c>
      <c r="D1165" s="54" t="s">
        <v>42</v>
      </c>
      <c r="E1165" s="150" t="s">
        <v>352</v>
      </c>
      <c r="F1165" s="153" t="str">
        <f t="shared" si="271"/>
        <v>Mahogany African FSC/PEFC 640 (kg/m3)</v>
      </c>
      <c r="G1165" s="154">
        <f t="shared" si="272"/>
        <v>0.23196123999999999</v>
      </c>
      <c r="H1165"/>
      <c r="I1165"/>
      <c r="J1165" s="227">
        <f t="shared" si="278"/>
        <v>5.6735289516427041E-2</v>
      </c>
      <c r="K1165"/>
      <c r="L1165" s="280">
        <f t="shared" si="279"/>
        <v>2.7695057492999994E-3</v>
      </c>
      <c r="M1165" s="280">
        <f t="shared" si="280"/>
        <v>6.0614522390000005E-3</v>
      </c>
      <c r="N1165" s="281">
        <f t="shared" si="281"/>
        <v>1.3110145528127042E-2</v>
      </c>
      <c r="O1165" s="280">
        <v>3.4794185999999998E-2</v>
      </c>
      <c r="P1165" s="286">
        <v>3.2962661E-3</v>
      </c>
      <c r="Q1165" s="286">
        <v>1.7160467E-3</v>
      </c>
      <c r="R1165" s="286">
        <v>1.5589594999999999E-3</v>
      </c>
      <c r="S1165" s="219">
        <v>1.0679585000000001E-3</v>
      </c>
      <c r="T1165" s="286">
        <v>5.5051193000000002E-6</v>
      </c>
      <c r="U1165" s="219">
        <v>1.3708262999999999E-4</v>
      </c>
      <c r="V1165" s="219">
        <v>1.2014894E-4</v>
      </c>
      <c r="W1165" s="219">
        <v>1.5372414999999999E-4</v>
      </c>
      <c r="X1165" s="219">
        <v>9.0487651999999997E-4</v>
      </c>
      <c r="Y1165" s="219">
        <v>1.2953839999999999E-2</v>
      </c>
      <c r="Z1165" s="286">
        <v>2.4113978999999999E-5</v>
      </c>
      <c r="AA1165" s="286">
        <v>2.5813627000000002E-6</v>
      </c>
      <c r="AB1165" s="286">
        <v>1.5427043000000001E-11</v>
      </c>
      <c r="AC1165"/>
      <c r="AD1165" s="227">
        <f t="shared" si="273"/>
        <v>3.4794185999999998E-2</v>
      </c>
      <c r="AE1165" s="227">
        <f t="shared" si="274"/>
        <v>7.9019674893000009E-3</v>
      </c>
      <c r="AF1165" s="227">
        <f t="shared" si="275"/>
        <v>5.1350431027000001E-3</v>
      </c>
      <c r="AG1165" s="227">
        <f t="shared" si="276"/>
        <v>6.0614522390000005E-3</v>
      </c>
      <c r="AH1165" s="227">
        <f t="shared" si="277"/>
        <v>1.3107564165427042E-2</v>
      </c>
      <c r="AI1165"/>
      <c r="AJ1165">
        <v>24.835840999999999</v>
      </c>
      <c r="AK1165" s="155">
        <v>2.9980769999999999</v>
      </c>
      <c r="AL1165" s="155">
        <v>0.49808028999999998</v>
      </c>
      <c r="AM1165" s="155">
        <v>0</v>
      </c>
      <c r="AN1165" s="155">
        <v>21.019527</v>
      </c>
      <c r="AO1165" s="155">
        <v>0.22005469</v>
      </c>
      <c r="AP1165" s="155">
        <v>0.10010196</v>
      </c>
      <c r="AQ1165"/>
      <c r="AR1165" s="156">
        <v>5.0746894000000004E-3</v>
      </c>
      <c r="AS1165" s="156">
        <v>4.7129874999999998E-3</v>
      </c>
      <c r="AT1165" s="156">
        <v>2.0046346000000001E-4</v>
      </c>
      <c r="AU1165" s="156">
        <v>1.612385E-4</v>
      </c>
      <c r="AV1165" s="282">
        <f t="shared" si="282"/>
        <v>2.825532037649E-7</v>
      </c>
      <c r="AW1165" s="282">
        <f t="shared" si="283"/>
        <v>7.4135893938988124E-10</v>
      </c>
      <c r="AX1165" s="283">
        <f t="shared" si="284"/>
        <v>2.2582423290999999E-2</v>
      </c>
      <c r="AY1165" s="157">
        <v>2.1527301000000001E-7</v>
      </c>
      <c r="AZ1165" s="157">
        <v>6.4953014000000003E-10</v>
      </c>
      <c r="BA1165" s="157">
        <v>1.774609E-14</v>
      </c>
      <c r="BB1165" s="157">
        <v>2.1796893E-12</v>
      </c>
      <c r="BC1165" s="157">
        <v>0</v>
      </c>
      <c r="BD1165" s="157">
        <v>9.8153211000000004E-11</v>
      </c>
      <c r="BE1165" s="157">
        <v>6.7125961000000006E-8</v>
      </c>
      <c r="BF1165" s="157">
        <v>1.6450701E-11</v>
      </c>
      <c r="BG1165" s="157">
        <v>7.5138321999999999E-11</v>
      </c>
      <c r="BH1165" s="157">
        <v>2.8775570000000001E-14</v>
      </c>
      <c r="BI1165" s="157">
        <v>3.6977603999999999E-16</v>
      </c>
      <c r="BJ1165" s="157">
        <v>7.8151650000000006E-14</v>
      </c>
      <c r="BK1165" s="157">
        <v>9.7021674999999995E-14</v>
      </c>
      <c r="BL1165" s="157">
        <v>1.7711607999999999E-14</v>
      </c>
      <c r="BM1165" s="157">
        <v>2.6993655999999999E-12</v>
      </c>
      <c r="BN1165" s="157">
        <v>5.1200498999999999E-11</v>
      </c>
      <c r="BO1165" s="157">
        <v>2.0841165E-20</v>
      </c>
      <c r="BP1165" s="157">
        <v>1.4591291000000001E-5</v>
      </c>
      <c r="BQ1165" s="157">
        <v>2.2567831999999999E-2</v>
      </c>
      <c r="BR1165" s="157">
        <v>0</v>
      </c>
      <c r="BS1165" s="157">
        <v>0</v>
      </c>
      <c r="BT1165" s="157">
        <v>0</v>
      </c>
      <c r="BU1165"/>
      <c r="BV1165" s="155">
        <v>1.2369375E-5</v>
      </c>
      <c r="BW1165" s="155">
        <v>5.4066312000000001E-7</v>
      </c>
      <c r="BX1165" s="155">
        <v>6.4676947999999997E-6</v>
      </c>
      <c r="BY1165" s="155">
        <v>1.4620297E-8</v>
      </c>
      <c r="BZ1165" s="155">
        <v>5.4592636999999998E-7</v>
      </c>
      <c r="CA1165" s="155">
        <v>4.4858361000000003E-8</v>
      </c>
      <c r="CB1165" s="155">
        <v>7.1599534999999997E-10</v>
      </c>
      <c r="CC1165" s="155">
        <v>6.7560069000000003E-8</v>
      </c>
      <c r="CD1165" s="155">
        <v>1.4134833E-8</v>
      </c>
      <c r="CE1165" s="155">
        <v>9.6401977000000001E-8</v>
      </c>
      <c r="CF1165" s="155">
        <v>0</v>
      </c>
      <c r="CG1165" s="155">
        <v>4.6087577000000002E-17</v>
      </c>
      <c r="CH1165" s="155">
        <v>3.7736329000000002E-13</v>
      </c>
      <c r="CI1165" s="155">
        <v>3.2905025000000001E-7</v>
      </c>
      <c r="CJ1165" s="155">
        <v>4.2392568000000002E-6</v>
      </c>
      <c r="CK1165" s="155">
        <v>8.4915791000000007E-9</v>
      </c>
      <c r="CL1165" s="155">
        <v>0</v>
      </c>
      <c r="CM1165"/>
      <c r="CN1165" s="284">
        <v>3.1940542999999998E-13</v>
      </c>
      <c r="CO1165" s="284">
        <v>0.23196710000000001</v>
      </c>
      <c r="CP1165" s="285">
        <v>1.8588642000000001E-3</v>
      </c>
      <c r="CQ1165" s="284">
        <v>3.8012277E-4</v>
      </c>
      <c r="CR1165" s="284">
        <v>3.5389609000000001E-11</v>
      </c>
      <c r="CS1165" s="284">
        <v>4.1810988999999996E-9</v>
      </c>
      <c r="CT1165" s="284">
        <v>2.4265716000000001E-5</v>
      </c>
      <c r="CU1165" s="284">
        <v>4.8116311000000002E-2</v>
      </c>
      <c r="CV1165" s="284">
        <v>1.9257104999999999E-8</v>
      </c>
      <c r="CW1165" s="284">
        <v>1.5780131999999999E-5</v>
      </c>
      <c r="CX1165"/>
      <c r="CY1165" s="173"/>
      <c r="CZ1165" s="271" t="s">
        <v>2626</v>
      </c>
      <c r="DA1165"/>
      <c r="DB1165" s="247"/>
      <c r="DC1165" s="57"/>
      <c r="DD1165" s="57"/>
      <c r="DE1165" s="57"/>
      <c r="DF1165" s="57"/>
      <c r="DG1165" s="57"/>
      <c r="DH1165" s="57"/>
      <c r="DI1165" s="57"/>
      <c r="DJ1165" s="57"/>
      <c r="DK1165" s="57"/>
      <c r="DL1165" s="57"/>
    </row>
    <row r="1166" spans="1:116" ht="14.4">
      <c r="A1166" t="s">
        <v>1843</v>
      </c>
      <c r="B1166" s="188" t="s">
        <v>321</v>
      </c>
      <c r="C1166" s="151" t="str">
        <f t="shared" si="270"/>
        <v>A.160.03.111</v>
      </c>
      <c r="D1166" s="54" t="s">
        <v>42</v>
      </c>
      <c r="E1166" s="150" t="s">
        <v>352</v>
      </c>
      <c r="F1166" s="153" t="str">
        <f t="shared" si="271"/>
        <v>Mahogany African natural forest clear cut 640 (kg/m3)</v>
      </c>
      <c r="G1166" s="154">
        <f t="shared" si="272"/>
        <v>3.6819612666666668</v>
      </c>
      <c r="H1166"/>
      <c r="I1166"/>
      <c r="J1166" s="227">
        <f t="shared" si="278"/>
        <v>8.1999352795374261</v>
      </c>
      <c r="K1166"/>
      <c r="L1166" s="280">
        <f t="shared" si="279"/>
        <v>2.7695057492999994E-3</v>
      </c>
      <c r="M1166" s="280">
        <f t="shared" si="280"/>
        <v>7.6317614382599999</v>
      </c>
      <c r="N1166" s="281">
        <f t="shared" si="281"/>
        <v>1.3110145528127042E-2</v>
      </c>
      <c r="O1166" s="280">
        <v>0.55229419000000002</v>
      </c>
      <c r="P1166" s="219">
        <v>3.2962661E-3</v>
      </c>
      <c r="Q1166" s="286">
        <v>1.7160467E-3</v>
      </c>
      <c r="R1166" s="286">
        <v>1.5589594999999999E-3</v>
      </c>
      <c r="S1166" s="219">
        <v>1.0679585000000001E-3</v>
      </c>
      <c r="T1166" s="286">
        <v>5.5051193000000002E-6</v>
      </c>
      <c r="U1166" s="219">
        <v>1.3708262999999999E-4</v>
      </c>
      <c r="V1166" s="219">
        <v>1.2014894E-4</v>
      </c>
      <c r="W1166" s="219">
        <v>1.5372414999999999E-4</v>
      </c>
      <c r="X1166" s="219">
        <v>9.0487651999999997E-4</v>
      </c>
      <c r="Y1166" s="219">
        <v>1.2953839999999999E-2</v>
      </c>
      <c r="Z1166" s="219">
        <v>7.6257241000000002</v>
      </c>
      <c r="AA1166" s="286">
        <v>2.5813627000000002E-6</v>
      </c>
      <c r="AB1166" s="286">
        <v>1.5427043000000001E-11</v>
      </c>
      <c r="AC1166"/>
      <c r="AD1166" s="227">
        <f t="shared" si="273"/>
        <v>0.55229419000000002</v>
      </c>
      <c r="AE1166" s="227">
        <f t="shared" si="274"/>
        <v>7.9019674893000009E-3</v>
      </c>
      <c r="AF1166" s="227">
        <f t="shared" si="275"/>
        <v>5.1350431027000001E-3</v>
      </c>
      <c r="AG1166" s="227">
        <f t="shared" si="276"/>
        <v>7.6317614382599999</v>
      </c>
      <c r="AH1166" s="227">
        <f t="shared" si="277"/>
        <v>1.3107564165427042E-2</v>
      </c>
      <c r="AI1166"/>
      <c r="AJ1166">
        <v>24.835840999999999</v>
      </c>
      <c r="AK1166" s="155">
        <v>2.9980769999999999</v>
      </c>
      <c r="AL1166" s="155">
        <v>0.49808028999999998</v>
      </c>
      <c r="AM1166" s="155">
        <v>0</v>
      </c>
      <c r="AN1166" s="155">
        <v>21.019527</v>
      </c>
      <c r="AO1166" s="155">
        <v>0.22005469</v>
      </c>
      <c r="AP1166" s="155">
        <v>0.10010196</v>
      </c>
      <c r="AQ1166"/>
      <c r="AR1166" s="156">
        <v>6.1089512999999998E-2</v>
      </c>
      <c r="AS1166" s="156">
        <v>5.8115674999999999E-2</v>
      </c>
      <c r="AT1166" s="156">
        <v>2.8125988000000002E-3</v>
      </c>
      <c r="AU1166" s="156">
        <v>1.612385E-4</v>
      </c>
      <c r="AV1166" s="282">
        <f t="shared" si="282"/>
        <v>3.4841531937649004E-6</v>
      </c>
      <c r="AW1166" s="282">
        <f t="shared" si="283"/>
        <v>1.0401622724389882E-8</v>
      </c>
      <c r="AX1166" s="283">
        <f t="shared" si="284"/>
        <v>2.2582423290999999E-2</v>
      </c>
      <c r="AY1166" s="157">
        <v>3.4168730000000002E-6</v>
      </c>
      <c r="AZ1166" s="157">
        <v>1.030953E-8</v>
      </c>
      <c r="BA1166" s="157">
        <v>2.8167108999999999E-13</v>
      </c>
      <c r="BB1166" s="157">
        <v>2.1796893E-12</v>
      </c>
      <c r="BC1166" s="157">
        <v>0</v>
      </c>
      <c r="BD1166" s="157">
        <v>9.8153211000000004E-11</v>
      </c>
      <c r="BE1166" s="157">
        <v>6.7125961000000006E-8</v>
      </c>
      <c r="BF1166" s="157">
        <v>1.6450701E-11</v>
      </c>
      <c r="BG1166" s="157">
        <v>7.5138321999999999E-11</v>
      </c>
      <c r="BH1166" s="157">
        <v>2.8775570000000001E-14</v>
      </c>
      <c r="BI1166" s="157">
        <v>3.6977603999999999E-16</v>
      </c>
      <c r="BJ1166" s="157">
        <v>7.8151650000000006E-14</v>
      </c>
      <c r="BK1166" s="157">
        <v>9.7021674999999995E-14</v>
      </c>
      <c r="BL1166" s="157">
        <v>1.7711607999999999E-14</v>
      </c>
      <c r="BM1166" s="157">
        <v>2.6993655999999999E-12</v>
      </c>
      <c r="BN1166" s="157">
        <v>5.1200498999999999E-11</v>
      </c>
      <c r="BO1166" s="157">
        <v>2.0841165E-20</v>
      </c>
      <c r="BP1166" s="157">
        <v>1.4591291000000001E-5</v>
      </c>
      <c r="BQ1166" s="157">
        <v>2.2567831999999999E-2</v>
      </c>
      <c r="BR1166" s="157">
        <v>0</v>
      </c>
      <c r="BS1166" s="157">
        <v>0</v>
      </c>
      <c r="BT1166" s="157">
        <v>0</v>
      </c>
      <c r="BU1166"/>
      <c r="BV1166" s="155">
        <v>1.0856453E-4</v>
      </c>
      <c r="BW1166" s="155">
        <v>5.4066312000000001E-7</v>
      </c>
      <c r="BX1166" s="155">
        <v>1.0266285000000001E-4</v>
      </c>
      <c r="BY1166" s="155">
        <v>1.4620297E-8</v>
      </c>
      <c r="BZ1166" s="155">
        <v>5.4592636999999998E-7</v>
      </c>
      <c r="CA1166" s="155">
        <v>4.4858361000000003E-8</v>
      </c>
      <c r="CB1166" s="155">
        <v>7.1599534999999997E-10</v>
      </c>
      <c r="CC1166" s="155">
        <v>6.7560069000000003E-8</v>
      </c>
      <c r="CD1166" s="155">
        <v>1.4134833E-8</v>
      </c>
      <c r="CE1166" s="155">
        <v>9.6401977000000001E-8</v>
      </c>
      <c r="CF1166" s="155">
        <v>0</v>
      </c>
      <c r="CG1166" s="155">
        <v>4.6087577000000002E-17</v>
      </c>
      <c r="CH1166" s="155">
        <v>3.7736329000000002E-13</v>
      </c>
      <c r="CI1166" s="155">
        <v>3.2905025000000001E-7</v>
      </c>
      <c r="CJ1166" s="155">
        <v>4.2392568000000002E-6</v>
      </c>
      <c r="CK1166" s="155">
        <v>8.4915791000000007E-9</v>
      </c>
      <c r="CL1166" s="155">
        <v>0</v>
      </c>
      <c r="CM1166"/>
      <c r="CN1166" s="284">
        <v>3.1940542999999998E-13</v>
      </c>
      <c r="CO1166" s="284">
        <v>3.6819671</v>
      </c>
      <c r="CP1166" s="285">
        <v>1.8588642000000001E-3</v>
      </c>
      <c r="CQ1166" s="284">
        <v>3.8012277E-4</v>
      </c>
      <c r="CR1166" s="284">
        <v>3.5389609000000001E-11</v>
      </c>
      <c r="CS1166" s="284">
        <v>4.1810988999999996E-9</v>
      </c>
      <c r="CT1166" s="284">
        <v>2.4265716000000001E-5</v>
      </c>
      <c r="CU1166" s="284">
        <v>4.8116311000000002E-2</v>
      </c>
      <c r="CV1166" s="284">
        <v>1.9257104999999999E-8</v>
      </c>
      <c r="CW1166" s="284">
        <v>1.5780131999999999E-5</v>
      </c>
      <c r="CX1166"/>
      <c r="CY1166" s="173"/>
      <c r="CZ1166" s="271" t="s">
        <v>2626</v>
      </c>
      <c r="DA1166"/>
      <c r="DB1166" s="247"/>
      <c r="DC1166" s="57"/>
      <c r="DD1166" s="57"/>
      <c r="DE1166" s="57"/>
      <c r="DF1166" s="57"/>
      <c r="DG1166" s="57"/>
      <c r="DH1166" s="57"/>
      <c r="DI1166" s="57"/>
      <c r="DJ1166" s="57"/>
      <c r="DK1166" s="57"/>
      <c r="DL1166" s="57"/>
    </row>
    <row r="1167" spans="1:116" ht="14.4">
      <c r="A1167" t="s">
        <v>979</v>
      </c>
      <c r="B1167" s="188" t="s">
        <v>321</v>
      </c>
      <c r="C1167" s="151" t="str">
        <f t="shared" si="270"/>
        <v>A.160.03.112</v>
      </c>
      <c r="D1167" s="54" t="s">
        <v>42</v>
      </c>
      <c r="E1167" s="150" t="s">
        <v>352</v>
      </c>
      <c r="F1167" s="153" t="str">
        <f t="shared" si="271"/>
        <v>Movigui FSC/PEFC 710 (kg/m3)</v>
      </c>
      <c r="G1167" s="154">
        <f t="shared" si="272"/>
        <v>0.21769558666666666</v>
      </c>
      <c r="H1167"/>
      <c r="I1167"/>
      <c r="J1167" s="227">
        <f t="shared" si="278"/>
        <v>5.2812982452027042E-2</v>
      </c>
      <c r="K1167"/>
      <c r="L1167" s="280">
        <f t="shared" si="279"/>
        <v>2.7259920919000002E-3</v>
      </c>
      <c r="M1167" s="280">
        <f t="shared" si="280"/>
        <v>5.5578389820000003E-3</v>
      </c>
      <c r="N1167" s="281">
        <f t="shared" si="281"/>
        <v>1.1874813378127043E-2</v>
      </c>
      <c r="O1167" s="280">
        <v>3.2654337999999998E-2</v>
      </c>
      <c r="P1167" s="286">
        <v>2.8229107999999999E-3</v>
      </c>
      <c r="Q1167" s="286">
        <v>1.6858414999999999E-3</v>
      </c>
      <c r="R1167" s="286">
        <v>1.5206995000000001E-3</v>
      </c>
      <c r="S1167" s="219">
        <v>1.0639582999999999E-3</v>
      </c>
      <c r="T1167" s="286">
        <v>5.3229319000000004E-6</v>
      </c>
      <c r="U1167" s="219">
        <v>1.3601136000000001E-4</v>
      </c>
      <c r="V1167" s="219">
        <v>1.2012167E-4</v>
      </c>
      <c r="W1167" s="219">
        <v>1.5290599999999999E-4</v>
      </c>
      <c r="X1167" s="219">
        <v>9.0487651999999997E-4</v>
      </c>
      <c r="Y1167" s="219">
        <v>1.1719326E-2</v>
      </c>
      <c r="Z1167" s="286">
        <v>2.4088492E-5</v>
      </c>
      <c r="AA1167" s="286">
        <v>2.5813627000000002E-6</v>
      </c>
      <c r="AB1167" s="286">
        <v>1.5427043000000001E-11</v>
      </c>
      <c r="AC1167"/>
      <c r="AD1167" s="227">
        <f t="shared" si="273"/>
        <v>3.2654337999999998E-2</v>
      </c>
      <c r="AE1167" s="227">
        <f t="shared" si="274"/>
        <v>7.3548660619000006E-3</v>
      </c>
      <c r="AF1167" s="227">
        <f t="shared" si="275"/>
        <v>4.6314553327E-3</v>
      </c>
      <c r="AG1167" s="227">
        <f t="shared" si="276"/>
        <v>5.5578389820000003E-3</v>
      </c>
      <c r="AH1167" s="227">
        <f t="shared" si="277"/>
        <v>1.1872232015427043E-2</v>
      </c>
      <c r="AI1167"/>
      <c r="AJ1167">
        <v>24.64847</v>
      </c>
      <c r="AK1167" s="155">
        <v>2.8116197999999999</v>
      </c>
      <c r="AL1167" s="155">
        <v>0.49744569</v>
      </c>
      <c r="AM1167" s="155">
        <v>0</v>
      </c>
      <c r="AN1167" s="155">
        <v>21.019527</v>
      </c>
      <c r="AO1167" s="155">
        <v>0.21993099999999999</v>
      </c>
      <c r="AP1167" s="155">
        <v>9.9945722000000001E-2</v>
      </c>
      <c r="AQ1167"/>
      <c r="AR1167" s="156">
        <v>4.6827505999999996E-3</v>
      </c>
      <c r="AS1167" s="156">
        <v>4.3477076999999999E-3</v>
      </c>
      <c r="AT1167" s="156">
        <v>1.8688402000000001E-4</v>
      </c>
      <c r="AU1167" s="156">
        <v>1.4815887000000001E-4</v>
      </c>
      <c r="AV1167" s="282">
        <f t="shared" si="282"/>
        <v>2.6065393519299998E-7</v>
      </c>
      <c r="AW1167" s="282">
        <f t="shared" si="283"/>
        <v>6.9113911886688122E-10</v>
      </c>
      <c r="AX1167" s="283">
        <f t="shared" si="284"/>
        <v>2.0750541042000002E-2</v>
      </c>
      <c r="AY1167" s="157">
        <v>2.0203447999999999E-7</v>
      </c>
      <c r="AZ1167" s="157">
        <v>6.0958630000000002E-10</v>
      </c>
      <c r="BA1167" s="157">
        <v>1.6654767E-14</v>
      </c>
      <c r="BB1167" s="157">
        <v>2.1796893E-12</v>
      </c>
      <c r="BC1167" s="157">
        <v>0</v>
      </c>
      <c r="BD1167" s="157">
        <v>9.7127943E-11</v>
      </c>
      <c r="BE1167" s="157">
        <v>5.8466629999999998E-8</v>
      </c>
      <c r="BF1167" s="157">
        <v>1.6216890000000001E-11</v>
      </c>
      <c r="BG1167" s="157">
        <v>6.5124718E-11</v>
      </c>
      <c r="BH1167" s="157">
        <v>2.8775570000000001E-14</v>
      </c>
      <c r="BI1167" s="157">
        <v>3.6977603999999999E-16</v>
      </c>
      <c r="BJ1167" s="157">
        <v>7.754135E-14</v>
      </c>
      <c r="BK1167" s="157">
        <v>7.4280688000000002E-14</v>
      </c>
      <c r="BL1167" s="157">
        <v>1.3588695E-14</v>
      </c>
      <c r="BM1167" s="157">
        <v>2.6690606999999999E-12</v>
      </c>
      <c r="BN1167" s="157">
        <v>5.0848499999999998E-11</v>
      </c>
      <c r="BO1167" s="157">
        <v>2.0841165E-20</v>
      </c>
      <c r="BP1167" s="157">
        <v>1.4516041999999999E-5</v>
      </c>
      <c r="BQ1167" s="157">
        <v>2.0736025000000002E-2</v>
      </c>
      <c r="BR1167" s="157">
        <v>0</v>
      </c>
      <c r="BS1167" s="157">
        <v>0</v>
      </c>
      <c r="BT1167" s="157">
        <v>0</v>
      </c>
      <c r="BU1167"/>
      <c r="BV1167" s="155">
        <v>1.1604029E-5</v>
      </c>
      <c r="BW1167" s="155">
        <v>4.7162631E-7</v>
      </c>
      <c r="BX1167" s="155">
        <v>6.0699305000000002E-6</v>
      </c>
      <c r="BY1167" s="155">
        <v>1.459867E-8</v>
      </c>
      <c r="BZ1167" s="155">
        <v>4.8547790000000004E-7</v>
      </c>
      <c r="CA1167" s="155">
        <v>4.4858361000000003E-8</v>
      </c>
      <c r="CB1167" s="155">
        <v>7.1599534999999997E-10</v>
      </c>
      <c r="CC1167" s="155">
        <v>6.7560069000000003E-8</v>
      </c>
      <c r="CD1167" s="155">
        <v>1.3838614E-8</v>
      </c>
      <c r="CE1167" s="155">
        <v>9.5637546999999997E-8</v>
      </c>
      <c r="CF1167" s="155">
        <v>0</v>
      </c>
      <c r="CG1167" s="155">
        <v>4.6087577000000002E-17</v>
      </c>
      <c r="CH1167" s="155">
        <v>3.7736329000000002E-13</v>
      </c>
      <c r="CI1167" s="155">
        <v>3.1725525E-7</v>
      </c>
      <c r="CJ1167" s="155">
        <v>4.0140377999999999E-6</v>
      </c>
      <c r="CK1167" s="155">
        <v>8.4915791000000007E-9</v>
      </c>
      <c r="CL1167" s="155">
        <v>0</v>
      </c>
      <c r="CM1167"/>
      <c r="CN1167" s="284">
        <v>3.1940542999999998E-13</v>
      </c>
      <c r="CO1167" s="284">
        <v>0.21770144</v>
      </c>
      <c r="CP1167" s="285">
        <v>1.8588642000000001E-3</v>
      </c>
      <c r="CQ1167" s="284">
        <v>3.3288878999999998E-4</v>
      </c>
      <c r="CR1167" s="284">
        <v>3.5113492000000002E-11</v>
      </c>
      <c r="CS1167" s="284">
        <v>4.1484673000000002E-9</v>
      </c>
      <c r="CT1167" s="284">
        <v>2.1279440000000001E-5</v>
      </c>
      <c r="CU1167" s="284">
        <v>3.6907794000000001E-2</v>
      </c>
      <c r="CV1167" s="284">
        <v>1.9257104999999999E-8</v>
      </c>
      <c r="CW1167" s="284">
        <v>1.5780131999999999E-5</v>
      </c>
      <c r="CX1167"/>
      <c r="CY1167" s="173"/>
      <c r="CZ1167" s="271" t="s">
        <v>2627</v>
      </c>
      <c r="DA1167"/>
      <c r="DB1167" s="247"/>
      <c r="DC1167" s="57"/>
      <c r="DD1167" s="57"/>
      <c r="DE1167" s="57"/>
      <c r="DF1167" s="57"/>
      <c r="DG1167" s="57"/>
      <c r="DH1167" s="57"/>
      <c r="DI1167" s="57"/>
      <c r="DJ1167" s="57"/>
      <c r="DK1167" s="57"/>
      <c r="DL1167" s="57"/>
    </row>
    <row r="1168" spans="1:116" ht="14.4">
      <c r="A1168" t="s">
        <v>1844</v>
      </c>
      <c r="B1168" s="188" t="s">
        <v>321</v>
      </c>
      <c r="C1168" s="151" t="str">
        <f t="shared" si="270"/>
        <v>A.160.03.113</v>
      </c>
      <c r="D1168" s="54" t="s">
        <v>42</v>
      </c>
      <c r="E1168" s="150" t="s">
        <v>352</v>
      </c>
      <c r="F1168" s="153" t="str">
        <f t="shared" si="271"/>
        <v>Movigui natural forest clear cut 710 (kg/m3)</v>
      </c>
      <c r="G1168" s="154">
        <f t="shared" si="272"/>
        <v>3.6676956000000001</v>
      </c>
      <c r="H1168"/>
      <c r="I1168"/>
      <c r="J1168" s="227">
        <f t="shared" si="278"/>
        <v>3.5793729959600267</v>
      </c>
      <c r="K1168"/>
      <c r="L1168" s="280">
        <f t="shared" si="279"/>
        <v>2.7259920919000002E-3</v>
      </c>
      <c r="M1168" s="280">
        <f t="shared" si="280"/>
        <v>3.0146178504899996</v>
      </c>
      <c r="N1168" s="281">
        <f t="shared" si="281"/>
        <v>1.1874813378127043E-2</v>
      </c>
      <c r="O1168" s="280">
        <v>0.55015433999999996</v>
      </c>
      <c r="P1168" s="219">
        <v>2.8229107999999999E-3</v>
      </c>
      <c r="Q1168" s="286">
        <v>1.6858414999999999E-3</v>
      </c>
      <c r="R1168" s="286">
        <v>1.5206995000000001E-3</v>
      </c>
      <c r="S1168" s="219">
        <v>1.0639582999999999E-3</v>
      </c>
      <c r="T1168" s="286">
        <v>5.3229319000000004E-6</v>
      </c>
      <c r="U1168" s="219">
        <v>1.3601136000000001E-4</v>
      </c>
      <c r="V1168" s="219">
        <v>1.2012167E-4</v>
      </c>
      <c r="W1168" s="219">
        <v>1.5290599999999999E-4</v>
      </c>
      <c r="X1168" s="219">
        <v>9.0487651999999997E-4</v>
      </c>
      <c r="Y1168" s="219">
        <v>1.1719326E-2</v>
      </c>
      <c r="Z1168" s="219">
        <v>3.0090840999999999</v>
      </c>
      <c r="AA1168" s="286">
        <v>2.5813627000000002E-6</v>
      </c>
      <c r="AB1168" s="286">
        <v>1.5427043000000001E-11</v>
      </c>
      <c r="AC1168"/>
      <c r="AD1168" s="227">
        <f t="shared" si="273"/>
        <v>0.55015433999999996</v>
      </c>
      <c r="AE1168" s="227">
        <f t="shared" si="274"/>
        <v>7.3548660619000006E-3</v>
      </c>
      <c r="AF1168" s="227">
        <f t="shared" si="275"/>
        <v>4.6314553327E-3</v>
      </c>
      <c r="AG1168" s="227">
        <f t="shared" si="276"/>
        <v>3.0146178504900001</v>
      </c>
      <c r="AH1168" s="227">
        <f t="shared" si="277"/>
        <v>1.1872232015427043E-2</v>
      </c>
      <c r="AI1168"/>
      <c r="AJ1168">
        <v>24.64847</v>
      </c>
      <c r="AK1168" s="155">
        <v>2.8116197999999999</v>
      </c>
      <c r="AL1168" s="155">
        <v>0.49744569</v>
      </c>
      <c r="AM1168" s="155">
        <v>0</v>
      </c>
      <c r="AN1168" s="155">
        <v>21.019527</v>
      </c>
      <c r="AO1168" s="155">
        <v>0.21993099999999999</v>
      </c>
      <c r="AP1168" s="155">
        <v>9.9945722000000001E-2</v>
      </c>
      <c r="AQ1168"/>
      <c r="AR1168" s="156">
        <v>6.0697573999999997E-2</v>
      </c>
      <c r="AS1168" s="156">
        <v>5.7750396000000002E-2</v>
      </c>
      <c r="AT1168" s="156">
        <v>2.7990193999999999E-3</v>
      </c>
      <c r="AU1168" s="156">
        <v>1.4815887000000001E-4</v>
      </c>
      <c r="AV1168" s="282">
        <f t="shared" si="282"/>
        <v>3.4622539551930001E-6</v>
      </c>
      <c r="AW1168" s="282">
        <f t="shared" si="283"/>
        <v>1.0351402743869882E-8</v>
      </c>
      <c r="AX1168" s="283">
        <f t="shared" si="284"/>
        <v>2.0750541042000002E-2</v>
      </c>
      <c r="AY1168" s="157">
        <v>3.4036345000000001E-6</v>
      </c>
      <c r="AZ1168" s="157">
        <v>1.0269586000000001E-8</v>
      </c>
      <c r="BA1168" s="157">
        <v>2.8057976999999998E-13</v>
      </c>
      <c r="BB1168" s="157">
        <v>2.1796893E-12</v>
      </c>
      <c r="BC1168" s="157">
        <v>0</v>
      </c>
      <c r="BD1168" s="157">
        <v>9.7127943E-11</v>
      </c>
      <c r="BE1168" s="157">
        <v>5.8466629999999998E-8</v>
      </c>
      <c r="BF1168" s="157">
        <v>1.6216890000000001E-11</v>
      </c>
      <c r="BG1168" s="157">
        <v>6.5124718E-11</v>
      </c>
      <c r="BH1168" s="157">
        <v>2.8775570000000001E-14</v>
      </c>
      <c r="BI1168" s="157">
        <v>3.6977603999999999E-16</v>
      </c>
      <c r="BJ1168" s="157">
        <v>7.754135E-14</v>
      </c>
      <c r="BK1168" s="157">
        <v>7.4280688000000002E-14</v>
      </c>
      <c r="BL1168" s="157">
        <v>1.3588695E-14</v>
      </c>
      <c r="BM1168" s="157">
        <v>2.6690606999999999E-12</v>
      </c>
      <c r="BN1168" s="157">
        <v>5.0848499999999998E-11</v>
      </c>
      <c r="BO1168" s="157">
        <v>2.0841165E-20</v>
      </c>
      <c r="BP1168" s="157">
        <v>1.4516041999999999E-5</v>
      </c>
      <c r="BQ1168" s="157">
        <v>2.0736025000000002E-2</v>
      </c>
      <c r="BR1168" s="157">
        <v>0</v>
      </c>
      <c r="BS1168" s="157">
        <v>0</v>
      </c>
      <c r="BT1168" s="157">
        <v>0</v>
      </c>
      <c r="BU1168"/>
      <c r="BV1168" s="155">
        <v>1.0779918E-4</v>
      </c>
      <c r="BW1168" s="155">
        <v>4.7162631E-7</v>
      </c>
      <c r="BX1168" s="155">
        <v>1.0226508E-4</v>
      </c>
      <c r="BY1168" s="155">
        <v>1.459867E-8</v>
      </c>
      <c r="BZ1168" s="155">
        <v>4.8547790000000004E-7</v>
      </c>
      <c r="CA1168" s="155">
        <v>4.4858361000000003E-8</v>
      </c>
      <c r="CB1168" s="155">
        <v>7.1599534999999997E-10</v>
      </c>
      <c r="CC1168" s="155">
        <v>6.7560069000000003E-8</v>
      </c>
      <c r="CD1168" s="155">
        <v>1.3838614E-8</v>
      </c>
      <c r="CE1168" s="155">
        <v>9.5637546999999997E-8</v>
      </c>
      <c r="CF1168" s="155">
        <v>0</v>
      </c>
      <c r="CG1168" s="155">
        <v>4.6087577000000002E-17</v>
      </c>
      <c r="CH1168" s="155">
        <v>3.7736329000000002E-13</v>
      </c>
      <c r="CI1168" s="155">
        <v>3.1725525E-7</v>
      </c>
      <c r="CJ1168" s="155">
        <v>4.0140377999999999E-6</v>
      </c>
      <c r="CK1168" s="155">
        <v>8.4915791000000007E-9</v>
      </c>
      <c r="CL1168" s="155">
        <v>0</v>
      </c>
      <c r="CM1168"/>
      <c r="CN1168" s="284">
        <v>3.1940542999999998E-13</v>
      </c>
      <c r="CO1168" s="284">
        <v>3.6677013999999999</v>
      </c>
      <c r="CP1168" s="285">
        <v>1.8588642000000001E-3</v>
      </c>
      <c r="CQ1168" s="284">
        <v>3.3288878999999998E-4</v>
      </c>
      <c r="CR1168" s="284">
        <v>3.5113492000000002E-11</v>
      </c>
      <c r="CS1168" s="284">
        <v>4.1484673000000002E-9</v>
      </c>
      <c r="CT1168" s="284">
        <v>2.1279440000000001E-5</v>
      </c>
      <c r="CU1168" s="284">
        <v>3.6907794000000001E-2</v>
      </c>
      <c r="CV1168" s="284">
        <v>1.9257104999999999E-8</v>
      </c>
      <c r="CW1168" s="284">
        <v>1.5780131999999999E-5</v>
      </c>
      <c r="CX1168"/>
      <c r="CY1168" s="173"/>
      <c r="CZ1168" s="271" t="s">
        <v>2627</v>
      </c>
      <c r="DA1168"/>
      <c r="DB1168" s="247"/>
      <c r="DC1168" s="57"/>
      <c r="DD1168" s="57"/>
      <c r="DE1168" s="57"/>
      <c r="DF1168" s="57"/>
      <c r="DG1168" s="57"/>
      <c r="DH1168" s="57"/>
      <c r="DI1168" s="57"/>
      <c r="DJ1168" s="57"/>
      <c r="DK1168" s="57"/>
      <c r="DL1168" s="57"/>
    </row>
    <row r="1169" spans="1:116" ht="14.4">
      <c r="A1169" t="s">
        <v>980</v>
      </c>
      <c r="B1169" s="188" t="s">
        <v>321</v>
      </c>
      <c r="C1169" s="151" t="str">
        <f t="shared" si="270"/>
        <v>A.160.03.114</v>
      </c>
      <c r="D1169" s="54" t="s">
        <v>42</v>
      </c>
      <c r="E1169" s="150" t="s">
        <v>352</v>
      </c>
      <c r="F1169" s="153" t="str">
        <f t="shared" si="271"/>
        <v>Mutenye FSC/PEFCt 820 (kg/m3)</v>
      </c>
      <c r="G1169" s="154">
        <f t="shared" si="272"/>
        <v>0.22427973333333334</v>
      </c>
      <c r="H1169"/>
      <c r="I1169"/>
      <c r="J1169" s="227">
        <f t="shared" si="278"/>
        <v>5.4623278021527041E-2</v>
      </c>
      <c r="K1169"/>
      <c r="L1169" s="280">
        <f t="shared" si="279"/>
        <v>2.7460752084000005E-3</v>
      </c>
      <c r="M1169" s="280">
        <f t="shared" si="280"/>
        <v>5.7902758250000007E-3</v>
      </c>
      <c r="N1169" s="281">
        <f t="shared" si="281"/>
        <v>1.2444966988127044E-2</v>
      </c>
      <c r="O1169" s="280">
        <v>3.3641959999999999E-2</v>
      </c>
      <c r="P1169" s="286">
        <v>3.0413824000000002E-3</v>
      </c>
      <c r="Q1169" s="286">
        <v>1.6997824000000001E-3</v>
      </c>
      <c r="R1169" s="286">
        <v>1.5383579000000001E-3</v>
      </c>
      <c r="S1169" s="219">
        <v>1.0658045E-3</v>
      </c>
      <c r="T1169" s="286">
        <v>5.4070183999999999E-6</v>
      </c>
      <c r="U1169" s="219">
        <v>1.3650579E-4</v>
      </c>
      <c r="V1169" s="219">
        <v>1.2013425E-4</v>
      </c>
      <c r="W1169" s="219">
        <v>1.5328360999999999E-4</v>
      </c>
      <c r="X1169" s="219">
        <v>9.0487651999999997E-4</v>
      </c>
      <c r="Y1169" s="219">
        <v>1.2289102E-2</v>
      </c>
      <c r="Z1169" s="286">
        <v>2.4100255000000001E-5</v>
      </c>
      <c r="AA1169" s="286">
        <v>2.5813627000000002E-6</v>
      </c>
      <c r="AB1169" s="286">
        <v>1.5427043000000001E-11</v>
      </c>
      <c r="AC1169"/>
      <c r="AD1169" s="227">
        <f t="shared" si="273"/>
        <v>3.3641959999999999E-2</v>
      </c>
      <c r="AE1169" s="227">
        <f t="shared" si="274"/>
        <v>7.6073742583999994E-3</v>
      </c>
      <c r="AF1169" s="227">
        <f t="shared" si="275"/>
        <v>4.8638804127000002E-3</v>
      </c>
      <c r="AG1169" s="227">
        <f t="shared" si="276"/>
        <v>5.7902758250000007E-3</v>
      </c>
      <c r="AH1169" s="227">
        <f t="shared" si="277"/>
        <v>1.2442385625427044E-2</v>
      </c>
      <c r="AI1169"/>
      <c r="AJ1169">
        <v>24.734949</v>
      </c>
      <c r="AK1169" s="155">
        <v>2.8976769999999998</v>
      </c>
      <c r="AL1169" s="155">
        <v>0.49773857999999999</v>
      </c>
      <c r="AM1169" s="155">
        <v>0</v>
      </c>
      <c r="AN1169" s="155">
        <v>21.019527</v>
      </c>
      <c r="AO1169" s="155">
        <v>0.21998809</v>
      </c>
      <c r="AP1169" s="155">
        <v>0.10001783</v>
      </c>
      <c r="AQ1169"/>
      <c r="AR1169" s="156">
        <v>4.8636453999999999E-3</v>
      </c>
      <c r="AS1169" s="156">
        <v>4.5162984000000003E-3</v>
      </c>
      <c r="AT1169" s="156">
        <v>1.9315145000000001E-4</v>
      </c>
      <c r="AU1169" s="156">
        <v>1.5419562E-4</v>
      </c>
      <c r="AV1169" s="282">
        <f t="shared" si="282"/>
        <v>2.7076128884190002E-7</v>
      </c>
      <c r="AW1169" s="282">
        <f t="shared" si="283"/>
        <v>7.1431749895388122E-10</v>
      </c>
      <c r="AX1169" s="283">
        <f t="shared" si="284"/>
        <v>2.1596024772000001E-2</v>
      </c>
      <c r="AY1169" s="157">
        <v>2.0814456999999999E-7</v>
      </c>
      <c r="AZ1169" s="157">
        <v>6.2802192000000004E-10</v>
      </c>
      <c r="BA1169" s="157">
        <v>1.7158454E-14</v>
      </c>
      <c r="BB1169" s="157">
        <v>2.1796893E-12</v>
      </c>
      <c r="BC1169" s="157">
        <v>0</v>
      </c>
      <c r="BD1169" s="157">
        <v>9.7601144000000005E-11</v>
      </c>
      <c r="BE1169" s="157">
        <v>6.2463244000000007E-8</v>
      </c>
      <c r="BF1169" s="157">
        <v>1.6324802999999999E-11</v>
      </c>
      <c r="BG1169" s="157">
        <v>6.9746381000000003E-11</v>
      </c>
      <c r="BH1169" s="157">
        <v>2.8775570000000001E-14</v>
      </c>
      <c r="BI1169" s="157">
        <v>3.6977603999999999E-16</v>
      </c>
      <c r="BJ1169" s="157">
        <v>7.7823026999999995E-14</v>
      </c>
      <c r="BK1169" s="157">
        <v>8.4776528E-14</v>
      </c>
      <c r="BL1169" s="157">
        <v>1.5491577999999999E-14</v>
      </c>
      <c r="BM1169" s="157">
        <v>2.6830476000000002E-12</v>
      </c>
      <c r="BN1169" s="157">
        <v>5.1010960999999999E-11</v>
      </c>
      <c r="BO1169" s="157">
        <v>2.0841165E-20</v>
      </c>
      <c r="BP1169" s="157">
        <v>1.4550772E-5</v>
      </c>
      <c r="BQ1169" s="157">
        <v>2.1581474E-2</v>
      </c>
      <c r="BR1169" s="157">
        <v>0</v>
      </c>
      <c r="BS1169" s="157">
        <v>0</v>
      </c>
      <c r="BT1169" s="157">
        <v>0</v>
      </c>
      <c r="BU1169"/>
      <c r="BV1169" s="155">
        <v>1.1957266E-5</v>
      </c>
      <c r="BW1169" s="155">
        <v>5.0348944999999998E-7</v>
      </c>
      <c r="BX1169" s="155">
        <v>6.2535140000000003E-6</v>
      </c>
      <c r="BY1169" s="155">
        <v>1.4608651E-8</v>
      </c>
      <c r="BZ1169" s="155">
        <v>5.1337718999999998E-7</v>
      </c>
      <c r="CA1169" s="155">
        <v>4.4858361000000003E-8</v>
      </c>
      <c r="CB1169" s="155">
        <v>7.1599534999999997E-10</v>
      </c>
      <c r="CC1169" s="155">
        <v>6.7560069000000003E-8</v>
      </c>
      <c r="CD1169" s="155">
        <v>1.397533E-8</v>
      </c>
      <c r="CE1169" s="155">
        <v>9.5990361000000001E-8</v>
      </c>
      <c r="CF1169" s="155">
        <v>0</v>
      </c>
      <c r="CG1169" s="155">
        <v>4.6087577000000002E-17</v>
      </c>
      <c r="CH1169" s="155">
        <v>3.7736329000000002E-13</v>
      </c>
      <c r="CI1169" s="155">
        <v>3.2269910000000002E-7</v>
      </c>
      <c r="CJ1169" s="155">
        <v>4.117985E-6</v>
      </c>
      <c r="CK1169" s="155">
        <v>8.4915791000000007E-9</v>
      </c>
      <c r="CL1169" s="155">
        <v>0</v>
      </c>
      <c r="CM1169"/>
      <c r="CN1169" s="284">
        <v>3.1940542999999998E-13</v>
      </c>
      <c r="CO1169" s="284">
        <v>0.22428559000000001</v>
      </c>
      <c r="CP1169" s="285">
        <v>1.8588642000000001E-3</v>
      </c>
      <c r="CQ1169" s="284">
        <v>3.5468909000000001E-4</v>
      </c>
      <c r="CR1169" s="284">
        <v>3.5240931E-11</v>
      </c>
      <c r="CS1169" s="284">
        <v>4.1635281000000002E-9</v>
      </c>
      <c r="CT1169" s="284">
        <v>2.2657720999999999E-5</v>
      </c>
      <c r="CU1169" s="284">
        <v>4.2080956000000003E-2</v>
      </c>
      <c r="CV1169" s="284">
        <v>1.9257104999999999E-8</v>
      </c>
      <c r="CW1169" s="284">
        <v>1.5780131999999999E-5</v>
      </c>
      <c r="CX1169"/>
      <c r="CY1169" s="173"/>
      <c r="CZ1169" s="271" t="s">
        <v>2628</v>
      </c>
      <c r="DA1169"/>
      <c r="DB1169" s="247"/>
      <c r="DC1169" s="57"/>
      <c r="DD1169" s="57"/>
      <c r="DE1169" s="57"/>
      <c r="DF1169" s="57"/>
      <c r="DG1169" s="57"/>
      <c r="DH1169" s="57"/>
      <c r="DI1169" s="57"/>
      <c r="DJ1169" s="57"/>
      <c r="DK1169" s="57"/>
      <c r="DL1169" s="57"/>
    </row>
    <row r="1170" spans="1:116" ht="14.4">
      <c r="A1170" t="s">
        <v>1845</v>
      </c>
      <c r="B1170" s="188" t="s">
        <v>321</v>
      </c>
      <c r="C1170" s="151" t="str">
        <f t="shared" si="270"/>
        <v>A.160.03.115</v>
      </c>
      <c r="D1170" s="54" t="s">
        <v>42</v>
      </c>
      <c r="E1170" s="150" t="s">
        <v>352</v>
      </c>
      <c r="F1170" s="153" t="str">
        <f t="shared" si="271"/>
        <v>Mutenye natural forest clear cut 820 (kg/m3)</v>
      </c>
      <c r="G1170" s="154">
        <f t="shared" si="272"/>
        <v>3.6742797333333339</v>
      </c>
      <c r="H1170"/>
      <c r="I1170"/>
      <c r="J1170" s="227">
        <f t="shared" si="278"/>
        <v>3.5605732777665269</v>
      </c>
      <c r="K1170"/>
      <c r="L1170" s="280">
        <f t="shared" si="279"/>
        <v>2.7460752084000005E-3</v>
      </c>
      <c r="M1170" s="280">
        <f t="shared" si="280"/>
        <v>2.9942402755699997</v>
      </c>
      <c r="N1170" s="281">
        <f t="shared" si="281"/>
        <v>1.2444966988127044E-2</v>
      </c>
      <c r="O1170" s="280">
        <v>0.55114196000000004</v>
      </c>
      <c r="P1170" s="219">
        <v>3.0413824000000002E-3</v>
      </c>
      <c r="Q1170" s="286">
        <v>1.6997824000000001E-3</v>
      </c>
      <c r="R1170" s="286">
        <v>1.5383579000000001E-3</v>
      </c>
      <c r="S1170" s="219">
        <v>1.0658045E-3</v>
      </c>
      <c r="T1170" s="286">
        <v>5.4070183999999999E-6</v>
      </c>
      <c r="U1170" s="219">
        <v>1.3650579E-4</v>
      </c>
      <c r="V1170" s="219">
        <v>1.2013425E-4</v>
      </c>
      <c r="W1170" s="219">
        <v>1.5328360999999999E-4</v>
      </c>
      <c r="X1170" s="219">
        <v>9.0487651999999997E-4</v>
      </c>
      <c r="Y1170" s="219">
        <v>1.2289102E-2</v>
      </c>
      <c r="Z1170" s="219">
        <v>2.9884740999999999</v>
      </c>
      <c r="AA1170" s="286">
        <v>2.5813627000000002E-6</v>
      </c>
      <c r="AB1170" s="286">
        <v>1.5427043000000001E-11</v>
      </c>
      <c r="AC1170"/>
      <c r="AD1170" s="227">
        <f t="shared" si="273"/>
        <v>0.55114196000000004</v>
      </c>
      <c r="AE1170" s="227">
        <f t="shared" si="274"/>
        <v>7.6073742583999994E-3</v>
      </c>
      <c r="AF1170" s="227">
        <f t="shared" si="275"/>
        <v>4.8638804127000002E-3</v>
      </c>
      <c r="AG1170" s="227">
        <f t="shared" si="276"/>
        <v>2.9942402755699997</v>
      </c>
      <c r="AH1170" s="227">
        <f t="shared" si="277"/>
        <v>1.2442385625427044E-2</v>
      </c>
      <c r="AI1170"/>
      <c r="AJ1170">
        <v>24.734949</v>
      </c>
      <c r="AK1170" s="155">
        <v>2.8976769999999998</v>
      </c>
      <c r="AL1170" s="155">
        <v>0.49773857999999999</v>
      </c>
      <c r="AM1170" s="155">
        <v>0</v>
      </c>
      <c r="AN1170" s="155">
        <v>21.019527</v>
      </c>
      <c r="AO1170" s="155">
        <v>0.21998809</v>
      </c>
      <c r="AP1170" s="155">
        <v>0.10001783</v>
      </c>
      <c r="AQ1170"/>
      <c r="AR1170" s="156">
        <v>6.0878468999999998E-2</v>
      </c>
      <c r="AS1170" s="156">
        <v>5.7918985999999999E-2</v>
      </c>
      <c r="AT1170" s="156">
        <v>2.8052868E-3</v>
      </c>
      <c r="AU1170" s="156">
        <v>1.5419562E-4</v>
      </c>
      <c r="AV1170" s="282">
        <f t="shared" si="282"/>
        <v>3.4723613188419004E-6</v>
      </c>
      <c r="AW1170" s="282">
        <f t="shared" si="283"/>
        <v>1.0374581503949881E-8</v>
      </c>
      <c r="AX1170" s="283">
        <f t="shared" si="284"/>
        <v>2.1596024772000001E-2</v>
      </c>
      <c r="AY1170" s="157">
        <v>3.4097446000000002E-6</v>
      </c>
      <c r="AZ1170" s="157">
        <v>1.0288022E-8</v>
      </c>
      <c r="BA1170" s="157">
        <v>2.8108345000000002E-13</v>
      </c>
      <c r="BB1170" s="157">
        <v>2.1796893E-12</v>
      </c>
      <c r="BC1170" s="157">
        <v>0</v>
      </c>
      <c r="BD1170" s="157">
        <v>9.7601144000000005E-11</v>
      </c>
      <c r="BE1170" s="157">
        <v>6.2463244000000007E-8</v>
      </c>
      <c r="BF1170" s="157">
        <v>1.6324802999999999E-11</v>
      </c>
      <c r="BG1170" s="157">
        <v>6.9746381000000003E-11</v>
      </c>
      <c r="BH1170" s="157">
        <v>2.8775570000000001E-14</v>
      </c>
      <c r="BI1170" s="157">
        <v>3.6977603999999999E-16</v>
      </c>
      <c r="BJ1170" s="157">
        <v>7.7823026999999995E-14</v>
      </c>
      <c r="BK1170" s="157">
        <v>8.4776528E-14</v>
      </c>
      <c r="BL1170" s="157">
        <v>1.5491577999999999E-14</v>
      </c>
      <c r="BM1170" s="157">
        <v>2.6830476000000002E-12</v>
      </c>
      <c r="BN1170" s="157">
        <v>5.1010960999999999E-11</v>
      </c>
      <c r="BO1170" s="157">
        <v>2.0841165E-20</v>
      </c>
      <c r="BP1170" s="157">
        <v>1.4550772E-5</v>
      </c>
      <c r="BQ1170" s="157">
        <v>2.1581474E-2</v>
      </c>
      <c r="BR1170" s="157">
        <v>0</v>
      </c>
      <c r="BS1170" s="157">
        <v>0</v>
      </c>
      <c r="BT1170" s="157">
        <v>0</v>
      </c>
      <c r="BU1170"/>
      <c r="BV1170" s="155">
        <v>1.0815242000000001E-4</v>
      </c>
      <c r="BW1170" s="155">
        <v>5.0348944999999998E-7</v>
      </c>
      <c r="BX1170" s="155">
        <v>1.0244867E-4</v>
      </c>
      <c r="BY1170" s="155">
        <v>1.4608651E-8</v>
      </c>
      <c r="BZ1170" s="155">
        <v>5.1337718999999998E-7</v>
      </c>
      <c r="CA1170" s="155">
        <v>4.4858361000000003E-8</v>
      </c>
      <c r="CB1170" s="155">
        <v>7.1599534999999997E-10</v>
      </c>
      <c r="CC1170" s="155">
        <v>6.7560069000000003E-8</v>
      </c>
      <c r="CD1170" s="155">
        <v>1.397533E-8</v>
      </c>
      <c r="CE1170" s="155">
        <v>9.5990361000000001E-8</v>
      </c>
      <c r="CF1170" s="155">
        <v>0</v>
      </c>
      <c r="CG1170" s="155">
        <v>4.6087577000000002E-17</v>
      </c>
      <c r="CH1170" s="155">
        <v>3.7736329000000002E-13</v>
      </c>
      <c r="CI1170" s="155">
        <v>3.2269910000000002E-7</v>
      </c>
      <c r="CJ1170" s="155">
        <v>4.117985E-6</v>
      </c>
      <c r="CK1170" s="155">
        <v>8.4915791000000007E-9</v>
      </c>
      <c r="CL1170" s="155">
        <v>0</v>
      </c>
      <c r="CM1170"/>
      <c r="CN1170" s="284">
        <v>3.1940542999999998E-13</v>
      </c>
      <c r="CO1170" s="284">
        <v>3.6742856000000002</v>
      </c>
      <c r="CP1170" s="285">
        <v>1.8588642000000001E-3</v>
      </c>
      <c r="CQ1170" s="284">
        <v>3.5468909000000001E-4</v>
      </c>
      <c r="CR1170" s="284">
        <v>3.5240931E-11</v>
      </c>
      <c r="CS1170" s="284">
        <v>4.1635281000000002E-9</v>
      </c>
      <c r="CT1170" s="284">
        <v>2.2657720999999999E-5</v>
      </c>
      <c r="CU1170" s="284">
        <v>4.2080956000000003E-2</v>
      </c>
      <c r="CV1170" s="284">
        <v>1.9257104999999999E-8</v>
      </c>
      <c r="CW1170" s="284">
        <v>1.5780131999999999E-5</v>
      </c>
      <c r="CX1170"/>
      <c r="CY1170" s="173"/>
      <c r="CZ1170" s="271" t="s">
        <v>2628</v>
      </c>
      <c r="DA1170"/>
      <c r="DB1170" s="247"/>
      <c r="DC1170" s="57"/>
      <c r="DD1170" s="57"/>
      <c r="DE1170" s="57"/>
      <c r="DF1170" s="57"/>
      <c r="DG1170" s="57"/>
      <c r="DH1170" s="57"/>
      <c r="DI1170" s="57"/>
      <c r="DJ1170" s="57"/>
      <c r="DK1170" s="57"/>
      <c r="DL1170" s="57"/>
    </row>
    <row r="1171" spans="1:116" ht="14.4">
      <c r="A1171" t="s">
        <v>981</v>
      </c>
      <c r="B1171" s="188" t="s">
        <v>321</v>
      </c>
      <c r="C1171" s="151" t="str">
        <f t="shared" si="270"/>
        <v>A.160.03.116</v>
      </c>
      <c r="D1171" s="54" t="s">
        <v>42</v>
      </c>
      <c r="E1171" s="150" t="s">
        <v>352</v>
      </c>
      <c r="F1171" s="153" t="str">
        <f t="shared" si="271"/>
        <v>Niangon FSC/PEFC 710 (kg/m3)</v>
      </c>
      <c r="G1171" s="154">
        <f t="shared" si="272"/>
        <v>0.21769558666666666</v>
      </c>
      <c r="H1171"/>
      <c r="I1171"/>
      <c r="J1171" s="227">
        <f t="shared" si="278"/>
        <v>5.2812982452027042E-2</v>
      </c>
      <c r="K1171"/>
      <c r="L1171" s="280">
        <f t="shared" si="279"/>
        <v>2.7259920919000002E-3</v>
      </c>
      <c r="M1171" s="280">
        <f t="shared" si="280"/>
        <v>5.5578389820000003E-3</v>
      </c>
      <c r="N1171" s="281">
        <f t="shared" si="281"/>
        <v>1.1874813378127043E-2</v>
      </c>
      <c r="O1171" s="280">
        <v>3.2654337999999998E-2</v>
      </c>
      <c r="P1171" s="286">
        <v>2.8229107999999999E-3</v>
      </c>
      <c r="Q1171" s="286">
        <v>1.6858414999999999E-3</v>
      </c>
      <c r="R1171" s="286">
        <v>1.5206995000000001E-3</v>
      </c>
      <c r="S1171" s="219">
        <v>1.0639582999999999E-3</v>
      </c>
      <c r="T1171" s="286">
        <v>5.3229319000000004E-6</v>
      </c>
      <c r="U1171" s="219">
        <v>1.3601136000000001E-4</v>
      </c>
      <c r="V1171" s="219">
        <v>1.2012167E-4</v>
      </c>
      <c r="W1171" s="219">
        <v>1.5290599999999999E-4</v>
      </c>
      <c r="X1171" s="219">
        <v>9.0487651999999997E-4</v>
      </c>
      <c r="Y1171" s="219">
        <v>1.1719326E-2</v>
      </c>
      <c r="Z1171" s="286">
        <v>2.4088492E-5</v>
      </c>
      <c r="AA1171" s="286">
        <v>2.5813627000000002E-6</v>
      </c>
      <c r="AB1171" s="286">
        <v>1.5427043000000001E-11</v>
      </c>
      <c r="AC1171"/>
      <c r="AD1171" s="227">
        <f t="shared" si="273"/>
        <v>3.2654337999999998E-2</v>
      </c>
      <c r="AE1171" s="227">
        <f t="shared" si="274"/>
        <v>7.3548660619000006E-3</v>
      </c>
      <c r="AF1171" s="227">
        <f t="shared" si="275"/>
        <v>4.6314553327E-3</v>
      </c>
      <c r="AG1171" s="227">
        <f t="shared" si="276"/>
        <v>5.5578389820000003E-3</v>
      </c>
      <c r="AH1171" s="227">
        <f t="shared" si="277"/>
        <v>1.1872232015427043E-2</v>
      </c>
      <c r="AI1171"/>
      <c r="AJ1171">
        <v>24.64847</v>
      </c>
      <c r="AK1171" s="155">
        <v>2.8116197999999999</v>
      </c>
      <c r="AL1171" s="155">
        <v>0.49744569</v>
      </c>
      <c r="AM1171" s="155">
        <v>0</v>
      </c>
      <c r="AN1171" s="155">
        <v>21.019527</v>
      </c>
      <c r="AO1171" s="155">
        <v>0.21993099999999999</v>
      </c>
      <c r="AP1171" s="155">
        <v>9.9945722000000001E-2</v>
      </c>
      <c r="AQ1171"/>
      <c r="AR1171" s="156">
        <v>4.6827505999999996E-3</v>
      </c>
      <c r="AS1171" s="156">
        <v>4.3477076999999999E-3</v>
      </c>
      <c r="AT1171" s="156">
        <v>1.8688402000000001E-4</v>
      </c>
      <c r="AU1171" s="156">
        <v>1.4815887000000001E-4</v>
      </c>
      <c r="AV1171" s="282">
        <f t="shared" si="282"/>
        <v>2.6065393519299998E-7</v>
      </c>
      <c r="AW1171" s="282">
        <f t="shared" si="283"/>
        <v>6.9113911886688122E-10</v>
      </c>
      <c r="AX1171" s="283">
        <f t="shared" si="284"/>
        <v>2.0750541042000002E-2</v>
      </c>
      <c r="AY1171" s="157">
        <v>2.0203447999999999E-7</v>
      </c>
      <c r="AZ1171" s="157">
        <v>6.0958630000000002E-10</v>
      </c>
      <c r="BA1171" s="157">
        <v>1.6654767E-14</v>
      </c>
      <c r="BB1171" s="157">
        <v>2.1796893E-12</v>
      </c>
      <c r="BC1171" s="157">
        <v>0</v>
      </c>
      <c r="BD1171" s="157">
        <v>9.7127943E-11</v>
      </c>
      <c r="BE1171" s="157">
        <v>5.8466629999999998E-8</v>
      </c>
      <c r="BF1171" s="157">
        <v>1.6216890000000001E-11</v>
      </c>
      <c r="BG1171" s="157">
        <v>6.5124718E-11</v>
      </c>
      <c r="BH1171" s="157">
        <v>2.8775570000000001E-14</v>
      </c>
      <c r="BI1171" s="157">
        <v>3.6977603999999999E-16</v>
      </c>
      <c r="BJ1171" s="157">
        <v>7.754135E-14</v>
      </c>
      <c r="BK1171" s="157">
        <v>7.4280688000000002E-14</v>
      </c>
      <c r="BL1171" s="157">
        <v>1.3588695E-14</v>
      </c>
      <c r="BM1171" s="157">
        <v>2.6690606999999999E-12</v>
      </c>
      <c r="BN1171" s="157">
        <v>5.0848499999999998E-11</v>
      </c>
      <c r="BO1171" s="157">
        <v>2.0841165E-20</v>
      </c>
      <c r="BP1171" s="157">
        <v>1.4516041999999999E-5</v>
      </c>
      <c r="BQ1171" s="157">
        <v>2.0736025000000002E-2</v>
      </c>
      <c r="BR1171" s="157">
        <v>0</v>
      </c>
      <c r="BS1171" s="157">
        <v>0</v>
      </c>
      <c r="BT1171" s="157">
        <v>0</v>
      </c>
      <c r="BU1171"/>
      <c r="BV1171" s="155">
        <v>1.1604029E-5</v>
      </c>
      <c r="BW1171" s="155">
        <v>4.7162631E-7</v>
      </c>
      <c r="BX1171" s="155">
        <v>6.0699305000000002E-6</v>
      </c>
      <c r="BY1171" s="155">
        <v>1.459867E-8</v>
      </c>
      <c r="BZ1171" s="155">
        <v>4.8547790000000004E-7</v>
      </c>
      <c r="CA1171" s="155">
        <v>4.4858361000000003E-8</v>
      </c>
      <c r="CB1171" s="155">
        <v>7.1599534999999997E-10</v>
      </c>
      <c r="CC1171" s="155">
        <v>6.7560069000000003E-8</v>
      </c>
      <c r="CD1171" s="155">
        <v>1.3838614E-8</v>
      </c>
      <c r="CE1171" s="155">
        <v>9.5637546999999997E-8</v>
      </c>
      <c r="CF1171" s="155">
        <v>0</v>
      </c>
      <c r="CG1171" s="155">
        <v>4.6087577000000002E-17</v>
      </c>
      <c r="CH1171" s="155">
        <v>3.7736329000000002E-13</v>
      </c>
      <c r="CI1171" s="155">
        <v>3.1725525E-7</v>
      </c>
      <c r="CJ1171" s="155">
        <v>4.0140377999999999E-6</v>
      </c>
      <c r="CK1171" s="155">
        <v>8.4915791000000007E-9</v>
      </c>
      <c r="CL1171" s="155">
        <v>0</v>
      </c>
      <c r="CM1171"/>
      <c r="CN1171" s="284">
        <v>3.1940542999999998E-13</v>
      </c>
      <c r="CO1171" s="284">
        <v>0.21770144</v>
      </c>
      <c r="CP1171" s="285">
        <v>1.8588642000000001E-3</v>
      </c>
      <c r="CQ1171" s="284">
        <v>3.3288878999999998E-4</v>
      </c>
      <c r="CR1171" s="284">
        <v>3.5113492000000002E-11</v>
      </c>
      <c r="CS1171" s="284">
        <v>4.1484673000000002E-9</v>
      </c>
      <c r="CT1171" s="284">
        <v>2.1279440000000001E-5</v>
      </c>
      <c r="CU1171" s="284">
        <v>3.6907794000000001E-2</v>
      </c>
      <c r="CV1171" s="284">
        <v>1.9257104999999999E-8</v>
      </c>
      <c r="CW1171" s="284">
        <v>1.5780131999999999E-5</v>
      </c>
      <c r="CX1171"/>
      <c r="CY1171" s="173"/>
      <c r="CZ1171" s="271" t="s">
        <v>2629</v>
      </c>
      <c r="DA1171"/>
      <c r="DB1171" s="247"/>
      <c r="DC1171" s="57"/>
      <c r="DD1171" s="57"/>
      <c r="DE1171" s="57"/>
      <c r="DF1171" s="57"/>
      <c r="DG1171" s="57"/>
      <c r="DH1171" s="57"/>
      <c r="DI1171" s="57"/>
      <c r="DJ1171" s="57"/>
      <c r="DK1171" s="57"/>
      <c r="DL1171" s="57"/>
    </row>
    <row r="1172" spans="1:116" ht="14.4">
      <c r="A1172" t="s">
        <v>1846</v>
      </c>
      <c r="B1172" s="188" t="s">
        <v>321</v>
      </c>
      <c r="C1172" s="151" t="str">
        <f t="shared" si="270"/>
        <v>A.160.03.117</v>
      </c>
      <c r="D1172" s="54" t="s">
        <v>42</v>
      </c>
      <c r="E1172" s="150" t="s">
        <v>352</v>
      </c>
      <c r="F1172" s="153" t="str">
        <f t="shared" si="271"/>
        <v>Niangon natural forest clear cut 710 (kg/m3)</v>
      </c>
      <c r="G1172" s="154">
        <f t="shared" si="272"/>
        <v>3.6676956000000001</v>
      </c>
      <c r="H1172"/>
      <c r="I1172"/>
      <c r="J1172" s="227">
        <f t="shared" si="278"/>
        <v>4.0053129959600273</v>
      </c>
      <c r="K1172"/>
      <c r="L1172" s="280">
        <f t="shared" si="279"/>
        <v>2.7259920919000002E-3</v>
      </c>
      <c r="M1172" s="280">
        <f t="shared" si="280"/>
        <v>3.4405578504899998</v>
      </c>
      <c r="N1172" s="281">
        <f t="shared" si="281"/>
        <v>1.1874813378127043E-2</v>
      </c>
      <c r="O1172" s="280">
        <v>0.55015433999999996</v>
      </c>
      <c r="P1172" s="219">
        <v>2.8229107999999999E-3</v>
      </c>
      <c r="Q1172" s="286">
        <v>1.6858414999999999E-3</v>
      </c>
      <c r="R1172" s="286">
        <v>1.5206995000000001E-3</v>
      </c>
      <c r="S1172" s="219">
        <v>1.0639582999999999E-3</v>
      </c>
      <c r="T1172" s="286">
        <v>5.3229319000000004E-6</v>
      </c>
      <c r="U1172" s="219">
        <v>1.3601136000000001E-4</v>
      </c>
      <c r="V1172" s="219">
        <v>1.2012167E-4</v>
      </c>
      <c r="W1172" s="219">
        <v>1.5290599999999999E-4</v>
      </c>
      <c r="X1172" s="219">
        <v>9.0487651999999997E-4</v>
      </c>
      <c r="Y1172" s="219">
        <v>1.1719326E-2</v>
      </c>
      <c r="Z1172" s="219">
        <v>3.4350241000000001</v>
      </c>
      <c r="AA1172" s="286">
        <v>2.5813627000000002E-6</v>
      </c>
      <c r="AB1172" s="286">
        <v>1.5427043000000001E-11</v>
      </c>
      <c r="AC1172"/>
      <c r="AD1172" s="227">
        <f t="shared" si="273"/>
        <v>0.55015433999999996</v>
      </c>
      <c r="AE1172" s="227">
        <f t="shared" si="274"/>
        <v>7.3548660619000006E-3</v>
      </c>
      <c r="AF1172" s="227">
        <f t="shared" si="275"/>
        <v>4.6314553327E-3</v>
      </c>
      <c r="AG1172" s="227">
        <f t="shared" si="276"/>
        <v>3.4405578504900003</v>
      </c>
      <c r="AH1172" s="227">
        <f t="shared" si="277"/>
        <v>1.1872232015427043E-2</v>
      </c>
      <c r="AI1172"/>
      <c r="AJ1172">
        <v>24.64847</v>
      </c>
      <c r="AK1172" s="155">
        <v>2.8116197999999999</v>
      </c>
      <c r="AL1172" s="155">
        <v>0.49744569</v>
      </c>
      <c r="AM1172" s="155">
        <v>0</v>
      </c>
      <c r="AN1172" s="155">
        <v>21.019527</v>
      </c>
      <c r="AO1172" s="155">
        <v>0.21993099999999999</v>
      </c>
      <c r="AP1172" s="155">
        <v>9.9945722000000001E-2</v>
      </c>
      <c r="AQ1172"/>
      <c r="AR1172" s="156">
        <v>6.0697573999999997E-2</v>
      </c>
      <c r="AS1172" s="156">
        <v>5.7750396000000002E-2</v>
      </c>
      <c r="AT1172" s="156">
        <v>2.7990193999999999E-3</v>
      </c>
      <c r="AU1172" s="156">
        <v>1.4815887000000001E-4</v>
      </c>
      <c r="AV1172" s="282">
        <f t="shared" si="282"/>
        <v>3.4622539551930001E-6</v>
      </c>
      <c r="AW1172" s="282">
        <f t="shared" si="283"/>
        <v>1.0351402743869882E-8</v>
      </c>
      <c r="AX1172" s="283">
        <f t="shared" si="284"/>
        <v>2.0750541042000002E-2</v>
      </c>
      <c r="AY1172" s="157">
        <v>3.4036345000000001E-6</v>
      </c>
      <c r="AZ1172" s="157">
        <v>1.0269586000000001E-8</v>
      </c>
      <c r="BA1172" s="157">
        <v>2.8057976999999998E-13</v>
      </c>
      <c r="BB1172" s="157">
        <v>2.1796893E-12</v>
      </c>
      <c r="BC1172" s="157">
        <v>0</v>
      </c>
      <c r="BD1172" s="157">
        <v>9.7127943E-11</v>
      </c>
      <c r="BE1172" s="157">
        <v>5.8466629999999998E-8</v>
      </c>
      <c r="BF1172" s="157">
        <v>1.6216890000000001E-11</v>
      </c>
      <c r="BG1172" s="157">
        <v>6.5124718E-11</v>
      </c>
      <c r="BH1172" s="157">
        <v>2.8775570000000001E-14</v>
      </c>
      <c r="BI1172" s="157">
        <v>3.6977603999999999E-16</v>
      </c>
      <c r="BJ1172" s="157">
        <v>7.754135E-14</v>
      </c>
      <c r="BK1172" s="157">
        <v>7.4280688000000002E-14</v>
      </c>
      <c r="BL1172" s="157">
        <v>1.3588695E-14</v>
      </c>
      <c r="BM1172" s="157">
        <v>2.6690606999999999E-12</v>
      </c>
      <c r="BN1172" s="157">
        <v>5.0848499999999998E-11</v>
      </c>
      <c r="BO1172" s="157">
        <v>2.0841165E-20</v>
      </c>
      <c r="BP1172" s="157">
        <v>1.4516041999999999E-5</v>
      </c>
      <c r="BQ1172" s="157">
        <v>2.0736025000000002E-2</v>
      </c>
      <c r="BR1172" s="157">
        <v>0</v>
      </c>
      <c r="BS1172" s="157">
        <v>0</v>
      </c>
      <c r="BT1172" s="157">
        <v>0</v>
      </c>
      <c r="BU1172"/>
      <c r="BV1172" s="155">
        <v>1.0779918E-4</v>
      </c>
      <c r="BW1172" s="155">
        <v>4.7162631E-7</v>
      </c>
      <c r="BX1172" s="155">
        <v>1.0226508E-4</v>
      </c>
      <c r="BY1172" s="155">
        <v>1.459867E-8</v>
      </c>
      <c r="BZ1172" s="155">
        <v>4.8547790000000004E-7</v>
      </c>
      <c r="CA1172" s="155">
        <v>4.4858361000000003E-8</v>
      </c>
      <c r="CB1172" s="155">
        <v>7.1599534999999997E-10</v>
      </c>
      <c r="CC1172" s="155">
        <v>6.7560069000000003E-8</v>
      </c>
      <c r="CD1172" s="155">
        <v>1.3838614E-8</v>
      </c>
      <c r="CE1172" s="155">
        <v>9.5637546999999997E-8</v>
      </c>
      <c r="CF1172" s="155">
        <v>0</v>
      </c>
      <c r="CG1172" s="155">
        <v>4.6087577000000002E-17</v>
      </c>
      <c r="CH1172" s="155">
        <v>3.7736329000000002E-13</v>
      </c>
      <c r="CI1172" s="155">
        <v>3.1725525E-7</v>
      </c>
      <c r="CJ1172" s="155">
        <v>4.0140377999999999E-6</v>
      </c>
      <c r="CK1172" s="155">
        <v>8.4915791000000007E-9</v>
      </c>
      <c r="CL1172" s="155">
        <v>0</v>
      </c>
      <c r="CM1172"/>
      <c r="CN1172" s="284">
        <v>3.1940542999999998E-13</v>
      </c>
      <c r="CO1172" s="284">
        <v>3.6677013999999999</v>
      </c>
      <c r="CP1172" s="285">
        <v>1.8588642000000001E-3</v>
      </c>
      <c r="CQ1172" s="284">
        <v>3.3288878999999998E-4</v>
      </c>
      <c r="CR1172" s="284">
        <v>3.5113492000000002E-11</v>
      </c>
      <c r="CS1172" s="284">
        <v>4.1484673000000002E-9</v>
      </c>
      <c r="CT1172" s="284">
        <v>2.1279440000000001E-5</v>
      </c>
      <c r="CU1172" s="284">
        <v>3.6907794000000001E-2</v>
      </c>
      <c r="CV1172" s="284">
        <v>1.9257104999999999E-8</v>
      </c>
      <c r="CW1172" s="284">
        <v>1.5780131999999999E-5</v>
      </c>
      <c r="CX1172"/>
      <c r="CY1172" s="173"/>
      <c r="CZ1172" s="271" t="s">
        <v>2629</v>
      </c>
      <c r="DA1172"/>
      <c r="DB1172" s="247"/>
      <c r="DC1172" s="57"/>
      <c r="DD1172" s="57"/>
      <c r="DE1172" s="57"/>
      <c r="DF1172" s="57"/>
      <c r="DG1172" s="57"/>
      <c r="DH1172" s="57"/>
      <c r="DI1172" s="57"/>
      <c r="DJ1172" s="57"/>
      <c r="DK1172" s="57"/>
      <c r="DL1172" s="57"/>
    </row>
    <row r="1173" spans="1:116" ht="14.4">
      <c r="A1173" t="s">
        <v>982</v>
      </c>
      <c r="B1173" s="188" t="s">
        <v>321</v>
      </c>
      <c r="C1173" s="151" t="str">
        <f t="shared" si="270"/>
        <v>A.160.03.118</v>
      </c>
      <c r="D1173" s="54" t="s">
        <v>42</v>
      </c>
      <c r="E1173" s="150" t="s">
        <v>352</v>
      </c>
      <c r="F1173" s="153" t="str">
        <f t="shared" si="271"/>
        <v>Olon FSC/PEFC 485 (kg/m3)</v>
      </c>
      <c r="G1173" s="154">
        <f t="shared" si="272"/>
        <v>0.25116500666666669</v>
      </c>
      <c r="H1173"/>
      <c r="I1173"/>
      <c r="J1173" s="227">
        <f t="shared" si="278"/>
        <v>6.2015318747827043E-2</v>
      </c>
      <c r="K1173"/>
      <c r="L1173" s="280">
        <f t="shared" si="279"/>
        <v>2.8280816916999994E-3</v>
      </c>
      <c r="M1173" s="280">
        <f t="shared" si="280"/>
        <v>6.739393158E-3</v>
      </c>
      <c r="N1173" s="281">
        <f t="shared" si="281"/>
        <v>1.4773092898127043E-2</v>
      </c>
      <c r="O1173" s="280">
        <v>3.7674750999999999E-2</v>
      </c>
      <c r="P1173" s="219">
        <v>3.9334751999999997E-3</v>
      </c>
      <c r="Q1173" s="286">
        <v>1.7567075000000001E-3</v>
      </c>
      <c r="R1173" s="286">
        <v>1.6104633E-3</v>
      </c>
      <c r="S1173" s="219">
        <v>1.0733432999999999E-3</v>
      </c>
      <c r="T1173" s="286">
        <v>5.7503717000000003E-6</v>
      </c>
      <c r="U1173" s="219">
        <v>1.3852472E-4</v>
      </c>
      <c r="V1173" s="219">
        <v>1.2018564999999999E-4</v>
      </c>
      <c r="W1173" s="219">
        <v>1.5482551999999999E-4</v>
      </c>
      <c r="X1173" s="219">
        <v>9.0487651999999997E-4</v>
      </c>
      <c r="Y1173" s="219">
        <v>1.4615685999999999E-2</v>
      </c>
      <c r="Z1173" s="286">
        <v>2.4148288000000001E-5</v>
      </c>
      <c r="AA1173" s="286">
        <v>2.5813627000000002E-6</v>
      </c>
      <c r="AB1173" s="286">
        <v>1.5427043000000001E-11</v>
      </c>
      <c r="AC1173"/>
      <c r="AD1173" s="227">
        <f t="shared" si="273"/>
        <v>3.7674750999999999E-2</v>
      </c>
      <c r="AE1173" s="227">
        <f t="shared" si="274"/>
        <v>8.6384500417E-3</v>
      </c>
      <c r="AF1173" s="227">
        <f t="shared" si="275"/>
        <v>5.8129497127000001E-3</v>
      </c>
      <c r="AG1173" s="227">
        <f t="shared" si="276"/>
        <v>6.739393158E-3</v>
      </c>
      <c r="AH1173" s="227">
        <f t="shared" si="277"/>
        <v>1.4770511535427043E-2</v>
      </c>
      <c r="AI1173"/>
      <c r="AJ1173">
        <v>25.088072</v>
      </c>
      <c r="AK1173" s="155">
        <v>3.2490770000000002</v>
      </c>
      <c r="AL1173" s="155">
        <v>0.49893457000000002</v>
      </c>
      <c r="AM1173" s="155">
        <v>0</v>
      </c>
      <c r="AN1173" s="155">
        <v>21.019527</v>
      </c>
      <c r="AO1173" s="155">
        <v>0.22022121</v>
      </c>
      <c r="AP1173" s="155">
        <v>0.10031229</v>
      </c>
      <c r="AQ1173"/>
      <c r="AR1173" s="156">
        <v>5.6022994E-3</v>
      </c>
      <c r="AS1173" s="156">
        <v>5.2047101999999996E-3</v>
      </c>
      <c r="AT1173" s="156">
        <v>2.1874346999999999E-4</v>
      </c>
      <c r="AU1173" s="156">
        <v>1.7884570000000001E-4</v>
      </c>
      <c r="AV1173" s="282">
        <f t="shared" si="282"/>
        <v>3.1203298957490001E-7</v>
      </c>
      <c r="AW1173" s="282">
        <f t="shared" si="283"/>
        <v>8.089625299768812E-10</v>
      </c>
      <c r="AX1173" s="283">
        <f t="shared" si="284"/>
        <v>2.5048417587000001E-2</v>
      </c>
      <c r="AY1173" s="157">
        <v>2.3309411000000001E-7</v>
      </c>
      <c r="AZ1173" s="157">
        <v>7.0330067999999997E-10</v>
      </c>
      <c r="BA1173" s="157">
        <v>1.9215178E-14</v>
      </c>
      <c r="BB1173" s="157">
        <v>2.1796893E-12</v>
      </c>
      <c r="BC1173" s="157">
        <v>0</v>
      </c>
      <c r="BD1173" s="157">
        <v>9.9533380000000004E-11</v>
      </c>
      <c r="BE1173" s="157">
        <v>7.8782751999999998E-8</v>
      </c>
      <c r="BF1173" s="157">
        <v>1.6765446999999999E-11</v>
      </c>
      <c r="BG1173" s="157">
        <v>8.8618172999999999E-11</v>
      </c>
      <c r="BH1173" s="157">
        <v>2.8775570000000001E-14</v>
      </c>
      <c r="BI1173" s="157">
        <v>3.6977603999999999E-16</v>
      </c>
      <c r="BJ1173" s="157">
        <v>7.8973207999999994E-14</v>
      </c>
      <c r="BK1173" s="157">
        <v>1.2763454E-13</v>
      </c>
      <c r="BL1173" s="157">
        <v>2.3261684E-14</v>
      </c>
      <c r="BM1173" s="157">
        <v>2.7401605999999999E-12</v>
      </c>
      <c r="BN1173" s="157">
        <v>5.1674345000000002E-11</v>
      </c>
      <c r="BO1173" s="157">
        <v>2.0841165E-20</v>
      </c>
      <c r="BP1173" s="157">
        <v>1.4692587E-5</v>
      </c>
      <c r="BQ1173" s="157">
        <v>2.5033725E-2</v>
      </c>
      <c r="BR1173" s="157">
        <v>0</v>
      </c>
      <c r="BS1173" s="157">
        <v>0</v>
      </c>
      <c r="BT1173" s="157">
        <v>0</v>
      </c>
      <c r="BU1173"/>
      <c r="BV1173" s="155">
        <v>1.3399647999999999E-5</v>
      </c>
      <c r="BW1173" s="155">
        <v>6.3359728999999997E-7</v>
      </c>
      <c r="BX1173" s="155">
        <v>7.0031468000000003E-6</v>
      </c>
      <c r="BY1173" s="155">
        <v>1.4649409999999999E-8</v>
      </c>
      <c r="BZ1173" s="155">
        <v>6.2729931999999998E-7</v>
      </c>
      <c r="CA1173" s="155">
        <v>4.4858361000000003E-8</v>
      </c>
      <c r="CB1173" s="155">
        <v>7.1599534999999997E-10</v>
      </c>
      <c r="CC1173" s="155">
        <v>6.7560069000000003E-8</v>
      </c>
      <c r="CD1173" s="155">
        <v>1.4533588000000001E-8</v>
      </c>
      <c r="CE1173" s="155">
        <v>9.7431015999999999E-8</v>
      </c>
      <c r="CF1173" s="155">
        <v>0</v>
      </c>
      <c r="CG1173" s="155">
        <v>4.6087577000000002E-17</v>
      </c>
      <c r="CH1173" s="155">
        <v>3.7736329000000002E-13</v>
      </c>
      <c r="CI1173" s="155">
        <v>3.4492815000000002E-7</v>
      </c>
      <c r="CJ1173" s="155">
        <v>4.5424361999999999E-6</v>
      </c>
      <c r="CK1173" s="155">
        <v>8.4915791000000007E-9</v>
      </c>
      <c r="CL1173" s="155">
        <v>0</v>
      </c>
      <c r="CM1173"/>
      <c r="CN1173" s="284">
        <v>3.1940542999999998E-13</v>
      </c>
      <c r="CO1173" s="284">
        <v>0.25117086</v>
      </c>
      <c r="CP1173" s="285">
        <v>1.8588642000000001E-3</v>
      </c>
      <c r="CQ1173" s="284">
        <v>4.4370697000000001E-4</v>
      </c>
      <c r="CR1173" s="284">
        <v>3.5761304999999998E-11</v>
      </c>
      <c r="CS1173" s="284">
        <v>4.2250260999999998E-9</v>
      </c>
      <c r="CT1173" s="284">
        <v>2.8285702000000001E-5</v>
      </c>
      <c r="CU1173" s="284">
        <v>6.3204700000000003E-2</v>
      </c>
      <c r="CV1173" s="284">
        <v>1.9257104999999999E-8</v>
      </c>
      <c r="CW1173" s="284">
        <v>1.5780131999999999E-5</v>
      </c>
      <c r="CX1173"/>
      <c r="CY1173" s="173"/>
      <c r="CZ1173" s="271" t="s">
        <v>2630</v>
      </c>
      <c r="DA1173"/>
      <c r="DB1173" s="247"/>
      <c r="DC1173" s="57"/>
      <c r="DD1173" s="57"/>
      <c r="DE1173" s="57"/>
      <c r="DF1173" s="57"/>
      <c r="DG1173" s="57"/>
      <c r="DH1173" s="57"/>
      <c r="DI1173" s="54"/>
      <c r="DJ1173" s="54"/>
      <c r="DK1173" s="54"/>
      <c r="DL1173" s="54"/>
    </row>
    <row r="1174" spans="1:116" ht="14.4">
      <c r="A1174" t="s">
        <v>1847</v>
      </c>
      <c r="B1174" s="188" t="s">
        <v>321</v>
      </c>
      <c r="C1174" s="151" t="str">
        <f t="shared" si="270"/>
        <v>A.160.03.119</v>
      </c>
      <c r="D1174" s="54" t="s">
        <v>42</v>
      </c>
      <c r="E1174" s="150" t="s">
        <v>352</v>
      </c>
      <c r="F1174" s="153" t="str">
        <f t="shared" si="271"/>
        <v>Olon natural forest clear cut 485 (kg/m3)</v>
      </c>
      <c r="G1174" s="154">
        <f t="shared" si="272"/>
        <v>3.7011650000000005</v>
      </c>
      <c r="H1174"/>
      <c r="I1174"/>
      <c r="J1174" s="227">
        <f t="shared" si="278"/>
        <v>10.678415169459827</v>
      </c>
      <c r="K1174"/>
      <c r="L1174" s="280">
        <f t="shared" si="279"/>
        <v>2.8280816916999994E-3</v>
      </c>
      <c r="M1174" s="280">
        <f t="shared" si="280"/>
        <v>10.10563924487</v>
      </c>
      <c r="N1174" s="281">
        <f t="shared" si="281"/>
        <v>1.4773092898127043E-2</v>
      </c>
      <c r="O1174" s="280">
        <v>0.55517475000000005</v>
      </c>
      <c r="P1174" s="286">
        <v>3.9334751999999997E-3</v>
      </c>
      <c r="Q1174" s="286">
        <v>1.7567075000000001E-3</v>
      </c>
      <c r="R1174" s="286">
        <v>1.6104633E-3</v>
      </c>
      <c r="S1174" s="219">
        <v>1.0733432999999999E-3</v>
      </c>
      <c r="T1174" s="286">
        <v>5.7503717000000003E-6</v>
      </c>
      <c r="U1174" s="219">
        <v>1.3852472E-4</v>
      </c>
      <c r="V1174" s="219">
        <v>1.2018564999999999E-4</v>
      </c>
      <c r="W1174" s="219">
        <v>1.5482551999999999E-4</v>
      </c>
      <c r="X1174" s="219">
        <v>9.0487651999999997E-4</v>
      </c>
      <c r="Y1174" s="219">
        <v>1.4615685999999999E-2</v>
      </c>
      <c r="Z1174" s="219">
        <v>10.098924</v>
      </c>
      <c r="AA1174" s="286">
        <v>2.5813627000000002E-6</v>
      </c>
      <c r="AB1174" s="286">
        <v>1.5427043000000001E-11</v>
      </c>
      <c r="AC1174"/>
      <c r="AD1174" s="227">
        <f t="shared" si="273"/>
        <v>0.55517475000000005</v>
      </c>
      <c r="AE1174" s="227">
        <f t="shared" si="274"/>
        <v>8.6384500417E-3</v>
      </c>
      <c r="AF1174" s="227">
        <f t="shared" si="275"/>
        <v>5.8129497127000001E-3</v>
      </c>
      <c r="AG1174" s="227">
        <f t="shared" si="276"/>
        <v>10.10563924487</v>
      </c>
      <c r="AH1174" s="227">
        <f t="shared" si="277"/>
        <v>1.4770511535427043E-2</v>
      </c>
      <c r="AI1174"/>
      <c r="AJ1174">
        <v>25.088072</v>
      </c>
      <c r="AK1174" s="155">
        <v>3.2490770000000002</v>
      </c>
      <c r="AL1174" s="155">
        <v>0.49893457000000002</v>
      </c>
      <c r="AM1174" s="155">
        <v>0</v>
      </c>
      <c r="AN1174" s="155">
        <v>21.019527</v>
      </c>
      <c r="AO1174" s="155">
        <v>0.22022121</v>
      </c>
      <c r="AP1174" s="155">
        <v>0.10031229</v>
      </c>
      <c r="AQ1174"/>
      <c r="AR1174" s="156">
        <v>6.1617123000000003E-2</v>
      </c>
      <c r="AS1174" s="156">
        <v>5.8607397999999998E-2</v>
      </c>
      <c r="AT1174" s="156">
        <v>2.8308788000000001E-3</v>
      </c>
      <c r="AU1174" s="156">
        <v>1.7884570000000001E-4</v>
      </c>
      <c r="AV1174" s="282">
        <f t="shared" si="282"/>
        <v>3.5136329795749003E-6</v>
      </c>
      <c r="AW1174" s="282">
        <f t="shared" si="283"/>
        <v>1.046922677497888E-8</v>
      </c>
      <c r="AX1174" s="283">
        <f t="shared" si="284"/>
        <v>2.5048417587000001E-2</v>
      </c>
      <c r="AY1174" s="157">
        <v>3.4346941000000001E-6</v>
      </c>
      <c r="AZ1174" s="157">
        <v>1.0363301E-8</v>
      </c>
      <c r="BA1174" s="157">
        <v>2.8314017999999999E-13</v>
      </c>
      <c r="BB1174" s="157">
        <v>2.1796893E-12</v>
      </c>
      <c r="BC1174" s="157">
        <v>0</v>
      </c>
      <c r="BD1174" s="157">
        <v>9.9533380000000004E-11</v>
      </c>
      <c r="BE1174" s="157">
        <v>7.8782751999999998E-8</v>
      </c>
      <c r="BF1174" s="157">
        <v>1.6765446999999999E-11</v>
      </c>
      <c r="BG1174" s="157">
        <v>8.8618172999999999E-11</v>
      </c>
      <c r="BH1174" s="157">
        <v>2.8775570000000001E-14</v>
      </c>
      <c r="BI1174" s="157">
        <v>3.6977603999999999E-16</v>
      </c>
      <c r="BJ1174" s="157">
        <v>7.8973207999999994E-14</v>
      </c>
      <c r="BK1174" s="157">
        <v>1.2763454E-13</v>
      </c>
      <c r="BL1174" s="157">
        <v>2.3261684E-14</v>
      </c>
      <c r="BM1174" s="157">
        <v>2.7401605999999999E-12</v>
      </c>
      <c r="BN1174" s="157">
        <v>5.1674345000000002E-11</v>
      </c>
      <c r="BO1174" s="157">
        <v>2.0841165E-20</v>
      </c>
      <c r="BP1174" s="157">
        <v>1.4692587E-5</v>
      </c>
      <c r="BQ1174" s="157">
        <v>2.5033725E-2</v>
      </c>
      <c r="BR1174" s="157">
        <v>0</v>
      </c>
      <c r="BS1174" s="157">
        <v>0</v>
      </c>
      <c r="BT1174" s="157">
        <v>0</v>
      </c>
      <c r="BU1174"/>
      <c r="BV1174" s="155">
        <v>1.095948E-4</v>
      </c>
      <c r="BW1174" s="155">
        <v>6.3359728999999997E-7</v>
      </c>
      <c r="BX1174" s="155">
        <v>1.031983E-4</v>
      </c>
      <c r="BY1174" s="155">
        <v>1.4649409999999999E-8</v>
      </c>
      <c r="BZ1174" s="155">
        <v>6.2729931999999998E-7</v>
      </c>
      <c r="CA1174" s="155">
        <v>4.4858361000000003E-8</v>
      </c>
      <c r="CB1174" s="155">
        <v>7.1599534999999997E-10</v>
      </c>
      <c r="CC1174" s="155">
        <v>6.7560069000000003E-8</v>
      </c>
      <c r="CD1174" s="155">
        <v>1.4533588000000001E-8</v>
      </c>
      <c r="CE1174" s="155">
        <v>9.7431015999999999E-8</v>
      </c>
      <c r="CF1174" s="155">
        <v>0</v>
      </c>
      <c r="CG1174" s="155">
        <v>4.6087577000000002E-17</v>
      </c>
      <c r="CH1174" s="155">
        <v>3.7736329000000002E-13</v>
      </c>
      <c r="CI1174" s="155">
        <v>3.4492815000000002E-7</v>
      </c>
      <c r="CJ1174" s="155">
        <v>4.5424361999999999E-6</v>
      </c>
      <c r="CK1174" s="155">
        <v>8.4915791000000007E-9</v>
      </c>
      <c r="CL1174" s="155">
        <v>0</v>
      </c>
      <c r="CM1174"/>
      <c r="CN1174" s="284">
        <v>3.1940542999999998E-13</v>
      </c>
      <c r="CO1174" s="284">
        <v>3.7011709000000002</v>
      </c>
      <c r="CP1174" s="285">
        <v>1.8588642000000001E-3</v>
      </c>
      <c r="CQ1174" s="284">
        <v>4.4370697000000001E-4</v>
      </c>
      <c r="CR1174" s="284">
        <v>3.5761304999999998E-11</v>
      </c>
      <c r="CS1174" s="284">
        <v>4.2250260999999998E-9</v>
      </c>
      <c r="CT1174" s="284">
        <v>2.8285702000000001E-5</v>
      </c>
      <c r="CU1174" s="284">
        <v>6.3204700000000003E-2</v>
      </c>
      <c r="CV1174" s="284">
        <v>1.9257104999999999E-8</v>
      </c>
      <c r="CW1174" s="284">
        <v>1.5780131999999999E-5</v>
      </c>
      <c r="CX1174"/>
      <c r="CY1174" s="173"/>
      <c r="CZ1174" s="271" t="s">
        <v>2630</v>
      </c>
      <c r="DA1174"/>
      <c r="DB1174" s="247"/>
      <c r="DC1174" s="57"/>
      <c r="DD1174" s="57"/>
      <c r="DE1174" s="57"/>
      <c r="DF1174" s="57"/>
      <c r="DG1174" s="57"/>
      <c r="DH1174" s="57"/>
      <c r="DI1174" s="54"/>
      <c r="DJ1174" s="54"/>
      <c r="DK1174" s="54"/>
      <c r="DL1174" s="54"/>
    </row>
    <row r="1175" spans="1:116" ht="14.4">
      <c r="A1175" t="s">
        <v>983</v>
      </c>
      <c r="B1175" s="188" t="s">
        <v>321</v>
      </c>
      <c r="C1175" s="151" t="str">
        <f t="shared" ref="C1175:C1240" si="285">MID(A1175,1,12)</f>
        <v>A.160.03.120</v>
      </c>
      <c r="D1175" s="54" t="s">
        <v>42</v>
      </c>
      <c r="E1175" s="150" t="s">
        <v>352</v>
      </c>
      <c r="F1175" s="153" t="str">
        <f t="shared" ref="F1175:F1240" si="286">MID(A1175, 21,85)</f>
        <v>Oregon Pine FSC/PEFC 505 (kg/m3)</v>
      </c>
      <c r="G1175" s="154">
        <f t="shared" si="272"/>
        <v>0.15139592000000002</v>
      </c>
      <c r="H1175"/>
      <c r="I1175"/>
      <c r="J1175" s="227">
        <f t="shared" si="278"/>
        <v>5.5825138485827042E-2</v>
      </c>
      <c r="K1175"/>
      <c r="L1175" s="280">
        <f t="shared" si="279"/>
        <v>3.0423027447000002E-3</v>
      </c>
      <c r="M1175" s="280">
        <f t="shared" si="280"/>
        <v>9.2187199930000002E-3</v>
      </c>
      <c r="N1175" s="281">
        <f t="shared" si="281"/>
        <v>2.0854727748127043E-2</v>
      </c>
      <c r="O1175" s="280">
        <v>2.2709388E-2</v>
      </c>
      <c r="P1175" s="219">
        <v>6.2638399000000001E-3</v>
      </c>
      <c r="Q1175" s="286">
        <v>1.9054098999999999E-3</v>
      </c>
      <c r="R1175" s="286">
        <v>1.7988202999999999E-3</v>
      </c>
      <c r="S1175" s="219">
        <v>1.0930365000000001E-3</v>
      </c>
      <c r="T1175" s="286">
        <v>6.6472946999999997E-6</v>
      </c>
      <c r="U1175" s="219">
        <v>1.4379865E-4</v>
      </c>
      <c r="V1175" s="219">
        <v>1.2031990999999999E-4</v>
      </c>
      <c r="W1175" s="219">
        <v>1.5885336999999999E-4</v>
      </c>
      <c r="X1175" s="219">
        <v>9.0487651999999997E-4</v>
      </c>
      <c r="Y1175" s="219">
        <v>2.0693293000000001E-2</v>
      </c>
      <c r="Z1175" s="286">
        <v>2.4273763E-5</v>
      </c>
      <c r="AA1175" s="286">
        <v>2.5813627000000002E-6</v>
      </c>
      <c r="AB1175" s="286">
        <v>1.5427043000000001E-11</v>
      </c>
      <c r="AC1175"/>
      <c r="AD1175" s="227">
        <f t="shared" si="273"/>
        <v>2.2709388E-2</v>
      </c>
      <c r="AE1175" s="227">
        <f t="shared" si="274"/>
        <v>1.1331872454700001E-2</v>
      </c>
      <c r="AF1175" s="227">
        <f t="shared" si="275"/>
        <v>8.2921510726999999E-3</v>
      </c>
      <c r="AG1175" s="227">
        <f t="shared" si="276"/>
        <v>9.2187199930000002E-3</v>
      </c>
      <c r="AH1175" s="227">
        <f t="shared" si="277"/>
        <v>2.0852146385427043E-2</v>
      </c>
      <c r="AI1175"/>
      <c r="AJ1175">
        <v>26.010518000000001</v>
      </c>
      <c r="AK1175" s="155">
        <v>4.1670198999999997</v>
      </c>
      <c r="AL1175" s="155">
        <v>0.50205880000000003</v>
      </c>
      <c r="AM1175" s="155">
        <v>0</v>
      </c>
      <c r="AN1175" s="155">
        <v>21.019527</v>
      </c>
      <c r="AO1175" s="155">
        <v>0.22083016999999999</v>
      </c>
      <c r="AP1175" s="155">
        <v>0.10108147000000001</v>
      </c>
      <c r="AQ1175"/>
      <c r="AR1175" s="156">
        <v>4.7716935999999998E-3</v>
      </c>
      <c r="AS1175" s="156">
        <v>4.3715736999999999E-3</v>
      </c>
      <c r="AT1175" s="156">
        <v>1.5688217000000001E-4</v>
      </c>
      <c r="AU1175" s="156">
        <v>2.4323775999999999E-4</v>
      </c>
      <c r="AV1175" s="282">
        <f t="shared" si="282"/>
        <v>2.6208475717010002E-7</v>
      </c>
      <c r="AW1175" s="282">
        <f t="shared" si="283"/>
        <v>5.8018553324588111E-10</v>
      </c>
      <c r="AX1175" s="283">
        <f t="shared" si="284"/>
        <v>3.4066913042000005E-2</v>
      </c>
      <c r="AY1175" s="157">
        <v>1.405084E-7</v>
      </c>
      <c r="AZ1175" s="157">
        <v>4.2394725000000002E-10</v>
      </c>
      <c r="BA1175" s="157">
        <v>1.1582843000000001E-14</v>
      </c>
      <c r="BB1175" s="157">
        <v>2.1796893E-12</v>
      </c>
      <c r="BC1175" s="157">
        <v>0</v>
      </c>
      <c r="BD1175" s="157">
        <v>1.0458085999999999E-10</v>
      </c>
      <c r="BE1175" s="157">
        <v>1.2141330000000001E-7</v>
      </c>
      <c r="BF1175" s="157">
        <v>1.7916518000000001E-11</v>
      </c>
      <c r="BG1175" s="157">
        <v>1.3791591E-10</v>
      </c>
      <c r="BH1175" s="157">
        <v>2.8775570000000001E-14</v>
      </c>
      <c r="BI1175" s="157">
        <v>3.6977603999999999E-16</v>
      </c>
      <c r="BJ1175" s="157">
        <v>8.1977761999999994E-14</v>
      </c>
      <c r="BK1175" s="157">
        <v>2.3959017E-13</v>
      </c>
      <c r="BL1175" s="157">
        <v>4.3559104000000003E-14</v>
      </c>
      <c r="BM1175" s="157">
        <v>2.8893538000000002E-12</v>
      </c>
      <c r="BN1175" s="157">
        <v>5.3407266999999999E-11</v>
      </c>
      <c r="BO1175" s="157">
        <v>2.0841165E-20</v>
      </c>
      <c r="BP1175" s="157">
        <v>1.5063041999999999E-5</v>
      </c>
      <c r="BQ1175" s="157">
        <v>3.4051850000000002E-2</v>
      </c>
      <c r="BR1175" s="157">
        <v>0</v>
      </c>
      <c r="BS1175" s="157">
        <v>0</v>
      </c>
      <c r="BT1175" s="157">
        <v>0</v>
      </c>
      <c r="BU1175"/>
      <c r="BV1175" s="155">
        <v>1.2427454E-5</v>
      </c>
      <c r="BW1175" s="155">
        <v>9.7347081000000007E-7</v>
      </c>
      <c r="BX1175" s="155">
        <v>4.2213200000000003E-6</v>
      </c>
      <c r="BY1175" s="155">
        <v>1.475588E-8</v>
      </c>
      <c r="BZ1175" s="155">
        <v>9.2489182E-7</v>
      </c>
      <c r="CA1175" s="155">
        <v>4.4858361000000003E-8</v>
      </c>
      <c r="CB1175" s="155">
        <v>7.1599534999999997E-10</v>
      </c>
      <c r="CC1175" s="155">
        <v>6.7560069000000003E-8</v>
      </c>
      <c r="CD1175" s="155">
        <v>1.5991894000000001E-8</v>
      </c>
      <c r="CE1175" s="155">
        <v>1.0119436E-7</v>
      </c>
      <c r="CF1175" s="155">
        <v>0</v>
      </c>
      <c r="CG1175" s="155">
        <v>4.6087577000000002E-17</v>
      </c>
      <c r="CH1175" s="155">
        <v>3.7736329000000002E-13</v>
      </c>
      <c r="CI1175" s="155">
        <v>4.0299587999999998E-7</v>
      </c>
      <c r="CJ1175" s="155">
        <v>5.6512065999999996E-6</v>
      </c>
      <c r="CK1175" s="155">
        <v>8.4915792000000007E-9</v>
      </c>
      <c r="CL1175" s="155">
        <v>0</v>
      </c>
      <c r="CM1175"/>
      <c r="CN1175" s="284">
        <v>3.1940542999999998E-13</v>
      </c>
      <c r="CO1175" s="284">
        <v>0.15140178000000001</v>
      </c>
      <c r="CP1175" s="285">
        <v>1.8588642000000001E-3</v>
      </c>
      <c r="CQ1175" s="284">
        <v>6.7624348999999998E-4</v>
      </c>
      <c r="CR1175" s="284">
        <v>3.7120649999999997E-11</v>
      </c>
      <c r="CS1175" s="284">
        <v>4.3856738999999998E-9</v>
      </c>
      <c r="CT1175" s="284">
        <v>4.2987366999999997E-5</v>
      </c>
      <c r="CU1175" s="284">
        <v>0.11838509</v>
      </c>
      <c r="CV1175" s="284">
        <v>1.9257104999999999E-8</v>
      </c>
      <c r="CW1175" s="284">
        <v>1.5780131999999999E-5</v>
      </c>
      <c r="CX1175"/>
      <c r="CY1175" s="173"/>
      <c r="CZ1175" s="271" t="s">
        <v>2631</v>
      </c>
      <c r="DA1175"/>
      <c r="DB1175" s="54"/>
      <c r="DC1175" s="57"/>
      <c r="DD1175" s="57"/>
      <c r="DE1175" s="57"/>
      <c r="DF1175" s="57"/>
      <c r="DG1175" s="57"/>
      <c r="DH1175" s="57"/>
      <c r="DI1175" s="54"/>
      <c r="DJ1175" s="54"/>
      <c r="DK1175" s="54"/>
      <c r="DL1175" s="54"/>
    </row>
    <row r="1176" spans="1:116" ht="14.4">
      <c r="A1176" t="s">
        <v>1848</v>
      </c>
      <c r="B1176" s="188" t="s">
        <v>321</v>
      </c>
      <c r="C1176" s="151" t="str">
        <f t="shared" si="285"/>
        <v>A.160.03.121</v>
      </c>
      <c r="D1176" s="54" t="s">
        <v>42</v>
      </c>
      <c r="E1176" s="150" t="s">
        <v>352</v>
      </c>
      <c r="F1176" s="153" t="str">
        <f t="shared" si="286"/>
        <v>Oregon Pine natural forest clear cut 505 (kg/m3)</v>
      </c>
      <c r="G1176" s="154">
        <f t="shared" ref="G1176:G1241" si="287">O1176/0.15</f>
        <v>0.15139592000000002</v>
      </c>
      <c r="H1176"/>
      <c r="I1176"/>
      <c r="J1176" s="227">
        <f t="shared" si="278"/>
        <v>3.6883376647228272</v>
      </c>
      <c r="K1176"/>
      <c r="L1176" s="280">
        <f t="shared" si="279"/>
        <v>3.0423027447000002E-3</v>
      </c>
      <c r="M1176" s="280">
        <f t="shared" si="280"/>
        <v>3.64173124623</v>
      </c>
      <c r="N1176" s="281">
        <f t="shared" si="281"/>
        <v>2.0854727748127043E-2</v>
      </c>
      <c r="O1176" s="280">
        <v>2.2709388E-2</v>
      </c>
      <c r="P1176" s="286">
        <v>6.2638399000000001E-3</v>
      </c>
      <c r="Q1176" s="286">
        <v>1.9054098999999999E-3</v>
      </c>
      <c r="R1176" s="286">
        <v>1.7988202999999999E-3</v>
      </c>
      <c r="S1176" s="219">
        <v>1.0930365000000001E-3</v>
      </c>
      <c r="T1176" s="286">
        <v>6.6472946999999997E-6</v>
      </c>
      <c r="U1176" s="219">
        <v>1.4379865E-4</v>
      </c>
      <c r="V1176" s="219">
        <v>1.2031990999999999E-4</v>
      </c>
      <c r="W1176" s="219">
        <v>1.5885336999999999E-4</v>
      </c>
      <c r="X1176" s="219">
        <v>9.0487651999999997E-4</v>
      </c>
      <c r="Y1176" s="219">
        <v>2.0693293000000001E-2</v>
      </c>
      <c r="Z1176" s="219">
        <v>3.6325368</v>
      </c>
      <c r="AA1176" s="286">
        <v>2.5813627000000002E-6</v>
      </c>
      <c r="AB1176" s="286">
        <v>1.5427043000000001E-11</v>
      </c>
      <c r="AC1176"/>
      <c r="AD1176" s="227">
        <f t="shared" si="273"/>
        <v>2.2709388E-2</v>
      </c>
      <c r="AE1176" s="227">
        <f t="shared" si="274"/>
        <v>1.1331872454700001E-2</v>
      </c>
      <c r="AF1176" s="227">
        <f t="shared" si="275"/>
        <v>8.2921510726999999E-3</v>
      </c>
      <c r="AG1176" s="227">
        <f t="shared" si="276"/>
        <v>3.64173124623</v>
      </c>
      <c r="AH1176" s="227">
        <f t="shared" si="277"/>
        <v>2.0852146385427043E-2</v>
      </c>
      <c r="AI1176"/>
      <c r="AJ1176">
        <v>26.010518000000001</v>
      </c>
      <c r="AK1176" s="155">
        <v>4.1670198999999997</v>
      </c>
      <c r="AL1176" s="155">
        <v>0.50205880000000003</v>
      </c>
      <c r="AM1176" s="155">
        <v>0</v>
      </c>
      <c r="AN1176" s="155">
        <v>21.019527</v>
      </c>
      <c r="AO1176" s="155">
        <v>0.22083016999999999</v>
      </c>
      <c r="AP1176" s="155">
        <v>0.10108147000000001</v>
      </c>
      <c r="AQ1176"/>
      <c r="AR1176" s="156">
        <v>4.7716935999999998E-3</v>
      </c>
      <c r="AS1176" s="156">
        <v>4.3715736999999999E-3</v>
      </c>
      <c r="AT1176" s="156">
        <v>1.5688217000000001E-4</v>
      </c>
      <c r="AU1176" s="156">
        <v>2.4323775999999999E-4</v>
      </c>
      <c r="AV1176" s="282">
        <f t="shared" si="282"/>
        <v>2.6208475717010002E-7</v>
      </c>
      <c r="AW1176" s="282">
        <f t="shared" si="283"/>
        <v>5.8018553324588111E-10</v>
      </c>
      <c r="AX1176" s="283">
        <f t="shared" si="284"/>
        <v>3.4066913042000005E-2</v>
      </c>
      <c r="AY1176" s="157">
        <v>1.405084E-7</v>
      </c>
      <c r="AZ1176" s="157">
        <v>4.2394725000000002E-10</v>
      </c>
      <c r="BA1176" s="157">
        <v>1.1582843000000001E-14</v>
      </c>
      <c r="BB1176" s="157">
        <v>2.1796893E-12</v>
      </c>
      <c r="BC1176" s="157">
        <v>0</v>
      </c>
      <c r="BD1176" s="157">
        <v>1.0458085999999999E-10</v>
      </c>
      <c r="BE1176" s="157">
        <v>1.2141330000000001E-7</v>
      </c>
      <c r="BF1176" s="157">
        <v>1.7916518000000001E-11</v>
      </c>
      <c r="BG1176" s="157">
        <v>1.3791591E-10</v>
      </c>
      <c r="BH1176" s="157">
        <v>2.8775570000000001E-14</v>
      </c>
      <c r="BI1176" s="157">
        <v>3.6977603999999999E-16</v>
      </c>
      <c r="BJ1176" s="157">
        <v>8.1977761999999994E-14</v>
      </c>
      <c r="BK1176" s="157">
        <v>2.3959017E-13</v>
      </c>
      <c r="BL1176" s="157">
        <v>4.3559104000000003E-14</v>
      </c>
      <c r="BM1176" s="157">
        <v>2.8893538000000002E-12</v>
      </c>
      <c r="BN1176" s="157">
        <v>5.3407266999999999E-11</v>
      </c>
      <c r="BO1176" s="157">
        <v>2.0841165E-20</v>
      </c>
      <c r="BP1176" s="157">
        <v>1.5063041999999999E-5</v>
      </c>
      <c r="BQ1176" s="157">
        <v>3.4051850000000002E-2</v>
      </c>
      <c r="BR1176" s="157">
        <v>0</v>
      </c>
      <c r="BS1176" s="157">
        <v>0</v>
      </c>
      <c r="BT1176" s="157">
        <v>0</v>
      </c>
      <c r="BU1176"/>
      <c r="BV1176" s="155">
        <v>1.2427454E-5</v>
      </c>
      <c r="BW1176" s="155">
        <v>9.7347081000000007E-7</v>
      </c>
      <c r="BX1176" s="155">
        <v>4.2213200000000003E-6</v>
      </c>
      <c r="BY1176" s="155">
        <v>1.475588E-8</v>
      </c>
      <c r="BZ1176" s="155">
        <v>9.2489182E-7</v>
      </c>
      <c r="CA1176" s="155">
        <v>4.4858361000000003E-8</v>
      </c>
      <c r="CB1176" s="155">
        <v>7.1599534999999997E-10</v>
      </c>
      <c r="CC1176" s="155">
        <v>6.7560069000000003E-8</v>
      </c>
      <c r="CD1176" s="155">
        <v>1.5991894000000001E-8</v>
      </c>
      <c r="CE1176" s="155">
        <v>1.0119436E-7</v>
      </c>
      <c r="CF1176" s="155">
        <v>0</v>
      </c>
      <c r="CG1176" s="155">
        <v>4.6087577000000002E-17</v>
      </c>
      <c r="CH1176" s="155">
        <v>3.7736329000000002E-13</v>
      </c>
      <c r="CI1176" s="155">
        <v>4.0299587999999998E-7</v>
      </c>
      <c r="CJ1176" s="155">
        <v>5.6512065999999996E-6</v>
      </c>
      <c r="CK1176" s="155">
        <v>8.4915792000000007E-9</v>
      </c>
      <c r="CL1176" s="155">
        <v>0</v>
      </c>
      <c r="CM1176"/>
      <c r="CN1176" s="284">
        <v>3.1940542999999998E-13</v>
      </c>
      <c r="CO1176" s="284">
        <v>0.15140178000000001</v>
      </c>
      <c r="CP1176" s="285">
        <v>1.8588642000000001E-3</v>
      </c>
      <c r="CQ1176" s="284">
        <v>6.7624348999999998E-4</v>
      </c>
      <c r="CR1176" s="284">
        <v>3.7120649999999997E-11</v>
      </c>
      <c r="CS1176" s="284">
        <v>4.3856738999999998E-9</v>
      </c>
      <c r="CT1176" s="284">
        <v>4.2987366999999997E-5</v>
      </c>
      <c r="CU1176" s="284">
        <v>0.11838509</v>
      </c>
      <c r="CV1176" s="284">
        <v>1.9257104999999999E-8</v>
      </c>
      <c r="CW1176" s="284">
        <v>1.5780131999999999E-5</v>
      </c>
      <c r="CX1176"/>
      <c r="CY1176" s="173"/>
      <c r="CZ1176" s="271" t="s">
        <v>2631</v>
      </c>
      <c r="DA1176"/>
      <c r="DB1176" s="54"/>
      <c r="DC1176" s="57"/>
      <c r="DD1176" s="57"/>
      <c r="DE1176" s="57"/>
      <c r="DF1176" s="57"/>
      <c r="DG1176" s="57"/>
      <c r="DH1176" s="57"/>
      <c r="DI1176" s="54"/>
      <c r="DJ1176" s="54"/>
      <c r="DK1176" s="54"/>
      <c r="DL1176" s="54"/>
    </row>
    <row r="1177" spans="1:116" ht="14.4">
      <c r="A1177" t="s">
        <v>1849</v>
      </c>
      <c r="B1177" s="188" t="s">
        <v>321</v>
      </c>
      <c r="C1177" s="151" t="str">
        <f t="shared" si="285"/>
        <v>A.160.03.122</v>
      </c>
      <c r="D1177" s="54" t="s">
        <v>42</v>
      </c>
      <c r="E1177" s="150" t="s">
        <v>352</v>
      </c>
      <c r="F1177" s="153" t="str">
        <f t="shared" si="286"/>
        <v>Tchitola natural forest clear cut 630 (kg/m3)</v>
      </c>
      <c r="G1177" s="154">
        <f t="shared" si="287"/>
        <v>3.6825099333333333</v>
      </c>
      <c r="H1177"/>
      <c r="I1177"/>
      <c r="J1177" s="227">
        <f t="shared" si="278"/>
        <v>6.156055034264627</v>
      </c>
      <c r="K1177"/>
      <c r="L1177" s="280">
        <f t="shared" si="279"/>
        <v>2.7711792565000004E-3</v>
      </c>
      <c r="M1177" s="280">
        <f t="shared" si="280"/>
        <v>5.5877497070099995</v>
      </c>
      <c r="N1177" s="281">
        <f t="shared" si="281"/>
        <v>1.3157657998127043E-2</v>
      </c>
      <c r="O1177" s="280">
        <v>0.55237649</v>
      </c>
      <c r="P1177" s="219">
        <v>3.3144721000000002E-3</v>
      </c>
      <c r="Q1177" s="286">
        <v>1.7172083999999999E-3</v>
      </c>
      <c r="R1177" s="286">
        <v>1.5604309999999999E-3</v>
      </c>
      <c r="S1177" s="219">
        <v>1.0681123000000001E-3</v>
      </c>
      <c r="T1177" s="286">
        <v>5.5121265000000001E-6</v>
      </c>
      <c r="U1177" s="219">
        <v>1.3712383E-4</v>
      </c>
      <c r="V1177" s="219">
        <v>1.2014999000000001E-4</v>
      </c>
      <c r="W1177" s="219">
        <v>1.5375562000000001E-4</v>
      </c>
      <c r="X1177" s="219">
        <v>9.0487651999999997E-4</v>
      </c>
      <c r="Y1177" s="219">
        <v>1.3001321E-2</v>
      </c>
      <c r="Z1177" s="219">
        <v>5.5816929999999996</v>
      </c>
      <c r="AA1177" s="286">
        <v>2.5813627000000002E-6</v>
      </c>
      <c r="AB1177" s="286">
        <v>1.5427043000000001E-11</v>
      </c>
      <c r="AC1177"/>
      <c r="AD1177" s="227">
        <f t="shared" si="273"/>
        <v>0.55237649</v>
      </c>
      <c r="AE1177" s="227">
        <f t="shared" si="274"/>
        <v>7.9230097465000007E-3</v>
      </c>
      <c r="AF1177" s="227">
        <f t="shared" si="275"/>
        <v>5.1544118527000003E-3</v>
      </c>
      <c r="AG1177" s="227">
        <f t="shared" si="276"/>
        <v>5.5877497070099986</v>
      </c>
      <c r="AH1177" s="227">
        <f t="shared" si="277"/>
        <v>1.3155076635427043E-2</v>
      </c>
      <c r="AI1177"/>
      <c r="AJ1177">
        <v>24.843048</v>
      </c>
      <c r="AK1177" s="155">
        <v>3.0052484000000002</v>
      </c>
      <c r="AL1177" s="155">
        <v>0.49810470000000001</v>
      </c>
      <c r="AM1177" s="155">
        <v>0</v>
      </c>
      <c r="AN1177" s="155">
        <v>21.019527</v>
      </c>
      <c r="AO1177" s="155">
        <v>0.22005944999999999</v>
      </c>
      <c r="AP1177" s="155">
        <v>0.10010797</v>
      </c>
      <c r="AQ1177"/>
      <c r="AR1177" s="156">
        <v>6.1104587000000002E-2</v>
      </c>
      <c r="AS1177" s="156">
        <v>5.8129725E-2</v>
      </c>
      <c r="AT1177" s="156">
        <v>2.8131211000000001E-3</v>
      </c>
      <c r="AU1177" s="156">
        <v>1.6174156000000001E-4</v>
      </c>
      <c r="AV1177" s="282">
        <f t="shared" si="282"/>
        <v>3.4849954989034001E-6</v>
      </c>
      <c r="AW1177" s="282">
        <f t="shared" si="283"/>
        <v>1.0403553954060882E-8</v>
      </c>
      <c r="AX1177" s="283">
        <f t="shared" si="284"/>
        <v>2.2652880185000002E-2</v>
      </c>
      <c r="AY1177" s="157">
        <v>3.4173821999999999E-6</v>
      </c>
      <c r="AZ1177" s="157">
        <v>1.0311066E-8</v>
      </c>
      <c r="BA1177" s="157">
        <v>2.8171306E-13</v>
      </c>
      <c r="BB1177" s="157">
        <v>2.1796893E-12</v>
      </c>
      <c r="BC1177" s="157">
        <v>0</v>
      </c>
      <c r="BD1177" s="157">
        <v>9.8192644999999994E-11</v>
      </c>
      <c r="BE1177" s="157">
        <v>6.7459011999999999E-8</v>
      </c>
      <c r="BF1177" s="157">
        <v>1.6459693999999998E-11</v>
      </c>
      <c r="BG1177" s="157">
        <v>7.5523459999999995E-11</v>
      </c>
      <c r="BH1177" s="157">
        <v>2.8775570000000001E-14</v>
      </c>
      <c r="BI1177" s="157">
        <v>3.6977603999999999E-16</v>
      </c>
      <c r="BJ1177" s="157">
        <v>7.8175123000000002E-14</v>
      </c>
      <c r="BK1177" s="157">
        <v>9.7896329000000003E-14</v>
      </c>
      <c r="BL1177" s="157">
        <v>1.7870181999999999E-14</v>
      </c>
      <c r="BM1177" s="157">
        <v>2.7005310999999998E-12</v>
      </c>
      <c r="BN1177" s="157">
        <v>5.1214038000000001E-11</v>
      </c>
      <c r="BO1177" s="157">
        <v>2.0841165E-20</v>
      </c>
      <c r="BP1177" s="157">
        <v>1.4594185000000001E-5</v>
      </c>
      <c r="BQ1177" s="157">
        <v>2.2638286000000001E-2</v>
      </c>
      <c r="BR1177" s="157">
        <v>0</v>
      </c>
      <c r="BS1177" s="157">
        <v>0</v>
      </c>
      <c r="BT1177" s="157">
        <v>0</v>
      </c>
      <c r="BU1177"/>
      <c r="BV1177" s="155">
        <v>1.0859397E-4</v>
      </c>
      <c r="BW1177" s="155">
        <v>5.4331838000000002E-7</v>
      </c>
      <c r="BX1177" s="155">
        <v>1.0267815000000001E-4</v>
      </c>
      <c r="BY1177" s="155">
        <v>1.4621128E-8</v>
      </c>
      <c r="BZ1177" s="155">
        <v>5.4825130999999999E-7</v>
      </c>
      <c r="CA1177" s="155">
        <v>4.4858361000000003E-8</v>
      </c>
      <c r="CB1177" s="155">
        <v>7.1599534999999997E-10</v>
      </c>
      <c r="CC1177" s="155">
        <v>6.7560069000000003E-8</v>
      </c>
      <c r="CD1177" s="155">
        <v>1.4146226000000001E-8</v>
      </c>
      <c r="CE1177" s="155">
        <v>9.6431378000000006E-8</v>
      </c>
      <c r="CF1177" s="155">
        <v>0</v>
      </c>
      <c r="CG1177" s="155">
        <v>4.6087577000000002E-17</v>
      </c>
      <c r="CH1177" s="155">
        <v>3.7736329000000002E-13</v>
      </c>
      <c r="CI1177" s="155">
        <v>3.2950390999999997E-7</v>
      </c>
      <c r="CJ1177" s="155">
        <v>4.2479190999999998E-6</v>
      </c>
      <c r="CK1177" s="155">
        <v>8.4915791000000007E-9</v>
      </c>
      <c r="CL1177" s="155">
        <v>0</v>
      </c>
      <c r="CM1177"/>
      <c r="CN1177" s="284">
        <v>3.1940542999999998E-13</v>
      </c>
      <c r="CO1177" s="284">
        <v>3.6825158</v>
      </c>
      <c r="CP1177" s="285">
        <v>1.8588642000000001E-3</v>
      </c>
      <c r="CQ1177" s="284">
        <v>3.8193945999999998E-4</v>
      </c>
      <c r="CR1177" s="284">
        <v>3.5400228999999998E-11</v>
      </c>
      <c r="CS1177" s="284">
        <v>4.1823540000000002E-9</v>
      </c>
      <c r="CT1177" s="284">
        <v>2.4380571999999998E-5</v>
      </c>
      <c r="CU1177" s="284">
        <v>4.8547408E-2</v>
      </c>
      <c r="CV1177" s="284">
        <v>1.9257104999999999E-8</v>
      </c>
      <c r="CW1177" s="284">
        <v>1.5780131999999999E-5</v>
      </c>
      <c r="CX1177"/>
      <c r="CY1177" s="173"/>
      <c r="CZ1177" s="271" t="s">
        <v>2632</v>
      </c>
      <c r="DA1177"/>
      <c r="DB1177" s="247"/>
      <c r="DC1177" s="57"/>
      <c r="DD1177" s="57"/>
      <c r="DE1177" s="57"/>
      <c r="DF1177" s="57"/>
      <c r="DG1177" s="57"/>
      <c r="DH1177" s="57"/>
      <c r="DI1177" s="54"/>
      <c r="DJ1177" s="54"/>
      <c r="DK1177" s="54"/>
      <c r="DL1177" s="54"/>
    </row>
    <row r="1178" spans="1:116" ht="14.4">
      <c r="A1178" t="s">
        <v>984</v>
      </c>
      <c r="B1178" s="188" t="s">
        <v>321</v>
      </c>
      <c r="C1178" s="151" t="str">
        <f t="shared" si="285"/>
        <v>A.160.03.123</v>
      </c>
      <c r="D1178" s="54" t="s">
        <v>42</v>
      </c>
      <c r="E1178" s="150" t="s">
        <v>352</v>
      </c>
      <c r="F1178" s="153" t="str">
        <f t="shared" si="286"/>
        <v>Peroba FSC/PEFC 750 (kg/m3)</v>
      </c>
      <c r="G1178" s="154">
        <f t="shared" si="287"/>
        <v>0.22647444666666666</v>
      </c>
      <c r="H1178"/>
      <c r="I1178"/>
      <c r="J1178" s="227">
        <f t="shared" si="278"/>
        <v>5.5226709351327036E-2</v>
      </c>
      <c r="K1178"/>
      <c r="L1178" s="280">
        <f t="shared" si="279"/>
        <v>2.7527697471999998E-3</v>
      </c>
      <c r="M1178" s="280">
        <f t="shared" si="280"/>
        <v>5.8677547459999998E-3</v>
      </c>
      <c r="N1178" s="281">
        <f t="shared" si="281"/>
        <v>1.2635017858127044E-2</v>
      </c>
      <c r="O1178" s="280">
        <v>3.3971166999999997E-2</v>
      </c>
      <c r="P1178" s="286">
        <v>3.1142063000000001E-3</v>
      </c>
      <c r="Q1178" s="286">
        <v>1.7044293E-3</v>
      </c>
      <c r="R1178" s="286">
        <v>1.5442441E-3</v>
      </c>
      <c r="S1178" s="219">
        <v>1.06642E-3</v>
      </c>
      <c r="T1178" s="286">
        <v>5.4350471999999997E-6</v>
      </c>
      <c r="U1178" s="219">
        <v>1.3667059999999999E-4</v>
      </c>
      <c r="V1178" s="219">
        <v>1.2013845E-4</v>
      </c>
      <c r="W1178" s="219">
        <v>1.5340948E-4</v>
      </c>
      <c r="X1178" s="219">
        <v>9.0487651999999997E-4</v>
      </c>
      <c r="Y1178" s="219">
        <v>1.2479027E-2</v>
      </c>
      <c r="Z1178" s="286">
        <v>2.4104176E-5</v>
      </c>
      <c r="AA1178" s="286">
        <v>2.5813627000000002E-6</v>
      </c>
      <c r="AB1178" s="286">
        <v>1.5427043000000001E-11</v>
      </c>
      <c r="AC1178"/>
      <c r="AD1178" s="227">
        <f t="shared" si="273"/>
        <v>3.3971166999999997E-2</v>
      </c>
      <c r="AE1178" s="227">
        <f t="shared" si="274"/>
        <v>7.6915437971999999E-3</v>
      </c>
      <c r="AF1178" s="227">
        <f t="shared" si="275"/>
        <v>4.9413554126999997E-3</v>
      </c>
      <c r="AG1178" s="227">
        <f t="shared" si="276"/>
        <v>5.8677547459999998E-3</v>
      </c>
      <c r="AH1178" s="227">
        <f t="shared" si="277"/>
        <v>1.2632436495427043E-2</v>
      </c>
      <c r="AI1178"/>
      <c r="AJ1178">
        <v>24.763774999999999</v>
      </c>
      <c r="AK1178" s="155">
        <v>2.9263626999999999</v>
      </c>
      <c r="AL1178" s="155">
        <v>0.49783621</v>
      </c>
      <c r="AM1178" s="155">
        <v>0</v>
      </c>
      <c r="AN1178" s="155">
        <v>21.019527</v>
      </c>
      <c r="AO1178" s="155">
        <v>0.22000712</v>
      </c>
      <c r="AP1178" s="155">
        <v>0.10004187</v>
      </c>
      <c r="AQ1178"/>
      <c r="AR1178" s="156">
        <v>4.9239436999999999E-3</v>
      </c>
      <c r="AS1178" s="156">
        <v>4.5724952000000003E-3</v>
      </c>
      <c r="AT1178" s="156">
        <v>1.952406E-4</v>
      </c>
      <c r="AU1178" s="156">
        <v>1.5620787E-4</v>
      </c>
      <c r="AV1178" s="282">
        <f t="shared" si="282"/>
        <v>2.7413041039120003E-7</v>
      </c>
      <c r="AW1178" s="282">
        <f t="shared" si="283"/>
        <v>7.2204361964988114E-10</v>
      </c>
      <c r="AX1178" s="283">
        <f t="shared" si="284"/>
        <v>2.1877853349000002E-2</v>
      </c>
      <c r="AY1178" s="157">
        <v>2.1018126999999999E-7</v>
      </c>
      <c r="AZ1178" s="157">
        <v>6.3416711999999998E-10</v>
      </c>
      <c r="BA1178" s="157">
        <v>1.7326350000000001E-14</v>
      </c>
      <c r="BB1178" s="157">
        <v>2.1796893E-12</v>
      </c>
      <c r="BC1178" s="157">
        <v>0</v>
      </c>
      <c r="BD1178" s="157">
        <v>9.7758876999999998E-11</v>
      </c>
      <c r="BE1178" s="157">
        <v>6.3795448999999997E-8</v>
      </c>
      <c r="BF1178" s="157">
        <v>1.6360774E-11</v>
      </c>
      <c r="BG1178" s="157">
        <v>7.1286935999999996E-11</v>
      </c>
      <c r="BH1178" s="157">
        <v>2.8775570000000001E-14</v>
      </c>
      <c r="BI1178" s="157">
        <v>3.6977603999999999E-16</v>
      </c>
      <c r="BJ1178" s="157">
        <v>7.7916919000000003E-14</v>
      </c>
      <c r="BK1178" s="157">
        <v>8.8275141999999995E-14</v>
      </c>
      <c r="BL1178" s="157">
        <v>1.6125872000000001E-14</v>
      </c>
      <c r="BM1178" s="157">
        <v>2.6877099E-12</v>
      </c>
      <c r="BN1178" s="157">
        <v>5.1065115000000002E-11</v>
      </c>
      <c r="BO1178" s="157">
        <v>2.0841165E-20</v>
      </c>
      <c r="BP1178" s="157">
        <v>1.4562349E-5</v>
      </c>
      <c r="BQ1178" s="157">
        <v>2.1863291E-2</v>
      </c>
      <c r="BR1178" s="157">
        <v>0</v>
      </c>
      <c r="BS1178" s="157">
        <v>0</v>
      </c>
      <c r="BT1178" s="157">
        <v>0</v>
      </c>
      <c r="BU1178"/>
      <c r="BV1178" s="155">
        <v>1.2075011000000001E-5</v>
      </c>
      <c r="BW1178" s="155">
        <v>5.1411049999999995E-7</v>
      </c>
      <c r="BX1178" s="155">
        <v>6.3147084999999998E-6</v>
      </c>
      <c r="BY1178" s="155">
        <v>1.4611979E-8</v>
      </c>
      <c r="BZ1178" s="155">
        <v>5.2267695999999995E-7</v>
      </c>
      <c r="CA1178" s="155">
        <v>4.4858361000000003E-8</v>
      </c>
      <c r="CB1178" s="155">
        <v>7.1599534999999997E-10</v>
      </c>
      <c r="CC1178" s="155">
        <v>6.7560069000000003E-8</v>
      </c>
      <c r="CD1178" s="155">
        <v>1.4020902E-8</v>
      </c>
      <c r="CE1178" s="155">
        <v>9.6107964999999995E-8</v>
      </c>
      <c r="CF1178" s="155">
        <v>0</v>
      </c>
      <c r="CG1178" s="155">
        <v>4.6087577000000002E-17</v>
      </c>
      <c r="CH1178" s="155">
        <v>3.7736329000000002E-13</v>
      </c>
      <c r="CI1178" s="155">
        <v>3.2451371E-7</v>
      </c>
      <c r="CJ1178" s="155">
        <v>4.1526341000000003E-6</v>
      </c>
      <c r="CK1178" s="155">
        <v>8.4915791000000007E-9</v>
      </c>
      <c r="CL1178" s="155">
        <v>0</v>
      </c>
      <c r="CM1178"/>
      <c r="CN1178" s="284">
        <v>3.1940542999999998E-13</v>
      </c>
      <c r="CO1178" s="284">
        <v>0.22648030999999999</v>
      </c>
      <c r="CP1178" s="285">
        <v>1.8588642000000001E-3</v>
      </c>
      <c r="CQ1178" s="284">
        <v>3.6195584999999998E-4</v>
      </c>
      <c r="CR1178" s="284">
        <v>3.5283409999999997E-11</v>
      </c>
      <c r="CS1178" s="284">
        <v>4.1685482999999999E-9</v>
      </c>
      <c r="CT1178" s="284">
        <v>2.3117148000000001E-5</v>
      </c>
      <c r="CU1178" s="284">
        <v>4.3805342999999997E-2</v>
      </c>
      <c r="CV1178" s="284">
        <v>1.9257104999999999E-8</v>
      </c>
      <c r="CW1178" s="284">
        <v>1.5780131999999999E-5</v>
      </c>
      <c r="CX1178"/>
      <c r="CY1178" s="173"/>
      <c r="CZ1178" s="271" t="s">
        <v>2632</v>
      </c>
      <c r="DA1178"/>
      <c r="DB1178" s="247"/>
      <c r="DC1178" s="57"/>
      <c r="DD1178" s="57"/>
      <c r="DE1178" s="57"/>
      <c r="DF1178" s="57"/>
      <c r="DG1178" s="57"/>
      <c r="DH1178" s="57"/>
      <c r="DI1178" s="54"/>
      <c r="DJ1178" s="54"/>
      <c r="DK1178" s="54"/>
      <c r="DL1178" s="54"/>
    </row>
    <row r="1179" spans="1:116" ht="14.4">
      <c r="A1179" t="s">
        <v>1850</v>
      </c>
      <c r="B1179" s="188" t="s">
        <v>321</v>
      </c>
      <c r="C1179" s="151" t="str">
        <f t="shared" si="285"/>
        <v>A.160.03.124</v>
      </c>
      <c r="D1179" s="54" t="s">
        <v>42</v>
      </c>
      <c r="E1179" s="150" t="s">
        <v>352</v>
      </c>
      <c r="F1179" s="153" t="str">
        <f t="shared" si="286"/>
        <v>Peroba natural forest clear cut 750 (kg/m3)</v>
      </c>
      <c r="G1179" s="154">
        <f t="shared" si="287"/>
        <v>3.6764744666666669</v>
      </c>
      <c r="H1179"/>
      <c r="I1179"/>
      <c r="J1179" s="227">
        <f t="shared" si="278"/>
        <v>5.4676017081753274</v>
      </c>
      <c r="K1179"/>
      <c r="L1179" s="280">
        <f t="shared" si="279"/>
        <v>2.7527697471999998E-3</v>
      </c>
      <c r="M1179" s="280">
        <f t="shared" si="280"/>
        <v>4.9007427505700001</v>
      </c>
      <c r="N1179" s="281">
        <f t="shared" si="281"/>
        <v>1.2635017858127044E-2</v>
      </c>
      <c r="O1179" s="280">
        <v>0.55147117000000001</v>
      </c>
      <c r="P1179" s="219">
        <v>3.1142063000000001E-3</v>
      </c>
      <c r="Q1179" s="286">
        <v>1.7044293E-3</v>
      </c>
      <c r="R1179" s="286">
        <v>1.5442441E-3</v>
      </c>
      <c r="S1179" s="219">
        <v>1.06642E-3</v>
      </c>
      <c r="T1179" s="286">
        <v>5.4350471999999997E-6</v>
      </c>
      <c r="U1179" s="219">
        <v>1.3667059999999999E-4</v>
      </c>
      <c r="V1179" s="219">
        <v>1.2013845E-4</v>
      </c>
      <c r="W1179" s="219">
        <v>1.5340948E-4</v>
      </c>
      <c r="X1179" s="219">
        <v>9.0487651999999997E-4</v>
      </c>
      <c r="Y1179" s="219">
        <v>1.2479027E-2</v>
      </c>
      <c r="Z1179" s="219">
        <v>4.8948990999999999</v>
      </c>
      <c r="AA1179" s="286">
        <v>2.5813627000000002E-6</v>
      </c>
      <c r="AB1179" s="286">
        <v>1.5427043000000001E-11</v>
      </c>
      <c r="AC1179"/>
      <c r="AD1179" s="227">
        <f t="shared" si="273"/>
        <v>0.55147117000000001</v>
      </c>
      <c r="AE1179" s="227">
        <f t="shared" si="274"/>
        <v>7.6915437971999999E-3</v>
      </c>
      <c r="AF1179" s="227">
        <f t="shared" si="275"/>
        <v>4.9413554126999997E-3</v>
      </c>
      <c r="AG1179" s="227">
        <f t="shared" si="276"/>
        <v>4.9007427505700001</v>
      </c>
      <c r="AH1179" s="227">
        <f t="shared" si="277"/>
        <v>1.2632436495427043E-2</v>
      </c>
      <c r="AI1179"/>
      <c r="AJ1179">
        <v>24.763774999999999</v>
      </c>
      <c r="AK1179" s="155">
        <v>2.9263626999999999</v>
      </c>
      <c r="AL1179" s="155">
        <v>0.49783621</v>
      </c>
      <c r="AM1179" s="155">
        <v>0</v>
      </c>
      <c r="AN1179" s="155">
        <v>21.019527</v>
      </c>
      <c r="AO1179" s="155">
        <v>0.22000712</v>
      </c>
      <c r="AP1179" s="155">
        <v>0.10004187</v>
      </c>
      <c r="AQ1179"/>
      <c r="AR1179" s="156">
        <v>6.0938766999999998E-2</v>
      </c>
      <c r="AS1179" s="156">
        <v>5.7975183E-2</v>
      </c>
      <c r="AT1179" s="156">
        <v>2.8073759999999999E-3</v>
      </c>
      <c r="AU1179" s="156">
        <v>1.5620787E-4</v>
      </c>
      <c r="AV1179" s="282">
        <f t="shared" si="282"/>
        <v>3.4757304403912004E-6</v>
      </c>
      <c r="AW1179" s="282">
        <f t="shared" si="283"/>
        <v>1.0382307424649882E-8</v>
      </c>
      <c r="AX1179" s="283">
        <f t="shared" si="284"/>
        <v>2.1877853349000002E-2</v>
      </c>
      <c r="AY1179" s="157">
        <v>3.4117813E-6</v>
      </c>
      <c r="AZ1179" s="157">
        <v>1.0294167E-8</v>
      </c>
      <c r="BA1179" s="157">
        <v>2.8125135000000001E-13</v>
      </c>
      <c r="BB1179" s="157">
        <v>2.1796893E-12</v>
      </c>
      <c r="BC1179" s="157">
        <v>0</v>
      </c>
      <c r="BD1179" s="157">
        <v>9.7758876999999998E-11</v>
      </c>
      <c r="BE1179" s="157">
        <v>6.3795448999999997E-8</v>
      </c>
      <c r="BF1179" s="157">
        <v>1.6360774E-11</v>
      </c>
      <c r="BG1179" s="157">
        <v>7.1286935999999996E-11</v>
      </c>
      <c r="BH1179" s="157">
        <v>2.8775570000000001E-14</v>
      </c>
      <c r="BI1179" s="157">
        <v>3.6977603999999999E-16</v>
      </c>
      <c r="BJ1179" s="157">
        <v>7.7916919000000003E-14</v>
      </c>
      <c r="BK1179" s="157">
        <v>8.8275141999999995E-14</v>
      </c>
      <c r="BL1179" s="157">
        <v>1.6125872000000001E-14</v>
      </c>
      <c r="BM1179" s="157">
        <v>2.6877099E-12</v>
      </c>
      <c r="BN1179" s="157">
        <v>5.1065115000000002E-11</v>
      </c>
      <c r="BO1179" s="157">
        <v>2.0841165E-20</v>
      </c>
      <c r="BP1179" s="157">
        <v>1.4562349E-5</v>
      </c>
      <c r="BQ1179" s="157">
        <v>2.1863291E-2</v>
      </c>
      <c r="BR1179" s="157">
        <v>0</v>
      </c>
      <c r="BS1179" s="157">
        <v>0</v>
      </c>
      <c r="BT1179" s="157">
        <v>0</v>
      </c>
      <c r="BU1179"/>
      <c r="BV1179" s="155">
        <v>1.0827017E-4</v>
      </c>
      <c r="BW1179" s="155">
        <v>5.1411049999999995E-7</v>
      </c>
      <c r="BX1179" s="155">
        <v>1.0250986E-4</v>
      </c>
      <c r="BY1179" s="155">
        <v>1.4611979E-8</v>
      </c>
      <c r="BZ1179" s="155">
        <v>5.2267695999999995E-7</v>
      </c>
      <c r="CA1179" s="155">
        <v>4.4858361000000003E-8</v>
      </c>
      <c r="CB1179" s="155">
        <v>7.1599534999999997E-10</v>
      </c>
      <c r="CC1179" s="155">
        <v>6.7560069000000003E-8</v>
      </c>
      <c r="CD1179" s="155">
        <v>1.4020902E-8</v>
      </c>
      <c r="CE1179" s="155">
        <v>9.6107964999999995E-8</v>
      </c>
      <c r="CF1179" s="155">
        <v>0</v>
      </c>
      <c r="CG1179" s="155">
        <v>4.6087577000000002E-17</v>
      </c>
      <c r="CH1179" s="155">
        <v>3.7736329000000002E-13</v>
      </c>
      <c r="CI1179" s="155">
        <v>3.2451371E-7</v>
      </c>
      <c r="CJ1179" s="155">
        <v>4.1526341000000003E-6</v>
      </c>
      <c r="CK1179" s="155">
        <v>8.4915791000000007E-9</v>
      </c>
      <c r="CL1179" s="155">
        <v>0</v>
      </c>
      <c r="CM1179"/>
      <c r="CN1179" s="284">
        <v>3.1940542999999998E-13</v>
      </c>
      <c r="CO1179" s="284">
        <v>3.6764803000000001</v>
      </c>
      <c r="CP1179" s="285">
        <v>1.8588642000000001E-3</v>
      </c>
      <c r="CQ1179" s="284">
        <v>3.6195584999999998E-4</v>
      </c>
      <c r="CR1179" s="284">
        <v>3.5283409999999997E-11</v>
      </c>
      <c r="CS1179" s="284">
        <v>4.1685482999999999E-9</v>
      </c>
      <c r="CT1179" s="284">
        <v>2.3117148000000001E-5</v>
      </c>
      <c r="CU1179" s="284">
        <v>4.3805342999999997E-2</v>
      </c>
      <c r="CV1179" s="284">
        <v>1.9257104999999999E-8</v>
      </c>
      <c r="CW1179" s="284">
        <v>1.5780131999999999E-5</v>
      </c>
      <c r="CX1179"/>
      <c r="CY1179" s="173"/>
      <c r="CZ1179" s="271" t="s">
        <v>2632</v>
      </c>
      <c r="DA1179"/>
      <c r="DB1179" s="247"/>
      <c r="DC1179" s="57"/>
      <c r="DD1179" s="57"/>
      <c r="DE1179" s="57"/>
      <c r="DF1179" s="57"/>
      <c r="DG1179" s="57"/>
      <c r="DH1179" s="57"/>
      <c r="DI1179" s="54"/>
      <c r="DJ1179" s="54"/>
      <c r="DK1179" s="54"/>
      <c r="DL1179" s="54"/>
    </row>
    <row r="1180" spans="1:116" ht="14.4">
      <c r="A1180" t="s">
        <v>985</v>
      </c>
      <c r="B1180" s="188" t="s">
        <v>321</v>
      </c>
      <c r="C1180" s="151" t="str">
        <f t="shared" si="285"/>
        <v>A.160.03.125</v>
      </c>
      <c r="D1180" s="54" t="s">
        <v>42</v>
      </c>
      <c r="E1180" s="150" t="s">
        <v>352</v>
      </c>
      <c r="F1180" s="153" t="str">
        <f t="shared" si="286"/>
        <v>Pitch Pine FSC/PEFC 750 (kg/m3)</v>
      </c>
      <c r="G1180" s="154">
        <f t="shared" si="287"/>
        <v>0.22647444666666666</v>
      </c>
      <c r="H1180"/>
      <c r="I1180"/>
      <c r="J1180" s="227">
        <f t="shared" si="278"/>
        <v>5.5226709351327036E-2</v>
      </c>
      <c r="K1180"/>
      <c r="L1180" s="280">
        <f t="shared" si="279"/>
        <v>2.7527697471999998E-3</v>
      </c>
      <c r="M1180" s="280">
        <f t="shared" si="280"/>
        <v>5.8677547459999998E-3</v>
      </c>
      <c r="N1180" s="281">
        <f t="shared" si="281"/>
        <v>1.2635017858127044E-2</v>
      </c>
      <c r="O1180" s="280">
        <v>3.3971166999999997E-2</v>
      </c>
      <c r="P1180" s="286">
        <v>3.1142063000000001E-3</v>
      </c>
      <c r="Q1180" s="286">
        <v>1.7044293E-3</v>
      </c>
      <c r="R1180" s="286">
        <v>1.5442441E-3</v>
      </c>
      <c r="S1180" s="219">
        <v>1.06642E-3</v>
      </c>
      <c r="T1180" s="286">
        <v>5.4350471999999997E-6</v>
      </c>
      <c r="U1180" s="219">
        <v>1.3667059999999999E-4</v>
      </c>
      <c r="V1180" s="219">
        <v>1.2013845E-4</v>
      </c>
      <c r="W1180" s="219">
        <v>1.5340948E-4</v>
      </c>
      <c r="X1180" s="219">
        <v>9.0487651999999997E-4</v>
      </c>
      <c r="Y1180" s="219">
        <v>1.2479027E-2</v>
      </c>
      <c r="Z1180" s="286">
        <v>2.4104176E-5</v>
      </c>
      <c r="AA1180" s="286">
        <v>2.5813627000000002E-6</v>
      </c>
      <c r="AB1180" s="286">
        <v>1.5427043000000001E-11</v>
      </c>
      <c r="AC1180"/>
      <c r="AD1180" s="227">
        <f t="shared" si="273"/>
        <v>3.3971166999999997E-2</v>
      </c>
      <c r="AE1180" s="227">
        <f t="shared" si="274"/>
        <v>7.6915437971999999E-3</v>
      </c>
      <c r="AF1180" s="227">
        <f t="shared" si="275"/>
        <v>4.9413554126999997E-3</v>
      </c>
      <c r="AG1180" s="227">
        <f t="shared" si="276"/>
        <v>5.8677547459999998E-3</v>
      </c>
      <c r="AH1180" s="227">
        <f t="shared" si="277"/>
        <v>1.2632436495427043E-2</v>
      </c>
      <c r="AI1180"/>
      <c r="AJ1180">
        <v>24.763774999999999</v>
      </c>
      <c r="AK1180" s="155">
        <v>2.9263626999999999</v>
      </c>
      <c r="AL1180" s="155">
        <v>0.49783621</v>
      </c>
      <c r="AM1180" s="155">
        <v>0</v>
      </c>
      <c r="AN1180" s="155">
        <v>21.019527</v>
      </c>
      <c r="AO1180" s="155">
        <v>0.22000712</v>
      </c>
      <c r="AP1180" s="155">
        <v>0.10004187</v>
      </c>
      <c r="AQ1180"/>
      <c r="AR1180" s="156">
        <v>4.9239436999999999E-3</v>
      </c>
      <c r="AS1180" s="156">
        <v>4.5724952000000003E-3</v>
      </c>
      <c r="AT1180" s="156">
        <v>1.952406E-4</v>
      </c>
      <c r="AU1180" s="156">
        <v>1.5620787E-4</v>
      </c>
      <c r="AV1180" s="282">
        <f t="shared" si="282"/>
        <v>2.7413041039120003E-7</v>
      </c>
      <c r="AW1180" s="282">
        <f t="shared" si="283"/>
        <v>7.2204361964988114E-10</v>
      </c>
      <c r="AX1180" s="283">
        <f t="shared" si="284"/>
        <v>2.1877853349000002E-2</v>
      </c>
      <c r="AY1180" s="157">
        <v>2.1018126999999999E-7</v>
      </c>
      <c r="AZ1180" s="157">
        <v>6.3416711999999998E-10</v>
      </c>
      <c r="BA1180" s="157">
        <v>1.7326350000000001E-14</v>
      </c>
      <c r="BB1180" s="157">
        <v>2.1796893E-12</v>
      </c>
      <c r="BC1180" s="157">
        <v>0</v>
      </c>
      <c r="BD1180" s="157">
        <v>9.7758876999999998E-11</v>
      </c>
      <c r="BE1180" s="157">
        <v>6.3795448999999997E-8</v>
      </c>
      <c r="BF1180" s="157">
        <v>1.6360774E-11</v>
      </c>
      <c r="BG1180" s="157">
        <v>7.1286935999999996E-11</v>
      </c>
      <c r="BH1180" s="157">
        <v>2.8775570000000001E-14</v>
      </c>
      <c r="BI1180" s="157">
        <v>3.6977603999999999E-16</v>
      </c>
      <c r="BJ1180" s="157">
        <v>7.7916919000000003E-14</v>
      </c>
      <c r="BK1180" s="157">
        <v>8.8275141999999995E-14</v>
      </c>
      <c r="BL1180" s="157">
        <v>1.6125872000000001E-14</v>
      </c>
      <c r="BM1180" s="157">
        <v>2.6877099E-12</v>
      </c>
      <c r="BN1180" s="157">
        <v>5.1065115000000002E-11</v>
      </c>
      <c r="BO1180" s="157">
        <v>2.0841165E-20</v>
      </c>
      <c r="BP1180" s="157">
        <v>1.4562349E-5</v>
      </c>
      <c r="BQ1180" s="157">
        <v>2.1863291E-2</v>
      </c>
      <c r="BR1180" s="157">
        <v>0</v>
      </c>
      <c r="BS1180" s="157">
        <v>0</v>
      </c>
      <c r="BT1180" s="157">
        <v>0</v>
      </c>
      <c r="BU1180"/>
      <c r="BV1180" s="155">
        <v>1.2075011000000001E-5</v>
      </c>
      <c r="BW1180" s="155">
        <v>5.1411049999999995E-7</v>
      </c>
      <c r="BX1180" s="155">
        <v>6.3147084999999998E-6</v>
      </c>
      <c r="BY1180" s="155">
        <v>1.4611979E-8</v>
      </c>
      <c r="BZ1180" s="155">
        <v>5.2267695999999995E-7</v>
      </c>
      <c r="CA1180" s="155">
        <v>4.4858361000000003E-8</v>
      </c>
      <c r="CB1180" s="155">
        <v>7.1599534999999997E-10</v>
      </c>
      <c r="CC1180" s="155">
        <v>6.7560069000000003E-8</v>
      </c>
      <c r="CD1180" s="155">
        <v>1.4020902E-8</v>
      </c>
      <c r="CE1180" s="155">
        <v>9.6107964999999995E-8</v>
      </c>
      <c r="CF1180" s="155">
        <v>0</v>
      </c>
      <c r="CG1180" s="155">
        <v>4.6087577000000002E-17</v>
      </c>
      <c r="CH1180" s="155">
        <v>3.7736329000000002E-13</v>
      </c>
      <c r="CI1180" s="155">
        <v>3.2451371E-7</v>
      </c>
      <c r="CJ1180" s="155">
        <v>4.1526341000000003E-6</v>
      </c>
      <c r="CK1180" s="155">
        <v>8.4915791000000007E-9</v>
      </c>
      <c r="CL1180" s="155">
        <v>0</v>
      </c>
      <c r="CM1180"/>
      <c r="CN1180" s="284">
        <v>3.1940542999999998E-13</v>
      </c>
      <c r="CO1180" s="284">
        <v>0.22648030999999999</v>
      </c>
      <c r="CP1180" s="285">
        <v>1.8588642000000001E-3</v>
      </c>
      <c r="CQ1180" s="284">
        <v>3.6195584999999998E-4</v>
      </c>
      <c r="CR1180" s="284">
        <v>3.5283409999999997E-11</v>
      </c>
      <c r="CS1180" s="284">
        <v>4.1685482999999999E-9</v>
      </c>
      <c r="CT1180" s="284">
        <v>2.3117148000000001E-5</v>
      </c>
      <c r="CU1180" s="284">
        <v>4.3805342999999997E-2</v>
      </c>
      <c r="CV1180" s="284">
        <v>1.9257104999999999E-8</v>
      </c>
      <c r="CW1180" s="284">
        <v>1.5780131999999999E-5</v>
      </c>
      <c r="CX1180"/>
      <c r="CY1180" s="173"/>
      <c r="CZ1180" s="271" t="s">
        <v>2633</v>
      </c>
      <c r="DA1180"/>
      <c r="DB1180" s="247"/>
      <c r="DC1180" s="57"/>
      <c r="DD1180" s="57"/>
      <c r="DE1180" s="57"/>
      <c r="DF1180" s="57"/>
      <c r="DG1180" s="57"/>
      <c r="DH1180" s="57"/>
      <c r="DI1180" s="54"/>
      <c r="DJ1180" s="54"/>
      <c r="DK1180" s="54"/>
      <c r="DL1180" s="54"/>
    </row>
    <row r="1181" spans="1:116" ht="14.4">
      <c r="A1181" t="s">
        <v>1851</v>
      </c>
      <c r="B1181" s="188" t="s">
        <v>321</v>
      </c>
      <c r="C1181" s="151" t="str">
        <f t="shared" si="285"/>
        <v>A.160.03.126</v>
      </c>
      <c r="D1181" s="54" t="s">
        <v>42</v>
      </c>
      <c r="E1181" s="150" t="s">
        <v>352</v>
      </c>
      <c r="F1181" s="153" t="str">
        <f t="shared" si="286"/>
        <v>Pitch Pine natural forest clear cut 750 (kg/m3)</v>
      </c>
      <c r="G1181" s="154">
        <f t="shared" si="287"/>
        <v>3.6764744666666669</v>
      </c>
      <c r="H1181"/>
      <c r="I1181"/>
      <c r="J1181" s="227">
        <f t="shared" si="278"/>
        <v>7.0992267081753271</v>
      </c>
      <c r="K1181"/>
      <c r="L1181" s="280">
        <f t="shared" si="279"/>
        <v>2.7527697471999998E-3</v>
      </c>
      <c r="M1181" s="280">
        <f t="shared" si="280"/>
        <v>6.5323677505699997</v>
      </c>
      <c r="N1181" s="281">
        <f t="shared" si="281"/>
        <v>1.2635017858127044E-2</v>
      </c>
      <c r="O1181" s="280">
        <v>0.55147117000000001</v>
      </c>
      <c r="P1181" s="286">
        <v>3.1142063000000001E-3</v>
      </c>
      <c r="Q1181" s="286">
        <v>1.7044293E-3</v>
      </c>
      <c r="R1181" s="286">
        <v>1.5442441E-3</v>
      </c>
      <c r="S1181" s="219">
        <v>1.06642E-3</v>
      </c>
      <c r="T1181" s="286">
        <v>5.4350471999999997E-6</v>
      </c>
      <c r="U1181" s="219">
        <v>1.3667059999999999E-4</v>
      </c>
      <c r="V1181" s="219">
        <v>1.2013845E-4</v>
      </c>
      <c r="W1181" s="219">
        <v>1.5340948E-4</v>
      </c>
      <c r="X1181" s="219">
        <v>9.0487651999999997E-4</v>
      </c>
      <c r="Y1181" s="219">
        <v>1.2479027E-2</v>
      </c>
      <c r="Z1181" s="219">
        <v>6.5265240999999996</v>
      </c>
      <c r="AA1181" s="286">
        <v>2.5813627000000002E-6</v>
      </c>
      <c r="AB1181" s="286">
        <v>1.5427043000000001E-11</v>
      </c>
      <c r="AC1181"/>
      <c r="AD1181" s="227">
        <f t="shared" si="273"/>
        <v>0.55147117000000001</v>
      </c>
      <c r="AE1181" s="227">
        <f t="shared" si="274"/>
        <v>7.6915437971999999E-3</v>
      </c>
      <c r="AF1181" s="227">
        <f t="shared" si="275"/>
        <v>4.9413554126999997E-3</v>
      </c>
      <c r="AG1181" s="227">
        <f t="shared" si="276"/>
        <v>6.5323677505699997</v>
      </c>
      <c r="AH1181" s="227">
        <f t="shared" si="277"/>
        <v>1.2632436495427043E-2</v>
      </c>
      <c r="AI1181"/>
      <c r="AJ1181">
        <v>24.763774999999999</v>
      </c>
      <c r="AK1181" s="155">
        <v>2.9263626999999999</v>
      </c>
      <c r="AL1181" s="155">
        <v>0.49783621</v>
      </c>
      <c r="AM1181" s="155">
        <v>0</v>
      </c>
      <c r="AN1181" s="155">
        <v>21.019527</v>
      </c>
      <c r="AO1181" s="155">
        <v>0.22000712</v>
      </c>
      <c r="AP1181" s="155">
        <v>0.10004187</v>
      </c>
      <c r="AQ1181"/>
      <c r="AR1181" s="156">
        <v>6.0938766999999998E-2</v>
      </c>
      <c r="AS1181" s="156">
        <v>5.7975183E-2</v>
      </c>
      <c r="AT1181" s="156">
        <v>2.8073759999999999E-3</v>
      </c>
      <c r="AU1181" s="156">
        <v>1.5620787E-4</v>
      </c>
      <c r="AV1181" s="282">
        <f t="shared" si="282"/>
        <v>3.4757304403912004E-6</v>
      </c>
      <c r="AW1181" s="282">
        <f t="shared" si="283"/>
        <v>1.0382307424649882E-8</v>
      </c>
      <c r="AX1181" s="283">
        <f t="shared" si="284"/>
        <v>2.1877853349000002E-2</v>
      </c>
      <c r="AY1181" s="157">
        <v>3.4117813E-6</v>
      </c>
      <c r="AZ1181" s="157">
        <v>1.0294167E-8</v>
      </c>
      <c r="BA1181" s="157">
        <v>2.8125135000000001E-13</v>
      </c>
      <c r="BB1181" s="157">
        <v>2.1796893E-12</v>
      </c>
      <c r="BC1181" s="157">
        <v>0</v>
      </c>
      <c r="BD1181" s="157">
        <v>9.7758876999999998E-11</v>
      </c>
      <c r="BE1181" s="157">
        <v>6.3795448999999997E-8</v>
      </c>
      <c r="BF1181" s="157">
        <v>1.6360774E-11</v>
      </c>
      <c r="BG1181" s="157">
        <v>7.1286935999999996E-11</v>
      </c>
      <c r="BH1181" s="157">
        <v>2.8775570000000001E-14</v>
      </c>
      <c r="BI1181" s="157">
        <v>3.6977603999999999E-16</v>
      </c>
      <c r="BJ1181" s="157">
        <v>7.7916919000000003E-14</v>
      </c>
      <c r="BK1181" s="157">
        <v>8.8275141999999995E-14</v>
      </c>
      <c r="BL1181" s="157">
        <v>1.6125872000000001E-14</v>
      </c>
      <c r="BM1181" s="157">
        <v>2.6877099E-12</v>
      </c>
      <c r="BN1181" s="157">
        <v>5.1065115000000002E-11</v>
      </c>
      <c r="BO1181" s="157">
        <v>2.0841165E-20</v>
      </c>
      <c r="BP1181" s="157">
        <v>1.4562349E-5</v>
      </c>
      <c r="BQ1181" s="157">
        <v>2.1863291E-2</v>
      </c>
      <c r="BR1181" s="157">
        <v>0</v>
      </c>
      <c r="BS1181" s="157">
        <v>0</v>
      </c>
      <c r="BT1181" s="157">
        <v>0</v>
      </c>
      <c r="BU1181"/>
      <c r="BV1181" s="155">
        <v>1.0827017E-4</v>
      </c>
      <c r="BW1181" s="155">
        <v>5.1411049999999995E-7</v>
      </c>
      <c r="BX1181" s="155">
        <v>1.0250986E-4</v>
      </c>
      <c r="BY1181" s="155">
        <v>1.4611979E-8</v>
      </c>
      <c r="BZ1181" s="155">
        <v>5.2267695999999995E-7</v>
      </c>
      <c r="CA1181" s="155">
        <v>4.4858361000000003E-8</v>
      </c>
      <c r="CB1181" s="155">
        <v>7.1599534999999997E-10</v>
      </c>
      <c r="CC1181" s="155">
        <v>6.7560069000000003E-8</v>
      </c>
      <c r="CD1181" s="155">
        <v>1.4020902E-8</v>
      </c>
      <c r="CE1181" s="155">
        <v>9.6107964999999995E-8</v>
      </c>
      <c r="CF1181" s="155">
        <v>0</v>
      </c>
      <c r="CG1181" s="155">
        <v>4.6087577000000002E-17</v>
      </c>
      <c r="CH1181" s="155">
        <v>3.7736329000000002E-13</v>
      </c>
      <c r="CI1181" s="155">
        <v>3.2451371E-7</v>
      </c>
      <c r="CJ1181" s="155">
        <v>4.1526341000000003E-6</v>
      </c>
      <c r="CK1181" s="155">
        <v>8.4915791000000007E-9</v>
      </c>
      <c r="CL1181" s="155">
        <v>0</v>
      </c>
      <c r="CM1181"/>
      <c r="CN1181" s="284">
        <v>3.1940542999999998E-13</v>
      </c>
      <c r="CO1181" s="284">
        <v>3.6764803000000001</v>
      </c>
      <c r="CP1181" s="285">
        <v>1.8588642000000001E-3</v>
      </c>
      <c r="CQ1181" s="284">
        <v>3.6195584999999998E-4</v>
      </c>
      <c r="CR1181" s="284">
        <v>3.5283409999999997E-11</v>
      </c>
      <c r="CS1181" s="284">
        <v>4.1685482999999999E-9</v>
      </c>
      <c r="CT1181" s="284">
        <v>2.3117148000000001E-5</v>
      </c>
      <c r="CU1181" s="284">
        <v>4.3805342999999997E-2</v>
      </c>
      <c r="CV1181" s="284">
        <v>1.9257104999999999E-8</v>
      </c>
      <c r="CW1181" s="284">
        <v>1.5780131999999999E-5</v>
      </c>
      <c r="CX1181"/>
      <c r="CY1181" s="173"/>
      <c r="CZ1181" s="271" t="s">
        <v>2633</v>
      </c>
      <c r="DA1181"/>
      <c r="DB1181" s="247"/>
      <c r="DC1181" s="57"/>
      <c r="DD1181" s="57"/>
      <c r="DE1181" s="57"/>
      <c r="DF1181" s="57"/>
      <c r="DG1181" s="57"/>
      <c r="DH1181" s="57"/>
      <c r="DI1181" s="54"/>
      <c r="DJ1181" s="54"/>
      <c r="DK1181" s="54"/>
      <c r="DL1181" s="54"/>
    </row>
    <row r="1182" spans="1:116" ht="14.4">
      <c r="A1182" t="s">
        <v>986</v>
      </c>
      <c r="B1182" s="188" t="s">
        <v>321</v>
      </c>
      <c r="C1182" s="151" t="str">
        <f t="shared" si="285"/>
        <v>A.160.03.127</v>
      </c>
      <c r="D1182" s="54" t="s">
        <v>42</v>
      </c>
      <c r="E1182" s="150" t="s">
        <v>352</v>
      </c>
      <c r="F1182" s="153" t="str">
        <f t="shared" si="286"/>
        <v>Sapelli FSC/PEFC 650 (kg/m3)</v>
      </c>
      <c r="G1182" s="154">
        <f t="shared" si="287"/>
        <v>0.23086387999999999</v>
      </c>
      <c r="H1182"/>
      <c r="I1182"/>
      <c r="J1182" s="227">
        <f t="shared" si="278"/>
        <v>5.6433572801027038E-2</v>
      </c>
      <c r="K1182"/>
      <c r="L1182" s="280">
        <f t="shared" si="279"/>
        <v>2.7661585248999997E-3</v>
      </c>
      <c r="M1182" s="280">
        <f t="shared" si="280"/>
        <v>6.0227126780000003E-3</v>
      </c>
      <c r="N1182" s="281">
        <f t="shared" si="281"/>
        <v>1.3015119598127043E-2</v>
      </c>
      <c r="O1182" s="280">
        <v>3.4629581999999999E-2</v>
      </c>
      <c r="P1182" s="286">
        <v>3.2598541E-3</v>
      </c>
      <c r="Q1182" s="286">
        <v>1.7137232E-3</v>
      </c>
      <c r="R1182" s="286">
        <v>1.5560164E-3</v>
      </c>
      <c r="S1182" s="219">
        <v>1.0676507999999999E-3</v>
      </c>
      <c r="T1182" s="286">
        <v>5.4911049000000002E-6</v>
      </c>
      <c r="U1182" s="219">
        <v>1.3700022000000001E-4</v>
      </c>
      <c r="V1182" s="219">
        <v>1.2014684E-4</v>
      </c>
      <c r="W1182" s="219">
        <v>1.5366121999999999E-4</v>
      </c>
      <c r="X1182" s="219">
        <v>9.0487651999999997E-4</v>
      </c>
      <c r="Y1182" s="219">
        <v>1.2858876999999999E-2</v>
      </c>
      <c r="Z1182" s="286">
        <v>2.4112018000000001E-5</v>
      </c>
      <c r="AA1182" s="286">
        <v>2.5813627000000002E-6</v>
      </c>
      <c r="AB1182" s="286">
        <v>1.5427043000000001E-11</v>
      </c>
      <c r="AC1182"/>
      <c r="AD1182" s="227">
        <f t="shared" si="273"/>
        <v>3.4629581999999999E-2</v>
      </c>
      <c r="AE1182" s="227">
        <f t="shared" si="274"/>
        <v>7.8598826649000017E-3</v>
      </c>
      <c r="AF1182" s="227">
        <f t="shared" si="275"/>
        <v>5.0963055027000003E-3</v>
      </c>
      <c r="AG1182" s="227">
        <f t="shared" si="276"/>
        <v>6.0227126780000003E-3</v>
      </c>
      <c r="AH1182" s="227">
        <f t="shared" si="277"/>
        <v>1.3012538235427043E-2</v>
      </c>
      <c r="AI1182"/>
      <c r="AJ1182">
        <v>24.821428000000001</v>
      </c>
      <c r="AK1182" s="155">
        <v>2.9837340999999999</v>
      </c>
      <c r="AL1182" s="155">
        <v>0.49803148000000003</v>
      </c>
      <c r="AM1182" s="155">
        <v>0</v>
      </c>
      <c r="AN1182" s="155">
        <v>21.019527</v>
      </c>
      <c r="AO1182" s="155">
        <v>0.22004518000000001</v>
      </c>
      <c r="AP1182" s="155">
        <v>0.10008994</v>
      </c>
      <c r="AQ1182"/>
      <c r="AR1182" s="156">
        <v>5.0445402999999998E-3</v>
      </c>
      <c r="AS1182" s="156">
        <v>4.6848890000000002E-3</v>
      </c>
      <c r="AT1182" s="156">
        <v>1.9941887999999999E-4</v>
      </c>
      <c r="AU1182" s="156">
        <v>1.6023238000000001E-4</v>
      </c>
      <c r="AV1182" s="282">
        <f t="shared" si="282"/>
        <v>2.808686424907E-7</v>
      </c>
      <c r="AW1182" s="282">
        <f t="shared" si="283"/>
        <v>7.3749587004188108E-10</v>
      </c>
      <c r="AX1182" s="283">
        <f t="shared" si="284"/>
        <v>2.2441509502000002E-2</v>
      </c>
      <c r="AY1182" s="157">
        <v>2.1425465999999999E-7</v>
      </c>
      <c r="AZ1182" s="157">
        <v>6.4645753000000002E-10</v>
      </c>
      <c r="BA1182" s="157">
        <v>1.7662142E-14</v>
      </c>
      <c r="BB1182" s="157">
        <v>2.1796893E-12</v>
      </c>
      <c r="BC1182" s="157">
        <v>0</v>
      </c>
      <c r="BD1182" s="157">
        <v>9.8074344999999998E-11</v>
      </c>
      <c r="BE1182" s="157">
        <v>6.6459858000000002E-8</v>
      </c>
      <c r="BF1182" s="157">
        <v>1.6432715999999999E-11</v>
      </c>
      <c r="BG1182" s="157">
        <v>7.4368045E-11</v>
      </c>
      <c r="BH1182" s="157">
        <v>2.8775570000000001E-14</v>
      </c>
      <c r="BI1182" s="157">
        <v>3.6977603999999999E-16</v>
      </c>
      <c r="BJ1182" s="157">
        <v>7.8104704000000002E-14</v>
      </c>
      <c r="BK1182" s="157">
        <v>9.5272367999999997E-14</v>
      </c>
      <c r="BL1182" s="157">
        <v>1.7394461E-14</v>
      </c>
      <c r="BM1182" s="157">
        <v>2.6970344E-12</v>
      </c>
      <c r="BN1182" s="157">
        <v>5.1173422000000001E-11</v>
      </c>
      <c r="BO1182" s="157">
        <v>2.0841165E-20</v>
      </c>
      <c r="BP1182" s="157">
        <v>1.4585502E-5</v>
      </c>
      <c r="BQ1182" s="157">
        <v>2.2426924000000001E-2</v>
      </c>
      <c r="BR1182" s="157">
        <v>0</v>
      </c>
      <c r="BS1182" s="157">
        <v>0</v>
      </c>
      <c r="BT1182" s="157">
        <v>0</v>
      </c>
      <c r="BU1182"/>
      <c r="BV1182" s="155">
        <v>1.2310502000000001E-5</v>
      </c>
      <c r="BW1182" s="155">
        <v>5.3535258999999996E-7</v>
      </c>
      <c r="BX1182" s="155">
        <v>6.4370976000000004E-6</v>
      </c>
      <c r="BY1182" s="155">
        <v>1.4618633000000001E-8</v>
      </c>
      <c r="BZ1182" s="155">
        <v>5.4127648999999996E-7</v>
      </c>
      <c r="CA1182" s="155">
        <v>4.4858361000000003E-8</v>
      </c>
      <c r="CB1182" s="155">
        <v>7.1599534999999997E-10</v>
      </c>
      <c r="CC1182" s="155">
        <v>6.7560069000000003E-8</v>
      </c>
      <c r="CD1182" s="155">
        <v>1.4112046999999999E-8</v>
      </c>
      <c r="CE1182" s="155">
        <v>9.6343174E-8</v>
      </c>
      <c r="CF1182" s="155">
        <v>0</v>
      </c>
      <c r="CG1182" s="155">
        <v>4.6087577000000002E-17</v>
      </c>
      <c r="CH1182" s="155">
        <v>3.7736329000000002E-13</v>
      </c>
      <c r="CI1182" s="155">
        <v>3.2814294999999998E-7</v>
      </c>
      <c r="CJ1182" s="155">
        <v>4.2219323E-6</v>
      </c>
      <c r="CK1182" s="155">
        <v>8.4915791000000007E-9</v>
      </c>
      <c r="CL1182" s="155">
        <v>0</v>
      </c>
      <c r="CM1182"/>
      <c r="CN1182" s="284">
        <v>3.1940542999999998E-13</v>
      </c>
      <c r="CO1182" s="284">
        <v>0.23086973999999999</v>
      </c>
      <c r="CP1182" s="285">
        <v>1.8588642000000001E-3</v>
      </c>
      <c r="CQ1182" s="284">
        <v>3.7648937999999998E-4</v>
      </c>
      <c r="CR1182" s="284">
        <v>3.5368368999999998E-11</v>
      </c>
      <c r="CS1182" s="284">
        <v>4.1785888000000002E-9</v>
      </c>
      <c r="CT1182" s="284">
        <v>2.4036002E-5</v>
      </c>
      <c r="CU1182" s="284">
        <v>4.7254117999999998E-2</v>
      </c>
      <c r="CV1182" s="284">
        <v>1.9257104999999999E-8</v>
      </c>
      <c r="CW1182" s="284">
        <v>1.5780131999999999E-5</v>
      </c>
      <c r="CX1182"/>
      <c r="CY1182" s="173"/>
      <c r="CZ1182" s="271" t="s">
        <v>2634</v>
      </c>
      <c r="DA1182"/>
      <c r="DB1182" s="247"/>
      <c r="DC1182" s="57"/>
      <c r="DD1182" s="57"/>
      <c r="DE1182" s="57"/>
      <c r="DF1182" s="57"/>
      <c r="DG1182" s="57"/>
      <c r="DH1182" s="57"/>
      <c r="DI1182" s="49"/>
      <c r="DJ1182" s="49"/>
      <c r="DK1182" s="49"/>
      <c r="DL1182" s="49"/>
    </row>
    <row r="1183" spans="1:116" ht="14.4">
      <c r="A1183" t="s">
        <v>1852</v>
      </c>
      <c r="B1183" s="188" t="s">
        <v>321</v>
      </c>
      <c r="C1183" s="151" t="str">
        <f t="shared" si="285"/>
        <v>A.160.03.128</v>
      </c>
      <c r="D1183" s="54" t="s">
        <v>42</v>
      </c>
      <c r="E1183" s="150" t="s">
        <v>352</v>
      </c>
      <c r="F1183" s="153" t="str">
        <f t="shared" si="286"/>
        <v>Sapelli natural forest clear cut 650 (kg/m3)</v>
      </c>
      <c r="G1183" s="154">
        <f t="shared" si="287"/>
        <v>3.6808638666666669</v>
      </c>
      <c r="H1183"/>
      <c r="I1183"/>
      <c r="J1183" s="227">
        <f t="shared" si="278"/>
        <v>8.1309335587830276</v>
      </c>
      <c r="K1183"/>
      <c r="L1183" s="280">
        <f t="shared" si="279"/>
        <v>2.7661585248999997E-3</v>
      </c>
      <c r="M1183" s="280">
        <f t="shared" si="280"/>
        <v>7.5630227006599995</v>
      </c>
      <c r="N1183" s="281">
        <f t="shared" si="281"/>
        <v>1.3015119598127043E-2</v>
      </c>
      <c r="O1183" s="280">
        <v>0.55212958000000001</v>
      </c>
      <c r="P1183" s="219">
        <v>3.2598541E-3</v>
      </c>
      <c r="Q1183" s="286">
        <v>1.7137232E-3</v>
      </c>
      <c r="R1183" s="286">
        <v>1.5560164E-3</v>
      </c>
      <c r="S1183" s="219">
        <v>1.0676507999999999E-3</v>
      </c>
      <c r="T1183" s="286">
        <v>5.4911049000000002E-6</v>
      </c>
      <c r="U1183" s="219">
        <v>1.3700022000000001E-4</v>
      </c>
      <c r="V1183" s="219">
        <v>1.2014684E-4</v>
      </c>
      <c r="W1183" s="219">
        <v>1.5366121999999999E-4</v>
      </c>
      <c r="X1183" s="219">
        <v>9.0487651999999997E-4</v>
      </c>
      <c r="Y1183" s="219">
        <v>1.2858876999999999E-2</v>
      </c>
      <c r="Z1183" s="219">
        <v>7.5570240999999996</v>
      </c>
      <c r="AA1183" s="286">
        <v>2.5813627000000002E-6</v>
      </c>
      <c r="AB1183" s="286">
        <v>1.5427043000000001E-11</v>
      </c>
      <c r="AC1183"/>
      <c r="AD1183" s="227">
        <f t="shared" si="273"/>
        <v>0.55212958000000001</v>
      </c>
      <c r="AE1183" s="227">
        <f t="shared" si="274"/>
        <v>7.8598826649000017E-3</v>
      </c>
      <c r="AF1183" s="227">
        <f t="shared" si="275"/>
        <v>5.0963055027000003E-3</v>
      </c>
      <c r="AG1183" s="227">
        <f t="shared" si="276"/>
        <v>7.5630227006599995</v>
      </c>
      <c r="AH1183" s="227">
        <f t="shared" si="277"/>
        <v>1.3012538235427043E-2</v>
      </c>
      <c r="AI1183"/>
      <c r="AJ1183">
        <v>24.821428000000001</v>
      </c>
      <c r="AK1183" s="155">
        <v>2.9837340999999999</v>
      </c>
      <c r="AL1183" s="155">
        <v>0.49803148000000003</v>
      </c>
      <c r="AM1183" s="155">
        <v>0</v>
      </c>
      <c r="AN1183" s="155">
        <v>21.019527</v>
      </c>
      <c r="AO1183" s="155">
        <v>0.22004518000000001</v>
      </c>
      <c r="AP1183" s="155">
        <v>0.10008994</v>
      </c>
      <c r="AQ1183"/>
      <c r="AR1183" s="156">
        <v>6.1059363999999998E-2</v>
      </c>
      <c r="AS1183" s="156">
        <v>5.8087577000000001E-2</v>
      </c>
      <c r="AT1183" s="156">
        <v>2.8115542E-3</v>
      </c>
      <c r="AU1183" s="156">
        <v>1.6023238000000001E-4</v>
      </c>
      <c r="AV1183" s="282">
        <f t="shared" si="282"/>
        <v>3.4824686824907004E-6</v>
      </c>
      <c r="AW1183" s="282">
        <f t="shared" si="283"/>
        <v>1.0397760265039883E-8</v>
      </c>
      <c r="AX1183" s="283">
        <f t="shared" si="284"/>
        <v>2.2441509502000002E-2</v>
      </c>
      <c r="AY1183" s="157">
        <v>3.4158547000000002E-6</v>
      </c>
      <c r="AZ1183" s="157">
        <v>1.0306458E-8</v>
      </c>
      <c r="BA1183" s="157">
        <v>2.8158714E-13</v>
      </c>
      <c r="BB1183" s="157">
        <v>2.1796893E-12</v>
      </c>
      <c r="BC1183" s="157">
        <v>0</v>
      </c>
      <c r="BD1183" s="157">
        <v>9.8074344999999998E-11</v>
      </c>
      <c r="BE1183" s="157">
        <v>6.6459858000000002E-8</v>
      </c>
      <c r="BF1183" s="157">
        <v>1.6432715999999999E-11</v>
      </c>
      <c r="BG1183" s="157">
        <v>7.4368045E-11</v>
      </c>
      <c r="BH1183" s="157">
        <v>2.8775570000000001E-14</v>
      </c>
      <c r="BI1183" s="157">
        <v>3.6977603999999999E-16</v>
      </c>
      <c r="BJ1183" s="157">
        <v>7.8104704000000002E-14</v>
      </c>
      <c r="BK1183" s="157">
        <v>9.5272367999999997E-14</v>
      </c>
      <c r="BL1183" s="157">
        <v>1.7394461E-14</v>
      </c>
      <c r="BM1183" s="157">
        <v>2.6970344E-12</v>
      </c>
      <c r="BN1183" s="157">
        <v>5.1173422000000001E-11</v>
      </c>
      <c r="BO1183" s="157">
        <v>2.0841165E-20</v>
      </c>
      <c r="BP1183" s="157">
        <v>1.4585502E-5</v>
      </c>
      <c r="BQ1183" s="157">
        <v>2.2426924000000001E-2</v>
      </c>
      <c r="BR1183" s="157">
        <v>0</v>
      </c>
      <c r="BS1183" s="157">
        <v>0</v>
      </c>
      <c r="BT1183" s="157">
        <v>0</v>
      </c>
      <c r="BU1183"/>
      <c r="BV1183" s="155">
        <v>1.0850566E-4</v>
      </c>
      <c r="BW1183" s="155">
        <v>5.3535258999999996E-7</v>
      </c>
      <c r="BX1183" s="155">
        <v>1.0263225000000001E-4</v>
      </c>
      <c r="BY1183" s="155">
        <v>1.4618633000000001E-8</v>
      </c>
      <c r="BZ1183" s="155">
        <v>5.4127648999999996E-7</v>
      </c>
      <c r="CA1183" s="155">
        <v>4.4858361000000003E-8</v>
      </c>
      <c r="CB1183" s="155">
        <v>7.1599534999999997E-10</v>
      </c>
      <c r="CC1183" s="155">
        <v>6.7560069000000003E-8</v>
      </c>
      <c r="CD1183" s="155">
        <v>1.4112046999999999E-8</v>
      </c>
      <c r="CE1183" s="155">
        <v>9.6343174E-8</v>
      </c>
      <c r="CF1183" s="155">
        <v>0</v>
      </c>
      <c r="CG1183" s="155">
        <v>4.6087577000000002E-17</v>
      </c>
      <c r="CH1183" s="155">
        <v>3.7736329000000002E-13</v>
      </c>
      <c r="CI1183" s="155">
        <v>3.2814294999999998E-7</v>
      </c>
      <c r="CJ1183" s="155">
        <v>4.2219323E-6</v>
      </c>
      <c r="CK1183" s="155">
        <v>8.4915791000000007E-9</v>
      </c>
      <c r="CL1183" s="155">
        <v>0</v>
      </c>
      <c r="CM1183"/>
      <c r="CN1183" s="284">
        <v>3.1940542999999998E-13</v>
      </c>
      <c r="CO1183" s="284">
        <v>3.6808697000000001</v>
      </c>
      <c r="CP1183" s="285">
        <v>1.8588642000000001E-3</v>
      </c>
      <c r="CQ1183" s="284">
        <v>3.7648937999999998E-4</v>
      </c>
      <c r="CR1183" s="284">
        <v>3.5368368999999998E-11</v>
      </c>
      <c r="CS1183" s="284">
        <v>4.1785888000000002E-9</v>
      </c>
      <c r="CT1183" s="284">
        <v>2.4036002E-5</v>
      </c>
      <c r="CU1183" s="284">
        <v>4.7254117999999998E-2</v>
      </c>
      <c r="CV1183" s="284">
        <v>1.9257104999999999E-8</v>
      </c>
      <c r="CW1183" s="284">
        <v>1.5780131999999999E-5</v>
      </c>
      <c r="CX1183"/>
      <c r="CY1183" s="173"/>
      <c r="CZ1183" s="271" t="s">
        <v>2634</v>
      </c>
      <c r="DA1183"/>
      <c r="DB1183" s="247"/>
      <c r="DC1183" s="57"/>
      <c r="DD1183" s="57"/>
      <c r="DE1183" s="57"/>
      <c r="DF1183" s="57"/>
      <c r="DG1183" s="57"/>
      <c r="DH1183" s="57"/>
      <c r="DI1183" s="49"/>
      <c r="DJ1183" s="49"/>
      <c r="DK1183" s="49"/>
      <c r="DL1183" s="49"/>
    </row>
    <row r="1184" spans="1:116" ht="14.4">
      <c r="A1184" t="s">
        <v>987</v>
      </c>
      <c r="B1184" s="188" t="s">
        <v>321</v>
      </c>
      <c r="C1184" s="151" t="str">
        <f t="shared" si="285"/>
        <v>A.160.03.129</v>
      </c>
      <c r="D1184" s="54" t="s">
        <v>42</v>
      </c>
      <c r="E1184" s="150" t="s">
        <v>352</v>
      </c>
      <c r="F1184" s="153" t="str">
        <f t="shared" si="286"/>
        <v>Scots pine FSC/PEFC 520 (kg/m3)</v>
      </c>
      <c r="G1184" s="154">
        <f t="shared" si="287"/>
        <v>0.1810764466666667</v>
      </c>
      <c r="H1184"/>
      <c r="I1184"/>
      <c r="J1184" s="227">
        <f t="shared" si="278"/>
        <v>4.1877103631705277E-2</v>
      </c>
      <c r="K1184"/>
      <c r="L1184" s="280">
        <f t="shared" si="279"/>
        <v>1.4130406063999998E-3</v>
      </c>
      <c r="M1184" s="280">
        <f t="shared" si="280"/>
        <v>4.0098684360999996E-3</v>
      </c>
      <c r="N1184" s="281">
        <f t="shared" si="281"/>
        <v>9.2927275892052755E-3</v>
      </c>
      <c r="O1184" s="280">
        <v>2.7161467000000002E-2</v>
      </c>
      <c r="P1184" s="286">
        <v>2.6590279999999999E-3</v>
      </c>
      <c r="Q1184" s="286">
        <v>1.0490866000000001E-3</v>
      </c>
      <c r="R1184" s="286">
        <v>9.8359051999999999E-4</v>
      </c>
      <c r="S1184" s="219">
        <v>3.8545670999999999E-4</v>
      </c>
      <c r="T1184" s="286">
        <v>2.0186794000000001E-6</v>
      </c>
      <c r="U1184" s="286">
        <v>4.1974697000000002E-5</v>
      </c>
      <c r="V1184" s="286">
        <v>3.4608079000000001E-5</v>
      </c>
      <c r="W1184" s="286">
        <v>9.8663542999999999E-5</v>
      </c>
      <c r="X1184" s="219">
        <v>2.6015199999999999E-4</v>
      </c>
      <c r="Y1184" s="219">
        <v>9.1933219000000007E-3</v>
      </c>
      <c r="Z1184" s="286">
        <v>6.9937570999999997E-6</v>
      </c>
      <c r="AA1184" s="286">
        <v>7.4214176999999996E-7</v>
      </c>
      <c r="AB1184" s="286">
        <v>4.4352748999999999E-12</v>
      </c>
      <c r="AC1184"/>
      <c r="AD1184" s="227">
        <f t="shared" si="273"/>
        <v>2.7161467000000002E-2</v>
      </c>
      <c r="AE1184" s="227">
        <f t="shared" si="274"/>
        <v>5.1557632854000012E-3</v>
      </c>
      <c r="AF1184" s="227">
        <f t="shared" si="275"/>
        <v>3.7434648207699999E-3</v>
      </c>
      <c r="AG1184" s="227">
        <f t="shared" si="276"/>
        <v>4.0098684360999996E-3</v>
      </c>
      <c r="AH1184" s="227">
        <f t="shared" si="277"/>
        <v>9.2919854474352755E-3</v>
      </c>
      <c r="AI1184"/>
      <c r="AJ1184">
        <v>24.945663</v>
      </c>
      <c r="AK1184" s="155">
        <v>2.2136377999999999</v>
      </c>
      <c r="AL1184" s="155">
        <v>0.49316026000000002</v>
      </c>
      <c r="AM1184" s="155">
        <v>0</v>
      </c>
      <c r="AN1184" s="155">
        <v>21.935123999999998</v>
      </c>
      <c r="AO1184" s="155">
        <v>0.20485721000000001</v>
      </c>
      <c r="AP1184" s="155">
        <v>9.8883207000000001E-2</v>
      </c>
      <c r="AQ1184"/>
      <c r="AR1184" s="156">
        <v>3.9253971000000002E-3</v>
      </c>
      <c r="AS1184" s="156">
        <v>3.6647766E-3</v>
      </c>
      <c r="AT1184" s="156">
        <v>1.5493245999999999E-4</v>
      </c>
      <c r="AU1184" s="156">
        <v>1.05688E-4</v>
      </c>
      <c r="AV1184" s="282">
        <f t="shared" si="282"/>
        <v>2.1971083178299998E-7</v>
      </c>
      <c r="AW1184" s="282">
        <f t="shared" si="283"/>
        <v>5.7297508596080186E-10</v>
      </c>
      <c r="AX1184" s="283">
        <f t="shared" si="284"/>
        <v>1.4802241492E-2</v>
      </c>
      <c r="AY1184" s="157">
        <v>1.6804268E-7</v>
      </c>
      <c r="AZ1184" s="157">
        <v>5.0702517000000005E-10</v>
      </c>
      <c r="BA1184" s="157">
        <v>1.3852652E-14</v>
      </c>
      <c r="BB1184" s="157">
        <v>6.2666068000000001E-13</v>
      </c>
      <c r="BC1184" s="157">
        <v>0</v>
      </c>
      <c r="BD1184" s="157">
        <v>4.2566092000000001E-11</v>
      </c>
      <c r="BE1184" s="157">
        <v>5.1608547999999997E-8</v>
      </c>
      <c r="BF1184" s="157">
        <v>8.0014024E-12</v>
      </c>
      <c r="BG1184" s="157">
        <v>5.7805083999999998E-11</v>
      </c>
      <c r="BH1184" s="157">
        <v>8.2729761999999997E-15</v>
      </c>
      <c r="BI1184" s="157">
        <v>1.0631061E-16</v>
      </c>
      <c r="BJ1184" s="157">
        <v>2.3928991000000001E-14</v>
      </c>
      <c r="BK1184" s="157">
        <v>8.2310790999999995E-14</v>
      </c>
      <c r="BL1184" s="157">
        <v>1.4957833999999999E-14</v>
      </c>
      <c r="BM1184" s="157">
        <v>8.4858432000000004E-13</v>
      </c>
      <c r="BN1184" s="157">
        <v>1.5562445999999999E-11</v>
      </c>
      <c r="BO1184" s="157">
        <v>5.9918349000000001E-21</v>
      </c>
      <c r="BP1184" s="157">
        <v>1.0015492000000001E-5</v>
      </c>
      <c r="BQ1184" s="157">
        <v>1.4792226E-2</v>
      </c>
      <c r="BR1184" s="157">
        <v>0</v>
      </c>
      <c r="BS1184" s="157">
        <v>0</v>
      </c>
      <c r="BT1184" s="157">
        <v>0</v>
      </c>
      <c r="BU1184"/>
      <c r="BV1184" s="155">
        <v>9.4529388000000007E-6</v>
      </c>
      <c r="BW1184" s="155">
        <v>4.0503379999999999E-7</v>
      </c>
      <c r="BX1184" s="155">
        <v>5.0488918E-6</v>
      </c>
      <c r="BY1184" s="155">
        <v>4.4663915E-9</v>
      </c>
      <c r="BZ1184" s="155">
        <v>4.3274327E-7</v>
      </c>
      <c r="CA1184" s="155">
        <v>1.2896779E-8</v>
      </c>
      <c r="CB1184" s="155">
        <v>2.0584865999999999E-10</v>
      </c>
      <c r="CC1184" s="155">
        <v>1.9423520000000002E-8</v>
      </c>
      <c r="CD1184" s="155">
        <v>4.7725874E-9</v>
      </c>
      <c r="CE1184" s="155">
        <v>3.0189365E-8</v>
      </c>
      <c r="CF1184" s="155">
        <v>0</v>
      </c>
      <c r="CG1184" s="155">
        <v>1.3250178000000001E-17</v>
      </c>
      <c r="CH1184" s="155">
        <v>1.0849195E-13</v>
      </c>
      <c r="CI1184" s="155">
        <v>2.1314647000000001E-7</v>
      </c>
      <c r="CJ1184" s="155">
        <v>3.2787273999999999E-6</v>
      </c>
      <c r="CK1184" s="155">
        <v>2.4413956000000001E-9</v>
      </c>
      <c r="CL1184" s="155">
        <v>0</v>
      </c>
      <c r="CM1184"/>
      <c r="CN1184" s="284">
        <v>9.1829062000000003E-14</v>
      </c>
      <c r="CO1184" s="284">
        <v>0.18107813</v>
      </c>
      <c r="CP1184" s="285">
        <v>5.3442344999999995E-4</v>
      </c>
      <c r="CQ1184" s="284">
        <v>2.8005329999999999E-4</v>
      </c>
      <c r="CR1184" s="284">
        <v>1.0835235000000001E-11</v>
      </c>
      <c r="CS1184" s="284">
        <v>1.2801503000000001E-9</v>
      </c>
      <c r="CT1184" s="284">
        <v>1.9367791E-5</v>
      </c>
      <c r="CU1184" s="284">
        <v>4.0654374E-2</v>
      </c>
      <c r="CV1184" s="284">
        <v>5.5364175999999999E-9</v>
      </c>
      <c r="CW1184" s="284">
        <v>4.5367879000000001E-6</v>
      </c>
      <c r="CX1184"/>
      <c r="CY1184" s="173"/>
      <c r="CZ1184" s="271" t="s">
        <v>2635</v>
      </c>
      <c r="DA1184"/>
      <c r="DB1184" s="247"/>
      <c r="DC1184" s="57"/>
      <c r="DD1184" s="57"/>
      <c r="DE1184" s="57"/>
      <c r="DF1184" s="57"/>
      <c r="DG1184" s="57"/>
      <c r="DH1184" s="57"/>
      <c r="DI1184" s="54"/>
      <c r="DJ1184" s="54"/>
      <c r="DK1184" s="54"/>
      <c r="DL1184" s="54"/>
    </row>
    <row r="1185" spans="1:116" ht="14.4">
      <c r="A1185" t="s">
        <v>988</v>
      </c>
      <c r="B1185" s="188" t="s">
        <v>321</v>
      </c>
      <c r="C1185" s="151" t="str">
        <f t="shared" si="285"/>
        <v>A.160.03.130</v>
      </c>
      <c r="D1185" s="54" t="s">
        <v>42</v>
      </c>
      <c r="E1185" s="150" t="s">
        <v>352</v>
      </c>
      <c r="F1185" s="153" t="str">
        <f t="shared" si="286"/>
        <v>Tchitola FSC/PEFC 630 (kg/m3)</v>
      </c>
      <c r="G1185" s="154">
        <f t="shared" si="287"/>
        <v>0.23250991999999998</v>
      </c>
      <c r="H1185"/>
      <c r="I1185"/>
      <c r="J1185" s="227">
        <f t="shared" si="278"/>
        <v>5.6886147223627039E-2</v>
      </c>
      <c r="K1185"/>
      <c r="L1185" s="280">
        <f t="shared" si="279"/>
        <v>2.7711792565000004E-3</v>
      </c>
      <c r="M1185" s="280">
        <f t="shared" si="280"/>
        <v>6.0808219690000002E-3</v>
      </c>
      <c r="N1185" s="281">
        <f t="shared" si="281"/>
        <v>1.3157657998127043E-2</v>
      </c>
      <c r="O1185" s="280">
        <v>3.4876487999999997E-2</v>
      </c>
      <c r="P1185" s="286">
        <v>3.3144721000000002E-3</v>
      </c>
      <c r="Q1185" s="286">
        <v>1.7172083999999999E-3</v>
      </c>
      <c r="R1185" s="286">
        <v>1.5604309999999999E-3</v>
      </c>
      <c r="S1185" s="219">
        <v>1.0681123000000001E-3</v>
      </c>
      <c r="T1185" s="286">
        <v>5.5121265000000001E-6</v>
      </c>
      <c r="U1185" s="219">
        <v>1.3712383E-4</v>
      </c>
      <c r="V1185" s="219">
        <v>1.2014999000000001E-4</v>
      </c>
      <c r="W1185" s="219">
        <v>1.5375562000000001E-4</v>
      </c>
      <c r="X1185" s="219">
        <v>9.0487651999999997E-4</v>
      </c>
      <c r="Y1185" s="219">
        <v>1.3001321E-2</v>
      </c>
      <c r="Z1185" s="286">
        <v>2.4114959E-5</v>
      </c>
      <c r="AA1185" s="286">
        <v>2.5813627000000002E-6</v>
      </c>
      <c r="AB1185" s="286">
        <v>1.5427043000000001E-11</v>
      </c>
      <c r="AC1185"/>
      <c r="AD1185" s="227">
        <f t="shared" si="273"/>
        <v>3.4876487999999997E-2</v>
      </c>
      <c r="AE1185" s="227">
        <f t="shared" si="274"/>
        <v>7.9230097465000007E-3</v>
      </c>
      <c r="AF1185" s="227">
        <f t="shared" si="275"/>
        <v>5.1544118527000003E-3</v>
      </c>
      <c r="AG1185" s="227">
        <f t="shared" si="276"/>
        <v>6.080821969000001E-3</v>
      </c>
      <c r="AH1185" s="227">
        <f t="shared" si="277"/>
        <v>1.3155076635427043E-2</v>
      </c>
      <c r="AI1185"/>
      <c r="AJ1185">
        <v>24.843048</v>
      </c>
      <c r="AK1185" s="155">
        <v>3.0052484000000002</v>
      </c>
      <c r="AL1185" s="155">
        <v>0.49810470000000001</v>
      </c>
      <c r="AM1185" s="155">
        <v>0</v>
      </c>
      <c r="AN1185" s="155">
        <v>21.019527</v>
      </c>
      <c r="AO1185" s="155">
        <v>0.22005944999999999</v>
      </c>
      <c r="AP1185" s="155">
        <v>0.10010797</v>
      </c>
      <c r="AQ1185"/>
      <c r="AR1185" s="156">
        <v>5.0897640000000001E-3</v>
      </c>
      <c r="AS1185" s="156">
        <v>4.7270367000000002E-3</v>
      </c>
      <c r="AT1185" s="156">
        <v>2.0098574000000001E-4</v>
      </c>
      <c r="AU1185" s="156">
        <v>1.6174156000000001E-4</v>
      </c>
      <c r="AV1185" s="282">
        <f t="shared" si="282"/>
        <v>2.8339548890339997E-7</v>
      </c>
      <c r="AW1185" s="282">
        <f t="shared" si="283"/>
        <v>7.4329046906488105E-10</v>
      </c>
      <c r="AX1185" s="283">
        <f t="shared" si="284"/>
        <v>2.2652880185000002E-2</v>
      </c>
      <c r="AY1185" s="157">
        <v>2.1578218999999999E-7</v>
      </c>
      <c r="AZ1185" s="157">
        <v>6.5106643999999997E-10</v>
      </c>
      <c r="BA1185" s="157">
        <v>1.7788064000000001E-14</v>
      </c>
      <c r="BB1185" s="157">
        <v>2.1796893E-12</v>
      </c>
      <c r="BC1185" s="157">
        <v>0</v>
      </c>
      <c r="BD1185" s="157">
        <v>9.8192644999999994E-11</v>
      </c>
      <c r="BE1185" s="157">
        <v>6.7459011999999999E-8</v>
      </c>
      <c r="BF1185" s="157">
        <v>1.6459693999999998E-11</v>
      </c>
      <c r="BG1185" s="157">
        <v>7.5523459999999995E-11</v>
      </c>
      <c r="BH1185" s="157">
        <v>2.8775570000000001E-14</v>
      </c>
      <c r="BI1185" s="157">
        <v>3.6977603999999999E-16</v>
      </c>
      <c r="BJ1185" s="157">
        <v>7.8175123000000002E-14</v>
      </c>
      <c r="BK1185" s="157">
        <v>9.7896329000000003E-14</v>
      </c>
      <c r="BL1185" s="157">
        <v>1.7870181999999999E-14</v>
      </c>
      <c r="BM1185" s="157">
        <v>2.7005310999999998E-12</v>
      </c>
      <c r="BN1185" s="157">
        <v>5.1214038000000001E-11</v>
      </c>
      <c r="BO1185" s="157">
        <v>2.0841165E-20</v>
      </c>
      <c r="BP1185" s="157">
        <v>1.4594185000000001E-5</v>
      </c>
      <c r="BQ1185" s="157">
        <v>2.2638286000000001E-2</v>
      </c>
      <c r="BR1185" s="157">
        <v>0</v>
      </c>
      <c r="BS1185" s="157">
        <v>0</v>
      </c>
      <c r="BT1185" s="157">
        <v>0</v>
      </c>
      <c r="BU1185"/>
      <c r="BV1185" s="155">
        <v>1.2398811000000001E-5</v>
      </c>
      <c r="BW1185" s="155">
        <v>5.4331838000000002E-7</v>
      </c>
      <c r="BX1185" s="155">
        <v>6.4829934000000002E-6</v>
      </c>
      <c r="BY1185" s="155">
        <v>1.4621128E-8</v>
      </c>
      <c r="BZ1185" s="155">
        <v>5.4825130999999999E-7</v>
      </c>
      <c r="CA1185" s="155">
        <v>4.4858361000000003E-8</v>
      </c>
      <c r="CB1185" s="155">
        <v>7.1599534999999997E-10</v>
      </c>
      <c r="CC1185" s="155">
        <v>6.7560069000000003E-8</v>
      </c>
      <c r="CD1185" s="155">
        <v>1.4146226000000001E-8</v>
      </c>
      <c r="CE1185" s="155">
        <v>9.6431378000000006E-8</v>
      </c>
      <c r="CF1185" s="155">
        <v>0</v>
      </c>
      <c r="CG1185" s="155">
        <v>4.6087577000000002E-17</v>
      </c>
      <c r="CH1185" s="155">
        <v>3.7736329000000002E-13</v>
      </c>
      <c r="CI1185" s="155">
        <v>3.2950390999999997E-7</v>
      </c>
      <c r="CJ1185" s="155">
        <v>4.2479190999999998E-6</v>
      </c>
      <c r="CK1185" s="155">
        <v>8.4915791000000007E-9</v>
      </c>
      <c r="CL1185" s="155">
        <v>0</v>
      </c>
      <c r="CM1185"/>
      <c r="CN1185" s="284">
        <v>3.1940542999999998E-13</v>
      </c>
      <c r="CO1185" s="284">
        <v>0.23251578000000001</v>
      </c>
      <c r="CP1185" s="285">
        <v>1.8588642000000001E-3</v>
      </c>
      <c r="CQ1185" s="284">
        <v>3.8193945999999998E-4</v>
      </c>
      <c r="CR1185" s="284">
        <v>3.5400228999999998E-11</v>
      </c>
      <c r="CS1185" s="284">
        <v>4.1823540000000002E-9</v>
      </c>
      <c r="CT1185" s="284">
        <v>2.4380571999999998E-5</v>
      </c>
      <c r="CU1185" s="284">
        <v>4.8547408E-2</v>
      </c>
      <c r="CV1185" s="284">
        <v>1.9257104999999999E-8</v>
      </c>
      <c r="CW1185" s="284">
        <v>1.5780131999999999E-5</v>
      </c>
      <c r="CX1185"/>
      <c r="CY1185" s="173"/>
      <c r="CZ1185" s="271" t="s">
        <v>2636</v>
      </c>
      <c r="DA1185"/>
      <c r="DB1185" s="247"/>
      <c r="DC1185" s="57"/>
      <c r="DD1185" s="57"/>
      <c r="DE1185" s="57"/>
      <c r="DF1185" s="57"/>
      <c r="DG1185" s="57"/>
      <c r="DH1185" s="57"/>
      <c r="DI1185" s="49"/>
      <c r="DJ1185" s="49"/>
      <c r="DK1185" s="49"/>
      <c r="DL1185" s="49"/>
    </row>
    <row r="1186" spans="1:116" ht="14.4">
      <c r="A1186" t="s">
        <v>989</v>
      </c>
      <c r="B1186" s="188" t="s">
        <v>321</v>
      </c>
      <c r="C1186" s="151" t="str">
        <f t="shared" si="285"/>
        <v>A.160.03.131</v>
      </c>
      <c r="D1186" s="54" t="s">
        <v>42</v>
      </c>
      <c r="E1186" s="150" t="s">
        <v>352</v>
      </c>
      <c r="F1186" s="153" t="str">
        <f t="shared" si="286"/>
        <v>Tiama FSC/PEFC 560 (kg/m3)</v>
      </c>
      <c r="G1186" s="154">
        <f t="shared" si="287"/>
        <v>0.23799670666666667</v>
      </c>
      <c r="H1186"/>
      <c r="I1186"/>
      <c r="J1186" s="227">
        <f t="shared" si="278"/>
        <v>5.8394726398727045E-2</v>
      </c>
      <c r="K1186"/>
      <c r="L1186" s="280">
        <f t="shared" si="279"/>
        <v>2.7879153585999997E-3</v>
      </c>
      <c r="M1186" s="280">
        <f t="shared" si="280"/>
        <v>6.2745193620000004E-3</v>
      </c>
      <c r="N1186" s="281">
        <f t="shared" si="281"/>
        <v>1.3632785678127044E-2</v>
      </c>
      <c r="O1186" s="280">
        <v>3.5699505999999999E-2</v>
      </c>
      <c r="P1186" s="219">
        <v>3.4965318E-3</v>
      </c>
      <c r="Q1186" s="286">
        <v>1.7288258000000001E-3</v>
      </c>
      <c r="R1186" s="286">
        <v>1.5751464000000001E-3</v>
      </c>
      <c r="S1186" s="219">
        <v>1.0696509E-3</v>
      </c>
      <c r="T1186" s="286">
        <v>5.5821985999999997E-6</v>
      </c>
      <c r="U1186" s="219">
        <v>1.3753586E-4</v>
      </c>
      <c r="V1186" s="219">
        <v>1.2016047999999999E-4</v>
      </c>
      <c r="W1186" s="219">
        <v>1.5407029999999999E-4</v>
      </c>
      <c r="X1186" s="219">
        <v>9.0487651999999997E-4</v>
      </c>
      <c r="Y1186" s="219">
        <v>1.3476134000000001E-2</v>
      </c>
      <c r="Z1186" s="286">
        <v>2.4124761999999999E-5</v>
      </c>
      <c r="AA1186" s="286">
        <v>2.5813627000000002E-6</v>
      </c>
      <c r="AB1186" s="286">
        <v>1.5427043000000001E-11</v>
      </c>
      <c r="AC1186"/>
      <c r="AD1186" s="227">
        <f t="shared" si="273"/>
        <v>3.5699505999999999E-2</v>
      </c>
      <c r="AE1186" s="227">
        <f t="shared" si="274"/>
        <v>8.133433438599999E-3</v>
      </c>
      <c r="AF1186" s="227">
        <f t="shared" si="275"/>
        <v>5.3480994427000002E-3</v>
      </c>
      <c r="AG1186" s="227">
        <f t="shared" si="276"/>
        <v>6.2745193620000004E-3</v>
      </c>
      <c r="AH1186" s="227">
        <f t="shared" si="277"/>
        <v>1.3630204315427044E-2</v>
      </c>
      <c r="AI1186"/>
      <c r="AJ1186">
        <v>24.915113999999999</v>
      </c>
      <c r="AK1186" s="155">
        <v>3.0769627000000002</v>
      </c>
      <c r="AL1186" s="155">
        <v>0.49834877999999999</v>
      </c>
      <c r="AM1186" s="155">
        <v>0</v>
      </c>
      <c r="AN1186" s="155">
        <v>21.019527</v>
      </c>
      <c r="AO1186" s="155">
        <v>0.22010701999999999</v>
      </c>
      <c r="AP1186" s="155">
        <v>0.10016806</v>
      </c>
      <c r="AQ1186"/>
      <c r="AR1186" s="156">
        <v>5.2405096999999998E-3</v>
      </c>
      <c r="AS1186" s="156">
        <v>4.8675289000000002E-3</v>
      </c>
      <c r="AT1186" s="156">
        <v>2.062086E-4</v>
      </c>
      <c r="AU1186" s="156">
        <v>1.6677219000000001E-4</v>
      </c>
      <c r="AV1186" s="282">
        <f t="shared" si="282"/>
        <v>2.9181828227719999E-7</v>
      </c>
      <c r="AW1186" s="282">
        <f t="shared" si="283"/>
        <v>7.6260577880188113E-10</v>
      </c>
      <c r="AX1186" s="283">
        <f t="shared" si="284"/>
        <v>2.3357450126999999E-2</v>
      </c>
      <c r="AY1186" s="157">
        <v>2.2087393000000001E-7</v>
      </c>
      <c r="AZ1186" s="157">
        <v>6.6642944999999997E-10</v>
      </c>
      <c r="BA1186" s="157">
        <v>1.8207803E-14</v>
      </c>
      <c r="BB1186" s="157">
        <v>2.1796893E-12</v>
      </c>
      <c r="BC1186" s="157">
        <v>0</v>
      </c>
      <c r="BD1186" s="157">
        <v>9.8586979E-11</v>
      </c>
      <c r="BE1186" s="157">
        <v>7.0789523999999994E-8</v>
      </c>
      <c r="BF1186" s="157">
        <v>1.6549621000000001E-11</v>
      </c>
      <c r="BG1186" s="157">
        <v>7.9374845999999999E-11</v>
      </c>
      <c r="BH1186" s="157">
        <v>2.8775570000000001E-14</v>
      </c>
      <c r="BI1186" s="157">
        <v>3.6977603999999999E-16</v>
      </c>
      <c r="BJ1186" s="157">
        <v>7.8409854000000005E-14</v>
      </c>
      <c r="BK1186" s="157">
        <v>1.0664286E-13</v>
      </c>
      <c r="BL1186" s="157">
        <v>1.9455918E-14</v>
      </c>
      <c r="BM1186" s="157">
        <v>2.7121868999999998E-12</v>
      </c>
      <c r="BN1186" s="157">
        <v>5.1349421999999998E-11</v>
      </c>
      <c r="BO1186" s="157">
        <v>2.0841165E-20</v>
      </c>
      <c r="BP1186" s="157">
        <v>1.4623126999999999E-5</v>
      </c>
      <c r="BQ1186" s="157">
        <v>2.3342827E-2</v>
      </c>
      <c r="BR1186" s="157">
        <v>0</v>
      </c>
      <c r="BS1186" s="157">
        <v>0</v>
      </c>
      <c r="BT1186" s="157">
        <v>0</v>
      </c>
      <c r="BU1186"/>
      <c r="BV1186" s="155">
        <v>1.2693175000000001E-5</v>
      </c>
      <c r="BW1186" s="155">
        <v>5.6987099999999998E-7</v>
      </c>
      <c r="BX1186" s="155">
        <v>6.6359797000000001E-6</v>
      </c>
      <c r="BY1186" s="155">
        <v>1.4629446E-8</v>
      </c>
      <c r="BZ1186" s="155">
        <v>5.7150072999999995E-7</v>
      </c>
      <c r="CA1186" s="155">
        <v>4.4858361000000003E-8</v>
      </c>
      <c r="CB1186" s="155">
        <v>7.1599534999999997E-10</v>
      </c>
      <c r="CC1186" s="155">
        <v>6.7560069000000003E-8</v>
      </c>
      <c r="CD1186" s="155">
        <v>1.4260156E-8</v>
      </c>
      <c r="CE1186" s="155">
        <v>9.6725388999999996E-8</v>
      </c>
      <c r="CF1186" s="155">
        <v>0</v>
      </c>
      <c r="CG1186" s="155">
        <v>4.6087577000000002E-17</v>
      </c>
      <c r="CH1186" s="155">
        <v>3.7736329000000002E-13</v>
      </c>
      <c r="CI1186" s="155">
        <v>3.3404044999999998E-7</v>
      </c>
      <c r="CJ1186" s="155">
        <v>4.3345417999999998E-6</v>
      </c>
      <c r="CK1186" s="155">
        <v>8.4915791000000007E-9</v>
      </c>
      <c r="CL1186" s="155">
        <v>0</v>
      </c>
      <c r="CM1186"/>
      <c r="CN1186" s="284">
        <v>3.1940542999999998E-13</v>
      </c>
      <c r="CO1186" s="284">
        <v>0.23800257</v>
      </c>
      <c r="CP1186" s="285">
        <v>1.8588642000000001E-3</v>
      </c>
      <c r="CQ1186" s="284">
        <v>4.0010636999999999E-4</v>
      </c>
      <c r="CR1186" s="284">
        <v>3.5506428000000001E-11</v>
      </c>
      <c r="CS1186" s="284">
        <v>4.1949045999999999E-9</v>
      </c>
      <c r="CT1186" s="284">
        <v>2.5529139999999999E-5</v>
      </c>
      <c r="CU1186" s="284">
        <v>5.2858375999999999E-2</v>
      </c>
      <c r="CV1186" s="284">
        <v>1.9257104999999999E-8</v>
      </c>
      <c r="CW1186" s="284">
        <v>1.5780131999999999E-5</v>
      </c>
      <c r="CX1186"/>
      <c r="CY1186" s="173"/>
      <c r="CZ1186" s="271" t="s">
        <v>2637</v>
      </c>
      <c r="DA1186"/>
      <c r="DB1186" s="54"/>
      <c r="DC1186" s="57"/>
      <c r="DD1186" s="57"/>
      <c r="DE1186" s="57"/>
      <c r="DF1186" s="57"/>
      <c r="DG1186" s="57"/>
      <c r="DH1186" s="57"/>
      <c r="DI1186" s="116"/>
      <c r="DJ1186" s="116"/>
      <c r="DK1186" s="116"/>
      <c r="DL1186" s="116"/>
    </row>
    <row r="1187" spans="1:116" ht="14.4">
      <c r="A1187" t="s">
        <v>1853</v>
      </c>
      <c r="B1187" s="188" t="s">
        <v>321</v>
      </c>
      <c r="C1187" s="151" t="str">
        <f t="shared" si="285"/>
        <v>A.160.03.132</v>
      </c>
      <c r="D1187" s="54" t="s">
        <v>42</v>
      </c>
      <c r="E1187" s="150" t="s">
        <v>352</v>
      </c>
      <c r="F1187" s="153" t="str">
        <f t="shared" si="286"/>
        <v>Tiama natural forest clear cut 560 (kg/m3)</v>
      </c>
      <c r="G1187" s="154">
        <f t="shared" si="287"/>
        <v>3.6879967333333337</v>
      </c>
      <c r="H1187"/>
      <c r="I1187"/>
      <c r="J1187" s="227">
        <f t="shared" si="278"/>
        <v>9.3007947056367275</v>
      </c>
      <c r="K1187"/>
      <c r="L1187" s="280">
        <f t="shared" si="279"/>
        <v>2.7879153585999997E-3</v>
      </c>
      <c r="M1187" s="280">
        <f t="shared" si="280"/>
        <v>8.7311744946000012</v>
      </c>
      <c r="N1187" s="281">
        <f t="shared" si="281"/>
        <v>1.3632785678127044E-2</v>
      </c>
      <c r="O1187" s="280">
        <v>0.55319951000000001</v>
      </c>
      <c r="P1187" s="286">
        <v>3.4965318E-3</v>
      </c>
      <c r="Q1187" s="286">
        <v>1.7288258000000001E-3</v>
      </c>
      <c r="R1187" s="286">
        <v>1.5751464000000001E-3</v>
      </c>
      <c r="S1187" s="219">
        <v>1.0696509E-3</v>
      </c>
      <c r="T1187" s="286">
        <v>5.5821985999999997E-6</v>
      </c>
      <c r="U1187" s="219">
        <v>1.3753586E-4</v>
      </c>
      <c r="V1187" s="219">
        <v>1.2016047999999999E-4</v>
      </c>
      <c r="W1187" s="219">
        <v>1.5407029999999999E-4</v>
      </c>
      <c r="X1187" s="219">
        <v>9.0487651999999997E-4</v>
      </c>
      <c r="Y1187" s="219">
        <v>1.3476134000000001E-2</v>
      </c>
      <c r="Z1187" s="219">
        <v>8.7249241000000008</v>
      </c>
      <c r="AA1187" s="286">
        <v>2.5813627000000002E-6</v>
      </c>
      <c r="AB1187" s="286">
        <v>1.5427043000000001E-11</v>
      </c>
      <c r="AC1187"/>
      <c r="AD1187" s="227">
        <f t="shared" si="273"/>
        <v>0.55319951000000001</v>
      </c>
      <c r="AE1187" s="227">
        <f t="shared" si="274"/>
        <v>8.133433438599999E-3</v>
      </c>
      <c r="AF1187" s="227">
        <f t="shared" si="275"/>
        <v>5.3480994427000002E-3</v>
      </c>
      <c r="AG1187" s="227">
        <f t="shared" si="276"/>
        <v>8.7311744946000012</v>
      </c>
      <c r="AH1187" s="227">
        <f t="shared" si="277"/>
        <v>1.3630204315427044E-2</v>
      </c>
      <c r="AI1187"/>
      <c r="AJ1187">
        <v>24.915113999999999</v>
      </c>
      <c r="AK1187" s="155">
        <v>3.0769627000000002</v>
      </c>
      <c r="AL1187" s="155">
        <v>0.49834877999999999</v>
      </c>
      <c r="AM1187" s="155">
        <v>0</v>
      </c>
      <c r="AN1187" s="155">
        <v>21.019527</v>
      </c>
      <c r="AO1187" s="155">
        <v>0.22010701999999999</v>
      </c>
      <c r="AP1187" s="155">
        <v>0.10016806</v>
      </c>
      <c r="AQ1187"/>
      <c r="AR1187" s="156">
        <v>6.1255333000000002E-2</v>
      </c>
      <c r="AS1187" s="156">
        <v>5.8270216999999999E-2</v>
      </c>
      <c r="AT1187" s="156">
        <v>2.818344E-3</v>
      </c>
      <c r="AU1187" s="156">
        <v>1.6677219000000001E-4</v>
      </c>
      <c r="AV1187" s="282">
        <f t="shared" si="282"/>
        <v>3.4934182522772E-6</v>
      </c>
      <c r="AW1187" s="282">
        <f t="shared" si="283"/>
        <v>1.0422869253798881E-8</v>
      </c>
      <c r="AX1187" s="283">
        <f t="shared" si="284"/>
        <v>2.3357450126999999E-2</v>
      </c>
      <c r="AY1187" s="157">
        <v>3.4224739E-6</v>
      </c>
      <c r="AZ1187" s="157">
        <v>1.0326429E-8</v>
      </c>
      <c r="BA1187" s="157">
        <v>2.8213279999999998E-13</v>
      </c>
      <c r="BB1187" s="157">
        <v>2.1796893E-12</v>
      </c>
      <c r="BC1187" s="157">
        <v>0</v>
      </c>
      <c r="BD1187" s="157">
        <v>9.8586979E-11</v>
      </c>
      <c r="BE1187" s="157">
        <v>7.0789523999999994E-8</v>
      </c>
      <c r="BF1187" s="157">
        <v>1.6549621000000001E-11</v>
      </c>
      <c r="BG1187" s="157">
        <v>7.9374845999999999E-11</v>
      </c>
      <c r="BH1187" s="157">
        <v>2.8775570000000001E-14</v>
      </c>
      <c r="BI1187" s="157">
        <v>3.6977603999999999E-16</v>
      </c>
      <c r="BJ1187" s="157">
        <v>7.8409854000000005E-14</v>
      </c>
      <c r="BK1187" s="157">
        <v>1.0664286E-13</v>
      </c>
      <c r="BL1187" s="157">
        <v>1.9455918E-14</v>
      </c>
      <c r="BM1187" s="157">
        <v>2.7121868999999998E-12</v>
      </c>
      <c r="BN1187" s="157">
        <v>5.1349421999999998E-11</v>
      </c>
      <c r="BO1187" s="157">
        <v>2.0841165E-20</v>
      </c>
      <c r="BP1187" s="157">
        <v>1.4623126999999999E-5</v>
      </c>
      <c r="BQ1187" s="157">
        <v>2.3342827E-2</v>
      </c>
      <c r="BR1187" s="157">
        <v>0</v>
      </c>
      <c r="BS1187" s="157">
        <v>0</v>
      </c>
      <c r="BT1187" s="157">
        <v>0</v>
      </c>
      <c r="BU1187"/>
      <c r="BV1187" s="155">
        <v>1.0888833E-4</v>
      </c>
      <c r="BW1187" s="155">
        <v>5.6987099999999998E-7</v>
      </c>
      <c r="BX1187" s="155">
        <v>1.0283113E-4</v>
      </c>
      <c r="BY1187" s="155">
        <v>1.4629446E-8</v>
      </c>
      <c r="BZ1187" s="155">
        <v>5.7150072999999995E-7</v>
      </c>
      <c r="CA1187" s="155">
        <v>4.4858361000000003E-8</v>
      </c>
      <c r="CB1187" s="155">
        <v>7.1599534999999997E-10</v>
      </c>
      <c r="CC1187" s="155">
        <v>6.7560069000000003E-8</v>
      </c>
      <c r="CD1187" s="155">
        <v>1.4260156E-8</v>
      </c>
      <c r="CE1187" s="155">
        <v>9.6725388999999996E-8</v>
      </c>
      <c r="CF1187" s="155">
        <v>0</v>
      </c>
      <c r="CG1187" s="155">
        <v>4.6087577000000002E-17</v>
      </c>
      <c r="CH1187" s="155">
        <v>3.7736329000000002E-13</v>
      </c>
      <c r="CI1187" s="155">
        <v>3.3404044999999998E-7</v>
      </c>
      <c r="CJ1187" s="155">
        <v>4.3345417999999998E-6</v>
      </c>
      <c r="CK1187" s="155">
        <v>8.4915791000000007E-9</v>
      </c>
      <c r="CL1187" s="155">
        <v>0</v>
      </c>
      <c r="CM1187"/>
      <c r="CN1187" s="284">
        <v>3.1940542999999998E-13</v>
      </c>
      <c r="CO1187" s="284">
        <v>3.6880025999999999</v>
      </c>
      <c r="CP1187" s="285">
        <v>1.8588642000000001E-3</v>
      </c>
      <c r="CQ1187" s="284">
        <v>4.0010636999999999E-4</v>
      </c>
      <c r="CR1187" s="284">
        <v>3.5506428000000001E-11</v>
      </c>
      <c r="CS1187" s="284">
        <v>4.1949045999999999E-9</v>
      </c>
      <c r="CT1187" s="284">
        <v>2.5529139999999999E-5</v>
      </c>
      <c r="CU1187" s="284">
        <v>5.2858375999999999E-2</v>
      </c>
      <c r="CV1187" s="284">
        <v>1.9257104999999999E-8</v>
      </c>
      <c r="CW1187" s="284">
        <v>1.5780131999999999E-5</v>
      </c>
      <c r="CX1187"/>
      <c r="CY1187" s="173"/>
      <c r="CZ1187" s="271" t="s">
        <v>2637</v>
      </c>
      <c r="DA1187"/>
      <c r="DB1187" s="258"/>
      <c r="DC1187" s="57"/>
      <c r="DD1187" s="57"/>
      <c r="DE1187" s="57"/>
      <c r="DF1187" s="57"/>
      <c r="DG1187" s="57"/>
      <c r="DH1187" s="57"/>
      <c r="DI1187" s="49"/>
      <c r="DJ1187" s="49"/>
      <c r="DK1187" s="49"/>
      <c r="DL1187" s="49"/>
    </row>
    <row r="1188" spans="1:116" ht="14.4">
      <c r="A1188" t="s">
        <v>990</v>
      </c>
      <c r="B1188" s="188" t="s">
        <v>321</v>
      </c>
      <c r="C1188" s="151" t="str">
        <f t="shared" si="285"/>
        <v>A.160.03.133</v>
      </c>
      <c r="D1188" s="54" t="s">
        <v>42</v>
      </c>
      <c r="E1188" s="150" t="s">
        <v>352</v>
      </c>
      <c r="F1188" s="153" t="str">
        <f t="shared" si="286"/>
        <v>Walnut FSC/PEFC 670 (kg/m3)</v>
      </c>
      <c r="G1188" s="154">
        <f t="shared" si="287"/>
        <v>0.26006644000000001</v>
      </c>
      <c r="H1188"/>
      <c r="I1188"/>
      <c r="J1188" s="227">
        <f t="shared" si="278"/>
        <v>6.6289136153267605E-2</v>
      </c>
      <c r="K1188"/>
      <c r="L1188" s="280">
        <f t="shared" si="279"/>
        <v>5.3841897749999992E-3</v>
      </c>
      <c r="M1188" s="280">
        <f t="shared" si="280"/>
        <v>7.5909486630000005E-3</v>
      </c>
      <c r="N1188" s="281">
        <f t="shared" si="281"/>
        <v>1.4304031715267607E-2</v>
      </c>
      <c r="O1188" s="280">
        <v>3.9009966E-2</v>
      </c>
      <c r="P1188" s="219">
        <v>2.0157982000000001E-3</v>
      </c>
      <c r="Q1188" s="286">
        <v>2.9528598999999998E-3</v>
      </c>
      <c r="R1188" s="286">
        <v>2.5583316999999999E-3</v>
      </c>
      <c r="S1188" s="219">
        <v>2.4826463999999999E-3</v>
      </c>
      <c r="T1188" s="286">
        <v>1.1835815E-5</v>
      </c>
      <c r="U1188" s="219">
        <v>3.3137586E-4</v>
      </c>
      <c r="V1188" s="219">
        <v>3.0008389E-4</v>
      </c>
      <c r="W1188" s="219">
        <v>2.6510926999999998E-4</v>
      </c>
      <c r="X1188" s="219">
        <v>2.2621912999999999E-3</v>
      </c>
      <c r="Y1188" s="219">
        <v>1.4032469000000001E-2</v>
      </c>
      <c r="Z1188" s="286">
        <v>6.0015373000000001E-5</v>
      </c>
      <c r="AA1188" s="286">
        <v>6.4534067000000001E-6</v>
      </c>
      <c r="AB1188" s="286">
        <v>3.8567607999999998E-11</v>
      </c>
      <c r="AC1188"/>
      <c r="AD1188" s="227">
        <f t="shared" si="273"/>
        <v>3.9009966E-2</v>
      </c>
      <c r="AE1188" s="227">
        <f t="shared" si="274"/>
        <v>1.0652931765E-2</v>
      </c>
      <c r="AF1188" s="227">
        <f t="shared" si="275"/>
        <v>5.2751953967000009E-3</v>
      </c>
      <c r="AG1188" s="227">
        <f t="shared" si="276"/>
        <v>7.5909486629999997E-3</v>
      </c>
      <c r="AH1188" s="227">
        <f t="shared" si="277"/>
        <v>1.4297578308567607E-2</v>
      </c>
      <c r="AI1188"/>
      <c r="AJ1188">
        <v>25.554113000000001</v>
      </c>
      <c r="AK1188" s="155">
        <v>3.6166999999999998</v>
      </c>
      <c r="AL1188" s="155">
        <v>0.50492300999999995</v>
      </c>
      <c r="AM1188" s="155">
        <v>0</v>
      </c>
      <c r="AN1188" s="155">
        <v>21.079322999999999</v>
      </c>
      <c r="AO1188" s="155">
        <v>0.25136420999999998</v>
      </c>
      <c r="AP1188" s="155">
        <v>0.10180230999999999</v>
      </c>
      <c r="AQ1188"/>
      <c r="AR1188" s="156">
        <v>5.3232148999999996E-3</v>
      </c>
      <c r="AS1188" s="156">
        <v>4.8963803999999998E-3</v>
      </c>
      <c r="AT1188" s="156">
        <v>2.2109861999999999E-4</v>
      </c>
      <c r="AU1188" s="156">
        <v>2.0573586999999999E-4</v>
      </c>
      <c r="AV1188" s="282">
        <f t="shared" si="282"/>
        <v>2.9354798380500002E-7</v>
      </c>
      <c r="AW1188" s="282">
        <f t="shared" si="283"/>
        <v>8.1767240196534274E-10</v>
      </c>
      <c r="AX1188" s="283">
        <f t="shared" si="284"/>
        <v>2.8814547730999999E-2</v>
      </c>
      <c r="AY1188" s="157">
        <v>2.4137410999999998E-7</v>
      </c>
      <c r="AZ1188" s="157">
        <v>7.2828270999999997E-10</v>
      </c>
      <c r="BA1188" s="157">
        <v>1.9897719999999999E-14</v>
      </c>
      <c r="BB1188" s="157">
        <v>5.4492233000000004E-12</v>
      </c>
      <c r="BC1188" s="157">
        <v>0</v>
      </c>
      <c r="BD1188" s="157">
        <v>2.0949953E-10</v>
      </c>
      <c r="BE1188" s="157">
        <v>5.1828219E-8</v>
      </c>
      <c r="BF1188" s="157">
        <v>3.2943566000000002E-11</v>
      </c>
      <c r="BG1188" s="157">
        <v>5.6161745000000002E-11</v>
      </c>
      <c r="BH1188" s="157">
        <v>7.1938923999999999E-14</v>
      </c>
      <c r="BI1188" s="157">
        <v>9.2444011000000007E-16</v>
      </c>
      <c r="BJ1188" s="157">
        <v>1.8892403000000001E-13</v>
      </c>
      <c r="BK1188" s="157">
        <v>2.0245169000000002E-15</v>
      </c>
      <c r="BL1188" s="157">
        <v>6.7128223000000003E-16</v>
      </c>
      <c r="BM1188" s="157">
        <v>6.4278817E-12</v>
      </c>
      <c r="BN1188" s="157">
        <v>1.2427817E-10</v>
      </c>
      <c r="BO1188" s="157">
        <v>5.2102911999999998E-20</v>
      </c>
      <c r="BP1188" s="157">
        <v>2.3807731000000001E-5</v>
      </c>
      <c r="BQ1188" s="157">
        <v>2.8790739999999999E-2</v>
      </c>
      <c r="BR1188" s="157">
        <v>0</v>
      </c>
      <c r="BS1188" s="157">
        <v>0</v>
      </c>
      <c r="BT1188" s="157">
        <v>0</v>
      </c>
      <c r="BU1188"/>
      <c r="BV1188" s="155">
        <v>1.4269817E-5</v>
      </c>
      <c r="BW1188" s="155">
        <v>4.4378810000000002E-7</v>
      </c>
      <c r="BX1188" s="155">
        <v>7.2513424999999999E-6</v>
      </c>
      <c r="BY1188" s="155">
        <v>3.5877143E-8</v>
      </c>
      <c r="BZ1188" s="155">
        <v>4.4936886999999998E-7</v>
      </c>
      <c r="CA1188" s="155">
        <v>1.121459E-7</v>
      </c>
      <c r="CB1188" s="155">
        <v>1.7899884E-9</v>
      </c>
      <c r="CC1188" s="155">
        <v>1.6890016999999999E-7</v>
      </c>
      <c r="CD1188" s="155">
        <v>3.2204002000000002E-8</v>
      </c>
      <c r="CE1188" s="155">
        <v>2.315626E-7</v>
      </c>
      <c r="CF1188" s="155">
        <v>0</v>
      </c>
      <c r="CG1188" s="155">
        <v>1.1521894E-16</v>
      </c>
      <c r="CH1188" s="155">
        <v>9.4340822000000006E-13</v>
      </c>
      <c r="CI1188" s="155">
        <v>5.0772301999999999E-7</v>
      </c>
      <c r="CJ1188" s="155">
        <v>5.0138853E-6</v>
      </c>
      <c r="CK1188" s="155">
        <v>2.1228806999999999E-8</v>
      </c>
      <c r="CL1188" s="155">
        <v>0</v>
      </c>
      <c r="CM1188"/>
      <c r="CN1188" s="284">
        <v>7.9851358999999997E-13</v>
      </c>
      <c r="CO1188" s="284">
        <v>0.26008109000000001</v>
      </c>
      <c r="CP1188" s="285">
        <v>4.6471604000000001E-3</v>
      </c>
      <c r="CQ1188" s="284">
        <v>3.2915568999999998E-4</v>
      </c>
      <c r="CR1188" s="284">
        <v>8.5553556000000002E-11</v>
      </c>
      <c r="CS1188" s="284">
        <v>1.0107605E-8</v>
      </c>
      <c r="CT1188" s="284">
        <v>1.8035484E-5</v>
      </c>
      <c r="CU1188" s="284">
        <v>1.7391558000000001E-3</v>
      </c>
      <c r="CV1188" s="284">
        <v>4.8142761000000003E-8</v>
      </c>
      <c r="CW1188" s="284">
        <v>3.9450329999999999E-5</v>
      </c>
      <c r="CX1188"/>
      <c r="CY1188" s="173"/>
      <c r="CZ1188" s="271" t="s">
        <v>2638</v>
      </c>
      <c r="DA1188"/>
      <c r="DB1188" s="258"/>
      <c r="DC1188" s="57"/>
      <c r="DD1188" s="57"/>
      <c r="DE1188" s="57"/>
      <c r="DF1188" s="57"/>
      <c r="DG1188" s="57"/>
      <c r="DH1188" s="57"/>
      <c r="DI1188" s="49"/>
      <c r="DJ1188" s="49"/>
      <c r="DK1188" s="49"/>
      <c r="DL1188" s="49"/>
    </row>
    <row r="1189" spans="1:116" ht="14.4">
      <c r="A1189" t="s">
        <v>991</v>
      </c>
      <c r="B1189" s="188" t="s">
        <v>321</v>
      </c>
      <c r="C1189" s="151" t="str">
        <f t="shared" si="285"/>
        <v>A.160.03.134</v>
      </c>
      <c r="D1189" s="54" t="s">
        <v>42</v>
      </c>
      <c r="E1189" s="150" t="s">
        <v>352</v>
      </c>
      <c r="F1189" s="153" t="str">
        <f t="shared" si="286"/>
        <v>Yang FSC/PEFC 750 (kg/m3)</v>
      </c>
      <c r="G1189" s="154">
        <f t="shared" si="287"/>
        <v>0.27475820000000001</v>
      </c>
      <c r="H1189"/>
      <c r="I1189"/>
      <c r="J1189" s="227">
        <f t="shared" si="278"/>
        <v>6.8502210619927034E-2</v>
      </c>
      <c r="K1189"/>
      <c r="L1189" s="280">
        <f t="shared" si="279"/>
        <v>2.9000466117999999E-3</v>
      </c>
      <c r="M1189" s="280">
        <f t="shared" si="280"/>
        <v>7.5722920100000004E-3</v>
      </c>
      <c r="N1189" s="281">
        <f t="shared" si="281"/>
        <v>1.6816141998127039E-2</v>
      </c>
      <c r="O1189" s="280">
        <v>4.1213729999999997E-2</v>
      </c>
      <c r="P1189" s="286">
        <v>4.7163320999999998E-3</v>
      </c>
      <c r="Q1189" s="286">
        <v>1.8066622E-3</v>
      </c>
      <c r="R1189" s="286">
        <v>1.6737395E-3</v>
      </c>
      <c r="S1189" s="219">
        <v>1.0799589999999999E-3</v>
      </c>
      <c r="T1189" s="286">
        <v>6.0516818000000001E-6</v>
      </c>
      <c r="U1189" s="219">
        <v>1.4029643E-4</v>
      </c>
      <c r="V1189" s="219">
        <v>1.2023075E-4</v>
      </c>
      <c r="W1189" s="219">
        <v>1.5617862E-4</v>
      </c>
      <c r="X1189" s="219">
        <v>9.0487651999999997E-4</v>
      </c>
      <c r="Y1189" s="219">
        <v>1.6657381999999998E-2</v>
      </c>
      <c r="Z1189" s="286">
        <v>2.4190440000000001E-5</v>
      </c>
      <c r="AA1189" s="286">
        <v>2.5813627000000002E-6</v>
      </c>
      <c r="AB1189" s="286">
        <v>1.5427043000000001E-11</v>
      </c>
      <c r="AC1189"/>
      <c r="AD1189" s="227">
        <f t="shared" si="273"/>
        <v>4.1213729999999997E-2</v>
      </c>
      <c r="AE1189" s="227">
        <f t="shared" si="274"/>
        <v>9.543271661800001E-3</v>
      </c>
      <c r="AF1189" s="227">
        <f t="shared" si="275"/>
        <v>6.6458064126999998E-3</v>
      </c>
      <c r="AG1189" s="227">
        <f t="shared" si="276"/>
        <v>7.5722920100000004E-3</v>
      </c>
      <c r="AH1189" s="227">
        <f t="shared" si="277"/>
        <v>1.6813560635427039E-2</v>
      </c>
      <c r="AI1189"/>
      <c r="AJ1189">
        <v>25.397956000000001</v>
      </c>
      <c r="AK1189" s="155">
        <v>3.5574484000000002</v>
      </c>
      <c r="AL1189" s="155">
        <v>0.49998411999999998</v>
      </c>
      <c r="AM1189" s="155">
        <v>0</v>
      </c>
      <c r="AN1189" s="155">
        <v>21.019527</v>
      </c>
      <c r="AO1189" s="155">
        <v>0.22042577999999999</v>
      </c>
      <c r="AP1189" s="155">
        <v>0.10057068</v>
      </c>
      <c r="AQ1189"/>
      <c r="AR1189" s="156">
        <v>6.2505058999999998E-3</v>
      </c>
      <c r="AS1189" s="156">
        <v>5.8088267000000002E-3</v>
      </c>
      <c r="AT1189" s="156">
        <v>2.4120177000000001E-4</v>
      </c>
      <c r="AU1189" s="156">
        <v>2.0047741E-4</v>
      </c>
      <c r="AV1189" s="282">
        <f t="shared" si="282"/>
        <v>3.4825099748850002E-7</v>
      </c>
      <c r="AW1189" s="282">
        <f t="shared" si="283"/>
        <v>8.9201837796288112E-10</v>
      </c>
      <c r="AX1189" s="283">
        <f t="shared" si="284"/>
        <v>2.8078068037000001E-2</v>
      </c>
      <c r="AY1189" s="157">
        <v>2.5498859E-7</v>
      </c>
      <c r="AZ1189" s="157">
        <v>7.6936163999999998E-10</v>
      </c>
      <c r="BA1189" s="157">
        <v>2.1020057000000001E-14</v>
      </c>
      <c r="BB1189" s="157">
        <v>2.1796893E-12</v>
      </c>
      <c r="BC1189" s="157">
        <v>0</v>
      </c>
      <c r="BD1189" s="157">
        <v>1.0122902E-10</v>
      </c>
      <c r="BE1189" s="157">
        <v>9.3103951999999996E-8</v>
      </c>
      <c r="BF1189" s="157">
        <v>1.7152134999999998E-11</v>
      </c>
      <c r="BG1189" s="157">
        <v>1.0517912999999999E-10</v>
      </c>
      <c r="BH1189" s="157">
        <v>2.8775570000000001E-14</v>
      </c>
      <c r="BI1189" s="157">
        <v>3.6977603999999999E-16</v>
      </c>
      <c r="BJ1189" s="157">
        <v>7.9982549999999999E-14</v>
      </c>
      <c r="BK1189" s="157">
        <v>1.6524464000000001E-13</v>
      </c>
      <c r="BL1189" s="157">
        <v>3.0080349000000003E-14</v>
      </c>
      <c r="BM1189" s="157">
        <v>2.7902801999999998E-12</v>
      </c>
      <c r="BN1189" s="157">
        <v>5.2256498999999998E-11</v>
      </c>
      <c r="BO1189" s="157">
        <v>2.0841165E-20</v>
      </c>
      <c r="BP1189" s="157">
        <v>1.4817037E-5</v>
      </c>
      <c r="BQ1189" s="157">
        <v>2.8063251000000001E-2</v>
      </c>
      <c r="BR1189" s="157">
        <v>0</v>
      </c>
      <c r="BS1189" s="157">
        <v>0</v>
      </c>
      <c r="BT1189" s="157">
        <v>0</v>
      </c>
      <c r="BU1189"/>
      <c r="BV1189" s="155">
        <v>1.4665412E-5</v>
      </c>
      <c r="BW1189" s="155">
        <v>7.4777355000000004E-7</v>
      </c>
      <c r="BX1189" s="155">
        <v>7.6609878000000006E-6</v>
      </c>
      <c r="BY1189" s="155">
        <v>1.4685177000000001E-8</v>
      </c>
      <c r="BZ1189" s="155">
        <v>7.2727179999999999E-7</v>
      </c>
      <c r="CA1189" s="155">
        <v>4.4858361000000003E-8</v>
      </c>
      <c r="CB1189" s="155">
        <v>7.1599534999999997E-10</v>
      </c>
      <c r="CC1189" s="155">
        <v>6.7560069000000003E-8</v>
      </c>
      <c r="CD1189" s="155">
        <v>1.5023488000000002E-8</v>
      </c>
      <c r="CE1189" s="155">
        <v>9.8695264000000003E-8</v>
      </c>
      <c r="CF1189" s="155">
        <v>0</v>
      </c>
      <c r="CG1189" s="155">
        <v>4.6087577000000002E-17</v>
      </c>
      <c r="CH1189" s="155">
        <v>3.7736329000000002E-13</v>
      </c>
      <c r="CI1189" s="155">
        <v>3.6443527999999998E-7</v>
      </c>
      <c r="CJ1189" s="155">
        <v>4.9149138000000002E-6</v>
      </c>
      <c r="CK1189" s="155">
        <v>8.4915791000000007E-9</v>
      </c>
      <c r="CL1189" s="155">
        <v>0</v>
      </c>
      <c r="CM1189"/>
      <c r="CN1189" s="284">
        <v>3.1940542999999998E-13</v>
      </c>
      <c r="CO1189" s="284">
        <v>0.27476405999999998</v>
      </c>
      <c r="CP1189" s="285">
        <v>1.8588642000000001E-3</v>
      </c>
      <c r="CQ1189" s="284">
        <v>5.2182471000000003E-4</v>
      </c>
      <c r="CR1189" s="284">
        <v>3.6217959999999997E-11</v>
      </c>
      <c r="CS1189" s="284">
        <v>4.2789937000000003E-9</v>
      </c>
      <c r="CT1189" s="284">
        <v>3.3224542000000002E-5</v>
      </c>
      <c r="CU1189" s="284">
        <v>8.1741862999999998E-2</v>
      </c>
      <c r="CV1189" s="284">
        <v>1.9257104999999999E-8</v>
      </c>
      <c r="CW1189" s="284">
        <v>1.5780131999999999E-5</v>
      </c>
      <c r="CX1189"/>
      <c r="CY1189" s="173"/>
      <c r="CZ1189" s="271" t="s">
        <v>2639</v>
      </c>
      <c r="DA1189"/>
      <c r="DB1189" s="258"/>
      <c r="DC1189" s="57"/>
      <c r="DD1189" s="57"/>
      <c r="DE1189" s="57"/>
      <c r="DF1189" s="57"/>
      <c r="DG1189" s="57"/>
      <c r="DH1189" s="57"/>
      <c r="DI1189" s="49"/>
      <c r="DJ1189" s="49"/>
      <c r="DK1189" s="49"/>
      <c r="DL1189" s="49"/>
    </row>
    <row r="1190" spans="1:116" ht="14.4">
      <c r="A1190" t="s">
        <v>1854</v>
      </c>
      <c r="B1190" s="188" t="s">
        <v>321</v>
      </c>
      <c r="C1190" s="151" t="str">
        <f t="shared" si="285"/>
        <v>A.160.03.135</v>
      </c>
      <c r="D1190" s="54" t="s">
        <v>42</v>
      </c>
      <c r="E1190" s="150" t="s">
        <v>352</v>
      </c>
      <c r="F1190" s="153" t="str">
        <f t="shared" si="286"/>
        <v>Yang natural forest clear cut 750 (kg/m3)</v>
      </c>
      <c r="G1190" s="154">
        <f t="shared" si="287"/>
        <v>3.7247582000000001</v>
      </c>
      <c r="H1190"/>
      <c r="I1190"/>
      <c r="J1190" s="227">
        <f t="shared" si="278"/>
        <v>4.6650647201799282</v>
      </c>
      <c r="K1190"/>
      <c r="L1190" s="280">
        <f t="shared" si="279"/>
        <v>2.9000466117999999E-3</v>
      </c>
      <c r="M1190" s="280">
        <f t="shared" si="280"/>
        <v>4.0866348015700007</v>
      </c>
      <c r="N1190" s="281">
        <f t="shared" si="281"/>
        <v>1.6816141998127039E-2</v>
      </c>
      <c r="O1190" s="280">
        <v>0.55871373000000002</v>
      </c>
      <c r="P1190" s="219">
        <v>4.7163320999999998E-3</v>
      </c>
      <c r="Q1190" s="286">
        <v>1.8066622E-3</v>
      </c>
      <c r="R1190" s="286">
        <v>1.6737395E-3</v>
      </c>
      <c r="S1190" s="219">
        <v>1.0799589999999999E-3</v>
      </c>
      <c r="T1190" s="286">
        <v>6.0516818000000001E-6</v>
      </c>
      <c r="U1190" s="219">
        <v>1.4029643E-4</v>
      </c>
      <c r="V1190" s="219">
        <v>1.2023075E-4</v>
      </c>
      <c r="W1190" s="219">
        <v>1.5617862E-4</v>
      </c>
      <c r="X1190" s="219">
        <v>9.0487651999999997E-4</v>
      </c>
      <c r="Y1190" s="219">
        <v>1.6657381999999998E-2</v>
      </c>
      <c r="Z1190" s="219">
        <v>4.0790867000000004</v>
      </c>
      <c r="AA1190" s="286">
        <v>2.5813627000000002E-6</v>
      </c>
      <c r="AB1190" s="286">
        <v>1.5427043000000001E-11</v>
      </c>
      <c r="AC1190"/>
      <c r="AD1190" s="227">
        <f t="shared" si="273"/>
        <v>0.55871373000000002</v>
      </c>
      <c r="AE1190" s="227">
        <f t="shared" si="274"/>
        <v>9.543271661800001E-3</v>
      </c>
      <c r="AF1190" s="227">
        <f t="shared" si="275"/>
        <v>6.6458064126999998E-3</v>
      </c>
      <c r="AG1190" s="227">
        <f t="shared" si="276"/>
        <v>4.0866348015700007</v>
      </c>
      <c r="AH1190" s="227">
        <f t="shared" si="277"/>
        <v>1.6813560635427039E-2</v>
      </c>
      <c r="AI1190"/>
      <c r="AJ1190">
        <v>25.397956000000001</v>
      </c>
      <c r="AK1190" s="155">
        <v>3.5574484000000002</v>
      </c>
      <c r="AL1190" s="155">
        <v>0.49998411999999998</v>
      </c>
      <c r="AM1190" s="155">
        <v>0</v>
      </c>
      <c r="AN1190" s="155">
        <v>21.019527</v>
      </c>
      <c r="AO1190" s="155">
        <v>0.22042577999999999</v>
      </c>
      <c r="AP1190" s="155">
        <v>0.10057068</v>
      </c>
      <c r="AQ1190"/>
      <c r="AR1190" s="156">
        <v>6.2265329000000001E-2</v>
      </c>
      <c r="AS1190" s="156">
        <v>5.9211514999999999E-2</v>
      </c>
      <c r="AT1190" s="156">
        <v>2.8533371000000001E-3</v>
      </c>
      <c r="AU1190" s="156">
        <v>2.0047741E-4</v>
      </c>
      <c r="AV1190" s="282">
        <f t="shared" si="282"/>
        <v>3.5498510074884999E-6</v>
      </c>
      <c r="AW1190" s="282">
        <f t="shared" si="283"/>
        <v>1.0552282662965883E-8</v>
      </c>
      <c r="AX1190" s="283">
        <f t="shared" si="284"/>
        <v>2.8078068037000001E-2</v>
      </c>
      <c r="AY1190" s="157">
        <v>3.4565885999999998E-6</v>
      </c>
      <c r="AZ1190" s="157">
        <v>1.0429362E-8</v>
      </c>
      <c r="BA1190" s="157">
        <v>2.8494506000000002E-13</v>
      </c>
      <c r="BB1190" s="157">
        <v>2.1796893E-12</v>
      </c>
      <c r="BC1190" s="157">
        <v>0</v>
      </c>
      <c r="BD1190" s="157">
        <v>1.0122902E-10</v>
      </c>
      <c r="BE1190" s="157">
        <v>9.3103951999999996E-8</v>
      </c>
      <c r="BF1190" s="157">
        <v>1.7152134999999998E-11</v>
      </c>
      <c r="BG1190" s="157">
        <v>1.0517912999999999E-10</v>
      </c>
      <c r="BH1190" s="157">
        <v>2.8775570000000001E-14</v>
      </c>
      <c r="BI1190" s="157">
        <v>3.6977603999999999E-16</v>
      </c>
      <c r="BJ1190" s="157">
        <v>7.9982549999999999E-14</v>
      </c>
      <c r="BK1190" s="157">
        <v>1.6524464000000001E-13</v>
      </c>
      <c r="BL1190" s="157">
        <v>3.0080349000000003E-14</v>
      </c>
      <c r="BM1190" s="157">
        <v>2.7902801999999998E-12</v>
      </c>
      <c r="BN1190" s="157">
        <v>5.2256498999999998E-11</v>
      </c>
      <c r="BO1190" s="157">
        <v>2.0841165E-20</v>
      </c>
      <c r="BP1190" s="157">
        <v>1.4817037E-5</v>
      </c>
      <c r="BQ1190" s="157">
        <v>2.8063251000000001E-2</v>
      </c>
      <c r="BR1190" s="157">
        <v>0</v>
      </c>
      <c r="BS1190" s="157">
        <v>0</v>
      </c>
      <c r="BT1190" s="157">
        <v>0</v>
      </c>
      <c r="BU1190"/>
      <c r="BV1190" s="155">
        <v>1.1086057000000001E-4</v>
      </c>
      <c r="BW1190" s="155">
        <v>7.4777355000000004E-7</v>
      </c>
      <c r="BX1190" s="155">
        <v>1.0385614E-4</v>
      </c>
      <c r="BY1190" s="155">
        <v>1.4685177000000001E-8</v>
      </c>
      <c r="BZ1190" s="155">
        <v>7.2727179999999999E-7</v>
      </c>
      <c r="CA1190" s="155">
        <v>4.4858361000000003E-8</v>
      </c>
      <c r="CB1190" s="155">
        <v>7.1599534999999997E-10</v>
      </c>
      <c r="CC1190" s="155">
        <v>6.7560069000000003E-8</v>
      </c>
      <c r="CD1190" s="155">
        <v>1.5023488000000002E-8</v>
      </c>
      <c r="CE1190" s="155">
        <v>9.8695264000000003E-8</v>
      </c>
      <c r="CF1190" s="155">
        <v>0</v>
      </c>
      <c r="CG1190" s="155">
        <v>4.6087577000000002E-17</v>
      </c>
      <c r="CH1190" s="155">
        <v>3.7736329000000002E-13</v>
      </c>
      <c r="CI1190" s="155">
        <v>3.6443527999999998E-7</v>
      </c>
      <c r="CJ1190" s="155">
        <v>4.9149138000000002E-6</v>
      </c>
      <c r="CK1190" s="155">
        <v>8.4915791000000007E-9</v>
      </c>
      <c r="CL1190" s="155">
        <v>0</v>
      </c>
      <c r="CM1190"/>
      <c r="CN1190" s="284">
        <v>3.1940542999999998E-13</v>
      </c>
      <c r="CO1190" s="284">
        <v>3.7247640999999998</v>
      </c>
      <c r="CP1190" s="285">
        <v>1.8588642000000001E-3</v>
      </c>
      <c r="CQ1190" s="284">
        <v>5.2182471000000003E-4</v>
      </c>
      <c r="CR1190" s="284">
        <v>3.6217959999999997E-11</v>
      </c>
      <c r="CS1190" s="284">
        <v>4.2789937000000003E-9</v>
      </c>
      <c r="CT1190" s="284">
        <v>3.3224542000000002E-5</v>
      </c>
      <c r="CU1190" s="284">
        <v>8.1741862999999998E-2</v>
      </c>
      <c r="CV1190" s="284">
        <v>1.9257104999999999E-8</v>
      </c>
      <c r="CW1190" s="284">
        <v>1.5780131999999999E-5</v>
      </c>
      <c r="CX1190"/>
      <c r="CY1190" s="173"/>
      <c r="CZ1190" s="271" t="s">
        <v>2639</v>
      </c>
      <c r="DA1190"/>
      <c r="DB1190" s="258"/>
      <c r="DC1190" s="57"/>
      <c r="DD1190" s="57"/>
      <c r="DE1190" s="57"/>
      <c r="DF1190" s="57"/>
      <c r="DG1190" s="57"/>
      <c r="DH1190" s="57"/>
      <c r="DI1190" s="49"/>
      <c r="DJ1190" s="49"/>
      <c r="DK1190" s="49"/>
      <c r="DL1190" s="49"/>
    </row>
    <row r="1191" spans="1:116" ht="14.4">
      <c r="B1191" s="188"/>
      <c r="C1191" s="151"/>
      <c r="D1191" s="51" t="s">
        <v>43</v>
      </c>
      <c r="E1191" s="150"/>
      <c r="F1191"/>
      <c r="G1191"/>
      <c r="H1191"/>
      <c r="I1191"/>
      <c r="J1191"/>
      <c r="K1191"/>
      <c r="L1191"/>
      <c r="M1191"/>
      <c r="N1191" s="174"/>
      <c r="O1191"/>
      <c r="P1191"/>
      <c r="Q1191" s="53"/>
      <c r="R1191" s="53"/>
      <c r="S1191"/>
      <c r="T1191" s="53"/>
      <c r="U1191"/>
      <c r="V1191"/>
      <c r="W1191"/>
      <c r="X1191"/>
      <c r="Y1191"/>
      <c r="Z1191"/>
      <c r="AA1191" s="53"/>
      <c r="AB1191" s="53"/>
      <c r="AC1191"/>
      <c r="AD1191"/>
      <c r="AE1191"/>
      <c r="AF1191"/>
      <c r="AG1191"/>
      <c r="AH1191"/>
      <c r="AI1191"/>
      <c r="AJ1191"/>
      <c r="AK1191"/>
      <c r="AL1191"/>
      <c r="AM1191"/>
      <c r="AN1191"/>
      <c r="AO1191"/>
      <c r="AP1191"/>
      <c r="AQ1191"/>
      <c r="AR1191"/>
      <c r="AS1191"/>
      <c r="AT1191"/>
      <c r="AU1191"/>
      <c r="AX1191" s="19"/>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s="117"/>
      <c r="CQ1191"/>
      <c r="CR1191"/>
      <c r="CS1191"/>
      <c r="CT1191"/>
      <c r="CU1191"/>
      <c r="CV1191"/>
      <c r="CW1191"/>
      <c r="CX1191"/>
      <c r="CY1191" s="175"/>
      <c r="CZ1191" s="272"/>
      <c r="DA1191"/>
      <c r="DB1191" s="258"/>
      <c r="DC1191" s="57"/>
      <c r="DD1191" s="57"/>
      <c r="DE1191" s="57"/>
      <c r="DF1191" s="57"/>
      <c r="DG1191" s="57"/>
      <c r="DH1191" s="57"/>
      <c r="DI1191" s="54"/>
      <c r="DJ1191" s="54"/>
      <c r="DK1191" s="54"/>
      <c r="DL1191" s="54"/>
    </row>
    <row r="1192" spans="1:116" ht="14.4">
      <c r="A1192" t="s">
        <v>992</v>
      </c>
      <c r="B1192" s="188" t="s">
        <v>321</v>
      </c>
      <c r="C1192" s="151" t="str">
        <f t="shared" si="285"/>
        <v>A.160.04.101</v>
      </c>
      <c r="D1192" s="54" t="s">
        <v>43</v>
      </c>
      <c r="E1192" s="150" t="s">
        <v>352</v>
      </c>
      <c r="F1192" s="153" t="str">
        <f t="shared" si="286"/>
        <v>Aningre FSC/PEFC 580 (kg/m3)</v>
      </c>
      <c r="G1192" s="154">
        <f t="shared" si="287"/>
        <v>0.22757180666666668</v>
      </c>
      <c r="H1192"/>
      <c r="I1192"/>
      <c r="J1192" s="227">
        <f t="shared" si="278"/>
        <v>5.5528426066727046E-2</v>
      </c>
      <c r="K1192"/>
      <c r="L1192" s="280">
        <f t="shared" si="279"/>
        <v>2.7561169716E-3</v>
      </c>
      <c r="M1192" s="280">
        <f t="shared" si="280"/>
        <v>5.9064943070000009E-3</v>
      </c>
      <c r="N1192" s="281">
        <f t="shared" si="281"/>
        <v>1.2730043788127043E-2</v>
      </c>
      <c r="O1192" s="280">
        <v>3.4135771000000002E-2</v>
      </c>
      <c r="P1192" s="286">
        <v>3.1506183000000001E-3</v>
      </c>
      <c r="Q1192" s="286">
        <v>1.7067528E-3</v>
      </c>
      <c r="R1192" s="286">
        <v>1.5471872000000001E-3</v>
      </c>
      <c r="S1192" s="219">
        <v>1.0667277E-3</v>
      </c>
      <c r="T1192" s="286">
        <v>5.4490615999999997E-6</v>
      </c>
      <c r="U1192" s="219">
        <v>1.3675301E-4</v>
      </c>
      <c r="V1192" s="219">
        <v>1.2014055E-4</v>
      </c>
      <c r="W1192" s="219">
        <v>1.5347241E-4</v>
      </c>
      <c r="X1192" s="219">
        <v>9.0487651999999997E-4</v>
      </c>
      <c r="Y1192" s="219">
        <v>1.257399E-2</v>
      </c>
      <c r="Z1192" s="286">
        <v>2.4106137000000001E-5</v>
      </c>
      <c r="AA1192" s="286">
        <v>2.5813627000000002E-6</v>
      </c>
      <c r="AB1192" s="286">
        <v>1.5427043000000001E-11</v>
      </c>
      <c r="AC1192"/>
      <c r="AD1192" s="227">
        <f t="shared" si="273"/>
        <v>3.4135771000000002E-2</v>
      </c>
      <c r="AE1192" s="227">
        <f t="shared" si="274"/>
        <v>7.7336286216E-3</v>
      </c>
      <c r="AF1192" s="227">
        <f t="shared" si="275"/>
        <v>4.9800930127000004E-3</v>
      </c>
      <c r="AG1192" s="227">
        <f t="shared" si="276"/>
        <v>5.9064943070000001E-3</v>
      </c>
      <c r="AH1192" s="227">
        <f t="shared" si="277"/>
        <v>1.2727462425427043E-2</v>
      </c>
      <c r="AI1192"/>
      <c r="AJ1192">
        <v>24.778188</v>
      </c>
      <c r="AK1192" s="155">
        <v>2.9407055999999998</v>
      </c>
      <c r="AL1192" s="155">
        <v>0.49788503000000001</v>
      </c>
      <c r="AM1192" s="155">
        <v>0</v>
      </c>
      <c r="AN1192" s="155">
        <v>21.019527</v>
      </c>
      <c r="AO1192" s="155">
        <v>0.22001662999999999</v>
      </c>
      <c r="AP1192" s="155">
        <v>0.10005389000000001</v>
      </c>
      <c r="AQ1192"/>
      <c r="AR1192" s="156">
        <v>4.9540929000000001E-3</v>
      </c>
      <c r="AS1192" s="156">
        <v>4.6005936999999998E-3</v>
      </c>
      <c r="AT1192" s="156">
        <v>1.9628517000000001E-4</v>
      </c>
      <c r="AU1192" s="156">
        <v>1.57214E-4</v>
      </c>
      <c r="AV1192" s="282">
        <f t="shared" si="282"/>
        <v>2.7581497066630005E-7</v>
      </c>
      <c r="AW1192" s="282">
        <f t="shared" si="283"/>
        <v>7.259066889978812E-10</v>
      </c>
      <c r="AX1192" s="283">
        <f t="shared" si="284"/>
        <v>2.2018767137E-2</v>
      </c>
      <c r="AY1192" s="157">
        <v>2.1119962000000001E-7</v>
      </c>
      <c r="AZ1192" s="157">
        <v>6.3723973E-10</v>
      </c>
      <c r="BA1192" s="157">
        <v>1.7410297999999999E-14</v>
      </c>
      <c r="BB1192" s="157">
        <v>2.1796893E-12</v>
      </c>
      <c r="BC1192" s="157">
        <v>0</v>
      </c>
      <c r="BD1192" s="157">
        <v>9.7837743999999998E-11</v>
      </c>
      <c r="BE1192" s="157">
        <v>6.4461550999999998E-8</v>
      </c>
      <c r="BF1192" s="157">
        <v>1.6378759E-11</v>
      </c>
      <c r="BG1192" s="157">
        <v>7.2057212999999995E-11</v>
      </c>
      <c r="BH1192" s="157">
        <v>2.8775570000000001E-14</v>
      </c>
      <c r="BI1192" s="157">
        <v>3.6977603999999999E-16</v>
      </c>
      <c r="BJ1192" s="157">
        <v>7.7963864999999995E-14</v>
      </c>
      <c r="BK1192" s="157">
        <v>9.0024447999999999E-14</v>
      </c>
      <c r="BL1192" s="157">
        <v>1.644302E-14</v>
      </c>
      <c r="BM1192" s="157">
        <v>2.6900409999999999E-12</v>
      </c>
      <c r="BN1192" s="157">
        <v>5.1092192E-11</v>
      </c>
      <c r="BO1192" s="157">
        <v>2.0841165E-20</v>
      </c>
      <c r="BP1192" s="157">
        <v>1.4568137E-5</v>
      </c>
      <c r="BQ1192" s="157">
        <v>2.2004198999999999E-2</v>
      </c>
      <c r="BR1192" s="157">
        <v>0</v>
      </c>
      <c r="BS1192" s="157">
        <v>0</v>
      </c>
      <c r="BT1192" s="157">
        <v>0</v>
      </c>
      <c r="BU1192"/>
      <c r="BV1192" s="155">
        <v>1.2133884E-5</v>
      </c>
      <c r="BW1192" s="155">
        <v>5.1942101999999997E-7</v>
      </c>
      <c r="BX1192" s="155">
        <v>6.3453057999999999E-6</v>
      </c>
      <c r="BY1192" s="155">
        <v>1.4613641999999999E-8</v>
      </c>
      <c r="BZ1192" s="155">
        <v>5.2732683999999997E-7</v>
      </c>
      <c r="CA1192" s="155">
        <v>4.4858361000000003E-8</v>
      </c>
      <c r="CB1192" s="155">
        <v>7.1599534999999997E-10</v>
      </c>
      <c r="CC1192" s="155">
        <v>6.7560069000000003E-8</v>
      </c>
      <c r="CD1192" s="155">
        <v>1.4043689E-8</v>
      </c>
      <c r="CE1192" s="155">
        <v>9.6166767999999996E-8</v>
      </c>
      <c r="CF1192" s="155">
        <v>0</v>
      </c>
      <c r="CG1192" s="155">
        <v>4.6087577000000002E-17</v>
      </c>
      <c r="CH1192" s="155">
        <v>3.7736329000000002E-13</v>
      </c>
      <c r="CI1192" s="155">
        <v>3.2542102000000001E-7</v>
      </c>
      <c r="CJ1192" s="155">
        <v>4.1699585999999996E-6</v>
      </c>
      <c r="CK1192" s="155">
        <v>8.4915791000000007E-9</v>
      </c>
      <c r="CL1192" s="155">
        <v>0</v>
      </c>
      <c r="CM1192"/>
      <c r="CN1192" s="284">
        <v>3.1940542999999998E-13</v>
      </c>
      <c r="CO1192" s="284">
        <v>0.22757767000000001</v>
      </c>
      <c r="CP1192" s="285">
        <v>1.8588642000000001E-3</v>
      </c>
      <c r="CQ1192" s="284">
        <v>3.6558922999999999E-4</v>
      </c>
      <c r="CR1192" s="284">
        <v>3.5304649999999999E-11</v>
      </c>
      <c r="CS1192" s="284">
        <v>4.1710584000000002E-9</v>
      </c>
      <c r="CT1192" s="284">
        <v>2.3346862000000001E-5</v>
      </c>
      <c r="CU1192" s="284">
        <v>4.4667537E-2</v>
      </c>
      <c r="CV1192" s="284">
        <v>1.9257104999999999E-8</v>
      </c>
      <c r="CW1192" s="284">
        <v>1.5780131999999999E-5</v>
      </c>
      <c r="CX1192"/>
      <c r="CY1192" s="173"/>
      <c r="CZ1192" s="271" t="s">
        <v>1855</v>
      </c>
      <c r="DA1192"/>
      <c r="DB1192" s="258"/>
      <c r="DC1192" s="57"/>
      <c r="DD1192" s="57"/>
      <c r="DE1192" s="57"/>
      <c r="DF1192" s="57"/>
      <c r="DG1192" s="57"/>
      <c r="DH1192" s="57"/>
      <c r="DI1192" s="57"/>
      <c r="DJ1192" s="57"/>
      <c r="DK1192" s="57"/>
      <c r="DL1192" s="57"/>
    </row>
    <row r="1193" spans="1:116" ht="14.4">
      <c r="A1193" t="s">
        <v>1856</v>
      </c>
      <c r="B1193" s="188" t="s">
        <v>321</v>
      </c>
      <c r="C1193" s="151" t="str">
        <f t="shared" si="285"/>
        <v>A.160.04.102</v>
      </c>
      <c r="D1193" s="54" t="s">
        <v>43</v>
      </c>
      <c r="E1193" s="150" t="s">
        <v>352</v>
      </c>
      <c r="F1193" s="153" t="str">
        <f t="shared" si="286"/>
        <v>Aningre natural forest clear cut 580 (kg/m3)</v>
      </c>
      <c r="G1193" s="154">
        <f t="shared" si="287"/>
        <v>3.6775717999999999</v>
      </c>
      <c r="H1193"/>
      <c r="I1193"/>
      <c r="J1193" s="227">
        <f t="shared" si="278"/>
        <v>4.7980784189297268</v>
      </c>
      <c r="K1193"/>
      <c r="L1193" s="280">
        <f t="shared" si="279"/>
        <v>2.7561169716E-3</v>
      </c>
      <c r="M1193" s="280">
        <f t="shared" si="280"/>
        <v>4.2309564881699995</v>
      </c>
      <c r="N1193" s="281">
        <f t="shared" si="281"/>
        <v>1.2730043788127043E-2</v>
      </c>
      <c r="O1193" s="280">
        <v>0.55163576999999997</v>
      </c>
      <c r="P1193" s="219">
        <v>3.1506183000000001E-3</v>
      </c>
      <c r="Q1193" s="286">
        <v>1.7067528E-3</v>
      </c>
      <c r="R1193" s="286">
        <v>1.5471872000000001E-3</v>
      </c>
      <c r="S1193" s="219">
        <v>1.0667277E-3</v>
      </c>
      <c r="T1193" s="286">
        <v>5.4490615999999997E-6</v>
      </c>
      <c r="U1193" s="219">
        <v>1.3675301E-4</v>
      </c>
      <c r="V1193" s="219">
        <v>1.2014055E-4</v>
      </c>
      <c r="W1193" s="219">
        <v>1.5347241E-4</v>
      </c>
      <c r="X1193" s="219">
        <v>9.0487651999999997E-4</v>
      </c>
      <c r="Y1193" s="219">
        <v>1.257399E-2</v>
      </c>
      <c r="Z1193" s="219">
        <v>4.2250740999999996</v>
      </c>
      <c r="AA1193" s="286">
        <v>2.5813627000000002E-6</v>
      </c>
      <c r="AB1193" s="286">
        <v>1.5427043000000001E-11</v>
      </c>
      <c r="AC1193"/>
      <c r="AD1193" s="227">
        <f t="shared" si="273"/>
        <v>0.55163576999999997</v>
      </c>
      <c r="AE1193" s="227">
        <f t="shared" si="274"/>
        <v>7.7336286216E-3</v>
      </c>
      <c r="AF1193" s="227">
        <f t="shared" si="275"/>
        <v>4.9800930127000004E-3</v>
      </c>
      <c r="AG1193" s="227">
        <f t="shared" si="276"/>
        <v>4.2309564881699995</v>
      </c>
      <c r="AH1193" s="227">
        <f t="shared" si="277"/>
        <v>1.2727462425427043E-2</v>
      </c>
      <c r="AI1193"/>
      <c r="AJ1193">
        <v>24.778188</v>
      </c>
      <c r="AK1193" s="155">
        <v>2.9407055999999998</v>
      </c>
      <c r="AL1193" s="155">
        <v>0.49788503000000001</v>
      </c>
      <c r="AM1193" s="155">
        <v>0</v>
      </c>
      <c r="AN1193" s="155">
        <v>21.019527</v>
      </c>
      <c r="AO1193" s="155">
        <v>0.22001662999999999</v>
      </c>
      <c r="AP1193" s="155">
        <v>0.10005389000000001</v>
      </c>
      <c r="AQ1193"/>
      <c r="AR1193" s="156">
        <v>6.0968915999999998E-2</v>
      </c>
      <c r="AS1193" s="156">
        <v>5.8003282000000003E-2</v>
      </c>
      <c r="AT1193" s="156">
        <v>2.8084205E-3</v>
      </c>
      <c r="AU1193" s="156">
        <v>1.57214E-4</v>
      </c>
      <c r="AV1193" s="282">
        <f t="shared" si="282"/>
        <v>3.4774149506663004E-6</v>
      </c>
      <c r="AW1193" s="282">
        <f t="shared" si="283"/>
        <v>1.0386170883999883E-8</v>
      </c>
      <c r="AX1193" s="283">
        <f t="shared" si="284"/>
        <v>2.2018767137E-2</v>
      </c>
      <c r="AY1193" s="157">
        <v>3.4127996E-6</v>
      </c>
      <c r="AZ1193" s="157">
        <v>1.029724E-8</v>
      </c>
      <c r="BA1193" s="157">
        <v>2.813353E-13</v>
      </c>
      <c r="BB1193" s="157">
        <v>2.1796893E-12</v>
      </c>
      <c r="BC1193" s="157">
        <v>0</v>
      </c>
      <c r="BD1193" s="157">
        <v>9.7837743999999998E-11</v>
      </c>
      <c r="BE1193" s="157">
        <v>6.4461550999999998E-8</v>
      </c>
      <c r="BF1193" s="157">
        <v>1.6378759E-11</v>
      </c>
      <c r="BG1193" s="157">
        <v>7.2057212999999995E-11</v>
      </c>
      <c r="BH1193" s="157">
        <v>2.8775570000000001E-14</v>
      </c>
      <c r="BI1193" s="157">
        <v>3.6977603999999999E-16</v>
      </c>
      <c r="BJ1193" s="157">
        <v>7.7963864999999995E-14</v>
      </c>
      <c r="BK1193" s="157">
        <v>9.0024447999999999E-14</v>
      </c>
      <c r="BL1193" s="157">
        <v>1.644302E-14</v>
      </c>
      <c r="BM1193" s="157">
        <v>2.6900409999999999E-12</v>
      </c>
      <c r="BN1193" s="157">
        <v>5.1092192E-11</v>
      </c>
      <c r="BO1193" s="157">
        <v>2.0841165E-20</v>
      </c>
      <c r="BP1193" s="157">
        <v>1.4568137E-5</v>
      </c>
      <c r="BQ1193" s="157">
        <v>2.2004198999999999E-2</v>
      </c>
      <c r="BR1193" s="157">
        <v>0</v>
      </c>
      <c r="BS1193" s="157">
        <v>0</v>
      </c>
      <c r="BT1193" s="157">
        <v>0</v>
      </c>
      <c r="BU1193"/>
      <c r="BV1193" s="155">
        <v>1.0832904E-4</v>
      </c>
      <c r="BW1193" s="155">
        <v>5.1942101999999997E-7</v>
      </c>
      <c r="BX1193" s="155">
        <v>1.0254046E-4</v>
      </c>
      <c r="BY1193" s="155">
        <v>1.4613641999999999E-8</v>
      </c>
      <c r="BZ1193" s="155">
        <v>5.2732683999999997E-7</v>
      </c>
      <c r="CA1193" s="155">
        <v>4.4858361000000003E-8</v>
      </c>
      <c r="CB1193" s="155">
        <v>7.1599534999999997E-10</v>
      </c>
      <c r="CC1193" s="155">
        <v>6.7560069000000003E-8</v>
      </c>
      <c r="CD1193" s="155">
        <v>1.4043689E-8</v>
      </c>
      <c r="CE1193" s="155">
        <v>9.6166767999999996E-8</v>
      </c>
      <c r="CF1193" s="155">
        <v>0</v>
      </c>
      <c r="CG1193" s="155">
        <v>4.6087577000000002E-17</v>
      </c>
      <c r="CH1193" s="155">
        <v>3.7736329000000002E-13</v>
      </c>
      <c r="CI1193" s="155">
        <v>3.2542102000000001E-7</v>
      </c>
      <c r="CJ1193" s="155">
        <v>4.1699585999999996E-6</v>
      </c>
      <c r="CK1193" s="155">
        <v>8.4915791000000007E-9</v>
      </c>
      <c r="CL1193" s="155">
        <v>0</v>
      </c>
      <c r="CM1193"/>
      <c r="CN1193" s="284">
        <v>3.1940542999999998E-13</v>
      </c>
      <c r="CO1193" s="284">
        <v>3.6775777000000001</v>
      </c>
      <c r="CP1193" s="285">
        <v>1.8588642000000001E-3</v>
      </c>
      <c r="CQ1193" s="284">
        <v>3.6558922999999999E-4</v>
      </c>
      <c r="CR1193" s="284">
        <v>3.5304649999999999E-11</v>
      </c>
      <c r="CS1193" s="284">
        <v>4.1710584000000002E-9</v>
      </c>
      <c r="CT1193" s="284">
        <v>2.3346862000000001E-5</v>
      </c>
      <c r="CU1193" s="284">
        <v>4.4667537E-2</v>
      </c>
      <c r="CV1193" s="284">
        <v>1.9257104999999999E-8</v>
      </c>
      <c r="CW1193" s="284">
        <v>1.5780131999999999E-5</v>
      </c>
      <c r="CX1193"/>
      <c r="CY1193" s="173"/>
      <c r="CZ1193" s="271" t="s">
        <v>1855</v>
      </c>
      <c r="DA1193"/>
      <c r="DB1193" s="258"/>
      <c r="DC1193" s="57"/>
      <c r="DD1193" s="57"/>
      <c r="DE1193" s="57"/>
      <c r="DF1193" s="57"/>
      <c r="DG1193" s="57"/>
      <c r="DH1193" s="57"/>
      <c r="DI1193" s="57"/>
      <c r="DJ1193" s="57"/>
      <c r="DK1193" s="57"/>
      <c r="DL1193" s="57"/>
    </row>
    <row r="1194" spans="1:116" ht="14.4">
      <c r="A1194" t="s">
        <v>993</v>
      </c>
      <c r="B1194" s="188" t="s">
        <v>321</v>
      </c>
      <c r="C1194" s="151" t="str">
        <f t="shared" si="285"/>
        <v>A.160.04.103</v>
      </c>
      <c r="D1194" s="54" t="s">
        <v>43</v>
      </c>
      <c r="E1194" s="150" t="s">
        <v>352</v>
      </c>
      <c r="F1194" s="153" t="str">
        <f t="shared" si="286"/>
        <v>Avodire FSC/PEFC 550 (kg/m3)</v>
      </c>
      <c r="G1194" s="154">
        <f t="shared" si="287"/>
        <v>0.23086387999999999</v>
      </c>
      <c r="H1194"/>
      <c r="I1194"/>
      <c r="J1194" s="227">
        <f t="shared" si="278"/>
        <v>5.6433572801027038E-2</v>
      </c>
      <c r="K1194"/>
      <c r="L1194" s="280">
        <f t="shared" si="279"/>
        <v>2.7661585248999997E-3</v>
      </c>
      <c r="M1194" s="280">
        <f t="shared" si="280"/>
        <v>6.0227126780000003E-3</v>
      </c>
      <c r="N1194" s="281">
        <f t="shared" si="281"/>
        <v>1.3015119598127043E-2</v>
      </c>
      <c r="O1194" s="280">
        <v>3.4629581999999999E-2</v>
      </c>
      <c r="P1194" s="286">
        <v>3.2598541E-3</v>
      </c>
      <c r="Q1194" s="286">
        <v>1.7137232E-3</v>
      </c>
      <c r="R1194" s="286">
        <v>1.5560164E-3</v>
      </c>
      <c r="S1194" s="219">
        <v>1.0676507999999999E-3</v>
      </c>
      <c r="T1194" s="286">
        <v>5.4911049000000002E-6</v>
      </c>
      <c r="U1194" s="219">
        <v>1.3700022000000001E-4</v>
      </c>
      <c r="V1194" s="219">
        <v>1.2014684E-4</v>
      </c>
      <c r="W1194" s="219">
        <v>1.5366121999999999E-4</v>
      </c>
      <c r="X1194" s="219">
        <v>9.0487651999999997E-4</v>
      </c>
      <c r="Y1194" s="219">
        <v>1.2858876999999999E-2</v>
      </c>
      <c r="Z1194" s="286">
        <v>2.4112018000000001E-5</v>
      </c>
      <c r="AA1194" s="286">
        <v>2.5813627000000002E-6</v>
      </c>
      <c r="AB1194" s="286">
        <v>1.5427043000000001E-11</v>
      </c>
      <c r="AC1194"/>
      <c r="AD1194" s="227">
        <f t="shared" si="273"/>
        <v>3.4629581999999999E-2</v>
      </c>
      <c r="AE1194" s="227">
        <f t="shared" si="274"/>
        <v>7.8598826649000017E-3</v>
      </c>
      <c r="AF1194" s="227">
        <f t="shared" si="275"/>
        <v>5.0963055027000003E-3</v>
      </c>
      <c r="AG1194" s="227">
        <f t="shared" si="276"/>
        <v>6.0227126780000003E-3</v>
      </c>
      <c r="AH1194" s="227">
        <f t="shared" si="277"/>
        <v>1.3012538235427043E-2</v>
      </c>
      <c r="AI1194"/>
      <c r="AJ1194">
        <v>24.821428000000001</v>
      </c>
      <c r="AK1194" s="155">
        <v>2.9837340999999999</v>
      </c>
      <c r="AL1194" s="155">
        <v>0.49803148000000003</v>
      </c>
      <c r="AM1194" s="155">
        <v>0</v>
      </c>
      <c r="AN1194" s="155">
        <v>21.019527</v>
      </c>
      <c r="AO1194" s="155">
        <v>0.22004518000000001</v>
      </c>
      <c r="AP1194" s="155">
        <v>0.10008994</v>
      </c>
      <c r="AQ1194"/>
      <c r="AR1194" s="156">
        <v>5.0445402999999998E-3</v>
      </c>
      <c r="AS1194" s="156">
        <v>4.6848890000000002E-3</v>
      </c>
      <c r="AT1194" s="156">
        <v>1.9941887999999999E-4</v>
      </c>
      <c r="AU1194" s="156">
        <v>1.6023238000000001E-4</v>
      </c>
      <c r="AV1194" s="282">
        <f t="shared" si="282"/>
        <v>2.808686424907E-7</v>
      </c>
      <c r="AW1194" s="282">
        <f t="shared" si="283"/>
        <v>7.3749587004188108E-10</v>
      </c>
      <c r="AX1194" s="283">
        <f t="shared" si="284"/>
        <v>2.2441509502000002E-2</v>
      </c>
      <c r="AY1194" s="157">
        <v>2.1425465999999999E-7</v>
      </c>
      <c r="AZ1194" s="157">
        <v>6.4645753000000002E-10</v>
      </c>
      <c r="BA1194" s="157">
        <v>1.7662142E-14</v>
      </c>
      <c r="BB1194" s="157">
        <v>2.1796893E-12</v>
      </c>
      <c r="BC1194" s="157">
        <v>0</v>
      </c>
      <c r="BD1194" s="157">
        <v>9.8074344999999998E-11</v>
      </c>
      <c r="BE1194" s="157">
        <v>6.6459858000000002E-8</v>
      </c>
      <c r="BF1194" s="157">
        <v>1.6432715999999999E-11</v>
      </c>
      <c r="BG1194" s="157">
        <v>7.4368045E-11</v>
      </c>
      <c r="BH1194" s="157">
        <v>2.8775570000000001E-14</v>
      </c>
      <c r="BI1194" s="157">
        <v>3.6977603999999999E-16</v>
      </c>
      <c r="BJ1194" s="157">
        <v>7.8104704000000002E-14</v>
      </c>
      <c r="BK1194" s="157">
        <v>9.5272367999999997E-14</v>
      </c>
      <c r="BL1194" s="157">
        <v>1.7394461E-14</v>
      </c>
      <c r="BM1194" s="157">
        <v>2.6970344E-12</v>
      </c>
      <c r="BN1194" s="157">
        <v>5.1173422000000001E-11</v>
      </c>
      <c r="BO1194" s="157">
        <v>2.0841165E-20</v>
      </c>
      <c r="BP1194" s="157">
        <v>1.4585502E-5</v>
      </c>
      <c r="BQ1194" s="157">
        <v>2.2426924000000001E-2</v>
      </c>
      <c r="BR1194" s="157">
        <v>0</v>
      </c>
      <c r="BS1194" s="157">
        <v>0</v>
      </c>
      <c r="BT1194" s="157">
        <v>0</v>
      </c>
      <c r="BU1194"/>
      <c r="BV1194" s="155">
        <v>1.2310502000000001E-5</v>
      </c>
      <c r="BW1194" s="155">
        <v>5.3535258999999996E-7</v>
      </c>
      <c r="BX1194" s="155">
        <v>6.4370976000000004E-6</v>
      </c>
      <c r="BY1194" s="155">
        <v>1.4618633000000001E-8</v>
      </c>
      <c r="BZ1194" s="155">
        <v>5.4127648999999996E-7</v>
      </c>
      <c r="CA1194" s="155">
        <v>4.4858361000000003E-8</v>
      </c>
      <c r="CB1194" s="155">
        <v>7.1599534999999997E-10</v>
      </c>
      <c r="CC1194" s="155">
        <v>6.7560069000000003E-8</v>
      </c>
      <c r="CD1194" s="155">
        <v>1.4112046999999999E-8</v>
      </c>
      <c r="CE1194" s="155">
        <v>9.6343174E-8</v>
      </c>
      <c r="CF1194" s="155">
        <v>0</v>
      </c>
      <c r="CG1194" s="155">
        <v>4.6087577000000002E-17</v>
      </c>
      <c r="CH1194" s="155">
        <v>3.7736329000000002E-13</v>
      </c>
      <c r="CI1194" s="155">
        <v>3.2814294999999998E-7</v>
      </c>
      <c r="CJ1194" s="155">
        <v>4.2219323E-6</v>
      </c>
      <c r="CK1194" s="155">
        <v>8.4915791000000007E-9</v>
      </c>
      <c r="CL1194" s="155">
        <v>0</v>
      </c>
      <c r="CM1194"/>
      <c r="CN1194" s="284">
        <v>3.1940542999999998E-13</v>
      </c>
      <c r="CO1194" s="284">
        <v>0.23086973999999999</v>
      </c>
      <c r="CP1194" s="285">
        <v>1.8588642000000001E-3</v>
      </c>
      <c r="CQ1194" s="284">
        <v>3.7648937999999998E-4</v>
      </c>
      <c r="CR1194" s="284">
        <v>3.5368368999999998E-11</v>
      </c>
      <c r="CS1194" s="284">
        <v>4.1785888000000002E-9</v>
      </c>
      <c r="CT1194" s="284">
        <v>2.4036002E-5</v>
      </c>
      <c r="CU1194" s="284">
        <v>4.7254117999999998E-2</v>
      </c>
      <c r="CV1194" s="284">
        <v>1.9257104999999999E-8</v>
      </c>
      <c r="CW1194" s="284">
        <v>1.5780131999999999E-5</v>
      </c>
      <c r="CX1194"/>
      <c r="CY1194" s="173"/>
      <c r="CZ1194" s="271" t="s">
        <v>2640</v>
      </c>
      <c r="DA1194"/>
      <c r="DB1194" s="258"/>
      <c r="DC1194" s="57"/>
      <c r="DD1194" s="57"/>
      <c r="DE1194" s="57"/>
      <c r="DF1194" s="57"/>
      <c r="DG1194" s="57"/>
      <c r="DH1194" s="57"/>
      <c r="DI1194" s="57"/>
      <c r="DJ1194" s="57"/>
      <c r="DK1194" s="57"/>
      <c r="DL1194" s="57"/>
    </row>
    <row r="1195" spans="1:116" ht="14.4">
      <c r="A1195" t="s">
        <v>1857</v>
      </c>
      <c r="B1195" s="188" t="s">
        <v>321</v>
      </c>
      <c r="C1195" s="151" t="str">
        <f t="shared" si="285"/>
        <v>A.160.04.104</v>
      </c>
      <c r="D1195" s="54" t="s">
        <v>43</v>
      </c>
      <c r="E1195" s="150" t="s">
        <v>352</v>
      </c>
      <c r="F1195" s="153" t="str">
        <f t="shared" si="286"/>
        <v>Avodire natural forest clear cut 550 (kg/m3)</v>
      </c>
      <c r="G1195" s="154">
        <f t="shared" si="287"/>
        <v>3.6808638666666669</v>
      </c>
      <c r="H1195"/>
      <c r="I1195"/>
      <c r="J1195" s="227">
        <f t="shared" si="278"/>
        <v>5.0394335587830268</v>
      </c>
      <c r="K1195"/>
      <c r="L1195" s="280">
        <f t="shared" si="279"/>
        <v>2.7661585248999997E-3</v>
      </c>
      <c r="M1195" s="280">
        <f t="shared" si="280"/>
        <v>4.4715227006599996</v>
      </c>
      <c r="N1195" s="281">
        <f t="shared" si="281"/>
        <v>1.3015119598127043E-2</v>
      </c>
      <c r="O1195" s="280">
        <v>0.55212958000000001</v>
      </c>
      <c r="P1195" s="286">
        <v>3.2598541E-3</v>
      </c>
      <c r="Q1195" s="286">
        <v>1.7137232E-3</v>
      </c>
      <c r="R1195" s="286">
        <v>1.5560164E-3</v>
      </c>
      <c r="S1195" s="219">
        <v>1.0676507999999999E-3</v>
      </c>
      <c r="T1195" s="286">
        <v>5.4911049000000002E-6</v>
      </c>
      <c r="U1195" s="219">
        <v>1.3700022000000001E-4</v>
      </c>
      <c r="V1195" s="219">
        <v>1.2014684E-4</v>
      </c>
      <c r="W1195" s="219">
        <v>1.5366121999999999E-4</v>
      </c>
      <c r="X1195" s="219">
        <v>9.0487651999999997E-4</v>
      </c>
      <c r="Y1195" s="219">
        <v>1.2858876999999999E-2</v>
      </c>
      <c r="Z1195" s="219">
        <v>4.4655240999999997</v>
      </c>
      <c r="AA1195" s="286">
        <v>2.5813627000000002E-6</v>
      </c>
      <c r="AB1195" s="286">
        <v>1.5427043000000001E-11</v>
      </c>
      <c r="AC1195"/>
      <c r="AD1195" s="227">
        <f t="shared" si="273"/>
        <v>0.55212958000000001</v>
      </c>
      <c r="AE1195" s="227">
        <f t="shared" si="274"/>
        <v>7.8598826649000017E-3</v>
      </c>
      <c r="AF1195" s="227">
        <f t="shared" si="275"/>
        <v>5.0963055027000003E-3</v>
      </c>
      <c r="AG1195" s="227">
        <f t="shared" si="276"/>
        <v>4.4715227006599996</v>
      </c>
      <c r="AH1195" s="227">
        <f t="shared" si="277"/>
        <v>1.3012538235427043E-2</v>
      </c>
      <c r="AI1195"/>
      <c r="AJ1195">
        <v>24.821428000000001</v>
      </c>
      <c r="AK1195" s="155">
        <v>2.9837340999999999</v>
      </c>
      <c r="AL1195" s="155">
        <v>0.49803148000000003</v>
      </c>
      <c r="AM1195" s="155">
        <v>0</v>
      </c>
      <c r="AN1195" s="155">
        <v>21.019527</v>
      </c>
      <c r="AO1195" s="155">
        <v>0.22004518000000001</v>
      </c>
      <c r="AP1195" s="155">
        <v>0.10008994</v>
      </c>
      <c r="AQ1195"/>
      <c r="AR1195" s="156">
        <v>6.1059363999999998E-2</v>
      </c>
      <c r="AS1195" s="156">
        <v>5.8087577000000001E-2</v>
      </c>
      <c r="AT1195" s="156">
        <v>2.8115542E-3</v>
      </c>
      <c r="AU1195" s="156">
        <v>1.6023238000000001E-4</v>
      </c>
      <c r="AV1195" s="282">
        <f t="shared" si="282"/>
        <v>3.4824686824907004E-6</v>
      </c>
      <c r="AW1195" s="282">
        <f t="shared" si="283"/>
        <v>1.0397760265039883E-8</v>
      </c>
      <c r="AX1195" s="283">
        <f t="shared" si="284"/>
        <v>2.2441509502000002E-2</v>
      </c>
      <c r="AY1195" s="157">
        <v>3.4158547000000002E-6</v>
      </c>
      <c r="AZ1195" s="157">
        <v>1.0306458E-8</v>
      </c>
      <c r="BA1195" s="157">
        <v>2.8158714E-13</v>
      </c>
      <c r="BB1195" s="157">
        <v>2.1796893E-12</v>
      </c>
      <c r="BC1195" s="157">
        <v>0</v>
      </c>
      <c r="BD1195" s="157">
        <v>9.8074344999999998E-11</v>
      </c>
      <c r="BE1195" s="157">
        <v>6.6459858000000002E-8</v>
      </c>
      <c r="BF1195" s="157">
        <v>1.6432715999999999E-11</v>
      </c>
      <c r="BG1195" s="157">
        <v>7.4368045E-11</v>
      </c>
      <c r="BH1195" s="157">
        <v>2.8775570000000001E-14</v>
      </c>
      <c r="BI1195" s="157">
        <v>3.6977603999999999E-16</v>
      </c>
      <c r="BJ1195" s="157">
        <v>7.8104704000000002E-14</v>
      </c>
      <c r="BK1195" s="157">
        <v>9.5272367999999997E-14</v>
      </c>
      <c r="BL1195" s="157">
        <v>1.7394461E-14</v>
      </c>
      <c r="BM1195" s="157">
        <v>2.6970344E-12</v>
      </c>
      <c r="BN1195" s="157">
        <v>5.1173422000000001E-11</v>
      </c>
      <c r="BO1195" s="157">
        <v>2.0841165E-20</v>
      </c>
      <c r="BP1195" s="157">
        <v>1.4585502E-5</v>
      </c>
      <c r="BQ1195" s="157">
        <v>2.2426924000000001E-2</v>
      </c>
      <c r="BR1195" s="157">
        <v>0</v>
      </c>
      <c r="BS1195" s="157">
        <v>0</v>
      </c>
      <c r="BT1195" s="157">
        <v>0</v>
      </c>
      <c r="BU1195"/>
      <c r="BV1195" s="155">
        <v>1.0850566E-4</v>
      </c>
      <c r="BW1195" s="155">
        <v>5.3535258999999996E-7</v>
      </c>
      <c r="BX1195" s="155">
        <v>1.0263225000000001E-4</v>
      </c>
      <c r="BY1195" s="155">
        <v>1.4618633000000001E-8</v>
      </c>
      <c r="BZ1195" s="155">
        <v>5.4127648999999996E-7</v>
      </c>
      <c r="CA1195" s="155">
        <v>4.4858361000000003E-8</v>
      </c>
      <c r="CB1195" s="155">
        <v>7.1599534999999997E-10</v>
      </c>
      <c r="CC1195" s="155">
        <v>6.7560069000000003E-8</v>
      </c>
      <c r="CD1195" s="155">
        <v>1.4112046999999999E-8</v>
      </c>
      <c r="CE1195" s="155">
        <v>9.6343174E-8</v>
      </c>
      <c r="CF1195" s="155">
        <v>0</v>
      </c>
      <c r="CG1195" s="155">
        <v>4.6087577000000002E-17</v>
      </c>
      <c r="CH1195" s="155">
        <v>3.7736329000000002E-13</v>
      </c>
      <c r="CI1195" s="155">
        <v>3.2814294999999998E-7</v>
      </c>
      <c r="CJ1195" s="155">
        <v>4.2219323E-6</v>
      </c>
      <c r="CK1195" s="155">
        <v>8.4915791000000007E-9</v>
      </c>
      <c r="CL1195" s="155">
        <v>0</v>
      </c>
      <c r="CM1195"/>
      <c r="CN1195" s="284">
        <v>3.1940542999999998E-13</v>
      </c>
      <c r="CO1195" s="284">
        <v>3.6808697000000001</v>
      </c>
      <c r="CP1195" s="285">
        <v>1.8588642000000001E-3</v>
      </c>
      <c r="CQ1195" s="284">
        <v>3.7648937999999998E-4</v>
      </c>
      <c r="CR1195" s="284">
        <v>3.5368368999999998E-11</v>
      </c>
      <c r="CS1195" s="284">
        <v>4.1785888000000002E-9</v>
      </c>
      <c r="CT1195" s="284">
        <v>2.4036002E-5</v>
      </c>
      <c r="CU1195" s="284">
        <v>4.7254117999999998E-2</v>
      </c>
      <c r="CV1195" s="284">
        <v>1.9257104999999999E-8</v>
      </c>
      <c r="CW1195" s="284">
        <v>1.5780131999999999E-5</v>
      </c>
      <c r="CX1195"/>
      <c r="CY1195" s="173"/>
      <c r="CZ1195" s="271" t="s">
        <v>2640</v>
      </c>
      <c r="DA1195"/>
      <c r="DB1195" s="258"/>
      <c r="DC1195" s="57"/>
      <c r="DD1195" s="57"/>
      <c r="DE1195" s="57"/>
      <c r="DF1195" s="57"/>
      <c r="DG1195" s="57"/>
      <c r="DH1195" s="57"/>
      <c r="DI1195" s="57"/>
      <c r="DJ1195" s="57"/>
      <c r="DK1195" s="57"/>
      <c r="DL1195" s="57"/>
    </row>
    <row r="1196" spans="1:116" ht="14.4">
      <c r="A1196" t="s">
        <v>994</v>
      </c>
      <c r="B1196" s="188" t="s">
        <v>321</v>
      </c>
      <c r="C1196" s="151" t="str">
        <f t="shared" si="285"/>
        <v>A.160.04.105</v>
      </c>
      <c r="D1196" s="54" t="s">
        <v>43</v>
      </c>
      <c r="E1196" s="150" t="s">
        <v>352</v>
      </c>
      <c r="F1196" s="153" t="str">
        <f t="shared" si="286"/>
        <v>Balsa FSC/PEFC 150 (kg/m3)</v>
      </c>
      <c r="G1196" s="154">
        <f t="shared" si="287"/>
        <v>0.51312494666666675</v>
      </c>
      <c r="H1196"/>
      <c r="I1196"/>
      <c r="J1196" s="227">
        <f t="shared" si="278"/>
        <v>0.13618657858901723</v>
      </c>
      <c r="K1196"/>
      <c r="L1196" s="280">
        <f t="shared" si="279"/>
        <v>6.5986460380000004E-3</v>
      </c>
      <c r="M1196" s="280">
        <f t="shared" si="280"/>
        <v>1.6618575624000001E-2</v>
      </c>
      <c r="N1196" s="281">
        <f t="shared" si="281"/>
        <v>3.6000614927017213E-2</v>
      </c>
      <c r="O1196" s="280">
        <v>7.6968742000000007E-2</v>
      </c>
      <c r="P1196" s="286">
        <v>1.0025368E-2</v>
      </c>
      <c r="Q1196" s="286">
        <v>3.6946979000000001E-3</v>
      </c>
      <c r="R1196" s="286">
        <v>3.3987254000000001E-3</v>
      </c>
      <c r="S1196" s="219">
        <v>2.7997969000000001E-3</v>
      </c>
      <c r="T1196" s="286">
        <v>1.6112698E-5</v>
      </c>
      <c r="U1196" s="219">
        <v>3.8401104000000002E-4</v>
      </c>
      <c r="V1196" s="219">
        <v>3.3204688000000002E-4</v>
      </c>
      <c r="W1196" s="219">
        <v>2.9883287000000001E-4</v>
      </c>
      <c r="X1196" s="219">
        <v>2.4997214E-3</v>
      </c>
      <c r="Y1196" s="219">
        <v>3.5694651000000001E-2</v>
      </c>
      <c r="Z1196" s="286">
        <v>6.6741444000000005E-5</v>
      </c>
      <c r="AA1196" s="286">
        <v>7.1310143999999997E-6</v>
      </c>
      <c r="AB1196" s="286">
        <v>4.2617206E-11</v>
      </c>
      <c r="AC1196"/>
      <c r="AD1196" s="227">
        <f t="shared" si="273"/>
        <v>7.6968742000000007E-2</v>
      </c>
      <c r="AE1196" s="227">
        <f t="shared" si="274"/>
        <v>2.0650758817999996E-2</v>
      </c>
      <c r="AF1196" s="227">
        <f t="shared" si="275"/>
        <v>1.4059243794400001E-2</v>
      </c>
      <c r="AG1196" s="227">
        <f t="shared" si="276"/>
        <v>1.6618575624000001E-2</v>
      </c>
      <c r="AH1196" s="227">
        <f t="shared" si="277"/>
        <v>3.5993483912617211E-2</v>
      </c>
      <c r="AI1196"/>
      <c r="AJ1196">
        <v>28.938997000000001</v>
      </c>
      <c r="AK1196" s="155">
        <v>6.9682376000000001</v>
      </c>
      <c r="AL1196" s="155">
        <v>0.51715900999999997</v>
      </c>
      <c r="AM1196" s="155">
        <v>0</v>
      </c>
      <c r="AN1196" s="155">
        <v>21.089787000000001</v>
      </c>
      <c r="AO1196" s="155">
        <v>0.25899496999999999</v>
      </c>
      <c r="AP1196" s="155">
        <v>0.10481756</v>
      </c>
      <c r="AQ1196"/>
      <c r="AR1196" s="156">
        <v>1.2184181000000001E-2</v>
      </c>
      <c r="AS1196" s="156">
        <v>1.1282234E-2</v>
      </c>
      <c r="AT1196" s="156">
        <v>4.6091364999999997E-4</v>
      </c>
      <c r="AU1196" s="156">
        <v>4.4103311000000001E-4</v>
      </c>
      <c r="AV1196" s="282">
        <f t="shared" si="282"/>
        <v>6.7639294732370003E-7</v>
      </c>
      <c r="AW1196" s="282">
        <f t="shared" si="283"/>
        <v>1.7045623260598736E-9</v>
      </c>
      <c r="AX1196" s="283">
        <f t="shared" si="284"/>
        <v>6.1769343501000003E-2</v>
      </c>
      <c r="AY1196" s="157">
        <v>4.7621581000000001E-7</v>
      </c>
      <c r="AZ1196" s="157">
        <v>1.4368566999999999E-9</v>
      </c>
      <c r="BA1196" s="157">
        <v>3.9256971999999997E-14</v>
      </c>
      <c r="BB1196" s="157">
        <v>6.0213918000000003E-12</v>
      </c>
      <c r="BC1196" s="157">
        <v>0</v>
      </c>
      <c r="BD1196" s="157">
        <v>2.4681889999999999E-10</v>
      </c>
      <c r="BE1196" s="157">
        <v>1.9977350000000001E-7</v>
      </c>
      <c r="BF1196" s="157">
        <v>3.9896783999999997E-11</v>
      </c>
      <c r="BG1196" s="157">
        <v>2.2701978000000001E-10</v>
      </c>
      <c r="BH1196" s="157">
        <v>7.9492511000000006E-14</v>
      </c>
      <c r="BI1196" s="157">
        <v>1.0215063E-15</v>
      </c>
      <c r="BJ1196" s="157">
        <v>2.1892489000000001E-13</v>
      </c>
      <c r="BK1196" s="157">
        <v>3.8096198999999998E-13</v>
      </c>
      <c r="BL1196" s="157">
        <v>6.9404132999999994E-14</v>
      </c>
      <c r="BM1196" s="157">
        <v>7.6075019000000007E-12</v>
      </c>
      <c r="BN1196" s="157">
        <v>1.4318953E-10</v>
      </c>
      <c r="BO1196" s="157">
        <v>5.7573718000000001E-20</v>
      </c>
      <c r="BP1196" s="157">
        <v>2.6729501000000002E-5</v>
      </c>
      <c r="BQ1196" s="157">
        <v>6.1742614000000001E-2</v>
      </c>
      <c r="BR1196" s="157">
        <v>0</v>
      </c>
      <c r="BS1196" s="157">
        <v>0</v>
      </c>
      <c r="BT1196" s="157">
        <v>0</v>
      </c>
      <c r="BU1196"/>
      <c r="BV1196" s="155">
        <v>2.7914998000000001E-5</v>
      </c>
      <c r="BW1196" s="155">
        <v>1.6276772E-6</v>
      </c>
      <c r="BX1196" s="155">
        <v>1.4307285E-5</v>
      </c>
      <c r="BY1196" s="155">
        <v>3.9973273999999998E-8</v>
      </c>
      <c r="BZ1196" s="155">
        <v>1.4839260999999999E-6</v>
      </c>
      <c r="CA1196" s="155">
        <v>1.2392121999999999E-7</v>
      </c>
      <c r="CB1196" s="155">
        <v>1.9779370999999998E-9</v>
      </c>
      <c r="CC1196" s="155">
        <v>1.8663468999999999E-7</v>
      </c>
      <c r="CD1196" s="155">
        <v>4.0518597999999998E-8</v>
      </c>
      <c r="CE1196" s="155">
        <v>2.6851236999999998E-7</v>
      </c>
      <c r="CF1196" s="155">
        <v>0</v>
      </c>
      <c r="CG1196" s="155">
        <v>1.2731693E-16</v>
      </c>
      <c r="CH1196" s="155">
        <v>1.0424661000000001E-12</v>
      </c>
      <c r="CI1196" s="155">
        <v>7.4415582999999998E-7</v>
      </c>
      <c r="CJ1196" s="155">
        <v>9.0669565000000008E-6</v>
      </c>
      <c r="CK1196" s="155">
        <v>2.3457823000000001E-8</v>
      </c>
      <c r="CL1196" s="155">
        <v>0</v>
      </c>
      <c r="CM1196"/>
      <c r="CN1196" s="284">
        <v>8.8235751000000005E-13</v>
      </c>
      <c r="CO1196" s="284">
        <v>0.51314112999999995</v>
      </c>
      <c r="CP1196" s="285">
        <v>5.1351121999999999E-3</v>
      </c>
      <c r="CQ1196" s="284">
        <v>1.1418352E-3</v>
      </c>
      <c r="CR1196" s="284">
        <v>9.9135086999999994E-11</v>
      </c>
      <c r="CS1196" s="284">
        <v>1.1712346E-8</v>
      </c>
      <c r="CT1196" s="284">
        <v>6.8889159999999995E-5</v>
      </c>
      <c r="CU1196" s="284">
        <v>0.18858669</v>
      </c>
      <c r="CV1196" s="284">
        <v>5.3197751000000001E-8</v>
      </c>
      <c r="CW1196" s="284">
        <v>4.3592613999999998E-5</v>
      </c>
      <c r="CX1196"/>
      <c r="CY1196" s="173"/>
      <c r="CZ1196" s="271" t="s">
        <v>2641</v>
      </c>
      <c r="DA1196"/>
      <c r="DB1196" s="258"/>
      <c r="DC1196" s="57"/>
      <c r="DD1196" s="57"/>
      <c r="DE1196" s="57"/>
      <c r="DF1196" s="57"/>
      <c r="DG1196" s="57"/>
      <c r="DH1196" s="57"/>
      <c r="DI1196" s="57"/>
      <c r="DJ1196" s="57"/>
      <c r="DK1196" s="57"/>
      <c r="DL1196" s="57"/>
    </row>
    <row r="1197" spans="1:116" ht="14.4">
      <c r="A1197" t="s">
        <v>1858</v>
      </c>
      <c r="B1197" s="188" t="s">
        <v>321</v>
      </c>
      <c r="C1197" s="151" t="str">
        <f t="shared" si="285"/>
        <v>A.160.04.106</v>
      </c>
      <c r="D1197" s="54" t="s">
        <v>43</v>
      </c>
      <c r="E1197" s="150" t="s">
        <v>352</v>
      </c>
      <c r="F1197" s="153" t="str">
        <f t="shared" si="286"/>
        <v>Balsa natural forest clear cut 150 (kg/m3)</v>
      </c>
      <c r="G1197" s="154">
        <f t="shared" si="287"/>
        <v>3.9631249333333338</v>
      </c>
      <c r="H1197"/>
      <c r="I1197"/>
      <c r="J1197" s="227">
        <f t="shared" si="278"/>
        <v>41.444311835145022</v>
      </c>
      <c r="K1197"/>
      <c r="L1197" s="280">
        <f t="shared" si="279"/>
        <v>6.5986460380000004E-3</v>
      </c>
      <c r="M1197" s="280">
        <f t="shared" si="280"/>
        <v>40.807243834179999</v>
      </c>
      <c r="N1197" s="281">
        <f t="shared" si="281"/>
        <v>3.6000614927017213E-2</v>
      </c>
      <c r="O1197" s="280">
        <v>0.59446874000000005</v>
      </c>
      <c r="P1197" s="219">
        <v>1.0025368E-2</v>
      </c>
      <c r="Q1197" s="286">
        <v>3.6946979000000001E-3</v>
      </c>
      <c r="R1197" s="286">
        <v>3.3987254000000001E-3</v>
      </c>
      <c r="S1197" s="219">
        <v>2.7997969000000001E-3</v>
      </c>
      <c r="T1197" s="286">
        <v>1.6112698E-5</v>
      </c>
      <c r="U1197" s="219">
        <v>3.8401104000000002E-4</v>
      </c>
      <c r="V1197" s="219">
        <v>3.3204688000000002E-4</v>
      </c>
      <c r="W1197" s="219">
        <v>2.9883287000000001E-4</v>
      </c>
      <c r="X1197" s="219">
        <v>2.4997214E-3</v>
      </c>
      <c r="Y1197" s="219">
        <v>3.5694651000000001E-2</v>
      </c>
      <c r="Z1197" s="219">
        <v>40.790692</v>
      </c>
      <c r="AA1197" s="286">
        <v>7.1310143999999997E-6</v>
      </c>
      <c r="AB1197" s="286">
        <v>4.2617206E-11</v>
      </c>
      <c r="AC1197"/>
      <c r="AD1197" s="227">
        <f t="shared" si="273"/>
        <v>0.59446874000000005</v>
      </c>
      <c r="AE1197" s="227">
        <f t="shared" si="274"/>
        <v>2.0650758817999996E-2</v>
      </c>
      <c r="AF1197" s="227">
        <f t="shared" si="275"/>
        <v>1.4059243794400001E-2</v>
      </c>
      <c r="AG1197" s="227">
        <f t="shared" si="276"/>
        <v>40.807243834179999</v>
      </c>
      <c r="AH1197" s="227">
        <f t="shared" si="277"/>
        <v>3.5993483912617211E-2</v>
      </c>
      <c r="AI1197"/>
      <c r="AJ1197">
        <v>28.938997000000001</v>
      </c>
      <c r="AK1197" s="155">
        <v>6.9682376000000001</v>
      </c>
      <c r="AL1197" s="155">
        <v>0.51715900999999997</v>
      </c>
      <c r="AM1197" s="155">
        <v>0</v>
      </c>
      <c r="AN1197" s="155">
        <v>21.089787000000001</v>
      </c>
      <c r="AO1197" s="155">
        <v>0.25899496999999999</v>
      </c>
      <c r="AP1197" s="155">
        <v>0.10481756</v>
      </c>
      <c r="AQ1197"/>
      <c r="AR1197" s="156">
        <v>6.8199004999999993E-2</v>
      </c>
      <c r="AS1197" s="156">
        <v>6.4684922000000006E-2</v>
      </c>
      <c r="AT1197" s="156">
        <v>3.073049E-3</v>
      </c>
      <c r="AU1197" s="156">
        <v>4.4103311000000001E-4</v>
      </c>
      <c r="AV1197" s="282">
        <f t="shared" si="282"/>
        <v>3.8779929373236996E-6</v>
      </c>
      <c r="AW1197" s="282">
        <f t="shared" si="283"/>
        <v>1.1364826551057873E-8</v>
      </c>
      <c r="AX1197" s="283">
        <f t="shared" si="284"/>
        <v>6.1769343501000003E-2</v>
      </c>
      <c r="AY1197" s="157">
        <v>3.6778157999999999E-6</v>
      </c>
      <c r="AZ1197" s="157">
        <v>1.1096857000000001E-8</v>
      </c>
      <c r="BA1197" s="157">
        <v>3.0318197000000001E-13</v>
      </c>
      <c r="BB1197" s="157">
        <v>6.0213918000000003E-12</v>
      </c>
      <c r="BC1197" s="157">
        <v>0</v>
      </c>
      <c r="BD1197" s="157">
        <v>2.4681889999999999E-10</v>
      </c>
      <c r="BE1197" s="157">
        <v>1.9977350000000001E-7</v>
      </c>
      <c r="BF1197" s="157">
        <v>3.9896783999999997E-11</v>
      </c>
      <c r="BG1197" s="157">
        <v>2.2701978000000001E-10</v>
      </c>
      <c r="BH1197" s="157">
        <v>7.9492511000000006E-14</v>
      </c>
      <c r="BI1197" s="157">
        <v>1.0215063E-15</v>
      </c>
      <c r="BJ1197" s="157">
        <v>2.1892489000000001E-13</v>
      </c>
      <c r="BK1197" s="157">
        <v>3.8096198999999998E-13</v>
      </c>
      <c r="BL1197" s="157">
        <v>6.9404132999999994E-14</v>
      </c>
      <c r="BM1197" s="157">
        <v>7.6075019000000007E-12</v>
      </c>
      <c r="BN1197" s="157">
        <v>1.4318953E-10</v>
      </c>
      <c r="BO1197" s="157">
        <v>5.7573718000000001E-20</v>
      </c>
      <c r="BP1197" s="157">
        <v>2.6729501000000002E-5</v>
      </c>
      <c r="BQ1197" s="157">
        <v>6.1742614000000001E-2</v>
      </c>
      <c r="BR1197" s="157">
        <v>0</v>
      </c>
      <c r="BS1197" s="157">
        <v>0</v>
      </c>
      <c r="BT1197" s="157">
        <v>0</v>
      </c>
      <c r="BU1197"/>
      <c r="BV1197" s="155">
        <v>1.2411015E-4</v>
      </c>
      <c r="BW1197" s="155">
        <v>1.6276772E-6</v>
      </c>
      <c r="BX1197" s="155">
        <v>1.1050244E-4</v>
      </c>
      <c r="BY1197" s="155">
        <v>3.9973273999999998E-8</v>
      </c>
      <c r="BZ1197" s="155">
        <v>1.4839260999999999E-6</v>
      </c>
      <c r="CA1197" s="155">
        <v>1.2392121999999999E-7</v>
      </c>
      <c r="CB1197" s="155">
        <v>1.9779370999999998E-9</v>
      </c>
      <c r="CC1197" s="155">
        <v>1.8663468999999999E-7</v>
      </c>
      <c r="CD1197" s="155">
        <v>4.0518597999999998E-8</v>
      </c>
      <c r="CE1197" s="155">
        <v>2.6851236999999998E-7</v>
      </c>
      <c r="CF1197" s="155">
        <v>0</v>
      </c>
      <c r="CG1197" s="155">
        <v>1.2731693E-16</v>
      </c>
      <c r="CH1197" s="155">
        <v>1.0424661000000001E-12</v>
      </c>
      <c r="CI1197" s="155">
        <v>7.4415582999999998E-7</v>
      </c>
      <c r="CJ1197" s="155">
        <v>9.0669565000000008E-6</v>
      </c>
      <c r="CK1197" s="155">
        <v>2.3457823000000001E-8</v>
      </c>
      <c r="CL1197" s="155">
        <v>0</v>
      </c>
      <c r="CM1197"/>
      <c r="CN1197" s="284">
        <v>8.8235751000000005E-13</v>
      </c>
      <c r="CO1197" s="284">
        <v>3.9631411000000001</v>
      </c>
      <c r="CP1197" s="285">
        <v>5.1351121999999999E-3</v>
      </c>
      <c r="CQ1197" s="284">
        <v>1.1418352E-3</v>
      </c>
      <c r="CR1197" s="284">
        <v>9.9135086999999994E-11</v>
      </c>
      <c r="CS1197" s="284">
        <v>1.1712346E-8</v>
      </c>
      <c r="CT1197" s="284">
        <v>6.8889159999999995E-5</v>
      </c>
      <c r="CU1197" s="284">
        <v>0.18858669</v>
      </c>
      <c r="CV1197" s="284">
        <v>5.3197751000000001E-8</v>
      </c>
      <c r="CW1197" s="284">
        <v>4.3592613999999998E-5</v>
      </c>
      <c r="CX1197"/>
      <c r="CY1197" s="173"/>
      <c r="CZ1197" s="271" t="s">
        <v>2641</v>
      </c>
      <c r="DA1197"/>
      <c r="DB1197" s="258"/>
      <c r="DC1197" s="57"/>
      <c r="DD1197" s="57"/>
      <c r="DE1197" s="57"/>
      <c r="DF1197" s="57"/>
      <c r="DG1197" s="57"/>
      <c r="DH1197" s="57"/>
      <c r="DI1197" s="57"/>
      <c r="DJ1197" s="57"/>
      <c r="DK1197" s="57"/>
      <c r="DL1197" s="57"/>
    </row>
    <row r="1198" spans="1:116" ht="14.4">
      <c r="A1198" t="s">
        <v>995</v>
      </c>
      <c r="B1198" s="188" t="s">
        <v>321</v>
      </c>
      <c r="C1198" s="151" t="str">
        <f t="shared" si="285"/>
        <v>A.160.04.107</v>
      </c>
      <c r="D1198" s="54" t="s">
        <v>43</v>
      </c>
      <c r="E1198" s="150" t="s">
        <v>352</v>
      </c>
      <c r="F1198" s="153" t="str">
        <f t="shared" si="286"/>
        <v>Birch FSC/PEFC 660 (kg/m3)</v>
      </c>
      <c r="G1198" s="154">
        <f t="shared" si="287"/>
        <v>0.26006644000000001</v>
      </c>
      <c r="H1198"/>
      <c r="I1198"/>
      <c r="J1198" s="227">
        <f t="shared" si="278"/>
        <v>6.6289136153267605E-2</v>
      </c>
      <c r="K1198"/>
      <c r="L1198" s="280">
        <f t="shared" si="279"/>
        <v>5.3841897749999992E-3</v>
      </c>
      <c r="M1198" s="280">
        <f t="shared" si="280"/>
        <v>7.5909486630000005E-3</v>
      </c>
      <c r="N1198" s="281">
        <f t="shared" si="281"/>
        <v>1.4304031715267607E-2</v>
      </c>
      <c r="O1198" s="280">
        <v>3.9009966E-2</v>
      </c>
      <c r="P1198" s="286">
        <v>2.0157982000000001E-3</v>
      </c>
      <c r="Q1198" s="286">
        <v>2.9528598999999998E-3</v>
      </c>
      <c r="R1198" s="286">
        <v>2.5583316999999999E-3</v>
      </c>
      <c r="S1198" s="219">
        <v>2.4826463999999999E-3</v>
      </c>
      <c r="T1198" s="286">
        <v>1.1835815E-5</v>
      </c>
      <c r="U1198" s="219">
        <v>3.3137586E-4</v>
      </c>
      <c r="V1198" s="219">
        <v>3.0008389E-4</v>
      </c>
      <c r="W1198" s="219">
        <v>2.6510926999999998E-4</v>
      </c>
      <c r="X1198" s="219">
        <v>2.2621912999999999E-3</v>
      </c>
      <c r="Y1198" s="219">
        <v>1.4032469000000001E-2</v>
      </c>
      <c r="Z1198" s="286">
        <v>6.0015373000000001E-5</v>
      </c>
      <c r="AA1198" s="286">
        <v>6.4534067000000001E-6</v>
      </c>
      <c r="AB1198" s="286">
        <v>3.8567607999999998E-11</v>
      </c>
      <c r="AC1198"/>
      <c r="AD1198" s="227">
        <f t="shared" si="273"/>
        <v>3.9009966E-2</v>
      </c>
      <c r="AE1198" s="227">
        <f t="shared" si="274"/>
        <v>1.0652931765E-2</v>
      </c>
      <c r="AF1198" s="227">
        <f t="shared" si="275"/>
        <v>5.2751953967000009E-3</v>
      </c>
      <c r="AG1198" s="227">
        <f t="shared" si="276"/>
        <v>7.5909486629999997E-3</v>
      </c>
      <c r="AH1198" s="227">
        <f t="shared" si="277"/>
        <v>1.4297578308567607E-2</v>
      </c>
      <c r="AI1198"/>
      <c r="AJ1198">
        <v>26.498113</v>
      </c>
      <c r="AK1198" s="155">
        <v>3.6166999999999998</v>
      </c>
      <c r="AL1198" s="155">
        <v>0.50492300999999995</v>
      </c>
      <c r="AM1198" s="155">
        <v>0</v>
      </c>
      <c r="AN1198" s="155">
        <v>22.023323000000001</v>
      </c>
      <c r="AO1198" s="155">
        <v>0.25136420999999998</v>
      </c>
      <c r="AP1198" s="155">
        <v>0.10180230999999999</v>
      </c>
      <c r="AQ1198"/>
      <c r="AR1198" s="156">
        <v>5.3232148999999996E-3</v>
      </c>
      <c r="AS1198" s="156">
        <v>4.8963803999999998E-3</v>
      </c>
      <c r="AT1198" s="156">
        <v>2.2109861999999999E-4</v>
      </c>
      <c r="AU1198" s="156">
        <v>2.0573586999999999E-4</v>
      </c>
      <c r="AV1198" s="282">
        <f t="shared" si="282"/>
        <v>2.9354798380500002E-7</v>
      </c>
      <c r="AW1198" s="282">
        <f t="shared" si="283"/>
        <v>8.1767240196534274E-10</v>
      </c>
      <c r="AX1198" s="283">
        <f t="shared" si="284"/>
        <v>2.8814547730999999E-2</v>
      </c>
      <c r="AY1198" s="157">
        <v>2.4137410999999998E-7</v>
      </c>
      <c r="AZ1198" s="157">
        <v>7.2828270999999997E-10</v>
      </c>
      <c r="BA1198" s="157">
        <v>1.9897719999999999E-14</v>
      </c>
      <c r="BB1198" s="157">
        <v>5.4492233000000004E-12</v>
      </c>
      <c r="BC1198" s="157">
        <v>0</v>
      </c>
      <c r="BD1198" s="157">
        <v>2.0949953E-10</v>
      </c>
      <c r="BE1198" s="157">
        <v>5.1828219E-8</v>
      </c>
      <c r="BF1198" s="157">
        <v>3.2943566000000002E-11</v>
      </c>
      <c r="BG1198" s="157">
        <v>5.6161745000000002E-11</v>
      </c>
      <c r="BH1198" s="157">
        <v>7.1938923999999999E-14</v>
      </c>
      <c r="BI1198" s="157">
        <v>9.2444011000000007E-16</v>
      </c>
      <c r="BJ1198" s="157">
        <v>1.8892403000000001E-13</v>
      </c>
      <c r="BK1198" s="157">
        <v>2.0245169000000002E-15</v>
      </c>
      <c r="BL1198" s="157">
        <v>6.7128223000000003E-16</v>
      </c>
      <c r="BM1198" s="157">
        <v>6.4278817E-12</v>
      </c>
      <c r="BN1198" s="157">
        <v>1.2427817E-10</v>
      </c>
      <c r="BO1198" s="157">
        <v>5.2102911999999998E-20</v>
      </c>
      <c r="BP1198" s="157">
        <v>2.3807731000000001E-5</v>
      </c>
      <c r="BQ1198" s="157">
        <v>2.8790739999999999E-2</v>
      </c>
      <c r="BR1198" s="157">
        <v>0</v>
      </c>
      <c r="BS1198" s="157">
        <v>0</v>
      </c>
      <c r="BT1198" s="157">
        <v>0</v>
      </c>
      <c r="BU1198"/>
      <c r="BV1198" s="155">
        <v>1.4269817E-5</v>
      </c>
      <c r="BW1198" s="155">
        <v>4.4378810000000002E-7</v>
      </c>
      <c r="BX1198" s="155">
        <v>7.2513424999999999E-6</v>
      </c>
      <c r="BY1198" s="155">
        <v>3.5877143E-8</v>
      </c>
      <c r="BZ1198" s="155">
        <v>4.4936886999999998E-7</v>
      </c>
      <c r="CA1198" s="155">
        <v>1.121459E-7</v>
      </c>
      <c r="CB1198" s="155">
        <v>1.7899884E-9</v>
      </c>
      <c r="CC1198" s="155">
        <v>1.6890016999999999E-7</v>
      </c>
      <c r="CD1198" s="155">
        <v>3.2204002000000002E-8</v>
      </c>
      <c r="CE1198" s="155">
        <v>2.315626E-7</v>
      </c>
      <c r="CF1198" s="155">
        <v>0</v>
      </c>
      <c r="CG1198" s="155">
        <v>1.1521894E-16</v>
      </c>
      <c r="CH1198" s="155">
        <v>9.4340822000000006E-13</v>
      </c>
      <c r="CI1198" s="155">
        <v>5.0772301999999999E-7</v>
      </c>
      <c r="CJ1198" s="155">
        <v>5.0138853E-6</v>
      </c>
      <c r="CK1198" s="155">
        <v>2.1228806999999999E-8</v>
      </c>
      <c r="CL1198" s="155">
        <v>0</v>
      </c>
      <c r="CM1198"/>
      <c r="CN1198" s="284">
        <v>7.9851358999999997E-13</v>
      </c>
      <c r="CO1198" s="284">
        <v>0.26008109000000001</v>
      </c>
      <c r="CP1198" s="285">
        <v>4.6471604000000001E-3</v>
      </c>
      <c r="CQ1198" s="284">
        <v>3.2915568999999998E-4</v>
      </c>
      <c r="CR1198" s="284">
        <v>8.5553556000000002E-11</v>
      </c>
      <c r="CS1198" s="284">
        <v>1.0107605E-8</v>
      </c>
      <c r="CT1198" s="284">
        <v>1.8035484E-5</v>
      </c>
      <c r="CU1198" s="284">
        <v>1.7391558000000001E-3</v>
      </c>
      <c r="CV1198" s="284">
        <v>4.8142761000000003E-8</v>
      </c>
      <c r="CW1198" s="284">
        <v>3.9450329999999999E-5</v>
      </c>
      <c r="CX1198"/>
      <c r="CY1198" s="173"/>
      <c r="CZ1198" s="271" t="s">
        <v>2642</v>
      </c>
      <c r="DA1198"/>
      <c r="DB1198" s="258"/>
      <c r="DC1198" s="57"/>
      <c r="DD1198" s="57"/>
      <c r="DE1198" s="57"/>
      <c r="DF1198" s="57"/>
      <c r="DG1198" s="57"/>
      <c r="DH1198" s="57"/>
      <c r="DI1198" s="57"/>
      <c r="DJ1198" s="57"/>
      <c r="DK1198" s="57"/>
      <c r="DL1198" s="57"/>
    </row>
    <row r="1199" spans="1:116" ht="14.4">
      <c r="A1199" t="s">
        <v>996</v>
      </c>
      <c r="B1199" s="188" t="s">
        <v>321</v>
      </c>
      <c r="C1199" s="151" t="str">
        <f t="shared" si="285"/>
        <v>A.160.04.108</v>
      </c>
      <c r="D1199" s="54" t="s">
        <v>43</v>
      </c>
      <c r="E1199" s="150" t="s">
        <v>352</v>
      </c>
      <c r="F1199" s="153" t="str">
        <f t="shared" si="286"/>
        <v>Elm FSC/PEFC 650 (kg/m3)</v>
      </c>
      <c r="G1199" s="154">
        <f t="shared" si="287"/>
        <v>0.26006644000000001</v>
      </c>
      <c r="H1199"/>
      <c r="I1199"/>
      <c r="J1199" s="227">
        <f t="shared" si="278"/>
        <v>6.6289136153267605E-2</v>
      </c>
      <c r="K1199"/>
      <c r="L1199" s="280">
        <f t="shared" si="279"/>
        <v>5.3841897749999992E-3</v>
      </c>
      <c r="M1199" s="280">
        <f t="shared" si="280"/>
        <v>7.5909486630000005E-3</v>
      </c>
      <c r="N1199" s="281">
        <f t="shared" si="281"/>
        <v>1.4304031715267607E-2</v>
      </c>
      <c r="O1199" s="280">
        <v>3.9009966E-2</v>
      </c>
      <c r="P1199" s="286">
        <v>2.0157982000000001E-3</v>
      </c>
      <c r="Q1199" s="286">
        <v>2.9528598999999998E-3</v>
      </c>
      <c r="R1199" s="286">
        <v>2.5583316999999999E-3</v>
      </c>
      <c r="S1199" s="219">
        <v>2.4826463999999999E-3</v>
      </c>
      <c r="T1199" s="286">
        <v>1.1835815E-5</v>
      </c>
      <c r="U1199" s="219">
        <v>3.3137586E-4</v>
      </c>
      <c r="V1199" s="219">
        <v>3.0008389E-4</v>
      </c>
      <c r="W1199" s="219">
        <v>2.6510926999999998E-4</v>
      </c>
      <c r="X1199" s="219">
        <v>2.2621912999999999E-3</v>
      </c>
      <c r="Y1199" s="219">
        <v>1.4032469000000001E-2</v>
      </c>
      <c r="Z1199" s="286">
        <v>6.0015373000000001E-5</v>
      </c>
      <c r="AA1199" s="286">
        <v>6.4534067000000001E-6</v>
      </c>
      <c r="AB1199" s="286">
        <v>3.8567607999999998E-11</v>
      </c>
      <c r="AC1199"/>
      <c r="AD1199" s="227">
        <f t="shared" si="273"/>
        <v>3.9009966E-2</v>
      </c>
      <c r="AE1199" s="227">
        <f t="shared" si="274"/>
        <v>1.0652931765E-2</v>
      </c>
      <c r="AF1199" s="227">
        <f t="shared" si="275"/>
        <v>5.2751953967000009E-3</v>
      </c>
      <c r="AG1199" s="227">
        <f t="shared" si="276"/>
        <v>7.5909486629999997E-3</v>
      </c>
      <c r="AH1199" s="227">
        <f t="shared" si="277"/>
        <v>1.4297578308567607E-2</v>
      </c>
      <c r="AI1199"/>
      <c r="AJ1199">
        <v>26.498113</v>
      </c>
      <c r="AK1199" s="155">
        <v>3.6166999999999998</v>
      </c>
      <c r="AL1199" s="155">
        <v>0.50492300999999995</v>
      </c>
      <c r="AM1199" s="155">
        <v>0</v>
      </c>
      <c r="AN1199" s="155">
        <v>22.023323000000001</v>
      </c>
      <c r="AO1199" s="155">
        <v>0.25136420999999998</v>
      </c>
      <c r="AP1199" s="155">
        <v>0.10180230999999999</v>
      </c>
      <c r="AQ1199"/>
      <c r="AR1199" s="156">
        <v>5.3232148999999996E-3</v>
      </c>
      <c r="AS1199" s="156">
        <v>4.8963803999999998E-3</v>
      </c>
      <c r="AT1199" s="156">
        <v>2.2109861999999999E-4</v>
      </c>
      <c r="AU1199" s="156">
        <v>2.0573586999999999E-4</v>
      </c>
      <c r="AV1199" s="282">
        <f t="shared" si="282"/>
        <v>2.9354798380500002E-7</v>
      </c>
      <c r="AW1199" s="282">
        <f t="shared" si="283"/>
        <v>8.1767240196534274E-10</v>
      </c>
      <c r="AX1199" s="283">
        <f t="shared" si="284"/>
        <v>2.8814547730999999E-2</v>
      </c>
      <c r="AY1199" s="157">
        <v>2.4137410999999998E-7</v>
      </c>
      <c r="AZ1199" s="157">
        <v>7.2828270999999997E-10</v>
      </c>
      <c r="BA1199" s="157">
        <v>1.9897719999999999E-14</v>
      </c>
      <c r="BB1199" s="157">
        <v>5.4492233000000004E-12</v>
      </c>
      <c r="BC1199" s="157">
        <v>0</v>
      </c>
      <c r="BD1199" s="157">
        <v>2.0949953E-10</v>
      </c>
      <c r="BE1199" s="157">
        <v>5.1828219E-8</v>
      </c>
      <c r="BF1199" s="157">
        <v>3.2943566000000002E-11</v>
      </c>
      <c r="BG1199" s="157">
        <v>5.6161745000000002E-11</v>
      </c>
      <c r="BH1199" s="157">
        <v>7.1938923999999999E-14</v>
      </c>
      <c r="BI1199" s="157">
        <v>9.2444011000000007E-16</v>
      </c>
      <c r="BJ1199" s="157">
        <v>1.8892403000000001E-13</v>
      </c>
      <c r="BK1199" s="157">
        <v>2.0245169000000002E-15</v>
      </c>
      <c r="BL1199" s="157">
        <v>6.7128223000000003E-16</v>
      </c>
      <c r="BM1199" s="157">
        <v>6.4278817E-12</v>
      </c>
      <c r="BN1199" s="157">
        <v>1.2427817E-10</v>
      </c>
      <c r="BO1199" s="157">
        <v>5.2102911999999998E-20</v>
      </c>
      <c r="BP1199" s="157">
        <v>2.3807731000000001E-5</v>
      </c>
      <c r="BQ1199" s="157">
        <v>2.8790739999999999E-2</v>
      </c>
      <c r="BR1199" s="157">
        <v>0</v>
      </c>
      <c r="BS1199" s="157">
        <v>0</v>
      </c>
      <c r="BT1199" s="157">
        <v>0</v>
      </c>
      <c r="BU1199"/>
      <c r="BV1199" s="155">
        <v>1.4269817E-5</v>
      </c>
      <c r="BW1199" s="155">
        <v>4.4378810000000002E-7</v>
      </c>
      <c r="BX1199" s="155">
        <v>7.2513424999999999E-6</v>
      </c>
      <c r="BY1199" s="155">
        <v>3.5877143E-8</v>
      </c>
      <c r="BZ1199" s="155">
        <v>4.4936886999999998E-7</v>
      </c>
      <c r="CA1199" s="155">
        <v>1.121459E-7</v>
      </c>
      <c r="CB1199" s="155">
        <v>1.7899884E-9</v>
      </c>
      <c r="CC1199" s="155">
        <v>1.6890016999999999E-7</v>
      </c>
      <c r="CD1199" s="155">
        <v>3.2204002000000002E-8</v>
      </c>
      <c r="CE1199" s="155">
        <v>2.315626E-7</v>
      </c>
      <c r="CF1199" s="155">
        <v>0</v>
      </c>
      <c r="CG1199" s="155">
        <v>1.1521894E-16</v>
      </c>
      <c r="CH1199" s="155">
        <v>9.4340822000000006E-13</v>
      </c>
      <c r="CI1199" s="155">
        <v>5.0772301999999999E-7</v>
      </c>
      <c r="CJ1199" s="155">
        <v>5.0138853E-6</v>
      </c>
      <c r="CK1199" s="155">
        <v>2.1228806999999999E-8</v>
      </c>
      <c r="CL1199" s="155">
        <v>0</v>
      </c>
      <c r="CM1199"/>
      <c r="CN1199" s="284">
        <v>7.9851358999999997E-13</v>
      </c>
      <c r="CO1199" s="284">
        <v>0.26008109000000001</v>
      </c>
      <c r="CP1199" s="285">
        <v>4.6471604000000001E-3</v>
      </c>
      <c r="CQ1199" s="284">
        <v>3.2915568999999998E-4</v>
      </c>
      <c r="CR1199" s="284">
        <v>8.5553556000000002E-11</v>
      </c>
      <c r="CS1199" s="284">
        <v>1.0107605E-8</v>
      </c>
      <c r="CT1199" s="284">
        <v>1.8035484E-5</v>
      </c>
      <c r="CU1199" s="284">
        <v>1.7391558000000001E-3</v>
      </c>
      <c r="CV1199" s="284">
        <v>4.8142761000000003E-8</v>
      </c>
      <c r="CW1199" s="284">
        <v>3.9450329999999999E-5</v>
      </c>
      <c r="CX1199"/>
      <c r="CY1199" s="173"/>
      <c r="CZ1199" s="271" t="s">
        <v>2643</v>
      </c>
      <c r="DA1199"/>
      <c r="DB1199" s="258"/>
      <c r="DC1199" s="57"/>
      <c r="DD1199" s="57"/>
      <c r="DE1199" s="57"/>
      <c r="DF1199" s="57"/>
      <c r="DG1199" s="57"/>
      <c r="DH1199" s="57"/>
      <c r="DI1199" s="57"/>
      <c r="DJ1199" s="57"/>
      <c r="DK1199" s="57"/>
      <c r="DL1199" s="57"/>
    </row>
    <row r="1200" spans="1:116" ht="14.4">
      <c r="A1200" t="s">
        <v>997</v>
      </c>
      <c r="B1200" s="188" t="s">
        <v>321</v>
      </c>
      <c r="C1200" s="151" t="str">
        <f t="shared" si="285"/>
        <v>A.160.04.109</v>
      </c>
      <c r="D1200" s="54" t="s">
        <v>43</v>
      </c>
      <c r="E1200" s="150" t="s">
        <v>352</v>
      </c>
      <c r="F1200" s="153" t="str">
        <f t="shared" si="286"/>
        <v>Emeri FSC/PEFC 515 (kg/m3)</v>
      </c>
      <c r="G1200" s="154">
        <f t="shared" si="287"/>
        <v>0.23854538666666666</v>
      </c>
      <c r="H1200"/>
      <c r="I1200"/>
      <c r="J1200" s="227">
        <f t="shared" si="278"/>
        <v>5.8545585086027044E-2</v>
      </c>
      <c r="K1200"/>
      <c r="L1200" s="280">
        <f t="shared" si="279"/>
        <v>2.7895888659000001E-3</v>
      </c>
      <c r="M1200" s="280">
        <f t="shared" si="280"/>
        <v>6.293889082000001E-3</v>
      </c>
      <c r="N1200" s="281">
        <f t="shared" si="281"/>
        <v>1.3680299138127044E-2</v>
      </c>
      <c r="O1200" s="280">
        <v>3.5781807999999998E-2</v>
      </c>
      <c r="P1200" s="286">
        <v>3.5147377999999998E-3</v>
      </c>
      <c r="Q1200" s="286">
        <v>1.7299875000000001E-3</v>
      </c>
      <c r="R1200" s="286">
        <v>1.5766179000000001E-3</v>
      </c>
      <c r="S1200" s="219">
        <v>1.0698047E-3</v>
      </c>
      <c r="T1200" s="286">
        <v>5.5892058999999996E-6</v>
      </c>
      <c r="U1200" s="219">
        <v>1.3757706000000001E-4</v>
      </c>
      <c r="V1200" s="219">
        <v>1.2016152E-4</v>
      </c>
      <c r="W1200" s="219">
        <v>1.5410175999999999E-4</v>
      </c>
      <c r="X1200" s="219">
        <v>9.0487651999999997E-4</v>
      </c>
      <c r="Y1200" s="219">
        <v>1.3523616E-2</v>
      </c>
      <c r="Z1200" s="286">
        <v>2.4125742E-5</v>
      </c>
      <c r="AA1200" s="286">
        <v>2.5813627000000002E-6</v>
      </c>
      <c r="AB1200" s="286">
        <v>1.5427043000000001E-11</v>
      </c>
      <c r="AC1200"/>
      <c r="AD1200" s="227">
        <f t="shared" si="273"/>
        <v>3.5781807999999998E-2</v>
      </c>
      <c r="AE1200" s="227">
        <f t="shared" si="274"/>
        <v>8.1544756858999996E-3</v>
      </c>
      <c r="AF1200" s="227">
        <f t="shared" si="275"/>
        <v>5.3674681827000003E-3</v>
      </c>
      <c r="AG1200" s="227">
        <f t="shared" si="276"/>
        <v>6.2938890820000001E-3</v>
      </c>
      <c r="AH1200" s="227">
        <f t="shared" si="277"/>
        <v>1.3677717775427044E-2</v>
      </c>
      <c r="AI1200"/>
      <c r="AJ1200">
        <v>24.922321</v>
      </c>
      <c r="AK1200" s="155">
        <v>3.0841341</v>
      </c>
      <c r="AL1200" s="155">
        <v>0.49837319000000002</v>
      </c>
      <c r="AM1200" s="155">
        <v>0</v>
      </c>
      <c r="AN1200" s="155">
        <v>21.019527</v>
      </c>
      <c r="AO1200" s="155">
        <v>0.22011178000000001</v>
      </c>
      <c r="AP1200" s="155">
        <v>0.10017407</v>
      </c>
      <c r="AQ1200"/>
      <c r="AR1200" s="156">
        <v>5.2555843000000003E-3</v>
      </c>
      <c r="AS1200" s="156">
        <v>4.8815780999999997E-3</v>
      </c>
      <c r="AT1200" s="156">
        <v>2.0673088999999999E-4</v>
      </c>
      <c r="AU1200" s="156">
        <v>1.6727526E-4</v>
      </c>
      <c r="AV1200" s="282">
        <f t="shared" si="282"/>
        <v>2.9266055741470001E-7</v>
      </c>
      <c r="AW1200" s="282">
        <f t="shared" si="283"/>
        <v>7.6453730948188109E-10</v>
      </c>
      <c r="AX1200" s="283">
        <f t="shared" si="284"/>
        <v>2.3427907021000002E-2</v>
      </c>
      <c r="AY1200" s="157">
        <v>2.2138310000000001E-7</v>
      </c>
      <c r="AZ1200" s="157">
        <v>6.6796575000000001E-10</v>
      </c>
      <c r="BA1200" s="157">
        <v>1.8249777E-14</v>
      </c>
      <c r="BB1200" s="157">
        <v>2.1796893E-12</v>
      </c>
      <c r="BC1200" s="157">
        <v>0</v>
      </c>
      <c r="BD1200" s="157">
        <v>9.8626411999999996E-11</v>
      </c>
      <c r="BE1200" s="157">
        <v>7.1122575000000001E-8</v>
      </c>
      <c r="BF1200" s="157">
        <v>1.6558614E-11</v>
      </c>
      <c r="BG1200" s="157">
        <v>7.9759985000000002E-11</v>
      </c>
      <c r="BH1200" s="157">
        <v>2.8775570000000001E-14</v>
      </c>
      <c r="BI1200" s="157">
        <v>3.6977603999999999E-16</v>
      </c>
      <c r="BJ1200" s="157">
        <v>7.8433327000000001E-14</v>
      </c>
      <c r="BK1200" s="157">
        <v>1.0751752E-13</v>
      </c>
      <c r="BL1200" s="157">
        <v>1.9614491E-14</v>
      </c>
      <c r="BM1200" s="157">
        <v>2.7133524000000001E-12</v>
      </c>
      <c r="BN1200" s="157">
        <v>5.1362961000000001E-11</v>
      </c>
      <c r="BO1200" s="157">
        <v>2.0841165E-20</v>
      </c>
      <c r="BP1200" s="157">
        <v>1.4626020999999999E-5</v>
      </c>
      <c r="BQ1200" s="157">
        <v>2.3413281000000001E-2</v>
      </c>
      <c r="BR1200" s="157">
        <v>0</v>
      </c>
      <c r="BS1200" s="157">
        <v>0</v>
      </c>
      <c r="BT1200" s="157">
        <v>0</v>
      </c>
      <c r="BU1200"/>
      <c r="BV1200" s="155">
        <v>1.2722610999999999E-5</v>
      </c>
      <c r="BW1200" s="155">
        <v>5.7252625999999999E-7</v>
      </c>
      <c r="BX1200" s="155">
        <v>6.6512782999999998E-6</v>
      </c>
      <c r="BY1200" s="155">
        <v>1.4630278E-8</v>
      </c>
      <c r="BZ1200" s="155">
        <v>5.7382566999999996E-7</v>
      </c>
      <c r="CA1200" s="155">
        <v>4.4858361000000003E-8</v>
      </c>
      <c r="CB1200" s="155">
        <v>7.1599534999999997E-10</v>
      </c>
      <c r="CC1200" s="155">
        <v>6.7560069000000003E-8</v>
      </c>
      <c r="CD1200" s="155">
        <v>1.4271549000000001E-8</v>
      </c>
      <c r="CE1200" s="155">
        <v>9.6754790000000001E-8</v>
      </c>
      <c r="CF1200" s="155">
        <v>0</v>
      </c>
      <c r="CG1200" s="155">
        <v>4.6087577000000002E-17</v>
      </c>
      <c r="CH1200" s="155">
        <v>3.7736329000000002E-13</v>
      </c>
      <c r="CI1200" s="155">
        <v>3.3449410000000002E-7</v>
      </c>
      <c r="CJ1200" s="155">
        <v>4.3432040000000003E-6</v>
      </c>
      <c r="CK1200" s="155">
        <v>8.4915791000000007E-9</v>
      </c>
      <c r="CL1200" s="155">
        <v>0</v>
      </c>
      <c r="CM1200"/>
      <c r="CN1200" s="284">
        <v>3.1940542999999998E-13</v>
      </c>
      <c r="CO1200" s="284">
        <v>0.23855124999999999</v>
      </c>
      <c r="CP1200" s="285">
        <v>1.8588642000000001E-3</v>
      </c>
      <c r="CQ1200" s="284">
        <v>4.0192306999999999E-4</v>
      </c>
      <c r="CR1200" s="284">
        <v>3.5517047999999999E-11</v>
      </c>
      <c r="CS1200" s="284">
        <v>4.1961596999999996E-9</v>
      </c>
      <c r="CT1200" s="284">
        <v>2.5643996999999999E-5</v>
      </c>
      <c r="CU1200" s="284">
        <v>5.3289472999999997E-2</v>
      </c>
      <c r="CV1200" s="284">
        <v>1.9257104999999999E-8</v>
      </c>
      <c r="CW1200" s="284">
        <v>1.5780131999999999E-5</v>
      </c>
      <c r="CX1200"/>
      <c r="CY1200" s="173"/>
      <c r="CZ1200" s="271" t="s">
        <v>2644</v>
      </c>
      <c r="DA1200"/>
      <c r="DB1200" s="258"/>
      <c r="DC1200" s="50"/>
      <c r="DD1200" s="57"/>
      <c r="DE1200" s="57"/>
      <c r="DF1200" s="57"/>
      <c r="DG1200" s="57"/>
      <c r="DH1200" s="57"/>
      <c r="DI1200" s="54"/>
      <c r="DJ1200" s="54"/>
      <c r="DK1200" s="54"/>
      <c r="DL1200" s="54"/>
    </row>
    <row r="1201" spans="1:116" ht="14.4">
      <c r="A1201" t="s">
        <v>1859</v>
      </c>
      <c r="B1201" s="188" t="s">
        <v>321</v>
      </c>
      <c r="C1201" s="151" t="str">
        <f t="shared" si="285"/>
        <v>A.160.04.110</v>
      </c>
      <c r="D1201" s="54" t="s">
        <v>43</v>
      </c>
      <c r="E1201" s="150" t="s">
        <v>352</v>
      </c>
      <c r="F1201" s="153" t="str">
        <f t="shared" si="286"/>
        <v>Emeri natural forest clear cut 515 (kg/m3)</v>
      </c>
      <c r="G1201" s="154">
        <f t="shared" si="287"/>
        <v>3.6885454000000002</v>
      </c>
      <c r="H1201"/>
      <c r="I1201"/>
      <c r="J1201" s="227">
        <f t="shared" si="278"/>
        <v>7.6864955613440262</v>
      </c>
      <c r="K1201"/>
      <c r="L1201" s="280">
        <f t="shared" si="279"/>
        <v>2.7895888659000001E-3</v>
      </c>
      <c r="M1201" s="280">
        <f t="shared" si="280"/>
        <v>7.11674386334</v>
      </c>
      <c r="N1201" s="281">
        <f t="shared" si="281"/>
        <v>1.3680299138127044E-2</v>
      </c>
      <c r="O1201" s="280">
        <v>0.55328180999999999</v>
      </c>
      <c r="P1201" s="219">
        <v>3.5147377999999998E-3</v>
      </c>
      <c r="Q1201" s="286">
        <v>1.7299875000000001E-3</v>
      </c>
      <c r="R1201" s="286">
        <v>1.5766179000000001E-3</v>
      </c>
      <c r="S1201" s="219">
        <v>1.0698047E-3</v>
      </c>
      <c r="T1201" s="286">
        <v>5.5892058999999996E-6</v>
      </c>
      <c r="U1201" s="219">
        <v>1.3757706000000001E-4</v>
      </c>
      <c r="V1201" s="219">
        <v>1.2016152E-4</v>
      </c>
      <c r="W1201" s="219">
        <v>1.5410175999999999E-4</v>
      </c>
      <c r="X1201" s="219">
        <v>9.0487651999999997E-4</v>
      </c>
      <c r="Y1201" s="219">
        <v>1.3523616E-2</v>
      </c>
      <c r="Z1201" s="219">
        <v>7.1104741000000002</v>
      </c>
      <c r="AA1201" s="286">
        <v>2.5813627000000002E-6</v>
      </c>
      <c r="AB1201" s="286">
        <v>1.5427043000000001E-11</v>
      </c>
      <c r="AC1201"/>
      <c r="AD1201" s="227">
        <f t="shared" si="273"/>
        <v>0.55328180999999999</v>
      </c>
      <c r="AE1201" s="227">
        <f t="shared" si="274"/>
        <v>8.1544756858999996E-3</v>
      </c>
      <c r="AF1201" s="227">
        <f t="shared" si="275"/>
        <v>5.3674681827000003E-3</v>
      </c>
      <c r="AG1201" s="227">
        <f t="shared" si="276"/>
        <v>7.11674386334</v>
      </c>
      <c r="AH1201" s="227">
        <f t="shared" si="277"/>
        <v>1.3677717775427044E-2</v>
      </c>
      <c r="AI1201"/>
      <c r="AJ1201">
        <v>24.922321</v>
      </c>
      <c r="AK1201" s="155">
        <v>3.0841341</v>
      </c>
      <c r="AL1201" s="155">
        <v>0.49837319000000002</v>
      </c>
      <c r="AM1201" s="155">
        <v>0</v>
      </c>
      <c r="AN1201" s="155">
        <v>21.019527</v>
      </c>
      <c r="AO1201" s="155">
        <v>0.22011178000000001</v>
      </c>
      <c r="AP1201" s="155">
        <v>0.10017407</v>
      </c>
      <c r="AQ1201"/>
      <c r="AR1201" s="156">
        <v>6.1270407999999998E-2</v>
      </c>
      <c r="AS1201" s="156">
        <v>5.8284266000000001E-2</v>
      </c>
      <c r="AT1201" s="156">
        <v>2.8188662999999998E-3</v>
      </c>
      <c r="AU1201" s="156">
        <v>1.6727526E-4</v>
      </c>
      <c r="AV1201" s="282">
        <f t="shared" si="282"/>
        <v>3.4942605574147002E-6</v>
      </c>
      <c r="AW1201" s="282">
        <f t="shared" si="283"/>
        <v>1.0424801484484881E-8</v>
      </c>
      <c r="AX1201" s="283">
        <f t="shared" si="284"/>
        <v>2.3427907021000002E-2</v>
      </c>
      <c r="AY1201" s="157">
        <v>3.4229831000000002E-6</v>
      </c>
      <c r="AZ1201" s="157">
        <v>1.0327966000000001E-8</v>
      </c>
      <c r="BA1201" s="157">
        <v>2.8217478000000002E-13</v>
      </c>
      <c r="BB1201" s="157">
        <v>2.1796893E-12</v>
      </c>
      <c r="BC1201" s="157">
        <v>0</v>
      </c>
      <c r="BD1201" s="157">
        <v>9.8626411999999996E-11</v>
      </c>
      <c r="BE1201" s="157">
        <v>7.1122575000000001E-8</v>
      </c>
      <c r="BF1201" s="157">
        <v>1.6558614E-11</v>
      </c>
      <c r="BG1201" s="157">
        <v>7.9759985000000002E-11</v>
      </c>
      <c r="BH1201" s="157">
        <v>2.8775570000000001E-14</v>
      </c>
      <c r="BI1201" s="157">
        <v>3.6977603999999999E-16</v>
      </c>
      <c r="BJ1201" s="157">
        <v>7.8433327000000001E-14</v>
      </c>
      <c r="BK1201" s="157">
        <v>1.0751752E-13</v>
      </c>
      <c r="BL1201" s="157">
        <v>1.9614491E-14</v>
      </c>
      <c r="BM1201" s="157">
        <v>2.7133524000000001E-12</v>
      </c>
      <c r="BN1201" s="157">
        <v>5.1362961000000001E-11</v>
      </c>
      <c r="BO1201" s="157">
        <v>2.0841165E-20</v>
      </c>
      <c r="BP1201" s="157">
        <v>1.4626020999999999E-5</v>
      </c>
      <c r="BQ1201" s="157">
        <v>2.3413281000000001E-2</v>
      </c>
      <c r="BR1201" s="157">
        <v>0</v>
      </c>
      <c r="BS1201" s="157">
        <v>0</v>
      </c>
      <c r="BT1201" s="157">
        <v>0</v>
      </c>
      <c r="BU1201"/>
      <c r="BV1201" s="155">
        <v>1.0891777E-4</v>
      </c>
      <c r="BW1201" s="155">
        <v>5.7252625999999999E-7</v>
      </c>
      <c r="BX1201" s="155">
        <v>1.0284643E-4</v>
      </c>
      <c r="BY1201" s="155">
        <v>1.4630278E-8</v>
      </c>
      <c r="BZ1201" s="155">
        <v>5.7382566999999996E-7</v>
      </c>
      <c r="CA1201" s="155">
        <v>4.4858361000000003E-8</v>
      </c>
      <c r="CB1201" s="155">
        <v>7.1599534999999997E-10</v>
      </c>
      <c r="CC1201" s="155">
        <v>6.7560069000000003E-8</v>
      </c>
      <c r="CD1201" s="155">
        <v>1.4271549000000001E-8</v>
      </c>
      <c r="CE1201" s="155">
        <v>9.6754790000000001E-8</v>
      </c>
      <c r="CF1201" s="155">
        <v>0</v>
      </c>
      <c r="CG1201" s="155">
        <v>4.6087577000000002E-17</v>
      </c>
      <c r="CH1201" s="155">
        <v>3.7736329000000002E-13</v>
      </c>
      <c r="CI1201" s="155">
        <v>3.3449410000000002E-7</v>
      </c>
      <c r="CJ1201" s="155">
        <v>4.3432040000000003E-6</v>
      </c>
      <c r="CK1201" s="155">
        <v>8.4915791000000007E-9</v>
      </c>
      <c r="CL1201" s="155">
        <v>0</v>
      </c>
      <c r="CM1201"/>
      <c r="CN1201" s="284">
        <v>3.1940542999999998E-13</v>
      </c>
      <c r="CO1201" s="284">
        <v>3.6885512</v>
      </c>
      <c r="CP1201" s="285">
        <v>1.8588642000000001E-3</v>
      </c>
      <c r="CQ1201" s="284">
        <v>4.0192306999999999E-4</v>
      </c>
      <c r="CR1201" s="284">
        <v>3.5517047999999999E-11</v>
      </c>
      <c r="CS1201" s="284">
        <v>4.1961596999999996E-9</v>
      </c>
      <c r="CT1201" s="284">
        <v>2.5643996999999999E-5</v>
      </c>
      <c r="CU1201" s="284">
        <v>5.3289472999999997E-2</v>
      </c>
      <c r="CV1201" s="284">
        <v>1.9257104999999999E-8</v>
      </c>
      <c r="CW1201" s="284">
        <v>1.5780131999999999E-5</v>
      </c>
      <c r="CX1201"/>
      <c r="CY1201" s="173"/>
      <c r="CZ1201" s="271" t="s">
        <v>2644</v>
      </c>
      <c r="DA1201"/>
      <c r="DB1201" s="258"/>
      <c r="DC1201" s="57"/>
      <c r="DD1201" s="57"/>
      <c r="DE1201" s="57"/>
      <c r="DF1201" s="57"/>
      <c r="DG1201" s="57"/>
      <c r="DH1201" s="57"/>
      <c r="DI1201" s="54"/>
      <c r="DJ1201" s="54"/>
      <c r="DK1201" s="54"/>
      <c r="DL1201" s="54"/>
    </row>
    <row r="1202" spans="1:116" ht="14.4">
      <c r="A1202" t="s">
        <v>998</v>
      </c>
      <c r="B1202" s="188" t="s">
        <v>321</v>
      </c>
      <c r="C1202" s="151" t="str">
        <f t="shared" si="285"/>
        <v>A.160.04.111</v>
      </c>
      <c r="D1202" s="54" t="s">
        <v>43</v>
      </c>
      <c r="E1202" s="150" t="s">
        <v>352</v>
      </c>
      <c r="F1202" s="153" t="str">
        <f t="shared" si="286"/>
        <v>Hemlock FSC/PEFCt 490 (kg/m3)</v>
      </c>
      <c r="G1202" s="154">
        <f t="shared" si="287"/>
        <v>0.32633403333333333</v>
      </c>
      <c r="H1202"/>
      <c r="I1202"/>
      <c r="J1202" s="227">
        <f t="shared" si="278"/>
        <v>8.2682860833727043E-2</v>
      </c>
      <c r="K1202"/>
      <c r="L1202" s="280">
        <f t="shared" si="279"/>
        <v>3.0573652295999999E-3</v>
      </c>
      <c r="M1202" s="280">
        <f t="shared" si="280"/>
        <v>9.3930476560000007E-3</v>
      </c>
      <c r="N1202" s="281">
        <f t="shared" si="281"/>
        <v>2.1282342948127041E-2</v>
      </c>
      <c r="O1202" s="280">
        <v>4.8950105000000001E-2</v>
      </c>
      <c r="P1202" s="286">
        <v>6.4276936999999998E-3</v>
      </c>
      <c r="Q1202" s="286">
        <v>1.9158655000000001E-3</v>
      </c>
      <c r="R1202" s="286">
        <v>1.8120642E-3</v>
      </c>
      <c r="S1202" s="219">
        <v>1.0944212E-3</v>
      </c>
      <c r="T1202" s="286">
        <v>6.7103596000000001E-6</v>
      </c>
      <c r="U1202" s="219">
        <v>1.4416947E-4</v>
      </c>
      <c r="V1202" s="219">
        <v>1.2032935E-4</v>
      </c>
      <c r="W1202" s="219">
        <v>1.5913656999999999E-4</v>
      </c>
      <c r="X1202" s="219">
        <v>9.0487651999999997E-4</v>
      </c>
      <c r="Y1202" s="219">
        <v>2.1120625000000001E-2</v>
      </c>
      <c r="Z1202" s="286">
        <v>2.4282585999999999E-5</v>
      </c>
      <c r="AA1202" s="286">
        <v>2.5813627000000002E-6</v>
      </c>
      <c r="AB1202" s="286">
        <v>1.5427043000000001E-11</v>
      </c>
      <c r="AC1202"/>
      <c r="AD1202" s="227">
        <f t="shared" ref="AD1202:AD1267" si="288">O1202</f>
        <v>4.8950105000000001E-2</v>
      </c>
      <c r="AE1202" s="227">
        <f t="shared" ref="AE1202:AE1267" si="289">P1202+Q1202+R1202+S1202+T1202+U1202+V1202</f>
        <v>1.1521253779599998E-2</v>
      </c>
      <c r="AF1202" s="227">
        <f t="shared" ref="AF1202:AF1267" si="290">P1202+Q1202+V1202+AA1202</f>
        <v>8.4664699126999997E-3</v>
      </c>
      <c r="AG1202" s="227">
        <f t="shared" ref="AG1202:AG1267" si="291">Z1202+P1202+Q1202+V1202+X1202</f>
        <v>9.3930476560000007E-3</v>
      </c>
      <c r="AH1202" s="227">
        <f t="shared" ref="AH1202:AH1267" si="292">W1202+Y1202+AB1202</f>
        <v>2.1279761585427041E-2</v>
      </c>
      <c r="AI1202"/>
      <c r="AJ1202">
        <v>26.075377</v>
      </c>
      <c r="AK1202" s="155">
        <v>4.2315627999999998</v>
      </c>
      <c r="AL1202" s="155">
        <v>0.50227847000000003</v>
      </c>
      <c r="AM1202" s="155">
        <v>0</v>
      </c>
      <c r="AN1202" s="155">
        <v>21.019527</v>
      </c>
      <c r="AO1202" s="155">
        <v>0.22087298999999999</v>
      </c>
      <c r="AP1202" s="155">
        <v>0.10113555</v>
      </c>
      <c r="AQ1202"/>
      <c r="AR1202" s="156">
        <v>7.6675155000000004E-3</v>
      </c>
      <c r="AS1202" s="156">
        <v>7.1294534999999997E-3</v>
      </c>
      <c r="AT1202" s="156">
        <v>2.9029666000000002E-4</v>
      </c>
      <c r="AU1202" s="156">
        <v>2.4776532000000002E-4</v>
      </c>
      <c r="AV1202" s="282">
        <f t="shared" si="282"/>
        <v>4.2742526440620003E-7</v>
      </c>
      <c r="AW1202" s="282">
        <f t="shared" si="283"/>
        <v>1.0735823203118813E-9</v>
      </c>
      <c r="AX1202" s="283">
        <f t="shared" si="284"/>
        <v>3.4701026090000003E-2</v>
      </c>
      <c r="AY1202" s="157">
        <v>3.0285095999999998E-7</v>
      </c>
      <c r="AZ1202" s="157">
        <v>9.1377396E-10</v>
      </c>
      <c r="BA1202" s="157">
        <v>2.4965607999999999E-14</v>
      </c>
      <c r="BB1202" s="157">
        <v>2.1796893E-12</v>
      </c>
      <c r="BC1202" s="157">
        <v>0</v>
      </c>
      <c r="BD1202" s="157">
        <v>1.0493576E-10</v>
      </c>
      <c r="BE1202" s="157">
        <v>1.2441075999999999E-7</v>
      </c>
      <c r="BF1202" s="157">
        <v>1.7997451999999999E-11</v>
      </c>
      <c r="BG1202" s="157">
        <v>1.4138215999999999E-10</v>
      </c>
      <c r="BH1202" s="157">
        <v>2.8775570000000001E-14</v>
      </c>
      <c r="BI1202" s="157">
        <v>3.6977603999999999E-16</v>
      </c>
      <c r="BJ1202" s="157">
        <v>8.2189020000000001E-14</v>
      </c>
      <c r="BK1202" s="157">
        <v>2.4746205000000001E-13</v>
      </c>
      <c r="BL1202" s="157">
        <v>4.4986267000000003E-14</v>
      </c>
      <c r="BM1202" s="157">
        <v>2.8998439000000001E-12</v>
      </c>
      <c r="BN1202" s="157">
        <v>5.3529113E-11</v>
      </c>
      <c r="BO1202" s="157">
        <v>2.0841165E-20</v>
      </c>
      <c r="BP1202" s="157">
        <v>1.508909E-5</v>
      </c>
      <c r="BQ1202" s="157">
        <v>3.4685937E-2</v>
      </c>
      <c r="BR1202" s="157">
        <v>0</v>
      </c>
      <c r="BS1202" s="157">
        <v>0</v>
      </c>
      <c r="BT1202" s="157">
        <v>0</v>
      </c>
      <c r="BU1202"/>
      <c r="BV1202" s="155">
        <v>1.7432432E-5</v>
      </c>
      <c r="BW1202" s="155">
        <v>9.9736816999999992E-7</v>
      </c>
      <c r="BX1202" s="155">
        <v>9.0990587000000004E-6</v>
      </c>
      <c r="BY1202" s="155">
        <v>1.4763367000000001E-8</v>
      </c>
      <c r="BZ1202" s="155">
        <v>9.4581629999999995E-7</v>
      </c>
      <c r="CA1202" s="155">
        <v>4.4858361000000003E-8</v>
      </c>
      <c r="CB1202" s="155">
        <v>7.1599534999999997E-10</v>
      </c>
      <c r="CC1202" s="155">
        <v>6.7560069000000003E-8</v>
      </c>
      <c r="CD1202" s="155">
        <v>1.6094432E-8</v>
      </c>
      <c r="CE1202" s="155">
        <v>1.0145897000000001E-7</v>
      </c>
      <c r="CF1202" s="155">
        <v>0</v>
      </c>
      <c r="CG1202" s="155">
        <v>4.6087577000000002E-17</v>
      </c>
      <c r="CH1202" s="155">
        <v>3.7736329000000002E-13</v>
      </c>
      <c r="CI1202" s="155">
        <v>4.0707876000000002E-7</v>
      </c>
      <c r="CJ1202" s="155">
        <v>5.7291670999999998E-6</v>
      </c>
      <c r="CK1202" s="155">
        <v>8.4915792000000007E-9</v>
      </c>
      <c r="CL1202" s="155">
        <v>0</v>
      </c>
      <c r="CM1202"/>
      <c r="CN1202" s="284">
        <v>3.1940542999999998E-13</v>
      </c>
      <c r="CO1202" s="284">
        <v>0.32633989000000002</v>
      </c>
      <c r="CP1202" s="285">
        <v>1.8588642000000001E-3</v>
      </c>
      <c r="CQ1202" s="284">
        <v>6.9259371000000001E-4</v>
      </c>
      <c r="CR1202" s="284">
        <v>3.7216229000000003E-11</v>
      </c>
      <c r="CS1202" s="284">
        <v>4.3969694999999998E-9</v>
      </c>
      <c r="CT1202" s="284">
        <v>4.4021077000000002E-5</v>
      </c>
      <c r="CU1202" s="284">
        <v>0.12226496000000001</v>
      </c>
      <c r="CV1202" s="284">
        <v>1.9257104999999999E-8</v>
      </c>
      <c r="CW1202" s="284">
        <v>1.5780131999999999E-5</v>
      </c>
      <c r="CX1202"/>
      <c r="CY1202" s="173"/>
      <c r="CZ1202" s="271" t="s">
        <v>2645</v>
      </c>
      <c r="DA1202"/>
      <c r="DB1202" s="258"/>
      <c r="DC1202" s="57"/>
      <c r="DD1202" s="57"/>
      <c r="DE1202" s="57"/>
      <c r="DF1202" s="57"/>
      <c r="DG1202" s="57"/>
      <c r="DH1202" s="57"/>
      <c r="DI1202" s="54"/>
      <c r="DJ1202" s="54"/>
      <c r="DK1202" s="54"/>
      <c r="DL1202" s="54"/>
    </row>
    <row r="1203" spans="1:116" ht="14.4">
      <c r="A1203" t="s">
        <v>999</v>
      </c>
      <c r="B1203" s="188" t="s">
        <v>321</v>
      </c>
      <c r="C1203" s="151" t="str">
        <f t="shared" si="285"/>
        <v>A.160.04.112</v>
      </c>
      <c r="D1203" s="54" t="s">
        <v>43</v>
      </c>
      <c r="E1203" s="150" t="s">
        <v>352</v>
      </c>
      <c r="F1203" s="153" t="str">
        <f t="shared" si="286"/>
        <v>Hickory FSC/PEFCt 800 (kg/m3)</v>
      </c>
      <c r="G1203" s="154">
        <f t="shared" si="287"/>
        <v>0.20842839333333335</v>
      </c>
      <c r="H1203"/>
      <c r="I1203"/>
      <c r="J1203" s="227">
        <f t="shared" si="278"/>
        <v>5.0264990923227046E-2</v>
      </c>
      <c r="K1203"/>
      <c r="L1203" s="280">
        <f t="shared" si="279"/>
        <v>2.6977249301000004E-3</v>
      </c>
      <c r="M1203" s="280">
        <f t="shared" si="280"/>
        <v>5.2306841050000002E-3</v>
      </c>
      <c r="N1203" s="281">
        <f t="shared" si="281"/>
        <v>1.1072322888127045E-2</v>
      </c>
      <c r="O1203" s="280">
        <v>3.1264259000000003E-2</v>
      </c>
      <c r="P1203" s="219">
        <v>2.5154118999999998E-3</v>
      </c>
      <c r="Q1203" s="286">
        <v>1.6662198000000001E-3</v>
      </c>
      <c r="R1203" s="286">
        <v>1.4958452000000001E-3</v>
      </c>
      <c r="S1203" s="219">
        <v>1.0613597E-3</v>
      </c>
      <c r="T1203" s="286">
        <v>5.2045801000000003E-6</v>
      </c>
      <c r="U1203" s="219">
        <v>1.3531544999999999E-4</v>
      </c>
      <c r="V1203" s="219">
        <v>1.2010395E-4</v>
      </c>
      <c r="W1203" s="219">
        <v>1.5237451000000001E-4</v>
      </c>
      <c r="X1203" s="219">
        <v>9.0487651999999997E-4</v>
      </c>
      <c r="Y1203" s="219">
        <v>1.0917367000000001E-2</v>
      </c>
      <c r="Z1203" s="286">
        <v>2.4071935000000001E-5</v>
      </c>
      <c r="AA1203" s="286">
        <v>2.5813627000000002E-6</v>
      </c>
      <c r="AB1203" s="286">
        <v>1.5427043000000001E-11</v>
      </c>
      <c r="AC1203"/>
      <c r="AD1203" s="227">
        <f t="shared" si="288"/>
        <v>3.1264259000000003E-2</v>
      </c>
      <c r="AE1203" s="227">
        <f t="shared" si="289"/>
        <v>6.9994605801000009E-3</v>
      </c>
      <c r="AF1203" s="227">
        <f t="shared" si="290"/>
        <v>4.3043170127000001E-3</v>
      </c>
      <c r="AG1203" s="227">
        <f t="shared" si="291"/>
        <v>5.2306841050000002E-3</v>
      </c>
      <c r="AH1203" s="227">
        <f t="shared" si="292"/>
        <v>1.1069741525427045E-2</v>
      </c>
      <c r="AI1203"/>
      <c r="AJ1203">
        <v>24.52675</v>
      </c>
      <c r="AK1203" s="155">
        <v>2.6904944</v>
      </c>
      <c r="AL1203" s="155">
        <v>0.49703343</v>
      </c>
      <c r="AM1203" s="155">
        <v>0</v>
      </c>
      <c r="AN1203" s="155">
        <v>21.019527</v>
      </c>
      <c r="AO1203" s="155">
        <v>0.21985064000000001</v>
      </c>
      <c r="AP1203" s="155">
        <v>9.9844224999999995E-2</v>
      </c>
      <c r="AQ1203"/>
      <c r="AR1203" s="156">
        <v>4.4281410999999996E-3</v>
      </c>
      <c r="AS1203" s="156">
        <v>4.1104163999999997E-3</v>
      </c>
      <c r="AT1203" s="156">
        <v>1.7806260999999999E-4</v>
      </c>
      <c r="AU1203" s="156">
        <v>1.3966213E-4</v>
      </c>
      <c r="AV1203" s="282">
        <f t="shared" si="282"/>
        <v>2.4642783681150002E-7</v>
      </c>
      <c r="AW1203" s="282">
        <f t="shared" si="283"/>
        <v>6.5851555426288112E-10</v>
      </c>
      <c r="AX1203" s="283">
        <f t="shared" si="284"/>
        <v>1.9560523159E-2</v>
      </c>
      <c r="AY1203" s="157">
        <v>1.9343453E-7</v>
      </c>
      <c r="AZ1203" s="157">
        <v>5.8363816999999998E-10</v>
      </c>
      <c r="BA1203" s="157">
        <v>1.5945827000000001E-14</v>
      </c>
      <c r="BB1203" s="157">
        <v>2.1796893E-12</v>
      </c>
      <c r="BC1203" s="157">
        <v>0</v>
      </c>
      <c r="BD1203" s="157">
        <v>9.6461912999999995E-11</v>
      </c>
      <c r="BE1203" s="157">
        <v>5.2841395999999997E-8</v>
      </c>
      <c r="BF1203" s="157">
        <v>1.6065003E-11</v>
      </c>
      <c r="BG1203" s="157">
        <v>5.8619727000000004E-11</v>
      </c>
      <c r="BH1203" s="157">
        <v>2.8775570000000001E-14</v>
      </c>
      <c r="BI1203" s="157">
        <v>3.6977603999999999E-16</v>
      </c>
      <c r="BJ1203" s="157">
        <v>7.7144888999999997E-14</v>
      </c>
      <c r="BK1203" s="157">
        <v>5.9507793000000003E-14</v>
      </c>
      <c r="BL1203" s="157">
        <v>1.0910387000000001E-14</v>
      </c>
      <c r="BM1203" s="157">
        <v>2.6493742000000001E-12</v>
      </c>
      <c r="BN1203" s="157">
        <v>5.0619834999999997E-11</v>
      </c>
      <c r="BO1203" s="157">
        <v>2.0841165E-20</v>
      </c>
      <c r="BP1203" s="157">
        <v>1.4467159000000001E-5</v>
      </c>
      <c r="BQ1203" s="157">
        <v>1.9546055999999999E-2</v>
      </c>
      <c r="BR1203" s="157">
        <v>0</v>
      </c>
      <c r="BS1203" s="157">
        <v>0</v>
      </c>
      <c r="BT1203" s="157">
        <v>0</v>
      </c>
      <c r="BU1203"/>
      <c r="BV1203" s="155">
        <v>1.1106849000000001E-5</v>
      </c>
      <c r="BW1203" s="155">
        <v>4.2677893E-7</v>
      </c>
      <c r="BX1203" s="155">
        <v>5.8115366999999999E-6</v>
      </c>
      <c r="BY1203" s="155">
        <v>1.4584621E-8</v>
      </c>
      <c r="BZ1203" s="155">
        <v>4.4620963E-7</v>
      </c>
      <c r="CA1203" s="155">
        <v>4.4858361000000003E-8</v>
      </c>
      <c r="CB1203" s="155">
        <v>7.1599534999999997E-10</v>
      </c>
      <c r="CC1203" s="155">
        <v>6.7560069000000003E-8</v>
      </c>
      <c r="CD1203" s="155">
        <v>1.3646186E-8</v>
      </c>
      <c r="CE1203" s="155">
        <v>9.5140963000000003E-8</v>
      </c>
      <c r="CF1203" s="155">
        <v>0</v>
      </c>
      <c r="CG1203" s="155">
        <v>4.6087577000000002E-17</v>
      </c>
      <c r="CH1203" s="155">
        <v>3.7736329000000002E-13</v>
      </c>
      <c r="CI1203" s="155">
        <v>3.0959302999999999E-7</v>
      </c>
      <c r="CJ1203" s="155">
        <v>3.8677321000000002E-6</v>
      </c>
      <c r="CK1203" s="155">
        <v>8.4915791000000007E-9</v>
      </c>
      <c r="CL1203" s="155">
        <v>0</v>
      </c>
      <c r="CM1203"/>
      <c r="CN1203" s="284">
        <v>3.1940542999999998E-13</v>
      </c>
      <c r="CO1203" s="284">
        <v>0.20843424999999999</v>
      </c>
      <c r="CP1203" s="285">
        <v>1.8588642000000001E-3</v>
      </c>
      <c r="CQ1203" s="284">
        <v>3.0220486999999997E-4</v>
      </c>
      <c r="CR1203" s="284">
        <v>3.4934121999999997E-11</v>
      </c>
      <c r="CS1203" s="284">
        <v>4.1272693000000001E-9</v>
      </c>
      <c r="CT1203" s="284">
        <v>1.9339509000000001E-5</v>
      </c>
      <c r="CU1203" s="284">
        <v>2.9626568999999998E-2</v>
      </c>
      <c r="CV1203" s="284">
        <v>1.9257104999999999E-8</v>
      </c>
      <c r="CW1203" s="284">
        <v>1.5780131999999999E-5</v>
      </c>
      <c r="CX1203"/>
      <c r="CY1203" s="173"/>
      <c r="CZ1203" s="271" t="s">
        <v>2646</v>
      </c>
      <c r="DA1203"/>
      <c r="DB1203" s="258"/>
      <c r="DC1203" s="54"/>
      <c r="DD1203" s="54"/>
      <c r="DE1203" s="54"/>
      <c r="DF1203" s="54"/>
      <c r="DG1203" s="54"/>
      <c r="DH1203" s="54"/>
      <c r="DI1203" s="54"/>
      <c r="DJ1203" s="54"/>
      <c r="DK1203" s="54"/>
      <c r="DL1203" s="54"/>
    </row>
    <row r="1204" spans="1:116" ht="14.4">
      <c r="A1204" t="s">
        <v>1000</v>
      </c>
      <c r="B1204" s="188" t="s">
        <v>321</v>
      </c>
      <c r="C1204" s="151" t="str">
        <f t="shared" si="285"/>
        <v>A.160.04.113</v>
      </c>
      <c r="D1204" s="54" t="s">
        <v>43</v>
      </c>
      <c r="E1204" s="150" t="s">
        <v>352</v>
      </c>
      <c r="F1204" s="153" t="str">
        <f t="shared" si="286"/>
        <v>Limba FSC/PEFC 560 (kg/m3)</v>
      </c>
      <c r="G1204" s="154">
        <f t="shared" si="287"/>
        <v>0.22976652</v>
      </c>
      <c r="H1204"/>
      <c r="I1204"/>
      <c r="J1204" s="227">
        <f t="shared" si="278"/>
        <v>5.6131857286627042E-2</v>
      </c>
      <c r="K1204"/>
      <c r="L1204" s="280">
        <f t="shared" si="279"/>
        <v>2.7628113104999998E-3</v>
      </c>
      <c r="M1204" s="280">
        <f t="shared" si="280"/>
        <v>5.9839733179999997E-3</v>
      </c>
      <c r="N1204" s="281">
        <f t="shared" si="281"/>
        <v>1.2920094658127044E-2</v>
      </c>
      <c r="O1204" s="280">
        <v>3.4464978E-2</v>
      </c>
      <c r="P1204" s="286">
        <v>3.2234422E-3</v>
      </c>
      <c r="Q1204" s="286">
        <v>1.7113998E-3</v>
      </c>
      <c r="R1204" s="286">
        <v>1.5530733E-3</v>
      </c>
      <c r="S1204" s="219">
        <v>1.0673430999999999E-3</v>
      </c>
      <c r="T1204" s="286">
        <v>5.4770905000000003E-6</v>
      </c>
      <c r="U1204" s="219">
        <v>1.3691781999999999E-4</v>
      </c>
      <c r="V1204" s="219">
        <v>1.2014474E-4</v>
      </c>
      <c r="W1204" s="219">
        <v>1.5359828000000001E-4</v>
      </c>
      <c r="X1204" s="219">
        <v>9.0487651999999997E-4</v>
      </c>
      <c r="Y1204" s="219">
        <v>1.2763915000000001E-2</v>
      </c>
      <c r="Z1204" s="286">
        <v>2.4110058E-5</v>
      </c>
      <c r="AA1204" s="286">
        <v>2.5813627000000002E-6</v>
      </c>
      <c r="AB1204" s="286">
        <v>1.5427043000000001E-11</v>
      </c>
      <c r="AC1204"/>
      <c r="AD1204" s="227">
        <f t="shared" si="288"/>
        <v>3.4464978E-2</v>
      </c>
      <c r="AE1204" s="227">
        <f t="shared" si="289"/>
        <v>7.8177980504999991E-3</v>
      </c>
      <c r="AF1204" s="227">
        <f t="shared" si="290"/>
        <v>5.0575681026999997E-3</v>
      </c>
      <c r="AG1204" s="227">
        <f t="shared" si="291"/>
        <v>5.9839733179999997E-3</v>
      </c>
      <c r="AH1204" s="227">
        <f t="shared" si="292"/>
        <v>1.2917513295427044E-2</v>
      </c>
      <c r="AI1204"/>
      <c r="AJ1204">
        <v>24.807015</v>
      </c>
      <c r="AK1204" s="155">
        <v>2.9693912999999998</v>
      </c>
      <c r="AL1204" s="155">
        <v>0.49798266000000002</v>
      </c>
      <c r="AM1204" s="155">
        <v>0</v>
      </c>
      <c r="AN1204" s="155">
        <v>21.019527</v>
      </c>
      <c r="AO1204" s="155">
        <v>0.22003565999999999</v>
      </c>
      <c r="AP1204" s="155">
        <v>0.10007793</v>
      </c>
      <c r="AQ1204"/>
      <c r="AR1204" s="156">
        <v>5.0143910999999996E-3</v>
      </c>
      <c r="AS1204" s="156">
        <v>4.6567906000000003E-3</v>
      </c>
      <c r="AT1204" s="156">
        <v>1.9837431E-4</v>
      </c>
      <c r="AU1204" s="156">
        <v>1.5922625E-4</v>
      </c>
      <c r="AV1204" s="282">
        <f t="shared" si="282"/>
        <v>2.7918408221560003E-7</v>
      </c>
      <c r="AW1204" s="282">
        <f t="shared" si="283"/>
        <v>7.3363280869488114E-10</v>
      </c>
      <c r="AX1204" s="283">
        <f t="shared" si="284"/>
        <v>2.2300594713999998E-2</v>
      </c>
      <c r="AY1204" s="157">
        <v>2.1323631E-7</v>
      </c>
      <c r="AZ1204" s="157">
        <v>6.4338493000000005E-10</v>
      </c>
      <c r="BA1204" s="157">
        <v>1.7578193999999999E-14</v>
      </c>
      <c r="BB1204" s="157">
        <v>2.1796893E-12</v>
      </c>
      <c r="BC1204" s="157">
        <v>0</v>
      </c>
      <c r="BD1204" s="157">
        <v>9.7995477999999998E-11</v>
      </c>
      <c r="BE1204" s="157">
        <v>6.5793756000000002E-8</v>
      </c>
      <c r="BF1204" s="157">
        <v>1.6414730000000001E-11</v>
      </c>
      <c r="BG1204" s="157">
        <v>7.3597766999999994E-11</v>
      </c>
      <c r="BH1204" s="157">
        <v>2.8775570000000001E-14</v>
      </c>
      <c r="BI1204" s="157">
        <v>3.6977603999999999E-16</v>
      </c>
      <c r="BJ1204" s="157">
        <v>7.8057757999999997E-14</v>
      </c>
      <c r="BK1204" s="157">
        <v>9.3523062000000006E-14</v>
      </c>
      <c r="BL1204" s="157">
        <v>1.7077313999999999E-14</v>
      </c>
      <c r="BM1204" s="157">
        <v>2.6947033000000001E-12</v>
      </c>
      <c r="BN1204" s="157">
        <v>5.1146345000000002E-11</v>
      </c>
      <c r="BO1204" s="157">
        <v>2.0841165E-20</v>
      </c>
      <c r="BP1204" s="157">
        <v>1.4579714E-5</v>
      </c>
      <c r="BQ1204" s="157">
        <v>2.2286014999999999E-2</v>
      </c>
      <c r="BR1204" s="157">
        <v>0</v>
      </c>
      <c r="BS1204" s="157">
        <v>0</v>
      </c>
      <c r="BT1204" s="157">
        <v>0</v>
      </c>
      <c r="BU1204"/>
      <c r="BV1204" s="155">
        <v>1.2251629000000001E-5</v>
      </c>
      <c r="BW1204" s="155">
        <v>5.3004207000000004E-7</v>
      </c>
      <c r="BX1204" s="155">
        <v>6.4065003000000002E-6</v>
      </c>
      <c r="BY1204" s="155">
        <v>1.4616969E-8</v>
      </c>
      <c r="BZ1204" s="155">
        <v>5.3662661000000005E-7</v>
      </c>
      <c r="CA1204" s="155">
        <v>4.4858361000000003E-8</v>
      </c>
      <c r="CB1204" s="155">
        <v>7.1599534999999997E-10</v>
      </c>
      <c r="CC1204" s="155">
        <v>6.7560069000000003E-8</v>
      </c>
      <c r="CD1204" s="155">
        <v>1.4089261E-8</v>
      </c>
      <c r="CE1204" s="155">
        <v>9.6284372000000003E-8</v>
      </c>
      <c r="CF1204" s="155">
        <v>0</v>
      </c>
      <c r="CG1204" s="155">
        <v>4.6087577000000002E-17</v>
      </c>
      <c r="CH1204" s="155">
        <v>3.7736329000000002E-13</v>
      </c>
      <c r="CI1204" s="155">
        <v>3.2723564000000002E-7</v>
      </c>
      <c r="CJ1204" s="155">
        <v>4.2046076999999999E-6</v>
      </c>
      <c r="CK1204" s="155">
        <v>8.4915791000000007E-9</v>
      </c>
      <c r="CL1204" s="155">
        <v>0</v>
      </c>
      <c r="CM1204"/>
      <c r="CN1204" s="284">
        <v>3.1940542999999998E-13</v>
      </c>
      <c r="CO1204" s="284">
        <v>0.22977238</v>
      </c>
      <c r="CP1204" s="285">
        <v>1.8588642000000001E-3</v>
      </c>
      <c r="CQ1204" s="284">
        <v>3.7285600000000002E-4</v>
      </c>
      <c r="CR1204" s="284">
        <v>3.5347129999999997E-11</v>
      </c>
      <c r="CS1204" s="284">
        <v>4.1760786999999999E-9</v>
      </c>
      <c r="CT1204" s="284">
        <v>2.3806288999999999E-5</v>
      </c>
      <c r="CU1204" s="284">
        <v>4.6391924000000001E-2</v>
      </c>
      <c r="CV1204" s="284">
        <v>1.9257104999999999E-8</v>
      </c>
      <c r="CW1204" s="284">
        <v>1.5780131999999999E-5</v>
      </c>
      <c r="CX1204"/>
      <c r="CY1204" s="173"/>
      <c r="CZ1204" s="271" t="s">
        <v>2647</v>
      </c>
      <c r="DA1204"/>
      <c r="DB1204" s="258"/>
      <c r="DC1204" s="54"/>
      <c r="DD1204" s="54"/>
      <c r="DE1204" s="54"/>
      <c r="DF1204" s="54"/>
      <c r="DG1204" s="54"/>
      <c r="DH1204" s="54"/>
      <c r="DI1204" s="54"/>
      <c r="DJ1204" s="54"/>
      <c r="DK1204" s="54"/>
      <c r="DL1204" s="54"/>
    </row>
    <row r="1205" spans="1:116" ht="14.4">
      <c r="A1205" t="s">
        <v>1860</v>
      </c>
      <c r="B1205" s="188" t="s">
        <v>321</v>
      </c>
      <c r="C1205" s="151" t="str">
        <f t="shared" si="285"/>
        <v>A.160.04.114</v>
      </c>
      <c r="D1205" s="54" t="s">
        <v>43</v>
      </c>
      <c r="E1205" s="150" t="s">
        <v>352</v>
      </c>
      <c r="F1205" s="153" t="str">
        <f t="shared" si="286"/>
        <v>Limba natural forest clear cut 560 (kg/m3)</v>
      </c>
      <c r="G1205" s="154">
        <f t="shared" si="287"/>
        <v>3.6797665333333338</v>
      </c>
      <c r="H1205"/>
      <c r="I1205"/>
      <c r="J1205" s="227">
        <f t="shared" si="278"/>
        <v>4.9360818492286276</v>
      </c>
      <c r="K1205"/>
      <c r="L1205" s="280">
        <f t="shared" si="279"/>
        <v>2.7628113104999998E-3</v>
      </c>
      <c r="M1205" s="280">
        <f t="shared" si="280"/>
        <v>4.3684339632600002</v>
      </c>
      <c r="N1205" s="281">
        <f t="shared" si="281"/>
        <v>1.2920094658127044E-2</v>
      </c>
      <c r="O1205" s="280">
        <v>0.55196498000000005</v>
      </c>
      <c r="P1205" s="219">
        <v>3.2234422E-3</v>
      </c>
      <c r="Q1205" s="286">
        <v>1.7113998E-3</v>
      </c>
      <c r="R1205" s="286">
        <v>1.5530733E-3</v>
      </c>
      <c r="S1205" s="219">
        <v>1.0673430999999999E-3</v>
      </c>
      <c r="T1205" s="286">
        <v>5.4770905000000003E-6</v>
      </c>
      <c r="U1205" s="219">
        <v>1.3691781999999999E-4</v>
      </c>
      <c r="V1205" s="219">
        <v>1.2014474E-4</v>
      </c>
      <c r="W1205" s="219">
        <v>1.5359828000000001E-4</v>
      </c>
      <c r="X1205" s="219">
        <v>9.0487651999999997E-4</v>
      </c>
      <c r="Y1205" s="219">
        <v>1.2763915000000001E-2</v>
      </c>
      <c r="Z1205" s="219">
        <v>4.3624741</v>
      </c>
      <c r="AA1205" s="286">
        <v>2.5813627000000002E-6</v>
      </c>
      <c r="AB1205" s="286">
        <v>1.5427043000000001E-11</v>
      </c>
      <c r="AC1205"/>
      <c r="AD1205" s="227">
        <f t="shared" si="288"/>
        <v>0.55196498000000005</v>
      </c>
      <c r="AE1205" s="227">
        <f t="shared" si="289"/>
        <v>7.8177980504999991E-3</v>
      </c>
      <c r="AF1205" s="227">
        <f t="shared" si="290"/>
        <v>5.0575681026999997E-3</v>
      </c>
      <c r="AG1205" s="227">
        <f t="shared" si="291"/>
        <v>4.3684339632600002</v>
      </c>
      <c r="AH1205" s="227">
        <f t="shared" si="292"/>
        <v>1.2917513295427044E-2</v>
      </c>
      <c r="AI1205"/>
      <c r="AJ1205">
        <v>24.807015</v>
      </c>
      <c r="AK1205" s="155">
        <v>2.9693912999999998</v>
      </c>
      <c r="AL1205" s="155">
        <v>0.49798266000000002</v>
      </c>
      <c r="AM1205" s="155">
        <v>0</v>
      </c>
      <c r="AN1205" s="155">
        <v>21.019527</v>
      </c>
      <c r="AO1205" s="155">
        <v>0.22003565999999999</v>
      </c>
      <c r="AP1205" s="155">
        <v>0.10007793</v>
      </c>
      <c r="AQ1205"/>
      <c r="AR1205" s="156">
        <v>6.1029213999999998E-2</v>
      </c>
      <c r="AS1205" s="156">
        <v>5.8059478999999997E-2</v>
      </c>
      <c r="AT1205" s="156">
        <v>2.8105096999999999E-3</v>
      </c>
      <c r="AU1205" s="156">
        <v>1.5922625E-4</v>
      </c>
      <c r="AV1205" s="282">
        <f t="shared" si="282"/>
        <v>3.4807840722156004E-6</v>
      </c>
      <c r="AW1205" s="282">
        <f t="shared" si="283"/>
        <v>1.0393896803690882E-8</v>
      </c>
      <c r="AX1205" s="283">
        <f t="shared" si="284"/>
        <v>2.2300594713999998E-2</v>
      </c>
      <c r="AY1205" s="157">
        <v>3.4148362999999999E-6</v>
      </c>
      <c r="AZ1205" s="157">
        <v>1.0303385E-8</v>
      </c>
      <c r="BA1205" s="157">
        <v>2.8150319000000001E-13</v>
      </c>
      <c r="BB1205" s="157">
        <v>2.1796893E-12</v>
      </c>
      <c r="BC1205" s="157">
        <v>0</v>
      </c>
      <c r="BD1205" s="157">
        <v>9.7995477999999998E-11</v>
      </c>
      <c r="BE1205" s="157">
        <v>6.5793756000000002E-8</v>
      </c>
      <c r="BF1205" s="157">
        <v>1.6414730000000001E-11</v>
      </c>
      <c r="BG1205" s="157">
        <v>7.3597766999999994E-11</v>
      </c>
      <c r="BH1205" s="157">
        <v>2.8775570000000001E-14</v>
      </c>
      <c r="BI1205" s="157">
        <v>3.6977603999999999E-16</v>
      </c>
      <c r="BJ1205" s="157">
        <v>7.8057757999999997E-14</v>
      </c>
      <c r="BK1205" s="157">
        <v>9.3523062000000006E-14</v>
      </c>
      <c r="BL1205" s="157">
        <v>1.7077313999999999E-14</v>
      </c>
      <c r="BM1205" s="157">
        <v>2.6947033000000001E-12</v>
      </c>
      <c r="BN1205" s="157">
        <v>5.1146345000000002E-11</v>
      </c>
      <c r="BO1205" s="157">
        <v>2.0841165E-20</v>
      </c>
      <c r="BP1205" s="157">
        <v>1.4579714E-5</v>
      </c>
      <c r="BQ1205" s="157">
        <v>2.2286014999999999E-2</v>
      </c>
      <c r="BR1205" s="157">
        <v>0</v>
      </c>
      <c r="BS1205" s="157">
        <v>0</v>
      </c>
      <c r="BT1205" s="157">
        <v>0</v>
      </c>
      <c r="BU1205"/>
      <c r="BV1205" s="155">
        <v>1.0844678E-4</v>
      </c>
      <c r="BW1205" s="155">
        <v>5.3004207000000004E-7</v>
      </c>
      <c r="BX1205" s="155">
        <v>1.0260164999999999E-4</v>
      </c>
      <c r="BY1205" s="155">
        <v>1.4616969E-8</v>
      </c>
      <c r="BZ1205" s="155">
        <v>5.3662661000000005E-7</v>
      </c>
      <c r="CA1205" s="155">
        <v>4.4858361000000003E-8</v>
      </c>
      <c r="CB1205" s="155">
        <v>7.1599534999999997E-10</v>
      </c>
      <c r="CC1205" s="155">
        <v>6.7560069000000003E-8</v>
      </c>
      <c r="CD1205" s="155">
        <v>1.4089261E-8</v>
      </c>
      <c r="CE1205" s="155">
        <v>9.6284372000000003E-8</v>
      </c>
      <c r="CF1205" s="155">
        <v>0</v>
      </c>
      <c r="CG1205" s="155">
        <v>4.6087577000000002E-17</v>
      </c>
      <c r="CH1205" s="155">
        <v>3.7736329000000002E-13</v>
      </c>
      <c r="CI1205" s="155">
        <v>3.2723564000000002E-7</v>
      </c>
      <c r="CJ1205" s="155">
        <v>4.2046076999999999E-6</v>
      </c>
      <c r="CK1205" s="155">
        <v>8.4915791000000007E-9</v>
      </c>
      <c r="CL1205" s="155">
        <v>0</v>
      </c>
      <c r="CM1205"/>
      <c r="CN1205" s="284">
        <v>3.1940542999999998E-13</v>
      </c>
      <c r="CO1205" s="284">
        <v>3.6797724000000001</v>
      </c>
      <c r="CP1205" s="285">
        <v>1.8588642000000001E-3</v>
      </c>
      <c r="CQ1205" s="284">
        <v>3.7285600000000002E-4</v>
      </c>
      <c r="CR1205" s="284">
        <v>3.5347129999999997E-11</v>
      </c>
      <c r="CS1205" s="284">
        <v>4.1760786999999999E-9</v>
      </c>
      <c r="CT1205" s="284">
        <v>2.3806288999999999E-5</v>
      </c>
      <c r="CU1205" s="284">
        <v>4.6391924000000001E-2</v>
      </c>
      <c r="CV1205" s="284">
        <v>1.9257104999999999E-8</v>
      </c>
      <c r="CW1205" s="284">
        <v>1.5780131999999999E-5</v>
      </c>
      <c r="CX1205"/>
      <c r="CY1205" s="173"/>
      <c r="CZ1205" s="271" t="s">
        <v>2647</v>
      </c>
      <c r="DA1205"/>
      <c r="DB1205" s="258"/>
      <c r="DC1205" s="54"/>
      <c r="DD1205" s="54"/>
      <c r="DE1205" s="54"/>
      <c r="DF1205" s="54"/>
      <c r="DG1205" s="54"/>
      <c r="DH1205" s="54"/>
      <c r="DI1205" s="54"/>
      <c r="DJ1205" s="54"/>
      <c r="DK1205" s="54"/>
      <c r="DL1205" s="54"/>
    </row>
    <row r="1206" spans="1:116" ht="14.4">
      <c r="A1206" t="s">
        <v>1001</v>
      </c>
      <c r="B1206" s="188" t="s">
        <v>321</v>
      </c>
      <c r="C1206" s="151" t="str">
        <f t="shared" si="285"/>
        <v>A.160.04.115</v>
      </c>
      <c r="D1206" s="54" t="s">
        <v>43</v>
      </c>
      <c r="E1206" s="150" t="s">
        <v>352</v>
      </c>
      <c r="F1206" s="153" t="str">
        <f t="shared" si="286"/>
        <v>Menkulang FSC/PEFC 710 (kg/m3)</v>
      </c>
      <c r="G1206" s="154">
        <f t="shared" si="287"/>
        <v>0.28079367333333333</v>
      </c>
      <c r="H1206"/>
      <c r="I1206"/>
      <c r="J1206" s="227">
        <f t="shared" si="278"/>
        <v>7.0161648502227045E-2</v>
      </c>
      <c r="K1206"/>
      <c r="L1206" s="280">
        <f t="shared" si="279"/>
        <v>2.9184562211000001E-3</v>
      </c>
      <c r="M1206" s="280">
        <f t="shared" si="280"/>
        <v>7.7853591330000011E-3</v>
      </c>
      <c r="N1206" s="281">
        <f t="shared" si="281"/>
        <v>1.7338782148127042E-2</v>
      </c>
      <c r="O1206" s="280">
        <v>4.2119050999999998E-2</v>
      </c>
      <c r="P1206" s="286">
        <v>4.9165978000000003E-3</v>
      </c>
      <c r="Q1206" s="286">
        <v>1.8194413000000001E-3</v>
      </c>
      <c r="R1206" s="286">
        <v>1.6899263999999999E-3</v>
      </c>
      <c r="S1206" s="219">
        <v>1.0816514E-3</v>
      </c>
      <c r="T1206" s="286">
        <v>6.1287610999999996E-6</v>
      </c>
      <c r="U1206" s="219">
        <v>1.4074966000000001E-4</v>
      </c>
      <c r="V1206" s="219">
        <v>1.2024229E-4</v>
      </c>
      <c r="W1206" s="219">
        <v>1.5652476999999999E-4</v>
      </c>
      <c r="X1206" s="219">
        <v>9.0487651999999997E-4</v>
      </c>
      <c r="Y1206" s="219">
        <v>1.7179676000000001E-2</v>
      </c>
      <c r="Z1206" s="286">
        <v>2.4201223000000001E-5</v>
      </c>
      <c r="AA1206" s="286">
        <v>2.5813627000000002E-6</v>
      </c>
      <c r="AB1206" s="286">
        <v>1.5427043000000001E-11</v>
      </c>
      <c r="AC1206"/>
      <c r="AD1206" s="227">
        <f t="shared" si="288"/>
        <v>4.2119050999999998E-2</v>
      </c>
      <c r="AE1206" s="227">
        <f t="shared" si="289"/>
        <v>9.7747376110999991E-3</v>
      </c>
      <c r="AF1206" s="227">
        <f t="shared" si="290"/>
        <v>6.8588627527000007E-3</v>
      </c>
      <c r="AG1206" s="227">
        <f t="shared" si="291"/>
        <v>7.7853591330000011E-3</v>
      </c>
      <c r="AH1206" s="227">
        <f t="shared" si="292"/>
        <v>1.7336200785427042E-2</v>
      </c>
      <c r="AI1206"/>
      <c r="AJ1206">
        <v>25.477229000000001</v>
      </c>
      <c r="AK1206" s="155">
        <v>3.6363341999999998</v>
      </c>
      <c r="AL1206" s="155">
        <v>0.50025260999999999</v>
      </c>
      <c r="AM1206" s="155">
        <v>0</v>
      </c>
      <c r="AN1206" s="155">
        <v>21.019527</v>
      </c>
      <c r="AO1206" s="155">
        <v>0.22047811</v>
      </c>
      <c r="AP1206" s="155">
        <v>0.10063679</v>
      </c>
      <c r="AQ1206"/>
      <c r="AR1206" s="156">
        <v>6.4163262E-3</v>
      </c>
      <c r="AS1206" s="156">
        <v>5.9633680999999997E-3</v>
      </c>
      <c r="AT1206" s="156">
        <v>2.4694692000000001E-4</v>
      </c>
      <c r="AU1206" s="156">
        <v>2.0601110000000001E-4</v>
      </c>
      <c r="AV1206" s="282">
        <f t="shared" si="282"/>
        <v>3.575160759928E-7</v>
      </c>
      <c r="AW1206" s="282">
        <f t="shared" si="283"/>
        <v>9.1326522336988129E-10</v>
      </c>
      <c r="AX1206" s="283">
        <f t="shared" si="284"/>
        <v>2.8853094873000001E-2</v>
      </c>
      <c r="AY1206" s="157">
        <v>2.6058951E-7</v>
      </c>
      <c r="AZ1206" s="157">
        <v>7.8626095000000003E-10</v>
      </c>
      <c r="BA1206" s="157">
        <v>2.1481771E-14</v>
      </c>
      <c r="BB1206" s="157">
        <v>2.1796893E-12</v>
      </c>
      <c r="BC1206" s="157">
        <v>0</v>
      </c>
      <c r="BD1206" s="157">
        <v>1.0166278E-10</v>
      </c>
      <c r="BE1206" s="157">
        <v>9.6767514999999998E-8</v>
      </c>
      <c r="BF1206" s="157">
        <v>1.7251055E-11</v>
      </c>
      <c r="BG1206" s="157">
        <v>1.0941566E-10</v>
      </c>
      <c r="BH1206" s="157">
        <v>2.8775570000000001E-14</v>
      </c>
      <c r="BI1206" s="157">
        <v>3.6977603999999999E-16</v>
      </c>
      <c r="BJ1206" s="157">
        <v>8.0240753999999997E-14</v>
      </c>
      <c r="BK1206" s="157">
        <v>1.7486582000000001E-13</v>
      </c>
      <c r="BL1206" s="157">
        <v>3.1824657999999998E-14</v>
      </c>
      <c r="BM1206" s="157">
        <v>2.8031015000000001E-12</v>
      </c>
      <c r="BN1206" s="157">
        <v>5.2405421999999997E-11</v>
      </c>
      <c r="BO1206" s="157">
        <v>2.0841165E-20</v>
      </c>
      <c r="BP1206" s="157">
        <v>1.4848873000000001E-5</v>
      </c>
      <c r="BQ1206" s="157">
        <v>2.8838246000000001E-2</v>
      </c>
      <c r="BR1206" s="157">
        <v>0</v>
      </c>
      <c r="BS1206" s="157">
        <v>0</v>
      </c>
      <c r="BT1206" s="157">
        <v>0</v>
      </c>
      <c r="BU1206"/>
      <c r="BV1206" s="155">
        <v>1.4989212999999999E-5</v>
      </c>
      <c r="BW1206" s="155">
        <v>7.7698143000000001E-7</v>
      </c>
      <c r="BX1206" s="155">
        <v>7.8292726999999994E-6</v>
      </c>
      <c r="BY1206" s="155">
        <v>1.4694327000000001E-8</v>
      </c>
      <c r="BZ1206" s="155">
        <v>7.5284615999999996E-7</v>
      </c>
      <c r="CA1206" s="155">
        <v>4.4858361000000003E-8</v>
      </c>
      <c r="CB1206" s="155">
        <v>7.1599534999999997E-10</v>
      </c>
      <c r="CC1206" s="155">
        <v>6.7560069000000003E-8</v>
      </c>
      <c r="CD1206" s="155">
        <v>1.5148811000000001E-8</v>
      </c>
      <c r="CE1206" s="155">
        <v>9.9018675999999997E-8</v>
      </c>
      <c r="CF1206" s="155">
        <v>0</v>
      </c>
      <c r="CG1206" s="155">
        <v>4.6087577000000002E-17</v>
      </c>
      <c r="CH1206" s="155">
        <v>3.7736329000000002E-13</v>
      </c>
      <c r="CI1206" s="155">
        <v>3.6942547000000003E-7</v>
      </c>
      <c r="CJ1206" s="155">
        <v>5.0101986999999998E-6</v>
      </c>
      <c r="CK1206" s="155">
        <v>8.4915791000000007E-9</v>
      </c>
      <c r="CL1206" s="155">
        <v>0</v>
      </c>
      <c r="CM1206"/>
      <c r="CN1206" s="284">
        <v>3.1940542999999998E-13</v>
      </c>
      <c r="CO1206" s="284">
        <v>0.28079953000000002</v>
      </c>
      <c r="CP1206" s="285">
        <v>1.8588642000000001E-3</v>
      </c>
      <c r="CQ1206" s="284">
        <v>5.4180831000000002E-4</v>
      </c>
      <c r="CR1206" s="284">
        <v>3.6334778999999998E-11</v>
      </c>
      <c r="CS1206" s="284">
        <v>4.2927993999999997E-9</v>
      </c>
      <c r="CT1206" s="284">
        <v>3.4487967000000002E-5</v>
      </c>
      <c r="CU1206" s="284">
        <v>8.6483928000000002E-2</v>
      </c>
      <c r="CV1206" s="284">
        <v>1.9257104999999999E-8</v>
      </c>
      <c r="CW1206" s="284">
        <v>1.5780131999999999E-5</v>
      </c>
      <c r="CX1206"/>
      <c r="CY1206" s="173"/>
      <c r="CZ1206" s="271" t="s">
        <v>2648</v>
      </c>
      <c r="DA1206"/>
      <c r="DB1206" s="258"/>
      <c r="DC1206" s="54"/>
      <c r="DD1206" s="54"/>
      <c r="DE1206" s="54"/>
      <c r="DF1206" s="54"/>
      <c r="DG1206" s="54"/>
      <c r="DH1206" s="54"/>
      <c r="DI1206" s="54"/>
      <c r="DJ1206" s="54"/>
      <c r="DK1206" s="54"/>
      <c r="DL1206" s="54"/>
    </row>
    <row r="1207" spans="1:116" ht="14.4">
      <c r="A1207" t="s">
        <v>1861</v>
      </c>
      <c r="B1207" s="188" t="s">
        <v>321</v>
      </c>
      <c r="C1207" s="151" t="str">
        <f t="shared" si="285"/>
        <v>A.160.04.116</v>
      </c>
      <c r="D1207" s="54" t="s">
        <v>43</v>
      </c>
      <c r="E1207" s="150" t="s">
        <v>352</v>
      </c>
      <c r="F1207" s="153" t="str">
        <f t="shared" si="286"/>
        <v>Menkulang natural forest clear cut 710 (kg/m3)</v>
      </c>
      <c r="G1207" s="154">
        <f t="shared" si="287"/>
        <v>3.730793666666667</v>
      </c>
      <c r="H1207"/>
      <c r="I1207"/>
      <c r="J1207" s="227">
        <f t="shared" si="278"/>
        <v>4.8814116462792274</v>
      </c>
      <c r="K1207"/>
      <c r="L1207" s="280">
        <f t="shared" si="279"/>
        <v>2.9184562211000001E-3</v>
      </c>
      <c r="M1207" s="280">
        <f t="shared" si="280"/>
        <v>4.3015353579099997</v>
      </c>
      <c r="N1207" s="281">
        <f t="shared" si="281"/>
        <v>1.7338782148127042E-2</v>
      </c>
      <c r="O1207" s="280">
        <v>0.55961905000000001</v>
      </c>
      <c r="P1207" s="219">
        <v>4.9165978000000003E-3</v>
      </c>
      <c r="Q1207" s="286">
        <v>1.8194413000000001E-3</v>
      </c>
      <c r="R1207" s="286">
        <v>1.6899263999999999E-3</v>
      </c>
      <c r="S1207" s="219">
        <v>1.0816514E-3</v>
      </c>
      <c r="T1207" s="286">
        <v>6.1287610999999996E-6</v>
      </c>
      <c r="U1207" s="219">
        <v>1.4074966000000001E-4</v>
      </c>
      <c r="V1207" s="219">
        <v>1.2024229E-4</v>
      </c>
      <c r="W1207" s="219">
        <v>1.5652476999999999E-4</v>
      </c>
      <c r="X1207" s="219">
        <v>9.0487651999999997E-4</v>
      </c>
      <c r="Y1207" s="219">
        <v>1.7179676000000001E-2</v>
      </c>
      <c r="Z1207" s="219">
        <v>4.2937741999999997</v>
      </c>
      <c r="AA1207" s="286">
        <v>2.5813627000000002E-6</v>
      </c>
      <c r="AB1207" s="286">
        <v>1.5427043000000001E-11</v>
      </c>
      <c r="AC1207"/>
      <c r="AD1207" s="227">
        <f t="shared" si="288"/>
        <v>0.55961905000000001</v>
      </c>
      <c r="AE1207" s="227">
        <f t="shared" si="289"/>
        <v>9.7747376110999991E-3</v>
      </c>
      <c r="AF1207" s="227">
        <f t="shared" si="290"/>
        <v>6.8588627527000007E-3</v>
      </c>
      <c r="AG1207" s="227">
        <f t="shared" si="291"/>
        <v>4.3015353579100006</v>
      </c>
      <c r="AH1207" s="227">
        <f t="shared" si="292"/>
        <v>1.7336200785427042E-2</v>
      </c>
      <c r="AI1207"/>
      <c r="AJ1207">
        <v>25.477229000000001</v>
      </c>
      <c r="AK1207" s="155">
        <v>3.6363341999999998</v>
      </c>
      <c r="AL1207" s="155">
        <v>0.50025260999999999</v>
      </c>
      <c r="AM1207" s="155">
        <v>0</v>
      </c>
      <c r="AN1207" s="155">
        <v>21.019527</v>
      </c>
      <c r="AO1207" s="155">
        <v>0.22047811</v>
      </c>
      <c r="AP1207" s="155">
        <v>0.10063679</v>
      </c>
      <c r="AQ1207"/>
      <c r="AR1207" s="156">
        <v>6.2431149999999998E-2</v>
      </c>
      <c r="AS1207" s="156">
        <v>5.9366056E-2</v>
      </c>
      <c r="AT1207" s="156">
        <v>2.8590822999999999E-3</v>
      </c>
      <c r="AU1207" s="156">
        <v>2.0601110000000001E-4</v>
      </c>
      <c r="AV1207" s="282">
        <f t="shared" si="282"/>
        <v>3.5591160659928006E-6</v>
      </c>
      <c r="AW1207" s="282">
        <f t="shared" si="283"/>
        <v>1.0573529198368882E-8</v>
      </c>
      <c r="AX1207" s="283">
        <f t="shared" si="284"/>
        <v>2.8853094873000001E-2</v>
      </c>
      <c r="AY1207" s="157">
        <v>3.4621895000000001E-6</v>
      </c>
      <c r="AZ1207" s="157">
        <v>1.0446261E-8</v>
      </c>
      <c r="BA1207" s="157">
        <v>2.8540677000000001E-13</v>
      </c>
      <c r="BB1207" s="157">
        <v>2.1796893E-12</v>
      </c>
      <c r="BC1207" s="157">
        <v>0</v>
      </c>
      <c r="BD1207" s="157">
        <v>1.0166278E-10</v>
      </c>
      <c r="BE1207" s="157">
        <v>9.6767514999999998E-8</v>
      </c>
      <c r="BF1207" s="157">
        <v>1.7251055E-11</v>
      </c>
      <c r="BG1207" s="157">
        <v>1.0941566E-10</v>
      </c>
      <c r="BH1207" s="157">
        <v>2.8775570000000001E-14</v>
      </c>
      <c r="BI1207" s="157">
        <v>3.6977603999999999E-16</v>
      </c>
      <c r="BJ1207" s="157">
        <v>8.0240753999999997E-14</v>
      </c>
      <c r="BK1207" s="157">
        <v>1.7486582000000001E-13</v>
      </c>
      <c r="BL1207" s="157">
        <v>3.1824657999999998E-14</v>
      </c>
      <c r="BM1207" s="157">
        <v>2.8031015000000001E-12</v>
      </c>
      <c r="BN1207" s="157">
        <v>5.2405421999999997E-11</v>
      </c>
      <c r="BO1207" s="157">
        <v>2.0841165E-20</v>
      </c>
      <c r="BP1207" s="157">
        <v>1.4848873000000001E-5</v>
      </c>
      <c r="BQ1207" s="157">
        <v>2.8838246000000001E-2</v>
      </c>
      <c r="BR1207" s="157">
        <v>0</v>
      </c>
      <c r="BS1207" s="157">
        <v>0</v>
      </c>
      <c r="BT1207" s="157">
        <v>0</v>
      </c>
      <c r="BU1207"/>
      <c r="BV1207" s="155">
        <v>1.1118437E-4</v>
      </c>
      <c r="BW1207" s="155">
        <v>7.7698143000000001E-7</v>
      </c>
      <c r="BX1207" s="155">
        <v>1.0402442999999999E-4</v>
      </c>
      <c r="BY1207" s="155">
        <v>1.4694327000000001E-8</v>
      </c>
      <c r="BZ1207" s="155">
        <v>7.5284615999999996E-7</v>
      </c>
      <c r="CA1207" s="155">
        <v>4.4858361000000003E-8</v>
      </c>
      <c r="CB1207" s="155">
        <v>7.1599534999999997E-10</v>
      </c>
      <c r="CC1207" s="155">
        <v>6.7560069000000003E-8</v>
      </c>
      <c r="CD1207" s="155">
        <v>1.5148811000000001E-8</v>
      </c>
      <c r="CE1207" s="155">
        <v>9.9018675999999997E-8</v>
      </c>
      <c r="CF1207" s="155">
        <v>0</v>
      </c>
      <c r="CG1207" s="155">
        <v>4.6087577000000002E-17</v>
      </c>
      <c r="CH1207" s="155">
        <v>3.7736329000000002E-13</v>
      </c>
      <c r="CI1207" s="155">
        <v>3.6942547000000003E-7</v>
      </c>
      <c r="CJ1207" s="155">
        <v>5.0101986999999998E-6</v>
      </c>
      <c r="CK1207" s="155">
        <v>8.4915791000000007E-9</v>
      </c>
      <c r="CL1207" s="155">
        <v>0</v>
      </c>
      <c r="CM1207"/>
      <c r="CN1207" s="284">
        <v>3.1940542999999998E-13</v>
      </c>
      <c r="CO1207" s="284">
        <v>3.7307994999999998</v>
      </c>
      <c r="CP1207" s="285">
        <v>1.8588642000000001E-3</v>
      </c>
      <c r="CQ1207" s="284">
        <v>5.4180831000000002E-4</v>
      </c>
      <c r="CR1207" s="284">
        <v>3.6334778999999998E-11</v>
      </c>
      <c r="CS1207" s="284">
        <v>4.2927993999999997E-9</v>
      </c>
      <c r="CT1207" s="284">
        <v>3.4487967000000002E-5</v>
      </c>
      <c r="CU1207" s="284">
        <v>8.6483928000000002E-2</v>
      </c>
      <c r="CV1207" s="284">
        <v>1.9257104999999999E-8</v>
      </c>
      <c r="CW1207" s="284">
        <v>1.5780131999999999E-5</v>
      </c>
      <c r="CX1207"/>
      <c r="CY1207" s="173"/>
      <c r="CZ1207" s="271" t="s">
        <v>2648</v>
      </c>
      <c r="DA1207"/>
      <c r="DB1207" s="258"/>
      <c r="DC1207" s="54"/>
      <c r="DD1207" s="54"/>
      <c r="DE1207" s="54"/>
      <c r="DF1207" s="54"/>
      <c r="DG1207" s="54"/>
      <c r="DH1207" s="54"/>
      <c r="DI1207" s="54"/>
      <c r="DJ1207" s="54"/>
      <c r="DK1207" s="54"/>
      <c r="DL1207" s="54"/>
    </row>
    <row r="1208" spans="1:116" ht="14.4">
      <c r="A1208" t="s">
        <v>1002</v>
      </c>
      <c r="B1208" s="188" t="s">
        <v>321</v>
      </c>
      <c r="C1208" s="151" t="str">
        <f t="shared" si="285"/>
        <v>A.160.04.117</v>
      </c>
      <c r="D1208" s="54" t="s">
        <v>43</v>
      </c>
      <c r="E1208" s="150" t="s">
        <v>352</v>
      </c>
      <c r="F1208" s="153" t="str">
        <f t="shared" si="286"/>
        <v>Mersawa FSC/PEFC 640 (kg/m3)</v>
      </c>
      <c r="G1208" s="154">
        <f t="shared" si="287"/>
        <v>0.29231593333333333</v>
      </c>
      <c r="H1208"/>
      <c r="I1208"/>
      <c r="J1208" s="227">
        <f t="shared" si="278"/>
        <v>7.3329666629627047E-2</v>
      </c>
      <c r="K1208"/>
      <c r="L1208" s="280">
        <f t="shared" si="279"/>
        <v>2.9536019225000001E-3</v>
      </c>
      <c r="M1208" s="280">
        <f t="shared" si="280"/>
        <v>8.192123749E-3</v>
      </c>
      <c r="N1208" s="281">
        <f t="shared" si="281"/>
        <v>1.8336550958127043E-2</v>
      </c>
      <c r="O1208" s="280">
        <v>4.384739E-2</v>
      </c>
      <c r="P1208" s="286">
        <v>5.2989233000000002E-3</v>
      </c>
      <c r="Q1208" s="286">
        <v>1.8438377999999999E-3</v>
      </c>
      <c r="R1208" s="286">
        <v>1.7208288E-3</v>
      </c>
      <c r="S1208" s="219">
        <v>1.0848823E-3</v>
      </c>
      <c r="T1208" s="286">
        <v>6.2759125000000004E-6</v>
      </c>
      <c r="U1208" s="219">
        <v>1.4161491E-4</v>
      </c>
      <c r="V1208" s="219">
        <v>1.2026431999999999E-4</v>
      </c>
      <c r="W1208" s="219">
        <v>1.5718557999999999E-4</v>
      </c>
      <c r="X1208" s="219">
        <v>9.0487651999999997E-4</v>
      </c>
      <c r="Y1208" s="219">
        <v>1.8176784000000001E-2</v>
      </c>
      <c r="Z1208" s="286">
        <v>2.4221809E-5</v>
      </c>
      <c r="AA1208" s="286">
        <v>2.5813627000000002E-6</v>
      </c>
      <c r="AB1208" s="286">
        <v>1.5427043000000001E-11</v>
      </c>
      <c r="AC1208"/>
      <c r="AD1208" s="227">
        <f t="shared" si="288"/>
        <v>4.384739E-2</v>
      </c>
      <c r="AE1208" s="227">
        <f t="shared" si="289"/>
        <v>1.02166273425E-2</v>
      </c>
      <c r="AF1208" s="227">
        <f t="shared" si="290"/>
        <v>7.2656067827000003E-3</v>
      </c>
      <c r="AG1208" s="227">
        <f t="shared" si="291"/>
        <v>8.192123749E-3</v>
      </c>
      <c r="AH1208" s="227">
        <f t="shared" si="292"/>
        <v>1.8333969595427043E-2</v>
      </c>
      <c r="AI1208"/>
      <c r="AJ1208">
        <v>25.628568000000001</v>
      </c>
      <c r="AK1208" s="155">
        <v>3.7869342000000001</v>
      </c>
      <c r="AL1208" s="155">
        <v>0.50076516999999998</v>
      </c>
      <c r="AM1208" s="155">
        <v>0</v>
      </c>
      <c r="AN1208" s="155">
        <v>21.019527</v>
      </c>
      <c r="AO1208" s="155">
        <v>0.22057802000000001</v>
      </c>
      <c r="AP1208" s="155">
        <v>0.10076298</v>
      </c>
      <c r="AQ1208"/>
      <c r="AR1208" s="156">
        <v>6.7328921000000003E-3</v>
      </c>
      <c r="AS1208" s="156">
        <v>6.2584017999999996E-3</v>
      </c>
      <c r="AT1208" s="156">
        <v>2.5791491999999999E-4</v>
      </c>
      <c r="AU1208" s="156">
        <v>2.1657541999999999E-4</v>
      </c>
      <c r="AV1208" s="282">
        <f t="shared" si="282"/>
        <v>3.7520394788680003E-7</v>
      </c>
      <c r="AW1208" s="282">
        <f t="shared" si="283"/>
        <v>9.5382738352388114E-10</v>
      </c>
      <c r="AX1208" s="283">
        <f t="shared" si="284"/>
        <v>3.033269265E-2</v>
      </c>
      <c r="AY1208" s="157">
        <v>2.7128217000000001E-7</v>
      </c>
      <c r="AZ1208" s="157">
        <v>8.1852328000000001E-10</v>
      </c>
      <c r="BA1208" s="157">
        <v>2.2363223999999999E-14</v>
      </c>
      <c r="BB1208" s="157">
        <v>2.1796893E-12</v>
      </c>
      <c r="BC1208" s="157">
        <v>0</v>
      </c>
      <c r="BD1208" s="157">
        <v>1.0249089E-10</v>
      </c>
      <c r="BE1208" s="157">
        <v>1.0376158999999999E-7</v>
      </c>
      <c r="BF1208" s="157">
        <v>1.7439902999999999E-11</v>
      </c>
      <c r="BG1208" s="157">
        <v>1.1750356999999999E-10</v>
      </c>
      <c r="BH1208" s="157">
        <v>2.8775570000000001E-14</v>
      </c>
      <c r="BI1208" s="157">
        <v>3.6977603999999999E-16</v>
      </c>
      <c r="BJ1208" s="157">
        <v>8.0733688999999999E-14</v>
      </c>
      <c r="BK1208" s="157">
        <v>1.9323353999999999E-13</v>
      </c>
      <c r="BL1208" s="157">
        <v>3.5154703999999999E-14</v>
      </c>
      <c r="BM1208" s="157">
        <v>2.8275784999999999E-12</v>
      </c>
      <c r="BN1208" s="157">
        <v>5.2689729E-11</v>
      </c>
      <c r="BO1208" s="157">
        <v>2.0841165E-20</v>
      </c>
      <c r="BP1208" s="157">
        <v>1.490965E-5</v>
      </c>
      <c r="BQ1208" s="157">
        <v>3.0317783000000001E-2</v>
      </c>
      <c r="BR1208" s="157">
        <v>0</v>
      </c>
      <c r="BS1208" s="157">
        <v>0</v>
      </c>
      <c r="BT1208" s="157">
        <v>0</v>
      </c>
      <c r="BU1208"/>
      <c r="BV1208" s="155">
        <v>1.5607376999999999E-5</v>
      </c>
      <c r="BW1208" s="155">
        <v>8.3274193000000004E-7</v>
      </c>
      <c r="BX1208" s="155">
        <v>8.1505437999999998E-6</v>
      </c>
      <c r="BY1208" s="155">
        <v>1.4711795E-8</v>
      </c>
      <c r="BZ1208" s="155">
        <v>8.0166992999999996E-7</v>
      </c>
      <c r="CA1208" s="155">
        <v>4.4858361000000003E-8</v>
      </c>
      <c r="CB1208" s="155">
        <v>7.1599534999999997E-10</v>
      </c>
      <c r="CC1208" s="155">
        <v>6.7560069000000003E-8</v>
      </c>
      <c r="CD1208" s="155">
        <v>1.5388063999999999E-8</v>
      </c>
      <c r="CE1208" s="155">
        <v>9.9636098999999995E-8</v>
      </c>
      <c r="CF1208" s="155">
        <v>0</v>
      </c>
      <c r="CG1208" s="155">
        <v>4.6087577000000002E-17</v>
      </c>
      <c r="CH1208" s="155">
        <v>3.7736329000000002E-13</v>
      </c>
      <c r="CI1208" s="155">
        <v>3.7895221000000001E-7</v>
      </c>
      <c r="CJ1208" s="155">
        <v>5.1921064000000002E-6</v>
      </c>
      <c r="CK1208" s="155">
        <v>8.4915791000000007E-9</v>
      </c>
      <c r="CL1208" s="155">
        <v>0</v>
      </c>
      <c r="CM1208"/>
      <c r="CN1208" s="284">
        <v>3.1940542999999998E-13</v>
      </c>
      <c r="CO1208" s="284">
        <v>0.29232179000000003</v>
      </c>
      <c r="CP1208" s="285">
        <v>1.8588642000000001E-3</v>
      </c>
      <c r="CQ1208" s="284">
        <v>5.7995884E-4</v>
      </c>
      <c r="CR1208" s="284">
        <v>3.6557796000000002E-11</v>
      </c>
      <c r="CS1208" s="284">
        <v>4.3191556999999997E-9</v>
      </c>
      <c r="CT1208" s="284">
        <v>3.6899958999999997E-5</v>
      </c>
      <c r="CU1208" s="284">
        <v>9.5536961000000004E-2</v>
      </c>
      <c r="CV1208" s="284">
        <v>1.9257104999999999E-8</v>
      </c>
      <c r="CW1208" s="284">
        <v>1.5780131999999999E-5</v>
      </c>
      <c r="CX1208"/>
      <c r="CY1208" s="173"/>
      <c r="CZ1208" s="271" t="s">
        <v>2649</v>
      </c>
      <c r="DA1208"/>
      <c r="DB1208" s="57"/>
      <c r="DC1208" s="54"/>
      <c r="DD1208" s="54"/>
      <c r="DE1208" s="54"/>
      <c r="DF1208" s="54"/>
      <c r="DG1208" s="54"/>
      <c r="DH1208" s="54"/>
      <c r="DI1208" s="54"/>
      <c r="DJ1208" s="54"/>
      <c r="DK1208" s="54"/>
      <c r="DL1208" s="54"/>
    </row>
    <row r="1209" spans="1:116" ht="14.4">
      <c r="A1209" t="s">
        <v>1862</v>
      </c>
      <c r="B1209" s="188" t="s">
        <v>321</v>
      </c>
      <c r="C1209" s="151" t="str">
        <f t="shared" si="285"/>
        <v>A.160.04.118</v>
      </c>
      <c r="D1209" s="54" t="s">
        <v>43</v>
      </c>
      <c r="E1209" s="150" t="s">
        <v>352</v>
      </c>
      <c r="F1209" s="153" t="str">
        <f t="shared" si="286"/>
        <v>Mersawa natural forest clear cut 640 (kg/m3)</v>
      </c>
      <c r="G1209" s="154">
        <f t="shared" si="287"/>
        <v>3.7423159333333333</v>
      </c>
      <c r="H1209"/>
      <c r="I1209"/>
      <c r="J1209" s="227">
        <f t="shared" si="278"/>
        <v>5.3568921448206268</v>
      </c>
      <c r="K1209"/>
      <c r="L1209" s="280">
        <f t="shared" si="279"/>
        <v>2.9536019225000001E-3</v>
      </c>
      <c r="M1209" s="280">
        <f t="shared" si="280"/>
        <v>4.7742546019400001</v>
      </c>
      <c r="N1209" s="281">
        <f t="shared" si="281"/>
        <v>1.8336550958127043E-2</v>
      </c>
      <c r="O1209" s="280">
        <v>0.56134739</v>
      </c>
      <c r="P1209" s="219">
        <v>5.2989233000000002E-3</v>
      </c>
      <c r="Q1209" s="286">
        <v>1.8438377999999999E-3</v>
      </c>
      <c r="R1209" s="286">
        <v>1.7208288E-3</v>
      </c>
      <c r="S1209" s="219">
        <v>1.0848823E-3</v>
      </c>
      <c r="T1209" s="286">
        <v>6.2759125000000004E-6</v>
      </c>
      <c r="U1209" s="219">
        <v>1.4161491E-4</v>
      </c>
      <c r="V1209" s="219">
        <v>1.2026431999999999E-4</v>
      </c>
      <c r="W1209" s="219">
        <v>1.5718557999999999E-4</v>
      </c>
      <c r="X1209" s="219">
        <v>9.0487651999999997E-4</v>
      </c>
      <c r="Y1209" s="219">
        <v>1.8176784000000001E-2</v>
      </c>
      <c r="Z1209" s="219">
        <v>4.7660866999999998</v>
      </c>
      <c r="AA1209" s="286">
        <v>2.5813627000000002E-6</v>
      </c>
      <c r="AB1209" s="286">
        <v>1.5427043000000001E-11</v>
      </c>
      <c r="AC1209"/>
      <c r="AD1209" s="227">
        <f t="shared" si="288"/>
        <v>0.56134739</v>
      </c>
      <c r="AE1209" s="227">
        <f t="shared" si="289"/>
        <v>1.02166273425E-2</v>
      </c>
      <c r="AF1209" s="227">
        <f t="shared" si="290"/>
        <v>7.2656067827000003E-3</v>
      </c>
      <c r="AG1209" s="227">
        <f t="shared" si="291"/>
        <v>4.7742546019399992</v>
      </c>
      <c r="AH1209" s="227">
        <f t="shared" si="292"/>
        <v>1.8333969595427043E-2</v>
      </c>
      <c r="AI1209"/>
      <c r="AJ1209">
        <v>25.628568000000001</v>
      </c>
      <c r="AK1209" s="155">
        <v>3.7869342000000001</v>
      </c>
      <c r="AL1209" s="155">
        <v>0.50076516999999998</v>
      </c>
      <c r="AM1209" s="155">
        <v>0</v>
      </c>
      <c r="AN1209" s="155">
        <v>21.019527</v>
      </c>
      <c r="AO1209" s="155">
        <v>0.22057802000000001</v>
      </c>
      <c r="AP1209" s="155">
        <v>0.10076298</v>
      </c>
      <c r="AQ1209"/>
      <c r="AR1209" s="156">
        <v>6.2747715999999995E-2</v>
      </c>
      <c r="AS1209" s="156">
        <v>5.966109E-2</v>
      </c>
      <c r="AT1209" s="156">
        <v>2.8700503E-3</v>
      </c>
      <c r="AU1209" s="156">
        <v>2.1657541999999999E-4</v>
      </c>
      <c r="AV1209" s="282">
        <f t="shared" si="282"/>
        <v>3.5768039778868004E-6</v>
      </c>
      <c r="AW1209" s="282">
        <f t="shared" si="283"/>
        <v>1.061409102851988E-8</v>
      </c>
      <c r="AX1209" s="283">
        <f t="shared" si="284"/>
        <v>3.033269265E-2</v>
      </c>
      <c r="AY1209" s="157">
        <v>3.4728822E-6</v>
      </c>
      <c r="AZ1209" s="157">
        <v>1.0478522999999999E-8</v>
      </c>
      <c r="BA1209" s="157">
        <v>2.8628821999999998E-13</v>
      </c>
      <c r="BB1209" s="157">
        <v>2.1796893E-12</v>
      </c>
      <c r="BC1209" s="157">
        <v>0</v>
      </c>
      <c r="BD1209" s="157">
        <v>1.0249089E-10</v>
      </c>
      <c r="BE1209" s="157">
        <v>1.0376158999999999E-7</v>
      </c>
      <c r="BF1209" s="157">
        <v>1.7439902999999999E-11</v>
      </c>
      <c r="BG1209" s="157">
        <v>1.1750356999999999E-10</v>
      </c>
      <c r="BH1209" s="157">
        <v>2.8775570000000001E-14</v>
      </c>
      <c r="BI1209" s="157">
        <v>3.6977603999999999E-16</v>
      </c>
      <c r="BJ1209" s="157">
        <v>8.0733688999999999E-14</v>
      </c>
      <c r="BK1209" s="157">
        <v>1.9323353999999999E-13</v>
      </c>
      <c r="BL1209" s="157">
        <v>3.5154703999999999E-14</v>
      </c>
      <c r="BM1209" s="157">
        <v>2.8275784999999999E-12</v>
      </c>
      <c r="BN1209" s="157">
        <v>5.2689729E-11</v>
      </c>
      <c r="BO1209" s="157">
        <v>2.0841165E-20</v>
      </c>
      <c r="BP1209" s="157">
        <v>1.490965E-5</v>
      </c>
      <c r="BQ1209" s="157">
        <v>3.0317783000000001E-2</v>
      </c>
      <c r="BR1209" s="157">
        <v>0</v>
      </c>
      <c r="BS1209" s="157">
        <v>0</v>
      </c>
      <c r="BT1209" s="157">
        <v>0</v>
      </c>
      <c r="BU1209"/>
      <c r="BV1209" s="155">
        <v>1.1180252999999999E-4</v>
      </c>
      <c r="BW1209" s="155">
        <v>8.3274193000000004E-7</v>
      </c>
      <c r="BX1209" s="155">
        <v>1.043457E-4</v>
      </c>
      <c r="BY1209" s="155">
        <v>1.4711795E-8</v>
      </c>
      <c r="BZ1209" s="155">
        <v>8.0166992999999996E-7</v>
      </c>
      <c r="CA1209" s="155">
        <v>4.4858361000000003E-8</v>
      </c>
      <c r="CB1209" s="155">
        <v>7.1599534999999997E-10</v>
      </c>
      <c r="CC1209" s="155">
        <v>6.7560069000000003E-8</v>
      </c>
      <c r="CD1209" s="155">
        <v>1.5388063999999999E-8</v>
      </c>
      <c r="CE1209" s="155">
        <v>9.9636098999999995E-8</v>
      </c>
      <c r="CF1209" s="155">
        <v>0</v>
      </c>
      <c r="CG1209" s="155">
        <v>4.6087577000000002E-17</v>
      </c>
      <c r="CH1209" s="155">
        <v>3.7736329000000002E-13</v>
      </c>
      <c r="CI1209" s="155">
        <v>3.7895221000000001E-7</v>
      </c>
      <c r="CJ1209" s="155">
        <v>5.1921064000000002E-6</v>
      </c>
      <c r="CK1209" s="155">
        <v>8.4915791000000007E-9</v>
      </c>
      <c r="CL1209" s="155">
        <v>0</v>
      </c>
      <c r="CM1209"/>
      <c r="CN1209" s="284">
        <v>3.1940542999999998E-13</v>
      </c>
      <c r="CO1209" s="284">
        <v>3.7423218</v>
      </c>
      <c r="CP1209" s="285">
        <v>1.8588642000000001E-3</v>
      </c>
      <c r="CQ1209" s="284">
        <v>5.7995884E-4</v>
      </c>
      <c r="CR1209" s="284">
        <v>3.6557796000000002E-11</v>
      </c>
      <c r="CS1209" s="284">
        <v>4.3191556999999997E-9</v>
      </c>
      <c r="CT1209" s="284">
        <v>3.6899958999999997E-5</v>
      </c>
      <c r="CU1209" s="284">
        <v>9.5536961000000004E-2</v>
      </c>
      <c r="CV1209" s="284">
        <v>1.9257104999999999E-8</v>
      </c>
      <c r="CW1209" s="284">
        <v>1.5780131999999999E-5</v>
      </c>
      <c r="CX1209"/>
      <c r="CY1209" s="173"/>
      <c r="CZ1209" s="271" t="s">
        <v>2649</v>
      </c>
      <c r="DA1209"/>
      <c r="DB1209" s="57"/>
      <c r="DC1209" s="54"/>
      <c r="DD1209" s="54"/>
      <c r="DE1209" s="54"/>
      <c r="DF1209" s="54"/>
      <c r="DG1209" s="54"/>
      <c r="DH1209" s="54"/>
      <c r="DI1209" s="54"/>
      <c r="DJ1209" s="54"/>
      <c r="DK1209" s="54"/>
      <c r="DL1209" s="54"/>
    </row>
    <row r="1210" spans="1:116" ht="14.4">
      <c r="A1210" t="s">
        <v>1003</v>
      </c>
      <c r="B1210" s="188" t="s">
        <v>321</v>
      </c>
      <c r="C1210" s="151" t="str">
        <f t="shared" si="285"/>
        <v>A.160.04.119</v>
      </c>
      <c r="D1210" s="54" t="s">
        <v>43</v>
      </c>
      <c r="E1210" s="150" t="s">
        <v>352</v>
      </c>
      <c r="F1210" s="153" t="str">
        <f t="shared" si="286"/>
        <v>Okoume FSC/PEFC forest 440 (kg/m3)</v>
      </c>
      <c r="G1210" s="154">
        <f t="shared" si="287"/>
        <v>0.25884651333333336</v>
      </c>
      <c r="H1210"/>
      <c r="I1210"/>
      <c r="J1210" s="227">
        <f t="shared" si="278"/>
        <v>6.4127330122827036E-2</v>
      </c>
      <c r="K1210"/>
      <c r="L1210" s="280">
        <f t="shared" si="279"/>
        <v>2.8515122227E-3</v>
      </c>
      <c r="M1210" s="280">
        <f t="shared" si="280"/>
        <v>7.0105694620000011E-3</v>
      </c>
      <c r="N1210" s="281">
        <f t="shared" si="281"/>
        <v>1.5438271438127043E-2</v>
      </c>
      <c r="O1210" s="280">
        <v>3.8826976999999999E-2</v>
      </c>
      <c r="P1210" s="286">
        <v>4.1883587999999999E-3</v>
      </c>
      <c r="Q1210" s="286">
        <v>1.7729718E-3</v>
      </c>
      <c r="R1210" s="286">
        <v>1.6310649000000001E-3</v>
      </c>
      <c r="S1210" s="219">
        <v>1.0754973E-3</v>
      </c>
      <c r="T1210" s="286">
        <v>5.8484726999999996E-6</v>
      </c>
      <c r="U1210" s="219">
        <v>1.3910155000000001E-4</v>
      </c>
      <c r="V1210" s="219">
        <v>1.2020033E-4</v>
      </c>
      <c r="W1210" s="219">
        <v>1.5526605999999999E-4</v>
      </c>
      <c r="X1210" s="219">
        <v>9.0487651999999997E-4</v>
      </c>
      <c r="Y1210" s="219">
        <v>1.5280424000000001E-2</v>
      </c>
      <c r="Z1210" s="286">
        <v>2.4162012E-5</v>
      </c>
      <c r="AA1210" s="286">
        <v>2.5813627000000002E-6</v>
      </c>
      <c r="AB1210" s="286">
        <v>1.5427043000000001E-11</v>
      </c>
      <c r="AC1210"/>
      <c r="AD1210" s="227">
        <f t="shared" si="288"/>
        <v>3.8826976999999999E-2</v>
      </c>
      <c r="AE1210" s="227">
        <f t="shared" si="289"/>
        <v>8.9330431527000001E-3</v>
      </c>
      <c r="AF1210" s="227">
        <f t="shared" si="290"/>
        <v>6.0841122927000005E-3</v>
      </c>
      <c r="AG1210" s="227">
        <f t="shared" si="291"/>
        <v>7.0105694620000011E-3</v>
      </c>
      <c r="AH1210" s="227">
        <f t="shared" si="292"/>
        <v>1.5435690075427043E-2</v>
      </c>
      <c r="AI1210"/>
      <c r="AJ1210">
        <v>25.188965</v>
      </c>
      <c r="AK1210" s="155">
        <v>3.3494769999999998</v>
      </c>
      <c r="AL1210" s="155">
        <v>0.49927629000000001</v>
      </c>
      <c r="AM1210" s="155">
        <v>0</v>
      </c>
      <c r="AN1210" s="155">
        <v>21.019527</v>
      </c>
      <c r="AO1210" s="155">
        <v>0.22028781</v>
      </c>
      <c r="AP1210" s="155">
        <v>0.10039642</v>
      </c>
      <c r="AQ1210"/>
      <c r="AR1210" s="156">
        <v>5.8133433999999996E-3</v>
      </c>
      <c r="AS1210" s="156">
        <v>5.4013993E-3</v>
      </c>
      <c r="AT1210" s="156">
        <v>2.2605547000000001E-4</v>
      </c>
      <c r="AU1210" s="156">
        <v>1.8588858000000001E-4</v>
      </c>
      <c r="AV1210" s="282">
        <f t="shared" si="282"/>
        <v>3.2382489350090009E-7</v>
      </c>
      <c r="AW1210" s="282">
        <f t="shared" si="283"/>
        <v>8.3600396941488119E-10</v>
      </c>
      <c r="AX1210" s="283">
        <f t="shared" si="284"/>
        <v>2.6034816105000001E-2</v>
      </c>
      <c r="AY1210" s="157">
        <v>2.4022254000000002E-7</v>
      </c>
      <c r="AZ1210" s="157">
        <v>7.2480889999999996E-10</v>
      </c>
      <c r="BA1210" s="157">
        <v>1.9802813E-14</v>
      </c>
      <c r="BB1210" s="157">
        <v>2.1796893E-12</v>
      </c>
      <c r="BC1210" s="157">
        <v>0</v>
      </c>
      <c r="BD1210" s="157">
        <v>1.0008545E-10</v>
      </c>
      <c r="BE1210" s="157">
        <v>8.3445467999999994E-8</v>
      </c>
      <c r="BF1210" s="157">
        <v>1.6891345E-11</v>
      </c>
      <c r="BG1210" s="157">
        <v>9.4010113000000001E-11</v>
      </c>
      <c r="BH1210" s="157">
        <v>2.8775570000000001E-14</v>
      </c>
      <c r="BI1210" s="157">
        <v>3.6977603999999999E-16</v>
      </c>
      <c r="BJ1210" s="157">
        <v>7.9301831000000005E-14</v>
      </c>
      <c r="BK1210" s="157">
        <v>1.3987969E-13</v>
      </c>
      <c r="BL1210" s="157">
        <v>2.5481714E-14</v>
      </c>
      <c r="BM1210" s="157">
        <v>2.7564786E-12</v>
      </c>
      <c r="BN1210" s="157">
        <v>5.1863883000000001E-11</v>
      </c>
      <c r="BO1210" s="157">
        <v>2.0841165E-20</v>
      </c>
      <c r="BP1210" s="157">
        <v>1.4733105E-5</v>
      </c>
      <c r="BQ1210" s="157">
        <v>2.6020082999999999E-2</v>
      </c>
      <c r="BR1210" s="157">
        <v>0</v>
      </c>
      <c r="BS1210" s="157">
        <v>0</v>
      </c>
      <c r="BT1210" s="157">
        <v>0</v>
      </c>
      <c r="BU1210"/>
      <c r="BV1210" s="155">
        <v>1.3811756999999999E-5</v>
      </c>
      <c r="BW1210" s="155">
        <v>6.7077094999999997E-7</v>
      </c>
      <c r="BX1210" s="155">
        <v>7.2173275999999997E-6</v>
      </c>
      <c r="BY1210" s="155">
        <v>1.4661055000000001E-8</v>
      </c>
      <c r="BZ1210" s="155">
        <v>6.5984849999999998E-7</v>
      </c>
      <c r="CA1210" s="155">
        <v>4.4858361000000003E-8</v>
      </c>
      <c r="CB1210" s="155">
        <v>7.1599534999999997E-10</v>
      </c>
      <c r="CC1210" s="155">
        <v>6.7560069000000003E-8</v>
      </c>
      <c r="CD1210" s="155">
        <v>1.469309E-8</v>
      </c>
      <c r="CE1210" s="155">
        <v>9.7842630999999996E-8</v>
      </c>
      <c r="CF1210" s="155">
        <v>0</v>
      </c>
      <c r="CG1210" s="155">
        <v>4.6087577000000002E-17</v>
      </c>
      <c r="CH1210" s="155">
        <v>3.7736329000000002E-13</v>
      </c>
      <c r="CI1210" s="155">
        <v>3.5127930999999999E-7</v>
      </c>
      <c r="CJ1210" s="155">
        <v>4.6637080000000001E-6</v>
      </c>
      <c r="CK1210" s="155">
        <v>8.4915791000000007E-9</v>
      </c>
      <c r="CL1210" s="155">
        <v>0</v>
      </c>
      <c r="CM1210"/>
      <c r="CN1210" s="284">
        <v>3.1940542999999998E-13</v>
      </c>
      <c r="CO1210" s="284">
        <v>0.25885237</v>
      </c>
      <c r="CP1210" s="285">
        <v>1.8588642000000001E-3</v>
      </c>
      <c r="CQ1210" s="284">
        <v>4.6914065E-4</v>
      </c>
      <c r="CR1210" s="284">
        <v>3.5909982999999999E-11</v>
      </c>
      <c r="CS1210" s="284">
        <v>4.2425969000000001E-9</v>
      </c>
      <c r="CT1210" s="284">
        <v>2.9893697E-5</v>
      </c>
      <c r="CU1210" s="284">
        <v>6.9240054999999995E-2</v>
      </c>
      <c r="CV1210" s="284">
        <v>1.9257104999999999E-8</v>
      </c>
      <c r="CW1210" s="284">
        <v>1.5780131999999999E-5</v>
      </c>
      <c r="CX1210"/>
      <c r="CY1210" s="173"/>
      <c r="CZ1210" s="271" t="s">
        <v>2650</v>
      </c>
      <c r="DA1210"/>
      <c r="DB1210" s="57"/>
      <c r="DC1210" s="54"/>
      <c r="DD1210" s="54"/>
      <c r="DE1210" s="54"/>
      <c r="DF1210" s="54"/>
      <c r="DG1210" s="54"/>
      <c r="DH1210" s="54"/>
      <c r="DI1210" s="54"/>
      <c r="DJ1210" s="54"/>
      <c r="DK1210" s="54"/>
      <c r="DL1210" s="54"/>
    </row>
    <row r="1211" spans="1:116" ht="14.4">
      <c r="A1211" t="s">
        <v>1863</v>
      </c>
      <c r="B1211" s="188" t="s">
        <v>321</v>
      </c>
      <c r="C1211" s="151" t="str">
        <f t="shared" si="285"/>
        <v>A.160.04.120</v>
      </c>
      <c r="D1211" s="54" t="s">
        <v>43</v>
      </c>
      <c r="E1211" s="150" t="s">
        <v>352</v>
      </c>
      <c r="F1211" s="153" t="str">
        <f t="shared" si="286"/>
        <v>Okoume natural forest clear cut 440 (kg/m3)</v>
      </c>
      <c r="G1211" s="154">
        <f t="shared" si="287"/>
        <v>3.7088465333333338</v>
      </c>
      <c r="H1211"/>
      <c r="I1211"/>
      <c r="J1211" s="227">
        <f t="shared" si="278"/>
        <v>11.711027171110826</v>
      </c>
      <c r="K1211"/>
      <c r="L1211" s="280">
        <f t="shared" si="279"/>
        <v>2.8515122227E-3</v>
      </c>
      <c r="M1211" s="280">
        <f t="shared" si="280"/>
        <v>11.136410407450001</v>
      </c>
      <c r="N1211" s="281">
        <f t="shared" si="281"/>
        <v>1.5438271438127043E-2</v>
      </c>
      <c r="O1211" s="280">
        <v>0.55632698000000003</v>
      </c>
      <c r="P1211" s="286">
        <v>4.1883587999999999E-3</v>
      </c>
      <c r="Q1211" s="286">
        <v>1.7729718E-3</v>
      </c>
      <c r="R1211" s="286">
        <v>1.6310649000000001E-3</v>
      </c>
      <c r="S1211" s="219">
        <v>1.0754973E-3</v>
      </c>
      <c r="T1211" s="286">
        <v>5.8484726999999996E-6</v>
      </c>
      <c r="U1211" s="219">
        <v>1.3910155000000001E-4</v>
      </c>
      <c r="V1211" s="219">
        <v>1.2020033E-4</v>
      </c>
      <c r="W1211" s="219">
        <v>1.5526605999999999E-4</v>
      </c>
      <c r="X1211" s="219">
        <v>9.0487651999999997E-4</v>
      </c>
      <c r="Y1211" s="219">
        <v>1.5280424000000001E-2</v>
      </c>
      <c r="Z1211" s="219">
        <v>11.129424</v>
      </c>
      <c r="AA1211" s="286">
        <v>2.5813627000000002E-6</v>
      </c>
      <c r="AB1211" s="286">
        <v>1.5427043000000001E-11</v>
      </c>
      <c r="AC1211"/>
      <c r="AD1211" s="227">
        <f t="shared" si="288"/>
        <v>0.55632698000000003</v>
      </c>
      <c r="AE1211" s="227">
        <f t="shared" si="289"/>
        <v>8.9330431527000001E-3</v>
      </c>
      <c r="AF1211" s="227">
        <f t="shared" si="290"/>
        <v>6.0841122927000005E-3</v>
      </c>
      <c r="AG1211" s="227">
        <f t="shared" si="291"/>
        <v>11.136410407450001</v>
      </c>
      <c r="AH1211" s="227">
        <f t="shared" si="292"/>
        <v>1.5435690075427043E-2</v>
      </c>
      <c r="AI1211"/>
      <c r="AJ1211">
        <v>25.188965</v>
      </c>
      <c r="AK1211" s="155">
        <v>3.3494769999999998</v>
      </c>
      <c r="AL1211" s="155">
        <v>0.49927629000000001</v>
      </c>
      <c r="AM1211" s="155">
        <v>0</v>
      </c>
      <c r="AN1211" s="155">
        <v>21.019527</v>
      </c>
      <c r="AO1211" s="155">
        <v>0.22028781</v>
      </c>
      <c r="AP1211" s="155">
        <v>0.10039642</v>
      </c>
      <c r="AQ1211"/>
      <c r="AR1211" s="156">
        <v>6.1828167000000003E-2</v>
      </c>
      <c r="AS1211" s="156">
        <v>5.8804086999999998E-2</v>
      </c>
      <c r="AT1211" s="156">
        <v>2.8381907999999998E-3</v>
      </c>
      <c r="AU1211" s="156">
        <v>1.8588858000000001E-4</v>
      </c>
      <c r="AV1211" s="282">
        <f t="shared" si="282"/>
        <v>3.5254248535009001E-6</v>
      </c>
      <c r="AW1211" s="282">
        <f t="shared" si="283"/>
        <v>1.049626799441188E-8</v>
      </c>
      <c r="AX1211" s="283">
        <f t="shared" si="284"/>
        <v>2.6034816105000001E-2</v>
      </c>
      <c r="AY1211" s="157">
        <v>3.4418225000000001E-6</v>
      </c>
      <c r="AZ1211" s="157">
        <v>1.0384809E-8</v>
      </c>
      <c r="BA1211" s="157">
        <v>2.8372781000000002E-13</v>
      </c>
      <c r="BB1211" s="157">
        <v>2.1796893E-12</v>
      </c>
      <c r="BC1211" s="157">
        <v>0</v>
      </c>
      <c r="BD1211" s="157">
        <v>1.0008545E-10</v>
      </c>
      <c r="BE1211" s="157">
        <v>8.3445467999999994E-8</v>
      </c>
      <c r="BF1211" s="157">
        <v>1.6891345E-11</v>
      </c>
      <c r="BG1211" s="157">
        <v>9.4010113000000001E-11</v>
      </c>
      <c r="BH1211" s="157">
        <v>2.8775570000000001E-14</v>
      </c>
      <c r="BI1211" s="157">
        <v>3.6977603999999999E-16</v>
      </c>
      <c r="BJ1211" s="157">
        <v>7.9301831000000005E-14</v>
      </c>
      <c r="BK1211" s="157">
        <v>1.3987969E-13</v>
      </c>
      <c r="BL1211" s="157">
        <v>2.5481714E-14</v>
      </c>
      <c r="BM1211" s="157">
        <v>2.7564786E-12</v>
      </c>
      <c r="BN1211" s="157">
        <v>5.1863883000000001E-11</v>
      </c>
      <c r="BO1211" s="157">
        <v>2.0841165E-20</v>
      </c>
      <c r="BP1211" s="157">
        <v>1.4733105E-5</v>
      </c>
      <c r="BQ1211" s="157">
        <v>2.6020082999999999E-2</v>
      </c>
      <c r="BR1211" s="157">
        <v>0</v>
      </c>
      <c r="BS1211" s="157">
        <v>0</v>
      </c>
      <c r="BT1211" s="157">
        <v>0</v>
      </c>
      <c r="BU1211"/>
      <c r="BV1211" s="155">
        <v>1.1000691E-4</v>
      </c>
      <c r="BW1211" s="155">
        <v>6.7077094999999997E-7</v>
      </c>
      <c r="BX1211" s="155">
        <v>1.0341248E-4</v>
      </c>
      <c r="BY1211" s="155">
        <v>1.4661055000000001E-8</v>
      </c>
      <c r="BZ1211" s="155">
        <v>6.5984849999999998E-7</v>
      </c>
      <c r="CA1211" s="155">
        <v>4.4858361000000003E-8</v>
      </c>
      <c r="CB1211" s="155">
        <v>7.1599534999999997E-10</v>
      </c>
      <c r="CC1211" s="155">
        <v>6.7560069000000003E-8</v>
      </c>
      <c r="CD1211" s="155">
        <v>1.469309E-8</v>
      </c>
      <c r="CE1211" s="155">
        <v>9.7842630999999996E-8</v>
      </c>
      <c r="CF1211" s="155">
        <v>0</v>
      </c>
      <c r="CG1211" s="155">
        <v>4.6087577000000002E-17</v>
      </c>
      <c r="CH1211" s="155">
        <v>3.7736329000000002E-13</v>
      </c>
      <c r="CI1211" s="155">
        <v>3.5127930999999999E-7</v>
      </c>
      <c r="CJ1211" s="155">
        <v>4.6637080000000001E-6</v>
      </c>
      <c r="CK1211" s="155">
        <v>8.4915791000000007E-9</v>
      </c>
      <c r="CL1211" s="155">
        <v>0</v>
      </c>
      <c r="CM1211"/>
      <c r="CN1211" s="284">
        <v>3.1940542999999998E-13</v>
      </c>
      <c r="CO1211" s="284">
        <v>3.7088524</v>
      </c>
      <c r="CP1211" s="285">
        <v>1.8588642000000001E-3</v>
      </c>
      <c r="CQ1211" s="284">
        <v>4.6914065E-4</v>
      </c>
      <c r="CR1211" s="284">
        <v>3.5909982999999999E-11</v>
      </c>
      <c r="CS1211" s="284">
        <v>4.2425969000000001E-9</v>
      </c>
      <c r="CT1211" s="284">
        <v>2.9893697E-5</v>
      </c>
      <c r="CU1211" s="284">
        <v>6.9240054999999995E-2</v>
      </c>
      <c r="CV1211" s="284">
        <v>1.9257104999999999E-8</v>
      </c>
      <c r="CW1211" s="284">
        <v>1.5780131999999999E-5</v>
      </c>
      <c r="CX1211"/>
      <c r="CY1211" s="173"/>
      <c r="CZ1211" s="271" t="s">
        <v>2650</v>
      </c>
      <c r="DA1211"/>
      <c r="DB1211" s="57"/>
      <c r="DC1211" s="54"/>
      <c r="DD1211" s="54"/>
      <c r="DE1211" s="54"/>
      <c r="DF1211" s="54"/>
      <c r="DG1211" s="54"/>
      <c r="DH1211" s="54"/>
      <c r="DI1211" s="54"/>
      <c r="DJ1211" s="54"/>
      <c r="DK1211" s="54"/>
      <c r="DL1211" s="54"/>
    </row>
    <row r="1212" spans="1:116" ht="14.4">
      <c r="A1212" t="s">
        <v>1004</v>
      </c>
      <c r="B1212" s="188" t="s">
        <v>321</v>
      </c>
      <c r="C1212" s="151" t="str">
        <f t="shared" si="285"/>
        <v>A.160.04.121</v>
      </c>
      <c r="D1212" s="54" t="s">
        <v>43</v>
      </c>
      <c r="E1212" s="150" t="s">
        <v>352</v>
      </c>
      <c r="F1212" s="153" t="str">
        <f t="shared" si="286"/>
        <v>Parana Pine FSC/PEFC 540 (kg/m3)</v>
      </c>
      <c r="G1212" s="154">
        <f t="shared" si="287"/>
        <v>0.23744802666666667</v>
      </c>
      <c r="H1212"/>
      <c r="I1212"/>
      <c r="J1212" s="227">
        <f t="shared" si="278"/>
        <v>5.8243868581527046E-2</v>
      </c>
      <c r="K1212"/>
      <c r="L1212" s="280">
        <f t="shared" si="279"/>
        <v>2.7862417414000001E-3</v>
      </c>
      <c r="M1212" s="280">
        <f t="shared" si="280"/>
        <v>6.2551496320000007E-3</v>
      </c>
      <c r="N1212" s="281">
        <f t="shared" si="281"/>
        <v>1.3585273208127044E-2</v>
      </c>
      <c r="O1212" s="280">
        <v>3.5617204E-2</v>
      </c>
      <c r="P1212" s="286">
        <v>3.4783257999999998E-3</v>
      </c>
      <c r="Q1212" s="286">
        <v>1.7276641000000001E-3</v>
      </c>
      <c r="R1212" s="286">
        <v>1.5736749E-3</v>
      </c>
      <c r="S1212" s="219">
        <v>1.069497E-3</v>
      </c>
      <c r="T1212" s="286">
        <v>5.5751913999999997E-6</v>
      </c>
      <c r="U1212" s="219">
        <v>1.3749465E-4</v>
      </c>
      <c r="V1212" s="219">
        <v>1.2015943E-4</v>
      </c>
      <c r="W1212" s="219">
        <v>1.5403883E-4</v>
      </c>
      <c r="X1212" s="219">
        <v>9.0487651999999997E-4</v>
      </c>
      <c r="Y1212" s="219">
        <v>1.3428653E-2</v>
      </c>
      <c r="Z1212" s="286">
        <v>2.4123781999999998E-5</v>
      </c>
      <c r="AA1212" s="286">
        <v>2.5813627000000002E-6</v>
      </c>
      <c r="AB1212" s="286">
        <v>1.5427043000000001E-11</v>
      </c>
      <c r="AC1212"/>
      <c r="AD1212" s="227">
        <f t="shared" si="288"/>
        <v>3.5617204E-2</v>
      </c>
      <c r="AE1212" s="227">
        <f t="shared" si="289"/>
        <v>8.1123910714000023E-3</v>
      </c>
      <c r="AF1212" s="227">
        <f t="shared" si="290"/>
        <v>5.3287306927000001E-3</v>
      </c>
      <c r="AG1212" s="227">
        <f t="shared" si="291"/>
        <v>6.2551496319999999E-3</v>
      </c>
      <c r="AH1212" s="227">
        <f t="shared" si="292"/>
        <v>1.3582691845427044E-2</v>
      </c>
      <c r="AI1212"/>
      <c r="AJ1212">
        <v>24.907907000000002</v>
      </c>
      <c r="AK1212" s="155">
        <v>3.0697912999999999</v>
      </c>
      <c r="AL1212" s="155">
        <v>0.49832437000000002</v>
      </c>
      <c r="AM1212" s="155">
        <v>0</v>
      </c>
      <c r="AN1212" s="155">
        <v>21.019527</v>
      </c>
      <c r="AO1212" s="155">
        <v>0.22010226999999999</v>
      </c>
      <c r="AP1212" s="155">
        <v>0.10016205</v>
      </c>
      <c r="AQ1212"/>
      <c r="AR1212" s="156">
        <v>5.2254351000000001E-3</v>
      </c>
      <c r="AS1212" s="156">
        <v>4.8534796999999998E-3</v>
      </c>
      <c r="AT1212" s="156">
        <v>2.0568632E-4</v>
      </c>
      <c r="AU1212" s="156">
        <v>1.6626913E-4</v>
      </c>
      <c r="AV1212" s="282">
        <f t="shared" si="282"/>
        <v>2.9097599613959999E-7</v>
      </c>
      <c r="AW1212" s="282">
        <f t="shared" si="283"/>
        <v>7.606742501308811E-10</v>
      </c>
      <c r="AX1212" s="283">
        <f t="shared" si="284"/>
        <v>2.3286993231999998E-2</v>
      </c>
      <c r="AY1212" s="157">
        <v>2.2036474999999999E-7</v>
      </c>
      <c r="AZ1212" s="157">
        <v>6.6489315000000004E-10</v>
      </c>
      <c r="BA1212" s="157">
        <v>1.8165829E-14</v>
      </c>
      <c r="BB1212" s="157">
        <v>2.1796893E-12</v>
      </c>
      <c r="BC1212" s="157">
        <v>0</v>
      </c>
      <c r="BD1212" s="157">
        <v>9.8547544999999996E-11</v>
      </c>
      <c r="BE1212" s="157">
        <v>7.0456471999999997E-8</v>
      </c>
      <c r="BF1212" s="157">
        <v>1.6540629E-11</v>
      </c>
      <c r="BG1212" s="157">
        <v>7.8989708000000003E-11</v>
      </c>
      <c r="BH1212" s="157">
        <v>2.8775570000000001E-14</v>
      </c>
      <c r="BI1212" s="157">
        <v>3.6977603999999999E-16</v>
      </c>
      <c r="BJ1212" s="157">
        <v>7.8386380999999996E-14</v>
      </c>
      <c r="BK1212" s="157">
        <v>1.0576820999999999E-13</v>
      </c>
      <c r="BL1212" s="157">
        <v>1.9297343999999999E-14</v>
      </c>
      <c r="BM1212" s="157">
        <v>2.7110212999999998E-12</v>
      </c>
      <c r="BN1212" s="157">
        <v>5.1335884000000003E-11</v>
      </c>
      <c r="BO1212" s="157">
        <v>2.0841165E-20</v>
      </c>
      <c r="BP1212" s="157">
        <v>1.4620232E-5</v>
      </c>
      <c r="BQ1212" s="157">
        <v>2.3272372999999999E-2</v>
      </c>
      <c r="BR1212" s="157">
        <v>0</v>
      </c>
      <c r="BS1212" s="157">
        <v>0</v>
      </c>
      <c r="BT1212" s="157">
        <v>0</v>
      </c>
      <c r="BU1212"/>
      <c r="BV1212" s="155">
        <v>1.2663739E-5</v>
      </c>
      <c r="BW1212" s="155">
        <v>5.6721573999999997E-7</v>
      </c>
      <c r="BX1212" s="155">
        <v>6.6206810999999996E-6</v>
      </c>
      <c r="BY1212" s="155">
        <v>1.4628615E-8</v>
      </c>
      <c r="BZ1212" s="155">
        <v>5.6917579000000005E-7</v>
      </c>
      <c r="CA1212" s="155">
        <v>4.4858361000000003E-8</v>
      </c>
      <c r="CB1212" s="155">
        <v>7.1599534999999997E-10</v>
      </c>
      <c r="CC1212" s="155">
        <v>6.7560069000000003E-8</v>
      </c>
      <c r="CD1212" s="155">
        <v>1.4248763E-8</v>
      </c>
      <c r="CE1212" s="155">
        <v>9.6695988000000004E-8</v>
      </c>
      <c r="CF1212" s="155">
        <v>0</v>
      </c>
      <c r="CG1212" s="155">
        <v>4.6087577000000002E-17</v>
      </c>
      <c r="CH1212" s="155">
        <v>3.7736329000000002E-13</v>
      </c>
      <c r="CI1212" s="155">
        <v>3.3358679000000001E-7</v>
      </c>
      <c r="CJ1212" s="155">
        <v>4.3258795000000001E-6</v>
      </c>
      <c r="CK1212" s="155">
        <v>8.4915791000000007E-9</v>
      </c>
      <c r="CL1212" s="155">
        <v>0</v>
      </c>
      <c r="CM1212"/>
      <c r="CN1212" s="284">
        <v>3.1940542999999998E-13</v>
      </c>
      <c r="CO1212" s="284">
        <v>0.23745389</v>
      </c>
      <c r="CP1212" s="285">
        <v>1.8588642000000001E-3</v>
      </c>
      <c r="CQ1212" s="284">
        <v>3.9828968000000001E-4</v>
      </c>
      <c r="CR1212" s="284">
        <v>3.5495807999999997E-11</v>
      </c>
      <c r="CS1212" s="284">
        <v>4.1936495000000001E-9</v>
      </c>
      <c r="CT1212" s="284">
        <v>2.5414282999999998E-5</v>
      </c>
      <c r="CU1212" s="284">
        <v>5.242728E-2</v>
      </c>
      <c r="CV1212" s="284">
        <v>1.9257104999999999E-8</v>
      </c>
      <c r="CW1212" s="284">
        <v>1.5780131999999999E-5</v>
      </c>
      <c r="CX1212"/>
      <c r="CY1212" s="173"/>
      <c r="CZ1212" s="271" t="s">
        <v>2651</v>
      </c>
      <c r="DA1212"/>
      <c r="DB1212" s="57"/>
      <c r="DC1212" s="49"/>
      <c r="DD1212" s="49"/>
      <c r="DE1212" s="49"/>
      <c r="DF1212" s="49"/>
      <c r="DG1212" s="49"/>
      <c r="DH1212" s="49"/>
      <c r="DI1212" s="54"/>
      <c r="DJ1212" s="54"/>
      <c r="DK1212" s="54"/>
      <c r="DL1212" s="54"/>
    </row>
    <row r="1213" spans="1:116" ht="14.4">
      <c r="A1213" t="s">
        <v>1864</v>
      </c>
      <c r="B1213" s="188" t="s">
        <v>321</v>
      </c>
      <c r="C1213" s="151" t="str">
        <f t="shared" si="285"/>
        <v>A.160.04.122</v>
      </c>
      <c r="D1213" s="54" t="s">
        <v>43</v>
      </c>
      <c r="E1213" s="150" t="s">
        <v>352</v>
      </c>
      <c r="F1213" s="153" t="str">
        <f t="shared" si="286"/>
        <v>Parana Pine natural forest clear cut 540 (kg/m3)</v>
      </c>
      <c r="G1213" s="154">
        <f t="shared" si="287"/>
        <v>3.6874479999999998</v>
      </c>
      <c r="H1213"/>
      <c r="I1213"/>
      <c r="J1213" s="227">
        <f t="shared" si="278"/>
        <v>7.3770438407995274</v>
      </c>
      <c r="K1213"/>
      <c r="L1213" s="280">
        <f t="shared" si="279"/>
        <v>2.7862417414000001E-3</v>
      </c>
      <c r="M1213" s="280">
        <f t="shared" si="280"/>
        <v>6.8075551258500004</v>
      </c>
      <c r="N1213" s="281">
        <f t="shared" si="281"/>
        <v>1.3585273208127044E-2</v>
      </c>
      <c r="O1213" s="280">
        <v>0.55311719999999998</v>
      </c>
      <c r="P1213" s="286">
        <v>3.4783257999999998E-3</v>
      </c>
      <c r="Q1213" s="286">
        <v>1.7276641000000001E-3</v>
      </c>
      <c r="R1213" s="286">
        <v>1.5736749E-3</v>
      </c>
      <c r="S1213" s="219">
        <v>1.069497E-3</v>
      </c>
      <c r="T1213" s="286">
        <v>5.5751913999999997E-6</v>
      </c>
      <c r="U1213" s="219">
        <v>1.3749465E-4</v>
      </c>
      <c r="V1213" s="219">
        <v>1.2015943E-4</v>
      </c>
      <c r="W1213" s="219">
        <v>1.5403883E-4</v>
      </c>
      <c r="X1213" s="219">
        <v>9.0487651999999997E-4</v>
      </c>
      <c r="Y1213" s="219">
        <v>1.3428653E-2</v>
      </c>
      <c r="Z1213" s="219">
        <v>6.8013241000000004</v>
      </c>
      <c r="AA1213" s="286">
        <v>2.5813627000000002E-6</v>
      </c>
      <c r="AB1213" s="286">
        <v>1.5427043000000001E-11</v>
      </c>
      <c r="AC1213"/>
      <c r="AD1213" s="227">
        <f t="shared" si="288"/>
        <v>0.55311719999999998</v>
      </c>
      <c r="AE1213" s="227">
        <f t="shared" si="289"/>
        <v>8.1123910714000023E-3</v>
      </c>
      <c r="AF1213" s="227">
        <f t="shared" si="290"/>
        <v>5.3287306927000001E-3</v>
      </c>
      <c r="AG1213" s="227">
        <f t="shared" si="291"/>
        <v>6.8075551258499996</v>
      </c>
      <c r="AH1213" s="227">
        <f t="shared" si="292"/>
        <v>1.3582691845427044E-2</v>
      </c>
      <c r="AI1213"/>
      <c r="AJ1213">
        <v>24.907907000000002</v>
      </c>
      <c r="AK1213" s="155">
        <v>3.0697912999999999</v>
      </c>
      <c r="AL1213" s="155">
        <v>0.49832437000000002</v>
      </c>
      <c r="AM1213" s="155">
        <v>0</v>
      </c>
      <c r="AN1213" s="155">
        <v>21.019527</v>
      </c>
      <c r="AO1213" s="155">
        <v>0.22010226999999999</v>
      </c>
      <c r="AP1213" s="155">
        <v>0.10016205</v>
      </c>
      <c r="AQ1213"/>
      <c r="AR1213" s="156">
        <v>6.1240257999999999E-2</v>
      </c>
      <c r="AS1213" s="156">
        <v>5.8256167999999997E-2</v>
      </c>
      <c r="AT1213" s="156">
        <v>2.8178217000000001E-3</v>
      </c>
      <c r="AU1213" s="156">
        <v>1.6626913E-4</v>
      </c>
      <c r="AV1213" s="282">
        <f t="shared" si="282"/>
        <v>3.4925760461396003E-6</v>
      </c>
      <c r="AW1213" s="282">
        <f t="shared" si="283"/>
        <v>1.0420938025131884E-8</v>
      </c>
      <c r="AX1213" s="283">
        <f t="shared" si="284"/>
        <v>2.3286993231999998E-2</v>
      </c>
      <c r="AY1213" s="157">
        <v>3.4219647999999998E-6</v>
      </c>
      <c r="AZ1213" s="157">
        <v>1.0324893E-8</v>
      </c>
      <c r="BA1213" s="157">
        <v>2.8209082999999998E-13</v>
      </c>
      <c r="BB1213" s="157">
        <v>2.1796893E-12</v>
      </c>
      <c r="BC1213" s="157">
        <v>0</v>
      </c>
      <c r="BD1213" s="157">
        <v>9.8547544999999996E-11</v>
      </c>
      <c r="BE1213" s="157">
        <v>7.0456471999999997E-8</v>
      </c>
      <c r="BF1213" s="157">
        <v>1.6540629E-11</v>
      </c>
      <c r="BG1213" s="157">
        <v>7.8989708000000003E-11</v>
      </c>
      <c r="BH1213" s="157">
        <v>2.8775570000000001E-14</v>
      </c>
      <c r="BI1213" s="157">
        <v>3.6977603999999999E-16</v>
      </c>
      <c r="BJ1213" s="157">
        <v>7.8386380999999996E-14</v>
      </c>
      <c r="BK1213" s="157">
        <v>1.0576820999999999E-13</v>
      </c>
      <c r="BL1213" s="157">
        <v>1.9297343999999999E-14</v>
      </c>
      <c r="BM1213" s="157">
        <v>2.7110212999999998E-12</v>
      </c>
      <c r="BN1213" s="157">
        <v>5.1335884000000003E-11</v>
      </c>
      <c r="BO1213" s="157">
        <v>2.0841165E-20</v>
      </c>
      <c r="BP1213" s="157">
        <v>1.4620232E-5</v>
      </c>
      <c r="BQ1213" s="157">
        <v>2.3272372999999999E-2</v>
      </c>
      <c r="BR1213" s="157">
        <v>0</v>
      </c>
      <c r="BS1213" s="157">
        <v>0</v>
      </c>
      <c r="BT1213" s="157">
        <v>0</v>
      </c>
      <c r="BU1213"/>
      <c r="BV1213" s="155">
        <v>1.0885889E-4</v>
      </c>
      <c r="BW1213" s="155">
        <v>5.6721573999999997E-7</v>
      </c>
      <c r="BX1213" s="155">
        <v>1.0281584E-4</v>
      </c>
      <c r="BY1213" s="155">
        <v>1.4628615E-8</v>
      </c>
      <c r="BZ1213" s="155">
        <v>5.6917579000000005E-7</v>
      </c>
      <c r="CA1213" s="155">
        <v>4.4858361000000003E-8</v>
      </c>
      <c r="CB1213" s="155">
        <v>7.1599534999999997E-10</v>
      </c>
      <c r="CC1213" s="155">
        <v>6.7560069000000003E-8</v>
      </c>
      <c r="CD1213" s="155">
        <v>1.4248763E-8</v>
      </c>
      <c r="CE1213" s="155">
        <v>9.6695988000000004E-8</v>
      </c>
      <c r="CF1213" s="155">
        <v>0</v>
      </c>
      <c r="CG1213" s="155">
        <v>4.6087577000000002E-17</v>
      </c>
      <c r="CH1213" s="155">
        <v>3.7736329000000002E-13</v>
      </c>
      <c r="CI1213" s="155">
        <v>3.3358679000000001E-7</v>
      </c>
      <c r="CJ1213" s="155">
        <v>4.3258795000000001E-6</v>
      </c>
      <c r="CK1213" s="155">
        <v>8.4915791000000007E-9</v>
      </c>
      <c r="CL1213" s="155">
        <v>0</v>
      </c>
      <c r="CM1213"/>
      <c r="CN1213" s="284">
        <v>3.1940542999999998E-13</v>
      </c>
      <c r="CO1213" s="284">
        <v>3.6874539</v>
      </c>
      <c r="CP1213" s="285">
        <v>1.8588642000000001E-3</v>
      </c>
      <c r="CQ1213" s="284">
        <v>3.9828968000000001E-4</v>
      </c>
      <c r="CR1213" s="284">
        <v>3.5495807999999997E-11</v>
      </c>
      <c r="CS1213" s="284">
        <v>4.1936495000000001E-9</v>
      </c>
      <c r="CT1213" s="284">
        <v>2.5414282999999998E-5</v>
      </c>
      <c r="CU1213" s="284">
        <v>5.242728E-2</v>
      </c>
      <c r="CV1213" s="284">
        <v>1.9257104999999999E-8</v>
      </c>
      <c r="CW1213" s="284">
        <v>1.5780131999999999E-5</v>
      </c>
      <c r="CX1213"/>
      <c r="CY1213" s="173"/>
      <c r="CZ1213" s="271" t="s">
        <v>2651</v>
      </c>
      <c r="DA1213"/>
      <c r="DB1213" s="57"/>
      <c r="DC1213" s="49"/>
      <c r="DD1213" s="49"/>
      <c r="DE1213" s="49"/>
      <c r="DF1213" s="49"/>
      <c r="DG1213" s="49"/>
      <c r="DH1213" s="49"/>
      <c r="DI1213" s="54"/>
      <c r="DJ1213" s="54"/>
      <c r="DK1213" s="54"/>
      <c r="DL1213" s="54"/>
    </row>
    <row r="1214" spans="1:116" ht="14.4">
      <c r="A1214" t="s">
        <v>1005</v>
      </c>
      <c r="B1214" s="188" t="s">
        <v>321</v>
      </c>
      <c r="C1214" s="151" t="str">
        <f t="shared" si="285"/>
        <v>A.160.04.123</v>
      </c>
      <c r="D1214" s="54" t="s">
        <v>43</v>
      </c>
      <c r="E1214" s="150" t="s">
        <v>352</v>
      </c>
      <c r="F1214" s="153" t="str">
        <f t="shared" si="286"/>
        <v>Radiata Pine FSC/PEFC 450 (kg/m3)</v>
      </c>
      <c r="G1214" s="154">
        <f t="shared" si="287"/>
        <v>0.38449401333333333</v>
      </c>
      <c r="H1214"/>
      <c r="I1214"/>
      <c r="J1214" s="227">
        <f t="shared" si="278"/>
        <v>9.8673805736027048E-2</v>
      </c>
      <c r="K1214"/>
      <c r="L1214" s="280">
        <f t="shared" si="279"/>
        <v>3.2347670639000007E-3</v>
      </c>
      <c r="M1214" s="280">
        <f t="shared" si="280"/>
        <v>1.1446240154000002E-2</v>
      </c>
      <c r="N1214" s="281">
        <f t="shared" si="281"/>
        <v>2.6318696518127044E-2</v>
      </c>
      <c r="O1214" s="280">
        <v>5.7674101999999998E-2</v>
      </c>
      <c r="P1214" s="286">
        <v>8.3575269000000004E-3</v>
      </c>
      <c r="Q1214" s="286">
        <v>2.0390096999999999E-3</v>
      </c>
      <c r="R1214" s="286">
        <v>1.9680473000000002E-3</v>
      </c>
      <c r="S1214" s="219">
        <v>1.1107297E-3</v>
      </c>
      <c r="T1214" s="286">
        <v>7.4531238999999997E-6</v>
      </c>
      <c r="U1214" s="219">
        <v>1.4853693999999999E-4</v>
      </c>
      <c r="V1214" s="219">
        <v>1.2044054E-4</v>
      </c>
      <c r="W1214" s="219">
        <v>1.6247214E-4</v>
      </c>
      <c r="X1214" s="219">
        <v>9.0487651999999997E-4</v>
      </c>
      <c r="Y1214" s="219">
        <v>2.6153643000000001E-2</v>
      </c>
      <c r="Z1214" s="286">
        <v>2.4386494000000001E-5</v>
      </c>
      <c r="AA1214" s="286">
        <v>2.5813627000000002E-6</v>
      </c>
      <c r="AB1214" s="286">
        <v>1.5427043000000001E-11</v>
      </c>
      <c r="AC1214"/>
      <c r="AD1214" s="227">
        <f t="shared" si="288"/>
        <v>5.7674101999999998E-2</v>
      </c>
      <c r="AE1214" s="227">
        <f t="shared" si="289"/>
        <v>1.3751744203900001E-2</v>
      </c>
      <c r="AF1214" s="227">
        <f t="shared" si="290"/>
        <v>1.0519558502700001E-2</v>
      </c>
      <c r="AG1214" s="227">
        <f t="shared" si="291"/>
        <v>1.1446240154000002E-2</v>
      </c>
      <c r="AH1214" s="227">
        <f t="shared" si="292"/>
        <v>2.6316115155427044E-2</v>
      </c>
      <c r="AI1214"/>
      <c r="AJ1214">
        <v>27.783276999999998</v>
      </c>
      <c r="AK1214" s="155">
        <v>4.9917341999999998</v>
      </c>
      <c r="AL1214" s="155">
        <v>0.50486571999999996</v>
      </c>
      <c r="AM1214" s="155">
        <v>0</v>
      </c>
      <c r="AN1214" s="155">
        <v>21.963526999999999</v>
      </c>
      <c r="AO1214" s="155">
        <v>0.22137728000000001</v>
      </c>
      <c r="AP1214" s="155">
        <v>0.10177253999999999</v>
      </c>
      <c r="AQ1214"/>
      <c r="AR1214" s="156">
        <v>9.2654199000000003E-3</v>
      </c>
      <c r="AS1214" s="156">
        <v>8.6186709999999996E-3</v>
      </c>
      <c r="AT1214" s="156">
        <v>3.4565897999999998E-4</v>
      </c>
      <c r="AU1214" s="156">
        <v>3.0108998999999999E-4</v>
      </c>
      <c r="AV1214" s="282">
        <f t="shared" si="282"/>
        <v>5.1670689297280006E-7</v>
      </c>
      <c r="AW1214" s="282">
        <f t="shared" si="283"/>
        <v>1.2783246407588811E-9</v>
      </c>
      <c r="AX1214" s="283">
        <f t="shared" si="284"/>
        <v>4.2169466873000001E-2</v>
      </c>
      <c r="AY1214" s="157">
        <v>3.5682342000000001E-7</v>
      </c>
      <c r="AZ1214" s="157">
        <v>1.0766218999999999E-9</v>
      </c>
      <c r="BA1214" s="157">
        <v>2.9414847000000002E-14</v>
      </c>
      <c r="BB1214" s="157">
        <v>2.1796893E-12</v>
      </c>
      <c r="BC1214" s="157">
        <v>0</v>
      </c>
      <c r="BD1214" s="157">
        <v>1.0911570000000001E-10</v>
      </c>
      <c r="BE1214" s="157">
        <v>1.5971419E-7</v>
      </c>
      <c r="BF1214" s="157">
        <v>1.8950683E-11</v>
      </c>
      <c r="BG1214" s="157">
        <v>1.8220684999999999E-10</v>
      </c>
      <c r="BH1214" s="157">
        <v>2.8775570000000001E-14</v>
      </c>
      <c r="BI1214" s="157">
        <v>3.6977603999999999E-16</v>
      </c>
      <c r="BJ1214" s="157">
        <v>8.4677166999999998E-14</v>
      </c>
      <c r="BK1214" s="157">
        <v>3.4017531000000002E-13</v>
      </c>
      <c r="BL1214" s="157">
        <v>6.1795068000000004E-14</v>
      </c>
      <c r="BM1214" s="157">
        <v>3.0233944999999999E-12</v>
      </c>
      <c r="BN1214" s="157">
        <v>5.4964188999999998E-11</v>
      </c>
      <c r="BO1214" s="157">
        <v>2.0841165E-20</v>
      </c>
      <c r="BP1214" s="157">
        <v>1.5395872999999999E-5</v>
      </c>
      <c r="BQ1214" s="157">
        <v>4.2154071000000001E-2</v>
      </c>
      <c r="BR1214" s="157">
        <v>0</v>
      </c>
      <c r="BS1214" s="157">
        <v>0</v>
      </c>
      <c r="BT1214" s="157">
        <v>0</v>
      </c>
      <c r="BU1214"/>
      <c r="BV1214" s="155">
        <v>2.0552688000000001E-5</v>
      </c>
      <c r="BW1214" s="155">
        <v>1.2788259000000001E-6</v>
      </c>
      <c r="BX1214" s="155">
        <v>1.0720712999999999E-5</v>
      </c>
      <c r="BY1214" s="155">
        <v>1.4851538E-8</v>
      </c>
      <c r="BZ1214" s="155">
        <v>1.1922600999999999E-6</v>
      </c>
      <c r="CA1214" s="155">
        <v>4.4858361000000003E-8</v>
      </c>
      <c r="CB1214" s="155">
        <v>7.1599534999999997E-10</v>
      </c>
      <c r="CC1214" s="155">
        <v>6.7560069000000003E-8</v>
      </c>
      <c r="CD1214" s="155">
        <v>1.7302091000000001E-8</v>
      </c>
      <c r="CE1214" s="155">
        <v>1.0457549E-7</v>
      </c>
      <c r="CF1214" s="155">
        <v>0</v>
      </c>
      <c r="CG1214" s="155">
        <v>4.6087577000000002E-17</v>
      </c>
      <c r="CH1214" s="155">
        <v>3.7736329000000002E-13</v>
      </c>
      <c r="CI1214" s="155">
        <v>4.5516610000000001E-7</v>
      </c>
      <c r="CJ1214" s="155">
        <v>6.6473676000000003E-6</v>
      </c>
      <c r="CK1214" s="155">
        <v>8.4915792000000007E-9</v>
      </c>
      <c r="CL1214" s="155">
        <v>0</v>
      </c>
      <c r="CM1214"/>
      <c r="CN1214" s="284">
        <v>3.1940542999999998E-13</v>
      </c>
      <c r="CO1214" s="284">
        <v>0.38449987000000002</v>
      </c>
      <c r="CP1214" s="285">
        <v>1.8588642000000001E-3</v>
      </c>
      <c r="CQ1214" s="284">
        <v>8.8516300999999997E-4</v>
      </c>
      <c r="CR1214" s="284">
        <v>3.8341936E-11</v>
      </c>
      <c r="CS1214" s="284">
        <v>4.5300060000000001E-9</v>
      </c>
      <c r="CT1214" s="284">
        <v>5.6195893000000003E-5</v>
      </c>
      <c r="CU1214" s="284">
        <v>0.16796122999999999</v>
      </c>
      <c r="CV1214" s="284">
        <v>1.9257104999999999E-8</v>
      </c>
      <c r="CW1214" s="284">
        <v>1.5780131999999999E-5</v>
      </c>
      <c r="CX1214"/>
      <c r="CY1214" s="173"/>
      <c r="CZ1214" s="271" t="s">
        <v>2652</v>
      </c>
      <c r="DA1214"/>
      <c r="DB1214" s="57"/>
      <c r="DC1214" s="54"/>
      <c r="DD1214" s="54"/>
      <c r="DE1214" s="54"/>
      <c r="DF1214" s="54"/>
      <c r="DG1214" s="54"/>
      <c r="DH1214" s="54"/>
      <c r="DI1214" s="54"/>
      <c r="DJ1214" s="54"/>
      <c r="DK1214" s="54"/>
      <c r="DL1214" s="54"/>
    </row>
    <row r="1215" spans="1:116" ht="14.4">
      <c r="A1215" t="s">
        <v>1006</v>
      </c>
      <c r="B1215" s="188" t="s">
        <v>321</v>
      </c>
      <c r="C1215" s="151" t="str">
        <f t="shared" si="285"/>
        <v>A.160.04.124</v>
      </c>
      <c r="D1215" s="54" t="s">
        <v>43</v>
      </c>
      <c r="E1215" s="150" t="s">
        <v>352</v>
      </c>
      <c r="F1215" s="153" t="str">
        <f t="shared" si="286"/>
        <v>Red oak FSC/PEFC 700 (kg/m3)</v>
      </c>
      <c r="G1215" s="154">
        <f t="shared" si="287"/>
        <v>0.26006644000000001</v>
      </c>
      <c r="H1215"/>
      <c r="I1215"/>
      <c r="J1215" s="227">
        <f t="shared" ref="J1215:J1280" si="293">L1215+M1215+N1215+O1215</f>
        <v>6.6289136153267605E-2</v>
      </c>
      <c r="K1215"/>
      <c r="L1215" s="280">
        <f t="shared" ref="L1215:L1280" si="294">R1215+S1215+T1215+U1215</f>
        <v>5.3841897749999992E-3</v>
      </c>
      <c r="M1215" s="280">
        <f t="shared" ref="M1215:M1280" si="295">P1215+Q1215+V1215+Z1215+X1215</f>
        <v>7.5909486630000005E-3</v>
      </c>
      <c r="N1215" s="281">
        <f t="shared" ref="N1215:N1280" si="296">W1215+Y1215+AA1215+AB1215</f>
        <v>1.4304031715267607E-2</v>
      </c>
      <c r="O1215" s="280">
        <v>3.9009966E-2</v>
      </c>
      <c r="P1215" s="286">
        <v>2.0157982000000001E-3</v>
      </c>
      <c r="Q1215" s="286">
        <v>2.9528598999999998E-3</v>
      </c>
      <c r="R1215" s="286">
        <v>2.5583316999999999E-3</v>
      </c>
      <c r="S1215" s="219">
        <v>2.4826463999999999E-3</v>
      </c>
      <c r="T1215" s="286">
        <v>1.1835815E-5</v>
      </c>
      <c r="U1215" s="219">
        <v>3.3137586E-4</v>
      </c>
      <c r="V1215" s="219">
        <v>3.0008389E-4</v>
      </c>
      <c r="W1215" s="219">
        <v>2.6510926999999998E-4</v>
      </c>
      <c r="X1215" s="219">
        <v>2.2621912999999999E-3</v>
      </c>
      <c r="Y1215" s="219">
        <v>1.4032469000000001E-2</v>
      </c>
      <c r="Z1215" s="286">
        <v>6.0015373000000001E-5</v>
      </c>
      <c r="AA1215" s="286">
        <v>6.4534067000000001E-6</v>
      </c>
      <c r="AB1215" s="286">
        <v>3.8567607999999998E-11</v>
      </c>
      <c r="AC1215"/>
      <c r="AD1215" s="227">
        <f t="shared" si="288"/>
        <v>3.9009966E-2</v>
      </c>
      <c r="AE1215" s="227">
        <f t="shared" si="289"/>
        <v>1.0652931765E-2</v>
      </c>
      <c r="AF1215" s="227">
        <f t="shared" si="290"/>
        <v>5.2751953967000009E-3</v>
      </c>
      <c r="AG1215" s="227">
        <f t="shared" si="291"/>
        <v>7.5909486629999997E-3</v>
      </c>
      <c r="AH1215" s="227">
        <f t="shared" si="292"/>
        <v>1.4297578308567607E-2</v>
      </c>
      <c r="AI1215"/>
      <c r="AJ1215">
        <v>25.554113000000001</v>
      </c>
      <c r="AK1215" s="155">
        <v>3.6166999999999998</v>
      </c>
      <c r="AL1215" s="155">
        <v>0.50492300999999995</v>
      </c>
      <c r="AM1215" s="155">
        <v>0</v>
      </c>
      <c r="AN1215" s="155">
        <v>21.079322999999999</v>
      </c>
      <c r="AO1215" s="155">
        <v>0.25136420999999998</v>
      </c>
      <c r="AP1215" s="155">
        <v>0.10180230999999999</v>
      </c>
      <c r="AQ1215"/>
      <c r="AR1215" s="156">
        <v>5.3232148999999996E-3</v>
      </c>
      <c r="AS1215" s="156">
        <v>4.8963803999999998E-3</v>
      </c>
      <c r="AT1215" s="156">
        <v>2.2109861999999999E-4</v>
      </c>
      <c r="AU1215" s="156">
        <v>2.0573586999999999E-4</v>
      </c>
      <c r="AV1215" s="282">
        <f t="shared" si="282"/>
        <v>2.9354798380500002E-7</v>
      </c>
      <c r="AW1215" s="282">
        <f t="shared" si="283"/>
        <v>8.1767240196534274E-10</v>
      </c>
      <c r="AX1215" s="283">
        <f t="shared" si="284"/>
        <v>2.8814547730999999E-2</v>
      </c>
      <c r="AY1215" s="157">
        <v>2.4137410999999998E-7</v>
      </c>
      <c r="AZ1215" s="157">
        <v>7.2828270999999997E-10</v>
      </c>
      <c r="BA1215" s="157">
        <v>1.9897719999999999E-14</v>
      </c>
      <c r="BB1215" s="157">
        <v>5.4492233000000004E-12</v>
      </c>
      <c r="BC1215" s="157">
        <v>0</v>
      </c>
      <c r="BD1215" s="157">
        <v>2.0949953E-10</v>
      </c>
      <c r="BE1215" s="157">
        <v>5.1828219E-8</v>
      </c>
      <c r="BF1215" s="157">
        <v>3.2943566000000002E-11</v>
      </c>
      <c r="BG1215" s="157">
        <v>5.6161745000000002E-11</v>
      </c>
      <c r="BH1215" s="157">
        <v>7.1938923999999999E-14</v>
      </c>
      <c r="BI1215" s="157">
        <v>9.2444011000000007E-16</v>
      </c>
      <c r="BJ1215" s="157">
        <v>1.8892403000000001E-13</v>
      </c>
      <c r="BK1215" s="157">
        <v>2.0245169000000002E-15</v>
      </c>
      <c r="BL1215" s="157">
        <v>6.7128223000000003E-16</v>
      </c>
      <c r="BM1215" s="157">
        <v>6.4278817E-12</v>
      </c>
      <c r="BN1215" s="157">
        <v>1.2427817E-10</v>
      </c>
      <c r="BO1215" s="157">
        <v>5.2102911999999998E-20</v>
      </c>
      <c r="BP1215" s="157">
        <v>2.3807731000000001E-5</v>
      </c>
      <c r="BQ1215" s="157">
        <v>2.8790739999999999E-2</v>
      </c>
      <c r="BR1215" s="157">
        <v>0</v>
      </c>
      <c r="BS1215" s="157">
        <v>0</v>
      </c>
      <c r="BT1215" s="157">
        <v>0</v>
      </c>
      <c r="BU1215"/>
      <c r="BV1215" s="155">
        <v>1.4269817E-5</v>
      </c>
      <c r="BW1215" s="155">
        <v>4.4378810000000002E-7</v>
      </c>
      <c r="BX1215" s="155">
        <v>7.2513424999999999E-6</v>
      </c>
      <c r="BY1215" s="155">
        <v>3.5877143E-8</v>
      </c>
      <c r="BZ1215" s="155">
        <v>4.4936886999999998E-7</v>
      </c>
      <c r="CA1215" s="155">
        <v>1.121459E-7</v>
      </c>
      <c r="CB1215" s="155">
        <v>1.7899884E-9</v>
      </c>
      <c r="CC1215" s="155">
        <v>1.6890016999999999E-7</v>
      </c>
      <c r="CD1215" s="155">
        <v>3.2204002000000002E-8</v>
      </c>
      <c r="CE1215" s="155">
        <v>2.315626E-7</v>
      </c>
      <c r="CF1215" s="155">
        <v>0</v>
      </c>
      <c r="CG1215" s="155">
        <v>1.1521894E-16</v>
      </c>
      <c r="CH1215" s="155">
        <v>9.4340822000000006E-13</v>
      </c>
      <c r="CI1215" s="155">
        <v>5.0772301999999999E-7</v>
      </c>
      <c r="CJ1215" s="155">
        <v>5.0138853E-6</v>
      </c>
      <c r="CK1215" s="155">
        <v>2.1228806999999999E-8</v>
      </c>
      <c r="CL1215" s="155">
        <v>0</v>
      </c>
      <c r="CM1215"/>
      <c r="CN1215" s="284">
        <v>7.9851358999999997E-13</v>
      </c>
      <c r="CO1215" s="284">
        <v>0.26008109000000001</v>
      </c>
      <c r="CP1215" s="285">
        <v>4.6471604000000001E-3</v>
      </c>
      <c r="CQ1215" s="284">
        <v>3.2915568999999998E-4</v>
      </c>
      <c r="CR1215" s="284">
        <v>8.5553556000000002E-11</v>
      </c>
      <c r="CS1215" s="284">
        <v>1.0107605E-8</v>
      </c>
      <c r="CT1215" s="284">
        <v>1.8035484E-5</v>
      </c>
      <c r="CU1215" s="284">
        <v>1.7391558000000001E-3</v>
      </c>
      <c r="CV1215" s="284">
        <v>4.8142761000000003E-8</v>
      </c>
      <c r="CW1215" s="284">
        <v>3.9450329999999999E-5</v>
      </c>
      <c r="CX1215"/>
      <c r="CY1215" s="173"/>
      <c r="CZ1215" s="271" t="s">
        <v>2653</v>
      </c>
      <c r="DA1215"/>
      <c r="DB1215" s="246"/>
      <c r="DC1215" s="49"/>
      <c r="DD1215" s="49"/>
      <c r="DE1215" s="49"/>
      <c r="DF1215" s="49"/>
      <c r="DG1215" s="49"/>
      <c r="DH1215" s="49"/>
      <c r="DI1215" s="54"/>
      <c r="DJ1215" s="54"/>
      <c r="DK1215" s="54"/>
      <c r="DL1215" s="54"/>
    </row>
    <row r="1216" spans="1:116" ht="14.4">
      <c r="A1216" t="s">
        <v>1007</v>
      </c>
      <c r="B1216" s="188" t="s">
        <v>321</v>
      </c>
      <c r="C1216" s="151" t="str">
        <f t="shared" si="285"/>
        <v>A.160.04.125</v>
      </c>
      <c r="D1216" s="54" t="s">
        <v>43</v>
      </c>
      <c r="E1216" s="150" t="s">
        <v>352</v>
      </c>
      <c r="F1216" s="153" t="str">
        <f t="shared" si="286"/>
        <v>Silver fir FSC/PEFC 450 (kg/m3)</v>
      </c>
      <c r="G1216" s="154">
        <f t="shared" si="287"/>
        <v>0.22320815333333333</v>
      </c>
      <c r="H1216"/>
      <c r="I1216"/>
      <c r="J1216" s="227">
        <f t="shared" si="293"/>
        <v>5.53940437355257E-2</v>
      </c>
      <c r="K1216"/>
      <c r="L1216" s="280">
        <f t="shared" si="294"/>
        <v>4.2180313615999996E-3</v>
      </c>
      <c r="M1216" s="280">
        <f t="shared" si="295"/>
        <v>6.065878749999999E-3</v>
      </c>
      <c r="N1216" s="281">
        <f t="shared" si="296"/>
        <v>1.1628910623925705E-2</v>
      </c>
      <c r="O1216" s="280">
        <v>3.3481222999999997E-2</v>
      </c>
      <c r="P1216" s="219">
        <v>1.7148860000000001E-3</v>
      </c>
      <c r="Q1216" s="286">
        <v>2.3842747999999999E-3</v>
      </c>
      <c r="R1216" s="286">
        <v>2.0744811E-3</v>
      </c>
      <c r="S1216" s="219">
        <v>1.8861415E-3</v>
      </c>
      <c r="T1216" s="286">
        <v>8.8768615999999993E-6</v>
      </c>
      <c r="U1216" s="219">
        <v>2.485319E-4</v>
      </c>
      <c r="V1216" s="219">
        <v>2.2506292E-4</v>
      </c>
      <c r="W1216" s="219">
        <v>2.1725653999999999E-4</v>
      </c>
      <c r="X1216" s="219">
        <v>1.6966435E-3</v>
      </c>
      <c r="Y1216" s="219">
        <v>1.1406813999999999E-2</v>
      </c>
      <c r="Z1216" s="286">
        <v>4.5011530000000003E-5</v>
      </c>
      <c r="AA1216" s="286">
        <v>4.8400549999999999E-6</v>
      </c>
      <c r="AB1216" s="286">
        <v>2.8925706E-11</v>
      </c>
      <c r="AC1216"/>
      <c r="AD1216" s="227">
        <f t="shared" si="288"/>
        <v>3.3481222999999997E-2</v>
      </c>
      <c r="AE1216" s="227">
        <f t="shared" si="289"/>
        <v>8.5422550815999979E-3</v>
      </c>
      <c r="AF1216" s="227">
        <f t="shared" si="290"/>
        <v>4.3290637749999993E-3</v>
      </c>
      <c r="AG1216" s="227">
        <f t="shared" si="291"/>
        <v>6.0658787499999998E-3</v>
      </c>
      <c r="AH1216" s="227">
        <f t="shared" si="292"/>
        <v>1.1624070568925705E-2</v>
      </c>
      <c r="AI1216"/>
      <c r="AJ1216">
        <v>25.86853</v>
      </c>
      <c r="AK1216" s="155">
        <v>3.0302498999999998</v>
      </c>
      <c r="AL1216" s="155">
        <v>0.50095318</v>
      </c>
      <c r="AM1216" s="155">
        <v>0</v>
      </c>
      <c r="AN1216" s="155">
        <v>21.998408000000001</v>
      </c>
      <c r="AO1216" s="155">
        <v>0.23810053</v>
      </c>
      <c r="AP1216" s="155">
        <v>0.10081841</v>
      </c>
      <c r="AQ1216"/>
      <c r="AR1216" s="156">
        <v>4.5287447999999998E-3</v>
      </c>
      <c r="AS1216" s="156">
        <v>4.1760440999999999E-3</v>
      </c>
      <c r="AT1216" s="156">
        <v>1.8856252000000001E-4</v>
      </c>
      <c r="AU1216" s="156">
        <v>1.6413825000000001E-4</v>
      </c>
      <c r="AV1216" s="282">
        <f t="shared" si="282"/>
        <v>2.5036235732880003E-7</v>
      </c>
      <c r="AW1216" s="282">
        <f t="shared" si="283"/>
        <v>6.9734660783252713E-10</v>
      </c>
      <c r="AX1216" s="283">
        <f t="shared" si="284"/>
        <v>2.2988550896999999E-2</v>
      </c>
      <c r="AY1216" s="157">
        <v>2.0716151000000001E-7</v>
      </c>
      <c r="AZ1216" s="157">
        <v>6.2505532999999999E-10</v>
      </c>
      <c r="BA1216" s="157">
        <v>1.7077400999999999E-14</v>
      </c>
      <c r="BB1216" s="157">
        <v>4.0869174999999999E-12</v>
      </c>
      <c r="BC1216" s="157">
        <v>0</v>
      </c>
      <c r="BD1216" s="157">
        <v>1.6129787E-10</v>
      </c>
      <c r="BE1216" s="157">
        <v>4.2937432999999998E-8</v>
      </c>
      <c r="BF1216" s="157">
        <v>2.5659372000000001E-11</v>
      </c>
      <c r="BG1216" s="157">
        <v>4.6416466000000002E-11</v>
      </c>
      <c r="BH1216" s="157">
        <v>5.3954193000000002E-14</v>
      </c>
      <c r="BI1216" s="157">
        <v>6.9333007999999995E-16</v>
      </c>
      <c r="BJ1216" s="157">
        <v>1.4169302000000001E-13</v>
      </c>
      <c r="BK1216" s="157">
        <v>1.5183877E-15</v>
      </c>
      <c r="BL1216" s="157">
        <v>5.0346167E-16</v>
      </c>
      <c r="BM1216" s="157">
        <v>4.8209113000000002E-12</v>
      </c>
      <c r="BN1216" s="157">
        <v>9.3208630000000004E-11</v>
      </c>
      <c r="BO1216" s="157">
        <v>3.9077184000000002E-20</v>
      </c>
      <c r="BP1216" s="157">
        <v>1.9834897000000001E-5</v>
      </c>
      <c r="BQ1216" s="157">
        <v>2.2968716E-2</v>
      </c>
      <c r="BR1216" s="157">
        <v>0</v>
      </c>
      <c r="BS1216" s="157">
        <v>0</v>
      </c>
      <c r="BT1216" s="157">
        <v>0</v>
      </c>
      <c r="BU1216"/>
      <c r="BV1216" s="155">
        <v>1.2128799E-5</v>
      </c>
      <c r="BW1216" s="155">
        <v>3.6245319E-7</v>
      </c>
      <c r="BX1216" s="155">
        <v>6.2236354999999996E-6</v>
      </c>
      <c r="BY1216" s="155">
        <v>2.6981998999999999E-8</v>
      </c>
      <c r="BZ1216" s="155">
        <v>3.8304134999999999E-7</v>
      </c>
      <c r="CA1216" s="155">
        <v>8.4109428000000006E-8</v>
      </c>
      <c r="CB1216" s="155">
        <v>1.3424913E-9</v>
      </c>
      <c r="CC1216" s="155">
        <v>1.2667513000000001E-7</v>
      </c>
      <c r="CD1216" s="155">
        <v>2.4153001000000002E-8</v>
      </c>
      <c r="CE1216" s="155">
        <v>1.7389812E-7</v>
      </c>
      <c r="CF1216" s="155">
        <v>0</v>
      </c>
      <c r="CG1216" s="155">
        <v>8.6414208E-17</v>
      </c>
      <c r="CH1216" s="155">
        <v>7.0755615999999995E-13</v>
      </c>
      <c r="CI1216" s="155">
        <v>4.1248355000000001E-7</v>
      </c>
      <c r="CJ1216" s="155">
        <v>4.2941028000000001E-6</v>
      </c>
      <c r="CK1216" s="155">
        <v>1.5921628999999999E-8</v>
      </c>
      <c r="CL1216" s="155">
        <v>0</v>
      </c>
      <c r="CM1216"/>
      <c r="CN1216" s="284">
        <v>5.9888518999999996E-13</v>
      </c>
      <c r="CO1216" s="284">
        <v>0.22321914000000001</v>
      </c>
      <c r="CP1216" s="285">
        <v>3.4853702999999999E-3</v>
      </c>
      <c r="CQ1216" s="284">
        <v>2.6712695000000002E-4</v>
      </c>
      <c r="CR1216" s="284">
        <v>6.4165167000000005E-11</v>
      </c>
      <c r="CS1216" s="284">
        <v>7.5807041000000002E-9</v>
      </c>
      <c r="CT1216" s="284">
        <v>1.5367146E-5</v>
      </c>
      <c r="CU1216" s="284">
        <v>1.3043669E-3</v>
      </c>
      <c r="CV1216" s="284">
        <v>3.6107071E-8</v>
      </c>
      <c r="CW1216" s="284">
        <v>2.9587747E-5</v>
      </c>
      <c r="CX1216"/>
      <c r="CY1216" s="173"/>
      <c r="CZ1216" s="271" t="s">
        <v>2654</v>
      </c>
      <c r="DA1216"/>
      <c r="DB1216" s="57"/>
      <c r="DC1216" s="116"/>
      <c r="DD1216" s="116"/>
      <c r="DE1216" s="116"/>
      <c r="DF1216" s="116"/>
      <c r="DG1216" s="116"/>
      <c r="DH1216" s="116"/>
      <c r="DI1216" s="54"/>
      <c r="DJ1216" s="54"/>
      <c r="DK1216" s="54"/>
      <c r="DL1216" s="54"/>
    </row>
    <row r="1217" spans="1:116" ht="14.4">
      <c r="A1217" t="s">
        <v>1865</v>
      </c>
      <c r="B1217" s="188" t="s">
        <v>321</v>
      </c>
      <c r="C1217" s="151" t="str">
        <f t="shared" si="285"/>
        <v>A.160.04.126</v>
      </c>
      <c r="D1217" s="54" t="s">
        <v>43</v>
      </c>
      <c r="E1217" s="150" t="s">
        <v>352</v>
      </c>
      <c r="F1217" s="153" t="str">
        <f t="shared" si="286"/>
        <v>Spruce European FSC/PEFC 460 (kg/m3)</v>
      </c>
      <c r="G1217" s="154">
        <f t="shared" si="287"/>
        <v>0.18879970000000001</v>
      </c>
      <c r="H1217"/>
      <c r="I1217"/>
      <c r="J1217" s="227">
        <f t="shared" si="293"/>
        <v>4.4000593569105274E-2</v>
      </c>
      <c r="K1217"/>
      <c r="L1217" s="280">
        <f t="shared" si="294"/>
        <v>1.4365983414999998E-3</v>
      </c>
      <c r="M1217" s="280">
        <f t="shared" si="295"/>
        <v>4.2825186984000001E-3</v>
      </c>
      <c r="N1217" s="281">
        <f t="shared" si="296"/>
        <v>9.9615215292052743E-3</v>
      </c>
      <c r="O1217" s="280">
        <v>2.8319955000000001E-2</v>
      </c>
      <c r="P1217" s="286">
        <v>2.9152968999999998E-3</v>
      </c>
      <c r="Q1217" s="286">
        <v>1.0654394E-3</v>
      </c>
      <c r="R1217" s="286">
        <v>1.0043039999999999E-3</v>
      </c>
      <c r="S1217" s="219">
        <v>3.8762235999999998E-4</v>
      </c>
      <c r="T1217" s="286">
        <v>2.1173134999999999E-6</v>
      </c>
      <c r="U1217" s="286">
        <v>4.2554668E-5</v>
      </c>
      <c r="V1217" s="286">
        <v>3.4622843000000001E-5</v>
      </c>
      <c r="W1217" s="286">
        <v>9.9106483000000004E-5</v>
      </c>
      <c r="X1217" s="219">
        <v>2.6015199999999999E-4</v>
      </c>
      <c r="Y1217" s="219">
        <v>9.8616729E-3</v>
      </c>
      <c r="Z1217" s="286">
        <v>7.0075553999999996E-6</v>
      </c>
      <c r="AA1217" s="286">
        <v>7.4214176999999996E-7</v>
      </c>
      <c r="AB1217" s="286">
        <v>4.4352748999999999E-12</v>
      </c>
      <c r="AC1217"/>
      <c r="AD1217" s="227">
        <f t="shared" si="288"/>
        <v>2.8319955000000001E-2</v>
      </c>
      <c r="AE1217" s="227">
        <f t="shared" si="289"/>
        <v>5.4519574845000003E-3</v>
      </c>
      <c r="AF1217" s="227">
        <f t="shared" si="290"/>
        <v>4.0161012847700003E-3</v>
      </c>
      <c r="AG1217" s="227">
        <f t="shared" si="291"/>
        <v>4.2825186984000001E-3</v>
      </c>
      <c r="AH1217" s="227">
        <f t="shared" si="292"/>
        <v>9.9607793874352743E-3</v>
      </c>
      <c r="AI1217"/>
      <c r="AJ1217">
        <v>25.047103</v>
      </c>
      <c r="AK1217" s="155">
        <v>2.3145834000000001</v>
      </c>
      <c r="AL1217" s="155">
        <v>0.49350382999999998</v>
      </c>
      <c r="AM1217" s="155">
        <v>0</v>
      </c>
      <c r="AN1217" s="155">
        <v>21.935123999999998</v>
      </c>
      <c r="AO1217" s="155">
        <v>0.20492418000000001</v>
      </c>
      <c r="AP1217" s="155">
        <v>9.8967792999999998E-2</v>
      </c>
      <c r="AQ1217"/>
      <c r="AR1217" s="156">
        <v>4.1375880000000002E-3</v>
      </c>
      <c r="AS1217" s="156">
        <v>3.8625346000000001E-3</v>
      </c>
      <c r="AT1217" s="156">
        <v>1.6228421000000001E-4</v>
      </c>
      <c r="AU1217" s="156">
        <v>1.1276916E-4</v>
      </c>
      <c r="AV1217" s="282">
        <f t="shared" si="282"/>
        <v>2.3156682082469E-7</v>
      </c>
      <c r="AW1217" s="282">
        <f t="shared" si="283"/>
        <v>6.0016348748880194E-10</v>
      </c>
      <c r="AX1217" s="283">
        <f t="shared" si="284"/>
        <v>1.5794000231000003E-2</v>
      </c>
      <c r="AY1217" s="157">
        <v>1.7520985E-7</v>
      </c>
      <c r="AZ1217" s="157">
        <v>5.2865028000000004E-10</v>
      </c>
      <c r="BA1217" s="157">
        <v>1.4443480000000001E-14</v>
      </c>
      <c r="BB1217" s="157">
        <v>6.2666068000000001E-13</v>
      </c>
      <c r="BC1217" s="157">
        <v>0</v>
      </c>
      <c r="BD1217" s="157">
        <v>4.3121158999999999E-11</v>
      </c>
      <c r="BE1217" s="157">
        <v>5.6296605000000001E-8</v>
      </c>
      <c r="BF1217" s="157">
        <v>8.1279849000000003E-12</v>
      </c>
      <c r="BG1217" s="157">
        <v>6.3226327999999998E-11</v>
      </c>
      <c r="BH1217" s="157">
        <v>8.2729761999999997E-15</v>
      </c>
      <c r="BI1217" s="157">
        <v>1.0631061E-16</v>
      </c>
      <c r="BJ1217" s="157">
        <v>2.42594E-14</v>
      </c>
      <c r="BK1217" s="157">
        <v>9.4622485999999999E-14</v>
      </c>
      <c r="BL1217" s="157">
        <v>1.718993E-14</v>
      </c>
      <c r="BM1217" s="157">
        <v>8.6499100999999999E-13</v>
      </c>
      <c r="BN1217" s="157">
        <v>1.5753013999999999E-11</v>
      </c>
      <c r="BO1217" s="157">
        <v>5.9918349000000001E-21</v>
      </c>
      <c r="BP1217" s="157">
        <v>1.0056231E-5</v>
      </c>
      <c r="BQ1217" s="157">
        <v>1.5783944000000001E-2</v>
      </c>
      <c r="BR1217" s="157">
        <v>0</v>
      </c>
      <c r="BS1217" s="157">
        <v>0</v>
      </c>
      <c r="BT1217" s="157">
        <v>0</v>
      </c>
      <c r="BU1217"/>
      <c r="BV1217" s="155">
        <v>9.8672877000000002E-6</v>
      </c>
      <c r="BW1217" s="155">
        <v>4.4240949999999999E-7</v>
      </c>
      <c r="BX1217" s="155">
        <v>5.2642366000000001E-6</v>
      </c>
      <c r="BY1217" s="155">
        <v>4.4781000000000001E-9</v>
      </c>
      <c r="BZ1217" s="155">
        <v>4.6546935000000002E-7</v>
      </c>
      <c r="CA1217" s="155">
        <v>1.2896779E-8</v>
      </c>
      <c r="CB1217" s="155">
        <v>2.0584865999999999E-10</v>
      </c>
      <c r="CC1217" s="155">
        <v>1.9423520000000002E-8</v>
      </c>
      <c r="CD1217" s="155">
        <v>4.9329564999999996E-9</v>
      </c>
      <c r="CE1217" s="155">
        <v>3.0603218000000003E-8</v>
      </c>
      <c r="CF1217" s="155">
        <v>0</v>
      </c>
      <c r="CG1217" s="155">
        <v>1.3250178000000001E-17</v>
      </c>
      <c r="CH1217" s="155">
        <v>1.0849194E-13</v>
      </c>
      <c r="CI1217" s="155">
        <v>2.1953213999999999E-7</v>
      </c>
      <c r="CJ1217" s="155">
        <v>3.4006581999999999E-6</v>
      </c>
      <c r="CK1217" s="155">
        <v>2.4413956000000001E-9</v>
      </c>
      <c r="CL1217" s="155">
        <v>0</v>
      </c>
      <c r="CM1217"/>
      <c r="CN1217" s="284">
        <v>9.1829062000000003E-14</v>
      </c>
      <c r="CO1217" s="284">
        <v>0.18880139000000001</v>
      </c>
      <c r="CP1217" s="285">
        <v>5.3442343999999999E-4</v>
      </c>
      <c r="CQ1217" s="284">
        <v>3.0562519999999998E-4</v>
      </c>
      <c r="CR1217" s="284">
        <v>1.0984721E-11</v>
      </c>
      <c r="CS1217" s="284">
        <v>1.2978167E-9</v>
      </c>
      <c r="CT1217" s="284">
        <v>2.0984524000000001E-5</v>
      </c>
      <c r="CU1217" s="284">
        <v>4.6722529999999998E-2</v>
      </c>
      <c r="CV1217" s="284">
        <v>5.5364174999999998E-9</v>
      </c>
      <c r="CW1217" s="284">
        <v>4.5367879000000001E-6</v>
      </c>
      <c r="CX1217"/>
      <c r="CY1217" s="173"/>
      <c r="CZ1217" s="271" t="s">
        <v>2655</v>
      </c>
      <c r="DA1217"/>
      <c r="DB1217" s="57"/>
      <c r="DC1217" s="49"/>
      <c r="DD1217" s="49"/>
      <c r="DE1217" s="49"/>
      <c r="DF1217" s="49"/>
      <c r="DG1217" s="49"/>
      <c r="DH1217" s="49"/>
      <c r="DI1217" s="54"/>
      <c r="DJ1217" s="54"/>
      <c r="DK1217" s="54"/>
      <c r="DL1217" s="54"/>
    </row>
    <row r="1218" spans="1:116" ht="14.4">
      <c r="A1218" t="s">
        <v>1008</v>
      </c>
      <c r="B1218" s="188" t="s">
        <v>321</v>
      </c>
      <c r="C1218" s="151" t="str">
        <f t="shared" si="285"/>
        <v>A.160.04.127</v>
      </c>
      <c r="D1218" s="54" t="s">
        <v>43</v>
      </c>
      <c r="E1218" s="150" t="s">
        <v>352</v>
      </c>
      <c r="F1218" s="153" t="str">
        <f t="shared" si="286"/>
        <v>Yellow pine FSC/PEFC 540 (kg/m3)</v>
      </c>
      <c r="G1218" s="154">
        <f t="shared" si="287"/>
        <v>0.19300502666666666</v>
      </c>
      <c r="H1218"/>
      <c r="I1218"/>
      <c r="J1218" s="227">
        <f t="shared" si="293"/>
        <v>4.6024373045527048E-2</v>
      </c>
      <c r="K1218"/>
      <c r="L1218" s="280">
        <f t="shared" si="294"/>
        <v>2.6506799474000004E-3</v>
      </c>
      <c r="M1218" s="280">
        <f t="shared" si="295"/>
        <v>4.6862005600000001E-3</v>
      </c>
      <c r="N1218" s="281">
        <f t="shared" si="296"/>
        <v>9.7367385381270447E-3</v>
      </c>
      <c r="O1218" s="280">
        <v>2.8950753999999999E-2</v>
      </c>
      <c r="P1218" s="286">
        <v>2.0036418999999999E-3</v>
      </c>
      <c r="Q1218" s="286">
        <v>1.6335633000000001E-3</v>
      </c>
      <c r="R1218" s="286">
        <v>1.4544802E-3</v>
      </c>
      <c r="S1218" s="219">
        <v>1.0570349E-3</v>
      </c>
      <c r="T1218" s="286">
        <v>5.0076073999999999E-6</v>
      </c>
      <c r="U1218" s="219">
        <v>1.3415724E-4</v>
      </c>
      <c r="V1218" s="219">
        <v>1.2007445999999999E-4</v>
      </c>
      <c r="W1218" s="219">
        <v>1.5148996E-4</v>
      </c>
      <c r="X1218" s="219">
        <v>9.0487651999999997E-4</v>
      </c>
      <c r="Y1218" s="219">
        <v>9.5826672000000005E-3</v>
      </c>
      <c r="Z1218" s="286">
        <v>2.4044379999999998E-5</v>
      </c>
      <c r="AA1218" s="286">
        <v>2.5813627000000002E-6</v>
      </c>
      <c r="AB1218" s="286">
        <v>1.5427043000000001E-11</v>
      </c>
      <c r="AC1218"/>
      <c r="AD1218" s="227">
        <f t="shared" si="288"/>
        <v>2.8950753999999999E-2</v>
      </c>
      <c r="AE1218" s="227">
        <f t="shared" si="289"/>
        <v>6.4079596074000005E-3</v>
      </c>
      <c r="AF1218" s="227">
        <f t="shared" si="290"/>
        <v>3.7598610227000001E-3</v>
      </c>
      <c r="AG1218" s="227">
        <f t="shared" si="291"/>
        <v>4.6862005600000001E-3</v>
      </c>
      <c r="AH1218" s="227">
        <f t="shared" si="292"/>
        <v>9.7341571754270446E-3</v>
      </c>
      <c r="AI1218"/>
      <c r="AJ1218">
        <v>25.268172</v>
      </c>
      <c r="AK1218" s="155">
        <v>2.4889055999999998</v>
      </c>
      <c r="AL1218" s="155">
        <v>0.49634732999999998</v>
      </c>
      <c r="AM1218" s="155">
        <v>0</v>
      </c>
      <c r="AN1218" s="155">
        <v>21.963526999999999</v>
      </c>
      <c r="AO1218" s="155">
        <v>0.21971690999999999</v>
      </c>
      <c r="AP1218" s="155">
        <v>9.9675305000000006E-2</v>
      </c>
      <c r="AQ1218"/>
      <c r="AR1218" s="156">
        <v>4.0043949000000004E-3</v>
      </c>
      <c r="AS1218" s="156">
        <v>3.7154928000000002E-3</v>
      </c>
      <c r="AT1218" s="156">
        <v>1.6338115000000001E-4</v>
      </c>
      <c r="AU1218" s="156">
        <v>1.2552103000000001E-4</v>
      </c>
      <c r="AV1218" s="282">
        <f t="shared" si="282"/>
        <v>2.2275136700830001E-7</v>
      </c>
      <c r="AW1218" s="282">
        <f t="shared" si="283"/>
        <v>6.0422021853798118E-10</v>
      </c>
      <c r="AX1218" s="283">
        <f t="shared" si="284"/>
        <v>1.7579976803999999E-2</v>
      </c>
      <c r="AY1218" s="157">
        <v>1.7912165000000001E-7</v>
      </c>
      <c r="AZ1218" s="157">
        <v>5.4045274999999998E-10</v>
      </c>
      <c r="BA1218" s="157">
        <v>1.4765938999999999E-14</v>
      </c>
      <c r="BB1218" s="157">
        <v>2.1796893E-12</v>
      </c>
      <c r="BC1218" s="157">
        <v>0</v>
      </c>
      <c r="BD1218" s="157">
        <v>9.5353439999999994E-11</v>
      </c>
      <c r="BE1218" s="157">
        <v>4.3479328E-8</v>
      </c>
      <c r="BF1218" s="157">
        <v>1.5812216999999999E-11</v>
      </c>
      <c r="BG1218" s="157">
        <v>4.7793480999999997E-11</v>
      </c>
      <c r="BH1218" s="157">
        <v>2.8775570000000001E-14</v>
      </c>
      <c r="BI1218" s="157">
        <v>3.6977603999999999E-16</v>
      </c>
      <c r="BJ1218" s="157">
        <v>7.6485060999999997E-14</v>
      </c>
      <c r="BK1218" s="157">
        <v>3.4921287999999999E-14</v>
      </c>
      <c r="BL1218" s="157">
        <v>6.4528831000000003E-15</v>
      </c>
      <c r="BM1218" s="157">
        <v>2.6166100000000001E-12</v>
      </c>
      <c r="BN1218" s="157">
        <v>5.0239268999999997E-11</v>
      </c>
      <c r="BO1218" s="157">
        <v>2.0841165E-20</v>
      </c>
      <c r="BP1218" s="157">
        <v>1.4385804E-5</v>
      </c>
      <c r="BQ1218" s="157">
        <v>1.7565590999999998E-2</v>
      </c>
      <c r="BR1218" s="157">
        <v>0</v>
      </c>
      <c r="BS1218" s="157">
        <v>0</v>
      </c>
      <c r="BT1218" s="157">
        <v>0</v>
      </c>
      <c r="BU1218"/>
      <c r="BV1218" s="155">
        <v>1.0279392E-5</v>
      </c>
      <c r="BW1218" s="155">
        <v>3.5213951999999998E-7</v>
      </c>
      <c r="BX1218" s="155">
        <v>5.3814922999999997E-6</v>
      </c>
      <c r="BY1218" s="155">
        <v>1.4561239000000001E-8</v>
      </c>
      <c r="BZ1218" s="155">
        <v>3.8085553000000002E-7</v>
      </c>
      <c r="CA1218" s="155">
        <v>4.4858361000000003E-8</v>
      </c>
      <c r="CB1218" s="155">
        <v>7.1599534999999997E-10</v>
      </c>
      <c r="CC1218" s="155">
        <v>6.7560069000000003E-8</v>
      </c>
      <c r="CD1218" s="155">
        <v>1.3325928E-8</v>
      </c>
      <c r="CE1218" s="155">
        <v>9.4314496999999996E-8</v>
      </c>
      <c r="CF1218" s="155">
        <v>0</v>
      </c>
      <c r="CG1218" s="155">
        <v>4.6087577000000002E-17</v>
      </c>
      <c r="CH1218" s="155">
        <v>3.7736329000000002E-13</v>
      </c>
      <c r="CI1218" s="155">
        <v>2.9684080999999998E-7</v>
      </c>
      <c r="CJ1218" s="155">
        <v>3.6242356999999999E-6</v>
      </c>
      <c r="CK1218" s="155">
        <v>8.4915791000000007E-9</v>
      </c>
      <c r="CL1218" s="155">
        <v>0</v>
      </c>
      <c r="CM1218"/>
      <c r="CN1218" s="284">
        <v>3.1940542999999998E-13</v>
      </c>
      <c r="CO1218" s="284">
        <v>0.19301088999999999</v>
      </c>
      <c r="CP1218" s="285">
        <v>1.8588642000000001E-3</v>
      </c>
      <c r="CQ1218" s="284">
        <v>2.5113767E-4</v>
      </c>
      <c r="CR1218" s="284">
        <v>3.4635598000000001E-11</v>
      </c>
      <c r="CS1218" s="284">
        <v>4.0919896000000003E-9</v>
      </c>
      <c r="CT1218" s="284">
        <v>1.6110886E-5</v>
      </c>
      <c r="CU1218" s="284">
        <v>1.7508438000000001E-2</v>
      </c>
      <c r="CV1218" s="284">
        <v>1.9257104999999999E-8</v>
      </c>
      <c r="CW1218" s="284">
        <v>1.5780131999999999E-5</v>
      </c>
      <c r="CX1218"/>
      <c r="CY1218" s="173"/>
      <c r="CZ1218" s="271" t="s">
        <v>2656</v>
      </c>
      <c r="DA1218"/>
      <c r="DB1218" s="54"/>
      <c r="DC1218" s="49"/>
      <c r="DD1218" s="49"/>
      <c r="DE1218" s="49"/>
      <c r="DF1218" s="49"/>
      <c r="DG1218" s="49"/>
      <c r="DH1218" s="49"/>
      <c r="DI1218" s="54"/>
      <c r="DJ1218" s="54"/>
      <c r="DK1218" s="54"/>
      <c r="DL1218" s="54"/>
    </row>
    <row r="1219" spans="1:116" ht="14.4">
      <c r="B1219" s="188"/>
      <c r="C1219" s="151"/>
      <c r="D1219" s="51" t="s">
        <v>44</v>
      </c>
      <c r="E1219" s="150"/>
      <c r="F1219"/>
      <c r="G1219"/>
      <c r="H1219"/>
      <c r="I1219"/>
      <c r="J1219"/>
      <c r="K1219"/>
      <c r="L1219"/>
      <c r="M1219"/>
      <c r="N1219" s="174"/>
      <c r="O1219"/>
      <c r="P1219" s="53"/>
      <c r="Q1219" s="53"/>
      <c r="R1219" s="53"/>
      <c r="S1219"/>
      <c r="T1219" s="53"/>
      <c r="U1219"/>
      <c r="V1219"/>
      <c r="W1219"/>
      <c r="X1219"/>
      <c r="Y1219"/>
      <c r="Z1219" s="53"/>
      <c r="AA1219" s="53"/>
      <c r="AB1219" s="53"/>
      <c r="AC1219"/>
      <c r="AD1219"/>
      <c r="AE1219"/>
      <c r="AF1219"/>
      <c r="AG1219"/>
      <c r="AH1219"/>
      <c r="AI1219"/>
      <c r="AJ1219"/>
      <c r="AK1219"/>
      <c r="AL1219"/>
      <c r="AM1219"/>
      <c r="AN1219"/>
      <c r="AO1219"/>
      <c r="AP1219"/>
      <c r="AQ1219"/>
      <c r="AR1219"/>
      <c r="AS1219"/>
      <c r="AT1219"/>
      <c r="AU1219"/>
      <c r="AX1219" s="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s="117"/>
      <c r="CQ1219"/>
      <c r="CR1219"/>
      <c r="CS1219"/>
      <c r="CT1219"/>
      <c r="CU1219"/>
      <c r="CV1219"/>
      <c r="CW1219"/>
      <c r="CX1219"/>
      <c r="CY1219" s="175"/>
      <c r="CZ1219" s="272"/>
      <c r="DA1219"/>
      <c r="DB1219" s="54"/>
      <c r="DC1219" s="49"/>
      <c r="DD1219" s="49"/>
      <c r="DE1219" s="49"/>
      <c r="DF1219" s="49"/>
      <c r="DG1219" s="49"/>
      <c r="DH1219" s="49"/>
      <c r="DI1219" s="54"/>
      <c r="DJ1219" s="54"/>
      <c r="DK1219" s="54"/>
      <c r="DL1219" s="54"/>
    </row>
    <row r="1220" spans="1:116" ht="14.4">
      <c r="A1220" t="s">
        <v>1009</v>
      </c>
      <c r="B1220" s="188" t="s">
        <v>321</v>
      </c>
      <c r="C1220" s="151" t="str">
        <f t="shared" si="285"/>
        <v>A.160.05.101</v>
      </c>
      <c r="D1220" s="54" t="s">
        <v>44</v>
      </c>
      <c r="E1220" s="150" t="s">
        <v>352</v>
      </c>
      <c r="F1220" s="153" t="str">
        <f t="shared" si="286"/>
        <v>Abura FSC/PEFC 560 (kg/m3)</v>
      </c>
      <c r="G1220" s="154">
        <f t="shared" si="287"/>
        <v>0.24897028666666668</v>
      </c>
      <c r="H1220"/>
      <c r="I1220"/>
      <c r="J1220" s="227">
        <f t="shared" si="293"/>
        <v>6.1411885618027046E-2</v>
      </c>
      <c r="K1220"/>
      <c r="L1220" s="280">
        <f t="shared" si="294"/>
        <v>2.8213873529000003E-3</v>
      </c>
      <c r="M1220" s="280">
        <f t="shared" si="295"/>
        <v>6.6619142370000009E-3</v>
      </c>
      <c r="N1220" s="281">
        <f t="shared" si="296"/>
        <v>1.4583041028127042E-2</v>
      </c>
      <c r="O1220" s="280">
        <v>3.7345543000000002E-2</v>
      </c>
      <c r="P1220" s="286">
        <v>3.8606513000000002E-3</v>
      </c>
      <c r="Q1220" s="286">
        <v>1.7520605999999999E-3</v>
      </c>
      <c r="R1220" s="286">
        <v>1.6045771999999999E-3</v>
      </c>
      <c r="S1220" s="219">
        <v>1.0727279E-3</v>
      </c>
      <c r="T1220" s="286">
        <v>5.7223428999999996E-6</v>
      </c>
      <c r="U1220" s="219">
        <v>1.3835991E-4</v>
      </c>
      <c r="V1220" s="219">
        <v>1.2018145E-4</v>
      </c>
      <c r="W1220" s="219">
        <v>1.5469965000000001E-4</v>
      </c>
      <c r="X1220" s="219">
        <v>9.0487651999999997E-4</v>
      </c>
      <c r="Y1220" s="219">
        <v>1.4425759999999999E-2</v>
      </c>
      <c r="Z1220" s="286">
        <v>2.4144366999999998E-5</v>
      </c>
      <c r="AA1220" s="286">
        <v>2.5813627000000002E-6</v>
      </c>
      <c r="AB1220" s="286">
        <v>1.5427043000000001E-11</v>
      </c>
      <c r="AC1220"/>
      <c r="AD1220" s="227">
        <f t="shared" si="288"/>
        <v>3.7345543000000002E-2</v>
      </c>
      <c r="AE1220" s="227">
        <f t="shared" si="289"/>
        <v>8.5542807028999995E-3</v>
      </c>
      <c r="AF1220" s="227">
        <f t="shared" si="290"/>
        <v>5.7354747127000005E-3</v>
      </c>
      <c r="AG1220" s="227">
        <f t="shared" si="291"/>
        <v>6.6619142370000009E-3</v>
      </c>
      <c r="AH1220" s="227">
        <f t="shared" si="292"/>
        <v>1.4580459665427042E-2</v>
      </c>
      <c r="AI1220"/>
      <c r="AJ1220">
        <v>25.059246000000002</v>
      </c>
      <c r="AK1220" s="155">
        <v>3.2203913000000002</v>
      </c>
      <c r="AL1220" s="155">
        <v>0.49883694000000001</v>
      </c>
      <c r="AM1220" s="155">
        <v>0</v>
      </c>
      <c r="AN1220" s="155">
        <v>21.019527</v>
      </c>
      <c r="AO1220" s="155">
        <v>0.22020218</v>
      </c>
      <c r="AP1220" s="155">
        <v>0.10028825</v>
      </c>
      <c r="AQ1220"/>
      <c r="AR1220" s="156">
        <v>5.5420011E-3</v>
      </c>
      <c r="AS1220" s="156">
        <v>5.1485133000000001E-3</v>
      </c>
      <c r="AT1220" s="156">
        <v>2.1665432000000001E-4</v>
      </c>
      <c r="AU1220" s="156">
        <v>1.7683345000000001E-4</v>
      </c>
      <c r="AV1220" s="282">
        <f t="shared" si="282"/>
        <v>3.086638680256E-7</v>
      </c>
      <c r="AW1220" s="282">
        <f t="shared" si="283"/>
        <v>8.012364102838811E-10</v>
      </c>
      <c r="AX1220" s="283">
        <f t="shared" si="284"/>
        <v>2.4766590009999999E-2</v>
      </c>
      <c r="AY1220" s="157">
        <v>2.3105741000000001E-7</v>
      </c>
      <c r="AZ1220" s="157">
        <v>6.9715548000000003E-10</v>
      </c>
      <c r="BA1220" s="157">
        <v>1.9047281999999999E-14</v>
      </c>
      <c r="BB1220" s="157">
        <v>2.1796893E-12</v>
      </c>
      <c r="BC1220" s="157">
        <v>0</v>
      </c>
      <c r="BD1220" s="157">
        <v>9.9375646999999998E-11</v>
      </c>
      <c r="BE1220" s="157">
        <v>7.7450546999999994E-8</v>
      </c>
      <c r="BF1220" s="157">
        <v>1.6729476000000001E-11</v>
      </c>
      <c r="BG1220" s="157">
        <v>8.7077619E-11</v>
      </c>
      <c r="BH1220" s="157">
        <v>2.8775570000000001E-14</v>
      </c>
      <c r="BI1220" s="157">
        <v>3.6977603999999999E-16</v>
      </c>
      <c r="BJ1220" s="157">
        <v>7.8879315000000004E-14</v>
      </c>
      <c r="BK1220" s="157">
        <v>1.2413593E-13</v>
      </c>
      <c r="BL1220" s="157">
        <v>2.262739E-14</v>
      </c>
      <c r="BM1220" s="157">
        <v>2.7354983E-12</v>
      </c>
      <c r="BN1220" s="157">
        <v>5.1620190999999999E-11</v>
      </c>
      <c r="BO1220" s="157">
        <v>2.0841165E-20</v>
      </c>
      <c r="BP1220" s="157">
        <v>1.468101E-5</v>
      </c>
      <c r="BQ1220" s="157">
        <v>2.4751908999999999E-2</v>
      </c>
      <c r="BR1220" s="157">
        <v>0</v>
      </c>
      <c r="BS1220" s="157">
        <v>0</v>
      </c>
      <c r="BT1220" s="157">
        <v>0</v>
      </c>
      <c r="BU1220"/>
      <c r="BV1220" s="155">
        <v>1.3281903000000001E-5</v>
      </c>
      <c r="BW1220" s="155">
        <v>6.2297624E-7</v>
      </c>
      <c r="BX1220" s="155">
        <v>6.9419523E-6</v>
      </c>
      <c r="BY1220" s="155">
        <v>1.4646082000000001E-8</v>
      </c>
      <c r="BZ1220" s="155">
        <v>6.1799956000000005E-7</v>
      </c>
      <c r="CA1220" s="155">
        <v>4.4858361000000003E-8</v>
      </c>
      <c r="CB1220" s="155">
        <v>7.1599534999999997E-10</v>
      </c>
      <c r="CC1220" s="155">
        <v>6.7560069000000003E-8</v>
      </c>
      <c r="CD1220" s="155">
        <v>1.4488016000000001E-8</v>
      </c>
      <c r="CE1220" s="155">
        <v>9.7313411000000001E-8</v>
      </c>
      <c r="CF1220" s="155">
        <v>0</v>
      </c>
      <c r="CG1220" s="155">
        <v>4.6087577000000002E-17</v>
      </c>
      <c r="CH1220" s="155">
        <v>3.7736329000000002E-13</v>
      </c>
      <c r="CI1220" s="155">
        <v>3.4311353E-7</v>
      </c>
      <c r="CJ1220" s="155">
        <v>4.5077870999999996E-6</v>
      </c>
      <c r="CK1220" s="155">
        <v>8.4915791000000007E-9</v>
      </c>
      <c r="CL1220" s="155">
        <v>0</v>
      </c>
      <c r="CM1220"/>
      <c r="CN1220" s="284">
        <v>3.1940542999999998E-13</v>
      </c>
      <c r="CO1220" s="284">
        <v>0.24897615000000001</v>
      </c>
      <c r="CP1220" s="285">
        <v>1.8588642000000001E-3</v>
      </c>
      <c r="CQ1220" s="284">
        <v>4.3644019999999998E-4</v>
      </c>
      <c r="CR1220" s="284">
        <v>3.5718825000000001E-11</v>
      </c>
      <c r="CS1220" s="284">
        <v>4.2200058000000001E-9</v>
      </c>
      <c r="CT1220" s="284">
        <v>2.7826275E-5</v>
      </c>
      <c r="CU1220" s="284">
        <v>6.1480313000000002E-2</v>
      </c>
      <c r="CV1220" s="284">
        <v>1.9257104999999999E-8</v>
      </c>
      <c r="CW1220" s="284">
        <v>1.5780131999999999E-5</v>
      </c>
      <c r="CX1220"/>
      <c r="CY1220" s="173"/>
      <c r="CZ1220" s="271" t="s">
        <v>2657</v>
      </c>
      <c r="DA1220"/>
      <c r="DB1220" s="54"/>
      <c r="DC1220" s="49"/>
      <c r="DD1220" s="49"/>
      <c r="DE1220" s="49"/>
      <c r="DF1220" s="49"/>
      <c r="DG1220" s="49"/>
      <c r="DH1220" s="49"/>
      <c r="DI1220" s="54"/>
      <c r="DJ1220" s="54"/>
      <c r="DK1220" s="54"/>
      <c r="DL1220" s="54"/>
    </row>
    <row r="1221" spans="1:116" ht="14.4">
      <c r="A1221" t="s">
        <v>1866</v>
      </c>
      <c r="B1221" s="188" t="s">
        <v>321</v>
      </c>
      <c r="C1221" s="151" t="str">
        <f t="shared" si="285"/>
        <v>A.160.05.102</v>
      </c>
      <c r="D1221" s="54" t="s">
        <v>44</v>
      </c>
      <c r="E1221" s="150" t="s">
        <v>352</v>
      </c>
      <c r="F1221" s="153" t="str">
        <f t="shared" si="286"/>
        <v>Abura natural forest clear cut 560 (kg/m3)</v>
      </c>
      <c r="G1221" s="154">
        <f t="shared" si="287"/>
        <v>3.6989702666666666</v>
      </c>
      <c r="H1221"/>
      <c r="I1221"/>
      <c r="J1221" s="227">
        <f t="shared" si="293"/>
        <v>6.0319743382510262</v>
      </c>
      <c r="K1221"/>
      <c r="L1221" s="280">
        <f t="shared" si="294"/>
        <v>2.8213873529000003E-3</v>
      </c>
      <c r="M1221" s="280">
        <f t="shared" si="295"/>
        <v>5.45972436987</v>
      </c>
      <c r="N1221" s="281">
        <f t="shared" si="296"/>
        <v>1.4583041028127042E-2</v>
      </c>
      <c r="O1221" s="280">
        <v>0.55484553999999997</v>
      </c>
      <c r="P1221" s="219">
        <v>3.8606513000000002E-3</v>
      </c>
      <c r="Q1221" s="286">
        <v>1.7520605999999999E-3</v>
      </c>
      <c r="R1221" s="286">
        <v>1.6045771999999999E-3</v>
      </c>
      <c r="S1221" s="219">
        <v>1.0727279E-3</v>
      </c>
      <c r="T1221" s="286">
        <v>5.7223428999999996E-6</v>
      </c>
      <c r="U1221" s="219">
        <v>1.3835991E-4</v>
      </c>
      <c r="V1221" s="219">
        <v>1.2018145E-4</v>
      </c>
      <c r="W1221" s="219">
        <v>1.5469965000000001E-4</v>
      </c>
      <c r="X1221" s="219">
        <v>9.0487651999999997E-4</v>
      </c>
      <c r="Y1221" s="219">
        <v>1.4425759999999999E-2</v>
      </c>
      <c r="Z1221" s="219">
        <v>5.4530865999999998</v>
      </c>
      <c r="AA1221" s="286">
        <v>2.5813627000000002E-6</v>
      </c>
      <c r="AB1221" s="286">
        <v>1.5427043000000001E-11</v>
      </c>
      <c r="AC1221"/>
      <c r="AD1221" s="227">
        <f t="shared" si="288"/>
        <v>0.55484553999999997</v>
      </c>
      <c r="AE1221" s="227">
        <f t="shared" si="289"/>
        <v>8.5542807028999995E-3</v>
      </c>
      <c r="AF1221" s="227">
        <f t="shared" si="290"/>
        <v>5.7354747127000005E-3</v>
      </c>
      <c r="AG1221" s="227">
        <f t="shared" si="291"/>
        <v>5.45972436987</v>
      </c>
      <c r="AH1221" s="227">
        <f t="shared" si="292"/>
        <v>1.4580459665427042E-2</v>
      </c>
      <c r="AI1221"/>
      <c r="AJ1221">
        <v>25.059246000000002</v>
      </c>
      <c r="AK1221" s="155">
        <v>3.2203913000000002</v>
      </c>
      <c r="AL1221" s="155">
        <v>0.49883694000000001</v>
      </c>
      <c r="AM1221" s="155">
        <v>0</v>
      </c>
      <c r="AN1221" s="155">
        <v>21.019527</v>
      </c>
      <c r="AO1221" s="155">
        <v>0.22020218</v>
      </c>
      <c r="AP1221" s="155">
        <v>0.10028825</v>
      </c>
      <c r="AQ1221"/>
      <c r="AR1221" s="156">
        <v>6.1556824000000003E-2</v>
      </c>
      <c r="AS1221" s="156">
        <v>5.8551200999999997E-2</v>
      </c>
      <c r="AT1221" s="156">
        <v>2.8287897000000002E-3</v>
      </c>
      <c r="AU1221" s="156">
        <v>1.7683345000000001E-4</v>
      </c>
      <c r="AV1221" s="282">
        <f t="shared" si="282"/>
        <v>3.5102638580255999E-6</v>
      </c>
      <c r="AW1221" s="282">
        <f t="shared" si="283"/>
        <v>1.0461499855281884E-8</v>
      </c>
      <c r="AX1221" s="283">
        <f t="shared" si="284"/>
        <v>2.4766590009999999E-2</v>
      </c>
      <c r="AY1221" s="157">
        <v>3.4326573999999998E-6</v>
      </c>
      <c r="AZ1221" s="157">
        <v>1.0357154999999999E-8</v>
      </c>
      <c r="BA1221" s="157">
        <v>2.8297228E-13</v>
      </c>
      <c r="BB1221" s="157">
        <v>2.1796893E-12</v>
      </c>
      <c r="BC1221" s="157">
        <v>0</v>
      </c>
      <c r="BD1221" s="157">
        <v>9.9375646999999998E-11</v>
      </c>
      <c r="BE1221" s="157">
        <v>7.7450546999999994E-8</v>
      </c>
      <c r="BF1221" s="157">
        <v>1.6729476000000001E-11</v>
      </c>
      <c r="BG1221" s="157">
        <v>8.7077619E-11</v>
      </c>
      <c r="BH1221" s="157">
        <v>2.8775570000000001E-14</v>
      </c>
      <c r="BI1221" s="157">
        <v>3.6977603999999999E-16</v>
      </c>
      <c r="BJ1221" s="157">
        <v>7.8879315000000004E-14</v>
      </c>
      <c r="BK1221" s="157">
        <v>1.2413593E-13</v>
      </c>
      <c r="BL1221" s="157">
        <v>2.262739E-14</v>
      </c>
      <c r="BM1221" s="157">
        <v>2.7354983E-12</v>
      </c>
      <c r="BN1221" s="157">
        <v>5.1620190999999999E-11</v>
      </c>
      <c r="BO1221" s="157">
        <v>2.0841165E-20</v>
      </c>
      <c r="BP1221" s="157">
        <v>1.468101E-5</v>
      </c>
      <c r="BQ1221" s="157">
        <v>2.4751908999999999E-2</v>
      </c>
      <c r="BR1221" s="157">
        <v>0</v>
      </c>
      <c r="BS1221" s="157">
        <v>0</v>
      </c>
      <c r="BT1221" s="157">
        <v>0</v>
      </c>
      <c r="BU1221"/>
      <c r="BV1221" s="155">
        <v>1.0947706E-4</v>
      </c>
      <c r="BW1221" s="155">
        <v>6.2297624E-7</v>
      </c>
      <c r="BX1221" s="155">
        <v>1.0313711000000001E-4</v>
      </c>
      <c r="BY1221" s="155">
        <v>1.4646082000000001E-8</v>
      </c>
      <c r="BZ1221" s="155">
        <v>6.1799956000000005E-7</v>
      </c>
      <c r="CA1221" s="155">
        <v>4.4858361000000003E-8</v>
      </c>
      <c r="CB1221" s="155">
        <v>7.1599534999999997E-10</v>
      </c>
      <c r="CC1221" s="155">
        <v>6.7560069000000003E-8</v>
      </c>
      <c r="CD1221" s="155">
        <v>1.4488016000000001E-8</v>
      </c>
      <c r="CE1221" s="155">
        <v>9.7313411000000001E-8</v>
      </c>
      <c r="CF1221" s="155">
        <v>0</v>
      </c>
      <c r="CG1221" s="155">
        <v>4.6087577000000002E-17</v>
      </c>
      <c r="CH1221" s="155">
        <v>3.7736329000000002E-13</v>
      </c>
      <c r="CI1221" s="155">
        <v>3.4311353E-7</v>
      </c>
      <c r="CJ1221" s="155">
        <v>4.5077870999999996E-6</v>
      </c>
      <c r="CK1221" s="155">
        <v>8.4915791000000007E-9</v>
      </c>
      <c r="CL1221" s="155">
        <v>0</v>
      </c>
      <c r="CM1221"/>
      <c r="CN1221" s="284">
        <v>3.1940542999999998E-13</v>
      </c>
      <c r="CO1221" s="284">
        <v>3.6989760999999999</v>
      </c>
      <c r="CP1221" s="285">
        <v>1.8588642000000001E-3</v>
      </c>
      <c r="CQ1221" s="284">
        <v>4.3644019999999998E-4</v>
      </c>
      <c r="CR1221" s="284">
        <v>3.5718825000000001E-11</v>
      </c>
      <c r="CS1221" s="284">
        <v>4.2200058000000001E-9</v>
      </c>
      <c r="CT1221" s="284">
        <v>2.7826275E-5</v>
      </c>
      <c r="CU1221" s="284">
        <v>6.1480313000000002E-2</v>
      </c>
      <c r="CV1221" s="284">
        <v>1.9257104999999999E-8</v>
      </c>
      <c r="CW1221" s="284">
        <v>1.5780131999999999E-5</v>
      </c>
      <c r="CX1221"/>
      <c r="CY1221" s="173"/>
      <c r="CZ1221" s="271" t="s">
        <v>2657</v>
      </c>
      <c r="DA1221"/>
      <c r="DB1221" s="54"/>
      <c r="DC1221" s="54"/>
      <c r="DD1221" s="54"/>
      <c r="DE1221" s="54"/>
      <c r="DF1221" s="54"/>
      <c r="DG1221" s="54"/>
      <c r="DH1221" s="54"/>
      <c r="DI1221" s="54"/>
      <c r="DJ1221" s="54"/>
      <c r="DK1221" s="54"/>
      <c r="DL1221" s="54"/>
    </row>
    <row r="1222" spans="1:116" ht="14.4">
      <c r="A1222" t="s">
        <v>1010</v>
      </c>
      <c r="B1222" s="188" t="s">
        <v>321</v>
      </c>
      <c r="C1222" s="151" t="str">
        <f t="shared" si="285"/>
        <v>A.160.05.103</v>
      </c>
      <c r="D1222" s="54" t="s">
        <v>44</v>
      </c>
      <c r="E1222" s="150" t="s">
        <v>352</v>
      </c>
      <c r="F1222" s="153" t="str">
        <f t="shared" si="286"/>
        <v>Ahorn FSC/PEFC 640 (kg/m3)</v>
      </c>
      <c r="G1222" s="154">
        <f t="shared" si="287"/>
        <v>0.26006644000000001</v>
      </c>
      <c r="H1222"/>
      <c r="I1222"/>
      <c r="J1222" s="227">
        <f t="shared" si="293"/>
        <v>6.6289136153267605E-2</v>
      </c>
      <c r="K1222"/>
      <c r="L1222" s="280">
        <f t="shared" si="294"/>
        <v>5.3841897749999992E-3</v>
      </c>
      <c r="M1222" s="280">
        <f t="shared" si="295"/>
        <v>7.5909486630000005E-3</v>
      </c>
      <c r="N1222" s="281">
        <f t="shared" si="296"/>
        <v>1.4304031715267607E-2</v>
      </c>
      <c r="O1222" s="280">
        <v>3.9009966E-2</v>
      </c>
      <c r="P1222" s="286">
        <v>2.0157982000000001E-3</v>
      </c>
      <c r="Q1222" s="286">
        <v>2.9528598999999998E-3</v>
      </c>
      <c r="R1222" s="286">
        <v>2.5583316999999999E-3</v>
      </c>
      <c r="S1222" s="219">
        <v>2.4826463999999999E-3</v>
      </c>
      <c r="T1222" s="286">
        <v>1.1835815E-5</v>
      </c>
      <c r="U1222" s="219">
        <v>3.3137586E-4</v>
      </c>
      <c r="V1222" s="219">
        <v>3.0008389E-4</v>
      </c>
      <c r="W1222" s="219">
        <v>2.6510926999999998E-4</v>
      </c>
      <c r="X1222" s="219">
        <v>2.2621912999999999E-3</v>
      </c>
      <c r="Y1222" s="219">
        <v>1.4032469000000001E-2</v>
      </c>
      <c r="Z1222" s="286">
        <v>6.0015373000000001E-5</v>
      </c>
      <c r="AA1222" s="286">
        <v>6.4534067000000001E-6</v>
      </c>
      <c r="AB1222" s="286">
        <v>3.8567607999999998E-11</v>
      </c>
      <c r="AC1222"/>
      <c r="AD1222" s="227">
        <f t="shared" si="288"/>
        <v>3.9009966E-2</v>
      </c>
      <c r="AE1222" s="227">
        <f t="shared" si="289"/>
        <v>1.0652931765E-2</v>
      </c>
      <c r="AF1222" s="227">
        <f t="shared" si="290"/>
        <v>5.2751953967000009E-3</v>
      </c>
      <c r="AG1222" s="227">
        <f t="shared" si="291"/>
        <v>7.5909486629999997E-3</v>
      </c>
      <c r="AH1222" s="227">
        <f t="shared" si="292"/>
        <v>1.4297578308567607E-2</v>
      </c>
      <c r="AI1222"/>
      <c r="AJ1222">
        <v>25.554113000000001</v>
      </c>
      <c r="AK1222" s="155">
        <v>3.6166999999999998</v>
      </c>
      <c r="AL1222" s="155">
        <v>0.50492300999999995</v>
      </c>
      <c r="AM1222" s="155">
        <v>0</v>
      </c>
      <c r="AN1222" s="155">
        <v>21.079322999999999</v>
      </c>
      <c r="AO1222" s="155">
        <v>0.25136420999999998</v>
      </c>
      <c r="AP1222" s="155">
        <v>0.10180230999999999</v>
      </c>
      <c r="AQ1222"/>
      <c r="AR1222" s="156">
        <v>5.3232148999999996E-3</v>
      </c>
      <c r="AS1222" s="156">
        <v>4.8963803999999998E-3</v>
      </c>
      <c r="AT1222" s="156">
        <v>2.2109861999999999E-4</v>
      </c>
      <c r="AU1222" s="156">
        <v>2.0573586999999999E-4</v>
      </c>
      <c r="AV1222" s="282">
        <f t="shared" ref="AV1222:AV1287" si="297">AY1222+BB1222+BC1222+BD1222+BE1222+BM1222+BN1222+BR1222</f>
        <v>2.9354798380500002E-7</v>
      </c>
      <c r="AW1222" s="282">
        <f t="shared" ref="AW1222:AW1287" si="298">AZ1222+BA1222+BF1222+BG1222+BH1222+BI1222+BJ1222+BK1222+BL1222+BO1222+BS1222+BT1222</f>
        <v>8.1767240196534274E-10</v>
      </c>
      <c r="AX1222" s="283">
        <f t="shared" ref="AX1222:AX1287" si="299">BP1222+BQ1222</f>
        <v>2.8814547730999999E-2</v>
      </c>
      <c r="AY1222" s="157">
        <v>2.4137410999999998E-7</v>
      </c>
      <c r="AZ1222" s="157">
        <v>7.2828270999999997E-10</v>
      </c>
      <c r="BA1222" s="157">
        <v>1.9897719999999999E-14</v>
      </c>
      <c r="BB1222" s="157">
        <v>5.4492233000000004E-12</v>
      </c>
      <c r="BC1222" s="157">
        <v>0</v>
      </c>
      <c r="BD1222" s="157">
        <v>2.0949953E-10</v>
      </c>
      <c r="BE1222" s="157">
        <v>5.1828219E-8</v>
      </c>
      <c r="BF1222" s="157">
        <v>3.2943566000000002E-11</v>
      </c>
      <c r="BG1222" s="157">
        <v>5.6161745000000002E-11</v>
      </c>
      <c r="BH1222" s="157">
        <v>7.1938923999999999E-14</v>
      </c>
      <c r="BI1222" s="157">
        <v>9.2444011000000007E-16</v>
      </c>
      <c r="BJ1222" s="157">
        <v>1.8892403000000001E-13</v>
      </c>
      <c r="BK1222" s="157">
        <v>2.0245169000000002E-15</v>
      </c>
      <c r="BL1222" s="157">
        <v>6.7128223000000003E-16</v>
      </c>
      <c r="BM1222" s="157">
        <v>6.4278817E-12</v>
      </c>
      <c r="BN1222" s="157">
        <v>1.2427817E-10</v>
      </c>
      <c r="BO1222" s="157">
        <v>5.2102911999999998E-20</v>
      </c>
      <c r="BP1222" s="157">
        <v>2.3807731000000001E-5</v>
      </c>
      <c r="BQ1222" s="157">
        <v>2.8790739999999999E-2</v>
      </c>
      <c r="BR1222" s="157">
        <v>0</v>
      </c>
      <c r="BS1222" s="157">
        <v>0</v>
      </c>
      <c r="BT1222" s="157">
        <v>0</v>
      </c>
      <c r="BU1222"/>
      <c r="BV1222" s="155">
        <v>1.4269817E-5</v>
      </c>
      <c r="BW1222" s="155">
        <v>4.4378810000000002E-7</v>
      </c>
      <c r="BX1222" s="155">
        <v>7.2513424999999999E-6</v>
      </c>
      <c r="BY1222" s="155">
        <v>3.5877143E-8</v>
      </c>
      <c r="BZ1222" s="155">
        <v>4.4936886999999998E-7</v>
      </c>
      <c r="CA1222" s="155">
        <v>1.121459E-7</v>
      </c>
      <c r="CB1222" s="155">
        <v>1.7899884E-9</v>
      </c>
      <c r="CC1222" s="155">
        <v>1.6890016999999999E-7</v>
      </c>
      <c r="CD1222" s="155">
        <v>3.2204002000000002E-8</v>
      </c>
      <c r="CE1222" s="155">
        <v>2.315626E-7</v>
      </c>
      <c r="CF1222" s="155">
        <v>0</v>
      </c>
      <c r="CG1222" s="155">
        <v>1.1521894E-16</v>
      </c>
      <c r="CH1222" s="155">
        <v>9.4340822000000006E-13</v>
      </c>
      <c r="CI1222" s="155">
        <v>5.0772301999999999E-7</v>
      </c>
      <c r="CJ1222" s="155">
        <v>5.0138853E-6</v>
      </c>
      <c r="CK1222" s="155">
        <v>2.1228806999999999E-8</v>
      </c>
      <c r="CL1222" s="155">
        <v>0</v>
      </c>
      <c r="CM1222"/>
      <c r="CN1222" s="284">
        <v>7.9851358999999997E-13</v>
      </c>
      <c r="CO1222" s="284">
        <v>0.26008109000000001</v>
      </c>
      <c r="CP1222" s="285">
        <v>4.6471604000000001E-3</v>
      </c>
      <c r="CQ1222" s="284">
        <v>3.2915568999999998E-4</v>
      </c>
      <c r="CR1222" s="284">
        <v>8.5553556000000002E-11</v>
      </c>
      <c r="CS1222" s="284">
        <v>1.0107605E-8</v>
      </c>
      <c r="CT1222" s="284">
        <v>1.8035484E-5</v>
      </c>
      <c r="CU1222" s="284">
        <v>1.7391558000000001E-3</v>
      </c>
      <c r="CV1222" s="284">
        <v>4.8142761000000003E-8</v>
      </c>
      <c r="CW1222" s="284">
        <v>3.9450329999999999E-5</v>
      </c>
      <c r="CX1222"/>
      <c r="CY1222" s="173"/>
      <c r="CZ1222" s="271" t="s">
        <v>2658</v>
      </c>
      <c r="DA1222"/>
      <c r="DB1222" s="54"/>
      <c r="DC1222" s="57"/>
      <c r="DD1222" s="57"/>
      <c r="DE1222" s="57"/>
      <c r="DF1222" s="57"/>
      <c r="DG1222" s="57"/>
      <c r="DH1222" s="57"/>
      <c r="DI1222" s="54"/>
      <c r="DJ1222" s="54"/>
      <c r="DK1222" s="54"/>
      <c r="DL1222" s="54"/>
    </row>
    <row r="1223" spans="1:116" ht="14.4">
      <c r="A1223" t="s">
        <v>1011</v>
      </c>
      <c r="B1223" s="188" t="s">
        <v>321</v>
      </c>
      <c r="C1223" s="151" t="str">
        <f t="shared" si="285"/>
        <v>A.160.05.104</v>
      </c>
      <c r="D1223" s="54" t="s">
        <v>44</v>
      </c>
      <c r="E1223" s="150" t="s">
        <v>352</v>
      </c>
      <c r="F1223" s="153" t="str">
        <f t="shared" si="286"/>
        <v>Alder FSC/PEFC 530 (kg/m3)</v>
      </c>
      <c r="G1223" s="154">
        <f t="shared" si="287"/>
        <v>0.26006644000000001</v>
      </c>
      <c r="H1223"/>
      <c r="I1223"/>
      <c r="J1223" s="227">
        <f t="shared" si="293"/>
        <v>6.6289136153267605E-2</v>
      </c>
      <c r="K1223"/>
      <c r="L1223" s="280">
        <f t="shared" si="294"/>
        <v>5.3841897749999992E-3</v>
      </c>
      <c r="M1223" s="280">
        <f t="shared" si="295"/>
        <v>7.5909486630000005E-3</v>
      </c>
      <c r="N1223" s="281">
        <f t="shared" si="296"/>
        <v>1.4304031715267607E-2</v>
      </c>
      <c r="O1223" s="280">
        <v>3.9009966E-2</v>
      </c>
      <c r="P1223" s="286">
        <v>2.0157982000000001E-3</v>
      </c>
      <c r="Q1223" s="286">
        <v>2.9528598999999998E-3</v>
      </c>
      <c r="R1223" s="286">
        <v>2.5583316999999999E-3</v>
      </c>
      <c r="S1223" s="219">
        <v>2.4826463999999999E-3</v>
      </c>
      <c r="T1223" s="286">
        <v>1.1835815E-5</v>
      </c>
      <c r="U1223" s="219">
        <v>3.3137586E-4</v>
      </c>
      <c r="V1223" s="219">
        <v>3.0008389E-4</v>
      </c>
      <c r="W1223" s="219">
        <v>2.6510926999999998E-4</v>
      </c>
      <c r="X1223" s="219">
        <v>2.2621912999999999E-3</v>
      </c>
      <c r="Y1223" s="219">
        <v>1.4032469000000001E-2</v>
      </c>
      <c r="Z1223" s="286">
        <v>6.0015373000000001E-5</v>
      </c>
      <c r="AA1223" s="286">
        <v>6.4534067000000001E-6</v>
      </c>
      <c r="AB1223" s="286">
        <v>3.8567607999999998E-11</v>
      </c>
      <c r="AC1223"/>
      <c r="AD1223" s="227">
        <f t="shared" si="288"/>
        <v>3.9009966E-2</v>
      </c>
      <c r="AE1223" s="227">
        <f t="shared" si="289"/>
        <v>1.0652931765E-2</v>
      </c>
      <c r="AF1223" s="227">
        <f t="shared" si="290"/>
        <v>5.2751953967000009E-3</v>
      </c>
      <c r="AG1223" s="227">
        <f t="shared" si="291"/>
        <v>7.5909486629999997E-3</v>
      </c>
      <c r="AH1223" s="227">
        <f t="shared" si="292"/>
        <v>1.4297578308567607E-2</v>
      </c>
      <c r="AI1223"/>
      <c r="AJ1223">
        <v>25.554113000000001</v>
      </c>
      <c r="AK1223" s="155">
        <v>3.6166999999999998</v>
      </c>
      <c r="AL1223" s="155">
        <v>0.50492300999999995</v>
      </c>
      <c r="AM1223" s="155">
        <v>0</v>
      </c>
      <c r="AN1223" s="155">
        <v>21.079322999999999</v>
      </c>
      <c r="AO1223" s="155">
        <v>0.25136420999999998</v>
      </c>
      <c r="AP1223" s="155">
        <v>0.10180230999999999</v>
      </c>
      <c r="AQ1223"/>
      <c r="AR1223" s="156">
        <v>5.3232148999999996E-3</v>
      </c>
      <c r="AS1223" s="156">
        <v>4.8963803999999998E-3</v>
      </c>
      <c r="AT1223" s="156">
        <v>2.2109861999999999E-4</v>
      </c>
      <c r="AU1223" s="156">
        <v>2.0573586999999999E-4</v>
      </c>
      <c r="AV1223" s="282">
        <f t="shared" si="297"/>
        <v>2.9354798380500002E-7</v>
      </c>
      <c r="AW1223" s="282">
        <f t="shared" si="298"/>
        <v>8.1767240196534274E-10</v>
      </c>
      <c r="AX1223" s="283">
        <f t="shared" si="299"/>
        <v>2.8814547730999999E-2</v>
      </c>
      <c r="AY1223" s="157">
        <v>2.4137410999999998E-7</v>
      </c>
      <c r="AZ1223" s="157">
        <v>7.2828270999999997E-10</v>
      </c>
      <c r="BA1223" s="157">
        <v>1.9897719999999999E-14</v>
      </c>
      <c r="BB1223" s="157">
        <v>5.4492233000000004E-12</v>
      </c>
      <c r="BC1223" s="157">
        <v>0</v>
      </c>
      <c r="BD1223" s="157">
        <v>2.0949953E-10</v>
      </c>
      <c r="BE1223" s="157">
        <v>5.1828219E-8</v>
      </c>
      <c r="BF1223" s="157">
        <v>3.2943566000000002E-11</v>
      </c>
      <c r="BG1223" s="157">
        <v>5.6161745000000002E-11</v>
      </c>
      <c r="BH1223" s="157">
        <v>7.1938923999999999E-14</v>
      </c>
      <c r="BI1223" s="157">
        <v>9.2444011000000007E-16</v>
      </c>
      <c r="BJ1223" s="157">
        <v>1.8892403000000001E-13</v>
      </c>
      <c r="BK1223" s="157">
        <v>2.0245169000000002E-15</v>
      </c>
      <c r="BL1223" s="157">
        <v>6.7128223000000003E-16</v>
      </c>
      <c r="BM1223" s="157">
        <v>6.4278817E-12</v>
      </c>
      <c r="BN1223" s="157">
        <v>1.2427817E-10</v>
      </c>
      <c r="BO1223" s="157">
        <v>5.2102911999999998E-20</v>
      </c>
      <c r="BP1223" s="157">
        <v>2.3807731000000001E-5</v>
      </c>
      <c r="BQ1223" s="157">
        <v>2.8790739999999999E-2</v>
      </c>
      <c r="BR1223" s="157">
        <v>0</v>
      </c>
      <c r="BS1223" s="157">
        <v>0</v>
      </c>
      <c r="BT1223" s="157">
        <v>0</v>
      </c>
      <c r="BU1223"/>
      <c r="BV1223" s="155">
        <v>1.4269817E-5</v>
      </c>
      <c r="BW1223" s="155">
        <v>4.4378810000000002E-7</v>
      </c>
      <c r="BX1223" s="155">
        <v>7.2513424999999999E-6</v>
      </c>
      <c r="BY1223" s="155">
        <v>3.5877143E-8</v>
      </c>
      <c r="BZ1223" s="155">
        <v>4.4936886999999998E-7</v>
      </c>
      <c r="CA1223" s="155">
        <v>1.121459E-7</v>
      </c>
      <c r="CB1223" s="155">
        <v>1.7899884E-9</v>
      </c>
      <c r="CC1223" s="155">
        <v>1.6890016999999999E-7</v>
      </c>
      <c r="CD1223" s="155">
        <v>3.2204002000000002E-8</v>
      </c>
      <c r="CE1223" s="155">
        <v>2.315626E-7</v>
      </c>
      <c r="CF1223" s="155">
        <v>0</v>
      </c>
      <c r="CG1223" s="155">
        <v>1.1521894E-16</v>
      </c>
      <c r="CH1223" s="155">
        <v>9.4340822000000006E-13</v>
      </c>
      <c r="CI1223" s="155">
        <v>5.0772301999999999E-7</v>
      </c>
      <c r="CJ1223" s="155">
        <v>5.0138853E-6</v>
      </c>
      <c r="CK1223" s="155">
        <v>2.1228806999999999E-8</v>
      </c>
      <c r="CL1223" s="155">
        <v>0</v>
      </c>
      <c r="CM1223"/>
      <c r="CN1223" s="284">
        <v>7.9851358999999997E-13</v>
      </c>
      <c r="CO1223" s="284">
        <v>0.26008109000000001</v>
      </c>
      <c r="CP1223" s="285">
        <v>4.6471604000000001E-3</v>
      </c>
      <c r="CQ1223" s="284">
        <v>3.2915568999999998E-4</v>
      </c>
      <c r="CR1223" s="284">
        <v>8.5553556000000002E-11</v>
      </c>
      <c r="CS1223" s="284">
        <v>1.0107605E-8</v>
      </c>
      <c r="CT1223" s="284">
        <v>1.8035484E-5</v>
      </c>
      <c r="CU1223" s="284">
        <v>1.7391558000000001E-3</v>
      </c>
      <c r="CV1223" s="284">
        <v>4.8142761000000003E-8</v>
      </c>
      <c r="CW1223" s="284">
        <v>3.9450329999999999E-5</v>
      </c>
      <c r="CX1223"/>
      <c r="CY1223" s="173"/>
      <c r="CZ1223" s="271" t="s">
        <v>2659</v>
      </c>
      <c r="DA1223"/>
      <c r="DB1223" s="54"/>
      <c r="DC1223" s="57"/>
      <c r="DD1223" s="57"/>
      <c r="DE1223" s="57"/>
      <c r="DF1223" s="57"/>
      <c r="DG1223" s="57"/>
      <c r="DH1223" s="57"/>
      <c r="DI1223" s="54"/>
      <c r="DJ1223" s="54"/>
      <c r="DK1223" s="54"/>
      <c r="DL1223" s="54"/>
    </row>
    <row r="1224" spans="1:116" ht="14.4">
      <c r="A1224" t="s">
        <v>1012</v>
      </c>
      <c r="B1224" s="188" t="s">
        <v>321</v>
      </c>
      <c r="C1224" s="151" t="str">
        <f t="shared" si="285"/>
        <v>A.160.05.105</v>
      </c>
      <c r="D1224" s="54" t="s">
        <v>44</v>
      </c>
      <c r="E1224" s="150" t="s">
        <v>352</v>
      </c>
      <c r="F1224" s="153" t="str">
        <f t="shared" si="286"/>
        <v>Antiaris FSC/PEFC 445 (kg/m3)</v>
      </c>
      <c r="G1224" s="154">
        <f t="shared" si="287"/>
        <v>0.24458085333333335</v>
      </c>
      <c r="H1224"/>
      <c r="I1224"/>
      <c r="J1224" s="227">
        <f t="shared" si="293"/>
        <v>6.0205022168327044E-2</v>
      </c>
      <c r="K1224"/>
      <c r="L1224" s="280">
        <f t="shared" si="294"/>
        <v>2.8079985752000004E-3</v>
      </c>
      <c r="M1224" s="280">
        <f t="shared" si="295"/>
        <v>6.5069563050000005E-3</v>
      </c>
      <c r="N1224" s="281">
        <f t="shared" si="296"/>
        <v>1.4202939288127043E-2</v>
      </c>
      <c r="O1224" s="280">
        <v>3.6687127999999999E-2</v>
      </c>
      <c r="P1224" s="286">
        <v>3.7150034999999999E-3</v>
      </c>
      <c r="Q1224" s="286">
        <v>1.7427667E-3</v>
      </c>
      <c r="R1224" s="286">
        <v>1.5928049000000001E-3</v>
      </c>
      <c r="S1224" s="219">
        <v>1.0714971000000001E-3</v>
      </c>
      <c r="T1224" s="286">
        <v>5.6662852E-6</v>
      </c>
      <c r="U1224" s="219">
        <v>1.3803029000000001E-4</v>
      </c>
      <c r="V1224" s="219">
        <v>1.2017305999999999E-4</v>
      </c>
      <c r="W1224" s="219">
        <v>1.5444790999999999E-4</v>
      </c>
      <c r="X1224" s="219">
        <v>9.0487651999999997E-4</v>
      </c>
      <c r="Y1224" s="219">
        <v>1.404591E-2</v>
      </c>
      <c r="Z1224" s="286">
        <v>2.4136525E-5</v>
      </c>
      <c r="AA1224" s="286">
        <v>2.5813627000000002E-6</v>
      </c>
      <c r="AB1224" s="286">
        <v>1.5427043000000001E-11</v>
      </c>
      <c r="AC1224"/>
      <c r="AD1224" s="227">
        <f t="shared" si="288"/>
        <v>3.6687127999999999E-2</v>
      </c>
      <c r="AE1224" s="227">
        <f t="shared" si="289"/>
        <v>8.3859418352000004E-3</v>
      </c>
      <c r="AF1224" s="227">
        <f t="shared" si="290"/>
        <v>5.5805246227E-3</v>
      </c>
      <c r="AG1224" s="227">
        <f t="shared" si="291"/>
        <v>6.5069563050000005E-3</v>
      </c>
      <c r="AH1224" s="227">
        <f t="shared" si="292"/>
        <v>1.4200357925427043E-2</v>
      </c>
      <c r="AI1224"/>
      <c r="AJ1224">
        <v>25.001593</v>
      </c>
      <c r="AK1224" s="155">
        <v>3.1630199000000001</v>
      </c>
      <c r="AL1224" s="155">
        <v>0.49864167999999998</v>
      </c>
      <c r="AM1224" s="155">
        <v>0</v>
      </c>
      <c r="AN1224" s="155">
        <v>21.019527</v>
      </c>
      <c r="AO1224" s="155">
        <v>0.22016411999999999</v>
      </c>
      <c r="AP1224" s="155">
        <v>0.10024018</v>
      </c>
      <c r="AQ1224"/>
      <c r="AR1224" s="156">
        <v>5.4214045000000001E-3</v>
      </c>
      <c r="AS1224" s="156">
        <v>5.0361195000000001E-3</v>
      </c>
      <c r="AT1224" s="156">
        <v>2.1247603999999999E-4</v>
      </c>
      <c r="AU1224" s="156">
        <v>1.7280894999999999E-4</v>
      </c>
      <c r="AV1224" s="282">
        <f t="shared" si="297"/>
        <v>3.0192563592699995E-7</v>
      </c>
      <c r="AW1224" s="282">
        <f t="shared" si="298"/>
        <v>7.8578415988888108E-10</v>
      </c>
      <c r="AX1224" s="283">
        <f t="shared" si="299"/>
        <v>2.4202933857000002E-2</v>
      </c>
      <c r="AY1224" s="157">
        <v>2.2698402000000001E-7</v>
      </c>
      <c r="AZ1224" s="157">
        <v>6.8486506999999999E-10</v>
      </c>
      <c r="BA1224" s="157">
        <v>1.871149E-14</v>
      </c>
      <c r="BB1224" s="157">
        <v>2.1796893E-12</v>
      </c>
      <c r="BC1224" s="157">
        <v>0</v>
      </c>
      <c r="BD1224" s="157">
        <v>9.9060180000000005E-11</v>
      </c>
      <c r="BE1224" s="157">
        <v>7.4786138000000003E-8</v>
      </c>
      <c r="BF1224" s="157">
        <v>1.6657533999999999E-11</v>
      </c>
      <c r="BG1224" s="157">
        <v>8.3996509999999996E-11</v>
      </c>
      <c r="BH1224" s="157">
        <v>2.8775570000000001E-14</v>
      </c>
      <c r="BI1224" s="157">
        <v>3.6977603999999999E-16</v>
      </c>
      <c r="BJ1224" s="157">
        <v>7.8691530999999999E-14</v>
      </c>
      <c r="BK1224" s="157">
        <v>1.171387E-13</v>
      </c>
      <c r="BL1224" s="157">
        <v>2.1358801000000001E-14</v>
      </c>
      <c r="BM1224" s="157">
        <v>2.7261737E-12</v>
      </c>
      <c r="BN1224" s="157">
        <v>5.1511884E-11</v>
      </c>
      <c r="BO1224" s="157">
        <v>2.0841165E-20</v>
      </c>
      <c r="BP1224" s="157">
        <v>1.4657857E-5</v>
      </c>
      <c r="BQ1224" s="157">
        <v>2.4188276000000002E-2</v>
      </c>
      <c r="BR1224" s="157">
        <v>0</v>
      </c>
      <c r="BS1224" s="157">
        <v>0</v>
      </c>
      <c r="BT1224" s="157">
        <v>0</v>
      </c>
      <c r="BU1224"/>
      <c r="BV1224" s="155">
        <v>1.3046412E-5</v>
      </c>
      <c r="BW1224" s="155">
        <v>6.0173413999999996E-7</v>
      </c>
      <c r="BX1224" s="155">
        <v>6.8195632000000002E-6</v>
      </c>
      <c r="BY1224" s="155">
        <v>1.4639428E-8</v>
      </c>
      <c r="BZ1224" s="155">
        <v>5.9940003000000004E-7</v>
      </c>
      <c r="CA1224" s="155">
        <v>4.4858361000000003E-8</v>
      </c>
      <c r="CB1224" s="155">
        <v>7.1599534999999997E-10</v>
      </c>
      <c r="CC1224" s="155">
        <v>6.7560069000000003E-8</v>
      </c>
      <c r="CD1224" s="155">
        <v>1.4396872E-8</v>
      </c>
      <c r="CE1224" s="155">
        <v>9.7078201999999996E-8</v>
      </c>
      <c r="CF1224" s="155">
        <v>0</v>
      </c>
      <c r="CG1224" s="155">
        <v>4.6087577000000002E-17</v>
      </c>
      <c r="CH1224" s="155">
        <v>3.7736329000000002E-13</v>
      </c>
      <c r="CI1224" s="155">
        <v>3.394843E-7</v>
      </c>
      <c r="CJ1224" s="155">
        <v>4.4384889999999998E-6</v>
      </c>
      <c r="CK1224" s="155">
        <v>8.4915791000000007E-9</v>
      </c>
      <c r="CL1224" s="155">
        <v>0</v>
      </c>
      <c r="CM1224"/>
      <c r="CN1224" s="284">
        <v>3.1940542999999998E-13</v>
      </c>
      <c r="CO1224" s="284">
        <v>0.24458672000000001</v>
      </c>
      <c r="CP1224" s="285">
        <v>1.8588642000000001E-3</v>
      </c>
      <c r="CQ1224" s="284">
        <v>4.2190666999999997E-4</v>
      </c>
      <c r="CR1224" s="284">
        <v>3.5633866E-11</v>
      </c>
      <c r="CS1224" s="284">
        <v>4.2099652999999998E-9</v>
      </c>
      <c r="CT1224" s="284">
        <v>2.6907421E-5</v>
      </c>
      <c r="CU1224" s="284">
        <v>5.8031538000000001E-2</v>
      </c>
      <c r="CV1224" s="284">
        <v>1.9257104999999999E-8</v>
      </c>
      <c r="CW1224" s="284">
        <v>1.5780131999999999E-5</v>
      </c>
      <c r="CX1224"/>
      <c r="CY1224" s="173"/>
      <c r="CZ1224" s="271" t="s">
        <v>2660</v>
      </c>
      <c r="DA1224"/>
      <c r="DB1224" s="54"/>
      <c r="DC1224" s="57"/>
      <c r="DD1224" s="57"/>
      <c r="DE1224" s="57"/>
      <c r="DF1224" s="57"/>
      <c r="DG1224" s="57"/>
      <c r="DH1224" s="57"/>
      <c r="DI1224" s="54"/>
      <c r="DJ1224" s="54"/>
      <c r="DK1224" s="54"/>
      <c r="DL1224" s="54"/>
    </row>
    <row r="1225" spans="1:116" ht="14.4">
      <c r="A1225" t="s">
        <v>1867</v>
      </c>
      <c r="B1225" s="188" t="s">
        <v>321</v>
      </c>
      <c r="C1225" s="151" t="str">
        <f t="shared" si="285"/>
        <v>A.160.05.106</v>
      </c>
      <c r="D1225" s="54" t="s">
        <v>44</v>
      </c>
      <c r="E1225" s="150" t="s">
        <v>352</v>
      </c>
      <c r="F1225" s="153" t="str">
        <f t="shared" si="286"/>
        <v>Antiaris natural forest clear cut 445 (kg/m3)</v>
      </c>
      <c r="G1225" s="154">
        <f t="shared" si="287"/>
        <v>3.6945808666666666</v>
      </c>
      <c r="H1225"/>
      <c r="I1225"/>
      <c r="J1225" s="227">
        <f t="shared" si="293"/>
        <v>6.0737049876433264</v>
      </c>
      <c r="K1225"/>
      <c r="L1225" s="280">
        <f t="shared" si="294"/>
        <v>2.8079985752000004E-3</v>
      </c>
      <c r="M1225" s="280">
        <f t="shared" si="295"/>
        <v>5.5025069197799992</v>
      </c>
      <c r="N1225" s="281">
        <f t="shared" si="296"/>
        <v>1.4202939288127043E-2</v>
      </c>
      <c r="O1225" s="280">
        <v>0.55418712999999997</v>
      </c>
      <c r="P1225" s="219">
        <v>3.7150034999999999E-3</v>
      </c>
      <c r="Q1225" s="286">
        <v>1.7427667E-3</v>
      </c>
      <c r="R1225" s="286">
        <v>1.5928049000000001E-3</v>
      </c>
      <c r="S1225" s="219">
        <v>1.0714971000000001E-3</v>
      </c>
      <c r="T1225" s="286">
        <v>5.6662852E-6</v>
      </c>
      <c r="U1225" s="219">
        <v>1.3803029000000001E-4</v>
      </c>
      <c r="V1225" s="219">
        <v>1.2017305999999999E-4</v>
      </c>
      <c r="W1225" s="219">
        <v>1.5444790999999999E-4</v>
      </c>
      <c r="X1225" s="219">
        <v>9.0487651999999997E-4</v>
      </c>
      <c r="Y1225" s="219">
        <v>1.404591E-2</v>
      </c>
      <c r="Z1225" s="219">
        <v>5.4960240999999996</v>
      </c>
      <c r="AA1225" s="286">
        <v>2.5813627000000002E-6</v>
      </c>
      <c r="AB1225" s="286">
        <v>1.5427043000000001E-11</v>
      </c>
      <c r="AC1225"/>
      <c r="AD1225" s="227">
        <f t="shared" si="288"/>
        <v>0.55418712999999997</v>
      </c>
      <c r="AE1225" s="227">
        <f t="shared" si="289"/>
        <v>8.3859418352000004E-3</v>
      </c>
      <c r="AF1225" s="227">
        <f t="shared" si="290"/>
        <v>5.5805246227E-3</v>
      </c>
      <c r="AG1225" s="227">
        <f t="shared" si="291"/>
        <v>5.5025069197799992</v>
      </c>
      <c r="AH1225" s="227">
        <f t="shared" si="292"/>
        <v>1.4200357925427043E-2</v>
      </c>
      <c r="AI1225"/>
      <c r="AJ1225">
        <v>25.001593</v>
      </c>
      <c r="AK1225" s="155">
        <v>3.1630199000000001</v>
      </c>
      <c r="AL1225" s="155">
        <v>0.49864167999999998</v>
      </c>
      <c r="AM1225" s="155">
        <v>0</v>
      </c>
      <c r="AN1225" s="155">
        <v>21.019527</v>
      </c>
      <c r="AO1225" s="155">
        <v>0.22016411999999999</v>
      </c>
      <c r="AP1225" s="155">
        <v>0.10024018</v>
      </c>
      <c r="AQ1225"/>
      <c r="AR1225" s="156">
        <v>6.1436228000000002E-2</v>
      </c>
      <c r="AS1225" s="156">
        <v>5.8438808000000002E-2</v>
      </c>
      <c r="AT1225" s="156">
        <v>2.8246114E-3</v>
      </c>
      <c r="AU1225" s="156">
        <v>1.7280894999999999E-4</v>
      </c>
      <c r="AV1225" s="282">
        <f t="shared" si="297"/>
        <v>3.5035256159270008E-6</v>
      </c>
      <c r="AW1225" s="282">
        <f t="shared" si="298"/>
        <v>1.0446048014888879E-8</v>
      </c>
      <c r="AX1225" s="283">
        <f t="shared" si="299"/>
        <v>2.4202933857000002E-2</v>
      </c>
      <c r="AY1225" s="157">
        <v>3.4285840000000001E-6</v>
      </c>
      <c r="AZ1225" s="157">
        <v>1.0344864999999999E-8</v>
      </c>
      <c r="BA1225" s="157">
        <v>2.8263649000000001E-13</v>
      </c>
      <c r="BB1225" s="157">
        <v>2.1796893E-12</v>
      </c>
      <c r="BC1225" s="157">
        <v>0</v>
      </c>
      <c r="BD1225" s="157">
        <v>9.9060180000000005E-11</v>
      </c>
      <c r="BE1225" s="157">
        <v>7.4786138000000003E-8</v>
      </c>
      <c r="BF1225" s="157">
        <v>1.6657533999999999E-11</v>
      </c>
      <c r="BG1225" s="157">
        <v>8.3996509999999996E-11</v>
      </c>
      <c r="BH1225" s="157">
        <v>2.8775570000000001E-14</v>
      </c>
      <c r="BI1225" s="157">
        <v>3.6977603999999999E-16</v>
      </c>
      <c r="BJ1225" s="157">
        <v>7.8691530999999999E-14</v>
      </c>
      <c r="BK1225" s="157">
        <v>1.171387E-13</v>
      </c>
      <c r="BL1225" s="157">
        <v>2.1358801000000001E-14</v>
      </c>
      <c r="BM1225" s="157">
        <v>2.7261737E-12</v>
      </c>
      <c r="BN1225" s="157">
        <v>5.1511884E-11</v>
      </c>
      <c r="BO1225" s="157">
        <v>2.0841165E-20</v>
      </c>
      <c r="BP1225" s="157">
        <v>1.4657857E-5</v>
      </c>
      <c r="BQ1225" s="157">
        <v>2.4188276000000002E-2</v>
      </c>
      <c r="BR1225" s="157">
        <v>0</v>
      </c>
      <c r="BS1225" s="157">
        <v>0</v>
      </c>
      <c r="BT1225" s="157">
        <v>0</v>
      </c>
      <c r="BU1225"/>
      <c r="BV1225" s="155">
        <v>1.0924157000000001E-4</v>
      </c>
      <c r="BW1225" s="155">
        <v>6.0173413999999996E-7</v>
      </c>
      <c r="BX1225" s="155">
        <v>1.0301472E-4</v>
      </c>
      <c r="BY1225" s="155">
        <v>1.4639428E-8</v>
      </c>
      <c r="BZ1225" s="155">
        <v>5.9940003000000004E-7</v>
      </c>
      <c r="CA1225" s="155">
        <v>4.4858361000000003E-8</v>
      </c>
      <c r="CB1225" s="155">
        <v>7.1599534999999997E-10</v>
      </c>
      <c r="CC1225" s="155">
        <v>6.7560069000000003E-8</v>
      </c>
      <c r="CD1225" s="155">
        <v>1.4396872E-8</v>
      </c>
      <c r="CE1225" s="155">
        <v>9.7078201999999996E-8</v>
      </c>
      <c r="CF1225" s="155">
        <v>0</v>
      </c>
      <c r="CG1225" s="155">
        <v>4.6087577000000002E-17</v>
      </c>
      <c r="CH1225" s="155">
        <v>3.7736329000000002E-13</v>
      </c>
      <c r="CI1225" s="155">
        <v>3.394843E-7</v>
      </c>
      <c r="CJ1225" s="155">
        <v>4.4384889999999998E-6</v>
      </c>
      <c r="CK1225" s="155">
        <v>8.4915791000000007E-9</v>
      </c>
      <c r="CL1225" s="155">
        <v>0</v>
      </c>
      <c r="CM1225"/>
      <c r="CN1225" s="284">
        <v>3.1940542999999998E-13</v>
      </c>
      <c r="CO1225" s="284">
        <v>3.6945866999999999</v>
      </c>
      <c r="CP1225" s="285">
        <v>1.8588642000000001E-3</v>
      </c>
      <c r="CQ1225" s="284">
        <v>4.2190666999999997E-4</v>
      </c>
      <c r="CR1225" s="284">
        <v>3.5633866E-11</v>
      </c>
      <c r="CS1225" s="284">
        <v>4.2099652999999998E-9</v>
      </c>
      <c r="CT1225" s="284">
        <v>2.6907421E-5</v>
      </c>
      <c r="CU1225" s="284">
        <v>5.8031538000000001E-2</v>
      </c>
      <c r="CV1225" s="284">
        <v>1.9257104999999999E-8</v>
      </c>
      <c r="CW1225" s="284">
        <v>1.5780131999999999E-5</v>
      </c>
      <c r="CX1225"/>
      <c r="CY1225" s="173"/>
      <c r="CZ1225" s="271" t="s">
        <v>2660</v>
      </c>
      <c r="DA1225"/>
      <c r="DB1225" s="54"/>
      <c r="DC1225" s="57"/>
      <c r="DD1225" s="57"/>
      <c r="DE1225" s="57"/>
      <c r="DF1225" s="57"/>
      <c r="DG1225" s="57"/>
      <c r="DH1225" s="57"/>
      <c r="DI1225" s="54"/>
      <c r="DJ1225" s="54"/>
      <c r="DK1225" s="54"/>
      <c r="DL1225" s="54"/>
    </row>
    <row r="1226" spans="1:116" ht="14.4">
      <c r="A1226" t="s">
        <v>1013</v>
      </c>
      <c r="B1226" s="188" t="s">
        <v>321</v>
      </c>
      <c r="C1226" s="151" t="str">
        <f t="shared" si="285"/>
        <v>A.160.05.107</v>
      </c>
      <c r="D1226" s="54" t="s">
        <v>44</v>
      </c>
      <c r="E1226" s="150" t="s">
        <v>352</v>
      </c>
      <c r="F1226" s="153" t="str">
        <f t="shared" si="286"/>
        <v>Ash FSC/PEFC 700 (kg/m3)</v>
      </c>
      <c r="G1226" s="154">
        <f t="shared" si="287"/>
        <v>0.26006644000000001</v>
      </c>
      <c r="H1226"/>
      <c r="I1226"/>
      <c r="J1226" s="227">
        <f t="shared" si="293"/>
        <v>6.6289136153267605E-2</v>
      </c>
      <c r="K1226"/>
      <c r="L1226" s="280">
        <f t="shared" si="294"/>
        <v>5.3841897749999992E-3</v>
      </c>
      <c r="M1226" s="280">
        <f t="shared" si="295"/>
        <v>7.5909486630000005E-3</v>
      </c>
      <c r="N1226" s="281">
        <f t="shared" si="296"/>
        <v>1.4304031715267607E-2</v>
      </c>
      <c r="O1226" s="280">
        <v>3.9009966E-2</v>
      </c>
      <c r="P1226" s="286">
        <v>2.0157982000000001E-3</v>
      </c>
      <c r="Q1226" s="286">
        <v>2.9528598999999998E-3</v>
      </c>
      <c r="R1226" s="286">
        <v>2.5583316999999999E-3</v>
      </c>
      <c r="S1226" s="219">
        <v>2.4826463999999999E-3</v>
      </c>
      <c r="T1226" s="286">
        <v>1.1835815E-5</v>
      </c>
      <c r="U1226" s="219">
        <v>3.3137586E-4</v>
      </c>
      <c r="V1226" s="219">
        <v>3.0008389E-4</v>
      </c>
      <c r="W1226" s="219">
        <v>2.6510926999999998E-4</v>
      </c>
      <c r="X1226" s="219">
        <v>2.2621912999999999E-3</v>
      </c>
      <c r="Y1226" s="219">
        <v>1.4032469000000001E-2</v>
      </c>
      <c r="Z1226" s="286">
        <v>6.0015373000000001E-5</v>
      </c>
      <c r="AA1226" s="286">
        <v>6.4534067000000001E-6</v>
      </c>
      <c r="AB1226" s="286">
        <v>3.8567607999999998E-11</v>
      </c>
      <c r="AC1226"/>
      <c r="AD1226" s="227">
        <f t="shared" si="288"/>
        <v>3.9009966E-2</v>
      </c>
      <c r="AE1226" s="227">
        <f t="shared" si="289"/>
        <v>1.0652931765E-2</v>
      </c>
      <c r="AF1226" s="227">
        <f t="shared" si="290"/>
        <v>5.2751953967000009E-3</v>
      </c>
      <c r="AG1226" s="227">
        <f t="shared" si="291"/>
        <v>7.5909486629999997E-3</v>
      </c>
      <c r="AH1226" s="227">
        <f t="shared" si="292"/>
        <v>1.4297578308567607E-2</v>
      </c>
      <c r="AI1226"/>
      <c r="AJ1226">
        <v>25.554113000000001</v>
      </c>
      <c r="AK1226" s="155">
        <v>3.6166999999999998</v>
      </c>
      <c r="AL1226" s="155">
        <v>0.50492300999999995</v>
      </c>
      <c r="AM1226" s="155">
        <v>0</v>
      </c>
      <c r="AN1226" s="155">
        <v>21.079322999999999</v>
      </c>
      <c r="AO1226" s="155">
        <v>0.25136420999999998</v>
      </c>
      <c r="AP1226" s="155">
        <v>0.10180230999999999</v>
      </c>
      <c r="AQ1226"/>
      <c r="AR1226" s="156">
        <v>5.3232148999999996E-3</v>
      </c>
      <c r="AS1226" s="156">
        <v>4.8963803999999998E-3</v>
      </c>
      <c r="AT1226" s="156">
        <v>2.2109861999999999E-4</v>
      </c>
      <c r="AU1226" s="156">
        <v>2.0573586999999999E-4</v>
      </c>
      <c r="AV1226" s="282">
        <f t="shared" si="297"/>
        <v>2.9354798380500002E-7</v>
      </c>
      <c r="AW1226" s="282">
        <f t="shared" si="298"/>
        <v>8.1767240196534274E-10</v>
      </c>
      <c r="AX1226" s="283">
        <f t="shared" si="299"/>
        <v>2.8814547730999999E-2</v>
      </c>
      <c r="AY1226" s="157">
        <v>2.4137410999999998E-7</v>
      </c>
      <c r="AZ1226" s="157">
        <v>7.2828270999999997E-10</v>
      </c>
      <c r="BA1226" s="157">
        <v>1.9897719999999999E-14</v>
      </c>
      <c r="BB1226" s="157">
        <v>5.4492233000000004E-12</v>
      </c>
      <c r="BC1226" s="157">
        <v>0</v>
      </c>
      <c r="BD1226" s="157">
        <v>2.0949953E-10</v>
      </c>
      <c r="BE1226" s="157">
        <v>5.1828219E-8</v>
      </c>
      <c r="BF1226" s="157">
        <v>3.2943566000000002E-11</v>
      </c>
      <c r="BG1226" s="157">
        <v>5.6161745000000002E-11</v>
      </c>
      <c r="BH1226" s="157">
        <v>7.1938923999999999E-14</v>
      </c>
      <c r="BI1226" s="157">
        <v>9.2444011000000007E-16</v>
      </c>
      <c r="BJ1226" s="157">
        <v>1.8892403000000001E-13</v>
      </c>
      <c r="BK1226" s="157">
        <v>2.0245169000000002E-15</v>
      </c>
      <c r="BL1226" s="157">
        <v>6.7128223000000003E-16</v>
      </c>
      <c r="BM1226" s="157">
        <v>6.4278817E-12</v>
      </c>
      <c r="BN1226" s="157">
        <v>1.2427817E-10</v>
      </c>
      <c r="BO1226" s="157">
        <v>5.2102911999999998E-20</v>
      </c>
      <c r="BP1226" s="157">
        <v>2.3807731000000001E-5</v>
      </c>
      <c r="BQ1226" s="157">
        <v>2.8790739999999999E-2</v>
      </c>
      <c r="BR1226" s="157">
        <v>0</v>
      </c>
      <c r="BS1226" s="157">
        <v>0</v>
      </c>
      <c r="BT1226" s="157">
        <v>0</v>
      </c>
      <c r="BU1226"/>
      <c r="BV1226" s="155">
        <v>1.4269817E-5</v>
      </c>
      <c r="BW1226" s="155">
        <v>4.4378810000000002E-7</v>
      </c>
      <c r="BX1226" s="155">
        <v>7.2513424999999999E-6</v>
      </c>
      <c r="BY1226" s="155">
        <v>3.5877143E-8</v>
      </c>
      <c r="BZ1226" s="155">
        <v>4.4936886999999998E-7</v>
      </c>
      <c r="CA1226" s="155">
        <v>1.121459E-7</v>
      </c>
      <c r="CB1226" s="155">
        <v>1.7899884E-9</v>
      </c>
      <c r="CC1226" s="155">
        <v>1.6890016999999999E-7</v>
      </c>
      <c r="CD1226" s="155">
        <v>3.2204002000000002E-8</v>
      </c>
      <c r="CE1226" s="155">
        <v>2.315626E-7</v>
      </c>
      <c r="CF1226" s="155">
        <v>0</v>
      </c>
      <c r="CG1226" s="155">
        <v>1.1521894E-16</v>
      </c>
      <c r="CH1226" s="155">
        <v>9.4340822000000006E-13</v>
      </c>
      <c r="CI1226" s="155">
        <v>5.0772301999999999E-7</v>
      </c>
      <c r="CJ1226" s="155">
        <v>5.0138853E-6</v>
      </c>
      <c r="CK1226" s="155">
        <v>2.1228806999999999E-8</v>
      </c>
      <c r="CL1226" s="155">
        <v>0</v>
      </c>
      <c r="CM1226"/>
      <c r="CN1226" s="284">
        <v>7.9851358999999997E-13</v>
      </c>
      <c r="CO1226" s="284">
        <v>0.26008109000000001</v>
      </c>
      <c r="CP1226" s="285">
        <v>4.6471604000000001E-3</v>
      </c>
      <c r="CQ1226" s="284">
        <v>3.2915568999999998E-4</v>
      </c>
      <c r="CR1226" s="284">
        <v>8.5553556000000002E-11</v>
      </c>
      <c r="CS1226" s="284">
        <v>1.0107605E-8</v>
      </c>
      <c r="CT1226" s="284">
        <v>1.8035484E-5</v>
      </c>
      <c r="CU1226" s="284">
        <v>1.7391558000000001E-3</v>
      </c>
      <c r="CV1226" s="284">
        <v>4.8142761000000003E-8</v>
      </c>
      <c r="CW1226" s="284">
        <v>3.9450329999999999E-5</v>
      </c>
      <c r="CX1226"/>
      <c r="CY1226" s="173"/>
      <c r="CZ1226" s="271" t="s">
        <v>2661</v>
      </c>
      <c r="DA1226"/>
      <c r="DB1226" s="54"/>
      <c r="DC1226" s="57"/>
      <c r="DD1226" s="57"/>
      <c r="DE1226" s="57"/>
      <c r="DF1226" s="57"/>
      <c r="DG1226" s="57"/>
      <c r="DH1226" s="57"/>
      <c r="DI1226" s="52"/>
      <c r="DJ1226" s="52"/>
      <c r="DK1226" s="52"/>
      <c r="DL1226" s="54"/>
    </row>
    <row r="1227" spans="1:116" ht="14.4">
      <c r="A1227" t="s">
        <v>1014</v>
      </c>
      <c r="B1227" s="188" t="s">
        <v>321</v>
      </c>
      <c r="C1227" s="151" t="str">
        <f t="shared" si="285"/>
        <v>A.160.05.108</v>
      </c>
      <c r="D1227" s="54" t="s">
        <v>44</v>
      </c>
      <c r="E1227" s="150" t="s">
        <v>352</v>
      </c>
      <c r="F1227" s="153" t="str">
        <f t="shared" si="286"/>
        <v>Aspen FSC/PEFC 440 (kg/m3)</v>
      </c>
      <c r="G1227" s="154">
        <f t="shared" si="287"/>
        <v>0.29692473333333336</v>
      </c>
      <c r="H1227"/>
      <c r="I1227"/>
      <c r="J1227" s="227">
        <f t="shared" si="293"/>
        <v>7.7184230681609511E-2</v>
      </c>
      <c r="K1227"/>
      <c r="L1227" s="280">
        <f t="shared" si="294"/>
        <v>6.5503481990000006E-3</v>
      </c>
      <c r="M1227" s="280">
        <f t="shared" si="295"/>
        <v>9.1160186760000008E-3</v>
      </c>
      <c r="N1227" s="281">
        <f t="shared" si="296"/>
        <v>1.6979153806609509E-2</v>
      </c>
      <c r="O1227" s="280">
        <v>4.4538710000000002E-2</v>
      </c>
      <c r="P1227" s="286">
        <v>2.3167105000000002E-3</v>
      </c>
      <c r="Q1227" s="286">
        <v>3.5214449999999998E-3</v>
      </c>
      <c r="R1227" s="286">
        <v>3.0421823000000001E-3</v>
      </c>
      <c r="S1227" s="219">
        <v>3.0791513000000001E-3</v>
      </c>
      <c r="T1227" s="286">
        <v>1.4794769E-5</v>
      </c>
      <c r="U1227" s="219">
        <v>4.1421983E-4</v>
      </c>
      <c r="V1227" s="219">
        <v>3.7510486E-4</v>
      </c>
      <c r="W1227" s="219">
        <v>3.1296200000000002E-4</v>
      </c>
      <c r="X1227" s="219">
        <v>2.8277391000000002E-3</v>
      </c>
      <c r="Y1227" s="219">
        <v>1.6658124999999999E-2</v>
      </c>
      <c r="Z1227" s="286">
        <v>7.5019215999999999E-5</v>
      </c>
      <c r="AA1227" s="286">
        <v>8.0667584000000003E-6</v>
      </c>
      <c r="AB1227" s="286">
        <v>4.8209510000000002E-11</v>
      </c>
      <c r="AC1227"/>
      <c r="AD1227" s="227">
        <f t="shared" si="288"/>
        <v>4.4538710000000002E-2</v>
      </c>
      <c r="AE1227" s="227">
        <f t="shared" si="289"/>
        <v>1.2763608559E-2</v>
      </c>
      <c r="AF1227" s="227">
        <f t="shared" si="290"/>
        <v>6.2213271184000003E-3</v>
      </c>
      <c r="AG1227" s="227">
        <f t="shared" si="291"/>
        <v>9.1160186760000008E-3</v>
      </c>
      <c r="AH1227" s="227">
        <f t="shared" si="292"/>
        <v>1.6971087048209509E-2</v>
      </c>
      <c r="AI1227"/>
      <c r="AJ1227">
        <v>26.183695</v>
      </c>
      <c r="AK1227" s="155">
        <v>4.2031499999999999</v>
      </c>
      <c r="AL1227" s="155">
        <v>0.50889284999999995</v>
      </c>
      <c r="AM1227" s="155">
        <v>0</v>
      </c>
      <c r="AN1227" s="155">
        <v>21.104237999999999</v>
      </c>
      <c r="AO1227" s="155">
        <v>0.26462790000000003</v>
      </c>
      <c r="AP1227" s="155">
        <v>0.10278621</v>
      </c>
      <c r="AQ1227"/>
      <c r="AR1227" s="156">
        <v>6.1176850000000003E-3</v>
      </c>
      <c r="AS1227" s="156">
        <v>5.6167168000000002E-3</v>
      </c>
      <c r="AT1227" s="156">
        <v>2.5363471000000001E-4</v>
      </c>
      <c r="AU1227" s="156">
        <v>2.4733349000000002E-4</v>
      </c>
      <c r="AV1227" s="282">
        <f t="shared" si="297"/>
        <v>3.3673362030129997E-7</v>
      </c>
      <c r="AW1227" s="282">
        <f t="shared" si="298"/>
        <v>9.3799820708811844E-10</v>
      </c>
      <c r="AX1227" s="283">
        <f t="shared" si="299"/>
        <v>3.4640545563999994E-2</v>
      </c>
      <c r="AY1227" s="157">
        <v>2.7558672000000001E-7</v>
      </c>
      <c r="AZ1227" s="157">
        <v>8.3151009999999999E-10</v>
      </c>
      <c r="BA1227" s="157">
        <v>2.2718039E-14</v>
      </c>
      <c r="BB1227" s="157">
        <v>6.8115292000000001E-12</v>
      </c>
      <c r="BC1227" s="157">
        <v>0</v>
      </c>
      <c r="BD1227" s="157">
        <v>2.5770120000000002E-10</v>
      </c>
      <c r="BE1227" s="157">
        <v>6.0719004999999994E-8</v>
      </c>
      <c r="BF1227" s="157">
        <v>4.0227759999999999E-11</v>
      </c>
      <c r="BG1227" s="157">
        <v>6.5907025000000003E-11</v>
      </c>
      <c r="BH1227" s="157">
        <v>8.9923655000000002E-14</v>
      </c>
      <c r="BI1227" s="157">
        <v>1.1555501E-15</v>
      </c>
      <c r="BJ1227" s="157">
        <v>2.3615503000000002E-13</v>
      </c>
      <c r="BK1227" s="157">
        <v>2.5306461000000001E-15</v>
      </c>
      <c r="BL1227" s="157">
        <v>8.3910278999999996E-16</v>
      </c>
      <c r="BM1227" s="157">
        <v>8.0348520999999998E-12</v>
      </c>
      <c r="BN1227" s="157">
        <v>1.5534771999999999E-10</v>
      </c>
      <c r="BO1227" s="157">
        <v>6.5128639999999994E-20</v>
      </c>
      <c r="BP1227" s="157">
        <v>2.7780564000000001E-5</v>
      </c>
      <c r="BQ1227" s="157">
        <v>3.4612764999999997E-2</v>
      </c>
      <c r="BR1227" s="157">
        <v>0</v>
      </c>
      <c r="BS1227" s="157">
        <v>0</v>
      </c>
      <c r="BT1227" s="157">
        <v>0</v>
      </c>
      <c r="BU1227"/>
      <c r="BV1227" s="155">
        <v>1.6410836000000001E-5</v>
      </c>
      <c r="BW1227" s="155">
        <v>5.2512302000000003E-7</v>
      </c>
      <c r="BX1227" s="155">
        <v>8.2790494000000003E-6</v>
      </c>
      <c r="BY1227" s="155">
        <v>4.4772285999999997E-8</v>
      </c>
      <c r="BZ1227" s="155">
        <v>5.1569639999999996E-7</v>
      </c>
      <c r="CA1227" s="155">
        <v>1.4018238000000001E-7</v>
      </c>
      <c r="CB1227" s="155">
        <v>2.2374855000000001E-9</v>
      </c>
      <c r="CC1227" s="155">
        <v>2.1112521E-7</v>
      </c>
      <c r="CD1227" s="155">
        <v>4.0255001999999999E-8</v>
      </c>
      <c r="CE1227" s="155">
        <v>2.8922708E-7</v>
      </c>
      <c r="CF1227" s="155">
        <v>0</v>
      </c>
      <c r="CG1227" s="155">
        <v>1.4402368E-16</v>
      </c>
      <c r="CH1227" s="155">
        <v>1.1792602999999999E-12</v>
      </c>
      <c r="CI1227" s="155">
        <v>6.0296248999999997E-7</v>
      </c>
      <c r="CJ1227" s="155">
        <v>5.7336678999999999E-6</v>
      </c>
      <c r="CK1227" s="155">
        <v>2.6535985999999999E-8</v>
      </c>
      <c r="CL1227" s="155">
        <v>0</v>
      </c>
      <c r="CM1227"/>
      <c r="CN1227" s="284">
        <v>9.9814198E-13</v>
      </c>
      <c r="CO1227" s="284">
        <v>0.29694303999999999</v>
      </c>
      <c r="CP1227" s="285">
        <v>5.8089505E-3</v>
      </c>
      <c r="CQ1227" s="284">
        <v>3.9118444000000002E-4</v>
      </c>
      <c r="CR1227" s="284">
        <v>1.0694194E-10</v>
      </c>
      <c r="CS1227" s="284">
        <v>1.2634507E-8</v>
      </c>
      <c r="CT1227" s="284">
        <v>2.0703822E-5</v>
      </c>
      <c r="CU1227" s="284">
        <v>2.1739448E-3</v>
      </c>
      <c r="CV1227" s="284">
        <v>6.0178451999999996E-8</v>
      </c>
      <c r="CW1227" s="284">
        <v>4.9312912E-5</v>
      </c>
      <c r="CX1227"/>
      <c r="CY1227" s="173"/>
      <c r="CZ1227" s="271" t="s">
        <v>2662</v>
      </c>
      <c r="DA1227"/>
      <c r="DB1227" s="247"/>
      <c r="DC1227" s="57"/>
      <c r="DD1227" s="57"/>
      <c r="DE1227" s="57"/>
      <c r="DF1227" s="57"/>
      <c r="DG1227" s="57"/>
      <c r="DH1227" s="57"/>
      <c r="DI1227" s="52"/>
      <c r="DJ1227" s="52"/>
      <c r="DK1227" s="54"/>
      <c r="DL1227" s="54"/>
    </row>
    <row r="1228" spans="1:116" ht="14.4">
      <c r="A1228" t="s">
        <v>1015</v>
      </c>
      <c r="B1228" s="188" t="s">
        <v>321</v>
      </c>
      <c r="C1228" s="151" t="str">
        <f t="shared" si="285"/>
        <v>A.160.05.109</v>
      </c>
      <c r="D1228" s="54" t="s">
        <v>44</v>
      </c>
      <c r="E1228" s="150" t="s">
        <v>352</v>
      </c>
      <c r="F1228" s="153" t="str">
        <f t="shared" si="286"/>
        <v>Baboen FSC/PEFC 410 (kg/m3)</v>
      </c>
      <c r="G1228" s="154">
        <f t="shared" si="287"/>
        <v>0.37627275333333338</v>
      </c>
      <c r="H1228"/>
      <c r="I1228"/>
      <c r="J1228" s="227">
        <f t="shared" si="293"/>
        <v>9.6413390563927032E-2</v>
      </c>
      <c r="K1228"/>
      <c r="L1228" s="280">
        <f t="shared" si="294"/>
        <v>3.2096903098000002E-3</v>
      </c>
      <c r="M1228" s="280">
        <f t="shared" si="295"/>
        <v>1.1156009246E-2</v>
      </c>
      <c r="N1228" s="281">
        <f t="shared" si="296"/>
        <v>2.5606778008127041E-2</v>
      </c>
      <c r="O1228" s="280">
        <v>5.6440913000000002E-2</v>
      </c>
      <c r="P1228" s="286">
        <v>8.0847335999999995E-3</v>
      </c>
      <c r="Q1228" s="286">
        <v>2.0216025000000001E-3</v>
      </c>
      <c r="R1228" s="286">
        <v>1.9459982000000001E-3</v>
      </c>
      <c r="S1228" s="219">
        <v>1.1084243999999999E-3</v>
      </c>
      <c r="T1228" s="286">
        <v>7.3481297999999997E-6</v>
      </c>
      <c r="U1228" s="219">
        <v>1.4791958E-4</v>
      </c>
      <c r="V1228" s="219">
        <v>1.2042482E-4</v>
      </c>
      <c r="W1228" s="219">
        <v>1.6200063000000001E-4</v>
      </c>
      <c r="X1228" s="219">
        <v>9.0487651999999997E-4</v>
      </c>
      <c r="Y1228" s="219">
        <v>2.5442196E-2</v>
      </c>
      <c r="Z1228" s="286">
        <v>2.4371805999999999E-5</v>
      </c>
      <c r="AA1228" s="286">
        <v>2.5813627000000002E-6</v>
      </c>
      <c r="AB1228" s="286">
        <v>1.5427043000000001E-11</v>
      </c>
      <c r="AC1228"/>
      <c r="AD1228" s="227">
        <f t="shared" si="288"/>
        <v>5.6440913000000002E-2</v>
      </c>
      <c r="AE1228" s="227">
        <f t="shared" si="289"/>
        <v>1.3436451229799999E-2</v>
      </c>
      <c r="AF1228" s="227">
        <f t="shared" si="290"/>
        <v>1.0229342282699999E-2</v>
      </c>
      <c r="AG1228" s="227">
        <f t="shared" si="291"/>
        <v>1.1156009246E-2</v>
      </c>
      <c r="AH1228" s="227">
        <f t="shared" si="292"/>
        <v>2.5604196645427041E-2</v>
      </c>
      <c r="AI1228"/>
      <c r="AJ1228">
        <v>26.731294999999999</v>
      </c>
      <c r="AK1228" s="155">
        <v>4.8842794999999999</v>
      </c>
      <c r="AL1228" s="155">
        <v>0.50449999999999995</v>
      </c>
      <c r="AM1228" s="155">
        <v>0</v>
      </c>
      <c r="AN1228" s="155">
        <v>21.019527</v>
      </c>
      <c r="AO1228" s="155">
        <v>0.221306</v>
      </c>
      <c r="AP1228" s="155">
        <v>0.10168249</v>
      </c>
      <c r="AQ1228"/>
      <c r="AR1228" s="156">
        <v>9.0395466999999997E-3</v>
      </c>
      <c r="AS1228" s="156">
        <v>8.4081612999999996E-3</v>
      </c>
      <c r="AT1228" s="156">
        <v>3.3783319E-4</v>
      </c>
      <c r="AU1228" s="156">
        <v>2.9355224E-4</v>
      </c>
      <c r="AV1228" s="282">
        <f t="shared" si="297"/>
        <v>5.0408641179219997E-7</v>
      </c>
      <c r="AW1228" s="282">
        <f t="shared" si="298"/>
        <v>1.2493831235258813E-9</v>
      </c>
      <c r="AX1228" s="283">
        <f t="shared" si="299"/>
        <v>4.1113758506999998E-2</v>
      </c>
      <c r="AY1228" s="157">
        <v>3.4919410000000002E-7</v>
      </c>
      <c r="AZ1228" s="157">
        <v>1.0536023999999999E-9</v>
      </c>
      <c r="BA1228" s="157">
        <v>2.8785920999999999E-14</v>
      </c>
      <c r="BB1228" s="157">
        <v>2.1796893E-12</v>
      </c>
      <c r="BC1228" s="157">
        <v>0</v>
      </c>
      <c r="BD1228" s="157">
        <v>1.0852484000000001E-10</v>
      </c>
      <c r="BE1228" s="157">
        <v>1.5472384E-7</v>
      </c>
      <c r="BF1228" s="157">
        <v>1.8815938E-11</v>
      </c>
      <c r="BG1228" s="157">
        <v>1.7643604E-10</v>
      </c>
      <c r="BH1228" s="157">
        <v>2.8775570000000001E-14</v>
      </c>
      <c r="BI1228" s="157">
        <v>3.6977603999999999E-16</v>
      </c>
      <c r="BJ1228" s="157">
        <v>8.4325452999999997E-14</v>
      </c>
      <c r="BK1228" s="157">
        <v>3.2706974000000001E-13</v>
      </c>
      <c r="BL1228" s="157">
        <v>5.9419045000000002E-14</v>
      </c>
      <c r="BM1228" s="157">
        <v>3.0059298999999998E-12</v>
      </c>
      <c r="BN1228" s="157">
        <v>5.4761333000000001E-11</v>
      </c>
      <c r="BO1228" s="157">
        <v>2.0841165E-20</v>
      </c>
      <c r="BP1228" s="157">
        <v>1.5352507000000002E-5</v>
      </c>
      <c r="BQ1228" s="157">
        <v>4.1098405999999997E-2</v>
      </c>
      <c r="BR1228" s="157">
        <v>0</v>
      </c>
      <c r="BS1228" s="157">
        <v>0</v>
      </c>
      <c r="BT1228" s="157">
        <v>0</v>
      </c>
      <c r="BU1228"/>
      <c r="BV1228" s="155">
        <v>2.0111621999999999E-5</v>
      </c>
      <c r="BW1228" s="155">
        <v>1.2390402E-6</v>
      </c>
      <c r="BX1228" s="155">
        <v>1.0491483E-5</v>
      </c>
      <c r="BY1228" s="155">
        <v>1.4839074E-8</v>
      </c>
      <c r="BZ1228" s="155">
        <v>1.1574238000000001E-6</v>
      </c>
      <c r="CA1228" s="155">
        <v>4.4858361000000003E-8</v>
      </c>
      <c r="CB1228" s="155">
        <v>7.1599534999999997E-10</v>
      </c>
      <c r="CC1228" s="155">
        <v>6.7560069000000003E-8</v>
      </c>
      <c r="CD1228" s="155">
        <v>1.7131380999999999E-8</v>
      </c>
      <c r="CE1228" s="155">
        <v>1.0413495E-7</v>
      </c>
      <c r="CF1228" s="155">
        <v>0</v>
      </c>
      <c r="CG1228" s="155">
        <v>4.6087577000000002E-17</v>
      </c>
      <c r="CH1228" s="155">
        <v>3.7736329000000002E-13</v>
      </c>
      <c r="CI1228" s="155">
        <v>4.4836866999999998E-7</v>
      </c>
      <c r="CJ1228" s="155">
        <v>6.5175745000000003E-6</v>
      </c>
      <c r="CK1228" s="155">
        <v>8.4915792000000007E-9</v>
      </c>
      <c r="CL1228" s="155">
        <v>0</v>
      </c>
      <c r="CM1228"/>
      <c r="CN1228" s="284">
        <v>3.1940542999999998E-13</v>
      </c>
      <c r="CO1228" s="284">
        <v>0.37627861000000001</v>
      </c>
      <c r="CP1228" s="285">
        <v>1.8588642000000001E-3</v>
      </c>
      <c r="CQ1228" s="284">
        <v>8.5794221000000002E-4</v>
      </c>
      <c r="CR1228" s="284">
        <v>3.8182810999999998E-11</v>
      </c>
      <c r="CS1228" s="284">
        <v>4.5112005E-9</v>
      </c>
      <c r="CT1228" s="284">
        <v>5.4474910999999999E-5</v>
      </c>
      <c r="CU1228" s="284">
        <v>0.16150179000000001</v>
      </c>
      <c r="CV1228" s="284">
        <v>1.9257104999999999E-8</v>
      </c>
      <c r="CW1228" s="284">
        <v>1.5780131999999999E-5</v>
      </c>
      <c r="CX1228"/>
      <c r="CY1228" s="173"/>
      <c r="CZ1228" s="271" t="s">
        <v>2663</v>
      </c>
      <c r="DA1228"/>
      <c r="DB1228" s="247"/>
      <c r="DC1228" s="57"/>
      <c r="DD1228" s="57"/>
      <c r="DE1228" s="57"/>
      <c r="DF1228" s="57"/>
      <c r="DG1228" s="57"/>
      <c r="DH1228" s="57"/>
      <c r="DI1228" s="52"/>
      <c r="DJ1228" s="52"/>
      <c r="DK1228" s="54"/>
      <c r="DL1228" s="54"/>
    </row>
    <row r="1229" spans="1:116" ht="14.4">
      <c r="A1229" t="s">
        <v>1868</v>
      </c>
      <c r="B1229" s="188" t="s">
        <v>321</v>
      </c>
      <c r="C1229" s="151" t="str">
        <f t="shared" si="285"/>
        <v>A.160.05.110</v>
      </c>
      <c r="D1229" s="54" t="s">
        <v>44</v>
      </c>
      <c r="E1229" s="150" t="s">
        <v>352</v>
      </c>
      <c r="F1229" s="153" t="str">
        <f t="shared" si="286"/>
        <v>Baboen natural forest clear cut 410 (kg/m3)</v>
      </c>
      <c r="G1229" s="154">
        <f t="shared" si="287"/>
        <v>3.8262727333333335</v>
      </c>
      <c r="H1229"/>
      <c r="I1229"/>
      <c r="J1229" s="227">
        <f t="shared" si="293"/>
        <v>9.5792634157579268</v>
      </c>
      <c r="K1229"/>
      <c r="L1229" s="280">
        <f t="shared" si="294"/>
        <v>3.2096903098000002E-3</v>
      </c>
      <c r="M1229" s="280">
        <f t="shared" si="295"/>
        <v>8.9765060374400001</v>
      </c>
      <c r="N1229" s="281">
        <f t="shared" si="296"/>
        <v>2.5606778008127041E-2</v>
      </c>
      <c r="O1229" s="280">
        <v>0.57394091000000003</v>
      </c>
      <c r="P1229" s="219">
        <v>8.0847335999999995E-3</v>
      </c>
      <c r="Q1229" s="286">
        <v>2.0216025000000001E-3</v>
      </c>
      <c r="R1229" s="286">
        <v>1.9459982000000001E-3</v>
      </c>
      <c r="S1229" s="219">
        <v>1.1084243999999999E-3</v>
      </c>
      <c r="T1229" s="286">
        <v>7.3481297999999997E-6</v>
      </c>
      <c r="U1229" s="219">
        <v>1.4791958E-4</v>
      </c>
      <c r="V1229" s="219">
        <v>1.2042482E-4</v>
      </c>
      <c r="W1229" s="219">
        <v>1.6200063000000001E-4</v>
      </c>
      <c r="X1229" s="219">
        <v>9.0487651999999997E-4</v>
      </c>
      <c r="Y1229" s="219">
        <v>2.5442196E-2</v>
      </c>
      <c r="Z1229" s="219">
        <v>8.9653744</v>
      </c>
      <c r="AA1229" s="286">
        <v>2.5813627000000002E-6</v>
      </c>
      <c r="AB1229" s="286">
        <v>1.5427043000000001E-11</v>
      </c>
      <c r="AC1229"/>
      <c r="AD1229" s="227">
        <f t="shared" si="288"/>
        <v>0.57394091000000003</v>
      </c>
      <c r="AE1229" s="227">
        <f t="shared" si="289"/>
        <v>1.3436451229799999E-2</v>
      </c>
      <c r="AF1229" s="227">
        <f t="shared" si="290"/>
        <v>1.0229342282699999E-2</v>
      </c>
      <c r="AG1229" s="227">
        <f t="shared" si="291"/>
        <v>8.9765060374400001</v>
      </c>
      <c r="AH1229" s="227">
        <f t="shared" si="292"/>
        <v>2.5604196645427041E-2</v>
      </c>
      <c r="AI1229"/>
      <c r="AJ1229">
        <v>26.731294999999999</v>
      </c>
      <c r="AK1229" s="155">
        <v>4.8842794999999999</v>
      </c>
      <c r="AL1229" s="155">
        <v>0.50449999999999995</v>
      </c>
      <c r="AM1229" s="155">
        <v>0</v>
      </c>
      <c r="AN1229" s="155">
        <v>21.019527</v>
      </c>
      <c r="AO1229" s="155">
        <v>0.221306</v>
      </c>
      <c r="AP1229" s="155">
        <v>0.10168249</v>
      </c>
      <c r="AQ1229"/>
      <c r="AR1229" s="156">
        <v>6.505437E-2</v>
      </c>
      <c r="AS1229" s="156">
        <v>6.1810849000000001E-2</v>
      </c>
      <c r="AT1229" s="156">
        <v>2.9499686000000001E-3</v>
      </c>
      <c r="AU1229" s="156">
        <v>2.9355224E-4</v>
      </c>
      <c r="AV1229" s="282">
        <f t="shared" si="297"/>
        <v>3.7056864117922002E-6</v>
      </c>
      <c r="AW1229" s="282">
        <f t="shared" si="298"/>
        <v>1.0909646648524883E-8</v>
      </c>
      <c r="AX1229" s="283">
        <f t="shared" si="299"/>
        <v>4.1113758506999998E-2</v>
      </c>
      <c r="AY1229" s="157">
        <v>3.5507941000000001E-6</v>
      </c>
      <c r="AZ1229" s="157">
        <v>1.0713602E-8</v>
      </c>
      <c r="BA1229" s="157">
        <v>2.9271092000000001E-13</v>
      </c>
      <c r="BB1229" s="157">
        <v>2.1796893E-12</v>
      </c>
      <c r="BC1229" s="157">
        <v>0</v>
      </c>
      <c r="BD1229" s="157">
        <v>1.0852484000000001E-10</v>
      </c>
      <c r="BE1229" s="157">
        <v>1.5472384E-7</v>
      </c>
      <c r="BF1229" s="157">
        <v>1.8815938E-11</v>
      </c>
      <c r="BG1229" s="157">
        <v>1.7643604E-10</v>
      </c>
      <c r="BH1229" s="157">
        <v>2.8775570000000001E-14</v>
      </c>
      <c r="BI1229" s="157">
        <v>3.6977603999999999E-16</v>
      </c>
      <c r="BJ1229" s="157">
        <v>8.4325452999999997E-14</v>
      </c>
      <c r="BK1229" s="157">
        <v>3.2706974000000001E-13</v>
      </c>
      <c r="BL1229" s="157">
        <v>5.9419045000000002E-14</v>
      </c>
      <c r="BM1229" s="157">
        <v>3.0059298999999998E-12</v>
      </c>
      <c r="BN1229" s="157">
        <v>5.4761333000000001E-11</v>
      </c>
      <c r="BO1229" s="157">
        <v>2.0841165E-20</v>
      </c>
      <c r="BP1229" s="157">
        <v>1.5352507000000002E-5</v>
      </c>
      <c r="BQ1229" s="157">
        <v>4.1098405999999997E-2</v>
      </c>
      <c r="BR1229" s="157">
        <v>0</v>
      </c>
      <c r="BS1229" s="157">
        <v>0</v>
      </c>
      <c r="BT1229" s="157">
        <v>0</v>
      </c>
      <c r="BU1229"/>
      <c r="BV1229" s="155">
        <v>1.1630677999999999E-4</v>
      </c>
      <c r="BW1229" s="155">
        <v>1.2390402E-6</v>
      </c>
      <c r="BX1229" s="155">
        <v>1.0668664000000001E-4</v>
      </c>
      <c r="BY1229" s="155">
        <v>1.4839074E-8</v>
      </c>
      <c r="BZ1229" s="155">
        <v>1.1574238000000001E-6</v>
      </c>
      <c r="CA1229" s="155">
        <v>4.4858361000000003E-8</v>
      </c>
      <c r="CB1229" s="155">
        <v>7.1599534999999997E-10</v>
      </c>
      <c r="CC1229" s="155">
        <v>6.7560069000000003E-8</v>
      </c>
      <c r="CD1229" s="155">
        <v>1.7131380999999999E-8</v>
      </c>
      <c r="CE1229" s="155">
        <v>1.0413495E-7</v>
      </c>
      <c r="CF1229" s="155">
        <v>0</v>
      </c>
      <c r="CG1229" s="155">
        <v>4.6087577000000002E-17</v>
      </c>
      <c r="CH1229" s="155">
        <v>3.7736329000000002E-13</v>
      </c>
      <c r="CI1229" s="155">
        <v>4.4836866999999998E-7</v>
      </c>
      <c r="CJ1229" s="155">
        <v>6.5175745000000003E-6</v>
      </c>
      <c r="CK1229" s="155">
        <v>8.4915792000000007E-9</v>
      </c>
      <c r="CL1229" s="155">
        <v>0</v>
      </c>
      <c r="CM1229"/>
      <c r="CN1229" s="284">
        <v>3.1940542999999998E-13</v>
      </c>
      <c r="CO1229" s="284">
        <v>3.8262786000000002</v>
      </c>
      <c r="CP1229" s="285">
        <v>1.8588642000000001E-3</v>
      </c>
      <c r="CQ1229" s="284">
        <v>8.5794221000000002E-4</v>
      </c>
      <c r="CR1229" s="284">
        <v>3.8182810999999998E-11</v>
      </c>
      <c r="CS1229" s="284">
        <v>4.5112005E-9</v>
      </c>
      <c r="CT1229" s="284">
        <v>5.4474910999999999E-5</v>
      </c>
      <c r="CU1229" s="284">
        <v>0.16150179000000001</v>
      </c>
      <c r="CV1229" s="284">
        <v>1.9257104999999999E-8</v>
      </c>
      <c r="CW1229" s="284">
        <v>1.5780131999999999E-5</v>
      </c>
      <c r="CX1229"/>
      <c r="CY1229" s="173"/>
      <c r="CZ1229" s="271" t="s">
        <v>2663</v>
      </c>
      <c r="DA1229"/>
      <c r="DB1229" s="54"/>
      <c r="DC1229" s="57"/>
      <c r="DD1229" s="57"/>
      <c r="DE1229" s="57"/>
      <c r="DF1229" s="57"/>
      <c r="DG1229" s="57"/>
      <c r="DH1229" s="57"/>
      <c r="DI1229" s="54"/>
      <c r="DJ1229" s="54"/>
      <c r="DK1229" s="54"/>
      <c r="DL1229" s="54"/>
    </row>
    <row r="1230" spans="1:116" ht="14.4">
      <c r="A1230" t="s">
        <v>1869</v>
      </c>
      <c r="B1230" s="188" t="s">
        <v>321</v>
      </c>
      <c r="C1230" s="151" t="str">
        <f t="shared" si="285"/>
        <v>A.160.05.111</v>
      </c>
      <c r="D1230" s="54" t="s">
        <v>44</v>
      </c>
      <c r="E1230" s="150" t="s">
        <v>352</v>
      </c>
      <c r="F1230" s="153" t="str">
        <f t="shared" si="286"/>
        <v>Beech European FSC/PEFC 710 (kg/m3)</v>
      </c>
      <c r="G1230" s="154">
        <f t="shared" si="287"/>
        <v>0.15907472666666669</v>
      </c>
      <c r="H1230"/>
      <c r="I1230"/>
      <c r="J1230" s="227">
        <f t="shared" si="293"/>
        <v>3.6436580614148797E-2</v>
      </c>
      <c r="K1230"/>
      <c r="L1230" s="280">
        <f t="shared" si="294"/>
        <v>2.1889156619000001E-3</v>
      </c>
      <c r="M1230" s="280">
        <f t="shared" si="295"/>
        <v>3.412256927E-3</v>
      </c>
      <c r="N1230" s="281">
        <f t="shared" si="296"/>
        <v>6.9741990252487956E-3</v>
      </c>
      <c r="O1230" s="280">
        <v>2.3861209000000001E-2</v>
      </c>
      <c r="P1230" s="286">
        <v>1.1912988E-3</v>
      </c>
      <c r="Q1230" s="286">
        <v>1.3949366E-3</v>
      </c>
      <c r="R1230" s="286">
        <v>1.232581E-3</v>
      </c>
      <c r="S1230" s="219">
        <v>8.4822298000000003E-4</v>
      </c>
      <c r="T1230" s="286">
        <v>3.7282818999999999E-6</v>
      </c>
      <c r="U1230" s="219">
        <v>1.0438339999999999E-4</v>
      </c>
      <c r="V1230" s="286">
        <v>9.4526425000000005E-5</v>
      </c>
      <c r="W1230" s="219">
        <v>1.3399279E-4</v>
      </c>
      <c r="X1230" s="219">
        <v>7.1259025999999997E-4</v>
      </c>
      <c r="Y1230" s="219">
        <v>6.8381733999999996E-3</v>
      </c>
      <c r="Z1230" s="286">
        <v>1.8904842000000001E-5</v>
      </c>
      <c r="AA1230" s="286">
        <v>2.0328231000000002E-6</v>
      </c>
      <c r="AB1230" s="286">
        <v>1.2148795999999999E-11</v>
      </c>
      <c r="AC1230"/>
      <c r="AD1230" s="227">
        <f t="shared" si="288"/>
        <v>2.3861209000000001E-2</v>
      </c>
      <c r="AE1230" s="227">
        <f t="shared" si="289"/>
        <v>4.8696774868999988E-3</v>
      </c>
      <c r="AF1230" s="227">
        <f t="shared" si="290"/>
        <v>2.6827946481000004E-3</v>
      </c>
      <c r="AG1230" s="227">
        <f t="shared" si="291"/>
        <v>3.412256927E-3</v>
      </c>
      <c r="AH1230" s="227">
        <f t="shared" si="292"/>
        <v>6.9721662021487952E-3</v>
      </c>
      <c r="AI1230"/>
      <c r="AJ1230">
        <v>24.773057000000001</v>
      </c>
      <c r="AK1230" s="155">
        <v>2.0098267999999999</v>
      </c>
      <c r="AL1230" s="155">
        <v>0.49404566999999999</v>
      </c>
      <c r="AM1230" s="155">
        <v>0</v>
      </c>
      <c r="AN1230" s="155">
        <v>21.955055999999999</v>
      </c>
      <c r="AO1230" s="155">
        <v>0.21502171</v>
      </c>
      <c r="AP1230" s="155">
        <v>9.9106417000000002E-2</v>
      </c>
      <c r="AQ1230"/>
      <c r="AR1230" s="156">
        <v>3.1463669000000001E-3</v>
      </c>
      <c r="AS1230" s="156">
        <v>2.9226588000000001E-3</v>
      </c>
      <c r="AT1230" s="156">
        <v>1.3194971999999999E-4</v>
      </c>
      <c r="AU1230" s="156">
        <v>9.1758389000000002E-5</v>
      </c>
      <c r="AV1230" s="282">
        <f t="shared" si="297"/>
        <v>1.7521935088410004E-7</v>
      </c>
      <c r="AW1230" s="282">
        <f t="shared" si="298"/>
        <v>4.8797972626776246E-10</v>
      </c>
      <c r="AX1230" s="283">
        <f t="shared" si="299"/>
        <v>1.2851315166999999E-2</v>
      </c>
      <c r="AY1230" s="157">
        <v>1.4763157000000001E-7</v>
      </c>
      <c r="AZ1230" s="157">
        <v>4.4543968999999998E-10</v>
      </c>
      <c r="BA1230" s="157">
        <v>1.2170047E-14</v>
      </c>
      <c r="BB1230" s="157">
        <v>1.7165054000000001E-12</v>
      </c>
      <c r="BC1230" s="157">
        <v>0</v>
      </c>
      <c r="BD1230" s="157">
        <v>7.7426971000000001E-11</v>
      </c>
      <c r="BE1230" s="157">
        <v>2.7467465E-8</v>
      </c>
      <c r="BF1230" s="157">
        <v>1.2984873999999999E-11</v>
      </c>
      <c r="BG1230" s="157">
        <v>2.9459679999999997E-11</v>
      </c>
      <c r="BH1230" s="157">
        <v>2.2660761E-14</v>
      </c>
      <c r="BI1230" s="157">
        <v>2.9119862999999998E-16</v>
      </c>
      <c r="BJ1230" s="157">
        <v>5.9511068E-14</v>
      </c>
      <c r="BK1230" s="157">
        <v>6.3772282000000002E-16</v>
      </c>
      <c r="BL1230" s="157">
        <v>2.114539E-16</v>
      </c>
      <c r="BM1230" s="157">
        <v>2.0247827000000001E-12</v>
      </c>
      <c r="BN1230" s="157">
        <v>3.9147625000000001E-11</v>
      </c>
      <c r="BO1230" s="157">
        <v>1.6412416999999999E-20</v>
      </c>
      <c r="BP1230" s="157">
        <v>1.2922166999999999E-5</v>
      </c>
      <c r="BQ1230" s="157">
        <v>1.2838393E-2</v>
      </c>
      <c r="BR1230" s="157">
        <v>0</v>
      </c>
      <c r="BS1230" s="157">
        <v>0</v>
      </c>
      <c r="BT1230" s="157">
        <v>0</v>
      </c>
      <c r="BU1230"/>
      <c r="BV1230" s="155">
        <v>8.4034268000000005E-6</v>
      </c>
      <c r="BW1230" s="155">
        <v>2.2093043999999999E-7</v>
      </c>
      <c r="BX1230" s="155">
        <v>4.4354254999999997E-6</v>
      </c>
      <c r="BY1230" s="155">
        <v>1.1504448999999999E-8</v>
      </c>
      <c r="BZ1230" s="155">
        <v>2.6763146000000002E-7</v>
      </c>
      <c r="CA1230" s="155">
        <v>3.5325960000000002E-8</v>
      </c>
      <c r="CB1230" s="155">
        <v>5.6384632999999996E-10</v>
      </c>
      <c r="CC1230" s="155">
        <v>5.3203554000000001E-8</v>
      </c>
      <c r="CD1230" s="155">
        <v>1.0144261E-8</v>
      </c>
      <c r="CE1230" s="155">
        <v>7.3561930999999995E-8</v>
      </c>
      <c r="CF1230" s="155">
        <v>0</v>
      </c>
      <c r="CG1230" s="155">
        <v>3.6293966999999997E-17</v>
      </c>
      <c r="CH1230" s="155">
        <v>2.9717359000000001E-13</v>
      </c>
      <c r="CI1230" s="155">
        <v>2.4676687999999999E-7</v>
      </c>
      <c r="CJ1230" s="155">
        <v>3.0416811000000001E-6</v>
      </c>
      <c r="CK1230" s="155">
        <v>6.6871384E-9</v>
      </c>
      <c r="CL1230" s="155">
        <v>0</v>
      </c>
      <c r="CM1230"/>
      <c r="CN1230" s="284">
        <v>2.5153178E-13</v>
      </c>
      <c r="CO1230" s="284">
        <v>0.15907934000000001</v>
      </c>
      <c r="CP1230" s="285">
        <v>1.4638555E-3</v>
      </c>
      <c r="CQ1230" s="284">
        <v>1.5919692E-4</v>
      </c>
      <c r="CR1230" s="284">
        <v>2.694937E-11</v>
      </c>
      <c r="CS1230" s="284">
        <v>3.1838957E-9</v>
      </c>
      <c r="CT1230" s="284">
        <v>1.0724238E-5</v>
      </c>
      <c r="CU1230" s="284">
        <v>5.4783407999999998E-4</v>
      </c>
      <c r="CV1230" s="284">
        <v>1.5164970000000001E-8</v>
      </c>
      <c r="CW1230" s="284">
        <v>1.2426854E-5</v>
      </c>
      <c r="CX1230"/>
      <c r="CY1230" s="173"/>
      <c r="CZ1230" s="271" t="s">
        <v>2664</v>
      </c>
      <c r="DA1230"/>
      <c r="DB1230" s="247"/>
      <c r="DC1230" s="54"/>
      <c r="DD1230" s="54"/>
      <c r="DE1230" s="54"/>
      <c r="DF1230" s="54"/>
      <c r="DG1230" s="54"/>
      <c r="DH1230" s="54"/>
      <c r="DI1230" s="52"/>
      <c r="DJ1230" s="52"/>
      <c r="DK1230" s="54"/>
      <c r="DL1230" s="54"/>
    </row>
    <row r="1231" spans="1:116" ht="14.4">
      <c r="A1231" t="s">
        <v>1016</v>
      </c>
      <c r="B1231" s="188" t="s">
        <v>321</v>
      </c>
      <c r="C1231" s="151" t="str">
        <f t="shared" si="285"/>
        <v>A.160.05.112</v>
      </c>
      <c r="D1231" s="54" t="s">
        <v>44</v>
      </c>
      <c r="E1231" s="150" t="s">
        <v>352</v>
      </c>
      <c r="F1231" s="153" t="str">
        <f t="shared" si="286"/>
        <v>Black poplar FSC/PEFC 440 (kg/m3)</v>
      </c>
      <c r="G1231" s="154">
        <f t="shared" si="287"/>
        <v>0.26006644000000001</v>
      </c>
      <c r="H1231"/>
      <c r="I1231"/>
      <c r="J1231" s="227">
        <f t="shared" si="293"/>
        <v>6.6289136153267605E-2</v>
      </c>
      <c r="K1231"/>
      <c r="L1231" s="280">
        <f t="shared" si="294"/>
        <v>5.3841897749999992E-3</v>
      </c>
      <c r="M1231" s="280">
        <f t="shared" si="295"/>
        <v>7.5909486630000005E-3</v>
      </c>
      <c r="N1231" s="281">
        <f t="shared" si="296"/>
        <v>1.4304031715267607E-2</v>
      </c>
      <c r="O1231" s="280">
        <v>3.9009966E-2</v>
      </c>
      <c r="P1231" s="219">
        <v>2.0157982000000001E-3</v>
      </c>
      <c r="Q1231" s="286">
        <v>2.9528598999999998E-3</v>
      </c>
      <c r="R1231" s="286">
        <v>2.5583316999999999E-3</v>
      </c>
      <c r="S1231" s="219">
        <v>2.4826463999999999E-3</v>
      </c>
      <c r="T1231" s="286">
        <v>1.1835815E-5</v>
      </c>
      <c r="U1231" s="219">
        <v>3.3137586E-4</v>
      </c>
      <c r="V1231" s="219">
        <v>3.0008389E-4</v>
      </c>
      <c r="W1231" s="219">
        <v>2.6510926999999998E-4</v>
      </c>
      <c r="X1231" s="219">
        <v>2.2621912999999999E-3</v>
      </c>
      <c r="Y1231" s="219">
        <v>1.4032469000000001E-2</v>
      </c>
      <c r="Z1231" s="286">
        <v>6.0015373000000001E-5</v>
      </c>
      <c r="AA1231" s="286">
        <v>6.4534067000000001E-6</v>
      </c>
      <c r="AB1231" s="286">
        <v>3.8567607999999998E-11</v>
      </c>
      <c r="AC1231"/>
      <c r="AD1231" s="227">
        <f t="shared" si="288"/>
        <v>3.9009966E-2</v>
      </c>
      <c r="AE1231" s="227">
        <f t="shared" si="289"/>
        <v>1.0652931765E-2</v>
      </c>
      <c r="AF1231" s="227">
        <f t="shared" si="290"/>
        <v>5.2751953967000009E-3</v>
      </c>
      <c r="AG1231" s="227">
        <f t="shared" si="291"/>
        <v>7.5909486629999997E-3</v>
      </c>
      <c r="AH1231" s="227">
        <f t="shared" si="292"/>
        <v>1.4297578308567607E-2</v>
      </c>
      <c r="AI1231"/>
      <c r="AJ1231">
        <v>25.554113000000001</v>
      </c>
      <c r="AK1231" s="155">
        <v>3.6166999999999998</v>
      </c>
      <c r="AL1231" s="155">
        <v>0.50492300999999995</v>
      </c>
      <c r="AM1231" s="155">
        <v>0</v>
      </c>
      <c r="AN1231" s="155">
        <v>21.079322999999999</v>
      </c>
      <c r="AO1231" s="155">
        <v>0.25136420999999998</v>
      </c>
      <c r="AP1231" s="155">
        <v>0.10180230999999999</v>
      </c>
      <c r="AQ1231"/>
      <c r="AR1231" s="156">
        <v>5.3232148999999996E-3</v>
      </c>
      <c r="AS1231" s="156">
        <v>4.8963803999999998E-3</v>
      </c>
      <c r="AT1231" s="156">
        <v>2.2109861999999999E-4</v>
      </c>
      <c r="AU1231" s="156">
        <v>2.0573586999999999E-4</v>
      </c>
      <c r="AV1231" s="282">
        <f t="shared" si="297"/>
        <v>2.9354798380500002E-7</v>
      </c>
      <c r="AW1231" s="282">
        <f t="shared" si="298"/>
        <v>8.1767240196534274E-10</v>
      </c>
      <c r="AX1231" s="283">
        <f t="shared" si="299"/>
        <v>2.8814547730999999E-2</v>
      </c>
      <c r="AY1231" s="157">
        <v>2.4137410999999998E-7</v>
      </c>
      <c r="AZ1231" s="157">
        <v>7.2828270999999997E-10</v>
      </c>
      <c r="BA1231" s="157">
        <v>1.9897719999999999E-14</v>
      </c>
      <c r="BB1231" s="157">
        <v>5.4492233000000004E-12</v>
      </c>
      <c r="BC1231" s="157">
        <v>0</v>
      </c>
      <c r="BD1231" s="157">
        <v>2.0949953E-10</v>
      </c>
      <c r="BE1231" s="157">
        <v>5.1828219E-8</v>
      </c>
      <c r="BF1231" s="157">
        <v>3.2943566000000002E-11</v>
      </c>
      <c r="BG1231" s="157">
        <v>5.6161745000000002E-11</v>
      </c>
      <c r="BH1231" s="157">
        <v>7.1938923999999999E-14</v>
      </c>
      <c r="BI1231" s="157">
        <v>9.2444011000000007E-16</v>
      </c>
      <c r="BJ1231" s="157">
        <v>1.8892403000000001E-13</v>
      </c>
      <c r="BK1231" s="157">
        <v>2.0245169000000002E-15</v>
      </c>
      <c r="BL1231" s="157">
        <v>6.7128223000000003E-16</v>
      </c>
      <c r="BM1231" s="157">
        <v>6.4278817E-12</v>
      </c>
      <c r="BN1231" s="157">
        <v>1.2427817E-10</v>
      </c>
      <c r="BO1231" s="157">
        <v>5.2102911999999998E-20</v>
      </c>
      <c r="BP1231" s="157">
        <v>2.3807731000000001E-5</v>
      </c>
      <c r="BQ1231" s="157">
        <v>2.8790739999999999E-2</v>
      </c>
      <c r="BR1231" s="157">
        <v>0</v>
      </c>
      <c r="BS1231" s="157">
        <v>0</v>
      </c>
      <c r="BT1231" s="157">
        <v>0</v>
      </c>
      <c r="BU1231"/>
      <c r="BV1231" s="155">
        <v>1.4269817E-5</v>
      </c>
      <c r="BW1231" s="155">
        <v>4.4378810000000002E-7</v>
      </c>
      <c r="BX1231" s="155">
        <v>7.2513424999999999E-6</v>
      </c>
      <c r="BY1231" s="155">
        <v>3.5877143E-8</v>
      </c>
      <c r="BZ1231" s="155">
        <v>4.4936886999999998E-7</v>
      </c>
      <c r="CA1231" s="155">
        <v>1.121459E-7</v>
      </c>
      <c r="CB1231" s="155">
        <v>1.7899884E-9</v>
      </c>
      <c r="CC1231" s="155">
        <v>1.6890016999999999E-7</v>
      </c>
      <c r="CD1231" s="155">
        <v>3.2204002000000002E-8</v>
      </c>
      <c r="CE1231" s="155">
        <v>2.315626E-7</v>
      </c>
      <c r="CF1231" s="155">
        <v>0</v>
      </c>
      <c r="CG1231" s="155">
        <v>1.1521894E-16</v>
      </c>
      <c r="CH1231" s="155">
        <v>9.4340822000000006E-13</v>
      </c>
      <c r="CI1231" s="155">
        <v>5.0772301999999999E-7</v>
      </c>
      <c r="CJ1231" s="155">
        <v>5.0138853E-6</v>
      </c>
      <c r="CK1231" s="155">
        <v>2.1228806999999999E-8</v>
      </c>
      <c r="CL1231" s="155">
        <v>0</v>
      </c>
      <c r="CM1231"/>
      <c r="CN1231" s="284">
        <v>7.9851358999999997E-13</v>
      </c>
      <c r="CO1231" s="284">
        <v>0.26008109000000001</v>
      </c>
      <c r="CP1231" s="285">
        <v>4.6471604000000001E-3</v>
      </c>
      <c r="CQ1231" s="284">
        <v>3.2915568999999998E-4</v>
      </c>
      <c r="CR1231" s="284">
        <v>8.5553556000000002E-11</v>
      </c>
      <c r="CS1231" s="284">
        <v>1.0107605E-8</v>
      </c>
      <c r="CT1231" s="284">
        <v>1.8035484E-5</v>
      </c>
      <c r="CU1231" s="284">
        <v>1.7391558000000001E-3</v>
      </c>
      <c r="CV1231" s="284">
        <v>4.8142761000000003E-8</v>
      </c>
      <c r="CW1231" s="284">
        <v>3.9450329999999999E-5</v>
      </c>
      <c r="CX1231"/>
      <c r="CY1231" s="173"/>
      <c r="CZ1231" s="271" t="s">
        <v>2665</v>
      </c>
      <c r="DA1231"/>
      <c r="DB1231" s="247"/>
      <c r="DC1231" s="54"/>
      <c r="DD1231" s="54"/>
      <c r="DE1231" s="54"/>
      <c r="DF1231" s="54"/>
      <c r="DG1231" s="54"/>
      <c r="DH1231" s="54"/>
      <c r="DI1231" s="54"/>
      <c r="DJ1231" s="54"/>
      <c r="DK1231" s="54"/>
      <c r="DL1231" s="54"/>
    </row>
    <row r="1232" spans="1:116" ht="14.4">
      <c r="A1232" t="s">
        <v>1017</v>
      </c>
      <c r="B1232" s="188" t="s">
        <v>321</v>
      </c>
      <c r="C1232" s="151" t="str">
        <f t="shared" si="285"/>
        <v>A.160.05.113</v>
      </c>
      <c r="D1232" s="54" t="s">
        <v>44</v>
      </c>
      <c r="E1232" s="150" t="s">
        <v>352</v>
      </c>
      <c r="F1232" s="153" t="str">
        <f t="shared" si="286"/>
        <v>Blue gum FSC/PEFC 900 (kg/m3)</v>
      </c>
      <c r="G1232" s="154">
        <f t="shared" si="287"/>
        <v>0.28408574666666669</v>
      </c>
      <c r="H1232"/>
      <c r="I1232"/>
      <c r="J1232" s="227">
        <f t="shared" si="293"/>
        <v>7.1066796437427041E-2</v>
      </c>
      <c r="K1232"/>
      <c r="L1232" s="280">
        <f t="shared" si="294"/>
        <v>2.9284978743E-3</v>
      </c>
      <c r="M1232" s="280">
        <f t="shared" si="295"/>
        <v>7.9015776150000005E-3</v>
      </c>
      <c r="N1232" s="281">
        <f t="shared" si="296"/>
        <v>1.7623858948127041E-2</v>
      </c>
      <c r="O1232" s="280">
        <v>4.2612862000000001E-2</v>
      </c>
      <c r="P1232" s="286">
        <v>5.0258335999999997E-3</v>
      </c>
      <c r="Q1232" s="286">
        <v>1.8264118000000001E-3</v>
      </c>
      <c r="R1232" s="286">
        <v>1.6987556999999999E-3</v>
      </c>
      <c r="S1232" s="219">
        <v>1.0825744999999999E-3</v>
      </c>
      <c r="T1232" s="286">
        <v>6.1708043000000002E-6</v>
      </c>
      <c r="U1232" s="219">
        <v>1.4099687E-4</v>
      </c>
      <c r="V1232" s="219">
        <v>1.2024859000000001E-4</v>
      </c>
      <c r="W1232" s="219">
        <v>1.5671357E-4</v>
      </c>
      <c r="X1232" s="219">
        <v>9.0487651999999997E-4</v>
      </c>
      <c r="Y1232" s="219">
        <v>1.7464563999999998E-2</v>
      </c>
      <c r="Z1232" s="286">
        <v>2.4207105000000001E-5</v>
      </c>
      <c r="AA1232" s="286">
        <v>2.5813627000000002E-6</v>
      </c>
      <c r="AB1232" s="286">
        <v>1.5427043000000001E-11</v>
      </c>
      <c r="AC1232"/>
      <c r="AD1232" s="227">
        <f t="shared" si="288"/>
        <v>4.2612862000000001E-2</v>
      </c>
      <c r="AE1232" s="227">
        <f t="shared" si="289"/>
        <v>9.9009918642999992E-3</v>
      </c>
      <c r="AF1232" s="227">
        <f t="shared" si="290"/>
        <v>6.9750753527000001E-3</v>
      </c>
      <c r="AG1232" s="227">
        <f t="shared" si="291"/>
        <v>7.9015776150000005E-3</v>
      </c>
      <c r="AH1232" s="227">
        <f t="shared" si="292"/>
        <v>1.7621277585427041E-2</v>
      </c>
      <c r="AI1232"/>
      <c r="AJ1232">
        <v>25.520468999999999</v>
      </c>
      <c r="AK1232" s="155">
        <v>3.6793627</v>
      </c>
      <c r="AL1232" s="155">
        <v>0.50039904999999996</v>
      </c>
      <c r="AM1232" s="155">
        <v>0</v>
      </c>
      <c r="AN1232" s="155">
        <v>21.019527</v>
      </c>
      <c r="AO1232" s="155">
        <v>0.22050665999999999</v>
      </c>
      <c r="AP1232" s="155">
        <v>0.10067284</v>
      </c>
      <c r="AQ1232"/>
      <c r="AR1232" s="156">
        <v>6.5067735999999998E-3</v>
      </c>
      <c r="AS1232" s="156">
        <v>6.0476634999999997E-3</v>
      </c>
      <c r="AT1232" s="156">
        <v>2.5008062999999999E-4</v>
      </c>
      <c r="AU1232" s="156">
        <v>2.0902947999999999E-4</v>
      </c>
      <c r="AV1232" s="282">
        <f t="shared" si="297"/>
        <v>3.6256975781620006E-7</v>
      </c>
      <c r="AW1232" s="282">
        <f t="shared" si="298"/>
        <v>9.2485441141388107E-10</v>
      </c>
      <c r="AX1232" s="283">
        <f t="shared" si="299"/>
        <v>2.9275837238000001E-2</v>
      </c>
      <c r="AY1232" s="157">
        <v>2.6364456000000002E-7</v>
      </c>
      <c r="AZ1232" s="157">
        <v>7.9547875999999998E-10</v>
      </c>
      <c r="BA1232" s="157">
        <v>2.1733613999999999E-14</v>
      </c>
      <c r="BB1232" s="157">
        <v>2.1796893E-12</v>
      </c>
      <c r="BC1232" s="157">
        <v>0</v>
      </c>
      <c r="BD1232" s="157">
        <v>1.0189938E-10</v>
      </c>
      <c r="BE1232" s="157">
        <v>9.8765822000000002E-8</v>
      </c>
      <c r="BF1232" s="157">
        <v>1.7305010999999999E-11</v>
      </c>
      <c r="BG1232" s="157">
        <v>1.1172649E-10</v>
      </c>
      <c r="BH1232" s="157">
        <v>2.8775570000000001E-14</v>
      </c>
      <c r="BI1232" s="157">
        <v>3.6977603999999999E-16</v>
      </c>
      <c r="BJ1232" s="157">
        <v>8.0381593000000004E-14</v>
      </c>
      <c r="BK1232" s="157">
        <v>1.8011374000000001E-13</v>
      </c>
      <c r="BL1232" s="157">
        <v>3.2776100000000002E-14</v>
      </c>
      <c r="BM1232" s="157">
        <v>2.8100949000000002E-12</v>
      </c>
      <c r="BN1232" s="157">
        <v>5.2486651999999997E-11</v>
      </c>
      <c r="BO1232" s="157">
        <v>2.0841165E-20</v>
      </c>
      <c r="BP1232" s="157">
        <v>1.4866238000000001E-5</v>
      </c>
      <c r="BQ1232" s="157">
        <v>2.9260971E-2</v>
      </c>
      <c r="BR1232" s="157">
        <v>0</v>
      </c>
      <c r="BS1232" s="157">
        <v>0</v>
      </c>
      <c r="BT1232" s="157">
        <v>0</v>
      </c>
      <c r="BU1232"/>
      <c r="BV1232" s="155">
        <v>1.5165831E-5</v>
      </c>
      <c r="BW1232" s="155">
        <v>7.92913E-7</v>
      </c>
      <c r="BX1232" s="155">
        <v>7.9210644000000007E-6</v>
      </c>
      <c r="BY1232" s="155">
        <v>1.4699318E-8</v>
      </c>
      <c r="BZ1232" s="155">
        <v>7.6679580999999995E-7</v>
      </c>
      <c r="CA1232" s="155">
        <v>4.4858361000000003E-8</v>
      </c>
      <c r="CB1232" s="155">
        <v>7.1599534999999997E-10</v>
      </c>
      <c r="CC1232" s="155">
        <v>6.7560069000000003E-8</v>
      </c>
      <c r="CD1232" s="155">
        <v>1.5217169000000001E-8</v>
      </c>
      <c r="CE1232" s="155">
        <v>9.9195083000000006E-8</v>
      </c>
      <c r="CF1232" s="155">
        <v>0</v>
      </c>
      <c r="CG1232" s="155">
        <v>4.6087577000000002E-17</v>
      </c>
      <c r="CH1232" s="155">
        <v>3.7736329000000002E-13</v>
      </c>
      <c r="CI1232" s="155">
        <v>3.721474E-7</v>
      </c>
      <c r="CJ1232" s="155">
        <v>5.0621724000000003E-6</v>
      </c>
      <c r="CK1232" s="155">
        <v>8.4915791000000007E-9</v>
      </c>
      <c r="CL1232" s="155">
        <v>0</v>
      </c>
      <c r="CM1232"/>
      <c r="CN1232" s="284">
        <v>3.1940542999999998E-13</v>
      </c>
      <c r="CO1232" s="284">
        <v>0.28409160999999999</v>
      </c>
      <c r="CP1232" s="285">
        <v>1.8588642000000001E-3</v>
      </c>
      <c r="CQ1232" s="284">
        <v>5.5270845999999996E-4</v>
      </c>
      <c r="CR1232" s="284">
        <v>3.6398497999999997E-11</v>
      </c>
      <c r="CS1232" s="284">
        <v>4.3003297999999997E-9</v>
      </c>
      <c r="CT1232" s="284">
        <v>3.5177106999999998E-5</v>
      </c>
      <c r="CU1232" s="284">
        <v>8.9070509000000006E-2</v>
      </c>
      <c r="CV1232" s="284">
        <v>1.9257104999999999E-8</v>
      </c>
      <c r="CW1232" s="284">
        <v>1.5780131999999999E-5</v>
      </c>
      <c r="CX1232"/>
      <c r="CY1232" s="173"/>
      <c r="CZ1232" s="271" t="s">
        <v>2666</v>
      </c>
      <c r="DA1232"/>
      <c r="DB1232" s="247"/>
      <c r="DC1232" s="54"/>
      <c r="DD1232" s="54"/>
      <c r="DE1232" s="54"/>
      <c r="DF1232" s="54"/>
      <c r="DG1232" s="54"/>
      <c r="DH1232" s="54"/>
      <c r="DI1232" s="52"/>
      <c r="DJ1232" s="52"/>
      <c r="DK1232" s="54"/>
      <c r="DL1232" s="54"/>
    </row>
    <row r="1233" spans="1:116" ht="14.4">
      <c r="A1233" t="s">
        <v>1870</v>
      </c>
      <c r="B1233" s="188" t="s">
        <v>321</v>
      </c>
      <c r="C1233" s="151" t="str">
        <f t="shared" si="285"/>
        <v>A.160.05.114</v>
      </c>
      <c r="D1233" s="54" t="s">
        <v>44</v>
      </c>
      <c r="E1233" s="150" t="s">
        <v>352</v>
      </c>
      <c r="F1233" s="153" t="str">
        <f t="shared" si="286"/>
        <v>Blue gum natural forest clear cut 900 (kg/m3)</v>
      </c>
      <c r="G1233" s="154">
        <f t="shared" si="287"/>
        <v>3.7340857333333339</v>
      </c>
      <c r="H1233"/>
      <c r="I1233"/>
      <c r="J1233" s="227">
        <f t="shared" si="293"/>
        <v>1.9453917873324271</v>
      </c>
      <c r="K1233"/>
      <c r="L1233" s="280">
        <f t="shared" si="294"/>
        <v>2.9284978743E-3</v>
      </c>
      <c r="M1233" s="280">
        <f t="shared" si="295"/>
        <v>1.36472657051</v>
      </c>
      <c r="N1233" s="281">
        <f t="shared" si="296"/>
        <v>1.7623858948127041E-2</v>
      </c>
      <c r="O1233" s="280">
        <v>0.56011286000000005</v>
      </c>
      <c r="P1233" s="219">
        <v>5.0258335999999997E-3</v>
      </c>
      <c r="Q1233" s="286">
        <v>1.8264118000000001E-3</v>
      </c>
      <c r="R1233" s="286">
        <v>1.6987556999999999E-3</v>
      </c>
      <c r="S1233" s="219">
        <v>1.0825744999999999E-3</v>
      </c>
      <c r="T1233" s="286">
        <v>6.1708043000000002E-6</v>
      </c>
      <c r="U1233" s="219">
        <v>1.4099687E-4</v>
      </c>
      <c r="V1233" s="219">
        <v>1.2024859000000001E-4</v>
      </c>
      <c r="W1233" s="219">
        <v>1.5671357E-4</v>
      </c>
      <c r="X1233" s="219">
        <v>9.0487651999999997E-4</v>
      </c>
      <c r="Y1233" s="219">
        <v>1.7464563999999998E-2</v>
      </c>
      <c r="Z1233" s="219">
        <v>1.3568492000000001</v>
      </c>
      <c r="AA1233" s="286">
        <v>2.5813627000000002E-6</v>
      </c>
      <c r="AB1233" s="286">
        <v>1.5427043000000001E-11</v>
      </c>
      <c r="AC1233"/>
      <c r="AD1233" s="227">
        <f t="shared" si="288"/>
        <v>0.56011286000000005</v>
      </c>
      <c r="AE1233" s="227">
        <f t="shared" si="289"/>
        <v>9.9009918642999992E-3</v>
      </c>
      <c r="AF1233" s="227">
        <f t="shared" si="290"/>
        <v>6.9750753527000001E-3</v>
      </c>
      <c r="AG1233" s="227">
        <f t="shared" si="291"/>
        <v>1.36472657051</v>
      </c>
      <c r="AH1233" s="227">
        <f t="shared" si="292"/>
        <v>1.7621277585427041E-2</v>
      </c>
      <c r="AI1233"/>
      <c r="AJ1233">
        <v>25.520468999999999</v>
      </c>
      <c r="AK1233" s="155">
        <v>3.6793627</v>
      </c>
      <c r="AL1233" s="155">
        <v>0.50039904999999996</v>
      </c>
      <c r="AM1233" s="155">
        <v>0</v>
      </c>
      <c r="AN1233" s="155">
        <v>21.019527</v>
      </c>
      <c r="AO1233" s="155">
        <v>0.22050665999999999</v>
      </c>
      <c r="AP1233" s="155">
        <v>0.10067284</v>
      </c>
      <c r="AQ1233"/>
      <c r="AR1233" s="156">
        <v>6.2521596999999998E-2</v>
      </c>
      <c r="AS1233" s="156">
        <v>5.9450350999999999E-2</v>
      </c>
      <c r="AT1233" s="156">
        <v>2.8622159999999999E-3</v>
      </c>
      <c r="AU1233" s="156">
        <v>2.0902947999999999E-4</v>
      </c>
      <c r="AV1233" s="282">
        <f t="shared" si="297"/>
        <v>3.5641697978162002E-6</v>
      </c>
      <c r="AW1233" s="282">
        <f t="shared" si="298"/>
        <v>1.0585118576409884E-8</v>
      </c>
      <c r="AX1233" s="283">
        <f t="shared" si="299"/>
        <v>2.9275837238000001E-2</v>
      </c>
      <c r="AY1233" s="157">
        <v>3.4652445999999999E-6</v>
      </c>
      <c r="AZ1233" s="157">
        <v>1.0455479E-8</v>
      </c>
      <c r="BA1233" s="157">
        <v>2.8565861E-13</v>
      </c>
      <c r="BB1233" s="157">
        <v>2.1796893E-12</v>
      </c>
      <c r="BC1233" s="157">
        <v>0</v>
      </c>
      <c r="BD1233" s="157">
        <v>1.0189938E-10</v>
      </c>
      <c r="BE1233" s="157">
        <v>9.8765822000000002E-8</v>
      </c>
      <c r="BF1233" s="157">
        <v>1.7305010999999999E-11</v>
      </c>
      <c r="BG1233" s="157">
        <v>1.1172649E-10</v>
      </c>
      <c r="BH1233" s="157">
        <v>2.8775570000000001E-14</v>
      </c>
      <c r="BI1233" s="157">
        <v>3.6977603999999999E-16</v>
      </c>
      <c r="BJ1233" s="157">
        <v>8.0381593000000004E-14</v>
      </c>
      <c r="BK1233" s="157">
        <v>1.8011374000000001E-13</v>
      </c>
      <c r="BL1233" s="157">
        <v>3.2776100000000002E-14</v>
      </c>
      <c r="BM1233" s="157">
        <v>2.8100949000000002E-12</v>
      </c>
      <c r="BN1233" s="157">
        <v>5.2486651999999997E-11</v>
      </c>
      <c r="BO1233" s="157">
        <v>2.0841165E-20</v>
      </c>
      <c r="BP1233" s="157">
        <v>1.4866238000000001E-5</v>
      </c>
      <c r="BQ1233" s="157">
        <v>2.9260971E-2</v>
      </c>
      <c r="BR1233" s="157">
        <v>0</v>
      </c>
      <c r="BS1233" s="157">
        <v>0</v>
      </c>
      <c r="BT1233" s="157">
        <v>0</v>
      </c>
      <c r="BU1233"/>
      <c r="BV1233" s="155">
        <v>1.1136099000000001E-4</v>
      </c>
      <c r="BW1233" s="155">
        <v>7.92913E-7</v>
      </c>
      <c r="BX1233" s="155">
        <v>1.0411622000000001E-4</v>
      </c>
      <c r="BY1233" s="155">
        <v>1.4699318E-8</v>
      </c>
      <c r="BZ1233" s="155">
        <v>7.6679580999999995E-7</v>
      </c>
      <c r="CA1233" s="155">
        <v>4.4858361000000003E-8</v>
      </c>
      <c r="CB1233" s="155">
        <v>7.1599534999999997E-10</v>
      </c>
      <c r="CC1233" s="155">
        <v>6.7560069000000003E-8</v>
      </c>
      <c r="CD1233" s="155">
        <v>1.5217169000000001E-8</v>
      </c>
      <c r="CE1233" s="155">
        <v>9.9195083000000006E-8</v>
      </c>
      <c r="CF1233" s="155">
        <v>0</v>
      </c>
      <c r="CG1233" s="155">
        <v>4.6087577000000002E-17</v>
      </c>
      <c r="CH1233" s="155">
        <v>3.7736329000000002E-13</v>
      </c>
      <c r="CI1233" s="155">
        <v>3.721474E-7</v>
      </c>
      <c r="CJ1233" s="155">
        <v>5.0621724000000003E-6</v>
      </c>
      <c r="CK1233" s="155">
        <v>8.4915791000000007E-9</v>
      </c>
      <c r="CL1233" s="155">
        <v>0</v>
      </c>
      <c r="CM1233"/>
      <c r="CN1233" s="284">
        <v>3.1940542999999998E-13</v>
      </c>
      <c r="CO1233" s="284">
        <v>3.7340916000000002</v>
      </c>
      <c r="CP1233" s="285">
        <v>1.8588642000000001E-3</v>
      </c>
      <c r="CQ1233" s="284">
        <v>5.5270845999999996E-4</v>
      </c>
      <c r="CR1233" s="284">
        <v>3.6398497999999997E-11</v>
      </c>
      <c r="CS1233" s="284">
        <v>4.3003297999999997E-9</v>
      </c>
      <c r="CT1233" s="284">
        <v>3.5177106999999998E-5</v>
      </c>
      <c r="CU1233" s="284">
        <v>8.9070509000000006E-2</v>
      </c>
      <c r="CV1233" s="284">
        <v>1.9257104999999999E-8</v>
      </c>
      <c r="CW1233" s="284">
        <v>1.5780131999999999E-5</v>
      </c>
      <c r="CX1233"/>
      <c r="CY1233" s="173"/>
      <c r="CZ1233" s="271" t="s">
        <v>2666</v>
      </c>
      <c r="DA1233"/>
      <c r="DB1233" s="247"/>
      <c r="DC1233"/>
      <c r="DD1233"/>
      <c r="DE1233" s="53"/>
      <c r="DF1233"/>
      <c r="DG1233"/>
      <c r="DH1233"/>
      <c r="DI1233"/>
      <c r="DJ1233"/>
      <c r="DK1233"/>
      <c r="DL1233"/>
    </row>
    <row r="1234" spans="1:116" ht="14.4">
      <c r="A1234" t="s">
        <v>1018</v>
      </c>
      <c r="B1234" s="188" t="s">
        <v>321</v>
      </c>
      <c r="C1234" s="151" t="str">
        <f t="shared" si="285"/>
        <v>A.160.05.115</v>
      </c>
      <c r="D1234" s="54" t="s">
        <v>44</v>
      </c>
      <c r="E1234" s="150" t="s">
        <v>352</v>
      </c>
      <c r="F1234" s="153" t="str">
        <f t="shared" si="286"/>
        <v>Canaria FSC/PEFC 830 (kg/m3)</v>
      </c>
      <c r="G1234" s="154">
        <f t="shared" si="287"/>
        <v>0.21769558666666666</v>
      </c>
      <c r="H1234"/>
      <c r="I1234"/>
      <c r="J1234" s="227">
        <f t="shared" si="293"/>
        <v>5.2812982452027042E-2</v>
      </c>
      <c r="K1234"/>
      <c r="L1234" s="280">
        <f t="shared" si="294"/>
        <v>2.7259920919000002E-3</v>
      </c>
      <c r="M1234" s="280">
        <f t="shared" si="295"/>
        <v>5.5578389820000003E-3</v>
      </c>
      <c r="N1234" s="281">
        <f t="shared" si="296"/>
        <v>1.1874813378127043E-2</v>
      </c>
      <c r="O1234" s="280">
        <v>3.2654337999999998E-2</v>
      </c>
      <c r="P1234" s="286">
        <v>2.8229107999999999E-3</v>
      </c>
      <c r="Q1234" s="286">
        <v>1.6858414999999999E-3</v>
      </c>
      <c r="R1234" s="286">
        <v>1.5206995000000001E-3</v>
      </c>
      <c r="S1234" s="219">
        <v>1.0639582999999999E-3</v>
      </c>
      <c r="T1234" s="286">
        <v>5.3229319000000004E-6</v>
      </c>
      <c r="U1234" s="219">
        <v>1.3601136000000001E-4</v>
      </c>
      <c r="V1234" s="219">
        <v>1.2012167E-4</v>
      </c>
      <c r="W1234" s="219">
        <v>1.5290599999999999E-4</v>
      </c>
      <c r="X1234" s="219">
        <v>9.0487651999999997E-4</v>
      </c>
      <c r="Y1234" s="219">
        <v>1.1719326E-2</v>
      </c>
      <c r="Z1234" s="286">
        <v>2.4088492E-5</v>
      </c>
      <c r="AA1234" s="286">
        <v>2.5813627000000002E-6</v>
      </c>
      <c r="AB1234" s="286">
        <v>1.5427043000000001E-11</v>
      </c>
      <c r="AC1234"/>
      <c r="AD1234" s="227">
        <f t="shared" si="288"/>
        <v>3.2654337999999998E-2</v>
      </c>
      <c r="AE1234" s="227">
        <f t="shared" si="289"/>
        <v>7.3548660619000006E-3</v>
      </c>
      <c r="AF1234" s="227">
        <f t="shared" si="290"/>
        <v>4.6314553327E-3</v>
      </c>
      <c r="AG1234" s="227">
        <f t="shared" si="291"/>
        <v>5.5578389820000003E-3</v>
      </c>
      <c r="AH1234" s="227">
        <f t="shared" si="292"/>
        <v>1.1872232015427043E-2</v>
      </c>
      <c r="AI1234"/>
      <c r="AJ1234">
        <v>24.64847</v>
      </c>
      <c r="AK1234" s="155">
        <v>2.8116197999999999</v>
      </c>
      <c r="AL1234" s="155">
        <v>0.49744569</v>
      </c>
      <c r="AM1234" s="155">
        <v>0</v>
      </c>
      <c r="AN1234" s="155">
        <v>21.019527</v>
      </c>
      <c r="AO1234" s="155">
        <v>0.21993099999999999</v>
      </c>
      <c r="AP1234" s="155">
        <v>9.9945722000000001E-2</v>
      </c>
      <c r="AQ1234"/>
      <c r="AR1234" s="156">
        <v>4.6827505999999996E-3</v>
      </c>
      <c r="AS1234" s="156">
        <v>4.3477076999999999E-3</v>
      </c>
      <c r="AT1234" s="156">
        <v>1.8688402000000001E-4</v>
      </c>
      <c r="AU1234" s="156">
        <v>1.4815887000000001E-4</v>
      </c>
      <c r="AV1234" s="282">
        <f t="shared" si="297"/>
        <v>2.6065393519299998E-7</v>
      </c>
      <c r="AW1234" s="282">
        <f t="shared" si="298"/>
        <v>6.9113911886688122E-10</v>
      </c>
      <c r="AX1234" s="283">
        <f t="shared" si="299"/>
        <v>2.0750541042000002E-2</v>
      </c>
      <c r="AY1234" s="157">
        <v>2.0203447999999999E-7</v>
      </c>
      <c r="AZ1234" s="157">
        <v>6.0958630000000002E-10</v>
      </c>
      <c r="BA1234" s="157">
        <v>1.6654767E-14</v>
      </c>
      <c r="BB1234" s="157">
        <v>2.1796893E-12</v>
      </c>
      <c r="BC1234" s="157">
        <v>0</v>
      </c>
      <c r="BD1234" s="157">
        <v>9.7127943E-11</v>
      </c>
      <c r="BE1234" s="157">
        <v>5.8466629999999998E-8</v>
      </c>
      <c r="BF1234" s="157">
        <v>1.6216890000000001E-11</v>
      </c>
      <c r="BG1234" s="157">
        <v>6.5124718E-11</v>
      </c>
      <c r="BH1234" s="157">
        <v>2.8775570000000001E-14</v>
      </c>
      <c r="BI1234" s="157">
        <v>3.6977603999999999E-16</v>
      </c>
      <c r="BJ1234" s="157">
        <v>7.754135E-14</v>
      </c>
      <c r="BK1234" s="157">
        <v>7.4280688000000002E-14</v>
      </c>
      <c r="BL1234" s="157">
        <v>1.3588695E-14</v>
      </c>
      <c r="BM1234" s="157">
        <v>2.6690606999999999E-12</v>
      </c>
      <c r="BN1234" s="157">
        <v>5.0848499999999998E-11</v>
      </c>
      <c r="BO1234" s="157">
        <v>2.0841165E-20</v>
      </c>
      <c r="BP1234" s="157">
        <v>1.4516041999999999E-5</v>
      </c>
      <c r="BQ1234" s="157">
        <v>2.0736025000000002E-2</v>
      </c>
      <c r="BR1234" s="157">
        <v>0</v>
      </c>
      <c r="BS1234" s="157">
        <v>0</v>
      </c>
      <c r="BT1234" s="157">
        <v>0</v>
      </c>
      <c r="BU1234"/>
      <c r="BV1234" s="155">
        <v>1.1604029E-5</v>
      </c>
      <c r="BW1234" s="155">
        <v>4.7162631E-7</v>
      </c>
      <c r="BX1234" s="155">
        <v>6.0699305000000002E-6</v>
      </c>
      <c r="BY1234" s="155">
        <v>1.459867E-8</v>
      </c>
      <c r="BZ1234" s="155">
        <v>4.8547790000000004E-7</v>
      </c>
      <c r="CA1234" s="155">
        <v>4.4858361000000003E-8</v>
      </c>
      <c r="CB1234" s="155">
        <v>7.1599534999999997E-10</v>
      </c>
      <c r="CC1234" s="155">
        <v>6.7560069000000003E-8</v>
      </c>
      <c r="CD1234" s="155">
        <v>1.3838614E-8</v>
      </c>
      <c r="CE1234" s="155">
        <v>9.5637546999999997E-8</v>
      </c>
      <c r="CF1234" s="155">
        <v>0</v>
      </c>
      <c r="CG1234" s="155">
        <v>4.6087577000000002E-17</v>
      </c>
      <c r="CH1234" s="155">
        <v>3.7736329000000002E-13</v>
      </c>
      <c r="CI1234" s="155">
        <v>3.1725525E-7</v>
      </c>
      <c r="CJ1234" s="155">
        <v>4.0140377999999999E-6</v>
      </c>
      <c r="CK1234" s="155">
        <v>8.4915791000000007E-9</v>
      </c>
      <c r="CL1234" s="155">
        <v>0</v>
      </c>
      <c r="CM1234"/>
      <c r="CN1234" s="284">
        <v>3.1940542999999998E-13</v>
      </c>
      <c r="CO1234" s="284">
        <v>0.21770144</v>
      </c>
      <c r="CP1234" s="285">
        <v>1.8588642000000001E-3</v>
      </c>
      <c r="CQ1234" s="284">
        <v>3.3288878999999998E-4</v>
      </c>
      <c r="CR1234" s="284">
        <v>3.5113492000000002E-11</v>
      </c>
      <c r="CS1234" s="284">
        <v>4.1484673000000002E-9</v>
      </c>
      <c r="CT1234" s="284">
        <v>2.1279440000000001E-5</v>
      </c>
      <c r="CU1234" s="284">
        <v>3.6907794000000001E-2</v>
      </c>
      <c r="CV1234" s="284">
        <v>1.9257104999999999E-8</v>
      </c>
      <c r="CW1234" s="284">
        <v>1.5780131999999999E-5</v>
      </c>
      <c r="CX1234"/>
      <c r="CY1234" s="173"/>
      <c r="CZ1234" s="271" t="s">
        <v>2667</v>
      </c>
      <c r="DA1234"/>
      <c r="DB1234" s="49"/>
      <c r="DC1234"/>
      <c r="DD1234" s="53"/>
      <c r="DE1234"/>
      <c r="DF1234" s="53"/>
      <c r="DG1234" s="53"/>
      <c r="DH1234" s="53"/>
      <c r="DI1234"/>
      <c r="DJ1234"/>
      <c r="DK1234"/>
      <c r="DL1234"/>
    </row>
    <row r="1235" spans="1:116" ht="14.4">
      <c r="A1235" t="s">
        <v>1871</v>
      </c>
      <c r="B1235" s="188" t="s">
        <v>321</v>
      </c>
      <c r="C1235" s="151" t="str">
        <f t="shared" si="285"/>
        <v>A.160.05.116</v>
      </c>
      <c r="D1235" s="54" t="s">
        <v>44</v>
      </c>
      <c r="E1235" s="150" t="s">
        <v>352</v>
      </c>
      <c r="F1235" s="153" t="str">
        <f t="shared" si="286"/>
        <v>Canaria natural forest clear cut 830 (kg/m3)</v>
      </c>
      <c r="G1235" s="154">
        <f t="shared" si="287"/>
        <v>3.6676956000000001</v>
      </c>
      <c r="H1235"/>
      <c r="I1235"/>
      <c r="J1235" s="227">
        <f t="shared" si="293"/>
        <v>6.4785129959600267</v>
      </c>
      <c r="K1235"/>
      <c r="L1235" s="280">
        <f t="shared" si="294"/>
        <v>2.7259920919000002E-3</v>
      </c>
      <c r="M1235" s="280">
        <f t="shared" si="295"/>
        <v>5.9137578504899997</v>
      </c>
      <c r="N1235" s="281">
        <f t="shared" si="296"/>
        <v>1.1874813378127043E-2</v>
      </c>
      <c r="O1235" s="280">
        <v>0.55015433999999996</v>
      </c>
      <c r="P1235" s="286">
        <v>2.8229107999999999E-3</v>
      </c>
      <c r="Q1235" s="286">
        <v>1.6858414999999999E-3</v>
      </c>
      <c r="R1235" s="286">
        <v>1.5206995000000001E-3</v>
      </c>
      <c r="S1235" s="219">
        <v>1.0639582999999999E-3</v>
      </c>
      <c r="T1235" s="286">
        <v>5.3229319000000004E-6</v>
      </c>
      <c r="U1235" s="219">
        <v>1.3601136000000001E-4</v>
      </c>
      <c r="V1235" s="219">
        <v>1.2012167E-4</v>
      </c>
      <c r="W1235" s="219">
        <v>1.5290599999999999E-4</v>
      </c>
      <c r="X1235" s="219">
        <v>9.0487651999999997E-4</v>
      </c>
      <c r="Y1235" s="219">
        <v>1.1719326E-2</v>
      </c>
      <c r="Z1235" s="219">
        <v>5.9082241</v>
      </c>
      <c r="AA1235" s="286">
        <v>2.5813627000000002E-6</v>
      </c>
      <c r="AB1235" s="286">
        <v>1.5427043000000001E-11</v>
      </c>
      <c r="AC1235"/>
      <c r="AD1235" s="227">
        <f t="shared" si="288"/>
        <v>0.55015433999999996</v>
      </c>
      <c r="AE1235" s="227">
        <f t="shared" si="289"/>
        <v>7.3548660619000006E-3</v>
      </c>
      <c r="AF1235" s="227">
        <f t="shared" si="290"/>
        <v>4.6314553327E-3</v>
      </c>
      <c r="AG1235" s="227">
        <f t="shared" si="291"/>
        <v>5.9137578504899997</v>
      </c>
      <c r="AH1235" s="227">
        <f t="shared" si="292"/>
        <v>1.1872232015427043E-2</v>
      </c>
      <c r="AI1235"/>
      <c r="AJ1235">
        <v>24.64847</v>
      </c>
      <c r="AK1235" s="155">
        <v>2.8116197999999999</v>
      </c>
      <c r="AL1235" s="155">
        <v>0.49744569</v>
      </c>
      <c r="AM1235" s="155">
        <v>0</v>
      </c>
      <c r="AN1235" s="155">
        <v>21.019527</v>
      </c>
      <c r="AO1235" s="155">
        <v>0.21993099999999999</v>
      </c>
      <c r="AP1235" s="155">
        <v>9.9945722000000001E-2</v>
      </c>
      <c r="AQ1235"/>
      <c r="AR1235" s="156">
        <v>6.0697573999999997E-2</v>
      </c>
      <c r="AS1235" s="156">
        <v>5.7750396000000002E-2</v>
      </c>
      <c r="AT1235" s="156">
        <v>2.7990193999999999E-3</v>
      </c>
      <c r="AU1235" s="156">
        <v>1.4815887000000001E-4</v>
      </c>
      <c r="AV1235" s="282">
        <f t="shared" si="297"/>
        <v>3.4622539551930001E-6</v>
      </c>
      <c r="AW1235" s="282">
        <f t="shared" si="298"/>
        <v>1.0351402743869882E-8</v>
      </c>
      <c r="AX1235" s="283">
        <f t="shared" si="299"/>
        <v>2.0750541042000002E-2</v>
      </c>
      <c r="AY1235" s="157">
        <v>3.4036345000000001E-6</v>
      </c>
      <c r="AZ1235" s="157">
        <v>1.0269586000000001E-8</v>
      </c>
      <c r="BA1235" s="157">
        <v>2.8057976999999998E-13</v>
      </c>
      <c r="BB1235" s="157">
        <v>2.1796893E-12</v>
      </c>
      <c r="BC1235" s="157">
        <v>0</v>
      </c>
      <c r="BD1235" s="157">
        <v>9.7127943E-11</v>
      </c>
      <c r="BE1235" s="157">
        <v>5.8466629999999998E-8</v>
      </c>
      <c r="BF1235" s="157">
        <v>1.6216890000000001E-11</v>
      </c>
      <c r="BG1235" s="157">
        <v>6.5124718E-11</v>
      </c>
      <c r="BH1235" s="157">
        <v>2.8775570000000001E-14</v>
      </c>
      <c r="BI1235" s="157">
        <v>3.6977603999999999E-16</v>
      </c>
      <c r="BJ1235" s="157">
        <v>7.754135E-14</v>
      </c>
      <c r="BK1235" s="157">
        <v>7.4280688000000002E-14</v>
      </c>
      <c r="BL1235" s="157">
        <v>1.3588695E-14</v>
      </c>
      <c r="BM1235" s="157">
        <v>2.6690606999999999E-12</v>
      </c>
      <c r="BN1235" s="157">
        <v>5.0848499999999998E-11</v>
      </c>
      <c r="BO1235" s="157">
        <v>2.0841165E-20</v>
      </c>
      <c r="BP1235" s="157">
        <v>1.4516041999999999E-5</v>
      </c>
      <c r="BQ1235" s="157">
        <v>2.0736025000000002E-2</v>
      </c>
      <c r="BR1235" s="157">
        <v>0</v>
      </c>
      <c r="BS1235" s="157">
        <v>0</v>
      </c>
      <c r="BT1235" s="157">
        <v>0</v>
      </c>
      <c r="BU1235"/>
      <c r="BV1235" s="155">
        <v>1.0779918E-4</v>
      </c>
      <c r="BW1235" s="155">
        <v>4.7162631E-7</v>
      </c>
      <c r="BX1235" s="155">
        <v>1.0226508E-4</v>
      </c>
      <c r="BY1235" s="155">
        <v>1.459867E-8</v>
      </c>
      <c r="BZ1235" s="155">
        <v>4.8547790000000004E-7</v>
      </c>
      <c r="CA1235" s="155">
        <v>4.4858361000000003E-8</v>
      </c>
      <c r="CB1235" s="155">
        <v>7.1599534999999997E-10</v>
      </c>
      <c r="CC1235" s="155">
        <v>6.7560069000000003E-8</v>
      </c>
      <c r="CD1235" s="155">
        <v>1.3838614E-8</v>
      </c>
      <c r="CE1235" s="155">
        <v>9.5637546999999997E-8</v>
      </c>
      <c r="CF1235" s="155">
        <v>0</v>
      </c>
      <c r="CG1235" s="155">
        <v>4.6087577000000002E-17</v>
      </c>
      <c r="CH1235" s="155">
        <v>3.7736329000000002E-13</v>
      </c>
      <c r="CI1235" s="155">
        <v>3.1725525E-7</v>
      </c>
      <c r="CJ1235" s="155">
        <v>4.0140377999999999E-6</v>
      </c>
      <c r="CK1235" s="155">
        <v>8.4915791000000007E-9</v>
      </c>
      <c r="CL1235" s="155">
        <v>0</v>
      </c>
      <c r="CM1235"/>
      <c r="CN1235" s="284">
        <v>3.1940542999999998E-13</v>
      </c>
      <c r="CO1235" s="284">
        <v>3.6677013999999999</v>
      </c>
      <c r="CP1235" s="285">
        <v>1.8588642000000001E-3</v>
      </c>
      <c r="CQ1235" s="284">
        <v>3.3288878999999998E-4</v>
      </c>
      <c r="CR1235" s="284">
        <v>3.5113492000000002E-11</v>
      </c>
      <c r="CS1235" s="284">
        <v>4.1484673000000002E-9</v>
      </c>
      <c r="CT1235" s="284">
        <v>2.1279440000000001E-5</v>
      </c>
      <c r="CU1235" s="284">
        <v>3.6907794000000001E-2</v>
      </c>
      <c r="CV1235" s="284">
        <v>1.9257104999999999E-8</v>
      </c>
      <c r="CW1235" s="284">
        <v>1.5780131999999999E-5</v>
      </c>
      <c r="CX1235"/>
      <c r="CY1235" s="173"/>
      <c r="CZ1235" s="271" t="s">
        <v>2667</v>
      </c>
      <c r="DA1235"/>
      <c r="DB1235" s="49"/>
      <c r="DC1235"/>
      <c r="DD1235" s="53"/>
      <c r="DE1235" s="53"/>
      <c r="DF1235"/>
      <c r="DG1235"/>
      <c r="DH1235"/>
      <c r="DI1235"/>
      <c r="DJ1235"/>
      <c r="DK1235" s="117"/>
      <c r="DL1235" s="117"/>
    </row>
    <row r="1236" spans="1:116" ht="14.4">
      <c r="A1236" t="s">
        <v>1019</v>
      </c>
      <c r="B1236" s="188" t="s">
        <v>321</v>
      </c>
      <c r="C1236" s="151" t="str">
        <f t="shared" si="285"/>
        <v>A.160.05.117</v>
      </c>
      <c r="D1236" s="54" t="s">
        <v>44</v>
      </c>
      <c r="E1236" s="150" t="s">
        <v>352</v>
      </c>
      <c r="F1236" s="153" t="str">
        <f t="shared" si="286"/>
        <v>Cottonwood FSC/PEFC 440 (kg/m3)</v>
      </c>
      <c r="G1236" s="154">
        <f t="shared" si="287"/>
        <v>0.23415595333333336</v>
      </c>
      <c r="H1236"/>
      <c r="I1236"/>
      <c r="J1236" s="227">
        <f t="shared" si="293"/>
        <v>5.7338720636327042E-2</v>
      </c>
      <c r="K1236"/>
      <c r="L1236" s="280">
        <f t="shared" si="294"/>
        <v>2.7762000882000002E-3</v>
      </c>
      <c r="M1236" s="280">
        <f t="shared" si="295"/>
        <v>6.1389311499999996E-3</v>
      </c>
      <c r="N1236" s="281">
        <f t="shared" si="296"/>
        <v>1.3300196398127044E-2</v>
      </c>
      <c r="O1236" s="280">
        <v>3.5123393000000003E-2</v>
      </c>
      <c r="P1236" s="286">
        <v>3.3690899999999999E-3</v>
      </c>
      <c r="Q1236" s="286">
        <v>1.7206935999999999E-3</v>
      </c>
      <c r="R1236" s="286">
        <v>1.5648456E-3</v>
      </c>
      <c r="S1236" s="219">
        <v>1.0685739000000001E-3</v>
      </c>
      <c r="T1236" s="286">
        <v>5.5331481999999999E-6</v>
      </c>
      <c r="U1236" s="219">
        <v>1.3724744000000001E-4</v>
      </c>
      <c r="V1236" s="219">
        <v>1.2015313E-4</v>
      </c>
      <c r="W1236" s="219">
        <v>1.5385002E-4</v>
      </c>
      <c r="X1236" s="219">
        <v>9.0487651999999997E-4</v>
      </c>
      <c r="Y1236" s="219">
        <v>1.3143765E-2</v>
      </c>
      <c r="Z1236" s="286">
        <v>2.4117900000000002E-5</v>
      </c>
      <c r="AA1236" s="286">
        <v>2.5813627000000002E-6</v>
      </c>
      <c r="AB1236" s="286">
        <v>1.5427043000000001E-11</v>
      </c>
      <c r="AC1236"/>
      <c r="AD1236" s="227">
        <f t="shared" si="288"/>
        <v>3.5123393000000003E-2</v>
      </c>
      <c r="AE1236" s="227">
        <f t="shared" si="289"/>
        <v>7.9861368181999987E-3</v>
      </c>
      <c r="AF1236" s="227">
        <f t="shared" si="290"/>
        <v>5.2125180926999998E-3</v>
      </c>
      <c r="AG1236" s="227">
        <f t="shared" si="291"/>
        <v>6.1389311500000005E-3</v>
      </c>
      <c r="AH1236" s="227">
        <f t="shared" si="292"/>
        <v>1.3297615035427044E-2</v>
      </c>
      <c r="AI1236"/>
      <c r="AJ1236">
        <v>24.864668000000002</v>
      </c>
      <c r="AK1236" s="155">
        <v>3.0267626999999999</v>
      </c>
      <c r="AL1236" s="155">
        <v>0.49817792999999999</v>
      </c>
      <c r="AM1236" s="155">
        <v>0</v>
      </c>
      <c r="AN1236" s="155">
        <v>21.019527</v>
      </c>
      <c r="AO1236" s="155">
        <v>0.22007372</v>
      </c>
      <c r="AP1236" s="155">
        <v>0.10012600000000001</v>
      </c>
      <c r="AQ1236"/>
      <c r="AR1236" s="156">
        <v>5.1349877000000004E-3</v>
      </c>
      <c r="AS1236" s="156">
        <v>4.7691842999999998E-3</v>
      </c>
      <c r="AT1236" s="156">
        <v>2.0255260000000001E-4</v>
      </c>
      <c r="AU1236" s="156">
        <v>1.6325075E-4</v>
      </c>
      <c r="AV1236" s="282">
        <f t="shared" si="297"/>
        <v>2.8592232431519999E-7</v>
      </c>
      <c r="AW1236" s="282">
        <f t="shared" si="298"/>
        <v>7.4908505908688107E-10</v>
      </c>
      <c r="AX1236" s="283">
        <f t="shared" si="299"/>
        <v>2.2864250866999999E-2</v>
      </c>
      <c r="AY1236" s="157">
        <v>2.1730971000000001E-7</v>
      </c>
      <c r="AZ1236" s="157">
        <v>6.5567533999999998E-10</v>
      </c>
      <c r="BA1236" s="157">
        <v>1.7913985000000002E-14</v>
      </c>
      <c r="BB1236" s="157">
        <v>2.1796893E-12</v>
      </c>
      <c r="BC1236" s="157">
        <v>0</v>
      </c>
      <c r="BD1236" s="157">
        <v>9.8310945000000004E-11</v>
      </c>
      <c r="BE1236" s="157">
        <v>6.8458165000000006E-8</v>
      </c>
      <c r="BF1236" s="157">
        <v>1.6486672000000001E-11</v>
      </c>
      <c r="BG1236" s="157">
        <v>7.6678875999999998E-11</v>
      </c>
      <c r="BH1236" s="157">
        <v>2.8775570000000001E-14</v>
      </c>
      <c r="BI1236" s="157">
        <v>3.6977603999999999E-16</v>
      </c>
      <c r="BJ1236" s="157">
        <v>7.8245542000000002E-14</v>
      </c>
      <c r="BK1236" s="157">
        <v>1.0052029E-13</v>
      </c>
      <c r="BL1236" s="157">
        <v>1.8345903000000001E-14</v>
      </c>
      <c r="BM1236" s="157">
        <v>2.7040279000000001E-12</v>
      </c>
      <c r="BN1236" s="157">
        <v>5.1254653000000002E-11</v>
      </c>
      <c r="BO1236" s="157">
        <v>2.0841165E-20</v>
      </c>
      <c r="BP1236" s="157">
        <v>1.4602867E-5</v>
      </c>
      <c r="BQ1236" s="157">
        <v>2.2849648E-2</v>
      </c>
      <c r="BR1236" s="157">
        <v>0</v>
      </c>
      <c r="BS1236" s="157">
        <v>0</v>
      </c>
      <c r="BT1236" s="157">
        <v>0</v>
      </c>
      <c r="BU1236"/>
      <c r="BV1236" s="155">
        <v>1.2487120000000001E-5</v>
      </c>
      <c r="BW1236" s="155">
        <v>5.5128416999999998E-7</v>
      </c>
      <c r="BX1236" s="155">
        <v>6.5288893E-6</v>
      </c>
      <c r="BY1236" s="155">
        <v>1.4623624E-8</v>
      </c>
      <c r="BZ1236" s="155">
        <v>5.5522613999999995E-7</v>
      </c>
      <c r="CA1236" s="155">
        <v>4.4858361000000003E-8</v>
      </c>
      <c r="CB1236" s="155">
        <v>7.1599534999999997E-10</v>
      </c>
      <c r="CC1236" s="155">
        <v>6.7560069000000003E-8</v>
      </c>
      <c r="CD1236" s="155">
        <v>1.4180405E-8</v>
      </c>
      <c r="CE1236" s="155">
        <v>9.6519580999999996E-8</v>
      </c>
      <c r="CF1236" s="155">
        <v>0</v>
      </c>
      <c r="CG1236" s="155">
        <v>4.6087577000000002E-17</v>
      </c>
      <c r="CH1236" s="155">
        <v>3.7736329000000002E-13</v>
      </c>
      <c r="CI1236" s="155">
        <v>3.3086487000000002E-7</v>
      </c>
      <c r="CJ1236" s="155">
        <v>4.2739058999999997E-6</v>
      </c>
      <c r="CK1236" s="155">
        <v>8.4915791000000007E-9</v>
      </c>
      <c r="CL1236" s="155">
        <v>0</v>
      </c>
      <c r="CM1236"/>
      <c r="CN1236" s="284">
        <v>3.1940542999999998E-13</v>
      </c>
      <c r="CO1236" s="284">
        <v>0.23416181</v>
      </c>
      <c r="CP1236" s="285">
        <v>1.8588642000000001E-3</v>
      </c>
      <c r="CQ1236" s="284">
        <v>3.8738953000000002E-4</v>
      </c>
      <c r="CR1236" s="284">
        <v>3.5432088999999998E-11</v>
      </c>
      <c r="CS1236" s="284">
        <v>4.1861192000000002E-9</v>
      </c>
      <c r="CT1236" s="284">
        <v>2.4725142999999999E-5</v>
      </c>
      <c r="CU1236" s="284">
        <v>4.9840699000000002E-2</v>
      </c>
      <c r="CV1236" s="284">
        <v>1.9257104999999999E-8</v>
      </c>
      <c r="CW1236" s="284">
        <v>1.5780131999999999E-5</v>
      </c>
      <c r="CX1236"/>
      <c r="CY1236" s="173"/>
      <c r="CZ1236" s="271" t="s">
        <v>2668</v>
      </c>
      <c r="DA1236"/>
      <c r="DB1236" s="54"/>
      <c r="DC1236"/>
      <c r="DD1236" s="53"/>
      <c r="DE1236"/>
      <c r="DF1236" s="53"/>
      <c r="DG1236" s="53"/>
      <c r="DH1236" s="53"/>
      <c r="DI1236"/>
      <c r="DJ1236"/>
      <c r="DK1236" s="117"/>
      <c r="DL1236" s="117"/>
    </row>
    <row r="1237" spans="1:116" ht="14.4">
      <c r="A1237" t="s">
        <v>1872</v>
      </c>
      <c r="B1237" s="188" t="s">
        <v>321</v>
      </c>
      <c r="C1237" s="151" t="str">
        <f t="shared" si="285"/>
        <v>A.160.05.118</v>
      </c>
      <c r="D1237" s="54" t="s">
        <v>44</v>
      </c>
      <c r="E1237" s="150" t="s">
        <v>352</v>
      </c>
      <c r="F1237" s="153" t="str">
        <f t="shared" si="286"/>
        <v>Cottonwood natural forest clear cut 440 (kg/m3)</v>
      </c>
      <c r="G1237" s="154">
        <f t="shared" si="287"/>
        <v>3.6841559333333338</v>
      </c>
      <c r="H1237"/>
      <c r="I1237"/>
      <c r="J1237" s="227">
        <f t="shared" si="293"/>
        <v>1.1313087197363272</v>
      </c>
      <c r="K1237"/>
      <c r="L1237" s="280">
        <f t="shared" si="294"/>
        <v>2.7762000882000002E-3</v>
      </c>
      <c r="M1237" s="280">
        <f t="shared" si="295"/>
        <v>0.56260893325000005</v>
      </c>
      <c r="N1237" s="281">
        <f t="shared" si="296"/>
        <v>1.3300196398127044E-2</v>
      </c>
      <c r="O1237" s="280">
        <v>0.55262339000000005</v>
      </c>
      <c r="P1237" s="219">
        <v>3.3690899999999999E-3</v>
      </c>
      <c r="Q1237" s="286">
        <v>1.7206935999999999E-3</v>
      </c>
      <c r="R1237" s="286">
        <v>1.5648456E-3</v>
      </c>
      <c r="S1237" s="219">
        <v>1.0685739000000001E-3</v>
      </c>
      <c r="T1237" s="286">
        <v>5.5331481999999999E-6</v>
      </c>
      <c r="U1237" s="219">
        <v>1.3724744000000001E-4</v>
      </c>
      <c r="V1237" s="219">
        <v>1.2015313E-4</v>
      </c>
      <c r="W1237" s="219">
        <v>1.5385002E-4</v>
      </c>
      <c r="X1237" s="219">
        <v>9.0487651999999997E-4</v>
      </c>
      <c r="Y1237" s="219">
        <v>1.3143765E-2</v>
      </c>
      <c r="Z1237" s="219">
        <v>0.55649411999999998</v>
      </c>
      <c r="AA1237" s="286">
        <v>2.5813627000000002E-6</v>
      </c>
      <c r="AB1237" s="286">
        <v>1.5427043000000001E-11</v>
      </c>
      <c r="AC1237"/>
      <c r="AD1237" s="227">
        <f t="shared" si="288"/>
        <v>0.55262339000000005</v>
      </c>
      <c r="AE1237" s="227">
        <f t="shared" si="289"/>
        <v>7.9861368181999987E-3</v>
      </c>
      <c r="AF1237" s="227">
        <f t="shared" si="290"/>
        <v>5.2125180926999998E-3</v>
      </c>
      <c r="AG1237" s="227">
        <f t="shared" si="291"/>
        <v>0.56260893325000005</v>
      </c>
      <c r="AH1237" s="227">
        <f t="shared" si="292"/>
        <v>1.3297615035427044E-2</v>
      </c>
      <c r="AI1237"/>
      <c r="AJ1237">
        <v>24.864668000000002</v>
      </c>
      <c r="AK1237" s="155">
        <v>3.0267626999999999</v>
      </c>
      <c r="AL1237" s="155">
        <v>0.49817792999999999</v>
      </c>
      <c r="AM1237" s="155">
        <v>0</v>
      </c>
      <c r="AN1237" s="155">
        <v>21.019527</v>
      </c>
      <c r="AO1237" s="155">
        <v>0.22007372</v>
      </c>
      <c r="AP1237" s="155">
        <v>0.10012600000000001</v>
      </c>
      <c r="AQ1237"/>
      <c r="AR1237" s="156">
        <v>6.1149810999999998E-2</v>
      </c>
      <c r="AS1237" s="156">
        <v>5.8171871999999999E-2</v>
      </c>
      <c r="AT1237" s="156">
        <v>2.8146880000000001E-3</v>
      </c>
      <c r="AU1237" s="156">
        <v>1.6325075E-4</v>
      </c>
      <c r="AV1237" s="282">
        <f t="shared" si="297"/>
        <v>3.4875223143152003E-6</v>
      </c>
      <c r="AW1237" s="282">
        <f t="shared" si="298"/>
        <v>1.0409348644091883E-8</v>
      </c>
      <c r="AX1237" s="283">
        <f t="shared" si="299"/>
        <v>2.2864250866999999E-2</v>
      </c>
      <c r="AY1237" s="157">
        <v>3.4189097E-6</v>
      </c>
      <c r="AZ1237" s="157">
        <v>1.0315675E-8</v>
      </c>
      <c r="BA1237" s="157">
        <v>2.8183898999999998E-13</v>
      </c>
      <c r="BB1237" s="157">
        <v>2.1796893E-12</v>
      </c>
      <c r="BC1237" s="157">
        <v>0</v>
      </c>
      <c r="BD1237" s="157">
        <v>9.8310945000000004E-11</v>
      </c>
      <c r="BE1237" s="157">
        <v>6.8458165000000006E-8</v>
      </c>
      <c r="BF1237" s="157">
        <v>1.6486672000000001E-11</v>
      </c>
      <c r="BG1237" s="157">
        <v>7.6678875999999998E-11</v>
      </c>
      <c r="BH1237" s="157">
        <v>2.8775570000000001E-14</v>
      </c>
      <c r="BI1237" s="157">
        <v>3.6977603999999999E-16</v>
      </c>
      <c r="BJ1237" s="157">
        <v>7.8245542000000002E-14</v>
      </c>
      <c r="BK1237" s="157">
        <v>1.0052029E-13</v>
      </c>
      <c r="BL1237" s="157">
        <v>1.8345903000000001E-14</v>
      </c>
      <c r="BM1237" s="157">
        <v>2.7040279000000001E-12</v>
      </c>
      <c r="BN1237" s="157">
        <v>5.1254653000000002E-11</v>
      </c>
      <c r="BO1237" s="157">
        <v>2.0841165E-20</v>
      </c>
      <c r="BP1237" s="157">
        <v>1.4602867E-5</v>
      </c>
      <c r="BQ1237" s="157">
        <v>2.2849648E-2</v>
      </c>
      <c r="BR1237" s="157">
        <v>0</v>
      </c>
      <c r="BS1237" s="157">
        <v>0</v>
      </c>
      <c r="BT1237" s="157">
        <v>0</v>
      </c>
      <c r="BU1237"/>
      <c r="BV1237" s="155">
        <v>1.0868227000000001E-4</v>
      </c>
      <c r="BW1237" s="155">
        <v>5.5128416999999998E-7</v>
      </c>
      <c r="BX1237" s="155">
        <v>1.0272404E-4</v>
      </c>
      <c r="BY1237" s="155">
        <v>1.4623624E-8</v>
      </c>
      <c r="BZ1237" s="155">
        <v>5.5522613999999995E-7</v>
      </c>
      <c r="CA1237" s="155">
        <v>4.4858361000000003E-8</v>
      </c>
      <c r="CB1237" s="155">
        <v>7.1599534999999997E-10</v>
      </c>
      <c r="CC1237" s="155">
        <v>6.7560069000000003E-8</v>
      </c>
      <c r="CD1237" s="155">
        <v>1.4180405E-8</v>
      </c>
      <c r="CE1237" s="155">
        <v>9.6519580999999996E-8</v>
      </c>
      <c r="CF1237" s="155">
        <v>0</v>
      </c>
      <c r="CG1237" s="155">
        <v>4.6087577000000002E-17</v>
      </c>
      <c r="CH1237" s="155">
        <v>3.7736329000000002E-13</v>
      </c>
      <c r="CI1237" s="155">
        <v>3.3086487000000002E-7</v>
      </c>
      <c r="CJ1237" s="155">
        <v>4.2739058999999997E-6</v>
      </c>
      <c r="CK1237" s="155">
        <v>8.4915791000000007E-9</v>
      </c>
      <c r="CL1237" s="155">
        <v>0</v>
      </c>
      <c r="CM1237"/>
      <c r="CN1237" s="284">
        <v>3.1940542999999998E-13</v>
      </c>
      <c r="CO1237" s="284">
        <v>3.6841618</v>
      </c>
      <c r="CP1237" s="285">
        <v>1.8588642000000001E-3</v>
      </c>
      <c r="CQ1237" s="284">
        <v>3.8738953000000002E-4</v>
      </c>
      <c r="CR1237" s="284">
        <v>3.5432088999999998E-11</v>
      </c>
      <c r="CS1237" s="284">
        <v>4.1861192000000002E-9</v>
      </c>
      <c r="CT1237" s="284">
        <v>2.4725142999999999E-5</v>
      </c>
      <c r="CU1237" s="284">
        <v>4.9840699000000002E-2</v>
      </c>
      <c r="CV1237" s="284">
        <v>1.9257104999999999E-8</v>
      </c>
      <c r="CW1237" s="284">
        <v>1.5780131999999999E-5</v>
      </c>
      <c r="CX1237"/>
      <c r="CY1237" s="173"/>
      <c r="CZ1237" s="271" t="s">
        <v>2668</v>
      </c>
      <c r="DA1237"/>
      <c r="DB1237" s="247"/>
      <c r="DC1237"/>
      <c r="DD1237"/>
      <c r="DE1237" s="53"/>
      <c r="DF1237" s="53"/>
      <c r="DG1237" s="53"/>
      <c r="DH1237" s="53"/>
      <c r="DI1237"/>
      <c r="DJ1237"/>
      <c r="DK1237"/>
      <c r="DL1237"/>
    </row>
    <row r="1238" spans="1:116" ht="14.4">
      <c r="A1238" t="s">
        <v>1020</v>
      </c>
      <c r="B1238" s="188" t="s">
        <v>321</v>
      </c>
      <c r="C1238" s="151" t="str">
        <f t="shared" si="285"/>
        <v>A.160.05.119</v>
      </c>
      <c r="D1238" s="54" t="s">
        <v>44</v>
      </c>
      <c r="E1238" s="150" t="s">
        <v>352</v>
      </c>
      <c r="F1238" s="153" t="str">
        <f t="shared" si="286"/>
        <v>Hornbean FSC/PEFC 750 (kg/m3)</v>
      </c>
      <c r="G1238" s="154">
        <f t="shared" si="287"/>
        <v>0.18634986000000001</v>
      </c>
      <c r="H1238"/>
      <c r="I1238"/>
      <c r="J1238" s="227">
        <f t="shared" si="293"/>
        <v>4.4498949406383798E-2</v>
      </c>
      <c r="K1238"/>
      <c r="L1238" s="280">
        <f t="shared" si="294"/>
        <v>3.0518728376999998E-3</v>
      </c>
      <c r="M1238" s="280">
        <f t="shared" si="295"/>
        <v>4.5408086360000004E-3</v>
      </c>
      <c r="N1238" s="281">
        <f t="shared" si="296"/>
        <v>8.9537889326838042E-3</v>
      </c>
      <c r="O1238" s="280">
        <v>2.7952478999999999E-2</v>
      </c>
      <c r="P1238" s="286">
        <v>1.4139738000000001E-3</v>
      </c>
      <c r="Q1238" s="286">
        <v>1.8156896000000001E-3</v>
      </c>
      <c r="R1238" s="286">
        <v>1.5906303999999999E-3</v>
      </c>
      <c r="S1238" s="219">
        <v>1.2896366E-3</v>
      </c>
      <c r="T1238" s="286">
        <v>5.9179077000000001E-6</v>
      </c>
      <c r="U1238" s="219">
        <v>1.6568793E-4</v>
      </c>
      <c r="V1238" s="219">
        <v>1.5004195000000001E-4</v>
      </c>
      <c r="W1238" s="219">
        <v>1.6940381000000001E-4</v>
      </c>
      <c r="X1238" s="219">
        <v>1.1310955999999999E-3</v>
      </c>
      <c r="Y1238" s="219">
        <v>8.7811584000000008E-3</v>
      </c>
      <c r="Z1238" s="286">
        <v>3.0007685999999999E-5</v>
      </c>
      <c r="AA1238" s="286">
        <v>3.2267034E-6</v>
      </c>
      <c r="AB1238" s="286">
        <v>1.9283803999999999E-11</v>
      </c>
      <c r="AC1238"/>
      <c r="AD1238" s="227">
        <f t="shared" si="288"/>
        <v>2.7952478999999999E-2</v>
      </c>
      <c r="AE1238" s="227">
        <f t="shared" si="289"/>
        <v>6.4315781876999991E-3</v>
      </c>
      <c r="AF1238" s="227">
        <f t="shared" si="290"/>
        <v>3.3829320534000001E-3</v>
      </c>
      <c r="AG1238" s="227">
        <f t="shared" si="291"/>
        <v>4.5408086360000004E-3</v>
      </c>
      <c r="AH1238" s="227">
        <f t="shared" si="292"/>
        <v>8.9505622292838042E-3</v>
      </c>
      <c r="AI1238"/>
      <c r="AJ1238">
        <v>24.294948000000002</v>
      </c>
      <c r="AK1238" s="155">
        <v>2.4437999000000001</v>
      </c>
      <c r="AL1238" s="155">
        <v>0.49698334999999999</v>
      </c>
      <c r="AM1238" s="155">
        <v>0</v>
      </c>
      <c r="AN1238" s="155">
        <v>21.029492999999999</v>
      </c>
      <c r="AO1238" s="155">
        <v>0.22483684000000001</v>
      </c>
      <c r="AP1238" s="155">
        <v>9.9834505000000004E-2</v>
      </c>
      <c r="AQ1238"/>
      <c r="AR1238" s="156">
        <v>3.7342746999999999E-3</v>
      </c>
      <c r="AS1238" s="156">
        <v>3.4557076999999999E-3</v>
      </c>
      <c r="AT1238" s="156">
        <v>1.5602642999999999E-4</v>
      </c>
      <c r="AU1238" s="156">
        <v>1.2254063000000001E-4</v>
      </c>
      <c r="AV1238" s="282">
        <f t="shared" si="297"/>
        <v>2.0717672083949999E-7</v>
      </c>
      <c r="AW1238" s="282">
        <f t="shared" si="298"/>
        <v>5.7702081370362161E-10</v>
      </c>
      <c r="AX1238" s="283">
        <f t="shared" si="299"/>
        <v>1.7162553064E-2</v>
      </c>
      <c r="AY1238" s="157">
        <v>1.729489E-7</v>
      </c>
      <c r="AZ1238" s="157">
        <v>5.2182795000000001E-10</v>
      </c>
      <c r="BA1238" s="157">
        <v>1.4257082999999999E-14</v>
      </c>
      <c r="BB1238" s="157">
        <v>2.7246116999999998E-12</v>
      </c>
      <c r="BC1238" s="157">
        <v>0</v>
      </c>
      <c r="BD1238" s="157">
        <v>1.1309620000000001E-10</v>
      </c>
      <c r="BE1238" s="157">
        <v>3.4046646999999997E-8</v>
      </c>
      <c r="BF1238" s="157">
        <v>1.8375178000000001E-11</v>
      </c>
      <c r="BG1238" s="157">
        <v>3.6671187000000001E-11</v>
      </c>
      <c r="BH1238" s="157">
        <v>3.5969461999999999E-14</v>
      </c>
      <c r="BI1238" s="157">
        <v>4.6222005000000004E-16</v>
      </c>
      <c r="BJ1238" s="157">
        <v>9.4462013000000006E-14</v>
      </c>
      <c r="BK1238" s="157">
        <v>1.0122584000000001E-15</v>
      </c>
      <c r="BL1238" s="157">
        <v>3.3564112000000001E-16</v>
      </c>
      <c r="BM1238" s="157">
        <v>3.2139408E-12</v>
      </c>
      <c r="BN1238" s="157">
        <v>6.2139087000000001E-11</v>
      </c>
      <c r="BO1238" s="157">
        <v>2.6051455999999999E-20</v>
      </c>
      <c r="BP1238" s="157">
        <v>1.5862064E-5</v>
      </c>
      <c r="BQ1238" s="157">
        <v>1.7146690999999999E-2</v>
      </c>
      <c r="BR1238" s="157">
        <v>0</v>
      </c>
      <c r="BS1238" s="157">
        <v>0</v>
      </c>
      <c r="BT1238" s="157">
        <v>0</v>
      </c>
      <c r="BU1238"/>
      <c r="BV1238" s="155">
        <v>9.9877804999999995E-6</v>
      </c>
      <c r="BW1238" s="155">
        <v>2.8111826999999999E-7</v>
      </c>
      <c r="BX1238" s="155">
        <v>5.1959286000000001E-6</v>
      </c>
      <c r="BY1238" s="155">
        <v>1.8086855999999999E-8</v>
      </c>
      <c r="BZ1238" s="155">
        <v>3.1671383000000001E-7</v>
      </c>
      <c r="CA1238" s="155">
        <v>5.6072952E-8</v>
      </c>
      <c r="CB1238" s="155">
        <v>8.9499418000000004E-10</v>
      </c>
      <c r="CC1238" s="155">
        <v>8.4450085999999999E-8</v>
      </c>
      <c r="CD1238" s="155">
        <v>1.6102001000000001E-8</v>
      </c>
      <c r="CE1238" s="155">
        <v>1.1623364999999999E-7</v>
      </c>
      <c r="CF1238" s="155">
        <v>0</v>
      </c>
      <c r="CG1238" s="155">
        <v>5.7609472E-17</v>
      </c>
      <c r="CH1238" s="155">
        <v>4.7170411000000003E-13</v>
      </c>
      <c r="CI1238" s="155">
        <v>3.1724409000000001E-7</v>
      </c>
      <c r="CJ1238" s="155">
        <v>3.5743201999999998E-6</v>
      </c>
      <c r="CK1238" s="155">
        <v>1.0614449999999999E-8</v>
      </c>
      <c r="CL1238" s="155">
        <v>0</v>
      </c>
      <c r="CM1238"/>
      <c r="CN1238" s="284">
        <v>3.9925678999999999E-13</v>
      </c>
      <c r="CO1238" s="284">
        <v>0.18635719000000001</v>
      </c>
      <c r="CP1238" s="285">
        <v>2.3235802000000001E-3</v>
      </c>
      <c r="CQ1238" s="284">
        <v>2.0509820000000001E-4</v>
      </c>
      <c r="CR1238" s="284">
        <v>4.2776778000000001E-11</v>
      </c>
      <c r="CS1238" s="284">
        <v>5.0538027000000001E-9</v>
      </c>
      <c r="CT1238" s="284">
        <v>1.2698808E-5</v>
      </c>
      <c r="CU1238" s="284">
        <v>8.6957790000000005E-4</v>
      </c>
      <c r="CV1238" s="284">
        <v>2.4071381E-8</v>
      </c>
      <c r="CW1238" s="284">
        <v>1.9725165E-5</v>
      </c>
      <c r="CX1238"/>
      <c r="CY1238" s="173"/>
      <c r="CZ1238" s="271" t="s">
        <v>2669</v>
      </c>
      <c r="DA1238"/>
      <c r="DB1238" s="247"/>
      <c r="DC1238"/>
      <c r="DD1238" s="53"/>
      <c r="DE1238" s="53"/>
      <c r="DF1238" s="117"/>
      <c r="DG1238" s="117"/>
      <c r="DH1238" s="117"/>
      <c r="DI1238" s="117"/>
      <c r="DJ1238" s="117"/>
      <c r="DK1238"/>
      <c r="DL1238"/>
    </row>
    <row r="1239" spans="1:116" ht="14.4">
      <c r="A1239" t="s">
        <v>1021</v>
      </c>
      <c r="B1239" s="188" t="s">
        <v>321</v>
      </c>
      <c r="C1239" s="151" t="str">
        <f t="shared" si="285"/>
        <v>A.160.05.120</v>
      </c>
      <c r="D1239" s="54" t="s">
        <v>44</v>
      </c>
      <c r="E1239" s="150" t="s">
        <v>352</v>
      </c>
      <c r="F1239" s="153" t="str">
        <f t="shared" si="286"/>
        <v>Horse chestnut FSC/PEFC 450 (kg/m3)</v>
      </c>
      <c r="G1239" s="154">
        <f t="shared" si="287"/>
        <v>0.18634986000000001</v>
      </c>
      <c r="H1239"/>
      <c r="I1239"/>
      <c r="J1239" s="227">
        <f t="shared" si="293"/>
        <v>4.4498949406383798E-2</v>
      </c>
      <c r="K1239"/>
      <c r="L1239" s="280">
        <f t="shared" si="294"/>
        <v>3.0518728376999998E-3</v>
      </c>
      <c r="M1239" s="280">
        <f t="shared" si="295"/>
        <v>4.5408086360000004E-3</v>
      </c>
      <c r="N1239" s="281">
        <f t="shared" si="296"/>
        <v>8.9537889326838042E-3</v>
      </c>
      <c r="O1239" s="280">
        <v>2.7952478999999999E-2</v>
      </c>
      <c r="P1239" s="219">
        <v>1.4139738000000001E-3</v>
      </c>
      <c r="Q1239" s="286">
        <v>1.8156896000000001E-3</v>
      </c>
      <c r="R1239" s="286">
        <v>1.5906303999999999E-3</v>
      </c>
      <c r="S1239" s="219">
        <v>1.2896366E-3</v>
      </c>
      <c r="T1239" s="286">
        <v>5.9179077000000001E-6</v>
      </c>
      <c r="U1239" s="219">
        <v>1.6568793E-4</v>
      </c>
      <c r="V1239" s="219">
        <v>1.5004195000000001E-4</v>
      </c>
      <c r="W1239" s="219">
        <v>1.6940381000000001E-4</v>
      </c>
      <c r="X1239" s="219">
        <v>1.1310955999999999E-3</v>
      </c>
      <c r="Y1239" s="219">
        <v>8.7811584000000008E-3</v>
      </c>
      <c r="Z1239" s="286">
        <v>3.0007685999999999E-5</v>
      </c>
      <c r="AA1239" s="286">
        <v>3.2267034E-6</v>
      </c>
      <c r="AB1239" s="286">
        <v>1.9283803999999999E-11</v>
      </c>
      <c r="AC1239"/>
      <c r="AD1239" s="227">
        <f t="shared" si="288"/>
        <v>2.7952478999999999E-2</v>
      </c>
      <c r="AE1239" s="227">
        <f t="shared" si="289"/>
        <v>6.4315781876999991E-3</v>
      </c>
      <c r="AF1239" s="227">
        <f t="shared" si="290"/>
        <v>3.3829320534000001E-3</v>
      </c>
      <c r="AG1239" s="227">
        <f t="shared" si="291"/>
        <v>4.5408086360000004E-3</v>
      </c>
      <c r="AH1239" s="227">
        <f t="shared" si="292"/>
        <v>8.9505622292838042E-3</v>
      </c>
      <c r="AI1239"/>
      <c r="AJ1239">
        <v>24.294948000000002</v>
      </c>
      <c r="AK1239" s="155">
        <v>2.4437999000000001</v>
      </c>
      <c r="AL1239" s="155">
        <v>0.49698334999999999</v>
      </c>
      <c r="AM1239" s="155">
        <v>0</v>
      </c>
      <c r="AN1239" s="155">
        <v>21.029492999999999</v>
      </c>
      <c r="AO1239" s="155">
        <v>0.22483684000000001</v>
      </c>
      <c r="AP1239" s="155">
        <v>9.9834505000000004E-2</v>
      </c>
      <c r="AQ1239"/>
      <c r="AR1239" s="156">
        <v>3.7342746999999999E-3</v>
      </c>
      <c r="AS1239" s="156">
        <v>3.4557076999999999E-3</v>
      </c>
      <c r="AT1239" s="156">
        <v>1.5602642999999999E-4</v>
      </c>
      <c r="AU1239" s="156">
        <v>1.2254063000000001E-4</v>
      </c>
      <c r="AV1239" s="282">
        <f t="shared" si="297"/>
        <v>2.0717672083949999E-7</v>
      </c>
      <c r="AW1239" s="282">
        <f t="shared" si="298"/>
        <v>5.7702081370362161E-10</v>
      </c>
      <c r="AX1239" s="283">
        <f t="shared" si="299"/>
        <v>1.7162553064E-2</v>
      </c>
      <c r="AY1239" s="157">
        <v>1.729489E-7</v>
      </c>
      <c r="AZ1239" s="157">
        <v>5.2182795000000001E-10</v>
      </c>
      <c r="BA1239" s="157">
        <v>1.4257082999999999E-14</v>
      </c>
      <c r="BB1239" s="157">
        <v>2.7246116999999998E-12</v>
      </c>
      <c r="BC1239" s="157">
        <v>0</v>
      </c>
      <c r="BD1239" s="157">
        <v>1.1309620000000001E-10</v>
      </c>
      <c r="BE1239" s="157">
        <v>3.4046646999999997E-8</v>
      </c>
      <c r="BF1239" s="157">
        <v>1.8375178000000001E-11</v>
      </c>
      <c r="BG1239" s="157">
        <v>3.6671187000000001E-11</v>
      </c>
      <c r="BH1239" s="157">
        <v>3.5969461999999999E-14</v>
      </c>
      <c r="BI1239" s="157">
        <v>4.6222005000000004E-16</v>
      </c>
      <c r="BJ1239" s="157">
        <v>9.4462013000000006E-14</v>
      </c>
      <c r="BK1239" s="157">
        <v>1.0122584000000001E-15</v>
      </c>
      <c r="BL1239" s="157">
        <v>3.3564112000000001E-16</v>
      </c>
      <c r="BM1239" s="157">
        <v>3.2139408E-12</v>
      </c>
      <c r="BN1239" s="157">
        <v>6.2139087000000001E-11</v>
      </c>
      <c r="BO1239" s="157">
        <v>2.6051455999999999E-20</v>
      </c>
      <c r="BP1239" s="157">
        <v>1.5862064E-5</v>
      </c>
      <c r="BQ1239" s="157">
        <v>1.7146690999999999E-2</v>
      </c>
      <c r="BR1239" s="157">
        <v>0</v>
      </c>
      <c r="BS1239" s="157">
        <v>0</v>
      </c>
      <c r="BT1239" s="157">
        <v>0</v>
      </c>
      <c r="BU1239"/>
      <c r="BV1239" s="155">
        <v>9.9877804999999995E-6</v>
      </c>
      <c r="BW1239" s="155">
        <v>2.8111826999999999E-7</v>
      </c>
      <c r="BX1239" s="155">
        <v>5.1959286000000001E-6</v>
      </c>
      <c r="BY1239" s="155">
        <v>1.8086855999999999E-8</v>
      </c>
      <c r="BZ1239" s="155">
        <v>3.1671383000000001E-7</v>
      </c>
      <c r="CA1239" s="155">
        <v>5.6072952E-8</v>
      </c>
      <c r="CB1239" s="155">
        <v>8.9499418000000004E-10</v>
      </c>
      <c r="CC1239" s="155">
        <v>8.4450085999999999E-8</v>
      </c>
      <c r="CD1239" s="155">
        <v>1.6102001000000001E-8</v>
      </c>
      <c r="CE1239" s="155">
        <v>1.1623364999999999E-7</v>
      </c>
      <c r="CF1239" s="155">
        <v>0</v>
      </c>
      <c r="CG1239" s="155">
        <v>5.7609472E-17</v>
      </c>
      <c r="CH1239" s="155">
        <v>4.7170411000000003E-13</v>
      </c>
      <c r="CI1239" s="155">
        <v>3.1724409000000001E-7</v>
      </c>
      <c r="CJ1239" s="155">
        <v>3.5743201999999998E-6</v>
      </c>
      <c r="CK1239" s="155">
        <v>1.0614449999999999E-8</v>
      </c>
      <c r="CL1239" s="155">
        <v>0</v>
      </c>
      <c r="CM1239"/>
      <c r="CN1239" s="284">
        <v>3.9925678999999999E-13</v>
      </c>
      <c r="CO1239" s="284">
        <v>0.18635719000000001</v>
      </c>
      <c r="CP1239" s="285">
        <v>2.3235802000000001E-3</v>
      </c>
      <c r="CQ1239" s="284">
        <v>2.0509820000000001E-4</v>
      </c>
      <c r="CR1239" s="284">
        <v>4.2776778000000001E-11</v>
      </c>
      <c r="CS1239" s="284">
        <v>5.0538027000000001E-9</v>
      </c>
      <c r="CT1239" s="284">
        <v>1.2698808E-5</v>
      </c>
      <c r="CU1239" s="284">
        <v>8.6957790000000005E-4</v>
      </c>
      <c r="CV1239" s="284">
        <v>2.4071381E-8</v>
      </c>
      <c r="CW1239" s="284">
        <v>1.9725165E-5</v>
      </c>
      <c r="CX1239"/>
      <c r="CY1239" s="173"/>
      <c r="CZ1239" s="271" t="s">
        <v>2670</v>
      </c>
      <c r="DA1239"/>
      <c r="DB1239" s="247"/>
      <c r="DC1239"/>
      <c r="DD1239"/>
      <c r="DE1239" s="117"/>
      <c r="DF1239" s="117"/>
      <c r="DG1239" s="117"/>
      <c r="DH1239" s="117"/>
      <c r="DI1239" s="117"/>
      <c r="DJ1239" s="117"/>
      <c r="DK1239"/>
      <c r="DL1239"/>
    </row>
    <row r="1240" spans="1:116" ht="14.4">
      <c r="A1240" t="s">
        <v>1022</v>
      </c>
      <c r="B1240" s="188" t="s">
        <v>321</v>
      </c>
      <c r="C1240" s="151" t="str">
        <f t="shared" si="285"/>
        <v>A.160.05.121</v>
      </c>
      <c r="D1240" s="54" t="s">
        <v>44</v>
      </c>
      <c r="E1240" s="150" t="s">
        <v>352</v>
      </c>
      <c r="F1240" s="153" t="str">
        <f t="shared" si="286"/>
        <v>Ilomba FSC/PEFC 480 (kg/m3)</v>
      </c>
      <c r="G1240" s="154">
        <f t="shared" si="287"/>
        <v>0.25171368666666666</v>
      </c>
      <c r="H1240"/>
      <c r="I1240"/>
      <c r="J1240" s="227">
        <f t="shared" si="293"/>
        <v>6.2166176646027041E-2</v>
      </c>
      <c r="K1240"/>
      <c r="L1240" s="280">
        <f t="shared" si="294"/>
        <v>2.8297553989E-3</v>
      </c>
      <c r="M1240" s="280">
        <f t="shared" si="295"/>
        <v>6.758762889000001E-3</v>
      </c>
      <c r="N1240" s="281">
        <f t="shared" si="296"/>
        <v>1.4820605358127042E-2</v>
      </c>
      <c r="O1240" s="280">
        <v>3.7757052999999999E-2</v>
      </c>
      <c r="P1240" s="286">
        <v>3.9516812000000004E-3</v>
      </c>
      <c r="Q1240" s="286">
        <v>1.7578692000000001E-3</v>
      </c>
      <c r="R1240" s="286">
        <v>1.6119349000000001E-3</v>
      </c>
      <c r="S1240" s="219">
        <v>1.0734971999999999E-3</v>
      </c>
      <c r="T1240" s="286">
        <v>5.7573789000000003E-6</v>
      </c>
      <c r="U1240" s="219">
        <v>1.3856592000000001E-4</v>
      </c>
      <c r="V1240" s="219">
        <v>1.201867E-4</v>
      </c>
      <c r="W1240" s="219">
        <v>1.5485698E-4</v>
      </c>
      <c r="X1240" s="219">
        <v>9.0487651999999997E-4</v>
      </c>
      <c r="Y1240" s="219">
        <v>1.4663167E-2</v>
      </c>
      <c r="Z1240" s="286">
        <v>2.4149269000000001E-5</v>
      </c>
      <c r="AA1240" s="286">
        <v>2.5813627000000002E-6</v>
      </c>
      <c r="AB1240" s="286">
        <v>1.5427043000000001E-11</v>
      </c>
      <c r="AC1240"/>
      <c r="AD1240" s="227">
        <f t="shared" si="288"/>
        <v>3.7757052999999999E-2</v>
      </c>
      <c r="AE1240" s="227">
        <f t="shared" si="289"/>
        <v>8.6594924989000024E-3</v>
      </c>
      <c r="AF1240" s="227">
        <f t="shared" si="290"/>
        <v>5.8323184627000011E-3</v>
      </c>
      <c r="AG1240" s="227">
        <f t="shared" si="291"/>
        <v>6.7587628890000001E-3</v>
      </c>
      <c r="AH1240" s="227">
        <f t="shared" si="292"/>
        <v>1.4818023995427042E-2</v>
      </c>
      <c r="AI1240"/>
      <c r="AJ1240">
        <v>25.095279000000001</v>
      </c>
      <c r="AK1240" s="155">
        <v>3.2562484</v>
      </c>
      <c r="AL1240" s="155">
        <v>0.49895898</v>
      </c>
      <c r="AM1240" s="155">
        <v>0</v>
      </c>
      <c r="AN1240" s="155">
        <v>21.019527</v>
      </c>
      <c r="AO1240" s="155">
        <v>0.22022596</v>
      </c>
      <c r="AP1240" s="155">
        <v>0.1003183</v>
      </c>
      <c r="AQ1240"/>
      <c r="AR1240" s="156">
        <v>5.6173739E-3</v>
      </c>
      <c r="AS1240" s="156">
        <v>5.2187594E-3</v>
      </c>
      <c r="AT1240" s="156">
        <v>2.1926574999999999E-4</v>
      </c>
      <c r="AU1240" s="156">
        <v>1.7934877E-4</v>
      </c>
      <c r="AV1240" s="282">
        <f t="shared" si="297"/>
        <v>3.1287526471349996E-7</v>
      </c>
      <c r="AW1240" s="282">
        <f t="shared" si="298"/>
        <v>8.1089406065788111E-10</v>
      </c>
      <c r="AX1240" s="283">
        <f t="shared" si="299"/>
        <v>2.5118874481E-2</v>
      </c>
      <c r="AY1240" s="157">
        <v>2.3360327999999999E-7</v>
      </c>
      <c r="AZ1240" s="157">
        <v>7.0483698000000001E-10</v>
      </c>
      <c r="BA1240" s="157">
        <v>1.9257152E-14</v>
      </c>
      <c r="BB1240" s="157">
        <v>2.1796893E-12</v>
      </c>
      <c r="BC1240" s="157">
        <v>0</v>
      </c>
      <c r="BD1240" s="157">
        <v>9.9572813999999994E-11</v>
      </c>
      <c r="BE1240" s="157">
        <v>7.9115803000000005E-8</v>
      </c>
      <c r="BF1240" s="157">
        <v>1.6774440000000001E-11</v>
      </c>
      <c r="BG1240" s="157">
        <v>8.9003312000000002E-11</v>
      </c>
      <c r="BH1240" s="157">
        <v>2.8775570000000001E-14</v>
      </c>
      <c r="BI1240" s="157">
        <v>3.6977603999999999E-16</v>
      </c>
      <c r="BJ1240" s="157">
        <v>7.8996681000000002E-14</v>
      </c>
      <c r="BK1240" s="157">
        <v>1.2850919999999999E-13</v>
      </c>
      <c r="BL1240" s="157">
        <v>2.3420258E-14</v>
      </c>
      <c r="BM1240" s="157">
        <v>2.7413261999999998E-12</v>
      </c>
      <c r="BN1240" s="157">
        <v>5.1687883999999998E-11</v>
      </c>
      <c r="BO1240" s="157">
        <v>2.0841165E-20</v>
      </c>
      <c r="BP1240" s="157">
        <v>1.4695481E-5</v>
      </c>
      <c r="BQ1240" s="157">
        <v>2.5104179000000001E-2</v>
      </c>
      <c r="BR1240" s="157">
        <v>0</v>
      </c>
      <c r="BS1240" s="157">
        <v>0</v>
      </c>
      <c r="BT1240" s="157">
        <v>0</v>
      </c>
      <c r="BU1240"/>
      <c r="BV1240" s="155">
        <v>1.3429085000000001E-5</v>
      </c>
      <c r="BW1240" s="155">
        <v>6.3625254999999998E-7</v>
      </c>
      <c r="BX1240" s="155">
        <v>7.0184453999999999E-6</v>
      </c>
      <c r="BY1240" s="155">
        <v>1.4650241E-8</v>
      </c>
      <c r="BZ1240" s="155">
        <v>6.2962425999999999E-7</v>
      </c>
      <c r="CA1240" s="155">
        <v>4.4858361000000003E-8</v>
      </c>
      <c r="CB1240" s="155">
        <v>7.1599534999999997E-10</v>
      </c>
      <c r="CC1240" s="155">
        <v>6.7560069000000003E-8</v>
      </c>
      <c r="CD1240" s="155">
        <v>1.4544980999999999E-8</v>
      </c>
      <c r="CE1240" s="155">
        <v>9.7460417000000004E-8</v>
      </c>
      <c r="CF1240" s="155">
        <v>0</v>
      </c>
      <c r="CG1240" s="155">
        <v>4.6087577000000002E-17</v>
      </c>
      <c r="CH1240" s="155">
        <v>3.7736329000000002E-13</v>
      </c>
      <c r="CI1240" s="155">
        <v>3.453818E-7</v>
      </c>
      <c r="CJ1240" s="155">
        <v>4.5510985000000004E-6</v>
      </c>
      <c r="CK1240" s="155">
        <v>8.4915791000000007E-9</v>
      </c>
      <c r="CL1240" s="155">
        <v>0</v>
      </c>
      <c r="CM1240"/>
      <c r="CN1240" s="284">
        <v>3.1940542999999998E-13</v>
      </c>
      <c r="CO1240" s="284">
        <v>0.25171954000000002</v>
      </c>
      <c r="CP1240" s="285">
        <v>1.8588642000000001E-3</v>
      </c>
      <c r="CQ1240" s="284">
        <v>4.4552365999999999E-4</v>
      </c>
      <c r="CR1240" s="284">
        <v>3.5771925000000003E-11</v>
      </c>
      <c r="CS1240" s="284">
        <v>4.2262811000000004E-9</v>
      </c>
      <c r="CT1240" s="284">
        <v>2.8400559000000002E-5</v>
      </c>
      <c r="CU1240" s="284">
        <v>6.3635796999999994E-2</v>
      </c>
      <c r="CV1240" s="284">
        <v>1.9257104999999999E-8</v>
      </c>
      <c r="CW1240" s="284">
        <v>1.5780131999999999E-5</v>
      </c>
      <c r="CX1240"/>
      <c r="CY1240" s="173"/>
      <c r="CZ1240" s="271" t="s">
        <v>2671</v>
      </c>
      <c r="DA1240"/>
      <c r="DB1240" s="247"/>
      <c r="DC1240"/>
      <c r="DD1240" s="53"/>
      <c r="DE1240" s="117"/>
      <c r="DF1240" s="53"/>
      <c r="DG1240" s="53"/>
      <c r="DH1240" s="53"/>
      <c r="DI1240"/>
      <c r="DJ1240"/>
      <c r="DK1240"/>
      <c r="DL1240"/>
    </row>
    <row r="1241" spans="1:116" ht="14.4">
      <c r="A1241" t="s">
        <v>1873</v>
      </c>
      <c r="B1241" s="188" t="s">
        <v>321</v>
      </c>
      <c r="C1241" s="151" t="str">
        <f t="shared" ref="C1241:C1307" si="300">MID(A1241,1,12)</f>
        <v>A.160.05.122</v>
      </c>
      <c r="D1241" s="54" t="s">
        <v>44</v>
      </c>
      <c r="E1241" s="150" t="s">
        <v>352</v>
      </c>
      <c r="F1241" s="153" t="str">
        <f t="shared" ref="F1241:F1307" si="301">MID(A1241, 21,85)</f>
        <v>Ilomba natural forest clear cut 480 (kg/m3)</v>
      </c>
      <c r="G1241" s="154">
        <f t="shared" si="287"/>
        <v>3.701713666666667</v>
      </c>
      <c r="H1241"/>
      <c r="I1241"/>
      <c r="J1241" s="227">
        <f t="shared" si="293"/>
        <v>6.9773536243770273</v>
      </c>
      <c r="K1241"/>
      <c r="L1241" s="280">
        <f t="shared" si="294"/>
        <v>2.8297553989E-3</v>
      </c>
      <c r="M1241" s="280">
        <f t="shared" si="295"/>
        <v>6.40444621362</v>
      </c>
      <c r="N1241" s="281">
        <f t="shared" si="296"/>
        <v>1.4820605358127042E-2</v>
      </c>
      <c r="O1241" s="280">
        <v>0.55525705000000003</v>
      </c>
      <c r="P1241" s="286">
        <v>3.9516812000000004E-3</v>
      </c>
      <c r="Q1241" s="286">
        <v>1.7578692000000001E-3</v>
      </c>
      <c r="R1241" s="286">
        <v>1.6119349000000001E-3</v>
      </c>
      <c r="S1241" s="219">
        <v>1.0734971999999999E-3</v>
      </c>
      <c r="T1241" s="286">
        <v>5.7573789000000003E-6</v>
      </c>
      <c r="U1241" s="219">
        <v>1.3856592000000001E-4</v>
      </c>
      <c r="V1241" s="219">
        <v>1.201867E-4</v>
      </c>
      <c r="W1241" s="219">
        <v>1.5485698E-4</v>
      </c>
      <c r="X1241" s="219">
        <v>9.0487651999999997E-4</v>
      </c>
      <c r="Y1241" s="219">
        <v>1.4663167E-2</v>
      </c>
      <c r="Z1241" s="219">
        <v>6.3977116000000001</v>
      </c>
      <c r="AA1241" s="286">
        <v>2.5813627000000002E-6</v>
      </c>
      <c r="AB1241" s="286">
        <v>1.5427043000000001E-11</v>
      </c>
      <c r="AC1241"/>
      <c r="AD1241" s="227">
        <f t="shared" si="288"/>
        <v>0.55525705000000003</v>
      </c>
      <c r="AE1241" s="227">
        <f t="shared" si="289"/>
        <v>8.6594924989000024E-3</v>
      </c>
      <c r="AF1241" s="227">
        <f t="shared" si="290"/>
        <v>5.8323184627000011E-3</v>
      </c>
      <c r="AG1241" s="227">
        <f t="shared" si="291"/>
        <v>6.4044462136200009</v>
      </c>
      <c r="AH1241" s="227">
        <f t="shared" si="292"/>
        <v>1.4818023995427042E-2</v>
      </c>
      <c r="AI1241"/>
      <c r="AJ1241">
        <v>25.095279000000001</v>
      </c>
      <c r="AK1241" s="155">
        <v>3.2562484</v>
      </c>
      <c r="AL1241" s="155">
        <v>0.49895898</v>
      </c>
      <c r="AM1241" s="155">
        <v>0</v>
      </c>
      <c r="AN1241" s="155">
        <v>21.019527</v>
      </c>
      <c r="AO1241" s="155">
        <v>0.22022596</v>
      </c>
      <c r="AP1241" s="155">
        <v>0.1003183</v>
      </c>
      <c r="AQ1241"/>
      <c r="AR1241" s="156">
        <v>6.1632197E-2</v>
      </c>
      <c r="AS1241" s="156">
        <v>5.8621447E-2</v>
      </c>
      <c r="AT1241" s="156">
        <v>2.8314010999999999E-3</v>
      </c>
      <c r="AU1241" s="156">
        <v>1.7934877E-4</v>
      </c>
      <c r="AV1241" s="282">
        <f t="shared" si="297"/>
        <v>3.5144752847135E-6</v>
      </c>
      <c r="AW1241" s="282">
        <f t="shared" si="298"/>
        <v>1.047115800565588E-8</v>
      </c>
      <c r="AX1241" s="283">
        <f t="shared" si="299"/>
        <v>2.5118874481E-2</v>
      </c>
      <c r="AY1241" s="157">
        <v>3.4352032999999999E-6</v>
      </c>
      <c r="AZ1241" s="157">
        <v>1.0364837E-8</v>
      </c>
      <c r="BA1241" s="157">
        <v>2.8318214999999999E-13</v>
      </c>
      <c r="BB1241" s="157">
        <v>2.1796893E-12</v>
      </c>
      <c r="BC1241" s="157">
        <v>0</v>
      </c>
      <c r="BD1241" s="157">
        <v>9.9572813999999994E-11</v>
      </c>
      <c r="BE1241" s="157">
        <v>7.9115803000000005E-8</v>
      </c>
      <c r="BF1241" s="157">
        <v>1.6774440000000001E-11</v>
      </c>
      <c r="BG1241" s="157">
        <v>8.9003312000000002E-11</v>
      </c>
      <c r="BH1241" s="157">
        <v>2.8775570000000001E-14</v>
      </c>
      <c r="BI1241" s="157">
        <v>3.6977603999999999E-16</v>
      </c>
      <c r="BJ1241" s="157">
        <v>7.8996681000000002E-14</v>
      </c>
      <c r="BK1241" s="157">
        <v>1.2850919999999999E-13</v>
      </c>
      <c r="BL1241" s="157">
        <v>2.3420258E-14</v>
      </c>
      <c r="BM1241" s="157">
        <v>2.7413261999999998E-12</v>
      </c>
      <c r="BN1241" s="157">
        <v>5.1687883999999998E-11</v>
      </c>
      <c r="BO1241" s="157">
        <v>2.0841165E-20</v>
      </c>
      <c r="BP1241" s="157">
        <v>1.4695481E-5</v>
      </c>
      <c r="BQ1241" s="157">
        <v>2.5104179000000001E-2</v>
      </c>
      <c r="BR1241" s="157">
        <v>0</v>
      </c>
      <c r="BS1241" s="157">
        <v>0</v>
      </c>
      <c r="BT1241" s="157">
        <v>0</v>
      </c>
      <c r="BU1241"/>
      <c r="BV1241" s="155">
        <v>1.0962424E-4</v>
      </c>
      <c r="BW1241" s="155">
        <v>6.3625254999999998E-7</v>
      </c>
      <c r="BX1241" s="155">
        <v>1.032136E-4</v>
      </c>
      <c r="BY1241" s="155">
        <v>1.4650241E-8</v>
      </c>
      <c r="BZ1241" s="155">
        <v>6.2962425999999999E-7</v>
      </c>
      <c r="CA1241" s="155">
        <v>4.4858361000000003E-8</v>
      </c>
      <c r="CB1241" s="155">
        <v>7.1599534999999997E-10</v>
      </c>
      <c r="CC1241" s="155">
        <v>6.7560069000000003E-8</v>
      </c>
      <c r="CD1241" s="155">
        <v>1.4544980999999999E-8</v>
      </c>
      <c r="CE1241" s="155">
        <v>9.7460417000000004E-8</v>
      </c>
      <c r="CF1241" s="155">
        <v>0</v>
      </c>
      <c r="CG1241" s="155">
        <v>4.6087577000000002E-17</v>
      </c>
      <c r="CH1241" s="155">
        <v>3.7736329000000002E-13</v>
      </c>
      <c r="CI1241" s="155">
        <v>3.453818E-7</v>
      </c>
      <c r="CJ1241" s="155">
        <v>4.5510985000000004E-6</v>
      </c>
      <c r="CK1241" s="155">
        <v>8.4915791000000007E-9</v>
      </c>
      <c r="CL1241" s="155">
        <v>0</v>
      </c>
      <c r="CM1241"/>
      <c r="CN1241" s="284">
        <v>3.1940542999999998E-13</v>
      </c>
      <c r="CO1241" s="284">
        <v>3.7017194999999998</v>
      </c>
      <c r="CP1241" s="285">
        <v>1.8588642000000001E-3</v>
      </c>
      <c r="CQ1241" s="284">
        <v>4.4552365999999999E-4</v>
      </c>
      <c r="CR1241" s="284">
        <v>3.5771925000000003E-11</v>
      </c>
      <c r="CS1241" s="284">
        <v>4.2262811000000004E-9</v>
      </c>
      <c r="CT1241" s="284">
        <v>2.8400559000000002E-5</v>
      </c>
      <c r="CU1241" s="284">
        <v>6.3635796999999994E-2</v>
      </c>
      <c r="CV1241" s="284">
        <v>1.9257104999999999E-8</v>
      </c>
      <c r="CW1241" s="284">
        <v>1.5780131999999999E-5</v>
      </c>
      <c r="CX1241"/>
      <c r="CY1241" s="173"/>
      <c r="CZ1241" s="271" t="s">
        <v>2671</v>
      </c>
      <c r="DA1241"/>
      <c r="DB1241" s="247"/>
      <c r="DC1241"/>
      <c r="DD1241" s="53"/>
      <c r="DE1241" s="53"/>
      <c r="DF1241" s="53"/>
      <c r="DG1241" s="53"/>
      <c r="DH1241" s="53"/>
      <c r="DI1241"/>
      <c r="DJ1241"/>
      <c r="DK1241"/>
      <c r="DL1241"/>
    </row>
    <row r="1242" spans="1:116" ht="14.4">
      <c r="A1242" t="s">
        <v>1023</v>
      </c>
      <c r="B1242" s="188" t="s">
        <v>321</v>
      </c>
      <c r="C1242" s="151" t="str">
        <f t="shared" si="300"/>
        <v>A.160.05.123</v>
      </c>
      <c r="D1242" s="54" t="s">
        <v>44</v>
      </c>
      <c r="E1242" s="150" t="s">
        <v>352</v>
      </c>
      <c r="F1242" s="153" t="str">
        <f t="shared" si="301"/>
        <v>Koto FSC/PEFC 560 (kg/m3)</v>
      </c>
      <c r="G1242" s="154">
        <f t="shared" ref="G1242:G1308" si="302">O1242/0.15</f>
        <v>0.22976652</v>
      </c>
      <c r="H1242"/>
      <c r="I1242"/>
      <c r="J1242" s="227">
        <f t="shared" si="293"/>
        <v>5.6131857286627042E-2</v>
      </c>
      <c r="K1242"/>
      <c r="L1242" s="280">
        <f t="shared" si="294"/>
        <v>2.7628113104999998E-3</v>
      </c>
      <c r="M1242" s="280">
        <f t="shared" si="295"/>
        <v>5.9839733179999997E-3</v>
      </c>
      <c r="N1242" s="281">
        <f t="shared" si="296"/>
        <v>1.2920094658127044E-2</v>
      </c>
      <c r="O1242" s="280">
        <v>3.4464978E-2</v>
      </c>
      <c r="P1242" s="286">
        <v>3.2234422E-3</v>
      </c>
      <c r="Q1242" s="286">
        <v>1.7113998E-3</v>
      </c>
      <c r="R1242" s="286">
        <v>1.5530733E-3</v>
      </c>
      <c r="S1242" s="219">
        <v>1.0673430999999999E-3</v>
      </c>
      <c r="T1242" s="286">
        <v>5.4770905000000003E-6</v>
      </c>
      <c r="U1242" s="219">
        <v>1.3691781999999999E-4</v>
      </c>
      <c r="V1242" s="219">
        <v>1.2014474E-4</v>
      </c>
      <c r="W1242" s="219">
        <v>1.5359828000000001E-4</v>
      </c>
      <c r="X1242" s="219">
        <v>9.0487651999999997E-4</v>
      </c>
      <c r="Y1242" s="219">
        <v>1.2763915000000001E-2</v>
      </c>
      <c r="Z1242" s="286">
        <v>2.4110058E-5</v>
      </c>
      <c r="AA1242" s="286">
        <v>2.5813627000000002E-6</v>
      </c>
      <c r="AB1242" s="286">
        <v>1.5427043000000001E-11</v>
      </c>
      <c r="AC1242"/>
      <c r="AD1242" s="227">
        <f t="shared" si="288"/>
        <v>3.4464978E-2</v>
      </c>
      <c r="AE1242" s="227">
        <f t="shared" si="289"/>
        <v>7.8177980504999991E-3</v>
      </c>
      <c r="AF1242" s="227">
        <f t="shared" si="290"/>
        <v>5.0575681026999997E-3</v>
      </c>
      <c r="AG1242" s="227">
        <f t="shared" si="291"/>
        <v>5.9839733179999997E-3</v>
      </c>
      <c r="AH1242" s="227">
        <f t="shared" si="292"/>
        <v>1.2917513295427044E-2</v>
      </c>
      <c r="AI1242"/>
      <c r="AJ1242">
        <v>24.807015</v>
      </c>
      <c r="AK1242" s="155">
        <v>2.9693912999999998</v>
      </c>
      <c r="AL1242" s="155">
        <v>0.49798266000000002</v>
      </c>
      <c r="AM1242" s="155">
        <v>0</v>
      </c>
      <c r="AN1242" s="155">
        <v>21.019527</v>
      </c>
      <c r="AO1242" s="155">
        <v>0.22003565999999999</v>
      </c>
      <c r="AP1242" s="155">
        <v>0.10007793</v>
      </c>
      <c r="AQ1242"/>
      <c r="AR1242" s="156">
        <v>5.0143910999999996E-3</v>
      </c>
      <c r="AS1242" s="156">
        <v>4.6567906000000003E-3</v>
      </c>
      <c r="AT1242" s="156">
        <v>1.9837431E-4</v>
      </c>
      <c r="AU1242" s="156">
        <v>1.5922625E-4</v>
      </c>
      <c r="AV1242" s="282">
        <f t="shared" si="297"/>
        <v>2.7918408221560003E-7</v>
      </c>
      <c r="AW1242" s="282">
        <f t="shared" si="298"/>
        <v>7.3363280869488114E-10</v>
      </c>
      <c r="AX1242" s="283">
        <f t="shared" si="299"/>
        <v>2.2300594713999998E-2</v>
      </c>
      <c r="AY1242" s="157">
        <v>2.1323631E-7</v>
      </c>
      <c r="AZ1242" s="157">
        <v>6.4338493000000005E-10</v>
      </c>
      <c r="BA1242" s="157">
        <v>1.7578193999999999E-14</v>
      </c>
      <c r="BB1242" s="157">
        <v>2.1796893E-12</v>
      </c>
      <c r="BC1242" s="157">
        <v>0</v>
      </c>
      <c r="BD1242" s="157">
        <v>9.7995477999999998E-11</v>
      </c>
      <c r="BE1242" s="157">
        <v>6.5793756000000002E-8</v>
      </c>
      <c r="BF1242" s="157">
        <v>1.6414730000000001E-11</v>
      </c>
      <c r="BG1242" s="157">
        <v>7.3597766999999994E-11</v>
      </c>
      <c r="BH1242" s="157">
        <v>2.8775570000000001E-14</v>
      </c>
      <c r="BI1242" s="157">
        <v>3.6977603999999999E-16</v>
      </c>
      <c r="BJ1242" s="157">
        <v>7.8057757999999997E-14</v>
      </c>
      <c r="BK1242" s="157">
        <v>9.3523062000000006E-14</v>
      </c>
      <c r="BL1242" s="157">
        <v>1.7077313999999999E-14</v>
      </c>
      <c r="BM1242" s="157">
        <v>2.6947033000000001E-12</v>
      </c>
      <c r="BN1242" s="157">
        <v>5.1146345000000002E-11</v>
      </c>
      <c r="BO1242" s="157">
        <v>2.0841165E-20</v>
      </c>
      <c r="BP1242" s="157">
        <v>1.4579714E-5</v>
      </c>
      <c r="BQ1242" s="157">
        <v>2.2286014999999999E-2</v>
      </c>
      <c r="BR1242" s="157">
        <v>0</v>
      </c>
      <c r="BS1242" s="157">
        <v>0</v>
      </c>
      <c r="BT1242" s="157">
        <v>0</v>
      </c>
      <c r="BU1242"/>
      <c r="BV1242" s="155">
        <v>1.2251629000000001E-5</v>
      </c>
      <c r="BW1242" s="155">
        <v>5.3004207000000004E-7</v>
      </c>
      <c r="BX1242" s="155">
        <v>6.4065003000000002E-6</v>
      </c>
      <c r="BY1242" s="155">
        <v>1.4616969E-8</v>
      </c>
      <c r="BZ1242" s="155">
        <v>5.3662661000000005E-7</v>
      </c>
      <c r="CA1242" s="155">
        <v>4.4858361000000003E-8</v>
      </c>
      <c r="CB1242" s="155">
        <v>7.1599534999999997E-10</v>
      </c>
      <c r="CC1242" s="155">
        <v>6.7560069000000003E-8</v>
      </c>
      <c r="CD1242" s="155">
        <v>1.4089261E-8</v>
      </c>
      <c r="CE1242" s="155">
        <v>9.6284372000000003E-8</v>
      </c>
      <c r="CF1242" s="155">
        <v>0</v>
      </c>
      <c r="CG1242" s="155">
        <v>4.6087577000000002E-17</v>
      </c>
      <c r="CH1242" s="155">
        <v>3.7736329000000002E-13</v>
      </c>
      <c r="CI1242" s="155">
        <v>3.2723564000000002E-7</v>
      </c>
      <c r="CJ1242" s="155">
        <v>4.2046076999999999E-6</v>
      </c>
      <c r="CK1242" s="155">
        <v>8.4915791000000007E-9</v>
      </c>
      <c r="CL1242" s="155">
        <v>0</v>
      </c>
      <c r="CM1242"/>
      <c r="CN1242" s="284">
        <v>3.1940542999999998E-13</v>
      </c>
      <c r="CO1242" s="284">
        <v>0.22977238</v>
      </c>
      <c r="CP1242" s="285">
        <v>1.8588642000000001E-3</v>
      </c>
      <c r="CQ1242" s="284">
        <v>3.7285600000000002E-4</v>
      </c>
      <c r="CR1242" s="284">
        <v>3.5347129999999997E-11</v>
      </c>
      <c r="CS1242" s="284">
        <v>4.1760786999999999E-9</v>
      </c>
      <c r="CT1242" s="284">
        <v>2.3806288999999999E-5</v>
      </c>
      <c r="CU1242" s="284">
        <v>4.6391924000000001E-2</v>
      </c>
      <c r="CV1242" s="284">
        <v>1.9257104999999999E-8</v>
      </c>
      <c r="CW1242" s="284">
        <v>1.5780131999999999E-5</v>
      </c>
      <c r="CX1242"/>
      <c r="CY1242" s="173"/>
      <c r="CZ1242" s="271" t="s">
        <v>2672</v>
      </c>
      <c r="DA1242"/>
      <c r="DB1242" s="247"/>
      <c r="DC1242"/>
      <c r="DD1242" s="117"/>
      <c r="DE1242" s="53"/>
      <c r="DF1242"/>
      <c r="DG1242"/>
      <c r="DH1242"/>
      <c r="DI1242"/>
      <c r="DJ1242"/>
      <c r="DK1242"/>
      <c r="DL1242"/>
    </row>
    <row r="1243" spans="1:116" ht="14.4">
      <c r="A1243" t="s">
        <v>1874</v>
      </c>
      <c r="B1243" s="188" t="s">
        <v>321</v>
      </c>
      <c r="C1243" s="151" t="str">
        <f t="shared" si="300"/>
        <v>A.160.05.124</v>
      </c>
      <c r="D1243" s="54" t="s">
        <v>44</v>
      </c>
      <c r="E1243" s="150" t="s">
        <v>352</v>
      </c>
      <c r="F1243" s="153" t="str">
        <f t="shared" si="301"/>
        <v>Koto natural forest clear cut 560 (kg/m3)</v>
      </c>
      <c r="G1243" s="154">
        <f t="shared" si="302"/>
        <v>3.6797665333333338</v>
      </c>
      <c r="H1243"/>
      <c r="I1243"/>
      <c r="J1243" s="227">
        <f t="shared" si="293"/>
        <v>4.9360818492286276</v>
      </c>
      <c r="K1243"/>
      <c r="L1243" s="280">
        <f t="shared" si="294"/>
        <v>2.7628113104999998E-3</v>
      </c>
      <c r="M1243" s="280">
        <f t="shared" si="295"/>
        <v>4.3684339632600002</v>
      </c>
      <c r="N1243" s="281">
        <f t="shared" si="296"/>
        <v>1.2920094658127044E-2</v>
      </c>
      <c r="O1243" s="280">
        <v>0.55196498000000005</v>
      </c>
      <c r="P1243" s="286">
        <v>3.2234422E-3</v>
      </c>
      <c r="Q1243" s="286">
        <v>1.7113998E-3</v>
      </c>
      <c r="R1243" s="286">
        <v>1.5530733E-3</v>
      </c>
      <c r="S1243" s="219">
        <v>1.0673430999999999E-3</v>
      </c>
      <c r="T1243" s="286">
        <v>5.4770905000000003E-6</v>
      </c>
      <c r="U1243" s="219">
        <v>1.3691781999999999E-4</v>
      </c>
      <c r="V1243" s="219">
        <v>1.2014474E-4</v>
      </c>
      <c r="W1243" s="219">
        <v>1.5359828000000001E-4</v>
      </c>
      <c r="X1243" s="219">
        <v>9.0487651999999997E-4</v>
      </c>
      <c r="Y1243" s="219">
        <v>1.2763915000000001E-2</v>
      </c>
      <c r="Z1243" s="219">
        <v>4.3624741</v>
      </c>
      <c r="AA1243" s="286">
        <v>2.5813627000000002E-6</v>
      </c>
      <c r="AB1243" s="286">
        <v>1.5427043000000001E-11</v>
      </c>
      <c r="AC1243"/>
      <c r="AD1243" s="227">
        <f t="shared" si="288"/>
        <v>0.55196498000000005</v>
      </c>
      <c r="AE1243" s="227">
        <f t="shared" si="289"/>
        <v>7.8177980504999991E-3</v>
      </c>
      <c r="AF1243" s="227">
        <f t="shared" si="290"/>
        <v>5.0575681026999997E-3</v>
      </c>
      <c r="AG1243" s="227">
        <f t="shared" si="291"/>
        <v>4.3684339632600002</v>
      </c>
      <c r="AH1243" s="227">
        <f t="shared" si="292"/>
        <v>1.2917513295427044E-2</v>
      </c>
      <c r="AI1243"/>
      <c r="AJ1243">
        <v>24.807015</v>
      </c>
      <c r="AK1243" s="155">
        <v>2.9693912999999998</v>
      </c>
      <c r="AL1243" s="155">
        <v>0.49798266000000002</v>
      </c>
      <c r="AM1243" s="155">
        <v>0</v>
      </c>
      <c r="AN1243" s="155">
        <v>21.019527</v>
      </c>
      <c r="AO1243" s="155">
        <v>0.22003565999999999</v>
      </c>
      <c r="AP1243" s="155">
        <v>0.10007793</v>
      </c>
      <c r="AQ1243"/>
      <c r="AR1243" s="156">
        <v>6.1029213999999998E-2</v>
      </c>
      <c r="AS1243" s="156">
        <v>5.8059478999999997E-2</v>
      </c>
      <c r="AT1243" s="156">
        <v>2.8105096999999999E-3</v>
      </c>
      <c r="AU1243" s="156">
        <v>1.5922625E-4</v>
      </c>
      <c r="AV1243" s="282">
        <f t="shared" si="297"/>
        <v>3.4807840722156004E-6</v>
      </c>
      <c r="AW1243" s="282">
        <f t="shared" si="298"/>
        <v>1.0393896803690882E-8</v>
      </c>
      <c r="AX1243" s="283">
        <f t="shared" si="299"/>
        <v>2.2300594713999998E-2</v>
      </c>
      <c r="AY1243" s="157">
        <v>3.4148362999999999E-6</v>
      </c>
      <c r="AZ1243" s="157">
        <v>1.0303385E-8</v>
      </c>
      <c r="BA1243" s="157">
        <v>2.8150319000000001E-13</v>
      </c>
      <c r="BB1243" s="157">
        <v>2.1796893E-12</v>
      </c>
      <c r="BC1243" s="157">
        <v>0</v>
      </c>
      <c r="BD1243" s="157">
        <v>9.7995477999999998E-11</v>
      </c>
      <c r="BE1243" s="157">
        <v>6.5793756000000002E-8</v>
      </c>
      <c r="BF1243" s="157">
        <v>1.6414730000000001E-11</v>
      </c>
      <c r="BG1243" s="157">
        <v>7.3597766999999994E-11</v>
      </c>
      <c r="BH1243" s="157">
        <v>2.8775570000000001E-14</v>
      </c>
      <c r="BI1243" s="157">
        <v>3.6977603999999999E-16</v>
      </c>
      <c r="BJ1243" s="157">
        <v>7.8057757999999997E-14</v>
      </c>
      <c r="BK1243" s="157">
        <v>9.3523062000000006E-14</v>
      </c>
      <c r="BL1243" s="157">
        <v>1.7077313999999999E-14</v>
      </c>
      <c r="BM1243" s="157">
        <v>2.6947033000000001E-12</v>
      </c>
      <c r="BN1243" s="157">
        <v>5.1146345000000002E-11</v>
      </c>
      <c r="BO1243" s="157">
        <v>2.0841165E-20</v>
      </c>
      <c r="BP1243" s="157">
        <v>1.4579714E-5</v>
      </c>
      <c r="BQ1243" s="157">
        <v>2.2286014999999999E-2</v>
      </c>
      <c r="BR1243" s="157">
        <v>0</v>
      </c>
      <c r="BS1243" s="157">
        <v>0</v>
      </c>
      <c r="BT1243" s="157">
        <v>0</v>
      </c>
      <c r="BU1243"/>
      <c r="BV1243" s="155">
        <v>1.0844678E-4</v>
      </c>
      <c r="BW1243" s="155">
        <v>5.3004207000000004E-7</v>
      </c>
      <c r="BX1243" s="155">
        <v>1.0260164999999999E-4</v>
      </c>
      <c r="BY1243" s="155">
        <v>1.4616969E-8</v>
      </c>
      <c r="BZ1243" s="155">
        <v>5.3662661000000005E-7</v>
      </c>
      <c r="CA1243" s="155">
        <v>4.4858361000000003E-8</v>
      </c>
      <c r="CB1243" s="155">
        <v>7.1599534999999997E-10</v>
      </c>
      <c r="CC1243" s="155">
        <v>6.7560069000000003E-8</v>
      </c>
      <c r="CD1243" s="155">
        <v>1.4089261E-8</v>
      </c>
      <c r="CE1243" s="155">
        <v>9.6284372000000003E-8</v>
      </c>
      <c r="CF1243" s="155">
        <v>0</v>
      </c>
      <c r="CG1243" s="155">
        <v>4.6087577000000002E-17</v>
      </c>
      <c r="CH1243" s="155">
        <v>3.7736329000000002E-13</v>
      </c>
      <c r="CI1243" s="155">
        <v>3.2723564000000002E-7</v>
      </c>
      <c r="CJ1243" s="155">
        <v>4.2046076999999999E-6</v>
      </c>
      <c r="CK1243" s="155">
        <v>8.4915791000000007E-9</v>
      </c>
      <c r="CL1243" s="155">
        <v>0</v>
      </c>
      <c r="CM1243"/>
      <c r="CN1243" s="284">
        <v>3.1940542999999998E-13</v>
      </c>
      <c r="CO1243" s="284">
        <v>3.6797724000000001</v>
      </c>
      <c r="CP1243" s="285">
        <v>1.8588642000000001E-3</v>
      </c>
      <c r="CQ1243" s="284">
        <v>3.7285600000000002E-4</v>
      </c>
      <c r="CR1243" s="284">
        <v>3.5347129999999997E-11</v>
      </c>
      <c r="CS1243" s="284">
        <v>4.1760786999999999E-9</v>
      </c>
      <c r="CT1243" s="284">
        <v>2.3806288999999999E-5</v>
      </c>
      <c r="CU1243" s="284">
        <v>4.6391924000000001E-2</v>
      </c>
      <c r="CV1243" s="284">
        <v>1.9257104999999999E-8</v>
      </c>
      <c r="CW1243" s="284">
        <v>1.5780131999999999E-5</v>
      </c>
      <c r="CX1243"/>
      <c r="CY1243" s="173"/>
      <c r="CZ1243" s="271" t="s">
        <v>2672</v>
      </c>
      <c r="DA1243"/>
      <c r="DB1243" s="247"/>
      <c r="DC1243" s="117"/>
      <c r="DD1243" s="117"/>
      <c r="DE1243"/>
      <c r="DF1243" s="53"/>
      <c r="DG1243"/>
      <c r="DH1243"/>
      <c r="DI1243"/>
      <c r="DJ1243"/>
      <c r="DK1243"/>
      <c r="DL1243"/>
    </row>
    <row r="1244" spans="1:116" ht="14.4">
      <c r="A1244" t="s">
        <v>1024</v>
      </c>
      <c r="B1244" s="188" t="s">
        <v>321</v>
      </c>
      <c r="C1244" s="151" t="str">
        <f t="shared" si="300"/>
        <v>A.160.05.125</v>
      </c>
      <c r="D1244" s="54" t="s">
        <v>44</v>
      </c>
      <c r="E1244" s="150" t="s">
        <v>352</v>
      </c>
      <c r="F1244" s="153" t="str">
        <f t="shared" si="301"/>
        <v>Linde FSC/PEFC 540 (kg/m3)</v>
      </c>
      <c r="G1244" s="154">
        <f t="shared" si="302"/>
        <v>0.18634986000000001</v>
      </c>
      <c r="H1244"/>
      <c r="I1244"/>
      <c r="J1244" s="227">
        <f t="shared" si="293"/>
        <v>4.4498949406383798E-2</v>
      </c>
      <c r="K1244"/>
      <c r="L1244" s="280">
        <f t="shared" si="294"/>
        <v>3.0518728376999998E-3</v>
      </c>
      <c r="M1244" s="280">
        <f t="shared" si="295"/>
        <v>4.5408086360000004E-3</v>
      </c>
      <c r="N1244" s="281">
        <f t="shared" si="296"/>
        <v>8.9537889326838042E-3</v>
      </c>
      <c r="O1244" s="280">
        <v>2.7952478999999999E-2</v>
      </c>
      <c r="P1244" s="286">
        <v>1.4139738000000001E-3</v>
      </c>
      <c r="Q1244" s="286">
        <v>1.8156896000000001E-3</v>
      </c>
      <c r="R1244" s="286">
        <v>1.5906303999999999E-3</v>
      </c>
      <c r="S1244" s="219">
        <v>1.2896366E-3</v>
      </c>
      <c r="T1244" s="286">
        <v>5.9179077000000001E-6</v>
      </c>
      <c r="U1244" s="219">
        <v>1.6568793E-4</v>
      </c>
      <c r="V1244" s="219">
        <v>1.5004195000000001E-4</v>
      </c>
      <c r="W1244" s="219">
        <v>1.6940381000000001E-4</v>
      </c>
      <c r="X1244" s="219">
        <v>1.1310955999999999E-3</v>
      </c>
      <c r="Y1244" s="219">
        <v>8.7811584000000008E-3</v>
      </c>
      <c r="Z1244" s="286">
        <v>3.0007685999999999E-5</v>
      </c>
      <c r="AA1244" s="286">
        <v>3.2267034E-6</v>
      </c>
      <c r="AB1244" s="286">
        <v>1.9283803999999999E-11</v>
      </c>
      <c r="AC1244"/>
      <c r="AD1244" s="227">
        <f t="shared" si="288"/>
        <v>2.7952478999999999E-2</v>
      </c>
      <c r="AE1244" s="227">
        <f t="shared" si="289"/>
        <v>6.4315781876999991E-3</v>
      </c>
      <c r="AF1244" s="227">
        <f t="shared" si="290"/>
        <v>3.3829320534000001E-3</v>
      </c>
      <c r="AG1244" s="227">
        <f t="shared" si="291"/>
        <v>4.5408086360000004E-3</v>
      </c>
      <c r="AH1244" s="227">
        <f t="shared" si="292"/>
        <v>8.9505622292838042E-3</v>
      </c>
      <c r="AI1244"/>
      <c r="AJ1244">
        <v>25.238948000000001</v>
      </c>
      <c r="AK1244" s="155">
        <v>2.4437999000000001</v>
      </c>
      <c r="AL1244" s="155">
        <v>0.49698334999999999</v>
      </c>
      <c r="AM1244" s="155">
        <v>0</v>
      </c>
      <c r="AN1244" s="155">
        <v>21.973493000000001</v>
      </c>
      <c r="AO1244" s="155">
        <v>0.22483684000000001</v>
      </c>
      <c r="AP1244" s="155">
        <v>9.9834505000000004E-2</v>
      </c>
      <c r="AQ1244"/>
      <c r="AR1244" s="156">
        <v>3.7342746999999999E-3</v>
      </c>
      <c r="AS1244" s="156">
        <v>3.4557076999999999E-3</v>
      </c>
      <c r="AT1244" s="156">
        <v>1.5602642999999999E-4</v>
      </c>
      <c r="AU1244" s="156">
        <v>1.2254063000000001E-4</v>
      </c>
      <c r="AV1244" s="282">
        <f t="shared" si="297"/>
        <v>2.0717672083949999E-7</v>
      </c>
      <c r="AW1244" s="282">
        <f t="shared" si="298"/>
        <v>5.7702081370362161E-10</v>
      </c>
      <c r="AX1244" s="283">
        <f t="shared" si="299"/>
        <v>1.7162553064E-2</v>
      </c>
      <c r="AY1244" s="157">
        <v>1.729489E-7</v>
      </c>
      <c r="AZ1244" s="157">
        <v>5.2182795000000001E-10</v>
      </c>
      <c r="BA1244" s="157">
        <v>1.4257082999999999E-14</v>
      </c>
      <c r="BB1244" s="157">
        <v>2.7246116999999998E-12</v>
      </c>
      <c r="BC1244" s="157">
        <v>0</v>
      </c>
      <c r="BD1244" s="157">
        <v>1.1309620000000001E-10</v>
      </c>
      <c r="BE1244" s="157">
        <v>3.4046646999999997E-8</v>
      </c>
      <c r="BF1244" s="157">
        <v>1.8375178000000001E-11</v>
      </c>
      <c r="BG1244" s="157">
        <v>3.6671187000000001E-11</v>
      </c>
      <c r="BH1244" s="157">
        <v>3.5969461999999999E-14</v>
      </c>
      <c r="BI1244" s="157">
        <v>4.6222005000000004E-16</v>
      </c>
      <c r="BJ1244" s="157">
        <v>9.4462013000000006E-14</v>
      </c>
      <c r="BK1244" s="157">
        <v>1.0122584000000001E-15</v>
      </c>
      <c r="BL1244" s="157">
        <v>3.3564112000000001E-16</v>
      </c>
      <c r="BM1244" s="157">
        <v>3.2139408E-12</v>
      </c>
      <c r="BN1244" s="157">
        <v>6.2139087000000001E-11</v>
      </c>
      <c r="BO1244" s="157">
        <v>2.6051455999999999E-20</v>
      </c>
      <c r="BP1244" s="157">
        <v>1.5862064E-5</v>
      </c>
      <c r="BQ1244" s="157">
        <v>1.7146690999999999E-2</v>
      </c>
      <c r="BR1244" s="157">
        <v>0</v>
      </c>
      <c r="BS1244" s="157">
        <v>0</v>
      </c>
      <c r="BT1244" s="157">
        <v>0</v>
      </c>
      <c r="BU1244"/>
      <c r="BV1244" s="155">
        <v>9.9877804999999995E-6</v>
      </c>
      <c r="BW1244" s="155">
        <v>2.8111826999999999E-7</v>
      </c>
      <c r="BX1244" s="155">
        <v>5.1959286000000001E-6</v>
      </c>
      <c r="BY1244" s="155">
        <v>1.8086855999999999E-8</v>
      </c>
      <c r="BZ1244" s="155">
        <v>3.1671383000000001E-7</v>
      </c>
      <c r="CA1244" s="155">
        <v>5.6072952E-8</v>
      </c>
      <c r="CB1244" s="155">
        <v>8.9499418000000004E-10</v>
      </c>
      <c r="CC1244" s="155">
        <v>8.4450085999999999E-8</v>
      </c>
      <c r="CD1244" s="155">
        <v>1.6102001000000001E-8</v>
      </c>
      <c r="CE1244" s="155">
        <v>1.1623364999999999E-7</v>
      </c>
      <c r="CF1244" s="155">
        <v>0</v>
      </c>
      <c r="CG1244" s="155">
        <v>5.7609472E-17</v>
      </c>
      <c r="CH1244" s="155">
        <v>4.7170411000000003E-13</v>
      </c>
      <c r="CI1244" s="155">
        <v>3.1724409000000001E-7</v>
      </c>
      <c r="CJ1244" s="155">
        <v>3.5743201999999998E-6</v>
      </c>
      <c r="CK1244" s="155">
        <v>1.0614449999999999E-8</v>
      </c>
      <c r="CL1244" s="155">
        <v>0</v>
      </c>
      <c r="CM1244"/>
      <c r="CN1244" s="284">
        <v>3.9925678999999999E-13</v>
      </c>
      <c r="CO1244" s="284">
        <v>0.18635719000000001</v>
      </c>
      <c r="CP1244" s="285">
        <v>2.3235802000000001E-3</v>
      </c>
      <c r="CQ1244" s="284">
        <v>2.0509820000000001E-4</v>
      </c>
      <c r="CR1244" s="284">
        <v>4.2776778000000001E-11</v>
      </c>
      <c r="CS1244" s="284">
        <v>5.0538027000000001E-9</v>
      </c>
      <c r="CT1244" s="284">
        <v>1.2698808E-5</v>
      </c>
      <c r="CU1244" s="284">
        <v>8.6957790000000005E-4</v>
      </c>
      <c r="CV1244" s="284">
        <v>2.4071381E-8</v>
      </c>
      <c r="CW1244" s="284">
        <v>1.9725165E-5</v>
      </c>
      <c r="CX1244"/>
      <c r="CY1244" s="173"/>
      <c r="CZ1244" s="271" t="s">
        <v>2673</v>
      </c>
      <c r="DA1244"/>
      <c r="DB1244" s="57"/>
      <c r="DC1244" s="117"/>
      <c r="DD1244" s="53"/>
      <c r="DE1244"/>
      <c r="DF1244"/>
      <c r="DG1244"/>
      <c r="DH1244"/>
      <c r="DI1244"/>
      <c r="DJ1244"/>
      <c r="DK1244"/>
      <c r="DL1244"/>
    </row>
    <row r="1245" spans="1:116" ht="14.4">
      <c r="A1245" t="s">
        <v>1025</v>
      </c>
      <c r="B1245" s="188" t="s">
        <v>321</v>
      </c>
      <c r="C1245" s="151" t="str">
        <f t="shared" si="300"/>
        <v>A.160.05.126</v>
      </c>
      <c r="D1245" s="54" t="s">
        <v>44</v>
      </c>
      <c r="E1245" s="150" t="s">
        <v>352</v>
      </c>
      <c r="F1245" s="153" t="str">
        <f t="shared" si="301"/>
        <v>Platan FSC/PEFC 620 (kg/m3)</v>
      </c>
      <c r="G1245" s="154">
        <f t="shared" si="302"/>
        <v>0.18634986000000001</v>
      </c>
      <c r="H1245"/>
      <c r="I1245"/>
      <c r="J1245" s="227">
        <f t="shared" si="293"/>
        <v>4.4498949406383798E-2</v>
      </c>
      <c r="K1245"/>
      <c r="L1245" s="280">
        <f t="shared" si="294"/>
        <v>3.0518728376999998E-3</v>
      </c>
      <c r="M1245" s="280">
        <f t="shared" si="295"/>
        <v>4.5408086360000004E-3</v>
      </c>
      <c r="N1245" s="281">
        <f t="shared" si="296"/>
        <v>8.9537889326838042E-3</v>
      </c>
      <c r="O1245" s="280">
        <v>2.7952478999999999E-2</v>
      </c>
      <c r="P1245" s="219">
        <v>1.4139738000000001E-3</v>
      </c>
      <c r="Q1245" s="286">
        <v>1.8156896000000001E-3</v>
      </c>
      <c r="R1245" s="286">
        <v>1.5906303999999999E-3</v>
      </c>
      <c r="S1245" s="219">
        <v>1.2896366E-3</v>
      </c>
      <c r="T1245" s="286">
        <v>5.9179077000000001E-6</v>
      </c>
      <c r="U1245" s="219">
        <v>1.6568793E-4</v>
      </c>
      <c r="V1245" s="219">
        <v>1.5004195000000001E-4</v>
      </c>
      <c r="W1245" s="219">
        <v>1.6940381000000001E-4</v>
      </c>
      <c r="X1245" s="219">
        <v>1.1310955999999999E-3</v>
      </c>
      <c r="Y1245" s="219">
        <v>8.7811584000000008E-3</v>
      </c>
      <c r="Z1245" s="286">
        <v>3.0007685999999999E-5</v>
      </c>
      <c r="AA1245" s="286">
        <v>3.2267034E-6</v>
      </c>
      <c r="AB1245" s="286">
        <v>1.9283803999999999E-11</v>
      </c>
      <c r="AC1245"/>
      <c r="AD1245" s="227">
        <f t="shared" si="288"/>
        <v>2.7952478999999999E-2</v>
      </c>
      <c r="AE1245" s="227">
        <f t="shared" si="289"/>
        <v>6.4315781876999991E-3</v>
      </c>
      <c r="AF1245" s="227">
        <f t="shared" si="290"/>
        <v>3.3829320534000001E-3</v>
      </c>
      <c r="AG1245" s="227">
        <f t="shared" si="291"/>
        <v>4.5408086360000004E-3</v>
      </c>
      <c r="AH1245" s="227">
        <f t="shared" si="292"/>
        <v>8.9505622292838042E-3</v>
      </c>
      <c r="AI1245"/>
      <c r="AJ1245">
        <v>25.238948000000001</v>
      </c>
      <c r="AK1245" s="155">
        <v>2.4437999000000001</v>
      </c>
      <c r="AL1245" s="155">
        <v>0.49698334999999999</v>
      </c>
      <c r="AM1245" s="155">
        <v>0</v>
      </c>
      <c r="AN1245" s="155">
        <v>21.973493000000001</v>
      </c>
      <c r="AO1245" s="155">
        <v>0.22483684000000001</v>
      </c>
      <c r="AP1245" s="155">
        <v>9.9834505000000004E-2</v>
      </c>
      <c r="AQ1245"/>
      <c r="AR1245" s="156">
        <v>3.7342746999999999E-3</v>
      </c>
      <c r="AS1245" s="156">
        <v>3.4557076999999999E-3</v>
      </c>
      <c r="AT1245" s="156">
        <v>1.5602642999999999E-4</v>
      </c>
      <c r="AU1245" s="156">
        <v>1.2254063000000001E-4</v>
      </c>
      <c r="AV1245" s="282">
        <f t="shared" si="297"/>
        <v>2.0717672083949999E-7</v>
      </c>
      <c r="AW1245" s="282">
        <f t="shared" si="298"/>
        <v>5.7702081370362161E-10</v>
      </c>
      <c r="AX1245" s="283">
        <f t="shared" si="299"/>
        <v>1.7162553064E-2</v>
      </c>
      <c r="AY1245" s="157">
        <v>1.729489E-7</v>
      </c>
      <c r="AZ1245" s="157">
        <v>5.2182795000000001E-10</v>
      </c>
      <c r="BA1245" s="157">
        <v>1.4257082999999999E-14</v>
      </c>
      <c r="BB1245" s="157">
        <v>2.7246116999999998E-12</v>
      </c>
      <c r="BC1245" s="157">
        <v>0</v>
      </c>
      <c r="BD1245" s="157">
        <v>1.1309620000000001E-10</v>
      </c>
      <c r="BE1245" s="157">
        <v>3.4046646999999997E-8</v>
      </c>
      <c r="BF1245" s="157">
        <v>1.8375178000000001E-11</v>
      </c>
      <c r="BG1245" s="157">
        <v>3.6671187000000001E-11</v>
      </c>
      <c r="BH1245" s="157">
        <v>3.5969461999999999E-14</v>
      </c>
      <c r="BI1245" s="157">
        <v>4.6222005000000004E-16</v>
      </c>
      <c r="BJ1245" s="157">
        <v>9.4462013000000006E-14</v>
      </c>
      <c r="BK1245" s="157">
        <v>1.0122584000000001E-15</v>
      </c>
      <c r="BL1245" s="157">
        <v>3.3564112000000001E-16</v>
      </c>
      <c r="BM1245" s="157">
        <v>3.2139408E-12</v>
      </c>
      <c r="BN1245" s="157">
        <v>6.2139087000000001E-11</v>
      </c>
      <c r="BO1245" s="157">
        <v>2.6051455999999999E-20</v>
      </c>
      <c r="BP1245" s="157">
        <v>1.5862064E-5</v>
      </c>
      <c r="BQ1245" s="157">
        <v>1.7146690999999999E-2</v>
      </c>
      <c r="BR1245" s="157">
        <v>0</v>
      </c>
      <c r="BS1245" s="157">
        <v>0</v>
      </c>
      <c r="BT1245" s="157">
        <v>0</v>
      </c>
      <c r="BU1245"/>
      <c r="BV1245" s="155">
        <v>9.9877804999999995E-6</v>
      </c>
      <c r="BW1245" s="155">
        <v>2.8111826999999999E-7</v>
      </c>
      <c r="BX1245" s="155">
        <v>5.1959286000000001E-6</v>
      </c>
      <c r="BY1245" s="155">
        <v>1.8086855999999999E-8</v>
      </c>
      <c r="BZ1245" s="155">
        <v>3.1671383000000001E-7</v>
      </c>
      <c r="CA1245" s="155">
        <v>5.6072952E-8</v>
      </c>
      <c r="CB1245" s="155">
        <v>8.9499418000000004E-10</v>
      </c>
      <c r="CC1245" s="155">
        <v>8.4450085999999999E-8</v>
      </c>
      <c r="CD1245" s="155">
        <v>1.6102001000000001E-8</v>
      </c>
      <c r="CE1245" s="155">
        <v>1.1623364999999999E-7</v>
      </c>
      <c r="CF1245" s="155">
        <v>0</v>
      </c>
      <c r="CG1245" s="155">
        <v>5.7609472E-17</v>
      </c>
      <c r="CH1245" s="155">
        <v>4.7170411000000003E-13</v>
      </c>
      <c r="CI1245" s="155">
        <v>3.1724409000000001E-7</v>
      </c>
      <c r="CJ1245" s="155">
        <v>3.5743201999999998E-6</v>
      </c>
      <c r="CK1245" s="155">
        <v>1.0614449999999999E-8</v>
      </c>
      <c r="CL1245" s="155">
        <v>0</v>
      </c>
      <c r="CM1245"/>
      <c r="CN1245" s="284">
        <v>3.9925678999999999E-13</v>
      </c>
      <c r="CO1245" s="284">
        <v>0.18635719000000001</v>
      </c>
      <c r="CP1245" s="285">
        <v>2.3235802000000001E-3</v>
      </c>
      <c r="CQ1245" s="284">
        <v>2.0509820000000001E-4</v>
      </c>
      <c r="CR1245" s="284">
        <v>4.2776778000000001E-11</v>
      </c>
      <c r="CS1245" s="284">
        <v>5.0538027000000001E-9</v>
      </c>
      <c r="CT1245" s="284">
        <v>1.2698808E-5</v>
      </c>
      <c r="CU1245" s="284">
        <v>8.6957790000000005E-4</v>
      </c>
      <c r="CV1245" s="284">
        <v>2.4071381E-8</v>
      </c>
      <c r="CW1245" s="284">
        <v>1.9725165E-5</v>
      </c>
      <c r="CX1245"/>
      <c r="CY1245" s="173"/>
      <c r="CZ1245" s="271" t="s">
        <v>2674</v>
      </c>
      <c r="DA1245"/>
      <c r="DB1245" s="212"/>
      <c r="DC1245"/>
      <c r="DD1245" s="53"/>
      <c r="DE1245"/>
      <c r="DF1245"/>
      <c r="DG1245"/>
      <c r="DH1245"/>
      <c r="DI1245"/>
      <c r="DJ1245"/>
      <c r="DK1245"/>
      <c r="DL1245"/>
    </row>
    <row r="1246" spans="1:116" ht="14.4">
      <c r="A1246" t="s">
        <v>1026</v>
      </c>
      <c r="B1246" s="188" t="s">
        <v>321</v>
      </c>
      <c r="C1246" s="151" t="str">
        <f t="shared" si="300"/>
        <v>A.160.05.127</v>
      </c>
      <c r="D1246" s="54" t="s">
        <v>44</v>
      </c>
      <c r="E1246" s="150" t="s">
        <v>352</v>
      </c>
      <c r="F1246" s="153" t="str">
        <f t="shared" si="301"/>
        <v>Poplar FSC/PEFC 440 (kg/m3)</v>
      </c>
      <c r="G1246" s="154">
        <f t="shared" si="302"/>
        <v>0.18634986000000001</v>
      </c>
      <c r="H1246"/>
      <c r="I1246"/>
      <c r="J1246" s="227">
        <f t="shared" si="293"/>
        <v>4.4498949406383798E-2</v>
      </c>
      <c r="K1246"/>
      <c r="L1246" s="280">
        <f t="shared" si="294"/>
        <v>3.0518728376999998E-3</v>
      </c>
      <c r="M1246" s="280">
        <f t="shared" si="295"/>
        <v>4.5408086360000004E-3</v>
      </c>
      <c r="N1246" s="281">
        <f t="shared" si="296"/>
        <v>8.9537889326838042E-3</v>
      </c>
      <c r="O1246" s="280">
        <v>2.7952478999999999E-2</v>
      </c>
      <c r="P1246" s="286">
        <v>1.4139738000000001E-3</v>
      </c>
      <c r="Q1246" s="286">
        <v>1.8156896000000001E-3</v>
      </c>
      <c r="R1246" s="286">
        <v>1.5906303999999999E-3</v>
      </c>
      <c r="S1246" s="219">
        <v>1.2896366E-3</v>
      </c>
      <c r="T1246" s="286">
        <v>5.9179077000000001E-6</v>
      </c>
      <c r="U1246" s="219">
        <v>1.6568793E-4</v>
      </c>
      <c r="V1246" s="219">
        <v>1.5004195000000001E-4</v>
      </c>
      <c r="W1246" s="219">
        <v>1.6940381000000001E-4</v>
      </c>
      <c r="X1246" s="219">
        <v>1.1310955999999999E-3</v>
      </c>
      <c r="Y1246" s="219">
        <v>8.7811584000000008E-3</v>
      </c>
      <c r="Z1246" s="286">
        <v>3.0007685999999999E-5</v>
      </c>
      <c r="AA1246" s="286">
        <v>3.2267034E-6</v>
      </c>
      <c r="AB1246" s="286">
        <v>1.9283803999999999E-11</v>
      </c>
      <c r="AC1246"/>
      <c r="AD1246" s="227">
        <f t="shared" si="288"/>
        <v>2.7952478999999999E-2</v>
      </c>
      <c r="AE1246" s="227">
        <f t="shared" si="289"/>
        <v>6.4315781876999991E-3</v>
      </c>
      <c r="AF1246" s="227">
        <f t="shared" si="290"/>
        <v>3.3829320534000001E-3</v>
      </c>
      <c r="AG1246" s="227">
        <f t="shared" si="291"/>
        <v>4.5408086360000004E-3</v>
      </c>
      <c r="AH1246" s="227">
        <f t="shared" si="292"/>
        <v>8.9505622292838042E-3</v>
      </c>
      <c r="AI1246"/>
      <c r="AJ1246">
        <v>25.238948000000001</v>
      </c>
      <c r="AK1246" s="155">
        <v>2.4437999000000001</v>
      </c>
      <c r="AL1246" s="155">
        <v>0.49698334999999999</v>
      </c>
      <c r="AM1246" s="155">
        <v>0</v>
      </c>
      <c r="AN1246" s="155">
        <v>21.973493000000001</v>
      </c>
      <c r="AO1246" s="155">
        <v>0.22483684000000001</v>
      </c>
      <c r="AP1246" s="155">
        <v>9.9834505000000004E-2</v>
      </c>
      <c r="AQ1246"/>
      <c r="AR1246" s="156">
        <v>3.7342746999999999E-3</v>
      </c>
      <c r="AS1246" s="156">
        <v>3.4557076999999999E-3</v>
      </c>
      <c r="AT1246" s="156">
        <v>1.5602642999999999E-4</v>
      </c>
      <c r="AU1246" s="156">
        <v>1.2254063000000001E-4</v>
      </c>
      <c r="AV1246" s="282">
        <f t="shared" si="297"/>
        <v>2.0717672083949999E-7</v>
      </c>
      <c r="AW1246" s="282">
        <f t="shared" si="298"/>
        <v>5.7702081370362161E-10</v>
      </c>
      <c r="AX1246" s="283">
        <f t="shared" si="299"/>
        <v>1.7162553064E-2</v>
      </c>
      <c r="AY1246" s="157">
        <v>1.729489E-7</v>
      </c>
      <c r="AZ1246" s="157">
        <v>5.2182795000000001E-10</v>
      </c>
      <c r="BA1246" s="157">
        <v>1.4257082999999999E-14</v>
      </c>
      <c r="BB1246" s="157">
        <v>2.7246116999999998E-12</v>
      </c>
      <c r="BC1246" s="157">
        <v>0</v>
      </c>
      <c r="BD1246" s="157">
        <v>1.1309620000000001E-10</v>
      </c>
      <c r="BE1246" s="157">
        <v>3.4046646999999997E-8</v>
      </c>
      <c r="BF1246" s="157">
        <v>1.8375178000000001E-11</v>
      </c>
      <c r="BG1246" s="157">
        <v>3.6671187000000001E-11</v>
      </c>
      <c r="BH1246" s="157">
        <v>3.5969461999999999E-14</v>
      </c>
      <c r="BI1246" s="157">
        <v>4.6222005000000004E-16</v>
      </c>
      <c r="BJ1246" s="157">
        <v>9.4462013000000006E-14</v>
      </c>
      <c r="BK1246" s="157">
        <v>1.0122584000000001E-15</v>
      </c>
      <c r="BL1246" s="157">
        <v>3.3564112000000001E-16</v>
      </c>
      <c r="BM1246" s="157">
        <v>3.2139408E-12</v>
      </c>
      <c r="BN1246" s="157">
        <v>6.2139087000000001E-11</v>
      </c>
      <c r="BO1246" s="157">
        <v>2.6051455999999999E-20</v>
      </c>
      <c r="BP1246" s="157">
        <v>1.5862064E-5</v>
      </c>
      <c r="BQ1246" s="157">
        <v>1.7146690999999999E-2</v>
      </c>
      <c r="BR1246" s="157">
        <v>0</v>
      </c>
      <c r="BS1246" s="157">
        <v>0</v>
      </c>
      <c r="BT1246" s="157">
        <v>0</v>
      </c>
      <c r="BU1246"/>
      <c r="BV1246" s="155">
        <v>9.9877804999999995E-6</v>
      </c>
      <c r="BW1246" s="155">
        <v>2.8111826999999999E-7</v>
      </c>
      <c r="BX1246" s="155">
        <v>5.1959286000000001E-6</v>
      </c>
      <c r="BY1246" s="155">
        <v>1.8086855999999999E-8</v>
      </c>
      <c r="BZ1246" s="155">
        <v>3.1671383000000001E-7</v>
      </c>
      <c r="CA1246" s="155">
        <v>5.6072952E-8</v>
      </c>
      <c r="CB1246" s="155">
        <v>8.9499418000000004E-10</v>
      </c>
      <c r="CC1246" s="155">
        <v>8.4450085999999999E-8</v>
      </c>
      <c r="CD1246" s="155">
        <v>1.6102001000000001E-8</v>
      </c>
      <c r="CE1246" s="155">
        <v>1.1623364999999999E-7</v>
      </c>
      <c r="CF1246" s="155">
        <v>0</v>
      </c>
      <c r="CG1246" s="155">
        <v>5.7609472E-17</v>
      </c>
      <c r="CH1246" s="155">
        <v>4.7170411000000003E-13</v>
      </c>
      <c r="CI1246" s="155">
        <v>3.1724409000000001E-7</v>
      </c>
      <c r="CJ1246" s="155">
        <v>3.5743201999999998E-6</v>
      </c>
      <c r="CK1246" s="155">
        <v>1.0614449999999999E-8</v>
      </c>
      <c r="CL1246" s="155">
        <v>0</v>
      </c>
      <c r="CM1246"/>
      <c r="CN1246" s="284">
        <v>3.9925678999999999E-13</v>
      </c>
      <c r="CO1246" s="284">
        <v>0.18635719000000001</v>
      </c>
      <c r="CP1246" s="285">
        <v>2.3235802000000001E-3</v>
      </c>
      <c r="CQ1246" s="284">
        <v>2.0509820000000001E-4</v>
      </c>
      <c r="CR1246" s="284">
        <v>4.2776778000000001E-11</v>
      </c>
      <c r="CS1246" s="284">
        <v>5.0538027000000001E-9</v>
      </c>
      <c r="CT1246" s="284">
        <v>1.2698808E-5</v>
      </c>
      <c r="CU1246" s="284">
        <v>8.6957790000000005E-4</v>
      </c>
      <c r="CV1246" s="284">
        <v>2.4071381E-8</v>
      </c>
      <c r="CW1246" s="284">
        <v>1.9725165E-5</v>
      </c>
      <c r="CX1246"/>
      <c r="CY1246" s="173"/>
      <c r="CZ1246" s="271" t="s">
        <v>2675</v>
      </c>
      <c r="DA1246"/>
      <c r="DB1246" s="54"/>
      <c r="DC1246"/>
      <c r="DD1246"/>
      <c r="DE1246"/>
      <c r="DF1246"/>
      <c r="DG1246"/>
      <c r="DH1246"/>
      <c r="DI1246"/>
      <c r="DJ1246"/>
      <c r="DK1246"/>
      <c r="DL1246"/>
    </row>
    <row r="1247" spans="1:116" ht="14.4">
      <c r="A1247" t="s">
        <v>1875</v>
      </c>
      <c r="B1247" s="188" t="s">
        <v>321</v>
      </c>
      <c r="C1247" s="151" t="str">
        <f t="shared" si="300"/>
        <v>A.160.05.129</v>
      </c>
      <c r="D1247" s="54" t="s">
        <v>44</v>
      </c>
      <c r="E1247" s="150" t="s">
        <v>352</v>
      </c>
      <c r="F1247" s="153" t="str">
        <f t="shared" si="301"/>
        <v>Sycamore FSC/PEFC 615 (kg/m3)</v>
      </c>
      <c r="G1247" s="154">
        <f t="shared" si="302"/>
        <v>0.29451064666666665</v>
      </c>
      <c r="H1247"/>
      <c r="I1247"/>
      <c r="J1247" s="227">
        <f t="shared" si="293"/>
        <v>7.3933097859427033E-2</v>
      </c>
      <c r="K1247"/>
      <c r="L1247" s="280">
        <f t="shared" si="294"/>
        <v>2.9602962612999997E-3</v>
      </c>
      <c r="M1247" s="280">
        <f t="shared" si="295"/>
        <v>8.2696027599999996E-3</v>
      </c>
      <c r="N1247" s="281">
        <f t="shared" si="296"/>
        <v>1.852660183812704E-2</v>
      </c>
      <c r="O1247" s="280">
        <v>4.4176596999999998E-2</v>
      </c>
      <c r="P1247" s="286">
        <v>5.3717471999999997E-3</v>
      </c>
      <c r="Q1247" s="286">
        <v>1.8484847999999999E-3</v>
      </c>
      <c r="R1247" s="286">
        <v>1.7267148999999999E-3</v>
      </c>
      <c r="S1247" s="219">
        <v>1.0854977E-3</v>
      </c>
      <c r="T1247" s="286">
        <v>6.3039413000000002E-6</v>
      </c>
      <c r="U1247" s="219">
        <v>1.4177972E-4</v>
      </c>
      <c r="V1247" s="219">
        <v>1.2026851E-4</v>
      </c>
      <c r="W1247" s="219">
        <v>1.5731145999999999E-4</v>
      </c>
      <c r="X1247" s="219">
        <v>9.0487651999999997E-4</v>
      </c>
      <c r="Y1247" s="219">
        <v>1.8366708999999998E-2</v>
      </c>
      <c r="Z1247" s="286">
        <v>2.422573E-5</v>
      </c>
      <c r="AA1247" s="286">
        <v>2.5813627000000002E-6</v>
      </c>
      <c r="AB1247" s="286">
        <v>1.5427043000000001E-11</v>
      </c>
      <c r="AC1247"/>
      <c r="AD1247" s="227">
        <f t="shared" si="288"/>
        <v>4.4176596999999998E-2</v>
      </c>
      <c r="AE1247" s="227">
        <f t="shared" si="289"/>
        <v>1.0300796771300002E-2</v>
      </c>
      <c r="AF1247" s="227">
        <f t="shared" si="290"/>
        <v>7.3430818727000004E-3</v>
      </c>
      <c r="AG1247" s="227">
        <f t="shared" si="291"/>
        <v>8.2696027599999996E-3</v>
      </c>
      <c r="AH1247" s="227">
        <f t="shared" si="292"/>
        <v>1.852402047542704E-2</v>
      </c>
      <c r="AI1247"/>
      <c r="AJ1247">
        <v>25.657394</v>
      </c>
      <c r="AK1247" s="155">
        <v>3.8156199000000002</v>
      </c>
      <c r="AL1247" s="155">
        <v>0.50086280999999999</v>
      </c>
      <c r="AM1247" s="155">
        <v>0</v>
      </c>
      <c r="AN1247" s="155">
        <v>21.019527</v>
      </c>
      <c r="AO1247" s="155">
        <v>0.22059704999999999</v>
      </c>
      <c r="AP1247" s="155">
        <v>0.10078702</v>
      </c>
      <c r="AQ1247"/>
      <c r="AR1247" s="156">
        <v>6.7931904000000003E-3</v>
      </c>
      <c r="AS1247" s="156">
        <v>6.3145987000000001E-3</v>
      </c>
      <c r="AT1247" s="156">
        <v>2.6000406999999998E-4</v>
      </c>
      <c r="AU1247" s="156">
        <v>2.1858766999999999E-4</v>
      </c>
      <c r="AV1247" s="282">
        <f t="shared" si="297"/>
        <v>3.7857305443309996E-7</v>
      </c>
      <c r="AW1247" s="282">
        <f t="shared" si="298"/>
        <v>9.6155349922488124E-10</v>
      </c>
      <c r="AX1247" s="283">
        <f t="shared" si="299"/>
        <v>3.0614520227000001E-2</v>
      </c>
      <c r="AY1247" s="157">
        <v>2.7331886000000001E-7</v>
      </c>
      <c r="AZ1247" s="157">
        <v>8.2466847999999996E-10</v>
      </c>
      <c r="BA1247" s="157">
        <v>2.2531119E-14</v>
      </c>
      <c r="BB1247" s="157">
        <v>2.1796893E-12</v>
      </c>
      <c r="BC1247" s="157">
        <v>0</v>
      </c>
      <c r="BD1247" s="157">
        <v>1.0264861999999999E-10</v>
      </c>
      <c r="BE1247" s="157">
        <v>1.0509378999999999E-7</v>
      </c>
      <c r="BF1247" s="157">
        <v>1.7475874E-11</v>
      </c>
      <c r="BG1247" s="157">
        <v>1.1904412000000001E-10</v>
      </c>
      <c r="BH1247" s="157">
        <v>2.8775570000000001E-14</v>
      </c>
      <c r="BI1247" s="157">
        <v>3.6977603999999999E-16</v>
      </c>
      <c r="BJ1247" s="157">
        <v>8.0827580999999995E-14</v>
      </c>
      <c r="BK1247" s="157">
        <v>1.9673216E-13</v>
      </c>
      <c r="BL1247" s="157">
        <v>3.5788998000000002E-14</v>
      </c>
      <c r="BM1247" s="157">
        <v>2.8322408000000001E-12</v>
      </c>
      <c r="BN1247" s="157">
        <v>5.2743883000000003E-11</v>
      </c>
      <c r="BO1247" s="157">
        <v>2.0841165E-20</v>
      </c>
      <c r="BP1247" s="157">
        <v>1.4921226999999999E-5</v>
      </c>
      <c r="BQ1247" s="157">
        <v>3.0599599000000002E-2</v>
      </c>
      <c r="BR1247" s="157">
        <v>0</v>
      </c>
      <c r="BS1247" s="157">
        <v>0</v>
      </c>
      <c r="BT1247" s="157">
        <v>0</v>
      </c>
      <c r="BU1247"/>
      <c r="BV1247" s="155">
        <v>1.5725122E-5</v>
      </c>
      <c r="BW1247" s="155">
        <v>8.4336298000000001E-7</v>
      </c>
      <c r="BX1247" s="155">
        <v>8.2117383000000001E-6</v>
      </c>
      <c r="BY1247" s="155">
        <v>1.4715122000000001E-8</v>
      </c>
      <c r="BZ1247" s="155">
        <v>8.1096969E-7</v>
      </c>
      <c r="CA1247" s="155">
        <v>4.4858361000000003E-8</v>
      </c>
      <c r="CB1247" s="155">
        <v>7.1599534999999997E-10</v>
      </c>
      <c r="CC1247" s="155">
        <v>6.7560069000000003E-8</v>
      </c>
      <c r="CD1247" s="155">
        <v>1.5433637000000001E-8</v>
      </c>
      <c r="CE1247" s="155">
        <v>9.9753704000000006E-8</v>
      </c>
      <c r="CF1247" s="155">
        <v>0</v>
      </c>
      <c r="CG1247" s="155">
        <v>4.6087577000000002E-17</v>
      </c>
      <c r="CH1247" s="155">
        <v>3.7736329000000002E-13</v>
      </c>
      <c r="CI1247" s="155">
        <v>3.8076681999999999E-7</v>
      </c>
      <c r="CJ1247" s="155">
        <v>5.2267554999999996E-6</v>
      </c>
      <c r="CK1247" s="155">
        <v>8.4915791000000007E-9</v>
      </c>
      <c r="CL1247" s="155">
        <v>0</v>
      </c>
      <c r="CM1247"/>
      <c r="CN1247" s="284">
        <v>3.1940542999999998E-13</v>
      </c>
      <c r="CO1247" s="284">
        <v>0.29451651000000001</v>
      </c>
      <c r="CP1247" s="285">
        <v>1.8588642000000001E-3</v>
      </c>
      <c r="CQ1247" s="284">
        <v>5.8722560000000002E-4</v>
      </c>
      <c r="CR1247" s="284">
        <v>3.6600275999999999E-11</v>
      </c>
      <c r="CS1247" s="284">
        <v>4.3241759000000002E-9</v>
      </c>
      <c r="CT1247" s="284">
        <v>3.7359386000000002E-5</v>
      </c>
      <c r="CU1247" s="284">
        <v>9.7261347999999997E-2</v>
      </c>
      <c r="CV1247" s="284">
        <v>1.9257104999999999E-8</v>
      </c>
      <c r="CW1247" s="284">
        <v>1.5780131999999999E-5</v>
      </c>
      <c r="CX1247"/>
      <c r="CY1247" s="173"/>
      <c r="CZ1247" s="271" t="s">
        <v>2676</v>
      </c>
      <c r="DA1247"/>
      <c r="DB1247" s="247"/>
      <c r="DC1247"/>
      <c r="DD1247"/>
      <c r="DE1247"/>
      <c r="DF1247"/>
      <c r="DG1247"/>
      <c r="DH1247"/>
      <c r="DI1247"/>
      <c r="DJ1247"/>
      <c r="DK1247"/>
      <c r="DL1247"/>
    </row>
    <row r="1248" spans="1:116" ht="14.4">
      <c r="A1248" t="s">
        <v>1876</v>
      </c>
      <c r="B1248" s="188" t="s">
        <v>321</v>
      </c>
      <c r="C1248" s="151" t="str">
        <f t="shared" si="300"/>
        <v>A.160.05.130</v>
      </c>
      <c r="D1248" s="54" t="s">
        <v>44</v>
      </c>
      <c r="E1248" s="150" t="s">
        <v>352</v>
      </c>
      <c r="F1248" s="153" t="str">
        <f t="shared" si="301"/>
        <v>Wawa FSC/PEFC 390 (kg/m3)</v>
      </c>
      <c r="G1248" s="154">
        <f t="shared" si="302"/>
        <v>0.27405460000000004</v>
      </c>
      <c r="H1248"/>
      <c r="I1248"/>
      <c r="J1248" s="227">
        <f t="shared" si="293"/>
        <v>6.838485663569123E-2</v>
      </c>
      <c r="K1248"/>
      <c r="L1248" s="280">
        <f t="shared" si="294"/>
        <v>3.0032737195000003E-3</v>
      </c>
      <c r="M1248" s="280">
        <f t="shared" si="295"/>
        <v>7.5698410420000006E-3</v>
      </c>
      <c r="N1248" s="281">
        <f t="shared" si="296"/>
        <v>1.670355187419123E-2</v>
      </c>
      <c r="O1248" s="280">
        <v>4.1108190000000003E-2</v>
      </c>
      <c r="P1248" s="219">
        <v>4.6007755000000003E-3</v>
      </c>
      <c r="Q1248" s="286">
        <v>1.8542268000000001E-3</v>
      </c>
      <c r="R1248" s="286">
        <v>1.7103522999999999E-3</v>
      </c>
      <c r="S1248" s="219">
        <v>1.1383787E-3</v>
      </c>
      <c r="T1248" s="286">
        <v>6.2915194999999998E-6</v>
      </c>
      <c r="U1248" s="219">
        <v>1.482512E-4</v>
      </c>
      <c r="V1248" s="219">
        <v>1.2772445999999999E-4</v>
      </c>
      <c r="W1248" s="219">
        <v>1.6071216000000001E-4</v>
      </c>
      <c r="X1248" s="219">
        <v>9.614313E-4</v>
      </c>
      <c r="Y1248" s="219">
        <v>1.6540097E-2</v>
      </c>
      <c r="Z1248" s="286">
        <v>2.5682981999999999E-5</v>
      </c>
      <c r="AA1248" s="286">
        <v>2.7426978000000001E-6</v>
      </c>
      <c r="AB1248" s="286">
        <v>1.6391232999999999E-11</v>
      </c>
      <c r="AC1248"/>
      <c r="AD1248" s="227">
        <f t="shared" si="288"/>
        <v>4.1108190000000003E-2</v>
      </c>
      <c r="AE1248" s="227">
        <f t="shared" si="289"/>
        <v>9.5860004795000012E-3</v>
      </c>
      <c r="AF1248" s="227">
        <f t="shared" si="290"/>
        <v>6.5854694578000002E-3</v>
      </c>
      <c r="AG1248" s="227">
        <f t="shared" si="291"/>
        <v>7.5698410420000006E-3</v>
      </c>
      <c r="AH1248" s="227">
        <f t="shared" si="292"/>
        <v>1.6700809176391232E-2</v>
      </c>
      <c r="AI1248"/>
      <c r="AJ1248">
        <v>25.403262000000002</v>
      </c>
      <c r="AK1248" s="155">
        <v>3.5587219999999999</v>
      </c>
      <c r="AL1248" s="155">
        <v>0.50018583999999999</v>
      </c>
      <c r="AM1248" s="155">
        <v>0</v>
      </c>
      <c r="AN1248" s="155">
        <v>21.022019</v>
      </c>
      <c r="AO1248" s="155">
        <v>0.22171409</v>
      </c>
      <c r="AP1248" s="155">
        <v>0.100621</v>
      </c>
      <c r="AQ1248"/>
      <c r="AR1248" s="156">
        <v>6.2093562999999997E-3</v>
      </c>
      <c r="AS1248" s="156">
        <v>5.7684666000000001E-3</v>
      </c>
      <c r="AT1248" s="156">
        <v>2.4027709E-4</v>
      </c>
      <c r="AU1248" s="156">
        <v>2.0061267E-4</v>
      </c>
      <c r="AV1248" s="282">
        <f t="shared" si="297"/>
        <v>3.4583132743749995E-7</v>
      </c>
      <c r="AW1248" s="282">
        <f t="shared" si="298"/>
        <v>8.8859870967819361E-10</v>
      </c>
      <c r="AX1248" s="283">
        <f t="shared" si="299"/>
        <v>2.8097012166999998E-2</v>
      </c>
      <c r="AY1248" s="157">
        <v>2.5433646000000001E-7</v>
      </c>
      <c r="AZ1248" s="157">
        <v>7.6739396999999998E-10</v>
      </c>
      <c r="BA1248" s="157">
        <v>2.0966297999999999E-14</v>
      </c>
      <c r="BB1248" s="157">
        <v>2.3159199E-12</v>
      </c>
      <c r="BC1248" s="157">
        <v>0</v>
      </c>
      <c r="BD1248" s="157">
        <v>1.0573372E-10</v>
      </c>
      <c r="BE1248" s="157">
        <v>9.1328620999999998E-8</v>
      </c>
      <c r="BF1248" s="157">
        <v>1.7808612000000001E-11</v>
      </c>
      <c r="BG1248" s="157">
        <v>1.0307255E-10</v>
      </c>
      <c r="BH1248" s="157">
        <v>3.0574043E-14</v>
      </c>
      <c r="BI1248" s="157">
        <v>3.9288705E-16</v>
      </c>
      <c r="BJ1248" s="157">
        <v>8.4517865999999995E-14</v>
      </c>
      <c r="BK1248" s="157">
        <v>1.5829801999999999E-13</v>
      </c>
      <c r="BL1248" s="157">
        <v>2.8828541999999999E-14</v>
      </c>
      <c r="BM1248" s="157">
        <v>2.9416526E-12</v>
      </c>
      <c r="BN1248" s="157">
        <v>5.5255145E-11</v>
      </c>
      <c r="BO1248" s="157">
        <v>2.2143737999999999E-20</v>
      </c>
      <c r="BP1248" s="157">
        <v>1.5191166999999999E-5</v>
      </c>
      <c r="BQ1248" s="157">
        <v>2.8081821E-2</v>
      </c>
      <c r="BR1248" s="157">
        <v>0</v>
      </c>
      <c r="BS1248" s="157">
        <v>0</v>
      </c>
      <c r="BT1248" s="157">
        <v>0</v>
      </c>
      <c r="BU1248"/>
      <c r="BV1248" s="155">
        <v>1.4644023E-5</v>
      </c>
      <c r="BW1248" s="155">
        <v>7.3466494000000002E-7</v>
      </c>
      <c r="BX1248" s="155">
        <v>7.6413693999999993E-6</v>
      </c>
      <c r="BY1248" s="155">
        <v>1.5568036999999999E-8</v>
      </c>
      <c r="BZ1248" s="155">
        <v>7.1530501999999995E-7</v>
      </c>
      <c r="CA1248" s="155">
        <v>4.7662009E-8</v>
      </c>
      <c r="CB1248" s="155">
        <v>7.6074506E-10</v>
      </c>
      <c r="CC1248" s="155">
        <v>7.1782573000000001E-8</v>
      </c>
      <c r="CD1248" s="155">
        <v>1.5737444E-8</v>
      </c>
      <c r="CE1248" s="155">
        <v>1.042265E-7</v>
      </c>
      <c r="CF1248" s="155">
        <v>0</v>
      </c>
      <c r="CG1248" s="155">
        <v>4.8968050999999998E-17</v>
      </c>
      <c r="CH1248" s="155">
        <v>4.0094848999999998E-13</v>
      </c>
      <c r="CI1248" s="155">
        <v>3.7032999000000002E-7</v>
      </c>
      <c r="CJ1248" s="155">
        <v>4.9175938999999996E-6</v>
      </c>
      <c r="CK1248" s="155">
        <v>9.022297E-9</v>
      </c>
      <c r="CL1248" s="155">
        <v>0</v>
      </c>
      <c r="CM1248"/>
      <c r="CN1248" s="284">
        <v>3.3936827000000002E-13</v>
      </c>
      <c r="CO1248" s="284">
        <v>0.27406082999999998</v>
      </c>
      <c r="CP1248" s="285">
        <v>1.9750432000000002E-3</v>
      </c>
      <c r="CQ1248" s="284">
        <v>5.1349404999999999E-4</v>
      </c>
      <c r="CR1248" s="284">
        <v>3.8271840000000003E-11</v>
      </c>
      <c r="CS1248" s="284">
        <v>4.5216434000000004E-9</v>
      </c>
      <c r="CT1248" s="284">
        <v>3.2572522E-5</v>
      </c>
      <c r="CU1248" s="284">
        <v>7.8336566999999996E-2</v>
      </c>
      <c r="CV1248" s="284">
        <v>2.0460673999999999E-8</v>
      </c>
      <c r="CW1248" s="284">
        <v>1.6766389999999999E-5</v>
      </c>
      <c r="CX1248"/>
      <c r="CY1248" s="173"/>
      <c r="CZ1248" s="271" t="s">
        <v>2677</v>
      </c>
      <c r="DA1248"/>
      <c r="DB1248" s="247"/>
      <c r="DC1248"/>
      <c r="DD1248"/>
      <c r="DE1248"/>
      <c r="DF1248"/>
      <c r="DG1248"/>
      <c r="DH1248"/>
      <c r="DI1248"/>
      <c r="DJ1248"/>
      <c r="DK1248" s="117"/>
      <c r="DL1248" s="117"/>
    </row>
    <row r="1249" spans="1:116" ht="14.4">
      <c r="A1249" t="s">
        <v>1877</v>
      </c>
      <c r="B1249" s="188" t="s">
        <v>321</v>
      </c>
      <c r="C1249" s="151" t="str">
        <f t="shared" si="300"/>
        <v>A.160.05.131</v>
      </c>
      <c r="D1249" s="54" t="s">
        <v>44</v>
      </c>
      <c r="E1249" s="150" t="s">
        <v>352</v>
      </c>
      <c r="F1249" s="153" t="str">
        <f t="shared" si="301"/>
        <v>Wawa natural forest clear cut 390 (kg/m3)</v>
      </c>
      <c r="G1249" s="154">
        <f t="shared" si="302"/>
        <v>3.7240545999999997</v>
      </c>
      <c r="H1249"/>
      <c r="I1249"/>
      <c r="J1249" s="227">
        <f t="shared" si="293"/>
        <v>8.4434473736536919</v>
      </c>
      <c r="K1249"/>
      <c r="L1249" s="280">
        <f t="shared" si="294"/>
        <v>3.0032737195000003E-3</v>
      </c>
      <c r="M1249" s="280">
        <f t="shared" si="295"/>
        <v>7.8651323580600003</v>
      </c>
      <c r="N1249" s="281">
        <f t="shared" si="296"/>
        <v>1.670355187419123E-2</v>
      </c>
      <c r="O1249" s="280">
        <v>0.55860818999999995</v>
      </c>
      <c r="P1249" s="286">
        <v>4.6007755000000003E-3</v>
      </c>
      <c r="Q1249" s="286">
        <v>1.8542268000000001E-3</v>
      </c>
      <c r="R1249" s="286">
        <v>1.7103522999999999E-3</v>
      </c>
      <c r="S1249" s="219">
        <v>1.1383787E-3</v>
      </c>
      <c r="T1249" s="286">
        <v>6.2915194999999998E-6</v>
      </c>
      <c r="U1249" s="219">
        <v>1.482512E-4</v>
      </c>
      <c r="V1249" s="219">
        <v>1.2772445999999999E-4</v>
      </c>
      <c r="W1249" s="219">
        <v>1.6071216000000001E-4</v>
      </c>
      <c r="X1249" s="219">
        <v>9.614313E-4</v>
      </c>
      <c r="Y1249" s="219">
        <v>1.6540097E-2</v>
      </c>
      <c r="Z1249" s="219">
        <v>7.8575882000000004</v>
      </c>
      <c r="AA1249" s="286">
        <v>2.7426978000000001E-6</v>
      </c>
      <c r="AB1249" s="286">
        <v>1.6391232999999999E-11</v>
      </c>
      <c r="AC1249"/>
      <c r="AD1249" s="227">
        <f t="shared" si="288"/>
        <v>0.55860818999999995</v>
      </c>
      <c r="AE1249" s="227">
        <f t="shared" si="289"/>
        <v>9.5860004795000012E-3</v>
      </c>
      <c r="AF1249" s="227">
        <f t="shared" si="290"/>
        <v>6.5854694578000002E-3</v>
      </c>
      <c r="AG1249" s="227">
        <f t="shared" si="291"/>
        <v>7.8651323580600012</v>
      </c>
      <c r="AH1249" s="227">
        <f t="shared" si="292"/>
        <v>1.6700809176391232E-2</v>
      </c>
      <c r="AI1249"/>
      <c r="AJ1249">
        <v>25.403262000000002</v>
      </c>
      <c r="AK1249" s="155">
        <v>3.5587219999999999</v>
      </c>
      <c r="AL1249" s="155">
        <v>0.50018583999999999</v>
      </c>
      <c r="AM1249" s="155">
        <v>0</v>
      </c>
      <c r="AN1249" s="155">
        <v>21.022019</v>
      </c>
      <c r="AO1249" s="155">
        <v>0.22171409</v>
      </c>
      <c r="AP1249" s="155">
        <v>0.100621</v>
      </c>
      <c r="AQ1249"/>
      <c r="AR1249" s="156">
        <v>6.2224179999999997E-2</v>
      </c>
      <c r="AS1249" s="156">
        <v>5.9171155000000003E-2</v>
      </c>
      <c r="AT1249" s="156">
        <v>2.8524125000000001E-3</v>
      </c>
      <c r="AU1249" s="156">
        <v>2.0061267E-4</v>
      </c>
      <c r="AV1249" s="282">
        <f t="shared" si="297"/>
        <v>3.5474313674374998E-6</v>
      </c>
      <c r="AW1249" s="282">
        <f t="shared" si="298"/>
        <v>1.0548862664680192E-8</v>
      </c>
      <c r="AX1249" s="283">
        <f t="shared" si="299"/>
        <v>2.8097012166999998E-2</v>
      </c>
      <c r="AY1249" s="157">
        <v>3.4559365000000001E-6</v>
      </c>
      <c r="AZ1249" s="157">
        <v>1.0427394E-8</v>
      </c>
      <c r="BA1249" s="157">
        <v>2.848913E-13</v>
      </c>
      <c r="BB1249" s="157">
        <v>2.3159199E-12</v>
      </c>
      <c r="BC1249" s="157">
        <v>0</v>
      </c>
      <c r="BD1249" s="157">
        <v>1.0573372E-10</v>
      </c>
      <c r="BE1249" s="157">
        <v>9.1328620999999998E-8</v>
      </c>
      <c r="BF1249" s="157">
        <v>1.7808612000000001E-11</v>
      </c>
      <c r="BG1249" s="157">
        <v>1.0307255E-10</v>
      </c>
      <c r="BH1249" s="157">
        <v>3.0574043E-14</v>
      </c>
      <c r="BI1249" s="157">
        <v>3.9288705E-16</v>
      </c>
      <c r="BJ1249" s="157">
        <v>8.4517865999999995E-14</v>
      </c>
      <c r="BK1249" s="157">
        <v>1.5829801999999999E-13</v>
      </c>
      <c r="BL1249" s="157">
        <v>2.8828541999999999E-14</v>
      </c>
      <c r="BM1249" s="157">
        <v>2.9416526E-12</v>
      </c>
      <c r="BN1249" s="157">
        <v>5.5255145E-11</v>
      </c>
      <c r="BO1249" s="157">
        <v>2.2143737999999999E-20</v>
      </c>
      <c r="BP1249" s="157">
        <v>1.5191166999999999E-5</v>
      </c>
      <c r="BQ1249" s="157">
        <v>2.8081821E-2</v>
      </c>
      <c r="BR1249" s="157">
        <v>0</v>
      </c>
      <c r="BS1249" s="157">
        <v>0</v>
      </c>
      <c r="BT1249" s="157">
        <v>0</v>
      </c>
      <c r="BU1249"/>
      <c r="BV1249" s="155">
        <v>1.1083918E-4</v>
      </c>
      <c r="BW1249" s="155">
        <v>7.3466494000000002E-7</v>
      </c>
      <c r="BX1249" s="155">
        <v>1.0383652E-4</v>
      </c>
      <c r="BY1249" s="155">
        <v>1.5568036999999999E-8</v>
      </c>
      <c r="BZ1249" s="155">
        <v>7.1530501999999995E-7</v>
      </c>
      <c r="CA1249" s="155">
        <v>4.7662009E-8</v>
      </c>
      <c r="CB1249" s="155">
        <v>7.6074506E-10</v>
      </c>
      <c r="CC1249" s="155">
        <v>7.1782573000000001E-8</v>
      </c>
      <c r="CD1249" s="155">
        <v>1.5737444E-8</v>
      </c>
      <c r="CE1249" s="155">
        <v>1.042265E-7</v>
      </c>
      <c r="CF1249" s="155">
        <v>0</v>
      </c>
      <c r="CG1249" s="155">
        <v>4.8968050999999998E-17</v>
      </c>
      <c r="CH1249" s="155">
        <v>4.0094848999999998E-13</v>
      </c>
      <c r="CI1249" s="155">
        <v>3.7032999000000002E-7</v>
      </c>
      <c r="CJ1249" s="155">
        <v>4.9175938999999996E-6</v>
      </c>
      <c r="CK1249" s="155">
        <v>9.022297E-9</v>
      </c>
      <c r="CL1249" s="155">
        <v>0</v>
      </c>
      <c r="CM1249"/>
      <c r="CN1249" s="284">
        <v>3.3936827000000002E-13</v>
      </c>
      <c r="CO1249" s="284">
        <v>3.7240608000000002</v>
      </c>
      <c r="CP1249" s="285">
        <v>1.9750432000000002E-3</v>
      </c>
      <c r="CQ1249" s="284">
        <v>5.1349404999999999E-4</v>
      </c>
      <c r="CR1249" s="284">
        <v>3.8271840000000003E-11</v>
      </c>
      <c r="CS1249" s="284">
        <v>4.5216434000000004E-9</v>
      </c>
      <c r="CT1249" s="284">
        <v>3.2572522E-5</v>
      </c>
      <c r="CU1249" s="284">
        <v>7.8336566999999996E-2</v>
      </c>
      <c r="CV1249" s="284">
        <v>2.0460673999999999E-8</v>
      </c>
      <c r="CW1249" s="284">
        <v>1.6766389999999999E-5</v>
      </c>
      <c r="CX1249"/>
      <c r="CY1249" s="173"/>
      <c r="CZ1249" s="271" t="s">
        <v>2677</v>
      </c>
      <c r="DA1249"/>
      <c r="DB1249" s="212"/>
      <c r="DC1249"/>
      <c r="DD1249"/>
      <c r="DE1249"/>
      <c r="DF1249"/>
      <c r="DG1249"/>
      <c r="DH1249"/>
      <c r="DI1249"/>
      <c r="DJ1249"/>
      <c r="DK1249" s="117"/>
      <c r="DL1249" s="117"/>
    </row>
    <row r="1250" spans="1:116" ht="14.4">
      <c r="A1250" t="s">
        <v>1027</v>
      </c>
      <c r="B1250" s="188" t="s">
        <v>321</v>
      </c>
      <c r="C1250" s="151" t="str">
        <f t="shared" si="300"/>
        <v>A.160.05.132</v>
      </c>
      <c r="D1250" s="54" t="s">
        <v>44</v>
      </c>
      <c r="E1250" s="150" t="s">
        <v>352</v>
      </c>
      <c r="F1250" s="153" t="str">
        <f t="shared" si="301"/>
        <v>Willow FSC/PEFC 450 (kg/m3)</v>
      </c>
      <c r="G1250" s="154">
        <f t="shared" si="302"/>
        <v>0.14949157333333335</v>
      </c>
      <c r="H1250"/>
      <c r="I1250"/>
      <c r="J1250" s="227">
        <f t="shared" si="293"/>
        <v>3.3603856496241903E-2</v>
      </c>
      <c r="K1250"/>
      <c r="L1250" s="280">
        <f t="shared" si="294"/>
        <v>1.8857144189000001E-3</v>
      </c>
      <c r="M1250" s="280">
        <f t="shared" si="295"/>
        <v>3.0157387360000001E-3</v>
      </c>
      <c r="N1250" s="281">
        <f t="shared" si="296"/>
        <v>6.2786673413419017E-3</v>
      </c>
      <c r="O1250" s="280">
        <v>2.2423736E-2</v>
      </c>
      <c r="P1250" s="219">
        <v>1.1130616E-3</v>
      </c>
      <c r="Q1250" s="286">
        <v>1.2471044999999999E-3</v>
      </c>
      <c r="R1250" s="286">
        <v>1.1067798000000001E-3</v>
      </c>
      <c r="S1250" s="219">
        <v>6.9313169999999996E-4</v>
      </c>
      <c r="T1250" s="286">
        <v>2.9589539E-6</v>
      </c>
      <c r="U1250" s="286">
        <v>8.2843964999999999E-5</v>
      </c>
      <c r="V1250" s="286">
        <v>7.5020972999999998E-5</v>
      </c>
      <c r="W1250" s="219">
        <v>1.2155107999999999E-4</v>
      </c>
      <c r="X1250" s="219">
        <v>5.6554781999999999E-4</v>
      </c>
      <c r="Y1250" s="219">
        <v>6.1555029000000001E-3</v>
      </c>
      <c r="Z1250" s="286">
        <v>1.5003843E-5</v>
      </c>
      <c r="AA1250" s="286">
        <v>1.6133517E-6</v>
      </c>
      <c r="AB1250" s="286">
        <v>9.6419018999999994E-12</v>
      </c>
      <c r="AC1250"/>
      <c r="AD1250" s="227">
        <f t="shared" si="288"/>
        <v>2.2423736E-2</v>
      </c>
      <c r="AE1250" s="227">
        <f t="shared" si="289"/>
        <v>4.3209014919000002E-3</v>
      </c>
      <c r="AF1250" s="227">
        <f t="shared" si="290"/>
        <v>2.4368004246999998E-3</v>
      </c>
      <c r="AG1250" s="227">
        <f t="shared" si="291"/>
        <v>3.0157387360000001E-3</v>
      </c>
      <c r="AH1250" s="227">
        <f t="shared" si="292"/>
        <v>6.2770539896419017E-3</v>
      </c>
      <c r="AI1250"/>
      <c r="AJ1250">
        <v>24.609365</v>
      </c>
      <c r="AK1250" s="155">
        <v>1.8573497999999999</v>
      </c>
      <c r="AL1250" s="155">
        <v>0.49301350999999999</v>
      </c>
      <c r="AM1250" s="155">
        <v>0</v>
      </c>
      <c r="AN1250" s="155">
        <v>21.948578000000001</v>
      </c>
      <c r="AO1250" s="155">
        <v>0.21157314999999999</v>
      </c>
      <c r="AP1250" s="155">
        <v>9.8850601999999996E-2</v>
      </c>
      <c r="AQ1250"/>
      <c r="AR1250" s="156">
        <v>2.9398046000000001E-3</v>
      </c>
      <c r="AS1250" s="156">
        <v>2.7353713E-3</v>
      </c>
      <c r="AT1250" s="156">
        <v>1.2349033000000001E-4</v>
      </c>
      <c r="AU1250" s="156">
        <v>8.0943007999999996E-5</v>
      </c>
      <c r="AV1250" s="282">
        <f t="shared" si="297"/>
        <v>1.6399108435719998E-7</v>
      </c>
      <c r="AW1250" s="282">
        <f t="shared" si="298"/>
        <v>4.5669501857483577E-10</v>
      </c>
      <c r="AX1250" s="283">
        <f t="shared" si="299"/>
        <v>1.1336555231E-2</v>
      </c>
      <c r="AY1250" s="157">
        <v>1.3873629E-7</v>
      </c>
      <c r="AZ1250" s="157">
        <v>4.1860056999999999E-10</v>
      </c>
      <c r="BA1250" s="157">
        <v>1.1436764E-14</v>
      </c>
      <c r="BB1250" s="157">
        <v>1.3623058000000001E-12</v>
      </c>
      <c r="BC1250" s="157">
        <v>0</v>
      </c>
      <c r="BD1250" s="157">
        <v>6.4894538000000004E-11</v>
      </c>
      <c r="BE1250" s="157">
        <v>2.5155860999999999E-8</v>
      </c>
      <c r="BF1250" s="157">
        <v>1.1090982999999999E-11</v>
      </c>
      <c r="BG1250" s="157">
        <v>2.6925908000000001E-11</v>
      </c>
      <c r="BH1250" s="157">
        <v>1.7984731E-14</v>
      </c>
      <c r="BI1250" s="157">
        <v>2.3111003000000002E-16</v>
      </c>
      <c r="BJ1250" s="157">
        <v>4.7231007E-14</v>
      </c>
      <c r="BK1250" s="157">
        <v>5.0612922000000004E-16</v>
      </c>
      <c r="BL1250" s="157">
        <v>1.6782056000000001E-16</v>
      </c>
      <c r="BM1250" s="157">
        <v>1.6069704E-12</v>
      </c>
      <c r="BN1250" s="157">
        <v>3.1069542999999997E-11</v>
      </c>
      <c r="BO1250" s="157">
        <v>1.3025728E-20</v>
      </c>
      <c r="BP1250" s="157">
        <v>1.1889230999999999E-5</v>
      </c>
      <c r="BQ1250" s="157">
        <v>1.1324666000000001E-2</v>
      </c>
      <c r="BR1250" s="157">
        <v>0</v>
      </c>
      <c r="BS1250" s="157">
        <v>0</v>
      </c>
      <c r="BT1250" s="157">
        <v>0</v>
      </c>
      <c r="BU1250"/>
      <c r="BV1250" s="155">
        <v>7.8467620000000002E-6</v>
      </c>
      <c r="BW1250" s="155">
        <v>1.9978335999999999E-7</v>
      </c>
      <c r="BX1250" s="155">
        <v>4.1682215999999998E-6</v>
      </c>
      <c r="BY1250" s="155">
        <v>9.1917121999999998E-9</v>
      </c>
      <c r="BZ1250" s="155">
        <v>2.5038629999999998E-7</v>
      </c>
      <c r="CA1250" s="155">
        <v>2.8036476E-8</v>
      </c>
      <c r="CB1250" s="155">
        <v>4.4749709000000002E-10</v>
      </c>
      <c r="CC1250" s="155">
        <v>4.2225043E-8</v>
      </c>
      <c r="CD1250" s="155">
        <v>8.0510005000000006E-9</v>
      </c>
      <c r="CE1250" s="155">
        <v>5.8569166E-8</v>
      </c>
      <c r="CF1250" s="155">
        <v>0</v>
      </c>
      <c r="CG1250" s="155">
        <v>2.8804736E-17</v>
      </c>
      <c r="CH1250" s="155">
        <v>2.3585205000000002E-13</v>
      </c>
      <c r="CI1250" s="155">
        <v>2.2200462000000001E-7</v>
      </c>
      <c r="CJ1250" s="155">
        <v>2.8545376999999999E-6</v>
      </c>
      <c r="CK1250" s="155">
        <v>5.3072719999999998E-9</v>
      </c>
      <c r="CL1250" s="155">
        <v>0</v>
      </c>
      <c r="CM1250"/>
      <c r="CN1250" s="284">
        <v>1.9962839999999999E-13</v>
      </c>
      <c r="CO1250" s="284">
        <v>0.14949523000000001</v>
      </c>
      <c r="CP1250" s="285">
        <v>1.1617901E-3</v>
      </c>
      <c r="CQ1250" s="284">
        <v>1.4306945E-4</v>
      </c>
      <c r="CR1250" s="284">
        <v>2.1388389000000001E-11</v>
      </c>
      <c r="CS1250" s="284">
        <v>2.5269014000000001E-9</v>
      </c>
      <c r="CT1250" s="284">
        <v>1.003047E-5</v>
      </c>
      <c r="CU1250" s="284">
        <v>4.3478895000000002E-4</v>
      </c>
      <c r="CV1250" s="284">
        <v>1.203569E-8</v>
      </c>
      <c r="CW1250" s="284">
        <v>9.8625823999999999E-6</v>
      </c>
      <c r="CX1250"/>
      <c r="CY1250" s="173"/>
      <c r="CZ1250" s="271" t="s">
        <v>2678</v>
      </c>
      <c r="DA1250"/>
      <c r="DB1250" s="247"/>
      <c r="DC1250"/>
      <c r="DD1250"/>
      <c r="DE1250"/>
      <c r="DF1250"/>
      <c r="DG1250"/>
      <c r="DH1250"/>
      <c r="DI1250"/>
      <c r="DJ1250"/>
      <c r="DK1250"/>
      <c r="DL1250"/>
    </row>
    <row r="1251" spans="1:116" ht="14.4">
      <c r="B1251" s="188"/>
      <c r="C1251" s="151"/>
      <c r="D1251" s="51" t="s">
        <v>45</v>
      </c>
      <c r="E1251" s="150"/>
      <c r="F1251"/>
      <c r="G1251"/>
      <c r="H1251"/>
      <c r="I1251"/>
      <c r="J1251"/>
      <c r="K1251"/>
      <c r="L1251"/>
      <c r="M1251"/>
      <c r="N1251" s="174"/>
      <c r="O1251"/>
      <c r="P1251"/>
      <c r="Q1251" s="53"/>
      <c r="R1251" s="53"/>
      <c r="S1251"/>
      <c r="T1251" s="53"/>
      <c r="U1251" s="53"/>
      <c r="V1251" s="53"/>
      <c r="W1251"/>
      <c r="X1251"/>
      <c r="Y1251"/>
      <c r="Z1251" s="53"/>
      <c r="AA1251" s="53"/>
      <c r="AB1251" s="53"/>
      <c r="AC1251"/>
      <c r="AD1251"/>
      <c r="AE1251"/>
      <c r="AF1251"/>
      <c r="AG1251"/>
      <c r="AH1251"/>
      <c r="AI1251"/>
      <c r="AJ1251"/>
      <c r="AK1251"/>
      <c r="AL1251"/>
      <c r="AM1251"/>
      <c r="AN1251"/>
      <c r="AO1251"/>
      <c r="AP1251"/>
      <c r="AQ1251"/>
      <c r="AR1251"/>
      <c r="AS1251"/>
      <c r="AT1251"/>
      <c r="AU1251"/>
      <c r="AX1251" s="19"/>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s="117"/>
      <c r="CQ1251"/>
      <c r="CR1251"/>
      <c r="CS1251"/>
      <c r="CT1251"/>
      <c r="CU1251"/>
      <c r="CV1251"/>
      <c r="CW1251"/>
      <c r="CX1251"/>
      <c r="CY1251" s="175"/>
      <c r="CZ1251" s="272"/>
      <c r="DA1251"/>
      <c r="DB1251" s="54"/>
      <c r="DC1251"/>
      <c r="DD1251"/>
      <c r="DE1251"/>
      <c r="DF1251" s="117"/>
      <c r="DG1251" s="117"/>
      <c r="DH1251" s="117"/>
      <c r="DI1251" s="117"/>
      <c r="DJ1251" s="117"/>
      <c r="DK1251"/>
      <c r="DL1251"/>
    </row>
    <row r="1252" spans="1:116" ht="14.4">
      <c r="A1252" t="s">
        <v>1878</v>
      </c>
      <c r="B1252" s="188" t="s">
        <v>321</v>
      </c>
      <c r="C1252" s="151" t="str">
        <f t="shared" si="300"/>
        <v>A.160.06.101</v>
      </c>
      <c r="D1252" s="54" t="s">
        <v>45</v>
      </c>
      <c r="E1252" s="150" t="s">
        <v>352</v>
      </c>
      <c r="F1252" s="153" t="str">
        <f t="shared" si="301"/>
        <v>Anzala (Mukulungu) FSC/PEFC 940 (kg/m3)</v>
      </c>
      <c r="G1252" s="154">
        <f t="shared" si="302"/>
        <v>0.21056275333333332</v>
      </c>
      <c r="H1252"/>
      <c r="I1252"/>
      <c r="J1252" s="227">
        <f t="shared" si="293"/>
        <v>5.0851827764227045E-2</v>
      </c>
      <c r="K1252"/>
      <c r="L1252" s="280">
        <f t="shared" si="294"/>
        <v>2.7042351681000002E-3</v>
      </c>
      <c r="M1252" s="280">
        <f t="shared" si="295"/>
        <v>5.3060322979999993E-3</v>
      </c>
      <c r="N1252" s="281">
        <f t="shared" si="296"/>
        <v>1.1257147298127042E-2</v>
      </c>
      <c r="O1252" s="280">
        <v>3.1584412999999999E-2</v>
      </c>
      <c r="P1252" s="286">
        <v>2.5862330999999999E-3</v>
      </c>
      <c r="Q1252" s="286">
        <v>1.6707389E-3</v>
      </c>
      <c r="R1252" s="286">
        <v>1.5015694E-3</v>
      </c>
      <c r="S1252" s="219">
        <v>1.0619582000000001E-3</v>
      </c>
      <c r="T1252" s="286">
        <v>5.2318381000000002E-6</v>
      </c>
      <c r="U1252" s="219">
        <v>1.3547573000000001E-4</v>
      </c>
      <c r="V1252" s="219">
        <v>1.2010803E-4</v>
      </c>
      <c r="W1252" s="219">
        <v>1.5249691999999999E-4</v>
      </c>
      <c r="X1252" s="219">
        <v>9.0487651999999997E-4</v>
      </c>
      <c r="Y1252" s="219">
        <v>1.1102068999999999E-2</v>
      </c>
      <c r="Z1252" s="286">
        <v>2.4075747999999999E-5</v>
      </c>
      <c r="AA1252" s="286">
        <v>2.5813627000000002E-6</v>
      </c>
      <c r="AB1252" s="286">
        <v>1.5427043000000001E-11</v>
      </c>
      <c r="AC1252"/>
      <c r="AD1252" s="227">
        <f t="shared" si="288"/>
        <v>3.1584412999999999E-2</v>
      </c>
      <c r="AE1252" s="227">
        <f t="shared" si="289"/>
        <v>7.0813151980999986E-3</v>
      </c>
      <c r="AF1252" s="227">
        <f t="shared" si="290"/>
        <v>4.3796613926999992E-3</v>
      </c>
      <c r="AG1252" s="227">
        <f t="shared" si="291"/>
        <v>5.3060322980000001E-3</v>
      </c>
      <c r="AH1252" s="227">
        <f t="shared" si="292"/>
        <v>1.1254565935427042E-2</v>
      </c>
      <c r="AI1252"/>
      <c r="AJ1252">
        <v>24.554784000000001</v>
      </c>
      <c r="AK1252" s="155">
        <v>2.7183913</v>
      </c>
      <c r="AL1252" s="155">
        <v>0.49712837999999998</v>
      </c>
      <c r="AM1252" s="155">
        <v>0</v>
      </c>
      <c r="AN1252" s="155">
        <v>21.019527</v>
      </c>
      <c r="AO1252" s="155">
        <v>0.21986915000000001</v>
      </c>
      <c r="AP1252" s="155">
        <v>9.9867601E-2</v>
      </c>
      <c r="AQ1252"/>
      <c r="AR1252" s="156">
        <v>4.4867811999999997E-3</v>
      </c>
      <c r="AS1252" s="156">
        <v>4.1650678E-3</v>
      </c>
      <c r="AT1252" s="156">
        <v>1.8009429999999999E-4</v>
      </c>
      <c r="AU1252" s="156">
        <v>1.4161904999999999E-4</v>
      </c>
      <c r="AV1252" s="282">
        <f t="shared" si="297"/>
        <v>2.4970430640660003E-7</v>
      </c>
      <c r="AW1252" s="282">
        <f t="shared" si="298"/>
        <v>6.66029218104881E-10</v>
      </c>
      <c r="AX1252" s="283">
        <f t="shared" si="299"/>
        <v>1.9834600418E-2</v>
      </c>
      <c r="AY1252" s="157">
        <v>1.9541522000000001E-7</v>
      </c>
      <c r="AZ1252" s="157">
        <v>5.8961439000000001E-10</v>
      </c>
      <c r="BA1252" s="157">
        <v>1.6109106E-14</v>
      </c>
      <c r="BB1252" s="157">
        <v>2.1796893E-12</v>
      </c>
      <c r="BC1252" s="157">
        <v>0</v>
      </c>
      <c r="BD1252" s="157">
        <v>9.6615308999999998E-11</v>
      </c>
      <c r="BE1252" s="157">
        <v>5.4136965000000002E-8</v>
      </c>
      <c r="BF1252" s="157">
        <v>1.6099983999999998E-11</v>
      </c>
      <c r="BG1252" s="157">
        <v>6.0117915999999994E-11</v>
      </c>
      <c r="BH1252" s="157">
        <v>2.8775570000000001E-14</v>
      </c>
      <c r="BI1252" s="157">
        <v>3.6977603999999999E-16</v>
      </c>
      <c r="BJ1252" s="157">
        <v>7.7236199999999997E-14</v>
      </c>
      <c r="BK1252" s="157">
        <v>6.2910193999999997E-14</v>
      </c>
      <c r="BL1252" s="157">
        <v>1.1527238E-14</v>
      </c>
      <c r="BM1252" s="157">
        <v>2.6539083000000002E-12</v>
      </c>
      <c r="BN1252" s="157">
        <v>5.06725E-11</v>
      </c>
      <c r="BO1252" s="157">
        <v>2.0841165E-20</v>
      </c>
      <c r="BP1252" s="157">
        <v>1.4478417999999999E-5</v>
      </c>
      <c r="BQ1252" s="157">
        <v>1.9820121999999999E-2</v>
      </c>
      <c r="BR1252" s="157">
        <v>0</v>
      </c>
      <c r="BS1252" s="157">
        <v>0</v>
      </c>
      <c r="BT1252" s="157">
        <v>0</v>
      </c>
      <c r="BU1252"/>
      <c r="BV1252" s="155">
        <v>1.1221356E-5</v>
      </c>
      <c r="BW1252" s="155">
        <v>4.3710789999999998E-7</v>
      </c>
      <c r="BX1252" s="155">
        <v>5.8710483999999996E-6</v>
      </c>
      <c r="BY1252" s="155">
        <v>1.4587856E-8</v>
      </c>
      <c r="BZ1252" s="155">
        <v>4.5525365999999999E-7</v>
      </c>
      <c r="CA1252" s="155">
        <v>4.4858361000000003E-8</v>
      </c>
      <c r="CB1252" s="155">
        <v>7.1599534999999997E-10</v>
      </c>
      <c r="CC1252" s="155">
        <v>6.7560069000000003E-8</v>
      </c>
      <c r="CD1252" s="155">
        <v>1.3690504999999999E-8</v>
      </c>
      <c r="CE1252" s="155">
        <v>9.5255333000000005E-8</v>
      </c>
      <c r="CF1252" s="155">
        <v>0</v>
      </c>
      <c r="CG1252" s="155">
        <v>4.6087577000000002E-17</v>
      </c>
      <c r="CH1252" s="155">
        <v>3.7736329000000002E-13</v>
      </c>
      <c r="CI1252" s="155">
        <v>3.1135774000000001E-7</v>
      </c>
      <c r="CJ1252" s="155">
        <v>3.9014283000000002E-6</v>
      </c>
      <c r="CK1252" s="155">
        <v>8.4915791000000007E-9</v>
      </c>
      <c r="CL1252" s="155">
        <v>0</v>
      </c>
      <c r="CM1252"/>
      <c r="CN1252" s="284">
        <v>3.1940542999999998E-13</v>
      </c>
      <c r="CO1252" s="284">
        <v>0.21056862000000001</v>
      </c>
      <c r="CP1252" s="285">
        <v>1.8588642000000001E-3</v>
      </c>
      <c r="CQ1252" s="284">
        <v>3.0927180000000002E-4</v>
      </c>
      <c r="CR1252" s="284">
        <v>3.4975433999999999E-11</v>
      </c>
      <c r="CS1252" s="284">
        <v>4.1321514999999997E-9</v>
      </c>
      <c r="CT1252" s="284">
        <v>1.9786301999999999E-5</v>
      </c>
      <c r="CU1252" s="284">
        <v>3.1303536E-2</v>
      </c>
      <c r="CV1252" s="284">
        <v>1.9257104999999999E-8</v>
      </c>
      <c r="CW1252" s="284">
        <v>1.5780131999999999E-5</v>
      </c>
      <c r="CX1252"/>
      <c r="CY1252" s="173"/>
      <c r="CZ1252" s="271" t="s">
        <v>2679</v>
      </c>
      <c r="DA1252"/>
      <c r="DB1252" s="247"/>
      <c r="DC1252"/>
      <c r="DD1252"/>
      <c r="DE1252" s="117"/>
      <c r="DF1252" s="117"/>
      <c r="DG1252" s="117"/>
      <c r="DH1252" s="117"/>
      <c r="DI1252" s="117"/>
      <c r="DJ1252" s="117"/>
      <c r="DK1252"/>
      <c r="DL1252"/>
    </row>
    <row r="1253" spans="1:116" ht="14.4">
      <c r="A1253" t="s">
        <v>1879</v>
      </c>
      <c r="B1253" s="188" t="s">
        <v>321</v>
      </c>
      <c r="C1253" s="151" t="str">
        <f t="shared" si="300"/>
        <v>A.160.06.102</v>
      </c>
      <c r="D1253" s="54" t="s">
        <v>45</v>
      </c>
      <c r="E1253" s="150" t="s">
        <v>352</v>
      </c>
      <c r="F1253" s="153" t="str">
        <f t="shared" si="301"/>
        <v>Anzala (Mukulungu) natural forest clear cut 940 (kg/m3)</v>
      </c>
      <c r="G1253" s="154">
        <f t="shared" si="302"/>
        <v>3.6605627333333333</v>
      </c>
      <c r="H1253"/>
      <c r="I1253"/>
      <c r="J1253" s="227">
        <f t="shared" si="293"/>
        <v>3.1789518490162267</v>
      </c>
      <c r="K1253"/>
      <c r="L1253" s="280">
        <f t="shared" si="294"/>
        <v>2.7042351681000002E-3</v>
      </c>
      <c r="M1253" s="280">
        <f t="shared" si="295"/>
        <v>2.6159060565499996</v>
      </c>
      <c r="N1253" s="281">
        <f t="shared" si="296"/>
        <v>1.1257147298127042E-2</v>
      </c>
      <c r="O1253" s="280">
        <v>0.54908440999999997</v>
      </c>
      <c r="P1253" s="219">
        <v>2.5862330999999999E-3</v>
      </c>
      <c r="Q1253" s="286">
        <v>1.6707389E-3</v>
      </c>
      <c r="R1253" s="286">
        <v>1.5015694E-3</v>
      </c>
      <c r="S1253" s="219">
        <v>1.0619582000000001E-3</v>
      </c>
      <c r="T1253" s="286">
        <v>5.2318381000000002E-6</v>
      </c>
      <c r="U1253" s="219">
        <v>1.3547573000000001E-4</v>
      </c>
      <c r="V1253" s="219">
        <v>1.2010803E-4</v>
      </c>
      <c r="W1253" s="219">
        <v>1.5249691999999999E-4</v>
      </c>
      <c r="X1253" s="219">
        <v>9.0487651999999997E-4</v>
      </c>
      <c r="Y1253" s="219">
        <v>1.1102068999999999E-2</v>
      </c>
      <c r="Z1253" s="219">
        <v>2.6106240999999999</v>
      </c>
      <c r="AA1253" s="286">
        <v>2.5813627000000002E-6</v>
      </c>
      <c r="AB1253" s="286">
        <v>1.5427043000000001E-11</v>
      </c>
      <c r="AC1253"/>
      <c r="AD1253" s="227">
        <f t="shared" si="288"/>
        <v>0.54908440999999997</v>
      </c>
      <c r="AE1253" s="227">
        <f t="shared" si="289"/>
        <v>7.0813151980999986E-3</v>
      </c>
      <c r="AF1253" s="227">
        <f t="shared" si="290"/>
        <v>4.3796613926999992E-3</v>
      </c>
      <c r="AG1253" s="227">
        <f t="shared" si="291"/>
        <v>2.6159060565500001</v>
      </c>
      <c r="AH1253" s="227">
        <f t="shared" si="292"/>
        <v>1.1254565935427042E-2</v>
      </c>
      <c r="AI1253"/>
      <c r="AJ1253">
        <v>24.554784000000001</v>
      </c>
      <c r="AK1253" s="155">
        <v>2.7183913</v>
      </c>
      <c r="AL1253" s="155">
        <v>0.49712837999999998</v>
      </c>
      <c r="AM1253" s="155">
        <v>0</v>
      </c>
      <c r="AN1253" s="155">
        <v>21.019527</v>
      </c>
      <c r="AO1253" s="155">
        <v>0.21986915000000001</v>
      </c>
      <c r="AP1253" s="155">
        <v>9.9867601E-2</v>
      </c>
      <c r="AQ1253"/>
      <c r="AR1253" s="156">
        <v>6.0501605E-2</v>
      </c>
      <c r="AS1253" s="156">
        <v>5.7567755999999998E-2</v>
      </c>
      <c r="AT1253" s="156">
        <v>2.7922297E-3</v>
      </c>
      <c r="AU1253" s="156">
        <v>1.4161904999999999E-4</v>
      </c>
      <c r="AV1253" s="282">
        <f t="shared" si="297"/>
        <v>3.4513042864066004E-6</v>
      </c>
      <c r="AW1253" s="282">
        <f t="shared" si="298"/>
        <v>1.0326292753108883E-8</v>
      </c>
      <c r="AX1253" s="283">
        <f t="shared" si="299"/>
        <v>1.9834600418E-2</v>
      </c>
      <c r="AY1253" s="157">
        <v>3.3970151999999999E-6</v>
      </c>
      <c r="AZ1253" s="157">
        <v>1.0249614E-8</v>
      </c>
      <c r="BA1253" s="157">
        <v>2.8003411E-13</v>
      </c>
      <c r="BB1253" s="157">
        <v>2.1796893E-12</v>
      </c>
      <c r="BC1253" s="157">
        <v>0</v>
      </c>
      <c r="BD1253" s="157">
        <v>9.6615308999999998E-11</v>
      </c>
      <c r="BE1253" s="157">
        <v>5.4136965000000002E-8</v>
      </c>
      <c r="BF1253" s="157">
        <v>1.6099983999999998E-11</v>
      </c>
      <c r="BG1253" s="157">
        <v>6.0117915999999994E-11</v>
      </c>
      <c r="BH1253" s="157">
        <v>2.8775570000000001E-14</v>
      </c>
      <c r="BI1253" s="157">
        <v>3.6977603999999999E-16</v>
      </c>
      <c r="BJ1253" s="157">
        <v>7.7236199999999997E-14</v>
      </c>
      <c r="BK1253" s="157">
        <v>6.2910193999999997E-14</v>
      </c>
      <c r="BL1253" s="157">
        <v>1.1527238E-14</v>
      </c>
      <c r="BM1253" s="157">
        <v>2.6539083000000002E-12</v>
      </c>
      <c r="BN1253" s="157">
        <v>5.06725E-11</v>
      </c>
      <c r="BO1253" s="157">
        <v>2.0841165E-20</v>
      </c>
      <c r="BP1253" s="157">
        <v>1.4478417999999999E-5</v>
      </c>
      <c r="BQ1253" s="157">
        <v>1.9820121999999999E-2</v>
      </c>
      <c r="BR1253" s="157">
        <v>0</v>
      </c>
      <c r="BS1253" s="157">
        <v>0</v>
      </c>
      <c r="BT1253" s="157">
        <v>0</v>
      </c>
      <c r="BU1253"/>
      <c r="BV1253" s="155">
        <v>1.0741651E-4</v>
      </c>
      <c r="BW1253" s="155">
        <v>4.3710789999999998E-7</v>
      </c>
      <c r="BX1253" s="155">
        <v>1.020662E-4</v>
      </c>
      <c r="BY1253" s="155">
        <v>1.4587856E-8</v>
      </c>
      <c r="BZ1253" s="155">
        <v>4.5525365999999999E-7</v>
      </c>
      <c r="CA1253" s="155">
        <v>4.4858361000000003E-8</v>
      </c>
      <c r="CB1253" s="155">
        <v>7.1599534999999997E-10</v>
      </c>
      <c r="CC1253" s="155">
        <v>6.7560069000000003E-8</v>
      </c>
      <c r="CD1253" s="155">
        <v>1.3690504999999999E-8</v>
      </c>
      <c r="CE1253" s="155">
        <v>9.5255333000000005E-8</v>
      </c>
      <c r="CF1253" s="155">
        <v>0</v>
      </c>
      <c r="CG1253" s="155">
        <v>4.6087577000000002E-17</v>
      </c>
      <c r="CH1253" s="155">
        <v>3.7736329000000002E-13</v>
      </c>
      <c r="CI1253" s="155">
        <v>3.1135774000000001E-7</v>
      </c>
      <c r="CJ1253" s="155">
        <v>3.9014283000000002E-6</v>
      </c>
      <c r="CK1253" s="155">
        <v>8.4915791000000007E-9</v>
      </c>
      <c r="CL1253" s="155">
        <v>0</v>
      </c>
      <c r="CM1253"/>
      <c r="CN1253" s="284">
        <v>3.1940542999999998E-13</v>
      </c>
      <c r="CO1253" s="284">
        <v>3.6605686</v>
      </c>
      <c r="CP1253" s="285">
        <v>1.8588642000000001E-3</v>
      </c>
      <c r="CQ1253" s="284">
        <v>3.0927180000000002E-4</v>
      </c>
      <c r="CR1253" s="284">
        <v>3.4975433999999999E-11</v>
      </c>
      <c r="CS1253" s="284">
        <v>4.1321514999999997E-9</v>
      </c>
      <c r="CT1253" s="284">
        <v>1.9786301999999999E-5</v>
      </c>
      <c r="CU1253" s="284">
        <v>3.1303536E-2</v>
      </c>
      <c r="CV1253" s="284">
        <v>1.9257104999999999E-8</v>
      </c>
      <c r="CW1253" s="284">
        <v>1.5780131999999999E-5</v>
      </c>
      <c r="CX1253"/>
      <c r="CY1253" s="173"/>
      <c r="CZ1253" s="271" t="s">
        <v>2679</v>
      </c>
      <c r="DA1253"/>
      <c r="DB1253" s="247"/>
      <c r="DC1253"/>
      <c r="DD1253"/>
      <c r="DE1253" s="117"/>
      <c r="DF1253"/>
      <c r="DG1253"/>
      <c r="DH1253"/>
      <c r="DI1253"/>
      <c r="DJ1253"/>
      <c r="DK1253"/>
      <c r="DL1253"/>
    </row>
    <row r="1254" spans="1:116" ht="14.4">
      <c r="A1254" t="s">
        <v>1028</v>
      </c>
      <c r="B1254" s="188" t="s">
        <v>321</v>
      </c>
      <c r="C1254" s="151" t="str">
        <f t="shared" si="300"/>
        <v>A.160.06.103</v>
      </c>
      <c r="D1254" s="54" t="s">
        <v>45</v>
      </c>
      <c r="E1254" s="150" t="s">
        <v>352</v>
      </c>
      <c r="F1254" s="153" t="str">
        <f t="shared" si="301"/>
        <v>Coromandel Ebony FSC/PEFC 1100 (kg/m3)</v>
      </c>
      <c r="G1254" s="154">
        <f t="shared" si="302"/>
        <v>0.26323594666666666</v>
      </c>
      <c r="H1254"/>
      <c r="I1254"/>
      <c r="J1254" s="227">
        <f t="shared" si="293"/>
        <v>6.5334193582427036E-2</v>
      </c>
      <c r="K1254"/>
      <c r="L1254" s="280">
        <f t="shared" si="294"/>
        <v>2.8649010002999996E-3</v>
      </c>
      <c r="M1254" s="280">
        <f t="shared" si="295"/>
        <v>7.1655274039999998E-3</v>
      </c>
      <c r="N1254" s="281">
        <f t="shared" si="296"/>
        <v>1.5818373178127041E-2</v>
      </c>
      <c r="O1254" s="280">
        <v>3.9485392000000001E-2</v>
      </c>
      <c r="P1254" s="286">
        <v>4.3340065999999998E-3</v>
      </c>
      <c r="Q1254" s="286">
        <v>1.7822656999999999E-3</v>
      </c>
      <c r="R1254" s="286">
        <v>1.6428371999999999E-3</v>
      </c>
      <c r="S1254" s="219">
        <v>1.0767280999999999E-3</v>
      </c>
      <c r="T1254" s="286">
        <v>5.9045303000000002E-6</v>
      </c>
      <c r="U1254" s="219">
        <v>1.3943117E-4</v>
      </c>
      <c r="V1254" s="219">
        <v>1.2020873E-4</v>
      </c>
      <c r="W1254" s="219">
        <v>1.5551780000000001E-4</v>
      </c>
      <c r="X1254" s="219">
        <v>9.0487651999999997E-4</v>
      </c>
      <c r="Y1254" s="219">
        <v>1.5660273999999998E-2</v>
      </c>
      <c r="Z1254" s="286">
        <v>2.4169854000000001E-5</v>
      </c>
      <c r="AA1254" s="286">
        <v>2.5813627000000002E-6</v>
      </c>
      <c r="AB1254" s="286">
        <v>1.5427043000000001E-11</v>
      </c>
      <c r="AC1254"/>
      <c r="AD1254" s="227">
        <f t="shared" si="288"/>
        <v>3.9485392000000001E-2</v>
      </c>
      <c r="AE1254" s="227">
        <f t="shared" si="289"/>
        <v>9.1013820303000002E-3</v>
      </c>
      <c r="AF1254" s="227">
        <f t="shared" si="290"/>
        <v>6.2390623926999993E-3</v>
      </c>
      <c r="AG1254" s="227">
        <f t="shared" si="291"/>
        <v>7.1655274039999998E-3</v>
      </c>
      <c r="AH1254" s="227">
        <f t="shared" si="292"/>
        <v>1.5815791815427041E-2</v>
      </c>
      <c r="AI1254"/>
      <c r="AJ1254">
        <v>25.246618000000002</v>
      </c>
      <c r="AK1254" s="155">
        <v>3.4068483999999999</v>
      </c>
      <c r="AL1254" s="155">
        <v>0.49947154999999999</v>
      </c>
      <c r="AM1254" s="155">
        <v>0</v>
      </c>
      <c r="AN1254" s="155">
        <v>21.019527</v>
      </c>
      <c r="AO1254" s="155">
        <v>0.22032587000000001</v>
      </c>
      <c r="AP1254" s="155">
        <v>0.10044449</v>
      </c>
      <c r="AQ1254"/>
      <c r="AR1254" s="156">
        <v>5.9339398999999999E-3</v>
      </c>
      <c r="AS1254" s="156">
        <v>5.5137930999999999E-3</v>
      </c>
      <c r="AT1254" s="156">
        <v>2.3023375999999999E-4</v>
      </c>
      <c r="AU1254" s="156">
        <v>1.8991308999999999E-4</v>
      </c>
      <c r="AV1254" s="282">
        <f t="shared" si="297"/>
        <v>3.3056313560350002E-7</v>
      </c>
      <c r="AW1254" s="282">
        <f t="shared" si="298"/>
        <v>8.5145621981088106E-10</v>
      </c>
      <c r="AX1254" s="283">
        <f t="shared" si="299"/>
        <v>2.6598471259000001E-2</v>
      </c>
      <c r="AY1254" s="157">
        <v>2.4429593999999997E-7</v>
      </c>
      <c r="AZ1254" s="157">
        <v>7.3709931E-10</v>
      </c>
      <c r="BA1254" s="157">
        <v>2.0138604999999999E-14</v>
      </c>
      <c r="BB1254" s="157">
        <v>2.1796893E-12</v>
      </c>
      <c r="BC1254" s="157">
        <v>0</v>
      </c>
      <c r="BD1254" s="157">
        <v>1.0040092E-10</v>
      </c>
      <c r="BE1254" s="157">
        <v>8.6109876999999999E-8</v>
      </c>
      <c r="BF1254" s="157">
        <v>1.6963287E-11</v>
      </c>
      <c r="BG1254" s="157">
        <v>9.7091222000000005E-11</v>
      </c>
      <c r="BH1254" s="157">
        <v>2.8775570000000001E-14</v>
      </c>
      <c r="BI1254" s="157">
        <v>3.6977603999999999E-16</v>
      </c>
      <c r="BJ1254" s="157">
        <v>7.9489616000000004E-14</v>
      </c>
      <c r="BK1254" s="157">
        <v>1.4687692E-13</v>
      </c>
      <c r="BL1254" s="157">
        <v>2.6750302999999999E-14</v>
      </c>
      <c r="BM1254" s="157">
        <v>2.7658032E-12</v>
      </c>
      <c r="BN1254" s="157">
        <v>5.1972191000000001E-11</v>
      </c>
      <c r="BO1254" s="157">
        <v>2.0841165E-20</v>
      </c>
      <c r="BP1254" s="157">
        <v>1.4756259000000001E-5</v>
      </c>
      <c r="BQ1254" s="157">
        <v>2.6583715000000001E-2</v>
      </c>
      <c r="BR1254" s="157">
        <v>0</v>
      </c>
      <c r="BS1254" s="157">
        <v>0</v>
      </c>
      <c r="BT1254" s="157">
        <v>0</v>
      </c>
      <c r="BU1254"/>
      <c r="BV1254" s="155">
        <v>1.4047248E-5</v>
      </c>
      <c r="BW1254" s="155">
        <v>6.9201305000000001E-7</v>
      </c>
      <c r="BX1254" s="155">
        <v>7.3397166000000003E-6</v>
      </c>
      <c r="BY1254" s="155">
        <v>1.4667708999999999E-8</v>
      </c>
      <c r="BZ1254" s="155">
        <v>6.7844802999999999E-7</v>
      </c>
      <c r="CA1254" s="155">
        <v>4.4858361000000003E-8</v>
      </c>
      <c r="CB1254" s="155">
        <v>7.1599534999999997E-10</v>
      </c>
      <c r="CC1254" s="155">
        <v>6.7560069000000003E-8</v>
      </c>
      <c r="CD1254" s="155">
        <v>1.4784235000000001E-8</v>
      </c>
      <c r="CE1254" s="155">
        <v>9.8077840000000002E-8</v>
      </c>
      <c r="CF1254" s="155">
        <v>0</v>
      </c>
      <c r="CG1254" s="155">
        <v>4.6087577000000002E-17</v>
      </c>
      <c r="CH1254" s="155">
        <v>3.7736329000000002E-13</v>
      </c>
      <c r="CI1254" s="155">
        <v>3.5490853999999999E-7</v>
      </c>
      <c r="CJ1254" s="155">
        <v>4.7330060999999999E-6</v>
      </c>
      <c r="CK1254" s="155">
        <v>8.4915791000000007E-9</v>
      </c>
      <c r="CL1254" s="155">
        <v>0</v>
      </c>
      <c r="CM1254"/>
      <c r="CN1254" s="284">
        <v>3.1940542999999998E-13</v>
      </c>
      <c r="CO1254" s="284">
        <v>0.26324180000000003</v>
      </c>
      <c r="CP1254" s="285">
        <v>1.8588642000000001E-3</v>
      </c>
      <c r="CQ1254" s="284">
        <v>4.8367418E-4</v>
      </c>
      <c r="CR1254" s="284">
        <v>3.5994942E-11</v>
      </c>
      <c r="CS1254" s="284">
        <v>4.2526374000000003E-9</v>
      </c>
      <c r="CT1254" s="284">
        <v>3.0812551000000003E-5</v>
      </c>
      <c r="CU1254" s="284">
        <v>7.2688829999999996E-2</v>
      </c>
      <c r="CV1254" s="284">
        <v>1.9257104999999999E-8</v>
      </c>
      <c r="CW1254" s="284">
        <v>1.5780131999999999E-5</v>
      </c>
      <c r="CX1254"/>
      <c r="CY1254" s="173"/>
      <c r="CZ1254" s="271" t="s">
        <v>2680</v>
      </c>
      <c r="DA1254"/>
      <c r="DB1254" s="247"/>
      <c r="DC1254"/>
      <c r="DD1254"/>
      <c r="DE1254"/>
      <c r="DF1254"/>
      <c r="DG1254"/>
      <c r="DH1254"/>
      <c r="DI1254"/>
      <c r="DJ1254"/>
      <c r="DK1254"/>
      <c r="DL1254"/>
    </row>
    <row r="1255" spans="1:116" ht="14.4">
      <c r="A1255" t="s">
        <v>1880</v>
      </c>
      <c r="B1255" s="188" t="s">
        <v>321</v>
      </c>
      <c r="C1255" s="151" t="str">
        <f t="shared" si="300"/>
        <v>A.160.06.104</v>
      </c>
      <c r="D1255" s="54" t="s">
        <v>45</v>
      </c>
      <c r="E1255" s="150" t="s">
        <v>352</v>
      </c>
      <c r="F1255" s="153" t="str">
        <f t="shared" si="301"/>
        <v>Coromandel Ebony natural forest clear cut 1100 (kg/m3)</v>
      </c>
      <c r="G1255" s="154">
        <f t="shared" si="302"/>
        <v>3.7132359333333338</v>
      </c>
      <c r="H1255"/>
      <c r="I1255"/>
      <c r="J1255" s="227">
        <f t="shared" si="293"/>
        <v>6.1647092217284269</v>
      </c>
      <c r="K1255"/>
      <c r="L1255" s="280">
        <f t="shared" si="294"/>
        <v>2.8649010002999996E-3</v>
      </c>
      <c r="M1255" s="280">
        <f t="shared" si="295"/>
        <v>5.5890405575499997</v>
      </c>
      <c r="N1255" s="281">
        <f t="shared" si="296"/>
        <v>1.5818373178127041E-2</v>
      </c>
      <c r="O1255" s="280">
        <v>0.55698539000000002</v>
      </c>
      <c r="P1255" s="219">
        <v>4.3340065999999998E-3</v>
      </c>
      <c r="Q1255" s="286">
        <v>1.7822656999999999E-3</v>
      </c>
      <c r="R1255" s="286">
        <v>1.6428371999999999E-3</v>
      </c>
      <c r="S1255" s="219">
        <v>1.0767280999999999E-3</v>
      </c>
      <c r="T1255" s="286">
        <v>5.9045303000000002E-6</v>
      </c>
      <c r="U1255" s="219">
        <v>1.3943117E-4</v>
      </c>
      <c r="V1255" s="219">
        <v>1.2020873E-4</v>
      </c>
      <c r="W1255" s="219">
        <v>1.5551780000000001E-4</v>
      </c>
      <c r="X1255" s="219">
        <v>9.0487651999999997E-4</v>
      </c>
      <c r="Y1255" s="219">
        <v>1.5660273999999998E-2</v>
      </c>
      <c r="Z1255" s="219">
        <v>5.5818991999999996</v>
      </c>
      <c r="AA1255" s="286">
        <v>2.5813627000000002E-6</v>
      </c>
      <c r="AB1255" s="286">
        <v>1.5427043000000001E-11</v>
      </c>
      <c r="AC1255"/>
      <c r="AD1255" s="227">
        <f t="shared" si="288"/>
        <v>0.55698539000000002</v>
      </c>
      <c r="AE1255" s="227">
        <f t="shared" si="289"/>
        <v>9.1013820303000002E-3</v>
      </c>
      <c r="AF1255" s="227">
        <f t="shared" si="290"/>
        <v>6.2390623926999993E-3</v>
      </c>
      <c r="AG1255" s="227">
        <f t="shared" si="291"/>
        <v>5.5890405575499997</v>
      </c>
      <c r="AH1255" s="227">
        <f t="shared" si="292"/>
        <v>1.5815791815427041E-2</v>
      </c>
      <c r="AI1255"/>
      <c r="AJ1255">
        <v>25.246618000000002</v>
      </c>
      <c r="AK1255" s="155">
        <v>3.4068483999999999</v>
      </c>
      <c r="AL1255" s="155">
        <v>0.49947154999999999</v>
      </c>
      <c r="AM1255" s="155">
        <v>0</v>
      </c>
      <c r="AN1255" s="155">
        <v>21.019527</v>
      </c>
      <c r="AO1255" s="155">
        <v>0.22032587000000001</v>
      </c>
      <c r="AP1255" s="155">
        <v>0.10044449</v>
      </c>
      <c r="AQ1255"/>
      <c r="AR1255" s="156">
        <v>6.1948762999999997E-2</v>
      </c>
      <c r="AS1255" s="156">
        <v>5.8916481E-2</v>
      </c>
      <c r="AT1255" s="156">
        <v>2.8423691E-3</v>
      </c>
      <c r="AU1255" s="156">
        <v>1.8991308999999999E-4</v>
      </c>
      <c r="AV1255" s="282">
        <f t="shared" si="297"/>
        <v>3.5321630956035003E-6</v>
      </c>
      <c r="AW1255" s="282">
        <f t="shared" si="298"/>
        <v>1.0511719834805884E-8</v>
      </c>
      <c r="AX1255" s="283">
        <f t="shared" si="299"/>
        <v>2.6598471259000001E-2</v>
      </c>
      <c r="AY1255" s="157">
        <v>3.4458958999999999E-6</v>
      </c>
      <c r="AZ1255" s="157">
        <v>1.0397099000000001E-8</v>
      </c>
      <c r="BA1255" s="157">
        <v>2.8406360000000001E-13</v>
      </c>
      <c r="BB1255" s="157">
        <v>2.1796893E-12</v>
      </c>
      <c r="BC1255" s="157">
        <v>0</v>
      </c>
      <c r="BD1255" s="157">
        <v>1.0040092E-10</v>
      </c>
      <c r="BE1255" s="157">
        <v>8.6109876999999999E-8</v>
      </c>
      <c r="BF1255" s="157">
        <v>1.6963287E-11</v>
      </c>
      <c r="BG1255" s="157">
        <v>9.7091222000000005E-11</v>
      </c>
      <c r="BH1255" s="157">
        <v>2.8775570000000001E-14</v>
      </c>
      <c r="BI1255" s="157">
        <v>3.6977603999999999E-16</v>
      </c>
      <c r="BJ1255" s="157">
        <v>7.9489616000000004E-14</v>
      </c>
      <c r="BK1255" s="157">
        <v>1.4687692E-13</v>
      </c>
      <c r="BL1255" s="157">
        <v>2.6750302999999999E-14</v>
      </c>
      <c r="BM1255" s="157">
        <v>2.7658032E-12</v>
      </c>
      <c r="BN1255" s="157">
        <v>5.1972191000000001E-11</v>
      </c>
      <c r="BO1255" s="157">
        <v>2.0841165E-20</v>
      </c>
      <c r="BP1255" s="157">
        <v>1.4756259000000001E-5</v>
      </c>
      <c r="BQ1255" s="157">
        <v>2.6583715000000001E-2</v>
      </c>
      <c r="BR1255" s="157">
        <v>0</v>
      </c>
      <c r="BS1255" s="157">
        <v>0</v>
      </c>
      <c r="BT1255" s="157">
        <v>0</v>
      </c>
      <c r="BU1255"/>
      <c r="BV1255" s="155">
        <v>1.1024239999999999E-4</v>
      </c>
      <c r="BW1255" s="155">
        <v>6.9201305000000001E-7</v>
      </c>
      <c r="BX1255" s="155">
        <v>1.0353486999999999E-4</v>
      </c>
      <c r="BY1255" s="155">
        <v>1.4667708999999999E-8</v>
      </c>
      <c r="BZ1255" s="155">
        <v>6.7844802999999999E-7</v>
      </c>
      <c r="CA1255" s="155">
        <v>4.4858361000000003E-8</v>
      </c>
      <c r="CB1255" s="155">
        <v>7.1599534999999997E-10</v>
      </c>
      <c r="CC1255" s="155">
        <v>6.7560069000000003E-8</v>
      </c>
      <c r="CD1255" s="155">
        <v>1.4784235000000001E-8</v>
      </c>
      <c r="CE1255" s="155">
        <v>9.8077840000000002E-8</v>
      </c>
      <c r="CF1255" s="155">
        <v>0</v>
      </c>
      <c r="CG1255" s="155">
        <v>4.6087577000000002E-17</v>
      </c>
      <c r="CH1255" s="155">
        <v>3.7736329000000002E-13</v>
      </c>
      <c r="CI1255" s="155">
        <v>3.5490853999999999E-7</v>
      </c>
      <c r="CJ1255" s="155">
        <v>4.7330060999999999E-6</v>
      </c>
      <c r="CK1255" s="155">
        <v>8.4915791000000007E-9</v>
      </c>
      <c r="CL1255" s="155">
        <v>0</v>
      </c>
      <c r="CM1255"/>
      <c r="CN1255" s="284">
        <v>3.1940542999999998E-13</v>
      </c>
      <c r="CO1255" s="284">
        <v>3.7132418</v>
      </c>
      <c r="CP1255" s="285">
        <v>1.8588642000000001E-3</v>
      </c>
      <c r="CQ1255" s="284">
        <v>4.8367418E-4</v>
      </c>
      <c r="CR1255" s="284">
        <v>3.5994942E-11</v>
      </c>
      <c r="CS1255" s="284">
        <v>4.2526374000000003E-9</v>
      </c>
      <c r="CT1255" s="284">
        <v>3.0812551000000003E-5</v>
      </c>
      <c r="CU1255" s="284">
        <v>7.2688829999999996E-2</v>
      </c>
      <c r="CV1255" s="284">
        <v>1.9257104999999999E-8</v>
      </c>
      <c r="CW1255" s="284">
        <v>1.5780131999999999E-5</v>
      </c>
      <c r="CX1255"/>
      <c r="CY1255" s="173"/>
      <c r="CZ1255" s="271" t="s">
        <v>2680</v>
      </c>
      <c r="DA1255"/>
      <c r="DB1255" s="247"/>
      <c r="DC1255"/>
      <c r="DD1255" s="117"/>
      <c r="DE1255"/>
      <c r="DF1255"/>
      <c r="DG1255"/>
      <c r="DH1255"/>
      <c r="DI1255"/>
      <c r="DJ1255"/>
      <c r="DK1255"/>
      <c r="DL1255"/>
    </row>
    <row r="1256" spans="1:116" ht="14.4">
      <c r="A1256" t="s">
        <v>1029</v>
      </c>
      <c r="B1256" s="188" t="s">
        <v>321</v>
      </c>
      <c r="C1256" s="151" t="str">
        <f t="shared" si="300"/>
        <v>A.160.06.105</v>
      </c>
      <c r="D1256" s="54" t="s">
        <v>45</v>
      </c>
      <c r="E1256" s="150" t="s">
        <v>352</v>
      </c>
      <c r="F1256" s="153" t="str">
        <f t="shared" si="301"/>
        <v>Dabema FSC/PEFC 690 (kg/m3)</v>
      </c>
      <c r="G1256" s="154">
        <f t="shared" si="302"/>
        <v>0.22757180666666668</v>
      </c>
      <c r="H1256"/>
      <c r="I1256"/>
      <c r="J1256" s="227">
        <f t="shared" si="293"/>
        <v>5.5528426066727046E-2</v>
      </c>
      <c r="K1256"/>
      <c r="L1256" s="280">
        <f t="shared" si="294"/>
        <v>2.7561169716E-3</v>
      </c>
      <c r="M1256" s="280">
        <f t="shared" si="295"/>
        <v>5.9064943070000009E-3</v>
      </c>
      <c r="N1256" s="281">
        <f t="shared" si="296"/>
        <v>1.2730043788127043E-2</v>
      </c>
      <c r="O1256" s="280">
        <v>3.4135771000000002E-2</v>
      </c>
      <c r="P1256" s="286">
        <v>3.1506183000000001E-3</v>
      </c>
      <c r="Q1256" s="286">
        <v>1.7067528E-3</v>
      </c>
      <c r="R1256" s="286">
        <v>1.5471872000000001E-3</v>
      </c>
      <c r="S1256" s="219">
        <v>1.0667277E-3</v>
      </c>
      <c r="T1256" s="286">
        <v>5.4490615999999997E-6</v>
      </c>
      <c r="U1256" s="219">
        <v>1.3675301E-4</v>
      </c>
      <c r="V1256" s="219">
        <v>1.2014055E-4</v>
      </c>
      <c r="W1256" s="219">
        <v>1.5347241E-4</v>
      </c>
      <c r="X1256" s="219">
        <v>9.0487651999999997E-4</v>
      </c>
      <c r="Y1256" s="219">
        <v>1.257399E-2</v>
      </c>
      <c r="Z1256" s="286">
        <v>2.4106137000000001E-5</v>
      </c>
      <c r="AA1256" s="286">
        <v>2.5813627000000002E-6</v>
      </c>
      <c r="AB1256" s="286">
        <v>1.5427043000000001E-11</v>
      </c>
      <c r="AC1256"/>
      <c r="AD1256" s="227">
        <f t="shared" si="288"/>
        <v>3.4135771000000002E-2</v>
      </c>
      <c r="AE1256" s="227">
        <f t="shared" si="289"/>
        <v>7.7336286216E-3</v>
      </c>
      <c r="AF1256" s="227">
        <f t="shared" si="290"/>
        <v>4.9800930127000004E-3</v>
      </c>
      <c r="AG1256" s="227">
        <f t="shared" si="291"/>
        <v>5.9064943070000001E-3</v>
      </c>
      <c r="AH1256" s="227">
        <f t="shared" si="292"/>
        <v>1.2727462425427043E-2</v>
      </c>
      <c r="AI1256"/>
      <c r="AJ1256">
        <v>24.778188</v>
      </c>
      <c r="AK1256" s="155">
        <v>2.9407055999999998</v>
      </c>
      <c r="AL1256" s="155">
        <v>0.49788503000000001</v>
      </c>
      <c r="AM1256" s="155">
        <v>0</v>
      </c>
      <c r="AN1256" s="155">
        <v>21.019527</v>
      </c>
      <c r="AO1256" s="155">
        <v>0.22001662999999999</v>
      </c>
      <c r="AP1256" s="155">
        <v>0.10005389000000001</v>
      </c>
      <c r="AQ1256"/>
      <c r="AR1256" s="156">
        <v>4.9540929000000001E-3</v>
      </c>
      <c r="AS1256" s="156">
        <v>4.6005936999999998E-3</v>
      </c>
      <c r="AT1256" s="156">
        <v>1.9628517000000001E-4</v>
      </c>
      <c r="AU1256" s="156">
        <v>1.57214E-4</v>
      </c>
      <c r="AV1256" s="282">
        <f t="shared" si="297"/>
        <v>2.7581497066630005E-7</v>
      </c>
      <c r="AW1256" s="282">
        <f t="shared" si="298"/>
        <v>7.259066889978812E-10</v>
      </c>
      <c r="AX1256" s="283">
        <f t="shared" si="299"/>
        <v>2.2018767137E-2</v>
      </c>
      <c r="AY1256" s="157">
        <v>2.1119962000000001E-7</v>
      </c>
      <c r="AZ1256" s="157">
        <v>6.3723973E-10</v>
      </c>
      <c r="BA1256" s="157">
        <v>1.7410297999999999E-14</v>
      </c>
      <c r="BB1256" s="157">
        <v>2.1796893E-12</v>
      </c>
      <c r="BC1256" s="157">
        <v>0</v>
      </c>
      <c r="BD1256" s="157">
        <v>9.7837743999999998E-11</v>
      </c>
      <c r="BE1256" s="157">
        <v>6.4461550999999998E-8</v>
      </c>
      <c r="BF1256" s="157">
        <v>1.6378759E-11</v>
      </c>
      <c r="BG1256" s="157">
        <v>7.2057212999999995E-11</v>
      </c>
      <c r="BH1256" s="157">
        <v>2.8775570000000001E-14</v>
      </c>
      <c r="BI1256" s="157">
        <v>3.6977603999999999E-16</v>
      </c>
      <c r="BJ1256" s="157">
        <v>7.7963864999999995E-14</v>
      </c>
      <c r="BK1256" s="157">
        <v>9.0024447999999999E-14</v>
      </c>
      <c r="BL1256" s="157">
        <v>1.644302E-14</v>
      </c>
      <c r="BM1256" s="157">
        <v>2.6900409999999999E-12</v>
      </c>
      <c r="BN1256" s="157">
        <v>5.1092192E-11</v>
      </c>
      <c r="BO1256" s="157">
        <v>2.0841165E-20</v>
      </c>
      <c r="BP1256" s="157">
        <v>1.4568137E-5</v>
      </c>
      <c r="BQ1256" s="157">
        <v>2.2004198999999999E-2</v>
      </c>
      <c r="BR1256" s="157">
        <v>0</v>
      </c>
      <c r="BS1256" s="157">
        <v>0</v>
      </c>
      <c r="BT1256" s="157">
        <v>0</v>
      </c>
      <c r="BU1256"/>
      <c r="BV1256" s="155">
        <v>1.2133884E-5</v>
      </c>
      <c r="BW1256" s="155">
        <v>5.1942101999999997E-7</v>
      </c>
      <c r="BX1256" s="155">
        <v>6.3453057999999999E-6</v>
      </c>
      <c r="BY1256" s="155">
        <v>1.4613641999999999E-8</v>
      </c>
      <c r="BZ1256" s="155">
        <v>5.2732683999999997E-7</v>
      </c>
      <c r="CA1256" s="155">
        <v>4.4858361000000003E-8</v>
      </c>
      <c r="CB1256" s="155">
        <v>7.1599534999999997E-10</v>
      </c>
      <c r="CC1256" s="155">
        <v>6.7560069000000003E-8</v>
      </c>
      <c r="CD1256" s="155">
        <v>1.4043689E-8</v>
      </c>
      <c r="CE1256" s="155">
        <v>9.6166767999999996E-8</v>
      </c>
      <c r="CF1256" s="155">
        <v>0</v>
      </c>
      <c r="CG1256" s="155">
        <v>4.6087577000000002E-17</v>
      </c>
      <c r="CH1256" s="155">
        <v>3.7736329000000002E-13</v>
      </c>
      <c r="CI1256" s="155">
        <v>3.2542102000000001E-7</v>
      </c>
      <c r="CJ1256" s="155">
        <v>4.1699585999999996E-6</v>
      </c>
      <c r="CK1256" s="155">
        <v>8.4915791000000007E-9</v>
      </c>
      <c r="CL1256" s="155">
        <v>0</v>
      </c>
      <c r="CM1256"/>
      <c r="CN1256" s="284">
        <v>3.1940542999999998E-13</v>
      </c>
      <c r="CO1256" s="284">
        <v>0.22757767000000001</v>
      </c>
      <c r="CP1256" s="285">
        <v>1.8588642000000001E-3</v>
      </c>
      <c r="CQ1256" s="284">
        <v>3.6558922999999999E-4</v>
      </c>
      <c r="CR1256" s="284">
        <v>3.5304649999999999E-11</v>
      </c>
      <c r="CS1256" s="284">
        <v>4.1710584000000002E-9</v>
      </c>
      <c r="CT1256" s="284">
        <v>2.3346862000000001E-5</v>
      </c>
      <c r="CU1256" s="284">
        <v>4.4667537E-2</v>
      </c>
      <c r="CV1256" s="284">
        <v>1.9257104999999999E-8</v>
      </c>
      <c r="CW1256" s="284">
        <v>1.5780131999999999E-5</v>
      </c>
      <c r="CX1256"/>
      <c r="CY1256" s="173"/>
      <c r="CZ1256" s="271" t="s">
        <v>2681</v>
      </c>
      <c r="DA1256"/>
      <c r="DB1256" s="247"/>
      <c r="DC1256" s="117"/>
      <c r="DD1256" s="117"/>
      <c r="DE1256"/>
      <c r="DF1256"/>
      <c r="DG1256"/>
      <c r="DH1256"/>
      <c r="DI1256"/>
      <c r="DJ1256"/>
      <c r="DK1256"/>
      <c r="DL1256"/>
    </row>
    <row r="1257" spans="1:116" ht="14.4">
      <c r="A1257" t="s">
        <v>1881</v>
      </c>
      <c r="B1257" s="188" t="s">
        <v>321</v>
      </c>
      <c r="C1257" s="151" t="str">
        <f t="shared" si="300"/>
        <v>A.160.06.106</v>
      </c>
      <c r="D1257" s="54" t="s">
        <v>45</v>
      </c>
      <c r="E1257" s="150" t="s">
        <v>352</v>
      </c>
      <c r="F1257" s="153" t="str">
        <f t="shared" si="301"/>
        <v>Dabema natural forest clear cut 690 (kg/m3)</v>
      </c>
      <c r="G1257" s="154">
        <f t="shared" si="302"/>
        <v>3.6775717999999999</v>
      </c>
      <c r="H1257"/>
      <c r="I1257"/>
      <c r="J1257" s="227">
        <f t="shared" si="293"/>
        <v>7.6491284189297275</v>
      </c>
      <c r="K1257"/>
      <c r="L1257" s="280">
        <f t="shared" si="294"/>
        <v>2.7561169716E-3</v>
      </c>
      <c r="M1257" s="280">
        <f t="shared" si="295"/>
        <v>7.0820064881700002</v>
      </c>
      <c r="N1257" s="281">
        <f t="shared" si="296"/>
        <v>1.2730043788127043E-2</v>
      </c>
      <c r="O1257" s="280">
        <v>0.55163576999999997</v>
      </c>
      <c r="P1257" s="286">
        <v>3.1506183000000001E-3</v>
      </c>
      <c r="Q1257" s="286">
        <v>1.7067528E-3</v>
      </c>
      <c r="R1257" s="286">
        <v>1.5471872000000001E-3</v>
      </c>
      <c r="S1257" s="219">
        <v>1.0667277E-3</v>
      </c>
      <c r="T1257" s="286">
        <v>5.4490615999999997E-6</v>
      </c>
      <c r="U1257" s="219">
        <v>1.3675301E-4</v>
      </c>
      <c r="V1257" s="219">
        <v>1.2014055E-4</v>
      </c>
      <c r="W1257" s="219">
        <v>1.5347241E-4</v>
      </c>
      <c r="X1257" s="219">
        <v>9.0487651999999997E-4</v>
      </c>
      <c r="Y1257" s="219">
        <v>1.257399E-2</v>
      </c>
      <c r="Z1257" s="219">
        <v>7.0761241000000004</v>
      </c>
      <c r="AA1257" s="286">
        <v>2.5813627000000002E-6</v>
      </c>
      <c r="AB1257" s="286">
        <v>1.5427043000000001E-11</v>
      </c>
      <c r="AC1257"/>
      <c r="AD1257" s="227">
        <f t="shared" si="288"/>
        <v>0.55163576999999997</v>
      </c>
      <c r="AE1257" s="227">
        <f t="shared" si="289"/>
        <v>7.7336286216E-3</v>
      </c>
      <c r="AF1257" s="227">
        <f t="shared" si="290"/>
        <v>4.9800930127000004E-3</v>
      </c>
      <c r="AG1257" s="227">
        <f t="shared" si="291"/>
        <v>7.0820064881700002</v>
      </c>
      <c r="AH1257" s="227">
        <f t="shared" si="292"/>
        <v>1.2727462425427043E-2</v>
      </c>
      <c r="AI1257"/>
      <c r="AJ1257">
        <v>24.778188</v>
      </c>
      <c r="AK1257" s="155">
        <v>2.9407055999999998</v>
      </c>
      <c r="AL1257" s="155">
        <v>0.49788503000000001</v>
      </c>
      <c r="AM1257" s="155">
        <v>0</v>
      </c>
      <c r="AN1257" s="155">
        <v>21.019527</v>
      </c>
      <c r="AO1257" s="155">
        <v>0.22001662999999999</v>
      </c>
      <c r="AP1257" s="155">
        <v>0.10005389000000001</v>
      </c>
      <c r="AQ1257"/>
      <c r="AR1257" s="156">
        <v>6.0968915999999998E-2</v>
      </c>
      <c r="AS1257" s="156">
        <v>5.8003282000000003E-2</v>
      </c>
      <c r="AT1257" s="156">
        <v>2.8084205E-3</v>
      </c>
      <c r="AU1257" s="156">
        <v>1.57214E-4</v>
      </c>
      <c r="AV1257" s="282">
        <f t="shared" si="297"/>
        <v>3.4774149506663004E-6</v>
      </c>
      <c r="AW1257" s="282">
        <f t="shared" si="298"/>
        <v>1.0386170883999883E-8</v>
      </c>
      <c r="AX1257" s="283">
        <f t="shared" si="299"/>
        <v>2.2018767137E-2</v>
      </c>
      <c r="AY1257" s="157">
        <v>3.4127996E-6</v>
      </c>
      <c r="AZ1257" s="157">
        <v>1.029724E-8</v>
      </c>
      <c r="BA1257" s="157">
        <v>2.813353E-13</v>
      </c>
      <c r="BB1257" s="157">
        <v>2.1796893E-12</v>
      </c>
      <c r="BC1257" s="157">
        <v>0</v>
      </c>
      <c r="BD1257" s="157">
        <v>9.7837743999999998E-11</v>
      </c>
      <c r="BE1257" s="157">
        <v>6.4461550999999998E-8</v>
      </c>
      <c r="BF1257" s="157">
        <v>1.6378759E-11</v>
      </c>
      <c r="BG1257" s="157">
        <v>7.2057212999999995E-11</v>
      </c>
      <c r="BH1257" s="157">
        <v>2.8775570000000001E-14</v>
      </c>
      <c r="BI1257" s="157">
        <v>3.6977603999999999E-16</v>
      </c>
      <c r="BJ1257" s="157">
        <v>7.7963864999999995E-14</v>
      </c>
      <c r="BK1257" s="157">
        <v>9.0024447999999999E-14</v>
      </c>
      <c r="BL1257" s="157">
        <v>1.644302E-14</v>
      </c>
      <c r="BM1257" s="157">
        <v>2.6900409999999999E-12</v>
      </c>
      <c r="BN1257" s="157">
        <v>5.1092192E-11</v>
      </c>
      <c r="BO1257" s="157">
        <v>2.0841165E-20</v>
      </c>
      <c r="BP1257" s="157">
        <v>1.4568137E-5</v>
      </c>
      <c r="BQ1257" s="157">
        <v>2.2004198999999999E-2</v>
      </c>
      <c r="BR1257" s="157">
        <v>0</v>
      </c>
      <c r="BS1257" s="157">
        <v>0</v>
      </c>
      <c r="BT1257" s="157">
        <v>0</v>
      </c>
      <c r="BU1257"/>
      <c r="BV1257" s="155">
        <v>1.0832904E-4</v>
      </c>
      <c r="BW1257" s="155">
        <v>5.1942101999999997E-7</v>
      </c>
      <c r="BX1257" s="155">
        <v>1.0254046E-4</v>
      </c>
      <c r="BY1257" s="155">
        <v>1.4613641999999999E-8</v>
      </c>
      <c r="BZ1257" s="155">
        <v>5.2732683999999997E-7</v>
      </c>
      <c r="CA1257" s="155">
        <v>4.4858361000000003E-8</v>
      </c>
      <c r="CB1257" s="155">
        <v>7.1599534999999997E-10</v>
      </c>
      <c r="CC1257" s="155">
        <v>6.7560069000000003E-8</v>
      </c>
      <c r="CD1257" s="155">
        <v>1.4043689E-8</v>
      </c>
      <c r="CE1257" s="155">
        <v>9.6166767999999996E-8</v>
      </c>
      <c r="CF1257" s="155">
        <v>0</v>
      </c>
      <c r="CG1257" s="155">
        <v>4.6087577000000002E-17</v>
      </c>
      <c r="CH1257" s="155">
        <v>3.7736329000000002E-13</v>
      </c>
      <c r="CI1257" s="155">
        <v>3.2542102000000001E-7</v>
      </c>
      <c r="CJ1257" s="155">
        <v>4.1699585999999996E-6</v>
      </c>
      <c r="CK1257" s="155">
        <v>8.4915791000000007E-9</v>
      </c>
      <c r="CL1257" s="155">
        <v>0</v>
      </c>
      <c r="CM1257"/>
      <c r="CN1257" s="284">
        <v>3.1940542999999998E-13</v>
      </c>
      <c r="CO1257" s="284">
        <v>3.6775777000000001</v>
      </c>
      <c r="CP1257" s="285">
        <v>1.8588642000000001E-3</v>
      </c>
      <c r="CQ1257" s="284">
        <v>3.6558922999999999E-4</v>
      </c>
      <c r="CR1257" s="284">
        <v>3.5304649999999999E-11</v>
      </c>
      <c r="CS1257" s="284">
        <v>4.1710584000000002E-9</v>
      </c>
      <c r="CT1257" s="284">
        <v>2.3346862000000001E-5</v>
      </c>
      <c r="CU1257" s="284">
        <v>4.4667537E-2</v>
      </c>
      <c r="CV1257" s="284">
        <v>1.9257104999999999E-8</v>
      </c>
      <c r="CW1257" s="284">
        <v>1.5780131999999999E-5</v>
      </c>
      <c r="CX1257"/>
      <c r="CY1257" s="173"/>
      <c r="CZ1257" s="271" t="s">
        <v>2681</v>
      </c>
      <c r="DA1257"/>
      <c r="DB1257" s="247"/>
      <c r="DC1257" s="117"/>
      <c r="DD1257"/>
      <c r="DE1257"/>
      <c r="DF1257"/>
      <c r="DG1257"/>
      <c r="DH1257"/>
      <c r="DI1257"/>
      <c r="DJ1257"/>
      <c r="DK1257"/>
      <c r="DL1257"/>
    </row>
    <row r="1258" spans="1:116" ht="14.4">
      <c r="A1258" t="s">
        <v>1030</v>
      </c>
      <c r="B1258" s="188" t="s">
        <v>321</v>
      </c>
      <c r="C1258" s="151" t="str">
        <f t="shared" si="300"/>
        <v>A.160.06.107</v>
      </c>
      <c r="D1258" s="54" t="s">
        <v>45</v>
      </c>
      <c r="E1258" s="150" t="s">
        <v>352</v>
      </c>
      <c r="F1258" s="153" t="str">
        <f t="shared" si="301"/>
        <v>Emien FSC/PEFC 360 (kg/m3)</v>
      </c>
      <c r="G1258" s="154">
        <f t="shared" si="302"/>
        <v>0.27098457333333337</v>
      </c>
      <c r="H1258"/>
      <c r="I1258"/>
      <c r="J1258" s="227">
        <f t="shared" si="293"/>
        <v>6.76472997656411E-2</v>
      </c>
      <c r="K1258"/>
      <c r="L1258" s="280">
        <f t="shared" si="294"/>
        <v>3.1414318847999998E-3</v>
      </c>
      <c r="M1258" s="280">
        <f t="shared" si="295"/>
        <v>7.4928047760000008E-3</v>
      </c>
      <c r="N1258" s="281">
        <f t="shared" si="296"/>
        <v>1.6365377104841101E-2</v>
      </c>
      <c r="O1258" s="280">
        <v>4.0647686000000002E-2</v>
      </c>
      <c r="P1258" s="219">
        <v>4.3698136000000004E-3</v>
      </c>
      <c r="Q1258" s="286">
        <v>1.9164027E-3</v>
      </c>
      <c r="R1258" s="286">
        <v>1.7560182999999999E-3</v>
      </c>
      <c r="S1258" s="219">
        <v>1.2195816E-3</v>
      </c>
      <c r="T1258" s="286">
        <v>6.6006648000000004E-6</v>
      </c>
      <c r="U1258" s="219">
        <v>1.5923131999999999E-4</v>
      </c>
      <c r="V1258" s="219">
        <v>1.3821166E-4</v>
      </c>
      <c r="W1258" s="219">
        <v>1.6693951999999999E-4</v>
      </c>
      <c r="X1258" s="219">
        <v>1.0406079999999999E-3</v>
      </c>
      <c r="Y1258" s="219">
        <v>1.6195469000000001E-2</v>
      </c>
      <c r="Z1258" s="286">
        <v>2.7768816000000001E-5</v>
      </c>
      <c r="AA1258" s="286">
        <v>2.9685670999999999E-6</v>
      </c>
      <c r="AB1258" s="286">
        <v>1.77411E-11</v>
      </c>
      <c r="AC1258"/>
      <c r="AD1258" s="227">
        <f t="shared" si="288"/>
        <v>4.0647686000000002E-2</v>
      </c>
      <c r="AE1258" s="227">
        <f t="shared" si="289"/>
        <v>9.5658598448000003E-3</v>
      </c>
      <c r="AF1258" s="227">
        <f t="shared" si="290"/>
        <v>6.4273965271000001E-3</v>
      </c>
      <c r="AG1258" s="227">
        <f t="shared" si="291"/>
        <v>7.4928047760000008E-3</v>
      </c>
      <c r="AH1258" s="227">
        <f t="shared" si="292"/>
        <v>1.63624085377411E-2</v>
      </c>
      <c r="AI1258"/>
      <c r="AJ1258">
        <v>25.383303999999999</v>
      </c>
      <c r="AK1258" s="155">
        <v>3.5332536000000001</v>
      </c>
      <c r="AL1258" s="155">
        <v>0.50037549000000003</v>
      </c>
      <c r="AM1258" s="155">
        <v>0</v>
      </c>
      <c r="AN1258" s="155">
        <v>21.025507000000001</v>
      </c>
      <c r="AO1258" s="155">
        <v>0.22349964</v>
      </c>
      <c r="AP1258" s="155">
        <v>0.10066861000000001</v>
      </c>
      <c r="AQ1258"/>
      <c r="AR1258" s="156">
        <v>6.0944635999999998E-3</v>
      </c>
      <c r="AS1258" s="156">
        <v>5.6585754E-3</v>
      </c>
      <c r="AT1258" s="156">
        <v>2.3699785000000001E-4</v>
      </c>
      <c r="AU1258" s="156">
        <v>1.9889039E-4</v>
      </c>
      <c r="AV1258" s="282">
        <f t="shared" si="297"/>
        <v>3.3924313204260003E-7</v>
      </c>
      <c r="AW1258" s="282">
        <f t="shared" si="298"/>
        <v>8.7647135032841737E-10</v>
      </c>
      <c r="AX1258" s="283">
        <f t="shared" si="299"/>
        <v>2.7855796950000001E-2</v>
      </c>
      <c r="AY1258" s="157">
        <v>2.5148862000000001E-7</v>
      </c>
      <c r="AZ1258" s="157">
        <v>7.5880128000000002E-10</v>
      </c>
      <c r="BA1258" s="157">
        <v>2.0731532999999999E-14</v>
      </c>
      <c r="BB1258" s="157">
        <v>2.5066426999999999E-12</v>
      </c>
      <c r="BC1258" s="157">
        <v>0</v>
      </c>
      <c r="BD1258" s="157">
        <v>1.1189045E-10</v>
      </c>
      <c r="BE1258" s="157">
        <v>8.7577563999999998E-8</v>
      </c>
      <c r="BF1258" s="157">
        <v>1.8693508999999999E-11</v>
      </c>
      <c r="BG1258" s="157">
        <v>9.8659812000000006E-11</v>
      </c>
      <c r="BH1258" s="157">
        <v>3.3091904999999999E-14</v>
      </c>
      <c r="BI1258" s="157">
        <v>4.2524244999999999E-16</v>
      </c>
      <c r="BJ1258" s="157">
        <v>9.0778110999999998E-14</v>
      </c>
      <c r="BK1258" s="157">
        <v>1.4524908E-13</v>
      </c>
      <c r="BL1258" s="157">
        <v>2.6473433E-14</v>
      </c>
      <c r="BM1258" s="157">
        <v>3.1491449000000001E-12</v>
      </c>
      <c r="BN1258" s="157">
        <v>5.9401804999999998E-11</v>
      </c>
      <c r="BO1258" s="157">
        <v>2.3967339999999999E-20</v>
      </c>
      <c r="BP1258" s="157">
        <v>1.5703950000000001E-5</v>
      </c>
      <c r="BQ1258" s="157">
        <v>2.7840093E-2</v>
      </c>
      <c r="BR1258" s="157">
        <v>0</v>
      </c>
      <c r="BS1258" s="157">
        <v>0</v>
      </c>
      <c r="BT1258" s="157">
        <v>0</v>
      </c>
      <c r="BU1258"/>
      <c r="BV1258" s="155">
        <v>1.450222E-5</v>
      </c>
      <c r="BW1258" s="155">
        <v>7.0622289999999997E-7</v>
      </c>
      <c r="BX1258" s="155">
        <v>7.5557689999999999E-6</v>
      </c>
      <c r="BY1258" s="155">
        <v>1.6800880000000001E-8</v>
      </c>
      <c r="BZ1258" s="155">
        <v>6.8971675999999996E-7</v>
      </c>
      <c r="CA1258" s="155">
        <v>5.1587116000000001E-8</v>
      </c>
      <c r="CB1258" s="155">
        <v>8.2339465000000002E-10</v>
      </c>
      <c r="CC1258" s="155">
        <v>7.7694079000000003E-8</v>
      </c>
      <c r="CD1258" s="155">
        <v>1.6693689000000001E-8</v>
      </c>
      <c r="CE1258" s="155">
        <v>1.1185851000000001E-7</v>
      </c>
      <c r="CF1258" s="155">
        <v>0</v>
      </c>
      <c r="CG1258" s="155">
        <v>5.3000713999999998E-17</v>
      </c>
      <c r="CH1258" s="155">
        <v>4.3396777999999999E-13</v>
      </c>
      <c r="CI1258" s="155">
        <v>3.768587E-7</v>
      </c>
      <c r="CJ1258" s="155">
        <v>4.8884294000000004E-6</v>
      </c>
      <c r="CK1258" s="155">
        <v>9.7653020000000004E-9</v>
      </c>
      <c r="CL1258" s="155">
        <v>0</v>
      </c>
      <c r="CM1258"/>
      <c r="CN1258" s="284">
        <v>3.6731625E-13</v>
      </c>
      <c r="CO1258" s="284">
        <v>0.27099130999999999</v>
      </c>
      <c r="CP1258" s="285">
        <v>2.1376937999999998E-3</v>
      </c>
      <c r="CQ1258" s="284">
        <v>4.9492769999999995E-4</v>
      </c>
      <c r="CR1258" s="284">
        <v>4.1106915999999998E-11</v>
      </c>
      <c r="CS1258" s="284">
        <v>4.8565835999999997E-9</v>
      </c>
      <c r="CT1258" s="284">
        <v>3.1223238E-5</v>
      </c>
      <c r="CU1258" s="284">
        <v>7.1930985000000003E-2</v>
      </c>
      <c r="CV1258" s="284">
        <v>2.2145669999999999E-8</v>
      </c>
      <c r="CW1258" s="284">
        <v>1.8147152E-5</v>
      </c>
      <c r="CX1258"/>
      <c r="CY1258" s="173"/>
      <c r="CZ1258" s="271" t="s">
        <v>2682</v>
      </c>
      <c r="DA1258"/>
      <c r="DB1258" s="247"/>
      <c r="DC1258"/>
      <c r="DD1258"/>
      <c r="DE1258"/>
      <c r="DF1258"/>
      <c r="DG1258"/>
      <c r="DH1258"/>
      <c r="DI1258"/>
      <c r="DJ1258"/>
      <c r="DK1258" s="117"/>
      <c r="DL1258" s="117"/>
    </row>
    <row r="1259" spans="1:116" ht="14.4">
      <c r="A1259" t="s">
        <v>1882</v>
      </c>
      <c r="B1259" s="188" t="s">
        <v>321</v>
      </c>
      <c r="C1259" s="151" t="str">
        <f t="shared" si="300"/>
        <v>A.160.06.108</v>
      </c>
      <c r="D1259" s="54" t="s">
        <v>45</v>
      </c>
      <c r="E1259" s="150" t="s">
        <v>352</v>
      </c>
      <c r="F1259" s="153" t="str">
        <f t="shared" si="301"/>
        <v>Emien natural forest clear cut 360 (kg/m3)</v>
      </c>
      <c r="G1259" s="154">
        <f t="shared" si="302"/>
        <v>3.7209846</v>
      </c>
      <c r="H1259"/>
      <c r="I1259"/>
      <c r="J1259" s="227">
        <f t="shared" si="293"/>
        <v>7.3864473349496418</v>
      </c>
      <c r="K1259"/>
      <c r="L1259" s="280">
        <f t="shared" si="294"/>
        <v>3.1414318847999998E-3</v>
      </c>
      <c r="M1259" s="280">
        <f t="shared" si="295"/>
        <v>6.8087928359600003</v>
      </c>
      <c r="N1259" s="281">
        <f t="shared" si="296"/>
        <v>1.6365377104841101E-2</v>
      </c>
      <c r="O1259" s="280">
        <v>0.55814768999999997</v>
      </c>
      <c r="P1259" s="286">
        <v>4.3698136000000004E-3</v>
      </c>
      <c r="Q1259" s="286">
        <v>1.9164027E-3</v>
      </c>
      <c r="R1259" s="286">
        <v>1.7560182999999999E-3</v>
      </c>
      <c r="S1259" s="219">
        <v>1.2195816E-3</v>
      </c>
      <c r="T1259" s="286">
        <v>6.6006648000000004E-6</v>
      </c>
      <c r="U1259" s="219">
        <v>1.5923131999999999E-4</v>
      </c>
      <c r="V1259" s="219">
        <v>1.3821166E-4</v>
      </c>
      <c r="W1259" s="219">
        <v>1.6693951999999999E-4</v>
      </c>
      <c r="X1259" s="219">
        <v>1.0406079999999999E-3</v>
      </c>
      <c r="Y1259" s="219">
        <v>1.6195469000000001E-2</v>
      </c>
      <c r="Z1259" s="219">
        <v>6.8013278000000001</v>
      </c>
      <c r="AA1259" s="286">
        <v>2.9685670999999999E-6</v>
      </c>
      <c r="AB1259" s="286">
        <v>1.77411E-11</v>
      </c>
      <c r="AC1259"/>
      <c r="AD1259" s="227">
        <f t="shared" si="288"/>
        <v>0.55814768999999997</v>
      </c>
      <c r="AE1259" s="227">
        <f t="shared" si="289"/>
        <v>9.5658598448000003E-3</v>
      </c>
      <c r="AF1259" s="227">
        <f t="shared" si="290"/>
        <v>6.4273965271000001E-3</v>
      </c>
      <c r="AG1259" s="227">
        <f t="shared" si="291"/>
        <v>6.8087928359600012</v>
      </c>
      <c r="AH1259" s="227">
        <f t="shared" si="292"/>
        <v>1.63624085377411E-2</v>
      </c>
      <c r="AI1259"/>
      <c r="AJ1259">
        <v>25.383303999999999</v>
      </c>
      <c r="AK1259" s="155">
        <v>3.5332536000000001</v>
      </c>
      <c r="AL1259" s="155">
        <v>0.50037549000000003</v>
      </c>
      <c r="AM1259" s="155">
        <v>0</v>
      </c>
      <c r="AN1259" s="155">
        <v>21.025507000000001</v>
      </c>
      <c r="AO1259" s="155">
        <v>0.22349964</v>
      </c>
      <c r="AP1259" s="155">
        <v>0.10066861000000001</v>
      </c>
      <c r="AQ1259"/>
      <c r="AR1259" s="156">
        <v>6.2109286999999999E-2</v>
      </c>
      <c r="AS1259" s="156">
        <v>5.9061263000000003E-2</v>
      </c>
      <c r="AT1259" s="156">
        <v>2.8491331999999999E-3</v>
      </c>
      <c r="AU1259" s="156">
        <v>1.9889039E-4</v>
      </c>
      <c r="AV1259" s="282">
        <f t="shared" si="297"/>
        <v>3.5408431120426008E-6</v>
      </c>
      <c r="AW1259" s="282">
        <f t="shared" si="298"/>
        <v>1.0536734995325417E-8</v>
      </c>
      <c r="AX1259" s="283">
        <f t="shared" si="299"/>
        <v>2.7855796950000001E-2</v>
      </c>
      <c r="AY1259" s="157">
        <v>3.4530886000000002E-6</v>
      </c>
      <c r="AZ1259" s="157">
        <v>1.0418801E-8</v>
      </c>
      <c r="BA1259" s="157">
        <v>2.8465652999999998E-13</v>
      </c>
      <c r="BB1259" s="157">
        <v>2.5066426999999999E-12</v>
      </c>
      <c r="BC1259" s="157">
        <v>0</v>
      </c>
      <c r="BD1259" s="157">
        <v>1.1189045E-10</v>
      </c>
      <c r="BE1259" s="157">
        <v>8.7577563999999998E-8</v>
      </c>
      <c r="BF1259" s="157">
        <v>1.8693508999999999E-11</v>
      </c>
      <c r="BG1259" s="157">
        <v>9.8659812000000006E-11</v>
      </c>
      <c r="BH1259" s="157">
        <v>3.3091904999999999E-14</v>
      </c>
      <c r="BI1259" s="157">
        <v>4.2524244999999999E-16</v>
      </c>
      <c r="BJ1259" s="157">
        <v>9.0778110999999998E-14</v>
      </c>
      <c r="BK1259" s="157">
        <v>1.4524908E-13</v>
      </c>
      <c r="BL1259" s="157">
        <v>2.6473433E-14</v>
      </c>
      <c r="BM1259" s="157">
        <v>3.1491449000000001E-12</v>
      </c>
      <c r="BN1259" s="157">
        <v>5.9401804999999998E-11</v>
      </c>
      <c r="BO1259" s="157">
        <v>2.3967339999999999E-20</v>
      </c>
      <c r="BP1259" s="157">
        <v>1.5703950000000001E-5</v>
      </c>
      <c r="BQ1259" s="157">
        <v>2.7840093E-2</v>
      </c>
      <c r="BR1259" s="157">
        <v>0</v>
      </c>
      <c r="BS1259" s="157">
        <v>0</v>
      </c>
      <c r="BT1259" s="157">
        <v>0</v>
      </c>
      <c r="BU1259"/>
      <c r="BV1259" s="155">
        <v>1.1069737E-4</v>
      </c>
      <c r="BW1259" s="155">
        <v>7.0622289999999997E-7</v>
      </c>
      <c r="BX1259" s="155">
        <v>1.0375092E-4</v>
      </c>
      <c r="BY1259" s="155">
        <v>1.6800880000000001E-8</v>
      </c>
      <c r="BZ1259" s="155">
        <v>6.8971675999999996E-7</v>
      </c>
      <c r="CA1259" s="155">
        <v>5.1587116000000001E-8</v>
      </c>
      <c r="CB1259" s="155">
        <v>8.2339465000000002E-10</v>
      </c>
      <c r="CC1259" s="155">
        <v>7.7694079000000003E-8</v>
      </c>
      <c r="CD1259" s="155">
        <v>1.6693689000000001E-8</v>
      </c>
      <c r="CE1259" s="155">
        <v>1.1185851000000001E-7</v>
      </c>
      <c r="CF1259" s="155">
        <v>0</v>
      </c>
      <c r="CG1259" s="155">
        <v>5.3000713999999998E-17</v>
      </c>
      <c r="CH1259" s="155">
        <v>4.3396777999999999E-13</v>
      </c>
      <c r="CI1259" s="155">
        <v>3.768587E-7</v>
      </c>
      <c r="CJ1259" s="155">
        <v>4.8884294000000004E-6</v>
      </c>
      <c r="CK1259" s="155">
        <v>9.7653020000000004E-9</v>
      </c>
      <c r="CL1259" s="155">
        <v>0</v>
      </c>
      <c r="CM1259"/>
      <c r="CN1259" s="284">
        <v>3.6731625E-13</v>
      </c>
      <c r="CO1259" s="284">
        <v>3.7209913000000001</v>
      </c>
      <c r="CP1259" s="285">
        <v>2.1376937999999998E-3</v>
      </c>
      <c r="CQ1259" s="284">
        <v>4.9492769999999995E-4</v>
      </c>
      <c r="CR1259" s="284">
        <v>4.1106915999999998E-11</v>
      </c>
      <c r="CS1259" s="284">
        <v>4.8565835999999997E-9</v>
      </c>
      <c r="CT1259" s="284">
        <v>3.1223238E-5</v>
      </c>
      <c r="CU1259" s="284">
        <v>7.1930985000000003E-2</v>
      </c>
      <c r="CV1259" s="284">
        <v>2.2145669999999999E-8</v>
      </c>
      <c r="CW1259" s="284">
        <v>1.8147152E-5</v>
      </c>
      <c r="CX1259"/>
      <c r="CY1259" s="173"/>
      <c r="CZ1259" s="271" t="s">
        <v>2682</v>
      </c>
      <c r="DA1259"/>
      <c r="DB1259" s="247"/>
      <c r="DC1259"/>
      <c r="DD1259"/>
      <c r="DE1259"/>
      <c r="DF1259"/>
      <c r="DG1259"/>
      <c r="DH1259"/>
      <c r="DI1259"/>
      <c r="DJ1259"/>
      <c r="DK1259" s="41"/>
      <c r="DL1259" s="41"/>
    </row>
    <row r="1260" spans="1:116" ht="14.4">
      <c r="A1260" t="s">
        <v>1031</v>
      </c>
      <c r="B1260" s="188" t="s">
        <v>321</v>
      </c>
      <c r="C1260" s="151" t="str">
        <f t="shared" si="300"/>
        <v>A.160.06.109</v>
      </c>
      <c r="D1260" s="54" t="s">
        <v>45</v>
      </c>
      <c r="E1260" s="150" t="s">
        <v>352</v>
      </c>
      <c r="F1260" s="153" t="str">
        <f t="shared" si="301"/>
        <v>Incense cedar FSC/PEFC 385 (kg/m3)</v>
      </c>
      <c r="G1260" s="154">
        <f t="shared" si="302"/>
        <v>0.35489890666666668</v>
      </c>
      <c r="H1260"/>
      <c r="I1260"/>
      <c r="J1260" s="227">
        <f t="shared" si="293"/>
        <v>9.0628022921784068E-2</v>
      </c>
      <c r="K1260"/>
      <c r="L1260" s="280">
        <f t="shared" si="294"/>
        <v>3.2709428113E-3</v>
      </c>
      <c r="M1260" s="280">
        <f t="shared" si="295"/>
        <v>1.0428324658999998E-2</v>
      </c>
      <c r="N1260" s="281">
        <f t="shared" si="296"/>
        <v>2.3693919451484073E-2</v>
      </c>
      <c r="O1260" s="280">
        <v>5.3234836000000001E-2</v>
      </c>
      <c r="P1260" s="286">
        <v>7.264866E-3</v>
      </c>
      <c r="Q1260" s="286">
        <v>2.0352121999999999E-3</v>
      </c>
      <c r="R1260" s="286">
        <v>1.9348740000000001E-3</v>
      </c>
      <c r="S1260" s="219">
        <v>1.1727714000000001E-3</v>
      </c>
      <c r="T1260" s="286">
        <v>7.3737513000000004E-6</v>
      </c>
      <c r="U1260" s="219">
        <v>1.5592366E-4</v>
      </c>
      <c r="V1260" s="219">
        <v>1.2937802000000001E-4</v>
      </c>
      <c r="W1260" s="219">
        <v>1.6626347000000001E-4</v>
      </c>
      <c r="X1260" s="219">
        <v>9.7274226000000001E-4</v>
      </c>
      <c r="Y1260" s="219">
        <v>2.3524881000000001E-2</v>
      </c>
      <c r="Z1260" s="286">
        <v>2.6126179E-5</v>
      </c>
      <c r="AA1260" s="286">
        <v>2.7749648999999998E-6</v>
      </c>
      <c r="AB1260" s="286">
        <v>1.6584071E-11</v>
      </c>
      <c r="AC1260"/>
      <c r="AD1260" s="227">
        <f t="shared" si="288"/>
        <v>5.3234836000000001E-2</v>
      </c>
      <c r="AE1260" s="227">
        <f t="shared" si="289"/>
        <v>1.2700399031299997E-2</v>
      </c>
      <c r="AF1260" s="227">
        <f t="shared" si="290"/>
        <v>9.4322311848999991E-3</v>
      </c>
      <c r="AG1260" s="227">
        <f t="shared" si="291"/>
        <v>1.0428324658999998E-2</v>
      </c>
      <c r="AH1260" s="227">
        <f t="shared" si="292"/>
        <v>2.3691144486584072E-2</v>
      </c>
      <c r="AI1260"/>
      <c r="AJ1260">
        <v>26.468018000000001</v>
      </c>
      <c r="AK1260" s="155">
        <v>4.6174796000000002</v>
      </c>
      <c r="AL1260" s="155">
        <v>0.50382879999999997</v>
      </c>
      <c r="AM1260" s="155">
        <v>0</v>
      </c>
      <c r="AN1260" s="155">
        <v>21.022517000000001</v>
      </c>
      <c r="AO1260" s="155">
        <v>0.22267396</v>
      </c>
      <c r="AP1260" s="155">
        <v>0.10151803</v>
      </c>
      <c r="AQ1260"/>
      <c r="AR1260" s="156">
        <v>8.4261330000000006E-3</v>
      </c>
      <c r="AS1260" s="156">
        <v>7.8340596000000002E-3</v>
      </c>
      <c r="AT1260" s="156">
        <v>3.1718158E-4</v>
      </c>
      <c r="AU1260" s="156">
        <v>2.7489181E-4</v>
      </c>
      <c r="AV1260" s="282">
        <f t="shared" si="297"/>
        <v>4.6966784531150003E-7</v>
      </c>
      <c r="AW1260" s="282">
        <f t="shared" si="298"/>
        <v>1.1730087889086541E-9</v>
      </c>
      <c r="AX1260" s="283">
        <f t="shared" si="299"/>
        <v>3.8500253174E-2</v>
      </c>
      <c r="AY1260" s="157">
        <v>3.2936014000000001E-7</v>
      </c>
      <c r="AZ1260" s="157">
        <v>9.9375850000000003E-10</v>
      </c>
      <c r="BA1260" s="157">
        <v>2.7150899999999999E-14</v>
      </c>
      <c r="BB1260" s="157">
        <v>2.3431660000000001E-12</v>
      </c>
      <c r="BC1260" s="157">
        <v>0</v>
      </c>
      <c r="BD1260" s="157">
        <v>1.1245503000000001E-10</v>
      </c>
      <c r="BE1260" s="157">
        <v>1.4013190999999999E-7</v>
      </c>
      <c r="BF1260" s="157">
        <v>1.9267235999999999E-11</v>
      </c>
      <c r="BG1260" s="157">
        <v>1.5949768999999999E-10</v>
      </c>
      <c r="BH1260" s="157">
        <v>3.0933737000000003E-14</v>
      </c>
      <c r="BI1260" s="157">
        <v>3.9750925000000001E-16</v>
      </c>
      <c r="BJ1260" s="157">
        <v>8.8889556999999998E-14</v>
      </c>
      <c r="BK1260" s="157">
        <v>2.8600754000000002E-13</v>
      </c>
      <c r="BL1260" s="157">
        <v>5.1983642999999997E-14</v>
      </c>
      <c r="BM1260" s="157">
        <v>3.1439654999999998E-12</v>
      </c>
      <c r="BN1260" s="157">
        <v>5.7853150000000002E-11</v>
      </c>
      <c r="BO1260" s="157">
        <v>2.2404251999999999E-20</v>
      </c>
      <c r="BP1260" s="157">
        <v>1.5693174E-5</v>
      </c>
      <c r="BQ1260" s="157">
        <v>3.8484560000000001E-2</v>
      </c>
      <c r="BR1260" s="157">
        <v>0</v>
      </c>
      <c r="BS1260" s="157">
        <v>0</v>
      </c>
      <c r="BT1260" s="157">
        <v>0</v>
      </c>
      <c r="BU1260"/>
      <c r="BV1260" s="155">
        <v>1.8984555000000001E-5</v>
      </c>
      <c r="BW1260" s="155">
        <v>1.1239599E-6</v>
      </c>
      <c r="BX1260" s="155">
        <v>9.8955231999999998E-6</v>
      </c>
      <c r="BY1260" s="155">
        <v>1.5867382999999999E-8</v>
      </c>
      <c r="BZ1260" s="155">
        <v>1.056073E-6</v>
      </c>
      <c r="CA1260" s="155">
        <v>4.8222739000000001E-8</v>
      </c>
      <c r="CB1260" s="155">
        <v>7.69695E-10</v>
      </c>
      <c r="CC1260" s="155">
        <v>7.2627073999999996E-8</v>
      </c>
      <c r="CD1260" s="155">
        <v>1.7561843999999999E-8</v>
      </c>
      <c r="CE1260" s="155">
        <v>1.0967236E-7</v>
      </c>
      <c r="CF1260" s="155">
        <v>0</v>
      </c>
      <c r="CG1260" s="155">
        <v>4.9544146E-17</v>
      </c>
      <c r="CH1260" s="155">
        <v>4.0566553000000001E-13</v>
      </c>
      <c r="CI1260" s="155">
        <v>4.3846827999999999E-7</v>
      </c>
      <c r="CJ1260" s="155">
        <v>6.1966808000000001E-6</v>
      </c>
      <c r="CK1260" s="155">
        <v>9.1284406000000006E-9</v>
      </c>
      <c r="CL1260" s="155">
        <v>0</v>
      </c>
      <c r="CM1260"/>
      <c r="CN1260" s="284">
        <v>3.4336084000000001E-13</v>
      </c>
      <c r="CO1260" s="284">
        <v>0.35490519999999998</v>
      </c>
      <c r="CP1260" s="285">
        <v>1.9982789999999999E-3</v>
      </c>
      <c r="CQ1260" s="284">
        <v>7.7997158999999999E-4</v>
      </c>
      <c r="CR1260" s="284">
        <v>4.0250110000000002E-11</v>
      </c>
      <c r="CS1260" s="284">
        <v>4.7554204000000002E-9</v>
      </c>
      <c r="CT1260" s="284">
        <v>4.9394975000000002E-5</v>
      </c>
      <c r="CU1260" s="284">
        <v>0.14128540000000001</v>
      </c>
      <c r="CV1260" s="284">
        <v>2.0701386999999999E-8</v>
      </c>
      <c r="CW1260" s="284">
        <v>1.6963642E-5</v>
      </c>
      <c r="CX1260"/>
      <c r="CY1260" s="173"/>
      <c r="CZ1260" s="271" t="s">
        <v>2683</v>
      </c>
      <c r="DA1260"/>
      <c r="DB1260" s="117"/>
      <c r="DC1260"/>
      <c r="DD1260"/>
      <c r="DE1260"/>
      <c r="DF1260"/>
      <c r="DG1260"/>
      <c r="DH1260"/>
      <c r="DI1260"/>
      <c r="DJ1260"/>
      <c r="DK1260" s="41"/>
      <c r="DL1260" s="41"/>
    </row>
    <row r="1261" spans="1:116" ht="14.4">
      <c r="A1261" t="s">
        <v>1883</v>
      </c>
      <c r="B1261" s="188" t="s">
        <v>321</v>
      </c>
      <c r="C1261" s="151" t="str">
        <f t="shared" si="300"/>
        <v>A.160.06.110</v>
      </c>
      <c r="D1261" s="54" t="s">
        <v>45</v>
      </c>
      <c r="E1261" s="150" t="s">
        <v>352</v>
      </c>
      <c r="F1261" s="153" t="str">
        <f t="shared" si="301"/>
        <v>Missanda (Tali) FSC/PEFC 900 (kg/m3)</v>
      </c>
      <c r="G1261" s="154">
        <f t="shared" si="302"/>
        <v>0.21056275333333332</v>
      </c>
      <c r="H1261"/>
      <c r="I1261"/>
      <c r="J1261" s="227">
        <f t="shared" si="293"/>
        <v>5.0851827764227045E-2</v>
      </c>
      <c r="K1261"/>
      <c r="L1261" s="280">
        <f t="shared" si="294"/>
        <v>2.7042351681000002E-3</v>
      </c>
      <c r="M1261" s="280">
        <f t="shared" si="295"/>
        <v>5.3060322979999993E-3</v>
      </c>
      <c r="N1261" s="281">
        <f t="shared" si="296"/>
        <v>1.1257147298127042E-2</v>
      </c>
      <c r="O1261" s="280">
        <v>3.1584412999999999E-2</v>
      </c>
      <c r="P1261" s="219">
        <v>2.5862330999999999E-3</v>
      </c>
      <c r="Q1261" s="286">
        <v>1.6707389E-3</v>
      </c>
      <c r="R1261" s="286">
        <v>1.5015694E-3</v>
      </c>
      <c r="S1261" s="219">
        <v>1.0619582000000001E-3</v>
      </c>
      <c r="T1261" s="286">
        <v>5.2318381000000002E-6</v>
      </c>
      <c r="U1261" s="219">
        <v>1.3547573000000001E-4</v>
      </c>
      <c r="V1261" s="219">
        <v>1.2010803E-4</v>
      </c>
      <c r="W1261" s="219">
        <v>1.5249691999999999E-4</v>
      </c>
      <c r="X1261" s="219">
        <v>9.0487651999999997E-4</v>
      </c>
      <c r="Y1261" s="219">
        <v>1.1102068999999999E-2</v>
      </c>
      <c r="Z1261" s="286">
        <v>2.4075747999999999E-5</v>
      </c>
      <c r="AA1261" s="286">
        <v>2.5813627000000002E-6</v>
      </c>
      <c r="AB1261" s="286">
        <v>1.5427043000000001E-11</v>
      </c>
      <c r="AC1261"/>
      <c r="AD1261" s="227">
        <f t="shared" si="288"/>
        <v>3.1584412999999999E-2</v>
      </c>
      <c r="AE1261" s="227">
        <f t="shared" si="289"/>
        <v>7.0813151980999986E-3</v>
      </c>
      <c r="AF1261" s="227">
        <f t="shared" si="290"/>
        <v>4.3796613926999992E-3</v>
      </c>
      <c r="AG1261" s="227">
        <f t="shared" si="291"/>
        <v>5.3060322980000001E-3</v>
      </c>
      <c r="AH1261" s="227">
        <f t="shared" si="292"/>
        <v>1.1254565935427042E-2</v>
      </c>
      <c r="AI1261"/>
      <c r="AJ1261">
        <v>24.554784000000001</v>
      </c>
      <c r="AK1261" s="155">
        <v>2.7183913</v>
      </c>
      <c r="AL1261" s="155">
        <v>0.49712837999999998</v>
      </c>
      <c r="AM1261" s="155">
        <v>0</v>
      </c>
      <c r="AN1261" s="155">
        <v>21.019527</v>
      </c>
      <c r="AO1261" s="155">
        <v>0.21986915000000001</v>
      </c>
      <c r="AP1261" s="155">
        <v>9.9867601E-2</v>
      </c>
      <c r="AQ1261"/>
      <c r="AR1261" s="156">
        <v>4.4867811999999997E-3</v>
      </c>
      <c r="AS1261" s="156">
        <v>4.1650678E-3</v>
      </c>
      <c r="AT1261" s="156">
        <v>1.8009429999999999E-4</v>
      </c>
      <c r="AU1261" s="156">
        <v>1.4161904999999999E-4</v>
      </c>
      <c r="AV1261" s="282">
        <f t="shared" si="297"/>
        <v>2.4970430640660003E-7</v>
      </c>
      <c r="AW1261" s="282">
        <f t="shared" si="298"/>
        <v>6.66029218104881E-10</v>
      </c>
      <c r="AX1261" s="283">
        <f t="shared" si="299"/>
        <v>1.9834600418E-2</v>
      </c>
      <c r="AY1261" s="157">
        <v>1.9541522000000001E-7</v>
      </c>
      <c r="AZ1261" s="157">
        <v>5.8961439000000001E-10</v>
      </c>
      <c r="BA1261" s="157">
        <v>1.6109106E-14</v>
      </c>
      <c r="BB1261" s="157">
        <v>2.1796893E-12</v>
      </c>
      <c r="BC1261" s="157">
        <v>0</v>
      </c>
      <c r="BD1261" s="157">
        <v>9.6615308999999998E-11</v>
      </c>
      <c r="BE1261" s="157">
        <v>5.4136965000000002E-8</v>
      </c>
      <c r="BF1261" s="157">
        <v>1.6099983999999998E-11</v>
      </c>
      <c r="BG1261" s="157">
        <v>6.0117915999999994E-11</v>
      </c>
      <c r="BH1261" s="157">
        <v>2.8775570000000001E-14</v>
      </c>
      <c r="BI1261" s="157">
        <v>3.6977603999999999E-16</v>
      </c>
      <c r="BJ1261" s="157">
        <v>7.7236199999999997E-14</v>
      </c>
      <c r="BK1261" s="157">
        <v>6.2910193999999997E-14</v>
      </c>
      <c r="BL1261" s="157">
        <v>1.1527238E-14</v>
      </c>
      <c r="BM1261" s="157">
        <v>2.6539083000000002E-12</v>
      </c>
      <c r="BN1261" s="157">
        <v>5.06725E-11</v>
      </c>
      <c r="BO1261" s="157">
        <v>2.0841165E-20</v>
      </c>
      <c r="BP1261" s="157">
        <v>1.4478417999999999E-5</v>
      </c>
      <c r="BQ1261" s="157">
        <v>1.9820121999999999E-2</v>
      </c>
      <c r="BR1261" s="157">
        <v>0</v>
      </c>
      <c r="BS1261" s="157">
        <v>0</v>
      </c>
      <c r="BT1261" s="157">
        <v>0</v>
      </c>
      <c r="BU1261"/>
      <c r="BV1261" s="155">
        <v>1.1221356E-5</v>
      </c>
      <c r="BW1261" s="155">
        <v>4.3710789999999998E-7</v>
      </c>
      <c r="BX1261" s="155">
        <v>5.8710483999999996E-6</v>
      </c>
      <c r="BY1261" s="155">
        <v>1.4587856E-8</v>
      </c>
      <c r="BZ1261" s="155">
        <v>4.5525365999999999E-7</v>
      </c>
      <c r="CA1261" s="155">
        <v>4.4858361000000003E-8</v>
      </c>
      <c r="CB1261" s="155">
        <v>7.1599534999999997E-10</v>
      </c>
      <c r="CC1261" s="155">
        <v>6.7560069000000003E-8</v>
      </c>
      <c r="CD1261" s="155">
        <v>1.3690504999999999E-8</v>
      </c>
      <c r="CE1261" s="155">
        <v>9.5255333000000005E-8</v>
      </c>
      <c r="CF1261" s="155">
        <v>0</v>
      </c>
      <c r="CG1261" s="155">
        <v>4.6087577000000002E-17</v>
      </c>
      <c r="CH1261" s="155">
        <v>3.7736329000000002E-13</v>
      </c>
      <c r="CI1261" s="155">
        <v>3.1135774000000001E-7</v>
      </c>
      <c r="CJ1261" s="155">
        <v>3.9014283000000002E-6</v>
      </c>
      <c r="CK1261" s="155">
        <v>8.4915791000000007E-9</v>
      </c>
      <c r="CL1261" s="155">
        <v>0</v>
      </c>
      <c r="CM1261"/>
      <c r="CN1261" s="284">
        <v>3.1940542999999998E-13</v>
      </c>
      <c r="CO1261" s="284">
        <v>0.21056862000000001</v>
      </c>
      <c r="CP1261" s="285">
        <v>1.8588642000000001E-3</v>
      </c>
      <c r="CQ1261" s="284">
        <v>3.0927180000000002E-4</v>
      </c>
      <c r="CR1261" s="284">
        <v>3.4975433999999999E-11</v>
      </c>
      <c r="CS1261" s="284">
        <v>4.1321514999999997E-9</v>
      </c>
      <c r="CT1261" s="284">
        <v>1.9786301999999999E-5</v>
      </c>
      <c r="CU1261" s="284">
        <v>3.1303536E-2</v>
      </c>
      <c r="CV1261" s="284">
        <v>1.9257104999999999E-8</v>
      </c>
      <c r="CW1261" s="284">
        <v>1.5780131999999999E-5</v>
      </c>
      <c r="CX1261"/>
      <c r="CY1261" s="173"/>
      <c r="CZ1261" s="271" t="s">
        <v>2684</v>
      </c>
      <c r="DA1261"/>
      <c r="DB1261" s="117"/>
      <c r="DC1261"/>
      <c r="DD1261"/>
      <c r="DE1261"/>
      <c r="DF1261" s="117"/>
      <c r="DG1261" s="117"/>
      <c r="DH1261" s="117"/>
      <c r="DI1261" s="117"/>
      <c r="DJ1261" s="117"/>
      <c r="DK1261" s="41"/>
      <c r="DL1261" s="41"/>
    </row>
    <row r="1262" spans="1:116" ht="14.4">
      <c r="A1262" t="s">
        <v>1884</v>
      </c>
      <c r="B1262" s="188" t="s">
        <v>321</v>
      </c>
      <c r="C1262" s="151" t="str">
        <f t="shared" si="300"/>
        <v>A.160.06.111</v>
      </c>
      <c r="D1262" s="54" t="s">
        <v>45</v>
      </c>
      <c r="E1262" s="150" t="s">
        <v>352</v>
      </c>
      <c r="F1262" s="153" t="str">
        <f t="shared" si="301"/>
        <v>Missanda (Tali) natural forest clear cut 900 (kg/m3)</v>
      </c>
      <c r="G1262" s="154">
        <f t="shared" si="302"/>
        <v>3.6605627333333333</v>
      </c>
      <c r="H1262"/>
      <c r="I1262"/>
      <c r="J1262" s="227">
        <f t="shared" si="293"/>
        <v>3.2820018490162268</v>
      </c>
      <c r="K1262"/>
      <c r="L1262" s="280">
        <f t="shared" si="294"/>
        <v>2.7042351681000002E-3</v>
      </c>
      <c r="M1262" s="280">
        <f t="shared" si="295"/>
        <v>2.7189560565499997</v>
      </c>
      <c r="N1262" s="281">
        <f t="shared" si="296"/>
        <v>1.1257147298127042E-2</v>
      </c>
      <c r="O1262" s="280">
        <v>0.54908440999999997</v>
      </c>
      <c r="P1262" s="286">
        <v>2.5862330999999999E-3</v>
      </c>
      <c r="Q1262" s="286">
        <v>1.6707389E-3</v>
      </c>
      <c r="R1262" s="286">
        <v>1.5015694E-3</v>
      </c>
      <c r="S1262" s="219">
        <v>1.0619582000000001E-3</v>
      </c>
      <c r="T1262" s="286">
        <v>5.2318381000000002E-6</v>
      </c>
      <c r="U1262" s="219">
        <v>1.3547573000000001E-4</v>
      </c>
      <c r="V1262" s="219">
        <v>1.2010803E-4</v>
      </c>
      <c r="W1262" s="219">
        <v>1.5249691999999999E-4</v>
      </c>
      <c r="X1262" s="219">
        <v>9.0487651999999997E-4</v>
      </c>
      <c r="Y1262" s="219">
        <v>1.1102068999999999E-2</v>
      </c>
      <c r="Z1262" s="219">
        <v>2.7136741</v>
      </c>
      <c r="AA1262" s="286">
        <v>2.5813627000000002E-6</v>
      </c>
      <c r="AB1262" s="286">
        <v>1.5427043000000001E-11</v>
      </c>
      <c r="AC1262"/>
      <c r="AD1262" s="227">
        <f t="shared" si="288"/>
        <v>0.54908440999999997</v>
      </c>
      <c r="AE1262" s="227">
        <f t="shared" si="289"/>
        <v>7.0813151980999986E-3</v>
      </c>
      <c r="AF1262" s="227">
        <f t="shared" si="290"/>
        <v>4.3796613926999992E-3</v>
      </c>
      <c r="AG1262" s="227">
        <f t="shared" si="291"/>
        <v>2.7189560565500002</v>
      </c>
      <c r="AH1262" s="227">
        <f t="shared" si="292"/>
        <v>1.1254565935427042E-2</v>
      </c>
      <c r="AI1262"/>
      <c r="AJ1262">
        <v>24.554784000000001</v>
      </c>
      <c r="AK1262" s="155">
        <v>2.7183913</v>
      </c>
      <c r="AL1262" s="155">
        <v>0.49712837999999998</v>
      </c>
      <c r="AM1262" s="155">
        <v>0</v>
      </c>
      <c r="AN1262" s="155">
        <v>21.019527</v>
      </c>
      <c r="AO1262" s="155">
        <v>0.21986915000000001</v>
      </c>
      <c r="AP1262" s="155">
        <v>9.9867601E-2</v>
      </c>
      <c r="AQ1262"/>
      <c r="AR1262" s="156">
        <v>6.0501605E-2</v>
      </c>
      <c r="AS1262" s="156">
        <v>5.7567755999999998E-2</v>
      </c>
      <c r="AT1262" s="156">
        <v>2.7922297E-3</v>
      </c>
      <c r="AU1262" s="156">
        <v>1.4161904999999999E-4</v>
      </c>
      <c r="AV1262" s="282">
        <f t="shared" si="297"/>
        <v>3.4513042864066004E-6</v>
      </c>
      <c r="AW1262" s="282">
        <f t="shared" si="298"/>
        <v>1.0326292753108883E-8</v>
      </c>
      <c r="AX1262" s="283">
        <f t="shared" si="299"/>
        <v>1.9834600418E-2</v>
      </c>
      <c r="AY1262" s="157">
        <v>3.3970151999999999E-6</v>
      </c>
      <c r="AZ1262" s="157">
        <v>1.0249614E-8</v>
      </c>
      <c r="BA1262" s="157">
        <v>2.8003411E-13</v>
      </c>
      <c r="BB1262" s="157">
        <v>2.1796893E-12</v>
      </c>
      <c r="BC1262" s="157">
        <v>0</v>
      </c>
      <c r="BD1262" s="157">
        <v>9.6615308999999998E-11</v>
      </c>
      <c r="BE1262" s="157">
        <v>5.4136965000000002E-8</v>
      </c>
      <c r="BF1262" s="157">
        <v>1.6099983999999998E-11</v>
      </c>
      <c r="BG1262" s="157">
        <v>6.0117915999999994E-11</v>
      </c>
      <c r="BH1262" s="157">
        <v>2.8775570000000001E-14</v>
      </c>
      <c r="BI1262" s="157">
        <v>3.6977603999999999E-16</v>
      </c>
      <c r="BJ1262" s="157">
        <v>7.7236199999999997E-14</v>
      </c>
      <c r="BK1262" s="157">
        <v>6.2910193999999997E-14</v>
      </c>
      <c r="BL1262" s="157">
        <v>1.1527238E-14</v>
      </c>
      <c r="BM1262" s="157">
        <v>2.6539083000000002E-12</v>
      </c>
      <c r="BN1262" s="157">
        <v>5.06725E-11</v>
      </c>
      <c r="BO1262" s="157">
        <v>2.0841165E-20</v>
      </c>
      <c r="BP1262" s="157">
        <v>1.4478417999999999E-5</v>
      </c>
      <c r="BQ1262" s="157">
        <v>1.9820121999999999E-2</v>
      </c>
      <c r="BR1262" s="157">
        <v>0</v>
      </c>
      <c r="BS1262" s="157">
        <v>0</v>
      </c>
      <c r="BT1262" s="157">
        <v>0</v>
      </c>
      <c r="BU1262"/>
      <c r="BV1262" s="155">
        <v>1.0741651E-4</v>
      </c>
      <c r="BW1262" s="155">
        <v>4.3710789999999998E-7</v>
      </c>
      <c r="BX1262" s="155">
        <v>1.020662E-4</v>
      </c>
      <c r="BY1262" s="155">
        <v>1.4587856E-8</v>
      </c>
      <c r="BZ1262" s="155">
        <v>4.5525365999999999E-7</v>
      </c>
      <c r="CA1262" s="155">
        <v>4.4858361000000003E-8</v>
      </c>
      <c r="CB1262" s="155">
        <v>7.1599534999999997E-10</v>
      </c>
      <c r="CC1262" s="155">
        <v>6.7560069000000003E-8</v>
      </c>
      <c r="CD1262" s="155">
        <v>1.3690504999999999E-8</v>
      </c>
      <c r="CE1262" s="155">
        <v>9.5255333000000005E-8</v>
      </c>
      <c r="CF1262" s="155">
        <v>0</v>
      </c>
      <c r="CG1262" s="155">
        <v>4.6087577000000002E-17</v>
      </c>
      <c r="CH1262" s="155">
        <v>3.7736329000000002E-13</v>
      </c>
      <c r="CI1262" s="155">
        <v>3.1135774000000001E-7</v>
      </c>
      <c r="CJ1262" s="155">
        <v>3.9014283000000002E-6</v>
      </c>
      <c r="CK1262" s="155">
        <v>8.4915791000000007E-9</v>
      </c>
      <c r="CL1262" s="155">
        <v>0</v>
      </c>
      <c r="CM1262"/>
      <c r="CN1262" s="284">
        <v>3.1940542999999998E-13</v>
      </c>
      <c r="CO1262" s="284">
        <v>3.6605686</v>
      </c>
      <c r="CP1262" s="285">
        <v>1.8588642000000001E-3</v>
      </c>
      <c r="CQ1262" s="284">
        <v>3.0927180000000002E-4</v>
      </c>
      <c r="CR1262" s="284">
        <v>3.4975433999999999E-11</v>
      </c>
      <c r="CS1262" s="284">
        <v>4.1321514999999997E-9</v>
      </c>
      <c r="CT1262" s="284">
        <v>1.9786301999999999E-5</v>
      </c>
      <c r="CU1262" s="284">
        <v>3.1303536E-2</v>
      </c>
      <c r="CV1262" s="284">
        <v>1.9257104999999999E-8</v>
      </c>
      <c r="CW1262" s="284">
        <v>1.5780131999999999E-5</v>
      </c>
      <c r="CX1262"/>
      <c r="CY1262" s="173"/>
      <c r="CZ1262" s="271" t="s">
        <v>2684</v>
      </c>
      <c r="DA1262"/>
      <c r="DB1262" s="247"/>
      <c r="DC1262"/>
      <c r="DD1262"/>
      <c r="DE1262" s="117"/>
      <c r="DF1262"/>
      <c r="DG1262"/>
      <c r="DH1262"/>
      <c r="DI1262" s="41"/>
      <c r="DJ1262" s="41"/>
      <c r="DK1262" s="41"/>
      <c r="DL1262" s="41"/>
    </row>
    <row r="1263" spans="1:116" ht="14.4">
      <c r="A1263" t="s">
        <v>1885</v>
      </c>
      <c r="B1263" s="188" t="s">
        <v>321</v>
      </c>
      <c r="C1263" s="151" t="str">
        <f t="shared" si="300"/>
        <v>A.160.06.112</v>
      </c>
      <c r="D1263" s="54" t="s">
        <v>45</v>
      </c>
      <c r="E1263" s="150" t="s">
        <v>352</v>
      </c>
      <c r="F1263" s="153" t="str">
        <f t="shared" si="301"/>
        <v>Mountain ash European FEC/PEFC 700 (kg/m3)</v>
      </c>
      <c r="G1263" s="154">
        <f t="shared" si="302"/>
        <v>0.18634986000000001</v>
      </c>
      <c r="H1263"/>
      <c r="I1263"/>
      <c r="J1263" s="227">
        <f t="shared" si="293"/>
        <v>4.4498949406383798E-2</v>
      </c>
      <c r="K1263"/>
      <c r="L1263" s="280">
        <f t="shared" si="294"/>
        <v>3.0518728376999998E-3</v>
      </c>
      <c r="M1263" s="280">
        <f t="shared" si="295"/>
        <v>4.5408086360000004E-3</v>
      </c>
      <c r="N1263" s="281">
        <f t="shared" si="296"/>
        <v>8.9537889326838042E-3</v>
      </c>
      <c r="O1263" s="280">
        <v>2.7952478999999999E-2</v>
      </c>
      <c r="P1263" s="219">
        <v>1.4139738000000001E-3</v>
      </c>
      <c r="Q1263" s="286">
        <v>1.8156896000000001E-3</v>
      </c>
      <c r="R1263" s="286">
        <v>1.5906303999999999E-3</v>
      </c>
      <c r="S1263" s="219">
        <v>1.2896366E-3</v>
      </c>
      <c r="T1263" s="286">
        <v>5.9179077000000001E-6</v>
      </c>
      <c r="U1263" s="219">
        <v>1.6568793E-4</v>
      </c>
      <c r="V1263" s="219">
        <v>1.5004195000000001E-4</v>
      </c>
      <c r="W1263" s="219">
        <v>1.6940381000000001E-4</v>
      </c>
      <c r="X1263" s="219">
        <v>1.1310955999999999E-3</v>
      </c>
      <c r="Y1263" s="219">
        <v>8.7811584000000008E-3</v>
      </c>
      <c r="Z1263" s="286">
        <v>3.0007685999999999E-5</v>
      </c>
      <c r="AA1263" s="286">
        <v>3.2267034E-6</v>
      </c>
      <c r="AB1263" s="286">
        <v>1.9283803999999999E-11</v>
      </c>
      <c r="AC1263"/>
      <c r="AD1263" s="227">
        <f t="shared" si="288"/>
        <v>2.7952478999999999E-2</v>
      </c>
      <c r="AE1263" s="227">
        <f t="shared" si="289"/>
        <v>6.4315781876999991E-3</v>
      </c>
      <c r="AF1263" s="227">
        <f t="shared" si="290"/>
        <v>3.3829320534000001E-3</v>
      </c>
      <c r="AG1263" s="227">
        <f t="shared" si="291"/>
        <v>4.5408086360000004E-3</v>
      </c>
      <c r="AH1263" s="227">
        <f t="shared" si="292"/>
        <v>8.9505622292838042E-3</v>
      </c>
      <c r="AI1263"/>
      <c r="AJ1263">
        <v>25.238948000000001</v>
      </c>
      <c r="AK1263" s="155">
        <v>2.4437999000000001</v>
      </c>
      <c r="AL1263" s="155">
        <v>0.49698334999999999</v>
      </c>
      <c r="AM1263" s="155">
        <v>0</v>
      </c>
      <c r="AN1263" s="155">
        <v>21.973493000000001</v>
      </c>
      <c r="AO1263" s="155">
        <v>0.22483684000000001</v>
      </c>
      <c r="AP1263" s="155">
        <v>9.9834505000000004E-2</v>
      </c>
      <c r="AQ1263"/>
      <c r="AR1263" s="156">
        <v>3.7342746999999999E-3</v>
      </c>
      <c r="AS1263" s="156">
        <v>3.4557076999999999E-3</v>
      </c>
      <c r="AT1263" s="156">
        <v>1.5602642999999999E-4</v>
      </c>
      <c r="AU1263" s="156">
        <v>1.2254063000000001E-4</v>
      </c>
      <c r="AV1263" s="282">
        <f t="shared" si="297"/>
        <v>2.0717672083949999E-7</v>
      </c>
      <c r="AW1263" s="282">
        <f t="shared" si="298"/>
        <v>5.7702081370362161E-10</v>
      </c>
      <c r="AX1263" s="283">
        <f t="shared" si="299"/>
        <v>1.7162553064E-2</v>
      </c>
      <c r="AY1263" s="157">
        <v>1.729489E-7</v>
      </c>
      <c r="AZ1263" s="157">
        <v>5.2182795000000001E-10</v>
      </c>
      <c r="BA1263" s="157">
        <v>1.4257082999999999E-14</v>
      </c>
      <c r="BB1263" s="157">
        <v>2.7246116999999998E-12</v>
      </c>
      <c r="BC1263" s="157">
        <v>0</v>
      </c>
      <c r="BD1263" s="157">
        <v>1.1309620000000001E-10</v>
      </c>
      <c r="BE1263" s="157">
        <v>3.4046646999999997E-8</v>
      </c>
      <c r="BF1263" s="157">
        <v>1.8375178000000001E-11</v>
      </c>
      <c r="BG1263" s="157">
        <v>3.6671187000000001E-11</v>
      </c>
      <c r="BH1263" s="157">
        <v>3.5969461999999999E-14</v>
      </c>
      <c r="BI1263" s="157">
        <v>4.6222005000000004E-16</v>
      </c>
      <c r="BJ1263" s="157">
        <v>9.4462013000000006E-14</v>
      </c>
      <c r="BK1263" s="157">
        <v>1.0122584000000001E-15</v>
      </c>
      <c r="BL1263" s="157">
        <v>3.3564112000000001E-16</v>
      </c>
      <c r="BM1263" s="157">
        <v>3.2139408E-12</v>
      </c>
      <c r="BN1263" s="157">
        <v>6.2139087000000001E-11</v>
      </c>
      <c r="BO1263" s="157">
        <v>2.6051455999999999E-20</v>
      </c>
      <c r="BP1263" s="157">
        <v>1.5862064E-5</v>
      </c>
      <c r="BQ1263" s="157">
        <v>1.7146690999999999E-2</v>
      </c>
      <c r="BR1263" s="157">
        <v>0</v>
      </c>
      <c r="BS1263" s="157">
        <v>0</v>
      </c>
      <c r="BT1263" s="157">
        <v>0</v>
      </c>
      <c r="BU1263"/>
      <c r="BV1263" s="155">
        <v>9.9877804999999995E-6</v>
      </c>
      <c r="BW1263" s="155">
        <v>2.8111826999999999E-7</v>
      </c>
      <c r="BX1263" s="155">
        <v>5.1959286000000001E-6</v>
      </c>
      <c r="BY1263" s="155">
        <v>1.8086855999999999E-8</v>
      </c>
      <c r="BZ1263" s="155">
        <v>3.1671383000000001E-7</v>
      </c>
      <c r="CA1263" s="155">
        <v>5.6072952E-8</v>
      </c>
      <c r="CB1263" s="155">
        <v>8.9499418000000004E-10</v>
      </c>
      <c r="CC1263" s="155">
        <v>8.4450085999999999E-8</v>
      </c>
      <c r="CD1263" s="155">
        <v>1.6102001000000001E-8</v>
      </c>
      <c r="CE1263" s="155">
        <v>1.1623364999999999E-7</v>
      </c>
      <c r="CF1263" s="155">
        <v>0</v>
      </c>
      <c r="CG1263" s="155">
        <v>5.7609472E-17</v>
      </c>
      <c r="CH1263" s="155">
        <v>4.7170411000000003E-13</v>
      </c>
      <c r="CI1263" s="155">
        <v>3.1724409000000001E-7</v>
      </c>
      <c r="CJ1263" s="155">
        <v>3.5743201999999998E-6</v>
      </c>
      <c r="CK1263" s="155">
        <v>1.0614449999999999E-8</v>
      </c>
      <c r="CL1263" s="155">
        <v>0</v>
      </c>
      <c r="CM1263"/>
      <c r="CN1263" s="284">
        <v>3.9925678999999999E-13</v>
      </c>
      <c r="CO1263" s="284">
        <v>0.18635719000000001</v>
      </c>
      <c r="CP1263" s="285">
        <v>2.3235802000000001E-3</v>
      </c>
      <c r="CQ1263" s="284">
        <v>2.0509820000000001E-4</v>
      </c>
      <c r="CR1263" s="284">
        <v>4.2776778000000001E-11</v>
      </c>
      <c r="CS1263" s="284">
        <v>5.0538027000000001E-9</v>
      </c>
      <c r="CT1263" s="284">
        <v>1.2698808E-5</v>
      </c>
      <c r="CU1263" s="284">
        <v>8.6957790000000005E-4</v>
      </c>
      <c r="CV1263" s="284">
        <v>2.4071381E-8</v>
      </c>
      <c r="CW1263" s="284">
        <v>1.9725165E-5</v>
      </c>
      <c r="CX1263"/>
      <c r="CY1263" s="173"/>
      <c r="CZ1263" s="271" t="s">
        <v>2685</v>
      </c>
      <c r="DA1263"/>
      <c r="DB1263" s="247"/>
      <c r="DC1263"/>
      <c r="DD1263"/>
      <c r="DE1263"/>
      <c r="DF1263"/>
      <c r="DG1263"/>
      <c r="DH1263"/>
      <c r="DI1263" s="41"/>
      <c r="DJ1263" s="41"/>
      <c r="DK1263"/>
      <c r="DL1263"/>
    </row>
    <row r="1264" spans="1:116" ht="14.4">
      <c r="A1264" t="s">
        <v>1032</v>
      </c>
      <c r="B1264" s="188" t="s">
        <v>321</v>
      </c>
      <c r="C1264" s="151" t="str">
        <f t="shared" si="300"/>
        <v>A.160.06.113</v>
      </c>
      <c r="D1264" s="54" t="s">
        <v>45</v>
      </c>
      <c r="E1264" s="150" t="s">
        <v>352</v>
      </c>
      <c r="F1264" s="153" t="str">
        <f t="shared" si="301"/>
        <v>Mubura FSC/PEFC 830 (kg/m3)</v>
      </c>
      <c r="G1264" s="154">
        <f t="shared" si="302"/>
        <v>0.19794314000000002</v>
      </c>
      <c r="H1264"/>
      <c r="I1264"/>
      <c r="J1264" s="227">
        <f t="shared" si="293"/>
        <v>4.7382095202427046E-2</v>
      </c>
      <c r="K1264"/>
      <c r="L1264" s="280">
        <f t="shared" si="294"/>
        <v>2.6657423423E-3</v>
      </c>
      <c r="M1264" s="280">
        <f t="shared" si="295"/>
        <v>4.8605283219999998E-3</v>
      </c>
      <c r="N1264" s="281">
        <f t="shared" si="296"/>
        <v>1.0164353538127044E-2</v>
      </c>
      <c r="O1264" s="280">
        <v>2.9691471000000001E-2</v>
      </c>
      <c r="P1264" s="286">
        <v>2.1674957E-3</v>
      </c>
      <c r="Q1264" s="286">
        <v>1.644019E-3</v>
      </c>
      <c r="R1264" s="286">
        <v>1.4677239999999999E-3</v>
      </c>
      <c r="S1264" s="219">
        <v>1.0584196000000001E-3</v>
      </c>
      <c r="T1264" s="286">
        <v>5.0706723000000003E-6</v>
      </c>
      <c r="U1264" s="219">
        <v>1.3452806999999999E-4</v>
      </c>
      <c r="V1264" s="219">
        <v>1.200839E-4</v>
      </c>
      <c r="W1264" s="219">
        <v>1.5177316E-4</v>
      </c>
      <c r="X1264" s="219">
        <v>9.0487651999999997E-4</v>
      </c>
      <c r="Y1264" s="219">
        <v>1.0009999E-2</v>
      </c>
      <c r="Z1264" s="286">
        <v>2.4053202000000001E-5</v>
      </c>
      <c r="AA1264" s="286">
        <v>2.5813627000000002E-6</v>
      </c>
      <c r="AB1264" s="286">
        <v>1.5427043000000001E-11</v>
      </c>
      <c r="AC1264"/>
      <c r="AD1264" s="227">
        <f t="shared" si="288"/>
        <v>2.9691471000000001E-2</v>
      </c>
      <c r="AE1264" s="227">
        <f t="shared" si="289"/>
        <v>6.5973409422999995E-3</v>
      </c>
      <c r="AF1264" s="227">
        <f t="shared" si="290"/>
        <v>3.9341799626999999E-3</v>
      </c>
      <c r="AG1264" s="227">
        <f t="shared" si="291"/>
        <v>4.8605283220000007E-3</v>
      </c>
      <c r="AH1264" s="227">
        <f t="shared" si="292"/>
        <v>1.0161772175427044E-2</v>
      </c>
      <c r="AI1264"/>
      <c r="AJ1264">
        <v>24.389032</v>
      </c>
      <c r="AK1264" s="155">
        <v>2.5534484000000002</v>
      </c>
      <c r="AL1264" s="155">
        <v>0.49656699999999998</v>
      </c>
      <c r="AM1264" s="155">
        <v>0</v>
      </c>
      <c r="AN1264" s="155">
        <v>21.019527</v>
      </c>
      <c r="AO1264" s="155">
        <v>0.21975972999999999</v>
      </c>
      <c r="AP1264" s="155">
        <v>9.9729388000000002E-2</v>
      </c>
      <c r="AQ1264"/>
      <c r="AR1264" s="156">
        <v>4.1400661E-3</v>
      </c>
      <c r="AS1264" s="156">
        <v>3.8419357000000001E-3</v>
      </c>
      <c r="AT1264" s="156">
        <v>1.6808171999999999E-4</v>
      </c>
      <c r="AU1264" s="156">
        <v>1.300486E-4</v>
      </c>
      <c r="AV1264" s="282">
        <f t="shared" si="297"/>
        <v>2.3033187424540002E-7</v>
      </c>
      <c r="AW1264" s="282">
        <f t="shared" si="298"/>
        <v>6.2160399760438117E-10</v>
      </c>
      <c r="AX1264" s="283">
        <f t="shared" si="299"/>
        <v>1.8214089850999999E-2</v>
      </c>
      <c r="AY1264" s="157">
        <v>1.8370421000000001E-7</v>
      </c>
      <c r="AZ1264" s="157">
        <v>5.5427946000000005E-10</v>
      </c>
      <c r="BA1264" s="157">
        <v>1.5143705000000001E-14</v>
      </c>
      <c r="BB1264" s="157">
        <v>2.1796893E-12</v>
      </c>
      <c r="BC1264" s="157">
        <v>0</v>
      </c>
      <c r="BD1264" s="157">
        <v>9.5708341000000004E-11</v>
      </c>
      <c r="BE1264" s="157">
        <v>4.6476787999999998E-8</v>
      </c>
      <c r="BF1264" s="157">
        <v>1.5893150999999999E-11</v>
      </c>
      <c r="BG1264" s="157">
        <v>5.1259727999999997E-11</v>
      </c>
      <c r="BH1264" s="157">
        <v>2.8775570000000001E-14</v>
      </c>
      <c r="BI1264" s="157">
        <v>3.6977603999999999E-16</v>
      </c>
      <c r="BJ1264" s="157">
        <v>7.6696319000000004E-14</v>
      </c>
      <c r="BK1264" s="157">
        <v>4.2793167999999998E-14</v>
      </c>
      <c r="BL1264" s="157">
        <v>7.8800454999999999E-15</v>
      </c>
      <c r="BM1264" s="157">
        <v>2.6271001E-12</v>
      </c>
      <c r="BN1264" s="157">
        <v>5.0361114999999999E-11</v>
      </c>
      <c r="BO1264" s="157">
        <v>2.0841165E-20</v>
      </c>
      <c r="BP1264" s="157">
        <v>1.4411850999999999E-5</v>
      </c>
      <c r="BQ1264" s="157">
        <v>1.8199678E-2</v>
      </c>
      <c r="BR1264" s="157">
        <v>0</v>
      </c>
      <c r="BS1264" s="157">
        <v>0</v>
      </c>
      <c r="BT1264" s="157">
        <v>0</v>
      </c>
      <c r="BU1264"/>
      <c r="BV1264" s="155">
        <v>1.0544319E-5</v>
      </c>
      <c r="BW1264" s="155">
        <v>3.7603687999999998E-7</v>
      </c>
      <c r="BX1264" s="155">
        <v>5.5191799E-6</v>
      </c>
      <c r="BY1264" s="155">
        <v>1.4568725E-8</v>
      </c>
      <c r="BZ1264" s="155">
        <v>4.0177999999999999E-7</v>
      </c>
      <c r="CA1264" s="155">
        <v>4.4858361000000003E-8</v>
      </c>
      <c r="CB1264" s="155">
        <v>7.1599534999999997E-10</v>
      </c>
      <c r="CC1264" s="155">
        <v>6.7560069000000003E-8</v>
      </c>
      <c r="CD1264" s="155">
        <v>1.3428465999999999E-8</v>
      </c>
      <c r="CE1264" s="155">
        <v>9.4579106999999994E-8</v>
      </c>
      <c r="CF1264" s="155">
        <v>0</v>
      </c>
      <c r="CG1264" s="155">
        <v>4.6087577000000002E-17</v>
      </c>
      <c r="CH1264" s="155">
        <v>3.7736329000000002E-13</v>
      </c>
      <c r="CI1264" s="155">
        <v>3.009237E-7</v>
      </c>
      <c r="CJ1264" s="155">
        <v>3.7021961000000001E-6</v>
      </c>
      <c r="CK1264" s="155">
        <v>8.4915791000000007E-9</v>
      </c>
      <c r="CL1264" s="155">
        <v>0</v>
      </c>
      <c r="CM1264"/>
      <c r="CN1264" s="284">
        <v>3.1940542999999998E-13</v>
      </c>
      <c r="CO1264" s="284">
        <v>0.19794900000000001</v>
      </c>
      <c r="CP1264" s="285">
        <v>1.8588642000000001E-3</v>
      </c>
      <c r="CQ1264" s="284">
        <v>2.6748788999999998E-4</v>
      </c>
      <c r="CR1264" s="284">
        <v>3.4731177E-11</v>
      </c>
      <c r="CS1264" s="284">
        <v>4.1032851000000003E-9</v>
      </c>
      <c r="CT1264" s="284">
        <v>1.7144597E-5</v>
      </c>
      <c r="CU1264" s="284">
        <v>2.1388309000000001E-2</v>
      </c>
      <c r="CV1264" s="284">
        <v>1.9257104999999999E-8</v>
      </c>
      <c r="CW1264" s="284">
        <v>1.5780131999999999E-5</v>
      </c>
      <c r="CX1264"/>
      <c r="CY1264" s="173"/>
      <c r="CZ1264" s="271" t="s">
        <v>2686</v>
      </c>
      <c r="DA1264"/>
      <c r="DB1264" s="247"/>
      <c r="DC1264"/>
      <c r="DD1264"/>
      <c r="DE1264"/>
      <c r="DF1264"/>
      <c r="DG1264"/>
      <c r="DH1264"/>
      <c r="DI1264" s="41"/>
      <c r="DJ1264" s="41"/>
      <c r="DK1264"/>
      <c r="DL1264"/>
    </row>
    <row r="1265" spans="1:116" ht="14.4">
      <c r="A1265" t="s">
        <v>1886</v>
      </c>
      <c r="B1265" s="188" t="s">
        <v>321</v>
      </c>
      <c r="C1265" s="151" t="str">
        <f t="shared" si="300"/>
        <v>A.160.06.114</v>
      </c>
      <c r="D1265" s="54" t="s">
        <v>45</v>
      </c>
      <c r="E1265" s="150" t="s">
        <v>352</v>
      </c>
      <c r="F1265" s="153" t="str">
        <f t="shared" si="301"/>
        <v>Mubura natural forest clear cut 830 (kg/m3)</v>
      </c>
      <c r="G1265" s="154">
        <f t="shared" si="302"/>
        <v>3.6479431333333334</v>
      </c>
      <c r="H1265"/>
      <c r="I1265"/>
      <c r="J1265" s="227">
        <f t="shared" si="293"/>
        <v>3.5189821410004267</v>
      </c>
      <c r="K1265"/>
      <c r="L1265" s="280">
        <f t="shared" si="294"/>
        <v>2.6657423423E-3</v>
      </c>
      <c r="M1265" s="280">
        <f t="shared" si="295"/>
        <v>2.9589605751199999</v>
      </c>
      <c r="N1265" s="281">
        <f t="shared" si="296"/>
        <v>1.0164353538127044E-2</v>
      </c>
      <c r="O1265" s="280">
        <v>0.54719147000000001</v>
      </c>
      <c r="P1265" s="219">
        <v>2.1674957E-3</v>
      </c>
      <c r="Q1265" s="286">
        <v>1.644019E-3</v>
      </c>
      <c r="R1265" s="286">
        <v>1.4677239999999999E-3</v>
      </c>
      <c r="S1265" s="219">
        <v>1.0584196000000001E-3</v>
      </c>
      <c r="T1265" s="286">
        <v>5.0706723000000003E-6</v>
      </c>
      <c r="U1265" s="219">
        <v>1.3452806999999999E-4</v>
      </c>
      <c r="V1265" s="219">
        <v>1.200839E-4</v>
      </c>
      <c r="W1265" s="219">
        <v>1.5177316E-4</v>
      </c>
      <c r="X1265" s="219">
        <v>9.0487651999999997E-4</v>
      </c>
      <c r="Y1265" s="219">
        <v>1.0009999E-2</v>
      </c>
      <c r="Z1265" s="219">
        <v>2.9541241</v>
      </c>
      <c r="AA1265" s="286">
        <v>2.5813627000000002E-6</v>
      </c>
      <c r="AB1265" s="286">
        <v>1.5427043000000001E-11</v>
      </c>
      <c r="AC1265"/>
      <c r="AD1265" s="227">
        <f t="shared" si="288"/>
        <v>0.54719147000000001</v>
      </c>
      <c r="AE1265" s="227">
        <f t="shared" si="289"/>
        <v>6.5973409422999995E-3</v>
      </c>
      <c r="AF1265" s="227">
        <f t="shared" si="290"/>
        <v>3.9341799626999999E-3</v>
      </c>
      <c r="AG1265" s="227">
        <f t="shared" si="291"/>
        <v>2.9589605751200003</v>
      </c>
      <c r="AH1265" s="227">
        <f t="shared" si="292"/>
        <v>1.0161772175427044E-2</v>
      </c>
      <c r="AI1265"/>
      <c r="AJ1265">
        <v>24.389032</v>
      </c>
      <c r="AK1265" s="155">
        <v>2.5534484000000002</v>
      </c>
      <c r="AL1265" s="155">
        <v>0.49656699999999998</v>
      </c>
      <c r="AM1265" s="155">
        <v>0</v>
      </c>
      <c r="AN1265" s="155">
        <v>21.019527</v>
      </c>
      <c r="AO1265" s="155">
        <v>0.21975972999999999</v>
      </c>
      <c r="AP1265" s="155">
        <v>9.9729388000000002E-2</v>
      </c>
      <c r="AQ1265"/>
      <c r="AR1265" s="156">
        <v>6.0154889000000003E-2</v>
      </c>
      <c r="AS1265" s="156">
        <v>5.7244624000000001E-2</v>
      </c>
      <c r="AT1265" s="156">
        <v>2.7802170999999998E-3</v>
      </c>
      <c r="AU1265" s="156">
        <v>1.300486E-4</v>
      </c>
      <c r="AV1265" s="282">
        <f t="shared" si="297"/>
        <v>3.4319318642454004E-6</v>
      </c>
      <c r="AW1265" s="282">
        <f t="shared" si="298"/>
        <v>1.0281867462599379E-8</v>
      </c>
      <c r="AX1265" s="283">
        <f t="shared" si="299"/>
        <v>1.8214089850999999E-2</v>
      </c>
      <c r="AY1265" s="157">
        <v>3.3853042E-6</v>
      </c>
      <c r="AZ1265" s="157">
        <v>1.0214278999999999E-8</v>
      </c>
      <c r="BA1265" s="157">
        <v>2.790687E-13</v>
      </c>
      <c r="BB1265" s="157">
        <v>2.1796893E-12</v>
      </c>
      <c r="BC1265" s="157">
        <v>0</v>
      </c>
      <c r="BD1265" s="157">
        <v>9.5708341000000004E-11</v>
      </c>
      <c r="BE1265" s="157">
        <v>4.6476787999999998E-8</v>
      </c>
      <c r="BF1265" s="157">
        <v>1.5893150999999999E-11</v>
      </c>
      <c r="BG1265" s="157">
        <v>5.1259727999999997E-11</v>
      </c>
      <c r="BH1265" s="157">
        <v>2.8775570000000001E-14</v>
      </c>
      <c r="BI1265" s="157">
        <v>3.6977603999999999E-16</v>
      </c>
      <c r="BJ1265" s="157">
        <v>7.6696319000000004E-14</v>
      </c>
      <c r="BK1265" s="157">
        <v>4.2793167999999998E-14</v>
      </c>
      <c r="BL1265" s="157">
        <v>7.8800454999999999E-15</v>
      </c>
      <c r="BM1265" s="157">
        <v>2.6271001E-12</v>
      </c>
      <c r="BN1265" s="157">
        <v>5.0361114999999999E-11</v>
      </c>
      <c r="BO1265" s="157">
        <v>2.0841165E-20</v>
      </c>
      <c r="BP1265" s="157">
        <v>1.4411850999999999E-5</v>
      </c>
      <c r="BQ1265" s="157">
        <v>1.8199678E-2</v>
      </c>
      <c r="BR1265" s="157">
        <v>0</v>
      </c>
      <c r="BS1265" s="157">
        <v>0</v>
      </c>
      <c r="BT1265" s="157">
        <v>0</v>
      </c>
      <c r="BU1265"/>
      <c r="BV1265" s="155">
        <v>1.0673947E-4</v>
      </c>
      <c r="BW1265" s="155">
        <v>3.7603687999999998E-7</v>
      </c>
      <c r="BX1265" s="155">
        <v>1.0171433000000001E-4</v>
      </c>
      <c r="BY1265" s="155">
        <v>1.4568725E-8</v>
      </c>
      <c r="BZ1265" s="155">
        <v>4.0177999999999999E-7</v>
      </c>
      <c r="CA1265" s="155">
        <v>4.4858361000000003E-8</v>
      </c>
      <c r="CB1265" s="155">
        <v>7.1599534999999997E-10</v>
      </c>
      <c r="CC1265" s="155">
        <v>6.7560069000000003E-8</v>
      </c>
      <c r="CD1265" s="155">
        <v>1.3428465999999999E-8</v>
      </c>
      <c r="CE1265" s="155">
        <v>9.4579106999999994E-8</v>
      </c>
      <c r="CF1265" s="155">
        <v>0</v>
      </c>
      <c r="CG1265" s="155">
        <v>4.6087577000000002E-17</v>
      </c>
      <c r="CH1265" s="155">
        <v>3.7736329000000002E-13</v>
      </c>
      <c r="CI1265" s="155">
        <v>3.009237E-7</v>
      </c>
      <c r="CJ1265" s="155">
        <v>3.7021961000000001E-6</v>
      </c>
      <c r="CK1265" s="155">
        <v>8.4915791000000007E-9</v>
      </c>
      <c r="CL1265" s="155">
        <v>0</v>
      </c>
      <c r="CM1265"/>
      <c r="CN1265" s="284">
        <v>3.1940542999999998E-13</v>
      </c>
      <c r="CO1265" s="284">
        <v>3.6479490000000001</v>
      </c>
      <c r="CP1265" s="285">
        <v>1.8588642000000001E-3</v>
      </c>
      <c r="CQ1265" s="284">
        <v>2.6748788999999998E-4</v>
      </c>
      <c r="CR1265" s="284">
        <v>3.4731177E-11</v>
      </c>
      <c r="CS1265" s="284">
        <v>4.1032851000000003E-9</v>
      </c>
      <c r="CT1265" s="284">
        <v>1.7144597E-5</v>
      </c>
      <c r="CU1265" s="284">
        <v>2.1388309000000001E-2</v>
      </c>
      <c r="CV1265" s="284">
        <v>1.9257104999999999E-8</v>
      </c>
      <c r="CW1265" s="284">
        <v>1.5780131999999999E-5</v>
      </c>
      <c r="CX1265"/>
      <c r="CY1265" s="173"/>
      <c r="CZ1265" s="271" t="s">
        <v>2686</v>
      </c>
      <c r="DA1265"/>
      <c r="DB1265" s="247"/>
      <c r="DC1265"/>
      <c r="DD1265"/>
      <c r="DE1265"/>
      <c r="DF1265"/>
      <c r="DG1265"/>
      <c r="DH1265"/>
      <c r="DI1265" s="41"/>
      <c r="DJ1265" s="41"/>
      <c r="DK1265"/>
      <c r="DL1265"/>
    </row>
    <row r="1266" spans="1:116" ht="14.4">
      <c r="A1266" t="s">
        <v>1033</v>
      </c>
      <c r="B1266" s="188" t="s">
        <v>321</v>
      </c>
      <c r="C1266" s="151" t="str">
        <f t="shared" si="300"/>
        <v>A.160.06.115</v>
      </c>
      <c r="D1266" s="54" t="s">
        <v>45</v>
      </c>
      <c r="E1266" s="150" t="s">
        <v>352</v>
      </c>
      <c r="F1266" s="153" t="str">
        <f t="shared" si="301"/>
        <v>Niove FSC/PEFC 850 (kg/m3)</v>
      </c>
      <c r="G1266" s="154">
        <f t="shared" si="302"/>
        <v>0.21714690666666667</v>
      </c>
      <c r="H1266"/>
      <c r="I1266"/>
      <c r="J1266" s="227">
        <f t="shared" si="293"/>
        <v>5.266212464472704E-2</v>
      </c>
      <c r="K1266"/>
      <c r="L1266" s="280">
        <f t="shared" si="294"/>
        <v>2.7243184845999998E-3</v>
      </c>
      <c r="M1266" s="280">
        <f t="shared" si="295"/>
        <v>5.5384692519999997E-3</v>
      </c>
      <c r="N1266" s="281">
        <f t="shared" si="296"/>
        <v>1.1827300908127043E-2</v>
      </c>
      <c r="O1266" s="280">
        <v>3.2572035999999999E-2</v>
      </c>
      <c r="P1266" s="286">
        <v>2.8047048000000002E-3</v>
      </c>
      <c r="Q1266" s="286">
        <v>1.6846798E-3</v>
      </c>
      <c r="R1266" s="286">
        <v>1.5192279E-3</v>
      </c>
      <c r="S1266" s="219">
        <v>1.0638045E-3</v>
      </c>
      <c r="T1266" s="286">
        <v>5.3159245999999997E-6</v>
      </c>
      <c r="U1266" s="219">
        <v>1.3597016E-4</v>
      </c>
      <c r="V1266" s="219">
        <v>1.2012062E-4</v>
      </c>
      <c r="W1266" s="219">
        <v>1.5287453E-4</v>
      </c>
      <c r="X1266" s="219">
        <v>9.0487651999999997E-4</v>
      </c>
      <c r="Y1266" s="219">
        <v>1.1671845E-2</v>
      </c>
      <c r="Z1266" s="286">
        <v>2.4087511999999999E-5</v>
      </c>
      <c r="AA1266" s="286">
        <v>2.5813627000000002E-6</v>
      </c>
      <c r="AB1266" s="286">
        <v>1.5427043000000001E-11</v>
      </c>
      <c r="AC1266"/>
      <c r="AD1266" s="227">
        <f t="shared" si="288"/>
        <v>3.2572035999999999E-2</v>
      </c>
      <c r="AE1266" s="227">
        <f t="shared" si="289"/>
        <v>7.3338237045999996E-3</v>
      </c>
      <c r="AF1266" s="227">
        <f t="shared" si="290"/>
        <v>4.6120865826999998E-3</v>
      </c>
      <c r="AG1266" s="227">
        <f t="shared" si="291"/>
        <v>5.5384692520000006E-3</v>
      </c>
      <c r="AH1266" s="227">
        <f t="shared" si="292"/>
        <v>1.1824719545427043E-2</v>
      </c>
      <c r="AI1266"/>
      <c r="AJ1266">
        <v>24.641262999999999</v>
      </c>
      <c r="AK1266" s="155">
        <v>2.8044484000000001</v>
      </c>
      <c r="AL1266" s="155">
        <v>0.49742128000000002</v>
      </c>
      <c r="AM1266" s="155">
        <v>0</v>
      </c>
      <c r="AN1266" s="155">
        <v>21.019527</v>
      </c>
      <c r="AO1266" s="155">
        <v>0.21992624</v>
      </c>
      <c r="AP1266" s="155">
        <v>9.9939712E-2</v>
      </c>
      <c r="AQ1266"/>
      <c r="AR1266" s="156">
        <v>4.6676759999999999E-3</v>
      </c>
      <c r="AS1266" s="156">
        <v>4.3336585000000004E-3</v>
      </c>
      <c r="AT1266" s="156">
        <v>1.8636173E-4</v>
      </c>
      <c r="AU1266" s="156">
        <v>1.4765580000000001E-4</v>
      </c>
      <c r="AV1266" s="282">
        <f t="shared" si="297"/>
        <v>2.5981166005540001E-7</v>
      </c>
      <c r="AW1266" s="282">
        <f t="shared" si="298"/>
        <v>6.8920758819288112E-10</v>
      </c>
      <c r="AX1266" s="283">
        <f t="shared" si="299"/>
        <v>2.0680084147999999E-2</v>
      </c>
      <c r="AY1266" s="157">
        <v>2.0152531000000001E-7</v>
      </c>
      <c r="AZ1266" s="157">
        <v>6.0804999999999998E-10</v>
      </c>
      <c r="BA1266" s="157">
        <v>1.6612793E-14</v>
      </c>
      <c r="BB1266" s="157">
        <v>2.1796893E-12</v>
      </c>
      <c r="BC1266" s="157">
        <v>0</v>
      </c>
      <c r="BD1266" s="157">
        <v>9.7088510000000003E-11</v>
      </c>
      <c r="BE1266" s="157">
        <v>5.8133578999999998E-8</v>
      </c>
      <c r="BF1266" s="157">
        <v>1.6207896999999999E-11</v>
      </c>
      <c r="BG1266" s="157">
        <v>6.4739578999999997E-11</v>
      </c>
      <c r="BH1266" s="157">
        <v>2.8775570000000001E-14</v>
      </c>
      <c r="BI1266" s="157">
        <v>3.6977603999999999E-16</v>
      </c>
      <c r="BJ1266" s="157">
        <v>7.7517877000000004E-14</v>
      </c>
      <c r="BK1266" s="157">
        <v>7.3406035E-14</v>
      </c>
      <c r="BL1266" s="157">
        <v>1.3430121E-14</v>
      </c>
      <c r="BM1266" s="157">
        <v>2.6678951E-12</v>
      </c>
      <c r="BN1266" s="157">
        <v>5.0834961000000001E-11</v>
      </c>
      <c r="BO1266" s="157">
        <v>2.0841165E-20</v>
      </c>
      <c r="BP1266" s="157">
        <v>1.4513148E-5</v>
      </c>
      <c r="BQ1266" s="157">
        <v>2.0665571000000001E-2</v>
      </c>
      <c r="BR1266" s="157">
        <v>0</v>
      </c>
      <c r="BS1266" s="157">
        <v>0</v>
      </c>
      <c r="BT1266" s="157">
        <v>0</v>
      </c>
      <c r="BU1266"/>
      <c r="BV1266" s="155">
        <v>1.1574593E-5</v>
      </c>
      <c r="BW1266" s="155">
        <v>4.6897104999999999E-7</v>
      </c>
      <c r="BX1266" s="155">
        <v>6.0546318999999997E-6</v>
      </c>
      <c r="BY1266" s="155">
        <v>1.4597838000000001E-8</v>
      </c>
      <c r="BZ1266" s="155">
        <v>4.8315294999999999E-7</v>
      </c>
      <c r="CA1266" s="155">
        <v>4.4858361000000003E-8</v>
      </c>
      <c r="CB1266" s="155">
        <v>7.1599534999999997E-10</v>
      </c>
      <c r="CC1266" s="155">
        <v>6.7560069000000003E-8</v>
      </c>
      <c r="CD1266" s="155">
        <v>1.3827221E-8</v>
      </c>
      <c r="CE1266" s="155">
        <v>9.5608146000000005E-8</v>
      </c>
      <c r="CF1266" s="155">
        <v>0</v>
      </c>
      <c r="CG1266" s="155">
        <v>4.6087577000000002E-17</v>
      </c>
      <c r="CH1266" s="155">
        <v>3.7736329000000002E-13</v>
      </c>
      <c r="CI1266" s="155">
        <v>3.1680158999999998E-7</v>
      </c>
      <c r="CJ1266" s="155">
        <v>4.0053755000000003E-6</v>
      </c>
      <c r="CK1266" s="155">
        <v>8.4915791000000007E-9</v>
      </c>
      <c r="CL1266" s="155">
        <v>0</v>
      </c>
      <c r="CM1266"/>
      <c r="CN1266" s="284">
        <v>3.1940542999999998E-13</v>
      </c>
      <c r="CO1266" s="284">
        <v>0.21715276</v>
      </c>
      <c r="CP1266" s="285">
        <v>1.8588642000000001E-3</v>
      </c>
      <c r="CQ1266" s="284">
        <v>3.310721E-4</v>
      </c>
      <c r="CR1266" s="284">
        <v>3.5102871999999997E-11</v>
      </c>
      <c r="CS1266" s="284">
        <v>4.1472122999999997E-9</v>
      </c>
      <c r="CT1266" s="284">
        <v>2.1164583000000001E-5</v>
      </c>
      <c r="CU1266" s="284">
        <v>3.6476698000000002E-2</v>
      </c>
      <c r="CV1266" s="284">
        <v>1.9257104999999999E-8</v>
      </c>
      <c r="CW1266" s="284">
        <v>1.5780131999999999E-5</v>
      </c>
      <c r="CX1266"/>
      <c r="CY1266" s="173"/>
      <c r="CZ1266" s="271" t="s">
        <v>2687</v>
      </c>
      <c r="DA1266"/>
      <c r="DB1266" s="247"/>
      <c r="DC1266"/>
      <c r="DD1266" s="117"/>
      <c r="DE1266"/>
      <c r="DF1266"/>
      <c r="DG1266"/>
      <c r="DH1266"/>
      <c r="DI1266" s="41"/>
      <c r="DJ1266" s="41"/>
      <c r="DK1266"/>
      <c r="DL1266"/>
    </row>
    <row r="1267" spans="1:116" ht="14.4">
      <c r="A1267" t="s">
        <v>1887</v>
      </c>
      <c r="B1267" s="188" t="s">
        <v>321</v>
      </c>
      <c r="C1267" s="151" t="str">
        <f t="shared" si="300"/>
        <v>A.160.06.116</v>
      </c>
      <c r="D1267" s="54" t="s">
        <v>45</v>
      </c>
      <c r="E1267" s="150" t="s">
        <v>352</v>
      </c>
      <c r="F1267" s="153" t="str">
        <f t="shared" si="301"/>
        <v>Niove natural forest clear cut 850 (kg/m3)</v>
      </c>
      <c r="G1267" s="154">
        <f t="shared" si="302"/>
        <v>3.6671469333333335</v>
      </c>
      <c r="H1267"/>
      <c r="I1267"/>
      <c r="J1267" s="227">
        <f t="shared" si="293"/>
        <v>6.340962141132727</v>
      </c>
      <c r="K1267"/>
      <c r="L1267" s="280">
        <f t="shared" si="294"/>
        <v>2.7243184845999998E-3</v>
      </c>
      <c r="M1267" s="280">
        <f t="shared" si="295"/>
        <v>5.7763384817399999</v>
      </c>
      <c r="N1267" s="281">
        <f t="shared" si="296"/>
        <v>1.1827300908127043E-2</v>
      </c>
      <c r="O1267" s="280">
        <v>0.55007203999999998</v>
      </c>
      <c r="P1267" s="219">
        <v>2.8047048000000002E-3</v>
      </c>
      <c r="Q1267" s="286">
        <v>1.6846798E-3</v>
      </c>
      <c r="R1267" s="286">
        <v>1.5192279E-3</v>
      </c>
      <c r="S1267" s="219">
        <v>1.0638045E-3</v>
      </c>
      <c r="T1267" s="286">
        <v>5.3159245999999997E-6</v>
      </c>
      <c r="U1267" s="219">
        <v>1.3597016E-4</v>
      </c>
      <c r="V1267" s="219">
        <v>1.2012062E-4</v>
      </c>
      <c r="W1267" s="219">
        <v>1.5287453E-4</v>
      </c>
      <c r="X1267" s="219">
        <v>9.0487651999999997E-4</v>
      </c>
      <c r="Y1267" s="219">
        <v>1.1671845E-2</v>
      </c>
      <c r="Z1267" s="219">
        <v>5.7708240999999996</v>
      </c>
      <c r="AA1267" s="286">
        <v>2.5813627000000002E-6</v>
      </c>
      <c r="AB1267" s="286">
        <v>1.5427043000000001E-11</v>
      </c>
      <c r="AC1267"/>
      <c r="AD1267" s="227">
        <f t="shared" si="288"/>
        <v>0.55007203999999998</v>
      </c>
      <c r="AE1267" s="227">
        <f t="shared" si="289"/>
        <v>7.3338237045999996E-3</v>
      </c>
      <c r="AF1267" s="227">
        <f t="shared" si="290"/>
        <v>4.6120865826999998E-3</v>
      </c>
      <c r="AG1267" s="227">
        <f t="shared" si="291"/>
        <v>5.7763384817399999</v>
      </c>
      <c r="AH1267" s="227">
        <f t="shared" si="292"/>
        <v>1.1824719545427043E-2</v>
      </c>
      <c r="AI1267"/>
      <c r="AJ1267">
        <v>24.641262999999999</v>
      </c>
      <c r="AK1267" s="155">
        <v>2.8044484000000001</v>
      </c>
      <c r="AL1267" s="155">
        <v>0.49742128000000002</v>
      </c>
      <c r="AM1267" s="155">
        <v>0</v>
      </c>
      <c r="AN1267" s="155">
        <v>21.019527</v>
      </c>
      <c r="AO1267" s="155">
        <v>0.21992624</v>
      </c>
      <c r="AP1267" s="155">
        <v>9.9939712E-2</v>
      </c>
      <c r="AQ1267"/>
      <c r="AR1267" s="156">
        <v>6.0682499000000001E-2</v>
      </c>
      <c r="AS1267" s="156">
        <v>5.7736346000000001E-2</v>
      </c>
      <c r="AT1267" s="156">
        <v>2.7984971000000001E-3</v>
      </c>
      <c r="AU1267" s="156">
        <v>1.4765580000000001E-4</v>
      </c>
      <c r="AV1267" s="282">
        <f t="shared" si="297"/>
        <v>3.4614116500553999E-6</v>
      </c>
      <c r="AW1267" s="282">
        <f t="shared" si="298"/>
        <v>1.0349471513189885E-8</v>
      </c>
      <c r="AX1267" s="283">
        <f t="shared" si="299"/>
        <v>2.0680084147999999E-2</v>
      </c>
      <c r="AY1267" s="157">
        <v>3.4031253E-6</v>
      </c>
      <c r="AZ1267" s="157">
        <v>1.0268050000000001E-8</v>
      </c>
      <c r="BA1267" s="157">
        <v>2.8053778999999999E-13</v>
      </c>
      <c r="BB1267" s="157">
        <v>2.1796893E-12</v>
      </c>
      <c r="BC1267" s="157">
        <v>0</v>
      </c>
      <c r="BD1267" s="157">
        <v>9.7088510000000003E-11</v>
      </c>
      <c r="BE1267" s="157">
        <v>5.8133578999999998E-8</v>
      </c>
      <c r="BF1267" s="157">
        <v>1.6207896999999999E-11</v>
      </c>
      <c r="BG1267" s="157">
        <v>6.4739578999999997E-11</v>
      </c>
      <c r="BH1267" s="157">
        <v>2.8775570000000001E-14</v>
      </c>
      <c r="BI1267" s="157">
        <v>3.6977603999999999E-16</v>
      </c>
      <c r="BJ1267" s="157">
        <v>7.7517877000000004E-14</v>
      </c>
      <c r="BK1267" s="157">
        <v>7.3406035E-14</v>
      </c>
      <c r="BL1267" s="157">
        <v>1.3430121E-14</v>
      </c>
      <c r="BM1267" s="157">
        <v>2.6678951E-12</v>
      </c>
      <c r="BN1267" s="157">
        <v>5.0834961000000001E-11</v>
      </c>
      <c r="BO1267" s="157">
        <v>2.0841165E-20</v>
      </c>
      <c r="BP1267" s="157">
        <v>1.4513148E-5</v>
      </c>
      <c r="BQ1267" s="157">
        <v>2.0665571000000001E-2</v>
      </c>
      <c r="BR1267" s="157">
        <v>0</v>
      </c>
      <c r="BS1267" s="157">
        <v>0</v>
      </c>
      <c r="BT1267" s="157">
        <v>0</v>
      </c>
      <c r="BU1267"/>
      <c r="BV1267" s="155">
        <v>1.0776975E-4</v>
      </c>
      <c r="BW1267" s="155">
        <v>4.6897104999999999E-7</v>
      </c>
      <c r="BX1267" s="155">
        <v>1.0224979E-4</v>
      </c>
      <c r="BY1267" s="155">
        <v>1.4597838000000001E-8</v>
      </c>
      <c r="BZ1267" s="155">
        <v>4.8315294999999999E-7</v>
      </c>
      <c r="CA1267" s="155">
        <v>4.4858361000000003E-8</v>
      </c>
      <c r="CB1267" s="155">
        <v>7.1599534999999997E-10</v>
      </c>
      <c r="CC1267" s="155">
        <v>6.7560069000000003E-8</v>
      </c>
      <c r="CD1267" s="155">
        <v>1.3827221E-8</v>
      </c>
      <c r="CE1267" s="155">
        <v>9.5608146000000005E-8</v>
      </c>
      <c r="CF1267" s="155">
        <v>0</v>
      </c>
      <c r="CG1267" s="155">
        <v>4.6087577000000002E-17</v>
      </c>
      <c r="CH1267" s="155">
        <v>3.7736329000000002E-13</v>
      </c>
      <c r="CI1267" s="155">
        <v>3.1680158999999998E-7</v>
      </c>
      <c r="CJ1267" s="155">
        <v>4.0053755000000003E-6</v>
      </c>
      <c r="CK1267" s="155">
        <v>8.4915791000000007E-9</v>
      </c>
      <c r="CL1267" s="155">
        <v>0</v>
      </c>
      <c r="CM1267"/>
      <c r="CN1267" s="284">
        <v>3.1940542999999998E-13</v>
      </c>
      <c r="CO1267" s="284">
        <v>3.6671528000000002</v>
      </c>
      <c r="CP1267" s="285">
        <v>1.8588642000000001E-3</v>
      </c>
      <c r="CQ1267" s="284">
        <v>3.310721E-4</v>
      </c>
      <c r="CR1267" s="284">
        <v>3.5102871999999997E-11</v>
      </c>
      <c r="CS1267" s="284">
        <v>4.1472122999999997E-9</v>
      </c>
      <c r="CT1267" s="284">
        <v>2.1164583000000001E-5</v>
      </c>
      <c r="CU1267" s="284">
        <v>3.6476698000000002E-2</v>
      </c>
      <c r="CV1267" s="284">
        <v>1.9257104999999999E-8</v>
      </c>
      <c r="CW1267" s="284">
        <v>1.5780131999999999E-5</v>
      </c>
      <c r="CX1267"/>
      <c r="CY1267" s="173"/>
      <c r="CZ1267" s="271" t="s">
        <v>2687</v>
      </c>
      <c r="DA1267"/>
      <c r="DB1267" s="247"/>
      <c r="DC1267" s="117"/>
      <c r="DD1267"/>
      <c r="DE1267"/>
      <c r="DF1267"/>
      <c r="DG1267"/>
      <c r="DH1267"/>
      <c r="DI1267"/>
      <c r="DJ1267"/>
      <c r="DK1267"/>
      <c r="DL1267"/>
    </row>
    <row r="1268" spans="1:116" ht="14.4">
      <c r="A1268" t="s">
        <v>1034</v>
      </c>
      <c r="B1268" s="188" t="s">
        <v>321</v>
      </c>
      <c r="C1268" s="151" t="str">
        <f t="shared" si="300"/>
        <v>A.160.06.117</v>
      </c>
      <c r="D1268" s="54" t="s">
        <v>45</v>
      </c>
      <c r="E1268" s="150" t="s">
        <v>352</v>
      </c>
      <c r="F1268" s="153" t="str">
        <f t="shared" si="301"/>
        <v>Onzabili FSC/PEFCt 550 (kg/m3)</v>
      </c>
      <c r="G1268" s="154">
        <f t="shared" si="302"/>
        <v>0.24183746000000003</v>
      </c>
      <c r="H1268"/>
      <c r="I1268"/>
      <c r="J1268" s="227">
        <f t="shared" si="293"/>
        <v>5.9450732031227048E-2</v>
      </c>
      <c r="K1268"/>
      <c r="L1268" s="280">
        <f t="shared" si="294"/>
        <v>2.7996305191000004E-3</v>
      </c>
      <c r="M1268" s="280">
        <f t="shared" si="295"/>
        <v>6.4101075640000012E-3</v>
      </c>
      <c r="N1268" s="281">
        <f t="shared" si="296"/>
        <v>1.3965374948127043E-2</v>
      </c>
      <c r="O1268" s="280">
        <v>3.6275619000000002E-2</v>
      </c>
      <c r="P1268" s="286">
        <v>3.6239736000000002E-3</v>
      </c>
      <c r="Q1268" s="286">
        <v>1.736958E-3</v>
      </c>
      <c r="R1268" s="286">
        <v>1.5854472000000001E-3</v>
      </c>
      <c r="S1268" s="219">
        <v>1.0707278000000001E-3</v>
      </c>
      <c r="T1268" s="286">
        <v>5.6312491000000002E-6</v>
      </c>
      <c r="U1268" s="219">
        <v>1.3782426999999999E-4</v>
      </c>
      <c r="V1268" s="219">
        <v>1.2016782000000001E-4</v>
      </c>
      <c r="W1268" s="219">
        <v>1.5429056999999999E-4</v>
      </c>
      <c r="X1268" s="219">
        <v>9.0487651999999997E-4</v>
      </c>
      <c r="Y1268" s="219">
        <v>1.3808503E-2</v>
      </c>
      <c r="Z1268" s="286">
        <v>2.4131624E-5</v>
      </c>
      <c r="AA1268" s="286">
        <v>2.5813627000000002E-6</v>
      </c>
      <c r="AB1268" s="286">
        <v>1.5427043000000001E-11</v>
      </c>
      <c r="AC1268"/>
      <c r="AD1268" s="227">
        <f t="shared" ref="AD1268:AD1341" si="303">O1268</f>
        <v>3.6275619000000002E-2</v>
      </c>
      <c r="AE1268" s="227">
        <f t="shared" ref="AE1268:AE1341" si="304">P1268+Q1268+R1268+S1268+T1268+U1268+V1268</f>
        <v>8.2807299390999997E-3</v>
      </c>
      <c r="AF1268" s="227">
        <f t="shared" ref="AF1268:AF1341" si="305">P1268+Q1268+V1268+AA1268</f>
        <v>5.4836807827000006E-3</v>
      </c>
      <c r="AG1268" s="227">
        <f t="shared" ref="AG1268:AG1341" si="306">Z1268+P1268+Q1268+V1268+X1268</f>
        <v>6.4101075640000003E-3</v>
      </c>
      <c r="AH1268" s="227">
        <f t="shared" ref="AH1268:AH1341" si="307">W1268+Y1268+AB1268</f>
        <v>1.3962793585427043E-2</v>
      </c>
      <c r="AI1268"/>
      <c r="AJ1268">
        <v>24.96556</v>
      </c>
      <c r="AK1268" s="155">
        <v>3.1271627</v>
      </c>
      <c r="AL1268" s="155">
        <v>0.49851963999999999</v>
      </c>
      <c r="AM1268" s="155">
        <v>0</v>
      </c>
      <c r="AN1268" s="155">
        <v>21.019527</v>
      </c>
      <c r="AO1268" s="155">
        <v>0.22014033</v>
      </c>
      <c r="AP1268" s="155">
        <v>0.10021012999999999</v>
      </c>
      <c r="AQ1268"/>
      <c r="AR1268" s="156">
        <v>5.3460317E-3</v>
      </c>
      <c r="AS1268" s="156">
        <v>4.9658734000000001E-3</v>
      </c>
      <c r="AT1268" s="156">
        <v>2.0986461000000001E-4</v>
      </c>
      <c r="AU1268" s="156">
        <v>1.7029362999999999E-4</v>
      </c>
      <c r="AV1268" s="282">
        <f t="shared" si="297"/>
        <v>2.9771423923920005E-7</v>
      </c>
      <c r="AW1268" s="282">
        <f t="shared" si="298"/>
        <v>7.7612650052588112E-10</v>
      </c>
      <c r="AX1268" s="283">
        <f t="shared" si="299"/>
        <v>2.3850649386000001E-2</v>
      </c>
      <c r="AY1268" s="157">
        <v>2.2443815E-7</v>
      </c>
      <c r="AZ1268" s="157">
        <v>6.7718355999999997E-10</v>
      </c>
      <c r="BA1268" s="157">
        <v>1.8501620999999999E-14</v>
      </c>
      <c r="BB1268" s="157">
        <v>2.1796893E-12</v>
      </c>
      <c r="BC1268" s="157">
        <v>0</v>
      </c>
      <c r="BD1268" s="157">
        <v>9.8863012999999996E-11</v>
      </c>
      <c r="BE1268" s="157">
        <v>7.3120882000000005E-8</v>
      </c>
      <c r="BF1268" s="157">
        <v>1.6612570999999999E-11</v>
      </c>
      <c r="BG1268" s="157">
        <v>8.2070816999999994E-11</v>
      </c>
      <c r="BH1268" s="157">
        <v>2.8775570000000001E-14</v>
      </c>
      <c r="BI1268" s="157">
        <v>3.6977603999999999E-16</v>
      </c>
      <c r="BJ1268" s="157">
        <v>7.8574165000000001E-14</v>
      </c>
      <c r="BK1268" s="157">
        <v>1.1276544E-13</v>
      </c>
      <c r="BL1268" s="157">
        <v>2.0565933000000001E-14</v>
      </c>
      <c r="BM1268" s="157">
        <v>2.7203458999999999E-12</v>
      </c>
      <c r="BN1268" s="157">
        <v>5.1444191000000001E-11</v>
      </c>
      <c r="BO1268" s="157">
        <v>2.0841165E-20</v>
      </c>
      <c r="BP1268" s="157">
        <v>1.4643385999999999E-5</v>
      </c>
      <c r="BQ1268" s="157">
        <v>2.3836006E-2</v>
      </c>
      <c r="BR1268" s="157">
        <v>0</v>
      </c>
      <c r="BS1268" s="157">
        <v>0</v>
      </c>
      <c r="BT1268" s="157">
        <v>0</v>
      </c>
      <c r="BU1268"/>
      <c r="BV1268" s="155">
        <v>1.2899230000000001E-5</v>
      </c>
      <c r="BW1268" s="155">
        <v>5.8845782999999998E-7</v>
      </c>
      <c r="BX1268" s="155">
        <v>6.7430701000000002E-6</v>
      </c>
      <c r="BY1268" s="155">
        <v>1.4635269E-8</v>
      </c>
      <c r="BZ1268" s="155">
        <v>5.8777531999999995E-7</v>
      </c>
      <c r="CA1268" s="155">
        <v>4.4858361000000003E-8</v>
      </c>
      <c r="CB1268" s="155">
        <v>7.1599534999999997E-10</v>
      </c>
      <c r="CC1268" s="155">
        <v>6.7560069000000003E-8</v>
      </c>
      <c r="CD1268" s="155">
        <v>1.4339907E-8</v>
      </c>
      <c r="CE1268" s="155">
        <v>9.6931196999999996E-8</v>
      </c>
      <c r="CF1268" s="155">
        <v>0</v>
      </c>
      <c r="CG1268" s="155">
        <v>4.6087577000000002E-17</v>
      </c>
      <c r="CH1268" s="155">
        <v>3.7736329000000002E-13</v>
      </c>
      <c r="CI1268" s="155">
        <v>3.3721603E-7</v>
      </c>
      <c r="CJ1268" s="155">
        <v>4.3951775999999999E-6</v>
      </c>
      <c r="CK1268" s="155">
        <v>8.4915791000000007E-9</v>
      </c>
      <c r="CL1268" s="155">
        <v>0</v>
      </c>
      <c r="CM1268"/>
      <c r="CN1268" s="284">
        <v>3.1940542999999998E-13</v>
      </c>
      <c r="CO1268" s="284">
        <v>0.24184332</v>
      </c>
      <c r="CP1268" s="285">
        <v>1.8588642000000001E-3</v>
      </c>
      <c r="CQ1268" s="284">
        <v>4.1282321000000002E-4</v>
      </c>
      <c r="CR1268" s="284">
        <v>3.5580766999999998E-11</v>
      </c>
      <c r="CS1268" s="284">
        <v>4.2036900000000004E-9</v>
      </c>
      <c r="CT1268" s="284">
        <v>2.6333137000000002E-5</v>
      </c>
      <c r="CU1268" s="284">
        <v>5.5876054000000001E-2</v>
      </c>
      <c r="CV1268" s="284">
        <v>1.9257104999999999E-8</v>
      </c>
      <c r="CW1268" s="284">
        <v>1.5780131999999999E-5</v>
      </c>
      <c r="CX1268"/>
      <c r="CY1268" s="173"/>
      <c r="CZ1268" s="271" t="s">
        <v>2688</v>
      </c>
      <c r="DA1268"/>
      <c r="DB1268" s="247"/>
      <c r="DC1268"/>
      <c r="DD1268"/>
      <c r="DE1268"/>
      <c r="DF1268"/>
      <c r="DG1268"/>
      <c r="DH1268"/>
      <c r="DI1268"/>
      <c r="DJ1268"/>
      <c r="DK1268"/>
      <c r="DL1268"/>
    </row>
    <row r="1269" spans="1:116" ht="14.4">
      <c r="A1269" t="s">
        <v>1888</v>
      </c>
      <c r="B1269" s="188" t="s">
        <v>321</v>
      </c>
      <c r="C1269" s="151" t="str">
        <f t="shared" si="300"/>
        <v>A.160.06.118</v>
      </c>
      <c r="D1269" s="54" t="s">
        <v>45</v>
      </c>
      <c r="E1269" s="150" t="s">
        <v>352</v>
      </c>
      <c r="F1269" s="153" t="str">
        <f t="shared" si="301"/>
        <v>Onzabili natural forest clear cut 550 (kg/m3)</v>
      </c>
      <c r="G1269" s="154">
        <f t="shared" si="302"/>
        <v>3.6918374666666671</v>
      </c>
      <c r="H1269"/>
      <c r="I1269"/>
      <c r="J1269" s="227">
        <f t="shared" si="293"/>
        <v>9.5079507014072266</v>
      </c>
      <c r="K1269"/>
      <c r="L1269" s="280">
        <f t="shared" si="294"/>
        <v>2.7996305191000004E-3</v>
      </c>
      <c r="M1269" s="280">
        <f t="shared" si="295"/>
        <v>8.9374100759400008</v>
      </c>
      <c r="N1269" s="281">
        <f t="shared" si="296"/>
        <v>1.3965374948127043E-2</v>
      </c>
      <c r="O1269" s="280">
        <v>0.55377562000000002</v>
      </c>
      <c r="P1269" s="219">
        <v>3.6239736000000002E-3</v>
      </c>
      <c r="Q1269" s="286">
        <v>1.736958E-3</v>
      </c>
      <c r="R1269" s="286">
        <v>1.5854472000000001E-3</v>
      </c>
      <c r="S1269" s="219">
        <v>1.0707278000000001E-3</v>
      </c>
      <c r="T1269" s="286">
        <v>5.6312491000000002E-6</v>
      </c>
      <c r="U1269" s="219">
        <v>1.3782426999999999E-4</v>
      </c>
      <c r="V1269" s="219">
        <v>1.2016782000000001E-4</v>
      </c>
      <c r="W1269" s="219">
        <v>1.5429056999999999E-4</v>
      </c>
      <c r="X1269" s="219">
        <v>9.0487651999999997E-4</v>
      </c>
      <c r="Y1269" s="219">
        <v>1.3808503E-2</v>
      </c>
      <c r="Z1269" s="219">
        <v>8.9310241000000001</v>
      </c>
      <c r="AA1269" s="286">
        <v>2.5813627000000002E-6</v>
      </c>
      <c r="AB1269" s="286">
        <v>1.5427043000000001E-11</v>
      </c>
      <c r="AC1269"/>
      <c r="AD1269" s="227">
        <f t="shared" si="303"/>
        <v>0.55377562000000002</v>
      </c>
      <c r="AE1269" s="227">
        <f t="shared" si="304"/>
        <v>8.2807299390999997E-3</v>
      </c>
      <c r="AF1269" s="227">
        <f t="shared" si="305"/>
        <v>5.4836807827000006E-3</v>
      </c>
      <c r="AG1269" s="227">
        <f t="shared" si="306"/>
        <v>8.9374100759400008</v>
      </c>
      <c r="AH1269" s="227">
        <f t="shared" si="307"/>
        <v>1.3962793585427043E-2</v>
      </c>
      <c r="AI1269"/>
      <c r="AJ1269">
        <v>24.96556</v>
      </c>
      <c r="AK1269" s="155">
        <v>3.1271627</v>
      </c>
      <c r="AL1269" s="155">
        <v>0.49851963999999999</v>
      </c>
      <c r="AM1269" s="155">
        <v>0</v>
      </c>
      <c r="AN1269" s="155">
        <v>21.019527</v>
      </c>
      <c r="AO1269" s="155">
        <v>0.22014033</v>
      </c>
      <c r="AP1269" s="155">
        <v>0.10021012999999999</v>
      </c>
      <c r="AQ1269"/>
      <c r="AR1269" s="156">
        <v>6.1360854999999999E-2</v>
      </c>
      <c r="AS1269" s="156">
        <v>5.8368560999999999E-2</v>
      </c>
      <c r="AT1269" s="156">
        <v>2.8219999999999999E-3</v>
      </c>
      <c r="AU1269" s="156">
        <v>1.7029362999999999E-4</v>
      </c>
      <c r="AV1269" s="282">
        <f t="shared" si="297"/>
        <v>3.4993141892391998E-6</v>
      </c>
      <c r="AW1269" s="282">
        <f t="shared" si="298"/>
        <v>1.0436390865524883E-8</v>
      </c>
      <c r="AX1269" s="283">
        <f t="shared" si="299"/>
        <v>2.3850649386000001E-2</v>
      </c>
      <c r="AY1269" s="157">
        <v>3.4260381E-6</v>
      </c>
      <c r="AZ1269" s="157">
        <v>1.0337183999999999E-8</v>
      </c>
      <c r="BA1269" s="157">
        <v>2.8242662000000002E-13</v>
      </c>
      <c r="BB1269" s="157">
        <v>2.1796893E-12</v>
      </c>
      <c r="BC1269" s="157">
        <v>0</v>
      </c>
      <c r="BD1269" s="157">
        <v>9.8863012999999996E-11</v>
      </c>
      <c r="BE1269" s="157">
        <v>7.3120882000000005E-8</v>
      </c>
      <c r="BF1269" s="157">
        <v>1.6612570999999999E-11</v>
      </c>
      <c r="BG1269" s="157">
        <v>8.2070816999999994E-11</v>
      </c>
      <c r="BH1269" s="157">
        <v>2.8775570000000001E-14</v>
      </c>
      <c r="BI1269" s="157">
        <v>3.6977603999999999E-16</v>
      </c>
      <c r="BJ1269" s="157">
        <v>7.8574165000000001E-14</v>
      </c>
      <c r="BK1269" s="157">
        <v>1.1276544E-13</v>
      </c>
      <c r="BL1269" s="157">
        <v>2.0565933000000001E-14</v>
      </c>
      <c r="BM1269" s="157">
        <v>2.7203458999999999E-12</v>
      </c>
      <c r="BN1269" s="157">
        <v>5.1444191000000001E-11</v>
      </c>
      <c r="BO1269" s="157">
        <v>2.0841165E-20</v>
      </c>
      <c r="BP1269" s="157">
        <v>1.4643385999999999E-5</v>
      </c>
      <c r="BQ1269" s="157">
        <v>2.3836006E-2</v>
      </c>
      <c r="BR1269" s="157">
        <v>0</v>
      </c>
      <c r="BS1269" s="157">
        <v>0</v>
      </c>
      <c r="BT1269" s="157">
        <v>0</v>
      </c>
      <c r="BU1269"/>
      <c r="BV1269" s="155">
        <v>1.0909438E-4</v>
      </c>
      <c r="BW1269" s="155">
        <v>5.8845782999999998E-7</v>
      </c>
      <c r="BX1269" s="155">
        <v>1.0293822E-4</v>
      </c>
      <c r="BY1269" s="155">
        <v>1.4635269E-8</v>
      </c>
      <c r="BZ1269" s="155">
        <v>5.8777531999999995E-7</v>
      </c>
      <c r="CA1269" s="155">
        <v>4.4858361000000003E-8</v>
      </c>
      <c r="CB1269" s="155">
        <v>7.1599534999999997E-10</v>
      </c>
      <c r="CC1269" s="155">
        <v>6.7560069000000003E-8</v>
      </c>
      <c r="CD1269" s="155">
        <v>1.4339907E-8</v>
      </c>
      <c r="CE1269" s="155">
        <v>9.6931196999999996E-8</v>
      </c>
      <c r="CF1269" s="155">
        <v>0</v>
      </c>
      <c r="CG1269" s="155">
        <v>4.6087577000000002E-17</v>
      </c>
      <c r="CH1269" s="155">
        <v>3.7736329000000002E-13</v>
      </c>
      <c r="CI1269" s="155">
        <v>3.3721603E-7</v>
      </c>
      <c r="CJ1269" s="155">
        <v>4.3951775999999999E-6</v>
      </c>
      <c r="CK1269" s="155">
        <v>8.4915791000000007E-9</v>
      </c>
      <c r="CL1269" s="155">
        <v>0</v>
      </c>
      <c r="CM1269"/>
      <c r="CN1269" s="284">
        <v>3.1940542999999998E-13</v>
      </c>
      <c r="CO1269" s="284">
        <v>3.6918432999999999</v>
      </c>
      <c r="CP1269" s="285">
        <v>1.8588642000000001E-3</v>
      </c>
      <c r="CQ1269" s="284">
        <v>4.1282321000000002E-4</v>
      </c>
      <c r="CR1269" s="284">
        <v>3.5580766999999998E-11</v>
      </c>
      <c r="CS1269" s="284">
        <v>4.2036900000000004E-9</v>
      </c>
      <c r="CT1269" s="284">
        <v>2.6333137000000002E-5</v>
      </c>
      <c r="CU1269" s="284">
        <v>5.5876054000000001E-2</v>
      </c>
      <c r="CV1269" s="284">
        <v>1.9257104999999999E-8</v>
      </c>
      <c r="CW1269" s="284">
        <v>1.5780131999999999E-5</v>
      </c>
      <c r="CX1269"/>
      <c r="CY1269" s="173"/>
      <c r="CZ1269" s="271" t="s">
        <v>2688</v>
      </c>
      <c r="DA1269"/>
      <c r="DB1269" s="247"/>
      <c r="DC1269"/>
      <c r="DD1269"/>
      <c r="DE1269"/>
      <c r="DF1269"/>
      <c r="DG1269"/>
      <c r="DH1269"/>
      <c r="DI1269"/>
      <c r="DJ1269"/>
      <c r="DK1269"/>
      <c r="DL1269"/>
    </row>
    <row r="1270" spans="1:116" ht="14.4">
      <c r="A1270" t="s">
        <v>1889</v>
      </c>
      <c r="B1270" s="188" t="s">
        <v>321</v>
      </c>
      <c r="C1270" s="151" t="str">
        <f t="shared" si="300"/>
        <v>A.160.06.119</v>
      </c>
      <c r="D1270" s="54" t="s">
        <v>45</v>
      </c>
      <c r="E1270" s="150" t="s">
        <v>352</v>
      </c>
      <c r="F1270" s="153" t="str">
        <f t="shared" si="301"/>
        <v>Ozigo (Igaganga) FSC/PEFC 650 (kg/m3)</v>
      </c>
      <c r="G1270" s="154">
        <f t="shared" si="302"/>
        <v>0.22153634000000003</v>
      </c>
      <c r="H1270"/>
      <c r="I1270"/>
      <c r="J1270" s="227">
        <f t="shared" si="293"/>
        <v>5.3868988094427042E-2</v>
      </c>
      <c r="K1270"/>
      <c r="L1270" s="280">
        <f t="shared" si="294"/>
        <v>2.7377072623000001E-3</v>
      </c>
      <c r="M1270" s="280">
        <f t="shared" si="295"/>
        <v>5.6934271840000002E-3</v>
      </c>
      <c r="N1270" s="281">
        <f t="shared" si="296"/>
        <v>1.2207402648127042E-2</v>
      </c>
      <c r="O1270" s="280">
        <v>3.3230451000000001E-2</v>
      </c>
      <c r="P1270" s="286">
        <v>2.9503526E-3</v>
      </c>
      <c r="Q1270" s="286">
        <v>1.6939736999999999E-3</v>
      </c>
      <c r="R1270" s="286">
        <v>1.5310002000000001E-3</v>
      </c>
      <c r="S1270" s="219">
        <v>1.0650353000000001E-3</v>
      </c>
      <c r="T1270" s="286">
        <v>5.3719823000000001E-6</v>
      </c>
      <c r="U1270" s="219">
        <v>1.3629977999999999E-4</v>
      </c>
      <c r="V1270" s="219">
        <v>1.2012901E-4</v>
      </c>
      <c r="W1270" s="219">
        <v>1.5312626999999999E-4</v>
      </c>
      <c r="X1270" s="219">
        <v>9.0487651999999997E-4</v>
      </c>
      <c r="Y1270" s="219">
        <v>1.2051694999999999E-2</v>
      </c>
      <c r="Z1270" s="286">
        <v>2.4095354000000001E-5</v>
      </c>
      <c r="AA1270" s="286">
        <v>2.5813627000000002E-6</v>
      </c>
      <c r="AB1270" s="286">
        <v>1.5427043000000001E-11</v>
      </c>
      <c r="AC1270"/>
      <c r="AD1270" s="227">
        <f t="shared" si="303"/>
        <v>3.3230451000000001E-2</v>
      </c>
      <c r="AE1270" s="227">
        <f t="shared" si="304"/>
        <v>7.5021625722999996E-3</v>
      </c>
      <c r="AF1270" s="227">
        <f t="shared" si="305"/>
        <v>4.7670366726999995E-3</v>
      </c>
      <c r="AG1270" s="227">
        <f t="shared" si="306"/>
        <v>5.6934271840000002E-3</v>
      </c>
      <c r="AH1270" s="227">
        <f t="shared" si="307"/>
        <v>1.2204821285427042E-2</v>
      </c>
      <c r="AI1270"/>
      <c r="AJ1270">
        <v>24.698916000000001</v>
      </c>
      <c r="AK1270" s="155">
        <v>2.8618199</v>
      </c>
      <c r="AL1270" s="155">
        <v>0.49761654</v>
      </c>
      <c r="AM1270" s="155">
        <v>0</v>
      </c>
      <c r="AN1270" s="155">
        <v>21.019527</v>
      </c>
      <c r="AO1270" s="155">
        <v>0.2199643</v>
      </c>
      <c r="AP1270" s="155">
        <v>9.9987786999999995E-2</v>
      </c>
      <c r="AQ1270"/>
      <c r="AR1270" s="156">
        <v>4.7882725999999999E-3</v>
      </c>
      <c r="AS1270" s="156">
        <v>4.4460523000000004E-3</v>
      </c>
      <c r="AT1270" s="156">
        <v>1.9054002E-4</v>
      </c>
      <c r="AU1270" s="156">
        <v>1.5168030999999999E-4</v>
      </c>
      <c r="AV1270" s="282">
        <f t="shared" si="297"/>
        <v>2.6654989315499999E-7</v>
      </c>
      <c r="AW1270" s="282">
        <f t="shared" si="298"/>
        <v>7.046598385838811E-10</v>
      </c>
      <c r="AX1270" s="283">
        <f t="shared" si="299"/>
        <v>2.1243740301000003E-2</v>
      </c>
      <c r="AY1270" s="157">
        <v>2.0559870000000001E-7</v>
      </c>
      <c r="AZ1270" s="157">
        <v>6.2034041000000002E-10</v>
      </c>
      <c r="BA1270" s="157">
        <v>1.6948584999999999E-14</v>
      </c>
      <c r="BB1270" s="157">
        <v>2.1796893E-12</v>
      </c>
      <c r="BC1270" s="157">
        <v>0</v>
      </c>
      <c r="BD1270" s="157">
        <v>9.7403976999999996E-11</v>
      </c>
      <c r="BE1270" s="157">
        <v>6.0797988999999999E-8</v>
      </c>
      <c r="BF1270" s="157">
        <v>1.6279838999999998E-11</v>
      </c>
      <c r="BG1270" s="157">
        <v>6.7820688000000001E-11</v>
      </c>
      <c r="BH1270" s="157">
        <v>2.8775570000000001E-14</v>
      </c>
      <c r="BI1270" s="157">
        <v>3.6977603999999999E-16</v>
      </c>
      <c r="BJ1270" s="157">
        <v>7.7705660999999996E-14</v>
      </c>
      <c r="BK1270" s="157">
        <v>8.0403261000000003E-14</v>
      </c>
      <c r="BL1270" s="157">
        <v>1.4698709999999999E-14</v>
      </c>
      <c r="BM1270" s="157">
        <v>2.6772197E-12</v>
      </c>
      <c r="BN1270" s="157">
        <v>5.0943269000000001E-11</v>
      </c>
      <c r="BO1270" s="157">
        <v>2.0841165E-20</v>
      </c>
      <c r="BP1270" s="157">
        <v>1.4536300999999999E-5</v>
      </c>
      <c r="BQ1270" s="157">
        <v>2.1229204000000002E-2</v>
      </c>
      <c r="BR1270" s="157">
        <v>0</v>
      </c>
      <c r="BS1270" s="157">
        <v>0</v>
      </c>
      <c r="BT1270" s="157">
        <v>0</v>
      </c>
      <c r="BU1270"/>
      <c r="BV1270" s="155">
        <v>1.1810084E-5</v>
      </c>
      <c r="BW1270" s="155">
        <v>4.9021314E-7</v>
      </c>
      <c r="BX1270" s="155">
        <v>6.1770209000000003E-6</v>
      </c>
      <c r="BY1270" s="155">
        <v>1.4604491999999999E-8</v>
      </c>
      <c r="BZ1270" s="155">
        <v>5.0175249000000004E-7</v>
      </c>
      <c r="CA1270" s="155">
        <v>4.4858361000000003E-8</v>
      </c>
      <c r="CB1270" s="155">
        <v>7.1599534999999997E-10</v>
      </c>
      <c r="CC1270" s="155">
        <v>6.7560069000000003E-8</v>
      </c>
      <c r="CD1270" s="155">
        <v>1.3918365E-8</v>
      </c>
      <c r="CE1270" s="155">
        <v>9.5843354999999997E-8</v>
      </c>
      <c r="CF1270" s="155">
        <v>0</v>
      </c>
      <c r="CG1270" s="155">
        <v>4.6087577000000002E-17</v>
      </c>
      <c r="CH1270" s="155">
        <v>3.7736329000000002E-13</v>
      </c>
      <c r="CI1270" s="155">
        <v>3.2043081999999997E-7</v>
      </c>
      <c r="CJ1270" s="155">
        <v>4.0746737E-6</v>
      </c>
      <c r="CK1270" s="155">
        <v>8.4915791000000007E-9</v>
      </c>
      <c r="CL1270" s="155">
        <v>0</v>
      </c>
      <c r="CM1270"/>
      <c r="CN1270" s="284">
        <v>3.1940542999999998E-13</v>
      </c>
      <c r="CO1270" s="284">
        <v>0.22154219999999999</v>
      </c>
      <c r="CP1270" s="285">
        <v>1.8588642000000001E-3</v>
      </c>
      <c r="CQ1270" s="284">
        <v>3.4560563E-4</v>
      </c>
      <c r="CR1270" s="284">
        <v>3.5187830999999998E-11</v>
      </c>
      <c r="CS1270" s="284">
        <v>4.1572528E-9</v>
      </c>
      <c r="CT1270" s="284">
        <v>2.2083437000000001E-5</v>
      </c>
      <c r="CU1270" s="284">
        <v>3.9925471999999997E-2</v>
      </c>
      <c r="CV1270" s="284">
        <v>1.9257104999999999E-8</v>
      </c>
      <c r="CW1270" s="284">
        <v>1.5780131999999999E-5</v>
      </c>
      <c r="CX1270"/>
      <c r="CY1270" s="173"/>
      <c r="CZ1270" s="271" t="s">
        <v>2689</v>
      </c>
      <c r="DA1270"/>
      <c r="DB1270" s="247"/>
      <c r="DC1270"/>
      <c r="DD1270"/>
      <c r="DE1270"/>
      <c r="DF1270"/>
      <c r="DG1270"/>
      <c r="DH1270"/>
      <c r="DI1270"/>
      <c r="DJ1270"/>
      <c r="DK1270"/>
      <c r="DL1270"/>
    </row>
    <row r="1271" spans="1:116" ht="14.4">
      <c r="A1271" t="s">
        <v>1890</v>
      </c>
      <c r="B1271" s="188" t="s">
        <v>321</v>
      </c>
      <c r="C1271" s="151" t="str">
        <f t="shared" si="300"/>
        <v>A.160.06.120</v>
      </c>
      <c r="D1271" s="54" t="s">
        <v>45</v>
      </c>
      <c r="E1271" s="150" t="s">
        <v>352</v>
      </c>
      <c r="F1271" s="153" t="str">
        <f t="shared" si="301"/>
        <v>Ozigo (Igaganga) natural forest clear cut 650 (kg/m3)</v>
      </c>
      <c r="G1271" s="154">
        <f t="shared" si="302"/>
        <v>3.6715363333333335</v>
      </c>
      <c r="H1271"/>
      <c r="I1271"/>
      <c r="J1271" s="227">
        <f t="shared" si="293"/>
        <v>3.881334991740427</v>
      </c>
      <c r="K1271"/>
      <c r="L1271" s="280">
        <f t="shared" si="294"/>
        <v>2.7377072623000001E-3</v>
      </c>
      <c r="M1271" s="280">
        <f t="shared" si="295"/>
        <v>3.3156594318299999</v>
      </c>
      <c r="N1271" s="281">
        <f t="shared" si="296"/>
        <v>1.2207402648127042E-2</v>
      </c>
      <c r="O1271" s="280">
        <v>0.55073044999999998</v>
      </c>
      <c r="P1271" s="286">
        <v>2.9503526E-3</v>
      </c>
      <c r="Q1271" s="286">
        <v>1.6939736999999999E-3</v>
      </c>
      <c r="R1271" s="286">
        <v>1.5310002000000001E-3</v>
      </c>
      <c r="S1271" s="219">
        <v>1.0650353000000001E-3</v>
      </c>
      <c r="T1271" s="286">
        <v>5.3719823000000001E-6</v>
      </c>
      <c r="U1271" s="219">
        <v>1.3629977999999999E-4</v>
      </c>
      <c r="V1271" s="219">
        <v>1.2012901E-4</v>
      </c>
      <c r="W1271" s="219">
        <v>1.5312626999999999E-4</v>
      </c>
      <c r="X1271" s="219">
        <v>9.0487651999999997E-4</v>
      </c>
      <c r="Y1271" s="219">
        <v>1.2051694999999999E-2</v>
      </c>
      <c r="Z1271" s="219">
        <v>3.3099900999999998</v>
      </c>
      <c r="AA1271" s="286">
        <v>2.5813627000000002E-6</v>
      </c>
      <c r="AB1271" s="286">
        <v>1.5427043000000001E-11</v>
      </c>
      <c r="AC1271"/>
      <c r="AD1271" s="227">
        <f t="shared" si="303"/>
        <v>0.55073044999999998</v>
      </c>
      <c r="AE1271" s="227">
        <f t="shared" si="304"/>
        <v>7.5021625722999996E-3</v>
      </c>
      <c r="AF1271" s="227">
        <f t="shared" si="305"/>
        <v>4.7670366726999995E-3</v>
      </c>
      <c r="AG1271" s="227">
        <f t="shared" si="306"/>
        <v>3.3156594318299999</v>
      </c>
      <c r="AH1271" s="227">
        <f t="shared" si="307"/>
        <v>1.2204821285427042E-2</v>
      </c>
      <c r="AI1271"/>
      <c r="AJ1271">
        <v>24.698916000000001</v>
      </c>
      <c r="AK1271" s="155">
        <v>2.8618199</v>
      </c>
      <c r="AL1271" s="155">
        <v>0.49761654</v>
      </c>
      <c r="AM1271" s="155">
        <v>0</v>
      </c>
      <c r="AN1271" s="155">
        <v>21.019527</v>
      </c>
      <c r="AO1271" s="155">
        <v>0.2199643</v>
      </c>
      <c r="AP1271" s="155">
        <v>9.9987786999999995E-2</v>
      </c>
      <c r="AQ1271"/>
      <c r="AR1271" s="156">
        <v>6.0803096000000001E-2</v>
      </c>
      <c r="AS1271" s="156">
        <v>5.7848740000000003E-2</v>
      </c>
      <c r="AT1271" s="156">
        <v>2.8026753999999998E-3</v>
      </c>
      <c r="AU1271" s="156">
        <v>1.5168030999999999E-4</v>
      </c>
      <c r="AV1271" s="282">
        <f t="shared" si="297"/>
        <v>3.4681498931550006E-6</v>
      </c>
      <c r="AW1271" s="282">
        <f t="shared" si="298"/>
        <v>1.0364923353578883E-8</v>
      </c>
      <c r="AX1271" s="283">
        <f t="shared" si="299"/>
        <v>2.1243740301000003E-2</v>
      </c>
      <c r="AY1271" s="157">
        <v>3.4071987000000001E-6</v>
      </c>
      <c r="AZ1271" s="157">
        <v>1.0280339999999999E-8</v>
      </c>
      <c r="BA1271" s="157">
        <v>2.8087357999999998E-13</v>
      </c>
      <c r="BB1271" s="157">
        <v>2.1796893E-12</v>
      </c>
      <c r="BC1271" s="157">
        <v>0</v>
      </c>
      <c r="BD1271" s="157">
        <v>9.7403976999999996E-11</v>
      </c>
      <c r="BE1271" s="157">
        <v>6.0797988999999999E-8</v>
      </c>
      <c r="BF1271" s="157">
        <v>1.6279838999999998E-11</v>
      </c>
      <c r="BG1271" s="157">
        <v>6.7820688000000001E-11</v>
      </c>
      <c r="BH1271" s="157">
        <v>2.8775570000000001E-14</v>
      </c>
      <c r="BI1271" s="157">
        <v>3.6977603999999999E-16</v>
      </c>
      <c r="BJ1271" s="157">
        <v>7.7705660999999996E-14</v>
      </c>
      <c r="BK1271" s="157">
        <v>8.0403261000000003E-14</v>
      </c>
      <c r="BL1271" s="157">
        <v>1.4698709999999999E-14</v>
      </c>
      <c r="BM1271" s="157">
        <v>2.6772197E-12</v>
      </c>
      <c r="BN1271" s="157">
        <v>5.0943269000000001E-11</v>
      </c>
      <c r="BO1271" s="157">
        <v>2.0841165E-20</v>
      </c>
      <c r="BP1271" s="157">
        <v>1.4536300999999999E-5</v>
      </c>
      <c r="BQ1271" s="157">
        <v>2.1229204000000002E-2</v>
      </c>
      <c r="BR1271" s="157">
        <v>0</v>
      </c>
      <c r="BS1271" s="157">
        <v>0</v>
      </c>
      <c r="BT1271" s="157">
        <v>0</v>
      </c>
      <c r="BU1271"/>
      <c r="BV1271" s="155">
        <v>1.0800524E-4</v>
      </c>
      <c r="BW1271" s="155">
        <v>4.9021314E-7</v>
      </c>
      <c r="BX1271" s="155">
        <v>1.0237218E-4</v>
      </c>
      <c r="BY1271" s="155">
        <v>1.4604491999999999E-8</v>
      </c>
      <c r="BZ1271" s="155">
        <v>5.0175249000000004E-7</v>
      </c>
      <c r="CA1271" s="155">
        <v>4.4858361000000003E-8</v>
      </c>
      <c r="CB1271" s="155">
        <v>7.1599534999999997E-10</v>
      </c>
      <c r="CC1271" s="155">
        <v>6.7560069000000003E-8</v>
      </c>
      <c r="CD1271" s="155">
        <v>1.3918365E-8</v>
      </c>
      <c r="CE1271" s="155">
        <v>9.5843354999999997E-8</v>
      </c>
      <c r="CF1271" s="155">
        <v>0</v>
      </c>
      <c r="CG1271" s="155">
        <v>4.6087577000000002E-17</v>
      </c>
      <c r="CH1271" s="155">
        <v>3.7736329000000002E-13</v>
      </c>
      <c r="CI1271" s="155">
        <v>3.2043081999999997E-7</v>
      </c>
      <c r="CJ1271" s="155">
        <v>4.0746737E-6</v>
      </c>
      <c r="CK1271" s="155">
        <v>8.4915791000000007E-9</v>
      </c>
      <c r="CL1271" s="155">
        <v>0</v>
      </c>
      <c r="CM1271"/>
      <c r="CN1271" s="284">
        <v>3.1940542999999998E-13</v>
      </c>
      <c r="CO1271" s="284">
        <v>3.6715422000000002</v>
      </c>
      <c r="CP1271" s="285">
        <v>1.8588642000000001E-3</v>
      </c>
      <c r="CQ1271" s="284">
        <v>3.4560563E-4</v>
      </c>
      <c r="CR1271" s="284">
        <v>3.5187830999999998E-11</v>
      </c>
      <c r="CS1271" s="284">
        <v>4.1572528E-9</v>
      </c>
      <c r="CT1271" s="284">
        <v>2.2083437000000001E-5</v>
      </c>
      <c r="CU1271" s="284">
        <v>3.9925471999999997E-2</v>
      </c>
      <c r="CV1271" s="284">
        <v>1.9257104999999999E-8</v>
      </c>
      <c r="CW1271" s="284">
        <v>1.5780131999999999E-5</v>
      </c>
      <c r="CX1271"/>
      <c r="CY1271" s="173"/>
      <c r="CZ1271" s="271" t="s">
        <v>2689</v>
      </c>
      <c r="DA1271"/>
      <c r="DB1271" s="247"/>
      <c r="DC1271"/>
      <c r="DD1271"/>
      <c r="DE1271"/>
      <c r="DF1271"/>
      <c r="DG1271"/>
      <c r="DH1271"/>
      <c r="DI1271"/>
      <c r="DJ1271"/>
      <c r="DK1271"/>
      <c r="DL1271"/>
    </row>
    <row r="1272" spans="1:116" ht="14.4">
      <c r="A1272" t="s">
        <v>1035</v>
      </c>
      <c r="B1272" s="188" t="s">
        <v>321</v>
      </c>
      <c r="C1272" s="151" t="str">
        <f t="shared" si="300"/>
        <v>A.160.06.121</v>
      </c>
      <c r="D1272" s="54" t="s">
        <v>45</v>
      </c>
      <c r="E1272" s="150" t="s">
        <v>352</v>
      </c>
      <c r="F1272" s="153" t="str">
        <f t="shared" si="301"/>
        <v>Parasolier FSC/PEFC 190 (kg/m3)</v>
      </c>
      <c r="G1272" s="154">
        <f t="shared" si="302"/>
        <v>0.41282515333333336</v>
      </c>
      <c r="H1272"/>
      <c r="I1272"/>
      <c r="J1272" s="227">
        <f t="shared" si="293"/>
        <v>0.10790927678864666</v>
      </c>
      <c r="K1272"/>
      <c r="L1272" s="280">
        <f t="shared" si="294"/>
        <v>5.3232743680000005E-3</v>
      </c>
      <c r="M1272" s="280">
        <f t="shared" si="295"/>
        <v>1.2871772866000001E-2</v>
      </c>
      <c r="N1272" s="281">
        <f t="shared" si="296"/>
        <v>2.7790456554646657E-2</v>
      </c>
      <c r="O1272" s="280">
        <v>6.1923773000000001E-2</v>
      </c>
      <c r="P1272" s="219">
        <v>7.5456061000000003E-3</v>
      </c>
      <c r="Q1272" s="286">
        <v>3.0310293999999999E-3</v>
      </c>
      <c r="R1272" s="286">
        <v>2.7755266000000002E-3</v>
      </c>
      <c r="S1272" s="219">
        <v>2.2323960999999998E-3</v>
      </c>
      <c r="T1272" s="286">
        <v>1.2542588E-5</v>
      </c>
      <c r="U1272" s="219">
        <v>3.0280908000000003E-4</v>
      </c>
      <c r="V1272" s="219">
        <v>2.6290067000000003E-4</v>
      </c>
      <c r="W1272" s="219">
        <v>2.5100079000000002E-4</v>
      </c>
      <c r="X1272" s="219">
        <v>1.9794173999999999E-3</v>
      </c>
      <c r="Y1272" s="219">
        <v>2.7533808999999999E-2</v>
      </c>
      <c r="Z1272" s="286">
        <v>5.2819296E-5</v>
      </c>
      <c r="AA1272" s="286">
        <v>5.6467309000000004E-6</v>
      </c>
      <c r="AB1272" s="286">
        <v>3.3746657000000002E-11</v>
      </c>
      <c r="AC1272"/>
      <c r="AD1272" s="227">
        <f t="shared" si="303"/>
        <v>6.1923773000000001E-2</v>
      </c>
      <c r="AE1272" s="227">
        <f t="shared" si="304"/>
        <v>1.6162810538000002E-2</v>
      </c>
      <c r="AF1272" s="227">
        <f t="shared" si="305"/>
        <v>1.0845182900900001E-2</v>
      </c>
      <c r="AG1272" s="227">
        <f t="shared" si="306"/>
        <v>1.2871772866000001E-2</v>
      </c>
      <c r="AH1272" s="227">
        <f t="shared" si="307"/>
        <v>2.7784809823746658E-2</v>
      </c>
      <c r="AI1272"/>
      <c r="AJ1272">
        <v>27.487781999999999</v>
      </c>
      <c r="AK1272" s="155">
        <v>5.5609606999999999</v>
      </c>
      <c r="AL1272" s="155">
        <v>0.51055340000000005</v>
      </c>
      <c r="AM1272" s="155">
        <v>0</v>
      </c>
      <c r="AN1272" s="155">
        <v>21.066866000000001</v>
      </c>
      <c r="AO1272" s="155">
        <v>0.24621672</v>
      </c>
      <c r="AP1272" s="155">
        <v>0.10318525000000001</v>
      </c>
      <c r="AQ1272"/>
      <c r="AR1272" s="156">
        <v>9.6292458000000001E-3</v>
      </c>
      <c r="AS1272" s="156">
        <v>8.9195692999999993E-3</v>
      </c>
      <c r="AT1272" s="156">
        <v>3.6778381999999997E-4</v>
      </c>
      <c r="AU1272" s="156">
        <v>3.4189269000000001E-4</v>
      </c>
      <c r="AV1272" s="282">
        <f t="shared" si="297"/>
        <v>5.347463554453001E-7</v>
      </c>
      <c r="AW1272" s="282">
        <f t="shared" si="298"/>
        <v>1.3601472506836896E-9</v>
      </c>
      <c r="AX1272" s="283">
        <f t="shared" si="299"/>
        <v>4.7884130298000004E-2</v>
      </c>
      <c r="AY1272" s="157">
        <v>3.8313014E-7</v>
      </c>
      <c r="AZ1272" s="157">
        <v>1.155995E-9</v>
      </c>
      <c r="BA1272" s="157">
        <v>3.1583431999999997E-14</v>
      </c>
      <c r="BB1272" s="157">
        <v>4.7680704000000001E-12</v>
      </c>
      <c r="BC1272" s="157">
        <v>0</v>
      </c>
      <c r="BD1272" s="157">
        <v>1.9770192E-10</v>
      </c>
      <c r="BE1272" s="157">
        <v>1.5129479000000001E-7</v>
      </c>
      <c r="BF1272" s="157">
        <v>3.2107204000000001E-11</v>
      </c>
      <c r="BG1272" s="157">
        <v>1.7145235000000001E-10</v>
      </c>
      <c r="BH1272" s="157">
        <v>6.2946558000000001E-14</v>
      </c>
      <c r="BI1272" s="157">
        <v>8.0888510000000001E-16</v>
      </c>
      <c r="BJ1272" s="157">
        <v>1.7263213E-13</v>
      </c>
      <c r="BK1272" s="157">
        <v>2.746633E-13</v>
      </c>
      <c r="BL1272" s="157">
        <v>5.0062333E-14</v>
      </c>
      <c r="BM1272" s="157">
        <v>5.9880549000000001E-12</v>
      </c>
      <c r="BN1272" s="157">
        <v>1.129674E-10</v>
      </c>
      <c r="BO1272" s="157">
        <v>4.5590048E-20</v>
      </c>
      <c r="BP1272" s="157">
        <v>2.2724298E-5</v>
      </c>
      <c r="BQ1272" s="157">
        <v>4.7861406000000002E-2</v>
      </c>
      <c r="BR1272" s="157">
        <v>0</v>
      </c>
      <c r="BS1272" s="157">
        <v>0</v>
      </c>
      <c r="BT1272" s="157">
        <v>0</v>
      </c>
      <c r="BU1272"/>
      <c r="BV1272" s="155">
        <v>2.2383459000000001E-5</v>
      </c>
      <c r="BW1272" s="155">
        <v>1.2315624E-6</v>
      </c>
      <c r="BX1272" s="155">
        <v>1.1510661E-5</v>
      </c>
      <c r="BY1272" s="155">
        <v>3.1689093999999997E-8</v>
      </c>
      <c r="BZ1272" s="155">
        <v>1.1415868E-6</v>
      </c>
      <c r="CA1272" s="155">
        <v>9.8127665999999996E-8</v>
      </c>
      <c r="CB1272" s="155">
        <v>1.5662398000000001E-9</v>
      </c>
      <c r="CC1272" s="155">
        <v>1.4778765E-7</v>
      </c>
      <c r="CD1272" s="155">
        <v>3.1733123E-8</v>
      </c>
      <c r="CE1272" s="155">
        <v>2.1190351000000001E-7</v>
      </c>
      <c r="CF1272" s="155">
        <v>0</v>
      </c>
      <c r="CG1272" s="155">
        <v>1.0081658E-16</v>
      </c>
      <c r="CH1272" s="155">
        <v>8.2548219E-13</v>
      </c>
      <c r="CI1272" s="155">
        <v>6.0164336999999998E-7</v>
      </c>
      <c r="CJ1272" s="155">
        <v>7.3566220000000002E-6</v>
      </c>
      <c r="CK1272" s="155">
        <v>1.8575217999999999E-8</v>
      </c>
      <c r="CL1272" s="155">
        <v>0</v>
      </c>
      <c r="CM1272"/>
      <c r="CN1272" s="284">
        <v>6.9869939000000001E-13</v>
      </c>
      <c r="CO1272" s="284">
        <v>0.41283797</v>
      </c>
      <c r="CP1272" s="285">
        <v>4.0662653999999996E-3</v>
      </c>
      <c r="CQ1272" s="284">
        <v>8.6494907999999995E-4</v>
      </c>
      <c r="CR1272" s="284">
        <v>7.8172764000000006E-11</v>
      </c>
      <c r="CS1272" s="284">
        <v>9.2357339000000003E-9</v>
      </c>
      <c r="CT1272" s="284">
        <v>5.2536622000000001E-5</v>
      </c>
      <c r="CU1272" s="284">
        <v>0.13602396999999999</v>
      </c>
      <c r="CV1272" s="284">
        <v>4.2124916000000001E-8</v>
      </c>
      <c r="CW1272" s="284">
        <v>3.4519038999999999E-5</v>
      </c>
      <c r="CX1272"/>
      <c r="CY1272" s="173"/>
      <c r="CZ1272" s="271" t="s">
        <v>2690</v>
      </c>
      <c r="DA1272"/>
      <c r="DB1272" s="247"/>
      <c r="DC1272"/>
      <c r="DD1272"/>
      <c r="DE1272"/>
      <c r="DF1272"/>
      <c r="DG1272"/>
      <c r="DH1272"/>
      <c r="DI1272"/>
      <c r="DJ1272"/>
      <c r="DK1272"/>
      <c r="DL1272"/>
    </row>
    <row r="1273" spans="1:116" ht="14.4">
      <c r="A1273" t="s">
        <v>1891</v>
      </c>
      <c r="B1273" s="188" t="s">
        <v>321</v>
      </c>
      <c r="C1273" s="151" t="str">
        <f t="shared" si="300"/>
        <v>A.160.06.122</v>
      </c>
      <c r="D1273" s="54" t="s">
        <v>45</v>
      </c>
      <c r="E1273" s="150" t="s">
        <v>352</v>
      </c>
      <c r="F1273" s="153" t="str">
        <f t="shared" si="301"/>
        <v>Parasolier natural forest clear cut 190 (kg/m3)</v>
      </c>
      <c r="G1273" s="154">
        <f t="shared" si="302"/>
        <v>3.8628251333333337</v>
      </c>
      <c r="H1273"/>
      <c r="I1273"/>
      <c r="J1273" s="227">
        <f t="shared" si="293"/>
        <v>13.506659454492645</v>
      </c>
      <c r="K1273"/>
      <c r="L1273" s="280">
        <f t="shared" si="294"/>
        <v>5.3232743680000005E-3</v>
      </c>
      <c r="M1273" s="280">
        <f t="shared" si="295"/>
        <v>12.89412195357</v>
      </c>
      <c r="N1273" s="281">
        <f t="shared" si="296"/>
        <v>2.7790456554646657E-2</v>
      </c>
      <c r="O1273" s="280">
        <v>0.57942377</v>
      </c>
      <c r="P1273" s="286">
        <v>7.5456061000000003E-3</v>
      </c>
      <c r="Q1273" s="286">
        <v>3.0310293999999999E-3</v>
      </c>
      <c r="R1273" s="286">
        <v>2.7755266000000002E-3</v>
      </c>
      <c r="S1273" s="219">
        <v>2.2323960999999998E-3</v>
      </c>
      <c r="T1273" s="286">
        <v>1.2542588E-5</v>
      </c>
      <c r="U1273" s="219">
        <v>3.0280908000000003E-4</v>
      </c>
      <c r="V1273" s="219">
        <v>2.6290067000000003E-4</v>
      </c>
      <c r="W1273" s="219">
        <v>2.5100079000000002E-4</v>
      </c>
      <c r="X1273" s="219">
        <v>1.9794173999999999E-3</v>
      </c>
      <c r="Y1273" s="219">
        <v>2.7533808999999999E-2</v>
      </c>
      <c r="Z1273" s="219">
        <v>12.881303000000001</v>
      </c>
      <c r="AA1273" s="286">
        <v>5.6467309000000004E-6</v>
      </c>
      <c r="AB1273" s="286">
        <v>3.3746657000000002E-11</v>
      </c>
      <c r="AC1273"/>
      <c r="AD1273" s="227">
        <f t="shared" si="303"/>
        <v>0.57942377</v>
      </c>
      <c r="AE1273" s="227">
        <f t="shared" si="304"/>
        <v>1.6162810538000002E-2</v>
      </c>
      <c r="AF1273" s="227">
        <f t="shared" si="305"/>
        <v>1.0845182900900001E-2</v>
      </c>
      <c r="AG1273" s="227">
        <f t="shared" si="306"/>
        <v>12.894121953570002</v>
      </c>
      <c r="AH1273" s="227">
        <f t="shared" si="307"/>
        <v>2.7784809823746658E-2</v>
      </c>
      <c r="AI1273"/>
      <c r="AJ1273">
        <v>27.487781999999999</v>
      </c>
      <c r="AK1273" s="155">
        <v>5.5609606999999999</v>
      </c>
      <c r="AL1273" s="155">
        <v>0.51055340000000005</v>
      </c>
      <c r="AM1273" s="155">
        <v>0</v>
      </c>
      <c r="AN1273" s="155">
        <v>21.066866000000001</v>
      </c>
      <c r="AO1273" s="155">
        <v>0.24621672</v>
      </c>
      <c r="AP1273" s="155">
        <v>0.10318525000000001</v>
      </c>
      <c r="AQ1273"/>
      <c r="AR1273" s="156">
        <v>6.5644068999999999E-2</v>
      </c>
      <c r="AS1273" s="156">
        <v>6.2322256999999999E-2</v>
      </c>
      <c r="AT1273" s="156">
        <v>2.9799192000000002E-3</v>
      </c>
      <c r="AU1273" s="156">
        <v>3.4189269000000001E-4</v>
      </c>
      <c r="AV1273" s="282">
        <f t="shared" si="297"/>
        <v>3.7363463154452997E-6</v>
      </c>
      <c r="AW1273" s="282">
        <f t="shared" si="298"/>
        <v>1.1020411175681688E-8</v>
      </c>
      <c r="AX1273" s="283">
        <f t="shared" si="299"/>
        <v>4.7884130298000004E-2</v>
      </c>
      <c r="AY1273" s="157">
        <v>3.5847301000000001E-6</v>
      </c>
      <c r="AZ1273" s="157">
        <v>1.0815995000000001E-8</v>
      </c>
      <c r="BA1273" s="157">
        <v>2.9550843000000001E-13</v>
      </c>
      <c r="BB1273" s="157">
        <v>4.7680704000000001E-12</v>
      </c>
      <c r="BC1273" s="157">
        <v>0</v>
      </c>
      <c r="BD1273" s="157">
        <v>1.9770192E-10</v>
      </c>
      <c r="BE1273" s="157">
        <v>1.5129479000000001E-7</v>
      </c>
      <c r="BF1273" s="157">
        <v>3.2107204000000001E-11</v>
      </c>
      <c r="BG1273" s="157">
        <v>1.7145235000000001E-10</v>
      </c>
      <c r="BH1273" s="157">
        <v>6.2946558000000001E-14</v>
      </c>
      <c r="BI1273" s="157">
        <v>8.0888510000000001E-16</v>
      </c>
      <c r="BJ1273" s="157">
        <v>1.7263213E-13</v>
      </c>
      <c r="BK1273" s="157">
        <v>2.746633E-13</v>
      </c>
      <c r="BL1273" s="157">
        <v>5.0062333E-14</v>
      </c>
      <c r="BM1273" s="157">
        <v>5.9880549000000001E-12</v>
      </c>
      <c r="BN1273" s="157">
        <v>1.129674E-10</v>
      </c>
      <c r="BO1273" s="157">
        <v>4.5590048E-20</v>
      </c>
      <c r="BP1273" s="157">
        <v>2.2724298E-5</v>
      </c>
      <c r="BQ1273" s="157">
        <v>4.7861406000000002E-2</v>
      </c>
      <c r="BR1273" s="157">
        <v>0</v>
      </c>
      <c r="BS1273" s="157">
        <v>0</v>
      </c>
      <c r="BT1273" s="157">
        <v>0</v>
      </c>
      <c r="BU1273"/>
      <c r="BV1273" s="155">
        <v>1.1857861E-4</v>
      </c>
      <c r="BW1273" s="155">
        <v>1.2315624E-6</v>
      </c>
      <c r="BX1273" s="155">
        <v>1.0770581E-4</v>
      </c>
      <c r="BY1273" s="155">
        <v>3.1689093999999997E-8</v>
      </c>
      <c r="BZ1273" s="155">
        <v>1.1415868E-6</v>
      </c>
      <c r="CA1273" s="155">
        <v>9.8127665999999996E-8</v>
      </c>
      <c r="CB1273" s="155">
        <v>1.5662398000000001E-9</v>
      </c>
      <c r="CC1273" s="155">
        <v>1.4778765E-7</v>
      </c>
      <c r="CD1273" s="155">
        <v>3.1733123E-8</v>
      </c>
      <c r="CE1273" s="155">
        <v>2.1190351000000001E-7</v>
      </c>
      <c r="CF1273" s="155">
        <v>0</v>
      </c>
      <c r="CG1273" s="155">
        <v>1.0081658E-16</v>
      </c>
      <c r="CH1273" s="155">
        <v>8.2548219E-13</v>
      </c>
      <c r="CI1273" s="155">
        <v>6.0164336999999998E-7</v>
      </c>
      <c r="CJ1273" s="155">
        <v>7.3566220000000002E-6</v>
      </c>
      <c r="CK1273" s="155">
        <v>1.8575217999999999E-8</v>
      </c>
      <c r="CL1273" s="155">
        <v>0</v>
      </c>
      <c r="CM1273"/>
      <c r="CN1273" s="284">
        <v>6.9869939000000001E-13</v>
      </c>
      <c r="CO1273" s="284">
        <v>3.862838</v>
      </c>
      <c r="CP1273" s="285">
        <v>4.0662653999999996E-3</v>
      </c>
      <c r="CQ1273" s="284">
        <v>8.6494907999999995E-4</v>
      </c>
      <c r="CR1273" s="284">
        <v>7.8172764000000006E-11</v>
      </c>
      <c r="CS1273" s="284">
        <v>9.2357339000000003E-9</v>
      </c>
      <c r="CT1273" s="284">
        <v>5.2536622000000001E-5</v>
      </c>
      <c r="CU1273" s="284">
        <v>0.13602396999999999</v>
      </c>
      <c r="CV1273" s="284">
        <v>4.2124916000000001E-8</v>
      </c>
      <c r="CW1273" s="284">
        <v>3.4519038999999999E-5</v>
      </c>
      <c r="CX1273"/>
      <c r="CY1273" s="173"/>
      <c r="CZ1273" s="271" t="s">
        <v>2690</v>
      </c>
      <c r="DA1273"/>
      <c r="DB1273" s="117"/>
      <c r="DC1273"/>
      <c r="DD1273"/>
      <c r="DE1273"/>
      <c r="DF1273"/>
      <c r="DG1273"/>
      <c r="DH1273"/>
      <c r="DI1273"/>
      <c r="DJ1273"/>
      <c r="DK1273"/>
      <c r="DL1273"/>
    </row>
    <row r="1274" spans="1:116" ht="14.4">
      <c r="A1274" t="s">
        <v>1036</v>
      </c>
      <c r="B1274" s="188" t="s">
        <v>321</v>
      </c>
      <c r="C1274" s="151" t="str">
        <f t="shared" si="300"/>
        <v>A.160.06.123</v>
      </c>
      <c r="D1274" s="54" t="s">
        <v>45</v>
      </c>
      <c r="E1274" s="150" t="s">
        <v>352</v>
      </c>
      <c r="F1274" s="153" t="str">
        <f t="shared" si="301"/>
        <v>Pear FSC/PEFC 680 (kg/m3)</v>
      </c>
      <c r="G1274" s="154">
        <f t="shared" si="302"/>
        <v>0.19863596</v>
      </c>
      <c r="H1274"/>
      <c r="I1274"/>
      <c r="J1274" s="227">
        <f t="shared" si="293"/>
        <v>4.8130647942297766E-2</v>
      </c>
      <c r="K1274"/>
      <c r="L1274" s="280">
        <f t="shared" si="294"/>
        <v>3.4405924056000003E-3</v>
      </c>
      <c r="M1274" s="280">
        <f t="shared" si="295"/>
        <v>5.0491654070000001E-3</v>
      </c>
      <c r="N1274" s="281">
        <f t="shared" si="296"/>
        <v>9.8454961296977703E-3</v>
      </c>
      <c r="O1274" s="280">
        <v>2.9795393999999999E-2</v>
      </c>
      <c r="P1274" s="286">
        <v>1.5142778999999999E-3</v>
      </c>
      <c r="Q1274" s="286">
        <v>2.005218E-3</v>
      </c>
      <c r="R1274" s="286">
        <v>1.751914E-3</v>
      </c>
      <c r="S1274" s="219">
        <v>1.4884716000000001E-3</v>
      </c>
      <c r="T1274" s="286">
        <v>6.9042255999999996E-6</v>
      </c>
      <c r="U1274" s="219">
        <v>1.9330258E-4</v>
      </c>
      <c r="V1274" s="219">
        <v>1.7504894000000001E-4</v>
      </c>
      <c r="W1274" s="219">
        <v>1.8535472000000001E-4</v>
      </c>
      <c r="X1274" s="219">
        <v>1.3196116E-3</v>
      </c>
      <c r="Y1274" s="219">
        <v>9.6563768999999994E-3</v>
      </c>
      <c r="Z1274" s="286">
        <v>3.5008966999999999E-5</v>
      </c>
      <c r="AA1274" s="286">
        <v>3.7644871999999999E-6</v>
      </c>
      <c r="AB1274" s="286">
        <v>2.2497770999999999E-11</v>
      </c>
      <c r="AC1274"/>
      <c r="AD1274" s="227">
        <f t="shared" si="303"/>
        <v>2.9795393999999999E-2</v>
      </c>
      <c r="AE1274" s="227">
        <f t="shared" si="304"/>
        <v>7.1351372456000001E-3</v>
      </c>
      <c r="AF1274" s="227">
        <f t="shared" si="305"/>
        <v>3.6983093271999996E-3</v>
      </c>
      <c r="AG1274" s="227">
        <f t="shared" si="306"/>
        <v>5.0491654070000001E-3</v>
      </c>
      <c r="AH1274" s="227">
        <f t="shared" si="307"/>
        <v>9.8417316424977697E-3</v>
      </c>
      <c r="AI1274"/>
      <c r="AJ1274">
        <v>24.504809000000002</v>
      </c>
      <c r="AK1274" s="155">
        <v>2.6392831999999999</v>
      </c>
      <c r="AL1274" s="155">
        <v>0.49830661999999998</v>
      </c>
      <c r="AM1274" s="155">
        <v>0</v>
      </c>
      <c r="AN1274" s="155">
        <v>21.037797999999999</v>
      </c>
      <c r="AO1274" s="155">
        <v>0.22925807000000001</v>
      </c>
      <c r="AP1274" s="155">
        <v>0.10016247</v>
      </c>
      <c r="AQ1274"/>
      <c r="AR1274" s="156">
        <v>3.9990981E-3</v>
      </c>
      <c r="AS1274" s="156">
        <v>3.6958198000000002E-3</v>
      </c>
      <c r="AT1274" s="156">
        <v>1.6687179000000001E-4</v>
      </c>
      <c r="AU1274" s="156">
        <v>1.364065E-4</v>
      </c>
      <c r="AV1274" s="282">
        <f t="shared" si="297"/>
        <v>2.215719293322E-7</v>
      </c>
      <c r="AW1274" s="282">
        <f t="shared" si="298"/>
        <v>6.1712940407762336E-10</v>
      </c>
      <c r="AX1274" s="283">
        <f t="shared" si="299"/>
        <v>1.9104552342000002E-2</v>
      </c>
      <c r="AY1274" s="157">
        <v>1.843531E-7</v>
      </c>
      <c r="AZ1274" s="157">
        <v>5.5623707000000001E-10</v>
      </c>
      <c r="BA1274" s="157">
        <v>1.5197188999999999E-14</v>
      </c>
      <c r="BB1274" s="157">
        <v>3.1787136E-12</v>
      </c>
      <c r="BC1274" s="157">
        <v>0</v>
      </c>
      <c r="BD1274" s="157">
        <v>1.2916342000000001E-10</v>
      </c>
      <c r="BE1274" s="157">
        <v>3.7010242000000003E-8</v>
      </c>
      <c r="BF1274" s="157">
        <v>2.0803241999999999E-11</v>
      </c>
      <c r="BG1274" s="157">
        <v>3.9919612999999999E-11</v>
      </c>
      <c r="BH1274" s="157">
        <v>4.1964372E-14</v>
      </c>
      <c r="BI1274" s="157">
        <v>5.3925673000000001E-16</v>
      </c>
      <c r="BJ1274" s="157">
        <v>1.1020568E-13</v>
      </c>
      <c r="BK1274" s="157">
        <v>1.1809682000000001E-15</v>
      </c>
      <c r="BL1274" s="157">
        <v>3.9158130000000001E-16</v>
      </c>
      <c r="BM1274" s="157">
        <v>3.7495976000000003E-12</v>
      </c>
      <c r="BN1274" s="157">
        <v>7.2495600999999996E-11</v>
      </c>
      <c r="BO1274" s="157">
        <v>3.0393364999999999E-20</v>
      </c>
      <c r="BP1274" s="157">
        <v>1.7186342E-5</v>
      </c>
      <c r="BQ1274" s="157">
        <v>1.9087366000000001E-2</v>
      </c>
      <c r="BR1274" s="157">
        <v>0</v>
      </c>
      <c r="BS1274" s="157">
        <v>0</v>
      </c>
      <c r="BT1274" s="157">
        <v>0</v>
      </c>
      <c r="BU1274"/>
      <c r="BV1274" s="155">
        <v>1.0701453000000001E-5</v>
      </c>
      <c r="BW1274" s="155">
        <v>3.0822990999999999E-7</v>
      </c>
      <c r="BX1274" s="155">
        <v>5.5384976000000002E-6</v>
      </c>
      <c r="BY1274" s="155">
        <v>2.1051904000000001E-8</v>
      </c>
      <c r="BZ1274" s="155">
        <v>3.3882299999999999E-7</v>
      </c>
      <c r="CA1274" s="155">
        <v>6.5418444000000006E-8</v>
      </c>
      <c r="CB1274" s="155">
        <v>1.0441599E-9</v>
      </c>
      <c r="CC1274" s="155">
        <v>9.8525099999999996E-8</v>
      </c>
      <c r="CD1274" s="155">
        <v>1.8785668E-8</v>
      </c>
      <c r="CE1274" s="155">
        <v>1.3545514E-7</v>
      </c>
      <c r="CF1274" s="155">
        <v>0</v>
      </c>
      <c r="CG1274" s="155">
        <v>6.7211049999999995E-17</v>
      </c>
      <c r="CH1274" s="155">
        <v>5.5032146000000004E-13</v>
      </c>
      <c r="CI1274" s="155">
        <v>3.4899057000000001E-7</v>
      </c>
      <c r="CJ1274" s="155">
        <v>3.8142477000000001E-6</v>
      </c>
      <c r="CK1274" s="155">
        <v>1.238351E-8</v>
      </c>
      <c r="CL1274" s="155">
        <v>0</v>
      </c>
      <c r="CM1274"/>
      <c r="CN1274" s="284">
        <v>4.6579958999999998E-13</v>
      </c>
      <c r="CO1274" s="284">
        <v>0.1986445</v>
      </c>
      <c r="CP1274" s="285">
        <v>2.7108435999999999E-3</v>
      </c>
      <c r="CQ1274" s="284">
        <v>2.2577445E-4</v>
      </c>
      <c r="CR1274" s="284">
        <v>4.990624E-11</v>
      </c>
      <c r="CS1274" s="284">
        <v>5.8961031000000001E-9</v>
      </c>
      <c r="CT1274" s="284">
        <v>1.3588254000000001E-5</v>
      </c>
      <c r="CU1274" s="284">
        <v>1.0145076E-3</v>
      </c>
      <c r="CV1274" s="284">
        <v>2.8083277E-8</v>
      </c>
      <c r="CW1274" s="284">
        <v>2.3012691999999999E-5</v>
      </c>
      <c r="CX1274"/>
      <c r="CY1274" s="173"/>
      <c r="CZ1274" s="271" t="s">
        <v>2691</v>
      </c>
      <c r="DA1274"/>
      <c r="DB1274" s="117"/>
      <c r="DC1274"/>
      <c r="DD1274"/>
      <c r="DE1274"/>
      <c r="DF1274"/>
      <c r="DG1274"/>
      <c r="DH1274"/>
      <c r="DI1274"/>
      <c r="DJ1274"/>
      <c r="DK1274"/>
      <c r="DL1274"/>
    </row>
    <row r="1275" spans="1:116" ht="14.4">
      <c r="A1275" t="s">
        <v>1037</v>
      </c>
      <c r="B1275" s="188" t="s">
        <v>321</v>
      </c>
      <c r="C1275" s="151" t="str">
        <f t="shared" si="300"/>
        <v>A.160.06.124</v>
      </c>
      <c r="D1275" s="54" t="s">
        <v>45</v>
      </c>
      <c r="E1275" s="150" t="s">
        <v>352</v>
      </c>
      <c r="F1275" s="153" t="str">
        <f t="shared" si="301"/>
        <v>Pockwood FSC/PEFC1250 (kg/m3)</v>
      </c>
      <c r="G1275" s="154">
        <f t="shared" si="302"/>
        <v>0.21385483333333336</v>
      </c>
      <c r="H1275"/>
      <c r="I1275"/>
      <c r="J1275" s="227">
        <f t="shared" si="293"/>
        <v>5.1756976689527043E-2</v>
      </c>
      <c r="K1275"/>
      <c r="L1275" s="280">
        <f t="shared" si="294"/>
        <v>2.7142768213999999E-3</v>
      </c>
      <c r="M1275" s="280">
        <f t="shared" si="295"/>
        <v>5.4222507700000004E-3</v>
      </c>
      <c r="N1275" s="281">
        <f t="shared" si="296"/>
        <v>1.1542224098127043E-2</v>
      </c>
      <c r="O1275" s="280">
        <v>3.2078225000000002E-2</v>
      </c>
      <c r="P1275" s="219">
        <v>2.6954689000000002E-3</v>
      </c>
      <c r="Q1275" s="286">
        <v>1.6777094E-3</v>
      </c>
      <c r="R1275" s="286">
        <v>1.5103987000000001E-3</v>
      </c>
      <c r="S1275" s="219">
        <v>1.0628813E-3</v>
      </c>
      <c r="T1275" s="286">
        <v>5.2738813999999999E-6</v>
      </c>
      <c r="U1275" s="219">
        <v>1.3572294E-4</v>
      </c>
      <c r="V1275" s="219">
        <v>1.2011432E-4</v>
      </c>
      <c r="W1275" s="219">
        <v>1.5268572E-4</v>
      </c>
      <c r="X1275" s="219">
        <v>9.0487651999999997E-4</v>
      </c>
      <c r="Y1275" s="219">
        <v>1.1386957E-2</v>
      </c>
      <c r="Z1275" s="286">
        <v>2.4081629999999999E-5</v>
      </c>
      <c r="AA1275" s="286">
        <v>2.5813627000000002E-6</v>
      </c>
      <c r="AB1275" s="286">
        <v>1.5427043000000001E-11</v>
      </c>
      <c r="AC1275"/>
      <c r="AD1275" s="227">
        <f t="shared" si="303"/>
        <v>3.2078225000000002E-2</v>
      </c>
      <c r="AE1275" s="227">
        <f t="shared" si="304"/>
        <v>7.2075694414000012E-3</v>
      </c>
      <c r="AF1275" s="227">
        <f t="shared" si="305"/>
        <v>4.4958739827000004E-3</v>
      </c>
      <c r="AG1275" s="227">
        <f t="shared" si="306"/>
        <v>5.4222507700000004E-3</v>
      </c>
      <c r="AH1275" s="227">
        <f t="shared" si="307"/>
        <v>1.1539642735427043E-2</v>
      </c>
      <c r="AI1275"/>
      <c r="AJ1275">
        <v>24.598023000000001</v>
      </c>
      <c r="AK1275" s="155">
        <v>2.7614198000000001</v>
      </c>
      <c r="AL1275" s="155">
        <v>0.49727483</v>
      </c>
      <c r="AM1275" s="155">
        <v>0</v>
      </c>
      <c r="AN1275" s="155">
        <v>21.019527</v>
      </c>
      <c r="AO1275" s="155">
        <v>0.21989769000000001</v>
      </c>
      <c r="AP1275" s="155">
        <v>9.9903657000000007E-2</v>
      </c>
      <c r="AQ1275"/>
      <c r="AR1275" s="156">
        <v>4.5772286000000002E-3</v>
      </c>
      <c r="AS1275" s="156">
        <v>4.2493632E-3</v>
      </c>
      <c r="AT1275" s="156">
        <v>1.8322801999999999E-4</v>
      </c>
      <c r="AU1275" s="156">
        <v>1.4463742000000001E-4</v>
      </c>
      <c r="AV1275" s="282">
        <f t="shared" si="297"/>
        <v>2.5475797822999995E-7</v>
      </c>
      <c r="AW1275" s="282">
        <f t="shared" si="298"/>
        <v>6.7761839914788123E-10</v>
      </c>
      <c r="AX1275" s="283">
        <f t="shared" si="299"/>
        <v>2.0257342783000003E-2</v>
      </c>
      <c r="AY1275" s="157">
        <v>1.9847025999999999E-7</v>
      </c>
      <c r="AZ1275" s="157">
        <v>5.9883219000000003E-10</v>
      </c>
      <c r="BA1275" s="157">
        <v>1.6360948999999999E-14</v>
      </c>
      <c r="BB1275" s="157">
        <v>2.1796893E-12</v>
      </c>
      <c r="BC1275" s="157">
        <v>0</v>
      </c>
      <c r="BD1275" s="157">
        <v>9.6851909000000004E-11</v>
      </c>
      <c r="BE1275" s="157">
        <v>5.6135272E-8</v>
      </c>
      <c r="BF1275" s="157">
        <v>1.6153941000000001E-11</v>
      </c>
      <c r="BG1275" s="157">
        <v>6.2428747999999999E-11</v>
      </c>
      <c r="BH1275" s="157">
        <v>2.8775570000000001E-14</v>
      </c>
      <c r="BI1275" s="157">
        <v>3.6977603999999999E-16</v>
      </c>
      <c r="BJ1275" s="157">
        <v>7.7377037999999998E-14</v>
      </c>
      <c r="BK1275" s="157">
        <v>6.8158113999999996E-14</v>
      </c>
      <c r="BL1275" s="157">
        <v>1.247868E-14</v>
      </c>
      <c r="BM1275" s="157">
        <v>2.6609016999999999E-12</v>
      </c>
      <c r="BN1275" s="157">
        <v>5.075373E-11</v>
      </c>
      <c r="BO1275" s="157">
        <v>2.0841165E-20</v>
      </c>
      <c r="BP1275" s="157">
        <v>1.4495783E-5</v>
      </c>
      <c r="BQ1275" s="157">
        <v>2.0242847000000001E-2</v>
      </c>
      <c r="BR1275" s="157">
        <v>0</v>
      </c>
      <c r="BS1275" s="157">
        <v>0</v>
      </c>
      <c r="BT1275" s="157">
        <v>0</v>
      </c>
      <c r="BU1275"/>
      <c r="BV1275" s="155">
        <v>1.1397974000000001E-5</v>
      </c>
      <c r="BW1275" s="155">
        <v>4.5303948000000001E-7</v>
      </c>
      <c r="BX1275" s="155">
        <v>5.9628401000000001E-6</v>
      </c>
      <c r="BY1275" s="155">
        <v>1.4592847E-8</v>
      </c>
      <c r="BZ1275" s="155">
        <v>4.6920330999999998E-7</v>
      </c>
      <c r="CA1275" s="155">
        <v>4.4858361000000003E-8</v>
      </c>
      <c r="CB1275" s="155">
        <v>7.1599534999999997E-10</v>
      </c>
      <c r="CC1275" s="155">
        <v>6.7560069000000003E-8</v>
      </c>
      <c r="CD1275" s="155">
        <v>1.3758863E-8</v>
      </c>
      <c r="CE1275" s="155">
        <v>9.543174E-8</v>
      </c>
      <c r="CF1275" s="155">
        <v>0</v>
      </c>
      <c r="CG1275" s="155">
        <v>4.6087577000000002E-17</v>
      </c>
      <c r="CH1275" s="155">
        <v>3.7736329000000002E-13</v>
      </c>
      <c r="CI1275" s="155">
        <v>3.1407966999999998E-7</v>
      </c>
      <c r="CJ1275" s="155">
        <v>3.9534018999999998E-6</v>
      </c>
      <c r="CK1275" s="155">
        <v>8.4915791000000007E-9</v>
      </c>
      <c r="CL1275" s="155">
        <v>0</v>
      </c>
      <c r="CM1275"/>
      <c r="CN1275" s="284">
        <v>3.1940542999999998E-13</v>
      </c>
      <c r="CO1275" s="284">
        <v>0.21386068999999999</v>
      </c>
      <c r="CP1275" s="285">
        <v>1.8588642000000001E-3</v>
      </c>
      <c r="CQ1275" s="284">
        <v>3.2017195000000001E-4</v>
      </c>
      <c r="CR1275" s="284">
        <v>3.5039152999999998E-11</v>
      </c>
      <c r="CS1275" s="284">
        <v>4.1396818999999997E-9</v>
      </c>
      <c r="CT1275" s="284">
        <v>2.0475443000000001E-5</v>
      </c>
      <c r="CU1275" s="284">
        <v>3.3890116999999997E-2</v>
      </c>
      <c r="CV1275" s="284">
        <v>1.9257104999999999E-8</v>
      </c>
      <c r="CW1275" s="284">
        <v>1.5780131999999999E-5</v>
      </c>
      <c r="CX1275"/>
      <c r="CY1275" s="173"/>
      <c r="CZ1275" s="271" t="s">
        <v>2692</v>
      </c>
      <c r="DA1275"/>
      <c r="DB1275" s="247"/>
      <c r="DC1275"/>
      <c r="DD1275"/>
      <c r="DE1275"/>
      <c r="DF1275"/>
      <c r="DG1275"/>
      <c r="DH1275"/>
      <c r="DI1275"/>
      <c r="DJ1275"/>
      <c r="DK1275"/>
      <c r="DL1275"/>
    </row>
    <row r="1276" spans="1:116" ht="14.4">
      <c r="A1276" t="s">
        <v>1892</v>
      </c>
      <c r="B1276" s="188" t="s">
        <v>321</v>
      </c>
      <c r="C1276" s="151" t="str">
        <f t="shared" si="300"/>
        <v>A.160.06.125</v>
      </c>
      <c r="D1276" s="54" t="s">
        <v>45</v>
      </c>
      <c r="E1276" s="150" t="s">
        <v>352</v>
      </c>
      <c r="F1276" s="153" t="str">
        <f t="shared" si="301"/>
        <v>Pockwood natural forest clear cut 1250 (kg/m3)</v>
      </c>
      <c r="G1276" s="154">
        <f t="shared" si="302"/>
        <v>3.6638548000000002</v>
      </c>
      <c r="H1276"/>
      <c r="I1276"/>
      <c r="J1276" s="227">
        <f t="shared" si="293"/>
        <v>3.506181990059527</v>
      </c>
      <c r="K1276"/>
      <c r="L1276" s="280">
        <f t="shared" si="294"/>
        <v>2.7142768213999999E-3</v>
      </c>
      <c r="M1276" s="280">
        <f t="shared" si="295"/>
        <v>2.9423472691399999</v>
      </c>
      <c r="N1276" s="281">
        <f t="shared" si="296"/>
        <v>1.1542224098127043E-2</v>
      </c>
      <c r="O1276" s="280">
        <v>0.54957822000000001</v>
      </c>
      <c r="P1276" s="286">
        <v>2.6954689000000002E-3</v>
      </c>
      <c r="Q1276" s="286">
        <v>1.6777094E-3</v>
      </c>
      <c r="R1276" s="286">
        <v>1.5103987000000001E-3</v>
      </c>
      <c r="S1276" s="219">
        <v>1.0628813E-3</v>
      </c>
      <c r="T1276" s="286">
        <v>5.2738813999999999E-6</v>
      </c>
      <c r="U1276" s="219">
        <v>1.3572294E-4</v>
      </c>
      <c r="V1276" s="219">
        <v>1.2011432E-4</v>
      </c>
      <c r="W1276" s="219">
        <v>1.5268572E-4</v>
      </c>
      <c r="X1276" s="219">
        <v>9.0487651999999997E-4</v>
      </c>
      <c r="Y1276" s="219">
        <v>1.1386957E-2</v>
      </c>
      <c r="Z1276" s="219">
        <v>2.9369491000000001</v>
      </c>
      <c r="AA1276" s="286">
        <v>2.5813627000000002E-6</v>
      </c>
      <c r="AB1276" s="286">
        <v>1.5427043000000001E-11</v>
      </c>
      <c r="AC1276"/>
      <c r="AD1276" s="227">
        <f t="shared" si="303"/>
        <v>0.54957822000000001</v>
      </c>
      <c r="AE1276" s="227">
        <f t="shared" si="304"/>
        <v>7.2075694414000012E-3</v>
      </c>
      <c r="AF1276" s="227">
        <f t="shared" si="305"/>
        <v>4.4958739827000004E-3</v>
      </c>
      <c r="AG1276" s="227">
        <f t="shared" si="306"/>
        <v>2.9423472691399999</v>
      </c>
      <c r="AH1276" s="227">
        <f t="shared" si="307"/>
        <v>1.1539642735427043E-2</v>
      </c>
      <c r="AI1276"/>
      <c r="AJ1276">
        <v>24.598023000000001</v>
      </c>
      <c r="AK1276" s="155">
        <v>2.7614198000000001</v>
      </c>
      <c r="AL1276" s="155">
        <v>0.49727483</v>
      </c>
      <c r="AM1276" s="155">
        <v>0</v>
      </c>
      <c r="AN1276" s="155">
        <v>21.019527</v>
      </c>
      <c r="AO1276" s="155">
        <v>0.21989769000000001</v>
      </c>
      <c r="AP1276" s="155">
        <v>9.9903657000000007E-2</v>
      </c>
      <c r="AQ1276"/>
      <c r="AR1276" s="156">
        <v>6.0592052E-2</v>
      </c>
      <c r="AS1276" s="156">
        <v>5.7652051000000003E-2</v>
      </c>
      <c r="AT1276" s="156">
        <v>2.7953634000000001E-3</v>
      </c>
      <c r="AU1276" s="156">
        <v>1.4463742000000001E-4</v>
      </c>
      <c r="AV1276" s="282">
        <f t="shared" si="297"/>
        <v>3.45635801823E-6</v>
      </c>
      <c r="AW1276" s="282">
        <f t="shared" si="298"/>
        <v>1.0337882134148883E-8</v>
      </c>
      <c r="AX1276" s="283">
        <f t="shared" si="299"/>
        <v>2.0257342783000003E-2</v>
      </c>
      <c r="AY1276" s="157">
        <v>3.4000703000000001E-6</v>
      </c>
      <c r="AZ1276" s="157">
        <v>1.0258832E-8</v>
      </c>
      <c r="BA1276" s="157">
        <v>2.8028594999999999E-13</v>
      </c>
      <c r="BB1276" s="157">
        <v>2.1796893E-12</v>
      </c>
      <c r="BC1276" s="157">
        <v>0</v>
      </c>
      <c r="BD1276" s="157">
        <v>9.6851909000000004E-11</v>
      </c>
      <c r="BE1276" s="157">
        <v>5.6135272E-8</v>
      </c>
      <c r="BF1276" s="157">
        <v>1.6153941000000001E-11</v>
      </c>
      <c r="BG1276" s="157">
        <v>6.2428747999999999E-11</v>
      </c>
      <c r="BH1276" s="157">
        <v>2.8775570000000001E-14</v>
      </c>
      <c r="BI1276" s="157">
        <v>3.6977603999999999E-16</v>
      </c>
      <c r="BJ1276" s="157">
        <v>7.7377037999999998E-14</v>
      </c>
      <c r="BK1276" s="157">
        <v>6.8158113999999996E-14</v>
      </c>
      <c r="BL1276" s="157">
        <v>1.247868E-14</v>
      </c>
      <c r="BM1276" s="157">
        <v>2.6609016999999999E-12</v>
      </c>
      <c r="BN1276" s="157">
        <v>5.075373E-11</v>
      </c>
      <c r="BO1276" s="157">
        <v>2.0841165E-20</v>
      </c>
      <c r="BP1276" s="157">
        <v>1.4495783E-5</v>
      </c>
      <c r="BQ1276" s="157">
        <v>2.0242847000000001E-2</v>
      </c>
      <c r="BR1276" s="157">
        <v>0</v>
      </c>
      <c r="BS1276" s="157">
        <v>0</v>
      </c>
      <c r="BT1276" s="157">
        <v>0</v>
      </c>
      <c r="BU1276"/>
      <c r="BV1276" s="155">
        <v>1.0759312999999999E-4</v>
      </c>
      <c r="BW1276" s="155">
        <v>4.5303948000000001E-7</v>
      </c>
      <c r="BX1276" s="155">
        <v>1.0215799000000001E-4</v>
      </c>
      <c r="BY1276" s="155">
        <v>1.4592847E-8</v>
      </c>
      <c r="BZ1276" s="155">
        <v>4.6920330999999998E-7</v>
      </c>
      <c r="CA1276" s="155">
        <v>4.4858361000000003E-8</v>
      </c>
      <c r="CB1276" s="155">
        <v>7.1599534999999997E-10</v>
      </c>
      <c r="CC1276" s="155">
        <v>6.7560069000000003E-8</v>
      </c>
      <c r="CD1276" s="155">
        <v>1.3758863E-8</v>
      </c>
      <c r="CE1276" s="155">
        <v>9.543174E-8</v>
      </c>
      <c r="CF1276" s="155">
        <v>0</v>
      </c>
      <c r="CG1276" s="155">
        <v>4.6087577000000002E-17</v>
      </c>
      <c r="CH1276" s="155">
        <v>3.7736329000000002E-13</v>
      </c>
      <c r="CI1276" s="155">
        <v>3.1407966999999998E-7</v>
      </c>
      <c r="CJ1276" s="155">
        <v>3.9534018999999998E-6</v>
      </c>
      <c r="CK1276" s="155">
        <v>8.4915791000000007E-9</v>
      </c>
      <c r="CL1276" s="155">
        <v>0</v>
      </c>
      <c r="CM1276"/>
      <c r="CN1276" s="284">
        <v>3.1940542999999998E-13</v>
      </c>
      <c r="CO1276" s="284">
        <v>3.6638606999999999</v>
      </c>
      <c r="CP1276" s="285">
        <v>1.8588642000000001E-3</v>
      </c>
      <c r="CQ1276" s="284">
        <v>3.2017195000000001E-4</v>
      </c>
      <c r="CR1276" s="284">
        <v>3.5039152999999998E-11</v>
      </c>
      <c r="CS1276" s="284">
        <v>4.1396818999999997E-9</v>
      </c>
      <c r="CT1276" s="284">
        <v>2.0475443000000001E-5</v>
      </c>
      <c r="CU1276" s="284">
        <v>3.3890116999999997E-2</v>
      </c>
      <c r="CV1276" s="284">
        <v>1.9257104999999999E-8</v>
      </c>
      <c r="CW1276" s="284">
        <v>1.5780131999999999E-5</v>
      </c>
      <c r="CX1276"/>
      <c r="CY1276" s="173"/>
      <c r="CZ1276" s="271" t="s">
        <v>2692</v>
      </c>
      <c r="DA1276"/>
      <c r="DB1276" s="247"/>
      <c r="DC1276"/>
      <c r="DD1276"/>
      <c r="DE1276"/>
      <c r="DF1276"/>
      <c r="DG1276"/>
      <c r="DH1276"/>
      <c r="DI1276"/>
      <c r="DJ1276"/>
      <c r="DK1276"/>
      <c r="DL1276"/>
    </row>
    <row r="1277" spans="1:116" ht="14.4">
      <c r="A1277" t="s">
        <v>1893</v>
      </c>
      <c r="B1277" s="188" t="s">
        <v>321</v>
      </c>
      <c r="C1277" s="151" t="str">
        <f t="shared" si="300"/>
        <v>A.160.06.126</v>
      </c>
      <c r="D1277" s="54" t="s">
        <v>45</v>
      </c>
      <c r="E1277" s="150" t="s">
        <v>352</v>
      </c>
      <c r="F1277" s="153" t="str">
        <f t="shared" si="301"/>
        <v>Simmon (Persimmon) FSC/PEFC 835 (kg/m3)</v>
      </c>
      <c r="G1277" s="154">
        <f t="shared" si="302"/>
        <v>0.20672199999999999</v>
      </c>
      <c r="H1277"/>
      <c r="I1277"/>
      <c r="J1277" s="227">
        <f t="shared" si="293"/>
        <v>4.9795822211727042E-2</v>
      </c>
      <c r="K1277"/>
      <c r="L1277" s="280">
        <f t="shared" si="294"/>
        <v>2.6925199976E-3</v>
      </c>
      <c r="M1277" s="280">
        <f t="shared" si="295"/>
        <v>5.1704441959999998E-3</v>
      </c>
      <c r="N1277" s="281">
        <f t="shared" si="296"/>
        <v>1.0924558018127044E-2</v>
      </c>
      <c r="O1277" s="280">
        <v>3.1008299999999999E-2</v>
      </c>
      <c r="P1277" s="219">
        <v>2.4587913000000002E-3</v>
      </c>
      <c r="Q1277" s="286">
        <v>1.6626067999999999E-3</v>
      </c>
      <c r="R1277" s="286">
        <v>1.4912687E-3</v>
      </c>
      <c r="S1277" s="219">
        <v>1.0608811999999999E-3</v>
      </c>
      <c r="T1277" s="286">
        <v>5.1827875999999997E-6</v>
      </c>
      <c r="U1277" s="219">
        <v>1.3518731E-4</v>
      </c>
      <c r="V1277" s="219">
        <v>1.2010069E-4</v>
      </c>
      <c r="W1277" s="219">
        <v>1.5227664000000001E-4</v>
      </c>
      <c r="X1277" s="219">
        <v>9.0487651999999997E-4</v>
      </c>
      <c r="Y1277" s="219">
        <v>1.07697E-2</v>
      </c>
      <c r="Z1277" s="286">
        <v>2.4068886000000001E-5</v>
      </c>
      <c r="AA1277" s="286">
        <v>2.5813627000000002E-6</v>
      </c>
      <c r="AB1277" s="286">
        <v>1.5427043000000001E-11</v>
      </c>
      <c r="AC1277"/>
      <c r="AD1277" s="227">
        <f t="shared" si="303"/>
        <v>3.1008299999999999E-2</v>
      </c>
      <c r="AE1277" s="227">
        <f t="shared" si="304"/>
        <v>6.9340187875999992E-3</v>
      </c>
      <c r="AF1277" s="227">
        <f t="shared" si="305"/>
        <v>4.2440801526999992E-3</v>
      </c>
      <c r="AG1277" s="227">
        <f t="shared" si="306"/>
        <v>5.1704441960000007E-3</v>
      </c>
      <c r="AH1277" s="227">
        <f t="shared" si="307"/>
        <v>1.0921976655427044E-2</v>
      </c>
      <c r="AI1277"/>
      <c r="AJ1277">
        <v>24.504338000000001</v>
      </c>
      <c r="AK1277" s="155">
        <v>2.6681913000000002</v>
      </c>
      <c r="AL1277" s="155">
        <v>0.49695752999999998</v>
      </c>
      <c r="AM1277" s="155">
        <v>0</v>
      </c>
      <c r="AN1277" s="155">
        <v>21.019527</v>
      </c>
      <c r="AO1277" s="155">
        <v>0.21983585</v>
      </c>
      <c r="AP1277" s="155">
        <v>9.9825537000000006E-2</v>
      </c>
      <c r="AQ1277"/>
      <c r="AR1277" s="156">
        <v>4.3812592000000003E-3</v>
      </c>
      <c r="AS1277" s="156">
        <v>4.0667233000000001E-3</v>
      </c>
      <c r="AT1277" s="156">
        <v>1.764383E-4</v>
      </c>
      <c r="AU1277" s="156">
        <v>1.3809761E-4</v>
      </c>
      <c r="AV1277" s="282">
        <f t="shared" si="297"/>
        <v>2.4380834944360005E-7</v>
      </c>
      <c r="AW1277" s="282">
        <f t="shared" si="298"/>
        <v>6.5250849838688116E-10</v>
      </c>
      <c r="AX1277" s="283">
        <f t="shared" si="299"/>
        <v>1.9341401158E-2</v>
      </c>
      <c r="AY1277" s="157">
        <v>1.9185099999999999E-7</v>
      </c>
      <c r="AZ1277" s="157">
        <v>5.7886028000000001E-10</v>
      </c>
      <c r="BA1277" s="157">
        <v>1.5815287999999999E-14</v>
      </c>
      <c r="BB1277" s="157">
        <v>2.1796893E-12</v>
      </c>
      <c r="BC1277" s="157">
        <v>0</v>
      </c>
      <c r="BD1277" s="157">
        <v>9.6339275000000002E-11</v>
      </c>
      <c r="BE1277" s="157">
        <v>5.1805606999999998E-8</v>
      </c>
      <c r="BF1277" s="157">
        <v>1.6037035000000001E-11</v>
      </c>
      <c r="BG1277" s="157">
        <v>5.7421945999999999E-11</v>
      </c>
      <c r="BH1277" s="157">
        <v>2.8775570000000001E-14</v>
      </c>
      <c r="BI1277" s="157">
        <v>3.6977603999999999E-16</v>
      </c>
      <c r="BJ1277" s="157">
        <v>7.7071887999999995E-14</v>
      </c>
      <c r="BK1277" s="157">
        <v>5.6787621000000003E-14</v>
      </c>
      <c r="BL1277" s="157">
        <v>1.0417223E-14</v>
      </c>
      <c r="BM1277" s="157">
        <v>2.6457493000000001E-12</v>
      </c>
      <c r="BN1277" s="157">
        <v>5.0577730000000003E-11</v>
      </c>
      <c r="BO1277" s="157">
        <v>2.0841165E-20</v>
      </c>
      <c r="BP1277" s="157">
        <v>1.4458158E-5</v>
      </c>
      <c r="BQ1277" s="157">
        <v>1.9326942999999999E-2</v>
      </c>
      <c r="BR1277" s="157">
        <v>0</v>
      </c>
      <c r="BS1277" s="157">
        <v>0</v>
      </c>
      <c r="BT1277" s="157">
        <v>0</v>
      </c>
      <c r="BU1277"/>
      <c r="BV1277" s="155">
        <v>1.1015301E-5</v>
      </c>
      <c r="BW1277" s="155">
        <v>4.1852106999999998E-7</v>
      </c>
      <c r="BX1277" s="155">
        <v>5.7639580000000003E-6</v>
      </c>
      <c r="BY1277" s="155">
        <v>1.4582034E-8</v>
      </c>
      <c r="BZ1277" s="155">
        <v>4.3897906999999999E-7</v>
      </c>
      <c r="CA1277" s="155">
        <v>4.4858361000000003E-8</v>
      </c>
      <c r="CB1277" s="155">
        <v>7.1599534999999997E-10</v>
      </c>
      <c r="CC1277" s="155">
        <v>6.7560069000000003E-8</v>
      </c>
      <c r="CD1277" s="155">
        <v>1.3610754E-8</v>
      </c>
      <c r="CE1277" s="155">
        <v>9.5049525000000005E-8</v>
      </c>
      <c r="CF1277" s="155">
        <v>0</v>
      </c>
      <c r="CG1277" s="155">
        <v>4.6087577000000002E-17</v>
      </c>
      <c r="CH1277" s="155">
        <v>3.7736329000000002E-13</v>
      </c>
      <c r="CI1277" s="155">
        <v>3.0818216E-7</v>
      </c>
      <c r="CJ1277" s="155">
        <v>3.8407924000000001E-6</v>
      </c>
      <c r="CK1277" s="155">
        <v>8.4915791000000007E-9</v>
      </c>
      <c r="CL1277" s="155">
        <v>0</v>
      </c>
      <c r="CM1277"/>
      <c r="CN1277" s="284">
        <v>3.1940542999999998E-13</v>
      </c>
      <c r="CO1277" s="284">
        <v>0.20672786000000001</v>
      </c>
      <c r="CP1277" s="285">
        <v>1.8588642000000001E-3</v>
      </c>
      <c r="CQ1277" s="284">
        <v>2.9655495999999999E-4</v>
      </c>
      <c r="CR1277" s="284">
        <v>3.4901095000000002E-11</v>
      </c>
      <c r="CS1277" s="284">
        <v>4.1233661E-9</v>
      </c>
      <c r="CT1277" s="284">
        <v>1.8982305E-5</v>
      </c>
      <c r="CU1277" s="284">
        <v>2.8285858000000001E-2</v>
      </c>
      <c r="CV1277" s="284">
        <v>1.9257104999999999E-8</v>
      </c>
      <c r="CW1277" s="284">
        <v>1.5780131999999999E-5</v>
      </c>
      <c r="CX1277"/>
      <c r="CY1277" s="173"/>
      <c r="CZ1277" s="271" t="s">
        <v>2693</v>
      </c>
      <c r="DA1277"/>
      <c r="DB1277" s="247"/>
      <c r="DC1277"/>
      <c r="DD1277"/>
      <c r="DE1277"/>
      <c r="DF1277"/>
      <c r="DG1277"/>
      <c r="DH1277"/>
      <c r="DI1277"/>
      <c r="DJ1277"/>
      <c r="DK1277"/>
      <c r="DL1277"/>
    </row>
    <row r="1278" spans="1:116" ht="14.4">
      <c r="A1278" t="s">
        <v>1894</v>
      </c>
      <c r="B1278" s="188" t="s">
        <v>321</v>
      </c>
      <c r="C1278" s="151" t="str">
        <f t="shared" si="300"/>
        <v>A.160.06.127</v>
      </c>
      <c r="D1278" s="54" t="s">
        <v>45</v>
      </c>
      <c r="E1278" s="150" t="s">
        <v>352</v>
      </c>
      <c r="F1278" s="153" t="str">
        <f t="shared" si="301"/>
        <v>Sterculia (Niangon) FSC/PEFC 700 (kg/m3)</v>
      </c>
      <c r="G1278" s="154">
        <f t="shared" si="302"/>
        <v>0.33087754000000003</v>
      </c>
      <c r="H1278"/>
      <c r="I1278"/>
      <c r="J1278" s="227">
        <f t="shared" si="293"/>
        <v>7.5672602299227038E-2</v>
      </c>
      <c r="K1278"/>
      <c r="L1278" s="280">
        <f t="shared" si="294"/>
        <v>3.4472215991000004E-3</v>
      </c>
      <c r="M1278" s="280">
        <f t="shared" si="295"/>
        <v>7.0678775020000008E-3</v>
      </c>
      <c r="N1278" s="281">
        <f t="shared" si="296"/>
        <v>1.5525872198127042E-2</v>
      </c>
      <c r="O1278" s="280">
        <v>4.9631631000000002E-2</v>
      </c>
      <c r="P1278" s="286">
        <v>3.6532661000000001E-3</v>
      </c>
      <c r="Q1278" s="286">
        <v>2.3655226999999999E-3</v>
      </c>
      <c r="R1278" s="286">
        <v>2.1451001000000001E-3</v>
      </c>
      <c r="S1278" s="219">
        <v>1.160739E-3</v>
      </c>
      <c r="T1278" s="286">
        <v>5.3299391000000004E-6</v>
      </c>
      <c r="U1278" s="219">
        <v>1.3605255999999999E-4</v>
      </c>
      <c r="V1278" s="219">
        <v>1.2012270999999999E-4</v>
      </c>
      <c r="W1278" s="219">
        <v>2.2663581999999999E-4</v>
      </c>
      <c r="X1278" s="219">
        <v>9.0487651999999997E-4</v>
      </c>
      <c r="Y1278" s="219">
        <v>1.5296654999999999E-2</v>
      </c>
      <c r="Z1278" s="286">
        <v>2.4089472E-5</v>
      </c>
      <c r="AA1278" s="286">
        <v>2.5813627000000002E-6</v>
      </c>
      <c r="AB1278" s="286">
        <v>1.5427043000000001E-11</v>
      </c>
      <c r="AC1278"/>
      <c r="AD1278" s="227">
        <f t="shared" si="303"/>
        <v>4.9631631000000002E-2</v>
      </c>
      <c r="AE1278" s="227">
        <f t="shared" si="304"/>
        <v>9.5861331091E-3</v>
      </c>
      <c r="AF1278" s="227">
        <f t="shared" si="305"/>
        <v>6.1414928727000001E-3</v>
      </c>
      <c r="AG1278" s="227">
        <f t="shared" si="306"/>
        <v>7.0678775020000008E-3</v>
      </c>
      <c r="AH1278" s="227">
        <f t="shared" si="307"/>
        <v>1.5523290835427042E-2</v>
      </c>
      <c r="AI1278"/>
      <c r="AJ1278">
        <v>26.805458999999999</v>
      </c>
      <c r="AK1278" s="155">
        <v>4.0896910000000002</v>
      </c>
      <c r="AL1278" s="155">
        <v>0.98651376999999996</v>
      </c>
      <c r="AM1278" s="155">
        <v>0</v>
      </c>
      <c r="AN1278" s="155">
        <v>21.113191</v>
      </c>
      <c r="AO1278" s="155">
        <v>0.41824521999999997</v>
      </c>
      <c r="AP1278" s="155">
        <v>0.19781842999999999</v>
      </c>
      <c r="AQ1278"/>
      <c r="AR1278" s="156">
        <v>6.8431597000000004E-3</v>
      </c>
      <c r="AS1278" s="156">
        <v>6.3767918E-3</v>
      </c>
      <c r="AT1278" s="156">
        <v>2.7836054000000002E-4</v>
      </c>
      <c r="AU1278" s="156">
        <v>1.8800731E-4</v>
      </c>
      <c r="AV1278" s="282">
        <f t="shared" si="297"/>
        <v>3.8230166820360008E-7</v>
      </c>
      <c r="AW1278" s="282">
        <f t="shared" si="298"/>
        <v>1.0294398729858813E-9</v>
      </c>
      <c r="AX1278" s="283">
        <f t="shared" si="299"/>
        <v>2.6331556334E-2</v>
      </c>
      <c r="AY1278" s="157">
        <v>3.0706734E-7</v>
      </c>
      <c r="AZ1278" s="157">
        <v>9.2649579000000002E-10</v>
      </c>
      <c r="BA1278" s="157">
        <v>2.5313186999999999E-14</v>
      </c>
      <c r="BB1278" s="157">
        <v>2.1796893E-12</v>
      </c>
      <c r="BC1278" s="157">
        <v>0</v>
      </c>
      <c r="BD1278" s="157">
        <v>1.1386025E-10</v>
      </c>
      <c r="BE1278" s="157">
        <v>7.5064756000000006E-8</v>
      </c>
      <c r="BF1278" s="157">
        <v>2.0032671999999999E-11</v>
      </c>
      <c r="BG1278" s="157">
        <v>8.2690485000000003E-11</v>
      </c>
      <c r="BH1278" s="157">
        <v>2.8775570000000001E-14</v>
      </c>
      <c r="BI1278" s="157">
        <v>3.6977603999999999E-16</v>
      </c>
      <c r="BJ1278" s="157">
        <v>7.7564822999999996E-14</v>
      </c>
      <c r="BK1278" s="157">
        <v>7.5155341000000004E-14</v>
      </c>
      <c r="BL1278" s="157">
        <v>1.3747267999999999E-14</v>
      </c>
      <c r="BM1278" s="157">
        <v>2.6702262999999999E-12</v>
      </c>
      <c r="BN1278" s="157">
        <v>5.0862038E-11</v>
      </c>
      <c r="BO1278" s="157">
        <v>2.0841165E-20</v>
      </c>
      <c r="BP1278" s="157">
        <v>2.2435334000000002E-5</v>
      </c>
      <c r="BQ1278" s="157">
        <v>2.6309121000000001E-2</v>
      </c>
      <c r="BR1278" s="157">
        <v>0</v>
      </c>
      <c r="BS1278" s="157">
        <v>0</v>
      </c>
      <c r="BT1278" s="157">
        <v>0</v>
      </c>
      <c r="BU1278"/>
      <c r="BV1278" s="155">
        <v>1.7339209E-5</v>
      </c>
      <c r="BW1278" s="155">
        <v>5.9273000999999997E-7</v>
      </c>
      <c r="BX1278" s="155">
        <v>9.2257437999999993E-6</v>
      </c>
      <c r="BY1278" s="155">
        <v>1.4896070000000001E-8</v>
      </c>
      <c r="BZ1278" s="155">
        <v>6.7186161000000005E-7</v>
      </c>
      <c r="CA1278" s="155">
        <v>4.4858361000000003E-8</v>
      </c>
      <c r="CB1278" s="155">
        <v>7.1599534999999997E-10</v>
      </c>
      <c r="CC1278" s="155">
        <v>6.7560069000000003E-8</v>
      </c>
      <c r="CD1278" s="155">
        <v>1.3850007000000001E-8</v>
      </c>
      <c r="CE1278" s="155">
        <v>9.6571636000000003E-8</v>
      </c>
      <c r="CF1278" s="155">
        <v>0</v>
      </c>
      <c r="CG1278" s="155">
        <v>4.6087577000000002E-17</v>
      </c>
      <c r="CH1278" s="155">
        <v>3.7736329000000002E-13</v>
      </c>
      <c r="CI1278" s="155">
        <v>4.4447404999999998E-7</v>
      </c>
      <c r="CJ1278" s="155">
        <v>6.1574552E-6</v>
      </c>
      <c r="CK1278" s="155">
        <v>8.4916725000000007E-9</v>
      </c>
      <c r="CL1278" s="155">
        <v>0</v>
      </c>
      <c r="CM1278"/>
      <c r="CN1278" s="284">
        <v>3.1940542999999998E-13</v>
      </c>
      <c r="CO1278" s="284">
        <v>0.33088339999999999</v>
      </c>
      <c r="CP1278" s="285">
        <v>1.8588642000000001E-3</v>
      </c>
      <c r="CQ1278" s="284">
        <v>4.1574618000000003E-4</v>
      </c>
      <c r="CR1278" s="284">
        <v>3.5124111999999999E-11</v>
      </c>
      <c r="CS1278" s="284">
        <v>4.1497224E-9</v>
      </c>
      <c r="CT1278" s="284">
        <v>2.8756429000000001E-5</v>
      </c>
      <c r="CU1278" s="284">
        <v>3.7338890999999999E-2</v>
      </c>
      <c r="CV1278" s="284">
        <v>1.9257104999999999E-8</v>
      </c>
      <c r="CW1278" s="284">
        <v>1.5780131999999999E-5</v>
      </c>
      <c r="CX1278"/>
      <c r="CY1278" s="173"/>
      <c r="CZ1278" s="271" t="s">
        <v>2694</v>
      </c>
      <c r="DA1278"/>
      <c r="DB1278" s="247"/>
      <c r="DC1278"/>
      <c r="DD1278"/>
      <c r="DE1278"/>
      <c r="DF1278"/>
      <c r="DG1278"/>
      <c r="DH1278"/>
      <c r="DI1278"/>
      <c r="DJ1278"/>
      <c r="DK1278"/>
      <c r="DL1278"/>
    </row>
    <row r="1279" spans="1:116" ht="14.4">
      <c r="A1279" t="s">
        <v>1895</v>
      </c>
      <c r="B1279" s="188" t="s">
        <v>321</v>
      </c>
      <c r="C1279" s="151" t="str">
        <f t="shared" si="300"/>
        <v>A.160.06.128</v>
      </c>
      <c r="D1279" s="54" t="s">
        <v>45</v>
      </c>
      <c r="E1279" s="150" t="s">
        <v>352</v>
      </c>
      <c r="F1279" s="153" t="str">
        <f t="shared" si="301"/>
        <v>Sterculia (Niangon) natural forest clear cut 700 (kg/m3)</v>
      </c>
      <c r="G1279" s="154">
        <f t="shared" si="302"/>
        <v>3.7808775333333333</v>
      </c>
      <c r="H1279"/>
      <c r="I1279"/>
      <c r="J1279" s="227">
        <f t="shared" si="293"/>
        <v>4.0968726118272265</v>
      </c>
      <c r="K1279"/>
      <c r="L1279" s="280">
        <f t="shared" si="294"/>
        <v>3.4472215991000004E-3</v>
      </c>
      <c r="M1279" s="280">
        <f t="shared" si="295"/>
        <v>3.5107678880299997</v>
      </c>
      <c r="N1279" s="281">
        <f t="shared" si="296"/>
        <v>1.5525872198127042E-2</v>
      </c>
      <c r="O1279" s="280">
        <v>0.56713163</v>
      </c>
      <c r="P1279" s="219">
        <v>3.6532661000000001E-3</v>
      </c>
      <c r="Q1279" s="286">
        <v>2.3655226999999999E-3</v>
      </c>
      <c r="R1279" s="286">
        <v>2.1451001000000001E-3</v>
      </c>
      <c r="S1279" s="219">
        <v>1.160739E-3</v>
      </c>
      <c r="T1279" s="286">
        <v>5.3299391000000004E-6</v>
      </c>
      <c r="U1279" s="219">
        <v>1.3605255999999999E-4</v>
      </c>
      <c r="V1279" s="219">
        <v>1.2012270999999999E-4</v>
      </c>
      <c r="W1279" s="219">
        <v>2.2663581999999999E-4</v>
      </c>
      <c r="X1279" s="219">
        <v>9.0487651999999997E-4</v>
      </c>
      <c r="Y1279" s="219">
        <v>1.5296654999999999E-2</v>
      </c>
      <c r="Z1279" s="219">
        <v>3.5037240999999999</v>
      </c>
      <c r="AA1279" s="286">
        <v>2.5813627000000002E-6</v>
      </c>
      <c r="AB1279" s="286">
        <v>1.5427043000000001E-11</v>
      </c>
      <c r="AC1279"/>
      <c r="AD1279" s="227">
        <f t="shared" si="303"/>
        <v>0.56713163</v>
      </c>
      <c r="AE1279" s="227">
        <f t="shared" si="304"/>
        <v>9.5861331091E-3</v>
      </c>
      <c r="AF1279" s="227">
        <f t="shared" si="305"/>
        <v>6.1414928727000001E-3</v>
      </c>
      <c r="AG1279" s="227">
        <f t="shared" si="306"/>
        <v>3.5107678880299997</v>
      </c>
      <c r="AH1279" s="227">
        <f t="shared" si="307"/>
        <v>1.5523290835427042E-2</v>
      </c>
      <c r="AI1279"/>
      <c r="AJ1279">
        <v>26.805458999999999</v>
      </c>
      <c r="AK1279" s="155">
        <v>4.0896910000000002</v>
      </c>
      <c r="AL1279" s="155">
        <v>0.98651376999999996</v>
      </c>
      <c r="AM1279" s="155">
        <v>0</v>
      </c>
      <c r="AN1279" s="155">
        <v>21.113191</v>
      </c>
      <c r="AO1279" s="155">
        <v>0.41824521999999997</v>
      </c>
      <c r="AP1279" s="155">
        <v>0.19781842999999999</v>
      </c>
      <c r="AQ1279"/>
      <c r="AR1279" s="156">
        <v>6.2857983000000006E-2</v>
      </c>
      <c r="AS1279" s="156">
        <v>5.9779480000000003E-2</v>
      </c>
      <c r="AT1279" s="156">
        <v>2.8904959000000002E-3</v>
      </c>
      <c r="AU1279" s="156">
        <v>1.8800731E-4</v>
      </c>
      <c r="AV1279" s="282">
        <f t="shared" si="297"/>
        <v>3.5839016282036001E-6</v>
      </c>
      <c r="AW1279" s="282">
        <f t="shared" si="298"/>
        <v>1.0689704007988882E-8</v>
      </c>
      <c r="AX1279" s="283">
        <f t="shared" si="299"/>
        <v>2.6331556334E-2</v>
      </c>
      <c r="AY1279" s="157">
        <v>3.5086672999999999E-6</v>
      </c>
      <c r="AZ1279" s="157">
        <v>1.0586496000000001E-8</v>
      </c>
      <c r="BA1279" s="157">
        <v>2.8923819000000002E-13</v>
      </c>
      <c r="BB1279" s="157">
        <v>2.1796893E-12</v>
      </c>
      <c r="BC1279" s="157">
        <v>0</v>
      </c>
      <c r="BD1279" s="157">
        <v>1.1386025E-10</v>
      </c>
      <c r="BE1279" s="157">
        <v>7.5064756000000006E-8</v>
      </c>
      <c r="BF1279" s="157">
        <v>2.0032671999999999E-11</v>
      </c>
      <c r="BG1279" s="157">
        <v>8.2690485000000003E-11</v>
      </c>
      <c r="BH1279" s="157">
        <v>2.8775570000000001E-14</v>
      </c>
      <c r="BI1279" s="157">
        <v>3.6977603999999999E-16</v>
      </c>
      <c r="BJ1279" s="157">
        <v>7.7564822999999996E-14</v>
      </c>
      <c r="BK1279" s="157">
        <v>7.5155341000000004E-14</v>
      </c>
      <c r="BL1279" s="157">
        <v>1.3747267999999999E-14</v>
      </c>
      <c r="BM1279" s="157">
        <v>2.6702262999999999E-12</v>
      </c>
      <c r="BN1279" s="157">
        <v>5.0862038E-11</v>
      </c>
      <c r="BO1279" s="157">
        <v>2.0841165E-20</v>
      </c>
      <c r="BP1279" s="157">
        <v>2.2435334000000002E-5</v>
      </c>
      <c r="BQ1279" s="157">
        <v>2.6309121000000001E-2</v>
      </c>
      <c r="BR1279" s="157">
        <v>0</v>
      </c>
      <c r="BS1279" s="157">
        <v>0</v>
      </c>
      <c r="BT1279" s="157">
        <v>0</v>
      </c>
      <c r="BU1279"/>
      <c r="BV1279" s="155">
        <v>1.1353436E-4</v>
      </c>
      <c r="BW1279" s="155">
        <v>5.9273000999999997E-7</v>
      </c>
      <c r="BX1279" s="155">
        <v>1.054209E-4</v>
      </c>
      <c r="BY1279" s="155">
        <v>1.4896070000000001E-8</v>
      </c>
      <c r="BZ1279" s="155">
        <v>6.7186161000000005E-7</v>
      </c>
      <c r="CA1279" s="155">
        <v>4.4858361000000003E-8</v>
      </c>
      <c r="CB1279" s="155">
        <v>7.1599534999999997E-10</v>
      </c>
      <c r="CC1279" s="155">
        <v>6.7560069000000003E-8</v>
      </c>
      <c r="CD1279" s="155">
        <v>1.3850007000000001E-8</v>
      </c>
      <c r="CE1279" s="155">
        <v>9.6571636000000003E-8</v>
      </c>
      <c r="CF1279" s="155">
        <v>0</v>
      </c>
      <c r="CG1279" s="155">
        <v>4.6087577000000002E-17</v>
      </c>
      <c r="CH1279" s="155">
        <v>3.7736329000000002E-13</v>
      </c>
      <c r="CI1279" s="155">
        <v>4.4447404999999998E-7</v>
      </c>
      <c r="CJ1279" s="155">
        <v>6.1574552E-6</v>
      </c>
      <c r="CK1279" s="155">
        <v>8.4916725000000007E-9</v>
      </c>
      <c r="CL1279" s="155">
        <v>0</v>
      </c>
      <c r="CM1279"/>
      <c r="CN1279" s="284">
        <v>3.1940542999999998E-13</v>
      </c>
      <c r="CO1279" s="284">
        <v>3.7808834</v>
      </c>
      <c r="CP1279" s="285">
        <v>1.8588642000000001E-3</v>
      </c>
      <c r="CQ1279" s="284">
        <v>4.1574618000000003E-4</v>
      </c>
      <c r="CR1279" s="284">
        <v>3.5124111999999999E-11</v>
      </c>
      <c r="CS1279" s="284">
        <v>4.1497224E-9</v>
      </c>
      <c r="CT1279" s="284">
        <v>2.8756429000000001E-5</v>
      </c>
      <c r="CU1279" s="284">
        <v>3.7338890999999999E-2</v>
      </c>
      <c r="CV1279" s="284">
        <v>1.9257104999999999E-8</v>
      </c>
      <c r="CW1279" s="284">
        <v>1.5780131999999999E-5</v>
      </c>
      <c r="CX1279"/>
      <c r="CY1279" s="173"/>
      <c r="CZ1279" s="271" t="s">
        <v>2694</v>
      </c>
      <c r="DA1279"/>
      <c r="DB1279" s="247"/>
      <c r="DC1279"/>
      <c r="DD1279"/>
      <c r="DE1279"/>
      <c r="DF1279"/>
      <c r="DG1279"/>
      <c r="DH1279"/>
      <c r="DI1279"/>
      <c r="DJ1279"/>
      <c r="DK1279"/>
      <c r="DL1279"/>
    </row>
    <row r="1280" spans="1:116" ht="14.4">
      <c r="A1280" t="s">
        <v>1896</v>
      </c>
      <c r="B1280" s="188" t="s">
        <v>321</v>
      </c>
      <c r="C1280" s="151" t="str">
        <f t="shared" si="300"/>
        <v>A.160.06.129</v>
      </c>
      <c r="D1280" s="54" t="s">
        <v>45</v>
      </c>
      <c r="E1280" s="150" t="s">
        <v>352</v>
      </c>
      <c r="F1280" s="153" t="str">
        <f t="shared" si="301"/>
        <v>Zebrano (Goncalo-alvez) FSC/PEFC 900 (kg/m3)</v>
      </c>
      <c r="G1280" s="154">
        <f t="shared" si="302"/>
        <v>0.32319603333333335</v>
      </c>
      <c r="H1280"/>
      <c r="I1280"/>
      <c r="J1280" s="227">
        <f t="shared" si="293"/>
        <v>7.3560589914227051E-2</v>
      </c>
      <c r="K1280"/>
      <c r="L1280" s="280">
        <f t="shared" si="294"/>
        <v>3.4237911681000003E-3</v>
      </c>
      <c r="M1280" s="280">
        <f t="shared" si="295"/>
        <v>6.7967010980000001E-3</v>
      </c>
      <c r="N1280" s="281">
        <f t="shared" si="296"/>
        <v>1.4860692648127043E-2</v>
      </c>
      <c r="O1280" s="280">
        <v>4.8479405000000003E-2</v>
      </c>
      <c r="P1280" s="286">
        <v>3.3983824999999999E-3</v>
      </c>
      <c r="Q1280" s="286">
        <v>2.3492583E-3</v>
      </c>
      <c r="R1280" s="286">
        <v>2.1244986E-3</v>
      </c>
      <c r="S1280" s="219">
        <v>1.158585E-3</v>
      </c>
      <c r="T1280" s="286">
        <v>5.2318381000000002E-6</v>
      </c>
      <c r="U1280" s="219">
        <v>1.3547573000000001E-4</v>
      </c>
      <c r="V1280" s="219">
        <v>1.2010803E-4</v>
      </c>
      <c r="W1280" s="219">
        <v>2.2619527E-4</v>
      </c>
      <c r="X1280" s="219">
        <v>9.0487651999999997E-4</v>
      </c>
      <c r="Y1280" s="219">
        <v>1.4631916E-2</v>
      </c>
      <c r="Z1280" s="286">
        <v>2.4075747999999999E-5</v>
      </c>
      <c r="AA1280" s="286">
        <v>2.5813627000000002E-6</v>
      </c>
      <c r="AB1280" s="286">
        <v>1.5427043000000001E-11</v>
      </c>
      <c r="AC1280"/>
      <c r="AD1280" s="227">
        <f t="shared" si="303"/>
        <v>4.8479405000000003E-2</v>
      </c>
      <c r="AE1280" s="227">
        <f t="shared" si="304"/>
        <v>9.2915399980999999E-3</v>
      </c>
      <c r="AF1280" s="227">
        <f t="shared" si="305"/>
        <v>5.8703301927E-3</v>
      </c>
      <c r="AG1280" s="227">
        <f t="shared" si="306"/>
        <v>6.7967010980000001E-3</v>
      </c>
      <c r="AH1280" s="227">
        <f t="shared" si="307"/>
        <v>1.4858111285427043E-2</v>
      </c>
      <c r="AI1280"/>
      <c r="AJ1280">
        <v>26.704567000000001</v>
      </c>
      <c r="AK1280" s="155">
        <v>3.9892910000000001</v>
      </c>
      <c r="AL1280" s="155">
        <v>0.98617206000000002</v>
      </c>
      <c r="AM1280" s="155">
        <v>0</v>
      </c>
      <c r="AN1280" s="155">
        <v>21.113191</v>
      </c>
      <c r="AO1280" s="155">
        <v>0.41817861000000001</v>
      </c>
      <c r="AP1280" s="155">
        <v>0.1977343</v>
      </c>
      <c r="AQ1280"/>
      <c r="AR1280" s="156">
        <v>6.6321156999999999E-3</v>
      </c>
      <c r="AS1280" s="156">
        <v>6.1801026999999996E-3</v>
      </c>
      <c r="AT1280" s="156">
        <v>2.7104853999999998E-4</v>
      </c>
      <c r="AU1280" s="156">
        <v>1.8096443E-4</v>
      </c>
      <c r="AV1280" s="282">
        <f t="shared" si="297"/>
        <v>3.7050975427760002E-7</v>
      </c>
      <c r="AW1280" s="282">
        <f t="shared" si="298"/>
        <v>1.0023984325508813E-9</v>
      </c>
      <c r="AX1280" s="283">
        <f t="shared" si="299"/>
        <v>2.5345158815000001E-2</v>
      </c>
      <c r="AY1280" s="157">
        <v>2.999389E-7</v>
      </c>
      <c r="AZ1280" s="157">
        <v>9.0498757000000003E-10</v>
      </c>
      <c r="BA1280" s="157">
        <v>2.4725551999999998E-14</v>
      </c>
      <c r="BB1280" s="157">
        <v>2.1796893E-12</v>
      </c>
      <c r="BC1280" s="157">
        <v>0</v>
      </c>
      <c r="BD1280" s="157">
        <v>1.1330818E-10</v>
      </c>
      <c r="BE1280" s="157">
        <v>7.0402039999999997E-8</v>
      </c>
      <c r="BF1280" s="157">
        <v>1.9906774000000001E-11</v>
      </c>
      <c r="BG1280" s="157">
        <v>7.7298543999999994E-11</v>
      </c>
      <c r="BH1280" s="157">
        <v>2.8775570000000001E-14</v>
      </c>
      <c r="BI1280" s="157">
        <v>3.6977603999999999E-16</v>
      </c>
      <c r="BJ1280" s="157">
        <v>7.7236199999999997E-14</v>
      </c>
      <c r="BK1280" s="157">
        <v>6.2910193999999997E-14</v>
      </c>
      <c r="BL1280" s="157">
        <v>1.1527238E-14</v>
      </c>
      <c r="BM1280" s="157">
        <v>2.6539083000000002E-12</v>
      </c>
      <c r="BN1280" s="157">
        <v>5.06725E-11</v>
      </c>
      <c r="BO1280" s="157">
        <v>2.0841165E-20</v>
      </c>
      <c r="BP1280" s="157">
        <v>2.2394814999999999E-5</v>
      </c>
      <c r="BQ1280" s="157">
        <v>2.5322764000000001E-2</v>
      </c>
      <c r="BR1280" s="157">
        <v>0</v>
      </c>
      <c r="BS1280" s="157">
        <v>0</v>
      </c>
      <c r="BT1280" s="157">
        <v>0</v>
      </c>
      <c r="BU1280"/>
      <c r="BV1280" s="155">
        <v>1.6927099999999999E-5</v>
      </c>
      <c r="BW1280" s="155">
        <v>5.5555634999999997E-7</v>
      </c>
      <c r="BX1280" s="155">
        <v>9.0115631000000007E-6</v>
      </c>
      <c r="BY1280" s="155">
        <v>1.4884424999999999E-8</v>
      </c>
      <c r="BZ1280" s="155">
        <v>6.3931243000000005E-7</v>
      </c>
      <c r="CA1280" s="155">
        <v>4.4858361000000003E-8</v>
      </c>
      <c r="CB1280" s="155">
        <v>7.1599534999999997E-10</v>
      </c>
      <c r="CC1280" s="155">
        <v>6.7560069000000003E-8</v>
      </c>
      <c r="CD1280" s="155">
        <v>1.3690504999999999E-8</v>
      </c>
      <c r="CE1280" s="155">
        <v>9.6160020000000002E-8</v>
      </c>
      <c r="CF1280" s="155">
        <v>0</v>
      </c>
      <c r="CG1280" s="155">
        <v>4.6087577000000002E-17</v>
      </c>
      <c r="CH1280" s="155">
        <v>3.7736329000000002E-13</v>
      </c>
      <c r="CI1280" s="155">
        <v>4.3812289000000001E-7</v>
      </c>
      <c r="CJ1280" s="155">
        <v>6.0361833999999998E-6</v>
      </c>
      <c r="CK1280" s="155">
        <v>8.4916725000000007E-9</v>
      </c>
      <c r="CL1280" s="155">
        <v>0</v>
      </c>
      <c r="CM1280"/>
      <c r="CN1280" s="284">
        <v>3.1940542999999998E-13</v>
      </c>
      <c r="CO1280" s="284">
        <v>0.32320189999999999</v>
      </c>
      <c r="CP1280" s="285">
        <v>1.8588642000000001E-3</v>
      </c>
      <c r="CQ1280" s="284">
        <v>3.9031249999999998E-4</v>
      </c>
      <c r="CR1280" s="284">
        <v>3.4975433999999999E-11</v>
      </c>
      <c r="CS1280" s="284">
        <v>4.1321514999999997E-9</v>
      </c>
      <c r="CT1280" s="284">
        <v>2.7148433999999999E-5</v>
      </c>
      <c r="CU1280" s="284">
        <v>3.1303536E-2</v>
      </c>
      <c r="CV1280" s="284">
        <v>1.9257104999999999E-8</v>
      </c>
      <c r="CW1280" s="284">
        <v>1.5780131999999999E-5</v>
      </c>
      <c r="CX1280"/>
      <c r="CY1280" s="173"/>
      <c r="CZ1280" s="271" t="s">
        <v>2695</v>
      </c>
      <c r="DA1280"/>
      <c r="DB1280" s="247"/>
      <c r="DC1280"/>
      <c r="DD1280"/>
      <c r="DE1280"/>
      <c r="DF1280"/>
      <c r="DG1280"/>
      <c r="DH1280"/>
      <c r="DI1280"/>
      <c r="DJ1280"/>
      <c r="DK1280"/>
      <c r="DL1280"/>
    </row>
    <row r="1281" spans="1:116" ht="14.4">
      <c r="A1281" t="s">
        <v>1897</v>
      </c>
      <c r="B1281" s="188" t="s">
        <v>321</v>
      </c>
      <c r="C1281" s="151" t="str">
        <f t="shared" si="300"/>
        <v>A.160.06.130</v>
      </c>
      <c r="D1281" s="54" t="s">
        <v>45</v>
      </c>
      <c r="E1281" s="150" t="s">
        <v>352</v>
      </c>
      <c r="F1281" s="153" t="str">
        <f t="shared" si="301"/>
        <v>Zebrano (Goncalo-alvez) natural forest clear cut 900 (kg/m3)</v>
      </c>
      <c r="G1281" s="154">
        <f t="shared" si="302"/>
        <v>3.7731960666666664</v>
      </c>
      <c r="H1281"/>
      <c r="I1281"/>
      <c r="J1281" s="227">
        <f t="shared" ref="J1281:J1354" si="308">L1281+M1281+N1281+O1281</f>
        <v>3.3047106191662268</v>
      </c>
      <c r="K1281"/>
      <c r="L1281" s="280">
        <f t="shared" ref="L1281:L1354" si="309">R1281+S1281+T1281+U1281</f>
        <v>3.4237911681000003E-3</v>
      </c>
      <c r="M1281" s="280">
        <f t="shared" ref="M1281:M1354" si="310">P1281+Q1281+V1281+Z1281+X1281</f>
        <v>2.72044672535</v>
      </c>
      <c r="N1281" s="281">
        <f t="shared" ref="N1281:N1354" si="311">W1281+Y1281+AA1281+AB1281</f>
        <v>1.4860692648127043E-2</v>
      </c>
      <c r="O1281" s="280">
        <v>0.56597940999999996</v>
      </c>
      <c r="P1281" s="219">
        <v>3.3983824999999999E-3</v>
      </c>
      <c r="Q1281" s="286">
        <v>2.3492583E-3</v>
      </c>
      <c r="R1281" s="286">
        <v>2.1244986E-3</v>
      </c>
      <c r="S1281" s="219">
        <v>1.158585E-3</v>
      </c>
      <c r="T1281" s="286">
        <v>5.2318381000000002E-6</v>
      </c>
      <c r="U1281" s="219">
        <v>1.3547573000000001E-4</v>
      </c>
      <c r="V1281" s="219">
        <v>1.2010803E-4</v>
      </c>
      <c r="W1281" s="219">
        <v>2.2619527E-4</v>
      </c>
      <c r="X1281" s="219">
        <v>9.0487651999999997E-4</v>
      </c>
      <c r="Y1281" s="219">
        <v>1.4631916E-2</v>
      </c>
      <c r="Z1281" s="219">
        <v>2.7136741</v>
      </c>
      <c r="AA1281" s="286">
        <v>2.5813627000000002E-6</v>
      </c>
      <c r="AB1281" s="286">
        <v>1.5427043000000001E-11</v>
      </c>
      <c r="AC1281"/>
      <c r="AD1281" s="227">
        <f t="shared" si="303"/>
        <v>0.56597940999999996</v>
      </c>
      <c r="AE1281" s="227">
        <f t="shared" si="304"/>
        <v>9.2915399980999999E-3</v>
      </c>
      <c r="AF1281" s="227">
        <f t="shared" si="305"/>
        <v>5.8703301927E-3</v>
      </c>
      <c r="AG1281" s="227">
        <f t="shared" si="306"/>
        <v>2.72044672535</v>
      </c>
      <c r="AH1281" s="227">
        <f t="shared" si="307"/>
        <v>1.4858111285427043E-2</v>
      </c>
      <c r="AI1281"/>
      <c r="AJ1281">
        <v>26.704567000000001</v>
      </c>
      <c r="AK1281" s="155">
        <v>3.9892910000000001</v>
      </c>
      <c r="AL1281" s="155">
        <v>0.98617206000000002</v>
      </c>
      <c r="AM1281" s="155">
        <v>0</v>
      </c>
      <c r="AN1281" s="155">
        <v>21.113191</v>
      </c>
      <c r="AO1281" s="155">
        <v>0.41817861000000001</v>
      </c>
      <c r="AP1281" s="155">
        <v>0.1977343</v>
      </c>
      <c r="AQ1281"/>
      <c r="AR1281" s="156">
        <v>6.2646938999999999E-2</v>
      </c>
      <c r="AS1281" s="156">
        <v>5.9582791000000003E-2</v>
      </c>
      <c r="AT1281" s="156">
        <v>2.8831839E-3</v>
      </c>
      <c r="AU1281" s="156">
        <v>1.8096443E-4</v>
      </c>
      <c r="AV1281" s="282">
        <f t="shared" si="297"/>
        <v>3.5721097542775999E-6</v>
      </c>
      <c r="AW1281" s="282">
        <f t="shared" si="298"/>
        <v>1.0662662787548883E-8</v>
      </c>
      <c r="AX1281" s="283">
        <f t="shared" si="299"/>
        <v>2.5345158815000001E-2</v>
      </c>
      <c r="AY1281" s="157">
        <v>3.5015388999999999E-6</v>
      </c>
      <c r="AZ1281" s="157">
        <v>1.0564988E-8</v>
      </c>
      <c r="BA1281" s="157">
        <v>2.8865055E-13</v>
      </c>
      <c r="BB1281" s="157">
        <v>2.1796893E-12</v>
      </c>
      <c r="BC1281" s="157">
        <v>0</v>
      </c>
      <c r="BD1281" s="157">
        <v>1.1330818E-10</v>
      </c>
      <c r="BE1281" s="157">
        <v>7.0402039999999997E-8</v>
      </c>
      <c r="BF1281" s="157">
        <v>1.9906774000000001E-11</v>
      </c>
      <c r="BG1281" s="157">
        <v>7.7298543999999994E-11</v>
      </c>
      <c r="BH1281" s="157">
        <v>2.8775570000000001E-14</v>
      </c>
      <c r="BI1281" s="157">
        <v>3.6977603999999999E-16</v>
      </c>
      <c r="BJ1281" s="157">
        <v>7.7236199999999997E-14</v>
      </c>
      <c r="BK1281" s="157">
        <v>6.2910193999999997E-14</v>
      </c>
      <c r="BL1281" s="157">
        <v>1.1527238E-14</v>
      </c>
      <c r="BM1281" s="157">
        <v>2.6539083000000002E-12</v>
      </c>
      <c r="BN1281" s="157">
        <v>5.06725E-11</v>
      </c>
      <c r="BO1281" s="157">
        <v>2.0841165E-20</v>
      </c>
      <c r="BP1281" s="157">
        <v>2.2394814999999999E-5</v>
      </c>
      <c r="BQ1281" s="157">
        <v>2.5322764000000001E-2</v>
      </c>
      <c r="BR1281" s="157">
        <v>0</v>
      </c>
      <c r="BS1281" s="157">
        <v>0</v>
      </c>
      <c r="BT1281" s="157">
        <v>0</v>
      </c>
      <c r="BU1281"/>
      <c r="BV1281" s="155">
        <v>1.1312225E-4</v>
      </c>
      <c r="BW1281" s="155">
        <v>5.5555634999999997E-7</v>
      </c>
      <c r="BX1281" s="155">
        <v>1.0520672E-4</v>
      </c>
      <c r="BY1281" s="155">
        <v>1.4884424999999999E-8</v>
      </c>
      <c r="BZ1281" s="155">
        <v>6.3931243000000005E-7</v>
      </c>
      <c r="CA1281" s="155">
        <v>4.4858361000000003E-8</v>
      </c>
      <c r="CB1281" s="155">
        <v>7.1599534999999997E-10</v>
      </c>
      <c r="CC1281" s="155">
        <v>6.7560069000000003E-8</v>
      </c>
      <c r="CD1281" s="155">
        <v>1.3690504999999999E-8</v>
      </c>
      <c r="CE1281" s="155">
        <v>9.6160020000000002E-8</v>
      </c>
      <c r="CF1281" s="155">
        <v>0</v>
      </c>
      <c r="CG1281" s="155">
        <v>4.6087577000000002E-17</v>
      </c>
      <c r="CH1281" s="155">
        <v>3.7736329000000002E-13</v>
      </c>
      <c r="CI1281" s="155">
        <v>4.3812289000000001E-7</v>
      </c>
      <c r="CJ1281" s="155">
        <v>6.0361833999999998E-6</v>
      </c>
      <c r="CK1281" s="155">
        <v>8.4916725000000007E-9</v>
      </c>
      <c r="CL1281" s="155">
        <v>0</v>
      </c>
      <c r="CM1281"/>
      <c r="CN1281" s="284">
        <v>3.1940542999999998E-13</v>
      </c>
      <c r="CO1281" s="284">
        <v>3.7732019000000001</v>
      </c>
      <c r="CP1281" s="285">
        <v>1.8588642000000001E-3</v>
      </c>
      <c r="CQ1281" s="284">
        <v>3.9031249999999998E-4</v>
      </c>
      <c r="CR1281" s="284">
        <v>3.4975433999999999E-11</v>
      </c>
      <c r="CS1281" s="284">
        <v>4.1321514999999997E-9</v>
      </c>
      <c r="CT1281" s="284">
        <v>2.7148433999999999E-5</v>
      </c>
      <c r="CU1281" s="284">
        <v>3.1303536E-2</v>
      </c>
      <c r="CV1281" s="284">
        <v>1.9257104999999999E-8</v>
      </c>
      <c r="CW1281" s="284">
        <v>1.5780131999999999E-5</v>
      </c>
      <c r="CX1281"/>
      <c r="CY1281" s="173"/>
      <c r="CZ1281" s="271" t="s">
        <v>2695</v>
      </c>
      <c r="DA1281"/>
      <c r="DB1281" s="212"/>
      <c r="DC1281"/>
      <c r="DD1281"/>
      <c r="DE1281"/>
      <c r="DF1281"/>
      <c r="DG1281"/>
      <c r="DH1281"/>
      <c r="DI1281"/>
      <c r="DJ1281"/>
      <c r="DK1281"/>
      <c r="DL1281"/>
    </row>
    <row r="1282" spans="1:116" ht="14.4">
      <c r="B1282" s="188"/>
      <c r="C1282" s="151"/>
      <c r="D1282" s="51" t="s">
        <v>97</v>
      </c>
      <c r="E1282" s="150"/>
      <c r="F1282"/>
      <c r="G1282"/>
      <c r="H1282"/>
      <c r="I1282"/>
      <c r="J1282"/>
      <c r="K1282"/>
      <c r="L1282"/>
      <c r="M1282"/>
      <c r="N1282" s="174"/>
      <c r="O1282"/>
      <c r="P1282"/>
      <c r="Q1282" s="53"/>
      <c r="R1282" s="53"/>
      <c r="S1282"/>
      <c r="T1282" s="53"/>
      <c r="U1282"/>
      <c r="V1282"/>
      <c r="W1282"/>
      <c r="X1282"/>
      <c r="Y1282"/>
      <c r="Z1282"/>
      <c r="AA1282" s="53"/>
      <c r="AB1282" s="53"/>
      <c r="AC1282"/>
      <c r="AD1282"/>
      <c r="AE1282"/>
      <c r="AF1282"/>
      <c r="AG1282"/>
      <c r="AH1282"/>
      <c r="AI1282"/>
      <c r="AJ1282"/>
      <c r="AK1282"/>
      <c r="AL1282"/>
      <c r="AM1282"/>
      <c r="AN1282"/>
      <c r="AO1282"/>
      <c r="AP1282"/>
      <c r="AQ1282"/>
      <c r="AR1282"/>
      <c r="AS1282"/>
      <c r="AT1282"/>
      <c r="AU1282"/>
      <c r="AX1282" s="19"/>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s="117"/>
      <c r="CQ1282"/>
      <c r="CR1282"/>
      <c r="CS1282"/>
      <c r="CT1282"/>
      <c r="CU1282"/>
      <c r="CV1282"/>
      <c r="CW1282"/>
      <c r="CX1282"/>
      <c r="CY1282" s="175"/>
      <c r="CZ1282" s="272"/>
      <c r="DA1282"/>
      <c r="DB1282" s="247"/>
      <c r="DC1282"/>
      <c r="DD1282"/>
      <c r="DE1282"/>
      <c r="DF1282"/>
      <c r="DG1282"/>
      <c r="DH1282"/>
      <c r="DI1282"/>
      <c r="DJ1282"/>
      <c r="DK1282"/>
      <c r="DL1282"/>
    </row>
    <row r="1283" spans="1:116" ht="14.4">
      <c r="A1283" t="s">
        <v>1038</v>
      </c>
      <c r="B1283" s="188" t="s">
        <v>321</v>
      </c>
      <c r="C1283" s="151" t="str">
        <f t="shared" si="300"/>
        <v>A.160.07.101</v>
      </c>
      <c r="D1283" s="54" t="s">
        <v>2696</v>
      </c>
      <c r="E1283" s="150" t="s">
        <v>352</v>
      </c>
      <c r="F1283" s="153" t="str">
        <f t="shared" si="301"/>
        <v>Angelim Vermelho FSC/PEFC 1430 (kg/m3) wet</v>
      </c>
      <c r="G1283" s="154">
        <f t="shared" si="302"/>
        <v>0.21385483333333336</v>
      </c>
      <c r="H1283"/>
      <c r="I1283"/>
      <c r="J1283" s="227">
        <f t="shared" si="308"/>
        <v>5.1756976689527043E-2</v>
      </c>
      <c r="K1283"/>
      <c r="L1283" s="280">
        <f t="shared" si="309"/>
        <v>2.7142768213999999E-3</v>
      </c>
      <c r="M1283" s="280">
        <f t="shared" si="310"/>
        <v>5.4222507700000004E-3</v>
      </c>
      <c r="N1283" s="281">
        <f t="shared" si="311"/>
        <v>1.1542224098127043E-2</v>
      </c>
      <c r="O1283" s="280">
        <v>3.2078225000000002E-2</v>
      </c>
      <c r="P1283" s="286">
        <v>2.6954689000000002E-3</v>
      </c>
      <c r="Q1283" s="286">
        <v>1.6777094E-3</v>
      </c>
      <c r="R1283" s="286">
        <v>1.5103987000000001E-3</v>
      </c>
      <c r="S1283" s="219">
        <v>1.0628813E-3</v>
      </c>
      <c r="T1283" s="286">
        <v>5.2738813999999999E-6</v>
      </c>
      <c r="U1283" s="219">
        <v>1.3572294E-4</v>
      </c>
      <c r="V1283" s="219">
        <v>1.2011432E-4</v>
      </c>
      <c r="W1283" s="219">
        <v>1.5268572E-4</v>
      </c>
      <c r="X1283" s="219">
        <v>9.0487651999999997E-4</v>
      </c>
      <c r="Y1283" s="219">
        <v>1.1386957E-2</v>
      </c>
      <c r="Z1283" s="286">
        <v>2.4081629999999999E-5</v>
      </c>
      <c r="AA1283" s="286">
        <v>2.5813627000000002E-6</v>
      </c>
      <c r="AB1283" s="286">
        <v>1.5427043000000001E-11</v>
      </c>
      <c r="AC1283"/>
      <c r="AD1283" s="227">
        <f t="shared" si="303"/>
        <v>3.2078225000000002E-2</v>
      </c>
      <c r="AE1283" s="227">
        <f t="shared" si="304"/>
        <v>7.2075694414000012E-3</v>
      </c>
      <c r="AF1283" s="227">
        <f t="shared" si="305"/>
        <v>4.4958739827000004E-3</v>
      </c>
      <c r="AG1283" s="227">
        <f t="shared" si="306"/>
        <v>5.4222507700000004E-3</v>
      </c>
      <c r="AH1283" s="227">
        <f t="shared" si="307"/>
        <v>1.1539642735427043E-2</v>
      </c>
      <c r="AI1283"/>
      <c r="AJ1283">
        <v>24.598023000000001</v>
      </c>
      <c r="AK1283" s="155">
        <v>2.7614198000000001</v>
      </c>
      <c r="AL1283" s="155">
        <v>0.49727483</v>
      </c>
      <c r="AM1283" s="155">
        <v>0</v>
      </c>
      <c r="AN1283" s="155">
        <v>21.019527</v>
      </c>
      <c r="AO1283" s="155">
        <v>0.21989769000000001</v>
      </c>
      <c r="AP1283" s="155">
        <v>9.9903657000000007E-2</v>
      </c>
      <c r="AQ1283"/>
      <c r="AR1283" s="156">
        <v>4.5772286000000002E-3</v>
      </c>
      <c r="AS1283" s="156">
        <v>4.2493632E-3</v>
      </c>
      <c r="AT1283" s="156">
        <v>1.8322801999999999E-4</v>
      </c>
      <c r="AU1283" s="156">
        <v>1.4463742000000001E-4</v>
      </c>
      <c r="AV1283" s="282">
        <f t="shared" si="297"/>
        <v>2.5475797822999995E-7</v>
      </c>
      <c r="AW1283" s="282">
        <f t="shared" si="298"/>
        <v>6.7761839914788123E-10</v>
      </c>
      <c r="AX1283" s="283">
        <f t="shared" si="299"/>
        <v>2.0257342783000003E-2</v>
      </c>
      <c r="AY1283" s="157">
        <v>1.9847025999999999E-7</v>
      </c>
      <c r="AZ1283" s="157">
        <v>5.9883219000000003E-10</v>
      </c>
      <c r="BA1283" s="157">
        <v>1.6360948999999999E-14</v>
      </c>
      <c r="BB1283" s="157">
        <v>2.1796893E-12</v>
      </c>
      <c r="BC1283" s="157">
        <v>0</v>
      </c>
      <c r="BD1283" s="157">
        <v>9.6851909000000004E-11</v>
      </c>
      <c r="BE1283" s="157">
        <v>5.6135272E-8</v>
      </c>
      <c r="BF1283" s="157">
        <v>1.6153941000000001E-11</v>
      </c>
      <c r="BG1283" s="157">
        <v>6.2428747999999999E-11</v>
      </c>
      <c r="BH1283" s="157">
        <v>2.8775570000000001E-14</v>
      </c>
      <c r="BI1283" s="157">
        <v>3.6977603999999999E-16</v>
      </c>
      <c r="BJ1283" s="157">
        <v>7.7377037999999998E-14</v>
      </c>
      <c r="BK1283" s="157">
        <v>6.8158113999999996E-14</v>
      </c>
      <c r="BL1283" s="157">
        <v>1.247868E-14</v>
      </c>
      <c r="BM1283" s="157">
        <v>2.6609016999999999E-12</v>
      </c>
      <c r="BN1283" s="157">
        <v>5.075373E-11</v>
      </c>
      <c r="BO1283" s="157">
        <v>2.0841165E-20</v>
      </c>
      <c r="BP1283" s="157">
        <v>1.4495783E-5</v>
      </c>
      <c r="BQ1283" s="157">
        <v>2.0242847000000001E-2</v>
      </c>
      <c r="BR1283" s="157">
        <v>0</v>
      </c>
      <c r="BS1283" s="157">
        <v>0</v>
      </c>
      <c r="BT1283" s="157">
        <v>0</v>
      </c>
      <c r="BU1283"/>
      <c r="BV1283" s="155">
        <v>1.1397974000000001E-5</v>
      </c>
      <c r="BW1283" s="155">
        <v>4.5303948000000001E-7</v>
      </c>
      <c r="BX1283" s="155">
        <v>5.9628401000000001E-6</v>
      </c>
      <c r="BY1283" s="155">
        <v>1.4592847E-8</v>
      </c>
      <c r="BZ1283" s="155">
        <v>4.6920330999999998E-7</v>
      </c>
      <c r="CA1283" s="155">
        <v>4.4858361000000003E-8</v>
      </c>
      <c r="CB1283" s="155">
        <v>7.1599534999999997E-10</v>
      </c>
      <c r="CC1283" s="155">
        <v>6.7560069000000003E-8</v>
      </c>
      <c r="CD1283" s="155">
        <v>1.3758863E-8</v>
      </c>
      <c r="CE1283" s="155">
        <v>9.543174E-8</v>
      </c>
      <c r="CF1283" s="155">
        <v>0</v>
      </c>
      <c r="CG1283" s="155">
        <v>4.6087577000000002E-17</v>
      </c>
      <c r="CH1283" s="155">
        <v>3.7736329000000002E-13</v>
      </c>
      <c r="CI1283" s="155">
        <v>3.1407966999999998E-7</v>
      </c>
      <c r="CJ1283" s="155">
        <v>3.9534018999999998E-6</v>
      </c>
      <c r="CK1283" s="155">
        <v>8.4915791000000007E-9</v>
      </c>
      <c r="CL1283" s="155">
        <v>0</v>
      </c>
      <c r="CM1283"/>
      <c r="CN1283" s="284">
        <v>3.1940542999999998E-13</v>
      </c>
      <c r="CO1283" s="284">
        <v>0.21386068999999999</v>
      </c>
      <c r="CP1283" s="285">
        <v>1.8588642000000001E-3</v>
      </c>
      <c r="CQ1283" s="284">
        <v>3.2017195000000001E-4</v>
      </c>
      <c r="CR1283" s="284">
        <v>3.5039152999999998E-11</v>
      </c>
      <c r="CS1283" s="284">
        <v>4.1396818999999997E-9</v>
      </c>
      <c r="CT1283" s="284">
        <v>2.0475443000000001E-5</v>
      </c>
      <c r="CU1283" s="284">
        <v>3.3890116999999997E-2</v>
      </c>
      <c r="CV1283" s="284">
        <v>1.9257104999999999E-8</v>
      </c>
      <c r="CW1283" s="284">
        <v>1.5780131999999999E-5</v>
      </c>
      <c r="CX1283"/>
      <c r="CY1283" s="173"/>
      <c r="CZ1283" s="271" t="s">
        <v>2697</v>
      </c>
      <c r="DA1283"/>
      <c r="DB1283" s="247"/>
      <c r="DC1283"/>
      <c r="DD1283"/>
      <c r="DE1283"/>
      <c r="DF1283"/>
      <c r="DG1283"/>
      <c r="DH1283"/>
      <c r="DI1283"/>
      <c r="DJ1283"/>
      <c r="DK1283"/>
      <c r="DL1283"/>
    </row>
    <row r="1284" spans="1:116" ht="14.4">
      <c r="A1284" t="s">
        <v>1898</v>
      </c>
      <c r="B1284" s="188" t="s">
        <v>321</v>
      </c>
      <c r="C1284" s="151" t="str">
        <f t="shared" si="300"/>
        <v>A.160.07.102</v>
      </c>
      <c r="D1284" s="54" t="s">
        <v>2696</v>
      </c>
      <c r="E1284" s="150" t="s">
        <v>352</v>
      </c>
      <c r="F1284" s="153" t="str">
        <f t="shared" si="301"/>
        <v>Angelim Vermelho natural forest clear cut 1430 (kg/m3) wet</v>
      </c>
      <c r="G1284" s="154">
        <f t="shared" si="302"/>
        <v>2.6268547999999998</v>
      </c>
      <c r="H1284"/>
      <c r="I1284"/>
      <c r="J1284" s="227">
        <f t="shared" si="308"/>
        <v>2.9899569900595271</v>
      </c>
      <c r="K1284"/>
      <c r="L1284" s="280">
        <f t="shared" si="309"/>
        <v>2.7142768213999999E-3</v>
      </c>
      <c r="M1284" s="280">
        <f t="shared" si="310"/>
        <v>2.5816722691399998</v>
      </c>
      <c r="N1284" s="281">
        <f t="shared" si="311"/>
        <v>1.1542224098127043E-2</v>
      </c>
      <c r="O1284" s="280">
        <v>0.39402821999999998</v>
      </c>
      <c r="P1284" s="219">
        <v>2.6954689000000002E-3</v>
      </c>
      <c r="Q1284" s="286">
        <v>1.6777094E-3</v>
      </c>
      <c r="R1284" s="286">
        <v>1.5103987000000001E-3</v>
      </c>
      <c r="S1284" s="219">
        <v>1.0628813E-3</v>
      </c>
      <c r="T1284" s="286">
        <v>5.2738813999999999E-6</v>
      </c>
      <c r="U1284" s="219">
        <v>1.3572294E-4</v>
      </c>
      <c r="V1284" s="219">
        <v>1.2011432E-4</v>
      </c>
      <c r="W1284" s="219">
        <v>1.5268572E-4</v>
      </c>
      <c r="X1284" s="219">
        <v>9.0487651999999997E-4</v>
      </c>
      <c r="Y1284" s="219">
        <v>1.1386957E-2</v>
      </c>
      <c r="Z1284" s="219">
        <v>2.5762741</v>
      </c>
      <c r="AA1284" s="286">
        <v>2.5813627000000002E-6</v>
      </c>
      <c r="AB1284" s="286">
        <v>1.5427043000000001E-11</v>
      </c>
      <c r="AC1284"/>
      <c r="AD1284" s="227">
        <f t="shared" si="303"/>
        <v>0.39402821999999998</v>
      </c>
      <c r="AE1284" s="227">
        <f t="shared" si="304"/>
        <v>7.2075694414000012E-3</v>
      </c>
      <c r="AF1284" s="227">
        <f t="shared" si="305"/>
        <v>4.4958739827000004E-3</v>
      </c>
      <c r="AG1284" s="227">
        <f t="shared" si="306"/>
        <v>2.5816722691399998</v>
      </c>
      <c r="AH1284" s="227">
        <f t="shared" si="307"/>
        <v>1.1539642735427043E-2</v>
      </c>
      <c r="AI1284"/>
      <c r="AJ1284">
        <v>24.598023000000001</v>
      </c>
      <c r="AK1284" s="155">
        <v>2.7614198000000001</v>
      </c>
      <c r="AL1284" s="155">
        <v>0.49727483</v>
      </c>
      <c r="AM1284" s="155">
        <v>0</v>
      </c>
      <c r="AN1284" s="155">
        <v>21.019527</v>
      </c>
      <c r="AO1284" s="155">
        <v>0.21989769000000001</v>
      </c>
      <c r="AP1284" s="155">
        <v>9.9903657000000007E-2</v>
      </c>
      <c r="AQ1284"/>
      <c r="AR1284" s="156">
        <v>4.3755133000000002E-2</v>
      </c>
      <c r="AS1284" s="156">
        <v>4.1600287E-2</v>
      </c>
      <c r="AT1284" s="156">
        <v>2.0102085E-3</v>
      </c>
      <c r="AU1284" s="156">
        <v>1.4463742000000001E-4</v>
      </c>
      <c r="AV1284" s="282">
        <f t="shared" si="297"/>
        <v>2.4940220182299997E-6</v>
      </c>
      <c r="AW1284" s="282">
        <f t="shared" si="298"/>
        <v>7.4342030036488806E-9</v>
      </c>
      <c r="AX1284" s="283">
        <f t="shared" si="299"/>
        <v>2.0257342783000003E-2</v>
      </c>
      <c r="AY1284" s="157">
        <v>2.4377342999999999E-6</v>
      </c>
      <c r="AZ1284" s="157">
        <v>7.3552321999999999E-9</v>
      </c>
      <c r="BA1284" s="157">
        <v>2.0095545000000001E-13</v>
      </c>
      <c r="BB1284" s="157">
        <v>2.1796893E-12</v>
      </c>
      <c r="BC1284" s="157">
        <v>0</v>
      </c>
      <c r="BD1284" s="157">
        <v>9.6851909000000004E-11</v>
      </c>
      <c r="BE1284" s="157">
        <v>5.6135272E-8</v>
      </c>
      <c r="BF1284" s="157">
        <v>1.6153941000000001E-11</v>
      </c>
      <c r="BG1284" s="157">
        <v>6.2428747999999999E-11</v>
      </c>
      <c r="BH1284" s="157">
        <v>2.8775570000000001E-14</v>
      </c>
      <c r="BI1284" s="157">
        <v>3.6977603999999999E-16</v>
      </c>
      <c r="BJ1284" s="157">
        <v>7.7377037999999998E-14</v>
      </c>
      <c r="BK1284" s="157">
        <v>6.8158113999999996E-14</v>
      </c>
      <c r="BL1284" s="157">
        <v>1.247868E-14</v>
      </c>
      <c r="BM1284" s="157">
        <v>2.6609016999999999E-12</v>
      </c>
      <c r="BN1284" s="157">
        <v>5.075373E-11</v>
      </c>
      <c r="BO1284" s="157">
        <v>2.0841165E-20</v>
      </c>
      <c r="BP1284" s="157">
        <v>1.4495783E-5</v>
      </c>
      <c r="BQ1284" s="157">
        <v>2.0242847000000001E-2</v>
      </c>
      <c r="BR1284" s="157">
        <v>0</v>
      </c>
      <c r="BS1284" s="157">
        <v>0</v>
      </c>
      <c r="BT1284" s="157">
        <v>0</v>
      </c>
      <c r="BU1284"/>
      <c r="BV1284" s="155">
        <v>7.8678816999999996E-5</v>
      </c>
      <c r="BW1284" s="155">
        <v>4.5303948000000001E-7</v>
      </c>
      <c r="BX1284" s="155">
        <v>7.3243682999999998E-5</v>
      </c>
      <c r="BY1284" s="155">
        <v>1.4592847E-8</v>
      </c>
      <c r="BZ1284" s="155">
        <v>4.6920330999999998E-7</v>
      </c>
      <c r="CA1284" s="155">
        <v>4.4858361000000003E-8</v>
      </c>
      <c r="CB1284" s="155">
        <v>7.1599534999999997E-10</v>
      </c>
      <c r="CC1284" s="155">
        <v>6.7560069000000003E-8</v>
      </c>
      <c r="CD1284" s="155">
        <v>1.3758863E-8</v>
      </c>
      <c r="CE1284" s="155">
        <v>9.543174E-8</v>
      </c>
      <c r="CF1284" s="155">
        <v>0</v>
      </c>
      <c r="CG1284" s="155">
        <v>4.6087577000000002E-17</v>
      </c>
      <c r="CH1284" s="155">
        <v>3.7736329000000002E-13</v>
      </c>
      <c r="CI1284" s="155">
        <v>3.1407966999999998E-7</v>
      </c>
      <c r="CJ1284" s="155">
        <v>3.9534018999999998E-6</v>
      </c>
      <c r="CK1284" s="155">
        <v>8.4915791000000007E-9</v>
      </c>
      <c r="CL1284" s="155">
        <v>0</v>
      </c>
      <c r="CM1284"/>
      <c r="CN1284" s="284">
        <v>3.1940542999999998E-13</v>
      </c>
      <c r="CO1284" s="284">
        <v>2.6268606999999999</v>
      </c>
      <c r="CP1284" s="285">
        <v>1.8588642000000001E-3</v>
      </c>
      <c r="CQ1284" s="284">
        <v>3.2017195000000001E-4</v>
      </c>
      <c r="CR1284" s="284">
        <v>3.5039152999999998E-11</v>
      </c>
      <c r="CS1284" s="284">
        <v>4.1396818999999997E-9</v>
      </c>
      <c r="CT1284" s="284">
        <v>2.0475443000000001E-5</v>
      </c>
      <c r="CU1284" s="284">
        <v>3.3890116999999997E-2</v>
      </c>
      <c r="CV1284" s="284">
        <v>1.9257104999999999E-8</v>
      </c>
      <c r="CW1284" s="284">
        <v>1.5780131999999999E-5</v>
      </c>
      <c r="CX1284"/>
      <c r="CY1284" s="173"/>
      <c r="CZ1284" s="271" t="s">
        <v>2697</v>
      </c>
      <c r="DA1284"/>
      <c r="DB1284" s="247"/>
      <c r="DC1284"/>
      <c r="DD1284"/>
      <c r="DE1284"/>
      <c r="DF1284"/>
      <c r="DG1284"/>
      <c r="DH1284"/>
      <c r="DI1284"/>
      <c r="DJ1284"/>
      <c r="DK1284"/>
      <c r="DL1284"/>
    </row>
    <row r="1285" spans="1:116" ht="14.4">
      <c r="A1285" t="s">
        <v>1039</v>
      </c>
      <c r="B1285" s="188" t="s">
        <v>321</v>
      </c>
      <c r="C1285" s="151" t="str">
        <f t="shared" si="300"/>
        <v>A.160.07.103</v>
      </c>
      <c r="D1285" s="54" t="s">
        <v>2696</v>
      </c>
      <c r="E1285" s="150" t="s">
        <v>352</v>
      </c>
      <c r="F1285" s="153" t="str">
        <f t="shared" si="301"/>
        <v>Cumaru FSC/PEFC 1200 (kg/m3) wet</v>
      </c>
      <c r="G1285" s="154">
        <f t="shared" si="302"/>
        <v>0.21385483333333336</v>
      </c>
      <c r="H1285"/>
      <c r="I1285"/>
      <c r="J1285" s="227">
        <f t="shared" si="308"/>
        <v>5.1756976689527043E-2</v>
      </c>
      <c r="K1285"/>
      <c r="L1285" s="280">
        <f t="shared" si="309"/>
        <v>2.7142768213999999E-3</v>
      </c>
      <c r="M1285" s="280">
        <f t="shared" si="310"/>
        <v>5.4222507700000004E-3</v>
      </c>
      <c r="N1285" s="281">
        <f t="shared" si="311"/>
        <v>1.1542224098127043E-2</v>
      </c>
      <c r="O1285" s="280">
        <v>3.2078225000000002E-2</v>
      </c>
      <c r="P1285" s="286">
        <v>2.6954689000000002E-3</v>
      </c>
      <c r="Q1285" s="286">
        <v>1.6777094E-3</v>
      </c>
      <c r="R1285" s="286">
        <v>1.5103987000000001E-3</v>
      </c>
      <c r="S1285" s="219">
        <v>1.0628813E-3</v>
      </c>
      <c r="T1285" s="286">
        <v>5.2738813999999999E-6</v>
      </c>
      <c r="U1285" s="219">
        <v>1.3572294E-4</v>
      </c>
      <c r="V1285" s="219">
        <v>1.2011432E-4</v>
      </c>
      <c r="W1285" s="219">
        <v>1.5268572E-4</v>
      </c>
      <c r="X1285" s="219">
        <v>9.0487651999999997E-4</v>
      </c>
      <c r="Y1285" s="219">
        <v>1.1386957E-2</v>
      </c>
      <c r="Z1285" s="286">
        <v>2.4081629999999999E-5</v>
      </c>
      <c r="AA1285" s="286">
        <v>2.5813627000000002E-6</v>
      </c>
      <c r="AB1285" s="286">
        <v>1.5427043000000001E-11</v>
      </c>
      <c r="AC1285"/>
      <c r="AD1285" s="227">
        <f t="shared" si="303"/>
        <v>3.2078225000000002E-2</v>
      </c>
      <c r="AE1285" s="227">
        <f t="shared" si="304"/>
        <v>7.2075694414000012E-3</v>
      </c>
      <c r="AF1285" s="227">
        <f t="shared" si="305"/>
        <v>4.4958739827000004E-3</v>
      </c>
      <c r="AG1285" s="227">
        <f t="shared" si="306"/>
        <v>5.4222507700000004E-3</v>
      </c>
      <c r="AH1285" s="227">
        <f t="shared" si="307"/>
        <v>1.1539642735427043E-2</v>
      </c>
      <c r="AI1285"/>
      <c r="AJ1285">
        <v>24.598023000000001</v>
      </c>
      <c r="AK1285" s="155">
        <v>2.7614198000000001</v>
      </c>
      <c r="AL1285" s="155">
        <v>0.49727483</v>
      </c>
      <c r="AM1285" s="155">
        <v>0</v>
      </c>
      <c r="AN1285" s="155">
        <v>21.019527</v>
      </c>
      <c r="AO1285" s="155">
        <v>0.21989769000000001</v>
      </c>
      <c r="AP1285" s="155">
        <v>9.9903657000000007E-2</v>
      </c>
      <c r="AQ1285"/>
      <c r="AR1285" s="156">
        <v>4.5772286000000002E-3</v>
      </c>
      <c r="AS1285" s="156">
        <v>4.2493632E-3</v>
      </c>
      <c r="AT1285" s="156">
        <v>1.8322801999999999E-4</v>
      </c>
      <c r="AU1285" s="156">
        <v>1.4463742000000001E-4</v>
      </c>
      <c r="AV1285" s="282">
        <f t="shared" si="297"/>
        <v>2.5475797822999995E-7</v>
      </c>
      <c r="AW1285" s="282">
        <f t="shared" si="298"/>
        <v>6.7761839914788123E-10</v>
      </c>
      <c r="AX1285" s="283">
        <f t="shared" si="299"/>
        <v>2.0257342783000003E-2</v>
      </c>
      <c r="AY1285" s="157">
        <v>1.9847025999999999E-7</v>
      </c>
      <c r="AZ1285" s="157">
        <v>5.9883219000000003E-10</v>
      </c>
      <c r="BA1285" s="157">
        <v>1.6360948999999999E-14</v>
      </c>
      <c r="BB1285" s="157">
        <v>2.1796893E-12</v>
      </c>
      <c r="BC1285" s="157">
        <v>0</v>
      </c>
      <c r="BD1285" s="157">
        <v>9.6851909000000004E-11</v>
      </c>
      <c r="BE1285" s="157">
        <v>5.6135272E-8</v>
      </c>
      <c r="BF1285" s="157">
        <v>1.6153941000000001E-11</v>
      </c>
      <c r="BG1285" s="157">
        <v>6.2428747999999999E-11</v>
      </c>
      <c r="BH1285" s="157">
        <v>2.8775570000000001E-14</v>
      </c>
      <c r="BI1285" s="157">
        <v>3.6977603999999999E-16</v>
      </c>
      <c r="BJ1285" s="157">
        <v>7.7377037999999998E-14</v>
      </c>
      <c r="BK1285" s="157">
        <v>6.8158113999999996E-14</v>
      </c>
      <c r="BL1285" s="157">
        <v>1.247868E-14</v>
      </c>
      <c r="BM1285" s="157">
        <v>2.6609016999999999E-12</v>
      </c>
      <c r="BN1285" s="157">
        <v>5.075373E-11</v>
      </c>
      <c r="BO1285" s="157">
        <v>2.0841165E-20</v>
      </c>
      <c r="BP1285" s="157">
        <v>1.4495783E-5</v>
      </c>
      <c r="BQ1285" s="157">
        <v>2.0242847000000001E-2</v>
      </c>
      <c r="BR1285" s="157">
        <v>0</v>
      </c>
      <c r="BS1285" s="157">
        <v>0</v>
      </c>
      <c r="BT1285" s="157">
        <v>0</v>
      </c>
      <c r="BU1285"/>
      <c r="BV1285" s="155">
        <v>1.1397974000000001E-5</v>
      </c>
      <c r="BW1285" s="155">
        <v>4.5303948000000001E-7</v>
      </c>
      <c r="BX1285" s="155">
        <v>5.9628401000000001E-6</v>
      </c>
      <c r="BY1285" s="155">
        <v>1.4592847E-8</v>
      </c>
      <c r="BZ1285" s="155">
        <v>4.6920330999999998E-7</v>
      </c>
      <c r="CA1285" s="155">
        <v>4.4858361000000003E-8</v>
      </c>
      <c r="CB1285" s="155">
        <v>7.1599534999999997E-10</v>
      </c>
      <c r="CC1285" s="155">
        <v>6.7560069000000003E-8</v>
      </c>
      <c r="CD1285" s="155">
        <v>1.3758863E-8</v>
      </c>
      <c r="CE1285" s="155">
        <v>9.543174E-8</v>
      </c>
      <c r="CF1285" s="155">
        <v>0</v>
      </c>
      <c r="CG1285" s="155">
        <v>4.6087577000000002E-17</v>
      </c>
      <c r="CH1285" s="155">
        <v>3.7736329000000002E-13</v>
      </c>
      <c r="CI1285" s="155">
        <v>3.1407966999999998E-7</v>
      </c>
      <c r="CJ1285" s="155">
        <v>3.9534018999999998E-6</v>
      </c>
      <c r="CK1285" s="155">
        <v>8.4915791000000007E-9</v>
      </c>
      <c r="CL1285" s="155">
        <v>0</v>
      </c>
      <c r="CM1285"/>
      <c r="CN1285" s="284">
        <v>3.1940542999999998E-13</v>
      </c>
      <c r="CO1285" s="284">
        <v>0.21386068999999999</v>
      </c>
      <c r="CP1285" s="285">
        <v>1.8588642000000001E-3</v>
      </c>
      <c r="CQ1285" s="284">
        <v>3.2017195000000001E-4</v>
      </c>
      <c r="CR1285" s="284">
        <v>3.5039152999999998E-11</v>
      </c>
      <c r="CS1285" s="284">
        <v>4.1396818999999997E-9</v>
      </c>
      <c r="CT1285" s="284">
        <v>2.0475443000000001E-5</v>
      </c>
      <c r="CU1285" s="284">
        <v>3.3890116999999997E-2</v>
      </c>
      <c r="CV1285" s="284">
        <v>1.9257104999999999E-8</v>
      </c>
      <c r="CW1285" s="284">
        <v>1.5780131999999999E-5</v>
      </c>
      <c r="CX1285"/>
      <c r="CY1285" s="173"/>
      <c r="CZ1285" s="271" t="s">
        <v>2698</v>
      </c>
      <c r="DA1285"/>
      <c r="DB1285" s="117"/>
      <c r="DC1285"/>
      <c r="DD1285"/>
      <c r="DE1285"/>
      <c r="DF1285"/>
      <c r="DG1285"/>
      <c r="DH1285"/>
      <c r="DI1285"/>
      <c r="DJ1285"/>
      <c r="DK1285"/>
      <c r="DL1285"/>
    </row>
    <row r="1286" spans="1:116" ht="14.4">
      <c r="A1286" t="s">
        <v>1899</v>
      </c>
      <c r="B1286" s="188" t="s">
        <v>321</v>
      </c>
      <c r="C1286" s="151" t="str">
        <f t="shared" si="300"/>
        <v>A.160.07.104</v>
      </c>
      <c r="D1286" s="54" t="s">
        <v>2696</v>
      </c>
      <c r="E1286" s="150" t="s">
        <v>352</v>
      </c>
      <c r="F1286" s="153" t="str">
        <f t="shared" si="301"/>
        <v>Cumaru natural forest clear cut 1200 (kg/m3) wet</v>
      </c>
      <c r="G1286" s="154">
        <f t="shared" si="302"/>
        <v>3.2328548000000001</v>
      </c>
      <c r="H1286"/>
      <c r="I1286"/>
      <c r="J1286" s="227">
        <f t="shared" si="308"/>
        <v>3.5445819900595272</v>
      </c>
      <c r="K1286"/>
      <c r="L1286" s="280">
        <f t="shared" si="309"/>
        <v>2.7142768213999999E-3</v>
      </c>
      <c r="M1286" s="280">
        <f t="shared" si="310"/>
        <v>3.04539726914</v>
      </c>
      <c r="N1286" s="281">
        <f t="shared" si="311"/>
        <v>1.1542224098127043E-2</v>
      </c>
      <c r="O1286" s="280">
        <v>0.48492822000000002</v>
      </c>
      <c r="P1286" s="219">
        <v>2.6954689000000002E-3</v>
      </c>
      <c r="Q1286" s="286">
        <v>1.6777094E-3</v>
      </c>
      <c r="R1286" s="286">
        <v>1.5103987000000001E-3</v>
      </c>
      <c r="S1286" s="219">
        <v>1.0628813E-3</v>
      </c>
      <c r="T1286" s="286">
        <v>5.2738813999999999E-6</v>
      </c>
      <c r="U1286" s="219">
        <v>1.3572294E-4</v>
      </c>
      <c r="V1286" s="219">
        <v>1.2011432E-4</v>
      </c>
      <c r="W1286" s="219">
        <v>1.5268572E-4</v>
      </c>
      <c r="X1286" s="219">
        <v>9.0487651999999997E-4</v>
      </c>
      <c r="Y1286" s="219">
        <v>1.1386957E-2</v>
      </c>
      <c r="Z1286" s="219">
        <v>3.0399991000000002</v>
      </c>
      <c r="AA1286" s="286">
        <v>2.5813627000000002E-6</v>
      </c>
      <c r="AB1286" s="286">
        <v>1.5427043000000001E-11</v>
      </c>
      <c r="AC1286"/>
      <c r="AD1286" s="227">
        <f t="shared" si="303"/>
        <v>0.48492822000000002</v>
      </c>
      <c r="AE1286" s="227">
        <f t="shared" si="304"/>
        <v>7.2075694414000012E-3</v>
      </c>
      <c r="AF1286" s="227">
        <f t="shared" si="305"/>
        <v>4.4958739827000004E-3</v>
      </c>
      <c r="AG1286" s="227">
        <f t="shared" si="306"/>
        <v>3.04539726914</v>
      </c>
      <c r="AH1286" s="227">
        <f t="shared" si="307"/>
        <v>1.1539642735427043E-2</v>
      </c>
      <c r="AI1286"/>
      <c r="AJ1286">
        <v>24.598023000000001</v>
      </c>
      <c r="AK1286" s="155">
        <v>2.7614198000000001</v>
      </c>
      <c r="AL1286" s="155">
        <v>0.49727483</v>
      </c>
      <c r="AM1286" s="155">
        <v>0</v>
      </c>
      <c r="AN1286" s="155">
        <v>21.019527</v>
      </c>
      <c r="AO1286" s="155">
        <v>0.21989769000000001</v>
      </c>
      <c r="AP1286" s="155">
        <v>9.9903657000000007E-2</v>
      </c>
      <c r="AQ1286"/>
      <c r="AR1286" s="156">
        <v>5.3594257999999999E-2</v>
      </c>
      <c r="AS1286" s="156">
        <v>5.0980585000000002E-2</v>
      </c>
      <c r="AT1286" s="156">
        <v>2.4690356999999999E-3</v>
      </c>
      <c r="AU1286" s="156">
        <v>1.4463742000000001E-4</v>
      </c>
      <c r="AV1286" s="282">
        <f t="shared" si="297"/>
        <v>3.05639001823E-6</v>
      </c>
      <c r="AW1286" s="282">
        <f t="shared" si="298"/>
        <v>9.1310493626488812E-9</v>
      </c>
      <c r="AX1286" s="283">
        <f t="shared" si="299"/>
        <v>2.0257342783000003E-2</v>
      </c>
      <c r="AY1286" s="157">
        <v>3.0001023000000002E-6</v>
      </c>
      <c r="AZ1286" s="157">
        <v>9.0520321999999993E-9</v>
      </c>
      <c r="BA1286" s="157">
        <v>2.4731444999999998E-13</v>
      </c>
      <c r="BB1286" s="157">
        <v>2.1796893E-12</v>
      </c>
      <c r="BC1286" s="157">
        <v>0</v>
      </c>
      <c r="BD1286" s="157">
        <v>9.6851909000000004E-11</v>
      </c>
      <c r="BE1286" s="157">
        <v>5.6135272E-8</v>
      </c>
      <c r="BF1286" s="157">
        <v>1.6153941000000001E-11</v>
      </c>
      <c r="BG1286" s="157">
        <v>6.2428747999999999E-11</v>
      </c>
      <c r="BH1286" s="157">
        <v>2.8775570000000001E-14</v>
      </c>
      <c r="BI1286" s="157">
        <v>3.6977603999999999E-16</v>
      </c>
      <c r="BJ1286" s="157">
        <v>7.7377037999999998E-14</v>
      </c>
      <c r="BK1286" s="157">
        <v>6.8158113999999996E-14</v>
      </c>
      <c r="BL1286" s="157">
        <v>1.247868E-14</v>
      </c>
      <c r="BM1286" s="157">
        <v>2.6609016999999999E-12</v>
      </c>
      <c r="BN1286" s="157">
        <v>5.075373E-11</v>
      </c>
      <c r="BO1286" s="157">
        <v>2.0841165E-20</v>
      </c>
      <c r="BP1286" s="157">
        <v>1.4495783E-5</v>
      </c>
      <c r="BQ1286" s="157">
        <v>2.0242847000000001E-2</v>
      </c>
      <c r="BR1286" s="157">
        <v>0</v>
      </c>
      <c r="BS1286" s="157">
        <v>0</v>
      </c>
      <c r="BT1286" s="157">
        <v>0</v>
      </c>
      <c r="BU1286"/>
      <c r="BV1286" s="155">
        <v>9.5575704999999994E-5</v>
      </c>
      <c r="BW1286" s="155">
        <v>4.5303948000000001E-7</v>
      </c>
      <c r="BX1286" s="155">
        <v>9.0140570999999996E-5</v>
      </c>
      <c r="BY1286" s="155">
        <v>1.4592847E-8</v>
      </c>
      <c r="BZ1286" s="155">
        <v>4.6920330999999998E-7</v>
      </c>
      <c r="CA1286" s="155">
        <v>4.4858361000000003E-8</v>
      </c>
      <c r="CB1286" s="155">
        <v>7.1599534999999997E-10</v>
      </c>
      <c r="CC1286" s="155">
        <v>6.7560069000000003E-8</v>
      </c>
      <c r="CD1286" s="155">
        <v>1.3758863E-8</v>
      </c>
      <c r="CE1286" s="155">
        <v>9.543174E-8</v>
      </c>
      <c r="CF1286" s="155">
        <v>0</v>
      </c>
      <c r="CG1286" s="155">
        <v>4.6087577000000002E-17</v>
      </c>
      <c r="CH1286" s="155">
        <v>3.7736329000000002E-13</v>
      </c>
      <c r="CI1286" s="155">
        <v>3.1407966999999998E-7</v>
      </c>
      <c r="CJ1286" s="155">
        <v>3.9534018999999998E-6</v>
      </c>
      <c r="CK1286" s="155">
        <v>8.4915791000000007E-9</v>
      </c>
      <c r="CL1286" s="155">
        <v>0</v>
      </c>
      <c r="CM1286"/>
      <c r="CN1286" s="284">
        <v>3.1940542999999998E-13</v>
      </c>
      <c r="CO1286" s="284">
        <v>3.2328606999999998</v>
      </c>
      <c r="CP1286" s="285">
        <v>1.8588642000000001E-3</v>
      </c>
      <c r="CQ1286" s="284">
        <v>3.2017195000000001E-4</v>
      </c>
      <c r="CR1286" s="284">
        <v>3.5039152999999998E-11</v>
      </c>
      <c r="CS1286" s="284">
        <v>4.1396818999999997E-9</v>
      </c>
      <c r="CT1286" s="284">
        <v>2.0475443000000001E-5</v>
      </c>
      <c r="CU1286" s="284">
        <v>3.3890116999999997E-2</v>
      </c>
      <c r="CV1286" s="284">
        <v>1.9257104999999999E-8</v>
      </c>
      <c r="CW1286" s="284">
        <v>1.5780131999999999E-5</v>
      </c>
      <c r="CX1286"/>
      <c r="CY1286" s="173"/>
      <c r="CZ1286" s="271" t="s">
        <v>2698</v>
      </c>
      <c r="DA1286"/>
      <c r="DB1286" s="247"/>
      <c r="DC1286"/>
      <c r="DD1286"/>
      <c r="DE1286"/>
      <c r="DF1286"/>
      <c r="DG1286"/>
      <c r="DH1286"/>
      <c r="DI1286"/>
      <c r="DJ1286"/>
      <c r="DK1286"/>
      <c r="DL1286"/>
    </row>
    <row r="1287" spans="1:116" ht="14.4">
      <c r="A1287" t="s">
        <v>1040</v>
      </c>
      <c r="B1287" s="188" t="s">
        <v>321</v>
      </c>
      <c r="C1287" s="151" t="str">
        <f t="shared" si="300"/>
        <v>A.160.07.105</v>
      </c>
      <c r="D1287" s="54" t="s">
        <v>2696</v>
      </c>
      <c r="E1287" s="150" t="s">
        <v>352</v>
      </c>
      <c r="F1287" s="153" t="str">
        <f t="shared" si="301"/>
        <v>Massaranduba FCS/PEFC 1200 (kg/m3) wet</v>
      </c>
      <c r="G1287" s="154">
        <f t="shared" si="302"/>
        <v>0.21385483333333336</v>
      </c>
      <c r="H1287"/>
      <c r="I1287"/>
      <c r="J1287" s="227">
        <f t="shared" si="308"/>
        <v>5.1756976689527043E-2</v>
      </c>
      <c r="K1287"/>
      <c r="L1287" s="280">
        <f t="shared" si="309"/>
        <v>2.7142768213999999E-3</v>
      </c>
      <c r="M1287" s="280">
        <f t="shared" si="310"/>
        <v>5.4222507700000004E-3</v>
      </c>
      <c r="N1287" s="281">
        <f t="shared" si="311"/>
        <v>1.1542224098127043E-2</v>
      </c>
      <c r="O1287" s="280">
        <v>3.2078225000000002E-2</v>
      </c>
      <c r="P1287" s="286">
        <v>2.6954689000000002E-3</v>
      </c>
      <c r="Q1287" s="286">
        <v>1.6777094E-3</v>
      </c>
      <c r="R1287" s="286">
        <v>1.5103987000000001E-3</v>
      </c>
      <c r="S1287" s="219">
        <v>1.0628813E-3</v>
      </c>
      <c r="T1287" s="286">
        <v>5.2738813999999999E-6</v>
      </c>
      <c r="U1287" s="219">
        <v>1.3572294E-4</v>
      </c>
      <c r="V1287" s="219">
        <v>1.2011432E-4</v>
      </c>
      <c r="W1287" s="219">
        <v>1.5268572E-4</v>
      </c>
      <c r="X1287" s="219">
        <v>9.0487651999999997E-4</v>
      </c>
      <c r="Y1287" s="219">
        <v>1.1386957E-2</v>
      </c>
      <c r="Z1287" s="286">
        <v>2.4081629999999999E-5</v>
      </c>
      <c r="AA1287" s="286">
        <v>2.5813627000000002E-6</v>
      </c>
      <c r="AB1287" s="286">
        <v>1.5427043000000001E-11</v>
      </c>
      <c r="AC1287"/>
      <c r="AD1287" s="227">
        <f t="shared" si="303"/>
        <v>3.2078225000000002E-2</v>
      </c>
      <c r="AE1287" s="227">
        <f t="shared" si="304"/>
        <v>7.2075694414000012E-3</v>
      </c>
      <c r="AF1287" s="227">
        <f t="shared" si="305"/>
        <v>4.4958739827000004E-3</v>
      </c>
      <c r="AG1287" s="227">
        <f t="shared" si="306"/>
        <v>5.4222507700000004E-3</v>
      </c>
      <c r="AH1287" s="227">
        <f t="shared" si="307"/>
        <v>1.1539642735427043E-2</v>
      </c>
      <c r="AI1287"/>
      <c r="AJ1287">
        <v>24.598023000000001</v>
      </c>
      <c r="AK1287" s="155">
        <v>2.7614198000000001</v>
      </c>
      <c r="AL1287" s="155">
        <v>0.49727483</v>
      </c>
      <c r="AM1287" s="155">
        <v>0</v>
      </c>
      <c r="AN1287" s="155">
        <v>21.019527</v>
      </c>
      <c r="AO1287" s="155">
        <v>0.21989769000000001</v>
      </c>
      <c r="AP1287" s="155">
        <v>9.9903657000000007E-2</v>
      </c>
      <c r="AQ1287"/>
      <c r="AR1287" s="156">
        <v>4.5772286000000002E-3</v>
      </c>
      <c r="AS1287" s="156">
        <v>4.2493632E-3</v>
      </c>
      <c r="AT1287" s="156">
        <v>1.8322801999999999E-4</v>
      </c>
      <c r="AU1287" s="156">
        <v>1.4463742000000001E-4</v>
      </c>
      <c r="AV1287" s="282">
        <f t="shared" si="297"/>
        <v>2.5475797822999995E-7</v>
      </c>
      <c r="AW1287" s="282">
        <f t="shared" si="298"/>
        <v>6.7761839914788123E-10</v>
      </c>
      <c r="AX1287" s="283">
        <f t="shared" si="299"/>
        <v>2.0257342783000003E-2</v>
      </c>
      <c r="AY1287" s="157">
        <v>1.9847025999999999E-7</v>
      </c>
      <c r="AZ1287" s="157">
        <v>5.9883219000000003E-10</v>
      </c>
      <c r="BA1287" s="157">
        <v>1.6360948999999999E-14</v>
      </c>
      <c r="BB1287" s="157">
        <v>2.1796893E-12</v>
      </c>
      <c r="BC1287" s="157">
        <v>0</v>
      </c>
      <c r="BD1287" s="157">
        <v>9.6851909000000004E-11</v>
      </c>
      <c r="BE1287" s="157">
        <v>5.6135272E-8</v>
      </c>
      <c r="BF1287" s="157">
        <v>1.6153941000000001E-11</v>
      </c>
      <c r="BG1287" s="157">
        <v>6.2428747999999999E-11</v>
      </c>
      <c r="BH1287" s="157">
        <v>2.8775570000000001E-14</v>
      </c>
      <c r="BI1287" s="157">
        <v>3.6977603999999999E-16</v>
      </c>
      <c r="BJ1287" s="157">
        <v>7.7377037999999998E-14</v>
      </c>
      <c r="BK1287" s="157">
        <v>6.8158113999999996E-14</v>
      </c>
      <c r="BL1287" s="157">
        <v>1.247868E-14</v>
      </c>
      <c r="BM1287" s="157">
        <v>2.6609016999999999E-12</v>
      </c>
      <c r="BN1287" s="157">
        <v>5.075373E-11</v>
      </c>
      <c r="BO1287" s="157">
        <v>2.0841165E-20</v>
      </c>
      <c r="BP1287" s="157">
        <v>1.4495783E-5</v>
      </c>
      <c r="BQ1287" s="157">
        <v>2.0242847000000001E-2</v>
      </c>
      <c r="BR1287" s="157">
        <v>0</v>
      </c>
      <c r="BS1287" s="157">
        <v>0</v>
      </c>
      <c r="BT1287" s="157">
        <v>0</v>
      </c>
      <c r="BU1287"/>
      <c r="BV1287" s="155">
        <v>1.1397974000000001E-5</v>
      </c>
      <c r="BW1287" s="155">
        <v>4.5303948000000001E-7</v>
      </c>
      <c r="BX1287" s="155">
        <v>5.9628401000000001E-6</v>
      </c>
      <c r="BY1287" s="155">
        <v>1.4592847E-8</v>
      </c>
      <c r="BZ1287" s="155">
        <v>4.6920330999999998E-7</v>
      </c>
      <c r="CA1287" s="155">
        <v>4.4858361000000003E-8</v>
      </c>
      <c r="CB1287" s="155">
        <v>7.1599534999999997E-10</v>
      </c>
      <c r="CC1287" s="155">
        <v>6.7560069000000003E-8</v>
      </c>
      <c r="CD1287" s="155">
        <v>1.3758863E-8</v>
      </c>
      <c r="CE1287" s="155">
        <v>9.543174E-8</v>
      </c>
      <c r="CF1287" s="155">
        <v>0</v>
      </c>
      <c r="CG1287" s="155">
        <v>4.6087577000000002E-17</v>
      </c>
      <c r="CH1287" s="155">
        <v>3.7736329000000002E-13</v>
      </c>
      <c r="CI1287" s="155">
        <v>3.1407966999999998E-7</v>
      </c>
      <c r="CJ1287" s="155">
        <v>3.9534018999999998E-6</v>
      </c>
      <c r="CK1287" s="155">
        <v>8.4915791000000007E-9</v>
      </c>
      <c r="CL1287" s="155">
        <v>0</v>
      </c>
      <c r="CM1287"/>
      <c r="CN1287" s="284">
        <v>3.1940542999999998E-13</v>
      </c>
      <c r="CO1287" s="284">
        <v>0.21386068999999999</v>
      </c>
      <c r="CP1287" s="285">
        <v>1.8588642000000001E-3</v>
      </c>
      <c r="CQ1287" s="284">
        <v>3.2017195000000001E-4</v>
      </c>
      <c r="CR1287" s="284">
        <v>3.5039152999999998E-11</v>
      </c>
      <c r="CS1287" s="284">
        <v>4.1396818999999997E-9</v>
      </c>
      <c r="CT1287" s="284">
        <v>2.0475443000000001E-5</v>
      </c>
      <c r="CU1287" s="284">
        <v>3.3890116999999997E-2</v>
      </c>
      <c r="CV1287" s="284">
        <v>1.9257104999999999E-8</v>
      </c>
      <c r="CW1287" s="284">
        <v>1.5780131999999999E-5</v>
      </c>
      <c r="CX1287"/>
      <c r="CY1287" s="173"/>
      <c r="CZ1287" s="271" t="s">
        <v>2699</v>
      </c>
      <c r="DA1287"/>
      <c r="DB1287" s="247"/>
      <c r="DC1287"/>
      <c r="DD1287"/>
      <c r="DE1287"/>
      <c r="DF1287"/>
      <c r="DG1287"/>
      <c r="DH1287"/>
      <c r="DI1287"/>
      <c r="DJ1287"/>
      <c r="DK1287"/>
      <c r="DL1287"/>
    </row>
    <row r="1288" spans="1:116" ht="14.4">
      <c r="A1288" t="s">
        <v>1900</v>
      </c>
      <c r="B1288" s="188" t="s">
        <v>321</v>
      </c>
      <c r="C1288" s="151" t="str">
        <f t="shared" si="300"/>
        <v>A.160.07.106</v>
      </c>
      <c r="D1288" s="54" t="s">
        <v>2696</v>
      </c>
      <c r="E1288" s="150" t="s">
        <v>352</v>
      </c>
      <c r="F1288" s="153" t="str">
        <f t="shared" si="301"/>
        <v>Massaranduba natural forest clear cut 1200 (kg/m3) wet</v>
      </c>
      <c r="G1288" s="154">
        <f t="shared" si="302"/>
        <v>3.2328548000000001</v>
      </c>
      <c r="H1288"/>
      <c r="I1288"/>
      <c r="J1288" s="227">
        <f t="shared" si="308"/>
        <v>3.5445819900595272</v>
      </c>
      <c r="K1288"/>
      <c r="L1288" s="280">
        <f t="shared" si="309"/>
        <v>2.7142768213999999E-3</v>
      </c>
      <c r="M1288" s="280">
        <f t="shared" si="310"/>
        <v>3.04539726914</v>
      </c>
      <c r="N1288" s="281">
        <f t="shared" si="311"/>
        <v>1.1542224098127043E-2</v>
      </c>
      <c r="O1288" s="280">
        <v>0.48492822000000002</v>
      </c>
      <c r="P1288" s="219">
        <v>2.6954689000000002E-3</v>
      </c>
      <c r="Q1288" s="286">
        <v>1.6777094E-3</v>
      </c>
      <c r="R1288" s="286">
        <v>1.5103987000000001E-3</v>
      </c>
      <c r="S1288" s="219">
        <v>1.0628813E-3</v>
      </c>
      <c r="T1288" s="286">
        <v>5.2738813999999999E-6</v>
      </c>
      <c r="U1288" s="219">
        <v>1.3572294E-4</v>
      </c>
      <c r="V1288" s="219">
        <v>1.2011432E-4</v>
      </c>
      <c r="W1288" s="219">
        <v>1.5268572E-4</v>
      </c>
      <c r="X1288" s="219">
        <v>9.0487651999999997E-4</v>
      </c>
      <c r="Y1288" s="219">
        <v>1.1386957E-2</v>
      </c>
      <c r="Z1288" s="219">
        <v>3.0399991000000002</v>
      </c>
      <c r="AA1288" s="286">
        <v>2.5813627000000002E-6</v>
      </c>
      <c r="AB1288" s="286">
        <v>1.5427043000000001E-11</v>
      </c>
      <c r="AC1288"/>
      <c r="AD1288" s="227">
        <f t="shared" si="303"/>
        <v>0.48492822000000002</v>
      </c>
      <c r="AE1288" s="227">
        <f t="shared" si="304"/>
        <v>7.2075694414000012E-3</v>
      </c>
      <c r="AF1288" s="227">
        <f t="shared" si="305"/>
        <v>4.4958739827000004E-3</v>
      </c>
      <c r="AG1288" s="227">
        <f t="shared" si="306"/>
        <v>3.04539726914</v>
      </c>
      <c r="AH1288" s="227">
        <f t="shared" si="307"/>
        <v>1.1539642735427043E-2</v>
      </c>
      <c r="AI1288"/>
      <c r="AJ1288">
        <v>24.598023000000001</v>
      </c>
      <c r="AK1288" s="155">
        <v>2.7614198000000001</v>
      </c>
      <c r="AL1288" s="155">
        <v>0.49727483</v>
      </c>
      <c r="AM1288" s="155">
        <v>0</v>
      </c>
      <c r="AN1288" s="155">
        <v>21.019527</v>
      </c>
      <c r="AO1288" s="155">
        <v>0.21989769000000001</v>
      </c>
      <c r="AP1288" s="155">
        <v>9.9903657000000007E-2</v>
      </c>
      <c r="AQ1288"/>
      <c r="AR1288" s="156">
        <v>5.3594257999999999E-2</v>
      </c>
      <c r="AS1288" s="156">
        <v>5.0980585000000002E-2</v>
      </c>
      <c r="AT1288" s="156">
        <v>2.4690356999999999E-3</v>
      </c>
      <c r="AU1288" s="156">
        <v>1.4463742000000001E-4</v>
      </c>
      <c r="AV1288" s="282">
        <f t="shared" ref="AV1288:AV1360" si="312">AY1288+BB1288+BC1288+BD1288+BE1288+BM1288+BN1288+BR1288</f>
        <v>3.05639001823E-6</v>
      </c>
      <c r="AW1288" s="282">
        <f t="shared" ref="AW1288:AW1360" si="313">AZ1288+BA1288+BF1288+BG1288+BH1288+BI1288+BJ1288+BK1288+BL1288+BO1288+BS1288+BT1288</f>
        <v>9.1310493626488812E-9</v>
      </c>
      <c r="AX1288" s="283">
        <f t="shared" ref="AX1288:AX1360" si="314">BP1288+BQ1288</f>
        <v>2.0257342783000003E-2</v>
      </c>
      <c r="AY1288" s="157">
        <v>3.0001023000000002E-6</v>
      </c>
      <c r="AZ1288" s="157">
        <v>9.0520321999999993E-9</v>
      </c>
      <c r="BA1288" s="157">
        <v>2.4731444999999998E-13</v>
      </c>
      <c r="BB1288" s="157">
        <v>2.1796893E-12</v>
      </c>
      <c r="BC1288" s="157">
        <v>0</v>
      </c>
      <c r="BD1288" s="157">
        <v>9.6851909000000004E-11</v>
      </c>
      <c r="BE1288" s="157">
        <v>5.6135272E-8</v>
      </c>
      <c r="BF1288" s="157">
        <v>1.6153941000000001E-11</v>
      </c>
      <c r="BG1288" s="157">
        <v>6.2428747999999999E-11</v>
      </c>
      <c r="BH1288" s="157">
        <v>2.8775570000000001E-14</v>
      </c>
      <c r="BI1288" s="157">
        <v>3.6977603999999999E-16</v>
      </c>
      <c r="BJ1288" s="157">
        <v>7.7377037999999998E-14</v>
      </c>
      <c r="BK1288" s="157">
        <v>6.8158113999999996E-14</v>
      </c>
      <c r="BL1288" s="157">
        <v>1.247868E-14</v>
      </c>
      <c r="BM1288" s="157">
        <v>2.6609016999999999E-12</v>
      </c>
      <c r="BN1288" s="157">
        <v>5.075373E-11</v>
      </c>
      <c r="BO1288" s="157">
        <v>2.0841165E-20</v>
      </c>
      <c r="BP1288" s="157">
        <v>1.4495783E-5</v>
      </c>
      <c r="BQ1288" s="157">
        <v>2.0242847000000001E-2</v>
      </c>
      <c r="BR1288" s="157">
        <v>0</v>
      </c>
      <c r="BS1288" s="157">
        <v>0</v>
      </c>
      <c r="BT1288" s="157">
        <v>0</v>
      </c>
      <c r="BU1288"/>
      <c r="BV1288" s="155">
        <v>9.5575704999999994E-5</v>
      </c>
      <c r="BW1288" s="155">
        <v>4.5303948000000001E-7</v>
      </c>
      <c r="BX1288" s="155">
        <v>9.0140570999999996E-5</v>
      </c>
      <c r="BY1288" s="155">
        <v>1.4592847E-8</v>
      </c>
      <c r="BZ1288" s="155">
        <v>4.6920330999999998E-7</v>
      </c>
      <c r="CA1288" s="155">
        <v>4.4858361000000003E-8</v>
      </c>
      <c r="CB1288" s="155">
        <v>7.1599534999999997E-10</v>
      </c>
      <c r="CC1288" s="155">
        <v>6.7560069000000003E-8</v>
      </c>
      <c r="CD1288" s="155">
        <v>1.3758863E-8</v>
      </c>
      <c r="CE1288" s="155">
        <v>9.543174E-8</v>
      </c>
      <c r="CF1288" s="155">
        <v>0</v>
      </c>
      <c r="CG1288" s="155">
        <v>4.6087577000000002E-17</v>
      </c>
      <c r="CH1288" s="155">
        <v>3.7736329000000002E-13</v>
      </c>
      <c r="CI1288" s="155">
        <v>3.1407966999999998E-7</v>
      </c>
      <c r="CJ1288" s="155">
        <v>3.9534018999999998E-6</v>
      </c>
      <c r="CK1288" s="155">
        <v>8.4915791000000007E-9</v>
      </c>
      <c r="CL1288" s="155">
        <v>0</v>
      </c>
      <c r="CM1288"/>
      <c r="CN1288" s="284">
        <v>3.1940542999999998E-13</v>
      </c>
      <c r="CO1288" s="284">
        <v>3.2328606999999998</v>
      </c>
      <c r="CP1288" s="285">
        <v>1.8588642000000001E-3</v>
      </c>
      <c r="CQ1288" s="284">
        <v>3.2017195000000001E-4</v>
      </c>
      <c r="CR1288" s="284">
        <v>3.5039152999999998E-11</v>
      </c>
      <c r="CS1288" s="284">
        <v>4.1396818999999997E-9</v>
      </c>
      <c r="CT1288" s="284">
        <v>2.0475443000000001E-5</v>
      </c>
      <c r="CU1288" s="284">
        <v>3.3890116999999997E-2</v>
      </c>
      <c r="CV1288" s="284">
        <v>1.9257104999999999E-8</v>
      </c>
      <c r="CW1288" s="284">
        <v>1.5780131999999999E-5</v>
      </c>
      <c r="CX1288"/>
      <c r="CY1288" s="173"/>
      <c r="CZ1288" s="271" t="s">
        <v>2699</v>
      </c>
      <c r="DA1288"/>
      <c r="DB1288" s="247"/>
      <c r="DC1288"/>
      <c r="DD1288"/>
      <c r="DE1288"/>
      <c r="DF1288"/>
      <c r="DG1288"/>
      <c r="DH1288"/>
      <c r="DI1288"/>
      <c r="DJ1288"/>
      <c r="DK1288"/>
      <c r="DL1288"/>
    </row>
    <row r="1289" spans="1:116" ht="14.4">
      <c r="A1289" t="s">
        <v>1041</v>
      </c>
      <c r="B1289" s="188" t="s">
        <v>321</v>
      </c>
      <c r="C1289" s="151" t="str">
        <f t="shared" si="300"/>
        <v>A.160.07.107</v>
      </c>
      <c r="D1289" s="54" t="s">
        <v>2696</v>
      </c>
      <c r="E1289" s="150" t="s">
        <v>352</v>
      </c>
      <c r="F1289" s="153" t="str">
        <f t="shared" si="301"/>
        <v>Okan FSC/PEFC 1075 (kg/m3) wet</v>
      </c>
      <c r="G1289" s="154">
        <f t="shared" si="302"/>
        <v>0.21056275333333332</v>
      </c>
      <c r="H1289"/>
      <c r="I1289"/>
      <c r="J1289" s="227">
        <f t="shared" si="308"/>
        <v>5.0851827764227045E-2</v>
      </c>
      <c r="K1289"/>
      <c r="L1289" s="280">
        <f t="shared" si="309"/>
        <v>2.7042351681000002E-3</v>
      </c>
      <c r="M1289" s="280">
        <f t="shared" si="310"/>
        <v>5.3060322979999993E-3</v>
      </c>
      <c r="N1289" s="281">
        <f t="shared" si="311"/>
        <v>1.1257147298127042E-2</v>
      </c>
      <c r="O1289" s="280">
        <v>3.1584412999999999E-2</v>
      </c>
      <c r="P1289" s="219">
        <v>2.5862330999999999E-3</v>
      </c>
      <c r="Q1289" s="219">
        <v>1.6707389E-3</v>
      </c>
      <c r="R1289" s="219">
        <v>1.5015694E-3</v>
      </c>
      <c r="S1289" s="219">
        <v>1.0619582000000001E-3</v>
      </c>
      <c r="T1289" s="286">
        <v>5.2318381000000002E-6</v>
      </c>
      <c r="U1289" s="219">
        <v>1.3547573000000001E-4</v>
      </c>
      <c r="V1289" s="219">
        <v>1.2010803E-4</v>
      </c>
      <c r="W1289" s="219">
        <v>1.5249691999999999E-4</v>
      </c>
      <c r="X1289" s="219">
        <v>9.0487651999999997E-4</v>
      </c>
      <c r="Y1289" s="219">
        <v>1.1102068999999999E-2</v>
      </c>
      <c r="Z1289" s="286">
        <v>2.4075747999999999E-5</v>
      </c>
      <c r="AA1289" s="286">
        <v>2.5813627000000002E-6</v>
      </c>
      <c r="AB1289" s="286">
        <v>1.5427043000000001E-11</v>
      </c>
      <c r="AC1289"/>
      <c r="AD1289" s="227">
        <f t="shared" si="303"/>
        <v>3.1584412999999999E-2</v>
      </c>
      <c r="AE1289" s="227">
        <f t="shared" si="304"/>
        <v>7.0813151980999986E-3</v>
      </c>
      <c r="AF1289" s="227">
        <f t="shared" si="305"/>
        <v>4.3796613926999992E-3</v>
      </c>
      <c r="AG1289" s="227">
        <f t="shared" si="306"/>
        <v>5.3060322980000001E-3</v>
      </c>
      <c r="AH1289" s="227">
        <f t="shared" si="307"/>
        <v>1.1254565935427042E-2</v>
      </c>
      <c r="AI1289"/>
      <c r="AJ1289">
        <v>24.554784000000001</v>
      </c>
      <c r="AK1289" s="155">
        <v>2.7183913</v>
      </c>
      <c r="AL1289" s="155">
        <v>0.49712837999999998</v>
      </c>
      <c r="AM1289" s="155">
        <v>0</v>
      </c>
      <c r="AN1289" s="155">
        <v>21.019527</v>
      </c>
      <c r="AO1289" s="155">
        <v>0.21986915000000001</v>
      </c>
      <c r="AP1289" s="155">
        <v>9.9867601E-2</v>
      </c>
      <c r="AQ1289"/>
      <c r="AR1289" s="156">
        <v>4.4867811999999997E-3</v>
      </c>
      <c r="AS1289" s="156">
        <v>4.1650678E-3</v>
      </c>
      <c r="AT1289" s="156">
        <v>1.8009429999999999E-4</v>
      </c>
      <c r="AU1289" s="156">
        <v>1.4161904999999999E-4</v>
      </c>
      <c r="AV1289" s="282">
        <f t="shared" si="312"/>
        <v>2.4970430640660003E-7</v>
      </c>
      <c r="AW1289" s="282">
        <f t="shared" si="313"/>
        <v>6.66029218104881E-10</v>
      </c>
      <c r="AX1289" s="283">
        <f t="shared" si="314"/>
        <v>1.9834600418E-2</v>
      </c>
      <c r="AY1289" s="157">
        <v>1.9541522000000001E-7</v>
      </c>
      <c r="AZ1289" s="157">
        <v>5.8961439000000001E-10</v>
      </c>
      <c r="BA1289" s="157">
        <v>1.6109106E-14</v>
      </c>
      <c r="BB1289" s="157">
        <v>2.1796893E-12</v>
      </c>
      <c r="BC1289" s="157">
        <v>0</v>
      </c>
      <c r="BD1289" s="157">
        <v>9.6615308999999998E-11</v>
      </c>
      <c r="BE1289" s="157">
        <v>5.4136965000000002E-8</v>
      </c>
      <c r="BF1289" s="157">
        <v>1.6099983999999998E-11</v>
      </c>
      <c r="BG1289" s="157">
        <v>6.0117915999999994E-11</v>
      </c>
      <c r="BH1289" s="157">
        <v>2.8775570000000001E-14</v>
      </c>
      <c r="BI1289" s="157">
        <v>3.6977603999999999E-16</v>
      </c>
      <c r="BJ1289" s="157">
        <v>7.7236199999999997E-14</v>
      </c>
      <c r="BK1289" s="157">
        <v>6.2910193999999997E-14</v>
      </c>
      <c r="BL1289" s="157">
        <v>1.1527238E-14</v>
      </c>
      <c r="BM1289" s="157">
        <v>2.6539083000000002E-12</v>
      </c>
      <c r="BN1289" s="157">
        <v>5.06725E-11</v>
      </c>
      <c r="BO1289" s="157">
        <v>2.0841165E-20</v>
      </c>
      <c r="BP1289" s="157">
        <v>1.4478417999999999E-5</v>
      </c>
      <c r="BQ1289" s="157">
        <v>1.9820121999999999E-2</v>
      </c>
      <c r="BR1289" s="157">
        <v>0</v>
      </c>
      <c r="BS1289" s="157">
        <v>0</v>
      </c>
      <c r="BT1289" s="157">
        <v>0</v>
      </c>
      <c r="BU1289"/>
      <c r="BV1289" s="155">
        <v>1.1221356E-5</v>
      </c>
      <c r="BW1289" s="155">
        <v>4.3710789999999998E-7</v>
      </c>
      <c r="BX1289" s="155">
        <v>5.8710483999999996E-6</v>
      </c>
      <c r="BY1289" s="155">
        <v>1.4587856E-8</v>
      </c>
      <c r="BZ1289" s="155">
        <v>4.5525365999999999E-7</v>
      </c>
      <c r="CA1289" s="155">
        <v>4.4858361000000003E-8</v>
      </c>
      <c r="CB1289" s="155">
        <v>7.1599534999999997E-10</v>
      </c>
      <c r="CC1289" s="155">
        <v>6.7560069000000003E-8</v>
      </c>
      <c r="CD1289" s="155">
        <v>1.3690504999999999E-8</v>
      </c>
      <c r="CE1289" s="155">
        <v>9.5255333000000005E-8</v>
      </c>
      <c r="CF1289" s="155">
        <v>0</v>
      </c>
      <c r="CG1289" s="155">
        <v>4.6087577000000002E-17</v>
      </c>
      <c r="CH1289" s="155">
        <v>3.7736329000000002E-13</v>
      </c>
      <c r="CI1289" s="155">
        <v>3.1135774000000001E-7</v>
      </c>
      <c r="CJ1289" s="155">
        <v>3.9014283000000002E-6</v>
      </c>
      <c r="CK1289" s="155">
        <v>8.4915791000000007E-9</v>
      </c>
      <c r="CL1289" s="155">
        <v>0</v>
      </c>
      <c r="CM1289"/>
      <c r="CN1289" s="284">
        <v>3.1940542999999998E-13</v>
      </c>
      <c r="CO1289" s="284">
        <v>0.21056862000000001</v>
      </c>
      <c r="CP1289" s="285">
        <v>1.8588642000000001E-3</v>
      </c>
      <c r="CQ1289" s="284">
        <v>3.0927180000000002E-4</v>
      </c>
      <c r="CR1289" s="284">
        <v>3.4975433999999999E-11</v>
      </c>
      <c r="CS1289" s="284">
        <v>4.1321514999999997E-9</v>
      </c>
      <c r="CT1289" s="284">
        <v>1.9786301999999999E-5</v>
      </c>
      <c r="CU1289" s="284">
        <v>3.1303536E-2</v>
      </c>
      <c r="CV1289" s="284">
        <v>1.9257104999999999E-8</v>
      </c>
      <c r="CW1289" s="284">
        <v>1.5780131999999999E-5</v>
      </c>
      <c r="CX1289"/>
      <c r="CY1289" s="173"/>
      <c r="CZ1289" s="271" t="s">
        <v>2700</v>
      </c>
      <c r="DA1289"/>
      <c r="DB1289" s="247"/>
      <c r="DC1289"/>
      <c r="DD1289"/>
      <c r="DE1289"/>
      <c r="DF1289"/>
      <c r="DG1289"/>
      <c r="DH1289"/>
      <c r="DI1289"/>
      <c r="DJ1289"/>
      <c r="DK1289"/>
      <c r="DL1289"/>
    </row>
    <row r="1290" spans="1:116" ht="14.4">
      <c r="A1290" t="s">
        <v>1901</v>
      </c>
      <c r="B1290" s="188" t="s">
        <v>321</v>
      </c>
      <c r="C1290" s="151" t="str">
        <f t="shared" si="300"/>
        <v>A.160.07.108</v>
      </c>
      <c r="D1290" s="54" t="s">
        <v>2696</v>
      </c>
      <c r="E1290" s="150" t="s">
        <v>352</v>
      </c>
      <c r="F1290" s="153" t="str">
        <f t="shared" si="301"/>
        <v>Okan natural forest clear cut 1075 (kg/m3) wet</v>
      </c>
      <c r="G1290" s="154">
        <f t="shared" si="302"/>
        <v>3.1635627333333334</v>
      </c>
      <c r="H1290"/>
      <c r="I1290"/>
      <c r="J1290" s="227">
        <f t="shared" si="308"/>
        <v>2.9037291490162271</v>
      </c>
      <c r="K1290"/>
      <c r="L1290" s="280">
        <f t="shared" si="309"/>
        <v>2.7042351681000002E-3</v>
      </c>
      <c r="M1290" s="280">
        <f t="shared" si="310"/>
        <v>2.4152333565499999</v>
      </c>
      <c r="N1290" s="281">
        <f t="shared" si="311"/>
        <v>1.1257147298127042E-2</v>
      </c>
      <c r="O1290" s="280">
        <v>0.47453441000000002</v>
      </c>
      <c r="P1290" s="286">
        <v>2.5862330999999999E-3</v>
      </c>
      <c r="Q1290" s="286">
        <v>1.6707389E-3</v>
      </c>
      <c r="R1290" s="286">
        <v>1.5015694E-3</v>
      </c>
      <c r="S1290" s="219">
        <v>1.0619582000000001E-3</v>
      </c>
      <c r="T1290" s="286">
        <v>5.2318381000000002E-6</v>
      </c>
      <c r="U1290" s="219">
        <v>1.3547573000000001E-4</v>
      </c>
      <c r="V1290" s="219">
        <v>1.2010803E-4</v>
      </c>
      <c r="W1290" s="219">
        <v>1.5249691999999999E-4</v>
      </c>
      <c r="X1290" s="219">
        <v>9.0487651999999997E-4</v>
      </c>
      <c r="Y1290" s="219">
        <v>1.1102068999999999E-2</v>
      </c>
      <c r="Z1290" s="219">
        <v>2.4099514000000002</v>
      </c>
      <c r="AA1290" s="286">
        <v>2.5813627000000002E-6</v>
      </c>
      <c r="AB1290" s="286">
        <v>1.5427043000000001E-11</v>
      </c>
      <c r="AC1290"/>
      <c r="AD1290" s="227">
        <f t="shared" si="303"/>
        <v>0.47453441000000002</v>
      </c>
      <c r="AE1290" s="227">
        <f t="shared" si="304"/>
        <v>7.0813151980999986E-3</v>
      </c>
      <c r="AF1290" s="227">
        <f t="shared" si="305"/>
        <v>4.3796613926999992E-3</v>
      </c>
      <c r="AG1290" s="227">
        <f t="shared" si="306"/>
        <v>2.4152333565500004</v>
      </c>
      <c r="AH1290" s="227">
        <f t="shared" si="307"/>
        <v>1.1254565935427042E-2</v>
      </c>
      <c r="AI1290"/>
      <c r="AJ1290">
        <v>24.554784000000001</v>
      </c>
      <c r="AK1290" s="155">
        <v>2.7183913</v>
      </c>
      <c r="AL1290" s="155">
        <v>0.49712837999999998</v>
      </c>
      <c r="AM1290" s="155">
        <v>0</v>
      </c>
      <c r="AN1290" s="155">
        <v>21.019527</v>
      </c>
      <c r="AO1290" s="155">
        <v>0.21986915000000001</v>
      </c>
      <c r="AP1290" s="155">
        <v>9.9867601E-2</v>
      </c>
      <c r="AQ1290"/>
      <c r="AR1290" s="156">
        <v>5.2432223E-2</v>
      </c>
      <c r="AS1290" s="156">
        <v>4.9874673000000001E-2</v>
      </c>
      <c r="AT1290" s="156">
        <v>2.4159307E-3</v>
      </c>
      <c r="AU1290" s="156">
        <v>1.4161904999999999E-4</v>
      </c>
      <c r="AV1290" s="282">
        <f t="shared" si="312"/>
        <v>2.9900882864066004E-6</v>
      </c>
      <c r="AW1290" s="282">
        <f t="shared" si="313"/>
        <v>8.9346551326088837E-9</v>
      </c>
      <c r="AX1290" s="283">
        <f t="shared" si="314"/>
        <v>1.9834600418E-2</v>
      </c>
      <c r="AY1290" s="157">
        <v>2.9357992E-6</v>
      </c>
      <c r="AZ1290" s="157">
        <v>8.8580144000000003E-9</v>
      </c>
      <c r="BA1290" s="157">
        <v>2.4201360999999999E-13</v>
      </c>
      <c r="BB1290" s="157">
        <v>2.1796893E-12</v>
      </c>
      <c r="BC1290" s="157">
        <v>0</v>
      </c>
      <c r="BD1290" s="157">
        <v>9.6615308999999998E-11</v>
      </c>
      <c r="BE1290" s="157">
        <v>5.4136965000000002E-8</v>
      </c>
      <c r="BF1290" s="157">
        <v>1.6099983999999998E-11</v>
      </c>
      <c r="BG1290" s="157">
        <v>6.0117915999999994E-11</v>
      </c>
      <c r="BH1290" s="157">
        <v>2.8775570000000001E-14</v>
      </c>
      <c r="BI1290" s="157">
        <v>3.6977603999999999E-16</v>
      </c>
      <c r="BJ1290" s="157">
        <v>7.7236199999999997E-14</v>
      </c>
      <c r="BK1290" s="157">
        <v>6.2910193999999997E-14</v>
      </c>
      <c r="BL1290" s="157">
        <v>1.1527238E-14</v>
      </c>
      <c r="BM1290" s="157">
        <v>2.6539083000000002E-12</v>
      </c>
      <c r="BN1290" s="157">
        <v>5.06725E-11</v>
      </c>
      <c r="BO1290" s="157">
        <v>2.0841165E-20</v>
      </c>
      <c r="BP1290" s="157">
        <v>1.4478417999999999E-5</v>
      </c>
      <c r="BQ1290" s="157">
        <v>1.9820121999999999E-2</v>
      </c>
      <c r="BR1290" s="157">
        <v>0</v>
      </c>
      <c r="BS1290" s="157">
        <v>0</v>
      </c>
      <c r="BT1290" s="157">
        <v>0</v>
      </c>
      <c r="BU1290"/>
      <c r="BV1290" s="155">
        <v>9.3558831999999997E-5</v>
      </c>
      <c r="BW1290" s="155">
        <v>4.3710789999999998E-7</v>
      </c>
      <c r="BX1290" s="155">
        <v>8.8208524E-5</v>
      </c>
      <c r="BY1290" s="155">
        <v>1.4587856E-8</v>
      </c>
      <c r="BZ1290" s="155">
        <v>4.5525365999999999E-7</v>
      </c>
      <c r="CA1290" s="155">
        <v>4.4858361000000003E-8</v>
      </c>
      <c r="CB1290" s="155">
        <v>7.1599534999999997E-10</v>
      </c>
      <c r="CC1290" s="155">
        <v>6.7560069000000003E-8</v>
      </c>
      <c r="CD1290" s="155">
        <v>1.3690504999999999E-8</v>
      </c>
      <c r="CE1290" s="155">
        <v>9.5255333000000005E-8</v>
      </c>
      <c r="CF1290" s="155">
        <v>0</v>
      </c>
      <c r="CG1290" s="155">
        <v>4.6087577000000002E-17</v>
      </c>
      <c r="CH1290" s="155">
        <v>3.7736329000000002E-13</v>
      </c>
      <c r="CI1290" s="155">
        <v>3.1135774000000001E-7</v>
      </c>
      <c r="CJ1290" s="155">
        <v>3.9014283000000002E-6</v>
      </c>
      <c r="CK1290" s="155">
        <v>8.4915791000000007E-9</v>
      </c>
      <c r="CL1290" s="155">
        <v>0</v>
      </c>
      <c r="CM1290"/>
      <c r="CN1290" s="284">
        <v>3.1940542999999998E-13</v>
      </c>
      <c r="CO1290" s="284">
        <v>3.1635686000000001</v>
      </c>
      <c r="CP1290" s="285">
        <v>1.8588642000000001E-3</v>
      </c>
      <c r="CQ1290" s="284">
        <v>3.0927180000000002E-4</v>
      </c>
      <c r="CR1290" s="284">
        <v>3.4975433999999999E-11</v>
      </c>
      <c r="CS1290" s="284">
        <v>4.1321514999999997E-9</v>
      </c>
      <c r="CT1290" s="284">
        <v>1.9786301999999999E-5</v>
      </c>
      <c r="CU1290" s="284">
        <v>3.1303536E-2</v>
      </c>
      <c r="CV1290" s="284">
        <v>1.9257104999999999E-8</v>
      </c>
      <c r="CW1290" s="284">
        <v>1.5780131999999999E-5</v>
      </c>
      <c r="CX1290"/>
      <c r="CY1290" s="173"/>
      <c r="CZ1290" s="271" t="s">
        <v>2700</v>
      </c>
      <c r="DA1290"/>
      <c r="DB1290" s="247"/>
      <c r="DC1290"/>
      <c r="DD1290"/>
      <c r="DE1290"/>
      <c r="DF1290"/>
      <c r="DG1290"/>
      <c r="DH1290"/>
      <c r="DI1290"/>
      <c r="DJ1290"/>
      <c r="DK1290"/>
      <c r="DL1290"/>
    </row>
    <row r="1291" spans="1:116" ht="14.4">
      <c r="A1291" t="s">
        <v>1042</v>
      </c>
      <c r="B1291" s="188" t="s">
        <v>321</v>
      </c>
      <c r="C1291" s="151" t="str">
        <f t="shared" si="300"/>
        <v>A.160.07.109</v>
      </c>
      <c r="D1291" s="54" t="s">
        <v>2696</v>
      </c>
      <c r="E1291" s="150" t="s">
        <v>352</v>
      </c>
      <c r="F1291" s="153" t="str">
        <f t="shared" si="301"/>
        <v>Sapupira FSC/PEFC 1075 (kg/m3) wet</v>
      </c>
      <c r="G1291" s="154">
        <f t="shared" si="302"/>
        <v>0.21385483333333336</v>
      </c>
      <c r="H1291"/>
      <c r="I1291"/>
      <c r="J1291" s="227">
        <f t="shared" si="308"/>
        <v>5.1756976689527043E-2</v>
      </c>
      <c r="K1291"/>
      <c r="L1291" s="280">
        <f t="shared" si="309"/>
        <v>2.7142768213999999E-3</v>
      </c>
      <c r="M1291" s="280">
        <f t="shared" si="310"/>
        <v>5.4222507700000004E-3</v>
      </c>
      <c r="N1291" s="281">
        <f t="shared" si="311"/>
        <v>1.1542224098127043E-2</v>
      </c>
      <c r="O1291" s="280">
        <v>3.2078225000000002E-2</v>
      </c>
      <c r="P1291" s="286">
        <v>2.6954689000000002E-3</v>
      </c>
      <c r="Q1291" s="219">
        <v>1.6777094E-3</v>
      </c>
      <c r="R1291" s="219">
        <v>1.5103987000000001E-3</v>
      </c>
      <c r="S1291" s="219">
        <v>1.0628813E-3</v>
      </c>
      <c r="T1291" s="286">
        <v>5.2738813999999999E-6</v>
      </c>
      <c r="U1291" s="219">
        <v>1.3572294E-4</v>
      </c>
      <c r="V1291" s="219">
        <v>1.2011432E-4</v>
      </c>
      <c r="W1291" s="219">
        <v>1.5268572E-4</v>
      </c>
      <c r="X1291" s="219">
        <v>9.0487651999999997E-4</v>
      </c>
      <c r="Y1291" s="219">
        <v>1.1386957E-2</v>
      </c>
      <c r="Z1291" s="286">
        <v>2.4081629999999999E-5</v>
      </c>
      <c r="AA1291" s="286">
        <v>2.5813627000000002E-6</v>
      </c>
      <c r="AB1291" s="286">
        <v>1.5427043000000001E-11</v>
      </c>
      <c r="AC1291"/>
      <c r="AD1291" s="227">
        <f t="shared" si="303"/>
        <v>3.2078225000000002E-2</v>
      </c>
      <c r="AE1291" s="227">
        <f t="shared" si="304"/>
        <v>7.2075694414000012E-3</v>
      </c>
      <c r="AF1291" s="227">
        <f t="shared" si="305"/>
        <v>4.4958739827000004E-3</v>
      </c>
      <c r="AG1291" s="227">
        <f t="shared" si="306"/>
        <v>5.4222507700000004E-3</v>
      </c>
      <c r="AH1291" s="227">
        <f t="shared" si="307"/>
        <v>1.1539642735427043E-2</v>
      </c>
      <c r="AI1291"/>
      <c r="AJ1291">
        <v>24.598023000000001</v>
      </c>
      <c r="AK1291" s="155">
        <v>2.7614198000000001</v>
      </c>
      <c r="AL1291" s="155">
        <v>0.49727483</v>
      </c>
      <c r="AM1291" s="155">
        <v>0</v>
      </c>
      <c r="AN1291" s="155">
        <v>21.019527</v>
      </c>
      <c r="AO1291" s="155">
        <v>0.21989769000000001</v>
      </c>
      <c r="AP1291" s="155">
        <v>9.9903657000000007E-2</v>
      </c>
      <c r="AQ1291"/>
      <c r="AR1291" s="156">
        <v>4.5772286000000002E-3</v>
      </c>
      <c r="AS1291" s="156">
        <v>4.2493632E-3</v>
      </c>
      <c r="AT1291" s="156">
        <v>1.8322801999999999E-4</v>
      </c>
      <c r="AU1291" s="156">
        <v>1.4463742000000001E-4</v>
      </c>
      <c r="AV1291" s="282">
        <f t="shared" si="312"/>
        <v>2.5475797822999995E-7</v>
      </c>
      <c r="AW1291" s="282">
        <f t="shared" si="313"/>
        <v>6.7761839914788123E-10</v>
      </c>
      <c r="AX1291" s="283">
        <f t="shared" si="314"/>
        <v>2.0257342783000003E-2</v>
      </c>
      <c r="AY1291" s="157">
        <v>1.9847025999999999E-7</v>
      </c>
      <c r="AZ1291" s="157">
        <v>5.9883219000000003E-10</v>
      </c>
      <c r="BA1291" s="157">
        <v>1.6360948999999999E-14</v>
      </c>
      <c r="BB1291" s="157">
        <v>2.1796893E-12</v>
      </c>
      <c r="BC1291" s="157">
        <v>0</v>
      </c>
      <c r="BD1291" s="157">
        <v>9.6851909000000004E-11</v>
      </c>
      <c r="BE1291" s="157">
        <v>5.6135272E-8</v>
      </c>
      <c r="BF1291" s="157">
        <v>1.6153941000000001E-11</v>
      </c>
      <c r="BG1291" s="157">
        <v>6.2428747999999999E-11</v>
      </c>
      <c r="BH1291" s="157">
        <v>2.8775570000000001E-14</v>
      </c>
      <c r="BI1291" s="157">
        <v>3.6977603999999999E-16</v>
      </c>
      <c r="BJ1291" s="157">
        <v>7.7377037999999998E-14</v>
      </c>
      <c r="BK1291" s="157">
        <v>6.8158113999999996E-14</v>
      </c>
      <c r="BL1291" s="157">
        <v>1.247868E-14</v>
      </c>
      <c r="BM1291" s="157">
        <v>2.6609016999999999E-12</v>
      </c>
      <c r="BN1291" s="157">
        <v>5.075373E-11</v>
      </c>
      <c r="BO1291" s="157">
        <v>2.0841165E-20</v>
      </c>
      <c r="BP1291" s="157">
        <v>1.4495783E-5</v>
      </c>
      <c r="BQ1291" s="157">
        <v>2.0242847000000001E-2</v>
      </c>
      <c r="BR1291" s="157">
        <v>0</v>
      </c>
      <c r="BS1291" s="157">
        <v>0</v>
      </c>
      <c r="BT1291" s="157">
        <v>0</v>
      </c>
      <c r="BU1291"/>
      <c r="BV1291" s="155">
        <v>1.1397974000000001E-5</v>
      </c>
      <c r="BW1291" s="155">
        <v>4.5303948000000001E-7</v>
      </c>
      <c r="BX1291" s="155">
        <v>5.9628401000000001E-6</v>
      </c>
      <c r="BY1291" s="155">
        <v>1.4592847E-8</v>
      </c>
      <c r="BZ1291" s="155">
        <v>4.6920330999999998E-7</v>
      </c>
      <c r="CA1291" s="155">
        <v>4.4858361000000003E-8</v>
      </c>
      <c r="CB1291" s="155">
        <v>7.1599534999999997E-10</v>
      </c>
      <c r="CC1291" s="155">
        <v>6.7560069000000003E-8</v>
      </c>
      <c r="CD1291" s="155">
        <v>1.3758863E-8</v>
      </c>
      <c r="CE1291" s="155">
        <v>9.543174E-8</v>
      </c>
      <c r="CF1291" s="155">
        <v>0</v>
      </c>
      <c r="CG1291" s="155">
        <v>4.6087577000000002E-17</v>
      </c>
      <c r="CH1291" s="155">
        <v>3.7736329000000002E-13</v>
      </c>
      <c r="CI1291" s="155">
        <v>3.1407966999999998E-7</v>
      </c>
      <c r="CJ1291" s="155">
        <v>3.9534018999999998E-6</v>
      </c>
      <c r="CK1291" s="155">
        <v>8.4915791000000007E-9</v>
      </c>
      <c r="CL1291" s="155">
        <v>0</v>
      </c>
      <c r="CM1291"/>
      <c r="CN1291" s="284">
        <v>3.1940542999999998E-13</v>
      </c>
      <c r="CO1291" s="284">
        <v>0.21386068999999999</v>
      </c>
      <c r="CP1291" s="285">
        <v>1.8588642000000001E-3</v>
      </c>
      <c r="CQ1291" s="284">
        <v>3.2017195000000001E-4</v>
      </c>
      <c r="CR1291" s="284">
        <v>3.5039152999999998E-11</v>
      </c>
      <c r="CS1291" s="284">
        <v>4.1396818999999997E-9</v>
      </c>
      <c r="CT1291" s="284">
        <v>2.0475443000000001E-5</v>
      </c>
      <c r="CU1291" s="284">
        <v>3.3890116999999997E-2</v>
      </c>
      <c r="CV1291" s="284">
        <v>1.9257104999999999E-8</v>
      </c>
      <c r="CW1291" s="284">
        <v>1.5780131999999999E-5</v>
      </c>
      <c r="CX1291"/>
      <c r="CY1291" s="173"/>
      <c r="CZ1291" s="271" t="s">
        <v>2701</v>
      </c>
      <c r="DA1291"/>
      <c r="DB1291" s="247"/>
      <c r="DC1291"/>
      <c r="DD1291"/>
      <c r="DE1291"/>
      <c r="DF1291"/>
      <c r="DG1291"/>
      <c r="DH1291"/>
      <c r="DI1291"/>
      <c r="DJ1291"/>
      <c r="DK1291"/>
      <c r="DL1291"/>
    </row>
    <row r="1292" spans="1:116" ht="14.4">
      <c r="A1292" t="s">
        <v>1902</v>
      </c>
      <c r="B1292" s="188" t="s">
        <v>321</v>
      </c>
      <c r="C1292" s="151" t="str">
        <f t="shared" si="300"/>
        <v>A.160.07.110</v>
      </c>
      <c r="D1292" s="54" t="s">
        <v>2696</v>
      </c>
      <c r="E1292" s="150" t="s">
        <v>352</v>
      </c>
      <c r="F1292" s="153" t="str">
        <f t="shared" si="301"/>
        <v>Sapupira natural forest clear cut 1075 (kg/m3) wet</v>
      </c>
      <c r="G1292" s="154">
        <f t="shared" si="302"/>
        <v>2.6528548000000001</v>
      </c>
      <c r="H1292"/>
      <c r="I1292"/>
      <c r="J1292" s="227">
        <f t="shared" si="308"/>
        <v>3.8182569900595267</v>
      </c>
      <c r="K1292"/>
      <c r="L1292" s="280">
        <f t="shared" si="309"/>
        <v>2.7142768213999999E-3</v>
      </c>
      <c r="M1292" s="280">
        <f t="shared" si="310"/>
        <v>3.4060722691399996</v>
      </c>
      <c r="N1292" s="281">
        <f t="shared" si="311"/>
        <v>1.1542224098127043E-2</v>
      </c>
      <c r="O1292" s="280">
        <v>0.39792822</v>
      </c>
      <c r="P1292" s="286">
        <v>2.6954689000000002E-3</v>
      </c>
      <c r="Q1292" s="219">
        <v>1.6777094E-3</v>
      </c>
      <c r="R1292" s="286">
        <v>1.5103987000000001E-3</v>
      </c>
      <c r="S1292" s="219">
        <v>1.0628813E-3</v>
      </c>
      <c r="T1292" s="286">
        <v>5.2738813999999999E-6</v>
      </c>
      <c r="U1292" s="219">
        <v>1.3572294E-4</v>
      </c>
      <c r="V1292" s="219">
        <v>1.2011432E-4</v>
      </c>
      <c r="W1292" s="219">
        <v>1.5268572E-4</v>
      </c>
      <c r="X1292" s="219">
        <v>9.0487651999999997E-4</v>
      </c>
      <c r="Y1292" s="219">
        <v>1.1386957E-2</v>
      </c>
      <c r="Z1292" s="219">
        <v>3.4006740999999998</v>
      </c>
      <c r="AA1292" s="286">
        <v>2.5813627000000002E-6</v>
      </c>
      <c r="AB1292" s="286">
        <v>1.5427043000000001E-11</v>
      </c>
      <c r="AC1292"/>
      <c r="AD1292" s="227">
        <f t="shared" si="303"/>
        <v>0.39792822</v>
      </c>
      <c r="AE1292" s="227">
        <f t="shared" si="304"/>
        <v>7.2075694414000012E-3</v>
      </c>
      <c r="AF1292" s="227">
        <f t="shared" si="305"/>
        <v>4.4958739827000004E-3</v>
      </c>
      <c r="AG1292" s="227">
        <f t="shared" si="306"/>
        <v>3.4060722691399996</v>
      </c>
      <c r="AH1292" s="227">
        <f t="shared" si="307"/>
        <v>1.1539642735427043E-2</v>
      </c>
      <c r="AI1292"/>
      <c r="AJ1292">
        <v>24.598023000000001</v>
      </c>
      <c r="AK1292" s="155">
        <v>2.7614198000000001</v>
      </c>
      <c r="AL1292" s="155">
        <v>0.49727483</v>
      </c>
      <c r="AM1292" s="155">
        <v>0</v>
      </c>
      <c r="AN1292" s="155">
        <v>21.019527</v>
      </c>
      <c r="AO1292" s="155">
        <v>0.21989769000000001</v>
      </c>
      <c r="AP1292" s="155">
        <v>9.9903657000000007E-2</v>
      </c>
      <c r="AQ1292"/>
      <c r="AR1292" s="156">
        <v>4.4177273000000003E-2</v>
      </c>
      <c r="AS1292" s="156">
        <v>4.2002742000000003E-2</v>
      </c>
      <c r="AT1292" s="156">
        <v>2.0298941E-3</v>
      </c>
      <c r="AU1292" s="156">
        <v>1.4463742000000001E-4</v>
      </c>
      <c r="AV1292" s="282">
        <f t="shared" si="312"/>
        <v>2.51815001823E-6</v>
      </c>
      <c r="AW1292" s="282">
        <f t="shared" si="313"/>
        <v>7.5070049926488812E-9</v>
      </c>
      <c r="AX1292" s="283">
        <f t="shared" si="314"/>
        <v>2.0257342783000003E-2</v>
      </c>
      <c r="AY1292" s="157">
        <v>2.4618623000000001E-6</v>
      </c>
      <c r="AZ1292" s="157">
        <v>7.4280321999999999E-9</v>
      </c>
      <c r="BA1292" s="157">
        <v>2.0294445000000001E-13</v>
      </c>
      <c r="BB1292" s="157">
        <v>2.1796893E-12</v>
      </c>
      <c r="BC1292" s="157">
        <v>0</v>
      </c>
      <c r="BD1292" s="157">
        <v>9.6851909000000004E-11</v>
      </c>
      <c r="BE1292" s="157">
        <v>5.6135272E-8</v>
      </c>
      <c r="BF1292" s="157">
        <v>1.6153941000000001E-11</v>
      </c>
      <c r="BG1292" s="157">
        <v>6.2428747999999999E-11</v>
      </c>
      <c r="BH1292" s="157">
        <v>2.8775570000000001E-14</v>
      </c>
      <c r="BI1292" s="157">
        <v>3.6977603999999999E-16</v>
      </c>
      <c r="BJ1292" s="157">
        <v>7.7377037999999998E-14</v>
      </c>
      <c r="BK1292" s="157">
        <v>6.8158113999999996E-14</v>
      </c>
      <c r="BL1292" s="157">
        <v>1.247868E-14</v>
      </c>
      <c r="BM1292" s="157">
        <v>2.6609016999999999E-12</v>
      </c>
      <c r="BN1292" s="157">
        <v>5.075373E-11</v>
      </c>
      <c r="BO1292" s="157">
        <v>2.0841165E-20</v>
      </c>
      <c r="BP1292" s="157">
        <v>1.4495783E-5</v>
      </c>
      <c r="BQ1292" s="157">
        <v>2.0242847000000001E-2</v>
      </c>
      <c r="BR1292" s="157">
        <v>0</v>
      </c>
      <c r="BS1292" s="157">
        <v>0</v>
      </c>
      <c r="BT1292" s="157">
        <v>0</v>
      </c>
      <c r="BU1292"/>
      <c r="BV1292" s="155">
        <v>7.9403766000000001E-5</v>
      </c>
      <c r="BW1292" s="155">
        <v>4.5303948000000001E-7</v>
      </c>
      <c r="BX1292" s="155">
        <v>7.3968632000000003E-5</v>
      </c>
      <c r="BY1292" s="155">
        <v>1.4592847E-8</v>
      </c>
      <c r="BZ1292" s="155">
        <v>4.6920330999999998E-7</v>
      </c>
      <c r="CA1292" s="155">
        <v>4.4858361000000003E-8</v>
      </c>
      <c r="CB1292" s="155">
        <v>7.1599534999999997E-10</v>
      </c>
      <c r="CC1292" s="155">
        <v>6.7560069000000003E-8</v>
      </c>
      <c r="CD1292" s="155">
        <v>1.3758863E-8</v>
      </c>
      <c r="CE1292" s="155">
        <v>9.543174E-8</v>
      </c>
      <c r="CF1292" s="155">
        <v>0</v>
      </c>
      <c r="CG1292" s="155">
        <v>4.6087577000000002E-17</v>
      </c>
      <c r="CH1292" s="155">
        <v>3.7736329000000002E-13</v>
      </c>
      <c r="CI1292" s="155">
        <v>3.1407966999999998E-7</v>
      </c>
      <c r="CJ1292" s="155">
        <v>3.9534018999999998E-6</v>
      </c>
      <c r="CK1292" s="155">
        <v>8.4915791000000007E-9</v>
      </c>
      <c r="CL1292" s="155">
        <v>0</v>
      </c>
      <c r="CM1292"/>
      <c r="CN1292" s="284">
        <v>3.1940542999999998E-13</v>
      </c>
      <c r="CO1292" s="284">
        <v>2.6528607000000002</v>
      </c>
      <c r="CP1292" s="285">
        <v>1.8588642000000001E-3</v>
      </c>
      <c r="CQ1292" s="284">
        <v>3.2017195000000001E-4</v>
      </c>
      <c r="CR1292" s="284">
        <v>3.5039152999999998E-11</v>
      </c>
      <c r="CS1292" s="284">
        <v>4.1396818999999997E-9</v>
      </c>
      <c r="CT1292" s="284">
        <v>2.0475443000000001E-5</v>
      </c>
      <c r="CU1292" s="284">
        <v>3.3890116999999997E-2</v>
      </c>
      <c r="CV1292" s="284">
        <v>1.9257104999999999E-8</v>
      </c>
      <c r="CW1292" s="284">
        <v>1.5780131999999999E-5</v>
      </c>
      <c r="CX1292"/>
      <c r="CY1292" s="173"/>
      <c r="CZ1292" s="271" t="s">
        <v>2701</v>
      </c>
      <c r="DA1292"/>
      <c r="DB1292" s="247"/>
      <c r="DC1292"/>
      <c r="DD1292"/>
      <c r="DE1292"/>
      <c r="DF1292"/>
      <c r="DG1292"/>
      <c r="DH1292"/>
      <c r="DI1292"/>
      <c r="DJ1292"/>
      <c r="DK1292"/>
      <c r="DL1292"/>
    </row>
    <row r="1293" spans="1:116" ht="14.4">
      <c r="B1293" s="188"/>
      <c r="C1293" s="151"/>
      <c r="D1293" s="51" t="s">
        <v>46</v>
      </c>
      <c r="E1293" s="150"/>
      <c r="F1293"/>
      <c r="G1293"/>
      <c r="H1293"/>
      <c r="I1293"/>
      <c r="J1293"/>
      <c r="K1293"/>
      <c r="L1293"/>
      <c r="M1293"/>
      <c r="N1293" s="174"/>
      <c r="O1293"/>
      <c r="P1293" s="53"/>
      <c r="Q1293"/>
      <c r="R1293" s="53"/>
      <c r="S1293"/>
      <c r="T1293" s="53"/>
      <c r="U1293"/>
      <c r="V1293"/>
      <c r="W1293"/>
      <c r="X1293"/>
      <c r="Y1293"/>
      <c r="Z1293"/>
      <c r="AA1293" s="53"/>
      <c r="AB1293" s="53"/>
      <c r="AC1293"/>
      <c r="AD1293"/>
      <c r="AE1293"/>
      <c r="AF1293"/>
      <c r="AG1293"/>
      <c r="AH1293"/>
      <c r="AI1293"/>
      <c r="AJ1293"/>
      <c r="AK1293"/>
      <c r="AL1293"/>
      <c r="AM1293"/>
      <c r="AN1293"/>
      <c r="AO1293"/>
      <c r="AP1293"/>
      <c r="AQ1293"/>
      <c r="AR1293"/>
      <c r="AS1293"/>
      <c r="AT1293"/>
      <c r="AU1293"/>
      <c r="AX1293" s="19"/>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s="117"/>
      <c r="CQ1293"/>
      <c r="CR1293"/>
      <c r="CS1293"/>
      <c r="CT1293"/>
      <c r="CU1293"/>
      <c r="CV1293"/>
      <c r="CW1293"/>
      <c r="CX1293"/>
      <c r="CY1293"/>
      <c r="CZ1293"/>
      <c r="DA1293"/>
      <c r="DB1293" s="247"/>
      <c r="DC1293"/>
      <c r="DD1293"/>
      <c r="DE1293"/>
      <c r="DF1293" s="41"/>
      <c r="DG1293" s="41"/>
      <c r="DH1293" s="41"/>
      <c r="DI1293"/>
      <c r="DJ1293"/>
      <c r="DK1293"/>
      <c r="DL1293"/>
    </row>
    <row r="1294" spans="1:116" ht="14.4">
      <c r="A1294" t="s">
        <v>1509</v>
      </c>
      <c r="B1294" s="188" t="s">
        <v>321</v>
      </c>
      <c r="C1294" s="151" t="str">
        <f t="shared" si="300"/>
        <v>A.160.09.101</v>
      </c>
      <c r="D1294" s="54" t="s">
        <v>46</v>
      </c>
      <c r="E1294" s="150" t="s">
        <v>352</v>
      </c>
      <c r="F1294" s="153" t="str">
        <f t="shared" si="301"/>
        <v>Acetylated Radiata pine = durable wood, s.g. 515 kg/m3 (Netherlands)</v>
      </c>
      <c r="G1294" s="154">
        <f t="shared" si="302"/>
        <v>1.5728155333333336</v>
      </c>
      <c r="H1294"/>
      <c r="I1294"/>
      <c r="J1294" s="227">
        <f t="shared" si="308"/>
        <v>0.34790186368999998</v>
      </c>
      <c r="K1294"/>
      <c r="L1294" s="280">
        <f t="shared" si="309"/>
        <v>4.760193259E-2</v>
      </c>
      <c r="M1294" s="280">
        <f t="shared" si="310"/>
        <v>6.4377601100000001E-2</v>
      </c>
      <c r="N1294" s="281">
        <f t="shared" si="311"/>
        <v>0</v>
      </c>
      <c r="O1294" s="280">
        <v>0.23592233000000001</v>
      </c>
      <c r="P1294" s="286">
        <v>6.3047882999999999E-2</v>
      </c>
      <c r="Q1294" s="286">
        <v>3.134379E-4</v>
      </c>
      <c r="R1294" s="286">
        <v>3.648233E-2</v>
      </c>
      <c r="S1294" s="219">
        <v>5.9955340000000003E-3</v>
      </c>
      <c r="T1294" s="219">
        <v>7.0492579000000001E-4</v>
      </c>
      <c r="U1294" s="219">
        <v>4.4191428000000003E-3</v>
      </c>
      <c r="V1294" s="219">
        <v>1.0162801999999999E-3</v>
      </c>
      <c r="W1294" s="219">
        <v>0</v>
      </c>
      <c r="X1294" s="219">
        <v>0</v>
      </c>
      <c r="Y1294" s="219">
        <v>0</v>
      </c>
      <c r="Z1294" s="219">
        <v>0</v>
      </c>
      <c r="AA1294" s="219">
        <v>0</v>
      </c>
      <c r="AB1294" s="219">
        <v>0</v>
      </c>
      <c r="AC1294"/>
      <c r="AD1294" s="227">
        <f t="shared" si="303"/>
        <v>0.23592233000000001</v>
      </c>
      <c r="AE1294" s="227">
        <f t="shared" si="304"/>
        <v>0.11197953368999999</v>
      </c>
      <c r="AF1294" s="227">
        <f t="shared" si="305"/>
        <v>6.4377601100000001E-2</v>
      </c>
      <c r="AG1294" s="227">
        <f t="shared" si="306"/>
        <v>6.4377601100000001E-2</v>
      </c>
      <c r="AH1294" s="227">
        <f t="shared" si="307"/>
        <v>0</v>
      </c>
      <c r="AI1294"/>
      <c r="AJ1294">
        <v>48.482543999999997</v>
      </c>
      <c r="AK1294" s="155">
        <v>1.6331068</v>
      </c>
      <c r="AL1294" s="155">
        <v>0</v>
      </c>
      <c r="AM1294" s="155">
        <v>0</v>
      </c>
      <c r="AN1294" s="155">
        <v>46.849437000000002</v>
      </c>
      <c r="AO1294" s="155">
        <v>0</v>
      </c>
      <c r="AP1294" s="155">
        <v>0</v>
      </c>
      <c r="AQ1294"/>
      <c r="AR1294" s="156">
        <v>4.6778136999999997E-2</v>
      </c>
      <c r="AS1294" s="156">
        <v>4.5049076E-2</v>
      </c>
      <c r="AT1294" s="156">
        <v>1.6124570000000001E-3</v>
      </c>
      <c r="AU1294" s="156">
        <v>1.1660383E-4</v>
      </c>
      <c r="AV1294" s="282">
        <f t="shared" si="312"/>
        <v>2.7007839539100003E-6</v>
      </c>
      <c r="AW1294" s="282">
        <f t="shared" si="313"/>
        <v>5.9632285554324006E-9</v>
      </c>
      <c r="AX1294" s="283">
        <f t="shared" si="314"/>
        <v>1.6331068000000001E-2</v>
      </c>
      <c r="AY1294" s="157">
        <v>1.4595728E-6</v>
      </c>
      <c r="AZ1294" s="157">
        <v>4.4038835000000002E-9</v>
      </c>
      <c r="BA1294" s="157">
        <v>1.2032039E-13</v>
      </c>
      <c r="BB1294" s="157">
        <v>0</v>
      </c>
      <c r="BC1294" s="157">
        <v>0</v>
      </c>
      <c r="BD1294" s="157">
        <v>9.7763107000000008E-10</v>
      </c>
      <c r="BE1294" s="157">
        <v>1.2390544000000001E-6</v>
      </c>
      <c r="BF1294" s="157">
        <v>2.2294757E-10</v>
      </c>
      <c r="BG1294" s="157">
        <v>1.3337475999999999E-9</v>
      </c>
      <c r="BH1294" s="157">
        <v>0</v>
      </c>
      <c r="BI1294" s="157">
        <v>0</v>
      </c>
      <c r="BJ1294" s="157">
        <v>2.5176524000000001E-12</v>
      </c>
      <c r="BK1294" s="157">
        <v>6.2659045000000003E-15</v>
      </c>
      <c r="BL1294" s="157">
        <v>5.6467379000000003E-15</v>
      </c>
      <c r="BM1294" s="157">
        <v>1.2195394E-10</v>
      </c>
      <c r="BN1294" s="157">
        <v>1.0571689E-9</v>
      </c>
      <c r="BO1294" s="157">
        <v>0</v>
      </c>
      <c r="BP1294" s="157">
        <v>0</v>
      </c>
      <c r="BQ1294" s="157">
        <v>1.6331068000000001E-2</v>
      </c>
      <c r="BR1294" s="157">
        <v>0</v>
      </c>
      <c r="BS1294" s="157">
        <v>0</v>
      </c>
      <c r="BT1294" s="157">
        <v>0</v>
      </c>
      <c r="BU1294"/>
      <c r="BV1294" s="155">
        <v>7.9861746999999997E-5</v>
      </c>
      <c r="BW1294" s="155">
        <v>9.1952587999999995E-6</v>
      </c>
      <c r="BX1294" s="155">
        <v>4.3854270000000003E-5</v>
      </c>
      <c r="BY1294" s="155">
        <v>1.3730687999999999E-7</v>
      </c>
      <c r="BZ1294" s="155">
        <v>1.2940934E-5</v>
      </c>
      <c r="CA1294" s="155">
        <v>0</v>
      </c>
      <c r="CB1294" s="155">
        <v>0</v>
      </c>
      <c r="CC1294" s="155">
        <v>0</v>
      </c>
      <c r="CD1294" s="155">
        <v>1.1605095000000001E-6</v>
      </c>
      <c r="CE1294" s="155">
        <v>3.0120741999999999E-6</v>
      </c>
      <c r="CF1294" s="155">
        <v>0</v>
      </c>
      <c r="CG1294" s="155">
        <v>0</v>
      </c>
      <c r="CH1294" s="155">
        <v>0</v>
      </c>
      <c r="CI1294" s="155">
        <v>7.5706888000000002E-6</v>
      </c>
      <c r="CJ1294" s="155">
        <v>1.9907045000000001E-6</v>
      </c>
      <c r="CK1294" s="155">
        <v>0</v>
      </c>
      <c r="CL1294" s="155">
        <v>0</v>
      </c>
      <c r="CM1294"/>
      <c r="CN1294" s="284">
        <v>0</v>
      </c>
      <c r="CO1294" s="284">
        <v>1.5728154999999999</v>
      </c>
      <c r="CP1294" s="285">
        <v>0</v>
      </c>
      <c r="CQ1294" s="284">
        <v>6.2912621000000002E-3</v>
      </c>
      <c r="CR1294" s="284">
        <v>1.1394564E-9</v>
      </c>
      <c r="CS1294" s="284">
        <v>1.3411446999999999E-7</v>
      </c>
      <c r="CT1294" s="284">
        <v>5.3398051E-4</v>
      </c>
      <c r="CU1294" s="284">
        <v>7.0387740000000002E-3</v>
      </c>
      <c r="CV1294" s="284">
        <v>0</v>
      </c>
      <c r="CW1294" s="284">
        <v>0</v>
      </c>
      <c r="CX1294"/>
      <c r="CY1294"/>
      <c r="CZ1294"/>
      <c r="DA1294"/>
      <c r="DB1294" s="247"/>
      <c r="DC1294"/>
      <c r="DD1294"/>
      <c r="DE1294" s="41"/>
      <c r="DF1294" s="41"/>
      <c r="DG1294" s="41"/>
      <c r="DH1294" s="41"/>
      <c r="DI1294"/>
      <c r="DJ1294"/>
      <c r="DK1294"/>
      <c r="DL1294"/>
    </row>
    <row r="1295" spans="1:116" ht="14.4">
      <c r="A1295" t="s">
        <v>1510</v>
      </c>
      <c r="B1295" s="188" t="s">
        <v>321</v>
      </c>
      <c r="C1295" s="151" t="str">
        <f t="shared" si="300"/>
        <v>A.160.09.102</v>
      </c>
      <c r="D1295" s="54" t="s">
        <v>46</v>
      </c>
      <c r="E1295" s="150" t="s">
        <v>352</v>
      </c>
      <c r="F1295" s="153" t="str">
        <f t="shared" si="301"/>
        <v>Acetylated Scots pine = durable wood, s.g. 540 kg/m3 (Netherlands)</v>
      </c>
      <c r="G1295" s="154">
        <f t="shared" si="302"/>
        <v>1.3539582666666667</v>
      </c>
      <c r="H1295"/>
      <c r="I1295"/>
      <c r="J1295" s="227">
        <f t="shared" si="308"/>
        <v>0.27337631319291511</v>
      </c>
      <c r="K1295"/>
      <c r="L1295" s="280">
        <f t="shared" si="309"/>
        <v>4.4063206020000002E-2</v>
      </c>
      <c r="M1295" s="280">
        <f t="shared" si="310"/>
        <v>3.9203061770999997E-2</v>
      </c>
      <c r="N1295" s="281">
        <f t="shared" si="311"/>
        <v>-1.2983694598084863E-2</v>
      </c>
      <c r="O1295" s="280">
        <v>0.20309373999999999</v>
      </c>
      <c r="P1295" s="219">
        <v>3.9208023000000002E-2</v>
      </c>
      <c r="Q1295" s="219">
        <v>-3.9001626999999998E-4</v>
      </c>
      <c r="R1295" s="219">
        <v>3.4100455000000002E-2</v>
      </c>
      <c r="S1295" s="219">
        <v>5.1635355000000001E-3</v>
      </c>
      <c r="T1295" s="219">
        <v>6.6802332000000003E-4</v>
      </c>
      <c r="U1295" s="219">
        <v>4.1311921999999997E-3</v>
      </c>
      <c r="V1295" s="219">
        <v>9.0218942000000002E-4</v>
      </c>
      <c r="W1295" s="286">
        <v>-4.0384109000000003E-5</v>
      </c>
      <c r="X1295" s="219">
        <v>-5.0354703000000001E-4</v>
      </c>
      <c r="Y1295" s="219">
        <v>-1.2941874000000001E-2</v>
      </c>
      <c r="Z1295" s="286">
        <v>-1.3587349E-5</v>
      </c>
      <c r="AA1295" s="286">
        <v>-1.4364804999999999E-6</v>
      </c>
      <c r="AB1295" s="286">
        <v>-8.5848637999999992E-12</v>
      </c>
      <c r="AC1295"/>
      <c r="AD1295" s="227">
        <f t="shared" si="303"/>
        <v>0.20309373999999999</v>
      </c>
      <c r="AE1295" s="227">
        <f t="shared" si="304"/>
        <v>8.3783402169999993E-2</v>
      </c>
      <c r="AF1295" s="227">
        <f t="shared" si="305"/>
        <v>3.9718759669499996E-2</v>
      </c>
      <c r="AG1295" s="227">
        <f t="shared" si="306"/>
        <v>3.9203061770999997E-2</v>
      </c>
      <c r="AH1295" s="227">
        <f t="shared" si="307"/>
        <v>-1.2982258117584864E-2</v>
      </c>
      <c r="AI1295"/>
      <c r="AJ1295">
        <v>47.106999999999999</v>
      </c>
      <c r="AK1295" s="155">
        <v>-0.47062733000000001</v>
      </c>
      <c r="AL1295" s="155">
        <v>5.4173634999999998E-2</v>
      </c>
      <c r="AM1295" s="155">
        <v>0</v>
      </c>
      <c r="AN1295" s="155">
        <v>47.500253999999998</v>
      </c>
      <c r="AO1295" s="155">
        <v>1.2788836E-2</v>
      </c>
      <c r="AP1295" s="155">
        <v>1.0410419000000001E-2</v>
      </c>
      <c r="AQ1295"/>
      <c r="AR1295" s="156">
        <v>3.5573449E-2</v>
      </c>
      <c r="AS1295" s="156">
        <v>3.4306906999999998E-2</v>
      </c>
      <c r="AT1295" s="156">
        <v>1.3044714999999999E-3</v>
      </c>
      <c r="AU1295" s="156">
        <v>-3.7929192999999997E-5</v>
      </c>
      <c r="AV1295" s="282">
        <f t="shared" si="312"/>
        <v>2.0567689713132003E-6</v>
      </c>
      <c r="AW1295" s="282">
        <f t="shared" si="313"/>
        <v>4.8242289231688832E-9</v>
      </c>
      <c r="AX1295" s="283">
        <f t="shared" si="314"/>
        <v>-5.3122119456999999E-3</v>
      </c>
      <c r="AY1295" s="157">
        <v>1.2564660000000001E-6</v>
      </c>
      <c r="AZ1295" s="157">
        <v>3.7910615000000004E-9</v>
      </c>
      <c r="BA1295" s="157">
        <v>1.0357721999999999E-13</v>
      </c>
      <c r="BB1295" s="157">
        <v>-1.2129568000000001E-12</v>
      </c>
      <c r="BC1295" s="157">
        <v>0</v>
      </c>
      <c r="BD1295" s="157">
        <v>8.8243019000000004E-10</v>
      </c>
      <c r="BE1295" s="157">
        <v>7.9832974000000004E-7</v>
      </c>
      <c r="BF1295" s="157">
        <v>2.0453874E-10</v>
      </c>
      <c r="BG1295" s="157">
        <v>8.2641770000000002E-10</v>
      </c>
      <c r="BH1295" s="157">
        <v>-1.6013071999999999E-14</v>
      </c>
      <c r="BI1295" s="157">
        <v>-2.0577352E-16</v>
      </c>
      <c r="BJ1295" s="157">
        <v>2.3535729000000001E-12</v>
      </c>
      <c r="BK1295" s="157">
        <v>-1.9824136E-13</v>
      </c>
      <c r="BL1295" s="157">
        <v>-3.1706733999999999E-14</v>
      </c>
      <c r="BM1295" s="157">
        <v>1.1460559000000001E-10</v>
      </c>
      <c r="BN1295" s="157">
        <v>9.7740848999999993E-10</v>
      </c>
      <c r="BO1295" s="157">
        <v>-1.1597722E-20</v>
      </c>
      <c r="BP1295" s="157">
        <v>-3.1853457E-6</v>
      </c>
      <c r="BQ1295" s="157">
        <v>-5.3090265999999999E-3</v>
      </c>
      <c r="BR1295" s="157">
        <v>0</v>
      </c>
      <c r="BS1295" s="157">
        <v>0</v>
      </c>
      <c r="BT1295" s="157">
        <v>0</v>
      </c>
      <c r="BU1295"/>
      <c r="BV1295" s="155">
        <v>6.3590432000000001E-5</v>
      </c>
      <c r="BW1295" s="155">
        <v>5.6849763999999997E-6</v>
      </c>
      <c r="BX1295" s="155">
        <v>3.7751947999999998E-5</v>
      </c>
      <c r="BY1295" s="155">
        <v>1.2287477000000001E-7</v>
      </c>
      <c r="BZ1295" s="155">
        <v>9.7806721999999993E-6</v>
      </c>
      <c r="CA1295" s="155">
        <v>-2.4962847000000001E-8</v>
      </c>
      <c r="CB1295" s="155">
        <v>-3.9843815E-10</v>
      </c>
      <c r="CC1295" s="155">
        <v>-3.7595927000000001E-8</v>
      </c>
      <c r="CD1295" s="155">
        <v>1.0969596E-6</v>
      </c>
      <c r="CE1295" s="155">
        <v>2.8145513000000001E-6</v>
      </c>
      <c r="CF1295" s="155">
        <v>0</v>
      </c>
      <c r="CG1295" s="155">
        <v>-2.5646882999999999E-17</v>
      </c>
      <c r="CH1295" s="155">
        <v>-2.0999568000000001E-13</v>
      </c>
      <c r="CI1295" s="155">
        <v>6.8897703999999999E-6</v>
      </c>
      <c r="CJ1295" s="155">
        <v>-4.8363771000000001E-7</v>
      </c>
      <c r="CK1295" s="155">
        <v>-4.7253425000000001E-9</v>
      </c>
      <c r="CL1295" s="155">
        <v>0</v>
      </c>
      <c r="CM1295"/>
      <c r="CN1295" s="284">
        <v>-1.7774321E-13</v>
      </c>
      <c r="CO1295" s="284">
        <v>1.353955</v>
      </c>
      <c r="CP1295" s="285">
        <v>-1.0344235E-3</v>
      </c>
      <c r="CQ1295" s="284">
        <v>3.8838969999999999E-3</v>
      </c>
      <c r="CR1295" s="284">
        <v>1.0651860999999999E-9</v>
      </c>
      <c r="CS1295" s="284">
        <v>1.2536319000000001E-7</v>
      </c>
      <c r="CT1295" s="284">
        <v>3.8035960000000002E-4</v>
      </c>
      <c r="CU1295" s="284">
        <v>-9.4106125999999998E-2</v>
      </c>
      <c r="CV1295" s="284">
        <v>-1.0716221999999999E-8</v>
      </c>
      <c r="CW1295" s="284">
        <v>-8.7813511999999995E-6</v>
      </c>
      <c r="CX1295"/>
      <c r="CY1295"/>
      <c r="CZ1295"/>
      <c r="DA1295"/>
      <c r="DB1295" s="247"/>
      <c r="DC1295"/>
      <c r="DD1295"/>
      <c r="DE1295" s="41"/>
      <c r="DF1295" s="41"/>
      <c r="DG1295" s="41"/>
      <c r="DH1295" s="41"/>
      <c r="DI1295"/>
      <c r="DJ1295"/>
      <c r="DK1295"/>
      <c r="DL1295"/>
    </row>
    <row r="1296" spans="1:116" ht="14.4">
      <c r="A1296" t="s">
        <v>1903</v>
      </c>
      <c r="B1296" s="188" t="s">
        <v>321</v>
      </c>
      <c r="C1296" s="151" t="str">
        <f t="shared" si="300"/>
        <v>A.160.09.103</v>
      </c>
      <c r="D1296" s="54" t="s">
        <v>46</v>
      </c>
      <c r="E1296" s="150" t="s">
        <v>352</v>
      </c>
      <c r="F1296" s="153" t="str">
        <f t="shared" si="301"/>
        <v>Bamboo (local at forest road China)</v>
      </c>
      <c r="G1296" s="154">
        <f t="shared" si="302"/>
        <v>0.13344771333333336</v>
      </c>
      <c r="H1296"/>
      <c r="I1296"/>
      <c r="J1296" s="227">
        <f t="shared" si="308"/>
        <v>3.0873892105200001E-2</v>
      </c>
      <c r="K1296"/>
      <c r="L1296" s="280">
        <f t="shared" si="309"/>
        <v>8.3898988320000006E-4</v>
      </c>
      <c r="M1296" s="280">
        <f t="shared" si="310"/>
        <v>1.77901047E-3</v>
      </c>
      <c r="N1296" s="281">
        <f t="shared" si="311"/>
        <v>8.2387347519999998E-3</v>
      </c>
      <c r="O1296" s="280">
        <v>2.0017157000000001E-2</v>
      </c>
      <c r="P1296" s="286">
        <v>8.3807681999999997E-4</v>
      </c>
      <c r="Q1296" s="286">
        <v>7.3739514000000005E-4</v>
      </c>
      <c r="R1296" s="286">
        <v>5.7434699000000005E-4</v>
      </c>
      <c r="S1296" s="286">
        <v>7.8141086000000005E-5</v>
      </c>
      <c r="T1296" s="286">
        <v>5.6548872E-6</v>
      </c>
      <c r="U1296" s="219">
        <v>1.8084692000000001E-4</v>
      </c>
      <c r="V1296" s="219">
        <v>1.7039054000000001E-4</v>
      </c>
      <c r="W1296" s="286">
        <v>4.3953352E-5</v>
      </c>
      <c r="X1296" s="219">
        <v>0</v>
      </c>
      <c r="Y1296" s="219">
        <v>8.1947814000000001E-3</v>
      </c>
      <c r="Z1296" s="286">
        <v>3.314797E-5</v>
      </c>
      <c r="AA1296" s="219">
        <v>0</v>
      </c>
      <c r="AB1296" s="219">
        <v>0</v>
      </c>
      <c r="AC1296"/>
      <c r="AD1296" s="227">
        <f t="shared" si="303"/>
        <v>2.0017157000000001E-2</v>
      </c>
      <c r="AE1296" s="227">
        <f t="shared" si="304"/>
        <v>2.5848523831999998E-3</v>
      </c>
      <c r="AF1296" s="227">
        <f t="shared" si="305"/>
        <v>1.7458625000000001E-3</v>
      </c>
      <c r="AG1296" s="227">
        <f t="shared" si="306"/>
        <v>1.7790104700000002E-3</v>
      </c>
      <c r="AH1296" s="227">
        <f t="shared" si="307"/>
        <v>8.2387347519999998E-3</v>
      </c>
      <c r="AI1296"/>
      <c r="AJ1296">
        <v>23.163481000000001</v>
      </c>
      <c r="AK1296" s="155">
        <v>1.7834236000000001</v>
      </c>
      <c r="AL1296" s="155">
        <v>0.25915550999999998</v>
      </c>
      <c r="AM1296" s="155">
        <v>0</v>
      </c>
      <c r="AN1296" s="155">
        <v>20.934203</v>
      </c>
      <c r="AO1296" s="155">
        <v>0.13461087999999999</v>
      </c>
      <c r="AP1296" s="155">
        <v>5.2088290000000002E-2</v>
      </c>
      <c r="AQ1296"/>
      <c r="AR1296" s="156">
        <v>2.5485779000000001E-3</v>
      </c>
      <c r="AS1296" s="156">
        <v>2.3413024000000001E-3</v>
      </c>
      <c r="AT1296" s="156">
        <v>1.0680995E-4</v>
      </c>
      <c r="AU1296" s="156">
        <v>1.0046552E-4</v>
      </c>
      <c r="AV1296" s="282">
        <f t="shared" si="312"/>
        <v>1.4036585490779999E-7</v>
      </c>
      <c r="AW1296" s="282">
        <f t="shared" si="313"/>
        <v>3.9500722127941999E-10</v>
      </c>
      <c r="AX1296" s="283">
        <f t="shared" si="314"/>
        <v>1.4070800876100001E-2</v>
      </c>
      <c r="AY1296" s="157">
        <v>1.2383948E-7</v>
      </c>
      <c r="AZ1296" s="157">
        <v>3.7365360000000001E-10</v>
      </c>
      <c r="BA1296" s="157">
        <v>1.0208749999999999E-14</v>
      </c>
      <c r="BB1296" s="157">
        <v>0</v>
      </c>
      <c r="BC1296" s="157">
        <v>0</v>
      </c>
      <c r="BD1296" s="157">
        <v>1.5390997999999999E-11</v>
      </c>
      <c r="BE1296" s="157">
        <v>1.6445979E-8</v>
      </c>
      <c r="BF1296" s="157">
        <v>3.5098983E-12</v>
      </c>
      <c r="BG1296" s="157">
        <v>1.7729111E-11</v>
      </c>
      <c r="BH1296" s="157">
        <v>0</v>
      </c>
      <c r="BI1296" s="157">
        <v>0</v>
      </c>
      <c r="BJ1296" s="157">
        <v>1.0302579E-13</v>
      </c>
      <c r="BK1296" s="157">
        <v>1.0277403E-15</v>
      </c>
      <c r="BL1296" s="157">
        <v>3.4969912E-16</v>
      </c>
      <c r="BM1296" s="157">
        <v>2.5798627999999999E-12</v>
      </c>
      <c r="BN1296" s="157">
        <v>6.2425047000000002E-11</v>
      </c>
      <c r="BO1296" s="157">
        <v>0</v>
      </c>
      <c r="BP1296" s="157">
        <v>4.5938761000000003E-6</v>
      </c>
      <c r="BQ1296" s="157">
        <v>1.4066207000000001E-2</v>
      </c>
      <c r="BR1296" s="157">
        <v>0</v>
      </c>
      <c r="BS1296" s="157">
        <v>0</v>
      </c>
      <c r="BT1296" s="157">
        <v>0</v>
      </c>
      <c r="BU1296"/>
      <c r="BV1296" s="155">
        <v>6.7791196999999999E-6</v>
      </c>
      <c r="BW1296" s="155">
        <v>1.2222984999999999E-7</v>
      </c>
      <c r="BX1296" s="155">
        <v>3.7208762999999998E-6</v>
      </c>
      <c r="BY1296" s="155">
        <v>2.0268147E-8</v>
      </c>
      <c r="BZ1296" s="155">
        <v>1.7062746000000001E-7</v>
      </c>
      <c r="CA1296" s="155">
        <v>0</v>
      </c>
      <c r="CB1296" s="155">
        <v>0</v>
      </c>
      <c r="CC1296" s="155">
        <v>0</v>
      </c>
      <c r="CD1296" s="155">
        <v>1.6511030000000001E-8</v>
      </c>
      <c r="CE1296" s="155">
        <v>1.2635596999999999E-7</v>
      </c>
      <c r="CF1296" s="155">
        <v>0</v>
      </c>
      <c r="CG1296" s="155">
        <v>0</v>
      </c>
      <c r="CH1296" s="155">
        <v>0</v>
      </c>
      <c r="CI1296" s="155">
        <v>1.1772386999999999E-7</v>
      </c>
      <c r="CJ1296" s="155">
        <v>2.4845270000000002E-6</v>
      </c>
      <c r="CK1296" s="155">
        <v>4.8943558000000001E-14</v>
      </c>
      <c r="CL1296" s="155">
        <v>0</v>
      </c>
      <c r="CM1296"/>
      <c r="CN1296" s="284">
        <v>0</v>
      </c>
      <c r="CO1296" s="284">
        <v>0.13344771</v>
      </c>
      <c r="CP1296" s="285">
        <v>0</v>
      </c>
      <c r="CQ1296" s="284">
        <v>8.3627882000000004E-5</v>
      </c>
      <c r="CR1296" s="284">
        <v>4.6519807000000003E-11</v>
      </c>
      <c r="CS1296" s="284">
        <v>5.5166514999999996E-9</v>
      </c>
      <c r="CT1296" s="284">
        <v>7.0592474000000001E-6</v>
      </c>
      <c r="CU1296" s="284">
        <v>9.2898514999999995E-4</v>
      </c>
      <c r="CV1296" s="284">
        <v>0</v>
      </c>
      <c r="CW1296" s="284">
        <v>0</v>
      </c>
      <c r="CX1296"/>
      <c r="CY1296"/>
      <c r="CZ1296"/>
      <c r="DA1296"/>
      <c r="DB1296" s="247"/>
      <c r="DC1296"/>
      <c r="DD1296"/>
      <c r="DE1296" s="41"/>
      <c r="DF1296" s="41"/>
      <c r="DG1296" s="41"/>
      <c r="DH1296" s="41"/>
      <c r="DI1296"/>
      <c r="DJ1296"/>
      <c r="DK1296"/>
      <c r="DL1296"/>
    </row>
    <row r="1297" spans="1:116" ht="14.4">
      <c r="A1297" t="s">
        <v>1904</v>
      </c>
      <c r="B1297" s="188" t="s">
        <v>321</v>
      </c>
      <c r="C1297" s="151" t="str">
        <f t="shared" si="300"/>
        <v>A.160.09.104</v>
      </c>
      <c r="D1297" s="54" t="s">
        <v>46</v>
      </c>
      <c r="E1297" s="150" t="s">
        <v>352</v>
      </c>
      <c r="F1297" s="153" t="str">
        <f t="shared" si="301"/>
        <v>CCA wood (Scots pine with Cromium Copper and Asenic) incl EoL</v>
      </c>
      <c r="G1297" s="154">
        <f t="shared" si="302"/>
        <v>0.29169280666666669</v>
      </c>
      <c r="H1297"/>
      <c r="I1297"/>
      <c r="J1297" s="227">
        <f t="shared" si="308"/>
        <v>1.3238161015278513</v>
      </c>
      <c r="K1297"/>
      <c r="L1297" s="280">
        <f t="shared" si="309"/>
        <v>1.05163878546</v>
      </c>
      <c r="M1297" s="280">
        <f t="shared" si="310"/>
        <v>0.2057740984934</v>
      </c>
      <c r="N1297" s="281">
        <f t="shared" si="311"/>
        <v>2.2649296574451319E-2</v>
      </c>
      <c r="O1297" s="280">
        <v>4.3753921000000001E-2</v>
      </c>
      <c r="P1297" s="286">
        <v>7.6131958E-3</v>
      </c>
      <c r="Q1297" s="286">
        <v>2.0737708999999998E-3</v>
      </c>
      <c r="R1297" s="286">
        <v>1.1718907000000001E-3</v>
      </c>
      <c r="S1297" s="219">
        <v>7.3801476000000005E-4</v>
      </c>
      <c r="T1297" s="219">
        <v>0.27703865</v>
      </c>
      <c r="U1297" s="219">
        <v>0.77269023000000003</v>
      </c>
      <c r="V1297" s="219">
        <v>0.19581902000000001</v>
      </c>
      <c r="W1297" s="219">
        <v>1.1729962E-2</v>
      </c>
      <c r="X1297" s="219">
        <v>2.6109306999999999E-4</v>
      </c>
      <c r="Y1297" s="219">
        <v>1.0661194000000001E-2</v>
      </c>
      <c r="Z1297" s="286">
        <v>7.0187234000000004E-6</v>
      </c>
      <c r="AA1297" s="219">
        <v>2.5814057000000002E-4</v>
      </c>
      <c r="AB1297" s="286">
        <v>4.4513190000000003E-12</v>
      </c>
      <c r="AC1297"/>
      <c r="AD1297" s="227">
        <f t="shared" si="303"/>
        <v>4.3753921000000001E-2</v>
      </c>
      <c r="AE1297" s="227">
        <f t="shared" si="304"/>
        <v>1.2571447721600002</v>
      </c>
      <c r="AF1297" s="227">
        <f t="shared" si="305"/>
        <v>0.20576412727000001</v>
      </c>
      <c r="AG1297" s="227">
        <f t="shared" si="306"/>
        <v>0.2057740984934</v>
      </c>
      <c r="AH1297" s="227">
        <f t="shared" si="307"/>
        <v>2.239115600445132E-2</v>
      </c>
      <c r="AI1297"/>
      <c r="AJ1297">
        <v>25.230115000000001</v>
      </c>
      <c r="AK1297" s="155">
        <v>2.2966049000000002</v>
      </c>
      <c r="AL1297" s="155">
        <v>0.67510397</v>
      </c>
      <c r="AM1297" s="155">
        <v>0</v>
      </c>
      <c r="AN1297" s="155">
        <v>21.935417000000001</v>
      </c>
      <c r="AO1297" s="155">
        <v>0.21767827000000001</v>
      </c>
      <c r="AP1297" s="155">
        <v>0.10531127</v>
      </c>
      <c r="AQ1297"/>
      <c r="AR1297" s="156">
        <v>0.92005356000000005</v>
      </c>
      <c r="AS1297" s="156">
        <v>0.91954376000000004</v>
      </c>
      <c r="AT1297" s="156">
        <v>3.9703760999999999E-4</v>
      </c>
      <c r="AU1297" s="156">
        <v>1.1277016E-4</v>
      </c>
      <c r="AV1297" s="282">
        <f t="shared" si="312"/>
        <v>5.51285225782406E-5</v>
      </c>
      <c r="AW1297" s="282">
        <f t="shared" si="313"/>
        <v>1.4683343516875634E-9</v>
      </c>
      <c r="AX1297" s="283">
        <f t="shared" si="314"/>
        <v>1.579413985E-2</v>
      </c>
      <c r="AY1297" s="157">
        <v>2.7075738E-7</v>
      </c>
      <c r="AZ1297" s="157">
        <v>8.1694129999999997E-10</v>
      </c>
      <c r="BA1297" s="157">
        <v>2.2319926000000001E-14</v>
      </c>
      <c r="BB1297" s="157">
        <v>3.5973996000000002E-12</v>
      </c>
      <c r="BC1297" s="157">
        <v>0</v>
      </c>
      <c r="BD1297" s="157">
        <v>6.4200840999999996E-11</v>
      </c>
      <c r="BE1297" s="157">
        <v>1.441903E-7</v>
      </c>
      <c r="BF1297" s="157">
        <v>1.1210099E-11</v>
      </c>
      <c r="BG1297" s="157">
        <v>1.6428451000000001E-10</v>
      </c>
      <c r="BH1297" s="157">
        <v>2.7994584000000002E-11</v>
      </c>
      <c r="BI1297" s="157">
        <v>3.1905555000000001E-16</v>
      </c>
      <c r="BJ1297" s="157">
        <v>1.1274557000000001E-12</v>
      </c>
      <c r="BK1297" s="157">
        <v>3.7645777E-10</v>
      </c>
      <c r="BL1297" s="157">
        <v>7.0295994000000006E-11</v>
      </c>
      <c r="BM1297" s="157">
        <v>2.9645700999999999E-6</v>
      </c>
      <c r="BN1297" s="157">
        <v>5.1748937000000003E-5</v>
      </c>
      <c r="BO1297" s="157">
        <v>6.0135097000000002E-21</v>
      </c>
      <c r="BP1297" s="157">
        <v>5.0226085E-4</v>
      </c>
      <c r="BQ1297" s="157">
        <v>1.5291879E-2</v>
      </c>
      <c r="BR1297" s="157">
        <v>0</v>
      </c>
      <c r="BS1297" s="157">
        <v>0</v>
      </c>
      <c r="BT1297" s="157">
        <v>0</v>
      </c>
      <c r="BU1297"/>
      <c r="BV1297" s="155">
        <v>9.2596677999999999E-4</v>
      </c>
      <c r="BW1297" s="155">
        <v>1.1457190999999999E-6</v>
      </c>
      <c r="BX1297" s="155">
        <v>8.1331694000000003E-6</v>
      </c>
      <c r="BY1297" s="155">
        <v>2.2938022999999999E-5</v>
      </c>
      <c r="BZ1297" s="155">
        <v>1.1037465E-6</v>
      </c>
      <c r="CA1297" s="155">
        <v>2.6481002000000001E-8</v>
      </c>
      <c r="CB1297" s="155">
        <v>7.2718529E-7</v>
      </c>
      <c r="CC1297" s="155">
        <v>3.9073421E-8</v>
      </c>
      <c r="CD1297" s="155">
        <v>3.7177165000000002E-4</v>
      </c>
      <c r="CE1297" s="155">
        <v>5.1129609000000003E-4</v>
      </c>
      <c r="CF1297" s="155">
        <v>0</v>
      </c>
      <c r="CG1297" s="155">
        <v>1.329811E-17</v>
      </c>
      <c r="CH1297" s="155">
        <v>1.088844E-13</v>
      </c>
      <c r="CI1297" s="155">
        <v>2.9604351000000002E-7</v>
      </c>
      <c r="CJ1297" s="155">
        <v>3.6101362E-6</v>
      </c>
      <c r="CK1297" s="155">
        <v>4.8794632E-6</v>
      </c>
      <c r="CL1297" s="155">
        <v>0</v>
      </c>
      <c r="CM1297"/>
      <c r="CN1297" s="284">
        <v>9.2161243999999999E-14</v>
      </c>
      <c r="CO1297" s="284">
        <v>0.29166486000000003</v>
      </c>
      <c r="CP1297" s="285">
        <v>9.4155108E-4</v>
      </c>
      <c r="CQ1297" s="284">
        <v>7.8978866E-4</v>
      </c>
      <c r="CR1297" s="284">
        <v>2.6495549000000001E-5</v>
      </c>
      <c r="CS1297" s="284">
        <v>7.1052900000000005E-5</v>
      </c>
      <c r="CT1297" s="284">
        <v>5.1703199000000001E-5</v>
      </c>
      <c r="CU1297" s="284">
        <v>503.01594</v>
      </c>
      <c r="CV1297" s="284">
        <v>1.8592799999999999E-5</v>
      </c>
      <c r="CW1297" s="284">
        <v>9.1624115000000004E-6</v>
      </c>
      <c r="CX1297"/>
      <c r="CY1297"/>
      <c r="CZ1297"/>
      <c r="DA1297"/>
      <c r="DB1297" s="247"/>
      <c r="DC1297"/>
      <c r="DD1297"/>
      <c r="DE1297" s="41"/>
      <c r="DF1297" s="41"/>
      <c r="DG1297" s="41"/>
      <c r="DH1297" s="41"/>
      <c r="DI1297"/>
      <c r="DJ1297"/>
      <c r="DK1297"/>
      <c r="DL1297"/>
    </row>
    <row r="1298" spans="1:116" ht="14.4">
      <c r="A1298" t="s">
        <v>1043</v>
      </c>
      <c r="B1298" s="188" t="s">
        <v>321</v>
      </c>
      <c r="C1298" s="151" t="str">
        <f t="shared" si="300"/>
        <v>A.160.09.105</v>
      </c>
      <c r="D1298" s="54" t="s">
        <v>46</v>
      </c>
      <c r="E1298" s="150" t="s">
        <v>352</v>
      </c>
      <c r="F1298" s="153" t="str">
        <f t="shared" si="301"/>
        <v>Cork at factory gate in Portugal 150 kg/m3</v>
      </c>
      <c r="G1298" s="154">
        <f t="shared" si="302"/>
        <v>0.27435257333333335</v>
      </c>
      <c r="H1298"/>
      <c r="I1298"/>
      <c r="J1298" s="227">
        <f t="shared" si="308"/>
        <v>8.3524854184897857E-2</v>
      </c>
      <c r="K1298"/>
      <c r="L1298" s="280">
        <f t="shared" si="309"/>
        <v>4.4739244665999989E-3</v>
      </c>
      <c r="M1298" s="280">
        <f t="shared" si="310"/>
        <v>1.2995771679E-2</v>
      </c>
      <c r="N1298" s="281">
        <f t="shared" si="311"/>
        <v>2.490227203929786E-2</v>
      </c>
      <c r="O1298" s="280">
        <v>4.1152886E-2</v>
      </c>
      <c r="P1298" s="286">
        <v>9.3927483999999995E-3</v>
      </c>
      <c r="Q1298" s="286">
        <v>2.1345400999999999E-3</v>
      </c>
      <c r="R1298" s="286">
        <v>2.9455293999999998E-3</v>
      </c>
      <c r="S1298" s="219">
        <v>1.3361709999999999E-3</v>
      </c>
      <c r="T1298" s="286">
        <v>6.6280566000000002E-6</v>
      </c>
      <c r="U1298" s="219">
        <v>1.8559600999999999E-4</v>
      </c>
      <c r="V1298" s="219">
        <v>1.6804746999999999E-4</v>
      </c>
      <c r="W1298" s="219">
        <v>1.0719011E-4</v>
      </c>
      <c r="X1298" s="219">
        <v>1.2668270999999999E-3</v>
      </c>
      <c r="Y1298" s="219">
        <v>2.4791468000000001E-2</v>
      </c>
      <c r="Z1298" s="286">
        <v>3.3608609E-5</v>
      </c>
      <c r="AA1298" s="286">
        <v>3.6139076999999998E-6</v>
      </c>
      <c r="AB1298" s="286">
        <v>2.1597860000000001E-11</v>
      </c>
      <c r="AC1298"/>
      <c r="AD1298" s="227">
        <f t="shared" si="303"/>
        <v>4.1152886E-2</v>
      </c>
      <c r="AE1298" s="227">
        <f t="shared" si="304"/>
        <v>1.61692604366E-2</v>
      </c>
      <c r="AF1298" s="227">
        <f t="shared" si="305"/>
        <v>1.16989498777E-2</v>
      </c>
      <c r="AG1298" s="227">
        <f t="shared" si="306"/>
        <v>1.2995771679E-2</v>
      </c>
      <c r="AH1298" s="227">
        <f t="shared" si="307"/>
        <v>2.4898658131597858E-2</v>
      </c>
      <c r="AI1298"/>
      <c r="AJ1298">
        <v>25.090064999999999</v>
      </c>
      <c r="AK1298" s="155">
        <v>4.1074481</v>
      </c>
      <c r="AL1298" s="155">
        <v>8.8924286999999998E-3</v>
      </c>
      <c r="AM1298" s="155">
        <v>0</v>
      </c>
      <c r="AN1298" s="155">
        <v>20.941808999999999</v>
      </c>
      <c r="AO1298" s="155">
        <v>2.9710658000000001E-2</v>
      </c>
      <c r="AP1298" s="155">
        <v>2.2039428999999998E-3</v>
      </c>
      <c r="AQ1298"/>
      <c r="AR1298" s="156">
        <v>7.7882363000000001E-3</v>
      </c>
      <c r="AS1298" s="156">
        <v>7.2243806000000001E-3</v>
      </c>
      <c r="AT1298" s="156">
        <v>2.7163531000000001E-4</v>
      </c>
      <c r="AU1298" s="156">
        <v>2.9222044999999998E-4</v>
      </c>
      <c r="AV1298" s="282">
        <f t="shared" si="312"/>
        <v>4.3311633868580002E-7</v>
      </c>
      <c r="AW1298" s="282">
        <f t="shared" si="313"/>
        <v>1.0045684650590876E-9</v>
      </c>
      <c r="AX1298" s="283">
        <f t="shared" si="314"/>
        <v>4.0927234146400003E-2</v>
      </c>
      <c r="AY1298" s="157">
        <v>2.5461735999999999E-7</v>
      </c>
      <c r="AZ1298" s="157">
        <v>7.6824134E-10</v>
      </c>
      <c r="BA1298" s="157">
        <v>2.0989448999999999E-14</v>
      </c>
      <c r="BB1298" s="157">
        <v>3.0515651000000001E-12</v>
      </c>
      <c r="BC1298" s="157">
        <v>0</v>
      </c>
      <c r="BD1298" s="157">
        <v>1.6737172999999999E-10</v>
      </c>
      <c r="BE1298" s="157">
        <v>1.7825536000000001E-7</v>
      </c>
      <c r="BF1298" s="157">
        <v>2.9888595000000003E-11</v>
      </c>
      <c r="BG1298" s="157">
        <v>2.0626943E-10</v>
      </c>
      <c r="BH1298" s="157">
        <v>4.0285796999999997E-14</v>
      </c>
      <c r="BI1298" s="157">
        <v>5.1768645999999998E-16</v>
      </c>
      <c r="BJ1298" s="157">
        <v>1.0579745000000001E-13</v>
      </c>
      <c r="BK1298" s="157">
        <v>1.1337294000000001E-15</v>
      </c>
      <c r="BL1298" s="157">
        <v>3.7591805000000001E-16</v>
      </c>
      <c r="BM1298" s="157">
        <v>3.5996137E-12</v>
      </c>
      <c r="BN1298" s="157">
        <v>6.9595776999999996E-11</v>
      </c>
      <c r="BO1298" s="157">
        <v>2.9177631000000001E-20</v>
      </c>
      <c r="BP1298" s="157">
        <v>8.8991463999999998E-6</v>
      </c>
      <c r="BQ1298" s="157">
        <v>4.0918335E-2</v>
      </c>
      <c r="BR1298" s="157">
        <v>0</v>
      </c>
      <c r="BS1298" s="157">
        <v>0</v>
      </c>
      <c r="BT1298" s="157">
        <v>0</v>
      </c>
      <c r="BU1298"/>
      <c r="BV1298" s="155">
        <v>1.6273798000000001E-5</v>
      </c>
      <c r="BW1298" s="155">
        <v>1.4537752999999999E-6</v>
      </c>
      <c r="BX1298" s="155">
        <v>7.6496777000000006E-6</v>
      </c>
      <c r="BY1298" s="155">
        <v>1.9925178999999999E-8</v>
      </c>
      <c r="BZ1298" s="155">
        <v>1.196022E-6</v>
      </c>
      <c r="CA1298" s="155">
        <v>6.2801706000000001E-8</v>
      </c>
      <c r="CB1298" s="155">
        <v>1.0023935E-9</v>
      </c>
      <c r="CC1298" s="155">
        <v>9.4584095999999999E-8</v>
      </c>
      <c r="CD1298" s="155">
        <v>1.8034240999999999E-8</v>
      </c>
      <c r="CE1298" s="155">
        <v>1.2918532E-7</v>
      </c>
      <c r="CF1298" s="155">
        <v>0</v>
      </c>
      <c r="CG1298" s="155">
        <v>6.4522607999999995E-17</v>
      </c>
      <c r="CH1298" s="155">
        <v>5.283086E-13</v>
      </c>
      <c r="CI1298" s="155">
        <v>6.5175384E-7</v>
      </c>
      <c r="CJ1298" s="155">
        <v>4.9851478999999996E-6</v>
      </c>
      <c r="CK1298" s="155">
        <v>1.1888079999999999E-8</v>
      </c>
      <c r="CL1298" s="155">
        <v>0</v>
      </c>
      <c r="CM1298"/>
      <c r="CN1298" s="284">
        <v>4.4716761000000002E-13</v>
      </c>
      <c r="CO1298" s="284">
        <v>0.27436076999999998</v>
      </c>
      <c r="CP1298" s="285">
        <v>4.2215152000000004E-3</v>
      </c>
      <c r="CQ1298" s="284">
        <v>1.0089444E-3</v>
      </c>
      <c r="CR1298" s="284">
        <v>4.7909991E-11</v>
      </c>
      <c r="CS1298" s="284">
        <v>5.6602589999999997E-9</v>
      </c>
      <c r="CT1298" s="284">
        <v>5.9143734000000001E-5</v>
      </c>
      <c r="CU1298" s="284">
        <v>9.7392724999999995E-4</v>
      </c>
      <c r="CV1298" s="284">
        <v>2.6959946000000001E-8</v>
      </c>
      <c r="CW1298" s="284">
        <v>2.2092185000000001E-5</v>
      </c>
      <c r="CX1298"/>
      <c r="CY1298"/>
      <c r="CZ1298"/>
      <c r="DA1298"/>
      <c r="DB1298" s="247"/>
      <c r="DC1298"/>
      <c r="DD1298" s="41"/>
      <c r="DE1298" s="41"/>
      <c r="DF1298"/>
      <c r="DG1298"/>
      <c r="DH1298"/>
      <c r="DI1298"/>
      <c r="DJ1298"/>
      <c r="DK1298"/>
      <c r="DL1298"/>
    </row>
    <row r="1299" spans="1:116" ht="14.4">
      <c r="A1299" t="s">
        <v>1044</v>
      </c>
      <c r="B1299" s="188" t="s">
        <v>321</v>
      </c>
      <c r="C1299" s="151" t="str">
        <f t="shared" si="300"/>
        <v>A.160.09.106</v>
      </c>
      <c r="D1299" s="54" t="s">
        <v>46</v>
      </c>
      <c r="E1299" s="150" t="s">
        <v>352</v>
      </c>
      <c r="F1299" s="153" t="str">
        <f t="shared" si="301"/>
        <v>Cork at forest road 150 kg/m3</v>
      </c>
      <c r="G1299" s="154">
        <f t="shared" si="302"/>
        <v>0.19178999999999999</v>
      </c>
      <c r="H1299"/>
      <c r="I1299"/>
      <c r="J1299" s="227">
        <f t="shared" si="308"/>
        <v>5.9119844448117E-2</v>
      </c>
      <c r="K1299"/>
      <c r="L1299" s="280">
        <f t="shared" si="309"/>
        <v>1.8617295254980001E-3</v>
      </c>
      <c r="M1299" s="280">
        <f t="shared" si="310"/>
        <v>9.5796149226190005E-3</v>
      </c>
      <c r="N1299" s="281">
        <f t="shared" si="311"/>
        <v>1.891E-2</v>
      </c>
      <c r="O1299" s="280">
        <v>2.8768499999999999E-2</v>
      </c>
      <c r="P1299" s="286">
        <v>8.7187050000000002E-3</v>
      </c>
      <c r="Q1299" s="286">
        <v>8.6090943E-4</v>
      </c>
      <c r="R1299" s="286">
        <v>1.861704E-3</v>
      </c>
      <c r="S1299" s="219">
        <v>0</v>
      </c>
      <c r="T1299" s="219">
        <v>0</v>
      </c>
      <c r="U1299" s="286">
        <v>2.5525497999999999E-8</v>
      </c>
      <c r="V1299" s="286">
        <v>4.9261899999999999E-10</v>
      </c>
      <c r="W1299" s="219">
        <v>0</v>
      </c>
      <c r="X1299" s="219">
        <v>0</v>
      </c>
      <c r="Y1299" s="219">
        <v>1.891E-2</v>
      </c>
      <c r="Z1299" s="219">
        <v>0</v>
      </c>
      <c r="AA1299" s="219">
        <v>0</v>
      </c>
      <c r="AB1299" s="219">
        <v>0</v>
      </c>
      <c r="AC1299"/>
      <c r="AD1299" s="227">
        <f t="shared" si="303"/>
        <v>2.8768499999999999E-2</v>
      </c>
      <c r="AE1299" s="227">
        <f t="shared" si="304"/>
        <v>1.1441344448117001E-2</v>
      </c>
      <c r="AF1299" s="227">
        <f t="shared" si="305"/>
        <v>9.5796149226190005E-3</v>
      </c>
      <c r="AG1299" s="227">
        <f t="shared" si="306"/>
        <v>9.5796149226190005E-3</v>
      </c>
      <c r="AH1299" s="227">
        <f t="shared" si="307"/>
        <v>1.891E-2</v>
      </c>
      <c r="AI1299"/>
      <c r="AJ1299">
        <v>23.6798</v>
      </c>
      <c r="AK1299" s="155">
        <v>2.7938000000000001</v>
      </c>
      <c r="AL1299" s="155">
        <v>0</v>
      </c>
      <c r="AM1299" s="155">
        <v>0</v>
      </c>
      <c r="AN1299" s="155">
        <v>20.885999999999999</v>
      </c>
      <c r="AO1299" s="155">
        <v>0</v>
      </c>
      <c r="AP1299" s="155">
        <v>0</v>
      </c>
      <c r="AQ1299"/>
      <c r="AR1299" s="156">
        <v>6.0086232999999999E-3</v>
      </c>
      <c r="AS1299" s="156">
        <v>5.6108271000000001E-3</v>
      </c>
      <c r="AT1299" s="156">
        <v>1.9875445999999999E-4</v>
      </c>
      <c r="AU1299" s="156">
        <v>1.9904178000000001E-4</v>
      </c>
      <c r="AV1299" s="282">
        <f t="shared" si="312"/>
        <v>3.3638052000000003E-7</v>
      </c>
      <c r="AW1299" s="282">
        <f t="shared" si="313"/>
        <v>7.3503867193500008E-10</v>
      </c>
      <c r="AX1299" s="283">
        <f t="shared" si="314"/>
        <v>2.7876999999999999E-2</v>
      </c>
      <c r="AY1299" s="157">
        <v>1.7798112E-7</v>
      </c>
      <c r="AZ1299" s="157">
        <v>5.3701200000000001E-10</v>
      </c>
      <c r="BA1299" s="157">
        <v>1.4671935000000001E-14</v>
      </c>
      <c r="BB1299" s="157">
        <v>0</v>
      </c>
      <c r="BC1299" s="157">
        <v>0</v>
      </c>
      <c r="BD1299" s="157">
        <v>5.9399999999999997E-11</v>
      </c>
      <c r="BE1299" s="157">
        <v>1.5834E-7</v>
      </c>
      <c r="BF1299" s="157">
        <v>1.3572000000000001E-11</v>
      </c>
      <c r="BG1299" s="157">
        <v>1.8444000000000001E-10</v>
      </c>
      <c r="BH1299" s="157">
        <v>0</v>
      </c>
      <c r="BI1299" s="157">
        <v>0</v>
      </c>
      <c r="BJ1299" s="157">
        <v>0</v>
      </c>
      <c r="BK1299" s="157">
        <v>0</v>
      </c>
      <c r="BL1299" s="157">
        <v>0</v>
      </c>
      <c r="BM1299" s="157">
        <v>0</v>
      </c>
      <c r="BN1299" s="157">
        <v>0</v>
      </c>
      <c r="BO1299" s="157">
        <v>0</v>
      </c>
      <c r="BP1299" s="157">
        <v>0</v>
      </c>
      <c r="BQ1299" s="157">
        <v>2.7876999999999999E-2</v>
      </c>
      <c r="BR1299" s="157">
        <v>0</v>
      </c>
      <c r="BS1299" s="157">
        <v>0</v>
      </c>
      <c r="BT1299" s="157">
        <v>0</v>
      </c>
      <c r="BU1299"/>
      <c r="BV1299" s="155">
        <v>1.1477917000000001E-5</v>
      </c>
      <c r="BW1299" s="155">
        <v>1.2715851E-6</v>
      </c>
      <c r="BX1299" s="155">
        <v>5.3476141000000002E-6</v>
      </c>
      <c r="BY1299" s="155">
        <v>5.7703806000000005E-14</v>
      </c>
      <c r="BZ1299" s="155">
        <v>1.0474483999999999E-6</v>
      </c>
      <c r="CA1299" s="155">
        <v>0</v>
      </c>
      <c r="CB1299" s="155">
        <v>0</v>
      </c>
      <c r="CC1299" s="155">
        <v>0</v>
      </c>
      <c r="CD1299" s="155">
        <v>0</v>
      </c>
      <c r="CE1299" s="155">
        <v>1.689037E-11</v>
      </c>
      <c r="CF1299" s="155">
        <v>0</v>
      </c>
      <c r="CG1299" s="155">
        <v>0</v>
      </c>
      <c r="CH1299" s="155">
        <v>0</v>
      </c>
      <c r="CI1299" s="155">
        <v>4.3841743000000003E-7</v>
      </c>
      <c r="CJ1299" s="155">
        <v>3.372835E-6</v>
      </c>
      <c r="CK1299" s="155">
        <v>0</v>
      </c>
      <c r="CL1299" s="155">
        <v>0</v>
      </c>
      <c r="CM1299"/>
      <c r="CN1299" s="284">
        <v>0</v>
      </c>
      <c r="CO1299" s="284">
        <v>0.19178999999999999</v>
      </c>
      <c r="CP1299" s="285">
        <v>1.6191053999999999E-3</v>
      </c>
      <c r="CQ1299" s="284">
        <v>8.7000000000000001E-4</v>
      </c>
      <c r="CR1299" s="284">
        <v>0</v>
      </c>
      <c r="CS1299" s="284">
        <v>0</v>
      </c>
      <c r="CT1299" s="284">
        <v>5.3166657000000003E-5</v>
      </c>
      <c r="CU1299" s="284">
        <v>0</v>
      </c>
      <c r="CV1299" s="284">
        <v>0</v>
      </c>
      <c r="CW1299" s="284">
        <v>0</v>
      </c>
      <c r="CX1299"/>
      <c r="CY1299"/>
      <c r="CZ1299"/>
      <c r="DA1299"/>
      <c r="DB1299" s="247"/>
      <c r="DC1299" s="41"/>
      <c r="DD1299" s="41"/>
      <c r="DE1299"/>
      <c r="DF1299"/>
      <c r="DG1299"/>
      <c r="DH1299"/>
      <c r="DI1299"/>
      <c r="DJ1299"/>
      <c r="DK1299"/>
      <c r="DL1299"/>
    </row>
    <row r="1300" spans="1:116" ht="14.4">
      <c r="A1300" t="s">
        <v>1045</v>
      </c>
      <c r="B1300" s="188" t="s">
        <v>321</v>
      </c>
      <c r="C1300" s="151" t="str">
        <f t="shared" si="300"/>
        <v>A.160.09.107</v>
      </c>
      <c r="D1300" s="54" t="s">
        <v>46</v>
      </c>
      <c r="E1300" s="150" t="s">
        <v>352</v>
      </c>
      <c r="F1300" s="153" t="str">
        <f t="shared" si="301"/>
        <v>Cork granulate 150 kg/m3</v>
      </c>
      <c r="G1300" s="154">
        <f t="shared" si="302"/>
        <v>0.18783177333333334</v>
      </c>
      <c r="H1300"/>
      <c r="I1300"/>
      <c r="J1300" s="227">
        <f t="shared" si="308"/>
        <v>3.9562561126319659E-2</v>
      </c>
      <c r="K1300"/>
      <c r="L1300" s="280">
        <f t="shared" si="309"/>
        <v>1.5386142319000003E-3</v>
      </c>
      <c r="M1300" s="280">
        <f t="shared" si="310"/>
        <v>2.8647210409000002E-3</v>
      </c>
      <c r="N1300" s="281">
        <f t="shared" si="311"/>
        <v>6.9844598535196535E-3</v>
      </c>
      <c r="O1300" s="280">
        <v>2.8174766E-2</v>
      </c>
      <c r="P1300" s="286">
        <v>1.3515981999999999E-3</v>
      </c>
      <c r="Q1300" s="286">
        <v>1.2522809E-3</v>
      </c>
      <c r="R1300" s="286">
        <v>1.1222541000000001E-3</v>
      </c>
      <c r="S1300" s="219">
        <v>3.6288489999999999E-4</v>
      </c>
      <c r="T1300" s="286">
        <v>1.7354759E-6</v>
      </c>
      <c r="U1300" s="286">
        <v>5.1739756000000002E-5</v>
      </c>
      <c r="V1300" s="286">
        <v>4.5576377999999999E-5</v>
      </c>
      <c r="W1300" s="219">
        <v>1.2690449E-4</v>
      </c>
      <c r="X1300" s="219">
        <v>2.0585941000000001E-4</v>
      </c>
      <c r="Y1300" s="219">
        <v>6.8569681000000002E-3</v>
      </c>
      <c r="Z1300" s="286">
        <v>9.4061528999999997E-6</v>
      </c>
      <c r="AA1300" s="286">
        <v>5.8726000999999996E-7</v>
      </c>
      <c r="AB1300" s="286">
        <v>3.5096522999999998E-12</v>
      </c>
      <c r="AC1300"/>
      <c r="AD1300" s="227">
        <f t="shared" si="303"/>
        <v>2.8174766E-2</v>
      </c>
      <c r="AE1300" s="227">
        <f t="shared" si="304"/>
        <v>4.1880697098999999E-3</v>
      </c>
      <c r="AF1300" s="227">
        <f t="shared" si="305"/>
        <v>2.6500427380099999E-3</v>
      </c>
      <c r="AG1300" s="227">
        <f t="shared" si="306"/>
        <v>2.8647210409000002E-3</v>
      </c>
      <c r="AH1300" s="227">
        <f t="shared" si="307"/>
        <v>6.9838725935096532E-3</v>
      </c>
      <c r="AI1300"/>
      <c r="AJ1300">
        <v>24.415932000000002</v>
      </c>
      <c r="AK1300" s="155">
        <v>2.2116323000000002</v>
      </c>
      <c r="AL1300" s="155">
        <v>0.72450307999999997</v>
      </c>
      <c r="AM1300" s="155">
        <v>0</v>
      </c>
      <c r="AN1300" s="155">
        <v>21.033483</v>
      </c>
      <c r="AO1300" s="155">
        <v>0.30123419000000001</v>
      </c>
      <c r="AP1300" s="155">
        <v>0.14508007000000001</v>
      </c>
      <c r="AQ1300"/>
      <c r="AR1300" s="156">
        <v>3.6113495E-3</v>
      </c>
      <c r="AS1300" s="156">
        <v>3.3769200999999999E-3</v>
      </c>
      <c r="AT1300" s="156">
        <v>1.5257174E-4</v>
      </c>
      <c r="AU1300" s="156">
        <v>8.1857695E-5</v>
      </c>
      <c r="AV1300" s="282">
        <f t="shared" si="312"/>
        <v>2.0245324047379004E-7</v>
      </c>
      <c r="AW1300" s="282">
        <f t="shared" si="313"/>
        <v>5.6424461283025137E-10</v>
      </c>
      <c r="AX1300" s="283">
        <f t="shared" si="314"/>
        <v>1.1464663139000001E-2</v>
      </c>
      <c r="AY1300" s="157">
        <v>1.7431084000000001E-7</v>
      </c>
      <c r="AZ1300" s="157">
        <v>5.2593777000000004E-10</v>
      </c>
      <c r="BA1300" s="157">
        <v>1.4369370999999999E-14</v>
      </c>
      <c r="BB1300" s="157">
        <v>4.9587931999999997E-13</v>
      </c>
      <c r="BC1300" s="157">
        <v>0</v>
      </c>
      <c r="BD1300" s="157">
        <v>4.2899282000000001E-11</v>
      </c>
      <c r="BE1300" s="157">
        <v>2.8079667E-8</v>
      </c>
      <c r="BF1300" s="157">
        <v>8.4333673000000005E-12</v>
      </c>
      <c r="BG1300" s="157">
        <v>2.9822591999999997E-11</v>
      </c>
      <c r="BH1300" s="157">
        <v>6.5464421000000003E-15</v>
      </c>
      <c r="BI1300" s="157">
        <v>8.4124049999999997E-17</v>
      </c>
      <c r="BJ1300" s="157">
        <v>2.9488479999999998E-14</v>
      </c>
      <c r="BK1300" s="157">
        <v>2.9448188000000001E-16</v>
      </c>
      <c r="BL1300" s="157">
        <v>1.0062648E-16</v>
      </c>
      <c r="BM1300" s="157">
        <v>8.8603847000000001E-13</v>
      </c>
      <c r="BN1300" s="157">
        <v>1.8452273999999999E-11</v>
      </c>
      <c r="BO1300" s="157">
        <v>4.7413650000000003E-21</v>
      </c>
      <c r="BP1300" s="157">
        <v>1.3193139000000001E-5</v>
      </c>
      <c r="BQ1300" s="157">
        <v>1.145147E-2</v>
      </c>
      <c r="BR1300" s="157">
        <v>0</v>
      </c>
      <c r="BS1300" s="157">
        <v>0</v>
      </c>
      <c r="BT1300" s="157">
        <v>0</v>
      </c>
      <c r="BU1300"/>
      <c r="BV1300" s="155">
        <v>9.6182705E-6</v>
      </c>
      <c r="BW1300" s="155">
        <v>2.1075584000000001E-7</v>
      </c>
      <c r="BX1300" s="155">
        <v>5.2372482999999999E-6</v>
      </c>
      <c r="BY1300" s="155">
        <v>5.8324769000000004E-9</v>
      </c>
      <c r="BZ1300" s="155">
        <v>3.0382694999999999E-7</v>
      </c>
      <c r="CA1300" s="155">
        <v>1.0205277E-8</v>
      </c>
      <c r="CB1300" s="155">
        <v>1.6288894E-10</v>
      </c>
      <c r="CC1300" s="155">
        <v>1.5369916000000001E-8</v>
      </c>
      <c r="CD1300" s="155">
        <v>4.8767577000000001E-9</v>
      </c>
      <c r="CE1300" s="155">
        <v>3.7274261999999998E-8</v>
      </c>
      <c r="CF1300" s="155">
        <v>0</v>
      </c>
      <c r="CG1300" s="155">
        <v>1.0484923999999999E-17</v>
      </c>
      <c r="CH1300" s="155">
        <v>8.5850147999999994E-14</v>
      </c>
      <c r="CI1300" s="155">
        <v>2.2728454000000001E-7</v>
      </c>
      <c r="CJ1300" s="155">
        <v>3.5635012999999999E-6</v>
      </c>
      <c r="CK1300" s="155">
        <v>1.9319511000000001E-9</v>
      </c>
      <c r="CL1300" s="155">
        <v>0</v>
      </c>
      <c r="CM1300"/>
      <c r="CN1300" s="284">
        <v>7.2664735999999996E-14</v>
      </c>
      <c r="CO1300" s="284">
        <v>0.18783311</v>
      </c>
      <c r="CP1300" s="285">
        <v>4.2289159999999999E-4</v>
      </c>
      <c r="CQ1300" s="284">
        <v>1.4651861E-4</v>
      </c>
      <c r="CR1300" s="284">
        <v>1.3335794E-11</v>
      </c>
      <c r="CS1300" s="284">
        <v>1.5777659E-9</v>
      </c>
      <c r="CT1300" s="284">
        <v>1.2180234E-5</v>
      </c>
      <c r="CU1300" s="284">
        <v>2.5883911999999997E-4</v>
      </c>
      <c r="CV1300" s="284">
        <v>4.3809913000000002E-9</v>
      </c>
      <c r="CW1300" s="284">
        <v>3.5899799999999998E-6</v>
      </c>
      <c r="CX1300"/>
      <c r="CY1300"/>
      <c r="CZ1300"/>
      <c r="DA1300"/>
      <c r="DB1300" s="247"/>
      <c r="DC1300" s="41"/>
      <c r="DD1300" s="41"/>
      <c r="DE1300"/>
      <c r="DF1300"/>
      <c r="DG1300"/>
      <c r="DH1300"/>
      <c r="DI1300"/>
      <c r="DJ1300"/>
      <c r="DK1300"/>
      <c r="DL1300"/>
    </row>
    <row r="1301" spans="1:116" ht="14.4">
      <c r="A1301" t="s">
        <v>1046</v>
      </c>
      <c r="B1301" s="188" t="s">
        <v>321</v>
      </c>
      <c r="C1301" s="151" t="str">
        <f t="shared" si="300"/>
        <v>A.160.09.108</v>
      </c>
      <c r="D1301" s="54" t="s">
        <v>46</v>
      </c>
      <c r="E1301" s="150" t="s">
        <v>352</v>
      </c>
      <c r="F1301" s="153" t="str">
        <f t="shared" si="301"/>
        <v>Cork granulate glued = aggregate (e.g. slab for insulation) 150 kg/m3</v>
      </c>
      <c r="G1301" s="154">
        <f t="shared" si="302"/>
        <v>0.8239962666666667</v>
      </c>
      <c r="H1301"/>
      <c r="I1301"/>
      <c r="J1301" s="227">
        <f t="shared" si="308"/>
        <v>0.25273540861776866</v>
      </c>
      <c r="K1301"/>
      <c r="L1301" s="280">
        <f t="shared" si="309"/>
        <v>9.4475536129999989E-3</v>
      </c>
      <c r="M1301" s="280">
        <f t="shared" si="310"/>
        <v>9.9708927677599993E-2</v>
      </c>
      <c r="N1301" s="281">
        <f t="shared" si="311"/>
        <v>1.9979487327168689E-2</v>
      </c>
      <c r="O1301" s="280">
        <v>0.12359944</v>
      </c>
      <c r="P1301" s="286">
        <v>2.4129943000000001E-2</v>
      </c>
      <c r="Q1301" s="286">
        <v>1.1923223E-2</v>
      </c>
      <c r="R1301" s="286">
        <v>8.6809968999999997E-3</v>
      </c>
      <c r="S1301" s="219">
        <v>6.9377822000000003E-4</v>
      </c>
      <c r="T1301" s="286">
        <v>2.0163439000000001E-5</v>
      </c>
      <c r="U1301" s="286">
        <v>5.2615053999999998E-5</v>
      </c>
      <c r="V1301" s="219">
        <v>1.4786314000000001E-4</v>
      </c>
      <c r="W1301" s="219">
        <v>3.9426779E-4</v>
      </c>
      <c r="X1301" s="219">
        <v>6.3499432999999994E-2</v>
      </c>
      <c r="Y1301" s="219">
        <v>1.9584691000000001E-2</v>
      </c>
      <c r="Z1301" s="286">
        <v>8.4655375999999997E-6</v>
      </c>
      <c r="AA1301" s="286">
        <v>5.2853401000000002E-7</v>
      </c>
      <c r="AB1301" s="286">
        <v>3.1586871000000001E-12</v>
      </c>
      <c r="AC1301"/>
      <c r="AD1301" s="227">
        <f t="shared" si="303"/>
        <v>0.12359944</v>
      </c>
      <c r="AE1301" s="227">
        <f t="shared" si="304"/>
        <v>4.5648582753000003E-2</v>
      </c>
      <c r="AF1301" s="227">
        <f t="shared" si="305"/>
        <v>3.6201557674010003E-2</v>
      </c>
      <c r="AG1301" s="227">
        <f t="shared" si="306"/>
        <v>9.9708927677600007E-2</v>
      </c>
      <c r="AH1301" s="227">
        <f t="shared" si="307"/>
        <v>1.997895879315869E-2</v>
      </c>
      <c r="AI1301"/>
      <c r="AJ1301">
        <v>35.114337999999996</v>
      </c>
      <c r="AK1301" s="155">
        <v>11.790711</v>
      </c>
      <c r="AL1301" s="155">
        <v>2.5104188000000001</v>
      </c>
      <c r="AM1301" s="155">
        <v>0</v>
      </c>
      <c r="AN1301" s="155">
        <v>19.286055999999999</v>
      </c>
      <c r="AO1301" s="155">
        <v>1.0246867</v>
      </c>
      <c r="AP1301" s="155">
        <v>0.50246552</v>
      </c>
      <c r="AQ1301"/>
      <c r="AR1301" s="156">
        <v>2.2738699000000001E-2</v>
      </c>
      <c r="AS1301" s="156">
        <v>2.1355780000000001E-2</v>
      </c>
      <c r="AT1301" s="156">
        <v>8.2442064000000002E-4</v>
      </c>
      <c r="AU1301" s="156">
        <v>5.5849817999999998E-4</v>
      </c>
      <c r="AV1301" s="282">
        <f t="shared" si="312"/>
        <v>1.2803225391803898E-6</v>
      </c>
      <c r="AW1301" s="282">
        <f t="shared" si="313"/>
        <v>3.0488928811036171E-9</v>
      </c>
      <c r="AX1301" s="283">
        <f t="shared" si="314"/>
        <v>7.8221033135999998E-2</v>
      </c>
      <c r="AY1301" s="157">
        <v>7.6761359999999996E-7</v>
      </c>
      <c r="AZ1301" s="157">
        <v>2.3161902000000001E-9</v>
      </c>
      <c r="BA1301" s="157">
        <v>6.3276777999999996E-14</v>
      </c>
      <c r="BB1301" s="157">
        <v>4.4629139000000002E-13</v>
      </c>
      <c r="BC1301" s="157">
        <v>0</v>
      </c>
      <c r="BD1301" s="157">
        <v>6.163294E-10</v>
      </c>
      <c r="BE1301" s="157">
        <v>5.1176729999999998E-7</v>
      </c>
      <c r="BF1301" s="157">
        <v>1.0009373E-10</v>
      </c>
      <c r="BG1301" s="157">
        <v>6.3240001999999999E-10</v>
      </c>
      <c r="BH1301" s="157">
        <v>1.119614E-13</v>
      </c>
      <c r="BI1301" s="157">
        <v>3.7521115999999999E-15</v>
      </c>
      <c r="BJ1301" s="157">
        <v>2.6766960000000001E-14</v>
      </c>
      <c r="BK1301" s="157">
        <v>3.0650562E-15</v>
      </c>
      <c r="BL1301" s="157">
        <v>1.0879355E-16</v>
      </c>
      <c r="BM1301" s="157">
        <v>3.0297691000000001E-10</v>
      </c>
      <c r="BN1301" s="157">
        <v>2.1886579000000001E-11</v>
      </c>
      <c r="BO1301" s="157">
        <v>4.2672285000000001E-21</v>
      </c>
      <c r="BP1301" s="157">
        <v>4.1956136000000002E-5</v>
      </c>
      <c r="BQ1301" s="157">
        <v>7.8179077E-2</v>
      </c>
      <c r="BR1301" s="157">
        <v>0</v>
      </c>
      <c r="BS1301" s="157">
        <v>0</v>
      </c>
      <c r="BT1301" s="157">
        <v>0</v>
      </c>
      <c r="BU1301"/>
      <c r="BV1301" s="155">
        <v>5.2291586999999997E-5</v>
      </c>
      <c r="BW1301" s="155">
        <v>4.6140169000000001E-6</v>
      </c>
      <c r="BX1301" s="155">
        <v>2.2975200999999999E-5</v>
      </c>
      <c r="BY1301" s="155">
        <v>2.8917710999999998E-8</v>
      </c>
      <c r="BZ1301" s="155">
        <v>4.1035221999999998E-6</v>
      </c>
      <c r="CA1301" s="155">
        <v>3.3132396E-7</v>
      </c>
      <c r="CB1301" s="155">
        <v>1.4660005000000001E-10</v>
      </c>
      <c r="CC1301" s="155">
        <v>1.0227951E-6</v>
      </c>
      <c r="CD1301" s="155">
        <v>2.9350999999999999E-8</v>
      </c>
      <c r="CE1301" s="155">
        <v>4.4353223999999999E-8</v>
      </c>
      <c r="CF1301" s="155">
        <v>0</v>
      </c>
      <c r="CG1301" s="155">
        <v>9.4364314000000005E-18</v>
      </c>
      <c r="CH1301" s="155">
        <v>7.7265132999999994E-14</v>
      </c>
      <c r="CI1301" s="155">
        <v>1.8878324E-6</v>
      </c>
      <c r="CJ1301" s="155">
        <v>1.7252386999999999E-5</v>
      </c>
      <c r="CK1301" s="155">
        <v>1.7391110999999999E-9</v>
      </c>
      <c r="CL1301" s="155">
        <v>0</v>
      </c>
      <c r="CM1301"/>
      <c r="CN1301" s="284">
        <v>6.5398262999999995E-14</v>
      </c>
      <c r="CO1301" s="284">
        <v>0.82154061</v>
      </c>
      <c r="CP1301" s="285">
        <v>1.2175481E-2</v>
      </c>
      <c r="CQ1301" s="284">
        <v>3.1419054000000001E-3</v>
      </c>
      <c r="CR1301" s="284">
        <v>3.3200712000000003E-11</v>
      </c>
      <c r="CS1301" s="284">
        <v>1.4227829E-9</v>
      </c>
      <c r="CT1301" s="284">
        <v>5.8055579000000003E-5</v>
      </c>
      <c r="CU1301" s="284">
        <v>1.5757969000000001E-3</v>
      </c>
      <c r="CV1301" s="284">
        <v>7.5069104000000002E-8</v>
      </c>
      <c r="CW1301" s="284">
        <v>2.2606817999999999E-4</v>
      </c>
      <c r="CX1301"/>
      <c r="CY1301"/>
      <c r="CZ1301"/>
      <c r="DA1301"/>
      <c r="DB1301" s="247"/>
      <c r="DC1301" s="41"/>
      <c r="DD1301" s="41"/>
      <c r="DE1301"/>
      <c r="DF1301"/>
      <c r="DG1301"/>
      <c r="DH1301"/>
      <c r="DI1301"/>
      <c r="DJ1301"/>
      <c r="DK1301"/>
      <c r="DL1301"/>
    </row>
    <row r="1302" spans="1:116" ht="14.4">
      <c r="A1302" t="s">
        <v>1047</v>
      </c>
      <c r="B1302" s="188" t="s">
        <v>321</v>
      </c>
      <c r="C1302" s="151" t="str">
        <f t="shared" si="300"/>
        <v>A.160.09.109</v>
      </c>
      <c r="D1302" s="54" t="s">
        <v>46</v>
      </c>
      <c r="E1302" s="150" t="s">
        <v>352</v>
      </c>
      <c r="F1302" s="153" t="str">
        <f t="shared" si="301"/>
        <v>MDF at factury gate</v>
      </c>
      <c r="G1302" s="154">
        <f t="shared" si="302"/>
        <v>0.62252925333333331</v>
      </c>
      <c r="H1302"/>
      <c r="I1302"/>
      <c r="J1302" s="227">
        <f t="shared" si="308"/>
        <v>0.18811728619908119</v>
      </c>
      <c r="K1302"/>
      <c r="L1302" s="280">
        <f t="shared" si="309"/>
        <v>8.9714691640000004E-3</v>
      </c>
      <c r="M1302" s="280">
        <f t="shared" si="310"/>
        <v>7.5295701483999999E-2</v>
      </c>
      <c r="N1302" s="281">
        <f t="shared" si="311"/>
        <v>1.047072755108119E-2</v>
      </c>
      <c r="O1302" s="280">
        <v>9.3379387999999994E-2</v>
      </c>
      <c r="P1302" s="286">
        <v>1.8819967999999999E-2</v>
      </c>
      <c r="Q1302" s="286">
        <v>9.8529905000000004E-3</v>
      </c>
      <c r="R1302" s="286">
        <v>8.1533284999999994E-3</v>
      </c>
      <c r="S1302" s="219">
        <v>7.1079971999999996E-4</v>
      </c>
      <c r="T1302" s="286">
        <v>3.1998649999999999E-5</v>
      </c>
      <c r="U1302" s="286">
        <v>7.5342294000000002E-5</v>
      </c>
      <c r="V1302" s="219">
        <v>1.3863319000000001E-4</v>
      </c>
      <c r="W1302" s="219">
        <v>2.2488772999999999E-4</v>
      </c>
      <c r="X1302" s="219">
        <v>4.6472723000000001E-2</v>
      </c>
      <c r="Y1302" s="219">
        <v>1.0244839E-2</v>
      </c>
      <c r="Z1302" s="286">
        <v>1.1386793999999999E-5</v>
      </c>
      <c r="AA1302" s="286">
        <v>1.0008150999999999E-6</v>
      </c>
      <c r="AB1302" s="286">
        <v>5.9811888000000004E-12</v>
      </c>
      <c r="AC1302"/>
      <c r="AD1302" s="227">
        <f t="shared" si="303"/>
        <v>9.3379387999999994E-2</v>
      </c>
      <c r="AE1302" s="227">
        <f t="shared" si="304"/>
        <v>3.7783060853999996E-2</v>
      </c>
      <c r="AF1302" s="227">
        <f t="shared" si="305"/>
        <v>2.8812592505099998E-2</v>
      </c>
      <c r="AG1302" s="227">
        <f t="shared" si="306"/>
        <v>7.5295701483999999E-2</v>
      </c>
      <c r="AH1302" s="227">
        <f t="shared" si="307"/>
        <v>1.046972673598119E-2</v>
      </c>
      <c r="AI1302"/>
      <c r="AJ1302">
        <v>29.862857000000002</v>
      </c>
      <c r="AK1302" s="155">
        <v>8.3590485000000001</v>
      </c>
      <c r="AL1302" s="155">
        <v>1.1241871999999999</v>
      </c>
      <c r="AM1302" s="155">
        <v>0</v>
      </c>
      <c r="AN1302" s="155">
        <v>19.694499</v>
      </c>
      <c r="AO1302" s="155">
        <v>0.46022674000000002</v>
      </c>
      <c r="AP1302" s="155">
        <v>0.22489561</v>
      </c>
      <c r="AQ1302"/>
      <c r="AR1302" s="156">
        <v>1.7528205000000002E-2</v>
      </c>
      <c r="AS1302" s="156">
        <v>1.6413654E-2</v>
      </c>
      <c r="AT1302" s="156">
        <v>6.3343093000000001E-4</v>
      </c>
      <c r="AU1302" s="156">
        <v>4.8112086000000001E-4</v>
      </c>
      <c r="AV1302" s="282">
        <f t="shared" si="312"/>
        <v>9.8403198202909981E-7</v>
      </c>
      <c r="AW1302" s="282">
        <f t="shared" si="313"/>
        <v>2.34256998166948E-9</v>
      </c>
      <c r="AX1302" s="283">
        <f t="shared" si="314"/>
        <v>6.738387420200001E-2</v>
      </c>
      <c r="AY1302" s="157">
        <v>5.7953360000000004E-7</v>
      </c>
      <c r="AZ1302" s="157">
        <v>1.7486635999999999E-9</v>
      </c>
      <c r="BA1302" s="157">
        <v>4.7772988E-14</v>
      </c>
      <c r="BB1302" s="157">
        <v>8.4508310000000004E-13</v>
      </c>
      <c r="BC1302" s="157">
        <v>0</v>
      </c>
      <c r="BD1302" s="157">
        <v>5.2638374999999995E-10</v>
      </c>
      <c r="BE1302" s="157">
        <v>4.0368839000000002E-7</v>
      </c>
      <c r="BF1302" s="157">
        <v>8.7565671000000003E-11</v>
      </c>
      <c r="BG1302" s="157">
        <v>5.0623922999999998E-10</v>
      </c>
      <c r="BH1302" s="157">
        <v>1.1283376E-14</v>
      </c>
      <c r="BI1302" s="157">
        <v>1.4617217E-16</v>
      </c>
      <c r="BJ1302" s="157">
        <v>4.1153031999999997E-14</v>
      </c>
      <c r="BK1302" s="157">
        <v>8.9082269000000006E-16</v>
      </c>
      <c r="BL1302" s="157">
        <v>2.3427054000000001E-16</v>
      </c>
      <c r="BM1302" s="157">
        <v>2.4446241999999998E-10</v>
      </c>
      <c r="BN1302" s="157">
        <v>3.8300776000000002E-11</v>
      </c>
      <c r="BO1302" s="157">
        <v>8.0802873999999994E-21</v>
      </c>
      <c r="BP1302" s="157">
        <v>2.2720201999999999E-5</v>
      </c>
      <c r="BQ1302" s="157">
        <v>6.7361154000000006E-2</v>
      </c>
      <c r="BR1302" s="157">
        <v>0</v>
      </c>
      <c r="BS1302" s="157">
        <v>0</v>
      </c>
      <c r="BT1302" s="157">
        <v>0</v>
      </c>
      <c r="BU1302"/>
      <c r="BV1302" s="155">
        <v>3.8867730999999999E-5</v>
      </c>
      <c r="BW1302" s="155">
        <v>3.7065199000000002E-6</v>
      </c>
      <c r="BX1302" s="155">
        <v>1.7357767000000001E-5</v>
      </c>
      <c r="BY1302" s="155">
        <v>2.7286524999999999E-8</v>
      </c>
      <c r="BZ1302" s="155">
        <v>3.2598204999999999E-6</v>
      </c>
      <c r="CA1302" s="155">
        <v>2.694759E-7</v>
      </c>
      <c r="CB1302" s="155">
        <v>2.7759716000000002E-10</v>
      </c>
      <c r="CC1302" s="155">
        <v>8.9104615999999997E-7</v>
      </c>
      <c r="CD1302" s="155">
        <v>4.6561722000000001E-8</v>
      </c>
      <c r="CE1302" s="155">
        <v>6.2984216999999996E-8</v>
      </c>
      <c r="CF1302" s="155">
        <v>0</v>
      </c>
      <c r="CG1302" s="155">
        <v>1.7868524999999999E-17</v>
      </c>
      <c r="CH1302" s="155">
        <v>1.4630678000000001E-13</v>
      </c>
      <c r="CI1302" s="155">
        <v>1.7366652999999999E-6</v>
      </c>
      <c r="CJ1302" s="155">
        <v>1.1506033E-5</v>
      </c>
      <c r="CK1302" s="155">
        <v>3.2924270999999999E-9</v>
      </c>
      <c r="CL1302" s="155">
        <v>0</v>
      </c>
      <c r="CM1302"/>
      <c r="CN1302" s="284">
        <v>1.2383606000000001E-13</v>
      </c>
      <c r="CO1302" s="284">
        <v>0.62101231999999995</v>
      </c>
      <c r="CP1302" s="285">
        <v>1.0312208999999999E-2</v>
      </c>
      <c r="CQ1302" s="284">
        <v>2.5134151999999998E-3</v>
      </c>
      <c r="CR1302" s="284">
        <v>3.5752745000000001E-11</v>
      </c>
      <c r="CS1302" s="284">
        <v>2.2089813E-9</v>
      </c>
      <c r="CT1302" s="284">
        <v>3.9997901999999997E-5</v>
      </c>
      <c r="CU1302" s="284">
        <v>7.7041744E-4</v>
      </c>
      <c r="CV1302" s="284">
        <v>7.5511989999999998E-9</v>
      </c>
      <c r="CW1302" s="284">
        <v>1.9519561000000001E-4</v>
      </c>
      <c r="CX1302"/>
      <c r="CY1302"/>
      <c r="CZ1302"/>
      <c r="DA1302"/>
      <c r="DB1302" s="247"/>
      <c r="DC1302" s="41"/>
      <c r="DD1302"/>
      <c r="DE1302"/>
      <c r="DF1302"/>
      <c r="DG1302"/>
      <c r="DH1302"/>
      <c r="DI1302"/>
      <c r="DJ1302"/>
      <c r="DK1302"/>
      <c r="DL1302"/>
    </row>
    <row r="1303" spans="1:116" ht="14.4">
      <c r="A1303" t="s">
        <v>1048</v>
      </c>
      <c r="B1303" s="188" t="s">
        <v>321</v>
      </c>
      <c r="C1303" s="151" t="str">
        <f t="shared" si="300"/>
        <v>A.160.09.110</v>
      </c>
      <c r="D1303" s="54" t="s">
        <v>46</v>
      </c>
      <c r="E1303" s="150" t="s">
        <v>352</v>
      </c>
      <c r="F1303" s="153" t="str">
        <f t="shared" si="301"/>
        <v>Particle board  standard (Rotterdam)</v>
      </c>
      <c r="G1303" s="154">
        <f t="shared" si="302"/>
        <v>0.65340039333333333</v>
      </c>
      <c r="H1303"/>
      <c r="I1303"/>
      <c r="J1303" s="227">
        <f t="shared" si="308"/>
        <v>0.18304324961335566</v>
      </c>
      <c r="K1303"/>
      <c r="L1303" s="280">
        <f t="shared" si="309"/>
        <v>8.3080673310000006E-3</v>
      </c>
      <c r="M1303" s="280">
        <f t="shared" si="310"/>
        <v>5.9691327054000001E-2</v>
      </c>
      <c r="N1303" s="281">
        <f t="shared" si="311"/>
        <v>1.7033796228355678E-2</v>
      </c>
      <c r="O1303" s="280">
        <v>9.8010058999999997E-2</v>
      </c>
      <c r="P1303" s="286">
        <v>1.6616898000000001E-2</v>
      </c>
      <c r="Q1303" s="286">
        <v>8.4083119999999994E-3</v>
      </c>
      <c r="R1303" s="286">
        <v>7.1069912999999997E-3</v>
      </c>
      <c r="S1303" s="219">
        <v>1.0475273E-3</v>
      </c>
      <c r="T1303" s="286">
        <v>3.0221011000000001E-5</v>
      </c>
      <c r="U1303" s="219">
        <v>1.2332772E-4</v>
      </c>
      <c r="V1303" s="219">
        <v>1.7873941000000001E-4</v>
      </c>
      <c r="W1303" s="219">
        <v>2.5396457000000002E-4</v>
      </c>
      <c r="X1303" s="219">
        <v>3.4467833000000003E-2</v>
      </c>
      <c r="Y1303" s="219">
        <v>1.6777964999999999E-2</v>
      </c>
      <c r="Z1303" s="286">
        <v>1.9544644E-5</v>
      </c>
      <c r="AA1303" s="286">
        <v>1.8666472E-6</v>
      </c>
      <c r="AB1303" s="286">
        <v>1.1155676E-11</v>
      </c>
      <c r="AC1303"/>
      <c r="AD1303" s="227">
        <f t="shared" si="303"/>
        <v>9.8010058999999997E-2</v>
      </c>
      <c r="AE1303" s="227">
        <f t="shared" si="304"/>
        <v>3.3512016741000003E-2</v>
      </c>
      <c r="AF1303" s="227">
        <f t="shared" si="305"/>
        <v>2.5205816057200001E-2</v>
      </c>
      <c r="AG1303" s="227">
        <f t="shared" si="306"/>
        <v>5.9691327054000001E-2</v>
      </c>
      <c r="AH1303" s="227">
        <f t="shared" si="307"/>
        <v>1.7031929581155677E-2</v>
      </c>
      <c r="AI1303"/>
      <c r="AJ1303">
        <v>30.255721000000001</v>
      </c>
      <c r="AK1303" s="155">
        <v>8.7249692999999997</v>
      </c>
      <c r="AL1303" s="155">
        <v>1.1289517</v>
      </c>
      <c r="AM1303" s="155">
        <v>0</v>
      </c>
      <c r="AN1303" s="155">
        <v>19.70787</v>
      </c>
      <c r="AO1303" s="155">
        <v>0.46785832999999999</v>
      </c>
      <c r="AP1303" s="155">
        <v>0.22607214</v>
      </c>
      <c r="AQ1303"/>
      <c r="AR1303" s="156">
        <v>1.7146623999999999E-2</v>
      </c>
      <c r="AS1303" s="156">
        <v>1.6007299999999999E-2</v>
      </c>
      <c r="AT1303" s="156">
        <v>6.3307968000000004E-4</v>
      </c>
      <c r="AU1303" s="156">
        <v>5.0624396000000004E-4</v>
      </c>
      <c r="AV1303" s="282">
        <f t="shared" si="312"/>
        <v>9.596702883111998E-7</v>
      </c>
      <c r="AW1303" s="282">
        <f t="shared" si="313"/>
        <v>2.3412709703552812E-9</v>
      </c>
      <c r="AX1303" s="283">
        <f t="shared" si="314"/>
        <v>7.0902515620000009E-2</v>
      </c>
      <c r="AY1303" s="157">
        <v>6.0770030000000005E-7</v>
      </c>
      <c r="AZ1303" s="157">
        <v>1.8336302000000001E-9</v>
      </c>
      <c r="BA1303" s="157">
        <v>5.0095196000000003E-14</v>
      </c>
      <c r="BB1303" s="157">
        <v>1.5761872E-12</v>
      </c>
      <c r="BC1303" s="157">
        <v>0</v>
      </c>
      <c r="BD1303" s="157">
        <v>4.4133286999999998E-10</v>
      </c>
      <c r="BE1303" s="157">
        <v>3.5128994999999999E-7</v>
      </c>
      <c r="BF1303" s="157">
        <v>7.4189242000000006E-11</v>
      </c>
      <c r="BG1303" s="157">
        <v>4.3319826000000002E-10</v>
      </c>
      <c r="BH1303" s="157">
        <v>2.0935181E-14</v>
      </c>
      <c r="BI1303" s="157">
        <v>2.7020121000000001E-16</v>
      </c>
      <c r="BJ1303" s="157">
        <v>6.8987616000000004E-14</v>
      </c>
      <c r="BK1303" s="157">
        <v>9.5544212999999995E-14</v>
      </c>
      <c r="BL1303" s="157">
        <v>1.7435933E-14</v>
      </c>
      <c r="BM1303" s="157">
        <v>1.8104061000000001E-10</v>
      </c>
      <c r="BN1303" s="157">
        <v>5.6088644000000003E-11</v>
      </c>
      <c r="BO1303" s="157">
        <v>1.5070761000000001E-20</v>
      </c>
      <c r="BP1303" s="157">
        <v>2.5164620000000001E-5</v>
      </c>
      <c r="BQ1303" s="157">
        <v>7.0877351000000005E-2</v>
      </c>
      <c r="BR1303" s="157">
        <v>0</v>
      </c>
      <c r="BS1303" s="157">
        <v>0</v>
      </c>
      <c r="BT1303" s="157">
        <v>0</v>
      </c>
      <c r="BU1303"/>
      <c r="BV1303" s="155">
        <v>3.8769264000000003E-5</v>
      </c>
      <c r="BW1303" s="155">
        <v>3.1553163999999999E-6</v>
      </c>
      <c r="BX1303" s="155">
        <v>1.8218537E-5</v>
      </c>
      <c r="BY1303" s="155">
        <v>2.9488178E-8</v>
      </c>
      <c r="BZ1303" s="155">
        <v>2.8461511E-6</v>
      </c>
      <c r="CA1303" s="155">
        <v>2.1757723999999999E-7</v>
      </c>
      <c r="CB1303" s="155">
        <v>5.1775393000000003E-10</v>
      </c>
      <c r="CC1303" s="155">
        <v>6.8340085E-7</v>
      </c>
      <c r="CD1303" s="155">
        <v>4.6580747999999998E-8</v>
      </c>
      <c r="CE1303" s="155">
        <v>9.5206687000000003E-8</v>
      </c>
      <c r="CF1303" s="155">
        <v>0</v>
      </c>
      <c r="CG1303" s="155">
        <v>3.3327065999999997E-17</v>
      </c>
      <c r="CH1303" s="155">
        <v>2.7288072000000002E-13</v>
      </c>
      <c r="CI1303" s="155">
        <v>1.5157414E-6</v>
      </c>
      <c r="CJ1303" s="155">
        <v>1.1954606E-5</v>
      </c>
      <c r="CK1303" s="155">
        <v>6.1406129000000001E-9</v>
      </c>
      <c r="CL1303" s="155">
        <v>0</v>
      </c>
      <c r="CM1303"/>
      <c r="CN1303" s="284">
        <v>2.3096995999999998E-13</v>
      </c>
      <c r="CO1303" s="284">
        <v>0.65229084999999998</v>
      </c>
      <c r="CP1303" s="285">
        <v>8.3897529000000002E-3</v>
      </c>
      <c r="CQ1303" s="284">
        <v>2.1468592000000002E-3</v>
      </c>
      <c r="CR1303" s="284">
        <v>4.3834642000000003E-11</v>
      </c>
      <c r="CS1303" s="284">
        <v>3.7004160999999999E-9</v>
      </c>
      <c r="CT1303" s="284">
        <v>4.9786546000000001E-5</v>
      </c>
      <c r="CU1303" s="284">
        <v>4.7516033999999999E-2</v>
      </c>
      <c r="CV1303" s="284">
        <v>1.4010352999999999E-8</v>
      </c>
      <c r="CW1303" s="284">
        <v>1.5014480999999999E-4</v>
      </c>
      <c r="CX1303"/>
      <c r="CY1303"/>
      <c r="CZ1303"/>
      <c r="DA1303"/>
      <c r="DB1303" s="247"/>
      <c r="DC1303"/>
      <c r="DD1303"/>
      <c r="DE1303"/>
      <c r="DF1303"/>
      <c r="DG1303"/>
      <c r="DH1303"/>
      <c r="DI1303"/>
      <c r="DJ1303"/>
      <c r="DK1303"/>
      <c r="DL1303"/>
    </row>
    <row r="1304" spans="1:116" ht="14.4">
      <c r="A1304" t="s">
        <v>3589</v>
      </c>
      <c r="B1304" s="188" t="s">
        <v>321</v>
      </c>
      <c r="C1304" s="151" t="str">
        <f t="shared" si="300"/>
        <v>A.160.09.111</v>
      </c>
      <c r="D1304" s="54" t="s">
        <v>46</v>
      </c>
      <c r="E1304" s="150" t="s">
        <v>352</v>
      </c>
      <c r="F1304" s="153" t="str">
        <f t="shared" si="301"/>
        <v>Particle board biodegradable at factury gate</v>
      </c>
      <c r="G1304" s="154">
        <f t="shared" si="302"/>
        <v>0.84039473333333337</v>
      </c>
      <c r="H1304"/>
      <c r="I1304"/>
      <c r="J1304" s="227">
        <f t="shared" si="308"/>
        <v>0.1529779167390812</v>
      </c>
      <c r="K1304"/>
      <c r="L1304" s="280">
        <f t="shared" si="309"/>
        <v>6.1270749529999998E-3</v>
      </c>
      <c r="M1304" s="280">
        <f t="shared" si="310"/>
        <v>9.7404039450000018E-3</v>
      </c>
      <c r="N1304" s="281">
        <f t="shared" si="311"/>
        <v>1.1051227841081191E-2</v>
      </c>
      <c r="O1304" s="280">
        <v>0.12605921</v>
      </c>
      <c r="P1304" s="286">
        <v>3.9664312000000004E-3</v>
      </c>
      <c r="Q1304" s="286">
        <v>5.0698189999999997E-3</v>
      </c>
      <c r="R1304" s="286">
        <v>4.9651714999999997E-3</v>
      </c>
      <c r="S1304" s="219">
        <v>1.0074302E-3</v>
      </c>
      <c r="T1304" s="286">
        <v>5.1857763000000002E-5</v>
      </c>
      <c r="U1304" s="219">
        <v>1.0261549E-4</v>
      </c>
      <c r="V1304" s="219">
        <v>3.4040142E-4</v>
      </c>
      <c r="W1304" s="219">
        <v>2.9758601999999999E-4</v>
      </c>
      <c r="X1304" s="219">
        <v>3.5082791E-4</v>
      </c>
      <c r="Y1304" s="219">
        <v>1.0752641E-2</v>
      </c>
      <c r="Z1304" s="286">
        <v>1.2924415E-5</v>
      </c>
      <c r="AA1304" s="286">
        <v>1.0008150999999999E-6</v>
      </c>
      <c r="AB1304" s="286">
        <v>5.9811888000000004E-12</v>
      </c>
      <c r="AC1304"/>
      <c r="AD1304" s="227">
        <f t="shared" si="303"/>
        <v>0.12605921</v>
      </c>
      <c r="AE1304" s="227">
        <f t="shared" si="304"/>
        <v>1.5503726572999999E-2</v>
      </c>
      <c r="AF1304" s="227">
        <f t="shared" si="305"/>
        <v>9.3776524351000014E-3</v>
      </c>
      <c r="AG1304" s="227">
        <f t="shared" si="306"/>
        <v>9.740403945E-3</v>
      </c>
      <c r="AH1304" s="227">
        <f t="shared" si="307"/>
        <v>1.105022702598119E-2</v>
      </c>
      <c r="AI1304"/>
      <c r="AJ1304">
        <v>35.403964999999999</v>
      </c>
      <c r="AK1304" s="155">
        <v>11.393364999999999</v>
      </c>
      <c r="AL1304" s="155">
        <v>1.1872682000000001</v>
      </c>
      <c r="AM1304" s="155">
        <v>0</v>
      </c>
      <c r="AN1304" s="155">
        <v>22.110565000000001</v>
      </c>
      <c r="AO1304" s="155">
        <v>0.47567925</v>
      </c>
      <c r="AP1304" s="155">
        <v>0.23708804</v>
      </c>
      <c r="AQ1304"/>
      <c r="AR1304" s="156">
        <v>1.5785516999999999E-2</v>
      </c>
      <c r="AS1304" s="156">
        <v>1.4418679E-2</v>
      </c>
      <c r="AT1304" s="156">
        <v>6.6860088000000005E-4</v>
      </c>
      <c r="AU1304" s="156">
        <v>6.9823678E-4</v>
      </c>
      <c r="AV1304" s="282">
        <f t="shared" si="312"/>
        <v>8.6442920004399995E-7</v>
      </c>
      <c r="AW1304" s="282">
        <f t="shared" si="313"/>
        <v>2.4726364325942802E-9</v>
      </c>
      <c r="AX1304" s="283">
        <f t="shared" si="314"/>
        <v>9.7792266465E-2</v>
      </c>
      <c r="AY1304" s="157">
        <v>7.7989135E-7</v>
      </c>
      <c r="AZ1304" s="157">
        <v>2.3531202999999999E-9</v>
      </c>
      <c r="BA1304" s="157">
        <v>6.4290606000000001E-14</v>
      </c>
      <c r="BB1304" s="157">
        <v>8.4508310000000004E-13</v>
      </c>
      <c r="BC1304" s="157">
        <v>0</v>
      </c>
      <c r="BD1304" s="157">
        <v>1.5645685999999999E-10</v>
      </c>
      <c r="BE1304" s="157">
        <v>8.4299108000000001E-8</v>
      </c>
      <c r="BF1304" s="157">
        <v>3.3216851000000001E-11</v>
      </c>
      <c r="BG1304" s="157">
        <v>8.6162488999999999E-11</v>
      </c>
      <c r="BH1304" s="157">
        <v>1.1283376E-14</v>
      </c>
      <c r="BI1304" s="157">
        <v>1.4617217E-16</v>
      </c>
      <c r="BJ1304" s="157">
        <v>5.8491613000000005E-14</v>
      </c>
      <c r="BK1304" s="157">
        <v>2.0817757000000001E-15</v>
      </c>
      <c r="BL1304" s="157">
        <v>4.9904333000000001E-16</v>
      </c>
      <c r="BM1304" s="157">
        <v>7.9745728999999993E-12</v>
      </c>
      <c r="BN1304" s="157">
        <v>7.3465527999999996E-11</v>
      </c>
      <c r="BO1304" s="157">
        <v>8.0802873999999994E-21</v>
      </c>
      <c r="BP1304" s="157">
        <v>2.8819464999999998E-5</v>
      </c>
      <c r="BQ1304" s="157">
        <v>9.7763447000000003E-2</v>
      </c>
      <c r="BR1304" s="157">
        <v>0</v>
      </c>
      <c r="BS1304" s="157">
        <v>0</v>
      </c>
      <c r="BT1304" s="157">
        <v>0</v>
      </c>
      <c r="BU1304"/>
      <c r="BV1304" s="155">
        <v>4.1659689E-5</v>
      </c>
      <c r="BW1304" s="155">
        <v>6.0342733999999998E-7</v>
      </c>
      <c r="BX1304" s="155">
        <v>2.3432434999999999E-5</v>
      </c>
      <c r="BY1304" s="155">
        <v>4.2167085999999997E-8</v>
      </c>
      <c r="BZ1304" s="155">
        <v>1.0661617E-6</v>
      </c>
      <c r="CA1304" s="155">
        <v>1.8620739000000001E-8</v>
      </c>
      <c r="CB1304" s="155">
        <v>2.7759716000000002E-10</v>
      </c>
      <c r="CC1304" s="155">
        <v>2.8045843000000001E-8</v>
      </c>
      <c r="CD1304" s="155">
        <v>7.4919337000000002E-8</v>
      </c>
      <c r="CE1304" s="155">
        <v>8.6513734000000004E-8</v>
      </c>
      <c r="CF1304" s="155">
        <v>0</v>
      </c>
      <c r="CG1304" s="155">
        <v>1.7868524999999999E-17</v>
      </c>
      <c r="CH1304" s="155">
        <v>1.4630678000000001E-13</v>
      </c>
      <c r="CI1304" s="155">
        <v>9.866088400000001E-7</v>
      </c>
      <c r="CJ1304" s="155">
        <v>1.5317219000000002E-5</v>
      </c>
      <c r="CK1304" s="155">
        <v>3.2924281000000002E-9</v>
      </c>
      <c r="CL1304" s="155">
        <v>0</v>
      </c>
      <c r="CM1304"/>
      <c r="CN1304" s="284">
        <v>1.2383606000000001E-13</v>
      </c>
      <c r="CO1304" s="284">
        <v>0.84039701</v>
      </c>
      <c r="CP1304" s="285">
        <v>7.7205293000000004E-4</v>
      </c>
      <c r="CQ1304" s="284">
        <v>4.1709895000000002E-4</v>
      </c>
      <c r="CR1304" s="284">
        <v>2.7095095999999998E-11</v>
      </c>
      <c r="CS1304" s="284">
        <v>3.1838314999999998E-9</v>
      </c>
      <c r="CT1304" s="284">
        <v>4.0611721E-5</v>
      </c>
      <c r="CU1304" s="284">
        <v>1.7566998999999999E-3</v>
      </c>
      <c r="CV1304" s="284">
        <v>7.5511989999999998E-9</v>
      </c>
      <c r="CW1304" s="284">
        <v>6.5482133999999997E-6</v>
      </c>
      <c r="CX1304"/>
      <c r="CY1304"/>
      <c r="CZ1304"/>
      <c r="DA1304"/>
      <c r="DB1304" s="54"/>
      <c r="DC1304"/>
      <c r="DD1304"/>
      <c r="DE1304"/>
      <c r="DF1304"/>
      <c r="DG1304"/>
      <c r="DH1304"/>
      <c r="DI1304"/>
      <c r="DJ1304"/>
      <c r="DK1304"/>
      <c r="DL1304"/>
    </row>
    <row r="1305" spans="1:116" ht="14.4">
      <c r="A1305" t="s">
        <v>3590</v>
      </c>
      <c r="B1305" s="188" t="s">
        <v>321</v>
      </c>
      <c r="C1305" s="151" t="str">
        <f t="shared" si="300"/>
        <v>A.160.09.112</v>
      </c>
      <c r="D1305" s="54" t="s">
        <v>46</v>
      </c>
      <c r="E1305" s="150" t="s">
        <v>352</v>
      </c>
      <c r="F1305" s="153" t="str">
        <f t="shared" si="301"/>
        <v>Particle board high humidity P5 (Rotterdam)</v>
      </c>
      <c r="G1305" s="154">
        <f t="shared" si="302"/>
        <v>0.8098934000000001</v>
      </c>
      <c r="H1305"/>
      <c r="I1305"/>
      <c r="J1305" s="227">
        <f t="shared" si="308"/>
        <v>0.24085019874020824</v>
      </c>
      <c r="K1305"/>
      <c r="L1305" s="280">
        <f t="shared" si="309"/>
        <v>1.1228945503999999E-2</v>
      </c>
      <c r="M1305" s="280">
        <f t="shared" si="310"/>
        <v>8.2268332526999999E-2</v>
      </c>
      <c r="N1305" s="281">
        <f t="shared" si="311"/>
        <v>2.5868910709208232E-2</v>
      </c>
      <c r="O1305" s="280">
        <v>0.12148401</v>
      </c>
      <c r="P1305" s="286">
        <v>2.3561625999999999E-2</v>
      </c>
      <c r="Q1305" s="286">
        <v>1.1034573000000001E-2</v>
      </c>
      <c r="R1305" s="286">
        <v>9.2718295999999999E-3</v>
      </c>
      <c r="S1305" s="219">
        <v>1.7012092E-3</v>
      </c>
      <c r="T1305" s="286">
        <v>3.8372664000000001E-5</v>
      </c>
      <c r="U1305" s="219">
        <v>2.1753404E-4</v>
      </c>
      <c r="V1305" s="219">
        <v>2.5891219999999999E-4</v>
      </c>
      <c r="W1305" s="219">
        <v>3.0881551000000001E-4</v>
      </c>
      <c r="X1305" s="219">
        <v>4.7377598999999999E-2</v>
      </c>
      <c r="Y1305" s="219">
        <v>2.5556512999999999E-2</v>
      </c>
      <c r="Z1305" s="286">
        <v>3.5622327E-5</v>
      </c>
      <c r="AA1305" s="286">
        <v>3.5821778000000001E-6</v>
      </c>
      <c r="AB1305" s="286">
        <v>2.1408232000000001E-11</v>
      </c>
      <c r="AC1305"/>
      <c r="AD1305" s="227">
        <f t="shared" si="303"/>
        <v>0.12148401</v>
      </c>
      <c r="AE1305" s="227">
        <f t="shared" si="304"/>
        <v>4.6084056704000002E-2</v>
      </c>
      <c r="AF1305" s="227">
        <f t="shared" si="305"/>
        <v>3.4858693377800003E-2</v>
      </c>
      <c r="AG1305" s="227">
        <f t="shared" si="306"/>
        <v>8.2268332526999999E-2</v>
      </c>
      <c r="AH1305" s="227">
        <f t="shared" si="307"/>
        <v>2.5865328531408233E-2</v>
      </c>
      <c r="AI1305"/>
      <c r="AJ1305">
        <v>32.556533999999999</v>
      </c>
      <c r="AK1305" s="155">
        <v>10.975483000000001</v>
      </c>
      <c r="AL1305" s="155">
        <v>1.1362504</v>
      </c>
      <c r="AM1305" s="155">
        <v>0</v>
      </c>
      <c r="AN1305" s="155">
        <v>19.734362999999998</v>
      </c>
      <c r="AO1305" s="155">
        <v>0.48256188999999999</v>
      </c>
      <c r="AP1305" s="155">
        <v>0.22787602000000001</v>
      </c>
      <c r="AQ1305"/>
      <c r="AR1305" s="156">
        <v>2.2326807000000001E-2</v>
      </c>
      <c r="AS1305" s="156">
        <v>2.0853710000000001E-2</v>
      </c>
      <c r="AT1305" s="156">
        <v>8.0770362000000002E-4</v>
      </c>
      <c r="AU1305" s="156">
        <v>6.6539378000000004E-4</v>
      </c>
      <c r="AV1305" s="282">
        <f t="shared" si="312"/>
        <v>1.2502223849554E-6</v>
      </c>
      <c r="AW1305" s="282">
        <f t="shared" si="313"/>
        <v>2.9870695661771311E-9</v>
      </c>
      <c r="AX1305" s="283">
        <f t="shared" si="314"/>
        <v>9.3192405972999992E-2</v>
      </c>
      <c r="AY1305" s="157">
        <v>7.5342051999999996E-7</v>
      </c>
      <c r="AZ1305" s="157">
        <v>2.2733218999999999E-9</v>
      </c>
      <c r="BA1305" s="157">
        <v>6.2107400000000001E-14</v>
      </c>
      <c r="BB1305" s="157">
        <v>3.0247724E-12</v>
      </c>
      <c r="BC1305" s="157">
        <v>0</v>
      </c>
      <c r="BD1305" s="157">
        <v>6.1273383000000001E-10</v>
      </c>
      <c r="BE1305" s="157">
        <v>4.9584762000000003E-7</v>
      </c>
      <c r="BF1305" s="157">
        <v>1.0132468000000001E-10</v>
      </c>
      <c r="BG1305" s="157">
        <v>6.1195411000000005E-10</v>
      </c>
      <c r="BH1305" s="157">
        <v>4.0058945000000002E-14</v>
      </c>
      <c r="BI1305" s="157">
        <v>5.1594820999999996E-16</v>
      </c>
      <c r="BJ1305" s="157">
        <v>1.2221533999999999E-13</v>
      </c>
      <c r="BK1305" s="157">
        <v>2.0636951000000001E-13</v>
      </c>
      <c r="BL1305" s="157">
        <v>3.7609004999999999E-14</v>
      </c>
      <c r="BM1305" s="157">
        <v>2.4730631E-10</v>
      </c>
      <c r="BN1305" s="157">
        <v>9.1180042999999995E-11</v>
      </c>
      <c r="BO1305" s="157">
        <v>2.8921452000000001E-20</v>
      </c>
      <c r="BP1305" s="157">
        <v>2.9753973E-5</v>
      </c>
      <c r="BQ1305" s="157">
        <v>9.3162651999999999E-2</v>
      </c>
      <c r="BR1305" s="157">
        <v>0</v>
      </c>
      <c r="BS1305" s="157">
        <v>0</v>
      </c>
      <c r="BT1305" s="157">
        <v>0</v>
      </c>
      <c r="BU1305"/>
      <c r="BV1305" s="155">
        <v>4.9181473000000003E-5</v>
      </c>
      <c r="BW1305" s="155">
        <v>4.4579869999999998E-6</v>
      </c>
      <c r="BX1305" s="155">
        <v>2.2581976999999999E-5</v>
      </c>
      <c r="BY1305" s="155">
        <v>4.1713397000000002E-8</v>
      </c>
      <c r="BZ1305" s="155">
        <v>3.9099807999999996E-6</v>
      </c>
      <c r="CA1305" s="155">
        <v>3.1433425999999998E-7</v>
      </c>
      <c r="CB1305" s="155">
        <v>9.935925100000001E-10</v>
      </c>
      <c r="CC1305" s="155">
        <v>9.5860622999999996E-7</v>
      </c>
      <c r="CD1305" s="155">
        <v>6.2109289000000007E-8</v>
      </c>
      <c r="CE1305" s="155">
        <v>1.6212724999999999E-7</v>
      </c>
      <c r="CF1305" s="155">
        <v>0</v>
      </c>
      <c r="CG1305" s="155">
        <v>6.3956101999999997E-17</v>
      </c>
      <c r="CH1305" s="155">
        <v>5.2367007000000003E-13</v>
      </c>
      <c r="CI1305" s="155">
        <v>1.9952035E-6</v>
      </c>
      <c r="CJ1305" s="155">
        <v>1.4684656E-5</v>
      </c>
      <c r="CK1305" s="155">
        <v>1.1783913E-8</v>
      </c>
      <c r="CL1305" s="155">
        <v>0</v>
      </c>
      <c r="CM1305"/>
      <c r="CN1305" s="284">
        <v>4.4324149000000001E-13</v>
      </c>
      <c r="CO1305" s="284">
        <v>0.80838233000000004</v>
      </c>
      <c r="CP1305" s="285">
        <v>1.2171074E-2</v>
      </c>
      <c r="CQ1305" s="284">
        <v>3.0377669999999998E-3</v>
      </c>
      <c r="CR1305" s="284">
        <v>7.2459218999999996E-11</v>
      </c>
      <c r="CS1305" s="284">
        <v>6.5457077999999998E-9</v>
      </c>
      <c r="CT1305" s="284">
        <v>7.1143724E-5</v>
      </c>
      <c r="CU1305" s="284">
        <v>0.10234273000000001</v>
      </c>
      <c r="CV1305" s="284">
        <v>2.6808303999999999E-8</v>
      </c>
      <c r="CW1305" s="284">
        <v>2.1097573999999999E-4</v>
      </c>
      <c r="CX1305"/>
      <c r="CY1305"/>
      <c r="CZ1305"/>
      <c r="DA1305"/>
      <c r="DB1305" s="247"/>
      <c r="DC1305"/>
      <c r="DD1305"/>
      <c r="DE1305"/>
      <c r="DF1305"/>
      <c r="DG1305"/>
      <c r="DH1305"/>
      <c r="DI1305"/>
      <c r="DJ1305"/>
      <c r="DK1305" s="48"/>
      <c r="DL1305" s="48"/>
    </row>
    <row r="1306" spans="1:116" ht="14.4">
      <c r="A1306" t="s">
        <v>1905</v>
      </c>
      <c r="B1306" s="188" t="s">
        <v>321</v>
      </c>
      <c r="C1306" s="151" t="str">
        <f t="shared" si="300"/>
        <v>A.160.09.113</v>
      </c>
      <c r="D1306" s="54" t="s">
        <v>46</v>
      </c>
      <c r="E1306" s="150" t="s">
        <v>352</v>
      </c>
      <c r="F1306" s="153" t="str">
        <f t="shared" si="301"/>
        <v>Plato wood = thermal treated European Spruce s.g. 420 kg/m3</v>
      </c>
      <c r="G1306" s="154">
        <f t="shared" si="302"/>
        <v>0.43728812666666667</v>
      </c>
      <c r="H1306"/>
      <c r="I1306"/>
      <c r="J1306" s="227">
        <f t="shared" si="308"/>
        <v>9.568241624881256E-2</v>
      </c>
      <c r="K1306"/>
      <c r="L1306" s="280">
        <f t="shared" si="309"/>
        <v>3.6349340989999999E-3</v>
      </c>
      <c r="M1306" s="280">
        <f t="shared" si="310"/>
        <v>9.7320787519999986E-3</v>
      </c>
      <c r="N1306" s="281">
        <f t="shared" si="311"/>
        <v>1.6722184397812569E-2</v>
      </c>
      <c r="O1306" s="280">
        <v>6.5593218999999994E-2</v>
      </c>
      <c r="P1306" s="286">
        <v>4.5168029999999998E-3</v>
      </c>
      <c r="Q1306" s="286">
        <v>4.4212553000000003E-3</v>
      </c>
      <c r="R1306" s="286">
        <v>2.5533819999999999E-3</v>
      </c>
      <c r="S1306" s="219">
        <v>9.3759797E-4</v>
      </c>
      <c r="T1306" s="286">
        <v>1.3659548999999999E-5</v>
      </c>
      <c r="U1306" s="219">
        <v>1.3029458E-4</v>
      </c>
      <c r="V1306" s="219">
        <v>1.5552669E-4</v>
      </c>
      <c r="W1306" s="219">
        <v>2.4938335E-4</v>
      </c>
      <c r="X1306" s="219">
        <v>6.1661679000000005E-4</v>
      </c>
      <c r="Y1306" s="219">
        <v>1.6471042000000002E-2</v>
      </c>
      <c r="Z1306" s="286">
        <v>2.1876972000000001E-5</v>
      </c>
      <c r="AA1306" s="286">
        <v>1.7590373E-6</v>
      </c>
      <c r="AB1306" s="286">
        <v>1.0512565999999999E-11</v>
      </c>
      <c r="AC1306"/>
      <c r="AD1306" s="227">
        <f t="shared" si="303"/>
        <v>6.5593218999999994E-2</v>
      </c>
      <c r="AE1306" s="227">
        <f t="shared" si="304"/>
        <v>1.2728519088999999E-2</v>
      </c>
      <c r="AF1306" s="227">
        <f t="shared" si="305"/>
        <v>9.0953440272999991E-3</v>
      </c>
      <c r="AG1306" s="227">
        <f t="shared" si="306"/>
        <v>9.7320787520000004E-3</v>
      </c>
      <c r="AH1306" s="227">
        <f t="shared" si="307"/>
        <v>1.6720425360512568E-2</v>
      </c>
      <c r="AI1306"/>
      <c r="AJ1306">
        <v>31.320734999999999</v>
      </c>
      <c r="AK1306" s="155">
        <v>5.5955016999999998</v>
      </c>
      <c r="AL1306" s="155">
        <v>0.99310997999999995</v>
      </c>
      <c r="AM1306" s="155">
        <v>0</v>
      </c>
      <c r="AN1306" s="155">
        <v>24.116748999999999</v>
      </c>
      <c r="AO1306" s="155">
        <v>0.41637091999999998</v>
      </c>
      <c r="AP1306" s="155">
        <v>0.19900343000000001</v>
      </c>
      <c r="AQ1306"/>
      <c r="AR1306" s="156">
        <v>8.9509116999999996E-3</v>
      </c>
      <c r="AS1306" s="156">
        <v>8.2729273999999995E-3</v>
      </c>
      <c r="AT1306" s="156">
        <v>3.8170005999999999E-4</v>
      </c>
      <c r="AU1306" s="156">
        <v>2.9628427000000002E-4</v>
      </c>
      <c r="AV1306" s="282">
        <f t="shared" si="312"/>
        <v>4.9597886080929992E-7</v>
      </c>
      <c r="AW1306" s="282">
        <f t="shared" si="313"/>
        <v>1.411612642237462E-9</v>
      </c>
      <c r="AX1306" s="283">
        <f t="shared" si="314"/>
        <v>4.1496397013000001E-2</v>
      </c>
      <c r="AY1306" s="157">
        <v>4.0581223E-7</v>
      </c>
      <c r="AZ1306" s="157">
        <v>1.2244331E-9</v>
      </c>
      <c r="BA1306" s="157">
        <v>3.3453260999999999E-14</v>
      </c>
      <c r="BB1306" s="157">
        <v>1.4853219999999999E-12</v>
      </c>
      <c r="BC1306" s="157">
        <v>0</v>
      </c>
      <c r="BD1306" s="157">
        <v>1.0685865E-10</v>
      </c>
      <c r="BE1306" s="157">
        <v>9.0001183000000002E-8</v>
      </c>
      <c r="BF1306" s="157">
        <v>2.0326049E-11</v>
      </c>
      <c r="BG1306" s="157">
        <v>9.8922289999999997E-11</v>
      </c>
      <c r="BH1306" s="157">
        <v>6.7699608999999997E-11</v>
      </c>
      <c r="BI1306" s="157">
        <v>4.8225926000000001E-16</v>
      </c>
      <c r="BJ1306" s="157">
        <v>7.4268204000000003E-14</v>
      </c>
      <c r="BK1306" s="157">
        <v>1.0435194999999999E-13</v>
      </c>
      <c r="BL1306" s="157">
        <v>1.9038548999999999E-14</v>
      </c>
      <c r="BM1306" s="157">
        <v>3.4820813E-12</v>
      </c>
      <c r="BN1306" s="157">
        <v>5.3621755999999997E-11</v>
      </c>
      <c r="BO1306" s="157">
        <v>1.4201950999999999E-20</v>
      </c>
      <c r="BP1306" s="157">
        <v>2.6810013000000001E-5</v>
      </c>
      <c r="BQ1306" s="157">
        <v>4.1469587000000002E-2</v>
      </c>
      <c r="BR1306" s="157">
        <v>0</v>
      </c>
      <c r="BS1306" s="157">
        <v>0</v>
      </c>
      <c r="BT1306" s="157">
        <v>0</v>
      </c>
      <c r="BU1306"/>
      <c r="BV1306" s="155">
        <v>2.2471953999999998E-5</v>
      </c>
      <c r="BW1306" s="155">
        <v>6.9742573999999997E-7</v>
      </c>
      <c r="BX1306" s="155">
        <v>1.2192752999999999E-5</v>
      </c>
      <c r="BY1306" s="155">
        <v>1.9306149999999999E-8</v>
      </c>
      <c r="BZ1306" s="155">
        <v>8.3085481999999997E-7</v>
      </c>
      <c r="CA1306" s="155">
        <v>3.0568170000000001E-8</v>
      </c>
      <c r="CB1306" s="155">
        <v>4.8790608000000004E-10</v>
      </c>
      <c r="CC1306" s="155">
        <v>4.6037964E-8</v>
      </c>
      <c r="CD1306" s="155">
        <v>2.4790671000000001E-8</v>
      </c>
      <c r="CE1306" s="155">
        <v>9.4786154000000002E-8</v>
      </c>
      <c r="CF1306" s="155">
        <v>0</v>
      </c>
      <c r="CG1306" s="155">
        <v>3.1405803000000003E-17</v>
      </c>
      <c r="CH1306" s="155">
        <v>2.5714949E-13</v>
      </c>
      <c r="CI1306" s="155">
        <v>5.3060548999999996E-7</v>
      </c>
      <c r="CJ1306" s="155">
        <v>7.9985291000000007E-6</v>
      </c>
      <c r="CK1306" s="155">
        <v>5.8077443000000002E-9</v>
      </c>
      <c r="CL1306" s="155">
        <v>0</v>
      </c>
      <c r="CM1306"/>
      <c r="CN1306" s="284">
        <v>2.1765484E-13</v>
      </c>
      <c r="CO1306" s="284">
        <v>0.43729212000000001</v>
      </c>
      <c r="CP1306" s="285">
        <v>1.2696213E-3</v>
      </c>
      <c r="CQ1306" s="284">
        <v>4.8412527999999998E-4</v>
      </c>
      <c r="CR1306" s="284">
        <v>3.3716047E-11</v>
      </c>
      <c r="CS1306" s="284">
        <v>3.9830060000000003E-9</v>
      </c>
      <c r="CT1306" s="284">
        <v>3.5524587E-5</v>
      </c>
      <c r="CU1306" s="284">
        <v>5.1798691000000001E-2</v>
      </c>
      <c r="CV1306" s="284">
        <v>4.5396738999999999E-5</v>
      </c>
      <c r="CW1306" s="284">
        <v>1.0831847E-5</v>
      </c>
      <c r="CX1306"/>
      <c r="CY1306"/>
      <c r="CZ1306"/>
      <c r="DA1306"/>
      <c r="DB1306" s="247"/>
      <c r="DC1306"/>
      <c r="DD1306"/>
      <c r="DE1306"/>
      <c r="DF1306"/>
      <c r="DG1306"/>
      <c r="DH1306"/>
      <c r="DI1306"/>
      <c r="DJ1306"/>
      <c r="DK1306" s="48"/>
      <c r="DL1306" s="48"/>
    </row>
    <row r="1307" spans="1:116" ht="14.4">
      <c r="A1307" t="s">
        <v>1049</v>
      </c>
      <c r="B1307" s="188" t="s">
        <v>321</v>
      </c>
      <c r="C1307" s="151" t="str">
        <f t="shared" si="300"/>
        <v>A.160.09.114</v>
      </c>
      <c r="D1307" s="54" t="s">
        <v>46</v>
      </c>
      <c r="E1307" s="150" t="s">
        <v>352</v>
      </c>
      <c r="F1307" s="153" t="str">
        <f t="shared" si="301"/>
        <v>Plywood Bamboo (density approx 700 kg/m3)</v>
      </c>
      <c r="G1307" s="154">
        <f t="shared" si="302"/>
        <v>0.18026344</v>
      </c>
      <c r="H1307"/>
      <c r="I1307"/>
      <c r="J1307" s="227">
        <f t="shared" si="308"/>
        <v>0.12193314288332043</v>
      </c>
      <c r="K1307"/>
      <c r="L1307" s="280">
        <f t="shared" si="309"/>
        <v>1.1252104131E-2</v>
      </c>
      <c r="M1307" s="280">
        <f t="shared" si="310"/>
        <v>4.5317201394000001E-2</v>
      </c>
      <c r="N1307" s="281">
        <f t="shared" si="311"/>
        <v>3.832432135832043E-2</v>
      </c>
      <c r="O1307" s="280">
        <v>2.7039516E-2</v>
      </c>
      <c r="P1307" s="286">
        <v>1.4940085000000001E-2</v>
      </c>
      <c r="Q1307" s="219">
        <v>8.7046546000000002E-3</v>
      </c>
      <c r="R1307" s="219">
        <v>7.4703788E-3</v>
      </c>
      <c r="S1307" s="219">
        <v>3.2750512999999998E-3</v>
      </c>
      <c r="T1307" s="286">
        <v>2.3925790999999999E-5</v>
      </c>
      <c r="U1307" s="219">
        <v>4.8274823999999998E-4</v>
      </c>
      <c r="V1307" s="219">
        <v>4.2528675000000002E-4</v>
      </c>
      <c r="W1307" s="219">
        <v>5.3786458000000005E-4</v>
      </c>
      <c r="X1307" s="219">
        <v>2.1160992E-2</v>
      </c>
      <c r="Y1307" s="219">
        <v>3.7778773000000002E-2</v>
      </c>
      <c r="Z1307" s="286">
        <v>8.6183043999999998E-5</v>
      </c>
      <c r="AA1307" s="286">
        <v>7.6837323999999996E-6</v>
      </c>
      <c r="AB1307" s="286">
        <v>4.5920425000000001E-11</v>
      </c>
      <c r="AC1307"/>
      <c r="AD1307" s="227">
        <f t="shared" si="303"/>
        <v>2.7039516E-2</v>
      </c>
      <c r="AE1307" s="227">
        <f t="shared" si="304"/>
        <v>3.5322130480999997E-2</v>
      </c>
      <c r="AF1307" s="227">
        <f t="shared" si="305"/>
        <v>2.4077710082399999E-2</v>
      </c>
      <c r="AG1307" s="227">
        <f t="shared" si="306"/>
        <v>4.5317201394000001E-2</v>
      </c>
      <c r="AH1307" s="227">
        <f t="shared" si="307"/>
        <v>3.8316637625920427E-2</v>
      </c>
      <c r="AI1307"/>
      <c r="AJ1307">
        <v>14.986005</v>
      </c>
      <c r="AK1307" s="155">
        <v>11.154678000000001</v>
      </c>
      <c r="AL1307" s="155">
        <v>2.0308535000000001</v>
      </c>
      <c r="AM1307" s="155">
        <v>0</v>
      </c>
      <c r="AN1307" s="155">
        <v>0.50292680000000001</v>
      </c>
      <c r="AO1307" s="155">
        <v>0.88994620999999996</v>
      </c>
      <c r="AP1307" s="155">
        <v>0.40760036999999999</v>
      </c>
      <c r="AQ1307"/>
      <c r="AR1307" s="156">
        <v>8.9328160999999993E-3</v>
      </c>
      <c r="AS1307" s="156">
        <v>8.0900235999999993E-3</v>
      </c>
      <c r="AT1307" s="156">
        <v>2.6025095000000001E-4</v>
      </c>
      <c r="AU1307" s="156">
        <v>5.8254159000000003E-4</v>
      </c>
      <c r="AV1307" s="282">
        <f t="shared" si="312"/>
        <v>4.8501340299269999E-7</v>
      </c>
      <c r="AW1307" s="282">
        <f t="shared" si="313"/>
        <v>9.6246653736633632E-10</v>
      </c>
      <c r="AX1307" s="283">
        <f t="shared" si="314"/>
        <v>8.1588458282999987E-2</v>
      </c>
      <c r="AY1307" s="157">
        <v>1.6805206999999999E-7</v>
      </c>
      <c r="AZ1307" s="157">
        <v>5.0708062999999998E-10</v>
      </c>
      <c r="BA1307" s="157">
        <v>1.3852960999999999E-14</v>
      </c>
      <c r="BB1307" s="157">
        <v>6.7173127000000001E-12</v>
      </c>
      <c r="BC1307" s="157">
        <v>0</v>
      </c>
      <c r="BD1307" s="157">
        <v>4.8222952999999997E-10</v>
      </c>
      <c r="BE1307" s="157">
        <v>3.1618957E-7</v>
      </c>
      <c r="BF1307" s="157">
        <v>8.0295152999999997E-11</v>
      </c>
      <c r="BG1307" s="157">
        <v>3.7453204999999998E-10</v>
      </c>
      <c r="BH1307" s="157">
        <v>8.5653899000000005E-14</v>
      </c>
      <c r="BI1307" s="157">
        <v>1.1006823E-15</v>
      </c>
      <c r="BJ1307" s="157">
        <v>2.7446760000000002E-13</v>
      </c>
      <c r="BK1307" s="157">
        <v>1.550795E-13</v>
      </c>
      <c r="BL1307" s="157">
        <v>2.8549662E-14</v>
      </c>
      <c r="BM1307" s="157">
        <v>1.0560797E-10</v>
      </c>
      <c r="BN1307" s="157">
        <v>1.7720818000000001E-10</v>
      </c>
      <c r="BO1307" s="157">
        <v>6.2036200999999999E-20</v>
      </c>
      <c r="BP1307" s="157">
        <v>5.2081282999999999E-5</v>
      </c>
      <c r="BQ1307" s="157">
        <v>8.1536376999999993E-2</v>
      </c>
      <c r="BR1307" s="157">
        <v>0</v>
      </c>
      <c r="BS1307" s="157">
        <v>0</v>
      </c>
      <c r="BT1307" s="157">
        <v>0</v>
      </c>
      <c r="BU1307"/>
      <c r="BV1307" s="155">
        <v>2.9180297000000001E-5</v>
      </c>
      <c r="BW1307" s="155">
        <v>2.7323851E-6</v>
      </c>
      <c r="BX1307" s="155">
        <v>5.0262229999999998E-6</v>
      </c>
      <c r="BY1307" s="155">
        <v>5.5675818000000003E-8</v>
      </c>
      <c r="BZ1307" s="155">
        <v>2.5973351999999999E-6</v>
      </c>
      <c r="CA1307" s="155">
        <v>2.3397035E-7</v>
      </c>
      <c r="CB1307" s="155">
        <v>2.1312451000000002E-9</v>
      </c>
      <c r="CC1307" s="155">
        <v>5.4665173999999995E-7</v>
      </c>
      <c r="CD1307" s="155">
        <v>5.5806777000000003E-8</v>
      </c>
      <c r="CE1307" s="155">
        <v>3.4146133E-7</v>
      </c>
      <c r="CF1307" s="155">
        <v>0</v>
      </c>
      <c r="CG1307" s="155">
        <v>1.3718514E-16</v>
      </c>
      <c r="CH1307" s="155">
        <v>5.2143369999999997E-10</v>
      </c>
      <c r="CI1307" s="155">
        <v>1.5689692999999999E-6</v>
      </c>
      <c r="CJ1307" s="155">
        <v>1.5993888999999999E-5</v>
      </c>
      <c r="CK1307" s="155">
        <v>2.5276298E-8</v>
      </c>
      <c r="CL1307" s="155">
        <v>0</v>
      </c>
      <c r="CM1307"/>
      <c r="CN1307" s="284">
        <v>4.3260541999999999E-10</v>
      </c>
      <c r="CO1307" s="284">
        <v>0.17967194</v>
      </c>
      <c r="CP1307" s="285">
        <v>9.4070001999999996E-3</v>
      </c>
      <c r="CQ1307" s="284">
        <v>1.8891254999999999E-3</v>
      </c>
      <c r="CR1307" s="284">
        <v>1.3100823999999999E-10</v>
      </c>
      <c r="CS1307" s="284">
        <v>1.4681006E-8</v>
      </c>
      <c r="CT1307" s="284">
        <v>7.2348711999999993E-5</v>
      </c>
      <c r="CU1307" s="284">
        <v>7.7497951999999995E-2</v>
      </c>
      <c r="CV1307" s="284">
        <v>5.7321058E-8</v>
      </c>
      <c r="CW1307" s="284">
        <v>1.2250712999999999E-4</v>
      </c>
      <c r="CX1307"/>
      <c r="CY1307"/>
      <c r="CZ1307"/>
      <c r="DA1307"/>
      <c r="DB1307" s="247"/>
      <c r="DC1307"/>
      <c r="DD1307"/>
      <c r="DE1307"/>
      <c r="DF1307"/>
      <c r="DG1307"/>
      <c r="DH1307"/>
      <c r="DI1307"/>
      <c r="DJ1307"/>
      <c r="DK1307" s="48"/>
      <c r="DL1307" s="48"/>
    </row>
    <row r="1308" spans="1:116" ht="14.4">
      <c r="A1308" t="s">
        <v>1906</v>
      </c>
      <c r="B1308" s="188" t="s">
        <v>321</v>
      </c>
      <c r="C1308" s="151" t="str">
        <f t="shared" ref="C1308:C1378" si="315">MID(A1308,1,12)</f>
        <v>A.160.09.115</v>
      </c>
      <c r="D1308" s="54" t="s">
        <v>46</v>
      </c>
      <c r="E1308" s="150" t="s">
        <v>352</v>
      </c>
      <c r="F1308" s="153" t="str">
        <f t="shared" ref="F1308:F1378" si="316">MID(A1308, 21,85)</f>
        <v>Plywood (softwood 600 kg/m3) - indoor use</v>
      </c>
      <c r="G1308" s="154">
        <f t="shared" si="302"/>
        <v>0.60859646000000001</v>
      </c>
      <c r="H1308"/>
      <c r="I1308"/>
      <c r="J1308" s="227">
        <f t="shared" si="308"/>
        <v>0.2080469267064739</v>
      </c>
      <c r="K1308"/>
      <c r="L1308" s="280">
        <f t="shared" si="309"/>
        <v>9.4701697039999994E-3</v>
      </c>
      <c r="M1308" s="280">
        <f t="shared" si="310"/>
        <v>9.188235776909999E-2</v>
      </c>
      <c r="N1308" s="281">
        <f t="shared" si="311"/>
        <v>1.5404930233373903E-2</v>
      </c>
      <c r="O1308" s="287">
        <v>9.1289468999999998E-2</v>
      </c>
      <c r="P1308" s="286">
        <v>2.3924104000000002E-2</v>
      </c>
      <c r="Q1308" s="286">
        <v>1.0940096999999999E-2</v>
      </c>
      <c r="R1308" s="286">
        <v>8.8776098000000001E-3</v>
      </c>
      <c r="S1308" s="219">
        <v>5.3118114000000002E-4</v>
      </c>
      <c r="T1308" s="286">
        <v>2.0755628000000002E-5</v>
      </c>
      <c r="U1308" s="286">
        <v>4.0623135999999999E-5</v>
      </c>
      <c r="V1308" s="286">
        <v>3.1230513000000001E-5</v>
      </c>
      <c r="W1308" s="219">
        <v>2.3585304000000001E-4</v>
      </c>
      <c r="X1308" s="219">
        <v>5.6980864999999999E-2</v>
      </c>
      <c r="Y1308" s="219">
        <v>1.5168434E-2</v>
      </c>
      <c r="Z1308" s="286">
        <v>6.0612561000000003E-6</v>
      </c>
      <c r="AA1308" s="286">
        <v>6.4318952999999997E-7</v>
      </c>
      <c r="AB1308" s="286">
        <v>3.8439049000000002E-12</v>
      </c>
      <c r="AC1308"/>
      <c r="AD1308" s="227">
        <f t="shared" si="303"/>
        <v>9.1289468999999998E-2</v>
      </c>
      <c r="AE1308" s="227">
        <f t="shared" si="304"/>
        <v>4.4365601216999999E-2</v>
      </c>
      <c r="AF1308" s="227">
        <f t="shared" si="305"/>
        <v>3.4896074702529992E-2</v>
      </c>
      <c r="AG1308" s="227">
        <f t="shared" si="306"/>
        <v>9.1882357769100004E-2</v>
      </c>
      <c r="AH1308" s="227">
        <f t="shared" si="307"/>
        <v>1.5404287043843903E-2</v>
      </c>
      <c r="AI1308"/>
      <c r="AJ1308">
        <v>29.337692000000001</v>
      </c>
      <c r="AK1308" s="155">
        <v>7.8436821999999999</v>
      </c>
      <c r="AL1308" s="155">
        <v>1.4250547</v>
      </c>
      <c r="AM1308" s="155">
        <v>0</v>
      </c>
      <c r="AN1308" s="155">
        <v>19.201514</v>
      </c>
      <c r="AO1308" s="155">
        <v>0.58209422</v>
      </c>
      <c r="AP1308" s="155">
        <v>0.28534683999999999</v>
      </c>
      <c r="AQ1308"/>
      <c r="AR1308" s="156">
        <v>1.9005369000000001E-2</v>
      </c>
      <c r="AS1308" s="156">
        <v>1.7934228999999999E-2</v>
      </c>
      <c r="AT1308" s="156">
        <v>6.6185364000000005E-4</v>
      </c>
      <c r="AU1308" s="156">
        <v>4.0928615999999998E-4</v>
      </c>
      <c r="AV1308" s="282">
        <f t="shared" si="312"/>
        <v>1.0751935954629298E-6</v>
      </c>
      <c r="AW1308" s="282">
        <f t="shared" si="313"/>
        <v>2.4476835954667573E-9</v>
      </c>
      <c r="AX1308" s="283">
        <f t="shared" si="314"/>
        <v>5.7322991544000002E-2</v>
      </c>
      <c r="AY1308" s="157">
        <v>5.6702210999999998E-7</v>
      </c>
      <c r="AZ1308" s="157">
        <v>1.7109299E-9</v>
      </c>
      <c r="BA1308" s="157">
        <v>4.6741356E-14</v>
      </c>
      <c r="BB1308" s="157">
        <v>5.4310593000000001E-13</v>
      </c>
      <c r="BC1308" s="157">
        <v>0</v>
      </c>
      <c r="BD1308" s="157">
        <v>6.0202707000000002E-10</v>
      </c>
      <c r="BE1308" s="157">
        <v>5.0725608999999996E-7</v>
      </c>
      <c r="BF1308" s="157">
        <v>9.8881211000000006E-11</v>
      </c>
      <c r="BG1308" s="157">
        <v>6.3771319000000001E-10</v>
      </c>
      <c r="BH1308" s="157">
        <v>7.1699126999999993E-15</v>
      </c>
      <c r="BI1308" s="157">
        <v>9.2135864000000002E-17</v>
      </c>
      <c r="BJ1308" s="157">
        <v>2.0949924999999999E-14</v>
      </c>
      <c r="BK1308" s="157">
        <v>7.1372446000000004E-14</v>
      </c>
      <c r="BL1308" s="157">
        <v>1.2968686E-14</v>
      </c>
      <c r="BM1308" s="157">
        <v>2.9773711E-10</v>
      </c>
      <c r="BN1308" s="157">
        <v>1.5088177000000001E-11</v>
      </c>
      <c r="BO1308" s="157">
        <v>5.1929235999999999E-21</v>
      </c>
      <c r="BP1308" s="157">
        <v>2.4829544E-5</v>
      </c>
      <c r="BQ1308" s="157">
        <v>5.7298162E-2</v>
      </c>
      <c r="BR1308" s="157">
        <v>0</v>
      </c>
      <c r="BS1308" s="157">
        <v>0</v>
      </c>
      <c r="BT1308" s="157">
        <v>0</v>
      </c>
      <c r="BU1308"/>
      <c r="BV1308" s="155">
        <v>4.0232538000000002E-5</v>
      </c>
      <c r="BW1308" s="155">
        <v>4.6568986000000003E-6</v>
      </c>
      <c r="BX1308" s="155">
        <v>1.6969284E-5</v>
      </c>
      <c r="BY1308" s="155">
        <v>1.6749910999999999E-8</v>
      </c>
      <c r="BZ1308" s="155">
        <v>3.9790629000000003E-6</v>
      </c>
      <c r="CA1308" s="155">
        <v>3.1986757999999997E-7</v>
      </c>
      <c r="CB1308" s="155">
        <v>1.7840217E-10</v>
      </c>
      <c r="CC1308" s="155">
        <v>1.0788006999999999E-6</v>
      </c>
      <c r="CD1308" s="155">
        <v>2.9641097999999999E-8</v>
      </c>
      <c r="CE1308" s="155">
        <v>3.6756974999999998E-8</v>
      </c>
      <c r="CF1308" s="155">
        <v>0</v>
      </c>
      <c r="CG1308" s="155">
        <v>1.1483488E-17</v>
      </c>
      <c r="CH1308" s="155">
        <v>9.4026352999999998E-14</v>
      </c>
      <c r="CI1308" s="155">
        <v>1.9234601E-6</v>
      </c>
      <c r="CJ1308" s="155">
        <v>1.1219722000000001E-5</v>
      </c>
      <c r="CK1308" s="155">
        <v>2.1160667999999999E-9</v>
      </c>
      <c r="CL1308" s="155">
        <v>0</v>
      </c>
      <c r="CM1308"/>
      <c r="CN1308" s="284">
        <v>7.9585186999999994E-14</v>
      </c>
      <c r="CO1308" s="284">
        <v>0.60672844999999997</v>
      </c>
      <c r="CP1308" s="285">
        <v>1.2202828000000001E-2</v>
      </c>
      <c r="CQ1308" s="284">
        <v>3.1557785999999999E-3</v>
      </c>
      <c r="CR1308" s="284">
        <v>3.0336969999999998E-11</v>
      </c>
      <c r="CS1308" s="284">
        <v>1.109975E-9</v>
      </c>
      <c r="CT1308" s="284">
        <v>5.0425317E-5</v>
      </c>
      <c r="CU1308" s="284">
        <v>3.5281044999999997E-2</v>
      </c>
      <c r="CV1308" s="284">
        <v>4.7982286000000003E-9</v>
      </c>
      <c r="CW1308" s="284">
        <v>2.3607236000000001E-4</v>
      </c>
      <c r="CX1308"/>
      <c r="CY1308"/>
      <c r="CZ1308"/>
      <c r="DA1308"/>
      <c r="DB1308" s="247"/>
      <c r="DC1308"/>
      <c r="DD1308"/>
      <c r="DE1308"/>
      <c r="DF1308"/>
      <c r="DG1308"/>
      <c r="DH1308"/>
      <c r="DI1308" s="48"/>
      <c r="DJ1308" s="48"/>
      <c r="DK1308" s="48"/>
      <c r="DL1308" s="48"/>
    </row>
    <row r="1309" spans="1:116" ht="14.4">
      <c r="A1309" t="s">
        <v>2702</v>
      </c>
      <c r="B1309" s="188" t="s">
        <v>321</v>
      </c>
      <c r="C1309" s="151" t="str">
        <f t="shared" si="315"/>
        <v>A.160.09.116</v>
      </c>
      <c r="D1309" s="54" t="s">
        <v>46</v>
      </c>
      <c r="E1309" s="150" t="s">
        <v>352</v>
      </c>
      <c r="F1309" s="153" t="str">
        <f t="shared" si="316"/>
        <v>Plywood Okoumei plantation (500 kg/m3) - marine and outdoor use</v>
      </c>
      <c r="G1309" s="154">
        <f t="shared" ref="G1309:G1379" si="317">O1309/0.15</f>
        <v>0.84721613333333334</v>
      </c>
      <c r="H1309"/>
      <c r="I1309"/>
      <c r="J1309" s="227">
        <f t="shared" si="308"/>
        <v>0.3019688899646587</v>
      </c>
      <c r="K1309"/>
      <c r="L1309" s="280">
        <f t="shared" si="309"/>
        <v>8.9993358069999987E-3</v>
      </c>
      <c r="M1309" s="280">
        <f t="shared" si="310"/>
        <v>0.14409750573999999</v>
      </c>
      <c r="N1309" s="281">
        <f t="shared" si="311"/>
        <v>2.1789628417658718E-2</v>
      </c>
      <c r="O1309" s="280">
        <v>0.12708242</v>
      </c>
      <c r="P1309" s="286">
        <v>3.6372583E-2</v>
      </c>
      <c r="Q1309" s="286">
        <v>1.7544845E-2</v>
      </c>
      <c r="R1309" s="286">
        <v>7.7106898999999996E-3</v>
      </c>
      <c r="S1309" s="219">
        <v>1.1399601E-3</v>
      </c>
      <c r="T1309" s="286">
        <v>2.4852527E-5</v>
      </c>
      <c r="U1309" s="219">
        <v>1.2383328E-4</v>
      </c>
      <c r="V1309" s="219">
        <v>4.7968564999999999E-4</v>
      </c>
      <c r="W1309" s="219">
        <v>3.1083705999999998E-4</v>
      </c>
      <c r="X1309" s="219">
        <v>8.9680096000000001E-2</v>
      </c>
      <c r="Y1309" s="219">
        <v>2.1476623E-2</v>
      </c>
      <c r="Z1309" s="286">
        <v>2.029609E-5</v>
      </c>
      <c r="AA1309" s="286">
        <v>2.1683447E-6</v>
      </c>
      <c r="AB1309" s="286">
        <v>1.2958716E-11</v>
      </c>
      <c r="AC1309"/>
      <c r="AD1309" s="227">
        <f t="shared" si="303"/>
        <v>0.12708242</v>
      </c>
      <c r="AE1309" s="227">
        <f t="shared" si="304"/>
        <v>6.3396449457000015E-2</v>
      </c>
      <c r="AF1309" s="227">
        <f t="shared" si="305"/>
        <v>5.4399281994700004E-2</v>
      </c>
      <c r="AG1309" s="227">
        <f t="shared" si="306"/>
        <v>0.14409750573999999</v>
      </c>
      <c r="AH1309" s="227">
        <f t="shared" si="307"/>
        <v>2.1787460072958717E-2</v>
      </c>
      <c r="AI1309"/>
      <c r="AJ1309">
        <v>36.118119</v>
      </c>
      <c r="AK1309" s="155">
        <v>15.621442999999999</v>
      </c>
      <c r="AL1309" s="155">
        <v>1.616571</v>
      </c>
      <c r="AM1309" s="155">
        <v>0</v>
      </c>
      <c r="AN1309" s="155">
        <v>17.885691000000001</v>
      </c>
      <c r="AO1309" s="155">
        <v>0.67050332999999995</v>
      </c>
      <c r="AP1309" s="155">
        <v>0.32391067000000001</v>
      </c>
      <c r="AQ1309"/>
      <c r="AR1309" s="156">
        <v>2.8046113000000001E-2</v>
      </c>
      <c r="AS1309" s="156">
        <v>2.6224146E-2</v>
      </c>
      <c r="AT1309" s="156">
        <v>9.4591214999999998E-4</v>
      </c>
      <c r="AU1309" s="156">
        <v>8.7605495000000002E-4</v>
      </c>
      <c r="AV1309" s="282">
        <f t="shared" si="312"/>
        <v>1.5721910012769999E-6</v>
      </c>
      <c r="AW1309" s="282">
        <f t="shared" si="313"/>
        <v>3.4981957878805063E-9</v>
      </c>
      <c r="AX1309" s="283">
        <f t="shared" si="314"/>
        <v>0.12269677515000001</v>
      </c>
      <c r="AY1309" s="157">
        <v>7.8970931000000003E-7</v>
      </c>
      <c r="AZ1309" s="157">
        <v>2.382879E-9</v>
      </c>
      <c r="BA1309" s="157">
        <v>6.5097922000000003E-14</v>
      </c>
      <c r="BB1309" s="157">
        <v>1.8309390000000001E-12</v>
      </c>
      <c r="BC1309" s="157">
        <v>0</v>
      </c>
      <c r="BD1309" s="157">
        <v>8.2619163000000004E-10</v>
      </c>
      <c r="BE1309" s="157">
        <v>7.8129869999999998E-7</v>
      </c>
      <c r="BF1309" s="157">
        <v>1.2312231000000001E-10</v>
      </c>
      <c r="BG1309" s="157">
        <v>9.9149706999999991E-10</v>
      </c>
      <c r="BH1309" s="157">
        <v>4.0299148000000002E-13</v>
      </c>
      <c r="BI1309" s="157">
        <v>1.3440611999999999E-14</v>
      </c>
      <c r="BJ1309" s="157">
        <v>6.6998081999999997E-14</v>
      </c>
      <c r="BK1309" s="157">
        <v>1.2743050999999999E-13</v>
      </c>
      <c r="BL1309" s="157">
        <v>2.1449257000000001E-14</v>
      </c>
      <c r="BM1309" s="157">
        <v>3.0774984000000001E-10</v>
      </c>
      <c r="BN1309" s="157">
        <v>4.7218867999999999E-11</v>
      </c>
      <c r="BO1309" s="157">
        <v>1.7506577999999999E-20</v>
      </c>
      <c r="BP1309" s="157">
        <v>3.175515E-5</v>
      </c>
      <c r="BQ1309" s="157">
        <v>0.12266502</v>
      </c>
      <c r="BR1309" s="157">
        <v>0</v>
      </c>
      <c r="BS1309" s="157">
        <v>0</v>
      </c>
      <c r="BT1309" s="157">
        <v>0</v>
      </c>
      <c r="BU1309"/>
      <c r="BV1309" s="155">
        <v>6.2007934999999995E-5</v>
      </c>
      <c r="BW1309" s="155">
        <v>7.2763365999999999E-6</v>
      </c>
      <c r="BX1309" s="155">
        <v>2.3622633999999999E-5</v>
      </c>
      <c r="BY1309" s="155">
        <v>7.4785767999999998E-8</v>
      </c>
      <c r="BZ1309" s="155">
        <v>6.1052600000000004E-6</v>
      </c>
      <c r="CA1309" s="155">
        <v>5.4334640000000002E-7</v>
      </c>
      <c r="CB1309" s="155">
        <v>6.0143609E-10</v>
      </c>
      <c r="CC1309" s="155">
        <v>1.8234833E-6</v>
      </c>
      <c r="CD1309" s="155">
        <v>3.9100017999999999E-8</v>
      </c>
      <c r="CE1309" s="155">
        <v>8.9750555999999998E-8</v>
      </c>
      <c r="CF1309" s="155">
        <v>0</v>
      </c>
      <c r="CG1309" s="155">
        <v>3.8713564999999997E-17</v>
      </c>
      <c r="CH1309" s="155">
        <v>3.1698516000000001E-13</v>
      </c>
      <c r="CI1309" s="155">
        <v>1.8181560000000001E-6</v>
      </c>
      <c r="CJ1309" s="155">
        <v>2.0607348E-5</v>
      </c>
      <c r="CK1309" s="155">
        <v>7.1331551999999999E-9</v>
      </c>
      <c r="CL1309" s="155">
        <v>0</v>
      </c>
      <c r="CM1309"/>
      <c r="CN1309" s="284">
        <v>2.6830057000000001E-13</v>
      </c>
      <c r="CO1309" s="284">
        <v>0.84431226000000004</v>
      </c>
      <c r="CP1309" s="285">
        <v>2.0688682999999999E-2</v>
      </c>
      <c r="CQ1309" s="284">
        <v>4.9282257999999999E-3</v>
      </c>
      <c r="CR1309" s="284">
        <v>5.3146705999999997E-11</v>
      </c>
      <c r="CS1309" s="284">
        <v>3.5695048E-9</v>
      </c>
      <c r="CT1309" s="284">
        <v>7.4307971000000001E-5</v>
      </c>
      <c r="CU1309" s="284">
        <v>6.2868261999999994E-2</v>
      </c>
      <c r="CV1309" s="284">
        <v>2.7019814999999998E-7</v>
      </c>
      <c r="CW1309" s="284">
        <v>4.0365901000000002E-4</v>
      </c>
      <c r="CX1309"/>
      <c r="CY1309"/>
      <c r="CZ1309"/>
      <c r="DA1309"/>
      <c r="DB1309" s="247"/>
      <c r="DC1309"/>
      <c r="DD1309"/>
      <c r="DE1309"/>
      <c r="DF1309"/>
      <c r="DG1309"/>
      <c r="DH1309"/>
      <c r="DI1309" s="48"/>
      <c r="DJ1309" s="48"/>
      <c r="DK1309" s="48"/>
      <c r="DL1309" s="48"/>
    </row>
    <row r="1310" spans="1:116" ht="14.4">
      <c r="A1310" t="s">
        <v>3591</v>
      </c>
      <c r="B1310" s="188" t="s">
        <v>321</v>
      </c>
      <c r="C1310" s="151" t="str">
        <f t="shared" si="315"/>
        <v>A.160.09.117</v>
      </c>
      <c r="D1310" s="54" t="s">
        <v>46</v>
      </c>
      <c r="E1310" s="150" t="s">
        <v>352</v>
      </c>
      <c r="F1310" s="153" t="str">
        <f t="shared" si="316"/>
        <v>Particle board Recycled from "A-wood" (Rotterdam)</v>
      </c>
      <c r="G1310" s="154">
        <f t="shared" si="317"/>
        <v>0.59418878666666664</v>
      </c>
      <c r="H1310"/>
      <c r="I1310"/>
      <c r="J1310" s="227">
        <f t="shared" si="308"/>
        <v>0.16676316141135566</v>
      </c>
      <c r="K1310"/>
      <c r="L1310" s="280">
        <f t="shared" si="309"/>
        <v>8.1274577859999989E-3</v>
      </c>
      <c r="M1310" s="280">
        <f t="shared" si="310"/>
        <v>5.7601009277000001E-2</v>
      </c>
      <c r="N1310" s="281">
        <f t="shared" si="311"/>
        <v>1.1906376348355674E-2</v>
      </c>
      <c r="O1310" s="280">
        <v>8.9128317999999998E-2</v>
      </c>
      <c r="P1310" s="287">
        <v>1.4652170000000001E-2</v>
      </c>
      <c r="Q1310" s="287">
        <v>8.2829411999999995E-3</v>
      </c>
      <c r="R1310" s="287">
        <v>6.9481876999999996E-3</v>
      </c>
      <c r="S1310" s="280">
        <v>1.0309239999999999E-3</v>
      </c>
      <c r="T1310" s="287">
        <v>2.9464816E-5</v>
      </c>
      <c r="U1310" s="280">
        <v>1.1888126999999999E-4</v>
      </c>
      <c r="V1310" s="280">
        <v>1.7862622E-4</v>
      </c>
      <c r="W1310" s="280">
        <v>2.5056869000000001E-4</v>
      </c>
      <c r="X1310" s="280">
        <v>3.4467833000000003E-2</v>
      </c>
      <c r="Y1310" s="280">
        <v>1.1653940999999999E-2</v>
      </c>
      <c r="Z1310" s="287">
        <v>1.9438857E-5</v>
      </c>
      <c r="AA1310" s="287">
        <v>1.8666472E-6</v>
      </c>
      <c r="AB1310" s="287">
        <v>1.1155676E-11</v>
      </c>
      <c r="AC1310"/>
      <c r="AD1310" s="227">
        <f t="shared" si="303"/>
        <v>8.9128317999999998E-2</v>
      </c>
      <c r="AE1310" s="227">
        <f t="shared" si="304"/>
        <v>3.1241195205999998E-2</v>
      </c>
      <c r="AF1310" s="227">
        <f t="shared" si="305"/>
        <v>2.31156040672E-2</v>
      </c>
      <c r="AG1310" s="227">
        <f t="shared" si="306"/>
        <v>5.7601009277000001E-2</v>
      </c>
      <c r="AH1310" s="227">
        <f t="shared" si="307"/>
        <v>1.1904509701155674E-2</v>
      </c>
      <c r="AI1310"/>
      <c r="AJ1310">
        <v>29.478009</v>
      </c>
      <c r="AK1310" s="155">
        <v>7.9510527</v>
      </c>
      <c r="AL1310" s="155">
        <v>1.1263177</v>
      </c>
      <c r="AM1310" s="155">
        <v>0</v>
      </c>
      <c r="AN1310" s="155">
        <v>19.70787</v>
      </c>
      <c r="AO1310" s="155">
        <v>0.46734491</v>
      </c>
      <c r="AP1310" s="155">
        <v>0.22542364000000001</v>
      </c>
      <c r="AQ1310"/>
      <c r="AR1310" s="156">
        <v>1.5519827E-2</v>
      </c>
      <c r="AS1310" s="156">
        <v>1.4491155E-2</v>
      </c>
      <c r="AT1310" s="156">
        <v>5.7671630999999997E-4</v>
      </c>
      <c r="AU1310" s="156">
        <v>4.5195510000000001E-4</v>
      </c>
      <c r="AV1310" s="282">
        <f t="shared" si="312"/>
        <v>8.6877430598620005E-7</v>
      </c>
      <c r="AW1310" s="282">
        <f t="shared" si="313"/>
        <v>2.1328265681297407E-9</v>
      </c>
      <c r="AX1310" s="283">
        <f t="shared" si="314"/>
        <v>6.3299033288999995E-2</v>
      </c>
      <c r="AY1310" s="157">
        <v>5.5275193000000004E-7</v>
      </c>
      <c r="AZ1310" s="157">
        <v>1.6678377E-9</v>
      </c>
      <c r="BA1310" s="157">
        <v>4.5565508000000003E-14</v>
      </c>
      <c r="BB1310" s="157">
        <v>1.5761872E-12</v>
      </c>
      <c r="BC1310" s="157">
        <v>0</v>
      </c>
      <c r="BD1310" s="157">
        <v>4.3707734999999999E-10</v>
      </c>
      <c r="BE1310" s="157">
        <v>3.1534817999999999E-7</v>
      </c>
      <c r="BF1310" s="157">
        <v>7.3218775000000004E-11</v>
      </c>
      <c r="BG1310" s="157">
        <v>3.9163538999999999E-10</v>
      </c>
      <c r="BH1310" s="157">
        <v>2.0935181E-14</v>
      </c>
      <c r="BI1310" s="157">
        <v>2.7020121000000001E-16</v>
      </c>
      <c r="BJ1310" s="157">
        <v>6.6454479000000005E-14</v>
      </c>
      <c r="BK1310" s="157">
        <v>1.1545454E-15</v>
      </c>
      <c r="BL1310" s="157">
        <v>3.2320006E-16</v>
      </c>
      <c r="BM1310" s="157">
        <v>1.8091483000000001E-10</v>
      </c>
      <c r="BN1310" s="157">
        <v>5.4627618999999998E-11</v>
      </c>
      <c r="BO1310" s="157">
        <v>1.5070761000000001E-20</v>
      </c>
      <c r="BP1310" s="157">
        <v>2.4852288999999999E-5</v>
      </c>
      <c r="BQ1310" s="157">
        <v>6.3274180999999999E-2</v>
      </c>
      <c r="BR1310" s="157">
        <v>0</v>
      </c>
      <c r="BS1310" s="157">
        <v>0</v>
      </c>
      <c r="BT1310" s="157">
        <v>0</v>
      </c>
      <c r="BU1310"/>
      <c r="BV1310" s="155">
        <v>3.5592588000000003E-5</v>
      </c>
      <c r="BW1310" s="155">
        <v>2.8687693999999999E-6</v>
      </c>
      <c r="BX1310" s="155">
        <v>1.6567560000000001E-5</v>
      </c>
      <c r="BY1310" s="155">
        <v>2.9398411999999999E-8</v>
      </c>
      <c r="BZ1310" s="155">
        <v>2.5952512E-6</v>
      </c>
      <c r="CA1310" s="155">
        <v>2.1757723999999999E-7</v>
      </c>
      <c r="CB1310" s="155">
        <v>5.1775393000000003E-10</v>
      </c>
      <c r="CC1310" s="155">
        <v>6.8340085E-7</v>
      </c>
      <c r="CD1310" s="155">
        <v>4.5351252000000001E-8</v>
      </c>
      <c r="CE1310" s="155">
        <v>9.2033817E-8</v>
      </c>
      <c r="CF1310" s="155">
        <v>0</v>
      </c>
      <c r="CG1310" s="155">
        <v>3.3327065999999997E-17</v>
      </c>
      <c r="CH1310" s="155">
        <v>2.7288072000000002E-13</v>
      </c>
      <c r="CI1310" s="155">
        <v>1.4667845999999999E-6</v>
      </c>
      <c r="CJ1310" s="155">
        <v>1.1019803000000001E-5</v>
      </c>
      <c r="CK1310" s="155">
        <v>6.1406129000000001E-9</v>
      </c>
      <c r="CL1310" s="155">
        <v>0</v>
      </c>
      <c r="CM1310"/>
      <c r="CN1310" s="243">
        <v>2.3096995999999998E-13</v>
      </c>
      <c r="CO1310" s="243">
        <v>0.59307924000000001</v>
      </c>
      <c r="CP1310" s="243">
        <v>8.3897529000000002E-3</v>
      </c>
      <c r="CQ1310" s="243">
        <v>1.9508080000000001E-3</v>
      </c>
      <c r="CR1310" s="243">
        <v>4.2688579999999998E-11</v>
      </c>
      <c r="CS1310" s="243">
        <v>3.5649741E-9</v>
      </c>
      <c r="CT1310" s="243">
        <v>3.7391588999999999E-5</v>
      </c>
      <c r="CU1310" s="243">
        <v>9.9350641999999996E-4</v>
      </c>
      <c r="CV1310" s="243">
        <v>1.4010352999999999E-8</v>
      </c>
      <c r="CW1310" s="243">
        <v>1.5014480999999999E-4</v>
      </c>
      <c r="CX1310"/>
      <c r="CY1310"/>
      <c r="CZ1310"/>
      <c r="DA1310"/>
      <c r="DB1310" s="247"/>
      <c r="DC1310"/>
      <c r="DD1310"/>
      <c r="DE1310"/>
      <c r="DF1310"/>
      <c r="DG1310"/>
      <c r="DH1310"/>
      <c r="DI1310" s="48"/>
      <c r="DJ1310" s="48"/>
      <c r="DK1310" s="48"/>
      <c r="DL1310" s="48"/>
    </row>
    <row r="1311" spans="1:116" ht="14.4">
      <c r="B1311" s="188"/>
      <c r="C1311" s="151"/>
      <c r="D1311" s="51" t="s">
        <v>1907</v>
      </c>
      <c r="E1311" s="150"/>
      <c r="F1311"/>
      <c r="G1311"/>
      <c r="H1311"/>
      <c r="I1311"/>
      <c r="J1311"/>
      <c r="K1311"/>
      <c r="L1311"/>
      <c r="M1311"/>
      <c r="N1311" s="174"/>
      <c r="O1311"/>
      <c r="P1311" s="53"/>
      <c r="Q1311" s="53"/>
      <c r="R1311" s="53"/>
      <c r="S1311"/>
      <c r="T1311" s="53"/>
      <c r="U1311"/>
      <c r="V1311"/>
      <c r="W1311"/>
      <c r="X1311"/>
      <c r="Y1311"/>
      <c r="Z1311" s="53"/>
      <c r="AA1311" s="53"/>
      <c r="AB1311" s="53"/>
      <c r="AC1311"/>
      <c r="AD1311"/>
      <c r="AE1311"/>
      <c r="AF1311"/>
      <c r="AG1311"/>
      <c r="AH1311"/>
      <c r="AI1311"/>
      <c r="AJ1311"/>
      <c r="AK1311"/>
      <c r="AL1311"/>
      <c r="AM1311"/>
      <c r="AN1311"/>
      <c r="AO1311"/>
      <c r="AP1311"/>
      <c r="AQ1311"/>
      <c r="AR1311"/>
      <c r="AS1311"/>
      <c r="AT1311"/>
      <c r="AU1311"/>
      <c r="AX1311" s="19"/>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s="117"/>
      <c r="CQ1311"/>
      <c r="CR1311"/>
      <c r="CS1311"/>
      <c r="CT1311"/>
      <c r="CU1311"/>
      <c r="CV1311"/>
      <c r="CW1311"/>
      <c r="CX1311"/>
      <c r="CY1311"/>
      <c r="CZ1311"/>
      <c r="DA1311"/>
      <c r="DB1311" s="247"/>
      <c r="DC1311"/>
      <c r="DD1311"/>
      <c r="DE1311"/>
      <c r="DF1311"/>
      <c r="DG1311"/>
      <c r="DH1311"/>
      <c r="DI1311" s="48"/>
      <c r="DJ1311" s="48"/>
      <c r="DK1311" s="48"/>
      <c r="DL1311" s="48"/>
    </row>
    <row r="1312" spans="1:116" ht="14.4">
      <c r="B1312" s="188"/>
      <c r="C1312" s="151"/>
      <c r="D1312" s="51" t="s">
        <v>47</v>
      </c>
      <c r="E1312" s="150"/>
      <c r="F1312"/>
      <c r="G1312"/>
      <c r="H1312"/>
      <c r="I1312"/>
      <c r="J1312"/>
      <c r="K1312"/>
      <c r="L1312"/>
      <c r="M1312"/>
      <c r="N1312" s="174"/>
      <c r="O1312"/>
      <c r="P1312" s="53"/>
      <c r="Q1312" s="53"/>
      <c r="R1312" s="53"/>
      <c r="S1312"/>
      <c r="T1312" s="53"/>
      <c r="U1312"/>
      <c r="V1312"/>
      <c r="W1312"/>
      <c r="X1312"/>
      <c r="Y1312"/>
      <c r="Z1312" s="53"/>
      <c r="AA1312" s="53"/>
      <c r="AB1312" s="53"/>
      <c r="AC1312"/>
      <c r="AD1312"/>
      <c r="AE1312"/>
      <c r="AF1312"/>
      <c r="AG1312"/>
      <c r="AH1312"/>
      <c r="AI1312"/>
      <c r="AJ1312"/>
      <c r="AK1312"/>
      <c r="AL1312"/>
      <c r="AM1312"/>
      <c r="AN1312"/>
      <c r="AO1312"/>
      <c r="AP1312"/>
      <c r="AQ1312"/>
      <c r="AR1312"/>
      <c r="AS1312"/>
      <c r="AT1312"/>
      <c r="AU1312"/>
      <c r="AX1312" s="19"/>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s="117"/>
      <c r="CQ1312"/>
      <c r="CR1312"/>
      <c r="CS1312"/>
      <c r="CT1312"/>
      <c r="CU1312"/>
      <c r="CV1312"/>
      <c r="CW1312"/>
      <c r="CX1312"/>
      <c r="CY1312"/>
      <c r="CZ1312"/>
      <c r="DA1312"/>
      <c r="DB1312" s="212"/>
      <c r="DC1312"/>
      <c r="DD1312"/>
      <c r="DE1312"/>
      <c r="DF1312"/>
      <c r="DG1312"/>
      <c r="DH1312"/>
      <c r="DI1312" s="48"/>
      <c r="DJ1312" s="48"/>
      <c r="DK1312" s="48"/>
      <c r="DL1312" s="48"/>
    </row>
    <row r="1313" spans="1:116" ht="14.4">
      <c r="A1313" t="s">
        <v>1908</v>
      </c>
      <c r="B1313" s="188" t="s">
        <v>1372</v>
      </c>
      <c r="C1313" s="151" t="str">
        <f t="shared" si="315"/>
        <v>B.030.01.101</v>
      </c>
      <c r="D1313" s="54" t="s">
        <v>47</v>
      </c>
      <c r="E1313" s="150" t="s">
        <v>440</v>
      </c>
      <c r="F1313" s="153" t="str">
        <f t="shared" si="316"/>
        <v>Electricity coal EU - US - China 38% efficiency</v>
      </c>
      <c r="G1313" s="154">
        <f t="shared" si="317"/>
        <v>0.27404857999999999</v>
      </c>
      <c r="H1313"/>
      <c r="I1313"/>
      <c r="J1313" s="227">
        <f t="shared" si="308"/>
        <v>5.6616961971480001E-2</v>
      </c>
      <c r="K1313"/>
      <c r="L1313" s="280">
        <f t="shared" si="309"/>
        <v>3.97570745168E-3</v>
      </c>
      <c r="M1313" s="280">
        <f t="shared" si="310"/>
        <v>1.1126698837199999E-2</v>
      </c>
      <c r="N1313" s="281">
        <f t="shared" si="311"/>
        <v>4.0726868259999998E-4</v>
      </c>
      <c r="O1313" s="280">
        <v>4.1107286999999999E-2</v>
      </c>
      <c r="P1313" s="219">
        <v>6.4308734999999999E-3</v>
      </c>
      <c r="Q1313" s="219">
        <v>4.6787547000000001E-3</v>
      </c>
      <c r="R1313" s="219">
        <v>3.9575964999999996E-3</v>
      </c>
      <c r="S1313" s="286">
        <v>3.0564563000000002E-6</v>
      </c>
      <c r="T1313" s="286">
        <v>3.2955738000000002E-7</v>
      </c>
      <c r="U1313" s="286">
        <v>1.4724937999999999E-5</v>
      </c>
      <c r="V1313" s="286">
        <v>1.5145453000000001E-5</v>
      </c>
      <c r="W1313" s="286">
        <v>1.4457626000000001E-6</v>
      </c>
      <c r="X1313" s="286">
        <v>0</v>
      </c>
      <c r="Y1313" s="219">
        <v>4.0582291999999997E-4</v>
      </c>
      <c r="Z1313" s="286">
        <v>1.9251842000000001E-6</v>
      </c>
      <c r="AA1313" s="286">
        <v>0</v>
      </c>
      <c r="AB1313" s="286">
        <v>0</v>
      </c>
      <c r="AC1313"/>
      <c r="AD1313" s="227">
        <f t="shared" si="303"/>
        <v>4.1107286999999999E-2</v>
      </c>
      <c r="AE1313" s="227">
        <f t="shared" si="304"/>
        <v>1.510048110468E-2</v>
      </c>
      <c r="AF1313" s="227">
        <f t="shared" si="305"/>
        <v>1.1124773652999999E-2</v>
      </c>
      <c r="AG1313" s="227">
        <f t="shared" si="306"/>
        <v>1.1126698837199999E-2</v>
      </c>
      <c r="AH1313" s="227">
        <f t="shared" si="307"/>
        <v>4.0726868259999998E-4</v>
      </c>
      <c r="AI1313"/>
      <c r="AJ1313">
        <v>3.5214433999999999</v>
      </c>
      <c r="AK1313" s="155">
        <v>3.5059054000000001</v>
      </c>
      <c r="AL1313" s="155">
        <v>7.7493696999999997E-3</v>
      </c>
      <c r="AM1313" s="155">
        <v>0</v>
      </c>
      <c r="AN1313" s="155">
        <v>1.4465922999999999E-3</v>
      </c>
      <c r="AO1313" s="155">
        <v>4.7787202999999999E-3</v>
      </c>
      <c r="AP1313" s="155">
        <v>1.5633093E-3</v>
      </c>
      <c r="AQ1313"/>
      <c r="AR1313" s="156">
        <v>7.3058782999999997E-3</v>
      </c>
      <c r="AS1313" s="156">
        <v>6.9754643000000003E-3</v>
      </c>
      <c r="AT1313" s="156">
        <v>2.8163944000000001E-4</v>
      </c>
      <c r="AU1313" s="156">
        <v>4.8774569000000001E-5</v>
      </c>
      <c r="AV1313" s="282">
        <f t="shared" si="312"/>
        <v>4.1819330715083004E-7</v>
      </c>
      <c r="AW1313" s="282">
        <f t="shared" si="313"/>
        <v>1.0415659828133352E-9</v>
      </c>
      <c r="AX1313" s="283">
        <f t="shared" si="314"/>
        <v>6.8311720660499996E-3</v>
      </c>
      <c r="AY1313" s="157">
        <v>2.5660447000000002E-7</v>
      </c>
      <c r="AZ1313" s="157">
        <v>7.7432684000000004E-10</v>
      </c>
      <c r="BA1313" s="157">
        <v>2.1151948E-14</v>
      </c>
      <c r="BB1313" s="157">
        <v>0</v>
      </c>
      <c r="BC1313" s="157">
        <v>0</v>
      </c>
      <c r="BD1313" s="157">
        <v>5.8140872999999999E-10</v>
      </c>
      <c r="BE1313" s="157">
        <v>1.6100371999999999E-7</v>
      </c>
      <c r="BF1313" s="157">
        <v>8.2473540000000002E-11</v>
      </c>
      <c r="BG1313" s="157">
        <v>1.8473838E-10</v>
      </c>
      <c r="BH1313" s="157">
        <v>0</v>
      </c>
      <c r="BI1313" s="157">
        <v>0</v>
      </c>
      <c r="BJ1313" s="157">
        <v>5.9941665E-15</v>
      </c>
      <c r="BK1313" s="157">
        <v>5.6867908000000005E-17</v>
      </c>
      <c r="BL1313" s="157">
        <v>1.9830926999999999E-17</v>
      </c>
      <c r="BM1313" s="157">
        <v>1.4901293E-13</v>
      </c>
      <c r="BN1313" s="157">
        <v>3.5594079000000001E-12</v>
      </c>
      <c r="BO1313" s="157">
        <v>0</v>
      </c>
      <c r="BP1313" s="157">
        <v>1.4806604999999999E-7</v>
      </c>
      <c r="BQ1313" s="157">
        <v>6.8310239999999998E-3</v>
      </c>
      <c r="BR1313" s="157">
        <v>0</v>
      </c>
      <c r="BS1313" s="157">
        <v>0</v>
      </c>
      <c r="BT1313" s="157">
        <v>0</v>
      </c>
      <c r="BU1313"/>
      <c r="BV1313" s="155">
        <v>1.6082836E-5</v>
      </c>
      <c r="BW1313" s="155">
        <v>1.4648515999999999E-6</v>
      </c>
      <c r="BX1313" s="155">
        <v>7.6412014999999997E-6</v>
      </c>
      <c r="BY1313" s="155">
        <v>1.7872974E-9</v>
      </c>
      <c r="BZ1313" s="155">
        <v>9.2900774999999997E-7</v>
      </c>
      <c r="CA1313" s="155">
        <v>3.759876E-7</v>
      </c>
      <c r="CB1313" s="155">
        <v>0</v>
      </c>
      <c r="CC1313" s="155">
        <v>5.7066826999999999E-7</v>
      </c>
      <c r="CD1313" s="155">
        <v>9.6082929000000002E-10</v>
      </c>
      <c r="CE1313" s="155">
        <v>1.0101389000000001E-8</v>
      </c>
      <c r="CF1313" s="155">
        <v>0</v>
      </c>
      <c r="CG1313" s="155">
        <v>0</v>
      </c>
      <c r="CH1313" s="155">
        <v>0</v>
      </c>
      <c r="CI1313" s="155">
        <v>8.1739908000000005E-7</v>
      </c>
      <c r="CJ1313" s="155">
        <v>4.2708707000000001E-6</v>
      </c>
      <c r="CK1313" s="155">
        <v>1.4477593E-15</v>
      </c>
      <c r="CL1313" s="155">
        <v>0</v>
      </c>
      <c r="CM1313"/>
      <c r="CN1313" s="284">
        <v>0</v>
      </c>
      <c r="CO1313" s="284">
        <v>0.27213764000000001</v>
      </c>
      <c r="CP1313" s="285">
        <v>1.0765992E-2</v>
      </c>
      <c r="CQ1313" s="284">
        <v>1.0884632000000001E-3</v>
      </c>
      <c r="CR1313" s="284">
        <v>2.7061864999999998E-12</v>
      </c>
      <c r="CS1313" s="284">
        <v>3.2085869000000002E-10</v>
      </c>
      <c r="CT1313" s="284">
        <v>4.3901064E-5</v>
      </c>
      <c r="CU1313" s="284">
        <v>5.1620079E-5</v>
      </c>
      <c r="CV1313" s="284">
        <v>0</v>
      </c>
      <c r="CW1313" s="284">
        <v>1.3222497000000001E-4</v>
      </c>
      <c r="CX1313"/>
      <c r="CY1313"/>
      <c r="CZ1313"/>
      <c r="DA1313"/>
      <c r="DB1313" s="212"/>
      <c r="DC1313"/>
      <c r="DD1313"/>
      <c r="DE1313"/>
      <c r="DF1313"/>
      <c r="DG1313"/>
      <c r="DH1313"/>
      <c r="DI1313" s="48"/>
      <c r="DJ1313" s="48"/>
      <c r="DK1313" s="48"/>
      <c r="DL1313" s="48"/>
    </row>
    <row r="1314" spans="1:116" ht="14.4">
      <c r="A1314" s="54" t="s">
        <v>3721</v>
      </c>
      <c r="B1314" s="188" t="s">
        <v>1372</v>
      </c>
      <c r="C1314" s="151" t="str">
        <f t="shared" si="315"/>
        <v>B.030.01.102</v>
      </c>
      <c r="D1314" s="54" t="s">
        <v>47</v>
      </c>
      <c r="E1314" s="150" t="s">
        <v>440</v>
      </c>
      <c r="F1314" s="153" t="str">
        <f t="shared" si="316"/>
        <v>Electricity from offshore windmill USA (5MW  capacity factor 0.47)</v>
      </c>
      <c r="G1314" s="154">
        <f t="shared" si="317"/>
        <v>3.0244749333333334E-3</v>
      </c>
      <c r="H1314"/>
      <c r="I1314"/>
      <c r="J1314" s="227">
        <f t="shared" si="308"/>
        <v>9.256783752091156E-4</v>
      </c>
      <c r="K1314"/>
      <c r="L1314" s="280">
        <f t="shared" si="309"/>
        <v>4.8751480000000001E-5</v>
      </c>
      <c r="M1314" s="280">
        <f t="shared" si="310"/>
        <v>1.27201040686E-4</v>
      </c>
      <c r="N1314" s="281">
        <f t="shared" si="311"/>
        <v>2.9605461452311558E-4</v>
      </c>
      <c r="O1314" s="280">
        <v>4.5367124000000002E-4</v>
      </c>
      <c r="P1314" s="286">
        <v>8.3297938000000005E-5</v>
      </c>
      <c r="Q1314" s="286">
        <v>3.0896006E-5</v>
      </c>
      <c r="R1314" s="286">
        <v>3.5383682000000002E-5</v>
      </c>
      <c r="S1314" s="286">
        <v>6.5022692999999996E-6</v>
      </c>
      <c r="T1314" s="286">
        <v>3.2237135999999999E-6</v>
      </c>
      <c r="U1314" s="286">
        <v>3.6418151000000002E-6</v>
      </c>
      <c r="V1314" s="286">
        <v>1.4558697000000001E-6</v>
      </c>
      <c r="W1314" s="286">
        <v>2.8781198E-4</v>
      </c>
      <c r="X1314" s="286">
        <v>1.1522687E-5</v>
      </c>
      <c r="Y1314" s="286">
        <v>7.5232683000000002E-6</v>
      </c>
      <c r="Z1314" s="286">
        <v>2.8539986000000002E-8</v>
      </c>
      <c r="AA1314" s="286">
        <v>7.1936599000000003E-7</v>
      </c>
      <c r="AB1314" s="286">
        <v>2.3311553E-13</v>
      </c>
      <c r="AC1314"/>
      <c r="AD1314" s="227">
        <f t="shared" si="303"/>
        <v>4.5367124000000002E-4</v>
      </c>
      <c r="AE1314" s="227">
        <f t="shared" si="304"/>
        <v>1.6440129370000003E-4</v>
      </c>
      <c r="AF1314" s="227">
        <f t="shared" si="305"/>
        <v>1.1636917969E-4</v>
      </c>
      <c r="AG1314" s="227">
        <f t="shared" si="306"/>
        <v>1.27201040686E-4</v>
      </c>
      <c r="AH1314" s="227">
        <f t="shared" si="307"/>
        <v>2.9533524853311556E-4</v>
      </c>
      <c r="AI1314"/>
      <c r="AJ1314">
        <v>1.0353717</v>
      </c>
      <c r="AK1314" s="155">
        <v>3.4621365000000001E-2</v>
      </c>
      <c r="AL1314" s="155">
        <v>3.6848664E-4</v>
      </c>
      <c r="AM1314" s="155">
        <v>0</v>
      </c>
      <c r="AN1314" s="155">
        <v>2.7012491000000001E-5</v>
      </c>
      <c r="AO1314" s="155">
        <v>1.0002087</v>
      </c>
      <c r="AP1314" s="155">
        <v>1.4613943999999999E-4</v>
      </c>
      <c r="AQ1314"/>
      <c r="AR1314" s="156">
        <v>7.1383781999999997E-5</v>
      </c>
      <c r="AS1314" s="156">
        <v>6.6183512E-5</v>
      </c>
      <c r="AT1314" s="156">
        <v>2.6686485999999999E-6</v>
      </c>
      <c r="AU1314" s="156">
        <v>2.5316217E-6</v>
      </c>
      <c r="AV1314" s="282">
        <f t="shared" si="312"/>
        <v>3.9678364159679999E-9</v>
      </c>
      <c r="AW1314" s="282">
        <f t="shared" si="313"/>
        <v>9.869262537475167E-12</v>
      </c>
      <c r="AX1314" s="283">
        <f t="shared" si="314"/>
        <v>3.54568863E-4</v>
      </c>
      <c r="AY1314" s="157">
        <v>2.8074558E-9</v>
      </c>
      <c r="AZ1314" s="157">
        <v>8.4707852000000002E-12</v>
      </c>
      <c r="BA1314" s="157">
        <v>2.3143303999999999E-16</v>
      </c>
      <c r="BB1314" s="157">
        <v>3.4012368000000001E-14</v>
      </c>
      <c r="BC1314" s="157">
        <v>0</v>
      </c>
      <c r="BD1314" s="157">
        <v>1.2185346000000001E-12</v>
      </c>
      <c r="BE1314" s="157">
        <v>1.0146575999999999E-9</v>
      </c>
      <c r="BF1314" s="157">
        <v>2.5254199000000001E-13</v>
      </c>
      <c r="BG1314" s="157">
        <v>1.1006859000000001E-12</v>
      </c>
      <c r="BH1314" s="157">
        <v>4.0541352E-14</v>
      </c>
      <c r="BI1314" s="157">
        <v>5.5049668999999998E-16</v>
      </c>
      <c r="BJ1314" s="157">
        <v>3.5394681999999998E-15</v>
      </c>
      <c r="BK1314" s="157">
        <v>3.0496695000000001E-16</v>
      </c>
      <c r="BL1314" s="157">
        <v>8.1730592000000006E-17</v>
      </c>
      <c r="BM1314" s="157">
        <v>1.1776569E-10</v>
      </c>
      <c r="BN1314" s="157">
        <v>2.6704779000000001E-11</v>
      </c>
      <c r="BO1314" s="157">
        <v>3.1651438000000001E-24</v>
      </c>
      <c r="BP1314" s="157">
        <v>1.3838923E-5</v>
      </c>
      <c r="BQ1314" s="157">
        <v>3.4072993999999999E-4</v>
      </c>
      <c r="BR1314" s="157">
        <v>0</v>
      </c>
      <c r="BS1314" s="157">
        <v>0</v>
      </c>
      <c r="BT1314" s="157">
        <v>0</v>
      </c>
      <c r="BU1314"/>
      <c r="BV1314" s="155">
        <v>2.0006983000000001E-7</v>
      </c>
      <c r="BW1314" s="155">
        <v>7.7401333999999997E-9</v>
      </c>
      <c r="BX1314" s="155">
        <v>8.4330385999999999E-8</v>
      </c>
      <c r="BY1314" s="155">
        <v>1.8932797000000001E-10</v>
      </c>
      <c r="BZ1314" s="155">
        <v>1.1719008E-8</v>
      </c>
      <c r="CA1314" s="155">
        <v>2.1320298000000001E-10</v>
      </c>
      <c r="CB1314" s="155">
        <v>1.0407502E-9</v>
      </c>
      <c r="CC1314" s="155">
        <v>5.9777193999999995E-10</v>
      </c>
      <c r="CD1314" s="155">
        <v>4.4248476000000001E-9</v>
      </c>
      <c r="CE1314" s="155">
        <v>2.4648667999999998E-9</v>
      </c>
      <c r="CF1314" s="155">
        <v>0</v>
      </c>
      <c r="CG1314" s="155">
        <v>6.9993116999999997E-21</v>
      </c>
      <c r="CH1314" s="155">
        <v>5.7310091999999999E-17</v>
      </c>
      <c r="CI1314" s="155">
        <v>7.2250186000000003E-9</v>
      </c>
      <c r="CJ1314" s="155">
        <v>4.2613353000000002E-8</v>
      </c>
      <c r="CK1314" s="155">
        <v>3.7511160999999999E-8</v>
      </c>
      <c r="CL1314" s="155">
        <v>0</v>
      </c>
      <c r="CM1314"/>
      <c r="CN1314" s="284">
        <v>4.8508042999999997E-17</v>
      </c>
      <c r="CO1314" s="284">
        <v>3.0241147999999999E-3</v>
      </c>
      <c r="CP1314" s="285">
        <v>1.0489339E-5</v>
      </c>
      <c r="CQ1314" s="284">
        <v>5.2930502E-6</v>
      </c>
      <c r="CR1314" s="284">
        <v>5.0428455000000001E-11</v>
      </c>
      <c r="CS1314" s="284">
        <v>1.1829128999999999E-10</v>
      </c>
      <c r="CT1314" s="284">
        <v>4.5405023000000001E-7</v>
      </c>
      <c r="CU1314" s="284">
        <v>5.1380868000000003E-4</v>
      </c>
      <c r="CV1314" s="284">
        <v>2.6969465000000001E-8</v>
      </c>
      <c r="CW1314" s="284">
        <v>3.1988754999999999E-7</v>
      </c>
      <c r="CX1314"/>
      <c r="CY1314"/>
      <c r="CZ1314"/>
      <c r="DA1314"/>
      <c r="DB1314" s="247"/>
      <c r="DC1314"/>
      <c r="DD1314"/>
      <c r="DE1314"/>
      <c r="DF1314"/>
      <c r="DG1314"/>
      <c r="DH1314"/>
      <c r="DI1314" s="48"/>
      <c r="DJ1314" s="48"/>
      <c r="DK1314" s="48"/>
      <c r="DL1314" s="48"/>
    </row>
    <row r="1315" spans="1:116" ht="14.4">
      <c r="A1315" t="s">
        <v>1910</v>
      </c>
      <c r="B1315" s="188" t="s">
        <v>1372</v>
      </c>
      <c r="C1315" s="151" t="str">
        <f t="shared" si="315"/>
        <v>B.030.01.103</v>
      </c>
      <c r="D1315" s="54" t="s">
        <v>47</v>
      </c>
      <c r="E1315" s="150" t="s">
        <v>440</v>
      </c>
      <c r="F1315" s="153" t="str">
        <f t="shared" si="316"/>
        <v>Electricity gas EU - US - China 60% efficiency</v>
      </c>
      <c r="G1315" s="154">
        <f t="shared" si="317"/>
        <v>0.16313532000000003</v>
      </c>
      <c r="H1315"/>
      <c r="I1315"/>
      <c r="J1315" s="227">
        <f t="shared" si="308"/>
        <v>3.1536770692315891E-2</v>
      </c>
      <c r="K1315"/>
      <c r="L1315" s="280">
        <f t="shared" si="309"/>
        <v>3.4593298179999999E-3</v>
      </c>
      <c r="M1315" s="280">
        <f t="shared" si="310"/>
        <v>3.0322644121899998E-3</v>
      </c>
      <c r="N1315" s="281">
        <f t="shared" si="311"/>
        <v>5.7487846212588868E-4</v>
      </c>
      <c r="O1315" s="280">
        <v>2.4470298000000001E-2</v>
      </c>
      <c r="P1315" s="219">
        <v>4.2269417000000001E-4</v>
      </c>
      <c r="Q1315" s="219">
        <v>2.5643326000000001E-3</v>
      </c>
      <c r="R1315" s="219">
        <v>2.247387E-3</v>
      </c>
      <c r="S1315" s="219">
        <v>1.1977540999999999E-3</v>
      </c>
      <c r="T1315" s="286">
        <v>7.3395851999999997E-6</v>
      </c>
      <c r="U1315" s="286">
        <v>6.8491327999999998E-6</v>
      </c>
      <c r="V1315" s="286">
        <v>4.2304137999999998E-5</v>
      </c>
      <c r="W1315" s="286">
        <v>2.1614802000000001E-5</v>
      </c>
      <c r="X1315" s="286">
        <v>2.5449652000000002E-6</v>
      </c>
      <c r="Y1315" s="286">
        <v>5.5325640000000004E-4</v>
      </c>
      <c r="Z1315" s="286">
        <v>3.8853899E-7</v>
      </c>
      <c r="AA1315" s="286">
        <v>7.2600825E-9</v>
      </c>
      <c r="AB1315" s="286">
        <v>4.3388558999999999E-14</v>
      </c>
      <c r="AC1315"/>
      <c r="AD1315" s="227">
        <f t="shared" si="303"/>
        <v>2.4470298000000001E-2</v>
      </c>
      <c r="AE1315" s="227">
        <f t="shared" si="304"/>
        <v>6.488660726E-3</v>
      </c>
      <c r="AF1315" s="227">
        <f t="shared" si="305"/>
        <v>3.0293381680825001E-3</v>
      </c>
      <c r="AG1315" s="227">
        <f t="shared" si="306"/>
        <v>3.0322644121899998E-3</v>
      </c>
      <c r="AH1315" s="227">
        <f t="shared" si="307"/>
        <v>5.7487120204338866E-4</v>
      </c>
      <c r="AI1315"/>
      <c r="AJ1315">
        <v>1.4134285</v>
      </c>
      <c r="AK1315" s="155">
        <v>1.3196527</v>
      </c>
      <c r="AL1315" s="155">
        <v>5.4711137E-2</v>
      </c>
      <c r="AM1315" s="155">
        <v>0</v>
      </c>
      <c r="AN1315" s="155">
        <v>8.0735093000000001E-3</v>
      </c>
      <c r="AO1315" s="155">
        <v>2.0127516000000002E-2</v>
      </c>
      <c r="AP1315" s="155">
        <v>1.0863548000000001E-2</v>
      </c>
      <c r="AQ1315"/>
      <c r="AR1315" s="156">
        <v>3.5258573E-3</v>
      </c>
      <c r="AS1315" s="156">
        <v>3.2936620000000002E-3</v>
      </c>
      <c r="AT1315" s="156">
        <v>1.4235876000000001E-4</v>
      </c>
      <c r="AU1315" s="156">
        <v>8.9836475999999994E-5</v>
      </c>
      <c r="AV1315" s="282">
        <f t="shared" si="312"/>
        <v>1.9746174783437632E-7</v>
      </c>
      <c r="AW1315" s="282">
        <f t="shared" si="313"/>
        <v>5.2647471811877268E-10</v>
      </c>
      <c r="AX1315" s="283">
        <f t="shared" si="314"/>
        <v>1.25821393107E-2</v>
      </c>
      <c r="AY1315" s="157">
        <v>1.5138961E-7</v>
      </c>
      <c r="AZ1315" s="157">
        <v>4.5677900999999998E-10</v>
      </c>
      <c r="BA1315" s="157">
        <v>1.2479855E-14</v>
      </c>
      <c r="BB1315" s="157">
        <v>6.1303762999999999E-15</v>
      </c>
      <c r="BC1315" s="157">
        <v>0</v>
      </c>
      <c r="BD1315" s="157">
        <v>2.6905543000000001E-10</v>
      </c>
      <c r="BE1315" s="157">
        <v>4.5794333000000003E-8</v>
      </c>
      <c r="BF1315" s="157">
        <v>3.9376059999999998E-11</v>
      </c>
      <c r="BG1315" s="157">
        <v>3.0299904999999998E-11</v>
      </c>
      <c r="BH1315" s="157">
        <v>8.0931288999999998E-17</v>
      </c>
      <c r="BI1315" s="157">
        <v>1.0399951E-18</v>
      </c>
      <c r="BJ1315" s="157">
        <v>3.9036765000000002E-15</v>
      </c>
      <c r="BK1315" s="157">
        <v>2.765934E-15</v>
      </c>
      <c r="BL1315" s="157">
        <v>5.1168193000000001E-16</v>
      </c>
      <c r="BM1315" s="157">
        <v>1.0181173E-12</v>
      </c>
      <c r="BN1315" s="157">
        <v>7.7251566999999995E-12</v>
      </c>
      <c r="BO1315" s="157">
        <v>5.8615776000000004E-23</v>
      </c>
      <c r="BP1315" s="157">
        <v>1.9613107E-6</v>
      </c>
      <c r="BQ1315" s="157">
        <v>1.2580177999999999E-2</v>
      </c>
      <c r="BR1315" s="157">
        <v>0</v>
      </c>
      <c r="BS1315" s="157">
        <v>0</v>
      </c>
      <c r="BT1315" s="157">
        <v>0</v>
      </c>
      <c r="BU1315"/>
      <c r="BV1315" s="155">
        <v>8.5753023999999993E-6</v>
      </c>
      <c r="BW1315" s="155">
        <v>2.9276428E-7</v>
      </c>
      <c r="BX1315" s="155">
        <v>4.5486456000000002E-6</v>
      </c>
      <c r="BY1315" s="155">
        <v>5.2113115000000003E-9</v>
      </c>
      <c r="BZ1315" s="155">
        <v>1.1879558000000001E-6</v>
      </c>
      <c r="CA1315" s="155">
        <v>1.6491529999999999E-7</v>
      </c>
      <c r="CB1315" s="155">
        <v>2.0137369000000001E-12</v>
      </c>
      <c r="CC1315" s="155">
        <v>2.5030445999999999E-7</v>
      </c>
      <c r="CD1315" s="155">
        <v>1.0226765000000001E-8</v>
      </c>
      <c r="CE1315" s="155">
        <v>6.7612583999999998E-9</v>
      </c>
      <c r="CF1315" s="155">
        <v>0</v>
      </c>
      <c r="CG1315" s="155">
        <v>1.2962130999999999E-19</v>
      </c>
      <c r="CH1315" s="155">
        <v>1.0613342000000001E-15</v>
      </c>
      <c r="CI1315" s="155">
        <v>4.3360154999999998E-7</v>
      </c>
      <c r="CJ1315" s="155">
        <v>1.6748900999999999E-6</v>
      </c>
      <c r="CK1315" s="155">
        <v>2.3890460000000002E-11</v>
      </c>
      <c r="CL1315" s="155">
        <v>0</v>
      </c>
      <c r="CM1315"/>
      <c r="CN1315" s="284">
        <v>8.9832777999999995E-16</v>
      </c>
      <c r="CO1315" s="284">
        <v>0.16313533999999999</v>
      </c>
      <c r="CP1315" s="285">
        <v>4.7172328000000003E-3</v>
      </c>
      <c r="CQ1315" s="284">
        <v>2.3812829999999999E-4</v>
      </c>
      <c r="CR1315" s="284">
        <v>1.8577177000000002E-12</v>
      </c>
      <c r="CS1315" s="284">
        <v>2.1680353E-10</v>
      </c>
      <c r="CT1315" s="284">
        <v>3.4403794999999997E-5</v>
      </c>
      <c r="CU1315" s="284">
        <v>1.4516595000000001E-3</v>
      </c>
      <c r="CV1315" s="284">
        <v>5.4160606999999998E-11</v>
      </c>
      <c r="CW1315" s="284">
        <v>5.7996391999999997E-5</v>
      </c>
      <c r="CX1315"/>
      <c r="CY1315"/>
      <c r="CZ1315"/>
      <c r="DA1315"/>
      <c r="DB1315" s="247"/>
      <c r="DC1315"/>
      <c r="DD1315"/>
      <c r="DE1315"/>
      <c r="DF1315"/>
      <c r="DG1315"/>
      <c r="DH1315"/>
      <c r="DI1315" s="48"/>
      <c r="DJ1315" s="48"/>
      <c r="DK1315" s="48"/>
      <c r="DL1315" s="48"/>
    </row>
    <row r="1316" spans="1:116" ht="14.4">
      <c r="A1316" t="s">
        <v>1050</v>
      </c>
      <c r="B1316" s="188" t="s">
        <v>1372</v>
      </c>
      <c r="C1316" s="151" t="str">
        <f t="shared" si="315"/>
        <v>B.030.01.104</v>
      </c>
      <c r="D1316" s="54" t="s">
        <v>47</v>
      </c>
      <c r="E1316" s="150" t="s">
        <v>440</v>
      </c>
      <c r="F1316" s="153" t="str">
        <f t="shared" si="316"/>
        <v>Electricity nuclear (US)</v>
      </c>
      <c r="G1316" s="154">
        <f t="shared" si="317"/>
        <v>2.4601874000000001E-3</v>
      </c>
      <c r="H1316"/>
      <c r="I1316"/>
      <c r="J1316" s="227">
        <f t="shared" si="308"/>
        <v>2.5692443218424794E-2</v>
      </c>
      <c r="K1316"/>
      <c r="L1316" s="280">
        <f t="shared" si="309"/>
        <v>9.472921301E-5</v>
      </c>
      <c r="M1316" s="280">
        <f t="shared" si="310"/>
        <v>5.9870425560400002E-4</v>
      </c>
      <c r="N1316" s="281">
        <f t="shared" si="311"/>
        <v>2.4629981639810797E-2</v>
      </c>
      <c r="O1316" s="280">
        <v>3.6902811000000003E-4</v>
      </c>
      <c r="P1316" s="219">
        <v>4.4359439999999998E-4</v>
      </c>
      <c r="Q1316" s="219">
        <v>1.1132846999999999E-4</v>
      </c>
      <c r="R1316" s="286">
        <v>9.1142664000000006E-5</v>
      </c>
      <c r="S1316" s="286">
        <v>2.1029630000000001E-6</v>
      </c>
      <c r="T1316" s="286">
        <v>1.0477531E-7</v>
      </c>
      <c r="U1316" s="286">
        <v>1.3788107000000001E-6</v>
      </c>
      <c r="V1316" s="286">
        <v>4.3725835999999999E-5</v>
      </c>
      <c r="W1316" s="286">
        <v>8.6056373E-7</v>
      </c>
      <c r="X1316" s="286">
        <v>2.6669370000000001E-8</v>
      </c>
      <c r="Y1316" s="286">
        <v>2.4629121E-2</v>
      </c>
      <c r="Z1316" s="286">
        <v>2.8880234E-8</v>
      </c>
      <c r="AA1316" s="286">
        <v>7.6080344000000002E-11</v>
      </c>
      <c r="AB1316" s="286">
        <v>4.5468028999999997E-16</v>
      </c>
      <c r="AC1316"/>
      <c r="AD1316" s="227">
        <f t="shared" si="303"/>
        <v>3.6902811000000003E-4</v>
      </c>
      <c r="AE1316" s="227">
        <f t="shared" si="304"/>
        <v>6.9337791900999995E-4</v>
      </c>
      <c r="AF1316" s="227">
        <f t="shared" si="305"/>
        <v>5.9864878208034397E-4</v>
      </c>
      <c r="AG1316" s="227">
        <f t="shared" si="306"/>
        <v>5.9870425560400002E-4</v>
      </c>
      <c r="AH1316" s="227">
        <f t="shared" si="307"/>
        <v>2.4629981563730453E-2</v>
      </c>
      <c r="AI1316"/>
      <c r="AJ1316">
        <v>3.0926808000000001</v>
      </c>
      <c r="AK1316" s="155">
        <v>2.9407672999999999E-2</v>
      </c>
      <c r="AL1316" s="155">
        <v>3.0597517999999999</v>
      </c>
      <c r="AM1316" s="155">
        <v>0</v>
      </c>
      <c r="AN1316" s="155">
        <v>4.6813341999999997E-4</v>
      </c>
      <c r="AO1316" s="155">
        <v>2.3365283000000001E-3</v>
      </c>
      <c r="AP1316" s="155">
        <v>7.1667012000000004E-4</v>
      </c>
      <c r="AQ1316"/>
      <c r="AR1316" s="156">
        <v>1.9991753999999999E-4</v>
      </c>
      <c r="AS1316" s="156">
        <v>1.9332948000000001E-4</v>
      </c>
      <c r="AT1316" s="156">
        <v>5.1076825999999998E-6</v>
      </c>
      <c r="AU1316" s="156">
        <v>1.4803790000000001E-6</v>
      </c>
      <c r="AV1316" s="282">
        <f t="shared" si="312"/>
        <v>1.1590496170941849E-8</v>
      </c>
      <c r="AW1316" s="282">
        <f t="shared" si="313"/>
        <v>1.8889359136191201E-11</v>
      </c>
      <c r="AX1316" s="283">
        <f t="shared" si="314"/>
        <v>2.0733600296E-4</v>
      </c>
      <c r="AY1316" s="157">
        <v>2.2834944000000001E-9</v>
      </c>
      <c r="AZ1316" s="157">
        <v>6.8898709999999998E-12</v>
      </c>
      <c r="BA1316" s="157">
        <v>1.8824039000000001E-16</v>
      </c>
      <c r="BB1316" s="157">
        <v>6.4241849999999997E-17</v>
      </c>
      <c r="BC1316" s="157">
        <v>0</v>
      </c>
      <c r="BD1316" s="157">
        <v>1.111946E-11</v>
      </c>
      <c r="BE1316" s="157">
        <v>8.9187526999999992E-9</v>
      </c>
      <c r="BF1316" s="157">
        <v>1.6221306E-12</v>
      </c>
      <c r="BG1316" s="157">
        <v>1.033464E-11</v>
      </c>
      <c r="BH1316" s="157">
        <v>8.4810059000000003E-19</v>
      </c>
      <c r="BI1316" s="157">
        <v>1.6896497000000001E-16</v>
      </c>
      <c r="BJ1316" s="157">
        <v>1.0670923E-16</v>
      </c>
      <c r="BK1316" s="157">
        <v>3.5084221999999998E-14</v>
      </c>
      <c r="BL1316" s="157">
        <v>7.1685514999999998E-15</v>
      </c>
      <c r="BM1316" s="157">
        <v>3.9659366999999997E-12</v>
      </c>
      <c r="BN1316" s="157">
        <v>3.7316360999999998E-10</v>
      </c>
      <c r="BO1316" s="157">
        <v>6.1425037000000002E-25</v>
      </c>
      <c r="BP1316" s="157">
        <v>1.1985296E-7</v>
      </c>
      <c r="BQ1316" s="157">
        <v>2.0721615E-4</v>
      </c>
      <c r="BR1316" s="157">
        <v>0</v>
      </c>
      <c r="BS1316" s="157">
        <v>0</v>
      </c>
      <c r="BT1316" s="157">
        <v>0</v>
      </c>
      <c r="BU1316"/>
      <c r="BV1316" s="155">
        <v>4.1989647000000002E-6</v>
      </c>
      <c r="BW1316" s="155">
        <v>7.4777681999999994E-8</v>
      </c>
      <c r="BX1316" s="155">
        <v>6.8596552000000005E-8</v>
      </c>
      <c r="BY1316" s="155">
        <v>5.1377904999999996E-9</v>
      </c>
      <c r="BZ1316" s="155">
        <v>5.8397835999999999E-8</v>
      </c>
      <c r="CA1316" s="155">
        <v>7.3808707000000002E-9</v>
      </c>
      <c r="CB1316" s="155">
        <v>2.1102487E-14</v>
      </c>
      <c r="CC1316" s="155">
        <v>1.0802263999999999E-8</v>
      </c>
      <c r="CD1316" s="155">
        <v>1.5396095E-10</v>
      </c>
      <c r="CE1316" s="155">
        <v>1.0116285000000001E-9</v>
      </c>
      <c r="CF1316" s="155">
        <v>0</v>
      </c>
      <c r="CG1316" s="155">
        <v>1.3583363E-21</v>
      </c>
      <c r="CH1316" s="155">
        <v>1.1122005E-17</v>
      </c>
      <c r="CI1316" s="155">
        <v>2.1622052E-8</v>
      </c>
      <c r="CJ1316" s="155">
        <v>3.9510837999999998E-6</v>
      </c>
      <c r="CK1316" s="155">
        <v>2.5123438000000003E-13</v>
      </c>
      <c r="CL1316" s="155">
        <v>0</v>
      </c>
      <c r="CM1316"/>
      <c r="CN1316" s="284">
        <v>9.4138166999999996E-18</v>
      </c>
      <c r="CO1316" s="284">
        <v>2.4598198000000001E-3</v>
      </c>
      <c r="CP1316" s="285">
        <v>2.8881797E-4</v>
      </c>
      <c r="CQ1316" s="284">
        <v>5.2688848999999997E-5</v>
      </c>
      <c r="CR1316" s="284">
        <v>1.2464262E-12</v>
      </c>
      <c r="CS1316" s="284">
        <v>3.054814E-10</v>
      </c>
      <c r="CT1316" s="284">
        <v>2.8503737000000002E-6</v>
      </c>
      <c r="CU1316" s="284">
        <v>1.2023301E-2</v>
      </c>
      <c r="CV1316" s="284">
        <v>5.6756346000000002E-13</v>
      </c>
      <c r="CW1316" s="284">
        <v>2.5519538999999999E-6</v>
      </c>
      <c r="CX1316"/>
      <c r="CY1316"/>
      <c r="CZ1316"/>
      <c r="DA1316"/>
      <c r="DB1316" s="247"/>
      <c r="DC1316"/>
      <c r="DD1316"/>
      <c r="DE1316"/>
      <c r="DF1316"/>
      <c r="DG1316"/>
      <c r="DH1316"/>
      <c r="DI1316" s="48"/>
      <c r="DJ1316" s="48"/>
      <c r="DK1316" s="48"/>
      <c r="DL1316" s="48"/>
    </row>
    <row r="1317" spans="1:116" ht="14.4">
      <c r="A1317" t="s">
        <v>1911</v>
      </c>
      <c r="B1317" s="188" t="s">
        <v>1372</v>
      </c>
      <c r="C1317" s="151" t="str">
        <f t="shared" si="315"/>
        <v>B.030.01.105</v>
      </c>
      <c r="D1317" s="54" t="s">
        <v>47</v>
      </c>
      <c r="E1317" s="150" t="s">
        <v>440</v>
      </c>
      <c r="F1317" s="153" t="str">
        <f t="shared" si="316"/>
        <v>Electricity oil EU - US - China  45% efficiency</v>
      </c>
      <c r="G1317" s="154">
        <f t="shared" si="317"/>
        <v>0.22967222000000001</v>
      </c>
      <c r="H1317"/>
      <c r="I1317"/>
      <c r="J1317" s="227">
        <f t="shared" si="308"/>
        <v>4.6165887286434101E-2</v>
      </c>
      <c r="K1317"/>
      <c r="L1317" s="280">
        <f t="shared" si="309"/>
        <v>2.6919380072721001E-3</v>
      </c>
      <c r="M1317" s="280">
        <f t="shared" si="310"/>
        <v>8.9343749894400006E-3</v>
      </c>
      <c r="N1317" s="281">
        <f t="shared" si="311"/>
        <v>8.8741289721999995E-5</v>
      </c>
      <c r="O1317" s="280">
        <v>3.4450833E-2</v>
      </c>
      <c r="P1317" s="286">
        <v>7.2015613000000001E-3</v>
      </c>
      <c r="Q1317" s="286">
        <v>1.7326748999999999E-3</v>
      </c>
      <c r="R1317" s="286">
        <v>1.4657400000000001E-3</v>
      </c>
      <c r="S1317" s="286">
        <v>1.2251552E-3</v>
      </c>
      <c r="T1317" s="286">
        <v>3.0967721000000001E-9</v>
      </c>
      <c r="U1317" s="286">
        <v>1.0397104999999999E-6</v>
      </c>
      <c r="V1317" s="286">
        <v>1.3878943999999999E-7</v>
      </c>
      <c r="W1317" s="286">
        <v>2.1295722000000002E-8</v>
      </c>
      <c r="X1317" s="286">
        <v>0</v>
      </c>
      <c r="Y1317" s="286">
        <v>8.8719994000000001E-5</v>
      </c>
      <c r="Z1317" s="286">
        <v>0</v>
      </c>
      <c r="AA1317" s="286">
        <v>0</v>
      </c>
      <c r="AB1317" s="286">
        <v>0</v>
      </c>
      <c r="AC1317"/>
      <c r="AD1317" s="227">
        <f t="shared" si="303"/>
        <v>3.4450833E-2</v>
      </c>
      <c r="AE1317" s="227">
        <f t="shared" si="304"/>
        <v>1.16263129967121E-2</v>
      </c>
      <c r="AF1317" s="227">
        <f t="shared" si="305"/>
        <v>8.9343749894400006E-3</v>
      </c>
      <c r="AG1317" s="227">
        <f t="shared" si="306"/>
        <v>8.9343749894400006E-3</v>
      </c>
      <c r="AH1317" s="227">
        <f t="shared" si="307"/>
        <v>8.8741289721999995E-5</v>
      </c>
      <c r="AI1317"/>
      <c r="AJ1317">
        <v>2.6079777000000002</v>
      </c>
      <c r="AK1317" s="155">
        <v>2.5956559000000001</v>
      </c>
      <c r="AL1317" s="155">
        <v>1.1021117E-2</v>
      </c>
      <c r="AM1317" s="155">
        <v>0</v>
      </c>
      <c r="AN1317" s="155">
        <v>9.7478989999999998E-4</v>
      </c>
      <c r="AO1317" s="155">
        <v>3.9017501E-5</v>
      </c>
      <c r="AP1317" s="155">
        <v>2.8687804999999998E-4</v>
      </c>
      <c r="AQ1317"/>
      <c r="AR1317" s="156">
        <v>6.7270094999999997E-3</v>
      </c>
      <c r="AS1317" s="156">
        <v>6.3141936000000003E-3</v>
      </c>
      <c r="AT1317" s="156">
        <v>2.2748606E-4</v>
      </c>
      <c r="AU1317" s="156">
        <v>1.8532984999999999E-4</v>
      </c>
      <c r="AV1317" s="282">
        <f t="shared" si="312"/>
        <v>3.7854877398527366E-7</v>
      </c>
      <c r="AW1317" s="282">
        <f t="shared" si="313"/>
        <v>8.4129460018506141E-10</v>
      </c>
      <c r="AX1317" s="283">
        <f t="shared" si="314"/>
        <v>2.5956560786674999E-2</v>
      </c>
      <c r="AY1317" s="157">
        <v>2.1313581999999999E-7</v>
      </c>
      <c r="AZ1317" s="157">
        <v>6.4308221999999998E-10</v>
      </c>
      <c r="BA1317" s="157">
        <v>1.7569924999999999E-14</v>
      </c>
      <c r="BB1317" s="157">
        <v>0</v>
      </c>
      <c r="BC1317" s="157">
        <v>0</v>
      </c>
      <c r="BD1317" s="157">
        <v>2.0319078000000001E-10</v>
      </c>
      <c r="BE1317" s="157">
        <v>1.6520951999999999E-7</v>
      </c>
      <c r="BF1317" s="157">
        <v>2.9083856000000001E-11</v>
      </c>
      <c r="BG1317" s="157">
        <v>1.6911036E-10</v>
      </c>
      <c r="BH1317" s="157">
        <v>0</v>
      </c>
      <c r="BI1317" s="157">
        <v>0</v>
      </c>
      <c r="BJ1317" s="157">
        <v>5.9230066999999996E-16</v>
      </c>
      <c r="BK1317" s="157">
        <v>8.5968443000000001E-19</v>
      </c>
      <c r="BL1317" s="157">
        <v>1.0997068E-18</v>
      </c>
      <c r="BM1317" s="157">
        <v>9.4047437000000008E-15</v>
      </c>
      <c r="BN1317" s="157">
        <v>2.3380053000000002E-13</v>
      </c>
      <c r="BO1317" s="157">
        <v>0</v>
      </c>
      <c r="BP1317" s="157">
        <v>1.7866749999999999E-9</v>
      </c>
      <c r="BQ1317" s="157">
        <v>2.5956559000000001E-2</v>
      </c>
      <c r="BR1317" s="157">
        <v>0</v>
      </c>
      <c r="BS1317" s="157">
        <v>0</v>
      </c>
      <c r="BT1317" s="157">
        <v>0</v>
      </c>
      <c r="BU1317"/>
      <c r="BV1317" s="155">
        <v>1.3503693E-5</v>
      </c>
      <c r="BW1317" s="155">
        <v>1.2317260000000001E-6</v>
      </c>
      <c r="BX1317" s="155">
        <v>6.4038709999999996E-6</v>
      </c>
      <c r="BY1317" s="155">
        <v>7.4087057E-11</v>
      </c>
      <c r="BZ1317" s="155">
        <v>2.0147013E-6</v>
      </c>
      <c r="CA1317" s="155">
        <v>1.2944211E-7</v>
      </c>
      <c r="CB1317" s="155">
        <v>0</v>
      </c>
      <c r="CC1317" s="155">
        <v>1.9646527000000001E-7</v>
      </c>
      <c r="CD1317" s="155">
        <v>5.4522464999999998E-11</v>
      </c>
      <c r="CE1317" s="155">
        <v>8.6853892999999997E-10</v>
      </c>
      <c r="CF1317" s="155">
        <v>0</v>
      </c>
      <c r="CG1317" s="155">
        <v>0</v>
      </c>
      <c r="CH1317" s="155">
        <v>0</v>
      </c>
      <c r="CI1317" s="155">
        <v>3.4836351E-7</v>
      </c>
      <c r="CJ1317" s="155">
        <v>3.1781268999999999E-6</v>
      </c>
      <c r="CK1317" s="155">
        <v>2.9982913999999999E-19</v>
      </c>
      <c r="CL1317" s="155">
        <v>0</v>
      </c>
      <c r="CM1317"/>
      <c r="CN1317" s="284">
        <v>0</v>
      </c>
      <c r="CO1317" s="284">
        <v>0.22967222000000001</v>
      </c>
      <c r="CP1317" s="285">
        <v>3.7012867000000001E-3</v>
      </c>
      <c r="CQ1317" s="284">
        <v>8.7241667000000002E-4</v>
      </c>
      <c r="CR1317" s="284">
        <v>2.6648836999999999E-13</v>
      </c>
      <c r="CS1317" s="284">
        <v>3.1531705000000002E-11</v>
      </c>
      <c r="CT1317" s="284">
        <v>7.6054498000000003E-5</v>
      </c>
      <c r="CU1317" s="284">
        <v>1.1516989E-6</v>
      </c>
      <c r="CV1317" s="284">
        <v>0</v>
      </c>
      <c r="CW1317" s="284">
        <v>4.5521391000000003E-5</v>
      </c>
      <c r="CX1317"/>
      <c r="CY1317"/>
      <c r="CZ1317"/>
      <c r="DA1317"/>
      <c r="DB1317" s="54"/>
      <c r="DC1317"/>
      <c r="DD1317"/>
      <c r="DE1317"/>
      <c r="DF1317"/>
      <c r="DG1317"/>
      <c r="DH1317"/>
      <c r="DI1317" s="48"/>
      <c r="DJ1317" s="48"/>
      <c r="DK1317" s="48"/>
      <c r="DL1317" s="48"/>
    </row>
    <row r="1318" spans="1:116" ht="14.4">
      <c r="A1318" t="s">
        <v>1912</v>
      </c>
      <c r="B1318" s="188" t="s">
        <v>1372</v>
      </c>
      <c r="C1318" s="151" t="str">
        <f t="shared" si="315"/>
        <v>B.030.01.106</v>
      </c>
      <c r="D1318" s="54" t="s">
        <v>47</v>
      </c>
      <c r="E1318" s="150" t="s">
        <v>440</v>
      </c>
      <c r="F1318" s="153" t="str">
        <f t="shared" si="316"/>
        <v>Electricity from Hydropower (Norway)</v>
      </c>
      <c r="G1318" s="154">
        <f t="shared" si="317"/>
        <v>2E-3</v>
      </c>
      <c r="H1318"/>
      <c r="I1318"/>
      <c r="J1318" s="227">
        <f t="shared" si="308"/>
        <v>5.1091195955999999E-4</v>
      </c>
      <c r="K1318"/>
      <c r="L1318" s="280">
        <f t="shared" si="309"/>
        <v>8.5499220600000001E-6</v>
      </c>
      <c r="M1318" s="280">
        <f t="shared" si="310"/>
        <v>4.4144156000000003E-6</v>
      </c>
      <c r="N1318" s="281">
        <f t="shared" si="311"/>
        <v>1.979476219E-4</v>
      </c>
      <c r="O1318" s="287">
        <v>2.9999999999999997E-4</v>
      </c>
      <c r="P1318" s="219">
        <v>0</v>
      </c>
      <c r="Q1318" s="219">
        <v>0</v>
      </c>
      <c r="R1318" s="219">
        <v>0</v>
      </c>
      <c r="S1318" s="286">
        <v>6.1754000000000002E-6</v>
      </c>
      <c r="T1318" s="286">
        <v>1.0913606E-7</v>
      </c>
      <c r="U1318" s="286">
        <v>2.265386E-6</v>
      </c>
      <c r="V1318" s="286">
        <v>4.3079305999999999E-6</v>
      </c>
      <c r="W1318" s="286">
        <v>1.9233999999999999E-4</v>
      </c>
      <c r="X1318" s="286">
        <v>0</v>
      </c>
      <c r="Y1318" s="286">
        <v>5.6076218999999997E-6</v>
      </c>
      <c r="Z1318" s="286">
        <v>1.06485E-7</v>
      </c>
      <c r="AA1318" s="286">
        <v>0</v>
      </c>
      <c r="AB1318" s="286">
        <v>0</v>
      </c>
      <c r="AC1318"/>
      <c r="AD1318" s="227">
        <f t="shared" si="303"/>
        <v>2.9999999999999997E-4</v>
      </c>
      <c r="AE1318" s="227">
        <f t="shared" si="304"/>
        <v>1.285785266E-5</v>
      </c>
      <c r="AF1318" s="227">
        <f t="shared" si="305"/>
        <v>4.3079305999999999E-6</v>
      </c>
      <c r="AG1318" s="227">
        <f t="shared" si="306"/>
        <v>4.4144156000000003E-6</v>
      </c>
      <c r="AH1318" s="227">
        <f t="shared" si="307"/>
        <v>1.979476219E-4</v>
      </c>
      <c r="AI1318"/>
      <c r="AJ1318">
        <v>1.0094181</v>
      </c>
      <c r="AK1318" s="155">
        <v>8.2807589000000008E-3</v>
      </c>
      <c r="AL1318" s="155">
        <v>6.96599E-4</v>
      </c>
      <c r="AM1318" s="155">
        <v>0</v>
      </c>
      <c r="AN1318" s="155">
        <v>0</v>
      </c>
      <c r="AO1318" s="155">
        <v>4.4072300000000002E-4</v>
      </c>
      <c r="AP1318" s="155">
        <v>1</v>
      </c>
      <c r="AQ1318"/>
      <c r="AR1318" s="156">
        <v>3.4814044999999999E-5</v>
      </c>
      <c r="AS1318" s="156">
        <v>3.2592941000000003E-5</v>
      </c>
      <c r="AT1318" s="156">
        <v>1.5146392E-6</v>
      </c>
      <c r="AU1318" s="156">
        <v>7.0646436000000003E-7</v>
      </c>
      <c r="AV1318" s="282">
        <f t="shared" si="312"/>
        <v>1.9540132590999998E-9</v>
      </c>
      <c r="AW1318" s="282">
        <f t="shared" si="313"/>
        <v>5.6014761947560008E-12</v>
      </c>
      <c r="AX1318" s="283">
        <f t="shared" si="314"/>
        <v>9.8944588999999998E-5</v>
      </c>
      <c r="AY1318" s="157">
        <v>1.856E-9</v>
      </c>
      <c r="AZ1318" s="157">
        <v>5.6000000000000004E-12</v>
      </c>
      <c r="BA1318" s="157">
        <v>1.53E-16</v>
      </c>
      <c r="BB1318" s="157">
        <v>0</v>
      </c>
      <c r="BC1318" s="157">
        <v>0</v>
      </c>
      <c r="BD1318" s="157">
        <v>0</v>
      </c>
      <c r="BE1318" s="157">
        <v>9.6866000000000002E-11</v>
      </c>
      <c r="BF1318" s="157">
        <v>0</v>
      </c>
      <c r="BG1318" s="157">
        <v>0</v>
      </c>
      <c r="BH1318" s="157">
        <v>0</v>
      </c>
      <c r="BI1318" s="157">
        <v>0</v>
      </c>
      <c r="BJ1318" s="157">
        <v>1.2905655E-15</v>
      </c>
      <c r="BK1318" s="157">
        <v>2.5922863000000001E-17</v>
      </c>
      <c r="BL1318" s="157">
        <v>6.7063930000000003E-18</v>
      </c>
      <c r="BM1318" s="157">
        <v>4.1929100000000002E-14</v>
      </c>
      <c r="BN1318" s="157">
        <v>1.1053300000000001E-12</v>
      </c>
      <c r="BO1318" s="157">
        <v>0</v>
      </c>
      <c r="BP1318" s="157">
        <v>1.6137000000000002E-5</v>
      </c>
      <c r="BQ1318" s="157">
        <v>8.2807589E-5</v>
      </c>
      <c r="BR1318" s="157">
        <v>0</v>
      </c>
      <c r="BS1318" s="157">
        <v>0</v>
      </c>
      <c r="BT1318" s="157">
        <v>0</v>
      </c>
      <c r="BU1318"/>
      <c r="BV1318" s="155">
        <v>7.4691078999999999E-8</v>
      </c>
      <c r="BW1318" s="155">
        <v>0</v>
      </c>
      <c r="BX1318" s="155">
        <v>5.5765306999999999E-8</v>
      </c>
      <c r="BY1318" s="155">
        <v>5.0506601E-10</v>
      </c>
      <c r="BZ1318" s="155">
        <v>5.5274779999999998E-9</v>
      </c>
      <c r="CA1318" s="155">
        <v>0</v>
      </c>
      <c r="CB1318" s="155">
        <v>0</v>
      </c>
      <c r="CC1318" s="155">
        <v>0</v>
      </c>
      <c r="CD1318" s="155">
        <v>2.6062618E-10</v>
      </c>
      <c r="CE1318" s="155">
        <v>1.6470334999999999E-9</v>
      </c>
      <c r="CF1318" s="155">
        <v>0</v>
      </c>
      <c r="CG1318" s="155">
        <v>0</v>
      </c>
      <c r="CH1318" s="155">
        <v>0</v>
      </c>
      <c r="CI1318" s="155">
        <v>0</v>
      </c>
      <c r="CJ1318" s="155">
        <v>1.0985566000000001E-8</v>
      </c>
      <c r="CK1318" s="155">
        <v>2.7080150999999999E-15</v>
      </c>
      <c r="CL1318" s="155">
        <v>0</v>
      </c>
      <c r="CM1318"/>
      <c r="CN1318" s="284">
        <v>0</v>
      </c>
      <c r="CO1318" s="284">
        <v>2E-3</v>
      </c>
      <c r="CP1318" s="285">
        <v>0</v>
      </c>
      <c r="CQ1318" s="284">
        <v>0</v>
      </c>
      <c r="CR1318" s="284">
        <v>5.8486148999999997E-13</v>
      </c>
      <c r="CS1318" s="284">
        <v>6.9580670000000006E-11</v>
      </c>
      <c r="CT1318" s="284">
        <v>1.54E-7</v>
      </c>
      <c r="CU1318" s="284">
        <v>2.2465054E-5</v>
      </c>
      <c r="CV1318" s="284">
        <v>0</v>
      </c>
      <c r="CW1318" s="284">
        <v>0</v>
      </c>
      <c r="CX1318"/>
      <c r="CY1318"/>
      <c r="CZ1318"/>
      <c r="DA1318"/>
      <c r="DB1318" s="245"/>
      <c r="DC1318"/>
      <c r="DD1318"/>
      <c r="DE1318"/>
      <c r="DF1318"/>
      <c r="DG1318"/>
      <c r="DH1318"/>
      <c r="DI1318" s="48"/>
      <c r="DJ1318" s="48"/>
      <c r="DK1318" s="48"/>
      <c r="DL1318" s="48"/>
    </row>
    <row r="1319" spans="1:116" ht="14.4">
      <c r="A1319" t="s">
        <v>1913</v>
      </c>
      <c r="B1319" s="188" t="s">
        <v>1372</v>
      </c>
      <c r="C1319" s="151" t="str">
        <f t="shared" si="315"/>
        <v>B.030.01.107</v>
      </c>
      <c r="D1319" s="54" t="s">
        <v>47</v>
      </c>
      <c r="E1319" s="150" t="s">
        <v>440</v>
      </c>
      <c r="F1319" s="153" t="str">
        <f t="shared" si="316"/>
        <v>Electricity from PV panel  Mono-Si (irradiation 1100 kWh per m2 ) in MJ</v>
      </c>
      <c r="G1319" s="154">
        <f t="shared" si="317"/>
        <v>3.2365801999999998E-3</v>
      </c>
      <c r="H1319"/>
      <c r="I1319"/>
      <c r="J1319" s="227">
        <f t="shared" si="308"/>
        <v>9.4856261793800005E-4</v>
      </c>
      <c r="K1319"/>
      <c r="L1319" s="280">
        <f t="shared" si="309"/>
        <v>3.4507576040000002E-5</v>
      </c>
      <c r="M1319" s="280">
        <f t="shared" si="310"/>
        <v>1.24899960168E-4</v>
      </c>
      <c r="N1319" s="281">
        <f t="shared" si="311"/>
        <v>3.0366805173E-4</v>
      </c>
      <c r="O1319" s="280">
        <v>4.8548702999999998E-4</v>
      </c>
      <c r="P1319" s="286">
        <v>4.3167331000000001E-5</v>
      </c>
      <c r="Q1319" s="286">
        <v>3.2118478000000001E-5</v>
      </c>
      <c r="R1319" s="286">
        <v>2.6520626999999999E-5</v>
      </c>
      <c r="S1319" s="286">
        <v>6.1501890999999998E-6</v>
      </c>
      <c r="T1319" s="286">
        <v>3.2008953999999998E-7</v>
      </c>
      <c r="U1319" s="286">
        <v>1.5166704E-6</v>
      </c>
      <c r="V1319" s="286">
        <v>2.8296701000000002E-6</v>
      </c>
      <c r="W1319" s="286">
        <v>2.6528502000000001E-4</v>
      </c>
      <c r="X1319" s="286">
        <v>4.6693561000000003E-5</v>
      </c>
      <c r="Y1319" s="286">
        <v>3.6457976000000003E-5</v>
      </c>
      <c r="Z1319" s="286">
        <v>9.0920068000000005E-8</v>
      </c>
      <c r="AA1319" s="286">
        <v>1.6190145999999999E-6</v>
      </c>
      <c r="AB1319" s="286">
        <v>3.0604112999999998E-7</v>
      </c>
      <c r="AC1319"/>
      <c r="AD1319" s="227">
        <f t="shared" si="303"/>
        <v>4.8548702999999998E-4</v>
      </c>
      <c r="AE1319" s="227">
        <f t="shared" si="304"/>
        <v>1.1262305514E-4</v>
      </c>
      <c r="AF1319" s="227">
        <f t="shared" si="305"/>
        <v>7.9734493699999996E-5</v>
      </c>
      <c r="AG1319" s="227">
        <f t="shared" si="306"/>
        <v>1.24899960168E-4</v>
      </c>
      <c r="AH1319" s="227">
        <f t="shared" si="307"/>
        <v>3.0204903713000001E-4</v>
      </c>
      <c r="AI1319"/>
      <c r="AJ1319">
        <v>1.0472079999999999</v>
      </c>
      <c r="AK1319" s="155">
        <v>4.2227107999999999E-2</v>
      </c>
      <c r="AL1319" s="155">
        <v>2.1237404E-3</v>
      </c>
      <c r="AM1319" s="155">
        <v>0</v>
      </c>
      <c r="AN1319" s="155">
        <v>4.6101242000000001E-4</v>
      </c>
      <c r="AO1319" s="155">
        <v>1.0010697</v>
      </c>
      <c r="AP1319" s="155">
        <v>1.3264597999999999E-3</v>
      </c>
      <c r="AQ1319"/>
      <c r="AR1319" s="156">
        <v>7.1906451999999995E-5</v>
      </c>
      <c r="AS1319" s="156">
        <v>6.6509518E-5</v>
      </c>
      <c r="AT1319" s="156">
        <v>2.8757019E-6</v>
      </c>
      <c r="AU1319" s="156">
        <v>2.5212321000000001E-6</v>
      </c>
      <c r="AV1319" s="282">
        <f t="shared" si="312"/>
        <v>3.9873811591399995E-9</v>
      </c>
      <c r="AW1319" s="282">
        <f t="shared" si="313"/>
        <v>1.0634992130852445E-11</v>
      </c>
      <c r="AX1319" s="283">
        <f t="shared" si="314"/>
        <v>3.5311374500000001E-4</v>
      </c>
      <c r="AY1319" s="157">
        <v>3.0089968000000001E-9</v>
      </c>
      <c r="AZ1319" s="157">
        <v>9.0790760000000006E-12</v>
      </c>
      <c r="BA1319" s="157">
        <v>2.4804447000000002E-16</v>
      </c>
      <c r="BB1319" s="157">
        <v>1.377904E-14</v>
      </c>
      <c r="BC1319" s="157">
        <v>0</v>
      </c>
      <c r="BD1319" s="157">
        <v>2.1488281E-12</v>
      </c>
      <c r="BE1319" s="157">
        <v>9.2828416000000005E-10</v>
      </c>
      <c r="BF1319" s="157">
        <v>3.3854815E-13</v>
      </c>
      <c r="BG1319" s="157">
        <v>1.0293147999999999E-12</v>
      </c>
      <c r="BH1319" s="157">
        <v>1.7667964E-13</v>
      </c>
      <c r="BI1319" s="157">
        <v>2.5495822999999999E-18</v>
      </c>
      <c r="BJ1319" s="157">
        <v>1.0075237000000001E-14</v>
      </c>
      <c r="BK1319" s="157">
        <v>8.3305818E-16</v>
      </c>
      <c r="BL1319" s="157">
        <v>2.1465154999999999E-16</v>
      </c>
      <c r="BM1319" s="157">
        <v>1.3755781E-11</v>
      </c>
      <c r="BN1319" s="157">
        <v>3.4181810999999997E-11</v>
      </c>
      <c r="BO1319" s="157">
        <v>7.0145407999999999E-23</v>
      </c>
      <c r="BP1319" s="157">
        <v>1.4485355E-5</v>
      </c>
      <c r="BQ1319" s="157">
        <v>3.3862839000000001E-4</v>
      </c>
      <c r="BR1319" s="157">
        <v>0</v>
      </c>
      <c r="BS1319" s="157">
        <v>0</v>
      </c>
      <c r="BT1319" s="157">
        <v>0</v>
      </c>
      <c r="BU1319"/>
      <c r="BV1319" s="155">
        <v>4.4934618E-7</v>
      </c>
      <c r="BW1319" s="155">
        <v>7.6744062000000002E-9</v>
      </c>
      <c r="BX1319" s="155">
        <v>9.0244443000000003E-8</v>
      </c>
      <c r="BY1319" s="155">
        <v>3.3852121E-10</v>
      </c>
      <c r="BZ1319" s="155">
        <v>7.6616169999999997E-9</v>
      </c>
      <c r="CA1319" s="155">
        <v>1.1391094E-9</v>
      </c>
      <c r="CB1319" s="155">
        <v>4.5944123000000004E-9</v>
      </c>
      <c r="CC1319" s="155">
        <v>1.7250770000000001E-9</v>
      </c>
      <c r="CD1319" s="155">
        <v>4.6791915000000001E-10</v>
      </c>
      <c r="CE1319" s="155">
        <v>1.083394E-9</v>
      </c>
      <c r="CF1319" s="155">
        <v>0</v>
      </c>
      <c r="CG1319" s="155">
        <v>1.5511762E-19</v>
      </c>
      <c r="CH1319" s="155">
        <v>1.270097E-15</v>
      </c>
      <c r="CI1319" s="155">
        <v>5.4643321000000001E-9</v>
      </c>
      <c r="CJ1319" s="155">
        <v>5.3937627999999997E-8</v>
      </c>
      <c r="CK1319" s="155">
        <v>2.7501532E-7</v>
      </c>
      <c r="CL1319" s="155">
        <v>0</v>
      </c>
      <c r="CM1319"/>
      <c r="CN1319" s="284">
        <v>1.0750275000000001E-15</v>
      </c>
      <c r="CO1319" s="284">
        <v>3.2321324000000001E-3</v>
      </c>
      <c r="CP1319" s="285">
        <v>3.6518737999999997E-5</v>
      </c>
      <c r="CQ1319" s="284">
        <v>5.5118512999999996E-6</v>
      </c>
      <c r="CR1319" s="284">
        <v>5.5267777000000003E-12</v>
      </c>
      <c r="CS1319" s="284">
        <v>7.1434891999999999E-11</v>
      </c>
      <c r="CT1319" s="284">
        <v>3.2836950999999999E-7</v>
      </c>
      <c r="CU1319" s="284">
        <v>3.6068767999999999E-4</v>
      </c>
      <c r="CV1319" s="284">
        <v>1.1734201E-7</v>
      </c>
      <c r="CW1319" s="284">
        <v>4.0057374000000001E-7</v>
      </c>
      <c r="CX1319"/>
      <c r="CY1319"/>
      <c r="CZ1319"/>
      <c r="DA1319"/>
      <c r="DB1319" s="245"/>
      <c r="DC1319"/>
      <c r="DD1319"/>
      <c r="DE1319"/>
      <c r="DF1319"/>
      <c r="DG1319"/>
      <c r="DH1319"/>
      <c r="DI1319" s="48"/>
      <c r="DJ1319" s="48"/>
      <c r="DK1319" s="48"/>
      <c r="DL1319" s="48"/>
    </row>
    <row r="1320" spans="1:116" ht="14.4">
      <c r="A1320" t="s">
        <v>1914</v>
      </c>
      <c r="B1320" s="188" t="s">
        <v>1372</v>
      </c>
      <c r="C1320" s="151" t="str">
        <f t="shared" si="315"/>
        <v>B.030.01.108</v>
      </c>
      <c r="D1320" s="54" t="s">
        <v>47</v>
      </c>
      <c r="E1320" s="150" t="s">
        <v>440</v>
      </c>
      <c r="F1320" s="153" t="str">
        <f t="shared" si="316"/>
        <v>Electricity from sawdust (waste wood 12% MC) in power plant</v>
      </c>
      <c r="G1320" s="154">
        <f t="shared" si="317"/>
        <v>3.1481541333333335E-4</v>
      </c>
      <c r="H1320"/>
      <c r="I1320"/>
      <c r="J1320" s="227">
        <f t="shared" si="308"/>
        <v>9.0382765153280854E-3</v>
      </c>
      <c r="K1320"/>
      <c r="L1320" s="280">
        <f t="shared" si="309"/>
        <v>3.6626787404419998E-3</v>
      </c>
      <c r="M1320" s="280">
        <f t="shared" si="310"/>
        <v>5.3229865706721008E-3</v>
      </c>
      <c r="N1320" s="281">
        <f t="shared" si="311"/>
        <v>5.3888922139849263E-6</v>
      </c>
      <c r="O1320" s="287">
        <v>4.7222312000000003E-5</v>
      </c>
      <c r="P1320" s="219">
        <v>2.6365098999999999E-3</v>
      </c>
      <c r="Q1320" s="219">
        <v>2.6858079E-3</v>
      </c>
      <c r="R1320" s="219">
        <v>2.2584507999999998E-3</v>
      </c>
      <c r="S1320" s="219">
        <v>1.4040189E-3</v>
      </c>
      <c r="T1320" s="286">
        <v>9.4375619999999992E-9</v>
      </c>
      <c r="U1320" s="286">
        <v>1.9960288000000001E-7</v>
      </c>
      <c r="V1320" s="286">
        <v>6.2193716999999997E-7</v>
      </c>
      <c r="W1320" s="286">
        <v>4.7297180999999998E-6</v>
      </c>
      <c r="X1320" s="286">
        <v>4.3107311999999997E-8</v>
      </c>
      <c r="Y1320" s="286">
        <v>6.5905113999999997E-7</v>
      </c>
      <c r="Z1320" s="286">
        <v>3.7261901E-9</v>
      </c>
      <c r="AA1320" s="286">
        <v>1.2297324999999999E-10</v>
      </c>
      <c r="AB1320" s="286">
        <v>7.3492719000000001E-16</v>
      </c>
      <c r="AC1320"/>
      <c r="AD1320" s="227">
        <f t="shared" si="303"/>
        <v>4.7222312000000003E-5</v>
      </c>
      <c r="AE1320" s="227">
        <f t="shared" si="304"/>
        <v>8.9856184776120011E-3</v>
      </c>
      <c r="AF1320" s="227">
        <f t="shared" si="305"/>
        <v>5.3229398601432497E-3</v>
      </c>
      <c r="AG1320" s="227">
        <f t="shared" si="306"/>
        <v>5.3229865706720999E-3</v>
      </c>
      <c r="AH1320" s="227">
        <f t="shared" si="307"/>
        <v>5.3887692407349266E-6</v>
      </c>
      <c r="AI1320"/>
      <c r="AJ1320">
        <v>2.1887514999999998E-3</v>
      </c>
      <c r="AK1320" s="155">
        <v>2.1517303999999998E-3</v>
      </c>
      <c r="AL1320" s="155">
        <v>1.9912328000000001E-6</v>
      </c>
      <c r="AM1320" s="155">
        <v>0</v>
      </c>
      <c r="AN1320" s="155">
        <v>2.3787505999999999E-6</v>
      </c>
      <c r="AO1320" s="155">
        <v>1.0663743E-5</v>
      </c>
      <c r="AP1320" s="155">
        <v>2.1987426999999999E-5</v>
      </c>
      <c r="AQ1320"/>
      <c r="AR1320" s="156">
        <v>1.6370094E-3</v>
      </c>
      <c r="AS1320" s="156">
        <v>1.6010873000000001E-3</v>
      </c>
      <c r="AT1320" s="156">
        <v>3.5764282999999999E-5</v>
      </c>
      <c r="AU1320" s="156">
        <v>1.5784538E-7</v>
      </c>
      <c r="AV1320" s="282">
        <f t="shared" si="312"/>
        <v>9.5988447808663075E-8</v>
      </c>
      <c r="AW1320" s="282">
        <f t="shared" si="313"/>
        <v>1.3226436122321621E-10</v>
      </c>
      <c r="AX1320" s="283">
        <f t="shared" si="314"/>
        <v>2.2107196140000001E-5</v>
      </c>
      <c r="AY1320" s="157">
        <v>2.9214931999999999E-10</v>
      </c>
      <c r="AZ1320" s="157">
        <v>8.8148499999999995E-13</v>
      </c>
      <c r="BA1320" s="157">
        <v>2.4083428999999999E-17</v>
      </c>
      <c r="BB1320" s="157">
        <v>1.0383798E-16</v>
      </c>
      <c r="BC1320" s="157">
        <v>0</v>
      </c>
      <c r="BD1320" s="157">
        <v>3.3530144000000002E-10</v>
      </c>
      <c r="BE1320" s="157">
        <v>9.5360858999999994E-8</v>
      </c>
      <c r="BF1320" s="157">
        <v>4.7541654999999997E-11</v>
      </c>
      <c r="BG1320" s="157">
        <v>8.3841048999999996E-11</v>
      </c>
      <c r="BH1320" s="157">
        <v>1.3708362000000001E-18</v>
      </c>
      <c r="BI1320" s="157">
        <v>2.8466673999999997E-17</v>
      </c>
      <c r="BJ1320" s="157">
        <v>1.1371173000000001E-16</v>
      </c>
      <c r="BK1320" s="157">
        <v>3.7428498E-18</v>
      </c>
      <c r="BL1320" s="157">
        <v>8.4769626000000001E-19</v>
      </c>
      <c r="BM1320" s="157">
        <v>4.2750550999999998E-15</v>
      </c>
      <c r="BN1320" s="157">
        <v>1.3366977E-13</v>
      </c>
      <c r="BO1320" s="157">
        <v>9.9284992999999998E-25</v>
      </c>
      <c r="BP1320" s="157">
        <v>6.1384114E-7</v>
      </c>
      <c r="BQ1320" s="157">
        <v>2.1493355E-5</v>
      </c>
      <c r="BR1320" s="157">
        <v>0</v>
      </c>
      <c r="BS1320" s="157">
        <v>0</v>
      </c>
      <c r="BT1320" s="157">
        <v>0</v>
      </c>
      <c r="BU1320"/>
      <c r="BV1320" s="155">
        <v>3.3649317E-6</v>
      </c>
      <c r="BW1320" s="155">
        <v>6.8837813000000002E-7</v>
      </c>
      <c r="BX1320" s="155">
        <v>8.7778891000000003E-9</v>
      </c>
      <c r="BY1320" s="155">
        <v>7.4763631999999999E-11</v>
      </c>
      <c r="BZ1320" s="155">
        <v>1.6618889000000001E-6</v>
      </c>
      <c r="CA1320" s="155">
        <v>2.1699359000000001E-7</v>
      </c>
      <c r="CB1320" s="155">
        <v>3.4109223E-14</v>
      </c>
      <c r="CC1320" s="155">
        <v>3.2934954999999998E-7</v>
      </c>
      <c r="CD1320" s="155">
        <v>2.2991946999999999E-11</v>
      </c>
      <c r="CE1320" s="155">
        <v>1.5915822E-10</v>
      </c>
      <c r="CF1320" s="155">
        <v>0</v>
      </c>
      <c r="CG1320" s="155">
        <v>2.1955609999999999E-21</v>
      </c>
      <c r="CH1320" s="155">
        <v>1.7977168E-17</v>
      </c>
      <c r="CI1320" s="155">
        <v>4.5665912999999998E-7</v>
      </c>
      <c r="CJ1320" s="155">
        <v>2.6253102E-9</v>
      </c>
      <c r="CK1320" s="155">
        <v>2.2652901E-12</v>
      </c>
      <c r="CL1320" s="155">
        <v>0</v>
      </c>
      <c r="CM1320"/>
      <c r="CN1320" s="284">
        <v>1.521612E-17</v>
      </c>
      <c r="CO1320" s="284">
        <v>3.1481568999999998E-4</v>
      </c>
      <c r="CP1320" s="285">
        <v>6.2050311999999998E-3</v>
      </c>
      <c r="CQ1320" s="284">
        <v>5.2074594999999997E-4</v>
      </c>
      <c r="CR1320" s="284">
        <v>5.1732850000000002E-14</v>
      </c>
      <c r="CS1320" s="284">
        <v>6.1837344999999997E-12</v>
      </c>
      <c r="CT1320" s="284">
        <v>5.3738549000000001E-5</v>
      </c>
      <c r="CU1320" s="284">
        <v>3.1885376000000001E-6</v>
      </c>
      <c r="CV1320" s="284">
        <v>9.1738707000000008E-13</v>
      </c>
      <c r="CW1320" s="284">
        <v>7.6320665999999996E-5</v>
      </c>
      <c r="CX1320"/>
      <c r="CY1320"/>
      <c r="CZ1320"/>
      <c r="DA1320"/>
      <c r="DB1320" s="245"/>
      <c r="DC1320"/>
      <c r="DD1320"/>
      <c r="DE1320"/>
      <c r="DF1320"/>
      <c r="DG1320"/>
      <c r="DH1320"/>
      <c r="DI1320" s="48"/>
      <c r="DJ1320" s="48"/>
      <c r="DK1320" s="48"/>
      <c r="DL1320" s="48"/>
    </row>
    <row r="1321" spans="1:116" ht="14.4">
      <c r="A1321" t="s">
        <v>3592</v>
      </c>
      <c r="B1321" s="188" t="s">
        <v>1372</v>
      </c>
      <c r="C1321" s="151" t="str">
        <f t="shared" si="315"/>
        <v>B.030.01.109</v>
      </c>
      <c r="D1321" s="54" t="s">
        <v>47</v>
      </c>
      <c r="E1321" s="150" t="s">
        <v>440</v>
      </c>
      <c r="F1321" s="153" t="str">
        <f t="shared" si="316"/>
        <v xml:space="preserve">Electricity average offshore North sea </v>
      </c>
      <c r="G1321" s="154">
        <f t="shared" si="317"/>
        <v>2.4131395333333336E-3</v>
      </c>
      <c r="H1321"/>
      <c r="I1321"/>
      <c r="J1321" s="227">
        <f t="shared" si="308"/>
        <v>9.3499206765614517E-4</v>
      </c>
      <c r="K1321"/>
      <c r="L1321" s="280">
        <f t="shared" si="309"/>
        <v>4.8772179699999997E-5</v>
      </c>
      <c r="M1321" s="280">
        <f t="shared" si="310"/>
        <v>1.2668455042130002E-4</v>
      </c>
      <c r="N1321" s="281">
        <f t="shared" si="311"/>
        <v>3.9756440753484516E-4</v>
      </c>
      <c r="O1321" s="287">
        <v>3.6197093E-4</v>
      </c>
      <c r="P1321" s="219">
        <v>8.5337722999999997E-5</v>
      </c>
      <c r="Q1321" s="219">
        <v>2.3268845999999999E-5</v>
      </c>
      <c r="R1321" s="219">
        <v>2.6697451999999998E-5</v>
      </c>
      <c r="S1321" s="219">
        <v>9.0068822000000008E-6</v>
      </c>
      <c r="T1321" s="286">
        <v>5.7935399999999999E-6</v>
      </c>
      <c r="U1321" s="286">
        <v>7.2743055E-6</v>
      </c>
      <c r="V1321" s="286">
        <v>9.9186003000000004E-7</v>
      </c>
      <c r="W1321" s="286">
        <v>3.4716241999999998E-4</v>
      </c>
      <c r="X1321" s="286">
        <v>1.7079425999999999E-5</v>
      </c>
      <c r="Y1321" s="286">
        <v>4.9205702999999997E-5</v>
      </c>
      <c r="Z1321" s="286">
        <v>6.6953913000000004E-9</v>
      </c>
      <c r="AA1321" s="286">
        <v>1.1962817999999999E-6</v>
      </c>
      <c r="AB1321" s="286">
        <v>2.7348451999999999E-12</v>
      </c>
      <c r="AC1321"/>
      <c r="AD1321" s="227">
        <f t="shared" si="303"/>
        <v>3.6197093E-4</v>
      </c>
      <c r="AE1321" s="227">
        <f t="shared" si="304"/>
        <v>1.5837060872999999E-4</v>
      </c>
      <c r="AF1321" s="227">
        <f t="shared" si="305"/>
        <v>1.1079471083E-4</v>
      </c>
      <c r="AG1321" s="227">
        <f t="shared" si="306"/>
        <v>1.2668455042130002E-4</v>
      </c>
      <c r="AH1321" s="227">
        <f t="shared" si="307"/>
        <v>3.9636812573484514E-4</v>
      </c>
      <c r="AI1321"/>
      <c r="AJ1321">
        <v>2.7799567000000001E-2</v>
      </c>
      <c r="AK1321" s="155">
        <v>2.6828148E-2</v>
      </c>
      <c r="AL1321" s="155">
        <v>2.4097842000000001E-4</v>
      </c>
      <c r="AM1321" s="155">
        <v>0</v>
      </c>
      <c r="AN1321" s="155">
        <v>2.6338012000000002E-4</v>
      </c>
      <c r="AO1321" s="155">
        <v>1.2668242000000001E-4</v>
      </c>
      <c r="AP1321" s="155">
        <v>3.4037849000000001E-4</v>
      </c>
      <c r="AQ1321"/>
      <c r="AR1321" s="156">
        <v>6.4925466999999997E-5</v>
      </c>
      <c r="AS1321" s="156">
        <v>6.0740847000000002E-5</v>
      </c>
      <c r="AT1321" s="156">
        <v>2.290647E-6</v>
      </c>
      <c r="AU1321" s="156">
        <v>1.8939731E-6</v>
      </c>
      <c r="AV1321" s="282">
        <f t="shared" si="312"/>
        <v>3.6415376380280002E-9</v>
      </c>
      <c r="AW1321" s="282">
        <f t="shared" si="313"/>
        <v>8.4713275925647447E-12</v>
      </c>
      <c r="AX1321" s="283">
        <f t="shared" si="314"/>
        <v>2.6526233770000001E-4</v>
      </c>
      <c r="AY1321" s="157">
        <v>2.2456090000000002E-9</v>
      </c>
      <c r="AZ1321" s="157">
        <v>6.7754539E-12</v>
      </c>
      <c r="BA1321" s="157">
        <v>1.8515051999999999E-16</v>
      </c>
      <c r="BB1321" s="157">
        <v>1.8613428E-14</v>
      </c>
      <c r="BC1321" s="157">
        <v>0</v>
      </c>
      <c r="BD1321" s="157">
        <v>1.0741086E-12</v>
      </c>
      <c r="BE1321" s="157">
        <v>1.3332758999999999E-9</v>
      </c>
      <c r="BF1321" s="157">
        <v>2.0932021000000001E-13</v>
      </c>
      <c r="BG1321" s="157">
        <v>1.4396189000000001E-12</v>
      </c>
      <c r="BH1321" s="157">
        <v>3.8573782000000001E-14</v>
      </c>
      <c r="BI1321" s="157">
        <v>3.3435703000000002E-16</v>
      </c>
      <c r="BJ1321" s="157">
        <v>6.7368328999999997E-15</v>
      </c>
      <c r="BK1321" s="157">
        <v>9.1332907999999996E-16</v>
      </c>
      <c r="BL1321" s="157">
        <v>1.9113064999999999E-16</v>
      </c>
      <c r="BM1321" s="157">
        <v>4.1259295000000002E-11</v>
      </c>
      <c r="BN1321" s="157">
        <v>2.0300721E-11</v>
      </c>
      <c r="BO1321" s="157">
        <v>3.8474179000000001E-22</v>
      </c>
      <c r="BP1321" s="157">
        <v>8.5205977000000008E-6</v>
      </c>
      <c r="BQ1321" s="157">
        <v>2.5674174000000003E-4</v>
      </c>
      <c r="BR1321" s="157">
        <v>0</v>
      </c>
      <c r="BS1321" s="157">
        <v>0</v>
      </c>
      <c r="BT1321" s="157">
        <v>0</v>
      </c>
      <c r="BU1321"/>
      <c r="BV1321" s="155">
        <v>1.663477E-7</v>
      </c>
      <c r="BW1321" s="155">
        <v>1.0157302E-8</v>
      </c>
      <c r="BX1321" s="155">
        <v>6.7284733999999998E-8</v>
      </c>
      <c r="BY1321" s="155">
        <v>1.3578251000000001E-10</v>
      </c>
      <c r="BZ1321" s="155">
        <v>1.6173065E-8</v>
      </c>
      <c r="CA1321" s="155">
        <v>2.9837798E-10</v>
      </c>
      <c r="CB1321" s="155">
        <v>9.9548341000000005E-10</v>
      </c>
      <c r="CC1321" s="155">
        <v>9.4755504000000001E-10</v>
      </c>
      <c r="CD1321" s="155">
        <v>7.9778431E-9</v>
      </c>
      <c r="CE1321" s="155">
        <v>4.8476418999999998E-9</v>
      </c>
      <c r="CF1321" s="155">
        <v>0</v>
      </c>
      <c r="CG1321" s="155">
        <v>8.5080739000000002E-19</v>
      </c>
      <c r="CH1321" s="155">
        <v>2.7569087999999999E-17</v>
      </c>
      <c r="CI1321" s="155">
        <v>5.6964805000000003E-9</v>
      </c>
      <c r="CJ1321" s="155">
        <v>3.2798965E-8</v>
      </c>
      <c r="CK1321" s="155">
        <v>1.9034465E-8</v>
      </c>
      <c r="CL1321" s="155">
        <v>0</v>
      </c>
      <c r="CM1321"/>
      <c r="CN1321" s="284">
        <v>2.3334851999999999E-17</v>
      </c>
      <c r="CO1321" s="284">
        <v>2.3967102999999999E-3</v>
      </c>
      <c r="CP1321" s="285">
        <v>1.1085150999999999E-5</v>
      </c>
      <c r="CQ1321" s="284">
        <v>6.9294534999999998E-6</v>
      </c>
      <c r="CR1321" s="284">
        <v>8.9864584000000003E-12</v>
      </c>
      <c r="CS1321" s="284">
        <v>2.232816E-10</v>
      </c>
      <c r="CT1321" s="284">
        <v>6.1441884000000005E-7</v>
      </c>
      <c r="CU1321" s="284">
        <v>5.1236836E-4</v>
      </c>
      <c r="CV1321" s="284">
        <v>2.5701660000000002E-8</v>
      </c>
      <c r="CW1321" s="284">
        <v>3.2203550000000003E-7</v>
      </c>
      <c r="CX1321"/>
      <c r="CY1321"/>
      <c r="CZ1321"/>
      <c r="DA1321"/>
      <c r="DB1321" s="245"/>
      <c r="DC1321"/>
      <c r="DD1321"/>
      <c r="DE1321"/>
      <c r="DF1321"/>
      <c r="DG1321"/>
      <c r="DH1321"/>
      <c r="DI1321" s="48"/>
      <c r="DJ1321" s="48"/>
      <c r="DK1321" s="48"/>
      <c r="DL1321" s="48"/>
    </row>
    <row r="1322" spans="1:116" ht="14.4">
      <c r="A1322" t="s">
        <v>3593</v>
      </c>
      <c r="B1322" s="188" t="s">
        <v>1372</v>
      </c>
      <c r="C1322" s="151" t="str">
        <f t="shared" si="315"/>
        <v>B.030.01.110</v>
      </c>
      <c r="D1322" s="54" t="s">
        <v>47</v>
      </c>
      <c r="E1322" s="150" t="s">
        <v>440</v>
      </c>
      <c r="F1322" s="153" t="str">
        <f t="shared" si="316"/>
        <v xml:space="preserve">Electricity average onshore NL DK DE UK </v>
      </c>
      <c r="G1322" s="154">
        <f t="shared" si="317"/>
        <v>2.0129036666666667E-3</v>
      </c>
      <c r="H1322"/>
      <c r="I1322"/>
      <c r="J1322" s="227">
        <f t="shared" si="308"/>
        <v>5.3521674791223034E-4</v>
      </c>
      <c r="K1322"/>
      <c r="L1322" s="280">
        <f t="shared" si="309"/>
        <v>2.6968946519999999E-5</v>
      </c>
      <c r="M1322" s="280">
        <f t="shared" si="310"/>
        <v>1.1417124179980001E-4</v>
      </c>
      <c r="N1322" s="281">
        <f t="shared" si="311"/>
        <v>9.2141009592430309E-5</v>
      </c>
      <c r="O1322" s="287">
        <v>3.0193555E-4</v>
      </c>
      <c r="P1322" s="219">
        <v>5.9315185999999999E-5</v>
      </c>
      <c r="Q1322" s="219">
        <v>2.0711269000000001E-5</v>
      </c>
      <c r="R1322" s="219">
        <v>2.3819971999999999E-5</v>
      </c>
      <c r="S1322" s="219">
        <v>1.7870972E-6</v>
      </c>
      <c r="T1322" s="286">
        <v>4.9586619999999999E-7</v>
      </c>
      <c r="U1322" s="286">
        <v>8.6601112000000005E-7</v>
      </c>
      <c r="V1322" s="286">
        <v>1.6890170000000001E-6</v>
      </c>
      <c r="W1322" s="286">
        <v>8.8327426000000002E-5</v>
      </c>
      <c r="X1322" s="286">
        <v>3.2450022000000003E-5</v>
      </c>
      <c r="Y1322" s="286">
        <v>2.7314867000000001E-6</v>
      </c>
      <c r="Z1322" s="286">
        <v>5.7477998000000003E-9</v>
      </c>
      <c r="AA1322" s="286">
        <v>1.0820941999999999E-6</v>
      </c>
      <c r="AB1322" s="286">
        <v>2.6924302999999998E-12</v>
      </c>
      <c r="AC1322"/>
      <c r="AD1322" s="227">
        <f t="shared" si="303"/>
        <v>3.0193555E-4</v>
      </c>
      <c r="AE1322" s="227">
        <f t="shared" si="304"/>
        <v>1.0868441852000001E-4</v>
      </c>
      <c r="AF1322" s="227">
        <f t="shared" si="305"/>
        <v>8.2797566199999998E-5</v>
      </c>
      <c r="AG1322" s="227">
        <f t="shared" si="306"/>
        <v>1.1417124179980001E-4</v>
      </c>
      <c r="AH1322" s="227">
        <f t="shared" si="307"/>
        <v>9.1058915392430308E-5</v>
      </c>
      <c r="AI1322"/>
      <c r="AJ1322">
        <v>2.05889E-2</v>
      </c>
      <c r="AK1322" s="155">
        <v>1.9920964999999999E-2</v>
      </c>
      <c r="AL1322" s="155">
        <v>2.2578029E-4</v>
      </c>
      <c r="AM1322" s="155">
        <v>0</v>
      </c>
      <c r="AN1322" s="155">
        <v>5.9814303999999998E-5</v>
      </c>
      <c r="AO1322" s="155">
        <v>8.3065205999999995E-5</v>
      </c>
      <c r="AP1322" s="155">
        <v>2.9927510999999999E-4</v>
      </c>
      <c r="AQ1322"/>
      <c r="AR1322" s="156">
        <v>4.8151827000000003E-5</v>
      </c>
      <c r="AS1322" s="156">
        <v>4.4931961000000003E-5</v>
      </c>
      <c r="AT1322" s="156">
        <v>1.8403857999999999E-6</v>
      </c>
      <c r="AU1322" s="156">
        <v>1.3794806E-6</v>
      </c>
      <c r="AV1322" s="282">
        <f t="shared" si="312"/>
        <v>2.6937626681248007E-9</v>
      </c>
      <c r="AW1322" s="282">
        <f t="shared" si="313"/>
        <v>6.8061603894209993E-12</v>
      </c>
      <c r="AX1322" s="283">
        <f t="shared" si="314"/>
        <v>1.932045714E-4</v>
      </c>
      <c r="AY1322" s="157">
        <v>1.8782373999999999E-9</v>
      </c>
      <c r="AZ1322" s="157">
        <v>5.6669186999999999E-12</v>
      </c>
      <c r="BA1322" s="157">
        <v>1.5489196000000001E-16</v>
      </c>
      <c r="BB1322" s="157">
        <v>7.8824248000000007E-15</v>
      </c>
      <c r="BC1322" s="157">
        <v>0</v>
      </c>
      <c r="BD1322" s="157">
        <v>1.0738117E-12</v>
      </c>
      <c r="BE1322" s="157">
        <v>7.6573964999999998E-10</v>
      </c>
      <c r="BF1322" s="157">
        <v>2.0078214E-13</v>
      </c>
      <c r="BG1322" s="157">
        <v>8.6482189000000005E-13</v>
      </c>
      <c r="BH1322" s="157">
        <v>7.0375191999999994E-14</v>
      </c>
      <c r="BI1322" s="157">
        <v>2.5567762999999998E-16</v>
      </c>
      <c r="BJ1322" s="157">
        <v>2.5559952000000002E-15</v>
      </c>
      <c r="BK1322" s="157">
        <v>2.3383670000000002E-16</v>
      </c>
      <c r="BL1322" s="157">
        <v>5.8696673999999997E-17</v>
      </c>
      <c r="BM1322" s="157">
        <v>3.7015654999999998E-11</v>
      </c>
      <c r="BN1322" s="157">
        <v>1.1688269E-11</v>
      </c>
      <c r="BO1322" s="157">
        <v>3.3692570000000001E-18</v>
      </c>
      <c r="BP1322" s="157">
        <v>6.6510114000000002E-6</v>
      </c>
      <c r="BQ1322" s="157">
        <v>1.8655356000000001E-4</v>
      </c>
      <c r="BR1322" s="157">
        <v>0</v>
      </c>
      <c r="BS1322" s="157">
        <v>0</v>
      </c>
      <c r="BT1322" s="157">
        <v>0</v>
      </c>
      <c r="BU1322"/>
      <c r="BV1322" s="155">
        <v>1.263763E-7</v>
      </c>
      <c r="BW1322" s="155">
        <v>6.1352698E-9</v>
      </c>
      <c r="BX1322" s="155">
        <v>5.6125095000000002E-8</v>
      </c>
      <c r="BY1322" s="155">
        <v>2.0655564999999999E-10</v>
      </c>
      <c r="BZ1322" s="155">
        <v>6.1732965000000003E-9</v>
      </c>
      <c r="CA1322" s="155">
        <v>3.3411601999999998E-10</v>
      </c>
      <c r="CB1322" s="155">
        <v>1.8259711E-9</v>
      </c>
      <c r="CC1322" s="155">
        <v>5.2805058999999999E-10</v>
      </c>
      <c r="CD1322" s="155">
        <v>5.1332255999999997E-10</v>
      </c>
      <c r="CE1322" s="155">
        <v>6.3371403999999998E-10</v>
      </c>
      <c r="CF1322" s="155">
        <v>0</v>
      </c>
      <c r="CG1322" s="155">
        <v>7.4506820999999994E-15</v>
      </c>
      <c r="CH1322" s="155">
        <v>1.3384935999999999E-13</v>
      </c>
      <c r="CI1322" s="155">
        <v>4.9194837999999996E-9</v>
      </c>
      <c r="CJ1322" s="155">
        <v>2.4401695000000001E-8</v>
      </c>
      <c r="CK1322" s="155">
        <v>2.4579590000000001E-8</v>
      </c>
      <c r="CL1322" s="155">
        <v>0</v>
      </c>
      <c r="CM1322"/>
      <c r="CN1322" s="284">
        <v>1.1329192E-13</v>
      </c>
      <c r="CO1322" s="284">
        <v>1.9842650999999998E-3</v>
      </c>
      <c r="CP1322" s="285">
        <v>1.2305117999999999E-5</v>
      </c>
      <c r="CQ1322" s="284">
        <v>4.2698026000000003E-6</v>
      </c>
      <c r="CR1322" s="284">
        <v>1.5809026999999999E-11</v>
      </c>
      <c r="CS1322" s="284">
        <v>3.3434032000000002E-11</v>
      </c>
      <c r="CT1322" s="284">
        <v>2.7780000000000001E-7</v>
      </c>
      <c r="CU1322" s="284">
        <v>2.1401666E-4</v>
      </c>
      <c r="CV1322" s="284">
        <v>4.6991110000000002E-8</v>
      </c>
      <c r="CW1322" s="284">
        <v>2.0914971E-7</v>
      </c>
      <c r="CX1322"/>
      <c r="CY1322"/>
      <c r="CZ1322"/>
      <c r="DA1322"/>
      <c r="DB1322" s="54"/>
      <c r="DC1322"/>
      <c r="DD1322"/>
      <c r="DE1322"/>
      <c r="DF1322"/>
      <c r="DG1322"/>
      <c r="DH1322"/>
      <c r="DI1322" s="48"/>
      <c r="DJ1322" s="48"/>
      <c r="DK1322" s="48"/>
      <c r="DL1322" s="48"/>
    </row>
    <row r="1323" spans="1:116" ht="14.4">
      <c r="B1323" s="188"/>
      <c r="C1323" s="151"/>
      <c r="D1323" s="51" t="s">
        <v>1511</v>
      </c>
      <c r="E1323" s="150"/>
      <c r="F1323"/>
      <c r="G1323"/>
      <c r="H1323"/>
      <c r="I1323"/>
      <c r="J1323"/>
      <c r="K1323"/>
      <c r="L1323"/>
      <c r="M1323"/>
      <c r="N1323" s="174"/>
      <c r="O1323" s="53"/>
      <c r="P1323"/>
      <c r="Q1323"/>
      <c r="R1323"/>
      <c r="S1323"/>
      <c r="T1323" s="53"/>
      <c r="U1323" s="53"/>
      <c r="V1323" s="53"/>
      <c r="W1323" s="53"/>
      <c r="Z1323" s="53"/>
      <c r="AA1323" s="53"/>
      <c r="AB1323" s="53"/>
      <c r="AC1323"/>
      <c r="AD1323"/>
      <c r="AE1323"/>
      <c r="AF1323"/>
      <c r="AG1323"/>
      <c r="AH1323"/>
      <c r="AI1323"/>
      <c r="AJ1323"/>
      <c r="AK1323"/>
      <c r="AL1323"/>
      <c r="AM1323"/>
      <c r="AN1323"/>
      <c r="AO1323"/>
      <c r="AP1323"/>
      <c r="AQ1323"/>
      <c r="AR1323"/>
      <c r="AS1323"/>
      <c r="AT1323"/>
      <c r="AU1323"/>
      <c r="AX1323" s="19"/>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s="117"/>
      <c r="CQ1323"/>
      <c r="CR1323"/>
      <c r="CS1323"/>
      <c r="CT1323"/>
      <c r="CU1323"/>
      <c r="CV1323"/>
      <c r="CW1323"/>
      <c r="CX1323"/>
      <c r="CY1323"/>
      <c r="CZ1323"/>
      <c r="DA1323"/>
      <c r="DB1323" s="54"/>
      <c r="DC1323"/>
      <c r="DD1323"/>
      <c r="DE1323"/>
      <c r="DF1323"/>
      <c r="DG1323"/>
      <c r="DH1323"/>
      <c r="DI1323" s="48"/>
      <c r="DJ1323" s="48"/>
      <c r="DK1323" s="48"/>
      <c r="DL1323" s="48"/>
    </row>
    <row r="1324" spans="1:116" ht="14.4">
      <c r="A1324" t="s">
        <v>2703</v>
      </c>
      <c r="B1324" s="188" t="s">
        <v>1373</v>
      </c>
      <c r="C1324" s="151" t="str">
        <f t="shared" si="315"/>
        <v>B.040.01.101</v>
      </c>
      <c r="D1324" s="54" t="s">
        <v>1511</v>
      </c>
      <c r="E1324" s="150" t="s">
        <v>440</v>
      </c>
      <c r="F1324" s="153" t="str">
        <f t="shared" si="316"/>
        <v>Electricity General Industry</v>
      </c>
      <c r="G1324" s="154">
        <f t="shared" si="317"/>
        <v>0.12514808666666666</v>
      </c>
      <c r="H1324"/>
      <c r="I1324"/>
      <c r="J1324" s="227">
        <f t="shared" si="308"/>
        <v>2.5231957989999998E-2</v>
      </c>
      <c r="K1324"/>
      <c r="L1324" s="280">
        <f t="shared" si="309"/>
        <v>7.9950660000000005E-4</v>
      </c>
      <c r="M1324" s="280">
        <f t="shared" si="310"/>
        <v>1.6562986299999999E-3</v>
      </c>
      <c r="N1324" s="281">
        <f t="shared" si="311"/>
        <v>4.0039397600000002E-3</v>
      </c>
      <c r="O1324" s="280">
        <v>1.8772212999999999E-2</v>
      </c>
      <c r="P1324" s="219">
        <v>9.0238818999999995E-4</v>
      </c>
      <c r="Q1324" s="219">
        <v>7.5391043999999997E-4</v>
      </c>
      <c r="R1324" s="219">
        <v>6.9214350000000005E-4</v>
      </c>
      <c r="S1324" s="219">
        <v>1.073631E-4</v>
      </c>
      <c r="T1324" s="219">
        <v>0</v>
      </c>
      <c r="U1324" s="219">
        <v>0</v>
      </c>
      <c r="V1324" s="219">
        <v>0</v>
      </c>
      <c r="W1324" s="286">
        <v>8.1887060000000001E-5</v>
      </c>
      <c r="X1324" s="219">
        <v>0</v>
      </c>
      <c r="Y1324" s="219">
        <v>3.9220527000000003E-3</v>
      </c>
      <c r="Z1324" s="219">
        <v>0</v>
      </c>
      <c r="AA1324" s="219">
        <v>0</v>
      </c>
      <c r="AB1324" s="219">
        <v>0</v>
      </c>
      <c r="AC1324"/>
      <c r="AD1324" s="227">
        <f t="shared" si="303"/>
        <v>1.8772212999999999E-2</v>
      </c>
      <c r="AE1324" s="227">
        <f t="shared" si="304"/>
        <v>2.4558052300000001E-3</v>
      </c>
      <c r="AF1324" s="227">
        <f t="shared" si="305"/>
        <v>1.6562986299999999E-3</v>
      </c>
      <c r="AG1324" s="227">
        <f t="shared" si="306"/>
        <v>1.6562986299999999E-3</v>
      </c>
      <c r="AH1324" s="227">
        <f t="shared" si="307"/>
        <v>4.0039397600000002E-3</v>
      </c>
      <c r="AI1324"/>
      <c r="AJ1324">
        <v>2.3886478000000002</v>
      </c>
      <c r="AK1324" s="155">
        <v>1.4121108</v>
      </c>
      <c r="AL1324" s="155">
        <v>0.54338185999999999</v>
      </c>
      <c r="AM1324" s="155">
        <v>0</v>
      </c>
      <c r="AN1324" s="155">
        <v>0.10407049</v>
      </c>
      <c r="AO1324" s="155">
        <v>0.22034385000000001</v>
      </c>
      <c r="AP1324" s="155">
        <v>0.10874078</v>
      </c>
      <c r="AQ1324"/>
      <c r="AR1324" s="156">
        <v>2.3837049999999999E-3</v>
      </c>
      <c r="AS1324" s="156">
        <v>2.2389277000000002E-3</v>
      </c>
      <c r="AT1324" s="156">
        <v>1.0106026E-4</v>
      </c>
      <c r="AU1324" s="156">
        <v>4.3717095999999998E-5</v>
      </c>
      <c r="AV1324" s="282">
        <f t="shared" si="312"/>
        <v>1.34228282636E-7</v>
      </c>
      <c r="AW1324" s="282">
        <f t="shared" si="313"/>
        <v>3.7374357672879998E-10</v>
      </c>
      <c r="AX1324" s="283">
        <f t="shared" si="314"/>
        <v>6.1228425973000001E-3</v>
      </c>
      <c r="AY1324" s="157">
        <v>1.1613743E-7</v>
      </c>
      <c r="AZ1324" s="157">
        <v>3.5041465000000002E-10</v>
      </c>
      <c r="BA1324" s="157">
        <v>9.5738288000000006E-15</v>
      </c>
      <c r="BB1324" s="157">
        <v>0</v>
      </c>
      <c r="BC1324" s="157">
        <v>0</v>
      </c>
      <c r="BD1324" s="157">
        <v>1.8547635999999999E-11</v>
      </c>
      <c r="BE1324" s="157">
        <v>1.8072304999999999E-8</v>
      </c>
      <c r="BF1324" s="157">
        <v>4.2297659000000001E-12</v>
      </c>
      <c r="BG1324" s="157">
        <v>1.9089587E-11</v>
      </c>
      <c r="BH1324" s="157">
        <v>0</v>
      </c>
      <c r="BI1324" s="157">
        <v>0</v>
      </c>
      <c r="BJ1324" s="157">
        <v>0</v>
      </c>
      <c r="BK1324" s="157">
        <v>0</v>
      </c>
      <c r="BL1324" s="157">
        <v>0</v>
      </c>
      <c r="BM1324" s="157">
        <v>0</v>
      </c>
      <c r="BN1324" s="157">
        <v>0</v>
      </c>
      <c r="BO1324" s="157">
        <v>0</v>
      </c>
      <c r="BP1324" s="157">
        <v>8.7959973000000001E-6</v>
      </c>
      <c r="BQ1324" s="157">
        <v>6.1140465999999999E-3</v>
      </c>
      <c r="BR1324" s="157">
        <v>0</v>
      </c>
      <c r="BS1324" s="157">
        <v>0</v>
      </c>
      <c r="BT1324" s="157">
        <v>0</v>
      </c>
      <c r="BU1324"/>
      <c r="BV1324" s="155">
        <v>6.3397149999999998E-6</v>
      </c>
      <c r="BW1324" s="155">
        <v>1.3160938E-7</v>
      </c>
      <c r="BX1324" s="155">
        <v>3.4894607999999999E-6</v>
      </c>
      <c r="BY1324" s="155">
        <v>3.2952064000000002E-10</v>
      </c>
      <c r="BZ1324" s="155">
        <v>2.0450974999999999E-7</v>
      </c>
      <c r="CA1324" s="155">
        <v>0</v>
      </c>
      <c r="CB1324" s="155">
        <v>0</v>
      </c>
      <c r="CC1324" s="155">
        <v>0</v>
      </c>
      <c r="CD1324" s="155">
        <v>0</v>
      </c>
      <c r="CE1324" s="155">
        <v>1.0052083E-9</v>
      </c>
      <c r="CF1324" s="155">
        <v>0</v>
      </c>
      <c r="CG1324" s="155">
        <v>0</v>
      </c>
      <c r="CH1324" s="155">
        <v>0</v>
      </c>
      <c r="CI1324" s="155">
        <v>1.4085017E-7</v>
      </c>
      <c r="CJ1324" s="155">
        <v>2.3719501000000002E-6</v>
      </c>
      <c r="CK1324" s="155">
        <v>1.0384295E-13</v>
      </c>
      <c r="CL1324" s="155">
        <v>0</v>
      </c>
      <c r="CM1324"/>
      <c r="CN1324" s="284">
        <v>0</v>
      </c>
      <c r="CO1324" s="284">
        <v>0.12514808999999999</v>
      </c>
      <c r="CP1324" s="285">
        <v>0</v>
      </c>
      <c r="CQ1324" s="284">
        <v>9.0045222000000003E-5</v>
      </c>
      <c r="CR1324" s="284">
        <v>0</v>
      </c>
      <c r="CS1324" s="284">
        <v>0</v>
      </c>
      <c r="CT1324" s="284">
        <v>8.1801466000000003E-6</v>
      </c>
      <c r="CU1324" s="284">
        <v>0</v>
      </c>
      <c r="CV1324" s="284">
        <v>0</v>
      </c>
      <c r="CW1324" s="284">
        <v>0</v>
      </c>
      <c r="CX1324"/>
      <c r="CY1324"/>
      <c r="CZ1324"/>
      <c r="DA1324"/>
      <c r="DB1324" s="54"/>
      <c r="DC1324"/>
      <c r="DD1324"/>
      <c r="DE1324"/>
      <c r="DF1324"/>
      <c r="DG1324"/>
      <c r="DH1324"/>
      <c r="DI1324" s="48"/>
      <c r="DJ1324" s="48"/>
      <c r="DK1324" s="48"/>
      <c r="DL1324" s="48"/>
    </row>
    <row r="1325" spans="1:116" ht="14.4">
      <c r="A1325" t="s">
        <v>2704</v>
      </c>
      <c r="B1325" s="188" t="s">
        <v>1373</v>
      </c>
      <c r="C1325" s="151" t="str">
        <f t="shared" si="315"/>
        <v>B.040.01.104</v>
      </c>
      <c r="D1325" s="54" t="s">
        <v>1511</v>
      </c>
      <c r="E1325" s="150" t="s">
        <v>440</v>
      </c>
      <c r="F1325" s="153" t="str">
        <f t="shared" si="316"/>
        <v>Electricity General domestic use Low Voltage</v>
      </c>
      <c r="G1325" s="154">
        <f t="shared" si="317"/>
        <v>0.13173483333333333</v>
      </c>
      <c r="H1325"/>
      <c r="I1325"/>
      <c r="J1325" s="227">
        <f t="shared" si="308"/>
        <v>2.6559956534999998E-2</v>
      </c>
      <c r="K1325"/>
      <c r="L1325" s="280">
        <f t="shared" si="309"/>
        <v>8.4158590000000004E-4</v>
      </c>
      <c r="M1325" s="280">
        <f t="shared" si="310"/>
        <v>1.74347223E-3</v>
      </c>
      <c r="N1325" s="281">
        <f t="shared" si="311"/>
        <v>4.2146734049999992E-3</v>
      </c>
      <c r="O1325" s="280">
        <v>1.9760224999999999E-2</v>
      </c>
      <c r="P1325" s="219">
        <v>9.4988229999999998E-4</v>
      </c>
      <c r="Q1325" s="219">
        <v>7.9358993000000001E-4</v>
      </c>
      <c r="R1325" s="219">
        <v>7.2857211000000002E-4</v>
      </c>
      <c r="S1325" s="219">
        <v>1.1301379E-4</v>
      </c>
      <c r="T1325" s="219">
        <v>0</v>
      </c>
      <c r="U1325" s="219">
        <v>0</v>
      </c>
      <c r="V1325" s="219">
        <v>0</v>
      </c>
      <c r="W1325" s="286">
        <v>8.6196905000000002E-5</v>
      </c>
      <c r="X1325" s="219">
        <v>0</v>
      </c>
      <c r="Y1325" s="219">
        <v>4.1284764999999996E-3</v>
      </c>
      <c r="Z1325" s="219">
        <v>0</v>
      </c>
      <c r="AA1325" s="219">
        <v>0</v>
      </c>
      <c r="AB1325" s="219">
        <v>0</v>
      </c>
      <c r="AC1325"/>
      <c r="AD1325" s="227">
        <f t="shared" si="303"/>
        <v>1.9760224999999999E-2</v>
      </c>
      <c r="AE1325" s="227">
        <f t="shared" si="304"/>
        <v>2.5850581299999998E-3</v>
      </c>
      <c r="AF1325" s="227">
        <f t="shared" si="305"/>
        <v>1.74347223E-3</v>
      </c>
      <c r="AG1325" s="227">
        <f t="shared" si="306"/>
        <v>1.74347223E-3</v>
      </c>
      <c r="AH1325" s="227">
        <f t="shared" si="307"/>
        <v>4.2146734049999992E-3</v>
      </c>
      <c r="AI1325"/>
      <c r="AJ1325">
        <v>2.5143661000000002</v>
      </c>
      <c r="AK1325" s="155">
        <v>1.4864325</v>
      </c>
      <c r="AL1325" s="155">
        <v>0.57198090999999995</v>
      </c>
      <c r="AM1325" s="155">
        <v>0</v>
      </c>
      <c r="AN1325" s="155">
        <v>0.10954788</v>
      </c>
      <c r="AO1325" s="155">
        <v>0.23194090000000001</v>
      </c>
      <c r="AP1325" s="155">
        <v>0.11446398000000001</v>
      </c>
      <c r="AQ1325"/>
      <c r="AR1325" s="156">
        <v>2.5091632000000001E-3</v>
      </c>
      <c r="AS1325" s="156">
        <v>2.3567660000000002E-3</v>
      </c>
      <c r="AT1325" s="156">
        <v>1.0637921999999999E-4</v>
      </c>
      <c r="AU1325" s="156">
        <v>4.6017996000000001E-5</v>
      </c>
      <c r="AV1325" s="282">
        <f t="shared" si="312"/>
        <v>1.4129292282799999E-7</v>
      </c>
      <c r="AW1325" s="282">
        <f t="shared" si="313"/>
        <v>3.9341428481400001E-10</v>
      </c>
      <c r="AX1325" s="283">
        <f t="shared" si="314"/>
        <v>6.4450974444999996E-3</v>
      </c>
      <c r="AY1325" s="157">
        <v>1.2224992E-7</v>
      </c>
      <c r="AZ1325" s="157">
        <v>3.6885752000000002E-10</v>
      </c>
      <c r="BA1325" s="157">
        <v>1.0077713999999999E-14</v>
      </c>
      <c r="BB1325" s="157">
        <v>0</v>
      </c>
      <c r="BC1325" s="157">
        <v>0</v>
      </c>
      <c r="BD1325" s="157">
        <v>1.9523828E-11</v>
      </c>
      <c r="BE1325" s="157">
        <v>1.9023479000000001E-8</v>
      </c>
      <c r="BF1325" s="157">
        <v>4.4523851000000002E-12</v>
      </c>
      <c r="BG1325" s="157">
        <v>2.0094302E-11</v>
      </c>
      <c r="BH1325" s="157">
        <v>0</v>
      </c>
      <c r="BI1325" s="157">
        <v>0</v>
      </c>
      <c r="BJ1325" s="157">
        <v>0</v>
      </c>
      <c r="BK1325" s="157">
        <v>0</v>
      </c>
      <c r="BL1325" s="157">
        <v>0</v>
      </c>
      <c r="BM1325" s="157">
        <v>0</v>
      </c>
      <c r="BN1325" s="157">
        <v>0</v>
      </c>
      <c r="BO1325" s="157">
        <v>0</v>
      </c>
      <c r="BP1325" s="157">
        <v>9.2589445000000005E-6</v>
      </c>
      <c r="BQ1325" s="157">
        <v>6.4358384999999999E-3</v>
      </c>
      <c r="BR1325" s="157">
        <v>0</v>
      </c>
      <c r="BS1325" s="157">
        <v>0</v>
      </c>
      <c r="BT1325" s="157">
        <v>0</v>
      </c>
      <c r="BU1325"/>
      <c r="BV1325" s="155">
        <v>6.6733842999999997E-6</v>
      </c>
      <c r="BW1325" s="155">
        <v>1.3853618999999999E-7</v>
      </c>
      <c r="BX1325" s="155">
        <v>3.6731166000000001E-6</v>
      </c>
      <c r="BY1325" s="155">
        <v>3.4686384000000002E-10</v>
      </c>
      <c r="BZ1325" s="155">
        <v>2.1527342000000001E-7</v>
      </c>
      <c r="CA1325" s="155">
        <v>0</v>
      </c>
      <c r="CB1325" s="155">
        <v>0</v>
      </c>
      <c r="CC1325" s="155">
        <v>0</v>
      </c>
      <c r="CD1325" s="155">
        <v>0</v>
      </c>
      <c r="CE1325" s="155">
        <v>1.058114E-9</v>
      </c>
      <c r="CF1325" s="155">
        <v>0</v>
      </c>
      <c r="CG1325" s="155">
        <v>0</v>
      </c>
      <c r="CH1325" s="155">
        <v>0</v>
      </c>
      <c r="CI1325" s="155">
        <v>1.4826334E-7</v>
      </c>
      <c r="CJ1325" s="155">
        <v>2.4967895999999999E-6</v>
      </c>
      <c r="CK1325" s="155">
        <v>1.0930836999999999E-13</v>
      </c>
      <c r="CL1325" s="155">
        <v>0</v>
      </c>
      <c r="CM1325"/>
      <c r="CN1325" s="284">
        <v>0</v>
      </c>
      <c r="CO1325" s="284">
        <v>0.13173483</v>
      </c>
      <c r="CP1325" s="285">
        <v>0</v>
      </c>
      <c r="CQ1325" s="284">
        <v>9.4784443999999994E-5</v>
      </c>
      <c r="CR1325" s="284">
        <v>0</v>
      </c>
      <c r="CS1325" s="284">
        <v>0</v>
      </c>
      <c r="CT1325" s="284">
        <v>8.6106806000000003E-6</v>
      </c>
      <c r="CU1325" s="284">
        <v>0</v>
      </c>
      <c r="CV1325" s="284">
        <v>0</v>
      </c>
      <c r="CW1325" s="284">
        <v>0</v>
      </c>
      <c r="CX1325"/>
      <c r="CY1325"/>
      <c r="CZ1325"/>
      <c r="DA1325"/>
      <c r="DB1325" s="57"/>
      <c r="DC1325"/>
      <c r="DD1325"/>
      <c r="DE1325"/>
      <c r="DF1325"/>
      <c r="DG1325"/>
      <c r="DH1325"/>
      <c r="DI1325" s="48"/>
      <c r="DJ1325" s="48"/>
      <c r="DK1325" s="48"/>
      <c r="DL1325" s="48"/>
    </row>
    <row r="1326" spans="1:116" ht="14.4">
      <c r="B1326" s="188"/>
      <c r="C1326" s="151"/>
      <c r="D1326" s="51" t="s">
        <v>1322</v>
      </c>
      <c r="E1326" s="150"/>
      <c r="F1326"/>
      <c r="G1326"/>
      <c r="H1326"/>
      <c r="I1326"/>
      <c r="J1326"/>
      <c r="K1326"/>
      <c r="L1326"/>
      <c r="M1326"/>
      <c r="N1326" s="174"/>
      <c r="O1326"/>
      <c r="P1326"/>
      <c r="Q1326"/>
      <c r="R1326"/>
      <c r="S1326"/>
      <c r="T1326"/>
      <c r="U1326"/>
      <c r="V1326"/>
      <c r="W1326" s="53"/>
      <c r="X1326"/>
      <c r="Y1326"/>
      <c r="Z1326"/>
      <c r="AA1326"/>
      <c r="AB1326"/>
      <c r="AC1326"/>
      <c r="AD1326"/>
      <c r="AE1326"/>
      <c r="AF1326"/>
      <c r="AG1326"/>
      <c r="AH1326"/>
      <c r="AI1326"/>
      <c r="AJ1326"/>
      <c r="AK1326"/>
      <c r="AL1326"/>
      <c r="AM1326"/>
      <c r="AN1326"/>
      <c r="AO1326"/>
      <c r="AP1326"/>
      <c r="AQ1326"/>
      <c r="AR1326"/>
      <c r="AS1326"/>
      <c r="AT1326"/>
      <c r="AU1326"/>
      <c r="AX1326" s="19"/>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s="117"/>
      <c r="CQ1326"/>
      <c r="CR1326"/>
      <c r="CS1326"/>
      <c r="CT1326"/>
      <c r="CU1326"/>
      <c r="CV1326"/>
      <c r="CW1326"/>
      <c r="CX1326"/>
      <c r="CY1326"/>
      <c r="CZ1326"/>
      <c r="DA1326"/>
      <c r="DB1326" s="57"/>
      <c r="DC1326"/>
      <c r="DD1326"/>
      <c r="DE1326"/>
      <c r="DF1326"/>
      <c r="DG1326"/>
      <c r="DH1326"/>
      <c r="DI1326" s="48"/>
      <c r="DJ1326" s="48"/>
      <c r="DK1326" s="48"/>
      <c r="DL1326" s="48"/>
    </row>
    <row r="1327" spans="1:116" ht="14.4">
      <c r="A1327" t="s">
        <v>2705</v>
      </c>
      <c r="B1327" s="188" t="s">
        <v>1374</v>
      </c>
      <c r="C1327" s="151" t="str">
        <f t="shared" si="315"/>
        <v>B.042.01.101</v>
      </c>
      <c r="D1327" s="54" t="s">
        <v>1322</v>
      </c>
      <c r="E1327" s="150" t="s">
        <v>440</v>
      </c>
      <c r="F1327" s="153" t="str">
        <f t="shared" si="316"/>
        <v>Electricity .EU-27 production</v>
      </c>
      <c r="G1327" s="154">
        <f t="shared" si="317"/>
        <v>6.5892410666666665E-2</v>
      </c>
      <c r="H1327"/>
      <c r="I1327"/>
      <c r="J1327" s="227">
        <f t="shared" si="308"/>
        <v>1.8046742710000001E-2</v>
      </c>
      <c r="K1327"/>
      <c r="L1327" s="280">
        <f t="shared" si="309"/>
        <v>6.5976923999999995E-4</v>
      </c>
      <c r="M1327" s="280">
        <f t="shared" si="310"/>
        <v>1.3556966300000001E-3</v>
      </c>
      <c r="N1327" s="281">
        <f t="shared" si="311"/>
        <v>6.1474152399999997E-3</v>
      </c>
      <c r="O1327" s="280">
        <v>9.8838616000000001E-3</v>
      </c>
      <c r="P1327" s="219">
        <v>7.7121058E-4</v>
      </c>
      <c r="Q1327" s="219">
        <v>5.8448604999999996E-4</v>
      </c>
      <c r="R1327" s="219">
        <v>5.3380930999999995E-4</v>
      </c>
      <c r="S1327" s="219">
        <v>1.2595993E-4</v>
      </c>
      <c r="T1327" s="219">
        <v>0</v>
      </c>
      <c r="U1327" s="219">
        <v>0</v>
      </c>
      <c r="V1327" s="219">
        <v>0</v>
      </c>
      <c r="W1327" s="286">
        <v>1.0545654E-4</v>
      </c>
      <c r="X1327" s="219">
        <v>0</v>
      </c>
      <c r="Y1327" s="219">
        <v>6.0419586999999999E-3</v>
      </c>
      <c r="Z1327" s="219">
        <v>0</v>
      </c>
      <c r="AA1327" s="219">
        <v>0</v>
      </c>
      <c r="AB1327" s="219">
        <v>0</v>
      </c>
      <c r="AC1327"/>
      <c r="AD1327" s="227">
        <f t="shared" si="303"/>
        <v>9.8838616000000001E-3</v>
      </c>
      <c r="AE1327" s="227">
        <f t="shared" si="304"/>
        <v>2.0154658700000001E-3</v>
      </c>
      <c r="AF1327" s="227">
        <f t="shared" si="305"/>
        <v>1.3556966300000001E-3</v>
      </c>
      <c r="AG1327" s="227">
        <f t="shared" si="306"/>
        <v>1.3556966300000001E-3</v>
      </c>
      <c r="AH1327" s="227">
        <f t="shared" si="307"/>
        <v>6.1474152399999997E-3</v>
      </c>
      <c r="AI1327"/>
      <c r="AJ1327">
        <v>2.3040619000000002</v>
      </c>
      <c r="AK1327" s="155">
        <v>0.84541396000000002</v>
      </c>
      <c r="AL1327" s="155">
        <v>0.83708483</v>
      </c>
      <c r="AM1327" s="155">
        <v>0</v>
      </c>
      <c r="AN1327" s="155">
        <v>0.20241113999999999</v>
      </c>
      <c r="AO1327" s="155">
        <v>0.28856259000000001</v>
      </c>
      <c r="AP1327" s="155">
        <v>0.13058934</v>
      </c>
      <c r="AQ1327"/>
      <c r="AR1327" s="156">
        <v>1.3757085E-3</v>
      </c>
      <c r="AS1327" s="156">
        <v>1.2867645999999999E-3</v>
      </c>
      <c r="AT1327" s="156">
        <v>5.5183380000000003E-5</v>
      </c>
      <c r="AU1327" s="156">
        <v>3.3760512999999999E-5</v>
      </c>
      <c r="AV1327" s="282">
        <f t="shared" si="312"/>
        <v>7.7144161694000002E-8</v>
      </c>
      <c r="AW1327" s="282">
        <f t="shared" si="313"/>
        <v>2.040805467694E-10</v>
      </c>
      <c r="AX1327" s="283">
        <f t="shared" si="314"/>
        <v>4.7283631519999996E-3</v>
      </c>
      <c r="AY1327" s="157">
        <v>6.1148157E-8</v>
      </c>
      <c r="AZ1327" s="157">
        <v>1.8449875E-10</v>
      </c>
      <c r="BA1327" s="157">
        <v>5.0407694000000002E-15</v>
      </c>
      <c r="BB1327" s="157">
        <v>0</v>
      </c>
      <c r="BC1327" s="157">
        <v>0</v>
      </c>
      <c r="BD1327" s="157">
        <v>1.4304694E-11</v>
      </c>
      <c r="BE1327" s="157">
        <v>1.5981700000000001E-8</v>
      </c>
      <c r="BF1327" s="157">
        <v>3.2621680000000001E-12</v>
      </c>
      <c r="BG1327" s="157">
        <v>1.6314587999999999E-11</v>
      </c>
      <c r="BH1327" s="157">
        <v>0</v>
      </c>
      <c r="BI1327" s="157">
        <v>0</v>
      </c>
      <c r="BJ1327" s="157">
        <v>0</v>
      </c>
      <c r="BK1327" s="157">
        <v>0</v>
      </c>
      <c r="BL1327" s="157">
        <v>0</v>
      </c>
      <c r="BM1327" s="157">
        <v>0</v>
      </c>
      <c r="BN1327" s="157">
        <v>0</v>
      </c>
      <c r="BO1327" s="157">
        <v>0</v>
      </c>
      <c r="BP1327" s="157">
        <v>1.2757152000000001E-5</v>
      </c>
      <c r="BQ1327" s="157">
        <v>4.7156059999999998E-3</v>
      </c>
      <c r="BR1327" s="157">
        <v>0</v>
      </c>
      <c r="BS1327" s="157">
        <v>0</v>
      </c>
      <c r="BT1327" s="157">
        <v>0</v>
      </c>
      <c r="BU1327"/>
      <c r="BV1327" s="155">
        <v>4.3360718000000001E-6</v>
      </c>
      <c r="BW1327" s="155">
        <v>1.1247769999999999E-7</v>
      </c>
      <c r="BX1327" s="155">
        <v>1.8372553E-6</v>
      </c>
      <c r="BY1327" s="155">
        <v>2.5413977000000002E-10</v>
      </c>
      <c r="BZ1327" s="155">
        <v>2.0539598E-7</v>
      </c>
      <c r="CA1327" s="155">
        <v>0</v>
      </c>
      <c r="CB1327" s="155">
        <v>0</v>
      </c>
      <c r="CC1327" s="155">
        <v>0</v>
      </c>
      <c r="CD1327" s="155">
        <v>0</v>
      </c>
      <c r="CE1327" s="155">
        <v>7.7525764E-10</v>
      </c>
      <c r="CF1327" s="155">
        <v>0</v>
      </c>
      <c r="CG1327" s="155">
        <v>0</v>
      </c>
      <c r="CH1327" s="155">
        <v>0</v>
      </c>
      <c r="CI1327" s="155">
        <v>1.0934183000000001E-7</v>
      </c>
      <c r="CJ1327" s="155">
        <v>2.0705715000000001E-6</v>
      </c>
      <c r="CK1327" s="155">
        <v>1.3373198E-13</v>
      </c>
      <c r="CL1327" s="155">
        <v>0</v>
      </c>
      <c r="CM1327"/>
      <c r="CN1327" s="284">
        <v>0</v>
      </c>
      <c r="CO1327" s="284">
        <v>6.5892410999999998E-2</v>
      </c>
      <c r="CP1327" s="285">
        <v>0</v>
      </c>
      <c r="CQ1327" s="284">
        <v>7.6955603E-5</v>
      </c>
      <c r="CR1327" s="284">
        <v>0</v>
      </c>
      <c r="CS1327" s="284">
        <v>0</v>
      </c>
      <c r="CT1327" s="284">
        <v>7.8439868999999993E-6</v>
      </c>
      <c r="CU1327" s="284">
        <v>0</v>
      </c>
      <c r="CV1327" s="284">
        <v>0</v>
      </c>
      <c r="CW1327" s="284">
        <v>0</v>
      </c>
      <c r="CX1327"/>
      <c r="CY1327"/>
      <c r="CZ1327"/>
      <c r="DA1327"/>
      <c r="DB1327" s="57"/>
      <c r="DC1327"/>
      <c r="DD1327"/>
      <c r="DE1327"/>
      <c r="DF1327"/>
      <c r="DG1327"/>
      <c r="DH1327"/>
      <c r="DI1327" s="48"/>
      <c r="DJ1327" s="48"/>
      <c r="DK1327" s="48"/>
      <c r="DL1327" s="48"/>
    </row>
    <row r="1328" spans="1:116" ht="14.4">
      <c r="A1328" t="s">
        <v>2706</v>
      </c>
      <c r="B1328" s="188" t="s">
        <v>1374</v>
      </c>
      <c r="C1328" s="151" t="str">
        <f t="shared" si="315"/>
        <v>B.042.01.102</v>
      </c>
      <c r="D1328" s="54" t="s">
        <v>1322</v>
      </c>
      <c r="E1328" s="150" t="s">
        <v>440</v>
      </c>
      <c r="F1328" s="153" t="str">
        <f t="shared" si="316"/>
        <v>Electricity Austria production</v>
      </c>
      <c r="G1328" s="154">
        <f t="shared" si="317"/>
        <v>2.1014425333333336E-2</v>
      </c>
      <c r="H1328"/>
      <c r="I1328"/>
      <c r="J1328" s="227">
        <f t="shared" si="308"/>
        <v>4.8133859300000005E-3</v>
      </c>
      <c r="K1328"/>
      <c r="L1328" s="280">
        <f t="shared" si="309"/>
        <v>4.8809333999999999E-4</v>
      </c>
      <c r="M1328" s="280">
        <f t="shared" si="310"/>
        <v>9.8930969000000013E-4</v>
      </c>
      <c r="N1328" s="281">
        <f t="shared" si="311"/>
        <v>1.838191E-4</v>
      </c>
      <c r="O1328" s="280">
        <v>3.1521638000000002E-3</v>
      </c>
      <c r="P1328" s="219">
        <v>5.7963994E-4</v>
      </c>
      <c r="Q1328" s="219">
        <v>4.0966975000000002E-4</v>
      </c>
      <c r="R1328" s="219">
        <v>3.6530767999999998E-4</v>
      </c>
      <c r="S1328" s="286">
        <v>1.2278566E-4</v>
      </c>
      <c r="T1328" s="219">
        <v>0</v>
      </c>
      <c r="U1328" s="219">
        <v>0</v>
      </c>
      <c r="V1328" s="219">
        <v>0</v>
      </c>
      <c r="W1328" s="286">
        <v>1.838191E-4</v>
      </c>
      <c r="X1328" s="219">
        <v>0</v>
      </c>
      <c r="Y1328" s="219">
        <v>0</v>
      </c>
      <c r="Z1328" s="219">
        <v>0</v>
      </c>
      <c r="AA1328" s="219">
        <v>0</v>
      </c>
      <c r="AB1328" s="219">
        <v>0</v>
      </c>
      <c r="AC1328"/>
      <c r="AD1328" s="227">
        <f t="shared" si="303"/>
        <v>3.1521638000000002E-3</v>
      </c>
      <c r="AE1328" s="227">
        <f t="shared" si="304"/>
        <v>1.4774030300000001E-3</v>
      </c>
      <c r="AF1328" s="227">
        <f t="shared" si="305"/>
        <v>9.8930969000000013E-4</v>
      </c>
      <c r="AG1328" s="227">
        <f t="shared" si="306"/>
        <v>9.8930969000000013E-4</v>
      </c>
      <c r="AH1328" s="227">
        <f t="shared" si="307"/>
        <v>1.838191E-4</v>
      </c>
      <c r="AI1328"/>
      <c r="AJ1328">
        <v>1.4022283</v>
      </c>
      <c r="AK1328" s="155">
        <v>0.32560296999999999</v>
      </c>
      <c r="AL1328" s="155">
        <v>0</v>
      </c>
      <c r="AM1328" s="155">
        <v>0</v>
      </c>
      <c r="AN1328" s="155">
        <v>0.23042372999999999</v>
      </c>
      <c r="AO1328" s="155">
        <v>0.2451863</v>
      </c>
      <c r="AP1328" s="155">
        <v>0.60101526000000005</v>
      </c>
      <c r="AQ1328"/>
      <c r="AR1328" s="156">
        <v>5.7309104999999998E-4</v>
      </c>
      <c r="AS1328" s="156">
        <v>5.3315917999999999E-4</v>
      </c>
      <c r="AT1328" s="156">
        <v>1.9830173000000001E-5</v>
      </c>
      <c r="AU1328" s="156">
        <v>2.0101696999999999E-5</v>
      </c>
      <c r="AV1328" s="282">
        <f t="shared" si="312"/>
        <v>3.1963980290700001E-8</v>
      </c>
      <c r="AW1328" s="282">
        <f t="shared" si="313"/>
        <v>7.3336437403500015E-11</v>
      </c>
      <c r="AX1328" s="283">
        <f t="shared" si="314"/>
        <v>2.8153636988000001E-3</v>
      </c>
      <c r="AY1328" s="157">
        <v>1.9501387000000001E-8</v>
      </c>
      <c r="AZ1328" s="157">
        <v>5.8840391E-11</v>
      </c>
      <c r="BA1328" s="157">
        <v>1.6076035000000001E-15</v>
      </c>
      <c r="BB1328" s="157">
        <v>0</v>
      </c>
      <c r="BC1328" s="157">
        <v>0</v>
      </c>
      <c r="BD1328" s="157">
        <v>9.7892907000000002E-12</v>
      </c>
      <c r="BE1328" s="157">
        <v>1.2452803999999999E-8</v>
      </c>
      <c r="BF1328" s="157">
        <v>2.2324358000000001E-12</v>
      </c>
      <c r="BG1328" s="157">
        <v>1.2262002999999999E-11</v>
      </c>
      <c r="BH1328" s="157">
        <v>0</v>
      </c>
      <c r="BI1328" s="157">
        <v>0</v>
      </c>
      <c r="BJ1328" s="157">
        <v>0</v>
      </c>
      <c r="BK1328" s="157">
        <v>0</v>
      </c>
      <c r="BL1328" s="157">
        <v>0</v>
      </c>
      <c r="BM1328" s="157">
        <v>0</v>
      </c>
      <c r="BN1328" s="157">
        <v>0</v>
      </c>
      <c r="BO1328" s="157">
        <v>0</v>
      </c>
      <c r="BP1328" s="157">
        <v>7.0463987999999999E-6</v>
      </c>
      <c r="BQ1328" s="157">
        <v>2.8083172999999999E-3</v>
      </c>
      <c r="BR1328" s="157">
        <v>0</v>
      </c>
      <c r="BS1328" s="157">
        <v>0</v>
      </c>
      <c r="BT1328" s="157">
        <v>0</v>
      </c>
      <c r="BU1328"/>
      <c r="BV1328" s="155">
        <v>1.3077404E-6</v>
      </c>
      <c r="BW1328" s="155">
        <v>8.4537957000000002E-8</v>
      </c>
      <c r="BX1328" s="155">
        <v>5.8593793999999996E-7</v>
      </c>
      <c r="BY1328" s="155">
        <v>1.7391830000000001E-10</v>
      </c>
      <c r="BZ1328" s="155">
        <v>1.7953983E-7</v>
      </c>
      <c r="CA1328" s="155">
        <v>0</v>
      </c>
      <c r="CB1328" s="155">
        <v>0</v>
      </c>
      <c r="CC1328" s="155">
        <v>0</v>
      </c>
      <c r="CD1328" s="155">
        <v>0</v>
      </c>
      <c r="CE1328" s="155">
        <v>5.3054070000000003E-10</v>
      </c>
      <c r="CF1328" s="155">
        <v>0</v>
      </c>
      <c r="CG1328" s="155">
        <v>0</v>
      </c>
      <c r="CH1328" s="155">
        <v>0</v>
      </c>
      <c r="CI1328" s="155">
        <v>7.5318172000000002E-8</v>
      </c>
      <c r="CJ1328" s="155">
        <v>3.8170182000000002E-7</v>
      </c>
      <c r="CK1328" s="155">
        <v>2.3310542999999998E-13</v>
      </c>
      <c r="CL1328" s="155">
        <v>0</v>
      </c>
      <c r="CM1328"/>
      <c r="CN1328" s="284">
        <v>0</v>
      </c>
      <c r="CO1328" s="284">
        <v>2.1014425E-2</v>
      </c>
      <c r="CP1328" s="285">
        <v>0</v>
      </c>
      <c r="CQ1328" s="284">
        <v>5.7839639000000001E-5</v>
      </c>
      <c r="CR1328" s="284">
        <v>0</v>
      </c>
      <c r="CS1328" s="284">
        <v>0</v>
      </c>
      <c r="CT1328" s="284">
        <v>6.5966305999999997E-6</v>
      </c>
      <c r="CU1328" s="284">
        <v>0</v>
      </c>
      <c r="CV1328" s="284">
        <v>0</v>
      </c>
      <c r="CW1328" s="284">
        <v>0</v>
      </c>
      <c r="CX1328"/>
      <c r="CY1328"/>
      <c r="CZ1328"/>
      <c r="DA1328"/>
      <c r="DB1328" s="57"/>
      <c r="DC1328"/>
      <c r="DD1328"/>
      <c r="DE1328"/>
      <c r="DF1328"/>
      <c r="DG1328"/>
      <c r="DH1328"/>
      <c r="DI1328" s="48"/>
      <c r="DJ1328" s="48"/>
      <c r="DK1328" s="48"/>
      <c r="DL1328" s="48"/>
    </row>
    <row r="1329" spans="1:116" ht="14.4">
      <c r="A1329" t="s">
        <v>2707</v>
      </c>
      <c r="B1329" s="188" t="s">
        <v>1374</v>
      </c>
      <c r="C1329" s="151" t="str">
        <f t="shared" si="315"/>
        <v>B.042.01.103</v>
      </c>
      <c r="D1329" s="54" t="s">
        <v>1322</v>
      </c>
      <c r="E1329" s="150" t="s">
        <v>440</v>
      </c>
      <c r="F1329" s="153" t="str">
        <f t="shared" si="316"/>
        <v>Electricity Belgium production</v>
      </c>
      <c r="G1329" s="154">
        <f t="shared" si="317"/>
        <v>4.9498659333333334E-2</v>
      </c>
      <c r="H1329"/>
      <c r="I1329"/>
      <c r="J1329" s="227">
        <f t="shared" si="308"/>
        <v>2.0206852988999997E-2</v>
      </c>
      <c r="K1329"/>
      <c r="L1329" s="280">
        <f t="shared" si="309"/>
        <v>6.0252866999999999E-4</v>
      </c>
      <c r="M1329" s="280">
        <f t="shared" si="310"/>
        <v>1.3213956599999999E-3</v>
      </c>
      <c r="N1329" s="281">
        <f t="shared" si="311"/>
        <v>1.0858129758999999E-2</v>
      </c>
      <c r="O1329" s="280">
        <v>7.4247988999999997E-3</v>
      </c>
      <c r="P1329" s="219">
        <v>7.8376393999999997E-4</v>
      </c>
      <c r="Q1329" s="219">
        <v>5.3763172000000005E-4</v>
      </c>
      <c r="R1329" s="219">
        <v>4.9408741999999999E-4</v>
      </c>
      <c r="S1329" s="219">
        <v>1.0844125E-4</v>
      </c>
      <c r="T1329" s="219">
        <v>0</v>
      </c>
      <c r="U1329" s="219">
        <v>0</v>
      </c>
      <c r="V1329" s="219">
        <v>0</v>
      </c>
      <c r="W1329" s="286">
        <v>9.0441759E-5</v>
      </c>
      <c r="X1329" s="219">
        <v>0</v>
      </c>
      <c r="Y1329" s="219">
        <v>1.0767687999999999E-2</v>
      </c>
      <c r="Z1329" s="219">
        <v>0</v>
      </c>
      <c r="AA1329" s="219">
        <v>0</v>
      </c>
      <c r="AB1329" s="219">
        <v>0</v>
      </c>
      <c r="AC1329"/>
      <c r="AD1329" s="227">
        <f t="shared" si="303"/>
        <v>7.4247988999999997E-3</v>
      </c>
      <c r="AE1329" s="227">
        <f t="shared" si="304"/>
        <v>1.9239243299999998E-3</v>
      </c>
      <c r="AF1329" s="227">
        <f t="shared" si="305"/>
        <v>1.3213956599999999E-3</v>
      </c>
      <c r="AG1329" s="227">
        <f t="shared" si="306"/>
        <v>1.3213956599999999E-3</v>
      </c>
      <c r="AH1329" s="227">
        <f t="shared" si="307"/>
        <v>1.0858129758999999E-2</v>
      </c>
      <c r="AI1329"/>
      <c r="AJ1329">
        <v>2.5066687000000001</v>
      </c>
      <c r="AK1329" s="155">
        <v>0.52504223999999999</v>
      </c>
      <c r="AL1329" s="155">
        <v>1.4918123000000001</v>
      </c>
      <c r="AM1329" s="155">
        <v>0</v>
      </c>
      <c r="AN1329" s="155">
        <v>0.16469763000000001</v>
      </c>
      <c r="AO1329" s="155">
        <v>0.31927116</v>
      </c>
      <c r="AP1329" s="155">
        <v>5.8454181000000003E-3</v>
      </c>
      <c r="AQ1329"/>
      <c r="AR1329" s="156">
        <v>1.1060925000000001E-3</v>
      </c>
      <c r="AS1329" s="156">
        <v>1.0322065000000001E-3</v>
      </c>
      <c r="AT1329" s="156">
        <v>4.2777173E-5</v>
      </c>
      <c r="AU1329" s="156">
        <v>3.1108790999999998E-5</v>
      </c>
      <c r="AV1329" s="282">
        <f t="shared" si="312"/>
        <v>6.1882883251000001E-8</v>
      </c>
      <c r="AW1329" s="282">
        <f t="shared" si="313"/>
        <v>1.5819960774739999E-10</v>
      </c>
      <c r="AX1329" s="283">
        <f t="shared" si="314"/>
        <v>4.356973466E-3</v>
      </c>
      <c r="AY1329" s="157">
        <v>4.5934756000000002E-8</v>
      </c>
      <c r="AZ1329" s="157">
        <v>1.3859625000000001E-10</v>
      </c>
      <c r="BA1329" s="157">
        <v>3.7866473999999998E-15</v>
      </c>
      <c r="BB1329" s="157">
        <v>0</v>
      </c>
      <c r="BC1329" s="157">
        <v>0</v>
      </c>
      <c r="BD1329" s="157">
        <v>1.3240251E-11</v>
      </c>
      <c r="BE1329" s="157">
        <v>1.5934887E-8</v>
      </c>
      <c r="BF1329" s="157">
        <v>3.0194230999999998E-12</v>
      </c>
      <c r="BG1329" s="157">
        <v>1.6580148000000001E-11</v>
      </c>
      <c r="BH1329" s="157">
        <v>0</v>
      </c>
      <c r="BI1329" s="157">
        <v>0</v>
      </c>
      <c r="BJ1329" s="157">
        <v>0</v>
      </c>
      <c r="BK1329" s="157">
        <v>0</v>
      </c>
      <c r="BL1329" s="157">
        <v>0</v>
      </c>
      <c r="BM1329" s="157">
        <v>0</v>
      </c>
      <c r="BN1329" s="157">
        <v>0</v>
      </c>
      <c r="BO1329" s="157">
        <v>0</v>
      </c>
      <c r="BP1329" s="157">
        <v>1.8997766E-5</v>
      </c>
      <c r="BQ1329" s="157">
        <v>4.3379756999999998E-3</v>
      </c>
      <c r="BR1329" s="157">
        <v>0</v>
      </c>
      <c r="BS1329" s="157">
        <v>0</v>
      </c>
      <c r="BT1329" s="157">
        <v>0</v>
      </c>
      <c r="BU1329"/>
      <c r="BV1329" s="155">
        <v>4.3085307000000003E-6</v>
      </c>
      <c r="BW1329" s="155">
        <v>1.1430855E-7</v>
      </c>
      <c r="BX1329" s="155">
        <v>1.3801539999999999E-6</v>
      </c>
      <c r="BY1329" s="155">
        <v>2.3522867999999999E-10</v>
      </c>
      <c r="BZ1329" s="155">
        <v>1.9122349E-7</v>
      </c>
      <c r="CA1329" s="155">
        <v>0</v>
      </c>
      <c r="CB1329" s="155">
        <v>0</v>
      </c>
      <c r="CC1329" s="155">
        <v>0</v>
      </c>
      <c r="CD1329" s="155">
        <v>0</v>
      </c>
      <c r="CE1329" s="155">
        <v>7.1756905000000004E-10</v>
      </c>
      <c r="CF1329" s="155">
        <v>0</v>
      </c>
      <c r="CG1329" s="155">
        <v>0</v>
      </c>
      <c r="CH1329" s="155">
        <v>0</v>
      </c>
      <c r="CI1329" s="155">
        <v>1.0186761999999999E-7</v>
      </c>
      <c r="CJ1329" s="155">
        <v>2.5200242000000001E-6</v>
      </c>
      <c r="CK1329" s="155">
        <v>1.1469137999999999E-13</v>
      </c>
      <c r="CL1329" s="155">
        <v>0</v>
      </c>
      <c r="CM1329"/>
      <c r="CN1329" s="284">
        <v>0</v>
      </c>
      <c r="CO1329" s="284">
        <v>4.9498659E-2</v>
      </c>
      <c r="CP1329" s="285">
        <v>0</v>
      </c>
      <c r="CQ1329" s="284">
        <v>7.8208246E-5</v>
      </c>
      <c r="CR1329" s="284">
        <v>0</v>
      </c>
      <c r="CS1329" s="284">
        <v>0</v>
      </c>
      <c r="CT1329" s="284">
        <v>7.4836624999999999E-6</v>
      </c>
      <c r="CU1329" s="284">
        <v>0</v>
      </c>
      <c r="CV1329" s="284">
        <v>0</v>
      </c>
      <c r="CW1329" s="284">
        <v>0</v>
      </c>
      <c r="CX1329"/>
      <c r="CY1329"/>
      <c r="CZ1329"/>
      <c r="DA1329"/>
      <c r="DB1329" s="57"/>
      <c r="DC1329"/>
      <c r="DD1329"/>
      <c r="DE1329"/>
      <c r="DF1329"/>
      <c r="DG1329"/>
      <c r="DH1329"/>
      <c r="DI1329" s="48"/>
      <c r="DJ1329" s="48"/>
      <c r="DK1329" s="48"/>
      <c r="DL1329" s="48"/>
    </row>
    <row r="1330" spans="1:116" ht="14.4">
      <c r="A1330" t="s">
        <v>2708</v>
      </c>
      <c r="B1330" s="188" t="s">
        <v>1374</v>
      </c>
      <c r="C1330" s="151" t="str">
        <f t="shared" si="315"/>
        <v>B.042.01.104</v>
      </c>
      <c r="D1330" s="54" t="s">
        <v>1322</v>
      </c>
      <c r="E1330" s="150" t="s">
        <v>440</v>
      </c>
      <c r="F1330" s="153" t="str">
        <f t="shared" si="316"/>
        <v>Electricity Bulgaria production</v>
      </c>
      <c r="G1330" s="154">
        <f t="shared" si="317"/>
        <v>0.10174697333333334</v>
      </c>
      <c r="H1330"/>
      <c r="I1330"/>
      <c r="J1330" s="227">
        <f t="shared" si="308"/>
        <v>2.7529225237E-2</v>
      </c>
      <c r="K1330"/>
      <c r="L1330" s="280">
        <f t="shared" si="309"/>
        <v>4.33428847E-4</v>
      </c>
      <c r="M1330" s="280">
        <f t="shared" si="310"/>
        <v>9.2858510999999999E-4</v>
      </c>
      <c r="N1330" s="281">
        <f t="shared" si="311"/>
        <v>1.090516528E-2</v>
      </c>
      <c r="O1330" s="280">
        <v>1.5262046E-2</v>
      </c>
      <c r="P1330" s="219">
        <v>5.4291409999999995E-4</v>
      </c>
      <c r="Q1330" s="219">
        <v>3.8567100999999999E-4</v>
      </c>
      <c r="R1330" s="219">
        <v>3.4183891000000001E-4</v>
      </c>
      <c r="S1330" s="286">
        <v>9.1589937000000003E-5</v>
      </c>
      <c r="T1330" s="219">
        <v>0</v>
      </c>
      <c r="U1330" s="219">
        <v>0</v>
      </c>
      <c r="V1330" s="219">
        <v>0</v>
      </c>
      <c r="W1330" s="286">
        <v>6.8287279999999998E-5</v>
      </c>
      <c r="X1330" s="219">
        <v>0</v>
      </c>
      <c r="Y1330" s="219">
        <v>1.0836877999999999E-2</v>
      </c>
      <c r="Z1330" s="219">
        <v>0</v>
      </c>
      <c r="AA1330" s="219">
        <v>0</v>
      </c>
      <c r="AB1330" s="219">
        <v>0</v>
      </c>
      <c r="AC1330"/>
      <c r="AD1330" s="227">
        <f t="shared" si="303"/>
        <v>1.5262046E-2</v>
      </c>
      <c r="AE1330" s="227">
        <f t="shared" si="304"/>
        <v>1.3620139569999999E-3</v>
      </c>
      <c r="AF1330" s="227">
        <f t="shared" si="305"/>
        <v>9.2858510999999999E-4</v>
      </c>
      <c r="AG1330" s="227">
        <f t="shared" si="306"/>
        <v>9.2858510999999999E-4</v>
      </c>
      <c r="AH1330" s="227">
        <f t="shared" si="307"/>
        <v>1.090516528E-2</v>
      </c>
      <c r="AI1330"/>
      <c r="AJ1330">
        <v>2.7152172000000001</v>
      </c>
      <c r="AK1330" s="155">
        <v>0.76433119999999999</v>
      </c>
      <c r="AL1330" s="155">
        <v>1.5013981999999999</v>
      </c>
      <c r="AM1330" s="155">
        <v>0</v>
      </c>
      <c r="AN1330" s="155">
        <v>0.17394404999999999</v>
      </c>
      <c r="AO1330" s="155">
        <v>0.19333417</v>
      </c>
      <c r="AP1330" s="155">
        <v>8.2209539999999998E-2</v>
      </c>
      <c r="AQ1330"/>
      <c r="AR1330" s="156">
        <v>1.8600506E-3</v>
      </c>
      <c r="AS1330" s="156">
        <v>1.7635239E-3</v>
      </c>
      <c r="AT1330" s="156">
        <v>8.0707210999999995E-5</v>
      </c>
      <c r="AU1330" s="156">
        <v>1.5819515000000001E-5</v>
      </c>
      <c r="AV1330" s="282">
        <f t="shared" si="312"/>
        <v>1.0572685038910001E-7</v>
      </c>
      <c r="AW1330" s="282">
        <f t="shared" si="313"/>
        <v>2.9847341524359995E-10</v>
      </c>
      <c r="AX1330" s="283">
        <f t="shared" si="314"/>
        <v>2.215618407E-3</v>
      </c>
      <c r="AY1330" s="157">
        <v>9.4421192000000004E-8</v>
      </c>
      <c r="AZ1330" s="157">
        <v>2.8489152999999998E-10</v>
      </c>
      <c r="BA1330" s="157">
        <v>7.7836435999999997E-15</v>
      </c>
      <c r="BB1330" s="157">
        <v>0</v>
      </c>
      <c r="BC1330" s="157">
        <v>0</v>
      </c>
      <c r="BD1330" s="157">
        <v>9.1603891000000006E-12</v>
      </c>
      <c r="BE1330" s="157">
        <v>1.1296498000000001E-8</v>
      </c>
      <c r="BF1330" s="157">
        <v>2.0890155999999998E-12</v>
      </c>
      <c r="BG1330" s="157">
        <v>1.1485086000000001E-11</v>
      </c>
      <c r="BH1330" s="157">
        <v>0</v>
      </c>
      <c r="BI1330" s="157">
        <v>0</v>
      </c>
      <c r="BJ1330" s="157">
        <v>0</v>
      </c>
      <c r="BK1330" s="157">
        <v>0</v>
      </c>
      <c r="BL1330" s="157">
        <v>0</v>
      </c>
      <c r="BM1330" s="157">
        <v>0</v>
      </c>
      <c r="BN1330" s="157">
        <v>0</v>
      </c>
      <c r="BO1330" s="157">
        <v>0</v>
      </c>
      <c r="BP1330" s="157">
        <v>1.8248306999999999E-5</v>
      </c>
      <c r="BQ1330" s="157">
        <v>2.1973701000000002E-3</v>
      </c>
      <c r="BR1330" s="157">
        <v>0</v>
      </c>
      <c r="BS1330" s="157">
        <v>0</v>
      </c>
      <c r="BT1330" s="157">
        <v>0</v>
      </c>
      <c r="BU1330"/>
      <c r="BV1330" s="155">
        <v>5.9727495E-6</v>
      </c>
      <c r="BW1330" s="155">
        <v>7.9181652999999999E-8</v>
      </c>
      <c r="BX1330" s="155">
        <v>2.8369756000000001E-6</v>
      </c>
      <c r="BY1330" s="155">
        <v>1.6274512000000001E-10</v>
      </c>
      <c r="BZ1330" s="155">
        <v>1.4720498999999999E-7</v>
      </c>
      <c r="CA1330" s="155">
        <v>0</v>
      </c>
      <c r="CB1330" s="155">
        <v>0</v>
      </c>
      <c r="CC1330" s="155">
        <v>0</v>
      </c>
      <c r="CD1330" s="155">
        <v>0</v>
      </c>
      <c r="CE1330" s="155">
        <v>4.9645672999999997E-10</v>
      </c>
      <c r="CF1330" s="155">
        <v>0</v>
      </c>
      <c r="CG1330" s="155">
        <v>0</v>
      </c>
      <c r="CH1330" s="155">
        <v>0</v>
      </c>
      <c r="CI1330" s="155">
        <v>7.0484294999999996E-8</v>
      </c>
      <c r="CJ1330" s="155">
        <v>2.8382436999999999E-6</v>
      </c>
      <c r="CK1330" s="155">
        <v>8.6596747000000003E-14</v>
      </c>
      <c r="CL1330" s="155">
        <v>0</v>
      </c>
      <c r="CM1330"/>
      <c r="CN1330" s="284">
        <v>0</v>
      </c>
      <c r="CO1330" s="284">
        <v>0.10174697000000001</v>
      </c>
      <c r="CP1330" s="285">
        <v>0</v>
      </c>
      <c r="CQ1330" s="284">
        <v>5.4174934000000002E-5</v>
      </c>
      <c r="CR1330" s="284">
        <v>0</v>
      </c>
      <c r="CS1330" s="284">
        <v>0</v>
      </c>
      <c r="CT1330" s="284">
        <v>5.5947280999999998E-6</v>
      </c>
      <c r="CU1330" s="284">
        <v>0</v>
      </c>
      <c r="CV1330" s="284">
        <v>0</v>
      </c>
      <c r="CW1330" s="284">
        <v>0</v>
      </c>
      <c r="CX1330"/>
      <c r="CY1330"/>
      <c r="CZ1330"/>
      <c r="DA1330"/>
      <c r="DB1330" s="57"/>
      <c r="DC1330"/>
      <c r="DD1330"/>
      <c r="DE1330"/>
      <c r="DF1330"/>
      <c r="DG1330"/>
      <c r="DH1330"/>
      <c r="DI1330" s="48"/>
      <c r="DJ1330" s="48"/>
      <c r="DK1330" s="48"/>
      <c r="DL1330" s="48"/>
    </row>
    <row r="1331" spans="1:116" ht="14.4">
      <c r="A1331" t="s">
        <v>2709</v>
      </c>
      <c r="B1331" s="188" t="s">
        <v>1374</v>
      </c>
      <c r="C1331" s="151" t="str">
        <f t="shared" si="315"/>
        <v>B.042.01.105</v>
      </c>
      <c r="D1331" s="54" t="s">
        <v>1322</v>
      </c>
      <c r="E1331" s="150" t="s">
        <v>440</v>
      </c>
      <c r="F1331" s="153" t="str">
        <f t="shared" si="316"/>
        <v>Electricity Croatia production</v>
      </c>
      <c r="G1331" s="154">
        <f t="shared" si="317"/>
        <v>5.4646540000000007E-2</v>
      </c>
      <c r="H1331"/>
      <c r="I1331"/>
      <c r="J1331" s="227">
        <f t="shared" si="308"/>
        <v>1.018506592E-2</v>
      </c>
      <c r="K1331"/>
      <c r="L1331" s="280">
        <f t="shared" si="309"/>
        <v>7.1428456999999993E-4</v>
      </c>
      <c r="M1331" s="280">
        <f t="shared" si="310"/>
        <v>1.10780987E-3</v>
      </c>
      <c r="N1331" s="281">
        <f t="shared" si="311"/>
        <v>1.6599048000000001E-4</v>
      </c>
      <c r="O1331" s="280">
        <v>8.1969810000000008E-3</v>
      </c>
      <c r="P1331" s="219">
        <v>5.0574208999999996E-4</v>
      </c>
      <c r="Q1331" s="219">
        <v>6.0206777999999999E-4</v>
      </c>
      <c r="R1331" s="219">
        <v>5.5945078999999995E-4</v>
      </c>
      <c r="S1331" s="219">
        <v>1.5483378E-4</v>
      </c>
      <c r="T1331" s="219">
        <v>0</v>
      </c>
      <c r="U1331" s="219">
        <v>0</v>
      </c>
      <c r="V1331" s="219">
        <v>0</v>
      </c>
      <c r="W1331" s="286">
        <v>1.6599048000000001E-4</v>
      </c>
      <c r="X1331" s="219">
        <v>0</v>
      </c>
      <c r="Y1331" s="219">
        <v>0</v>
      </c>
      <c r="Z1331" s="219">
        <v>0</v>
      </c>
      <c r="AA1331" s="219">
        <v>0</v>
      </c>
      <c r="AB1331" s="219">
        <v>0</v>
      </c>
      <c r="AC1331"/>
      <c r="AD1331" s="227">
        <f t="shared" si="303"/>
        <v>8.1969810000000008E-3</v>
      </c>
      <c r="AE1331" s="227">
        <f t="shared" si="304"/>
        <v>1.8220944399999998E-3</v>
      </c>
      <c r="AF1331" s="227">
        <f t="shared" si="305"/>
        <v>1.10780987E-3</v>
      </c>
      <c r="AG1331" s="227">
        <f t="shared" si="306"/>
        <v>1.10780987E-3</v>
      </c>
      <c r="AH1331" s="227">
        <f t="shared" si="307"/>
        <v>1.6599048000000001E-4</v>
      </c>
      <c r="AI1331"/>
      <c r="AJ1331">
        <v>1.7226992999999999</v>
      </c>
      <c r="AK1331" s="155">
        <v>0.71518610000000005</v>
      </c>
      <c r="AL1331" s="155">
        <v>0</v>
      </c>
      <c r="AM1331" s="155">
        <v>0</v>
      </c>
      <c r="AN1331" s="155">
        <v>0.25868153999999999</v>
      </c>
      <c r="AO1331" s="155">
        <v>0.24788911</v>
      </c>
      <c r="AP1331" s="155">
        <v>0.50094256000000004</v>
      </c>
      <c r="AQ1331"/>
      <c r="AR1331" s="156">
        <v>1.1176881E-3</v>
      </c>
      <c r="AS1331" s="156">
        <v>1.0398384000000001E-3</v>
      </c>
      <c r="AT1331" s="156">
        <v>4.5192516999999998E-5</v>
      </c>
      <c r="AU1331" s="156">
        <v>3.2657197000000001E-5</v>
      </c>
      <c r="AV1331" s="282">
        <f t="shared" si="312"/>
        <v>6.2340428819E-8</v>
      </c>
      <c r="AW1331" s="282">
        <f t="shared" si="313"/>
        <v>1.671320864603E-10</v>
      </c>
      <c r="AX1331" s="283">
        <f t="shared" si="314"/>
        <v>4.5738371686000001E-3</v>
      </c>
      <c r="AY1331" s="157">
        <v>5.0711988999999998E-8</v>
      </c>
      <c r="AZ1331" s="157">
        <v>1.5301031000000001E-10</v>
      </c>
      <c r="BA1331" s="157">
        <v>4.1804603E-15</v>
      </c>
      <c r="BB1331" s="157">
        <v>0</v>
      </c>
      <c r="BC1331" s="157">
        <v>0</v>
      </c>
      <c r="BD1331" s="157">
        <v>1.4991819000000001E-11</v>
      </c>
      <c r="BE1331" s="157">
        <v>1.1613448E-8</v>
      </c>
      <c r="BF1331" s="157">
        <v>3.4188660000000001E-12</v>
      </c>
      <c r="BG1331" s="157">
        <v>1.069873E-11</v>
      </c>
      <c r="BH1331" s="157">
        <v>0</v>
      </c>
      <c r="BI1331" s="157">
        <v>0</v>
      </c>
      <c r="BJ1331" s="157">
        <v>0</v>
      </c>
      <c r="BK1331" s="157">
        <v>0</v>
      </c>
      <c r="BL1331" s="157">
        <v>0</v>
      </c>
      <c r="BM1331" s="157">
        <v>0</v>
      </c>
      <c r="BN1331" s="157">
        <v>0</v>
      </c>
      <c r="BO1331" s="157">
        <v>0</v>
      </c>
      <c r="BP1331" s="157">
        <v>6.3629686000000003E-6</v>
      </c>
      <c r="BQ1331" s="157">
        <v>4.5674742000000003E-3</v>
      </c>
      <c r="BR1331" s="157">
        <v>0</v>
      </c>
      <c r="BS1331" s="157">
        <v>0</v>
      </c>
      <c r="BT1331" s="157">
        <v>0</v>
      </c>
      <c r="BU1331"/>
      <c r="BV1331" s="155">
        <v>2.7437868999999998E-6</v>
      </c>
      <c r="BW1331" s="155">
        <v>7.3760277000000006E-8</v>
      </c>
      <c r="BX1331" s="155">
        <v>1.5236905E-6</v>
      </c>
      <c r="BY1331" s="155">
        <v>2.6634735E-10</v>
      </c>
      <c r="BZ1331" s="155">
        <v>1.9934752E-7</v>
      </c>
      <c r="CA1331" s="155">
        <v>0</v>
      </c>
      <c r="CB1331" s="155">
        <v>0</v>
      </c>
      <c r="CC1331" s="155">
        <v>0</v>
      </c>
      <c r="CD1331" s="155">
        <v>0</v>
      </c>
      <c r="CE1331" s="155">
        <v>8.1249707000000001E-10</v>
      </c>
      <c r="CF1331" s="155">
        <v>0</v>
      </c>
      <c r="CG1331" s="155">
        <v>0</v>
      </c>
      <c r="CH1331" s="155">
        <v>0</v>
      </c>
      <c r="CI1331" s="155">
        <v>1.1173007E-7</v>
      </c>
      <c r="CJ1331" s="155">
        <v>8.3417946999999995E-7</v>
      </c>
      <c r="CK1331" s="155">
        <v>2.1049654E-13</v>
      </c>
      <c r="CL1331" s="155">
        <v>0</v>
      </c>
      <c r="CM1331"/>
      <c r="CN1331" s="284">
        <v>0</v>
      </c>
      <c r="CO1331" s="284">
        <v>5.464654E-2</v>
      </c>
      <c r="CP1331" s="285">
        <v>0</v>
      </c>
      <c r="CQ1331" s="284">
        <v>5.0465706999999999E-5</v>
      </c>
      <c r="CR1331" s="284">
        <v>0</v>
      </c>
      <c r="CS1331" s="284">
        <v>0</v>
      </c>
      <c r="CT1331" s="284">
        <v>6.9452064000000004E-6</v>
      </c>
      <c r="CU1331" s="284">
        <v>0</v>
      </c>
      <c r="CV1331" s="284">
        <v>0</v>
      </c>
      <c r="CW1331" s="284">
        <v>0</v>
      </c>
      <c r="CX1331"/>
      <c r="CY1331"/>
      <c r="CZ1331"/>
      <c r="DA1331"/>
      <c r="DB1331" s="57"/>
      <c r="DC1331"/>
      <c r="DD1331"/>
      <c r="DE1331"/>
      <c r="DF1331"/>
      <c r="DG1331"/>
      <c r="DH1331"/>
      <c r="DI1331" s="48"/>
      <c r="DJ1331" s="48"/>
      <c r="DK1331" s="48"/>
      <c r="DL1331" s="48"/>
    </row>
    <row r="1332" spans="1:116" ht="14.4">
      <c r="A1332" t="s">
        <v>2710</v>
      </c>
      <c r="B1332" s="188" t="s">
        <v>1374</v>
      </c>
      <c r="C1332" s="151" t="str">
        <f t="shared" si="315"/>
        <v>B.042.01.106</v>
      </c>
      <c r="D1332" s="54" t="s">
        <v>1322</v>
      </c>
      <c r="E1332" s="150" t="s">
        <v>440</v>
      </c>
      <c r="F1332" s="153" t="str">
        <f t="shared" si="316"/>
        <v>Electricity Cyprus production</v>
      </c>
      <c r="G1332" s="154">
        <f t="shared" si="317"/>
        <v>0.15903101333333333</v>
      </c>
      <c r="H1332"/>
      <c r="I1332"/>
      <c r="J1332" s="227">
        <f t="shared" si="308"/>
        <v>3.1665652475999999E-2</v>
      </c>
      <c r="K1332"/>
      <c r="L1332" s="280">
        <f t="shared" si="309"/>
        <v>1.3107390999999998E-3</v>
      </c>
      <c r="M1332" s="280">
        <f t="shared" si="310"/>
        <v>6.4369612000000007E-3</v>
      </c>
      <c r="N1332" s="281">
        <f t="shared" si="311"/>
        <v>6.3300175999999995E-5</v>
      </c>
      <c r="O1332" s="280">
        <v>2.3854652E-2</v>
      </c>
      <c r="P1332" s="219">
        <v>5.0316005000000004E-3</v>
      </c>
      <c r="Q1332" s="219">
        <v>1.4053607000000001E-3</v>
      </c>
      <c r="R1332" s="219">
        <v>1.1895256999999999E-3</v>
      </c>
      <c r="S1332" s="219">
        <v>1.2121339999999999E-4</v>
      </c>
      <c r="T1332" s="219">
        <v>0</v>
      </c>
      <c r="U1332" s="219">
        <v>0</v>
      </c>
      <c r="V1332" s="219">
        <v>0</v>
      </c>
      <c r="W1332" s="286">
        <v>6.3300175999999995E-5</v>
      </c>
      <c r="X1332" s="219">
        <v>0</v>
      </c>
      <c r="Y1332" s="219">
        <v>0</v>
      </c>
      <c r="Z1332" s="219">
        <v>0</v>
      </c>
      <c r="AA1332" s="219">
        <v>0</v>
      </c>
      <c r="AB1332" s="219">
        <v>0</v>
      </c>
      <c r="AC1332"/>
      <c r="AD1332" s="227">
        <f t="shared" si="303"/>
        <v>2.3854652E-2</v>
      </c>
      <c r="AE1332" s="227">
        <f t="shared" si="304"/>
        <v>7.7477003000000011E-3</v>
      </c>
      <c r="AF1332" s="227">
        <f t="shared" si="305"/>
        <v>6.4369612000000007E-3</v>
      </c>
      <c r="AG1332" s="227">
        <f t="shared" si="306"/>
        <v>6.4369612000000007E-3</v>
      </c>
      <c r="AH1332" s="227">
        <f t="shared" si="307"/>
        <v>6.3300175999999995E-5</v>
      </c>
      <c r="AI1332"/>
      <c r="AJ1332">
        <v>2.2873681000000001</v>
      </c>
      <c r="AK1332" s="155">
        <v>2.0216626</v>
      </c>
      <c r="AL1332" s="155">
        <v>0</v>
      </c>
      <c r="AM1332" s="155">
        <v>0</v>
      </c>
      <c r="AN1332" s="155">
        <v>3.0292989999999999E-2</v>
      </c>
      <c r="AO1332" s="155">
        <v>0.23541249</v>
      </c>
      <c r="AP1332" s="155">
        <v>0</v>
      </c>
      <c r="AQ1332"/>
      <c r="AR1332" s="156">
        <v>4.3136095999999997E-3</v>
      </c>
      <c r="AS1332" s="156">
        <v>4.0180894E-3</v>
      </c>
      <c r="AT1332" s="156">
        <v>1.5115615E-4</v>
      </c>
      <c r="AU1332" s="156">
        <v>1.4436403999999999E-4</v>
      </c>
      <c r="AV1332" s="282">
        <f t="shared" si="312"/>
        <v>2.4089264917799996E-7</v>
      </c>
      <c r="AW1332" s="282">
        <f t="shared" si="313"/>
        <v>5.59009409473E-10</v>
      </c>
      <c r="AX1332" s="283">
        <f t="shared" si="314"/>
        <v>2.0219052506800003E-2</v>
      </c>
      <c r="AY1332" s="157">
        <v>1.4758078E-7</v>
      </c>
      <c r="AZ1332" s="157">
        <v>4.4528684000000001E-10</v>
      </c>
      <c r="BA1332" s="157">
        <v>1.2165873E-14</v>
      </c>
      <c r="BB1332" s="157">
        <v>0</v>
      </c>
      <c r="BC1332" s="157">
        <v>0</v>
      </c>
      <c r="BD1332" s="157">
        <v>3.1876178000000001E-11</v>
      </c>
      <c r="BE1332" s="157">
        <v>9.3279993E-8</v>
      </c>
      <c r="BF1332" s="157">
        <v>7.2693236E-12</v>
      </c>
      <c r="BG1332" s="157">
        <v>1.0644108E-10</v>
      </c>
      <c r="BH1332" s="157">
        <v>0</v>
      </c>
      <c r="BI1332" s="157">
        <v>0</v>
      </c>
      <c r="BJ1332" s="157">
        <v>0</v>
      </c>
      <c r="BK1332" s="157">
        <v>0</v>
      </c>
      <c r="BL1332" s="157">
        <v>0</v>
      </c>
      <c r="BM1332" s="157">
        <v>0</v>
      </c>
      <c r="BN1332" s="157">
        <v>0</v>
      </c>
      <c r="BO1332" s="157">
        <v>0</v>
      </c>
      <c r="BP1332" s="157">
        <v>2.4265068000000001E-6</v>
      </c>
      <c r="BQ1332" s="157">
        <v>2.0216626000000001E-2</v>
      </c>
      <c r="BR1332" s="157">
        <v>0</v>
      </c>
      <c r="BS1332" s="157">
        <v>0</v>
      </c>
      <c r="BT1332" s="157">
        <v>0</v>
      </c>
      <c r="BU1332"/>
      <c r="BV1332" s="155">
        <v>8.5994330999999996E-6</v>
      </c>
      <c r="BW1332" s="155">
        <v>7.3383699E-7</v>
      </c>
      <c r="BX1332" s="155">
        <v>4.4342067E-6</v>
      </c>
      <c r="BY1332" s="155">
        <v>5.6631792E-10</v>
      </c>
      <c r="BZ1332" s="155">
        <v>7.1298247000000004E-7</v>
      </c>
      <c r="CA1332" s="155">
        <v>0</v>
      </c>
      <c r="CB1332" s="155">
        <v>0</v>
      </c>
      <c r="CC1332" s="155">
        <v>0</v>
      </c>
      <c r="CD1332" s="155">
        <v>0</v>
      </c>
      <c r="CE1332" s="155">
        <v>1.7275623000000001E-9</v>
      </c>
      <c r="CF1332" s="155">
        <v>0</v>
      </c>
      <c r="CG1332" s="155">
        <v>0</v>
      </c>
      <c r="CH1332" s="155">
        <v>0</v>
      </c>
      <c r="CI1332" s="155">
        <v>2.7501996999999998E-7</v>
      </c>
      <c r="CJ1332" s="155">
        <v>2.4410929999999998E-6</v>
      </c>
      <c r="CK1332" s="155">
        <v>8.0272480000000003E-14</v>
      </c>
      <c r="CL1332" s="155">
        <v>0</v>
      </c>
      <c r="CM1332"/>
      <c r="CN1332" s="284">
        <v>0</v>
      </c>
      <c r="CO1332" s="284">
        <v>0.15903102</v>
      </c>
      <c r="CP1332" s="285">
        <v>0</v>
      </c>
      <c r="CQ1332" s="284">
        <v>5.0208057999999998E-4</v>
      </c>
      <c r="CR1332" s="284">
        <v>0</v>
      </c>
      <c r="CS1332" s="284">
        <v>0</v>
      </c>
      <c r="CT1332" s="284">
        <v>3.3705475000000003E-5</v>
      </c>
      <c r="CU1332" s="284">
        <v>0</v>
      </c>
      <c r="CV1332" s="284">
        <v>0</v>
      </c>
      <c r="CW1332" s="284">
        <v>0</v>
      </c>
      <c r="CX1332"/>
      <c r="CY1332"/>
      <c r="CZ1332"/>
      <c r="DA1332"/>
      <c r="DB1332" s="57"/>
      <c r="DC1332"/>
      <c r="DD1332"/>
      <c r="DE1332"/>
      <c r="DF1332"/>
      <c r="DG1332"/>
      <c r="DH1332"/>
      <c r="DI1332" s="48"/>
      <c r="DJ1332" s="48"/>
      <c r="DK1332" s="48"/>
      <c r="DL1332" s="48"/>
    </row>
    <row r="1333" spans="1:116" ht="14.4">
      <c r="A1333" t="s">
        <v>2711</v>
      </c>
      <c r="B1333" s="188" t="s">
        <v>1374</v>
      </c>
      <c r="C1333" s="151" t="str">
        <f t="shared" si="315"/>
        <v>B.042.01.107</v>
      </c>
      <c r="D1333" s="54" t="s">
        <v>1322</v>
      </c>
      <c r="E1333" s="150" t="s">
        <v>440</v>
      </c>
      <c r="F1333" s="153" t="str">
        <f t="shared" si="316"/>
        <v>Electricity Czechia production</v>
      </c>
      <c r="G1333" s="154">
        <f t="shared" si="317"/>
        <v>0.12152712000000002</v>
      </c>
      <c r="H1333"/>
      <c r="I1333"/>
      <c r="J1333" s="227">
        <f t="shared" si="308"/>
        <v>3.0481751304999999E-2</v>
      </c>
      <c r="K1333"/>
      <c r="L1333" s="280">
        <f t="shared" si="309"/>
        <v>5.8006729000000001E-4</v>
      </c>
      <c r="M1333" s="280">
        <f t="shared" si="310"/>
        <v>1.1756286700000001E-3</v>
      </c>
      <c r="N1333" s="281">
        <f t="shared" si="311"/>
        <v>1.0496987345E-2</v>
      </c>
      <c r="O1333" s="280">
        <v>1.8229068000000001E-2</v>
      </c>
      <c r="P1333" s="219">
        <v>6.6280595999999999E-4</v>
      </c>
      <c r="Q1333" s="219">
        <v>5.1282271E-4</v>
      </c>
      <c r="R1333" s="219">
        <v>4.5293096E-4</v>
      </c>
      <c r="S1333" s="219">
        <v>1.2713633000000001E-4</v>
      </c>
      <c r="T1333" s="219">
        <v>0</v>
      </c>
      <c r="U1333" s="219">
        <v>0</v>
      </c>
      <c r="V1333" s="219">
        <v>0</v>
      </c>
      <c r="W1333" s="286">
        <v>2.5483345E-5</v>
      </c>
      <c r="X1333" s="219">
        <v>0</v>
      </c>
      <c r="Y1333" s="219">
        <v>1.0471504E-2</v>
      </c>
      <c r="Z1333" s="219">
        <v>0</v>
      </c>
      <c r="AA1333" s="219">
        <v>0</v>
      </c>
      <c r="AB1333" s="219">
        <v>0</v>
      </c>
      <c r="AC1333"/>
      <c r="AD1333" s="227">
        <f t="shared" si="303"/>
        <v>1.8229068000000001E-2</v>
      </c>
      <c r="AE1333" s="227">
        <f t="shared" si="304"/>
        <v>1.7556959599999999E-3</v>
      </c>
      <c r="AF1333" s="227">
        <f t="shared" si="305"/>
        <v>1.1756286700000001E-3</v>
      </c>
      <c r="AG1333" s="227">
        <f t="shared" si="306"/>
        <v>1.1756286700000001E-3</v>
      </c>
      <c r="AH1333" s="227">
        <f t="shared" si="307"/>
        <v>1.0496987345E-2</v>
      </c>
      <c r="AI1333"/>
      <c r="AJ1333">
        <v>2.9994906000000001</v>
      </c>
      <c r="AK1333" s="155">
        <v>1.1946914</v>
      </c>
      <c r="AL1333" s="155">
        <v>1.4507774</v>
      </c>
      <c r="AM1333" s="155">
        <v>0</v>
      </c>
      <c r="AN1333" s="155">
        <v>0.24956149999999999</v>
      </c>
      <c r="AO1333" s="155">
        <v>6.7163255000000005E-2</v>
      </c>
      <c r="AP1333" s="155">
        <v>3.7297039999999997E-2</v>
      </c>
      <c r="AQ1333"/>
      <c r="AR1333" s="156">
        <v>2.2332532999999998E-3</v>
      </c>
      <c r="AS1333" s="156">
        <v>2.1153697E-3</v>
      </c>
      <c r="AT1333" s="156">
        <v>9.6552940000000005E-5</v>
      </c>
      <c r="AU1333" s="156">
        <v>2.1330648999999999E-5</v>
      </c>
      <c r="AV1333" s="282">
        <f t="shared" si="312"/>
        <v>1.2682072936600002E-7</v>
      </c>
      <c r="AW1333" s="282">
        <f t="shared" si="313"/>
        <v>3.570744792246E-10</v>
      </c>
      <c r="AX1333" s="283">
        <f t="shared" si="314"/>
        <v>2.9874857910000001E-3</v>
      </c>
      <c r="AY1333" s="157">
        <v>1.1277717E-7</v>
      </c>
      <c r="AZ1333" s="157">
        <v>3.4027593E-10</v>
      </c>
      <c r="BA1333" s="157">
        <v>9.2968245999999994E-15</v>
      </c>
      <c r="BB1333" s="157">
        <v>0</v>
      </c>
      <c r="BC1333" s="157">
        <v>0</v>
      </c>
      <c r="BD1333" s="157">
        <v>1.2137365999999999E-11</v>
      </c>
      <c r="BE1333" s="157">
        <v>1.4031422000000001E-8</v>
      </c>
      <c r="BF1333" s="157">
        <v>2.7679114000000001E-12</v>
      </c>
      <c r="BG1333" s="157">
        <v>1.4021341000000001E-11</v>
      </c>
      <c r="BH1333" s="157">
        <v>0</v>
      </c>
      <c r="BI1333" s="157">
        <v>0</v>
      </c>
      <c r="BJ1333" s="157">
        <v>0</v>
      </c>
      <c r="BK1333" s="157">
        <v>0</v>
      </c>
      <c r="BL1333" s="157">
        <v>0</v>
      </c>
      <c r="BM1333" s="157">
        <v>0</v>
      </c>
      <c r="BN1333" s="157">
        <v>0</v>
      </c>
      <c r="BO1333" s="157">
        <v>0</v>
      </c>
      <c r="BP1333" s="157">
        <v>1.6080491000000002E-5</v>
      </c>
      <c r="BQ1333" s="157">
        <v>2.9714053E-3</v>
      </c>
      <c r="BR1333" s="157">
        <v>0</v>
      </c>
      <c r="BS1333" s="157">
        <v>0</v>
      </c>
      <c r="BT1333" s="157">
        <v>0</v>
      </c>
      <c r="BU1333"/>
      <c r="BV1333" s="155">
        <v>7.0653504999999997E-6</v>
      </c>
      <c r="BW1333" s="155">
        <v>9.6667358000000003E-8</v>
      </c>
      <c r="BX1333" s="155">
        <v>3.3884984999999999E-6</v>
      </c>
      <c r="BY1333" s="155">
        <v>2.1563461999999999E-10</v>
      </c>
      <c r="BZ1333" s="155">
        <v>1.9342543E-7</v>
      </c>
      <c r="CA1333" s="155">
        <v>0</v>
      </c>
      <c r="CB1333" s="155">
        <v>0</v>
      </c>
      <c r="CC1333" s="155">
        <v>0</v>
      </c>
      <c r="CD1333" s="155">
        <v>0</v>
      </c>
      <c r="CE1333" s="155">
        <v>6.5779703999999999E-10</v>
      </c>
      <c r="CF1333" s="155">
        <v>0</v>
      </c>
      <c r="CG1333" s="155">
        <v>0</v>
      </c>
      <c r="CH1333" s="155">
        <v>0</v>
      </c>
      <c r="CI1333" s="155">
        <v>9.2855196000000003E-8</v>
      </c>
      <c r="CJ1333" s="155">
        <v>3.2930305000000002E-6</v>
      </c>
      <c r="CK1333" s="155">
        <v>3.2316045E-14</v>
      </c>
      <c r="CL1333" s="155">
        <v>0</v>
      </c>
      <c r="CM1333"/>
      <c r="CN1333" s="284">
        <v>0</v>
      </c>
      <c r="CO1333" s="284">
        <v>0.12152712</v>
      </c>
      <c r="CP1333" s="285">
        <v>0</v>
      </c>
      <c r="CQ1333" s="284">
        <v>6.6138399000000001E-5</v>
      </c>
      <c r="CR1333" s="284">
        <v>0</v>
      </c>
      <c r="CS1333" s="284">
        <v>0</v>
      </c>
      <c r="CT1333" s="284">
        <v>7.2122723000000003E-6</v>
      </c>
      <c r="CU1333" s="284">
        <v>0</v>
      </c>
      <c r="CV1333" s="284">
        <v>0</v>
      </c>
      <c r="CW1333" s="284">
        <v>0</v>
      </c>
      <c r="CX1333"/>
      <c r="CY1333"/>
      <c r="CZ1333"/>
      <c r="DA1333"/>
      <c r="DB1333" s="50"/>
      <c r="DC1333"/>
      <c r="DD1333"/>
      <c r="DE1333"/>
      <c r="DF1333"/>
      <c r="DG1333"/>
      <c r="DH1333"/>
      <c r="DI1333" s="48"/>
      <c r="DJ1333" s="48"/>
      <c r="DK1333" s="48"/>
      <c r="DL1333" s="48"/>
    </row>
    <row r="1334" spans="1:116" ht="14.4">
      <c r="A1334" t="s">
        <v>2712</v>
      </c>
      <c r="B1334" s="188" t="s">
        <v>1374</v>
      </c>
      <c r="C1334" s="151" t="str">
        <f t="shared" si="315"/>
        <v>B.042.01.108</v>
      </c>
      <c r="D1334" s="54" t="s">
        <v>1322</v>
      </c>
      <c r="E1334" s="150" t="s">
        <v>440</v>
      </c>
      <c r="F1334" s="153" t="str">
        <f t="shared" si="316"/>
        <v>Electricity Denmark production</v>
      </c>
      <c r="G1334" s="154">
        <f t="shared" si="317"/>
        <v>3.299066266666667E-2</v>
      </c>
      <c r="H1334"/>
      <c r="I1334"/>
      <c r="J1334" s="227">
        <f t="shared" si="308"/>
        <v>7.5104206599999994E-3</v>
      </c>
      <c r="K1334"/>
      <c r="L1334" s="280">
        <f t="shared" si="309"/>
        <v>8.7225897000000002E-4</v>
      </c>
      <c r="M1334" s="280">
        <f t="shared" si="310"/>
        <v>1.48081302E-3</v>
      </c>
      <c r="N1334" s="281">
        <f t="shared" si="311"/>
        <v>2.0874927E-4</v>
      </c>
      <c r="O1334" s="280">
        <v>4.9485993999999998E-3</v>
      </c>
      <c r="P1334" s="219">
        <v>8.0515605999999999E-4</v>
      </c>
      <c r="Q1334" s="219">
        <v>6.7565696000000002E-4</v>
      </c>
      <c r="R1334" s="219">
        <v>5.8099797000000001E-4</v>
      </c>
      <c r="S1334" s="219">
        <v>2.9126100000000002E-4</v>
      </c>
      <c r="T1334" s="219">
        <v>0</v>
      </c>
      <c r="U1334" s="219">
        <v>0</v>
      </c>
      <c r="V1334" s="219">
        <v>0</v>
      </c>
      <c r="W1334" s="219">
        <v>2.0874927E-4</v>
      </c>
      <c r="X1334" s="219">
        <v>0</v>
      </c>
      <c r="Y1334" s="219">
        <v>0</v>
      </c>
      <c r="Z1334" s="219">
        <v>0</v>
      </c>
      <c r="AA1334" s="219">
        <v>0</v>
      </c>
      <c r="AB1334" s="219">
        <v>0</v>
      </c>
      <c r="AC1334"/>
      <c r="AD1334" s="227">
        <f t="shared" si="303"/>
        <v>4.9485993999999998E-3</v>
      </c>
      <c r="AE1334" s="227">
        <f t="shared" si="304"/>
        <v>2.3530719900000004E-3</v>
      </c>
      <c r="AF1334" s="227">
        <f t="shared" si="305"/>
        <v>1.48081302E-3</v>
      </c>
      <c r="AG1334" s="227">
        <f t="shared" si="306"/>
        <v>1.48081302E-3</v>
      </c>
      <c r="AH1334" s="227">
        <f t="shared" si="307"/>
        <v>2.0874927E-4</v>
      </c>
      <c r="AI1334"/>
      <c r="AJ1334">
        <v>1.7335659000000001</v>
      </c>
      <c r="AK1334" s="155">
        <v>0.33162346999999998</v>
      </c>
      <c r="AL1334" s="155">
        <v>0</v>
      </c>
      <c r="AM1334" s="155">
        <v>0</v>
      </c>
      <c r="AN1334" s="155">
        <v>0.67037645999999995</v>
      </c>
      <c r="AO1334" s="155">
        <v>0.73096974000000003</v>
      </c>
      <c r="AP1334" s="155">
        <v>5.9622329000000003E-4</v>
      </c>
      <c r="AQ1334"/>
      <c r="AR1334" s="156">
        <v>8.722771E-4</v>
      </c>
      <c r="AS1334" s="156">
        <v>8.3103036000000004E-4</v>
      </c>
      <c r="AT1334" s="156">
        <v>3.0544279000000001E-5</v>
      </c>
      <c r="AU1334" s="156">
        <v>1.0702455E-5</v>
      </c>
      <c r="AV1334" s="282">
        <f t="shared" si="312"/>
        <v>4.9821964226999995E-8</v>
      </c>
      <c r="AW1334" s="282">
        <f t="shared" si="313"/>
        <v>1.1295961088570001E-10</v>
      </c>
      <c r="AX1334" s="283">
        <f t="shared" si="314"/>
        <v>1.4989433555000001E-3</v>
      </c>
      <c r="AY1334" s="157">
        <v>3.0615334999999997E-8</v>
      </c>
      <c r="AZ1334" s="157">
        <v>9.2373856000000003E-11</v>
      </c>
      <c r="BA1334" s="157">
        <v>2.5237856999999999E-15</v>
      </c>
      <c r="BB1334" s="157">
        <v>0</v>
      </c>
      <c r="BC1334" s="157">
        <v>0</v>
      </c>
      <c r="BD1334" s="157">
        <v>1.5569227000000001E-11</v>
      </c>
      <c r="BE1334" s="157">
        <v>1.9191059999999999E-8</v>
      </c>
      <c r="BF1334" s="157">
        <v>3.5505431000000001E-12</v>
      </c>
      <c r="BG1334" s="157">
        <v>1.7032687999999999E-11</v>
      </c>
      <c r="BH1334" s="157">
        <v>0</v>
      </c>
      <c r="BI1334" s="157">
        <v>0</v>
      </c>
      <c r="BJ1334" s="157">
        <v>0</v>
      </c>
      <c r="BK1334" s="157">
        <v>0</v>
      </c>
      <c r="BL1334" s="157">
        <v>0</v>
      </c>
      <c r="BM1334" s="157">
        <v>0</v>
      </c>
      <c r="BN1334" s="157">
        <v>0</v>
      </c>
      <c r="BO1334" s="157">
        <v>0</v>
      </c>
      <c r="BP1334" s="157">
        <v>8.0020555000000008E-6</v>
      </c>
      <c r="BQ1334" s="157">
        <v>1.4909413000000001E-3</v>
      </c>
      <c r="BR1334" s="157">
        <v>0</v>
      </c>
      <c r="BS1334" s="157">
        <v>0</v>
      </c>
      <c r="BT1334" s="157">
        <v>0</v>
      </c>
      <c r="BU1334"/>
      <c r="BV1334" s="155">
        <v>1.9117378000000002E-6</v>
      </c>
      <c r="BW1334" s="155">
        <v>1.174285E-7</v>
      </c>
      <c r="BX1334" s="155">
        <v>9.1986721999999997E-7</v>
      </c>
      <c r="BY1334" s="155">
        <v>2.7660567999999998E-10</v>
      </c>
      <c r="BZ1334" s="155">
        <v>3.5743183000000001E-7</v>
      </c>
      <c r="CA1334" s="155">
        <v>0</v>
      </c>
      <c r="CB1334" s="155">
        <v>0</v>
      </c>
      <c r="CC1334" s="155">
        <v>0</v>
      </c>
      <c r="CD1334" s="155">
        <v>0</v>
      </c>
      <c r="CE1334" s="155">
        <v>8.4379028000000005E-10</v>
      </c>
      <c r="CF1334" s="155">
        <v>0</v>
      </c>
      <c r="CG1334" s="155">
        <v>0</v>
      </c>
      <c r="CH1334" s="155">
        <v>0</v>
      </c>
      <c r="CI1334" s="155">
        <v>1.1868356999999999E-7</v>
      </c>
      <c r="CJ1334" s="155">
        <v>3.9720596999999999E-7</v>
      </c>
      <c r="CK1334" s="155">
        <v>2.6471999000000002E-13</v>
      </c>
      <c r="CL1334" s="155">
        <v>0</v>
      </c>
      <c r="CM1334"/>
      <c r="CN1334" s="284">
        <v>0</v>
      </c>
      <c r="CO1334" s="284">
        <v>3.2990663000000003E-2</v>
      </c>
      <c r="CP1334" s="285">
        <v>0</v>
      </c>
      <c r="CQ1334" s="284">
        <v>8.0342868999999995E-5</v>
      </c>
      <c r="CR1334" s="284">
        <v>0</v>
      </c>
      <c r="CS1334" s="284">
        <v>0</v>
      </c>
      <c r="CT1334" s="284">
        <v>1.2173208000000001E-5</v>
      </c>
      <c r="CU1334" s="284">
        <v>0</v>
      </c>
      <c r="CV1334" s="284">
        <v>0</v>
      </c>
      <c r="CW1334" s="284">
        <v>0</v>
      </c>
      <c r="CX1334"/>
      <c r="CY1334"/>
      <c r="CZ1334"/>
      <c r="DA1334"/>
      <c r="DB1334" s="57"/>
      <c r="DC1334"/>
      <c r="DD1334"/>
      <c r="DE1334"/>
      <c r="DF1334"/>
      <c r="DG1334"/>
      <c r="DH1334"/>
      <c r="DI1334" s="48"/>
      <c r="DJ1334" s="48"/>
      <c r="DK1334" s="48"/>
      <c r="DL1334" s="48"/>
    </row>
    <row r="1335" spans="1:116" ht="14.4">
      <c r="A1335" t="s">
        <v>2713</v>
      </c>
      <c r="B1335" s="188" t="s">
        <v>1374</v>
      </c>
      <c r="C1335" s="151" t="str">
        <f t="shared" si="315"/>
        <v>B.042.01.109</v>
      </c>
      <c r="D1335" s="54" t="s">
        <v>1322</v>
      </c>
      <c r="E1335" s="150" t="s">
        <v>440</v>
      </c>
      <c r="F1335" s="153" t="str">
        <f t="shared" si="316"/>
        <v>Electricity Estonia production</v>
      </c>
      <c r="G1335" s="154">
        <f t="shared" si="317"/>
        <v>0.10709189333333334</v>
      </c>
      <c r="H1335"/>
      <c r="I1335"/>
      <c r="J1335" s="227">
        <f t="shared" si="308"/>
        <v>2.3884560810000004E-2</v>
      </c>
      <c r="K1335"/>
      <c r="L1335" s="280">
        <f t="shared" si="309"/>
        <v>1.8741704E-3</v>
      </c>
      <c r="M1335" s="280">
        <f t="shared" si="310"/>
        <v>5.8253534000000003E-3</v>
      </c>
      <c r="N1335" s="281">
        <f t="shared" si="311"/>
        <v>1.2125301E-4</v>
      </c>
      <c r="O1335" s="280">
        <v>1.6063784000000001E-2</v>
      </c>
      <c r="P1335" s="219">
        <v>4.1458663000000003E-3</v>
      </c>
      <c r="Q1335" s="219">
        <v>1.6794870999999999E-3</v>
      </c>
      <c r="R1335" s="219">
        <v>1.4200732000000001E-3</v>
      </c>
      <c r="S1335" s="286">
        <v>4.540972E-4</v>
      </c>
      <c r="T1335" s="219">
        <v>0</v>
      </c>
      <c r="U1335" s="219">
        <v>0</v>
      </c>
      <c r="V1335" s="219">
        <v>0</v>
      </c>
      <c r="W1335" s="286">
        <v>1.2125301E-4</v>
      </c>
      <c r="X1335" s="219">
        <v>0</v>
      </c>
      <c r="Y1335" s="219">
        <v>0</v>
      </c>
      <c r="Z1335" s="219">
        <v>0</v>
      </c>
      <c r="AA1335" s="219">
        <v>0</v>
      </c>
      <c r="AB1335" s="219">
        <v>0</v>
      </c>
      <c r="AC1335"/>
      <c r="AD1335" s="227">
        <f t="shared" si="303"/>
        <v>1.6063784000000001E-2</v>
      </c>
      <c r="AE1335" s="227">
        <f t="shared" si="304"/>
        <v>7.6995238000000001E-3</v>
      </c>
      <c r="AF1335" s="227">
        <f t="shared" si="305"/>
        <v>5.8253534000000003E-3</v>
      </c>
      <c r="AG1335" s="227">
        <f t="shared" si="306"/>
        <v>5.8253534000000003E-3</v>
      </c>
      <c r="AH1335" s="227">
        <f t="shared" si="307"/>
        <v>1.2125301E-4</v>
      </c>
      <c r="AI1335"/>
      <c r="AJ1335">
        <v>2.7281479000000002</v>
      </c>
      <c r="AK1335" s="155">
        <v>1.3853609</v>
      </c>
      <c r="AL1335" s="155">
        <v>0</v>
      </c>
      <c r="AM1335" s="155">
        <v>0</v>
      </c>
      <c r="AN1335" s="155">
        <v>0.90951696000000004</v>
      </c>
      <c r="AO1335" s="155">
        <v>0.42918265999999999</v>
      </c>
      <c r="AP1335" s="155">
        <v>4.0874537000000002E-3</v>
      </c>
      <c r="AQ1335"/>
      <c r="AR1335" s="156">
        <v>3.2389658000000002E-3</v>
      </c>
      <c r="AS1335" s="156">
        <v>3.0330092999999998E-3</v>
      </c>
      <c r="AT1335" s="156">
        <v>1.0714533E-4</v>
      </c>
      <c r="AU1335" s="156">
        <v>9.8811090000000006E-5</v>
      </c>
      <c r="AV1335" s="282">
        <f t="shared" si="312"/>
        <v>1.8183509125E-7</v>
      </c>
      <c r="AW1335" s="282">
        <f t="shared" si="313"/>
        <v>3.9624752983000002E-10</v>
      </c>
      <c r="AX1335" s="283">
        <f t="shared" si="314"/>
        <v>1.3839088031899999E-2</v>
      </c>
      <c r="AY1335" s="157">
        <v>9.9381279000000001E-8</v>
      </c>
      <c r="AZ1335" s="157">
        <v>2.9985731E-10</v>
      </c>
      <c r="BA1335" s="157">
        <v>8.1925299999999998E-15</v>
      </c>
      <c r="BB1335" s="157">
        <v>0</v>
      </c>
      <c r="BC1335" s="157">
        <v>0</v>
      </c>
      <c r="BD1335" s="157">
        <v>3.8054249999999998E-11</v>
      </c>
      <c r="BE1335" s="157">
        <v>8.2415757999999997E-8</v>
      </c>
      <c r="BF1335" s="157">
        <v>8.6782253000000008E-12</v>
      </c>
      <c r="BG1335" s="157">
        <v>8.7703802000000002E-11</v>
      </c>
      <c r="BH1335" s="157">
        <v>0</v>
      </c>
      <c r="BI1335" s="157">
        <v>0</v>
      </c>
      <c r="BJ1335" s="157">
        <v>0</v>
      </c>
      <c r="BK1335" s="157">
        <v>0</v>
      </c>
      <c r="BL1335" s="157">
        <v>0</v>
      </c>
      <c r="BM1335" s="157">
        <v>0</v>
      </c>
      <c r="BN1335" s="157">
        <v>0</v>
      </c>
      <c r="BO1335" s="157">
        <v>0</v>
      </c>
      <c r="BP1335" s="157">
        <v>4.6480319000000003E-6</v>
      </c>
      <c r="BQ1335" s="157">
        <v>1.383444E-2</v>
      </c>
      <c r="BR1335" s="157">
        <v>0</v>
      </c>
      <c r="BS1335" s="157">
        <v>0</v>
      </c>
      <c r="BT1335" s="157">
        <v>0</v>
      </c>
      <c r="BU1335"/>
      <c r="BV1335" s="155">
        <v>6.4809246000000004E-6</v>
      </c>
      <c r="BW1335" s="155">
        <v>6.0465651000000001E-7</v>
      </c>
      <c r="BX1335" s="155">
        <v>2.9860061999999999E-6</v>
      </c>
      <c r="BY1335" s="155">
        <v>6.7607864999999999E-10</v>
      </c>
      <c r="BZ1335" s="155">
        <v>9.0452975000000001E-7</v>
      </c>
      <c r="CA1335" s="155">
        <v>0</v>
      </c>
      <c r="CB1335" s="155">
        <v>0</v>
      </c>
      <c r="CC1335" s="155">
        <v>0</v>
      </c>
      <c r="CD1335" s="155">
        <v>0</v>
      </c>
      <c r="CE1335" s="155">
        <v>2.0623893000000001E-9</v>
      </c>
      <c r="CF1335" s="155">
        <v>0</v>
      </c>
      <c r="CG1335" s="155">
        <v>0</v>
      </c>
      <c r="CH1335" s="155">
        <v>0</v>
      </c>
      <c r="CI1335" s="155">
        <v>3.1070486999999998E-7</v>
      </c>
      <c r="CJ1335" s="155">
        <v>1.6722886E-6</v>
      </c>
      <c r="CK1335" s="155">
        <v>1.5376386E-13</v>
      </c>
      <c r="CL1335" s="155">
        <v>0</v>
      </c>
      <c r="CM1335"/>
      <c r="CN1335" s="284">
        <v>0</v>
      </c>
      <c r="CO1335" s="284">
        <v>0.1070919</v>
      </c>
      <c r="CP1335" s="285">
        <v>0</v>
      </c>
      <c r="CQ1335" s="284">
        <v>4.1369718000000002E-4</v>
      </c>
      <c r="CR1335" s="284">
        <v>0</v>
      </c>
      <c r="CS1335" s="284">
        <v>0</v>
      </c>
      <c r="CT1335" s="284">
        <v>3.6605608999999999E-5</v>
      </c>
      <c r="CU1335" s="284">
        <v>0</v>
      </c>
      <c r="CV1335" s="284">
        <v>0</v>
      </c>
      <c r="CW1335" s="284">
        <v>0</v>
      </c>
      <c r="CX1335"/>
      <c r="CY1335"/>
      <c r="CZ1335"/>
      <c r="DA1335"/>
      <c r="DB1335" s="57"/>
      <c r="DC1335"/>
      <c r="DD1335"/>
      <c r="DE1335"/>
      <c r="DF1335"/>
      <c r="DG1335"/>
      <c r="DH1335"/>
      <c r="DI1335" s="48"/>
      <c r="DJ1335" s="48"/>
      <c r="DK1335" s="48"/>
      <c r="DL1335" s="48"/>
    </row>
    <row r="1336" spans="1:116" ht="14.4">
      <c r="A1336" t="s">
        <v>2714</v>
      </c>
      <c r="B1336" s="188" t="s">
        <v>1374</v>
      </c>
      <c r="C1336" s="151" t="str">
        <f t="shared" si="315"/>
        <v>B.042.01.110</v>
      </c>
      <c r="D1336" s="54" t="s">
        <v>1322</v>
      </c>
      <c r="E1336" s="150" t="s">
        <v>440</v>
      </c>
      <c r="F1336" s="153" t="str">
        <f t="shared" si="316"/>
        <v>Electricity Finland production</v>
      </c>
      <c r="G1336" s="154">
        <f t="shared" si="317"/>
        <v>1.8134196666666668E-2</v>
      </c>
      <c r="H1336"/>
      <c r="I1336"/>
      <c r="J1336" s="227">
        <f t="shared" si="308"/>
        <v>1.4680233829999998E-2</v>
      </c>
      <c r="K1336"/>
      <c r="L1336" s="280">
        <f t="shared" si="309"/>
        <v>5.9849114999999998E-4</v>
      </c>
      <c r="M1336" s="280">
        <f t="shared" si="310"/>
        <v>1.2891433399999999E-3</v>
      </c>
      <c r="N1336" s="281">
        <f t="shared" si="311"/>
        <v>1.0072469839999999E-2</v>
      </c>
      <c r="O1336" s="280">
        <v>2.7201295000000001E-3</v>
      </c>
      <c r="P1336" s="219">
        <v>8.0816953999999998E-4</v>
      </c>
      <c r="Q1336" s="219">
        <v>4.8097379999999999E-4</v>
      </c>
      <c r="R1336" s="219">
        <v>4.0927684999999999E-4</v>
      </c>
      <c r="S1336" s="219">
        <v>1.8921429999999999E-4</v>
      </c>
      <c r="T1336" s="219">
        <v>0</v>
      </c>
      <c r="U1336" s="219">
        <v>0</v>
      </c>
      <c r="V1336" s="219">
        <v>0</v>
      </c>
      <c r="W1336" s="219">
        <v>1.1122804E-4</v>
      </c>
      <c r="X1336" s="219">
        <v>0</v>
      </c>
      <c r="Y1336" s="219">
        <v>9.9612417999999994E-3</v>
      </c>
      <c r="Z1336" s="219">
        <v>0</v>
      </c>
      <c r="AA1336" s="219">
        <v>0</v>
      </c>
      <c r="AB1336" s="219">
        <v>0</v>
      </c>
      <c r="AC1336"/>
      <c r="AD1336" s="227">
        <f t="shared" si="303"/>
        <v>2.7201295000000001E-3</v>
      </c>
      <c r="AE1336" s="227">
        <f t="shared" si="304"/>
        <v>1.8876344899999998E-3</v>
      </c>
      <c r="AF1336" s="227">
        <f t="shared" si="305"/>
        <v>1.2891433399999999E-3</v>
      </c>
      <c r="AG1336" s="227">
        <f t="shared" si="306"/>
        <v>1.2891433399999999E-3</v>
      </c>
      <c r="AH1336" s="227">
        <f t="shared" si="307"/>
        <v>1.0072469839999999E-2</v>
      </c>
      <c r="AI1336"/>
      <c r="AJ1336">
        <v>2.4020915999999999</v>
      </c>
      <c r="AK1336" s="155">
        <v>0.14523681999999999</v>
      </c>
      <c r="AL1336" s="155">
        <v>1.3800829999999999</v>
      </c>
      <c r="AM1336" s="155">
        <v>0</v>
      </c>
      <c r="AN1336" s="155">
        <v>0.43139759999999999</v>
      </c>
      <c r="AO1336" s="155">
        <v>0.26841251999999999</v>
      </c>
      <c r="AP1336" s="155">
        <v>0.17696168000000001</v>
      </c>
      <c r="AQ1336"/>
      <c r="AR1336" s="156">
        <v>6.0310666999999999E-4</v>
      </c>
      <c r="AS1336" s="156">
        <v>5.7520323999999995E-4</v>
      </c>
      <c r="AT1336" s="156">
        <v>1.9029322000000001E-5</v>
      </c>
      <c r="AU1336" s="156">
        <v>8.8741092999999997E-6</v>
      </c>
      <c r="AV1336" s="282">
        <f t="shared" si="312"/>
        <v>3.448460655E-8</v>
      </c>
      <c r="AW1336" s="282">
        <f t="shared" si="313"/>
        <v>7.0374710565999992E-11</v>
      </c>
      <c r="AX1336" s="283">
        <f t="shared" si="314"/>
        <v>1.2428724910000001E-3</v>
      </c>
      <c r="AY1336" s="157">
        <v>1.6828533999999998E-8</v>
      </c>
      <c r="AZ1336" s="157">
        <v>5.077575E-11</v>
      </c>
      <c r="BA1336" s="157">
        <v>1.3872660000000001E-15</v>
      </c>
      <c r="BB1336" s="157">
        <v>0</v>
      </c>
      <c r="BC1336" s="157">
        <v>0</v>
      </c>
      <c r="BD1336" s="157">
        <v>1.096755E-11</v>
      </c>
      <c r="BE1336" s="157">
        <v>1.7645105000000001E-8</v>
      </c>
      <c r="BF1336" s="157">
        <v>2.5011362999999999E-12</v>
      </c>
      <c r="BG1336" s="157">
        <v>1.7096436999999999E-11</v>
      </c>
      <c r="BH1336" s="157">
        <v>0</v>
      </c>
      <c r="BI1336" s="157">
        <v>0</v>
      </c>
      <c r="BJ1336" s="157">
        <v>0</v>
      </c>
      <c r="BK1336" s="157">
        <v>0</v>
      </c>
      <c r="BL1336" s="157">
        <v>0</v>
      </c>
      <c r="BM1336" s="157">
        <v>0</v>
      </c>
      <c r="BN1336" s="157">
        <v>0</v>
      </c>
      <c r="BO1336" s="157">
        <v>0</v>
      </c>
      <c r="BP1336" s="157">
        <v>1.8631391000000001E-5</v>
      </c>
      <c r="BQ1336" s="157">
        <v>1.2242411000000001E-3</v>
      </c>
      <c r="BR1336" s="157">
        <v>0</v>
      </c>
      <c r="BS1336" s="157">
        <v>0</v>
      </c>
      <c r="BT1336" s="157">
        <v>0</v>
      </c>
      <c r="BU1336"/>
      <c r="BV1336" s="155">
        <v>2.9174068999999998E-6</v>
      </c>
      <c r="BW1336" s="155">
        <v>1.1786799999999999E-7</v>
      </c>
      <c r="BX1336" s="155">
        <v>5.0562950999999998E-7</v>
      </c>
      <c r="BY1336" s="155">
        <v>1.9485145999999999E-10</v>
      </c>
      <c r="BZ1336" s="155">
        <v>2.6645388999999998E-7</v>
      </c>
      <c r="CA1336" s="155">
        <v>0</v>
      </c>
      <c r="CB1336" s="155">
        <v>0</v>
      </c>
      <c r="CC1336" s="155">
        <v>0</v>
      </c>
      <c r="CD1336" s="155">
        <v>0</v>
      </c>
      <c r="CE1336" s="155">
        <v>5.9439765999999995E-10</v>
      </c>
      <c r="CF1336" s="155">
        <v>0</v>
      </c>
      <c r="CG1336" s="155">
        <v>0</v>
      </c>
      <c r="CH1336" s="155">
        <v>0</v>
      </c>
      <c r="CI1336" s="155">
        <v>8.5886677E-8</v>
      </c>
      <c r="CJ1336" s="155">
        <v>1.9407793999999999E-6</v>
      </c>
      <c r="CK1336" s="155">
        <v>1.4105095999999999E-13</v>
      </c>
      <c r="CL1336" s="155">
        <v>0</v>
      </c>
      <c r="CM1336"/>
      <c r="CN1336" s="284">
        <v>0</v>
      </c>
      <c r="CO1336" s="284">
        <v>1.8134196000000002E-2</v>
      </c>
      <c r="CP1336" s="285">
        <v>0</v>
      </c>
      <c r="CQ1336" s="284">
        <v>8.0643570000000006E-5</v>
      </c>
      <c r="CR1336" s="284">
        <v>0</v>
      </c>
      <c r="CS1336" s="284">
        <v>0</v>
      </c>
      <c r="CT1336" s="284">
        <v>9.6467784000000001E-6</v>
      </c>
      <c r="CU1336" s="284">
        <v>0</v>
      </c>
      <c r="CV1336" s="284">
        <v>0</v>
      </c>
      <c r="CW1336" s="284">
        <v>0</v>
      </c>
      <c r="CX1336"/>
      <c r="CY1336"/>
      <c r="CZ1336"/>
      <c r="DA1336"/>
      <c r="DB1336" s="57"/>
      <c r="DC1336"/>
      <c r="DD1336"/>
      <c r="DE1336"/>
      <c r="DF1336"/>
      <c r="DG1336"/>
      <c r="DH1336"/>
      <c r="DI1336" s="48"/>
      <c r="DJ1336" s="48"/>
      <c r="DK1336" s="48"/>
      <c r="DL1336" s="48"/>
    </row>
    <row r="1337" spans="1:116" ht="14.4">
      <c r="A1337" t="s">
        <v>2715</v>
      </c>
      <c r="B1337" s="188" t="s">
        <v>1374</v>
      </c>
      <c r="C1337" s="151" t="str">
        <f t="shared" si="315"/>
        <v>B.042.01.111</v>
      </c>
      <c r="D1337" s="54" t="s">
        <v>1322</v>
      </c>
      <c r="E1337" s="150" t="s">
        <v>440</v>
      </c>
      <c r="F1337" s="153" t="str">
        <f t="shared" si="316"/>
        <v>Electricity France production</v>
      </c>
      <c r="G1337" s="154">
        <f t="shared" si="317"/>
        <v>1.0044256E-2</v>
      </c>
      <c r="H1337"/>
      <c r="I1337"/>
      <c r="J1337" s="227">
        <f t="shared" si="308"/>
        <v>2.0588384942E-2</v>
      </c>
      <c r="K1337"/>
      <c r="L1337" s="280">
        <f t="shared" si="309"/>
        <v>2.3657017399999998E-4</v>
      </c>
      <c r="M1337" s="280">
        <f t="shared" si="310"/>
        <v>7.8587466999999992E-4</v>
      </c>
      <c r="N1337" s="281">
        <f t="shared" si="311"/>
        <v>1.8059301698000001E-2</v>
      </c>
      <c r="O1337" s="280">
        <v>1.5066384E-3</v>
      </c>
      <c r="P1337" s="219">
        <v>5.6095959999999997E-4</v>
      </c>
      <c r="Q1337" s="219">
        <v>2.2491507E-4</v>
      </c>
      <c r="R1337" s="219">
        <v>1.9830533999999999E-4</v>
      </c>
      <c r="S1337" s="286">
        <v>3.8264834E-5</v>
      </c>
      <c r="T1337" s="219">
        <v>0</v>
      </c>
      <c r="U1337" s="219">
        <v>0</v>
      </c>
      <c r="V1337" s="219">
        <v>0</v>
      </c>
      <c r="W1337" s="286">
        <v>6.1756697999999999E-5</v>
      </c>
      <c r="X1337" s="219">
        <v>0</v>
      </c>
      <c r="Y1337" s="219">
        <v>1.7997545E-2</v>
      </c>
      <c r="Z1337" s="219">
        <v>0</v>
      </c>
      <c r="AA1337" s="219">
        <v>0</v>
      </c>
      <c r="AB1337" s="219">
        <v>0</v>
      </c>
      <c r="AC1337"/>
      <c r="AD1337" s="227">
        <f t="shared" si="303"/>
        <v>1.5066384E-3</v>
      </c>
      <c r="AE1337" s="227">
        <f t="shared" si="304"/>
        <v>1.0224448439999998E-3</v>
      </c>
      <c r="AF1337" s="227">
        <f t="shared" si="305"/>
        <v>7.8587466999999992E-4</v>
      </c>
      <c r="AG1337" s="227">
        <f t="shared" si="306"/>
        <v>7.8587466999999992E-4</v>
      </c>
      <c r="AH1337" s="227">
        <f t="shared" si="307"/>
        <v>1.8059301698000001E-2</v>
      </c>
      <c r="AI1337"/>
      <c r="AJ1337">
        <v>2.9663845000000002</v>
      </c>
      <c r="AK1337" s="155">
        <v>0.14642443999999999</v>
      </c>
      <c r="AL1337" s="155">
        <v>2.4934748</v>
      </c>
      <c r="AM1337" s="155">
        <v>0</v>
      </c>
      <c r="AN1337" s="155">
        <v>6.3262951999999997E-2</v>
      </c>
      <c r="AO1337" s="155">
        <v>0.12973276</v>
      </c>
      <c r="AP1337" s="155">
        <v>0.13348950000000001</v>
      </c>
      <c r="AQ1337"/>
      <c r="AR1337" s="156">
        <v>3.555319E-4</v>
      </c>
      <c r="AS1337" s="156">
        <v>3.3550417E-4</v>
      </c>
      <c r="AT1337" s="156">
        <v>1.1141394E-5</v>
      </c>
      <c r="AU1337" s="156">
        <v>8.886339E-6</v>
      </c>
      <c r="AV1337" s="282">
        <f t="shared" si="312"/>
        <v>2.01141583646E-8</v>
      </c>
      <c r="AW1337" s="282">
        <f t="shared" si="313"/>
        <v>4.1203380285559999E-11</v>
      </c>
      <c r="AX1337" s="283">
        <f t="shared" si="314"/>
        <v>1.244585294E-3</v>
      </c>
      <c r="AY1337" s="157">
        <v>9.3210693000000001E-9</v>
      </c>
      <c r="AZ1337" s="157">
        <v>2.8123916000000001E-11</v>
      </c>
      <c r="BA1337" s="157">
        <v>7.6838555999999996E-16</v>
      </c>
      <c r="BB1337" s="157">
        <v>0</v>
      </c>
      <c r="BC1337" s="157">
        <v>0</v>
      </c>
      <c r="BD1337" s="157">
        <v>5.3140646000000003E-12</v>
      </c>
      <c r="BE1337" s="157">
        <v>1.0787775E-8</v>
      </c>
      <c r="BF1337" s="157">
        <v>1.2118659E-12</v>
      </c>
      <c r="BG1337" s="157">
        <v>1.1866830000000001E-11</v>
      </c>
      <c r="BH1337" s="157">
        <v>0</v>
      </c>
      <c r="BI1337" s="157">
        <v>0</v>
      </c>
      <c r="BJ1337" s="157">
        <v>0</v>
      </c>
      <c r="BK1337" s="157">
        <v>0</v>
      </c>
      <c r="BL1337" s="157">
        <v>0</v>
      </c>
      <c r="BM1337" s="157">
        <v>0</v>
      </c>
      <c r="BN1337" s="157">
        <v>0</v>
      </c>
      <c r="BO1337" s="157">
        <v>0</v>
      </c>
      <c r="BP1337" s="157">
        <v>2.8326194E-5</v>
      </c>
      <c r="BQ1337" s="157">
        <v>1.2162591E-3</v>
      </c>
      <c r="BR1337" s="157">
        <v>0</v>
      </c>
      <c r="BS1337" s="157">
        <v>0</v>
      </c>
      <c r="BT1337" s="157">
        <v>0</v>
      </c>
      <c r="BU1337"/>
      <c r="BV1337" s="155">
        <v>3.8709441E-6</v>
      </c>
      <c r="BW1337" s="155">
        <v>8.1813510999999994E-8</v>
      </c>
      <c r="BX1337" s="155">
        <v>2.800605E-7</v>
      </c>
      <c r="BY1337" s="155">
        <v>9.4410626999999994E-11</v>
      </c>
      <c r="BZ1337" s="155">
        <v>1.016427E-7</v>
      </c>
      <c r="CA1337" s="155">
        <v>0</v>
      </c>
      <c r="CB1337" s="155">
        <v>0</v>
      </c>
      <c r="CC1337" s="155">
        <v>0</v>
      </c>
      <c r="CD1337" s="155">
        <v>0</v>
      </c>
      <c r="CE1337" s="155">
        <v>2.8800121E-10</v>
      </c>
      <c r="CF1337" s="155">
        <v>0</v>
      </c>
      <c r="CG1337" s="155">
        <v>0</v>
      </c>
      <c r="CH1337" s="155">
        <v>0</v>
      </c>
      <c r="CI1337" s="155">
        <v>4.3217915E-8</v>
      </c>
      <c r="CJ1337" s="155">
        <v>3.363827E-6</v>
      </c>
      <c r="CK1337" s="155">
        <v>7.8315158000000002E-14</v>
      </c>
      <c r="CL1337" s="155">
        <v>0</v>
      </c>
      <c r="CM1337"/>
      <c r="CN1337" s="284">
        <v>0</v>
      </c>
      <c r="CO1337" s="284">
        <v>1.0044256E-2</v>
      </c>
      <c r="CP1337" s="285">
        <v>0</v>
      </c>
      <c r="CQ1337" s="284">
        <v>5.5975613000000002E-5</v>
      </c>
      <c r="CR1337" s="284">
        <v>0</v>
      </c>
      <c r="CS1337" s="284">
        <v>0</v>
      </c>
      <c r="CT1337" s="284">
        <v>4.3749664999999996E-6</v>
      </c>
      <c r="CU1337" s="284">
        <v>0</v>
      </c>
      <c r="CV1337" s="284">
        <v>0</v>
      </c>
      <c r="CW1337" s="284">
        <v>0</v>
      </c>
      <c r="CX1337"/>
      <c r="CY1337"/>
      <c r="CZ1337"/>
      <c r="DA1337"/>
      <c r="DB1337" s="57"/>
      <c r="DC1337"/>
      <c r="DD1337"/>
      <c r="DE1337"/>
      <c r="DF1337"/>
      <c r="DG1337"/>
      <c r="DH1337"/>
      <c r="DI1337" s="48"/>
      <c r="DJ1337" s="48"/>
      <c r="DK1337" s="48"/>
      <c r="DL1337" s="48"/>
    </row>
    <row r="1338" spans="1:116" ht="14.4">
      <c r="A1338" t="s">
        <v>2716</v>
      </c>
      <c r="B1338" s="188" t="s">
        <v>1374</v>
      </c>
      <c r="C1338" s="151" t="str">
        <f t="shared" si="315"/>
        <v>B.042.01.112</v>
      </c>
      <c r="D1338" s="54" t="s">
        <v>1322</v>
      </c>
      <c r="E1338" s="150" t="s">
        <v>440</v>
      </c>
      <c r="F1338" s="153" t="str">
        <f t="shared" si="316"/>
        <v>Electricity Germany production</v>
      </c>
      <c r="G1338" s="154">
        <f t="shared" si="317"/>
        <v>9.8816853333333329E-2</v>
      </c>
      <c r="H1338"/>
      <c r="I1338"/>
      <c r="J1338" s="227">
        <f t="shared" si="308"/>
        <v>1.7397445970000001E-2</v>
      </c>
      <c r="K1338"/>
      <c r="L1338" s="280">
        <f t="shared" si="309"/>
        <v>8.4342162999999999E-4</v>
      </c>
      <c r="M1338" s="280">
        <f t="shared" si="310"/>
        <v>1.5945083199999999E-3</v>
      </c>
      <c r="N1338" s="281">
        <f t="shared" si="311"/>
        <v>1.3698802E-4</v>
      </c>
      <c r="O1338" s="280">
        <v>1.4822528E-2</v>
      </c>
      <c r="P1338" s="219">
        <v>8.6705327999999997E-4</v>
      </c>
      <c r="Q1338" s="219">
        <v>7.2745503999999996E-4</v>
      </c>
      <c r="R1338" s="219">
        <v>6.5643739999999998E-4</v>
      </c>
      <c r="S1338" s="219">
        <v>1.8698423000000001E-4</v>
      </c>
      <c r="T1338" s="219">
        <v>0</v>
      </c>
      <c r="U1338" s="219">
        <v>0</v>
      </c>
      <c r="V1338" s="219">
        <v>0</v>
      </c>
      <c r="W1338" s="286">
        <v>1.3698802E-4</v>
      </c>
      <c r="X1338" s="219">
        <v>0</v>
      </c>
      <c r="Y1338" s="219">
        <v>0</v>
      </c>
      <c r="Z1338" s="219">
        <v>0</v>
      </c>
      <c r="AA1338" s="219">
        <v>0</v>
      </c>
      <c r="AB1338" s="219">
        <v>0</v>
      </c>
      <c r="AC1338"/>
      <c r="AD1338" s="227">
        <f t="shared" si="303"/>
        <v>1.4822528E-2</v>
      </c>
      <c r="AE1338" s="227">
        <f t="shared" si="304"/>
        <v>2.4379299499999998E-3</v>
      </c>
      <c r="AF1338" s="227">
        <f t="shared" si="305"/>
        <v>1.5945083199999999E-3</v>
      </c>
      <c r="AG1338" s="227">
        <f t="shared" si="306"/>
        <v>1.5945083199999999E-3</v>
      </c>
      <c r="AH1338" s="227">
        <f t="shared" si="307"/>
        <v>1.3698802E-4</v>
      </c>
      <c r="AI1338"/>
      <c r="AJ1338">
        <v>1.9868861</v>
      </c>
      <c r="AK1338" s="155">
        <v>1.1404618</v>
      </c>
      <c r="AL1338" s="155">
        <v>0</v>
      </c>
      <c r="AM1338" s="155">
        <v>0</v>
      </c>
      <c r="AN1338" s="155">
        <v>0.34223425000000002</v>
      </c>
      <c r="AO1338" s="155">
        <v>0.45242885999999999</v>
      </c>
      <c r="AP1338" s="155">
        <v>5.1761117000000002E-2</v>
      </c>
      <c r="AQ1338"/>
      <c r="AR1338" s="156">
        <v>1.9602106999999998E-3</v>
      </c>
      <c r="AS1338" s="156">
        <v>1.8414576999999999E-3</v>
      </c>
      <c r="AT1338" s="156">
        <v>8.0862689999999993E-5</v>
      </c>
      <c r="AU1338" s="156">
        <v>3.7890381E-5</v>
      </c>
      <c r="AV1338" s="282">
        <f t="shared" si="312"/>
        <v>1.10399140806E-7</v>
      </c>
      <c r="AW1338" s="282">
        <f t="shared" si="313"/>
        <v>2.9904840538939997E-10</v>
      </c>
      <c r="AX1338" s="283">
        <f t="shared" si="314"/>
        <v>5.3067760073999999E-3</v>
      </c>
      <c r="AY1338" s="157">
        <v>9.1702040999999999E-8</v>
      </c>
      <c r="AZ1338" s="157">
        <v>2.7668719E-10</v>
      </c>
      <c r="BA1338" s="157">
        <v>7.5594894000000002E-15</v>
      </c>
      <c r="BB1338" s="157">
        <v>0</v>
      </c>
      <c r="BC1338" s="157">
        <v>0</v>
      </c>
      <c r="BD1338" s="157">
        <v>1.7590806000000001E-11</v>
      </c>
      <c r="BE1338" s="157">
        <v>1.8679509000000001E-8</v>
      </c>
      <c r="BF1338" s="157">
        <v>4.0115619000000002E-12</v>
      </c>
      <c r="BG1338" s="157">
        <v>1.8342093999999999E-11</v>
      </c>
      <c r="BH1338" s="157">
        <v>0</v>
      </c>
      <c r="BI1338" s="157">
        <v>0</v>
      </c>
      <c r="BJ1338" s="157">
        <v>0</v>
      </c>
      <c r="BK1338" s="157">
        <v>0</v>
      </c>
      <c r="BL1338" s="157">
        <v>0</v>
      </c>
      <c r="BM1338" s="157">
        <v>0</v>
      </c>
      <c r="BN1338" s="157">
        <v>0</v>
      </c>
      <c r="BO1338" s="157">
        <v>0</v>
      </c>
      <c r="BP1338" s="157">
        <v>5.2512074000000004E-6</v>
      </c>
      <c r="BQ1338" s="157">
        <v>5.3015247999999996E-3</v>
      </c>
      <c r="BR1338" s="157">
        <v>0</v>
      </c>
      <c r="BS1338" s="157">
        <v>0</v>
      </c>
      <c r="BT1338" s="157">
        <v>0</v>
      </c>
      <c r="BU1338"/>
      <c r="BV1338" s="155">
        <v>4.6442963000000003E-6</v>
      </c>
      <c r="BW1338" s="155">
        <v>1.2645594E-7</v>
      </c>
      <c r="BX1338" s="155">
        <v>2.7552760999999998E-6</v>
      </c>
      <c r="BY1338" s="155">
        <v>3.1252141999999999E-10</v>
      </c>
      <c r="BZ1338" s="155">
        <v>2.7153197E-7</v>
      </c>
      <c r="CA1338" s="155">
        <v>0</v>
      </c>
      <c r="CB1338" s="155">
        <v>0</v>
      </c>
      <c r="CC1338" s="155">
        <v>0</v>
      </c>
      <c r="CD1338" s="155">
        <v>0</v>
      </c>
      <c r="CE1338" s="155">
        <v>9.5335187000000008E-10</v>
      </c>
      <c r="CF1338" s="155">
        <v>0</v>
      </c>
      <c r="CG1338" s="155">
        <v>0</v>
      </c>
      <c r="CH1338" s="155">
        <v>0</v>
      </c>
      <c r="CI1338" s="155">
        <v>1.3369022999999999E-7</v>
      </c>
      <c r="CJ1338" s="155">
        <v>1.356076E-6</v>
      </c>
      <c r="CK1338" s="155">
        <v>1.7371780999999999E-13</v>
      </c>
      <c r="CL1338" s="155">
        <v>0</v>
      </c>
      <c r="CM1338"/>
      <c r="CN1338" s="284">
        <v>0</v>
      </c>
      <c r="CO1338" s="284">
        <v>9.8816854999999995E-2</v>
      </c>
      <c r="CP1338" s="285">
        <v>0</v>
      </c>
      <c r="CQ1338" s="284">
        <v>8.6519310999999993E-5</v>
      </c>
      <c r="CR1338" s="284">
        <v>0</v>
      </c>
      <c r="CS1338" s="284">
        <v>0</v>
      </c>
      <c r="CT1338" s="284">
        <v>9.9502386000000003E-6</v>
      </c>
      <c r="CU1338" s="284">
        <v>0</v>
      </c>
      <c r="CV1338" s="284">
        <v>0</v>
      </c>
      <c r="CW1338" s="284">
        <v>0</v>
      </c>
      <c r="CX1338"/>
      <c r="CY1338"/>
      <c r="CZ1338"/>
      <c r="DA1338"/>
      <c r="DB1338" s="57"/>
      <c r="DC1338"/>
      <c r="DD1338"/>
      <c r="DE1338"/>
      <c r="DF1338" s="48"/>
      <c r="DG1338" s="48"/>
      <c r="DH1338" s="48"/>
      <c r="DI1338" s="48"/>
      <c r="DJ1338" s="48"/>
      <c r="DK1338" s="48"/>
      <c r="DL1338" s="48"/>
    </row>
    <row r="1339" spans="1:116" ht="14.4">
      <c r="A1339" t="s">
        <v>2717</v>
      </c>
      <c r="B1339" s="188" t="s">
        <v>1374</v>
      </c>
      <c r="C1339" s="151" t="str">
        <f t="shared" si="315"/>
        <v>B.042.01.113</v>
      </c>
      <c r="D1339" s="54" t="s">
        <v>1322</v>
      </c>
      <c r="E1339" s="150" t="s">
        <v>440</v>
      </c>
      <c r="F1339" s="153" t="str">
        <f t="shared" si="316"/>
        <v>Electricity Greece production</v>
      </c>
      <c r="G1339" s="154">
        <f t="shared" si="317"/>
        <v>0.10319979999999999</v>
      </c>
      <c r="H1339"/>
      <c r="I1339"/>
      <c r="J1339" s="227">
        <f t="shared" si="308"/>
        <v>1.840333928E-2</v>
      </c>
      <c r="K1339"/>
      <c r="L1339" s="280">
        <f t="shared" si="309"/>
        <v>9.0082838E-4</v>
      </c>
      <c r="M1339" s="280">
        <f t="shared" si="310"/>
        <v>1.8760910999999999E-3</v>
      </c>
      <c r="N1339" s="281">
        <f t="shared" si="311"/>
        <v>1.4644979999999999E-4</v>
      </c>
      <c r="O1339" s="280">
        <v>1.5479969999999999E-2</v>
      </c>
      <c r="P1339" s="219">
        <v>1.0370463999999999E-3</v>
      </c>
      <c r="Q1339" s="219">
        <v>8.3904469999999997E-4</v>
      </c>
      <c r="R1339" s="219">
        <v>7.9633807E-4</v>
      </c>
      <c r="S1339" s="219">
        <v>1.0449031000000001E-4</v>
      </c>
      <c r="T1339" s="219">
        <v>0</v>
      </c>
      <c r="U1339" s="219">
        <v>0</v>
      </c>
      <c r="V1339" s="219">
        <v>0</v>
      </c>
      <c r="W1339" s="219">
        <v>1.4644979999999999E-4</v>
      </c>
      <c r="X1339" s="219">
        <v>0</v>
      </c>
      <c r="Y1339" s="219">
        <v>0</v>
      </c>
      <c r="Z1339" s="219">
        <v>0</v>
      </c>
      <c r="AA1339" s="219">
        <v>0</v>
      </c>
      <c r="AB1339" s="219">
        <v>0</v>
      </c>
      <c r="AC1339"/>
      <c r="AD1339" s="227">
        <f t="shared" si="303"/>
        <v>1.5479969999999999E-2</v>
      </c>
      <c r="AE1339" s="227">
        <f t="shared" si="304"/>
        <v>2.7769194799999999E-3</v>
      </c>
      <c r="AF1339" s="227">
        <f t="shared" si="305"/>
        <v>1.8760910999999999E-3</v>
      </c>
      <c r="AG1339" s="227">
        <f t="shared" si="306"/>
        <v>1.8760910999999999E-3</v>
      </c>
      <c r="AH1339" s="227">
        <f t="shared" si="307"/>
        <v>1.4644979999999999E-4</v>
      </c>
      <c r="AI1339"/>
      <c r="AJ1339">
        <v>1.9087243</v>
      </c>
      <c r="AK1339" s="155">
        <v>1.3178513000000001</v>
      </c>
      <c r="AL1339" s="155">
        <v>0</v>
      </c>
      <c r="AM1339" s="155">
        <v>0</v>
      </c>
      <c r="AN1339" s="155">
        <v>4.3174197999999997E-2</v>
      </c>
      <c r="AO1339" s="155">
        <v>0.48701850000000002</v>
      </c>
      <c r="AP1339" s="155">
        <v>6.0680294000000003E-2</v>
      </c>
      <c r="AQ1339"/>
      <c r="AR1339" s="156">
        <v>2.0940097000000002E-3</v>
      </c>
      <c r="AS1339" s="156">
        <v>1.9392755E-3</v>
      </c>
      <c r="AT1339" s="156">
        <v>8.5384765E-5</v>
      </c>
      <c r="AU1339" s="156">
        <v>6.9349452999999995E-5</v>
      </c>
      <c r="AV1339" s="282">
        <f t="shared" si="312"/>
        <v>1.16263517778E-7</v>
      </c>
      <c r="AW1339" s="282">
        <f t="shared" si="313"/>
        <v>3.1577206118459999E-10</v>
      </c>
      <c r="AX1339" s="283">
        <f t="shared" si="314"/>
        <v>9.712808509E-3</v>
      </c>
      <c r="AY1339" s="157">
        <v>9.5769413999999995E-8</v>
      </c>
      <c r="AZ1339" s="157">
        <v>2.8895943999999999E-10</v>
      </c>
      <c r="BA1339" s="157">
        <v>7.8947846E-15</v>
      </c>
      <c r="BB1339" s="157">
        <v>0</v>
      </c>
      <c r="BC1339" s="157">
        <v>0</v>
      </c>
      <c r="BD1339" s="157">
        <v>2.1339777999999999E-11</v>
      </c>
      <c r="BE1339" s="157">
        <v>2.0472764000000002E-8</v>
      </c>
      <c r="BF1339" s="157">
        <v>4.8665104000000003E-12</v>
      </c>
      <c r="BG1339" s="157">
        <v>2.1938216000000002E-11</v>
      </c>
      <c r="BH1339" s="157">
        <v>0</v>
      </c>
      <c r="BI1339" s="157">
        <v>0</v>
      </c>
      <c r="BJ1339" s="157">
        <v>0</v>
      </c>
      <c r="BK1339" s="157">
        <v>0</v>
      </c>
      <c r="BL1339" s="157">
        <v>0</v>
      </c>
      <c r="BM1339" s="157">
        <v>0</v>
      </c>
      <c r="BN1339" s="157">
        <v>0</v>
      </c>
      <c r="BO1339" s="157">
        <v>0</v>
      </c>
      <c r="BP1339" s="157">
        <v>5.6139090000000002E-6</v>
      </c>
      <c r="BQ1339" s="157">
        <v>9.7071945999999999E-3</v>
      </c>
      <c r="BR1339" s="157">
        <v>0</v>
      </c>
      <c r="BS1339" s="157">
        <v>0</v>
      </c>
      <c r="BT1339" s="157">
        <v>0</v>
      </c>
      <c r="BU1339"/>
      <c r="BV1339" s="155">
        <v>4.9508504E-6</v>
      </c>
      <c r="BW1339" s="155">
        <v>1.5124868999999999E-7</v>
      </c>
      <c r="BX1339" s="155">
        <v>2.8774841999999998E-6</v>
      </c>
      <c r="BY1339" s="155">
        <v>3.7912633999999999E-10</v>
      </c>
      <c r="BZ1339" s="155">
        <v>2.1811595E-7</v>
      </c>
      <c r="CA1339" s="155">
        <v>0</v>
      </c>
      <c r="CB1339" s="155">
        <v>0</v>
      </c>
      <c r="CC1339" s="155">
        <v>0</v>
      </c>
      <c r="CD1339" s="155">
        <v>0</v>
      </c>
      <c r="CE1339" s="155">
        <v>1.1565312999999999E-9</v>
      </c>
      <c r="CF1339" s="155">
        <v>0</v>
      </c>
      <c r="CG1339" s="155">
        <v>0</v>
      </c>
      <c r="CH1339" s="155">
        <v>0</v>
      </c>
      <c r="CI1339" s="155">
        <v>1.6204237999999999E-7</v>
      </c>
      <c r="CJ1339" s="155">
        <v>1.5404234000000001E-6</v>
      </c>
      <c r="CK1339" s="155">
        <v>1.8571652000000001E-13</v>
      </c>
      <c r="CL1339" s="155">
        <v>0</v>
      </c>
      <c r="CM1339"/>
      <c r="CN1339" s="284">
        <v>0</v>
      </c>
      <c r="CO1339" s="284">
        <v>0.10319979999999999</v>
      </c>
      <c r="CP1339" s="285">
        <v>0</v>
      </c>
      <c r="CQ1339" s="284">
        <v>1.0348215000000001E-4</v>
      </c>
      <c r="CR1339" s="284">
        <v>0</v>
      </c>
      <c r="CS1339" s="284">
        <v>0</v>
      </c>
      <c r="CT1339" s="284">
        <v>8.9296513999999993E-6</v>
      </c>
      <c r="CU1339" s="284">
        <v>0</v>
      </c>
      <c r="CV1339" s="284">
        <v>0</v>
      </c>
      <c r="CW1339" s="284">
        <v>0</v>
      </c>
      <c r="CX1339"/>
      <c r="CY1339"/>
      <c r="CZ1339"/>
      <c r="DA1339"/>
      <c r="DB1339" s="57"/>
      <c r="DC1339"/>
      <c r="DD1339"/>
      <c r="DE1339" s="48"/>
      <c r="DF1339" s="48"/>
      <c r="DG1339" s="48"/>
      <c r="DH1339" s="48"/>
      <c r="DI1339" s="48"/>
      <c r="DJ1339" s="48"/>
      <c r="DK1339" s="48"/>
      <c r="DL1339" s="48"/>
    </row>
    <row r="1340" spans="1:116" ht="14.4">
      <c r="A1340" t="s">
        <v>2718</v>
      </c>
      <c r="B1340" s="188" t="s">
        <v>1374</v>
      </c>
      <c r="C1340" s="151" t="str">
        <f t="shared" si="315"/>
        <v>B.042.01.114</v>
      </c>
      <c r="D1340" s="54" t="s">
        <v>1322</v>
      </c>
      <c r="E1340" s="150" t="s">
        <v>440</v>
      </c>
      <c r="F1340" s="153" t="str">
        <f t="shared" si="316"/>
        <v>Electricity Hungary production</v>
      </c>
      <c r="G1340" s="154">
        <f t="shared" si="317"/>
        <v>6.2477742666666669E-2</v>
      </c>
      <c r="H1340"/>
      <c r="I1340"/>
      <c r="J1340" s="227">
        <f t="shared" si="308"/>
        <v>2.2381755312999997E-2</v>
      </c>
      <c r="K1340"/>
      <c r="L1340" s="280">
        <f t="shared" si="309"/>
        <v>6.0488909999999998E-4</v>
      </c>
      <c r="M1340" s="280">
        <f t="shared" si="310"/>
        <v>1.2046132899999999E-3</v>
      </c>
      <c r="N1340" s="281">
        <f t="shared" si="311"/>
        <v>1.1200591522999999E-2</v>
      </c>
      <c r="O1340" s="280">
        <v>9.3716614E-3</v>
      </c>
      <c r="P1340" s="219">
        <v>6.6638020999999997E-4</v>
      </c>
      <c r="Q1340" s="219">
        <v>5.3823307999999995E-4</v>
      </c>
      <c r="R1340" s="219">
        <v>4.9580635000000001E-4</v>
      </c>
      <c r="S1340" s="219">
        <v>1.0908275E-4</v>
      </c>
      <c r="T1340" s="219">
        <v>0</v>
      </c>
      <c r="U1340" s="219">
        <v>0</v>
      </c>
      <c r="V1340" s="219">
        <v>0</v>
      </c>
      <c r="W1340" s="286">
        <v>7.7110522999999996E-5</v>
      </c>
      <c r="X1340" s="219">
        <v>0</v>
      </c>
      <c r="Y1340" s="219">
        <v>1.1123480999999999E-2</v>
      </c>
      <c r="Z1340" s="219">
        <v>0</v>
      </c>
      <c r="AA1340" s="219">
        <v>0</v>
      </c>
      <c r="AB1340" s="219">
        <v>0</v>
      </c>
      <c r="AC1340"/>
      <c r="AD1340" s="227">
        <f t="shared" si="303"/>
        <v>9.3716614E-3</v>
      </c>
      <c r="AE1340" s="227">
        <f t="shared" si="304"/>
        <v>1.8095023899999999E-3</v>
      </c>
      <c r="AF1340" s="227">
        <f t="shared" si="305"/>
        <v>1.2046132899999999E-3</v>
      </c>
      <c r="AG1340" s="227">
        <f t="shared" si="306"/>
        <v>1.2046132899999999E-3</v>
      </c>
      <c r="AH1340" s="227">
        <f t="shared" si="307"/>
        <v>1.1200591522999999E-2</v>
      </c>
      <c r="AI1340"/>
      <c r="AJ1340">
        <v>2.6647732999999998</v>
      </c>
      <c r="AK1340" s="155">
        <v>0.66597972999999999</v>
      </c>
      <c r="AL1340" s="155">
        <v>1.5411056999999999</v>
      </c>
      <c r="AM1340" s="155">
        <v>0</v>
      </c>
      <c r="AN1340" s="155">
        <v>0.16516243999999999</v>
      </c>
      <c r="AO1340" s="155">
        <v>0.28604986999999998</v>
      </c>
      <c r="AP1340" s="155">
        <v>6.4755391999999998E-3</v>
      </c>
      <c r="AQ1340"/>
      <c r="AR1340" s="156">
        <v>1.2795103999999999E-3</v>
      </c>
      <c r="AS1340" s="156">
        <v>1.1977203999999999E-3</v>
      </c>
      <c r="AT1340" s="156">
        <v>5.1935548999999998E-5</v>
      </c>
      <c r="AU1340" s="156">
        <v>2.9854478999999999E-5</v>
      </c>
      <c r="AV1340" s="282">
        <f t="shared" si="312"/>
        <v>7.1805780313999994E-8</v>
      </c>
      <c r="AW1340" s="282">
        <f t="shared" si="313"/>
        <v>1.9206933924729999E-10</v>
      </c>
      <c r="AX1340" s="283">
        <f t="shared" si="314"/>
        <v>4.1812995149999995E-3</v>
      </c>
      <c r="AY1340" s="157">
        <v>5.7979345E-8</v>
      </c>
      <c r="AZ1340" s="157">
        <v>1.7493768E-10</v>
      </c>
      <c r="BA1340" s="157">
        <v>4.7795472999999998E-15</v>
      </c>
      <c r="BB1340" s="157">
        <v>0</v>
      </c>
      <c r="BC1340" s="157">
        <v>0</v>
      </c>
      <c r="BD1340" s="157">
        <v>1.3286314E-11</v>
      </c>
      <c r="BE1340" s="157">
        <v>1.3813149000000001E-8</v>
      </c>
      <c r="BF1340" s="157">
        <v>3.0299277000000001E-12</v>
      </c>
      <c r="BG1340" s="157">
        <v>1.4096952E-11</v>
      </c>
      <c r="BH1340" s="157">
        <v>0</v>
      </c>
      <c r="BI1340" s="157">
        <v>0</v>
      </c>
      <c r="BJ1340" s="157">
        <v>0</v>
      </c>
      <c r="BK1340" s="157">
        <v>0</v>
      </c>
      <c r="BL1340" s="157">
        <v>0</v>
      </c>
      <c r="BM1340" s="157">
        <v>0</v>
      </c>
      <c r="BN1340" s="157">
        <v>0</v>
      </c>
      <c r="BO1340" s="157">
        <v>0</v>
      </c>
      <c r="BP1340" s="157">
        <v>1.8999914999999998E-5</v>
      </c>
      <c r="BQ1340" s="157">
        <v>4.1622995999999997E-3</v>
      </c>
      <c r="BR1340" s="157">
        <v>0</v>
      </c>
      <c r="BS1340" s="157">
        <v>0</v>
      </c>
      <c r="BT1340" s="157">
        <v>0</v>
      </c>
      <c r="BU1340"/>
      <c r="BV1340" s="155">
        <v>4.8714554999999998E-6</v>
      </c>
      <c r="BW1340" s="155">
        <v>9.7188645999999997E-8</v>
      </c>
      <c r="BX1340" s="155">
        <v>1.7420453E-6</v>
      </c>
      <c r="BY1340" s="155">
        <v>2.3604704000000002E-10</v>
      </c>
      <c r="BZ1340" s="155">
        <v>1.7769543E-7</v>
      </c>
      <c r="CA1340" s="155">
        <v>0</v>
      </c>
      <c r="CB1340" s="155">
        <v>0</v>
      </c>
      <c r="CC1340" s="155">
        <v>0</v>
      </c>
      <c r="CD1340" s="155">
        <v>0</v>
      </c>
      <c r="CE1340" s="155">
        <v>7.2006548E-10</v>
      </c>
      <c r="CF1340" s="155">
        <v>0</v>
      </c>
      <c r="CG1340" s="155">
        <v>0</v>
      </c>
      <c r="CH1340" s="155">
        <v>0</v>
      </c>
      <c r="CI1340" s="155">
        <v>1.010849E-7</v>
      </c>
      <c r="CJ1340" s="155">
        <v>2.7524851000000001E-6</v>
      </c>
      <c r="CK1340" s="155">
        <v>9.7785713000000001E-14</v>
      </c>
      <c r="CL1340" s="155">
        <v>0</v>
      </c>
      <c r="CM1340"/>
      <c r="CN1340" s="284">
        <v>0</v>
      </c>
      <c r="CO1340" s="284">
        <v>6.2477743000000002E-2</v>
      </c>
      <c r="CP1340" s="285">
        <v>0</v>
      </c>
      <c r="CQ1340" s="284">
        <v>6.6495055999999999E-5</v>
      </c>
      <c r="CR1340" s="284">
        <v>0</v>
      </c>
      <c r="CS1340" s="284">
        <v>0</v>
      </c>
      <c r="CT1340" s="284">
        <v>6.7838541000000003E-6</v>
      </c>
      <c r="CU1340" s="284">
        <v>0</v>
      </c>
      <c r="CV1340" s="284">
        <v>0</v>
      </c>
      <c r="CW1340" s="284">
        <v>0</v>
      </c>
      <c r="CX1340"/>
      <c r="CY1340"/>
      <c r="CZ1340"/>
      <c r="DA1340"/>
      <c r="DB1340" s="57"/>
      <c r="DC1340"/>
      <c r="DD1340"/>
      <c r="DE1340" s="48"/>
      <c r="DF1340" s="48"/>
      <c r="DG1340" s="48"/>
      <c r="DH1340" s="48"/>
      <c r="DI1340" s="48"/>
      <c r="DJ1340" s="48"/>
      <c r="DK1340" s="48"/>
      <c r="DL1340" s="48"/>
    </row>
    <row r="1341" spans="1:116" ht="14.4">
      <c r="A1341" t="s">
        <v>2719</v>
      </c>
      <c r="B1341" s="188" t="s">
        <v>1374</v>
      </c>
      <c r="C1341" s="151" t="str">
        <f t="shared" si="315"/>
        <v>B.042.01.115</v>
      </c>
      <c r="D1341" s="54" t="s">
        <v>1322</v>
      </c>
      <c r="E1341" s="150" t="s">
        <v>440</v>
      </c>
      <c r="F1341" s="153" t="str">
        <f t="shared" si="316"/>
        <v>Electricity Ireland production</v>
      </c>
      <c r="G1341" s="154">
        <f t="shared" si="317"/>
        <v>0.10625872</v>
      </c>
      <c r="H1341"/>
      <c r="I1341"/>
      <c r="J1341" s="227">
        <f t="shared" si="308"/>
        <v>1.890918812E-2</v>
      </c>
      <c r="K1341"/>
      <c r="L1341" s="280">
        <f t="shared" si="309"/>
        <v>1.03937406E-3</v>
      </c>
      <c r="M1341" s="280">
        <f t="shared" si="310"/>
        <v>1.8006654299999999E-3</v>
      </c>
      <c r="N1341" s="281">
        <f t="shared" si="311"/>
        <v>1.3034063000000001E-4</v>
      </c>
      <c r="O1341" s="280">
        <v>1.5938807999999999E-2</v>
      </c>
      <c r="P1341" s="219">
        <v>8.6266881000000004E-4</v>
      </c>
      <c r="Q1341" s="219">
        <v>9.3799661999999998E-4</v>
      </c>
      <c r="R1341" s="219">
        <v>9.0229380000000003E-4</v>
      </c>
      <c r="S1341" s="219">
        <v>1.3708026E-4</v>
      </c>
      <c r="T1341" s="219">
        <v>0</v>
      </c>
      <c r="U1341" s="219">
        <v>0</v>
      </c>
      <c r="V1341" s="219">
        <v>0</v>
      </c>
      <c r="W1341" s="219">
        <v>1.3034063000000001E-4</v>
      </c>
      <c r="X1341" s="219">
        <v>0</v>
      </c>
      <c r="Y1341" s="219">
        <v>0</v>
      </c>
      <c r="Z1341" s="219">
        <v>0</v>
      </c>
      <c r="AA1341" s="219">
        <v>0</v>
      </c>
      <c r="AB1341" s="219">
        <v>0</v>
      </c>
      <c r="AC1341"/>
      <c r="AD1341" s="227">
        <f t="shared" si="303"/>
        <v>1.5938807999999999E-2</v>
      </c>
      <c r="AE1341" s="227">
        <f t="shared" si="304"/>
        <v>2.8400394900000001E-3</v>
      </c>
      <c r="AF1341" s="227">
        <f t="shared" si="305"/>
        <v>1.8006654299999999E-3</v>
      </c>
      <c r="AG1341" s="227">
        <f t="shared" si="306"/>
        <v>1.8006654299999999E-3</v>
      </c>
      <c r="AH1341" s="227">
        <f t="shared" si="307"/>
        <v>1.3034063000000001E-4</v>
      </c>
      <c r="AI1341"/>
      <c r="AJ1341">
        <v>1.9050396999999999</v>
      </c>
      <c r="AK1341" s="155">
        <v>1.3425012000000001</v>
      </c>
      <c r="AL1341" s="155">
        <v>0</v>
      </c>
      <c r="AM1341" s="155">
        <v>0</v>
      </c>
      <c r="AN1341" s="155">
        <v>9.8579369999999999E-2</v>
      </c>
      <c r="AO1341" s="155">
        <v>0.43718548000000002</v>
      </c>
      <c r="AP1341" s="155">
        <v>2.6773648000000001E-2</v>
      </c>
      <c r="AQ1341"/>
      <c r="AR1341" s="156">
        <v>2.1018145000000002E-3</v>
      </c>
      <c r="AS1341" s="156">
        <v>1.9423755E-3</v>
      </c>
      <c r="AT1341" s="156">
        <v>8.6878411000000002E-5</v>
      </c>
      <c r="AU1341" s="156">
        <v>7.2560660000000002E-5</v>
      </c>
      <c r="AV1341" s="282">
        <f t="shared" si="312"/>
        <v>1.16449369115E-7</v>
      </c>
      <c r="AW1341" s="282">
        <f t="shared" si="313"/>
        <v>3.2129589949190002E-10</v>
      </c>
      <c r="AX1341" s="283">
        <f t="shared" si="314"/>
        <v>1.0162557390900001E-2</v>
      </c>
      <c r="AY1341" s="157">
        <v>9.8608090000000001E-8</v>
      </c>
      <c r="AZ1341" s="157">
        <v>2.9752441000000002E-10</v>
      </c>
      <c r="BA1341" s="157">
        <v>8.1287919000000005E-15</v>
      </c>
      <c r="BB1341" s="157">
        <v>0</v>
      </c>
      <c r="BC1341" s="157">
        <v>0</v>
      </c>
      <c r="BD1341" s="157">
        <v>2.4179115E-11</v>
      </c>
      <c r="BE1341" s="157">
        <v>1.7817099999999999E-8</v>
      </c>
      <c r="BF1341" s="157">
        <v>5.5140176999999998E-12</v>
      </c>
      <c r="BG1341" s="157">
        <v>1.8249343E-11</v>
      </c>
      <c r="BH1341" s="157">
        <v>0</v>
      </c>
      <c r="BI1341" s="157">
        <v>0</v>
      </c>
      <c r="BJ1341" s="157">
        <v>0</v>
      </c>
      <c r="BK1341" s="157">
        <v>0</v>
      </c>
      <c r="BL1341" s="157">
        <v>0</v>
      </c>
      <c r="BM1341" s="157">
        <v>0</v>
      </c>
      <c r="BN1341" s="157">
        <v>0</v>
      </c>
      <c r="BO1341" s="157">
        <v>0</v>
      </c>
      <c r="BP1341" s="157">
        <v>4.9963908999999997E-6</v>
      </c>
      <c r="BQ1341" s="157">
        <v>1.0157561000000001E-2</v>
      </c>
      <c r="BR1341" s="157">
        <v>0</v>
      </c>
      <c r="BS1341" s="157">
        <v>0</v>
      </c>
      <c r="BT1341" s="157">
        <v>0</v>
      </c>
      <c r="BU1341"/>
      <c r="BV1341" s="155">
        <v>5.0543553000000003E-6</v>
      </c>
      <c r="BW1341" s="155">
        <v>1.2581647999999999E-7</v>
      </c>
      <c r="BX1341" s="155">
        <v>2.9627750000000002E-6</v>
      </c>
      <c r="BY1341" s="155">
        <v>4.2957050999999999E-10</v>
      </c>
      <c r="BZ1341" s="155">
        <v>2.2633717999999999E-7</v>
      </c>
      <c r="CA1341" s="155">
        <v>0</v>
      </c>
      <c r="CB1341" s="155">
        <v>0</v>
      </c>
      <c r="CC1341" s="155">
        <v>0</v>
      </c>
      <c r="CD1341" s="155">
        <v>0</v>
      </c>
      <c r="CE1341" s="155">
        <v>1.3104121000000001E-9</v>
      </c>
      <c r="CF1341" s="155">
        <v>0</v>
      </c>
      <c r="CG1341" s="155">
        <v>0</v>
      </c>
      <c r="CH1341" s="155">
        <v>0</v>
      </c>
      <c r="CI1341" s="155">
        <v>1.8064551000000001E-7</v>
      </c>
      <c r="CJ1341" s="155">
        <v>1.5570409E-6</v>
      </c>
      <c r="CK1341" s="155">
        <v>1.6528810000000001E-13</v>
      </c>
      <c r="CL1341" s="155">
        <v>0</v>
      </c>
      <c r="CM1341"/>
      <c r="CN1341" s="284">
        <v>0</v>
      </c>
      <c r="CO1341" s="284">
        <v>0.10625872</v>
      </c>
      <c r="CP1341" s="285">
        <v>0</v>
      </c>
      <c r="CQ1341" s="284">
        <v>8.6081805E-5</v>
      </c>
      <c r="CR1341" s="284">
        <v>0</v>
      </c>
      <c r="CS1341" s="284">
        <v>0</v>
      </c>
      <c r="CT1341" s="284">
        <v>8.6790141999999992E-6</v>
      </c>
      <c r="CU1341" s="284">
        <v>0</v>
      </c>
      <c r="CV1341" s="284">
        <v>0</v>
      </c>
      <c r="CW1341" s="284">
        <v>0</v>
      </c>
      <c r="CX1341"/>
      <c r="CY1341"/>
      <c r="CZ1341"/>
      <c r="DA1341"/>
      <c r="DB1341" s="57"/>
      <c r="DC1341"/>
      <c r="DD1341"/>
      <c r="DE1341" s="48"/>
      <c r="DF1341" s="48"/>
      <c r="DG1341" s="48"/>
      <c r="DH1341" s="48"/>
      <c r="DI1341" s="48"/>
      <c r="DJ1341" s="48"/>
      <c r="DK1341" s="48"/>
      <c r="DL1341" s="48"/>
    </row>
    <row r="1342" spans="1:116" ht="14.4">
      <c r="A1342" t="s">
        <v>2720</v>
      </c>
      <c r="B1342" s="188" t="s">
        <v>1374</v>
      </c>
      <c r="C1342" s="151" t="str">
        <f t="shared" si="315"/>
        <v>B.042.01.116</v>
      </c>
      <c r="D1342" s="54" t="s">
        <v>1322</v>
      </c>
      <c r="E1342" s="150" t="s">
        <v>440</v>
      </c>
      <c r="F1342" s="153" t="str">
        <f t="shared" si="316"/>
        <v>Electricity Italy production</v>
      </c>
      <c r="G1342" s="154">
        <f t="shared" si="317"/>
        <v>9.2528780000000005E-2</v>
      </c>
      <c r="H1342"/>
      <c r="I1342"/>
      <c r="J1342" s="227">
        <f t="shared" si="308"/>
        <v>1.707815935E-2</v>
      </c>
      <c r="K1342"/>
      <c r="L1342" s="280">
        <f t="shared" si="309"/>
        <v>1.09771168E-3</v>
      </c>
      <c r="M1342" s="280">
        <f t="shared" si="310"/>
        <v>1.9966302999999998E-3</v>
      </c>
      <c r="N1342" s="281">
        <f t="shared" si="311"/>
        <v>1.0450037E-4</v>
      </c>
      <c r="O1342" s="280">
        <v>1.3879317E-2</v>
      </c>
      <c r="P1342" s="219">
        <v>1.0223851E-3</v>
      </c>
      <c r="Q1342" s="219">
        <v>9.7424519999999995E-4</v>
      </c>
      <c r="R1342" s="219">
        <v>9.1715925000000005E-4</v>
      </c>
      <c r="S1342" s="219">
        <v>1.8055242999999999E-4</v>
      </c>
      <c r="T1342" s="219">
        <v>0</v>
      </c>
      <c r="U1342" s="219">
        <v>0</v>
      </c>
      <c r="V1342" s="219">
        <v>0</v>
      </c>
      <c r="W1342" s="219">
        <v>1.0450037E-4</v>
      </c>
      <c r="X1342" s="219">
        <v>0</v>
      </c>
      <c r="Y1342" s="219">
        <v>0</v>
      </c>
      <c r="Z1342" s="219">
        <v>0</v>
      </c>
      <c r="AA1342" s="219">
        <v>0</v>
      </c>
      <c r="AB1342" s="219">
        <v>0</v>
      </c>
      <c r="AC1342"/>
      <c r="AD1342" s="227">
        <f t="shared" ref="AD1342:AD1405" si="318">O1342</f>
        <v>1.3879317E-2</v>
      </c>
      <c r="AE1342" s="227">
        <f t="shared" ref="AE1342:AE1405" si="319">P1342+Q1342+R1342+S1342+T1342+U1342+V1342</f>
        <v>3.09434198E-3</v>
      </c>
      <c r="AF1342" s="227">
        <f t="shared" ref="AF1342:AF1405" si="320">P1342+Q1342+V1342+AA1342</f>
        <v>1.9966302999999998E-3</v>
      </c>
      <c r="AG1342" s="227">
        <f t="shared" ref="AG1342:AG1405" si="321">Z1342+P1342+Q1342+V1342+X1342</f>
        <v>1.9966302999999998E-3</v>
      </c>
      <c r="AH1342" s="227">
        <f t="shared" ref="AH1342:AH1405" si="322">W1342+Y1342+AB1342</f>
        <v>1.0450037E-4</v>
      </c>
      <c r="AI1342"/>
      <c r="AJ1342">
        <v>1.9122866000000001</v>
      </c>
      <c r="AK1342" s="155">
        <v>1.2299336000000001</v>
      </c>
      <c r="AL1342" s="155">
        <v>0</v>
      </c>
      <c r="AM1342" s="155">
        <v>0</v>
      </c>
      <c r="AN1342" s="155">
        <v>0.21797723999999999</v>
      </c>
      <c r="AO1342" s="155">
        <v>0.25853600999999998</v>
      </c>
      <c r="AP1342" s="155">
        <v>0.20583973999999999</v>
      </c>
      <c r="AQ1342"/>
      <c r="AR1342" s="156">
        <v>1.9360001E-3</v>
      </c>
      <c r="AS1342" s="156">
        <v>1.7896119000000001E-3</v>
      </c>
      <c r="AT1342" s="156">
        <v>7.7421085999999998E-5</v>
      </c>
      <c r="AU1342" s="156">
        <v>6.8967119000000004E-5</v>
      </c>
      <c r="AV1342" s="282">
        <f t="shared" si="312"/>
        <v>1.0729087947000002E-7</v>
      </c>
      <c r="AW1342" s="282">
        <f t="shared" si="313"/>
        <v>2.863205835516E-10</v>
      </c>
      <c r="AX1342" s="283">
        <f t="shared" si="314"/>
        <v>9.6592603474000005E-3</v>
      </c>
      <c r="AY1342" s="157">
        <v>8.5866707000000006E-8</v>
      </c>
      <c r="AZ1342" s="157">
        <v>2.5908058E-10</v>
      </c>
      <c r="BA1342" s="157">
        <v>7.0784516000000002E-15</v>
      </c>
      <c r="BB1342" s="157">
        <v>0</v>
      </c>
      <c r="BC1342" s="157">
        <v>0</v>
      </c>
      <c r="BD1342" s="157">
        <v>2.4577470000000001E-11</v>
      </c>
      <c r="BE1342" s="157">
        <v>2.1399595E-8</v>
      </c>
      <c r="BF1342" s="157">
        <v>5.6048621E-12</v>
      </c>
      <c r="BG1342" s="157">
        <v>2.1628063E-11</v>
      </c>
      <c r="BH1342" s="157">
        <v>0</v>
      </c>
      <c r="BI1342" s="157">
        <v>0</v>
      </c>
      <c r="BJ1342" s="157">
        <v>0</v>
      </c>
      <c r="BK1342" s="157">
        <v>0</v>
      </c>
      <c r="BL1342" s="157">
        <v>0</v>
      </c>
      <c r="BM1342" s="157">
        <v>0</v>
      </c>
      <c r="BN1342" s="157">
        <v>0</v>
      </c>
      <c r="BO1342" s="157">
        <v>0</v>
      </c>
      <c r="BP1342" s="157">
        <v>4.0058473999999998E-6</v>
      </c>
      <c r="BQ1342" s="157">
        <v>9.6552545E-3</v>
      </c>
      <c r="BR1342" s="157">
        <v>0</v>
      </c>
      <c r="BS1342" s="157">
        <v>0</v>
      </c>
      <c r="BT1342" s="157">
        <v>0</v>
      </c>
      <c r="BU1342"/>
      <c r="BV1342" s="155">
        <v>4.6287433000000002E-6</v>
      </c>
      <c r="BW1342" s="155">
        <v>1.4911040000000001E-7</v>
      </c>
      <c r="BX1342" s="155">
        <v>2.5799479000000002E-6</v>
      </c>
      <c r="BY1342" s="155">
        <v>4.3664774999999999E-10</v>
      </c>
      <c r="BZ1342" s="155">
        <v>2.8443626000000001E-7</v>
      </c>
      <c r="CA1342" s="155">
        <v>0</v>
      </c>
      <c r="CB1342" s="155">
        <v>0</v>
      </c>
      <c r="CC1342" s="155">
        <v>0</v>
      </c>
      <c r="CD1342" s="155">
        <v>0</v>
      </c>
      <c r="CE1342" s="155">
        <v>1.3320013E-9</v>
      </c>
      <c r="CF1342" s="155">
        <v>0</v>
      </c>
      <c r="CG1342" s="155">
        <v>0</v>
      </c>
      <c r="CH1342" s="155">
        <v>0</v>
      </c>
      <c r="CI1342" s="155">
        <v>1.8499920000000001E-7</v>
      </c>
      <c r="CJ1342" s="155">
        <v>1.4284808E-6</v>
      </c>
      <c r="CK1342" s="155">
        <v>1.3251944E-13</v>
      </c>
      <c r="CL1342" s="155">
        <v>0</v>
      </c>
      <c r="CM1342"/>
      <c r="CN1342" s="284">
        <v>0</v>
      </c>
      <c r="CO1342" s="284">
        <v>9.2528779000000005E-2</v>
      </c>
      <c r="CP1342" s="285">
        <v>0</v>
      </c>
      <c r="CQ1342" s="284">
        <v>1.0201916E-4</v>
      </c>
      <c r="CR1342" s="284">
        <v>0</v>
      </c>
      <c r="CS1342" s="284">
        <v>0</v>
      </c>
      <c r="CT1342" s="284">
        <v>1.0737057999999999E-5</v>
      </c>
      <c r="CU1342" s="284">
        <v>0</v>
      </c>
      <c r="CV1342" s="284">
        <v>0</v>
      </c>
      <c r="CW1342" s="284">
        <v>0</v>
      </c>
      <c r="CX1342"/>
      <c r="CY1342"/>
      <c r="CZ1342"/>
      <c r="DA1342"/>
      <c r="DB1342" s="57"/>
      <c r="DC1342"/>
      <c r="DD1342" s="48"/>
      <c r="DE1342" s="48"/>
      <c r="DF1342" s="48"/>
      <c r="DG1342" s="48"/>
      <c r="DH1342" s="48"/>
      <c r="DI1342" s="48"/>
      <c r="DJ1342" s="48"/>
      <c r="DK1342" s="48"/>
      <c r="DL1342" s="48"/>
    </row>
    <row r="1343" spans="1:116" ht="14.4">
      <c r="A1343" t="s">
        <v>2721</v>
      </c>
      <c r="B1343" s="188" t="s">
        <v>1374</v>
      </c>
      <c r="C1343" s="151" t="str">
        <f t="shared" si="315"/>
        <v>B.042.01.117</v>
      </c>
      <c r="D1343" s="54" t="s">
        <v>1322</v>
      </c>
      <c r="E1343" s="150" t="s">
        <v>440</v>
      </c>
      <c r="F1343" s="153" t="str">
        <f t="shared" si="316"/>
        <v>Electricity Latvia production</v>
      </c>
      <c r="G1343" s="154">
        <f t="shared" si="317"/>
        <v>5.165250733333334E-2</v>
      </c>
      <c r="H1343"/>
      <c r="I1343"/>
      <c r="J1343" s="227">
        <f t="shared" si="308"/>
        <v>1.018196241E-2</v>
      </c>
      <c r="K1343"/>
      <c r="L1343" s="280">
        <f t="shared" si="309"/>
        <v>9.1597573999999994E-4</v>
      </c>
      <c r="M1343" s="280">
        <f t="shared" si="310"/>
        <v>1.37992216E-3</v>
      </c>
      <c r="N1343" s="281">
        <f t="shared" si="311"/>
        <v>1.3818840999999999E-4</v>
      </c>
      <c r="O1343" s="280">
        <v>7.7478761000000004E-3</v>
      </c>
      <c r="P1343" s="219">
        <v>6.3087839000000004E-4</v>
      </c>
      <c r="Q1343" s="219">
        <v>7.4904376999999998E-4</v>
      </c>
      <c r="R1343" s="219">
        <v>6.8583120999999995E-4</v>
      </c>
      <c r="S1343" s="219">
        <v>2.3014452999999999E-4</v>
      </c>
      <c r="T1343" s="219">
        <v>0</v>
      </c>
      <c r="U1343" s="219">
        <v>0</v>
      </c>
      <c r="V1343" s="219">
        <v>0</v>
      </c>
      <c r="W1343" s="219">
        <v>1.3818840999999999E-4</v>
      </c>
      <c r="X1343" s="219">
        <v>0</v>
      </c>
      <c r="Y1343" s="219">
        <v>0</v>
      </c>
      <c r="Z1343" s="219">
        <v>0</v>
      </c>
      <c r="AA1343" s="219">
        <v>0</v>
      </c>
      <c r="AB1343" s="219">
        <v>0</v>
      </c>
      <c r="AC1343"/>
      <c r="AD1343" s="227">
        <f t="shared" si="318"/>
        <v>7.7478761000000004E-3</v>
      </c>
      <c r="AE1343" s="227">
        <f t="shared" si="319"/>
        <v>2.2958978999999997E-3</v>
      </c>
      <c r="AF1343" s="227">
        <f t="shared" si="320"/>
        <v>1.37992216E-3</v>
      </c>
      <c r="AG1343" s="227">
        <f t="shared" si="321"/>
        <v>1.37992216E-3</v>
      </c>
      <c r="AH1343" s="227">
        <f t="shared" si="322"/>
        <v>1.3818840999999999E-4</v>
      </c>
      <c r="AI1343"/>
      <c r="AJ1343">
        <v>1.6965626</v>
      </c>
      <c r="AK1343" s="155">
        <v>0.60244207999999999</v>
      </c>
      <c r="AL1343" s="155">
        <v>0</v>
      </c>
      <c r="AM1343" s="155">
        <v>0</v>
      </c>
      <c r="AN1343" s="155">
        <v>0.43268391</v>
      </c>
      <c r="AO1343" s="155">
        <v>0.12833845999999999</v>
      </c>
      <c r="AP1343" s="155">
        <v>0.53309819999999997</v>
      </c>
      <c r="AQ1343"/>
      <c r="AR1343" s="156">
        <v>1.1289182000000001E-3</v>
      </c>
      <c r="AS1343" s="156">
        <v>1.0511612E-3</v>
      </c>
      <c r="AT1343" s="156">
        <v>4.3850251999999998E-5</v>
      </c>
      <c r="AU1343" s="156">
        <v>3.3906789999999998E-5</v>
      </c>
      <c r="AV1343" s="282">
        <f t="shared" si="312"/>
        <v>6.3019256483000003E-8</v>
      </c>
      <c r="AW1343" s="282">
        <f t="shared" si="313"/>
        <v>1.6216809011680001E-10</v>
      </c>
      <c r="AX1343" s="283">
        <f t="shared" si="314"/>
        <v>4.7488502225999998E-3</v>
      </c>
      <c r="AY1343" s="157">
        <v>4.7933527000000002E-8</v>
      </c>
      <c r="AZ1343" s="157">
        <v>1.4462702000000001E-10</v>
      </c>
      <c r="BA1343" s="157">
        <v>3.9514167999999996E-15</v>
      </c>
      <c r="BB1343" s="157">
        <v>0</v>
      </c>
      <c r="BC1343" s="157">
        <v>0</v>
      </c>
      <c r="BD1343" s="157">
        <v>1.8378482999999999E-11</v>
      </c>
      <c r="BE1343" s="157">
        <v>1.5067351000000001E-8</v>
      </c>
      <c r="BF1343" s="157">
        <v>4.1911906999999996E-12</v>
      </c>
      <c r="BG1343" s="157">
        <v>1.3345928E-11</v>
      </c>
      <c r="BH1343" s="157">
        <v>0</v>
      </c>
      <c r="BI1343" s="157">
        <v>0</v>
      </c>
      <c r="BJ1343" s="157">
        <v>0</v>
      </c>
      <c r="BK1343" s="157">
        <v>0</v>
      </c>
      <c r="BL1343" s="157">
        <v>0</v>
      </c>
      <c r="BM1343" s="157">
        <v>0</v>
      </c>
      <c r="BN1343" s="157">
        <v>0</v>
      </c>
      <c r="BO1343" s="157">
        <v>0</v>
      </c>
      <c r="BP1343" s="157">
        <v>5.2972225999999997E-6</v>
      </c>
      <c r="BQ1343" s="157">
        <v>4.7435530000000002E-3</v>
      </c>
      <c r="BR1343" s="157">
        <v>0</v>
      </c>
      <c r="BS1343" s="157">
        <v>0</v>
      </c>
      <c r="BT1343" s="157">
        <v>0</v>
      </c>
      <c r="BU1343"/>
      <c r="BV1343" s="155">
        <v>2.6470684000000002E-6</v>
      </c>
      <c r="BW1343" s="155">
        <v>9.2010861000000001E-8</v>
      </c>
      <c r="BX1343" s="155">
        <v>1.440209E-6</v>
      </c>
      <c r="BY1343" s="155">
        <v>3.2651543999999998E-10</v>
      </c>
      <c r="BZ1343" s="155">
        <v>2.8179031E-7</v>
      </c>
      <c r="CA1343" s="155">
        <v>0</v>
      </c>
      <c r="CB1343" s="155">
        <v>0</v>
      </c>
      <c r="CC1343" s="155">
        <v>0</v>
      </c>
      <c r="CD1343" s="155">
        <v>0</v>
      </c>
      <c r="CE1343" s="155">
        <v>9.9604085000000007E-10</v>
      </c>
      <c r="CF1343" s="155">
        <v>0</v>
      </c>
      <c r="CG1343" s="155">
        <v>0</v>
      </c>
      <c r="CH1343" s="155">
        <v>0</v>
      </c>
      <c r="CI1343" s="155">
        <v>1.3707308E-7</v>
      </c>
      <c r="CJ1343" s="155">
        <v>6.9466245999999998E-7</v>
      </c>
      <c r="CK1343" s="155">
        <v>1.7524006000000001E-13</v>
      </c>
      <c r="CL1343" s="155">
        <v>0</v>
      </c>
      <c r="CM1343"/>
      <c r="CN1343" s="284">
        <v>0</v>
      </c>
      <c r="CO1343" s="284">
        <v>5.1652507E-2</v>
      </c>
      <c r="CP1343" s="285">
        <v>0</v>
      </c>
      <c r="CQ1343" s="284">
        <v>6.2952491000000006E-5</v>
      </c>
      <c r="CR1343" s="284">
        <v>0</v>
      </c>
      <c r="CS1343" s="284">
        <v>0</v>
      </c>
      <c r="CT1343" s="284">
        <v>9.5863610000000002E-6</v>
      </c>
      <c r="CU1343" s="284">
        <v>0</v>
      </c>
      <c r="CV1343" s="284">
        <v>0</v>
      </c>
      <c r="CW1343" s="284">
        <v>0</v>
      </c>
      <c r="CX1343"/>
      <c r="CY1343"/>
      <c r="CZ1343"/>
      <c r="DA1343"/>
      <c r="DB1343" s="57"/>
      <c r="DC1343" s="48"/>
      <c r="DD1343" s="48"/>
      <c r="DE1343" s="48"/>
      <c r="DF1343" s="48"/>
      <c r="DG1343" s="48"/>
      <c r="DH1343" s="48"/>
      <c r="DI1343" s="48"/>
      <c r="DJ1343" s="48"/>
      <c r="DK1343" s="48"/>
      <c r="DL1343" s="48"/>
    </row>
    <row r="1344" spans="1:116" ht="14.4">
      <c r="A1344" t="s">
        <v>2722</v>
      </c>
      <c r="B1344" s="188" t="s">
        <v>1374</v>
      </c>
      <c r="C1344" s="151" t="str">
        <f t="shared" si="315"/>
        <v>B.042.01.118</v>
      </c>
      <c r="D1344" s="54" t="s">
        <v>1322</v>
      </c>
      <c r="E1344" s="150" t="s">
        <v>440</v>
      </c>
      <c r="F1344" s="153" t="str">
        <f t="shared" si="316"/>
        <v>Electricity Lithuania production</v>
      </c>
      <c r="G1344" s="154">
        <f t="shared" si="317"/>
        <v>4.3953857333333332E-2</v>
      </c>
      <c r="H1344"/>
      <c r="I1344"/>
      <c r="J1344" s="227">
        <f t="shared" si="308"/>
        <v>9.5534999700000005E-3</v>
      </c>
      <c r="K1344"/>
      <c r="L1344" s="280">
        <f t="shared" si="309"/>
        <v>8.3006321000000005E-4</v>
      </c>
      <c r="M1344" s="280">
        <f t="shared" si="310"/>
        <v>1.9012627799999998E-3</v>
      </c>
      <c r="N1344" s="281">
        <f t="shared" si="311"/>
        <v>2.2909537999999999E-4</v>
      </c>
      <c r="O1344" s="280">
        <v>6.5930785999999998E-3</v>
      </c>
      <c r="P1344" s="219">
        <v>1.1907110999999999E-3</v>
      </c>
      <c r="Q1344" s="219">
        <v>7.1055168000000001E-4</v>
      </c>
      <c r="R1344" s="219">
        <v>6.2797703000000004E-4</v>
      </c>
      <c r="S1344" s="219">
        <v>2.0208617999999999E-4</v>
      </c>
      <c r="T1344" s="219">
        <v>0</v>
      </c>
      <c r="U1344" s="219">
        <v>0</v>
      </c>
      <c r="V1344" s="219">
        <v>0</v>
      </c>
      <c r="W1344" s="286">
        <v>2.2909537999999999E-4</v>
      </c>
      <c r="X1344" s="219">
        <v>0</v>
      </c>
      <c r="Y1344" s="219">
        <v>0</v>
      </c>
      <c r="Z1344" s="219">
        <v>0</v>
      </c>
      <c r="AA1344" s="219">
        <v>0</v>
      </c>
      <c r="AB1344" s="219">
        <v>0</v>
      </c>
      <c r="AC1344"/>
      <c r="AD1344" s="227">
        <f t="shared" si="318"/>
        <v>6.5930785999999998E-3</v>
      </c>
      <c r="AE1344" s="227">
        <f t="shared" si="319"/>
        <v>2.7313259899999997E-3</v>
      </c>
      <c r="AF1344" s="227">
        <f t="shared" si="320"/>
        <v>1.9012627799999998E-3</v>
      </c>
      <c r="AG1344" s="227">
        <f t="shared" si="321"/>
        <v>1.9012627799999998E-3</v>
      </c>
      <c r="AH1344" s="227">
        <f t="shared" si="322"/>
        <v>2.2909537999999999E-4</v>
      </c>
      <c r="AI1344"/>
      <c r="AJ1344">
        <v>1.7831112</v>
      </c>
      <c r="AK1344" s="155">
        <v>0.55522786999999996</v>
      </c>
      <c r="AL1344" s="155">
        <v>0</v>
      </c>
      <c r="AM1344" s="155">
        <v>0</v>
      </c>
      <c r="AN1344" s="155">
        <v>0.39283388000000002</v>
      </c>
      <c r="AO1344" s="155">
        <v>0.76546199999999998</v>
      </c>
      <c r="AP1344" s="155">
        <v>6.9587452999999994E-2</v>
      </c>
      <c r="AQ1344"/>
      <c r="AR1344" s="156">
        <v>1.1709293999999999E-3</v>
      </c>
      <c r="AS1344" s="156">
        <v>1.0942135999999999E-3</v>
      </c>
      <c r="AT1344" s="156">
        <v>4.1128034000000003E-5</v>
      </c>
      <c r="AU1344" s="156">
        <v>3.5587765000000003E-5</v>
      </c>
      <c r="AV1344" s="282">
        <f t="shared" si="312"/>
        <v>6.5600337143000003E-8</v>
      </c>
      <c r="AW1344" s="282">
        <f t="shared" si="313"/>
        <v>1.5210071787009998E-10</v>
      </c>
      <c r="AX1344" s="283">
        <f t="shared" si="314"/>
        <v>4.9842807896000006E-3</v>
      </c>
      <c r="AY1344" s="157">
        <v>4.078918E-8</v>
      </c>
      <c r="AZ1344" s="157">
        <v>1.2307079999999999E-10</v>
      </c>
      <c r="BA1344" s="157">
        <v>3.3624701E-15</v>
      </c>
      <c r="BB1344" s="157">
        <v>0</v>
      </c>
      <c r="BC1344" s="157">
        <v>0</v>
      </c>
      <c r="BD1344" s="157">
        <v>1.6828142999999999E-11</v>
      </c>
      <c r="BE1344" s="157">
        <v>2.4794328999999999E-8</v>
      </c>
      <c r="BF1344" s="157">
        <v>3.8376374000000003E-12</v>
      </c>
      <c r="BG1344" s="157">
        <v>2.5188918000000001E-11</v>
      </c>
      <c r="BH1344" s="157">
        <v>0</v>
      </c>
      <c r="BI1344" s="157">
        <v>0</v>
      </c>
      <c r="BJ1344" s="157">
        <v>0</v>
      </c>
      <c r="BK1344" s="157">
        <v>0</v>
      </c>
      <c r="BL1344" s="157">
        <v>0</v>
      </c>
      <c r="BM1344" s="157">
        <v>0</v>
      </c>
      <c r="BN1344" s="157">
        <v>0</v>
      </c>
      <c r="BO1344" s="157">
        <v>0</v>
      </c>
      <c r="BP1344" s="157">
        <v>8.7819895999999995E-6</v>
      </c>
      <c r="BQ1344" s="157">
        <v>4.9754988000000003E-3</v>
      </c>
      <c r="BR1344" s="157">
        <v>0</v>
      </c>
      <c r="BS1344" s="157">
        <v>0</v>
      </c>
      <c r="BT1344" s="157">
        <v>0</v>
      </c>
      <c r="BU1344"/>
      <c r="BV1344" s="155">
        <v>2.5113333000000001E-6</v>
      </c>
      <c r="BW1344" s="155">
        <v>1.7366000999999999E-7</v>
      </c>
      <c r="BX1344" s="155">
        <v>1.2255501999999999E-6</v>
      </c>
      <c r="BY1344" s="155">
        <v>2.9897181E-10</v>
      </c>
      <c r="BZ1344" s="155">
        <v>3.2393305000000002E-7</v>
      </c>
      <c r="CA1344" s="155">
        <v>0</v>
      </c>
      <c r="CB1344" s="155">
        <v>0</v>
      </c>
      <c r="CC1344" s="155">
        <v>0</v>
      </c>
      <c r="CD1344" s="155">
        <v>0</v>
      </c>
      <c r="CE1344" s="155">
        <v>9.1201854000000003E-10</v>
      </c>
      <c r="CF1344" s="155">
        <v>0</v>
      </c>
      <c r="CG1344" s="155">
        <v>0</v>
      </c>
      <c r="CH1344" s="155">
        <v>0</v>
      </c>
      <c r="CI1344" s="155">
        <v>1.3131403999999999E-7</v>
      </c>
      <c r="CJ1344" s="155">
        <v>6.5566474999999996E-7</v>
      </c>
      <c r="CK1344" s="155">
        <v>2.9052137999999999E-13</v>
      </c>
      <c r="CL1344" s="155">
        <v>0</v>
      </c>
      <c r="CM1344"/>
      <c r="CN1344" s="284">
        <v>0</v>
      </c>
      <c r="CO1344" s="284">
        <v>4.3953856999999999E-2</v>
      </c>
      <c r="CP1344" s="285">
        <v>0</v>
      </c>
      <c r="CQ1344" s="284">
        <v>1.1881565E-4</v>
      </c>
      <c r="CR1344" s="284">
        <v>0</v>
      </c>
      <c r="CS1344" s="284">
        <v>0</v>
      </c>
      <c r="CT1344" s="284">
        <v>1.2300511E-5</v>
      </c>
      <c r="CU1344" s="284">
        <v>0</v>
      </c>
      <c r="CV1344" s="284">
        <v>0</v>
      </c>
      <c r="CW1344" s="284">
        <v>0</v>
      </c>
      <c r="CX1344"/>
      <c r="CY1344"/>
      <c r="CZ1344"/>
      <c r="DA1344"/>
      <c r="DB1344" s="57"/>
      <c r="DC1344" s="48"/>
      <c r="DD1344" s="48"/>
      <c r="DE1344" s="48"/>
      <c r="DF1344" s="48"/>
      <c r="DG1344" s="48"/>
      <c r="DH1344" s="48"/>
      <c r="DI1344" s="48"/>
      <c r="DJ1344" s="48"/>
      <c r="DK1344"/>
      <c r="DL1344"/>
    </row>
    <row r="1345" spans="1:116" ht="14.4">
      <c r="A1345" t="s">
        <v>2723</v>
      </c>
      <c r="B1345" s="188" t="s">
        <v>1374</v>
      </c>
      <c r="C1345" s="151" t="str">
        <f t="shared" si="315"/>
        <v>B.042.01.119</v>
      </c>
      <c r="D1345" s="54" t="s">
        <v>1322</v>
      </c>
      <c r="E1345" s="150" t="s">
        <v>440</v>
      </c>
      <c r="F1345" s="153" t="str">
        <f t="shared" si="316"/>
        <v>Electricity Luxembourg production</v>
      </c>
      <c r="G1345" s="154">
        <f t="shared" si="317"/>
        <v>1.0668667333333335E-2</v>
      </c>
      <c r="H1345"/>
      <c r="I1345"/>
      <c r="J1345" s="227">
        <f t="shared" si="308"/>
        <v>5.806855960000001E-3</v>
      </c>
      <c r="K1345"/>
      <c r="L1345" s="280">
        <f t="shared" si="309"/>
        <v>1.4978090000000001E-3</v>
      </c>
      <c r="M1345" s="280">
        <f t="shared" si="310"/>
        <v>2.5196721000000002E-3</v>
      </c>
      <c r="N1345" s="281">
        <f t="shared" si="311"/>
        <v>1.8907476000000001E-4</v>
      </c>
      <c r="O1345" s="280">
        <v>1.6003001000000001E-3</v>
      </c>
      <c r="P1345" s="219">
        <v>1.3703699000000001E-3</v>
      </c>
      <c r="Q1345" s="219">
        <v>1.1493021999999999E-3</v>
      </c>
      <c r="R1345" s="219">
        <v>9.8164146000000001E-4</v>
      </c>
      <c r="S1345" s="219">
        <v>5.1616754E-4</v>
      </c>
      <c r="T1345" s="219">
        <v>0</v>
      </c>
      <c r="U1345" s="219">
        <v>0</v>
      </c>
      <c r="V1345" s="219">
        <v>0</v>
      </c>
      <c r="W1345" s="219">
        <v>1.8907476000000001E-4</v>
      </c>
      <c r="X1345" s="219">
        <v>0</v>
      </c>
      <c r="Y1345" s="219">
        <v>0</v>
      </c>
      <c r="Z1345" s="219">
        <v>0</v>
      </c>
      <c r="AA1345" s="219">
        <v>0</v>
      </c>
      <c r="AB1345" s="219">
        <v>0</v>
      </c>
      <c r="AC1345"/>
      <c r="AD1345" s="227">
        <f t="shared" si="318"/>
        <v>1.6003001000000001E-3</v>
      </c>
      <c r="AE1345" s="227">
        <f t="shared" si="319"/>
        <v>4.0174811000000003E-3</v>
      </c>
      <c r="AF1345" s="227">
        <f t="shared" si="320"/>
        <v>2.5196721000000002E-3</v>
      </c>
      <c r="AG1345" s="227">
        <f t="shared" si="321"/>
        <v>2.5196721000000002E-3</v>
      </c>
      <c r="AH1345" s="227">
        <f t="shared" si="322"/>
        <v>1.8907476000000001E-4</v>
      </c>
      <c r="AI1345"/>
      <c r="AJ1345">
        <v>2.1663377000000001</v>
      </c>
      <c r="AK1345" s="155">
        <v>0.26843781999999999</v>
      </c>
      <c r="AL1345" s="155">
        <v>0</v>
      </c>
      <c r="AM1345" s="155">
        <v>0</v>
      </c>
      <c r="AN1345" s="155">
        <v>1.1912351000000001</v>
      </c>
      <c r="AO1345" s="155">
        <v>0.60141688999999998</v>
      </c>
      <c r="AP1345" s="155">
        <v>0.10524796</v>
      </c>
      <c r="AQ1345"/>
      <c r="AR1345" s="156">
        <v>7.5049092000000004E-4</v>
      </c>
      <c r="AS1345" s="156">
        <v>7.1574791000000003E-4</v>
      </c>
      <c r="AT1345" s="156">
        <v>1.7538554999999999E-5</v>
      </c>
      <c r="AU1345" s="156">
        <v>1.7204449000000002E-5</v>
      </c>
      <c r="AV1345" s="282">
        <f t="shared" si="312"/>
        <v>4.2910546925000001E-8</v>
      </c>
      <c r="AW1345" s="282">
        <f t="shared" si="313"/>
        <v>6.4861519153070006E-11</v>
      </c>
      <c r="AX1345" s="283">
        <f t="shared" si="314"/>
        <v>2.4095866655999996E-3</v>
      </c>
      <c r="AY1345" s="157">
        <v>9.9005235000000008E-9</v>
      </c>
      <c r="AZ1345" s="157">
        <v>2.9872269000000001E-11</v>
      </c>
      <c r="BA1345" s="157">
        <v>8.1615307E-16</v>
      </c>
      <c r="BB1345" s="157">
        <v>0</v>
      </c>
      <c r="BC1345" s="157">
        <v>0</v>
      </c>
      <c r="BD1345" s="157">
        <v>2.6305425E-11</v>
      </c>
      <c r="BE1345" s="157">
        <v>3.2983718000000002E-8</v>
      </c>
      <c r="BF1345" s="157">
        <v>5.9989199999999996E-12</v>
      </c>
      <c r="BG1345" s="157">
        <v>2.8989513999999999E-11</v>
      </c>
      <c r="BH1345" s="157">
        <v>0</v>
      </c>
      <c r="BI1345" s="157">
        <v>0</v>
      </c>
      <c r="BJ1345" s="157">
        <v>0</v>
      </c>
      <c r="BK1345" s="157">
        <v>0</v>
      </c>
      <c r="BL1345" s="157">
        <v>0</v>
      </c>
      <c r="BM1345" s="157">
        <v>0</v>
      </c>
      <c r="BN1345" s="157">
        <v>0</v>
      </c>
      <c r="BO1345" s="157">
        <v>0</v>
      </c>
      <c r="BP1345" s="157">
        <v>7.2478656000000002E-6</v>
      </c>
      <c r="BQ1345" s="157">
        <v>2.4023387999999998E-3</v>
      </c>
      <c r="BR1345" s="157">
        <v>0</v>
      </c>
      <c r="BS1345" s="157">
        <v>0</v>
      </c>
      <c r="BT1345" s="157">
        <v>0</v>
      </c>
      <c r="BU1345"/>
      <c r="BV1345" s="155">
        <v>1.6434060999999999E-6</v>
      </c>
      <c r="BW1345" s="155">
        <v>1.9986247E-7</v>
      </c>
      <c r="BX1345" s="155">
        <v>2.9747075999999998E-7</v>
      </c>
      <c r="BY1345" s="155">
        <v>4.6734691000000003E-10</v>
      </c>
      <c r="BZ1345" s="155">
        <v>6.2664491000000003E-7</v>
      </c>
      <c r="CA1345" s="155">
        <v>0</v>
      </c>
      <c r="CB1345" s="155">
        <v>0</v>
      </c>
      <c r="CC1345" s="155">
        <v>0</v>
      </c>
      <c r="CD1345" s="155">
        <v>0</v>
      </c>
      <c r="CE1345" s="155">
        <v>1.4256496E-9</v>
      </c>
      <c r="CF1345" s="155">
        <v>0</v>
      </c>
      <c r="CG1345" s="155">
        <v>0</v>
      </c>
      <c r="CH1345" s="155">
        <v>0</v>
      </c>
      <c r="CI1345" s="155">
        <v>2.0061979999999999E-7</v>
      </c>
      <c r="CJ1345" s="155">
        <v>3.1691497000000003E-7</v>
      </c>
      <c r="CK1345" s="155">
        <v>2.3977025999999998E-13</v>
      </c>
      <c r="CL1345" s="155">
        <v>0</v>
      </c>
      <c r="CM1345"/>
      <c r="CN1345" s="284">
        <v>0</v>
      </c>
      <c r="CO1345" s="284">
        <v>1.0668667999999999E-2</v>
      </c>
      <c r="CP1345" s="285">
        <v>0</v>
      </c>
      <c r="CQ1345" s="284">
        <v>1.3674299E-4</v>
      </c>
      <c r="CR1345" s="284">
        <v>0</v>
      </c>
      <c r="CS1345" s="284">
        <v>0</v>
      </c>
      <c r="CT1345" s="284">
        <v>2.1228523000000001E-5</v>
      </c>
      <c r="CU1345" s="284">
        <v>0</v>
      </c>
      <c r="CV1345" s="284">
        <v>0</v>
      </c>
      <c r="CW1345" s="284">
        <v>0</v>
      </c>
      <c r="CX1345"/>
      <c r="CY1345"/>
      <c r="CZ1345"/>
      <c r="DA1345"/>
      <c r="DB1345" s="57"/>
      <c r="DC1345" s="48"/>
      <c r="DD1345" s="48"/>
      <c r="DE1345" s="48"/>
      <c r="DF1345" s="48"/>
      <c r="DG1345" s="48"/>
      <c r="DH1345" s="48"/>
      <c r="DI1345" s="48"/>
      <c r="DJ1345" s="48"/>
      <c r="DK1345"/>
      <c r="DL1345"/>
    </row>
    <row r="1346" spans="1:116" ht="14.4">
      <c r="A1346" t="s">
        <v>2724</v>
      </c>
      <c r="B1346" s="188" t="s">
        <v>1374</v>
      </c>
      <c r="C1346" s="151" t="str">
        <f t="shared" si="315"/>
        <v>B.042.01.120</v>
      </c>
      <c r="D1346" s="54" t="s">
        <v>1322</v>
      </c>
      <c r="E1346" s="150" t="s">
        <v>440</v>
      </c>
      <c r="F1346" s="153" t="str">
        <f t="shared" si="316"/>
        <v>Electricity Malta production</v>
      </c>
      <c r="G1346" s="154">
        <f t="shared" si="317"/>
        <v>0.14798548666666667</v>
      </c>
      <c r="H1346"/>
      <c r="I1346"/>
      <c r="J1346" s="227">
        <f t="shared" si="308"/>
        <v>2.6057652814E-2</v>
      </c>
      <c r="K1346"/>
      <c r="L1346" s="280">
        <f t="shared" si="309"/>
        <v>1.4763165299999999E-3</v>
      </c>
      <c r="M1346" s="280">
        <f t="shared" si="310"/>
        <v>2.3365086200000003E-3</v>
      </c>
      <c r="N1346" s="281">
        <f t="shared" si="311"/>
        <v>4.7004664000000002E-5</v>
      </c>
      <c r="O1346" s="280">
        <v>2.2197822999999998E-2</v>
      </c>
      <c r="P1346" s="286">
        <v>9.9009142000000007E-4</v>
      </c>
      <c r="Q1346" s="286">
        <v>1.3464172E-3</v>
      </c>
      <c r="R1346" s="286">
        <v>1.3157361999999999E-3</v>
      </c>
      <c r="S1346" s="286">
        <v>1.6058032999999999E-4</v>
      </c>
      <c r="T1346" s="219">
        <v>0</v>
      </c>
      <c r="U1346" s="219">
        <v>0</v>
      </c>
      <c r="V1346" s="219">
        <v>0</v>
      </c>
      <c r="W1346" s="286">
        <v>4.7004664000000002E-5</v>
      </c>
      <c r="X1346" s="219">
        <v>0</v>
      </c>
      <c r="Y1346" s="219">
        <v>0</v>
      </c>
      <c r="Z1346" s="219">
        <v>0</v>
      </c>
      <c r="AA1346" s="219">
        <v>0</v>
      </c>
      <c r="AB1346" s="219">
        <v>0</v>
      </c>
      <c r="AC1346"/>
      <c r="AD1346" s="227">
        <f t="shared" si="318"/>
        <v>2.2197822999999998E-2</v>
      </c>
      <c r="AE1346" s="227">
        <f t="shared" si="319"/>
        <v>3.81282515E-3</v>
      </c>
      <c r="AF1346" s="227">
        <f t="shared" si="320"/>
        <v>2.3365086200000003E-3</v>
      </c>
      <c r="AG1346" s="227">
        <f t="shared" si="321"/>
        <v>2.3365086200000003E-3</v>
      </c>
      <c r="AH1346" s="227">
        <f t="shared" si="322"/>
        <v>4.7004664000000002E-5</v>
      </c>
      <c r="AI1346"/>
      <c r="AJ1346">
        <v>2.1921689999999998</v>
      </c>
      <c r="AK1346" s="155">
        <v>1.9984748999999999</v>
      </c>
      <c r="AL1346" s="155">
        <v>0</v>
      </c>
      <c r="AM1346" s="155">
        <v>0</v>
      </c>
      <c r="AN1346" s="155">
        <v>1.6586285999999999E-2</v>
      </c>
      <c r="AO1346" s="155">
        <v>0.17710781</v>
      </c>
      <c r="AP1346" s="155">
        <v>0</v>
      </c>
      <c r="AQ1346"/>
      <c r="AR1346" s="156">
        <v>2.8656407999999999E-3</v>
      </c>
      <c r="AS1346" s="156">
        <v>2.6331985E-3</v>
      </c>
      <c r="AT1346" s="156">
        <v>1.1988351E-4</v>
      </c>
      <c r="AU1346" s="156">
        <v>1.1255874E-4</v>
      </c>
      <c r="AV1346" s="282">
        <f t="shared" si="312"/>
        <v>1.5786562128999999E-7</v>
      </c>
      <c r="AW1346" s="282">
        <f t="shared" si="313"/>
        <v>4.4335618778899998E-10</v>
      </c>
      <c r="AX1346" s="283">
        <f t="shared" si="314"/>
        <v>1.5764529845399999E-2</v>
      </c>
      <c r="AY1346" s="157">
        <v>1.3733052999999999E-7</v>
      </c>
      <c r="AZ1346" s="157">
        <v>4.1435935E-10</v>
      </c>
      <c r="BA1346" s="157">
        <v>1.1320889E-14</v>
      </c>
      <c r="BB1346" s="157">
        <v>0</v>
      </c>
      <c r="BC1346" s="157">
        <v>0</v>
      </c>
      <c r="BD1346" s="157">
        <v>3.5258289999999998E-11</v>
      </c>
      <c r="BE1346" s="157">
        <v>2.0499833000000001E-8</v>
      </c>
      <c r="BF1346" s="157">
        <v>8.0406099000000004E-12</v>
      </c>
      <c r="BG1346" s="157">
        <v>2.0944907E-11</v>
      </c>
      <c r="BH1346" s="157">
        <v>0</v>
      </c>
      <c r="BI1346" s="157">
        <v>0</v>
      </c>
      <c r="BJ1346" s="157">
        <v>0</v>
      </c>
      <c r="BK1346" s="157">
        <v>0</v>
      </c>
      <c r="BL1346" s="157">
        <v>0</v>
      </c>
      <c r="BM1346" s="157">
        <v>0</v>
      </c>
      <c r="BN1346" s="157">
        <v>0</v>
      </c>
      <c r="BO1346" s="157">
        <v>0</v>
      </c>
      <c r="BP1346" s="157">
        <v>1.8018454E-6</v>
      </c>
      <c r="BQ1346" s="157">
        <v>1.5762728E-2</v>
      </c>
      <c r="BR1346" s="157">
        <v>0</v>
      </c>
      <c r="BS1346" s="157">
        <v>0</v>
      </c>
      <c r="BT1346" s="157">
        <v>0</v>
      </c>
      <c r="BU1346"/>
      <c r="BV1346" s="155">
        <v>7.1018162999999998E-6</v>
      </c>
      <c r="BW1346" s="155">
        <v>1.4440050999999999E-7</v>
      </c>
      <c r="BX1346" s="155">
        <v>4.1262279000000004E-6</v>
      </c>
      <c r="BY1346" s="155">
        <v>6.2640511000000004E-10</v>
      </c>
      <c r="BZ1346" s="155">
        <v>2.6267992999999998E-7</v>
      </c>
      <c r="CA1346" s="155">
        <v>0</v>
      </c>
      <c r="CB1346" s="155">
        <v>0</v>
      </c>
      <c r="CC1346" s="155">
        <v>0</v>
      </c>
      <c r="CD1346" s="155">
        <v>0</v>
      </c>
      <c r="CE1346" s="155">
        <v>1.9108592999999999E-9</v>
      </c>
      <c r="CF1346" s="155">
        <v>0</v>
      </c>
      <c r="CG1346" s="155">
        <v>0</v>
      </c>
      <c r="CH1346" s="155">
        <v>0</v>
      </c>
      <c r="CI1346" s="155">
        <v>2.6088361000000001E-7</v>
      </c>
      <c r="CJ1346" s="155">
        <v>2.305087E-6</v>
      </c>
      <c r="CK1346" s="155">
        <v>5.9607747999999999E-14</v>
      </c>
      <c r="CL1346" s="155">
        <v>0</v>
      </c>
      <c r="CM1346"/>
      <c r="CN1346" s="284">
        <v>0</v>
      </c>
      <c r="CO1346" s="284">
        <v>0.14798548</v>
      </c>
      <c r="CP1346" s="285">
        <v>0</v>
      </c>
      <c r="CQ1346" s="284">
        <v>9.8796728999999995E-5</v>
      </c>
      <c r="CR1346" s="284">
        <v>0</v>
      </c>
      <c r="CS1346" s="284">
        <v>0</v>
      </c>
      <c r="CT1346" s="284">
        <v>1.0042074000000001E-5</v>
      </c>
      <c r="CU1346" s="284">
        <v>0</v>
      </c>
      <c r="CV1346" s="284">
        <v>0</v>
      </c>
      <c r="CW1346" s="284">
        <v>0</v>
      </c>
      <c r="CX1346"/>
      <c r="CY1346"/>
      <c r="CZ1346"/>
      <c r="DA1346"/>
      <c r="DB1346" s="57"/>
      <c r="DC1346" s="48"/>
      <c r="DD1346" s="48"/>
      <c r="DE1346" s="48"/>
      <c r="DF1346" s="48"/>
      <c r="DG1346" s="48"/>
      <c r="DH1346" s="48"/>
      <c r="DI1346" s="48"/>
      <c r="DJ1346" s="48"/>
      <c r="DK1346"/>
      <c r="DL1346"/>
    </row>
    <row r="1347" spans="1:116" ht="14.4">
      <c r="A1347" t="s">
        <v>2725</v>
      </c>
      <c r="B1347" s="188" t="s">
        <v>1374</v>
      </c>
      <c r="C1347" s="151" t="str">
        <f t="shared" si="315"/>
        <v>B.042.01.121</v>
      </c>
      <c r="D1347" s="54" t="s">
        <v>1322</v>
      </c>
      <c r="E1347" s="150" t="s">
        <v>440</v>
      </c>
      <c r="F1347" s="153" t="str">
        <f t="shared" si="316"/>
        <v>Electricity Netherlands production</v>
      </c>
      <c r="G1347" s="154">
        <f t="shared" si="317"/>
        <v>9.5876740000000002E-2</v>
      </c>
      <c r="H1347"/>
      <c r="I1347"/>
      <c r="J1347" s="227">
        <f t="shared" si="308"/>
        <v>1.7910598029999999E-2</v>
      </c>
      <c r="K1347"/>
      <c r="L1347" s="280">
        <f t="shared" si="309"/>
        <v>9.3990791000000008E-4</v>
      </c>
      <c r="M1347" s="280">
        <f t="shared" si="310"/>
        <v>1.70345022E-3</v>
      </c>
      <c r="N1347" s="281">
        <f t="shared" si="311"/>
        <v>8.857289E-4</v>
      </c>
      <c r="O1347" s="280">
        <v>1.4381511E-2</v>
      </c>
      <c r="P1347" s="219">
        <v>8.7121658999999999E-4</v>
      </c>
      <c r="Q1347" s="219">
        <v>8.3223363000000002E-4</v>
      </c>
      <c r="R1347" s="219">
        <v>7.8082021000000002E-4</v>
      </c>
      <c r="S1347" s="219">
        <v>1.590877E-4</v>
      </c>
      <c r="T1347" s="219">
        <v>0</v>
      </c>
      <c r="U1347" s="219">
        <v>0</v>
      </c>
      <c r="V1347" s="219">
        <v>0</v>
      </c>
      <c r="W1347" s="286">
        <v>1.3037926000000001E-4</v>
      </c>
      <c r="X1347" s="219">
        <v>0</v>
      </c>
      <c r="Y1347" s="219">
        <v>7.5534964000000004E-4</v>
      </c>
      <c r="Z1347" s="219">
        <v>0</v>
      </c>
      <c r="AA1347" s="219">
        <v>0</v>
      </c>
      <c r="AB1347" s="219">
        <v>0</v>
      </c>
      <c r="AC1347"/>
      <c r="AD1347" s="227">
        <f t="shared" si="318"/>
        <v>1.4381511E-2</v>
      </c>
      <c r="AE1347" s="227">
        <f t="shared" si="319"/>
        <v>2.6433581300000001E-3</v>
      </c>
      <c r="AF1347" s="227">
        <f t="shared" si="320"/>
        <v>1.70345022E-3</v>
      </c>
      <c r="AG1347" s="227">
        <f t="shared" si="321"/>
        <v>1.70345022E-3</v>
      </c>
      <c r="AH1347" s="227">
        <f t="shared" si="322"/>
        <v>8.857289E-4</v>
      </c>
      <c r="AI1347"/>
      <c r="AJ1347">
        <v>1.8985734999999999</v>
      </c>
      <c r="AK1347" s="155">
        <v>1.1183593999999999</v>
      </c>
      <c r="AL1347" s="155">
        <v>0.10465012</v>
      </c>
      <c r="AM1347" s="155">
        <v>0</v>
      </c>
      <c r="AN1347" s="155">
        <v>0.20850091000000001</v>
      </c>
      <c r="AO1347" s="155">
        <v>0.46621128000000001</v>
      </c>
      <c r="AP1347" s="155">
        <v>8.5183866999999998E-4</v>
      </c>
      <c r="AQ1347"/>
      <c r="AR1347" s="156">
        <v>1.9247767E-3</v>
      </c>
      <c r="AS1347" s="156">
        <v>1.7899655000000001E-3</v>
      </c>
      <c r="AT1347" s="156">
        <v>7.8865959000000001E-5</v>
      </c>
      <c r="AU1347" s="156">
        <v>5.5945264999999999E-5</v>
      </c>
      <c r="AV1347" s="282">
        <f t="shared" si="312"/>
        <v>1.0731207794E-7</v>
      </c>
      <c r="AW1347" s="282">
        <f t="shared" si="313"/>
        <v>2.9166405067050004E-10</v>
      </c>
      <c r="AX1347" s="283">
        <f t="shared" si="314"/>
        <v>7.8354712542999996E-3</v>
      </c>
      <c r="AY1347" s="157">
        <v>8.8973614000000003E-8</v>
      </c>
      <c r="AZ1347" s="157">
        <v>2.6845487000000002E-10</v>
      </c>
      <c r="BA1347" s="157">
        <v>7.3345704999999995E-15</v>
      </c>
      <c r="BB1347" s="157">
        <v>0</v>
      </c>
      <c r="BC1347" s="157">
        <v>0</v>
      </c>
      <c r="BD1347" s="157">
        <v>2.092394E-11</v>
      </c>
      <c r="BE1347" s="157">
        <v>1.8317540000000001E-8</v>
      </c>
      <c r="BF1347" s="157">
        <v>4.7716791E-12</v>
      </c>
      <c r="BG1347" s="157">
        <v>1.8430167000000001E-11</v>
      </c>
      <c r="BH1347" s="157">
        <v>0</v>
      </c>
      <c r="BI1347" s="157">
        <v>0</v>
      </c>
      <c r="BJ1347" s="157">
        <v>0</v>
      </c>
      <c r="BK1347" s="157">
        <v>0</v>
      </c>
      <c r="BL1347" s="157">
        <v>0</v>
      </c>
      <c r="BM1347" s="157">
        <v>0</v>
      </c>
      <c r="BN1347" s="157">
        <v>0</v>
      </c>
      <c r="BO1347" s="157">
        <v>0</v>
      </c>
      <c r="BP1347" s="157">
        <v>6.0873543000000002E-6</v>
      </c>
      <c r="BQ1347" s="157">
        <v>7.8293839000000004E-3</v>
      </c>
      <c r="BR1347" s="157">
        <v>0</v>
      </c>
      <c r="BS1347" s="157">
        <v>0</v>
      </c>
      <c r="BT1347" s="157">
        <v>0</v>
      </c>
      <c r="BU1347"/>
      <c r="BV1347" s="155">
        <v>4.6457661999999998E-6</v>
      </c>
      <c r="BW1347" s="155">
        <v>1.2706314000000001E-7</v>
      </c>
      <c r="BX1347" s="155">
        <v>2.6732978999999999E-6</v>
      </c>
      <c r="BY1347" s="155">
        <v>3.7173848999999999E-10</v>
      </c>
      <c r="BZ1347" s="155">
        <v>2.4706252000000003E-7</v>
      </c>
      <c r="CA1347" s="155">
        <v>0</v>
      </c>
      <c r="CB1347" s="155">
        <v>0</v>
      </c>
      <c r="CC1347" s="155">
        <v>0</v>
      </c>
      <c r="CD1347" s="155">
        <v>0</v>
      </c>
      <c r="CE1347" s="155">
        <v>1.1339944999999999E-9</v>
      </c>
      <c r="CF1347" s="155">
        <v>0</v>
      </c>
      <c r="CG1347" s="155">
        <v>0</v>
      </c>
      <c r="CH1347" s="155">
        <v>0</v>
      </c>
      <c r="CI1347" s="155">
        <v>1.5750608999999999E-7</v>
      </c>
      <c r="CJ1347" s="155">
        <v>1.4393306E-6</v>
      </c>
      <c r="CK1347" s="155">
        <v>1.6533709000000001E-13</v>
      </c>
      <c r="CL1347" s="155">
        <v>0</v>
      </c>
      <c r="CM1347"/>
      <c r="CN1347" s="284">
        <v>0</v>
      </c>
      <c r="CO1347" s="284">
        <v>9.5876739000000002E-2</v>
      </c>
      <c r="CP1347" s="285">
        <v>0</v>
      </c>
      <c r="CQ1347" s="284">
        <v>8.6934750000000003E-5</v>
      </c>
      <c r="CR1347" s="284">
        <v>0</v>
      </c>
      <c r="CS1347" s="284">
        <v>0</v>
      </c>
      <c r="CT1347" s="284">
        <v>9.2799524999999993E-6</v>
      </c>
      <c r="CU1347" s="284">
        <v>0</v>
      </c>
      <c r="CV1347" s="284">
        <v>0</v>
      </c>
      <c r="CW1347" s="284">
        <v>0</v>
      </c>
      <c r="CX1347"/>
      <c r="CY1347"/>
      <c r="CZ1347"/>
      <c r="DA1347"/>
      <c r="DB1347" s="54"/>
      <c r="DC1347" s="48"/>
      <c r="DD1347" s="48"/>
      <c r="DE1347" s="48"/>
      <c r="DF1347" s="48"/>
      <c r="DG1347" s="48"/>
      <c r="DH1347" s="48"/>
      <c r="DI1347"/>
      <c r="DJ1347"/>
      <c r="DK1347"/>
      <c r="DL1347"/>
    </row>
    <row r="1348" spans="1:116" ht="14.4">
      <c r="A1348" t="s">
        <v>2726</v>
      </c>
      <c r="B1348" s="188" t="s">
        <v>1374</v>
      </c>
      <c r="C1348" s="151" t="str">
        <f t="shared" si="315"/>
        <v>B.042.01.122</v>
      </c>
      <c r="D1348" s="54" t="s">
        <v>1322</v>
      </c>
      <c r="E1348" s="150" t="s">
        <v>440</v>
      </c>
      <c r="F1348" s="153" t="str">
        <f t="shared" si="316"/>
        <v>Electricity Norway production</v>
      </c>
      <c r="G1348" s="154">
        <f t="shared" si="317"/>
        <v>5.4657009333333329E-3</v>
      </c>
      <c r="H1348"/>
      <c r="I1348"/>
      <c r="J1348" s="227">
        <f t="shared" si="308"/>
        <v>1.1620373639999999E-3</v>
      </c>
      <c r="K1348"/>
      <c r="L1348" s="280">
        <f t="shared" si="309"/>
        <v>4.2492240999999998E-5</v>
      </c>
      <c r="M1348" s="280">
        <f t="shared" si="310"/>
        <v>9.1527973000000008E-5</v>
      </c>
      <c r="N1348" s="281">
        <f t="shared" si="311"/>
        <v>2.0816201E-4</v>
      </c>
      <c r="O1348" s="280">
        <v>8.1985513999999996E-4</v>
      </c>
      <c r="P1348" s="286">
        <v>5.7895252000000003E-5</v>
      </c>
      <c r="Q1348" s="286">
        <v>3.3632720999999998E-5</v>
      </c>
      <c r="R1348" s="286">
        <v>3.1526548000000002E-5</v>
      </c>
      <c r="S1348" s="286">
        <v>1.0965693E-5</v>
      </c>
      <c r="T1348" s="219">
        <v>0</v>
      </c>
      <c r="U1348" s="219">
        <v>0</v>
      </c>
      <c r="V1348" s="219">
        <v>0</v>
      </c>
      <c r="W1348" s="219">
        <v>2.0816201E-4</v>
      </c>
      <c r="X1348" s="219">
        <v>0</v>
      </c>
      <c r="Y1348" s="219">
        <v>0</v>
      </c>
      <c r="Z1348" s="219">
        <v>0</v>
      </c>
      <c r="AA1348" s="219">
        <v>0</v>
      </c>
      <c r="AB1348" s="219">
        <v>0</v>
      </c>
      <c r="AC1348"/>
      <c r="AD1348" s="227">
        <f t="shared" si="318"/>
        <v>8.1985513999999996E-4</v>
      </c>
      <c r="AE1348" s="227">
        <f t="shared" si="319"/>
        <v>1.3402021400000003E-4</v>
      </c>
      <c r="AF1348" s="227">
        <f t="shared" si="320"/>
        <v>9.1527973000000008E-5</v>
      </c>
      <c r="AG1348" s="227">
        <f t="shared" si="321"/>
        <v>9.1527973000000008E-5</v>
      </c>
      <c r="AH1348" s="227">
        <f t="shared" si="322"/>
        <v>2.0816201E-4</v>
      </c>
      <c r="AI1348"/>
      <c r="AJ1348">
        <v>1.0778802999999999</v>
      </c>
      <c r="AK1348" s="155">
        <v>3.9370817000000002E-2</v>
      </c>
      <c r="AL1348" s="155">
        <v>0</v>
      </c>
      <c r="AM1348" s="155">
        <v>0</v>
      </c>
      <c r="AN1348" s="155">
        <v>5.6763876E-3</v>
      </c>
      <c r="AO1348" s="155">
        <v>0.10007758999999999</v>
      </c>
      <c r="AP1348" s="155">
        <v>0.93275551000000001</v>
      </c>
      <c r="AQ1348"/>
      <c r="AR1348" s="156">
        <v>1.1199809E-4</v>
      </c>
      <c r="AS1348" s="156">
        <v>1.0502484999999999E-4</v>
      </c>
      <c r="AT1348" s="156">
        <v>4.5215718000000002E-6</v>
      </c>
      <c r="AU1348" s="156">
        <v>2.4516697E-6</v>
      </c>
      <c r="AV1348" s="282">
        <f t="shared" si="312"/>
        <v>6.29645382907E-9</v>
      </c>
      <c r="AW1348" s="282">
        <f t="shared" si="313"/>
        <v>1.6721789466120001E-11</v>
      </c>
      <c r="AX1348" s="283">
        <f t="shared" si="314"/>
        <v>3.4337110370000001E-4</v>
      </c>
      <c r="AY1348" s="157">
        <v>5.0721704999999996E-9</v>
      </c>
      <c r="AZ1348" s="157">
        <v>1.5303963000000001E-11</v>
      </c>
      <c r="BA1348" s="157">
        <v>4.1812612000000001E-16</v>
      </c>
      <c r="BB1348" s="157">
        <v>0</v>
      </c>
      <c r="BC1348" s="157">
        <v>0</v>
      </c>
      <c r="BD1348" s="157">
        <v>8.4482906999999997E-13</v>
      </c>
      <c r="BE1348" s="157">
        <v>1.2234385E-9</v>
      </c>
      <c r="BF1348" s="157">
        <v>1.9266224000000001E-13</v>
      </c>
      <c r="BG1348" s="157">
        <v>1.2247461E-12</v>
      </c>
      <c r="BH1348" s="157">
        <v>0</v>
      </c>
      <c r="BI1348" s="157">
        <v>0</v>
      </c>
      <c r="BJ1348" s="157">
        <v>0</v>
      </c>
      <c r="BK1348" s="157">
        <v>0</v>
      </c>
      <c r="BL1348" s="157">
        <v>0</v>
      </c>
      <c r="BM1348" s="157">
        <v>0</v>
      </c>
      <c r="BN1348" s="157">
        <v>0</v>
      </c>
      <c r="BO1348" s="157">
        <v>0</v>
      </c>
      <c r="BP1348" s="157">
        <v>7.9795436999999993E-6</v>
      </c>
      <c r="BQ1348" s="157">
        <v>3.3539156000000003E-4</v>
      </c>
      <c r="BR1348" s="157">
        <v>0</v>
      </c>
      <c r="BS1348" s="157">
        <v>0</v>
      </c>
      <c r="BT1348" s="157">
        <v>0</v>
      </c>
      <c r="BU1348"/>
      <c r="BV1348" s="155">
        <v>2.3041374E-7</v>
      </c>
      <c r="BW1348" s="155">
        <v>8.4437699000000005E-9</v>
      </c>
      <c r="BX1348" s="155">
        <v>1.5239824999999999E-7</v>
      </c>
      <c r="BY1348" s="155">
        <v>1.5009384999999999E-11</v>
      </c>
      <c r="BZ1348" s="155">
        <v>1.6770597999999999E-8</v>
      </c>
      <c r="CA1348" s="155">
        <v>0</v>
      </c>
      <c r="CB1348" s="155">
        <v>0</v>
      </c>
      <c r="CC1348" s="155">
        <v>0</v>
      </c>
      <c r="CD1348" s="155">
        <v>0</v>
      </c>
      <c r="CE1348" s="155">
        <v>4.5786382000000003E-11</v>
      </c>
      <c r="CF1348" s="155">
        <v>0</v>
      </c>
      <c r="CG1348" s="155">
        <v>0</v>
      </c>
      <c r="CH1348" s="155">
        <v>0</v>
      </c>
      <c r="CI1348" s="155">
        <v>6.5745827000000003E-9</v>
      </c>
      <c r="CJ1348" s="155">
        <v>4.6165485000000003E-8</v>
      </c>
      <c r="CK1348" s="155">
        <v>2.6397526000000002E-13</v>
      </c>
      <c r="CL1348" s="155">
        <v>0</v>
      </c>
      <c r="CM1348"/>
      <c r="CN1348" s="284">
        <v>0</v>
      </c>
      <c r="CO1348" s="284">
        <v>5.4657009999999999E-3</v>
      </c>
      <c r="CP1348" s="285">
        <v>0</v>
      </c>
      <c r="CQ1348" s="284">
        <v>5.7771044E-6</v>
      </c>
      <c r="CR1348" s="284">
        <v>0</v>
      </c>
      <c r="CS1348" s="284">
        <v>0</v>
      </c>
      <c r="CT1348" s="284">
        <v>6.2650388999999998E-7</v>
      </c>
      <c r="CU1348" s="284">
        <v>0</v>
      </c>
      <c r="CV1348" s="284">
        <v>0</v>
      </c>
      <c r="CW1348" s="284">
        <v>0</v>
      </c>
      <c r="CX1348"/>
      <c r="CY1348"/>
      <c r="CZ1348"/>
      <c r="DA1348"/>
      <c r="DB1348" s="247"/>
      <c r="DC1348" s="48"/>
      <c r="DD1348" s="48"/>
      <c r="DE1348" s="48"/>
      <c r="DF1348" s="48"/>
      <c r="DG1348" s="48"/>
      <c r="DH1348" s="48"/>
      <c r="DI1348"/>
      <c r="DJ1348"/>
      <c r="DK1348"/>
      <c r="DL1348"/>
    </row>
    <row r="1349" spans="1:116" ht="14.4">
      <c r="A1349" t="s">
        <v>2727</v>
      </c>
      <c r="B1349" s="188" t="s">
        <v>1374</v>
      </c>
      <c r="C1349" s="151" t="str">
        <f t="shared" si="315"/>
        <v>B.042.01.123</v>
      </c>
      <c r="D1349" s="54" t="s">
        <v>1322</v>
      </c>
      <c r="E1349" s="150" t="s">
        <v>440</v>
      </c>
      <c r="F1349" s="153" t="str">
        <f t="shared" si="316"/>
        <v>Electricity Poland production</v>
      </c>
      <c r="G1349" s="154">
        <f t="shared" si="317"/>
        <v>0.18715674666666665</v>
      </c>
      <c r="H1349"/>
      <c r="I1349"/>
      <c r="J1349" s="227">
        <f t="shared" si="308"/>
        <v>3.0467809036999999E-2</v>
      </c>
      <c r="K1349"/>
      <c r="L1349" s="280">
        <f t="shared" si="309"/>
        <v>7.4765683999999998E-4</v>
      </c>
      <c r="M1349" s="280">
        <f t="shared" si="310"/>
        <v>1.5733596800000002E-3</v>
      </c>
      <c r="N1349" s="281">
        <f t="shared" si="311"/>
        <v>7.3280516999999997E-5</v>
      </c>
      <c r="O1349" s="280">
        <v>2.8073511999999998E-2</v>
      </c>
      <c r="P1349" s="219">
        <v>8.8036022000000005E-4</v>
      </c>
      <c r="Q1349" s="219">
        <v>6.9299946000000003E-4</v>
      </c>
      <c r="R1349" s="219">
        <v>6.2626920999999996E-4</v>
      </c>
      <c r="S1349" s="286">
        <v>1.2138763E-4</v>
      </c>
      <c r="T1349" s="219">
        <v>0</v>
      </c>
      <c r="U1349" s="219">
        <v>0</v>
      </c>
      <c r="V1349" s="219">
        <v>0</v>
      </c>
      <c r="W1349" s="286">
        <v>7.3280516999999997E-5</v>
      </c>
      <c r="X1349" s="219">
        <v>0</v>
      </c>
      <c r="Y1349" s="219">
        <v>0</v>
      </c>
      <c r="Z1349" s="219">
        <v>0</v>
      </c>
      <c r="AA1349" s="219">
        <v>0</v>
      </c>
      <c r="AB1349" s="219">
        <v>0</v>
      </c>
      <c r="AC1349"/>
      <c r="AD1349" s="227">
        <f t="shared" si="318"/>
        <v>2.8073511999999998E-2</v>
      </c>
      <c r="AE1349" s="227">
        <f t="shared" si="319"/>
        <v>2.3210165200000001E-3</v>
      </c>
      <c r="AF1349" s="227">
        <f t="shared" si="320"/>
        <v>1.5733596800000002E-3</v>
      </c>
      <c r="AG1349" s="227">
        <f t="shared" si="321"/>
        <v>1.5733596800000002E-3</v>
      </c>
      <c r="AH1349" s="227">
        <f t="shared" si="322"/>
        <v>7.3280516999999997E-5</v>
      </c>
      <c r="AI1349"/>
      <c r="AJ1349">
        <v>2.4480209999999998</v>
      </c>
      <c r="AK1349" s="155">
        <v>2.0044260999999999</v>
      </c>
      <c r="AL1349" s="155">
        <v>0</v>
      </c>
      <c r="AM1349" s="155">
        <v>0</v>
      </c>
      <c r="AN1349" s="155">
        <v>0.17748673000000001</v>
      </c>
      <c r="AO1349" s="155">
        <v>0.25142547999999998</v>
      </c>
      <c r="AP1349" s="155">
        <v>1.4682696E-2</v>
      </c>
      <c r="AQ1349"/>
      <c r="AR1349" s="156">
        <v>3.3889278999999998E-3</v>
      </c>
      <c r="AS1349" s="156">
        <v>3.1957293000000001E-3</v>
      </c>
      <c r="AT1349" s="156">
        <v>1.4777468000000001E-4</v>
      </c>
      <c r="AU1349" s="156">
        <v>4.5423882000000001E-5</v>
      </c>
      <c r="AV1349" s="282">
        <f t="shared" si="312"/>
        <v>1.9159048437699998E-7</v>
      </c>
      <c r="AW1349" s="282">
        <f t="shared" si="313"/>
        <v>5.4650400419099997E-10</v>
      </c>
      <c r="AX1349" s="283">
        <f t="shared" si="314"/>
        <v>6.3618882865000004E-3</v>
      </c>
      <c r="AY1349" s="157">
        <v>1.7368146000000001E-7</v>
      </c>
      <c r="AZ1349" s="157">
        <v>5.2403889E-10</v>
      </c>
      <c r="BA1349" s="157">
        <v>1.4317491E-14</v>
      </c>
      <c r="BB1349" s="157">
        <v>0</v>
      </c>
      <c r="BC1349" s="157">
        <v>0</v>
      </c>
      <c r="BD1349" s="157">
        <v>1.6782377000000001E-11</v>
      </c>
      <c r="BE1349" s="157">
        <v>1.7892242E-8</v>
      </c>
      <c r="BF1349" s="157">
        <v>3.8272007000000001E-12</v>
      </c>
      <c r="BG1349" s="157">
        <v>1.8623596000000001E-11</v>
      </c>
      <c r="BH1349" s="157">
        <v>0</v>
      </c>
      <c r="BI1349" s="157">
        <v>0</v>
      </c>
      <c r="BJ1349" s="157">
        <v>0</v>
      </c>
      <c r="BK1349" s="157">
        <v>0</v>
      </c>
      <c r="BL1349" s="157">
        <v>0</v>
      </c>
      <c r="BM1349" s="157">
        <v>0</v>
      </c>
      <c r="BN1349" s="157">
        <v>0</v>
      </c>
      <c r="BO1349" s="157">
        <v>0</v>
      </c>
      <c r="BP1349" s="157">
        <v>2.8090865000000001E-6</v>
      </c>
      <c r="BQ1349" s="157">
        <v>6.3590792000000002E-3</v>
      </c>
      <c r="BR1349" s="157">
        <v>0</v>
      </c>
      <c r="BS1349" s="157">
        <v>0</v>
      </c>
      <c r="BT1349" s="157">
        <v>0</v>
      </c>
      <c r="BU1349"/>
      <c r="BV1349" s="155">
        <v>8.0953308000000002E-6</v>
      </c>
      <c r="BW1349" s="155">
        <v>1.2839670000000001E-7</v>
      </c>
      <c r="BX1349" s="155">
        <v>5.2184266999999997E-6</v>
      </c>
      <c r="BY1349" s="155">
        <v>2.9815874E-10</v>
      </c>
      <c r="BZ1349" s="155">
        <v>2.1441643E-7</v>
      </c>
      <c r="CA1349" s="155">
        <v>0</v>
      </c>
      <c r="CB1349" s="155">
        <v>0</v>
      </c>
      <c r="CC1349" s="155">
        <v>0</v>
      </c>
      <c r="CD1349" s="155">
        <v>0</v>
      </c>
      <c r="CE1349" s="155">
        <v>9.0953825E-10</v>
      </c>
      <c r="CF1349" s="155">
        <v>0</v>
      </c>
      <c r="CG1349" s="155">
        <v>0</v>
      </c>
      <c r="CH1349" s="155">
        <v>0</v>
      </c>
      <c r="CI1349" s="155">
        <v>1.2804940000000001E-7</v>
      </c>
      <c r="CJ1349" s="155">
        <v>2.4048338E-6</v>
      </c>
      <c r="CK1349" s="155">
        <v>9.2928790999999998E-14</v>
      </c>
      <c r="CL1349" s="155">
        <v>0</v>
      </c>
      <c r="CM1349"/>
      <c r="CN1349" s="284">
        <v>0</v>
      </c>
      <c r="CO1349" s="284">
        <v>0.18715675000000001</v>
      </c>
      <c r="CP1349" s="285">
        <v>0</v>
      </c>
      <c r="CQ1349" s="284">
        <v>8.7847150999999994E-5</v>
      </c>
      <c r="CR1349" s="284">
        <v>0</v>
      </c>
      <c r="CS1349" s="284">
        <v>0</v>
      </c>
      <c r="CT1349" s="284">
        <v>8.3955588999999993E-6</v>
      </c>
      <c r="CU1349" s="284">
        <v>0</v>
      </c>
      <c r="CV1349" s="284">
        <v>0</v>
      </c>
      <c r="CW1349" s="284">
        <v>0</v>
      </c>
      <c r="CX1349"/>
      <c r="CY1349"/>
      <c r="CZ1349"/>
      <c r="DA1349"/>
      <c r="DB1349" s="247"/>
      <c r="DC1349" s="48"/>
      <c r="DD1349" s="48"/>
      <c r="DE1349" s="48"/>
      <c r="DF1349" s="48"/>
      <c r="DG1349" s="48"/>
      <c r="DH1349" s="48"/>
      <c r="DI1349"/>
      <c r="DJ1349"/>
      <c r="DK1349"/>
      <c r="DL1349"/>
    </row>
    <row r="1350" spans="1:116" ht="14.4">
      <c r="A1350" t="s">
        <v>2728</v>
      </c>
      <c r="B1350" s="188" t="s">
        <v>1374</v>
      </c>
      <c r="C1350" s="151" t="str">
        <f t="shared" si="315"/>
        <v>B.042.01.124</v>
      </c>
      <c r="D1350" s="54" t="s">
        <v>1322</v>
      </c>
      <c r="E1350" s="150" t="s">
        <v>440</v>
      </c>
      <c r="F1350" s="153" t="str">
        <f t="shared" si="316"/>
        <v>Electricity Portugal production</v>
      </c>
      <c r="G1350" s="154">
        <f t="shared" si="317"/>
        <v>2.8751026000000002E-2</v>
      </c>
      <c r="H1350"/>
      <c r="I1350"/>
      <c r="J1350" s="227">
        <f t="shared" si="308"/>
        <v>6.3334742900000001E-3</v>
      </c>
      <c r="K1350"/>
      <c r="L1350" s="280">
        <f t="shared" si="309"/>
        <v>6.3928165000000001E-4</v>
      </c>
      <c r="M1350" s="280">
        <f t="shared" si="310"/>
        <v>1.1717519400000001E-3</v>
      </c>
      <c r="N1350" s="281">
        <f t="shared" si="311"/>
        <v>2.097868E-4</v>
      </c>
      <c r="O1350" s="280">
        <v>4.3126539000000004E-3</v>
      </c>
      <c r="P1350" s="219">
        <v>6.4405856999999998E-4</v>
      </c>
      <c r="Q1350" s="219">
        <v>5.2769337000000002E-4</v>
      </c>
      <c r="R1350" s="219">
        <v>4.7374788000000001E-4</v>
      </c>
      <c r="S1350" s="286">
        <v>1.6553377E-4</v>
      </c>
      <c r="T1350" s="219">
        <v>0</v>
      </c>
      <c r="U1350" s="219">
        <v>0</v>
      </c>
      <c r="V1350" s="219">
        <v>0</v>
      </c>
      <c r="W1350" s="286">
        <v>2.097868E-4</v>
      </c>
      <c r="X1350" s="219">
        <v>0</v>
      </c>
      <c r="Y1350" s="219">
        <v>0</v>
      </c>
      <c r="Z1350" s="219">
        <v>0</v>
      </c>
      <c r="AA1350" s="219">
        <v>0</v>
      </c>
      <c r="AB1350" s="219">
        <v>0</v>
      </c>
      <c r="AC1350"/>
      <c r="AD1350" s="227">
        <f t="shared" si="318"/>
        <v>4.3126539000000004E-3</v>
      </c>
      <c r="AE1350" s="227">
        <f t="shared" si="319"/>
        <v>1.8110335900000001E-3</v>
      </c>
      <c r="AF1350" s="227">
        <f t="shared" si="320"/>
        <v>1.1717519400000001E-3</v>
      </c>
      <c r="AG1350" s="227">
        <f t="shared" si="321"/>
        <v>1.1717519400000001E-3</v>
      </c>
      <c r="AH1350" s="227">
        <f t="shared" si="322"/>
        <v>2.097868E-4</v>
      </c>
      <c r="AI1350"/>
      <c r="AJ1350">
        <v>1.5620953</v>
      </c>
      <c r="AK1350" s="155">
        <v>0.37910305999999999</v>
      </c>
      <c r="AL1350" s="155">
        <v>0</v>
      </c>
      <c r="AM1350" s="155">
        <v>0</v>
      </c>
      <c r="AN1350" s="155">
        <v>0.32403525</v>
      </c>
      <c r="AO1350" s="155">
        <v>0.51590678999999995</v>
      </c>
      <c r="AP1350" s="155">
        <v>0.34305018999999998</v>
      </c>
      <c r="AQ1350"/>
      <c r="AR1350" s="156">
        <v>7.3260437999999998E-4</v>
      </c>
      <c r="AS1350" s="156">
        <v>6.8366137000000005E-4</v>
      </c>
      <c r="AT1350" s="156">
        <v>2.6235545999999999E-5</v>
      </c>
      <c r="AU1350" s="156">
        <v>2.270747E-5</v>
      </c>
      <c r="AV1350" s="282">
        <f t="shared" si="312"/>
        <v>4.0986892204999999E-8</v>
      </c>
      <c r="AW1350" s="282">
        <f t="shared" si="313"/>
        <v>9.7024947353500001E-11</v>
      </c>
      <c r="AX1350" s="283">
        <f t="shared" si="314"/>
        <v>3.1803179273999999E-3</v>
      </c>
      <c r="AY1350" s="157">
        <v>2.6680952E-8</v>
      </c>
      <c r="AZ1350" s="157">
        <v>8.0502873000000004E-11</v>
      </c>
      <c r="BA1350" s="157">
        <v>2.1994535E-15</v>
      </c>
      <c r="BB1350" s="157">
        <v>0</v>
      </c>
      <c r="BC1350" s="157">
        <v>0</v>
      </c>
      <c r="BD1350" s="157">
        <v>1.2695205E-11</v>
      </c>
      <c r="BE1350" s="157">
        <v>1.4293245E-8</v>
      </c>
      <c r="BF1350" s="157">
        <v>2.8951259000000001E-12</v>
      </c>
      <c r="BG1350" s="157">
        <v>1.3624749E-11</v>
      </c>
      <c r="BH1350" s="157">
        <v>0</v>
      </c>
      <c r="BI1350" s="157">
        <v>0</v>
      </c>
      <c r="BJ1350" s="157">
        <v>0</v>
      </c>
      <c r="BK1350" s="157">
        <v>0</v>
      </c>
      <c r="BL1350" s="157">
        <v>0</v>
      </c>
      <c r="BM1350" s="157">
        <v>0</v>
      </c>
      <c r="BN1350" s="157">
        <v>0</v>
      </c>
      <c r="BO1350" s="157">
        <v>0</v>
      </c>
      <c r="BP1350" s="157">
        <v>8.0418274000000001E-6</v>
      </c>
      <c r="BQ1350" s="157">
        <v>3.1722760999999999E-3</v>
      </c>
      <c r="BR1350" s="157">
        <v>0</v>
      </c>
      <c r="BS1350" s="157">
        <v>0</v>
      </c>
      <c r="BT1350" s="157">
        <v>0</v>
      </c>
      <c r="BU1350"/>
      <c r="BV1350" s="155">
        <v>1.6606266999999999E-6</v>
      </c>
      <c r="BW1350" s="155">
        <v>9.3933133000000004E-8</v>
      </c>
      <c r="BX1350" s="155">
        <v>8.0165489000000004E-7</v>
      </c>
      <c r="BY1350" s="155">
        <v>2.2554528999999999E-10</v>
      </c>
      <c r="BZ1350" s="155">
        <v>2.2554193999999999E-7</v>
      </c>
      <c r="CA1350" s="155">
        <v>0</v>
      </c>
      <c r="CB1350" s="155">
        <v>0</v>
      </c>
      <c r="CC1350" s="155">
        <v>0</v>
      </c>
      <c r="CD1350" s="155">
        <v>0</v>
      </c>
      <c r="CE1350" s="155">
        <v>6.8802969999999996E-10</v>
      </c>
      <c r="CF1350" s="155">
        <v>0</v>
      </c>
      <c r="CG1350" s="155">
        <v>0</v>
      </c>
      <c r="CH1350" s="155">
        <v>0</v>
      </c>
      <c r="CI1350" s="155">
        <v>9.6656976999999999E-8</v>
      </c>
      <c r="CJ1350" s="155">
        <v>4.4192588000000002E-7</v>
      </c>
      <c r="CK1350" s="155">
        <v>2.6603569999999999E-13</v>
      </c>
      <c r="CL1350" s="155">
        <v>0</v>
      </c>
      <c r="CM1350"/>
      <c r="CN1350" s="284">
        <v>0</v>
      </c>
      <c r="CO1350" s="284">
        <v>2.8751025999999999E-2</v>
      </c>
      <c r="CP1350" s="285">
        <v>0</v>
      </c>
      <c r="CQ1350" s="284">
        <v>6.4267681999999999E-5</v>
      </c>
      <c r="CR1350" s="284">
        <v>0</v>
      </c>
      <c r="CS1350" s="284">
        <v>0</v>
      </c>
      <c r="CT1350" s="284">
        <v>8.0554929000000003E-6</v>
      </c>
      <c r="CU1350" s="284">
        <v>0</v>
      </c>
      <c r="CV1350" s="284">
        <v>0</v>
      </c>
      <c r="CW1350" s="284">
        <v>0</v>
      </c>
      <c r="CX1350"/>
      <c r="CY1350"/>
      <c r="CZ1350"/>
      <c r="DA1350"/>
      <c r="DB1350" s="247"/>
      <c r="DC1350" s="48"/>
      <c r="DD1350" s="48"/>
      <c r="DE1350" s="48"/>
      <c r="DF1350" s="48"/>
      <c r="DG1350" s="48"/>
      <c r="DH1350" s="48"/>
      <c r="DI1350"/>
      <c r="DJ1350"/>
      <c r="DK1350"/>
      <c r="DL1350"/>
    </row>
    <row r="1351" spans="1:116" ht="14.4">
      <c r="A1351" t="s">
        <v>2729</v>
      </c>
      <c r="B1351" s="188" t="s">
        <v>1374</v>
      </c>
      <c r="C1351" s="151" t="str">
        <f t="shared" si="315"/>
        <v>B.042.01.125</v>
      </c>
      <c r="D1351" s="54" t="s">
        <v>1322</v>
      </c>
      <c r="E1351" s="150" t="s">
        <v>440</v>
      </c>
      <c r="F1351" s="153" t="str">
        <f t="shared" si="316"/>
        <v>Electricity Romania production</v>
      </c>
      <c r="G1351" s="154">
        <f t="shared" si="317"/>
        <v>8.3932073333333329E-2</v>
      </c>
      <c r="H1351"/>
      <c r="I1351"/>
      <c r="J1351" s="227">
        <f t="shared" si="308"/>
        <v>1.9649037352E-2</v>
      </c>
      <c r="K1351"/>
      <c r="L1351" s="280">
        <f t="shared" si="309"/>
        <v>4.7305767200000001E-4</v>
      </c>
      <c r="M1351" s="280">
        <f t="shared" si="310"/>
        <v>8.9130918E-4</v>
      </c>
      <c r="N1351" s="281">
        <f t="shared" si="311"/>
        <v>5.6948594999999998E-3</v>
      </c>
      <c r="O1351" s="280">
        <v>1.2589810999999999E-2</v>
      </c>
      <c r="P1351" s="219">
        <v>4.5410945E-4</v>
      </c>
      <c r="Q1351" s="219">
        <v>4.3719973E-4</v>
      </c>
      <c r="R1351" s="219">
        <v>4.1503674E-4</v>
      </c>
      <c r="S1351" s="286">
        <v>5.8020932E-5</v>
      </c>
      <c r="T1351" s="219">
        <v>0</v>
      </c>
      <c r="U1351" s="219">
        <v>0</v>
      </c>
      <c r="V1351" s="219">
        <v>0</v>
      </c>
      <c r="W1351" s="286">
        <v>1.190541E-4</v>
      </c>
      <c r="X1351" s="219">
        <v>0</v>
      </c>
      <c r="Y1351" s="219">
        <v>5.5758053999999998E-3</v>
      </c>
      <c r="Z1351" s="219">
        <v>0</v>
      </c>
      <c r="AA1351" s="219">
        <v>0</v>
      </c>
      <c r="AB1351" s="219">
        <v>0</v>
      </c>
      <c r="AC1351"/>
      <c r="AD1351" s="227">
        <f t="shared" si="318"/>
        <v>1.2589810999999999E-2</v>
      </c>
      <c r="AE1351" s="227">
        <f t="shared" si="319"/>
        <v>1.364366852E-3</v>
      </c>
      <c r="AF1351" s="227">
        <f t="shared" si="320"/>
        <v>8.9130918E-4</v>
      </c>
      <c r="AG1351" s="227">
        <f t="shared" si="321"/>
        <v>8.9130918E-4</v>
      </c>
      <c r="AH1351" s="227">
        <f t="shared" si="322"/>
        <v>5.6948594999999998E-3</v>
      </c>
      <c r="AI1351"/>
      <c r="AJ1351">
        <v>2.1947595</v>
      </c>
      <c r="AK1351" s="155">
        <v>0.86789386999999996</v>
      </c>
      <c r="AL1351" s="155">
        <v>0.77250147999999996</v>
      </c>
      <c r="AM1351" s="155">
        <v>0</v>
      </c>
      <c r="AN1351" s="155">
        <v>3.6106447E-2</v>
      </c>
      <c r="AO1351" s="155">
        <v>0.22322038</v>
      </c>
      <c r="AP1351" s="155">
        <v>0.29503731999999999</v>
      </c>
      <c r="AQ1351"/>
      <c r="AR1351" s="156">
        <v>1.5505374E-3</v>
      </c>
      <c r="AS1351" s="156">
        <v>1.4521149000000001E-3</v>
      </c>
      <c r="AT1351" s="156">
        <v>6.6831802000000005E-5</v>
      </c>
      <c r="AU1351" s="156">
        <v>3.1590626E-5</v>
      </c>
      <c r="AV1351" s="282">
        <f t="shared" si="312"/>
        <v>8.7057251599999991E-8</v>
      </c>
      <c r="AW1351" s="282">
        <f t="shared" si="313"/>
        <v>2.471590329037E-10</v>
      </c>
      <c r="AX1351" s="283">
        <f t="shared" si="314"/>
        <v>4.4244573330000005E-3</v>
      </c>
      <c r="AY1351" s="157">
        <v>7.7888964999999996E-8</v>
      </c>
      <c r="AZ1351" s="157">
        <v>2.3500980999999998E-10</v>
      </c>
      <c r="BA1351" s="157">
        <v>6.4208036999999999E-15</v>
      </c>
      <c r="BB1351" s="157">
        <v>0</v>
      </c>
      <c r="BC1351" s="157">
        <v>0</v>
      </c>
      <c r="BD1351" s="157">
        <v>1.1121899999999999E-11</v>
      </c>
      <c r="BE1351" s="157">
        <v>9.1571647000000001E-9</v>
      </c>
      <c r="BF1351" s="157">
        <v>2.5363357E-12</v>
      </c>
      <c r="BG1351" s="157">
        <v>9.6064664000000003E-12</v>
      </c>
      <c r="BH1351" s="157">
        <v>0</v>
      </c>
      <c r="BI1351" s="157">
        <v>0</v>
      </c>
      <c r="BJ1351" s="157">
        <v>0</v>
      </c>
      <c r="BK1351" s="157">
        <v>0</v>
      </c>
      <c r="BL1351" s="157">
        <v>0</v>
      </c>
      <c r="BM1351" s="157">
        <v>0</v>
      </c>
      <c r="BN1351" s="157">
        <v>0</v>
      </c>
      <c r="BO1351" s="157">
        <v>0</v>
      </c>
      <c r="BP1351" s="157">
        <v>1.2606033E-5</v>
      </c>
      <c r="BQ1351" s="157">
        <v>4.4118513000000002E-3</v>
      </c>
      <c r="BR1351" s="157">
        <v>0</v>
      </c>
      <c r="BS1351" s="157">
        <v>0</v>
      </c>
      <c r="BT1351" s="157">
        <v>0</v>
      </c>
      <c r="BU1351"/>
      <c r="BV1351" s="155">
        <v>4.6093061999999997E-6</v>
      </c>
      <c r="BW1351" s="155">
        <v>6.6229882E-8</v>
      </c>
      <c r="BX1351" s="155">
        <v>2.3402489E-6</v>
      </c>
      <c r="BY1351" s="155">
        <v>1.9759367E-10</v>
      </c>
      <c r="BZ1351" s="155">
        <v>1.0648922E-7</v>
      </c>
      <c r="CA1351" s="155">
        <v>0</v>
      </c>
      <c r="CB1351" s="155">
        <v>0</v>
      </c>
      <c r="CC1351" s="155">
        <v>0</v>
      </c>
      <c r="CD1351" s="155">
        <v>0</v>
      </c>
      <c r="CE1351" s="155">
        <v>6.0276282000000005E-10</v>
      </c>
      <c r="CF1351" s="155">
        <v>0</v>
      </c>
      <c r="CG1351" s="155">
        <v>0</v>
      </c>
      <c r="CH1351" s="155">
        <v>0</v>
      </c>
      <c r="CI1351" s="155">
        <v>8.3635718000000005E-8</v>
      </c>
      <c r="CJ1351" s="155">
        <v>2.0119019999999998E-6</v>
      </c>
      <c r="CK1351" s="155">
        <v>1.5097538E-13</v>
      </c>
      <c r="CL1351" s="155">
        <v>0</v>
      </c>
      <c r="CM1351"/>
      <c r="CN1351" s="284">
        <v>0</v>
      </c>
      <c r="CO1351" s="284">
        <v>8.3932073999999995E-2</v>
      </c>
      <c r="CP1351" s="285">
        <v>0</v>
      </c>
      <c r="CQ1351" s="284">
        <v>4.5313521000000003E-5</v>
      </c>
      <c r="CR1351" s="284">
        <v>0</v>
      </c>
      <c r="CS1351" s="284">
        <v>0</v>
      </c>
      <c r="CT1351" s="284">
        <v>4.2160651000000002E-6</v>
      </c>
      <c r="CU1351" s="284">
        <v>0</v>
      </c>
      <c r="CV1351" s="284">
        <v>0</v>
      </c>
      <c r="CW1351" s="284">
        <v>0</v>
      </c>
      <c r="CX1351"/>
      <c r="CY1351"/>
      <c r="CZ1351"/>
      <c r="DA1351"/>
      <c r="DB1351" s="247"/>
      <c r="DC1351" s="48"/>
      <c r="DD1351" s="48"/>
      <c r="DE1351" s="48"/>
      <c r="DF1351" s="48"/>
      <c r="DG1351" s="48"/>
      <c r="DH1351" s="48"/>
      <c r="DI1351"/>
      <c r="DJ1351"/>
      <c r="DK1351"/>
      <c r="DL1351"/>
    </row>
    <row r="1352" spans="1:116" ht="14.4">
      <c r="A1352" t="s">
        <v>2730</v>
      </c>
      <c r="B1352" s="188" t="s">
        <v>1374</v>
      </c>
      <c r="C1352" s="151" t="str">
        <f t="shared" si="315"/>
        <v>B.042.01.126</v>
      </c>
      <c r="D1352" s="54" t="s">
        <v>1322</v>
      </c>
      <c r="E1352" s="150" t="s">
        <v>440</v>
      </c>
      <c r="F1352" s="153" t="str">
        <f t="shared" si="316"/>
        <v>Electricity Slovakia production</v>
      </c>
      <c r="G1352" s="154">
        <f t="shared" si="317"/>
        <v>3.0595023333333336E-2</v>
      </c>
      <c r="H1352"/>
      <c r="I1352"/>
      <c r="J1352" s="227">
        <f t="shared" si="308"/>
        <v>2.2349836392E-2</v>
      </c>
      <c r="K1352"/>
      <c r="L1352" s="280">
        <f t="shared" si="309"/>
        <v>4.72020495E-4</v>
      </c>
      <c r="M1352" s="280">
        <f t="shared" si="310"/>
        <v>1.16208913E-3</v>
      </c>
      <c r="N1352" s="281">
        <f t="shared" si="311"/>
        <v>1.6126473266999997E-2</v>
      </c>
      <c r="O1352" s="280">
        <v>4.5892535000000003E-3</v>
      </c>
      <c r="P1352" s="219">
        <v>7.4330876999999999E-4</v>
      </c>
      <c r="Q1352" s="219">
        <v>4.1878036000000002E-4</v>
      </c>
      <c r="R1352" s="219">
        <v>3.7326754E-4</v>
      </c>
      <c r="S1352" s="286">
        <v>9.8752954999999998E-5</v>
      </c>
      <c r="T1352" s="219">
        <v>0</v>
      </c>
      <c r="U1352" s="219">
        <v>0</v>
      </c>
      <c r="V1352" s="219">
        <v>0</v>
      </c>
      <c r="W1352" s="286">
        <v>3.9924267000000003E-5</v>
      </c>
      <c r="X1352" s="219">
        <v>0</v>
      </c>
      <c r="Y1352" s="219">
        <v>1.6086548999999999E-2</v>
      </c>
      <c r="Z1352" s="219">
        <v>0</v>
      </c>
      <c r="AA1352" s="219">
        <v>0</v>
      </c>
      <c r="AB1352" s="219">
        <v>0</v>
      </c>
      <c r="AC1352"/>
      <c r="AD1352" s="227">
        <f t="shared" si="318"/>
        <v>4.5892535000000003E-3</v>
      </c>
      <c r="AE1352" s="227">
        <f t="shared" si="319"/>
        <v>1.634109625E-3</v>
      </c>
      <c r="AF1352" s="227">
        <f t="shared" si="320"/>
        <v>1.16208913E-3</v>
      </c>
      <c r="AG1352" s="227">
        <f t="shared" si="321"/>
        <v>1.16208913E-3</v>
      </c>
      <c r="AH1352" s="227">
        <f t="shared" si="322"/>
        <v>1.6126473266999997E-2</v>
      </c>
      <c r="AI1352"/>
      <c r="AJ1352">
        <v>2.9552195000000001</v>
      </c>
      <c r="AK1352" s="155">
        <v>0.34744395</v>
      </c>
      <c r="AL1352" s="155">
        <v>2.2287154</v>
      </c>
      <c r="AM1352" s="155">
        <v>0</v>
      </c>
      <c r="AN1352" s="155">
        <v>0.18026171999999999</v>
      </c>
      <c r="AO1352" s="155">
        <v>2.6195464000000002E-2</v>
      </c>
      <c r="AP1352" s="155">
        <v>0.17260299000000001</v>
      </c>
      <c r="AQ1352"/>
      <c r="AR1352" s="156">
        <v>7.7142906999999995E-4</v>
      </c>
      <c r="AS1352" s="156">
        <v>7.2475263999999999E-4</v>
      </c>
      <c r="AT1352" s="156">
        <v>2.8033402E-5</v>
      </c>
      <c r="AU1352" s="156">
        <v>1.8643024999999999E-5</v>
      </c>
      <c r="AV1352" s="282">
        <f t="shared" si="312"/>
        <v>4.3450398593999996E-8</v>
      </c>
      <c r="AW1352" s="282">
        <f t="shared" si="313"/>
        <v>1.036738239193E-10</v>
      </c>
      <c r="AX1352" s="283">
        <f t="shared" si="314"/>
        <v>2.611067849E-3</v>
      </c>
      <c r="AY1352" s="157">
        <v>2.8392181999999999E-8</v>
      </c>
      <c r="AZ1352" s="157">
        <v>8.5666064999999997E-11</v>
      </c>
      <c r="BA1352" s="157">
        <v>2.3405193000000001E-15</v>
      </c>
      <c r="BB1352" s="157">
        <v>0</v>
      </c>
      <c r="BC1352" s="157">
        <v>0</v>
      </c>
      <c r="BD1352" s="157">
        <v>1.0002594000000001E-11</v>
      </c>
      <c r="BE1352" s="157">
        <v>1.5048213999999999E-8</v>
      </c>
      <c r="BF1352" s="157">
        <v>2.2810793999999999E-12</v>
      </c>
      <c r="BG1352" s="157">
        <v>1.5724338999999999E-11</v>
      </c>
      <c r="BH1352" s="157">
        <v>0</v>
      </c>
      <c r="BI1352" s="157">
        <v>0</v>
      </c>
      <c r="BJ1352" s="157">
        <v>0</v>
      </c>
      <c r="BK1352" s="157">
        <v>0</v>
      </c>
      <c r="BL1352" s="157">
        <v>0</v>
      </c>
      <c r="BM1352" s="157">
        <v>0</v>
      </c>
      <c r="BN1352" s="157">
        <v>0</v>
      </c>
      <c r="BO1352" s="157">
        <v>0</v>
      </c>
      <c r="BP1352" s="157">
        <v>2.4732948999999999E-5</v>
      </c>
      <c r="BQ1352" s="157">
        <v>2.5863348999999999E-3</v>
      </c>
      <c r="BR1352" s="157">
        <v>0</v>
      </c>
      <c r="BS1352" s="157">
        <v>0</v>
      </c>
      <c r="BT1352" s="157">
        <v>0</v>
      </c>
      <c r="BU1352"/>
      <c r="BV1352" s="155">
        <v>4.4787951999999997E-6</v>
      </c>
      <c r="BW1352" s="155">
        <v>1.0840834E-7</v>
      </c>
      <c r="BX1352" s="155">
        <v>8.5307043000000003E-7</v>
      </c>
      <c r="BY1352" s="155">
        <v>1.7770789000000001E-10</v>
      </c>
      <c r="BZ1352" s="155">
        <v>1.7769149E-7</v>
      </c>
      <c r="CA1352" s="155">
        <v>0</v>
      </c>
      <c r="CB1352" s="155">
        <v>0</v>
      </c>
      <c r="CC1352" s="155">
        <v>0</v>
      </c>
      <c r="CD1352" s="155">
        <v>0</v>
      </c>
      <c r="CE1352" s="155">
        <v>5.421009E-10</v>
      </c>
      <c r="CF1352" s="155">
        <v>0</v>
      </c>
      <c r="CG1352" s="155">
        <v>0</v>
      </c>
      <c r="CH1352" s="155">
        <v>0</v>
      </c>
      <c r="CI1352" s="155">
        <v>7.8389244E-8</v>
      </c>
      <c r="CJ1352" s="155">
        <v>3.2605159E-6</v>
      </c>
      <c r="CK1352" s="155">
        <v>5.0628925999999999E-14</v>
      </c>
      <c r="CL1352" s="155">
        <v>0</v>
      </c>
      <c r="CM1352"/>
      <c r="CN1352" s="284">
        <v>0</v>
      </c>
      <c r="CO1352" s="284">
        <v>3.0595022999999999E-2</v>
      </c>
      <c r="CP1352" s="285">
        <v>0</v>
      </c>
      <c r="CQ1352" s="284">
        <v>7.4171408999999997E-5</v>
      </c>
      <c r="CR1352" s="284">
        <v>0</v>
      </c>
      <c r="CS1352" s="284">
        <v>0</v>
      </c>
      <c r="CT1352" s="284">
        <v>6.9953636000000001E-6</v>
      </c>
      <c r="CU1352" s="284">
        <v>0</v>
      </c>
      <c r="CV1352" s="284">
        <v>0</v>
      </c>
      <c r="CW1352" s="284">
        <v>0</v>
      </c>
      <c r="CX1352"/>
      <c r="CY1352"/>
      <c r="CZ1352"/>
      <c r="DA1352"/>
      <c r="DB1352" s="247"/>
      <c r="DC1352" s="48"/>
      <c r="DD1352" s="48"/>
      <c r="DE1352" s="48"/>
      <c r="DF1352" s="48"/>
      <c r="DG1352" s="48"/>
      <c r="DH1352" s="48"/>
      <c r="DI1352"/>
      <c r="DJ1352"/>
      <c r="DK1352"/>
      <c r="DL1352"/>
    </row>
    <row r="1353" spans="1:116" ht="14.4">
      <c r="A1353" t="s">
        <v>2731</v>
      </c>
      <c r="B1353" s="188" t="s">
        <v>1374</v>
      </c>
      <c r="C1353" s="151" t="str">
        <f t="shared" si="315"/>
        <v>B.042.01.127</v>
      </c>
      <c r="D1353" s="54" t="s">
        <v>1322</v>
      </c>
      <c r="E1353" s="150" t="s">
        <v>440</v>
      </c>
      <c r="F1353" s="153" t="str">
        <f t="shared" si="316"/>
        <v>Electricity Slovenia production</v>
      </c>
      <c r="G1353" s="154">
        <f t="shared" si="317"/>
        <v>7.2714300000000009E-2</v>
      </c>
      <c r="H1353"/>
      <c r="I1353"/>
      <c r="J1353" s="227">
        <f t="shared" si="308"/>
        <v>2.0766155840000002E-2</v>
      </c>
      <c r="K1353"/>
      <c r="L1353" s="280">
        <f t="shared" si="309"/>
        <v>2.7468716200000002E-4</v>
      </c>
      <c r="M1353" s="280">
        <f t="shared" si="310"/>
        <v>6.1891730999999992E-4</v>
      </c>
      <c r="N1353" s="281">
        <f t="shared" si="311"/>
        <v>8.9654063680000007E-3</v>
      </c>
      <c r="O1353" s="280">
        <v>1.0907145E-2</v>
      </c>
      <c r="P1353" s="219">
        <v>3.6410218999999999E-4</v>
      </c>
      <c r="Q1353" s="219">
        <v>2.5481511999999999E-4</v>
      </c>
      <c r="R1353" s="219">
        <v>2.2789707000000001E-4</v>
      </c>
      <c r="S1353" s="286">
        <v>4.6790092000000003E-5</v>
      </c>
      <c r="T1353" s="219">
        <v>0</v>
      </c>
      <c r="U1353" s="219">
        <v>0</v>
      </c>
      <c r="V1353" s="219">
        <v>0</v>
      </c>
      <c r="W1353" s="286">
        <v>8.7872967999999996E-5</v>
      </c>
      <c r="X1353" s="219">
        <v>0</v>
      </c>
      <c r="Y1353" s="219">
        <v>8.8775334000000001E-3</v>
      </c>
      <c r="Z1353" s="219">
        <v>0</v>
      </c>
      <c r="AA1353" s="219">
        <v>0</v>
      </c>
      <c r="AB1353" s="219">
        <v>0</v>
      </c>
      <c r="AC1353"/>
      <c r="AD1353" s="227">
        <f t="shared" si="318"/>
        <v>1.0907145E-2</v>
      </c>
      <c r="AE1353" s="227">
        <f t="shared" si="319"/>
        <v>8.9360447199999995E-4</v>
      </c>
      <c r="AF1353" s="227">
        <f t="shared" si="320"/>
        <v>6.1891730999999992E-4</v>
      </c>
      <c r="AG1353" s="227">
        <f t="shared" si="321"/>
        <v>6.1891730999999992E-4</v>
      </c>
      <c r="AH1353" s="227">
        <f t="shared" si="322"/>
        <v>8.9654063680000007E-3</v>
      </c>
      <c r="AI1353"/>
      <c r="AJ1353">
        <v>2.4034387000000001</v>
      </c>
      <c r="AK1353" s="155">
        <v>0.67908950999999995</v>
      </c>
      <c r="AL1353" s="155">
        <v>1.2299403</v>
      </c>
      <c r="AM1353" s="155">
        <v>0</v>
      </c>
      <c r="AN1353" s="155">
        <v>7.3199814000000002E-2</v>
      </c>
      <c r="AO1353" s="155">
        <v>9.2430266999999997E-2</v>
      </c>
      <c r="AP1353" s="155">
        <v>0.32877883000000002</v>
      </c>
      <c r="AQ1353"/>
      <c r="AR1353" s="156">
        <v>1.3180726E-3</v>
      </c>
      <c r="AS1353" s="156">
        <v>1.248187E-3</v>
      </c>
      <c r="AT1353" s="156">
        <v>5.7514271E-5</v>
      </c>
      <c r="AU1353" s="156">
        <v>1.2371277E-5</v>
      </c>
      <c r="AV1353" s="282">
        <f t="shared" si="312"/>
        <v>7.4831357545500006E-8</v>
      </c>
      <c r="AW1353" s="282">
        <f t="shared" si="313"/>
        <v>2.1270070324379998E-10</v>
      </c>
      <c r="AX1353" s="283">
        <f t="shared" si="314"/>
        <v>1.7326718210000001E-3</v>
      </c>
      <c r="AY1353" s="157">
        <v>6.7478868000000003E-8</v>
      </c>
      <c r="AZ1353" s="157">
        <v>2.0360003E-10</v>
      </c>
      <c r="BA1353" s="157">
        <v>5.5626438000000001E-15</v>
      </c>
      <c r="BB1353" s="157">
        <v>0</v>
      </c>
      <c r="BC1353" s="157">
        <v>0</v>
      </c>
      <c r="BD1353" s="157">
        <v>6.1070455000000001E-12</v>
      </c>
      <c r="BE1353" s="157">
        <v>7.3463825000000004E-9</v>
      </c>
      <c r="BF1353" s="157">
        <v>1.3927043E-12</v>
      </c>
      <c r="BG1353" s="157">
        <v>7.7024062999999996E-12</v>
      </c>
      <c r="BH1353" s="157">
        <v>0</v>
      </c>
      <c r="BI1353" s="157">
        <v>0</v>
      </c>
      <c r="BJ1353" s="157">
        <v>0</v>
      </c>
      <c r="BK1353" s="157">
        <v>0</v>
      </c>
      <c r="BL1353" s="157">
        <v>0</v>
      </c>
      <c r="BM1353" s="157">
        <v>0</v>
      </c>
      <c r="BN1353" s="157">
        <v>0</v>
      </c>
      <c r="BO1353" s="157">
        <v>0</v>
      </c>
      <c r="BP1353" s="157">
        <v>1.6173021E-5</v>
      </c>
      <c r="BQ1353" s="157">
        <v>1.7164988E-3</v>
      </c>
      <c r="BR1353" s="157">
        <v>0</v>
      </c>
      <c r="BS1353" s="157">
        <v>0</v>
      </c>
      <c r="BT1353" s="157">
        <v>0</v>
      </c>
      <c r="BU1353"/>
      <c r="BV1353" s="155">
        <v>4.6033780999999996E-6</v>
      </c>
      <c r="BW1353" s="155">
        <v>5.3102715999999998E-8</v>
      </c>
      <c r="BX1353" s="155">
        <v>2.0274675999999999E-6</v>
      </c>
      <c r="BY1353" s="155">
        <v>1.0849886999999999E-10</v>
      </c>
      <c r="BZ1353" s="155">
        <v>8.5623415999999999E-8</v>
      </c>
      <c r="CA1353" s="155">
        <v>0</v>
      </c>
      <c r="CB1353" s="155">
        <v>0</v>
      </c>
      <c r="CC1353" s="155">
        <v>0</v>
      </c>
      <c r="CD1353" s="155">
        <v>0</v>
      </c>
      <c r="CE1353" s="155">
        <v>3.3097763000000002E-10</v>
      </c>
      <c r="CF1353" s="155">
        <v>0</v>
      </c>
      <c r="CG1353" s="155">
        <v>0</v>
      </c>
      <c r="CH1353" s="155">
        <v>0</v>
      </c>
      <c r="CI1353" s="155">
        <v>4.7010826999999998E-8</v>
      </c>
      <c r="CJ1353" s="155">
        <v>2.3897339999999998E-6</v>
      </c>
      <c r="CK1353" s="155">
        <v>1.1143383E-13</v>
      </c>
      <c r="CL1353" s="155">
        <v>0</v>
      </c>
      <c r="CM1353"/>
      <c r="CN1353" s="284">
        <v>0</v>
      </c>
      <c r="CO1353" s="284">
        <v>7.2714297999999997E-2</v>
      </c>
      <c r="CP1353" s="285">
        <v>0</v>
      </c>
      <c r="CQ1353" s="284">
        <v>3.6332104999999998E-5</v>
      </c>
      <c r="CR1353" s="284">
        <v>0</v>
      </c>
      <c r="CS1353" s="284">
        <v>0</v>
      </c>
      <c r="CT1353" s="284">
        <v>3.3871301000000001E-6</v>
      </c>
      <c r="CU1353" s="284">
        <v>0</v>
      </c>
      <c r="CV1353" s="284">
        <v>0</v>
      </c>
      <c r="CW1353" s="284">
        <v>0</v>
      </c>
      <c r="CX1353"/>
      <c r="CY1353"/>
      <c r="CZ1353"/>
      <c r="DA1353"/>
      <c r="DB1353" s="247"/>
      <c r="DC1353" s="48"/>
      <c r="DD1353" s="48"/>
      <c r="DE1353" s="48"/>
      <c r="DF1353" s="48"/>
      <c r="DG1353" s="48"/>
      <c r="DH1353" s="48"/>
      <c r="DI1353"/>
      <c r="DJ1353"/>
      <c r="DK1353"/>
      <c r="DL1353"/>
    </row>
    <row r="1354" spans="1:116" ht="14.4">
      <c r="A1354" t="s">
        <v>2732</v>
      </c>
      <c r="B1354" s="188" t="s">
        <v>1374</v>
      </c>
      <c r="C1354" s="151" t="str">
        <f t="shared" si="315"/>
        <v>B.042.01.128</v>
      </c>
      <c r="D1354" s="54" t="s">
        <v>1322</v>
      </c>
      <c r="E1354" s="150" t="s">
        <v>440</v>
      </c>
      <c r="F1354" s="153" t="str">
        <f t="shared" si="316"/>
        <v>Electricity Spain production</v>
      </c>
      <c r="G1354" s="154">
        <f t="shared" si="317"/>
        <v>4.5715855333333333E-2</v>
      </c>
      <c r="H1354"/>
      <c r="I1354"/>
      <c r="J1354" s="227">
        <f t="shared" si="308"/>
        <v>1.396916889E-2</v>
      </c>
      <c r="K1354"/>
      <c r="L1354" s="280">
        <f t="shared" si="309"/>
        <v>5.2511012000000003E-4</v>
      </c>
      <c r="M1354" s="280">
        <f t="shared" si="310"/>
        <v>1.1404973199999999E-3</v>
      </c>
      <c r="N1354" s="281">
        <f t="shared" si="311"/>
        <v>5.4461831499999997E-3</v>
      </c>
      <c r="O1354" s="280">
        <v>6.8573782999999996E-3</v>
      </c>
      <c r="P1354" s="219">
        <v>6.6141181E-4</v>
      </c>
      <c r="Q1354" s="219">
        <v>4.7908550999999999E-4</v>
      </c>
      <c r="R1354" s="219">
        <v>4.4740246999999998E-4</v>
      </c>
      <c r="S1354" s="286">
        <v>7.7707649999999998E-5</v>
      </c>
      <c r="T1354" s="219">
        <v>0</v>
      </c>
      <c r="U1354" s="219">
        <v>0</v>
      </c>
      <c r="V1354" s="219">
        <v>0</v>
      </c>
      <c r="W1354" s="219">
        <v>1.5654655E-4</v>
      </c>
      <c r="X1354" s="219">
        <v>0</v>
      </c>
      <c r="Y1354" s="219">
        <v>5.2896365999999997E-3</v>
      </c>
      <c r="Z1354" s="219">
        <v>0</v>
      </c>
      <c r="AA1354" s="219">
        <v>0</v>
      </c>
      <c r="AB1354" s="219">
        <v>0</v>
      </c>
      <c r="AC1354"/>
      <c r="AD1354" s="227">
        <f t="shared" si="318"/>
        <v>6.8573782999999996E-3</v>
      </c>
      <c r="AE1354" s="227">
        <f t="shared" si="319"/>
        <v>1.6656074399999999E-3</v>
      </c>
      <c r="AF1354" s="227">
        <f t="shared" si="320"/>
        <v>1.1404973199999999E-3</v>
      </c>
      <c r="AG1354" s="227">
        <f t="shared" si="321"/>
        <v>1.1404973199999999E-3</v>
      </c>
      <c r="AH1354" s="227">
        <f t="shared" si="322"/>
        <v>5.4461831499999997E-3</v>
      </c>
      <c r="AI1354"/>
      <c r="AJ1354">
        <v>2.0032378</v>
      </c>
      <c r="AK1354" s="155">
        <v>0.58393096</v>
      </c>
      <c r="AL1354" s="155">
        <v>0.73285414999999998</v>
      </c>
      <c r="AM1354" s="155">
        <v>0</v>
      </c>
      <c r="AN1354" s="155">
        <v>8.2545338999999995E-2</v>
      </c>
      <c r="AO1354" s="155">
        <v>0.47608234999999999</v>
      </c>
      <c r="AP1354" s="155">
        <v>0.12782495999999999</v>
      </c>
      <c r="AQ1354"/>
      <c r="AR1354" s="156">
        <v>1.0008840000000001E-3</v>
      </c>
      <c r="AS1354" s="156">
        <v>9.2852685999999997E-4</v>
      </c>
      <c r="AT1354" s="156">
        <v>3.9136037000000001E-5</v>
      </c>
      <c r="AU1354" s="156">
        <v>3.3221067000000003E-5</v>
      </c>
      <c r="AV1354" s="282">
        <f t="shared" si="312"/>
        <v>5.5667078215999996E-8</v>
      </c>
      <c r="AW1354" s="282">
        <f t="shared" si="313"/>
        <v>1.4473387146290001E-10</v>
      </c>
      <c r="AX1354" s="283">
        <f t="shared" si="314"/>
        <v>4.6528105860000005E-3</v>
      </c>
      <c r="AY1354" s="157">
        <v>4.2424313999999997E-8</v>
      </c>
      <c r="AZ1354" s="157">
        <v>1.280044E-10</v>
      </c>
      <c r="BA1354" s="157">
        <v>3.4972628999999998E-15</v>
      </c>
      <c r="BB1354" s="157">
        <v>0</v>
      </c>
      <c r="BC1354" s="157">
        <v>0</v>
      </c>
      <c r="BD1354" s="157">
        <v>1.1989216E-11</v>
      </c>
      <c r="BE1354" s="157">
        <v>1.3230775000000001E-8</v>
      </c>
      <c r="BF1354" s="157">
        <v>2.7341262E-12</v>
      </c>
      <c r="BG1354" s="157">
        <v>1.3991848E-11</v>
      </c>
      <c r="BH1354" s="157">
        <v>0</v>
      </c>
      <c r="BI1354" s="157">
        <v>0</v>
      </c>
      <c r="BJ1354" s="157">
        <v>0</v>
      </c>
      <c r="BK1354" s="157">
        <v>0</v>
      </c>
      <c r="BL1354" s="157">
        <v>0</v>
      </c>
      <c r="BM1354" s="157">
        <v>0</v>
      </c>
      <c r="BN1354" s="157">
        <v>0</v>
      </c>
      <c r="BO1354" s="157">
        <v>0</v>
      </c>
      <c r="BP1354" s="157">
        <v>1.3630485999999999E-5</v>
      </c>
      <c r="BQ1354" s="157">
        <v>4.6391801000000002E-3</v>
      </c>
      <c r="BR1354" s="157">
        <v>0</v>
      </c>
      <c r="BS1354" s="157">
        <v>0</v>
      </c>
      <c r="BT1354" s="157">
        <v>0</v>
      </c>
      <c r="BU1354"/>
      <c r="BV1354" s="155">
        <v>3.2312552E-6</v>
      </c>
      <c r="BW1354" s="155">
        <v>9.6464027000000001E-8</v>
      </c>
      <c r="BX1354" s="155">
        <v>1.2746794000000001E-6</v>
      </c>
      <c r="BY1354" s="155">
        <v>2.1300257000000001E-10</v>
      </c>
      <c r="BZ1354" s="155">
        <v>1.4901531E-7</v>
      </c>
      <c r="CA1354" s="155">
        <v>0</v>
      </c>
      <c r="CB1354" s="155">
        <v>0</v>
      </c>
      <c r="CC1354" s="155">
        <v>0</v>
      </c>
      <c r="CD1354" s="155">
        <v>0</v>
      </c>
      <c r="CE1354" s="155">
        <v>6.4976794000000005E-10</v>
      </c>
      <c r="CF1354" s="155">
        <v>0</v>
      </c>
      <c r="CG1354" s="155">
        <v>0</v>
      </c>
      <c r="CH1354" s="155">
        <v>0</v>
      </c>
      <c r="CI1354" s="155">
        <v>9.1785195000000004E-8</v>
      </c>
      <c r="CJ1354" s="155">
        <v>1.6184482999999999E-6</v>
      </c>
      <c r="CK1354" s="155">
        <v>1.9852045E-13</v>
      </c>
      <c r="CL1354" s="155">
        <v>0</v>
      </c>
      <c r="CM1354"/>
      <c r="CN1354" s="284">
        <v>0</v>
      </c>
      <c r="CO1354" s="284">
        <v>4.5715855E-2</v>
      </c>
      <c r="CP1354" s="285">
        <v>0</v>
      </c>
      <c r="CQ1354" s="284">
        <v>6.5999282000000001E-5</v>
      </c>
      <c r="CR1354" s="284">
        <v>0</v>
      </c>
      <c r="CS1354" s="284">
        <v>0</v>
      </c>
      <c r="CT1354" s="284">
        <v>5.9711354E-6</v>
      </c>
      <c r="CU1354" s="284">
        <v>0</v>
      </c>
      <c r="CV1354" s="284">
        <v>0</v>
      </c>
      <c r="CW1354" s="284">
        <v>0</v>
      </c>
      <c r="CX1354"/>
      <c r="CY1354"/>
      <c r="CZ1354"/>
      <c r="DA1354"/>
      <c r="DB1354" s="247"/>
      <c r="DC1354" s="48"/>
      <c r="DD1354" s="48"/>
      <c r="DE1354" s="48"/>
      <c r="DF1354" s="48"/>
      <c r="DG1354" s="48"/>
      <c r="DH1354" s="48"/>
      <c r="DI1354"/>
      <c r="DJ1354"/>
      <c r="DK1354"/>
      <c r="DL1354"/>
    </row>
    <row r="1355" spans="1:116" ht="14.4">
      <c r="A1355" t="s">
        <v>2733</v>
      </c>
      <c r="B1355" s="188" t="s">
        <v>1374</v>
      </c>
      <c r="C1355" s="151" t="str">
        <f t="shared" si="315"/>
        <v>B.042.01.129</v>
      </c>
      <c r="D1355" s="54" t="s">
        <v>1322</v>
      </c>
      <c r="E1355" s="150" t="s">
        <v>440</v>
      </c>
      <c r="F1355" s="153" t="str">
        <f t="shared" si="316"/>
        <v>Electricity Sweden production</v>
      </c>
      <c r="G1355" s="154">
        <f t="shared" si="317"/>
        <v>1.0932999333333334E-2</v>
      </c>
      <c r="H1355"/>
      <c r="I1355"/>
      <c r="J1355" s="227">
        <f t="shared" ref="J1355:J1418" si="323">L1355+M1355+N1355+O1355</f>
        <v>1.0377848062000001E-2</v>
      </c>
      <c r="K1355"/>
      <c r="L1355" s="280">
        <f t="shared" ref="L1355:L1418" si="324">R1355+S1355+T1355+U1355</f>
        <v>2.9794965200000004E-4</v>
      </c>
      <c r="M1355" s="280">
        <f t="shared" ref="M1355:M1418" si="325">P1355+Q1355+V1355+Z1355+X1355</f>
        <v>6.5114074E-4</v>
      </c>
      <c r="N1355" s="281">
        <f t="shared" ref="N1355:N1418" si="326">W1355+Y1355+AA1355+AB1355</f>
        <v>7.7888077700000004E-3</v>
      </c>
      <c r="O1355" s="280">
        <v>1.6399499E-3</v>
      </c>
      <c r="P1355" s="219">
        <v>4.1356222000000001E-4</v>
      </c>
      <c r="Q1355" s="219">
        <v>2.3757851999999999E-4</v>
      </c>
      <c r="R1355" s="219">
        <v>2.0255087000000001E-4</v>
      </c>
      <c r="S1355" s="286">
        <v>9.5398782000000003E-5</v>
      </c>
      <c r="T1355" s="219">
        <v>0</v>
      </c>
      <c r="U1355" s="219">
        <v>0</v>
      </c>
      <c r="V1355" s="219">
        <v>0</v>
      </c>
      <c r="W1355" s="219">
        <v>1.5538067E-4</v>
      </c>
      <c r="X1355" s="219">
        <v>0</v>
      </c>
      <c r="Y1355" s="219">
        <v>7.6334271000000004E-3</v>
      </c>
      <c r="Z1355" s="219">
        <v>0</v>
      </c>
      <c r="AA1355" s="219">
        <v>0</v>
      </c>
      <c r="AB1355" s="219">
        <v>0</v>
      </c>
      <c r="AC1355"/>
      <c r="AD1355" s="227">
        <f t="shared" si="318"/>
        <v>1.6399499E-3</v>
      </c>
      <c r="AE1355" s="227">
        <f t="shared" si="319"/>
        <v>9.4909039200000004E-4</v>
      </c>
      <c r="AF1355" s="227">
        <f t="shared" si="320"/>
        <v>6.5114074E-4</v>
      </c>
      <c r="AG1355" s="227">
        <f t="shared" si="321"/>
        <v>6.5114074E-4</v>
      </c>
      <c r="AH1355" s="227">
        <f t="shared" si="322"/>
        <v>7.7888077700000004E-3</v>
      </c>
      <c r="AI1355"/>
      <c r="AJ1355">
        <v>1.9829878999999999</v>
      </c>
      <c r="AK1355" s="155">
        <v>3.6562772E-2</v>
      </c>
      <c r="AL1355" s="155">
        <v>1.0575753000000001</v>
      </c>
      <c r="AM1355" s="155">
        <v>0</v>
      </c>
      <c r="AN1355" s="155">
        <v>0.21559310000000001</v>
      </c>
      <c r="AO1355" s="155">
        <v>0.27329555999999999</v>
      </c>
      <c r="AP1355" s="155">
        <v>0.39996120000000002</v>
      </c>
      <c r="AQ1355"/>
      <c r="AR1355" s="156">
        <v>3.332381E-4</v>
      </c>
      <c r="AS1355" s="156">
        <v>3.1956110999999999E-4</v>
      </c>
      <c r="AT1355" s="156">
        <v>1.0978173000000001E-5</v>
      </c>
      <c r="AU1355" s="156">
        <v>2.6988122000000001E-6</v>
      </c>
      <c r="AV1355" s="282">
        <f t="shared" si="312"/>
        <v>1.9158340033700001E-8</v>
      </c>
      <c r="AW1355" s="282">
        <f t="shared" si="313"/>
        <v>4.0599753574429993E-11</v>
      </c>
      <c r="AX1355" s="283">
        <f t="shared" si="314"/>
        <v>3.7798490300000002E-4</v>
      </c>
      <c r="AY1355" s="157">
        <v>1.0145823E-8</v>
      </c>
      <c r="AZ1355" s="157">
        <v>3.0612396999999999E-11</v>
      </c>
      <c r="BA1355" s="157">
        <v>8.3637443000000001E-16</v>
      </c>
      <c r="BB1355" s="157">
        <v>0</v>
      </c>
      <c r="BC1355" s="157">
        <v>0</v>
      </c>
      <c r="BD1355" s="157">
        <v>5.4278337E-12</v>
      </c>
      <c r="BE1355" s="157">
        <v>9.0070891999999995E-9</v>
      </c>
      <c r="BF1355" s="157">
        <v>1.2378109000000001E-12</v>
      </c>
      <c r="BG1355" s="157">
        <v>8.7487093000000002E-12</v>
      </c>
      <c r="BH1355" s="157">
        <v>0</v>
      </c>
      <c r="BI1355" s="157">
        <v>0</v>
      </c>
      <c r="BJ1355" s="157">
        <v>0</v>
      </c>
      <c r="BK1355" s="157">
        <v>0</v>
      </c>
      <c r="BL1355" s="157">
        <v>0</v>
      </c>
      <c r="BM1355" s="157">
        <v>0</v>
      </c>
      <c r="BN1355" s="157">
        <v>0</v>
      </c>
      <c r="BO1355" s="157">
        <v>0</v>
      </c>
      <c r="BP1355" s="157">
        <v>1.6966373E-5</v>
      </c>
      <c r="BQ1355" s="157">
        <v>3.6101853E-4</v>
      </c>
      <c r="BR1355" s="157">
        <v>0</v>
      </c>
      <c r="BS1355" s="157">
        <v>0</v>
      </c>
      <c r="BT1355" s="157">
        <v>0</v>
      </c>
      <c r="BU1355"/>
      <c r="BV1355" s="155">
        <v>1.9408943E-6</v>
      </c>
      <c r="BW1355" s="155">
        <v>6.0316244999999998E-8</v>
      </c>
      <c r="BX1355" s="155">
        <v>3.0484102000000002E-7</v>
      </c>
      <c r="BY1355" s="155">
        <v>9.6431870000000004E-11</v>
      </c>
      <c r="BZ1355" s="155">
        <v>1.3507411999999999E-7</v>
      </c>
      <c r="CA1355" s="155">
        <v>0</v>
      </c>
      <c r="CB1355" s="155">
        <v>0</v>
      </c>
      <c r="CC1355" s="155">
        <v>0</v>
      </c>
      <c r="CD1355" s="155">
        <v>0</v>
      </c>
      <c r="CE1355" s="155">
        <v>2.9416703999999998E-10</v>
      </c>
      <c r="CF1355" s="155">
        <v>0</v>
      </c>
      <c r="CG1355" s="155">
        <v>0</v>
      </c>
      <c r="CH1355" s="155">
        <v>0</v>
      </c>
      <c r="CI1355" s="155">
        <v>4.2634016000000002E-8</v>
      </c>
      <c r="CJ1355" s="155">
        <v>1.3976380999999999E-6</v>
      </c>
      <c r="CK1355" s="155">
        <v>1.9704197E-13</v>
      </c>
      <c r="CL1355" s="155">
        <v>0</v>
      </c>
      <c r="CM1355"/>
      <c r="CN1355" s="284">
        <v>0</v>
      </c>
      <c r="CO1355" s="284">
        <v>1.0932999000000001E-2</v>
      </c>
      <c r="CP1355" s="285">
        <v>0</v>
      </c>
      <c r="CQ1355" s="284">
        <v>4.1267497000000003E-5</v>
      </c>
      <c r="CR1355" s="284">
        <v>0</v>
      </c>
      <c r="CS1355" s="284">
        <v>0</v>
      </c>
      <c r="CT1355" s="284">
        <v>4.9009240999999997E-6</v>
      </c>
      <c r="CU1355" s="284">
        <v>0</v>
      </c>
      <c r="CV1355" s="284">
        <v>0</v>
      </c>
      <c r="CW1355" s="284">
        <v>0</v>
      </c>
      <c r="CX1355"/>
      <c r="CY1355"/>
      <c r="CZ1355"/>
      <c r="DA1355"/>
      <c r="DB1355" s="247"/>
      <c r="DC1355" s="48"/>
      <c r="DD1355" s="48"/>
      <c r="DE1355" s="48"/>
      <c r="DF1355" s="48"/>
      <c r="DG1355" s="48"/>
      <c r="DH1355" s="48"/>
      <c r="DI1355"/>
      <c r="DJ1355"/>
      <c r="DK1355"/>
      <c r="DL1355"/>
    </row>
    <row r="1356" spans="1:116" ht="14.4">
      <c r="A1356" t="s">
        <v>2734</v>
      </c>
      <c r="B1356" s="188" t="s">
        <v>1374</v>
      </c>
      <c r="C1356" s="151" t="str">
        <f t="shared" si="315"/>
        <v>B.042.01.131</v>
      </c>
      <c r="D1356" s="54" t="s">
        <v>1322</v>
      </c>
      <c r="E1356" s="150" t="s">
        <v>440</v>
      </c>
      <c r="F1356" s="153" t="str">
        <f t="shared" si="316"/>
        <v>Electricity Switzerland production</v>
      </c>
      <c r="G1356" s="154">
        <f t="shared" si="317"/>
        <v>7.2586193333333332E-3</v>
      </c>
      <c r="H1356"/>
      <c r="I1356"/>
      <c r="J1356" s="227">
        <f t="shared" si="323"/>
        <v>9.7985221219999991E-3</v>
      </c>
      <c r="K1356"/>
      <c r="L1356" s="280">
        <f t="shared" si="324"/>
        <v>1.5847611199999999E-4</v>
      </c>
      <c r="M1356" s="280">
        <f t="shared" si="325"/>
        <v>4.4492580000000004E-4</v>
      </c>
      <c r="N1356" s="281">
        <f t="shared" si="326"/>
        <v>8.1063273099999996E-3</v>
      </c>
      <c r="O1356" s="280">
        <v>1.0887929E-3</v>
      </c>
      <c r="P1356" s="219">
        <v>3.2218230000000001E-4</v>
      </c>
      <c r="Q1356" s="219">
        <v>1.2274350000000001E-4</v>
      </c>
      <c r="R1356" s="219">
        <v>1.0467917E-4</v>
      </c>
      <c r="S1356" s="286">
        <v>5.3796942000000001E-5</v>
      </c>
      <c r="T1356" s="219">
        <v>0</v>
      </c>
      <c r="U1356" s="219">
        <v>0</v>
      </c>
      <c r="V1356" s="219">
        <v>0</v>
      </c>
      <c r="W1356" s="219">
        <v>1.3783120999999999E-4</v>
      </c>
      <c r="X1356" s="219">
        <v>0</v>
      </c>
      <c r="Y1356" s="219">
        <v>7.9684960999999999E-3</v>
      </c>
      <c r="Z1356" s="219">
        <v>0</v>
      </c>
      <c r="AA1356" s="219">
        <v>0</v>
      </c>
      <c r="AB1356" s="219">
        <v>0</v>
      </c>
      <c r="AC1356"/>
      <c r="AD1356" s="227">
        <f t="shared" si="318"/>
        <v>1.0887929E-3</v>
      </c>
      <c r="AE1356" s="227">
        <f t="shared" si="319"/>
        <v>6.0340191199999998E-4</v>
      </c>
      <c r="AF1356" s="227">
        <f t="shared" si="320"/>
        <v>4.4492580000000004E-4</v>
      </c>
      <c r="AG1356" s="227">
        <f t="shared" si="321"/>
        <v>4.4492580000000004E-4</v>
      </c>
      <c r="AH1356" s="227">
        <f t="shared" si="322"/>
        <v>8.1063273099999996E-3</v>
      </c>
      <c r="AI1356"/>
      <c r="AJ1356">
        <v>1.9109067</v>
      </c>
      <c r="AK1356" s="155">
        <v>6.2327173E-2</v>
      </c>
      <c r="AL1356" s="155">
        <v>1.1039975</v>
      </c>
      <c r="AM1356" s="155">
        <v>0</v>
      </c>
      <c r="AN1356" s="155">
        <v>4.4991037999999997E-2</v>
      </c>
      <c r="AO1356" s="155">
        <v>9.6648701000000004E-2</v>
      </c>
      <c r="AP1356" s="155">
        <v>0.60294232999999997</v>
      </c>
      <c r="AQ1356"/>
      <c r="AR1356" s="156">
        <v>2.3598111000000001E-4</v>
      </c>
      <c r="AS1356" s="156">
        <v>2.240756E-4</v>
      </c>
      <c r="AT1356" s="156">
        <v>7.5117136999999997E-6</v>
      </c>
      <c r="AU1356" s="156">
        <v>4.3938006999999998E-6</v>
      </c>
      <c r="AV1356" s="282">
        <f t="shared" si="312"/>
        <v>1.3433789028100001E-8</v>
      </c>
      <c r="AW1356" s="282">
        <f t="shared" si="313"/>
        <v>2.7780006634360001E-11</v>
      </c>
      <c r="AX1356" s="283">
        <f t="shared" si="314"/>
        <v>6.1537825199999994E-4</v>
      </c>
      <c r="AY1356" s="157">
        <v>6.7359986000000003E-9</v>
      </c>
      <c r="AZ1356" s="157">
        <v>2.0324133999999999E-11</v>
      </c>
      <c r="BA1356" s="157">
        <v>5.5528436000000003E-16</v>
      </c>
      <c r="BB1356" s="157">
        <v>0</v>
      </c>
      <c r="BC1356" s="157">
        <v>0</v>
      </c>
      <c r="BD1356" s="157">
        <v>2.8051280999999999E-12</v>
      </c>
      <c r="BE1356" s="157">
        <v>6.6949853E-9</v>
      </c>
      <c r="BF1356" s="157">
        <v>6.3970605000000005E-13</v>
      </c>
      <c r="BG1356" s="157">
        <v>6.8156113000000002E-12</v>
      </c>
      <c r="BH1356" s="157">
        <v>0</v>
      </c>
      <c r="BI1356" s="157">
        <v>0</v>
      </c>
      <c r="BJ1356" s="157">
        <v>0</v>
      </c>
      <c r="BK1356" s="157">
        <v>0</v>
      </c>
      <c r="BL1356" s="157">
        <v>0</v>
      </c>
      <c r="BM1356" s="157">
        <v>0</v>
      </c>
      <c r="BN1356" s="157">
        <v>0</v>
      </c>
      <c r="BO1356" s="157">
        <v>0</v>
      </c>
      <c r="BP1356" s="157">
        <v>1.6776931999999999E-5</v>
      </c>
      <c r="BQ1356" s="157">
        <v>5.9860131999999995E-4</v>
      </c>
      <c r="BR1356" s="157">
        <v>0</v>
      </c>
      <c r="BS1356" s="157">
        <v>0</v>
      </c>
      <c r="BT1356" s="157">
        <v>0</v>
      </c>
      <c r="BU1356"/>
      <c r="BV1356" s="155">
        <v>1.8471507E-6</v>
      </c>
      <c r="BW1356" s="155">
        <v>4.6988882999999997E-8</v>
      </c>
      <c r="BX1356" s="155">
        <v>2.0238955999999999E-7</v>
      </c>
      <c r="BY1356" s="155">
        <v>4.9836411000000002E-11</v>
      </c>
      <c r="BZ1356" s="155">
        <v>8.6858935E-8</v>
      </c>
      <c r="CA1356" s="155">
        <v>0</v>
      </c>
      <c r="CB1356" s="155">
        <v>0</v>
      </c>
      <c r="CC1356" s="155">
        <v>0</v>
      </c>
      <c r="CD1356" s="155">
        <v>0</v>
      </c>
      <c r="CE1356" s="155">
        <v>1.5202681E-10</v>
      </c>
      <c r="CF1356" s="155">
        <v>0</v>
      </c>
      <c r="CG1356" s="155">
        <v>0</v>
      </c>
      <c r="CH1356" s="155">
        <v>0</v>
      </c>
      <c r="CI1356" s="155">
        <v>2.3060189E-8</v>
      </c>
      <c r="CJ1356" s="155">
        <v>1.4876511E-6</v>
      </c>
      <c r="CK1356" s="155">
        <v>1.7478708E-13</v>
      </c>
      <c r="CL1356" s="155">
        <v>0</v>
      </c>
      <c r="CM1356"/>
      <c r="CN1356" s="284">
        <v>0</v>
      </c>
      <c r="CO1356" s="284">
        <v>7.2586190999999996E-3</v>
      </c>
      <c r="CP1356" s="285">
        <v>0</v>
      </c>
      <c r="CQ1356" s="284">
        <v>3.2149110000000001E-5</v>
      </c>
      <c r="CR1356" s="284">
        <v>0</v>
      </c>
      <c r="CS1356" s="284">
        <v>0</v>
      </c>
      <c r="CT1356" s="284">
        <v>3.3062371000000001E-6</v>
      </c>
      <c r="CU1356" s="284">
        <v>0</v>
      </c>
      <c r="CV1356" s="284">
        <v>0</v>
      </c>
      <c r="CW1356" s="284">
        <v>0</v>
      </c>
      <c r="CX1356"/>
      <c r="CY1356"/>
      <c r="CZ1356"/>
      <c r="DA1356"/>
      <c r="DB1356" s="247"/>
      <c r="DC1356" s="48"/>
      <c r="DD1356" s="48"/>
      <c r="DE1356" s="48"/>
      <c r="DF1356" s="48"/>
      <c r="DG1356" s="48"/>
      <c r="DH1356" s="48"/>
      <c r="DI1356"/>
      <c r="DJ1356"/>
      <c r="DK1356"/>
      <c r="DL1356"/>
    </row>
    <row r="1357" spans="1:116" ht="14.4">
      <c r="A1357" t="s">
        <v>2735</v>
      </c>
      <c r="B1357" s="188" t="s">
        <v>1374</v>
      </c>
      <c r="C1357" s="151" t="str">
        <f t="shared" si="315"/>
        <v>B.042.01.132</v>
      </c>
      <c r="D1357" s="54" t="s">
        <v>1322</v>
      </c>
      <c r="E1357" s="150" t="s">
        <v>440</v>
      </c>
      <c r="F1357" s="153" t="str">
        <f t="shared" si="316"/>
        <v>Electricity United Kingdom production</v>
      </c>
      <c r="G1357" s="154">
        <f t="shared" si="317"/>
        <v>7.3981859999999997E-2</v>
      </c>
      <c r="H1357"/>
      <c r="I1357"/>
      <c r="J1357" s="227">
        <f t="shared" si="323"/>
        <v>1.8409994120000002E-2</v>
      </c>
      <c r="K1357"/>
      <c r="L1357" s="280">
        <f t="shared" si="324"/>
        <v>1.18461641E-3</v>
      </c>
      <c r="M1357" s="280">
        <f t="shared" si="325"/>
        <v>2.0784068099999999E-3</v>
      </c>
      <c r="N1357" s="281">
        <f t="shared" si="326"/>
        <v>4.0496919000000001E-3</v>
      </c>
      <c r="O1357" s="280">
        <v>1.1097279E-2</v>
      </c>
      <c r="P1357" s="219">
        <v>1.0853263000000001E-3</v>
      </c>
      <c r="Q1357" s="219">
        <v>9.9308051000000005E-4</v>
      </c>
      <c r="R1357" s="219">
        <v>9.0578999E-4</v>
      </c>
      <c r="S1357" s="219">
        <v>2.7882641999999998E-4</v>
      </c>
      <c r="T1357" s="219">
        <v>0</v>
      </c>
      <c r="U1357" s="219">
        <v>0</v>
      </c>
      <c r="V1357" s="219">
        <v>0</v>
      </c>
      <c r="W1357" s="219">
        <v>1.159541E-4</v>
      </c>
      <c r="X1357" s="219">
        <v>0</v>
      </c>
      <c r="Y1357" s="219">
        <v>3.9337377999999999E-3</v>
      </c>
      <c r="Z1357" s="219">
        <v>0</v>
      </c>
      <c r="AA1357" s="219">
        <v>0</v>
      </c>
      <c r="AB1357" s="219">
        <v>0</v>
      </c>
      <c r="AC1357"/>
      <c r="AD1357" s="227">
        <f t="shared" si="318"/>
        <v>1.1097279E-2</v>
      </c>
      <c r="AE1357" s="227">
        <f t="shared" si="319"/>
        <v>3.2630232199999999E-3</v>
      </c>
      <c r="AF1357" s="227">
        <f t="shared" si="320"/>
        <v>2.0784068099999999E-3</v>
      </c>
      <c r="AG1357" s="227">
        <f t="shared" si="321"/>
        <v>2.0784068099999999E-3</v>
      </c>
      <c r="AH1357" s="227">
        <f t="shared" si="322"/>
        <v>4.0496919000000001E-3</v>
      </c>
      <c r="AI1357"/>
      <c r="AJ1357">
        <v>2.3220632000000001</v>
      </c>
      <c r="AK1357" s="155">
        <v>0.84454315999999996</v>
      </c>
      <c r="AL1357" s="155">
        <v>0.54500079000000001</v>
      </c>
      <c r="AM1357" s="155">
        <v>0</v>
      </c>
      <c r="AN1357" s="155">
        <v>0.52022959000000002</v>
      </c>
      <c r="AO1357" s="155">
        <v>0.39069313</v>
      </c>
      <c r="AP1357" s="155">
        <v>2.1596494000000001E-2</v>
      </c>
      <c r="AQ1357"/>
      <c r="AR1357" s="156">
        <v>1.6588932999999999E-3</v>
      </c>
      <c r="AS1357" s="156">
        <v>1.5472971E-3</v>
      </c>
      <c r="AT1357" s="156">
        <v>6.3719709000000004E-5</v>
      </c>
      <c r="AU1357" s="156">
        <v>4.7876561999999998E-5</v>
      </c>
      <c r="AV1357" s="282">
        <f t="shared" si="312"/>
        <v>9.2763612804000012E-8</v>
      </c>
      <c r="AW1357" s="282">
        <f t="shared" si="313"/>
        <v>2.3564980691249996E-10</v>
      </c>
      <c r="AX1357" s="283">
        <f t="shared" si="314"/>
        <v>6.7054007550000003E-3</v>
      </c>
      <c r="AY1357" s="157">
        <v>6.8655168000000002E-8</v>
      </c>
      <c r="AZ1357" s="157">
        <v>2.0714921E-10</v>
      </c>
      <c r="BA1357" s="157">
        <v>5.6596125E-15</v>
      </c>
      <c r="BB1357" s="157">
        <v>0</v>
      </c>
      <c r="BC1357" s="157">
        <v>0</v>
      </c>
      <c r="BD1357" s="157">
        <v>2.4272804E-11</v>
      </c>
      <c r="BE1357" s="157">
        <v>2.4084172000000001E-8</v>
      </c>
      <c r="BF1357" s="157">
        <v>5.5353833000000001E-12</v>
      </c>
      <c r="BG1357" s="157">
        <v>2.2959553999999999E-11</v>
      </c>
      <c r="BH1357" s="157">
        <v>0</v>
      </c>
      <c r="BI1357" s="157">
        <v>0</v>
      </c>
      <c r="BJ1357" s="157">
        <v>0</v>
      </c>
      <c r="BK1357" s="157">
        <v>0</v>
      </c>
      <c r="BL1357" s="157">
        <v>0</v>
      </c>
      <c r="BM1357" s="157">
        <v>0</v>
      </c>
      <c r="BN1357" s="157">
        <v>0</v>
      </c>
      <c r="BO1357" s="157">
        <v>0</v>
      </c>
      <c r="BP1357" s="157">
        <v>1.0118755000000001E-5</v>
      </c>
      <c r="BQ1357" s="157">
        <v>6.6952820000000003E-3</v>
      </c>
      <c r="BR1357" s="157">
        <v>0</v>
      </c>
      <c r="BS1357" s="157">
        <v>0</v>
      </c>
      <c r="BT1357" s="157">
        <v>0</v>
      </c>
      <c r="BU1357"/>
      <c r="BV1357" s="155">
        <v>4.4640427000000003E-6</v>
      </c>
      <c r="BW1357" s="155">
        <v>1.5829009999999999E-7</v>
      </c>
      <c r="BX1357" s="155">
        <v>2.0628105999999999E-6</v>
      </c>
      <c r="BY1357" s="155">
        <v>4.3123499000000002E-10</v>
      </c>
      <c r="BZ1357" s="155">
        <v>3.79961E-7</v>
      </c>
      <c r="CA1357" s="155">
        <v>0</v>
      </c>
      <c r="CB1357" s="155">
        <v>0</v>
      </c>
      <c r="CC1357" s="155">
        <v>0</v>
      </c>
      <c r="CD1357" s="155">
        <v>0</v>
      </c>
      <c r="CE1357" s="155">
        <v>1.3154896000000001E-9</v>
      </c>
      <c r="CF1357" s="155">
        <v>0</v>
      </c>
      <c r="CG1357" s="155">
        <v>0</v>
      </c>
      <c r="CH1357" s="155">
        <v>0</v>
      </c>
      <c r="CI1357" s="155">
        <v>1.8342178999999999E-7</v>
      </c>
      <c r="CJ1357" s="155">
        <v>1.6778123E-6</v>
      </c>
      <c r="CK1357" s="155">
        <v>1.470442E-13</v>
      </c>
      <c r="CL1357" s="155">
        <v>0</v>
      </c>
      <c r="CM1357"/>
      <c r="CN1357" s="284">
        <v>0</v>
      </c>
      <c r="CO1357" s="284">
        <v>7.3981861999999995E-2</v>
      </c>
      <c r="CP1357" s="285">
        <v>0</v>
      </c>
      <c r="CQ1357" s="284">
        <v>1.0829978E-4</v>
      </c>
      <c r="CR1357" s="284">
        <v>0</v>
      </c>
      <c r="CS1357" s="284">
        <v>0</v>
      </c>
      <c r="CT1357" s="284">
        <v>1.3571596E-5</v>
      </c>
      <c r="CU1357" s="284">
        <v>0</v>
      </c>
      <c r="CV1357" s="284">
        <v>0</v>
      </c>
      <c r="CW1357" s="284">
        <v>0</v>
      </c>
      <c r="CX1357"/>
      <c r="CY1357"/>
      <c r="CZ1357"/>
      <c r="DA1357"/>
      <c r="DB1357" s="247"/>
      <c r="DC1357" s="48"/>
      <c r="DD1357" s="48"/>
      <c r="DE1357" s="48"/>
      <c r="DF1357" s="48"/>
      <c r="DG1357" s="48"/>
      <c r="DH1357" s="48"/>
      <c r="DI1357"/>
      <c r="DJ1357"/>
      <c r="DK1357"/>
      <c r="DL1357"/>
    </row>
    <row r="1358" spans="1:116" ht="14.4">
      <c r="B1358" s="188"/>
      <c r="C1358" s="151"/>
      <c r="D1358" s="51" t="s">
        <v>1915</v>
      </c>
      <c r="E1358" s="150"/>
      <c r="F1358"/>
      <c r="G1358"/>
      <c r="H1358"/>
      <c r="I1358"/>
      <c r="J1358"/>
      <c r="K1358"/>
      <c r="L1358"/>
      <c r="M1358"/>
      <c r="N1358" s="174"/>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X1358" s="19"/>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s="117"/>
      <c r="CQ1358"/>
      <c r="CR1358"/>
      <c r="CS1358"/>
      <c r="CT1358"/>
      <c r="CU1358"/>
      <c r="CV1358"/>
      <c r="CW1358"/>
      <c r="CX1358"/>
      <c r="CY1358"/>
      <c r="CZ1358"/>
      <c r="DA1358"/>
      <c r="DB1358" s="247"/>
      <c r="DC1358" s="48"/>
      <c r="DD1358" s="48"/>
      <c r="DE1358" s="48"/>
      <c r="DF1358" s="48"/>
      <c r="DG1358" s="48"/>
      <c r="DH1358" s="48"/>
      <c r="DI1358"/>
      <c r="DJ1358"/>
      <c r="DK1358"/>
      <c r="DL1358"/>
    </row>
    <row r="1359" spans="1:116" ht="14.4">
      <c r="A1359" t="s">
        <v>2736</v>
      </c>
      <c r="B1359" s="188" t="s">
        <v>1374</v>
      </c>
      <c r="C1359" s="151" t="str">
        <f t="shared" si="315"/>
        <v>B.042.02.101</v>
      </c>
      <c r="D1359" s="54" t="s">
        <v>1915</v>
      </c>
      <c r="E1359" s="150" t="s">
        <v>440</v>
      </c>
      <c r="F1359" s="153" t="str">
        <f t="shared" si="316"/>
        <v>Electricity .EU-27 consumption</v>
      </c>
      <c r="G1359" s="154">
        <f t="shared" si="317"/>
        <v>6.5826242666666673E-2</v>
      </c>
      <c r="H1359"/>
      <c r="I1359"/>
      <c r="J1359" s="227">
        <f t="shared" si="323"/>
        <v>1.8005454319999999E-2</v>
      </c>
      <c r="K1359"/>
      <c r="L1359" s="280">
        <f t="shared" si="324"/>
        <v>6.6762351999999998E-4</v>
      </c>
      <c r="M1359" s="280">
        <f t="shared" si="325"/>
        <v>1.3606133099999999E-3</v>
      </c>
      <c r="N1359" s="281">
        <f t="shared" si="326"/>
        <v>6.10328109E-3</v>
      </c>
      <c r="O1359" s="280">
        <v>9.8739364E-3</v>
      </c>
      <c r="P1359" s="219">
        <v>7.7277257999999998E-4</v>
      </c>
      <c r="Q1359" s="219">
        <v>5.8784072999999997E-4</v>
      </c>
      <c r="R1359" s="219">
        <v>5.3613838000000002E-4</v>
      </c>
      <c r="S1359" s="219">
        <v>1.3148513999999999E-4</v>
      </c>
      <c r="T1359" s="219">
        <v>0</v>
      </c>
      <c r="U1359" s="219">
        <v>0</v>
      </c>
      <c r="V1359" s="219">
        <v>0</v>
      </c>
      <c r="W1359" s="286">
        <v>1.0611249E-4</v>
      </c>
      <c r="X1359" s="219">
        <v>0</v>
      </c>
      <c r="Y1359" s="219">
        <v>5.9971686E-3</v>
      </c>
      <c r="Z1359" s="219">
        <v>0</v>
      </c>
      <c r="AA1359" s="219">
        <v>0</v>
      </c>
      <c r="AB1359" s="219">
        <v>0</v>
      </c>
      <c r="AC1359"/>
      <c r="AD1359" s="227">
        <f t="shared" si="318"/>
        <v>9.8739364E-3</v>
      </c>
      <c r="AE1359" s="227">
        <f t="shared" si="319"/>
        <v>2.0282368299999998E-3</v>
      </c>
      <c r="AF1359" s="227">
        <f t="shared" si="320"/>
        <v>1.3606133099999999E-3</v>
      </c>
      <c r="AG1359" s="227">
        <f t="shared" si="321"/>
        <v>1.3606133099999999E-3</v>
      </c>
      <c r="AH1359" s="227">
        <f t="shared" si="322"/>
        <v>6.10328109E-3</v>
      </c>
      <c r="AI1359"/>
      <c r="AJ1359">
        <v>2.2950534</v>
      </c>
      <c r="AK1359" s="155">
        <v>0.84003547999999995</v>
      </c>
      <c r="AL1359" s="155">
        <v>0.83087937000000001</v>
      </c>
      <c r="AM1359" s="155">
        <v>0</v>
      </c>
      <c r="AN1359" s="155">
        <v>0.1993624</v>
      </c>
      <c r="AO1359" s="155">
        <v>0.28422131</v>
      </c>
      <c r="AP1359" s="155">
        <v>0.14055487999999999</v>
      </c>
      <c r="AQ1359"/>
      <c r="AR1359" s="156">
        <v>1.3761811E-3</v>
      </c>
      <c r="AS1359" s="156">
        <v>1.2876602E-3</v>
      </c>
      <c r="AT1359" s="156">
        <v>5.5146065000000001E-5</v>
      </c>
      <c r="AU1359" s="156">
        <v>3.3374765999999998E-5</v>
      </c>
      <c r="AV1359" s="282">
        <f t="shared" si="312"/>
        <v>7.7197855107000012E-8</v>
      </c>
      <c r="AW1359" s="282">
        <f t="shared" si="313"/>
        <v>2.0394254790759999E-10</v>
      </c>
      <c r="AX1359" s="283">
        <f t="shared" si="314"/>
        <v>4.6743368929999998E-3</v>
      </c>
      <c r="AY1359" s="157">
        <v>6.1086753E-8</v>
      </c>
      <c r="AZ1359" s="157">
        <v>1.8431348E-10</v>
      </c>
      <c r="BA1359" s="157">
        <v>5.0357076000000004E-15</v>
      </c>
      <c r="BB1359" s="157">
        <v>0</v>
      </c>
      <c r="BC1359" s="157">
        <v>0</v>
      </c>
      <c r="BD1359" s="157">
        <v>1.4367107E-11</v>
      </c>
      <c r="BE1359" s="157">
        <v>1.6096735E-8</v>
      </c>
      <c r="BF1359" s="157">
        <v>3.2764011999999999E-12</v>
      </c>
      <c r="BG1359" s="157">
        <v>1.6347631E-11</v>
      </c>
      <c r="BH1359" s="157">
        <v>0</v>
      </c>
      <c r="BI1359" s="157">
        <v>0</v>
      </c>
      <c r="BJ1359" s="157">
        <v>0</v>
      </c>
      <c r="BK1359" s="157">
        <v>0</v>
      </c>
      <c r="BL1359" s="157">
        <v>0</v>
      </c>
      <c r="BM1359" s="157">
        <v>0</v>
      </c>
      <c r="BN1359" s="157">
        <v>0</v>
      </c>
      <c r="BO1359" s="157">
        <v>0</v>
      </c>
      <c r="BP1359" s="157">
        <v>1.2717692999999999E-5</v>
      </c>
      <c r="BQ1359" s="157">
        <v>4.6616191999999997E-3</v>
      </c>
      <c r="BR1359" s="157">
        <v>0</v>
      </c>
      <c r="BS1359" s="157">
        <v>0</v>
      </c>
      <c r="BT1359" s="157">
        <v>0</v>
      </c>
      <c r="BU1359"/>
      <c r="BV1359" s="155">
        <v>4.3259022999999998E-6</v>
      </c>
      <c r="BW1359" s="155">
        <v>1.1270551E-7</v>
      </c>
      <c r="BX1359" s="155">
        <v>1.8354102999999999E-6</v>
      </c>
      <c r="BY1359" s="155">
        <v>2.5524860999999998E-10</v>
      </c>
      <c r="BZ1359" s="155">
        <v>2.1052915000000001E-7</v>
      </c>
      <c r="CA1359" s="155">
        <v>0</v>
      </c>
      <c r="CB1359" s="155">
        <v>0</v>
      </c>
      <c r="CC1359" s="155">
        <v>0</v>
      </c>
      <c r="CD1359" s="155">
        <v>0</v>
      </c>
      <c r="CE1359" s="155">
        <v>7.7864017000000005E-10</v>
      </c>
      <c r="CF1359" s="155">
        <v>0</v>
      </c>
      <c r="CG1359" s="155">
        <v>0</v>
      </c>
      <c r="CH1359" s="155">
        <v>0</v>
      </c>
      <c r="CI1359" s="155">
        <v>1.0980183E-7</v>
      </c>
      <c r="CJ1359" s="155">
        <v>2.0564215E-6</v>
      </c>
      <c r="CK1359" s="155">
        <v>1.3456380999999999E-13</v>
      </c>
      <c r="CL1359" s="155">
        <v>0</v>
      </c>
      <c r="CM1359"/>
      <c r="CN1359" s="284">
        <v>0</v>
      </c>
      <c r="CO1359" s="284">
        <v>6.5826243000000007E-2</v>
      </c>
      <c r="CP1359" s="285">
        <v>0</v>
      </c>
      <c r="CQ1359" s="284">
        <v>7.7111468000000001E-5</v>
      </c>
      <c r="CR1359" s="284">
        <v>0</v>
      </c>
      <c r="CS1359" s="284">
        <v>0</v>
      </c>
      <c r="CT1359" s="284">
        <v>7.9912979000000005E-6</v>
      </c>
      <c r="CU1359" s="284">
        <v>0</v>
      </c>
      <c r="CV1359" s="284">
        <v>0</v>
      </c>
      <c r="CW1359" s="284">
        <v>0</v>
      </c>
      <c r="CX1359"/>
      <c r="CY1359"/>
      <c r="CZ1359"/>
      <c r="DA1359"/>
      <c r="DB1359" s="247"/>
      <c r="DC1359" s="48"/>
      <c r="DD1359" s="48"/>
      <c r="DE1359" s="48"/>
      <c r="DF1359" s="48"/>
      <c r="DG1359" s="48"/>
      <c r="DH1359" s="48"/>
      <c r="DI1359"/>
      <c r="DJ1359"/>
      <c r="DK1359"/>
      <c r="DL1359"/>
    </row>
    <row r="1360" spans="1:116" ht="14.4">
      <c r="A1360" t="s">
        <v>2737</v>
      </c>
      <c r="B1360" s="188" t="s">
        <v>1374</v>
      </c>
      <c r="C1360" s="151" t="str">
        <f t="shared" si="315"/>
        <v>B.042.02.102</v>
      </c>
      <c r="D1360" s="54" t="s">
        <v>1915</v>
      </c>
      <c r="E1360" s="150" t="s">
        <v>440</v>
      </c>
      <c r="F1360" s="153" t="str">
        <f t="shared" si="316"/>
        <v>Electricity Austria consumption</v>
      </c>
      <c r="G1360" s="154">
        <f t="shared" si="317"/>
        <v>3.8947338666666664E-2</v>
      </c>
      <c r="H1360"/>
      <c r="I1360"/>
      <c r="J1360" s="227">
        <f t="shared" si="323"/>
        <v>8.8517136300000007E-3</v>
      </c>
      <c r="K1360"/>
      <c r="L1360" s="280">
        <f t="shared" si="324"/>
        <v>5.2744266999999996E-4</v>
      </c>
      <c r="M1360" s="280">
        <f t="shared" si="325"/>
        <v>1.05927434E-3</v>
      </c>
      <c r="N1360" s="281">
        <f t="shared" si="326"/>
        <v>1.42289582E-3</v>
      </c>
      <c r="O1360" s="280">
        <v>5.8421007999999996E-3</v>
      </c>
      <c r="P1360" s="219">
        <v>6.1175151999999999E-4</v>
      </c>
      <c r="Q1360" s="219">
        <v>4.4752281999999998E-4</v>
      </c>
      <c r="R1360" s="219">
        <v>3.9958776999999998E-4</v>
      </c>
      <c r="S1360" s="286">
        <v>1.2785490000000001E-4</v>
      </c>
      <c r="T1360" s="219">
        <v>0</v>
      </c>
      <c r="U1360" s="219">
        <v>0</v>
      </c>
      <c r="V1360" s="219">
        <v>0</v>
      </c>
      <c r="W1360" s="286">
        <v>1.6195182E-4</v>
      </c>
      <c r="X1360" s="219">
        <v>0</v>
      </c>
      <c r="Y1360" s="219">
        <v>1.260944E-3</v>
      </c>
      <c r="Z1360" s="219">
        <v>0</v>
      </c>
      <c r="AA1360" s="219">
        <v>0</v>
      </c>
      <c r="AB1360" s="219">
        <v>0</v>
      </c>
      <c r="AC1360"/>
      <c r="AD1360" s="227">
        <f t="shared" si="318"/>
        <v>5.8421007999999996E-3</v>
      </c>
      <c r="AE1360" s="227">
        <f t="shared" si="319"/>
        <v>1.58671701E-3</v>
      </c>
      <c r="AF1360" s="227">
        <f t="shared" si="320"/>
        <v>1.05927434E-3</v>
      </c>
      <c r="AG1360" s="227">
        <f t="shared" si="321"/>
        <v>1.05927434E-3</v>
      </c>
      <c r="AH1360" s="227">
        <f t="shared" si="322"/>
        <v>1.42289582E-3</v>
      </c>
      <c r="AI1360"/>
      <c r="AJ1360">
        <v>1.6374857</v>
      </c>
      <c r="AK1360" s="155">
        <v>0.49286450999999998</v>
      </c>
      <c r="AL1360" s="155">
        <v>0.17469783999999999</v>
      </c>
      <c r="AM1360" s="155">
        <v>0</v>
      </c>
      <c r="AN1360" s="155">
        <v>0.23873741000000001</v>
      </c>
      <c r="AO1360" s="155">
        <v>0.24720223</v>
      </c>
      <c r="AP1360" s="155">
        <v>0.48398366999999998</v>
      </c>
      <c r="AQ1360"/>
      <c r="AR1360" s="156">
        <v>8.7731742999999998E-4</v>
      </c>
      <c r="AS1360" s="156">
        <v>8.2181248999999999E-4</v>
      </c>
      <c r="AT1360" s="156">
        <v>3.3648241E-5</v>
      </c>
      <c r="AU1360" s="156">
        <v>2.1856707999999999E-5</v>
      </c>
      <c r="AV1360" s="282">
        <f t="shared" si="312"/>
        <v>4.9269333908000003E-8</v>
      </c>
      <c r="AW1360" s="282">
        <f t="shared" si="313"/>
        <v>1.2443876277140001E-10</v>
      </c>
      <c r="AX1360" s="283">
        <f t="shared" si="314"/>
        <v>3.0611635825E-3</v>
      </c>
      <c r="AY1360" s="157">
        <v>3.6143130000000003E-8</v>
      </c>
      <c r="AZ1360" s="157">
        <v>1.0905255E-10</v>
      </c>
      <c r="BA1360" s="157">
        <v>2.9794714E-15</v>
      </c>
      <c r="BB1360" s="157">
        <v>0</v>
      </c>
      <c r="BC1360" s="157">
        <v>0</v>
      </c>
      <c r="BD1360" s="157">
        <v>1.0707908E-11</v>
      </c>
      <c r="BE1360" s="157">
        <v>1.3115496E-8</v>
      </c>
      <c r="BF1360" s="157">
        <v>2.4419253E-12</v>
      </c>
      <c r="BG1360" s="157">
        <v>1.2941308E-11</v>
      </c>
      <c r="BH1360" s="157">
        <v>0</v>
      </c>
      <c r="BI1360" s="157">
        <v>0</v>
      </c>
      <c r="BJ1360" s="157">
        <v>0</v>
      </c>
      <c r="BK1360" s="157">
        <v>0</v>
      </c>
      <c r="BL1360" s="157">
        <v>0</v>
      </c>
      <c r="BM1360" s="157">
        <v>0</v>
      </c>
      <c r="BN1360" s="157">
        <v>0</v>
      </c>
      <c r="BO1360" s="157">
        <v>0</v>
      </c>
      <c r="BP1360" s="157">
        <v>8.0268824999999998E-6</v>
      </c>
      <c r="BQ1360" s="157">
        <v>3.0531366999999999E-3</v>
      </c>
      <c r="BR1360" s="157">
        <v>0</v>
      </c>
      <c r="BS1360" s="157">
        <v>0</v>
      </c>
      <c r="BT1360" s="157">
        <v>0</v>
      </c>
      <c r="BU1360"/>
      <c r="BV1360" s="155">
        <v>2.2528852000000002E-6</v>
      </c>
      <c r="BW1360" s="155">
        <v>8.9221289999999995E-8</v>
      </c>
      <c r="BX1360" s="155">
        <v>1.0859551E-6</v>
      </c>
      <c r="BY1360" s="155">
        <v>1.9023860999999999E-10</v>
      </c>
      <c r="BZ1360" s="155">
        <v>1.8793503E-7</v>
      </c>
      <c r="CA1360" s="155">
        <v>0</v>
      </c>
      <c r="CB1360" s="155">
        <v>0</v>
      </c>
      <c r="CC1360" s="155">
        <v>0</v>
      </c>
      <c r="CD1360" s="155">
        <v>0</v>
      </c>
      <c r="CE1360" s="155">
        <v>5.8032608999999995E-10</v>
      </c>
      <c r="CF1360" s="155">
        <v>0</v>
      </c>
      <c r="CG1360" s="155">
        <v>0</v>
      </c>
      <c r="CH1360" s="155">
        <v>0</v>
      </c>
      <c r="CI1360" s="155">
        <v>8.2175007999999996E-8</v>
      </c>
      <c r="CJ1360" s="155">
        <v>8.0682792E-7</v>
      </c>
      <c r="CK1360" s="155">
        <v>2.0537501000000001E-13</v>
      </c>
      <c r="CL1360" s="155">
        <v>0</v>
      </c>
      <c r="CM1360"/>
      <c r="CN1360" s="284">
        <v>0</v>
      </c>
      <c r="CO1360" s="284">
        <v>3.8947338999999997E-2</v>
      </c>
      <c r="CP1360" s="285">
        <v>0</v>
      </c>
      <c r="CQ1360" s="284">
        <v>6.1043906999999999E-5</v>
      </c>
      <c r="CR1360" s="284">
        <v>0</v>
      </c>
      <c r="CS1360" s="284">
        <v>0</v>
      </c>
      <c r="CT1360" s="284">
        <v>6.9188618000000003E-6</v>
      </c>
      <c r="CU1360" s="284">
        <v>0</v>
      </c>
      <c r="CV1360" s="284">
        <v>0</v>
      </c>
      <c r="CW1360" s="284">
        <v>0</v>
      </c>
      <c r="CX1360"/>
      <c r="CY1360"/>
      <c r="CZ1360"/>
      <c r="DA1360"/>
      <c r="DB1360" s="247"/>
      <c r="DC1360" s="48"/>
      <c r="DD1360" s="48"/>
      <c r="DE1360" s="48"/>
      <c r="DF1360" s="48"/>
      <c r="DG1360" s="48"/>
      <c r="DH1360" s="48"/>
      <c r="DI1360"/>
      <c r="DJ1360"/>
      <c r="DK1360"/>
      <c r="DL1360"/>
    </row>
    <row r="1361" spans="1:116" ht="14.4">
      <c r="A1361" t="s">
        <v>2738</v>
      </c>
      <c r="B1361" s="188" t="s">
        <v>1374</v>
      </c>
      <c r="C1361" s="151" t="str">
        <f t="shared" si="315"/>
        <v>B.042.02.103</v>
      </c>
      <c r="D1361" s="54" t="s">
        <v>1915</v>
      </c>
      <c r="E1361" s="150" t="s">
        <v>440</v>
      </c>
      <c r="F1361" s="153" t="str">
        <f t="shared" si="316"/>
        <v>Electricity Belgium consumption</v>
      </c>
      <c r="G1361" s="154">
        <f t="shared" si="317"/>
        <v>5.1521365999999999E-2</v>
      </c>
      <c r="H1361"/>
      <c r="I1361"/>
      <c r="J1361" s="227">
        <f t="shared" si="323"/>
        <v>1.9955765435000002E-2</v>
      </c>
      <c r="K1361"/>
      <c r="L1361" s="280">
        <f t="shared" si="324"/>
        <v>6.1224379000000004E-4</v>
      </c>
      <c r="M1361" s="280">
        <f t="shared" si="325"/>
        <v>1.32342007E-3</v>
      </c>
      <c r="N1361" s="281">
        <f t="shared" si="326"/>
        <v>1.0291896675E-2</v>
      </c>
      <c r="O1361" s="280">
        <v>7.7282048999999997E-3</v>
      </c>
      <c r="P1361" s="219">
        <v>7.7782138000000005E-4</v>
      </c>
      <c r="Q1361" s="219">
        <v>5.4559868999999996E-4</v>
      </c>
      <c r="R1361" s="219">
        <v>5.0165503000000004E-4</v>
      </c>
      <c r="S1361" s="219">
        <v>1.1058876E-4</v>
      </c>
      <c r="T1361" s="219">
        <v>0</v>
      </c>
      <c r="U1361" s="219">
        <v>0</v>
      </c>
      <c r="V1361" s="219">
        <v>0</v>
      </c>
      <c r="W1361" s="286">
        <v>9.2814674999999996E-5</v>
      </c>
      <c r="X1361" s="219">
        <v>0</v>
      </c>
      <c r="Y1361" s="219">
        <v>1.0199082E-2</v>
      </c>
      <c r="Z1361" s="219">
        <v>0</v>
      </c>
      <c r="AA1361" s="219">
        <v>0</v>
      </c>
      <c r="AB1361" s="219">
        <v>0</v>
      </c>
      <c r="AC1361"/>
      <c r="AD1361" s="227">
        <f t="shared" si="318"/>
        <v>7.7282048999999997E-3</v>
      </c>
      <c r="AE1361" s="227">
        <f t="shared" si="319"/>
        <v>1.93566386E-3</v>
      </c>
      <c r="AF1361" s="227">
        <f t="shared" si="320"/>
        <v>1.32342007E-3</v>
      </c>
      <c r="AG1361" s="227">
        <f t="shared" si="321"/>
        <v>1.32342007E-3</v>
      </c>
      <c r="AH1361" s="227">
        <f t="shared" si="322"/>
        <v>1.0291896675E-2</v>
      </c>
      <c r="AI1361"/>
      <c r="AJ1361">
        <v>2.4803313999999999</v>
      </c>
      <c r="AK1361" s="155">
        <v>0.56189323000000002</v>
      </c>
      <c r="AL1361" s="155">
        <v>1.4130347000000001</v>
      </c>
      <c r="AM1361" s="155">
        <v>0</v>
      </c>
      <c r="AN1361" s="155">
        <v>0.16813897</v>
      </c>
      <c r="AO1361" s="155">
        <v>0.32027128999999999</v>
      </c>
      <c r="AP1361" s="155">
        <v>1.6993212000000001E-2</v>
      </c>
      <c r="AQ1361"/>
      <c r="AR1361" s="156">
        <v>1.1382783E-3</v>
      </c>
      <c r="AS1361" s="156">
        <v>1.0622812000000001E-3</v>
      </c>
      <c r="AT1361" s="156">
        <v>4.4287159E-5</v>
      </c>
      <c r="AU1361" s="156">
        <v>3.1709966E-5</v>
      </c>
      <c r="AV1361" s="282">
        <f t="shared" ref="AV1361:AV1425" si="327">AY1361+BB1361+BC1361+BD1361+BE1361+BM1361+BN1361+BR1361</f>
        <v>6.3685921043000008E-8</v>
      </c>
      <c r="AW1361" s="282">
        <f t="shared" ref="AW1361:AW1425" si="328">AZ1361+BA1361+BF1361+BG1361+BH1361+BI1361+BJ1361+BK1361+BL1361+BO1361+BS1361+BT1361</f>
        <v>1.6378387698450002E-10</v>
      </c>
      <c r="AX1361" s="283">
        <f t="shared" ref="AX1361:AX1425" si="329">BP1361+BQ1361</f>
        <v>4.4411716960000005E-3</v>
      </c>
      <c r="AY1361" s="157">
        <v>4.7811828000000003E-8</v>
      </c>
      <c r="AZ1361" s="157">
        <v>1.4425982999999999E-10</v>
      </c>
      <c r="BA1361" s="157">
        <v>3.9413845000000001E-15</v>
      </c>
      <c r="BB1361" s="157">
        <v>0</v>
      </c>
      <c r="BC1361" s="157">
        <v>0</v>
      </c>
      <c r="BD1361" s="157">
        <v>1.3443043E-11</v>
      </c>
      <c r="BE1361" s="157">
        <v>1.586065E-8</v>
      </c>
      <c r="BF1361" s="157">
        <v>3.0656696E-12</v>
      </c>
      <c r="BG1361" s="157">
        <v>1.6454436E-11</v>
      </c>
      <c r="BH1361" s="157">
        <v>0</v>
      </c>
      <c r="BI1361" s="157">
        <v>0</v>
      </c>
      <c r="BJ1361" s="157">
        <v>0</v>
      </c>
      <c r="BK1361" s="157">
        <v>0</v>
      </c>
      <c r="BL1361" s="157">
        <v>0</v>
      </c>
      <c r="BM1361" s="157">
        <v>0</v>
      </c>
      <c r="BN1361" s="157">
        <v>0</v>
      </c>
      <c r="BO1361" s="157">
        <v>0</v>
      </c>
      <c r="BP1361" s="157">
        <v>1.8268595999999999E-5</v>
      </c>
      <c r="BQ1361" s="157">
        <v>4.4229031000000002E-3</v>
      </c>
      <c r="BR1361" s="157">
        <v>0</v>
      </c>
      <c r="BS1361" s="157">
        <v>0</v>
      </c>
      <c r="BT1361" s="157">
        <v>0</v>
      </c>
      <c r="BU1361"/>
      <c r="BV1361" s="155">
        <v>4.3099700999999998E-6</v>
      </c>
      <c r="BW1361" s="155">
        <v>1.1344186E-7</v>
      </c>
      <c r="BX1361" s="155">
        <v>1.4365524000000001E-6</v>
      </c>
      <c r="BY1361" s="155">
        <v>2.3883151999999999E-10</v>
      </c>
      <c r="BZ1361" s="155">
        <v>1.9243175999999999E-7</v>
      </c>
      <c r="CA1361" s="155">
        <v>0</v>
      </c>
      <c r="CB1361" s="155">
        <v>0</v>
      </c>
      <c r="CC1361" s="155">
        <v>0</v>
      </c>
      <c r="CD1361" s="155">
        <v>0</v>
      </c>
      <c r="CE1361" s="155">
        <v>7.2855958000000001E-10</v>
      </c>
      <c r="CF1361" s="155">
        <v>0</v>
      </c>
      <c r="CG1361" s="155">
        <v>0</v>
      </c>
      <c r="CH1361" s="155">
        <v>0</v>
      </c>
      <c r="CI1361" s="155">
        <v>1.0325795E-7</v>
      </c>
      <c r="CJ1361" s="155">
        <v>2.4633185999999999E-6</v>
      </c>
      <c r="CK1361" s="155">
        <v>1.1770053000000001E-13</v>
      </c>
      <c r="CL1361" s="155">
        <v>0</v>
      </c>
      <c r="CM1361"/>
      <c r="CN1361" s="284">
        <v>0</v>
      </c>
      <c r="CO1361" s="284">
        <v>5.1521365999999999E-2</v>
      </c>
      <c r="CP1361" s="285">
        <v>0</v>
      </c>
      <c r="CQ1361" s="284">
        <v>7.7615266000000002E-5</v>
      </c>
      <c r="CR1361" s="284">
        <v>0</v>
      </c>
      <c r="CS1361" s="284">
        <v>0</v>
      </c>
      <c r="CT1361" s="284">
        <v>7.5009786000000001E-6</v>
      </c>
      <c r="CU1361" s="284">
        <v>0</v>
      </c>
      <c r="CV1361" s="284">
        <v>0</v>
      </c>
      <c r="CW1361" s="284">
        <v>0</v>
      </c>
      <c r="CX1361"/>
      <c r="CY1361"/>
      <c r="CZ1361"/>
      <c r="DA1361"/>
      <c r="DB1361" s="247"/>
      <c r="DC1361" s="48"/>
      <c r="DD1361" s="48"/>
      <c r="DE1361" s="48"/>
      <c r="DF1361" s="48"/>
      <c r="DG1361" s="48"/>
      <c r="DH1361" s="48"/>
      <c r="DI1361"/>
      <c r="DJ1361"/>
      <c r="DK1361"/>
      <c r="DL1361"/>
    </row>
    <row r="1362" spans="1:116" ht="14.4">
      <c r="A1362" t="s">
        <v>2739</v>
      </c>
      <c r="B1362" s="188" t="s">
        <v>1374</v>
      </c>
      <c r="C1362" s="151" t="str">
        <f t="shared" si="315"/>
        <v>B.042.02.104</v>
      </c>
      <c r="D1362" s="54" t="s">
        <v>1915</v>
      </c>
      <c r="E1362" s="150" t="s">
        <v>440</v>
      </c>
      <c r="F1362" s="153" t="str">
        <f t="shared" si="316"/>
        <v>Electricity Bulgaria consumption</v>
      </c>
      <c r="G1362" s="154">
        <f t="shared" si="317"/>
        <v>0.10145378666666667</v>
      </c>
      <c r="H1362"/>
      <c r="I1362"/>
      <c r="J1362" s="227">
        <f t="shared" si="323"/>
        <v>2.6867739659000002E-2</v>
      </c>
      <c r="K1362"/>
      <c r="L1362" s="280">
        <f t="shared" si="324"/>
        <v>4.6029853700000001E-4</v>
      </c>
      <c r="M1362" s="280">
        <f t="shared" si="325"/>
        <v>9.6106256999999994E-4</v>
      </c>
      <c r="N1362" s="281">
        <f t="shared" si="326"/>
        <v>1.0228310552E-2</v>
      </c>
      <c r="O1362" s="280">
        <v>1.5218068E-2</v>
      </c>
      <c r="P1362" s="219">
        <v>5.5417464999999995E-4</v>
      </c>
      <c r="Q1362" s="219">
        <v>4.0688791999999999E-4</v>
      </c>
      <c r="R1362" s="219">
        <v>3.6308438000000001E-4</v>
      </c>
      <c r="S1362" s="286">
        <v>9.7214157000000004E-5</v>
      </c>
      <c r="T1362" s="219">
        <v>0</v>
      </c>
      <c r="U1362" s="219">
        <v>0</v>
      </c>
      <c r="V1362" s="219">
        <v>0</v>
      </c>
      <c r="W1362" s="286">
        <v>7.3319551999999997E-5</v>
      </c>
      <c r="X1362" s="219">
        <v>0</v>
      </c>
      <c r="Y1362" s="219">
        <v>1.0154991E-2</v>
      </c>
      <c r="Z1362" s="219">
        <v>0</v>
      </c>
      <c r="AA1362" s="219">
        <v>0</v>
      </c>
      <c r="AB1362" s="219">
        <v>0</v>
      </c>
      <c r="AC1362"/>
      <c r="AD1362" s="227">
        <f t="shared" si="318"/>
        <v>1.5218068E-2</v>
      </c>
      <c r="AE1362" s="227">
        <f t="shared" si="319"/>
        <v>1.4213611069999999E-3</v>
      </c>
      <c r="AF1362" s="227">
        <f t="shared" si="320"/>
        <v>9.6106256999999994E-4</v>
      </c>
      <c r="AG1362" s="227">
        <f t="shared" si="321"/>
        <v>9.6106256999999994E-4</v>
      </c>
      <c r="AH1362" s="227">
        <f t="shared" si="322"/>
        <v>1.0228310552E-2</v>
      </c>
      <c r="AI1362"/>
      <c r="AJ1362">
        <v>2.6578917999999998</v>
      </c>
      <c r="AK1362" s="155">
        <v>0.79170231000000002</v>
      </c>
      <c r="AL1362" s="155">
        <v>1.4069259999999999</v>
      </c>
      <c r="AM1362" s="155">
        <v>0</v>
      </c>
      <c r="AN1362" s="155">
        <v>0.16046743999999999</v>
      </c>
      <c r="AO1362" s="155">
        <v>0.19635115</v>
      </c>
      <c r="AP1362" s="155">
        <v>0.10244494</v>
      </c>
      <c r="AQ1362"/>
      <c r="AR1362" s="156">
        <v>1.862156E-3</v>
      </c>
      <c r="AS1362" s="156">
        <v>1.7638777000000001E-3</v>
      </c>
      <c r="AT1362" s="156">
        <v>8.0584743999999995E-5</v>
      </c>
      <c r="AU1362" s="156">
        <v>1.7693536000000001E-5</v>
      </c>
      <c r="AV1362" s="282">
        <f t="shared" si="327"/>
        <v>1.05748062712E-7</v>
      </c>
      <c r="AW1362" s="282">
        <f t="shared" si="328"/>
        <v>2.9802050821450006E-10</v>
      </c>
      <c r="AX1362" s="283">
        <f t="shared" si="329"/>
        <v>2.4780862880000002E-3</v>
      </c>
      <c r="AY1362" s="157">
        <v>9.4149112000000001E-8</v>
      </c>
      <c r="AZ1362" s="157">
        <v>2.8407060000000002E-10</v>
      </c>
      <c r="BA1362" s="157">
        <v>7.7612145000000005E-15</v>
      </c>
      <c r="BB1362" s="157">
        <v>0</v>
      </c>
      <c r="BC1362" s="157">
        <v>0</v>
      </c>
      <c r="BD1362" s="157">
        <v>9.7297120000000001E-12</v>
      </c>
      <c r="BE1362" s="157">
        <v>1.1589221E-8</v>
      </c>
      <c r="BF1362" s="157">
        <v>2.2188489999999998E-12</v>
      </c>
      <c r="BG1362" s="157">
        <v>1.1723298E-11</v>
      </c>
      <c r="BH1362" s="157">
        <v>0</v>
      </c>
      <c r="BI1362" s="157">
        <v>0</v>
      </c>
      <c r="BJ1362" s="157">
        <v>0</v>
      </c>
      <c r="BK1362" s="157">
        <v>0</v>
      </c>
      <c r="BL1362" s="157">
        <v>0</v>
      </c>
      <c r="BM1362" s="157">
        <v>0</v>
      </c>
      <c r="BN1362" s="157">
        <v>0</v>
      </c>
      <c r="BO1362" s="157">
        <v>0</v>
      </c>
      <c r="BP1362" s="157">
        <v>1.7457688000000001E-5</v>
      </c>
      <c r="BQ1362" s="157">
        <v>2.4606286000000001E-3</v>
      </c>
      <c r="BR1362" s="157">
        <v>0</v>
      </c>
      <c r="BS1362" s="157">
        <v>0</v>
      </c>
      <c r="BT1362" s="157">
        <v>0</v>
      </c>
      <c r="BU1362"/>
      <c r="BV1362" s="155">
        <v>5.8870554999999999E-6</v>
      </c>
      <c r="BW1362" s="155">
        <v>8.0823955000000005E-8</v>
      </c>
      <c r="BX1362" s="155">
        <v>2.8288006999999999E-6</v>
      </c>
      <c r="BY1362" s="155">
        <v>1.7285980999999999E-10</v>
      </c>
      <c r="BZ1362" s="155">
        <v>1.5359193E-7</v>
      </c>
      <c r="CA1362" s="155">
        <v>0</v>
      </c>
      <c r="CB1362" s="155">
        <v>0</v>
      </c>
      <c r="CC1362" s="155">
        <v>0</v>
      </c>
      <c r="CD1362" s="155">
        <v>0</v>
      </c>
      <c r="CE1362" s="155">
        <v>5.2731177000000004E-10</v>
      </c>
      <c r="CF1362" s="155">
        <v>0</v>
      </c>
      <c r="CG1362" s="155">
        <v>0</v>
      </c>
      <c r="CH1362" s="155">
        <v>0</v>
      </c>
      <c r="CI1362" s="155">
        <v>7.4652088000000001E-8</v>
      </c>
      <c r="CJ1362" s="155">
        <v>2.7484866000000001E-6</v>
      </c>
      <c r="CK1362" s="155">
        <v>9.2978292000000003E-14</v>
      </c>
      <c r="CL1362" s="155">
        <v>0</v>
      </c>
      <c r="CM1362"/>
      <c r="CN1362" s="284">
        <v>0</v>
      </c>
      <c r="CO1362" s="284">
        <v>0.10145377999999999</v>
      </c>
      <c r="CP1362" s="285">
        <v>0</v>
      </c>
      <c r="CQ1362" s="284">
        <v>5.5298572999999999E-5</v>
      </c>
      <c r="CR1362" s="284">
        <v>0</v>
      </c>
      <c r="CS1362" s="284">
        <v>0</v>
      </c>
      <c r="CT1362" s="284">
        <v>5.8036498E-6</v>
      </c>
      <c r="CU1362" s="284">
        <v>0</v>
      </c>
      <c r="CV1362" s="284">
        <v>0</v>
      </c>
      <c r="CW1362" s="284">
        <v>0</v>
      </c>
      <c r="CX1362"/>
      <c r="CY1362"/>
      <c r="CZ1362"/>
      <c r="DA1362"/>
      <c r="DB1362" s="247"/>
      <c r="DC1362" s="48"/>
      <c r="DD1362" s="48"/>
      <c r="DE1362" s="48"/>
      <c r="DF1362" s="48"/>
      <c r="DG1362" s="48"/>
      <c r="DH1362" s="48"/>
      <c r="DI1362"/>
      <c r="DJ1362"/>
      <c r="DK1362"/>
      <c r="DL1362"/>
    </row>
    <row r="1363" spans="1:116" ht="14.4">
      <c r="A1363" t="s">
        <v>2740</v>
      </c>
      <c r="B1363" s="188" t="s">
        <v>1374</v>
      </c>
      <c r="C1363" s="151" t="str">
        <f t="shared" si="315"/>
        <v>B.042.02.105</v>
      </c>
      <c r="D1363" s="54" t="s">
        <v>1915</v>
      </c>
      <c r="E1363" s="150" t="s">
        <v>440</v>
      </c>
      <c r="F1363" s="153" t="str">
        <f t="shared" si="316"/>
        <v>Electricity Croatia consumption</v>
      </c>
      <c r="G1363" s="154">
        <f t="shared" si="317"/>
        <v>8.0509473333333345E-2</v>
      </c>
      <c r="H1363"/>
      <c r="I1363"/>
      <c r="J1363" s="227">
        <f t="shared" si="323"/>
        <v>1.67228364E-2</v>
      </c>
      <c r="K1363"/>
      <c r="L1363" s="280">
        <f t="shared" si="324"/>
        <v>9.8763928999999993E-4</v>
      </c>
      <c r="M1363" s="280">
        <f t="shared" si="325"/>
        <v>1.53463352E-3</v>
      </c>
      <c r="N1363" s="281">
        <f t="shared" si="326"/>
        <v>2.1241425900000001E-3</v>
      </c>
      <c r="O1363" s="280">
        <v>1.2076421E-2</v>
      </c>
      <c r="P1363" s="219">
        <v>7.5775246999999996E-4</v>
      </c>
      <c r="Q1363" s="219">
        <v>7.7688105000000001E-4</v>
      </c>
      <c r="R1363" s="219">
        <v>6.9632359000000002E-4</v>
      </c>
      <c r="S1363" s="219">
        <v>2.9131570000000002E-4</v>
      </c>
      <c r="T1363" s="219">
        <v>0</v>
      </c>
      <c r="U1363" s="219">
        <v>0</v>
      </c>
      <c r="V1363" s="219">
        <v>0</v>
      </c>
      <c r="W1363" s="286">
        <v>1.3398269E-4</v>
      </c>
      <c r="X1363" s="219">
        <v>0</v>
      </c>
      <c r="Y1363" s="219">
        <v>1.9901598999999999E-3</v>
      </c>
      <c r="Z1363" s="219">
        <v>0</v>
      </c>
      <c r="AA1363" s="219">
        <v>0</v>
      </c>
      <c r="AB1363" s="219">
        <v>0</v>
      </c>
      <c r="AC1363"/>
      <c r="AD1363" s="227">
        <f t="shared" si="318"/>
        <v>1.2076421E-2</v>
      </c>
      <c r="AE1363" s="227">
        <f t="shared" si="319"/>
        <v>2.5222728100000001E-3</v>
      </c>
      <c r="AF1363" s="227">
        <f t="shared" si="320"/>
        <v>1.53463352E-3</v>
      </c>
      <c r="AG1363" s="227">
        <f t="shared" si="321"/>
        <v>1.53463352E-3</v>
      </c>
      <c r="AH1363" s="227">
        <f t="shared" si="322"/>
        <v>2.1241425900000001E-3</v>
      </c>
      <c r="AI1363"/>
      <c r="AJ1363">
        <v>1.9923926999999999</v>
      </c>
      <c r="AK1363" s="155">
        <v>0.92654908999999996</v>
      </c>
      <c r="AL1363" s="155">
        <v>0.27572725999999997</v>
      </c>
      <c r="AM1363" s="155">
        <v>0</v>
      </c>
      <c r="AN1363" s="155">
        <v>0.18693562</v>
      </c>
      <c r="AO1363" s="155">
        <v>0.19933682</v>
      </c>
      <c r="AP1363" s="155">
        <v>0.40384390999999997</v>
      </c>
      <c r="AQ1363"/>
      <c r="AR1363" s="156">
        <v>1.6482701000000001E-3</v>
      </c>
      <c r="AS1363" s="156">
        <v>1.5522820999999999E-3</v>
      </c>
      <c r="AT1363" s="156">
        <v>6.6442118000000001E-5</v>
      </c>
      <c r="AU1363" s="156">
        <v>2.9545874999999999E-5</v>
      </c>
      <c r="AV1363" s="282">
        <f t="shared" si="327"/>
        <v>9.3062476651999994E-8</v>
      </c>
      <c r="AW1363" s="282">
        <f t="shared" si="328"/>
        <v>2.4571788777489999E-10</v>
      </c>
      <c r="AX1363" s="283">
        <f t="shared" si="329"/>
        <v>4.1380778208999994E-3</v>
      </c>
      <c r="AY1363" s="157">
        <v>7.4712793999999996E-8</v>
      </c>
      <c r="AZ1363" s="157">
        <v>2.2542652999999999E-10</v>
      </c>
      <c r="BA1363" s="157">
        <v>6.1589748999999999E-15</v>
      </c>
      <c r="BB1363" s="157">
        <v>0</v>
      </c>
      <c r="BC1363" s="157">
        <v>0</v>
      </c>
      <c r="BD1363" s="157">
        <v>1.8659652E-11</v>
      </c>
      <c r="BE1363" s="157">
        <v>1.8331023000000001E-8</v>
      </c>
      <c r="BF1363" s="157">
        <v>4.2553108E-12</v>
      </c>
      <c r="BG1363" s="157">
        <v>1.6029887999999999E-11</v>
      </c>
      <c r="BH1363" s="157">
        <v>0</v>
      </c>
      <c r="BI1363" s="157">
        <v>0</v>
      </c>
      <c r="BJ1363" s="157">
        <v>0</v>
      </c>
      <c r="BK1363" s="157">
        <v>0</v>
      </c>
      <c r="BL1363" s="157">
        <v>0</v>
      </c>
      <c r="BM1363" s="157">
        <v>0</v>
      </c>
      <c r="BN1363" s="157">
        <v>0</v>
      </c>
      <c r="BO1363" s="157">
        <v>0</v>
      </c>
      <c r="BP1363" s="157">
        <v>8.0065208999999995E-6</v>
      </c>
      <c r="BQ1363" s="157">
        <v>4.1300712999999996E-3</v>
      </c>
      <c r="BR1363" s="157">
        <v>0</v>
      </c>
      <c r="BS1363" s="157">
        <v>0</v>
      </c>
      <c r="BT1363" s="157">
        <v>0</v>
      </c>
      <c r="BU1363"/>
      <c r="BV1363" s="155">
        <v>4.2989357999999999E-6</v>
      </c>
      <c r="BW1363" s="155">
        <v>1.1051489000000001E-7</v>
      </c>
      <c r="BX1363" s="155">
        <v>2.2448177999999999E-6</v>
      </c>
      <c r="BY1363" s="155">
        <v>3.3151073000000002E-10</v>
      </c>
      <c r="BZ1363" s="155">
        <v>3.5178581999999998E-7</v>
      </c>
      <c r="CA1363" s="155">
        <v>0</v>
      </c>
      <c r="CB1363" s="155">
        <v>0</v>
      </c>
      <c r="CC1363" s="155">
        <v>0</v>
      </c>
      <c r="CD1363" s="155">
        <v>0</v>
      </c>
      <c r="CE1363" s="155">
        <v>1.0112791E-9</v>
      </c>
      <c r="CF1363" s="155">
        <v>0</v>
      </c>
      <c r="CG1363" s="155">
        <v>0</v>
      </c>
      <c r="CH1363" s="155">
        <v>0</v>
      </c>
      <c r="CI1363" s="155">
        <v>1.4027991E-7</v>
      </c>
      <c r="CJ1363" s="155">
        <v>1.4501943999999999E-6</v>
      </c>
      <c r="CK1363" s="155">
        <v>1.6990668E-13</v>
      </c>
      <c r="CL1363" s="155">
        <v>0</v>
      </c>
      <c r="CM1363"/>
      <c r="CN1363" s="284">
        <v>0</v>
      </c>
      <c r="CO1363" s="284">
        <v>8.0509475999999996E-2</v>
      </c>
      <c r="CP1363" s="285">
        <v>0</v>
      </c>
      <c r="CQ1363" s="284">
        <v>7.5612680000000001E-5</v>
      </c>
      <c r="CR1363" s="284">
        <v>0</v>
      </c>
      <c r="CS1363" s="284">
        <v>0</v>
      </c>
      <c r="CT1363" s="284">
        <v>1.1885505E-5</v>
      </c>
      <c r="CU1363" s="284">
        <v>0</v>
      </c>
      <c r="CV1363" s="284">
        <v>0</v>
      </c>
      <c r="CW1363" s="284">
        <v>0</v>
      </c>
      <c r="CX1363"/>
      <c r="CY1363"/>
      <c r="CZ1363"/>
      <c r="DA1363"/>
      <c r="DB1363" s="247"/>
      <c r="DC1363" s="48"/>
      <c r="DD1363" s="48"/>
      <c r="DE1363" s="48"/>
      <c r="DF1363" s="48"/>
      <c r="DG1363" s="48"/>
      <c r="DH1363" s="48"/>
      <c r="DI1363"/>
      <c r="DJ1363"/>
      <c r="DK1363"/>
      <c r="DL1363"/>
    </row>
    <row r="1364" spans="1:116" ht="14.4">
      <c r="A1364" t="s">
        <v>2741</v>
      </c>
      <c r="B1364" s="188" t="s">
        <v>1374</v>
      </c>
      <c r="C1364" s="151" t="str">
        <f t="shared" si="315"/>
        <v>B.042.02.106</v>
      </c>
      <c r="D1364" s="54" t="s">
        <v>1915</v>
      </c>
      <c r="E1364" s="150" t="s">
        <v>440</v>
      </c>
      <c r="F1364" s="153" t="str">
        <f t="shared" si="316"/>
        <v>Electricity Cyprus consumption</v>
      </c>
      <c r="G1364" s="154">
        <f t="shared" si="317"/>
        <v>0.15903101333333333</v>
      </c>
      <c r="H1364"/>
      <c r="I1364"/>
      <c r="J1364" s="227">
        <f t="shared" si="323"/>
        <v>3.1665652475999999E-2</v>
      </c>
      <c r="K1364"/>
      <c r="L1364" s="280">
        <f t="shared" si="324"/>
        <v>1.3107390999999998E-3</v>
      </c>
      <c r="M1364" s="280">
        <f t="shared" si="325"/>
        <v>6.4369612000000007E-3</v>
      </c>
      <c r="N1364" s="281">
        <f t="shared" si="326"/>
        <v>6.3300175999999995E-5</v>
      </c>
      <c r="O1364" s="280">
        <v>2.3854652E-2</v>
      </c>
      <c r="P1364" s="219">
        <v>5.0316005000000004E-3</v>
      </c>
      <c r="Q1364" s="219">
        <v>1.4053607000000001E-3</v>
      </c>
      <c r="R1364" s="219">
        <v>1.1895256999999999E-3</v>
      </c>
      <c r="S1364" s="219">
        <v>1.2121339999999999E-4</v>
      </c>
      <c r="T1364" s="219">
        <v>0</v>
      </c>
      <c r="U1364" s="219">
        <v>0</v>
      </c>
      <c r="V1364" s="219">
        <v>0</v>
      </c>
      <c r="W1364" s="286">
        <v>6.3300175999999995E-5</v>
      </c>
      <c r="X1364" s="219">
        <v>0</v>
      </c>
      <c r="Y1364" s="219">
        <v>0</v>
      </c>
      <c r="Z1364" s="219">
        <v>0</v>
      </c>
      <c r="AA1364" s="219">
        <v>0</v>
      </c>
      <c r="AB1364" s="219">
        <v>0</v>
      </c>
      <c r="AC1364"/>
      <c r="AD1364" s="227">
        <f t="shared" si="318"/>
        <v>2.3854652E-2</v>
      </c>
      <c r="AE1364" s="227">
        <f t="shared" si="319"/>
        <v>7.7477003000000011E-3</v>
      </c>
      <c r="AF1364" s="227">
        <f t="shared" si="320"/>
        <v>6.4369612000000007E-3</v>
      </c>
      <c r="AG1364" s="227">
        <f t="shared" si="321"/>
        <v>6.4369612000000007E-3</v>
      </c>
      <c r="AH1364" s="227">
        <f t="shared" si="322"/>
        <v>6.3300175999999995E-5</v>
      </c>
      <c r="AI1364"/>
      <c r="AJ1364">
        <v>2.2873681000000001</v>
      </c>
      <c r="AK1364" s="155">
        <v>2.0216626</v>
      </c>
      <c r="AL1364" s="155">
        <v>0</v>
      </c>
      <c r="AM1364" s="155">
        <v>0</v>
      </c>
      <c r="AN1364" s="155">
        <v>3.0292989999999999E-2</v>
      </c>
      <c r="AO1364" s="155">
        <v>0.23541249</v>
      </c>
      <c r="AP1364" s="155">
        <v>0</v>
      </c>
      <c r="AQ1364"/>
      <c r="AR1364" s="156">
        <v>4.3136095999999997E-3</v>
      </c>
      <c r="AS1364" s="156">
        <v>4.0180894E-3</v>
      </c>
      <c r="AT1364" s="156">
        <v>1.5115615E-4</v>
      </c>
      <c r="AU1364" s="156">
        <v>1.4436403999999999E-4</v>
      </c>
      <c r="AV1364" s="282">
        <f t="shared" si="327"/>
        <v>2.4089264917799996E-7</v>
      </c>
      <c r="AW1364" s="282">
        <f t="shared" si="328"/>
        <v>5.59009409473E-10</v>
      </c>
      <c r="AX1364" s="283">
        <f t="shared" si="329"/>
        <v>2.0219052506800003E-2</v>
      </c>
      <c r="AY1364" s="157">
        <v>1.4758078E-7</v>
      </c>
      <c r="AZ1364" s="157">
        <v>4.4528684000000001E-10</v>
      </c>
      <c r="BA1364" s="157">
        <v>1.2165873E-14</v>
      </c>
      <c r="BB1364" s="157">
        <v>0</v>
      </c>
      <c r="BC1364" s="157">
        <v>0</v>
      </c>
      <c r="BD1364" s="157">
        <v>3.1876178000000001E-11</v>
      </c>
      <c r="BE1364" s="157">
        <v>9.3279993E-8</v>
      </c>
      <c r="BF1364" s="157">
        <v>7.2693236E-12</v>
      </c>
      <c r="BG1364" s="157">
        <v>1.0644108E-10</v>
      </c>
      <c r="BH1364" s="157">
        <v>0</v>
      </c>
      <c r="BI1364" s="157">
        <v>0</v>
      </c>
      <c r="BJ1364" s="157">
        <v>0</v>
      </c>
      <c r="BK1364" s="157">
        <v>0</v>
      </c>
      <c r="BL1364" s="157">
        <v>0</v>
      </c>
      <c r="BM1364" s="157">
        <v>0</v>
      </c>
      <c r="BN1364" s="157">
        <v>0</v>
      </c>
      <c r="BO1364" s="157">
        <v>0</v>
      </c>
      <c r="BP1364" s="157">
        <v>2.4265068000000001E-6</v>
      </c>
      <c r="BQ1364" s="157">
        <v>2.0216626000000001E-2</v>
      </c>
      <c r="BR1364" s="157">
        <v>0</v>
      </c>
      <c r="BS1364" s="157">
        <v>0</v>
      </c>
      <c r="BT1364" s="157">
        <v>0</v>
      </c>
      <c r="BU1364"/>
      <c r="BV1364" s="155">
        <v>8.5994330999999996E-6</v>
      </c>
      <c r="BW1364" s="155">
        <v>7.3383699E-7</v>
      </c>
      <c r="BX1364" s="155">
        <v>4.4342067E-6</v>
      </c>
      <c r="BY1364" s="155">
        <v>5.6631792E-10</v>
      </c>
      <c r="BZ1364" s="155">
        <v>7.1298247000000004E-7</v>
      </c>
      <c r="CA1364" s="155">
        <v>0</v>
      </c>
      <c r="CB1364" s="155">
        <v>0</v>
      </c>
      <c r="CC1364" s="155">
        <v>0</v>
      </c>
      <c r="CD1364" s="155">
        <v>0</v>
      </c>
      <c r="CE1364" s="155">
        <v>1.7275623000000001E-9</v>
      </c>
      <c r="CF1364" s="155">
        <v>0</v>
      </c>
      <c r="CG1364" s="155">
        <v>0</v>
      </c>
      <c r="CH1364" s="155">
        <v>0</v>
      </c>
      <c r="CI1364" s="155">
        <v>2.7501996999999998E-7</v>
      </c>
      <c r="CJ1364" s="155">
        <v>2.4410929999999998E-6</v>
      </c>
      <c r="CK1364" s="155">
        <v>8.0272480000000003E-14</v>
      </c>
      <c r="CL1364" s="155">
        <v>0</v>
      </c>
      <c r="CM1364"/>
      <c r="CN1364" s="284">
        <v>0</v>
      </c>
      <c r="CO1364" s="284">
        <v>0.15903102</v>
      </c>
      <c r="CP1364" s="285">
        <v>0</v>
      </c>
      <c r="CQ1364" s="284">
        <v>5.0208057999999998E-4</v>
      </c>
      <c r="CR1364" s="284">
        <v>0</v>
      </c>
      <c r="CS1364" s="284">
        <v>0</v>
      </c>
      <c r="CT1364" s="284">
        <v>3.3705475000000003E-5</v>
      </c>
      <c r="CU1364" s="284">
        <v>0</v>
      </c>
      <c r="CV1364" s="284">
        <v>0</v>
      </c>
      <c r="CW1364" s="284">
        <v>0</v>
      </c>
      <c r="CX1364"/>
      <c r="CY1364"/>
      <c r="CZ1364"/>
      <c r="DA1364"/>
      <c r="DB1364" s="247"/>
      <c r="DC1364" s="48"/>
      <c r="DD1364" s="48"/>
      <c r="DE1364" s="48"/>
      <c r="DF1364" s="48"/>
      <c r="DG1364" s="48"/>
      <c r="DH1364" s="48"/>
      <c r="DI1364"/>
      <c r="DJ1364"/>
      <c r="DK1364"/>
      <c r="DL1364"/>
    </row>
    <row r="1365" spans="1:116" ht="14.4">
      <c r="A1365" t="s">
        <v>2742</v>
      </c>
      <c r="B1365" s="188" t="s">
        <v>1374</v>
      </c>
      <c r="C1365" s="151" t="str">
        <f t="shared" si="315"/>
        <v>B.042.02.107</v>
      </c>
      <c r="D1365" s="54" t="s">
        <v>1915</v>
      </c>
      <c r="E1365" s="150" t="s">
        <v>440</v>
      </c>
      <c r="F1365" s="153" t="str">
        <f t="shared" si="316"/>
        <v>Electricity Czechia consumption</v>
      </c>
      <c r="G1365" s="154">
        <f t="shared" si="317"/>
        <v>0.12214324666666668</v>
      </c>
      <c r="H1365"/>
      <c r="I1365"/>
      <c r="J1365" s="227">
        <f t="shared" si="323"/>
        <v>2.9235215935000003E-2</v>
      </c>
      <c r="K1365"/>
      <c r="L1365" s="280">
        <f t="shared" si="324"/>
        <v>6.0852862999999997E-4</v>
      </c>
      <c r="M1365" s="280">
        <f t="shared" si="325"/>
        <v>1.2313604299999999E-3</v>
      </c>
      <c r="N1365" s="281">
        <f t="shared" si="326"/>
        <v>9.0738398750000015E-3</v>
      </c>
      <c r="O1365" s="280">
        <v>1.8321487000000001E-2</v>
      </c>
      <c r="P1365" s="219">
        <v>6.9279531000000002E-4</v>
      </c>
      <c r="Q1365" s="219">
        <v>5.3856512000000003E-4</v>
      </c>
      <c r="R1365" s="219">
        <v>4.776936E-4</v>
      </c>
      <c r="S1365" s="219">
        <v>1.3083503000000001E-4</v>
      </c>
      <c r="T1365" s="219">
        <v>0</v>
      </c>
      <c r="U1365" s="219">
        <v>0</v>
      </c>
      <c r="V1365" s="219">
        <v>0</v>
      </c>
      <c r="W1365" s="286">
        <v>3.8027475E-5</v>
      </c>
      <c r="X1365" s="219">
        <v>0</v>
      </c>
      <c r="Y1365" s="219">
        <v>9.0358124000000008E-3</v>
      </c>
      <c r="Z1365" s="219">
        <v>0</v>
      </c>
      <c r="AA1365" s="219">
        <v>0</v>
      </c>
      <c r="AB1365" s="219">
        <v>0</v>
      </c>
      <c r="AC1365"/>
      <c r="AD1365" s="227">
        <f t="shared" si="318"/>
        <v>1.8321487000000001E-2</v>
      </c>
      <c r="AE1365" s="227">
        <f t="shared" si="319"/>
        <v>1.8398890599999999E-3</v>
      </c>
      <c r="AF1365" s="227">
        <f t="shared" si="320"/>
        <v>1.2313604299999999E-3</v>
      </c>
      <c r="AG1365" s="227">
        <f t="shared" si="321"/>
        <v>1.2313604299999999E-3</v>
      </c>
      <c r="AH1365" s="227">
        <f t="shared" si="322"/>
        <v>9.0738398750000015E-3</v>
      </c>
      <c r="AI1365"/>
      <c r="AJ1365">
        <v>2.8770519999999999</v>
      </c>
      <c r="AK1365" s="155">
        <v>1.2244223999999999</v>
      </c>
      <c r="AL1365" s="155">
        <v>1.2518691</v>
      </c>
      <c r="AM1365" s="155">
        <v>0</v>
      </c>
      <c r="AN1365" s="155">
        <v>0.25085431000000002</v>
      </c>
      <c r="AO1365" s="155">
        <v>0.10786817999999999</v>
      </c>
      <c r="AP1365" s="155">
        <v>4.2038002999999997E-2</v>
      </c>
      <c r="AQ1365"/>
      <c r="AR1365" s="156">
        <v>2.2562336000000001E-3</v>
      </c>
      <c r="AS1365" s="156">
        <v>2.1349701E-3</v>
      </c>
      <c r="AT1365" s="156">
        <v>9.7231897999999994E-5</v>
      </c>
      <c r="AU1365" s="156">
        <v>2.4031659E-5</v>
      </c>
      <c r="AV1365" s="282">
        <f t="shared" si="327"/>
        <v>1.2799580494000001E-7</v>
      </c>
      <c r="AW1365" s="282">
        <f t="shared" si="328"/>
        <v>3.595854236583E-10</v>
      </c>
      <c r="AX1365" s="283">
        <f t="shared" si="329"/>
        <v>3.3657785720000001E-3</v>
      </c>
      <c r="AY1365" s="157">
        <v>1.1334893E-7</v>
      </c>
      <c r="AZ1365" s="157">
        <v>3.4200109E-10</v>
      </c>
      <c r="BA1365" s="157">
        <v>9.3439583E-15</v>
      </c>
      <c r="BB1365" s="157">
        <v>0</v>
      </c>
      <c r="BC1365" s="157">
        <v>0</v>
      </c>
      <c r="BD1365" s="157">
        <v>1.280094E-11</v>
      </c>
      <c r="BE1365" s="157">
        <v>1.4634073999999999E-8</v>
      </c>
      <c r="BF1365" s="157">
        <v>2.9192387E-12</v>
      </c>
      <c r="BG1365" s="157">
        <v>1.4655751000000001E-11</v>
      </c>
      <c r="BH1365" s="157">
        <v>0</v>
      </c>
      <c r="BI1365" s="157">
        <v>0</v>
      </c>
      <c r="BJ1365" s="157">
        <v>0</v>
      </c>
      <c r="BK1365" s="157">
        <v>0</v>
      </c>
      <c r="BL1365" s="157">
        <v>0</v>
      </c>
      <c r="BM1365" s="157">
        <v>0</v>
      </c>
      <c r="BN1365" s="157">
        <v>0</v>
      </c>
      <c r="BO1365" s="157">
        <v>0</v>
      </c>
      <c r="BP1365" s="157">
        <v>1.4490572E-5</v>
      </c>
      <c r="BQ1365" s="157">
        <v>3.351288E-3</v>
      </c>
      <c r="BR1365" s="157">
        <v>0</v>
      </c>
      <c r="BS1365" s="157">
        <v>0</v>
      </c>
      <c r="BT1365" s="157">
        <v>0</v>
      </c>
      <c r="BU1365"/>
      <c r="BV1365" s="155">
        <v>6.8784358000000003E-6</v>
      </c>
      <c r="BW1365" s="155">
        <v>1.0104117000000001E-7</v>
      </c>
      <c r="BX1365" s="155">
        <v>3.4056777999999998E-6</v>
      </c>
      <c r="BY1365" s="155">
        <v>2.274238E-10</v>
      </c>
      <c r="BZ1365" s="155">
        <v>2.0033892999999999E-7</v>
      </c>
      <c r="CA1365" s="155">
        <v>0</v>
      </c>
      <c r="CB1365" s="155">
        <v>0</v>
      </c>
      <c r="CC1365" s="155">
        <v>0</v>
      </c>
      <c r="CD1365" s="155">
        <v>0</v>
      </c>
      <c r="CE1365" s="155">
        <v>6.9376012000000001E-10</v>
      </c>
      <c r="CF1365" s="155">
        <v>0</v>
      </c>
      <c r="CG1365" s="155">
        <v>0</v>
      </c>
      <c r="CH1365" s="155">
        <v>0</v>
      </c>
      <c r="CI1365" s="155">
        <v>9.7872627000000003E-8</v>
      </c>
      <c r="CJ1365" s="155">
        <v>3.072584E-6</v>
      </c>
      <c r="CK1365" s="155">
        <v>4.8223557999999999E-14</v>
      </c>
      <c r="CL1365" s="155">
        <v>0</v>
      </c>
      <c r="CM1365"/>
      <c r="CN1365" s="284">
        <v>0</v>
      </c>
      <c r="CO1365" s="284">
        <v>0.12214324999999999</v>
      </c>
      <c r="CP1365" s="285">
        <v>0</v>
      </c>
      <c r="CQ1365" s="284">
        <v>6.9130900000000006E-5</v>
      </c>
      <c r="CR1365" s="284">
        <v>0</v>
      </c>
      <c r="CS1365" s="284">
        <v>0</v>
      </c>
      <c r="CT1365" s="284">
        <v>7.4873842999999999E-6</v>
      </c>
      <c r="CU1365" s="284">
        <v>0</v>
      </c>
      <c r="CV1365" s="284">
        <v>0</v>
      </c>
      <c r="CW1365" s="284">
        <v>0</v>
      </c>
      <c r="CX1365"/>
      <c r="CY1365"/>
      <c r="CZ1365"/>
      <c r="DA1365"/>
      <c r="DB1365" s="247"/>
      <c r="DC1365" s="48"/>
      <c r="DD1365" s="48"/>
      <c r="DE1365" s="48"/>
      <c r="DF1365" s="48"/>
      <c r="DG1365" s="48"/>
      <c r="DH1365" s="48"/>
      <c r="DI1365"/>
      <c r="DJ1365"/>
      <c r="DK1365"/>
      <c r="DL1365"/>
    </row>
    <row r="1366" spans="1:116" ht="14.4">
      <c r="A1366" t="s">
        <v>2743</v>
      </c>
      <c r="B1366" s="188" t="s">
        <v>1374</v>
      </c>
      <c r="C1366" s="151" t="str">
        <f t="shared" si="315"/>
        <v>B.042.02.108</v>
      </c>
      <c r="D1366" s="54" t="s">
        <v>1915</v>
      </c>
      <c r="E1366" s="150" t="s">
        <v>440</v>
      </c>
      <c r="F1366" s="153" t="str">
        <f t="shared" si="316"/>
        <v>Electricity Denmark consumption</v>
      </c>
      <c r="G1366" s="154">
        <f t="shared" si="317"/>
        <v>3.198442666666667E-2</v>
      </c>
      <c r="H1366"/>
      <c r="I1366"/>
      <c r="J1366" s="227">
        <f t="shared" si="323"/>
        <v>8.2642283800000004E-3</v>
      </c>
      <c r="K1366"/>
      <c r="L1366" s="280">
        <f t="shared" si="324"/>
        <v>6.8179223000000002E-4</v>
      </c>
      <c r="M1366" s="280">
        <f t="shared" si="325"/>
        <v>1.1985341500000001E-3</v>
      </c>
      <c r="N1366" s="281">
        <f t="shared" si="326"/>
        <v>1.586238E-3</v>
      </c>
      <c r="O1366" s="280">
        <v>4.7976640000000001E-3</v>
      </c>
      <c r="P1366" s="219">
        <v>6.6142698999999995E-4</v>
      </c>
      <c r="Q1366" s="219">
        <v>5.3710716E-4</v>
      </c>
      <c r="R1366" s="219">
        <v>4.6573685999999999E-4</v>
      </c>
      <c r="S1366" s="219">
        <v>2.1605537E-4</v>
      </c>
      <c r="T1366" s="219">
        <v>0</v>
      </c>
      <c r="U1366" s="219">
        <v>0</v>
      </c>
      <c r="V1366" s="219">
        <v>0</v>
      </c>
      <c r="W1366" s="219">
        <v>1.9239079999999999E-4</v>
      </c>
      <c r="X1366" s="219">
        <v>0</v>
      </c>
      <c r="Y1366" s="219">
        <v>1.3938472E-3</v>
      </c>
      <c r="Z1366" s="219">
        <v>0</v>
      </c>
      <c r="AA1366" s="219">
        <v>0</v>
      </c>
      <c r="AB1366" s="219">
        <v>0</v>
      </c>
      <c r="AC1366"/>
      <c r="AD1366" s="227">
        <f t="shared" si="318"/>
        <v>4.7976640000000001E-3</v>
      </c>
      <c r="AE1366" s="227">
        <f t="shared" si="319"/>
        <v>1.8803263800000001E-3</v>
      </c>
      <c r="AF1366" s="227">
        <f t="shared" si="320"/>
        <v>1.1985341500000001E-3</v>
      </c>
      <c r="AG1366" s="227">
        <f t="shared" si="321"/>
        <v>1.1985341500000001E-3</v>
      </c>
      <c r="AH1366" s="227">
        <f t="shared" si="322"/>
        <v>1.586238E-3</v>
      </c>
      <c r="AI1366"/>
      <c r="AJ1366">
        <v>1.7292945</v>
      </c>
      <c r="AK1366" s="155">
        <v>0.32082865999999999</v>
      </c>
      <c r="AL1366" s="155">
        <v>0.19311094000000001</v>
      </c>
      <c r="AM1366" s="155">
        <v>0</v>
      </c>
      <c r="AN1366" s="155">
        <v>0.48404645000000002</v>
      </c>
      <c r="AO1366" s="155">
        <v>0.55702010999999996</v>
      </c>
      <c r="AP1366" s="155">
        <v>0.17428837</v>
      </c>
      <c r="AQ1366"/>
      <c r="AR1366" s="156">
        <v>7.9242587999999998E-4</v>
      </c>
      <c r="AS1366" s="156">
        <v>7.5218747000000005E-4</v>
      </c>
      <c r="AT1366" s="156">
        <v>2.8769798000000001E-5</v>
      </c>
      <c r="AU1366" s="156">
        <v>1.1468612999999999E-5</v>
      </c>
      <c r="AV1366" s="282">
        <f t="shared" si="327"/>
        <v>4.5095171529999996E-8</v>
      </c>
      <c r="AW1366" s="282">
        <f t="shared" si="328"/>
        <v>1.0639718050870001E-10</v>
      </c>
      <c r="AX1366" s="283">
        <f t="shared" si="329"/>
        <v>1.6062483034999999E-3</v>
      </c>
      <c r="AY1366" s="157">
        <v>2.9681547999999999E-8</v>
      </c>
      <c r="AZ1366" s="157">
        <v>8.9556395000000005E-11</v>
      </c>
      <c r="BA1366" s="157">
        <v>2.4468086999999999E-15</v>
      </c>
      <c r="BB1366" s="157">
        <v>0</v>
      </c>
      <c r="BC1366" s="157">
        <v>0</v>
      </c>
      <c r="BD1366" s="157">
        <v>1.2480530000000001E-11</v>
      </c>
      <c r="BE1366" s="157">
        <v>1.5401142999999999E-8</v>
      </c>
      <c r="BF1366" s="157">
        <v>2.8461697E-12</v>
      </c>
      <c r="BG1366" s="157">
        <v>1.3992169E-11</v>
      </c>
      <c r="BH1366" s="157">
        <v>0</v>
      </c>
      <c r="BI1366" s="157">
        <v>0</v>
      </c>
      <c r="BJ1366" s="157">
        <v>0</v>
      </c>
      <c r="BK1366" s="157">
        <v>0</v>
      </c>
      <c r="BL1366" s="157">
        <v>0</v>
      </c>
      <c r="BM1366" s="157">
        <v>0</v>
      </c>
      <c r="BN1366" s="157">
        <v>0</v>
      </c>
      <c r="BO1366" s="157">
        <v>0</v>
      </c>
      <c r="BP1366" s="157">
        <v>9.3854034999999995E-6</v>
      </c>
      <c r="BQ1366" s="157">
        <v>1.5968629E-3</v>
      </c>
      <c r="BR1366" s="157">
        <v>0</v>
      </c>
      <c r="BS1366" s="157">
        <v>0</v>
      </c>
      <c r="BT1366" s="157">
        <v>0</v>
      </c>
      <c r="BU1366"/>
      <c r="BV1366" s="155">
        <v>1.9869905E-6</v>
      </c>
      <c r="BW1366" s="155">
        <v>9.6466240999999999E-8</v>
      </c>
      <c r="BX1366" s="155">
        <v>8.9181069E-7</v>
      </c>
      <c r="BY1366" s="155">
        <v>2.2173135000000001E-10</v>
      </c>
      <c r="BZ1366" s="155">
        <v>2.7284943000000001E-7</v>
      </c>
      <c r="CA1366" s="155">
        <v>0</v>
      </c>
      <c r="CB1366" s="155">
        <v>0</v>
      </c>
      <c r="CC1366" s="155">
        <v>0</v>
      </c>
      <c r="CD1366" s="155">
        <v>0</v>
      </c>
      <c r="CE1366" s="155">
        <v>6.7639521000000003E-10</v>
      </c>
      <c r="CF1366" s="155">
        <v>0</v>
      </c>
      <c r="CG1366" s="155">
        <v>0</v>
      </c>
      <c r="CH1366" s="155">
        <v>0</v>
      </c>
      <c r="CI1366" s="155">
        <v>9.5290059000000004E-8</v>
      </c>
      <c r="CJ1366" s="155">
        <v>6.2967567999999996E-7</v>
      </c>
      <c r="CK1366" s="155">
        <v>2.4397540999999999E-13</v>
      </c>
      <c r="CL1366" s="155">
        <v>0</v>
      </c>
      <c r="CM1366"/>
      <c r="CN1366" s="284">
        <v>0</v>
      </c>
      <c r="CO1366" s="284">
        <v>3.1984427000000003E-2</v>
      </c>
      <c r="CP1366" s="285">
        <v>0</v>
      </c>
      <c r="CQ1366" s="284">
        <v>6.6000797000000005E-5</v>
      </c>
      <c r="CR1366" s="284">
        <v>0</v>
      </c>
      <c r="CS1366" s="284">
        <v>0</v>
      </c>
      <c r="CT1366" s="284">
        <v>9.4212957E-6</v>
      </c>
      <c r="CU1366" s="284">
        <v>0</v>
      </c>
      <c r="CV1366" s="284">
        <v>0</v>
      </c>
      <c r="CW1366" s="284">
        <v>0</v>
      </c>
      <c r="CX1366"/>
      <c r="CY1366"/>
      <c r="CZ1366"/>
      <c r="DA1366"/>
      <c r="DB1366" s="247"/>
      <c r="DC1366" s="48"/>
      <c r="DD1366" s="48"/>
      <c r="DE1366" s="48"/>
      <c r="DF1366" s="48"/>
      <c r="DG1366" s="48"/>
      <c r="DH1366" s="48"/>
      <c r="DI1366"/>
      <c r="DJ1366"/>
      <c r="DK1366"/>
      <c r="DL1366"/>
    </row>
    <row r="1367" spans="1:116" ht="14.4">
      <c r="A1367" t="s">
        <v>2744</v>
      </c>
      <c r="B1367" s="188" t="s">
        <v>1374</v>
      </c>
      <c r="C1367" s="151" t="str">
        <f t="shared" si="315"/>
        <v>B.042.02.109</v>
      </c>
      <c r="D1367" s="54" t="s">
        <v>1915</v>
      </c>
      <c r="E1367" s="150" t="s">
        <v>440</v>
      </c>
      <c r="F1367" s="153" t="str">
        <f t="shared" si="316"/>
        <v>Electricity Estonia consumption</v>
      </c>
      <c r="G1367" s="154">
        <f t="shared" si="317"/>
        <v>5.3783652666666668E-2</v>
      </c>
      <c r="H1367"/>
      <c r="I1367"/>
      <c r="J1367" s="227">
        <f t="shared" si="323"/>
        <v>1.8145652849999999E-2</v>
      </c>
      <c r="K1367"/>
      <c r="L1367" s="280">
        <f t="shared" si="324"/>
        <v>1.1051432499999999E-3</v>
      </c>
      <c r="M1367" s="280">
        <f t="shared" si="325"/>
        <v>3.0616717099999999E-3</v>
      </c>
      <c r="N1367" s="281">
        <f t="shared" si="326"/>
        <v>5.9112899899999996E-3</v>
      </c>
      <c r="O1367" s="280">
        <v>8.0675478999999994E-3</v>
      </c>
      <c r="P1367" s="219">
        <v>2.1055395999999998E-3</v>
      </c>
      <c r="Q1367" s="219">
        <v>9.5613211000000005E-4</v>
      </c>
      <c r="R1367" s="219">
        <v>8.1142753999999999E-4</v>
      </c>
      <c r="S1367" s="286">
        <v>2.9371570999999998E-4</v>
      </c>
      <c r="T1367" s="219">
        <v>0</v>
      </c>
      <c r="U1367" s="219">
        <v>0</v>
      </c>
      <c r="V1367" s="219">
        <v>0</v>
      </c>
      <c r="W1367" s="286">
        <v>1.1589499E-4</v>
      </c>
      <c r="X1367" s="219">
        <v>0</v>
      </c>
      <c r="Y1367" s="219">
        <v>5.7953950000000001E-3</v>
      </c>
      <c r="Z1367" s="219">
        <v>0</v>
      </c>
      <c r="AA1367" s="219">
        <v>0</v>
      </c>
      <c r="AB1367" s="219">
        <v>0</v>
      </c>
      <c r="AC1367"/>
      <c r="AD1367" s="227">
        <f t="shared" si="318"/>
        <v>8.0675478999999994E-3</v>
      </c>
      <c r="AE1367" s="227">
        <f t="shared" si="319"/>
        <v>4.1668149600000001E-3</v>
      </c>
      <c r="AF1367" s="227">
        <f t="shared" si="320"/>
        <v>3.0616717099999999E-3</v>
      </c>
      <c r="AG1367" s="227">
        <f t="shared" si="321"/>
        <v>3.0616717099999999E-3</v>
      </c>
      <c r="AH1367" s="227">
        <f t="shared" si="322"/>
        <v>5.9112899899999996E-3</v>
      </c>
      <c r="AI1367"/>
      <c r="AJ1367">
        <v>2.4387287</v>
      </c>
      <c r="AK1367" s="155">
        <v>0.5904142</v>
      </c>
      <c r="AL1367" s="155">
        <v>0.80292459000000005</v>
      </c>
      <c r="AM1367" s="155">
        <v>0</v>
      </c>
      <c r="AN1367" s="155">
        <v>0.59792586999999997</v>
      </c>
      <c r="AO1367" s="155">
        <v>0.3203085</v>
      </c>
      <c r="AP1367" s="155">
        <v>0.12715556</v>
      </c>
      <c r="AQ1367"/>
      <c r="AR1367" s="156">
        <v>1.6425744999999999E-3</v>
      </c>
      <c r="AS1367" s="156">
        <v>1.5475494E-3</v>
      </c>
      <c r="AT1367" s="156">
        <v>5.4106698999999999E-5</v>
      </c>
      <c r="AU1367" s="156">
        <v>4.0918346999999999E-5</v>
      </c>
      <c r="AV1367" s="282">
        <f t="shared" si="327"/>
        <v>9.2778743137000003E-8</v>
      </c>
      <c r="AW1367" s="282">
        <f t="shared" si="328"/>
        <v>2.000987433494E-10</v>
      </c>
      <c r="AX1367" s="283">
        <f t="shared" si="329"/>
        <v>5.73086086E-3</v>
      </c>
      <c r="AY1367" s="157">
        <v>4.9911230000000003E-8</v>
      </c>
      <c r="AZ1367" s="157">
        <v>1.5059422999999999E-10</v>
      </c>
      <c r="BA1367" s="157">
        <v>4.1144493999999997E-15</v>
      </c>
      <c r="BB1367" s="157">
        <v>0</v>
      </c>
      <c r="BC1367" s="157">
        <v>0</v>
      </c>
      <c r="BD1367" s="157">
        <v>2.1744137000000001E-11</v>
      </c>
      <c r="BE1367" s="157">
        <v>4.2845769000000001E-8</v>
      </c>
      <c r="BF1367" s="157">
        <v>4.9587238999999999E-12</v>
      </c>
      <c r="BG1367" s="157">
        <v>4.4541675E-11</v>
      </c>
      <c r="BH1367" s="157">
        <v>0</v>
      </c>
      <c r="BI1367" s="157">
        <v>0</v>
      </c>
      <c r="BJ1367" s="157">
        <v>0</v>
      </c>
      <c r="BK1367" s="157">
        <v>0</v>
      </c>
      <c r="BL1367" s="157">
        <v>0</v>
      </c>
      <c r="BM1367" s="157">
        <v>0</v>
      </c>
      <c r="BN1367" s="157">
        <v>0</v>
      </c>
      <c r="BO1367" s="157">
        <v>0</v>
      </c>
      <c r="BP1367" s="157">
        <v>1.280166E-5</v>
      </c>
      <c r="BQ1367" s="157">
        <v>5.7180592000000002E-3</v>
      </c>
      <c r="BR1367" s="157">
        <v>0</v>
      </c>
      <c r="BS1367" s="157">
        <v>0</v>
      </c>
      <c r="BT1367" s="157">
        <v>0</v>
      </c>
      <c r="BU1367"/>
      <c r="BV1367" s="155">
        <v>4.2380222E-6</v>
      </c>
      <c r="BW1367" s="155">
        <v>3.0708376E-7</v>
      </c>
      <c r="BX1367" s="155">
        <v>1.4996309000000001E-6</v>
      </c>
      <c r="BY1367" s="155">
        <v>3.8631024000000002E-10</v>
      </c>
      <c r="BZ1367" s="155">
        <v>5.1585456000000003E-7</v>
      </c>
      <c r="CA1367" s="155">
        <v>0</v>
      </c>
      <c r="CB1367" s="155">
        <v>0</v>
      </c>
      <c r="CC1367" s="155">
        <v>0</v>
      </c>
      <c r="CD1367" s="155">
        <v>0</v>
      </c>
      <c r="CE1367" s="155">
        <v>1.1784458999999999E-9</v>
      </c>
      <c r="CF1367" s="155">
        <v>0</v>
      </c>
      <c r="CG1367" s="155">
        <v>0</v>
      </c>
      <c r="CH1367" s="155">
        <v>0</v>
      </c>
      <c r="CI1367" s="155">
        <v>1.7504256000000001E-7</v>
      </c>
      <c r="CJ1367" s="155">
        <v>1.7388455000000001E-6</v>
      </c>
      <c r="CK1367" s="155">
        <v>1.4696923E-13</v>
      </c>
      <c r="CL1367" s="155">
        <v>0</v>
      </c>
      <c r="CM1367"/>
      <c r="CN1367" s="284">
        <v>0</v>
      </c>
      <c r="CO1367" s="284">
        <v>5.3783652000000001E-2</v>
      </c>
      <c r="CP1367" s="285">
        <v>0</v>
      </c>
      <c r="CQ1367" s="284">
        <v>2.1010224000000001E-4</v>
      </c>
      <c r="CR1367" s="284">
        <v>0</v>
      </c>
      <c r="CS1367" s="284">
        <v>0</v>
      </c>
      <c r="CT1367" s="284">
        <v>2.016416E-5</v>
      </c>
      <c r="CU1367" s="284">
        <v>0</v>
      </c>
      <c r="CV1367" s="284">
        <v>0</v>
      </c>
      <c r="CW1367" s="284">
        <v>0</v>
      </c>
      <c r="CX1367"/>
      <c r="CY1367"/>
      <c r="CZ1367"/>
      <c r="DA1367"/>
      <c r="DB1367" s="247"/>
      <c r="DC1367" s="48"/>
      <c r="DD1367" s="48"/>
      <c r="DE1367" s="48"/>
      <c r="DF1367" s="48"/>
      <c r="DG1367" s="48"/>
      <c r="DH1367" s="48"/>
      <c r="DI1367"/>
      <c r="DJ1367"/>
      <c r="DK1367"/>
      <c r="DL1367"/>
    </row>
    <row r="1368" spans="1:116" ht="14.4">
      <c r="A1368" t="s">
        <v>2745</v>
      </c>
      <c r="B1368" s="188" t="s">
        <v>1374</v>
      </c>
      <c r="C1368" s="151" t="str">
        <f t="shared" si="315"/>
        <v>B.042.02.110</v>
      </c>
      <c r="D1368" s="54" t="s">
        <v>1915</v>
      </c>
      <c r="E1368" s="150" t="s">
        <v>440</v>
      </c>
      <c r="F1368" s="153" t="str">
        <f t="shared" si="316"/>
        <v>Electricity Finland consumption</v>
      </c>
      <c r="G1368" s="154">
        <f t="shared" si="317"/>
        <v>1.7370150000000001E-2</v>
      </c>
      <c r="H1368"/>
      <c r="I1368"/>
      <c r="J1368" s="227">
        <f t="shared" si="323"/>
        <v>1.417562638E-2</v>
      </c>
      <c r="K1368"/>
      <c r="L1368" s="280">
        <f t="shared" si="324"/>
        <v>5.6523919000000004E-4</v>
      </c>
      <c r="M1368" s="280">
        <f t="shared" si="325"/>
        <v>1.2194154399999999E-3</v>
      </c>
      <c r="N1368" s="281">
        <f t="shared" si="326"/>
        <v>9.7854492499999998E-3</v>
      </c>
      <c r="O1368" s="280">
        <v>2.6055225E-3</v>
      </c>
      <c r="P1368" s="219">
        <v>7.6527363999999995E-4</v>
      </c>
      <c r="Q1368" s="219">
        <v>4.5414179999999998E-4</v>
      </c>
      <c r="R1368" s="219">
        <v>3.8649308999999998E-4</v>
      </c>
      <c r="S1368" s="219">
        <v>1.7874610000000001E-4</v>
      </c>
      <c r="T1368" s="219">
        <v>0</v>
      </c>
      <c r="U1368" s="219">
        <v>0</v>
      </c>
      <c r="V1368" s="219">
        <v>0</v>
      </c>
      <c r="W1368" s="219">
        <v>1.1627984999999999E-4</v>
      </c>
      <c r="X1368" s="219">
        <v>0</v>
      </c>
      <c r="Y1368" s="219">
        <v>9.6691694000000002E-3</v>
      </c>
      <c r="Z1368" s="219">
        <v>0</v>
      </c>
      <c r="AA1368" s="219">
        <v>0</v>
      </c>
      <c r="AB1368" s="219">
        <v>0</v>
      </c>
      <c r="AC1368"/>
      <c r="AD1368" s="227">
        <f t="shared" si="318"/>
        <v>2.6055225E-3</v>
      </c>
      <c r="AE1368" s="227">
        <f t="shared" si="319"/>
        <v>1.78465463E-3</v>
      </c>
      <c r="AF1368" s="227">
        <f t="shared" si="320"/>
        <v>1.2194154399999999E-3</v>
      </c>
      <c r="AG1368" s="227">
        <f t="shared" si="321"/>
        <v>1.2194154399999999E-3</v>
      </c>
      <c r="AH1368" s="227">
        <f t="shared" si="322"/>
        <v>9.7854492499999998E-3</v>
      </c>
      <c r="AI1368"/>
      <c r="AJ1368">
        <v>2.3526956000000001</v>
      </c>
      <c r="AK1368" s="155">
        <v>0.13418121999999999</v>
      </c>
      <c r="AL1368" s="155">
        <v>1.3396177</v>
      </c>
      <c r="AM1368" s="155">
        <v>0</v>
      </c>
      <c r="AN1368" s="155">
        <v>0.40767787999999999</v>
      </c>
      <c r="AO1368" s="155">
        <v>0.26826588000000001</v>
      </c>
      <c r="AP1368" s="155">
        <v>0.20295289</v>
      </c>
      <c r="AQ1368"/>
      <c r="AR1368" s="156">
        <v>5.7405349000000004E-4</v>
      </c>
      <c r="AS1368" s="156">
        <v>5.4763323000000001E-4</v>
      </c>
      <c r="AT1368" s="156">
        <v>1.816781E-5</v>
      </c>
      <c r="AU1368" s="156">
        <v>8.2524464999999997E-6</v>
      </c>
      <c r="AV1368" s="282">
        <f t="shared" si="327"/>
        <v>3.2831728003999999E-8</v>
      </c>
      <c r="AW1368" s="282">
        <f t="shared" si="328"/>
        <v>6.7188646016500001E-11</v>
      </c>
      <c r="AX1368" s="283">
        <f t="shared" si="329"/>
        <v>1.1558048719999998E-3</v>
      </c>
      <c r="AY1368" s="157">
        <v>1.6119499000000001E-8</v>
      </c>
      <c r="AZ1368" s="157">
        <v>4.8636420000000001E-11</v>
      </c>
      <c r="BA1368" s="157">
        <v>1.3288165E-15</v>
      </c>
      <c r="BB1368" s="157">
        <v>0</v>
      </c>
      <c r="BC1368" s="157">
        <v>0</v>
      </c>
      <c r="BD1368" s="157">
        <v>1.0357003999999999E-11</v>
      </c>
      <c r="BE1368" s="157">
        <v>1.6701871999999999E-8</v>
      </c>
      <c r="BF1368" s="157">
        <v>2.3619021999999999E-12</v>
      </c>
      <c r="BG1368" s="157">
        <v>1.6188994999999999E-11</v>
      </c>
      <c r="BH1368" s="157">
        <v>0</v>
      </c>
      <c r="BI1368" s="157">
        <v>0</v>
      </c>
      <c r="BJ1368" s="157">
        <v>0</v>
      </c>
      <c r="BK1368" s="157">
        <v>0</v>
      </c>
      <c r="BL1368" s="157">
        <v>0</v>
      </c>
      <c r="BM1368" s="157">
        <v>0</v>
      </c>
      <c r="BN1368" s="157">
        <v>0</v>
      </c>
      <c r="BO1368" s="157">
        <v>0</v>
      </c>
      <c r="BP1368" s="157">
        <v>1.8403772000000002E-5</v>
      </c>
      <c r="BQ1368" s="157">
        <v>1.1374010999999999E-3</v>
      </c>
      <c r="BR1368" s="157">
        <v>0</v>
      </c>
      <c r="BS1368" s="157">
        <v>0</v>
      </c>
      <c r="BT1368" s="157">
        <v>0</v>
      </c>
      <c r="BU1368"/>
      <c r="BV1368" s="155">
        <v>2.8054639999999999E-6</v>
      </c>
      <c r="BW1368" s="155">
        <v>1.1161182E-7</v>
      </c>
      <c r="BX1368" s="155">
        <v>4.8432587E-7</v>
      </c>
      <c r="BY1368" s="155">
        <v>1.8400439999999999E-10</v>
      </c>
      <c r="BZ1368" s="155">
        <v>2.5193057999999999E-7</v>
      </c>
      <c r="CA1368" s="155">
        <v>0</v>
      </c>
      <c r="CB1368" s="155">
        <v>0</v>
      </c>
      <c r="CC1368" s="155">
        <v>0</v>
      </c>
      <c r="CD1368" s="155">
        <v>0</v>
      </c>
      <c r="CE1368" s="155">
        <v>5.6130852999999996E-10</v>
      </c>
      <c r="CF1368" s="155">
        <v>0</v>
      </c>
      <c r="CG1368" s="155">
        <v>0</v>
      </c>
      <c r="CH1368" s="155">
        <v>0</v>
      </c>
      <c r="CI1368" s="155">
        <v>8.1125328999999996E-8</v>
      </c>
      <c r="CJ1368" s="155">
        <v>1.8757249E-6</v>
      </c>
      <c r="CK1368" s="155">
        <v>1.4745727999999999E-13</v>
      </c>
      <c r="CL1368" s="155">
        <v>0</v>
      </c>
      <c r="CM1368"/>
      <c r="CN1368" s="284">
        <v>0</v>
      </c>
      <c r="CO1368" s="284">
        <v>1.7370150000000001E-2</v>
      </c>
      <c r="CP1368" s="285">
        <v>0</v>
      </c>
      <c r="CQ1368" s="284">
        <v>7.6363183000000001E-5</v>
      </c>
      <c r="CR1368" s="284">
        <v>0</v>
      </c>
      <c r="CS1368" s="284">
        <v>0</v>
      </c>
      <c r="CT1368" s="284">
        <v>9.1241468E-6</v>
      </c>
      <c r="CU1368" s="284">
        <v>0</v>
      </c>
      <c r="CV1368" s="284">
        <v>0</v>
      </c>
      <c r="CW1368" s="284">
        <v>0</v>
      </c>
      <c r="CX1368"/>
      <c r="CY1368"/>
      <c r="CZ1368"/>
      <c r="DA1368"/>
      <c r="DB1368" s="247"/>
      <c r="DC1368" s="48"/>
      <c r="DD1368" s="48"/>
      <c r="DE1368" s="48"/>
      <c r="DF1368" s="48"/>
      <c r="DG1368" s="48"/>
      <c r="DH1368" s="48"/>
      <c r="DI1368"/>
      <c r="DJ1368"/>
      <c r="DK1368"/>
      <c r="DL1368"/>
    </row>
    <row r="1369" spans="1:116" ht="14.4">
      <c r="A1369" t="s">
        <v>2746</v>
      </c>
      <c r="B1369" s="188" t="s">
        <v>1374</v>
      </c>
      <c r="C1369" s="151" t="str">
        <f t="shared" si="315"/>
        <v>B.042.02.111</v>
      </c>
      <c r="D1369" s="54" t="s">
        <v>1915</v>
      </c>
      <c r="E1369" s="150" t="s">
        <v>440</v>
      </c>
      <c r="F1369" s="153" t="str">
        <f t="shared" si="316"/>
        <v>Electricity France consumption</v>
      </c>
      <c r="G1369" s="154">
        <f t="shared" si="317"/>
        <v>1.2168176666666667E-2</v>
      </c>
      <c r="H1369"/>
      <c r="I1369"/>
      <c r="J1369" s="227">
        <f t="shared" si="323"/>
        <v>2.0359115828999998E-2</v>
      </c>
      <c r="K1369"/>
      <c r="L1369" s="280">
        <f t="shared" si="324"/>
        <v>2.5550039800000001E-4</v>
      </c>
      <c r="M1369" s="280">
        <f t="shared" si="325"/>
        <v>8.0977380999999998E-4</v>
      </c>
      <c r="N1369" s="281">
        <f t="shared" si="326"/>
        <v>1.7468615120999998E-2</v>
      </c>
      <c r="O1369" s="280">
        <v>1.8252265000000001E-3</v>
      </c>
      <c r="P1369" s="219">
        <v>5.6908844999999997E-4</v>
      </c>
      <c r="Q1369" s="219">
        <v>2.4068536E-4</v>
      </c>
      <c r="R1369" s="219">
        <v>2.1318537E-4</v>
      </c>
      <c r="S1369" s="286">
        <v>4.2315028000000001E-5</v>
      </c>
      <c r="T1369" s="219">
        <v>0</v>
      </c>
      <c r="U1369" s="219">
        <v>0</v>
      </c>
      <c r="V1369" s="219">
        <v>0</v>
      </c>
      <c r="W1369" s="286">
        <v>6.5081121E-5</v>
      </c>
      <c r="X1369" s="219">
        <v>0</v>
      </c>
      <c r="Y1369" s="219">
        <v>1.7403533999999998E-2</v>
      </c>
      <c r="Z1369" s="219">
        <v>0</v>
      </c>
      <c r="AA1369" s="219">
        <v>0</v>
      </c>
      <c r="AB1369" s="219">
        <v>0</v>
      </c>
      <c r="AC1369"/>
      <c r="AD1369" s="227">
        <f t="shared" si="318"/>
        <v>1.8252265000000001E-3</v>
      </c>
      <c r="AE1369" s="227">
        <f t="shared" si="319"/>
        <v>1.065274208E-3</v>
      </c>
      <c r="AF1369" s="227">
        <f t="shared" si="320"/>
        <v>8.0977380999999998E-4</v>
      </c>
      <c r="AG1369" s="227">
        <f t="shared" si="321"/>
        <v>8.0977380999999998E-4</v>
      </c>
      <c r="AH1369" s="227">
        <f t="shared" si="322"/>
        <v>1.7468615120999998E-2</v>
      </c>
      <c r="AI1369"/>
      <c r="AJ1369">
        <v>2.9257933</v>
      </c>
      <c r="AK1369" s="155">
        <v>0.17006644000000001</v>
      </c>
      <c r="AL1369" s="155">
        <v>2.4111774000000001</v>
      </c>
      <c r="AM1369" s="155">
        <v>0</v>
      </c>
      <c r="AN1369" s="155">
        <v>6.9139158000000006E-2</v>
      </c>
      <c r="AO1369" s="155">
        <v>0.14125509999999999</v>
      </c>
      <c r="AP1369" s="155">
        <v>0.13415519000000001</v>
      </c>
      <c r="AQ1369"/>
      <c r="AR1369" s="156">
        <v>3.9474386E-4</v>
      </c>
      <c r="AS1369" s="156">
        <v>3.7190919999999998E-4</v>
      </c>
      <c r="AT1369" s="156">
        <v>1.2820587999999999E-5</v>
      </c>
      <c r="AU1369" s="156">
        <v>1.0014071E-5</v>
      </c>
      <c r="AV1369" s="282">
        <f t="shared" si="327"/>
        <v>2.2296714810499999E-8</v>
      </c>
      <c r="AW1369" s="282">
        <f t="shared" si="328"/>
        <v>4.7413418365540001E-11</v>
      </c>
      <c r="AX1369" s="283">
        <f t="shared" si="329"/>
        <v>1.402530956E-3</v>
      </c>
      <c r="AY1369" s="157">
        <v>1.1292068E-8</v>
      </c>
      <c r="AZ1369" s="157">
        <v>3.4070895999999999E-11</v>
      </c>
      <c r="BA1369" s="157">
        <v>9.3086554000000009E-16</v>
      </c>
      <c r="BB1369" s="157">
        <v>0</v>
      </c>
      <c r="BC1369" s="157">
        <v>0</v>
      </c>
      <c r="BD1369" s="157">
        <v>5.7128105000000001E-12</v>
      </c>
      <c r="BE1369" s="157">
        <v>1.0998934E-8</v>
      </c>
      <c r="BF1369" s="157">
        <v>1.3027995E-12</v>
      </c>
      <c r="BG1369" s="157">
        <v>1.2038792E-11</v>
      </c>
      <c r="BH1369" s="157">
        <v>0</v>
      </c>
      <c r="BI1369" s="157">
        <v>0</v>
      </c>
      <c r="BJ1369" s="157">
        <v>0</v>
      </c>
      <c r="BK1369" s="157">
        <v>0</v>
      </c>
      <c r="BL1369" s="157">
        <v>0</v>
      </c>
      <c r="BM1369" s="157">
        <v>0</v>
      </c>
      <c r="BN1369" s="157">
        <v>0</v>
      </c>
      <c r="BO1369" s="157">
        <v>0</v>
      </c>
      <c r="BP1369" s="157">
        <v>2.7596856E-5</v>
      </c>
      <c r="BQ1369" s="157">
        <v>1.3749341E-3</v>
      </c>
      <c r="BR1369" s="157">
        <v>0</v>
      </c>
      <c r="BS1369" s="157">
        <v>0</v>
      </c>
      <c r="BT1369" s="157">
        <v>0</v>
      </c>
      <c r="BU1369"/>
      <c r="BV1369" s="155">
        <v>3.8612138999999996E-6</v>
      </c>
      <c r="BW1369" s="155">
        <v>8.2999067999999996E-8</v>
      </c>
      <c r="BX1369" s="155">
        <v>3.3928105999999999E-7</v>
      </c>
      <c r="BY1369" s="155">
        <v>1.0149481999999999E-10</v>
      </c>
      <c r="BZ1369" s="155">
        <v>1.0624453E-7</v>
      </c>
      <c r="CA1369" s="155">
        <v>0</v>
      </c>
      <c r="CB1369" s="155">
        <v>0</v>
      </c>
      <c r="CC1369" s="155">
        <v>0</v>
      </c>
      <c r="CD1369" s="155">
        <v>0</v>
      </c>
      <c r="CE1369" s="155">
        <v>3.0961164999999999E-10</v>
      </c>
      <c r="CF1369" s="155">
        <v>0</v>
      </c>
      <c r="CG1369" s="155">
        <v>0</v>
      </c>
      <c r="CH1369" s="155">
        <v>0</v>
      </c>
      <c r="CI1369" s="155">
        <v>4.6139272000000001E-8</v>
      </c>
      <c r="CJ1369" s="155">
        <v>3.2861387E-6</v>
      </c>
      <c r="CK1369" s="155">
        <v>8.2530937999999998E-14</v>
      </c>
      <c r="CL1369" s="155">
        <v>0</v>
      </c>
      <c r="CM1369"/>
      <c r="CN1369" s="284">
        <v>0</v>
      </c>
      <c r="CO1369" s="284">
        <v>1.2168177000000001E-2</v>
      </c>
      <c r="CP1369" s="285">
        <v>0</v>
      </c>
      <c r="CQ1369" s="284">
        <v>5.6786753999999997E-5</v>
      </c>
      <c r="CR1369" s="284">
        <v>0</v>
      </c>
      <c r="CS1369" s="284">
        <v>0</v>
      </c>
      <c r="CT1369" s="284">
        <v>4.5255386000000004E-6</v>
      </c>
      <c r="CU1369" s="284">
        <v>0</v>
      </c>
      <c r="CV1369" s="284">
        <v>0</v>
      </c>
      <c r="CW1369" s="284">
        <v>0</v>
      </c>
      <c r="CX1369"/>
      <c r="CY1369"/>
      <c r="CZ1369"/>
      <c r="DA1369"/>
      <c r="DB1369" s="247"/>
      <c r="DC1369" s="48"/>
      <c r="DD1369" s="48"/>
      <c r="DE1369" s="48"/>
      <c r="DF1369" s="48"/>
      <c r="DG1369" s="48"/>
      <c r="DH1369" s="48"/>
      <c r="DI1369"/>
      <c r="DJ1369"/>
      <c r="DK1369"/>
      <c r="DL1369"/>
    </row>
    <row r="1370" spans="1:116" ht="14.4">
      <c r="A1370" t="s">
        <v>2747</v>
      </c>
      <c r="B1370" s="188" t="s">
        <v>1374</v>
      </c>
      <c r="C1370" s="151" t="str">
        <f t="shared" si="315"/>
        <v>B.042.02.112</v>
      </c>
      <c r="D1370" s="54" t="s">
        <v>1915</v>
      </c>
      <c r="E1370" s="150" t="s">
        <v>440</v>
      </c>
      <c r="F1370" s="153" t="str">
        <f t="shared" si="316"/>
        <v>Electricity Germany consumption</v>
      </c>
      <c r="G1370" s="154">
        <f t="shared" si="317"/>
        <v>9.4650520000000002E-2</v>
      </c>
      <c r="H1370"/>
      <c r="I1370"/>
      <c r="J1370" s="227">
        <f t="shared" si="323"/>
        <v>1.75847183E-2</v>
      </c>
      <c r="K1370"/>
      <c r="L1370" s="280">
        <f t="shared" si="324"/>
        <v>8.1181720000000001E-4</v>
      </c>
      <c r="M1370" s="280">
        <f t="shared" si="325"/>
        <v>1.5494153299999999E-3</v>
      </c>
      <c r="N1370" s="281">
        <f t="shared" si="326"/>
        <v>1.0259077699999999E-3</v>
      </c>
      <c r="O1370" s="280">
        <v>1.4197578000000001E-2</v>
      </c>
      <c r="P1370" s="219">
        <v>8.4749670999999997E-4</v>
      </c>
      <c r="Q1370" s="219">
        <v>7.0191861999999996E-4</v>
      </c>
      <c r="R1370" s="219">
        <v>6.3394617E-4</v>
      </c>
      <c r="S1370" s="219">
        <v>1.7787103000000001E-4</v>
      </c>
      <c r="T1370" s="219">
        <v>0</v>
      </c>
      <c r="U1370" s="219">
        <v>0</v>
      </c>
      <c r="V1370" s="219">
        <v>0</v>
      </c>
      <c r="W1370" s="286">
        <v>1.3264139999999999E-4</v>
      </c>
      <c r="X1370" s="219">
        <v>0</v>
      </c>
      <c r="Y1370" s="219">
        <v>8.9326637000000002E-4</v>
      </c>
      <c r="Z1370" s="219">
        <v>0</v>
      </c>
      <c r="AA1370" s="219">
        <v>0</v>
      </c>
      <c r="AB1370" s="219">
        <v>0</v>
      </c>
      <c r="AC1370"/>
      <c r="AD1370" s="227">
        <f t="shared" si="318"/>
        <v>1.4197578000000001E-2</v>
      </c>
      <c r="AE1370" s="227">
        <f t="shared" si="319"/>
        <v>2.3612325299999996E-3</v>
      </c>
      <c r="AF1370" s="227">
        <f t="shared" si="320"/>
        <v>1.5494153299999999E-3</v>
      </c>
      <c r="AG1370" s="227">
        <f t="shared" si="321"/>
        <v>1.5494153299999999E-3</v>
      </c>
      <c r="AH1370" s="227">
        <f t="shared" si="322"/>
        <v>1.0259077699999999E-3</v>
      </c>
      <c r="AI1370"/>
      <c r="AJ1370">
        <v>2.0304167</v>
      </c>
      <c r="AK1370" s="155">
        <v>1.0903626</v>
      </c>
      <c r="AL1370" s="155">
        <v>0.12375783</v>
      </c>
      <c r="AM1370" s="155">
        <v>0</v>
      </c>
      <c r="AN1370" s="155">
        <v>0.32288440000000002</v>
      </c>
      <c r="AO1370" s="155">
        <v>0.42793921000000001</v>
      </c>
      <c r="AP1370" s="155">
        <v>6.5472648999999994E-2</v>
      </c>
      <c r="AQ1370"/>
      <c r="AR1370" s="156">
        <v>1.8830333E-3</v>
      </c>
      <c r="AS1370" s="156">
        <v>1.7686481999999999E-3</v>
      </c>
      <c r="AT1370" s="156">
        <v>7.7559154000000002E-5</v>
      </c>
      <c r="AU1370" s="156">
        <v>3.6825919999999997E-5</v>
      </c>
      <c r="AV1370" s="282">
        <f t="shared" si="327"/>
        <v>1.060340651E-7</v>
      </c>
      <c r="AW1370" s="282">
        <f t="shared" si="328"/>
        <v>2.8683119026459999E-10</v>
      </c>
      <c r="AX1370" s="283">
        <f t="shared" si="329"/>
        <v>5.1576918944000001E-3</v>
      </c>
      <c r="AY1370" s="157">
        <v>8.7835681000000001E-8</v>
      </c>
      <c r="AZ1370" s="157">
        <v>2.6502144999999998E-10</v>
      </c>
      <c r="BA1370" s="157">
        <v>7.2407646000000005E-15</v>
      </c>
      <c r="BB1370" s="157">
        <v>0</v>
      </c>
      <c r="BC1370" s="157">
        <v>0</v>
      </c>
      <c r="BD1370" s="157">
        <v>1.6988099999999999E-11</v>
      </c>
      <c r="BE1370" s="157">
        <v>1.8181396E-8</v>
      </c>
      <c r="BF1370" s="157">
        <v>3.8741155000000003E-12</v>
      </c>
      <c r="BG1370" s="157">
        <v>1.7928384000000001E-11</v>
      </c>
      <c r="BH1370" s="157">
        <v>0</v>
      </c>
      <c r="BI1370" s="157">
        <v>0</v>
      </c>
      <c r="BJ1370" s="157">
        <v>0</v>
      </c>
      <c r="BK1370" s="157">
        <v>0</v>
      </c>
      <c r="BL1370" s="157">
        <v>0</v>
      </c>
      <c r="BM1370" s="157">
        <v>0</v>
      </c>
      <c r="BN1370" s="157">
        <v>0</v>
      </c>
      <c r="BO1370" s="157">
        <v>0</v>
      </c>
      <c r="BP1370" s="157">
        <v>6.3729943999999998E-6</v>
      </c>
      <c r="BQ1370" s="157">
        <v>5.1513189000000001E-3</v>
      </c>
      <c r="BR1370" s="157">
        <v>0</v>
      </c>
      <c r="BS1370" s="157">
        <v>0</v>
      </c>
      <c r="BT1370" s="157">
        <v>0</v>
      </c>
      <c r="BU1370"/>
      <c r="BV1370" s="155">
        <v>4.6084261E-6</v>
      </c>
      <c r="BW1370" s="155">
        <v>1.236037E-7</v>
      </c>
      <c r="BX1370" s="155">
        <v>2.6391075999999999E-6</v>
      </c>
      <c r="BY1370" s="155">
        <v>3.0181364E-10</v>
      </c>
      <c r="BZ1370" s="155">
        <v>2.6102545000000001E-7</v>
      </c>
      <c r="CA1370" s="155">
        <v>0</v>
      </c>
      <c r="CB1370" s="155">
        <v>0</v>
      </c>
      <c r="CC1370" s="155">
        <v>0</v>
      </c>
      <c r="CD1370" s="155">
        <v>0</v>
      </c>
      <c r="CE1370" s="155">
        <v>9.2068758999999997E-10</v>
      </c>
      <c r="CF1370" s="155">
        <v>0</v>
      </c>
      <c r="CG1370" s="155">
        <v>0</v>
      </c>
      <c r="CH1370" s="155">
        <v>0</v>
      </c>
      <c r="CI1370" s="155">
        <v>1.2920576E-7</v>
      </c>
      <c r="CJ1370" s="155">
        <v>1.454261E-6</v>
      </c>
      <c r="CK1370" s="155">
        <v>1.6820576E-13</v>
      </c>
      <c r="CL1370" s="155">
        <v>0</v>
      </c>
      <c r="CM1370"/>
      <c r="CN1370" s="284">
        <v>0</v>
      </c>
      <c r="CO1370" s="284">
        <v>9.4650518000000003E-2</v>
      </c>
      <c r="CP1370" s="285">
        <v>0</v>
      </c>
      <c r="CQ1370" s="284">
        <v>8.4567849999999997E-5</v>
      </c>
      <c r="CR1370" s="284">
        <v>0</v>
      </c>
      <c r="CS1370" s="284">
        <v>0</v>
      </c>
      <c r="CT1370" s="284">
        <v>9.6037209000000001E-6</v>
      </c>
      <c r="CU1370" s="284">
        <v>0</v>
      </c>
      <c r="CV1370" s="284">
        <v>0</v>
      </c>
      <c r="CW1370" s="284">
        <v>0</v>
      </c>
      <c r="CX1370"/>
      <c r="CY1370"/>
      <c r="CZ1370"/>
      <c r="DA1370"/>
      <c r="DB1370" s="247"/>
      <c r="DC1370" s="48"/>
      <c r="DD1370" s="48"/>
      <c r="DE1370" s="48"/>
      <c r="DF1370" s="48"/>
      <c r="DG1370" s="48"/>
      <c r="DH1370" s="48"/>
      <c r="DI1370"/>
      <c r="DJ1370"/>
      <c r="DK1370"/>
      <c r="DL1370"/>
    </row>
    <row r="1371" spans="1:116" ht="14.4">
      <c r="A1371" t="s">
        <v>2748</v>
      </c>
      <c r="B1371" s="188" t="s">
        <v>1374</v>
      </c>
      <c r="C1371" s="151" t="str">
        <f t="shared" si="315"/>
        <v>B.042.02.113</v>
      </c>
      <c r="D1371" s="54" t="s">
        <v>1915</v>
      </c>
      <c r="E1371" s="150" t="s">
        <v>440</v>
      </c>
      <c r="F1371" s="153" t="str">
        <f t="shared" si="316"/>
        <v>Electricity Greece consumption</v>
      </c>
      <c r="G1371" s="154">
        <f t="shared" si="317"/>
        <v>0.10694482666666667</v>
      </c>
      <c r="H1371"/>
      <c r="I1371"/>
      <c r="J1371" s="227">
        <f t="shared" si="323"/>
        <v>1.9538301219999998E-2</v>
      </c>
      <c r="K1371"/>
      <c r="L1371" s="280">
        <f t="shared" si="324"/>
        <v>9.8084080000000002E-4</v>
      </c>
      <c r="M1371" s="280">
        <f t="shared" si="325"/>
        <v>1.94216631E-3</v>
      </c>
      <c r="N1371" s="281">
        <f t="shared" si="326"/>
        <v>5.7357011000000002E-4</v>
      </c>
      <c r="O1371" s="280">
        <v>1.6041724E-2</v>
      </c>
      <c r="P1371" s="219">
        <v>1.0648394000000001E-3</v>
      </c>
      <c r="Q1371" s="219">
        <v>8.7732691000000005E-4</v>
      </c>
      <c r="R1371" s="219">
        <v>8.2228740000000002E-4</v>
      </c>
      <c r="S1371" s="219">
        <v>1.585534E-4</v>
      </c>
      <c r="T1371" s="219">
        <v>0</v>
      </c>
      <c r="U1371" s="219">
        <v>0</v>
      </c>
      <c r="V1371" s="219">
        <v>0</v>
      </c>
      <c r="W1371" s="219">
        <v>1.4000403000000001E-4</v>
      </c>
      <c r="X1371" s="219">
        <v>0</v>
      </c>
      <c r="Y1371" s="219">
        <v>4.3356607999999998E-4</v>
      </c>
      <c r="Z1371" s="219">
        <v>0</v>
      </c>
      <c r="AA1371" s="219">
        <v>0</v>
      </c>
      <c r="AB1371" s="219">
        <v>0</v>
      </c>
      <c r="AC1371"/>
      <c r="AD1371" s="227">
        <f t="shared" si="318"/>
        <v>1.6041724E-2</v>
      </c>
      <c r="AE1371" s="227">
        <f t="shared" si="319"/>
        <v>2.9230071099999996E-3</v>
      </c>
      <c r="AF1371" s="227">
        <f t="shared" si="320"/>
        <v>1.94216631E-3</v>
      </c>
      <c r="AG1371" s="227">
        <f t="shared" si="321"/>
        <v>1.94216631E-3</v>
      </c>
      <c r="AH1371" s="227">
        <f t="shared" si="322"/>
        <v>5.7357011000000002E-4</v>
      </c>
      <c r="AI1371"/>
      <c r="AJ1371">
        <v>1.9596245999999999</v>
      </c>
      <c r="AK1371" s="155">
        <v>1.3121871000000001</v>
      </c>
      <c r="AL1371" s="155">
        <v>6.0068531000000001E-2</v>
      </c>
      <c r="AM1371" s="155">
        <v>0</v>
      </c>
      <c r="AN1371" s="155">
        <v>5.1380316000000002E-2</v>
      </c>
      <c r="AO1371" s="155">
        <v>0.43978991000000001</v>
      </c>
      <c r="AP1371" s="155">
        <v>9.6198744000000003E-2</v>
      </c>
      <c r="AQ1371"/>
      <c r="AR1371" s="156">
        <v>2.1727897999999999E-3</v>
      </c>
      <c r="AS1371" s="156">
        <v>2.0198207000000001E-3</v>
      </c>
      <c r="AT1371" s="156">
        <v>8.8422136999999996E-5</v>
      </c>
      <c r="AU1371" s="156">
        <v>6.4547024000000003E-5</v>
      </c>
      <c r="AV1371" s="282">
        <f t="shared" si="327"/>
        <v>1.21092366152E-7</v>
      </c>
      <c r="AW1371" s="282">
        <f t="shared" si="328"/>
        <v>3.2700494387909997E-10</v>
      </c>
      <c r="AX1371" s="283">
        <f t="shared" si="329"/>
        <v>9.0401994772999986E-3</v>
      </c>
      <c r="AY1371" s="157">
        <v>9.9244797999999995E-8</v>
      </c>
      <c r="AZ1371" s="157">
        <v>2.9944550999999999E-10</v>
      </c>
      <c r="BA1371" s="157">
        <v>8.1812790999999997E-15</v>
      </c>
      <c r="BB1371" s="157">
        <v>0</v>
      </c>
      <c r="BC1371" s="157">
        <v>0</v>
      </c>
      <c r="BD1371" s="157">
        <v>2.2035151999999999E-11</v>
      </c>
      <c r="BE1371" s="157">
        <v>2.1825533E-8</v>
      </c>
      <c r="BF1371" s="157">
        <v>5.0250896000000001E-12</v>
      </c>
      <c r="BG1371" s="157">
        <v>2.2526163E-11</v>
      </c>
      <c r="BH1371" s="157">
        <v>0</v>
      </c>
      <c r="BI1371" s="157">
        <v>0</v>
      </c>
      <c r="BJ1371" s="157">
        <v>0</v>
      </c>
      <c r="BK1371" s="157">
        <v>0</v>
      </c>
      <c r="BL1371" s="157">
        <v>0</v>
      </c>
      <c r="BM1371" s="157">
        <v>0</v>
      </c>
      <c r="BN1371" s="157">
        <v>0</v>
      </c>
      <c r="BO1371" s="157">
        <v>0</v>
      </c>
      <c r="BP1371" s="157">
        <v>5.9921773000000002E-6</v>
      </c>
      <c r="BQ1371" s="157">
        <v>9.0342072999999995E-3</v>
      </c>
      <c r="BR1371" s="157">
        <v>0</v>
      </c>
      <c r="BS1371" s="157">
        <v>0</v>
      </c>
      <c r="BT1371" s="157">
        <v>0</v>
      </c>
      <c r="BU1371"/>
      <c r="BV1371" s="155">
        <v>5.1905611999999998E-6</v>
      </c>
      <c r="BW1371" s="155">
        <v>1.5530217999999999E-7</v>
      </c>
      <c r="BX1371" s="155">
        <v>2.9819054999999998E-6</v>
      </c>
      <c r="BY1371" s="155">
        <v>3.9148047999999999E-10</v>
      </c>
      <c r="BZ1371" s="155">
        <v>2.6984574E-7</v>
      </c>
      <c r="CA1371" s="155">
        <v>0</v>
      </c>
      <c r="CB1371" s="155">
        <v>0</v>
      </c>
      <c r="CC1371" s="155">
        <v>0</v>
      </c>
      <c r="CD1371" s="155">
        <v>0</v>
      </c>
      <c r="CE1371" s="155">
        <v>1.1942178E-9</v>
      </c>
      <c r="CF1371" s="155">
        <v>0</v>
      </c>
      <c r="CG1371" s="155">
        <v>0</v>
      </c>
      <c r="CH1371" s="155">
        <v>0</v>
      </c>
      <c r="CI1371" s="155">
        <v>1.6726586000000001E-7</v>
      </c>
      <c r="CJ1371" s="155">
        <v>1.614656E-6</v>
      </c>
      <c r="CK1371" s="155">
        <v>1.7754248E-13</v>
      </c>
      <c r="CL1371" s="155">
        <v>0</v>
      </c>
      <c r="CM1371"/>
      <c r="CN1371" s="284">
        <v>0</v>
      </c>
      <c r="CO1371" s="284">
        <v>0.10694483</v>
      </c>
      <c r="CP1371" s="285">
        <v>0</v>
      </c>
      <c r="CQ1371" s="284">
        <v>1.0625549E-4</v>
      </c>
      <c r="CR1371" s="284">
        <v>0</v>
      </c>
      <c r="CS1371" s="284">
        <v>0</v>
      </c>
      <c r="CT1371" s="284">
        <v>1.044734E-5</v>
      </c>
      <c r="CU1371" s="284">
        <v>0</v>
      </c>
      <c r="CV1371" s="284">
        <v>0</v>
      </c>
      <c r="CW1371" s="284">
        <v>0</v>
      </c>
      <c r="CX1371"/>
      <c r="CY1371"/>
      <c r="CZ1371"/>
      <c r="DA1371"/>
      <c r="DB1371" s="54"/>
      <c r="DC1371" s="48"/>
      <c r="DD1371" s="48"/>
      <c r="DE1371" s="48"/>
      <c r="DF1371" s="48"/>
      <c r="DG1371" s="48"/>
      <c r="DH1371" s="48"/>
      <c r="DI1371"/>
      <c r="DJ1371"/>
      <c r="DK1371"/>
      <c r="DL1371"/>
    </row>
    <row r="1372" spans="1:116" ht="14.4">
      <c r="A1372" t="s">
        <v>2749</v>
      </c>
      <c r="B1372" s="188" t="s">
        <v>1374</v>
      </c>
      <c r="C1372" s="151" t="str">
        <f t="shared" si="315"/>
        <v>B.042.02.114</v>
      </c>
      <c r="D1372" s="54" t="s">
        <v>1915</v>
      </c>
      <c r="E1372" s="150" t="s">
        <v>440</v>
      </c>
      <c r="F1372" s="153" t="str">
        <f t="shared" si="316"/>
        <v>Electricity Hungary consumption</v>
      </c>
      <c r="G1372" s="154">
        <f t="shared" si="317"/>
        <v>5.5452188000000006E-2</v>
      </c>
      <c r="H1372"/>
      <c r="I1372"/>
      <c r="J1372" s="227">
        <f t="shared" si="323"/>
        <v>2.1532087382999998E-2</v>
      </c>
      <c r="K1372"/>
      <c r="L1372" s="280">
        <f t="shared" si="324"/>
        <v>6.2624226999999995E-4</v>
      </c>
      <c r="M1372" s="280">
        <f t="shared" si="325"/>
        <v>1.25059471E-3</v>
      </c>
      <c r="N1372" s="281">
        <f t="shared" si="326"/>
        <v>1.1337422203E-2</v>
      </c>
      <c r="O1372" s="280">
        <v>8.3178282000000003E-3</v>
      </c>
      <c r="P1372" s="219">
        <v>7.1124971000000004E-4</v>
      </c>
      <c r="Q1372" s="219">
        <v>5.3934499999999999E-4</v>
      </c>
      <c r="R1372" s="219">
        <v>4.8940675999999995E-4</v>
      </c>
      <c r="S1372" s="219">
        <v>1.3683551E-4</v>
      </c>
      <c r="T1372" s="219">
        <v>0</v>
      </c>
      <c r="U1372" s="219">
        <v>0</v>
      </c>
      <c r="V1372" s="219">
        <v>0</v>
      </c>
      <c r="W1372" s="286">
        <v>7.6653203000000001E-5</v>
      </c>
      <c r="X1372" s="219">
        <v>0</v>
      </c>
      <c r="Y1372" s="219">
        <v>1.1260769E-2</v>
      </c>
      <c r="Z1372" s="219">
        <v>0</v>
      </c>
      <c r="AA1372" s="219">
        <v>0</v>
      </c>
      <c r="AB1372" s="219">
        <v>0</v>
      </c>
      <c r="AC1372"/>
      <c r="AD1372" s="227">
        <f t="shared" si="318"/>
        <v>8.3178282000000003E-3</v>
      </c>
      <c r="AE1372" s="227">
        <f t="shared" si="319"/>
        <v>1.87683698E-3</v>
      </c>
      <c r="AF1372" s="227">
        <f t="shared" si="320"/>
        <v>1.25059471E-3</v>
      </c>
      <c r="AG1372" s="227">
        <f t="shared" si="321"/>
        <v>1.25059471E-3</v>
      </c>
      <c r="AH1372" s="227">
        <f t="shared" si="322"/>
        <v>1.1337422203E-2</v>
      </c>
      <c r="AI1372"/>
      <c r="AJ1372">
        <v>2.6379326000000001</v>
      </c>
      <c r="AK1372" s="155">
        <v>0.59826685999999996</v>
      </c>
      <c r="AL1372" s="155">
        <v>1.5601263000000001</v>
      </c>
      <c r="AM1372" s="155">
        <v>0</v>
      </c>
      <c r="AN1372" s="155">
        <v>0.16301573</v>
      </c>
      <c r="AO1372" s="155">
        <v>0.21190292999999999</v>
      </c>
      <c r="AP1372" s="155">
        <v>0.1046208</v>
      </c>
      <c r="AQ1372"/>
      <c r="AR1372" s="156">
        <v>1.1828819000000001E-3</v>
      </c>
      <c r="AS1372" s="156">
        <v>1.1098219999999999E-3</v>
      </c>
      <c r="AT1372" s="156">
        <v>4.6862303000000002E-5</v>
      </c>
      <c r="AU1372" s="156">
        <v>2.619763E-5</v>
      </c>
      <c r="AV1372" s="282">
        <f t="shared" si="327"/>
        <v>6.6536091821999994E-8</v>
      </c>
      <c r="AW1372" s="282">
        <f t="shared" si="328"/>
        <v>1.7330733619240002E-10</v>
      </c>
      <c r="AX1372" s="283">
        <f t="shared" si="329"/>
        <v>3.6691359019999999E-3</v>
      </c>
      <c r="AY1372" s="157">
        <v>5.1459630999999997E-8</v>
      </c>
      <c r="AZ1372" s="157">
        <v>1.5526613E-10</v>
      </c>
      <c r="BA1372" s="157">
        <v>4.2420923999999998E-15</v>
      </c>
      <c r="BB1372" s="157">
        <v>0</v>
      </c>
      <c r="BC1372" s="157">
        <v>0</v>
      </c>
      <c r="BD1372" s="157">
        <v>1.3114822E-11</v>
      </c>
      <c r="BE1372" s="157">
        <v>1.5063345999999998E-8</v>
      </c>
      <c r="BF1372" s="157">
        <v>2.9908190999999999E-12</v>
      </c>
      <c r="BG1372" s="157">
        <v>1.5046145E-11</v>
      </c>
      <c r="BH1372" s="157">
        <v>0</v>
      </c>
      <c r="BI1372" s="157">
        <v>0</v>
      </c>
      <c r="BJ1372" s="157">
        <v>0</v>
      </c>
      <c r="BK1372" s="157">
        <v>0</v>
      </c>
      <c r="BL1372" s="157">
        <v>0</v>
      </c>
      <c r="BM1372" s="157">
        <v>0</v>
      </c>
      <c r="BN1372" s="157">
        <v>0</v>
      </c>
      <c r="BO1372" s="157">
        <v>0</v>
      </c>
      <c r="BP1372" s="157">
        <v>1.9180401999999999E-5</v>
      </c>
      <c r="BQ1372" s="157">
        <v>3.6499555E-3</v>
      </c>
      <c r="BR1372" s="157">
        <v>0</v>
      </c>
      <c r="BS1372" s="157">
        <v>0</v>
      </c>
      <c r="BT1372" s="157">
        <v>0</v>
      </c>
      <c r="BU1372"/>
      <c r="BV1372" s="155">
        <v>4.6586367000000003E-6</v>
      </c>
      <c r="BW1372" s="155">
        <v>1.0373267E-7</v>
      </c>
      <c r="BX1372" s="155">
        <v>1.5461541000000001E-6</v>
      </c>
      <c r="BY1372" s="155">
        <v>2.3300027999999998E-10</v>
      </c>
      <c r="BZ1372" s="155">
        <v>2.0792691E-7</v>
      </c>
      <c r="CA1372" s="155">
        <v>0</v>
      </c>
      <c r="CB1372" s="155">
        <v>0</v>
      </c>
      <c r="CC1372" s="155">
        <v>0</v>
      </c>
      <c r="CD1372" s="155">
        <v>0</v>
      </c>
      <c r="CE1372" s="155">
        <v>7.1077126999999999E-10</v>
      </c>
      <c r="CF1372" s="155">
        <v>0</v>
      </c>
      <c r="CG1372" s="155">
        <v>0</v>
      </c>
      <c r="CH1372" s="155">
        <v>0</v>
      </c>
      <c r="CI1372" s="155">
        <v>1.0028636999999999E-7</v>
      </c>
      <c r="CJ1372" s="155">
        <v>2.6995927000000002E-6</v>
      </c>
      <c r="CK1372" s="155">
        <v>9.7205774999999994E-14</v>
      </c>
      <c r="CL1372" s="155">
        <v>0</v>
      </c>
      <c r="CM1372"/>
      <c r="CN1372" s="284">
        <v>0</v>
      </c>
      <c r="CO1372" s="284">
        <v>5.5452187999999999E-2</v>
      </c>
      <c r="CP1372" s="285">
        <v>0</v>
      </c>
      <c r="CQ1372" s="284">
        <v>7.0972381000000006E-5</v>
      </c>
      <c r="CR1372" s="284">
        <v>0</v>
      </c>
      <c r="CS1372" s="284">
        <v>0</v>
      </c>
      <c r="CT1372" s="284">
        <v>7.7495571000000001E-6</v>
      </c>
      <c r="CU1372" s="284">
        <v>0</v>
      </c>
      <c r="CV1372" s="284">
        <v>0</v>
      </c>
      <c r="CW1372" s="284">
        <v>0</v>
      </c>
      <c r="CX1372"/>
      <c r="CY1372"/>
      <c r="CZ1372"/>
      <c r="DA1372"/>
      <c r="DB1372" s="57"/>
      <c r="DC1372" s="48"/>
      <c r="DD1372" s="48"/>
      <c r="DE1372" s="48"/>
      <c r="DF1372" s="48"/>
      <c r="DG1372" s="48"/>
      <c r="DH1372" s="48"/>
      <c r="DI1372"/>
      <c r="DJ1372"/>
      <c r="DK1372"/>
      <c r="DL1372"/>
    </row>
    <row r="1373" spans="1:116" ht="14.4">
      <c r="A1373" t="s">
        <v>2750</v>
      </c>
      <c r="B1373" s="188" t="s">
        <v>1374</v>
      </c>
      <c r="C1373" s="151" t="str">
        <f t="shared" si="315"/>
        <v>B.042.02.115</v>
      </c>
      <c r="D1373" s="54" t="s">
        <v>1915</v>
      </c>
      <c r="E1373" s="150" t="s">
        <v>440</v>
      </c>
      <c r="F1373" s="153" t="str">
        <f t="shared" si="316"/>
        <v>Electricity Ireland consumption</v>
      </c>
      <c r="G1373" s="154">
        <f t="shared" si="317"/>
        <v>0.1027985</v>
      </c>
      <c r="H1373"/>
      <c r="I1373"/>
      <c r="J1373" s="227">
        <f t="shared" si="323"/>
        <v>1.8855672529999999E-2</v>
      </c>
      <c r="K1373"/>
      <c r="L1373" s="280">
        <f t="shared" si="324"/>
        <v>1.05494468E-3</v>
      </c>
      <c r="M1373" s="280">
        <f t="shared" si="325"/>
        <v>1.8304405200000001E-3</v>
      </c>
      <c r="N1373" s="281">
        <f t="shared" si="326"/>
        <v>5.5051232999999995E-4</v>
      </c>
      <c r="O1373" s="280">
        <v>1.5419775E-2</v>
      </c>
      <c r="P1373" s="219">
        <v>8.8653867000000001E-4</v>
      </c>
      <c r="Q1373" s="219">
        <v>9.4390184999999999E-4</v>
      </c>
      <c r="R1373" s="219">
        <v>9.0266860999999997E-4</v>
      </c>
      <c r="S1373" s="219">
        <v>1.5227607000000001E-4</v>
      </c>
      <c r="T1373" s="219">
        <v>0</v>
      </c>
      <c r="U1373" s="219">
        <v>0</v>
      </c>
      <c r="V1373" s="219">
        <v>0</v>
      </c>
      <c r="W1373" s="219">
        <v>1.2879832999999999E-4</v>
      </c>
      <c r="X1373" s="219">
        <v>0</v>
      </c>
      <c r="Y1373" s="219">
        <v>4.2171400000000001E-4</v>
      </c>
      <c r="Z1373" s="219">
        <v>0</v>
      </c>
      <c r="AA1373" s="219">
        <v>0</v>
      </c>
      <c r="AB1373" s="219">
        <v>0</v>
      </c>
      <c r="AC1373"/>
      <c r="AD1373" s="227">
        <f t="shared" si="318"/>
        <v>1.5419775E-2</v>
      </c>
      <c r="AE1373" s="227">
        <f t="shared" si="319"/>
        <v>2.8853851999999999E-3</v>
      </c>
      <c r="AF1373" s="227">
        <f t="shared" si="320"/>
        <v>1.8304405200000001E-3</v>
      </c>
      <c r="AG1373" s="227">
        <f t="shared" si="321"/>
        <v>1.8304405200000001E-3</v>
      </c>
      <c r="AH1373" s="227">
        <f t="shared" si="322"/>
        <v>5.5051232999999995E-4</v>
      </c>
      <c r="AI1373"/>
      <c r="AJ1373">
        <v>1.9498854000000001</v>
      </c>
      <c r="AK1373" s="155">
        <v>1.2896585</v>
      </c>
      <c r="AL1373" s="155">
        <v>5.8426482000000002E-2</v>
      </c>
      <c r="AM1373" s="155">
        <v>0</v>
      </c>
      <c r="AN1373" s="155">
        <v>0.14332434999999999</v>
      </c>
      <c r="AO1373" s="155">
        <v>0.43225176999999998</v>
      </c>
      <c r="AP1373" s="155">
        <v>2.6224254999999998E-2</v>
      </c>
      <c r="AQ1373"/>
      <c r="AR1373" s="156">
        <v>2.0543583000000002E-3</v>
      </c>
      <c r="AS1373" s="156">
        <v>1.9000213000000001E-3</v>
      </c>
      <c r="AT1373" s="156">
        <v>8.4395696000000005E-5</v>
      </c>
      <c r="AU1373" s="156">
        <v>6.9941254999999998E-5</v>
      </c>
      <c r="AV1373" s="282">
        <f t="shared" si="327"/>
        <v>1.1391015215899998E-7</v>
      </c>
      <c r="AW1373" s="282">
        <f t="shared" si="328"/>
        <v>3.1211426028499999E-10</v>
      </c>
      <c r="AX1373" s="283">
        <f t="shared" si="329"/>
        <v>9.7956939309000006E-3</v>
      </c>
      <c r="AY1373" s="157">
        <v>9.5397004999999995E-8</v>
      </c>
      <c r="AZ1373" s="157">
        <v>2.8783579000000002E-10</v>
      </c>
      <c r="BA1373" s="157">
        <v>7.8640850000000005E-15</v>
      </c>
      <c r="BB1373" s="157">
        <v>0</v>
      </c>
      <c r="BC1373" s="157">
        <v>0</v>
      </c>
      <c r="BD1373" s="157">
        <v>2.4189158999999999E-11</v>
      </c>
      <c r="BE1373" s="157">
        <v>1.8488958000000001E-8</v>
      </c>
      <c r="BF1373" s="157">
        <v>5.5163081999999997E-12</v>
      </c>
      <c r="BG1373" s="157">
        <v>1.8754297999999999E-11</v>
      </c>
      <c r="BH1373" s="157">
        <v>0</v>
      </c>
      <c r="BI1373" s="157">
        <v>0</v>
      </c>
      <c r="BJ1373" s="157">
        <v>0</v>
      </c>
      <c r="BK1373" s="157">
        <v>0</v>
      </c>
      <c r="BL1373" s="157">
        <v>0</v>
      </c>
      <c r="BM1373" s="157">
        <v>0</v>
      </c>
      <c r="BN1373" s="157">
        <v>0</v>
      </c>
      <c r="BO1373" s="157">
        <v>0</v>
      </c>
      <c r="BP1373" s="157">
        <v>5.5455309000000004E-6</v>
      </c>
      <c r="BQ1373" s="157">
        <v>9.7901484000000004E-3</v>
      </c>
      <c r="BR1373" s="157">
        <v>0</v>
      </c>
      <c r="BS1373" s="157">
        <v>0</v>
      </c>
      <c r="BT1373" s="157">
        <v>0</v>
      </c>
      <c r="BU1373"/>
      <c r="BV1373" s="155">
        <v>4.9916972999999999E-6</v>
      </c>
      <c r="BW1373" s="155">
        <v>1.2929780000000001E-7</v>
      </c>
      <c r="BX1373" s="155">
        <v>2.8662949000000001E-6</v>
      </c>
      <c r="BY1373" s="155">
        <v>4.2974895000000002E-10</v>
      </c>
      <c r="BZ1373" s="155">
        <v>2.4280633000000002E-7</v>
      </c>
      <c r="CA1373" s="155">
        <v>0</v>
      </c>
      <c r="CB1373" s="155">
        <v>0</v>
      </c>
      <c r="CC1373" s="155">
        <v>0</v>
      </c>
      <c r="CD1373" s="155">
        <v>0</v>
      </c>
      <c r="CE1373" s="155">
        <v>1.3109564000000001E-9</v>
      </c>
      <c r="CF1373" s="155">
        <v>0</v>
      </c>
      <c r="CG1373" s="155">
        <v>0</v>
      </c>
      <c r="CH1373" s="155">
        <v>0</v>
      </c>
      <c r="CI1373" s="155">
        <v>1.8094313E-7</v>
      </c>
      <c r="CJ1373" s="155">
        <v>1.5706144E-6</v>
      </c>
      <c r="CK1373" s="155">
        <v>1.6333227E-13</v>
      </c>
      <c r="CL1373" s="155">
        <v>0</v>
      </c>
      <c r="CM1373"/>
      <c r="CN1373" s="284">
        <v>0</v>
      </c>
      <c r="CO1373" s="284">
        <v>0.1027985</v>
      </c>
      <c r="CP1373" s="285">
        <v>0</v>
      </c>
      <c r="CQ1373" s="284">
        <v>8.8463670000000003E-5</v>
      </c>
      <c r="CR1373" s="284">
        <v>0</v>
      </c>
      <c r="CS1373" s="284">
        <v>0</v>
      </c>
      <c r="CT1373" s="284">
        <v>9.2035205000000003E-6</v>
      </c>
      <c r="CU1373" s="284">
        <v>0</v>
      </c>
      <c r="CV1373" s="284">
        <v>0</v>
      </c>
      <c r="CW1373" s="284">
        <v>0</v>
      </c>
      <c r="CX1373"/>
      <c r="CY1373"/>
      <c r="CZ1373"/>
      <c r="DA1373"/>
      <c r="DB1373" s="57"/>
      <c r="DC1373" s="48"/>
      <c r="DD1373" s="48"/>
      <c r="DE1373" s="48"/>
      <c r="DF1373" s="48"/>
      <c r="DG1373" s="48"/>
      <c r="DH1373" s="48"/>
      <c r="DI1373"/>
      <c r="DJ1373"/>
      <c r="DK1373"/>
      <c r="DL1373"/>
    </row>
    <row r="1374" spans="1:116" ht="14.4">
      <c r="A1374" t="s">
        <v>2751</v>
      </c>
      <c r="B1374" s="188" t="s">
        <v>1374</v>
      </c>
      <c r="C1374" s="151" t="str">
        <f t="shared" si="315"/>
        <v>B.042.02.116</v>
      </c>
      <c r="D1374" s="54" t="s">
        <v>1915</v>
      </c>
      <c r="E1374" s="150" t="s">
        <v>440</v>
      </c>
      <c r="F1374" s="153" t="str">
        <f t="shared" si="316"/>
        <v>Electricity Italy consumption</v>
      </c>
      <c r="G1374" s="154">
        <f t="shared" si="317"/>
        <v>8.1395919999999997E-2</v>
      </c>
      <c r="H1374"/>
      <c r="I1374"/>
      <c r="J1374" s="227">
        <f t="shared" si="323"/>
        <v>1.6915651449999999E-2</v>
      </c>
      <c r="K1374"/>
      <c r="L1374" s="280">
        <f t="shared" si="324"/>
        <v>9.6725322000000005E-4</v>
      </c>
      <c r="M1374" s="280">
        <f t="shared" si="325"/>
        <v>1.7878376200000001E-3</v>
      </c>
      <c r="N1374" s="281">
        <f t="shared" si="326"/>
        <v>1.9511726099999999E-3</v>
      </c>
      <c r="O1374" s="280">
        <v>1.2209388E-2</v>
      </c>
      <c r="P1374" s="219">
        <v>9.3342556999999999E-4</v>
      </c>
      <c r="Q1374" s="219">
        <v>8.5441205000000005E-4</v>
      </c>
      <c r="R1374" s="219">
        <v>8.0103808000000002E-4</v>
      </c>
      <c r="S1374" s="219">
        <v>1.6621514E-4</v>
      </c>
      <c r="T1374" s="219">
        <v>0</v>
      </c>
      <c r="U1374" s="219">
        <v>0</v>
      </c>
      <c r="V1374" s="219">
        <v>0</v>
      </c>
      <c r="W1374" s="219">
        <v>1.0493431E-4</v>
      </c>
      <c r="X1374" s="219">
        <v>0</v>
      </c>
      <c r="Y1374" s="219">
        <v>1.8462382999999999E-3</v>
      </c>
      <c r="Z1374" s="219">
        <v>0</v>
      </c>
      <c r="AA1374" s="219">
        <v>0</v>
      </c>
      <c r="AB1374" s="219">
        <v>0</v>
      </c>
      <c r="AC1374"/>
      <c r="AD1374" s="227">
        <f t="shared" si="318"/>
        <v>1.2209388E-2</v>
      </c>
      <c r="AE1374" s="227">
        <f t="shared" si="319"/>
        <v>2.7550908400000001E-3</v>
      </c>
      <c r="AF1374" s="227">
        <f t="shared" si="320"/>
        <v>1.7878376200000001E-3</v>
      </c>
      <c r="AG1374" s="227">
        <f t="shared" si="321"/>
        <v>1.7878376200000001E-3</v>
      </c>
      <c r="AH1374" s="227">
        <f t="shared" si="322"/>
        <v>1.9511726099999999E-3</v>
      </c>
      <c r="AI1374"/>
      <c r="AJ1374">
        <v>1.9856313000000001</v>
      </c>
      <c r="AK1374" s="155">
        <v>1.0678897999999999</v>
      </c>
      <c r="AL1374" s="155">
        <v>0.25578759000000001</v>
      </c>
      <c r="AM1374" s="155">
        <v>0</v>
      </c>
      <c r="AN1374" s="155">
        <v>0.18964858000000001</v>
      </c>
      <c r="AO1374" s="155">
        <v>0.23545977000000001</v>
      </c>
      <c r="AP1374" s="155">
        <v>0.23684564999999999</v>
      </c>
      <c r="AQ1374"/>
      <c r="AR1374" s="156">
        <v>1.7135481999999999E-3</v>
      </c>
      <c r="AS1374" s="156">
        <v>1.5865348E-3</v>
      </c>
      <c r="AT1374" s="156">
        <v>6.8291196999999999E-5</v>
      </c>
      <c r="AU1374" s="156">
        <v>5.8722235000000001E-5</v>
      </c>
      <c r="AV1374" s="282">
        <f t="shared" si="327"/>
        <v>9.5115992725999999E-8</v>
      </c>
      <c r="AW1374" s="282">
        <f t="shared" si="328"/>
        <v>2.5255619748780004E-10</v>
      </c>
      <c r="AX1374" s="283">
        <f t="shared" si="329"/>
        <v>8.2244026131999999E-3</v>
      </c>
      <c r="AY1374" s="157">
        <v>7.5535412999999997E-8</v>
      </c>
      <c r="AZ1374" s="157">
        <v>2.2790857000000001E-10</v>
      </c>
      <c r="BA1374" s="157">
        <v>6.2267878E-15</v>
      </c>
      <c r="BB1374" s="157">
        <v>0</v>
      </c>
      <c r="BC1374" s="157">
        <v>0</v>
      </c>
      <c r="BD1374" s="157">
        <v>2.1465725999999999E-11</v>
      </c>
      <c r="BE1374" s="157">
        <v>1.9559114E-8</v>
      </c>
      <c r="BF1374" s="157">
        <v>4.8952326999999999E-12</v>
      </c>
      <c r="BG1374" s="157">
        <v>1.9746168000000001E-11</v>
      </c>
      <c r="BH1374" s="157">
        <v>0</v>
      </c>
      <c r="BI1374" s="157">
        <v>0</v>
      </c>
      <c r="BJ1374" s="157">
        <v>0</v>
      </c>
      <c r="BK1374" s="157">
        <v>0</v>
      </c>
      <c r="BL1374" s="157">
        <v>0</v>
      </c>
      <c r="BM1374" s="157">
        <v>0</v>
      </c>
      <c r="BN1374" s="157">
        <v>0</v>
      </c>
      <c r="BO1374" s="157">
        <v>0</v>
      </c>
      <c r="BP1374" s="157">
        <v>6.6854132E-6</v>
      </c>
      <c r="BQ1374" s="157">
        <v>8.2177172000000003E-3</v>
      </c>
      <c r="BR1374" s="157">
        <v>0</v>
      </c>
      <c r="BS1374" s="157">
        <v>0</v>
      </c>
      <c r="BT1374" s="157">
        <v>0</v>
      </c>
      <c r="BU1374"/>
      <c r="BV1374" s="155">
        <v>4.3994332999999998E-6</v>
      </c>
      <c r="BW1374" s="155">
        <v>1.3613604999999999E-7</v>
      </c>
      <c r="BX1374" s="155">
        <v>2.2695342E-6</v>
      </c>
      <c r="BY1374" s="155">
        <v>3.8136395999999997E-10</v>
      </c>
      <c r="BZ1374" s="155">
        <v>2.6091582000000001E-7</v>
      </c>
      <c r="CA1374" s="155">
        <v>0</v>
      </c>
      <c r="CB1374" s="155">
        <v>0</v>
      </c>
      <c r="CC1374" s="155">
        <v>0</v>
      </c>
      <c r="CD1374" s="155">
        <v>0</v>
      </c>
      <c r="CE1374" s="155">
        <v>1.1633571999999999E-9</v>
      </c>
      <c r="CF1374" s="155">
        <v>0</v>
      </c>
      <c r="CG1374" s="155">
        <v>0</v>
      </c>
      <c r="CH1374" s="155">
        <v>0</v>
      </c>
      <c r="CI1374" s="155">
        <v>1.6195979999999999E-7</v>
      </c>
      <c r="CJ1374" s="155">
        <v>1.5693425999999999E-6</v>
      </c>
      <c r="CK1374" s="155">
        <v>1.3306972000000001E-13</v>
      </c>
      <c r="CL1374" s="155">
        <v>0</v>
      </c>
      <c r="CM1374"/>
      <c r="CN1374" s="284">
        <v>0</v>
      </c>
      <c r="CO1374" s="284">
        <v>8.1395918999999997E-2</v>
      </c>
      <c r="CP1374" s="285">
        <v>0</v>
      </c>
      <c r="CQ1374" s="284">
        <v>9.3142301E-5</v>
      </c>
      <c r="CR1374" s="284">
        <v>0</v>
      </c>
      <c r="CS1374" s="284">
        <v>0</v>
      </c>
      <c r="CT1374" s="284">
        <v>9.8370445999999992E-6</v>
      </c>
      <c r="CU1374" s="284">
        <v>0</v>
      </c>
      <c r="CV1374" s="284">
        <v>0</v>
      </c>
      <c r="CW1374" s="284">
        <v>0</v>
      </c>
      <c r="CX1374"/>
      <c r="CY1374"/>
      <c r="CZ1374"/>
      <c r="DA1374"/>
      <c r="DB1374" s="57"/>
      <c r="DC1374" s="48"/>
      <c r="DD1374" s="48"/>
      <c r="DE1374" s="48"/>
      <c r="DF1374" s="48"/>
      <c r="DG1374" s="48"/>
      <c r="DH1374" s="48"/>
      <c r="DI1374"/>
      <c r="DJ1374"/>
      <c r="DK1374"/>
      <c r="DL1374"/>
    </row>
    <row r="1375" spans="1:116" ht="14.4">
      <c r="A1375" t="s">
        <v>2752</v>
      </c>
      <c r="B1375" s="188" t="s">
        <v>1374</v>
      </c>
      <c r="C1375" s="151" t="str">
        <f t="shared" si="315"/>
        <v>B.042.02.117</v>
      </c>
      <c r="D1375" s="54" t="s">
        <v>1915</v>
      </c>
      <c r="E1375" s="150" t="s">
        <v>440</v>
      </c>
      <c r="F1375" s="153" t="str">
        <f t="shared" si="316"/>
        <v>Electricity Latvia consumption</v>
      </c>
      <c r="G1375" s="154">
        <f t="shared" si="317"/>
        <v>6.9679980000000002E-2</v>
      </c>
      <c r="H1375"/>
      <c r="I1375"/>
      <c r="J1375" s="227">
        <f t="shared" si="323"/>
        <v>1.475035041E-2</v>
      </c>
      <c r="K1375"/>
      <c r="L1375" s="280">
        <f t="shared" si="324"/>
        <v>1.24163837E-3</v>
      </c>
      <c r="M1375" s="280">
        <f t="shared" si="325"/>
        <v>2.6328866000000003E-3</v>
      </c>
      <c r="N1375" s="281">
        <f t="shared" si="326"/>
        <v>4.2382843999999999E-4</v>
      </c>
      <c r="O1375" s="280">
        <v>1.0451996999999999E-2</v>
      </c>
      <c r="P1375" s="219">
        <v>1.5913323000000001E-3</v>
      </c>
      <c r="Q1375" s="219">
        <v>1.0415543E-3</v>
      </c>
      <c r="R1375" s="219">
        <v>9.2096015000000002E-4</v>
      </c>
      <c r="S1375" s="219">
        <v>3.2067822000000001E-4</v>
      </c>
      <c r="T1375" s="219">
        <v>0</v>
      </c>
      <c r="U1375" s="219">
        <v>0</v>
      </c>
      <c r="V1375" s="219">
        <v>0</v>
      </c>
      <c r="W1375" s="219">
        <v>1.3813403E-4</v>
      </c>
      <c r="X1375" s="219">
        <v>0</v>
      </c>
      <c r="Y1375" s="219">
        <v>2.8569441000000001E-4</v>
      </c>
      <c r="Z1375" s="219">
        <v>0</v>
      </c>
      <c r="AA1375" s="219">
        <v>0</v>
      </c>
      <c r="AB1375" s="219">
        <v>0</v>
      </c>
      <c r="AC1375"/>
      <c r="AD1375" s="227">
        <f t="shared" si="318"/>
        <v>1.0451996999999999E-2</v>
      </c>
      <c r="AE1375" s="227">
        <f t="shared" si="319"/>
        <v>3.8745249700000003E-3</v>
      </c>
      <c r="AF1375" s="227">
        <f t="shared" si="320"/>
        <v>2.6328866000000003E-3</v>
      </c>
      <c r="AG1375" s="227">
        <f t="shared" si="321"/>
        <v>2.6328866000000003E-3</v>
      </c>
      <c r="AH1375" s="227">
        <f t="shared" si="322"/>
        <v>4.2382843999999999E-4</v>
      </c>
      <c r="AI1375"/>
      <c r="AJ1375">
        <v>1.9700614000000001</v>
      </c>
      <c r="AK1375" s="155">
        <v>0.82528606000000004</v>
      </c>
      <c r="AL1375" s="155">
        <v>3.9581610000000003E-2</v>
      </c>
      <c r="AM1375" s="155">
        <v>0</v>
      </c>
      <c r="AN1375" s="155">
        <v>0.50180073999999997</v>
      </c>
      <c r="AO1375" s="155">
        <v>0.24822021</v>
      </c>
      <c r="AP1375" s="155">
        <v>0.35517278000000002</v>
      </c>
      <c r="AQ1375"/>
      <c r="AR1375" s="156">
        <v>1.7580854999999999E-3</v>
      </c>
      <c r="AS1375" s="156">
        <v>1.6449467E-3</v>
      </c>
      <c r="AT1375" s="156">
        <v>6.3382094000000001E-5</v>
      </c>
      <c r="AU1375" s="156">
        <v>4.9756723E-5</v>
      </c>
      <c r="AV1375" s="282">
        <f t="shared" si="327"/>
        <v>9.8617905324000018E-8</v>
      </c>
      <c r="AW1375" s="282">
        <f t="shared" si="328"/>
        <v>2.3440123831859998E-10</v>
      </c>
      <c r="AX1375" s="283">
        <f t="shared" si="329"/>
        <v>6.9687287106000003E-3</v>
      </c>
      <c r="AY1375" s="157">
        <v>6.4663023000000005E-8</v>
      </c>
      <c r="AZ1375" s="157">
        <v>1.9510395E-10</v>
      </c>
      <c r="BA1375" s="157">
        <v>5.3305185999999999E-15</v>
      </c>
      <c r="BB1375" s="157">
        <v>0</v>
      </c>
      <c r="BC1375" s="157">
        <v>0</v>
      </c>
      <c r="BD1375" s="157">
        <v>2.4679324E-11</v>
      </c>
      <c r="BE1375" s="157">
        <v>3.3930203000000002E-8</v>
      </c>
      <c r="BF1375" s="157">
        <v>5.6280898E-12</v>
      </c>
      <c r="BG1375" s="157">
        <v>3.3663868E-11</v>
      </c>
      <c r="BH1375" s="157">
        <v>0</v>
      </c>
      <c r="BI1375" s="157">
        <v>0</v>
      </c>
      <c r="BJ1375" s="157">
        <v>0</v>
      </c>
      <c r="BK1375" s="157">
        <v>0</v>
      </c>
      <c r="BL1375" s="157">
        <v>0</v>
      </c>
      <c r="BM1375" s="157">
        <v>0</v>
      </c>
      <c r="BN1375" s="157">
        <v>0</v>
      </c>
      <c r="BO1375" s="157">
        <v>0</v>
      </c>
      <c r="BP1375" s="157">
        <v>5.7072105999999997E-6</v>
      </c>
      <c r="BQ1375" s="157">
        <v>6.9630215000000004E-3</v>
      </c>
      <c r="BR1375" s="157">
        <v>0</v>
      </c>
      <c r="BS1375" s="157">
        <v>0</v>
      </c>
      <c r="BT1375" s="157">
        <v>0</v>
      </c>
      <c r="BU1375"/>
      <c r="BV1375" s="155">
        <v>3.8674484999999998E-6</v>
      </c>
      <c r="BW1375" s="155">
        <v>2.3208888E-7</v>
      </c>
      <c r="BX1375" s="155">
        <v>1.9428627999999998E-6</v>
      </c>
      <c r="BY1375" s="155">
        <v>4.3845731000000001E-10</v>
      </c>
      <c r="BZ1375" s="155">
        <v>4.7821229999999997E-7</v>
      </c>
      <c r="CA1375" s="155">
        <v>0</v>
      </c>
      <c r="CB1375" s="155">
        <v>0</v>
      </c>
      <c r="CC1375" s="155">
        <v>0</v>
      </c>
      <c r="CD1375" s="155">
        <v>0</v>
      </c>
      <c r="CE1375" s="155">
        <v>1.3375214E-9</v>
      </c>
      <c r="CF1375" s="155">
        <v>0</v>
      </c>
      <c r="CG1375" s="155">
        <v>0</v>
      </c>
      <c r="CH1375" s="155">
        <v>0</v>
      </c>
      <c r="CI1375" s="155">
        <v>1.9111216E-7</v>
      </c>
      <c r="CJ1375" s="155">
        <v>1.0213963E-6</v>
      </c>
      <c r="CK1375" s="155">
        <v>1.7517108999999999E-13</v>
      </c>
      <c r="CL1375" s="155">
        <v>0</v>
      </c>
      <c r="CM1375"/>
      <c r="CN1375" s="284">
        <v>0</v>
      </c>
      <c r="CO1375" s="284">
        <v>6.9679982000000001E-2</v>
      </c>
      <c r="CP1375" s="285">
        <v>0</v>
      </c>
      <c r="CQ1375" s="284">
        <v>1.5879183E-4</v>
      </c>
      <c r="CR1375" s="284">
        <v>0</v>
      </c>
      <c r="CS1375" s="284">
        <v>0</v>
      </c>
      <c r="CT1375" s="284">
        <v>1.7700907000000001E-5</v>
      </c>
      <c r="CU1375" s="284">
        <v>0</v>
      </c>
      <c r="CV1375" s="284">
        <v>0</v>
      </c>
      <c r="CW1375" s="284">
        <v>0</v>
      </c>
      <c r="CX1375"/>
      <c r="CY1375"/>
      <c r="CZ1375"/>
      <c r="DA1375"/>
      <c r="DB1375" s="57"/>
      <c r="DC1375" s="48"/>
      <c r="DD1375" s="48"/>
      <c r="DE1375" s="48"/>
      <c r="DF1375" s="48"/>
      <c r="DG1375" s="48"/>
      <c r="DH1375" s="48"/>
      <c r="DI1375"/>
      <c r="DJ1375"/>
      <c r="DK1375"/>
      <c r="DL1375"/>
    </row>
    <row r="1376" spans="1:116" ht="14.4">
      <c r="A1376" t="s">
        <v>2753</v>
      </c>
      <c r="B1376" s="188" t="s">
        <v>1374</v>
      </c>
      <c r="C1376" s="151" t="str">
        <f t="shared" si="315"/>
        <v>B.042.02.118</v>
      </c>
      <c r="D1376" s="54" t="s">
        <v>1915</v>
      </c>
      <c r="E1376" s="150" t="s">
        <v>440</v>
      </c>
      <c r="F1376" s="153" t="str">
        <f t="shared" si="316"/>
        <v>Electricity Lithuania consumption</v>
      </c>
      <c r="G1376" s="154">
        <f t="shared" si="317"/>
        <v>5.7033710000000001E-2</v>
      </c>
      <c r="H1376"/>
      <c r="I1376"/>
      <c r="J1376" s="227">
        <f t="shared" si="323"/>
        <v>1.4568884939999999E-2</v>
      </c>
      <c r="K1376"/>
      <c r="L1376" s="280">
        <f t="shared" si="324"/>
        <v>9.4889913999999999E-4</v>
      </c>
      <c r="M1376" s="280">
        <f t="shared" si="325"/>
        <v>1.7350834999999998E-3</v>
      </c>
      <c r="N1376" s="281">
        <f t="shared" si="326"/>
        <v>3.3298458E-3</v>
      </c>
      <c r="O1376" s="280">
        <v>8.5550564999999999E-3</v>
      </c>
      <c r="P1376" s="219">
        <v>9.6596202999999999E-4</v>
      </c>
      <c r="Q1376" s="219">
        <v>7.6912146999999996E-4</v>
      </c>
      <c r="R1376" s="219">
        <v>6.8710972999999999E-4</v>
      </c>
      <c r="S1376" s="219">
        <v>2.6178941E-4</v>
      </c>
      <c r="T1376" s="219">
        <v>0</v>
      </c>
      <c r="U1376" s="219">
        <v>0</v>
      </c>
      <c r="V1376" s="219">
        <v>0</v>
      </c>
      <c r="W1376" s="286">
        <v>1.5450469999999999E-4</v>
      </c>
      <c r="X1376" s="219">
        <v>0</v>
      </c>
      <c r="Y1376" s="219">
        <v>3.1753411E-3</v>
      </c>
      <c r="Z1376" s="219">
        <v>0</v>
      </c>
      <c r="AA1376" s="219">
        <v>0</v>
      </c>
      <c r="AB1376" s="219">
        <v>0</v>
      </c>
      <c r="AC1376"/>
      <c r="AD1376" s="227">
        <f t="shared" si="318"/>
        <v>8.5550564999999999E-3</v>
      </c>
      <c r="AE1376" s="227">
        <f t="shared" si="319"/>
        <v>2.6839826399999997E-3</v>
      </c>
      <c r="AF1376" s="227">
        <f t="shared" si="320"/>
        <v>1.7350834999999998E-3</v>
      </c>
      <c r="AG1376" s="227">
        <f t="shared" si="321"/>
        <v>1.7350834999999998E-3</v>
      </c>
      <c r="AH1376" s="227">
        <f t="shared" si="322"/>
        <v>3.3298458E-3</v>
      </c>
      <c r="AI1376"/>
      <c r="AJ1376">
        <v>1.9773117</v>
      </c>
      <c r="AK1376" s="155">
        <v>0.63298646000000003</v>
      </c>
      <c r="AL1376" s="155">
        <v>0.43992850999999999</v>
      </c>
      <c r="AM1376" s="155">
        <v>0</v>
      </c>
      <c r="AN1376" s="155">
        <v>0.28563172999999997</v>
      </c>
      <c r="AO1376" s="155">
        <v>0.36639003999999997</v>
      </c>
      <c r="AP1376" s="155">
        <v>0.25237493999999999</v>
      </c>
      <c r="AQ1376"/>
      <c r="AR1376" s="156">
        <v>1.3258237999999999E-3</v>
      </c>
      <c r="AS1376" s="156">
        <v>1.2442423000000001E-3</v>
      </c>
      <c r="AT1376" s="156">
        <v>4.9843431000000003E-5</v>
      </c>
      <c r="AU1376" s="156">
        <v>3.1738110000000001E-5</v>
      </c>
      <c r="AV1376" s="282">
        <f t="shared" si="327"/>
        <v>7.4594859743999997E-8</v>
      </c>
      <c r="AW1376" s="282">
        <f t="shared" si="328"/>
        <v>1.8433221797880003E-10</v>
      </c>
      <c r="AX1376" s="283">
        <f t="shared" si="329"/>
        <v>4.4451134499999996E-3</v>
      </c>
      <c r="AY1376" s="157">
        <v>5.2927283000000002E-8</v>
      </c>
      <c r="AZ1376" s="157">
        <v>1.5969439000000001E-10</v>
      </c>
      <c r="BA1376" s="157">
        <v>4.3630788000000001E-15</v>
      </c>
      <c r="BB1376" s="157">
        <v>0</v>
      </c>
      <c r="BC1376" s="157">
        <v>0</v>
      </c>
      <c r="BD1376" s="157">
        <v>1.8412743999999998E-11</v>
      </c>
      <c r="BE1376" s="157">
        <v>2.1649164E-8</v>
      </c>
      <c r="BF1376" s="157">
        <v>4.1990039E-12</v>
      </c>
      <c r="BG1376" s="157">
        <v>2.0434461000000001E-11</v>
      </c>
      <c r="BH1376" s="157">
        <v>0</v>
      </c>
      <c r="BI1376" s="157">
        <v>0</v>
      </c>
      <c r="BJ1376" s="157">
        <v>0</v>
      </c>
      <c r="BK1376" s="157">
        <v>0</v>
      </c>
      <c r="BL1376" s="157">
        <v>0</v>
      </c>
      <c r="BM1376" s="157">
        <v>0</v>
      </c>
      <c r="BN1376" s="157">
        <v>0</v>
      </c>
      <c r="BO1376" s="157">
        <v>0</v>
      </c>
      <c r="BP1376" s="157">
        <v>1.050265E-5</v>
      </c>
      <c r="BQ1376" s="157">
        <v>4.4346107999999997E-3</v>
      </c>
      <c r="BR1376" s="157">
        <v>0</v>
      </c>
      <c r="BS1376" s="157">
        <v>0</v>
      </c>
      <c r="BT1376" s="157">
        <v>0</v>
      </c>
      <c r="BU1376"/>
      <c r="BV1376" s="155">
        <v>3.5294291000000001E-6</v>
      </c>
      <c r="BW1376" s="155">
        <v>1.4088135E-7</v>
      </c>
      <c r="BX1376" s="155">
        <v>1.5902512000000001E-6</v>
      </c>
      <c r="BY1376" s="155">
        <v>3.2712413E-10</v>
      </c>
      <c r="BZ1376" s="155">
        <v>3.5037132E-7</v>
      </c>
      <c r="CA1376" s="155">
        <v>0</v>
      </c>
      <c r="CB1376" s="155">
        <v>0</v>
      </c>
      <c r="CC1376" s="155">
        <v>0</v>
      </c>
      <c r="CD1376" s="155">
        <v>0</v>
      </c>
      <c r="CE1376" s="155">
        <v>9.9789767E-10</v>
      </c>
      <c r="CF1376" s="155">
        <v>0</v>
      </c>
      <c r="CG1376" s="155">
        <v>0</v>
      </c>
      <c r="CH1376" s="155">
        <v>0</v>
      </c>
      <c r="CI1376" s="155">
        <v>1.4048981000000001E-7</v>
      </c>
      <c r="CJ1376" s="155">
        <v>1.3061102E-6</v>
      </c>
      <c r="CK1376" s="155">
        <v>1.9593114E-13</v>
      </c>
      <c r="CL1376" s="155">
        <v>0</v>
      </c>
      <c r="CM1376"/>
      <c r="CN1376" s="284">
        <v>0</v>
      </c>
      <c r="CO1376" s="284">
        <v>5.7033710000000001E-2</v>
      </c>
      <c r="CP1376" s="285">
        <v>0</v>
      </c>
      <c r="CQ1376" s="284">
        <v>9.6388966000000002E-5</v>
      </c>
      <c r="CR1376" s="284">
        <v>0</v>
      </c>
      <c r="CS1376" s="284">
        <v>0</v>
      </c>
      <c r="CT1376" s="284">
        <v>1.2418850000000001E-5</v>
      </c>
      <c r="CU1376" s="284">
        <v>0</v>
      </c>
      <c r="CV1376" s="284">
        <v>0</v>
      </c>
      <c r="CW1376" s="284">
        <v>0</v>
      </c>
      <c r="CX1376"/>
      <c r="CY1376"/>
      <c r="CZ1376"/>
      <c r="DA1376"/>
      <c r="DB1376" s="57"/>
      <c r="DC1376" s="48"/>
      <c r="DD1376" s="48"/>
      <c r="DE1376" s="48"/>
      <c r="DF1376" s="48"/>
      <c r="DG1376" s="48"/>
      <c r="DH1376" s="48"/>
      <c r="DI1376"/>
      <c r="DJ1376"/>
      <c r="DK1376"/>
      <c r="DL1376"/>
    </row>
    <row r="1377" spans="1:116" ht="14.4">
      <c r="A1377" t="s">
        <v>2754</v>
      </c>
      <c r="B1377" s="188" t="s">
        <v>1374</v>
      </c>
      <c r="C1377" s="151" t="str">
        <f t="shared" si="315"/>
        <v>B.042.02.119</v>
      </c>
      <c r="D1377" s="54" t="s">
        <v>1915</v>
      </c>
      <c r="E1377" s="150" t="s">
        <v>440</v>
      </c>
      <c r="F1377" s="153" t="str">
        <f t="shared" si="316"/>
        <v>Electricity Luxembourg consumption</v>
      </c>
      <c r="G1377" s="154">
        <f t="shared" si="317"/>
        <v>6.066921333333334E-2</v>
      </c>
      <c r="H1377"/>
      <c r="I1377"/>
      <c r="J1377" s="227">
        <f t="shared" si="323"/>
        <v>1.487052019E-2</v>
      </c>
      <c r="K1377"/>
      <c r="L1377" s="280">
        <f t="shared" si="324"/>
        <v>9.6049853E-4</v>
      </c>
      <c r="M1377" s="280">
        <f t="shared" si="325"/>
        <v>1.77739081E-3</v>
      </c>
      <c r="N1377" s="281">
        <f t="shared" si="326"/>
        <v>3.03224885E-3</v>
      </c>
      <c r="O1377" s="280">
        <v>9.1003820000000006E-3</v>
      </c>
      <c r="P1377" s="219">
        <v>9.843869700000001E-4</v>
      </c>
      <c r="Q1377" s="219">
        <v>7.9300384000000003E-4</v>
      </c>
      <c r="R1377" s="219">
        <v>7.0213716000000004E-4</v>
      </c>
      <c r="S1377" s="219">
        <v>2.5836137000000001E-4</v>
      </c>
      <c r="T1377" s="219">
        <v>0</v>
      </c>
      <c r="U1377" s="219">
        <v>0</v>
      </c>
      <c r="V1377" s="219">
        <v>0</v>
      </c>
      <c r="W1377" s="219">
        <v>1.3917924999999999E-4</v>
      </c>
      <c r="X1377" s="219">
        <v>0</v>
      </c>
      <c r="Y1377" s="219">
        <v>2.8930696000000001E-3</v>
      </c>
      <c r="Z1377" s="219">
        <v>0</v>
      </c>
      <c r="AA1377" s="219">
        <v>0</v>
      </c>
      <c r="AB1377" s="219">
        <v>0</v>
      </c>
      <c r="AC1377"/>
      <c r="AD1377" s="227">
        <f t="shared" si="318"/>
        <v>9.1003820000000006E-3</v>
      </c>
      <c r="AE1377" s="227">
        <f t="shared" si="319"/>
        <v>2.7378893400000002E-3</v>
      </c>
      <c r="AF1377" s="227">
        <f t="shared" si="320"/>
        <v>1.77739081E-3</v>
      </c>
      <c r="AG1377" s="227">
        <f t="shared" si="321"/>
        <v>1.77739081E-3</v>
      </c>
      <c r="AH1377" s="227">
        <f t="shared" si="322"/>
        <v>3.03224885E-3</v>
      </c>
      <c r="AI1377"/>
      <c r="AJ1377">
        <v>2.1652100000000001</v>
      </c>
      <c r="AK1377" s="155">
        <v>0.74300831000000001</v>
      </c>
      <c r="AL1377" s="155">
        <v>0.40082111999999998</v>
      </c>
      <c r="AM1377" s="155">
        <v>0</v>
      </c>
      <c r="AN1377" s="155">
        <v>0.51369142999999995</v>
      </c>
      <c r="AO1377" s="155">
        <v>0.45288118999999999</v>
      </c>
      <c r="AP1377" s="155">
        <v>5.4807924000000001E-2</v>
      </c>
      <c r="AQ1377"/>
      <c r="AR1377" s="156">
        <v>1.3883461E-3</v>
      </c>
      <c r="AS1377" s="156">
        <v>1.3052075E-3</v>
      </c>
      <c r="AT1377" s="156">
        <v>5.2726245E-5</v>
      </c>
      <c r="AU1377" s="156">
        <v>3.0412335999999999E-5</v>
      </c>
      <c r="AV1377" s="282">
        <f t="shared" si="327"/>
        <v>7.8249852439999995E-8</v>
      </c>
      <c r="AW1377" s="282">
        <f t="shared" si="328"/>
        <v>1.949935113948E-10</v>
      </c>
      <c r="AX1377" s="283">
        <f t="shared" si="329"/>
        <v>4.2594308388999996E-3</v>
      </c>
      <c r="AY1377" s="157">
        <v>5.6301029999999999E-8</v>
      </c>
      <c r="AZ1377" s="157">
        <v>1.698738E-10</v>
      </c>
      <c r="BA1377" s="157">
        <v>4.6411947999999999E-15</v>
      </c>
      <c r="BB1377" s="157">
        <v>0</v>
      </c>
      <c r="BC1377" s="157">
        <v>0</v>
      </c>
      <c r="BD1377" s="157">
        <v>1.881544E-11</v>
      </c>
      <c r="BE1377" s="157">
        <v>2.1930007000000001E-8</v>
      </c>
      <c r="BF1377" s="157">
        <v>4.2908381999999997E-12</v>
      </c>
      <c r="BG1377" s="157">
        <v>2.0824231999999999E-11</v>
      </c>
      <c r="BH1377" s="157">
        <v>0</v>
      </c>
      <c r="BI1377" s="157">
        <v>0</v>
      </c>
      <c r="BJ1377" s="157">
        <v>0</v>
      </c>
      <c r="BK1377" s="157">
        <v>0</v>
      </c>
      <c r="BL1377" s="157">
        <v>0</v>
      </c>
      <c r="BM1377" s="157">
        <v>0</v>
      </c>
      <c r="BN1377" s="157">
        <v>0</v>
      </c>
      <c r="BO1377" s="157">
        <v>0</v>
      </c>
      <c r="BP1377" s="157">
        <v>9.5080388999999995E-6</v>
      </c>
      <c r="BQ1377" s="157">
        <v>4.2499228E-3</v>
      </c>
      <c r="BR1377" s="157">
        <v>0</v>
      </c>
      <c r="BS1377" s="157">
        <v>0</v>
      </c>
      <c r="BT1377" s="157">
        <v>0</v>
      </c>
      <c r="BU1377"/>
      <c r="BV1377" s="155">
        <v>3.7219526000000001E-6</v>
      </c>
      <c r="BW1377" s="155">
        <v>1.4356854000000001E-7</v>
      </c>
      <c r="BX1377" s="155">
        <v>1.6916187000000001E-6</v>
      </c>
      <c r="BY1377" s="155">
        <v>3.3427849999999999E-10</v>
      </c>
      <c r="BZ1377" s="155">
        <v>3.4951648000000001E-7</v>
      </c>
      <c r="CA1377" s="155">
        <v>0</v>
      </c>
      <c r="CB1377" s="155">
        <v>0</v>
      </c>
      <c r="CC1377" s="155">
        <v>0</v>
      </c>
      <c r="CD1377" s="155">
        <v>0</v>
      </c>
      <c r="CE1377" s="155">
        <v>1.0197221999999999E-9</v>
      </c>
      <c r="CF1377" s="155">
        <v>0</v>
      </c>
      <c r="CG1377" s="155">
        <v>0</v>
      </c>
      <c r="CH1377" s="155">
        <v>0</v>
      </c>
      <c r="CI1377" s="155">
        <v>1.4353682000000001E-7</v>
      </c>
      <c r="CJ1377" s="155">
        <v>1.3923579E-6</v>
      </c>
      <c r="CK1377" s="155">
        <v>1.7649657E-13</v>
      </c>
      <c r="CL1377" s="155">
        <v>0</v>
      </c>
      <c r="CM1377"/>
      <c r="CN1377" s="284">
        <v>0</v>
      </c>
      <c r="CO1377" s="284">
        <v>6.0669213999999999E-2</v>
      </c>
      <c r="CP1377" s="285">
        <v>0</v>
      </c>
      <c r="CQ1377" s="284">
        <v>9.8227507999999996E-5</v>
      </c>
      <c r="CR1377" s="284">
        <v>0</v>
      </c>
      <c r="CS1377" s="284">
        <v>0</v>
      </c>
      <c r="CT1377" s="284">
        <v>1.2445717999999999E-5</v>
      </c>
      <c r="CU1377" s="284">
        <v>0</v>
      </c>
      <c r="CV1377" s="284">
        <v>0</v>
      </c>
      <c r="CW1377" s="284">
        <v>0</v>
      </c>
      <c r="CX1377"/>
      <c r="CY1377"/>
      <c r="CZ1377"/>
      <c r="DA1377"/>
      <c r="DB1377" s="57"/>
      <c r="DC1377" s="48"/>
      <c r="DD1377" s="48"/>
      <c r="DE1377" s="48"/>
      <c r="DF1377"/>
      <c r="DG1377"/>
      <c r="DH1377"/>
      <c r="DI1377"/>
      <c r="DJ1377"/>
      <c r="DK1377"/>
      <c r="DL1377"/>
    </row>
    <row r="1378" spans="1:116" ht="14.4">
      <c r="A1378" t="s">
        <v>2755</v>
      </c>
      <c r="B1378" s="188" t="s">
        <v>1374</v>
      </c>
      <c r="C1378" s="151" t="str">
        <f t="shared" si="315"/>
        <v>B.042.02.120</v>
      </c>
      <c r="D1378" s="54" t="s">
        <v>1915</v>
      </c>
      <c r="E1378" s="150" t="s">
        <v>440</v>
      </c>
      <c r="F1378" s="153" t="str">
        <f t="shared" si="316"/>
        <v>Electricity Malta consumption</v>
      </c>
      <c r="G1378" s="154">
        <f t="shared" si="317"/>
        <v>0.13577345333333335</v>
      </c>
      <c r="H1378"/>
      <c r="I1378"/>
      <c r="J1378" s="227">
        <f t="shared" si="323"/>
        <v>2.4080292800999999E-2</v>
      </c>
      <c r="K1378"/>
      <c r="L1378" s="280">
        <f t="shared" si="324"/>
        <v>1.3929445500000001E-3</v>
      </c>
      <c r="M1378" s="280">
        <f t="shared" si="325"/>
        <v>2.26166455E-3</v>
      </c>
      <c r="N1378" s="281">
        <f t="shared" si="326"/>
        <v>5.9665701000000003E-5</v>
      </c>
      <c r="O1378" s="280">
        <v>2.0366018E-2</v>
      </c>
      <c r="P1378" s="219">
        <v>9.9720275000000002E-4</v>
      </c>
      <c r="Q1378" s="219">
        <v>1.2644618E-3</v>
      </c>
      <c r="R1378" s="219">
        <v>1.2279662000000001E-3</v>
      </c>
      <c r="S1378" s="219">
        <v>1.6497834999999999E-4</v>
      </c>
      <c r="T1378" s="219">
        <v>0</v>
      </c>
      <c r="U1378" s="219">
        <v>0</v>
      </c>
      <c r="V1378" s="219">
        <v>0</v>
      </c>
      <c r="W1378" s="286">
        <v>5.9665701000000003E-5</v>
      </c>
      <c r="X1378" s="219">
        <v>0</v>
      </c>
      <c r="Y1378" s="219">
        <v>0</v>
      </c>
      <c r="Z1378" s="219">
        <v>0</v>
      </c>
      <c r="AA1378" s="219">
        <v>0</v>
      </c>
      <c r="AB1378" s="219">
        <v>0</v>
      </c>
      <c r="AC1378"/>
      <c r="AD1378" s="227">
        <f t="shared" si="318"/>
        <v>2.0366018E-2</v>
      </c>
      <c r="AE1378" s="227">
        <f t="shared" si="319"/>
        <v>3.6546091000000001E-3</v>
      </c>
      <c r="AF1378" s="227">
        <f t="shared" si="320"/>
        <v>2.26166455E-3</v>
      </c>
      <c r="AG1378" s="227">
        <f t="shared" si="321"/>
        <v>2.26166455E-3</v>
      </c>
      <c r="AH1378" s="227">
        <f t="shared" si="322"/>
        <v>5.9665701000000003E-5</v>
      </c>
      <c r="AI1378"/>
      <c r="AJ1378">
        <v>2.1298865</v>
      </c>
      <c r="AK1378" s="155">
        <v>1.8274507</v>
      </c>
      <c r="AL1378" s="155">
        <v>0</v>
      </c>
      <c r="AM1378" s="155">
        <v>0</v>
      </c>
      <c r="AN1378" s="155">
        <v>6.1401997999999999E-2</v>
      </c>
      <c r="AO1378" s="155">
        <v>0.19522809999999999</v>
      </c>
      <c r="AP1378" s="155">
        <v>4.5805704000000003E-2</v>
      </c>
      <c r="AQ1378"/>
      <c r="AR1378" s="156">
        <v>2.6608247999999998E-3</v>
      </c>
      <c r="AS1378" s="156">
        <v>2.4474337E-3</v>
      </c>
      <c r="AT1378" s="156">
        <v>1.1053293E-4</v>
      </c>
      <c r="AU1378" s="156">
        <v>1.0285822E-4</v>
      </c>
      <c r="AV1378" s="282">
        <f t="shared" si="327"/>
        <v>1.4672863428299999E-7</v>
      </c>
      <c r="AW1378" s="282">
        <f t="shared" si="328"/>
        <v>4.0877562746899998E-10</v>
      </c>
      <c r="AX1378" s="283">
        <f t="shared" si="329"/>
        <v>1.4405913185199999E-2</v>
      </c>
      <c r="AY1378" s="157">
        <v>1.2599775999999999E-7</v>
      </c>
      <c r="AZ1378" s="157">
        <v>3.8016565999999999E-10</v>
      </c>
      <c r="BA1378" s="157">
        <v>1.0386669000000001E-14</v>
      </c>
      <c r="BB1378" s="157">
        <v>0</v>
      </c>
      <c r="BC1378" s="157">
        <v>0</v>
      </c>
      <c r="BD1378" s="157">
        <v>3.2906282999999999E-11</v>
      </c>
      <c r="BE1378" s="157">
        <v>2.0697968000000001E-8</v>
      </c>
      <c r="BF1378" s="157">
        <v>7.5042378000000003E-12</v>
      </c>
      <c r="BG1378" s="157">
        <v>2.1095343E-11</v>
      </c>
      <c r="BH1378" s="157">
        <v>0</v>
      </c>
      <c r="BI1378" s="157">
        <v>0</v>
      </c>
      <c r="BJ1378" s="157">
        <v>0</v>
      </c>
      <c r="BK1378" s="157">
        <v>0</v>
      </c>
      <c r="BL1378" s="157">
        <v>0</v>
      </c>
      <c r="BM1378" s="157">
        <v>0</v>
      </c>
      <c r="BN1378" s="157">
        <v>0</v>
      </c>
      <c r="BO1378" s="157">
        <v>0</v>
      </c>
      <c r="BP1378" s="157">
        <v>2.2871852E-6</v>
      </c>
      <c r="BQ1378" s="157">
        <v>1.4403625999999999E-2</v>
      </c>
      <c r="BR1378" s="157">
        <v>0</v>
      </c>
      <c r="BS1378" s="157">
        <v>0</v>
      </c>
      <c r="BT1378" s="157">
        <v>0</v>
      </c>
      <c r="BU1378"/>
      <c r="BV1378" s="155">
        <v>6.5551889000000003E-6</v>
      </c>
      <c r="BW1378" s="155">
        <v>1.4543767E-7</v>
      </c>
      <c r="BX1378" s="155">
        <v>3.7857241000000002E-6</v>
      </c>
      <c r="BY1378" s="155">
        <v>5.8461894999999997E-10</v>
      </c>
      <c r="BZ1378" s="155">
        <v>2.6747086E-7</v>
      </c>
      <c r="CA1378" s="155">
        <v>0</v>
      </c>
      <c r="CB1378" s="155">
        <v>0</v>
      </c>
      <c r="CC1378" s="155">
        <v>0</v>
      </c>
      <c r="CD1378" s="155">
        <v>0</v>
      </c>
      <c r="CE1378" s="155">
        <v>1.7833898999999999E-9</v>
      </c>
      <c r="CF1378" s="155">
        <v>0</v>
      </c>
      <c r="CG1378" s="155">
        <v>0</v>
      </c>
      <c r="CH1378" s="155">
        <v>0</v>
      </c>
      <c r="CI1378" s="155">
        <v>2.4417321999999998E-7</v>
      </c>
      <c r="CJ1378" s="155">
        <v>2.1100149999999999E-6</v>
      </c>
      <c r="CK1378" s="155">
        <v>7.5663514000000001E-14</v>
      </c>
      <c r="CL1378" s="155">
        <v>0</v>
      </c>
      <c r="CM1378"/>
      <c r="CN1378" s="284">
        <v>0</v>
      </c>
      <c r="CO1378" s="284">
        <v>0.13577344999999999</v>
      </c>
      <c r="CP1378" s="285">
        <v>0</v>
      </c>
      <c r="CQ1378" s="284">
        <v>9.9506337000000001E-5</v>
      </c>
      <c r="CR1378" s="284">
        <v>0</v>
      </c>
      <c r="CS1378" s="284">
        <v>0</v>
      </c>
      <c r="CT1378" s="284">
        <v>1.0195114999999999E-5</v>
      </c>
      <c r="CU1378" s="284">
        <v>0</v>
      </c>
      <c r="CV1378" s="284">
        <v>0</v>
      </c>
      <c r="CW1378" s="284">
        <v>0</v>
      </c>
      <c r="CX1378"/>
      <c r="CY1378"/>
      <c r="CZ1378"/>
      <c r="DA1378"/>
      <c r="DB1378" s="57"/>
      <c r="DC1378" s="48"/>
      <c r="DD1378" s="48"/>
      <c r="DE1378"/>
      <c r="DF1378"/>
      <c r="DG1378"/>
      <c r="DH1378"/>
      <c r="DI1378"/>
      <c r="DJ1378"/>
      <c r="DK1378"/>
      <c r="DL1378"/>
    </row>
    <row r="1379" spans="1:116" ht="14.4">
      <c r="A1379" t="s">
        <v>2756</v>
      </c>
      <c r="B1379" s="188" t="s">
        <v>1374</v>
      </c>
      <c r="C1379" s="151" t="str">
        <f t="shared" ref="C1379:C1443" si="330">MID(A1379,1,12)</f>
        <v>B.042.02.121</v>
      </c>
      <c r="D1379" s="54" t="s">
        <v>1915</v>
      </c>
      <c r="E1379" s="150" t="s">
        <v>440</v>
      </c>
      <c r="F1379" s="153" t="str">
        <f t="shared" ref="F1379:F1443" si="331">MID(A1379, 21,85)</f>
        <v>Electricity Netherlands consumption</v>
      </c>
      <c r="G1379" s="154">
        <f t="shared" si="317"/>
        <v>9.1214986666666664E-2</v>
      </c>
      <c r="H1379"/>
      <c r="I1379"/>
      <c r="J1379" s="227">
        <f t="shared" si="323"/>
        <v>1.74085787E-2</v>
      </c>
      <c r="K1379"/>
      <c r="L1379" s="280">
        <f t="shared" si="324"/>
        <v>9.0575979999999996E-4</v>
      </c>
      <c r="M1379" s="280">
        <f t="shared" si="325"/>
        <v>1.6504860899999999E-3</v>
      </c>
      <c r="N1379" s="281">
        <f t="shared" si="326"/>
        <v>1.1700848099999999E-3</v>
      </c>
      <c r="O1379" s="280">
        <v>1.3682247999999999E-2</v>
      </c>
      <c r="P1379" s="219">
        <v>8.5202206999999996E-4</v>
      </c>
      <c r="Q1379" s="219">
        <v>7.9846401999999995E-4</v>
      </c>
      <c r="R1379" s="219">
        <v>7.4598077999999996E-4</v>
      </c>
      <c r="S1379" s="219">
        <v>1.5977902E-4</v>
      </c>
      <c r="T1379" s="219">
        <v>0</v>
      </c>
      <c r="U1379" s="219">
        <v>0</v>
      </c>
      <c r="V1379" s="219">
        <v>0</v>
      </c>
      <c r="W1379" s="219">
        <v>1.3244441E-4</v>
      </c>
      <c r="X1379" s="219">
        <v>0</v>
      </c>
      <c r="Y1379" s="219">
        <v>1.0376404E-3</v>
      </c>
      <c r="Z1379" s="219">
        <v>0</v>
      </c>
      <c r="AA1379" s="219">
        <v>0</v>
      </c>
      <c r="AB1379" s="219">
        <v>0</v>
      </c>
      <c r="AC1379"/>
      <c r="AD1379" s="227">
        <f t="shared" si="318"/>
        <v>1.3682247999999999E-2</v>
      </c>
      <c r="AE1379" s="227">
        <f t="shared" si="319"/>
        <v>2.5562458899999999E-3</v>
      </c>
      <c r="AF1379" s="227">
        <f t="shared" si="320"/>
        <v>1.6504860899999999E-3</v>
      </c>
      <c r="AG1379" s="227">
        <f t="shared" si="321"/>
        <v>1.6504860899999999E-3</v>
      </c>
      <c r="AH1379" s="227">
        <f t="shared" si="322"/>
        <v>1.1700848099999999E-3</v>
      </c>
      <c r="AI1379"/>
      <c r="AJ1379">
        <v>1.9075373</v>
      </c>
      <c r="AK1379" s="155">
        <v>1.060346</v>
      </c>
      <c r="AL1379" s="155">
        <v>0.14376017999999999</v>
      </c>
      <c r="AM1379" s="155">
        <v>0</v>
      </c>
      <c r="AN1379" s="155">
        <v>0.22249348999999999</v>
      </c>
      <c r="AO1379" s="155">
        <v>0.45698865999999999</v>
      </c>
      <c r="AP1379" s="155">
        <v>2.3948918999999999E-2</v>
      </c>
      <c r="AQ1379"/>
      <c r="AR1379" s="156">
        <v>1.8393643999999999E-3</v>
      </c>
      <c r="AS1379" s="156">
        <v>1.7121568000000001E-3</v>
      </c>
      <c r="AT1379" s="156">
        <v>7.5168988000000005E-5</v>
      </c>
      <c r="AU1379" s="156">
        <v>5.2038603000000002E-5</v>
      </c>
      <c r="AV1379" s="282">
        <f t="shared" si="327"/>
        <v>1.0264728833499999E-7</v>
      </c>
      <c r="AW1379" s="282">
        <f t="shared" si="328"/>
        <v>2.779918153463E-10</v>
      </c>
      <c r="AX1379" s="283">
        <f t="shared" si="329"/>
        <v>7.2883197816999996E-3</v>
      </c>
      <c r="AY1379" s="157">
        <v>8.4647504999999996E-8</v>
      </c>
      <c r="AZ1379" s="157">
        <v>2.5540195000000002E-10</v>
      </c>
      <c r="BA1379" s="157">
        <v>6.9779463000000004E-15</v>
      </c>
      <c r="BB1379" s="157">
        <v>0</v>
      </c>
      <c r="BC1379" s="157">
        <v>0</v>
      </c>
      <c r="BD1379" s="157">
        <v>1.9990335E-11</v>
      </c>
      <c r="BE1379" s="157">
        <v>1.7979793E-8</v>
      </c>
      <c r="BF1379" s="157">
        <v>4.5587714E-12</v>
      </c>
      <c r="BG1379" s="157">
        <v>1.8024116000000001E-11</v>
      </c>
      <c r="BH1379" s="157">
        <v>0</v>
      </c>
      <c r="BI1379" s="157">
        <v>0</v>
      </c>
      <c r="BJ1379" s="157">
        <v>0</v>
      </c>
      <c r="BK1379" s="157">
        <v>0</v>
      </c>
      <c r="BL1379" s="157">
        <v>0</v>
      </c>
      <c r="BM1379" s="157">
        <v>0</v>
      </c>
      <c r="BN1379" s="157">
        <v>0</v>
      </c>
      <c r="BO1379" s="157">
        <v>0</v>
      </c>
      <c r="BP1379" s="157">
        <v>6.5736817000000004E-6</v>
      </c>
      <c r="BQ1379" s="157">
        <v>7.2817461E-3</v>
      </c>
      <c r="BR1379" s="157">
        <v>0</v>
      </c>
      <c r="BS1379" s="157">
        <v>0</v>
      </c>
      <c r="BT1379" s="157">
        <v>0</v>
      </c>
      <c r="BU1379"/>
      <c r="BV1379" s="155">
        <v>4.4882495000000001E-6</v>
      </c>
      <c r="BW1379" s="155">
        <v>1.242637E-7</v>
      </c>
      <c r="BX1379" s="155">
        <v>2.5433158E-6</v>
      </c>
      <c r="BY1379" s="155">
        <v>3.5515188000000001E-10</v>
      </c>
      <c r="BZ1379" s="155">
        <v>2.4537532000000001E-7</v>
      </c>
      <c r="CA1379" s="155">
        <v>0</v>
      </c>
      <c r="CB1379" s="155">
        <v>0</v>
      </c>
      <c r="CC1379" s="155">
        <v>0</v>
      </c>
      <c r="CD1379" s="155">
        <v>0</v>
      </c>
      <c r="CE1379" s="155">
        <v>1.0833968E-9</v>
      </c>
      <c r="CF1379" s="155">
        <v>0</v>
      </c>
      <c r="CG1379" s="155">
        <v>0</v>
      </c>
      <c r="CH1379" s="155">
        <v>0</v>
      </c>
      <c r="CI1379" s="155">
        <v>1.5066462999999999E-7</v>
      </c>
      <c r="CJ1379" s="155">
        <v>1.4231913E-6</v>
      </c>
      <c r="CK1379" s="155">
        <v>1.6795594E-13</v>
      </c>
      <c r="CL1379" s="155">
        <v>0</v>
      </c>
      <c r="CM1379"/>
      <c r="CN1379" s="284">
        <v>0</v>
      </c>
      <c r="CO1379" s="284">
        <v>9.1214983999999999E-2</v>
      </c>
      <c r="CP1379" s="285">
        <v>0</v>
      </c>
      <c r="CQ1379" s="284">
        <v>8.5019415000000002E-5</v>
      </c>
      <c r="CR1379" s="284">
        <v>0</v>
      </c>
      <c r="CS1379" s="284">
        <v>0</v>
      </c>
      <c r="CT1379" s="284">
        <v>9.1801443000000006E-6</v>
      </c>
      <c r="CU1379" s="284">
        <v>0</v>
      </c>
      <c r="CV1379" s="284">
        <v>0</v>
      </c>
      <c r="CW1379" s="284">
        <v>0</v>
      </c>
      <c r="CX1379"/>
      <c r="CY1379"/>
      <c r="CZ1379"/>
      <c r="DA1379"/>
      <c r="DB1379" s="57"/>
      <c r="DC1379" s="48"/>
      <c r="DD1379" s="48"/>
      <c r="DE1379"/>
      <c r="DF1379"/>
      <c r="DG1379"/>
      <c r="DH1379"/>
      <c r="DI1379"/>
      <c r="DJ1379"/>
      <c r="DK1379"/>
      <c r="DL1379"/>
    </row>
    <row r="1380" spans="1:116" ht="14.4">
      <c r="A1380" t="s">
        <v>2757</v>
      </c>
      <c r="B1380" s="188" t="s">
        <v>1374</v>
      </c>
      <c r="C1380" s="151" t="str">
        <f t="shared" si="330"/>
        <v>B.042.02.123</v>
      </c>
      <c r="D1380" s="54" t="s">
        <v>1915</v>
      </c>
      <c r="E1380" s="150" t="s">
        <v>440</v>
      </c>
      <c r="F1380" s="153" t="str">
        <f t="shared" si="331"/>
        <v>Electricity Poland consumption</v>
      </c>
      <c r="G1380" s="154">
        <f t="shared" ref="G1380:G1444" si="332">O1380/0.15</f>
        <v>0.17674009333333335</v>
      </c>
      <c r="H1380"/>
      <c r="I1380"/>
      <c r="J1380" s="227">
        <f t="shared" si="323"/>
        <v>2.9164687128000001E-2</v>
      </c>
      <c r="K1380"/>
      <c r="L1380" s="280">
        <f t="shared" si="324"/>
        <v>7.4155746000000001E-4</v>
      </c>
      <c r="M1380" s="280">
        <f t="shared" si="325"/>
        <v>1.55348464E-3</v>
      </c>
      <c r="N1380" s="281">
        <f t="shared" si="326"/>
        <v>3.5863102799999999E-4</v>
      </c>
      <c r="O1380" s="280">
        <v>2.6511013999999999E-2</v>
      </c>
      <c r="P1380" s="219">
        <v>8.7057130999999995E-4</v>
      </c>
      <c r="Q1380" s="219">
        <v>6.8291333000000004E-4</v>
      </c>
      <c r="R1380" s="219">
        <v>6.1660166000000001E-4</v>
      </c>
      <c r="S1380" s="219">
        <v>1.249558E-4</v>
      </c>
      <c r="T1380" s="219">
        <v>0</v>
      </c>
      <c r="U1380" s="219">
        <v>0</v>
      </c>
      <c r="V1380" s="219">
        <v>0</v>
      </c>
      <c r="W1380" s="286">
        <v>7.9351048000000004E-5</v>
      </c>
      <c r="X1380" s="219">
        <v>0</v>
      </c>
      <c r="Y1380" s="219">
        <v>2.7927997999999999E-4</v>
      </c>
      <c r="Z1380" s="219">
        <v>0</v>
      </c>
      <c r="AA1380" s="219">
        <v>0</v>
      </c>
      <c r="AB1380" s="219">
        <v>0</v>
      </c>
      <c r="AC1380"/>
      <c r="AD1380" s="227">
        <f t="shared" si="318"/>
        <v>2.6511013999999999E-2</v>
      </c>
      <c r="AE1380" s="227">
        <f t="shared" si="319"/>
        <v>2.2950421000000002E-3</v>
      </c>
      <c r="AF1380" s="227">
        <f t="shared" si="320"/>
        <v>1.55348464E-3</v>
      </c>
      <c r="AG1380" s="227">
        <f t="shared" si="321"/>
        <v>1.55348464E-3</v>
      </c>
      <c r="AH1380" s="227">
        <f t="shared" si="322"/>
        <v>3.5863102799999999E-4</v>
      </c>
      <c r="AI1380"/>
      <c r="AJ1380">
        <v>2.4135406000000001</v>
      </c>
      <c r="AK1380" s="155">
        <v>1.8956634000000001</v>
      </c>
      <c r="AL1380" s="155">
        <v>3.8692920999999998E-2</v>
      </c>
      <c r="AM1380" s="155">
        <v>0</v>
      </c>
      <c r="AN1380" s="155">
        <v>0.18824854999999999</v>
      </c>
      <c r="AO1380" s="155">
        <v>0.26440236</v>
      </c>
      <c r="AP1380" s="155">
        <v>2.6533306E-2</v>
      </c>
      <c r="AQ1380"/>
      <c r="AR1380" s="156">
        <v>3.2160423999999998E-3</v>
      </c>
      <c r="AS1380" s="156">
        <v>3.0324534999999998E-3</v>
      </c>
      <c r="AT1380" s="156">
        <v>1.3981584000000001E-4</v>
      </c>
      <c r="AU1380" s="156">
        <v>4.3773063000000002E-5</v>
      </c>
      <c r="AV1380" s="282">
        <f t="shared" si="327"/>
        <v>1.8180176831199999E-7</v>
      </c>
      <c r="AW1380" s="282">
        <f t="shared" si="328"/>
        <v>5.1707042781699996E-10</v>
      </c>
      <c r="AX1380" s="283">
        <f t="shared" si="329"/>
        <v>6.1306811110999997E-3</v>
      </c>
      <c r="AY1380" s="157">
        <v>1.6401481E-7</v>
      </c>
      <c r="AZ1380" s="157">
        <v>4.9487227000000005E-10</v>
      </c>
      <c r="BA1380" s="157">
        <v>1.3520617E-14</v>
      </c>
      <c r="BB1380" s="157">
        <v>0</v>
      </c>
      <c r="BC1380" s="157">
        <v>0</v>
      </c>
      <c r="BD1380" s="157">
        <v>1.6523312000000001E-11</v>
      </c>
      <c r="BE1380" s="157">
        <v>1.7770434999999999E-8</v>
      </c>
      <c r="BF1380" s="157">
        <v>3.7681211999999998E-12</v>
      </c>
      <c r="BG1380" s="157">
        <v>1.8416516000000001E-11</v>
      </c>
      <c r="BH1380" s="157">
        <v>0</v>
      </c>
      <c r="BI1380" s="157">
        <v>0</v>
      </c>
      <c r="BJ1380" s="157">
        <v>0</v>
      </c>
      <c r="BK1380" s="157">
        <v>0</v>
      </c>
      <c r="BL1380" s="157">
        <v>0</v>
      </c>
      <c r="BM1380" s="157">
        <v>0</v>
      </c>
      <c r="BN1380" s="157">
        <v>0</v>
      </c>
      <c r="BO1380" s="157">
        <v>0</v>
      </c>
      <c r="BP1380" s="157">
        <v>3.4446111000000001E-6</v>
      </c>
      <c r="BQ1380" s="157">
        <v>6.1272365000000001E-3</v>
      </c>
      <c r="BR1380" s="157">
        <v>0</v>
      </c>
      <c r="BS1380" s="157">
        <v>0</v>
      </c>
      <c r="BT1380" s="157">
        <v>0</v>
      </c>
      <c r="BU1380"/>
      <c r="BV1380" s="155">
        <v>7.7218686000000002E-6</v>
      </c>
      <c r="BW1380" s="155">
        <v>1.2696903000000001E-7</v>
      </c>
      <c r="BX1380" s="155">
        <v>4.9279829000000003E-6</v>
      </c>
      <c r="BY1380" s="155">
        <v>2.9355613999999999E-10</v>
      </c>
      <c r="BZ1380" s="155">
        <v>2.1643421000000001E-7</v>
      </c>
      <c r="CA1380" s="155">
        <v>0</v>
      </c>
      <c r="CB1380" s="155">
        <v>0</v>
      </c>
      <c r="CC1380" s="155">
        <v>0</v>
      </c>
      <c r="CD1380" s="155">
        <v>0</v>
      </c>
      <c r="CE1380" s="155">
        <v>8.9549793999999998E-10</v>
      </c>
      <c r="CF1380" s="155">
        <v>0</v>
      </c>
      <c r="CG1380" s="155">
        <v>0</v>
      </c>
      <c r="CH1380" s="155">
        <v>0</v>
      </c>
      <c r="CI1380" s="155">
        <v>1.2610872E-7</v>
      </c>
      <c r="CJ1380" s="155">
        <v>2.3231846000000001E-6</v>
      </c>
      <c r="CK1380" s="155">
        <v>1.0062698E-13</v>
      </c>
      <c r="CL1380" s="155">
        <v>0</v>
      </c>
      <c r="CM1380"/>
      <c r="CN1380" s="284">
        <v>0</v>
      </c>
      <c r="CO1380" s="284">
        <v>0.17674010000000001</v>
      </c>
      <c r="CP1380" s="285">
        <v>0</v>
      </c>
      <c r="CQ1380" s="284">
        <v>8.6870359999999998E-5</v>
      </c>
      <c r="CR1380" s="284">
        <v>0</v>
      </c>
      <c r="CS1380" s="284">
        <v>0</v>
      </c>
      <c r="CT1380" s="284">
        <v>8.4248479000000008E-6</v>
      </c>
      <c r="CU1380" s="284">
        <v>0</v>
      </c>
      <c r="CV1380" s="284">
        <v>0</v>
      </c>
      <c r="CW1380" s="284">
        <v>0</v>
      </c>
      <c r="CX1380"/>
      <c r="CY1380"/>
      <c r="CZ1380"/>
      <c r="DA1380"/>
      <c r="DB1380" s="57"/>
      <c r="DC1380" s="48"/>
      <c r="DD1380" s="48"/>
      <c r="DE1380"/>
      <c r="DF1380"/>
      <c r="DG1380"/>
      <c r="DH1380"/>
      <c r="DI1380"/>
      <c r="DJ1380"/>
      <c r="DK1380"/>
      <c r="DL1380"/>
    </row>
    <row r="1381" spans="1:116" ht="14.4">
      <c r="A1381" t="s">
        <v>2758</v>
      </c>
      <c r="B1381" s="188" t="s">
        <v>1374</v>
      </c>
      <c r="C1381" s="151" t="str">
        <f t="shared" si="330"/>
        <v>B.042.02.124</v>
      </c>
      <c r="D1381" s="54" t="s">
        <v>1915</v>
      </c>
      <c r="E1381" s="150" t="s">
        <v>440</v>
      </c>
      <c r="F1381" s="153" t="str">
        <f t="shared" si="331"/>
        <v>Electricity Portugal consumption</v>
      </c>
      <c r="G1381" s="154">
        <f t="shared" si="332"/>
        <v>3.2480389333333338E-2</v>
      </c>
      <c r="H1381"/>
      <c r="I1381"/>
      <c r="J1381" s="227">
        <f t="shared" si="323"/>
        <v>8.0120222300000005E-3</v>
      </c>
      <c r="K1381"/>
      <c r="L1381" s="280">
        <f t="shared" si="324"/>
        <v>6.1418341999999997E-4</v>
      </c>
      <c r="M1381" s="280">
        <f t="shared" si="325"/>
        <v>1.16488127E-3</v>
      </c>
      <c r="N1381" s="281">
        <f t="shared" si="326"/>
        <v>1.3608991399999999E-3</v>
      </c>
      <c r="O1381" s="280">
        <v>4.8720584000000004E-3</v>
      </c>
      <c r="P1381" s="219">
        <v>6.4787332E-4</v>
      </c>
      <c r="Q1381" s="219">
        <v>5.1700794999999999E-4</v>
      </c>
      <c r="R1381" s="219">
        <v>4.6795639000000002E-4</v>
      </c>
      <c r="S1381" s="219">
        <v>1.4622703000000001E-4</v>
      </c>
      <c r="T1381" s="219">
        <v>0</v>
      </c>
      <c r="U1381" s="219">
        <v>0</v>
      </c>
      <c r="V1381" s="219">
        <v>0</v>
      </c>
      <c r="W1381" s="286">
        <v>1.9808304E-4</v>
      </c>
      <c r="X1381" s="219">
        <v>0</v>
      </c>
      <c r="Y1381" s="219">
        <v>1.1628160999999999E-3</v>
      </c>
      <c r="Z1381" s="219">
        <v>0</v>
      </c>
      <c r="AA1381" s="219">
        <v>0</v>
      </c>
      <c r="AB1381" s="219">
        <v>0</v>
      </c>
      <c r="AC1381"/>
      <c r="AD1381" s="227">
        <f t="shared" si="318"/>
        <v>4.8720584000000004E-3</v>
      </c>
      <c r="AE1381" s="227">
        <f t="shared" si="319"/>
        <v>1.77906469E-3</v>
      </c>
      <c r="AF1381" s="227">
        <f t="shared" si="320"/>
        <v>1.16488127E-3</v>
      </c>
      <c r="AG1381" s="227">
        <f t="shared" si="321"/>
        <v>1.16488127E-3</v>
      </c>
      <c r="AH1381" s="227">
        <f t="shared" si="322"/>
        <v>1.3608991399999999E-3</v>
      </c>
      <c r="AI1381"/>
      <c r="AJ1381">
        <v>1.6580398999999999</v>
      </c>
      <c r="AK1381" s="155">
        <v>0.42485434</v>
      </c>
      <c r="AL1381" s="155">
        <v>0.16110267</v>
      </c>
      <c r="AM1381" s="155">
        <v>0</v>
      </c>
      <c r="AN1381" s="155">
        <v>0.27009497999999998</v>
      </c>
      <c r="AO1381" s="155">
        <v>0.50701141999999999</v>
      </c>
      <c r="AP1381" s="155">
        <v>0.29497652000000002</v>
      </c>
      <c r="AQ1381"/>
      <c r="AR1381" s="156">
        <v>7.9161707000000004E-4</v>
      </c>
      <c r="AS1381" s="156">
        <v>7.3748993E-4</v>
      </c>
      <c r="AT1381" s="156">
        <v>2.9071449000000002E-5</v>
      </c>
      <c r="AU1381" s="156">
        <v>2.5055692999999999E-5</v>
      </c>
      <c r="AV1381" s="282">
        <f t="shared" si="327"/>
        <v>4.4214024007999997E-8</v>
      </c>
      <c r="AW1381" s="282">
        <f t="shared" si="328"/>
        <v>1.075127562498E-10</v>
      </c>
      <c r="AX1381" s="283">
        <f t="shared" si="329"/>
        <v>3.5092007772000002E-3</v>
      </c>
      <c r="AY1381" s="157">
        <v>3.0141800999999999E-8</v>
      </c>
      <c r="AZ1381" s="157">
        <v>9.0945090000000003E-11</v>
      </c>
      <c r="BA1381" s="157">
        <v>2.4847498E-15</v>
      </c>
      <c r="BB1381" s="157">
        <v>0</v>
      </c>
      <c r="BC1381" s="157">
        <v>0</v>
      </c>
      <c r="BD1381" s="157">
        <v>1.2540007999999999E-11</v>
      </c>
      <c r="BE1381" s="157">
        <v>1.4059683E-8</v>
      </c>
      <c r="BF1381" s="157">
        <v>2.8597335E-12</v>
      </c>
      <c r="BG1381" s="157">
        <v>1.3705448E-11</v>
      </c>
      <c r="BH1381" s="157">
        <v>0</v>
      </c>
      <c r="BI1381" s="157">
        <v>0</v>
      </c>
      <c r="BJ1381" s="157">
        <v>0</v>
      </c>
      <c r="BK1381" s="157">
        <v>0</v>
      </c>
      <c r="BL1381" s="157">
        <v>0</v>
      </c>
      <c r="BM1381" s="157">
        <v>0</v>
      </c>
      <c r="BN1381" s="157">
        <v>0</v>
      </c>
      <c r="BO1381" s="157">
        <v>0</v>
      </c>
      <c r="BP1381" s="157">
        <v>9.2703772000000005E-6</v>
      </c>
      <c r="BQ1381" s="157">
        <v>3.4999304000000002E-3</v>
      </c>
      <c r="BR1381" s="157">
        <v>0</v>
      </c>
      <c r="BS1381" s="157">
        <v>0</v>
      </c>
      <c r="BT1381" s="157">
        <v>0</v>
      </c>
      <c r="BU1381"/>
      <c r="BV1381" s="155">
        <v>2.0067398000000002E-6</v>
      </c>
      <c r="BW1381" s="155">
        <v>9.4489496999999996E-8</v>
      </c>
      <c r="BX1381" s="155">
        <v>9.0563943999999998E-7</v>
      </c>
      <c r="BY1381" s="155">
        <v>2.2278803999999999E-10</v>
      </c>
      <c r="BZ1381" s="155">
        <v>2.0871916E-7</v>
      </c>
      <c r="CA1381" s="155">
        <v>0</v>
      </c>
      <c r="CB1381" s="155">
        <v>0</v>
      </c>
      <c r="CC1381" s="155">
        <v>0</v>
      </c>
      <c r="CD1381" s="155">
        <v>0</v>
      </c>
      <c r="CE1381" s="155">
        <v>6.7961864999999996E-10</v>
      </c>
      <c r="CF1381" s="155">
        <v>0</v>
      </c>
      <c r="CG1381" s="155">
        <v>0</v>
      </c>
      <c r="CH1381" s="155">
        <v>0</v>
      </c>
      <c r="CI1381" s="155">
        <v>9.5586017000000002E-8</v>
      </c>
      <c r="CJ1381" s="155">
        <v>7.0140305000000002E-7</v>
      </c>
      <c r="CK1381" s="155">
        <v>2.5119388000000002E-13</v>
      </c>
      <c r="CL1381" s="155">
        <v>0</v>
      </c>
      <c r="CM1381"/>
      <c r="CN1381" s="284">
        <v>0</v>
      </c>
      <c r="CO1381" s="284">
        <v>3.2480388999999998E-2</v>
      </c>
      <c r="CP1381" s="285">
        <v>0</v>
      </c>
      <c r="CQ1381" s="284">
        <v>6.4648338E-5</v>
      </c>
      <c r="CR1381" s="284">
        <v>0</v>
      </c>
      <c r="CS1381" s="284">
        <v>0</v>
      </c>
      <c r="CT1381" s="284">
        <v>7.5972904E-6</v>
      </c>
      <c r="CU1381" s="284">
        <v>0</v>
      </c>
      <c r="CV1381" s="284">
        <v>0</v>
      </c>
      <c r="CW1381" s="284">
        <v>0</v>
      </c>
      <c r="CX1381"/>
      <c r="CY1381"/>
      <c r="CZ1381"/>
      <c r="DA1381"/>
      <c r="DB1381" s="57"/>
      <c r="DC1381" s="48"/>
      <c r="DD1381"/>
      <c r="DE1381"/>
      <c r="DF1381"/>
      <c r="DG1381"/>
      <c r="DH1381"/>
      <c r="DI1381"/>
      <c r="DJ1381"/>
      <c r="DK1381"/>
      <c r="DL1381"/>
    </row>
    <row r="1382" spans="1:116" ht="14.4">
      <c r="A1382" t="s">
        <v>2759</v>
      </c>
      <c r="B1382" s="188" t="s">
        <v>1374</v>
      </c>
      <c r="C1382" s="151" t="str">
        <f t="shared" si="330"/>
        <v>B.042.02.125</v>
      </c>
      <c r="D1382" s="54" t="s">
        <v>1915</v>
      </c>
      <c r="E1382" s="150" t="s">
        <v>440</v>
      </c>
      <c r="F1382" s="153" t="str">
        <f t="shared" si="331"/>
        <v>Electricity Romania consumption</v>
      </c>
      <c r="G1382" s="154">
        <f t="shared" si="332"/>
        <v>8.9206286666666662E-2</v>
      </c>
      <c r="H1382"/>
      <c r="I1382"/>
      <c r="J1382" s="227">
        <f t="shared" si="323"/>
        <v>2.1097034729999999E-2</v>
      </c>
      <c r="K1382"/>
      <c r="L1382" s="280">
        <f t="shared" si="324"/>
        <v>5.8873000999999994E-4</v>
      </c>
      <c r="M1382" s="280">
        <f t="shared" si="325"/>
        <v>1.06234693E-3</v>
      </c>
      <c r="N1382" s="281">
        <f t="shared" si="326"/>
        <v>6.06501479E-3</v>
      </c>
      <c r="O1382" s="280">
        <v>1.3380942999999999E-2</v>
      </c>
      <c r="P1382" s="219">
        <v>5.4752116000000004E-4</v>
      </c>
      <c r="Q1382" s="219">
        <v>5.1482576999999996E-4</v>
      </c>
      <c r="R1382" s="219">
        <v>4.7820422999999998E-4</v>
      </c>
      <c r="S1382" s="286">
        <v>1.1052578E-4</v>
      </c>
      <c r="T1382" s="219">
        <v>0</v>
      </c>
      <c r="U1382" s="219">
        <v>0</v>
      </c>
      <c r="V1382" s="219">
        <v>0</v>
      </c>
      <c r="W1382" s="219">
        <v>1.1136479E-4</v>
      </c>
      <c r="X1382" s="219">
        <v>0</v>
      </c>
      <c r="Y1382" s="219">
        <v>5.9536499999999996E-3</v>
      </c>
      <c r="Z1382" s="219">
        <v>0</v>
      </c>
      <c r="AA1382" s="219">
        <v>0</v>
      </c>
      <c r="AB1382" s="219">
        <v>0</v>
      </c>
      <c r="AC1382"/>
      <c r="AD1382" s="227">
        <f t="shared" si="318"/>
        <v>1.3380942999999999E-2</v>
      </c>
      <c r="AE1382" s="227">
        <f t="shared" si="319"/>
        <v>1.6510769399999999E-3</v>
      </c>
      <c r="AF1382" s="227">
        <f t="shared" si="320"/>
        <v>1.06234693E-3</v>
      </c>
      <c r="AG1382" s="227">
        <f t="shared" si="321"/>
        <v>1.06234693E-3</v>
      </c>
      <c r="AH1382" s="227">
        <f t="shared" si="322"/>
        <v>6.06501479E-3</v>
      </c>
      <c r="AI1382"/>
      <c r="AJ1382">
        <v>2.2633200000000002</v>
      </c>
      <c r="AK1382" s="155">
        <v>0.90485349000000004</v>
      </c>
      <c r="AL1382" s="155">
        <v>0.82485006999999999</v>
      </c>
      <c r="AM1382" s="155">
        <v>0</v>
      </c>
      <c r="AN1382" s="155">
        <v>5.1671440999999999E-2</v>
      </c>
      <c r="AO1382" s="155">
        <v>0.2166814</v>
      </c>
      <c r="AP1382" s="155">
        <v>0.26526358</v>
      </c>
      <c r="AQ1382"/>
      <c r="AR1382" s="156">
        <v>1.6781802000000001E-3</v>
      </c>
      <c r="AS1382" s="156">
        <v>1.5758168999999999E-3</v>
      </c>
      <c r="AT1382" s="156">
        <v>7.1463834000000005E-5</v>
      </c>
      <c r="AU1382" s="156">
        <v>3.0899431999999998E-5</v>
      </c>
      <c r="AV1382" s="282">
        <f t="shared" si="327"/>
        <v>9.4473436623000007E-8</v>
      </c>
      <c r="AW1382" s="282">
        <f t="shared" si="328"/>
        <v>2.6428932948080002E-10</v>
      </c>
      <c r="AX1382" s="283">
        <f t="shared" si="329"/>
        <v>4.3276515620000004E-3</v>
      </c>
      <c r="AY1382" s="157">
        <v>8.2783432E-8</v>
      </c>
      <c r="AZ1382" s="157">
        <v>2.497776E-10</v>
      </c>
      <c r="BA1382" s="157">
        <v>6.8242808000000004E-15</v>
      </c>
      <c r="BB1382" s="157">
        <v>0</v>
      </c>
      <c r="BC1382" s="157">
        <v>0</v>
      </c>
      <c r="BD1382" s="157">
        <v>1.2814623E-11</v>
      </c>
      <c r="BE1382" s="157">
        <v>1.167719E-8</v>
      </c>
      <c r="BF1382" s="157">
        <v>2.9223592E-12</v>
      </c>
      <c r="BG1382" s="157">
        <v>1.1582546E-11</v>
      </c>
      <c r="BH1382" s="157">
        <v>0</v>
      </c>
      <c r="BI1382" s="157">
        <v>0</v>
      </c>
      <c r="BJ1382" s="157">
        <v>0</v>
      </c>
      <c r="BK1382" s="157">
        <v>0</v>
      </c>
      <c r="BL1382" s="157">
        <v>0</v>
      </c>
      <c r="BM1382" s="157">
        <v>0</v>
      </c>
      <c r="BN1382" s="157">
        <v>0</v>
      </c>
      <c r="BO1382" s="157">
        <v>0</v>
      </c>
      <c r="BP1382" s="157">
        <v>1.2856262E-5</v>
      </c>
      <c r="BQ1382" s="157">
        <v>4.3147953000000003E-3</v>
      </c>
      <c r="BR1382" s="157">
        <v>0</v>
      </c>
      <c r="BS1382" s="157">
        <v>0</v>
      </c>
      <c r="BT1382" s="157">
        <v>0</v>
      </c>
      <c r="BU1382"/>
      <c r="BV1382" s="155">
        <v>4.9545161000000001E-6</v>
      </c>
      <c r="BW1382" s="155">
        <v>7.9853572999999994E-8</v>
      </c>
      <c r="BX1382" s="155">
        <v>2.4873079000000002E-6</v>
      </c>
      <c r="BY1382" s="155">
        <v>2.2766689999999999E-10</v>
      </c>
      <c r="BZ1382" s="155">
        <v>1.6470757E-7</v>
      </c>
      <c r="CA1382" s="155">
        <v>0</v>
      </c>
      <c r="CB1382" s="155">
        <v>0</v>
      </c>
      <c r="CC1382" s="155">
        <v>0</v>
      </c>
      <c r="CD1382" s="155">
        <v>0</v>
      </c>
      <c r="CE1382" s="155">
        <v>6.9450172000000004E-10</v>
      </c>
      <c r="CF1382" s="155">
        <v>0</v>
      </c>
      <c r="CG1382" s="155">
        <v>0</v>
      </c>
      <c r="CH1382" s="155">
        <v>0</v>
      </c>
      <c r="CI1382" s="155">
        <v>9.6594884000000002E-8</v>
      </c>
      <c r="CJ1382" s="155">
        <v>2.1251297999999999E-6</v>
      </c>
      <c r="CK1382" s="155">
        <v>1.4122438E-13</v>
      </c>
      <c r="CL1382" s="155">
        <v>0</v>
      </c>
      <c r="CM1382"/>
      <c r="CN1382" s="284">
        <v>0</v>
      </c>
      <c r="CO1382" s="284">
        <v>8.9206284999999996E-2</v>
      </c>
      <c r="CP1382" s="285">
        <v>0</v>
      </c>
      <c r="CQ1382" s="284">
        <v>5.4634652000000003E-5</v>
      </c>
      <c r="CR1382" s="284">
        <v>0</v>
      </c>
      <c r="CS1382" s="284">
        <v>0</v>
      </c>
      <c r="CT1382" s="284">
        <v>6.0950375000000002E-6</v>
      </c>
      <c r="CU1382" s="284">
        <v>0</v>
      </c>
      <c r="CV1382" s="284">
        <v>0</v>
      </c>
      <c r="CW1382" s="284">
        <v>0</v>
      </c>
      <c r="CX1382"/>
      <c r="CY1382"/>
      <c r="CZ1382"/>
      <c r="DA1382"/>
      <c r="DB1382" s="57"/>
      <c r="DC1382"/>
      <c r="DD1382"/>
      <c r="DE1382"/>
      <c r="DF1382"/>
      <c r="DG1382"/>
      <c r="DH1382"/>
      <c r="DI1382"/>
      <c r="DJ1382"/>
      <c r="DK1382"/>
      <c r="DL1382"/>
    </row>
    <row r="1383" spans="1:116" ht="14.4">
      <c r="A1383" t="s">
        <v>2760</v>
      </c>
      <c r="B1383" s="188" t="s">
        <v>1374</v>
      </c>
      <c r="C1383" s="151" t="str">
        <f t="shared" si="330"/>
        <v>B.042.02.126</v>
      </c>
      <c r="D1383" s="54" t="s">
        <v>1915</v>
      </c>
      <c r="E1383" s="150" t="s">
        <v>440</v>
      </c>
      <c r="F1383" s="153" t="str">
        <f t="shared" si="331"/>
        <v>Electricity Slovakia consumption</v>
      </c>
      <c r="G1383" s="154">
        <f t="shared" si="332"/>
        <v>6.0532870000000003E-2</v>
      </c>
      <c r="H1383"/>
      <c r="I1383"/>
      <c r="J1383" s="227">
        <f t="shared" si="323"/>
        <v>2.4463459768999999E-2</v>
      </c>
      <c r="K1383"/>
      <c r="L1383" s="280">
        <f t="shared" si="324"/>
        <v>5.2360532999999999E-4</v>
      </c>
      <c r="M1383" s="280">
        <f t="shared" si="325"/>
        <v>1.21099914E-3</v>
      </c>
      <c r="N1383" s="281">
        <f t="shared" si="326"/>
        <v>1.3648924799E-2</v>
      </c>
      <c r="O1383" s="280">
        <v>9.0799304999999997E-3</v>
      </c>
      <c r="P1383" s="219">
        <v>7.4574163000000005E-4</v>
      </c>
      <c r="Q1383" s="219">
        <v>4.6525750999999998E-4</v>
      </c>
      <c r="R1383" s="219">
        <v>4.1484231999999998E-4</v>
      </c>
      <c r="S1383" s="286">
        <v>1.0876301E-4</v>
      </c>
      <c r="T1383" s="219">
        <v>0</v>
      </c>
      <c r="U1383" s="219">
        <v>0</v>
      </c>
      <c r="V1383" s="219">
        <v>0</v>
      </c>
      <c r="W1383" s="286">
        <v>4.1526799000000001E-5</v>
      </c>
      <c r="X1383" s="219">
        <v>0</v>
      </c>
      <c r="Y1383" s="219">
        <v>1.3607398E-2</v>
      </c>
      <c r="Z1383" s="219">
        <v>0</v>
      </c>
      <c r="AA1383" s="219">
        <v>0</v>
      </c>
      <c r="AB1383" s="219">
        <v>0</v>
      </c>
      <c r="AC1383"/>
      <c r="AD1383" s="227">
        <f t="shared" si="318"/>
        <v>9.0799304999999997E-3</v>
      </c>
      <c r="AE1383" s="227">
        <f t="shared" si="319"/>
        <v>1.7346044699999999E-3</v>
      </c>
      <c r="AF1383" s="227">
        <f t="shared" si="320"/>
        <v>1.21099914E-3</v>
      </c>
      <c r="AG1383" s="227">
        <f t="shared" si="321"/>
        <v>1.21099914E-3</v>
      </c>
      <c r="AH1383" s="227">
        <f t="shared" si="322"/>
        <v>1.3648924799E-2</v>
      </c>
      <c r="AI1383"/>
      <c r="AJ1383">
        <v>2.9102657000000001</v>
      </c>
      <c r="AK1383" s="155">
        <v>0.64440931999999995</v>
      </c>
      <c r="AL1383" s="155">
        <v>1.8852408</v>
      </c>
      <c r="AM1383" s="155">
        <v>0</v>
      </c>
      <c r="AN1383" s="155">
        <v>0.18856514999999999</v>
      </c>
      <c r="AO1383" s="155">
        <v>5.7950162E-2</v>
      </c>
      <c r="AP1383" s="155">
        <v>0.13410036</v>
      </c>
      <c r="AQ1383"/>
      <c r="AR1383" s="156">
        <v>1.2640086E-3</v>
      </c>
      <c r="AS1383" s="156">
        <v>1.1915363000000001E-3</v>
      </c>
      <c r="AT1383" s="156">
        <v>5.0783179999999997E-5</v>
      </c>
      <c r="AU1383" s="156">
        <v>2.1689052000000001E-5</v>
      </c>
      <c r="AV1383" s="282">
        <f t="shared" si="327"/>
        <v>7.1435032690000001E-8</v>
      </c>
      <c r="AW1383" s="282">
        <f t="shared" si="328"/>
        <v>1.8780762226449998E-10</v>
      </c>
      <c r="AX1383" s="283">
        <f t="shared" si="329"/>
        <v>3.0376822629999997E-3</v>
      </c>
      <c r="AY1383" s="157">
        <v>5.6174503000000002E-8</v>
      </c>
      <c r="AZ1383" s="157">
        <v>1.6949203999999999E-10</v>
      </c>
      <c r="BA1383" s="157">
        <v>4.6307645000000003E-15</v>
      </c>
      <c r="BB1383" s="157">
        <v>0</v>
      </c>
      <c r="BC1383" s="157">
        <v>0</v>
      </c>
      <c r="BD1383" s="157">
        <v>1.111669E-11</v>
      </c>
      <c r="BE1383" s="157">
        <v>1.5249412999999999E-8</v>
      </c>
      <c r="BF1383" s="157">
        <v>2.5351474999999999E-12</v>
      </c>
      <c r="BG1383" s="157">
        <v>1.5775804000000001E-11</v>
      </c>
      <c r="BH1383" s="157">
        <v>0</v>
      </c>
      <c r="BI1383" s="157">
        <v>0</v>
      </c>
      <c r="BJ1383" s="157">
        <v>0</v>
      </c>
      <c r="BK1383" s="157">
        <v>0</v>
      </c>
      <c r="BL1383" s="157">
        <v>0</v>
      </c>
      <c r="BM1383" s="157">
        <v>0</v>
      </c>
      <c r="BN1383" s="157">
        <v>0</v>
      </c>
      <c r="BO1383" s="157">
        <v>0</v>
      </c>
      <c r="BP1383" s="157">
        <v>2.1218562999999999E-5</v>
      </c>
      <c r="BQ1383" s="157">
        <v>3.0164636999999998E-3</v>
      </c>
      <c r="BR1383" s="157">
        <v>0</v>
      </c>
      <c r="BS1383" s="157">
        <v>0</v>
      </c>
      <c r="BT1383" s="157">
        <v>0</v>
      </c>
      <c r="BU1383"/>
      <c r="BV1383" s="155">
        <v>5.2504946999999998E-6</v>
      </c>
      <c r="BW1383" s="155">
        <v>1.0876316E-7</v>
      </c>
      <c r="BX1383" s="155">
        <v>1.687817E-6</v>
      </c>
      <c r="BY1383" s="155">
        <v>1.9750111E-10</v>
      </c>
      <c r="BZ1383" s="155">
        <v>1.8694357000000001E-7</v>
      </c>
      <c r="CA1383" s="155">
        <v>0</v>
      </c>
      <c r="CB1383" s="155">
        <v>0</v>
      </c>
      <c r="CC1383" s="155">
        <v>0</v>
      </c>
      <c r="CD1383" s="155">
        <v>0</v>
      </c>
      <c r="CE1383" s="155">
        <v>6.0248045999999995E-10</v>
      </c>
      <c r="CF1383" s="155">
        <v>0</v>
      </c>
      <c r="CG1383" s="155">
        <v>0</v>
      </c>
      <c r="CH1383" s="155">
        <v>0</v>
      </c>
      <c r="CI1383" s="155">
        <v>8.6359523000000004E-8</v>
      </c>
      <c r="CJ1383" s="155">
        <v>3.1798113999999999E-6</v>
      </c>
      <c r="CK1383" s="155">
        <v>5.2661134999999997E-14</v>
      </c>
      <c r="CL1383" s="155">
        <v>0</v>
      </c>
      <c r="CM1383"/>
      <c r="CN1383" s="284">
        <v>0</v>
      </c>
      <c r="CO1383" s="284">
        <v>6.0532870000000003E-2</v>
      </c>
      <c r="CP1383" s="285">
        <v>0</v>
      </c>
      <c r="CQ1383" s="284">
        <v>7.4414172E-5</v>
      </c>
      <c r="CR1383" s="284">
        <v>0</v>
      </c>
      <c r="CS1383" s="284">
        <v>0</v>
      </c>
      <c r="CT1383" s="284">
        <v>7.2598264000000004E-6</v>
      </c>
      <c r="CU1383" s="284">
        <v>0</v>
      </c>
      <c r="CV1383" s="284">
        <v>0</v>
      </c>
      <c r="CW1383" s="284">
        <v>0</v>
      </c>
      <c r="CX1383"/>
      <c r="CY1383"/>
      <c r="CZ1383"/>
      <c r="DA1383"/>
      <c r="DB1383" s="57"/>
      <c r="DC1383"/>
      <c r="DD1383"/>
      <c r="DE1383"/>
      <c r="DF1383"/>
      <c r="DG1383"/>
      <c r="DH1383"/>
      <c r="DI1383"/>
      <c r="DJ1383"/>
      <c r="DK1383"/>
      <c r="DL1383"/>
    </row>
    <row r="1384" spans="1:116" ht="14.4">
      <c r="A1384" t="s">
        <v>2761</v>
      </c>
      <c r="B1384" s="188" t="s">
        <v>1374</v>
      </c>
      <c r="C1384" s="151" t="str">
        <f t="shared" si="330"/>
        <v>B.042.02.127</v>
      </c>
      <c r="D1384" s="54" t="s">
        <v>1915</v>
      </c>
      <c r="E1384" s="150" t="s">
        <v>440</v>
      </c>
      <c r="F1384" s="153" t="str">
        <f t="shared" si="331"/>
        <v>Electricity Slovenia consumption</v>
      </c>
      <c r="G1384" s="154">
        <f t="shared" si="332"/>
        <v>6.239644200000001E-2</v>
      </c>
      <c r="H1384"/>
      <c r="I1384"/>
      <c r="J1384" s="227">
        <f t="shared" si="323"/>
        <v>1.6891257582E-2</v>
      </c>
      <c r="K1384"/>
      <c r="L1384" s="280">
        <f t="shared" si="324"/>
        <v>4.0652163199999999E-4</v>
      </c>
      <c r="M1384" s="280">
        <f t="shared" si="325"/>
        <v>7.9535120999999994E-4</v>
      </c>
      <c r="N1384" s="281">
        <f t="shared" si="326"/>
        <v>6.3299184399999995E-3</v>
      </c>
      <c r="O1384" s="280">
        <v>9.3594663000000008E-3</v>
      </c>
      <c r="P1384" s="219">
        <v>4.3659415E-4</v>
      </c>
      <c r="Q1384" s="219">
        <v>3.5875706E-4</v>
      </c>
      <c r="R1384" s="219">
        <v>3.2572254999999999E-4</v>
      </c>
      <c r="S1384" s="286">
        <v>8.0799081999999994E-5</v>
      </c>
      <c r="T1384" s="219">
        <v>0</v>
      </c>
      <c r="U1384" s="219">
        <v>0</v>
      </c>
      <c r="V1384" s="219">
        <v>0</v>
      </c>
      <c r="W1384" s="219">
        <v>1.1391244000000001E-4</v>
      </c>
      <c r="X1384" s="219">
        <v>0</v>
      </c>
      <c r="Y1384" s="219">
        <v>6.2160059999999996E-3</v>
      </c>
      <c r="Z1384" s="219">
        <v>0</v>
      </c>
      <c r="AA1384" s="219">
        <v>0</v>
      </c>
      <c r="AB1384" s="219">
        <v>0</v>
      </c>
      <c r="AC1384"/>
      <c r="AD1384" s="227">
        <f t="shared" si="318"/>
        <v>9.3594663000000008E-3</v>
      </c>
      <c r="AE1384" s="227">
        <f t="shared" si="319"/>
        <v>1.201872842E-3</v>
      </c>
      <c r="AF1384" s="227">
        <f t="shared" si="320"/>
        <v>7.9535120999999994E-4</v>
      </c>
      <c r="AG1384" s="227">
        <f t="shared" si="321"/>
        <v>7.9535120999999994E-4</v>
      </c>
      <c r="AH1384" s="227">
        <f t="shared" si="322"/>
        <v>6.3299184399999995E-3</v>
      </c>
      <c r="AI1384"/>
      <c r="AJ1384">
        <v>2.160933</v>
      </c>
      <c r="AK1384" s="155">
        <v>0.64238611999999995</v>
      </c>
      <c r="AL1384" s="155">
        <v>0.86119825999999999</v>
      </c>
      <c r="AM1384" s="155">
        <v>0</v>
      </c>
      <c r="AN1384" s="155">
        <v>0.13205269</v>
      </c>
      <c r="AO1384" s="155">
        <v>0.15141673</v>
      </c>
      <c r="AP1384" s="155">
        <v>0.37387922000000001</v>
      </c>
      <c r="AQ1384"/>
      <c r="AR1384" s="156">
        <v>1.1878048E-3</v>
      </c>
      <c r="AS1384" s="156">
        <v>1.1193779E-3</v>
      </c>
      <c r="AT1384" s="156">
        <v>5.0278521000000001E-5</v>
      </c>
      <c r="AU1384" s="156">
        <v>1.8148295999999999E-5</v>
      </c>
      <c r="AV1384" s="282">
        <f t="shared" si="327"/>
        <v>6.7108989712700002E-8</v>
      </c>
      <c r="AW1384" s="282">
        <f t="shared" si="328"/>
        <v>1.859412786278E-10</v>
      </c>
      <c r="AX1384" s="283">
        <f t="shared" si="329"/>
        <v>2.5417782320000001E-3</v>
      </c>
      <c r="AY1384" s="157">
        <v>5.7903898000000001E-8</v>
      </c>
      <c r="AZ1384" s="157">
        <v>1.7471004000000001E-10</v>
      </c>
      <c r="BA1384" s="157">
        <v>4.7733278000000002E-15</v>
      </c>
      <c r="BB1384" s="157">
        <v>0</v>
      </c>
      <c r="BC1384" s="157">
        <v>0</v>
      </c>
      <c r="BD1384" s="157">
        <v>8.7285126999999995E-12</v>
      </c>
      <c r="BE1384" s="157">
        <v>9.1963632000000001E-9</v>
      </c>
      <c r="BF1384" s="157">
        <v>1.9905267000000001E-12</v>
      </c>
      <c r="BG1384" s="157">
        <v>9.2359385999999999E-12</v>
      </c>
      <c r="BH1384" s="157">
        <v>0</v>
      </c>
      <c r="BI1384" s="157">
        <v>0</v>
      </c>
      <c r="BJ1384" s="157">
        <v>0</v>
      </c>
      <c r="BK1384" s="157">
        <v>0</v>
      </c>
      <c r="BL1384" s="157">
        <v>0</v>
      </c>
      <c r="BM1384" s="157">
        <v>0</v>
      </c>
      <c r="BN1384" s="157">
        <v>0</v>
      </c>
      <c r="BO1384" s="157">
        <v>0</v>
      </c>
      <c r="BP1384" s="157">
        <v>1.3332332E-5</v>
      </c>
      <c r="BQ1384" s="157">
        <v>2.5284459000000001E-3</v>
      </c>
      <c r="BR1384" s="157">
        <v>0</v>
      </c>
      <c r="BS1384" s="157">
        <v>0</v>
      </c>
      <c r="BT1384" s="157">
        <v>0</v>
      </c>
      <c r="BU1384"/>
      <c r="BV1384" s="155">
        <v>3.8620467E-6</v>
      </c>
      <c r="BW1384" s="155">
        <v>6.3675350999999996E-8</v>
      </c>
      <c r="BX1384" s="155">
        <v>1.7397784000000001E-6</v>
      </c>
      <c r="BY1384" s="155">
        <v>1.5507233E-10</v>
      </c>
      <c r="BZ1384" s="155">
        <v>1.2477322999999999E-7</v>
      </c>
      <c r="CA1384" s="155">
        <v>0</v>
      </c>
      <c r="CB1384" s="155">
        <v>0</v>
      </c>
      <c r="CC1384" s="155">
        <v>0</v>
      </c>
      <c r="CD1384" s="155">
        <v>0</v>
      </c>
      <c r="CE1384" s="155">
        <v>4.7305074000000002E-10</v>
      </c>
      <c r="CF1384" s="155">
        <v>0</v>
      </c>
      <c r="CG1384" s="155">
        <v>0</v>
      </c>
      <c r="CH1384" s="155">
        <v>0</v>
      </c>
      <c r="CI1384" s="155">
        <v>6.6397002000000003E-8</v>
      </c>
      <c r="CJ1384" s="155">
        <v>1.8667944000000001E-6</v>
      </c>
      <c r="CK1384" s="155">
        <v>1.4445511000000001E-13</v>
      </c>
      <c r="CL1384" s="155">
        <v>0</v>
      </c>
      <c r="CM1384"/>
      <c r="CN1384" s="284">
        <v>0</v>
      </c>
      <c r="CO1384" s="284">
        <v>6.2396442000000003E-2</v>
      </c>
      <c r="CP1384" s="285">
        <v>0</v>
      </c>
      <c r="CQ1384" s="284">
        <v>4.3565748E-5</v>
      </c>
      <c r="CR1384" s="284">
        <v>0</v>
      </c>
      <c r="CS1384" s="284">
        <v>0</v>
      </c>
      <c r="CT1384" s="284">
        <v>4.6772904999999999E-6</v>
      </c>
      <c r="CU1384" s="284">
        <v>0</v>
      </c>
      <c r="CV1384" s="284">
        <v>0</v>
      </c>
      <c r="CW1384" s="284">
        <v>0</v>
      </c>
      <c r="CX1384"/>
      <c r="CY1384"/>
      <c r="CZ1384"/>
      <c r="DA1384"/>
      <c r="DB1384" s="57"/>
      <c r="DC1384"/>
      <c r="DD1384"/>
      <c r="DE1384"/>
      <c r="DF1384"/>
      <c r="DG1384"/>
      <c r="DH1384"/>
      <c r="DI1384"/>
      <c r="DJ1384"/>
      <c r="DK1384"/>
      <c r="DL1384"/>
    </row>
    <row r="1385" spans="1:116" ht="14.4">
      <c r="A1385" t="s">
        <v>2762</v>
      </c>
      <c r="B1385" s="188" t="s">
        <v>1374</v>
      </c>
      <c r="C1385" s="151" t="str">
        <f t="shared" si="330"/>
        <v>B.042.02.128</v>
      </c>
      <c r="D1385" s="54" t="s">
        <v>1915</v>
      </c>
      <c r="E1385" s="150" t="s">
        <v>440</v>
      </c>
      <c r="F1385" s="153" t="str">
        <f t="shared" si="331"/>
        <v>Electricity Spain consumption</v>
      </c>
      <c r="G1385" s="154">
        <f t="shared" si="332"/>
        <v>4.4885810000000005E-2</v>
      </c>
      <c r="H1385"/>
      <c r="I1385"/>
      <c r="J1385" s="227">
        <f t="shared" si="323"/>
        <v>1.4094624249000001E-2</v>
      </c>
      <c r="K1385"/>
      <c r="L1385" s="280">
        <f t="shared" si="324"/>
        <v>5.2342397899999996E-4</v>
      </c>
      <c r="M1385" s="280">
        <f t="shared" si="325"/>
        <v>1.1378160400000001E-3</v>
      </c>
      <c r="N1385" s="281">
        <f t="shared" si="326"/>
        <v>5.7005127300000001E-3</v>
      </c>
      <c r="O1385" s="280">
        <v>6.7328715000000003E-3</v>
      </c>
      <c r="P1385" s="219">
        <v>6.6173065000000003E-4</v>
      </c>
      <c r="Q1385" s="219">
        <v>4.7608539000000002E-4</v>
      </c>
      <c r="R1385" s="219">
        <v>4.4380133E-4</v>
      </c>
      <c r="S1385" s="286">
        <v>7.9622649E-5</v>
      </c>
      <c r="T1385" s="219">
        <v>0</v>
      </c>
      <c r="U1385" s="219">
        <v>0</v>
      </c>
      <c r="V1385" s="219">
        <v>0</v>
      </c>
      <c r="W1385" s="219">
        <v>1.5462953000000001E-4</v>
      </c>
      <c r="X1385" s="219">
        <v>0</v>
      </c>
      <c r="Y1385" s="219">
        <v>5.5458831999999998E-3</v>
      </c>
      <c r="Z1385" s="219">
        <v>0</v>
      </c>
      <c r="AA1385" s="219">
        <v>0</v>
      </c>
      <c r="AB1385" s="219">
        <v>0</v>
      </c>
      <c r="AC1385"/>
      <c r="AD1385" s="227">
        <f t="shared" si="318"/>
        <v>6.7328715000000003E-3</v>
      </c>
      <c r="AE1385" s="227">
        <f t="shared" si="319"/>
        <v>1.6612400189999999E-3</v>
      </c>
      <c r="AF1385" s="227">
        <f t="shared" si="320"/>
        <v>1.1378160400000001E-3</v>
      </c>
      <c r="AG1385" s="227">
        <f t="shared" si="321"/>
        <v>1.1378160400000001E-3</v>
      </c>
      <c r="AH1385" s="227">
        <f t="shared" si="322"/>
        <v>5.7005127300000001E-3</v>
      </c>
      <c r="AI1385"/>
      <c r="AJ1385">
        <v>2.0232361000000001</v>
      </c>
      <c r="AK1385" s="155">
        <v>0.57265297000000004</v>
      </c>
      <c r="AL1385" s="155">
        <v>0.76835591000000003</v>
      </c>
      <c r="AM1385" s="155">
        <v>0</v>
      </c>
      <c r="AN1385" s="155">
        <v>8.4733015999999994E-2</v>
      </c>
      <c r="AO1385" s="155">
        <v>0.46717376999999999</v>
      </c>
      <c r="AP1385" s="155">
        <v>0.13032047999999999</v>
      </c>
      <c r="AQ1385"/>
      <c r="AR1385" s="156">
        <v>9.8726023999999991E-4</v>
      </c>
      <c r="AS1385" s="156">
        <v>9.1627457000000002E-4</v>
      </c>
      <c r="AT1385" s="156">
        <v>3.8503449000000002E-5</v>
      </c>
      <c r="AU1385" s="156">
        <v>3.2482221999999999E-5</v>
      </c>
      <c r="AV1385" s="282">
        <f t="shared" si="327"/>
        <v>5.4932528715000001E-8</v>
      </c>
      <c r="AW1385" s="282">
        <f t="shared" si="328"/>
        <v>1.423944159645E-10</v>
      </c>
      <c r="AX1385" s="283">
        <f t="shared" si="329"/>
        <v>4.5493307989999997E-3</v>
      </c>
      <c r="AY1385" s="157">
        <v>4.1654032000000001E-8</v>
      </c>
      <c r="AZ1385" s="157">
        <v>1.2568026999999999E-10</v>
      </c>
      <c r="BA1385" s="157">
        <v>3.4337645E-15</v>
      </c>
      <c r="BB1385" s="157">
        <v>0</v>
      </c>
      <c r="BC1385" s="157">
        <v>0</v>
      </c>
      <c r="BD1385" s="157">
        <v>1.1892715000000001E-11</v>
      </c>
      <c r="BE1385" s="157">
        <v>1.3266604E-8</v>
      </c>
      <c r="BF1385" s="157">
        <v>2.7121191999999999E-12</v>
      </c>
      <c r="BG1385" s="157">
        <v>1.3998593000000001E-11</v>
      </c>
      <c r="BH1385" s="157">
        <v>0</v>
      </c>
      <c r="BI1385" s="157">
        <v>0</v>
      </c>
      <c r="BJ1385" s="157">
        <v>0</v>
      </c>
      <c r="BK1385" s="157">
        <v>0</v>
      </c>
      <c r="BL1385" s="157">
        <v>0</v>
      </c>
      <c r="BM1385" s="157">
        <v>0</v>
      </c>
      <c r="BN1385" s="157">
        <v>0</v>
      </c>
      <c r="BO1385" s="157">
        <v>0</v>
      </c>
      <c r="BP1385" s="157">
        <v>1.3926599E-5</v>
      </c>
      <c r="BQ1385" s="157">
        <v>4.5354041999999999E-3</v>
      </c>
      <c r="BR1385" s="157">
        <v>0</v>
      </c>
      <c r="BS1385" s="157">
        <v>0</v>
      </c>
      <c r="BT1385" s="157">
        <v>0</v>
      </c>
      <c r="BU1385"/>
      <c r="BV1385" s="155">
        <v>3.2416879999999999E-6</v>
      </c>
      <c r="BW1385" s="155">
        <v>9.6510528000000005E-8</v>
      </c>
      <c r="BX1385" s="155">
        <v>1.2515355E-6</v>
      </c>
      <c r="BY1385" s="155">
        <v>2.1128812E-10</v>
      </c>
      <c r="BZ1385" s="155">
        <v>1.5076769E-7</v>
      </c>
      <c r="CA1385" s="155">
        <v>0</v>
      </c>
      <c r="CB1385" s="155">
        <v>0</v>
      </c>
      <c r="CC1385" s="155">
        <v>0</v>
      </c>
      <c r="CD1385" s="155">
        <v>0</v>
      </c>
      <c r="CE1385" s="155">
        <v>6.4453796999999998E-10</v>
      </c>
      <c r="CF1385" s="155">
        <v>0</v>
      </c>
      <c r="CG1385" s="155">
        <v>0</v>
      </c>
      <c r="CH1385" s="155">
        <v>0</v>
      </c>
      <c r="CI1385" s="155">
        <v>9.1099837999999996E-8</v>
      </c>
      <c r="CJ1385" s="155">
        <v>1.6509184999999999E-6</v>
      </c>
      <c r="CK1385" s="155">
        <v>1.9608942999999999E-13</v>
      </c>
      <c r="CL1385" s="155">
        <v>0</v>
      </c>
      <c r="CM1385"/>
      <c r="CN1385" s="284">
        <v>0</v>
      </c>
      <c r="CO1385" s="284">
        <v>4.4885809999999998E-2</v>
      </c>
      <c r="CP1385" s="285">
        <v>0</v>
      </c>
      <c r="CQ1385" s="284">
        <v>6.6031098000000007E-5</v>
      </c>
      <c r="CR1385" s="284">
        <v>0</v>
      </c>
      <c r="CS1385" s="284">
        <v>0</v>
      </c>
      <c r="CT1385" s="284">
        <v>6.0208351999999998E-6</v>
      </c>
      <c r="CU1385" s="284">
        <v>0</v>
      </c>
      <c r="CV1385" s="284">
        <v>0</v>
      </c>
      <c r="CW1385" s="284">
        <v>0</v>
      </c>
      <c r="CX1385"/>
      <c r="CY1385"/>
      <c r="CZ1385"/>
      <c r="DA1385"/>
      <c r="DB1385" s="57"/>
      <c r="DC1385"/>
      <c r="DD1385"/>
      <c r="DE1385"/>
      <c r="DF1385"/>
      <c r="DG1385"/>
      <c r="DH1385"/>
      <c r="DI1385"/>
      <c r="DJ1385"/>
      <c r="DK1385"/>
      <c r="DL1385"/>
    </row>
    <row r="1386" spans="1:116" ht="14.4">
      <c r="A1386" t="s">
        <v>2763</v>
      </c>
      <c r="B1386" s="188" t="s">
        <v>1374</v>
      </c>
      <c r="C1386" s="151" t="str">
        <f t="shared" si="330"/>
        <v>B.042.02.129</v>
      </c>
      <c r="D1386" s="54" t="s">
        <v>1915</v>
      </c>
      <c r="E1386" s="150" t="s">
        <v>440</v>
      </c>
      <c r="F1386" s="153" t="str">
        <f t="shared" si="331"/>
        <v>Electricity Sweden consumption</v>
      </c>
      <c r="G1386" s="154">
        <f t="shared" si="332"/>
        <v>1.1470242666666668E-2</v>
      </c>
      <c r="H1386"/>
      <c r="I1386"/>
      <c r="J1386" s="227">
        <f t="shared" si="323"/>
        <v>1.0184854852E-2</v>
      </c>
      <c r="K1386"/>
      <c r="L1386" s="280">
        <f t="shared" si="324"/>
        <v>2.9983344200000002E-4</v>
      </c>
      <c r="M1386" s="280">
        <f t="shared" si="325"/>
        <v>6.5087165999999999E-4</v>
      </c>
      <c r="N1386" s="281">
        <f t="shared" si="326"/>
        <v>7.5136133500000001E-3</v>
      </c>
      <c r="O1386" s="280">
        <v>1.7205364000000001E-3</v>
      </c>
      <c r="P1386" s="286">
        <v>4.1168325000000001E-4</v>
      </c>
      <c r="Q1386" s="286">
        <v>2.3918841E-4</v>
      </c>
      <c r="R1386" s="286">
        <v>2.0416615000000001E-4</v>
      </c>
      <c r="S1386" s="286">
        <v>9.5667292000000003E-5</v>
      </c>
      <c r="T1386" s="219">
        <v>0</v>
      </c>
      <c r="U1386" s="219">
        <v>0</v>
      </c>
      <c r="V1386" s="219">
        <v>0</v>
      </c>
      <c r="W1386" s="219">
        <v>1.5680885E-4</v>
      </c>
      <c r="X1386" s="219">
        <v>0</v>
      </c>
      <c r="Y1386" s="219">
        <v>7.3568045000000004E-3</v>
      </c>
      <c r="Z1386" s="219">
        <v>0</v>
      </c>
      <c r="AA1386" s="219">
        <v>0</v>
      </c>
      <c r="AB1386" s="219">
        <v>0</v>
      </c>
      <c r="AC1386"/>
      <c r="AD1386" s="227">
        <f t="shared" si="318"/>
        <v>1.7205364000000001E-3</v>
      </c>
      <c r="AE1386" s="227">
        <f t="shared" si="319"/>
        <v>9.5070510200000007E-4</v>
      </c>
      <c r="AF1386" s="227">
        <f t="shared" si="320"/>
        <v>6.5087165999999999E-4</v>
      </c>
      <c r="AG1386" s="227">
        <f t="shared" si="321"/>
        <v>6.5087165999999999E-4</v>
      </c>
      <c r="AH1386" s="227">
        <f t="shared" si="322"/>
        <v>7.5136133500000001E-3</v>
      </c>
      <c r="AI1386"/>
      <c r="AJ1386">
        <v>1.960674</v>
      </c>
      <c r="AK1386" s="155">
        <v>4.5046256E-2</v>
      </c>
      <c r="AL1386" s="155">
        <v>1.0192505000000001</v>
      </c>
      <c r="AM1386" s="155">
        <v>0</v>
      </c>
      <c r="AN1386" s="155">
        <v>0.21551070999999999</v>
      </c>
      <c r="AO1386" s="155">
        <v>0.27318925999999999</v>
      </c>
      <c r="AP1386" s="155">
        <v>0.40767733</v>
      </c>
      <c r="AQ1386"/>
      <c r="AR1386" s="156">
        <v>3.4169167000000001E-4</v>
      </c>
      <c r="AS1386" s="156">
        <v>3.2737891999999998E-4</v>
      </c>
      <c r="AT1386" s="156">
        <v>1.1376863999999999E-5</v>
      </c>
      <c r="AU1386" s="156">
        <v>2.9358920999999998E-6</v>
      </c>
      <c r="AV1386" s="282">
        <f t="shared" si="327"/>
        <v>1.9627033219099999E-8</v>
      </c>
      <c r="AW1386" s="282">
        <f t="shared" si="328"/>
        <v>4.2074199073559999E-11</v>
      </c>
      <c r="AX1386" s="283">
        <f t="shared" si="329"/>
        <v>4.1118937199999999E-4</v>
      </c>
      <c r="AY1386" s="157">
        <v>1.0644385E-8</v>
      </c>
      <c r="AZ1386" s="157">
        <v>3.2116678999999997E-11</v>
      </c>
      <c r="BA1386" s="157">
        <v>8.7747355999999999E-16</v>
      </c>
      <c r="BB1386" s="157">
        <v>0</v>
      </c>
      <c r="BC1386" s="157">
        <v>0</v>
      </c>
      <c r="BD1386" s="157">
        <v>5.4711190999999997E-12</v>
      </c>
      <c r="BE1386" s="157">
        <v>8.9771771000000001E-9</v>
      </c>
      <c r="BF1386" s="157">
        <v>1.2476819999999999E-12</v>
      </c>
      <c r="BG1386" s="157">
        <v>8.7089605999999992E-12</v>
      </c>
      <c r="BH1386" s="157">
        <v>0</v>
      </c>
      <c r="BI1386" s="157">
        <v>0</v>
      </c>
      <c r="BJ1386" s="157">
        <v>0</v>
      </c>
      <c r="BK1386" s="157">
        <v>0</v>
      </c>
      <c r="BL1386" s="157">
        <v>0</v>
      </c>
      <c r="BM1386" s="157">
        <v>0</v>
      </c>
      <c r="BN1386" s="157">
        <v>0</v>
      </c>
      <c r="BO1386" s="157">
        <v>0</v>
      </c>
      <c r="BP1386" s="157">
        <v>1.6622131999999999E-5</v>
      </c>
      <c r="BQ1386" s="157">
        <v>3.9456723999999998E-4</v>
      </c>
      <c r="BR1386" s="157">
        <v>0</v>
      </c>
      <c r="BS1386" s="157">
        <v>0</v>
      </c>
      <c r="BT1386" s="157">
        <v>0</v>
      </c>
      <c r="BU1386"/>
      <c r="BV1386" s="155">
        <v>1.9169678000000001E-6</v>
      </c>
      <c r="BW1386" s="155">
        <v>6.0042205999999995E-8</v>
      </c>
      <c r="BX1386" s="155">
        <v>3.198208E-7</v>
      </c>
      <c r="BY1386" s="155">
        <v>9.7200886000000005E-11</v>
      </c>
      <c r="BZ1386" s="155">
        <v>1.3508871999999999E-7</v>
      </c>
      <c r="CA1386" s="155">
        <v>0</v>
      </c>
      <c r="CB1386" s="155">
        <v>0</v>
      </c>
      <c r="CC1386" s="155">
        <v>0</v>
      </c>
      <c r="CD1386" s="155">
        <v>0</v>
      </c>
      <c r="CE1386" s="155">
        <v>2.9651294000000001E-10</v>
      </c>
      <c r="CF1386" s="155">
        <v>0</v>
      </c>
      <c r="CG1386" s="155">
        <v>0</v>
      </c>
      <c r="CH1386" s="155">
        <v>0</v>
      </c>
      <c r="CI1386" s="155">
        <v>4.2924998000000002E-8</v>
      </c>
      <c r="CJ1386" s="155">
        <v>1.3586971000000001E-6</v>
      </c>
      <c r="CK1386" s="155">
        <v>1.9885308000000001E-13</v>
      </c>
      <c r="CL1386" s="155">
        <v>0</v>
      </c>
      <c r="CM1386"/>
      <c r="CN1386" s="284">
        <v>0</v>
      </c>
      <c r="CO1386" s="284">
        <v>1.1470243E-2</v>
      </c>
      <c r="CP1386" s="285">
        <v>0</v>
      </c>
      <c r="CQ1386" s="284">
        <v>4.1080003000000001E-5</v>
      </c>
      <c r="CR1386" s="284">
        <v>0</v>
      </c>
      <c r="CS1386" s="284">
        <v>0</v>
      </c>
      <c r="CT1386" s="284">
        <v>4.8961621999999999E-6</v>
      </c>
      <c r="CU1386" s="284">
        <v>0</v>
      </c>
      <c r="CV1386" s="284">
        <v>0</v>
      </c>
      <c r="CW1386" s="284">
        <v>0</v>
      </c>
      <c r="CX1386"/>
      <c r="CY1386"/>
      <c r="CZ1386"/>
      <c r="DA1386"/>
      <c r="DB1386" s="57"/>
      <c r="DC1386"/>
      <c r="DD1386"/>
      <c r="DE1386"/>
      <c r="DF1386"/>
      <c r="DG1386"/>
      <c r="DH1386"/>
      <c r="DI1386"/>
      <c r="DJ1386"/>
      <c r="DK1386"/>
      <c r="DL1386"/>
    </row>
    <row r="1387" spans="1:116" ht="14.4">
      <c r="A1387" t="s">
        <v>2764</v>
      </c>
      <c r="B1387" s="188" t="s">
        <v>1374</v>
      </c>
      <c r="C1387" s="151" t="str">
        <f t="shared" si="330"/>
        <v>B.042.02.131</v>
      </c>
      <c r="D1387" s="54" t="s">
        <v>1915</v>
      </c>
      <c r="E1387" s="150" t="s">
        <v>440</v>
      </c>
      <c r="F1387" s="153" t="str">
        <f t="shared" si="331"/>
        <v>Electricity Switzerland consumption</v>
      </c>
      <c r="G1387" s="154">
        <f t="shared" si="332"/>
        <v>1.3946935333333334E-2</v>
      </c>
      <c r="H1387"/>
      <c r="I1387"/>
      <c r="J1387" s="227">
        <f t="shared" si="323"/>
        <v>1.2021602603E-2</v>
      </c>
      <c r="K1387"/>
      <c r="L1387" s="280">
        <f t="shared" si="324"/>
        <v>2.2880460300000002E-4</v>
      </c>
      <c r="M1387" s="280">
        <f t="shared" si="325"/>
        <v>5.9980658E-4</v>
      </c>
      <c r="N1387" s="281">
        <f t="shared" si="326"/>
        <v>9.100951119999999E-3</v>
      </c>
      <c r="O1387" s="280">
        <v>2.0920403E-3</v>
      </c>
      <c r="P1387" s="219">
        <v>4.0903552000000001E-4</v>
      </c>
      <c r="Q1387" s="219">
        <v>1.9077106000000001E-4</v>
      </c>
      <c r="R1387" s="219">
        <v>1.6704830000000001E-4</v>
      </c>
      <c r="S1387" s="286">
        <v>6.1756303000000005E-5</v>
      </c>
      <c r="T1387" s="219">
        <v>0</v>
      </c>
      <c r="U1387" s="219">
        <v>0</v>
      </c>
      <c r="V1387" s="219">
        <v>0</v>
      </c>
      <c r="W1387" s="286">
        <v>1.2559052E-4</v>
      </c>
      <c r="X1387" s="219">
        <v>0</v>
      </c>
      <c r="Y1387" s="219">
        <v>8.9753605999999993E-3</v>
      </c>
      <c r="Z1387" s="219">
        <v>0</v>
      </c>
      <c r="AA1387" s="219">
        <v>0</v>
      </c>
      <c r="AB1387" s="219">
        <v>0</v>
      </c>
      <c r="AC1387"/>
      <c r="AD1387" s="227">
        <f t="shared" si="318"/>
        <v>2.0920403E-3</v>
      </c>
      <c r="AE1387" s="227">
        <f t="shared" si="319"/>
        <v>8.2861118300000007E-4</v>
      </c>
      <c r="AF1387" s="227">
        <f t="shared" si="320"/>
        <v>5.9980658E-4</v>
      </c>
      <c r="AG1387" s="227">
        <f t="shared" si="321"/>
        <v>5.9980658E-4</v>
      </c>
      <c r="AH1387" s="227">
        <f t="shared" si="322"/>
        <v>9.100951119999999E-3</v>
      </c>
      <c r="AI1387"/>
      <c r="AJ1387">
        <v>2.0895196</v>
      </c>
      <c r="AK1387" s="155">
        <v>0.15820739</v>
      </c>
      <c r="AL1387" s="155">
        <v>1.2434938</v>
      </c>
      <c r="AM1387" s="155">
        <v>0</v>
      </c>
      <c r="AN1387" s="155">
        <v>7.2561709000000002E-2</v>
      </c>
      <c r="AO1387" s="155">
        <v>0.12872712</v>
      </c>
      <c r="AP1387" s="155">
        <v>0.48652960000000001</v>
      </c>
      <c r="AQ1387"/>
      <c r="AR1387" s="156">
        <v>3.7741613000000002E-4</v>
      </c>
      <c r="AS1387" s="156">
        <v>3.5602464999999998E-4</v>
      </c>
      <c r="AT1387" s="156">
        <v>1.3175587000000001E-5</v>
      </c>
      <c r="AU1387" s="156">
        <v>8.2158931999999994E-6</v>
      </c>
      <c r="AV1387" s="282">
        <f t="shared" si="327"/>
        <v>2.1344403757700001E-8</v>
      </c>
      <c r="AW1387" s="282">
        <f t="shared" si="328"/>
        <v>4.8726284740500004E-11</v>
      </c>
      <c r="AX1387" s="283">
        <f t="shared" si="329"/>
        <v>1.1506853620000001E-3</v>
      </c>
      <c r="AY1387" s="157">
        <v>1.2942756E-8</v>
      </c>
      <c r="AZ1387" s="157">
        <v>3.9051418000000001E-11</v>
      </c>
      <c r="BA1387" s="157">
        <v>1.0669405E-15</v>
      </c>
      <c r="BB1387" s="157">
        <v>0</v>
      </c>
      <c r="BC1387" s="157">
        <v>0</v>
      </c>
      <c r="BD1387" s="157">
        <v>4.4764577E-12</v>
      </c>
      <c r="BE1387" s="157">
        <v>8.3971713000000007E-9</v>
      </c>
      <c r="BF1387" s="157">
        <v>1.0208507E-12</v>
      </c>
      <c r="BG1387" s="157">
        <v>8.6529491000000001E-12</v>
      </c>
      <c r="BH1387" s="157">
        <v>0</v>
      </c>
      <c r="BI1387" s="157">
        <v>0</v>
      </c>
      <c r="BJ1387" s="157">
        <v>0</v>
      </c>
      <c r="BK1387" s="157">
        <v>0</v>
      </c>
      <c r="BL1387" s="157">
        <v>0</v>
      </c>
      <c r="BM1387" s="157">
        <v>0</v>
      </c>
      <c r="BN1387" s="157">
        <v>0</v>
      </c>
      <c r="BO1387" s="157">
        <v>0</v>
      </c>
      <c r="BP1387" s="157">
        <v>1.7759961999999999E-5</v>
      </c>
      <c r="BQ1387" s="157">
        <v>1.1329254E-3</v>
      </c>
      <c r="BR1387" s="157">
        <v>0</v>
      </c>
      <c r="BS1387" s="157">
        <v>0</v>
      </c>
      <c r="BT1387" s="157">
        <v>0</v>
      </c>
      <c r="BU1387"/>
      <c r="BV1387" s="155">
        <v>2.3683722E-6</v>
      </c>
      <c r="BW1387" s="155">
        <v>5.9656045000000006E-8</v>
      </c>
      <c r="BX1387" s="155">
        <v>3.8887754999999998E-7</v>
      </c>
      <c r="BY1387" s="155">
        <v>7.9529551999999996E-11</v>
      </c>
      <c r="BZ1387" s="155">
        <v>1.0441758E-7</v>
      </c>
      <c r="CA1387" s="155">
        <v>0</v>
      </c>
      <c r="CB1387" s="155">
        <v>0</v>
      </c>
      <c r="CC1387" s="155">
        <v>0</v>
      </c>
      <c r="CD1387" s="155">
        <v>0</v>
      </c>
      <c r="CE1387" s="155">
        <v>2.4260624E-10</v>
      </c>
      <c r="CF1387" s="155">
        <v>0</v>
      </c>
      <c r="CG1387" s="155">
        <v>0</v>
      </c>
      <c r="CH1387" s="155">
        <v>0</v>
      </c>
      <c r="CI1387" s="155">
        <v>3.5804651999999997E-8</v>
      </c>
      <c r="CJ1387" s="155">
        <v>1.7792941E-6</v>
      </c>
      <c r="CK1387" s="155">
        <v>1.5926437E-13</v>
      </c>
      <c r="CL1387" s="155">
        <v>0</v>
      </c>
      <c r="CM1387"/>
      <c r="CN1387" s="284">
        <v>0</v>
      </c>
      <c r="CO1387" s="284">
        <v>1.3946935000000001E-2</v>
      </c>
      <c r="CP1387" s="285">
        <v>0</v>
      </c>
      <c r="CQ1387" s="284">
        <v>4.0815797999999998E-5</v>
      </c>
      <c r="CR1387" s="284">
        <v>0</v>
      </c>
      <c r="CS1387" s="284">
        <v>0</v>
      </c>
      <c r="CT1387" s="284">
        <v>4.0343556999999997E-6</v>
      </c>
      <c r="CU1387" s="284">
        <v>0</v>
      </c>
      <c r="CV1387" s="284">
        <v>0</v>
      </c>
      <c r="CW1387" s="284">
        <v>0</v>
      </c>
      <c r="CX1387"/>
      <c r="CY1387"/>
      <c r="CZ1387"/>
      <c r="DA1387"/>
      <c r="DB1387" s="57"/>
      <c r="DC1387"/>
      <c r="DD1387"/>
      <c r="DE1387"/>
      <c r="DF1387"/>
      <c r="DG1387"/>
      <c r="DH1387"/>
      <c r="DI1387"/>
      <c r="DJ1387"/>
      <c r="DK1387"/>
      <c r="DL1387"/>
    </row>
    <row r="1388" spans="1:116" ht="14.4">
      <c r="B1388" s="188"/>
      <c r="C1388" s="151"/>
      <c r="D1388" s="51" t="s">
        <v>1251</v>
      </c>
      <c r="E1388" s="150"/>
      <c r="F1388"/>
      <c r="G1388"/>
      <c r="H1388"/>
      <c r="I1388"/>
      <c r="J1388"/>
      <c r="K1388"/>
      <c r="L1388"/>
      <c r="M1388"/>
      <c r="N1388" s="174"/>
      <c r="O1388"/>
      <c r="P1388"/>
      <c r="Q1388"/>
      <c r="R1388"/>
      <c r="S1388" s="53"/>
      <c r="T1388"/>
      <c r="U1388"/>
      <c r="V1388"/>
      <c r="W1388" s="53"/>
      <c r="X1388"/>
      <c r="Y1388"/>
      <c r="Z1388"/>
      <c r="AA1388"/>
      <c r="AB1388"/>
      <c r="AC1388"/>
      <c r="AD1388"/>
      <c r="AE1388"/>
      <c r="AF1388"/>
      <c r="AG1388"/>
      <c r="AH1388"/>
      <c r="AI1388"/>
      <c r="AJ1388"/>
      <c r="AK1388"/>
      <c r="AL1388"/>
      <c r="AM1388"/>
      <c r="AN1388"/>
      <c r="AO1388"/>
      <c r="AP1388"/>
      <c r="AQ1388"/>
      <c r="AR1388"/>
      <c r="AS1388"/>
      <c r="AT1388"/>
      <c r="AU1388"/>
      <c r="AX1388" s="19"/>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s="117"/>
      <c r="CQ1388"/>
      <c r="CR1388"/>
      <c r="CS1388"/>
      <c r="CT1388"/>
      <c r="CU1388"/>
      <c r="CV1388"/>
      <c r="CW1388"/>
      <c r="CX1388"/>
      <c r="CY1388"/>
      <c r="CZ1388"/>
      <c r="DA1388"/>
      <c r="DB1388" s="57"/>
      <c r="DC1388"/>
      <c r="DD1388"/>
      <c r="DE1388"/>
      <c r="DF1388"/>
      <c r="DG1388"/>
      <c r="DH1388"/>
      <c r="DI1388"/>
      <c r="DJ1388"/>
      <c r="DK1388"/>
      <c r="DL1388"/>
    </row>
    <row r="1389" spans="1:116" ht="14.4">
      <c r="A1389" t="s">
        <v>2765</v>
      </c>
      <c r="B1389" s="188" t="s">
        <v>1252</v>
      </c>
      <c r="C1389" s="151" t="str">
        <f t="shared" si="330"/>
        <v>B.044.01.101</v>
      </c>
      <c r="D1389" s="54" t="s">
        <v>1251</v>
      </c>
      <c r="E1389" s="150" t="s">
        <v>440</v>
      </c>
      <c r="F1389" s="153" t="str">
        <f t="shared" si="331"/>
        <v>Electricity .Middle Africa production</v>
      </c>
      <c r="G1389" s="154">
        <f t="shared" si="332"/>
        <v>2.4076952666666667E-3</v>
      </c>
      <c r="H1389"/>
      <c r="I1389"/>
      <c r="J1389" s="227">
        <f t="shared" si="323"/>
        <v>6.0080555182E-4</v>
      </c>
      <c r="K1389"/>
      <c r="L1389" s="280">
        <f t="shared" si="324"/>
        <v>7.7194745200000011E-6</v>
      </c>
      <c r="M1389" s="280">
        <f t="shared" si="325"/>
        <v>9.3234730000000001E-7</v>
      </c>
      <c r="N1389" s="281">
        <f t="shared" si="326"/>
        <v>2.3099943999999999E-4</v>
      </c>
      <c r="O1389" s="280">
        <v>3.6115429000000001E-4</v>
      </c>
      <c r="P1389" s="286">
        <v>5.1121990999999999E-7</v>
      </c>
      <c r="Q1389" s="286">
        <v>4.2112739000000002E-7</v>
      </c>
      <c r="R1389" s="286">
        <v>3.3728871999999999E-7</v>
      </c>
      <c r="S1389" s="286">
        <v>7.3821858000000004E-6</v>
      </c>
      <c r="T1389" s="219">
        <v>0</v>
      </c>
      <c r="U1389" s="219">
        <v>0</v>
      </c>
      <c r="V1389" s="219">
        <v>0</v>
      </c>
      <c r="W1389" s="286">
        <v>2.3099943999999999E-4</v>
      </c>
      <c r="X1389" s="219">
        <v>0</v>
      </c>
      <c r="Y1389" s="219">
        <v>0</v>
      </c>
      <c r="Z1389" s="219">
        <v>0</v>
      </c>
      <c r="AA1389" s="219">
        <v>0</v>
      </c>
      <c r="AB1389" s="219">
        <v>0</v>
      </c>
      <c r="AC1389"/>
      <c r="AD1389" s="227">
        <f t="shared" si="318"/>
        <v>3.6115429000000001E-4</v>
      </c>
      <c r="AE1389" s="227">
        <f t="shared" si="319"/>
        <v>8.6518218200000007E-6</v>
      </c>
      <c r="AF1389" s="227">
        <f t="shared" si="320"/>
        <v>9.3234730000000001E-7</v>
      </c>
      <c r="AG1389" s="227">
        <f t="shared" si="321"/>
        <v>9.3234730000000001E-7</v>
      </c>
      <c r="AH1389" s="227">
        <f t="shared" si="322"/>
        <v>2.3099943999999999E-4</v>
      </c>
      <c r="AI1389"/>
      <c r="AJ1389">
        <v>1.1966108</v>
      </c>
      <c r="AK1389" s="155">
        <v>0</v>
      </c>
      <c r="AL1389" s="155">
        <v>0</v>
      </c>
      <c r="AM1389" s="155">
        <v>0</v>
      </c>
      <c r="AN1389" s="155">
        <v>0</v>
      </c>
      <c r="AO1389" s="155">
        <v>1.1480323000000001E-2</v>
      </c>
      <c r="AP1389" s="155">
        <v>1.1851305000000001</v>
      </c>
      <c r="AQ1389"/>
      <c r="AR1389" s="156">
        <v>4.1244961000000002E-5</v>
      </c>
      <c r="AS1389" s="156">
        <v>3.9355289999999998E-5</v>
      </c>
      <c r="AT1389" s="156">
        <v>1.8264457E-6</v>
      </c>
      <c r="AU1389" s="156">
        <v>6.3224548E-8</v>
      </c>
      <c r="AV1389" s="282">
        <f t="shared" si="327"/>
        <v>2.3594298584559001E-9</v>
      </c>
      <c r="AW1389" s="282">
        <f t="shared" si="328"/>
        <v>6.7546068084900003E-12</v>
      </c>
      <c r="AX1389" s="283">
        <f t="shared" si="329"/>
        <v>8.8549787000000002E-6</v>
      </c>
      <c r="AY1389" s="157">
        <v>2.2343411999999999E-9</v>
      </c>
      <c r="AZ1389" s="157">
        <v>6.7415468000000003E-12</v>
      </c>
      <c r="BA1389" s="157">
        <v>1.8418869000000001E-16</v>
      </c>
      <c r="BB1389" s="157">
        <v>0</v>
      </c>
      <c r="BC1389" s="157">
        <v>0</v>
      </c>
      <c r="BD1389" s="157">
        <v>9.0384559000000005E-15</v>
      </c>
      <c r="BE1389" s="157">
        <v>1.2507962000000001E-10</v>
      </c>
      <c r="BF1389" s="157">
        <v>2.0612088E-15</v>
      </c>
      <c r="BG1389" s="157">
        <v>1.0814611E-14</v>
      </c>
      <c r="BH1389" s="157">
        <v>0</v>
      </c>
      <c r="BI1389" s="157">
        <v>0</v>
      </c>
      <c r="BJ1389" s="157">
        <v>0</v>
      </c>
      <c r="BK1389" s="157">
        <v>0</v>
      </c>
      <c r="BL1389" s="157">
        <v>0</v>
      </c>
      <c r="BM1389" s="157">
        <v>0</v>
      </c>
      <c r="BN1389" s="157">
        <v>0</v>
      </c>
      <c r="BO1389" s="157">
        <v>0</v>
      </c>
      <c r="BP1389" s="157">
        <v>8.8549787000000002E-6</v>
      </c>
      <c r="BQ1389" s="157">
        <v>0</v>
      </c>
      <c r="BR1389" s="157">
        <v>0</v>
      </c>
      <c r="BS1389" s="157">
        <v>0</v>
      </c>
      <c r="BT1389" s="157">
        <v>0</v>
      </c>
      <c r="BU1389"/>
      <c r="BV1389" s="155">
        <v>7.3946814999999998E-8</v>
      </c>
      <c r="BW1389" s="155">
        <v>7.4559193000000005E-11</v>
      </c>
      <c r="BX1389" s="155">
        <v>6.7132933000000005E-8</v>
      </c>
      <c r="BY1389" s="155">
        <v>1.6057883E-13</v>
      </c>
      <c r="BZ1389" s="155">
        <v>6.6690650000000001E-9</v>
      </c>
      <c r="CA1389" s="155">
        <v>0</v>
      </c>
      <c r="CB1389" s="155">
        <v>0</v>
      </c>
      <c r="CC1389" s="155">
        <v>0</v>
      </c>
      <c r="CD1389" s="155">
        <v>0</v>
      </c>
      <c r="CE1389" s="155">
        <v>4.8984843000000002E-13</v>
      </c>
      <c r="CF1389" s="155">
        <v>0</v>
      </c>
      <c r="CG1389" s="155">
        <v>0</v>
      </c>
      <c r="CH1389" s="155">
        <v>0</v>
      </c>
      <c r="CI1389" s="155">
        <v>6.9314443000000003E-11</v>
      </c>
      <c r="CJ1389" s="155">
        <v>0</v>
      </c>
      <c r="CK1389" s="155">
        <v>2.9293597000000002E-13</v>
      </c>
      <c r="CL1389" s="155">
        <v>0</v>
      </c>
      <c r="CM1389"/>
      <c r="CN1389" s="284">
        <v>0</v>
      </c>
      <c r="CO1389" s="284">
        <v>2.4076953000000002E-3</v>
      </c>
      <c r="CP1389" s="285">
        <v>0</v>
      </c>
      <c r="CQ1389" s="284">
        <v>5.1012314000000001E-8</v>
      </c>
      <c r="CR1389" s="284">
        <v>0</v>
      </c>
      <c r="CS1389" s="284">
        <v>0</v>
      </c>
      <c r="CT1389" s="284">
        <v>1.8721182999999999E-7</v>
      </c>
      <c r="CU1389" s="284">
        <v>0</v>
      </c>
      <c r="CV1389" s="284">
        <v>0</v>
      </c>
      <c r="CW1389" s="284">
        <v>0</v>
      </c>
      <c r="CX1389"/>
      <c r="CY1389"/>
      <c r="CZ1389"/>
      <c r="DA1389"/>
      <c r="DB1389" s="57"/>
      <c r="DC1389"/>
      <c r="DD1389"/>
      <c r="DE1389"/>
      <c r="DF1389"/>
      <c r="DG1389"/>
      <c r="DH1389"/>
      <c r="DI1389"/>
      <c r="DJ1389"/>
      <c r="DK1389"/>
      <c r="DL1389"/>
    </row>
    <row r="1390" spans="1:116" ht="14.4">
      <c r="A1390" t="s">
        <v>2766</v>
      </c>
      <c r="B1390" s="188" t="s">
        <v>1252</v>
      </c>
      <c r="C1390" s="151" t="str">
        <f t="shared" si="330"/>
        <v>B.044.01.102</v>
      </c>
      <c r="D1390" s="54" t="s">
        <v>1251</v>
      </c>
      <c r="E1390" s="150" t="s">
        <v>440</v>
      </c>
      <c r="F1390" s="153" t="str">
        <f t="shared" si="331"/>
        <v>Electricity .Middle East production</v>
      </c>
      <c r="G1390" s="154">
        <f t="shared" si="332"/>
        <v>0.19300321333333334</v>
      </c>
      <c r="H1390"/>
      <c r="I1390"/>
      <c r="J1390" s="227">
        <f t="shared" si="323"/>
        <v>3.9760525192999996E-2</v>
      </c>
      <c r="K1390"/>
      <c r="L1390" s="280">
        <f t="shared" si="324"/>
        <v>3.7073777000000002E-3</v>
      </c>
      <c r="M1390" s="280">
        <f t="shared" si="325"/>
        <v>6.3000178999999996E-3</v>
      </c>
      <c r="N1390" s="281">
        <f t="shared" si="326"/>
        <v>8.0264759299999999E-4</v>
      </c>
      <c r="O1390" s="280">
        <v>2.8950482E-2</v>
      </c>
      <c r="P1390" s="219">
        <v>3.5371920000000002E-3</v>
      </c>
      <c r="Q1390" s="219">
        <v>2.7628258999999999E-3</v>
      </c>
      <c r="R1390" s="219">
        <v>2.4804568000000001E-3</v>
      </c>
      <c r="S1390" s="219">
        <v>1.2269208999999999E-3</v>
      </c>
      <c r="T1390" s="219">
        <v>0</v>
      </c>
      <c r="U1390" s="219">
        <v>0</v>
      </c>
      <c r="V1390" s="219">
        <v>0</v>
      </c>
      <c r="W1390" s="286">
        <v>1.2126533E-5</v>
      </c>
      <c r="X1390" s="219">
        <v>0</v>
      </c>
      <c r="Y1390" s="219">
        <v>7.9052105999999995E-4</v>
      </c>
      <c r="Z1390" s="219">
        <v>0</v>
      </c>
      <c r="AA1390" s="219">
        <v>0</v>
      </c>
      <c r="AB1390" s="219">
        <v>0</v>
      </c>
      <c r="AC1390"/>
      <c r="AD1390" s="227">
        <f t="shared" si="318"/>
        <v>2.8950482E-2</v>
      </c>
      <c r="AE1390" s="227">
        <f t="shared" si="319"/>
        <v>1.0007395599999998E-2</v>
      </c>
      <c r="AF1390" s="227">
        <f t="shared" si="320"/>
        <v>6.3000178999999996E-3</v>
      </c>
      <c r="AG1390" s="227">
        <f t="shared" si="321"/>
        <v>6.3000178999999996E-3</v>
      </c>
      <c r="AH1390" s="227">
        <f t="shared" si="322"/>
        <v>8.0264759299999999E-4</v>
      </c>
      <c r="AI1390"/>
      <c r="AJ1390">
        <v>2.4406276</v>
      </c>
      <c r="AK1390" s="155">
        <v>2.2816804999999998</v>
      </c>
      <c r="AL1390" s="155">
        <v>0.10952296</v>
      </c>
      <c r="AM1390" s="155">
        <v>0</v>
      </c>
      <c r="AN1390" s="155">
        <v>0</v>
      </c>
      <c r="AO1390" s="155">
        <v>3.4844455000000003E-2</v>
      </c>
      <c r="AP1390" s="155">
        <v>1.4579643999999999E-2</v>
      </c>
      <c r="AQ1390"/>
      <c r="AR1390" s="156">
        <v>4.6872776000000003E-3</v>
      </c>
      <c r="AS1390" s="156">
        <v>4.3811262E-3</v>
      </c>
      <c r="AT1390" s="156">
        <v>1.7046278E-4</v>
      </c>
      <c r="AU1390" s="156">
        <v>1.3568856E-4</v>
      </c>
      <c r="AV1390" s="282">
        <f t="shared" si="327"/>
        <v>2.62657448758E-7</v>
      </c>
      <c r="AW1390" s="282">
        <f t="shared" si="328"/>
        <v>6.3040969274600013E-10</v>
      </c>
      <c r="AX1390" s="283">
        <f t="shared" si="329"/>
        <v>1.9004000062599998E-2</v>
      </c>
      <c r="AY1390" s="157">
        <v>1.7910698E-7</v>
      </c>
      <c r="AZ1390" s="157">
        <v>5.4040899000000005E-10</v>
      </c>
      <c r="BA1390" s="157">
        <v>1.4764745999999999E-14</v>
      </c>
      <c r="BB1390" s="157">
        <v>0</v>
      </c>
      <c r="BC1390" s="157">
        <v>0</v>
      </c>
      <c r="BD1390" s="157">
        <v>6.6469757999999994E-11</v>
      </c>
      <c r="BE1390" s="157">
        <v>8.3483999000000005E-8</v>
      </c>
      <c r="BF1390" s="157">
        <v>1.5158347000000001E-11</v>
      </c>
      <c r="BG1390" s="157">
        <v>7.4827591E-11</v>
      </c>
      <c r="BH1390" s="157">
        <v>0</v>
      </c>
      <c r="BI1390" s="157">
        <v>0</v>
      </c>
      <c r="BJ1390" s="157">
        <v>0</v>
      </c>
      <c r="BK1390" s="157">
        <v>0</v>
      </c>
      <c r="BL1390" s="157">
        <v>0</v>
      </c>
      <c r="BM1390" s="157">
        <v>0</v>
      </c>
      <c r="BN1390" s="157">
        <v>0</v>
      </c>
      <c r="BO1390" s="157">
        <v>0</v>
      </c>
      <c r="BP1390" s="157">
        <v>1.6050626E-6</v>
      </c>
      <c r="BQ1390" s="157">
        <v>1.9002394999999998E-2</v>
      </c>
      <c r="BR1390" s="157">
        <v>0</v>
      </c>
      <c r="BS1390" s="157">
        <v>0</v>
      </c>
      <c r="BT1390" s="157">
        <v>0</v>
      </c>
      <c r="BU1390"/>
      <c r="BV1390" s="155">
        <v>1.0736978000000001E-5</v>
      </c>
      <c r="BW1390" s="155">
        <v>5.1588401999999996E-7</v>
      </c>
      <c r="BX1390" s="155">
        <v>5.3814416E-6</v>
      </c>
      <c r="BY1390" s="155">
        <v>1.1809136999999999E-9</v>
      </c>
      <c r="BZ1390" s="155">
        <v>1.523144E-6</v>
      </c>
      <c r="CA1390" s="155">
        <v>0</v>
      </c>
      <c r="CB1390" s="155">
        <v>0</v>
      </c>
      <c r="CC1390" s="155">
        <v>0</v>
      </c>
      <c r="CD1390" s="155">
        <v>0</v>
      </c>
      <c r="CE1390" s="155">
        <v>3.6023971000000002E-9</v>
      </c>
      <c r="CF1390" s="155">
        <v>0</v>
      </c>
      <c r="CG1390" s="155">
        <v>0</v>
      </c>
      <c r="CH1390" s="155">
        <v>0</v>
      </c>
      <c r="CI1390" s="155">
        <v>5.0764046000000004E-7</v>
      </c>
      <c r="CJ1390" s="155">
        <v>2.8040845000000001E-6</v>
      </c>
      <c r="CK1390" s="155">
        <v>1.5377949E-14</v>
      </c>
      <c r="CL1390" s="155">
        <v>0</v>
      </c>
      <c r="CM1390"/>
      <c r="CN1390" s="284">
        <v>0</v>
      </c>
      <c r="CO1390" s="284">
        <v>0.19300321000000001</v>
      </c>
      <c r="CP1390" s="285">
        <v>0</v>
      </c>
      <c r="CQ1390" s="284">
        <v>3.5296033000000002E-4</v>
      </c>
      <c r="CR1390" s="284">
        <v>0</v>
      </c>
      <c r="CS1390" s="284">
        <v>0</v>
      </c>
      <c r="CT1390" s="284">
        <v>5.2166326E-5</v>
      </c>
      <c r="CU1390" s="284">
        <v>0</v>
      </c>
      <c r="CV1390" s="284">
        <v>0</v>
      </c>
      <c r="CW1390" s="284">
        <v>0</v>
      </c>
      <c r="CX1390"/>
      <c r="CY1390"/>
      <c r="CZ1390"/>
      <c r="DA1390"/>
      <c r="DB1390" s="57"/>
      <c r="DC1390"/>
      <c r="DD1390"/>
      <c r="DE1390"/>
      <c r="DF1390"/>
      <c r="DG1390"/>
      <c r="DH1390"/>
      <c r="DI1390"/>
      <c r="DJ1390"/>
      <c r="DK1390"/>
      <c r="DL1390"/>
    </row>
    <row r="1391" spans="1:116" ht="14.4">
      <c r="A1391" t="s">
        <v>2767</v>
      </c>
      <c r="B1391" s="188" t="s">
        <v>1252</v>
      </c>
      <c r="C1391" s="151" t="str">
        <f t="shared" si="330"/>
        <v>B.044.01.103</v>
      </c>
      <c r="D1391" s="54" t="s">
        <v>1251</v>
      </c>
      <c r="E1391" s="150" t="s">
        <v>440</v>
      </c>
      <c r="F1391" s="153" t="str">
        <f t="shared" si="331"/>
        <v>Electricity .North America production</v>
      </c>
      <c r="G1391" s="154">
        <f t="shared" si="332"/>
        <v>0.12551472666666669</v>
      </c>
      <c r="H1391"/>
      <c r="I1391"/>
      <c r="J1391" s="227">
        <f t="shared" si="323"/>
        <v>2.9089244667000001E-2</v>
      </c>
      <c r="K1391"/>
      <c r="L1391" s="280">
        <f t="shared" si="324"/>
        <v>2.38389988E-3</v>
      </c>
      <c r="M1391" s="280">
        <f t="shared" si="325"/>
        <v>3.6051169999999997E-3</v>
      </c>
      <c r="N1391" s="281">
        <f t="shared" si="326"/>
        <v>4.2730187869999998E-3</v>
      </c>
      <c r="O1391" s="280">
        <v>1.8827209000000001E-2</v>
      </c>
      <c r="P1391" s="219">
        <v>1.8147734999999999E-3</v>
      </c>
      <c r="Q1391" s="219">
        <v>1.7903435E-3</v>
      </c>
      <c r="R1391" s="219">
        <v>1.5974176000000001E-3</v>
      </c>
      <c r="S1391" s="219">
        <v>7.8648227999999999E-4</v>
      </c>
      <c r="T1391" s="219">
        <v>0</v>
      </c>
      <c r="U1391" s="219">
        <v>0</v>
      </c>
      <c r="V1391" s="219">
        <v>0</v>
      </c>
      <c r="W1391" s="286">
        <v>6.6321187000000002E-5</v>
      </c>
      <c r="X1391" s="219">
        <v>0</v>
      </c>
      <c r="Y1391" s="219">
        <v>4.2066975999999999E-3</v>
      </c>
      <c r="Z1391" s="219">
        <v>0</v>
      </c>
      <c r="AA1391" s="219">
        <v>0</v>
      </c>
      <c r="AB1391" s="219">
        <v>0</v>
      </c>
      <c r="AC1391"/>
      <c r="AD1391" s="227">
        <f t="shared" si="318"/>
        <v>1.8827209000000001E-2</v>
      </c>
      <c r="AE1391" s="227">
        <f t="shared" si="319"/>
        <v>5.9890168799999997E-3</v>
      </c>
      <c r="AF1391" s="227">
        <f t="shared" si="320"/>
        <v>3.6051169999999997E-3</v>
      </c>
      <c r="AG1391" s="227">
        <f t="shared" si="321"/>
        <v>3.6051169999999997E-3</v>
      </c>
      <c r="AH1391" s="227">
        <f t="shared" si="322"/>
        <v>4.2730187869999998E-3</v>
      </c>
      <c r="AI1391"/>
      <c r="AJ1391">
        <v>2.3245922999999999</v>
      </c>
      <c r="AK1391" s="155">
        <v>1.4133353</v>
      </c>
      <c r="AL1391" s="155">
        <v>0.58281808000000002</v>
      </c>
      <c r="AM1391" s="155">
        <v>0</v>
      </c>
      <c r="AN1391" s="155">
        <v>4.7310405E-2</v>
      </c>
      <c r="AO1391" s="155">
        <v>0.15397431</v>
      </c>
      <c r="AP1391" s="155">
        <v>0.12715423000000001</v>
      </c>
      <c r="AQ1391"/>
      <c r="AR1391" s="156">
        <v>2.8695614999999998E-3</v>
      </c>
      <c r="AS1391" s="156">
        <v>2.6990756000000002E-3</v>
      </c>
      <c r="AT1391" s="156">
        <v>1.0805278E-4</v>
      </c>
      <c r="AU1391" s="156">
        <v>6.2433120999999994E-5</v>
      </c>
      <c r="AV1391" s="282">
        <f t="shared" si="327"/>
        <v>1.6181508661400001E-7</v>
      </c>
      <c r="AW1391" s="282">
        <f t="shared" si="328"/>
        <v>3.9960349607670001E-10</v>
      </c>
      <c r="AX1391" s="283">
        <f t="shared" si="329"/>
        <v>8.7441346647000005E-3</v>
      </c>
      <c r="AY1391" s="157">
        <v>1.1647767E-7</v>
      </c>
      <c r="AZ1391" s="157">
        <v>3.5144124000000002E-10</v>
      </c>
      <c r="BA1391" s="157">
        <v>9.6018766999999995E-15</v>
      </c>
      <c r="BB1391" s="157">
        <v>0</v>
      </c>
      <c r="BC1391" s="157">
        <v>0</v>
      </c>
      <c r="BD1391" s="157">
        <v>4.2806614000000002E-11</v>
      </c>
      <c r="BE1391" s="157">
        <v>4.5294609999999998E-8</v>
      </c>
      <c r="BF1391" s="157">
        <v>9.7619961999999992E-12</v>
      </c>
      <c r="BG1391" s="157">
        <v>3.8390658000000001E-11</v>
      </c>
      <c r="BH1391" s="157">
        <v>0</v>
      </c>
      <c r="BI1391" s="157">
        <v>0</v>
      </c>
      <c r="BJ1391" s="157">
        <v>0</v>
      </c>
      <c r="BK1391" s="157">
        <v>0</v>
      </c>
      <c r="BL1391" s="157">
        <v>0</v>
      </c>
      <c r="BM1391" s="157">
        <v>0</v>
      </c>
      <c r="BN1391" s="157">
        <v>0</v>
      </c>
      <c r="BO1391" s="157">
        <v>0</v>
      </c>
      <c r="BP1391" s="157">
        <v>8.6098646999999998E-6</v>
      </c>
      <c r="BQ1391" s="157">
        <v>8.7355248E-3</v>
      </c>
      <c r="BR1391" s="157">
        <v>0</v>
      </c>
      <c r="BS1391" s="157">
        <v>0</v>
      </c>
      <c r="BT1391" s="157">
        <v>0</v>
      </c>
      <c r="BU1391"/>
      <c r="BV1391" s="155">
        <v>7.4132970999999999E-6</v>
      </c>
      <c r="BW1391" s="155">
        <v>2.6467679000000001E-7</v>
      </c>
      <c r="BX1391" s="155">
        <v>3.4996836999999999E-6</v>
      </c>
      <c r="BY1391" s="155">
        <v>7.6051001000000004E-10</v>
      </c>
      <c r="BZ1391" s="155">
        <v>9.2198806000000002E-7</v>
      </c>
      <c r="CA1391" s="155">
        <v>0</v>
      </c>
      <c r="CB1391" s="155">
        <v>0</v>
      </c>
      <c r="CC1391" s="155">
        <v>0</v>
      </c>
      <c r="CD1391" s="155">
        <v>0</v>
      </c>
      <c r="CE1391" s="155">
        <v>2.3199486E-9</v>
      </c>
      <c r="CF1391" s="155">
        <v>0</v>
      </c>
      <c r="CG1391" s="155">
        <v>0</v>
      </c>
      <c r="CH1391" s="155">
        <v>0</v>
      </c>
      <c r="CI1391" s="155">
        <v>3.2253604999999999E-7</v>
      </c>
      <c r="CJ1391" s="155">
        <v>2.4013319999999998E-6</v>
      </c>
      <c r="CK1391" s="155">
        <v>8.4103496999999998E-14</v>
      </c>
      <c r="CL1391" s="155">
        <v>0</v>
      </c>
      <c r="CM1391"/>
      <c r="CN1391" s="284">
        <v>0</v>
      </c>
      <c r="CO1391" s="284">
        <v>0.12551472999999999</v>
      </c>
      <c r="CP1391" s="285">
        <v>0</v>
      </c>
      <c r="CQ1391" s="284">
        <v>1.8108801E-4</v>
      </c>
      <c r="CR1391" s="284">
        <v>0</v>
      </c>
      <c r="CS1391" s="284">
        <v>0</v>
      </c>
      <c r="CT1391" s="284">
        <v>3.0679512000000003E-5</v>
      </c>
      <c r="CU1391" s="284">
        <v>0</v>
      </c>
      <c r="CV1391" s="284">
        <v>0</v>
      </c>
      <c r="CW1391" s="284">
        <v>0</v>
      </c>
      <c r="CX1391"/>
      <c r="CY1391"/>
      <c r="CZ1391"/>
      <c r="DA1391"/>
      <c r="DB1391" s="57"/>
      <c r="DC1391"/>
      <c r="DD1391"/>
      <c r="DE1391"/>
      <c r="DF1391"/>
      <c r="DG1391"/>
      <c r="DH1391"/>
      <c r="DI1391"/>
      <c r="DJ1391"/>
      <c r="DK1391"/>
      <c r="DL1391"/>
    </row>
    <row r="1392" spans="1:116" ht="14.4">
      <c r="A1392" t="s">
        <v>2768</v>
      </c>
      <c r="B1392" s="188" t="s">
        <v>1252</v>
      </c>
      <c r="C1392" s="151" t="str">
        <f t="shared" si="330"/>
        <v>B.044.01.104</v>
      </c>
      <c r="D1392" s="54" t="s">
        <v>1251</v>
      </c>
      <c r="E1392" s="150" t="s">
        <v>440</v>
      </c>
      <c r="F1392" s="153" t="str">
        <f t="shared" si="331"/>
        <v>Electricity .South America production</v>
      </c>
      <c r="G1392" s="154">
        <f t="shared" si="332"/>
        <v>5.4227586000000001E-2</v>
      </c>
      <c r="H1392"/>
      <c r="I1392"/>
      <c r="J1392" s="227">
        <f t="shared" si="323"/>
        <v>1.196503417E-2</v>
      </c>
      <c r="K1392"/>
      <c r="L1392" s="280">
        <f t="shared" si="324"/>
        <v>1.2077160800000001E-3</v>
      </c>
      <c r="M1392" s="280">
        <f t="shared" si="325"/>
        <v>1.9314395900000001E-3</v>
      </c>
      <c r="N1392" s="281">
        <f t="shared" si="326"/>
        <v>6.9174059999999992E-4</v>
      </c>
      <c r="O1392" s="280">
        <v>8.1341378999999995E-3</v>
      </c>
      <c r="P1392" s="219">
        <v>1.0376815000000001E-3</v>
      </c>
      <c r="Q1392" s="219">
        <v>8.9375809E-4</v>
      </c>
      <c r="R1392" s="219">
        <v>7.8987733000000001E-4</v>
      </c>
      <c r="S1392" s="219">
        <v>4.1783875E-4</v>
      </c>
      <c r="T1392" s="219">
        <v>0</v>
      </c>
      <c r="U1392" s="219">
        <v>0</v>
      </c>
      <c r="V1392" s="219">
        <v>0</v>
      </c>
      <c r="W1392" s="286">
        <v>1.7344301E-4</v>
      </c>
      <c r="X1392" s="219">
        <v>0</v>
      </c>
      <c r="Y1392" s="219">
        <v>5.1829758999999995E-4</v>
      </c>
      <c r="Z1392" s="219">
        <v>0</v>
      </c>
      <c r="AA1392" s="219">
        <v>0</v>
      </c>
      <c r="AB1392" s="219">
        <v>0</v>
      </c>
      <c r="AC1392"/>
      <c r="AD1392" s="227">
        <f t="shared" si="318"/>
        <v>8.1341378999999995E-3</v>
      </c>
      <c r="AE1392" s="227">
        <f t="shared" si="319"/>
        <v>3.1391556700000002E-3</v>
      </c>
      <c r="AF1392" s="227">
        <f t="shared" si="320"/>
        <v>1.9314395900000001E-3</v>
      </c>
      <c r="AG1392" s="227">
        <f t="shared" si="321"/>
        <v>1.9314395900000001E-3</v>
      </c>
      <c r="AH1392" s="227">
        <f t="shared" si="322"/>
        <v>6.9174059999999992E-4</v>
      </c>
      <c r="AI1392"/>
      <c r="AJ1392">
        <v>1.7096217</v>
      </c>
      <c r="AK1392" s="155">
        <v>0.60686556000000003</v>
      </c>
      <c r="AL1392" s="155">
        <v>7.1807681999999998E-2</v>
      </c>
      <c r="AM1392" s="155">
        <v>0</v>
      </c>
      <c r="AN1392" s="155">
        <v>0.21270581999999999</v>
      </c>
      <c r="AO1392" s="155">
        <v>0.18236863</v>
      </c>
      <c r="AP1392" s="155">
        <v>0.63587395000000002</v>
      </c>
      <c r="AQ1392"/>
      <c r="AR1392" s="156">
        <v>1.3427628E-3</v>
      </c>
      <c r="AS1392" s="156">
        <v>1.2634063E-3</v>
      </c>
      <c r="AT1392" s="156">
        <v>4.8298867000000002E-5</v>
      </c>
      <c r="AU1392" s="156">
        <v>3.1057621999999999E-5</v>
      </c>
      <c r="AV1392" s="282">
        <f t="shared" si="327"/>
        <v>7.5743780646999991E-8</v>
      </c>
      <c r="AW1392" s="282">
        <f t="shared" si="328"/>
        <v>1.7862006751029999E-10</v>
      </c>
      <c r="AX1392" s="283">
        <f t="shared" si="329"/>
        <v>4.3498070178E-3</v>
      </c>
      <c r="AY1392" s="157">
        <v>5.0323199999999998E-8</v>
      </c>
      <c r="AZ1392" s="157">
        <v>1.5183724E-10</v>
      </c>
      <c r="BA1392" s="157">
        <v>4.1484102999999998E-15</v>
      </c>
      <c r="BB1392" s="157">
        <v>0</v>
      </c>
      <c r="BC1392" s="157">
        <v>0</v>
      </c>
      <c r="BD1392" s="157">
        <v>2.1166647E-11</v>
      </c>
      <c r="BE1392" s="157">
        <v>2.5399414000000001E-8</v>
      </c>
      <c r="BF1392" s="157">
        <v>4.8270281000000004E-12</v>
      </c>
      <c r="BG1392" s="157">
        <v>2.1951650999999999E-11</v>
      </c>
      <c r="BH1392" s="157">
        <v>0</v>
      </c>
      <c r="BI1392" s="157">
        <v>0</v>
      </c>
      <c r="BJ1392" s="157">
        <v>0</v>
      </c>
      <c r="BK1392" s="157">
        <v>0</v>
      </c>
      <c r="BL1392" s="157">
        <v>0</v>
      </c>
      <c r="BM1392" s="157">
        <v>0</v>
      </c>
      <c r="BN1392" s="157">
        <v>0</v>
      </c>
      <c r="BO1392" s="157">
        <v>0</v>
      </c>
      <c r="BP1392" s="157">
        <v>7.3962177999999998E-6</v>
      </c>
      <c r="BQ1392" s="157">
        <v>4.3424107999999999E-3</v>
      </c>
      <c r="BR1392" s="157">
        <v>0</v>
      </c>
      <c r="BS1392" s="157">
        <v>0</v>
      </c>
      <c r="BT1392" s="157">
        <v>0</v>
      </c>
      <c r="BU1392"/>
      <c r="BV1392" s="155">
        <v>3.1278271E-6</v>
      </c>
      <c r="BW1392" s="155">
        <v>1.5134130999999999E-7</v>
      </c>
      <c r="BX1392" s="155">
        <v>1.5120089999999999E-6</v>
      </c>
      <c r="BY1392" s="155">
        <v>3.7605045999999999E-10</v>
      </c>
      <c r="BZ1392" s="155">
        <v>4.9866422E-7</v>
      </c>
      <c r="CA1392" s="155">
        <v>0</v>
      </c>
      <c r="CB1392" s="155">
        <v>0</v>
      </c>
      <c r="CC1392" s="155">
        <v>0</v>
      </c>
      <c r="CD1392" s="155">
        <v>0</v>
      </c>
      <c r="CE1392" s="155">
        <v>1.1471483E-9</v>
      </c>
      <c r="CF1392" s="155">
        <v>0</v>
      </c>
      <c r="CG1392" s="155">
        <v>0</v>
      </c>
      <c r="CH1392" s="155">
        <v>0</v>
      </c>
      <c r="CI1392" s="155">
        <v>1.6081338E-7</v>
      </c>
      <c r="CJ1392" s="155">
        <v>8.034758E-7</v>
      </c>
      <c r="CK1392" s="155">
        <v>2.1994726E-13</v>
      </c>
      <c r="CL1392" s="155">
        <v>0</v>
      </c>
      <c r="CM1392"/>
      <c r="CN1392" s="284">
        <v>0</v>
      </c>
      <c r="CO1392" s="284">
        <v>5.4227586000000001E-2</v>
      </c>
      <c r="CP1392" s="285">
        <v>0</v>
      </c>
      <c r="CQ1392" s="284">
        <v>1.0354551999999999E-4</v>
      </c>
      <c r="CR1392" s="284">
        <v>0</v>
      </c>
      <c r="CS1392" s="284">
        <v>0</v>
      </c>
      <c r="CT1392" s="284">
        <v>1.6747699999999999E-5</v>
      </c>
      <c r="CU1392" s="284">
        <v>0</v>
      </c>
      <c r="CV1392" s="284">
        <v>0</v>
      </c>
      <c r="CW1392" s="284">
        <v>0</v>
      </c>
      <c r="CX1392"/>
      <c r="CY1392"/>
      <c r="CZ1392"/>
      <c r="DA1392"/>
      <c r="DB1392" s="57"/>
      <c r="DC1392"/>
      <c r="DD1392"/>
      <c r="DE1392"/>
      <c r="DF1392"/>
      <c r="DG1392"/>
      <c r="DH1392"/>
      <c r="DI1392"/>
      <c r="DJ1392"/>
      <c r="DK1392"/>
      <c r="DL1392"/>
    </row>
    <row r="1393" spans="1:116" ht="14.4">
      <c r="A1393" t="s">
        <v>2769</v>
      </c>
      <c r="B1393" s="188" t="s">
        <v>1252</v>
      </c>
      <c r="C1393" s="151" t="str">
        <f t="shared" si="330"/>
        <v>B.044.01.105</v>
      </c>
      <c r="D1393" s="54" t="s">
        <v>1251</v>
      </c>
      <c r="E1393" s="150" t="s">
        <v>440</v>
      </c>
      <c r="F1393" s="153" t="str">
        <f t="shared" si="331"/>
        <v>Electricity Afghanistan production</v>
      </c>
      <c r="G1393" s="154">
        <f t="shared" si="332"/>
        <v>3.7263022666666666E-2</v>
      </c>
      <c r="H1393"/>
      <c r="I1393"/>
      <c r="J1393" s="227">
        <f t="shared" si="323"/>
        <v>7.4714317700000001E-3</v>
      </c>
      <c r="K1393"/>
      <c r="L1393" s="280">
        <f t="shared" si="324"/>
        <v>4.7232451999999997E-4</v>
      </c>
      <c r="M1393" s="280">
        <f t="shared" si="325"/>
        <v>1.20585923E-3</v>
      </c>
      <c r="N1393" s="281">
        <f t="shared" si="326"/>
        <v>2.0379462E-4</v>
      </c>
      <c r="O1393" s="280">
        <v>5.5894533999999996E-3</v>
      </c>
      <c r="P1393" s="286">
        <v>8.9537822000000005E-4</v>
      </c>
      <c r="Q1393" s="286">
        <v>3.1048101E-4</v>
      </c>
      <c r="R1393" s="286">
        <v>2.6312725999999998E-4</v>
      </c>
      <c r="S1393" s="286">
        <v>2.0919725999999999E-4</v>
      </c>
      <c r="T1393" s="219">
        <v>0</v>
      </c>
      <c r="U1393" s="219">
        <v>0</v>
      </c>
      <c r="V1393" s="219">
        <v>0</v>
      </c>
      <c r="W1393" s="219">
        <v>2.0379462E-4</v>
      </c>
      <c r="X1393" s="219">
        <v>0</v>
      </c>
      <c r="Y1393" s="219">
        <v>0</v>
      </c>
      <c r="Z1393" s="219">
        <v>0</v>
      </c>
      <c r="AA1393" s="219">
        <v>0</v>
      </c>
      <c r="AB1393" s="219">
        <v>0</v>
      </c>
      <c r="AC1393"/>
      <c r="AD1393" s="227">
        <f t="shared" si="318"/>
        <v>5.5894533999999996E-3</v>
      </c>
      <c r="AE1393" s="227">
        <f t="shared" si="319"/>
        <v>1.67818375E-3</v>
      </c>
      <c r="AF1393" s="227">
        <f t="shared" si="320"/>
        <v>1.20585923E-3</v>
      </c>
      <c r="AG1393" s="227">
        <f t="shared" si="321"/>
        <v>1.20585923E-3</v>
      </c>
      <c r="AH1393" s="227">
        <f t="shared" si="322"/>
        <v>2.0379462E-4</v>
      </c>
      <c r="AI1393"/>
      <c r="AJ1393">
        <v>1.4435815999999999</v>
      </c>
      <c r="AK1393" s="155">
        <v>0.42539219</v>
      </c>
      <c r="AL1393" s="155">
        <v>0</v>
      </c>
      <c r="AM1393" s="155">
        <v>0</v>
      </c>
      <c r="AN1393" s="155">
        <v>0</v>
      </c>
      <c r="AO1393" s="155">
        <v>0.10909173</v>
      </c>
      <c r="AP1393" s="155">
        <v>0.90909770000000001</v>
      </c>
      <c r="AQ1393"/>
      <c r="AR1393" s="156">
        <v>9.6097341000000005E-4</v>
      </c>
      <c r="AS1393" s="156">
        <v>9.0287975999999999E-4</v>
      </c>
      <c r="AT1393" s="156">
        <v>3.3769880000000002E-5</v>
      </c>
      <c r="AU1393" s="156">
        <v>2.4323772999999999E-5</v>
      </c>
      <c r="AV1393" s="282">
        <f t="shared" si="327"/>
        <v>5.4129482122699998E-8</v>
      </c>
      <c r="AW1393" s="282">
        <f t="shared" si="328"/>
        <v>1.248886055212E-10</v>
      </c>
      <c r="AX1393" s="283">
        <f t="shared" si="329"/>
        <v>3.4066908270000001E-3</v>
      </c>
      <c r="AY1393" s="157">
        <v>3.4580085E-8</v>
      </c>
      <c r="AZ1393" s="157">
        <v>1.0433646E-10</v>
      </c>
      <c r="BA1393" s="157">
        <v>2.8506211999999999E-15</v>
      </c>
      <c r="BB1393" s="157">
        <v>0</v>
      </c>
      <c r="BC1393" s="157">
        <v>0</v>
      </c>
      <c r="BD1393" s="157">
        <v>7.0511227000000003E-12</v>
      </c>
      <c r="BE1393" s="157">
        <v>1.9542345999999998E-8</v>
      </c>
      <c r="BF1393" s="157">
        <v>1.6079999E-12</v>
      </c>
      <c r="BG1393" s="157">
        <v>1.8941294999999999E-11</v>
      </c>
      <c r="BH1393" s="157">
        <v>0</v>
      </c>
      <c r="BI1393" s="157">
        <v>0</v>
      </c>
      <c r="BJ1393" s="157">
        <v>0</v>
      </c>
      <c r="BK1393" s="157">
        <v>0</v>
      </c>
      <c r="BL1393" s="157">
        <v>0</v>
      </c>
      <c r="BM1393" s="157">
        <v>0</v>
      </c>
      <c r="BN1393" s="157">
        <v>0</v>
      </c>
      <c r="BO1393" s="157">
        <v>0</v>
      </c>
      <c r="BP1393" s="157">
        <v>7.8121269999999998E-6</v>
      </c>
      <c r="BQ1393" s="157">
        <v>3.3988786999999999E-3</v>
      </c>
      <c r="BR1393" s="157">
        <v>0</v>
      </c>
      <c r="BS1393" s="157">
        <v>0</v>
      </c>
      <c r="BT1393" s="157">
        <v>0</v>
      </c>
      <c r="BU1393"/>
      <c r="BV1393" s="155">
        <v>2.0373264E-6</v>
      </c>
      <c r="BW1393" s="155">
        <v>1.3058701000000001E-7</v>
      </c>
      <c r="BX1393" s="155">
        <v>1.0389919E-6</v>
      </c>
      <c r="BY1393" s="155">
        <v>1.2527151E-10</v>
      </c>
      <c r="BZ1393" s="155">
        <v>2.9481732999999999E-7</v>
      </c>
      <c r="CA1393" s="155">
        <v>0</v>
      </c>
      <c r="CB1393" s="155">
        <v>0</v>
      </c>
      <c r="CC1393" s="155">
        <v>0</v>
      </c>
      <c r="CD1393" s="155">
        <v>0</v>
      </c>
      <c r="CE1393" s="155">
        <v>3.8214286000000001E-10</v>
      </c>
      <c r="CF1393" s="155">
        <v>0</v>
      </c>
      <c r="CG1393" s="155">
        <v>0</v>
      </c>
      <c r="CH1393" s="155">
        <v>0</v>
      </c>
      <c r="CI1393" s="155">
        <v>5.8775020000000002E-8</v>
      </c>
      <c r="CJ1393" s="155">
        <v>5.1364748000000001E-7</v>
      </c>
      <c r="CK1393" s="155">
        <v>2.5843686999999998E-13</v>
      </c>
      <c r="CL1393" s="155">
        <v>0</v>
      </c>
      <c r="CM1393"/>
      <c r="CN1393" s="284">
        <v>0</v>
      </c>
      <c r="CO1393" s="284">
        <v>3.7263022E-2</v>
      </c>
      <c r="CP1393" s="285">
        <v>0</v>
      </c>
      <c r="CQ1393" s="284">
        <v>8.9345728999999993E-5</v>
      </c>
      <c r="CR1393" s="284">
        <v>0</v>
      </c>
      <c r="CS1393" s="284">
        <v>0</v>
      </c>
      <c r="CT1393" s="284">
        <v>1.0676905E-5</v>
      </c>
      <c r="CU1393" s="284">
        <v>0</v>
      </c>
      <c r="CV1393" s="284">
        <v>0</v>
      </c>
      <c r="CW1393" s="284">
        <v>0</v>
      </c>
      <c r="CX1393"/>
      <c r="CY1393"/>
      <c r="CZ1393"/>
      <c r="DA1393"/>
      <c r="DB1393" s="212"/>
      <c r="DC1393"/>
      <c r="DD1393"/>
      <c r="DE1393"/>
      <c r="DF1393"/>
      <c r="DG1393"/>
      <c r="DH1393"/>
      <c r="DI1393"/>
      <c r="DJ1393"/>
      <c r="DK1393"/>
      <c r="DL1393"/>
    </row>
    <row r="1394" spans="1:116" ht="14.4">
      <c r="A1394" t="s">
        <v>2770</v>
      </c>
      <c r="B1394" s="188" t="s">
        <v>1252</v>
      </c>
      <c r="C1394" s="151" t="str">
        <f t="shared" si="330"/>
        <v>B.044.01.106</v>
      </c>
      <c r="D1394" s="54" t="s">
        <v>1251</v>
      </c>
      <c r="E1394" s="150" t="s">
        <v>440</v>
      </c>
      <c r="F1394" s="153" t="str">
        <f t="shared" si="331"/>
        <v>Electricity Africa production</v>
      </c>
      <c r="G1394" s="154">
        <f t="shared" si="332"/>
        <v>0.21856013333333332</v>
      </c>
      <c r="H1394"/>
      <c r="I1394"/>
      <c r="J1394" s="227">
        <f t="shared" si="323"/>
        <v>4.2900163423000001E-2</v>
      </c>
      <c r="K1394"/>
      <c r="L1394" s="280">
        <f t="shared" si="324"/>
        <v>3.8337079999999999E-3</v>
      </c>
      <c r="M1394" s="280">
        <f t="shared" si="325"/>
        <v>5.9023770999999999E-3</v>
      </c>
      <c r="N1394" s="281">
        <f t="shared" si="326"/>
        <v>3.8005832300000002E-4</v>
      </c>
      <c r="O1394" s="280">
        <v>3.2784019999999997E-2</v>
      </c>
      <c r="P1394" s="219">
        <v>3.067303E-3</v>
      </c>
      <c r="Q1394" s="219">
        <v>2.8350741E-3</v>
      </c>
      <c r="R1394" s="219">
        <v>2.5147186999999998E-3</v>
      </c>
      <c r="S1394" s="219">
        <v>1.3189892999999999E-3</v>
      </c>
      <c r="T1394" s="219">
        <v>0</v>
      </c>
      <c r="U1394" s="219">
        <v>0</v>
      </c>
      <c r="V1394" s="219">
        <v>0</v>
      </c>
      <c r="W1394" s="286">
        <v>6.5603383000000003E-5</v>
      </c>
      <c r="X1394" s="219">
        <v>0</v>
      </c>
      <c r="Y1394" s="219">
        <v>3.1445494000000002E-4</v>
      </c>
      <c r="Z1394" s="219">
        <v>0</v>
      </c>
      <c r="AA1394" s="219">
        <v>0</v>
      </c>
      <c r="AB1394" s="219">
        <v>0</v>
      </c>
      <c r="AC1394"/>
      <c r="AD1394" s="227">
        <f t="shared" si="318"/>
        <v>3.2784019999999997E-2</v>
      </c>
      <c r="AE1394" s="227">
        <f t="shared" si="319"/>
        <v>9.7360850999999998E-3</v>
      </c>
      <c r="AF1394" s="227">
        <f t="shared" si="320"/>
        <v>5.9023770999999999E-3</v>
      </c>
      <c r="AG1394" s="227">
        <f t="shared" si="321"/>
        <v>5.9023770999999999E-3</v>
      </c>
      <c r="AH1394" s="227">
        <f t="shared" si="322"/>
        <v>3.8005832300000002E-4</v>
      </c>
      <c r="AI1394"/>
      <c r="AJ1394">
        <v>2.8368240999999998</v>
      </c>
      <c r="AK1394" s="155">
        <v>2.4686306</v>
      </c>
      <c r="AL1394" s="155">
        <v>4.3566246000000003E-2</v>
      </c>
      <c r="AM1394" s="155">
        <v>0</v>
      </c>
      <c r="AN1394" s="155">
        <v>1.107464E-2</v>
      </c>
      <c r="AO1394" s="155">
        <v>9.1746323000000005E-2</v>
      </c>
      <c r="AP1394" s="155">
        <v>0.22180633999999999</v>
      </c>
      <c r="AQ1394"/>
      <c r="AR1394" s="156">
        <v>4.9474719E-3</v>
      </c>
      <c r="AS1394" s="156">
        <v>4.6584857999999998E-3</v>
      </c>
      <c r="AT1394" s="156">
        <v>1.8718173000000001E-4</v>
      </c>
      <c r="AU1394" s="156">
        <v>1.0180431E-4</v>
      </c>
      <c r="AV1394" s="282">
        <f t="shared" si="327"/>
        <v>2.79285718886E-7</v>
      </c>
      <c r="AW1394" s="282">
        <f t="shared" si="328"/>
        <v>6.9224013085000009E-10</v>
      </c>
      <c r="AX1394" s="283">
        <f t="shared" si="329"/>
        <v>1.4258306352099999E-2</v>
      </c>
      <c r="AY1394" s="157">
        <v>2.0282380000000001E-7</v>
      </c>
      <c r="AZ1394" s="157">
        <v>6.1196836999999998E-10</v>
      </c>
      <c r="BA1394" s="157">
        <v>1.6719849999999999E-14</v>
      </c>
      <c r="BB1394" s="157">
        <v>0</v>
      </c>
      <c r="BC1394" s="157">
        <v>0</v>
      </c>
      <c r="BD1394" s="157">
        <v>6.7387885999999994E-11</v>
      </c>
      <c r="BE1394" s="157">
        <v>7.6394530999999996E-8</v>
      </c>
      <c r="BF1394" s="157">
        <v>1.5367725E-11</v>
      </c>
      <c r="BG1394" s="157">
        <v>6.4887315999999997E-11</v>
      </c>
      <c r="BH1394" s="157">
        <v>0</v>
      </c>
      <c r="BI1394" s="157">
        <v>0</v>
      </c>
      <c r="BJ1394" s="157">
        <v>0</v>
      </c>
      <c r="BK1394" s="157">
        <v>0</v>
      </c>
      <c r="BL1394" s="157">
        <v>0</v>
      </c>
      <c r="BM1394" s="157">
        <v>0</v>
      </c>
      <c r="BN1394" s="157">
        <v>0</v>
      </c>
      <c r="BO1394" s="157">
        <v>0</v>
      </c>
      <c r="BP1394" s="157">
        <v>2.9683521000000001E-6</v>
      </c>
      <c r="BQ1394" s="157">
        <v>1.4255337999999999E-2</v>
      </c>
      <c r="BR1394" s="157">
        <v>0</v>
      </c>
      <c r="BS1394" s="157">
        <v>0</v>
      </c>
      <c r="BT1394" s="157">
        <v>0</v>
      </c>
      <c r="BU1394"/>
      <c r="BV1394" s="155">
        <v>1.1570526E-5</v>
      </c>
      <c r="BW1394" s="155">
        <v>4.4735276E-7</v>
      </c>
      <c r="BX1394" s="155">
        <v>6.0940364000000003E-6</v>
      </c>
      <c r="BY1394" s="155">
        <v>1.1972253E-9</v>
      </c>
      <c r="BZ1394" s="155">
        <v>1.5491009999999999E-6</v>
      </c>
      <c r="CA1394" s="155">
        <v>0</v>
      </c>
      <c r="CB1394" s="155">
        <v>0</v>
      </c>
      <c r="CC1394" s="155">
        <v>0</v>
      </c>
      <c r="CD1394" s="155">
        <v>0</v>
      </c>
      <c r="CE1394" s="155">
        <v>3.6521558999999999E-9</v>
      </c>
      <c r="CF1394" s="155">
        <v>0</v>
      </c>
      <c r="CG1394" s="155">
        <v>0</v>
      </c>
      <c r="CH1394" s="155">
        <v>0</v>
      </c>
      <c r="CI1394" s="155">
        <v>5.0974120999999995E-7</v>
      </c>
      <c r="CJ1394" s="155">
        <v>2.9654448999999998E-6</v>
      </c>
      <c r="CK1394" s="155">
        <v>8.3193231000000002E-14</v>
      </c>
      <c r="CL1394" s="155">
        <v>0</v>
      </c>
      <c r="CM1394"/>
      <c r="CN1394" s="284">
        <v>0</v>
      </c>
      <c r="CO1394" s="284">
        <v>0.21856012999999999</v>
      </c>
      <c r="CP1394" s="285">
        <v>0</v>
      </c>
      <c r="CQ1394" s="284">
        <v>3.0607224000000002E-4</v>
      </c>
      <c r="CR1394" s="284">
        <v>0</v>
      </c>
      <c r="CS1394" s="284">
        <v>0</v>
      </c>
      <c r="CT1394" s="284">
        <v>5.1596912E-5</v>
      </c>
      <c r="CU1394" s="284">
        <v>0</v>
      </c>
      <c r="CV1394" s="284">
        <v>0</v>
      </c>
      <c r="CW1394" s="284">
        <v>0</v>
      </c>
      <c r="CX1394"/>
      <c r="CY1394"/>
      <c r="CZ1394"/>
      <c r="DA1394"/>
      <c r="DB1394" s="54"/>
      <c r="DC1394"/>
      <c r="DD1394"/>
      <c r="DE1394"/>
      <c r="DF1394"/>
      <c r="DG1394"/>
      <c r="DH1394"/>
      <c r="DI1394"/>
      <c r="DJ1394"/>
      <c r="DK1394"/>
      <c r="DL1394"/>
    </row>
    <row r="1395" spans="1:116" ht="14.4">
      <c r="A1395" t="s">
        <v>2771</v>
      </c>
      <c r="B1395" s="188" t="s">
        <v>1252</v>
      </c>
      <c r="C1395" s="151" t="str">
        <f t="shared" si="330"/>
        <v>B.044.01.107</v>
      </c>
      <c r="D1395" s="54" t="s">
        <v>1251</v>
      </c>
      <c r="E1395" s="150" t="s">
        <v>440</v>
      </c>
      <c r="F1395" s="153" t="str">
        <f t="shared" si="331"/>
        <v>Electricity Albania production</v>
      </c>
      <c r="G1395" s="154">
        <f t="shared" si="332"/>
        <v>2.3658974666666667E-3</v>
      </c>
      <c r="H1395"/>
      <c r="I1395"/>
      <c r="J1395" s="227">
        <f t="shared" si="323"/>
        <v>5.9189203570000003E-4</v>
      </c>
      <c r="K1395"/>
      <c r="L1395" s="280">
        <f t="shared" si="324"/>
        <v>8.2617996999999996E-6</v>
      </c>
      <c r="M1395" s="280">
        <f t="shared" si="325"/>
        <v>3.1056959999999996E-6</v>
      </c>
      <c r="N1395" s="281">
        <f t="shared" si="326"/>
        <v>2.2563992000000001E-4</v>
      </c>
      <c r="O1395" s="280">
        <v>3.5488461999999999E-4</v>
      </c>
      <c r="P1395" s="286">
        <v>1.6848069999999999E-6</v>
      </c>
      <c r="Q1395" s="286">
        <v>1.4208889999999999E-6</v>
      </c>
      <c r="R1395" s="286">
        <v>1.1287887999999999E-6</v>
      </c>
      <c r="S1395" s="286">
        <v>7.1330109000000003E-6</v>
      </c>
      <c r="T1395" s="219">
        <v>0</v>
      </c>
      <c r="U1395" s="219">
        <v>0</v>
      </c>
      <c r="V1395" s="219">
        <v>0</v>
      </c>
      <c r="W1395" s="219">
        <v>2.2563992000000001E-4</v>
      </c>
      <c r="X1395" s="219">
        <v>0</v>
      </c>
      <c r="Y1395" s="219">
        <v>0</v>
      </c>
      <c r="Z1395" s="219">
        <v>0</v>
      </c>
      <c r="AA1395" s="219">
        <v>0</v>
      </c>
      <c r="AB1395" s="219">
        <v>0</v>
      </c>
      <c r="AC1395"/>
      <c r="AD1395" s="227">
        <f t="shared" si="318"/>
        <v>3.5488461999999999E-4</v>
      </c>
      <c r="AE1395" s="227">
        <f t="shared" si="319"/>
        <v>1.13674957E-5</v>
      </c>
      <c r="AF1395" s="227">
        <f t="shared" si="320"/>
        <v>3.1056959999999996E-6</v>
      </c>
      <c r="AG1395" s="227">
        <f t="shared" si="321"/>
        <v>3.1056959999999996E-6</v>
      </c>
      <c r="AH1395" s="227">
        <f t="shared" si="322"/>
        <v>2.2563992000000001E-4</v>
      </c>
      <c r="AI1395"/>
      <c r="AJ1395">
        <v>1.1585042999999999</v>
      </c>
      <c r="AK1395" s="155">
        <v>0</v>
      </c>
      <c r="AL1395" s="155">
        <v>0</v>
      </c>
      <c r="AM1395" s="155">
        <v>0</v>
      </c>
      <c r="AN1395" s="155">
        <v>0</v>
      </c>
      <c r="AO1395" s="155">
        <v>3.8573951000000002E-2</v>
      </c>
      <c r="AP1395" s="155">
        <v>1.1199304000000001</v>
      </c>
      <c r="AQ1395"/>
      <c r="AR1395" s="156">
        <v>4.0863547000000001E-5</v>
      </c>
      <c r="AS1395" s="156">
        <v>3.8998968999999999E-5</v>
      </c>
      <c r="AT1395" s="156">
        <v>1.8028198999999999E-6</v>
      </c>
      <c r="AU1395" s="156">
        <v>6.1757644999999999E-8</v>
      </c>
      <c r="AV1395" s="282">
        <f t="shared" si="327"/>
        <v>2.3380677285879998E-9</v>
      </c>
      <c r="AW1395" s="282">
        <f t="shared" si="328"/>
        <v>6.6672334248600001E-12</v>
      </c>
      <c r="AX1395" s="283">
        <f t="shared" si="329"/>
        <v>8.6495301999999994E-6</v>
      </c>
      <c r="AY1395" s="157">
        <v>2.1955529E-9</v>
      </c>
      <c r="AZ1395" s="157">
        <v>6.6245129999999997E-12</v>
      </c>
      <c r="BA1395" s="157">
        <v>1.8099116E-16</v>
      </c>
      <c r="BB1395" s="157">
        <v>0</v>
      </c>
      <c r="BC1395" s="157">
        <v>0</v>
      </c>
      <c r="BD1395" s="157">
        <v>3.0248587999999999E-14</v>
      </c>
      <c r="BE1395" s="157">
        <v>1.4248457999999999E-10</v>
      </c>
      <c r="BF1395" s="157">
        <v>6.8981536999999996E-15</v>
      </c>
      <c r="BG1395" s="157">
        <v>3.5641280000000003E-14</v>
      </c>
      <c r="BH1395" s="157">
        <v>0</v>
      </c>
      <c r="BI1395" s="157">
        <v>0</v>
      </c>
      <c r="BJ1395" s="157">
        <v>0</v>
      </c>
      <c r="BK1395" s="157">
        <v>0</v>
      </c>
      <c r="BL1395" s="157">
        <v>0</v>
      </c>
      <c r="BM1395" s="157">
        <v>0</v>
      </c>
      <c r="BN1395" s="157">
        <v>0</v>
      </c>
      <c r="BO1395" s="157">
        <v>0</v>
      </c>
      <c r="BP1395" s="157">
        <v>8.6495301999999994E-6</v>
      </c>
      <c r="BQ1395" s="157">
        <v>0</v>
      </c>
      <c r="BR1395" s="157">
        <v>0</v>
      </c>
      <c r="BS1395" s="157">
        <v>0</v>
      </c>
      <c r="BT1395" s="157">
        <v>0</v>
      </c>
      <c r="BU1395"/>
      <c r="BV1395" s="155">
        <v>7.3034434999999994E-8</v>
      </c>
      <c r="BW1395" s="155">
        <v>2.4572174999999999E-10</v>
      </c>
      <c r="BX1395" s="155">
        <v>6.5967499999999998E-8</v>
      </c>
      <c r="BY1395" s="155">
        <v>5.3740185999999996E-13</v>
      </c>
      <c r="BZ1395" s="155">
        <v>6.5870258999999997E-9</v>
      </c>
      <c r="CA1395" s="155">
        <v>0</v>
      </c>
      <c r="CB1395" s="155">
        <v>0</v>
      </c>
      <c r="CC1395" s="155">
        <v>0</v>
      </c>
      <c r="CD1395" s="155">
        <v>0</v>
      </c>
      <c r="CE1395" s="155">
        <v>1.6393534E-12</v>
      </c>
      <c r="CF1395" s="155">
        <v>0</v>
      </c>
      <c r="CG1395" s="155">
        <v>0</v>
      </c>
      <c r="CH1395" s="155">
        <v>0</v>
      </c>
      <c r="CI1395" s="155">
        <v>2.3172467999999999E-10</v>
      </c>
      <c r="CJ1395" s="155">
        <v>0</v>
      </c>
      <c r="CK1395" s="155">
        <v>2.8613942000000001E-13</v>
      </c>
      <c r="CL1395" s="155">
        <v>0</v>
      </c>
      <c r="CM1395"/>
      <c r="CN1395" s="284">
        <v>0</v>
      </c>
      <c r="CO1395" s="284">
        <v>2.3658974999999998E-3</v>
      </c>
      <c r="CP1395" s="285">
        <v>0</v>
      </c>
      <c r="CQ1395" s="284">
        <v>1.6811924E-7</v>
      </c>
      <c r="CR1395" s="284">
        <v>0</v>
      </c>
      <c r="CS1395" s="284">
        <v>0</v>
      </c>
      <c r="CT1395" s="284">
        <v>1.8815452000000001E-7</v>
      </c>
      <c r="CU1395" s="284">
        <v>0</v>
      </c>
      <c r="CV1395" s="284">
        <v>0</v>
      </c>
      <c r="CW1395" s="284">
        <v>0</v>
      </c>
      <c r="CX1395"/>
      <c r="CY1395"/>
      <c r="CZ1395"/>
      <c r="DA1395"/>
      <c r="DB1395" s="57"/>
      <c r="DC1395"/>
      <c r="DD1395"/>
      <c r="DE1395"/>
      <c r="DF1395"/>
      <c r="DG1395"/>
      <c r="DH1395"/>
      <c r="DI1395"/>
      <c r="DJ1395"/>
      <c r="DK1395"/>
      <c r="DL1395"/>
    </row>
    <row r="1396" spans="1:116" ht="14.4">
      <c r="A1396" t="s">
        <v>2772</v>
      </c>
      <c r="B1396" s="188" t="s">
        <v>1252</v>
      </c>
      <c r="C1396" s="151" t="str">
        <f t="shared" si="330"/>
        <v>B.044.01.108</v>
      </c>
      <c r="D1396" s="54" t="s">
        <v>1251</v>
      </c>
      <c r="E1396" s="150" t="s">
        <v>440</v>
      </c>
      <c r="F1396" s="153" t="str">
        <f t="shared" si="331"/>
        <v>Electricity Algeria production</v>
      </c>
      <c r="G1396" s="154">
        <f t="shared" si="332"/>
        <v>0.21416977333333334</v>
      </c>
      <c r="H1396"/>
      <c r="I1396"/>
      <c r="J1396" s="227">
        <f t="shared" si="323"/>
        <v>4.32338395556E-2</v>
      </c>
      <c r="K1396"/>
      <c r="L1396" s="280">
        <f t="shared" si="324"/>
        <v>4.5452224999999995E-3</v>
      </c>
      <c r="M1396" s="280">
        <f t="shared" si="325"/>
        <v>6.5603891999999999E-3</v>
      </c>
      <c r="N1396" s="281">
        <f t="shared" si="326"/>
        <v>2.7618556000000001E-6</v>
      </c>
      <c r="O1396" s="280">
        <v>3.2125465999999998E-2</v>
      </c>
      <c r="P1396" s="219">
        <v>3.0858024E-3</v>
      </c>
      <c r="Q1396" s="219">
        <v>3.4745867999999998E-3</v>
      </c>
      <c r="R1396" s="219">
        <v>3.1500151E-3</v>
      </c>
      <c r="S1396" s="219">
        <v>1.3952074E-3</v>
      </c>
      <c r="T1396" s="219">
        <v>0</v>
      </c>
      <c r="U1396" s="219">
        <v>0</v>
      </c>
      <c r="V1396" s="219">
        <v>0</v>
      </c>
      <c r="W1396" s="286">
        <v>2.7618556000000001E-6</v>
      </c>
      <c r="X1396" s="219">
        <v>0</v>
      </c>
      <c r="Y1396" s="219">
        <v>0</v>
      </c>
      <c r="Z1396" s="219">
        <v>0</v>
      </c>
      <c r="AA1396" s="219">
        <v>0</v>
      </c>
      <c r="AB1396" s="219">
        <v>0</v>
      </c>
      <c r="AC1396"/>
      <c r="AD1396" s="227">
        <f t="shared" si="318"/>
        <v>3.2125465999999998E-2</v>
      </c>
      <c r="AE1396" s="227">
        <f t="shared" si="319"/>
        <v>1.11056117E-2</v>
      </c>
      <c r="AF1396" s="227">
        <f t="shared" si="320"/>
        <v>6.5603891999999999E-3</v>
      </c>
      <c r="AG1396" s="227">
        <f t="shared" si="321"/>
        <v>6.5603891999999999E-3</v>
      </c>
      <c r="AH1396" s="227">
        <f t="shared" si="322"/>
        <v>2.7618556000000001E-6</v>
      </c>
      <c r="AI1396"/>
      <c r="AJ1396">
        <v>2.4948453000000002</v>
      </c>
      <c r="AK1396" s="155">
        <v>2.4843901000000002</v>
      </c>
      <c r="AL1396" s="155">
        <v>0</v>
      </c>
      <c r="AM1396" s="155">
        <v>0</v>
      </c>
      <c r="AN1396" s="155">
        <v>0</v>
      </c>
      <c r="AO1396" s="155">
        <v>1.0225359999999999E-2</v>
      </c>
      <c r="AP1396" s="155">
        <v>2.2978336E-4</v>
      </c>
      <c r="AQ1396"/>
      <c r="AR1396" s="156">
        <v>4.9412222000000004E-3</v>
      </c>
      <c r="AS1396" s="156">
        <v>4.6163569000000002E-3</v>
      </c>
      <c r="AT1396" s="156">
        <v>1.8501322999999999E-4</v>
      </c>
      <c r="AU1396" s="156">
        <v>1.3985207999999999E-4</v>
      </c>
      <c r="AV1396" s="282">
        <f t="shared" si="327"/>
        <v>2.7676000116999999E-7</v>
      </c>
      <c r="AW1396" s="282">
        <f t="shared" si="328"/>
        <v>6.8422050698799999E-10</v>
      </c>
      <c r="AX1396" s="283">
        <f t="shared" si="329"/>
        <v>1.9587125871130002E-2</v>
      </c>
      <c r="AY1396" s="157">
        <v>1.9874955000000001E-7</v>
      </c>
      <c r="AZ1396" s="157">
        <v>5.9967536999999999E-10</v>
      </c>
      <c r="BA1396" s="157">
        <v>1.6383988E-14</v>
      </c>
      <c r="BB1396" s="157">
        <v>0</v>
      </c>
      <c r="BC1396" s="157">
        <v>0</v>
      </c>
      <c r="BD1396" s="157">
        <v>8.4412169999999995E-11</v>
      </c>
      <c r="BE1396" s="157">
        <v>7.7926039000000002E-8</v>
      </c>
      <c r="BF1396" s="157">
        <v>1.9250092E-11</v>
      </c>
      <c r="BG1396" s="157">
        <v>6.5278661000000002E-11</v>
      </c>
      <c r="BH1396" s="157">
        <v>0</v>
      </c>
      <c r="BI1396" s="157">
        <v>0</v>
      </c>
      <c r="BJ1396" s="157">
        <v>0</v>
      </c>
      <c r="BK1396" s="157">
        <v>0</v>
      </c>
      <c r="BL1396" s="157">
        <v>0</v>
      </c>
      <c r="BM1396" s="157">
        <v>0</v>
      </c>
      <c r="BN1396" s="157">
        <v>0</v>
      </c>
      <c r="BO1396" s="157">
        <v>0</v>
      </c>
      <c r="BP1396" s="157">
        <v>1.0587113E-7</v>
      </c>
      <c r="BQ1396" s="157">
        <v>1.958702E-2</v>
      </c>
      <c r="BR1396" s="157">
        <v>0</v>
      </c>
      <c r="BS1396" s="157">
        <v>0</v>
      </c>
      <c r="BT1396" s="157">
        <v>0</v>
      </c>
      <c r="BU1396"/>
      <c r="BV1396" s="155">
        <v>1.1543989E-5</v>
      </c>
      <c r="BW1396" s="155">
        <v>4.5005081999999999E-7</v>
      </c>
      <c r="BX1396" s="155">
        <v>5.9716216000000001E-6</v>
      </c>
      <c r="BY1396" s="155">
        <v>1.4996818000000001E-9</v>
      </c>
      <c r="BZ1396" s="155">
        <v>1.6195448E-6</v>
      </c>
      <c r="CA1396" s="155">
        <v>0</v>
      </c>
      <c r="CB1396" s="155">
        <v>0</v>
      </c>
      <c r="CC1396" s="155">
        <v>0</v>
      </c>
      <c r="CD1396" s="155">
        <v>0</v>
      </c>
      <c r="CE1396" s="155">
        <v>4.5748046000000002E-9</v>
      </c>
      <c r="CF1396" s="155">
        <v>0</v>
      </c>
      <c r="CG1396" s="155">
        <v>0</v>
      </c>
      <c r="CH1396" s="155">
        <v>0</v>
      </c>
      <c r="CI1396" s="155">
        <v>6.3135672000000002E-7</v>
      </c>
      <c r="CJ1396" s="155">
        <v>2.8653403999999999E-6</v>
      </c>
      <c r="CK1396" s="155">
        <v>3.5023756999999999E-15</v>
      </c>
      <c r="CL1396" s="155">
        <v>0</v>
      </c>
      <c r="CM1396"/>
      <c r="CN1396" s="284">
        <v>0</v>
      </c>
      <c r="CO1396" s="284">
        <v>0.21416978</v>
      </c>
      <c r="CP1396" s="285">
        <v>0</v>
      </c>
      <c r="CQ1396" s="284">
        <v>3.0791820999999999E-4</v>
      </c>
      <c r="CR1396" s="284">
        <v>0</v>
      </c>
      <c r="CS1396" s="284">
        <v>0</v>
      </c>
      <c r="CT1396" s="284">
        <v>5.3610423E-5</v>
      </c>
      <c r="CU1396" s="284">
        <v>0</v>
      </c>
      <c r="CV1396" s="284">
        <v>0</v>
      </c>
      <c r="CW1396" s="284">
        <v>0</v>
      </c>
      <c r="CX1396"/>
      <c r="CY1396"/>
      <c r="CZ1396"/>
      <c r="DA1396"/>
      <c r="DB1396" s="57"/>
      <c r="DC1396"/>
      <c r="DD1396"/>
      <c r="DE1396"/>
      <c r="DF1396"/>
      <c r="DG1396"/>
      <c r="DH1396"/>
      <c r="DI1396"/>
      <c r="DJ1396"/>
      <c r="DK1396"/>
      <c r="DL1396"/>
    </row>
    <row r="1397" spans="1:116" ht="14.4">
      <c r="A1397" t="s">
        <v>2773</v>
      </c>
      <c r="B1397" s="188" t="s">
        <v>1252</v>
      </c>
      <c r="C1397" s="151" t="str">
        <f t="shared" si="330"/>
        <v>B.044.01.109</v>
      </c>
      <c r="D1397" s="54" t="s">
        <v>1251</v>
      </c>
      <c r="E1397" s="150" t="s">
        <v>440</v>
      </c>
      <c r="F1397" s="153" t="str">
        <f t="shared" si="331"/>
        <v>Electricity American Samoa production</v>
      </c>
      <c r="G1397" s="154">
        <f t="shared" si="332"/>
        <v>0.21775154666666668</v>
      </c>
      <c r="H1397"/>
      <c r="I1397"/>
      <c r="J1397" s="227">
        <f t="shared" si="323"/>
        <v>4.4143292100000002E-2</v>
      </c>
      <c r="K1397"/>
      <c r="L1397" s="280">
        <f t="shared" si="324"/>
        <v>2.8382317999999999E-3</v>
      </c>
      <c r="M1397" s="280">
        <f t="shared" si="325"/>
        <v>8.6423283E-3</v>
      </c>
      <c r="N1397" s="281">
        <f t="shared" si="326"/>
        <v>0</v>
      </c>
      <c r="O1397" s="280">
        <v>3.2662732E-2</v>
      </c>
      <c r="P1397" s="219">
        <v>6.8148536000000003E-3</v>
      </c>
      <c r="Q1397" s="219">
        <v>1.8274747E-3</v>
      </c>
      <c r="R1397" s="219">
        <v>1.5473615999999999E-3</v>
      </c>
      <c r="S1397" s="219">
        <v>1.2908702E-3</v>
      </c>
      <c r="T1397" s="219">
        <v>0</v>
      </c>
      <c r="U1397" s="219">
        <v>0</v>
      </c>
      <c r="V1397" s="219">
        <v>0</v>
      </c>
      <c r="W1397" s="286">
        <v>0</v>
      </c>
      <c r="X1397" s="219">
        <v>0</v>
      </c>
      <c r="Y1397" s="219">
        <v>0</v>
      </c>
      <c r="Z1397" s="219">
        <v>0</v>
      </c>
      <c r="AA1397" s="219">
        <v>0</v>
      </c>
      <c r="AB1397" s="219">
        <v>0</v>
      </c>
      <c r="AC1397"/>
      <c r="AD1397" s="227">
        <f t="shared" si="318"/>
        <v>3.2662732E-2</v>
      </c>
      <c r="AE1397" s="227">
        <f t="shared" si="319"/>
        <v>1.14805601E-2</v>
      </c>
      <c r="AF1397" s="227">
        <f t="shared" si="320"/>
        <v>8.6423283E-3</v>
      </c>
      <c r="AG1397" s="227">
        <f t="shared" si="321"/>
        <v>8.6423283E-3</v>
      </c>
      <c r="AH1397" s="227">
        <f t="shared" si="322"/>
        <v>0</v>
      </c>
      <c r="AI1397"/>
      <c r="AJ1397">
        <v>2.7575237000000001</v>
      </c>
      <c r="AK1397" s="155">
        <v>2.7575237000000001</v>
      </c>
      <c r="AL1397" s="155">
        <v>0</v>
      </c>
      <c r="AM1397" s="155">
        <v>0</v>
      </c>
      <c r="AN1397" s="155">
        <v>0</v>
      </c>
      <c r="AO1397" s="155">
        <v>0</v>
      </c>
      <c r="AP1397" s="155">
        <v>0</v>
      </c>
      <c r="AQ1397"/>
      <c r="AR1397" s="156">
        <v>6.1767009000000001E-3</v>
      </c>
      <c r="AS1397" s="156">
        <v>5.773406E-3</v>
      </c>
      <c r="AT1397" s="156">
        <v>2.0640769000000001E-4</v>
      </c>
      <c r="AU1397" s="156">
        <v>1.9688719E-4</v>
      </c>
      <c r="AV1397" s="282">
        <f t="shared" si="327"/>
        <v>3.4612745524599999E-7</v>
      </c>
      <c r="AW1397" s="282">
        <f t="shared" si="328"/>
        <v>7.6334203669400007E-10</v>
      </c>
      <c r="AX1397" s="283">
        <f t="shared" si="329"/>
        <v>2.7575236999999999E-2</v>
      </c>
      <c r="AY1397" s="157">
        <v>2.0207343999999999E-7</v>
      </c>
      <c r="AZ1397" s="157">
        <v>6.0970433999999997E-10</v>
      </c>
      <c r="BA1397" s="157">
        <v>1.6657994E-14</v>
      </c>
      <c r="BB1397" s="157">
        <v>0</v>
      </c>
      <c r="BC1397" s="157">
        <v>0</v>
      </c>
      <c r="BD1397" s="157">
        <v>4.1465246000000002E-11</v>
      </c>
      <c r="BE1397" s="157">
        <v>1.4401254999999999E-7</v>
      </c>
      <c r="BF1397" s="157">
        <v>9.4560987000000005E-12</v>
      </c>
      <c r="BG1397" s="157">
        <v>1.4416494E-10</v>
      </c>
      <c r="BH1397" s="157">
        <v>0</v>
      </c>
      <c r="BI1397" s="157">
        <v>0</v>
      </c>
      <c r="BJ1397" s="157">
        <v>0</v>
      </c>
      <c r="BK1397" s="157">
        <v>0</v>
      </c>
      <c r="BL1397" s="157">
        <v>0</v>
      </c>
      <c r="BM1397" s="157">
        <v>0</v>
      </c>
      <c r="BN1397" s="157">
        <v>0</v>
      </c>
      <c r="BO1397" s="157">
        <v>0</v>
      </c>
      <c r="BP1397" s="157">
        <v>0</v>
      </c>
      <c r="BQ1397" s="157">
        <v>2.7575236999999999E-2</v>
      </c>
      <c r="BR1397" s="157">
        <v>0</v>
      </c>
      <c r="BS1397" s="157">
        <v>0</v>
      </c>
      <c r="BT1397" s="157">
        <v>0</v>
      </c>
      <c r="BU1397"/>
      <c r="BV1397" s="155">
        <v>1.2732473999999999E-5</v>
      </c>
      <c r="BW1397" s="155">
        <v>9.9391667000000004E-7</v>
      </c>
      <c r="BX1397" s="155">
        <v>6.0714909999999998E-6</v>
      </c>
      <c r="BY1397" s="155">
        <v>7.3667901000000002E-10</v>
      </c>
      <c r="BZ1397" s="155">
        <v>1.9741556E-6</v>
      </c>
      <c r="CA1397" s="155">
        <v>0</v>
      </c>
      <c r="CB1397" s="155">
        <v>0</v>
      </c>
      <c r="CC1397" s="155">
        <v>0</v>
      </c>
      <c r="CD1397" s="155">
        <v>0</v>
      </c>
      <c r="CE1397" s="155">
        <v>2.2472517000000002E-9</v>
      </c>
      <c r="CF1397" s="155">
        <v>0</v>
      </c>
      <c r="CG1397" s="155">
        <v>0</v>
      </c>
      <c r="CH1397" s="155">
        <v>0</v>
      </c>
      <c r="CI1397" s="155">
        <v>3.6030484E-7</v>
      </c>
      <c r="CJ1397" s="155">
        <v>3.3296216999999998E-6</v>
      </c>
      <c r="CK1397" s="155">
        <v>0</v>
      </c>
      <c r="CL1397" s="155">
        <v>0</v>
      </c>
      <c r="CM1397"/>
      <c r="CN1397" s="284">
        <v>0</v>
      </c>
      <c r="CO1397" s="284">
        <v>0.21775154999999999</v>
      </c>
      <c r="CP1397" s="285">
        <v>0</v>
      </c>
      <c r="CQ1397" s="284">
        <v>6.8002331000000004E-4</v>
      </c>
      <c r="CR1397" s="284">
        <v>0</v>
      </c>
      <c r="CS1397" s="284">
        <v>0</v>
      </c>
      <c r="CT1397" s="284">
        <v>7.3748247999999998E-5</v>
      </c>
      <c r="CU1397" s="284">
        <v>0</v>
      </c>
      <c r="CV1397" s="284">
        <v>0</v>
      </c>
      <c r="CW1397" s="284">
        <v>0</v>
      </c>
      <c r="CX1397"/>
      <c r="CY1397"/>
      <c r="CZ1397"/>
      <c r="DA1397"/>
      <c r="DB1397" s="57"/>
      <c r="DC1397"/>
      <c r="DD1397"/>
      <c r="DE1397"/>
      <c r="DF1397"/>
      <c r="DG1397"/>
      <c r="DH1397"/>
      <c r="DI1397"/>
      <c r="DJ1397"/>
      <c r="DK1397"/>
      <c r="DL1397"/>
    </row>
    <row r="1398" spans="1:116" ht="14.4">
      <c r="A1398" t="s">
        <v>2774</v>
      </c>
      <c r="B1398" s="188" t="s">
        <v>1252</v>
      </c>
      <c r="C1398" s="151" t="str">
        <f t="shared" si="330"/>
        <v>B.044.01.110</v>
      </c>
      <c r="D1398" s="54" t="s">
        <v>1251</v>
      </c>
      <c r="E1398" s="150" t="s">
        <v>440</v>
      </c>
      <c r="F1398" s="153" t="str">
        <f t="shared" si="331"/>
        <v>Electricity Angola production</v>
      </c>
      <c r="G1398" s="154">
        <f t="shared" si="332"/>
        <v>5.589272666666667E-2</v>
      </c>
      <c r="H1398"/>
      <c r="I1398"/>
      <c r="J1398" s="227">
        <f t="shared" si="323"/>
        <v>1.142381345E-2</v>
      </c>
      <c r="K1398"/>
      <c r="L1398" s="280">
        <f t="shared" si="324"/>
        <v>8.9180413000000008E-4</v>
      </c>
      <c r="M1398" s="280">
        <f t="shared" si="325"/>
        <v>1.98124999E-3</v>
      </c>
      <c r="N1398" s="281">
        <f t="shared" si="326"/>
        <v>1.6685033E-4</v>
      </c>
      <c r="O1398" s="280">
        <v>8.3839090000000002E-3</v>
      </c>
      <c r="P1398" s="219">
        <v>1.3563099000000001E-3</v>
      </c>
      <c r="Q1398" s="219">
        <v>6.2494009000000001E-4</v>
      </c>
      <c r="R1398" s="219">
        <v>5.4904734000000004E-4</v>
      </c>
      <c r="S1398" s="219">
        <v>3.4275678999999998E-4</v>
      </c>
      <c r="T1398" s="219">
        <v>0</v>
      </c>
      <c r="U1398" s="219">
        <v>0</v>
      </c>
      <c r="V1398" s="219">
        <v>0</v>
      </c>
      <c r="W1398" s="286">
        <v>1.6685033E-4</v>
      </c>
      <c r="X1398" s="219">
        <v>0</v>
      </c>
      <c r="Y1398" s="219">
        <v>0</v>
      </c>
      <c r="Z1398" s="219">
        <v>0</v>
      </c>
      <c r="AA1398" s="219">
        <v>0</v>
      </c>
      <c r="AB1398" s="219">
        <v>0</v>
      </c>
      <c r="AC1398"/>
      <c r="AD1398" s="227">
        <f t="shared" si="318"/>
        <v>8.3839090000000002E-3</v>
      </c>
      <c r="AE1398" s="227">
        <f t="shared" si="319"/>
        <v>2.8730541199999998E-3</v>
      </c>
      <c r="AF1398" s="227">
        <f t="shared" si="320"/>
        <v>1.98124999E-3</v>
      </c>
      <c r="AG1398" s="227">
        <f t="shared" si="321"/>
        <v>1.98124999E-3</v>
      </c>
      <c r="AH1398" s="227">
        <f t="shared" si="322"/>
        <v>1.6685033E-4</v>
      </c>
      <c r="AI1398"/>
      <c r="AJ1398">
        <v>1.5325122</v>
      </c>
      <c r="AK1398" s="155">
        <v>0.66381345000000003</v>
      </c>
      <c r="AL1398" s="155">
        <v>0</v>
      </c>
      <c r="AM1398" s="155">
        <v>0</v>
      </c>
      <c r="AN1398" s="155">
        <v>1.0589509E-2</v>
      </c>
      <c r="AO1398" s="155">
        <v>2.4499455999999999E-2</v>
      </c>
      <c r="AP1398" s="155">
        <v>0.83360977999999997</v>
      </c>
      <c r="AQ1398"/>
      <c r="AR1398" s="156">
        <v>1.4607680999999999E-3</v>
      </c>
      <c r="AS1398" s="156">
        <v>1.3659494999999999E-3</v>
      </c>
      <c r="AT1398" s="156">
        <v>5.0984267000000002E-5</v>
      </c>
      <c r="AU1398" s="156">
        <v>4.3834314E-5</v>
      </c>
      <c r="AV1398" s="282">
        <f t="shared" si="327"/>
        <v>8.1891455033000005E-8</v>
      </c>
      <c r="AW1398" s="282">
        <f t="shared" si="328"/>
        <v>1.885512780936E-10</v>
      </c>
      <c r="AX1398" s="283">
        <f t="shared" si="329"/>
        <v>6.1392596294000002E-3</v>
      </c>
      <c r="AY1398" s="157">
        <v>5.1868450000000003E-8</v>
      </c>
      <c r="AZ1398" s="157">
        <v>1.5649963000000001E-10</v>
      </c>
      <c r="BA1398" s="157">
        <v>4.2757936000000001E-15</v>
      </c>
      <c r="BB1398" s="157">
        <v>0</v>
      </c>
      <c r="BC1398" s="157">
        <v>0</v>
      </c>
      <c r="BD1398" s="157">
        <v>1.4713033E-11</v>
      </c>
      <c r="BE1398" s="157">
        <v>3.0008292E-8</v>
      </c>
      <c r="BF1398" s="157">
        <v>3.3552892999999999E-12</v>
      </c>
      <c r="BG1398" s="157">
        <v>2.8692083E-11</v>
      </c>
      <c r="BH1398" s="157">
        <v>0</v>
      </c>
      <c r="BI1398" s="157">
        <v>0</v>
      </c>
      <c r="BJ1398" s="157">
        <v>0</v>
      </c>
      <c r="BK1398" s="157">
        <v>0</v>
      </c>
      <c r="BL1398" s="157">
        <v>0</v>
      </c>
      <c r="BM1398" s="157">
        <v>0</v>
      </c>
      <c r="BN1398" s="157">
        <v>0</v>
      </c>
      <c r="BO1398" s="157">
        <v>0</v>
      </c>
      <c r="BP1398" s="157">
        <v>6.3959294E-6</v>
      </c>
      <c r="BQ1398" s="157">
        <v>6.1328637000000004E-3</v>
      </c>
      <c r="BR1398" s="157">
        <v>0</v>
      </c>
      <c r="BS1398" s="157">
        <v>0</v>
      </c>
      <c r="BT1398" s="157">
        <v>0</v>
      </c>
      <c r="BU1398"/>
      <c r="BV1398" s="155">
        <v>3.1334493E-6</v>
      </c>
      <c r="BW1398" s="155">
        <v>1.9781189E-7</v>
      </c>
      <c r="BX1398" s="155">
        <v>1.5584375000000001E-6</v>
      </c>
      <c r="BY1398" s="155">
        <v>2.6139438999999998E-10</v>
      </c>
      <c r="BZ1398" s="155">
        <v>4.6973925999999999E-7</v>
      </c>
      <c r="CA1398" s="155">
        <v>0</v>
      </c>
      <c r="CB1398" s="155">
        <v>0</v>
      </c>
      <c r="CC1398" s="155">
        <v>0</v>
      </c>
      <c r="CD1398" s="155">
        <v>0</v>
      </c>
      <c r="CE1398" s="155">
        <v>7.9738799999999996E-10</v>
      </c>
      <c r="CF1398" s="155">
        <v>0</v>
      </c>
      <c r="CG1398" s="155">
        <v>0</v>
      </c>
      <c r="CH1398" s="155">
        <v>0</v>
      </c>
      <c r="CI1398" s="155">
        <v>1.1779397E-7</v>
      </c>
      <c r="CJ1398" s="155">
        <v>7.8860770999999997E-7</v>
      </c>
      <c r="CK1398" s="155">
        <v>2.1158692999999999E-13</v>
      </c>
      <c r="CL1398" s="155">
        <v>0</v>
      </c>
      <c r="CM1398"/>
      <c r="CN1398" s="284">
        <v>0</v>
      </c>
      <c r="CO1398" s="284">
        <v>5.5892725999999997E-2</v>
      </c>
      <c r="CP1398" s="285">
        <v>0</v>
      </c>
      <c r="CQ1398" s="284">
        <v>1.3534001E-4</v>
      </c>
      <c r="CR1398" s="284">
        <v>0</v>
      </c>
      <c r="CS1398" s="284">
        <v>0</v>
      </c>
      <c r="CT1398" s="284">
        <v>1.6818328000000001E-5</v>
      </c>
      <c r="CU1398" s="284">
        <v>0</v>
      </c>
      <c r="CV1398" s="284">
        <v>0</v>
      </c>
      <c r="CW1398" s="284">
        <v>0</v>
      </c>
      <c r="CX1398"/>
      <c r="CY1398"/>
      <c r="CZ1398"/>
      <c r="DA1398"/>
      <c r="DB1398" s="57"/>
      <c r="DC1398"/>
      <c r="DD1398"/>
      <c r="DE1398"/>
      <c r="DF1398"/>
      <c r="DG1398"/>
      <c r="DH1398"/>
      <c r="DI1398"/>
      <c r="DJ1398"/>
      <c r="DK1398"/>
      <c r="DL1398"/>
    </row>
    <row r="1399" spans="1:116" ht="14.4">
      <c r="A1399" t="s">
        <v>2775</v>
      </c>
      <c r="B1399" s="188" t="s">
        <v>1252</v>
      </c>
      <c r="C1399" s="151" t="str">
        <f t="shared" si="330"/>
        <v>B.044.01.111</v>
      </c>
      <c r="D1399" s="54" t="s">
        <v>1251</v>
      </c>
      <c r="E1399" s="150" t="s">
        <v>440</v>
      </c>
      <c r="F1399" s="153" t="str">
        <f t="shared" si="331"/>
        <v>Electricity Antigua and Barbuda production</v>
      </c>
      <c r="G1399" s="154">
        <f t="shared" si="332"/>
        <v>0.21118814</v>
      </c>
      <c r="H1399"/>
      <c r="I1399"/>
      <c r="J1399" s="227">
        <f t="shared" si="323"/>
        <v>4.2825097487000002E-2</v>
      </c>
      <c r="K1399"/>
      <c r="L1399" s="280">
        <f t="shared" si="324"/>
        <v>2.7522257999999999E-3</v>
      </c>
      <c r="M1399" s="280">
        <f t="shared" si="325"/>
        <v>8.3789173000000002E-3</v>
      </c>
      <c r="N1399" s="281">
        <f t="shared" si="326"/>
        <v>1.5733386999999999E-5</v>
      </c>
      <c r="O1399" s="280">
        <v>3.1678220999999999E-2</v>
      </c>
      <c r="P1399" s="219">
        <v>6.6059674999999997E-3</v>
      </c>
      <c r="Q1399" s="219">
        <v>1.7729498000000001E-3</v>
      </c>
      <c r="R1399" s="219">
        <v>1.5010799000000001E-3</v>
      </c>
      <c r="S1399" s="219">
        <v>1.2511459E-3</v>
      </c>
      <c r="T1399" s="219">
        <v>0</v>
      </c>
      <c r="U1399" s="219">
        <v>0</v>
      </c>
      <c r="V1399" s="219">
        <v>0</v>
      </c>
      <c r="W1399" s="286">
        <v>1.5733386999999999E-5</v>
      </c>
      <c r="X1399" s="219">
        <v>0</v>
      </c>
      <c r="Y1399" s="219">
        <v>0</v>
      </c>
      <c r="Z1399" s="219">
        <v>0</v>
      </c>
      <c r="AA1399" s="219">
        <v>0</v>
      </c>
      <c r="AB1399" s="219">
        <v>0</v>
      </c>
      <c r="AC1399"/>
      <c r="AD1399" s="227">
        <f t="shared" si="318"/>
        <v>3.1678220999999999E-2</v>
      </c>
      <c r="AE1399" s="227">
        <f t="shared" si="319"/>
        <v>1.1131143100000001E-2</v>
      </c>
      <c r="AF1399" s="227">
        <f t="shared" si="320"/>
        <v>8.3789173000000002E-3</v>
      </c>
      <c r="AG1399" s="227">
        <f t="shared" si="321"/>
        <v>8.3789173000000002E-3</v>
      </c>
      <c r="AH1399" s="227">
        <f t="shared" si="322"/>
        <v>1.5733386999999999E-5</v>
      </c>
      <c r="AI1399"/>
      <c r="AJ1399">
        <v>2.7312637999999998</v>
      </c>
      <c r="AK1399" s="155">
        <v>2.6719529999999998</v>
      </c>
      <c r="AL1399" s="155">
        <v>0</v>
      </c>
      <c r="AM1399" s="155">
        <v>0</v>
      </c>
      <c r="AN1399" s="155">
        <v>0</v>
      </c>
      <c r="AO1399" s="155">
        <v>5.9310832000000001E-2</v>
      </c>
      <c r="AP1399" s="155">
        <v>0</v>
      </c>
      <c r="AQ1399"/>
      <c r="AR1399" s="156">
        <v>5.9890684999999999E-3</v>
      </c>
      <c r="AS1399" s="156">
        <v>5.5981197999999998E-3</v>
      </c>
      <c r="AT1399" s="156">
        <v>2.0016692E-4</v>
      </c>
      <c r="AU1399" s="156">
        <v>1.9078174999999999E-4</v>
      </c>
      <c r="AV1399" s="282">
        <f t="shared" si="327"/>
        <v>3.3561869501799999E-7</v>
      </c>
      <c r="AW1399" s="282">
        <f t="shared" si="328"/>
        <v>7.4026227219300001E-10</v>
      </c>
      <c r="AX1399" s="283">
        <f t="shared" si="329"/>
        <v>2.6720133113159999E-2</v>
      </c>
      <c r="AY1399" s="157">
        <v>1.9598259000000001E-7</v>
      </c>
      <c r="AZ1399" s="157">
        <v>5.9132679000000004E-10</v>
      </c>
      <c r="BA1399" s="157">
        <v>1.6155892999999999E-14</v>
      </c>
      <c r="BB1399" s="157">
        <v>0</v>
      </c>
      <c r="BC1399" s="157">
        <v>0</v>
      </c>
      <c r="BD1399" s="157">
        <v>4.0225017999999999E-11</v>
      </c>
      <c r="BE1399" s="157">
        <v>1.3959587999999999E-7</v>
      </c>
      <c r="BF1399" s="157">
        <v>9.1732662999999992E-12</v>
      </c>
      <c r="BG1399" s="157">
        <v>1.3974606000000001E-10</v>
      </c>
      <c r="BH1399" s="157">
        <v>0</v>
      </c>
      <c r="BI1399" s="157">
        <v>0</v>
      </c>
      <c r="BJ1399" s="157">
        <v>0</v>
      </c>
      <c r="BK1399" s="157">
        <v>0</v>
      </c>
      <c r="BL1399" s="157">
        <v>0</v>
      </c>
      <c r="BM1399" s="157">
        <v>0</v>
      </c>
      <c r="BN1399" s="157">
        <v>0</v>
      </c>
      <c r="BO1399" s="157">
        <v>0</v>
      </c>
      <c r="BP1399" s="157">
        <v>6.0311315999999998E-7</v>
      </c>
      <c r="BQ1399" s="157">
        <v>2.6719529999999998E-2</v>
      </c>
      <c r="BR1399" s="157">
        <v>0</v>
      </c>
      <c r="BS1399" s="157">
        <v>0</v>
      </c>
      <c r="BT1399" s="157">
        <v>0</v>
      </c>
      <c r="BU1399"/>
      <c r="BV1399" s="155">
        <v>1.2344113999999999E-5</v>
      </c>
      <c r="BW1399" s="155">
        <v>9.6345154999999997E-7</v>
      </c>
      <c r="BX1399" s="155">
        <v>5.8884856999999998E-6</v>
      </c>
      <c r="BY1399" s="155">
        <v>7.1464490000000004E-10</v>
      </c>
      <c r="BZ1399" s="155">
        <v>1.9135040000000001E-6</v>
      </c>
      <c r="CA1399" s="155">
        <v>0</v>
      </c>
      <c r="CB1399" s="155">
        <v>0</v>
      </c>
      <c r="CC1399" s="155">
        <v>0</v>
      </c>
      <c r="CD1399" s="155">
        <v>0</v>
      </c>
      <c r="CE1399" s="155">
        <v>2.1800362999999999E-9</v>
      </c>
      <c r="CF1399" s="155">
        <v>0</v>
      </c>
      <c r="CG1399" s="155">
        <v>0</v>
      </c>
      <c r="CH1399" s="155">
        <v>0</v>
      </c>
      <c r="CI1399" s="155">
        <v>3.4948026000000002E-7</v>
      </c>
      <c r="CJ1399" s="155">
        <v>3.2262978999999999E-6</v>
      </c>
      <c r="CK1399" s="155">
        <v>1.9951887000000001E-14</v>
      </c>
      <c r="CL1399" s="155">
        <v>0</v>
      </c>
      <c r="CM1399"/>
      <c r="CN1399" s="284">
        <v>0</v>
      </c>
      <c r="CO1399" s="284">
        <v>0.21118814</v>
      </c>
      <c r="CP1399" s="285">
        <v>0</v>
      </c>
      <c r="CQ1399" s="284">
        <v>6.5917951999999995E-4</v>
      </c>
      <c r="CR1399" s="284">
        <v>0</v>
      </c>
      <c r="CS1399" s="284">
        <v>0</v>
      </c>
      <c r="CT1399" s="284">
        <v>7.1483831000000006E-5</v>
      </c>
      <c r="CU1399" s="284">
        <v>0</v>
      </c>
      <c r="CV1399" s="284">
        <v>0</v>
      </c>
      <c r="CW1399" s="284">
        <v>0</v>
      </c>
      <c r="CX1399"/>
      <c r="CY1399"/>
      <c r="CZ1399"/>
      <c r="DA1399"/>
      <c r="DB1399" s="57"/>
      <c r="DC1399"/>
      <c r="DD1399"/>
      <c r="DE1399"/>
      <c r="DF1399"/>
      <c r="DG1399"/>
      <c r="DH1399"/>
      <c r="DI1399"/>
      <c r="DJ1399"/>
      <c r="DK1399"/>
      <c r="DL1399"/>
    </row>
    <row r="1400" spans="1:116" ht="14.4">
      <c r="A1400" t="s">
        <v>2776</v>
      </c>
      <c r="B1400" s="188" t="s">
        <v>1252</v>
      </c>
      <c r="C1400" s="151" t="str">
        <f t="shared" si="330"/>
        <v>B.044.01.112</v>
      </c>
      <c r="D1400" s="54" t="s">
        <v>1251</v>
      </c>
      <c r="E1400" s="150" t="s">
        <v>440</v>
      </c>
      <c r="F1400" s="153" t="str">
        <f t="shared" si="331"/>
        <v>Electricity Argentina production</v>
      </c>
      <c r="G1400" s="154">
        <f t="shared" si="332"/>
        <v>0.15314306666666666</v>
      </c>
      <c r="H1400"/>
      <c r="I1400"/>
      <c r="J1400" s="227">
        <f t="shared" si="323"/>
        <v>3.3367841415000002E-2</v>
      </c>
      <c r="K1400"/>
      <c r="L1400" s="280">
        <f t="shared" si="324"/>
        <v>3.1651793999999999E-3</v>
      </c>
      <c r="M1400" s="280">
        <f t="shared" si="325"/>
        <v>4.9422025000000003E-3</v>
      </c>
      <c r="N1400" s="281">
        <f t="shared" si="326"/>
        <v>2.288999515E-3</v>
      </c>
      <c r="O1400" s="280">
        <v>2.2971459999999999E-2</v>
      </c>
      <c r="P1400" s="219">
        <v>2.5489252000000001E-3</v>
      </c>
      <c r="Q1400" s="219">
        <v>2.3932773000000002E-3</v>
      </c>
      <c r="R1400" s="219">
        <v>2.1570598000000001E-3</v>
      </c>
      <c r="S1400" s="219">
        <v>1.0081196E-3</v>
      </c>
      <c r="T1400" s="219">
        <v>0</v>
      </c>
      <c r="U1400" s="219">
        <v>0</v>
      </c>
      <c r="V1400" s="219">
        <v>0</v>
      </c>
      <c r="W1400" s="286">
        <v>8.8815415000000005E-5</v>
      </c>
      <c r="X1400" s="219">
        <v>0</v>
      </c>
      <c r="Y1400" s="219">
        <v>2.2001841E-3</v>
      </c>
      <c r="Z1400" s="219">
        <v>0</v>
      </c>
      <c r="AA1400" s="219">
        <v>0</v>
      </c>
      <c r="AB1400" s="219">
        <v>0</v>
      </c>
      <c r="AC1400"/>
      <c r="AD1400" s="227">
        <f t="shared" si="318"/>
        <v>2.2971459999999999E-2</v>
      </c>
      <c r="AE1400" s="227">
        <f t="shared" si="319"/>
        <v>8.1073819000000002E-3</v>
      </c>
      <c r="AF1400" s="227">
        <f t="shared" si="320"/>
        <v>4.9422025000000003E-3</v>
      </c>
      <c r="AG1400" s="227">
        <f t="shared" si="321"/>
        <v>4.9422025000000003E-3</v>
      </c>
      <c r="AH1400" s="227">
        <f t="shared" si="322"/>
        <v>2.288999515E-3</v>
      </c>
      <c r="AI1400"/>
      <c r="AJ1400">
        <v>2.5302736000000001</v>
      </c>
      <c r="AK1400" s="155">
        <v>1.7775729</v>
      </c>
      <c r="AL1400" s="155">
        <v>0.30482511000000001</v>
      </c>
      <c r="AM1400" s="155">
        <v>0</v>
      </c>
      <c r="AN1400" s="155">
        <v>6.8011207000000004E-2</v>
      </c>
      <c r="AO1400" s="155">
        <v>0.17198179</v>
      </c>
      <c r="AP1400" s="155">
        <v>0.20788256999999999</v>
      </c>
      <c r="AQ1400"/>
      <c r="AR1400" s="156">
        <v>3.6432970999999998E-3</v>
      </c>
      <c r="AS1400" s="156">
        <v>3.4073674999999999E-3</v>
      </c>
      <c r="AT1400" s="156">
        <v>1.3409558E-4</v>
      </c>
      <c r="AU1400" s="156">
        <v>1.0183403E-4</v>
      </c>
      <c r="AV1400" s="282">
        <f t="shared" si="327"/>
        <v>2.0427862356299999E-7</v>
      </c>
      <c r="AW1400" s="282">
        <f t="shared" si="328"/>
        <v>4.9591561044400002E-10</v>
      </c>
      <c r="AX1400" s="283">
        <f t="shared" si="329"/>
        <v>1.42624690381E-2</v>
      </c>
      <c r="AY1400" s="157">
        <v>1.4211676E-7</v>
      </c>
      <c r="AZ1400" s="157">
        <v>4.2880058000000001E-10</v>
      </c>
      <c r="BA1400" s="157">
        <v>1.1715443999999999E-14</v>
      </c>
      <c r="BB1400" s="157">
        <v>0</v>
      </c>
      <c r="BC1400" s="157">
        <v>0</v>
      </c>
      <c r="BD1400" s="157">
        <v>5.7803562999999999E-11</v>
      </c>
      <c r="BE1400" s="157">
        <v>6.2104060000000004E-8</v>
      </c>
      <c r="BF1400" s="157">
        <v>1.3182032E-11</v>
      </c>
      <c r="BG1400" s="157">
        <v>5.3921282999999997E-11</v>
      </c>
      <c r="BH1400" s="157">
        <v>0</v>
      </c>
      <c r="BI1400" s="157">
        <v>0</v>
      </c>
      <c r="BJ1400" s="157">
        <v>0</v>
      </c>
      <c r="BK1400" s="157">
        <v>0</v>
      </c>
      <c r="BL1400" s="157">
        <v>0</v>
      </c>
      <c r="BM1400" s="157">
        <v>0</v>
      </c>
      <c r="BN1400" s="157">
        <v>0</v>
      </c>
      <c r="BO1400" s="157">
        <v>0</v>
      </c>
      <c r="BP1400" s="157">
        <v>6.5780381000000001E-6</v>
      </c>
      <c r="BQ1400" s="157">
        <v>1.4255891E-2</v>
      </c>
      <c r="BR1400" s="157">
        <v>0</v>
      </c>
      <c r="BS1400" s="157">
        <v>0</v>
      </c>
      <c r="BT1400" s="157">
        <v>0</v>
      </c>
      <c r="BU1400"/>
      <c r="BV1400" s="155">
        <v>8.7436704E-6</v>
      </c>
      <c r="BW1400" s="155">
        <v>3.7174960999999999E-7</v>
      </c>
      <c r="BX1400" s="155">
        <v>4.2700349999999997E-6</v>
      </c>
      <c r="BY1400" s="155">
        <v>1.0269485E-9</v>
      </c>
      <c r="BZ1400" s="155">
        <v>1.2085707999999999E-6</v>
      </c>
      <c r="CA1400" s="155">
        <v>0</v>
      </c>
      <c r="CB1400" s="155">
        <v>0</v>
      </c>
      <c r="CC1400" s="155">
        <v>0</v>
      </c>
      <c r="CD1400" s="155">
        <v>0</v>
      </c>
      <c r="CE1400" s="155">
        <v>3.1327236999999998E-9</v>
      </c>
      <c r="CF1400" s="155">
        <v>0</v>
      </c>
      <c r="CG1400" s="155">
        <v>0</v>
      </c>
      <c r="CH1400" s="155">
        <v>0</v>
      </c>
      <c r="CI1400" s="155">
        <v>4.3646513000000001E-7</v>
      </c>
      <c r="CJ1400" s="155">
        <v>2.4526900999999999E-6</v>
      </c>
      <c r="CK1400" s="155">
        <v>1.1262897E-13</v>
      </c>
      <c r="CL1400" s="155">
        <v>0</v>
      </c>
      <c r="CM1400"/>
      <c r="CN1400" s="284">
        <v>0</v>
      </c>
      <c r="CO1400" s="284">
        <v>0.15314306</v>
      </c>
      <c r="CP1400" s="285">
        <v>0</v>
      </c>
      <c r="CQ1400" s="284">
        <v>2.5434566999999998E-4</v>
      </c>
      <c r="CR1400" s="284">
        <v>0</v>
      </c>
      <c r="CS1400" s="284">
        <v>0</v>
      </c>
      <c r="CT1400" s="284">
        <v>4.0683482999999998E-5</v>
      </c>
      <c r="CU1400" s="284">
        <v>0</v>
      </c>
      <c r="CV1400" s="284">
        <v>0</v>
      </c>
      <c r="CW1400" s="284">
        <v>0</v>
      </c>
      <c r="CX1400"/>
      <c r="CY1400"/>
      <c r="CZ1400"/>
      <c r="DA1400"/>
      <c r="DB1400" s="57"/>
      <c r="DC1400"/>
      <c r="DD1400"/>
      <c r="DE1400"/>
      <c r="DF1400"/>
      <c r="DG1400"/>
      <c r="DH1400"/>
      <c r="DI1400"/>
      <c r="DJ1400"/>
      <c r="DK1400"/>
      <c r="DL1400"/>
    </row>
    <row r="1401" spans="1:116" ht="14.4">
      <c r="A1401" t="s">
        <v>2777</v>
      </c>
      <c r="B1401" s="188" t="s">
        <v>1252</v>
      </c>
      <c r="C1401" s="151" t="str">
        <f t="shared" si="330"/>
        <v>B.044.01.113</v>
      </c>
      <c r="D1401" s="54" t="s">
        <v>1251</v>
      </c>
      <c r="E1401" s="150" t="s">
        <v>440</v>
      </c>
      <c r="F1401" s="153" t="str">
        <f t="shared" si="331"/>
        <v>Electricity Armenia production</v>
      </c>
      <c r="G1401" s="154">
        <f t="shared" si="332"/>
        <v>8.4811060000000008E-2</v>
      </c>
      <c r="H1401"/>
      <c r="I1401"/>
      <c r="J1401" s="227">
        <f t="shared" si="323"/>
        <v>2.5232160672000001E-2</v>
      </c>
      <c r="K1401"/>
      <c r="L1401" s="280">
        <f t="shared" si="324"/>
        <v>1.8044825400000001E-3</v>
      </c>
      <c r="M1401" s="280">
        <f t="shared" si="325"/>
        <v>2.7318754000000001E-3</v>
      </c>
      <c r="N1401" s="281">
        <f t="shared" si="326"/>
        <v>7.9741437320000001E-3</v>
      </c>
      <c r="O1401" s="280">
        <v>1.2721659E-2</v>
      </c>
      <c r="P1401" s="219">
        <v>1.3405050999999999E-3</v>
      </c>
      <c r="Q1401" s="219">
        <v>1.3913702999999999E-3</v>
      </c>
      <c r="R1401" s="219">
        <v>1.2592542000000001E-3</v>
      </c>
      <c r="S1401" s="219">
        <v>5.4522833999999997E-4</v>
      </c>
      <c r="T1401" s="219">
        <v>0</v>
      </c>
      <c r="U1401" s="219">
        <v>0</v>
      </c>
      <c r="V1401" s="219">
        <v>0</v>
      </c>
      <c r="W1401" s="286">
        <v>6.9959231999999993E-5</v>
      </c>
      <c r="X1401" s="219">
        <v>0</v>
      </c>
      <c r="Y1401" s="219">
        <v>7.9041844999999996E-3</v>
      </c>
      <c r="Z1401" s="219">
        <v>0</v>
      </c>
      <c r="AA1401" s="219">
        <v>0</v>
      </c>
      <c r="AB1401" s="219">
        <v>0</v>
      </c>
      <c r="AC1401"/>
      <c r="AD1401" s="227">
        <f t="shared" si="318"/>
        <v>1.2721659E-2</v>
      </c>
      <c r="AE1401" s="227">
        <f t="shared" si="319"/>
        <v>4.536357940000001E-3</v>
      </c>
      <c r="AF1401" s="227">
        <f t="shared" si="320"/>
        <v>2.7318754000000001E-3</v>
      </c>
      <c r="AG1401" s="227">
        <f t="shared" si="321"/>
        <v>2.7318754000000001E-3</v>
      </c>
      <c r="AH1401" s="227">
        <f t="shared" si="322"/>
        <v>7.9741437320000001E-3</v>
      </c>
      <c r="AI1401"/>
      <c r="AJ1401">
        <v>2.3839980999999999</v>
      </c>
      <c r="AK1401" s="155">
        <v>0.96558942000000003</v>
      </c>
      <c r="AL1401" s="155">
        <v>1.0950873999999999</v>
      </c>
      <c r="AM1401" s="155">
        <v>0</v>
      </c>
      <c r="AN1401" s="155">
        <v>0</v>
      </c>
      <c r="AO1401" s="155">
        <v>0.1065628</v>
      </c>
      <c r="AP1401" s="155">
        <v>0.21675842000000001</v>
      </c>
      <c r="AQ1401"/>
      <c r="AR1401" s="156">
        <v>1.9904299E-3</v>
      </c>
      <c r="AS1401" s="156">
        <v>1.8620818000000001E-3</v>
      </c>
      <c r="AT1401" s="156">
        <v>7.3962687E-5</v>
      </c>
      <c r="AU1401" s="156">
        <v>5.4385463999999998E-5</v>
      </c>
      <c r="AV1401" s="282">
        <f t="shared" si="327"/>
        <v>1.1163559772E-7</v>
      </c>
      <c r="AW1401" s="282">
        <f t="shared" si="328"/>
        <v>2.735306492463E-10</v>
      </c>
      <c r="AX1401" s="283">
        <f t="shared" si="329"/>
        <v>7.6170117130000001E-3</v>
      </c>
      <c r="AY1401" s="157">
        <v>7.8704666999999999E-8</v>
      </c>
      <c r="AZ1401" s="157">
        <v>2.3747097999999998E-10</v>
      </c>
      <c r="BA1401" s="157">
        <v>6.4880463000000001E-15</v>
      </c>
      <c r="BB1401" s="157">
        <v>0</v>
      </c>
      <c r="BC1401" s="157">
        <v>0</v>
      </c>
      <c r="BD1401" s="157">
        <v>3.3744720000000002E-11</v>
      </c>
      <c r="BE1401" s="157">
        <v>3.2897186E-8</v>
      </c>
      <c r="BF1401" s="157">
        <v>7.6954422000000006E-12</v>
      </c>
      <c r="BG1401" s="157">
        <v>2.8357739E-11</v>
      </c>
      <c r="BH1401" s="157">
        <v>0</v>
      </c>
      <c r="BI1401" s="157">
        <v>0</v>
      </c>
      <c r="BJ1401" s="157">
        <v>0</v>
      </c>
      <c r="BK1401" s="157">
        <v>0</v>
      </c>
      <c r="BL1401" s="157">
        <v>0</v>
      </c>
      <c r="BM1401" s="157">
        <v>0</v>
      </c>
      <c r="BN1401" s="157">
        <v>0</v>
      </c>
      <c r="BO1401" s="157">
        <v>0</v>
      </c>
      <c r="BP1401" s="157">
        <v>1.4082413E-5</v>
      </c>
      <c r="BQ1401" s="157">
        <v>7.6029293000000001E-3</v>
      </c>
      <c r="BR1401" s="157">
        <v>0</v>
      </c>
      <c r="BS1401" s="157">
        <v>0</v>
      </c>
      <c r="BT1401" s="157">
        <v>0</v>
      </c>
      <c r="BU1401"/>
      <c r="BV1401" s="155">
        <v>5.9801853000000004E-6</v>
      </c>
      <c r="BW1401" s="155">
        <v>1.9550681999999999E-7</v>
      </c>
      <c r="BX1401" s="155">
        <v>2.3647575000000002E-6</v>
      </c>
      <c r="BY1401" s="155">
        <v>5.9951476000000004E-10</v>
      </c>
      <c r="BZ1401" s="155">
        <v>6.4906874999999999E-7</v>
      </c>
      <c r="CA1401" s="155">
        <v>0</v>
      </c>
      <c r="CB1401" s="155">
        <v>0</v>
      </c>
      <c r="CC1401" s="155">
        <v>0</v>
      </c>
      <c r="CD1401" s="155">
        <v>0</v>
      </c>
      <c r="CE1401" s="155">
        <v>1.8288298999999999E-9</v>
      </c>
      <c r="CF1401" s="155">
        <v>0</v>
      </c>
      <c r="CG1401" s="155">
        <v>0</v>
      </c>
      <c r="CH1401" s="155">
        <v>0</v>
      </c>
      <c r="CI1401" s="155">
        <v>2.5340424000000001E-7</v>
      </c>
      <c r="CJ1401" s="155">
        <v>2.5150196E-6</v>
      </c>
      <c r="CK1401" s="155">
        <v>8.8716989000000005E-14</v>
      </c>
      <c r="CL1401" s="155">
        <v>0</v>
      </c>
      <c r="CM1401"/>
      <c r="CN1401" s="284">
        <v>0</v>
      </c>
      <c r="CO1401" s="284">
        <v>8.4811063000000006E-2</v>
      </c>
      <c r="CP1401" s="285">
        <v>0</v>
      </c>
      <c r="CQ1401" s="284">
        <v>1.3376292000000001E-4</v>
      </c>
      <c r="CR1401" s="284">
        <v>0</v>
      </c>
      <c r="CS1401" s="284">
        <v>0</v>
      </c>
      <c r="CT1401" s="284">
        <v>2.1771115999999999E-5</v>
      </c>
      <c r="CU1401" s="284">
        <v>0</v>
      </c>
      <c r="CV1401" s="284">
        <v>0</v>
      </c>
      <c r="CW1401" s="284">
        <v>0</v>
      </c>
      <c r="CX1401"/>
      <c r="CY1401"/>
      <c r="CZ1401"/>
      <c r="DA1401"/>
      <c r="DB1401" s="57"/>
      <c r="DC1401"/>
      <c r="DD1401"/>
      <c r="DE1401"/>
      <c r="DF1401"/>
      <c r="DG1401"/>
      <c r="DH1401"/>
      <c r="DI1401"/>
      <c r="DJ1401"/>
      <c r="DK1401"/>
      <c r="DL1401"/>
    </row>
    <row r="1402" spans="1:116" ht="14.4">
      <c r="A1402" t="s">
        <v>2778</v>
      </c>
      <c r="B1402" s="188" t="s">
        <v>1252</v>
      </c>
      <c r="C1402" s="151" t="str">
        <f t="shared" si="330"/>
        <v>B.044.01.114</v>
      </c>
      <c r="D1402" s="54" t="s">
        <v>1251</v>
      </c>
      <c r="E1402" s="150" t="s">
        <v>440</v>
      </c>
      <c r="F1402" s="153" t="str">
        <f t="shared" si="331"/>
        <v>Electricity Aruba production</v>
      </c>
      <c r="G1402" s="154">
        <f t="shared" si="332"/>
        <v>0.20090172666666667</v>
      </c>
      <c r="H1402"/>
      <c r="I1402"/>
      <c r="J1402" s="227">
        <f t="shared" si="323"/>
        <v>4.0779351835999997E-2</v>
      </c>
      <c r="K1402"/>
      <c r="L1402" s="280">
        <f t="shared" si="324"/>
        <v>2.6178694999999998E-3</v>
      </c>
      <c r="M1402" s="280">
        <f t="shared" si="325"/>
        <v>7.9705777999999998E-3</v>
      </c>
      <c r="N1402" s="281">
        <f t="shared" si="326"/>
        <v>5.5645536E-5</v>
      </c>
      <c r="O1402" s="280">
        <v>3.0135259000000001E-2</v>
      </c>
      <c r="P1402" s="219">
        <v>6.283337E-3</v>
      </c>
      <c r="Q1402" s="219">
        <v>1.6872408000000001E-3</v>
      </c>
      <c r="R1402" s="219">
        <v>1.4299403999999999E-3</v>
      </c>
      <c r="S1402" s="219">
        <v>1.1879290999999999E-3</v>
      </c>
      <c r="T1402" s="219">
        <v>0</v>
      </c>
      <c r="U1402" s="219">
        <v>0</v>
      </c>
      <c r="V1402" s="219">
        <v>0</v>
      </c>
      <c r="W1402" s="286">
        <v>5.5645536E-5</v>
      </c>
      <c r="X1402" s="219">
        <v>0</v>
      </c>
      <c r="Y1402" s="219">
        <v>0</v>
      </c>
      <c r="Z1402" s="219">
        <v>0</v>
      </c>
      <c r="AA1402" s="219">
        <v>0</v>
      </c>
      <c r="AB1402" s="219">
        <v>0</v>
      </c>
      <c r="AC1402"/>
      <c r="AD1402" s="227">
        <f t="shared" si="318"/>
        <v>3.0135259000000001E-2</v>
      </c>
      <c r="AE1402" s="227">
        <f t="shared" si="319"/>
        <v>1.05884473E-2</v>
      </c>
      <c r="AF1402" s="227">
        <f t="shared" si="320"/>
        <v>7.9705777999999998E-3</v>
      </c>
      <c r="AG1402" s="227">
        <f t="shared" si="321"/>
        <v>7.9705777999999998E-3</v>
      </c>
      <c r="AH1402" s="227">
        <f t="shared" si="322"/>
        <v>5.5645536E-5</v>
      </c>
      <c r="AI1402"/>
      <c r="AJ1402">
        <v>2.7326684000000001</v>
      </c>
      <c r="AK1402" s="155">
        <v>2.5366129000000002</v>
      </c>
      <c r="AL1402" s="155">
        <v>0</v>
      </c>
      <c r="AM1402" s="155">
        <v>0</v>
      </c>
      <c r="AN1402" s="155">
        <v>0</v>
      </c>
      <c r="AO1402" s="155">
        <v>0.19605555</v>
      </c>
      <c r="AP1402" s="155">
        <v>0</v>
      </c>
      <c r="AQ1402"/>
      <c r="AR1402" s="156">
        <v>5.6961364999999998E-3</v>
      </c>
      <c r="AS1402" s="156">
        <v>5.3245914999999998E-3</v>
      </c>
      <c r="AT1402" s="156">
        <v>1.904156E-4</v>
      </c>
      <c r="AU1402" s="156">
        <v>1.8112938999999999E-4</v>
      </c>
      <c r="AV1402" s="282">
        <f t="shared" si="327"/>
        <v>3.1922011866400001E-7</v>
      </c>
      <c r="AW1402" s="282">
        <f t="shared" si="328"/>
        <v>7.0419969348200001E-10</v>
      </c>
      <c r="AX1402" s="283">
        <f t="shared" si="329"/>
        <v>2.53682620789E-2</v>
      </c>
      <c r="AY1402" s="157">
        <v>1.8643680000000001E-7</v>
      </c>
      <c r="AZ1402" s="157">
        <v>5.6252483000000005E-10</v>
      </c>
      <c r="BA1402" s="157">
        <v>1.5368981999999999E-14</v>
      </c>
      <c r="BB1402" s="157">
        <v>0</v>
      </c>
      <c r="BC1402" s="157">
        <v>0</v>
      </c>
      <c r="BD1402" s="157">
        <v>3.8318664000000001E-11</v>
      </c>
      <c r="BE1402" s="157">
        <v>1.3274499999999999E-7</v>
      </c>
      <c r="BF1402" s="157">
        <v>8.7385245E-12</v>
      </c>
      <c r="BG1402" s="157">
        <v>1.3292097E-10</v>
      </c>
      <c r="BH1402" s="157">
        <v>0</v>
      </c>
      <c r="BI1402" s="157">
        <v>0</v>
      </c>
      <c r="BJ1402" s="157">
        <v>0</v>
      </c>
      <c r="BK1402" s="157">
        <v>0</v>
      </c>
      <c r="BL1402" s="157">
        <v>0</v>
      </c>
      <c r="BM1402" s="157">
        <v>0</v>
      </c>
      <c r="BN1402" s="157">
        <v>0</v>
      </c>
      <c r="BO1402" s="157">
        <v>0</v>
      </c>
      <c r="BP1402" s="157">
        <v>2.1330789000000001E-6</v>
      </c>
      <c r="BQ1402" s="157">
        <v>2.5366129000000001E-2</v>
      </c>
      <c r="BR1402" s="157">
        <v>0</v>
      </c>
      <c r="BS1402" s="157">
        <v>0</v>
      </c>
      <c r="BT1402" s="157">
        <v>0</v>
      </c>
      <c r="BU1402"/>
      <c r="BV1402" s="155">
        <v>1.1734694E-5</v>
      </c>
      <c r="BW1402" s="155">
        <v>9.1639729999999997E-7</v>
      </c>
      <c r="BX1402" s="155">
        <v>5.6016732000000003E-6</v>
      </c>
      <c r="BY1402" s="155">
        <v>6.8077627000000003E-10</v>
      </c>
      <c r="BZ1402" s="155">
        <v>1.8181596999999999E-6</v>
      </c>
      <c r="CA1402" s="155">
        <v>0</v>
      </c>
      <c r="CB1402" s="155">
        <v>0</v>
      </c>
      <c r="CC1402" s="155">
        <v>0</v>
      </c>
      <c r="CD1402" s="155">
        <v>0</v>
      </c>
      <c r="CE1402" s="155">
        <v>2.0767195000000001E-9</v>
      </c>
      <c r="CF1402" s="155">
        <v>0</v>
      </c>
      <c r="CG1402" s="155">
        <v>0</v>
      </c>
      <c r="CH1402" s="155">
        <v>0</v>
      </c>
      <c r="CI1402" s="155">
        <v>3.3282711E-7</v>
      </c>
      <c r="CJ1402" s="155">
        <v>3.062879E-6</v>
      </c>
      <c r="CK1402" s="155">
        <v>7.0565445999999996E-14</v>
      </c>
      <c r="CL1402" s="155">
        <v>0</v>
      </c>
      <c r="CM1402"/>
      <c r="CN1402" s="284">
        <v>0</v>
      </c>
      <c r="CO1402" s="284">
        <v>0.20090172000000001</v>
      </c>
      <c r="CP1402" s="285">
        <v>0</v>
      </c>
      <c r="CQ1402" s="284">
        <v>6.2698569E-4</v>
      </c>
      <c r="CR1402" s="284">
        <v>0</v>
      </c>
      <c r="CS1402" s="284">
        <v>0</v>
      </c>
      <c r="CT1402" s="284">
        <v>6.7939950999999996E-5</v>
      </c>
      <c r="CU1402" s="284">
        <v>0</v>
      </c>
      <c r="CV1402" s="284">
        <v>0</v>
      </c>
      <c r="CW1402" s="284">
        <v>0</v>
      </c>
      <c r="CX1402"/>
      <c r="CY1402"/>
      <c r="CZ1402"/>
      <c r="DA1402"/>
      <c r="DB1402" s="54"/>
      <c r="DC1402"/>
      <c r="DD1402"/>
      <c r="DE1402"/>
      <c r="DF1402"/>
      <c r="DG1402"/>
      <c r="DH1402"/>
      <c r="DI1402"/>
      <c r="DJ1402"/>
      <c r="DK1402"/>
      <c r="DL1402"/>
    </row>
    <row r="1403" spans="1:116" ht="14.4">
      <c r="A1403" t="s">
        <v>2779</v>
      </c>
      <c r="B1403" s="188" t="s">
        <v>1252</v>
      </c>
      <c r="C1403" s="151" t="str">
        <f t="shared" si="330"/>
        <v>B.044.01.115</v>
      </c>
      <c r="D1403" s="54" t="s">
        <v>1251</v>
      </c>
      <c r="E1403" s="150" t="s">
        <v>440</v>
      </c>
      <c r="F1403" s="153" t="str">
        <f t="shared" si="331"/>
        <v>Electricity Asia Pacific production</v>
      </c>
      <c r="G1403" s="154">
        <f t="shared" si="332"/>
        <v>0.17929423333333333</v>
      </c>
      <c r="H1403"/>
      <c r="I1403"/>
      <c r="J1403" s="227">
        <f t="shared" si="323"/>
        <v>3.4686225552000002E-2</v>
      </c>
      <c r="K1403"/>
      <c r="L1403" s="280">
        <f t="shared" si="324"/>
        <v>2.5951517899999998E-3</v>
      </c>
      <c r="M1403" s="280">
        <f t="shared" si="325"/>
        <v>3.7896737999999998E-3</v>
      </c>
      <c r="N1403" s="281">
        <f t="shared" si="326"/>
        <v>1.4072649619999999E-3</v>
      </c>
      <c r="O1403" s="280">
        <v>2.6894135E-2</v>
      </c>
      <c r="P1403" s="219">
        <v>1.9267932000000001E-3</v>
      </c>
      <c r="Q1403" s="219">
        <v>1.8628805999999999E-3</v>
      </c>
      <c r="R1403" s="219">
        <v>1.6050991000000001E-3</v>
      </c>
      <c r="S1403" s="219">
        <v>9.9005269000000001E-4</v>
      </c>
      <c r="T1403" s="219">
        <v>0</v>
      </c>
      <c r="U1403" s="219">
        <v>0</v>
      </c>
      <c r="V1403" s="219">
        <v>0</v>
      </c>
      <c r="W1403" s="286">
        <v>6.9006161999999999E-5</v>
      </c>
      <c r="X1403" s="219">
        <v>0</v>
      </c>
      <c r="Y1403" s="219">
        <v>1.3382588E-3</v>
      </c>
      <c r="Z1403" s="219">
        <v>0</v>
      </c>
      <c r="AA1403" s="219">
        <v>0</v>
      </c>
      <c r="AB1403" s="219">
        <v>0</v>
      </c>
      <c r="AC1403"/>
      <c r="AD1403" s="227">
        <f t="shared" si="318"/>
        <v>2.6894135E-2</v>
      </c>
      <c r="AE1403" s="227">
        <f t="shared" si="319"/>
        <v>6.3848255899999996E-3</v>
      </c>
      <c r="AF1403" s="227">
        <f t="shared" si="320"/>
        <v>3.7896737999999998E-3</v>
      </c>
      <c r="AG1403" s="227">
        <f t="shared" si="321"/>
        <v>3.7896737999999998E-3</v>
      </c>
      <c r="AH1403" s="227">
        <f t="shared" si="322"/>
        <v>1.4072649619999999E-3</v>
      </c>
      <c r="AI1403"/>
      <c r="AJ1403">
        <v>2.4068896999999998</v>
      </c>
      <c r="AK1403" s="155">
        <v>1.9321161</v>
      </c>
      <c r="AL1403" s="155">
        <v>0.18540942999999999</v>
      </c>
      <c r="AM1403" s="155">
        <v>0</v>
      </c>
      <c r="AN1403" s="155">
        <v>0</v>
      </c>
      <c r="AO1403" s="155">
        <v>0.15906555999999999</v>
      </c>
      <c r="AP1403" s="155">
        <v>0.13029862</v>
      </c>
      <c r="AQ1403"/>
      <c r="AR1403" s="156">
        <v>3.8042050000000002E-3</v>
      </c>
      <c r="AS1403" s="156">
        <v>3.6187296E-3</v>
      </c>
      <c r="AT1403" s="156">
        <v>1.4942490000000001E-4</v>
      </c>
      <c r="AU1403" s="156">
        <v>3.6050461999999999E-5</v>
      </c>
      <c r="AV1403" s="282">
        <f t="shared" si="327"/>
        <v>2.1695021945899997E-7</v>
      </c>
      <c r="AW1403" s="282">
        <f t="shared" si="328"/>
        <v>5.5260687680900001E-10</v>
      </c>
      <c r="AX1403" s="283">
        <f t="shared" si="329"/>
        <v>5.0490842808000001E-3</v>
      </c>
      <c r="AY1403" s="157">
        <v>1.6638504999999999E-7</v>
      </c>
      <c r="AZ1403" s="157">
        <v>5.0202384000000003E-10</v>
      </c>
      <c r="BA1403" s="157">
        <v>1.3716009E-14</v>
      </c>
      <c r="BB1403" s="157">
        <v>0</v>
      </c>
      <c r="BC1403" s="157">
        <v>0</v>
      </c>
      <c r="BD1403" s="157">
        <v>4.3012459E-11</v>
      </c>
      <c r="BE1403" s="157">
        <v>5.0522157000000001E-8</v>
      </c>
      <c r="BF1403" s="157">
        <v>9.8089387999999993E-12</v>
      </c>
      <c r="BG1403" s="157">
        <v>4.0760381999999998E-11</v>
      </c>
      <c r="BH1403" s="157">
        <v>0</v>
      </c>
      <c r="BI1403" s="157">
        <v>0</v>
      </c>
      <c r="BJ1403" s="157">
        <v>0</v>
      </c>
      <c r="BK1403" s="157">
        <v>0</v>
      </c>
      <c r="BL1403" s="157">
        <v>0</v>
      </c>
      <c r="BM1403" s="157">
        <v>0</v>
      </c>
      <c r="BN1403" s="157">
        <v>0</v>
      </c>
      <c r="BO1403" s="157">
        <v>0</v>
      </c>
      <c r="BP1403" s="157">
        <v>4.5754808000000003E-6</v>
      </c>
      <c r="BQ1403" s="157">
        <v>5.0445087999999999E-3</v>
      </c>
      <c r="BR1403" s="157">
        <v>0</v>
      </c>
      <c r="BS1403" s="157">
        <v>0</v>
      </c>
      <c r="BT1403" s="157">
        <v>0</v>
      </c>
      <c r="BU1403"/>
      <c r="BV1403" s="155">
        <v>9.2833542000000006E-6</v>
      </c>
      <c r="BW1403" s="155">
        <v>2.8101438999999999E-7</v>
      </c>
      <c r="BX1403" s="155">
        <v>4.9991989000000002E-6</v>
      </c>
      <c r="BY1403" s="155">
        <v>7.6416707999999998E-10</v>
      </c>
      <c r="BZ1403" s="155">
        <v>1.1176577E-6</v>
      </c>
      <c r="CA1403" s="155">
        <v>0</v>
      </c>
      <c r="CB1403" s="155">
        <v>0</v>
      </c>
      <c r="CC1403" s="155">
        <v>0</v>
      </c>
      <c r="CD1403" s="155">
        <v>0</v>
      </c>
      <c r="CE1403" s="155">
        <v>2.3311045000000001E-9</v>
      </c>
      <c r="CF1403" s="155">
        <v>0</v>
      </c>
      <c r="CG1403" s="155">
        <v>0</v>
      </c>
      <c r="CH1403" s="155">
        <v>0</v>
      </c>
      <c r="CI1403" s="155">
        <v>3.2506494E-7</v>
      </c>
      <c r="CJ1403" s="155">
        <v>2.5573229000000001E-6</v>
      </c>
      <c r="CK1403" s="155">
        <v>8.7508377000000006E-14</v>
      </c>
      <c r="CL1403" s="155">
        <v>0</v>
      </c>
      <c r="CM1403"/>
      <c r="CN1403" s="284">
        <v>0</v>
      </c>
      <c r="CO1403" s="284">
        <v>0.17929423</v>
      </c>
      <c r="CP1403" s="285">
        <v>0</v>
      </c>
      <c r="CQ1403" s="284">
        <v>1.9226595E-4</v>
      </c>
      <c r="CR1403" s="284">
        <v>0</v>
      </c>
      <c r="CS1403" s="284">
        <v>0</v>
      </c>
      <c r="CT1403" s="284">
        <v>3.6439176999999999E-5</v>
      </c>
      <c r="CU1403" s="284">
        <v>0</v>
      </c>
      <c r="CV1403" s="284">
        <v>0</v>
      </c>
      <c r="CW1403" s="284">
        <v>0</v>
      </c>
      <c r="CX1403"/>
      <c r="CY1403"/>
      <c r="CZ1403"/>
      <c r="DA1403"/>
      <c r="DB1403" s="57"/>
      <c r="DC1403"/>
      <c r="DD1403"/>
      <c r="DE1403"/>
      <c r="DF1403"/>
      <c r="DG1403"/>
      <c r="DH1403"/>
      <c r="DI1403"/>
      <c r="DJ1403"/>
      <c r="DK1403"/>
      <c r="DL1403"/>
    </row>
    <row r="1404" spans="1:116" ht="14.4">
      <c r="A1404" t="s">
        <v>2780</v>
      </c>
      <c r="B1404" s="188" t="s">
        <v>1252</v>
      </c>
      <c r="C1404" s="151" t="str">
        <f t="shared" si="330"/>
        <v>B.044.01.116</v>
      </c>
      <c r="D1404" s="54" t="s">
        <v>1251</v>
      </c>
      <c r="E1404" s="150" t="s">
        <v>440</v>
      </c>
      <c r="F1404" s="153" t="str">
        <f t="shared" si="331"/>
        <v>Electricity Australia production</v>
      </c>
      <c r="G1404" s="154">
        <f t="shared" si="332"/>
        <v>0.16332560666666668</v>
      </c>
      <c r="H1404"/>
      <c r="I1404"/>
      <c r="J1404" s="227">
        <f t="shared" si="323"/>
        <v>2.8711590573E-2</v>
      </c>
      <c r="K1404"/>
      <c r="L1404" s="280">
        <f t="shared" si="324"/>
        <v>1.7253823899999999E-3</v>
      </c>
      <c r="M1404" s="280">
        <f t="shared" si="325"/>
        <v>2.3928654300000001E-3</v>
      </c>
      <c r="N1404" s="281">
        <f t="shared" si="326"/>
        <v>9.4501752999999995E-5</v>
      </c>
      <c r="O1404" s="280">
        <v>2.4498841E-2</v>
      </c>
      <c r="P1404" s="219">
        <v>7.5345432999999996E-4</v>
      </c>
      <c r="Q1404" s="219">
        <v>1.6394110999999999E-3</v>
      </c>
      <c r="R1404" s="219">
        <v>1.4284953E-3</v>
      </c>
      <c r="S1404" s="219">
        <v>2.9688708999999998E-4</v>
      </c>
      <c r="T1404" s="219">
        <v>0</v>
      </c>
      <c r="U1404" s="219">
        <v>0</v>
      </c>
      <c r="V1404" s="219">
        <v>0</v>
      </c>
      <c r="W1404" s="286">
        <v>9.4501752999999995E-5</v>
      </c>
      <c r="X1404" s="219">
        <v>0</v>
      </c>
      <c r="Y1404" s="219">
        <v>0</v>
      </c>
      <c r="Z1404" s="219">
        <v>0</v>
      </c>
      <c r="AA1404" s="219">
        <v>0</v>
      </c>
      <c r="AB1404" s="219">
        <v>0</v>
      </c>
      <c r="AC1404"/>
      <c r="AD1404" s="227">
        <f t="shared" si="318"/>
        <v>2.4498841E-2</v>
      </c>
      <c r="AE1404" s="227">
        <f t="shared" si="319"/>
        <v>4.1182478199999996E-3</v>
      </c>
      <c r="AF1404" s="227">
        <f t="shared" si="320"/>
        <v>2.3928654300000001E-3</v>
      </c>
      <c r="AG1404" s="227">
        <f t="shared" si="321"/>
        <v>2.3928654300000001E-3</v>
      </c>
      <c r="AH1404" s="227">
        <f t="shared" si="322"/>
        <v>9.4501752999999995E-5</v>
      </c>
      <c r="AI1404"/>
      <c r="AJ1404">
        <v>2.1771710999999998</v>
      </c>
      <c r="AK1404" s="155">
        <v>1.7766133</v>
      </c>
      <c r="AL1404" s="155">
        <v>0</v>
      </c>
      <c r="AM1404" s="155">
        <v>0</v>
      </c>
      <c r="AN1404" s="155">
        <v>4.1004170999999999E-2</v>
      </c>
      <c r="AO1404" s="155">
        <v>0.30892125999999998</v>
      </c>
      <c r="AP1404" s="155">
        <v>5.0632402E-2</v>
      </c>
      <c r="AQ1404"/>
      <c r="AR1404" s="156">
        <v>3.0080086000000002E-3</v>
      </c>
      <c r="AS1404" s="156">
        <v>2.8346793000000002E-3</v>
      </c>
      <c r="AT1404" s="156">
        <v>1.3033087E-4</v>
      </c>
      <c r="AU1404" s="156">
        <v>4.2998455999999998E-5</v>
      </c>
      <c r="AV1404" s="282">
        <f t="shared" si="327"/>
        <v>1.6994480693999999E-7</v>
      </c>
      <c r="AW1404" s="282">
        <f t="shared" si="328"/>
        <v>4.8199286100900001E-10</v>
      </c>
      <c r="AX1404" s="283">
        <f t="shared" si="329"/>
        <v>6.0221927671999997E-3</v>
      </c>
      <c r="AY1404" s="157">
        <v>1.5156617E-7</v>
      </c>
      <c r="AZ1404" s="157">
        <v>4.5731171000000001E-10</v>
      </c>
      <c r="BA1404" s="157">
        <v>1.2494409E-14</v>
      </c>
      <c r="BB1404" s="157">
        <v>0</v>
      </c>
      <c r="BC1404" s="157">
        <v>0</v>
      </c>
      <c r="BD1404" s="157">
        <v>3.827994E-11</v>
      </c>
      <c r="BE1404" s="157">
        <v>1.8340356999999999E-8</v>
      </c>
      <c r="BF1404" s="157">
        <v>8.7296935999999994E-12</v>
      </c>
      <c r="BG1404" s="157">
        <v>1.5938963000000001E-11</v>
      </c>
      <c r="BH1404" s="157">
        <v>0</v>
      </c>
      <c r="BI1404" s="157">
        <v>0</v>
      </c>
      <c r="BJ1404" s="157">
        <v>0</v>
      </c>
      <c r="BK1404" s="157">
        <v>0</v>
      </c>
      <c r="BL1404" s="157">
        <v>0</v>
      </c>
      <c r="BM1404" s="157">
        <v>0</v>
      </c>
      <c r="BN1404" s="157">
        <v>0</v>
      </c>
      <c r="BO1404" s="157">
        <v>0</v>
      </c>
      <c r="BP1404" s="157">
        <v>3.6225671999999999E-6</v>
      </c>
      <c r="BQ1404" s="157">
        <v>6.0185702000000001E-3</v>
      </c>
      <c r="BR1404" s="157">
        <v>0</v>
      </c>
      <c r="BS1404" s="157">
        <v>0</v>
      </c>
      <c r="BT1404" s="157">
        <v>0</v>
      </c>
      <c r="BU1404"/>
      <c r="BV1404" s="155">
        <v>7.4268955000000002E-6</v>
      </c>
      <c r="BW1404" s="155">
        <v>1.0988803E-7</v>
      </c>
      <c r="BX1404" s="155">
        <v>4.5539512999999999E-6</v>
      </c>
      <c r="BY1404" s="155">
        <v>6.8008829000000001E-10</v>
      </c>
      <c r="BZ1404" s="155">
        <v>3.5625628999999998E-7</v>
      </c>
      <c r="CA1404" s="155">
        <v>0</v>
      </c>
      <c r="CB1404" s="155">
        <v>0</v>
      </c>
      <c r="CC1404" s="155">
        <v>0</v>
      </c>
      <c r="CD1404" s="155">
        <v>0</v>
      </c>
      <c r="CE1404" s="155">
        <v>2.0746207999999999E-9</v>
      </c>
      <c r="CF1404" s="155">
        <v>0</v>
      </c>
      <c r="CG1404" s="155">
        <v>0</v>
      </c>
      <c r="CH1404" s="155">
        <v>0</v>
      </c>
      <c r="CI1404" s="155">
        <v>2.8019780999999998E-7</v>
      </c>
      <c r="CJ1404" s="155">
        <v>2.1238472E-6</v>
      </c>
      <c r="CK1404" s="155">
        <v>1.1983994999999999E-13</v>
      </c>
      <c r="CL1404" s="155">
        <v>0</v>
      </c>
      <c r="CM1404"/>
      <c r="CN1404" s="284">
        <v>0</v>
      </c>
      <c r="CO1404" s="284">
        <v>0.16332561000000001</v>
      </c>
      <c r="CP1404" s="285">
        <v>0</v>
      </c>
      <c r="CQ1404" s="284">
        <v>7.5183787999999997E-5</v>
      </c>
      <c r="CR1404" s="284">
        <v>0</v>
      </c>
      <c r="CS1404" s="284">
        <v>0</v>
      </c>
      <c r="CT1404" s="284">
        <v>1.1998232000000001E-5</v>
      </c>
      <c r="CU1404" s="284">
        <v>0</v>
      </c>
      <c r="CV1404" s="284">
        <v>0</v>
      </c>
      <c r="CW1404" s="284">
        <v>0</v>
      </c>
      <c r="CX1404"/>
      <c r="CY1404"/>
      <c r="CZ1404"/>
      <c r="DA1404"/>
      <c r="DB1404" s="57"/>
      <c r="DC1404"/>
      <c r="DD1404"/>
      <c r="DE1404"/>
      <c r="DF1404"/>
      <c r="DG1404"/>
      <c r="DH1404"/>
      <c r="DI1404"/>
      <c r="DJ1404"/>
      <c r="DK1404"/>
      <c r="DL1404"/>
    </row>
    <row r="1405" spans="1:116" ht="14.4">
      <c r="A1405" t="s">
        <v>2781</v>
      </c>
      <c r="B1405" s="188" t="s">
        <v>1252</v>
      </c>
      <c r="C1405" s="151" t="str">
        <f t="shared" si="330"/>
        <v>B.044.01.117</v>
      </c>
      <c r="D1405" s="54" t="s">
        <v>1251</v>
      </c>
      <c r="E1405" s="150" t="s">
        <v>440</v>
      </c>
      <c r="F1405" s="153" t="str">
        <f t="shared" si="331"/>
        <v>Electricity Azerbaijan production</v>
      </c>
      <c r="G1405" s="154">
        <f t="shared" si="332"/>
        <v>0.18629749333333334</v>
      </c>
      <c r="H1405"/>
      <c r="I1405"/>
      <c r="J1405" s="227">
        <f t="shared" si="323"/>
        <v>3.7656134581999998E-2</v>
      </c>
      <c r="K1405"/>
      <c r="L1405" s="280">
        <f t="shared" si="324"/>
        <v>3.9640874E-3</v>
      </c>
      <c r="M1405" s="280">
        <f t="shared" si="325"/>
        <v>5.7219281000000007E-3</v>
      </c>
      <c r="N1405" s="281">
        <f t="shared" si="326"/>
        <v>2.5495082E-5</v>
      </c>
      <c r="O1405" s="280">
        <v>2.7944624000000001E-2</v>
      </c>
      <c r="P1405" s="219">
        <v>2.6925387000000002E-3</v>
      </c>
      <c r="Q1405" s="219">
        <v>3.0293894000000001E-3</v>
      </c>
      <c r="R1405" s="219">
        <v>2.7456604000000002E-3</v>
      </c>
      <c r="S1405" s="219">
        <v>1.218427E-3</v>
      </c>
      <c r="T1405" s="219">
        <v>0</v>
      </c>
      <c r="U1405" s="219">
        <v>0</v>
      </c>
      <c r="V1405" s="219">
        <v>0</v>
      </c>
      <c r="W1405" s="286">
        <v>2.5495082E-5</v>
      </c>
      <c r="X1405" s="219">
        <v>0</v>
      </c>
      <c r="Y1405" s="219">
        <v>0</v>
      </c>
      <c r="Z1405" s="219">
        <v>0</v>
      </c>
      <c r="AA1405" s="219">
        <v>0</v>
      </c>
      <c r="AB1405" s="219">
        <v>0</v>
      </c>
      <c r="AC1405"/>
      <c r="AD1405" s="227">
        <f t="shared" si="318"/>
        <v>2.7944624000000001E-2</v>
      </c>
      <c r="AE1405" s="227">
        <f t="shared" si="319"/>
        <v>9.6860155000000007E-3</v>
      </c>
      <c r="AF1405" s="227">
        <f t="shared" si="320"/>
        <v>5.7219281000000007E-3</v>
      </c>
      <c r="AG1405" s="227">
        <f t="shared" si="321"/>
        <v>5.7219281000000007E-3</v>
      </c>
      <c r="AH1405" s="227">
        <f t="shared" si="322"/>
        <v>2.5495082E-5</v>
      </c>
      <c r="AI1405"/>
      <c r="AJ1405">
        <v>2.2972139999999999</v>
      </c>
      <c r="AK1405" s="155">
        <v>2.1582709000000002</v>
      </c>
      <c r="AL1405" s="155">
        <v>0</v>
      </c>
      <c r="AM1405" s="155">
        <v>0</v>
      </c>
      <c r="AN1405" s="155">
        <v>1.3701137E-2</v>
      </c>
      <c r="AO1405" s="155">
        <v>1.8102811E-2</v>
      </c>
      <c r="AP1405" s="155">
        <v>0.1071391</v>
      </c>
      <c r="AQ1405"/>
      <c r="AR1405" s="156">
        <v>4.3018574999999998E-3</v>
      </c>
      <c r="AS1405" s="156">
        <v>4.0193579999999998E-3</v>
      </c>
      <c r="AT1405" s="156">
        <v>1.6099227E-4</v>
      </c>
      <c r="AU1405" s="156">
        <v>1.2150728999999999E-4</v>
      </c>
      <c r="AV1405" s="282">
        <f t="shared" si="327"/>
        <v>2.4096870152099998E-7</v>
      </c>
      <c r="AW1405" s="282">
        <f t="shared" si="328"/>
        <v>5.95385614758E-10</v>
      </c>
      <c r="AX1405" s="283">
        <f t="shared" si="329"/>
        <v>1.7017827311459999E-2</v>
      </c>
      <c r="AY1405" s="157">
        <v>1.7288406999999999E-7</v>
      </c>
      <c r="AZ1405" s="157">
        <v>5.2163296999999998E-10</v>
      </c>
      <c r="BA1405" s="157">
        <v>1.4251758000000001E-14</v>
      </c>
      <c r="BB1405" s="157">
        <v>0</v>
      </c>
      <c r="BC1405" s="157">
        <v>0</v>
      </c>
      <c r="BD1405" s="157">
        <v>7.3576520999999995E-11</v>
      </c>
      <c r="BE1405" s="157">
        <v>6.8011055E-8</v>
      </c>
      <c r="BF1405" s="157">
        <v>1.6779035999999998E-11</v>
      </c>
      <c r="BG1405" s="157">
        <v>5.6959357E-11</v>
      </c>
      <c r="BH1405" s="157">
        <v>0</v>
      </c>
      <c r="BI1405" s="157">
        <v>0</v>
      </c>
      <c r="BJ1405" s="157">
        <v>0</v>
      </c>
      <c r="BK1405" s="157">
        <v>0</v>
      </c>
      <c r="BL1405" s="157">
        <v>0</v>
      </c>
      <c r="BM1405" s="157">
        <v>0</v>
      </c>
      <c r="BN1405" s="157">
        <v>0</v>
      </c>
      <c r="BO1405" s="157">
        <v>0</v>
      </c>
      <c r="BP1405" s="157">
        <v>9.7731146000000001E-7</v>
      </c>
      <c r="BQ1405" s="157">
        <v>1.701685E-2</v>
      </c>
      <c r="BR1405" s="157">
        <v>0</v>
      </c>
      <c r="BS1405" s="157">
        <v>0</v>
      </c>
      <c r="BT1405" s="157">
        <v>0</v>
      </c>
      <c r="BU1405"/>
      <c r="BV1405" s="155">
        <v>1.0046103E-5</v>
      </c>
      <c r="BW1405" s="155">
        <v>3.9269502E-7</v>
      </c>
      <c r="BX1405" s="155">
        <v>5.1944683999999997E-6</v>
      </c>
      <c r="BY1405" s="155">
        <v>1.3071737000000001E-9</v>
      </c>
      <c r="BZ1405" s="155">
        <v>1.4140661999999999E-6</v>
      </c>
      <c r="CA1405" s="155">
        <v>0</v>
      </c>
      <c r="CB1405" s="155">
        <v>0</v>
      </c>
      <c r="CC1405" s="155">
        <v>0</v>
      </c>
      <c r="CD1405" s="155">
        <v>0</v>
      </c>
      <c r="CE1405" s="155">
        <v>3.9875553999999996E-9</v>
      </c>
      <c r="CF1405" s="155">
        <v>0</v>
      </c>
      <c r="CG1405" s="155">
        <v>0</v>
      </c>
      <c r="CH1405" s="155">
        <v>0</v>
      </c>
      <c r="CI1405" s="155">
        <v>5.5033898E-7</v>
      </c>
      <c r="CJ1405" s="155">
        <v>2.4892395999999999E-6</v>
      </c>
      <c r="CK1405" s="155">
        <v>3.2330928000000003E-14</v>
      </c>
      <c r="CL1405" s="155">
        <v>0</v>
      </c>
      <c r="CM1405"/>
      <c r="CN1405" s="284">
        <v>0</v>
      </c>
      <c r="CO1405" s="284">
        <v>0.18629749000000001</v>
      </c>
      <c r="CP1405" s="285">
        <v>0</v>
      </c>
      <c r="CQ1405" s="284">
        <v>2.6867621E-4</v>
      </c>
      <c r="CR1405" s="284">
        <v>0</v>
      </c>
      <c r="CS1405" s="284">
        <v>0</v>
      </c>
      <c r="CT1405" s="284">
        <v>4.6803810999999997E-5</v>
      </c>
      <c r="CU1405" s="284">
        <v>0</v>
      </c>
      <c r="CV1405" s="284">
        <v>0</v>
      </c>
      <c r="CW1405" s="284">
        <v>0</v>
      </c>
      <c r="CX1405"/>
      <c r="CY1405"/>
      <c r="CZ1405"/>
      <c r="DA1405"/>
      <c r="DB1405" s="57"/>
      <c r="DC1405"/>
      <c r="DD1405"/>
      <c r="DE1405"/>
      <c r="DF1405"/>
      <c r="DG1405"/>
      <c r="DH1405"/>
      <c r="DI1405"/>
      <c r="DJ1405"/>
      <c r="DK1405"/>
      <c r="DL1405"/>
    </row>
    <row r="1406" spans="1:116" ht="14.4">
      <c r="A1406" t="s">
        <v>2782</v>
      </c>
      <c r="B1406" s="188" t="s">
        <v>1252</v>
      </c>
      <c r="C1406" s="151" t="str">
        <f t="shared" si="330"/>
        <v>B.044.01.118</v>
      </c>
      <c r="D1406" s="54" t="s">
        <v>1251</v>
      </c>
      <c r="E1406" s="150" t="s">
        <v>440</v>
      </c>
      <c r="F1406" s="153" t="str">
        <f t="shared" si="331"/>
        <v>Electricity Bahamas production</v>
      </c>
      <c r="G1406" s="154">
        <f t="shared" si="332"/>
        <v>0.22126024</v>
      </c>
      <c r="H1406"/>
      <c r="I1406"/>
      <c r="J1406" s="227">
        <f t="shared" si="323"/>
        <v>4.48567561364E-2</v>
      </c>
      <c r="K1406"/>
      <c r="L1406" s="280">
        <f t="shared" si="324"/>
        <v>2.8838848E-3</v>
      </c>
      <c r="M1406" s="280">
        <f t="shared" si="325"/>
        <v>8.7810723999999993E-3</v>
      </c>
      <c r="N1406" s="281">
        <f t="shared" si="326"/>
        <v>2.7629364000000002E-6</v>
      </c>
      <c r="O1406" s="280">
        <v>3.3189035999999998E-2</v>
      </c>
      <c r="P1406" s="219">
        <v>6.9240530999999999E-3</v>
      </c>
      <c r="Q1406" s="219">
        <v>1.8570193E-3</v>
      </c>
      <c r="R1406" s="219">
        <v>1.5723575999999999E-3</v>
      </c>
      <c r="S1406" s="219">
        <v>1.3115271999999999E-3</v>
      </c>
      <c r="T1406" s="219">
        <v>0</v>
      </c>
      <c r="U1406" s="219">
        <v>0</v>
      </c>
      <c r="V1406" s="219">
        <v>0</v>
      </c>
      <c r="W1406" s="286">
        <v>2.7629364000000002E-6</v>
      </c>
      <c r="X1406" s="219">
        <v>0</v>
      </c>
      <c r="Y1406" s="219">
        <v>0</v>
      </c>
      <c r="Z1406" s="219">
        <v>0</v>
      </c>
      <c r="AA1406" s="219">
        <v>0</v>
      </c>
      <c r="AB1406" s="219">
        <v>0</v>
      </c>
      <c r="AC1406"/>
      <c r="AD1406" s="227">
        <f t="shared" ref="AD1406:AD1469" si="333">O1406</f>
        <v>3.3189035999999998E-2</v>
      </c>
      <c r="AE1406" s="227">
        <f t="shared" ref="AE1406:AE1469" si="334">P1406+Q1406+R1406+S1406+T1406+U1406+V1406</f>
        <v>1.1664957199999999E-2</v>
      </c>
      <c r="AF1406" s="227">
        <f t="shared" ref="AF1406:AF1469" si="335">P1406+Q1406+V1406+AA1406</f>
        <v>8.7810723999999993E-3</v>
      </c>
      <c r="AG1406" s="227">
        <f t="shared" ref="AG1406:AG1469" si="336">Z1406+P1406+Q1406+V1406+X1406</f>
        <v>8.7810723999999993E-3</v>
      </c>
      <c r="AH1406" s="227">
        <f t="shared" ref="AH1406:AH1469" si="337">W1406+Y1406+AB1406</f>
        <v>2.7629364000000002E-6</v>
      </c>
      <c r="AI1406"/>
      <c r="AJ1406">
        <v>2.811941</v>
      </c>
      <c r="AK1406" s="155">
        <v>2.8015254999999999</v>
      </c>
      <c r="AL1406" s="155">
        <v>0</v>
      </c>
      <c r="AM1406" s="155">
        <v>0</v>
      </c>
      <c r="AN1406" s="155">
        <v>0</v>
      </c>
      <c r="AO1406" s="155">
        <v>1.0415561E-2</v>
      </c>
      <c r="AP1406" s="155">
        <v>0</v>
      </c>
      <c r="AQ1406"/>
      <c r="AR1406" s="156">
        <v>6.2759720999999999E-3</v>
      </c>
      <c r="AS1406" s="156">
        <v>5.8662122000000001E-3</v>
      </c>
      <c r="AT1406" s="156">
        <v>2.0973020999999999E-4</v>
      </c>
      <c r="AU1406" s="156">
        <v>2.0002967000000001E-4</v>
      </c>
      <c r="AV1406" s="282">
        <f t="shared" si="327"/>
        <v>3.5169137507400003E-7</v>
      </c>
      <c r="AW1406" s="282">
        <f t="shared" si="328"/>
        <v>7.7562944860799996E-10</v>
      </c>
      <c r="AX1406" s="283">
        <f t="shared" si="329"/>
        <v>2.8015360912559999E-2</v>
      </c>
      <c r="AY1406" s="157">
        <v>2.0532950000000001E-7</v>
      </c>
      <c r="AZ1406" s="157">
        <v>6.1952867E-10</v>
      </c>
      <c r="BA1406" s="157">
        <v>1.6926408E-14</v>
      </c>
      <c r="BB1406" s="157">
        <v>0</v>
      </c>
      <c r="BC1406" s="157">
        <v>0</v>
      </c>
      <c r="BD1406" s="157">
        <v>4.2135074000000002E-11</v>
      </c>
      <c r="BE1406" s="157">
        <v>1.4631974000000001E-7</v>
      </c>
      <c r="BF1406" s="157">
        <v>9.6088521999999994E-12</v>
      </c>
      <c r="BG1406" s="157">
        <v>1.46475E-10</v>
      </c>
      <c r="BH1406" s="157">
        <v>0</v>
      </c>
      <c r="BI1406" s="157">
        <v>0</v>
      </c>
      <c r="BJ1406" s="157">
        <v>0</v>
      </c>
      <c r="BK1406" s="157">
        <v>0</v>
      </c>
      <c r="BL1406" s="157">
        <v>0</v>
      </c>
      <c r="BM1406" s="157">
        <v>0</v>
      </c>
      <c r="BN1406" s="157">
        <v>0</v>
      </c>
      <c r="BO1406" s="157">
        <v>0</v>
      </c>
      <c r="BP1406" s="157">
        <v>1.0591256E-7</v>
      </c>
      <c r="BQ1406" s="157">
        <v>2.8015254999999999E-2</v>
      </c>
      <c r="BR1406" s="157">
        <v>0</v>
      </c>
      <c r="BS1406" s="157">
        <v>0</v>
      </c>
      <c r="BT1406" s="157">
        <v>0</v>
      </c>
      <c r="BU1406"/>
      <c r="BV1406" s="155">
        <v>1.2936830999999999E-5</v>
      </c>
      <c r="BW1406" s="155">
        <v>1.0098429E-6</v>
      </c>
      <c r="BX1406" s="155">
        <v>6.1693226000000002E-6</v>
      </c>
      <c r="BY1406" s="155">
        <v>7.485793E-10</v>
      </c>
      <c r="BZ1406" s="155">
        <v>2.0057643E-6</v>
      </c>
      <c r="CA1406" s="155">
        <v>0</v>
      </c>
      <c r="CB1406" s="155">
        <v>0</v>
      </c>
      <c r="CC1406" s="155">
        <v>0</v>
      </c>
      <c r="CD1406" s="155">
        <v>0</v>
      </c>
      <c r="CE1406" s="155">
        <v>2.2835538E-9</v>
      </c>
      <c r="CF1406" s="155">
        <v>0</v>
      </c>
      <c r="CG1406" s="155">
        <v>0</v>
      </c>
      <c r="CH1406" s="155">
        <v>0</v>
      </c>
      <c r="CI1406" s="155">
        <v>3.6611679E-7</v>
      </c>
      <c r="CJ1406" s="155">
        <v>3.3827525000000001E-6</v>
      </c>
      <c r="CK1406" s="155">
        <v>3.5037462000000001E-15</v>
      </c>
      <c r="CL1406" s="155">
        <v>0</v>
      </c>
      <c r="CM1406"/>
      <c r="CN1406" s="284">
        <v>0</v>
      </c>
      <c r="CO1406" s="284">
        <v>0.22126024</v>
      </c>
      <c r="CP1406" s="285">
        <v>0</v>
      </c>
      <c r="CQ1406" s="284">
        <v>6.9091982999999995E-4</v>
      </c>
      <c r="CR1406" s="284">
        <v>0</v>
      </c>
      <c r="CS1406" s="284">
        <v>0</v>
      </c>
      <c r="CT1406" s="284">
        <v>7.4929284000000004E-5</v>
      </c>
      <c r="CU1406" s="284">
        <v>0</v>
      </c>
      <c r="CV1406" s="284">
        <v>0</v>
      </c>
      <c r="CW1406" s="284">
        <v>0</v>
      </c>
      <c r="CX1406"/>
      <c r="CY1406"/>
      <c r="CZ1406"/>
      <c r="DA1406"/>
      <c r="DB1406" s="57"/>
      <c r="DC1406"/>
      <c r="DD1406"/>
      <c r="DE1406"/>
      <c r="DF1406"/>
      <c r="DG1406"/>
      <c r="DH1406"/>
      <c r="DI1406"/>
      <c r="DJ1406"/>
      <c r="DK1406"/>
      <c r="DL1406"/>
    </row>
    <row r="1407" spans="1:116" ht="14.4">
      <c r="A1407" t="s">
        <v>2783</v>
      </c>
      <c r="B1407" s="188" t="s">
        <v>1252</v>
      </c>
      <c r="C1407" s="151" t="str">
        <f t="shared" si="330"/>
        <v>B.044.01.119</v>
      </c>
      <c r="D1407" s="54" t="s">
        <v>1251</v>
      </c>
      <c r="E1407" s="150" t="s">
        <v>440</v>
      </c>
      <c r="F1407" s="153" t="str">
        <f t="shared" si="331"/>
        <v>Electricity Bahrain production</v>
      </c>
      <c r="G1407" s="154">
        <f t="shared" si="332"/>
        <v>0.20092957333333333</v>
      </c>
      <c r="H1407"/>
      <c r="I1407"/>
      <c r="J1407" s="227">
        <f t="shared" si="323"/>
        <v>4.0558793241429997E-2</v>
      </c>
      <c r="K1407"/>
      <c r="L1407" s="280">
        <f t="shared" si="324"/>
        <v>4.2717177000000002E-3</v>
      </c>
      <c r="M1407" s="280">
        <f t="shared" si="325"/>
        <v>6.1469589E-3</v>
      </c>
      <c r="N1407" s="281">
        <f t="shared" si="326"/>
        <v>6.8064143000000004E-7</v>
      </c>
      <c r="O1407" s="280">
        <v>3.0139435999999999E-2</v>
      </c>
      <c r="P1407" s="219">
        <v>2.880133E-3</v>
      </c>
      <c r="Q1407" s="219">
        <v>3.2668259E-3</v>
      </c>
      <c r="R1407" s="219">
        <v>2.9621326999999999E-3</v>
      </c>
      <c r="S1407" s="219">
        <v>1.309585E-3</v>
      </c>
      <c r="T1407" s="219">
        <v>0</v>
      </c>
      <c r="U1407" s="219">
        <v>0</v>
      </c>
      <c r="V1407" s="219">
        <v>0</v>
      </c>
      <c r="W1407" s="286">
        <v>6.8064143000000004E-7</v>
      </c>
      <c r="X1407" s="219">
        <v>0</v>
      </c>
      <c r="Y1407" s="219">
        <v>0</v>
      </c>
      <c r="Z1407" s="219">
        <v>0</v>
      </c>
      <c r="AA1407" s="219">
        <v>0</v>
      </c>
      <c r="AB1407" s="219">
        <v>0</v>
      </c>
      <c r="AC1407"/>
      <c r="AD1407" s="227">
        <f t="shared" si="333"/>
        <v>3.0139435999999999E-2</v>
      </c>
      <c r="AE1407" s="227">
        <f t="shared" si="334"/>
        <v>1.0418676600000001E-2</v>
      </c>
      <c r="AF1407" s="227">
        <f t="shared" si="335"/>
        <v>6.1469589E-3</v>
      </c>
      <c r="AG1407" s="227">
        <f t="shared" si="336"/>
        <v>6.1469589E-3</v>
      </c>
      <c r="AH1407" s="227">
        <f t="shared" si="337"/>
        <v>6.8064143000000004E-7</v>
      </c>
      <c r="AI1407"/>
      <c r="AJ1407">
        <v>2.3327008999999999</v>
      </c>
      <c r="AK1407" s="155">
        <v>2.3301349999999998</v>
      </c>
      <c r="AL1407" s="155">
        <v>0</v>
      </c>
      <c r="AM1407" s="155">
        <v>0</v>
      </c>
      <c r="AN1407" s="155">
        <v>0</v>
      </c>
      <c r="AO1407" s="155">
        <v>2.5658436000000001E-3</v>
      </c>
      <c r="AP1407" s="155">
        <v>0</v>
      </c>
      <c r="AQ1407"/>
      <c r="AR1407" s="156">
        <v>4.6311234999999997E-3</v>
      </c>
      <c r="AS1407" s="156">
        <v>4.3266227999999999E-3</v>
      </c>
      <c r="AT1407" s="156">
        <v>1.7350159999999999E-4</v>
      </c>
      <c r="AU1407" s="156">
        <v>1.3099912000000001E-4</v>
      </c>
      <c r="AV1407" s="282">
        <f t="shared" si="327"/>
        <v>2.5938985841099998E-7</v>
      </c>
      <c r="AW1407" s="282">
        <f t="shared" si="328"/>
        <v>6.4164792711300001E-10</v>
      </c>
      <c r="AX1407" s="283">
        <f t="shared" si="329"/>
        <v>1.8347215091255E-2</v>
      </c>
      <c r="AY1407" s="157">
        <v>1.8646264999999999E-7</v>
      </c>
      <c r="AZ1407" s="157">
        <v>5.6260281000000001E-10</v>
      </c>
      <c r="BA1407" s="157">
        <v>1.5371113E-14</v>
      </c>
      <c r="BB1407" s="157">
        <v>0</v>
      </c>
      <c r="BC1407" s="157">
        <v>0</v>
      </c>
      <c r="BD1407" s="157">
        <v>7.9377411E-11</v>
      </c>
      <c r="BE1407" s="157">
        <v>7.2847831000000001E-8</v>
      </c>
      <c r="BF1407" s="157">
        <v>1.8101921999999999E-11</v>
      </c>
      <c r="BG1407" s="157">
        <v>6.0927824000000001E-11</v>
      </c>
      <c r="BH1407" s="157">
        <v>0</v>
      </c>
      <c r="BI1407" s="157">
        <v>0</v>
      </c>
      <c r="BJ1407" s="157">
        <v>0</v>
      </c>
      <c r="BK1407" s="157">
        <v>0</v>
      </c>
      <c r="BL1407" s="157">
        <v>0</v>
      </c>
      <c r="BM1407" s="157">
        <v>0</v>
      </c>
      <c r="BN1407" s="157">
        <v>0</v>
      </c>
      <c r="BO1407" s="157">
        <v>0</v>
      </c>
      <c r="BP1407" s="157">
        <v>2.6091255E-8</v>
      </c>
      <c r="BQ1407" s="157">
        <v>1.8347189E-2</v>
      </c>
      <c r="BR1407" s="157">
        <v>0</v>
      </c>
      <c r="BS1407" s="157">
        <v>0</v>
      </c>
      <c r="BT1407" s="157">
        <v>0</v>
      </c>
      <c r="BU1407"/>
      <c r="BV1407" s="155">
        <v>1.0826735E-5</v>
      </c>
      <c r="BW1407" s="155">
        <v>4.2005483E-7</v>
      </c>
      <c r="BX1407" s="155">
        <v>5.6024497000000002E-6</v>
      </c>
      <c r="BY1407" s="155">
        <v>1.4102334E-9</v>
      </c>
      <c r="BZ1407" s="155">
        <v>1.5181971E-6</v>
      </c>
      <c r="CA1407" s="155">
        <v>0</v>
      </c>
      <c r="CB1407" s="155">
        <v>0</v>
      </c>
      <c r="CC1407" s="155">
        <v>0</v>
      </c>
      <c r="CD1407" s="155">
        <v>0</v>
      </c>
      <c r="CE1407" s="155">
        <v>4.3019406000000003E-9</v>
      </c>
      <c r="CF1407" s="155">
        <v>0</v>
      </c>
      <c r="CG1407" s="155">
        <v>0</v>
      </c>
      <c r="CH1407" s="155">
        <v>0</v>
      </c>
      <c r="CI1407" s="155">
        <v>5.9349483E-7</v>
      </c>
      <c r="CJ1407" s="155">
        <v>2.6868264999999998E-6</v>
      </c>
      <c r="CK1407" s="155">
        <v>8.6313780999999996E-16</v>
      </c>
      <c r="CL1407" s="155">
        <v>0</v>
      </c>
      <c r="CM1407"/>
      <c r="CN1407" s="284">
        <v>0</v>
      </c>
      <c r="CO1407" s="284">
        <v>0.20092958</v>
      </c>
      <c r="CP1407" s="285">
        <v>0</v>
      </c>
      <c r="CQ1407" s="284">
        <v>2.873954E-4</v>
      </c>
      <c r="CR1407" s="284">
        <v>0</v>
      </c>
      <c r="CS1407" s="284">
        <v>0</v>
      </c>
      <c r="CT1407" s="284">
        <v>5.0221028000000002E-5</v>
      </c>
      <c r="CU1407" s="284">
        <v>0</v>
      </c>
      <c r="CV1407" s="284">
        <v>0</v>
      </c>
      <c r="CW1407" s="284">
        <v>0</v>
      </c>
      <c r="CX1407"/>
      <c r="CY1407"/>
      <c r="CZ1407"/>
      <c r="DA1407"/>
      <c r="DB1407" s="57"/>
      <c r="DC1407"/>
      <c r="DD1407"/>
      <c r="DE1407"/>
      <c r="DF1407"/>
      <c r="DG1407"/>
      <c r="DH1407"/>
      <c r="DI1407"/>
      <c r="DJ1407"/>
      <c r="DK1407"/>
      <c r="DL1407"/>
    </row>
    <row r="1408" spans="1:116" ht="14.4">
      <c r="A1408" t="s">
        <v>2784</v>
      </c>
      <c r="B1408" s="188" t="s">
        <v>1252</v>
      </c>
      <c r="C1408" s="151" t="str">
        <f t="shared" si="330"/>
        <v>B.044.01.120</v>
      </c>
      <c r="D1408" s="54" t="s">
        <v>1251</v>
      </c>
      <c r="E1408" s="150" t="s">
        <v>440</v>
      </c>
      <c r="F1408" s="153" t="str">
        <f t="shared" si="331"/>
        <v>Electricity Bangladesh production</v>
      </c>
      <c r="G1408" s="154">
        <f t="shared" si="332"/>
        <v>0.22581315333333335</v>
      </c>
      <c r="H1408"/>
      <c r="I1408"/>
      <c r="J1408" s="227">
        <f t="shared" si="323"/>
        <v>4.4525617624300004E-2</v>
      </c>
      <c r="K1408"/>
      <c r="L1408" s="280">
        <f t="shared" si="324"/>
        <v>4.0488133000000006E-3</v>
      </c>
      <c r="M1408" s="280">
        <f t="shared" si="325"/>
        <v>6.5996129000000002E-3</v>
      </c>
      <c r="N1408" s="281">
        <f t="shared" si="326"/>
        <v>5.2184243000000004E-6</v>
      </c>
      <c r="O1408" s="280">
        <v>3.3871973E-2</v>
      </c>
      <c r="P1408" s="219">
        <v>3.6069469000000001E-3</v>
      </c>
      <c r="Q1408" s="219">
        <v>2.9926660000000002E-3</v>
      </c>
      <c r="R1408" s="219">
        <v>2.6638167000000001E-3</v>
      </c>
      <c r="S1408" s="219">
        <v>1.3849966000000001E-3</v>
      </c>
      <c r="T1408" s="219">
        <v>0</v>
      </c>
      <c r="U1408" s="219">
        <v>0</v>
      </c>
      <c r="V1408" s="219">
        <v>0</v>
      </c>
      <c r="W1408" s="286">
        <v>5.2184243000000004E-6</v>
      </c>
      <c r="X1408" s="219">
        <v>0</v>
      </c>
      <c r="Y1408" s="219">
        <v>0</v>
      </c>
      <c r="Z1408" s="219">
        <v>0</v>
      </c>
      <c r="AA1408" s="219">
        <v>0</v>
      </c>
      <c r="AB1408" s="219">
        <v>0</v>
      </c>
      <c r="AC1408"/>
      <c r="AD1408" s="227">
        <f t="shared" si="333"/>
        <v>3.3871973E-2</v>
      </c>
      <c r="AE1408" s="227">
        <f t="shared" si="334"/>
        <v>1.0648426200000002E-2</v>
      </c>
      <c r="AF1408" s="227">
        <f t="shared" si="335"/>
        <v>6.5996129000000002E-3</v>
      </c>
      <c r="AG1408" s="227">
        <f t="shared" si="336"/>
        <v>6.5996129000000002E-3</v>
      </c>
      <c r="AH1408" s="227">
        <f t="shared" si="337"/>
        <v>5.2184243000000004E-6</v>
      </c>
      <c r="AI1408"/>
      <c r="AJ1408">
        <v>2.6278825000000001</v>
      </c>
      <c r="AK1408" s="155">
        <v>2.6058797</v>
      </c>
      <c r="AL1408" s="155">
        <v>0</v>
      </c>
      <c r="AM1408" s="155">
        <v>0</v>
      </c>
      <c r="AN1408" s="155">
        <v>0</v>
      </c>
      <c r="AO1408" s="155">
        <v>1.3525499999999999E-2</v>
      </c>
      <c r="AP1408" s="155">
        <v>8.4772506999999993E-3</v>
      </c>
      <c r="AQ1408"/>
      <c r="AR1408" s="156">
        <v>5.2739802999999998E-3</v>
      </c>
      <c r="AS1408" s="156">
        <v>4.9515638000000002E-3</v>
      </c>
      <c r="AT1408" s="156">
        <v>1.9600651999999999E-4</v>
      </c>
      <c r="AU1408" s="156">
        <v>1.2640994999999999E-4</v>
      </c>
      <c r="AV1408" s="282">
        <f t="shared" si="327"/>
        <v>2.9685633932300001E-7</v>
      </c>
      <c r="AW1408" s="282">
        <f t="shared" si="328"/>
        <v>7.2487619570600009E-10</v>
      </c>
      <c r="AX1408" s="283">
        <f t="shared" si="329"/>
        <v>1.7704475039599998E-2</v>
      </c>
      <c r="AY1408" s="157">
        <v>2.095546E-7</v>
      </c>
      <c r="AZ1408" s="157">
        <v>6.3227682000000001E-10</v>
      </c>
      <c r="BA1408" s="157">
        <v>1.7274706E-14</v>
      </c>
      <c r="BB1408" s="157">
        <v>0</v>
      </c>
      <c r="BC1408" s="157">
        <v>0</v>
      </c>
      <c r="BD1408" s="157">
        <v>7.1383323000000002E-11</v>
      </c>
      <c r="BE1408" s="157">
        <v>8.7230356000000002E-8</v>
      </c>
      <c r="BF1408" s="157">
        <v>1.6278880000000001E-11</v>
      </c>
      <c r="BG1408" s="157">
        <v>7.6303221000000002E-11</v>
      </c>
      <c r="BH1408" s="157">
        <v>0</v>
      </c>
      <c r="BI1408" s="157">
        <v>0</v>
      </c>
      <c r="BJ1408" s="157">
        <v>0</v>
      </c>
      <c r="BK1408" s="157">
        <v>0</v>
      </c>
      <c r="BL1408" s="157">
        <v>0</v>
      </c>
      <c r="BM1408" s="157">
        <v>0</v>
      </c>
      <c r="BN1408" s="157">
        <v>0</v>
      </c>
      <c r="BO1408" s="157">
        <v>0</v>
      </c>
      <c r="BP1408" s="157">
        <v>2.0003959999999999E-7</v>
      </c>
      <c r="BQ1408" s="157">
        <v>1.7704274999999998E-2</v>
      </c>
      <c r="BR1408" s="157">
        <v>0</v>
      </c>
      <c r="BS1408" s="157">
        <v>0</v>
      </c>
      <c r="BT1408" s="157">
        <v>0</v>
      </c>
      <c r="BU1408"/>
      <c r="BV1408" s="155">
        <v>1.2108113000000001E-5</v>
      </c>
      <c r="BW1408" s="155">
        <v>5.2605745999999998E-7</v>
      </c>
      <c r="BX1408" s="155">
        <v>6.2962697999999999E-6</v>
      </c>
      <c r="BY1408" s="155">
        <v>1.268209E-9</v>
      </c>
      <c r="BZ1408" s="155">
        <v>1.6730145999999999E-6</v>
      </c>
      <c r="CA1408" s="155">
        <v>0</v>
      </c>
      <c r="CB1408" s="155">
        <v>0</v>
      </c>
      <c r="CC1408" s="155">
        <v>0</v>
      </c>
      <c r="CD1408" s="155">
        <v>0</v>
      </c>
      <c r="CE1408" s="155">
        <v>3.8686928000000003E-9</v>
      </c>
      <c r="CF1408" s="155">
        <v>0</v>
      </c>
      <c r="CG1408" s="155">
        <v>0</v>
      </c>
      <c r="CH1408" s="155">
        <v>0</v>
      </c>
      <c r="CI1408" s="155">
        <v>5.4335107999999995E-7</v>
      </c>
      <c r="CJ1408" s="155">
        <v>3.0642834E-6</v>
      </c>
      <c r="CK1408" s="155">
        <v>6.6176095999999999E-15</v>
      </c>
      <c r="CL1408" s="155">
        <v>0</v>
      </c>
      <c r="CM1408"/>
      <c r="CN1408" s="284">
        <v>0</v>
      </c>
      <c r="CO1408" s="284">
        <v>0.22581314999999999</v>
      </c>
      <c r="CP1408" s="285">
        <v>0</v>
      </c>
      <c r="CQ1408" s="284">
        <v>3.5992085999999999E-4</v>
      </c>
      <c r="CR1408" s="284">
        <v>0</v>
      </c>
      <c r="CS1408" s="284">
        <v>0</v>
      </c>
      <c r="CT1408" s="284">
        <v>5.6533729000000003E-5</v>
      </c>
      <c r="CU1408" s="284">
        <v>0</v>
      </c>
      <c r="CV1408" s="284">
        <v>0</v>
      </c>
      <c r="CW1408" s="284">
        <v>0</v>
      </c>
      <c r="CX1408"/>
      <c r="CY1408"/>
      <c r="CZ1408"/>
      <c r="DA1408"/>
      <c r="DB1408" s="57"/>
      <c r="DC1408"/>
      <c r="DD1408"/>
      <c r="DE1408"/>
      <c r="DF1408"/>
      <c r="DG1408"/>
      <c r="DH1408"/>
      <c r="DI1408"/>
      <c r="DJ1408"/>
      <c r="DK1408"/>
      <c r="DL1408"/>
    </row>
    <row r="1409" spans="1:116" ht="14.4">
      <c r="A1409" t="s">
        <v>2785</v>
      </c>
      <c r="B1409" s="188" t="s">
        <v>1252</v>
      </c>
      <c r="C1409" s="151" t="str">
        <f t="shared" si="330"/>
        <v>B.044.01.121</v>
      </c>
      <c r="D1409" s="54" t="s">
        <v>1251</v>
      </c>
      <c r="E1409" s="150" t="s">
        <v>440</v>
      </c>
      <c r="F1409" s="153" t="str">
        <f t="shared" si="331"/>
        <v>Electricity Barbados production</v>
      </c>
      <c r="G1409" s="154">
        <f t="shared" si="332"/>
        <v>0.20500694666666666</v>
      </c>
      <c r="H1409"/>
      <c r="I1409"/>
      <c r="J1409" s="227">
        <f t="shared" si="323"/>
        <v>4.1572920786999999E-2</v>
      </c>
      <c r="K1409"/>
      <c r="L1409" s="280">
        <f t="shared" si="324"/>
        <v>2.7182261999999999E-3</v>
      </c>
      <c r="M1409" s="280">
        <f t="shared" si="325"/>
        <v>8.0804815999999998E-3</v>
      </c>
      <c r="N1409" s="281">
        <f t="shared" si="326"/>
        <v>2.3170987E-5</v>
      </c>
      <c r="O1409" s="280">
        <v>3.0751041999999999E-2</v>
      </c>
      <c r="P1409" s="219">
        <v>6.3144053999999996E-3</v>
      </c>
      <c r="Q1409" s="219">
        <v>1.7660762E-3</v>
      </c>
      <c r="R1409" s="219">
        <v>1.5007553E-3</v>
      </c>
      <c r="S1409" s="219">
        <v>1.2174709000000001E-3</v>
      </c>
      <c r="T1409" s="219">
        <v>0</v>
      </c>
      <c r="U1409" s="219">
        <v>0</v>
      </c>
      <c r="V1409" s="219">
        <v>0</v>
      </c>
      <c r="W1409" s="286">
        <v>2.3170987E-5</v>
      </c>
      <c r="X1409" s="219">
        <v>0</v>
      </c>
      <c r="Y1409" s="219">
        <v>0</v>
      </c>
      <c r="Z1409" s="219">
        <v>0</v>
      </c>
      <c r="AA1409" s="219">
        <v>0</v>
      </c>
      <c r="AB1409" s="219">
        <v>0</v>
      </c>
      <c r="AC1409"/>
      <c r="AD1409" s="227">
        <f t="shared" si="333"/>
        <v>3.0751041999999999E-2</v>
      </c>
      <c r="AE1409" s="227">
        <f t="shared" si="334"/>
        <v>1.07987078E-2</v>
      </c>
      <c r="AF1409" s="227">
        <f t="shared" si="335"/>
        <v>8.0804815999999998E-3</v>
      </c>
      <c r="AG1409" s="227">
        <f t="shared" si="336"/>
        <v>8.0804815999999998E-3</v>
      </c>
      <c r="AH1409" s="227">
        <f t="shared" si="337"/>
        <v>2.3170987E-5</v>
      </c>
      <c r="AI1409"/>
      <c r="AJ1409">
        <v>2.6738005999999999</v>
      </c>
      <c r="AK1409" s="155">
        <v>2.5864519000000001</v>
      </c>
      <c r="AL1409" s="155">
        <v>0</v>
      </c>
      <c r="AM1409" s="155">
        <v>0</v>
      </c>
      <c r="AN1409" s="155">
        <v>0</v>
      </c>
      <c r="AO1409" s="155">
        <v>8.7348677999999999E-2</v>
      </c>
      <c r="AP1409" s="155">
        <v>0</v>
      </c>
      <c r="AQ1409"/>
      <c r="AR1409" s="156">
        <v>5.7828050999999998E-3</v>
      </c>
      <c r="AS1409" s="156">
        <v>5.4053087999999996E-3</v>
      </c>
      <c r="AT1409" s="156">
        <v>1.9381855999999999E-4</v>
      </c>
      <c r="AU1409" s="156">
        <v>1.8367774000000001E-4</v>
      </c>
      <c r="AV1409" s="282">
        <f t="shared" si="327"/>
        <v>3.2405927631899999E-7</v>
      </c>
      <c r="AW1409" s="282">
        <f t="shared" si="328"/>
        <v>7.1678462543200004E-10</v>
      </c>
      <c r="AX1409" s="283">
        <f t="shared" si="329"/>
        <v>2.5725174221179998E-2</v>
      </c>
      <c r="AY1409" s="157">
        <v>1.9024645000000001E-7</v>
      </c>
      <c r="AZ1409" s="157">
        <v>5.7401946000000002E-10</v>
      </c>
      <c r="BA1409" s="157">
        <v>1.5683031999999999E-14</v>
      </c>
      <c r="BB1409" s="157">
        <v>0</v>
      </c>
      <c r="BC1409" s="157">
        <v>0</v>
      </c>
      <c r="BD1409" s="157">
        <v>4.0216318999999999E-11</v>
      </c>
      <c r="BE1409" s="157">
        <v>1.3377261E-7</v>
      </c>
      <c r="BF1409" s="157">
        <v>9.1712823999999994E-12</v>
      </c>
      <c r="BG1409" s="157">
        <v>1.3357819999999999E-10</v>
      </c>
      <c r="BH1409" s="157">
        <v>0</v>
      </c>
      <c r="BI1409" s="157">
        <v>0</v>
      </c>
      <c r="BJ1409" s="157">
        <v>0</v>
      </c>
      <c r="BK1409" s="157">
        <v>0</v>
      </c>
      <c r="BL1409" s="157">
        <v>0</v>
      </c>
      <c r="BM1409" s="157">
        <v>0</v>
      </c>
      <c r="BN1409" s="157">
        <v>0</v>
      </c>
      <c r="BO1409" s="157">
        <v>0</v>
      </c>
      <c r="BP1409" s="157">
        <v>8.8822117999999999E-7</v>
      </c>
      <c r="BQ1409" s="157">
        <v>2.5724285999999999E-2</v>
      </c>
      <c r="BR1409" s="157">
        <v>0</v>
      </c>
      <c r="BS1409" s="157">
        <v>0</v>
      </c>
      <c r="BT1409" s="157">
        <v>0</v>
      </c>
      <c r="BU1409"/>
      <c r="BV1409" s="155">
        <v>1.1954423E-5</v>
      </c>
      <c r="BW1409" s="155">
        <v>9.2092848999999995E-7</v>
      </c>
      <c r="BX1409" s="155">
        <v>5.7161377000000002E-6</v>
      </c>
      <c r="BY1409" s="155">
        <v>7.1449034999999999E-10</v>
      </c>
      <c r="BZ1409" s="155">
        <v>1.8483344999999999E-6</v>
      </c>
      <c r="CA1409" s="155">
        <v>0</v>
      </c>
      <c r="CB1409" s="155">
        <v>0</v>
      </c>
      <c r="CC1409" s="155">
        <v>0</v>
      </c>
      <c r="CD1409" s="155">
        <v>0</v>
      </c>
      <c r="CE1409" s="155">
        <v>2.1795648000000002E-9</v>
      </c>
      <c r="CF1409" s="155">
        <v>0</v>
      </c>
      <c r="CG1409" s="155">
        <v>0</v>
      </c>
      <c r="CH1409" s="155">
        <v>0</v>
      </c>
      <c r="CI1409" s="155">
        <v>3.4665790000000001E-7</v>
      </c>
      <c r="CJ1409" s="155">
        <v>3.1194705000000001E-6</v>
      </c>
      <c r="CK1409" s="155">
        <v>2.9383688000000002E-14</v>
      </c>
      <c r="CL1409" s="155">
        <v>0</v>
      </c>
      <c r="CM1409"/>
      <c r="CN1409" s="284">
        <v>0</v>
      </c>
      <c r="CO1409" s="284">
        <v>0.20500694999999999</v>
      </c>
      <c r="CP1409" s="285">
        <v>0</v>
      </c>
      <c r="CQ1409" s="284">
        <v>6.3008585999999999E-4</v>
      </c>
      <c r="CR1409" s="284">
        <v>0</v>
      </c>
      <c r="CS1409" s="284">
        <v>0</v>
      </c>
      <c r="CT1409" s="284">
        <v>6.8866109999999995E-5</v>
      </c>
      <c r="CU1409" s="284">
        <v>0</v>
      </c>
      <c r="CV1409" s="284">
        <v>0</v>
      </c>
      <c r="CW1409" s="284">
        <v>0</v>
      </c>
      <c r="CX1409"/>
      <c r="CY1409"/>
      <c r="CZ1409"/>
      <c r="DA1409"/>
      <c r="DB1409" s="57"/>
      <c r="DC1409"/>
      <c r="DD1409"/>
      <c r="DE1409"/>
      <c r="DF1409"/>
      <c r="DG1409"/>
      <c r="DH1409"/>
      <c r="DI1409"/>
      <c r="DJ1409"/>
      <c r="DK1409"/>
      <c r="DL1409"/>
    </row>
    <row r="1410" spans="1:116" ht="14.4">
      <c r="A1410" t="s">
        <v>2786</v>
      </c>
      <c r="B1410" s="188" t="s">
        <v>1252</v>
      </c>
      <c r="C1410" s="151" t="str">
        <f t="shared" si="330"/>
        <v>B.044.01.122</v>
      </c>
      <c r="D1410" s="54" t="s">
        <v>1251</v>
      </c>
      <c r="E1410" s="150" t="s">
        <v>440</v>
      </c>
      <c r="F1410" s="153" t="str">
        <f t="shared" si="331"/>
        <v>Electricity Belarus production</v>
      </c>
      <c r="G1410" s="154">
        <f t="shared" si="332"/>
        <v>0.12774216000000002</v>
      </c>
      <c r="H1410"/>
      <c r="I1410"/>
      <c r="J1410" s="227">
        <f t="shared" si="323"/>
        <v>3.5758852684899999E-2</v>
      </c>
      <c r="K1410"/>
      <c r="L1410" s="280">
        <f t="shared" si="324"/>
        <v>2.76376763E-3</v>
      </c>
      <c r="M1410" s="280">
        <f t="shared" si="325"/>
        <v>4.1800416E-3</v>
      </c>
      <c r="N1410" s="281">
        <f t="shared" si="326"/>
        <v>9.6537194548999995E-3</v>
      </c>
      <c r="O1410" s="280">
        <v>1.9161324E-2</v>
      </c>
      <c r="P1410" s="219">
        <v>2.0571792000000002E-3</v>
      </c>
      <c r="Q1410" s="219">
        <v>2.1228623999999998E-3</v>
      </c>
      <c r="R1410" s="219">
        <v>1.9191343E-3</v>
      </c>
      <c r="S1410" s="219">
        <v>8.4463333E-4</v>
      </c>
      <c r="T1410" s="219">
        <v>0</v>
      </c>
      <c r="U1410" s="219">
        <v>0</v>
      </c>
      <c r="V1410" s="219">
        <v>0</v>
      </c>
      <c r="W1410" s="286">
        <v>4.7172549E-6</v>
      </c>
      <c r="X1410" s="219">
        <v>0</v>
      </c>
      <c r="Y1410" s="219">
        <v>9.6490021999999995E-3</v>
      </c>
      <c r="Z1410" s="219">
        <v>0</v>
      </c>
      <c r="AA1410" s="219">
        <v>0</v>
      </c>
      <c r="AB1410" s="219">
        <v>0</v>
      </c>
      <c r="AC1410"/>
      <c r="AD1410" s="227">
        <f t="shared" si="333"/>
        <v>1.9161324E-2</v>
      </c>
      <c r="AE1410" s="227">
        <f t="shared" si="334"/>
        <v>6.9438092300000004E-3</v>
      </c>
      <c r="AF1410" s="227">
        <f t="shared" si="335"/>
        <v>4.1800416E-3</v>
      </c>
      <c r="AG1410" s="227">
        <f t="shared" si="336"/>
        <v>4.1800416E-3</v>
      </c>
      <c r="AH1410" s="227">
        <f t="shared" si="337"/>
        <v>9.6537194548999995E-3</v>
      </c>
      <c r="AI1410"/>
      <c r="AJ1410">
        <v>2.8739471000000001</v>
      </c>
      <c r="AK1410" s="155">
        <v>1.4717145</v>
      </c>
      <c r="AL1410" s="155">
        <v>1.3368237000000001</v>
      </c>
      <c r="AM1410" s="155">
        <v>0</v>
      </c>
      <c r="AN1410" s="155">
        <v>4.5514255000000003E-2</v>
      </c>
      <c r="AO1410" s="155">
        <v>9.9473615999999994E-3</v>
      </c>
      <c r="AP1410" s="155">
        <v>9.9473614999999998E-3</v>
      </c>
      <c r="AQ1410"/>
      <c r="AR1410" s="156">
        <v>3.0171044999999998E-3</v>
      </c>
      <c r="AS1410" s="156">
        <v>2.8223431999999998E-3</v>
      </c>
      <c r="AT1410" s="156">
        <v>1.1165749E-4</v>
      </c>
      <c r="AU1410" s="156">
        <v>8.3103792999999996E-5</v>
      </c>
      <c r="AV1410" s="282">
        <f t="shared" si="327"/>
        <v>1.6920523078099998E-7</v>
      </c>
      <c r="AW1410" s="282">
        <f t="shared" si="328"/>
        <v>4.1293450827549998E-10</v>
      </c>
      <c r="AX1410" s="283">
        <f t="shared" si="329"/>
        <v>1.1639187117E-2</v>
      </c>
      <c r="AY1410" s="157">
        <v>1.1854472999999999E-7</v>
      </c>
      <c r="AZ1410" s="157">
        <v>3.5767805999999999E-10</v>
      </c>
      <c r="BA1410" s="157">
        <v>9.7722754999999995E-15</v>
      </c>
      <c r="BB1410" s="157">
        <v>0</v>
      </c>
      <c r="BC1410" s="157">
        <v>0</v>
      </c>
      <c r="BD1410" s="157">
        <v>5.1427781000000002E-11</v>
      </c>
      <c r="BE1410" s="157">
        <v>5.0609073E-8</v>
      </c>
      <c r="BF1410" s="157">
        <v>1.1728043000000001E-11</v>
      </c>
      <c r="BG1410" s="157">
        <v>4.3518633000000001E-11</v>
      </c>
      <c r="BH1410" s="157">
        <v>0</v>
      </c>
      <c r="BI1410" s="157">
        <v>0</v>
      </c>
      <c r="BJ1410" s="157">
        <v>0</v>
      </c>
      <c r="BK1410" s="157">
        <v>0</v>
      </c>
      <c r="BL1410" s="157">
        <v>0</v>
      </c>
      <c r="BM1410" s="157">
        <v>0</v>
      </c>
      <c r="BN1410" s="157">
        <v>0</v>
      </c>
      <c r="BO1410" s="157">
        <v>0</v>
      </c>
      <c r="BP1410" s="157">
        <v>1.4098117E-5</v>
      </c>
      <c r="BQ1410" s="157">
        <v>1.1625089E-2</v>
      </c>
      <c r="BR1410" s="157">
        <v>0</v>
      </c>
      <c r="BS1410" s="157">
        <v>0</v>
      </c>
      <c r="BT1410" s="157">
        <v>0</v>
      </c>
      <c r="BU1410"/>
      <c r="BV1410" s="155">
        <v>8.6644077999999999E-6</v>
      </c>
      <c r="BW1410" s="155">
        <v>3.0003061000000001E-7</v>
      </c>
      <c r="BX1410" s="155">
        <v>3.5617905000000002E-6</v>
      </c>
      <c r="BY1410" s="155">
        <v>9.1367520999999995E-10</v>
      </c>
      <c r="BZ1410" s="155">
        <v>1.0031601000000001E-6</v>
      </c>
      <c r="CA1410" s="155">
        <v>0</v>
      </c>
      <c r="CB1410" s="155">
        <v>0</v>
      </c>
      <c r="CC1410" s="155">
        <v>0</v>
      </c>
      <c r="CD1410" s="155">
        <v>0</v>
      </c>
      <c r="CE1410" s="155">
        <v>2.7871816E-9</v>
      </c>
      <c r="CF1410" s="155">
        <v>0</v>
      </c>
      <c r="CG1410" s="155">
        <v>0</v>
      </c>
      <c r="CH1410" s="155">
        <v>0</v>
      </c>
      <c r="CI1410" s="155">
        <v>3.8632887000000002E-7</v>
      </c>
      <c r="CJ1410" s="155">
        <v>3.4093969000000001E-6</v>
      </c>
      <c r="CK1410" s="155">
        <v>5.9820647E-15</v>
      </c>
      <c r="CL1410" s="155">
        <v>0</v>
      </c>
      <c r="CM1410"/>
      <c r="CN1410" s="284">
        <v>0</v>
      </c>
      <c r="CO1410" s="284">
        <v>0.12774215999999999</v>
      </c>
      <c r="CP1410" s="285">
        <v>0</v>
      </c>
      <c r="CQ1410" s="284">
        <v>2.0527657E-4</v>
      </c>
      <c r="CR1410" s="284">
        <v>0</v>
      </c>
      <c r="CS1410" s="284">
        <v>0</v>
      </c>
      <c r="CT1410" s="284">
        <v>3.3607852000000003E-5</v>
      </c>
      <c r="CU1410" s="284">
        <v>0</v>
      </c>
      <c r="CV1410" s="284">
        <v>0</v>
      </c>
      <c r="CW1410" s="284">
        <v>0</v>
      </c>
      <c r="CX1410"/>
      <c r="CY1410"/>
      <c r="CZ1410"/>
      <c r="DA1410"/>
      <c r="DB1410" s="57"/>
      <c r="DC1410"/>
      <c r="DD1410"/>
      <c r="DE1410"/>
      <c r="DF1410"/>
      <c r="DG1410"/>
      <c r="DH1410"/>
      <c r="DI1410"/>
      <c r="DJ1410"/>
      <c r="DK1410"/>
      <c r="DL1410"/>
    </row>
    <row r="1411" spans="1:116" ht="14.4">
      <c r="A1411" t="s">
        <v>2787</v>
      </c>
      <c r="B1411" s="188" t="s">
        <v>1252</v>
      </c>
      <c r="C1411" s="151" t="str">
        <f t="shared" si="330"/>
        <v>B.044.01.123</v>
      </c>
      <c r="D1411" s="54" t="s">
        <v>1251</v>
      </c>
      <c r="E1411" s="150" t="s">
        <v>440</v>
      </c>
      <c r="F1411" s="153" t="str">
        <f t="shared" si="331"/>
        <v>Electricity Belize production</v>
      </c>
      <c r="G1411" s="154">
        <f t="shared" si="332"/>
        <v>2.6151192666666667E-2</v>
      </c>
      <c r="H1411"/>
      <c r="I1411"/>
      <c r="J1411" s="227">
        <f t="shared" si="323"/>
        <v>8.5546758599999995E-3</v>
      </c>
      <c r="K1411"/>
      <c r="L1411" s="280">
        <f t="shared" si="324"/>
        <v>1.63123656E-3</v>
      </c>
      <c r="M1411" s="280">
        <f t="shared" si="325"/>
        <v>2.8832685999999998E-3</v>
      </c>
      <c r="N1411" s="281">
        <f t="shared" si="326"/>
        <v>1.1749180000000001E-4</v>
      </c>
      <c r="O1411" s="280">
        <v>3.9226788999999996E-3</v>
      </c>
      <c r="P1411" s="219">
        <v>1.718163E-3</v>
      </c>
      <c r="Q1411" s="219">
        <v>1.1651056E-3</v>
      </c>
      <c r="R1411" s="219">
        <v>9.8079130000000006E-4</v>
      </c>
      <c r="S1411" s="219">
        <v>6.5044525999999997E-4</v>
      </c>
      <c r="T1411" s="219">
        <v>0</v>
      </c>
      <c r="U1411" s="219">
        <v>0</v>
      </c>
      <c r="V1411" s="219">
        <v>0</v>
      </c>
      <c r="W1411" s="286">
        <v>1.1749180000000001E-4</v>
      </c>
      <c r="X1411" s="219">
        <v>0</v>
      </c>
      <c r="Y1411" s="219">
        <v>0</v>
      </c>
      <c r="Z1411" s="219">
        <v>0</v>
      </c>
      <c r="AA1411" s="219">
        <v>0</v>
      </c>
      <c r="AB1411" s="219">
        <v>0</v>
      </c>
      <c r="AC1411"/>
      <c r="AD1411" s="227">
        <f t="shared" si="333"/>
        <v>3.9226788999999996E-3</v>
      </c>
      <c r="AE1411" s="227">
        <f t="shared" si="334"/>
        <v>4.5145051599999996E-3</v>
      </c>
      <c r="AF1411" s="227">
        <f t="shared" si="335"/>
        <v>2.8832685999999998E-3</v>
      </c>
      <c r="AG1411" s="227">
        <f t="shared" si="336"/>
        <v>2.8832685999999998E-3</v>
      </c>
      <c r="AH1411" s="227">
        <f t="shared" si="337"/>
        <v>1.1749180000000001E-4</v>
      </c>
      <c r="AI1411"/>
      <c r="AJ1411">
        <v>2.1072291999999999</v>
      </c>
      <c r="AK1411" s="155">
        <v>0.31434742999999998</v>
      </c>
      <c r="AL1411" s="155">
        <v>0</v>
      </c>
      <c r="AM1411" s="155">
        <v>0</v>
      </c>
      <c r="AN1411" s="155">
        <v>1.1997735</v>
      </c>
      <c r="AO1411" s="155">
        <v>2.3724333E-2</v>
      </c>
      <c r="AP1411" s="155">
        <v>0.56938396000000002</v>
      </c>
      <c r="AQ1411"/>
      <c r="AR1411" s="156">
        <v>1.1496151999999999E-3</v>
      </c>
      <c r="AS1411" s="156">
        <v>1.0958896000000001E-3</v>
      </c>
      <c r="AT1411" s="156">
        <v>3.1249040000000001E-5</v>
      </c>
      <c r="AU1411" s="156">
        <v>2.2476563999999999E-5</v>
      </c>
      <c r="AV1411" s="282">
        <f t="shared" si="327"/>
        <v>6.5700814642999996E-8</v>
      </c>
      <c r="AW1411" s="282">
        <f t="shared" si="328"/>
        <v>1.1556597416620001E-10</v>
      </c>
      <c r="AX1411" s="283">
        <f t="shared" si="329"/>
        <v>3.1479781523999998E-3</v>
      </c>
      <c r="AY1411" s="157">
        <v>2.4268307000000001E-8</v>
      </c>
      <c r="AZ1411" s="157">
        <v>7.3223339000000002E-11</v>
      </c>
      <c r="BA1411" s="157">
        <v>2.0005662E-15</v>
      </c>
      <c r="BB1411" s="157">
        <v>0</v>
      </c>
      <c r="BC1411" s="157">
        <v>0</v>
      </c>
      <c r="BD1411" s="157">
        <v>2.6282642999999999E-11</v>
      </c>
      <c r="BE1411" s="157">
        <v>4.1406225000000003E-8</v>
      </c>
      <c r="BF1411" s="157">
        <v>5.9937245999999999E-12</v>
      </c>
      <c r="BG1411" s="157">
        <v>3.6346910000000002E-11</v>
      </c>
      <c r="BH1411" s="157">
        <v>0</v>
      </c>
      <c r="BI1411" s="157">
        <v>0</v>
      </c>
      <c r="BJ1411" s="157">
        <v>0</v>
      </c>
      <c r="BK1411" s="157">
        <v>0</v>
      </c>
      <c r="BL1411" s="157">
        <v>0</v>
      </c>
      <c r="BM1411" s="157">
        <v>0</v>
      </c>
      <c r="BN1411" s="157">
        <v>0</v>
      </c>
      <c r="BO1411" s="157">
        <v>0</v>
      </c>
      <c r="BP1411" s="157">
        <v>4.5038524000000003E-6</v>
      </c>
      <c r="BQ1411" s="157">
        <v>3.1434742999999999E-3</v>
      </c>
      <c r="BR1411" s="157">
        <v>0</v>
      </c>
      <c r="BS1411" s="157">
        <v>0</v>
      </c>
      <c r="BT1411" s="157">
        <v>0</v>
      </c>
      <c r="BU1411"/>
      <c r="BV1411" s="155">
        <v>2.3535746E-6</v>
      </c>
      <c r="BW1411" s="155">
        <v>2.5058658E-7</v>
      </c>
      <c r="BX1411" s="155">
        <v>7.2916464E-7</v>
      </c>
      <c r="BY1411" s="155">
        <v>4.6694216000000005E-10</v>
      </c>
      <c r="BZ1411" s="155">
        <v>7.8861742999999997E-7</v>
      </c>
      <c r="CA1411" s="155">
        <v>0</v>
      </c>
      <c r="CB1411" s="155">
        <v>0</v>
      </c>
      <c r="CC1411" s="155">
        <v>0</v>
      </c>
      <c r="CD1411" s="155">
        <v>0</v>
      </c>
      <c r="CE1411" s="155">
        <v>1.4244149E-9</v>
      </c>
      <c r="CF1411" s="155">
        <v>0</v>
      </c>
      <c r="CG1411" s="155">
        <v>0</v>
      </c>
      <c r="CH1411" s="155">
        <v>0</v>
      </c>
      <c r="CI1411" s="155">
        <v>2.0374995000000001E-7</v>
      </c>
      <c r="CJ1411" s="155">
        <v>3.7956447000000001E-7</v>
      </c>
      <c r="CK1411" s="155">
        <v>1.4899418999999999E-13</v>
      </c>
      <c r="CL1411" s="155">
        <v>0</v>
      </c>
      <c r="CM1411"/>
      <c r="CN1411" s="284">
        <v>0</v>
      </c>
      <c r="CO1411" s="284">
        <v>2.6151192E-2</v>
      </c>
      <c r="CP1411" s="285">
        <v>0</v>
      </c>
      <c r="CQ1411" s="284">
        <v>1.7144769000000001E-4</v>
      </c>
      <c r="CR1411" s="284">
        <v>0</v>
      </c>
      <c r="CS1411" s="284">
        <v>0</v>
      </c>
      <c r="CT1411" s="284">
        <v>2.6697936999999998E-5</v>
      </c>
      <c r="CU1411" s="284">
        <v>0</v>
      </c>
      <c r="CV1411" s="284">
        <v>0</v>
      </c>
      <c r="CW1411" s="284">
        <v>0</v>
      </c>
      <c r="CX1411"/>
      <c r="CY1411"/>
      <c r="CZ1411"/>
      <c r="DA1411"/>
      <c r="DB1411" s="54"/>
      <c r="DC1411"/>
      <c r="DD1411"/>
      <c r="DE1411"/>
      <c r="DF1411"/>
      <c r="DG1411"/>
      <c r="DH1411"/>
      <c r="DI1411"/>
      <c r="DJ1411"/>
      <c r="DK1411"/>
      <c r="DL1411"/>
    </row>
    <row r="1412" spans="1:116" ht="14.4">
      <c r="A1412" t="s">
        <v>2788</v>
      </c>
      <c r="B1412" s="188" t="s">
        <v>1252</v>
      </c>
      <c r="C1412" s="151" t="str">
        <f t="shared" si="330"/>
        <v>B.044.01.124</v>
      </c>
      <c r="D1412" s="54" t="s">
        <v>1251</v>
      </c>
      <c r="E1412" s="150" t="s">
        <v>440</v>
      </c>
      <c r="F1412" s="153" t="str">
        <f t="shared" si="331"/>
        <v>Electricity Benin production</v>
      </c>
      <c r="G1412" s="154">
        <f t="shared" si="332"/>
        <v>0.3134826</v>
      </c>
      <c r="H1412"/>
      <c r="I1412"/>
      <c r="J1412" s="227">
        <f t="shared" si="323"/>
        <v>6.3358736514000008E-2</v>
      </c>
      <c r="K1412"/>
      <c r="L1412" s="280">
        <f t="shared" si="324"/>
        <v>5.9916885E-3</v>
      </c>
      <c r="M1412" s="280">
        <f t="shared" si="325"/>
        <v>1.0331726100000001E-2</v>
      </c>
      <c r="N1412" s="281">
        <f t="shared" si="326"/>
        <v>1.2931914000000001E-5</v>
      </c>
      <c r="O1412" s="280">
        <v>4.7022389999999997E-2</v>
      </c>
      <c r="P1412" s="219">
        <v>5.8776604E-3</v>
      </c>
      <c r="Q1412" s="219">
        <v>4.4540656999999999E-3</v>
      </c>
      <c r="R1412" s="219">
        <v>3.9973481999999996E-3</v>
      </c>
      <c r="S1412" s="286">
        <v>1.9943402999999999E-3</v>
      </c>
      <c r="T1412" s="219">
        <v>0</v>
      </c>
      <c r="U1412" s="219">
        <v>0</v>
      </c>
      <c r="V1412" s="219">
        <v>0</v>
      </c>
      <c r="W1412" s="286">
        <v>1.2931914000000001E-5</v>
      </c>
      <c r="X1412" s="219">
        <v>0</v>
      </c>
      <c r="Y1412" s="219">
        <v>0</v>
      </c>
      <c r="Z1412" s="219">
        <v>0</v>
      </c>
      <c r="AA1412" s="219">
        <v>0</v>
      </c>
      <c r="AB1412" s="219">
        <v>0</v>
      </c>
      <c r="AC1412"/>
      <c r="AD1412" s="227">
        <f t="shared" si="333"/>
        <v>4.7022389999999997E-2</v>
      </c>
      <c r="AE1412" s="227">
        <f t="shared" si="334"/>
        <v>1.6323414600000002E-2</v>
      </c>
      <c r="AF1412" s="227">
        <f t="shared" si="335"/>
        <v>1.0331726100000001E-2</v>
      </c>
      <c r="AG1412" s="227">
        <f t="shared" si="336"/>
        <v>1.0331726100000001E-2</v>
      </c>
      <c r="AH1412" s="227">
        <f t="shared" si="337"/>
        <v>1.2931914000000001E-5</v>
      </c>
      <c r="AI1412"/>
      <c r="AJ1412">
        <v>3.7694694000000002</v>
      </c>
      <c r="AK1412" s="155">
        <v>3.7207194000000001</v>
      </c>
      <c r="AL1412" s="155">
        <v>0</v>
      </c>
      <c r="AM1412" s="155">
        <v>0</v>
      </c>
      <c r="AN1412" s="155">
        <v>0</v>
      </c>
      <c r="AO1412" s="155">
        <v>4.8750000000000002E-2</v>
      </c>
      <c r="AP1412" s="155">
        <v>0</v>
      </c>
      <c r="AQ1412"/>
      <c r="AR1412" s="156">
        <v>7.6589285999999999E-3</v>
      </c>
      <c r="AS1412" s="156">
        <v>7.1564821000000001E-3</v>
      </c>
      <c r="AT1412" s="156">
        <v>2.7757710999999998E-4</v>
      </c>
      <c r="AU1412" s="156">
        <v>2.2486946E-4</v>
      </c>
      <c r="AV1412" s="282">
        <f t="shared" si="327"/>
        <v>4.2904568847999999E-7</v>
      </c>
      <c r="AW1412" s="282">
        <f t="shared" si="328"/>
        <v>1.026542570419E-9</v>
      </c>
      <c r="AX1412" s="283">
        <f t="shared" si="329"/>
        <v>3.1494322723389999E-2</v>
      </c>
      <c r="AY1412" s="157">
        <v>2.9091184999999999E-7</v>
      </c>
      <c r="AZ1412" s="157">
        <v>8.7775128000000001E-10</v>
      </c>
      <c r="BA1412" s="157">
        <v>2.3981418999999999E-14</v>
      </c>
      <c r="BB1412" s="157">
        <v>0</v>
      </c>
      <c r="BC1412" s="157">
        <v>0</v>
      </c>
      <c r="BD1412" s="157">
        <v>1.0711848E-10</v>
      </c>
      <c r="BE1412" s="157">
        <v>1.3802672000000001E-7</v>
      </c>
      <c r="BF1412" s="157">
        <v>2.4428239000000001E-11</v>
      </c>
      <c r="BG1412" s="157">
        <v>1.2433907E-10</v>
      </c>
      <c r="BH1412" s="157">
        <v>0</v>
      </c>
      <c r="BI1412" s="157">
        <v>0</v>
      </c>
      <c r="BJ1412" s="157">
        <v>0</v>
      </c>
      <c r="BK1412" s="157">
        <v>0</v>
      </c>
      <c r="BL1412" s="157">
        <v>0</v>
      </c>
      <c r="BM1412" s="157">
        <v>0</v>
      </c>
      <c r="BN1412" s="157">
        <v>0</v>
      </c>
      <c r="BO1412" s="157">
        <v>0</v>
      </c>
      <c r="BP1412" s="157">
        <v>4.9572339000000001E-7</v>
      </c>
      <c r="BQ1412" s="157">
        <v>3.1493827000000002E-2</v>
      </c>
      <c r="BR1412" s="157">
        <v>0</v>
      </c>
      <c r="BS1412" s="157">
        <v>0</v>
      </c>
      <c r="BT1412" s="157">
        <v>0</v>
      </c>
      <c r="BU1412"/>
      <c r="BV1412" s="155">
        <v>1.7263142999999998E-5</v>
      </c>
      <c r="BW1412" s="155">
        <v>8.5723112999999998E-7</v>
      </c>
      <c r="BX1412" s="155">
        <v>8.7407266999999999E-6</v>
      </c>
      <c r="BY1412" s="155">
        <v>1.9030861999999999E-9</v>
      </c>
      <c r="BZ1412" s="155">
        <v>2.4912251999999999E-6</v>
      </c>
      <c r="CA1412" s="155">
        <v>0</v>
      </c>
      <c r="CB1412" s="155">
        <v>0</v>
      </c>
      <c r="CC1412" s="155">
        <v>0</v>
      </c>
      <c r="CD1412" s="155">
        <v>0</v>
      </c>
      <c r="CE1412" s="155">
        <v>5.8053965000000004E-9</v>
      </c>
      <c r="CF1412" s="155">
        <v>0</v>
      </c>
      <c r="CG1412" s="155">
        <v>0</v>
      </c>
      <c r="CH1412" s="155">
        <v>0</v>
      </c>
      <c r="CI1412" s="155">
        <v>8.197604E-7</v>
      </c>
      <c r="CJ1412" s="155">
        <v>4.3464907000000004E-6</v>
      </c>
      <c r="CK1412" s="155">
        <v>1.6399273E-14</v>
      </c>
      <c r="CL1412" s="155">
        <v>0</v>
      </c>
      <c r="CM1412"/>
      <c r="CN1412" s="284">
        <v>0</v>
      </c>
      <c r="CO1412" s="284">
        <v>0.3134826</v>
      </c>
      <c r="CP1412" s="285">
        <v>0</v>
      </c>
      <c r="CQ1412" s="284">
        <v>5.8650505999999995E-4</v>
      </c>
      <c r="CR1412" s="284">
        <v>0</v>
      </c>
      <c r="CS1412" s="284">
        <v>0</v>
      </c>
      <c r="CT1412" s="284">
        <v>8.5576141999999997E-5</v>
      </c>
      <c r="CU1412" s="284">
        <v>0</v>
      </c>
      <c r="CV1412" s="284">
        <v>0</v>
      </c>
      <c r="CW1412" s="284">
        <v>0</v>
      </c>
      <c r="CX1412"/>
      <c r="CY1412"/>
      <c r="CZ1412"/>
      <c r="DA1412"/>
      <c r="DB1412" s="57"/>
      <c r="DC1412"/>
      <c r="DD1412"/>
      <c r="DE1412"/>
      <c r="DF1412"/>
      <c r="DG1412"/>
      <c r="DH1412"/>
      <c r="DI1412"/>
      <c r="DJ1412"/>
      <c r="DK1412"/>
      <c r="DL1412"/>
    </row>
    <row r="1413" spans="1:116" ht="14.4">
      <c r="A1413" t="s">
        <v>2789</v>
      </c>
      <c r="B1413" s="188" t="s">
        <v>1252</v>
      </c>
      <c r="C1413" s="151" t="str">
        <f t="shared" si="330"/>
        <v>B.044.01.125</v>
      </c>
      <c r="D1413" s="54" t="s">
        <v>1251</v>
      </c>
      <c r="E1413" s="150" t="s">
        <v>440</v>
      </c>
      <c r="F1413" s="153" t="str">
        <f t="shared" si="331"/>
        <v>Electricity Bermuda production</v>
      </c>
      <c r="G1413" s="154">
        <f t="shared" si="332"/>
        <v>0.23756860666666668</v>
      </c>
      <c r="H1413"/>
      <c r="I1413"/>
      <c r="J1413" s="227">
        <f t="shared" si="323"/>
        <v>4.8322468328359999E-2</v>
      </c>
      <c r="K1413"/>
      <c r="L1413" s="280">
        <f t="shared" si="324"/>
        <v>3.1624556E-3</v>
      </c>
      <c r="M1413" s="280">
        <f t="shared" si="325"/>
        <v>9.5246364999999993E-3</v>
      </c>
      <c r="N1413" s="281">
        <f t="shared" si="326"/>
        <v>8.5228359999999996E-8</v>
      </c>
      <c r="O1413" s="280">
        <v>3.5635290999999999E-2</v>
      </c>
      <c r="P1413" s="219">
        <v>7.4824914000000001E-3</v>
      </c>
      <c r="Q1413" s="219">
        <v>2.0421451E-3</v>
      </c>
      <c r="R1413" s="219">
        <v>1.7288398999999999E-3</v>
      </c>
      <c r="S1413" s="219">
        <v>1.4336157000000001E-3</v>
      </c>
      <c r="T1413" s="219">
        <v>0</v>
      </c>
      <c r="U1413" s="219">
        <v>0</v>
      </c>
      <c r="V1413" s="219">
        <v>0</v>
      </c>
      <c r="W1413" s="286">
        <v>8.5228359999999996E-8</v>
      </c>
      <c r="X1413" s="219">
        <v>0</v>
      </c>
      <c r="Y1413" s="219">
        <v>0</v>
      </c>
      <c r="Z1413" s="219">
        <v>0</v>
      </c>
      <c r="AA1413" s="219">
        <v>0</v>
      </c>
      <c r="AB1413" s="219">
        <v>0</v>
      </c>
      <c r="AC1413"/>
      <c r="AD1413" s="227">
        <f t="shared" si="333"/>
        <v>3.5635290999999999E-2</v>
      </c>
      <c r="AE1413" s="227">
        <f t="shared" si="334"/>
        <v>1.2687092099999998E-2</v>
      </c>
      <c r="AF1413" s="227">
        <f t="shared" si="335"/>
        <v>9.5246364999999993E-3</v>
      </c>
      <c r="AG1413" s="227">
        <f t="shared" si="336"/>
        <v>9.5246364999999993E-3</v>
      </c>
      <c r="AH1413" s="227">
        <f t="shared" si="337"/>
        <v>8.5228359999999996E-8</v>
      </c>
      <c r="AI1413"/>
      <c r="AJ1413">
        <v>3.0691600999999999</v>
      </c>
      <c r="AK1413" s="155">
        <v>3.0084076</v>
      </c>
      <c r="AL1413" s="155">
        <v>0</v>
      </c>
      <c r="AM1413" s="155">
        <v>0</v>
      </c>
      <c r="AN1413" s="155">
        <v>6.0752507999999997E-2</v>
      </c>
      <c r="AO1413" s="155">
        <v>0</v>
      </c>
      <c r="AP1413" s="155">
        <v>0</v>
      </c>
      <c r="AQ1413"/>
      <c r="AR1413" s="156">
        <v>6.7601591000000004E-3</v>
      </c>
      <c r="AS1413" s="156">
        <v>6.3198279E-3</v>
      </c>
      <c r="AT1413" s="156">
        <v>2.2553088E-4</v>
      </c>
      <c r="AU1413" s="156">
        <v>2.1480032000000001E-4</v>
      </c>
      <c r="AV1413" s="282">
        <f t="shared" si="327"/>
        <v>3.7888655838900002E-7</v>
      </c>
      <c r="AW1413" s="282">
        <f t="shared" si="328"/>
        <v>8.3406389699800007E-10</v>
      </c>
      <c r="AX1413" s="283">
        <f t="shared" si="329"/>
        <v>3.0084079267087102E-2</v>
      </c>
      <c r="AY1413" s="157">
        <v>2.2046365999999999E-7</v>
      </c>
      <c r="AZ1413" s="157">
        <v>6.6519208999999996E-10</v>
      </c>
      <c r="BA1413" s="157">
        <v>1.8173997999999999E-14</v>
      </c>
      <c r="BB1413" s="157">
        <v>0</v>
      </c>
      <c r="BC1413" s="157">
        <v>0</v>
      </c>
      <c r="BD1413" s="157">
        <v>4.6328388999999997E-11</v>
      </c>
      <c r="BE1413" s="157">
        <v>1.5837656999999999E-7</v>
      </c>
      <c r="BF1413" s="157">
        <v>1.0565133E-11</v>
      </c>
      <c r="BG1413" s="157">
        <v>1.5828849999999999E-10</v>
      </c>
      <c r="BH1413" s="157">
        <v>0</v>
      </c>
      <c r="BI1413" s="157">
        <v>0</v>
      </c>
      <c r="BJ1413" s="157">
        <v>0</v>
      </c>
      <c r="BK1413" s="157">
        <v>0</v>
      </c>
      <c r="BL1413" s="157">
        <v>0</v>
      </c>
      <c r="BM1413" s="157">
        <v>0</v>
      </c>
      <c r="BN1413" s="157">
        <v>0</v>
      </c>
      <c r="BO1413" s="157">
        <v>0</v>
      </c>
      <c r="BP1413" s="157">
        <v>3.2670871E-9</v>
      </c>
      <c r="BQ1413" s="157">
        <v>3.0084076000000001E-2</v>
      </c>
      <c r="BR1413" s="157">
        <v>0</v>
      </c>
      <c r="BS1413" s="157">
        <v>0</v>
      </c>
      <c r="BT1413" s="157">
        <v>0</v>
      </c>
      <c r="BU1413"/>
      <c r="BV1413" s="155">
        <v>1.3934671E-5</v>
      </c>
      <c r="BW1413" s="155">
        <v>1.0912886999999999E-6</v>
      </c>
      <c r="BX1413" s="155">
        <v>6.6240430999999997E-6</v>
      </c>
      <c r="BY1413" s="155">
        <v>8.2307849000000001E-10</v>
      </c>
      <c r="BZ1413" s="155">
        <v>2.1821330000000001E-6</v>
      </c>
      <c r="CA1413" s="155">
        <v>0</v>
      </c>
      <c r="CB1413" s="155">
        <v>0</v>
      </c>
      <c r="CC1413" s="155">
        <v>0</v>
      </c>
      <c r="CD1413" s="155">
        <v>0</v>
      </c>
      <c r="CE1413" s="155">
        <v>2.5108147999999998E-9</v>
      </c>
      <c r="CF1413" s="155">
        <v>0</v>
      </c>
      <c r="CG1413" s="155">
        <v>0</v>
      </c>
      <c r="CH1413" s="155">
        <v>0</v>
      </c>
      <c r="CI1413" s="155">
        <v>4.0131612999999999E-7</v>
      </c>
      <c r="CJ1413" s="155">
        <v>3.6325559999999998E-6</v>
      </c>
      <c r="CK1413" s="155">
        <v>1.0808014E-16</v>
      </c>
      <c r="CL1413" s="155">
        <v>0</v>
      </c>
      <c r="CM1413"/>
      <c r="CN1413" s="284">
        <v>0</v>
      </c>
      <c r="CO1413" s="284">
        <v>0.23756859999999999</v>
      </c>
      <c r="CP1413" s="285">
        <v>0</v>
      </c>
      <c r="CQ1413" s="284">
        <v>7.4664385000000003E-4</v>
      </c>
      <c r="CR1413" s="284">
        <v>0</v>
      </c>
      <c r="CS1413" s="284">
        <v>0</v>
      </c>
      <c r="CT1413" s="284">
        <v>8.1379242999999999E-5</v>
      </c>
      <c r="CU1413" s="284">
        <v>0</v>
      </c>
      <c r="CV1413" s="284">
        <v>0</v>
      </c>
      <c r="CW1413" s="284">
        <v>0</v>
      </c>
      <c r="CX1413"/>
      <c r="CY1413"/>
      <c r="CZ1413"/>
      <c r="DA1413"/>
      <c r="DB1413" s="57"/>
      <c r="DC1413"/>
      <c r="DD1413"/>
      <c r="DE1413"/>
      <c r="DF1413"/>
      <c r="DG1413"/>
      <c r="DH1413"/>
      <c r="DI1413"/>
      <c r="DJ1413"/>
      <c r="DK1413"/>
      <c r="DL1413"/>
    </row>
    <row r="1414" spans="1:116" ht="14.4">
      <c r="A1414" t="s">
        <v>2790</v>
      </c>
      <c r="B1414" s="188" t="s">
        <v>1252</v>
      </c>
      <c r="C1414" s="151" t="str">
        <f t="shared" si="330"/>
        <v>B.044.01.126</v>
      </c>
      <c r="D1414" s="54" t="s">
        <v>1251</v>
      </c>
      <c r="E1414" s="150" t="s">
        <v>440</v>
      </c>
      <c r="F1414" s="153" t="str">
        <f t="shared" si="331"/>
        <v>Electricity Bhutan production</v>
      </c>
      <c r="G1414" s="154">
        <f t="shared" si="332"/>
        <v>2.3515327333333337E-3</v>
      </c>
      <c r="H1414"/>
      <c r="I1414"/>
      <c r="J1414" s="227">
        <f t="shared" si="323"/>
        <v>5.8613763759999995E-4</v>
      </c>
      <c r="K1414"/>
      <c r="L1414" s="280">
        <f t="shared" si="324"/>
        <v>7.2608276000000002E-6</v>
      </c>
      <c r="M1414" s="280">
        <f t="shared" si="325"/>
        <v>0</v>
      </c>
      <c r="N1414" s="281">
        <f t="shared" si="326"/>
        <v>2.2614689999999999E-4</v>
      </c>
      <c r="O1414" s="280">
        <v>3.5272991000000003E-4</v>
      </c>
      <c r="P1414" s="219">
        <v>0</v>
      </c>
      <c r="Q1414" s="219">
        <v>0</v>
      </c>
      <c r="R1414" s="219">
        <v>0</v>
      </c>
      <c r="S1414" s="286">
        <v>7.2608276000000002E-6</v>
      </c>
      <c r="T1414" s="219">
        <v>0</v>
      </c>
      <c r="U1414" s="219">
        <v>0</v>
      </c>
      <c r="V1414" s="219">
        <v>0</v>
      </c>
      <c r="W1414" s="286">
        <v>2.2614689999999999E-4</v>
      </c>
      <c r="X1414" s="219">
        <v>0</v>
      </c>
      <c r="Y1414" s="219">
        <v>0</v>
      </c>
      <c r="Z1414" s="219">
        <v>0</v>
      </c>
      <c r="AA1414" s="219">
        <v>0</v>
      </c>
      <c r="AB1414" s="219">
        <v>0</v>
      </c>
      <c r="AC1414"/>
      <c r="AD1414" s="227">
        <f t="shared" si="333"/>
        <v>3.5272991000000003E-4</v>
      </c>
      <c r="AE1414" s="227">
        <f t="shared" si="334"/>
        <v>7.2608276000000002E-6</v>
      </c>
      <c r="AF1414" s="227">
        <f t="shared" si="335"/>
        <v>0</v>
      </c>
      <c r="AG1414" s="227">
        <f t="shared" si="336"/>
        <v>0</v>
      </c>
      <c r="AH1414" s="227">
        <f t="shared" si="337"/>
        <v>2.2614689999999999E-4</v>
      </c>
      <c r="AI1414"/>
      <c r="AJ1414">
        <v>1.1757664000000001</v>
      </c>
      <c r="AK1414" s="155">
        <v>0</v>
      </c>
      <c r="AL1414" s="155">
        <v>0</v>
      </c>
      <c r="AM1414" s="155">
        <v>0</v>
      </c>
      <c r="AN1414" s="155">
        <v>0</v>
      </c>
      <c r="AO1414" s="155">
        <v>0</v>
      </c>
      <c r="AP1414" s="155">
        <v>1.1757664000000001</v>
      </c>
      <c r="AQ1414"/>
      <c r="AR1414" s="156">
        <v>4.0141520999999999E-5</v>
      </c>
      <c r="AS1414" s="156">
        <v>3.8299183999999997E-5</v>
      </c>
      <c r="AT1414" s="156">
        <v>1.7804410999999999E-6</v>
      </c>
      <c r="AU1414" s="156">
        <v>6.1896406999999995E-8</v>
      </c>
      <c r="AV1414" s="282">
        <f t="shared" si="327"/>
        <v>2.2961141799999998E-9</v>
      </c>
      <c r="AW1414" s="282">
        <f t="shared" si="328"/>
        <v>6.5844714922499996E-12</v>
      </c>
      <c r="AX1414" s="283">
        <f t="shared" si="329"/>
        <v>8.6689645000000007E-6</v>
      </c>
      <c r="AY1414" s="157">
        <v>2.1822223999999999E-9</v>
      </c>
      <c r="AZ1414" s="157">
        <v>6.5842915999999997E-12</v>
      </c>
      <c r="BA1414" s="157">
        <v>1.7989224999999999E-16</v>
      </c>
      <c r="BB1414" s="157">
        <v>0</v>
      </c>
      <c r="BC1414" s="157">
        <v>0</v>
      </c>
      <c r="BD1414" s="157">
        <v>0</v>
      </c>
      <c r="BE1414" s="157">
        <v>1.1389178E-10</v>
      </c>
      <c r="BF1414" s="157">
        <v>0</v>
      </c>
      <c r="BG1414" s="157">
        <v>0</v>
      </c>
      <c r="BH1414" s="157">
        <v>0</v>
      </c>
      <c r="BI1414" s="157">
        <v>0</v>
      </c>
      <c r="BJ1414" s="157">
        <v>0</v>
      </c>
      <c r="BK1414" s="157">
        <v>0</v>
      </c>
      <c r="BL1414" s="157">
        <v>0</v>
      </c>
      <c r="BM1414" s="157">
        <v>0</v>
      </c>
      <c r="BN1414" s="157">
        <v>0</v>
      </c>
      <c r="BO1414" s="157">
        <v>0</v>
      </c>
      <c r="BP1414" s="157">
        <v>8.6689645000000007E-6</v>
      </c>
      <c r="BQ1414" s="157">
        <v>0</v>
      </c>
      <c r="BR1414" s="157">
        <v>0</v>
      </c>
      <c r="BS1414" s="157">
        <v>0</v>
      </c>
      <c r="BT1414" s="157">
        <v>0</v>
      </c>
      <c r="BU1414"/>
      <c r="BV1414" s="155">
        <v>7.2066281000000005E-8</v>
      </c>
      <c r="BW1414" s="155">
        <v>0</v>
      </c>
      <c r="BX1414" s="155">
        <v>6.5566971999999998E-8</v>
      </c>
      <c r="BY1414" s="155">
        <v>0</v>
      </c>
      <c r="BZ1414" s="155">
        <v>6.4990226999999998E-9</v>
      </c>
      <c r="CA1414" s="155">
        <v>0</v>
      </c>
      <c r="CB1414" s="155">
        <v>0</v>
      </c>
      <c r="CC1414" s="155">
        <v>0</v>
      </c>
      <c r="CD1414" s="155">
        <v>0</v>
      </c>
      <c r="CE1414" s="155">
        <v>0</v>
      </c>
      <c r="CF1414" s="155">
        <v>0</v>
      </c>
      <c r="CG1414" s="155">
        <v>0</v>
      </c>
      <c r="CH1414" s="155">
        <v>0</v>
      </c>
      <c r="CI1414" s="155">
        <v>0</v>
      </c>
      <c r="CJ1414" s="155">
        <v>0</v>
      </c>
      <c r="CK1414" s="155">
        <v>2.8678234000000002E-13</v>
      </c>
      <c r="CL1414" s="155">
        <v>0</v>
      </c>
      <c r="CM1414"/>
      <c r="CN1414" s="284">
        <v>0</v>
      </c>
      <c r="CO1414" s="284">
        <v>2.3515327000000002E-3</v>
      </c>
      <c r="CP1414" s="285">
        <v>0</v>
      </c>
      <c r="CQ1414" s="284">
        <v>0</v>
      </c>
      <c r="CR1414" s="284">
        <v>0</v>
      </c>
      <c r="CS1414" s="284">
        <v>0</v>
      </c>
      <c r="CT1414" s="284">
        <v>1.8106802000000001E-7</v>
      </c>
      <c r="CU1414" s="284">
        <v>0</v>
      </c>
      <c r="CV1414" s="284">
        <v>0</v>
      </c>
      <c r="CW1414" s="284">
        <v>0</v>
      </c>
      <c r="CX1414"/>
      <c r="CY1414"/>
      <c r="CZ1414"/>
      <c r="DA1414"/>
      <c r="DB1414" s="57"/>
      <c r="DC1414"/>
      <c r="DD1414"/>
      <c r="DE1414"/>
      <c r="DF1414"/>
      <c r="DG1414"/>
      <c r="DH1414"/>
      <c r="DI1414"/>
      <c r="DJ1414"/>
      <c r="DK1414"/>
      <c r="DL1414"/>
    </row>
    <row r="1415" spans="1:116" ht="14.4">
      <c r="A1415" t="s">
        <v>2791</v>
      </c>
      <c r="B1415" s="188" t="s">
        <v>1252</v>
      </c>
      <c r="C1415" s="151" t="str">
        <f t="shared" si="330"/>
        <v>B.044.01.127</v>
      </c>
      <c r="D1415" s="54" t="s">
        <v>1251</v>
      </c>
      <c r="E1415" s="150" t="s">
        <v>440</v>
      </c>
      <c r="F1415" s="153" t="str">
        <f t="shared" si="331"/>
        <v>Electricity Bolivia production</v>
      </c>
      <c r="G1415" s="154">
        <f t="shared" si="332"/>
        <v>0.13428762</v>
      </c>
      <c r="H1415"/>
      <c r="I1415"/>
      <c r="J1415" s="227">
        <f t="shared" si="323"/>
        <v>2.7484324623999998E-2</v>
      </c>
      <c r="K1415"/>
      <c r="L1415" s="280">
        <f t="shared" si="324"/>
        <v>2.9427756399999999E-3</v>
      </c>
      <c r="M1415" s="280">
        <f t="shared" si="325"/>
        <v>4.3190149999999998E-3</v>
      </c>
      <c r="N1415" s="281">
        <f t="shared" si="326"/>
        <v>7.9390983999999996E-5</v>
      </c>
      <c r="O1415" s="280">
        <v>2.0143142999999999E-2</v>
      </c>
      <c r="P1415" s="219">
        <v>2.0799277999999999E-3</v>
      </c>
      <c r="Q1415" s="219">
        <v>2.2390871999999999E-3</v>
      </c>
      <c r="R1415" s="219">
        <v>2.0219609E-3</v>
      </c>
      <c r="S1415" s="219">
        <v>9.2081474000000002E-4</v>
      </c>
      <c r="T1415" s="219">
        <v>0</v>
      </c>
      <c r="U1415" s="219">
        <v>0</v>
      </c>
      <c r="V1415" s="219">
        <v>0</v>
      </c>
      <c r="W1415" s="286">
        <v>7.9390983999999996E-5</v>
      </c>
      <c r="X1415" s="219">
        <v>0</v>
      </c>
      <c r="Y1415" s="219">
        <v>0</v>
      </c>
      <c r="Z1415" s="219">
        <v>0</v>
      </c>
      <c r="AA1415" s="219">
        <v>0</v>
      </c>
      <c r="AB1415" s="219">
        <v>0</v>
      </c>
      <c r="AC1415"/>
      <c r="AD1415" s="227">
        <f t="shared" si="333"/>
        <v>2.0143142999999999E-2</v>
      </c>
      <c r="AE1415" s="227">
        <f t="shared" si="334"/>
        <v>7.2617906400000007E-3</v>
      </c>
      <c r="AF1415" s="227">
        <f t="shared" si="335"/>
        <v>4.3190149999999998E-3</v>
      </c>
      <c r="AG1415" s="227">
        <f t="shared" si="336"/>
        <v>4.3190149999999998E-3</v>
      </c>
      <c r="AH1415" s="227">
        <f t="shared" si="337"/>
        <v>7.9390983999999996E-5</v>
      </c>
      <c r="AI1415"/>
      <c r="AJ1415">
        <v>2.0556671999999998</v>
      </c>
      <c r="AK1415" s="155">
        <v>1.5516786</v>
      </c>
      <c r="AL1415" s="155">
        <v>0</v>
      </c>
      <c r="AM1415" s="155">
        <v>0</v>
      </c>
      <c r="AN1415" s="155">
        <v>0.12303443999999999</v>
      </c>
      <c r="AO1415" s="155">
        <v>6.9426218999999997E-2</v>
      </c>
      <c r="AP1415" s="155">
        <v>0.31152788999999997</v>
      </c>
      <c r="AQ1415"/>
      <c r="AR1415" s="156">
        <v>3.1554512000000002E-3</v>
      </c>
      <c r="AS1415" s="156">
        <v>2.9505297000000002E-3</v>
      </c>
      <c r="AT1415" s="156">
        <v>1.1691335999999999E-4</v>
      </c>
      <c r="AU1415" s="156">
        <v>8.8008199000000006E-5</v>
      </c>
      <c r="AV1415" s="282">
        <f t="shared" si="327"/>
        <v>1.7689026826699999E-7</v>
      </c>
      <c r="AW1415" s="282">
        <f t="shared" si="328"/>
        <v>4.3237190000299999E-10</v>
      </c>
      <c r="AX1415" s="283">
        <f t="shared" si="329"/>
        <v>1.23260783211E-2</v>
      </c>
      <c r="AY1415" s="157">
        <v>1.2461891E-7</v>
      </c>
      <c r="AZ1415" s="157">
        <v>3.7600533000000001E-10</v>
      </c>
      <c r="BA1415" s="157">
        <v>1.0273003000000001E-14</v>
      </c>
      <c r="BB1415" s="157">
        <v>0</v>
      </c>
      <c r="BC1415" s="157">
        <v>0</v>
      </c>
      <c r="BD1415" s="157">
        <v>5.4183266999999999E-11</v>
      </c>
      <c r="BE1415" s="157">
        <v>5.2217175000000003E-8</v>
      </c>
      <c r="BF1415" s="157">
        <v>1.2356427999999999E-11</v>
      </c>
      <c r="BG1415" s="157">
        <v>4.3999868999999999E-11</v>
      </c>
      <c r="BH1415" s="157">
        <v>0</v>
      </c>
      <c r="BI1415" s="157">
        <v>0</v>
      </c>
      <c r="BJ1415" s="157">
        <v>0</v>
      </c>
      <c r="BK1415" s="157">
        <v>0</v>
      </c>
      <c r="BL1415" s="157">
        <v>0</v>
      </c>
      <c r="BM1415" s="157">
        <v>0</v>
      </c>
      <c r="BN1415" s="157">
        <v>0</v>
      </c>
      <c r="BO1415" s="157">
        <v>0</v>
      </c>
      <c r="BP1415" s="157">
        <v>3.0433211E-6</v>
      </c>
      <c r="BQ1415" s="157">
        <v>1.2323035E-2</v>
      </c>
      <c r="BR1415" s="157">
        <v>0</v>
      </c>
      <c r="BS1415" s="157">
        <v>0</v>
      </c>
      <c r="BT1415" s="157">
        <v>0</v>
      </c>
      <c r="BU1415"/>
      <c r="BV1415" s="155">
        <v>7.3237243000000003E-6</v>
      </c>
      <c r="BW1415" s="155">
        <v>3.0334839000000001E-7</v>
      </c>
      <c r="BX1415" s="155">
        <v>3.7442950999999999E-6</v>
      </c>
      <c r="BY1415" s="155">
        <v>9.6262966999999999E-10</v>
      </c>
      <c r="BZ1415" s="155">
        <v>1.0740815E-6</v>
      </c>
      <c r="CA1415" s="155">
        <v>0</v>
      </c>
      <c r="CB1415" s="155">
        <v>0</v>
      </c>
      <c r="CC1415" s="155">
        <v>0</v>
      </c>
      <c r="CD1415" s="155">
        <v>0</v>
      </c>
      <c r="CE1415" s="155">
        <v>2.9365179999999999E-9</v>
      </c>
      <c r="CF1415" s="155">
        <v>0</v>
      </c>
      <c r="CG1415" s="155">
        <v>0</v>
      </c>
      <c r="CH1415" s="155">
        <v>0</v>
      </c>
      <c r="CI1415" s="155">
        <v>4.0620011999999998E-7</v>
      </c>
      <c r="CJ1415" s="155">
        <v>1.7918999999999999E-6</v>
      </c>
      <c r="CK1415" s="155">
        <v>1.0067762000000001E-13</v>
      </c>
      <c r="CL1415" s="155">
        <v>0</v>
      </c>
      <c r="CM1415"/>
      <c r="CN1415" s="284">
        <v>0</v>
      </c>
      <c r="CO1415" s="284">
        <v>0.13428762</v>
      </c>
      <c r="CP1415" s="285">
        <v>0</v>
      </c>
      <c r="CQ1415" s="284">
        <v>2.0754654999999999E-4</v>
      </c>
      <c r="CR1415" s="284">
        <v>0</v>
      </c>
      <c r="CS1415" s="284">
        <v>0</v>
      </c>
      <c r="CT1415" s="284">
        <v>3.5646358999999999E-5</v>
      </c>
      <c r="CU1415" s="284">
        <v>0</v>
      </c>
      <c r="CV1415" s="284">
        <v>0</v>
      </c>
      <c r="CW1415" s="284">
        <v>0</v>
      </c>
      <c r="CX1415"/>
      <c r="CY1415"/>
      <c r="CZ1415"/>
      <c r="DA1415"/>
      <c r="DB1415" s="57"/>
      <c r="DC1415"/>
      <c r="DD1415"/>
      <c r="DE1415"/>
      <c r="DF1415"/>
      <c r="DG1415"/>
      <c r="DH1415"/>
      <c r="DI1415"/>
      <c r="DJ1415"/>
      <c r="DK1415"/>
      <c r="DL1415"/>
    </row>
    <row r="1416" spans="1:116" ht="14.4">
      <c r="A1416" t="s">
        <v>2792</v>
      </c>
      <c r="B1416" s="188" t="s">
        <v>1252</v>
      </c>
      <c r="C1416" s="151" t="str">
        <f t="shared" si="330"/>
        <v>B.044.01.128</v>
      </c>
      <c r="D1416" s="54" t="s">
        <v>1251</v>
      </c>
      <c r="E1416" s="150" t="s">
        <v>440</v>
      </c>
      <c r="F1416" s="153" t="str">
        <f t="shared" si="331"/>
        <v>Electricity Bosnia and Herzegovina production</v>
      </c>
      <c r="G1416" s="154">
        <f t="shared" si="332"/>
        <v>0.18393068666666668</v>
      </c>
      <c r="H1416"/>
      <c r="I1416"/>
      <c r="J1416" s="227">
        <f t="shared" si="323"/>
        <v>3.3836095876999997E-2</v>
      </c>
      <c r="K1416"/>
      <c r="L1416" s="280">
        <f t="shared" si="324"/>
        <v>2.5046856099999997E-3</v>
      </c>
      <c r="M1416" s="280">
        <f t="shared" si="325"/>
        <v>3.6626552E-3</v>
      </c>
      <c r="N1416" s="281">
        <f t="shared" si="326"/>
        <v>7.9152066999999994E-5</v>
      </c>
      <c r="O1416" s="280">
        <v>2.7589603000000001E-2</v>
      </c>
      <c r="P1416" s="219">
        <v>1.8937966999999999E-3</v>
      </c>
      <c r="Q1416" s="219">
        <v>1.7688585000000001E-3</v>
      </c>
      <c r="R1416" s="219">
        <v>1.5062051999999999E-3</v>
      </c>
      <c r="S1416" s="219">
        <v>9.9848041000000004E-4</v>
      </c>
      <c r="T1416" s="219">
        <v>0</v>
      </c>
      <c r="U1416" s="219">
        <v>0</v>
      </c>
      <c r="V1416" s="219">
        <v>0</v>
      </c>
      <c r="W1416" s="286">
        <v>7.9152066999999994E-5</v>
      </c>
      <c r="X1416" s="219">
        <v>0</v>
      </c>
      <c r="Y1416" s="219">
        <v>0</v>
      </c>
      <c r="Z1416" s="219">
        <v>0</v>
      </c>
      <c r="AA1416" s="219">
        <v>0</v>
      </c>
      <c r="AB1416" s="219">
        <v>0</v>
      </c>
      <c r="AC1416"/>
      <c r="AD1416" s="227">
        <f t="shared" si="333"/>
        <v>2.7589603000000001E-2</v>
      </c>
      <c r="AE1416" s="227">
        <f t="shared" si="334"/>
        <v>6.1673408099999997E-3</v>
      </c>
      <c r="AF1416" s="227">
        <f t="shared" si="335"/>
        <v>3.6626552E-3</v>
      </c>
      <c r="AG1416" s="227">
        <f t="shared" si="336"/>
        <v>3.6626552E-3</v>
      </c>
      <c r="AH1416" s="227">
        <f t="shared" si="337"/>
        <v>7.9152066999999994E-5</v>
      </c>
      <c r="AI1416"/>
      <c r="AJ1416">
        <v>2.3700399999999999</v>
      </c>
      <c r="AK1416" s="155">
        <v>1.9674008999999999</v>
      </c>
      <c r="AL1416" s="155">
        <v>0</v>
      </c>
      <c r="AM1416" s="155">
        <v>0</v>
      </c>
      <c r="AN1416" s="155">
        <v>9.6533594000000004E-3</v>
      </c>
      <c r="AO1416" s="155">
        <v>4.2949270999999997E-2</v>
      </c>
      <c r="AP1416" s="155">
        <v>0.35003655</v>
      </c>
      <c r="AQ1416"/>
      <c r="AR1416" s="156">
        <v>3.8626292999999999E-3</v>
      </c>
      <c r="AS1416" s="156">
        <v>3.6826629E-3</v>
      </c>
      <c r="AT1416" s="156">
        <v>1.5258319E-4</v>
      </c>
      <c r="AU1416" s="156">
        <v>2.7383198E-5</v>
      </c>
      <c r="AV1416" s="282">
        <f t="shared" si="327"/>
        <v>2.2078314736199999E-7</v>
      </c>
      <c r="AW1416" s="282">
        <f t="shared" si="328"/>
        <v>5.64286943998E-10</v>
      </c>
      <c r="AX1416" s="283">
        <f t="shared" si="329"/>
        <v>3.8351818626000001E-3</v>
      </c>
      <c r="AY1416" s="157">
        <v>1.7068768E-7</v>
      </c>
      <c r="AZ1416" s="157">
        <v>5.1500593000000003E-10</v>
      </c>
      <c r="BA1416" s="157">
        <v>1.4070697999999999E-14</v>
      </c>
      <c r="BB1416" s="157">
        <v>0</v>
      </c>
      <c r="BC1416" s="157">
        <v>0</v>
      </c>
      <c r="BD1416" s="157">
        <v>4.0362361999999997E-11</v>
      </c>
      <c r="BE1416" s="157">
        <v>5.0055104999999998E-8</v>
      </c>
      <c r="BF1416" s="157">
        <v>9.2045872999999997E-12</v>
      </c>
      <c r="BG1416" s="157">
        <v>4.0062355999999998E-11</v>
      </c>
      <c r="BH1416" s="157">
        <v>0</v>
      </c>
      <c r="BI1416" s="157">
        <v>0</v>
      </c>
      <c r="BJ1416" s="157">
        <v>0</v>
      </c>
      <c r="BK1416" s="157">
        <v>0</v>
      </c>
      <c r="BL1416" s="157">
        <v>0</v>
      </c>
      <c r="BM1416" s="157">
        <v>0</v>
      </c>
      <c r="BN1416" s="157">
        <v>0</v>
      </c>
      <c r="BO1416" s="157">
        <v>0</v>
      </c>
      <c r="BP1416" s="157">
        <v>3.0341626E-6</v>
      </c>
      <c r="BQ1416" s="157">
        <v>3.8321477E-3</v>
      </c>
      <c r="BR1416" s="157">
        <v>0</v>
      </c>
      <c r="BS1416" s="157">
        <v>0</v>
      </c>
      <c r="BT1416" s="157">
        <v>0</v>
      </c>
      <c r="BU1416"/>
      <c r="BV1416" s="155">
        <v>9.2101532999999999E-6</v>
      </c>
      <c r="BW1416" s="155">
        <v>2.7620199000000002E-7</v>
      </c>
      <c r="BX1416" s="155">
        <v>5.1284755999999997E-6</v>
      </c>
      <c r="BY1416" s="155">
        <v>7.1708496999999998E-10</v>
      </c>
      <c r="BZ1416" s="155">
        <v>1.1212371000000001E-6</v>
      </c>
      <c r="CA1416" s="155">
        <v>0</v>
      </c>
      <c r="CB1416" s="155">
        <v>0</v>
      </c>
      <c r="CC1416" s="155">
        <v>0</v>
      </c>
      <c r="CD1416" s="155">
        <v>0</v>
      </c>
      <c r="CE1416" s="155">
        <v>2.1874797999999999E-9</v>
      </c>
      <c r="CF1416" s="155">
        <v>0</v>
      </c>
      <c r="CG1416" s="155">
        <v>0</v>
      </c>
      <c r="CH1416" s="155">
        <v>0</v>
      </c>
      <c r="CI1416" s="155">
        <v>3.0584844999999999E-7</v>
      </c>
      <c r="CJ1416" s="155">
        <v>2.3754854999999999E-6</v>
      </c>
      <c r="CK1416" s="155">
        <v>1.0037465E-13</v>
      </c>
      <c r="CL1416" s="155">
        <v>0</v>
      </c>
      <c r="CM1416"/>
      <c r="CN1416" s="284">
        <v>0</v>
      </c>
      <c r="CO1416" s="284">
        <v>0.18393069000000001</v>
      </c>
      <c r="CP1416" s="285">
        <v>0</v>
      </c>
      <c r="CQ1416" s="284">
        <v>1.8897337999999999E-4</v>
      </c>
      <c r="CR1416" s="284">
        <v>0</v>
      </c>
      <c r="CS1416" s="284">
        <v>0</v>
      </c>
      <c r="CT1416" s="284">
        <v>3.6448132000000002E-5</v>
      </c>
      <c r="CU1416" s="284">
        <v>0</v>
      </c>
      <c r="CV1416" s="284">
        <v>0</v>
      </c>
      <c r="CW1416" s="284">
        <v>0</v>
      </c>
      <c r="CX1416"/>
      <c r="CY1416"/>
      <c r="CZ1416"/>
      <c r="DA1416"/>
      <c r="DB1416" s="57"/>
      <c r="DC1416"/>
      <c r="DD1416"/>
      <c r="DE1416"/>
      <c r="DF1416"/>
      <c r="DG1416"/>
      <c r="DH1416"/>
      <c r="DI1416"/>
      <c r="DJ1416"/>
      <c r="DK1416"/>
      <c r="DL1416"/>
    </row>
    <row r="1417" spans="1:116" ht="14.4">
      <c r="A1417" t="s">
        <v>2793</v>
      </c>
      <c r="B1417" s="188" t="s">
        <v>1252</v>
      </c>
      <c r="C1417" s="151" t="str">
        <f t="shared" si="330"/>
        <v>B.044.01.129</v>
      </c>
      <c r="D1417" s="54" t="s">
        <v>1251</v>
      </c>
      <c r="E1417" s="150" t="s">
        <v>440</v>
      </c>
      <c r="F1417" s="153" t="str">
        <f t="shared" si="331"/>
        <v>Electricity Botswana production</v>
      </c>
      <c r="G1417" s="154">
        <f t="shared" si="332"/>
        <v>0.34851683999999999</v>
      </c>
      <c r="H1417"/>
      <c r="I1417"/>
      <c r="J1417" s="227">
        <f t="shared" si="323"/>
        <v>6.4052163367399995E-2</v>
      </c>
      <c r="K1417"/>
      <c r="L1417" s="280">
        <f t="shared" si="324"/>
        <v>4.7355690999999998E-3</v>
      </c>
      <c r="M1417" s="280">
        <f t="shared" si="325"/>
        <v>7.0377167999999997E-3</v>
      </c>
      <c r="N1417" s="281">
        <f t="shared" si="326"/>
        <v>1.3514674E-6</v>
      </c>
      <c r="O1417" s="280">
        <v>5.2277525999999998E-2</v>
      </c>
      <c r="P1417" s="219">
        <v>3.6963535E-3</v>
      </c>
      <c r="Q1417" s="219">
        <v>3.3413633000000001E-3</v>
      </c>
      <c r="R1417" s="219">
        <v>2.8447091E-3</v>
      </c>
      <c r="S1417" s="219">
        <v>1.8908600000000001E-3</v>
      </c>
      <c r="T1417" s="219">
        <v>0</v>
      </c>
      <c r="U1417" s="219">
        <v>0</v>
      </c>
      <c r="V1417" s="219">
        <v>0</v>
      </c>
      <c r="W1417" s="286">
        <v>1.3514674E-6</v>
      </c>
      <c r="X1417" s="219">
        <v>0</v>
      </c>
      <c r="Y1417" s="219">
        <v>0</v>
      </c>
      <c r="Z1417" s="219">
        <v>0</v>
      </c>
      <c r="AA1417" s="219">
        <v>0</v>
      </c>
      <c r="AB1417" s="219">
        <v>0</v>
      </c>
      <c r="AC1417"/>
      <c r="AD1417" s="227">
        <f t="shared" si="333"/>
        <v>5.2277525999999998E-2</v>
      </c>
      <c r="AE1417" s="227">
        <f t="shared" si="334"/>
        <v>1.17732859E-2</v>
      </c>
      <c r="AF1417" s="227">
        <f t="shared" si="335"/>
        <v>7.0377167999999997E-3</v>
      </c>
      <c r="AG1417" s="227">
        <f t="shared" si="336"/>
        <v>7.0377167999999997E-3</v>
      </c>
      <c r="AH1417" s="227">
        <f t="shared" si="337"/>
        <v>1.3514674E-6</v>
      </c>
      <c r="AI1417"/>
      <c r="AJ1417">
        <v>3.7598091</v>
      </c>
      <c r="AK1417" s="155">
        <v>3.7547144000000001</v>
      </c>
      <c r="AL1417" s="155">
        <v>0</v>
      </c>
      <c r="AM1417" s="155">
        <v>0</v>
      </c>
      <c r="AN1417" s="155">
        <v>0</v>
      </c>
      <c r="AO1417" s="155">
        <v>5.0946853000000004E-3</v>
      </c>
      <c r="AP1417" s="155">
        <v>0</v>
      </c>
      <c r="AQ1417"/>
      <c r="AR1417" s="156">
        <v>7.3561032000000002E-3</v>
      </c>
      <c r="AS1417" s="156">
        <v>7.0104169999999997E-3</v>
      </c>
      <c r="AT1417" s="156">
        <v>2.8972082000000001E-4</v>
      </c>
      <c r="AU1417" s="156">
        <v>5.5965421999999998E-5</v>
      </c>
      <c r="AV1417" s="282">
        <f t="shared" si="327"/>
        <v>4.2028878976600002E-7</v>
      </c>
      <c r="AW1417" s="282">
        <f t="shared" si="328"/>
        <v>1.071452719538E-9</v>
      </c>
      <c r="AX1417" s="283">
        <f t="shared" si="329"/>
        <v>7.8382944062490006E-3</v>
      </c>
      <c r="AY1417" s="157">
        <v>3.2342363000000001E-7</v>
      </c>
      <c r="AZ1417" s="157">
        <v>9.7584715000000002E-10</v>
      </c>
      <c r="BA1417" s="157">
        <v>2.6661538000000001E-14</v>
      </c>
      <c r="BB1417" s="157">
        <v>0</v>
      </c>
      <c r="BC1417" s="157">
        <v>0</v>
      </c>
      <c r="BD1417" s="157">
        <v>7.6230765999999994E-11</v>
      </c>
      <c r="BE1417" s="157">
        <v>9.6788929000000001E-8</v>
      </c>
      <c r="BF1417" s="157">
        <v>1.7384332999999999E-11</v>
      </c>
      <c r="BG1417" s="157">
        <v>7.8194575000000001E-11</v>
      </c>
      <c r="BH1417" s="157">
        <v>0</v>
      </c>
      <c r="BI1417" s="157">
        <v>0</v>
      </c>
      <c r="BJ1417" s="157">
        <v>0</v>
      </c>
      <c r="BK1417" s="157">
        <v>0</v>
      </c>
      <c r="BL1417" s="157">
        <v>0</v>
      </c>
      <c r="BM1417" s="157">
        <v>0</v>
      </c>
      <c r="BN1417" s="157">
        <v>0</v>
      </c>
      <c r="BO1417" s="157">
        <v>0</v>
      </c>
      <c r="BP1417" s="157">
        <v>5.1806248999999997E-8</v>
      </c>
      <c r="BQ1417" s="157">
        <v>7.8382425999999998E-3</v>
      </c>
      <c r="BR1417" s="157">
        <v>0</v>
      </c>
      <c r="BS1417" s="157">
        <v>0</v>
      </c>
      <c r="BT1417" s="157">
        <v>0</v>
      </c>
      <c r="BU1417"/>
      <c r="BV1417" s="155">
        <v>1.7511175000000001E-5</v>
      </c>
      <c r="BW1417" s="155">
        <v>5.3909702999999998E-7</v>
      </c>
      <c r="BX1417" s="155">
        <v>9.7175743000000003E-6</v>
      </c>
      <c r="BY1417" s="155">
        <v>1.3543295000000001E-9</v>
      </c>
      <c r="BZ1417" s="155">
        <v>2.1365440000000002E-6</v>
      </c>
      <c r="CA1417" s="155">
        <v>0</v>
      </c>
      <c r="CB1417" s="155">
        <v>0</v>
      </c>
      <c r="CC1417" s="155">
        <v>0</v>
      </c>
      <c r="CD1417" s="155">
        <v>0</v>
      </c>
      <c r="CE1417" s="155">
        <v>4.1314048999999999E-9</v>
      </c>
      <c r="CF1417" s="155">
        <v>0</v>
      </c>
      <c r="CG1417" s="155">
        <v>0</v>
      </c>
      <c r="CH1417" s="155">
        <v>0</v>
      </c>
      <c r="CI1417" s="155">
        <v>5.7877608000000002E-7</v>
      </c>
      <c r="CJ1417" s="155">
        <v>4.5336977E-6</v>
      </c>
      <c r="CK1417" s="155">
        <v>1.7138284E-15</v>
      </c>
      <c r="CL1417" s="155">
        <v>0</v>
      </c>
      <c r="CM1417"/>
      <c r="CN1417" s="284">
        <v>0</v>
      </c>
      <c r="CO1417" s="284">
        <v>0.34851683999999999</v>
      </c>
      <c r="CP1417" s="285">
        <v>0</v>
      </c>
      <c r="CQ1417" s="284">
        <v>3.6884233000000001E-4</v>
      </c>
      <c r="CR1417" s="284">
        <v>0</v>
      </c>
      <c r="CS1417" s="284">
        <v>0</v>
      </c>
      <c r="CT1417" s="284">
        <v>6.9693976999999998E-5</v>
      </c>
      <c r="CU1417" s="284">
        <v>0</v>
      </c>
      <c r="CV1417" s="284">
        <v>0</v>
      </c>
      <c r="CW1417" s="284">
        <v>0</v>
      </c>
      <c r="CX1417"/>
      <c r="CY1417"/>
      <c r="CZ1417"/>
      <c r="DA1417"/>
      <c r="DB1417" s="57"/>
      <c r="DC1417"/>
      <c r="DD1417"/>
      <c r="DE1417"/>
      <c r="DF1417"/>
      <c r="DG1417"/>
      <c r="DH1417"/>
      <c r="DI1417"/>
      <c r="DJ1417"/>
      <c r="DK1417"/>
      <c r="DL1417"/>
    </row>
    <row r="1418" spans="1:116" ht="14.4">
      <c r="A1418" t="s">
        <v>2794</v>
      </c>
      <c r="B1418" s="188" t="s">
        <v>1252</v>
      </c>
      <c r="C1418" s="151" t="str">
        <f t="shared" si="330"/>
        <v>B.044.01.130</v>
      </c>
      <c r="D1418" s="54" t="s">
        <v>1251</v>
      </c>
      <c r="E1418" s="150" t="s">
        <v>440</v>
      </c>
      <c r="F1418" s="153" t="str">
        <f t="shared" si="331"/>
        <v>Electricity Brazil production</v>
      </c>
      <c r="G1418" s="154">
        <f t="shared" si="332"/>
        <v>2.7741235333333336E-2</v>
      </c>
      <c r="H1418"/>
      <c r="I1418"/>
      <c r="J1418" s="227">
        <f t="shared" si="323"/>
        <v>7.0408489900000001E-3</v>
      </c>
      <c r="K1418"/>
      <c r="L1418" s="280">
        <f t="shared" si="324"/>
        <v>8.0001018999999998E-4</v>
      </c>
      <c r="M1418" s="280">
        <f t="shared" si="325"/>
        <v>1.2599435499999999E-3</v>
      </c>
      <c r="N1418" s="281">
        <f t="shared" si="326"/>
        <v>8.1970994999999995E-4</v>
      </c>
      <c r="O1418" s="280">
        <v>4.1611853000000001E-3</v>
      </c>
      <c r="P1418" s="219">
        <v>6.7049540000000004E-4</v>
      </c>
      <c r="Q1418" s="219">
        <v>5.8944814999999995E-4</v>
      </c>
      <c r="R1418" s="219">
        <v>5.1361487999999997E-4</v>
      </c>
      <c r="S1418" s="219">
        <v>2.8639531000000001E-4</v>
      </c>
      <c r="T1418" s="219">
        <v>0</v>
      </c>
      <c r="U1418" s="219">
        <v>0</v>
      </c>
      <c r="V1418" s="219">
        <v>0</v>
      </c>
      <c r="W1418" s="286">
        <v>2.0689887E-4</v>
      </c>
      <c r="X1418" s="219">
        <v>0</v>
      </c>
      <c r="Y1418" s="219">
        <v>6.1281108E-4</v>
      </c>
      <c r="Z1418" s="219">
        <v>0</v>
      </c>
      <c r="AA1418" s="219">
        <v>0</v>
      </c>
      <c r="AB1418" s="219">
        <v>0</v>
      </c>
      <c r="AC1418"/>
      <c r="AD1418" s="227">
        <f t="shared" si="333"/>
        <v>4.1611853000000001E-3</v>
      </c>
      <c r="AE1418" s="227">
        <f t="shared" si="334"/>
        <v>2.0599537399999999E-3</v>
      </c>
      <c r="AF1418" s="227">
        <f t="shared" si="335"/>
        <v>1.2599435499999999E-3</v>
      </c>
      <c r="AG1418" s="227">
        <f t="shared" si="336"/>
        <v>1.2599435499999999E-3</v>
      </c>
      <c r="AH1418" s="227">
        <f t="shared" si="337"/>
        <v>8.1970994999999995E-4</v>
      </c>
      <c r="AI1418"/>
      <c r="AJ1418">
        <v>1.6233706000000001</v>
      </c>
      <c r="AK1418" s="155">
        <v>0.29363984999999998</v>
      </c>
      <c r="AL1418" s="155">
        <v>8.4902079000000005E-2</v>
      </c>
      <c r="AM1418" s="155">
        <v>0</v>
      </c>
      <c r="AN1418" s="155">
        <v>0.30066348999999998</v>
      </c>
      <c r="AO1418" s="155">
        <v>0.28845145</v>
      </c>
      <c r="AP1418" s="155">
        <v>0.65571374999999998</v>
      </c>
      <c r="AQ1418"/>
      <c r="AR1418" s="156">
        <v>7.4764581999999999E-4</v>
      </c>
      <c r="AS1418" s="156">
        <v>7.0767905000000003E-4</v>
      </c>
      <c r="AT1418" s="156">
        <v>2.5688093999999999E-5</v>
      </c>
      <c r="AU1418" s="156">
        <v>1.4278676E-5</v>
      </c>
      <c r="AV1418" s="282">
        <f t="shared" si="327"/>
        <v>4.2426801536E-8</v>
      </c>
      <c r="AW1418" s="282">
        <f t="shared" si="328"/>
        <v>9.5000345804499999E-11</v>
      </c>
      <c r="AX1418" s="283">
        <f t="shared" si="329"/>
        <v>1.9998145146000001E-3</v>
      </c>
      <c r="AY1418" s="157">
        <v>2.5743866999999999E-8</v>
      </c>
      <c r="AZ1418" s="157">
        <v>7.7675459000000006E-11</v>
      </c>
      <c r="BA1418" s="157">
        <v>2.1222045E-15</v>
      </c>
      <c r="BB1418" s="157">
        <v>0</v>
      </c>
      <c r="BC1418" s="157">
        <v>0</v>
      </c>
      <c r="BD1418" s="157">
        <v>1.3763536E-11</v>
      </c>
      <c r="BE1418" s="157">
        <v>1.6669171E-8</v>
      </c>
      <c r="BF1418" s="157">
        <v>3.1387576000000001E-12</v>
      </c>
      <c r="BG1418" s="157">
        <v>1.4184006999999999E-11</v>
      </c>
      <c r="BH1418" s="157">
        <v>0</v>
      </c>
      <c r="BI1418" s="157">
        <v>0</v>
      </c>
      <c r="BJ1418" s="157">
        <v>0</v>
      </c>
      <c r="BK1418" s="157">
        <v>0</v>
      </c>
      <c r="BL1418" s="157">
        <v>0</v>
      </c>
      <c r="BM1418" s="157">
        <v>0</v>
      </c>
      <c r="BN1418" s="157">
        <v>0</v>
      </c>
      <c r="BO1418" s="157">
        <v>0</v>
      </c>
      <c r="BP1418" s="157">
        <v>8.8150146000000008E-6</v>
      </c>
      <c r="BQ1418" s="157">
        <v>1.9909995E-3</v>
      </c>
      <c r="BR1418" s="157">
        <v>0</v>
      </c>
      <c r="BS1418" s="157">
        <v>0</v>
      </c>
      <c r="BT1418" s="157">
        <v>0</v>
      </c>
      <c r="BU1418"/>
      <c r="BV1418" s="155">
        <v>1.7676286E-6</v>
      </c>
      <c r="BW1418" s="155">
        <v>9.7788828000000001E-8</v>
      </c>
      <c r="BX1418" s="155">
        <v>7.7349925999999995E-7</v>
      </c>
      <c r="BY1418" s="155">
        <v>2.4452546000000002E-10</v>
      </c>
      <c r="BZ1418" s="155">
        <v>3.3689877999999997E-7</v>
      </c>
      <c r="CA1418" s="155">
        <v>0</v>
      </c>
      <c r="CB1418" s="155">
        <v>0</v>
      </c>
      <c r="CC1418" s="155">
        <v>0</v>
      </c>
      <c r="CD1418" s="155">
        <v>0</v>
      </c>
      <c r="CE1418" s="155">
        <v>7.4592902000000001E-10</v>
      </c>
      <c r="CF1418" s="155">
        <v>0</v>
      </c>
      <c r="CG1418" s="155">
        <v>0</v>
      </c>
      <c r="CH1418" s="155">
        <v>0</v>
      </c>
      <c r="CI1418" s="155">
        <v>1.0452806E-7</v>
      </c>
      <c r="CJ1418" s="155">
        <v>4.5392300000000001E-7</v>
      </c>
      <c r="CK1418" s="155">
        <v>2.6237344000000001E-13</v>
      </c>
      <c r="CL1418" s="155">
        <v>0</v>
      </c>
      <c r="CM1418"/>
      <c r="CN1418" s="284">
        <v>0</v>
      </c>
      <c r="CO1418" s="284">
        <v>2.7741235999999999E-2</v>
      </c>
      <c r="CP1418" s="285">
        <v>0</v>
      </c>
      <c r="CQ1418" s="284">
        <v>6.6905691999999997E-5</v>
      </c>
      <c r="CR1418" s="284">
        <v>0</v>
      </c>
      <c r="CS1418" s="284">
        <v>0</v>
      </c>
      <c r="CT1418" s="284">
        <v>1.1230707999999999E-5</v>
      </c>
      <c r="CU1418" s="284">
        <v>0</v>
      </c>
      <c r="CV1418" s="284">
        <v>0</v>
      </c>
      <c r="CW1418" s="284">
        <v>0</v>
      </c>
      <c r="CX1418"/>
      <c r="CY1418"/>
      <c r="CZ1418"/>
      <c r="DA1418"/>
      <c r="DB1418" s="57"/>
      <c r="DC1418"/>
      <c r="DD1418"/>
      <c r="DE1418"/>
      <c r="DF1418"/>
      <c r="DG1418"/>
      <c r="DH1418"/>
      <c r="DI1418"/>
      <c r="DJ1418"/>
      <c r="DK1418"/>
      <c r="DL1418"/>
    </row>
    <row r="1419" spans="1:116" ht="14.4">
      <c r="A1419" t="s">
        <v>2795</v>
      </c>
      <c r="B1419" s="188" t="s">
        <v>1252</v>
      </c>
      <c r="C1419" s="151" t="str">
        <f t="shared" si="330"/>
        <v>B.044.01.131</v>
      </c>
      <c r="D1419" s="54" t="s">
        <v>1251</v>
      </c>
      <c r="E1419" s="150" t="s">
        <v>440</v>
      </c>
      <c r="F1419" s="153" t="str">
        <f t="shared" si="331"/>
        <v>Electricity Brunei production</v>
      </c>
      <c r="G1419" s="154">
        <f t="shared" si="332"/>
        <v>0.23187257333333333</v>
      </c>
      <c r="H1419"/>
      <c r="I1419"/>
      <c r="J1419" s="227">
        <f t="shared" ref="J1419:J1482" si="338">L1419+M1419+N1419+O1419</f>
        <v>4.56188129E-2</v>
      </c>
      <c r="K1419"/>
      <c r="L1419" s="280">
        <f t="shared" ref="L1419:L1482" si="339">R1419+S1419+T1419+U1419</f>
        <v>4.4259933000000001E-3</v>
      </c>
      <c r="M1419" s="280">
        <f t="shared" ref="M1419:M1482" si="340">P1419+Q1419+V1419+Z1419+X1419</f>
        <v>6.4119336000000001E-3</v>
      </c>
      <c r="N1419" s="281">
        <f t="shared" ref="N1419:N1482" si="341">W1419+Y1419+AA1419+AB1419</f>
        <v>0</v>
      </c>
      <c r="O1419" s="280">
        <v>3.4780885999999997E-2</v>
      </c>
      <c r="P1419" s="219">
        <v>3.0799720999999999E-3</v>
      </c>
      <c r="Q1419" s="219">
        <v>3.3319615000000002E-3</v>
      </c>
      <c r="R1419" s="219">
        <v>2.9863587E-3</v>
      </c>
      <c r="S1419" s="219">
        <v>1.4396346E-3</v>
      </c>
      <c r="T1419" s="219">
        <v>0</v>
      </c>
      <c r="U1419" s="219">
        <v>0</v>
      </c>
      <c r="V1419" s="219">
        <v>0</v>
      </c>
      <c r="W1419" s="219">
        <v>0</v>
      </c>
      <c r="X1419" s="219">
        <v>0</v>
      </c>
      <c r="Y1419" s="219">
        <v>0</v>
      </c>
      <c r="Z1419" s="219">
        <v>0</v>
      </c>
      <c r="AA1419" s="219">
        <v>0</v>
      </c>
      <c r="AB1419" s="219">
        <v>0</v>
      </c>
      <c r="AC1419"/>
      <c r="AD1419" s="227">
        <f t="shared" si="333"/>
        <v>3.4780885999999997E-2</v>
      </c>
      <c r="AE1419" s="227">
        <f t="shared" si="334"/>
        <v>1.0837926899999999E-2</v>
      </c>
      <c r="AF1419" s="227">
        <f t="shared" si="335"/>
        <v>6.4119336000000001E-3</v>
      </c>
      <c r="AG1419" s="227">
        <f t="shared" si="336"/>
        <v>6.4119336000000001E-3</v>
      </c>
      <c r="AH1419" s="227">
        <f t="shared" si="337"/>
        <v>0</v>
      </c>
      <c r="AI1419"/>
      <c r="AJ1419">
        <v>2.6351331999999998</v>
      </c>
      <c r="AK1419" s="155">
        <v>2.6351331999999998</v>
      </c>
      <c r="AL1419" s="155">
        <v>0</v>
      </c>
      <c r="AM1419" s="155">
        <v>0</v>
      </c>
      <c r="AN1419" s="155">
        <v>0</v>
      </c>
      <c r="AO1419" s="155">
        <v>0</v>
      </c>
      <c r="AP1419" s="155">
        <v>0</v>
      </c>
      <c r="AQ1419"/>
      <c r="AR1419" s="156">
        <v>5.2172349999999998E-3</v>
      </c>
      <c r="AS1419" s="156">
        <v>4.9001638000000002E-3</v>
      </c>
      <c r="AT1419" s="156">
        <v>1.9811294999999999E-4</v>
      </c>
      <c r="AU1419" s="156">
        <v>1.189583E-4</v>
      </c>
      <c r="AV1419" s="282">
        <f t="shared" si="327"/>
        <v>2.9377480760499999E-7</v>
      </c>
      <c r="AW1419" s="282">
        <f t="shared" si="328"/>
        <v>7.3266624225199996E-10</v>
      </c>
      <c r="AX1419" s="283">
        <f t="shared" si="329"/>
        <v>1.6660826E-2</v>
      </c>
      <c r="AY1419" s="157">
        <v>2.1517774999999999E-7</v>
      </c>
      <c r="AZ1419" s="157">
        <v>6.4924320999999995E-10</v>
      </c>
      <c r="BA1419" s="157">
        <v>1.7738252000000001E-14</v>
      </c>
      <c r="BB1419" s="157">
        <v>0</v>
      </c>
      <c r="BC1419" s="157">
        <v>0</v>
      </c>
      <c r="BD1419" s="157">
        <v>8.0026605000000005E-11</v>
      </c>
      <c r="BE1419" s="157">
        <v>7.8517030999999994E-8</v>
      </c>
      <c r="BF1419" s="157">
        <v>1.824997E-11</v>
      </c>
      <c r="BG1419" s="157">
        <v>6.5155324E-11</v>
      </c>
      <c r="BH1419" s="157">
        <v>0</v>
      </c>
      <c r="BI1419" s="157">
        <v>0</v>
      </c>
      <c r="BJ1419" s="157">
        <v>0</v>
      </c>
      <c r="BK1419" s="157">
        <v>0</v>
      </c>
      <c r="BL1419" s="157">
        <v>0</v>
      </c>
      <c r="BM1419" s="157">
        <v>0</v>
      </c>
      <c r="BN1419" s="157">
        <v>0</v>
      </c>
      <c r="BO1419" s="157">
        <v>0</v>
      </c>
      <c r="BP1419" s="157">
        <v>0</v>
      </c>
      <c r="BQ1419" s="157">
        <v>1.6660826E-2</v>
      </c>
      <c r="BR1419" s="157">
        <v>0</v>
      </c>
      <c r="BS1419" s="157">
        <v>0</v>
      </c>
      <c r="BT1419" s="157">
        <v>0</v>
      </c>
      <c r="BU1419"/>
      <c r="BV1419" s="155">
        <v>1.2255795E-5</v>
      </c>
      <c r="BW1419" s="155">
        <v>4.4920049E-7</v>
      </c>
      <c r="BX1419" s="155">
        <v>6.4652226000000002E-6</v>
      </c>
      <c r="BY1419" s="155">
        <v>1.4217671000000001E-9</v>
      </c>
      <c r="BZ1419" s="155">
        <v>1.6586103E-6</v>
      </c>
      <c r="CA1419" s="155">
        <v>0</v>
      </c>
      <c r="CB1419" s="155">
        <v>0</v>
      </c>
      <c r="CC1419" s="155">
        <v>0</v>
      </c>
      <c r="CD1419" s="155">
        <v>0</v>
      </c>
      <c r="CE1419" s="155">
        <v>4.3371243000000001E-9</v>
      </c>
      <c r="CF1419" s="155">
        <v>0</v>
      </c>
      <c r="CG1419" s="155">
        <v>0</v>
      </c>
      <c r="CH1419" s="155">
        <v>0</v>
      </c>
      <c r="CI1419" s="155">
        <v>6.0001770000000002E-7</v>
      </c>
      <c r="CJ1419" s="155">
        <v>3.0769854999999998E-6</v>
      </c>
      <c r="CK1419" s="155">
        <v>0</v>
      </c>
      <c r="CL1419" s="155">
        <v>0</v>
      </c>
      <c r="CM1419"/>
      <c r="CN1419" s="284">
        <v>0</v>
      </c>
      <c r="CO1419" s="284">
        <v>0.23187257</v>
      </c>
      <c r="CP1419" s="285">
        <v>0</v>
      </c>
      <c r="CQ1419" s="284">
        <v>3.0733642999999998E-4</v>
      </c>
      <c r="CR1419" s="284">
        <v>0</v>
      </c>
      <c r="CS1419" s="284">
        <v>0</v>
      </c>
      <c r="CT1419" s="284">
        <v>5.4682780000000003E-5</v>
      </c>
      <c r="CU1419" s="284">
        <v>0</v>
      </c>
      <c r="CV1419" s="284">
        <v>0</v>
      </c>
      <c r="CW1419" s="284">
        <v>0</v>
      </c>
      <c r="CX1419"/>
      <c r="CY1419"/>
      <c r="CZ1419"/>
      <c r="DA1419"/>
      <c r="DB1419" s="57"/>
      <c r="DC1419"/>
      <c r="DD1419"/>
      <c r="DE1419"/>
      <c r="DF1419"/>
      <c r="DG1419"/>
      <c r="DH1419"/>
      <c r="DI1419"/>
      <c r="DJ1419"/>
      <c r="DK1419"/>
      <c r="DL1419"/>
    </row>
    <row r="1420" spans="1:116" ht="14.4">
      <c r="A1420" t="s">
        <v>2796</v>
      </c>
      <c r="B1420" s="188" t="s">
        <v>1252</v>
      </c>
      <c r="C1420" s="151" t="str">
        <f t="shared" si="330"/>
        <v>B.044.01.132</v>
      </c>
      <c r="D1420" s="54" t="s">
        <v>1251</v>
      </c>
      <c r="E1420" s="150" t="s">
        <v>440</v>
      </c>
      <c r="F1420" s="153" t="str">
        <f t="shared" si="331"/>
        <v>Electricity Burkina Faso production</v>
      </c>
      <c r="G1420" s="154">
        <f t="shared" si="332"/>
        <v>0.19797000000000001</v>
      </c>
      <c r="H1420"/>
      <c r="I1420"/>
      <c r="J1420" s="227">
        <f t="shared" si="338"/>
        <v>4.0686487075999998E-2</v>
      </c>
      <c r="K1420"/>
      <c r="L1420" s="280">
        <f t="shared" si="339"/>
        <v>2.7957748999999999E-3</v>
      </c>
      <c r="M1420" s="280">
        <f t="shared" si="340"/>
        <v>8.1639252999999995E-3</v>
      </c>
      <c r="N1420" s="281">
        <f t="shared" si="341"/>
        <v>3.1286876000000001E-5</v>
      </c>
      <c r="O1420" s="280">
        <v>2.96955E-2</v>
      </c>
      <c r="P1420" s="219">
        <v>6.3437577E-3</v>
      </c>
      <c r="Q1420" s="219">
        <v>1.8201675999999999E-3</v>
      </c>
      <c r="R1420" s="219">
        <v>1.540111E-3</v>
      </c>
      <c r="S1420" s="219">
        <v>1.2556639000000001E-3</v>
      </c>
      <c r="T1420" s="219">
        <v>0</v>
      </c>
      <c r="U1420" s="219">
        <v>0</v>
      </c>
      <c r="V1420" s="219">
        <v>0</v>
      </c>
      <c r="W1420" s="286">
        <v>3.1286876000000001E-5</v>
      </c>
      <c r="X1420" s="219">
        <v>0</v>
      </c>
      <c r="Y1420" s="219">
        <v>0</v>
      </c>
      <c r="Z1420" s="219">
        <v>0</v>
      </c>
      <c r="AA1420" s="219">
        <v>0</v>
      </c>
      <c r="AB1420" s="219">
        <v>0</v>
      </c>
      <c r="AC1420"/>
      <c r="AD1420" s="227">
        <f t="shared" si="333"/>
        <v>2.96955E-2</v>
      </c>
      <c r="AE1420" s="227">
        <f t="shared" si="334"/>
        <v>1.09597002E-2</v>
      </c>
      <c r="AF1420" s="227">
        <f t="shared" si="335"/>
        <v>8.1639252999999995E-3</v>
      </c>
      <c r="AG1420" s="227">
        <f t="shared" si="336"/>
        <v>8.1639252999999995E-3</v>
      </c>
      <c r="AH1420" s="227">
        <f t="shared" si="337"/>
        <v>3.1286876000000001E-5</v>
      </c>
      <c r="AI1420"/>
      <c r="AJ1420">
        <v>2.8413461999999998</v>
      </c>
      <c r="AK1420" s="155">
        <v>2.5023146999999999</v>
      </c>
      <c r="AL1420" s="155">
        <v>0</v>
      </c>
      <c r="AM1420" s="155">
        <v>0</v>
      </c>
      <c r="AN1420" s="155">
        <v>0.20036253000000001</v>
      </c>
      <c r="AO1420" s="155">
        <v>5.9429564999999997E-2</v>
      </c>
      <c r="AP1420" s="155">
        <v>7.9239412999999995E-2</v>
      </c>
      <c r="AQ1420"/>
      <c r="AR1420" s="156">
        <v>5.6826827999999999E-3</v>
      </c>
      <c r="AS1420" s="156">
        <v>5.3152855000000001E-3</v>
      </c>
      <c r="AT1420" s="156">
        <v>1.8872354E-4</v>
      </c>
      <c r="AU1420" s="156">
        <v>1.7867383000000001E-4</v>
      </c>
      <c r="AV1420" s="282">
        <f t="shared" si="327"/>
        <v>3.18662200949E-7</v>
      </c>
      <c r="AW1420" s="282">
        <f t="shared" si="328"/>
        <v>6.9794207430500007E-10</v>
      </c>
      <c r="AX1420" s="283">
        <f t="shared" si="329"/>
        <v>2.5024346330199999E-2</v>
      </c>
      <c r="AY1420" s="157">
        <v>1.8371616E-7</v>
      </c>
      <c r="AZ1420" s="157">
        <v>5.5431599999999997E-10</v>
      </c>
      <c r="BA1420" s="157">
        <v>1.5144705000000001E-14</v>
      </c>
      <c r="BB1420" s="157">
        <v>0</v>
      </c>
      <c r="BC1420" s="157">
        <v>0</v>
      </c>
      <c r="BD1420" s="157">
        <v>4.1270949000000002E-11</v>
      </c>
      <c r="BE1420" s="157">
        <v>1.3490476999999999E-7</v>
      </c>
      <c r="BF1420" s="157">
        <v>9.4117896000000004E-12</v>
      </c>
      <c r="BG1420" s="157">
        <v>1.3419914000000001E-10</v>
      </c>
      <c r="BH1420" s="157">
        <v>0</v>
      </c>
      <c r="BI1420" s="157">
        <v>0</v>
      </c>
      <c r="BJ1420" s="157">
        <v>0</v>
      </c>
      <c r="BK1420" s="157">
        <v>0</v>
      </c>
      <c r="BL1420" s="157">
        <v>0</v>
      </c>
      <c r="BM1420" s="157">
        <v>0</v>
      </c>
      <c r="BN1420" s="157">
        <v>0</v>
      </c>
      <c r="BO1420" s="157">
        <v>0</v>
      </c>
      <c r="BP1420" s="157">
        <v>1.1993302E-6</v>
      </c>
      <c r="BQ1420" s="157">
        <v>2.5023146999999999E-2</v>
      </c>
      <c r="BR1420" s="157">
        <v>0</v>
      </c>
      <c r="BS1420" s="157">
        <v>0</v>
      </c>
      <c r="BT1420" s="157">
        <v>0</v>
      </c>
      <c r="BU1420"/>
      <c r="BV1420" s="155">
        <v>1.1710079000000001E-5</v>
      </c>
      <c r="BW1420" s="155">
        <v>9.2520939000000002E-7</v>
      </c>
      <c r="BX1420" s="155">
        <v>5.5199288999999997E-6</v>
      </c>
      <c r="BY1420" s="155">
        <v>7.3322709999999996E-10</v>
      </c>
      <c r="BZ1420" s="155">
        <v>1.8860467E-6</v>
      </c>
      <c r="CA1420" s="155">
        <v>0</v>
      </c>
      <c r="CB1420" s="155">
        <v>0</v>
      </c>
      <c r="CC1420" s="155">
        <v>0</v>
      </c>
      <c r="CD1420" s="155">
        <v>0</v>
      </c>
      <c r="CE1420" s="155">
        <v>2.2367216000000002E-9</v>
      </c>
      <c r="CF1420" s="155">
        <v>0</v>
      </c>
      <c r="CG1420" s="155">
        <v>0</v>
      </c>
      <c r="CH1420" s="155">
        <v>0</v>
      </c>
      <c r="CI1420" s="155">
        <v>3.5445885000000002E-7</v>
      </c>
      <c r="CJ1420" s="155">
        <v>3.0214649999999999E-6</v>
      </c>
      <c r="CK1420" s="155">
        <v>3.9675642000000003E-14</v>
      </c>
      <c r="CL1420" s="155">
        <v>0</v>
      </c>
      <c r="CM1420"/>
      <c r="CN1420" s="284">
        <v>0</v>
      </c>
      <c r="CO1420" s="284">
        <v>0.19797000000000001</v>
      </c>
      <c r="CP1420" s="285">
        <v>0</v>
      </c>
      <c r="CQ1420" s="284">
        <v>6.3301478999999998E-4</v>
      </c>
      <c r="CR1420" s="284">
        <v>0</v>
      </c>
      <c r="CS1420" s="284">
        <v>0</v>
      </c>
      <c r="CT1420" s="284">
        <v>6.9997545000000005E-5</v>
      </c>
      <c r="CU1420" s="284">
        <v>0</v>
      </c>
      <c r="CV1420" s="284">
        <v>0</v>
      </c>
      <c r="CW1420" s="284">
        <v>0</v>
      </c>
      <c r="CX1420"/>
      <c r="CY1420"/>
      <c r="CZ1420"/>
      <c r="DA1420"/>
      <c r="DB1420" s="57"/>
      <c r="DC1420"/>
      <c r="DD1420"/>
      <c r="DE1420"/>
      <c r="DF1420"/>
      <c r="DG1420"/>
      <c r="DH1420"/>
      <c r="DI1420"/>
      <c r="DJ1420"/>
      <c r="DK1420"/>
      <c r="DL1420"/>
    </row>
    <row r="1421" spans="1:116" ht="14.4">
      <c r="A1421" t="s">
        <v>2797</v>
      </c>
      <c r="B1421" s="188" t="s">
        <v>1252</v>
      </c>
      <c r="C1421" s="151" t="str">
        <f t="shared" si="330"/>
        <v>B.044.01.133</v>
      </c>
      <c r="D1421" s="54" t="s">
        <v>1251</v>
      </c>
      <c r="E1421" s="150" t="s">
        <v>440</v>
      </c>
      <c r="F1421" s="153" t="str">
        <f t="shared" si="331"/>
        <v>Electricity Burundi production</v>
      </c>
      <c r="G1421" s="154">
        <f t="shared" si="332"/>
        <v>8.6668040000000002E-2</v>
      </c>
      <c r="H1421"/>
      <c r="I1421"/>
      <c r="J1421" s="227">
        <f t="shared" si="338"/>
        <v>1.79550048E-2</v>
      </c>
      <c r="K1421"/>
      <c r="L1421" s="280">
        <f t="shared" si="339"/>
        <v>1.2358539699999999E-3</v>
      </c>
      <c r="M1421" s="280">
        <f t="shared" si="340"/>
        <v>3.54971047E-3</v>
      </c>
      <c r="N1421" s="281">
        <f t="shared" si="341"/>
        <v>1.6923436000000001E-4</v>
      </c>
      <c r="O1421" s="280">
        <v>1.3000206E-2</v>
      </c>
      <c r="P1421" s="219">
        <v>2.7463784E-3</v>
      </c>
      <c r="Q1421" s="219">
        <v>8.0333206999999996E-4</v>
      </c>
      <c r="R1421" s="219">
        <v>6.7965842999999999E-4</v>
      </c>
      <c r="S1421" s="219">
        <v>5.5619554000000001E-4</v>
      </c>
      <c r="T1421" s="219">
        <v>0</v>
      </c>
      <c r="U1421" s="219">
        <v>0</v>
      </c>
      <c r="V1421" s="219">
        <v>0</v>
      </c>
      <c r="W1421" s="219">
        <v>1.6923436000000001E-4</v>
      </c>
      <c r="X1421" s="219">
        <v>0</v>
      </c>
      <c r="Y1421" s="219">
        <v>0</v>
      </c>
      <c r="Z1421" s="219">
        <v>0</v>
      </c>
      <c r="AA1421" s="219">
        <v>0</v>
      </c>
      <c r="AB1421" s="219">
        <v>0</v>
      </c>
      <c r="AC1421"/>
      <c r="AD1421" s="227">
        <f t="shared" si="333"/>
        <v>1.3000206E-2</v>
      </c>
      <c r="AE1421" s="227">
        <f t="shared" si="334"/>
        <v>4.7855644399999999E-3</v>
      </c>
      <c r="AF1421" s="227">
        <f t="shared" si="335"/>
        <v>3.54971047E-3</v>
      </c>
      <c r="AG1421" s="227">
        <f t="shared" si="336"/>
        <v>3.54971047E-3</v>
      </c>
      <c r="AH1421" s="227">
        <f t="shared" si="337"/>
        <v>1.6923436000000001E-4</v>
      </c>
      <c r="AI1421"/>
      <c r="AJ1421">
        <v>2.0681577999999998</v>
      </c>
      <c r="AK1421" s="155">
        <v>1.0751329999999999</v>
      </c>
      <c r="AL1421" s="155">
        <v>0</v>
      </c>
      <c r="AM1421" s="155">
        <v>0</v>
      </c>
      <c r="AN1421" s="155">
        <v>0.11398535</v>
      </c>
      <c r="AO1421" s="155">
        <v>0</v>
      </c>
      <c r="AP1421" s="155">
        <v>0.87903949000000003</v>
      </c>
      <c r="AQ1421"/>
      <c r="AR1421" s="156">
        <v>2.4785737000000002E-3</v>
      </c>
      <c r="AS1421" s="156">
        <v>2.3193100999999998E-3</v>
      </c>
      <c r="AT1421" s="156">
        <v>8.2452780000000003E-5</v>
      </c>
      <c r="AU1421" s="156">
        <v>7.6810815999999997E-5</v>
      </c>
      <c r="AV1421" s="282">
        <f t="shared" si="327"/>
        <v>1.39047370069E-7</v>
      </c>
      <c r="AW1421" s="282">
        <f t="shared" si="328"/>
        <v>3.0492891930509999E-10</v>
      </c>
      <c r="AX1421" s="283">
        <f t="shared" si="329"/>
        <v>1.07578173172E-2</v>
      </c>
      <c r="AY1421" s="157">
        <v>8.0427940999999995E-8</v>
      </c>
      <c r="AZ1421" s="157">
        <v>2.4267051E-10</v>
      </c>
      <c r="BA1421" s="157">
        <v>6.6301051000000001E-15</v>
      </c>
      <c r="BB1421" s="157">
        <v>0</v>
      </c>
      <c r="BC1421" s="157">
        <v>0</v>
      </c>
      <c r="BD1421" s="157">
        <v>1.8213068999999999E-11</v>
      </c>
      <c r="BE1421" s="157">
        <v>5.8601215999999999E-8</v>
      </c>
      <c r="BF1421" s="157">
        <v>4.1534682000000002E-12</v>
      </c>
      <c r="BG1421" s="157">
        <v>5.8098310999999999E-11</v>
      </c>
      <c r="BH1421" s="157">
        <v>0</v>
      </c>
      <c r="BI1421" s="157">
        <v>0</v>
      </c>
      <c r="BJ1421" s="157">
        <v>0</v>
      </c>
      <c r="BK1421" s="157">
        <v>0</v>
      </c>
      <c r="BL1421" s="157">
        <v>0</v>
      </c>
      <c r="BM1421" s="157">
        <v>0</v>
      </c>
      <c r="BN1421" s="157">
        <v>0</v>
      </c>
      <c r="BO1421" s="157">
        <v>0</v>
      </c>
      <c r="BP1421" s="157">
        <v>6.4873172000000003E-6</v>
      </c>
      <c r="BQ1421" s="157">
        <v>1.075133E-2</v>
      </c>
      <c r="BR1421" s="157">
        <v>0</v>
      </c>
      <c r="BS1421" s="157">
        <v>0</v>
      </c>
      <c r="BT1421" s="157">
        <v>0</v>
      </c>
      <c r="BU1421"/>
      <c r="BV1421" s="155">
        <v>5.1002872000000003E-6</v>
      </c>
      <c r="BW1421" s="155">
        <v>4.0054731000000001E-7</v>
      </c>
      <c r="BX1421" s="155">
        <v>2.4165349E-6</v>
      </c>
      <c r="BY1421" s="155">
        <v>3.2357665999999999E-10</v>
      </c>
      <c r="BZ1421" s="155">
        <v>8.2778418999999997E-7</v>
      </c>
      <c r="CA1421" s="155">
        <v>0</v>
      </c>
      <c r="CB1421" s="155">
        <v>0</v>
      </c>
      <c r="CC1421" s="155">
        <v>0</v>
      </c>
      <c r="CD1421" s="155">
        <v>0</v>
      </c>
      <c r="CE1421" s="155">
        <v>9.8707605000000005E-10</v>
      </c>
      <c r="CF1421" s="155">
        <v>0</v>
      </c>
      <c r="CG1421" s="155">
        <v>0</v>
      </c>
      <c r="CH1421" s="155">
        <v>0</v>
      </c>
      <c r="CI1421" s="155">
        <v>1.5592119000000001E-7</v>
      </c>
      <c r="CJ1421" s="155">
        <v>1.2981887E-6</v>
      </c>
      <c r="CK1421" s="155">
        <v>2.1461018E-13</v>
      </c>
      <c r="CL1421" s="155">
        <v>0</v>
      </c>
      <c r="CM1421"/>
      <c r="CN1421" s="284">
        <v>0</v>
      </c>
      <c r="CO1421" s="284">
        <v>8.6668040000000002E-2</v>
      </c>
      <c r="CP1421" s="285">
        <v>0</v>
      </c>
      <c r="CQ1421" s="284">
        <v>2.7404863999999998E-4</v>
      </c>
      <c r="CR1421" s="284">
        <v>0</v>
      </c>
      <c r="CS1421" s="284">
        <v>0</v>
      </c>
      <c r="CT1421" s="284">
        <v>3.0617626999999997E-5</v>
      </c>
      <c r="CU1421" s="284">
        <v>0</v>
      </c>
      <c r="CV1421" s="284">
        <v>0</v>
      </c>
      <c r="CW1421" s="284">
        <v>0</v>
      </c>
      <c r="CX1421"/>
      <c r="CY1421"/>
      <c r="CZ1421"/>
      <c r="DA1421"/>
      <c r="DB1421" s="57"/>
      <c r="DC1421"/>
      <c r="DD1421"/>
      <c r="DE1421"/>
      <c r="DF1421"/>
      <c r="DG1421"/>
      <c r="DH1421"/>
      <c r="DI1421"/>
      <c r="DJ1421"/>
      <c r="DK1421"/>
      <c r="DL1421"/>
    </row>
    <row r="1422" spans="1:116" ht="14.4">
      <c r="A1422" t="s">
        <v>2798</v>
      </c>
      <c r="B1422" s="188" t="s">
        <v>1252</v>
      </c>
      <c r="C1422" s="151" t="str">
        <f t="shared" si="330"/>
        <v>B.044.01.134</v>
      </c>
      <c r="D1422" s="54" t="s">
        <v>1251</v>
      </c>
      <c r="E1422" s="150" t="s">
        <v>440</v>
      </c>
      <c r="F1422" s="153" t="str">
        <f t="shared" si="331"/>
        <v>Electricity Cambodia production</v>
      </c>
      <c r="G1422" s="154">
        <f t="shared" si="332"/>
        <v>0.18249230666666669</v>
      </c>
      <c r="H1422"/>
      <c r="I1422"/>
      <c r="J1422" s="227">
        <f t="shared" si="338"/>
        <v>3.3673077827999998E-2</v>
      </c>
      <c r="K1422"/>
      <c r="L1422" s="280">
        <f t="shared" si="339"/>
        <v>2.4775937099999999E-3</v>
      </c>
      <c r="M1422" s="280">
        <f t="shared" si="340"/>
        <v>3.7256152999999999E-3</v>
      </c>
      <c r="N1422" s="281">
        <f t="shared" si="341"/>
        <v>9.6022817999999994E-5</v>
      </c>
      <c r="O1422" s="280">
        <v>2.7373846E-2</v>
      </c>
      <c r="P1422" s="219">
        <v>1.9797884999999999E-3</v>
      </c>
      <c r="Q1422" s="219">
        <v>1.7458268000000001E-3</v>
      </c>
      <c r="R1422" s="219">
        <v>1.4860209000000001E-3</v>
      </c>
      <c r="S1422" s="219">
        <v>9.9157281000000004E-4</v>
      </c>
      <c r="T1422" s="219">
        <v>0</v>
      </c>
      <c r="U1422" s="219">
        <v>0</v>
      </c>
      <c r="V1422" s="219">
        <v>0</v>
      </c>
      <c r="W1422" s="286">
        <v>9.6022817999999994E-5</v>
      </c>
      <c r="X1422" s="219">
        <v>0</v>
      </c>
      <c r="Y1422" s="219">
        <v>0</v>
      </c>
      <c r="Z1422" s="219">
        <v>0</v>
      </c>
      <c r="AA1422" s="219">
        <v>0</v>
      </c>
      <c r="AB1422" s="219">
        <v>0</v>
      </c>
      <c r="AC1422"/>
      <c r="AD1422" s="227">
        <f t="shared" si="333"/>
        <v>2.7373846E-2</v>
      </c>
      <c r="AE1422" s="227">
        <f t="shared" si="334"/>
        <v>6.2032090099999994E-3</v>
      </c>
      <c r="AF1422" s="227">
        <f t="shared" si="335"/>
        <v>3.7256152999999999E-3</v>
      </c>
      <c r="AG1422" s="227">
        <f t="shared" si="336"/>
        <v>3.7256152999999999E-3</v>
      </c>
      <c r="AH1422" s="227">
        <f t="shared" si="337"/>
        <v>9.6022817999999994E-5</v>
      </c>
      <c r="AI1422"/>
      <c r="AJ1422">
        <v>2.4359095000000002</v>
      </c>
      <c r="AK1422" s="155">
        <v>1.9591675</v>
      </c>
      <c r="AL1422" s="155">
        <v>0</v>
      </c>
      <c r="AM1422" s="155">
        <v>0</v>
      </c>
      <c r="AN1422" s="155">
        <v>7.4513970000000002E-3</v>
      </c>
      <c r="AO1422" s="155">
        <v>7.8829045E-2</v>
      </c>
      <c r="AP1422" s="155">
        <v>0.39046157999999997</v>
      </c>
      <c r="AQ1422"/>
      <c r="AR1422" s="156">
        <v>3.8674039E-3</v>
      </c>
      <c r="AS1422" s="156">
        <v>3.6846308000000002E-3</v>
      </c>
      <c r="AT1422" s="156">
        <v>1.5195266999999999E-4</v>
      </c>
      <c r="AU1422" s="156">
        <v>3.0820376000000002E-5</v>
      </c>
      <c r="AV1422" s="282">
        <f t="shared" si="327"/>
        <v>2.2090112847599997E-7</v>
      </c>
      <c r="AW1422" s="282">
        <f t="shared" si="328"/>
        <v>5.6195513166099998E-10</v>
      </c>
      <c r="AX1422" s="283">
        <f t="shared" si="329"/>
        <v>4.3165791746999993E-3</v>
      </c>
      <c r="AY1422" s="157">
        <v>1.6935285999999999E-7</v>
      </c>
      <c r="AZ1422" s="157">
        <v>5.1097845999999999E-10</v>
      </c>
      <c r="BA1422" s="157">
        <v>1.3960661000000001E-14</v>
      </c>
      <c r="BB1422" s="157">
        <v>0</v>
      </c>
      <c r="BC1422" s="157">
        <v>0</v>
      </c>
      <c r="BD1422" s="157">
        <v>3.9821475999999997E-11</v>
      </c>
      <c r="BE1422" s="157">
        <v>5.1508447000000001E-8</v>
      </c>
      <c r="BF1422" s="157">
        <v>9.0812390000000004E-12</v>
      </c>
      <c r="BG1422" s="157">
        <v>4.1881471999999998E-11</v>
      </c>
      <c r="BH1422" s="157">
        <v>0</v>
      </c>
      <c r="BI1422" s="157">
        <v>0</v>
      </c>
      <c r="BJ1422" s="157">
        <v>0</v>
      </c>
      <c r="BK1422" s="157">
        <v>0</v>
      </c>
      <c r="BL1422" s="157">
        <v>0</v>
      </c>
      <c r="BM1422" s="157">
        <v>0</v>
      </c>
      <c r="BN1422" s="157">
        <v>0</v>
      </c>
      <c r="BO1422" s="157">
        <v>0</v>
      </c>
      <c r="BP1422" s="157">
        <v>3.6808746999999999E-6</v>
      </c>
      <c r="BQ1422" s="157">
        <v>4.3128982999999996E-3</v>
      </c>
      <c r="BR1422" s="157">
        <v>0</v>
      </c>
      <c r="BS1422" s="157">
        <v>0</v>
      </c>
      <c r="BT1422" s="157">
        <v>0</v>
      </c>
      <c r="BU1422"/>
      <c r="BV1422" s="155">
        <v>9.1738004999999999E-6</v>
      </c>
      <c r="BW1422" s="155">
        <v>2.8874351999999999E-7</v>
      </c>
      <c r="BX1422" s="155">
        <v>5.0883697000000001E-6</v>
      </c>
      <c r="BY1422" s="155">
        <v>7.0747550000000003E-10</v>
      </c>
      <c r="BZ1422" s="155">
        <v>1.1253851E-6</v>
      </c>
      <c r="CA1422" s="155">
        <v>0</v>
      </c>
      <c r="CB1422" s="155">
        <v>0</v>
      </c>
      <c r="CC1422" s="155">
        <v>0</v>
      </c>
      <c r="CD1422" s="155">
        <v>0</v>
      </c>
      <c r="CE1422" s="155">
        <v>2.1581659000000001E-9</v>
      </c>
      <c r="CF1422" s="155">
        <v>0</v>
      </c>
      <c r="CG1422" s="155">
        <v>0</v>
      </c>
      <c r="CH1422" s="155">
        <v>0</v>
      </c>
      <c r="CI1422" s="155">
        <v>3.0280421999999999E-7</v>
      </c>
      <c r="CJ1422" s="155">
        <v>2.3656322000000002E-6</v>
      </c>
      <c r="CK1422" s="155">
        <v>1.2176884999999999E-13</v>
      </c>
      <c r="CL1422" s="155">
        <v>0</v>
      </c>
      <c r="CM1422"/>
      <c r="CN1422" s="284">
        <v>0</v>
      </c>
      <c r="CO1422" s="284">
        <v>0.18249230999999999</v>
      </c>
      <c r="CP1422" s="285">
        <v>0</v>
      </c>
      <c r="CQ1422" s="284">
        <v>1.9755411000000001E-4</v>
      </c>
      <c r="CR1422" s="284">
        <v>0</v>
      </c>
      <c r="CS1422" s="284">
        <v>0</v>
      </c>
      <c r="CT1422" s="284">
        <v>3.6800249999999997E-5</v>
      </c>
      <c r="CU1422" s="284">
        <v>0</v>
      </c>
      <c r="CV1422" s="284">
        <v>0</v>
      </c>
      <c r="CW1422" s="284">
        <v>0</v>
      </c>
      <c r="CX1422"/>
      <c r="CY1422"/>
      <c r="CZ1422"/>
      <c r="DA1422"/>
      <c r="DB1422" s="57"/>
      <c r="DC1422"/>
      <c r="DD1422"/>
      <c r="DE1422"/>
      <c r="DF1422"/>
      <c r="DG1422"/>
      <c r="DH1422"/>
      <c r="DI1422"/>
      <c r="DJ1422"/>
      <c r="DK1422"/>
      <c r="DL1422"/>
    </row>
    <row r="1423" spans="1:116" ht="14.4">
      <c r="A1423" t="s">
        <v>2799</v>
      </c>
      <c r="B1423" s="188" t="s">
        <v>1252</v>
      </c>
      <c r="C1423" s="151" t="str">
        <f t="shared" si="330"/>
        <v>B.044.01.135</v>
      </c>
      <c r="D1423" s="54" t="s">
        <v>1251</v>
      </c>
      <c r="E1423" s="150" t="s">
        <v>440</v>
      </c>
      <c r="F1423" s="153" t="str">
        <f t="shared" si="331"/>
        <v>Electricity Cameroon production</v>
      </c>
      <c r="G1423" s="154">
        <f t="shared" si="332"/>
        <v>9.4331960000000006E-2</v>
      </c>
      <c r="H1423"/>
      <c r="I1423"/>
      <c r="J1423" s="227">
        <f t="shared" si="338"/>
        <v>1.9203235110000001E-2</v>
      </c>
      <c r="K1423"/>
      <c r="L1423" s="280">
        <f t="shared" si="339"/>
        <v>1.7204359000000001E-3</v>
      </c>
      <c r="M1423" s="280">
        <f t="shared" si="340"/>
        <v>3.1765157999999998E-3</v>
      </c>
      <c r="N1423" s="281">
        <f t="shared" si="341"/>
        <v>1.5648940999999999E-4</v>
      </c>
      <c r="O1423" s="280">
        <v>1.4149794E-2</v>
      </c>
      <c r="P1423" s="219">
        <v>1.9185635E-3</v>
      </c>
      <c r="Q1423" s="219">
        <v>1.2579523E-3</v>
      </c>
      <c r="R1423" s="219">
        <v>1.1225003999999999E-3</v>
      </c>
      <c r="S1423" s="219">
        <v>5.9793550000000002E-4</v>
      </c>
      <c r="T1423" s="219">
        <v>0</v>
      </c>
      <c r="U1423" s="219">
        <v>0</v>
      </c>
      <c r="V1423" s="219">
        <v>0</v>
      </c>
      <c r="W1423" s="286">
        <v>1.5648940999999999E-4</v>
      </c>
      <c r="X1423" s="219">
        <v>0</v>
      </c>
      <c r="Y1423" s="219">
        <v>0</v>
      </c>
      <c r="Z1423" s="219">
        <v>0</v>
      </c>
      <c r="AA1423" s="219">
        <v>0</v>
      </c>
      <c r="AB1423" s="219">
        <v>0</v>
      </c>
      <c r="AC1423"/>
      <c r="AD1423" s="227">
        <f t="shared" si="333"/>
        <v>1.4149794E-2</v>
      </c>
      <c r="AE1423" s="227">
        <f t="shared" si="334"/>
        <v>4.8969516999999999E-3</v>
      </c>
      <c r="AF1423" s="227">
        <f t="shared" si="335"/>
        <v>3.1765157999999998E-3</v>
      </c>
      <c r="AG1423" s="227">
        <f t="shared" si="336"/>
        <v>3.1765157999999998E-3</v>
      </c>
      <c r="AH1423" s="227">
        <f t="shared" si="337"/>
        <v>1.5648940999999999E-4</v>
      </c>
      <c r="AI1423"/>
      <c r="AJ1423">
        <v>1.9441671</v>
      </c>
      <c r="AK1423" s="155">
        <v>1.11113</v>
      </c>
      <c r="AL1423" s="155">
        <v>0</v>
      </c>
      <c r="AM1423" s="155">
        <v>0</v>
      </c>
      <c r="AN1423" s="155">
        <v>2.0746806999999999E-2</v>
      </c>
      <c r="AO1423" s="155">
        <v>3.0768569000000001E-3</v>
      </c>
      <c r="AP1423" s="155">
        <v>0.80921341999999996</v>
      </c>
      <c r="AQ1423"/>
      <c r="AR1423" s="156">
        <v>2.3515535999999999E-3</v>
      </c>
      <c r="AS1423" s="156">
        <v>2.1982934000000002E-3</v>
      </c>
      <c r="AT1423" s="156">
        <v>8.4251964000000001E-5</v>
      </c>
      <c r="AU1423" s="156">
        <v>6.9008258999999996E-5</v>
      </c>
      <c r="AV1423" s="282">
        <f t="shared" si="327"/>
        <v>1.31792168076E-7</v>
      </c>
      <c r="AW1423" s="282">
        <f t="shared" si="328"/>
        <v>3.115827059948E-10</v>
      </c>
      <c r="AX1423" s="283">
        <f t="shared" si="329"/>
        <v>9.6650222608000002E-3</v>
      </c>
      <c r="AY1423" s="157">
        <v>8.7540056999999997E-8</v>
      </c>
      <c r="AZ1423" s="157">
        <v>2.6412948000000001E-10</v>
      </c>
      <c r="BA1423" s="157">
        <v>7.2163948000000004E-15</v>
      </c>
      <c r="BB1423" s="157">
        <v>0</v>
      </c>
      <c r="BC1423" s="157">
        <v>0</v>
      </c>
      <c r="BD1423" s="157">
        <v>3.0080076E-11</v>
      </c>
      <c r="BE1423" s="157">
        <v>4.4222030999999997E-8</v>
      </c>
      <c r="BF1423" s="157">
        <v>6.8597245999999996E-12</v>
      </c>
      <c r="BG1423" s="157">
        <v>4.0586285E-11</v>
      </c>
      <c r="BH1423" s="157">
        <v>0</v>
      </c>
      <c r="BI1423" s="157">
        <v>0</v>
      </c>
      <c r="BJ1423" s="157">
        <v>0</v>
      </c>
      <c r="BK1423" s="157">
        <v>0</v>
      </c>
      <c r="BL1423" s="157">
        <v>0</v>
      </c>
      <c r="BM1423" s="157">
        <v>0</v>
      </c>
      <c r="BN1423" s="157">
        <v>0</v>
      </c>
      <c r="BO1423" s="157">
        <v>0</v>
      </c>
      <c r="BP1423" s="157">
        <v>5.9987608000000002E-6</v>
      </c>
      <c r="BQ1423" s="157">
        <v>9.6590235000000007E-3</v>
      </c>
      <c r="BR1423" s="157">
        <v>0</v>
      </c>
      <c r="BS1423" s="157">
        <v>0</v>
      </c>
      <c r="BT1423" s="157">
        <v>0</v>
      </c>
      <c r="BU1423"/>
      <c r="BV1423" s="155">
        <v>5.2151344999999996E-6</v>
      </c>
      <c r="BW1423" s="155">
        <v>2.7981411E-7</v>
      </c>
      <c r="BX1423" s="155">
        <v>2.6302253000000001E-6</v>
      </c>
      <c r="BY1423" s="155">
        <v>5.3440803999999997E-10</v>
      </c>
      <c r="BZ1423" s="155">
        <v>7.6569270999999995E-7</v>
      </c>
      <c r="CA1423" s="155">
        <v>0</v>
      </c>
      <c r="CB1423" s="155">
        <v>0</v>
      </c>
      <c r="CC1423" s="155">
        <v>0</v>
      </c>
      <c r="CD1423" s="155">
        <v>0</v>
      </c>
      <c r="CE1423" s="155">
        <v>1.6302207E-9</v>
      </c>
      <c r="CF1423" s="155">
        <v>0</v>
      </c>
      <c r="CG1423" s="155">
        <v>0</v>
      </c>
      <c r="CH1423" s="155">
        <v>0</v>
      </c>
      <c r="CI1423" s="155">
        <v>2.3273566000000001E-7</v>
      </c>
      <c r="CJ1423" s="155">
        <v>1.3045019000000001E-6</v>
      </c>
      <c r="CK1423" s="155">
        <v>1.9844800000000001E-13</v>
      </c>
      <c r="CL1423" s="155">
        <v>0</v>
      </c>
      <c r="CM1423"/>
      <c r="CN1423" s="284">
        <v>0</v>
      </c>
      <c r="CO1423" s="284">
        <v>9.4331957999999994E-2</v>
      </c>
      <c r="CP1423" s="285">
        <v>0</v>
      </c>
      <c r="CQ1423" s="284">
        <v>1.9144474E-4</v>
      </c>
      <c r="CR1423" s="284">
        <v>0</v>
      </c>
      <c r="CS1423" s="284">
        <v>0</v>
      </c>
      <c r="CT1423" s="284">
        <v>2.6610509E-5</v>
      </c>
      <c r="CU1423" s="284">
        <v>0</v>
      </c>
      <c r="CV1423" s="284">
        <v>0</v>
      </c>
      <c r="CW1423" s="284">
        <v>0</v>
      </c>
      <c r="CX1423"/>
      <c r="CY1423"/>
      <c r="CZ1423"/>
      <c r="DA1423"/>
      <c r="DB1423" s="57"/>
      <c r="DC1423"/>
      <c r="DD1423"/>
      <c r="DE1423"/>
      <c r="DF1423"/>
      <c r="DG1423"/>
      <c r="DH1423"/>
      <c r="DI1423"/>
      <c r="DJ1423"/>
      <c r="DK1423"/>
      <c r="DL1423"/>
    </row>
    <row r="1424" spans="1:116" ht="14.4">
      <c r="A1424" t="s">
        <v>2800</v>
      </c>
      <c r="B1424" s="188" t="s">
        <v>1252</v>
      </c>
      <c r="C1424" s="151" t="str">
        <f t="shared" si="330"/>
        <v>B.044.01.136</v>
      </c>
      <c r="D1424" s="54" t="s">
        <v>1251</v>
      </c>
      <c r="E1424" s="150" t="s">
        <v>440</v>
      </c>
      <c r="F1424" s="153" t="str">
        <f t="shared" si="331"/>
        <v>Electricity Canada production</v>
      </c>
      <c r="G1424" s="154">
        <f t="shared" si="332"/>
        <v>4.7729114666666669E-2</v>
      </c>
      <c r="H1424"/>
      <c r="I1424"/>
      <c r="J1424" s="227">
        <f t="shared" si="338"/>
        <v>1.3301072819999999E-2</v>
      </c>
      <c r="K1424"/>
      <c r="L1424" s="280">
        <f t="shared" si="339"/>
        <v>9.5863732000000005E-4</v>
      </c>
      <c r="M1424" s="280">
        <f t="shared" si="340"/>
        <v>1.48014554E-3</v>
      </c>
      <c r="N1424" s="281">
        <f t="shared" si="341"/>
        <v>3.7029227600000004E-3</v>
      </c>
      <c r="O1424" s="280">
        <v>7.1593671999999999E-3</v>
      </c>
      <c r="P1424" s="219">
        <v>7.5853916000000003E-4</v>
      </c>
      <c r="Q1424" s="219">
        <v>7.2160637999999996E-4</v>
      </c>
      <c r="R1424" s="219">
        <v>6.4345909000000005E-4</v>
      </c>
      <c r="S1424" s="219">
        <v>3.1517823E-4</v>
      </c>
      <c r="T1424" s="219">
        <v>0</v>
      </c>
      <c r="U1424" s="219">
        <v>0</v>
      </c>
      <c r="V1424" s="219">
        <v>0</v>
      </c>
      <c r="W1424" s="286">
        <v>1.3756865999999999E-4</v>
      </c>
      <c r="X1424" s="219">
        <v>0</v>
      </c>
      <c r="Y1424" s="219">
        <v>3.5653541000000002E-3</v>
      </c>
      <c r="Z1424" s="219">
        <v>0</v>
      </c>
      <c r="AA1424" s="219">
        <v>0</v>
      </c>
      <c r="AB1424" s="219">
        <v>0</v>
      </c>
      <c r="AC1424"/>
      <c r="AD1424" s="227">
        <f t="shared" si="333"/>
        <v>7.1593671999999999E-3</v>
      </c>
      <c r="AE1424" s="227">
        <f t="shared" si="334"/>
        <v>2.43878286E-3</v>
      </c>
      <c r="AF1424" s="227">
        <f t="shared" si="335"/>
        <v>1.48014554E-3</v>
      </c>
      <c r="AG1424" s="227">
        <f t="shared" si="336"/>
        <v>1.48014554E-3</v>
      </c>
      <c r="AH1424" s="227">
        <f t="shared" si="337"/>
        <v>3.7029227600000004E-3</v>
      </c>
      <c r="AI1424"/>
      <c r="AJ1424">
        <v>1.7522386999999999</v>
      </c>
      <c r="AK1424" s="155">
        <v>0.52443865999999995</v>
      </c>
      <c r="AL1424" s="155">
        <v>0.49396296000000001</v>
      </c>
      <c r="AM1424" s="155">
        <v>0</v>
      </c>
      <c r="AN1424" s="155">
        <v>6.1893075999999998E-2</v>
      </c>
      <c r="AO1424" s="155">
        <v>8.9573496000000002E-2</v>
      </c>
      <c r="AP1424" s="155">
        <v>0.58237053999999999</v>
      </c>
      <c r="AQ1424"/>
      <c r="AR1424" s="156">
        <v>1.1173349999999999E-3</v>
      </c>
      <c r="AS1424" s="156">
        <v>1.0513316E-3</v>
      </c>
      <c r="AT1424" s="156">
        <v>4.1539916999999998E-5</v>
      </c>
      <c r="AU1424" s="156">
        <v>2.4463433000000001E-5</v>
      </c>
      <c r="AV1424" s="282">
        <f t="shared" si="327"/>
        <v>6.3029474020999999E-8</v>
      </c>
      <c r="AW1424" s="282">
        <f t="shared" si="328"/>
        <v>1.5362395127729999E-10</v>
      </c>
      <c r="AX1424" s="283">
        <f t="shared" si="329"/>
        <v>3.4262511730000001E-3</v>
      </c>
      <c r="AY1424" s="157">
        <v>4.4292618000000002E-8</v>
      </c>
      <c r="AZ1424" s="157">
        <v>1.3364151999999999E-10</v>
      </c>
      <c r="BA1424" s="157">
        <v>3.6512773000000001E-15</v>
      </c>
      <c r="BB1424" s="157">
        <v>0</v>
      </c>
      <c r="BC1424" s="157">
        <v>0</v>
      </c>
      <c r="BD1424" s="157">
        <v>1.7243020999999999E-11</v>
      </c>
      <c r="BE1424" s="157">
        <v>1.8719613000000001E-8</v>
      </c>
      <c r="BF1424" s="157">
        <v>3.9322500000000003E-12</v>
      </c>
      <c r="BG1424" s="157">
        <v>1.6046529999999999E-11</v>
      </c>
      <c r="BH1424" s="157">
        <v>0</v>
      </c>
      <c r="BI1424" s="157">
        <v>0</v>
      </c>
      <c r="BJ1424" s="157">
        <v>0</v>
      </c>
      <c r="BK1424" s="157">
        <v>0</v>
      </c>
      <c r="BL1424" s="157">
        <v>0</v>
      </c>
      <c r="BM1424" s="157">
        <v>0</v>
      </c>
      <c r="BN1424" s="157">
        <v>0</v>
      </c>
      <c r="BO1424" s="157">
        <v>0</v>
      </c>
      <c r="BP1424" s="157">
        <v>1.0415972999999999E-5</v>
      </c>
      <c r="BQ1424" s="157">
        <v>3.4158351999999999E-3</v>
      </c>
      <c r="BR1424" s="157">
        <v>0</v>
      </c>
      <c r="BS1424" s="157">
        <v>0</v>
      </c>
      <c r="BT1424" s="157">
        <v>0</v>
      </c>
      <c r="BU1424"/>
      <c r="BV1424" s="155">
        <v>3.1911919999999998E-6</v>
      </c>
      <c r="BW1424" s="155">
        <v>1.1062963E-7</v>
      </c>
      <c r="BX1424" s="155">
        <v>1.3308144E-6</v>
      </c>
      <c r="BY1424" s="155">
        <v>3.0634261999999999E-10</v>
      </c>
      <c r="BZ1424" s="155">
        <v>3.7323919999999998E-7</v>
      </c>
      <c r="CA1424" s="155">
        <v>0</v>
      </c>
      <c r="CB1424" s="155">
        <v>0</v>
      </c>
      <c r="CC1424" s="155">
        <v>0</v>
      </c>
      <c r="CD1424" s="155">
        <v>0</v>
      </c>
      <c r="CE1424" s="155">
        <v>9.3450331000000009E-10</v>
      </c>
      <c r="CF1424" s="155">
        <v>0</v>
      </c>
      <c r="CG1424" s="155">
        <v>0</v>
      </c>
      <c r="CH1424" s="155">
        <v>0</v>
      </c>
      <c r="CI1424" s="155">
        <v>1.3018201999999999E-7</v>
      </c>
      <c r="CJ1424" s="155">
        <v>1.2450857E-6</v>
      </c>
      <c r="CK1424" s="155">
        <v>1.7445413999999999E-13</v>
      </c>
      <c r="CL1424" s="155">
        <v>0</v>
      </c>
      <c r="CM1424"/>
      <c r="CN1424" s="284">
        <v>0</v>
      </c>
      <c r="CO1424" s="284">
        <v>4.7729115000000003E-2</v>
      </c>
      <c r="CP1424" s="285">
        <v>0</v>
      </c>
      <c r="CQ1424" s="284">
        <v>7.5691180000000003E-5</v>
      </c>
      <c r="CR1424" s="284">
        <v>0</v>
      </c>
      <c r="CS1424" s="284">
        <v>0</v>
      </c>
      <c r="CT1424" s="284">
        <v>1.2485377E-5</v>
      </c>
      <c r="CU1424" s="284">
        <v>0</v>
      </c>
      <c r="CV1424" s="284">
        <v>0</v>
      </c>
      <c r="CW1424" s="284">
        <v>0</v>
      </c>
      <c r="CX1424"/>
      <c r="CY1424"/>
      <c r="CZ1424"/>
      <c r="DA1424"/>
      <c r="DB1424" s="57"/>
      <c r="DC1424"/>
      <c r="DD1424"/>
      <c r="DE1424"/>
      <c r="DF1424"/>
      <c r="DG1424"/>
      <c r="DH1424"/>
      <c r="DI1424"/>
      <c r="DJ1424"/>
      <c r="DK1424"/>
      <c r="DL1424"/>
    </row>
    <row r="1425" spans="1:116" ht="14.4">
      <c r="A1425" t="s">
        <v>2801</v>
      </c>
      <c r="B1425" s="188" t="s">
        <v>1252</v>
      </c>
      <c r="C1425" s="151" t="str">
        <f t="shared" si="330"/>
        <v>B.044.01.137</v>
      </c>
      <c r="D1425" s="54" t="s">
        <v>1251</v>
      </c>
      <c r="E1425" s="150" t="s">
        <v>440</v>
      </c>
      <c r="F1425" s="153" t="str">
        <f t="shared" si="331"/>
        <v>Electricity Cape Verde production</v>
      </c>
      <c r="G1425" s="154">
        <f t="shared" si="332"/>
        <v>0.18133780666666666</v>
      </c>
      <c r="H1425"/>
      <c r="I1425"/>
      <c r="J1425" s="227">
        <f t="shared" si="338"/>
        <v>3.6842673790000002E-2</v>
      </c>
      <c r="K1425"/>
      <c r="L1425" s="280">
        <f t="shared" si="339"/>
        <v>2.3618268999999999E-3</v>
      </c>
      <c r="M1425" s="280">
        <f t="shared" si="340"/>
        <v>7.1875223000000005E-3</v>
      </c>
      <c r="N1425" s="281">
        <f t="shared" si="341"/>
        <v>9.2653589999999996E-5</v>
      </c>
      <c r="O1425" s="280">
        <v>2.7200670999999999E-2</v>
      </c>
      <c r="P1425" s="219">
        <v>5.6631878000000004E-3</v>
      </c>
      <c r="Q1425" s="219">
        <v>1.5243345E-3</v>
      </c>
      <c r="R1425" s="219">
        <v>1.2918001000000001E-3</v>
      </c>
      <c r="S1425" s="286">
        <v>1.0700268E-3</v>
      </c>
      <c r="T1425" s="219">
        <v>0</v>
      </c>
      <c r="U1425" s="219">
        <v>0</v>
      </c>
      <c r="V1425" s="219">
        <v>0</v>
      </c>
      <c r="W1425" s="286">
        <v>9.2653589999999996E-5</v>
      </c>
      <c r="X1425" s="219">
        <v>0</v>
      </c>
      <c r="Y1425" s="219">
        <v>0</v>
      </c>
      <c r="Z1425" s="219">
        <v>0</v>
      </c>
      <c r="AA1425" s="219">
        <v>0</v>
      </c>
      <c r="AB1425" s="219">
        <v>0</v>
      </c>
      <c r="AC1425"/>
      <c r="AD1425" s="227">
        <f t="shared" si="333"/>
        <v>2.7200670999999999E-2</v>
      </c>
      <c r="AE1425" s="227">
        <f t="shared" si="334"/>
        <v>9.5493492000000013E-3</v>
      </c>
      <c r="AF1425" s="227">
        <f t="shared" si="335"/>
        <v>7.1875223000000005E-3</v>
      </c>
      <c r="AG1425" s="227">
        <f t="shared" si="336"/>
        <v>7.1875223000000005E-3</v>
      </c>
      <c r="AH1425" s="227">
        <f t="shared" si="337"/>
        <v>9.2653589999999996E-5</v>
      </c>
      <c r="AI1425"/>
      <c r="AJ1425">
        <v>2.6181844000000001</v>
      </c>
      <c r="AK1425" s="155">
        <v>2.2831334000000001</v>
      </c>
      <c r="AL1425" s="155">
        <v>0</v>
      </c>
      <c r="AM1425" s="155">
        <v>0</v>
      </c>
      <c r="AN1425" s="155">
        <v>0</v>
      </c>
      <c r="AO1425" s="155">
        <v>0.33505101999999998</v>
      </c>
      <c r="AP1425" s="155">
        <v>0</v>
      </c>
      <c r="AQ1425"/>
      <c r="AR1425" s="156">
        <v>5.1378611999999997E-3</v>
      </c>
      <c r="AS1425" s="156">
        <v>4.8029928000000001E-3</v>
      </c>
      <c r="AT1425" s="156">
        <v>1.7182731999999999E-4</v>
      </c>
      <c r="AU1425" s="156">
        <v>1.6304108000000001E-4</v>
      </c>
      <c r="AV1425" s="282">
        <f t="shared" si="327"/>
        <v>2.8794920686500001E-7</v>
      </c>
      <c r="AW1425" s="282">
        <f t="shared" si="328"/>
        <v>6.3545607624199999E-10</v>
      </c>
      <c r="AX1425" s="283">
        <f t="shared" si="329"/>
        <v>2.2834885720999998E-2</v>
      </c>
      <c r="AY1425" s="157">
        <v>1.6828149E-7</v>
      </c>
      <c r="AZ1425" s="157">
        <v>5.0774585999999999E-10</v>
      </c>
      <c r="BA1425" s="157">
        <v>1.3872342E-14</v>
      </c>
      <c r="BB1425" s="157">
        <v>0</v>
      </c>
      <c r="BC1425" s="157">
        <v>0</v>
      </c>
      <c r="BD1425" s="157">
        <v>3.4616864999999999E-11</v>
      </c>
      <c r="BE1425" s="157">
        <v>1.1963309999999999E-7</v>
      </c>
      <c r="BF1425" s="157">
        <v>7.8943339000000006E-12</v>
      </c>
      <c r="BG1425" s="157">
        <v>1.1980201E-10</v>
      </c>
      <c r="BH1425" s="157">
        <v>0</v>
      </c>
      <c r="BI1425" s="157">
        <v>0</v>
      </c>
      <c r="BJ1425" s="157">
        <v>0</v>
      </c>
      <c r="BK1425" s="157">
        <v>0</v>
      </c>
      <c r="BL1425" s="157">
        <v>0</v>
      </c>
      <c r="BM1425" s="157">
        <v>0</v>
      </c>
      <c r="BN1425" s="157">
        <v>0</v>
      </c>
      <c r="BO1425" s="157">
        <v>0</v>
      </c>
      <c r="BP1425" s="157">
        <v>3.5517210000000002E-6</v>
      </c>
      <c r="BQ1425" s="157">
        <v>2.2831333999999998E-2</v>
      </c>
      <c r="BR1425" s="157">
        <v>0</v>
      </c>
      <c r="BS1425" s="157">
        <v>0</v>
      </c>
      <c r="BT1425" s="157">
        <v>0</v>
      </c>
      <c r="BU1425"/>
      <c r="BV1425" s="155">
        <v>1.0580106E-5</v>
      </c>
      <c r="BW1425" s="155">
        <v>8.2595123000000002E-7</v>
      </c>
      <c r="BX1425" s="155">
        <v>5.0561791999999999E-6</v>
      </c>
      <c r="BY1425" s="155">
        <v>6.1500944999999996E-10</v>
      </c>
      <c r="BZ1425" s="155">
        <v>1.6381241999999999E-6</v>
      </c>
      <c r="CA1425" s="155">
        <v>0</v>
      </c>
      <c r="CB1425" s="155">
        <v>0</v>
      </c>
      <c r="CC1425" s="155">
        <v>0</v>
      </c>
      <c r="CD1425" s="155">
        <v>0</v>
      </c>
      <c r="CE1425" s="155">
        <v>1.8760966999999999E-9</v>
      </c>
      <c r="CF1425" s="155">
        <v>0</v>
      </c>
      <c r="CG1425" s="155">
        <v>0</v>
      </c>
      <c r="CH1425" s="155">
        <v>0</v>
      </c>
      <c r="CI1425" s="155">
        <v>3.0054970999999998E-7</v>
      </c>
      <c r="CJ1425" s="155">
        <v>2.7568105999999999E-6</v>
      </c>
      <c r="CK1425" s="155">
        <v>1.1749625000000001E-13</v>
      </c>
      <c r="CL1425" s="155">
        <v>0</v>
      </c>
      <c r="CM1425"/>
      <c r="CN1425" s="284">
        <v>0</v>
      </c>
      <c r="CO1425" s="284">
        <v>0.18133780999999999</v>
      </c>
      <c r="CP1425" s="285">
        <v>0</v>
      </c>
      <c r="CQ1425" s="284">
        <v>5.6510380999999998E-4</v>
      </c>
      <c r="CR1425" s="284">
        <v>0</v>
      </c>
      <c r="CS1425" s="284">
        <v>0</v>
      </c>
      <c r="CT1425" s="284">
        <v>6.1218076000000004E-5</v>
      </c>
      <c r="CU1425" s="284">
        <v>0</v>
      </c>
      <c r="CV1425" s="284">
        <v>0</v>
      </c>
      <c r="CW1425" s="284">
        <v>0</v>
      </c>
      <c r="CX1425"/>
      <c r="CY1425"/>
      <c r="CZ1425"/>
      <c r="DA1425"/>
      <c r="DB1425" s="54"/>
      <c r="DC1425"/>
      <c r="DD1425"/>
      <c r="DE1425"/>
      <c r="DF1425"/>
      <c r="DG1425"/>
      <c r="DH1425"/>
      <c r="DI1425"/>
      <c r="DJ1425"/>
      <c r="DK1425"/>
      <c r="DL1425"/>
    </row>
    <row r="1426" spans="1:116" ht="14.4">
      <c r="A1426" t="s">
        <v>2802</v>
      </c>
      <c r="B1426" s="188" t="s">
        <v>1252</v>
      </c>
      <c r="C1426" s="151" t="str">
        <f t="shared" si="330"/>
        <v>B.044.01.138</v>
      </c>
      <c r="D1426" s="54" t="s">
        <v>1251</v>
      </c>
      <c r="E1426" s="150" t="s">
        <v>440</v>
      </c>
      <c r="F1426" s="153" t="str">
        <f t="shared" si="331"/>
        <v>Electricity Cayman Islands production</v>
      </c>
      <c r="G1426" s="154">
        <f t="shared" si="332"/>
        <v>0.23454618000000002</v>
      </c>
      <c r="H1426"/>
      <c r="I1426"/>
      <c r="J1426" s="227">
        <f t="shared" si="338"/>
        <v>4.7554820984100001E-2</v>
      </c>
      <c r="K1426"/>
      <c r="L1426" s="280">
        <f t="shared" si="339"/>
        <v>3.0568838000000001E-3</v>
      </c>
      <c r="M1426" s="280">
        <f t="shared" si="340"/>
        <v>9.3072694000000001E-3</v>
      </c>
      <c r="N1426" s="281">
        <f t="shared" si="341"/>
        <v>8.7407841000000006E-6</v>
      </c>
      <c r="O1426" s="280">
        <v>3.5181927000000002E-2</v>
      </c>
      <c r="P1426" s="286">
        <v>7.3385359999999997E-3</v>
      </c>
      <c r="Q1426" s="286">
        <v>1.9687334E-3</v>
      </c>
      <c r="R1426" s="286">
        <v>1.6669049E-3</v>
      </c>
      <c r="S1426" s="286">
        <v>1.3899788999999999E-3</v>
      </c>
      <c r="T1426" s="219">
        <v>0</v>
      </c>
      <c r="U1426" s="219">
        <v>0</v>
      </c>
      <c r="V1426" s="219">
        <v>0</v>
      </c>
      <c r="W1426" s="286">
        <v>8.7407841000000006E-6</v>
      </c>
      <c r="X1426" s="219">
        <v>0</v>
      </c>
      <c r="Y1426" s="219">
        <v>0</v>
      </c>
      <c r="Z1426" s="219">
        <v>0</v>
      </c>
      <c r="AA1426" s="219">
        <v>0</v>
      </c>
      <c r="AB1426" s="219">
        <v>0</v>
      </c>
      <c r="AC1426"/>
      <c r="AD1426" s="227">
        <f t="shared" si="333"/>
        <v>3.5181927000000002E-2</v>
      </c>
      <c r="AE1426" s="227">
        <f t="shared" si="334"/>
        <v>1.23641532E-2</v>
      </c>
      <c r="AF1426" s="227">
        <f t="shared" si="335"/>
        <v>9.3072694000000001E-3</v>
      </c>
      <c r="AG1426" s="227">
        <f t="shared" si="336"/>
        <v>9.3072694000000001E-3</v>
      </c>
      <c r="AH1426" s="227">
        <f t="shared" si="337"/>
        <v>8.7407841000000006E-6</v>
      </c>
      <c r="AI1426"/>
      <c r="AJ1426">
        <v>3.0017917000000001</v>
      </c>
      <c r="AK1426" s="155">
        <v>2.9688412</v>
      </c>
      <c r="AL1426" s="155">
        <v>0</v>
      </c>
      <c r="AM1426" s="155">
        <v>0</v>
      </c>
      <c r="AN1426" s="155">
        <v>0</v>
      </c>
      <c r="AO1426" s="155">
        <v>3.2950514E-2</v>
      </c>
      <c r="AP1426" s="155">
        <v>0</v>
      </c>
      <c r="AQ1426"/>
      <c r="AR1426" s="156">
        <v>6.6522856000000002E-3</v>
      </c>
      <c r="AS1426" s="156">
        <v>6.2179912999999996E-3</v>
      </c>
      <c r="AT1426" s="156">
        <v>2.2231668000000001E-4</v>
      </c>
      <c r="AU1426" s="156">
        <v>2.1197765E-4</v>
      </c>
      <c r="AV1426" s="282">
        <f t="shared" ref="AV1426:AV1489" si="342">AY1426+BB1426+BC1426+BD1426+BE1426+BM1426+BN1426+BR1426</f>
        <v>3.7278124869399999E-7</v>
      </c>
      <c r="AW1426" s="282">
        <f t="shared" ref="AW1426:AW1489" si="343">AZ1426+BA1426+BF1426+BG1426+BH1426+BI1426+BJ1426+BK1426+BL1426+BO1426+BS1426+BT1426</f>
        <v>8.2217708378300007E-10</v>
      </c>
      <c r="AX1426" s="283">
        <f t="shared" ref="AX1426:AX1489" si="344">BP1426+BQ1426</f>
        <v>2.968874706339E-2</v>
      </c>
      <c r="AY1426" s="157">
        <v>2.1765886E-7</v>
      </c>
      <c r="AZ1426" s="157">
        <v>6.5672930999999999E-10</v>
      </c>
      <c r="BA1426" s="157">
        <v>1.7942783000000001E-14</v>
      </c>
      <c r="BB1426" s="157">
        <v>0</v>
      </c>
      <c r="BC1426" s="157">
        <v>0</v>
      </c>
      <c r="BD1426" s="157">
        <v>4.4668694000000001E-11</v>
      </c>
      <c r="BE1426" s="157">
        <v>1.5507772E-7</v>
      </c>
      <c r="BF1426" s="157">
        <v>1.0186641E-11</v>
      </c>
      <c r="BG1426" s="157">
        <v>1.5524318999999999E-10</v>
      </c>
      <c r="BH1426" s="157">
        <v>0</v>
      </c>
      <c r="BI1426" s="157">
        <v>0</v>
      </c>
      <c r="BJ1426" s="157">
        <v>0</v>
      </c>
      <c r="BK1426" s="157">
        <v>0</v>
      </c>
      <c r="BL1426" s="157">
        <v>0</v>
      </c>
      <c r="BM1426" s="157">
        <v>0</v>
      </c>
      <c r="BN1426" s="157">
        <v>0</v>
      </c>
      <c r="BO1426" s="157">
        <v>0</v>
      </c>
      <c r="BP1426" s="157">
        <v>3.3506339E-7</v>
      </c>
      <c r="BQ1426" s="157">
        <v>2.9688412000000001E-2</v>
      </c>
      <c r="BR1426" s="157">
        <v>0</v>
      </c>
      <c r="BS1426" s="157">
        <v>0</v>
      </c>
      <c r="BT1426" s="157">
        <v>0</v>
      </c>
      <c r="BU1426"/>
      <c r="BV1426" s="155">
        <v>1.3711953E-5</v>
      </c>
      <c r="BW1426" s="155">
        <v>1.0702935000000001E-6</v>
      </c>
      <c r="BX1426" s="155">
        <v>6.5397699000000001E-6</v>
      </c>
      <c r="BY1426" s="155">
        <v>7.9359204999999998E-10</v>
      </c>
      <c r="BZ1426" s="155">
        <v>2.1257799999999999E-6</v>
      </c>
      <c r="CA1426" s="155">
        <v>0</v>
      </c>
      <c r="CB1426" s="155">
        <v>0</v>
      </c>
      <c r="CC1426" s="155">
        <v>0</v>
      </c>
      <c r="CD1426" s="155">
        <v>0</v>
      </c>
      <c r="CE1426" s="155">
        <v>2.4208659000000001E-9</v>
      </c>
      <c r="CF1426" s="155">
        <v>0</v>
      </c>
      <c r="CG1426" s="155">
        <v>0</v>
      </c>
      <c r="CH1426" s="155">
        <v>0</v>
      </c>
      <c r="CI1426" s="155">
        <v>3.8811406000000001E-7</v>
      </c>
      <c r="CJ1426" s="155">
        <v>3.5847809000000001E-6</v>
      </c>
      <c r="CK1426" s="155">
        <v>1.1084399E-14</v>
      </c>
      <c r="CL1426" s="155">
        <v>0</v>
      </c>
      <c r="CM1426"/>
      <c r="CN1426" s="284">
        <v>0</v>
      </c>
      <c r="CO1426" s="284">
        <v>0.23454617999999999</v>
      </c>
      <c r="CP1426" s="285">
        <v>0</v>
      </c>
      <c r="CQ1426" s="284">
        <v>7.3227920000000003E-4</v>
      </c>
      <c r="CR1426" s="284">
        <v>0</v>
      </c>
      <c r="CS1426" s="284">
        <v>0</v>
      </c>
      <c r="CT1426" s="284">
        <v>7.9413201999999999E-5</v>
      </c>
      <c r="CU1426" s="284">
        <v>0</v>
      </c>
      <c r="CV1426" s="284">
        <v>0</v>
      </c>
      <c r="CW1426" s="284">
        <v>0</v>
      </c>
      <c r="CX1426"/>
      <c r="CY1426"/>
      <c r="CZ1426"/>
      <c r="DA1426"/>
      <c r="DB1426" s="259"/>
      <c r="DC1426"/>
      <c r="DD1426"/>
      <c r="DE1426"/>
      <c r="DF1426"/>
      <c r="DG1426"/>
      <c r="DH1426"/>
      <c r="DI1426"/>
      <c r="DJ1426"/>
      <c r="DK1426"/>
      <c r="DL1426"/>
    </row>
    <row r="1427" spans="1:116" ht="14.4">
      <c r="A1427" t="s">
        <v>2803</v>
      </c>
      <c r="B1427" s="188" t="s">
        <v>1252</v>
      </c>
      <c r="C1427" s="151" t="str">
        <f t="shared" si="330"/>
        <v>B.044.01.139</v>
      </c>
      <c r="D1427" s="54" t="s">
        <v>1251</v>
      </c>
      <c r="E1427" s="150" t="s">
        <v>440</v>
      </c>
      <c r="F1427" s="153" t="str">
        <f t="shared" si="331"/>
        <v>Electricity Central African Republic production</v>
      </c>
      <c r="G1427" s="154">
        <f t="shared" si="332"/>
        <v>2.3932216000000003E-3</v>
      </c>
      <c r="H1427"/>
      <c r="I1427"/>
      <c r="J1427" s="227">
        <f t="shared" si="338"/>
        <v>5.9652891020000004E-4</v>
      </c>
      <c r="K1427"/>
      <c r="L1427" s="280">
        <f t="shared" si="339"/>
        <v>7.3895502000000001E-6</v>
      </c>
      <c r="M1427" s="280">
        <f t="shared" si="340"/>
        <v>0</v>
      </c>
      <c r="N1427" s="281">
        <f t="shared" si="341"/>
        <v>2.3015612000000001E-4</v>
      </c>
      <c r="O1427" s="280">
        <v>3.5898324000000002E-4</v>
      </c>
      <c r="P1427" s="219">
        <v>0</v>
      </c>
      <c r="Q1427" s="219">
        <v>0</v>
      </c>
      <c r="R1427" s="219">
        <v>0</v>
      </c>
      <c r="S1427" s="286">
        <v>7.3895502000000001E-6</v>
      </c>
      <c r="T1427" s="219">
        <v>0</v>
      </c>
      <c r="U1427" s="219">
        <v>0</v>
      </c>
      <c r="V1427" s="219">
        <v>0</v>
      </c>
      <c r="W1427" s="286">
        <v>2.3015612000000001E-4</v>
      </c>
      <c r="X1427" s="219">
        <v>0</v>
      </c>
      <c r="Y1427" s="219">
        <v>0</v>
      </c>
      <c r="Z1427" s="219">
        <v>0</v>
      </c>
      <c r="AA1427" s="219">
        <v>0</v>
      </c>
      <c r="AB1427" s="219">
        <v>0</v>
      </c>
      <c r="AC1427"/>
      <c r="AD1427" s="227">
        <f t="shared" si="333"/>
        <v>3.5898324000000002E-4</v>
      </c>
      <c r="AE1427" s="227">
        <f t="shared" si="334"/>
        <v>7.3895502000000001E-6</v>
      </c>
      <c r="AF1427" s="227">
        <f t="shared" si="335"/>
        <v>0</v>
      </c>
      <c r="AG1427" s="227">
        <f t="shared" si="336"/>
        <v>0</v>
      </c>
      <c r="AH1427" s="227">
        <f t="shared" si="337"/>
        <v>2.3015612000000001E-4</v>
      </c>
      <c r="AI1427"/>
      <c r="AJ1427">
        <v>1.1966108</v>
      </c>
      <c r="AK1427" s="155">
        <v>0</v>
      </c>
      <c r="AL1427" s="155">
        <v>0</v>
      </c>
      <c r="AM1427" s="155">
        <v>0</v>
      </c>
      <c r="AN1427" s="155">
        <v>0</v>
      </c>
      <c r="AO1427" s="155">
        <v>0</v>
      </c>
      <c r="AP1427" s="155">
        <v>1.1966108</v>
      </c>
      <c r="AQ1427"/>
      <c r="AR1427" s="156">
        <v>4.0853165000000001E-5</v>
      </c>
      <c r="AS1427" s="156">
        <v>3.8978165999999999E-5</v>
      </c>
      <c r="AT1427" s="156">
        <v>1.8120054000000001E-6</v>
      </c>
      <c r="AU1427" s="156">
        <v>6.2993730000000001E-8</v>
      </c>
      <c r="AV1427" s="282">
        <f t="shared" si="342"/>
        <v>2.3368205E-9</v>
      </c>
      <c r="AW1427" s="282">
        <f t="shared" si="343"/>
        <v>6.7012034814499999E-12</v>
      </c>
      <c r="AX1427" s="283">
        <f t="shared" si="344"/>
        <v>8.8226512000000003E-6</v>
      </c>
      <c r="AY1427" s="157">
        <v>2.2209095999999998E-9</v>
      </c>
      <c r="AZ1427" s="157">
        <v>6.7010204000000003E-12</v>
      </c>
      <c r="BA1427" s="157">
        <v>1.8308144999999999E-16</v>
      </c>
      <c r="BB1427" s="157">
        <v>0</v>
      </c>
      <c r="BC1427" s="157">
        <v>0</v>
      </c>
      <c r="BD1427" s="157">
        <v>0</v>
      </c>
      <c r="BE1427" s="157">
        <v>1.1591090000000001E-10</v>
      </c>
      <c r="BF1427" s="157">
        <v>0</v>
      </c>
      <c r="BG1427" s="157">
        <v>0</v>
      </c>
      <c r="BH1427" s="157">
        <v>0</v>
      </c>
      <c r="BI1427" s="157">
        <v>0</v>
      </c>
      <c r="BJ1427" s="157">
        <v>0</v>
      </c>
      <c r="BK1427" s="157">
        <v>0</v>
      </c>
      <c r="BL1427" s="157">
        <v>0</v>
      </c>
      <c r="BM1427" s="157">
        <v>0</v>
      </c>
      <c r="BN1427" s="157">
        <v>0</v>
      </c>
      <c r="BO1427" s="157">
        <v>0</v>
      </c>
      <c r="BP1427" s="157">
        <v>8.8226512000000003E-6</v>
      </c>
      <c r="BQ1427" s="157">
        <v>0</v>
      </c>
      <c r="BR1427" s="157">
        <v>0</v>
      </c>
      <c r="BS1427" s="157">
        <v>0</v>
      </c>
      <c r="BT1427" s="157">
        <v>0</v>
      </c>
      <c r="BU1427"/>
      <c r="BV1427" s="155">
        <v>7.3343899000000002E-8</v>
      </c>
      <c r="BW1427" s="155">
        <v>0</v>
      </c>
      <c r="BX1427" s="155">
        <v>6.6729368E-8</v>
      </c>
      <c r="BY1427" s="155">
        <v>0</v>
      </c>
      <c r="BZ1427" s="155">
        <v>6.6142398E-9</v>
      </c>
      <c r="CA1427" s="155">
        <v>0</v>
      </c>
      <c r="CB1427" s="155">
        <v>0</v>
      </c>
      <c r="CC1427" s="155">
        <v>0</v>
      </c>
      <c r="CD1427" s="155">
        <v>0</v>
      </c>
      <c r="CE1427" s="155">
        <v>0</v>
      </c>
      <c r="CF1427" s="155">
        <v>0</v>
      </c>
      <c r="CG1427" s="155">
        <v>0</v>
      </c>
      <c r="CH1427" s="155">
        <v>0</v>
      </c>
      <c r="CI1427" s="155">
        <v>0</v>
      </c>
      <c r="CJ1427" s="155">
        <v>0</v>
      </c>
      <c r="CK1427" s="155">
        <v>2.9186652000000002E-13</v>
      </c>
      <c r="CL1427" s="155">
        <v>0</v>
      </c>
      <c r="CM1427"/>
      <c r="CN1427" s="284">
        <v>0</v>
      </c>
      <c r="CO1427" s="284">
        <v>2.3932215999999998E-3</v>
      </c>
      <c r="CP1427" s="285">
        <v>0</v>
      </c>
      <c r="CQ1427" s="284">
        <v>0</v>
      </c>
      <c r="CR1427" s="284">
        <v>0</v>
      </c>
      <c r="CS1427" s="284">
        <v>0</v>
      </c>
      <c r="CT1427" s="284">
        <v>1.8427806000000001E-7</v>
      </c>
      <c r="CU1427" s="284">
        <v>0</v>
      </c>
      <c r="CV1427" s="284">
        <v>0</v>
      </c>
      <c r="CW1427" s="284">
        <v>0</v>
      </c>
      <c r="CX1427"/>
      <c r="CY1427"/>
      <c r="CZ1427"/>
      <c r="DA1427"/>
      <c r="DB1427" s="259"/>
      <c r="DC1427"/>
      <c r="DD1427"/>
      <c r="DE1427"/>
      <c r="DF1427"/>
      <c r="DG1427"/>
      <c r="DH1427"/>
      <c r="DI1427"/>
      <c r="DJ1427"/>
      <c r="DK1427"/>
      <c r="DL1427"/>
    </row>
    <row r="1428" spans="1:116" ht="14.4">
      <c r="A1428" t="s">
        <v>2804</v>
      </c>
      <c r="B1428" s="188" t="s">
        <v>1252</v>
      </c>
      <c r="C1428" s="151" t="str">
        <f t="shared" si="330"/>
        <v>B.044.01.140</v>
      </c>
      <c r="D1428" s="54" t="s">
        <v>1251</v>
      </c>
      <c r="E1428" s="150" t="s">
        <v>440</v>
      </c>
      <c r="F1428" s="153" t="str">
        <f t="shared" si="331"/>
        <v>Electricity Central America production</v>
      </c>
      <c r="G1428" s="154">
        <f t="shared" si="332"/>
        <v>2.5978785333333333E-3</v>
      </c>
      <c r="H1428"/>
      <c r="I1428"/>
      <c r="J1428" s="227">
        <f t="shared" si="338"/>
        <v>6.7039810019999999E-4</v>
      </c>
      <c r="K1428"/>
      <c r="L1428" s="280">
        <f t="shared" si="339"/>
        <v>1.41934619E-5</v>
      </c>
      <c r="M1428" s="280">
        <f t="shared" si="340"/>
        <v>2.2724488299999998E-5</v>
      </c>
      <c r="N1428" s="281">
        <f t="shared" si="341"/>
        <v>2.4379837E-4</v>
      </c>
      <c r="O1428" s="280">
        <v>3.8968177999999998E-4</v>
      </c>
      <c r="P1428" s="286">
        <v>1.4635086999999999E-5</v>
      </c>
      <c r="Q1428" s="286">
        <v>8.0894013000000001E-6</v>
      </c>
      <c r="R1428" s="286">
        <v>7.5882069999999996E-6</v>
      </c>
      <c r="S1428" s="286">
        <v>6.6052549000000004E-6</v>
      </c>
      <c r="T1428" s="219">
        <v>0</v>
      </c>
      <c r="U1428" s="219">
        <v>0</v>
      </c>
      <c r="V1428" s="219">
        <v>0</v>
      </c>
      <c r="W1428" s="219">
        <v>2.4379837E-4</v>
      </c>
      <c r="X1428" s="219">
        <v>0</v>
      </c>
      <c r="Y1428" s="219">
        <v>0</v>
      </c>
      <c r="Z1428" s="219">
        <v>0</v>
      </c>
      <c r="AA1428" s="219">
        <v>0</v>
      </c>
      <c r="AB1428" s="219">
        <v>0</v>
      </c>
      <c r="AC1428"/>
      <c r="AD1428" s="227">
        <f t="shared" si="333"/>
        <v>3.8968177999999998E-4</v>
      </c>
      <c r="AE1428" s="227">
        <f t="shared" si="334"/>
        <v>3.6917950199999994E-5</v>
      </c>
      <c r="AF1428" s="227">
        <f t="shared" si="335"/>
        <v>2.2724488299999998E-5</v>
      </c>
      <c r="AG1428" s="227">
        <f t="shared" si="336"/>
        <v>2.2724488299999998E-5</v>
      </c>
      <c r="AH1428" s="227">
        <f t="shared" si="337"/>
        <v>2.4379837E-4</v>
      </c>
      <c r="AI1428"/>
      <c r="AJ1428">
        <v>1.1631966</v>
      </c>
      <c r="AK1428" s="155">
        <v>0</v>
      </c>
      <c r="AL1428" s="155">
        <v>0</v>
      </c>
      <c r="AM1428" s="155">
        <v>0</v>
      </c>
      <c r="AN1428" s="155">
        <v>0</v>
      </c>
      <c r="AO1428" s="155">
        <v>0.23985458000000001</v>
      </c>
      <c r="AP1428" s="155">
        <v>0.92334203999999998</v>
      </c>
      <c r="AQ1428"/>
      <c r="AR1428" s="156">
        <v>4.8507521E-5</v>
      </c>
      <c r="AS1428" s="156">
        <v>4.6377578999999997E-5</v>
      </c>
      <c r="AT1428" s="156">
        <v>2.063214E-6</v>
      </c>
      <c r="AU1428" s="156">
        <v>6.6727614000000003E-8</v>
      </c>
      <c r="AV1428" s="282">
        <f t="shared" si="342"/>
        <v>2.7804303941099999E-9</v>
      </c>
      <c r="AW1428" s="282">
        <f t="shared" si="343"/>
        <v>7.6302292137099987E-12</v>
      </c>
      <c r="AX1428" s="283">
        <f t="shared" si="344"/>
        <v>9.3456041999999999E-6</v>
      </c>
      <c r="AY1428" s="157">
        <v>2.4108313E-9</v>
      </c>
      <c r="AZ1428" s="157">
        <v>7.2740598999999997E-12</v>
      </c>
      <c r="BA1428" s="157">
        <v>1.9873770999999999E-16</v>
      </c>
      <c r="BB1428" s="157">
        <v>0</v>
      </c>
      <c r="BC1428" s="157">
        <v>0</v>
      </c>
      <c r="BD1428" s="157">
        <v>2.0334411E-13</v>
      </c>
      <c r="BE1428" s="157">
        <v>3.6939574999999998E-10</v>
      </c>
      <c r="BF1428" s="157">
        <v>4.6372375999999997E-14</v>
      </c>
      <c r="BG1428" s="157">
        <v>3.0959819999999998E-13</v>
      </c>
      <c r="BH1428" s="157">
        <v>0</v>
      </c>
      <c r="BI1428" s="157">
        <v>0</v>
      </c>
      <c r="BJ1428" s="157">
        <v>0</v>
      </c>
      <c r="BK1428" s="157">
        <v>0</v>
      </c>
      <c r="BL1428" s="157">
        <v>0</v>
      </c>
      <c r="BM1428" s="157">
        <v>0</v>
      </c>
      <c r="BN1428" s="157">
        <v>0</v>
      </c>
      <c r="BO1428" s="157">
        <v>0</v>
      </c>
      <c r="BP1428" s="157">
        <v>9.3456041999999999E-6</v>
      </c>
      <c r="BQ1428" s="157">
        <v>0</v>
      </c>
      <c r="BR1428" s="157">
        <v>0</v>
      </c>
      <c r="BS1428" s="157">
        <v>0</v>
      </c>
      <c r="BT1428" s="157">
        <v>0</v>
      </c>
      <c r="BU1428"/>
      <c r="BV1428" s="155">
        <v>8.3844697999999997E-8</v>
      </c>
      <c r="BW1428" s="155">
        <v>2.1344636E-9</v>
      </c>
      <c r="BX1428" s="155">
        <v>7.2435746999999996E-8</v>
      </c>
      <c r="BY1428" s="155">
        <v>3.612648E-12</v>
      </c>
      <c r="BZ1428" s="155">
        <v>7.6704636000000007E-9</v>
      </c>
      <c r="CA1428" s="155">
        <v>0</v>
      </c>
      <c r="CB1428" s="155">
        <v>0</v>
      </c>
      <c r="CC1428" s="155">
        <v>0</v>
      </c>
      <c r="CD1428" s="155">
        <v>0</v>
      </c>
      <c r="CE1428" s="155">
        <v>1.1020444000000001E-11</v>
      </c>
      <c r="CF1428" s="155">
        <v>0</v>
      </c>
      <c r="CG1428" s="155">
        <v>0</v>
      </c>
      <c r="CH1428" s="155">
        <v>0</v>
      </c>
      <c r="CI1428" s="155">
        <v>1.5890818E-9</v>
      </c>
      <c r="CJ1428" s="155">
        <v>0</v>
      </c>
      <c r="CK1428" s="155">
        <v>3.0916659E-13</v>
      </c>
      <c r="CL1428" s="155">
        <v>0</v>
      </c>
      <c r="CM1428"/>
      <c r="CN1428" s="284">
        <v>0</v>
      </c>
      <c r="CO1428" s="284">
        <v>2.5978785999999999E-3</v>
      </c>
      <c r="CP1428" s="285">
        <v>0</v>
      </c>
      <c r="CQ1428" s="284">
        <v>1.4603689000000001E-6</v>
      </c>
      <c r="CR1428" s="284">
        <v>0</v>
      </c>
      <c r="CS1428" s="284">
        <v>0</v>
      </c>
      <c r="CT1428" s="284">
        <v>2.5396431999999998E-7</v>
      </c>
      <c r="CU1428" s="284">
        <v>0</v>
      </c>
      <c r="CV1428" s="284">
        <v>0</v>
      </c>
      <c r="CW1428" s="284">
        <v>0</v>
      </c>
      <c r="CX1428"/>
      <c r="CY1428"/>
      <c r="CZ1428"/>
      <c r="DA1428"/>
      <c r="DB1428" s="259"/>
      <c r="DC1428"/>
      <c r="DD1428"/>
      <c r="DE1428"/>
      <c r="DF1428"/>
      <c r="DG1428"/>
      <c r="DH1428"/>
      <c r="DI1428"/>
      <c r="DJ1428"/>
      <c r="DK1428"/>
      <c r="DL1428"/>
    </row>
    <row r="1429" spans="1:116" ht="14.4">
      <c r="A1429" t="s">
        <v>2805</v>
      </c>
      <c r="B1429" s="188" t="s">
        <v>1252</v>
      </c>
      <c r="C1429" s="151" t="str">
        <f t="shared" si="330"/>
        <v>B.044.01.141</v>
      </c>
      <c r="D1429" s="54" t="s">
        <v>1251</v>
      </c>
      <c r="E1429" s="150" t="s">
        <v>440</v>
      </c>
      <c r="F1429" s="153" t="str">
        <f t="shared" si="331"/>
        <v>Electricity Chad production</v>
      </c>
      <c r="G1429" s="154">
        <f t="shared" si="332"/>
        <v>0.27969617333333335</v>
      </c>
      <c r="H1429"/>
      <c r="I1429"/>
      <c r="J1429" s="227">
        <f t="shared" si="338"/>
        <v>5.7035119424000004E-2</v>
      </c>
      <c r="K1429"/>
      <c r="L1429" s="280">
        <f t="shared" si="339"/>
        <v>3.7776280999999999E-3</v>
      </c>
      <c r="M1429" s="280">
        <f t="shared" si="340"/>
        <v>1.12925024E-2</v>
      </c>
      <c r="N1429" s="281">
        <f t="shared" si="341"/>
        <v>1.0562924000000001E-5</v>
      </c>
      <c r="O1429" s="280">
        <v>4.1954426000000003E-2</v>
      </c>
      <c r="P1429" s="219">
        <v>8.8480703999999997E-3</v>
      </c>
      <c r="Q1429" s="219">
        <v>2.4444319999999999E-3</v>
      </c>
      <c r="R1429" s="219">
        <v>2.0694855E-3</v>
      </c>
      <c r="S1429" s="286">
        <v>1.7081425999999999E-3</v>
      </c>
      <c r="T1429" s="219">
        <v>0</v>
      </c>
      <c r="U1429" s="219">
        <v>0</v>
      </c>
      <c r="V1429" s="219">
        <v>0</v>
      </c>
      <c r="W1429" s="286">
        <v>1.0562924000000001E-5</v>
      </c>
      <c r="X1429" s="219">
        <v>0</v>
      </c>
      <c r="Y1429" s="219">
        <v>0</v>
      </c>
      <c r="Z1429" s="219">
        <v>0</v>
      </c>
      <c r="AA1429" s="219">
        <v>0</v>
      </c>
      <c r="AB1429" s="219">
        <v>0</v>
      </c>
      <c r="AC1429"/>
      <c r="AD1429" s="227">
        <f t="shared" si="333"/>
        <v>4.1954426000000003E-2</v>
      </c>
      <c r="AE1429" s="227">
        <f t="shared" si="334"/>
        <v>1.5070130500000001E-2</v>
      </c>
      <c r="AF1429" s="227">
        <f t="shared" si="335"/>
        <v>1.12925024E-2</v>
      </c>
      <c r="AG1429" s="227">
        <f t="shared" si="336"/>
        <v>1.12925024E-2</v>
      </c>
      <c r="AH1429" s="227">
        <f t="shared" si="337"/>
        <v>1.0562924000000001E-5</v>
      </c>
      <c r="AI1429"/>
      <c r="AJ1429">
        <v>3.6983057000000001</v>
      </c>
      <c r="AK1429" s="155">
        <v>3.5404589999999998</v>
      </c>
      <c r="AL1429" s="155">
        <v>0</v>
      </c>
      <c r="AM1429" s="155">
        <v>0</v>
      </c>
      <c r="AN1429" s="155">
        <v>0.12173792999999999</v>
      </c>
      <c r="AO1429" s="155">
        <v>3.6108709000000003E-2</v>
      </c>
      <c r="AP1429" s="155">
        <v>0</v>
      </c>
      <c r="AQ1429"/>
      <c r="AR1429" s="156">
        <v>7.9761623000000007E-3</v>
      </c>
      <c r="AS1429" s="156">
        <v>7.4575689999999998E-3</v>
      </c>
      <c r="AT1429" s="156">
        <v>2.6580163E-4</v>
      </c>
      <c r="AU1429" s="156">
        <v>2.5279167000000002E-4</v>
      </c>
      <c r="AV1429" s="282">
        <f t="shared" si="342"/>
        <v>4.4709646679999998E-7</v>
      </c>
      <c r="AW1429" s="282">
        <f t="shared" si="343"/>
        <v>9.8299420275700004E-10</v>
      </c>
      <c r="AX1429" s="283">
        <f t="shared" si="344"/>
        <v>3.5404994912069998E-2</v>
      </c>
      <c r="AY1429" s="157">
        <v>2.5955805E-7</v>
      </c>
      <c r="AZ1429" s="157">
        <v>7.8314928999999997E-10</v>
      </c>
      <c r="BA1429" s="157">
        <v>2.1396756999999999E-14</v>
      </c>
      <c r="BB1429" s="157">
        <v>0</v>
      </c>
      <c r="BC1429" s="157">
        <v>0</v>
      </c>
      <c r="BD1429" s="157">
        <v>5.5456800000000003E-11</v>
      </c>
      <c r="BE1429" s="157">
        <v>1.8748296E-7</v>
      </c>
      <c r="BF1429" s="157">
        <v>1.2646856000000001E-11</v>
      </c>
      <c r="BG1429" s="157">
        <v>1.8717666E-10</v>
      </c>
      <c r="BH1429" s="157">
        <v>0</v>
      </c>
      <c r="BI1429" s="157">
        <v>0</v>
      </c>
      <c r="BJ1429" s="157">
        <v>0</v>
      </c>
      <c r="BK1429" s="157">
        <v>0</v>
      </c>
      <c r="BL1429" s="157">
        <v>0</v>
      </c>
      <c r="BM1429" s="157">
        <v>0</v>
      </c>
      <c r="BN1429" s="157">
        <v>0</v>
      </c>
      <c r="BO1429" s="157">
        <v>0</v>
      </c>
      <c r="BP1429" s="157">
        <v>4.0491206999999998E-7</v>
      </c>
      <c r="BQ1429" s="157">
        <v>3.540459E-2</v>
      </c>
      <c r="BR1429" s="157">
        <v>0</v>
      </c>
      <c r="BS1429" s="157">
        <v>0</v>
      </c>
      <c r="BT1429" s="157">
        <v>0</v>
      </c>
      <c r="BU1429"/>
      <c r="BV1429" s="155">
        <v>1.6439380999999999E-5</v>
      </c>
      <c r="BW1429" s="155">
        <v>1.2904525E-6</v>
      </c>
      <c r="BX1429" s="155">
        <v>7.7986715000000008E-6</v>
      </c>
      <c r="BY1429" s="155">
        <v>9.8525548999999993E-10</v>
      </c>
      <c r="BZ1429" s="155">
        <v>2.5919146000000001E-6</v>
      </c>
      <c r="CA1429" s="155">
        <v>0</v>
      </c>
      <c r="CB1429" s="155">
        <v>0</v>
      </c>
      <c r="CC1429" s="155">
        <v>0</v>
      </c>
      <c r="CD1429" s="155">
        <v>0</v>
      </c>
      <c r="CE1429" s="155">
        <v>3.0055384999999999E-9</v>
      </c>
      <c r="CF1429" s="155">
        <v>0</v>
      </c>
      <c r="CG1429" s="155">
        <v>0</v>
      </c>
      <c r="CH1429" s="155">
        <v>0</v>
      </c>
      <c r="CI1429" s="155">
        <v>4.7936072999999997E-7</v>
      </c>
      <c r="CJ1429" s="155">
        <v>4.2749912E-6</v>
      </c>
      <c r="CK1429" s="155">
        <v>1.3395098000000001E-14</v>
      </c>
      <c r="CL1429" s="155">
        <v>0</v>
      </c>
      <c r="CM1429"/>
      <c r="CN1429" s="284">
        <v>0</v>
      </c>
      <c r="CO1429" s="284">
        <v>0.27969617000000002</v>
      </c>
      <c r="CP1429" s="285">
        <v>0</v>
      </c>
      <c r="CQ1429" s="284">
        <v>8.8290877999999998E-4</v>
      </c>
      <c r="CR1429" s="284">
        <v>0</v>
      </c>
      <c r="CS1429" s="284">
        <v>0</v>
      </c>
      <c r="CT1429" s="284">
        <v>9.6552599999999994E-5</v>
      </c>
      <c r="CU1429" s="284">
        <v>0</v>
      </c>
      <c r="CV1429" s="284">
        <v>0</v>
      </c>
      <c r="CW1429" s="284">
        <v>0</v>
      </c>
      <c r="CX1429"/>
      <c r="CY1429"/>
      <c r="CZ1429"/>
      <c r="DA1429"/>
      <c r="DB1429" s="259"/>
      <c r="DC1429"/>
      <c r="DD1429"/>
      <c r="DE1429"/>
      <c r="DF1429"/>
      <c r="DG1429"/>
      <c r="DH1429"/>
      <c r="DI1429"/>
      <c r="DJ1429"/>
      <c r="DK1429"/>
      <c r="DL1429"/>
    </row>
    <row r="1430" spans="1:116" ht="14.4">
      <c r="A1430" t="s">
        <v>2806</v>
      </c>
      <c r="B1430" s="188" t="s">
        <v>1252</v>
      </c>
      <c r="C1430" s="151" t="str">
        <f t="shared" si="330"/>
        <v>B.044.01.142</v>
      </c>
      <c r="D1430" s="54" t="s">
        <v>1251</v>
      </c>
      <c r="E1430" s="150" t="s">
        <v>440</v>
      </c>
      <c r="F1430" s="153" t="str">
        <f t="shared" si="331"/>
        <v>Electricity Chile production</v>
      </c>
      <c r="G1430" s="154">
        <f t="shared" si="332"/>
        <v>7.2243966666666659E-2</v>
      </c>
      <c r="H1430"/>
      <c r="I1430"/>
      <c r="J1430" s="227">
        <f t="shared" si="338"/>
        <v>1.3285060999999999E-2</v>
      </c>
      <c r="K1430"/>
      <c r="L1430" s="280">
        <f t="shared" si="339"/>
        <v>7.7777404999999997E-4</v>
      </c>
      <c r="M1430" s="280">
        <f t="shared" si="340"/>
        <v>1.51228255E-3</v>
      </c>
      <c r="N1430" s="281">
        <f t="shared" si="341"/>
        <v>1.5840940000000001E-4</v>
      </c>
      <c r="O1430" s="280">
        <v>1.0836594999999999E-2</v>
      </c>
      <c r="P1430" s="219">
        <v>8.1426337999999997E-4</v>
      </c>
      <c r="Q1430" s="219">
        <v>6.9801917E-4</v>
      </c>
      <c r="R1430" s="219">
        <v>6.1652460000000001E-4</v>
      </c>
      <c r="S1430" s="219">
        <v>1.6124944999999999E-4</v>
      </c>
      <c r="T1430" s="219">
        <v>0</v>
      </c>
      <c r="U1430" s="219">
        <v>0</v>
      </c>
      <c r="V1430" s="219">
        <v>0</v>
      </c>
      <c r="W1430" s="286">
        <v>1.5840940000000001E-4</v>
      </c>
      <c r="X1430" s="219">
        <v>0</v>
      </c>
      <c r="Y1430" s="219">
        <v>0</v>
      </c>
      <c r="Z1430" s="219">
        <v>0</v>
      </c>
      <c r="AA1430" s="219">
        <v>0</v>
      </c>
      <c r="AB1430" s="219">
        <v>0</v>
      </c>
      <c r="AC1430"/>
      <c r="AD1430" s="227">
        <f t="shared" si="333"/>
        <v>1.0836594999999999E-2</v>
      </c>
      <c r="AE1430" s="227">
        <f t="shared" si="334"/>
        <v>2.2900566000000002E-3</v>
      </c>
      <c r="AF1430" s="227">
        <f t="shared" si="335"/>
        <v>1.51228255E-3</v>
      </c>
      <c r="AG1430" s="227">
        <f t="shared" si="336"/>
        <v>1.51228255E-3</v>
      </c>
      <c r="AH1430" s="227">
        <f t="shared" si="337"/>
        <v>1.5840940000000001E-4</v>
      </c>
      <c r="AI1430"/>
      <c r="AJ1430">
        <v>1.6662669999999999</v>
      </c>
      <c r="AK1430" s="155">
        <v>0.78596712999999996</v>
      </c>
      <c r="AL1430" s="155">
        <v>0</v>
      </c>
      <c r="AM1430" s="155">
        <v>0</v>
      </c>
      <c r="AN1430" s="155">
        <v>0.20554348</v>
      </c>
      <c r="AO1430" s="155">
        <v>0.36332131000000001</v>
      </c>
      <c r="AP1430" s="155">
        <v>0.31143512000000001</v>
      </c>
      <c r="AQ1430"/>
      <c r="AR1430" s="156">
        <v>1.4934640999999999E-3</v>
      </c>
      <c r="AS1430" s="156">
        <v>1.4073925000000001E-3</v>
      </c>
      <c r="AT1430" s="156">
        <v>6.0375355999999998E-5</v>
      </c>
      <c r="AU1430" s="156">
        <v>2.5696261E-5</v>
      </c>
      <c r="AV1430" s="282">
        <f t="shared" si="342"/>
        <v>8.4376049246999989E-8</v>
      </c>
      <c r="AW1430" s="282">
        <f t="shared" si="343"/>
        <v>2.2328164596369999E-10</v>
      </c>
      <c r="AX1430" s="283">
        <f t="shared" si="344"/>
        <v>3.5989160603999999E-3</v>
      </c>
      <c r="AY1430" s="157">
        <v>6.7042403999999995E-8</v>
      </c>
      <c r="AZ1430" s="157">
        <v>2.0228311999999999E-10</v>
      </c>
      <c r="BA1430" s="157">
        <v>5.5266636999999999E-15</v>
      </c>
      <c r="BB1430" s="157">
        <v>0</v>
      </c>
      <c r="BC1430" s="157">
        <v>0</v>
      </c>
      <c r="BD1430" s="157">
        <v>1.6521247000000001E-11</v>
      </c>
      <c r="BE1430" s="157">
        <v>1.7317123999999999E-8</v>
      </c>
      <c r="BF1430" s="157">
        <v>3.7676503000000002E-12</v>
      </c>
      <c r="BG1430" s="157">
        <v>1.7225348999999999E-11</v>
      </c>
      <c r="BH1430" s="157">
        <v>0</v>
      </c>
      <c r="BI1430" s="157">
        <v>0</v>
      </c>
      <c r="BJ1430" s="157">
        <v>0</v>
      </c>
      <c r="BK1430" s="157">
        <v>0</v>
      </c>
      <c r="BL1430" s="157">
        <v>0</v>
      </c>
      <c r="BM1430" s="157">
        <v>0</v>
      </c>
      <c r="BN1430" s="157">
        <v>0</v>
      </c>
      <c r="BO1430" s="157">
        <v>0</v>
      </c>
      <c r="BP1430" s="157">
        <v>6.0723604E-6</v>
      </c>
      <c r="BQ1430" s="157">
        <v>3.5928436999999999E-3</v>
      </c>
      <c r="BR1430" s="157">
        <v>0</v>
      </c>
      <c r="BS1430" s="157">
        <v>0</v>
      </c>
      <c r="BT1430" s="157">
        <v>0</v>
      </c>
      <c r="BU1430"/>
      <c r="BV1430" s="155">
        <v>3.4367789E-6</v>
      </c>
      <c r="BW1430" s="155">
        <v>1.1875676E-7</v>
      </c>
      <c r="BX1430" s="155">
        <v>2.0143536E-6</v>
      </c>
      <c r="BY1430" s="155">
        <v>2.9351945000000002E-10</v>
      </c>
      <c r="BZ1430" s="155">
        <v>2.4215522000000002E-7</v>
      </c>
      <c r="CA1430" s="155">
        <v>0</v>
      </c>
      <c r="CB1430" s="155">
        <v>0</v>
      </c>
      <c r="CC1430" s="155">
        <v>0</v>
      </c>
      <c r="CD1430" s="155">
        <v>0</v>
      </c>
      <c r="CE1430" s="155">
        <v>8.9538603000000004E-10</v>
      </c>
      <c r="CF1430" s="155">
        <v>0</v>
      </c>
      <c r="CG1430" s="155">
        <v>0</v>
      </c>
      <c r="CH1430" s="155">
        <v>0</v>
      </c>
      <c r="CI1430" s="155">
        <v>1.255609E-7</v>
      </c>
      <c r="CJ1430" s="155">
        <v>9.3476340000000004E-7</v>
      </c>
      <c r="CK1430" s="155">
        <v>2.0088278E-13</v>
      </c>
      <c r="CL1430" s="155">
        <v>0</v>
      </c>
      <c r="CM1430"/>
      <c r="CN1430" s="284">
        <v>0</v>
      </c>
      <c r="CO1430" s="284">
        <v>7.2243970000000005E-2</v>
      </c>
      <c r="CP1430" s="285">
        <v>0</v>
      </c>
      <c r="CQ1430" s="284">
        <v>8.1251647000000002E-5</v>
      </c>
      <c r="CR1430" s="284">
        <v>0</v>
      </c>
      <c r="CS1430" s="284">
        <v>0</v>
      </c>
      <c r="CT1430" s="284">
        <v>8.9865608999999997E-6</v>
      </c>
      <c r="CU1430" s="284">
        <v>0</v>
      </c>
      <c r="CV1430" s="284">
        <v>0</v>
      </c>
      <c r="CW1430" s="284">
        <v>0</v>
      </c>
      <c r="CX1430"/>
      <c r="CY1430"/>
      <c r="CZ1430"/>
      <c r="DA1430"/>
      <c r="DB1430" s="259"/>
      <c r="DC1430"/>
      <c r="DD1430"/>
      <c r="DE1430"/>
      <c r="DF1430"/>
      <c r="DG1430"/>
      <c r="DH1430"/>
      <c r="DI1430"/>
      <c r="DJ1430"/>
      <c r="DK1430"/>
      <c r="DL1430"/>
    </row>
    <row r="1431" spans="1:116" ht="14.4">
      <c r="A1431" t="s">
        <v>2807</v>
      </c>
      <c r="B1431" s="188" t="s">
        <v>1252</v>
      </c>
      <c r="C1431" s="151" t="str">
        <f t="shared" si="330"/>
        <v>B.044.01.143</v>
      </c>
      <c r="D1431" s="54" t="s">
        <v>1251</v>
      </c>
      <c r="E1431" s="150" t="s">
        <v>440</v>
      </c>
      <c r="F1431" s="153" t="str">
        <f t="shared" si="331"/>
        <v>Electricity China production</v>
      </c>
      <c r="G1431" s="154">
        <f t="shared" si="332"/>
        <v>0.16277234666666665</v>
      </c>
      <c r="H1431"/>
      <c r="I1431"/>
      <c r="J1431" s="227">
        <f t="shared" si="338"/>
        <v>2.6348289149999999E-2</v>
      </c>
      <c r="K1431"/>
      <c r="L1431" s="280">
        <f t="shared" si="339"/>
        <v>2.6211723100000002E-4</v>
      </c>
      <c r="M1431" s="280">
        <f t="shared" si="340"/>
        <v>4.6417490000000001E-4</v>
      </c>
      <c r="N1431" s="281">
        <f t="shared" si="341"/>
        <v>1.206145019E-3</v>
      </c>
      <c r="O1431" s="280">
        <v>2.4415851999999998E-2</v>
      </c>
      <c r="P1431" s="219">
        <v>2.5342311000000001E-4</v>
      </c>
      <c r="Q1431" s="219">
        <v>2.1075179E-4</v>
      </c>
      <c r="R1431" s="219">
        <v>2.0056680999999999E-4</v>
      </c>
      <c r="S1431" s="286">
        <v>6.1550421000000004E-5</v>
      </c>
      <c r="T1431" s="219">
        <v>0</v>
      </c>
      <c r="U1431" s="219">
        <v>0</v>
      </c>
      <c r="V1431" s="219">
        <v>0</v>
      </c>
      <c r="W1431" s="286">
        <v>7.8962619E-5</v>
      </c>
      <c r="X1431" s="219">
        <v>0</v>
      </c>
      <c r="Y1431" s="219">
        <v>1.1271823999999999E-3</v>
      </c>
      <c r="Z1431" s="219">
        <v>0</v>
      </c>
      <c r="AA1431" s="219">
        <v>0</v>
      </c>
      <c r="AB1431" s="219">
        <v>0</v>
      </c>
      <c r="AC1431"/>
      <c r="AD1431" s="227">
        <f t="shared" si="333"/>
        <v>2.4415851999999998E-2</v>
      </c>
      <c r="AE1431" s="227">
        <f t="shared" si="334"/>
        <v>7.2629213100000004E-4</v>
      </c>
      <c r="AF1431" s="227">
        <f t="shared" si="335"/>
        <v>4.6417490000000001E-4</v>
      </c>
      <c r="AG1431" s="227">
        <f t="shared" si="336"/>
        <v>4.6417490000000001E-4</v>
      </c>
      <c r="AH1431" s="227">
        <f t="shared" si="337"/>
        <v>1.206145019E-3</v>
      </c>
      <c r="AI1431"/>
      <c r="AJ1431">
        <v>2.2969753000000002</v>
      </c>
      <c r="AK1431" s="155">
        <v>1.7417109</v>
      </c>
      <c r="AL1431" s="155">
        <v>0.15616579</v>
      </c>
      <c r="AM1431" s="155">
        <v>0</v>
      </c>
      <c r="AN1431" s="155">
        <v>7.2191037999999999E-2</v>
      </c>
      <c r="AO1431" s="155">
        <v>0.18767631000000001</v>
      </c>
      <c r="AP1431" s="155">
        <v>0.13923121999999999</v>
      </c>
      <c r="AQ1431"/>
      <c r="AR1431" s="156">
        <v>2.7639701000000002E-3</v>
      </c>
      <c r="AS1431" s="156">
        <v>2.6125214000000002E-3</v>
      </c>
      <c r="AT1431" s="156">
        <v>1.2502262000000001E-4</v>
      </c>
      <c r="AU1431" s="156">
        <v>2.6426041999999999E-5</v>
      </c>
      <c r="AV1431" s="282">
        <f t="shared" si="342"/>
        <v>1.566259867662E-7</v>
      </c>
      <c r="AW1431" s="282">
        <f t="shared" si="343"/>
        <v>4.6236175188500005E-10</v>
      </c>
      <c r="AX1431" s="283">
        <f t="shared" si="344"/>
        <v>3.7011262977999998E-3</v>
      </c>
      <c r="AY1431" s="157">
        <v>1.5105274000000001E-7</v>
      </c>
      <c r="AZ1431" s="157">
        <v>4.5576257000000001E-10</v>
      </c>
      <c r="BA1431" s="157">
        <v>1.2452085E-14</v>
      </c>
      <c r="BB1431" s="157">
        <v>0</v>
      </c>
      <c r="BC1431" s="157">
        <v>0</v>
      </c>
      <c r="BD1431" s="157">
        <v>5.3746662000000004E-12</v>
      </c>
      <c r="BE1431" s="157">
        <v>5.5678721000000004E-9</v>
      </c>
      <c r="BF1431" s="157">
        <v>1.2256861E-12</v>
      </c>
      <c r="BG1431" s="157">
        <v>5.3610436999999997E-12</v>
      </c>
      <c r="BH1431" s="157">
        <v>0</v>
      </c>
      <c r="BI1431" s="157">
        <v>0</v>
      </c>
      <c r="BJ1431" s="157">
        <v>0</v>
      </c>
      <c r="BK1431" s="157">
        <v>0</v>
      </c>
      <c r="BL1431" s="157">
        <v>0</v>
      </c>
      <c r="BM1431" s="157">
        <v>0</v>
      </c>
      <c r="BN1431" s="157">
        <v>0</v>
      </c>
      <c r="BO1431" s="157">
        <v>0</v>
      </c>
      <c r="BP1431" s="157">
        <v>4.6526978E-6</v>
      </c>
      <c r="BQ1431" s="157">
        <v>3.6964735999999998E-3</v>
      </c>
      <c r="BR1431" s="157">
        <v>0</v>
      </c>
      <c r="BS1431" s="157">
        <v>0</v>
      </c>
      <c r="BT1431" s="157">
        <v>0</v>
      </c>
      <c r="BU1431"/>
      <c r="BV1431" s="155">
        <v>7.0014113000000003E-6</v>
      </c>
      <c r="BW1431" s="155">
        <v>3.6960655000000002E-8</v>
      </c>
      <c r="BX1431" s="155">
        <v>4.5385249999999999E-6</v>
      </c>
      <c r="BY1431" s="155">
        <v>9.5487285999999995E-11</v>
      </c>
      <c r="BZ1431" s="155">
        <v>8.5538323000000002E-8</v>
      </c>
      <c r="CA1431" s="155">
        <v>0</v>
      </c>
      <c r="CB1431" s="155">
        <v>0</v>
      </c>
      <c r="CC1431" s="155">
        <v>0</v>
      </c>
      <c r="CD1431" s="155">
        <v>0</v>
      </c>
      <c r="CE1431" s="155">
        <v>2.9128557E-10</v>
      </c>
      <c r="CF1431" s="155">
        <v>0</v>
      </c>
      <c r="CG1431" s="155">
        <v>0</v>
      </c>
      <c r="CH1431" s="155">
        <v>0</v>
      </c>
      <c r="CI1431" s="155">
        <v>4.0738667999999998E-8</v>
      </c>
      <c r="CJ1431" s="155">
        <v>2.2992618000000001E-6</v>
      </c>
      <c r="CK1431" s="155">
        <v>1.001344E-13</v>
      </c>
      <c r="CL1431" s="155">
        <v>0</v>
      </c>
      <c r="CM1431"/>
      <c r="CN1431" s="284">
        <v>0</v>
      </c>
      <c r="CO1431" s="284">
        <v>0.16277235000000001</v>
      </c>
      <c r="CP1431" s="285">
        <v>0</v>
      </c>
      <c r="CQ1431" s="284">
        <v>2.5287942E-5</v>
      </c>
      <c r="CR1431" s="284">
        <v>0</v>
      </c>
      <c r="CS1431" s="284">
        <v>0</v>
      </c>
      <c r="CT1431" s="284">
        <v>3.0802972E-6</v>
      </c>
      <c r="CU1431" s="284">
        <v>0</v>
      </c>
      <c r="CV1431" s="284">
        <v>0</v>
      </c>
      <c r="CW1431" s="284">
        <v>0</v>
      </c>
      <c r="CX1431"/>
      <c r="CY1431"/>
      <c r="CZ1431"/>
      <c r="DA1431"/>
      <c r="DB1431" s="259"/>
      <c r="DC1431"/>
      <c r="DD1431"/>
      <c r="DE1431"/>
      <c r="DF1431"/>
      <c r="DG1431"/>
      <c r="DH1431"/>
      <c r="DI1431"/>
      <c r="DJ1431"/>
      <c r="DK1431"/>
      <c r="DL1431"/>
    </row>
    <row r="1432" spans="1:116" ht="14.4">
      <c r="A1432" t="s">
        <v>2808</v>
      </c>
      <c r="B1432" s="188" t="s">
        <v>1252</v>
      </c>
      <c r="C1432" s="151" t="str">
        <f t="shared" si="330"/>
        <v>B.044.01.144</v>
      </c>
      <c r="D1432" s="54" t="s">
        <v>1251</v>
      </c>
      <c r="E1432" s="150" t="s">
        <v>440</v>
      </c>
      <c r="F1432" s="153" t="str">
        <f t="shared" si="331"/>
        <v>Electricity CIS production</v>
      </c>
      <c r="G1432" s="154">
        <f t="shared" si="332"/>
        <v>0.15835960000000002</v>
      </c>
      <c r="H1432"/>
      <c r="I1432"/>
      <c r="J1432" s="227">
        <f t="shared" si="338"/>
        <v>3.5121484285000004E-2</v>
      </c>
      <c r="K1432"/>
      <c r="L1432" s="280">
        <f t="shared" si="339"/>
        <v>2.93178491E-3</v>
      </c>
      <c r="M1432" s="280">
        <f t="shared" si="340"/>
        <v>4.3334741E-3</v>
      </c>
      <c r="N1432" s="281">
        <f t="shared" si="341"/>
        <v>4.102285275E-3</v>
      </c>
      <c r="O1432" s="280">
        <v>2.3753940000000001E-2</v>
      </c>
      <c r="P1432" s="219">
        <v>2.1322492999999998E-3</v>
      </c>
      <c r="Q1432" s="219">
        <v>2.2012248000000002E-3</v>
      </c>
      <c r="R1432" s="219">
        <v>1.9649509999999999E-3</v>
      </c>
      <c r="S1432" s="219">
        <v>9.6683391E-4</v>
      </c>
      <c r="T1432" s="219">
        <v>0</v>
      </c>
      <c r="U1432" s="219">
        <v>0</v>
      </c>
      <c r="V1432" s="219">
        <v>0</v>
      </c>
      <c r="W1432" s="286">
        <v>4.0613374999999998E-5</v>
      </c>
      <c r="X1432" s="219">
        <v>0</v>
      </c>
      <c r="Y1432" s="219">
        <v>4.0616719000000001E-3</v>
      </c>
      <c r="Z1432" s="219">
        <v>0</v>
      </c>
      <c r="AA1432" s="219">
        <v>0</v>
      </c>
      <c r="AB1432" s="219">
        <v>0</v>
      </c>
      <c r="AC1432"/>
      <c r="AD1432" s="227">
        <f t="shared" si="333"/>
        <v>2.3753940000000001E-2</v>
      </c>
      <c r="AE1432" s="227">
        <f t="shared" si="334"/>
        <v>7.2652590099999996E-3</v>
      </c>
      <c r="AF1432" s="227">
        <f t="shared" si="335"/>
        <v>4.3334741E-3</v>
      </c>
      <c r="AG1432" s="227">
        <f t="shared" si="336"/>
        <v>4.3334741E-3</v>
      </c>
      <c r="AH1432" s="227">
        <f t="shared" si="337"/>
        <v>4.102285275E-3</v>
      </c>
      <c r="AI1432"/>
      <c r="AJ1432">
        <v>2.5487456000000002</v>
      </c>
      <c r="AK1432" s="155">
        <v>1.7814327999999999</v>
      </c>
      <c r="AL1432" s="155">
        <v>0.56272544000000002</v>
      </c>
      <c r="AM1432" s="155">
        <v>0</v>
      </c>
      <c r="AN1432" s="155">
        <v>0</v>
      </c>
      <c r="AO1432" s="155">
        <v>1.5047306999999999E-2</v>
      </c>
      <c r="AP1432" s="155">
        <v>0.18954003999999999</v>
      </c>
      <c r="AQ1432"/>
      <c r="AR1432" s="156">
        <v>3.5617111E-3</v>
      </c>
      <c r="AS1432" s="156">
        <v>3.3510052999999999E-3</v>
      </c>
      <c r="AT1432" s="156">
        <v>1.3534431999999999E-4</v>
      </c>
      <c r="AU1432" s="156">
        <v>7.5361491000000002E-5</v>
      </c>
      <c r="AV1432" s="282">
        <f t="shared" si="342"/>
        <v>2.0089959654900001E-7</v>
      </c>
      <c r="AW1432" s="282">
        <f t="shared" si="343"/>
        <v>5.0053373450899998E-10</v>
      </c>
      <c r="AX1432" s="283">
        <f t="shared" si="344"/>
        <v>1.0554830219899999E-2</v>
      </c>
      <c r="AY1432" s="157">
        <v>1.4695770999999999E-7</v>
      </c>
      <c r="AZ1432" s="157">
        <v>4.4340687999999998E-10</v>
      </c>
      <c r="BA1432" s="157">
        <v>1.2114509000000001E-14</v>
      </c>
      <c r="BB1432" s="157">
        <v>0</v>
      </c>
      <c r="BC1432" s="157">
        <v>0</v>
      </c>
      <c r="BD1432" s="157">
        <v>5.2655548999999998E-11</v>
      </c>
      <c r="BE1432" s="157">
        <v>5.3889230999999998E-8</v>
      </c>
      <c r="BF1432" s="157">
        <v>1.2008034E-11</v>
      </c>
      <c r="BG1432" s="157">
        <v>4.5106705999999998E-11</v>
      </c>
      <c r="BH1432" s="157">
        <v>0</v>
      </c>
      <c r="BI1432" s="157">
        <v>0</v>
      </c>
      <c r="BJ1432" s="157">
        <v>0</v>
      </c>
      <c r="BK1432" s="157">
        <v>0</v>
      </c>
      <c r="BL1432" s="157">
        <v>0</v>
      </c>
      <c r="BM1432" s="157">
        <v>0</v>
      </c>
      <c r="BN1432" s="157">
        <v>0</v>
      </c>
      <c r="BO1432" s="157">
        <v>0</v>
      </c>
      <c r="BP1432" s="157">
        <v>7.4152199000000004E-6</v>
      </c>
      <c r="BQ1432" s="157">
        <v>1.0547414999999999E-2</v>
      </c>
      <c r="BR1432" s="157">
        <v>0</v>
      </c>
      <c r="BS1432" s="157">
        <v>0</v>
      </c>
      <c r="BT1432" s="157">
        <v>0</v>
      </c>
      <c r="BU1432"/>
      <c r="BV1432" s="155">
        <v>9.0551824999999998E-6</v>
      </c>
      <c r="BW1432" s="155">
        <v>3.1097926000000001E-7</v>
      </c>
      <c r="BX1432" s="155">
        <v>4.4154858999999996E-6</v>
      </c>
      <c r="BY1432" s="155">
        <v>9.3548796000000006E-10</v>
      </c>
      <c r="BZ1432" s="155">
        <v>1.1215582E-6</v>
      </c>
      <c r="CA1432" s="155">
        <v>0</v>
      </c>
      <c r="CB1432" s="155">
        <v>0</v>
      </c>
      <c r="CC1432" s="155">
        <v>0</v>
      </c>
      <c r="CD1432" s="155">
        <v>0</v>
      </c>
      <c r="CE1432" s="155">
        <v>2.8537218000000001E-9</v>
      </c>
      <c r="CF1432" s="155">
        <v>0</v>
      </c>
      <c r="CG1432" s="155">
        <v>0</v>
      </c>
      <c r="CH1432" s="155">
        <v>0</v>
      </c>
      <c r="CI1432" s="155">
        <v>3.9579770000000001E-7</v>
      </c>
      <c r="CJ1432" s="155">
        <v>2.8075722E-6</v>
      </c>
      <c r="CK1432" s="155">
        <v>5.1502801000000002E-14</v>
      </c>
      <c r="CL1432" s="155">
        <v>0</v>
      </c>
      <c r="CM1432"/>
      <c r="CN1432" s="284">
        <v>0</v>
      </c>
      <c r="CO1432" s="284">
        <v>0.15835959999999999</v>
      </c>
      <c r="CP1432" s="285">
        <v>0</v>
      </c>
      <c r="CQ1432" s="284">
        <v>2.1276748E-4</v>
      </c>
      <c r="CR1432" s="284">
        <v>0</v>
      </c>
      <c r="CS1432" s="284">
        <v>0</v>
      </c>
      <c r="CT1432" s="284">
        <v>3.7113026E-5</v>
      </c>
      <c r="CU1432" s="284">
        <v>0</v>
      </c>
      <c r="CV1432" s="284">
        <v>0</v>
      </c>
      <c r="CW1432" s="284">
        <v>0</v>
      </c>
      <c r="CX1432"/>
      <c r="CY1432"/>
      <c r="CZ1432"/>
      <c r="DA1432"/>
      <c r="DB1432" s="259"/>
      <c r="DC1432"/>
      <c r="DD1432"/>
      <c r="DE1432"/>
      <c r="DF1432"/>
      <c r="DG1432"/>
      <c r="DH1432"/>
      <c r="DI1432"/>
      <c r="DJ1432"/>
      <c r="DK1432"/>
      <c r="DL1432"/>
    </row>
    <row r="1433" spans="1:116" ht="14.4">
      <c r="A1433" t="s">
        <v>2809</v>
      </c>
      <c r="B1433" s="188" t="s">
        <v>1252</v>
      </c>
      <c r="C1433" s="151" t="str">
        <f t="shared" si="330"/>
        <v>B.044.01.145</v>
      </c>
      <c r="D1433" s="54" t="s">
        <v>1251</v>
      </c>
      <c r="E1433" s="150" t="s">
        <v>440</v>
      </c>
      <c r="F1433" s="153" t="str">
        <f t="shared" si="331"/>
        <v>Electricity Colombia production</v>
      </c>
      <c r="G1433" s="154">
        <f t="shared" si="332"/>
        <v>8.9119980000000001E-2</v>
      </c>
      <c r="H1433"/>
      <c r="I1433"/>
      <c r="J1433" s="227">
        <f t="shared" si="338"/>
        <v>1.7497720469999999E-2</v>
      </c>
      <c r="K1433"/>
      <c r="L1433" s="280">
        <f t="shared" si="339"/>
        <v>1.5693006999999998E-3</v>
      </c>
      <c r="M1433" s="280">
        <f t="shared" si="340"/>
        <v>2.42881E-3</v>
      </c>
      <c r="N1433" s="281">
        <f t="shared" si="341"/>
        <v>1.3161277000000001E-4</v>
      </c>
      <c r="O1433" s="280">
        <v>1.3367997E-2</v>
      </c>
      <c r="P1433" s="219">
        <v>1.2817166E-3</v>
      </c>
      <c r="Q1433" s="219">
        <v>1.1470934E-3</v>
      </c>
      <c r="R1433" s="219">
        <v>1.0074815999999999E-3</v>
      </c>
      <c r="S1433" s="219">
        <v>5.618191E-4</v>
      </c>
      <c r="T1433" s="219">
        <v>0</v>
      </c>
      <c r="U1433" s="219">
        <v>0</v>
      </c>
      <c r="V1433" s="219">
        <v>0</v>
      </c>
      <c r="W1433" s="286">
        <v>1.3161277000000001E-4</v>
      </c>
      <c r="X1433" s="219">
        <v>0</v>
      </c>
      <c r="Y1433" s="219">
        <v>0</v>
      </c>
      <c r="Z1433" s="219">
        <v>0</v>
      </c>
      <c r="AA1433" s="219">
        <v>0</v>
      </c>
      <c r="AB1433" s="219">
        <v>0</v>
      </c>
      <c r="AC1433"/>
      <c r="AD1433" s="227">
        <f t="shared" si="333"/>
        <v>1.3367997E-2</v>
      </c>
      <c r="AE1433" s="227">
        <f t="shared" si="334"/>
        <v>3.9981106999999998E-3</v>
      </c>
      <c r="AF1433" s="227">
        <f t="shared" si="335"/>
        <v>2.42881E-3</v>
      </c>
      <c r="AG1433" s="227">
        <f t="shared" si="336"/>
        <v>2.42881E-3</v>
      </c>
      <c r="AH1433" s="227">
        <f t="shared" si="337"/>
        <v>1.3161277000000001E-4</v>
      </c>
      <c r="AI1433"/>
      <c r="AJ1433">
        <v>1.7506516000000001</v>
      </c>
      <c r="AK1433" s="155">
        <v>0.98746582999999999</v>
      </c>
      <c r="AL1433" s="155">
        <v>0</v>
      </c>
      <c r="AM1433" s="155">
        <v>0</v>
      </c>
      <c r="AN1433" s="155">
        <v>9.4659180999999995E-2</v>
      </c>
      <c r="AO1433" s="155">
        <v>3.9703424000000001E-2</v>
      </c>
      <c r="AP1433" s="155">
        <v>0.62882313000000001</v>
      </c>
      <c r="AQ1433"/>
      <c r="AR1433" s="156">
        <v>2.0284131999999998E-3</v>
      </c>
      <c r="AS1433" s="156">
        <v>1.9151993999999999E-3</v>
      </c>
      <c r="AT1433" s="156">
        <v>7.6472820999999995E-5</v>
      </c>
      <c r="AU1433" s="156">
        <v>3.6740994000000003E-5</v>
      </c>
      <c r="AV1433" s="282">
        <f t="shared" si="342"/>
        <v>1.14820107873E-7</v>
      </c>
      <c r="AW1433" s="282">
        <f t="shared" si="343"/>
        <v>2.8281368677830003E-10</v>
      </c>
      <c r="AX1433" s="283">
        <f t="shared" si="344"/>
        <v>5.1457974559999996E-3</v>
      </c>
      <c r="AY1433" s="157">
        <v>8.2703339999999999E-8</v>
      </c>
      <c r="AZ1433" s="157">
        <v>2.4953594000000001E-10</v>
      </c>
      <c r="BA1433" s="157">
        <v>6.8176783000000003E-15</v>
      </c>
      <c r="BB1433" s="157">
        <v>0</v>
      </c>
      <c r="BC1433" s="157">
        <v>0</v>
      </c>
      <c r="BD1433" s="157">
        <v>2.6997873E-11</v>
      </c>
      <c r="BE1433" s="157">
        <v>3.2089769999999998E-8</v>
      </c>
      <c r="BF1433" s="157">
        <v>6.1568320999999997E-12</v>
      </c>
      <c r="BG1433" s="157">
        <v>2.7114097E-11</v>
      </c>
      <c r="BH1433" s="157">
        <v>0</v>
      </c>
      <c r="BI1433" s="157">
        <v>0</v>
      </c>
      <c r="BJ1433" s="157">
        <v>0</v>
      </c>
      <c r="BK1433" s="157">
        <v>0</v>
      </c>
      <c r="BL1433" s="157">
        <v>0</v>
      </c>
      <c r="BM1433" s="157">
        <v>0</v>
      </c>
      <c r="BN1433" s="157">
        <v>0</v>
      </c>
      <c r="BO1433" s="157">
        <v>0</v>
      </c>
      <c r="BP1433" s="157">
        <v>5.045156E-6</v>
      </c>
      <c r="BQ1433" s="157">
        <v>5.1407522999999998E-3</v>
      </c>
      <c r="BR1433" s="157">
        <v>0</v>
      </c>
      <c r="BS1433" s="157">
        <v>0</v>
      </c>
      <c r="BT1433" s="157">
        <v>0</v>
      </c>
      <c r="BU1433"/>
      <c r="BV1433" s="155">
        <v>4.7052389000000004E-6</v>
      </c>
      <c r="BW1433" s="155">
        <v>1.8693277999999999E-7</v>
      </c>
      <c r="BX1433" s="155">
        <v>2.4849015000000001E-6</v>
      </c>
      <c r="BY1433" s="155">
        <v>4.7964906999999999E-10</v>
      </c>
      <c r="BZ1433" s="155">
        <v>6.5685608999999997E-7</v>
      </c>
      <c r="CA1433" s="155">
        <v>0</v>
      </c>
      <c r="CB1433" s="155">
        <v>0</v>
      </c>
      <c r="CC1433" s="155">
        <v>0</v>
      </c>
      <c r="CD1433" s="155">
        <v>0</v>
      </c>
      <c r="CE1433" s="155">
        <v>1.4631776E-9</v>
      </c>
      <c r="CF1433" s="155">
        <v>0</v>
      </c>
      <c r="CG1433" s="155">
        <v>0</v>
      </c>
      <c r="CH1433" s="155">
        <v>0</v>
      </c>
      <c r="CI1433" s="155">
        <v>2.0471998E-7</v>
      </c>
      <c r="CJ1433" s="155">
        <v>1.1698856000000001E-6</v>
      </c>
      <c r="CK1433" s="155">
        <v>1.6690131999999999E-13</v>
      </c>
      <c r="CL1433" s="155">
        <v>0</v>
      </c>
      <c r="CM1433"/>
      <c r="CN1433" s="284">
        <v>0</v>
      </c>
      <c r="CO1433" s="284">
        <v>8.9119978000000002E-2</v>
      </c>
      <c r="CP1433" s="285">
        <v>0</v>
      </c>
      <c r="CQ1433" s="284">
        <v>1.2789668E-4</v>
      </c>
      <c r="CR1433" s="284">
        <v>0</v>
      </c>
      <c r="CS1433" s="284">
        <v>0</v>
      </c>
      <c r="CT1433" s="284">
        <v>2.1826358E-5</v>
      </c>
      <c r="CU1433" s="284">
        <v>0</v>
      </c>
      <c r="CV1433" s="284">
        <v>0</v>
      </c>
      <c r="CW1433" s="284">
        <v>0</v>
      </c>
      <c r="CX1433"/>
      <c r="CY1433"/>
      <c r="CZ1433"/>
      <c r="DA1433"/>
      <c r="DB1433" s="259"/>
      <c r="DC1433"/>
      <c r="DD1433"/>
      <c r="DE1433"/>
      <c r="DF1433"/>
      <c r="DG1433"/>
      <c r="DH1433"/>
      <c r="DI1433"/>
      <c r="DJ1433"/>
      <c r="DK1433"/>
      <c r="DL1433"/>
    </row>
    <row r="1434" spans="1:116" ht="14.4">
      <c r="A1434" t="s">
        <v>2810</v>
      </c>
      <c r="B1434" s="188" t="s">
        <v>1252</v>
      </c>
      <c r="C1434" s="151" t="str">
        <f t="shared" si="330"/>
        <v>B.044.01.146</v>
      </c>
      <c r="D1434" s="54" t="s">
        <v>1251</v>
      </c>
      <c r="E1434" s="150" t="s">
        <v>440</v>
      </c>
      <c r="F1434" s="153" t="str">
        <f t="shared" si="331"/>
        <v>Electricity Comoros production</v>
      </c>
      <c r="G1434" s="154">
        <f t="shared" si="332"/>
        <v>0.27592276666666665</v>
      </c>
      <c r="H1434"/>
      <c r="I1434"/>
      <c r="J1434" s="227">
        <f t="shared" si="338"/>
        <v>5.5935947999999999E-2</v>
      </c>
      <c r="K1434"/>
      <c r="L1434" s="280">
        <f t="shared" si="339"/>
        <v>3.5964509E-3</v>
      </c>
      <c r="M1434" s="280">
        <f t="shared" si="340"/>
        <v>1.09510821E-2</v>
      </c>
      <c r="N1434" s="281">
        <f t="shared" si="341"/>
        <v>0</v>
      </c>
      <c r="O1434" s="280">
        <v>4.1388414999999998E-2</v>
      </c>
      <c r="P1434" s="219">
        <v>8.6354068999999999E-3</v>
      </c>
      <c r="Q1434" s="219">
        <v>2.3156752000000002E-3</v>
      </c>
      <c r="R1434" s="219">
        <v>1.9607314E-3</v>
      </c>
      <c r="S1434" s="219">
        <v>1.6357195000000001E-3</v>
      </c>
      <c r="T1434" s="219">
        <v>0</v>
      </c>
      <c r="U1434" s="219">
        <v>0</v>
      </c>
      <c r="V1434" s="219">
        <v>0</v>
      </c>
      <c r="W1434" s="219">
        <v>0</v>
      </c>
      <c r="X1434" s="219">
        <v>0</v>
      </c>
      <c r="Y1434" s="219">
        <v>0</v>
      </c>
      <c r="Z1434" s="219">
        <v>0</v>
      </c>
      <c r="AA1434" s="219">
        <v>0</v>
      </c>
      <c r="AB1434" s="219">
        <v>0</v>
      </c>
      <c r="AC1434"/>
      <c r="AD1434" s="227">
        <f t="shared" si="333"/>
        <v>4.1388414999999998E-2</v>
      </c>
      <c r="AE1434" s="227">
        <f t="shared" si="334"/>
        <v>1.4547533000000001E-2</v>
      </c>
      <c r="AF1434" s="227">
        <f t="shared" si="335"/>
        <v>1.09510821E-2</v>
      </c>
      <c r="AG1434" s="227">
        <f t="shared" si="336"/>
        <v>1.09510821E-2</v>
      </c>
      <c r="AH1434" s="227">
        <f t="shared" si="337"/>
        <v>0</v>
      </c>
      <c r="AI1434"/>
      <c r="AJ1434">
        <v>3.4941821000000002</v>
      </c>
      <c r="AK1434" s="155">
        <v>3.4941821000000002</v>
      </c>
      <c r="AL1434" s="155">
        <v>0</v>
      </c>
      <c r="AM1434" s="155">
        <v>0</v>
      </c>
      <c r="AN1434" s="155">
        <v>0</v>
      </c>
      <c r="AO1434" s="155">
        <v>0</v>
      </c>
      <c r="AP1434" s="155">
        <v>0</v>
      </c>
      <c r="AQ1434"/>
      <c r="AR1434" s="156">
        <v>7.8267749999999994E-3</v>
      </c>
      <c r="AS1434" s="156">
        <v>7.3157418999999996E-3</v>
      </c>
      <c r="AT1434" s="156">
        <v>2.6154845E-4</v>
      </c>
      <c r="AU1434" s="156">
        <v>2.494846E-4</v>
      </c>
      <c r="AV1434" s="282">
        <f t="shared" si="342"/>
        <v>4.38593642474E-7</v>
      </c>
      <c r="AW1434" s="282">
        <f t="shared" si="343"/>
        <v>9.6726496509099992E-10</v>
      </c>
      <c r="AX1434" s="283">
        <f t="shared" si="344"/>
        <v>3.4941820999999998E-2</v>
      </c>
      <c r="AY1434" s="157">
        <v>2.5605633000000001E-7</v>
      </c>
      <c r="AZ1434" s="157">
        <v>7.7258374000000005E-10</v>
      </c>
      <c r="BA1434" s="157">
        <v>2.1108091000000001E-14</v>
      </c>
      <c r="BB1434" s="157">
        <v>0</v>
      </c>
      <c r="BC1434" s="157">
        <v>0</v>
      </c>
      <c r="BD1434" s="157">
        <v>5.2542474E-11</v>
      </c>
      <c r="BE1434" s="157">
        <v>1.8248477E-7</v>
      </c>
      <c r="BF1434" s="157">
        <v>1.1982247E-11</v>
      </c>
      <c r="BG1434" s="157">
        <v>1.8267787000000001E-10</v>
      </c>
      <c r="BH1434" s="157">
        <v>0</v>
      </c>
      <c r="BI1434" s="157">
        <v>0</v>
      </c>
      <c r="BJ1434" s="157">
        <v>0</v>
      </c>
      <c r="BK1434" s="157">
        <v>0</v>
      </c>
      <c r="BL1434" s="157">
        <v>0</v>
      </c>
      <c r="BM1434" s="157">
        <v>0</v>
      </c>
      <c r="BN1434" s="157">
        <v>0</v>
      </c>
      <c r="BO1434" s="157">
        <v>0</v>
      </c>
      <c r="BP1434" s="157">
        <v>0</v>
      </c>
      <c r="BQ1434" s="157">
        <v>3.4941820999999998E-2</v>
      </c>
      <c r="BR1434" s="157">
        <v>0</v>
      </c>
      <c r="BS1434" s="157">
        <v>0</v>
      </c>
      <c r="BT1434" s="157">
        <v>0</v>
      </c>
      <c r="BU1434"/>
      <c r="BV1434" s="155">
        <v>1.6133889000000001E-5</v>
      </c>
      <c r="BW1434" s="155">
        <v>1.2594364000000001E-6</v>
      </c>
      <c r="BX1434" s="155">
        <v>7.6934587999999997E-6</v>
      </c>
      <c r="BY1434" s="155">
        <v>9.3347905000000008E-10</v>
      </c>
      <c r="BZ1434" s="155">
        <v>2.5015412000000001E-6</v>
      </c>
      <c r="CA1434" s="155">
        <v>0</v>
      </c>
      <c r="CB1434" s="155">
        <v>0</v>
      </c>
      <c r="CC1434" s="155">
        <v>0</v>
      </c>
      <c r="CD1434" s="155">
        <v>0</v>
      </c>
      <c r="CE1434" s="155">
        <v>2.8475936E-9</v>
      </c>
      <c r="CF1434" s="155">
        <v>0</v>
      </c>
      <c r="CG1434" s="155">
        <v>0</v>
      </c>
      <c r="CH1434" s="155">
        <v>0</v>
      </c>
      <c r="CI1434" s="155">
        <v>4.5655844000000001E-7</v>
      </c>
      <c r="CJ1434" s="155">
        <v>4.2191132000000004E-6</v>
      </c>
      <c r="CK1434" s="155">
        <v>0</v>
      </c>
      <c r="CL1434" s="155">
        <v>0</v>
      </c>
      <c r="CM1434"/>
      <c r="CN1434" s="284">
        <v>0</v>
      </c>
      <c r="CO1434" s="284">
        <v>0.27592275999999999</v>
      </c>
      <c r="CP1434" s="285">
        <v>0</v>
      </c>
      <c r="CQ1434" s="284">
        <v>8.6168807000000004E-4</v>
      </c>
      <c r="CR1434" s="284">
        <v>0</v>
      </c>
      <c r="CS1434" s="284">
        <v>0</v>
      </c>
      <c r="CT1434" s="284">
        <v>9.3449716000000005E-5</v>
      </c>
      <c r="CU1434" s="284">
        <v>0</v>
      </c>
      <c r="CV1434" s="284">
        <v>0</v>
      </c>
      <c r="CW1434" s="284">
        <v>0</v>
      </c>
      <c r="CX1434"/>
      <c r="CY1434"/>
      <c r="CZ1434"/>
      <c r="DA1434"/>
      <c r="DB1434" s="259"/>
      <c r="DC1434"/>
      <c r="DD1434"/>
      <c r="DE1434"/>
      <c r="DF1434"/>
      <c r="DG1434"/>
      <c r="DH1434"/>
      <c r="DI1434"/>
      <c r="DJ1434"/>
      <c r="DK1434"/>
      <c r="DL1434"/>
    </row>
    <row r="1435" spans="1:116" ht="14.4">
      <c r="A1435" t="s">
        <v>2811</v>
      </c>
      <c r="B1435" s="188" t="s">
        <v>1252</v>
      </c>
      <c r="C1435" s="151" t="str">
        <f t="shared" si="330"/>
        <v>B.044.01.147</v>
      </c>
      <c r="D1435" s="54" t="s">
        <v>1251</v>
      </c>
      <c r="E1435" s="150" t="s">
        <v>440</v>
      </c>
      <c r="F1435" s="153" t="str">
        <f t="shared" si="331"/>
        <v>Electricity Congo production</v>
      </c>
      <c r="G1435" s="154">
        <f t="shared" si="332"/>
        <v>0.28168669333333335</v>
      </c>
      <c r="H1435"/>
      <c r="I1435"/>
      <c r="J1435" s="227">
        <f t="shared" si="338"/>
        <v>5.6944579630999997E-2</v>
      </c>
      <c r="K1435"/>
      <c r="L1435" s="280">
        <f t="shared" si="339"/>
        <v>5.8137998E-3</v>
      </c>
      <c r="M1435" s="280">
        <f t="shared" si="340"/>
        <v>8.8063424000000001E-3</v>
      </c>
      <c r="N1435" s="281">
        <f t="shared" si="341"/>
        <v>7.1433431000000004E-5</v>
      </c>
      <c r="O1435" s="280">
        <v>4.2253003999999997E-2</v>
      </c>
      <c r="P1435" s="219">
        <v>4.3957010999999997E-3</v>
      </c>
      <c r="Q1435" s="219">
        <v>4.4106413000000004E-3</v>
      </c>
      <c r="R1435" s="219">
        <v>3.9879787000000003E-3</v>
      </c>
      <c r="S1435" s="286">
        <v>1.8258211000000001E-3</v>
      </c>
      <c r="T1435" s="219">
        <v>0</v>
      </c>
      <c r="U1435" s="219">
        <v>0</v>
      </c>
      <c r="V1435" s="219">
        <v>0</v>
      </c>
      <c r="W1435" s="286">
        <v>7.1433431000000004E-5</v>
      </c>
      <c r="X1435" s="219">
        <v>0</v>
      </c>
      <c r="Y1435" s="219">
        <v>0</v>
      </c>
      <c r="Z1435" s="219">
        <v>0</v>
      </c>
      <c r="AA1435" s="219">
        <v>0</v>
      </c>
      <c r="AB1435" s="219">
        <v>0</v>
      </c>
      <c r="AC1435"/>
      <c r="AD1435" s="227">
        <f t="shared" si="333"/>
        <v>4.2253003999999997E-2</v>
      </c>
      <c r="AE1435" s="227">
        <f t="shared" si="334"/>
        <v>1.46201422E-2</v>
      </c>
      <c r="AF1435" s="227">
        <f t="shared" si="335"/>
        <v>8.8063424000000001E-3</v>
      </c>
      <c r="AG1435" s="227">
        <f t="shared" si="336"/>
        <v>8.8063424000000001E-3</v>
      </c>
      <c r="AH1435" s="227">
        <f t="shared" si="337"/>
        <v>7.1433431000000004E-5</v>
      </c>
      <c r="AI1435"/>
      <c r="AJ1435">
        <v>3.6624851</v>
      </c>
      <c r="AK1435" s="155">
        <v>3.2807352999999999</v>
      </c>
      <c r="AL1435" s="155">
        <v>0</v>
      </c>
      <c r="AM1435" s="155">
        <v>0</v>
      </c>
      <c r="AN1435" s="155">
        <v>1.1767626E-2</v>
      </c>
      <c r="AO1435" s="155">
        <v>3.4903974999999999E-3</v>
      </c>
      <c r="AP1435" s="155">
        <v>0.36649176</v>
      </c>
      <c r="AQ1435"/>
      <c r="AR1435" s="156">
        <v>6.6048378E-3</v>
      </c>
      <c r="AS1435" s="156">
        <v>6.1712944999999996E-3</v>
      </c>
      <c r="AT1435" s="156">
        <v>2.4501058E-4</v>
      </c>
      <c r="AU1435" s="156">
        <v>1.8853270000000001E-4</v>
      </c>
      <c r="AV1435" s="282">
        <f t="shared" si="342"/>
        <v>3.6998167740000001E-7</v>
      </c>
      <c r="AW1435" s="282">
        <f t="shared" si="343"/>
        <v>9.06104218032E-10</v>
      </c>
      <c r="AX1435" s="283">
        <f t="shared" si="344"/>
        <v>2.6405140281499997E-2</v>
      </c>
      <c r="AY1435" s="157">
        <v>2.6140524999999998E-7</v>
      </c>
      <c r="AZ1435" s="157">
        <v>7.8872274999999999E-10</v>
      </c>
      <c r="BA1435" s="157">
        <v>2.1549032000000001E-14</v>
      </c>
      <c r="BB1435" s="157">
        <v>0</v>
      </c>
      <c r="BC1435" s="157">
        <v>0</v>
      </c>
      <c r="BD1435" s="157">
        <v>1.068674E-10</v>
      </c>
      <c r="BE1435" s="157">
        <v>1.0846956E-7</v>
      </c>
      <c r="BF1435" s="157">
        <v>2.4370981E-11</v>
      </c>
      <c r="BG1435" s="157">
        <v>9.2988938000000001E-11</v>
      </c>
      <c r="BH1435" s="157">
        <v>0</v>
      </c>
      <c r="BI1435" s="157">
        <v>0</v>
      </c>
      <c r="BJ1435" s="157">
        <v>0</v>
      </c>
      <c r="BK1435" s="157">
        <v>0</v>
      </c>
      <c r="BL1435" s="157">
        <v>0</v>
      </c>
      <c r="BM1435" s="157">
        <v>0</v>
      </c>
      <c r="BN1435" s="157">
        <v>0</v>
      </c>
      <c r="BO1435" s="157">
        <v>0</v>
      </c>
      <c r="BP1435" s="157">
        <v>2.7382814999999999E-6</v>
      </c>
      <c r="BQ1435" s="157">
        <v>2.6402401999999998E-2</v>
      </c>
      <c r="BR1435" s="157">
        <v>0</v>
      </c>
      <c r="BS1435" s="157">
        <v>0</v>
      </c>
      <c r="BT1435" s="157">
        <v>0</v>
      </c>
      <c r="BU1435"/>
      <c r="BV1435" s="155">
        <v>1.5266774999999999E-5</v>
      </c>
      <c r="BW1435" s="155">
        <v>6.4109382999999995E-7</v>
      </c>
      <c r="BX1435" s="155">
        <v>7.8541724999999999E-6</v>
      </c>
      <c r="BY1435" s="155">
        <v>1.8986254999999999E-9</v>
      </c>
      <c r="BZ1435" s="155">
        <v>2.1623473000000001E-6</v>
      </c>
      <c r="CA1435" s="155">
        <v>0</v>
      </c>
      <c r="CB1435" s="155">
        <v>0</v>
      </c>
      <c r="CC1435" s="155">
        <v>0</v>
      </c>
      <c r="CD1435" s="155">
        <v>0</v>
      </c>
      <c r="CE1435" s="155">
        <v>5.7917890999999996E-9</v>
      </c>
      <c r="CF1435" s="155">
        <v>0</v>
      </c>
      <c r="CG1435" s="155">
        <v>0</v>
      </c>
      <c r="CH1435" s="155">
        <v>0</v>
      </c>
      <c r="CI1435" s="155">
        <v>8.0393922000000001E-7</v>
      </c>
      <c r="CJ1435" s="155">
        <v>3.7975317999999998E-6</v>
      </c>
      <c r="CK1435" s="155">
        <v>9.0586456000000003E-14</v>
      </c>
      <c r="CL1435" s="155">
        <v>0</v>
      </c>
      <c r="CM1435"/>
      <c r="CN1435" s="284">
        <v>0</v>
      </c>
      <c r="CO1435" s="284">
        <v>0.28168670000000001</v>
      </c>
      <c r="CP1435" s="285">
        <v>0</v>
      </c>
      <c r="CQ1435" s="284">
        <v>4.3862707000000002E-4</v>
      </c>
      <c r="CR1435" s="284">
        <v>0</v>
      </c>
      <c r="CS1435" s="284">
        <v>0</v>
      </c>
      <c r="CT1435" s="284">
        <v>7.2336682000000006E-5</v>
      </c>
      <c r="CU1435" s="284">
        <v>0</v>
      </c>
      <c r="CV1435" s="284">
        <v>0</v>
      </c>
      <c r="CW1435" s="284">
        <v>0</v>
      </c>
      <c r="CX1435"/>
      <c r="CY1435"/>
      <c r="CZ1435"/>
      <c r="DA1435"/>
      <c r="DB1435" s="259"/>
      <c r="DC1435"/>
      <c r="DD1435"/>
      <c r="DE1435"/>
      <c r="DF1435"/>
      <c r="DG1435"/>
      <c r="DH1435"/>
      <c r="DI1435"/>
      <c r="DJ1435"/>
      <c r="DK1435"/>
      <c r="DL1435"/>
    </row>
    <row r="1436" spans="1:116" ht="14.4">
      <c r="A1436" t="s">
        <v>2812</v>
      </c>
      <c r="B1436" s="188" t="s">
        <v>1252</v>
      </c>
      <c r="C1436" s="151" t="str">
        <f t="shared" si="330"/>
        <v>B.044.01.148</v>
      </c>
      <c r="D1436" s="54" t="s">
        <v>1251</v>
      </c>
      <c r="E1436" s="150" t="s">
        <v>440</v>
      </c>
      <c r="F1436" s="153" t="str">
        <f t="shared" si="331"/>
        <v>Electricity Cook Islands production</v>
      </c>
      <c r="G1436" s="154">
        <f t="shared" si="332"/>
        <v>0.11057576666666666</v>
      </c>
      <c r="H1436"/>
      <c r="I1436"/>
      <c r="J1436" s="227">
        <f t="shared" si="338"/>
        <v>2.2524703510000001E-2</v>
      </c>
      <c r="K1436"/>
      <c r="L1436" s="280">
        <f t="shared" si="339"/>
        <v>1.4372678599999999E-3</v>
      </c>
      <c r="M1436" s="280">
        <f t="shared" si="340"/>
        <v>4.36305397E-3</v>
      </c>
      <c r="N1436" s="281">
        <f t="shared" si="341"/>
        <v>1.3801667999999999E-4</v>
      </c>
      <c r="O1436" s="280">
        <v>1.6586364999999999E-2</v>
      </c>
      <c r="P1436" s="219">
        <v>3.4301516E-3</v>
      </c>
      <c r="Q1436" s="219">
        <v>9.3290237000000003E-4</v>
      </c>
      <c r="R1436" s="219">
        <v>7.8890597000000004E-4</v>
      </c>
      <c r="S1436" s="219">
        <v>6.4836188999999999E-4</v>
      </c>
      <c r="T1436" s="219">
        <v>0</v>
      </c>
      <c r="U1436" s="219">
        <v>0</v>
      </c>
      <c r="V1436" s="219">
        <v>0</v>
      </c>
      <c r="W1436" s="286">
        <v>1.3801667999999999E-4</v>
      </c>
      <c r="X1436" s="219">
        <v>0</v>
      </c>
      <c r="Y1436" s="219">
        <v>0</v>
      </c>
      <c r="Z1436" s="219">
        <v>0</v>
      </c>
      <c r="AA1436" s="219">
        <v>0</v>
      </c>
      <c r="AB1436" s="219">
        <v>0</v>
      </c>
      <c r="AC1436"/>
      <c r="AD1436" s="227">
        <f t="shared" si="333"/>
        <v>1.6586364999999999E-2</v>
      </c>
      <c r="AE1436" s="227">
        <f t="shared" si="334"/>
        <v>5.8003218299999999E-3</v>
      </c>
      <c r="AF1436" s="227">
        <f t="shared" si="335"/>
        <v>4.36305397E-3</v>
      </c>
      <c r="AG1436" s="227">
        <f t="shared" si="336"/>
        <v>4.36305397E-3</v>
      </c>
      <c r="AH1436" s="227">
        <f t="shared" si="337"/>
        <v>1.3801667999999999E-4</v>
      </c>
      <c r="AI1436"/>
      <c r="AJ1436">
        <v>1.8990492999999999</v>
      </c>
      <c r="AK1436" s="155">
        <v>1.3787617999999999</v>
      </c>
      <c r="AL1436" s="155">
        <v>0</v>
      </c>
      <c r="AM1436" s="155">
        <v>0</v>
      </c>
      <c r="AN1436" s="155">
        <v>0</v>
      </c>
      <c r="AO1436" s="155">
        <v>0.52028748999999996</v>
      </c>
      <c r="AP1436" s="155">
        <v>0</v>
      </c>
      <c r="AQ1436"/>
      <c r="AR1436" s="156">
        <v>3.1238011999999999E-3</v>
      </c>
      <c r="AS1436" s="156">
        <v>2.9206737000000002E-3</v>
      </c>
      <c r="AT1436" s="156">
        <v>1.0464612E-4</v>
      </c>
      <c r="AU1436" s="156">
        <v>9.8481371000000003E-5</v>
      </c>
      <c r="AV1436" s="282">
        <f t="shared" si="342"/>
        <v>1.7510034061700002E-7</v>
      </c>
      <c r="AW1436" s="282">
        <f t="shared" si="343"/>
        <v>3.8700489304610002E-10</v>
      </c>
      <c r="AX1436" s="283">
        <f t="shared" si="344"/>
        <v>1.3792908639499999E-2</v>
      </c>
      <c r="AY1436" s="157">
        <v>1.0261430999999999E-7</v>
      </c>
      <c r="AZ1436" s="157">
        <v>3.0961214E-10</v>
      </c>
      <c r="BA1436" s="157">
        <v>8.4590461000000008E-15</v>
      </c>
      <c r="BB1436" s="157">
        <v>0</v>
      </c>
      <c r="BC1436" s="157">
        <v>0</v>
      </c>
      <c r="BD1436" s="157">
        <v>2.1140617000000002E-11</v>
      </c>
      <c r="BE1436" s="157">
        <v>7.2464890000000005E-8</v>
      </c>
      <c r="BF1436" s="157">
        <v>4.8210920000000004E-12</v>
      </c>
      <c r="BG1436" s="157">
        <v>7.2563202000000006E-11</v>
      </c>
      <c r="BH1436" s="157">
        <v>0</v>
      </c>
      <c r="BI1436" s="157">
        <v>0</v>
      </c>
      <c r="BJ1436" s="157">
        <v>0</v>
      </c>
      <c r="BK1436" s="157">
        <v>0</v>
      </c>
      <c r="BL1436" s="157">
        <v>0</v>
      </c>
      <c r="BM1436" s="157">
        <v>0</v>
      </c>
      <c r="BN1436" s="157">
        <v>0</v>
      </c>
      <c r="BO1436" s="157">
        <v>0</v>
      </c>
      <c r="BP1436" s="157">
        <v>5.2906395000000004E-6</v>
      </c>
      <c r="BQ1436" s="157">
        <v>1.3787618E-2</v>
      </c>
      <c r="BR1436" s="157">
        <v>0</v>
      </c>
      <c r="BS1436" s="157">
        <v>0</v>
      </c>
      <c r="BT1436" s="157">
        <v>0</v>
      </c>
      <c r="BU1436"/>
      <c r="BV1436" s="155">
        <v>6.4254563E-6</v>
      </c>
      <c r="BW1436" s="155">
        <v>5.0027263999999996E-7</v>
      </c>
      <c r="BX1436" s="155">
        <v>3.0831456999999999E-6</v>
      </c>
      <c r="BY1436" s="155">
        <v>3.7558801000000002E-10</v>
      </c>
      <c r="BZ1436" s="155">
        <v>9.9242763999999991E-7</v>
      </c>
      <c r="CA1436" s="155">
        <v>0</v>
      </c>
      <c r="CB1436" s="155">
        <v>0</v>
      </c>
      <c r="CC1436" s="155">
        <v>0</v>
      </c>
      <c r="CD1436" s="155">
        <v>0</v>
      </c>
      <c r="CE1436" s="155">
        <v>1.1457376000000001E-9</v>
      </c>
      <c r="CF1436" s="155">
        <v>0</v>
      </c>
      <c r="CG1436" s="155">
        <v>0</v>
      </c>
      <c r="CH1436" s="155">
        <v>0</v>
      </c>
      <c r="CI1436" s="155">
        <v>1.8327794E-7</v>
      </c>
      <c r="CJ1436" s="155">
        <v>1.6648109000000001E-6</v>
      </c>
      <c r="CK1436" s="155">
        <v>1.7502227999999999E-13</v>
      </c>
      <c r="CL1436" s="155">
        <v>0</v>
      </c>
      <c r="CM1436"/>
      <c r="CN1436" s="284">
        <v>0</v>
      </c>
      <c r="CO1436" s="284">
        <v>0.11057577</v>
      </c>
      <c r="CP1436" s="285">
        <v>0</v>
      </c>
      <c r="CQ1436" s="284">
        <v>3.4227926000000001E-4</v>
      </c>
      <c r="CR1436" s="284">
        <v>0</v>
      </c>
      <c r="CS1436" s="284">
        <v>0</v>
      </c>
      <c r="CT1436" s="284">
        <v>3.7085687999999997E-5</v>
      </c>
      <c r="CU1436" s="284">
        <v>0</v>
      </c>
      <c r="CV1436" s="284">
        <v>0</v>
      </c>
      <c r="CW1436" s="284">
        <v>0</v>
      </c>
      <c r="CX1436"/>
      <c r="CY1436"/>
      <c r="CZ1436"/>
      <c r="DA1436"/>
      <c r="DB1436" s="259"/>
      <c r="DC1436"/>
      <c r="DD1436"/>
      <c r="DE1436"/>
      <c r="DF1436"/>
      <c r="DG1436"/>
      <c r="DH1436"/>
      <c r="DI1436"/>
      <c r="DJ1436"/>
      <c r="DK1436"/>
      <c r="DL1436"/>
    </row>
    <row r="1437" spans="1:116" ht="14.4">
      <c r="A1437" t="s">
        <v>2813</v>
      </c>
      <c r="B1437" s="188" t="s">
        <v>1252</v>
      </c>
      <c r="C1437" s="151" t="str">
        <f t="shared" si="330"/>
        <v>B.044.01.149</v>
      </c>
      <c r="D1437" s="54" t="s">
        <v>1251</v>
      </c>
      <c r="E1437" s="150" t="s">
        <v>440</v>
      </c>
      <c r="F1437" s="153" t="str">
        <f t="shared" si="331"/>
        <v>Electricity Costa Rica production</v>
      </c>
      <c r="G1437" s="154">
        <f t="shared" si="332"/>
        <v>1.5548536666666668E-2</v>
      </c>
      <c r="H1437"/>
      <c r="I1437"/>
      <c r="J1437" s="227">
        <f t="shared" si="338"/>
        <v>3.3030844960000002E-3</v>
      </c>
      <c r="K1437"/>
      <c r="L1437" s="280">
        <f t="shared" si="339"/>
        <v>2.0641648600000002E-4</v>
      </c>
      <c r="M1437" s="280">
        <f t="shared" si="340"/>
        <v>5.8321965000000006E-4</v>
      </c>
      <c r="N1437" s="281">
        <f t="shared" si="341"/>
        <v>1.8116785999999999E-4</v>
      </c>
      <c r="O1437" s="280">
        <v>2.3322805000000001E-3</v>
      </c>
      <c r="P1437" s="219">
        <v>4.5072458000000002E-4</v>
      </c>
      <c r="Q1437" s="219">
        <v>1.3249506999999999E-4</v>
      </c>
      <c r="R1437" s="219">
        <v>1.1304135E-4</v>
      </c>
      <c r="S1437" s="286">
        <v>9.3375136000000005E-5</v>
      </c>
      <c r="T1437" s="219">
        <v>0</v>
      </c>
      <c r="U1437" s="219">
        <v>0</v>
      </c>
      <c r="V1437" s="219">
        <v>0</v>
      </c>
      <c r="W1437" s="286">
        <v>1.8116785999999999E-4</v>
      </c>
      <c r="X1437" s="219">
        <v>0</v>
      </c>
      <c r="Y1437" s="219">
        <v>0</v>
      </c>
      <c r="Z1437" s="219">
        <v>0</v>
      </c>
      <c r="AA1437" s="219">
        <v>0</v>
      </c>
      <c r="AB1437" s="219">
        <v>0</v>
      </c>
      <c r="AC1437"/>
      <c r="AD1437" s="227">
        <f t="shared" si="333"/>
        <v>2.3322805000000001E-3</v>
      </c>
      <c r="AE1437" s="227">
        <f t="shared" si="334"/>
        <v>7.8963613600000013E-4</v>
      </c>
      <c r="AF1437" s="227">
        <f t="shared" si="335"/>
        <v>5.8321965000000006E-4</v>
      </c>
      <c r="AG1437" s="227">
        <f t="shared" si="336"/>
        <v>5.8321965000000006E-4</v>
      </c>
      <c r="AH1437" s="227">
        <f t="shared" si="337"/>
        <v>1.8116785999999999E-4</v>
      </c>
      <c r="AI1437"/>
      <c r="AJ1437">
        <v>1.2124003000000001</v>
      </c>
      <c r="AK1437" s="155">
        <v>0.17299479000000001</v>
      </c>
      <c r="AL1437" s="155">
        <v>0</v>
      </c>
      <c r="AM1437" s="155">
        <v>0</v>
      </c>
      <c r="AN1437" s="155">
        <v>1.7845168000000002E-2</v>
      </c>
      <c r="AO1437" s="155">
        <v>0.25583115000000001</v>
      </c>
      <c r="AP1437" s="155">
        <v>0.76572918000000001</v>
      </c>
      <c r="AQ1437"/>
      <c r="AR1437" s="156">
        <v>4.2863200000000003E-4</v>
      </c>
      <c r="AS1437" s="156">
        <v>4.0169312999999997E-4</v>
      </c>
      <c r="AT1437" s="156">
        <v>1.4537451E-5</v>
      </c>
      <c r="AU1437" s="156">
        <v>1.2401414E-5</v>
      </c>
      <c r="AV1437" s="282">
        <f t="shared" si="342"/>
        <v>2.40823219128E-8</v>
      </c>
      <c r="AW1437" s="282">
        <f t="shared" si="343"/>
        <v>5.3762761943099999E-11</v>
      </c>
      <c r="AX1437" s="283">
        <f t="shared" si="344"/>
        <v>1.7368926678000001E-3</v>
      </c>
      <c r="AY1437" s="157">
        <v>1.4429042E-8</v>
      </c>
      <c r="AZ1437" s="157">
        <v>4.3535902999999999E-11</v>
      </c>
      <c r="BA1437" s="157">
        <v>1.1894631E-15</v>
      </c>
      <c r="BB1437" s="157">
        <v>0</v>
      </c>
      <c r="BC1437" s="157">
        <v>0</v>
      </c>
      <c r="BD1437" s="157">
        <v>3.0292128000000002E-12</v>
      </c>
      <c r="BE1437" s="157">
        <v>9.6502506999999992E-9</v>
      </c>
      <c r="BF1437" s="157">
        <v>6.9080828000000002E-13</v>
      </c>
      <c r="BG1437" s="157">
        <v>9.5348611999999999E-12</v>
      </c>
      <c r="BH1437" s="157">
        <v>0</v>
      </c>
      <c r="BI1437" s="157">
        <v>0</v>
      </c>
      <c r="BJ1437" s="157">
        <v>0</v>
      </c>
      <c r="BK1437" s="157">
        <v>0</v>
      </c>
      <c r="BL1437" s="157">
        <v>0</v>
      </c>
      <c r="BM1437" s="157">
        <v>0</v>
      </c>
      <c r="BN1437" s="157">
        <v>0</v>
      </c>
      <c r="BO1437" s="157">
        <v>0</v>
      </c>
      <c r="BP1437" s="157">
        <v>6.9447678000000001E-6</v>
      </c>
      <c r="BQ1437" s="157">
        <v>1.7299479E-3</v>
      </c>
      <c r="BR1437" s="157">
        <v>0</v>
      </c>
      <c r="BS1437" s="157">
        <v>0</v>
      </c>
      <c r="BT1437" s="157">
        <v>0</v>
      </c>
      <c r="BU1437"/>
      <c r="BV1437" s="155">
        <v>8.7197760000000003E-7</v>
      </c>
      <c r="BW1437" s="155">
        <v>6.5736213999999996E-8</v>
      </c>
      <c r="BX1437" s="155">
        <v>4.3353446000000002E-7</v>
      </c>
      <c r="BY1437" s="155">
        <v>5.3817539000000002E-11</v>
      </c>
      <c r="BZ1437" s="155">
        <v>1.3772741E-7</v>
      </c>
      <c r="CA1437" s="155">
        <v>0</v>
      </c>
      <c r="CB1437" s="155">
        <v>0</v>
      </c>
      <c r="CC1437" s="155">
        <v>0</v>
      </c>
      <c r="CD1437" s="155">
        <v>0</v>
      </c>
      <c r="CE1437" s="155">
        <v>1.6417131000000001E-10</v>
      </c>
      <c r="CF1437" s="155">
        <v>0</v>
      </c>
      <c r="CG1437" s="155">
        <v>0</v>
      </c>
      <c r="CH1437" s="155">
        <v>0</v>
      </c>
      <c r="CI1437" s="155">
        <v>2.5875613999999999E-8</v>
      </c>
      <c r="CJ1437" s="155">
        <v>2.0888568000000001E-7</v>
      </c>
      <c r="CK1437" s="155">
        <v>2.2974332999999998E-13</v>
      </c>
      <c r="CL1437" s="155">
        <v>0</v>
      </c>
      <c r="CM1437"/>
      <c r="CN1437" s="284">
        <v>0</v>
      </c>
      <c r="CO1437" s="284">
        <v>1.5548536999999999E-2</v>
      </c>
      <c r="CP1437" s="285">
        <v>0</v>
      </c>
      <c r="CQ1437" s="284">
        <v>4.4975760000000001E-5</v>
      </c>
      <c r="CR1437" s="284">
        <v>0</v>
      </c>
      <c r="CS1437" s="284">
        <v>0</v>
      </c>
      <c r="CT1437" s="284">
        <v>5.0770751999999999E-6</v>
      </c>
      <c r="CU1437" s="284">
        <v>0</v>
      </c>
      <c r="CV1437" s="284">
        <v>0</v>
      </c>
      <c r="CW1437" s="284">
        <v>0</v>
      </c>
      <c r="CX1437"/>
      <c r="CY1437"/>
      <c r="CZ1437"/>
      <c r="DA1437"/>
      <c r="DB1437" s="259"/>
      <c r="DC1437"/>
      <c r="DD1437"/>
      <c r="DE1437"/>
      <c r="DF1437"/>
      <c r="DG1437"/>
      <c r="DH1437"/>
      <c r="DI1437"/>
      <c r="DJ1437"/>
      <c r="DK1437"/>
      <c r="DL1437"/>
    </row>
    <row r="1438" spans="1:116" ht="14.4">
      <c r="A1438" t="s">
        <v>2814</v>
      </c>
      <c r="B1438" s="188" t="s">
        <v>1252</v>
      </c>
      <c r="C1438" s="151" t="str">
        <f t="shared" si="330"/>
        <v>B.044.01.150</v>
      </c>
      <c r="D1438" s="54" t="s">
        <v>1251</v>
      </c>
      <c r="E1438" s="150" t="s">
        <v>440</v>
      </c>
      <c r="F1438" s="153" t="str">
        <f t="shared" si="331"/>
        <v>Electricity Cote d'Ivoire production</v>
      </c>
      <c r="G1438" s="154">
        <f t="shared" si="332"/>
        <v>0.15903515333333335</v>
      </c>
      <c r="H1438"/>
      <c r="I1438"/>
      <c r="J1438" s="227">
        <f t="shared" si="338"/>
        <v>3.2221502409E-2</v>
      </c>
      <c r="K1438"/>
      <c r="L1438" s="280">
        <f t="shared" si="339"/>
        <v>3.3993094999999998E-3</v>
      </c>
      <c r="M1438" s="280">
        <f t="shared" si="340"/>
        <v>4.8982382000000001E-3</v>
      </c>
      <c r="N1438" s="281">
        <f t="shared" si="341"/>
        <v>6.8681709000000001E-5</v>
      </c>
      <c r="O1438" s="280">
        <v>2.3855273E-2</v>
      </c>
      <c r="P1438" s="286">
        <v>2.3020508999999998E-3</v>
      </c>
      <c r="Q1438" s="286">
        <v>2.5961872999999999E-3</v>
      </c>
      <c r="R1438" s="286">
        <v>2.3521360999999999E-3</v>
      </c>
      <c r="S1438" s="286">
        <v>1.0471733999999999E-3</v>
      </c>
      <c r="T1438" s="219">
        <v>0</v>
      </c>
      <c r="U1438" s="219">
        <v>0</v>
      </c>
      <c r="V1438" s="219">
        <v>0</v>
      </c>
      <c r="W1438" s="286">
        <v>6.8681709000000001E-5</v>
      </c>
      <c r="X1438" s="219">
        <v>0</v>
      </c>
      <c r="Y1438" s="219">
        <v>0</v>
      </c>
      <c r="Z1438" s="219">
        <v>0</v>
      </c>
      <c r="AA1438" s="219">
        <v>0</v>
      </c>
      <c r="AB1438" s="219">
        <v>0</v>
      </c>
      <c r="AC1438"/>
      <c r="AD1438" s="227">
        <f t="shared" si="333"/>
        <v>2.3855273E-2</v>
      </c>
      <c r="AE1438" s="227">
        <f t="shared" si="334"/>
        <v>8.2975476999999995E-3</v>
      </c>
      <c r="AF1438" s="227">
        <f t="shared" si="335"/>
        <v>4.8982382000000001E-3</v>
      </c>
      <c r="AG1438" s="227">
        <f t="shared" si="336"/>
        <v>4.8982382000000001E-3</v>
      </c>
      <c r="AH1438" s="227">
        <f t="shared" si="337"/>
        <v>6.8681709000000001E-5</v>
      </c>
      <c r="AI1438"/>
      <c r="AJ1438">
        <v>2.2246271000000002</v>
      </c>
      <c r="AK1438" s="155">
        <v>1.8365191999999999</v>
      </c>
      <c r="AL1438" s="155">
        <v>0</v>
      </c>
      <c r="AM1438" s="155">
        <v>0</v>
      </c>
      <c r="AN1438" s="155">
        <v>3.2058072E-2</v>
      </c>
      <c r="AO1438" s="155">
        <v>2.1130556000000002E-3</v>
      </c>
      <c r="AP1438" s="155">
        <v>0.3539368</v>
      </c>
      <c r="AQ1438"/>
      <c r="AR1438" s="156">
        <v>3.6749110999999999E-3</v>
      </c>
      <c r="AS1438" s="156">
        <v>3.4340922999999998E-3</v>
      </c>
      <c r="AT1438" s="156">
        <v>1.3746691000000001E-4</v>
      </c>
      <c r="AU1438" s="156">
        <v>1.0335192E-4</v>
      </c>
      <c r="AV1438" s="282">
        <f t="shared" si="342"/>
        <v>2.05880829098E-7</v>
      </c>
      <c r="AW1438" s="282">
        <f t="shared" si="343"/>
        <v>5.0838354818899998E-10</v>
      </c>
      <c r="AX1438" s="283">
        <f t="shared" si="344"/>
        <v>1.4475058798800001E-2</v>
      </c>
      <c r="AY1438" s="157">
        <v>1.4758462000000001E-7</v>
      </c>
      <c r="AZ1438" s="157">
        <v>4.4529843999999998E-10</v>
      </c>
      <c r="BA1438" s="157">
        <v>1.2166189E-14</v>
      </c>
      <c r="BB1438" s="157">
        <v>0</v>
      </c>
      <c r="BC1438" s="157">
        <v>0</v>
      </c>
      <c r="BD1438" s="157">
        <v>6.3031098000000002E-11</v>
      </c>
      <c r="BE1438" s="157">
        <v>5.8233178E-8</v>
      </c>
      <c r="BF1438" s="157">
        <v>1.4374165E-11</v>
      </c>
      <c r="BG1438" s="157">
        <v>4.8698777000000002E-11</v>
      </c>
      <c r="BH1438" s="157">
        <v>0</v>
      </c>
      <c r="BI1438" s="157">
        <v>0</v>
      </c>
      <c r="BJ1438" s="157">
        <v>0</v>
      </c>
      <c r="BK1438" s="157">
        <v>0</v>
      </c>
      <c r="BL1438" s="157">
        <v>0</v>
      </c>
      <c r="BM1438" s="157">
        <v>0</v>
      </c>
      <c r="BN1438" s="157">
        <v>0</v>
      </c>
      <c r="BO1438" s="157">
        <v>0</v>
      </c>
      <c r="BP1438" s="157">
        <v>2.6327987999999999E-6</v>
      </c>
      <c r="BQ1438" s="157">
        <v>1.4472426E-2</v>
      </c>
      <c r="BR1438" s="157">
        <v>0</v>
      </c>
      <c r="BS1438" s="157">
        <v>0</v>
      </c>
      <c r="BT1438" s="157">
        <v>0</v>
      </c>
      <c r="BU1438"/>
      <c r="BV1438" s="155">
        <v>8.5778416999999995E-6</v>
      </c>
      <c r="BW1438" s="155">
        <v>3.3574407999999999E-7</v>
      </c>
      <c r="BX1438" s="155">
        <v>4.4343221000000002E-6</v>
      </c>
      <c r="BY1438" s="155">
        <v>1.1198217999999999E-9</v>
      </c>
      <c r="BZ1438" s="155">
        <v>1.2138681E-6</v>
      </c>
      <c r="CA1438" s="155">
        <v>0</v>
      </c>
      <c r="CB1438" s="155">
        <v>0</v>
      </c>
      <c r="CC1438" s="155">
        <v>0</v>
      </c>
      <c r="CD1438" s="155">
        <v>0</v>
      </c>
      <c r="CE1438" s="155">
        <v>3.4160352999999999E-9</v>
      </c>
      <c r="CF1438" s="155">
        <v>0</v>
      </c>
      <c r="CG1438" s="155">
        <v>0</v>
      </c>
      <c r="CH1438" s="155">
        <v>0</v>
      </c>
      <c r="CI1438" s="155">
        <v>4.7141779E-7</v>
      </c>
      <c r="CJ1438" s="155">
        <v>2.1179537000000001E-6</v>
      </c>
      <c r="CK1438" s="155">
        <v>8.7096931000000006E-14</v>
      </c>
      <c r="CL1438" s="155">
        <v>0</v>
      </c>
      <c r="CM1438"/>
      <c r="CN1438" s="284">
        <v>0</v>
      </c>
      <c r="CO1438" s="284">
        <v>0.15903516000000001</v>
      </c>
      <c r="CP1438" s="285">
        <v>0</v>
      </c>
      <c r="CQ1438" s="284">
        <v>2.2971121000000001E-4</v>
      </c>
      <c r="CR1438" s="284">
        <v>0</v>
      </c>
      <c r="CS1438" s="284">
        <v>0</v>
      </c>
      <c r="CT1438" s="284">
        <v>4.0151955000000001E-5</v>
      </c>
      <c r="CU1438" s="284">
        <v>0</v>
      </c>
      <c r="CV1438" s="284">
        <v>0</v>
      </c>
      <c r="CW1438" s="284">
        <v>0</v>
      </c>
      <c r="CX1438"/>
      <c r="CY1438"/>
      <c r="CZ1438"/>
      <c r="DA1438"/>
      <c r="DB1438" s="259"/>
      <c r="DC1438"/>
      <c r="DD1438"/>
      <c r="DE1438"/>
      <c r="DF1438"/>
      <c r="DG1438"/>
      <c r="DH1438"/>
      <c r="DI1438"/>
      <c r="DJ1438"/>
      <c r="DK1438"/>
      <c r="DL1438"/>
    </row>
    <row r="1439" spans="1:116" ht="14.4">
      <c r="A1439" t="s">
        <v>2815</v>
      </c>
      <c r="B1439" s="188" t="s">
        <v>1252</v>
      </c>
      <c r="C1439" s="151" t="str">
        <f t="shared" si="330"/>
        <v>B.044.01.151</v>
      </c>
      <c r="D1439" s="54" t="s">
        <v>1251</v>
      </c>
      <c r="E1439" s="150" t="s">
        <v>440</v>
      </c>
      <c r="F1439" s="153" t="str">
        <f t="shared" si="331"/>
        <v>Electricity Cuba production</v>
      </c>
      <c r="G1439" s="154">
        <f t="shared" si="332"/>
        <v>0.25321466000000004</v>
      </c>
      <c r="H1439"/>
      <c r="I1439"/>
      <c r="J1439" s="227">
        <f t="shared" si="338"/>
        <v>5.15579897164E-2</v>
      </c>
      <c r="K1439"/>
      <c r="L1439" s="280">
        <f t="shared" si="339"/>
        <v>3.6732329999999997E-3</v>
      </c>
      <c r="M1439" s="280">
        <f t="shared" si="340"/>
        <v>9.8943784000000007E-3</v>
      </c>
      <c r="N1439" s="281">
        <f t="shared" si="341"/>
        <v>8.1793164E-6</v>
      </c>
      <c r="O1439" s="280">
        <v>3.7982199000000001E-2</v>
      </c>
      <c r="P1439" s="219">
        <v>7.4349875999999999E-3</v>
      </c>
      <c r="Q1439" s="219">
        <v>2.4593907999999999E-3</v>
      </c>
      <c r="R1439" s="219">
        <v>2.1142450999999999E-3</v>
      </c>
      <c r="S1439" s="219">
        <v>1.5589879E-3</v>
      </c>
      <c r="T1439" s="219">
        <v>0</v>
      </c>
      <c r="U1439" s="219">
        <v>0</v>
      </c>
      <c r="V1439" s="219">
        <v>0</v>
      </c>
      <c r="W1439" s="286">
        <v>8.1793164E-6</v>
      </c>
      <c r="X1439" s="219">
        <v>0</v>
      </c>
      <c r="Y1439" s="219">
        <v>0</v>
      </c>
      <c r="Z1439" s="219">
        <v>0</v>
      </c>
      <c r="AA1439" s="219">
        <v>0</v>
      </c>
      <c r="AB1439" s="219">
        <v>0</v>
      </c>
      <c r="AC1439"/>
      <c r="AD1439" s="227">
        <f t="shared" si="333"/>
        <v>3.7982199000000001E-2</v>
      </c>
      <c r="AE1439" s="227">
        <f t="shared" si="334"/>
        <v>1.35676114E-2</v>
      </c>
      <c r="AF1439" s="227">
        <f t="shared" si="335"/>
        <v>9.8943784000000007E-3</v>
      </c>
      <c r="AG1439" s="227">
        <f t="shared" si="336"/>
        <v>9.8943784000000007E-3</v>
      </c>
      <c r="AH1439" s="227">
        <f t="shared" si="337"/>
        <v>8.1793164E-6</v>
      </c>
      <c r="AI1439"/>
      <c r="AJ1439">
        <v>3.2959781000000001</v>
      </c>
      <c r="AK1439" s="155">
        <v>3.1700770999999999</v>
      </c>
      <c r="AL1439" s="155">
        <v>0</v>
      </c>
      <c r="AM1439" s="155">
        <v>0</v>
      </c>
      <c r="AN1439" s="155">
        <v>9.3222799999999995E-2</v>
      </c>
      <c r="AO1439" s="155">
        <v>2.2623405999999999E-2</v>
      </c>
      <c r="AP1439" s="155">
        <v>1.0054847E-2</v>
      </c>
      <c r="AQ1439"/>
      <c r="AR1439" s="156">
        <v>7.0388658000000003E-3</v>
      </c>
      <c r="AS1439" s="156">
        <v>6.5805982000000001E-3</v>
      </c>
      <c r="AT1439" s="156">
        <v>2.3774226999999999E-4</v>
      </c>
      <c r="AU1439" s="156">
        <v>2.2052525000000001E-4</v>
      </c>
      <c r="AV1439" s="282">
        <f t="shared" si="342"/>
        <v>3.9452027624099999E-7</v>
      </c>
      <c r="AW1439" s="282">
        <f t="shared" si="343"/>
        <v>8.7922438792100003E-10</v>
      </c>
      <c r="AX1439" s="283">
        <f t="shared" si="344"/>
        <v>3.0885889540460003E-2</v>
      </c>
      <c r="AY1439" s="157">
        <v>2.3498319999999999E-7</v>
      </c>
      <c r="AZ1439" s="157">
        <v>7.0900104999999995E-10</v>
      </c>
      <c r="BA1439" s="157">
        <v>1.9370920999999999E-14</v>
      </c>
      <c r="BB1439" s="157">
        <v>0</v>
      </c>
      <c r="BC1439" s="157">
        <v>0</v>
      </c>
      <c r="BD1439" s="157">
        <v>5.6656241000000003E-11</v>
      </c>
      <c r="BE1439" s="157">
        <v>1.5948042000000001E-7</v>
      </c>
      <c r="BF1439" s="157">
        <v>1.2920387E-11</v>
      </c>
      <c r="BG1439" s="157">
        <v>1.5728358E-10</v>
      </c>
      <c r="BH1439" s="157">
        <v>0</v>
      </c>
      <c r="BI1439" s="157">
        <v>0</v>
      </c>
      <c r="BJ1439" s="157">
        <v>0</v>
      </c>
      <c r="BK1439" s="157">
        <v>0</v>
      </c>
      <c r="BL1439" s="157">
        <v>0</v>
      </c>
      <c r="BM1439" s="157">
        <v>0</v>
      </c>
      <c r="BN1439" s="157">
        <v>0</v>
      </c>
      <c r="BO1439" s="157">
        <v>0</v>
      </c>
      <c r="BP1439" s="157">
        <v>3.1354046000000001E-7</v>
      </c>
      <c r="BQ1439" s="157">
        <v>3.0885576000000001E-2</v>
      </c>
      <c r="BR1439" s="157">
        <v>0</v>
      </c>
      <c r="BS1439" s="157">
        <v>0</v>
      </c>
      <c r="BT1439" s="157">
        <v>0</v>
      </c>
      <c r="BU1439"/>
      <c r="BV1439" s="155">
        <v>1.4718830000000001E-5</v>
      </c>
      <c r="BW1439" s="155">
        <v>1.0843605E-6</v>
      </c>
      <c r="BX1439" s="155">
        <v>7.0602966000000004E-6</v>
      </c>
      <c r="BY1439" s="155">
        <v>1.006565E-9</v>
      </c>
      <c r="BZ1439" s="155">
        <v>2.2886440999999999E-6</v>
      </c>
      <c r="CA1439" s="155">
        <v>0</v>
      </c>
      <c r="CB1439" s="155">
        <v>0</v>
      </c>
      <c r="CC1439" s="155">
        <v>0</v>
      </c>
      <c r="CD1439" s="155">
        <v>0</v>
      </c>
      <c r="CE1439" s="155">
        <v>3.0705433999999999E-9</v>
      </c>
      <c r="CF1439" s="155">
        <v>0</v>
      </c>
      <c r="CG1439" s="155">
        <v>0</v>
      </c>
      <c r="CH1439" s="155">
        <v>0</v>
      </c>
      <c r="CI1439" s="155">
        <v>4.7453869000000003E-7</v>
      </c>
      <c r="CJ1439" s="155">
        <v>3.8069125E-6</v>
      </c>
      <c r="CK1439" s="155">
        <v>1.0372388E-14</v>
      </c>
      <c r="CL1439" s="155">
        <v>0</v>
      </c>
      <c r="CM1439"/>
      <c r="CN1439" s="284">
        <v>0</v>
      </c>
      <c r="CO1439" s="284">
        <v>0.25321465999999998</v>
      </c>
      <c r="CP1439" s="285">
        <v>0</v>
      </c>
      <c r="CQ1439" s="284">
        <v>7.4190366999999995E-4</v>
      </c>
      <c r="CR1439" s="284">
        <v>0</v>
      </c>
      <c r="CS1439" s="284">
        <v>0</v>
      </c>
      <c r="CT1439" s="284">
        <v>8.4216052000000004E-5</v>
      </c>
      <c r="CU1439" s="284">
        <v>0</v>
      </c>
      <c r="CV1439" s="284">
        <v>0</v>
      </c>
      <c r="CW1439" s="284">
        <v>0</v>
      </c>
      <c r="CX1439"/>
      <c r="CY1439"/>
      <c r="CZ1439"/>
      <c r="DA1439"/>
      <c r="DB1439" s="259"/>
      <c r="DC1439"/>
      <c r="DD1439"/>
      <c r="DE1439"/>
      <c r="DF1439"/>
      <c r="DG1439"/>
      <c r="DH1439"/>
      <c r="DI1439"/>
      <c r="DJ1439"/>
      <c r="DK1439"/>
      <c r="DL1439"/>
    </row>
    <row r="1440" spans="1:116" ht="14.4">
      <c r="A1440" t="s">
        <v>2816</v>
      </c>
      <c r="B1440" s="188" t="s">
        <v>1252</v>
      </c>
      <c r="C1440" s="151" t="str">
        <f t="shared" si="330"/>
        <v>B.044.01.152</v>
      </c>
      <c r="D1440" s="54" t="s">
        <v>1251</v>
      </c>
      <c r="E1440" s="150" t="s">
        <v>440</v>
      </c>
      <c r="F1440" s="153" t="str">
        <f t="shared" si="331"/>
        <v>Electricity Democratic Republic of Congo production</v>
      </c>
      <c r="G1440" s="154">
        <f t="shared" si="332"/>
        <v>2.3881056666666669E-3</v>
      </c>
      <c r="H1440"/>
      <c r="I1440"/>
      <c r="J1440" s="227">
        <f t="shared" si="338"/>
        <v>6.2242150720000005E-4</v>
      </c>
      <c r="K1440"/>
      <c r="L1440" s="280">
        <f t="shared" si="339"/>
        <v>1.87414392E-5</v>
      </c>
      <c r="M1440" s="280">
        <f t="shared" si="340"/>
        <v>2.3300277999999998E-5</v>
      </c>
      <c r="N1440" s="281">
        <f t="shared" si="341"/>
        <v>2.2216394000000001E-4</v>
      </c>
      <c r="O1440" s="280">
        <v>3.5821585000000002E-4</v>
      </c>
      <c r="P1440" s="286">
        <v>1.2124922E-5</v>
      </c>
      <c r="Q1440" s="286">
        <v>1.1175355999999999E-5</v>
      </c>
      <c r="R1440" s="286">
        <v>9.1362482000000002E-6</v>
      </c>
      <c r="S1440" s="286">
        <v>9.6051909999999995E-6</v>
      </c>
      <c r="T1440" s="219">
        <v>0</v>
      </c>
      <c r="U1440" s="219">
        <v>0</v>
      </c>
      <c r="V1440" s="219">
        <v>0</v>
      </c>
      <c r="W1440" s="286">
        <v>2.2216394000000001E-4</v>
      </c>
      <c r="X1440" s="219">
        <v>0</v>
      </c>
      <c r="Y1440" s="219">
        <v>0</v>
      </c>
      <c r="Z1440" s="219">
        <v>0</v>
      </c>
      <c r="AA1440" s="219">
        <v>0</v>
      </c>
      <c r="AB1440" s="219">
        <v>0</v>
      </c>
      <c r="AC1440"/>
      <c r="AD1440" s="227">
        <f t="shared" si="333"/>
        <v>3.5821585000000002E-4</v>
      </c>
      <c r="AE1440" s="227">
        <f t="shared" si="334"/>
        <v>4.2041717199999991E-5</v>
      </c>
      <c r="AF1440" s="227">
        <f t="shared" si="335"/>
        <v>2.3300277999999998E-5</v>
      </c>
      <c r="AG1440" s="227">
        <f t="shared" si="336"/>
        <v>2.3300277999999998E-5</v>
      </c>
      <c r="AH1440" s="227">
        <f t="shared" si="337"/>
        <v>2.2216394000000001E-4</v>
      </c>
      <c r="AI1440"/>
      <c r="AJ1440">
        <v>1.1043217000000001</v>
      </c>
      <c r="AK1440" s="155">
        <v>0</v>
      </c>
      <c r="AL1440" s="155">
        <v>0</v>
      </c>
      <c r="AM1440" s="155">
        <v>0</v>
      </c>
      <c r="AN1440" s="155">
        <v>6.9935042999999999E-3</v>
      </c>
      <c r="AO1440" s="155">
        <v>0.15211859</v>
      </c>
      <c r="AP1440" s="155">
        <v>0.94520965000000001</v>
      </c>
      <c r="AQ1440"/>
      <c r="AR1440" s="156">
        <v>4.5109089000000001E-5</v>
      </c>
      <c r="AS1440" s="156">
        <v>4.3155697000000003E-5</v>
      </c>
      <c r="AT1440" s="156">
        <v>1.8925859E-6</v>
      </c>
      <c r="AU1440" s="156">
        <v>6.0806270999999999E-8</v>
      </c>
      <c r="AV1440" s="282">
        <f t="shared" si="342"/>
        <v>2.5872720375700001E-9</v>
      </c>
      <c r="AW1440" s="282">
        <f t="shared" si="343"/>
        <v>6.99920808809E-12</v>
      </c>
      <c r="AX1440" s="283">
        <f t="shared" si="344"/>
        <v>8.5162843999999994E-6</v>
      </c>
      <c r="AY1440" s="157">
        <v>2.2161621000000002E-9</v>
      </c>
      <c r="AZ1440" s="157">
        <v>6.6866958999999998E-12</v>
      </c>
      <c r="BA1440" s="157">
        <v>1.8269009E-16</v>
      </c>
      <c r="BB1440" s="157">
        <v>0</v>
      </c>
      <c r="BC1440" s="157">
        <v>0</v>
      </c>
      <c r="BD1440" s="157">
        <v>2.4482757E-13</v>
      </c>
      <c r="BE1440" s="157">
        <v>3.7086511000000002E-10</v>
      </c>
      <c r="BF1440" s="157">
        <v>5.5832628000000001E-14</v>
      </c>
      <c r="BG1440" s="157">
        <v>2.5649686999999999E-13</v>
      </c>
      <c r="BH1440" s="157">
        <v>0</v>
      </c>
      <c r="BI1440" s="157">
        <v>0</v>
      </c>
      <c r="BJ1440" s="157">
        <v>0</v>
      </c>
      <c r="BK1440" s="157">
        <v>0</v>
      </c>
      <c r="BL1440" s="157">
        <v>0</v>
      </c>
      <c r="BM1440" s="157">
        <v>0</v>
      </c>
      <c r="BN1440" s="157">
        <v>0</v>
      </c>
      <c r="BO1440" s="157">
        <v>0</v>
      </c>
      <c r="BP1440" s="157">
        <v>8.5162843999999994E-6</v>
      </c>
      <c r="BQ1440" s="157">
        <v>0</v>
      </c>
      <c r="BR1440" s="157">
        <v>0</v>
      </c>
      <c r="BS1440" s="157">
        <v>0</v>
      </c>
      <c r="BT1440" s="157">
        <v>0</v>
      </c>
      <c r="BU1440"/>
      <c r="BV1440" s="155">
        <v>8.0288305000000005E-8</v>
      </c>
      <c r="BW1440" s="155">
        <v>1.7683669E-9</v>
      </c>
      <c r="BX1440" s="155">
        <v>6.6586723E-8</v>
      </c>
      <c r="BY1440" s="155">
        <v>4.3496506000000001E-12</v>
      </c>
      <c r="BZ1440" s="155">
        <v>1.0054079999999999E-8</v>
      </c>
      <c r="CA1440" s="155">
        <v>0</v>
      </c>
      <c r="CB1440" s="155">
        <v>0</v>
      </c>
      <c r="CC1440" s="155">
        <v>0</v>
      </c>
      <c r="CD1440" s="155">
        <v>0</v>
      </c>
      <c r="CE1440" s="155">
        <v>1.3268682E-11</v>
      </c>
      <c r="CF1440" s="155">
        <v>0</v>
      </c>
      <c r="CG1440" s="155">
        <v>0</v>
      </c>
      <c r="CH1440" s="155">
        <v>0</v>
      </c>
      <c r="CI1440" s="155">
        <v>1.8612336999999999E-9</v>
      </c>
      <c r="CJ1440" s="155">
        <v>0</v>
      </c>
      <c r="CK1440" s="155">
        <v>2.8173144999999998E-13</v>
      </c>
      <c r="CL1440" s="155">
        <v>0</v>
      </c>
      <c r="CM1440"/>
      <c r="CN1440" s="284">
        <v>0</v>
      </c>
      <c r="CO1440" s="284">
        <v>2.3881057E-3</v>
      </c>
      <c r="CP1440" s="285">
        <v>0</v>
      </c>
      <c r="CQ1440" s="284">
        <v>1.2098909000000001E-6</v>
      </c>
      <c r="CR1440" s="284">
        <v>0</v>
      </c>
      <c r="CS1440" s="284">
        <v>0</v>
      </c>
      <c r="CT1440" s="284">
        <v>3.1346870999999999E-7</v>
      </c>
      <c r="CU1440" s="284">
        <v>0</v>
      </c>
      <c r="CV1440" s="284">
        <v>0</v>
      </c>
      <c r="CW1440" s="284">
        <v>0</v>
      </c>
      <c r="CX1440"/>
      <c r="CY1440"/>
      <c r="CZ1440"/>
      <c r="DA1440"/>
      <c r="DB1440" s="259"/>
      <c r="DC1440"/>
      <c r="DD1440"/>
      <c r="DE1440"/>
      <c r="DF1440"/>
      <c r="DG1440"/>
      <c r="DH1440"/>
      <c r="DI1440"/>
      <c r="DJ1440"/>
      <c r="DK1440"/>
      <c r="DL1440"/>
    </row>
    <row r="1441" spans="1:116" ht="14.4">
      <c r="A1441" t="s">
        <v>2817</v>
      </c>
      <c r="B1441" s="188" t="s">
        <v>1252</v>
      </c>
      <c r="C1441" s="151" t="str">
        <f t="shared" si="330"/>
        <v>B.044.01.153</v>
      </c>
      <c r="D1441" s="54" t="s">
        <v>1251</v>
      </c>
      <c r="E1441" s="150" t="s">
        <v>440</v>
      </c>
      <c r="F1441" s="153" t="str">
        <f t="shared" si="331"/>
        <v>Electricity Djibouti production</v>
      </c>
      <c r="G1441" s="154">
        <f t="shared" si="332"/>
        <v>0.17106991999999999</v>
      </c>
      <c r="H1441"/>
      <c r="I1441"/>
      <c r="J1441" s="227">
        <f t="shared" si="338"/>
        <v>3.4800780369999999E-2</v>
      </c>
      <c r="K1441"/>
      <c r="L1441" s="280">
        <f t="shared" si="339"/>
        <v>2.2284970999999999E-3</v>
      </c>
      <c r="M1441" s="280">
        <f t="shared" si="340"/>
        <v>6.7860728999999996E-3</v>
      </c>
      <c r="N1441" s="281">
        <f t="shared" si="341"/>
        <v>1.2572237E-4</v>
      </c>
      <c r="O1441" s="280">
        <v>2.5660487999999999E-2</v>
      </c>
      <c r="P1441" s="219">
        <v>5.3480669999999998E-3</v>
      </c>
      <c r="Q1441" s="219">
        <v>1.4380059000000001E-3</v>
      </c>
      <c r="R1441" s="219">
        <v>1.2213357000000001E-3</v>
      </c>
      <c r="S1441" s="219">
        <v>1.0071614E-3</v>
      </c>
      <c r="T1441" s="219">
        <v>0</v>
      </c>
      <c r="U1441" s="219">
        <v>0</v>
      </c>
      <c r="V1441" s="219">
        <v>0</v>
      </c>
      <c r="W1441" s="286">
        <v>1.2572237E-4</v>
      </c>
      <c r="X1441" s="219">
        <v>0</v>
      </c>
      <c r="Y1441" s="219">
        <v>0</v>
      </c>
      <c r="Z1441" s="219">
        <v>0</v>
      </c>
      <c r="AA1441" s="219">
        <v>0</v>
      </c>
      <c r="AB1441" s="219">
        <v>0</v>
      </c>
      <c r="AC1441"/>
      <c r="AD1441" s="227">
        <f t="shared" si="333"/>
        <v>2.5660487999999999E-2</v>
      </c>
      <c r="AE1441" s="227">
        <f t="shared" si="334"/>
        <v>9.0145699999999995E-3</v>
      </c>
      <c r="AF1441" s="227">
        <f t="shared" si="335"/>
        <v>6.7860728999999996E-3</v>
      </c>
      <c r="AG1441" s="227">
        <f t="shared" si="336"/>
        <v>6.7860728999999996E-3</v>
      </c>
      <c r="AH1441" s="227">
        <f t="shared" si="337"/>
        <v>1.2572237E-4</v>
      </c>
      <c r="AI1441"/>
      <c r="AJ1441">
        <v>2.5866997</v>
      </c>
      <c r="AK1441" s="155">
        <v>2.1498626000000001</v>
      </c>
      <c r="AL1441" s="155">
        <v>0</v>
      </c>
      <c r="AM1441" s="155">
        <v>0</v>
      </c>
      <c r="AN1441" s="155">
        <v>0</v>
      </c>
      <c r="AO1441" s="155">
        <v>0.43683709999999998</v>
      </c>
      <c r="AP1441" s="155">
        <v>0</v>
      </c>
      <c r="AQ1441"/>
      <c r="AR1441" s="156">
        <v>4.8477868999999996E-3</v>
      </c>
      <c r="AS1441" s="156">
        <v>4.5321182E-3</v>
      </c>
      <c r="AT1441" s="156">
        <v>1.6213410000000001E-4</v>
      </c>
      <c r="AU1441" s="156">
        <v>1.535346E-4</v>
      </c>
      <c r="AV1441" s="282">
        <f t="shared" si="342"/>
        <v>2.7170972860400004E-7</v>
      </c>
      <c r="AW1441" s="282">
        <f t="shared" si="343"/>
        <v>5.9960835504899998E-10</v>
      </c>
      <c r="AX1441" s="283">
        <f t="shared" si="344"/>
        <v>2.1503445357400001E-2</v>
      </c>
      <c r="AY1441" s="157">
        <v>1.5875288000000001E-7</v>
      </c>
      <c r="AZ1441" s="157">
        <v>4.7899576999999998E-10</v>
      </c>
      <c r="BA1441" s="157">
        <v>1.3086849E-14</v>
      </c>
      <c r="BB1441" s="157">
        <v>0</v>
      </c>
      <c r="BC1441" s="157">
        <v>0</v>
      </c>
      <c r="BD1441" s="157">
        <v>3.2728604000000002E-11</v>
      </c>
      <c r="BE1441" s="157">
        <v>1.1292412E-7</v>
      </c>
      <c r="BF1441" s="157">
        <v>7.4637182000000002E-12</v>
      </c>
      <c r="BG1441" s="157">
        <v>1.1313578E-10</v>
      </c>
      <c r="BH1441" s="157">
        <v>0</v>
      </c>
      <c r="BI1441" s="157">
        <v>0</v>
      </c>
      <c r="BJ1441" s="157">
        <v>0</v>
      </c>
      <c r="BK1441" s="157">
        <v>0</v>
      </c>
      <c r="BL1441" s="157">
        <v>0</v>
      </c>
      <c r="BM1441" s="157">
        <v>0</v>
      </c>
      <c r="BN1441" s="157">
        <v>0</v>
      </c>
      <c r="BO1441" s="157">
        <v>0</v>
      </c>
      <c r="BP1441" s="157">
        <v>4.8193573999999996E-6</v>
      </c>
      <c r="BQ1441" s="157">
        <v>2.1498626E-2</v>
      </c>
      <c r="BR1441" s="157">
        <v>0</v>
      </c>
      <c r="BS1441" s="157">
        <v>0</v>
      </c>
      <c r="BT1441" s="157">
        <v>0</v>
      </c>
      <c r="BU1441"/>
      <c r="BV1441" s="155">
        <v>9.9762145000000008E-6</v>
      </c>
      <c r="BW1441" s="155">
        <v>7.7999223999999996E-7</v>
      </c>
      <c r="BX1441" s="155">
        <v>4.7698831999999999E-6</v>
      </c>
      <c r="BY1441" s="155">
        <v>5.8146226999999995E-10</v>
      </c>
      <c r="BZ1441" s="155">
        <v>1.5439965999999999E-6</v>
      </c>
      <c r="CA1441" s="155">
        <v>0</v>
      </c>
      <c r="CB1441" s="155">
        <v>0</v>
      </c>
      <c r="CC1441" s="155">
        <v>0</v>
      </c>
      <c r="CD1441" s="155">
        <v>0</v>
      </c>
      <c r="CE1441" s="155">
        <v>1.7737604E-9</v>
      </c>
      <c r="CF1441" s="155">
        <v>0</v>
      </c>
      <c r="CG1441" s="155">
        <v>0</v>
      </c>
      <c r="CH1441" s="155">
        <v>0</v>
      </c>
      <c r="CI1441" s="155">
        <v>2.8409670999999999E-7</v>
      </c>
      <c r="CJ1441" s="155">
        <v>2.5958903E-6</v>
      </c>
      <c r="CK1441" s="155">
        <v>1.5943156999999999E-13</v>
      </c>
      <c r="CL1441" s="155">
        <v>0</v>
      </c>
      <c r="CM1441"/>
      <c r="CN1441" s="284">
        <v>0</v>
      </c>
      <c r="CO1441" s="284">
        <v>0.17106991999999999</v>
      </c>
      <c r="CP1441" s="285">
        <v>0</v>
      </c>
      <c r="CQ1441" s="284">
        <v>5.3365933E-4</v>
      </c>
      <c r="CR1441" s="284">
        <v>0</v>
      </c>
      <c r="CS1441" s="284">
        <v>0</v>
      </c>
      <c r="CT1441" s="284">
        <v>5.7728751999999997E-5</v>
      </c>
      <c r="CU1441" s="284">
        <v>0</v>
      </c>
      <c r="CV1441" s="284">
        <v>0</v>
      </c>
      <c r="CW1441" s="284">
        <v>0</v>
      </c>
      <c r="CX1441"/>
      <c r="CY1441"/>
      <c r="CZ1441"/>
      <c r="DA1441"/>
      <c r="DB1441" s="259"/>
      <c r="DC1441"/>
      <c r="DD1441"/>
      <c r="DE1441"/>
      <c r="DF1441"/>
      <c r="DG1441"/>
      <c r="DH1441"/>
      <c r="DI1441"/>
      <c r="DJ1441"/>
      <c r="DK1441"/>
      <c r="DL1441"/>
    </row>
    <row r="1442" spans="1:116" ht="14.4">
      <c r="A1442" t="s">
        <v>2818</v>
      </c>
      <c r="B1442" s="188" t="s">
        <v>1252</v>
      </c>
      <c r="C1442" s="151" t="str">
        <f t="shared" si="330"/>
        <v>B.044.01.154</v>
      </c>
      <c r="D1442" s="54" t="s">
        <v>1251</v>
      </c>
      <c r="E1442" s="150" t="s">
        <v>440</v>
      </c>
      <c r="F1442" s="153" t="str">
        <f t="shared" si="331"/>
        <v>Electricity Dominica production</v>
      </c>
      <c r="G1442" s="154">
        <f t="shared" si="332"/>
        <v>0.19390303333333334</v>
      </c>
      <c r="H1442"/>
      <c r="I1442"/>
      <c r="J1442" s="227">
        <f t="shared" si="338"/>
        <v>3.9321892728999996E-2</v>
      </c>
      <c r="K1442"/>
      <c r="L1442" s="280">
        <f t="shared" si="339"/>
        <v>2.5245520999999998E-3</v>
      </c>
      <c r="M1442" s="280">
        <f t="shared" si="340"/>
        <v>7.6845067999999992E-3</v>
      </c>
      <c r="N1442" s="281">
        <f t="shared" si="341"/>
        <v>2.7378828999999999E-5</v>
      </c>
      <c r="O1442" s="280">
        <v>2.9085455E-2</v>
      </c>
      <c r="P1442" s="286">
        <v>6.0595694999999996E-3</v>
      </c>
      <c r="Q1442" s="286">
        <v>1.6249373E-3</v>
      </c>
      <c r="R1442" s="286">
        <v>1.3758689E-3</v>
      </c>
      <c r="S1442" s="286">
        <v>1.1486832E-3</v>
      </c>
      <c r="T1442" s="219">
        <v>0</v>
      </c>
      <c r="U1442" s="219">
        <v>0</v>
      </c>
      <c r="V1442" s="219">
        <v>0</v>
      </c>
      <c r="W1442" s="286">
        <v>2.7378828999999999E-5</v>
      </c>
      <c r="X1442" s="219">
        <v>0</v>
      </c>
      <c r="Y1442" s="219">
        <v>0</v>
      </c>
      <c r="Z1442" s="219">
        <v>0</v>
      </c>
      <c r="AA1442" s="219">
        <v>0</v>
      </c>
      <c r="AB1442" s="219">
        <v>0</v>
      </c>
      <c r="AC1442"/>
      <c r="AD1442" s="227">
        <f t="shared" si="333"/>
        <v>2.9085455E-2</v>
      </c>
      <c r="AE1442" s="227">
        <f t="shared" si="334"/>
        <v>1.02090589E-2</v>
      </c>
      <c r="AF1442" s="227">
        <f t="shared" si="335"/>
        <v>7.6845067999999992E-3</v>
      </c>
      <c r="AG1442" s="227">
        <f t="shared" si="336"/>
        <v>7.6845067999999992E-3</v>
      </c>
      <c r="AH1442" s="227">
        <f t="shared" si="337"/>
        <v>2.7378828999999999E-5</v>
      </c>
      <c r="AI1442"/>
      <c r="AJ1442">
        <v>2.5942558</v>
      </c>
      <c r="AK1442" s="155">
        <v>2.4519098000000001</v>
      </c>
      <c r="AL1442" s="155">
        <v>0</v>
      </c>
      <c r="AM1442" s="155">
        <v>0</v>
      </c>
      <c r="AN1442" s="155">
        <v>0</v>
      </c>
      <c r="AO1442" s="155">
        <v>0</v>
      </c>
      <c r="AP1442" s="155">
        <v>0.14234599000000001</v>
      </c>
      <c r="AQ1442"/>
      <c r="AR1442" s="156">
        <v>5.4970024999999997E-3</v>
      </c>
      <c r="AS1442" s="156">
        <v>5.1381813999999996E-3</v>
      </c>
      <c r="AT1442" s="156">
        <v>1.8374725999999999E-4</v>
      </c>
      <c r="AU1442" s="156">
        <v>1.7507385E-4</v>
      </c>
      <c r="AV1442" s="282">
        <f t="shared" si="342"/>
        <v>3.0804443968999998E-7</v>
      </c>
      <c r="AW1442" s="282">
        <f t="shared" si="343"/>
        <v>6.7953868138199994E-10</v>
      </c>
      <c r="AX1442" s="283">
        <f t="shared" si="344"/>
        <v>2.4520147521799998E-2</v>
      </c>
      <c r="AY1442" s="157">
        <v>1.7994200999999999E-7</v>
      </c>
      <c r="AZ1442" s="157">
        <v>5.4292849E-10</v>
      </c>
      <c r="BA1442" s="157">
        <v>1.4833582E-14</v>
      </c>
      <c r="BB1442" s="157">
        <v>0</v>
      </c>
      <c r="BC1442" s="157">
        <v>0</v>
      </c>
      <c r="BD1442" s="157">
        <v>3.686969E-11</v>
      </c>
      <c r="BE1442" s="157">
        <v>1.2806556E-7</v>
      </c>
      <c r="BF1442" s="157">
        <v>8.4080877999999995E-12</v>
      </c>
      <c r="BG1442" s="157">
        <v>1.2818727000000001E-10</v>
      </c>
      <c r="BH1442" s="157">
        <v>0</v>
      </c>
      <c r="BI1442" s="157">
        <v>0</v>
      </c>
      <c r="BJ1442" s="157">
        <v>0</v>
      </c>
      <c r="BK1442" s="157">
        <v>0</v>
      </c>
      <c r="BL1442" s="157">
        <v>0</v>
      </c>
      <c r="BM1442" s="157">
        <v>0</v>
      </c>
      <c r="BN1442" s="157">
        <v>0</v>
      </c>
      <c r="BO1442" s="157">
        <v>0</v>
      </c>
      <c r="BP1442" s="157">
        <v>1.0495218E-6</v>
      </c>
      <c r="BQ1442" s="157">
        <v>2.4519098E-2</v>
      </c>
      <c r="BR1442" s="157">
        <v>0</v>
      </c>
      <c r="BS1442" s="157">
        <v>0</v>
      </c>
      <c r="BT1442" s="157">
        <v>0</v>
      </c>
      <c r="BU1442"/>
      <c r="BV1442" s="155">
        <v>1.133007E-5</v>
      </c>
      <c r="BW1442" s="155">
        <v>8.8376177999999997E-7</v>
      </c>
      <c r="BX1442" s="155">
        <v>5.4065311000000004E-6</v>
      </c>
      <c r="BY1442" s="155">
        <v>6.5503354000000001E-10</v>
      </c>
      <c r="BZ1442" s="155">
        <v>1.7561485E-6</v>
      </c>
      <c r="CA1442" s="155">
        <v>0</v>
      </c>
      <c r="CB1442" s="155">
        <v>0</v>
      </c>
      <c r="CC1442" s="155">
        <v>0</v>
      </c>
      <c r="CD1442" s="155">
        <v>0</v>
      </c>
      <c r="CE1442" s="155">
        <v>1.9981907999999999E-9</v>
      </c>
      <c r="CF1442" s="155">
        <v>0</v>
      </c>
      <c r="CG1442" s="155">
        <v>0</v>
      </c>
      <c r="CH1442" s="155">
        <v>0</v>
      </c>
      <c r="CI1442" s="155">
        <v>3.2037257999999999E-7</v>
      </c>
      <c r="CJ1442" s="155">
        <v>2.9606027000000001E-6</v>
      </c>
      <c r="CK1442" s="155">
        <v>3.4719753000000003E-14</v>
      </c>
      <c r="CL1442" s="155">
        <v>0</v>
      </c>
      <c r="CM1442"/>
      <c r="CN1442" s="284">
        <v>0</v>
      </c>
      <c r="CO1442" s="284">
        <v>0.19390303</v>
      </c>
      <c r="CP1442" s="285">
        <v>0</v>
      </c>
      <c r="CQ1442" s="284">
        <v>6.0465694E-4</v>
      </c>
      <c r="CR1442" s="284">
        <v>0</v>
      </c>
      <c r="CS1442" s="284">
        <v>0</v>
      </c>
      <c r="CT1442" s="284">
        <v>6.5596718000000004E-5</v>
      </c>
      <c r="CU1442" s="284">
        <v>0</v>
      </c>
      <c r="CV1442" s="284">
        <v>0</v>
      </c>
      <c r="CW1442" s="284">
        <v>0</v>
      </c>
      <c r="CX1442"/>
      <c r="CY1442"/>
      <c r="CZ1442"/>
      <c r="DA1442"/>
      <c r="DB1442" s="259"/>
      <c r="DC1442"/>
      <c r="DD1442"/>
      <c r="DE1442"/>
      <c r="DF1442"/>
      <c r="DG1442"/>
      <c r="DH1442"/>
      <c r="DI1442"/>
      <c r="DJ1442"/>
      <c r="DK1442"/>
      <c r="DL1442"/>
    </row>
    <row r="1443" spans="1:116" ht="14.4">
      <c r="A1443" t="s">
        <v>2819</v>
      </c>
      <c r="B1443" s="188" t="s">
        <v>1252</v>
      </c>
      <c r="C1443" s="151" t="str">
        <f t="shared" si="330"/>
        <v>B.044.01.155</v>
      </c>
      <c r="D1443" s="54" t="s">
        <v>1251</v>
      </c>
      <c r="E1443" s="150" t="s">
        <v>440</v>
      </c>
      <c r="F1443" s="153" t="str">
        <f t="shared" si="331"/>
        <v>Electricity Dominican Republic production</v>
      </c>
      <c r="G1443" s="154">
        <f t="shared" si="332"/>
        <v>0.20449271333333335</v>
      </c>
      <c r="H1443"/>
      <c r="I1443"/>
      <c r="J1443" s="227">
        <f t="shared" si="338"/>
        <v>3.9785960427999999E-2</v>
      </c>
      <c r="K1443"/>
      <c r="L1443" s="280">
        <f t="shared" si="339"/>
        <v>3.3093089999999999E-3</v>
      </c>
      <c r="M1443" s="280">
        <f t="shared" si="340"/>
        <v>5.7551928000000004E-3</v>
      </c>
      <c r="N1443" s="281">
        <f t="shared" si="341"/>
        <v>4.7551627999999997E-5</v>
      </c>
      <c r="O1443" s="280">
        <v>3.0673907E-2</v>
      </c>
      <c r="P1443" s="219">
        <v>3.3684587000000002E-3</v>
      </c>
      <c r="Q1443" s="219">
        <v>2.3867341000000002E-3</v>
      </c>
      <c r="R1443" s="219">
        <v>2.0915278E-3</v>
      </c>
      <c r="S1443" s="219">
        <v>1.2177812000000001E-3</v>
      </c>
      <c r="T1443" s="219">
        <v>0</v>
      </c>
      <c r="U1443" s="219">
        <v>0</v>
      </c>
      <c r="V1443" s="219">
        <v>0</v>
      </c>
      <c r="W1443" s="286">
        <v>4.7551627999999997E-5</v>
      </c>
      <c r="X1443" s="219">
        <v>0</v>
      </c>
      <c r="Y1443" s="219">
        <v>0</v>
      </c>
      <c r="Z1443" s="219">
        <v>0</v>
      </c>
      <c r="AA1443" s="219">
        <v>0</v>
      </c>
      <c r="AB1443" s="219">
        <v>0</v>
      </c>
      <c r="AC1443"/>
      <c r="AD1443" s="227">
        <f t="shared" si="333"/>
        <v>3.0673907E-2</v>
      </c>
      <c r="AE1443" s="227">
        <f t="shared" si="334"/>
        <v>9.0645018000000011E-3</v>
      </c>
      <c r="AF1443" s="227">
        <f t="shared" si="335"/>
        <v>5.7551928000000004E-3</v>
      </c>
      <c r="AG1443" s="227">
        <f t="shared" si="336"/>
        <v>5.7551928000000004E-3</v>
      </c>
      <c r="AH1443" s="227">
        <f t="shared" si="337"/>
        <v>4.7551627999999997E-5</v>
      </c>
      <c r="AI1443"/>
      <c r="AJ1443">
        <v>2.5653630000000001</v>
      </c>
      <c r="AK1443" s="155">
        <v>2.3374334000000001</v>
      </c>
      <c r="AL1443" s="155">
        <v>0</v>
      </c>
      <c r="AM1443" s="155">
        <v>0</v>
      </c>
      <c r="AN1443" s="155">
        <v>3.2457160999999998E-2</v>
      </c>
      <c r="AO1443" s="155">
        <v>0.12138547</v>
      </c>
      <c r="AP1443" s="155">
        <v>7.4086998000000001E-2</v>
      </c>
      <c r="AQ1443"/>
      <c r="AR1443" s="156">
        <v>4.7821078999999997E-3</v>
      </c>
      <c r="AS1443" s="156">
        <v>4.505294E-3</v>
      </c>
      <c r="AT1443" s="156">
        <v>1.7755407999999999E-4</v>
      </c>
      <c r="AU1443" s="156">
        <v>9.9259821000000005E-5</v>
      </c>
      <c r="AV1443" s="282">
        <f t="shared" si="342"/>
        <v>2.7010156547700002E-7</v>
      </c>
      <c r="AW1443" s="282">
        <f t="shared" si="343"/>
        <v>6.56634911692E-10</v>
      </c>
      <c r="AX1443" s="283">
        <f t="shared" si="344"/>
        <v>1.39019358124E-2</v>
      </c>
      <c r="AY1443" s="157">
        <v>1.8976924000000001E-7</v>
      </c>
      <c r="AZ1443" s="157">
        <v>5.7257959000000004E-10</v>
      </c>
      <c r="BA1443" s="157">
        <v>1.5643692000000001E-14</v>
      </c>
      <c r="BB1443" s="157">
        <v>0</v>
      </c>
      <c r="BC1443" s="157">
        <v>0</v>
      </c>
      <c r="BD1443" s="157">
        <v>5.6047477E-11</v>
      </c>
      <c r="BE1443" s="157">
        <v>8.0276278E-8</v>
      </c>
      <c r="BF1443" s="157">
        <v>1.2781559E-11</v>
      </c>
      <c r="BG1443" s="157">
        <v>7.1258119000000001E-11</v>
      </c>
      <c r="BH1443" s="157">
        <v>0</v>
      </c>
      <c r="BI1443" s="157">
        <v>0</v>
      </c>
      <c r="BJ1443" s="157">
        <v>0</v>
      </c>
      <c r="BK1443" s="157">
        <v>0</v>
      </c>
      <c r="BL1443" s="157">
        <v>0</v>
      </c>
      <c r="BM1443" s="157">
        <v>0</v>
      </c>
      <c r="BN1443" s="157">
        <v>0</v>
      </c>
      <c r="BO1443" s="157">
        <v>0</v>
      </c>
      <c r="BP1443" s="157">
        <v>1.8228124E-6</v>
      </c>
      <c r="BQ1443" s="157">
        <v>1.3900113E-2</v>
      </c>
      <c r="BR1443" s="157">
        <v>0</v>
      </c>
      <c r="BS1443" s="157">
        <v>0</v>
      </c>
      <c r="BT1443" s="157">
        <v>0</v>
      </c>
      <c r="BU1443"/>
      <c r="BV1443" s="155">
        <v>1.0902913000000001E-5</v>
      </c>
      <c r="BW1443" s="155">
        <v>4.9127501000000005E-7</v>
      </c>
      <c r="BX1443" s="155">
        <v>5.7017993999999997E-6</v>
      </c>
      <c r="BY1443" s="155">
        <v>9.9574955000000006E-10</v>
      </c>
      <c r="BZ1443" s="155">
        <v>1.4946918999999999E-6</v>
      </c>
      <c r="CA1443" s="155">
        <v>0</v>
      </c>
      <c r="CB1443" s="155">
        <v>0</v>
      </c>
      <c r="CC1443" s="155">
        <v>0</v>
      </c>
      <c r="CD1443" s="155">
        <v>0</v>
      </c>
      <c r="CE1443" s="155">
        <v>3.0375508E-9</v>
      </c>
      <c r="CF1443" s="155">
        <v>0</v>
      </c>
      <c r="CG1443" s="155">
        <v>0</v>
      </c>
      <c r="CH1443" s="155">
        <v>0</v>
      </c>
      <c r="CI1443" s="155">
        <v>4.3169710999999998E-7</v>
      </c>
      <c r="CJ1443" s="155">
        <v>2.7794161999999999E-6</v>
      </c>
      <c r="CK1443" s="155">
        <v>6.0301365999999999E-14</v>
      </c>
      <c r="CL1443" s="155">
        <v>0</v>
      </c>
      <c r="CM1443"/>
      <c r="CN1443" s="284">
        <v>0</v>
      </c>
      <c r="CO1443" s="284">
        <v>0.20449270999999999</v>
      </c>
      <c r="CP1443" s="285">
        <v>0</v>
      </c>
      <c r="CQ1443" s="284">
        <v>3.3612319999999998E-4</v>
      </c>
      <c r="CR1443" s="284">
        <v>0</v>
      </c>
      <c r="CS1443" s="284">
        <v>0</v>
      </c>
      <c r="CT1443" s="284">
        <v>5.0909467999999997E-5</v>
      </c>
      <c r="CU1443" s="284">
        <v>0</v>
      </c>
      <c r="CV1443" s="284">
        <v>0</v>
      </c>
      <c r="CW1443" s="284">
        <v>0</v>
      </c>
      <c r="CX1443"/>
      <c r="CY1443"/>
      <c r="CZ1443"/>
      <c r="DA1443"/>
      <c r="DB1443" s="259"/>
      <c r="DC1443"/>
      <c r="DD1443"/>
      <c r="DE1443"/>
      <c r="DF1443"/>
      <c r="DG1443"/>
      <c r="DH1443"/>
      <c r="DI1443"/>
      <c r="DJ1443"/>
      <c r="DK1443"/>
      <c r="DL1443"/>
    </row>
    <row r="1444" spans="1:116" ht="14.4">
      <c r="A1444" t="s">
        <v>2820</v>
      </c>
      <c r="B1444" s="188" t="s">
        <v>1252</v>
      </c>
      <c r="C1444" s="151" t="str">
        <f t="shared" ref="C1444:C1507" si="345">MID(A1444,1,12)</f>
        <v>B.044.01.156</v>
      </c>
      <c r="D1444" s="54" t="s">
        <v>1251</v>
      </c>
      <c r="E1444" s="150" t="s">
        <v>440</v>
      </c>
      <c r="F1444" s="153" t="str">
        <f t="shared" ref="F1444:F1507" si="346">MID(A1444, 21,85)</f>
        <v>Electricity Eastern Africa production</v>
      </c>
      <c r="G1444" s="154">
        <f t="shared" si="332"/>
        <v>2.7200982000000003E-3</v>
      </c>
      <c r="H1444"/>
      <c r="I1444"/>
      <c r="J1444" s="227">
        <f t="shared" si="338"/>
        <v>6.8590440580000003E-4</v>
      </c>
      <c r="K1444"/>
      <c r="L1444" s="280">
        <f t="shared" si="339"/>
        <v>1.03580867E-5</v>
      </c>
      <c r="M1444" s="280">
        <f t="shared" si="340"/>
        <v>7.4093891000000004E-6</v>
      </c>
      <c r="N1444" s="281">
        <f t="shared" si="341"/>
        <v>2.6012220000000001E-4</v>
      </c>
      <c r="O1444" s="280">
        <v>4.0801473000000001E-4</v>
      </c>
      <c r="P1444" s="286">
        <v>4.9200119999999998E-6</v>
      </c>
      <c r="Q1444" s="286">
        <v>2.4893771000000002E-6</v>
      </c>
      <c r="R1444" s="286">
        <v>2.4310483999999999E-6</v>
      </c>
      <c r="S1444" s="286">
        <v>7.9270382999999993E-6</v>
      </c>
      <c r="T1444" s="219">
        <v>0</v>
      </c>
      <c r="U1444" s="219">
        <v>0</v>
      </c>
      <c r="V1444" s="219">
        <v>0</v>
      </c>
      <c r="W1444" s="286">
        <v>2.6012220000000001E-4</v>
      </c>
      <c r="X1444" s="219">
        <v>0</v>
      </c>
      <c r="Y1444" s="219">
        <v>0</v>
      </c>
      <c r="Z1444" s="219">
        <v>0</v>
      </c>
      <c r="AA1444" s="219">
        <v>0</v>
      </c>
      <c r="AB1444" s="219">
        <v>0</v>
      </c>
      <c r="AC1444"/>
      <c r="AD1444" s="227">
        <f t="shared" si="333"/>
        <v>4.0801473000000001E-4</v>
      </c>
      <c r="AE1444" s="227">
        <f t="shared" si="334"/>
        <v>1.77674758E-5</v>
      </c>
      <c r="AF1444" s="227">
        <f t="shared" si="335"/>
        <v>7.4093891000000004E-6</v>
      </c>
      <c r="AG1444" s="227">
        <f t="shared" si="336"/>
        <v>7.4093891000000004E-6</v>
      </c>
      <c r="AH1444" s="227">
        <f t="shared" si="337"/>
        <v>2.6012220000000001E-4</v>
      </c>
      <c r="AI1444"/>
      <c r="AJ1444">
        <v>1.3185593</v>
      </c>
      <c r="AK1444" s="155">
        <v>0</v>
      </c>
      <c r="AL1444" s="155">
        <v>0</v>
      </c>
      <c r="AM1444" s="155">
        <v>0</v>
      </c>
      <c r="AN1444" s="155">
        <v>0</v>
      </c>
      <c r="AO1444" s="155">
        <v>7.5482465999999998E-2</v>
      </c>
      <c r="AP1444" s="155">
        <v>1.2430768000000001</v>
      </c>
      <c r="AQ1444"/>
      <c r="AR1444" s="156">
        <v>4.7832864000000002E-5</v>
      </c>
      <c r="AS1444" s="156">
        <v>4.5670010999999998E-5</v>
      </c>
      <c r="AT1444" s="156">
        <v>2.0916576000000002E-6</v>
      </c>
      <c r="AU1444" s="156">
        <v>7.1195447000000003E-8</v>
      </c>
      <c r="AV1444" s="282">
        <f t="shared" si="342"/>
        <v>2.7380101757410002E-9</v>
      </c>
      <c r="AW1444" s="282">
        <f t="shared" si="343"/>
        <v>7.7354199745100011E-12</v>
      </c>
      <c r="AX1444" s="283">
        <f t="shared" si="344"/>
        <v>9.9713511999999999E-6</v>
      </c>
      <c r="AY1444" s="157">
        <v>2.5242511000000002E-9</v>
      </c>
      <c r="AZ1444" s="157">
        <v>7.6162750000000003E-12</v>
      </c>
      <c r="BA1444" s="157">
        <v>2.0808751E-16</v>
      </c>
      <c r="BB1444" s="157">
        <v>0</v>
      </c>
      <c r="BC1444" s="157">
        <v>0</v>
      </c>
      <c r="BD1444" s="157">
        <v>6.5145740999999996E-14</v>
      </c>
      <c r="BE1444" s="157">
        <v>2.1369392999999999E-10</v>
      </c>
      <c r="BF1444" s="157">
        <v>1.4856406999999999E-14</v>
      </c>
      <c r="BG1444" s="157">
        <v>1.0408048E-13</v>
      </c>
      <c r="BH1444" s="157">
        <v>0</v>
      </c>
      <c r="BI1444" s="157">
        <v>0</v>
      </c>
      <c r="BJ1444" s="157">
        <v>0</v>
      </c>
      <c r="BK1444" s="157">
        <v>0</v>
      </c>
      <c r="BL1444" s="157">
        <v>0</v>
      </c>
      <c r="BM1444" s="157">
        <v>0</v>
      </c>
      <c r="BN1444" s="157">
        <v>0</v>
      </c>
      <c r="BO1444" s="157">
        <v>0</v>
      </c>
      <c r="BP1444" s="157">
        <v>9.9713511999999999E-6</v>
      </c>
      <c r="BQ1444" s="157">
        <v>0</v>
      </c>
      <c r="BR1444" s="157">
        <v>0</v>
      </c>
      <c r="BS1444" s="157">
        <v>0</v>
      </c>
      <c r="BT1444" s="157">
        <v>0</v>
      </c>
      <c r="BU1444"/>
      <c r="BV1444" s="155">
        <v>8.4763839000000002E-8</v>
      </c>
      <c r="BW1444" s="155">
        <v>7.1756227999999997E-10</v>
      </c>
      <c r="BX1444" s="155">
        <v>7.5843556000000005E-8</v>
      </c>
      <c r="BY1444" s="155">
        <v>1.157391E-12</v>
      </c>
      <c r="BZ1444" s="155">
        <v>7.6864155000000002E-9</v>
      </c>
      <c r="CA1444" s="155">
        <v>0</v>
      </c>
      <c r="CB1444" s="155">
        <v>0</v>
      </c>
      <c r="CC1444" s="155">
        <v>0</v>
      </c>
      <c r="CD1444" s="155">
        <v>0</v>
      </c>
      <c r="CE1444" s="155">
        <v>3.5306405999999999E-12</v>
      </c>
      <c r="CF1444" s="155">
        <v>0</v>
      </c>
      <c r="CG1444" s="155">
        <v>0</v>
      </c>
      <c r="CH1444" s="155">
        <v>0</v>
      </c>
      <c r="CI1444" s="155">
        <v>5.1128734000000004E-10</v>
      </c>
      <c r="CJ1444" s="155">
        <v>0</v>
      </c>
      <c r="CK1444" s="155">
        <v>3.2986723999999998E-13</v>
      </c>
      <c r="CL1444" s="155">
        <v>0</v>
      </c>
      <c r="CM1444"/>
      <c r="CN1444" s="284">
        <v>0</v>
      </c>
      <c r="CO1444" s="284">
        <v>2.7200981999999999E-3</v>
      </c>
      <c r="CP1444" s="285">
        <v>0</v>
      </c>
      <c r="CQ1444" s="284">
        <v>4.9094567E-7</v>
      </c>
      <c r="CR1444" s="284">
        <v>0</v>
      </c>
      <c r="CS1444" s="284">
        <v>0</v>
      </c>
      <c r="CT1444" s="284">
        <v>2.2768398E-7</v>
      </c>
      <c r="CU1444" s="284">
        <v>0</v>
      </c>
      <c r="CV1444" s="284">
        <v>0</v>
      </c>
      <c r="CW1444" s="284">
        <v>0</v>
      </c>
      <c r="CX1444"/>
      <c r="CY1444"/>
      <c r="CZ1444"/>
      <c r="DA1444"/>
      <c r="DB1444" s="259"/>
      <c r="DC1444"/>
      <c r="DD1444"/>
      <c r="DE1444"/>
      <c r="DF1444"/>
      <c r="DG1444"/>
      <c r="DH1444"/>
      <c r="DI1444"/>
      <c r="DJ1444"/>
      <c r="DK1444"/>
      <c r="DL1444"/>
    </row>
    <row r="1445" spans="1:116" ht="14.4">
      <c r="A1445" t="s">
        <v>2821</v>
      </c>
      <c r="B1445" s="188" t="s">
        <v>1252</v>
      </c>
      <c r="C1445" s="151" t="str">
        <f t="shared" si="345"/>
        <v>B.044.01.157</v>
      </c>
      <c r="D1445" s="54" t="s">
        <v>1251</v>
      </c>
      <c r="E1445" s="150" t="s">
        <v>440</v>
      </c>
      <c r="F1445" s="153" t="str">
        <f t="shared" si="346"/>
        <v>Electricity Ecuador production</v>
      </c>
      <c r="G1445" s="154">
        <f t="shared" ref="G1445:G1508" si="347">O1445/0.15</f>
        <v>7.092128666666668E-2</v>
      </c>
      <c r="H1445"/>
      <c r="I1445"/>
      <c r="J1445" s="227">
        <f t="shared" si="338"/>
        <v>1.46151905E-2</v>
      </c>
      <c r="K1445"/>
      <c r="L1445" s="280">
        <f t="shared" si="339"/>
        <v>1.0337594100000001E-3</v>
      </c>
      <c r="M1445" s="280">
        <f t="shared" si="340"/>
        <v>2.7841492500000004E-3</v>
      </c>
      <c r="N1445" s="281">
        <f t="shared" si="341"/>
        <v>1.5908884E-4</v>
      </c>
      <c r="O1445" s="280">
        <v>1.0638193000000001E-2</v>
      </c>
      <c r="P1445" s="219">
        <v>2.0975984000000001E-3</v>
      </c>
      <c r="Q1445" s="219">
        <v>6.8655085000000004E-4</v>
      </c>
      <c r="R1445" s="219">
        <v>5.8790643000000004E-4</v>
      </c>
      <c r="S1445" s="219">
        <v>4.4585297999999999E-4</v>
      </c>
      <c r="T1445" s="219">
        <v>0</v>
      </c>
      <c r="U1445" s="219">
        <v>0</v>
      </c>
      <c r="V1445" s="219">
        <v>0</v>
      </c>
      <c r="W1445" s="219">
        <v>1.5908884E-4</v>
      </c>
      <c r="X1445" s="219">
        <v>0</v>
      </c>
      <c r="Y1445" s="219">
        <v>0</v>
      </c>
      <c r="Z1445" s="219">
        <v>0</v>
      </c>
      <c r="AA1445" s="219">
        <v>0</v>
      </c>
      <c r="AB1445" s="219">
        <v>0</v>
      </c>
      <c r="AC1445"/>
      <c r="AD1445" s="227">
        <f t="shared" si="333"/>
        <v>1.0638193000000001E-2</v>
      </c>
      <c r="AE1445" s="227">
        <f t="shared" si="334"/>
        <v>3.8179086600000005E-3</v>
      </c>
      <c r="AF1445" s="227">
        <f t="shared" si="335"/>
        <v>2.7841492500000004E-3</v>
      </c>
      <c r="AG1445" s="227">
        <f t="shared" si="336"/>
        <v>2.7841492500000004E-3</v>
      </c>
      <c r="AH1445" s="227">
        <f t="shared" si="337"/>
        <v>1.5908884E-4</v>
      </c>
      <c r="AI1445"/>
      <c r="AJ1445">
        <v>1.7568191</v>
      </c>
      <c r="AK1445" s="155">
        <v>0.86959942999999995</v>
      </c>
      <c r="AL1445" s="155">
        <v>0</v>
      </c>
      <c r="AM1445" s="155">
        <v>0</v>
      </c>
      <c r="AN1445" s="155">
        <v>6.2509100999999997E-2</v>
      </c>
      <c r="AO1445" s="155">
        <v>4.2786543000000003E-3</v>
      </c>
      <c r="AP1445" s="155">
        <v>0.82043195999999996</v>
      </c>
      <c r="AQ1445"/>
      <c r="AR1445" s="156">
        <v>1.9776851999999999E-3</v>
      </c>
      <c r="AS1445" s="156">
        <v>1.8501231E-3</v>
      </c>
      <c r="AT1445" s="156">
        <v>6.6667519000000004E-5</v>
      </c>
      <c r="AU1445" s="156">
        <v>6.0894540000000001E-5</v>
      </c>
      <c r="AV1445" s="282">
        <f t="shared" si="342"/>
        <v>1.1091865035500001E-7</v>
      </c>
      <c r="AW1445" s="282">
        <f t="shared" si="343"/>
        <v>2.465514789785E-10</v>
      </c>
      <c r="AX1445" s="283">
        <f t="shared" si="344"/>
        <v>8.5286471056999994E-3</v>
      </c>
      <c r="AY1445" s="157">
        <v>6.5814955000000006E-8</v>
      </c>
      <c r="AZ1445" s="157">
        <v>1.9857961E-10</v>
      </c>
      <c r="BA1445" s="157">
        <v>5.4254785000000002E-15</v>
      </c>
      <c r="BB1445" s="157">
        <v>0</v>
      </c>
      <c r="BC1445" s="157">
        <v>0</v>
      </c>
      <c r="BD1445" s="157">
        <v>1.5754355000000001E-11</v>
      </c>
      <c r="BE1445" s="157">
        <v>4.5087940999999998E-8</v>
      </c>
      <c r="BF1445" s="157">
        <v>3.5927615000000002E-12</v>
      </c>
      <c r="BG1445" s="157">
        <v>4.4373681999999997E-11</v>
      </c>
      <c r="BH1445" s="157">
        <v>0</v>
      </c>
      <c r="BI1445" s="157">
        <v>0</v>
      </c>
      <c r="BJ1445" s="157">
        <v>0</v>
      </c>
      <c r="BK1445" s="157">
        <v>0</v>
      </c>
      <c r="BL1445" s="157">
        <v>0</v>
      </c>
      <c r="BM1445" s="157">
        <v>0</v>
      </c>
      <c r="BN1445" s="157">
        <v>0</v>
      </c>
      <c r="BO1445" s="157">
        <v>0</v>
      </c>
      <c r="BP1445" s="157">
        <v>6.0984056999999998E-6</v>
      </c>
      <c r="BQ1445" s="157">
        <v>8.5225487000000003E-3</v>
      </c>
      <c r="BR1445" s="157">
        <v>0</v>
      </c>
      <c r="BS1445" s="157">
        <v>0</v>
      </c>
      <c r="BT1445" s="157">
        <v>0</v>
      </c>
      <c r="BU1445"/>
      <c r="BV1445" s="155">
        <v>4.1134253000000002E-6</v>
      </c>
      <c r="BW1445" s="155">
        <v>3.0592557000000001E-7</v>
      </c>
      <c r="BX1445" s="155">
        <v>1.9774737E-6</v>
      </c>
      <c r="BY1445" s="155">
        <v>2.7989470999999999E-10</v>
      </c>
      <c r="BZ1445" s="155">
        <v>6.5107555999999997E-7</v>
      </c>
      <c r="CA1445" s="155">
        <v>0</v>
      </c>
      <c r="CB1445" s="155">
        <v>0</v>
      </c>
      <c r="CC1445" s="155">
        <v>0</v>
      </c>
      <c r="CD1445" s="155">
        <v>0</v>
      </c>
      <c r="CE1445" s="155">
        <v>8.5382352999999996E-10</v>
      </c>
      <c r="CF1445" s="155">
        <v>0</v>
      </c>
      <c r="CG1445" s="155">
        <v>0</v>
      </c>
      <c r="CH1445" s="155">
        <v>0</v>
      </c>
      <c r="CI1445" s="155">
        <v>1.3224009999999999E-7</v>
      </c>
      <c r="CJ1445" s="155">
        <v>1.0455763999999999E-6</v>
      </c>
      <c r="CK1445" s="155">
        <v>2.017444E-13</v>
      </c>
      <c r="CL1445" s="155">
        <v>0</v>
      </c>
      <c r="CM1445"/>
      <c r="CN1445" s="284">
        <v>0</v>
      </c>
      <c r="CO1445" s="284">
        <v>7.0921287999999999E-2</v>
      </c>
      <c r="CP1445" s="285">
        <v>0</v>
      </c>
      <c r="CQ1445" s="284">
        <v>2.0930982E-4</v>
      </c>
      <c r="CR1445" s="284">
        <v>0</v>
      </c>
      <c r="CS1445" s="284">
        <v>0</v>
      </c>
      <c r="CT1445" s="284">
        <v>2.3909681E-5</v>
      </c>
      <c r="CU1445" s="284">
        <v>0</v>
      </c>
      <c r="CV1445" s="284">
        <v>0</v>
      </c>
      <c r="CW1445" s="284">
        <v>0</v>
      </c>
      <c r="CX1445"/>
      <c r="CY1445"/>
      <c r="CZ1445"/>
      <c r="DA1445"/>
      <c r="DB1445" s="259"/>
      <c r="DC1445"/>
      <c r="DD1445"/>
      <c r="DE1445"/>
      <c r="DF1445"/>
      <c r="DG1445"/>
      <c r="DH1445"/>
      <c r="DI1445"/>
      <c r="DJ1445"/>
      <c r="DK1445"/>
      <c r="DL1445"/>
    </row>
    <row r="1446" spans="1:116" ht="14.4">
      <c r="A1446" t="s">
        <v>2822</v>
      </c>
      <c r="B1446" s="188" t="s">
        <v>1252</v>
      </c>
      <c r="C1446" s="151" t="str">
        <f t="shared" si="345"/>
        <v>B.044.01.158</v>
      </c>
      <c r="D1446" s="54" t="s">
        <v>1251</v>
      </c>
      <c r="E1446" s="150" t="s">
        <v>440</v>
      </c>
      <c r="F1446" s="153" t="str">
        <f t="shared" si="346"/>
        <v>Electricity Egypt production</v>
      </c>
      <c r="G1446" s="154">
        <f t="shared" si="347"/>
        <v>0.22282260666666664</v>
      </c>
      <c r="H1446"/>
      <c r="I1446"/>
      <c r="J1446" s="227">
        <f t="shared" si="338"/>
        <v>4.5022125106999995E-2</v>
      </c>
      <c r="K1446"/>
      <c r="L1446" s="280">
        <f t="shared" si="339"/>
        <v>4.5859591999999998E-3</v>
      </c>
      <c r="M1446" s="280">
        <f t="shared" si="340"/>
        <v>6.9784393999999996E-3</v>
      </c>
      <c r="N1446" s="281">
        <f t="shared" si="341"/>
        <v>3.4335507000000003E-5</v>
      </c>
      <c r="O1446" s="280">
        <v>3.3423390999999997E-2</v>
      </c>
      <c r="P1446" s="219">
        <v>3.4996943999999999E-3</v>
      </c>
      <c r="Q1446" s="219">
        <v>3.4787450000000001E-3</v>
      </c>
      <c r="R1446" s="219">
        <v>3.1452686999999999E-3</v>
      </c>
      <c r="S1446" s="219">
        <v>1.4406905000000001E-3</v>
      </c>
      <c r="T1446" s="219">
        <v>0</v>
      </c>
      <c r="U1446" s="219">
        <v>0</v>
      </c>
      <c r="V1446" s="219">
        <v>0</v>
      </c>
      <c r="W1446" s="286">
        <v>3.4335507000000003E-5</v>
      </c>
      <c r="X1446" s="219">
        <v>0</v>
      </c>
      <c r="Y1446" s="219">
        <v>0</v>
      </c>
      <c r="Z1446" s="219">
        <v>0</v>
      </c>
      <c r="AA1446" s="219">
        <v>0</v>
      </c>
      <c r="AB1446" s="219">
        <v>0</v>
      </c>
      <c r="AC1446"/>
      <c r="AD1446" s="227">
        <f t="shared" si="333"/>
        <v>3.3423390999999997E-2</v>
      </c>
      <c r="AE1446" s="227">
        <f t="shared" si="334"/>
        <v>1.1564398599999999E-2</v>
      </c>
      <c r="AF1446" s="227">
        <f t="shared" si="335"/>
        <v>6.9784393999999996E-3</v>
      </c>
      <c r="AG1446" s="227">
        <f t="shared" si="336"/>
        <v>6.9784393999999996E-3</v>
      </c>
      <c r="AH1446" s="227">
        <f t="shared" si="337"/>
        <v>3.4335507000000003E-5</v>
      </c>
      <c r="AI1446"/>
      <c r="AJ1446">
        <v>2.7485732999999999</v>
      </c>
      <c r="AK1446" s="155">
        <v>2.5990084000000002</v>
      </c>
      <c r="AL1446" s="155">
        <v>0</v>
      </c>
      <c r="AM1446" s="155">
        <v>0</v>
      </c>
      <c r="AN1446" s="155">
        <v>1.6512600000000001E-3</v>
      </c>
      <c r="AO1446" s="155">
        <v>6.9004628999999998E-2</v>
      </c>
      <c r="AP1446" s="155">
        <v>7.8909080000000006E-2</v>
      </c>
      <c r="AQ1446"/>
      <c r="AR1446" s="156">
        <v>5.2310802999999996E-3</v>
      </c>
      <c r="AS1446" s="156">
        <v>4.8875706000000001E-3</v>
      </c>
      <c r="AT1446" s="156">
        <v>1.9392433E-4</v>
      </c>
      <c r="AU1446" s="156">
        <v>1.4958541999999999E-4</v>
      </c>
      <c r="AV1446" s="282">
        <f t="shared" si="342"/>
        <v>2.9301981697700002E-7</v>
      </c>
      <c r="AW1446" s="282">
        <f t="shared" si="343"/>
        <v>7.1717577993000007E-10</v>
      </c>
      <c r="AX1446" s="283">
        <f t="shared" si="344"/>
        <v>2.0950339194400001E-2</v>
      </c>
      <c r="AY1446" s="157">
        <v>2.0677938E-7</v>
      </c>
      <c r="AZ1446" s="157">
        <v>6.239033E-10</v>
      </c>
      <c r="BA1446" s="157">
        <v>1.7045930000000001E-14</v>
      </c>
      <c r="BB1446" s="157">
        <v>0</v>
      </c>
      <c r="BC1446" s="157">
        <v>0</v>
      </c>
      <c r="BD1446" s="157">
        <v>8.4284977000000002E-11</v>
      </c>
      <c r="BE1446" s="157">
        <v>8.6156152000000003E-8</v>
      </c>
      <c r="BF1446" s="157">
        <v>1.9221085999999999E-11</v>
      </c>
      <c r="BG1446" s="157">
        <v>7.4034348000000004E-11</v>
      </c>
      <c r="BH1446" s="157">
        <v>0</v>
      </c>
      <c r="BI1446" s="157">
        <v>0</v>
      </c>
      <c r="BJ1446" s="157">
        <v>0</v>
      </c>
      <c r="BK1446" s="157">
        <v>0</v>
      </c>
      <c r="BL1446" s="157">
        <v>0</v>
      </c>
      <c r="BM1446" s="157">
        <v>0</v>
      </c>
      <c r="BN1446" s="157">
        <v>0</v>
      </c>
      <c r="BO1446" s="157">
        <v>0</v>
      </c>
      <c r="BP1446" s="157">
        <v>1.3161944E-6</v>
      </c>
      <c r="BQ1446" s="157">
        <v>2.0949023000000001E-2</v>
      </c>
      <c r="BR1446" s="157">
        <v>0</v>
      </c>
      <c r="BS1446" s="157">
        <v>0</v>
      </c>
      <c r="BT1446" s="157">
        <v>0</v>
      </c>
      <c r="BU1446"/>
      <c r="BV1446" s="155">
        <v>1.2082973000000001E-5</v>
      </c>
      <c r="BW1446" s="155">
        <v>5.1041515999999995E-7</v>
      </c>
      <c r="BX1446" s="155">
        <v>6.2128855999999997E-6</v>
      </c>
      <c r="BY1446" s="155">
        <v>1.4974221E-9</v>
      </c>
      <c r="BZ1446" s="155">
        <v>1.70998E-6</v>
      </c>
      <c r="CA1446" s="155">
        <v>0</v>
      </c>
      <c r="CB1446" s="155">
        <v>0</v>
      </c>
      <c r="CC1446" s="155">
        <v>0</v>
      </c>
      <c r="CD1446" s="155">
        <v>0</v>
      </c>
      <c r="CE1446" s="155">
        <v>4.5679111999999998E-9</v>
      </c>
      <c r="CF1446" s="155">
        <v>0</v>
      </c>
      <c r="CG1446" s="155">
        <v>0</v>
      </c>
      <c r="CH1446" s="155">
        <v>0</v>
      </c>
      <c r="CI1446" s="155">
        <v>6.3436784000000003E-7</v>
      </c>
      <c r="CJ1446" s="155">
        <v>3.0092593999999998E-6</v>
      </c>
      <c r="CK1446" s="155">
        <v>4.3541684000000003E-14</v>
      </c>
      <c r="CL1446" s="155">
        <v>0</v>
      </c>
      <c r="CM1446"/>
      <c r="CN1446" s="284">
        <v>0</v>
      </c>
      <c r="CO1446" s="284">
        <v>0.22282261</v>
      </c>
      <c r="CP1446" s="285">
        <v>0</v>
      </c>
      <c r="CQ1446" s="284">
        <v>3.4921862000000001E-4</v>
      </c>
      <c r="CR1446" s="284">
        <v>0</v>
      </c>
      <c r="CS1446" s="284">
        <v>0</v>
      </c>
      <c r="CT1446" s="284">
        <v>5.7268578999999998E-5</v>
      </c>
      <c r="CU1446" s="284">
        <v>0</v>
      </c>
      <c r="CV1446" s="284">
        <v>0</v>
      </c>
      <c r="CW1446" s="284">
        <v>0</v>
      </c>
      <c r="CX1446"/>
      <c r="CY1446"/>
      <c r="CZ1446"/>
      <c r="DA1446"/>
      <c r="DB1446" s="259"/>
      <c r="DC1446"/>
      <c r="DD1446"/>
      <c r="DE1446"/>
      <c r="DF1446"/>
      <c r="DG1446"/>
      <c r="DH1446"/>
      <c r="DI1446"/>
      <c r="DJ1446"/>
      <c r="DK1446"/>
      <c r="DL1446"/>
    </row>
    <row r="1447" spans="1:116" ht="14.4">
      <c r="A1447" t="s">
        <v>2823</v>
      </c>
      <c r="B1447" s="188" t="s">
        <v>1252</v>
      </c>
      <c r="C1447" s="151" t="str">
        <f t="shared" si="345"/>
        <v>B.044.01.159</v>
      </c>
      <c r="D1447" s="54" t="s">
        <v>1251</v>
      </c>
      <c r="E1447" s="150" t="s">
        <v>440</v>
      </c>
      <c r="F1447" s="153" t="str">
        <f t="shared" si="346"/>
        <v>Electricity El Salvador production</v>
      </c>
      <c r="G1447" s="154">
        <f t="shared" si="347"/>
        <v>1.9078350000000001E-2</v>
      </c>
      <c r="H1447"/>
      <c r="I1447"/>
      <c r="J1447" s="227">
        <f t="shared" si="338"/>
        <v>5.2048163500000005E-3</v>
      </c>
      <c r="K1447"/>
      <c r="L1447" s="280">
        <f t="shared" si="339"/>
        <v>7.5076659999999992E-4</v>
      </c>
      <c r="M1447" s="280">
        <f t="shared" si="340"/>
        <v>1.4591476E-3</v>
      </c>
      <c r="N1447" s="281">
        <f t="shared" si="341"/>
        <v>1.3314965E-4</v>
      </c>
      <c r="O1447" s="280">
        <v>2.8617525000000001E-3</v>
      </c>
      <c r="P1447" s="219">
        <v>9.2858537000000004E-4</v>
      </c>
      <c r="Q1447" s="219">
        <v>5.3056223E-4</v>
      </c>
      <c r="R1447" s="219">
        <v>4.4675135999999998E-4</v>
      </c>
      <c r="S1447" s="219">
        <v>3.0401524E-4</v>
      </c>
      <c r="T1447" s="219">
        <v>0</v>
      </c>
      <c r="U1447" s="219">
        <v>0</v>
      </c>
      <c r="V1447" s="219">
        <v>0</v>
      </c>
      <c r="W1447" s="286">
        <v>1.3314965E-4</v>
      </c>
      <c r="X1447" s="219">
        <v>0</v>
      </c>
      <c r="Y1447" s="219">
        <v>0</v>
      </c>
      <c r="Z1447" s="219">
        <v>0</v>
      </c>
      <c r="AA1447" s="219">
        <v>0</v>
      </c>
      <c r="AB1447" s="219">
        <v>0</v>
      </c>
      <c r="AC1447"/>
      <c r="AD1447" s="227">
        <f t="shared" si="333"/>
        <v>2.8617525000000001E-3</v>
      </c>
      <c r="AE1447" s="227">
        <f t="shared" si="334"/>
        <v>2.2099142E-3</v>
      </c>
      <c r="AF1447" s="227">
        <f t="shared" si="335"/>
        <v>1.4591476E-3</v>
      </c>
      <c r="AG1447" s="227">
        <f t="shared" si="336"/>
        <v>1.4591476E-3</v>
      </c>
      <c r="AH1447" s="227">
        <f t="shared" si="337"/>
        <v>1.3314965E-4</v>
      </c>
      <c r="AI1447"/>
      <c r="AJ1447">
        <v>1.5888019</v>
      </c>
      <c r="AK1447" s="155">
        <v>0.22234835</v>
      </c>
      <c r="AL1447" s="155">
        <v>0</v>
      </c>
      <c r="AM1447" s="155">
        <v>0</v>
      </c>
      <c r="AN1447" s="155">
        <v>0.47146643999999999</v>
      </c>
      <c r="AO1447" s="155">
        <v>0.49469015</v>
      </c>
      <c r="AP1447" s="155">
        <v>0.40029698000000002</v>
      </c>
      <c r="AQ1447"/>
      <c r="AR1447" s="156">
        <v>6.9275493000000004E-4</v>
      </c>
      <c r="AS1447" s="156">
        <v>6.5634790999999999E-4</v>
      </c>
      <c r="AT1447" s="156">
        <v>2.0494904E-5</v>
      </c>
      <c r="AU1447" s="156">
        <v>1.5912115000000001E-5</v>
      </c>
      <c r="AV1447" s="282">
        <f t="shared" si="342"/>
        <v>3.9349394769000001E-8</v>
      </c>
      <c r="AW1447" s="282">
        <f t="shared" si="343"/>
        <v>7.5794763693800008E-11</v>
      </c>
      <c r="AX1447" s="283">
        <f t="shared" si="344"/>
        <v>2.2285875699999996E-3</v>
      </c>
      <c r="AY1447" s="157">
        <v>1.7704708999999999E-8</v>
      </c>
      <c r="AZ1447" s="157">
        <v>5.3419380999999999E-11</v>
      </c>
      <c r="BA1447" s="157">
        <v>1.4594938000000001E-15</v>
      </c>
      <c r="BB1447" s="157">
        <v>0</v>
      </c>
      <c r="BC1447" s="157">
        <v>0</v>
      </c>
      <c r="BD1447" s="157">
        <v>1.1971769E-11</v>
      </c>
      <c r="BE1447" s="157">
        <v>2.1632714000000001E-8</v>
      </c>
      <c r="BF1447" s="157">
        <v>2.7301472E-12</v>
      </c>
      <c r="BG1447" s="157">
        <v>1.9643776000000001E-11</v>
      </c>
      <c r="BH1447" s="157">
        <v>0</v>
      </c>
      <c r="BI1447" s="157">
        <v>0</v>
      </c>
      <c r="BJ1447" s="157">
        <v>0</v>
      </c>
      <c r="BK1447" s="157">
        <v>0</v>
      </c>
      <c r="BL1447" s="157">
        <v>0</v>
      </c>
      <c r="BM1447" s="157">
        <v>0</v>
      </c>
      <c r="BN1447" s="157">
        <v>0</v>
      </c>
      <c r="BO1447" s="157">
        <v>0</v>
      </c>
      <c r="BP1447" s="157">
        <v>5.1040700000000004E-6</v>
      </c>
      <c r="BQ1447" s="157">
        <v>2.2234834999999998E-3</v>
      </c>
      <c r="BR1447" s="157">
        <v>0</v>
      </c>
      <c r="BS1447" s="157">
        <v>0</v>
      </c>
      <c r="BT1447" s="157">
        <v>0</v>
      </c>
      <c r="BU1447"/>
      <c r="BV1447" s="155">
        <v>1.414592E-6</v>
      </c>
      <c r="BW1447" s="155">
        <v>1.3543012E-7</v>
      </c>
      <c r="BX1447" s="155">
        <v>5.3195502999999998E-7</v>
      </c>
      <c r="BY1447" s="155">
        <v>2.1269259E-10</v>
      </c>
      <c r="BZ1447" s="155">
        <v>3.8367645999999998E-7</v>
      </c>
      <c r="CA1447" s="155">
        <v>0</v>
      </c>
      <c r="CB1447" s="155">
        <v>0</v>
      </c>
      <c r="CC1447" s="155">
        <v>0</v>
      </c>
      <c r="CD1447" s="155">
        <v>0</v>
      </c>
      <c r="CE1447" s="155">
        <v>6.4882234000000002E-10</v>
      </c>
      <c r="CF1447" s="155">
        <v>0</v>
      </c>
      <c r="CG1447" s="155">
        <v>0</v>
      </c>
      <c r="CH1447" s="155">
        <v>0</v>
      </c>
      <c r="CI1447" s="155">
        <v>9.4190145999999999E-8</v>
      </c>
      <c r="CJ1447" s="155">
        <v>2.6847852999999999E-7</v>
      </c>
      <c r="CK1447" s="155">
        <v>1.6885028000000001E-13</v>
      </c>
      <c r="CL1447" s="155">
        <v>0</v>
      </c>
      <c r="CM1447"/>
      <c r="CN1447" s="284">
        <v>0</v>
      </c>
      <c r="CO1447" s="284">
        <v>1.9078350000000001E-2</v>
      </c>
      <c r="CP1447" s="285">
        <v>0</v>
      </c>
      <c r="CQ1447" s="284">
        <v>9.2659318999999994E-5</v>
      </c>
      <c r="CR1447" s="284">
        <v>0</v>
      </c>
      <c r="CS1447" s="284">
        <v>0</v>
      </c>
      <c r="CT1447" s="284">
        <v>1.324394E-5</v>
      </c>
      <c r="CU1447" s="284">
        <v>0</v>
      </c>
      <c r="CV1447" s="284">
        <v>0</v>
      </c>
      <c r="CW1447" s="284">
        <v>0</v>
      </c>
      <c r="CX1447"/>
      <c r="CY1447"/>
      <c r="CZ1447"/>
      <c r="DA1447"/>
      <c r="DB1447" s="259"/>
      <c r="DC1447"/>
      <c r="DD1447"/>
      <c r="DE1447"/>
      <c r="DF1447"/>
      <c r="DG1447"/>
      <c r="DH1447"/>
      <c r="DI1447"/>
      <c r="DJ1447"/>
      <c r="DK1447"/>
      <c r="DL1447"/>
    </row>
    <row r="1448" spans="1:116" ht="14.4">
      <c r="A1448" t="s">
        <v>2824</v>
      </c>
      <c r="B1448" s="188" t="s">
        <v>1252</v>
      </c>
      <c r="C1448" s="151" t="str">
        <f t="shared" si="345"/>
        <v>B.044.01.160</v>
      </c>
      <c r="D1448" s="54" t="s">
        <v>1251</v>
      </c>
      <c r="E1448" s="150" t="s">
        <v>440</v>
      </c>
      <c r="F1448" s="153" t="str">
        <f t="shared" si="346"/>
        <v>Electricity Equatorial Guinea production</v>
      </c>
      <c r="G1448" s="154">
        <f t="shared" si="347"/>
        <v>0.15157622666666667</v>
      </c>
      <c r="H1448"/>
      <c r="I1448"/>
      <c r="J1448" s="227">
        <f t="shared" si="338"/>
        <v>3.0630631461999999E-2</v>
      </c>
      <c r="K1448"/>
      <c r="L1448" s="280">
        <f t="shared" si="339"/>
        <v>3.1975118800000001E-3</v>
      </c>
      <c r="M1448" s="280">
        <f t="shared" si="340"/>
        <v>4.6293254000000002E-3</v>
      </c>
      <c r="N1448" s="281">
        <f t="shared" si="341"/>
        <v>6.7360181999999997E-5</v>
      </c>
      <c r="O1448" s="280">
        <v>2.2736434E-2</v>
      </c>
      <c r="P1448" s="219">
        <v>2.1880355999999998E-3</v>
      </c>
      <c r="Q1448" s="219">
        <v>2.4412898E-3</v>
      </c>
      <c r="R1448" s="219">
        <v>2.2128479999999999E-3</v>
      </c>
      <c r="S1448" s="219">
        <v>9.8466387999999994E-4</v>
      </c>
      <c r="T1448" s="219">
        <v>0</v>
      </c>
      <c r="U1448" s="219">
        <v>0</v>
      </c>
      <c r="V1448" s="219">
        <v>0</v>
      </c>
      <c r="W1448" s="286">
        <v>6.7360181999999997E-5</v>
      </c>
      <c r="X1448" s="219">
        <v>0</v>
      </c>
      <c r="Y1448" s="219">
        <v>0</v>
      </c>
      <c r="Z1448" s="219">
        <v>0</v>
      </c>
      <c r="AA1448" s="219">
        <v>0</v>
      </c>
      <c r="AB1448" s="219">
        <v>0</v>
      </c>
      <c r="AC1448"/>
      <c r="AD1448" s="227">
        <f t="shared" si="333"/>
        <v>2.2736434E-2</v>
      </c>
      <c r="AE1448" s="227">
        <f t="shared" si="334"/>
        <v>7.8268372800000003E-3</v>
      </c>
      <c r="AF1448" s="227">
        <f t="shared" si="335"/>
        <v>4.6293254000000002E-3</v>
      </c>
      <c r="AG1448" s="227">
        <f t="shared" si="336"/>
        <v>4.6293254000000002E-3</v>
      </c>
      <c r="AH1448" s="227">
        <f t="shared" si="337"/>
        <v>6.7360181999999997E-5</v>
      </c>
      <c r="AI1448"/>
      <c r="AJ1448">
        <v>2.1015546999999999</v>
      </c>
      <c r="AK1448" s="155">
        <v>1.7513406</v>
      </c>
      <c r="AL1448" s="155">
        <v>0</v>
      </c>
      <c r="AM1448" s="155">
        <v>0</v>
      </c>
      <c r="AN1448" s="155">
        <v>0</v>
      </c>
      <c r="AO1448" s="155">
        <v>0</v>
      </c>
      <c r="AP1448" s="155">
        <v>0.35021411000000002</v>
      </c>
      <c r="AQ1448"/>
      <c r="AR1448" s="156">
        <v>3.4973825E-3</v>
      </c>
      <c r="AS1448" s="156">
        <v>3.2676799999999998E-3</v>
      </c>
      <c r="AT1448" s="156">
        <v>1.309371E-4</v>
      </c>
      <c r="AU1448" s="156">
        <v>9.8765377000000005E-5</v>
      </c>
      <c r="AV1448" s="282">
        <f t="shared" si="342"/>
        <v>1.9590407954100002E-7</v>
      </c>
      <c r="AW1448" s="282">
        <f t="shared" si="343"/>
        <v>4.8423483458100006E-10</v>
      </c>
      <c r="AX1448" s="283">
        <f t="shared" si="344"/>
        <v>1.3832686140299999E-2</v>
      </c>
      <c r="AY1448" s="157">
        <v>1.4066274E-7</v>
      </c>
      <c r="AZ1448" s="157">
        <v>4.2441344000000001E-10</v>
      </c>
      <c r="BA1448" s="157">
        <v>1.1595581E-14</v>
      </c>
      <c r="BB1448" s="157">
        <v>0</v>
      </c>
      <c r="BC1448" s="157">
        <v>0</v>
      </c>
      <c r="BD1448" s="157">
        <v>5.9298540999999996E-11</v>
      </c>
      <c r="BE1448" s="157">
        <v>5.5182041000000001E-8</v>
      </c>
      <c r="BF1448" s="157">
        <v>1.352296E-11</v>
      </c>
      <c r="BG1448" s="157">
        <v>4.6286839E-11</v>
      </c>
      <c r="BH1448" s="157">
        <v>0</v>
      </c>
      <c r="BI1448" s="157">
        <v>0</v>
      </c>
      <c r="BJ1448" s="157">
        <v>0</v>
      </c>
      <c r="BK1448" s="157">
        <v>0</v>
      </c>
      <c r="BL1448" s="157">
        <v>0</v>
      </c>
      <c r="BM1448" s="157">
        <v>0</v>
      </c>
      <c r="BN1448" s="157">
        <v>0</v>
      </c>
      <c r="BO1448" s="157">
        <v>0</v>
      </c>
      <c r="BP1448" s="157">
        <v>2.5821402999999999E-6</v>
      </c>
      <c r="BQ1448" s="157">
        <v>1.3830103999999999E-2</v>
      </c>
      <c r="BR1448" s="157">
        <v>0</v>
      </c>
      <c r="BS1448" s="157">
        <v>0</v>
      </c>
      <c r="BT1448" s="157">
        <v>0</v>
      </c>
      <c r="BU1448"/>
      <c r="BV1448" s="155">
        <v>8.1581240999999996E-6</v>
      </c>
      <c r="BW1448" s="155">
        <v>3.1911544999999997E-7</v>
      </c>
      <c r="BX1448" s="155">
        <v>4.2263473999999997E-6</v>
      </c>
      <c r="BY1448" s="155">
        <v>1.0535086E-9</v>
      </c>
      <c r="BZ1448" s="155">
        <v>1.1442195E-6</v>
      </c>
      <c r="CA1448" s="155">
        <v>0</v>
      </c>
      <c r="CB1448" s="155">
        <v>0</v>
      </c>
      <c r="CC1448" s="155">
        <v>0</v>
      </c>
      <c r="CD1448" s="155">
        <v>0</v>
      </c>
      <c r="CE1448" s="155">
        <v>3.2137455999999998E-9</v>
      </c>
      <c r="CF1448" s="155">
        <v>0</v>
      </c>
      <c r="CG1448" s="155">
        <v>0</v>
      </c>
      <c r="CH1448" s="155">
        <v>0</v>
      </c>
      <c r="CI1448" s="155">
        <v>4.4371269999999999E-7</v>
      </c>
      <c r="CJ1448" s="155">
        <v>2.0204616999999999E-6</v>
      </c>
      <c r="CK1448" s="155">
        <v>8.5421070999999994E-14</v>
      </c>
      <c r="CL1448" s="155">
        <v>0</v>
      </c>
      <c r="CM1448"/>
      <c r="CN1448" s="284">
        <v>0</v>
      </c>
      <c r="CO1448" s="284">
        <v>0.15157623000000001</v>
      </c>
      <c r="CP1448" s="285">
        <v>0</v>
      </c>
      <c r="CQ1448" s="284">
        <v>2.1833414E-4</v>
      </c>
      <c r="CR1448" s="284">
        <v>0</v>
      </c>
      <c r="CS1448" s="284">
        <v>0</v>
      </c>
      <c r="CT1448" s="284">
        <v>3.7897849000000002E-5</v>
      </c>
      <c r="CU1448" s="284">
        <v>0</v>
      </c>
      <c r="CV1448" s="284">
        <v>0</v>
      </c>
      <c r="CW1448" s="284">
        <v>0</v>
      </c>
      <c r="CX1448"/>
      <c r="CY1448"/>
      <c r="CZ1448"/>
      <c r="DA1448"/>
      <c r="DB1448" s="259"/>
      <c r="DC1448"/>
      <c r="DD1448"/>
      <c r="DE1448"/>
      <c r="DF1448"/>
      <c r="DG1448"/>
      <c r="DH1448"/>
      <c r="DI1448"/>
      <c r="DJ1448"/>
      <c r="DK1448"/>
      <c r="DL1448"/>
    </row>
    <row r="1449" spans="1:116" ht="14.4">
      <c r="A1449" t="s">
        <v>2825</v>
      </c>
      <c r="B1449" s="188" t="s">
        <v>1252</v>
      </c>
      <c r="C1449" s="151" t="str">
        <f t="shared" si="345"/>
        <v>B.044.01.161</v>
      </c>
      <c r="D1449" s="54" t="s">
        <v>1251</v>
      </c>
      <c r="E1449" s="150" t="s">
        <v>440</v>
      </c>
      <c r="F1449" s="153" t="str">
        <f t="shared" si="346"/>
        <v>Electricity Eritrea production</v>
      </c>
      <c r="G1449" s="154">
        <f t="shared" si="347"/>
        <v>0.21247888000000004</v>
      </c>
      <c r="H1449"/>
      <c r="I1449"/>
      <c r="J1449" s="227">
        <f t="shared" si="338"/>
        <v>4.3101475197E-2</v>
      </c>
      <c r="K1449"/>
      <c r="L1449" s="280">
        <f t="shared" si="339"/>
        <v>2.7685061E-3</v>
      </c>
      <c r="M1449" s="280">
        <f t="shared" si="340"/>
        <v>8.4266740999999999E-3</v>
      </c>
      <c r="N1449" s="281">
        <f t="shared" si="341"/>
        <v>3.4462996999999997E-5</v>
      </c>
      <c r="O1449" s="280">
        <v>3.1871832000000003E-2</v>
      </c>
      <c r="P1449" s="286">
        <v>6.6422271000000001E-3</v>
      </c>
      <c r="Q1449" s="286">
        <v>1.784447E-3</v>
      </c>
      <c r="R1449" s="286">
        <v>1.5106789E-3</v>
      </c>
      <c r="S1449" s="286">
        <v>1.2578272000000001E-3</v>
      </c>
      <c r="T1449" s="219">
        <v>0</v>
      </c>
      <c r="U1449" s="219">
        <v>0</v>
      </c>
      <c r="V1449" s="219">
        <v>0</v>
      </c>
      <c r="W1449" s="286">
        <v>3.4462996999999997E-5</v>
      </c>
      <c r="X1449" s="219">
        <v>0</v>
      </c>
      <c r="Y1449" s="219">
        <v>0</v>
      </c>
      <c r="Z1449" s="219">
        <v>0</v>
      </c>
      <c r="AA1449" s="219">
        <v>0</v>
      </c>
      <c r="AB1449" s="219">
        <v>0</v>
      </c>
      <c r="AC1449"/>
      <c r="AD1449" s="227">
        <f t="shared" si="333"/>
        <v>3.1871832000000003E-2</v>
      </c>
      <c r="AE1449" s="227">
        <f t="shared" si="334"/>
        <v>1.11951802E-2</v>
      </c>
      <c r="AF1449" s="227">
        <f t="shared" si="335"/>
        <v>8.4266740999999999E-3</v>
      </c>
      <c r="AG1449" s="227">
        <f t="shared" si="336"/>
        <v>8.4266740999999999E-3</v>
      </c>
      <c r="AH1449" s="227">
        <f t="shared" si="337"/>
        <v>3.4462996999999997E-5</v>
      </c>
      <c r="AI1449"/>
      <c r="AJ1449">
        <v>2.8152936999999998</v>
      </c>
      <c r="AK1449" s="155">
        <v>2.6853769999999999</v>
      </c>
      <c r="AL1449" s="155">
        <v>0</v>
      </c>
      <c r="AM1449" s="155">
        <v>0</v>
      </c>
      <c r="AN1449" s="155">
        <v>0</v>
      </c>
      <c r="AO1449" s="155">
        <v>0.12991665999999999</v>
      </c>
      <c r="AP1449" s="155">
        <v>0</v>
      </c>
      <c r="AQ1449"/>
      <c r="AR1449" s="156">
        <v>6.0239483999999996E-3</v>
      </c>
      <c r="AS1449" s="156">
        <v>5.6308356E-3</v>
      </c>
      <c r="AT1449" s="156">
        <v>2.0136745999999999E-4</v>
      </c>
      <c r="AU1449" s="156">
        <v>1.9174535000000001E-4</v>
      </c>
      <c r="AV1449" s="282">
        <f t="shared" si="342"/>
        <v>3.37580072244E-7</v>
      </c>
      <c r="AW1449" s="282">
        <f t="shared" si="343"/>
        <v>7.4470216093399995E-10</v>
      </c>
      <c r="AX1449" s="283">
        <f t="shared" si="344"/>
        <v>2.6855091081499999E-2</v>
      </c>
      <c r="AY1449" s="157">
        <v>1.9718039999999999E-7</v>
      </c>
      <c r="AZ1449" s="157">
        <v>5.9494086999999996E-10</v>
      </c>
      <c r="BA1449" s="157">
        <v>1.6254633999999999E-14</v>
      </c>
      <c r="BB1449" s="157">
        <v>0</v>
      </c>
      <c r="BC1449" s="157">
        <v>0</v>
      </c>
      <c r="BD1449" s="157">
        <v>4.0482244000000002E-11</v>
      </c>
      <c r="BE1449" s="157">
        <v>1.4035918999999999E-7</v>
      </c>
      <c r="BF1449" s="157">
        <v>9.2319263000000005E-12</v>
      </c>
      <c r="BG1449" s="157">
        <v>1.4051310999999999E-10</v>
      </c>
      <c r="BH1449" s="157">
        <v>0</v>
      </c>
      <c r="BI1449" s="157">
        <v>0</v>
      </c>
      <c r="BJ1449" s="157">
        <v>0</v>
      </c>
      <c r="BK1449" s="157">
        <v>0</v>
      </c>
      <c r="BL1449" s="157">
        <v>0</v>
      </c>
      <c r="BM1449" s="157">
        <v>0</v>
      </c>
      <c r="BN1449" s="157">
        <v>0</v>
      </c>
      <c r="BO1449" s="157">
        <v>0</v>
      </c>
      <c r="BP1449" s="157">
        <v>1.3210815E-6</v>
      </c>
      <c r="BQ1449" s="157">
        <v>2.6853769999999999E-2</v>
      </c>
      <c r="BR1449" s="157">
        <v>0</v>
      </c>
      <c r="BS1449" s="157">
        <v>0</v>
      </c>
      <c r="BT1449" s="157">
        <v>0</v>
      </c>
      <c r="BU1449"/>
      <c r="BV1449" s="155">
        <v>1.2414134E-5</v>
      </c>
      <c r="BW1449" s="155">
        <v>9.6873985000000007E-7</v>
      </c>
      <c r="BX1449" s="155">
        <v>5.9244749999999997E-6</v>
      </c>
      <c r="BY1449" s="155">
        <v>7.1921482000000001E-10</v>
      </c>
      <c r="BZ1449" s="155">
        <v>1.9238405000000001E-6</v>
      </c>
      <c r="CA1449" s="155">
        <v>0</v>
      </c>
      <c r="CB1449" s="155">
        <v>0</v>
      </c>
      <c r="CC1449" s="155">
        <v>0</v>
      </c>
      <c r="CD1449" s="155">
        <v>0</v>
      </c>
      <c r="CE1449" s="155">
        <v>2.1939769000000002E-9</v>
      </c>
      <c r="CF1449" s="155">
        <v>0</v>
      </c>
      <c r="CG1449" s="155">
        <v>0</v>
      </c>
      <c r="CH1449" s="155">
        <v>0</v>
      </c>
      <c r="CI1449" s="155">
        <v>3.5165842999999998E-7</v>
      </c>
      <c r="CJ1449" s="155">
        <v>3.2425068999999999E-6</v>
      </c>
      <c r="CK1449" s="155">
        <v>4.3703357000000001E-14</v>
      </c>
      <c r="CL1449" s="155">
        <v>0</v>
      </c>
      <c r="CM1449"/>
      <c r="CN1449" s="284">
        <v>0</v>
      </c>
      <c r="CO1449" s="284">
        <v>0.21247888000000001</v>
      </c>
      <c r="CP1449" s="285">
        <v>0</v>
      </c>
      <c r="CQ1449" s="284">
        <v>6.6279770000000004E-4</v>
      </c>
      <c r="CR1449" s="284">
        <v>0</v>
      </c>
      <c r="CS1449" s="284">
        <v>0</v>
      </c>
      <c r="CT1449" s="284">
        <v>7.1871559000000006E-5</v>
      </c>
      <c r="CU1449" s="284">
        <v>0</v>
      </c>
      <c r="CV1449" s="284">
        <v>0</v>
      </c>
      <c r="CW1449" s="284">
        <v>0</v>
      </c>
      <c r="CX1449"/>
      <c r="CY1449"/>
      <c r="CZ1449"/>
      <c r="DA1449"/>
      <c r="DB1449" s="54"/>
      <c r="DC1449"/>
      <c r="DD1449"/>
      <c r="DE1449"/>
      <c r="DF1449"/>
      <c r="DG1449"/>
      <c r="DH1449"/>
      <c r="DI1449"/>
      <c r="DJ1449"/>
      <c r="DK1449"/>
      <c r="DL1449"/>
    </row>
    <row r="1450" spans="1:116" ht="14.4">
      <c r="A1450" t="s">
        <v>2826</v>
      </c>
      <c r="B1450" s="188" t="s">
        <v>1252</v>
      </c>
      <c r="C1450" s="151" t="str">
        <f t="shared" si="345"/>
        <v>B.044.01.162</v>
      </c>
      <c r="D1450" s="54" t="s">
        <v>1251</v>
      </c>
      <c r="E1450" s="150" t="s">
        <v>440</v>
      </c>
      <c r="F1450" s="153" t="str">
        <f t="shared" si="346"/>
        <v>Electricity Eswatini production</v>
      </c>
      <c r="G1450" s="154">
        <f t="shared" si="347"/>
        <v>1.4835589333333335E-2</v>
      </c>
      <c r="H1450"/>
      <c r="I1450"/>
      <c r="J1450" s="227">
        <f t="shared" si="338"/>
        <v>7.4137443400000003E-3</v>
      </c>
      <c r="K1450"/>
      <c r="L1450" s="280">
        <f t="shared" si="339"/>
        <v>2.0505540800000001E-3</v>
      </c>
      <c r="M1450" s="280">
        <f t="shared" si="340"/>
        <v>2.9760619000000002E-3</v>
      </c>
      <c r="N1450" s="281">
        <f t="shared" si="341"/>
        <v>1.6178996000000001E-4</v>
      </c>
      <c r="O1450" s="280">
        <v>2.2253384E-3</v>
      </c>
      <c r="P1450" s="219">
        <v>1.4792014E-3</v>
      </c>
      <c r="Q1450" s="219">
        <v>1.4968605E-3</v>
      </c>
      <c r="R1450" s="219">
        <v>1.2597395999999999E-3</v>
      </c>
      <c r="S1450" s="219">
        <v>7.9081447999999996E-4</v>
      </c>
      <c r="T1450" s="219">
        <v>0</v>
      </c>
      <c r="U1450" s="219">
        <v>0</v>
      </c>
      <c r="V1450" s="219">
        <v>0</v>
      </c>
      <c r="W1450" s="219">
        <v>1.6178996000000001E-4</v>
      </c>
      <c r="X1450" s="219">
        <v>0</v>
      </c>
      <c r="Y1450" s="219">
        <v>0</v>
      </c>
      <c r="Z1450" s="219">
        <v>0</v>
      </c>
      <c r="AA1450" s="219">
        <v>0</v>
      </c>
      <c r="AB1450" s="219">
        <v>0</v>
      </c>
      <c r="AC1450"/>
      <c r="AD1450" s="227">
        <f t="shared" si="333"/>
        <v>2.2253384E-3</v>
      </c>
      <c r="AE1450" s="227">
        <f t="shared" si="334"/>
        <v>5.0266159800000003E-3</v>
      </c>
      <c r="AF1450" s="227">
        <f t="shared" si="335"/>
        <v>2.9760619000000002E-3</v>
      </c>
      <c r="AG1450" s="227">
        <f t="shared" si="336"/>
        <v>2.9760619000000002E-3</v>
      </c>
      <c r="AH1450" s="227">
        <f t="shared" si="337"/>
        <v>1.6178996000000001E-4</v>
      </c>
      <c r="AI1450"/>
      <c r="AJ1450">
        <v>2.6586530000000002</v>
      </c>
      <c r="AK1450" s="155">
        <v>0.13907971</v>
      </c>
      <c r="AL1450" s="155">
        <v>0</v>
      </c>
      <c r="AM1450" s="155">
        <v>0</v>
      </c>
      <c r="AN1450" s="155">
        <v>1.7185528000000001</v>
      </c>
      <c r="AO1450" s="155">
        <v>7.2820038000000004E-2</v>
      </c>
      <c r="AP1450" s="155">
        <v>0.72820037999999998</v>
      </c>
      <c r="AQ1450"/>
      <c r="AR1450" s="156">
        <v>9.0879806999999999E-4</v>
      </c>
      <c r="AS1450" s="156">
        <v>8.8519825999999995E-4</v>
      </c>
      <c r="AT1450" s="156">
        <v>2.1775579000000001E-5</v>
      </c>
      <c r="AU1450" s="156">
        <v>1.8242397000000001E-6</v>
      </c>
      <c r="AV1450" s="282">
        <f t="shared" si="342"/>
        <v>5.3069439728000004E-8</v>
      </c>
      <c r="AW1450" s="282">
        <f t="shared" si="343"/>
        <v>8.0530985722599998E-11</v>
      </c>
      <c r="AX1450" s="283">
        <f t="shared" si="344"/>
        <v>2.554957583E-4</v>
      </c>
      <c r="AY1450" s="157">
        <v>1.3767427000000001E-8</v>
      </c>
      <c r="AZ1450" s="157">
        <v>4.1539648999999997E-11</v>
      </c>
      <c r="BA1450" s="157">
        <v>1.1349226E-15</v>
      </c>
      <c r="BB1450" s="157">
        <v>0</v>
      </c>
      <c r="BC1450" s="157">
        <v>0</v>
      </c>
      <c r="BD1450" s="157">
        <v>3.3757728000000002E-11</v>
      </c>
      <c r="BE1450" s="157">
        <v>3.9268255000000003E-8</v>
      </c>
      <c r="BF1450" s="157">
        <v>7.6984088000000006E-12</v>
      </c>
      <c r="BG1450" s="157">
        <v>3.1291792999999997E-11</v>
      </c>
      <c r="BH1450" s="157">
        <v>0</v>
      </c>
      <c r="BI1450" s="157">
        <v>0</v>
      </c>
      <c r="BJ1450" s="157">
        <v>0</v>
      </c>
      <c r="BK1450" s="157">
        <v>0</v>
      </c>
      <c r="BL1450" s="157">
        <v>0</v>
      </c>
      <c r="BM1450" s="157">
        <v>0</v>
      </c>
      <c r="BN1450" s="157">
        <v>0</v>
      </c>
      <c r="BO1450" s="157">
        <v>0</v>
      </c>
      <c r="BP1450" s="157">
        <v>6.2019483000000002E-6</v>
      </c>
      <c r="BQ1450" s="157">
        <v>2.4929381E-4</v>
      </c>
      <c r="BR1450" s="157">
        <v>0</v>
      </c>
      <c r="BS1450" s="157">
        <v>0</v>
      </c>
      <c r="BT1450" s="157">
        <v>0</v>
      </c>
      <c r="BU1450"/>
      <c r="BV1450" s="155">
        <v>1.9401152999999999E-6</v>
      </c>
      <c r="BW1450" s="155">
        <v>2.1573507999999999E-7</v>
      </c>
      <c r="BX1450" s="155">
        <v>4.1365559E-7</v>
      </c>
      <c r="BY1450" s="155">
        <v>5.9974587000000003E-10</v>
      </c>
      <c r="BZ1450" s="155">
        <v>8.8555075000000001E-7</v>
      </c>
      <c r="CA1450" s="155">
        <v>0</v>
      </c>
      <c r="CB1450" s="155">
        <v>0</v>
      </c>
      <c r="CC1450" s="155">
        <v>0</v>
      </c>
      <c r="CD1450" s="155">
        <v>0</v>
      </c>
      <c r="CE1450" s="155">
        <v>1.8295349000000001E-9</v>
      </c>
      <c r="CF1450" s="155">
        <v>0</v>
      </c>
      <c r="CG1450" s="155">
        <v>0</v>
      </c>
      <c r="CH1450" s="155">
        <v>0</v>
      </c>
      <c r="CI1450" s="155">
        <v>2.5481011000000002E-7</v>
      </c>
      <c r="CJ1450" s="155">
        <v>1.679343E-7</v>
      </c>
      <c r="CK1450" s="155">
        <v>2.0516973999999999E-13</v>
      </c>
      <c r="CL1450" s="155">
        <v>0</v>
      </c>
      <c r="CM1450"/>
      <c r="CN1450" s="284">
        <v>0</v>
      </c>
      <c r="CO1450" s="284">
        <v>1.4835589E-2</v>
      </c>
      <c r="CP1450" s="285">
        <v>0</v>
      </c>
      <c r="CQ1450" s="284">
        <v>1.4760279999999999E-4</v>
      </c>
      <c r="CR1450" s="284">
        <v>0</v>
      </c>
      <c r="CS1450" s="284">
        <v>0</v>
      </c>
      <c r="CT1450" s="284">
        <v>2.8741229000000001E-5</v>
      </c>
      <c r="CU1450" s="284">
        <v>0</v>
      </c>
      <c r="CV1450" s="284">
        <v>0</v>
      </c>
      <c r="CW1450" s="284">
        <v>0</v>
      </c>
      <c r="CX1450"/>
      <c r="CY1450"/>
      <c r="CZ1450"/>
      <c r="DA1450"/>
      <c r="DB1450" s="57"/>
      <c r="DC1450"/>
      <c r="DD1450"/>
      <c r="DE1450"/>
      <c r="DF1450"/>
      <c r="DG1450"/>
      <c r="DH1450"/>
      <c r="DI1450"/>
      <c r="DJ1450"/>
      <c r="DK1450"/>
      <c r="DL1450"/>
    </row>
    <row r="1451" spans="1:116" ht="14.4">
      <c r="A1451" t="s">
        <v>2827</v>
      </c>
      <c r="B1451" s="188" t="s">
        <v>1252</v>
      </c>
      <c r="C1451" s="151" t="str">
        <f t="shared" si="345"/>
        <v>B.044.01.163</v>
      </c>
      <c r="D1451" s="54" t="s">
        <v>1251</v>
      </c>
      <c r="E1451" s="150" t="s">
        <v>440</v>
      </c>
      <c r="F1451" s="153" t="str">
        <f t="shared" si="346"/>
        <v>Electricity Ethiopia production</v>
      </c>
      <c r="G1451" s="154">
        <f t="shared" si="347"/>
        <v>2.6367255333333336E-3</v>
      </c>
      <c r="H1451"/>
      <c r="I1451"/>
      <c r="J1451" s="227">
        <f t="shared" si="338"/>
        <v>6.6926692710000003E-4</v>
      </c>
      <c r="K1451"/>
      <c r="L1451" s="280">
        <f t="shared" si="339"/>
        <v>1.1884654000000001E-5</v>
      </c>
      <c r="M1451" s="280">
        <f t="shared" si="340"/>
        <v>8.4206831000000006E-6</v>
      </c>
      <c r="N1451" s="281">
        <f t="shared" si="341"/>
        <v>2.5345275999999998E-4</v>
      </c>
      <c r="O1451" s="280">
        <v>3.9550883000000003E-4</v>
      </c>
      <c r="P1451" s="286">
        <v>5.1955819999999998E-6</v>
      </c>
      <c r="Q1451" s="286">
        <v>3.2251011E-6</v>
      </c>
      <c r="R1451" s="286">
        <v>3.0556809E-6</v>
      </c>
      <c r="S1451" s="286">
        <v>8.8289731000000008E-6</v>
      </c>
      <c r="T1451" s="219">
        <v>0</v>
      </c>
      <c r="U1451" s="219">
        <v>0</v>
      </c>
      <c r="V1451" s="219">
        <v>0</v>
      </c>
      <c r="W1451" s="219">
        <v>2.5345275999999998E-4</v>
      </c>
      <c r="X1451" s="219">
        <v>0</v>
      </c>
      <c r="Y1451" s="219">
        <v>0</v>
      </c>
      <c r="Z1451" s="219">
        <v>0</v>
      </c>
      <c r="AA1451" s="219">
        <v>0</v>
      </c>
      <c r="AB1451" s="219">
        <v>0</v>
      </c>
      <c r="AC1451"/>
      <c r="AD1451" s="227">
        <f t="shared" si="333"/>
        <v>3.9550883000000003E-4</v>
      </c>
      <c r="AE1451" s="227">
        <f t="shared" si="334"/>
        <v>2.0305337100000003E-5</v>
      </c>
      <c r="AF1451" s="227">
        <f t="shared" si="335"/>
        <v>8.4206831000000006E-6</v>
      </c>
      <c r="AG1451" s="227">
        <f t="shared" si="336"/>
        <v>8.4206831000000006E-6</v>
      </c>
      <c r="AH1451" s="227">
        <f t="shared" si="337"/>
        <v>2.5345275999999998E-4</v>
      </c>
      <c r="AI1451"/>
      <c r="AJ1451">
        <v>1.3013881</v>
      </c>
      <c r="AK1451" s="155">
        <v>0</v>
      </c>
      <c r="AL1451" s="155">
        <v>0</v>
      </c>
      <c r="AM1451" s="155">
        <v>0</v>
      </c>
      <c r="AN1451" s="155">
        <v>2.3996966E-3</v>
      </c>
      <c r="AO1451" s="155">
        <v>4.4841791999999998E-2</v>
      </c>
      <c r="AP1451" s="155">
        <v>1.2541465999999999</v>
      </c>
      <c r="AQ1451"/>
      <c r="AR1451" s="156">
        <v>4.6799730000000001E-5</v>
      </c>
      <c r="AS1451" s="156">
        <v>4.4699218999999999E-5</v>
      </c>
      <c r="AT1451" s="156">
        <v>2.0311411999999999E-6</v>
      </c>
      <c r="AU1451" s="156">
        <v>6.9370018999999995E-8</v>
      </c>
      <c r="AV1451" s="282">
        <f t="shared" si="342"/>
        <v>2.6798092842580001E-9</v>
      </c>
      <c r="AW1451" s="282">
        <f t="shared" si="343"/>
        <v>7.5116167445000014E-12</v>
      </c>
      <c r="AX1451" s="283">
        <f t="shared" si="344"/>
        <v>9.7156890000000008E-6</v>
      </c>
      <c r="AY1451" s="157">
        <v>2.4468813000000001E-9</v>
      </c>
      <c r="AZ1451" s="157">
        <v>7.3828314000000008E-12</v>
      </c>
      <c r="BA1451" s="157">
        <v>2.0170949999999999E-16</v>
      </c>
      <c r="BB1451" s="157">
        <v>0</v>
      </c>
      <c r="BC1451" s="157">
        <v>0</v>
      </c>
      <c r="BD1451" s="157">
        <v>8.1884258000000004E-14</v>
      </c>
      <c r="BE1451" s="157">
        <v>2.3284610000000003E-10</v>
      </c>
      <c r="BF1451" s="157">
        <v>1.8673604999999999E-14</v>
      </c>
      <c r="BG1451" s="157">
        <v>1.0991003E-13</v>
      </c>
      <c r="BH1451" s="157">
        <v>0</v>
      </c>
      <c r="BI1451" s="157">
        <v>0</v>
      </c>
      <c r="BJ1451" s="157">
        <v>0</v>
      </c>
      <c r="BK1451" s="157">
        <v>0</v>
      </c>
      <c r="BL1451" s="157">
        <v>0</v>
      </c>
      <c r="BM1451" s="157">
        <v>0</v>
      </c>
      <c r="BN1451" s="157">
        <v>0</v>
      </c>
      <c r="BO1451" s="157">
        <v>0</v>
      </c>
      <c r="BP1451" s="157">
        <v>9.7156890000000008E-6</v>
      </c>
      <c r="BQ1451" s="157">
        <v>0</v>
      </c>
      <c r="BR1451" s="157">
        <v>0</v>
      </c>
      <c r="BS1451" s="157">
        <v>0</v>
      </c>
      <c r="BT1451" s="157">
        <v>0</v>
      </c>
      <c r="BU1451"/>
      <c r="BV1451" s="155">
        <v>8.3442994000000006E-8</v>
      </c>
      <c r="BW1451" s="155">
        <v>7.5775296999999999E-10</v>
      </c>
      <c r="BX1451" s="155">
        <v>7.3518903999999994E-8</v>
      </c>
      <c r="BY1451" s="155">
        <v>1.4547705E-12</v>
      </c>
      <c r="BZ1451" s="155">
        <v>8.5268257999999999E-9</v>
      </c>
      <c r="CA1451" s="155">
        <v>0</v>
      </c>
      <c r="CB1451" s="155">
        <v>0</v>
      </c>
      <c r="CC1451" s="155">
        <v>0</v>
      </c>
      <c r="CD1451" s="155">
        <v>0</v>
      </c>
      <c r="CE1451" s="155">
        <v>4.4378017999999998E-12</v>
      </c>
      <c r="CF1451" s="155">
        <v>0</v>
      </c>
      <c r="CG1451" s="155">
        <v>0</v>
      </c>
      <c r="CH1451" s="155">
        <v>0</v>
      </c>
      <c r="CI1451" s="155">
        <v>6.3329813000000002E-10</v>
      </c>
      <c r="CJ1451" s="155">
        <v>0</v>
      </c>
      <c r="CK1451" s="155">
        <v>3.2140954999999998E-13</v>
      </c>
      <c r="CL1451" s="155">
        <v>0</v>
      </c>
      <c r="CM1451"/>
      <c r="CN1451" s="284">
        <v>0</v>
      </c>
      <c r="CO1451" s="284">
        <v>2.6367255000000001E-3</v>
      </c>
      <c r="CP1451" s="285">
        <v>0</v>
      </c>
      <c r="CQ1451" s="284">
        <v>5.1844354999999999E-7</v>
      </c>
      <c r="CR1451" s="284">
        <v>0</v>
      </c>
      <c r="CS1451" s="284">
        <v>0</v>
      </c>
      <c r="CT1451" s="284">
        <v>2.5185655000000001E-7</v>
      </c>
      <c r="CU1451" s="284">
        <v>0</v>
      </c>
      <c r="CV1451" s="284">
        <v>0</v>
      </c>
      <c r="CW1451" s="284">
        <v>0</v>
      </c>
      <c r="CX1451"/>
      <c r="CY1451"/>
      <c r="CZ1451"/>
      <c r="DA1451"/>
      <c r="DB1451" s="57"/>
      <c r="DC1451"/>
      <c r="DD1451"/>
      <c r="DE1451"/>
      <c r="DF1451"/>
      <c r="DG1451"/>
      <c r="DH1451"/>
      <c r="DI1451"/>
      <c r="DJ1451"/>
      <c r="DK1451"/>
      <c r="DL1451"/>
    </row>
    <row r="1452" spans="1:116" ht="14.4">
      <c r="A1452" t="s">
        <v>2828</v>
      </c>
      <c r="B1452" s="188" t="s">
        <v>1252</v>
      </c>
      <c r="C1452" s="151" t="str">
        <f t="shared" si="345"/>
        <v>B.044.01.164</v>
      </c>
      <c r="D1452" s="54" t="s">
        <v>1251</v>
      </c>
      <c r="E1452" s="150" t="s">
        <v>440</v>
      </c>
      <c r="F1452" s="153" t="str">
        <f t="shared" si="346"/>
        <v>Electricity Falkland Islands production</v>
      </c>
      <c r="G1452" s="154">
        <f t="shared" si="347"/>
        <v>0.24133377333333336</v>
      </c>
      <c r="H1452"/>
      <c r="I1452"/>
      <c r="J1452" s="227">
        <f t="shared" si="338"/>
        <v>4.8923956400000003E-2</v>
      </c>
      <c r="K1452"/>
      <c r="L1452" s="280">
        <f t="shared" si="339"/>
        <v>3.1456087000000001E-3</v>
      </c>
      <c r="M1452" s="280">
        <f t="shared" si="340"/>
        <v>9.5782816999999999E-3</v>
      </c>
      <c r="N1452" s="281">
        <f t="shared" si="341"/>
        <v>0</v>
      </c>
      <c r="O1452" s="280">
        <v>3.6200066000000003E-2</v>
      </c>
      <c r="P1452" s="219">
        <v>7.5528938E-3</v>
      </c>
      <c r="Q1452" s="219">
        <v>2.0253878999999999E-3</v>
      </c>
      <c r="R1452" s="219">
        <v>1.7149388999999999E-3</v>
      </c>
      <c r="S1452" s="219">
        <v>1.4306697999999999E-3</v>
      </c>
      <c r="T1452" s="219">
        <v>0</v>
      </c>
      <c r="U1452" s="219">
        <v>0</v>
      </c>
      <c r="V1452" s="219">
        <v>0</v>
      </c>
      <c r="W1452" s="219">
        <v>0</v>
      </c>
      <c r="X1452" s="219">
        <v>0</v>
      </c>
      <c r="Y1452" s="219">
        <v>0</v>
      </c>
      <c r="Z1452" s="219">
        <v>0</v>
      </c>
      <c r="AA1452" s="219">
        <v>0</v>
      </c>
      <c r="AB1452" s="219">
        <v>0</v>
      </c>
      <c r="AC1452"/>
      <c r="AD1452" s="227">
        <f t="shared" si="333"/>
        <v>3.6200066000000003E-2</v>
      </c>
      <c r="AE1452" s="227">
        <f t="shared" si="334"/>
        <v>1.27238904E-2</v>
      </c>
      <c r="AF1452" s="227">
        <f t="shared" si="335"/>
        <v>9.5782816999999999E-3</v>
      </c>
      <c r="AG1452" s="227">
        <f t="shared" si="336"/>
        <v>9.5782816999999999E-3</v>
      </c>
      <c r="AH1452" s="227">
        <f t="shared" si="337"/>
        <v>0</v>
      </c>
      <c r="AI1452"/>
      <c r="AJ1452">
        <v>3.0561601</v>
      </c>
      <c r="AK1452" s="155">
        <v>3.0561601</v>
      </c>
      <c r="AL1452" s="155">
        <v>0</v>
      </c>
      <c r="AM1452" s="155">
        <v>0</v>
      </c>
      <c r="AN1452" s="155">
        <v>0</v>
      </c>
      <c r="AO1452" s="155">
        <v>0</v>
      </c>
      <c r="AP1452" s="155">
        <v>0</v>
      </c>
      <c r="AQ1452"/>
      <c r="AR1452" s="156">
        <v>6.8456298999999996E-3</v>
      </c>
      <c r="AS1452" s="156">
        <v>6.3986586999999996E-3</v>
      </c>
      <c r="AT1452" s="156">
        <v>2.2876137999999999E-4</v>
      </c>
      <c r="AU1452" s="156">
        <v>2.1820982999999999E-4</v>
      </c>
      <c r="AV1452" s="282">
        <f t="shared" si="342"/>
        <v>3.8361263588000001E-7</v>
      </c>
      <c r="AW1452" s="282">
        <f t="shared" si="343"/>
        <v>8.4601103403300003E-10</v>
      </c>
      <c r="AX1452" s="283">
        <f t="shared" si="344"/>
        <v>3.0561601000000001E-2</v>
      </c>
      <c r="AY1452" s="157">
        <v>2.2395774000000001E-7</v>
      </c>
      <c r="AZ1452" s="157">
        <v>6.7573456000000005E-10</v>
      </c>
      <c r="BA1452" s="157">
        <v>1.8462033000000001E-14</v>
      </c>
      <c r="BB1452" s="157">
        <v>0</v>
      </c>
      <c r="BC1452" s="157">
        <v>0</v>
      </c>
      <c r="BD1452" s="157">
        <v>4.5955880000000002E-11</v>
      </c>
      <c r="BE1452" s="157">
        <v>1.5960894E-7</v>
      </c>
      <c r="BF1452" s="157">
        <v>1.0480182000000001E-11</v>
      </c>
      <c r="BG1452" s="157">
        <v>1.5977782999999999E-10</v>
      </c>
      <c r="BH1452" s="157">
        <v>0</v>
      </c>
      <c r="BI1452" s="157">
        <v>0</v>
      </c>
      <c r="BJ1452" s="157">
        <v>0</v>
      </c>
      <c r="BK1452" s="157">
        <v>0</v>
      </c>
      <c r="BL1452" s="157">
        <v>0</v>
      </c>
      <c r="BM1452" s="157">
        <v>0</v>
      </c>
      <c r="BN1452" s="157">
        <v>0</v>
      </c>
      <c r="BO1452" s="157">
        <v>0</v>
      </c>
      <c r="BP1452" s="157">
        <v>0</v>
      </c>
      <c r="BQ1452" s="157">
        <v>3.0561601000000001E-2</v>
      </c>
      <c r="BR1452" s="157">
        <v>0</v>
      </c>
      <c r="BS1452" s="157">
        <v>0</v>
      </c>
      <c r="BT1452" s="157">
        <v>0</v>
      </c>
      <c r="BU1452"/>
      <c r="BV1452" s="155">
        <v>1.4111385000000001E-5</v>
      </c>
      <c r="BW1452" s="155">
        <v>1.1015566000000001E-6</v>
      </c>
      <c r="BX1452" s="155">
        <v>6.7290258999999998E-6</v>
      </c>
      <c r="BY1452" s="155">
        <v>8.1646043000000005E-10</v>
      </c>
      <c r="BZ1452" s="155">
        <v>2.1879541999999999E-6</v>
      </c>
      <c r="CA1452" s="155">
        <v>0</v>
      </c>
      <c r="CB1452" s="155">
        <v>0</v>
      </c>
      <c r="CC1452" s="155">
        <v>0</v>
      </c>
      <c r="CD1452" s="155">
        <v>0</v>
      </c>
      <c r="CE1452" s="155">
        <v>2.4906263000000002E-9</v>
      </c>
      <c r="CF1452" s="155">
        <v>0</v>
      </c>
      <c r="CG1452" s="155">
        <v>0</v>
      </c>
      <c r="CH1452" s="155">
        <v>0</v>
      </c>
      <c r="CI1452" s="155">
        <v>3.9932540999999999E-7</v>
      </c>
      <c r="CJ1452" s="155">
        <v>3.6902156000000001E-6</v>
      </c>
      <c r="CK1452" s="155">
        <v>0</v>
      </c>
      <c r="CL1452" s="155">
        <v>0</v>
      </c>
      <c r="CM1452"/>
      <c r="CN1452" s="284">
        <v>0</v>
      </c>
      <c r="CO1452" s="284">
        <v>0.24133377</v>
      </c>
      <c r="CP1452" s="285">
        <v>0</v>
      </c>
      <c r="CQ1452" s="284">
        <v>7.5366899000000004E-4</v>
      </c>
      <c r="CR1452" s="284">
        <v>0</v>
      </c>
      <c r="CS1452" s="284">
        <v>0</v>
      </c>
      <c r="CT1452" s="284">
        <v>8.1735092000000001E-5</v>
      </c>
      <c r="CU1452" s="284">
        <v>0</v>
      </c>
      <c r="CV1452" s="284">
        <v>0</v>
      </c>
      <c r="CW1452" s="284">
        <v>0</v>
      </c>
      <c r="CX1452"/>
      <c r="CY1452"/>
      <c r="CZ1452"/>
      <c r="DA1452"/>
      <c r="DB1452" s="57"/>
      <c r="DC1452"/>
      <c r="DD1452"/>
      <c r="DE1452"/>
      <c r="DF1452"/>
      <c r="DG1452"/>
      <c r="DH1452"/>
      <c r="DI1452"/>
      <c r="DJ1452"/>
      <c r="DK1452"/>
      <c r="DL1452"/>
    </row>
    <row r="1453" spans="1:116" ht="14.4">
      <c r="A1453" t="s">
        <v>2829</v>
      </c>
      <c r="B1453" s="188" t="s">
        <v>1252</v>
      </c>
      <c r="C1453" s="151" t="str">
        <f t="shared" si="345"/>
        <v>B.044.01.165</v>
      </c>
      <c r="D1453" s="54" t="s">
        <v>1251</v>
      </c>
      <c r="E1453" s="150" t="s">
        <v>440</v>
      </c>
      <c r="F1453" s="153" t="str">
        <f t="shared" si="346"/>
        <v>Electricity Faroe Islands production</v>
      </c>
      <c r="G1453" s="154">
        <f t="shared" si="347"/>
        <v>0.12252289333333333</v>
      </c>
      <c r="H1453"/>
      <c r="I1453"/>
      <c r="J1453" s="227">
        <f t="shared" si="338"/>
        <v>2.4920788109999998E-2</v>
      </c>
      <c r="K1453"/>
      <c r="L1453" s="280">
        <f t="shared" si="339"/>
        <v>1.5906430100000001E-3</v>
      </c>
      <c r="M1453" s="280">
        <f t="shared" si="340"/>
        <v>4.8381761000000001E-3</v>
      </c>
      <c r="N1453" s="281">
        <f t="shared" si="341"/>
        <v>1.13535E-4</v>
      </c>
      <c r="O1453" s="280">
        <v>1.8378433999999999E-2</v>
      </c>
      <c r="P1453" s="219">
        <v>3.8137128000000002E-3</v>
      </c>
      <c r="Q1453" s="219">
        <v>1.0244633000000001E-3</v>
      </c>
      <c r="R1453" s="219">
        <v>8.6915595999999999E-4</v>
      </c>
      <c r="S1453" s="219">
        <v>7.2148704999999995E-4</v>
      </c>
      <c r="T1453" s="219">
        <v>0</v>
      </c>
      <c r="U1453" s="219">
        <v>0</v>
      </c>
      <c r="V1453" s="219">
        <v>0</v>
      </c>
      <c r="W1453" s="219">
        <v>1.13535E-4</v>
      </c>
      <c r="X1453" s="219">
        <v>0</v>
      </c>
      <c r="Y1453" s="219">
        <v>0</v>
      </c>
      <c r="Z1453" s="219">
        <v>0</v>
      </c>
      <c r="AA1453" s="219">
        <v>0</v>
      </c>
      <c r="AB1453" s="219">
        <v>0</v>
      </c>
      <c r="AC1453"/>
      <c r="AD1453" s="227">
        <f t="shared" si="333"/>
        <v>1.8378433999999999E-2</v>
      </c>
      <c r="AE1453" s="227">
        <f t="shared" si="334"/>
        <v>6.4288191100000001E-3</v>
      </c>
      <c r="AF1453" s="227">
        <f t="shared" si="335"/>
        <v>4.8381761000000001E-3</v>
      </c>
      <c r="AG1453" s="227">
        <f t="shared" si="336"/>
        <v>4.8381761000000001E-3</v>
      </c>
      <c r="AH1453" s="227">
        <f t="shared" si="337"/>
        <v>1.13535E-4</v>
      </c>
      <c r="AI1453"/>
      <c r="AJ1453">
        <v>2.0273176999999998</v>
      </c>
      <c r="AK1453" s="155">
        <v>1.5366576999999999</v>
      </c>
      <c r="AL1453" s="155">
        <v>0</v>
      </c>
      <c r="AM1453" s="155">
        <v>0</v>
      </c>
      <c r="AN1453" s="155">
        <v>0</v>
      </c>
      <c r="AO1453" s="155">
        <v>0.20072455</v>
      </c>
      <c r="AP1453" s="155">
        <v>0.28993542</v>
      </c>
      <c r="AQ1453"/>
      <c r="AR1453" s="156">
        <v>3.466729E-3</v>
      </c>
      <c r="AS1453" s="156">
        <v>3.2409622000000001E-3</v>
      </c>
      <c r="AT1453" s="156">
        <v>1.1601843E-4</v>
      </c>
      <c r="AU1453" s="156">
        <v>1.0974844E-4</v>
      </c>
      <c r="AV1453" s="282">
        <f t="shared" si="342"/>
        <v>1.9430228410700002E-7</v>
      </c>
      <c r="AW1453" s="282">
        <f t="shared" si="343"/>
        <v>4.2906223560130002E-10</v>
      </c>
      <c r="AX1453" s="283">
        <f t="shared" si="344"/>
        <v>1.5370929175199999E-2</v>
      </c>
      <c r="AY1453" s="157">
        <v>1.1370124E-7</v>
      </c>
      <c r="AZ1453" s="157">
        <v>3.4306410000000002E-10</v>
      </c>
      <c r="BA1453" s="157">
        <v>9.3730012999999996E-15</v>
      </c>
      <c r="BB1453" s="157">
        <v>0</v>
      </c>
      <c r="BC1453" s="157">
        <v>0</v>
      </c>
      <c r="BD1453" s="157">
        <v>2.3291107E-11</v>
      </c>
      <c r="BE1453" s="157">
        <v>8.0577752999999999E-8</v>
      </c>
      <c r="BF1453" s="157">
        <v>5.3115085999999999E-12</v>
      </c>
      <c r="BG1453" s="157">
        <v>8.0677254000000004E-11</v>
      </c>
      <c r="BH1453" s="157">
        <v>0</v>
      </c>
      <c r="BI1453" s="157">
        <v>0</v>
      </c>
      <c r="BJ1453" s="157">
        <v>0</v>
      </c>
      <c r="BK1453" s="157">
        <v>0</v>
      </c>
      <c r="BL1453" s="157">
        <v>0</v>
      </c>
      <c r="BM1453" s="157">
        <v>0</v>
      </c>
      <c r="BN1453" s="157">
        <v>0</v>
      </c>
      <c r="BO1453" s="157">
        <v>0</v>
      </c>
      <c r="BP1453" s="157">
        <v>4.3521752000000003E-6</v>
      </c>
      <c r="BQ1453" s="157">
        <v>1.5366576999999999E-2</v>
      </c>
      <c r="BR1453" s="157">
        <v>0</v>
      </c>
      <c r="BS1453" s="157">
        <v>0</v>
      </c>
      <c r="BT1453" s="157">
        <v>0</v>
      </c>
      <c r="BU1453"/>
      <c r="BV1453" s="155">
        <v>7.1358283000000001E-6</v>
      </c>
      <c r="BW1453" s="155">
        <v>5.5621336999999997E-7</v>
      </c>
      <c r="BX1453" s="155">
        <v>3.4162634E-6</v>
      </c>
      <c r="BY1453" s="155">
        <v>4.1379400000000001E-10</v>
      </c>
      <c r="BZ1453" s="155">
        <v>1.1039608E-6</v>
      </c>
      <c r="CA1453" s="155">
        <v>0</v>
      </c>
      <c r="CB1453" s="155">
        <v>0</v>
      </c>
      <c r="CC1453" s="155">
        <v>0</v>
      </c>
      <c r="CD1453" s="155">
        <v>0</v>
      </c>
      <c r="CE1453" s="155">
        <v>1.2622856E-9</v>
      </c>
      <c r="CF1453" s="155">
        <v>0</v>
      </c>
      <c r="CG1453" s="155">
        <v>0</v>
      </c>
      <c r="CH1453" s="155">
        <v>0</v>
      </c>
      <c r="CI1453" s="155">
        <v>2.0224944999999999E-7</v>
      </c>
      <c r="CJ1453" s="155">
        <v>1.8554651000000001E-6</v>
      </c>
      <c r="CK1453" s="155">
        <v>1.4397648000000001E-13</v>
      </c>
      <c r="CL1453" s="155">
        <v>0</v>
      </c>
      <c r="CM1453"/>
      <c r="CN1453" s="284">
        <v>0</v>
      </c>
      <c r="CO1453" s="284">
        <v>0.12252289</v>
      </c>
      <c r="CP1453" s="285">
        <v>0</v>
      </c>
      <c r="CQ1453" s="284">
        <v>3.8055309000000002E-4</v>
      </c>
      <c r="CR1453" s="284">
        <v>0</v>
      </c>
      <c r="CS1453" s="284">
        <v>0</v>
      </c>
      <c r="CT1453" s="284">
        <v>4.1248214000000001E-5</v>
      </c>
      <c r="CU1453" s="284">
        <v>0</v>
      </c>
      <c r="CV1453" s="284">
        <v>0</v>
      </c>
      <c r="CW1453" s="284">
        <v>0</v>
      </c>
      <c r="CX1453"/>
      <c r="CY1453"/>
      <c r="CZ1453"/>
      <c r="DA1453"/>
      <c r="DB1453" s="57"/>
      <c r="DC1453"/>
      <c r="DD1453"/>
      <c r="DE1453"/>
      <c r="DF1453"/>
      <c r="DG1453"/>
      <c r="DH1453"/>
      <c r="DI1453"/>
      <c r="DJ1453"/>
      <c r="DK1453"/>
      <c r="DL1453"/>
    </row>
    <row r="1454" spans="1:116" ht="14.4">
      <c r="A1454" t="s">
        <v>2830</v>
      </c>
      <c r="B1454" s="188" t="s">
        <v>1252</v>
      </c>
      <c r="C1454" s="151" t="str">
        <f t="shared" si="345"/>
        <v>B.044.01.166</v>
      </c>
      <c r="D1454" s="54" t="s">
        <v>1251</v>
      </c>
      <c r="E1454" s="150" t="s">
        <v>440</v>
      </c>
      <c r="F1454" s="153" t="str">
        <f t="shared" si="346"/>
        <v>Electricity Fiji production</v>
      </c>
      <c r="G1454" s="154">
        <f t="shared" si="347"/>
        <v>8.0680673333333341E-2</v>
      </c>
      <c r="H1454"/>
      <c r="I1454"/>
      <c r="J1454" s="227">
        <f t="shared" si="338"/>
        <v>1.7383262609999998E-2</v>
      </c>
      <c r="K1454"/>
      <c r="L1454" s="280">
        <f t="shared" si="339"/>
        <v>1.4379966099999999E-3</v>
      </c>
      <c r="M1454" s="280">
        <f t="shared" si="340"/>
        <v>3.7358221699999999E-3</v>
      </c>
      <c r="N1454" s="281">
        <f t="shared" si="341"/>
        <v>1.0734282999999999E-4</v>
      </c>
      <c r="O1454" s="280">
        <v>1.2102101000000001E-2</v>
      </c>
      <c r="P1454" s="219">
        <v>2.7763436999999999E-3</v>
      </c>
      <c r="Q1454" s="219">
        <v>9.5947847000000001E-4</v>
      </c>
      <c r="R1454" s="219">
        <v>8.1065936999999996E-4</v>
      </c>
      <c r="S1454" s="219">
        <v>6.2733723999999996E-4</v>
      </c>
      <c r="T1454" s="219">
        <v>0</v>
      </c>
      <c r="U1454" s="219">
        <v>0</v>
      </c>
      <c r="V1454" s="219">
        <v>0</v>
      </c>
      <c r="W1454" s="286">
        <v>1.0734282999999999E-4</v>
      </c>
      <c r="X1454" s="219">
        <v>0</v>
      </c>
      <c r="Y1454" s="219">
        <v>0</v>
      </c>
      <c r="Z1454" s="219">
        <v>0</v>
      </c>
      <c r="AA1454" s="219">
        <v>0</v>
      </c>
      <c r="AB1454" s="219">
        <v>0</v>
      </c>
      <c r="AC1454"/>
      <c r="AD1454" s="227">
        <f t="shared" si="333"/>
        <v>1.2102101000000001E-2</v>
      </c>
      <c r="AE1454" s="227">
        <f t="shared" si="334"/>
        <v>5.1738187800000005E-3</v>
      </c>
      <c r="AF1454" s="227">
        <f t="shared" si="335"/>
        <v>3.7358221699999999E-3</v>
      </c>
      <c r="AG1454" s="227">
        <f t="shared" si="336"/>
        <v>3.7358221699999999E-3</v>
      </c>
      <c r="AH1454" s="227">
        <f t="shared" si="337"/>
        <v>1.0734282999999999E-4</v>
      </c>
      <c r="AI1454"/>
      <c r="AJ1454">
        <v>1.9252346</v>
      </c>
      <c r="AK1454" s="155">
        <v>1.0071512</v>
      </c>
      <c r="AL1454" s="155">
        <v>0</v>
      </c>
      <c r="AM1454" s="155">
        <v>0</v>
      </c>
      <c r="AN1454" s="155">
        <v>0.36609576999999999</v>
      </c>
      <c r="AO1454" s="155">
        <v>9.0489768000000005E-3</v>
      </c>
      <c r="AP1454" s="155">
        <v>0.54293864999999997</v>
      </c>
      <c r="AQ1454"/>
      <c r="AR1454" s="156">
        <v>2.4046279999999998E-3</v>
      </c>
      <c r="AS1454" s="156">
        <v>2.2543806E-3</v>
      </c>
      <c r="AT1454" s="156">
        <v>7.8307378999999998E-5</v>
      </c>
      <c r="AU1454" s="156">
        <v>7.1939973000000005E-5</v>
      </c>
      <c r="AV1454" s="282">
        <f t="shared" si="342"/>
        <v>1.3515471455200001E-7</v>
      </c>
      <c r="AW1454" s="282">
        <f t="shared" si="343"/>
        <v>2.895982945714E-10</v>
      </c>
      <c r="AX1454" s="283">
        <f t="shared" si="344"/>
        <v>1.00756268085E-2</v>
      </c>
      <c r="AY1454" s="157">
        <v>7.4871663000000005E-8</v>
      </c>
      <c r="AZ1454" s="157">
        <v>2.2590588E-10</v>
      </c>
      <c r="BA1454" s="157">
        <v>6.1720713999999999E-15</v>
      </c>
      <c r="BB1454" s="157">
        <v>0</v>
      </c>
      <c r="BC1454" s="157">
        <v>0</v>
      </c>
      <c r="BD1454" s="157">
        <v>2.1723551999999999E-11</v>
      </c>
      <c r="BE1454" s="157">
        <v>6.0261327999999998E-8</v>
      </c>
      <c r="BF1454" s="157">
        <v>4.9540295000000002E-12</v>
      </c>
      <c r="BG1454" s="157">
        <v>5.8732213000000005E-11</v>
      </c>
      <c r="BH1454" s="157">
        <v>0</v>
      </c>
      <c r="BI1454" s="157">
        <v>0</v>
      </c>
      <c r="BJ1454" s="157">
        <v>0</v>
      </c>
      <c r="BK1454" s="157">
        <v>0</v>
      </c>
      <c r="BL1454" s="157">
        <v>0</v>
      </c>
      <c r="BM1454" s="157">
        <v>0</v>
      </c>
      <c r="BN1454" s="157">
        <v>0</v>
      </c>
      <c r="BO1454" s="157">
        <v>0</v>
      </c>
      <c r="BP1454" s="157">
        <v>4.1148084999999999E-6</v>
      </c>
      <c r="BQ1454" s="157">
        <v>1.0071511999999999E-2</v>
      </c>
      <c r="BR1454" s="157">
        <v>0</v>
      </c>
      <c r="BS1454" s="157">
        <v>0</v>
      </c>
      <c r="BT1454" s="157">
        <v>0</v>
      </c>
      <c r="BU1454"/>
      <c r="BV1454" s="155">
        <v>4.9484832000000002E-6</v>
      </c>
      <c r="BW1454" s="155">
        <v>4.0491762E-7</v>
      </c>
      <c r="BX1454" s="155">
        <v>2.2495911999999999E-6</v>
      </c>
      <c r="BY1454" s="155">
        <v>3.8594452999999998E-10</v>
      </c>
      <c r="BZ1454" s="155">
        <v>8.9506168000000003E-7</v>
      </c>
      <c r="CA1454" s="155">
        <v>0</v>
      </c>
      <c r="CB1454" s="155">
        <v>0</v>
      </c>
      <c r="CC1454" s="155">
        <v>0</v>
      </c>
      <c r="CD1454" s="155">
        <v>0</v>
      </c>
      <c r="CE1454" s="155">
        <v>1.1773303E-9</v>
      </c>
      <c r="CF1454" s="155">
        <v>0</v>
      </c>
      <c r="CG1454" s="155">
        <v>0</v>
      </c>
      <c r="CH1454" s="155">
        <v>0</v>
      </c>
      <c r="CI1454" s="155">
        <v>1.8124642E-7</v>
      </c>
      <c r="CJ1454" s="155">
        <v>1.2161028000000001E-6</v>
      </c>
      <c r="CK1454" s="155">
        <v>1.3612403E-13</v>
      </c>
      <c r="CL1454" s="155">
        <v>0</v>
      </c>
      <c r="CM1454"/>
      <c r="CN1454" s="284">
        <v>0</v>
      </c>
      <c r="CO1454" s="284">
        <v>8.0680671999999995E-2</v>
      </c>
      <c r="CP1454" s="285">
        <v>0</v>
      </c>
      <c r="CQ1454" s="284">
        <v>2.7703873999999998E-4</v>
      </c>
      <c r="CR1454" s="284">
        <v>0</v>
      </c>
      <c r="CS1454" s="284">
        <v>0</v>
      </c>
      <c r="CT1454" s="284">
        <v>3.2574462000000001E-5</v>
      </c>
      <c r="CU1454" s="284">
        <v>0</v>
      </c>
      <c r="CV1454" s="284">
        <v>0</v>
      </c>
      <c r="CW1454" s="284">
        <v>0</v>
      </c>
      <c r="CX1454"/>
      <c r="CY1454"/>
      <c r="CZ1454"/>
      <c r="DA1454"/>
      <c r="DB1454" s="57"/>
      <c r="DC1454"/>
      <c r="DD1454"/>
      <c r="DE1454"/>
      <c r="DF1454"/>
      <c r="DG1454"/>
      <c r="DH1454"/>
      <c r="DI1454"/>
      <c r="DJ1454"/>
      <c r="DK1454"/>
      <c r="DL1454"/>
    </row>
    <row r="1455" spans="1:116" ht="14.4">
      <c r="A1455" t="s">
        <v>2831</v>
      </c>
      <c r="B1455" s="188" t="s">
        <v>1252</v>
      </c>
      <c r="C1455" s="151" t="str">
        <f t="shared" si="345"/>
        <v>B.044.01.167</v>
      </c>
      <c r="D1455" s="54" t="s">
        <v>1251</v>
      </c>
      <c r="E1455" s="150" t="s">
        <v>440</v>
      </c>
      <c r="F1455" s="153" t="str">
        <f t="shared" si="346"/>
        <v>Electricity French Guiana production</v>
      </c>
      <c r="G1455" s="154">
        <f t="shared" si="347"/>
        <v>7.0575446666666666E-2</v>
      </c>
      <c r="H1455"/>
      <c r="I1455"/>
      <c r="J1455" s="227">
        <f t="shared" si="338"/>
        <v>1.4913579810000001E-2</v>
      </c>
      <c r="K1455"/>
      <c r="L1455" s="280">
        <f t="shared" si="339"/>
        <v>1.1206589800000001E-3</v>
      </c>
      <c r="M1455" s="280">
        <f t="shared" si="340"/>
        <v>3.0549091000000002E-3</v>
      </c>
      <c r="N1455" s="281">
        <f t="shared" si="341"/>
        <v>1.5169473E-4</v>
      </c>
      <c r="O1455" s="280">
        <v>1.0586317E-2</v>
      </c>
      <c r="P1455" s="219">
        <v>2.3160059000000002E-3</v>
      </c>
      <c r="Q1455" s="219">
        <v>7.3890320000000002E-4</v>
      </c>
      <c r="R1455" s="219">
        <v>6.2459208999999995E-4</v>
      </c>
      <c r="S1455" s="219">
        <v>4.9606689E-4</v>
      </c>
      <c r="T1455" s="219">
        <v>0</v>
      </c>
      <c r="U1455" s="219">
        <v>0</v>
      </c>
      <c r="V1455" s="219">
        <v>0</v>
      </c>
      <c r="W1455" s="219">
        <v>1.5169473E-4</v>
      </c>
      <c r="X1455" s="219">
        <v>0</v>
      </c>
      <c r="Y1455" s="219">
        <v>0</v>
      </c>
      <c r="Z1455" s="219">
        <v>0</v>
      </c>
      <c r="AA1455" s="219">
        <v>0</v>
      </c>
      <c r="AB1455" s="219">
        <v>0</v>
      </c>
      <c r="AC1455"/>
      <c r="AD1455" s="227">
        <f t="shared" si="333"/>
        <v>1.0586317E-2</v>
      </c>
      <c r="AE1455" s="227">
        <f t="shared" si="334"/>
        <v>4.1755680799999998E-3</v>
      </c>
      <c r="AF1455" s="227">
        <f t="shared" si="335"/>
        <v>3.0549091000000002E-3</v>
      </c>
      <c r="AG1455" s="227">
        <f t="shared" si="336"/>
        <v>3.0549091000000002E-3</v>
      </c>
      <c r="AH1455" s="227">
        <f t="shared" si="337"/>
        <v>1.5169473E-4</v>
      </c>
      <c r="AI1455"/>
      <c r="AJ1455">
        <v>1.8364867</v>
      </c>
      <c r="AK1455" s="155">
        <v>0.87318857000000005</v>
      </c>
      <c r="AL1455" s="155">
        <v>0</v>
      </c>
      <c r="AM1455" s="155">
        <v>0</v>
      </c>
      <c r="AN1455" s="155">
        <v>0.19837553999999999</v>
      </c>
      <c r="AO1455" s="155">
        <v>5.8840204E-2</v>
      </c>
      <c r="AP1455" s="155">
        <v>0.70608241999999999</v>
      </c>
      <c r="AQ1455"/>
      <c r="AR1455" s="156">
        <v>2.0541880000000002E-3</v>
      </c>
      <c r="AS1455" s="156">
        <v>1.9240851999999999E-3</v>
      </c>
      <c r="AT1455" s="156">
        <v>6.7715623000000002E-5</v>
      </c>
      <c r="AU1455" s="156">
        <v>6.2387182999999998E-5</v>
      </c>
      <c r="AV1455" s="282">
        <f t="shared" si="342"/>
        <v>1.15352830435E-7</v>
      </c>
      <c r="AW1455" s="282">
        <f t="shared" si="343"/>
        <v>2.5042759862189998E-10</v>
      </c>
      <c r="AX1455" s="283">
        <f t="shared" si="344"/>
        <v>8.7377006648000008E-3</v>
      </c>
      <c r="AY1455" s="157">
        <v>6.5494016999999999E-8</v>
      </c>
      <c r="AZ1455" s="157">
        <v>1.9761126000000001E-10</v>
      </c>
      <c r="BA1455" s="157">
        <v>5.3990219000000004E-15</v>
      </c>
      <c r="BB1455" s="157">
        <v>0</v>
      </c>
      <c r="BC1455" s="157">
        <v>0</v>
      </c>
      <c r="BD1455" s="157">
        <v>1.6737435000000001E-11</v>
      </c>
      <c r="BE1455" s="157">
        <v>4.9842076000000002E-8</v>
      </c>
      <c r="BF1455" s="157">
        <v>3.8169515999999999E-12</v>
      </c>
      <c r="BG1455" s="157">
        <v>4.8993987999999999E-11</v>
      </c>
      <c r="BH1455" s="157">
        <v>0</v>
      </c>
      <c r="BI1455" s="157">
        <v>0</v>
      </c>
      <c r="BJ1455" s="157">
        <v>0</v>
      </c>
      <c r="BK1455" s="157">
        <v>0</v>
      </c>
      <c r="BL1455" s="157">
        <v>0</v>
      </c>
      <c r="BM1455" s="157">
        <v>0</v>
      </c>
      <c r="BN1455" s="157">
        <v>0</v>
      </c>
      <c r="BO1455" s="157">
        <v>0</v>
      </c>
      <c r="BP1455" s="157">
        <v>5.8149647999999996E-6</v>
      </c>
      <c r="BQ1455" s="157">
        <v>8.7318857000000007E-3</v>
      </c>
      <c r="BR1455" s="157">
        <v>0</v>
      </c>
      <c r="BS1455" s="157">
        <v>0</v>
      </c>
      <c r="BT1455" s="157">
        <v>0</v>
      </c>
      <c r="BU1455"/>
      <c r="BV1455" s="155">
        <v>4.2247426999999999E-6</v>
      </c>
      <c r="BW1455" s="155">
        <v>3.3777936000000001E-7</v>
      </c>
      <c r="BX1455" s="155">
        <v>1.9678307999999999E-6</v>
      </c>
      <c r="BY1455" s="155">
        <v>2.9736028E-10</v>
      </c>
      <c r="BZ1455" s="155">
        <v>7.2226009999999995E-7</v>
      </c>
      <c r="CA1455" s="155">
        <v>0</v>
      </c>
      <c r="CB1455" s="155">
        <v>0</v>
      </c>
      <c r="CC1455" s="155">
        <v>0</v>
      </c>
      <c r="CD1455" s="155">
        <v>0</v>
      </c>
      <c r="CE1455" s="155">
        <v>9.0710254000000005E-10</v>
      </c>
      <c r="CF1455" s="155">
        <v>0</v>
      </c>
      <c r="CG1455" s="155">
        <v>0</v>
      </c>
      <c r="CH1455" s="155">
        <v>0</v>
      </c>
      <c r="CI1455" s="155">
        <v>1.4132049E-7</v>
      </c>
      <c r="CJ1455" s="155">
        <v>1.0543473000000001E-6</v>
      </c>
      <c r="CK1455" s="155">
        <v>1.9236775000000001E-13</v>
      </c>
      <c r="CL1455" s="155">
        <v>0</v>
      </c>
      <c r="CM1455"/>
      <c r="CN1455" s="284">
        <v>0</v>
      </c>
      <c r="CO1455" s="284">
        <v>7.0575449999999998E-2</v>
      </c>
      <c r="CP1455" s="285">
        <v>0</v>
      </c>
      <c r="CQ1455" s="284">
        <v>2.3110372E-4</v>
      </c>
      <c r="CR1455" s="284">
        <v>0</v>
      </c>
      <c r="CS1455" s="284">
        <v>0</v>
      </c>
      <c r="CT1455" s="284">
        <v>2.6493748000000001E-5</v>
      </c>
      <c r="CU1455" s="284">
        <v>0</v>
      </c>
      <c r="CV1455" s="284">
        <v>0</v>
      </c>
      <c r="CW1455" s="284">
        <v>0</v>
      </c>
      <c r="CX1455"/>
      <c r="CY1455"/>
      <c r="CZ1455"/>
      <c r="DA1455"/>
      <c r="DB1455" s="57"/>
      <c r="DC1455"/>
      <c r="DD1455"/>
      <c r="DE1455"/>
      <c r="DF1455"/>
      <c r="DG1455"/>
      <c r="DH1455"/>
      <c r="DI1455"/>
      <c r="DJ1455"/>
      <c r="DK1455"/>
      <c r="DL1455"/>
    </row>
    <row r="1456" spans="1:116" ht="14.4">
      <c r="A1456" t="s">
        <v>2832</v>
      </c>
      <c r="B1456" s="188" t="s">
        <v>1252</v>
      </c>
      <c r="C1456" s="151" t="str">
        <f t="shared" si="345"/>
        <v>B.044.01.168</v>
      </c>
      <c r="D1456" s="54" t="s">
        <v>1251</v>
      </c>
      <c r="E1456" s="150" t="s">
        <v>440</v>
      </c>
      <c r="F1456" s="153" t="str">
        <f t="shared" si="346"/>
        <v>Electricity French Polynesia production</v>
      </c>
      <c r="G1456" s="154">
        <f t="shared" si="347"/>
        <v>0.14494174666666668</v>
      </c>
      <c r="H1456"/>
      <c r="I1456"/>
      <c r="J1456" s="227">
        <f t="shared" si="338"/>
        <v>2.9424243898000003E-2</v>
      </c>
      <c r="K1456"/>
      <c r="L1456" s="280">
        <f t="shared" si="339"/>
        <v>1.8831056100000001E-3</v>
      </c>
      <c r="M1456" s="280">
        <f t="shared" si="340"/>
        <v>5.7268776000000002E-3</v>
      </c>
      <c r="N1456" s="281">
        <f t="shared" si="341"/>
        <v>7.2998687999999997E-5</v>
      </c>
      <c r="O1456" s="280">
        <v>2.1741262000000001E-2</v>
      </c>
      <c r="P1456" s="219">
        <v>4.5144416000000003E-3</v>
      </c>
      <c r="Q1456" s="219">
        <v>1.2124359999999999E-3</v>
      </c>
      <c r="R1456" s="219">
        <v>1.0264541E-3</v>
      </c>
      <c r="S1456" s="219">
        <v>8.5665150999999996E-4</v>
      </c>
      <c r="T1456" s="219">
        <v>0</v>
      </c>
      <c r="U1456" s="219">
        <v>0</v>
      </c>
      <c r="V1456" s="219">
        <v>0</v>
      </c>
      <c r="W1456" s="286">
        <v>7.2998687999999997E-5</v>
      </c>
      <c r="X1456" s="219">
        <v>0</v>
      </c>
      <c r="Y1456" s="219">
        <v>0</v>
      </c>
      <c r="Z1456" s="219">
        <v>0</v>
      </c>
      <c r="AA1456" s="219">
        <v>0</v>
      </c>
      <c r="AB1456" s="219">
        <v>0</v>
      </c>
      <c r="AC1456"/>
      <c r="AD1456" s="227">
        <f t="shared" si="333"/>
        <v>2.1741262000000001E-2</v>
      </c>
      <c r="AE1456" s="227">
        <f t="shared" si="334"/>
        <v>7.6099832099999999E-3</v>
      </c>
      <c r="AF1456" s="227">
        <f t="shared" si="335"/>
        <v>5.7268776000000002E-3</v>
      </c>
      <c r="AG1456" s="227">
        <f t="shared" si="336"/>
        <v>5.7268776000000002E-3</v>
      </c>
      <c r="AH1456" s="227">
        <f t="shared" si="337"/>
        <v>7.2998687999999997E-5</v>
      </c>
      <c r="AI1456"/>
      <c r="AJ1456">
        <v>2.1771465999999999</v>
      </c>
      <c r="AK1456" s="155">
        <v>1.8254029000000001</v>
      </c>
      <c r="AL1456" s="155">
        <v>0</v>
      </c>
      <c r="AM1456" s="155">
        <v>0</v>
      </c>
      <c r="AN1456" s="155">
        <v>0</v>
      </c>
      <c r="AO1456" s="155">
        <v>7.3279934000000005E-2</v>
      </c>
      <c r="AP1456" s="155">
        <v>0.27846375000000001</v>
      </c>
      <c r="AQ1456"/>
      <c r="AR1456" s="156">
        <v>4.1033019E-3</v>
      </c>
      <c r="AS1456" s="156">
        <v>3.8356872E-3</v>
      </c>
      <c r="AT1456" s="156">
        <v>1.3726088E-4</v>
      </c>
      <c r="AU1456" s="156">
        <v>1.3035375E-4</v>
      </c>
      <c r="AV1456" s="282">
        <f t="shared" si="342"/>
        <v>2.2995726428799999E-7</v>
      </c>
      <c r="AW1456" s="282">
        <f t="shared" si="343"/>
        <v>5.0762159944400005E-10</v>
      </c>
      <c r="AX1456" s="283">
        <f t="shared" si="344"/>
        <v>1.8256827283000002E-2</v>
      </c>
      <c r="AY1456" s="157">
        <v>1.3450593999999999E-7</v>
      </c>
      <c r="AZ1456" s="157">
        <v>4.0583690000000001E-10</v>
      </c>
      <c r="BA1456" s="157">
        <v>1.1088044E-14</v>
      </c>
      <c r="BB1456" s="157">
        <v>0</v>
      </c>
      <c r="BC1456" s="157">
        <v>0</v>
      </c>
      <c r="BD1456" s="157">
        <v>2.7506288E-11</v>
      </c>
      <c r="BE1456" s="157">
        <v>9.5423817999999996E-8</v>
      </c>
      <c r="BF1456" s="157">
        <v>6.2727754E-12</v>
      </c>
      <c r="BG1456" s="157">
        <v>9.5500835999999998E-11</v>
      </c>
      <c r="BH1456" s="157">
        <v>0</v>
      </c>
      <c r="BI1456" s="157">
        <v>0</v>
      </c>
      <c r="BJ1456" s="157">
        <v>0</v>
      </c>
      <c r="BK1456" s="157">
        <v>0</v>
      </c>
      <c r="BL1456" s="157">
        <v>0</v>
      </c>
      <c r="BM1456" s="157">
        <v>0</v>
      </c>
      <c r="BN1456" s="157">
        <v>0</v>
      </c>
      <c r="BO1456" s="157">
        <v>0</v>
      </c>
      <c r="BP1456" s="157">
        <v>2.7982830000000001E-6</v>
      </c>
      <c r="BQ1456" s="157">
        <v>1.8254029000000001E-2</v>
      </c>
      <c r="BR1456" s="157">
        <v>0</v>
      </c>
      <c r="BS1456" s="157">
        <v>0</v>
      </c>
      <c r="BT1456" s="157">
        <v>0</v>
      </c>
      <c r="BU1456"/>
      <c r="BV1456" s="155">
        <v>8.4539473000000005E-6</v>
      </c>
      <c r="BW1456" s="155">
        <v>6.5841162000000003E-7</v>
      </c>
      <c r="BX1456" s="155">
        <v>4.0413606000000002E-6</v>
      </c>
      <c r="BY1456" s="155">
        <v>4.8868165000000002E-10</v>
      </c>
      <c r="BZ1456" s="155">
        <v>1.3091281E-6</v>
      </c>
      <c r="CA1456" s="155">
        <v>0</v>
      </c>
      <c r="CB1456" s="155">
        <v>0</v>
      </c>
      <c r="CC1456" s="155">
        <v>0</v>
      </c>
      <c r="CD1456" s="155">
        <v>0</v>
      </c>
      <c r="CE1456" s="155">
        <v>1.4907316E-9</v>
      </c>
      <c r="CF1456" s="155">
        <v>0</v>
      </c>
      <c r="CG1456" s="155">
        <v>0</v>
      </c>
      <c r="CH1456" s="155">
        <v>0</v>
      </c>
      <c r="CI1456" s="155">
        <v>2.3895185999999998E-7</v>
      </c>
      <c r="CJ1456" s="155">
        <v>2.2041157E-6</v>
      </c>
      <c r="CK1456" s="155">
        <v>9.2571396000000004E-14</v>
      </c>
      <c r="CL1456" s="155">
        <v>0</v>
      </c>
      <c r="CM1456"/>
      <c r="CN1456" s="284">
        <v>0</v>
      </c>
      <c r="CO1456" s="284">
        <v>0.14494175000000001</v>
      </c>
      <c r="CP1456" s="285">
        <v>0</v>
      </c>
      <c r="CQ1456" s="284">
        <v>4.5047563999999998E-4</v>
      </c>
      <c r="CR1456" s="284">
        <v>0</v>
      </c>
      <c r="CS1456" s="284">
        <v>0</v>
      </c>
      <c r="CT1456" s="284">
        <v>4.8891942E-5</v>
      </c>
      <c r="CU1456" s="284">
        <v>0</v>
      </c>
      <c r="CV1456" s="284">
        <v>0</v>
      </c>
      <c r="CW1456" s="284">
        <v>0</v>
      </c>
      <c r="CX1456"/>
      <c r="CY1456"/>
      <c r="CZ1456"/>
      <c r="DA1456"/>
      <c r="DB1456" s="57"/>
      <c r="DC1456"/>
      <c r="DD1456"/>
      <c r="DE1456"/>
      <c r="DF1456"/>
      <c r="DG1456"/>
      <c r="DH1456"/>
      <c r="DI1456"/>
      <c r="DJ1456"/>
      <c r="DK1456"/>
      <c r="DL1456"/>
    </row>
    <row r="1457" spans="1:116" ht="14.4">
      <c r="A1457" t="s">
        <v>2833</v>
      </c>
      <c r="B1457" s="188" t="s">
        <v>1252</v>
      </c>
      <c r="C1457" s="151" t="str">
        <f t="shared" si="345"/>
        <v>B.044.01.169</v>
      </c>
      <c r="D1457" s="54" t="s">
        <v>1251</v>
      </c>
      <c r="E1457" s="150" t="s">
        <v>440</v>
      </c>
      <c r="F1457" s="153" t="str">
        <f t="shared" si="346"/>
        <v>Electricity Gabon production</v>
      </c>
      <c r="G1457" s="154">
        <f t="shared" si="347"/>
        <v>0.12940317333333334</v>
      </c>
      <c r="H1457"/>
      <c r="I1457"/>
      <c r="J1457" s="227">
        <f t="shared" si="338"/>
        <v>2.6248831139999998E-2</v>
      </c>
      <c r="K1457"/>
      <c r="L1457" s="280">
        <f t="shared" si="339"/>
        <v>2.3846580900000001E-3</v>
      </c>
      <c r="M1457" s="280">
        <f t="shared" si="340"/>
        <v>4.3406853E-3</v>
      </c>
      <c r="N1457" s="281">
        <f t="shared" si="341"/>
        <v>1.1301175E-4</v>
      </c>
      <c r="O1457" s="280">
        <v>1.9410475999999999E-2</v>
      </c>
      <c r="P1457" s="219">
        <v>2.5890415E-3</v>
      </c>
      <c r="Q1457" s="219">
        <v>1.7516438E-3</v>
      </c>
      <c r="R1457" s="219">
        <v>1.5655941E-3</v>
      </c>
      <c r="S1457" s="219">
        <v>8.1906399000000003E-4</v>
      </c>
      <c r="T1457" s="219">
        <v>0</v>
      </c>
      <c r="U1457" s="219">
        <v>0</v>
      </c>
      <c r="V1457" s="219">
        <v>0</v>
      </c>
      <c r="W1457" s="219">
        <v>1.1301175E-4</v>
      </c>
      <c r="X1457" s="219">
        <v>0</v>
      </c>
      <c r="Y1457" s="219">
        <v>0</v>
      </c>
      <c r="Z1457" s="219">
        <v>0</v>
      </c>
      <c r="AA1457" s="219">
        <v>0</v>
      </c>
      <c r="AB1457" s="219">
        <v>0</v>
      </c>
      <c r="AC1457"/>
      <c r="AD1457" s="227">
        <f t="shared" si="333"/>
        <v>1.9410475999999999E-2</v>
      </c>
      <c r="AE1457" s="227">
        <f t="shared" si="334"/>
        <v>6.725343390000001E-3</v>
      </c>
      <c r="AF1457" s="227">
        <f t="shared" si="335"/>
        <v>4.3406853E-3</v>
      </c>
      <c r="AG1457" s="227">
        <f t="shared" si="336"/>
        <v>4.3406853E-3</v>
      </c>
      <c r="AH1457" s="227">
        <f t="shared" si="337"/>
        <v>1.1301175E-4</v>
      </c>
      <c r="AI1457"/>
      <c r="AJ1457">
        <v>2.1341519</v>
      </c>
      <c r="AK1457" s="155">
        <v>1.5336542</v>
      </c>
      <c r="AL1457" s="155">
        <v>0</v>
      </c>
      <c r="AM1457" s="155">
        <v>0</v>
      </c>
      <c r="AN1457" s="155">
        <v>1.303029E-2</v>
      </c>
      <c r="AO1457" s="155">
        <v>0</v>
      </c>
      <c r="AP1457" s="155">
        <v>0.58746734</v>
      </c>
      <c r="AQ1457"/>
      <c r="AR1457" s="156">
        <v>3.2123415999999998E-3</v>
      </c>
      <c r="AS1457" s="156">
        <v>3.0023202999999998E-3</v>
      </c>
      <c r="AT1457" s="156">
        <v>1.1537325E-4</v>
      </c>
      <c r="AU1457" s="156">
        <v>9.4648038000000003E-5</v>
      </c>
      <c r="AV1457" s="282">
        <f t="shared" si="342"/>
        <v>1.79995219829E-7</v>
      </c>
      <c r="AW1457" s="282">
        <f t="shared" si="343"/>
        <v>4.2667622384269999E-10</v>
      </c>
      <c r="AX1457" s="283">
        <f t="shared" si="344"/>
        <v>1.3256028117E-2</v>
      </c>
      <c r="AY1457" s="157">
        <v>1.2008614000000001E-7</v>
      </c>
      <c r="AZ1457" s="157">
        <v>3.6232888E-10</v>
      </c>
      <c r="BA1457" s="157">
        <v>9.8993427000000007E-15</v>
      </c>
      <c r="BB1457" s="157">
        <v>0</v>
      </c>
      <c r="BC1457" s="157">
        <v>0</v>
      </c>
      <c r="BD1457" s="157">
        <v>4.1953829000000001E-11</v>
      </c>
      <c r="BE1457" s="157">
        <v>5.9867125999999996E-8</v>
      </c>
      <c r="BF1457" s="157">
        <v>9.5675195000000001E-12</v>
      </c>
      <c r="BG1457" s="157">
        <v>5.4769924999999997E-11</v>
      </c>
      <c r="BH1457" s="157">
        <v>0</v>
      </c>
      <c r="BI1457" s="157">
        <v>0</v>
      </c>
      <c r="BJ1457" s="157">
        <v>0</v>
      </c>
      <c r="BK1457" s="157">
        <v>0</v>
      </c>
      <c r="BL1457" s="157">
        <v>0</v>
      </c>
      <c r="BM1457" s="157">
        <v>0</v>
      </c>
      <c r="BN1457" s="157">
        <v>0</v>
      </c>
      <c r="BO1457" s="157">
        <v>0</v>
      </c>
      <c r="BP1457" s="157">
        <v>4.3321170000000003E-6</v>
      </c>
      <c r="BQ1457" s="157">
        <v>1.3251696E-2</v>
      </c>
      <c r="BR1457" s="157">
        <v>0</v>
      </c>
      <c r="BS1457" s="157">
        <v>0</v>
      </c>
      <c r="BT1457" s="157">
        <v>0</v>
      </c>
      <c r="BU1457"/>
      <c r="BV1457" s="155">
        <v>7.1551809000000003E-6</v>
      </c>
      <c r="BW1457" s="155">
        <v>3.7760041E-7</v>
      </c>
      <c r="BX1457" s="155">
        <v>3.6081038E-6</v>
      </c>
      <c r="BY1457" s="155">
        <v>7.4535926999999995E-10</v>
      </c>
      <c r="BZ1457" s="155">
        <v>1.0441704000000001E-6</v>
      </c>
      <c r="CA1457" s="155">
        <v>0</v>
      </c>
      <c r="CB1457" s="155">
        <v>0</v>
      </c>
      <c r="CC1457" s="155">
        <v>0</v>
      </c>
      <c r="CD1457" s="155">
        <v>0</v>
      </c>
      <c r="CE1457" s="155">
        <v>2.2737310000000001E-9</v>
      </c>
      <c r="CF1457" s="155">
        <v>0</v>
      </c>
      <c r="CG1457" s="155">
        <v>0</v>
      </c>
      <c r="CH1457" s="155">
        <v>0</v>
      </c>
      <c r="CI1457" s="155">
        <v>3.2378305E-7</v>
      </c>
      <c r="CJ1457" s="155">
        <v>1.7985039999999999E-6</v>
      </c>
      <c r="CK1457" s="155">
        <v>1.4331292E-13</v>
      </c>
      <c r="CL1457" s="155">
        <v>0</v>
      </c>
      <c r="CM1457"/>
      <c r="CN1457" s="284">
        <v>0</v>
      </c>
      <c r="CO1457" s="284">
        <v>0.12940317000000001</v>
      </c>
      <c r="CP1457" s="285">
        <v>0</v>
      </c>
      <c r="CQ1457" s="284">
        <v>2.5834870000000001E-4</v>
      </c>
      <c r="CR1457" s="284">
        <v>0</v>
      </c>
      <c r="CS1457" s="284">
        <v>0</v>
      </c>
      <c r="CT1457" s="284">
        <v>3.6213508999999999E-5</v>
      </c>
      <c r="CU1457" s="284">
        <v>0</v>
      </c>
      <c r="CV1457" s="284">
        <v>0</v>
      </c>
      <c r="CW1457" s="284">
        <v>0</v>
      </c>
      <c r="CX1457"/>
      <c r="CY1457"/>
      <c r="CZ1457"/>
      <c r="DA1457"/>
      <c r="DB1457" s="57"/>
      <c r="DC1457"/>
      <c r="DD1457"/>
      <c r="DE1457"/>
      <c r="DF1457"/>
      <c r="DG1457"/>
      <c r="DH1457"/>
      <c r="DI1457"/>
      <c r="DJ1457"/>
      <c r="DK1457"/>
      <c r="DL1457"/>
    </row>
    <row r="1458" spans="1:116" ht="14.4">
      <c r="A1458" t="s">
        <v>2834</v>
      </c>
      <c r="B1458" s="188" t="s">
        <v>1252</v>
      </c>
      <c r="C1458" s="151" t="str">
        <f t="shared" si="345"/>
        <v>B.044.01.170</v>
      </c>
      <c r="D1458" s="54" t="s">
        <v>1251</v>
      </c>
      <c r="E1458" s="150" t="s">
        <v>440</v>
      </c>
      <c r="F1458" s="153" t="str">
        <f t="shared" si="346"/>
        <v>Electricity Gambia production</v>
      </c>
      <c r="G1458" s="154">
        <f t="shared" si="347"/>
        <v>0.25040372666666666</v>
      </c>
      <c r="H1458"/>
      <c r="I1458"/>
      <c r="J1458" s="227">
        <f t="shared" si="338"/>
        <v>5.0762646500000001E-2</v>
      </c>
      <c r="K1458"/>
      <c r="L1458" s="280">
        <f t="shared" si="339"/>
        <v>3.2638289000000002E-3</v>
      </c>
      <c r="M1458" s="280">
        <f t="shared" si="340"/>
        <v>9.9382585999999995E-3</v>
      </c>
      <c r="N1458" s="281">
        <f t="shared" si="341"/>
        <v>0</v>
      </c>
      <c r="O1458" s="280">
        <v>3.7560559E-2</v>
      </c>
      <c r="P1458" s="219">
        <v>7.8367513E-3</v>
      </c>
      <c r="Q1458" s="219">
        <v>2.1015073E-3</v>
      </c>
      <c r="R1458" s="219">
        <v>1.7793908000000001E-3</v>
      </c>
      <c r="S1458" s="219">
        <v>1.4844381000000001E-3</v>
      </c>
      <c r="T1458" s="219">
        <v>0</v>
      </c>
      <c r="U1458" s="219">
        <v>0</v>
      </c>
      <c r="V1458" s="219">
        <v>0</v>
      </c>
      <c r="W1458" s="286">
        <v>0</v>
      </c>
      <c r="X1458" s="219">
        <v>0</v>
      </c>
      <c r="Y1458" s="219">
        <v>0</v>
      </c>
      <c r="Z1458" s="219">
        <v>0</v>
      </c>
      <c r="AA1458" s="219">
        <v>0</v>
      </c>
      <c r="AB1458" s="219">
        <v>0</v>
      </c>
      <c r="AC1458"/>
      <c r="AD1458" s="227">
        <f t="shared" si="333"/>
        <v>3.7560559E-2</v>
      </c>
      <c r="AE1458" s="227">
        <f t="shared" si="334"/>
        <v>1.3202087500000001E-2</v>
      </c>
      <c r="AF1458" s="227">
        <f t="shared" si="335"/>
        <v>9.9382585999999995E-3</v>
      </c>
      <c r="AG1458" s="227">
        <f t="shared" si="336"/>
        <v>9.9382585999999995E-3</v>
      </c>
      <c r="AH1458" s="227">
        <f t="shared" si="337"/>
        <v>0</v>
      </c>
      <c r="AI1458"/>
      <c r="AJ1458">
        <v>3.1710186</v>
      </c>
      <c r="AK1458" s="155">
        <v>3.1710186</v>
      </c>
      <c r="AL1458" s="155">
        <v>0</v>
      </c>
      <c r="AM1458" s="155">
        <v>0</v>
      </c>
      <c r="AN1458" s="155">
        <v>0</v>
      </c>
      <c r="AO1458" s="155">
        <v>0</v>
      </c>
      <c r="AP1458" s="155">
        <v>0</v>
      </c>
      <c r="AQ1458"/>
      <c r="AR1458" s="156">
        <v>7.1029066000000002E-3</v>
      </c>
      <c r="AS1458" s="156">
        <v>6.6391371000000003E-3</v>
      </c>
      <c r="AT1458" s="156">
        <v>2.3735883E-4</v>
      </c>
      <c r="AU1458" s="156">
        <v>2.2641073000000001E-4</v>
      </c>
      <c r="AV1458" s="282">
        <f t="shared" si="342"/>
        <v>3.9802980302300001E-7</v>
      </c>
      <c r="AW1458" s="282">
        <f t="shared" si="343"/>
        <v>8.7780635088500009E-10</v>
      </c>
      <c r="AX1458" s="283">
        <f t="shared" si="344"/>
        <v>3.1710186000000001E-2</v>
      </c>
      <c r="AY1458" s="157">
        <v>2.3237466E-7</v>
      </c>
      <c r="AZ1458" s="157">
        <v>7.0113044000000003E-10</v>
      </c>
      <c r="BA1458" s="157">
        <v>1.9155885E-14</v>
      </c>
      <c r="BB1458" s="157">
        <v>0</v>
      </c>
      <c r="BC1458" s="157">
        <v>0</v>
      </c>
      <c r="BD1458" s="157">
        <v>4.7683022999999997E-11</v>
      </c>
      <c r="BE1458" s="157">
        <v>1.6560746000000001E-7</v>
      </c>
      <c r="BF1458" s="157">
        <v>1.0874055E-11</v>
      </c>
      <c r="BG1458" s="157">
        <v>1.657827E-10</v>
      </c>
      <c r="BH1458" s="157">
        <v>0</v>
      </c>
      <c r="BI1458" s="157">
        <v>0</v>
      </c>
      <c r="BJ1458" s="157">
        <v>0</v>
      </c>
      <c r="BK1458" s="157">
        <v>0</v>
      </c>
      <c r="BL1458" s="157">
        <v>0</v>
      </c>
      <c r="BM1458" s="157">
        <v>0</v>
      </c>
      <c r="BN1458" s="157">
        <v>0</v>
      </c>
      <c r="BO1458" s="157">
        <v>0</v>
      </c>
      <c r="BP1458" s="157">
        <v>0</v>
      </c>
      <c r="BQ1458" s="157">
        <v>3.1710186000000001E-2</v>
      </c>
      <c r="BR1458" s="157">
        <v>0</v>
      </c>
      <c r="BS1458" s="157">
        <v>0</v>
      </c>
      <c r="BT1458" s="157">
        <v>0</v>
      </c>
      <c r="BU1458"/>
      <c r="BV1458" s="155">
        <v>1.4641728000000001E-5</v>
      </c>
      <c r="BW1458" s="155">
        <v>1.142956E-6</v>
      </c>
      <c r="BX1458" s="155">
        <v>6.9819203000000004E-6</v>
      </c>
      <c r="BY1458" s="155">
        <v>8.4714515999999996E-10</v>
      </c>
      <c r="BZ1458" s="155">
        <v>2.2701832999999999E-6</v>
      </c>
      <c r="CA1458" s="155">
        <v>0</v>
      </c>
      <c r="CB1458" s="155">
        <v>0</v>
      </c>
      <c r="CC1458" s="155">
        <v>0</v>
      </c>
      <c r="CD1458" s="155">
        <v>0</v>
      </c>
      <c r="CE1458" s="155">
        <v>2.5842306000000001E-9</v>
      </c>
      <c r="CF1458" s="155">
        <v>0</v>
      </c>
      <c r="CG1458" s="155">
        <v>0</v>
      </c>
      <c r="CH1458" s="155">
        <v>0</v>
      </c>
      <c r="CI1458" s="155">
        <v>4.1433310999999998E-7</v>
      </c>
      <c r="CJ1458" s="155">
        <v>3.8289036000000002E-6</v>
      </c>
      <c r="CK1458" s="155">
        <v>0</v>
      </c>
      <c r="CL1458" s="155">
        <v>0</v>
      </c>
      <c r="CM1458"/>
      <c r="CN1458" s="284">
        <v>0</v>
      </c>
      <c r="CO1458" s="284">
        <v>0.25040372999999999</v>
      </c>
      <c r="CP1458" s="285">
        <v>0</v>
      </c>
      <c r="CQ1458" s="284">
        <v>7.8199384000000004E-4</v>
      </c>
      <c r="CR1458" s="284">
        <v>0</v>
      </c>
      <c r="CS1458" s="284">
        <v>0</v>
      </c>
      <c r="CT1458" s="284">
        <v>8.4806911000000006E-5</v>
      </c>
      <c r="CU1458" s="284">
        <v>0</v>
      </c>
      <c r="CV1458" s="284">
        <v>0</v>
      </c>
      <c r="CW1458" s="284">
        <v>0</v>
      </c>
      <c r="CX1458"/>
      <c r="CY1458"/>
      <c r="CZ1458"/>
      <c r="DA1458"/>
      <c r="DB1458" s="57"/>
      <c r="DC1458"/>
      <c r="DD1458"/>
      <c r="DE1458"/>
      <c r="DF1458"/>
      <c r="DG1458"/>
      <c r="DH1458"/>
      <c r="DI1458"/>
      <c r="DJ1458"/>
      <c r="DK1458"/>
      <c r="DL1458"/>
    </row>
    <row r="1459" spans="1:116" ht="14.4">
      <c r="A1459" t="s">
        <v>2835</v>
      </c>
      <c r="B1459" s="188" t="s">
        <v>1252</v>
      </c>
      <c r="C1459" s="151" t="str">
        <f t="shared" si="345"/>
        <v>B.044.01.171</v>
      </c>
      <c r="D1459" s="54" t="s">
        <v>1251</v>
      </c>
      <c r="E1459" s="150" t="s">
        <v>440</v>
      </c>
      <c r="F1459" s="153" t="str">
        <f t="shared" si="346"/>
        <v>Electricity Georgia production</v>
      </c>
      <c r="G1459" s="154">
        <f t="shared" si="347"/>
        <v>4.386930533333333E-2</v>
      </c>
      <c r="H1459"/>
      <c r="I1459"/>
      <c r="J1459" s="227">
        <f t="shared" si="338"/>
        <v>8.9389924300000007E-3</v>
      </c>
      <c r="K1459"/>
      <c r="L1459" s="280">
        <f t="shared" si="339"/>
        <v>9.0107788000000008E-4</v>
      </c>
      <c r="M1459" s="280">
        <f t="shared" si="340"/>
        <v>1.2893492E-3</v>
      </c>
      <c r="N1459" s="281">
        <f t="shared" si="341"/>
        <v>1.6816954999999999E-4</v>
      </c>
      <c r="O1459" s="280">
        <v>6.5803957999999996E-3</v>
      </c>
      <c r="P1459" s="219">
        <v>6.0431052999999999E-4</v>
      </c>
      <c r="Q1459" s="219">
        <v>6.8503867000000004E-4</v>
      </c>
      <c r="R1459" s="219">
        <v>6.2119441000000003E-4</v>
      </c>
      <c r="S1459" s="219">
        <v>2.7988347E-4</v>
      </c>
      <c r="T1459" s="219">
        <v>0</v>
      </c>
      <c r="U1459" s="219">
        <v>0</v>
      </c>
      <c r="V1459" s="219">
        <v>0</v>
      </c>
      <c r="W1459" s="219">
        <v>1.6816954999999999E-4</v>
      </c>
      <c r="X1459" s="219">
        <v>0</v>
      </c>
      <c r="Y1459" s="219">
        <v>0</v>
      </c>
      <c r="Z1459" s="219">
        <v>0</v>
      </c>
      <c r="AA1459" s="219">
        <v>0</v>
      </c>
      <c r="AB1459" s="219">
        <v>0</v>
      </c>
      <c r="AC1459"/>
      <c r="AD1459" s="227">
        <f t="shared" si="333"/>
        <v>6.5803957999999996E-3</v>
      </c>
      <c r="AE1459" s="227">
        <f t="shared" si="334"/>
        <v>2.1904270800000001E-3</v>
      </c>
      <c r="AF1459" s="227">
        <f t="shared" si="335"/>
        <v>1.2893492E-3</v>
      </c>
      <c r="AG1459" s="227">
        <f t="shared" si="336"/>
        <v>1.2893492E-3</v>
      </c>
      <c r="AH1459" s="227">
        <f t="shared" si="337"/>
        <v>1.6816954999999999E-4</v>
      </c>
      <c r="AI1459"/>
      <c r="AJ1459">
        <v>1.3594158000000001</v>
      </c>
      <c r="AK1459" s="155">
        <v>0.48848466000000001</v>
      </c>
      <c r="AL1459" s="155">
        <v>0</v>
      </c>
      <c r="AM1459" s="155">
        <v>0</v>
      </c>
      <c r="AN1459" s="155">
        <v>0</v>
      </c>
      <c r="AO1459" s="155">
        <v>6.8577259000000002E-3</v>
      </c>
      <c r="AP1459" s="155">
        <v>0.86407343000000003</v>
      </c>
      <c r="AQ1459"/>
      <c r="AR1459" s="156">
        <v>1.0008282999999999E-3</v>
      </c>
      <c r="AS1459" s="156">
        <v>9.3562139000000005E-4</v>
      </c>
      <c r="AT1459" s="156">
        <v>3.7698491E-5</v>
      </c>
      <c r="AU1459" s="156">
        <v>2.7508371999999999E-5</v>
      </c>
      <c r="AV1459" s="282">
        <f t="shared" si="342"/>
        <v>5.6092409386E-8</v>
      </c>
      <c r="AW1459" s="282">
        <f t="shared" si="343"/>
        <v>1.3941750210190001E-10</v>
      </c>
      <c r="AX1459" s="283">
        <f t="shared" si="344"/>
        <v>3.8527130992999999E-3</v>
      </c>
      <c r="AY1459" s="157">
        <v>4.0710714999999998E-8</v>
      </c>
      <c r="AZ1459" s="157">
        <v>1.2283406E-10</v>
      </c>
      <c r="BA1459" s="157">
        <v>3.3560019000000002E-15</v>
      </c>
      <c r="BB1459" s="157">
        <v>0</v>
      </c>
      <c r="BC1459" s="157">
        <v>0</v>
      </c>
      <c r="BD1459" s="157">
        <v>1.6646386E-11</v>
      </c>
      <c r="BE1459" s="157">
        <v>1.5365048000000001E-8</v>
      </c>
      <c r="BF1459" s="157">
        <v>3.7961880999999999E-12</v>
      </c>
      <c r="BG1459" s="157">
        <v>1.2783898E-11</v>
      </c>
      <c r="BH1459" s="157">
        <v>0</v>
      </c>
      <c r="BI1459" s="157">
        <v>0</v>
      </c>
      <c r="BJ1459" s="157">
        <v>0</v>
      </c>
      <c r="BK1459" s="157">
        <v>0</v>
      </c>
      <c r="BL1459" s="157">
        <v>0</v>
      </c>
      <c r="BM1459" s="157">
        <v>0</v>
      </c>
      <c r="BN1459" s="157">
        <v>0</v>
      </c>
      <c r="BO1459" s="157">
        <v>0</v>
      </c>
      <c r="BP1459" s="157">
        <v>6.4464992999999996E-6</v>
      </c>
      <c r="BQ1459" s="157">
        <v>3.8462665999999999E-3</v>
      </c>
      <c r="BR1459" s="157">
        <v>0</v>
      </c>
      <c r="BS1459" s="157">
        <v>0</v>
      </c>
      <c r="BT1459" s="157">
        <v>0</v>
      </c>
      <c r="BU1459"/>
      <c r="BV1459" s="155">
        <v>2.3233722E-6</v>
      </c>
      <c r="BW1459" s="155">
        <v>8.8136054E-8</v>
      </c>
      <c r="BX1459" s="155">
        <v>1.2231926E-6</v>
      </c>
      <c r="BY1459" s="155">
        <v>2.9574268999999999E-10</v>
      </c>
      <c r="BZ1459" s="155">
        <v>3.2311884000000002E-7</v>
      </c>
      <c r="CA1459" s="155">
        <v>0</v>
      </c>
      <c r="CB1459" s="155">
        <v>0</v>
      </c>
      <c r="CC1459" s="155">
        <v>0</v>
      </c>
      <c r="CD1459" s="155">
        <v>0</v>
      </c>
      <c r="CE1459" s="155">
        <v>9.0216806000000004E-10</v>
      </c>
      <c r="CF1459" s="155">
        <v>0</v>
      </c>
      <c r="CG1459" s="155">
        <v>0</v>
      </c>
      <c r="CH1459" s="155">
        <v>0</v>
      </c>
      <c r="CI1459" s="155">
        <v>1.2446587E-7</v>
      </c>
      <c r="CJ1459" s="155">
        <v>5.6326071999999999E-7</v>
      </c>
      <c r="CK1459" s="155">
        <v>2.1325985999999999E-13</v>
      </c>
      <c r="CL1459" s="155">
        <v>0</v>
      </c>
      <c r="CM1459"/>
      <c r="CN1459" s="284">
        <v>0</v>
      </c>
      <c r="CO1459" s="284">
        <v>4.3869304999999997E-2</v>
      </c>
      <c r="CP1459" s="285">
        <v>0</v>
      </c>
      <c r="CQ1459" s="284">
        <v>6.0301404999999999E-5</v>
      </c>
      <c r="CR1459" s="284">
        <v>0</v>
      </c>
      <c r="CS1459" s="284">
        <v>0</v>
      </c>
      <c r="CT1459" s="284">
        <v>1.0664722999999999E-5</v>
      </c>
      <c r="CU1459" s="284">
        <v>0</v>
      </c>
      <c r="CV1459" s="284">
        <v>0</v>
      </c>
      <c r="CW1459" s="284">
        <v>0</v>
      </c>
      <c r="CX1459"/>
      <c r="CY1459"/>
      <c r="CZ1459"/>
      <c r="DA1459"/>
      <c r="DB1459" s="57"/>
      <c r="DC1459"/>
      <c r="DD1459"/>
      <c r="DE1459"/>
      <c r="DF1459"/>
      <c r="DG1459"/>
      <c r="DH1459"/>
      <c r="DI1459"/>
      <c r="DJ1459"/>
      <c r="DK1459"/>
      <c r="DL1459"/>
    </row>
    <row r="1460" spans="1:116" ht="14.4">
      <c r="A1460" t="s">
        <v>2836</v>
      </c>
      <c r="B1460" s="188" t="s">
        <v>1252</v>
      </c>
      <c r="C1460" s="151" t="str">
        <f t="shared" si="345"/>
        <v>B.044.01.172</v>
      </c>
      <c r="D1460" s="54" t="s">
        <v>1251</v>
      </c>
      <c r="E1460" s="150" t="s">
        <v>440</v>
      </c>
      <c r="F1460" s="153" t="str">
        <f t="shared" si="346"/>
        <v>Electricity Ghana production</v>
      </c>
      <c r="G1460" s="154">
        <f t="shared" si="347"/>
        <v>0.13688488000000001</v>
      </c>
      <c r="H1460"/>
      <c r="I1460"/>
      <c r="J1460" s="227">
        <f t="shared" si="338"/>
        <v>2.7684661184000002E-2</v>
      </c>
      <c r="K1460"/>
      <c r="L1460" s="280">
        <f t="shared" si="339"/>
        <v>2.8633693099999998E-3</v>
      </c>
      <c r="M1460" s="280">
        <f t="shared" si="340"/>
        <v>4.2044373000000006E-3</v>
      </c>
      <c r="N1460" s="281">
        <f t="shared" si="341"/>
        <v>8.4122574000000002E-5</v>
      </c>
      <c r="O1460" s="280">
        <v>2.0532732000000001E-2</v>
      </c>
      <c r="P1460" s="219">
        <v>2.0233268E-3</v>
      </c>
      <c r="Q1460" s="219">
        <v>2.1811105000000002E-3</v>
      </c>
      <c r="R1460" s="219">
        <v>1.9753847E-3</v>
      </c>
      <c r="S1460" s="219">
        <v>8.8798461000000003E-4</v>
      </c>
      <c r="T1460" s="219">
        <v>0</v>
      </c>
      <c r="U1460" s="219">
        <v>0</v>
      </c>
      <c r="V1460" s="219">
        <v>0</v>
      </c>
      <c r="W1460" s="286">
        <v>8.4122574000000002E-5</v>
      </c>
      <c r="X1460" s="219">
        <v>0</v>
      </c>
      <c r="Y1460" s="219">
        <v>0</v>
      </c>
      <c r="Z1460" s="219">
        <v>0</v>
      </c>
      <c r="AA1460" s="219">
        <v>0</v>
      </c>
      <c r="AB1460" s="219">
        <v>0</v>
      </c>
      <c r="AC1460"/>
      <c r="AD1460" s="227">
        <f t="shared" si="333"/>
        <v>2.0532732000000001E-2</v>
      </c>
      <c r="AE1460" s="227">
        <f t="shared" si="334"/>
        <v>7.0678066100000004E-3</v>
      </c>
      <c r="AF1460" s="227">
        <f t="shared" si="335"/>
        <v>4.2044373000000006E-3</v>
      </c>
      <c r="AG1460" s="227">
        <f t="shared" si="336"/>
        <v>4.2044373000000006E-3</v>
      </c>
      <c r="AH1460" s="227">
        <f t="shared" si="337"/>
        <v>8.4122574000000002E-5</v>
      </c>
      <c r="AI1460"/>
      <c r="AJ1460">
        <v>2.0195987999999998</v>
      </c>
      <c r="AK1460" s="155">
        <v>1.5817667</v>
      </c>
      <c r="AL1460" s="155">
        <v>0</v>
      </c>
      <c r="AM1460" s="155">
        <v>0</v>
      </c>
      <c r="AN1460" s="155">
        <v>3.1382007000000001E-3</v>
      </c>
      <c r="AO1460" s="155">
        <v>6.9811671000000004E-3</v>
      </c>
      <c r="AP1460" s="155">
        <v>0.42771278000000001</v>
      </c>
      <c r="AQ1460"/>
      <c r="AR1460" s="156">
        <v>3.1732098E-3</v>
      </c>
      <c r="AS1460" s="156">
        <v>2.9649765E-3</v>
      </c>
      <c r="AT1460" s="156">
        <v>1.1847912E-4</v>
      </c>
      <c r="AU1460" s="156">
        <v>8.9754170000000007E-5</v>
      </c>
      <c r="AV1460" s="282">
        <f t="shared" si="342"/>
        <v>1.7775638614600002E-7</v>
      </c>
      <c r="AW1460" s="282">
        <f t="shared" si="343"/>
        <v>4.3816244069400001E-10</v>
      </c>
      <c r="AX1460" s="283">
        <f t="shared" si="344"/>
        <v>1.25706116987E-2</v>
      </c>
      <c r="AY1460" s="157">
        <v>1.2702917E-7</v>
      </c>
      <c r="AZ1460" s="157">
        <v>3.8327767000000001E-10</v>
      </c>
      <c r="BA1460" s="157">
        <v>1.0471694E-14</v>
      </c>
      <c r="BB1460" s="157">
        <v>0</v>
      </c>
      <c r="BC1460" s="157">
        <v>0</v>
      </c>
      <c r="BD1460" s="157">
        <v>5.2935146000000003E-11</v>
      </c>
      <c r="BE1460" s="157">
        <v>5.0674281000000001E-8</v>
      </c>
      <c r="BF1460" s="157">
        <v>1.2071796E-11</v>
      </c>
      <c r="BG1460" s="157">
        <v>4.2802503000000001E-11</v>
      </c>
      <c r="BH1460" s="157">
        <v>0</v>
      </c>
      <c r="BI1460" s="157">
        <v>0</v>
      </c>
      <c r="BJ1460" s="157">
        <v>0</v>
      </c>
      <c r="BK1460" s="157">
        <v>0</v>
      </c>
      <c r="BL1460" s="157">
        <v>0</v>
      </c>
      <c r="BM1460" s="157">
        <v>0</v>
      </c>
      <c r="BN1460" s="157">
        <v>0</v>
      </c>
      <c r="BO1460" s="157">
        <v>0</v>
      </c>
      <c r="BP1460" s="157">
        <v>3.2246987000000002E-6</v>
      </c>
      <c r="BQ1460" s="157">
        <v>1.2567386999999999E-2</v>
      </c>
      <c r="BR1460" s="157">
        <v>0</v>
      </c>
      <c r="BS1460" s="157">
        <v>0</v>
      </c>
      <c r="BT1460" s="157">
        <v>0</v>
      </c>
      <c r="BU1460"/>
      <c r="BV1460" s="155">
        <v>7.3770577000000004E-6</v>
      </c>
      <c r="BW1460" s="155">
        <v>2.9509338999999999E-7</v>
      </c>
      <c r="BX1460" s="155">
        <v>3.8167138000000003E-6</v>
      </c>
      <c r="BY1460" s="155">
        <v>9.4045532999999996E-10</v>
      </c>
      <c r="BZ1460" s="155">
        <v>1.0378959999999999E-6</v>
      </c>
      <c r="CA1460" s="155">
        <v>0</v>
      </c>
      <c r="CB1460" s="155">
        <v>0</v>
      </c>
      <c r="CC1460" s="155">
        <v>0</v>
      </c>
      <c r="CD1460" s="155">
        <v>0</v>
      </c>
      <c r="CE1460" s="155">
        <v>2.8688748000000001E-9</v>
      </c>
      <c r="CF1460" s="155">
        <v>0</v>
      </c>
      <c r="CG1460" s="155">
        <v>0</v>
      </c>
      <c r="CH1460" s="155">
        <v>0</v>
      </c>
      <c r="CI1460" s="155">
        <v>3.9676096E-7</v>
      </c>
      <c r="CJ1460" s="155">
        <v>1.8267842000000001E-6</v>
      </c>
      <c r="CK1460" s="155">
        <v>1.0667786E-13</v>
      </c>
      <c r="CL1460" s="155">
        <v>0</v>
      </c>
      <c r="CM1460"/>
      <c r="CN1460" s="284">
        <v>0</v>
      </c>
      <c r="CO1460" s="284">
        <v>0.13688487999999999</v>
      </c>
      <c r="CP1460" s="285">
        <v>0</v>
      </c>
      <c r="CQ1460" s="284">
        <v>2.0189860000000001E-4</v>
      </c>
      <c r="CR1460" s="284">
        <v>0</v>
      </c>
      <c r="CS1460" s="284">
        <v>0</v>
      </c>
      <c r="CT1460" s="284">
        <v>3.4482500000000001E-5</v>
      </c>
      <c r="CU1460" s="284">
        <v>0</v>
      </c>
      <c r="CV1460" s="284">
        <v>0</v>
      </c>
      <c r="CW1460" s="284">
        <v>0</v>
      </c>
      <c r="CX1460"/>
      <c r="CY1460"/>
      <c r="CZ1460"/>
      <c r="DA1460"/>
      <c r="DB1460" s="57"/>
      <c r="DC1460"/>
      <c r="DD1460"/>
      <c r="DE1460"/>
      <c r="DF1460"/>
      <c r="DG1460"/>
      <c r="DH1460"/>
      <c r="DI1460"/>
      <c r="DJ1460"/>
      <c r="DK1460"/>
      <c r="DL1460"/>
    </row>
    <row r="1461" spans="1:116" ht="14.4">
      <c r="A1461" t="s">
        <v>2837</v>
      </c>
      <c r="B1461" s="188" t="s">
        <v>1252</v>
      </c>
      <c r="C1461" s="151" t="str">
        <f t="shared" si="345"/>
        <v>B.044.01.173</v>
      </c>
      <c r="D1461" s="54" t="s">
        <v>1251</v>
      </c>
      <c r="E1461" s="150" t="s">
        <v>440</v>
      </c>
      <c r="F1461" s="153" t="str">
        <f t="shared" si="346"/>
        <v>Electricity Greenland production</v>
      </c>
      <c r="G1461" s="154">
        <f t="shared" si="347"/>
        <v>3.0903163333333337E-2</v>
      </c>
      <c r="H1461"/>
      <c r="I1461"/>
      <c r="J1461" s="227">
        <f t="shared" si="338"/>
        <v>6.3515061899999999E-3</v>
      </c>
      <c r="K1461"/>
      <c r="L1461" s="280">
        <f t="shared" si="339"/>
        <v>3.8426449000000004E-4</v>
      </c>
      <c r="M1461" s="280">
        <f t="shared" si="340"/>
        <v>1.1525528100000001E-3</v>
      </c>
      <c r="N1461" s="281">
        <f t="shared" si="341"/>
        <v>1.7921439000000001E-4</v>
      </c>
      <c r="O1461" s="280">
        <v>4.6354745000000003E-3</v>
      </c>
      <c r="P1461" s="219">
        <v>9.0883827000000003E-4</v>
      </c>
      <c r="Q1461" s="219">
        <v>2.4371454E-4</v>
      </c>
      <c r="R1461" s="219">
        <v>2.0635828000000001E-4</v>
      </c>
      <c r="S1461" s="219">
        <v>1.7790621E-4</v>
      </c>
      <c r="T1461" s="219">
        <v>0</v>
      </c>
      <c r="U1461" s="219">
        <v>0</v>
      </c>
      <c r="V1461" s="219">
        <v>0</v>
      </c>
      <c r="W1461" s="286">
        <v>1.7921439000000001E-4</v>
      </c>
      <c r="X1461" s="219">
        <v>0</v>
      </c>
      <c r="Y1461" s="219">
        <v>0</v>
      </c>
      <c r="Z1461" s="219">
        <v>0</v>
      </c>
      <c r="AA1461" s="219">
        <v>0</v>
      </c>
      <c r="AB1461" s="219">
        <v>0</v>
      </c>
      <c r="AC1461"/>
      <c r="AD1461" s="227">
        <f t="shared" si="333"/>
        <v>4.6354745000000003E-3</v>
      </c>
      <c r="AE1461" s="227">
        <f t="shared" si="334"/>
        <v>1.5368173000000001E-3</v>
      </c>
      <c r="AF1461" s="227">
        <f t="shared" si="335"/>
        <v>1.1525528100000001E-3</v>
      </c>
      <c r="AG1461" s="227">
        <f t="shared" si="336"/>
        <v>1.1525528100000001E-3</v>
      </c>
      <c r="AH1461" s="227">
        <f t="shared" si="337"/>
        <v>1.7921439000000001E-4</v>
      </c>
      <c r="AI1461"/>
      <c r="AJ1461">
        <v>1.2995055</v>
      </c>
      <c r="AK1461" s="155">
        <v>0.36774716000000002</v>
      </c>
      <c r="AL1461" s="155">
        <v>0</v>
      </c>
      <c r="AM1461" s="155">
        <v>0</v>
      </c>
      <c r="AN1461" s="155">
        <v>0</v>
      </c>
      <c r="AO1461" s="155">
        <v>0</v>
      </c>
      <c r="AP1461" s="155">
        <v>0.93175830000000004</v>
      </c>
      <c r="AQ1461"/>
      <c r="AR1461" s="156">
        <v>8.5554426000000001E-4</v>
      </c>
      <c r="AS1461" s="156">
        <v>8.0030029999999999E-4</v>
      </c>
      <c r="AT1461" s="156">
        <v>2.8937758000000001E-5</v>
      </c>
      <c r="AU1461" s="156">
        <v>2.6306198E-5</v>
      </c>
      <c r="AV1461" s="282">
        <f t="shared" si="342"/>
        <v>4.7979634862399997E-8</v>
      </c>
      <c r="AW1461" s="282">
        <f t="shared" si="343"/>
        <v>1.0701833549200001E-10</v>
      </c>
      <c r="AX1461" s="283">
        <f t="shared" si="344"/>
        <v>3.6843414850000001E-3</v>
      </c>
      <c r="AY1461" s="157">
        <v>2.8678136000000001E-8</v>
      </c>
      <c r="AZ1461" s="157">
        <v>8.6528857999999997E-11</v>
      </c>
      <c r="BA1461" s="157">
        <v>2.3640920000000002E-15</v>
      </c>
      <c r="BB1461" s="157">
        <v>0</v>
      </c>
      <c r="BC1461" s="157">
        <v>0</v>
      </c>
      <c r="BD1461" s="157">
        <v>5.5298623999999998E-12</v>
      </c>
      <c r="BE1461" s="157">
        <v>1.9295969E-8</v>
      </c>
      <c r="BF1461" s="157">
        <v>1.2610784E-12</v>
      </c>
      <c r="BG1461" s="157">
        <v>1.9226035E-11</v>
      </c>
      <c r="BH1461" s="157">
        <v>0</v>
      </c>
      <c r="BI1461" s="157">
        <v>0</v>
      </c>
      <c r="BJ1461" s="157">
        <v>0</v>
      </c>
      <c r="BK1461" s="157">
        <v>0</v>
      </c>
      <c r="BL1461" s="157">
        <v>0</v>
      </c>
      <c r="BM1461" s="157">
        <v>0</v>
      </c>
      <c r="BN1461" s="157">
        <v>0</v>
      </c>
      <c r="BO1461" s="157">
        <v>0</v>
      </c>
      <c r="BP1461" s="157">
        <v>6.8698849999999999E-6</v>
      </c>
      <c r="BQ1461" s="157">
        <v>3.6774716000000001E-3</v>
      </c>
      <c r="BR1461" s="157">
        <v>0</v>
      </c>
      <c r="BS1461" s="157">
        <v>0</v>
      </c>
      <c r="BT1461" s="157">
        <v>0</v>
      </c>
      <c r="BU1461"/>
      <c r="BV1461" s="155">
        <v>1.7551305E-6</v>
      </c>
      <c r="BW1461" s="155">
        <v>1.325501E-7</v>
      </c>
      <c r="BX1461" s="155">
        <v>8.6166220000000004E-7</v>
      </c>
      <c r="BY1461" s="155">
        <v>9.8244528999999999E-11</v>
      </c>
      <c r="BZ1461" s="155">
        <v>2.6842639000000001E-7</v>
      </c>
      <c r="CA1461" s="155">
        <v>0</v>
      </c>
      <c r="CB1461" s="155">
        <v>0</v>
      </c>
      <c r="CC1461" s="155">
        <v>0</v>
      </c>
      <c r="CD1461" s="155">
        <v>0</v>
      </c>
      <c r="CE1461" s="155">
        <v>2.9969659000000002E-10</v>
      </c>
      <c r="CF1461" s="155">
        <v>0</v>
      </c>
      <c r="CG1461" s="155">
        <v>0</v>
      </c>
      <c r="CH1461" s="155">
        <v>0</v>
      </c>
      <c r="CI1461" s="155">
        <v>4.8050751000000001E-8</v>
      </c>
      <c r="CJ1461" s="155">
        <v>4.4404295000000001E-7</v>
      </c>
      <c r="CK1461" s="155">
        <v>2.2726609000000001E-13</v>
      </c>
      <c r="CL1461" s="155">
        <v>0</v>
      </c>
      <c r="CM1461"/>
      <c r="CN1461" s="284">
        <v>0</v>
      </c>
      <c r="CO1461" s="284">
        <v>3.0903164E-2</v>
      </c>
      <c r="CP1461" s="285">
        <v>0</v>
      </c>
      <c r="CQ1461" s="284">
        <v>9.0688846000000004E-5</v>
      </c>
      <c r="CR1461" s="284">
        <v>0</v>
      </c>
      <c r="CS1461" s="284">
        <v>0</v>
      </c>
      <c r="CT1461" s="284">
        <v>9.9786588999999994E-6</v>
      </c>
      <c r="CU1461" s="284">
        <v>0</v>
      </c>
      <c r="CV1461" s="284">
        <v>0</v>
      </c>
      <c r="CW1461" s="284">
        <v>0</v>
      </c>
      <c r="CX1461"/>
      <c r="CY1461"/>
      <c r="CZ1461"/>
      <c r="DA1461"/>
      <c r="DB1461" s="57"/>
      <c r="DC1461"/>
      <c r="DD1461"/>
      <c r="DE1461"/>
      <c r="DF1461"/>
      <c r="DG1461"/>
      <c r="DH1461"/>
      <c r="DI1461"/>
      <c r="DJ1461"/>
      <c r="DK1461"/>
      <c r="DL1461"/>
    </row>
    <row r="1462" spans="1:116" ht="14.4">
      <c r="A1462" t="s">
        <v>2838</v>
      </c>
      <c r="B1462" s="188" t="s">
        <v>1252</v>
      </c>
      <c r="C1462" s="151" t="str">
        <f t="shared" si="345"/>
        <v>B.044.01.174</v>
      </c>
      <c r="D1462" s="54" t="s">
        <v>1251</v>
      </c>
      <c r="E1462" s="150" t="s">
        <v>440</v>
      </c>
      <c r="F1462" s="153" t="str">
        <f t="shared" si="346"/>
        <v>Electricity Grenada production</v>
      </c>
      <c r="G1462" s="154">
        <f t="shared" si="347"/>
        <v>0.22340578</v>
      </c>
      <c r="H1462"/>
      <c r="I1462"/>
      <c r="J1462" s="227">
        <f t="shared" si="338"/>
        <v>4.52895361E-2</v>
      </c>
      <c r="K1462"/>
      <c r="L1462" s="280">
        <f t="shared" si="339"/>
        <v>2.9119304999999998E-3</v>
      </c>
      <c r="M1462" s="280">
        <f t="shared" si="340"/>
        <v>8.8667386000000001E-3</v>
      </c>
      <c r="N1462" s="281">
        <f t="shared" si="341"/>
        <v>0</v>
      </c>
      <c r="O1462" s="280">
        <v>3.3510867E-2</v>
      </c>
      <c r="P1462" s="219">
        <v>6.9918109000000001E-3</v>
      </c>
      <c r="Q1462" s="219">
        <v>1.8749277E-3</v>
      </c>
      <c r="R1462" s="219">
        <v>1.5875411000000001E-3</v>
      </c>
      <c r="S1462" s="219">
        <v>1.3243894E-3</v>
      </c>
      <c r="T1462" s="219">
        <v>0</v>
      </c>
      <c r="U1462" s="219">
        <v>0</v>
      </c>
      <c r="V1462" s="219">
        <v>0</v>
      </c>
      <c r="W1462" s="219">
        <v>0</v>
      </c>
      <c r="X1462" s="219">
        <v>0</v>
      </c>
      <c r="Y1462" s="219">
        <v>0</v>
      </c>
      <c r="Z1462" s="219">
        <v>0</v>
      </c>
      <c r="AA1462" s="219">
        <v>0</v>
      </c>
      <c r="AB1462" s="219">
        <v>0</v>
      </c>
      <c r="AC1462"/>
      <c r="AD1462" s="227">
        <f t="shared" si="333"/>
        <v>3.3510867E-2</v>
      </c>
      <c r="AE1462" s="227">
        <f t="shared" si="334"/>
        <v>1.17786691E-2</v>
      </c>
      <c r="AF1462" s="227">
        <f t="shared" si="335"/>
        <v>8.8667386000000001E-3</v>
      </c>
      <c r="AG1462" s="227">
        <f t="shared" si="336"/>
        <v>8.8667386000000001E-3</v>
      </c>
      <c r="AH1462" s="227">
        <f t="shared" si="337"/>
        <v>0</v>
      </c>
      <c r="AI1462"/>
      <c r="AJ1462">
        <v>2.8291267000000002</v>
      </c>
      <c r="AK1462" s="155">
        <v>2.8291267000000002</v>
      </c>
      <c r="AL1462" s="155">
        <v>0</v>
      </c>
      <c r="AM1462" s="155">
        <v>0</v>
      </c>
      <c r="AN1462" s="155">
        <v>0</v>
      </c>
      <c r="AO1462" s="155">
        <v>0</v>
      </c>
      <c r="AP1462" s="155">
        <v>0</v>
      </c>
      <c r="AQ1462"/>
      <c r="AR1462" s="156">
        <v>6.3370876999999997E-3</v>
      </c>
      <c r="AS1462" s="156">
        <v>5.9233207E-3</v>
      </c>
      <c r="AT1462" s="156">
        <v>2.1176735999999999E-4</v>
      </c>
      <c r="AU1462" s="156">
        <v>2.0199964999999999E-4</v>
      </c>
      <c r="AV1462" s="282">
        <f t="shared" si="342"/>
        <v>3.5511515194999997E-7</v>
      </c>
      <c r="AW1462" s="282">
        <f t="shared" si="343"/>
        <v>7.8316330034200003E-10</v>
      </c>
      <c r="AX1462" s="283">
        <f t="shared" si="344"/>
        <v>2.8291266999999998E-2</v>
      </c>
      <c r="AY1462" s="157">
        <v>2.0732056E-7</v>
      </c>
      <c r="AZ1462" s="157">
        <v>6.2553618000000004E-10</v>
      </c>
      <c r="BA1462" s="157">
        <v>1.7090542E-14</v>
      </c>
      <c r="BB1462" s="157">
        <v>0</v>
      </c>
      <c r="BC1462" s="157">
        <v>0</v>
      </c>
      <c r="BD1462" s="157">
        <v>4.2541949999999997E-11</v>
      </c>
      <c r="BE1462" s="157">
        <v>1.4775205000000001E-7</v>
      </c>
      <c r="BF1462" s="157">
        <v>9.7016397999999993E-12</v>
      </c>
      <c r="BG1462" s="157">
        <v>1.4790839E-10</v>
      </c>
      <c r="BH1462" s="157">
        <v>0</v>
      </c>
      <c r="BI1462" s="157">
        <v>0</v>
      </c>
      <c r="BJ1462" s="157">
        <v>0</v>
      </c>
      <c r="BK1462" s="157">
        <v>0</v>
      </c>
      <c r="BL1462" s="157">
        <v>0</v>
      </c>
      <c r="BM1462" s="157">
        <v>0</v>
      </c>
      <c r="BN1462" s="157">
        <v>0</v>
      </c>
      <c r="BO1462" s="157">
        <v>0</v>
      </c>
      <c r="BP1462" s="157">
        <v>0</v>
      </c>
      <c r="BQ1462" s="157">
        <v>2.8291266999999998E-2</v>
      </c>
      <c r="BR1462" s="157">
        <v>0</v>
      </c>
      <c r="BS1462" s="157">
        <v>0</v>
      </c>
      <c r="BT1462" s="157">
        <v>0</v>
      </c>
      <c r="BU1462"/>
      <c r="BV1462" s="155">
        <v>1.3063091000000001E-5</v>
      </c>
      <c r="BW1462" s="155">
        <v>1.0197250999999999E-6</v>
      </c>
      <c r="BX1462" s="155">
        <v>6.2291459000000003E-6</v>
      </c>
      <c r="BY1462" s="155">
        <v>7.5580792999999998E-10</v>
      </c>
      <c r="BZ1462" s="155">
        <v>2.0254174000000001E-6</v>
      </c>
      <c r="CA1462" s="155">
        <v>0</v>
      </c>
      <c r="CB1462" s="155">
        <v>0</v>
      </c>
      <c r="CC1462" s="155">
        <v>0</v>
      </c>
      <c r="CD1462" s="155">
        <v>0</v>
      </c>
      <c r="CE1462" s="155">
        <v>2.3056047999999999E-9</v>
      </c>
      <c r="CF1462" s="155">
        <v>0</v>
      </c>
      <c r="CG1462" s="155">
        <v>0</v>
      </c>
      <c r="CH1462" s="155">
        <v>0</v>
      </c>
      <c r="CI1462" s="155">
        <v>3.6966066999999998E-7</v>
      </c>
      <c r="CJ1462" s="155">
        <v>3.4160801E-6</v>
      </c>
      <c r="CK1462" s="155">
        <v>0</v>
      </c>
      <c r="CL1462" s="155">
        <v>0</v>
      </c>
      <c r="CM1462"/>
      <c r="CN1462" s="284">
        <v>0</v>
      </c>
      <c r="CO1462" s="284">
        <v>0.22340578</v>
      </c>
      <c r="CP1462" s="285">
        <v>0</v>
      </c>
      <c r="CQ1462" s="284">
        <v>6.9768108000000002E-4</v>
      </c>
      <c r="CR1462" s="284">
        <v>0</v>
      </c>
      <c r="CS1462" s="284">
        <v>0</v>
      </c>
      <c r="CT1462" s="284">
        <v>7.5663226000000002E-5</v>
      </c>
      <c r="CU1462" s="284">
        <v>0</v>
      </c>
      <c r="CV1462" s="284">
        <v>0</v>
      </c>
      <c r="CW1462" s="284">
        <v>0</v>
      </c>
      <c r="CX1462"/>
      <c r="CY1462"/>
      <c r="CZ1462"/>
      <c r="DA1462"/>
      <c r="DB1462" s="57"/>
      <c r="DC1462"/>
      <c r="DD1462"/>
      <c r="DE1462"/>
      <c r="DF1462"/>
      <c r="DG1462"/>
      <c r="DH1462"/>
      <c r="DI1462"/>
      <c r="DJ1462"/>
      <c r="DK1462"/>
      <c r="DL1462"/>
    </row>
    <row r="1463" spans="1:116" ht="14.4">
      <c r="A1463" t="s">
        <v>2839</v>
      </c>
      <c r="B1463" s="188" t="s">
        <v>1252</v>
      </c>
      <c r="C1463" s="151" t="str">
        <f t="shared" si="345"/>
        <v>B.044.01.175</v>
      </c>
      <c r="D1463" s="54" t="s">
        <v>1251</v>
      </c>
      <c r="E1463" s="150" t="s">
        <v>440</v>
      </c>
      <c r="F1463" s="153" t="str">
        <f t="shared" si="346"/>
        <v>Electricity Guam production</v>
      </c>
      <c r="G1463" s="154">
        <f t="shared" si="347"/>
        <v>0.20107976</v>
      </c>
      <c r="H1463"/>
      <c r="I1463"/>
      <c r="J1463" s="227">
        <f t="shared" si="338"/>
        <v>4.0780400662999997E-2</v>
      </c>
      <c r="K1463"/>
      <c r="L1463" s="280">
        <f t="shared" si="339"/>
        <v>2.6203039999999999E-3</v>
      </c>
      <c r="M1463" s="280">
        <f t="shared" si="340"/>
        <v>7.9766634000000003E-3</v>
      </c>
      <c r="N1463" s="281">
        <f t="shared" si="341"/>
        <v>2.1469263E-5</v>
      </c>
      <c r="O1463" s="280">
        <v>3.0161963999999999E-2</v>
      </c>
      <c r="P1463" s="219">
        <v>6.2883443999999997E-3</v>
      </c>
      <c r="Q1463" s="219">
        <v>1.688319E-3</v>
      </c>
      <c r="R1463" s="219">
        <v>1.4293795999999999E-3</v>
      </c>
      <c r="S1463" s="219">
        <v>1.1909244E-3</v>
      </c>
      <c r="T1463" s="219">
        <v>0</v>
      </c>
      <c r="U1463" s="219">
        <v>0</v>
      </c>
      <c r="V1463" s="219">
        <v>0</v>
      </c>
      <c r="W1463" s="286">
        <v>2.1469263E-5</v>
      </c>
      <c r="X1463" s="219">
        <v>0</v>
      </c>
      <c r="Y1463" s="219">
        <v>0</v>
      </c>
      <c r="Z1463" s="219">
        <v>0</v>
      </c>
      <c r="AA1463" s="219">
        <v>0</v>
      </c>
      <c r="AB1463" s="219">
        <v>0</v>
      </c>
      <c r="AC1463"/>
      <c r="AD1463" s="227">
        <f t="shared" si="333"/>
        <v>3.0161963999999999E-2</v>
      </c>
      <c r="AE1463" s="227">
        <f t="shared" si="334"/>
        <v>1.0596967399999999E-2</v>
      </c>
      <c r="AF1463" s="227">
        <f t="shared" si="335"/>
        <v>7.9766634000000003E-3</v>
      </c>
      <c r="AG1463" s="227">
        <f t="shared" si="336"/>
        <v>7.9766634000000003E-3</v>
      </c>
      <c r="AH1463" s="227">
        <f t="shared" si="337"/>
        <v>2.1469263E-5</v>
      </c>
      <c r="AI1463"/>
      <c r="AJ1463">
        <v>2.6239832000000001</v>
      </c>
      <c r="AK1463" s="155">
        <v>2.5430495999999998</v>
      </c>
      <c r="AL1463" s="155">
        <v>0</v>
      </c>
      <c r="AM1463" s="155">
        <v>0</v>
      </c>
      <c r="AN1463" s="155">
        <v>0</v>
      </c>
      <c r="AO1463" s="155">
        <v>8.0933613000000001E-2</v>
      </c>
      <c r="AP1463" s="155">
        <v>0</v>
      </c>
      <c r="AQ1463"/>
      <c r="AR1463" s="156">
        <v>5.7018053000000004E-3</v>
      </c>
      <c r="AS1463" s="156">
        <v>5.3296476000000001E-3</v>
      </c>
      <c r="AT1463" s="156">
        <v>1.9057811E-4</v>
      </c>
      <c r="AU1463" s="156">
        <v>1.8157962000000001E-4</v>
      </c>
      <c r="AV1463" s="282">
        <f t="shared" si="342"/>
        <v>3.1952324363700001E-7</v>
      </c>
      <c r="AW1463" s="282">
        <f t="shared" si="343"/>
        <v>7.0480070030200002E-10</v>
      </c>
      <c r="AX1463" s="283">
        <f t="shared" si="344"/>
        <v>2.5431318988410001E-2</v>
      </c>
      <c r="AY1463" s="157">
        <v>1.8660202000000001E-7</v>
      </c>
      <c r="AZ1463" s="157">
        <v>5.6302333000000003E-10</v>
      </c>
      <c r="BA1463" s="157">
        <v>1.5382602000000002E-14</v>
      </c>
      <c r="BB1463" s="157">
        <v>0</v>
      </c>
      <c r="BC1463" s="157">
        <v>0</v>
      </c>
      <c r="BD1463" s="157">
        <v>3.8303636999999999E-11</v>
      </c>
      <c r="BE1463" s="157">
        <v>1.3288291999999999E-7</v>
      </c>
      <c r="BF1463" s="157">
        <v>8.7350976999999993E-12</v>
      </c>
      <c r="BG1463" s="157">
        <v>1.3302689000000001E-10</v>
      </c>
      <c r="BH1463" s="157">
        <v>0</v>
      </c>
      <c r="BI1463" s="157">
        <v>0</v>
      </c>
      <c r="BJ1463" s="157">
        <v>0</v>
      </c>
      <c r="BK1463" s="157">
        <v>0</v>
      </c>
      <c r="BL1463" s="157">
        <v>0</v>
      </c>
      <c r="BM1463" s="157">
        <v>0</v>
      </c>
      <c r="BN1463" s="157">
        <v>0</v>
      </c>
      <c r="BO1463" s="157">
        <v>0</v>
      </c>
      <c r="BP1463" s="157">
        <v>8.2298840999999999E-7</v>
      </c>
      <c r="BQ1463" s="157">
        <v>2.5430496E-2</v>
      </c>
      <c r="BR1463" s="157">
        <v>0</v>
      </c>
      <c r="BS1463" s="157">
        <v>0</v>
      </c>
      <c r="BT1463" s="157">
        <v>0</v>
      </c>
      <c r="BU1463"/>
      <c r="BV1463" s="155">
        <v>1.1751382E-5</v>
      </c>
      <c r="BW1463" s="155">
        <v>9.1712759E-7</v>
      </c>
      <c r="BX1463" s="155">
        <v>5.6066373E-6</v>
      </c>
      <c r="BY1463" s="155">
        <v>6.8050930000000005E-10</v>
      </c>
      <c r="BZ1463" s="155">
        <v>1.8214423999999999E-6</v>
      </c>
      <c r="CA1463" s="155">
        <v>0</v>
      </c>
      <c r="CB1463" s="155">
        <v>0</v>
      </c>
      <c r="CC1463" s="155">
        <v>0</v>
      </c>
      <c r="CD1463" s="155">
        <v>0</v>
      </c>
      <c r="CE1463" s="155">
        <v>2.0759050999999998E-9</v>
      </c>
      <c r="CF1463" s="155">
        <v>0</v>
      </c>
      <c r="CG1463" s="155">
        <v>0</v>
      </c>
      <c r="CH1463" s="155">
        <v>0</v>
      </c>
      <c r="CI1463" s="155">
        <v>3.3276732E-7</v>
      </c>
      <c r="CJ1463" s="155">
        <v>3.0706511000000002E-6</v>
      </c>
      <c r="CK1463" s="155">
        <v>2.7225690000000001E-14</v>
      </c>
      <c r="CL1463" s="155">
        <v>0</v>
      </c>
      <c r="CM1463"/>
      <c r="CN1463" s="284">
        <v>0</v>
      </c>
      <c r="CO1463" s="284">
        <v>0.20107976</v>
      </c>
      <c r="CP1463" s="285">
        <v>0</v>
      </c>
      <c r="CQ1463" s="284">
        <v>6.2748534000000005E-4</v>
      </c>
      <c r="CR1463" s="284">
        <v>0</v>
      </c>
      <c r="CS1463" s="284">
        <v>0</v>
      </c>
      <c r="CT1463" s="284">
        <v>6.8045183000000004E-5</v>
      </c>
      <c r="CU1463" s="284">
        <v>0</v>
      </c>
      <c r="CV1463" s="284">
        <v>0</v>
      </c>
      <c r="CW1463" s="284">
        <v>0</v>
      </c>
      <c r="CX1463"/>
      <c r="CY1463"/>
      <c r="CZ1463"/>
      <c r="DA1463"/>
      <c r="DB1463" s="57"/>
      <c r="DC1463"/>
      <c r="DD1463"/>
      <c r="DE1463"/>
      <c r="DF1463"/>
      <c r="DG1463"/>
      <c r="DH1463"/>
      <c r="DI1463"/>
      <c r="DJ1463"/>
      <c r="DK1463"/>
      <c r="DL1463"/>
    </row>
    <row r="1464" spans="1:116" ht="14.4">
      <c r="A1464" t="s">
        <v>2840</v>
      </c>
      <c r="B1464" s="188" t="s">
        <v>1252</v>
      </c>
      <c r="C1464" s="151" t="str">
        <f t="shared" si="345"/>
        <v>B.044.01.176</v>
      </c>
      <c r="D1464" s="54" t="s">
        <v>1251</v>
      </c>
      <c r="E1464" s="150" t="s">
        <v>440</v>
      </c>
      <c r="F1464" s="153" t="str">
        <f t="shared" si="346"/>
        <v>Electricity Guatemala production</v>
      </c>
      <c r="G1464" s="154">
        <f t="shared" si="347"/>
        <v>7.4195979999999995E-2</v>
      </c>
      <c r="H1464"/>
      <c r="I1464"/>
      <c r="J1464" s="227">
        <f t="shared" si="338"/>
        <v>1.6692395539999998E-2</v>
      </c>
      <c r="K1464"/>
      <c r="L1464" s="280">
        <f t="shared" si="339"/>
        <v>2.0679971199999998E-3</v>
      </c>
      <c r="M1464" s="280">
        <f t="shared" si="340"/>
        <v>3.3871168999999998E-3</v>
      </c>
      <c r="N1464" s="281">
        <f t="shared" si="341"/>
        <v>1.0788451999999999E-4</v>
      </c>
      <c r="O1464" s="280">
        <v>1.1129396999999999E-2</v>
      </c>
      <c r="P1464" s="219">
        <v>1.9134337E-3</v>
      </c>
      <c r="Q1464" s="219">
        <v>1.4736832E-3</v>
      </c>
      <c r="R1464" s="219">
        <v>1.2457774999999999E-3</v>
      </c>
      <c r="S1464" s="219">
        <v>8.2221962000000003E-4</v>
      </c>
      <c r="T1464" s="219">
        <v>0</v>
      </c>
      <c r="U1464" s="219">
        <v>0</v>
      </c>
      <c r="V1464" s="219">
        <v>0</v>
      </c>
      <c r="W1464" s="219">
        <v>1.0788451999999999E-4</v>
      </c>
      <c r="X1464" s="219">
        <v>0</v>
      </c>
      <c r="Y1464" s="219">
        <v>0</v>
      </c>
      <c r="Z1464" s="219">
        <v>0</v>
      </c>
      <c r="AA1464" s="219">
        <v>0</v>
      </c>
      <c r="AB1464" s="219">
        <v>0</v>
      </c>
      <c r="AC1464"/>
      <c r="AD1464" s="227">
        <f t="shared" si="333"/>
        <v>1.1129396999999999E-2</v>
      </c>
      <c r="AE1464" s="227">
        <f t="shared" si="334"/>
        <v>5.4551140199999995E-3</v>
      </c>
      <c r="AF1464" s="227">
        <f t="shared" si="335"/>
        <v>3.3871168999999998E-3</v>
      </c>
      <c r="AG1464" s="227">
        <f t="shared" si="336"/>
        <v>3.3871168999999998E-3</v>
      </c>
      <c r="AH1464" s="227">
        <f t="shared" si="337"/>
        <v>1.0788451999999999E-4</v>
      </c>
      <c r="AI1464"/>
      <c r="AJ1464">
        <v>2.3745346999999999</v>
      </c>
      <c r="AK1464" s="155">
        <v>0.81887690999999996</v>
      </c>
      <c r="AL1464" s="155">
        <v>0</v>
      </c>
      <c r="AM1464" s="155">
        <v>0</v>
      </c>
      <c r="AN1464" s="155">
        <v>0.99516468999999996</v>
      </c>
      <c r="AO1464" s="155">
        <v>7.8486096000000005E-2</v>
      </c>
      <c r="AP1464" s="155">
        <v>0.48200701000000001</v>
      </c>
      <c r="AQ1464"/>
      <c r="AR1464" s="156">
        <v>2.0375238000000001E-3</v>
      </c>
      <c r="AS1464" s="156">
        <v>1.9437904000000001E-3</v>
      </c>
      <c r="AT1464" s="156">
        <v>6.9180561000000006E-5</v>
      </c>
      <c r="AU1464" s="156">
        <v>2.4552877E-5</v>
      </c>
      <c r="AV1464" s="282">
        <f t="shared" si="342"/>
        <v>1.16534193579E-7</v>
      </c>
      <c r="AW1464" s="282">
        <f t="shared" si="343"/>
        <v>2.5584526749239998E-10</v>
      </c>
      <c r="AX1464" s="283">
        <f t="shared" si="344"/>
        <v>3.4387782734000001E-3</v>
      </c>
      <c r="AY1464" s="157">
        <v>6.8853868E-8</v>
      </c>
      <c r="AZ1464" s="157">
        <v>2.0774874E-10</v>
      </c>
      <c r="BA1464" s="157">
        <v>5.6759923999999997E-15</v>
      </c>
      <c r="BB1464" s="157">
        <v>0</v>
      </c>
      <c r="BC1464" s="157">
        <v>0</v>
      </c>
      <c r="BD1464" s="157">
        <v>3.3383578999999997E-11</v>
      </c>
      <c r="BE1464" s="157">
        <v>4.7646941999999998E-8</v>
      </c>
      <c r="BF1464" s="157">
        <v>7.6130845000000003E-12</v>
      </c>
      <c r="BG1464" s="157">
        <v>4.0477767000000002E-11</v>
      </c>
      <c r="BH1464" s="157">
        <v>0</v>
      </c>
      <c r="BI1464" s="157">
        <v>0</v>
      </c>
      <c r="BJ1464" s="157">
        <v>0</v>
      </c>
      <c r="BK1464" s="157">
        <v>0</v>
      </c>
      <c r="BL1464" s="157">
        <v>0</v>
      </c>
      <c r="BM1464" s="157">
        <v>0</v>
      </c>
      <c r="BN1464" s="157">
        <v>0</v>
      </c>
      <c r="BO1464" s="157">
        <v>0</v>
      </c>
      <c r="BP1464" s="157">
        <v>4.1355733999999999E-6</v>
      </c>
      <c r="BQ1464" s="157">
        <v>3.4346427000000001E-3</v>
      </c>
      <c r="BR1464" s="157">
        <v>0</v>
      </c>
      <c r="BS1464" s="157">
        <v>0</v>
      </c>
      <c r="BT1464" s="157">
        <v>0</v>
      </c>
      <c r="BU1464"/>
      <c r="BV1464" s="155">
        <v>4.5610977999999999E-6</v>
      </c>
      <c r="BW1464" s="155">
        <v>2.7906595999999998E-7</v>
      </c>
      <c r="BX1464" s="155">
        <v>2.0687807999999998E-6</v>
      </c>
      <c r="BY1464" s="155">
        <v>5.9309867000000002E-10</v>
      </c>
      <c r="BZ1464" s="155">
        <v>9.6582869000000003E-7</v>
      </c>
      <c r="CA1464" s="155">
        <v>0</v>
      </c>
      <c r="CB1464" s="155">
        <v>0</v>
      </c>
      <c r="CC1464" s="155">
        <v>0</v>
      </c>
      <c r="CD1464" s="155">
        <v>0</v>
      </c>
      <c r="CE1464" s="155">
        <v>1.8092575E-9</v>
      </c>
      <c r="CF1464" s="155">
        <v>0</v>
      </c>
      <c r="CG1464" s="155">
        <v>0</v>
      </c>
      <c r="CH1464" s="155">
        <v>0</v>
      </c>
      <c r="CI1464" s="155">
        <v>2.5625218E-7</v>
      </c>
      <c r="CJ1464" s="155">
        <v>9.8876769999999989E-7</v>
      </c>
      <c r="CK1464" s="155">
        <v>1.3681096E-13</v>
      </c>
      <c r="CL1464" s="155">
        <v>0</v>
      </c>
      <c r="CM1464"/>
      <c r="CN1464" s="284">
        <v>0</v>
      </c>
      <c r="CO1464" s="284">
        <v>7.4195978999999995E-2</v>
      </c>
      <c r="CP1464" s="285">
        <v>0</v>
      </c>
      <c r="CQ1464" s="284">
        <v>1.9093286999999999E-4</v>
      </c>
      <c r="CR1464" s="284">
        <v>0</v>
      </c>
      <c r="CS1464" s="284">
        <v>0</v>
      </c>
      <c r="CT1464" s="284">
        <v>3.2172346999999999E-5</v>
      </c>
      <c r="CU1464" s="284">
        <v>0</v>
      </c>
      <c r="CV1464" s="284">
        <v>0</v>
      </c>
      <c r="CW1464" s="284">
        <v>0</v>
      </c>
      <c r="CX1464"/>
      <c r="CY1464"/>
      <c r="CZ1464"/>
      <c r="DA1464"/>
      <c r="DB1464" s="57"/>
      <c r="DC1464"/>
      <c r="DD1464"/>
      <c r="DE1464"/>
      <c r="DF1464"/>
      <c r="DG1464"/>
      <c r="DH1464"/>
      <c r="DI1464"/>
      <c r="DJ1464"/>
      <c r="DK1464"/>
      <c r="DL1464"/>
    </row>
    <row r="1465" spans="1:116" ht="14.4">
      <c r="A1465" t="s">
        <v>2841</v>
      </c>
      <c r="B1465" s="188" t="s">
        <v>1252</v>
      </c>
      <c r="C1465" s="151" t="str">
        <f t="shared" si="345"/>
        <v>B.044.01.177</v>
      </c>
      <c r="D1465" s="54" t="s">
        <v>1251</v>
      </c>
      <c r="E1465" s="150" t="s">
        <v>440</v>
      </c>
      <c r="F1465" s="153" t="str">
        <f t="shared" si="346"/>
        <v>Electricity Guinea production</v>
      </c>
      <c r="G1465" s="154">
        <f t="shared" si="347"/>
        <v>6.4866361333333331E-2</v>
      </c>
      <c r="H1465"/>
      <c r="I1465"/>
      <c r="J1465" s="227">
        <f t="shared" si="338"/>
        <v>1.323425837E-2</v>
      </c>
      <c r="K1465"/>
      <c r="L1465" s="280">
        <f t="shared" si="339"/>
        <v>8.2778435000000004E-4</v>
      </c>
      <c r="M1465" s="280">
        <f t="shared" si="340"/>
        <v>2.5036825099999998E-3</v>
      </c>
      <c r="N1465" s="281">
        <f t="shared" si="341"/>
        <v>1.7283730999999999E-4</v>
      </c>
      <c r="O1465" s="280">
        <v>9.7299541999999999E-3</v>
      </c>
      <c r="P1465" s="219">
        <v>1.9740875E-3</v>
      </c>
      <c r="Q1465" s="219">
        <v>5.2959500999999996E-4</v>
      </c>
      <c r="R1465" s="219">
        <v>4.4840226000000003E-4</v>
      </c>
      <c r="S1465" s="219">
        <v>3.7938209000000001E-4</v>
      </c>
      <c r="T1465" s="219">
        <v>0</v>
      </c>
      <c r="U1465" s="219">
        <v>0</v>
      </c>
      <c r="V1465" s="219">
        <v>0</v>
      </c>
      <c r="W1465" s="286">
        <v>1.7283730999999999E-4</v>
      </c>
      <c r="X1465" s="219">
        <v>0</v>
      </c>
      <c r="Y1465" s="219">
        <v>0</v>
      </c>
      <c r="Z1465" s="219">
        <v>0</v>
      </c>
      <c r="AA1465" s="219">
        <v>0</v>
      </c>
      <c r="AB1465" s="219">
        <v>0</v>
      </c>
      <c r="AC1465"/>
      <c r="AD1465" s="227">
        <f t="shared" si="333"/>
        <v>9.7299541999999999E-3</v>
      </c>
      <c r="AE1465" s="227">
        <f t="shared" si="334"/>
        <v>3.33146686E-3</v>
      </c>
      <c r="AF1465" s="227">
        <f t="shared" si="335"/>
        <v>2.5036825099999998E-3</v>
      </c>
      <c r="AG1465" s="227">
        <f t="shared" si="336"/>
        <v>2.5036825099999998E-3</v>
      </c>
      <c r="AH1465" s="227">
        <f t="shared" si="337"/>
        <v>1.7283730999999999E-4</v>
      </c>
      <c r="AI1465"/>
      <c r="AJ1465">
        <v>1.6938690000000001</v>
      </c>
      <c r="AK1465" s="155">
        <v>0.79862690999999997</v>
      </c>
      <c r="AL1465" s="155">
        <v>0</v>
      </c>
      <c r="AM1465" s="155">
        <v>0</v>
      </c>
      <c r="AN1465" s="155">
        <v>0</v>
      </c>
      <c r="AO1465" s="155">
        <v>8.8637835999999994E-3</v>
      </c>
      <c r="AP1465" s="155">
        <v>0.88637836000000003</v>
      </c>
      <c r="AQ1465"/>
      <c r="AR1465" s="156">
        <v>1.8197457E-3</v>
      </c>
      <c r="AS1465" s="156">
        <v>1.7015304000000001E-3</v>
      </c>
      <c r="AT1465" s="156">
        <v>6.1146060000000005E-5</v>
      </c>
      <c r="AU1465" s="156">
        <v>5.7069267000000002E-5</v>
      </c>
      <c r="AV1465" s="282">
        <f t="shared" si="342"/>
        <v>1.0201021700799999E-7</v>
      </c>
      <c r="AW1465" s="282">
        <f t="shared" si="343"/>
        <v>2.2613187737659999E-10</v>
      </c>
      <c r="AX1465" s="283">
        <f t="shared" si="344"/>
        <v>7.9928945302000006E-3</v>
      </c>
      <c r="AY1465" s="157">
        <v>6.0195982999999996E-8</v>
      </c>
      <c r="AZ1465" s="157">
        <v>1.8162581E-10</v>
      </c>
      <c r="BA1465" s="157">
        <v>4.9622765999999997E-15</v>
      </c>
      <c r="BB1465" s="157">
        <v>0</v>
      </c>
      <c r="BC1465" s="157">
        <v>0</v>
      </c>
      <c r="BD1465" s="157">
        <v>1.2016008E-11</v>
      </c>
      <c r="BE1465" s="157">
        <v>4.1802218000000003E-8</v>
      </c>
      <c r="BF1465" s="157">
        <v>2.7402360999999998E-12</v>
      </c>
      <c r="BG1465" s="157">
        <v>4.1760868999999997E-11</v>
      </c>
      <c r="BH1465" s="157">
        <v>0</v>
      </c>
      <c r="BI1465" s="157">
        <v>0</v>
      </c>
      <c r="BJ1465" s="157">
        <v>0</v>
      </c>
      <c r="BK1465" s="157">
        <v>0</v>
      </c>
      <c r="BL1465" s="157">
        <v>0</v>
      </c>
      <c r="BM1465" s="157">
        <v>0</v>
      </c>
      <c r="BN1465" s="157">
        <v>0</v>
      </c>
      <c r="BO1465" s="157">
        <v>0</v>
      </c>
      <c r="BP1465" s="157">
        <v>6.6254302000000004E-6</v>
      </c>
      <c r="BQ1465" s="157">
        <v>7.9862691000000003E-3</v>
      </c>
      <c r="BR1465" s="157">
        <v>0</v>
      </c>
      <c r="BS1465" s="157">
        <v>0</v>
      </c>
      <c r="BT1465" s="157">
        <v>0</v>
      </c>
      <c r="BU1465"/>
      <c r="BV1465" s="155">
        <v>3.7428838999999998E-6</v>
      </c>
      <c r="BW1465" s="155">
        <v>2.8791205000000001E-7</v>
      </c>
      <c r="BX1465" s="155">
        <v>1.8086463E-6</v>
      </c>
      <c r="BY1465" s="155">
        <v>2.1347857000000001E-10</v>
      </c>
      <c r="BZ1465" s="155">
        <v>5.7674043999999997E-7</v>
      </c>
      <c r="CA1465" s="155">
        <v>0</v>
      </c>
      <c r="CB1465" s="155">
        <v>0</v>
      </c>
      <c r="CC1465" s="155">
        <v>0</v>
      </c>
      <c r="CD1465" s="155">
        <v>0</v>
      </c>
      <c r="CE1465" s="155">
        <v>6.5121995999999998E-10</v>
      </c>
      <c r="CF1465" s="155">
        <v>0</v>
      </c>
      <c r="CG1465" s="155">
        <v>0</v>
      </c>
      <c r="CH1465" s="155">
        <v>0</v>
      </c>
      <c r="CI1465" s="155">
        <v>1.0440381E-7</v>
      </c>
      <c r="CJ1465" s="155">
        <v>9.6431647000000005E-7</v>
      </c>
      <c r="CK1465" s="155">
        <v>2.1917916000000001E-13</v>
      </c>
      <c r="CL1465" s="155">
        <v>0</v>
      </c>
      <c r="CM1465"/>
      <c r="CN1465" s="284">
        <v>0</v>
      </c>
      <c r="CO1465" s="284">
        <v>6.4866360999999997E-2</v>
      </c>
      <c r="CP1465" s="285">
        <v>0</v>
      </c>
      <c r="CQ1465" s="284">
        <v>1.9698523E-4</v>
      </c>
      <c r="CR1465" s="284">
        <v>0</v>
      </c>
      <c r="CS1465" s="284">
        <v>0</v>
      </c>
      <c r="CT1465" s="284">
        <v>2.1498884000000001E-5</v>
      </c>
      <c r="CU1465" s="284">
        <v>0</v>
      </c>
      <c r="CV1465" s="284">
        <v>0</v>
      </c>
      <c r="CW1465" s="284">
        <v>0</v>
      </c>
      <c r="CX1465"/>
      <c r="CY1465"/>
      <c r="CZ1465"/>
      <c r="DA1465"/>
      <c r="DB1465" s="57"/>
      <c r="DC1465"/>
      <c r="DD1465"/>
      <c r="DE1465"/>
      <c r="DF1465"/>
      <c r="DG1465"/>
      <c r="DH1465"/>
      <c r="DI1465"/>
      <c r="DJ1465"/>
      <c r="DK1465"/>
      <c r="DL1465"/>
    </row>
    <row r="1466" spans="1:116" ht="14.4">
      <c r="A1466" t="s">
        <v>2842</v>
      </c>
      <c r="B1466" s="188" t="s">
        <v>1252</v>
      </c>
      <c r="C1466" s="151" t="str">
        <f t="shared" si="345"/>
        <v>B.044.01.178</v>
      </c>
      <c r="D1466" s="54" t="s">
        <v>1251</v>
      </c>
      <c r="E1466" s="150" t="s">
        <v>440</v>
      </c>
      <c r="F1466" s="153" t="str">
        <f t="shared" si="346"/>
        <v>Electricity Guinea-Bissau production</v>
      </c>
      <c r="G1466" s="154">
        <f t="shared" si="347"/>
        <v>0.25040372666666666</v>
      </c>
      <c r="H1466"/>
      <c r="I1466"/>
      <c r="J1466" s="227">
        <f t="shared" si="338"/>
        <v>5.0762646500000001E-2</v>
      </c>
      <c r="K1466"/>
      <c r="L1466" s="280">
        <f t="shared" si="339"/>
        <v>3.2638289000000002E-3</v>
      </c>
      <c r="M1466" s="280">
        <f t="shared" si="340"/>
        <v>9.9382585999999995E-3</v>
      </c>
      <c r="N1466" s="281">
        <f t="shared" si="341"/>
        <v>0</v>
      </c>
      <c r="O1466" s="280">
        <v>3.7560559E-2</v>
      </c>
      <c r="P1466" s="219">
        <v>7.8367513E-3</v>
      </c>
      <c r="Q1466" s="219">
        <v>2.1015073E-3</v>
      </c>
      <c r="R1466" s="219">
        <v>1.7793908000000001E-3</v>
      </c>
      <c r="S1466" s="219">
        <v>1.4844381000000001E-3</v>
      </c>
      <c r="T1466" s="219">
        <v>0</v>
      </c>
      <c r="U1466" s="219">
        <v>0</v>
      </c>
      <c r="V1466" s="219">
        <v>0</v>
      </c>
      <c r="W1466" s="286">
        <v>0</v>
      </c>
      <c r="X1466" s="219">
        <v>0</v>
      </c>
      <c r="Y1466" s="219">
        <v>0</v>
      </c>
      <c r="Z1466" s="219">
        <v>0</v>
      </c>
      <c r="AA1466" s="219">
        <v>0</v>
      </c>
      <c r="AB1466" s="219">
        <v>0</v>
      </c>
      <c r="AC1466"/>
      <c r="AD1466" s="227">
        <f t="shared" si="333"/>
        <v>3.7560559E-2</v>
      </c>
      <c r="AE1466" s="227">
        <f t="shared" si="334"/>
        <v>1.3202087500000001E-2</v>
      </c>
      <c r="AF1466" s="227">
        <f t="shared" si="335"/>
        <v>9.9382585999999995E-3</v>
      </c>
      <c r="AG1466" s="227">
        <f t="shared" si="336"/>
        <v>9.9382585999999995E-3</v>
      </c>
      <c r="AH1466" s="227">
        <f t="shared" si="337"/>
        <v>0</v>
      </c>
      <c r="AI1466"/>
      <c r="AJ1466">
        <v>3.1710186</v>
      </c>
      <c r="AK1466" s="155">
        <v>3.1710186</v>
      </c>
      <c r="AL1466" s="155">
        <v>0</v>
      </c>
      <c r="AM1466" s="155">
        <v>0</v>
      </c>
      <c r="AN1466" s="155">
        <v>0</v>
      </c>
      <c r="AO1466" s="155">
        <v>0</v>
      </c>
      <c r="AP1466" s="155">
        <v>0</v>
      </c>
      <c r="AQ1466"/>
      <c r="AR1466" s="156">
        <v>7.1029066000000002E-3</v>
      </c>
      <c r="AS1466" s="156">
        <v>6.6391371000000003E-3</v>
      </c>
      <c r="AT1466" s="156">
        <v>2.3735883E-4</v>
      </c>
      <c r="AU1466" s="156">
        <v>2.2641073000000001E-4</v>
      </c>
      <c r="AV1466" s="282">
        <f t="shared" si="342"/>
        <v>3.9802980302300001E-7</v>
      </c>
      <c r="AW1466" s="282">
        <f t="shared" si="343"/>
        <v>8.7780635088500009E-10</v>
      </c>
      <c r="AX1466" s="283">
        <f t="shared" si="344"/>
        <v>3.1710186000000001E-2</v>
      </c>
      <c r="AY1466" s="157">
        <v>2.3237466E-7</v>
      </c>
      <c r="AZ1466" s="157">
        <v>7.0113044000000003E-10</v>
      </c>
      <c r="BA1466" s="157">
        <v>1.9155885E-14</v>
      </c>
      <c r="BB1466" s="157">
        <v>0</v>
      </c>
      <c r="BC1466" s="157">
        <v>0</v>
      </c>
      <c r="BD1466" s="157">
        <v>4.7683022999999997E-11</v>
      </c>
      <c r="BE1466" s="157">
        <v>1.6560746000000001E-7</v>
      </c>
      <c r="BF1466" s="157">
        <v>1.0874055E-11</v>
      </c>
      <c r="BG1466" s="157">
        <v>1.657827E-10</v>
      </c>
      <c r="BH1466" s="157">
        <v>0</v>
      </c>
      <c r="BI1466" s="157">
        <v>0</v>
      </c>
      <c r="BJ1466" s="157">
        <v>0</v>
      </c>
      <c r="BK1466" s="157">
        <v>0</v>
      </c>
      <c r="BL1466" s="157">
        <v>0</v>
      </c>
      <c r="BM1466" s="157">
        <v>0</v>
      </c>
      <c r="BN1466" s="157">
        <v>0</v>
      </c>
      <c r="BO1466" s="157">
        <v>0</v>
      </c>
      <c r="BP1466" s="157">
        <v>0</v>
      </c>
      <c r="BQ1466" s="157">
        <v>3.1710186000000001E-2</v>
      </c>
      <c r="BR1466" s="157">
        <v>0</v>
      </c>
      <c r="BS1466" s="157">
        <v>0</v>
      </c>
      <c r="BT1466" s="157">
        <v>0</v>
      </c>
      <c r="BU1466"/>
      <c r="BV1466" s="155">
        <v>1.4641728000000001E-5</v>
      </c>
      <c r="BW1466" s="155">
        <v>1.142956E-6</v>
      </c>
      <c r="BX1466" s="155">
        <v>6.9819203000000004E-6</v>
      </c>
      <c r="BY1466" s="155">
        <v>8.4714515999999996E-10</v>
      </c>
      <c r="BZ1466" s="155">
        <v>2.2701832999999999E-6</v>
      </c>
      <c r="CA1466" s="155">
        <v>0</v>
      </c>
      <c r="CB1466" s="155">
        <v>0</v>
      </c>
      <c r="CC1466" s="155">
        <v>0</v>
      </c>
      <c r="CD1466" s="155">
        <v>0</v>
      </c>
      <c r="CE1466" s="155">
        <v>2.5842306000000001E-9</v>
      </c>
      <c r="CF1466" s="155">
        <v>0</v>
      </c>
      <c r="CG1466" s="155">
        <v>0</v>
      </c>
      <c r="CH1466" s="155">
        <v>0</v>
      </c>
      <c r="CI1466" s="155">
        <v>4.1433310999999998E-7</v>
      </c>
      <c r="CJ1466" s="155">
        <v>3.8289036000000002E-6</v>
      </c>
      <c r="CK1466" s="155">
        <v>0</v>
      </c>
      <c r="CL1466" s="155">
        <v>0</v>
      </c>
      <c r="CM1466"/>
      <c r="CN1466" s="284">
        <v>0</v>
      </c>
      <c r="CO1466" s="284">
        <v>0.25040372999999999</v>
      </c>
      <c r="CP1466" s="285">
        <v>0</v>
      </c>
      <c r="CQ1466" s="284">
        <v>7.8199384000000004E-4</v>
      </c>
      <c r="CR1466" s="284">
        <v>0</v>
      </c>
      <c r="CS1466" s="284">
        <v>0</v>
      </c>
      <c r="CT1466" s="284">
        <v>8.4806911000000006E-5</v>
      </c>
      <c r="CU1466" s="284">
        <v>0</v>
      </c>
      <c r="CV1466" s="284">
        <v>0</v>
      </c>
      <c r="CW1466" s="284">
        <v>0</v>
      </c>
      <c r="CX1466"/>
      <c r="CY1466"/>
      <c r="CZ1466"/>
      <c r="DA1466"/>
      <c r="DB1466" s="57"/>
      <c r="DC1466"/>
      <c r="DD1466"/>
      <c r="DE1466"/>
      <c r="DF1466"/>
      <c r="DG1466"/>
      <c r="DH1466"/>
      <c r="DI1466"/>
      <c r="DJ1466"/>
      <c r="DK1466"/>
      <c r="DL1466"/>
    </row>
    <row r="1467" spans="1:116" ht="14.4">
      <c r="A1467" t="s">
        <v>2843</v>
      </c>
      <c r="B1467" s="188" t="s">
        <v>1252</v>
      </c>
      <c r="C1467" s="151" t="str">
        <f t="shared" si="345"/>
        <v>B.044.01.179</v>
      </c>
      <c r="D1467" s="54" t="s">
        <v>1251</v>
      </c>
      <c r="E1467" s="150" t="s">
        <v>440</v>
      </c>
      <c r="F1467" s="153" t="str">
        <f t="shared" si="346"/>
        <v>Electricity Guyana production</v>
      </c>
      <c r="G1467" s="154">
        <f t="shared" si="347"/>
        <v>0.20835955333333334</v>
      </c>
      <c r="H1467"/>
      <c r="I1467"/>
      <c r="J1467" s="227">
        <f t="shared" si="338"/>
        <v>4.2742037455E-2</v>
      </c>
      <c r="K1467"/>
      <c r="L1467" s="280">
        <f t="shared" si="339"/>
        <v>2.9325194999999999E-3</v>
      </c>
      <c r="M1467" s="280">
        <f t="shared" si="340"/>
        <v>8.5510943000000009E-3</v>
      </c>
      <c r="N1467" s="281">
        <f t="shared" si="341"/>
        <v>4.4906550000000003E-6</v>
      </c>
      <c r="O1467" s="280">
        <v>3.1253932999999998E-2</v>
      </c>
      <c r="P1467" s="219">
        <v>6.6403911000000003E-3</v>
      </c>
      <c r="Q1467" s="219">
        <v>1.9107032E-3</v>
      </c>
      <c r="R1467" s="219">
        <v>1.6184302E-3</v>
      </c>
      <c r="S1467" s="219">
        <v>1.3140892999999999E-3</v>
      </c>
      <c r="T1467" s="219">
        <v>0</v>
      </c>
      <c r="U1467" s="219">
        <v>0</v>
      </c>
      <c r="V1467" s="219">
        <v>0</v>
      </c>
      <c r="W1467" s="286">
        <v>4.4906550000000003E-6</v>
      </c>
      <c r="X1467" s="219">
        <v>0</v>
      </c>
      <c r="Y1467" s="219">
        <v>0</v>
      </c>
      <c r="Z1467" s="219">
        <v>0</v>
      </c>
      <c r="AA1467" s="219">
        <v>0</v>
      </c>
      <c r="AB1467" s="219">
        <v>0</v>
      </c>
      <c r="AC1467"/>
      <c r="AD1467" s="227">
        <f t="shared" si="333"/>
        <v>3.1253932999999998E-2</v>
      </c>
      <c r="AE1467" s="227">
        <f t="shared" si="334"/>
        <v>1.14836138E-2</v>
      </c>
      <c r="AF1467" s="227">
        <f t="shared" si="335"/>
        <v>8.5510943000000009E-3</v>
      </c>
      <c r="AG1467" s="227">
        <f t="shared" si="336"/>
        <v>8.5510943000000009E-3</v>
      </c>
      <c r="AH1467" s="227">
        <f t="shared" si="337"/>
        <v>4.4906550000000003E-6</v>
      </c>
      <c r="AI1467"/>
      <c r="AJ1467">
        <v>2.8400042999999999</v>
      </c>
      <c r="AK1467" s="155">
        <v>2.6360458000000002</v>
      </c>
      <c r="AL1467" s="155">
        <v>0</v>
      </c>
      <c r="AM1467" s="155">
        <v>0</v>
      </c>
      <c r="AN1467" s="155">
        <v>0.18802418000000001</v>
      </c>
      <c r="AO1467" s="155">
        <v>1.5934252999999999E-2</v>
      </c>
      <c r="AP1467" s="155">
        <v>0</v>
      </c>
      <c r="AQ1467"/>
      <c r="AR1467" s="156">
        <v>5.9676418000000004E-3</v>
      </c>
      <c r="AS1467" s="156">
        <v>5.5812847000000004E-3</v>
      </c>
      <c r="AT1467" s="156">
        <v>1.9841611E-4</v>
      </c>
      <c r="AU1467" s="156">
        <v>1.8794092E-4</v>
      </c>
      <c r="AV1467" s="282">
        <f t="shared" si="342"/>
        <v>3.3460939969799998E-7</v>
      </c>
      <c r="AW1467" s="282">
        <f t="shared" si="343"/>
        <v>7.3378737610600003E-10</v>
      </c>
      <c r="AX1467" s="283">
        <f t="shared" si="344"/>
        <v>2.6322258141770003E-2</v>
      </c>
      <c r="AY1467" s="157">
        <v>1.9335767E-7</v>
      </c>
      <c r="AZ1467" s="157">
        <v>5.8340676E-10</v>
      </c>
      <c r="BA1467" s="157">
        <v>1.5939506E-14</v>
      </c>
      <c r="BB1467" s="157">
        <v>0</v>
      </c>
      <c r="BC1467" s="157">
        <v>0</v>
      </c>
      <c r="BD1467" s="157">
        <v>4.3369698000000001E-11</v>
      </c>
      <c r="BE1467" s="157">
        <v>1.4120836000000001E-7</v>
      </c>
      <c r="BF1467" s="157">
        <v>9.8904065999999997E-12</v>
      </c>
      <c r="BG1467" s="157">
        <v>1.4047427E-10</v>
      </c>
      <c r="BH1467" s="157">
        <v>0</v>
      </c>
      <c r="BI1467" s="157">
        <v>0</v>
      </c>
      <c r="BJ1467" s="157">
        <v>0</v>
      </c>
      <c r="BK1467" s="157">
        <v>0</v>
      </c>
      <c r="BL1467" s="157">
        <v>0</v>
      </c>
      <c r="BM1467" s="157">
        <v>0</v>
      </c>
      <c r="BN1467" s="157">
        <v>0</v>
      </c>
      <c r="BO1467" s="157">
        <v>0</v>
      </c>
      <c r="BP1467" s="157">
        <v>1.7214176999999999E-7</v>
      </c>
      <c r="BQ1467" s="157">
        <v>2.6322086000000001E-2</v>
      </c>
      <c r="BR1467" s="157">
        <v>0</v>
      </c>
      <c r="BS1467" s="157">
        <v>0</v>
      </c>
      <c r="BT1467" s="157">
        <v>0</v>
      </c>
      <c r="BU1467"/>
      <c r="BV1467" s="155">
        <v>1.2309387000000001E-5</v>
      </c>
      <c r="BW1467" s="155">
        <v>9.6847207000000003E-7</v>
      </c>
      <c r="BX1467" s="155">
        <v>5.8096172999999999E-6</v>
      </c>
      <c r="BY1467" s="155">
        <v>7.7051385000000005E-10</v>
      </c>
      <c r="BZ1467" s="155">
        <v>1.9739790000000001E-6</v>
      </c>
      <c r="CA1467" s="155">
        <v>0</v>
      </c>
      <c r="CB1467" s="155">
        <v>0</v>
      </c>
      <c r="CC1467" s="155">
        <v>0</v>
      </c>
      <c r="CD1467" s="155">
        <v>0</v>
      </c>
      <c r="CE1467" s="155">
        <v>2.3504654999999999E-9</v>
      </c>
      <c r="CF1467" s="155">
        <v>0</v>
      </c>
      <c r="CG1467" s="155">
        <v>0</v>
      </c>
      <c r="CH1467" s="155">
        <v>0</v>
      </c>
      <c r="CI1467" s="155">
        <v>3.7223829999999998E-7</v>
      </c>
      <c r="CJ1467" s="155">
        <v>3.1819594999999998E-6</v>
      </c>
      <c r="CK1467" s="155">
        <v>5.6947078000000002E-15</v>
      </c>
      <c r="CL1467" s="155">
        <v>0</v>
      </c>
      <c r="CM1467"/>
      <c r="CN1467" s="284">
        <v>0</v>
      </c>
      <c r="CO1467" s="284">
        <v>0.20835956</v>
      </c>
      <c r="CP1467" s="285">
        <v>0</v>
      </c>
      <c r="CQ1467" s="284">
        <v>6.6261448999999995E-4</v>
      </c>
      <c r="CR1467" s="284">
        <v>0</v>
      </c>
      <c r="CS1467" s="284">
        <v>0</v>
      </c>
      <c r="CT1467" s="284">
        <v>7.3263405999999997E-5</v>
      </c>
      <c r="CU1467" s="284">
        <v>0</v>
      </c>
      <c r="CV1467" s="284">
        <v>0</v>
      </c>
      <c r="CW1467" s="284">
        <v>0</v>
      </c>
      <c r="CX1467"/>
      <c r="CY1467"/>
      <c r="CZ1467"/>
      <c r="DA1467"/>
      <c r="DB1467" s="57"/>
      <c r="DC1467"/>
      <c r="DD1467"/>
      <c r="DE1467"/>
      <c r="DF1467"/>
      <c r="DG1467"/>
      <c r="DH1467"/>
      <c r="DI1467"/>
      <c r="DJ1467"/>
      <c r="DK1467"/>
      <c r="DL1467"/>
    </row>
    <row r="1468" spans="1:116" ht="14.4">
      <c r="A1468" t="s">
        <v>2844</v>
      </c>
      <c r="B1468" s="188" t="s">
        <v>1252</v>
      </c>
      <c r="C1468" s="151" t="str">
        <f t="shared" si="345"/>
        <v>B.044.01.180</v>
      </c>
      <c r="D1468" s="54" t="s">
        <v>1251</v>
      </c>
      <c r="E1468" s="150" t="s">
        <v>440</v>
      </c>
      <c r="F1468" s="153" t="str">
        <f t="shared" si="346"/>
        <v>Electricity Haiti production</v>
      </c>
      <c r="G1468" s="154">
        <f t="shared" si="347"/>
        <v>0.20013286000000002</v>
      </c>
      <c r="H1468"/>
      <c r="I1468"/>
      <c r="J1468" s="227">
        <f t="shared" si="338"/>
        <v>4.0592153916000004E-2</v>
      </c>
      <c r="K1468"/>
      <c r="L1468" s="280">
        <f t="shared" si="339"/>
        <v>2.6041865000000003E-3</v>
      </c>
      <c r="M1468" s="280">
        <f t="shared" si="340"/>
        <v>7.9255100000000002E-3</v>
      </c>
      <c r="N1468" s="281">
        <f t="shared" si="341"/>
        <v>4.2528416000000001E-5</v>
      </c>
      <c r="O1468" s="280">
        <v>3.0019929000000001E-2</v>
      </c>
      <c r="P1468" s="219">
        <v>6.2496111E-3</v>
      </c>
      <c r="Q1468" s="219">
        <v>1.6758989E-3</v>
      </c>
      <c r="R1468" s="219">
        <v>1.4190191999999999E-3</v>
      </c>
      <c r="S1468" s="219">
        <v>1.1851673000000001E-3</v>
      </c>
      <c r="T1468" s="219">
        <v>0</v>
      </c>
      <c r="U1468" s="219">
        <v>0</v>
      </c>
      <c r="V1468" s="219">
        <v>0</v>
      </c>
      <c r="W1468" s="286">
        <v>4.2528416000000001E-5</v>
      </c>
      <c r="X1468" s="219">
        <v>0</v>
      </c>
      <c r="Y1468" s="219">
        <v>0</v>
      </c>
      <c r="Z1468" s="219">
        <v>0</v>
      </c>
      <c r="AA1468" s="219">
        <v>0</v>
      </c>
      <c r="AB1468" s="219">
        <v>0</v>
      </c>
      <c r="AC1468"/>
      <c r="AD1468" s="227">
        <f t="shared" si="333"/>
        <v>3.0019929000000001E-2</v>
      </c>
      <c r="AE1468" s="227">
        <f t="shared" si="334"/>
        <v>1.05296965E-2</v>
      </c>
      <c r="AF1468" s="227">
        <f t="shared" si="335"/>
        <v>7.9255100000000002E-3</v>
      </c>
      <c r="AG1468" s="227">
        <f t="shared" si="336"/>
        <v>7.9255100000000002E-3</v>
      </c>
      <c r="AH1468" s="227">
        <f t="shared" si="337"/>
        <v>4.2528416000000001E-5</v>
      </c>
      <c r="AI1468"/>
      <c r="AJ1468">
        <v>2.7499178</v>
      </c>
      <c r="AK1468" s="155">
        <v>2.5288072000000001</v>
      </c>
      <c r="AL1468" s="155">
        <v>0</v>
      </c>
      <c r="AM1468" s="155">
        <v>0</v>
      </c>
      <c r="AN1468" s="155">
        <v>0</v>
      </c>
      <c r="AO1468" s="155">
        <v>0</v>
      </c>
      <c r="AP1468" s="155">
        <v>0.22111062000000001</v>
      </c>
      <c r="AQ1468"/>
      <c r="AR1468" s="156">
        <v>5.6719372999999998E-3</v>
      </c>
      <c r="AS1468" s="156">
        <v>5.3017463999999997E-3</v>
      </c>
      <c r="AT1468" s="156">
        <v>1.8962248999999999E-4</v>
      </c>
      <c r="AU1468" s="156">
        <v>1.8056847E-4</v>
      </c>
      <c r="AV1468" s="282">
        <f t="shared" si="342"/>
        <v>3.1785050600500002E-7</v>
      </c>
      <c r="AW1468" s="282">
        <f t="shared" si="343"/>
        <v>7.0126662426399998E-10</v>
      </c>
      <c r="AX1468" s="283">
        <f t="shared" si="344"/>
        <v>2.5289702256000003E-2</v>
      </c>
      <c r="AY1468" s="157">
        <v>1.857233E-7</v>
      </c>
      <c r="AZ1468" s="157">
        <v>5.6037202E-10</v>
      </c>
      <c r="BA1468" s="157">
        <v>1.5310163999999999E-14</v>
      </c>
      <c r="BB1468" s="157">
        <v>0</v>
      </c>
      <c r="BC1468" s="157">
        <v>0</v>
      </c>
      <c r="BD1468" s="157">
        <v>3.8026004999999998E-11</v>
      </c>
      <c r="BE1468" s="157">
        <v>1.3208918E-7</v>
      </c>
      <c r="BF1468" s="157">
        <v>8.6717841E-12</v>
      </c>
      <c r="BG1468" s="157">
        <v>1.3220751E-10</v>
      </c>
      <c r="BH1468" s="157">
        <v>0</v>
      </c>
      <c r="BI1468" s="157">
        <v>0</v>
      </c>
      <c r="BJ1468" s="157">
        <v>0</v>
      </c>
      <c r="BK1468" s="157">
        <v>0</v>
      </c>
      <c r="BL1468" s="157">
        <v>0</v>
      </c>
      <c r="BM1468" s="157">
        <v>0</v>
      </c>
      <c r="BN1468" s="157">
        <v>0</v>
      </c>
      <c r="BO1468" s="157">
        <v>0</v>
      </c>
      <c r="BP1468" s="157">
        <v>1.6302559999999999E-6</v>
      </c>
      <c r="BQ1468" s="157">
        <v>2.5288072000000002E-2</v>
      </c>
      <c r="BR1468" s="157">
        <v>0</v>
      </c>
      <c r="BS1468" s="157">
        <v>0</v>
      </c>
      <c r="BT1468" s="157">
        <v>0</v>
      </c>
      <c r="BU1468"/>
      <c r="BV1468" s="155">
        <v>1.168996E-5</v>
      </c>
      <c r="BW1468" s="155">
        <v>9.1147850999999995E-7</v>
      </c>
      <c r="BX1468" s="155">
        <v>5.5802353000000001E-6</v>
      </c>
      <c r="BY1468" s="155">
        <v>6.7557684999999999E-10</v>
      </c>
      <c r="BZ1468" s="155">
        <v>1.8116358999999999E-6</v>
      </c>
      <c r="CA1468" s="155">
        <v>0</v>
      </c>
      <c r="CB1468" s="155">
        <v>0</v>
      </c>
      <c r="CC1468" s="155">
        <v>0</v>
      </c>
      <c r="CD1468" s="155">
        <v>0</v>
      </c>
      <c r="CE1468" s="155">
        <v>2.0608585000000002E-9</v>
      </c>
      <c r="CF1468" s="155">
        <v>0</v>
      </c>
      <c r="CG1468" s="155">
        <v>0</v>
      </c>
      <c r="CH1468" s="155">
        <v>0</v>
      </c>
      <c r="CI1468" s="155">
        <v>3.3042017999999998E-7</v>
      </c>
      <c r="CJ1468" s="155">
        <v>3.0534538000000002E-6</v>
      </c>
      <c r="CK1468" s="155">
        <v>5.3931310000000001E-14</v>
      </c>
      <c r="CL1468" s="155">
        <v>0</v>
      </c>
      <c r="CM1468"/>
      <c r="CN1468" s="284">
        <v>0</v>
      </c>
      <c r="CO1468" s="284">
        <v>0.20013286</v>
      </c>
      <c r="CP1468" s="285">
        <v>0</v>
      </c>
      <c r="CQ1468" s="284">
        <v>6.2362031999999999E-4</v>
      </c>
      <c r="CR1468" s="284">
        <v>0</v>
      </c>
      <c r="CS1468" s="284">
        <v>0</v>
      </c>
      <c r="CT1468" s="284">
        <v>6.7665419000000003E-5</v>
      </c>
      <c r="CU1468" s="284">
        <v>0</v>
      </c>
      <c r="CV1468" s="284">
        <v>0</v>
      </c>
      <c r="CW1468" s="284">
        <v>0</v>
      </c>
      <c r="CX1468"/>
      <c r="CY1468"/>
      <c r="CZ1468"/>
      <c r="DA1468"/>
      <c r="DB1468" s="57"/>
      <c r="DC1468"/>
      <c r="DD1468"/>
      <c r="DE1468"/>
      <c r="DF1468"/>
      <c r="DG1468"/>
      <c r="DH1468"/>
      <c r="DI1468"/>
      <c r="DJ1468"/>
      <c r="DK1468"/>
      <c r="DL1468"/>
    </row>
    <row r="1469" spans="1:116" ht="14.4">
      <c r="A1469" t="s">
        <v>2845</v>
      </c>
      <c r="B1469" s="188" t="s">
        <v>1252</v>
      </c>
      <c r="C1469" s="151" t="str">
        <f t="shared" si="345"/>
        <v>B.044.01.181</v>
      </c>
      <c r="D1469" s="54" t="s">
        <v>1251</v>
      </c>
      <c r="E1469" s="150" t="s">
        <v>440</v>
      </c>
      <c r="F1469" s="153" t="str">
        <f t="shared" si="346"/>
        <v>Electricity Honduras production</v>
      </c>
      <c r="G1469" s="154">
        <f t="shared" si="347"/>
        <v>0.11969832</v>
      </c>
      <c r="H1469"/>
      <c r="I1469"/>
      <c r="J1469" s="227">
        <f t="shared" si="338"/>
        <v>2.5768307720000001E-2</v>
      </c>
      <c r="K1469"/>
      <c r="L1469" s="280">
        <f t="shared" si="339"/>
        <v>2.12225066E-3</v>
      </c>
      <c r="M1469" s="280">
        <f t="shared" si="340"/>
        <v>5.5376074999999997E-3</v>
      </c>
      <c r="N1469" s="281">
        <f t="shared" si="341"/>
        <v>1.5370156E-4</v>
      </c>
      <c r="O1469" s="280">
        <v>1.7954748E-2</v>
      </c>
      <c r="P1469" s="286">
        <v>4.1192106999999997E-3</v>
      </c>
      <c r="Q1469" s="286">
        <v>1.4183968E-3</v>
      </c>
      <c r="R1469" s="286">
        <v>1.1989759E-3</v>
      </c>
      <c r="S1469" s="286">
        <v>9.2327475999999997E-4</v>
      </c>
      <c r="T1469" s="219">
        <v>0</v>
      </c>
      <c r="U1469" s="219">
        <v>0</v>
      </c>
      <c r="V1469" s="219">
        <v>0</v>
      </c>
      <c r="W1469" s="219">
        <v>1.5370156E-4</v>
      </c>
      <c r="X1469" s="219">
        <v>0</v>
      </c>
      <c r="Y1469" s="219">
        <v>0</v>
      </c>
      <c r="Z1469" s="219">
        <v>0</v>
      </c>
      <c r="AA1469" s="219">
        <v>0</v>
      </c>
      <c r="AB1469" s="219">
        <v>0</v>
      </c>
      <c r="AC1469"/>
      <c r="AD1469" s="227">
        <f t="shared" si="333"/>
        <v>1.7954748E-2</v>
      </c>
      <c r="AE1469" s="227">
        <f t="shared" si="334"/>
        <v>7.6598581599999997E-3</v>
      </c>
      <c r="AF1469" s="227">
        <f t="shared" si="335"/>
        <v>5.5376074999999997E-3</v>
      </c>
      <c r="AG1469" s="227">
        <f t="shared" si="336"/>
        <v>5.5376074999999997E-3</v>
      </c>
      <c r="AH1469" s="227">
        <f t="shared" si="337"/>
        <v>1.5370156E-4</v>
      </c>
      <c r="AI1469"/>
      <c r="AJ1469">
        <v>2.7690703000000001</v>
      </c>
      <c r="AK1469" s="155">
        <v>1.4942184999999999</v>
      </c>
      <c r="AL1469" s="155">
        <v>0</v>
      </c>
      <c r="AM1469" s="155">
        <v>0</v>
      </c>
      <c r="AN1469" s="155">
        <v>0.52805570999999996</v>
      </c>
      <c r="AO1469" s="155">
        <v>0.26062681999999998</v>
      </c>
      <c r="AP1469" s="155">
        <v>0.48616927999999998</v>
      </c>
      <c r="AQ1469"/>
      <c r="AR1469" s="156">
        <v>3.5656278999999999E-3</v>
      </c>
      <c r="AS1469" s="156">
        <v>3.3427263E-3</v>
      </c>
      <c r="AT1469" s="156">
        <v>1.1617234E-4</v>
      </c>
      <c r="AU1469" s="156">
        <v>1.0672927000000001E-4</v>
      </c>
      <c r="AV1469" s="282">
        <f t="shared" si="342"/>
        <v>2.0040325541900001E-7</v>
      </c>
      <c r="AW1469" s="282">
        <f t="shared" si="343"/>
        <v>4.296314377214E-10</v>
      </c>
      <c r="AX1469" s="283">
        <f t="shared" si="344"/>
        <v>1.4948076893300001E-2</v>
      </c>
      <c r="AY1469" s="157">
        <v>1.1108004E-7</v>
      </c>
      <c r="AZ1469" s="157">
        <v>3.3515529000000002E-10</v>
      </c>
      <c r="BA1469" s="157">
        <v>9.1569213999999995E-15</v>
      </c>
      <c r="BB1469" s="157">
        <v>0</v>
      </c>
      <c r="BC1469" s="157">
        <v>0</v>
      </c>
      <c r="BD1469" s="157">
        <v>3.2129418999999997E-11</v>
      </c>
      <c r="BE1469" s="157">
        <v>8.9291085999999996E-8</v>
      </c>
      <c r="BF1469" s="157">
        <v>7.3270748000000001E-12</v>
      </c>
      <c r="BG1469" s="157">
        <v>8.7139915999999999E-11</v>
      </c>
      <c r="BH1469" s="157">
        <v>0</v>
      </c>
      <c r="BI1469" s="157">
        <v>0</v>
      </c>
      <c r="BJ1469" s="157">
        <v>0</v>
      </c>
      <c r="BK1469" s="157">
        <v>0</v>
      </c>
      <c r="BL1469" s="157">
        <v>0</v>
      </c>
      <c r="BM1469" s="157">
        <v>0</v>
      </c>
      <c r="BN1469" s="157">
        <v>0</v>
      </c>
      <c r="BO1469" s="157">
        <v>0</v>
      </c>
      <c r="BP1469" s="157">
        <v>5.8918933000000001E-6</v>
      </c>
      <c r="BQ1469" s="157">
        <v>1.4942185E-2</v>
      </c>
      <c r="BR1469" s="157">
        <v>0</v>
      </c>
      <c r="BS1469" s="157">
        <v>0</v>
      </c>
      <c r="BT1469" s="157">
        <v>0</v>
      </c>
      <c r="BU1469"/>
      <c r="BV1469" s="155">
        <v>7.3342766000000001E-6</v>
      </c>
      <c r="BW1469" s="155">
        <v>6.0076891000000002E-7</v>
      </c>
      <c r="BX1469" s="155">
        <v>3.3375067999999999E-6</v>
      </c>
      <c r="BY1469" s="155">
        <v>5.7081703E-10</v>
      </c>
      <c r="BZ1469" s="155">
        <v>1.3212789000000001E-6</v>
      </c>
      <c r="CA1469" s="155">
        <v>0</v>
      </c>
      <c r="CB1469" s="155">
        <v>0</v>
      </c>
      <c r="CC1469" s="155">
        <v>0</v>
      </c>
      <c r="CD1469" s="155">
        <v>0</v>
      </c>
      <c r="CE1469" s="155">
        <v>1.741287E-9</v>
      </c>
      <c r="CF1469" s="155">
        <v>0</v>
      </c>
      <c r="CG1469" s="155">
        <v>0</v>
      </c>
      <c r="CH1469" s="155">
        <v>0</v>
      </c>
      <c r="CI1469" s="155">
        <v>2.6818855999999999E-7</v>
      </c>
      <c r="CJ1469" s="155">
        <v>1.8042210999999999E-6</v>
      </c>
      <c r="CK1469" s="155">
        <v>1.9491266E-13</v>
      </c>
      <c r="CL1469" s="155">
        <v>0</v>
      </c>
      <c r="CM1469"/>
      <c r="CN1469" s="284">
        <v>0</v>
      </c>
      <c r="CO1469" s="284">
        <v>0.11969832</v>
      </c>
      <c r="CP1469" s="285">
        <v>0</v>
      </c>
      <c r="CQ1469" s="284">
        <v>4.1103734E-4</v>
      </c>
      <c r="CR1469" s="284">
        <v>0</v>
      </c>
      <c r="CS1469" s="284">
        <v>0</v>
      </c>
      <c r="CT1469" s="284">
        <v>4.8143251999999999E-5</v>
      </c>
      <c r="CU1469" s="284">
        <v>0</v>
      </c>
      <c r="CV1469" s="284">
        <v>0</v>
      </c>
      <c r="CW1469" s="284">
        <v>0</v>
      </c>
      <c r="CX1469"/>
      <c r="CY1469"/>
      <c r="CZ1469"/>
      <c r="DA1469"/>
      <c r="DB1469" s="57"/>
      <c r="DC1469"/>
      <c r="DD1469"/>
      <c r="DE1469"/>
      <c r="DF1469"/>
      <c r="DG1469"/>
      <c r="DH1469"/>
      <c r="DI1469"/>
      <c r="DJ1469"/>
      <c r="DK1469"/>
      <c r="DL1469"/>
    </row>
    <row r="1470" spans="1:116" ht="14.4">
      <c r="A1470" t="s">
        <v>2846</v>
      </c>
      <c r="B1470" s="188" t="s">
        <v>1252</v>
      </c>
      <c r="C1470" s="151" t="str">
        <f t="shared" si="345"/>
        <v>B.044.01.182</v>
      </c>
      <c r="D1470" s="54" t="s">
        <v>1251</v>
      </c>
      <c r="E1470" s="150" t="s">
        <v>440</v>
      </c>
      <c r="F1470" s="153" t="str">
        <f t="shared" si="346"/>
        <v>Electricity Hong Kong production</v>
      </c>
      <c r="G1470" s="154">
        <f t="shared" si="347"/>
        <v>0.22922479333333334</v>
      </c>
      <c r="H1470"/>
      <c r="I1470"/>
      <c r="J1470" s="227">
        <f t="shared" si="338"/>
        <v>4.4469486717400003E-2</v>
      </c>
      <c r="K1470"/>
      <c r="L1470" s="280">
        <f t="shared" si="339"/>
        <v>4.1239702000000003E-3</v>
      </c>
      <c r="M1470" s="280">
        <f t="shared" si="340"/>
        <v>5.9603008999999998E-3</v>
      </c>
      <c r="N1470" s="281">
        <f t="shared" si="341"/>
        <v>1.4966174E-6</v>
      </c>
      <c r="O1470" s="280">
        <v>3.4383719E-2</v>
      </c>
      <c r="P1470" s="219">
        <v>2.8858184999999998E-3</v>
      </c>
      <c r="Q1470" s="219">
        <v>3.0744824E-3</v>
      </c>
      <c r="R1470" s="219">
        <v>2.7338407000000002E-3</v>
      </c>
      <c r="S1470" s="219">
        <v>1.3901295000000001E-3</v>
      </c>
      <c r="T1470" s="219">
        <v>0</v>
      </c>
      <c r="U1470" s="219">
        <v>0</v>
      </c>
      <c r="V1470" s="219">
        <v>0</v>
      </c>
      <c r="W1470" s="286">
        <v>1.4966174E-6</v>
      </c>
      <c r="X1470" s="219">
        <v>0</v>
      </c>
      <c r="Y1470" s="219">
        <v>0</v>
      </c>
      <c r="Z1470" s="219">
        <v>0</v>
      </c>
      <c r="AA1470" s="219">
        <v>0</v>
      </c>
      <c r="AB1470" s="219">
        <v>0</v>
      </c>
      <c r="AC1470"/>
      <c r="AD1470" s="227">
        <f t="shared" ref="AD1470:AD1533" si="348">O1470</f>
        <v>3.4383719E-2</v>
      </c>
      <c r="AE1470" s="227">
        <f t="shared" ref="AE1470:AE1533" si="349">P1470+Q1470+R1470+S1470+T1470+U1470+V1470</f>
        <v>1.00842711E-2</v>
      </c>
      <c r="AF1470" s="227">
        <f t="shared" ref="AF1470:AF1533" si="350">P1470+Q1470+V1470+AA1470</f>
        <v>5.9603008999999998E-3</v>
      </c>
      <c r="AG1470" s="227">
        <f t="shared" ref="AG1470:AG1533" si="351">Z1470+P1470+Q1470+V1470+X1470</f>
        <v>5.9603008999999998E-3</v>
      </c>
      <c r="AH1470" s="227">
        <f t="shared" ref="AH1470:AH1533" si="352">W1470+Y1470+AB1470</f>
        <v>1.4966174E-6</v>
      </c>
      <c r="AI1470"/>
      <c r="AJ1470">
        <v>2.5928848000000002</v>
      </c>
      <c r="AK1470" s="155">
        <v>2.5723193000000002</v>
      </c>
      <c r="AL1470" s="155">
        <v>0</v>
      </c>
      <c r="AM1470" s="155">
        <v>0</v>
      </c>
      <c r="AN1470" s="155">
        <v>1.5002912E-2</v>
      </c>
      <c r="AO1470" s="155">
        <v>5.5625209000000004E-3</v>
      </c>
      <c r="AP1470" s="155">
        <v>0</v>
      </c>
      <c r="AQ1470"/>
      <c r="AR1470" s="156">
        <v>5.0808182E-3</v>
      </c>
      <c r="AS1470" s="156">
        <v>4.7872994000000002E-3</v>
      </c>
      <c r="AT1470" s="156">
        <v>1.9458033999999999E-4</v>
      </c>
      <c r="AU1470" s="156">
        <v>9.8938429000000001E-5</v>
      </c>
      <c r="AV1470" s="282">
        <f t="shared" si="342"/>
        <v>2.8700835978300001E-7</v>
      </c>
      <c r="AW1470" s="282">
        <f t="shared" si="343"/>
        <v>7.1960185869700007E-10</v>
      </c>
      <c r="AX1470" s="283">
        <f t="shared" si="344"/>
        <v>1.3856922370332999E-2</v>
      </c>
      <c r="AY1470" s="157">
        <v>2.1272061E-7</v>
      </c>
      <c r="AZ1470" s="157">
        <v>6.4182942000000005E-10</v>
      </c>
      <c r="BA1470" s="157">
        <v>1.7535696999999999E-14</v>
      </c>
      <c r="BB1470" s="157">
        <v>0</v>
      </c>
      <c r="BC1470" s="157">
        <v>0</v>
      </c>
      <c r="BD1470" s="157">
        <v>7.3259782999999998E-11</v>
      </c>
      <c r="BE1470" s="157">
        <v>7.4214489999999996E-8</v>
      </c>
      <c r="BF1470" s="157">
        <v>1.6706804E-11</v>
      </c>
      <c r="BG1470" s="157">
        <v>6.1048099000000006E-11</v>
      </c>
      <c r="BH1470" s="157">
        <v>0</v>
      </c>
      <c r="BI1470" s="157">
        <v>0</v>
      </c>
      <c r="BJ1470" s="157">
        <v>0</v>
      </c>
      <c r="BK1470" s="157">
        <v>0</v>
      </c>
      <c r="BL1470" s="157">
        <v>0</v>
      </c>
      <c r="BM1470" s="157">
        <v>0</v>
      </c>
      <c r="BN1470" s="157">
        <v>0</v>
      </c>
      <c r="BO1470" s="157">
        <v>0</v>
      </c>
      <c r="BP1470" s="157">
        <v>5.7370333E-8</v>
      </c>
      <c r="BQ1470" s="157">
        <v>1.3856864999999999E-2</v>
      </c>
      <c r="BR1470" s="157">
        <v>0</v>
      </c>
      <c r="BS1470" s="157">
        <v>0</v>
      </c>
      <c r="BT1470" s="157">
        <v>0</v>
      </c>
      <c r="BU1470"/>
      <c r="BV1470" s="155">
        <v>1.198287E-5</v>
      </c>
      <c r="BW1470" s="155">
        <v>4.2088403999999998E-7</v>
      </c>
      <c r="BX1470" s="155">
        <v>6.3913954999999997E-6</v>
      </c>
      <c r="BY1470" s="155">
        <v>1.3015465E-9</v>
      </c>
      <c r="BZ1470" s="155">
        <v>1.590974E-6</v>
      </c>
      <c r="CA1470" s="155">
        <v>0</v>
      </c>
      <c r="CB1470" s="155">
        <v>0</v>
      </c>
      <c r="CC1470" s="155">
        <v>0</v>
      </c>
      <c r="CD1470" s="155">
        <v>0</v>
      </c>
      <c r="CE1470" s="155">
        <v>3.9703894000000002E-9</v>
      </c>
      <c r="CF1470" s="155">
        <v>0</v>
      </c>
      <c r="CG1470" s="155">
        <v>0</v>
      </c>
      <c r="CH1470" s="155">
        <v>0</v>
      </c>
      <c r="CI1470" s="155">
        <v>5.4990940000000003E-7</v>
      </c>
      <c r="CJ1470" s="155">
        <v>3.0244351000000001E-6</v>
      </c>
      <c r="CK1470" s="155">
        <v>1.8978966000000002E-15</v>
      </c>
      <c r="CL1470" s="155">
        <v>0</v>
      </c>
      <c r="CM1470"/>
      <c r="CN1470" s="284">
        <v>0</v>
      </c>
      <c r="CO1470" s="284">
        <v>0.22922479000000001</v>
      </c>
      <c r="CP1470" s="285">
        <v>0</v>
      </c>
      <c r="CQ1470" s="284">
        <v>2.8796273000000002E-4</v>
      </c>
      <c r="CR1470" s="284">
        <v>0</v>
      </c>
      <c r="CS1470" s="284">
        <v>0</v>
      </c>
      <c r="CT1470" s="284">
        <v>5.2264291000000002E-5</v>
      </c>
      <c r="CU1470" s="284">
        <v>0</v>
      </c>
      <c r="CV1470" s="284">
        <v>0</v>
      </c>
      <c r="CW1470" s="284">
        <v>0</v>
      </c>
      <c r="CX1470"/>
      <c r="CY1470"/>
      <c r="CZ1470"/>
      <c r="DA1470"/>
      <c r="DB1470" s="57"/>
      <c r="DC1470"/>
      <c r="DD1470"/>
      <c r="DE1470"/>
      <c r="DF1470"/>
      <c r="DG1470"/>
      <c r="DH1470"/>
      <c r="DI1470"/>
      <c r="DJ1470"/>
      <c r="DK1470"/>
      <c r="DL1470"/>
    </row>
    <row r="1471" spans="1:116" ht="14.4">
      <c r="A1471" t="s">
        <v>2847</v>
      </c>
      <c r="B1471" s="188" t="s">
        <v>1252</v>
      </c>
      <c r="C1471" s="151" t="str">
        <f t="shared" si="345"/>
        <v>B.044.01.183</v>
      </c>
      <c r="D1471" s="54" t="s">
        <v>1251</v>
      </c>
      <c r="E1471" s="150" t="s">
        <v>440</v>
      </c>
      <c r="F1471" s="153" t="str">
        <f t="shared" si="346"/>
        <v>Electricity Iceland production</v>
      </c>
      <c r="G1471" s="154">
        <f t="shared" si="347"/>
        <v>1.4417466666666668E-3</v>
      </c>
      <c r="H1471"/>
      <c r="I1471"/>
      <c r="J1471" s="227">
        <f t="shared" si="338"/>
        <v>3.5943694869000002E-4</v>
      </c>
      <c r="K1471"/>
      <c r="L1471" s="280">
        <f t="shared" si="339"/>
        <v>4.4653458130000003E-6</v>
      </c>
      <c r="M1471" s="280">
        <f t="shared" si="340"/>
        <v>5.6362877000000004E-8</v>
      </c>
      <c r="N1471" s="281">
        <f t="shared" si="341"/>
        <v>1.3865323999999999E-4</v>
      </c>
      <c r="O1471" s="280">
        <v>2.16262E-4</v>
      </c>
      <c r="P1471" s="286">
        <v>4.0881015999999999E-8</v>
      </c>
      <c r="Q1471" s="286">
        <v>1.5481861000000001E-8</v>
      </c>
      <c r="R1471" s="286">
        <v>1.7487913E-8</v>
      </c>
      <c r="S1471" s="286">
        <v>4.4478579000000004E-6</v>
      </c>
      <c r="T1471" s="219">
        <v>0</v>
      </c>
      <c r="U1471" s="219">
        <v>0</v>
      </c>
      <c r="V1471" s="219">
        <v>0</v>
      </c>
      <c r="W1471" s="286">
        <v>1.3865323999999999E-4</v>
      </c>
      <c r="X1471" s="219">
        <v>0</v>
      </c>
      <c r="Y1471" s="219">
        <v>0</v>
      </c>
      <c r="Z1471" s="219">
        <v>0</v>
      </c>
      <c r="AA1471" s="219">
        <v>0</v>
      </c>
      <c r="AB1471" s="219">
        <v>0</v>
      </c>
      <c r="AC1471"/>
      <c r="AD1471" s="227">
        <f t="shared" si="348"/>
        <v>2.16262E-4</v>
      </c>
      <c r="AE1471" s="227">
        <f t="shared" si="349"/>
        <v>4.5217086900000002E-6</v>
      </c>
      <c r="AF1471" s="227">
        <f t="shared" si="350"/>
        <v>5.6362877000000004E-8</v>
      </c>
      <c r="AG1471" s="227">
        <f t="shared" si="351"/>
        <v>5.6362877000000004E-8</v>
      </c>
      <c r="AH1471" s="227">
        <f t="shared" si="352"/>
        <v>1.3865323999999999E-4</v>
      </c>
      <c r="AI1471"/>
      <c r="AJ1471">
        <v>1.0275635000000001</v>
      </c>
      <c r="AK1471" s="155">
        <v>0</v>
      </c>
      <c r="AL1471" s="155">
        <v>0</v>
      </c>
      <c r="AM1471" s="155">
        <v>0</v>
      </c>
      <c r="AN1471" s="155">
        <v>0</v>
      </c>
      <c r="AO1471" s="155">
        <v>0.30745189000000001</v>
      </c>
      <c r="AP1471" s="155">
        <v>0.72011155999999998</v>
      </c>
      <c r="AQ1471"/>
      <c r="AR1471" s="156">
        <v>2.4622796E-5</v>
      </c>
      <c r="AS1471" s="156">
        <v>2.3492978E-5</v>
      </c>
      <c r="AT1471" s="156">
        <v>1.0918678E-6</v>
      </c>
      <c r="AU1471" s="156">
        <v>3.7949391999999997E-8</v>
      </c>
      <c r="AV1471" s="282">
        <f t="shared" si="342"/>
        <v>1.4084519516303399E-9</v>
      </c>
      <c r="AW1471" s="282">
        <f t="shared" si="343"/>
        <v>4.03797258239E-12</v>
      </c>
      <c r="AX1471" s="283">
        <f t="shared" si="344"/>
        <v>5.3150409999999996E-6</v>
      </c>
      <c r="AY1471" s="157">
        <v>1.3379408999999999E-9</v>
      </c>
      <c r="AZ1471" s="157">
        <v>4.0368905999999997E-12</v>
      </c>
      <c r="BA1471" s="157">
        <v>1.1029362E-16</v>
      </c>
      <c r="BB1471" s="157">
        <v>0</v>
      </c>
      <c r="BC1471" s="157">
        <v>0</v>
      </c>
      <c r="BD1471" s="157">
        <v>4.6863034000000002E-16</v>
      </c>
      <c r="BE1471" s="157">
        <v>7.0510583000000004E-11</v>
      </c>
      <c r="BF1471" s="157">
        <v>1.0687058000000001E-16</v>
      </c>
      <c r="BG1471" s="157">
        <v>8.6481819000000005E-16</v>
      </c>
      <c r="BH1471" s="157">
        <v>0</v>
      </c>
      <c r="BI1471" s="157">
        <v>0</v>
      </c>
      <c r="BJ1471" s="157">
        <v>0</v>
      </c>
      <c r="BK1471" s="157">
        <v>0</v>
      </c>
      <c r="BL1471" s="157">
        <v>0</v>
      </c>
      <c r="BM1471" s="157">
        <v>0</v>
      </c>
      <c r="BN1471" s="157">
        <v>0</v>
      </c>
      <c r="BO1471" s="157">
        <v>0</v>
      </c>
      <c r="BP1471" s="157">
        <v>5.3150409999999996E-6</v>
      </c>
      <c r="BQ1471" s="157">
        <v>0</v>
      </c>
      <c r="BR1471" s="157">
        <v>0</v>
      </c>
      <c r="BS1471" s="157">
        <v>0</v>
      </c>
      <c r="BT1471" s="157">
        <v>0</v>
      </c>
      <c r="BU1471"/>
      <c r="BV1471" s="155">
        <v>4.4195725000000002E-8</v>
      </c>
      <c r="BW1471" s="155">
        <v>5.9623179E-12</v>
      </c>
      <c r="BX1471" s="155">
        <v>4.0199722E-8</v>
      </c>
      <c r="BY1471" s="155">
        <v>8.3257708000000002E-15</v>
      </c>
      <c r="BZ1471" s="155">
        <v>3.9861006999999999E-9</v>
      </c>
      <c r="CA1471" s="155">
        <v>0</v>
      </c>
      <c r="CB1471" s="155">
        <v>0</v>
      </c>
      <c r="CC1471" s="155">
        <v>0</v>
      </c>
      <c r="CD1471" s="155">
        <v>0</v>
      </c>
      <c r="CE1471" s="155">
        <v>2.5397904E-14</v>
      </c>
      <c r="CF1471" s="155">
        <v>0</v>
      </c>
      <c r="CG1471" s="155">
        <v>0</v>
      </c>
      <c r="CH1471" s="155">
        <v>0</v>
      </c>
      <c r="CI1471" s="155">
        <v>3.7299423000000003E-12</v>
      </c>
      <c r="CJ1471" s="155">
        <v>0</v>
      </c>
      <c r="CK1471" s="155">
        <v>1.7582952E-13</v>
      </c>
      <c r="CL1471" s="155">
        <v>0</v>
      </c>
      <c r="CM1471"/>
      <c r="CN1471" s="284">
        <v>0</v>
      </c>
      <c r="CO1471" s="284">
        <v>1.4417467000000001E-3</v>
      </c>
      <c r="CP1471" s="285">
        <v>0</v>
      </c>
      <c r="CQ1471" s="284">
        <v>4.0793311000000002E-9</v>
      </c>
      <c r="CR1471" s="284">
        <v>0</v>
      </c>
      <c r="CS1471" s="284">
        <v>0</v>
      </c>
      <c r="CT1471" s="284">
        <v>1.1116844E-7</v>
      </c>
      <c r="CU1471" s="284">
        <v>0</v>
      </c>
      <c r="CV1471" s="284">
        <v>0</v>
      </c>
      <c r="CW1471" s="284">
        <v>0</v>
      </c>
      <c r="CX1471"/>
      <c r="CY1471"/>
      <c r="CZ1471"/>
      <c r="DA1471"/>
      <c r="DB1471"/>
      <c r="DC1471"/>
      <c r="DD1471"/>
      <c r="DE1471"/>
      <c r="DF1471"/>
      <c r="DG1471"/>
      <c r="DH1471"/>
      <c r="DI1471"/>
      <c r="DJ1471"/>
      <c r="DK1471"/>
      <c r="DL1471"/>
    </row>
    <row r="1472" spans="1:116" ht="14.4">
      <c r="A1472" t="s">
        <v>2848</v>
      </c>
      <c r="B1472" s="188" t="s">
        <v>1252</v>
      </c>
      <c r="C1472" s="151" t="str">
        <f t="shared" si="345"/>
        <v>B.044.01.184</v>
      </c>
      <c r="D1472" s="54" t="s">
        <v>1251</v>
      </c>
      <c r="E1472" s="150" t="s">
        <v>440</v>
      </c>
      <c r="F1472" s="153" t="str">
        <f t="shared" si="346"/>
        <v>Electricity India  production</v>
      </c>
      <c r="G1472" s="154">
        <f t="shared" si="347"/>
        <v>0.25727534666666668</v>
      </c>
      <c r="H1472"/>
      <c r="I1472"/>
      <c r="J1472" s="227">
        <f t="shared" si="338"/>
        <v>4.3233764766E-2</v>
      </c>
      <c r="K1472"/>
      <c r="L1472" s="280">
        <f t="shared" si="339"/>
        <v>1.5122622299999998E-3</v>
      </c>
      <c r="M1472" s="280">
        <f t="shared" si="340"/>
        <v>2.3048389099999999E-3</v>
      </c>
      <c r="N1472" s="281">
        <f t="shared" si="341"/>
        <v>8.2536162600000003E-4</v>
      </c>
      <c r="O1472" s="280">
        <v>3.8591302000000001E-2</v>
      </c>
      <c r="P1472" s="219">
        <v>7.8675220999999997E-4</v>
      </c>
      <c r="Q1472" s="219">
        <v>1.5180866999999999E-3</v>
      </c>
      <c r="R1472" s="219">
        <v>1.3099192E-3</v>
      </c>
      <c r="S1472" s="219">
        <v>2.0234303E-4</v>
      </c>
      <c r="T1472" s="219">
        <v>0</v>
      </c>
      <c r="U1472" s="219">
        <v>0</v>
      </c>
      <c r="V1472" s="219">
        <v>0</v>
      </c>
      <c r="W1472" s="286">
        <v>5.1242695999999999E-5</v>
      </c>
      <c r="X1472" s="219">
        <v>0</v>
      </c>
      <c r="Y1472" s="219">
        <v>7.7411893000000004E-4</v>
      </c>
      <c r="Z1472" s="219">
        <v>0</v>
      </c>
      <c r="AA1472" s="219">
        <v>0</v>
      </c>
      <c r="AB1472" s="219">
        <v>0</v>
      </c>
      <c r="AC1472"/>
      <c r="AD1472" s="227">
        <f t="shared" si="348"/>
        <v>3.8591302000000001E-2</v>
      </c>
      <c r="AE1472" s="227">
        <f t="shared" si="349"/>
        <v>3.8171011399999997E-3</v>
      </c>
      <c r="AF1472" s="227">
        <f t="shared" si="350"/>
        <v>2.3048389099999999E-3</v>
      </c>
      <c r="AG1472" s="227">
        <f t="shared" si="351"/>
        <v>2.3048389099999999E-3</v>
      </c>
      <c r="AH1472" s="227">
        <f t="shared" si="352"/>
        <v>8.2536162600000003E-4</v>
      </c>
      <c r="AI1472"/>
      <c r="AJ1472">
        <v>3.1470364000000002</v>
      </c>
      <c r="AK1472" s="155">
        <v>2.7568814000000001</v>
      </c>
      <c r="AL1472" s="155">
        <v>0.10725052</v>
      </c>
      <c r="AM1472" s="155">
        <v>0</v>
      </c>
      <c r="AN1472" s="155">
        <v>6.9405346000000007E-2</v>
      </c>
      <c r="AO1472" s="155">
        <v>0.12374780000000001</v>
      </c>
      <c r="AP1472" s="155">
        <v>8.9751348999999994E-2</v>
      </c>
      <c r="AQ1472"/>
      <c r="AR1472" s="156">
        <v>4.5149237000000004E-3</v>
      </c>
      <c r="AS1472" s="156">
        <v>4.2742283000000002E-3</v>
      </c>
      <c r="AT1472" s="156">
        <v>2.0145855999999999E-4</v>
      </c>
      <c r="AU1472" s="156">
        <v>3.9236821999999997E-5</v>
      </c>
      <c r="AV1472" s="282">
        <f t="shared" si="342"/>
        <v>2.5624870241100001E-7</v>
      </c>
      <c r="AW1472" s="282">
        <f t="shared" si="343"/>
        <v>7.4503906756399997E-10</v>
      </c>
      <c r="AX1472" s="283">
        <f t="shared" si="344"/>
        <v>5.4953532578999997E-3</v>
      </c>
      <c r="AY1472" s="157">
        <v>2.3875152E-7</v>
      </c>
      <c r="AZ1472" s="157">
        <v>7.2037096E-10</v>
      </c>
      <c r="BA1472" s="157">
        <v>1.9681564E-14</v>
      </c>
      <c r="BB1472" s="157">
        <v>0</v>
      </c>
      <c r="BC1472" s="157">
        <v>0</v>
      </c>
      <c r="BD1472" s="157">
        <v>3.5102411000000003E-11</v>
      </c>
      <c r="BE1472" s="157">
        <v>1.746208E-8</v>
      </c>
      <c r="BF1472" s="157">
        <v>8.0050619999999994E-12</v>
      </c>
      <c r="BG1472" s="157">
        <v>1.6643364E-11</v>
      </c>
      <c r="BH1472" s="157">
        <v>0</v>
      </c>
      <c r="BI1472" s="157">
        <v>0</v>
      </c>
      <c r="BJ1472" s="157">
        <v>0</v>
      </c>
      <c r="BK1472" s="157">
        <v>0</v>
      </c>
      <c r="BL1472" s="157">
        <v>0</v>
      </c>
      <c r="BM1472" s="157">
        <v>0</v>
      </c>
      <c r="BN1472" s="157">
        <v>0</v>
      </c>
      <c r="BO1472" s="157">
        <v>0</v>
      </c>
      <c r="BP1472" s="157">
        <v>3.0808579000000002E-6</v>
      </c>
      <c r="BQ1472" s="157">
        <v>5.4922723999999996E-3</v>
      </c>
      <c r="BR1472" s="157">
        <v>0</v>
      </c>
      <c r="BS1472" s="157">
        <v>0</v>
      </c>
      <c r="BT1472" s="157">
        <v>0</v>
      </c>
      <c r="BU1472"/>
      <c r="BV1472" s="155">
        <v>1.1286112E-5</v>
      </c>
      <c r="BW1472" s="155">
        <v>1.1474438E-7</v>
      </c>
      <c r="BX1472" s="155">
        <v>7.1735193000000001E-6</v>
      </c>
      <c r="BY1472" s="155">
        <v>6.2363573999999998E-10</v>
      </c>
      <c r="BZ1472" s="155">
        <v>2.7563212E-7</v>
      </c>
      <c r="CA1472" s="155">
        <v>0</v>
      </c>
      <c r="CB1472" s="155">
        <v>0</v>
      </c>
      <c r="CC1472" s="155">
        <v>0</v>
      </c>
      <c r="CD1472" s="155">
        <v>0</v>
      </c>
      <c r="CE1472" s="155">
        <v>1.9024112999999998E-9</v>
      </c>
      <c r="CF1472" s="155">
        <v>0</v>
      </c>
      <c r="CG1472" s="155">
        <v>0</v>
      </c>
      <c r="CH1472" s="155">
        <v>0</v>
      </c>
      <c r="CI1472" s="155">
        <v>2.5784659000000001E-7</v>
      </c>
      <c r="CJ1472" s="155">
        <v>3.4618431000000001E-6</v>
      </c>
      <c r="CK1472" s="155">
        <v>6.4982098999999999E-14</v>
      </c>
      <c r="CL1472" s="155">
        <v>0</v>
      </c>
      <c r="CM1472"/>
      <c r="CN1472" s="284">
        <v>0</v>
      </c>
      <c r="CO1472" s="284">
        <v>0.25727534000000002</v>
      </c>
      <c r="CP1472" s="285">
        <v>0</v>
      </c>
      <c r="CQ1472" s="284">
        <v>7.8506432000000005E-5</v>
      </c>
      <c r="CR1472" s="284">
        <v>0</v>
      </c>
      <c r="CS1472" s="284">
        <v>0</v>
      </c>
      <c r="CT1472" s="284">
        <v>9.8435752999999998E-6</v>
      </c>
      <c r="CU1472" s="284">
        <v>0</v>
      </c>
      <c r="CV1472" s="284">
        <v>0</v>
      </c>
      <c r="CW1472" s="284">
        <v>0</v>
      </c>
      <c r="CX1472"/>
      <c r="CY1472"/>
      <c r="CZ1472"/>
      <c r="DA1472"/>
      <c r="DB1472" s="57"/>
      <c r="DC1472"/>
      <c r="DD1472"/>
      <c r="DE1472"/>
      <c r="DF1472"/>
      <c r="DG1472"/>
      <c r="DH1472"/>
      <c r="DI1472"/>
      <c r="DJ1472"/>
      <c r="DK1472"/>
      <c r="DL1472"/>
    </row>
    <row r="1473" spans="1:116" ht="14.4">
      <c r="A1473" t="s">
        <v>2849</v>
      </c>
      <c r="B1473" s="188" t="s">
        <v>1252</v>
      </c>
      <c r="C1473" s="151" t="str">
        <f t="shared" si="345"/>
        <v>B.044.01.185</v>
      </c>
      <c r="D1473" s="54" t="s">
        <v>1251</v>
      </c>
      <c r="E1473" s="150" t="s">
        <v>440</v>
      </c>
      <c r="F1473" s="153" t="str">
        <f t="shared" si="346"/>
        <v>Electricity Indonesia production</v>
      </c>
      <c r="G1473" s="154">
        <f t="shared" si="347"/>
        <v>0.23231343333333335</v>
      </c>
      <c r="H1473"/>
      <c r="I1473"/>
      <c r="J1473" s="227">
        <f t="shared" si="338"/>
        <v>4.0677467946000002E-2</v>
      </c>
      <c r="K1473"/>
      <c r="L1473" s="280">
        <f t="shared" si="339"/>
        <v>1.9418430099999999E-3</v>
      </c>
      <c r="M1473" s="280">
        <f t="shared" si="340"/>
        <v>3.8727467000000001E-3</v>
      </c>
      <c r="N1473" s="281">
        <f t="shared" si="341"/>
        <v>1.5863235999999999E-5</v>
      </c>
      <c r="O1473" s="280">
        <v>3.4847015000000002E-2</v>
      </c>
      <c r="P1473" s="219">
        <v>2.175663E-3</v>
      </c>
      <c r="Q1473" s="219">
        <v>1.6970837000000001E-3</v>
      </c>
      <c r="R1473" s="219">
        <v>1.4889558E-3</v>
      </c>
      <c r="S1473" s="219">
        <v>4.5288720999999999E-4</v>
      </c>
      <c r="T1473" s="219">
        <v>0</v>
      </c>
      <c r="U1473" s="219">
        <v>0</v>
      </c>
      <c r="V1473" s="219">
        <v>0</v>
      </c>
      <c r="W1473" s="286">
        <v>1.5863235999999999E-5</v>
      </c>
      <c r="X1473" s="219">
        <v>0</v>
      </c>
      <c r="Y1473" s="219">
        <v>0</v>
      </c>
      <c r="Z1473" s="219">
        <v>0</v>
      </c>
      <c r="AA1473" s="219">
        <v>0</v>
      </c>
      <c r="AB1473" s="219">
        <v>0</v>
      </c>
      <c r="AC1473"/>
      <c r="AD1473" s="227">
        <f t="shared" si="348"/>
        <v>3.4847015000000002E-2</v>
      </c>
      <c r="AE1473" s="227">
        <f t="shared" si="349"/>
        <v>5.81458971E-3</v>
      </c>
      <c r="AF1473" s="227">
        <f t="shared" si="350"/>
        <v>3.8727467000000001E-3</v>
      </c>
      <c r="AG1473" s="227">
        <f t="shared" si="351"/>
        <v>3.8727467000000001E-3</v>
      </c>
      <c r="AH1473" s="227">
        <f t="shared" si="352"/>
        <v>1.5863235999999999E-5</v>
      </c>
      <c r="AI1473"/>
      <c r="AJ1473">
        <v>2.8947330999999998</v>
      </c>
      <c r="AK1473" s="155">
        <v>2.5305751999999999</v>
      </c>
      <c r="AL1473" s="155">
        <v>0</v>
      </c>
      <c r="AM1473" s="155">
        <v>0</v>
      </c>
      <c r="AN1473" s="155">
        <v>0.23288745</v>
      </c>
      <c r="AO1473" s="155">
        <v>5.5710062999999997E-2</v>
      </c>
      <c r="AP1473" s="155">
        <v>7.5560424000000001E-2</v>
      </c>
      <c r="AQ1473"/>
      <c r="AR1473" s="156">
        <v>4.6205424000000002E-3</v>
      </c>
      <c r="AS1473" s="156">
        <v>4.3742095000000002E-3</v>
      </c>
      <c r="AT1473" s="156">
        <v>1.9079956E-4</v>
      </c>
      <c r="AU1473" s="156">
        <v>5.5533376E-5</v>
      </c>
      <c r="AV1473" s="282">
        <f t="shared" si="342"/>
        <v>2.6224277612200002E-7</v>
      </c>
      <c r="AW1473" s="282">
        <f t="shared" si="343"/>
        <v>7.05619667178E-10</v>
      </c>
      <c r="AX1473" s="283">
        <f t="shared" si="344"/>
        <v>7.77778379071E-3</v>
      </c>
      <c r="AY1473" s="157">
        <v>2.1558686999999999E-7</v>
      </c>
      <c r="AZ1473" s="157">
        <v>6.5047761999999996E-10</v>
      </c>
      <c r="BA1473" s="157">
        <v>1.7771978E-14</v>
      </c>
      <c r="BB1473" s="157">
        <v>0</v>
      </c>
      <c r="BC1473" s="157">
        <v>0</v>
      </c>
      <c r="BD1473" s="157">
        <v>3.9900121999999999E-11</v>
      </c>
      <c r="BE1473" s="157">
        <v>4.6616006000000001E-8</v>
      </c>
      <c r="BF1473" s="157">
        <v>9.0991741999999995E-12</v>
      </c>
      <c r="BG1473" s="157">
        <v>4.6025100999999998E-11</v>
      </c>
      <c r="BH1473" s="157">
        <v>0</v>
      </c>
      <c r="BI1473" s="157">
        <v>0</v>
      </c>
      <c r="BJ1473" s="157">
        <v>0</v>
      </c>
      <c r="BK1473" s="157">
        <v>0</v>
      </c>
      <c r="BL1473" s="157">
        <v>0</v>
      </c>
      <c r="BM1473" s="157">
        <v>0</v>
      </c>
      <c r="BN1473" s="157">
        <v>0</v>
      </c>
      <c r="BO1473" s="157">
        <v>0</v>
      </c>
      <c r="BP1473" s="157">
        <v>6.0809071000000002E-7</v>
      </c>
      <c r="BQ1473" s="157">
        <v>7.7771756999999997E-3</v>
      </c>
      <c r="BR1473" s="157">
        <v>0</v>
      </c>
      <c r="BS1473" s="157">
        <v>0</v>
      </c>
      <c r="BT1473" s="157">
        <v>0</v>
      </c>
      <c r="BU1473"/>
      <c r="BV1473" s="155">
        <v>1.0800424999999999E-5</v>
      </c>
      <c r="BW1473" s="155">
        <v>3.1731094999999998E-7</v>
      </c>
      <c r="BX1473" s="155">
        <v>6.4775149999999996E-6</v>
      </c>
      <c r="BY1473" s="155">
        <v>7.0887275E-10</v>
      </c>
      <c r="BZ1473" s="155">
        <v>6.6675029E-7</v>
      </c>
      <c r="CA1473" s="155">
        <v>0</v>
      </c>
      <c r="CB1473" s="155">
        <v>0</v>
      </c>
      <c r="CC1473" s="155">
        <v>0</v>
      </c>
      <c r="CD1473" s="155">
        <v>0</v>
      </c>
      <c r="CE1473" s="155">
        <v>2.1624282999999998E-9</v>
      </c>
      <c r="CF1473" s="155">
        <v>0</v>
      </c>
      <c r="CG1473" s="155">
        <v>0</v>
      </c>
      <c r="CH1473" s="155">
        <v>0</v>
      </c>
      <c r="CI1473" s="155">
        <v>3.0521963999999999E-7</v>
      </c>
      <c r="CJ1473" s="155">
        <v>3.0307579E-6</v>
      </c>
      <c r="CK1473" s="155">
        <v>2.0116552E-14</v>
      </c>
      <c r="CL1473" s="155">
        <v>0</v>
      </c>
      <c r="CM1473"/>
      <c r="CN1473" s="284">
        <v>0</v>
      </c>
      <c r="CO1473" s="284">
        <v>0.23231344000000001</v>
      </c>
      <c r="CP1473" s="285">
        <v>0</v>
      </c>
      <c r="CQ1473" s="284">
        <v>2.1709953E-4</v>
      </c>
      <c r="CR1473" s="284">
        <v>0</v>
      </c>
      <c r="CS1473" s="284">
        <v>0</v>
      </c>
      <c r="CT1473" s="284">
        <v>2.4561136999999999E-5</v>
      </c>
      <c r="CU1473" s="284">
        <v>0</v>
      </c>
      <c r="CV1473" s="284">
        <v>0</v>
      </c>
      <c r="CW1473" s="284">
        <v>0</v>
      </c>
      <c r="CX1473"/>
      <c r="CY1473"/>
      <c r="CZ1473"/>
      <c r="DA1473"/>
      <c r="DB1473" s="57"/>
      <c r="DC1473"/>
      <c r="DD1473"/>
      <c r="DE1473"/>
      <c r="DF1473"/>
      <c r="DG1473"/>
      <c r="DH1473"/>
      <c r="DI1473"/>
      <c r="DJ1473"/>
      <c r="DK1473"/>
      <c r="DL1473"/>
    </row>
    <row r="1474" spans="1:116" ht="14.4">
      <c r="A1474" t="s">
        <v>2850</v>
      </c>
      <c r="B1474" s="188" t="s">
        <v>1252</v>
      </c>
      <c r="C1474" s="151" t="str">
        <f t="shared" si="345"/>
        <v>B.044.01.186</v>
      </c>
      <c r="D1474" s="54" t="s">
        <v>1251</v>
      </c>
      <c r="E1474" s="150" t="s">
        <v>440</v>
      </c>
      <c r="F1474" s="153" t="str">
        <f t="shared" si="346"/>
        <v>Electricity Iran production</v>
      </c>
      <c r="G1474" s="154">
        <f t="shared" si="347"/>
        <v>0.20221950666666666</v>
      </c>
      <c r="H1474"/>
      <c r="I1474"/>
      <c r="J1474" s="227">
        <f t="shared" si="338"/>
        <v>4.1316070337000001E-2</v>
      </c>
      <c r="K1474"/>
      <c r="L1474" s="280">
        <f t="shared" si="339"/>
        <v>4.0682836E-3</v>
      </c>
      <c r="M1474" s="280">
        <f t="shared" si="340"/>
        <v>6.4323128999999998E-3</v>
      </c>
      <c r="N1474" s="281">
        <f t="shared" si="341"/>
        <v>4.8254783699999996E-4</v>
      </c>
      <c r="O1474" s="280">
        <v>3.0332926E-2</v>
      </c>
      <c r="P1474" s="219">
        <v>3.3641756999999999E-3</v>
      </c>
      <c r="Q1474" s="219">
        <v>3.0681371999999999E-3</v>
      </c>
      <c r="R1474" s="219">
        <v>2.7677727000000002E-3</v>
      </c>
      <c r="S1474" s="219">
        <v>1.3005109E-3</v>
      </c>
      <c r="T1474" s="219">
        <v>0</v>
      </c>
      <c r="U1474" s="219">
        <v>0</v>
      </c>
      <c r="V1474" s="219">
        <v>0</v>
      </c>
      <c r="W1474" s="286">
        <v>1.3695677E-5</v>
      </c>
      <c r="X1474" s="219">
        <v>0</v>
      </c>
      <c r="Y1474" s="219">
        <v>4.6885215999999997E-4</v>
      </c>
      <c r="Z1474" s="219">
        <v>0</v>
      </c>
      <c r="AA1474" s="219">
        <v>0</v>
      </c>
      <c r="AB1474" s="219">
        <v>0</v>
      </c>
      <c r="AC1474"/>
      <c r="AD1474" s="227">
        <f t="shared" si="348"/>
        <v>3.0332926E-2</v>
      </c>
      <c r="AE1474" s="227">
        <f t="shared" si="349"/>
        <v>1.0500596499999999E-2</v>
      </c>
      <c r="AF1474" s="227">
        <f t="shared" si="350"/>
        <v>6.4323128999999998E-3</v>
      </c>
      <c r="AG1474" s="227">
        <f t="shared" si="351"/>
        <v>6.4323128999999998E-3</v>
      </c>
      <c r="AH1474" s="227">
        <f t="shared" si="352"/>
        <v>4.8254783699999996E-4</v>
      </c>
      <c r="AI1474"/>
      <c r="AJ1474">
        <v>2.5051694000000002</v>
      </c>
      <c r="AK1474" s="155">
        <v>2.3714371999999999</v>
      </c>
      <c r="AL1474" s="155">
        <v>6.4957250999999994E-2</v>
      </c>
      <c r="AM1474" s="155">
        <v>0</v>
      </c>
      <c r="AN1474" s="155">
        <v>2.8994448000000002E-4</v>
      </c>
      <c r="AO1474" s="155">
        <v>5.9913672999999997E-3</v>
      </c>
      <c r="AP1474" s="155">
        <v>6.2493681000000002E-2</v>
      </c>
      <c r="AQ1474"/>
      <c r="AR1474" s="156">
        <v>4.8059236000000003E-3</v>
      </c>
      <c r="AS1474" s="156">
        <v>4.4907571999999998E-3</v>
      </c>
      <c r="AT1474" s="156">
        <v>1.7692590000000001E-4</v>
      </c>
      <c r="AU1474" s="156">
        <v>1.3824050000000001E-4</v>
      </c>
      <c r="AV1474" s="282">
        <f t="shared" si="342"/>
        <v>2.6923004407100003E-7</v>
      </c>
      <c r="AW1474" s="282">
        <f t="shared" si="343"/>
        <v>6.5431177079199991E-10</v>
      </c>
      <c r="AX1474" s="283">
        <f t="shared" si="344"/>
        <v>1.93614152523E-2</v>
      </c>
      <c r="AY1474" s="157">
        <v>1.876597E-7</v>
      </c>
      <c r="AZ1474" s="157">
        <v>5.6621461999999995E-10</v>
      </c>
      <c r="BA1474" s="157">
        <v>1.5469791999999999E-14</v>
      </c>
      <c r="BB1474" s="157">
        <v>0</v>
      </c>
      <c r="BC1474" s="157">
        <v>0</v>
      </c>
      <c r="BD1474" s="157">
        <v>7.4169071000000001E-11</v>
      </c>
      <c r="BE1474" s="157">
        <v>8.1496175000000003E-8</v>
      </c>
      <c r="BF1474" s="157">
        <v>1.6914166000000001E-11</v>
      </c>
      <c r="BG1474" s="157">
        <v>7.1167515000000005E-11</v>
      </c>
      <c r="BH1474" s="157">
        <v>0</v>
      </c>
      <c r="BI1474" s="157">
        <v>0</v>
      </c>
      <c r="BJ1474" s="157">
        <v>0</v>
      </c>
      <c r="BK1474" s="157">
        <v>0</v>
      </c>
      <c r="BL1474" s="157">
        <v>0</v>
      </c>
      <c r="BM1474" s="157">
        <v>0</v>
      </c>
      <c r="BN1474" s="157">
        <v>0</v>
      </c>
      <c r="BO1474" s="157">
        <v>0</v>
      </c>
      <c r="BP1474" s="157">
        <v>1.2012523E-6</v>
      </c>
      <c r="BQ1474" s="157">
        <v>1.9360214000000001E-2</v>
      </c>
      <c r="BR1474" s="157">
        <v>0</v>
      </c>
      <c r="BS1474" s="157">
        <v>0</v>
      </c>
      <c r="BT1474" s="157">
        <v>0</v>
      </c>
      <c r="BU1474"/>
      <c r="BV1474" s="155">
        <v>1.1100329E-5</v>
      </c>
      <c r="BW1474" s="155">
        <v>4.9065035000000002E-7</v>
      </c>
      <c r="BX1474" s="155">
        <v>5.6384164000000003E-6</v>
      </c>
      <c r="BY1474" s="155">
        <v>1.3177011E-9</v>
      </c>
      <c r="BZ1474" s="155">
        <v>1.5682270999999999E-6</v>
      </c>
      <c r="CA1474" s="155">
        <v>0</v>
      </c>
      <c r="CB1474" s="155">
        <v>0</v>
      </c>
      <c r="CC1474" s="155">
        <v>0</v>
      </c>
      <c r="CD1474" s="155">
        <v>0</v>
      </c>
      <c r="CE1474" s="155">
        <v>4.0196693000000002E-9</v>
      </c>
      <c r="CF1474" s="155">
        <v>0</v>
      </c>
      <c r="CG1474" s="155">
        <v>0</v>
      </c>
      <c r="CH1474" s="155">
        <v>0</v>
      </c>
      <c r="CI1474" s="155">
        <v>5.6092444000000004E-7</v>
      </c>
      <c r="CJ1474" s="155">
        <v>2.836773E-6</v>
      </c>
      <c r="CK1474" s="155">
        <v>1.7367818000000001E-14</v>
      </c>
      <c r="CL1474" s="155">
        <v>0</v>
      </c>
      <c r="CM1474"/>
      <c r="CN1474" s="284">
        <v>0</v>
      </c>
      <c r="CO1474" s="284">
        <v>0.20221950999999999</v>
      </c>
      <c r="CP1474" s="285">
        <v>0</v>
      </c>
      <c r="CQ1474" s="284">
        <v>3.3569582999999999E-4</v>
      </c>
      <c r="CR1474" s="284">
        <v>0</v>
      </c>
      <c r="CS1474" s="284">
        <v>0</v>
      </c>
      <c r="CT1474" s="284">
        <v>5.2946433999999998E-5</v>
      </c>
      <c r="CU1474" s="284">
        <v>0</v>
      </c>
      <c r="CV1474" s="284">
        <v>0</v>
      </c>
      <c r="CW1474" s="284">
        <v>0</v>
      </c>
      <c r="CX1474"/>
      <c r="CY1474"/>
      <c r="CZ1474"/>
      <c r="DA1474"/>
      <c r="DB1474" s="57"/>
      <c r="DC1474"/>
      <c r="DD1474"/>
      <c r="DE1474"/>
      <c r="DF1474"/>
      <c r="DG1474"/>
      <c r="DH1474"/>
      <c r="DI1474"/>
      <c r="DJ1474"/>
      <c r="DK1474"/>
      <c r="DL1474"/>
    </row>
    <row r="1475" spans="1:116" ht="14.4">
      <c r="A1475" t="s">
        <v>2851</v>
      </c>
      <c r="B1475" s="188" t="s">
        <v>1252</v>
      </c>
      <c r="C1475" s="151" t="str">
        <f t="shared" si="345"/>
        <v>B.044.01.187</v>
      </c>
      <c r="D1475" s="54" t="s">
        <v>1251</v>
      </c>
      <c r="E1475" s="150" t="s">
        <v>440</v>
      </c>
      <c r="F1475" s="153" t="str">
        <f t="shared" si="346"/>
        <v>Electricity Iraq production</v>
      </c>
      <c r="G1475" s="154">
        <f t="shared" si="347"/>
        <v>0.48765037333333339</v>
      </c>
      <c r="H1475"/>
      <c r="I1475"/>
      <c r="J1475" s="227">
        <f t="shared" si="338"/>
        <v>9.8618845856000004E-2</v>
      </c>
      <c r="K1475"/>
      <c r="L1475" s="280">
        <f t="shared" si="339"/>
        <v>8.6490386000000006E-3</v>
      </c>
      <c r="M1475" s="280">
        <f t="shared" si="340"/>
        <v>1.6816271800000001E-2</v>
      </c>
      <c r="N1475" s="281">
        <f t="shared" si="341"/>
        <v>5.9794559999999997E-6</v>
      </c>
      <c r="O1475" s="280">
        <v>7.3147556000000002E-2</v>
      </c>
      <c r="P1475" s="219">
        <v>1.0530899E-2</v>
      </c>
      <c r="Q1475" s="219">
        <v>6.2853728000000003E-3</v>
      </c>
      <c r="R1475" s="219">
        <v>5.5939798000000001E-3</v>
      </c>
      <c r="S1475" s="219">
        <v>3.0550588000000001E-3</v>
      </c>
      <c r="T1475" s="219">
        <v>0</v>
      </c>
      <c r="U1475" s="219">
        <v>0</v>
      </c>
      <c r="V1475" s="219">
        <v>0</v>
      </c>
      <c r="W1475" s="286">
        <v>5.9794559999999997E-6</v>
      </c>
      <c r="X1475" s="219">
        <v>0</v>
      </c>
      <c r="Y1475" s="219">
        <v>0</v>
      </c>
      <c r="Z1475" s="219">
        <v>0</v>
      </c>
      <c r="AA1475" s="219">
        <v>0</v>
      </c>
      <c r="AB1475" s="219">
        <v>0</v>
      </c>
      <c r="AC1475"/>
      <c r="AD1475" s="227">
        <f t="shared" si="348"/>
        <v>7.3147556000000002E-2</v>
      </c>
      <c r="AE1475" s="227">
        <f t="shared" si="349"/>
        <v>2.54653104E-2</v>
      </c>
      <c r="AF1475" s="227">
        <f t="shared" si="350"/>
        <v>1.6816271800000001E-2</v>
      </c>
      <c r="AG1475" s="227">
        <f t="shared" si="351"/>
        <v>1.6816271800000001E-2</v>
      </c>
      <c r="AH1475" s="227">
        <f t="shared" si="352"/>
        <v>5.9794559999999997E-6</v>
      </c>
      <c r="AI1475"/>
      <c r="AJ1475">
        <v>5.9060296000000001</v>
      </c>
      <c r="AK1475" s="155">
        <v>5.8772941000000003</v>
      </c>
      <c r="AL1475" s="155">
        <v>0</v>
      </c>
      <c r="AM1475" s="155">
        <v>0</v>
      </c>
      <c r="AN1475" s="155">
        <v>0</v>
      </c>
      <c r="AO1475" s="155">
        <v>6.2042486000000001E-3</v>
      </c>
      <c r="AP1475" s="155">
        <v>2.2531219000000002E-2</v>
      </c>
      <c r="AQ1475"/>
      <c r="AR1475" s="156">
        <v>1.2349512E-2</v>
      </c>
      <c r="AS1475" s="156">
        <v>1.1540252000000001E-2</v>
      </c>
      <c r="AT1475" s="156">
        <v>4.3870233E-4</v>
      </c>
      <c r="AU1475" s="156">
        <v>3.7055749999999999E-4</v>
      </c>
      <c r="AV1475" s="282">
        <f t="shared" si="342"/>
        <v>6.9186160402999995E-7</v>
      </c>
      <c r="AW1475" s="282">
        <f t="shared" si="343"/>
        <v>1.6224198272530001E-9</v>
      </c>
      <c r="AX1475" s="283">
        <f t="shared" si="344"/>
        <v>5.1898809212480003E-2</v>
      </c>
      <c r="AY1475" s="157">
        <v>4.5253953999999997E-7</v>
      </c>
      <c r="AZ1475" s="157">
        <v>1.3654209999999999E-9</v>
      </c>
      <c r="BA1475" s="157">
        <v>3.7305252999999997E-14</v>
      </c>
      <c r="BB1475" s="157">
        <v>0</v>
      </c>
      <c r="BC1475" s="157">
        <v>0</v>
      </c>
      <c r="BD1475" s="157">
        <v>1.4990403000000001E-10</v>
      </c>
      <c r="BE1475" s="157">
        <v>2.3917215999999999E-7</v>
      </c>
      <c r="BF1475" s="157">
        <v>3.4185432E-11</v>
      </c>
      <c r="BG1475" s="157">
        <v>2.2277609000000001E-10</v>
      </c>
      <c r="BH1475" s="157">
        <v>0</v>
      </c>
      <c r="BI1475" s="157">
        <v>0</v>
      </c>
      <c r="BJ1475" s="157">
        <v>0</v>
      </c>
      <c r="BK1475" s="157">
        <v>0</v>
      </c>
      <c r="BL1475" s="157">
        <v>0</v>
      </c>
      <c r="BM1475" s="157">
        <v>0</v>
      </c>
      <c r="BN1475" s="157">
        <v>0</v>
      </c>
      <c r="BO1475" s="157">
        <v>0</v>
      </c>
      <c r="BP1475" s="157">
        <v>2.2921248E-7</v>
      </c>
      <c r="BQ1475" s="157">
        <v>5.189858E-2</v>
      </c>
      <c r="BR1475" s="157">
        <v>0</v>
      </c>
      <c r="BS1475" s="157">
        <v>0</v>
      </c>
      <c r="BT1475" s="157">
        <v>0</v>
      </c>
      <c r="BU1475"/>
      <c r="BV1475" s="155">
        <v>2.7233148E-5</v>
      </c>
      <c r="BW1475" s="155">
        <v>1.5358856000000001E-6</v>
      </c>
      <c r="BX1475" s="155">
        <v>1.3596986E-5</v>
      </c>
      <c r="BY1475" s="155">
        <v>2.663222E-9</v>
      </c>
      <c r="BZ1475" s="155">
        <v>3.9996843000000002E-6</v>
      </c>
      <c r="CA1475" s="155">
        <v>0</v>
      </c>
      <c r="CB1475" s="155">
        <v>0</v>
      </c>
      <c r="CC1475" s="155">
        <v>0</v>
      </c>
      <c r="CD1475" s="155">
        <v>0</v>
      </c>
      <c r="CE1475" s="155">
        <v>8.1242035999999992E-9</v>
      </c>
      <c r="CF1475" s="155">
        <v>0</v>
      </c>
      <c r="CG1475" s="155">
        <v>0</v>
      </c>
      <c r="CH1475" s="155">
        <v>0</v>
      </c>
      <c r="CI1475" s="155">
        <v>1.1690188E-6</v>
      </c>
      <c r="CJ1475" s="155">
        <v>6.9207853000000003E-6</v>
      </c>
      <c r="CK1475" s="155">
        <v>7.5826924000000005E-15</v>
      </c>
      <c r="CL1475" s="155">
        <v>0</v>
      </c>
      <c r="CM1475"/>
      <c r="CN1475" s="284">
        <v>0</v>
      </c>
      <c r="CO1475" s="284">
        <v>0.48765037</v>
      </c>
      <c r="CP1475" s="285">
        <v>0</v>
      </c>
      <c r="CQ1475" s="284">
        <v>1.0508306E-3</v>
      </c>
      <c r="CR1475" s="284">
        <v>0</v>
      </c>
      <c r="CS1475" s="284">
        <v>0</v>
      </c>
      <c r="CT1475" s="284">
        <v>1.4040341999999999E-4</v>
      </c>
      <c r="CU1475" s="284">
        <v>0</v>
      </c>
      <c r="CV1475" s="284">
        <v>0</v>
      </c>
      <c r="CW1475" s="284">
        <v>0</v>
      </c>
      <c r="CX1475"/>
      <c r="CY1475"/>
      <c r="CZ1475"/>
      <c r="DA1475"/>
      <c r="DB1475" s="57"/>
      <c r="DC1475"/>
      <c r="DD1475"/>
      <c r="DE1475"/>
      <c r="DF1475"/>
      <c r="DG1475"/>
      <c r="DH1475"/>
      <c r="DI1475"/>
      <c r="DJ1475"/>
      <c r="DK1475"/>
      <c r="DL1475"/>
    </row>
    <row r="1476" spans="1:116" ht="14.4">
      <c r="A1476" t="s">
        <v>2852</v>
      </c>
      <c r="B1476" s="188" t="s">
        <v>1252</v>
      </c>
      <c r="C1476" s="151" t="str">
        <f t="shared" si="345"/>
        <v>B.044.01.188</v>
      </c>
      <c r="D1476" s="54" t="s">
        <v>1251</v>
      </c>
      <c r="E1476" s="150" t="s">
        <v>440</v>
      </c>
      <c r="F1476" s="153" t="str">
        <f t="shared" si="346"/>
        <v>Electricity Israel production</v>
      </c>
      <c r="G1476" s="154">
        <f t="shared" si="347"/>
        <v>0.19713662666666668</v>
      </c>
      <c r="H1476"/>
      <c r="I1476"/>
      <c r="J1476" s="227">
        <f t="shared" si="338"/>
        <v>3.8907016508999998E-2</v>
      </c>
      <c r="K1476"/>
      <c r="L1476" s="280">
        <f t="shared" si="339"/>
        <v>3.8060146000000001E-3</v>
      </c>
      <c r="M1476" s="280">
        <f t="shared" si="340"/>
        <v>5.5014310999999998E-3</v>
      </c>
      <c r="N1476" s="281">
        <f t="shared" si="341"/>
        <v>2.9076809E-5</v>
      </c>
      <c r="O1476" s="280">
        <v>2.9570493999999999E-2</v>
      </c>
      <c r="P1476" s="219">
        <v>2.6301028999999999E-3</v>
      </c>
      <c r="Q1476" s="219">
        <v>2.8713281999999999E-3</v>
      </c>
      <c r="R1476" s="219">
        <v>2.5760986E-3</v>
      </c>
      <c r="S1476" s="219">
        <v>1.229916E-3</v>
      </c>
      <c r="T1476" s="219">
        <v>0</v>
      </c>
      <c r="U1476" s="219">
        <v>0</v>
      </c>
      <c r="V1476" s="219">
        <v>0</v>
      </c>
      <c r="W1476" s="286">
        <v>2.9076809E-5</v>
      </c>
      <c r="X1476" s="219">
        <v>0</v>
      </c>
      <c r="Y1476" s="219">
        <v>0</v>
      </c>
      <c r="Z1476" s="219">
        <v>0</v>
      </c>
      <c r="AA1476" s="219">
        <v>0</v>
      </c>
      <c r="AB1476" s="219">
        <v>0</v>
      </c>
      <c r="AC1476"/>
      <c r="AD1476" s="227">
        <f t="shared" si="348"/>
        <v>2.9570493999999999E-2</v>
      </c>
      <c r="AE1476" s="227">
        <f t="shared" si="349"/>
        <v>9.3074456999999982E-3</v>
      </c>
      <c r="AF1476" s="227">
        <f t="shared" si="350"/>
        <v>5.5014310999999998E-3</v>
      </c>
      <c r="AG1476" s="227">
        <f t="shared" si="351"/>
        <v>5.5014310999999998E-3</v>
      </c>
      <c r="AH1476" s="227">
        <f t="shared" si="352"/>
        <v>2.9076809E-5</v>
      </c>
      <c r="AI1476"/>
      <c r="AJ1476">
        <v>2.3534468999999998</v>
      </c>
      <c r="AK1476" s="155">
        <v>2.2395201</v>
      </c>
      <c r="AL1476" s="155">
        <v>0</v>
      </c>
      <c r="AM1476" s="155">
        <v>0</v>
      </c>
      <c r="AN1476" s="155">
        <v>5.2284758000000001E-3</v>
      </c>
      <c r="AO1476" s="155">
        <v>0.10869832</v>
      </c>
      <c r="AP1476" s="155">
        <v>0</v>
      </c>
      <c r="AQ1476"/>
      <c r="AR1476" s="156">
        <v>4.4427941000000004E-3</v>
      </c>
      <c r="AS1476" s="156">
        <v>4.1711541999999999E-3</v>
      </c>
      <c r="AT1476" s="156">
        <v>1.6856169E-4</v>
      </c>
      <c r="AU1476" s="156">
        <v>1.0307822999999999E-4</v>
      </c>
      <c r="AV1476" s="282">
        <f t="shared" si="342"/>
        <v>2.50069198707E-7</v>
      </c>
      <c r="AW1476" s="282">
        <f t="shared" si="343"/>
        <v>6.2337901495199988E-10</v>
      </c>
      <c r="AX1476" s="283">
        <f t="shared" si="344"/>
        <v>1.4436726611000001E-2</v>
      </c>
      <c r="AY1476" s="157">
        <v>1.8294279E-7</v>
      </c>
      <c r="AZ1476" s="157">
        <v>5.5198254999999998E-10</v>
      </c>
      <c r="BA1476" s="157">
        <v>1.5080951999999999E-14</v>
      </c>
      <c r="BB1476" s="157">
        <v>0</v>
      </c>
      <c r="BC1476" s="157">
        <v>0</v>
      </c>
      <c r="BD1476" s="157">
        <v>6.9032706999999998E-11</v>
      </c>
      <c r="BE1476" s="157">
        <v>6.7057376000000004E-8</v>
      </c>
      <c r="BF1476" s="157">
        <v>1.5742825000000001E-11</v>
      </c>
      <c r="BG1476" s="157">
        <v>5.5638559000000003E-11</v>
      </c>
      <c r="BH1476" s="157">
        <v>0</v>
      </c>
      <c r="BI1476" s="157">
        <v>0</v>
      </c>
      <c r="BJ1476" s="157">
        <v>0</v>
      </c>
      <c r="BK1476" s="157">
        <v>0</v>
      </c>
      <c r="BL1476" s="157">
        <v>0</v>
      </c>
      <c r="BM1476" s="157">
        <v>0</v>
      </c>
      <c r="BN1476" s="157">
        <v>0</v>
      </c>
      <c r="BO1476" s="157">
        <v>0</v>
      </c>
      <c r="BP1476" s="157">
        <v>1.114611E-6</v>
      </c>
      <c r="BQ1476" s="157">
        <v>1.4435612E-2</v>
      </c>
      <c r="BR1476" s="157">
        <v>0</v>
      </c>
      <c r="BS1476" s="157">
        <v>0</v>
      </c>
      <c r="BT1476" s="157">
        <v>0</v>
      </c>
      <c r="BU1476"/>
      <c r="BV1476" s="155">
        <v>1.0431308999999999E-5</v>
      </c>
      <c r="BW1476" s="155">
        <v>3.8358902999999998E-7</v>
      </c>
      <c r="BX1476" s="155">
        <v>5.4966921999999999E-6</v>
      </c>
      <c r="BY1476" s="155">
        <v>1.2264475000000001E-9</v>
      </c>
      <c r="BZ1476" s="155">
        <v>1.4168489000000001E-6</v>
      </c>
      <c r="CA1476" s="155">
        <v>0</v>
      </c>
      <c r="CB1476" s="155">
        <v>0</v>
      </c>
      <c r="CC1476" s="155">
        <v>0</v>
      </c>
      <c r="CD1476" s="155">
        <v>0</v>
      </c>
      <c r="CE1476" s="155">
        <v>3.7412987000000003E-9</v>
      </c>
      <c r="CF1476" s="155">
        <v>0</v>
      </c>
      <c r="CG1476" s="155">
        <v>0</v>
      </c>
      <c r="CH1476" s="155">
        <v>0</v>
      </c>
      <c r="CI1476" s="155">
        <v>5.1733521000000004E-7</v>
      </c>
      <c r="CJ1476" s="155">
        <v>2.6118756999999999E-6</v>
      </c>
      <c r="CK1476" s="155">
        <v>3.6873003E-14</v>
      </c>
      <c r="CL1476" s="155">
        <v>0</v>
      </c>
      <c r="CM1476"/>
      <c r="CN1476" s="284">
        <v>0</v>
      </c>
      <c r="CO1476" s="284">
        <v>0.19713663000000001</v>
      </c>
      <c r="CP1476" s="285">
        <v>0</v>
      </c>
      <c r="CQ1476" s="284">
        <v>2.6244602999999999E-4</v>
      </c>
      <c r="CR1476" s="284">
        <v>0</v>
      </c>
      <c r="CS1476" s="284">
        <v>0</v>
      </c>
      <c r="CT1476" s="284">
        <v>4.6709587999999998E-5</v>
      </c>
      <c r="CU1476" s="284">
        <v>0</v>
      </c>
      <c r="CV1476" s="284">
        <v>0</v>
      </c>
      <c r="CW1476" s="284">
        <v>0</v>
      </c>
      <c r="CX1476"/>
      <c r="CY1476"/>
      <c r="CZ1476"/>
      <c r="DA1476"/>
      <c r="DB1476" s="57"/>
      <c r="DC1476"/>
      <c r="DD1476"/>
      <c r="DE1476"/>
      <c r="DF1476"/>
      <c r="DG1476"/>
      <c r="DH1476"/>
      <c r="DI1476"/>
      <c r="DJ1476"/>
      <c r="DK1476"/>
      <c r="DL1476"/>
    </row>
    <row r="1477" spans="1:116" ht="14.4">
      <c r="A1477" t="s">
        <v>2853</v>
      </c>
      <c r="B1477" s="188" t="s">
        <v>1252</v>
      </c>
      <c r="C1477" s="151" t="str">
        <f t="shared" si="345"/>
        <v>B.044.01.189</v>
      </c>
      <c r="D1477" s="54" t="s">
        <v>1251</v>
      </c>
      <c r="E1477" s="150" t="s">
        <v>440</v>
      </c>
      <c r="F1477" s="153" t="str">
        <f t="shared" si="346"/>
        <v>Electricity Jamaica production</v>
      </c>
      <c r="G1477" s="154">
        <f t="shared" si="347"/>
        <v>0.23863552666666668</v>
      </c>
      <c r="H1477"/>
      <c r="I1477"/>
      <c r="J1477" s="227">
        <f t="shared" si="338"/>
        <v>4.8451465148999999E-2</v>
      </c>
      <c r="K1477"/>
      <c r="L1477" s="280">
        <f t="shared" si="339"/>
        <v>4.3410948000000005E-3</v>
      </c>
      <c r="M1477" s="280">
        <f t="shared" si="340"/>
        <v>8.2739067999999995E-3</v>
      </c>
      <c r="N1477" s="281">
        <f t="shared" si="341"/>
        <v>4.1134548999999998E-5</v>
      </c>
      <c r="O1477" s="280">
        <v>3.5795329000000001E-2</v>
      </c>
      <c r="P1477" s="219">
        <v>5.1077479E-3</v>
      </c>
      <c r="Q1477" s="219">
        <v>3.1661589E-3</v>
      </c>
      <c r="R1477" s="219">
        <v>2.8194162E-3</v>
      </c>
      <c r="S1477" s="219">
        <v>1.5216786E-3</v>
      </c>
      <c r="T1477" s="219">
        <v>0</v>
      </c>
      <c r="U1477" s="219">
        <v>0</v>
      </c>
      <c r="V1477" s="219">
        <v>0</v>
      </c>
      <c r="W1477" s="286">
        <v>4.1134548999999998E-5</v>
      </c>
      <c r="X1477" s="219">
        <v>0</v>
      </c>
      <c r="Y1477" s="219">
        <v>0</v>
      </c>
      <c r="Z1477" s="219">
        <v>0</v>
      </c>
      <c r="AA1477" s="219">
        <v>0</v>
      </c>
      <c r="AB1477" s="219">
        <v>0</v>
      </c>
      <c r="AC1477"/>
      <c r="AD1477" s="227">
        <f t="shared" si="348"/>
        <v>3.5795329000000001E-2</v>
      </c>
      <c r="AE1477" s="227">
        <f t="shared" si="349"/>
        <v>1.2615001599999998E-2</v>
      </c>
      <c r="AF1477" s="227">
        <f t="shared" si="350"/>
        <v>8.2739067999999995E-3</v>
      </c>
      <c r="AG1477" s="227">
        <f t="shared" si="351"/>
        <v>8.2739067999999995E-3</v>
      </c>
      <c r="AH1477" s="227">
        <f t="shared" si="352"/>
        <v>4.1134548999999998E-5</v>
      </c>
      <c r="AI1477"/>
      <c r="AJ1477">
        <v>3.0843813999999998</v>
      </c>
      <c r="AK1477" s="155">
        <v>2.8652034999999998</v>
      </c>
      <c r="AL1477" s="155">
        <v>0</v>
      </c>
      <c r="AM1477" s="155">
        <v>0</v>
      </c>
      <c r="AN1477" s="155">
        <v>6.1383676999999998E-2</v>
      </c>
      <c r="AO1477" s="155">
        <v>0.12138016</v>
      </c>
      <c r="AP1477" s="155">
        <v>3.6414045999999999E-2</v>
      </c>
      <c r="AQ1477"/>
      <c r="AR1477" s="156">
        <v>6.0347059999999999E-3</v>
      </c>
      <c r="AS1477" s="156">
        <v>5.6405025000000001E-3</v>
      </c>
      <c r="AT1477" s="156">
        <v>2.1455684E-4</v>
      </c>
      <c r="AU1477" s="156">
        <v>1.7964660000000001E-4</v>
      </c>
      <c r="AV1477" s="282">
        <f t="shared" si="342"/>
        <v>3.3815962298300001E-7</v>
      </c>
      <c r="AW1477" s="282">
        <f t="shared" si="343"/>
        <v>7.9347944161800004E-10</v>
      </c>
      <c r="AX1477" s="283">
        <f t="shared" si="344"/>
        <v>2.5160588824400001E-2</v>
      </c>
      <c r="AY1477" s="157">
        <v>2.2145377000000001E-7</v>
      </c>
      <c r="AZ1477" s="157">
        <v>6.6817948000000002E-10</v>
      </c>
      <c r="BA1477" s="157">
        <v>1.8255617999999999E-14</v>
      </c>
      <c r="BB1477" s="157">
        <v>0</v>
      </c>
      <c r="BC1477" s="157">
        <v>0</v>
      </c>
      <c r="BD1477" s="157">
        <v>7.5552982999999997E-11</v>
      </c>
      <c r="BE1477" s="157">
        <v>1.166303E-7</v>
      </c>
      <c r="BF1477" s="157">
        <v>1.7229765999999999E-11</v>
      </c>
      <c r="BG1477" s="157">
        <v>1.0805194E-10</v>
      </c>
      <c r="BH1477" s="157">
        <v>0</v>
      </c>
      <c r="BI1477" s="157">
        <v>0</v>
      </c>
      <c r="BJ1477" s="157">
        <v>0</v>
      </c>
      <c r="BK1477" s="157">
        <v>0</v>
      </c>
      <c r="BL1477" s="157">
        <v>0</v>
      </c>
      <c r="BM1477" s="157">
        <v>0</v>
      </c>
      <c r="BN1477" s="157">
        <v>0</v>
      </c>
      <c r="BO1477" s="157">
        <v>0</v>
      </c>
      <c r="BP1477" s="157">
        <v>1.5768244000000001E-6</v>
      </c>
      <c r="BQ1477" s="157">
        <v>2.5159012000000001E-2</v>
      </c>
      <c r="BR1477" s="157">
        <v>0</v>
      </c>
      <c r="BS1477" s="157">
        <v>0</v>
      </c>
      <c r="BT1477" s="157">
        <v>0</v>
      </c>
      <c r="BU1477"/>
      <c r="BV1477" s="155">
        <v>1.3337417E-5</v>
      </c>
      <c r="BW1477" s="155">
        <v>7.4494275000000002E-7</v>
      </c>
      <c r="BX1477" s="155">
        <v>6.6537917999999996E-6</v>
      </c>
      <c r="BY1477" s="155">
        <v>1.3422879000000001E-9</v>
      </c>
      <c r="BZ1477" s="155">
        <v>1.9756593000000002E-6</v>
      </c>
      <c r="CA1477" s="155">
        <v>0</v>
      </c>
      <c r="CB1477" s="155">
        <v>0</v>
      </c>
      <c r="CC1477" s="155">
        <v>0</v>
      </c>
      <c r="CD1477" s="155">
        <v>0</v>
      </c>
      <c r="CE1477" s="155">
        <v>4.0946718E-9</v>
      </c>
      <c r="CF1477" s="155">
        <v>0</v>
      </c>
      <c r="CG1477" s="155">
        <v>0</v>
      </c>
      <c r="CH1477" s="155">
        <v>0</v>
      </c>
      <c r="CI1477" s="155">
        <v>5.8730329999999998E-7</v>
      </c>
      <c r="CJ1477" s="155">
        <v>3.3702833000000001E-6</v>
      </c>
      <c r="CK1477" s="155">
        <v>5.2163713000000002E-14</v>
      </c>
      <c r="CL1477" s="155">
        <v>0</v>
      </c>
      <c r="CM1477"/>
      <c r="CN1477" s="284">
        <v>0</v>
      </c>
      <c r="CO1477" s="284">
        <v>0.23863553000000001</v>
      </c>
      <c r="CP1477" s="285">
        <v>0</v>
      </c>
      <c r="CQ1477" s="284">
        <v>5.0967898000000005E-4</v>
      </c>
      <c r="CR1477" s="284">
        <v>0</v>
      </c>
      <c r="CS1477" s="284">
        <v>0</v>
      </c>
      <c r="CT1477" s="284">
        <v>6.9094141000000005E-5</v>
      </c>
      <c r="CU1477" s="284">
        <v>0</v>
      </c>
      <c r="CV1477" s="284">
        <v>0</v>
      </c>
      <c r="CW1477" s="284">
        <v>0</v>
      </c>
      <c r="CX1477"/>
      <c r="CY1477"/>
      <c r="CZ1477"/>
      <c r="DA1477"/>
      <c r="DB1477" s="57"/>
      <c r="DC1477"/>
      <c r="DD1477"/>
      <c r="DE1477"/>
      <c r="DF1477"/>
      <c r="DG1477"/>
      <c r="DH1477"/>
      <c r="DI1477"/>
      <c r="DJ1477"/>
      <c r="DK1477"/>
      <c r="DL1477"/>
    </row>
    <row r="1478" spans="1:116" ht="14.4">
      <c r="A1478" t="s">
        <v>2854</v>
      </c>
      <c r="B1478" s="188" t="s">
        <v>1252</v>
      </c>
      <c r="C1478" s="151" t="str">
        <f t="shared" si="345"/>
        <v>B.044.01.190</v>
      </c>
      <c r="D1478" s="54" t="s">
        <v>1251</v>
      </c>
      <c r="E1478" s="150" t="s">
        <v>440</v>
      </c>
      <c r="F1478" s="153" t="str">
        <f t="shared" si="346"/>
        <v>Electricity Japan production</v>
      </c>
      <c r="G1478" s="154">
        <f t="shared" si="347"/>
        <v>0.14656675333333335</v>
      </c>
      <c r="H1478"/>
      <c r="I1478"/>
      <c r="J1478" s="227">
        <f t="shared" si="338"/>
        <v>2.7565852945000004E-2</v>
      </c>
      <c r="K1478"/>
      <c r="L1478" s="280">
        <f t="shared" si="339"/>
        <v>1.2607863300000001E-3</v>
      </c>
      <c r="M1478" s="280">
        <f t="shared" si="340"/>
        <v>2.1394937099999999E-3</v>
      </c>
      <c r="N1478" s="281">
        <f t="shared" si="341"/>
        <v>2.1805599050000002E-3</v>
      </c>
      <c r="O1478" s="280">
        <v>2.1985013000000001E-2</v>
      </c>
      <c r="P1478" s="219">
        <v>9.9442240999999989E-4</v>
      </c>
      <c r="Q1478" s="219">
        <v>1.1450713E-3</v>
      </c>
      <c r="R1478" s="219">
        <v>1.0372464000000001E-3</v>
      </c>
      <c r="S1478" s="219">
        <v>2.2353993E-4</v>
      </c>
      <c r="T1478" s="219">
        <v>0</v>
      </c>
      <c r="U1478" s="219">
        <v>0</v>
      </c>
      <c r="V1478" s="219">
        <v>0</v>
      </c>
      <c r="W1478" s="286">
        <v>4.6265705E-5</v>
      </c>
      <c r="X1478" s="219">
        <v>0</v>
      </c>
      <c r="Y1478" s="219">
        <v>2.1342942000000002E-3</v>
      </c>
      <c r="Z1478" s="219">
        <v>0</v>
      </c>
      <c r="AA1478" s="219">
        <v>0</v>
      </c>
      <c r="AB1478" s="219">
        <v>0</v>
      </c>
      <c r="AC1478"/>
      <c r="AD1478" s="227">
        <f t="shared" si="348"/>
        <v>2.1985013000000001E-2</v>
      </c>
      <c r="AE1478" s="227">
        <f t="shared" si="349"/>
        <v>3.4002800400000002E-3</v>
      </c>
      <c r="AF1478" s="227">
        <f t="shared" si="350"/>
        <v>2.1394937099999999E-3</v>
      </c>
      <c r="AG1478" s="227">
        <f t="shared" si="351"/>
        <v>2.1394937099999999E-3</v>
      </c>
      <c r="AH1478" s="227">
        <f t="shared" si="352"/>
        <v>2.1805599050000002E-3</v>
      </c>
      <c r="AI1478"/>
      <c r="AJ1478">
        <v>2.2770323000000001</v>
      </c>
      <c r="AK1478" s="155">
        <v>1.6268518999999999</v>
      </c>
      <c r="AL1478" s="155">
        <v>0.29569636999999999</v>
      </c>
      <c r="AM1478" s="155">
        <v>0</v>
      </c>
      <c r="AN1478" s="155">
        <v>0.15994870999999999</v>
      </c>
      <c r="AO1478" s="155">
        <v>0.11491696999999999</v>
      </c>
      <c r="AP1478" s="155">
        <v>7.9618338999999996E-2</v>
      </c>
      <c r="AQ1478"/>
      <c r="AR1478" s="156">
        <v>2.8029986999999999E-3</v>
      </c>
      <c r="AS1478" s="156">
        <v>2.6288981999999998E-3</v>
      </c>
      <c r="AT1478" s="156">
        <v>1.1837392E-4</v>
      </c>
      <c r="AU1478" s="156">
        <v>5.5726585000000002E-5</v>
      </c>
      <c r="AV1478" s="282">
        <f t="shared" si="342"/>
        <v>1.5760780449099998E-7</v>
      </c>
      <c r="AW1478" s="282">
        <f t="shared" si="343"/>
        <v>4.3777337725700001E-10</v>
      </c>
      <c r="AX1478" s="283">
        <f t="shared" si="344"/>
        <v>7.8048439291000006E-3</v>
      </c>
      <c r="AY1478" s="157">
        <v>1.3601394999999999E-7</v>
      </c>
      <c r="AZ1478" s="157">
        <v>4.1038691E-10</v>
      </c>
      <c r="BA1478" s="157">
        <v>1.1212357E-14</v>
      </c>
      <c r="BB1478" s="157">
        <v>0</v>
      </c>
      <c r="BC1478" s="157">
        <v>0</v>
      </c>
      <c r="BD1478" s="157">
        <v>2.7795490999999998E-11</v>
      </c>
      <c r="BE1478" s="157">
        <v>2.1566059000000002E-8</v>
      </c>
      <c r="BF1478" s="157">
        <v>6.3387279E-12</v>
      </c>
      <c r="BG1478" s="157">
        <v>2.1036527000000001E-11</v>
      </c>
      <c r="BH1478" s="157">
        <v>0</v>
      </c>
      <c r="BI1478" s="157">
        <v>0</v>
      </c>
      <c r="BJ1478" s="157">
        <v>0</v>
      </c>
      <c r="BK1478" s="157">
        <v>0</v>
      </c>
      <c r="BL1478" s="157">
        <v>0</v>
      </c>
      <c r="BM1478" s="157">
        <v>0</v>
      </c>
      <c r="BN1478" s="157">
        <v>0</v>
      </c>
      <c r="BO1478" s="157">
        <v>0</v>
      </c>
      <c r="BP1478" s="157">
        <v>4.8519291000000002E-6</v>
      </c>
      <c r="BQ1478" s="157">
        <v>7.7999920000000004E-3</v>
      </c>
      <c r="BR1478" s="157">
        <v>0</v>
      </c>
      <c r="BS1478" s="157">
        <v>0</v>
      </c>
      <c r="BT1478" s="157">
        <v>0</v>
      </c>
      <c r="BU1478"/>
      <c r="BV1478" s="155">
        <v>7.0650249000000002E-6</v>
      </c>
      <c r="BW1478" s="155">
        <v>1.4503217000000001E-7</v>
      </c>
      <c r="BX1478" s="155">
        <v>4.0866699999999998E-6</v>
      </c>
      <c r="BY1478" s="155">
        <v>4.9381969999999996E-10</v>
      </c>
      <c r="BZ1478" s="155">
        <v>3.1955414000000001E-7</v>
      </c>
      <c r="CA1478" s="155">
        <v>0</v>
      </c>
      <c r="CB1478" s="155">
        <v>0</v>
      </c>
      <c r="CC1478" s="155">
        <v>0</v>
      </c>
      <c r="CD1478" s="155">
        <v>0</v>
      </c>
      <c r="CE1478" s="155">
        <v>1.5064052999999999E-9</v>
      </c>
      <c r="CF1478" s="155">
        <v>0</v>
      </c>
      <c r="CG1478" s="155">
        <v>0</v>
      </c>
      <c r="CH1478" s="155">
        <v>0</v>
      </c>
      <c r="CI1478" s="155">
        <v>2.0768978E-7</v>
      </c>
      <c r="CJ1478" s="155">
        <v>2.3040785E-6</v>
      </c>
      <c r="CK1478" s="155">
        <v>5.8670655999999999E-14</v>
      </c>
      <c r="CL1478" s="155">
        <v>0</v>
      </c>
      <c r="CM1478"/>
      <c r="CN1478" s="284">
        <v>0</v>
      </c>
      <c r="CO1478" s="284">
        <v>0.14656675</v>
      </c>
      <c r="CP1478" s="285">
        <v>0</v>
      </c>
      <c r="CQ1478" s="284">
        <v>9.9228899000000005E-5</v>
      </c>
      <c r="CR1478" s="284">
        <v>0</v>
      </c>
      <c r="CS1478" s="284">
        <v>0</v>
      </c>
      <c r="CT1478" s="284">
        <v>1.1638548999999999E-5</v>
      </c>
      <c r="CU1478" s="284">
        <v>0</v>
      </c>
      <c r="CV1478" s="284">
        <v>0</v>
      </c>
      <c r="CW1478" s="284">
        <v>0</v>
      </c>
      <c r="CX1478"/>
      <c r="CY1478"/>
      <c r="CZ1478"/>
      <c r="DA1478"/>
      <c r="DB1478" s="57"/>
      <c r="DC1478"/>
      <c r="DD1478"/>
      <c r="DE1478"/>
      <c r="DF1478"/>
      <c r="DG1478"/>
      <c r="DH1478"/>
      <c r="DI1478"/>
      <c r="DJ1478"/>
      <c r="DK1478"/>
      <c r="DL1478"/>
    </row>
    <row r="1479" spans="1:116" ht="14.4">
      <c r="A1479" t="s">
        <v>2855</v>
      </c>
      <c r="B1479" s="188" t="s">
        <v>1252</v>
      </c>
      <c r="C1479" s="151" t="str">
        <f t="shared" si="345"/>
        <v>B.044.01.191</v>
      </c>
      <c r="D1479" s="54" t="s">
        <v>1251</v>
      </c>
      <c r="E1479" s="150" t="s">
        <v>440</v>
      </c>
      <c r="F1479" s="153" t="str">
        <f t="shared" si="346"/>
        <v>Electricity Jordan production</v>
      </c>
      <c r="G1479" s="154">
        <f t="shared" si="347"/>
        <v>0.17005426000000001</v>
      </c>
      <c r="H1479"/>
      <c r="I1479"/>
      <c r="J1479" s="227">
        <f t="shared" si="338"/>
        <v>3.4394459416000001E-2</v>
      </c>
      <c r="K1479"/>
      <c r="L1479" s="280">
        <f t="shared" si="339"/>
        <v>3.5333643999999999E-3</v>
      </c>
      <c r="M1479" s="280">
        <f t="shared" si="340"/>
        <v>5.2821637999999997E-3</v>
      </c>
      <c r="N1479" s="281">
        <f t="shared" si="341"/>
        <v>7.0792216E-5</v>
      </c>
      <c r="O1479" s="280">
        <v>2.5508138999999999E-2</v>
      </c>
      <c r="P1479" s="219">
        <v>2.5921455999999999E-3</v>
      </c>
      <c r="Q1479" s="219">
        <v>2.6900181999999998E-3</v>
      </c>
      <c r="R1479" s="219">
        <v>2.4344996999999999E-3</v>
      </c>
      <c r="S1479" s="219">
        <v>1.0988647E-3</v>
      </c>
      <c r="T1479" s="219">
        <v>0</v>
      </c>
      <c r="U1479" s="219">
        <v>0</v>
      </c>
      <c r="V1479" s="219">
        <v>0</v>
      </c>
      <c r="W1479" s="286">
        <v>7.0792216E-5</v>
      </c>
      <c r="X1479" s="219">
        <v>0</v>
      </c>
      <c r="Y1479" s="219">
        <v>0</v>
      </c>
      <c r="Z1479" s="219">
        <v>0</v>
      </c>
      <c r="AA1479" s="219">
        <v>0</v>
      </c>
      <c r="AB1479" s="219">
        <v>0</v>
      </c>
      <c r="AC1479"/>
      <c r="AD1479" s="227">
        <f t="shared" si="348"/>
        <v>2.5508138999999999E-2</v>
      </c>
      <c r="AE1479" s="227">
        <f t="shared" si="349"/>
        <v>8.8155282000000005E-3</v>
      </c>
      <c r="AF1479" s="227">
        <f t="shared" si="350"/>
        <v>5.2821637999999997E-3</v>
      </c>
      <c r="AG1479" s="227">
        <f t="shared" si="351"/>
        <v>5.2821637999999997E-3</v>
      </c>
      <c r="AH1479" s="227">
        <f t="shared" si="352"/>
        <v>7.0792216E-5</v>
      </c>
      <c r="AI1479"/>
      <c r="AJ1479">
        <v>2.2319175000000002</v>
      </c>
      <c r="AK1479" s="155">
        <v>1.9721717000000001</v>
      </c>
      <c r="AL1479" s="155">
        <v>0</v>
      </c>
      <c r="AM1479" s="155">
        <v>0</v>
      </c>
      <c r="AN1479" s="155">
        <v>0</v>
      </c>
      <c r="AO1479" s="155">
        <v>0.25875056000000002</v>
      </c>
      <c r="AP1479" s="155">
        <v>9.951944700000001E-4</v>
      </c>
      <c r="AQ1479"/>
      <c r="AR1479" s="156">
        <v>3.9663164000000002E-3</v>
      </c>
      <c r="AS1479" s="156">
        <v>3.7060956000000002E-3</v>
      </c>
      <c r="AT1479" s="156">
        <v>1.4760542000000001E-4</v>
      </c>
      <c r="AU1479" s="156">
        <v>1.1261531E-4</v>
      </c>
      <c r="AV1479" s="282">
        <f t="shared" si="342"/>
        <v>2.2218799222699999E-7</v>
      </c>
      <c r="AW1479" s="282">
        <f t="shared" si="343"/>
        <v>5.4587803815100001E-10</v>
      </c>
      <c r="AX1479" s="283">
        <f t="shared" si="344"/>
        <v>1.5772452701600003E-2</v>
      </c>
      <c r="AY1479" s="157">
        <v>1.5781035999999999E-7</v>
      </c>
      <c r="AZ1479" s="157">
        <v>4.7615194000000001E-10</v>
      </c>
      <c r="BA1479" s="157">
        <v>1.3009150999999999E-14</v>
      </c>
      <c r="BB1479" s="157">
        <v>0</v>
      </c>
      <c r="BC1479" s="157">
        <v>0</v>
      </c>
      <c r="BD1479" s="157">
        <v>6.5238227000000003E-11</v>
      </c>
      <c r="BE1479" s="157">
        <v>6.4312394E-8</v>
      </c>
      <c r="BF1479" s="157">
        <v>1.4877498000000001E-11</v>
      </c>
      <c r="BG1479" s="157">
        <v>5.4835591000000002E-11</v>
      </c>
      <c r="BH1479" s="157">
        <v>0</v>
      </c>
      <c r="BI1479" s="157">
        <v>0</v>
      </c>
      <c r="BJ1479" s="157">
        <v>0</v>
      </c>
      <c r="BK1479" s="157">
        <v>0</v>
      </c>
      <c r="BL1479" s="157">
        <v>0</v>
      </c>
      <c r="BM1479" s="157">
        <v>0</v>
      </c>
      <c r="BN1479" s="157">
        <v>0</v>
      </c>
      <c r="BO1479" s="157">
        <v>0</v>
      </c>
      <c r="BP1479" s="157">
        <v>2.7137015999999998E-6</v>
      </c>
      <c r="BQ1479" s="157">
        <v>1.5769739000000001E-2</v>
      </c>
      <c r="BR1479" s="157">
        <v>0</v>
      </c>
      <c r="BS1479" s="157">
        <v>0</v>
      </c>
      <c r="BT1479" s="157">
        <v>0</v>
      </c>
      <c r="BU1479"/>
      <c r="BV1479" s="155">
        <v>9.1894427999999999E-6</v>
      </c>
      <c r="BW1479" s="155">
        <v>3.7805313E-7</v>
      </c>
      <c r="BX1479" s="155">
        <v>4.7415641000000003E-6</v>
      </c>
      <c r="BY1479" s="155">
        <v>1.1590340999999999E-9</v>
      </c>
      <c r="BZ1479" s="155">
        <v>1.2949873999999999E-6</v>
      </c>
      <c r="CA1479" s="155">
        <v>0</v>
      </c>
      <c r="CB1479" s="155">
        <v>0</v>
      </c>
      <c r="CC1479" s="155">
        <v>0</v>
      </c>
      <c r="CD1479" s="155">
        <v>0</v>
      </c>
      <c r="CE1479" s="155">
        <v>3.535653E-9</v>
      </c>
      <c r="CF1479" s="155">
        <v>0</v>
      </c>
      <c r="CG1479" s="155">
        <v>0</v>
      </c>
      <c r="CH1479" s="155">
        <v>0</v>
      </c>
      <c r="CI1479" s="155">
        <v>4.8990846000000005E-7</v>
      </c>
      <c r="CJ1479" s="155">
        <v>2.2802350000000001E-6</v>
      </c>
      <c r="CK1479" s="155">
        <v>8.9773316000000001E-14</v>
      </c>
      <c r="CL1479" s="155">
        <v>0</v>
      </c>
      <c r="CM1479"/>
      <c r="CN1479" s="284">
        <v>0</v>
      </c>
      <c r="CO1479" s="284">
        <v>0.17005426000000001</v>
      </c>
      <c r="CP1479" s="285">
        <v>0</v>
      </c>
      <c r="CQ1479" s="284">
        <v>2.5865844999999998E-4</v>
      </c>
      <c r="CR1479" s="284">
        <v>0</v>
      </c>
      <c r="CS1479" s="284">
        <v>0</v>
      </c>
      <c r="CT1479" s="284">
        <v>4.3210012999999997E-5</v>
      </c>
      <c r="CU1479" s="284">
        <v>0</v>
      </c>
      <c r="CV1479" s="284">
        <v>0</v>
      </c>
      <c r="CW1479" s="284">
        <v>0</v>
      </c>
      <c r="CX1479"/>
      <c r="CY1479"/>
      <c r="CZ1479"/>
      <c r="DA1479"/>
      <c r="DB1479" s="57"/>
      <c r="DC1479"/>
      <c r="DD1479"/>
      <c r="DE1479"/>
      <c r="DF1479"/>
      <c r="DG1479"/>
      <c r="DH1479"/>
      <c r="DI1479"/>
      <c r="DJ1479"/>
      <c r="DK1479"/>
      <c r="DL1479"/>
    </row>
    <row r="1480" spans="1:116" ht="14.4">
      <c r="A1480" t="s">
        <v>2856</v>
      </c>
      <c r="B1480" s="188" t="s">
        <v>1252</v>
      </c>
      <c r="C1480" s="151" t="str">
        <f t="shared" si="345"/>
        <v>B.044.01.192</v>
      </c>
      <c r="D1480" s="54" t="s">
        <v>1251</v>
      </c>
      <c r="E1480" s="150" t="s">
        <v>440</v>
      </c>
      <c r="F1480" s="153" t="str">
        <f t="shared" si="346"/>
        <v>Electricity Kazakhstan production</v>
      </c>
      <c r="G1480" s="154">
        <f t="shared" si="347"/>
        <v>0.22519364666666666</v>
      </c>
      <c r="H1480"/>
      <c r="I1480"/>
      <c r="J1480" s="227">
        <f t="shared" si="338"/>
        <v>4.2482636293000003E-2</v>
      </c>
      <c r="K1480"/>
      <c r="L1480" s="280">
        <f t="shared" si="339"/>
        <v>3.5124721000000005E-3</v>
      </c>
      <c r="M1480" s="280">
        <f t="shared" si="340"/>
        <v>5.1546482000000005E-3</v>
      </c>
      <c r="N1480" s="281">
        <f t="shared" si="341"/>
        <v>3.6468993E-5</v>
      </c>
      <c r="O1480" s="280">
        <v>3.3779047E-2</v>
      </c>
      <c r="P1480" s="219">
        <v>2.6014670000000001E-3</v>
      </c>
      <c r="Q1480" s="219">
        <v>2.5531811999999999E-3</v>
      </c>
      <c r="R1480" s="219">
        <v>2.2273788000000002E-3</v>
      </c>
      <c r="S1480" s="219">
        <v>1.2850933000000001E-3</v>
      </c>
      <c r="T1480" s="219">
        <v>0</v>
      </c>
      <c r="U1480" s="219">
        <v>0</v>
      </c>
      <c r="V1480" s="219">
        <v>0</v>
      </c>
      <c r="W1480" s="286">
        <v>3.6468993E-5</v>
      </c>
      <c r="X1480" s="219">
        <v>0</v>
      </c>
      <c r="Y1480" s="219">
        <v>0</v>
      </c>
      <c r="Z1480" s="219">
        <v>0</v>
      </c>
      <c r="AA1480" s="219">
        <v>0</v>
      </c>
      <c r="AB1480" s="219">
        <v>0</v>
      </c>
      <c r="AC1480"/>
      <c r="AD1480" s="227">
        <f t="shared" si="348"/>
        <v>3.3779047E-2</v>
      </c>
      <c r="AE1480" s="227">
        <f t="shared" si="349"/>
        <v>8.6671203000000009E-3</v>
      </c>
      <c r="AF1480" s="227">
        <f t="shared" si="350"/>
        <v>5.1546482000000005E-3</v>
      </c>
      <c r="AG1480" s="227">
        <f t="shared" si="351"/>
        <v>5.1546482000000005E-3</v>
      </c>
      <c r="AH1480" s="227">
        <f t="shared" si="352"/>
        <v>3.6468993E-5</v>
      </c>
      <c r="AI1480"/>
      <c r="AJ1480">
        <v>2.6328486</v>
      </c>
      <c r="AK1480" s="155">
        <v>2.4701358999999998</v>
      </c>
      <c r="AL1480" s="155">
        <v>0</v>
      </c>
      <c r="AM1480" s="155">
        <v>0</v>
      </c>
      <c r="AN1480" s="155">
        <v>0</v>
      </c>
      <c r="AO1480" s="155">
        <v>5.8546992999999999E-2</v>
      </c>
      <c r="AP1480" s="155">
        <v>0.10416563</v>
      </c>
      <c r="AQ1480"/>
      <c r="AR1480" s="156">
        <v>4.8650856999999997E-3</v>
      </c>
      <c r="AS1480" s="156">
        <v>4.6110561000000001E-3</v>
      </c>
      <c r="AT1480" s="156">
        <v>1.8906475999999999E-4</v>
      </c>
      <c r="AU1480" s="156">
        <v>6.4964803E-5</v>
      </c>
      <c r="AV1480" s="282">
        <f t="shared" si="342"/>
        <v>2.7644221792899996E-7</v>
      </c>
      <c r="AW1480" s="282">
        <f t="shared" si="343"/>
        <v>6.9920397731400008E-10</v>
      </c>
      <c r="AX1480" s="283">
        <f t="shared" si="344"/>
        <v>9.0987118781000013E-3</v>
      </c>
      <c r="AY1480" s="157">
        <v>2.0897970999999999E-7</v>
      </c>
      <c r="AZ1480" s="157">
        <v>6.3054221E-10</v>
      </c>
      <c r="BA1480" s="157">
        <v>1.7227314E-14</v>
      </c>
      <c r="BB1480" s="157">
        <v>0</v>
      </c>
      <c r="BC1480" s="157">
        <v>0</v>
      </c>
      <c r="BD1480" s="157">
        <v>5.9687929000000003E-11</v>
      </c>
      <c r="BE1480" s="157">
        <v>6.7402819999999994E-8</v>
      </c>
      <c r="BF1480" s="157">
        <v>1.361176E-11</v>
      </c>
      <c r="BG1480" s="157">
        <v>5.5032779999999998E-11</v>
      </c>
      <c r="BH1480" s="157">
        <v>0</v>
      </c>
      <c r="BI1480" s="157">
        <v>0</v>
      </c>
      <c r="BJ1480" s="157">
        <v>0</v>
      </c>
      <c r="BK1480" s="157">
        <v>0</v>
      </c>
      <c r="BL1480" s="157">
        <v>0</v>
      </c>
      <c r="BM1480" s="157">
        <v>0</v>
      </c>
      <c r="BN1480" s="157">
        <v>0</v>
      </c>
      <c r="BO1480" s="157">
        <v>0</v>
      </c>
      <c r="BP1480" s="157">
        <v>1.3979781E-6</v>
      </c>
      <c r="BQ1480" s="157">
        <v>9.0973139000000008E-3</v>
      </c>
      <c r="BR1480" s="157">
        <v>0</v>
      </c>
      <c r="BS1480" s="157">
        <v>0</v>
      </c>
      <c r="BT1480" s="157">
        <v>0</v>
      </c>
      <c r="BU1480"/>
      <c r="BV1480" s="155">
        <v>1.1521115999999999E-5</v>
      </c>
      <c r="BW1480" s="155">
        <v>3.7941261000000003E-7</v>
      </c>
      <c r="BX1480" s="155">
        <v>6.2789964E-6</v>
      </c>
      <c r="BY1480" s="155">
        <v>1.0604264999999999E-9</v>
      </c>
      <c r="BZ1480" s="155">
        <v>1.4627967000000001E-6</v>
      </c>
      <c r="CA1480" s="155">
        <v>0</v>
      </c>
      <c r="CB1480" s="155">
        <v>0</v>
      </c>
      <c r="CC1480" s="155">
        <v>0</v>
      </c>
      <c r="CD1480" s="155">
        <v>0</v>
      </c>
      <c r="CE1480" s="155">
        <v>3.2348488999999999E-9</v>
      </c>
      <c r="CF1480" s="155">
        <v>0</v>
      </c>
      <c r="CG1480" s="155">
        <v>0</v>
      </c>
      <c r="CH1480" s="155">
        <v>0</v>
      </c>
      <c r="CI1480" s="155">
        <v>4.5040442999999999E-7</v>
      </c>
      <c r="CJ1480" s="155">
        <v>2.9452108E-6</v>
      </c>
      <c r="CK1480" s="155">
        <v>4.6247210000000002E-14</v>
      </c>
      <c r="CL1480" s="155">
        <v>0</v>
      </c>
      <c r="CM1480"/>
      <c r="CN1480" s="284">
        <v>0</v>
      </c>
      <c r="CO1480" s="284">
        <v>0.22519365</v>
      </c>
      <c r="CP1480" s="285">
        <v>0</v>
      </c>
      <c r="CQ1480" s="284">
        <v>2.5958858000000001E-4</v>
      </c>
      <c r="CR1480" s="284">
        <v>0</v>
      </c>
      <c r="CS1480" s="284">
        <v>0</v>
      </c>
      <c r="CT1480" s="284">
        <v>4.7910958999999997E-5</v>
      </c>
      <c r="CU1480" s="284">
        <v>0</v>
      </c>
      <c r="CV1480" s="284">
        <v>0</v>
      </c>
      <c r="CW1480" s="284">
        <v>0</v>
      </c>
      <c r="CX1480"/>
      <c r="CY1480"/>
      <c r="CZ1480"/>
      <c r="DA1480"/>
      <c r="DB1480" s="57"/>
      <c r="DC1480"/>
      <c r="DD1480"/>
      <c r="DE1480"/>
      <c r="DF1480"/>
      <c r="DG1480"/>
      <c r="DH1480"/>
      <c r="DI1480"/>
      <c r="DJ1480"/>
      <c r="DK1480"/>
      <c r="DL1480"/>
    </row>
    <row r="1481" spans="1:116" ht="14.4">
      <c r="A1481" t="s">
        <v>2857</v>
      </c>
      <c r="B1481" s="188" t="s">
        <v>1252</v>
      </c>
      <c r="C1481" s="151" t="str">
        <f t="shared" si="345"/>
        <v>B.044.01.193</v>
      </c>
      <c r="D1481" s="54" t="s">
        <v>1251</v>
      </c>
      <c r="E1481" s="150" t="s">
        <v>440</v>
      </c>
      <c r="F1481" s="153" t="str">
        <f t="shared" si="346"/>
        <v>Electricity Kenya production</v>
      </c>
      <c r="G1481" s="154">
        <f t="shared" si="347"/>
        <v>2.3819842000000001E-2</v>
      </c>
      <c r="H1481"/>
      <c r="I1481"/>
      <c r="J1481" s="227">
        <f t="shared" si="338"/>
        <v>5.18446567E-3</v>
      </c>
      <c r="K1481"/>
      <c r="L1481" s="280">
        <f t="shared" si="339"/>
        <v>4.0723848000000001E-4</v>
      </c>
      <c r="M1481" s="280">
        <f t="shared" si="340"/>
        <v>1.0644435000000002E-3</v>
      </c>
      <c r="N1481" s="281">
        <f t="shared" si="341"/>
        <v>1.3980739E-4</v>
      </c>
      <c r="O1481" s="280">
        <v>3.5729762999999999E-3</v>
      </c>
      <c r="P1481" s="219">
        <v>7.9214159000000003E-4</v>
      </c>
      <c r="Q1481" s="219">
        <v>2.7230191000000002E-4</v>
      </c>
      <c r="R1481" s="219">
        <v>2.3158879000000001E-4</v>
      </c>
      <c r="S1481" s="219">
        <v>1.7564969000000001E-4</v>
      </c>
      <c r="T1481" s="219">
        <v>0</v>
      </c>
      <c r="U1481" s="219">
        <v>0</v>
      </c>
      <c r="V1481" s="219">
        <v>0</v>
      </c>
      <c r="W1481" s="286">
        <v>1.3980739E-4</v>
      </c>
      <c r="X1481" s="219">
        <v>0</v>
      </c>
      <c r="Y1481" s="219">
        <v>0</v>
      </c>
      <c r="Z1481" s="219">
        <v>0</v>
      </c>
      <c r="AA1481" s="219">
        <v>0</v>
      </c>
      <c r="AB1481" s="219">
        <v>0</v>
      </c>
      <c r="AC1481"/>
      <c r="AD1481" s="227">
        <f t="shared" si="348"/>
        <v>3.5729762999999999E-3</v>
      </c>
      <c r="AE1481" s="227">
        <f t="shared" si="349"/>
        <v>1.4716819800000001E-3</v>
      </c>
      <c r="AF1481" s="227">
        <f t="shared" si="350"/>
        <v>1.0644435000000002E-3</v>
      </c>
      <c r="AG1481" s="227">
        <f t="shared" si="351"/>
        <v>1.0644435000000002E-3</v>
      </c>
      <c r="AH1481" s="227">
        <f t="shared" si="352"/>
        <v>1.3980739E-4</v>
      </c>
      <c r="AI1481"/>
      <c r="AJ1481">
        <v>1.5627749</v>
      </c>
      <c r="AK1481" s="155">
        <v>0.28279762000000003</v>
      </c>
      <c r="AL1481" s="155">
        <v>0</v>
      </c>
      <c r="AM1481" s="155">
        <v>0</v>
      </c>
      <c r="AN1481" s="155">
        <v>9.6865362999999996E-2</v>
      </c>
      <c r="AO1481" s="155">
        <v>0.81268401000000001</v>
      </c>
      <c r="AP1481" s="155">
        <v>0.37042793000000002</v>
      </c>
      <c r="AQ1481"/>
      <c r="AR1481" s="156">
        <v>6.9790672999999999E-4</v>
      </c>
      <c r="AS1481" s="156">
        <v>6.5472785999999995E-4</v>
      </c>
      <c r="AT1481" s="156">
        <v>2.2948853000000001E-5</v>
      </c>
      <c r="AU1481" s="156">
        <v>2.0230014999999999E-5</v>
      </c>
      <c r="AV1481" s="282">
        <f t="shared" si="342"/>
        <v>3.9252269974199998E-8</v>
      </c>
      <c r="AW1481" s="282">
        <f t="shared" si="343"/>
        <v>8.4870018017900005E-11</v>
      </c>
      <c r="AX1481" s="283">
        <f t="shared" si="344"/>
        <v>2.8333354833999999E-3</v>
      </c>
      <c r="AY1481" s="157">
        <v>2.2104813999999999E-8</v>
      </c>
      <c r="AZ1481" s="157">
        <v>6.6695557999999995E-11</v>
      </c>
      <c r="BA1481" s="157">
        <v>1.8222178999999998E-15</v>
      </c>
      <c r="BB1481" s="157">
        <v>0</v>
      </c>
      <c r="BC1481" s="157">
        <v>0</v>
      </c>
      <c r="BD1481" s="157">
        <v>6.2059741999999997E-12</v>
      </c>
      <c r="BE1481" s="157">
        <v>1.7141250000000001E-8</v>
      </c>
      <c r="BF1481" s="157">
        <v>1.4152647999999999E-12</v>
      </c>
      <c r="BG1481" s="157">
        <v>1.6757373000000001E-11</v>
      </c>
      <c r="BH1481" s="157">
        <v>0</v>
      </c>
      <c r="BI1481" s="157">
        <v>0</v>
      </c>
      <c r="BJ1481" s="157">
        <v>0</v>
      </c>
      <c r="BK1481" s="157">
        <v>0</v>
      </c>
      <c r="BL1481" s="157">
        <v>0</v>
      </c>
      <c r="BM1481" s="157">
        <v>0</v>
      </c>
      <c r="BN1481" s="157">
        <v>0</v>
      </c>
      <c r="BO1481" s="157">
        <v>0</v>
      </c>
      <c r="BP1481" s="157">
        <v>5.3592833999999996E-6</v>
      </c>
      <c r="BQ1481" s="157">
        <v>2.8279761999999999E-3</v>
      </c>
      <c r="BR1481" s="157">
        <v>0</v>
      </c>
      <c r="BS1481" s="157">
        <v>0</v>
      </c>
      <c r="BT1481" s="157">
        <v>0</v>
      </c>
      <c r="BU1481"/>
      <c r="BV1481" s="155">
        <v>1.4257625000000001E-6</v>
      </c>
      <c r="BW1481" s="155">
        <v>1.155304E-7</v>
      </c>
      <c r="BX1481" s="155">
        <v>6.6416039999999995E-7</v>
      </c>
      <c r="BY1481" s="155">
        <v>1.1025645E-10</v>
      </c>
      <c r="BZ1481" s="155">
        <v>2.5238691000000001E-7</v>
      </c>
      <c r="CA1481" s="155">
        <v>0</v>
      </c>
      <c r="CB1481" s="155">
        <v>0</v>
      </c>
      <c r="CC1481" s="155">
        <v>0</v>
      </c>
      <c r="CD1481" s="155">
        <v>0</v>
      </c>
      <c r="CE1481" s="155">
        <v>3.3633917000000002E-10</v>
      </c>
      <c r="CF1481" s="155">
        <v>0</v>
      </c>
      <c r="CG1481" s="155">
        <v>0</v>
      </c>
      <c r="CH1481" s="155">
        <v>0</v>
      </c>
      <c r="CI1481" s="155">
        <v>5.1768897999999999E-8</v>
      </c>
      <c r="CJ1481" s="155">
        <v>3.4146908E-7</v>
      </c>
      <c r="CK1481" s="155">
        <v>1.7729313E-13</v>
      </c>
      <c r="CL1481" s="155">
        <v>0</v>
      </c>
      <c r="CM1481"/>
      <c r="CN1481" s="284">
        <v>0</v>
      </c>
      <c r="CO1481" s="284">
        <v>2.3819842000000001E-2</v>
      </c>
      <c r="CP1481" s="285">
        <v>0</v>
      </c>
      <c r="CQ1481" s="284">
        <v>7.9044213999999996E-5</v>
      </c>
      <c r="CR1481" s="284">
        <v>0</v>
      </c>
      <c r="CS1481" s="284">
        <v>0</v>
      </c>
      <c r="CT1481" s="284">
        <v>9.2107704999999993E-6</v>
      </c>
      <c r="CU1481" s="284">
        <v>0</v>
      </c>
      <c r="CV1481" s="284">
        <v>0</v>
      </c>
      <c r="CW1481" s="284">
        <v>0</v>
      </c>
      <c r="CX1481"/>
      <c r="CY1481"/>
      <c r="CZ1481"/>
      <c r="DA1481"/>
      <c r="DB1481" s="57"/>
      <c r="DC1481"/>
      <c r="DD1481"/>
      <c r="DE1481"/>
      <c r="DF1481"/>
      <c r="DG1481"/>
      <c r="DH1481"/>
      <c r="DI1481"/>
      <c r="DJ1481"/>
      <c r="DK1481"/>
      <c r="DL1481"/>
    </row>
    <row r="1482" spans="1:116" ht="14.4">
      <c r="A1482" t="s">
        <v>2858</v>
      </c>
      <c r="B1482" s="188" t="s">
        <v>1252</v>
      </c>
      <c r="C1482" s="151" t="str">
        <f t="shared" si="345"/>
        <v>B.044.01.194</v>
      </c>
      <c r="D1482" s="54" t="s">
        <v>1251</v>
      </c>
      <c r="E1482" s="150" t="s">
        <v>440</v>
      </c>
      <c r="F1482" s="153" t="str">
        <f t="shared" si="346"/>
        <v>Electricity Kiribati production</v>
      </c>
      <c r="G1482" s="154">
        <f t="shared" si="347"/>
        <v>0.16417271333333333</v>
      </c>
      <c r="H1482"/>
      <c r="I1482"/>
      <c r="J1482" s="227">
        <f t="shared" si="338"/>
        <v>3.3335836778999997E-2</v>
      </c>
      <c r="K1482"/>
      <c r="L1482" s="280">
        <f t="shared" si="339"/>
        <v>2.13786773E-3</v>
      </c>
      <c r="M1482" s="280">
        <f t="shared" si="340"/>
        <v>6.5030499000000002E-3</v>
      </c>
      <c r="N1482" s="281">
        <f t="shared" si="341"/>
        <v>6.9012148999999997E-5</v>
      </c>
      <c r="O1482" s="280">
        <v>2.4625906999999999E-2</v>
      </c>
      <c r="P1482" s="219">
        <v>5.1227852000000004E-3</v>
      </c>
      <c r="Q1482" s="219">
        <v>1.3802647E-3</v>
      </c>
      <c r="R1482" s="219">
        <v>1.1681981999999999E-3</v>
      </c>
      <c r="S1482" s="219">
        <v>9.6966952999999999E-4</v>
      </c>
      <c r="T1482" s="219">
        <v>0</v>
      </c>
      <c r="U1482" s="219">
        <v>0</v>
      </c>
      <c r="V1482" s="219">
        <v>0</v>
      </c>
      <c r="W1482" s="286">
        <v>6.9012148999999997E-5</v>
      </c>
      <c r="X1482" s="219">
        <v>0</v>
      </c>
      <c r="Y1482" s="219">
        <v>0</v>
      </c>
      <c r="Z1482" s="219">
        <v>0</v>
      </c>
      <c r="AA1482" s="219">
        <v>0</v>
      </c>
      <c r="AB1482" s="219">
        <v>0</v>
      </c>
      <c r="AC1482"/>
      <c r="AD1482" s="227">
        <f t="shared" si="348"/>
        <v>2.4625906999999999E-2</v>
      </c>
      <c r="AE1482" s="227">
        <f t="shared" si="349"/>
        <v>8.6409176299999998E-3</v>
      </c>
      <c r="AF1482" s="227">
        <f t="shared" si="350"/>
        <v>6.5030499000000002E-3</v>
      </c>
      <c r="AG1482" s="227">
        <f t="shared" si="351"/>
        <v>6.5030499000000002E-3</v>
      </c>
      <c r="AH1482" s="227">
        <f t="shared" si="352"/>
        <v>6.9012148999999997E-5</v>
      </c>
      <c r="AI1482"/>
      <c r="AJ1482">
        <v>2.3284150000000001</v>
      </c>
      <c r="AK1482" s="155">
        <v>2.0682569000000002</v>
      </c>
      <c r="AL1482" s="155">
        <v>0</v>
      </c>
      <c r="AM1482" s="155">
        <v>0</v>
      </c>
      <c r="AN1482" s="155">
        <v>0</v>
      </c>
      <c r="AO1482" s="155">
        <v>0.2601581</v>
      </c>
      <c r="AP1482" s="155">
        <v>0</v>
      </c>
      <c r="AQ1482"/>
      <c r="AR1482" s="156">
        <v>4.6505076000000001E-3</v>
      </c>
      <c r="AS1482" s="156">
        <v>4.3472796999999997E-3</v>
      </c>
      <c r="AT1482" s="156">
        <v>1.5553548999999999E-4</v>
      </c>
      <c r="AU1482" s="156">
        <v>1.4769243000000001E-4</v>
      </c>
      <c r="AV1482" s="282">
        <f t="shared" si="342"/>
        <v>2.6062828465899999E-7</v>
      </c>
      <c r="AW1482" s="282">
        <f t="shared" si="343"/>
        <v>5.752051985130001E-10</v>
      </c>
      <c r="AX1482" s="283">
        <f t="shared" si="344"/>
        <v>2.06852144657E-2</v>
      </c>
      <c r="AY1482" s="157">
        <v>1.5235228E-7</v>
      </c>
      <c r="AZ1482" s="157">
        <v>4.5968360000000002E-10</v>
      </c>
      <c r="BA1482" s="157">
        <v>1.2559213E-14</v>
      </c>
      <c r="BB1482" s="157">
        <v>0</v>
      </c>
      <c r="BC1482" s="157">
        <v>0</v>
      </c>
      <c r="BD1482" s="157">
        <v>3.1304658999999999E-11</v>
      </c>
      <c r="BE1482" s="157">
        <v>1.082447E-7</v>
      </c>
      <c r="BF1482" s="157">
        <v>7.1389892999999997E-12</v>
      </c>
      <c r="BG1482" s="157">
        <v>1.0837005E-10</v>
      </c>
      <c r="BH1482" s="157">
        <v>0</v>
      </c>
      <c r="BI1482" s="157">
        <v>0</v>
      </c>
      <c r="BJ1482" s="157">
        <v>0</v>
      </c>
      <c r="BK1482" s="157">
        <v>0</v>
      </c>
      <c r="BL1482" s="157">
        <v>0</v>
      </c>
      <c r="BM1482" s="157">
        <v>0</v>
      </c>
      <c r="BN1482" s="157">
        <v>0</v>
      </c>
      <c r="BO1482" s="157">
        <v>0</v>
      </c>
      <c r="BP1482" s="157">
        <v>2.6454657E-6</v>
      </c>
      <c r="BQ1482" s="157">
        <v>2.0682569000000001E-2</v>
      </c>
      <c r="BR1482" s="157">
        <v>0</v>
      </c>
      <c r="BS1482" s="157">
        <v>0</v>
      </c>
      <c r="BT1482" s="157">
        <v>0</v>
      </c>
      <c r="BU1482"/>
      <c r="BV1482" s="155">
        <v>9.5794935999999992E-6</v>
      </c>
      <c r="BW1482" s="155">
        <v>7.4713588000000004E-7</v>
      </c>
      <c r="BX1482" s="155">
        <v>4.5775708999999999E-6</v>
      </c>
      <c r="BY1482" s="155">
        <v>5.5616419999999996E-10</v>
      </c>
      <c r="BZ1482" s="155">
        <v>1.4833735000000001E-6</v>
      </c>
      <c r="CA1482" s="155">
        <v>0</v>
      </c>
      <c r="CB1482" s="155">
        <v>0</v>
      </c>
      <c r="CC1482" s="155">
        <v>0</v>
      </c>
      <c r="CD1482" s="155">
        <v>0</v>
      </c>
      <c r="CE1482" s="155">
        <v>1.6965882999999999E-9</v>
      </c>
      <c r="CF1482" s="155">
        <v>0</v>
      </c>
      <c r="CG1482" s="155">
        <v>0</v>
      </c>
      <c r="CH1482" s="155">
        <v>0</v>
      </c>
      <c r="CI1482" s="155">
        <v>2.7180638999999998E-7</v>
      </c>
      <c r="CJ1482" s="155">
        <v>2.4973540999999999E-6</v>
      </c>
      <c r="CK1482" s="155">
        <v>8.7515971000000002E-14</v>
      </c>
      <c r="CL1482" s="155">
        <v>0</v>
      </c>
      <c r="CM1482"/>
      <c r="CN1482" s="284">
        <v>0</v>
      </c>
      <c r="CO1482" s="284">
        <v>0.16417271999999999</v>
      </c>
      <c r="CP1482" s="285">
        <v>0</v>
      </c>
      <c r="CQ1482" s="284">
        <v>5.1117949000000005E-4</v>
      </c>
      <c r="CR1482" s="284">
        <v>0</v>
      </c>
      <c r="CS1482" s="284">
        <v>0</v>
      </c>
      <c r="CT1482" s="284">
        <v>5.5420025999999999E-5</v>
      </c>
      <c r="CU1482" s="284">
        <v>0</v>
      </c>
      <c r="CV1482" s="284">
        <v>0</v>
      </c>
      <c r="CW1482" s="284">
        <v>0</v>
      </c>
      <c r="CX1482"/>
      <c r="CY1482"/>
      <c r="CZ1482"/>
      <c r="DA1482"/>
      <c r="DB1482" s="57"/>
      <c r="DC1482"/>
      <c r="DD1482"/>
      <c r="DE1482"/>
      <c r="DF1482"/>
      <c r="DG1482"/>
      <c r="DH1482"/>
      <c r="DI1482"/>
      <c r="DJ1482"/>
      <c r="DK1482"/>
      <c r="DL1482"/>
    </row>
    <row r="1483" spans="1:116" ht="14.4">
      <c r="A1483" t="s">
        <v>2859</v>
      </c>
      <c r="B1483" s="188" t="s">
        <v>1252</v>
      </c>
      <c r="C1483" s="151" t="str">
        <f t="shared" si="345"/>
        <v>B.044.01.195</v>
      </c>
      <c r="D1483" s="54" t="s">
        <v>1251</v>
      </c>
      <c r="E1483" s="150" t="s">
        <v>440</v>
      </c>
      <c r="F1483" s="153" t="str">
        <f t="shared" si="346"/>
        <v>Electricity Kosovo production</v>
      </c>
      <c r="G1483" s="154">
        <f t="shared" si="347"/>
        <v>0.29794722666666668</v>
      </c>
      <c r="H1483"/>
      <c r="I1483"/>
      <c r="J1483" s="227">
        <f t="shared" ref="J1483:J1546" si="353">L1483+M1483+N1483+O1483</f>
        <v>5.4599270775E-2</v>
      </c>
      <c r="K1483"/>
      <c r="L1483" s="280">
        <f t="shared" ref="L1483:L1546" si="354">R1483+S1483+T1483+U1483</f>
        <v>4.0525224000000004E-3</v>
      </c>
      <c r="M1483" s="280">
        <f t="shared" ref="M1483:M1546" si="355">P1483+Q1483+V1483+Z1483+X1483</f>
        <v>5.8403546999999997E-3</v>
      </c>
      <c r="N1483" s="281">
        <f t="shared" ref="N1483:N1546" si="356">W1483+Y1483+AA1483+AB1483</f>
        <v>1.4309674999999999E-5</v>
      </c>
      <c r="O1483" s="280">
        <v>4.4692084E-2</v>
      </c>
      <c r="P1483" s="219">
        <v>2.9737936E-3</v>
      </c>
      <c r="Q1483" s="219">
        <v>2.8665611000000001E-3</v>
      </c>
      <c r="R1483" s="219">
        <v>2.4410193000000001E-3</v>
      </c>
      <c r="S1483" s="219">
        <v>1.6115031000000001E-3</v>
      </c>
      <c r="T1483" s="219">
        <v>0</v>
      </c>
      <c r="U1483" s="219">
        <v>0</v>
      </c>
      <c r="V1483" s="219">
        <v>0</v>
      </c>
      <c r="W1483" s="286">
        <v>1.4309674999999999E-5</v>
      </c>
      <c r="X1483" s="219">
        <v>0</v>
      </c>
      <c r="Y1483" s="219">
        <v>0</v>
      </c>
      <c r="Z1483" s="219">
        <v>0</v>
      </c>
      <c r="AA1483" s="219">
        <v>0</v>
      </c>
      <c r="AB1483" s="219">
        <v>0</v>
      </c>
      <c r="AC1483"/>
      <c r="AD1483" s="227">
        <f t="shared" si="348"/>
        <v>4.4692084E-2</v>
      </c>
      <c r="AE1483" s="227">
        <f t="shared" si="349"/>
        <v>9.8928770999999992E-3</v>
      </c>
      <c r="AF1483" s="227">
        <f t="shared" si="350"/>
        <v>5.8403546999999997E-3</v>
      </c>
      <c r="AG1483" s="227">
        <f t="shared" si="351"/>
        <v>5.8403546999999997E-3</v>
      </c>
      <c r="AH1483" s="227">
        <f t="shared" si="352"/>
        <v>1.4309674999999999E-5</v>
      </c>
      <c r="AI1483"/>
      <c r="AJ1483">
        <v>3.2544211000000001</v>
      </c>
      <c r="AK1483" s="155">
        <v>3.1914254</v>
      </c>
      <c r="AL1483" s="155">
        <v>0</v>
      </c>
      <c r="AM1483" s="155">
        <v>0</v>
      </c>
      <c r="AN1483" s="155">
        <v>0</v>
      </c>
      <c r="AO1483" s="155">
        <v>2.3398386E-2</v>
      </c>
      <c r="AP1483" s="155">
        <v>3.9597269999999997E-2</v>
      </c>
      <c r="AQ1483"/>
      <c r="AR1483" s="156">
        <v>6.2232555000000002E-3</v>
      </c>
      <c r="AS1483" s="156">
        <v>5.9354956E-3</v>
      </c>
      <c r="AT1483" s="156">
        <v>2.4663225999999998E-4</v>
      </c>
      <c r="AU1483" s="156">
        <v>4.1127651999999998E-5</v>
      </c>
      <c r="AV1483" s="282">
        <f t="shared" si="342"/>
        <v>3.5584506493500001E-7</v>
      </c>
      <c r="AW1483" s="282">
        <f t="shared" si="343"/>
        <v>9.1210154296300006E-10</v>
      </c>
      <c r="AX1483" s="283">
        <f t="shared" si="344"/>
        <v>5.7601753375600001E-3</v>
      </c>
      <c r="AY1483" s="157">
        <v>2.7649502999999999E-7</v>
      </c>
      <c r="AZ1483" s="157">
        <v>8.3425224000000004E-10</v>
      </c>
      <c r="BA1483" s="157">
        <v>2.2792963E-14</v>
      </c>
      <c r="BB1483" s="157">
        <v>0</v>
      </c>
      <c r="BC1483" s="157">
        <v>0</v>
      </c>
      <c r="BD1483" s="157">
        <v>6.5412935000000005E-11</v>
      </c>
      <c r="BE1483" s="157">
        <v>7.9284622000000003E-8</v>
      </c>
      <c r="BF1483" s="157">
        <v>1.4917340000000001E-11</v>
      </c>
      <c r="BG1483" s="157">
        <v>6.2909170000000005E-11</v>
      </c>
      <c r="BH1483" s="157">
        <v>0</v>
      </c>
      <c r="BI1483" s="157">
        <v>0</v>
      </c>
      <c r="BJ1483" s="157">
        <v>0</v>
      </c>
      <c r="BK1483" s="157">
        <v>0</v>
      </c>
      <c r="BL1483" s="157">
        <v>0</v>
      </c>
      <c r="BM1483" s="157">
        <v>0</v>
      </c>
      <c r="BN1483" s="157">
        <v>0</v>
      </c>
      <c r="BO1483" s="157">
        <v>0</v>
      </c>
      <c r="BP1483" s="157">
        <v>5.4853756E-7</v>
      </c>
      <c r="BQ1483" s="157">
        <v>5.7596267999999997E-3</v>
      </c>
      <c r="BR1483" s="157">
        <v>0</v>
      </c>
      <c r="BS1483" s="157">
        <v>0</v>
      </c>
      <c r="BT1483" s="157">
        <v>0</v>
      </c>
      <c r="BU1483"/>
      <c r="BV1483" s="155">
        <v>1.4893984E-5</v>
      </c>
      <c r="BW1483" s="155">
        <v>4.3371482999999998E-7</v>
      </c>
      <c r="BX1483" s="155">
        <v>8.3075592999999992E-6</v>
      </c>
      <c r="BY1483" s="155">
        <v>1.1621380000000001E-9</v>
      </c>
      <c r="BZ1483" s="155">
        <v>1.7996903000000001E-6</v>
      </c>
      <c r="CA1483" s="155">
        <v>0</v>
      </c>
      <c r="CB1483" s="155">
        <v>0</v>
      </c>
      <c r="CC1483" s="155">
        <v>0</v>
      </c>
      <c r="CD1483" s="155">
        <v>0</v>
      </c>
      <c r="CE1483" s="155">
        <v>3.5451214999999999E-9</v>
      </c>
      <c r="CF1483" s="155">
        <v>0</v>
      </c>
      <c r="CG1483" s="155">
        <v>0</v>
      </c>
      <c r="CH1483" s="155">
        <v>0</v>
      </c>
      <c r="CI1483" s="155">
        <v>4.9476789E-7</v>
      </c>
      <c r="CJ1483" s="155">
        <v>3.8535441999999999E-6</v>
      </c>
      <c r="CK1483" s="155">
        <v>1.8146445E-14</v>
      </c>
      <c r="CL1483" s="155">
        <v>0</v>
      </c>
      <c r="CM1483"/>
      <c r="CN1483" s="284">
        <v>0</v>
      </c>
      <c r="CO1483" s="284">
        <v>0.29794723000000001</v>
      </c>
      <c r="CP1483" s="285">
        <v>0</v>
      </c>
      <c r="CQ1483" s="284">
        <v>2.9674136999999998E-4</v>
      </c>
      <c r="CR1483" s="284">
        <v>0</v>
      </c>
      <c r="CS1483" s="284">
        <v>0</v>
      </c>
      <c r="CT1483" s="284">
        <v>5.8321301999999999E-5</v>
      </c>
      <c r="CU1483" s="284">
        <v>0</v>
      </c>
      <c r="CV1483" s="284">
        <v>0</v>
      </c>
      <c r="CW1483" s="284">
        <v>0</v>
      </c>
      <c r="CX1483"/>
      <c r="CY1483"/>
      <c r="CZ1483"/>
      <c r="DA1483"/>
      <c r="DB1483" s="57"/>
      <c r="DC1483"/>
      <c r="DD1483"/>
      <c r="DE1483"/>
      <c r="DF1483"/>
      <c r="DG1483"/>
      <c r="DH1483"/>
      <c r="DI1483"/>
      <c r="DJ1483"/>
      <c r="DK1483"/>
      <c r="DL1483"/>
    </row>
    <row r="1484" spans="1:116" ht="14.4">
      <c r="A1484" t="s">
        <v>2860</v>
      </c>
      <c r="B1484" s="188" t="s">
        <v>1252</v>
      </c>
      <c r="C1484" s="151" t="str">
        <f t="shared" si="345"/>
        <v>B.044.01.196</v>
      </c>
      <c r="D1484" s="54" t="s">
        <v>1251</v>
      </c>
      <c r="E1484" s="150" t="s">
        <v>440</v>
      </c>
      <c r="F1484" s="153" t="str">
        <f t="shared" si="346"/>
        <v>Electricity Kuwait production</v>
      </c>
      <c r="G1484" s="154">
        <f t="shared" si="347"/>
        <v>0.21711917333333336</v>
      </c>
      <c r="H1484"/>
      <c r="I1484"/>
      <c r="J1484" s="227">
        <f t="shared" si="353"/>
        <v>4.3926182041100006E-2</v>
      </c>
      <c r="K1484"/>
      <c r="L1484" s="280">
        <f t="shared" si="354"/>
        <v>3.7315604999999998E-3</v>
      </c>
      <c r="M1484" s="280">
        <f t="shared" si="355"/>
        <v>7.6199107000000004E-3</v>
      </c>
      <c r="N1484" s="281">
        <f t="shared" si="356"/>
        <v>6.8348410999999998E-6</v>
      </c>
      <c r="O1484" s="280">
        <v>3.2567876000000003E-2</v>
      </c>
      <c r="P1484" s="219">
        <v>4.9353768000000003E-3</v>
      </c>
      <c r="Q1484" s="219">
        <v>2.6845339000000001E-3</v>
      </c>
      <c r="R1484" s="219">
        <v>2.3801835999999999E-3</v>
      </c>
      <c r="S1484" s="219">
        <v>1.3513768999999999E-3</v>
      </c>
      <c r="T1484" s="219">
        <v>0</v>
      </c>
      <c r="U1484" s="219">
        <v>0</v>
      </c>
      <c r="V1484" s="219">
        <v>0</v>
      </c>
      <c r="W1484" s="286">
        <v>6.8348410999999998E-6</v>
      </c>
      <c r="X1484" s="219">
        <v>0</v>
      </c>
      <c r="Y1484" s="219">
        <v>0</v>
      </c>
      <c r="Z1484" s="219">
        <v>0</v>
      </c>
      <c r="AA1484" s="219">
        <v>0</v>
      </c>
      <c r="AB1484" s="219">
        <v>0</v>
      </c>
      <c r="AC1484"/>
      <c r="AD1484" s="227">
        <f t="shared" si="348"/>
        <v>3.2567876000000003E-2</v>
      </c>
      <c r="AE1484" s="227">
        <f t="shared" si="349"/>
        <v>1.1351471199999999E-2</v>
      </c>
      <c r="AF1484" s="227">
        <f t="shared" si="350"/>
        <v>7.6199107000000004E-3</v>
      </c>
      <c r="AG1484" s="227">
        <f t="shared" si="351"/>
        <v>7.6199107000000004E-3</v>
      </c>
      <c r="AH1484" s="227">
        <f t="shared" si="352"/>
        <v>6.8348410999999998E-6</v>
      </c>
      <c r="AI1484"/>
      <c r="AJ1484">
        <v>2.6556525999999998</v>
      </c>
      <c r="AK1484" s="155">
        <v>2.6317176999999998</v>
      </c>
      <c r="AL1484" s="155">
        <v>0</v>
      </c>
      <c r="AM1484" s="155">
        <v>0</v>
      </c>
      <c r="AN1484" s="155">
        <v>0</v>
      </c>
      <c r="AO1484" s="155">
        <v>2.3934857E-2</v>
      </c>
      <c r="AP1484" s="155">
        <v>0</v>
      </c>
      <c r="AQ1484"/>
      <c r="AR1484" s="156">
        <v>5.5756440000000003E-3</v>
      </c>
      <c r="AS1484" s="156">
        <v>5.2104806000000002E-3</v>
      </c>
      <c r="AT1484" s="156">
        <v>1.9655413000000001E-4</v>
      </c>
      <c r="AU1484" s="156">
        <v>1.6860924999999999E-4</v>
      </c>
      <c r="AV1484" s="282">
        <f t="shared" si="342"/>
        <v>3.1237893269800003E-7</v>
      </c>
      <c r="AW1484" s="282">
        <f t="shared" si="343"/>
        <v>7.2690138561699992E-10</v>
      </c>
      <c r="AX1484" s="283">
        <f t="shared" si="344"/>
        <v>2.3614741002240001E-2</v>
      </c>
      <c r="AY1484" s="157">
        <v>2.0148659E-7</v>
      </c>
      <c r="AZ1484" s="157">
        <v>6.0793368999999999E-10</v>
      </c>
      <c r="BA1484" s="157">
        <v>1.6609617000000001E-14</v>
      </c>
      <c r="BB1484" s="157">
        <v>0</v>
      </c>
      <c r="BC1484" s="157">
        <v>0</v>
      </c>
      <c r="BD1484" s="157">
        <v>6.3782698000000005E-11</v>
      </c>
      <c r="BE1484" s="157">
        <v>1.1082856E-7</v>
      </c>
      <c r="BF1484" s="157">
        <v>1.4545566E-11</v>
      </c>
      <c r="BG1484" s="157">
        <v>1.0440552E-10</v>
      </c>
      <c r="BH1484" s="157">
        <v>0</v>
      </c>
      <c r="BI1484" s="157">
        <v>0</v>
      </c>
      <c r="BJ1484" s="157">
        <v>0</v>
      </c>
      <c r="BK1484" s="157">
        <v>0</v>
      </c>
      <c r="BL1484" s="157">
        <v>0</v>
      </c>
      <c r="BM1484" s="157">
        <v>0</v>
      </c>
      <c r="BN1484" s="157">
        <v>0</v>
      </c>
      <c r="BO1484" s="157">
        <v>0</v>
      </c>
      <c r="BP1484" s="157">
        <v>2.6200224000000002E-7</v>
      </c>
      <c r="BQ1484" s="157">
        <v>2.3614479000000001E-2</v>
      </c>
      <c r="BR1484" s="157">
        <v>0</v>
      </c>
      <c r="BS1484" s="157">
        <v>0</v>
      </c>
      <c r="BT1484" s="157">
        <v>0</v>
      </c>
      <c r="BU1484"/>
      <c r="BV1484" s="155">
        <v>1.2191054E-5</v>
      </c>
      <c r="BW1484" s="155">
        <v>7.1980317999999997E-7</v>
      </c>
      <c r="BX1484" s="155">
        <v>6.0538587000000003E-6</v>
      </c>
      <c r="BY1484" s="155">
        <v>1.1331749E-9</v>
      </c>
      <c r="BZ1484" s="155">
        <v>1.8025173E-6</v>
      </c>
      <c r="CA1484" s="155">
        <v>0</v>
      </c>
      <c r="CB1484" s="155">
        <v>0</v>
      </c>
      <c r="CC1484" s="155">
        <v>0</v>
      </c>
      <c r="CD1484" s="155">
        <v>0</v>
      </c>
      <c r="CE1484" s="155">
        <v>3.4567689999999999E-9</v>
      </c>
      <c r="CF1484" s="155">
        <v>0</v>
      </c>
      <c r="CG1484" s="155">
        <v>0</v>
      </c>
      <c r="CH1484" s="155">
        <v>0</v>
      </c>
      <c r="CI1484" s="155">
        <v>5.0170972E-7</v>
      </c>
      <c r="CJ1484" s="155">
        <v>3.1085746999999999E-6</v>
      </c>
      <c r="CK1484" s="155">
        <v>8.6674269000000003E-15</v>
      </c>
      <c r="CL1484" s="155">
        <v>0</v>
      </c>
      <c r="CM1484"/>
      <c r="CN1484" s="284">
        <v>0</v>
      </c>
      <c r="CO1484" s="284">
        <v>0.21711917</v>
      </c>
      <c r="CP1484" s="285">
        <v>0</v>
      </c>
      <c r="CQ1484" s="284">
        <v>4.9247885000000004E-4</v>
      </c>
      <c r="CR1484" s="284">
        <v>0</v>
      </c>
      <c r="CS1484" s="284">
        <v>0</v>
      </c>
      <c r="CT1484" s="284">
        <v>6.3796096000000006E-5</v>
      </c>
      <c r="CU1484" s="284">
        <v>0</v>
      </c>
      <c r="CV1484" s="284">
        <v>0</v>
      </c>
      <c r="CW1484" s="284">
        <v>0</v>
      </c>
      <c r="CX1484"/>
      <c r="CY1484"/>
      <c r="CZ1484"/>
      <c r="DA1484"/>
      <c r="DB1484" s="57"/>
      <c r="DC1484"/>
      <c r="DD1484"/>
      <c r="DE1484"/>
      <c r="DF1484"/>
      <c r="DG1484"/>
      <c r="DH1484"/>
      <c r="DI1484"/>
      <c r="DJ1484"/>
      <c r="DK1484"/>
      <c r="DL1484"/>
    </row>
    <row r="1485" spans="1:116" ht="14.4">
      <c r="A1485" t="s">
        <v>2861</v>
      </c>
      <c r="B1485" s="188" t="s">
        <v>1252</v>
      </c>
      <c r="C1485" s="151" t="str">
        <f t="shared" si="345"/>
        <v>B.044.01.197</v>
      </c>
      <c r="D1485" s="54" t="s">
        <v>1251</v>
      </c>
      <c r="E1485" s="150" t="s">
        <v>440</v>
      </c>
      <c r="F1485" s="153" t="str">
        <f t="shared" si="346"/>
        <v>Electricity Kyrgyzstan production</v>
      </c>
      <c r="G1485" s="154">
        <f t="shared" si="347"/>
        <v>5.2022913333333337E-2</v>
      </c>
      <c r="H1485"/>
      <c r="I1485"/>
      <c r="J1485" s="227">
        <f t="shared" si="353"/>
        <v>9.7512638399999997E-3</v>
      </c>
      <c r="K1485"/>
      <c r="L1485" s="280">
        <f t="shared" si="354"/>
        <v>7.0683431999999996E-4</v>
      </c>
      <c r="M1485" s="280">
        <f t="shared" si="355"/>
        <v>1.0457552400000001E-3</v>
      </c>
      <c r="N1485" s="281">
        <f t="shared" si="356"/>
        <v>1.9523728000000001E-4</v>
      </c>
      <c r="O1485" s="280">
        <v>7.8034369999999999E-3</v>
      </c>
      <c r="P1485" s="219">
        <v>5.4822701000000005E-4</v>
      </c>
      <c r="Q1485" s="219">
        <v>4.9752822999999996E-4</v>
      </c>
      <c r="R1485" s="219">
        <v>4.2608316000000002E-4</v>
      </c>
      <c r="S1485" s="219">
        <v>2.8075115999999999E-4</v>
      </c>
      <c r="T1485" s="219">
        <v>0</v>
      </c>
      <c r="U1485" s="219">
        <v>0</v>
      </c>
      <c r="V1485" s="219">
        <v>0</v>
      </c>
      <c r="W1485" s="219">
        <v>1.9523728000000001E-4</v>
      </c>
      <c r="X1485" s="219">
        <v>0</v>
      </c>
      <c r="Y1485" s="219">
        <v>0</v>
      </c>
      <c r="Z1485" s="219">
        <v>0</v>
      </c>
      <c r="AA1485" s="219">
        <v>0</v>
      </c>
      <c r="AB1485" s="219">
        <v>0</v>
      </c>
      <c r="AC1485"/>
      <c r="AD1485" s="227">
        <f t="shared" si="348"/>
        <v>7.8034369999999999E-3</v>
      </c>
      <c r="AE1485" s="227">
        <f t="shared" si="349"/>
        <v>1.7525895600000001E-3</v>
      </c>
      <c r="AF1485" s="227">
        <f t="shared" si="350"/>
        <v>1.0457552400000001E-3</v>
      </c>
      <c r="AG1485" s="227">
        <f t="shared" si="351"/>
        <v>1.0457552400000001E-3</v>
      </c>
      <c r="AH1485" s="227">
        <f t="shared" si="352"/>
        <v>1.9523728000000001E-4</v>
      </c>
      <c r="AI1485"/>
      <c r="AJ1485">
        <v>1.5566781000000001</v>
      </c>
      <c r="AK1485" s="155">
        <v>0.54161475000000003</v>
      </c>
      <c r="AL1485" s="155">
        <v>0</v>
      </c>
      <c r="AM1485" s="155">
        <v>0</v>
      </c>
      <c r="AN1485" s="155">
        <v>0</v>
      </c>
      <c r="AO1485" s="155">
        <v>0</v>
      </c>
      <c r="AP1485" s="155">
        <v>1.0150633</v>
      </c>
      <c r="AQ1485"/>
      <c r="AR1485" s="156">
        <v>1.0979401E-3</v>
      </c>
      <c r="AS1485" s="156">
        <v>1.0449821000000001E-3</v>
      </c>
      <c r="AT1485" s="156">
        <v>4.3228700999999998E-5</v>
      </c>
      <c r="AU1485" s="156">
        <v>9.7292591999999996E-6</v>
      </c>
      <c r="AV1485" s="282">
        <f t="shared" si="342"/>
        <v>6.2648809914999999E-8</v>
      </c>
      <c r="AW1485" s="282">
        <f t="shared" si="343"/>
        <v>1.5986945925289999E-10</v>
      </c>
      <c r="AX1485" s="283">
        <f t="shared" si="344"/>
        <v>1.3626412955999999E-3</v>
      </c>
      <c r="AY1485" s="157">
        <v>4.8277264000000001E-8</v>
      </c>
      <c r="AZ1485" s="157">
        <v>1.4566415999999999E-10</v>
      </c>
      <c r="BA1485" s="157">
        <v>3.9797529000000003E-15</v>
      </c>
      <c r="BB1485" s="157">
        <v>0</v>
      </c>
      <c r="BC1485" s="157">
        <v>0</v>
      </c>
      <c r="BD1485" s="157">
        <v>1.1417914999999999E-11</v>
      </c>
      <c r="BE1485" s="157">
        <v>1.4360128E-8</v>
      </c>
      <c r="BF1485" s="157">
        <v>2.6038415E-12</v>
      </c>
      <c r="BG1485" s="157">
        <v>1.1597478E-11</v>
      </c>
      <c r="BH1485" s="157">
        <v>0</v>
      </c>
      <c r="BI1485" s="157">
        <v>0</v>
      </c>
      <c r="BJ1485" s="157">
        <v>0</v>
      </c>
      <c r="BK1485" s="157">
        <v>0</v>
      </c>
      <c r="BL1485" s="157">
        <v>0</v>
      </c>
      <c r="BM1485" s="157">
        <v>0</v>
      </c>
      <c r="BN1485" s="157">
        <v>0</v>
      </c>
      <c r="BO1485" s="157">
        <v>0</v>
      </c>
      <c r="BP1485" s="157">
        <v>7.4840956000000002E-6</v>
      </c>
      <c r="BQ1485" s="157">
        <v>1.3551571999999999E-3</v>
      </c>
      <c r="BR1485" s="157">
        <v>0</v>
      </c>
      <c r="BS1485" s="157">
        <v>0</v>
      </c>
      <c r="BT1485" s="157">
        <v>0</v>
      </c>
      <c r="BU1485"/>
      <c r="BV1485" s="155">
        <v>2.5873286000000002E-6</v>
      </c>
      <c r="BW1485" s="155">
        <v>7.9956518000000004E-8</v>
      </c>
      <c r="BX1485" s="155">
        <v>1.4505368999999999E-6</v>
      </c>
      <c r="BY1485" s="155">
        <v>2.0285272999999999E-10</v>
      </c>
      <c r="BZ1485" s="155">
        <v>3.1715772E-7</v>
      </c>
      <c r="CA1485" s="155">
        <v>0</v>
      </c>
      <c r="CB1485" s="155">
        <v>0</v>
      </c>
      <c r="CC1485" s="155">
        <v>0</v>
      </c>
      <c r="CD1485" s="155">
        <v>0</v>
      </c>
      <c r="CE1485" s="155">
        <v>6.1880565999999996E-10</v>
      </c>
      <c r="CF1485" s="155">
        <v>0</v>
      </c>
      <c r="CG1485" s="155">
        <v>0</v>
      </c>
      <c r="CH1485" s="155">
        <v>0</v>
      </c>
      <c r="CI1485" s="155">
        <v>8.663834E-8</v>
      </c>
      <c r="CJ1485" s="155">
        <v>6.5221727000000005E-7</v>
      </c>
      <c r="CK1485" s="155">
        <v>2.4758510000000001E-13</v>
      </c>
      <c r="CL1485" s="155">
        <v>0</v>
      </c>
      <c r="CM1485"/>
      <c r="CN1485" s="284">
        <v>0</v>
      </c>
      <c r="CO1485" s="284">
        <v>5.2022912999999997E-2</v>
      </c>
      <c r="CP1485" s="285">
        <v>0</v>
      </c>
      <c r="CQ1485" s="284">
        <v>5.4705084999999998E-5</v>
      </c>
      <c r="CR1485" s="284">
        <v>0</v>
      </c>
      <c r="CS1485" s="284">
        <v>0</v>
      </c>
      <c r="CT1485" s="284">
        <v>1.0344364E-5</v>
      </c>
      <c r="CU1485" s="284">
        <v>0</v>
      </c>
      <c r="CV1485" s="284">
        <v>0</v>
      </c>
      <c r="CW1485" s="284">
        <v>0</v>
      </c>
      <c r="CX1485"/>
      <c r="CY1485"/>
      <c r="CZ1485"/>
      <c r="DA1485"/>
      <c r="DB1485" s="57"/>
      <c r="DC1485"/>
      <c r="DD1485"/>
      <c r="DE1485"/>
      <c r="DF1485"/>
      <c r="DG1485"/>
      <c r="DH1485"/>
      <c r="DI1485"/>
      <c r="DJ1485"/>
      <c r="DK1485"/>
      <c r="DL1485"/>
    </row>
    <row r="1486" spans="1:116" ht="14.4">
      <c r="A1486" t="s">
        <v>2862</v>
      </c>
      <c r="B1486" s="188" t="s">
        <v>1252</v>
      </c>
      <c r="C1486" s="151" t="str">
        <f t="shared" si="345"/>
        <v>B.044.01.198</v>
      </c>
      <c r="D1486" s="54" t="s">
        <v>1251</v>
      </c>
      <c r="E1486" s="150" t="s">
        <v>440</v>
      </c>
      <c r="F1486" s="153" t="str">
        <f t="shared" si="346"/>
        <v>Electricity Laos production</v>
      </c>
      <c r="G1486" s="154">
        <f t="shared" si="347"/>
        <v>6.6936960000000004E-2</v>
      </c>
      <c r="H1486"/>
      <c r="I1486"/>
      <c r="J1486" s="227">
        <f t="shared" si="353"/>
        <v>1.2375407240000001E-2</v>
      </c>
      <c r="K1486"/>
      <c r="L1486" s="280">
        <f t="shared" si="354"/>
        <v>8.9674533999999995E-4</v>
      </c>
      <c r="M1486" s="280">
        <f t="shared" si="355"/>
        <v>1.2833647E-3</v>
      </c>
      <c r="N1486" s="281">
        <f t="shared" si="356"/>
        <v>1.547532E-4</v>
      </c>
      <c r="O1486" s="280">
        <v>1.0040544E-2</v>
      </c>
      <c r="P1486" s="219">
        <v>6.5237998000000001E-4</v>
      </c>
      <c r="Q1486" s="219">
        <v>6.3098471999999996E-4</v>
      </c>
      <c r="R1486" s="219">
        <v>5.3725246999999996E-4</v>
      </c>
      <c r="S1486" s="286">
        <v>3.5949286999999999E-4</v>
      </c>
      <c r="T1486" s="219">
        <v>0</v>
      </c>
      <c r="U1486" s="219">
        <v>0</v>
      </c>
      <c r="V1486" s="219">
        <v>0</v>
      </c>
      <c r="W1486" s="219">
        <v>1.547532E-4</v>
      </c>
      <c r="X1486" s="219">
        <v>0</v>
      </c>
      <c r="Y1486" s="219">
        <v>0</v>
      </c>
      <c r="Z1486" s="219">
        <v>0</v>
      </c>
      <c r="AA1486" s="219">
        <v>0</v>
      </c>
      <c r="AB1486" s="219">
        <v>0</v>
      </c>
      <c r="AC1486"/>
      <c r="AD1486" s="227">
        <f t="shared" si="348"/>
        <v>1.0040544E-2</v>
      </c>
      <c r="AE1486" s="227">
        <f t="shared" si="349"/>
        <v>2.1801100399999997E-3</v>
      </c>
      <c r="AF1486" s="227">
        <f t="shared" si="350"/>
        <v>1.2833647E-3</v>
      </c>
      <c r="AG1486" s="227">
        <f t="shared" si="351"/>
        <v>1.2833647E-3</v>
      </c>
      <c r="AH1486" s="227">
        <f t="shared" si="352"/>
        <v>1.547532E-4</v>
      </c>
      <c r="AI1486"/>
      <c r="AJ1486">
        <v>1.5065883</v>
      </c>
      <c r="AK1486" s="155">
        <v>0.69992991999999998</v>
      </c>
      <c r="AL1486" s="155">
        <v>0</v>
      </c>
      <c r="AM1486" s="155">
        <v>0</v>
      </c>
      <c r="AN1486" s="155">
        <v>2.7050609999999999E-3</v>
      </c>
      <c r="AO1486" s="155">
        <v>1.6046972E-3</v>
      </c>
      <c r="AP1486" s="155">
        <v>0.80234859000000003</v>
      </c>
      <c r="AQ1486"/>
      <c r="AR1486" s="156">
        <v>1.3923397000000001E-3</v>
      </c>
      <c r="AS1486" s="156">
        <v>1.3280392999999999E-3</v>
      </c>
      <c r="AT1486" s="156">
        <v>5.5300205999999999E-5</v>
      </c>
      <c r="AU1486" s="156">
        <v>9.0001384000000008E-6</v>
      </c>
      <c r="AV1486" s="282">
        <f t="shared" si="342"/>
        <v>7.9618664962000006E-8</v>
      </c>
      <c r="AW1486" s="282">
        <f t="shared" si="343"/>
        <v>2.045125941773E-10</v>
      </c>
      <c r="AX1486" s="283">
        <f t="shared" si="344"/>
        <v>1.2605236059999999E-3</v>
      </c>
      <c r="AY1486" s="157">
        <v>6.2117497000000003E-8</v>
      </c>
      <c r="AZ1486" s="157">
        <v>1.8742348E-10</v>
      </c>
      <c r="BA1486" s="157">
        <v>5.1206772999999999E-15</v>
      </c>
      <c r="BB1486" s="157">
        <v>0</v>
      </c>
      <c r="BC1486" s="157">
        <v>0</v>
      </c>
      <c r="BD1486" s="157">
        <v>1.4396961999999999E-11</v>
      </c>
      <c r="BE1486" s="157">
        <v>1.7486770999999999E-8</v>
      </c>
      <c r="BF1486" s="157">
        <v>3.2832094999999998E-12</v>
      </c>
      <c r="BG1486" s="157">
        <v>1.3800784E-11</v>
      </c>
      <c r="BH1486" s="157">
        <v>0</v>
      </c>
      <c r="BI1486" s="157">
        <v>0</v>
      </c>
      <c r="BJ1486" s="157">
        <v>0</v>
      </c>
      <c r="BK1486" s="157">
        <v>0</v>
      </c>
      <c r="BL1486" s="157">
        <v>0</v>
      </c>
      <c r="BM1486" s="157">
        <v>0</v>
      </c>
      <c r="BN1486" s="157">
        <v>0</v>
      </c>
      <c r="BO1486" s="157">
        <v>0</v>
      </c>
      <c r="BP1486" s="157">
        <v>5.9322060000000003E-6</v>
      </c>
      <c r="BQ1486" s="157">
        <v>1.2545913999999999E-3</v>
      </c>
      <c r="BR1486" s="157">
        <v>0</v>
      </c>
      <c r="BS1486" s="157">
        <v>0</v>
      </c>
      <c r="BT1486" s="157">
        <v>0</v>
      </c>
      <c r="BU1486"/>
      <c r="BV1486" s="155">
        <v>3.3167315999999998E-6</v>
      </c>
      <c r="BW1486" s="155">
        <v>9.5146775000000003E-8</v>
      </c>
      <c r="BX1486" s="155">
        <v>1.8663799999999999E-6</v>
      </c>
      <c r="BY1486" s="155">
        <v>2.5577901E-10</v>
      </c>
      <c r="BZ1486" s="155">
        <v>4.001506E-7</v>
      </c>
      <c r="CA1486" s="155">
        <v>0</v>
      </c>
      <c r="CB1486" s="155">
        <v>0</v>
      </c>
      <c r="CC1486" s="155">
        <v>0</v>
      </c>
      <c r="CD1486" s="155">
        <v>0</v>
      </c>
      <c r="CE1486" s="155">
        <v>7.8025816999999997E-10</v>
      </c>
      <c r="CF1486" s="155">
        <v>0</v>
      </c>
      <c r="CG1486" s="155">
        <v>0</v>
      </c>
      <c r="CH1486" s="155">
        <v>0</v>
      </c>
      <c r="CI1486" s="155">
        <v>1.08875E-7</v>
      </c>
      <c r="CJ1486" s="155">
        <v>8.4514301000000002E-7</v>
      </c>
      <c r="CK1486" s="155">
        <v>1.9624627E-13</v>
      </c>
      <c r="CL1486" s="155">
        <v>0</v>
      </c>
      <c r="CM1486"/>
      <c r="CN1486" s="284">
        <v>0</v>
      </c>
      <c r="CO1486" s="284">
        <v>6.6936958000000005E-2</v>
      </c>
      <c r="CP1486" s="285">
        <v>0</v>
      </c>
      <c r="CQ1486" s="284">
        <v>6.5098038000000003E-5</v>
      </c>
      <c r="CR1486" s="284">
        <v>0</v>
      </c>
      <c r="CS1486" s="284">
        <v>0</v>
      </c>
      <c r="CT1486" s="284">
        <v>1.2943122E-5</v>
      </c>
      <c r="CU1486" s="284">
        <v>0</v>
      </c>
      <c r="CV1486" s="284">
        <v>0</v>
      </c>
      <c r="CW1486" s="284">
        <v>0</v>
      </c>
      <c r="CX1486"/>
      <c r="CY1486"/>
      <c r="CZ1486"/>
      <c r="DA1486"/>
      <c r="DB1486" s="57"/>
      <c r="DC1486"/>
      <c r="DD1486"/>
      <c r="DE1486"/>
      <c r="DF1486"/>
      <c r="DG1486"/>
      <c r="DH1486"/>
      <c r="DI1486"/>
      <c r="DJ1486"/>
      <c r="DK1486"/>
      <c r="DL1486"/>
    </row>
    <row r="1487" spans="1:116" ht="14.4">
      <c r="A1487" t="s">
        <v>2863</v>
      </c>
      <c r="B1487" s="188" t="s">
        <v>1252</v>
      </c>
      <c r="C1487" s="151" t="str">
        <f t="shared" si="345"/>
        <v>B.044.01.199</v>
      </c>
      <c r="D1487" s="54" t="s">
        <v>1251</v>
      </c>
      <c r="E1487" s="150" t="s">
        <v>440</v>
      </c>
      <c r="F1487" s="153" t="str">
        <f t="shared" si="346"/>
        <v>Electricity Lebanon production</v>
      </c>
      <c r="G1487" s="154">
        <f t="shared" si="347"/>
        <v>0.12358076000000001</v>
      </c>
      <c r="H1487"/>
      <c r="I1487"/>
      <c r="J1487" s="227">
        <f t="shared" si="353"/>
        <v>2.5206914070000003E-2</v>
      </c>
      <c r="K1487"/>
      <c r="L1487" s="280">
        <f t="shared" si="354"/>
        <v>1.6316284499999999E-3</v>
      </c>
      <c r="M1487" s="280">
        <f t="shared" si="355"/>
        <v>4.9133695000000005E-3</v>
      </c>
      <c r="N1487" s="281">
        <f t="shared" si="356"/>
        <v>1.2480212000000001E-4</v>
      </c>
      <c r="O1487" s="280">
        <v>1.8537114E-2</v>
      </c>
      <c r="P1487" s="219">
        <v>3.8561197000000001E-3</v>
      </c>
      <c r="Q1487" s="219">
        <v>1.0572498E-3</v>
      </c>
      <c r="R1487" s="219">
        <v>8.9443822999999995E-4</v>
      </c>
      <c r="S1487" s="219">
        <v>7.3719021999999997E-4</v>
      </c>
      <c r="T1487" s="219">
        <v>0</v>
      </c>
      <c r="U1487" s="219">
        <v>0</v>
      </c>
      <c r="V1487" s="219">
        <v>0</v>
      </c>
      <c r="W1487" s="286">
        <v>1.2480212000000001E-4</v>
      </c>
      <c r="X1487" s="219">
        <v>0</v>
      </c>
      <c r="Y1487" s="219">
        <v>0</v>
      </c>
      <c r="Z1487" s="219">
        <v>0</v>
      </c>
      <c r="AA1487" s="219">
        <v>0</v>
      </c>
      <c r="AB1487" s="219">
        <v>0</v>
      </c>
      <c r="AC1487"/>
      <c r="AD1487" s="227">
        <f t="shared" si="348"/>
        <v>1.8537114E-2</v>
      </c>
      <c r="AE1487" s="227">
        <f t="shared" si="349"/>
        <v>6.5449979500000009E-3</v>
      </c>
      <c r="AF1487" s="227">
        <f t="shared" si="350"/>
        <v>4.9133695000000005E-3</v>
      </c>
      <c r="AG1487" s="227">
        <f t="shared" si="351"/>
        <v>4.9133695000000005E-3</v>
      </c>
      <c r="AH1487" s="227">
        <f t="shared" si="352"/>
        <v>1.2480212000000001E-4</v>
      </c>
      <c r="AI1487"/>
      <c r="AJ1487">
        <v>2.0884228</v>
      </c>
      <c r="AK1487" s="155">
        <v>1.5463092000000001</v>
      </c>
      <c r="AL1487" s="155">
        <v>0</v>
      </c>
      <c r="AM1487" s="155">
        <v>0</v>
      </c>
      <c r="AN1487" s="155">
        <v>2.4797545000000001E-2</v>
      </c>
      <c r="AO1487" s="155">
        <v>0.34569461000000001</v>
      </c>
      <c r="AP1487" s="155">
        <v>0.17162143999999999</v>
      </c>
      <c r="AQ1487"/>
      <c r="AR1487" s="156">
        <v>3.5018472999999999E-3</v>
      </c>
      <c r="AS1487" s="156">
        <v>3.2743029000000001E-3</v>
      </c>
      <c r="AT1487" s="156">
        <v>1.1710374E-4</v>
      </c>
      <c r="AU1487" s="156">
        <v>1.1044063E-4</v>
      </c>
      <c r="AV1487" s="282">
        <f t="shared" si="342"/>
        <v>1.9630113960600001E-7</v>
      </c>
      <c r="AW1487" s="282">
        <f t="shared" si="343"/>
        <v>4.3307594932819996E-10</v>
      </c>
      <c r="AX1487" s="283">
        <f t="shared" si="344"/>
        <v>1.54678760812E-2</v>
      </c>
      <c r="AY1487" s="157">
        <v>1.1468295E-7</v>
      </c>
      <c r="AZ1487" s="157">
        <v>3.4602613000000002E-10</v>
      </c>
      <c r="BA1487" s="157">
        <v>9.4539281999999997E-15</v>
      </c>
      <c r="BB1487" s="157">
        <v>0</v>
      </c>
      <c r="BC1487" s="157">
        <v>0</v>
      </c>
      <c r="BD1487" s="157">
        <v>2.3968605999999999E-11</v>
      </c>
      <c r="BE1487" s="157">
        <v>8.1594221000000004E-8</v>
      </c>
      <c r="BF1487" s="157">
        <v>5.4660113999999996E-12</v>
      </c>
      <c r="BG1487" s="157">
        <v>8.1574354000000002E-11</v>
      </c>
      <c r="BH1487" s="157">
        <v>0</v>
      </c>
      <c r="BI1487" s="157">
        <v>0</v>
      </c>
      <c r="BJ1487" s="157">
        <v>0</v>
      </c>
      <c r="BK1487" s="157">
        <v>0</v>
      </c>
      <c r="BL1487" s="157">
        <v>0</v>
      </c>
      <c r="BM1487" s="157">
        <v>0</v>
      </c>
      <c r="BN1487" s="157">
        <v>0</v>
      </c>
      <c r="BO1487" s="157">
        <v>0</v>
      </c>
      <c r="BP1487" s="157">
        <v>4.7840812000000001E-6</v>
      </c>
      <c r="BQ1487" s="157">
        <v>1.5463091999999999E-2</v>
      </c>
      <c r="BR1487" s="157">
        <v>0</v>
      </c>
      <c r="BS1487" s="157">
        <v>0</v>
      </c>
      <c r="BT1487" s="157">
        <v>0</v>
      </c>
      <c r="BU1487"/>
      <c r="BV1487" s="155">
        <v>7.2075964999999998E-6</v>
      </c>
      <c r="BW1487" s="155">
        <v>5.6239823999999998E-7</v>
      </c>
      <c r="BX1487" s="155">
        <v>3.4457595000000002E-6</v>
      </c>
      <c r="BY1487" s="155">
        <v>4.2583057000000002E-10</v>
      </c>
      <c r="BZ1487" s="155">
        <v>1.1231110999999999E-6</v>
      </c>
      <c r="CA1487" s="155">
        <v>0</v>
      </c>
      <c r="CB1487" s="155">
        <v>0</v>
      </c>
      <c r="CC1487" s="155">
        <v>0</v>
      </c>
      <c r="CD1487" s="155">
        <v>0</v>
      </c>
      <c r="CE1487" s="155">
        <v>1.2990033E-9</v>
      </c>
      <c r="CF1487" s="155">
        <v>0</v>
      </c>
      <c r="CG1487" s="155">
        <v>0</v>
      </c>
      <c r="CH1487" s="155">
        <v>0</v>
      </c>
      <c r="CI1487" s="155">
        <v>2.0748376999999999E-7</v>
      </c>
      <c r="CJ1487" s="155">
        <v>1.8671189E-6</v>
      </c>
      <c r="CK1487" s="155">
        <v>1.5826458000000001E-13</v>
      </c>
      <c r="CL1487" s="155">
        <v>0</v>
      </c>
      <c r="CM1487"/>
      <c r="CN1487" s="284">
        <v>0</v>
      </c>
      <c r="CO1487" s="284">
        <v>0.12358076</v>
      </c>
      <c r="CP1487" s="285">
        <v>0</v>
      </c>
      <c r="CQ1487" s="284">
        <v>3.8478469E-4</v>
      </c>
      <c r="CR1487" s="284">
        <v>0</v>
      </c>
      <c r="CS1487" s="284">
        <v>0</v>
      </c>
      <c r="CT1487" s="284">
        <v>4.1898411000000002E-5</v>
      </c>
      <c r="CU1487" s="284">
        <v>0</v>
      </c>
      <c r="CV1487" s="284">
        <v>0</v>
      </c>
      <c r="CW1487" s="284">
        <v>0</v>
      </c>
      <c r="CX1487"/>
      <c r="CY1487"/>
      <c r="CZ1487"/>
      <c r="DA1487"/>
      <c r="DB1487" s="57"/>
      <c r="DC1487"/>
      <c r="DD1487"/>
      <c r="DE1487"/>
      <c r="DF1487"/>
      <c r="DG1487"/>
      <c r="DH1487"/>
      <c r="DI1487"/>
      <c r="DJ1487"/>
      <c r="DK1487"/>
      <c r="DL1487"/>
    </row>
    <row r="1488" spans="1:116" ht="14.4">
      <c r="A1488" t="s">
        <v>2864</v>
      </c>
      <c r="B1488" s="188" t="s">
        <v>1252</v>
      </c>
      <c r="C1488" s="151" t="str">
        <f t="shared" si="345"/>
        <v>B.044.01.200</v>
      </c>
      <c r="D1488" s="54" t="s">
        <v>1251</v>
      </c>
      <c r="E1488" s="150" t="s">
        <v>440</v>
      </c>
      <c r="F1488" s="153" t="str">
        <f t="shared" si="346"/>
        <v>Electricity Lesotho production</v>
      </c>
      <c r="G1488" s="154">
        <f t="shared" si="347"/>
        <v>2.6371185333333336E-3</v>
      </c>
      <c r="H1488"/>
      <c r="I1488"/>
      <c r="J1488" s="227">
        <f t="shared" si="353"/>
        <v>6.5732210090000006E-4</v>
      </c>
      <c r="K1488"/>
      <c r="L1488" s="280">
        <f t="shared" si="354"/>
        <v>8.1426309000000005E-6</v>
      </c>
      <c r="M1488" s="280">
        <f t="shared" si="355"/>
        <v>0</v>
      </c>
      <c r="N1488" s="281">
        <f t="shared" si="356"/>
        <v>2.5361169E-4</v>
      </c>
      <c r="O1488" s="280">
        <v>3.9556778000000002E-4</v>
      </c>
      <c r="P1488" s="219">
        <v>0</v>
      </c>
      <c r="Q1488" s="219">
        <v>0</v>
      </c>
      <c r="R1488" s="219">
        <v>0</v>
      </c>
      <c r="S1488" s="286">
        <v>8.1426309000000005E-6</v>
      </c>
      <c r="T1488" s="219">
        <v>0</v>
      </c>
      <c r="U1488" s="219">
        <v>0</v>
      </c>
      <c r="V1488" s="219">
        <v>0</v>
      </c>
      <c r="W1488" s="286">
        <v>2.5361169E-4</v>
      </c>
      <c r="X1488" s="219">
        <v>0</v>
      </c>
      <c r="Y1488" s="219">
        <v>0</v>
      </c>
      <c r="Z1488" s="219">
        <v>0</v>
      </c>
      <c r="AA1488" s="219">
        <v>0</v>
      </c>
      <c r="AB1488" s="219">
        <v>0</v>
      </c>
      <c r="AC1488"/>
      <c r="AD1488" s="227">
        <f t="shared" si="348"/>
        <v>3.9556778000000002E-4</v>
      </c>
      <c r="AE1488" s="227">
        <f t="shared" si="349"/>
        <v>8.1426309000000005E-6</v>
      </c>
      <c r="AF1488" s="227">
        <f t="shared" si="350"/>
        <v>0</v>
      </c>
      <c r="AG1488" s="227">
        <f t="shared" si="351"/>
        <v>0</v>
      </c>
      <c r="AH1488" s="227">
        <f t="shared" si="352"/>
        <v>2.5361169E-4</v>
      </c>
      <c r="AI1488"/>
      <c r="AJ1488">
        <v>1.3185593</v>
      </c>
      <c r="AK1488" s="155">
        <v>0</v>
      </c>
      <c r="AL1488" s="155">
        <v>0</v>
      </c>
      <c r="AM1488" s="155">
        <v>0</v>
      </c>
      <c r="AN1488" s="155">
        <v>0</v>
      </c>
      <c r="AO1488" s="155">
        <v>0</v>
      </c>
      <c r="AP1488" s="155">
        <v>1.3185593</v>
      </c>
      <c r="AQ1488"/>
      <c r="AR1488" s="156">
        <v>4.5016576E-5</v>
      </c>
      <c r="AS1488" s="156">
        <v>4.2950492E-5</v>
      </c>
      <c r="AT1488" s="156">
        <v>1.9966697000000001E-6</v>
      </c>
      <c r="AU1488" s="156">
        <v>6.9413519999999995E-8</v>
      </c>
      <c r="AV1488" s="282">
        <f t="shared" si="342"/>
        <v>2.5749695600000004E-9</v>
      </c>
      <c r="AW1488" s="282">
        <f t="shared" si="343"/>
        <v>7.3841336395700001E-12</v>
      </c>
      <c r="AX1488" s="283">
        <f t="shared" si="344"/>
        <v>9.7217814000000001E-6</v>
      </c>
      <c r="AY1488" s="157">
        <v>2.4472460000000002E-9</v>
      </c>
      <c r="AZ1488" s="157">
        <v>7.3839318999999995E-12</v>
      </c>
      <c r="BA1488" s="157">
        <v>2.0173957E-16</v>
      </c>
      <c r="BB1488" s="157">
        <v>0</v>
      </c>
      <c r="BC1488" s="157">
        <v>0</v>
      </c>
      <c r="BD1488" s="157">
        <v>0</v>
      </c>
      <c r="BE1488" s="157">
        <v>1.2772356000000001E-10</v>
      </c>
      <c r="BF1488" s="157">
        <v>0</v>
      </c>
      <c r="BG1488" s="157">
        <v>0</v>
      </c>
      <c r="BH1488" s="157">
        <v>0</v>
      </c>
      <c r="BI1488" s="157">
        <v>0</v>
      </c>
      <c r="BJ1488" s="157">
        <v>0</v>
      </c>
      <c r="BK1488" s="157">
        <v>0</v>
      </c>
      <c r="BL1488" s="157">
        <v>0</v>
      </c>
      <c r="BM1488" s="157">
        <v>0</v>
      </c>
      <c r="BN1488" s="157">
        <v>0</v>
      </c>
      <c r="BO1488" s="157">
        <v>0</v>
      </c>
      <c r="BP1488" s="157">
        <v>9.7217814000000001E-6</v>
      </c>
      <c r="BQ1488" s="157">
        <v>0</v>
      </c>
      <c r="BR1488" s="157">
        <v>0</v>
      </c>
      <c r="BS1488" s="157">
        <v>0</v>
      </c>
      <c r="BT1488" s="157">
        <v>0</v>
      </c>
      <c r="BU1488"/>
      <c r="BV1488" s="155">
        <v>8.0818490999999997E-8</v>
      </c>
      <c r="BW1488" s="155">
        <v>0</v>
      </c>
      <c r="BX1488" s="155">
        <v>7.3529862E-8</v>
      </c>
      <c r="BY1488" s="155">
        <v>0</v>
      </c>
      <c r="BZ1488" s="155">
        <v>7.2883074E-9</v>
      </c>
      <c r="CA1488" s="155">
        <v>0</v>
      </c>
      <c r="CB1488" s="155">
        <v>0</v>
      </c>
      <c r="CC1488" s="155">
        <v>0</v>
      </c>
      <c r="CD1488" s="155">
        <v>0</v>
      </c>
      <c r="CE1488" s="155">
        <v>0</v>
      </c>
      <c r="CF1488" s="155">
        <v>0</v>
      </c>
      <c r="CG1488" s="155">
        <v>0</v>
      </c>
      <c r="CH1488" s="155">
        <v>0</v>
      </c>
      <c r="CI1488" s="155">
        <v>0</v>
      </c>
      <c r="CJ1488" s="155">
        <v>0</v>
      </c>
      <c r="CK1488" s="155">
        <v>3.2161110000000001E-13</v>
      </c>
      <c r="CL1488" s="155">
        <v>0</v>
      </c>
      <c r="CM1488"/>
      <c r="CN1488" s="284">
        <v>0</v>
      </c>
      <c r="CO1488" s="284">
        <v>2.6371185000000001E-3</v>
      </c>
      <c r="CP1488" s="285">
        <v>0</v>
      </c>
      <c r="CQ1488" s="284">
        <v>0</v>
      </c>
      <c r="CR1488" s="284">
        <v>0</v>
      </c>
      <c r="CS1488" s="284">
        <v>0</v>
      </c>
      <c r="CT1488" s="284">
        <v>2.0305813000000001E-7</v>
      </c>
      <c r="CU1488" s="284">
        <v>0</v>
      </c>
      <c r="CV1488" s="284">
        <v>0</v>
      </c>
      <c r="CW1488" s="284">
        <v>0</v>
      </c>
      <c r="CX1488"/>
      <c r="CY1488"/>
      <c r="CZ1488"/>
      <c r="DA1488"/>
      <c r="DB1488" s="57"/>
      <c r="DC1488"/>
      <c r="DD1488"/>
      <c r="DE1488"/>
      <c r="DF1488"/>
      <c r="DG1488"/>
      <c r="DH1488"/>
      <c r="DI1488"/>
      <c r="DJ1488"/>
      <c r="DK1488"/>
      <c r="DL1488"/>
    </row>
    <row r="1489" spans="1:116" ht="14.4">
      <c r="A1489" t="s">
        <v>2865</v>
      </c>
      <c r="B1489" s="188" t="s">
        <v>1252</v>
      </c>
      <c r="C1489" s="151" t="str">
        <f t="shared" si="345"/>
        <v>B.044.01.201</v>
      </c>
      <c r="D1489" s="54" t="s">
        <v>1251</v>
      </c>
      <c r="E1489" s="150" t="s">
        <v>440</v>
      </c>
      <c r="F1489" s="153" t="str">
        <f t="shared" si="346"/>
        <v>Electricity Liberia production</v>
      </c>
      <c r="G1489" s="154">
        <f t="shared" si="347"/>
        <v>0.16773356</v>
      </c>
      <c r="H1489"/>
      <c r="I1489"/>
      <c r="J1489" s="227">
        <f t="shared" si="353"/>
        <v>3.4040607696000001E-2</v>
      </c>
      <c r="K1489"/>
      <c r="L1489" s="280">
        <f t="shared" si="354"/>
        <v>2.1783491899999997E-3</v>
      </c>
      <c r="M1489" s="280">
        <f t="shared" si="355"/>
        <v>6.6255057999999997E-3</v>
      </c>
      <c r="N1489" s="281">
        <f t="shared" si="356"/>
        <v>7.6718706000000004E-5</v>
      </c>
      <c r="O1489" s="280">
        <v>2.5160034000000001E-2</v>
      </c>
      <c r="P1489" s="219">
        <v>5.2245008999999999E-3</v>
      </c>
      <c r="Q1489" s="219">
        <v>1.4010049000000001E-3</v>
      </c>
      <c r="R1489" s="219">
        <v>1.1862605999999999E-3</v>
      </c>
      <c r="S1489" s="219">
        <v>9.9208858999999994E-4</v>
      </c>
      <c r="T1489" s="219">
        <v>0</v>
      </c>
      <c r="U1489" s="219">
        <v>0</v>
      </c>
      <c r="V1489" s="219">
        <v>0</v>
      </c>
      <c r="W1489" s="286">
        <v>7.6718706000000004E-5</v>
      </c>
      <c r="X1489" s="219">
        <v>0</v>
      </c>
      <c r="Y1489" s="219">
        <v>0</v>
      </c>
      <c r="Z1489" s="219">
        <v>0</v>
      </c>
      <c r="AA1489" s="219">
        <v>0</v>
      </c>
      <c r="AB1489" s="219">
        <v>0</v>
      </c>
      <c r="AC1489"/>
      <c r="AD1489" s="227">
        <f t="shared" si="348"/>
        <v>2.5160034000000001E-2</v>
      </c>
      <c r="AE1489" s="227">
        <f t="shared" si="349"/>
        <v>8.8038549900000002E-3</v>
      </c>
      <c r="AF1489" s="227">
        <f t="shared" si="350"/>
        <v>6.6255057999999997E-3</v>
      </c>
      <c r="AG1489" s="227">
        <f t="shared" si="351"/>
        <v>6.6255057999999997E-3</v>
      </c>
      <c r="AH1489" s="227">
        <f t="shared" si="352"/>
        <v>7.6718706000000004E-5</v>
      </c>
      <c r="AI1489"/>
      <c r="AJ1489">
        <v>2.5128826000000002</v>
      </c>
      <c r="AK1489" s="155">
        <v>2.1140124</v>
      </c>
      <c r="AL1489" s="155">
        <v>0</v>
      </c>
      <c r="AM1489" s="155">
        <v>0</v>
      </c>
      <c r="AN1489" s="155">
        <v>0</v>
      </c>
      <c r="AO1489" s="155">
        <v>0</v>
      </c>
      <c r="AP1489" s="155">
        <v>0.39887025999999998</v>
      </c>
      <c r="AQ1489"/>
      <c r="AR1489" s="156">
        <v>4.7488888E-3</v>
      </c>
      <c r="AS1489" s="156">
        <v>4.4390840999999999E-3</v>
      </c>
      <c r="AT1489" s="156">
        <v>1.5884322E-4</v>
      </c>
      <c r="AU1489" s="156">
        <v>1.5096148E-4</v>
      </c>
      <c r="AV1489" s="282">
        <f t="shared" si="342"/>
        <v>2.66132138682E-7</v>
      </c>
      <c r="AW1489" s="282">
        <f t="shared" si="343"/>
        <v>5.87437961717E-10</v>
      </c>
      <c r="AX1489" s="283">
        <f t="shared" si="344"/>
        <v>2.1143064883699998E-2</v>
      </c>
      <c r="AY1489" s="157">
        <v>1.5565674000000001E-7</v>
      </c>
      <c r="AZ1489" s="157">
        <v>4.6965395999999999E-10</v>
      </c>
      <c r="BA1489" s="157">
        <v>1.2831617E-14</v>
      </c>
      <c r="BB1489" s="157">
        <v>0</v>
      </c>
      <c r="BC1489" s="157">
        <v>0</v>
      </c>
      <c r="BD1489" s="157">
        <v>3.1788682000000003E-11</v>
      </c>
      <c r="BE1489" s="157">
        <v>1.1044360999999999E-7</v>
      </c>
      <c r="BF1489" s="157">
        <v>7.2493700999999999E-12</v>
      </c>
      <c r="BG1489" s="157">
        <v>1.105218E-10</v>
      </c>
      <c r="BH1489" s="157">
        <v>0</v>
      </c>
      <c r="BI1489" s="157">
        <v>0</v>
      </c>
      <c r="BJ1489" s="157">
        <v>0</v>
      </c>
      <c r="BK1489" s="157">
        <v>0</v>
      </c>
      <c r="BL1489" s="157">
        <v>0</v>
      </c>
      <c r="BM1489" s="157">
        <v>0</v>
      </c>
      <c r="BN1489" s="157">
        <v>0</v>
      </c>
      <c r="BO1489" s="157">
        <v>0</v>
      </c>
      <c r="BP1489" s="157">
        <v>2.9408836999999998E-6</v>
      </c>
      <c r="BQ1489" s="157">
        <v>2.1140124E-2</v>
      </c>
      <c r="BR1489" s="157">
        <v>0</v>
      </c>
      <c r="BS1489" s="157">
        <v>0</v>
      </c>
      <c r="BT1489" s="157">
        <v>0</v>
      </c>
      <c r="BU1489"/>
      <c r="BV1489" s="155">
        <v>9.7855997000000001E-6</v>
      </c>
      <c r="BW1489" s="155">
        <v>7.6197066000000005E-7</v>
      </c>
      <c r="BX1489" s="155">
        <v>4.6768567000000001E-6</v>
      </c>
      <c r="BY1489" s="155">
        <v>5.6476344000000004E-10</v>
      </c>
      <c r="BZ1489" s="155">
        <v>1.5156602E-6</v>
      </c>
      <c r="CA1489" s="155">
        <v>0</v>
      </c>
      <c r="CB1489" s="155">
        <v>0</v>
      </c>
      <c r="CC1489" s="155">
        <v>0</v>
      </c>
      <c r="CD1489" s="155">
        <v>0</v>
      </c>
      <c r="CE1489" s="155">
        <v>1.7228204E-9</v>
      </c>
      <c r="CF1489" s="155">
        <v>0</v>
      </c>
      <c r="CG1489" s="155">
        <v>0</v>
      </c>
      <c r="CH1489" s="155">
        <v>0</v>
      </c>
      <c r="CI1489" s="155">
        <v>2.7622207000000001E-7</v>
      </c>
      <c r="CJ1489" s="155">
        <v>2.5526024000000002E-6</v>
      </c>
      <c r="CK1489" s="155">
        <v>9.7288840999999995E-14</v>
      </c>
      <c r="CL1489" s="155">
        <v>0</v>
      </c>
      <c r="CM1489"/>
      <c r="CN1489" s="284">
        <v>0</v>
      </c>
      <c r="CO1489" s="284">
        <v>0.16773356</v>
      </c>
      <c r="CP1489" s="285">
        <v>0</v>
      </c>
      <c r="CQ1489" s="284">
        <v>5.2132923000000001E-4</v>
      </c>
      <c r="CR1489" s="284">
        <v>0</v>
      </c>
      <c r="CS1489" s="284">
        <v>0</v>
      </c>
      <c r="CT1489" s="284">
        <v>5.6599367000000002E-5</v>
      </c>
      <c r="CU1489" s="284">
        <v>0</v>
      </c>
      <c r="CV1489" s="284">
        <v>0</v>
      </c>
      <c r="CW1489" s="284">
        <v>0</v>
      </c>
      <c r="CX1489"/>
      <c r="CY1489"/>
      <c r="CZ1489"/>
      <c r="DA1489"/>
      <c r="DB1489" s="57"/>
      <c r="DC1489"/>
      <c r="DD1489"/>
      <c r="DE1489"/>
      <c r="DF1489"/>
      <c r="DG1489"/>
      <c r="DH1489"/>
      <c r="DI1489"/>
      <c r="DJ1489"/>
      <c r="DK1489"/>
      <c r="DL1489"/>
    </row>
    <row r="1490" spans="1:116" ht="14.4">
      <c r="A1490" t="s">
        <v>2866</v>
      </c>
      <c r="B1490" s="188" t="s">
        <v>1252</v>
      </c>
      <c r="C1490" s="151" t="str">
        <f t="shared" si="345"/>
        <v>B.044.01.202</v>
      </c>
      <c r="D1490" s="54" t="s">
        <v>1251</v>
      </c>
      <c r="E1490" s="150" t="s">
        <v>440</v>
      </c>
      <c r="F1490" s="153" t="str">
        <f t="shared" si="346"/>
        <v>Electricity Libya production</v>
      </c>
      <c r="G1490" s="154">
        <f t="shared" si="347"/>
        <v>0.24879112</v>
      </c>
      <c r="H1490"/>
      <c r="I1490"/>
      <c r="J1490" s="227">
        <f t="shared" si="353"/>
        <v>5.0273897443999002E-2</v>
      </c>
      <c r="K1490"/>
      <c r="L1490" s="280">
        <f t="shared" si="354"/>
        <v>4.7734496999999997E-3</v>
      </c>
      <c r="M1490" s="280">
        <f t="shared" si="355"/>
        <v>8.1816851000000006E-3</v>
      </c>
      <c r="N1490" s="281">
        <f t="shared" si="356"/>
        <v>9.4643998999999993E-8</v>
      </c>
      <c r="O1490" s="280">
        <v>3.7318667999999999E-2</v>
      </c>
      <c r="P1490" s="219">
        <v>4.6299886E-3</v>
      </c>
      <c r="Q1490" s="219">
        <v>3.5516965000000002E-3</v>
      </c>
      <c r="R1490" s="219">
        <v>3.1888567000000001E-3</v>
      </c>
      <c r="S1490" s="219">
        <v>1.584593E-3</v>
      </c>
      <c r="T1490" s="219">
        <v>0</v>
      </c>
      <c r="U1490" s="219">
        <v>0</v>
      </c>
      <c r="V1490" s="219">
        <v>0</v>
      </c>
      <c r="W1490" s="286">
        <v>9.4643998999999993E-8</v>
      </c>
      <c r="X1490" s="219">
        <v>0</v>
      </c>
      <c r="Y1490" s="219">
        <v>0</v>
      </c>
      <c r="Z1490" s="219">
        <v>0</v>
      </c>
      <c r="AA1490" s="219">
        <v>0</v>
      </c>
      <c r="AB1490" s="219">
        <v>0</v>
      </c>
      <c r="AC1490"/>
      <c r="AD1490" s="227">
        <f t="shared" si="348"/>
        <v>3.7318667999999999E-2</v>
      </c>
      <c r="AE1490" s="227">
        <f t="shared" si="349"/>
        <v>1.2955134800000002E-2</v>
      </c>
      <c r="AF1490" s="227">
        <f t="shared" si="350"/>
        <v>8.1816851000000006E-3</v>
      </c>
      <c r="AG1490" s="227">
        <f t="shared" si="351"/>
        <v>8.1816851000000006E-3</v>
      </c>
      <c r="AH1490" s="227">
        <f t="shared" si="352"/>
        <v>9.4643998999999993E-8</v>
      </c>
      <c r="AI1490"/>
      <c r="AJ1490">
        <v>2.9525153999999998</v>
      </c>
      <c r="AK1490" s="155">
        <v>2.9521587</v>
      </c>
      <c r="AL1490" s="155">
        <v>0</v>
      </c>
      <c r="AM1490" s="155">
        <v>0</v>
      </c>
      <c r="AN1490" s="155">
        <v>0</v>
      </c>
      <c r="AO1490" s="155">
        <v>3.5678359999999999E-4</v>
      </c>
      <c r="AP1490" s="155">
        <v>0</v>
      </c>
      <c r="AQ1490"/>
      <c r="AR1490" s="156">
        <v>6.0677511000000002E-3</v>
      </c>
      <c r="AS1490" s="156">
        <v>5.6696022000000002E-3</v>
      </c>
      <c r="AT1490" s="156">
        <v>2.2012367E-4</v>
      </c>
      <c r="AU1490" s="156">
        <v>1.7802517999999999E-4</v>
      </c>
      <c r="AV1490" s="282">
        <f t="shared" ref="AV1490:AV1553" si="357">AY1490+BB1490+BC1490+BD1490+BE1490+BM1490+BN1490+BR1490</f>
        <v>3.3990420302400001E-7</v>
      </c>
      <c r="AW1490" s="282">
        <f t="shared" ref="AW1490:AW1553" si="358">AZ1490+BA1490+BF1490+BG1490+BH1490+BI1490+BJ1490+BK1490+BL1490+BO1490+BS1490+BT1490</f>
        <v>8.1406681552099996E-10</v>
      </c>
      <c r="AX1490" s="283">
        <f t="shared" ref="AX1490:AX1553" si="359">BP1490+BQ1490</f>
        <v>2.4933498628019999E-2</v>
      </c>
      <c r="AY1490" s="157">
        <v>2.3087816000000001E-7</v>
      </c>
      <c r="AZ1490" s="157">
        <v>6.9661515000000003E-10</v>
      </c>
      <c r="BA1490" s="157">
        <v>1.9032520999999999E-14</v>
      </c>
      <c r="BB1490" s="157">
        <v>0</v>
      </c>
      <c r="BC1490" s="157">
        <v>0</v>
      </c>
      <c r="BD1490" s="157">
        <v>8.5453024E-11</v>
      </c>
      <c r="BE1490" s="157">
        <v>1.0894059E-7</v>
      </c>
      <c r="BF1490" s="157">
        <v>1.9487458000000002E-11</v>
      </c>
      <c r="BG1490" s="157">
        <v>9.7945174999999995E-11</v>
      </c>
      <c r="BH1490" s="157">
        <v>0</v>
      </c>
      <c r="BI1490" s="157">
        <v>0</v>
      </c>
      <c r="BJ1490" s="157">
        <v>0</v>
      </c>
      <c r="BK1490" s="157">
        <v>0</v>
      </c>
      <c r="BL1490" s="157">
        <v>0</v>
      </c>
      <c r="BM1490" s="157">
        <v>0</v>
      </c>
      <c r="BN1490" s="157">
        <v>0</v>
      </c>
      <c r="BO1490" s="157">
        <v>0</v>
      </c>
      <c r="BP1490" s="157">
        <v>3.6280200000000001E-9</v>
      </c>
      <c r="BQ1490" s="157">
        <v>2.4933495E-2</v>
      </c>
      <c r="BR1490" s="157">
        <v>0</v>
      </c>
      <c r="BS1490" s="157">
        <v>0</v>
      </c>
      <c r="BT1490" s="157">
        <v>0</v>
      </c>
      <c r="BU1490"/>
      <c r="BV1490" s="155">
        <v>1.3693611000000001E-5</v>
      </c>
      <c r="BW1490" s="155">
        <v>6.7526363000000001E-7</v>
      </c>
      <c r="BX1490" s="155">
        <v>6.9369566999999999E-6</v>
      </c>
      <c r="BY1490" s="155">
        <v>1.5181737999999999E-9</v>
      </c>
      <c r="BZ1490" s="155">
        <v>1.9745756000000001E-6</v>
      </c>
      <c r="CA1490" s="155">
        <v>0</v>
      </c>
      <c r="CB1490" s="155">
        <v>0</v>
      </c>
      <c r="CC1490" s="155">
        <v>0</v>
      </c>
      <c r="CD1490" s="155">
        <v>0</v>
      </c>
      <c r="CE1490" s="155">
        <v>4.6312147E-9</v>
      </c>
      <c r="CF1490" s="155">
        <v>0</v>
      </c>
      <c r="CG1490" s="155">
        <v>0</v>
      </c>
      <c r="CH1490" s="155">
        <v>0</v>
      </c>
      <c r="CI1490" s="155">
        <v>6.5340078000000004E-7</v>
      </c>
      <c r="CJ1490" s="155">
        <v>3.4472649000000002E-6</v>
      </c>
      <c r="CK1490" s="155">
        <v>1.2002033999999999E-16</v>
      </c>
      <c r="CL1490" s="155">
        <v>0</v>
      </c>
      <c r="CM1490"/>
      <c r="CN1490" s="284">
        <v>0</v>
      </c>
      <c r="CO1490" s="284">
        <v>0.24879112</v>
      </c>
      <c r="CP1490" s="285">
        <v>0</v>
      </c>
      <c r="CQ1490" s="284">
        <v>4.6200553999999999E-4</v>
      </c>
      <c r="CR1490" s="284">
        <v>0</v>
      </c>
      <c r="CS1490" s="284">
        <v>0</v>
      </c>
      <c r="CT1490" s="284">
        <v>6.7749700999999996E-5</v>
      </c>
      <c r="CU1490" s="284">
        <v>0</v>
      </c>
      <c r="CV1490" s="284">
        <v>0</v>
      </c>
      <c r="CW1490" s="284">
        <v>0</v>
      </c>
      <c r="CX1490"/>
      <c r="CY1490"/>
      <c r="CZ1490"/>
      <c r="DA1490"/>
      <c r="DB1490" s="57"/>
      <c r="DC1490"/>
      <c r="DD1490"/>
      <c r="DE1490"/>
      <c r="DF1490"/>
      <c r="DG1490"/>
      <c r="DH1490"/>
      <c r="DI1490"/>
      <c r="DJ1490"/>
      <c r="DK1490"/>
      <c r="DL1490"/>
    </row>
    <row r="1491" spans="1:116" ht="14.4">
      <c r="A1491" t="s">
        <v>2867</v>
      </c>
      <c r="B1491" s="188" t="s">
        <v>1252</v>
      </c>
      <c r="C1491" s="151" t="str">
        <f t="shared" si="345"/>
        <v>B.044.01.203</v>
      </c>
      <c r="D1491" s="54" t="s">
        <v>1251</v>
      </c>
      <c r="E1491" s="150" t="s">
        <v>440</v>
      </c>
      <c r="F1491" s="153" t="str">
        <f t="shared" si="346"/>
        <v>Electricity Macau production</v>
      </c>
      <c r="G1491" s="154">
        <f t="shared" si="347"/>
        <v>0.12161177333333334</v>
      </c>
      <c r="H1491"/>
      <c r="I1491"/>
      <c r="J1491" s="227">
        <f t="shared" si="353"/>
        <v>2.8376863420600001E-2</v>
      </c>
      <c r="K1491"/>
      <c r="L1491" s="280">
        <f t="shared" si="354"/>
        <v>3.9919687000000001E-3</v>
      </c>
      <c r="M1491" s="280">
        <f t="shared" si="355"/>
        <v>6.1411199000000003E-3</v>
      </c>
      <c r="N1491" s="281">
        <f t="shared" si="356"/>
        <v>2.0088205999999999E-6</v>
      </c>
      <c r="O1491" s="280">
        <v>1.8241766E-2</v>
      </c>
      <c r="P1491" s="219">
        <v>3.1649913999999999E-3</v>
      </c>
      <c r="Q1491" s="219">
        <v>2.9761284999999999E-3</v>
      </c>
      <c r="R1491" s="219">
        <v>2.6143554000000002E-3</v>
      </c>
      <c r="S1491" s="219">
        <v>1.3776133000000001E-3</v>
      </c>
      <c r="T1491" s="219">
        <v>0</v>
      </c>
      <c r="U1491" s="219">
        <v>0</v>
      </c>
      <c r="V1491" s="219">
        <v>0</v>
      </c>
      <c r="W1491" s="286">
        <v>2.0088205999999999E-6</v>
      </c>
      <c r="X1491" s="219">
        <v>0</v>
      </c>
      <c r="Y1491" s="219">
        <v>0</v>
      </c>
      <c r="Z1491" s="219">
        <v>0</v>
      </c>
      <c r="AA1491" s="219">
        <v>0</v>
      </c>
      <c r="AB1491" s="219">
        <v>0</v>
      </c>
      <c r="AC1491"/>
      <c r="AD1491" s="227">
        <f t="shared" si="348"/>
        <v>1.8241766E-2</v>
      </c>
      <c r="AE1491" s="227">
        <f t="shared" si="349"/>
        <v>1.0133088600000001E-2</v>
      </c>
      <c r="AF1491" s="227">
        <f t="shared" si="350"/>
        <v>6.1411199000000003E-3</v>
      </c>
      <c r="AG1491" s="227">
        <f t="shared" si="351"/>
        <v>6.1411199000000003E-3</v>
      </c>
      <c r="AH1491" s="227">
        <f t="shared" si="352"/>
        <v>2.0088205999999999E-6</v>
      </c>
      <c r="AI1491"/>
      <c r="AJ1491">
        <v>2.8596959000000002</v>
      </c>
      <c r="AK1491" s="155">
        <v>1.4277677</v>
      </c>
      <c r="AL1491" s="155">
        <v>0</v>
      </c>
      <c r="AM1491" s="155">
        <v>0</v>
      </c>
      <c r="AN1491" s="155">
        <v>1.4319282</v>
      </c>
      <c r="AO1491" s="155">
        <v>0</v>
      </c>
      <c r="AP1491" s="155">
        <v>0</v>
      </c>
      <c r="AQ1491"/>
      <c r="AR1491" s="156">
        <v>3.4009811E-3</v>
      </c>
      <c r="AS1491" s="156">
        <v>3.2027933999999999E-3</v>
      </c>
      <c r="AT1491" s="156">
        <v>1.1450162E-4</v>
      </c>
      <c r="AU1491" s="156">
        <v>8.3686077999999998E-5</v>
      </c>
      <c r="AV1491" s="282">
        <f t="shared" si="357"/>
        <v>1.9201399689100002E-7</v>
      </c>
      <c r="AW1491" s="282">
        <f t="shared" si="358"/>
        <v>4.2345275630069999E-10</v>
      </c>
      <c r="AX1491" s="283">
        <f t="shared" si="359"/>
        <v>1.1720739004791E-2</v>
      </c>
      <c r="AY1491" s="157">
        <v>1.1285573E-7</v>
      </c>
      <c r="AZ1491" s="157">
        <v>3.4051296999999999E-10</v>
      </c>
      <c r="BA1491" s="157">
        <v>9.3033006999999994E-15</v>
      </c>
      <c r="BB1491" s="157">
        <v>0</v>
      </c>
      <c r="BC1491" s="157">
        <v>0</v>
      </c>
      <c r="BD1491" s="157">
        <v>7.0057891000000005E-11</v>
      </c>
      <c r="BE1491" s="157">
        <v>7.9088209000000004E-8</v>
      </c>
      <c r="BF1491" s="157">
        <v>1.5976617000000001E-11</v>
      </c>
      <c r="BG1491" s="157">
        <v>6.6953865999999995E-11</v>
      </c>
      <c r="BH1491" s="157">
        <v>0</v>
      </c>
      <c r="BI1491" s="157">
        <v>0</v>
      </c>
      <c r="BJ1491" s="157">
        <v>0</v>
      </c>
      <c r="BK1491" s="157">
        <v>0</v>
      </c>
      <c r="BL1491" s="157">
        <v>0</v>
      </c>
      <c r="BM1491" s="157">
        <v>0</v>
      </c>
      <c r="BN1491" s="157">
        <v>0</v>
      </c>
      <c r="BO1491" s="157">
        <v>0</v>
      </c>
      <c r="BP1491" s="157">
        <v>7.7004791000000003E-8</v>
      </c>
      <c r="BQ1491" s="157">
        <v>1.1720662E-2</v>
      </c>
      <c r="BR1491" s="157">
        <v>0</v>
      </c>
      <c r="BS1491" s="157">
        <v>0</v>
      </c>
      <c r="BT1491" s="157">
        <v>0</v>
      </c>
      <c r="BU1491"/>
      <c r="BV1491" s="155">
        <v>7.6590934999999998E-6</v>
      </c>
      <c r="BW1491" s="155">
        <v>4.6160018000000002E-7</v>
      </c>
      <c r="BX1491" s="155">
        <v>3.3908589E-6</v>
      </c>
      <c r="BY1491" s="155">
        <v>1.2446611000000001E-9</v>
      </c>
      <c r="BZ1491" s="155">
        <v>1.6133103E-6</v>
      </c>
      <c r="CA1491" s="155">
        <v>0</v>
      </c>
      <c r="CB1491" s="155">
        <v>0</v>
      </c>
      <c r="CC1491" s="155">
        <v>0</v>
      </c>
      <c r="CD1491" s="155">
        <v>0</v>
      </c>
      <c r="CE1491" s="155">
        <v>3.7968595999999999E-9</v>
      </c>
      <c r="CF1491" s="155">
        <v>0</v>
      </c>
      <c r="CG1491" s="155">
        <v>0</v>
      </c>
      <c r="CH1491" s="155">
        <v>0</v>
      </c>
      <c r="CI1491" s="155">
        <v>5.2971216999999998E-7</v>
      </c>
      <c r="CJ1491" s="155">
        <v>1.6585704000000001E-6</v>
      </c>
      <c r="CK1491" s="155">
        <v>2.5474339000000001E-15</v>
      </c>
      <c r="CL1491" s="155">
        <v>0</v>
      </c>
      <c r="CM1491"/>
      <c r="CN1491" s="284">
        <v>0</v>
      </c>
      <c r="CO1491" s="284">
        <v>0.12161176999999999</v>
      </c>
      <c r="CP1491" s="285">
        <v>0</v>
      </c>
      <c r="CQ1491" s="284">
        <v>3.1582011999999998E-4</v>
      </c>
      <c r="CR1491" s="284">
        <v>0</v>
      </c>
      <c r="CS1491" s="284">
        <v>0</v>
      </c>
      <c r="CT1491" s="284">
        <v>5.3654561E-5</v>
      </c>
      <c r="CU1491" s="284">
        <v>0</v>
      </c>
      <c r="CV1491" s="284">
        <v>0</v>
      </c>
      <c r="CW1491" s="284">
        <v>0</v>
      </c>
      <c r="CX1491"/>
      <c r="CY1491"/>
      <c r="CZ1491"/>
      <c r="DA1491"/>
      <c r="DB1491" s="57"/>
      <c r="DC1491"/>
      <c r="DD1491"/>
      <c r="DE1491"/>
      <c r="DF1491"/>
      <c r="DG1491"/>
      <c r="DH1491"/>
      <c r="DI1491"/>
      <c r="DJ1491"/>
      <c r="DK1491"/>
      <c r="DL1491"/>
    </row>
    <row r="1492" spans="1:116" ht="14.4">
      <c r="A1492" t="s">
        <v>2868</v>
      </c>
      <c r="B1492" s="188" t="s">
        <v>1252</v>
      </c>
      <c r="C1492" s="151" t="str">
        <f t="shared" si="345"/>
        <v>B.044.01.204</v>
      </c>
      <c r="D1492" s="54" t="s">
        <v>1251</v>
      </c>
      <c r="E1492" s="150" t="s">
        <v>440</v>
      </c>
      <c r="F1492" s="153" t="str">
        <f t="shared" si="346"/>
        <v>Electricity Madagascar production</v>
      </c>
      <c r="G1492" s="154">
        <f t="shared" si="347"/>
        <v>0.15572076666666668</v>
      </c>
      <c r="H1492"/>
      <c r="I1492"/>
      <c r="J1492" s="227">
        <f t="shared" si="353"/>
        <v>3.0647522672000001E-2</v>
      </c>
      <c r="K1492"/>
      <c r="L1492" s="280">
        <f t="shared" si="354"/>
        <v>2.0979723000000001E-3</v>
      </c>
      <c r="M1492" s="280">
        <f t="shared" si="355"/>
        <v>5.1198188999999998E-3</v>
      </c>
      <c r="N1492" s="281">
        <f t="shared" si="356"/>
        <v>7.1616471999999998E-5</v>
      </c>
      <c r="O1492" s="280">
        <v>2.3358114999999999E-2</v>
      </c>
      <c r="P1492" s="219">
        <v>3.7187292000000001E-3</v>
      </c>
      <c r="Q1492" s="219">
        <v>1.4010896999999999E-3</v>
      </c>
      <c r="R1492" s="219">
        <v>1.1885838000000001E-3</v>
      </c>
      <c r="S1492" s="219">
        <v>9.0938849999999997E-4</v>
      </c>
      <c r="T1492" s="219">
        <v>0</v>
      </c>
      <c r="U1492" s="219">
        <v>0</v>
      </c>
      <c r="V1492" s="219">
        <v>0</v>
      </c>
      <c r="W1492" s="286">
        <v>7.1616471999999998E-5</v>
      </c>
      <c r="X1492" s="219">
        <v>0</v>
      </c>
      <c r="Y1492" s="219">
        <v>0</v>
      </c>
      <c r="Z1492" s="219">
        <v>0</v>
      </c>
      <c r="AA1492" s="219">
        <v>0</v>
      </c>
      <c r="AB1492" s="219">
        <v>0</v>
      </c>
      <c r="AC1492"/>
      <c r="AD1492" s="227">
        <f t="shared" si="348"/>
        <v>2.3358114999999999E-2</v>
      </c>
      <c r="AE1492" s="227">
        <f t="shared" si="349"/>
        <v>7.2177912000000004E-3</v>
      </c>
      <c r="AF1492" s="227">
        <f t="shared" si="350"/>
        <v>5.1198188999999998E-3</v>
      </c>
      <c r="AG1492" s="227">
        <f t="shared" si="351"/>
        <v>5.1198188999999998E-3</v>
      </c>
      <c r="AH1492" s="227">
        <f t="shared" si="352"/>
        <v>7.1616471999999998E-5</v>
      </c>
      <c r="AI1492"/>
      <c r="AJ1492">
        <v>2.2563715000000002</v>
      </c>
      <c r="AK1492" s="155">
        <v>1.8560063</v>
      </c>
      <c r="AL1492" s="155">
        <v>0</v>
      </c>
      <c r="AM1492" s="155">
        <v>0</v>
      </c>
      <c r="AN1492" s="155">
        <v>4.0447852999999999E-2</v>
      </c>
      <c r="AO1492" s="155">
        <v>3.1992653000000003E-2</v>
      </c>
      <c r="AP1492" s="155">
        <v>0.32792470000000001</v>
      </c>
      <c r="AQ1492"/>
      <c r="AR1492" s="156">
        <v>4.0148014999999999E-3</v>
      </c>
      <c r="AS1492" s="156">
        <v>3.7753655999999999E-3</v>
      </c>
      <c r="AT1492" s="156">
        <v>1.4113839999999999E-4</v>
      </c>
      <c r="AU1492" s="156">
        <v>9.8297468999999994E-5</v>
      </c>
      <c r="AV1492" s="282">
        <f t="shared" si="357"/>
        <v>2.2634086493799998E-7</v>
      </c>
      <c r="AW1492" s="282">
        <f t="shared" si="358"/>
        <v>5.2196154413899999E-10</v>
      </c>
      <c r="AX1492" s="283">
        <f t="shared" si="359"/>
        <v>1.3767152298099999E-2</v>
      </c>
      <c r="AY1492" s="157">
        <v>1.4450886999999999E-7</v>
      </c>
      <c r="AZ1492" s="157">
        <v>4.3601814E-10</v>
      </c>
      <c r="BA1492" s="157">
        <v>1.1912639E-14</v>
      </c>
      <c r="BB1492" s="157">
        <v>0</v>
      </c>
      <c r="BC1492" s="157">
        <v>0</v>
      </c>
      <c r="BD1492" s="157">
        <v>3.1850937999999997E-11</v>
      </c>
      <c r="BE1492" s="157">
        <v>8.1800143999999998E-8</v>
      </c>
      <c r="BF1492" s="157">
        <v>7.2635674999999997E-12</v>
      </c>
      <c r="BG1492" s="157">
        <v>7.8667924000000002E-11</v>
      </c>
      <c r="BH1492" s="157">
        <v>0</v>
      </c>
      <c r="BI1492" s="157">
        <v>0</v>
      </c>
      <c r="BJ1492" s="157">
        <v>0</v>
      </c>
      <c r="BK1492" s="157">
        <v>0</v>
      </c>
      <c r="BL1492" s="157">
        <v>0</v>
      </c>
      <c r="BM1492" s="157">
        <v>0</v>
      </c>
      <c r="BN1492" s="157">
        <v>0</v>
      </c>
      <c r="BO1492" s="157">
        <v>0</v>
      </c>
      <c r="BP1492" s="157">
        <v>2.7452981000000001E-6</v>
      </c>
      <c r="BQ1492" s="157">
        <v>1.3764406999999999E-2</v>
      </c>
      <c r="BR1492" s="157">
        <v>0</v>
      </c>
      <c r="BS1492" s="157">
        <v>0</v>
      </c>
      <c r="BT1492" s="157">
        <v>0</v>
      </c>
      <c r="BU1492"/>
      <c r="BV1492" s="155">
        <v>8.6507760999999995E-6</v>
      </c>
      <c r="BW1492" s="155">
        <v>5.4236043999999995E-7</v>
      </c>
      <c r="BX1492" s="155">
        <v>4.3419081E-6</v>
      </c>
      <c r="BY1492" s="155">
        <v>5.6586949000000004E-10</v>
      </c>
      <c r="BZ1492" s="155">
        <v>1.2607364999999999E-6</v>
      </c>
      <c r="CA1492" s="155">
        <v>0</v>
      </c>
      <c r="CB1492" s="155">
        <v>0</v>
      </c>
      <c r="CC1492" s="155">
        <v>0</v>
      </c>
      <c r="CD1492" s="155">
        <v>0</v>
      </c>
      <c r="CE1492" s="155">
        <v>1.7261944E-9</v>
      </c>
      <c r="CF1492" s="155">
        <v>0</v>
      </c>
      <c r="CG1492" s="155">
        <v>0</v>
      </c>
      <c r="CH1492" s="155">
        <v>0</v>
      </c>
      <c r="CI1492" s="155">
        <v>2.6241056999999998E-7</v>
      </c>
      <c r="CJ1492" s="155">
        <v>2.2410681999999999E-6</v>
      </c>
      <c r="CK1492" s="155">
        <v>9.0818574999999996E-14</v>
      </c>
      <c r="CL1492" s="155">
        <v>0</v>
      </c>
      <c r="CM1492"/>
      <c r="CN1492" s="284">
        <v>0</v>
      </c>
      <c r="CO1492" s="284">
        <v>0.15572077000000001</v>
      </c>
      <c r="CP1492" s="285">
        <v>0</v>
      </c>
      <c r="CQ1492" s="284">
        <v>3.7107511E-4</v>
      </c>
      <c r="CR1492" s="284">
        <v>0</v>
      </c>
      <c r="CS1492" s="284">
        <v>0</v>
      </c>
      <c r="CT1492" s="284">
        <v>4.5354825999999999E-5</v>
      </c>
      <c r="CU1492" s="284">
        <v>0</v>
      </c>
      <c r="CV1492" s="284">
        <v>0</v>
      </c>
      <c r="CW1492" s="284">
        <v>0</v>
      </c>
      <c r="CX1492"/>
      <c r="CY1492"/>
      <c r="CZ1492"/>
      <c r="DA1492"/>
      <c r="DB1492" s="57"/>
      <c r="DC1492"/>
      <c r="DD1492"/>
      <c r="DE1492"/>
      <c r="DF1492"/>
      <c r="DG1492"/>
      <c r="DH1492"/>
      <c r="DI1492"/>
      <c r="DJ1492"/>
      <c r="DK1492"/>
      <c r="DL1492"/>
    </row>
    <row r="1493" spans="1:116" ht="14.4">
      <c r="A1493" t="s">
        <v>2869</v>
      </c>
      <c r="B1493" s="188" t="s">
        <v>1252</v>
      </c>
      <c r="C1493" s="151" t="str">
        <f t="shared" si="345"/>
        <v>B.044.01.205</v>
      </c>
      <c r="D1493" s="54" t="s">
        <v>1251</v>
      </c>
      <c r="E1493" s="150" t="s">
        <v>440</v>
      </c>
      <c r="F1493" s="153" t="str">
        <f t="shared" si="346"/>
        <v>Electricity Malawi production</v>
      </c>
      <c r="G1493" s="154">
        <f t="shared" si="347"/>
        <v>1.4532453333333336E-2</v>
      </c>
      <c r="H1493"/>
      <c r="I1493"/>
      <c r="J1493" s="227">
        <f t="shared" si="353"/>
        <v>3.3843726200000002E-3</v>
      </c>
      <c r="K1493"/>
      <c r="L1493" s="280">
        <f t="shared" si="354"/>
        <v>2.9693785999999997E-4</v>
      </c>
      <c r="M1493" s="280">
        <f t="shared" si="355"/>
        <v>6.7127533000000002E-4</v>
      </c>
      <c r="N1493" s="281">
        <f t="shared" si="356"/>
        <v>2.3629143000000001E-4</v>
      </c>
      <c r="O1493" s="280">
        <v>2.1798680000000002E-3</v>
      </c>
      <c r="P1493" s="219">
        <v>4.7300647000000001E-4</v>
      </c>
      <c r="Q1493" s="219">
        <v>1.9826886000000001E-4</v>
      </c>
      <c r="R1493" s="219">
        <v>1.6728929E-4</v>
      </c>
      <c r="S1493" s="219">
        <v>1.2964857E-4</v>
      </c>
      <c r="T1493" s="219">
        <v>0</v>
      </c>
      <c r="U1493" s="219">
        <v>0</v>
      </c>
      <c r="V1493" s="219">
        <v>0</v>
      </c>
      <c r="W1493" s="286">
        <v>2.3629143000000001E-4</v>
      </c>
      <c r="X1493" s="219">
        <v>0</v>
      </c>
      <c r="Y1493" s="219">
        <v>0</v>
      </c>
      <c r="Z1493" s="219">
        <v>0</v>
      </c>
      <c r="AA1493" s="219">
        <v>0</v>
      </c>
      <c r="AB1493" s="219">
        <v>0</v>
      </c>
      <c r="AC1493"/>
      <c r="AD1493" s="227">
        <f t="shared" si="348"/>
        <v>2.1798680000000002E-3</v>
      </c>
      <c r="AE1493" s="227">
        <f t="shared" si="349"/>
        <v>9.6821318999999999E-4</v>
      </c>
      <c r="AF1493" s="227">
        <f t="shared" si="350"/>
        <v>6.7127533000000002E-4</v>
      </c>
      <c r="AG1493" s="227">
        <f t="shared" si="351"/>
        <v>6.7127533000000002E-4</v>
      </c>
      <c r="AH1493" s="227">
        <f t="shared" si="352"/>
        <v>2.3629143000000001E-4</v>
      </c>
      <c r="AI1493"/>
      <c r="AJ1493">
        <v>1.4991019999999999</v>
      </c>
      <c r="AK1493" s="155">
        <v>0.15275111</v>
      </c>
      <c r="AL1493" s="155">
        <v>0</v>
      </c>
      <c r="AM1493" s="155">
        <v>0</v>
      </c>
      <c r="AN1493" s="155">
        <v>0.12145979</v>
      </c>
      <c r="AO1493" s="155">
        <v>7.2052412000000003E-3</v>
      </c>
      <c r="AP1493" s="155">
        <v>1.2176859</v>
      </c>
      <c r="AQ1493"/>
      <c r="AR1493" s="156">
        <v>4.2718599000000001E-4</v>
      </c>
      <c r="AS1493" s="156">
        <v>4.0222964999999999E-4</v>
      </c>
      <c r="AT1493" s="156">
        <v>1.3985230999999999E-5</v>
      </c>
      <c r="AU1493" s="156">
        <v>1.0971102E-5</v>
      </c>
      <c r="AV1493" s="282">
        <f t="shared" si="357"/>
        <v>2.41144869155E-8</v>
      </c>
      <c r="AW1493" s="282">
        <f t="shared" si="358"/>
        <v>5.1720527132699995E-11</v>
      </c>
      <c r="AX1493" s="283">
        <f t="shared" si="359"/>
        <v>1.5365689382000002E-3</v>
      </c>
      <c r="AY1493" s="157">
        <v>1.3486116E-8</v>
      </c>
      <c r="AZ1493" s="157">
        <v>4.0690868000000001E-11</v>
      </c>
      <c r="BA1493" s="157">
        <v>1.1117326999999999E-15</v>
      </c>
      <c r="BB1493" s="157">
        <v>0</v>
      </c>
      <c r="BC1493" s="157">
        <v>0</v>
      </c>
      <c r="BD1493" s="157">
        <v>4.4829154999999999E-12</v>
      </c>
      <c r="BE1493" s="157">
        <v>1.0623888E-8</v>
      </c>
      <c r="BF1493" s="157">
        <v>1.0223234E-12</v>
      </c>
      <c r="BG1493" s="157">
        <v>1.0006223999999999E-11</v>
      </c>
      <c r="BH1493" s="157">
        <v>0</v>
      </c>
      <c r="BI1493" s="157">
        <v>0</v>
      </c>
      <c r="BJ1493" s="157">
        <v>0</v>
      </c>
      <c r="BK1493" s="157">
        <v>0</v>
      </c>
      <c r="BL1493" s="157">
        <v>0</v>
      </c>
      <c r="BM1493" s="157">
        <v>0</v>
      </c>
      <c r="BN1493" s="157">
        <v>0</v>
      </c>
      <c r="BO1493" s="157">
        <v>0</v>
      </c>
      <c r="BP1493" s="157">
        <v>9.0578382000000004E-6</v>
      </c>
      <c r="BQ1493" s="157">
        <v>1.5275111000000001E-3</v>
      </c>
      <c r="BR1493" s="157">
        <v>0</v>
      </c>
      <c r="BS1493" s="157">
        <v>0</v>
      </c>
      <c r="BT1493" s="157">
        <v>0</v>
      </c>
      <c r="BU1493"/>
      <c r="BV1493" s="155">
        <v>8.6828255999999996E-7</v>
      </c>
      <c r="BW1493" s="155">
        <v>6.8985930000000004E-8</v>
      </c>
      <c r="BX1493" s="155">
        <v>4.0520334999999998E-7</v>
      </c>
      <c r="BY1493" s="155">
        <v>7.9644283000000006E-11</v>
      </c>
      <c r="BZ1493" s="155">
        <v>1.7287194000000001E-7</v>
      </c>
      <c r="CA1493" s="155">
        <v>0</v>
      </c>
      <c r="CB1493" s="155">
        <v>0</v>
      </c>
      <c r="CC1493" s="155">
        <v>0</v>
      </c>
      <c r="CD1493" s="155">
        <v>0</v>
      </c>
      <c r="CE1493" s="155">
        <v>2.4295623000000001E-10</v>
      </c>
      <c r="CF1493" s="155">
        <v>0</v>
      </c>
      <c r="CG1493" s="155">
        <v>0</v>
      </c>
      <c r="CH1493" s="155">
        <v>0</v>
      </c>
      <c r="CI1493" s="155">
        <v>3.6456349999999998E-8</v>
      </c>
      <c r="CJ1493" s="155">
        <v>1.8444208999999999E-7</v>
      </c>
      <c r="CK1493" s="155">
        <v>2.9964685999999998E-13</v>
      </c>
      <c r="CL1493" s="155">
        <v>0</v>
      </c>
      <c r="CM1493"/>
      <c r="CN1493" s="284">
        <v>0</v>
      </c>
      <c r="CO1493" s="284">
        <v>1.4532453000000001E-2</v>
      </c>
      <c r="CP1493" s="285">
        <v>0</v>
      </c>
      <c r="CQ1493" s="284">
        <v>4.7199169000000002E-5</v>
      </c>
      <c r="CR1493" s="284">
        <v>0</v>
      </c>
      <c r="CS1493" s="284">
        <v>0</v>
      </c>
      <c r="CT1493" s="284">
        <v>6.1175244999999998E-6</v>
      </c>
      <c r="CU1493" s="284">
        <v>0</v>
      </c>
      <c r="CV1493" s="284">
        <v>0</v>
      </c>
      <c r="CW1493" s="284">
        <v>0</v>
      </c>
      <c r="CX1493"/>
      <c r="CY1493"/>
      <c r="CZ1493"/>
      <c r="DA1493"/>
      <c r="DB1493" s="57"/>
      <c r="DC1493"/>
      <c r="DD1493"/>
      <c r="DE1493"/>
      <c r="DF1493"/>
      <c r="DG1493"/>
      <c r="DH1493"/>
      <c r="DI1493"/>
      <c r="DJ1493"/>
      <c r="DK1493"/>
      <c r="DL1493"/>
    </row>
    <row r="1494" spans="1:116" ht="14.4">
      <c r="A1494" t="s">
        <v>2870</v>
      </c>
      <c r="B1494" s="188" t="s">
        <v>1252</v>
      </c>
      <c r="C1494" s="151" t="str">
        <f t="shared" si="345"/>
        <v>B.044.01.206</v>
      </c>
      <c r="D1494" s="54" t="s">
        <v>1251</v>
      </c>
      <c r="E1494" s="150" t="s">
        <v>440</v>
      </c>
      <c r="F1494" s="153" t="str">
        <f t="shared" si="346"/>
        <v>Electricity Malaysia production</v>
      </c>
      <c r="G1494" s="154">
        <f t="shared" si="347"/>
        <v>0.20236586000000001</v>
      </c>
      <c r="H1494"/>
      <c r="I1494"/>
      <c r="J1494" s="227">
        <f t="shared" si="353"/>
        <v>3.8634550262000002E-2</v>
      </c>
      <c r="K1494"/>
      <c r="L1494" s="280">
        <f t="shared" si="354"/>
        <v>3.3667204999999999E-3</v>
      </c>
      <c r="M1494" s="280">
        <f t="shared" si="355"/>
        <v>4.8721705000000001E-3</v>
      </c>
      <c r="N1494" s="281">
        <f t="shared" si="356"/>
        <v>4.0780262000000003E-5</v>
      </c>
      <c r="O1494" s="280">
        <v>3.0354879000000001E-2</v>
      </c>
      <c r="P1494" s="219">
        <v>2.3975175999999998E-3</v>
      </c>
      <c r="Q1494" s="219">
        <v>2.4746528999999998E-3</v>
      </c>
      <c r="R1494" s="219">
        <v>2.1759399999999999E-3</v>
      </c>
      <c r="S1494" s="219">
        <v>1.1907805E-3</v>
      </c>
      <c r="T1494" s="219">
        <v>0</v>
      </c>
      <c r="U1494" s="219">
        <v>0</v>
      </c>
      <c r="V1494" s="219">
        <v>0</v>
      </c>
      <c r="W1494" s="286">
        <v>4.0780262000000003E-5</v>
      </c>
      <c r="X1494" s="219">
        <v>0</v>
      </c>
      <c r="Y1494" s="219">
        <v>0</v>
      </c>
      <c r="Z1494" s="219">
        <v>0</v>
      </c>
      <c r="AA1494" s="219">
        <v>0</v>
      </c>
      <c r="AB1494" s="219">
        <v>0</v>
      </c>
      <c r="AC1494"/>
      <c r="AD1494" s="227">
        <f t="shared" si="348"/>
        <v>3.0354879000000001E-2</v>
      </c>
      <c r="AE1494" s="227">
        <f t="shared" si="349"/>
        <v>8.2388909999999999E-3</v>
      </c>
      <c r="AF1494" s="227">
        <f t="shared" si="350"/>
        <v>4.8721705000000001E-3</v>
      </c>
      <c r="AG1494" s="227">
        <f t="shared" si="351"/>
        <v>4.8721705000000001E-3</v>
      </c>
      <c r="AH1494" s="227">
        <f t="shared" si="352"/>
        <v>4.0780262000000003E-5</v>
      </c>
      <c r="AI1494"/>
      <c r="AJ1494">
        <v>2.4642943000000002</v>
      </c>
      <c r="AK1494" s="155">
        <v>2.2340787</v>
      </c>
      <c r="AL1494" s="155">
        <v>0</v>
      </c>
      <c r="AM1494" s="155">
        <v>0</v>
      </c>
      <c r="AN1494" s="155">
        <v>2.6854701000000002E-2</v>
      </c>
      <c r="AO1494" s="155">
        <v>2.2324729000000001E-2</v>
      </c>
      <c r="AP1494" s="155">
        <v>0.18103622</v>
      </c>
      <c r="AQ1494"/>
      <c r="AR1494" s="156">
        <v>4.4101028000000002E-3</v>
      </c>
      <c r="AS1494" s="156">
        <v>4.1712236999999997E-3</v>
      </c>
      <c r="AT1494" s="156">
        <v>1.7052928000000001E-4</v>
      </c>
      <c r="AU1494" s="156">
        <v>6.8349818000000003E-5</v>
      </c>
      <c r="AV1494" s="282">
        <f t="shared" si="357"/>
        <v>2.50073364504E-7</v>
      </c>
      <c r="AW1494" s="282">
        <f t="shared" si="358"/>
        <v>6.3065563198800002E-10</v>
      </c>
      <c r="AX1494" s="283">
        <f t="shared" si="359"/>
        <v>9.5728036433999995E-3</v>
      </c>
      <c r="AY1494" s="157">
        <v>1.8779552E-7</v>
      </c>
      <c r="AZ1494" s="157">
        <v>5.6662440999999995E-10</v>
      </c>
      <c r="BA1494" s="157">
        <v>1.5480988E-14</v>
      </c>
      <c r="BB1494" s="157">
        <v>0</v>
      </c>
      <c r="BC1494" s="157">
        <v>0</v>
      </c>
      <c r="BD1494" s="157">
        <v>5.8309504000000001E-11</v>
      </c>
      <c r="BE1494" s="157">
        <v>6.2219535000000005E-8</v>
      </c>
      <c r="BF1494" s="157">
        <v>1.3297411E-11</v>
      </c>
      <c r="BG1494" s="157">
        <v>5.0718329999999999E-11</v>
      </c>
      <c r="BH1494" s="157">
        <v>0</v>
      </c>
      <c r="BI1494" s="157">
        <v>0</v>
      </c>
      <c r="BJ1494" s="157">
        <v>0</v>
      </c>
      <c r="BK1494" s="157">
        <v>0</v>
      </c>
      <c r="BL1494" s="157">
        <v>0</v>
      </c>
      <c r="BM1494" s="157">
        <v>0</v>
      </c>
      <c r="BN1494" s="157">
        <v>0</v>
      </c>
      <c r="BO1494" s="157">
        <v>0</v>
      </c>
      <c r="BP1494" s="157">
        <v>1.5632434E-6</v>
      </c>
      <c r="BQ1494" s="157">
        <v>9.5712404000000001E-3</v>
      </c>
      <c r="BR1494" s="157">
        <v>0</v>
      </c>
      <c r="BS1494" s="157">
        <v>0</v>
      </c>
      <c r="BT1494" s="157">
        <v>0</v>
      </c>
      <c r="BU1494"/>
      <c r="BV1494" s="155">
        <v>1.0437914E-5</v>
      </c>
      <c r="BW1494" s="155">
        <v>3.4966748999999998E-7</v>
      </c>
      <c r="BX1494" s="155">
        <v>5.6424971999999998E-6</v>
      </c>
      <c r="BY1494" s="155">
        <v>1.0359370999999999E-9</v>
      </c>
      <c r="BZ1494" s="155">
        <v>1.3538771E-6</v>
      </c>
      <c r="CA1494" s="155">
        <v>0</v>
      </c>
      <c r="CB1494" s="155">
        <v>0</v>
      </c>
      <c r="CC1494" s="155">
        <v>0</v>
      </c>
      <c r="CD1494" s="155">
        <v>0</v>
      </c>
      <c r="CE1494" s="155">
        <v>3.1601437000000002E-9</v>
      </c>
      <c r="CF1494" s="155">
        <v>0</v>
      </c>
      <c r="CG1494" s="155">
        <v>0</v>
      </c>
      <c r="CH1494" s="155">
        <v>0</v>
      </c>
      <c r="CI1494" s="155">
        <v>4.3864077E-7</v>
      </c>
      <c r="CJ1494" s="155">
        <v>2.6490348999999999E-6</v>
      </c>
      <c r="CK1494" s="155">
        <v>5.1714433999999998E-14</v>
      </c>
      <c r="CL1494" s="155">
        <v>0</v>
      </c>
      <c r="CM1494"/>
      <c r="CN1494" s="284">
        <v>0</v>
      </c>
      <c r="CO1494" s="284">
        <v>0.20236586000000001</v>
      </c>
      <c r="CP1494" s="285">
        <v>0</v>
      </c>
      <c r="CQ1494" s="284">
        <v>2.392374E-4</v>
      </c>
      <c r="CR1494" s="284">
        <v>0</v>
      </c>
      <c r="CS1494" s="284">
        <v>0</v>
      </c>
      <c r="CT1494" s="284">
        <v>4.4315335000000001E-5</v>
      </c>
      <c r="CU1494" s="284">
        <v>0</v>
      </c>
      <c r="CV1494" s="284">
        <v>0</v>
      </c>
      <c r="CW1494" s="284">
        <v>0</v>
      </c>
      <c r="CX1494"/>
      <c r="CY1494"/>
      <c r="CZ1494"/>
      <c r="DA1494"/>
      <c r="DB1494" s="57"/>
      <c r="DC1494"/>
      <c r="DD1494"/>
      <c r="DE1494"/>
      <c r="DF1494"/>
      <c r="DG1494"/>
      <c r="DH1494"/>
      <c r="DI1494"/>
      <c r="DJ1494"/>
      <c r="DK1494"/>
      <c r="DL1494"/>
    </row>
    <row r="1495" spans="1:116" ht="14.4">
      <c r="A1495" t="s">
        <v>2871</v>
      </c>
      <c r="B1495" s="188" t="s">
        <v>1252</v>
      </c>
      <c r="C1495" s="151" t="str">
        <f t="shared" si="345"/>
        <v>B.044.01.207</v>
      </c>
      <c r="D1495" s="54" t="s">
        <v>1251</v>
      </c>
      <c r="E1495" s="150" t="s">
        <v>440</v>
      </c>
      <c r="F1495" s="153" t="str">
        <f t="shared" si="346"/>
        <v>Electricity Maldives production</v>
      </c>
      <c r="G1495" s="154">
        <f t="shared" si="347"/>
        <v>0.22894532666666667</v>
      </c>
      <c r="H1495"/>
      <c r="I1495"/>
      <c r="J1495" s="227">
        <f t="shared" si="353"/>
        <v>4.6429827556999995E-2</v>
      </c>
      <c r="K1495"/>
      <c r="L1495" s="280">
        <f t="shared" si="354"/>
        <v>2.9834954999999998E-3</v>
      </c>
      <c r="M1495" s="280">
        <f t="shared" si="355"/>
        <v>9.0825169000000004E-3</v>
      </c>
      <c r="N1495" s="281">
        <f t="shared" si="356"/>
        <v>2.2016157E-5</v>
      </c>
      <c r="O1495" s="280">
        <v>3.4341798999999999E-2</v>
      </c>
      <c r="P1495" s="219">
        <v>7.1603174000000004E-3</v>
      </c>
      <c r="Q1495" s="219">
        <v>1.9221995E-3</v>
      </c>
      <c r="R1495" s="219">
        <v>1.6274073000000001E-3</v>
      </c>
      <c r="S1495" s="219">
        <v>1.3560881999999999E-3</v>
      </c>
      <c r="T1495" s="219">
        <v>0</v>
      </c>
      <c r="U1495" s="219">
        <v>0</v>
      </c>
      <c r="V1495" s="219">
        <v>0</v>
      </c>
      <c r="W1495" s="286">
        <v>2.2016157E-5</v>
      </c>
      <c r="X1495" s="219">
        <v>0</v>
      </c>
      <c r="Y1495" s="219">
        <v>0</v>
      </c>
      <c r="Z1495" s="219">
        <v>0</v>
      </c>
      <c r="AA1495" s="219">
        <v>0</v>
      </c>
      <c r="AB1495" s="219">
        <v>0</v>
      </c>
      <c r="AC1495"/>
      <c r="AD1495" s="227">
        <f t="shared" si="348"/>
        <v>3.4341798999999999E-2</v>
      </c>
      <c r="AE1495" s="227">
        <f t="shared" si="349"/>
        <v>1.2066012399999999E-2</v>
      </c>
      <c r="AF1495" s="227">
        <f t="shared" si="350"/>
        <v>9.0825169000000004E-3</v>
      </c>
      <c r="AG1495" s="227">
        <f t="shared" si="351"/>
        <v>9.0825169000000004E-3</v>
      </c>
      <c r="AH1495" s="227">
        <f t="shared" si="352"/>
        <v>2.2016157E-5</v>
      </c>
      <c r="AI1495"/>
      <c r="AJ1495">
        <v>2.9788386999999998</v>
      </c>
      <c r="AK1495" s="155">
        <v>2.8958434</v>
      </c>
      <c r="AL1495" s="155">
        <v>0</v>
      </c>
      <c r="AM1495" s="155">
        <v>0</v>
      </c>
      <c r="AN1495" s="155">
        <v>0</v>
      </c>
      <c r="AO1495" s="155">
        <v>8.2995263E-2</v>
      </c>
      <c r="AP1495" s="155">
        <v>0</v>
      </c>
      <c r="AQ1495"/>
      <c r="AR1495" s="156">
        <v>6.4921843999999999E-3</v>
      </c>
      <c r="AS1495" s="156">
        <v>6.0684238000000001E-3</v>
      </c>
      <c r="AT1495" s="156">
        <v>2.1699134000000001E-4</v>
      </c>
      <c r="AU1495" s="156">
        <v>2.0676924E-4</v>
      </c>
      <c r="AV1495" s="282">
        <f t="shared" si="357"/>
        <v>3.6381438026000003E-7</v>
      </c>
      <c r="AW1495" s="282">
        <f t="shared" si="358"/>
        <v>8.0248276091799997E-10</v>
      </c>
      <c r="AX1495" s="283">
        <f t="shared" si="359"/>
        <v>2.8959277952680003E-2</v>
      </c>
      <c r="AY1495" s="157">
        <v>2.1246127000000001E-7</v>
      </c>
      <c r="AZ1495" s="157">
        <v>6.4104692E-10</v>
      </c>
      <c r="BA1495" s="157">
        <v>1.7514318000000001E-14</v>
      </c>
      <c r="BB1495" s="157">
        <v>0</v>
      </c>
      <c r="BC1495" s="157">
        <v>0</v>
      </c>
      <c r="BD1495" s="157">
        <v>4.361026E-11</v>
      </c>
      <c r="BE1495" s="157">
        <v>1.5130950000000001E-7</v>
      </c>
      <c r="BF1495" s="157">
        <v>9.9452665999999997E-12</v>
      </c>
      <c r="BG1495" s="157">
        <v>1.5147306E-10</v>
      </c>
      <c r="BH1495" s="157">
        <v>0</v>
      </c>
      <c r="BI1495" s="157">
        <v>0</v>
      </c>
      <c r="BJ1495" s="157">
        <v>0</v>
      </c>
      <c r="BK1495" s="157">
        <v>0</v>
      </c>
      <c r="BL1495" s="157">
        <v>0</v>
      </c>
      <c r="BM1495" s="157">
        <v>0</v>
      </c>
      <c r="BN1495" s="157">
        <v>0</v>
      </c>
      <c r="BO1495" s="157">
        <v>0</v>
      </c>
      <c r="BP1495" s="157">
        <v>8.4395267999999996E-7</v>
      </c>
      <c r="BQ1495" s="157">
        <v>2.8958434000000002E-2</v>
      </c>
      <c r="BR1495" s="157">
        <v>0</v>
      </c>
      <c r="BS1495" s="157">
        <v>0</v>
      </c>
      <c r="BT1495" s="157">
        <v>0</v>
      </c>
      <c r="BU1495"/>
      <c r="BV1495" s="155">
        <v>1.3380592E-5</v>
      </c>
      <c r="BW1495" s="155">
        <v>1.0443011000000001E-6</v>
      </c>
      <c r="BX1495" s="155">
        <v>6.3836032999999999E-6</v>
      </c>
      <c r="BY1495" s="155">
        <v>7.7478772000000005E-10</v>
      </c>
      <c r="BZ1495" s="155">
        <v>2.0740342999999999E-6</v>
      </c>
      <c r="CA1495" s="155">
        <v>0</v>
      </c>
      <c r="CB1495" s="155">
        <v>0</v>
      </c>
      <c r="CC1495" s="155">
        <v>0</v>
      </c>
      <c r="CD1495" s="155">
        <v>0</v>
      </c>
      <c r="CE1495" s="155">
        <v>2.3635030000000001E-9</v>
      </c>
      <c r="CF1495" s="155">
        <v>0</v>
      </c>
      <c r="CG1495" s="155">
        <v>0</v>
      </c>
      <c r="CH1495" s="155">
        <v>0</v>
      </c>
      <c r="CI1495" s="155">
        <v>3.7887661E-7</v>
      </c>
      <c r="CJ1495" s="155">
        <v>3.4966384000000001E-6</v>
      </c>
      <c r="CK1495" s="155">
        <v>2.7919219000000001E-14</v>
      </c>
      <c r="CL1495" s="155">
        <v>0</v>
      </c>
      <c r="CM1495"/>
      <c r="CN1495" s="284">
        <v>0</v>
      </c>
      <c r="CO1495" s="284">
        <v>0.22894533</v>
      </c>
      <c r="CP1495" s="285">
        <v>0</v>
      </c>
      <c r="CQ1495" s="284">
        <v>7.1449556999999999E-4</v>
      </c>
      <c r="CR1495" s="284">
        <v>0</v>
      </c>
      <c r="CS1495" s="284">
        <v>0</v>
      </c>
      <c r="CT1495" s="284">
        <v>7.7481271E-5</v>
      </c>
      <c r="CU1495" s="284">
        <v>0</v>
      </c>
      <c r="CV1495" s="284">
        <v>0</v>
      </c>
      <c r="CW1495" s="284">
        <v>0</v>
      </c>
      <c r="CX1495"/>
      <c r="CY1495"/>
      <c r="CZ1495"/>
      <c r="DA1495"/>
      <c r="DB1495" s="57"/>
      <c r="DC1495"/>
      <c r="DD1495"/>
      <c r="DE1495"/>
      <c r="DF1495"/>
      <c r="DG1495"/>
      <c r="DH1495"/>
      <c r="DI1495"/>
      <c r="DJ1495"/>
      <c r="DK1495"/>
      <c r="DL1495"/>
    </row>
    <row r="1496" spans="1:116" ht="14.4">
      <c r="A1496" t="s">
        <v>2872</v>
      </c>
      <c r="B1496" s="188" t="s">
        <v>1252</v>
      </c>
      <c r="C1496" s="151" t="str">
        <f t="shared" si="345"/>
        <v>B.044.01.208</v>
      </c>
      <c r="D1496" s="54" t="s">
        <v>1251</v>
      </c>
      <c r="E1496" s="150" t="s">
        <v>440</v>
      </c>
      <c r="F1496" s="153" t="str">
        <f t="shared" si="346"/>
        <v>Electricity Mali production</v>
      </c>
      <c r="G1496" s="154">
        <f t="shared" si="347"/>
        <v>0.14462088000000001</v>
      </c>
      <c r="H1496"/>
      <c r="I1496"/>
      <c r="J1496" s="227">
        <f t="shared" si="353"/>
        <v>2.9540978725E-2</v>
      </c>
      <c r="K1496"/>
      <c r="L1496" s="280">
        <f t="shared" si="354"/>
        <v>1.9460394899999999E-3</v>
      </c>
      <c r="M1496" s="280">
        <f t="shared" si="355"/>
        <v>5.8042233000000004E-3</v>
      </c>
      <c r="N1496" s="281">
        <f t="shared" si="356"/>
        <v>9.7583934999999995E-5</v>
      </c>
      <c r="O1496" s="280">
        <v>2.1693132E-2</v>
      </c>
      <c r="P1496" s="219">
        <v>4.5461088000000004E-3</v>
      </c>
      <c r="Q1496" s="219">
        <v>1.2581145E-3</v>
      </c>
      <c r="R1496" s="219">
        <v>1.0648862E-3</v>
      </c>
      <c r="S1496" s="219">
        <v>8.8115329E-4</v>
      </c>
      <c r="T1496" s="219">
        <v>0</v>
      </c>
      <c r="U1496" s="219">
        <v>0</v>
      </c>
      <c r="V1496" s="219">
        <v>0</v>
      </c>
      <c r="W1496" s="286">
        <v>9.7583934999999995E-5</v>
      </c>
      <c r="X1496" s="219">
        <v>0</v>
      </c>
      <c r="Y1496" s="219">
        <v>0</v>
      </c>
      <c r="Z1496" s="219">
        <v>0</v>
      </c>
      <c r="AA1496" s="219">
        <v>0</v>
      </c>
      <c r="AB1496" s="219">
        <v>0</v>
      </c>
      <c r="AC1496"/>
      <c r="AD1496" s="227">
        <f t="shared" si="348"/>
        <v>2.1693132E-2</v>
      </c>
      <c r="AE1496" s="227">
        <f t="shared" si="349"/>
        <v>7.7502627900000003E-3</v>
      </c>
      <c r="AF1496" s="227">
        <f t="shared" si="350"/>
        <v>5.8042233000000004E-3</v>
      </c>
      <c r="AG1496" s="227">
        <f t="shared" si="351"/>
        <v>5.8042233000000004E-3</v>
      </c>
      <c r="AH1496" s="227">
        <f t="shared" si="352"/>
        <v>9.7583934999999995E-5</v>
      </c>
      <c r="AI1496"/>
      <c r="AJ1496">
        <v>2.3742844000000001</v>
      </c>
      <c r="AK1496" s="155">
        <v>1.8182446000000001</v>
      </c>
      <c r="AL1496" s="155">
        <v>0</v>
      </c>
      <c r="AM1496" s="155">
        <v>0</v>
      </c>
      <c r="AN1496" s="155">
        <v>6.4770675E-2</v>
      </c>
      <c r="AO1496" s="155">
        <v>4.1167804000000002E-2</v>
      </c>
      <c r="AP1496" s="155">
        <v>0.45010129999999998</v>
      </c>
      <c r="AQ1496"/>
      <c r="AR1496" s="156">
        <v>4.1138529999999998E-3</v>
      </c>
      <c r="AS1496" s="156">
        <v>3.8467410999999999E-3</v>
      </c>
      <c r="AT1496" s="156">
        <v>1.3726259E-4</v>
      </c>
      <c r="AU1496" s="156">
        <v>1.2984937000000001E-4</v>
      </c>
      <c r="AV1496" s="282">
        <f t="shared" si="357"/>
        <v>2.3061996916499998E-7</v>
      </c>
      <c r="AW1496" s="282">
        <f t="shared" si="358"/>
        <v>5.0762790909700004E-10</v>
      </c>
      <c r="AX1496" s="283">
        <f t="shared" si="359"/>
        <v>1.81861867175E-2</v>
      </c>
      <c r="AY1496" s="157">
        <v>1.3420818E-7</v>
      </c>
      <c r="AZ1496" s="157">
        <v>4.0493847000000001E-10</v>
      </c>
      <c r="BA1496" s="157">
        <v>1.1063497000000001E-14</v>
      </c>
      <c r="BB1496" s="157">
        <v>0</v>
      </c>
      <c r="BC1496" s="157">
        <v>0</v>
      </c>
      <c r="BD1496" s="157">
        <v>2.8536164999999999E-11</v>
      </c>
      <c r="BE1496" s="157">
        <v>9.6383253000000001E-8</v>
      </c>
      <c r="BF1496" s="157">
        <v>6.5076376000000002E-12</v>
      </c>
      <c r="BG1496" s="157">
        <v>9.6170738000000002E-11</v>
      </c>
      <c r="BH1496" s="157">
        <v>0</v>
      </c>
      <c r="BI1496" s="157">
        <v>0</v>
      </c>
      <c r="BJ1496" s="157">
        <v>0</v>
      </c>
      <c r="BK1496" s="157">
        <v>0</v>
      </c>
      <c r="BL1496" s="157">
        <v>0</v>
      </c>
      <c r="BM1496" s="157">
        <v>0</v>
      </c>
      <c r="BN1496" s="157">
        <v>0</v>
      </c>
      <c r="BO1496" s="157">
        <v>0</v>
      </c>
      <c r="BP1496" s="157">
        <v>3.7407175E-6</v>
      </c>
      <c r="BQ1496" s="157">
        <v>1.8182446000000001E-2</v>
      </c>
      <c r="BR1496" s="157">
        <v>0</v>
      </c>
      <c r="BS1496" s="157">
        <v>0</v>
      </c>
      <c r="BT1496" s="157">
        <v>0</v>
      </c>
      <c r="BU1496"/>
      <c r="BV1496" s="155">
        <v>8.4744316000000008E-6</v>
      </c>
      <c r="BW1496" s="155">
        <v>6.6303012999999997E-7</v>
      </c>
      <c r="BX1496" s="155">
        <v>4.0324138999999997E-6</v>
      </c>
      <c r="BY1496" s="155">
        <v>5.0697863999999998E-10</v>
      </c>
      <c r="BZ1496" s="155">
        <v>1.3348635000000001E-6</v>
      </c>
      <c r="CA1496" s="155">
        <v>0</v>
      </c>
      <c r="CB1496" s="155">
        <v>0</v>
      </c>
      <c r="CC1496" s="155">
        <v>0</v>
      </c>
      <c r="CD1496" s="155">
        <v>0</v>
      </c>
      <c r="CE1496" s="155">
        <v>1.5465469E-9</v>
      </c>
      <c r="CF1496" s="155">
        <v>0</v>
      </c>
      <c r="CG1496" s="155">
        <v>0</v>
      </c>
      <c r="CH1496" s="155">
        <v>0</v>
      </c>
      <c r="CI1496" s="155">
        <v>2.4659815000000001E-7</v>
      </c>
      <c r="CJ1496" s="155">
        <v>2.1954721999999999E-6</v>
      </c>
      <c r="CK1496" s="155">
        <v>1.2374853999999999E-13</v>
      </c>
      <c r="CL1496" s="155">
        <v>0</v>
      </c>
      <c r="CM1496"/>
      <c r="CN1496" s="284">
        <v>0</v>
      </c>
      <c r="CO1496" s="284">
        <v>0.14462088000000001</v>
      </c>
      <c r="CP1496" s="285">
        <v>0</v>
      </c>
      <c r="CQ1496" s="284">
        <v>4.5363556000000001E-4</v>
      </c>
      <c r="CR1496" s="284">
        <v>0</v>
      </c>
      <c r="CS1496" s="284">
        <v>0</v>
      </c>
      <c r="CT1496" s="284">
        <v>4.9696066E-5</v>
      </c>
      <c r="CU1496" s="284">
        <v>0</v>
      </c>
      <c r="CV1496" s="284">
        <v>0</v>
      </c>
      <c r="CW1496" s="284">
        <v>0</v>
      </c>
      <c r="CX1496"/>
      <c r="CY1496"/>
      <c r="CZ1496"/>
      <c r="DA1496"/>
      <c r="DB1496" s="57"/>
      <c r="DC1496"/>
      <c r="DD1496"/>
      <c r="DE1496"/>
      <c r="DF1496"/>
      <c r="DG1496"/>
      <c r="DH1496"/>
      <c r="DI1496"/>
      <c r="DJ1496"/>
      <c r="DK1496"/>
      <c r="DL1496"/>
    </row>
    <row r="1497" spans="1:116" ht="14.4">
      <c r="A1497" t="s">
        <v>2873</v>
      </c>
      <c r="B1497" s="188" t="s">
        <v>1252</v>
      </c>
      <c r="C1497" s="151" t="str">
        <f t="shared" si="345"/>
        <v>B.044.01.209</v>
      </c>
      <c r="D1497" s="54" t="s">
        <v>1251</v>
      </c>
      <c r="E1497" s="150" t="s">
        <v>440</v>
      </c>
      <c r="F1497" s="153" t="str">
        <f t="shared" si="346"/>
        <v>Electricity Mauritania production</v>
      </c>
      <c r="G1497" s="154">
        <f t="shared" si="347"/>
        <v>0.18255326666666666</v>
      </c>
      <c r="H1497"/>
      <c r="I1497"/>
      <c r="J1497" s="227">
        <f t="shared" si="353"/>
        <v>3.7063532332E-2</v>
      </c>
      <c r="K1497"/>
      <c r="L1497" s="280">
        <f t="shared" si="354"/>
        <v>2.3754004999999999E-3</v>
      </c>
      <c r="M1497" s="280">
        <f t="shared" si="355"/>
        <v>7.2275741999999997E-3</v>
      </c>
      <c r="N1497" s="281">
        <f t="shared" si="356"/>
        <v>7.7567631999999993E-5</v>
      </c>
      <c r="O1497" s="280">
        <v>2.7382989999999999E-2</v>
      </c>
      <c r="P1497" s="219">
        <v>5.6967253999999998E-3</v>
      </c>
      <c r="Q1497" s="219">
        <v>1.5308488000000001E-3</v>
      </c>
      <c r="R1497" s="219">
        <v>1.2966309999999999E-3</v>
      </c>
      <c r="S1497" s="219">
        <v>1.0787695E-3</v>
      </c>
      <c r="T1497" s="219">
        <v>0</v>
      </c>
      <c r="U1497" s="219">
        <v>0</v>
      </c>
      <c r="V1497" s="219">
        <v>0</v>
      </c>
      <c r="W1497" s="286">
        <v>7.7567631999999993E-5</v>
      </c>
      <c r="X1497" s="219">
        <v>0</v>
      </c>
      <c r="Y1497" s="219">
        <v>0</v>
      </c>
      <c r="Z1497" s="219">
        <v>0</v>
      </c>
      <c r="AA1497" s="219">
        <v>0</v>
      </c>
      <c r="AB1497" s="219">
        <v>0</v>
      </c>
      <c r="AC1497"/>
      <c r="AD1497" s="227">
        <f t="shared" si="348"/>
        <v>2.7382989999999999E-2</v>
      </c>
      <c r="AE1497" s="227">
        <f t="shared" si="349"/>
        <v>9.6029746999999992E-3</v>
      </c>
      <c r="AF1497" s="227">
        <f t="shared" si="350"/>
        <v>7.2275741999999997E-3</v>
      </c>
      <c r="AG1497" s="227">
        <f t="shared" si="351"/>
        <v>7.2275741999999997E-3</v>
      </c>
      <c r="AH1497" s="227">
        <f t="shared" si="352"/>
        <v>7.7567631999999993E-5</v>
      </c>
      <c r="AI1497"/>
      <c r="AJ1497">
        <v>2.6292604000000002</v>
      </c>
      <c r="AK1497" s="155">
        <v>2.3009219999999999</v>
      </c>
      <c r="AL1497" s="155">
        <v>0</v>
      </c>
      <c r="AM1497" s="155">
        <v>0</v>
      </c>
      <c r="AN1497" s="155">
        <v>0</v>
      </c>
      <c r="AO1497" s="155">
        <v>0.17511377</v>
      </c>
      <c r="AP1497" s="155">
        <v>0.15322453999999999</v>
      </c>
      <c r="AQ1497"/>
      <c r="AR1497" s="156">
        <v>5.1715103000000004E-3</v>
      </c>
      <c r="AS1497" s="156">
        <v>4.8342558000000002E-3</v>
      </c>
      <c r="AT1497" s="156">
        <v>1.7294742000000001E-4</v>
      </c>
      <c r="AU1497" s="156">
        <v>1.6430705999999999E-4</v>
      </c>
      <c r="AV1497" s="282">
        <f t="shared" si="357"/>
        <v>2.89823486321E-7</v>
      </c>
      <c r="AW1497" s="282">
        <f t="shared" si="358"/>
        <v>6.3959844142499999E-10</v>
      </c>
      <c r="AX1497" s="283">
        <f t="shared" si="359"/>
        <v>2.30121934259E-2</v>
      </c>
      <c r="AY1497" s="157">
        <v>1.6940943E-7</v>
      </c>
      <c r="AZ1497" s="157">
        <v>5.1114914000000003E-10</v>
      </c>
      <c r="BA1497" s="157">
        <v>1.3965325E-14</v>
      </c>
      <c r="BB1497" s="157">
        <v>0</v>
      </c>
      <c r="BC1497" s="157">
        <v>0</v>
      </c>
      <c r="BD1497" s="157">
        <v>3.4746320999999999E-11</v>
      </c>
      <c r="BE1497" s="157">
        <v>1.2037931000000001E-7</v>
      </c>
      <c r="BF1497" s="157">
        <v>7.9238560999999999E-12</v>
      </c>
      <c r="BG1497" s="157">
        <v>1.2051148000000001E-10</v>
      </c>
      <c r="BH1497" s="157">
        <v>0</v>
      </c>
      <c r="BI1497" s="157">
        <v>0</v>
      </c>
      <c r="BJ1497" s="157">
        <v>0</v>
      </c>
      <c r="BK1497" s="157">
        <v>0</v>
      </c>
      <c r="BL1497" s="157">
        <v>0</v>
      </c>
      <c r="BM1497" s="157">
        <v>0</v>
      </c>
      <c r="BN1497" s="157">
        <v>0</v>
      </c>
      <c r="BO1497" s="157">
        <v>0</v>
      </c>
      <c r="BP1497" s="157">
        <v>2.9734259000000001E-6</v>
      </c>
      <c r="BQ1497" s="157">
        <v>2.300922E-2</v>
      </c>
      <c r="BR1497" s="157">
        <v>0</v>
      </c>
      <c r="BS1497" s="157">
        <v>0</v>
      </c>
      <c r="BT1497" s="157">
        <v>0</v>
      </c>
      <c r="BU1497"/>
      <c r="BV1497" s="155">
        <v>1.0653472000000001E-5</v>
      </c>
      <c r="BW1497" s="155">
        <v>8.3084255000000003E-7</v>
      </c>
      <c r="BX1497" s="155">
        <v>5.0900693999999997E-6</v>
      </c>
      <c r="BY1497" s="155">
        <v>6.1730938999999998E-10</v>
      </c>
      <c r="BZ1497" s="155">
        <v>1.6499786999999999E-6</v>
      </c>
      <c r="CA1497" s="155">
        <v>0</v>
      </c>
      <c r="CB1497" s="155">
        <v>0</v>
      </c>
      <c r="CC1497" s="155">
        <v>0</v>
      </c>
      <c r="CD1497" s="155">
        <v>0</v>
      </c>
      <c r="CE1497" s="155">
        <v>1.8831127000000002E-9</v>
      </c>
      <c r="CF1497" s="155">
        <v>0</v>
      </c>
      <c r="CG1497" s="155">
        <v>0</v>
      </c>
      <c r="CH1497" s="155">
        <v>0</v>
      </c>
      <c r="CI1497" s="155">
        <v>3.0179067E-7</v>
      </c>
      <c r="CJ1497" s="155">
        <v>2.7782898E-6</v>
      </c>
      <c r="CK1497" s="155">
        <v>9.8365385000000006E-14</v>
      </c>
      <c r="CL1497" s="155">
        <v>0</v>
      </c>
      <c r="CM1497"/>
      <c r="CN1497" s="284">
        <v>0</v>
      </c>
      <c r="CO1497" s="284">
        <v>0.18255325999999999</v>
      </c>
      <c r="CP1497" s="285">
        <v>0</v>
      </c>
      <c r="CQ1497" s="284">
        <v>5.6845037000000001E-4</v>
      </c>
      <c r="CR1497" s="284">
        <v>0</v>
      </c>
      <c r="CS1497" s="284">
        <v>0</v>
      </c>
      <c r="CT1497" s="284">
        <v>6.1640610000000001E-5</v>
      </c>
      <c r="CU1497" s="284">
        <v>0</v>
      </c>
      <c r="CV1497" s="284">
        <v>0</v>
      </c>
      <c r="CW1497" s="284">
        <v>0</v>
      </c>
      <c r="CX1497"/>
      <c r="CY1497"/>
      <c r="CZ1497"/>
      <c r="DA1497"/>
      <c r="DB1497" s="57"/>
      <c r="DC1497"/>
      <c r="DD1497"/>
      <c r="DE1497"/>
      <c r="DF1497"/>
      <c r="DG1497"/>
      <c r="DH1497"/>
      <c r="DI1497"/>
      <c r="DJ1497"/>
      <c r="DK1497"/>
      <c r="DL1497"/>
    </row>
    <row r="1498" spans="1:116" ht="14.4">
      <c r="A1498" t="s">
        <v>2874</v>
      </c>
      <c r="B1498" s="188" t="s">
        <v>1252</v>
      </c>
      <c r="C1498" s="151" t="str">
        <f t="shared" si="345"/>
        <v>B.044.01.210</v>
      </c>
      <c r="D1498" s="54" t="s">
        <v>1251</v>
      </c>
      <c r="E1498" s="150" t="s">
        <v>440</v>
      </c>
      <c r="F1498" s="153" t="str">
        <f t="shared" si="346"/>
        <v>Electricity Mauritius production</v>
      </c>
      <c r="G1498" s="154">
        <f t="shared" si="347"/>
        <v>0.20382220666666667</v>
      </c>
      <c r="H1498"/>
      <c r="I1498"/>
      <c r="J1498" s="227">
        <f t="shared" si="353"/>
        <v>4.0403038832999998E-2</v>
      </c>
      <c r="K1498"/>
      <c r="L1498" s="280">
        <f t="shared" si="354"/>
        <v>3.0889789999999999E-3</v>
      </c>
      <c r="M1498" s="280">
        <f t="shared" si="355"/>
        <v>6.7208262000000001E-3</v>
      </c>
      <c r="N1498" s="281">
        <f t="shared" si="356"/>
        <v>1.9902632999999998E-5</v>
      </c>
      <c r="O1498" s="280">
        <v>3.0573330999999999E-2</v>
      </c>
      <c r="P1498" s="219">
        <v>4.6150026999999998E-3</v>
      </c>
      <c r="Q1498" s="219">
        <v>2.1058234999999999E-3</v>
      </c>
      <c r="R1498" s="219">
        <v>1.7856979E-3</v>
      </c>
      <c r="S1498" s="219">
        <v>1.3032810999999999E-3</v>
      </c>
      <c r="T1498" s="219">
        <v>0</v>
      </c>
      <c r="U1498" s="219">
        <v>0</v>
      </c>
      <c r="V1498" s="219">
        <v>0</v>
      </c>
      <c r="W1498" s="286">
        <v>1.9902632999999998E-5</v>
      </c>
      <c r="X1498" s="219">
        <v>0</v>
      </c>
      <c r="Y1498" s="219">
        <v>0</v>
      </c>
      <c r="Z1498" s="219">
        <v>0</v>
      </c>
      <c r="AA1498" s="219">
        <v>0</v>
      </c>
      <c r="AB1498" s="219">
        <v>0</v>
      </c>
      <c r="AC1498"/>
      <c r="AD1498" s="227">
        <f t="shared" si="348"/>
        <v>3.0573330999999999E-2</v>
      </c>
      <c r="AE1498" s="227">
        <f t="shared" si="349"/>
        <v>9.8098051999999988E-3</v>
      </c>
      <c r="AF1498" s="227">
        <f t="shared" si="350"/>
        <v>6.7208262000000001E-3</v>
      </c>
      <c r="AG1498" s="227">
        <f t="shared" si="351"/>
        <v>6.7208262000000001E-3</v>
      </c>
      <c r="AH1498" s="227">
        <f t="shared" si="352"/>
        <v>1.9902632999999998E-5</v>
      </c>
      <c r="AI1498"/>
      <c r="AJ1498">
        <v>2.8223726</v>
      </c>
      <c r="AK1498" s="155">
        <v>2.3922762999999998</v>
      </c>
      <c r="AL1498" s="155">
        <v>0</v>
      </c>
      <c r="AM1498" s="155">
        <v>0</v>
      </c>
      <c r="AN1498" s="155">
        <v>0.34918166</v>
      </c>
      <c r="AO1498" s="155">
        <v>5.1785418E-2</v>
      </c>
      <c r="AP1498" s="155">
        <v>2.9129295999999999E-2</v>
      </c>
      <c r="AQ1498"/>
      <c r="AR1498" s="156">
        <v>5.1894714000000003E-3</v>
      </c>
      <c r="AS1498" s="156">
        <v>4.8947577000000003E-3</v>
      </c>
      <c r="AT1498" s="156">
        <v>1.8367150999999999E-4</v>
      </c>
      <c r="AU1498" s="156">
        <v>1.1104223E-4</v>
      </c>
      <c r="AV1498" s="282">
        <f t="shared" si="357"/>
        <v>2.9345070203400004E-7</v>
      </c>
      <c r="AW1498" s="282">
        <f t="shared" si="358"/>
        <v>6.7925852739900011E-10</v>
      </c>
      <c r="AX1498" s="283">
        <f t="shared" si="359"/>
        <v>1.5552132934260001E-2</v>
      </c>
      <c r="AY1498" s="157">
        <v>1.8914701E-7</v>
      </c>
      <c r="AZ1498" s="157">
        <v>5.7070218E-10</v>
      </c>
      <c r="BA1498" s="157">
        <v>1.5592399E-14</v>
      </c>
      <c r="BB1498" s="157">
        <v>0</v>
      </c>
      <c r="BC1498" s="157">
        <v>0</v>
      </c>
      <c r="BD1498" s="157">
        <v>4.7852034E-11</v>
      </c>
      <c r="BE1498" s="157">
        <v>1.0425584000000001E-7</v>
      </c>
      <c r="BF1498" s="157">
        <v>1.0912598E-11</v>
      </c>
      <c r="BG1498" s="157">
        <v>9.7628157000000005E-11</v>
      </c>
      <c r="BH1498" s="157">
        <v>0</v>
      </c>
      <c r="BI1498" s="157">
        <v>0</v>
      </c>
      <c r="BJ1498" s="157">
        <v>0</v>
      </c>
      <c r="BK1498" s="157">
        <v>0</v>
      </c>
      <c r="BL1498" s="157">
        <v>0</v>
      </c>
      <c r="BM1498" s="157">
        <v>0</v>
      </c>
      <c r="BN1498" s="157">
        <v>0</v>
      </c>
      <c r="BO1498" s="157">
        <v>0</v>
      </c>
      <c r="BP1498" s="157">
        <v>7.6293426000000001E-7</v>
      </c>
      <c r="BQ1498" s="157">
        <v>1.555137E-2</v>
      </c>
      <c r="BR1498" s="157">
        <v>0</v>
      </c>
      <c r="BS1498" s="157">
        <v>0</v>
      </c>
      <c r="BT1498" s="157">
        <v>0</v>
      </c>
      <c r="BU1498"/>
      <c r="BV1498" s="155">
        <v>1.1354239000000001E-5</v>
      </c>
      <c r="BW1498" s="155">
        <v>6.7307801000000002E-7</v>
      </c>
      <c r="BX1498" s="155">
        <v>5.683104E-6</v>
      </c>
      <c r="BY1498" s="155">
        <v>8.5014784E-10</v>
      </c>
      <c r="BZ1498" s="155">
        <v>1.7209786E-6</v>
      </c>
      <c r="CA1498" s="155">
        <v>0</v>
      </c>
      <c r="CB1498" s="155">
        <v>0</v>
      </c>
      <c r="CC1498" s="155">
        <v>0</v>
      </c>
      <c r="CD1498" s="155">
        <v>0</v>
      </c>
      <c r="CE1498" s="155">
        <v>2.5933903E-9</v>
      </c>
      <c r="CF1498" s="155">
        <v>0</v>
      </c>
      <c r="CG1498" s="155">
        <v>0</v>
      </c>
      <c r="CH1498" s="155">
        <v>0</v>
      </c>
      <c r="CI1498" s="155">
        <v>3.8503746000000001E-7</v>
      </c>
      <c r="CJ1498" s="155">
        <v>2.8885970999999998E-6</v>
      </c>
      <c r="CK1498" s="155">
        <v>2.5239009E-14</v>
      </c>
      <c r="CL1498" s="155">
        <v>0</v>
      </c>
      <c r="CM1498"/>
      <c r="CN1498" s="284">
        <v>0</v>
      </c>
      <c r="CO1498" s="284">
        <v>0.20382221</v>
      </c>
      <c r="CP1498" s="285">
        <v>0</v>
      </c>
      <c r="CQ1498" s="284">
        <v>4.6051016999999999E-4</v>
      </c>
      <c r="CR1498" s="284">
        <v>0</v>
      </c>
      <c r="CS1498" s="284">
        <v>0</v>
      </c>
      <c r="CT1498" s="284">
        <v>6.0643059000000003E-5</v>
      </c>
      <c r="CU1498" s="284">
        <v>0</v>
      </c>
      <c r="CV1498" s="284">
        <v>0</v>
      </c>
      <c r="CW1498" s="284">
        <v>0</v>
      </c>
      <c r="CX1498"/>
      <c r="CY1498"/>
      <c r="CZ1498"/>
      <c r="DA1498"/>
      <c r="DB1498" s="54"/>
      <c r="DC1498"/>
      <c r="DD1498"/>
      <c r="DE1498"/>
      <c r="DF1498"/>
      <c r="DG1498"/>
      <c r="DH1498"/>
      <c r="DI1498"/>
      <c r="DJ1498"/>
      <c r="DK1498"/>
      <c r="DL1498"/>
    </row>
    <row r="1499" spans="1:116" ht="14.4">
      <c r="A1499" t="s">
        <v>2875</v>
      </c>
      <c r="B1499" s="188" t="s">
        <v>1252</v>
      </c>
      <c r="C1499" s="151" t="str">
        <f t="shared" si="345"/>
        <v>B.044.01.211</v>
      </c>
      <c r="D1499" s="54" t="s">
        <v>1251</v>
      </c>
      <c r="E1499" s="150" t="s">
        <v>440</v>
      </c>
      <c r="F1499" s="153" t="str">
        <f t="shared" si="346"/>
        <v>Electricity Mexico production</v>
      </c>
      <c r="G1499" s="154">
        <f t="shared" si="347"/>
        <v>0.17239114666666666</v>
      </c>
      <c r="H1499"/>
      <c r="I1499"/>
      <c r="J1499" s="227">
        <f t="shared" si="353"/>
        <v>3.5693573636000002E-2</v>
      </c>
      <c r="K1499"/>
      <c r="L1499" s="280">
        <f t="shared" si="354"/>
        <v>3.4478843000000001E-3</v>
      </c>
      <c r="M1499" s="280">
        <f t="shared" si="355"/>
        <v>5.3767316000000002E-3</v>
      </c>
      <c r="N1499" s="281">
        <f t="shared" si="356"/>
        <v>1.010285736E-3</v>
      </c>
      <c r="O1499" s="280">
        <v>2.5858671999999999E-2</v>
      </c>
      <c r="P1499" s="219">
        <v>2.7840592999999999E-3</v>
      </c>
      <c r="Q1499" s="219">
        <v>2.5926723E-3</v>
      </c>
      <c r="R1499" s="219">
        <v>2.3277137000000002E-3</v>
      </c>
      <c r="S1499" s="219">
        <v>1.1201706E-3</v>
      </c>
      <c r="T1499" s="219">
        <v>0</v>
      </c>
      <c r="U1499" s="219">
        <v>0</v>
      </c>
      <c r="V1499" s="219">
        <v>0</v>
      </c>
      <c r="W1499" s="286">
        <v>5.6247476000000001E-5</v>
      </c>
      <c r="X1499" s="219">
        <v>0</v>
      </c>
      <c r="Y1499" s="219">
        <v>9.5403825999999998E-4</v>
      </c>
      <c r="Z1499" s="219">
        <v>0</v>
      </c>
      <c r="AA1499" s="219">
        <v>0</v>
      </c>
      <c r="AB1499" s="219">
        <v>0</v>
      </c>
      <c r="AC1499"/>
      <c r="AD1499" s="227">
        <f t="shared" si="348"/>
        <v>2.5858671999999999E-2</v>
      </c>
      <c r="AE1499" s="227">
        <f t="shared" si="349"/>
        <v>8.8246159000000008E-3</v>
      </c>
      <c r="AF1499" s="227">
        <f t="shared" si="350"/>
        <v>5.3767316000000002E-3</v>
      </c>
      <c r="AG1499" s="227">
        <f t="shared" si="351"/>
        <v>5.3767316000000002E-3</v>
      </c>
      <c r="AH1499" s="227">
        <f t="shared" si="352"/>
        <v>1.010285736E-3</v>
      </c>
      <c r="AI1499"/>
      <c r="AJ1499">
        <v>2.4285074999999998</v>
      </c>
      <c r="AK1499" s="155">
        <v>1.9948138</v>
      </c>
      <c r="AL1499" s="155">
        <v>0.13217749000000001</v>
      </c>
      <c r="AM1499" s="155">
        <v>0</v>
      </c>
      <c r="AN1499" s="155">
        <v>7.5088716E-2</v>
      </c>
      <c r="AO1499" s="155">
        <v>0.15232340999999999</v>
      </c>
      <c r="AP1499" s="155">
        <v>7.4104130000000004E-2</v>
      </c>
      <c r="AQ1499"/>
      <c r="AR1499" s="156">
        <v>4.0635745000000001E-3</v>
      </c>
      <c r="AS1499" s="156">
        <v>3.8059305000000001E-3</v>
      </c>
      <c r="AT1499" s="156">
        <v>1.5029609999999999E-4</v>
      </c>
      <c r="AU1499" s="156">
        <v>1.0734786999999999E-4</v>
      </c>
      <c r="AV1499" s="282">
        <f t="shared" si="357"/>
        <v>2.28173296642E-7</v>
      </c>
      <c r="AW1499" s="282">
        <f t="shared" si="358"/>
        <v>5.5582875792300003E-10</v>
      </c>
      <c r="AX1499" s="283">
        <f t="shared" si="359"/>
        <v>1.50347152154E-2</v>
      </c>
      <c r="AY1499" s="157">
        <v>1.5997899E-7</v>
      </c>
      <c r="AZ1499" s="157">
        <v>4.8269522E-10</v>
      </c>
      <c r="BA1499" s="157">
        <v>1.3187923E-14</v>
      </c>
      <c r="BB1499" s="157">
        <v>0</v>
      </c>
      <c r="BC1499" s="157">
        <v>0</v>
      </c>
      <c r="BD1499" s="157">
        <v>6.2376641999999996E-11</v>
      </c>
      <c r="BE1499" s="157">
        <v>6.8131930000000002E-8</v>
      </c>
      <c r="BF1499" s="157">
        <v>1.4224917E-11</v>
      </c>
      <c r="BG1499" s="157">
        <v>5.8895433000000005E-11</v>
      </c>
      <c r="BH1499" s="157">
        <v>0</v>
      </c>
      <c r="BI1499" s="157">
        <v>0</v>
      </c>
      <c r="BJ1499" s="157">
        <v>0</v>
      </c>
      <c r="BK1499" s="157">
        <v>0</v>
      </c>
      <c r="BL1499" s="157">
        <v>0</v>
      </c>
      <c r="BM1499" s="157">
        <v>0</v>
      </c>
      <c r="BN1499" s="157">
        <v>0</v>
      </c>
      <c r="BO1499" s="157">
        <v>0</v>
      </c>
      <c r="BP1499" s="157">
        <v>3.5322154000000002E-6</v>
      </c>
      <c r="BQ1499" s="157">
        <v>1.5031183E-2</v>
      </c>
      <c r="BR1499" s="157">
        <v>0</v>
      </c>
      <c r="BS1499" s="157">
        <v>0</v>
      </c>
      <c r="BT1499" s="157">
        <v>0</v>
      </c>
      <c r="BU1499"/>
      <c r="BV1499" s="155">
        <v>9.5184850999999993E-6</v>
      </c>
      <c r="BW1499" s="155">
        <v>4.0604291000000002E-7</v>
      </c>
      <c r="BX1499" s="155">
        <v>4.8067226999999998E-6</v>
      </c>
      <c r="BY1499" s="155">
        <v>1.1081946000000001E-9</v>
      </c>
      <c r="BZ1499" s="155">
        <v>1.337114E-6</v>
      </c>
      <c r="CA1499" s="155">
        <v>0</v>
      </c>
      <c r="CB1499" s="155">
        <v>0</v>
      </c>
      <c r="CC1499" s="155">
        <v>0</v>
      </c>
      <c r="CD1499" s="155">
        <v>0</v>
      </c>
      <c r="CE1499" s="155">
        <v>3.3805664000000001E-9</v>
      </c>
      <c r="CF1499" s="155">
        <v>0</v>
      </c>
      <c r="CG1499" s="155">
        <v>0</v>
      </c>
      <c r="CH1499" s="155">
        <v>0</v>
      </c>
      <c r="CI1499" s="155">
        <v>4.7131264E-7</v>
      </c>
      <c r="CJ1499" s="155">
        <v>2.4928041000000001E-6</v>
      </c>
      <c r="CK1499" s="155">
        <v>7.1328780999999996E-14</v>
      </c>
      <c r="CL1499" s="155">
        <v>0</v>
      </c>
      <c r="CM1499"/>
      <c r="CN1499" s="284">
        <v>0</v>
      </c>
      <c r="CO1499" s="284">
        <v>0.17239114999999999</v>
      </c>
      <c r="CP1499" s="285">
        <v>0</v>
      </c>
      <c r="CQ1499" s="284">
        <v>2.7780865E-4</v>
      </c>
      <c r="CR1499" s="284">
        <v>0</v>
      </c>
      <c r="CS1499" s="284">
        <v>0</v>
      </c>
      <c r="CT1499" s="284">
        <v>4.4911621999999999E-5</v>
      </c>
      <c r="CU1499" s="284">
        <v>0</v>
      </c>
      <c r="CV1499" s="284">
        <v>0</v>
      </c>
      <c r="CW1499" s="284">
        <v>0</v>
      </c>
      <c r="CX1499"/>
      <c r="CY1499"/>
      <c r="CZ1499"/>
      <c r="DA1499"/>
      <c r="DB1499" s="57"/>
      <c r="DC1499"/>
      <c r="DD1499"/>
      <c r="DE1499"/>
      <c r="DF1499"/>
      <c r="DG1499"/>
      <c r="DH1499"/>
      <c r="DI1499"/>
      <c r="DJ1499"/>
      <c r="DK1499"/>
      <c r="DL1499"/>
    </row>
    <row r="1500" spans="1:116" ht="14.4">
      <c r="A1500" t="s">
        <v>2876</v>
      </c>
      <c r="B1500" s="188" t="s">
        <v>1252</v>
      </c>
      <c r="C1500" s="151" t="str">
        <f t="shared" si="345"/>
        <v>B.044.01.212</v>
      </c>
      <c r="D1500" s="54" t="s">
        <v>1251</v>
      </c>
      <c r="E1500" s="150" t="s">
        <v>440</v>
      </c>
      <c r="F1500" s="153" t="str">
        <f t="shared" si="346"/>
        <v>Electricity Moldova production</v>
      </c>
      <c r="G1500" s="154">
        <f t="shared" si="347"/>
        <v>0.19476430666666666</v>
      </c>
      <c r="H1500"/>
      <c r="I1500"/>
      <c r="J1500" s="227">
        <f t="shared" si="353"/>
        <v>3.9369241164999999E-2</v>
      </c>
      <c r="K1500"/>
      <c r="L1500" s="280">
        <f t="shared" si="354"/>
        <v>4.0331454000000003E-3</v>
      </c>
      <c r="M1500" s="280">
        <f t="shared" si="355"/>
        <v>6.0899106999999994E-3</v>
      </c>
      <c r="N1500" s="281">
        <f t="shared" si="356"/>
        <v>3.1539065000000002E-5</v>
      </c>
      <c r="O1500" s="280">
        <v>2.9214646E-2</v>
      </c>
      <c r="P1500" s="219">
        <v>3.0268972999999998E-3</v>
      </c>
      <c r="Q1500" s="219">
        <v>3.0630134E-3</v>
      </c>
      <c r="R1500" s="219">
        <v>2.7703198000000001E-3</v>
      </c>
      <c r="S1500" s="219">
        <v>1.2628256E-3</v>
      </c>
      <c r="T1500" s="219">
        <v>0</v>
      </c>
      <c r="U1500" s="219">
        <v>0</v>
      </c>
      <c r="V1500" s="219">
        <v>0</v>
      </c>
      <c r="W1500" s="286">
        <v>3.1539065000000002E-5</v>
      </c>
      <c r="X1500" s="219">
        <v>0</v>
      </c>
      <c r="Y1500" s="219">
        <v>0</v>
      </c>
      <c r="Z1500" s="219">
        <v>0</v>
      </c>
      <c r="AA1500" s="219">
        <v>0</v>
      </c>
      <c r="AB1500" s="219">
        <v>0</v>
      </c>
      <c r="AC1500"/>
      <c r="AD1500" s="227">
        <f t="shared" si="348"/>
        <v>2.9214646E-2</v>
      </c>
      <c r="AE1500" s="227">
        <f t="shared" si="349"/>
        <v>1.01230561E-2</v>
      </c>
      <c r="AF1500" s="227">
        <f t="shared" si="350"/>
        <v>6.0899106999999994E-3</v>
      </c>
      <c r="AG1500" s="227">
        <f t="shared" si="351"/>
        <v>6.0899106999999994E-3</v>
      </c>
      <c r="AH1500" s="227">
        <f t="shared" si="352"/>
        <v>3.1539065000000002E-5</v>
      </c>
      <c r="AI1500"/>
      <c r="AJ1500">
        <v>2.4056408999999999</v>
      </c>
      <c r="AK1500" s="155">
        <v>2.2691545</v>
      </c>
      <c r="AL1500" s="155">
        <v>0</v>
      </c>
      <c r="AM1500" s="155">
        <v>0</v>
      </c>
      <c r="AN1500" s="155">
        <v>7.2612240000000002E-3</v>
      </c>
      <c r="AO1500" s="155">
        <v>7.7535103999999994E-2</v>
      </c>
      <c r="AP1500" s="155">
        <v>5.1690069999999998E-2</v>
      </c>
      <c r="AQ1500"/>
      <c r="AR1500" s="156">
        <v>4.5628637999999997E-3</v>
      </c>
      <c r="AS1500" s="156">
        <v>4.2633289999999997E-3</v>
      </c>
      <c r="AT1500" s="156">
        <v>1.6935618E-4</v>
      </c>
      <c r="AU1500" s="156">
        <v>1.3017854000000001E-4</v>
      </c>
      <c r="AV1500" s="282">
        <f t="shared" si="357"/>
        <v>2.5559527132799999E-7</v>
      </c>
      <c r="AW1500" s="282">
        <f t="shared" si="358"/>
        <v>6.2631723446900004E-10</v>
      </c>
      <c r="AX1500" s="283">
        <f t="shared" si="359"/>
        <v>1.8232287997499999E-2</v>
      </c>
      <c r="AY1500" s="157">
        <v>1.8074128E-7</v>
      </c>
      <c r="AZ1500" s="157">
        <v>5.4534005000000002E-10</v>
      </c>
      <c r="BA1500" s="157">
        <v>1.4899468999999999E-14</v>
      </c>
      <c r="BB1500" s="157">
        <v>0</v>
      </c>
      <c r="BC1500" s="157">
        <v>0</v>
      </c>
      <c r="BD1500" s="157">
        <v>7.4237328000000002E-11</v>
      </c>
      <c r="BE1500" s="157">
        <v>7.4779754000000006E-8</v>
      </c>
      <c r="BF1500" s="157">
        <v>1.6929732E-11</v>
      </c>
      <c r="BG1500" s="157">
        <v>6.4032553000000004E-11</v>
      </c>
      <c r="BH1500" s="157">
        <v>0</v>
      </c>
      <c r="BI1500" s="157">
        <v>0</v>
      </c>
      <c r="BJ1500" s="157">
        <v>0</v>
      </c>
      <c r="BK1500" s="157">
        <v>0</v>
      </c>
      <c r="BL1500" s="157">
        <v>0</v>
      </c>
      <c r="BM1500" s="157">
        <v>0</v>
      </c>
      <c r="BN1500" s="157">
        <v>0</v>
      </c>
      <c r="BO1500" s="157">
        <v>0</v>
      </c>
      <c r="BP1500" s="157">
        <v>1.2089975E-6</v>
      </c>
      <c r="BQ1500" s="157">
        <v>1.8231079000000001E-2</v>
      </c>
      <c r="BR1500" s="157">
        <v>0</v>
      </c>
      <c r="BS1500" s="157">
        <v>0</v>
      </c>
      <c r="BT1500" s="157">
        <v>0</v>
      </c>
      <c r="BU1500"/>
      <c r="BV1500" s="155">
        <v>1.0555365999999999E-5</v>
      </c>
      <c r="BW1500" s="155">
        <v>4.4145977E-7</v>
      </c>
      <c r="BX1500" s="155">
        <v>5.4305456000000002E-6</v>
      </c>
      <c r="BY1500" s="155">
        <v>1.3189137000000001E-9</v>
      </c>
      <c r="BZ1500" s="155">
        <v>1.4939757E-6</v>
      </c>
      <c r="CA1500" s="155">
        <v>0</v>
      </c>
      <c r="CB1500" s="155">
        <v>0</v>
      </c>
      <c r="CC1500" s="155">
        <v>0</v>
      </c>
      <c r="CD1500" s="155">
        <v>0</v>
      </c>
      <c r="CE1500" s="155">
        <v>4.0233684999999999E-9</v>
      </c>
      <c r="CF1500" s="155">
        <v>0</v>
      </c>
      <c r="CG1500" s="155">
        <v>0</v>
      </c>
      <c r="CH1500" s="155">
        <v>0</v>
      </c>
      <c r="CI1500" s="155">
        <v>5.5821822000000003E-7</v>
      </c>
      <c r="CJ1500" s="155">
        <v>2.6258241000000001E-6</v>
      </c>
      <c r="CK1500" s="155">
        <v>3.9995448999999999E-14</v>
      </c>
      <c r="CL1500" s="155">
        <v>0</v>
      </c>
      <c r="CM1500"/>
      <c r="CN1500" s="284">
        <v>0</v>
      </c>
      <c r="CO1500" s="284">
        <v>0.19476431</v>
      </c>
      <c r="CP1500" s="285">
        <v>0</v>
      </c>
      <c r="CQ1500" s="284">
        <v>3.0204035000000001E-4</v>
      </c>
      <c r="CR1500" s="284">
        <v>0</v>
      </c>
      <c r="CS1500" s="284">
        <v>0</v>
      </c>
      <c r="CT1500" s="284">
        <v>4.9949927000000001E-5</v>
      </c>
      <c r="CU1500" s="284">
        <v>0</v>
      </c>
      <c r="CV1500" s="284">
        <v>0</v>
      </c>
      <c r="CW1500" s="284">
        <v>0</v>
      </c>
      <c r="CX1500"/>
      <c r="CY1500"/>
      <c r="CZ1500"/>
      <c r="DA1500"/>
      <c r="DB1500" s="57"/>
      <c r="DC1500"/>
      <c r="DD1500"/>
      <c r="DE1500"/>
      <c r="DF1500"/>
      <c r="DG1500"/>
      <c r="DH1500"/>
      <c r="DI1500"/>
      <c r="DJ1500"/>
      <c r="DK1500"/>
      <c r="DL1500"/>
    </row>
    <row r="1501" spans="1:116" ht="14.4">
      <c r="A1501" t="s">
        <v>2877</v>
      </c>
      <c r="B1501" s="188" t="s">
        <v>1252</v>
      </c>
      <c r="C1501" s="151" t="str">
        <f t="shared" si="345"/>
        <v>B.044.01.213</v>
      </c>
      <c r="D1501" s="54" t="s">
        <v>1251</v>
      </c>
      <c r="E1501" s="150" t="s">
        <v>440</v>
      </c>
      <c r="F1501" s="153" t="str">
        <f t="shared" si="346"/>
        <v>Electricity Mongolia production</v>
      </c>
      <c r="G1501" s="154">
        <f t="shared" si="347"/>
        <v>0.27862524666666666</v>
      </c>
      <c r="H1501"/>
      <c r="I1501"/>
      <c r="J1501" s="227">
        <f t="shared" si="353"/>
        <v>5.1272596029999999E-2</v>
      </c>
      <c r="K1501"/>
      <c r="L1501" s="280">
        <f t="shared" si="354"/>
        <v>3.7842079999999998E-3</v>
      </c>
      <c r="M1501" s="280">
        <f t="shared" si="355"/>
        <v>5.6636147999999994E-3</v>
      </c>
      <c r="N1501" s="281">
        <f t="shared" si="356"/>
        <v>3.098623E-5</v>
      </c>
      <c r="O1501" s="280">
        <v>4.1793786999999999E-2</v>
      </c>
      <c r="P1501" s="219">
        <v>2.9942765999999999E-3</v>
      </c>
      <c r="Q1501" s="219">
        <v>2.6693381999999999E-3</v>
      </c>
      <c r="R1501" s="219">
        <v>2.273115E-3</v>
      </c>
      <c r="S1501" s="219">
        <v>1.511093E-3</v>
      </c>
      <c r="T1501" s="219">
        <v>0</v>
      </c>
      <c r="U1501" s="219">
        <v>0</v>
      </c>
      <c r="V1501" s="219">
        <v>0</v>
      </c>
      <c r="W1501" s="286">
        <v>3.098623E-5</v>
      </c>
      <c r="X1501" s="219">
        <v>0</v>
      </c>
      <c r="Y1501" s="219">
        <v>0</v>
      </c>
      <c r="Z1501" s="219">
        <v>0</v>
      </c>
      <c r="AA1501" s="219">
        <v>0</v>
      </c>
      <c r="AB1501" s="219">
        <v>0</v>
      </c>
      <c r="AC1501"/>
      <c r="AD1501" s="227">
        <f t="shared" si="348"/>
        <v>4.1793786999999999E-2</v>
      </c>
      <c r="AE1501" s="227">
        <f t="shared" si="349"/>
        <v>9.4478228000000001E-3</v>
      </c>
      <c r="AF1501" s="227">
        <f t="shared" si="350"/>
        <v>5.6636147999999994E-3</v>
      </c>
      <c r="AG1501" s="227">
        <f t="shared" si="351"/>
        <v>5.6636147999999994E-3</v>
      </c>
      <c r="AH1501" s="227">
        <f t="shared" si="352"/>
        <v>3.098623E-5</v>
      </c>
      <c r="AI1501"/>
      <c r="AJ1501">
        <v>3.1140072000000001</v>
      </c>
      <c r="AK1501" s="155">
        <v>3.0015120999999998</v>
      </c>
      <c r="AL1501" s="155">
        <v>0</v>
      </c>
      <c r="AM1501" s="155">
        <v>0</v>
      </c>
      <c r="AN1501" s="155">
        <v>0</v>
      </c>
      <c r="AO1501" s="155">
        <v>0.10416215</v>
      </c>
      <c r="AP1501" s="155">
        <v>8.3329712000000007E-3</v>
      </c>
      <c r="AQ1501"/>
      <c r="AR1501" s="156">
        <v>5.8940818000000001E-3</v>
      </c>
      <c r="AS1501" s="156">
        <v>5.6162683999999999E-3</v>
      </c>
      <c r="AT1501" s="156">
        <v>2.3184251E-4</v>
      </c>
      <c r="AU1501" s="156">
        <v>4.5970907999999999E-5</v>
      </c>
      <c r="AV1501" s="282">
        <f t="shared" si="357"/>
        <v>3.3670674353899999E-7</v>
      </c>
      <c r="AW1501" s="282">
        <f t="shared" si="358"/>
        <v>8.57405740831E-10</v>
      </c>
      <c r="AX1501" s="283">
        <f t="shared" si="359"/>
        <v>6.4385025055E-3</v>
      </c>
      <c r="AY1501" s="157">
        <v>2.5856423E-7</v>
      </c>
      <c r="AZ1501" s="157">
        <v>7.8015069000000001E-10</v>
      </c>
      <c r="BA1501" s="157">
        <v>2.1314831000000001E-14</v>
      </c>
      <c r="BB1501" s="157">
        <v>0</v>
      </c>
      <c r="BC1501" s="157">
        <v>0</v>
      </c>
      <c r="BD1501" s="157">
        <v>6.0913538999999994E-11</v>
      </c>
      <c r="BE1501" s="157">
        <v>7.8081600000000002E-8</v>
      </c>
      <c r="BF1501" s="157">
        <v>1.3891258000000001E-11</v>
      </c>
      <c r="BG1501" s="157">
        <v>6.3342477999999994E-11</v>
      </c>
      <c r="BH1501" s="157">
        <v>0</v>
      </c>
      <c r="BI1501" s="157">
        <v>0</v>
      </c>
      <c r="BJ1501" s="157">
        <v>0</v>
      </c>
      <c r="BK1501" s="157">
        <v>0</v>
      </c>
      <c r="BL1501" s="157">
        <v>0</v>
      </c>
      <c r="BM1501" s="157">
        <v>0</v>
      </c>
      <c r="BN1501" s="157">
        <v>0</v>
      </c>
      <c r="BO1501" s="157">
        <v>0</v>
      </c>
      <c r="BP1501" s="157">
        <v>1.1878054999999999E-6</v>
      </c>
      <c r="BQ1501" s="157">
        <v>6.4373147000000002E-3</v>
      </c>
      <c r="BR1501" s="157">
        <v>0</v>
      </c>
      <c r="BS1501" s="157">
        <v>0</v>
      </c>
      <c r="BT1501" s="157">
        <v>0</v>
      </c>
      <c r="BU1501"/>
      <c r="BV1501" s="155">
        <v>1.4009269E-5</v>
      </c>
      <c r="BW1501" s="155">
        <v>4.3670218000000001E-7</v>
      </c>
      <c r="BX1501" s="155">
        <v>7.7688110999999992E-6</v>
      </c>
      <c r="BY1501" s="155">
        <v>1.0822008999999999E-9</v>
      </c>
      <c r="BZ1501" s="155">
        <v>1.7122758999999999E-6</v>
      </c>
      <c r="CA1501" s="155">
        <v>0</v>
      </c>
      <c r="CB1501" s="155">
        <v>0</v>
      </c>
      <c r="CC1501" s="155">
        <v>0</v>
      </c>
      <c r="CD1501" s="155">
        <v>0</v>
      </c>
      <c r="CE1501" s="155">
        <v>3.3012721E-9</v>
      </c>
      <c r="CF1501" s="155">
        <v>0</v>
      </c>
      <c r="CG1501" s="155">
        <v>0</v>
      </c>
      <c r="CH1501" s="155">
        <v>0</v>
      </c>
      <c r="CI1501" s="155">
        <v>4.6286598999999997E-7</v>
      </c>
      <c r="CJ1501" s="155">
        <v>3.6242299E-6</v>
      </c>
      <c r="CK1501" s="155">
        <v>3.9294386000000001E-14</v>
      </c>
      <c r="CL1501" s="155">
        <v>0</v>
      </c>
      <c r="CM1501"/>
      <c r="CN1501" s="284">
        <v>0</v>
      </c>
      <c r="CO1501" s="284">
        <v>0.27862524</v>
      </c>
      <c r="CP1501" s="285">
        <v>0</v>
      </c>
      <c r="CQ1501" s="284">
        <v>2.9878526999999998E-4</v>
      </c>
      <c r="CR1501" s="284">
        <v>0</v>
      </c>
      <c r="CS1501" s="284">
        <v>0</v>
      </c>
      <c r="CT1501" s="284">
        <v>5.5942212999999997E-5</v>
      </c>
      <c r="CU1501" s="284">
        <v>0</v>
      </c>
      <c r="CV1501" s="284">
        <v>0</v>
      </c>
      <c r="CW1501" s="284">
        <v>0</v>
      </c>
      <c r="CX1501"/>
      <c r="CY1501"/>
      <c r="CZ1501"/>
      <c r="DA1501"/>
      <c r="DB1501" s="57"/>
      <c r="DC1501"/>
      <c r="DD1501"/>
      <c r="DE1501"/>
      <c r="DF1501"/>
      <c r="DG1501"/>
      <c r="DH1501"/>
      <c r="DI1501"/>
      <c r="DJ1501"/>
      <c r="DK1501"/>
      <c r="DL1501"/>
    </row>
    <row r="1502" spans="1:116" ht="14.4">
      <c r="A1502" t="s">
        <v>2878</v>
      </c>
      <c r="B1502" s="188" t="s">
        <v>1252</v>
      </c>
      <c r="C1502" s="151" t="str">
        <f t="shared" si="345"/>
        <v>B.044.01.214</v>
      </c>
      <c r="D1502" s="54" t="s">
        <v>1251</v>
      </c>
      <c r="E1502" s="150" t="s">
        <v>440</v>
      </c>
      <c r="F1502" s="153" t="str">
        <f t="shared" si="346"/>
        <v>Electricity Montenegro production</v>
      </c>
      <c r="G1502" s="154">
        <f t="shared" si="347"/>
        <v>0.12557599333333333</v>
      </c>
      <c r="H1502"/>
      <c r="I1502"/>
      <c r="J1502" s="227">
        <f t="shared" si="353"/>
        <v>2.3119177559999999E-2</v>
      </c>
      <c r="K1502"/>
      <c r="L1502" s="280">
        <f t="shared" si="354"/>
        <v>1.6955500399999999E-3</v>
      </c>
      <c r="M1502" s="280">
        <f t="shared" si="355"/>
        <v>2.4409894999999999E-3</v>
      </c>
      <c r="N1502" s="281">
        <f t="shared" si="356"/>
        <v>1.4623901999999999E-4</v>
      </c>
      <c r="O1502" s="280">
        <v>1.8836399E-2</v>
      </c>
      <c r="P1502" s="219">
        <v>1.2432712000000001E-3</v>
      </c>
      <c r="Q1502" s="219">
        <v>1.1977183000000001E-3</v>
      </c>
      <c r="R1502" s="219">
        <v>1.0205934999999999E-3</v>
      </c>
      <c r="S1502" s="219">
        <v>6.7495654E-4</v>
      </c>
      <c r="T1502" s="219">
        <v>0</v>
      </c>
      <c r="U1502" s="219">
        <v>0</v>
      </c>
      <c r="V1502" s="219">
        <v>0</v>
      </c>
      <c r="W1502" s="286">
        <v>1.4623901999999999E-4</v>
      </c>
      <c r="X1502" s="219">
        <v>0</v>
      </c>
      <c r="Y1502" s="219">
        <v>0</v>
      </c>
      <c r="Z1502" s="219">
        <v>0</v>
      </c>
      <c r="AA1502" s="219">
        <v>0</v>
      </c>
      <c r="AB1502" s="219">
        <v>0</v>
      </c>
      <c r="AC1502"/>
      <c r="AD1502" s="227">
        <f t="shared" si="348"/>
        <v>1.8836399E-2</v>
      </c>
      <c r="AE1502" s="227">
        <f t="shared" si="349"/>
        <v>4.1365395399999994E-3</v>
      </c>
      <c r="AF1502" s="227">
        <f t="shared" si="350"/>
        <v>2.4409894999999999E-3</v>
      </c>
      <c r="AG1502" s="227">
        <f t="shared" si="351"/>
        <v>2.4409894999999999E-3</v>
      </c>
      <c r="AH1502" s="227">
        <f t="shared" si="352"/>
        <v>1.4623901999999999E-4</v>
      </c>
      <c r="AI1502"/>
      <c r="AJ1502">
        <v>2.0327904999999999</v>
      </c>
      <c r="AK1502" s="155">
        <v>1.3290371000000001</v>
      </c>
      <c r="AL1502" s="155">
        <v>0</v>
      </c>
      <c r="AM1502" s="155">
        <v>0</v>
      </c>
      <c r="AN1502" s="155">
        <v>0</v>
      </c>
      <c r="AO1502" s="155">
        <v>0.1199221</v>
      </c>
      <c r="AP1502" s="155">
        <v>0.58383127999999995</v>
      </c>
      <c r="AQ1502"/>
      <c r="AR1502" s="156">
        <v>2.6183906000000002E-3</v>
      </c>
      <c r="AS1502" s="156">
        <v>2.4974645000000002E-3</v>
      </c>
      <c r="AT1502" s="156">
        <v>1.0387691E-4</v>
      </c>
      <c r="AU1502" s="156">
        <v>1.7049193E-5</v>
      </c>
      <c r="AV1502" s="282">
        <f t="shared" si="357"/>
        <v>1.49728084238E-7</v>
      </c>
      <c r="AW1502" s="282">
        <f t="shared" si="358"/>
        <v>3.8416015096360006E-10</v>
      </c>
      <c r="AX1502" s="283">
        <f t="shared" si="359"/>
        <v>2.3878421291999999E-3</v>
      </c>
      <c r="AY1502" s="157">
        <v>1.1653452E-7</v>
      </c>
      <c r="AZ1502" s="157">
        <v>3.5161278000000002E-10</v>
      </c>
      <c r="BA1502" s="157">
        <v>9.6065635999999998E-15</v>
      </c>
      <c r="BB1502" s="157">
        <v>0</v>
      </c>
      <c r="BC1502" s="157">
        <v>0</v>
      </c>
      <c r="BD1502" s="157">
        <v>2.7349238000000001E-11</v>
      </c>
      <c r="BE1502" s="157">
        <v>3.3166215E-8</v>
      </c>
      <c r="BF1502" s="157">
        <v>6.2369603999999999E-12</v>
      </c>
      <c r="BG1502" s="157">
        <v>2.6300804000000001E-11</v>
      </c>
      <c r="BH1502" s="157">
        <v>0</v>
      </c>
      <c r="BI1502" s="157">
        <v>0</v>
      </c>
      <c r="BJ1502" s="157">
        <v>0</v>
      </c>
      <c r="BK1502" s="157">
        <v>0</v>
      </c>
      <c r="BL1502" s="157">
        <v>0</v>
      </c>
      <c r="BM1502" s="157">
        <v>0</v>
      </c>
      <c r="BN1502" s="157">
        <v>0</v>
      </c>
      <c r="BO1502" s="157">
        <v>0</v>
      </c>
      <c r="BP1502" s="157">
        <v>5.6058291999999998E-6</v>
      </c>
      <c r="BQ1502" s="157">
        <v>2.3822362999999999E-3</v>
      </c>
      <c r="BR1502" s="157">
        <v>0</v>
      </c>
      <c r="BS1502" s="157">
        <v>0</v>
      </c>
      <c r="BT1502" s="157">
        <v>0</v>
      </c>
      <c r="BU1502"/>
      <c r="BV1502" s="155">
        <v>6.2498225999999997E-6</v>
      </c>
      <c r="BW1502" s="155">
        <v>1.8132569000000001E-7</v>
      </c>
      <c r="BX1502" s="155">
        <v>3.5013918999999999E-6</v>
      </c>
      <c r="BY1502" s="155">
        <v>4.8589148000000004E-10</v>
      </c>
      <c r="BZ1502" s="155">
        <v>7.5350440999999997E-7</v>
      </c>
      <c r="CA1502" s="155">
        <v>0</v>
      </c>
      <c r="CB1502" s="155">
        <v>0</v>
      </c>
      <c r="CC1502" s="155">
        <v>0</v>
      </c>
      <c r="CD1502" s="155">
        <v>0</v>
      </c>
      <c r="CE1502" s="155">
        <v>1.4822200999999999E-9</v>
      </c>
      <c r="CF1502" s="155">
        <v>0</v>
      </c>
      <c r="CG1502" s="155">
        <v>0</v>
      </c>
      <c r="CH1502" s="155">
        <v>0</v>
      </c>
      <c r="CI1502" s="155">
        <v>2.0686240999999999E-7</v>
      </c>
      <c r="CJ1502" s="155">
        <v>1.6047698E-6</v>
      </c>
      <c r="CK1502" s="155">
        <v>1.8544923000000001E-13</v>
      </c>
      <c r="CL1502" s="155">
        <v>0</v>
      </c>
      <c r="CM1502"/>
      <c r="CN1502" s="284">
        <v>0</v>
      </c>
      <c r="CO1502" s="284">
        <v>0.12557599</v>
      </c>
      <c r="CP1502" s="285">
        <v>0</v>
      </c>
      <c r="CQ1502" s="284">
        <v>1.2406038999999999E-4</v>
      </c>
      <c r="CR1502" s="284">
        <v>0</v>
      </c>
      <c r="CS1502" s="284">
        <v>0</v>
      </c>
      <c r="CT1502" s="284">
        <v>2.4413301000000002E-5</v>
      </c>
      <c r="CU1502" s="284">
        <v>0</v>
      </c>
      <c r="CV1502" s="284">
        <v>0</v>
      </c>
      <c r="CW1502" s="284">
        <v>0</v>
      </c>
      <c r="CX1502"/>
      <c r="CY1502"/>
      <c r="CZ1502"/>
      <c r="DA1502"/>
      <c r="DB1502" s="57"/>
      <c r="DC1502"/>
      <c r="DD1502"/>
      <c r="DE1502"/>
      <c r="DF1502"/>
      <c r="DG1502"/>
      <c r="DH1502"/>
      <c r="DI1502"/>
      <c r="DJ1502"/>
      <c r="DK1502" s="48"/>
      <c r="DL1502" s="48"/>
    </row>
    <row r="1503" spans="1:116" ht="14.4">
      <c r="A1503" t="s">
        <v>2879</v>
      </c>
      <c r="B1503" s="188" t="s">
        <v>1252</v>
      </c>
      <c r="C1503" s="151" t="str">
        <f t="shared" si="345"/>
        <v>B.044.01.215</v>
      </c>
      <c r="D1503" s="54" t="s">
        <v>1251</v>
      </c>
      <c r="E1503" s="150" t="s">
        <v>440</v>
      </c>
      <c r="F1503" s="153" t="str">
        <f t="shared" si="346"/>
        <v>Electricity Montserrat production</v>
      </c>
      <c r="G1503" s="154">
        <f t="shared" si="347"/>
        <v>0.24133377333333336</v>
      </c>
      <c r="H1503"/>
      <c r="I1503"/>
      <c r="J1503" s="227">
        <f t="shared" si="353"/>
        <v>4.8923956400000003E-2</v>
      </c>
      <c r="K1503"/>
      <c r="L1503" s="280">
        <f t="shared" si="354"/>
        <v>3.1456087000000001E-3</v>
      </c>
      <c r="M1503" s="280">
        <f t="shared" si="355"/>
        <v>9.5782816999999999E-3</v>
      </c>
      <c r="N1503" s="281">
        <f t="shared" si="356"/>
        <v>0</v>
      </c>
      <c r="O1503" s="280">
        <v>3.6200066000000003E-2</v>
      </c>
      <c r="P1503" s="219">
        <v>7.5528938E-3</v>
      </c>
      <c r="Q1503" s="219">
        <v>2.0253878999999999E-3</v>
      </c>
      <c r="R1503" s="219">
        <v>1.7149388999999999E-3</v>
      </c>
      <c r="S1503" s="219">
        <v>1.4306697999999999E-3</v>
      </c>
      <c r="T1503" s="219">
        <v>0</v>
      </c>
      <c r="U1503" s="219">
        <v>0</v>
      </c>
      <c r="V1503" s="219">
        <v>0</v>
      </c>
      <c r="W1503" s="219">
        <v>0</v>
      </c>
      <c r="X1503" s="219">
        <v>0</v>
      </c>
      <c r="Y1503" s="219">
        <v>0</v>
      </c>
      <c r="Z1503" s="219">
        <v>0</v>
      </c>
      <c r="AA1503" s="219">
        <v>0</v>
      </c>
      <c r="AB1503" s="219">
        <v>0</v>
      </c>
      <c r="AC1503"/>
      <c r="AD1503" s="227">
        <f t="shared" si="348"/>
        <v>3.6200066000000003E-2</v>
      </c>
      <c r="AE1503" s="227">
        <f t="shared" si="349"/>
        <v>1.27238904E-2</v>
      </c>
      <c r="AF1503" s="227">
        <f t="shared" si="350"/>
        <v>9.5782816999999999E-3</v>
      </c>
      <c r="AG1503" s="227">
        <f t="shared" si="351"/>
        <v>9.5782816999999999E-3</v>
      </c>
      <c r="AH1503" s="227">
        <f t="shared" si="352"/>
        <v>0</v>
      </c>
      <c r="AI1503"/>
      <c r="AJ1503">
        <v>3.0561601</v>
      </c>
      <c r="AK1503" s="155">
        <v>3.0561601</v>
      </c>
      <c r="AL1503" s="155">
        <v>0</v>
      </c>
      <c r="AM1503" s="155">
        <v>0</v>
      </c>
      <c r="AN1503" s="155">
        <v>0</v>
      </c>
      <c r="AO1503" s="155">
        <v>0</v>
      </c>
      <c r="AP1503" s="155">
        <v>0</v>
      </c>
      <c r="AQ1503"/>
      <c r="AR1503" s="156">
        <v>6.8456298999999996E-3</v>
      </c>
      <c r="AS1503" s="156">
        <v>6.3986586999999996E-3</v>
      </c>
      <c r="AT1503" s="156">
        <v>2.2876137999999999E-4</v>
      </c>
      <c r="AU1503" s="156">
        <v>2.1820982999999999E-4</v>
      </c>
      <c r="AV1503" s="282">
        <f t="shared" si="357"/>
        <v>3.8361263588000001E-7</v>
      </c>
      <c r="AW1503" s="282">
        <f t="shared" si="358"/>
        <v>8.4601103403300003E-10</v>
      </c>
      <c r="AX1503" s="283">
        <f t="shared" si="359"/>
        <v>3.0561601000000001E-2</v>
      </c>
      <c r="AY1503" s="157">
        <v>2.2395774000000001E-7</v>
      </c>
      <c r="AZ1503" s="157">
        <v>6.7573456000000005E-10</v>
      </c>
      <c r="BA1503" s="157">
        <v>1.8462033000000001E-14</v>
      </c>
      <c r="BB1503" s="157">
        <v>0</v>
      </c>
      <c r="BC1503" s="157">
        <v>0</v>
      </c>
      <c r="BD1503" s="157">
        <v>4.5955880000000002E-11</v>
      </c>
      <c r="BE1503" s="157">
        <v>1.5960894E-7</v>
      </c>
      <c r="BF1503" s="157">
        <v>1.0480182000000001E-11</v>
      </c>
      <c r="BG1503" s="157">
        <v>1.5977782999999999E-10</v>
      </c>
      <c r="BH1503" s="157">
        <v>0</v>
      </c>
      <c r="BI1503" s="157">
        <v>0</v>
      </c>
      <c r="BJ1503" s="157">
        <v>0</v>
      </c>
      <c r="BK1503" s="157">
        <v>0</v>
      </c>
      <c r="BL1503" s="157">
        <v>0</v>
      </c>
      <c r="BM1503" s="157">
        <v>0</v>
      </c>
      <c r="BN1503" s="157">
        <v>0</v>
      </c>
      <c r="BO1503" s="157">
        <v>0</v>
      </c>
      <c r="BP1503" s="157">
        <v>0</v>
      </c>
      <c r="BQ1503" s="157">
        <v>3.0561601000000001E-2</v>
      </c>
      <c r="BR1503" s="157">
        <v>0</v>
      </c>
      <c r="BS1503" s="157">
        <v>0</v>
      </c>
      <c r="BT1503" s="157">
        <v>0</v>
      </c>
      <c r="BU1503"/>
      <c r="BV1503" s="155">
        <v>1.4111385000000001E-5</v>
      </c>
      <c r="BW1503" s="155">
        <v>1.1015566000000001E-6</v>
      </c>
      <c r="BX1503" s="155">
        <v>6.7290258999999998E-6</v>
      </c>
      <c r="BY1503" s="155">
        <v>8.1646043000000005E-10</v>
      </c>
      <c r="BZ1503" s="155">
        <v>2.1879541999999999E-6</v>
      </c>
      <c r="CA1503" s="155">
        <v>0</v>
      </c>
      <c r="CB1503" s="155">
        <v>0</v>
      </c>
      <c r="CC1503" s="155">
        <v>0</v>
      </c>
      <c r="CD1503" s="155">
        <v>0</v>
      </c>
      <c r="CE1503" s="155">
        <v>2.4906263000000002E-9</v>
      </c>
      <c r="CF1503" s="155">
        <v>0</v>
      </c>
      <c r="CG1503" s="155">
        <v>0</v>
      </c>
      <c r="CH1503" s="155">
        <v>0</v>
      </c>
      <c r="CI1503" s="155">
        <v>3.9932540999999999E-7</v>
      </c>
      <c r="CJ1503" s="155">
        <v>3.6902156000000001E-6</v>
      </c>
      <c r="CK1503" s="155">
        <v>0</v>
      </c>
      <c r="CL1503" s="155">
        <v>0</v>
      </c>
      <c r="CM1503"/>
      <c r="CN1503" s="284">
        <v>0</v>
      </c>
      <c r="CO1503" s="284">
        <v>0.24133377</v>
      </c>
      <c r="CP1503" s="285">
        <v>0</v>
      </c>
      <c r="CQ1503" s="284">
        <v>7.5366899000000004E-4</v>
      </c>
      <c r="CR1503" s="284">
        <v>0</v>
      </c>
      <c r="CS1503" s="284">
        <v>0</v>
      </c>
      <c r="CT1503" s="284">
        <v>8.1735092000000001E-5</v>
      </c>
      <c r="CU1503" s="284">
        <v>0</v>
      </c>
      <c r="CV1503" s="284">
        <v>0</v>
      </c>
      <c r="CW1503" s="284">
        <v>0</v>
      </c>
      <c r="CX1503"/>
      <c r="CY1503"/>
      <c r="CZ1503"/>
      <c r="DA1503"/>
      <c r="DB1503" s="57"/>
      <c r="DC1503"/>
      <c r="DD1503"/>
      <c r="DE1503"/>
      <c r="DF1503"/>
      <c r="DG1503"/>
      <c r="DH1503"/>
      <c r="DI1503"/>
      <c r="DJ1503"/>
      <c r="DK1503" s="48"/>
      <c r="DL1503" s="48"/>
    </row>
    <row r="1504" spans="1:116" ht="14.4">
      <c r="A1504" t="s">
        <v>2880</v>
      </c>
      <c r="B1504" s="188" t="s">
        <v>1252</v>
      </c>
      <c r="C1504" s="151" t="str">
        <f t="shared" si="345"/>
        <v>B.044.01.216</v>
      </c>
      <c r="D1504" s="54" t="s">
        <v>1251</v>
      </c>
      <c r="E1504" s="150" t="s">
        <v>440</v>
      </c>
      <c r="F1504" s="153" t="str">
        <f t="shared" si="346"/>
        <v>Electricity Morocco production</v>
      </c>
      <c r="G1504" s="154">
        <f t="shared" si="347"/>
        <v>0.22833774666666667</v>
      </c>
      <c r="H1504"/>
      <c r="I1504"/>
      <c r="J1504" s="227">
        <f t="shared" si="353"/>
        <v>4.2591098124999997E-2</v>
      </c>
      <c r="K1504"/>
      <c r="L1504" s="280">
        <f t="shared" si="354"/>
        <v>3.2860103999999999E-3</v>
      </c>
      <c r="M1504" s="280">
        <f t="shared" si="355"/>
        <v>4.9648162999999992E-3</v>
      </c>
      <c r="N1504" s="281">
        <f t="shared" si="356"/>
        <v>8.9609424999999998E-5</v>
      </c>
      <c r="O1504" s="280">
        <v>3.4250662000000001E-2</v>
      </c>
      <c r="P1504" s="219">
        <v>2.6178642999999998E-3</v>
      </c>
      <c r="Q1504" s="219">
        <v>2.3469519999999998E-3</v>
      </c>
      <c r="R1504" s="219">
        <v>2.0215555000000001E-3</v>
      </c>
      <c r="S1504" s="219">
        <v>1.2644549E-3</v>
      </c>
      <c r="T1504" s="219">
        <v>0</v>
      </c>
      <c r="U1504" s="219">
        <v>0</v>
      </c>
      <c r="V1504" s="219">
        <v>0</v>
      </c>
      <c r="W1504" s="286">
        <v>8.9609424999999998E-5</v>
      </c>
      <c r="X1504" s="219">
        <v>0</v>
      </c>
      <c r="Y1504" s="219">
        <v>0</v>
      </c>
      <c r="Z1504" s="219">
        <v>0</v>
      </c>
      <c r="AA1504" s="219">
        <v>0</v>
      </c>
      <c r="AB1504" s="219">
        <v>0</v>
      </c>
      <c r="AC1504"/>
      <c r="AD1504" s="227">
        <f t="shared" si="348"/>
        <v>3.4250662000000001E-2</v>
      </c>
      <c r="AE1504" s="227">
        <f t="shared" si="349"/>
        <v>8.2508267E-3</v>
      </c>
      <c r="AF1504" s="227">
        <f t="shared" si="350"/>
        <v>4.9648162999999992E-3</v>
      </c>
      <c r="AG1504" s="227">
        <f t="shared" si="351"/>
        <v>4.9648162999999992E-3</v>
      </c>
      <c r="AH1504" s="227">
        <f t="shared" si="352"/>
        <v>8.9609424999999998E-5</v>
      </c>
      <c r="AI1504"/>
      <c r="AJ1504">
        <v>2.8026043</v>
      </c>
      <c r="AK1504" s="155">
        <v>2.4779051000000001</v>
      </c>
      <c r="AL1504" s="155">
        <v>0</v>
      </c>
      <c r="AM1504" s="155">
        <v>0</v>
      </c>
      <c r="AN1504" s="155">
        <v>3.7410112999999999E-3</v>
      </c>
      <c r="AO1504" s="155">
        <v>0.30237202000000002</v>
      </c>
      <c r="AP1504" s="155">
        <v>1.8586169999999999E-2</v>
      </c>
      <c r="AQ1504"/>
      <c r="AR1504" s="156">
        <v>4.9019930000000003E-3</v>
      </c>
      <c r="AS1504" s="156">
        <v>4.6591990999999998E-3</v>
      </c>
      <c r="AT1504" s="156">
        <v>1.9119895999999999E-4</v>
      </c>
      <c r="AU1504" s="156">
        <v>5.1595021999999997E-5</v>
      </c>
      <c r="AV1504" s="282">
        <f t="shared" si="357"/>
        <v>2.7932848340200004E-7</v>
      </c>
      <c r="AW1504" s="282">
        <f t="shared" si="358"/>
        <v>7.0709675383699997E-10</v>
      </c>
      <c r="AX1504" s="283">
        <f t="shared" si="359"/>
        <v>7.2261935280000002E-3</v>
      </c>
      <c r="AY1504" s="157">
        <v>2.1189743000000001E-7</v>
      </c>
      <c r="AZ1504" s="157">
        <v>6.3934567999999996E-10</v>
      </c>
      <c r="BA1504" s="157">
        <v>1.7467836999999998E-14</v>
      </c>
      <c r="BB1504" s="157">
        <v>0</v>
      </c>
      <c r="BC1504" s="157">
        <v>0</v>
      </c>
      <c r="BD1504" s="157">
        <v>5.4172402000000002E-11</v>
      </c>
      <c r="BE1504" s="157">
        <v>6.7376881E-8</v>
      </c>
      <c r="BF1504" s="157">
        <v>1.235395E-11</v>
      </c>
      <c r="BG1504" s="157">
        <v>5.5379656000000002E-11</v>
      </c>
      <c r="BH1504" s="157">
        <v>0</v>
      </c>
      <c r="BI1504" s="157">
        <v>0</v>
      </c>
      <c r="BJ1504" s="157">
        <v>0</v>
      </c>
      <c r="BK1504" s="157">
        <v>0</v>
      </c>
      <c r="BL1504" s="157">
        <v>0</v>
      </c>
      <c r="BM1504" s="157">
        <v>0</v>
      </c>
      <c r="BN1504" s="157">
        <v>0</v>
      </c>
      <c r="BO1504" s="157">
        <v>0</v>
      </c>
      <c r="BP1504" s="157">
        <v>3.4350280000000001E-6</v>
      </c>
      <c r="BQ1504" s="157">
        <v>7.2227584999999999E-3</v>
      </c>
      <c r="BR1504" s="157">
        <v>0</v>
      </c>
      <c r="BS1504" s="157">
        <v>0</v>
      </c>
      <c r="BT1504" s="157">
        <v>0</v>
      </c>
      <c r="BU1504"/>
      <c r="BV1504" s="155">
        <v>1.1586758000000001E-5</v>
      </c>
      <c r="BW1504" s="155">
        <v>3.8180408000000002E-7</v>
      </c>
      <c r="BX1504" s="155">
        <v>6.3666621999999996E-6</v>
      </c>
      <c r="BY1504" s="155">
        <v>9.6243663999999996E-10</v>
      </c>
      <c r="BZ1504" s="155">
        <v>1.4462937E-6</v>
      </c>
      <c r="CA1504" s="155">
        <v>0</v>
      </c>
      <c r="CB1504" s="155">
        <v>0</v>
      </c>
      <c r="CC1504" s="155">
        <v>0</v>
      </c>
      <c r="CD1504" s="155">
        <v>0</v>
      </c>
      <c r="CE1504" s="155">
        <v>2.9359292E-9</v>
      </c>
      <c r="CF1504" s="155">
        <v>0</v>
      </c>
      <c r="CG1504" s="155">
        <v>0</v>
      </c>
      <c r="CH1504" s="155">
        <v>0</v>
      </c>
      <c r="CI1504" s="155">
        <v>4.1121542000000001E-7</v>
      </c>
      <c r="CJ1504" s="155">
        <v>2.9768838999999999E-6</v>
      </c>
      <c r="CK1504" s="155">
        <v>1.1363586999999999E-13</v>
      </c>
      <c r="CL1504" s="155">
        <v>0</v>
      </c>
      <c r="CM1504"/>
      <c r="CN1504" s="284">
        <v>0</v>
      </c>
      <c r="CO1504" s="284">
        <v>0.22833774000000001</v>
      </c>
      <c r="CP1504" s="285">
        <v>0</v>
      </c>
      <c r="CQ1504" s="284">
        <v>2.6122478999999999E-4</v>
      </c>
      <c r="CR1504" s="284">
        <v>0</v>
      </c>
      <c r="CS1504" s="284">
        <v>0</v>
      </c>
      <c r="CT1504" s="284">
        <v>4.7496276999999998E-5</v>
      </c>
      <c r="CU1504" s="284">
        <v>0</v>
      </c>
      <c r="CV1504" s="284">
        <v>0</v>
      </c>
      <c r="CW1504" s="284">
        <v>0</v>
      </c>
      <c r="CX1504"/>
      <c r="CY1504"/>
      <c r="CZ1504"/>
      <c r="DA1504"/>
      <c r="DB1504" s="57"/>
      <c r="DC1504"/>
      <c r="DD1504"/>
      <c r="DE1504"/>
      <c r="DF1504"/>
      <c r="DG1504"/>
      <c r="DH1504"/>
      <c r="DI1504"/>
      <c r="DJ1504"/>
      <c r="DK1504" s="48"/>
      <c r="DL1504" s="48"/>
    </row>
    <row r="1505" spans="1:116" ht="14.4">
      <c r="A1505" t="s">
        <v>2881</v>
      </c>
      <c r="B1505" s="188" t="s">
        <v>1252</v>
      </c>
      <c r="C1505" s="151" t="str">
        <f t="shared" si="345"/>
        <v>B.044.01.217</v>
      </c>
      <c r="D1505" s="54" t="s">
        <v>1251</v>
      </c>
      <c r="E1505" s="150" t="s">
        <v>440</v>
      </c>
      <c r="F1505" s="153" t="str">
        <f t="shared" si="346"/>
        <v>Electricity Mozambique production</v>
      </c>
      <c r="G1505" s="154">
        <f t="shared" si="347"/>
        <v>4.0636606666666665E-2</v>
      </c>
      <c r="H1505"/>
      <c r="I1505"/>
      <c r="J1505" s="227">
        <f t="shared" si="353"/>
        <v>8.3718888799999992E-3</v>
      </c>
      <c r="K1505"/>
      <c r="L1505" s="280">
        <f t="shared" si="354"/>
        <v>8.4301395999999995E-4</v>
      </c>
      <c r="M1505" s="280">
        <f t="shared" si="355"/>
        <v>1.23998497E-3</v>
      </c>
      <c r="N1505" s="281">
        <f t="shared" si="356"/>
        <v>1.9339895000000001E-4</v>
      </c>
      <c r="O1505" s="280">
        <v>6.0954909999999998E-3</v>
      </c>
      <c r="P1505" s="219">
        <v>6.0353545999999999E-4</v>
      </c>
      <c r="Q1505" s="286">
        <v>6.3644951E-4</v>
      </c>
      <c r="R1505" s="286">
        <v>5.7480249000000001E-4</v>
      </c>
      <c r="S1505" s="286">
        <v>2.6821146999999999E-4</v>
      </c>
      <c r="T1505" s="219">
        <v>0</v>
      </c>
      <c r="U1505" s="219">
        <v>0</v>
      </c>
      <c r="V1505" s="219">
        <v>0</v>
      </c>
      <c r="W1505" s="219">
        <v>1.9339895000000001E-4</v>
      </c>
      <c r="X1505" s="219">
        <v>0</v>
      </c>
      <c r="Y1505" s="219">
        <v>0</v>
      </c>
      <c r="Z1505" s="219">
        <v>0</v>
      </c>
      <c r="AA1505" s="219">
        <v>0</v>
      </c>
      <c r="AB1505" s="219">
        <v>0</v>
      </c>
      <c r="AC1505"/>
      <c r="AD1505" s="227">
        <f t="shared" si="348"/>
        <v>6.0954909999999998E-3</v>
      </c>
      <c r="AE1505" s="227">
        <f t="shared" si="349"/>
        <v>2.0829989299999997E-3</v>
      </c>
      <c r="AF1505" s="227">
        <f t="shared" si="350"/>
        <v>1.23998497E-3</v>
      </c>
      <c r="AG1505" s="227">
        <f t="shared" si="351"/>
        <v>1.23998497E-3</v>
      </c>
      <c r="AH1505" s="227">
        <f t="shared" si="352"/>
        <v>1.9339895000000001E-4</v>
      </c>
      <c r="AI1505"/>
      <c r="AJ1505">
        <v>1.4804482999999999</v>
      </c>
      <c r="AK1505" s="155">
        <v>0.44969356999999999</v>
      </c>
      <c r="AL1505" s="155">
        <v>0</v>
      </c>
      <c r="AM1505" s="155">
        <v>0</v>
      </c>
      <c r="AN1505" s="155">
        <v>2.7087017000000001E-2</v>
      </c>
      <c r="AO1505" s="155">
        <v>4.3261536999999999E-3</v>
      </c>
      <c r="AP1505" s="155">
        <v>0.99934155000000002</v>
      </c>
      <c r="AQ1505"/>
      <c r="AR1505" s="156">
        <v>9.4310040999999998E-4</v>
      </c>
      <c r="AS1505" s="156">
        <v>8.8227295000000002E-4</v>
      </c>
      <c r="AT1505" s="156">
        <v>3.5169790000000003E-5</v>
      </c>
      <c r="AU1505" s="156">
        <v>2.5657668999999999E-5</v>
      </c>
      <c r="AV1505" s="282">
        <f t="shared" si="357"/>
        <v>5.2894061204000004E-8</v>
      </c>
      <c r="AW1505" s="282">
        <f t="shared" si="358"/>
        <v>1.300657926004E-10</v>
      </c>
      <c r="AX1505" s="283">
        <f t="shared" si="359"/>
        <v>3.5935111264999999E-3</v>
      </c>
      <c r="AY1505" s="157">
        <v>3.7710771000000002E-8</v>
      </c>
      <c r="AZ1505" s="157">
        <v>1.137825E-10</v>
      </c>
      <c r="BA1505" s="157">
        <v>3.1087004000000001E-15</v>
      </c>
      <c r="BB1505" s="157">
        <v>0</v>
      </c>
      <c r="BC1505" s="157">
        <v>0</v>
      </c>
      <c r="BD1505" s="157">
        <v>1.5403204000000001E-11</v>
      </c>
      <c r="BE1505" s="157">
        <v>1.5167887000000001E-8</v>
      </c>
      <c r="BF1505" s="157">
        <v>3.5126818999999998E-12</v>
      </c>
      <c r="BG1505" s="157">
        <v>1.2767502000000001E-11</v>
      </c>
      <c r="BH1505" s="157">
        <v>0</v>
      </c>
      <c r="BI1505" s="157">
        <v>0</v>
      </c>
      <c r="BJ1505" s="157">
        <v>0</v>
      </c>
      <c r="BK1505" s="157">
        <v>0</v>
      </c>
      <c r="BL1505" s="157">
        <v>0</v>
      </c>
      <c r="BM1505" s="157">
        <v>0</v>
      </c>
      <c r="BN1505" s="157">
        <v>0</v>
      </c>
      <c r="BO1505" s="157">
        <v>0</v>
      </c>
      <c r="BP1505" s="157">
        <v>7.4136264999999996E-6</v>
      </c>
      <c r="BQ1505" s="157">
        <v>3.5860975000000001E-3</v>
      </c>
      <c r="BR1505" s="157">
        <v>0</v>
      </c>
      <c r="BS1505" s="157">
        <v>0</v>
      </c>
      <c r="BT1505" s="157">
        <v>0</v>
      </c>
      <c r="BU1505"/>
      <c r="BV1505" s="155">
        <v>2.1700465000000001E-6</v>
      </c>
      <c r="BW1505" s="155">
        <v>8.8023013000000001E-8</v>
      </c>
      <c r="BX1505" s="155">
        <v>1.1330564E-6</v>
      </c>
      <c r="BY1505" s="155">
        <v>2.7365609000000002E-10</v>
      </c>
      <c r="BZ1505" s="155">
        <v>3.1257834000000002E-7</v>
      </c>
      <c r="CA1505" s="155">
        <v>0</v>
      </c>
      <c r="CB1505" s="155">
        <v>0</v>
      </c>
      <c r="CC1505" s="155">
        <v>0</v>
      </c>
      <c r="CD1505" s="155">
        <v>0</v>
      </c>
      <c r="CE1505" s="155">
        <v>8.3479252000000003E-10</v>
      </c>
      <c r="CF1505" s="155">
        <v>0</v>
      </c>
      <c r="CG1505" s="155">
        <v>0</v>
      </c>
      <c r="CH1505" s="155">
        <v>0</v>
      </c>
      <c r="CI1505" s="155">
        <v>1.1559047E-7</v>
      </c>
      <c r="CJ1505" s="155">
        <v>5.1968959000000001E-7</v>
      </c>
      <c r="CK1505" s="155">
        <v>2.4525387000000001E-13</v>
      </c>
      <c r="CL1505" s="155">
        <v>0</v>
      </c>
      <c r="CM1505"/>
      <c r="CN1505" s="284">
        <v>0</v>
      </c>
      <c r="CO1505" s="284">
        <v>4.0636606999999998E-2</v>
      </c>
      <c r="CP1505" s="285">
        <v>0</v>
      </c>
      <c r="CQ1505" s="284">
        <v>6.0224064E-5</v>
      </c>
      <c r="CR1505" s="284">
        <v>0</v>
      </c>
      <c r="CS1505" s="284">
        <v>0</v>
      </c>
      <c r="CT1505" s="284">
        <v>1.0368924000000001E-5</v>
      </c>
      <c r="CU1505" s="284">
        <v>0</v>
      </c>
      <c r="CV1505" s="284">
        <v>0</v>
      </c>
      <c r="CW1505" s="284">
        <v>0</v>
      </c>
      <c r="CX1505"/>
      <c r="CY1505"/>
      <c r="CZ1505"/>
      <c r="DA1505"/>
      <c r="DB1505" s="57"/>
      <c r="DC1505"/>
      <c r="DD1505"/>
      <c r="DE1505"/>
      <c r="DF1505"/>
      <c r="DG1505"/>
      <c r="DH1505"/>
      <c r="DI1505" s="48"/>
      <c r="DJ1505" s="48"/>
      <c r="DK1505" s="48"/>
      <c r="DL1505" s="48"/>
    </row>
    <row r="1506" spans="1:116" ht="14.4">
      <c r="A1506" t="s">
        <v>2882</v>
      </c>
      <c r="B1506" s="188" t="s">
        <v>1252</v>
      </c>
      <c r="C1506" s="151" t="str">
        <f t="shared" si="345"/>
        <v>B.044.01.218</v>
      </c>
      <c r="D1506" s="54" t="s">
        <v>1251</v>
      </c>
      <c r="E1506" s="150" t="s">
        <v>440</v>
      </c>
      <c r="F1506" s="153" t="str">
        <f t="shared" si="346"/>
        <v>Electricity Myanmar production</v>
      </c>
      <c r="G1506" s="154">
        <f t="shared" si="347"/>
        <v>0.13527834666666666</v>
      </c>
      <c r="H1506"/>
      <c r="I1506"/>
      <c r="J1506" s="227">
        <f t="shared" si="353"/>
        <v>2.6940448670999997E-2</v>
      </c>
      <c r="K1506"/>
      <c r="L1506" s="280">
        <f t="shared" si="354"/>
        <v>2.68474144E-3</v>
      </c>
      <c r="M1506" s="280">
        <f t="shared" si="355"/>
        <v>3.8816317000000002E-3</v>
      </c>
      <c r="N1506" s="281">
        <f t="shared" si="356"/>
        <v>8.2323530999999997E-5</v>
      </c>
      <c r="O1506" s="280">
        <v>2.0291752E-2</v>
      </c>
      <c r="P1506" s="219">
        <v>1.8548516E-3</v>
      </c>
      <c r="Q1506" s="219">
        <v>2.0267801000000002E-3</v>
      </c>
      <c r="R1506" s="219">
        <v>1.8204541E-3</v>
      </c>
      <c r="S1506" s="219">
        <v>8.6428733999999998E-4</v>
      </c>
      <c r="T1506" s="219">
        <v>0</v>
      </c>
      <c r="U1506" s="219">
        <v>0</v>
      </c>
      <c r="V1506" s="219">
        <v>0</v>
      </c>
      <c r="W1506" s="286">
        <v>8.2323530999999997E-5</v>
      </c>
      <c r="X1506" s="219">
        <v>0</v>
      </c>
      <c r="Y1506" s="219">
        <v>0</v>
      </c>
      <c r="Z1506" s="219">
        <v>0</v>
      </c>
      <c r="AA1506" s="219">
        <v>0</v>
      </c>
      <c r="AB1506" s="219">
        <v>0</v>
      </c>
      <c r="AC1506"/>
      <c r="AD1506" s="227">
        <f t="shared" si="348"/>
        <v>2.0291752E-2</v>
      </c>
      <c r="AE1506" s="227">
        <f t="shared" si="349"/>
        <v>6.5663731399999998E-3</v>
      </c>
      <c r="AF1506" s="227">
        <f t="shared" si="350"/>
        <v>3.8816317000000002E-3</v>
      </c>
      <c r="AG1506" s="227">
        <f t="shared" si="351"/>
        <v>3.8816317000000002E-3</v>
      </c>
      <c r="AH1506" s="227">
        <f t="shared" si="352"/>
        <v>8.2323530999999997E-5</v>
      </c>
      <c r="AI1506"/>
      <c r="AJ1506">
        <v>2.0012509000000001</v>
      </c>
      <c r="AK1506" s="155">
        <v>1.5356041</v>
      </c>
      <c r="AL1506" s="155">
        <v>0</v>
      </c>
      <c r="AM1506" s="155">
        <v>0</v>
      </c>
      <c r="AN1506" s="155">
        <v>4.0100307000000002E-2</v>
      </c>
      <c r="AO1506" s="155">
        <v>5.7268168999999999E-3</v>
      </c>
      <c r="AP1506" s="155">
        <v>0.41981971000000001</v>
      </c>
      <c r="AQ1506"/>
      <c r="AR1506" s="156">
        <v>3.0725724000000001E-3</v>
      </c>
      <c r="AS1506" s="156">
        <v>2.8828042000000002E-3</v>
      </c>
      <c r="AT1506" s="156">
        <v>1.1604303E-4</v>
      </c>
      <c r="AU1506" s="156">
        <v>7.3725194E-5</v>
      </c>
      <c r="AV1506" s="282">
        <f t="shared" si="357"/>
        <v>1.7282998441200002E-7</v>
      </c>
      <c r="AW1506" s="282">
        <f t="shared" si="358"/>
        <v>4.2915319879300002E-10</v>
      </c>
      <c r="AX1506" s="283">
        <f t="shared" si="359"/>
        <v>1.0325657735400002E-2</v>
      </c>
      <c r="AY1506" s="157">
        <v>1.255383E-7</v>
      </c>
      <c r="AZ1506" s="157">
        <v>3.7877936E-10</v>
      </c>
      <c r="BA1506" s="157">
        <v>1.0348792999999999E-14</v>
      </c>
      <c r="BB1506" s="157">
        <v>0</v>
      </c>
      <c r="BC1506" s="157">
        <v>0</v>
      </c>
      <c r="BD1506" s="157">
        <v>4.8783411999999997E-11</v>
      </c>
      <c r="BE1506" s="157">
        <v>4.7242901E-8</v>
      </c>
      <c r="BF1506" s="157">
        <v>1.1124997999999999E-11</v>
      </c>
      <c r="BG1506" s="157">
        <v>3.9238492E-11</v>
      </c>
      <c r="BH1506" s="157">
        <v>0</v>
      </c>
      <c r="BI1506" s="157">
        <v>0</v>
      </c>
      <c r="BJ1506" s="157">
        <v>0</v>
      </c>
      <c r="BK1506" s="157">
        <v>0</v>
      </c>
      <c r="BL1506" s="157">
        <v>0</v>
      </c>
      <c r="BM1506" s="157">
        <v>0</v>
      </c>
      <c r="BN1506" s="157">
        <v>0</v>
      </c>
      <c r="BO1506" s="157">
        <v>0</v>
      </c>
      <c r="BP1506" s="157">
        <v>3.1557353999999998E-6</v>
      </c>
      <c r="BQ1506" s="157">
        <v>1.0322502000000001E-2</v>
      </c>
      <c r="BR1506" s="157">
        <v>0</v>
      </c>
      <c r="BS1506" s="157">
        <v>0</v>
      </c>
      <c r="BT1506" s="157">
        <v>0</v>
      </c>
      <c r="BU1506"/>
      <c r="BV1506" s="155">
        <v>7.1953783000000002E-6</v>
      </c>
      <c r="BW1506" s="155">
        <v>2.7052201999999999E-7</v>
      </c>
      <c r="BX1506" s="155">
        <v>3.7719192E-6</v>
      </c>
      <c r="BY1506" s="155">
        <v>8.6669487000000001E-10</v>
      </c>
      <c r="BZ1506" s="155">
        <v>9.9644472999999995E-7</v>
      </c>
      <c r="CA1506" s="155">
        <v>0</v>
      </c>
      <c r="CB1506" s="155">
        <v>0</v>
      </c>
      <c r="CC1506" s="155">
        <v>0</v>
      </c>
      <c r="CD1506" s="155">
        <v>0</v>
      </c>
      <c r="CE1506" s="155">
        <v>2.6438672999999999E-9</v>
      </c>
      <c r="CF1506" s="155">
        <v>0</v>
      </c>
      <c r="CG1506" s="155">
        <v>0</v>
      </c>
      <c r="CH1506" s="155">
        <v>0</v>
      </c>
      <c r="CI1506" s="155">
        <v>3.6555012999999998E-7</v>
      </c>
      <c r="CJ1506" s="155">
        <v>1.7874314999999999E-6</v>
      </c>
      <c r="CK1506" s="155">
        <v>1.0439646E-13</v>
      </c>
      <c r="CL1506" s="155">
        <v>0</v>
      </c>
      <c r="CM1506"/>
      <c r="CN1506" s="284">
        <v>0</v>
      </c>
      <c r="CO1506" s="284">
        <v>0.13527834</v>
      </c>
      <c r="CP1506" s="285">
        <v>0</v>
      </c>
      <c r="CQ1506" s="284">
        <v>1.8508722999999999E-4</v>
      </c>
      <c r="CR1506" s="284">
        <v>0</v>
      </c>
      <c r="CS1506" s="284">
        <v>0</v>
      </c>
      <c r="CT1506" s="284">
        <v>3.2864183999999999E-5</v>
      </c>
      <c r="CU1506" s="284">
        <v>0</v>
      </c>
      <c r="CV1506" s="284">
        <v>0</v>
      </c>
      <c r="CW1506" s="284">
        <v>0</v>
      </c>
      <c r="CX1506"/>
      <c r="CY1506"/>
      <c r="CZ1506"/>
      <c r="DA1506"/>
      <c r="DB1506" s="57"/>
      <c r="DC1506"/>
      <c r="DD1506"/>
      <c r="DE1506"/>
      <c r="DF1506"/>
      <c r="DG1506"/>
      <c r="DH1506"/>
      <c r="DI1506" s="48"/>
      <c r="DJ1506" s="48"/>
      <c r="DK1506" s="48"/>
      <c r="DL1506" s="48"/>
    </row>
    <row r="1507" spans="1:116" ht="14.4">
      <c r="A1507" t="s">
        <v>2883</v>
      </c>
      <c r="B1507" s="188" t="s">
        <v>1252</v>
      </c>
      <c r="C1507" s="151" t="str">
        <f t="shared" si="345"/>
        <v>B.044.01.219</v>
      </c>
      <c r="D1507" s="54" t="s">
        <v>1251</v>
      </c>
      <c r="E1507" s="150" t="s">
        <v>440</v>
      </c>
      <c r="F1507" s="153" t="str">
        <f t="shared" si="346"/>
        <v>Electricity Namibia production</v>
      </c>
      <c r="G1507" s="154">
        <f t="shared" si="347"/>
        <v>1.2605041333333334E-2</v>
      </c>
      <c r="H1507"/>
      <c r="I1507"/>
      <c r="J1507" s="227">
        <f t="shared" si="353"/>
        <v>2.6231738119999997E-3</v>
      </c>
      <c r="K1507"/>
      <c r="L1507" s="280">
        <f t="shared" si="354"/>
        <v>1.41957979E-4</v>
      </c>
      <c r="M1507" s="280">
        <f t="shared" si="355"/>
        <v>2.4667167299999998E-4</v>
      </c>
      <c r="N1507" s="281">
        <f t="shared" si="356"/>
        <v>3.4378795999999998E-4</v>
      </c>
      <c r="O1507" s="280">
        <v>1.8907562E-3</v>
      </c>
      <c r="P1507" s="286">
        <v>1.4729334E-4</v>
      </c>
      <c r="Q1507" s="286">
        <v>9.9378332999999994E-5</v>
      </c>
      <c r="R1507" s="286">
        <v>8.3760493000000006E-5</v>
      </c>
      <c r="S1507" s="286">
        <v>5.8197486000000001E-5</v>
      </c>
      <c r="T1507" s="219">
        <v>0</v>
      </c>
      <c r="U1507" s="219">
        <v>0</v>
      </c>
      <c r="V1507" s="219">
        <v>0</v>
      </c>
      <c r="W1507" s="219">
        <v>3.4378795999999998E-4</v>
      </c>
      <c r="X1507" s="219">
        <v>0</v>
      </c>
      <c r="Y1507" s="219">
        <v>0</v>
      </c>
      <c r="Z1507" s="219">
        <v>0</v>
      </c>
      <c r="AA1507" s="219">
        <v>0</v>
      </c>
      <c r="AB1507" s="219">
        <v>0</v>
      </c>
      <c r="AC1507"/>
      <c r="AD1507" s="227">
        <f t="shared" si="348"/>
        <v>1.8907562E-3</v>
      </c>
      <c r="AE1507" s="227">
        <f t="shared" si="349"/>
        <v>3.8862965199999998E-4</v>
      </c>
      <c r="AF1507" s="227">
        <f t="shared" si="350"/>
        <v>2.4667167299999998E-4</v>
      </c>
      <c r="AG1507" s="227">
        <f t="shared" si="351"/>
        <v>2.4667167299999998E-4</v>
      </c>
      <c r="AH1507" s="227">
        <f t="shared" si="352"/>
        <v>3.4378795999999998E-4</v>
      </c>
      <c r="AI1507"/>
      <c r="AJ1507">
        <v>1.7083051</v>
      </c>
      <c r="AK1507" s="155">
        <v>9.7883961000000005E-2</v>
      </c>
      <c r="AL1507" s="155">
        <v>0</v>
      </c>
      <c r="AM1507" s="155">
        <v>0</v>
      </c>
      <c r="AN1507" s="155">
        <v>0</v>
      </c>
      <c r="AO1507" s="155">
        <v>0.46136389</v>
      </c>
      <c r="AP1507" s="155">
        <v>1.1490571999999999</v>
      </c>
      <c r="AQ1507"/>
      <c r="AR1507" s="156">
        <v>2.6822031000000001E-4</v>
      </c>
      <c r="AS1507" s="156">
        <v>2.5499689999999999E-4</v>
      </c>
      <c r="AT1507" s="156">
        <v>1.0524744E-5</v>
      </c>
      <c r="AU1507" s="156">
        <v>2.6986645000000001E-6</v>
      </c>
      <c r="AV1507" s="282">
        <f t="shared" si="357"/>
        <v>1.5287583462200002E-8</v>
      </c>
      <c r="AW1507" s="282">
        <f t="shared" si="358"/>
        <v>3.8922869665669994E-11</v>
      </c>
      <c r="AX1507" s="283">
        <f t="shared" si="359"/>
        <v>3.77964218E-4</v>
      </c>
      <c r="AY1507" s="157">
        <v>1.1697478000000001E-8</v>
      </c>
      <c r="AZ1507" s="157">
        <v>3.5294116E-11</v>
      </c>
      <c r="BA1507" s="157">
        <v>9.6428566999999993E-16</v>
      </c>
      <c r="BB1507" s="157">
        <v>0</v>
      </c>
      <c r="BC1507" s="157">
        <v>0</v>
      </c>
      <c r="BD1507" s="157">
        <v>2.2445621999999999E-12</v>
      </c>
      <c r="BE1507" s="157">
        <v>3.5878608999999999E-9</v>
      </c>
      <c r="BF1507" s="157">
        <v>5.1186967999999998E-13</v>
      </c>
      <c r="BG1507" s="157">
        <v>3.1159197000000001E-12</v>
      </c>
      <c r="BH1507" s="157">
        <v>0</v>
      </c>
      <c r="BI1507" s="157">
        <v>0</v>
      </c>
      <c r="BJ1507" s="157">
        <v>0</v>
      </c>
      <c r="BK1507" s="157">
        <v>0</v>
      </c>
      <c r="BL1507" s="157">
        <v>0</v>
      </c>
      <c r="BM1507" s="157">
        <v>0</v>
      </c>
      <c r="BN1507" s="157">
        <v>0</v>
      </c>
      <c r="BO1507" s="157">
        <v>0</v>
      </c>
      <c r="BP1507" s="157">
        <v>1.3178538E-5</v>
      </c>
      <c r="BQ1507" s="157">
        <v>3.6478568E-4</v>
      </c>
      <c r="BR1507" s="157">
        <v>0</v>
      </c>
      <c r="BS1507" s="157">
        <v>0</v>
      </c>
      <c r="BT1507" s="157">
        <v>0</v>
      </c>
      <c r="BU1507"/>
      <c r="BV1507" s="155">
        <v>5.784905E-7</v>
      </c>
      <c r="BW1507" s="155">
        <v>2.1482092E-8</v>
      </c>
      <c r="BX1507" s="155">
        <v>3.51462E-7</v>
      </c>
      <c r="BY1507" s="155">
        <v>3.9877295999999999E-11</v>
      </c>
      <c r="BZ1507" s="155">
        <v>6.9786951999999999E-8</v>
      </c>
      <c r="CA1507" s="155">
        <v>0</v>
      </c>
      <c r="CB1507" s="155">
        <v>0</v>
      </c>
      <c r="CC1507" s="155">
        <v>0</v>
      </c>
      <c r="CD1507" s="155">
        <v>0</v>
      </c>
      <c r="CE1507" s="155">
        <v>1.2164636000000001E-10</v>
      </c>
      <c r="CF1507" s="155">
        <v>0</v>
      </c>
      <c r="CG1507" s="155">
        <v>0</v>
      </c>
      <c r="CH1507" s="155">
        <v>0</v>
      </c>
      <c r="CI1507" s="155">
        <v>1.7405744000000002E-8</v>
      </c>
      <c r="CJ1507" s="155">
        <v>1.1819175E-7</v>
      </c>
      <c r="CK1507" s="155">
        <v>4.3596580000000001E-13</v>
      </c>
      <c r="CL1507" s="155">
        <v>0</v>
      </c>
      <c r="CM1507"/>
      <c r="CN1507" s="284">
        <v>0</v>
      </c>
      <c r="CO1507" s="284">
        <v>1.2605041000000001E-2</v>
      </c>
      <c r="CP1507" s="285">
        <v>0</v>
      </c>
      <c r="CQ1507" s="284">
        <v>1.4697734E-5</v>
      </c>
      <c r="CR1507" s="284">
        <v>0</v>
      </c>
      <c r="CS1507" s="284">
        <v>0</v>
      </c>
      <c r="CT1507" s="284">
        <v>2.3495036000000001E-6</v>
      </c>
      <c r="CU1507" s="284">
        <v>0</v>
      </c>
      <c r="CV1507" s="284">
        <v>0</v>
      </c>
      <c r="CW1507" s="284">
        <v>0</v>
      </c>
      <c r="CX1507"/>
      <c r="CY1507"/>
      <c r="CZ1507"/>
      <c r="DA1507"/>
      <c r="DB1507" s="212"/>
      <c r="DC1507"/>
      <c r="DD1507"/>
      <c r="DE1507"/>
      <c r="DF1507"/>
      <c r="DG1507"/>
      <c r="DH1507"/>
      <c r="DI1507" s="48"/>
      <c r="DJ1507" s="48"/>
      <c r="DK1507" s="48"/>
      <c r="DL1507" s="48"/>
    </row>
    <row r="1508" spans="1:116" ht="14.4">
      <c r="A1508" t="s">
        <v>2884</v>
      </c>
      <c r="B1508" s="188" t="s">
        <v>1252</v>
      </c>
      <c r="C1508" s="151" t="str">
        <f t="shared" ref="C1508:C1571" si="360">MID(A1508,1,12)</f>
        <v>B.044.01.220</v>
      </c>
      <c r="D1508" s="54" t="s">
        <v>1251</v>
      </c>
      <c r="E1508" s="150" t="s">
        <v>440</v>
      </c>
      <c r="F1508" s="153" t="str">
        <f t="shared" ref="F1508:F1571" si="361">MID(A1508, 21,85)</f>
        <v>Electricity Nauru production</v>
      </c>
      <c r="G1508" s="154">
        <f t="shared" si="347"/>
        <v>0.21775154666666668</v>
      </c>
      <c r="H1508"/>
      <c r="I1508"/>
      <c r="J1508" s="227">
        <f t="shared" si="353"/>
        <v>4.4143292100000002E-2</v>
      </c>
      <c r="K1508"/>
      <c r="L1508" s="280">
        <f t="shared" si="354"/>
        <v>2.8382317999999999E-3</v>
      </c>
      <c r="M1508" s="280">
        <f t="shared" si="355"/>
        <v>8.6423283E-3</v>
      </c>
      <c r="N1508" s="281">
        <f t="shared" si="356"/>
        <v>0</v>
      </c>
      <c r="O1508" s="280">
        <v>3.2662732E-2</v>
      </c>
      <c r="P1508" s="219">
        <v>6.8148536000000003E-3</v>
      </c>
      <c r="Q1508" s="219">
        <v>1.8274747E-3</v>
      </c>
      <c r="R1508" s="219">
        <v>1.5473615999999999E-3</v>
      </c>
      <c r="S1508" s="219">
        <v>1.2908702E-3</v>
      </c>
      <c r="T1508" s="219">
        <v>0</v>
      </c>
      <c r="U1508" s="219">
        <v>0</v>
      </c>
      <c r="V1508" s="219">
        <v>0</v>
      </c>
      <c r="W1508" s="286">
        <v>0</v>
      </c>
      <c r="X1508" s="219">
        <v>0</v>
      </c>
      <c r="Y1508" s="219">
        <v>0</v>
      </c>
      <c r="Z1508" s="219">
        <v>0</v>
      </c>
      <c r="AA1508" s="219">
        <v>0</v>
      </c>
      <c r="AB1508" s="219">
        <v>0</v>
      </c>
      <c r="AC1508"/>
      <c r="AD1508" s="227">
        <f t="shared" si="348"/>
        <v>3.2662732E-2</v>
      </c>
      <c r="AE1508" s="227">
        <f t="shared" si="349"/>
        <v>1.14805601E-2</v>
      </c>
      <c r="AF1508" s="227">
        <f t="shared" si="350"/>
        <v>8.6423283E-3</v>
      </c>
      <c r="AG1508" s="227">
        <f t="shared" si="351"/>
        <v>8.6423283E-3</v>
      </c>
      <c r="AH1508" s="227">
        <f t="shared" si="352"/>
        <v>0</v>
      </c>
      <c r="AI1508"/>
      <c r="AJ1508">
        <v>2.7575237000000001</v>
      </c>
      <c r="AK1508" s="155">
        <v>2.7575237000000001</v>
      </c>
      <c r="AL1508" s="155">
        <v>0</v>
      </c>
      <c r="AM1508" s="155">
        <v>0</v>
      </c>
      <c r="AN1508" s="155">
        <v>0</v>
      </c>
      <c r="AO1508" s="155">
        <v>0</v>
      </c>
      <c r="AP1508" s="155">
        <v>0</v>
      </c>
      <c r="AQ1508"/>
      <c r="AR1508" s="156">
        <v>6.1767009000000001E-3</v>
      </c>
      <c r="AS1508" s="156">
        <v>5.773406E-3</v>
      </c>
      <c r="AT1508" s="156">
        <v>2.0640769000000001E-4</v>
      </c>
      <c r="AU1508" s="156">
        <v>1.9688719E-4</v>
      </c>
      <c r="AV1508" s="282">
        <f t="shared" si="357"/>
        <v>3.4612745524599999E-7</v>
      </c>
      <c r="AW1508" s="282">
        <f t="shared" si="358"/>
        <v>7.6334203669400007E-10</v>
      </c>
      <c r="AX1508" s="283">
        <f t="shared" si="359"/>
        <v>2.7575236999999999E-2</v>
      </c>
      <c r="AY1508" s="157">
        <v>2.0207343999999999E-7</v>
      </c>
      <c r="AZ1508" s="157">
        <v>6.0970433999999997E-10</v>
      </c>
      <c r="BA1508" s="157">
        <v>1.6657994E-14</v>
      </c>
      <c r="BB1508" s="157">
        <v>0</v>
      </c>
      <c r="BC1508" s="157">
        <v>0</v>
      </c>
      <c r="BD1508" s="157">
        <v>4.1465246000000002E-11</v>
      </c>
      <c r="BE1508" s="157">
        <v>1.4401254999999999E-7</v>
      </c>
      <c r="BF1508" s="157">
        <v>9.4560987000000005E-12</v>
      </c>
      <c r="BG1508" s="157">
        <v>1.4416494E-10</v>
      </c>
      <c r="BH1508" s="157">
        <v>0</v>
      </c>
      <c r="BI1508" s="157">
        <v>0</v>
      </c>
      <c r="BJ1508" s="157">
        <v>0</v>
      </c>
      <c r="BK1508" s="157">
        <v>0</v>
      </c>
      <c r="BL1508" s="157">
        <v>0</v>
      </c>
      <c r="BM1508" s="157">
        <v>0</v>
      </c>
      <c r="BN1508" s="157">
        <v>0</v>
      </c>
      <c r="BO1508" s="157">
        <v>0</v>
      </c>
      <c r="BP1508" s="157">
        <v>0</v>
      </c>
      <c r="BQ1508" s="157">
        <v>2.7575236999999999E-2</v>
      </c>
      <c r="BR1508" s="157">
        <v>0</v>
      </c>
      <c r="BS1508" s="157">
        <v>0</v>
      </c>
      <c r="BT1508" s="157">
        <v>0</v>
      </c>
      <c r="BU1508"/>
      <c r="BV1508" s="155">
        <v>1.2732473999999999E-5</v>
      </c>
      <c r="BW1508" s="155">
        <v>9.9391667000000004E-7</v>
      </c>
      <c r="BX1508" s="155">
        <v>6.0714909999999998E-6</v>
      </c>
      <c r="BY1508" s="155">
        <v>7.3667901000000002E-10</v>
      </c>
      <c r="BZ1508" s="155">
        <v>1.9741556E-6</v>
      </c>
      <c r="CA1508" s="155">
        <v>0</v>
      </c>
      <c r="CB1508" s="155">
        <v>0</v>
      </c>
      <c r="CC1508" s="155">
        <v>0</v>
      </c>
      <c r="CD1508" s="155">
        <v>0</v>
      </c>
      <c r="CE1508" s="155">
        <v>2.2472517000000002E-9</v>
      </c>
      <c r="CF1508" s="155">
        <v>0</v>
      </c>
      <c r="CG1508" s="155">
        <v>0</v>
      </c>
      <c r="CH1508" s="155">
        <v>0</v>
      </c>
      <c r="CI1508" s="155">
        <v>3.6030484E-7</v>
      </c>
      <c r="CJ1508" s="155">
        <v>3.3296216999999998E-6</v>
      </c>
      <c r="CK1508" s="155">
        <v>0</v>
      </c>
      <c r="CL1508" s="155">
        <v>0</v>
      </c>
      <c r="CM1508"/>
      <c r="CN1508" s="284">
        <v>0</v>
      </c>
      <c r="CO1508" s="284">
        <v>0.21775154999999999</v>
      </c>
      <c r="CP1508" s="285">
        <v>0</v>
      </c>
      <c r="CQ1508" s="284">
        <v>6.8002331000000004E-4</v>
      </c>
      <c r="CR1508" s="284">
        <v>0</v>
      </c>
      <c r="CS1508" s="284">
        <v>0</v>
      </c>
      <c r="CT1508" s="284">
        <v>7.3748247999999998E-5</v>
      </c>
      <c r="CU1508" s="284">
        <v>0</v>
      </c>
      <c r="CV1508" s="284">
        <v>0</v>
      </c>
      <c r="CW1508" s="284">
        <v>0</v>
      </c>
      <c r="CX1508"/>
      <c r="CY1508"/>
      <c r="CZ1508"/>
      <c r="DA1508"/>
      <c r="DB1508" s="57"/>
      <c r="DC1508"/>
      <c r="DD1508"/>
      <c r="DE1508"/>
      <c r="DF1508"/>
      <c r="DG1508"/>
      <c r="DH1508"/>
      <c r="DI1508" s="48"/>
      <c r="DJ1508" s="48"/>
      <c r="DK1508" s="48"/>
      <c r="DL1508" s="48"/>
    </row>
    <row r="1509" spans="1:116" ht="14.4">
      <c r="A1509" t="s">
        <v>2885</v>
      </c>
      <c r="B1509" s="188" t="s">
        <v>1252</v>
      </c>
      <c r="C1509" s="151" t="str">
        <f t="shared" si="360"/>
        <v>B.044.01.221</v>
      </c>
      <c r="D1509" s="54" t="s">
        <v>1251</v>
      </c>
      <c r="E1509" s="150" t="s">
        <v>440</v>
      </c>
      <c r="F1509" s="153" t="str">
        <f t="shared" si="361"/>
        <v>Electricity Nepal production</v>
      </c>
      <c r="G1509" s="154">
        <f t="shared" ref="G1509:G1572" si="362">O1509/0.15</f>
        <v>2.3769421333333335E-3</v>
      </c>
      <c r="H1509"/>
      <c r="I1509"/>
      <c r="J1509" s="227">
        <f t="shared" si="353"/>
        <v>5.9324545441000003E-4</v>
      </c>
      <c r="K1509"/>
      <c r="L1509" s="280">
        <f t="shared" si="354"/>
        <v>7.6425212699999995E-6</v>
      </c>
      <c r="M1509" s="280">
        <f t="shared" si="355"/>
        <v>1.0104031400000001E-6</v>
      </c>
      <c r="N1509" s="281">
        <f t="shared" si="356"/>
        <v>2.2805121E-4</v>
      </c>
      <c r="O1509" s="280">
        <v>3.5654132000000001E-4</v>
      </c>
      <c r="P1509" s="286">
        <v>5.7040185000000001E-7</v>
      </c>
      <c r="Q1509" s="286">
        <v>4.4000128999999999E-7</v>
      </c>
      <c r="R1509" s="286">
        <v>3.6076077E-7</v>
      </c>
      <c r="S1509" s="286">
        <v>7.2817604999999998E-6</v>
      </c>
      <c r="T1509" s="219">
        <v>0</v>
      </c>
      <c r="U1509" s="219">
        <v>0</v>
      </c>
      <c r="V1509" s="219">
        <v>0</v>
      </c>
      <c r="W1509" s="219">
        <v>2.2805121E-4</v>
      </c>
      <c r="X1509" s="219">
        <v>0</v>
      </c>
      <c r="Y1509" s="219">
        <v>0</v>
      </c>
      <c r="Z1509" s="219">
        <v>0</v>
      </c>
      <c r="AA1509" s="219">
        <v>0</v>
      </c>
      <c r="AB1509" s="219">
        <v>0</v>
      </c>
      <c r="AC1509"/>
      <c r="AD1509" s="227">
        <f t="shared" si="348"/>
        <v>3.5654132000000001E-4</v>
      </c>
      <c r="AE1509" s="227">
        <f t="shared" si="349"/>
        <v>8.65292441E-6</v>
      </c>
      <c r="AF1509" s="227">
        <f t="shared" si="350"/>
        <v>1.0104031400000001E-6</v>
      </c>
      <c r="AG1509" s="227">
        <f t="shared" si="351"/>
        <v>1.0104031400000001E-6</v>
      </c>
      <c r="AH1509" s="227">
        <f t="shared" si="352"/>
        <v>2.2805121E-4</v>
      </c>
      <c r="AI1509"/>
      <c r="AJ1509">
        <v>1.1809345</v>
      </c>
      <c r="AK1509" s="155">
        <v>0</v>
      </c>
      <c r="AL1509" s="155">
        <v>0</v>
      </c>
      <c r="AM1509" s="155">
        <v>0</v>
      </c>
      <c r="AN1509" s="155">
        <v>0</v>
      </c>
      <c r="AO1509" s="155">
        <v>1.2140448E-2</v>
      </c>
      <c r="AP1509" s="155">
        <v>1.1687940000000001</v>
      </c>
      <c r="AQ1509"/>
      <c r="AR1509" s="156">
        <v>4.0736879999999998E-5</v>
      </c>
      <c r="AS1509" s="156">
        <v>3.8870924E-5</v>
      </c>
      <c r="AT1509" s="156">
        <v>1.8035385000000001E-6</v>
      </c>
      <c r="AU1509" s="156">
        <v>6.2417616999999997E-8</v>
      </c>
      <c r="AV1509" s="282">
        <f t="shared" si="357"/>
        <v>2.3303911474454001E-9</v>
      </c>
      <c r="AW1509" s="282">
        <f t="shared" si="358"/>
        <v>6.6698910611699996E-12</v>
      </c>
      <c r="AX1509" s="283">
        <f t="shared" si="359"/>
        <v>8.7419631000000007E-6</v>
      </c>
      <c r="AY1509" s="157">
        <v>2.2058022999999999E-9</v>
      </c>
      <c r="AZ1509" s="157">
        <v>6.6554380000000002E-12</v>
      </c>
      <c r="BA1509" s="157">
        <v>1.8183607E-16</v>
      </c>
      <c r="BB1509" s="157">
        <v>0</v>
      </c>
      <c r="BC1509" s="157">
        <v>0</v>
      </c>
      <c r="BD1509" s="157">
        <v>9.6674454000000006E-15</v>
      </c>
      <c r="BE1509" s="157">
        <v>1.2457917999999999E-10</v>
      </c>
      <c r="BF1509" s="157">
        <v>2.2046490999999998E-15</v>
      </c>
      <c r="BG1509" s="157">
        <v>1.2066576E-14</v>
      </c>
      <c r="BH1509" s="157">
        <v>0</v>
      </c>
      <c r="BI1509" s="157">
        <v>0</v>
      </c>
      <c r="BJ1509" s="157">
        <v>0</v>
      </c>
      <c r="BK1509" s="157">
        <v>0</v>
      </c>
      <c r="BL1509" s="157">
        <v>0</v>
      </c>
      <c r="BM1509" s="157">
        <v>0</v>
      </c>
      <c r="BN1509" s="157">
        <v>0</v>
      </c>
      <c r="BO1509" s="157">
        <v>0</v>
      </c>
      <c r="BP1509" s="157">
        <v>8.7419631000000007E-6</v>
      </c>
      <c r="BQ1509" s="157">
        <v>0</v>
      </c>
      <c r="BR1509" s="157">
        <v>0</v>
      </c>
      <c r="BS1509" s="157">
        <v>0</v>
      </c>
      <c r="BT1509" s="157">
        <v>0</v>
      </c>
      <c r="BU1509"/>
      <c r="BV1509" s="155">
        <v>7.3020277E-8</v>
      </c>
      <c r="BW1509" s="155">
        <v>8.3190621000000002E-11</v>
      </c>
      <c r="BX1509" s="155">
        <v>6.6275453000000005E-8</v>
      </c>
      <c r="BY1509" s="155">
        <v>1.7175357E-13</v>
      </c>
      <c r="BZ1509" s="155">
        <v>6.5862862999999997E-9</v>
      </c>
      <c r="CA1509" s="155">
        <v>0</v>
      </c>
      <c r="CB1509" s="155">
        <v>0</v>
      </c>
      <c r="CC1509" s="155">
        <v>0</v>
      </c>
      <c r="CD1509" s="155">
        <v>0</v>
      </c>
      <c r="CE1509" s="155">
        <v>5.2393717000000003E-13</v>
      </c>
      <c r="CF1509" s="155">
        <v>0</v>
      </c>
      <c r="CG1509" s="155">
        <v>0</v>
      </c>
      <c r="CH1509" s="155">
        <v>0</v>
      </c>
      <c r="CI1509" s="155">
        <v>7.4361546000000003E-11</v>
      </c>
      <c r="CJ1509" s="155">
        <v>0</v>
      </c>
      <c r="CK1509" s="155">
        <v>2.8919724000000001E-13</v>
      </c>
      <c r="CL1509" s="155">
        <v>0</v>
      </c>
      <c r="CM1509"/>
      <c r="CN1509" s="284">
        <v>0</v>
      </c>
      <c r="CO1509" s="284">
        <v>2.3769421E-3</v>
      </c>
      <c r="CP1509" s="285">
        <v>0</v>
      </c>
      <c r="CQ1509" s="284">
        <v>5.6917812E-8</v>
      </c>
      <c r="CR1509" s="284">
        <v>0</v>
      </c>
      <c r="CS1509" s="284">
        <v>0</v>
      </c>
      <c r="CT1509" s="284">
        <v>1.8506835E-7</v>
      </c>
      <c r="CU1509" s="284">
        <v>0</v>
      </c>
      <c r="CV1509" s="284">
        <v>0</v>
      </c>
      <c r="CW1509" s="284">
        <v>0</v>
      </c>
      <c r="CX1509"/>
      <c r="CY1509"/>
      <c r="CZ1509"/>
      <c r="DA1509"/>
      <c r="DB1509" s="57"/>
      <c r="DC1509"/>
      <c r="DD1509"/>
      <c r="DE1509"/>
      <c r="DF1509"/>
      <c r="DG1509"/>
      <c r="DH1509"/>
      <c r="DI1509" s="48"/>
      <c r="DJ1509" s="48"/>
      <c r="DK1509" s="48"/>
      <c r="DL1509" s="48"/>
    </row>
    <row r="1510" spans="1:116" ht="14.4">
      <c r="A1510" t="s">
        <v>2886</v>
      </c>
      <c r="B1510" s="188" t="s">
        <v>1252</v>
      </c>
      <c r="C1510" s="151" t="str">
        <f t="shared" si="360"/>
        <v>B.044.01.222</v>
      </c>
      <c r="D1510" s="54" t="s">
        <v>1251</v>
      </c>
      <c r="E1510" s="150" t="s">
        <v>440</v>
      </c>
      <c r="F1510" s="153" t="str">
        <f t="shared" si="361"/>
        <v>Electricity New Caledonia production</v>
      </c>
      <c r="G1510" s="154">
        <f t="shared" si="362"/>
        <v>0.18364283333333334</v>
      </c>
      <c r="H1510"/>
      <c r="I1510"/>
      <c r="J1510" s="227">
        <f t="shared" si="353"/>
        <v>3.5259678780999996E-2</v>
      </c>
      <c r="K1510"/>
      <c r="L1510" s="280">
        <f t="shared" si="354"/>
        <v>2.4480222000000003E-3</v>
      </c>
      <c r="M1510" s="280">
        <f t="shared" si="355"/>
        <v>5.2058319999999996E-3</v>
      </c>
      <c r="N1510" s="281">
        <f t="shared" si="356"/>
        <v>5.9399581000000001E-5</v>
      </c>
      <c r="O1510" s="280">
        <v>2.7546424999999999E-2</v>
      </c>
      <c r="P1510" s="219">
        <v>3.5403464999999999E-3</v>
      </c>
      <c r="Q1510" s="219">
        <v>1.6654854999999999E-3</v>
      </c>
      <c r="R1510" s="219">
        <v>1.4148825000000001E-3</v>
      </c>
      <c r="S1510" s="219">
        <v>1.0331397E-3</v>
      </c>
      <c r="T1510" s="219">
        <v>0</v>
      </c>
      <c r="U1510" s="219">
        <v>0</v>
      </c>
      <c r="V1510" s="219">
        <v>0</v>
      </c>
      <c r="W1510" s="286">
        <v>5.9399581000000001E-5</v>
      </c>
      <c r="X1510" s="219">
        <v>0</v>
      </c>
      <c r="Y1510" s="219">
        <v>0</v>
      </c>
      <c r="Z1510" s="219">
        <v>0</v>
      </c>
      <c r="AA1510" s="219">
        <v>0</v>
      </c>
      <c r="AB1510" s="219">
        <v>0</v>
      </c>
      <c r="AC1510"/>
      <c r="AD1510" s="227">
        <f t="shared" si="348"/>
        <v>2.7546424999999999E-2</v>
      </c>
      <c r="AE1510" s="227">
        <f t="shared" si="349"/>
        <v>7.6538541999999991E-3</v>
      </c>
      <c r="AF1510" s="227">
        <f t="shared" si="350"/>
        <v>5.2058319999999996E-3</v>
      </c>
      <c r="AG1510" s="227">
        <f t="shared" si="351"/>
        <v>5.2058319999999996E-3</v>
      </c>
      <c r="AH1510" s="227">
        <f t="shared" si="352"/>
        <v>5.9399581000000001E-5</v>
      </c>
      <c r="AI1510"/>
      <c r="AJ1510">
        <v>2.3899366999999998</v>
      </c>
      <c r="AK1510" s="155">
        <v>2.1171646000000002</v>
      </c>
      <c r="AL1510" s="155">
        <v>0</v>
      </c>
      <c r="AM1510" s="155">
        <v>0</v>
      </c>
      <c r="AN1510" s="155">
        <v>0</v>
      </c>
      <c r="AO1510" s="155">
        <v>9.0924029000000003E-2</v>
      </c>
      <c r="AP1510" s="155">
        <v>0.18184806000000001</v>
      </c>
      <c r="AQ1510"/>
      <c r="AR1510" s="156">
        <v>4.4343780999999997E-3</v>
      </c>
      <c r="AS1510" s="156">
        <v>4.1860151999999996E-3</v>
      </c>
      <c r="AT1510" s="156">
        <v>1.616329E-4</v>
      </c>
      <c r="AU1510" s="156">
        <v>8.6729943999999998E-5</v>
      </c>
      <c r="AV1510" s="282">
        <f t="shared" si="357"/>
        <v>2.5096014315299999E-7</v>
      </c>
      <c r="AW1510" s="282">
        <f t="shared" si="358"/>
        <v>5.9775481617700002E-10</v>
      </c>
      <c r="AX1510" s="283">
        <f t="shared" si="359"/>
        <v>1.2147050983900001E-2</v>
      </c>
      <c r="AY1510" s="157">
        <v>1.7042055E-7</v>
      </c>
      <c r="AZ1510" s="157">
        <v>5.1419993999999998E-10</v>
      </c>
      <c r="BA1510" s="157">
        <v>1.4048677000000001E-14</v>
      </c>
      <c r="BB1510" s="157">
        <v>0</v>
      </c>
      <c r="BC1510" s="157">
        <v>0</v>
      </c>
      <c r="BD1510" s="157">
        <v>3.7915152999999997E-11</v>
      </c>
      <c r="BE1510" s="157">
        <v>8.0501677999999998E-8</v>
      </c>
      <c r="BF1510" s="157">
        <v>8.6465045000000005E-12</v>
      </c>
      <c r="BG1510" s="157">
        <v>7.4894322999999994E-11</v>
      </c>
      <c r="BH1510" s="157">
        <v>0</v>
      </c>
      <c r="BI1510" s="157">
        <v>0</v>
      </c>
      <c r="BJ1510" s="157">
        <v>0</v>
      </c>
      <c r="BK1510" s="157">
        <v>0</v>
      </c>
      <c r="BL1510" s="157">
        <v>0</v>
      </c>
      <c r="BM1510" s="157">
        <v>0</v>
      </c>
      <c r="BN1510" s="157">
        <v>0</v>
      </c>
      <c r="BO1510" s="157">
        <v>0</v>
      </c>
      <c r="BP1510" s="157">
        <v>2.2769839E-6</v>
      </c>
      <c r="BQ1510" s="157">
        <v>1.2144774000000001E-2</v>
      </c>
      <c r="BR1510" s="157">
        <v>0</v>
      </c>
      <c r="BS1510" s="157">
        <v>0</v>
      </c>
      <c r="BT1510" s="157">
        <v>0</v>
      </c>
      <c r="BU1510"/>
      <c r="BV1510" s="155">
        <v>9.8499840000000001E-6</v>
      </c>
      <c r="BW1510" s="155">
        <v>5.1634408999999999E-7</v>
      </c>
      <c r="BX1510" s="155">
        <v>5.1204494999999997E-6</v>
      </c>
      <c r="BY1510" s="155">
        <v>6.7360743000000004E-10</v>
      </c>
      <c r="BZ1510" s="155">
        <v>1.3500732E-6</v>
      </c>
      <c r="CA1510" s="155">
        <v>0</v>
      </c>
      <c r="CB1510" s="155">
        <v>0</v>
      </c>
      <c r="CC1510" s="155">
        <v>0</v>
      </c>
      <c r="CD1510" s="155">
        <v>0</v>
      </c>
      <c r="CE1510" s="155">
        <v>2.0548508E-9</v>
      </c>
      <c r="CF1510" s="155">
        <v>0</v>
      </c>
      <c r="CG1510" s="155">
        <v>0</v>
      </c>
      <c r="CH1510" s="155">
        <v>0</v>
      </c>
      <c r="CI1510" s="155">
        <v>3.0398000999999998E-7</v>
      </c>
      <c r="CJ1510" s="155">
        <v>2.5564086000000001E-6</v>
      </c>
      <c r="CK1510" s="155">
        <v>7.5326039999999999E-14</v>
      </c>
      <c r="CL1510" s="155">
        <v>0</v>
      </c>
      <c r="CM1510"/>
      <c r="CN1510" s="284">
        <v>0</v>
      </c>
      <c r="CO1510" s="284">
        <v>0.18364284</v>
      </c>
      <c r="CP1510" s="285">
        <v>0</v>
      </c>
      <c r="CQ1510" s="284">
        <v>3.5327511E-4</v>
      </c>
      <c r="CR1510" s="284">
        <v>0</v>
      </c>
      <c r="CS1510" s="284">
        <v>0</v>
      </c>
      <c r="CT1510" s="284">
        <v>4.7353113000000001E-5</v>
      </c>
      <c r="CU1510" s="284">
        <v>0</v>
      </c>
      <c r="CV1510" s="284">
        <v>0</v>
      </c>
      <c r="CW1510" s="284">
        <v>0</v>
      </c>
      <c r="CX1510"/>
      <c r="CY1510"/>
      <c r="CZ1510"/>
      <c r="DA1510"/>
      <c r="DB1510" s="57"/>
      <c r="DC1510"/>
      <c r="DD1510"/>
      <c r="DE1510"/>
      <c r="DF1510"/>
      <c r="DG1510"/>
      <c r="DH1510"/>
      <c r="DI1510" s="48"/>
      <c r="DJ1510" s="48"/>
      <c r="DK1510" s="48"/>
      <c r="DL1510" s="48"/>
    </row>
    <row r="1511" spans="1:116" ht="14.4">
      <c r="A1511" t="s">
        <v>2887</v>
      </c>
      <c r="B1511" s="188" t="s">
        <v>1252</v>
      </c>
      <c r="C1511" s="151" t="str">
        <f t="shared" si="360"/>
        <v>B.044.01.223</v>
      </c>
      <c r="D1511" s="54" t="s">
        <v>1251</v>
      </c>
      <c r="E1511" s="150" t="s">
        <v>440</v>
      </c>
      <c r="F1511" s="153" t="str">
        <f t="shared" si="361"/>
        <v>Electricity New Zealand production</v>
      </c>
      <c r="G1511" s="154">
        <f t="shared" si="362"/>
        <v>3.6053862666666665E-2</v>
      </c>
      <c r="H1511"/>
      <c r="I1511"/>
      <c r="J1511" s="227">
        <f t="shared" si="353"/>
        <v>7.3166665499999999E-3</v>
      </c>
      <c r="K1511"/>
      <c r="L1511" s="280">
        <f t="shared" si="354"/>
        <v>6.9258511999999996E-4</v>
      </c>
      <c r="M1511" s="280">
        <f t="shared" si="355"/>
        <v>1.07331453E-3</v>
      </c>
      <c r="N1511" s="281">
        <f t="shared" si="356"/>
        <v>1.4268749999999999E-4</v>
      </c>
      <c r="O1511" s="280">
        <v>5.4080793999999998E-3</v>
      </c>
      <c r="P1511" s="219">
        <v>5.6192595000000001E-4</v>
      </c>
      <c r="Q1511" s="219">
        <v>5.1138857999999995E-4</v>
      </c>
      <c r="R1511" s="219">
        <v>4.5383585E-4</v>
      </c>
      <c r="S1511" s="219">
        <v>2.3874926999999999E-4</v>
      </c>
      <c r="T1511" s="219">
        <v>0</v>
      </c>
      <c r="U1511" s="219">
        <v>0</v>
      </c>
      <c r="V1511" s="219">
        <v>0</v>
      </c>
      <c r="W1511" s="286">
        <v>1.4268749999999999E-4</v>
      </c>
      <c r="X1511" s="219">
        <v>0</v>
      </c>
      <c r="Y1511" s="219">
        <v>0</v>
      </c>
      <c r="Z1511" s="219">
        <v>0</v>
      </c>
      <c r="AA1511" s="219">
        <v>0</v>
      </c>
      <c r="AB1511" s="219">
        <v>0</v>
      </c>
      <c r="AC1511"/>
      <c r="AD1511" s="227">
        <f t="shared" si="348"/>
        <v>5.4080793999999998E-3</v>
      </c>
      <c r="AE1511" s="227">
        <f t="shared" si="349"/>
        <v>1.7658996499999998E-3</v>
      </c>
      <c r="AF1511" s="227">
        <f t="shared" si="350"/>
        <v>1.07331453E-3</v>
      </c>
      <c r="AG1511" s="227">
        <f t="shared" si="351"/>
        <v>1.07331453E-3</v>
      </c>
      <c r="AH1511" s="227">
        <f t="shared" si="352"/>
        <v>1.4268749999999999E-4</v>
      </c>
      <c r="AI1511"/>
      <c r="AJ1511">
        <v>1.3512143000000001</v>
      </c>
      <c r="AK1511" s="155">
        <v>0.39505987999999997</v>
      </c>
      <c r="AL1511" s="155">
        <v>0</v>
      </c>
      <c r="AM1511" s="155">
        <v>0</v>
      </c>
      <c r="AN1511" s="155">
        <v>5.7156143E-2</v>
      </c>
      <c r="AO1511" s="155">
        <v>0.32937439000000002</v>
      </c>
      <c r="AP1511" s="155">
        <v>0.56962391000000001</v>
      </c>
      <c r="AQ1511"/>
      <c r="AR1511" s="156">
        <v>8.4013136000000001E-4</v>
      </c>
      <c r="AS1511" s="156">
        <v>7.9096939000000005E-4</v>
      </c>
      <c r="AT1511" s="156">
        <v>3.1262103000000002E-5</v>
      </c>
      <c r="AU1511" s="156">
        <v>1.7899864999999999E-5</v>
      </c>
      <c r="AV1511" s="282">
        <f t="shared" si="357"/>
        <v>4.7420226613999999E-8</v>
      </c>
      <c r="AW1511" s="282">
        <f t="shared" si="358"/>
        <v>1.1561428242050001E-10</v>
      </c>
      <c r="AX1511" s="283">
        <f t="shared" si="359"/>
        <v>2.5069839875000001E-3</v>
      </c>
      <c r="AY1511" s="157">
        <v>3.3457984000000002E-8</v>
      </c>
      <c r="AZ1511" s="157">
        <v>1.0095081E-10</v>
      </c>
      <c r="BA1511" s="157">
        <v>2.7581204999999998E-15</v>
      </c>
      <c r="BB1511" s="157">
        <v>0</v>
      </c>
      <c r="BC1511" s="157">
        <v>0</v>
      </c>
      <c r="BD1511" s="157">
        <v>1.2161613999999999E-11</v>
      </c>
      <c r="BE1511" s="157">
        <v>1.3950081E-8</v>
      </c>
      <c r="BF1511" s="157">
        <v>2.7734412999999999E-12</v>
      </c>
      <c r="BG1511" s="157">
        <v>1.1887273E-11</v>
      </c>
      <c r="BH1511" s="157">
        <v>0</v>
      </c>
      <c r="BI1511" s="157">
        <v>0</v>
      </c>
      <c r="BJ1511" s="157">
        <v>0</v>
      </c>
      <c r="BK1511" s="157">
        <v>0</v>
      </c>
      <c r="BL1511" s="157">
        <v>0</v>
      </c>
      <c r="BM1511" s="157">
        <v>0</v>
      </c>
      <c r="BN1511" s="157">
        <v>0</v>
      </c>
      <c r="BO1511" s="157">
        <v>0</v>
      </c>
      <c r="BP1511" s="157">
        <v>5.4696875000000003E-6</v>
      </c>
      <c r="BQ1511" s="157">
        <v>2.5015142999999999E-3</v>
      </c>
      <c r="BR1511" s="157">
        <v>0</v>
      </c>
      <c r="BS1511" s="157">
        <v>0</v>
      </c>
      <c r="BT1511" s="157">
        <v>0</v>
      </c>
      <c r="BU1511"/>
      <c r="BV1511" s="155">
        <v>1.9256691000000002E-6</v>
      </c>
      <c r="BW1511" s="155">
        <v>8.1954448999999995E-8</v>
      </c>
      <c r="BX1511" s="155">
        <v>1.0052773999999999E-6</v>
      </c>
      <c r="BY1511" s="155">
        <v>2.1606543E-10</v>
      </c>
      <c r="BZ1511" s="155">
        <v>2.8120842999999998E-7</v>
      </c>
      <c r="CA1511" s="155">
        <v>0</v>
      </c>
      <c r="CB1511" s="155">
        <v>0</v>
      </c>
      <c r="CC1511" s="155">
        <v>0</v>
      </c>
      <c r="CD1511" s="155">
        <v>0</v>
      </c>
      <c r="CE1511" s="155">
        <v>6.5911121999999997E-10</v>
      </c>
      <c r="CF1511" s="155">
        <v>0</v>
      </c>
      <c r="CG1511" s="155">
        <v>0</v>
      </c>
      <c r="CH1511" s="155">
        <v>0</v>
      </c>
      <c r="CI1511" s="155">
        <v>9.2073109999999995E-8</v>
      </c>
      <c r="CJ1511" s="155">
        <v>4.6428045000000002E-7</v>
      </c>
      <c r="CK1511" s="155">
        <v>1.8094546000000001E-13</v>
      </c>
      <c r="CL1511" s="155">
        <v>0</v>
      </c>
      <c r="CM1511"/>
      <c r="CN1511" s="284">
        <v>0</v>
      </c>
      <c r="CO1511" s="284">
        <v>3.6053861999999999E-2</v>
      </c>
      <c r="CP1511" s="285">
        <v>0</v>
      </c>
      <c r="CQ1511" s="284">
        <v>5.6072039999999997E-5</v>
      </c>
      <c r="CR1511" s="284">
        <v>0</v>
      </c>
      <c r="CS1511" s="284">
        <v>0</v>
      </c>
      <c r="CT1511" s="284">
        <v>9.3804711999999999E-6</v>
      </c>
      <c r="CU1511" s="284">
        <v>0</v>
      </c>
      <c r="CV1511" s="284">
        <v>0</v>
      </c>
      <c r="CW1511" s="284">
        <v>0</v>
      </c>
      <c r="CX1511"/>
      <c r="CY1511"/>
      <c r="CZ1511"/>
      <c r="DA1511"/>
      <c r="DB1511" s="57"/>
      <c r="DC1511"/>
      <c r="DD1511"/>
      <c r="DE1511"/>
      <c r="DF1511"/>
      <c r="DG1511"/>
      <c r="DH1511"/>
      <c r="DI1511" s="48"/>
      <c r="DJ1511" s="48"/>
      <c r="DK1511" s="48"/>
      <c r="DL1511" s="48"/>
    </row>
    <row r="1512" spans="1:116" ht="14.4">
      <c r="A1512" t="s">
        <v>2888</v>
      </c>
      <c r="B1512" s="188" t="s">
        <v>1252</v>
      </c>
      <c r="C1512" s="151" t="str">
        <f t="shared" si="360"/>
        <v>B.044.01.224</v>
      </c>
      <c r="D1512" s="54" t="s">
        <v>1251</v>
      </c>
      <c r="E1512" s="150" t="s">
        <v>440</v>
      </c>
      <c r="F1512" s="153" t="str">
        <f t="shared" si="361"/>
        <v>Electricity Nicaragua production</v>
      </c>
      <c r="G1512" s="154">
        <f t="shared" si="362"/>
        <v>9.2786193333333336E-2</v>
      </c>
      <c r="H1512"/>
      <c r="I1512"/>
      <c r="J1512" s="227">
        <f t="shared" si="353"/>
        <v>2.1135359879000001E-2</v>
      </c>
      <c r="K1512"/>
      <c r="L1512" s="280">
        <f t="shared" si="354"/>
        <v>2.1271029500000002E-3</v>
      </c>
      <c r="M1512" s="280">
        <f t="shared" si="355"/>
        <v>5.0058506999999999E-3</v>
      </c>
      <c r="N1512" s="281">
        <f t="shared" si="356"/>
        <v>8.4477229000000004E-5</v>
      </c>
      <c r="O1512" s="280">
        <v>1.3917929000000001E-2</v>
      </c>
      <c r="P1512" s="219">
        <v>3.5530853999999998E-3</v>
      </c>
      <c r="Q1512" s="219">
        <v>1.4527653000000001E-3</v>
      </c>
      <c r="R1512" s="219">
        <v>1.2274064E-3</v>
      </c>
      <c r="S1512" s="219">
        <v>8.9969655000000004E-4</v>
      </c>
      <c r="T1512" s="219">
        <v>0</v>
      </c>
      <c r="U1512" s="219">
        <v>0</v>
      </c>
      <c r="V1512" s="219">
        <v>0</v>
      </c>
      <c r="W1512" s="286">
        <v>8.4477229000000004E-5</v>
      </c>
      <c r="X1512" s="219">
        <v>0</v>
      </c>
      <c r="Y1512" s="219">
        <v>0</v>
      </c>
      <c r="Z1512" s="219">
        <v>0</v>
      </c>
      <c r="AA1512" s="219">
        <v>0</v>
      </c>
      <c r="AB1512" s="219">
        <v>0</v>
      </c>
      <c r="AC1512"/>
      <c r="AD1512" s="227">
        <f t="shared" si="348"/>
        <v>1.3917929000000001E-2</v>
      </c>
      <c r="AE1512" s="227">
        <f t="shared" si="349"/>
        <v>7.13295365E-3</v>
      </c>
      <c r="AF1512" s="227">
        <f t="shared" si="350"/>
        <v>5.0058506999999999E-3</v>
      </c>
      <c r="AG1512" s="227">
        <f t="shared" si="351"/>
        <v>5.0058506999999999E-3</v>
      </c>
      <c r="AH1512" s="227">
        <f t="shared" si="352"/>
        <v>8.4477229000000004E-5</v>
      </c>
      <c r="AI1512"/>
      <c r="AJ1512">
        <v>2.5590492999999999</v>
      </c>
      <c r="AK1512" s="155">
        <v>1.1630020000000001</v>
      </c>
      <c r="AL1512" s="155">
        <v>0</v>
      </c>
      <c r="AM1512" s="155">
        <v>0</v>
      </c>
      <c r="AN1512" s="155">
        <v>0.84958502000000002</v>
      </c>
      <c r="AO1512" s="155">
        <v>0.36242058999999999</v>
      </c>
      <c r="AP1512" s="155">
        <v>0.1840417</v>
      </c>
      <c r="AQ1512"/>
      <c r="AR1512" s="156">
        <v>2.9241688999999999E-3</v>
      </c>
      <c r="AS1512" s="156">
        <v>2.7485028000000002E-3</v>
      </c>
      <c r="AT1512" s="156">
        <v>9.2604714999999999E-5</v>
      </c>
      <c r="AU1512" s="156">
        <v>8.3061466000000005E-5</v>
      </c>
      <c r="AV1512" s="282">
        <f t="shared" si="357"/>
        <v>1.6477834328399998E-7</v>
      </c>
      <c r="AW1512" s="282">
        <f t="shared" si="358"/>
        <v>3.4247305324360002E-10</v>
      </c>
      <c r="AX1512" s="283">
        <f t="shared" si="359"/>
        <v>1.16332582938E-2</v>
      </c>
      <c r="AY1512" s="157">
        <v>8.6105584999999994E-8</v>
      </c>
      <c r="AZ1512" s="157">
        <v>2.5980133E-10</v>
      </c>
      <c r="BA1512" s="157">
        <v>7.0981435999999999E-15</v>
      </c>
      <c r="BB1512" s="157">
        <v>0</v>
      </c>
      <c r="BC1512" s="157">
        <v>0</v>
      </c>
      <c r="BD1512" s="157">
        <v>3.2891284E-11</v>
      </c>
      <c r="BE1512" s="157">
        <v>7.8639867000000002E-8</v>
      </c>
      <c r="BF1512" s="157">
        <v>7.5008170999999999E-12</v>
      </c>
      <c r="BG1512" s="157">
        <v>7.5163808000000003E-11</v>
      </c>
      <c r="BH1512" s="157">
        <v>0</v>
      </c>
      <c r="BI1512" s="157">
        <v>0</v>
      </c>
      <c r="BJ1512" s="157">
        <v>0</v>
      </c>
      <c r="BK1512" s="157">
        <v>0</v>
      </c>
      <c r="BL1512" s="157">
        <v>0</v>
      </c>
      <c r="BM1512" s="157">
        <v>0</v>
      </c>
      <c r="BN1512" s="157">
        <v>0</v>
      </c>
      <c r="BO1512" s="157">
        <v>0</v>
      </c>
      <c r="BP1512" s="157">
        <v>3.2382937999999999E-6</v>
      </c>
      <c r="BQ1512" s="157">
        <v>1.163002E-2</v>
      </c>
      <c r="BR1512" s="157">
        <v>0</v>
      </c>
      <c r="BS1512" s="157">
        <v>0</v>
      </c>
      <c r="BT1512" s="157">
        <v>0</v>
      </c>
      <c r="BU1512"/>
      <c r="BV1512" s="155">
        <v>6.0124069000000003E-6</v>
      </c>
      <c r="BW1512" s="155">
        <v>5.1820200000000002E-7</v>
      </c>
      <c r="BX1512" s="155">
        <v>2.5871252000000001E-6</v>
      </c>
      <c r="BY1512" s="155">
        <v>5.8435245999999995E-10</v>
      </c>
      <c r="BZ1512" s="155">
        <v>1.2321613E-6</v>
      </c>
      <c r="CA1512" s="155">
        <v>0</v>
      </c>
      <c r="CB1512" s="155">
        <v>0</v>
      </c>
      <c r="CC1512" s="155">
        <v>0</v>
      </c>
      <c r="CD1512" s="155">
        <v>0</v>
      </c>
      <c r="CE1512" s="155">
        <v>1.7825769999999999E-9</v>
      </c>
      <c r="CF1512" s="155">
        <v>0</v>
      </c>
      <c r="CG1512" s="155">
        <v>0</v>
      </c>
      <c r="CH1512" s="155">
        <v>0</v>
      </c>
      <c r="CI1512" s="155">
        <v>2.6826352999999999E-7</v>
      </c>
      <c r="CJ1512" s="155">
        <v>1.4042878E-6</v>
      </c>
      <c r="CK1512" s="155">
        <v>1.0712761E-13</v>
      </c>
      <c r="CL1512" s="155">
        <v>0</v>
      </c>
      <c r="CM1512"/>
      <c r="CN1512" s="284">
        <v>0</v>
      </c>
      <c r="CO1512" s="284">
        <v>9.2786191000000004E-2</v>
      </c>
      <c r="CP1512" s="285">
        <v>0</v>
      </c>
      <c r="CQ1512" s="284">
        <v>3.5454626000000001E-4</v>
      </c>
      <c r="CR1512" s="284">
        <v>0</v>
      </c>
      <c r="CS1512" s="284">
        <v>0</v>
      </c>
      <c r="CT1512" s="284">
        <v>4.4103034999999997E-5</v>
      </c>
      <c r="CU1512" s="284">
        <v>0</v>
      </c>
      <c r="CV1512" s="284">
        <v>0</v>
      </c>
      <c r="CW1512" s="284">
        <v>0</v>
      </c>
      <c r="CX1512"/>
      <c r="CY1512"/>
      <c r="CZ1512"/>
      <c r="DA1512"/>
      <c r="DB1512" s="57"/>
      <c r="DC1512"/>
      <c r="DD1512"/>
      <c r="DE1512"/>
      <c r="DF1512"/>
      <c r="DG1512"/>
      <c r="DH1512"/>
      <c r="DI1512" s="48"/>
      <c r="DJ1512" s="48"/>
      <c r="DK1512" s="48"/>
      <c r="DL1512" s="48"/>
    </row>
    <row r="1513" spans="1:116" ht="14.4">
      <c r="A1513" t="s">
        <v>2889</v>
      </c>
      <c r="B1513" s="188" t="s">
        <v>1252</v>
      </c>
      <c r="C1513" s="151" t="str">
        <f t="shared" si="360"/>
        <v>B.044.01.225</v>
      </c>
      <c r="D1513" s="54" t="s">
        <v>1251</v>
      </c>
      <c r="E1513" s="150" t="s">
        <v>440</v>
      </c>
      <c r="F1513" s="153" t="str">
        <f t="shared" si="361"/>
        <v>Electricity Niger production</v>
      </c>
      <c r="G1513" s="154">
        <f t="shared" si="362"/>
        <v>0.40566262666666669</v>
      </c>
      <c r="H1513"/>
      <c r="I1513"/>
      <c r="J1513" s="227">
        <f t="shared" si="353"/>
        <v>8.0022543821000006E-2</v>
      </c>
      <c r="K1513"/>
      <c r="L1513" s="280">
        <f t="shared" si="354"/>
        <v>5.5399140999999995E-3</v>
      </c>
      <c r="M1513" s="280">
        <f t="shared" si="355"/>
        <v>1.36207992E-2</v>
      </c>
      <c r="N1513" s="281">
        <f t="shared" si="356"/>
        <v>1.2436520999999999E-5</v>
      </c>
      <c r="O1513" s="280">
        <v>6.0849394000000001E-2</v>
      </c>
      <c r="P1513" s="219">
        <v>9.8966964000000001E-3</v>
      </c>
      <c r="Q1513" s="219">
        <v>3.7241027999999998E-3</v>
      </c>
      <c r="R1513" s="219">
        <v>3.1807067E-3</v>
      </c>
      <c r="S1513" s="219">
        <v>2.3592074E-3</v>
      </c>
      <c r="T1513" s="219">
        <v>0</v>
      </c>
      <c r="U1513" s="219">
        <v>0</v>
      </c>
      <c r="V1513" s="219">
        <v>0</v>
      </c>
      <c r="W1513" s="286">
        <v>1.2436520999999999E-5</v>
      </c>
      <c r="X1513" s="219">
        <v>0</v>
      </c>
      <c r="Y1513" s="219">
        <v>0</v>
      </c>
      <c r="Z1513" s="219">
        <v>0</v>
      </c>
      <c r="AA1513" s="219">
        <v>0</v>
      </c>
      <c r="AB1513" s="219">
        <v>0</v>
      </c>
      <c r="AC1513"/>
      <c r="AD1513" s="227">
        <f t="shared" si="348"/>
        <v>6.0849394000000001E-2</v>
      </c>
      <c r="AE1513" s="227">
        <f t="shared" si="349"/>
        <v>1.91607133E-2</v>
      </c>
      <c r="AF1513" s="227">
        <f t="shared" si="350"/>
        <v>1.36207992E-2</v>
      </c>
      <c r="AG1513" s="227">
        <f t="shared" si="351"/>
        <v>1.36207992E-2</v>
      </c>
      <c r="AH1513" s="227">
        <f t="shared" si="352"/>
        <v>1.2436520999999999E-5</v>
      </c>
      <c r="AI1513"/>
      <c r="AJ1513">
        <v>4.9377602999999999</v>
      </c>
      <c r="AK1513" s="155">
        <v>4.8908778000000002</v>
      </c>
      <c r="AL1513" s="155">
        <v>0</v>
      </c>
      <c r="AM1513" s="155">
        <v>0</v>
      </c>
      <c r="AN1513" s="155">
        <v>0</v>
      </c>
      <c r="AO1513" s="155">
        <v>4.6882493999999997E-2</v>
      </c>
      <c r="AP1513" s="155">
        <v>0</v>
      </c>
      <c r="AQ1513"/>
      <c r="AR1513" s="156">
        <v>1.0539257999999999E-2</v>
      </c>
      <c r="AS1513" s="156">
        <v>9.8959041000000001E-3</v>
      </c>
      <c r="AT1513" s="156">
        <v>3.6901052E-4</v>
      </c>
      <c r="AU1513" s="156">
        <v>2.7434308999999999E-4</v>
      </c>
      <c r="AV1513" s="282">
        <f t="shared" si="357"/>
        <v>5.9327962462300003E-7</v>
      </c>
      <c r="AW1513" s="282">
        <f t="shared" si="358"/>
        <v>1.364683925191E-9</v>
      </c>
      <c r="AX1513" s="283">
        <f t="shared" si="359"/>
        <v>3.8423402733310005E-2</v>
      </c>
      <c r="AY1513" s="157">
        <v>3.7645492000000002E-7</v>
      </c>
      <c r="AZ1513" s="157">
        <v>1.1358554E-9</v>
      </c>
      <c r="BA1513" s="157">
        <v>3.1033191000000001E-14</v>
      </c>
      <c r="BB1513" s="157">
        <v>0</v>
      </c>
      <c r="BC1513" s="157">
        <v>0</v>
      </c>
      <c r="BD1513" s="157">
        <v>8.5234622999999999E-11</v>
      </c>
      <c r="BE1513" s="157">
        <v>2.1673947E-7</v>
      </c>
      <c r="BF1513" s="157">
        <v>1.9437652000000001E-11</v>
      </c>
      <c r="BG1513" s="157">
        <v>2.0935984E-10</v>
      </c>
      <c r="BH1513" s="157">
        <v>0</v>
      </c>
      <c r="BI1513" s="157">
        <v>0</v>
      </c>
      <c r="BJ1513" s="157">
        <v>0</v>
      </c>
      <c r="BK1513" s="157">
        <v>0</v>
      </c>
      <c r="BL1513" s="157">
        <v>0</v>
      </c>
      <c r="BM1513" s="157">
        <v>0</v>
      </c>
      <c r="BN1513" s="157">
        <v>0</v>
      </c>
      <c r="BO1513" s="157">
        <v>0</v>
      </c>
      <c r="BP1513" s="157">
        <v>4.7673331E-7</v>
      </c>
      <c r="BQ1513" s="157">
        <v>3.8422926000000003E-2</v>
      </c>
      <c r="BR1513" s="157">
        <v>0</v>
      </c>
      <c r="BS1513" s="157">
        <v>0</v>
      </c>
      <c r="BT1513" s="157">
        <v>0</v>
      </c>
      <c r="BU1513"/>
      <c r="BV1513" s="155">
        <v>2.2653966000000001E-5</v>
      </c>
      <c r="BW1513" s="155">
        <v>1.44339E-6</v>
      </c>
      <c r="BX1513" s="155">
        <v>1.1310950000000001E-5</v>
      </c>
      <c r="BY1513" s="155">
        <v>1.5142936000000001E-9</v>
      </c>
      <c r="BZ1513" s="155">
        <v>3.3006497000000001E-6</v>
      </c>
      <c r="CA1513" s="155">
        <v>0</v>
      </c>
      <c r="CB1513" s="155">
        <v>0</v>
      </c>
      <c r="CC1513" s="155">
        <v>0</v>
      </c>
      <c r="CD1513" s="155">
        <v>0</v>
      </c>
      <c r="CE1513" s="155">
        <v>4.6193781999999997E-9</v>
      </c>
      <c r="CF1513" s="155">
        <v>0</v>
      </c>
      <c r="CG1513" s="155">
        <v>0</v>
      </c>
      <c r="CH1513" s="155">
        <v>0</v>
      </c>
      <c r="CI1513" s="155">
        <v>7.0170434999999999E-7</v>
      </c>
      <c r="CJ1513" s="155">
        <v>5.8911376000000003E-6</v>
      </c>
      <c r="CK1513" s="155">
        <v>1.5771051999999999E-14</v>
      </c>
      <c r="CL1513" s="155">
        <v>0</v>
      </c>
      <c r="CM1513"/>
      <c r="CN1513" s="284">
        <v>0</v>
      </c>
      <c r="CO1513" s="284">
        <v>0.40566263000000002</v>
      </c>
      <c r="CP1513" s="285">
        <v>0</v>
      </c>
      <c r="CQ1513" s="284">
        <v>9.8754641000000005E-4</v>
      </c>
      <c r="CR1513" s="284">
        <v>0</v>
      </c>
      <c r="CS1513" s="284">
        <v>0</v>
      </c>
      <c r="CT1513" s="284">
        <v>1.1918315E-4</v>
      </c>
      <c r="CU1513" s="284">
        <v>0</v>
      </c>
      <c r="CV1513" s="284">
        <v>0</v>
      </c>
      <c r="CW1513" s="284">
        <v>0</v>
      </c>
      <c r="CX1513"/>
      <c r="CY1513"/>
      <c r="CZ1513"/>
      <c r="DA1513"/>
      <c r="DB1513" s="54"/>
      <c r="DC1513"/>
      <c r="DD1513"/>
      <c r="DE1513"/>
      <c r="DF1513"/>
      <c r="DG1513"/>
      <c r="DH1513"/>
      <c r="DI1513" s="48"/>
      <c r="DJ1513" s="48"/>
      <c r="DK1513" s="48"/>
      <c r="DL1513" s="48"/>
    </row>
    <row r="1514" spans="1:116" ht="14.4">
      <c r="A1514" t="s">
        <v>2890</v>
      </c>
      <c r="B1514" s="188" t="s">
        <v>1252</v>
      </c>
      <c r="C1514" s="151" t="str">
        <f t="shared" si="360"/>
        <v>B.044.01.226</v>
      </c>
      <c r="D1514" s="54" t="s">
        <v>1251</v>
      </c>
      <c r="E1514" s="150" t="s">
        <v>440</v>
      </c>
      <c r="F1514" s="153" t="str">
        <f t="shared" si="361"/>
        <v>Electricity Nigeria production</v>
      </c>
      <c r="G1514" s="154">
        <f t="shared" si="362"/>
        <v>0.17553493333333334</v>
      </c>
      <c r="H1514"/>
      <c r="I1514"/>
      <c r="J1514" s="227">
        <f t="shared" si="353"/>
        <v>3.5473470945000002E-2</v>
      </c>
      <c r="K1514"/>
      <c r="L1514" s="280">
        <f t="shared" si="354"/>
        <v>3.7286007999999997E-3</v>
      </c>
      <c r="M1514" s="280">
        <f t="shared" si="355"/>
        <v>5.3632001999999995E-3</v>
      </c>
      <c r="N1514" s="281">
        <f t="shared" si="356"/>
        <v>5.1429944999999997E-5</v>
      </c>
      <c r="O1514" s="280">
        <v>2.6330240000000001E-2</v>
      </c>
      <c r="P1514" s="219">
        <v>2.5131632999999998E-3</v>
      </c>
      <c r="Q1514" s="219">
        <v>2.8500369000000001E-3</v>
      </c>
      <c r="R1514" s="219">
        <v>2.583906E-3</v>
      </c>
      <c r="S1514" s="219">
        <v>1.1446948E-3</v>
      </c>
      <c r="T1514" s="219">
        <v>0</v>
      </c>
      <c r="U1514" s="219">
        <v>0</v>
      </c>
      <c r="V1514" s="219">
        <v>0</v>
      </c>
      <c r="W1514" s="286">
        <v>5.1429944999999997E-5</v>
      </c>
      <c r="X1514" s="219">
        <v>0</v>
      </c>
      <c r="Y1514" s="219">
        <v>0</v>
      </c>
      <c r="Z1514" s="219">
        <v>0</v>
      </c>
      <c r="AA1514" s="219">
        <v>0</v>
      </c>
      <c r="AB1514" s="219">
        <v>0</v>
      </c>
      <c r="AC1514"/>
      <c r="AD1514" s="227">
        <f t="shared" si="348"/>
        <v>2.6330240000000001E-2</v>
      </c>
      <c r="AE1514" s="227">
        <f t="shared" si="349"/>
        <v>9.091801E-3</v>
      </c>
      <c r="AF1514" s="227">
        <f t="shared" si="350"/>
        <v>5.3632001999999995E-3</v>
      </c>
      <c r="AG1514" s="227">
        <f t="shared" si="351"/>
        <v>5.3632001999999995E-3</v>
      </c>
      <c r="AH1514" s="227">
        <f t="shared" si="352"/>
        <v>5.1429944999999997E-5</v>
      </c>
      <c r="AI1514"/>
      <c r="AJ1514">
        <v>2.3016147</v>
      </c>
      <c r="AK1514" s="155">
        <v>2.0294995</v>
      </c>
      <c r="AL1514" s="155">
        <v>0</v>
      </c>
      <c r="AM1514" s="155">
        <v>0</v>
      </c>
      <c r="AN1514" s="155">
        <v>5.8669092999999997E-3</v>
      </c>
      <c r="AO1514" s="155">
        <v>2.9003080999999999E-3</v>
      </c>
      <c r="AP1514" s="155">
        <v>0.26334797999999998</v>
      </c>
      <c r="AQ1514"/>
      <c r="AR1514" s="156">
        <v>4.0447247000000002E-3</v>
      </c>
      <c r="AS1514" s="156">
        <v>3.7790631000000001E-3</v>
      </c>
      <c r="AT1514" s="156">
        <v>1.5155014999999999E-4</v>
      </c>
      <c r="AU1514" s="156">
        <v>1.1411144E-4</v>
      </c>
      <c r="AV1514" s="282">
        <f t="shared" si="357"/>
        <v>2.2656254192599999E-7</v>
      </c>
      <c r="AW1514" s="282">
        <f t="shared" si="358"/>
        <v>5.6046653342199995E-10</v>
      </c>
      <c r="AX1514" s="283">
        <f t="shared" si="359"/>
        <v>1.5981994481199999E-2</v>
      </c>
      <c r="AY1514" s="157">
        <v>1.6289641999999999E-7</v>
      </c>
      <c r="AZ1514" s="157">
        <v>4.9149780999999997E-10</v>
      </c>
      <c r="BA1514" s="157">
        <v>1.3428421999999999E-14</v>
      </c>
      <c r="BB1514" s="157">
        <v>0</v>
      </c>
      <c r="BC1514" s="157">
        <v>0</v>
      </c>
      <c r="BD1514" s="157">
        <v>6.9241925999999998E-11</v>
      </c>
      <c r="BE1514" s="157">
        <v>6.3596879999999998E-8</v>
      </c>
      <c r="BF1514" s="157">
        <v>1.5790537000000001E-11</v>
      </c>
      <c r="BG1514" s="157">
        <v>5.3164758000000001E-11</v>
      </c>
      <c r="BH1514" s="157">
        <v>0</v>
      </c>
      <c r="BI1514" s="157">
        <v>0</v>
      </c>
      <c r="BJ1514" s="157">
        <v>0</v>
      </c>
      <c r="BK1514" s="157">
        <v>0</v>
      </c>
      <c r="BL1514" s="157">
        <v>0</v>
      </c>
      <c r="BM1514" s="157">
        <v>0</v>
      </c>
      <c r="BN1514" s="157">
        <v>0</v>
      </c>
      <c r="BO1514" s="157">
        <v>0</v>
      </c>
      <c r="BP1514" s="157">
        <v>1.9714812000000001E-6</v>
      </c>
      <c r="BQ1514" s="157">
        <v>1.5980022999999999E-2</v>
      </c>
      <c r="BR1514" s="157">
        <v>0</v>
      </c>
      <c r="BS1514" s="157">
        <v>0</v>
      </c>
      <c r="BT1514" s="157">
        <v>0</v>
      </c>
      <c r="BU1514"/>
      <c r="BV1514" s="155">
        <v>9.4503075000000005E-6</v>
      </c>
      <c r="BW1514" s="155">
        <v>3.6653390999999998E-7</v>
      </c>
      <c r="BX1514" s="155">
        <v>4.8943796999999997E-6</v>
      </c>
      <c r="BY1514" s="155">
        <v>1.2301645E-9</v>
      </c>
      <c r="BZ1514" s="155">
        <v>1.3265201E-6</v>
      </c>
      <c r="CA1514" s="155">
        <v>0</v>
      </c>
      <c r="CB1514" s="155">
        <v>0</v>
      </c>
      <c r="CC1514" s="155">
        <v>0</v>
      </c>
      <c r="CD1514" s="155">
        <v>0</v>
      </c>
      <c r="CE1514" s="155">
        <v>3.7526375E-9</v>
      </c>
      <c r="CF1514" s="155">
        <v>0</v>
      </c>
      <c r="CG1514" s="155">
        <v>0</v>
      </c>
      <c r="CH1514" s="155">
        <v>0</v>
      </c>
      <c r="CI1514" s="155">
        <v>5.1772054000000001E-7</v>
      </c>
      <c r="CJ1514" s="155">
        <v>2.3401703999999998E-6</v>
      </c>
      <c r="CK1514" s="155">
        <v>6.5219554000000003E-14</v>
      </c>
      <c r="CL1514" s="155">
        <v>0</v>
      </c>
      <c r="CM1514"/>
      <c r="CN1514" s="284">
        <v>0</v>
      </c>
      <c r="CO1514" s="284">
        <v>0.17553493000000001</v>
      </c>
      <c r="CP1514" s="285">
        <v>0</v>
      </c>
      <c r="CQ1514" s="284">
        <v>2.5077716E-4</v>
      </c>
      <c r="CR1514" s="284">
        <v>0</v>
      </c>
      <c r="CS1514" s="284">
        <v>0</v>
      </c>
      <c r="CT1514" s="284">
        <v>4.3871271999999998E-5</v>
      </c>
      <c r="CU1514" s="284">
        <v>0</v>
      </c>
      <c r="CV1514" s="284">
        <v>0</v>
      </c>
      <c r="CW1514" s="284">
        <v>0</v>
      </c>
      <c r="CX1514"/>
      <c r="CY1514"/>
      <c r="CZ1514"/>
      <c r="DA1514"/>
      <c r="DB1514" s="259"/>
      <c r="DC1514"/>
      <c r="DD1514"/>
      <c r="DE1514"/>
      <c r="DF1514"/>
      <c r="DG1514"/>
      <c r="DH1514"/>
      <c r="DI1514" s="48"/>
      <c r="DJ1514" s="48"/>
      <c r="DK1514" s="48"/>
      <c r="DL1514" s="48"/>
    </row>
    <row r="1515" spans="1:116" ht="14.4">
      <c r="A1515" t="s">
        <v>2891</v>
      </c>
      <c r="B1515" s="188" t="s">
        <v>1252</v>
      </c>
      <c r="C1515" s="151" t="str">
        <f t="shared" si="360"/>
        <v>B.044.01.227</v>
      </c>
      <c r="D1515" s="54" t="s">
        <v>1251</v>
      </c>
      <c r="E1515" s="150" t="s">
        <v>440</v>
      </c>
      <c r="F1515" s="153" t="str">
        <f t="shared" si="361"/>
        <v>Electricity North Korea production</v>
      </c>
      <c r="G1515" s="154">
        <f t="shared" si="362"/>
        <v>0.11681998666666668</v>
      </c>
      <c r="H1515"/>
      <c r="I1515"/>
      <c r="J1515" s="227">
        <f t="shared" si="353"/>
        <v>2.1602946570000003E-2</v>
      </c>
      <c r="K1515"/>
      <c r="L1515" s="280">
        <f t="shared" si="354"/>
        <v>1.57071709E-3</v>
      </c>
      <c r="M1515" s="280">
        <f t="shared" si="355"/>
        <v>2.3651479E-3</v>
      </c>
      <c r="N1515" s="281">
        <f t="shared" si="356"/>
        <v>1.4408358E-4</v>
      </c>
      <c r="O1515" s="280">
        <v>1.7522998000000001E-2</v>
      </c>
      <c r="P1515" s="219">
        <v>1.2615145E-3</v>
      </c>
      <c r="Q1515" s="219">
        <v>1.1036334000000001E-3</v>
      </c>
      <c r="R1515" s="219">
        <v>9.3950890000000001E-4</v>
      </c>
      <c r="S1515" s="219">
        <v>6.3120818999999996E-4</v>
      </c>
      <c r="T1515" s="219">
        <v>0</v>
      </c>
      <c r="U1515" s="219">
        <v>0</v>
      </c>
      <c r="V1515" s="219">
        <v>0</v>
      </c>
      <c r="W1515" s="286">
        <v>1.4408358E-4</v>
      </c>
      <c r="X1515" s="219">
        <v>0</v>
      </c>
      <c r="Y1515" s="219">
        <v>0</v>
      </c>
      <c r="Z1515" s="219">
        <v>0</v>
      </c>
      <c r="AA1515" s="219">
        <v>0</v>
      </c>
      <c r="AB1515" s="219">
        <v>0</v>
      </c>
      <c r="AC1515"/>
      <c r="AD1515" s="227">
        <f t="shared" si="348"/>
        <v>1.7522998000000001E-2</v>
      </c>
      <c r="AE1515" s="227">
        <f t="shared" si="349"/>
        <v>3.9358649899999994E-3</v>
      </c>
      <c r="AF1515" s="227">
        <f t="shared" si="350"/>
        <v>2.3651479E-3</v>
      </c>
      <c r="AG1515" s="227">
        <f t="shared" si="351"/>
        <v>2.3651479E-3</v>
      </c>
      <c r="AH1515" s="227">
        <f t="shared" si="352"/>
        <v>1.4408358E-4</v>
      </c>
      <c r="AI1515"/>
      <c r="AJ1515">
        <v>1.9924917</v>
      </c>
      <c r="AK1515" s="155">
        <v>1.2459180000000001</v>
      </c>
      <c r="AL1515" s="155">
        <v>0</v>
      </c>
      <c r="AM1515" s="155">
        <v>0</v>
      </c>
      <c r="AN1515" s="155">
        <v>0</v>
      </c>
      <c r="AO1515" s="155">
        <v>6.6857352E-3</v>
      </c>
      <c r="AP1515" s="155">
        <v>0.73988799999999999</v>
      </c>
      <c r="AQ1515"/>
      <c r="AR1515" s="156">
        <v>2.4731216999999998E-3</v>
      </c>
      <c r="AS1515" s="156">
        <v>2.3559738000000002E-3</v>
      </c>
      <c r="AT1515" s="156">
        <v>9.7217743999999996E-5</v>
      </c>
      <c r="AU1515" s="156">
        <v>1.9930227000000002E-5</v>
      </c>
      <c r="AV1515" s="282">
        <f t="shared" si="357"/>
        <v>1.4124542938200001E-7</v>
      </c>
      <c r="AW1515" s="282">
        <f t="shared" si="358"/>
        <v>3.5953308102909997E-10</v>
      </c>
      <c r="AX1515" s="283">
        <f t="shared" si="359"/>
        <v>2.7913484040999999E-3</v>
      </c>
      <c r="AY1515" s="157">
        <v>1.0840895000000001E-7</v>
      </c>
      <c r="AZ1515" s="157">
        <v>3.2709596999999997E-10</v>
      </c>
      <c r="BA1515" s="157">
        <v>8.9367290999999997E-15</v>
      </c>
      <c r="BB1515" s="157">
        <v>0</v>
      </c>
      <c r="BC1515" s="157">
        <v>0</v>
      </c>
      <c r="BD1515" s="157">
        <v>2.5176381999999999E-11</v>
      </c>
      <c r="BE1515" s="157">
        <v>3.2811303000000002E-8</v>
      </c>
      <c r="BF1515" s="157">
        <v>5.7414432999999997E-12</v>
      </c>
      <c r="BG1515" s="157">
        <v>2.6686731E-11</v>
      </c>
      <c r="BH1515" s="157">
        <v>0</v>
      </c>
      <c r="BI1515" s="157">
        <v>0</v>
      </c>
      <c r="BJ1515" s="157">
        <v>0</v>
      </c>
      <c r="BK1515" s="157">
        <v>0</v>
      </c>
      <c r="BL1515" s="157">
        <v>0</v>
      </c>
      <c r="BM1515" s="157">
        <v>0</v>
      </c>
      <c r="BN1515" s="157">
        <v>0</v>
      </c>
      <c r="BO1515" s="157">
        <v>0</v>
      </c>
      <c r="BP1515" s="157">
        <v>5.5232041E-6</v>
      </c>
      <c r="BQ1515" s="157">
        <v>2.7858252000000001E-3</v>
      </c>
      <c r="BR1515" s="157">
        <v>0</v>
      </c>
      <c r="BS1515" s="157">
        <v>0</v>
      </c>
      <c r="BT1515" s="157">
        <v>0</v>
      </c>
      <c r="BU1515"/>
      <c r="BV1515" s="155">
        <v>5.8555289000000003E-6</v>
      </c>
      <c r="BW1515" s="155">
        <v>1.8398639E-7</v>
      </c>
      <c r="BX1515" s="155">
        <v>3.2572512000000001E-6</v>
      </c>
      <c r="BY1515" s="155">
        <v>4.4728814E-10</v>
      </c>
      <c r="BZ1515" s="155">
        <v>7.1653783999999998E-7</v>
      </c>
      <c r="CA1515" s="155">
        <v>0</v>
      </c>
      <c r="CB1515" s="155">
        <v>0</v>
      </c>
      <c r="CC1515" s="155">
        <v>0</v>
      </c>
      <c r="CD1515" s="155">
        <v>0</v>
      </c>
      <c r="CE1515" s="155">
        <v>1.3644600000000001E-9</v>
      </c>
      <c r="CF1515" s="155">
        <v>0</v>
      </c>
      <c r="CG1515" s="155">
        <v>0</v>
      </c>
      <c r="CH1515" s="155">
        <v>0</v>
      </c>
      <c r="CI1515" s="155">
        <v>1.9153536999999999E-7</v>
      </c>
      <c r="CJ1515" s="155">
        <v>1.5044061E-6</v>
      </c>
      <c r="CK1515" s="155">
        <v>1.8271587E-13</v>
      </c>
      <c r="CL1515" s="155">
        <v>0</v>
      </c>
      <c r="CM1515"/>
      <c r="CN1515" s="284">
        <v>0</v>
      </c>
      <c r="CO1515" s="284">
        <v>0.11681999</v>
      </c>
      <c r="CP1515" s="285">
        <v>0</v>
      </c>
      <c r="CQ1515" s="284">
        <v>1.2588081E-4</v>
      </c>
      <c r="CR1515" s="284">
        <v>0</v>
      </c>
      <c r="CS1515" s="284">
        <v>0</v>
      </c>
      <c r="CT1515" s="284">
        <v>2.3433566999999998E-5</v>
      </c>
      <c r="CU1515" s="284">
        <v>0</v>
      </c>
      <c r="CV1515" s="284">
        <v>0</v>
      </c>
      <c r="CW1515" s="284">
        <v>0</v>
      </c>
      <c r="CX1515"/>
      <c r="CY1515"/>
      <c r="CZ1515"/>
      <c r="DA1515"/>
      <c r="DB1515" s="259"/>
      <c r="DC1515"/>
      <c r="DD1515"/>
      <c r="DE1515"/>
      <c r="DF1515"/>
      <c r="DG1515"/>
      <c r="DH1515"/>
      <c r="DI1515" s="48"/>
      <c r="DJ1515" s="48"/>
      <c r="DK1515" s="48"/>
      <c r="DL1515" s="48"/>
    </row>
    <row r="1516" spans="1:116" ht="14.4">
      <c r="A1516" t="s">
        <v>2892</v>
      </c>
      <c r="B1516" s="188" t="s">
        <v>1252</v>
      </c>
      <c r="C1516" s="151" t="str">
        <f t="shared" si="360"/>
        <v>B.044.01.228</v>
      </c>
      <c r="D1516" s="54" t="s">
        <v>1251</v>
      </c>
      <c r="E1516" s="150" t="s">
        <v>440</v>
      </c>
      <c r="F1516" s="153" t="str">
        <f t="shared" si="361"/>
        <v>Electricity North Macedonia production</v>
      </c>
      <c r="G1516" s="154">
        <f t="shared" si="362"/>
        <v>0.19429533333333335</v>
      </c>
      <c r="H1516"/>
      <c r="I1516"/>
      <c r="J1516" s="227">
        <f t="shared" si="353"/>
        <v>3.6850794439000002E-2</v>
      </c>
      <c r="K1516"/>
      <c r="L1516" s="280">
        <f t="shared" si="354"/>
        <v>3.0879755000000004E-3</v>
      </c>
      <c r="M1516" s="280">
        <f t="shared" si="355"/>
        <v>4.5365287000000004E-3</v>
      </c>
      <c r="N1516" s="281">
        <f t="shared" si="356"/>
        <v>8.1990239E-5</v>
      </c>
      <c r="O1516" s="280">
        <v>2.9144300000000001E-2</v>
      </c>
      <c r="P1516" s="219">
        <v>2.2905891E-3</v>
      </c>
      <c r="Q1516" s="219">
        <v>2.2459396E-3</v>
      </c>
      <c r="R1516" s="219">
        <v>1.9590315000000001E-3</v>
      </c>
      <c r="S1516" s="219">
        <v>1.128944E-3</v>
      </c>
      <c r="T1516" s="219">
        <v>0</v>
      </c>
      <c r="U1516" s="219">
        <v>0</v>
      </c>
      <c r="V1516" s="219">
        <v>0</v>
      </c>
      <c r="W1516" s="286">
        <v>8.1990239E-5</v>
      </c>
      <c r="X1516" s="219">
        <v>0</v>
      </c>
      <c r="Y1516" s="219">
        <v>0</v>
      </c>
      <c r="Z1516" s="219">
        <v>0</v>
      </c>
      <c r="AA1516" s="219">
        <v>0</v>
      </c>
      <c r="AB1516" s="219">
        <v>0</v>
      </c>
      <c r="AC1516"/>
      <c r="AD1516" s="227">
        <f t="shared" si="348"/>
        <v>2.9144300000000001E-2</v>
      </c>
      <c r="AE1516" s="227">
        <f t="shared" si="349"/>
        <v>7.6245041999999999E-3</v>
      </c>
      <c r="AF1516" s="227">
        <f t="shared" si="350"/>
        <v>4.5365287000000004E-3</v>
      </c>
      <c r="AG1516" s="227">
        <f t="shared" si="351"/>
        <v>4.5365287000000004E-3</v>
      </c>
      <c r="AH1516" s="227">
        <f t="shared" si="352"/>
        <v>8.1990239E-5</v>
      </c>
      <c r="AI1516"/>
      <c r="AJ1516">
        <v>2.5569693999999998</v>
      </c>
      <c r="AK1516" s="155">
        <v>2.1268476000000001</v>
      </c>
      <c r="AL1516" s="155">
        <v>0</v>
      </c>
      <c r="AM1516" s="155">
        <v>0</v>
      </c>
      <c r="AN1516" s="155">
        <v>4.8661905999999998E-2</v>
      </c>
      <c r="AO1516" s="155">
        <v>0.10515919999999999</v>
      </c>
      <c r="AP1516" s="155">
        <v>0.27630068000000002</v>
      </c>
      <c r="AQ1516"/>
      <c r="AR1516" s="156">
        <v>4.2178917999999999E-3</v>
      </c>
      <c r="AS1516" s="156">
        <v>3.9976326000000003E-3</v>
      </c>
      <c r="AT1516" s="156">
        <v>1.6344868E-4</v>
      </c>
      <c r="AU1516" s="156">
        <v>5.6810563E-5</v>
      </c>
      <c r="AV1516" s="282">
        <f t="shared" si="357"/>
        <v>2.3966622292099998E-7</v>
      </c>
      <c r="AW1516" s="282">
        <f t="shared" si="358"/>
        <v>6.044699695930001E-10</v>
      </c>
      <c r="AX1516" s="283">
        <f t="shared" si="359"/>
        <v>7.956661559100001E-3</v>
      </c>
      <c r="AY1516" s="157">
        <v>1.8030606999999999E-7</v>
      </c>
      <c r="AZ1516" s="157">
        <v>5.4402694000000005E-10</v>
      </c>
      <c r="BA1516" s="157">
        <v>1.4863592999999999E-14</v>
      </c>
      <c r="BB1516" s="157">
        <v>0</v>
      </c>
      <c r="BC1516" s="157">
        <v>0</v>
      </c>
      <c r="BD1516" s="157">
        <v>5.2496920999999999E-11</v>
      </c>
      <c r="BE1516" s="157">
        <v>5.9307656E-8</v>
      </c>
      <c r="BF1516" s="157">
        <v>1.1971859E-11</v>
      </c>
      <c r="BG1516" s="157">
        <v>4.8456307000000001E-11</v>
      </c>
      <c r="BH1516" s="157">
        <v>0</v>
      </c>
      <c r="BI1516" s="157">
        <v>0</v>
      </c>
      <c r="BJ1516" s="157">
        <v>0</v>
      </c>
      <c r="BK1516" s="157">
        <v>0</v>
      </c>
      <c r="BL1516" s="157">
        <v>0</v>
      </c>
      <c r="BM1516" s="157">
        <v>0</v>
      </c>
      <c r="BN1516" s="157">
        <v>0</v>
      </c>
      <c r="BO1516" s="157">
        <v>0</v>
      </c>
      <c r="BP1516" s="157">
        <v>3.1429591000000001E-6</v>
      </c>
      <c r="BQ1516" s="157">
        <v>7.9535186000000008E-3</v>
      </c>
      <c r="BR1516" s="157">
        <v>0</v>
      </c>
      <c r="BS1516" s="157">
        <v>0</v>
      </c>
      <c r="BT1516" s="157">
        <v>0</v>
      </c>
      <c r="BU1516"/>
      <c r="BV1516" s="155">
        <v>9.9722406999999998E-6</v>
      </c>
      <c r="BW1516" s="155">
        <v>3.3407242000000002E-7</v>
      </c>
      <c r="BX1516" s="155">
        <v>5.4174695000000001E-6</v>
      </c>
      <c r="BY1516" s="155">
        <v>9.3266973999999992E-10</v>
      </c>
      <c r="BZ1516" s="155">
        <v>1.2856823E-6</v>
      </c>
      <c r="CA1516" s="155">
        <v>0</v>
      </c>
      <c r="CB1516" s="155">
        <v>0</v>
      </c>
      <c r="CC1516" s="155">
        <v>0</v>
      </c>
      <c r="CD1516" s="155">
        <v>0</v>
      </c>
      <c r="CE1516" s="155">
        <v>2.8451248000000001E-9</v>
      </c>
      <c r="CF1516" s="155">
        <v>0</v>
      </c>
      <c r="CG1516" s="155">
        <v>0</v>
      </c>
      <c r="CH1516" s="155">
        <v>0</v>
      </c>
      <c r="CI1516" s="155">
        <v>3.9616519999999999E-7</v>
      </c>
      <c r="CJ1516" s="155">
        <v>2.5350734000000002E-6</v>
      </c>
      <c r="CK1516" s="155">
        <v>1.039738E-13</v>
      </c>
      <c r="CL1516" s="155">
        <v>0</v>
      </c>
      <c r="CM1516"/>
      <c r="CN1516" s="284">
        <v>0</v>
      </c>
      <c r="CO1516" s="284">
        <v>0.19429532999999999</v>
      </c>
      <c r="CP1516" s="285">
        <v>0</v>
      </c>
      <c r="CQ1516" s="284">
        <v>2.2856748999999999E-4</v>
      </c>
      <c r="CR1516" s="284">
        <v>0</v>
      </c>
      <c r="CS1516" s="284">
        <v>0</v>
      </c>
      <c r="CT1516" s="284">
        <v>4.2121227E-5</v>
      </c>
      <c r="CU1516" s="284">
        <v>0</v>
      </c>
      <c r="CV1516" s="284">
        <v>0</v>
      </c>
      <c r="CW1516" s="284">
        <v>0</v>
      </c>
      <c r="CX1516"/>
      <c r="CY1516"/>
      <c r="CZ1516"/>
      <c r="DA1516"/>
      <c r="DB1516" s="259"/>
      <c r="DC1516"/>
      <c r="DD1516"/>
      <c r="DE1516"/>
      <c r="DF1516"/>
      <c r="DG1516"/>
      <c r="DH1516"/>
      <c r="DI1516" s="48"/>
      <c r="DJ1516" s="48"/>
      <c r="DK1516" s="48"/>
      <c r="DL1516" s="48"/>
    </row>
    <row r="1517" spans="1:116" ht="14.4">
      <c r="A1517" t="s">
        <v>2893</v>
      </c>
      <c r="B1517" s="188" t="s">
        <v>1252</v>
      </c>
      <c r="C1517" s="151" t="str">
        <f t="shared" si="360"/>
        <v>B.044.01.229</v>
      </c>
      <c r="D1517" s="54" t="s">
        <v>1251</v>
      </c>
      <c r="E1517" s="150" t="s">
        <v>440</v>
      </c>
      <c r="F1517" s="153" t="str">
        <f t="shared" si="361"/>
        <v>Electricity Oman production</v>
      </c>
      <c r="G1517" s="154">
        <f t="shared" si="362"/>
        <v>0.20799604666666666</v>
      </c>
      <c r="H1517"/>
      <c r="I1517"/>
      <c r="J1517" s="227">
        <f t="shared" si="353"/>
        <v>4.2000220686999996E-2</v>
      </c>
      <c r="K1517"/>
      <c r="L1517" s="280">
        <f t="shared" si="354"/>
        <v>4.3680769000000001E-3</v>
      </c>
      <c r="M1517" s="280">
        <f t="shared" si="355"/>
        <v>6.4203230000000003E-3</v>
      </c>
      <c r="N1517" s="281">
        <f t="shared" si="356"/>
        <v>1.2413787000000001E-5</v>
      </c>
      <c r="O1517" s="280">
        <v>3.1199406999999998E-2</v>
      </c>
      <c r="P1517" s="219">
        <v>3.0894138999999999E-3</v>
      </c>
      <c r="Q1517" s="219">
        <v>3.3309091E-3</v>
      </c>
      <c r="R1517" s="219">
        <v>3.0168837E-3</v>
      </c>
      <c r="S1517" s="219">
        <v>1.3511932E-3</v>
      </c>
      <c r="T1517" s="219">
        <v>0</v>
      </c>
      <c r="U1517" s="219">
        <v>0</v>
      </c>
      <c r="V1517" s="219">
        <v>0</v>
      </c>
      <c r="W1517" s="286">
        <v>1.2413787000000001E-5</v>
      </c>
      <c r="X1517" s="219">
        <v>0</v>
      </c>
      <c r="Y1517" s="219">
        <v>0</v>
      </c>
      <c r="Z1517" s="219">
        <v>0</v>
      </c>
      <c r="AA1517" s="219">
        <v>0</v>
      </c>
      <c r="AB1517" s="219">
        <v>0</v>
      </c>
      <c r="AC1517"/>
      <c r="AD1517" s="227">
        <f t="shared" si="348"/>
        <v>3.1199406999999998E-2</v>
      </c>
      <c r="AE1517" s="227">
        <f t="shared" si="349"/>
        <v>1.07883999E-2</v>
      </c>
      <c r="AF1517" s="227">
        <f t="shared" si="350"/>
        <v>6.4203230000000003E-3</v>
      </c>
      <c r="AG1517" s="227">
        <f t="shared" si="351"/>
        <v>6.4203230000000003E-3</v>
      </c>
      <c r="AH1517" s="227">
        <f t="shared" si="352"/>
        <v>1.2413787000000001E-5</v>
      </c>
      <c r="AI1517"/>
      <c r="AJ1517">
        <v>2.4637566999999998</v>
      </c>
      <c r="AK1517" s="155">
        <v>2.4172205</v>
      </c>
      <c r="AL1517" s="155">
        <v>0</v>
      </c>
      <c r="AM1517" s="155">
        <v>0</v>
      </c>
      <c r="AN1517" s="155">
        <v>0</v>
      </c>
      <c r="AO1517" s="155">
        <v>4.6536174999999999E-2</v>
      </c>
      <c r="AP1517" s="155">
        <v>0</v>
      </c>
      <c r="AQ1517"/>
      <c r="AR1517" s="156">
        <v>4.8275740000000003E-3</v>
      </c>
      <c r="AS1517" s="156">
        <v>4.5103121999999999E-3</v>
      </c>
      <c r="AT1517" s="156">
        <v>1.8013951E-4</v>
      </c>
      <c r="AU1517" s="156">
        <v>1.3712228000000001E-4</v>
      </c>
      <c r="AV1517" s="282">
        <f t="shared" si="357"/>
        <v>2.7040240459500001E-7</v>
      </c>
      <c r="AW1517" s="282">
        <f t="shared" si="358"/>
        <v>6.6619642369800007E-10</v>
      </c>
      <c r="AX1517" s="283">
        <f t="shared" si="359"/>
        <v>1.9204800861820002E-2</v>
      </c>
      <c r="AY1517" s="157">
        <v>1.9302033E-7</v>
      </c>
      <c r="AZ1517" s="157">
        <v>5.8238894000000003E-10</v>
      </c>
      <c r="BA1517" s="157">
        <v>1.5911697999999999E-14</v>
      </c>
      <c r="BB1517" s="157">
        <v>0</v>
      </c>
      <c r="BC1517" s="157">
        <v>0</v>
      </c>
      <c r="BD1517" s="157">
        <v>8.0844594999999999E-11</v>
      </c>
      <c r="BE1517" s="157">
        <v>7.7301229999999999E-8</v>
      </c>
      <c r="BF1517" s="157">
        <v>1.8436510999999999E-11</v>
      </c>
      <c r="BG1517" s="157">
        <v>6.5355061000000006E-11</v>
      </c>
      <c r="BH1517" s="157">
        <v>0</v>
      </c>
      <c r="BI1517" s="157">
        <v>0</v>
      </c>
      <c r="BJ1517" s="157">
        <v>0</v>
      </c>
      <c r="BK1517" s="157">
        <v>0</v>
      </c>
      <c r="BL1517" s="157">
        <v>0</v>
      </c>
      <c r="BM1517" s="157">
        <v>0</v>
      </c>
      <c r="BN1517" s="157">
        <v>0</v>
      </c>
      <c r="BO1517" s="157">
        <v>0</v>
      </c>
      <c r="BP1517" s="157">
        <v>4.7586182000000001E-7</v>
      </c>
      <c r="BQ1517" s="157">
        <v>1.9204325000000001E-2</v>
      </c>
      <c r="BR1517" s="157">
        <v>0</v>
      </c>
      <c r="BS1517" s="157">
        <v>0</v>
      </c>
      <c r="BT1517" s="157">
        <v>0</v>
      </c>
      <c r="BU1517"/>
      <c r="BV1517" s="155">
        <v>1.123403E-5</v>
      </c>
      <c r="BW1517" s="155">
        <v>4.5057754000000003E-7</v>
      </c>
      <c r="BX1517" s="155">
        <v>5.7994817000000002E-6</v>
      </c>
      <c r="BY1517" s="155">
        <v>1.4362996E-9</v>
      </c>
      <c r="BZ1517" s="155">
        <v>1.5805824000000001E-6</v>
      </c>
      <c r="CA1517" s="155">
        <v>0</v>
      </c>
      <c r="CB1517" s="155">
        <v>0</v>
      </c>
      <c r="CC1517" s="155">
        <v>0</v>
      </c>
      <c r="CD1517" s="155">
        <v>0</v>
      </c>
      <c r="CE1517" s="155">
        <v>4.3814562000000003E-9</v>
      </c>
      <c r="CF1517" s="155">
        <v>0</v>
      </c>
      <c r="CG1517" s="155">
        <v>0</v>
      </c>
      <c r="CH1517" s="155">
        <v>0</v>
      </c>
      <c r="CI1517" s="155">
        <v>6.0594210999999996E-7</v>
      </c>
      <c r="CJ1517" s="155">
        <v>2.7916285000000001E-6</v>
      </c>
      <c r="CK1517" s="155">
        <v>1.5742221999999998E-14</v>
      </c>
      <c r="CL1517" s="155">
        <v>0</v>
      </c>
      <c r="CM1517"/>
      <c r="CN1517" s="284">
        <v>0</v>
      </c>
      <c r="CO1517" s="284">
        <v>0.20799604999999999</v>
      </c>
      <c r="CP1517" s="285">
        <v>0</v>
      </c>
      <c r="CQ1517" s="284">
        <v>3.0827859000000002E-4</v>
      </c>
      <c r="CR1517" s="284">
        <v>0</v>
      </c>
      <c r="CS1517" s="284">
        <v>0</v>
      </c>
      <c r="CT1517" s="284">
        <v>5.2534835E-5</v>
      </c>
      <c r="CU1517" s="284">
        <v>0</v>
      </c>
      <c r="CV1517" s="284">
        <v>0</v>
      </c>
      <c r="CW1517" s="284">
        <v>0</v>
      </c>
      <c r="CX1517"/>
      <c r="CY1517"/>
      <c r="CZ1517"/>
      <c r="DA1517"/>
      <c r="DB1517" s="259"/>
      <c r="DC1517"/>
      <c r="DD1517"/>
      <c r="DE1517"/>
      <c r="DF1517"/>
      <c r="DG1517"/>
      <c r="DH1517"/>
      <c r="DI1517" s="48"/>
      <c r="DJ1517" s="48"/>
      <c r="DK1517" s="48"/>
      <c r="DL1517" s="48"/>
    </row>
    <row r="1518" spans="1:116" ht="14.4">
      <c r="A1518" t="s">
        <v>2894</v>
      </c>
      <c r="B1518" s="188" t="s">
        <v>1252</v>
      </c>
      <c r="C1518" s="151" t="str">
        <f t="shared" si="360"/>
        <v>B.044.01.230</v>
      </c>
      <c r="D1518" s="54" t="s">
        <v>1251</v>
      </c>
      <c r="E1518" s="150" t="s">
        <v>440</v>
      </c>
      <c r="F1518" s="153" t="str">
        <f t="shared" si="361"/>
        <v>Electricity Pakistan production</v>
      </c>
      <c r="G1518" s="154">
        <f t="shared" si="362"/>
        <v>0.13806668666666669</v>
      </c>
      <c r="H1518"/>
      <c r="I1518"/>
      <c r="J1518" s="227">
        <f t="shared" si="353"/>
        <v>3.1212593444E-2</v>
      </c>
      <c r="K1518"/>
      <c r="L1518" s="280">
        <f t="shared" si="354"/>
        <v>2.3435658900000001E-3</v>
      </c>
      <c r="M1518" s="280">
        <f t="shared" si="355"/>
        <v>4.1973132000000003E-3</v>
      </c>
      <c r="N1518" s="281">
        <f t="shared" si="356"/>
        <v>3.961711354E-3</v>
      </c>
      <c r="O1518" s="280">
        <v>2.0710003000000001E-2</v>
      </c>
      <c r="P1518" s="219">
        <v>2.4915089999999998E-3</v>
      </c>
      <c r="Q1518" s="219">
        <v>1.7058042000000001E-3</v>
      </c>
      <c r="R1518" s="219">
        <v>1.5019225999999999E-3</v>
      </c>
      <c r="S1518" s="219">
        <v>8.4164329000000003E-4</v>
      </c>
      <c r="T1518" s="219">
        <v>0</v>
      </c>
      <c r="U1518" s="219">
        <v>0</v>
      </c>
      <c r="V1518" s="219">
        <v>0</v>
      </c>
      <c r="W1518" s="286">
        <v>8.4664753999999997E-5</v>
      </c>
      <c r="X1518" s="219">
        <v>0</v>
      </c>
      <c r="Y1518" s="219">
        <v>3.8770466000000001E-3</v>
      </c>
      <c r="Z1518" s="219">
        <v>0</v>
      </c>
      <c r="AA1518" s="219">
        <v>0</v>
      </c>
      <c r="AB1518" s="219">
        <v>0</v>
      </c>
      <c r="AC1518"/>
      <c r="AD1518" s="227">
        <f t="shared" si="348"/>
        <v>2.0710003000000001E-2</v>
      </c>
      <c r="AE1518" s="227">
        <f t="shared" si="349"/>
        <v>6.5408790900000008E-3</v>
      </c>
      <c r="AF1518" s="227">
        <f t="shared" si="350"/>
        <v>4.1973132000000003E-3</v>
      </c>
      <c r="AG1518" s="227">
        <f t="shared" si="351"/>
        <v>4.1973132000000003E-3</v>
      </c>
      <c r="AH1518" s="227">
        <f t="shared" si="352"/>
        <v>3.961711354E-3</v>
      </c>
      <c r="AI1518"/>
      <c r="AJ1518">
        <v>2.5418278999999999</v>
      </c>
      <c r="AK1518" s="155">
        <v>1.5857694</v>
      </c>
      <c r="AL1518" s="155">
        <v>0.53714647999999998</v>
      </c>
      <c r="AM1518" s="155">
        <v>0</v>
      </c>
      <c r="AN1518" s="155">
        <v>4.2237213000000003E-2</v>
      </c>
      <c r="AO1518" s="155">
        <v>0.15586100999999999</v>
      </c>
      <c r="AP1518" s="155">
        <v>0.22081379000000001</v>
      </c>
      <c r="AQ1518"/>
      <c r="AR1518" s="156">
        <v>3.3098653E-3</v>
      </c>
      <c r="AS1518" s="156">
        <v>3.1127574E-3</v>
      </c>
      <c r="AT1518" s="156">
        <v>1.2126964E-4</v>
      </c>
      <c r="AU1518" s="156">
        <v>7.5838268999999997E-5</v>
      </c>
      <c r="AV1518" s="282">
        <f t="shared" si="357"/>
        <v>1.86616153598E-7</v>
      </c>
      <c r="AW1518" s="282">
        <f t="shared" si="358"/>
        <v>4.4848237870200001E-10</v>
      </c>
      <c r="AX1518" s="283">
        <f t="shared" si="359"/>
        <v>1.0621606560799999E-2</v>
      </c>
      <c r="AY1518" s="157">
        <v>1.2812588999999999E-7</v>
      </c>
      <c r="AZ1518" s="157">
        <v>3.8658673000000002E-10</v>
      </c>
      <c r="BA1518" s="157">
        <v>1.0562102E-14</v>
      </c>
      <c r="BB1518" s="157">
        <v>0</v>
      </c>
      <c r="BC1518" s="157">
        <v>0</v>
      </c>
      <c r="BD1518" s="157">
        <v>4.0247598E-11</v>
      </c>
      <c r="BE1518" s="157">
        <v>5.8450016000000002E-8</v>
      </c>
      <c r="BF1518" s="157">
        <v>9.1784156000000007E-12</v>
      </c>
      <c r="BG1518" s="157">
        <v>5.2706671000000002E-11</v>
      </c>
      <c r="BH1518" s="157">
        <v>0</v>
      </c>
      <c r="BI1518" s="157">
        <v>0</v>
      </c>
      <c r="BJ1518" s="157">
        <v>0</v>
      </c>
      <c r="BK1518" s="157">
        <v>0</v>
      </c>
      <c r="BL1518" s="157">
        <v>0</v>
      </c>
      <c r="BM1518" s="157">
        <v>0</v>
      </c>
      <c r="BN1518" s="157">
        <v>0</v>
      </c>
      <c r="BO1518" s="157">
        <v>0</v>
      </c>
      <c r="BP1518" s="157">
        <v>8.8375608E-6</v>
      </c>
      <c r="BQ1518" s="157">
        <v>1.0612768999999999E-2</v>
      </c>
      <c r="BR1518" s="157">
        <v>0</v>
      </c>
      <c r="BS1518" s="157">
        <v>0</v>
      </c>
      <c r="BT1518" s="157">
        <v>0</v>
      </c>
      <c r="BU1518"/>
      <c r="BV1518" s="155">
        <v>8.1455804000000005E-6</v>
      </c>
      <c r="BW1518" s="155">
        <v>3.6337572E-7</v>
      </c>
      <c r="BX1518" s="155">
        <v>3.8496656000000003E-6</v>
      </c>
      <c r="BY1518" s="155">
        <v>7.1504605999999995E-10</v>
      </c>
      <c r="BZ1518" s="155">
        <v>1.0526633E-6</v>
      </c>
      <c r="CA1518" s="155">
        <v>0</v>
      </c>
      <c r="CB1518" s="155">
        <v>0</v>
      </c>
      <c r="CC1518" s="155">
        <v>0</v>
      </c>
      <c r="CD1518" s="155">
        <v>0</v>
      </c>
      <c r="CE1518" s="155">
        <v>2.1812601E-9</v>
      </c>
      <c r="CF1518" s="155">
        <v>0</v>
      </c>
      <c r="CG1518" s="155">
        <v>0</v>
      </c>
      <c r="CH1518" s="155">
        <v>0</v>
      </c>
      <c r="CI1518" s="155">
        <v>3.1068852000000002E-7</v>
      </c>
      <c r="CJ1518" s="155">
        <v>2.5662908E-6</v>
      </c>
      <c r="CK1518" s="155">
        <v>1.0736542000000001E-13</v>
      </c>
      <c r="CL1518" s="155">
        <v>0</v>
      </c>
      <c r="CM1518"/>
      <c r="CN1518" s="284">
        <v>0</v>
      </c>
      <c r="CO1518" s="284">
        <v>0.13806668999999999</v>
      </c>
      <c r="CP1518" s="285">
        <v>0</v>
      </c>
      <c r="CQ1518" s="284">
        <v>2.4861636999999999E-4</v>
      </c>
      <c r="CR1518" s="284">
        <v>0</v>
      </c>
      <c r="CS1518" s="284">
        <v>0</v>
      </c>
      <c r="CT1518" s="284">
        <v>3.6181830999999998E-5</v>
      </c>
      <c r="CU1518" s="284">
        <v>0</v>
      </c>
      <c r="CV1518" s="284">
        <v>0</v>
      </c>
      <c r="CW1518" s="284">
        <v>0</v>
      </c>
      <c r="CX1518"/>
      <c r="CY1518"/>
      <c r="CZ1518"/>
      <c r="DA1518"/>
      <c r="DB1518" s="259"/>
      <c r="DC1518"/>
      <c r="DD1518"/>
      <c r="DE1518"/>
      <c r="DF1518"/>
      <c r="DG1518"/>
      <c r="DH1518"/>
      <c r="DI1518" s="48"/>
      <c r="DJ1518" s="48"/>
      <c r="DK1518" s="48"/>
      <c r="DL1518" s="48"/>
    </row>
    <row r="1519" spans="1:116" ht="14.4">
      <c r="A1519" t="s">
        <v>2895</v>
      </c>
      <c r="B1519" s="188" t="s">
        <v>1252</v>
      </c>
      <c r="C1519" s="151" t="str">
        <f t="shared" si="360"/>
        <v>B.044.01.231</v>
      </c>
      <c r="D1519" s="54" t="s">
        <v>1251</v>
      </c>
      <c r="E1519" s="150" t="s">
        <v>440</v>
      </c>
      <c r="F1519" s="153" t="str">
        <f t="shared" si="361"/>
        <v>Electricity Palestine production</v>
      </c>
      <c r="G1519" s="154">
        <f t="shared" si="362"/>
        <v>0.17547912666666668</v>
      </c>
      <c r="H1519"/>
      <c r="I1519"/>
      <c r="J1519" s="227">
        <f t="shared" si="353"/>
        <v>3.5660394309999996E-2</v>
      </c>
      <c r="K1519"/>
      <c r="L1519" s="280">
        <f t="shared" si="354"/>
        <v>2.2840383000000001E-3</v>
      </c>
      <c r="M1519" s="280">
        <f t="shared" si="355"/>
        <v>6.9441252999999994E-3</v>
      </c>
      <c r="N1519" s="281">
        <f t="shared" si="356"/>
        <v>1.1036171E-4</v>
      </c>
      <c r="O1519" s="280">
        <v>2.6321869000000001E-2</v>
      </c>
      <c r="P1519" s="219">
        <v>5.4675043999999999E-3</v>
      </c>
      <c r="Q1519" s="219">
        <v>1.4766209E-3</v>
      </c>
      <c r="R1519" s="219">
        <v>1.2494848E-3</v>
      </c>
      <c r="S1519" s="219">
        <v>1.0345535000000001E-3</v>
      </c>
      <c r="T1519" s="219">
        <v>0</v>
      </c>
      <c r="U1519" s="219">
        <v>0</v>
      </c>
      <c r="V1519" s="219">
        <v>0</v>
      </c>
      <c r="W1519" s="286">
        <v>1.1036171E-4</v>
      </c>
      <c r="X1519" s="219">
        <v>0</v>
      </c>
      <c r="Y1519" s="219">
        <v>0</v>
      </c>
      <c r="Z1519" s="219">
        <v>0</v>
      </c>
      <c r="AA1519" s="219">
        <v>0</v>
      </c>
      <c r="AB1519" s="219">
        <v>0</v>
      </c>
      <c r="AC1519"/>
      <c r="AD1519" s="227">
        <f t="shared" si="348"/>
        <v>2.6321869000000001E-2</v>
      </c>
      <c r="AE1519" s="227">
        <f t="shared" si="349"/>
        <v>9.2281636000000004E-3</v>
      </c>
      <c r="AF1519" s="227">
        <f t="shared" si="350"/>
        <v>6.9441252999999994E-3</v>
      </c>
      <c r="AG1519" s="227">
        <f t="shared" si="351"/>
        <v>6.9441252999999994E-3</v>
      </c>
      <c r="AH1519" s="227">
        <f t="shared" si="352"/>
        <v>1.1036171E-4</v>
      </c>
      <c r="AI1519"/>
      <c r="AJ1519">
        <v>2.6210225999999999</v>
      </c>
      <c r="AK1519" s="155">
        <v>2.2049872000000001</v>
      </c>
      <c r="AL1519" s="155">
        <v>0</v>
      </c>
      <c r="AM1519" s="155">
        <v>0</v>
      </c>
      <c r="AN1519" s="155">
        <v>0</v>
      </c>
      <c r="AO1519" s="155">
        <v>0.41603533999999998</v>
      </c>
      <c r="AP1519" s="155">
        <v>0</v>
      </c>
      <c r="AQ1519"/>
      <c r="AR1519" s="156">
        <v>4.9673970000000001E-3</v>
      </c>
      <c r="AS1519" s="156">
        <v>4.6437285000000003E-3</v>
      </c>
      <c r="AT1519" s="156">
        <v>1.6620221000000001E-4</v>
      </c>
      <c r="AU1519" s="156">
        <v>1.5746628999999999E-4</v>
      </c>
      <c r="AV1519" s="282">
        <f t="shared" si="357"/>
        <v>2.78400992925E-7</v>
      </c>
      <c r="AW1519" s="282">
        <f t="shared" si="358"/>
        <v>6.1465313445299999E-10</v>
      </c>
      <c r="AX1519" s="283">
        <f t="shared" si="359"/>
        <v>2.2054102532300002E-2</v>
      </c>
      <c r="AY1519" s="157">
        <v>1.6284463000000001E-7</v>
      </c>
      <c r="AZ1519" s="157">
        <v>4.9134154999999996E-10</v>
      </c>
      <c r="BA1519" s="157">
        <v>1.3424153E-14</v>
      </c>
      <c r="BB1519" s="157">
        <v>0</v>
      </c>
      <c r="BC1519" s="157">
        <v>0</v>
      </c>
      <c r="BD1519" s="157">
        <v>3.3482924999999999E-11</v>
      </c>
      <c r="BE1519" s="157">
        <v>1.1552288E-7</v>
      </c>
      <c r="BF1519" s="157">
        <v>7.6357403000000005E-12</v>
      </c>
      <c r="BG1519" s="157">
        <v>1.1566242000000001E-10</v>
      </c>
      <c r="BH1519" s="157">
        <v>0</v>
      </c>
      <c r="BI1519" s="157">
        <v>0</v>
      </c>
      <c r="BJ1519" s="157">
        <v>0</v>
      </c>
      <c r="BK1519" s="157">
        <v>0</v>
      </c>
      <c r="BL1519" s="157">
        <v>0</v>
      </c>
      <c r="BM1519" s="157">
        <v>0</v>
      </c>
      <c r="BN1519" s="157">
        <v>0</v>
      </c>
      <c r="BO1519" s="157">
        <v>0</v>
      </c>
      <c r="BP1519" s="157">
        <v>4.2305323000000003E-6</v>
      </c>
      <c r="BQ1519" s="157">
        <v>2.2049872000000002E-2</v>
      </c>
      <c r="BR1519" s="157">
        <v>0</v>
      </c>
      <c r="BS1519" s="157">
        <v>0</v>
      </c>
      <c r="BT1519" s="157">
        <v>0</v>
      </c>
      <c r="BU1519"/>
      <c r="BV1519" s="155">
        <v>1.0228569000000001E-5</v>
      </c>
      <c r="BW1519" s="155">
        <v>7.9741166999999996E-7</v>
      </c>
      <c r="BX1519" s="155">
        <v>4.8928236E-6</v>
      </c>
      <c r="BY1519" s="155">
        <v>5.9486368000000001E-10</v>
      </c>
      <c r="BZ1519" s="155">
        <v>1.5828636999999999E-6</v>
      </c>
      <c r="CA1519" s="155">
        <v>0</v>
      </c>
      <c r="CB1519" s="155">
        <v>0</v>
      </c>
      <c r="CC1519" s="155">
        <v>0</v>
      </c>
      <c r="CD1519" s="155">
        <v>0</v>
      </c>
      <c r="CE1519" s="155">
        <v>1.8146417E-9</v>
      </c>
      <c r="CF1519" s="155">
        <v>0</v>
      </c>
      <c r="CG1519" s="155">
        <v>0</v>
      </c>
      <c r="CH1519" s="155">
        <v>0</v>
      </c>
      <c r="CI1519" s="155">
        <v>2.9060830999999999E-7</v>
      </c>
      <c r="CJ1519" s="155">
        <v>2.6624516000000001E-6</v>
      </c>
      <c r="CK1519" s="155">
        <v>1.3995234999999999E-13</v>
      </c>
      <c r="CL1519" s="155">
        <v>0</v>
      </c>
      <c r="CM1519"/>
      <c r="CN1519" s="284">
        <v>0</v>
      </c>
      <c r="CO1519" s="284">
        <v>0.17547911999999999</v>
      </c>
      <c r="CP1519" s="285">
        <v>0</v>
      </c>
      <c r="CQ1519" s="284">
        <v>5.4557745000000004E-4</v>
      </c>
      <c r="CR1519" s="284">
        <v>0</v>
      </c>
      <c r="CS1519" s="284">
        <v>0</v>
      </c>
      <c r="CT1519" s="284">
        <v>5.9140178E-5</v>
      </c>
      <c r="CU1519" s="284">
        <v>0</v>
      </c>
      <c r="CV1519" s="284">
        <v>0</v>
      </c>
      <c r="CW1519" s="284">
        <v>0</v>
      </c>
      <c r="CX1519"/>
      <c r="CY1519"/>
      <c r="CZ1519"/>
      <c r="DA1519"/>
      <c r="DB1519" s="259"/>
      <c r="DC1519"/>
      <c r="DD1519"/>
      <c r="DE1519"/>
      <c r="DF1519"/>
      <c r="DG1519"/>
      <c r="DH1519"/>
      <c r="DI1519" s="48"/>
      <c r="DJ1519" s="48"/>
      <c r="DK1519" s="48"/>
      <c r="DL1519" s="48"/>
    </row>
    <row r="1520" spans="1:116" ht="14.4">
      <c r="A1520" t="s">
        <v>2896</v>
      </c>
      <c r="B1520" s="188" t="s">
        <v>1252</v>
      </c>
      <c r="C1520" s="151" t="str">
        <f t="shared" si="360"/>
        <v>B.044.01.232</v>
      </c>
      <c r="D1520" s="54" t="s">
        <v>1251</v>
      </c>
      <c r="E1520" s="150" t="s">
        <v>440</v>
      </c>
      <c r="F1520" s="153" t="str">
        <f t="shared" si="361"/>
        <v>Electricity Panama production</v>
      </c>
      <c r="G1520" s="154">
        <f t="shared" si="362"/>
        <v>8.6660746666666677E-2</v>
      </c>
      <c r="H1520"/>
      <c r="I1520"/>
      <c r="J1520" s="227">
        <f t="shared" si="353"/>
        <v>1.7441043910000002E-2</v>
      </c>
      <c r="K1520"/>
      <c r="L1520" s="280">
        <f t="shared" si="354"/>
        <v>1.5119365599999999E-3</v>
      </c>
      <c r="M1520" s="280">
        <f t="shared" si="355"/>
        <v>2.7901987E-3</v>
      </c>
      <c r="N1520" s="281">
        <f t="shared" si="356"/>
        <v>1.3979665000000001E-4</v>
      </c>
      <c r="O1520" s="280">
        <v>1.2999112E-2</v>
      </c>
      <c r="P1520" s="286">
        <v>1.6899279E-3</v>
      </c>
      <c r="Q1520" s="286">
        <v>1.1002708E-3</v>
      </c>
      <c r="R1520" s="286">
        <v>9.7705363999999991E-4</v>
      </c>
      <c r="S1520" s="286">
        <v>5.3488291999999999E-4</v>
      </c>
      <c r="T1520" s="219">
        <v>0</v>
      </c>
      <c r="U1520" s="219">
        <v>0</v>
      </c>
      <c r="V1520" s="219">
        <v>0</v>
      </c>
      <c r="W1520" s="219">
        <v>1.3979665000000001E-4</v>
      </c>
      <c r="X1520" s="219">
        <v>0</v>
      </c>
      <c r="Y1520" s="219">
        <v>0</v>
      </c>
      <c r="Z1520" s="219">
        <v>0</v>
      </c>
      <c r="AA1520" s="219">
        <v>0</v>
      </c>
      <c r="AB1520" s="219">
        <v>0</v>
      </c>
      <c r="AC1520"/>
      <c r="AD1520" s="227">
        <f t="shared" si="348"/>
        <v>1.2999112E-2</v>
      </c>
      <c r="AE1520" s="227">
        <f t="shared" si="349"/>
        <v>4.3021352600000002E-3</v>
      </c>
      <c r="AF1520" s="227">
        <f t="shared" si="350"/>
        <v>2.7901987E-3</v>
      </c>
      <c r="AG1520" s="227">
        <f t="shared" si="351"/>
        <v>2.7901987E-3</v>
      </c>
      <c r="AH1520" s="227">
        <f t="shared" si="352"/>
        <v>1.3979665000000001E-4</v>
      </c>
      <c r="AI1520"/>
      <c r="AJ1520">
        <v>1.6832769000000001</v>
      </c>
      <c r="AK1520" s="155">
        <v>1.0098408000000001</v>
      </c>
      <c r="AL1520" s="155">
        <v>0</v>
      </c>
      <c r="AM1520" s="155">
        <v>0</v>
      </c>
      <c r="AN1520" s="155">
        <v>1.1288909999999999E-2</v>
      </c>
      <c r="AO1520" s="155">
        <v>0.14732985000000001</v>
      </c>
      <c r="AP1520" s="155">
        <v>0.51481737999999999</v>
      </c>
      <c r="AQ1520"/>
      <c r="AR1520" s="156">
        <v>2.1282692E-3</v>
      </c>
      <c r="AS1520" s="156">
        <v>1.9937290000000001E-3</v>
      </c>
      <c r="AT1520" s="156">
        <v>7.6895597000000001E-5</v>
      </c>
      <c r="AU1520" s="156">
        <v>5.7644649999999997E-5</v>
      </c>
      <c r="AV1520" s="282">
        <f t="shared" si="357"/>
        <v>1.19528114483E-7</v>
      </c>
      <c r="AW1520" s="282">
        <f t="shared" si="358"/>
        <v>2.8437720184699995E-10</v>
      </c>
      <c r="AX1520" s="283">
        <f t="shared" si="359"/>
        <v>8.0734804713999998E-3</v>
      </c>
      <c r="AY1520" s="157">
        <v>8.0421171000000001E-8</v>
      </c>
      <c r="AZ1520" s="157">
        <v>2.4265007999999998E-10</v>
      </c>
      <c r="BA1520" s="157">
        <v>6.6295470000000004E-15</v>
      </c>
      <c r="BB1520" s="157">
        <v>0</v>
      </c>
      <c r="BC1520" s="157">
        <v>0</v>
      </c>
      <c r="BD1520" s="157">
        <v>2.6182482999999999E-11</v>
      </c>
      <c r="BE1520" s="157">
        <v>3.9080760999999998E-8</v>
      </c>
      <c r="BF1520" s="157">
        <v>5.9708833E-12</v>
      </c>
      <c r="BG1520" s="157">
        <v>3.5749609E-11</v>
      </c>
      <c r="BH1520" s="157">
        <v>0</v>
      </c>
      <c r="BI1520" s="157">
        <v>0</v>
      </c>
      <c r="BJ1520" s="157">
        <v>0</v>
      </c>
      <c r="BK1520" s="157">
        <v>0</v>
      </c>
      <c r="BL1520" s="157">
        <v>0</v>
      </c>
      <c r="BM1520" s="157">
        <v>0</v>
      </c>
      <c r="BN1520" s="157">
        <v>0</v>
      </c>
      <c r="BO1520" s="157">
        <v>0</v>
      </c>
      <c r="BP1520" s="157">
        <v>5.3588714000000001E-6</v>
      </c>
      <c r="BQ1520" s="157">
        <v>8.0681216000000004E-3</v>
      </c>
      <c r="BR1520" s="157">
        <v>0</v>
      </c>
      <c r="BS1520" s="157">
        <v>0</v>
      </c>
      <c r="BT1520" s="157">
        <v>0</v>
      </c>
      <c r="BU1520"/>
      <c r="BV1520" s="155">
        <v>4.7398147000000003E-6</v>
      </c>
      <c r="BW1520" s="155">
        <v>2.4646861E-7</v>
      </c>
      <c r="BX1520" s="155">
        <v>2.4163315E-6</v>
      </c>
      <c r="BY1520" s="155">
        <v>4.6516270000000001E-10</v>
      </c>
      <c r="BZ1520" s="155">
        <v>6.8178775000000001E-7</v>
      </c>
      <c r="CA1520" s="155">
        <v>0</v>
      </c>
      <c r="CB1520" s="155">
        <v>0</v>
      </c>
      <c r="CC1520" s="155">
        <v>0</v>
      </c>
      <c r="CD1520" s="155">
        <v>0</v>
      </c>
      <c r="CE1520" s="155">
        <v>1.4189867000000001E-9</v>
      </c>
      <c r="CF1520" s="155">
        <v>0</v>
      </c>
      <c r="CG1520" s="155">
        <v>0</v>
      </c>
      <c r="CH1520" s="155">
        <v>0</v>
      </c>
      <c r="CI1520" s="155">
        <v>2.0276816E-7</v>
      </c>
      <c r="CJ1520" s="155">
        <v>1.1905744E-6</v>
      </c>
      <c r="CK1520" s="155">
        <v>1.7727949999999999E-13</v>
      </c>
      <c r="CL1520" s="155">
        <v>0</v>
      </c>
      <c r="CM1520"/>
      <c r="CN1520" s="284">
        <v>0</v>
      </c>
      <c r="CO1520" s="284">
        <v>8.6660744999999997E-2</v>
      </c>
      <c r="CP1520" s="285">
        <v>0</v>
      </c>
      <c r="CQ1520" s="284">
        <v>1.6863022999999999E-4</v>
      </c>
      <c r="CR1520" s="284">
        <v>0</v>
      </c>
      <c r="CS1520" s="284">
        <v>0</v>
      </c>
      <c r="CT1520" s="284">
        <v>2.3643904999999999E-5</v>
      </c>
      <c r="CU1520" s="284">
        <v>0</v>
      </c>
      <c r="CV1520" s="284">
        <v>0</v>
      </c>
      <c r="CW1520" s="284">
        <v>0</v>
      </c>
      <c r="CX1520"/>
      <c r="CY1520"/>
      <c r="CZ1520"/>
      <c r="DA1520"/>
      <c r="DB1520" s="259"/>
      <c r="DC1520"/>
      <c r="DD1520"/>
      <c r="DE1520"/>
      <c r="DF1520"/>
      <c r="DG1520"/>
      <c r="DH1520"/>
      <c r="DI1520" s="48"/>
      <c r="DJ1520" s="48"/>
      <c r="DK1520" s="48"/>
      <c r="DL1520" s="48"/>
    </row>
    <row r="1521" spans="1:116" ht="14.4">
      <c r="A1521" t="s">
        <v>2897</v>
      </c>
      <c r="B1521" s="188" t="s">
        <v>1252</v>
      </c>
      <c r="C1521" s="151" t="str">
        <f t="shared" si="360"/>
        <v>B.044.01.233</v>
      </c>
      <c r="D1521" s="54" t="s">
        <v>1251</v>
      </c>
      <c r="E1521" s="150" t="s">
        <v>440</v>
      </c>
      <c r="F1521" s="153" t="str">
        <f t="shared" si="361"/>
        <v>Electricity Papua New Guinea production</v>
      </c>
      <c r="G1521" s="154">
        <f t="shared" si="362"/>
        <v>0.16385919333333335</v>
      </c>
      <c r="H1521"/>
      <c r="I1521"/>
      <c r="J1521" s="227">
        <f t="shared" si="353"/>
        <v>3.3224721795000002E-2</v>
      </c>
      <c r="K1521"/>
      <c r="L1521" s="280">
        <f t="shared" si="354"/>
        <v>2.4611278599999996E-3</v>
      </c>
      <c r="M1521" s="280">
        <f t="shared" si="355"/>
        <v>6.1418048000000001E-3</v>
      </c>
      <c r="N1521" s="281">
        <f t="shared" si="356"/>
        <v>4.2910134999999997E-5</v>
      </c>
      <c r="O1521" s="280">
        <v>2.4578879000000001E-2</v>
      </c>
      <c r="P1521" s="219">
        <v>4.4567653000000002E-3</v>
      </c>
      <c r="Q1521" s="219">
        <v>1.6850394999999999E-3</v>
      </c>
      <c r="R1521" s="219">
        <v>1.4648771999999999E-3</v>
      </c>
      <c r="S1521" s="219">
        <v>9.9625065999999992E-4</v>
      </c>
      <c r="T1521" s="219">
        <v>0</v>
      </c>
      <c r="U1521" s="219">
        <v>0</v>
      </c>
      <c r="V1521" s="219">
        <v>0</v>
      </c>
      <c r="W1521" s="286">
        <v>4.2910134999999997E-5</v>
      </c>
      <c r="X1521" s="219">
        <v>0</v>
      </c>
      <c r="Y1521" s="219">
        <v>0</v>
      </c>
      <c r="Z1521" s="219">
        <v>0</v>
      </c>
      <c r="AA1521" s="219">
        <v>0</v>
      </c>
      <c r="AB1521" s="219">
        <v>0</v>
      </c>
      <c r="AC1521"/>
      <c r="AD1521" s="227">
        <f t="shared" si="348"/>
        <v>2.4578879000000001E-2</v>
      </c>
      <c r="AE1521" s="227">
        <f t="shared" si="349"/>
        <v>8.6029326599999997E-3</v>
      </c>
      <c r="AF1521" s="227">
        <f t="shared" si="350"/>
        <v>6.1418048000000001E-3</v>
      </c>
      <c r="AG1521" s="227">
        <f t="shared" si="351"/>
        <v>6.1418048000000001E-3</v>
      </c>
      <c r="AH1521" s="227">
        <f t="shared" si="352"/>
        <v>4.2910134999999997E-5</v>
      </c>
      <c r="AI1521"/>
      <c r="AJ1521">
        <v>2.2793024000000002</v>
      </c>
      <c r="AK1521" s="155">
        <v>2.0276774</v>
      </c>
      <c r="AL1521" s="155">
        <v>0</v>
      </c>
      <c r="AM1521" s="155">
        <v>0</v>
      </c>
      <c r="AN1521" s="155">
        <v>7.4173731000000001E-3</v>
      </c>
      <c r="AO1521" s="155">
        <v>2.4200751E-2</v>
      </c>
      <c r="AP1521" s="155">
        <v>0.22000685</v>
      </c>
      <c r="AQ1521"/>
      <c r="AR1521" s="156">
        <v>4.4376418000000003E-3</v>
      </c>
      <c r="AS1521" s="156">
        <v>4.1477600999999999E-3</v>
      </c>
      <c r="AT1521" s="156">
        <v>1.519786E-4</v>
      </c>
      <c r="AU1521" s="156">
        <v>1.3790311000000001E-4</v>
      </c>
      <c r="AV1521" s="282">
        <f t="shared" si="357"/>
        <v>2.4866666887799999E-7</v>
      </c>
      <c r="AW1521" s="282">
        <f t="shared" si="358"/>
        <v>5.6205103432899998E-10</v>
      </c>
      <c r="AX1521" s="283">
        <f t="shared" si="359"/>
        <v>1.93141608885E-2</v>
      </c>
      <c r="AY1521" s="157">
        <v>1.5206133000000001E-7</v>
      </c>
      <c r="AZ1521" s="157">
        <v>4.5880574999999998E-10</v>
      </c>
      <c r="BA1521" s="157">
        <v>1.2535229E-14</v>
      </c>
      <c r="BB1521" s="157">
        <v>0</v>
      </c>
      <c r="BC1521" s="157">
        <v>0</v>
      </c>
      <c r="BD1521" s="157">
        <v>3.9254877999999998E-11</v>
      </c>
      <c r="BE1521" s="157">
        <v>9.6566084000000006E-8</v>
      </c>
      <c r="BF1521" s="157">
        <v>8.9520270999999993E-12</v>
      </c>
      <c r="BG1521" s="157">
        <v>9.4280722E-11</v>
      </c>
      <c r="BH1521" s="157">
        <v>0</v>
      </c>
      <c r="BI1521" s="157">
        <v>0</v>
      </c>
      <c r="BJ1521" s="157">
        <v>0</v>
      </c>
      <c r="BK1521" s="157">
        <v>0</v>
      </c>
      <c r="BL1521" s="157">
        <v>0</v>
      </c>
      <c r="BM1521" s="157">
        <v>0</v>
      </c>
      <c r="BN1521" s="157">
        <v>0</v>
      </c>
      <c r="BO1521" s="157">
        <v>0</v>
      </c>
      <c r="BP1521" s="157">
        <v>1.6448884999999999E-6</v>
      </c>
      <c r="BQ1521" s="157">
        <v>1.9312515999999998E-2</v>
      </c>
      <c r="BR1521" s="157">
        <v>0</v>
      </c>
      <c r="BS1521" s="157">
        <v>0</v>
      </c>
      <c r="BT1521" s="157">
        <v>0</v>
      </c>
      <c r="BU1521"/>
      <c r="BV1521" s="155">
        <v>9.3947060999999997E-6</v>
      </c>
      <c r="BW1521" s="155">
        <v>6.4999977999999997E-7</v>
      </c>
      <c r="BX1521" s="155">
        <v>4.5688292000000002E-6</v>
      </c>
      <c r="BY1521" s="155">
        <v>6.9740922999999995E-10</v>
      </c>
      <c r="BZ1521" s="155">
        <v>1.4271514E-6</v>
      </c>
      <c r="CA1521" s="155">
        <v>0</v>
      </c>
      <c r="CB1521" s="155">
        <v>0</v>
      </c>
      <c r="CC1521" s="155">
        <v>0</v>
      </c>
      <c r="CD1521" s="155">
        <v>0</v>
      </c>
      <c r="CE1521" s="155">
        <v>2.1274586E-9</v>
      </c>
      <c r="CF1521" s="155">
        <v>0</v>
      </c>
      <c r="CG1521" s="155">
        <v>0</v>
      </c>
      <c r="CH1521" s="155">
        <v>0</v>
      </c>
      <c r="CI1521" s="155">
        <v>3.2221275999999998E-7</v>
      </c>
      <c r="CJ1521" s="155">
        <v>2.4236880999999998E-6</v>
      </c>
      <c r="CK1521" s="155">
        <v>5.4415378000000002E-14</v>
      </c>
      <c r="CL1521" s="155">
        <v>0</v>
      </c>
      <c r="CM1521"/>
      <c r="CN1521" s="284">
        <v>0</v>
      </c>
      <c r="CO1521" s="284">
        <v>0.16385920000000001</v>
      </c>
      <c r="CP1521" s="285">
        <v>0</v>
      </c>
      <c r="CQ1521" s="284">
        <v>4.4472039000000002E-4</v>
      </c>
      <c r="CR1521" s="284">
        <v>0</v>
      </c>
      <c r="CS1521" s="284">
        <v>0</v>
      </c>
      <c r="CT1521" s="284">
        <v>5.2021507999999998E-5</v>
      </c>
      <c r="CU1521" s="284">
        <v>0</v>
      </c>
      <c r="CV1521" s="284">
        <v>0</v>
      </c>
      <c r="CW1521" s="284">
        <v>0</v>
      </c>
      <c r="CX1521"/>
      <c r="CY1521"/>
      <c r="CZ1521"/>
      <c r="DA1521"/>
      <c r="DB1521" s="259"/>
      <c r="DC1521"/>
      <c r="DD1521"/>
      <c r="DE1521"/>
      <c r="DF1521"/>
      <c r="DG1521"/>
      <c r="DH1521"/>
      <c r="DI1521" s="48"/>
      <c r="DJ1521" s="48"/>
      <c r="DK1521" s="48"/>
      <c r="DL1521" s="48"/>
    </row>
    <row r="1522" spans="1:116" ht="14.4">
      <c r="A1522" t="s">
        <v>2898</v>
      </c>
      <c r="B1522" s="188" t="s">
        <v>1252</v>
      </c>
      <c r="C1522" s="151" t="str">
        <f t="shared" si="360"/>
        <v>B.044.01.234</v>
      </c>
      <c r="D1522" s="54" t="s">
        <v>1251</v>
      </c>
      <c r="E1522" s="150" t="s">
        <v>440</v>
      </c>
      <c r="F1522" s="153" t="str">
        <f t="shared" si="361"/>
        <v>Electricity Paraguay production</v>
      </c>
      <c r="G1522" s="154">
        <f t="shared" si="362"/>
        <v>2.2565207333333334E-3</v>
      </c>
      <c r="H1522"/>
      <c r="I1522"/>
      <c r="J1522" s="227">
        <f t="shared" si="353"/>
        <v>6.1757530300000007E-4</v>
      </c>
      <c r="K1522"/>
      <c r="L1522" s="280">
        <f t="shared" si="354"/>
        <v>2.9481519000000001E-5</v>
      </c>
      <c r="M1522" s="280">
        <f t="shared" si="355"/>
        <v>3.2763174000000001E-5</v>
      </c>
      <c r="N1522" s="281">
        <f t="shared" si="356"/>
        <v>2.168525E-4</v>
      </c>
      <c r="O1522" s="280">
        <v>3.3847811000000002E-4</v>
      </c>
      <c r="P1522" s="286">
        <v>1.6246402999999999E-5</v>
      </c>
      <c r="Q1522" s="286">
        <v>1.6516771000000002E-5</v>
      </c>
      <c r="R1522" s="286">
        <v>1.3886912E-5</v>
      </c>
      <c r="S1522" s="286">
        <v>1.5594607000000001E-5</v>
      </c>
      <c r="T1522" s="219">
        <v>0</v>
      </c>
      <c r="U1522" s="219">
        <v>0</v>
      </c>
      <c r="V1522" s="219">
        <v>0</v>
      </c>
      <c r="W1522" s="286">
        <v>2.168525E-4</v>
      </c>
      <c r="X1522" s="219">
        <v>0</v>
      </c>
      <c r="Y1522" s="219">
        <v>0</v>
      </c>
      <c r="Z1522" s="219">
        <v>0</v>
      </c>
      <c r="AA1522" s="219">
        <v>0</v>
      </c>
      <c r="AB1522" s="219">
        <v>0</v>
      </c>
      <c r="AC1522"/>
      <c r="AD1522" s="227">
        <f t="shared" si="348"/>
        <v>3.3847811000000002E-4</v>
      </c>
      <c r="AE1522" s="227">
        <f t="shared" si="349"/>
        <v>6.2244693000000005E-5</v>
      </c>
      <c r="AF1522" s="227">
        <f t="shared" si="350"/>
        <v>3.2763174000000001E-5</v>
      </c>
      <c r="AG1522" s="227">
        <f t="shared" si="351"/>
        <v>3.2763174000000001E-5</v>
      </c>
      <c r="AH1522" s="227">
        <f t="shared" si="352"/>
        <v>2.168525E-4</v>
      </c>
      <c r="AI1522"/>
      <c r="AJ1522">
        <v>1.1480229</v>
      </c>
      <c r="AK1522" s="155">
        <v>0</v>
      </c>
      <c r="AL1522" s="155">
        <v>0</v>
      </c>
      <c r="AM1522" s="155">
        <v>0</v>
      </c>
      <c r="AN1522" s="155">
        <v>2.0730465E-2</v>
      </c>
      <c r="AO1522" s="155">
        <v>0</v>
      </c>
      <c r="AP1522" s="155">
        <v>1.1272924</v>
      </c>
      <c r="AQ1522"/>
      <c r="AR1522" s="156">
        <v>4.582031E-5</v>
      </c>
      <c r="AS1522" s="156">
        <v>4.3936575E-5</v>
      </c>
      <c r="AT1522" s="156">
        <v>1.8243834E-6</v>
      </c>
      <c r="AU1522" s="156">
        <v>5.9352529000000001E-8</v>
      </c>
      <c r="AV1522" s="282">
        <f t="shared" si="357"/>
        <v>2.6340871829500005E-9</v>
      </c>
      <c r="AW1522" s="282">
        <f t="shared" si="358"/>
        <v>6.74697991783E-12</v>
      </c>
      <c r="AX1522" s="283">
        <f t="shared" si="359"/>
        <v>8.3126792E-6</v>
      </c>
      <c r="AY1522" s="157">
        <v>2.0940512000000002E-9</v>
      </c>
      <c r="AZ1522" s="157">
        <v>6.3182579999999998E-12</v>
      </c>
      <c r="BA1522" s="157">
        <v>1.7262383000000001E-16</v>
      </c>
      <c r="BB1522" s="157">
        <v>0</v>
      </c>
      <c r="BC1522" s="157">
        <v>0</v>
      </c>
      <c r="BD1522" s="157">
        <v>3.7213294999999999E-13</v>
      </c>
      <c r="BE1522" s="157">
        <v>5.3966384999999996E-10</v>
      </c>
      <c r="BF1522" s="157">
        <v>8.4864463999999995E-14</v>
      </c>
      <c r="BG1522" s="157">
        <v>3.4368483000000001E-13</v>
      </c>
      <c r="BH1522" s="157">
        <v>0</v>
      </c>
      <c r="BI1522" s="157">
        <v>0</v>
      </c>
      <c r="BJ1522" s="157">
        <v>0</v>
      </c>
      <c r="BK1522" s="157">
        <v>0</v>
      </c>
      <c r="BL1522" s="157">
        <v>0</v>
      </c>
      <c r="BM1522" s="157">
        <v>0</v>
      </c>
      <c r="BN1522" s="157">
        <v>0</v>
      </c>
      <c r="BO1522" s="157">
        <v>0</v>
      </c>
      <c r="BP1522" s="157">
        <v>8.3126792E-6</v>
      </c>
      <c r="BQ1522" s="157">
        <v>0</v>
      </c>
      <c r="BR1522" s="157">
        <v>0</v>
      </c>
      <c r="BS1522" s="157">
        <v>0</v>
      </c>
      <c r="BT1522" s="157">
        <v>0</v>
      </c>
      <c r="BU1522"/>
      <c r="BV1522" s="155">
        <v>8.403291E-8</v>
      </c>
      <c r="BW1522" s="155">
        <v>2.3694671E-9</v>
      </c>
      <c r="BX1522" s="155">
        <v>6.2917784999999996E-8</v>
      </c>
      <c r="BY1522" s="155">
        <v>6.6113808000000001E-12</v>
      </c>
      <c r="BZ1522" s="155">
        <v>1.5910235E-8</v>
      </c>
      <c r="CA1522" s="155">
        <v>0</v>
      </c>
      <c r="CB1522" s="155">
        <v>0</v>
      </c>
      <c r="CC1522" s="155">
        <v>0</v>
      </c>
      <c r="CD1522" s="155">
        <v>0</v>
      </c>
      <c r="CE1522" s="155">
        <v>2.0168128999999999E-11</v>
      </c>
      <c r="CF1522" s="155">
        <v>0</v>
      </c>
      <c r="CG1522" s="155">
        <v>0</v>
      </c>
      <c r="CH1522" s="155">
        <v>0</v>
      </c>
      <c r="CI1522" s="155">
        <v>2.8083683000000002E-9</v>
      </c>
      <c r="CJ1522" s="155">
        <v>0</v>
      </c>
      <c r="CK1522" s="155">
        <v>2.7499589000000001E-13</v>
      </c>
      <c r="CL1522" s="155">
        <v>0</v>
      </c>
      <c r="CM1522"/>
      <c r="CN1522" s="284">
        <v>0</v>
      </c>
      <c r="CO1522" s="284">
        <v>2.2565206999999999E-3</v>
      </c>
      <c r="CP1522" s="285">
        <v>0</v>
      </c>
      <c r="CQ1522" s="284">
        <v>1.6211548999999999E-6</v>
      </c>
      <c r="CR1522" s="284">
        <v>0</v>
      </c>
      <c r="CS1522" s="284">
        <v>0</v>
      </c>
      <c r="CT1522" s="284">
        <v>4.8796349999999997E-7</v>
      </c>
      <c r="CU1522" s="284">
        <v>0</v>
      </c>
      <c r="CV1522" s="284">
        <v>0</v>
      </c>
      <c r="CW1522" s="284">
        <v>0</v>
      </c>
      <c r="CX1522"/>
      <c r="CY1522"/>
      <c r="CZ1522"/>
      <c r="DA1522"/>
      <c r="DB1522" s="259"/>
      <c r="DC1522"/>
      <c r="DD1522"/>
      <c r="DE1522"/>
      <c r="DF1522"/>
      <c r="DG1522"/>
      <c r="DH1522"/>
      <c r="DI1522" s="48"/>
      <c r="DJ1522" s="48"/>
      <c r="DK1522" s="48"/>
      <c r="DL1522" s="48"/>
    </row>
    <row r="1523" spans="1:116" ht="14.4">
      <c r="A1523" t="s">
        <v>2899</v>
      </c>
      <c r="B1523" s="188" t="s">
        <v>1252</v>
      </c>
      <c r="C1523" s="151" t="str">
        <f t="shared" si="360"/>
        <v>B.044.01.235</v>
      </c>
      <c r="D1523" s="54" t="s">
        <v>1251</v>
      </c>
      <c r="E1523" s="150" t="s">
        <v>440</v>
      </c>
      <c r="F1523" s="153" t="str">
        <f t="shared" si="361"/>
        <v>Electricity Peru production</v>
      </c>
      <c r="G1523" s="154">
        <f t="shared" si="362"/>
        <v>9.1153020000000001E-2</v>
      </c>
      <c r="H1523"/>
      <c r="I1523"/>
      <c r="J1523" s="227">
        <f t="shared" si="353"/>
        <v>1.857028682E-2</v>
      </c>
      <c r="K1523"/>
      <c r="L1523" s="280">
        <f t="shared" si="354"/>
        <v>1.93086698E-3</v>
      </c>
      <c r="M1523" s="280">
        <f t="shared" si="355"/>
        <v>2.8320457999999999E-3</v>
      </c>
      <c r="N1523" s="281">
        <f t="shared" si="356"/>
        <v>1.3442104E-4</v>
      </c>
      <c r="O1523" s="280">
        <v>1.3672953E-2</v>
      </c>
      <c r="P1523" s="219">
        <v>1.3632100999999999E-3</v>
      </c>
      <c r="Q1523" s="219">
        <v>1.4688357E-3</v>
      </c>
      <c r="R1523" s="219">
        <v>1.3287971000000001E-3</v>
      </c>
      <c r="S1523" s="219">
        <v>6.0206987999999995E-4</v>
      </c>
      <c r="T1523" s="219">
        <v>0</v>
      </c>
      <c r="U1523" s="219">
        <v>0</v>
      </c>
      <c r="V1523" s="219">
        <v>0</v>
      </c>
      <c r="W1523" s="286">
        <v>1.3442104E-4</v>
      </c>
      <c r="X1523" s="219">
        <v>0</v>
      </c>
      <c r="Y1523" s="219">
        <v>0</v>
      </c>
      <c r="Z1523" s="219">
        <v>0</v>
      </c>
      <c r="AA1523" s="219">
        <v>0</v>
      </c>
      <c r="AB1523" s="219">
        <v>0</v>
      </c>
      <c r="AC1523"/>
      <c r="AD1523" s="227">
        <f t="shared" si="348"/>
        <v>1.3672953E-2</v>
      </c>
      <c r="AE1523" s="227">
        <f t="shared" si="349"/>
        <v>4.7629127799999997E-3</v>
      </c>
      <c r="AF1523" s="227">
        <f t="shared" si="350"/>
        <v>2.8320457999999999E-3</v>
      </c>
      <c r="AG1523" s="227">
        <f t="shared" si="351"/>
        <v>2.8320457999999999E-3</v>
      </c>
      <c r="AH1523" s="227">
        <f t="shared" si="352"/>
        <v>1.3442104E-4</v>
      </c>
      <c r="AI1523"/>
      <c r="AJ1523">
        <v>1.7358454999999999</v>
      </c>
      <c r="AK1523" s="155">
        <v>1.0431347</v>
      </c>
      <c r="AL1523" s="155">
        <v>0</v>
      </c>
      <c r="AM1523" s="155">
        <v>0</v>
      </c>
      <c r="AN1523" s="155">
        <v>3.6824849999999999E-2</v>
      </c>
      <c r="AO1523" s="155">
        <v>9.1432937000000006E-2</v>
      </c>
      <c r="AP1523" s="155">
        <v>0.56445303999999996</v>
      </c>
      <c r="AQ1523"/>
      <c r="AR1523" s="156">
        <v>2.1200342999999999E-3</v>
      </c>
      <c r="AS1523" s="156">
        <v>1.9820301000000001E-3</v>
      </c>
      <c r="AT1523" s="156">
        <v>7.9009231999999997E-5</v>
      </c>
      <c r="AU1523" s="156">
        <v>5.8994949000000001E-5</v>
      </c>
      <c r="AV1523" s="282">
        <f t="shared" si="357"/>
        <v>1.18826744289E-7</v>
      </c>
      <c r="AW1523" s="282">
        <f t="shared" si="358"/>
        <v>2.921939021059E-10</v>
      </c>
      <c r="AX1523" s="283">
        <f t="shared" si="359"/>
        <v>8.2625979065999999E-3</v>
      </c>
      <c r="AY1523" s="157">
        <v>8.4590000999999995E-8</v>
      </c>
      <c r="AZ1523" s="157">
        <v>2.5522844999999998E-10</v>
      </c>
      <c r="BA1523" s="157">
        <v>6.9732059000000003E-15</v>
      </c>
      <c r="BB1523" s="157">
        <v>0</v>
      </c>
      <c r="BC1523" s="157">
        <v>0</v>
      </c>
      <c r="BD1523" s="157">
        <v>3.5608289000000001E-11</v>
      </c>
      <c r="BE1523" s="157">
        <v>3.4201135000000003E-8</v>
      </c>
      <c r="BF1523" s="157">
        <v>8.1204268999999994E-12</v>
      </c>
      <c r="BG1523" s="157">
        <v>2.8838052000000001E-11</v>
      </c>
      <c r="BH1523" s="157">
        <v>0</v>
      </c>
      <c r="BI1523" s="157">
        <v>0</v>
      </c>
      <c r="BJ1523" s="157">
        <v>0</v>
      </c>
      <c r="BK1523" s="157">
        <v>0</v>
      </c>
      <c r="BL1523" s="157">
        <v>0</v>
      </c>
      <c r="BM1523" s="157">
        <v>0</v>
      </c>
      <c r="BN1523" s="157">
        <v>0</v>
      </c>
      <c r="BO1523" s="157">
        <v>0</v>
      </c>
      <c r="BP1523" s="157">
        <v>5.1528066000000003E-6</v>
      </c>
      <c r="BQ1523" s="157">
        <v>8.2574451E-3</v>
      </c>
      <c r="BR1523" s="157">
        <v>0</v>
      </c>
      <c r="BS1523" s="157">
        <v>0</v>
      </c>
      <c r="BT1523" s="157">
        <v>0</v>
      </c>
      <c r="BU1523"/>
      <c r="BV1523" s="155">
        <v>4.9173427999999997E-6</v>
      </c>
      <c r="BW1523" s="155">
        <v>1.9881824E-7</v>
      </c>
      <c r="BX1523" s="155">
        <v>2.541588E-6</v>
      </c>
      <c r="BY1523" s="155">
        <v>6.3262327000000002E-10</v>
      </c>
      <c r="BZ1523" s="155">
        <v>7.0267422999999997E-7</v>
      </c>
      <c r="CA1523" s="155">
        <v>0</v>
      </c>
      <c r="CB1523" s="155">
        <v>0</v>
      </c>
      <c r="CC1523" s="155">
        <v>0</v>
      </c>
      <c r="CD1523" s="155">
        <v>0</v>
      </c>
      <c r="CE1523" s="155">
        <v>1.9298278999999999E-9</v>
      </c>
      <c r="CF1523" s="155">
        <v>0</v>
      </c>
      <c r="CG1523" s="155">
        <v>0</v>
      </c>
      <c r="CH1523" s="155">
        <v>0</v>
      </c>
      <c r="CI1523" s="155">
        <v>2.6691270999999998E-7</v>
      </c>
      <c r="CJ1523" s="155">
        <v>1.2047869E-6</v>
      </c>
      <c r="CK1523" s="155">
        <v>1.7046256000000001E-13</v>
      </c>
      <c r="CL1523" s="155">
        <v>0</v>
      </c>
      <c r="CM1523"/>
      <c r="CN1523" s="284">
        <v>0</v>
      </c>
      <c r="CO1523" s="284">
        <v>9.1153019000000002E-2</v>
      </c>
      <c r="CP1523" s="285">
        <v>0</v>
      </c>
      <c r="CQ1523" s="284">
        <v>1.3602855E-4</v>
      </c>
      <c r="CR1523" s="284">
        <v>0</v>
      </c>
      <c r="CS1523" s="284">
        <v>0</v>
      </c>
      <c r="CT1523" s="284">
        <v>2.3327065999999999E-5</v>
      </c>
      <c r="CU1523" s="284">
        <v>0</v>
      </c>
      <c r="CV1523" s="284">
        <v>0</v>
      </c>
      <c r="CW1523" s="284">
        <v>0</v>
      </c>
      <c r="CX1523"/>
      <c r="CY1523"/>
      <c r="CZ1523"/>
      <c r="DA1523"/>
      <c r="DB1523" s="259"/>
      <c r="DC1523"/>
      <c r="DD1523"/>
      <c r="DE1523"/>
      <c r="DF1523"/>
      <c r="DG1523"/>
      <c r="DH1523"/>
      <c r="DI1523" s="48"/>
      <c r="DJ1523" s="48"/>
      <c r="DK1523" s="48"/>
      <c r="DL1523" s="48"/>
    </row>
    <row r="1524" spans="1:116" ht="14.4">
      <c r="A1524" t="s">
        <v>2900</v>
      </c>
      <c r="B1524" s="188" t="s">
        <v>1252</v>
      </c>
      <c r="C1524" s="151" t="str">
        <f t="shared" si="360"/>
        <v>B.044.01.236</v>
      </c>
      <c r="D1524" s="54" t="s">
        <v>1251</v>
      </c>
      <c r="E1524" s="150" t="s">
        <v>440</v>
      </c>
      <c r="F1524" s="153" t="str">
        <f t="shared" si="361"/>
        <v>Electricity Philippines production</v>
      </c>
      <c r="G1524" s="154">
        <f t="shared" si="362"/>
        <v>0.23203343333333334</v>
      </c>
      <c r="H1524"/>
      <c r="I1524"/>
      <c r="J1524" s="227">
        <f t="shared" si="353"/>
        <v>4.7121412474E-2</v>
      </c>
      <c r="K1524"/>
      <c r="L1524" s="280">
        <f t="shared" si="354"/>
        <v>3.77685825E-3</v>
      </c>
      <c r="M1524" s="280">
        <f t="shared" si="355"/>
        <v>8.5094225000000006E-3</v>
      </c>
      <c r="N1524" s="281">
        <f t="shared" si="356"/>
        <v>3.0116724000000002E-5</v>
      </c>
      <c r="O1524" s="280">
        <v>3.4805015000000002E-2</v>
      </c>
      <c r="P1524" s="219">
        <v>4.8965969000000003E-3</v>
      </c>
      <c r="Q1524" s="219">
        <v>3.6128255999999998E-3</v>
      </c>
      <c r="R1524" s="219">
        <v>3.0922654E-3</v>
      </c>
      <c r="S1524" s="219">
        <v>6.8459285E-4</v>
      </c>
      <c r="T1524" s="219">
        <v>0</v>
      </c>
      <c r="U1524" s="219">
        <v>0</v>
      </c>
      <c r="V1524" s="219">
        <v>0</v>
      </c>
      <c r="W1524" s="286">
        <v>3.0116724000000002E-5</v>
      </c>
      <c r="X1524" s="219">
        <v>0</v>
      </c>
      <c r="Y1524" s="219">
        <v>0</v>
      </c>
      <c r="Z1524" s="219">
        <v>0</v>
      </c>
      <c r="AA1524" s="219">
        <v>0</v>
      </c>
      <c r="AB1524" s="219">
        <v>0</v>
      </c>
      <c r="AC1524"/>
      <c r="AD1524" s="227">
        <f t="shared" si="348"/>
        <v>3.4805015000000002E-2</v>
      </c>
      <c r="AE1524" s="227">
        <f t="shared" si="349"/>
        <v>1.2286280750000001E-2</v>
      </c>
      <c r="AF1524" s="227">
        <f t="shared" si="350"/>
        <v>8.5094225000000006E-3</v>
      </c>
      <c r="AG1524" s="227">
        <f t="shared" si="351"/>
        <v>8.5094225000000006E-3</v>
      </c>
      <c r="AH1524" s="227">
        <f t="shared" si="352"/>
        <v>3.0116724000000002E-5</v>
      </c>
      <c r="AI1524"/>
      <c r="AJ1524">
        <v>2.7860694000000001</v>
      </c>
      <c r="AK1524" s="155">
        <v>2.5188337999999999</v>
      </c>
      <c r="AL1524" s="155">
        <v>0</v>
      </c>
      <c r="AM1524" s="155">
        <v>0</v>
      </c>
      <c r="AN1524" s="155">
        <v>3.8220286999999999E-2</v>
      </c>
      <c r="AO1524" s="155">
        <v>0.13348979</v>
      </c>
      <c r="AP1524" s="155">
        <v>9.5525601000000002E-2</v>
      </c>
      <c r="AQ1524"/>
      <c r="AR1524" s="156">
        <v>5.51572E-3</v>
      </c>
      <c r="AS1524" s="156">
        <v>5.2554532999999999E-3</v>
      </c>
      <c r="AT1524" s="156">
        <v>2.0880116999999999E-4</v>
      </c>
      <c r="AU1524" s="156">
        <v>5.1465475999999998E-5</v>
      </c>
      <c r="AV1524" s="282">
        <f t="shared" si="357"/>
        <v>3.1507514163000001E-7</v>
      </c>
      <c r="AW1524" s="282">
        <f t="shared" si="358"/>
        <v>7.7219368855799992E-10</v>
      </c>
      <c r="AX1524" s="283">
        <f t="shared" si="359"/>
        <v>7.2080497744000001E-3</v>
      </c>
      <c r="AY1524" s="157">
        <v>2.1532703000000001E-7</v>
      </c>
      <c r="AZ1524" s="157">
        <v>6.4969361000000001E-10</v>
      </c>
      <c r="BA1524" s="157">
        <v>1.7750558000000001E-14</v>
      </c>
      <c r="BB1524" s="157">
        <v>0</v>
      </c>
      <c r="BC1524" s="157">
        <v>0</v>
      </c>
      <c r="BD1524" s="157">
        <v>8.2864629999999996E-11</v>
      </c>
      <c r="BE1524" s="157">
        <v>9.9665246999999995E-8</v>
      </c>
      <c r="BF1524" s="157">
        <v>1.8897178E-11</v>
      </c>
      <c r="BG1524" s="157">
        <v>1.0358515000000001E-10</v>
      </c>
      <c r="BH1524" s="157">
        <v>0</v>
      </c>
      <c r="BI1524" s="157">
        <v>0</v>
      </c>
      <c r="BJ1524" s="157">
        <v>0</v>
      </c>
      <c r="BK1524" s="157">
        <v>0</v>
      </c>
      <c r="BL1524" s="157">
        <v>0</v>
      </c>
      <c r="BM1524" s="157">
        <v>0</v>
      </c>
      <c r="BN1524" s="157">
        <v>0</v>
      </c>
      <c r="BO1524" s="157">
        <v>0</v>
      </c>
      <c r="BP1524" s="157">
        <v>1.1544744E-6</v>
      </c>
      <c r="BQ1524" s="157">
        <v>7.2068953000000002E-3</v>
      </c>
      <c r="BR1524" s="157">
        <v>0</v>
      </c>
      <c r="BS1524" s="157">
        <v>0</v>
      </c>
      <c r="BT1524" s="157">
        <v>0</v>
      </c>
      <c r="BU1524"/>
      <c r="BV1524" s="155">
        <v>1.2049406E-5</v>
      </c>
      <c r="BW1524" s="155">
        <v>7.1414730000000003E-7</v>
      </c>
      <c r="BX1524" s="155">
        <v>6.4697078000000004E-6</v>
      </c>
      <c r="BY1524" s="155">
        <v>1.4721879E-9</v>
      </c>
      <c r="BZ1524" s="155">
        <v>1.2010332E-6</v>
      </c>
      <c r="CA1524" s="155">
        <v>0</v>
      </c>
      <c r="CB1524" s="155">
        <v>0</v>
      </c>
      <c r="CC1524" s="155">
        <v>0</v>
      </c>
      <c r="CD1524" s="155">
        <v>0</v>
      </c>
      <c r="CE1524" s="155">
        <v>4.490934E-9</v>
      </c>
      <c r="CF1524" s="155">
        <v>0</v>
      </c>
      <c r="CG1524" s="155">
        <v>0</v>
      </c>
      <c r="CH1524" s="155">
        <v>0</v>
      </c>
      <c r="CI1524" s="155">
        <v>6.3746089000000004E-7</v>
      </c>
      <c r="CJ1524" s="155">
        <v>3.0210937000000002E-6</v>
      </c>
      <c r="CK1524" s="155">
        <v>3.8191744000000001E-14</v>
      </c>
      <c r="CL1524" s="155">
        <v>0</v>
      </c>
      <c r="CM1524"/>
      <c r="CN1524" s="284">
        <v>0</v>
      </c>
      <c r="CO1524" s="284">
        <v>0.23203343000000001</v>
      </c>
      <c r="CP1524" s="285">
        <v>0</v>
      </c>
      <c r="CQ1524" s="284">
        <v>4.8860918000000002E-4</v>
      </c>
      <c r="CR1524" s="284">
        <v>0</v>
      </c>
      <c r="CS1524" s="284">
        <v>0</v>
      </c>
      <c r="CT1524" s="284">
        <v>4.6931585000000002E-5</v>
      </c>
      <c r="CU1524" s="284">
        <v>0</v>
      </c>
      <c r="CV1524" s="284">
        <v>0</v>
      </c>
      <c r="CW1524" s="284">
        <v>0</v>
      </c>
      <c r="CX1524"/>
      <c r="CY1524"/>
      <c r="CZ1524"/>
      <c r="DA1524"/>
      <c r="DB1524" s="259"/>
      <c r="DC1524"/>
      <c r="DD1524"/>
      <c r="DE1524"/>
      <c r="DF1524"/>
      <c r="DG1524"/>
      <c r="DH1524"/>
      <c r="DI1524" s="48"/>
      <c r="DJ1524" s="48"/>
      <c r="DK1524" s="48"/>
      <c r="DL1524" s="48"/>
    </row>
    <row r="1525" spans="1:116" ht="14.4">
      <c r="A1525" t="s">
        <v>2901</v>
      </c>
      <c r="B1525" s="188" t="s">
        <v>1252</v>
      </c>
      <c r="C1525" s="151" t="str">
        <f t="shared" si="360"/>
        <v>B.044.01.237</v>
      </c>
      <c r="D1525" s="54" t="s">
        <v>1251</v>
      </c>
      <c r="E1525" s="150" t="s">
        <v>440</v>
      </c>
      <c r="F1525" s="153" t="str">
        <f t="shared" si="361"/>
        <v>Electricity Puerto Rico production</v>
      </c>
      <c r="G1525" s="154">
        <f t="shared" si="362"/>
        <v>0.23623898000000002</v>
      </c>
      <c r="H1525"/>
      <c r="I1525"/>
      <c r="J1525" s="227">
        <f t="shared" si="353"/>
        <v>4.6741990104E-2</v>
      </c>
      <c r="K1525"/>
      <c r="L1525" s="280">
        <f t="shared" si="354"/>
        <v>3.5463813E-3</v>
      </c>
      <c r="M1525" s="280">
        <f t="shared" si="355"/>
        <v>7.7420284999999995E-3</v>
      </c>
      <c r="N1525" s="281">
        <f t="shared" si="356"/>
        <v>1.7733303999999999E-5</v>
      </c>
      <c r="O1525" s="280">
        <v>3.5435846999999999E-2</v>
      </c>
      <c r="P1525" s="219">
        <v>5.2727340999999999E-3</v>
      </c>
      <c r="Q1525" s="219">
        <v>2.4692944000000001E-3</v>
      </c>
      <c r="R1525" s="219">
        <v>2.1447656000000001E-3</v>
      </c>
      <c r="S1525" s="219">
        <v>1.4016157E-3</v>
      </c>
      <c r="T1525" s="219">
        <v>0</v>
      </c>
      <c r="U1525" s="219">
        <v>0</v>
      </c>
      <c r="V1525" s="219">
        <v>0</v>
      </c>
      <c r="W1525" s="286">
        <v>1.7733303999999999E-5</v>
      </c>
      <c r="X1525" s="219">
        <v>0</v>
      </c>
      <c r="Y1525" s="219">
        <v>0</v>
      </c>
      <c r="Z1525" s="219">
        <v>0</v>
      </c>
      <c r="AA1525" s="219">
        <v>0</v>
      </c>
      <c r="AB1525" s="219">
        <v>0</v>
      </c>
      <c r="AC1525"/>
      <c r="AD1525" s="227">
        <f t="shared" si="348"/>
        <v>3.5435846999999999E-2</v>
      </c>
      <c r="AE1525" s="227">
        <f t="shared" si="349"/>
        <v>1.12884098E-2</v>
      </c>
      <c r="AF1525" s="227">
        <f t="shared" si="350"/>
        <v>7.7420284999999995E-3</v>
      </c>
      <c r="AG1525" s="227">
        <f t="shared" si="351"/>
        <v>7.7420284999999995E-3</v>
      </c>
      <c r="AH1525" s="227">
        <f t="shared" si="352"/>
        <v>1.7733303999999999E-5</v>
      </c>
      <c r="AI1525"/>
      <c r="AJ1525">
        <v>2.8894525</v>
      </c>
      <c r="AK1525" s="155">
        <v>2.8208408</v>
      </c>
      <c r="AL1525" s="155">
        <v>0</v>
      </c>
      <c r="AM1525" s="155">
        <v>0</v>
      </c>
      <c r="AN1525" s="155">
        <v>2.0770086999999998E-3</v>
      </c>
      <c r="AO1525" s="155">
        <v>6.3454381000000004E-2</v>
      </c>
      <c r="AP1525" s="155">
        <v>3.0803096E-3</v>
      </c>
      <c r="AQ1525"/>
      <c r="AR1525" s="156">
        <v>5.9902994999999999E-3</v>
      </c>
      <c r="AS1525" s="156">
        <v>5.6216699999999996E-3</v>
      </c>
      <c r="AT1525" s="156">
        <v>2.1257125E-4</v>
      </c>
      <c r="AU1525" s="156">
        <v>1.5605829E-4</v>
      </c>
      <c r="AV1525" s="282">
        <f t="shared" si="357"/>
        <v>3.3703057411E-7</v>
      </c>
      <c r="AW1525" s="282">
        <f t="shared" si="358"/>
        <v>7.8613627328199993E-10</v>
      </c>
      <c r="AX1525" s="283">
        <f t="shared" si="359"/>
        <v>2.1856903776639999E-2</v>
      </c>
      <c r="AY1525" s="157">
        <v>2.1922978000000001E-7</v>
      </c>
      <c r="AZ1525" s="157">
        <v>6.6146915000000003E-10</v>
      </c>
      <c r="BA1525" s="157">
        <v>1.8072282000000001E-14</v>
      </c>
      <c r="BB1525" s="157">
        <v>0</v>
      </c>
      <c r="BC1525" s="157">
        <v>0</v>
      </c>
      <c r="BD1525" s="157">
        <v>5.7474109999999997E-11</v>
      </c>
      <c r="BE1525" s="157">
        <v>1.1774331999999999E-7</v>
      </c>
      <c r="BF1525" s="157">
        <v>1.3106901E-11</v>
      </c>
      <c r="BG1525" s="157">
        <v>1.1154215E-10</v>
      </c>
      <c r="BH1525" s="157">
        <v>0</v>
      </c>
      <c r="BI1525" s="157">
        <v>0</v>
      </c>
      <c r="BJ1525" s="157">
        <v>0</v>
      </c>
      <c r="BK1525" s="157">
        <v>0</v>
      </c>
      <c r="BL1525" s="157">
        <v>0</v>
      </c>
      <c r="BM1525" s="157">
        <v>0</v>
      </c>
      <c r="BN1525" s="157">
        <v>0</v>
      </c>
      <c r="BO1525" s="157">
        <v>0</v>
      </c>
      <c r="BP1525" s="157">
        <v>6.7977664E-7</v>
      </c>
      <c r="BQ1525" s="157">
        <v>2.1856224E-2</v>
      </c>
      <c r="BR1525" s="157">
        <v>0</v>
      </c>
      <c r="BS1525" s="157">
        <v>0</v>
      </c>
      <c r="BT1525" s="157">
        <v>0</v>
      </c>
      <c r="BU1525"/>
      <c r="BV1525" s="155">
        <v>1.3080932E-5</v>
      </c>
      <c r="BW1525" s="155">
        <v>7.6900527000000002E-7</v>
      </c>
      <c r="BX1525" s="155">
        <v>6.5869697000000004E-6</v>
      </c>
      <c r="BY1525" s="155">
        <v>1.0210953999999999E-9</v>
      </c>
      <c r="BZ1525" s="155">
        <v>1.8880145E-6</v>
      </c>
      <c r="CA1525" s="155">
        <v>0</v>
      </c>
      <c r="CB1525" s="155">
        <v>0</v>
      </c>
      <c r="CC1525" s="155">
        <v>0</v>
      </c>
      <c r="CD1525" s="155">
        <v>0</v>
      </c>
      <c r="CE1525" s="155">
        <v>3.1148687E-9</v>
      </c>
      <c r="CF1525" s="155">
        <v>0</v>
      </c>
      <c r="CG1525" s="155">
        <v>0</v>
      </c>
      <c r="CH1525" s="155">
        <v>0</v>
      </c>
      <c r="CI1525" s="155">
        <v>4.5990215E-7</v>
      </c>
      <c r="CJ1525" s="155">
        <v>3.3729043999999998E-6</v>
      </c>
      <c r="CK1525" s="155">
        <v>2.2488029999999999E-14</v>
      </c>
      <c r="CL1525" s="155">
        <v>0</v>
      </c>
      <c r="CM1525"/>
      <c r="CN1525" s="284">
        <v>0</v>
      </c>
      <c r="CO1525" s="284">
        <v>0.23623897999999999</v>
      </c>
      <c r="CP1525" s="285">
        <v>0</v>
      </c>
      <c r="CQ1525" s="284">
        <v>5.2614220999999998E-4</v>
      </c>
      <c r="CR1525" s="284">
        <v>0</v>
      </c>
      <c r="CS1525" s="284">
        <v>0</v>
      </c>
      <c r="CT1525" s="284">
        <v>6.7106137999999995E-5</v>
      </c>
      <c r="CU1525" s="284">
        <v>0</v>
      </c>
      <c r="CV1525" s="284">
        <v>0</v>
      </c>
      <c r="CW1525" s="284">
        <v>0</v>
      </c>
      <c r="CX1525"/>
      <c r="CY1525"/>
      <c r="CZ1525"/>
      <c r="DA1525"/>
      <c r="DB1525" s="259"/>
      <c r="DC1525"/>
      <c r="DD1525"/>
      <c r="DE1525"/>
      <c r="DF1525"/>
      <c r="DG1525"/>
      <c r="DH1525"/>
      <c r="DI1525" s="48"/>
      <c r="DJ1525" s="48"/>
      <c r="DK1525" s="48"/>
      <c r="DL1525" s="48"/>
    </row>
    <row r="1526" spans="1:116" ht="14.4">
      <c r="A1526" t="s">
        <v>2902</v>
      </c>
      <c r="B1526" s="188" t="s">
        <v>1252</v>
      </c>
      <c r="C1526" s="151" t="str">
        <f t="shared" si="360"/>
        <v>B.044.01.238</v>
      </c>
      <c r="D1526" s="54" t="s">
        <v>1251</v>
      </c>
      <c r="E1526" s="150" t="s">
        <v>440</v>
      </c>
      <c r="F1526" s="153" t="str">
        <f t="shared" si="361"/>
        <v>Electricity Qatar production</v>
      </c>
      <c r="G1526" s="154">
        <f t="shared" si="362"/>
        <v>0.20667488666666667</v>
      </c>
      <c r="H1526"/>
      <c r="I1526"/>
      <c r="J1526" s="227">
        <f t="shared" si="353"/>
        <v>4.1739110899161998E-2</v>
      </c>
      <c r="K1526"/>
      <c r="L1526" s="280">
        <f t="shared" si="354"/>
        <v>4.4025423999999999E-3</v>
      </c>
      <c r="M1526" s="280">
        <f t="shared" si="355"/>
        <v>6.3352764000000001E-3</v>
      </c>
      <c r="N1526" s="281">
        <f t="shared" si="356"/>
        <v>5.9099161999999997E-8</v>
      </c>
      <c r="O1526" s="280">
        <v>3.1001233E-2</v>
      </c>
      <c r="P1526" s="219">
        <v>2.9686960999999999E-3</v>
      </c>
      <c r="Q1526" s="219">
        <v>3.3665803000000002E-3</v>
      </c>
      <c r="R1526" s="219">
        <v>3.0521767E-3</v>
      </c>
      <c r="S1526" s="219">
        <v>1.3503657000000001E-3</v>
      </c>
      <c r="T1526" s="219">
        <v>0</v>
      </c>
      <c r="U1526" s="219">
        <v>0</v>
      </c>
      <c r="V1526" s="219">
        <v>0</v>
      </c>
      <c r="W1526" s="286">
        <v>5.9099161999999997E-8</v>
      </c>
      <c r="X1526" s="219">
        <v>0</v>
      </c>
      <c r="Y1526" s="219">
        <v>0</v>
      </c>
      <c r="Z1526" s="219">
        <v>0</v>
      </c>
      <c r="AA1526" s="219">
        <v>0</v>
      </c>
      <c r="AB1526" s="219">
        <v>0</v>
      </c>
      <c r="AC1526"/>
      <c r="AD1526" s="227">
        <f t="shared" si="348"/>
        <v>3.1001233E-2</v>
      </c>
      <c r="AE1526" s="227">
        <f t="shared" si="349"/>
        <v>1.07378188E-2</v>
      </c>
      <c r="AF1526" s="227">
        <f t="shared" si="350"/>
        <v>6.3352764000000001E-3</v>
      </c>
      <c r="AG1526" s="227">
        <f t="shared" si="351"/>
        <v>6.3352764000000001E-3</v>
      </c>
      <c r="AH1526" s="227">
        <f t="shared" si="352"/>
        <v>5.9099161999999997E-8</v>
      </c>
      <c r="AI1526"/>
      <c r="AJ1526">
        <v>2.4049546999999998</v>
      </c>
      <c r="AK1526" s="155">
        <v>2.3968467000000002</v>
      </c>
      <c r="AL1526" s="155">
        <v>0</v>
      </c>
      <c r="AM1526" s="155">
        <v>0</v>
      </c>
      <c r="AN1526" s="155">
        <v>7.9271086999999994E-3</v>
      </c>
      <c r="AO1526" s="155">
        <v>1.8086624E-4</v>
      </c>
      <c r="AP1526" s="155">
        <v>0</v>
      </c>
      <c r="AQ1526"/>
      <c r="AR1526" s="156">
        <v>4.7663491999999997E-3</v>
      </c>
      <c r="AS1526" s="156">
        <v>4.4530927999999999E-3</v>
      </c>
      <c r="AT1526" s="156">
        <v>1.78507E-4</v>
      </c>
      <c r="AU1526" s="156">
        <v>1.3474944000000001E-4</v>
      </c>
      <c r="AV1526" s="282">
        <f t="shared" si="357"/>
        <v>2.6697199035500001E-7</v>
      </c>
      <c r="AW1526" s="282">
        <f t="shared" si="358"/>
        <v>6.6015902662899999E-10</v>
      </c>
      <c r="AX1526" s="283">
        <f t="shared" si="359"/>
        <v>1.8872471265467899E-2</v>
      </c>
      <c r="AY1526" s="157">
        <v>1.9179430000000001E-7</v>
      </c>
      <c r="AZ1526" s="157">
        <v>5.7868968999999996E-10</v>
      </c>
      <c r="BA1526" s="157">
        <v>1.5810629000000001E-14</v>
      </c>
      <c r="BB1526" s="157">
        <v>0</v>
      </c>
      <c r="BC1526" s="157">
        <v>0</v>
      </c>
      <c r="BD1526" s="157">
        <v>8.1790355000000001E-11</v>
      </c>
      <c r="BE1526" s="157">
        <v>7.5095899999999994E-8</v>
      </c>
      <c r="BF1526" s="157">
        <v>1.8652191E-11</v>
      </c>
      <c r="BG1526" s="157">
        <v>6.2801334999999994E-11</v>
      </c>
      <c r="BH1526" s="157">
        <v>0</v>
      </c>
      <c r="BI1526" s="157">
        <v>0</v>
      </c>
      <c r="BJ1526" s="157">
        <v>0</v>
      </c>
      <c r="BK1526" s="157">
        <v>0</v>
      </c>
      <c r="BL1526" s="157">
        <v>0</v>
      </c>
      <c r="BM1526" s="157">
        <v>0</v>
      </c>
      <c r="BN1526" s="157">
        <v>0</v>
      </c>
      <c r="BO1526" s="157">
        <v>0</v>
      </c>
      <c r="BP1526" s="157">
        <v>2.2654679000000002E-9</v>
      </c>
      <c r="BQ1526" s="157">
        <v>1.8872468999999999E-2</v>
      </c>
      <c r="BR1526" s="157">
        <v>0</v>
      </c>
      <c r="BS1526" s="157">
        <v>0</v>
      </c>
      <c r="BT1526" s="157">
        <v>0</v>
      </c>
      <c r="BU1526"/>
      <c r="BV1526" s="155">
        <v>1.1142136E-5</v>
      </c>
      <c r="BW1526" s="155">
        <v>4.3297138000000002E-7</v>
      </c>
      <c r="BX1526" s="155">
        <v>5.7626442999999999E-6</v>
      </c>
      <c r="BY1526" s="155">
        <v>1.4531022E-9</v>
      </c>
      <c r="BZ1526" s="155">
        <v>1.5653390000000001E-6</v>
      </c>
      <c r="CA1526" s="155">
        <v>0</v>
      </c>
      <c r="CB1526" s="155">
        <v>0</v>
      </c>
      <c r="CC1526" s="155">
        <v>0</v>
      </c>
      <c r="CD1526" s="155">
        <v>0</v>
      </c>
      <c r="CE1526" s="155">
        <v>4.4327126000000001E-9</v>
      </c>
      <c r="CF1526" s="155">
        <v>0</v>
      </c>
      <c r="CG1526" s="155">
        <v>0</v>
      </c>
      <c r="CH1526" s="155">
        <v>0</v>
      </c>
      <c r="CI1526" s="155">
        <v>6.1154567999999999E-7</v>
      </c>
      <c r="CJ1526" s="155">
        <v>2.7637501999999999E-6</v>
      </c>
      <c r="CK1526" s="155">
        <v>7.4945072000000005E-17</v>
      </c>
      <c r="CL1526" s="155">
        <v>0</v>
      </c>
      <c r="CM1526"/>
      <c r="CN1526" s="284">
        <v>0</v>
      </c>
      <c r="CO1526" s="284">
        <v>0.20667489</v>
      </c>
      <c r="CP1526" s="285">
        <v>0</v>
      </c>
      <c r="CQ1526" s="284">
        <v>2.9623270999999999E-4</v>
      </c>
      <c r="CR1526" s="284">
        <v>0</v>
      </c>
      <c r="CS1526" s="284">
        <v>0</v>
      </c>
      <c r="CT1526" s="284">
        <v>5.1778062000000001E-5</v>
      </c>
      <c r="CU1526" s="284">
        <v>0</v>
      </c>
      <c r="CV1526" s="284">
        <v>0</v>
      </c>
      <c r="CW1526" s="284">
        <v>0</v>
      </c>
      <c r="CX1526"/>
      <c r="CY1526"/>
      <c r="CZ1526"/>
      <c r="DA1526"/>
      <c r="DB1526" s="259"/>
      <c r="DC1526"/>
      <c r="DD1526"/>
      <c r="DE1526"/>
      <c r="DF1526"/>
      <c r="DG1526"/>
      <c r="DH1526"/>
      <c r="DI1526" s="48"/>
      <c r="DJ1526" s="48"/>
      <c r="DK1526" s="48"/>
      <c r="DL1526" s="48"/>
    </row>
    <row r="1527" spans="1:116" ht="14.4">
      <c r="A1527" t="s">
        <v>2903</v>
      </c>
      <c r="B1527" s="188" t="s">
        <v>1252</v>
      </c>
      <c r="C1527" s="151" t="str">
        <f t="shared" si="360"/>
        <v>B.044.01.239</v>
      </c>
      <c r="D1527" s="54" t="s">
        <v>1251</v>
      </c>
      <c r="E1527" s="150" t="s">
        <v>440</v>
      </c>
      <c r="F1527" s="153" t="str">
        <f t="shared" si="361"/>
        <v>Electricity Russia production</v>
      </c>
      <c r="G1527" s="154">
        <f t="shared" si="362"/>
        <v>0.15252318000000001</v>
      </c>
      <c r="H1527"/>
      <c r="I1527"/>
      <c r="J1527" s="227">
        <f t="shared" si="353"/>
        <v>3.4698545635000001E-2</v>
      </c>
      <c r="K1527"/>
      <c r="L1527" s="280">
        <f t="shared" si="354"/>
        <v>2.8104947899999996E-3</v>
      </c>
      <c r="M1527" s="280">
        <f t="shared" si="355"/>
        <v>4.1741688000000001E-3</v>
      </c>
      <c r="N1527" s="281">
        <f t="shared" si="356"/>
        <v>4.8354050449999995E-3</v>
      </c>
      <c r="O1527" s="280">
        <v>2.2878477000000001E-2</v>
      </c>
      <c r="P1527" s="219">
        <v>2.0650530999999999E-3</v>
      </c>
      <c r="Q1527" s="219">
        <v>2.1091157000000002E-3</v>
      </c>
      <c r="R1527" s="219">
        <v>1.8810299999999999E-3</v>
      </c>
      <c r="S1527" s="219">
        <v>9.2946478999999995E-4</v>
      </c>
      <c r="T1527" s="219">
        <v>0</v>
      </c>
      <c r="U1527" s="219">
        <v>0</v>
      </c>
      <c r="V1527" s="219">
        <v>0</v>
      </c>
      <c r="W1527" s="286">
        <v>3.8651744999999998E-5</v>
      </c>
      <c r="X1527" s="219">
        <v>0</v>
      </c>
      <c r="Y1527" s="219">
        <v>4.7967532999999996E-3</v>
      </c>
      <c r="Z1527" s="219">
        <v>0</v>
      </c>
      <c r="AA1527" s="219">
        <v>0</v>
      </c>
      <c r="AB1527" s="219">
        <v>0</v>
      </c>
      <c r="AC1527"/>
      <c r="AD1527" s="227">
        <f t="shared" si="348"/>
        <v>2.2878477000000001E-2</v>
      </c>
      <c r="AE1527" s="227">
        <f t="shared" si="349"/>
        <v>6.9846635899999997E-3</v>
      </c>
      <c r="AF1527" s="227">
        <f t="shared" si="350"/>
        <v>4.1741688000000001E-3</v>
      </c>
      <c r="AG1527" s="227">
        <f t="shared" si="351"/>
        <v>4.1741688000000001E-3</v>
      </c>
      <c r="AH1527" s="227">
        <f t="shared" si="352"/>
        <v>4.8354050449999995E-3</v>
      </c>
      <c r="AI1527"/>
      <c r="AJ1527">
        <v>2.5779635999999999</v>
      </c>
      <c r="AK1527" s="155">
        <v>1.7133012000000001</v>
      </c>
      <c r="AL1527" s="155">
        <v>0.66456751000000003</v>
      </c>
      <c r="AM1527" s="155">
        <v>0</v>
      </c>
      <c r="AN1527" s="155">
        <v>2.6175877E-3</v>
      </c>
      <c r="AO1527" s="155">
        <v>7.5744449000000004E-3</v>
      </c>
      <c r="AP1527" s="155">
        <v>0.18990281000000001</v>
      </c>
      <c r="AQ1527"/>
      <c r="AR1527" s="156">
        <v>3.4324436000000001E-3</v>
      </c>
      <c r="AS1527" s="156">
        <v>3.2304930000000001E-3</v>
      </c>
      <c r="AT1527" s="156">
        <v>1.3040228E-4</v>
      </c>
      <c r="AU1527" s="156">
        <v>7.1548257999999999E-5</v>
      </c>
      <c r="AV1527" s="282">
        <f t="shared" si="357"/>
        <v>1.9367463768699999E-7</v>
      </c>
      <c r="AW1527" s="282">
        <f t="shared" si="358"/>
        <v>4.82256965024E-10</v>
      </c>
      <c r="AX1527" s="283">
        <f t="shared" si="359"/>
        <v>1.0020764272699999E-2</v>
      </c>
      <c r="AY1527" s="157">
        <v>1.4154151000000001E-7</v>
      </c>
      <c r="AZ1527" s="157">
        <v>4.2706490999999997E-10</v>
      </c>
      <c r="BA1527" s="157">
        <v>1.1668024E-14</v>
      </c>
      <c r="BB1527" s="157">
        <v>0</v>
      </c>
      <c r="BC1527" s="157">
        <v>0</v>
      </c>
      <c r="BD1527" s="157">
        <v>5.0406686999999997E-11</v>
      </c>
      <c r="BE1527" s="157">
        <v>5.2082720999999998E-8</v>
      </c>
      <c r="BF1527" s="157">
        <v>1.1495183E-11</v>
      </c>
      <c r="BG1527" s="157">
        <v>4.3685203999999997E-11</v>
      </c>
      <c r="BH1527" s="157">
        <v>0</v>
      </c>
      <c r="BI1527" s="157">
        <v>0</v>
      </c>
      <c r="BJ1527" s="157">
        <v>0</v>
      </c>
      <c r="BK1527" s="157">
        <v>0</v>
      </c>
      <c r="BL1527" s="157">
        <v>0</v>
      </c>
      <c r="BM1527" s="157">
        <v>0</v>
      </c>
      <c r="BN1527" s="157">
        <v>0</v>
      </c>
      <c r="BO1527" s="157">
        <v>0</v>
      </c>
      <c r="BP1527" s="157">
        <v>8.4002726999999995E-6</v>
      </c>
      <c r="BQ1527" s="157">
        <v>1.0012363999999999E-2</v>
      </c>
      <c r="BR1527" s="157">
        <v>0</v>
      </c>
      <c r="BS1527" s="157">
        <v>0</v>
      </c>
      <c r="BT1527" s="157">
        <v>0</v>
      </c>
      <c r="BU1527"/>
      <c r="BV1527" s="155">
        <v>8.8761960000000006E-6</v>
      </c>
      <c r="BW1527" s="155">
        <v>3.0117898999999999E-7</v>
      </c>
      <c r="BX1527" s="155">
        <v>4.2527511000000002E-6</v>
      </c>
      <c r="BY1527" s="155">
        <v>8.9553425999999996E-10</v>
      </c>
      <c r="BZ1527" s="155">
        <v>1.080037E-6</v>
      </c>
      <c r="CA1527" s="155">
        <v>0</v>
      </c>
      <c r="CB1527" s="155">
        <v>0</v>
      </c>
      <c r="CC1527" s="155">
        <v>0</v>
      </c>
      <c r="CD1527" s="155">
        <v>0</v>
      </c>
      <c r="CE1527" s="155">
        <v>2.7318423999999999E-9</v>
      </c>
      <c r="CF1527" s="155">
        <v>0</v>
      </c>
      <c r="CG1527" s="155">
        <v>0</v>
      </c>
      <c r="CH1527" s="155">
        <v>0</v>
      </c>
      <c r="CI1527" s="155">
        <v>3.7911957999999998E-7</v>
      </c>
      <c r="CJ1527" s="155">
        <v>2.8594819999999998E-6</v>
      </c>
      <c r="CK1527" s="155">
        <v>4.901521E-14</v>
      </c>
      <c r="CL1527" s="155">
        <v>0</v>
      </c>
      <c r="CM1527"/>
      <c r="CN1527" s="284">
        <v>0</v>
      </c>
      <c r="CO1527" s="284">
        <v>0.15252318000000001</v>
      </c>
      <c r="CP1527" s="285">
        <v>0</v>
      </c>
      <c r="CQ1527" s="284">
        <v>2.0606228000000001E-4</v>
      </c>
      <c r="CR1527" s="284">
        <v>0</v>
      </c>
      <c r="CS1527" s="284">
        <v>0</v>
      </c>
      <c r="CT1527" s="284">
        <v>3.5771366000000001E-5</v>
      </c>
      <c r="CU1527" s="284">
        <v>0</v>
      </c>
      <c r="CV1527" s="284">
        <v>0</v>
      </c>
      <c r="CW1527" s="284">
        <v>0</v>
      </c>
      <c r="CX1527"/>
      <c r="CY1527"/>
      <c r="CZ1527"/>
      <c r="DA1527"/>
      <c r="DB1527" s="259"/>
      <c r="DC1527"/>
      <c r="DD1527"/>
      <c r="DE1527"/>
      <c r="DF1527"/>
      <c r="DG1527"/>
      <c r="DH1527"/>
      <c r="DI1527" s="48"/>
      <c r="DJ1527" s="48"/>
      <c r="DK1527" s="48"/>
      <c r="DL1527" s="48"/>
    </row>
    <row r="1528" spans="1:116" ht="14.4">
      <c r="A1528" t="s">
        <v>2904</v>
      </c>
      <c r="B1528" s="188" t="s">
        <v>1252</v>
      </c>
      <c r="C1528" s="151" t="str">
        <f t="shared" si="360"/>
        <v>B.044.01.240</v>
      </c>
      <c r="D1528" s="54" t="s">
        <v>1251</v>
      </c>
      <c r="E1528" s="150" t="s">
        <v>440</v>
      </c>
      <c r="F1528" s="153" t="str">
        <f t="shared" si="361"/>
        <v>Electricity Rwanda production</v>
      </c>
      <c r="G1528" s="154">
        <f t="shared" si="362"/>
        <v>0.11148620666666667</v>
      </c>
      <c r="H1528"/>
      <c r="I1528"/>
      <c r="J1528" s="227">
        <f t="shared" si="353"/>
        <v>2.2328088910000002E-2</v>
      </c>
      <c r="K1528"/>
      <c r="L1528" s="280">
        <f t="shared" si="354"/>
        <v>1.8535878100000001E-3</v>
      </c>
      <c r="M1528" s="280">
        <f t="shared" si="355"/>
        <v>3.6160708999999997E-3</v>
      </c>
      <c r="N1528" s="281">
        <f t="shared" si="356"/>
        <v>1.3549920000000001E-4</v>
      </c>
      <c r="O1528" s="280">
        <v>1.6722931E-2</v>
      </c>
      <c r="P1528" s="219">
        <v>2.2847744E-3</v>
      </c>
      <c r="Q1528" s="219">
        <v>1.3312965E-3</v>
      </c>
      <c r="R1528" s="219">
        <v>1.1758697E-3</v>
      </c>
      <c r="S1528" s="219">
        <v>6.7771811E-4</v>
      </c>
      <c r="T1528" s="219">
        <v>0</v>
      </c>
      <c r="U1528" s="219">
        <v>0</v>
      </c>
      <c r="V1528" s="219">
        <v>0</v>
      </c>
      <c r="W1528" s="286">
        <v>1.3549920000000001E-4</v>
      </c>
      <c r="X1528" s="219">
        <v>0</v>
      </c>
      <c r="Y1528" s="219">
        <v>0</v>
      </c>
      <c r="Z1528" s="219">
        <v>0</v>
      </c>
      <c r="AA1528" s="219">
        <v>0</v>
      </c>
      <c r="AB1528" s="219">
        <v>0</v>
      </c>
      <c r="AC1528"/>
      <c r="AD1528" s="227">
        <f t="shared" si="348"/>
        <v>1.6722931E-2</v>
      </c>
      <c r="AE1528" s="227">
        <f t="shared" si="349"/>
        <v>5.4696587100000003E-3</v>
      </c>
      <c r="AF1528" s="227">
        <f t="shared" si="350"/>
        <v>3.6160708999999997E-3</v>
      </c>
      <c r="AG1528" s="227">
        <f t="shared" si="351"/>
        <v>3.6160708999999997E-3</v>
      </c>
      <c r="AH1528" s="227">
        <f t="shared" si="352"/>
        <v>1.3549920000000001E-4</v>
      </c>
      <c r="AI1528"/>
      <c r="AJ1528">
        <v>1.9984675999999999</v>
      </c>
      <c r="AK1528" s="155">
        <v>1.3113589999999999</v>
      </c>
      <c r="AL1528" s="155">
        <v>0</v>
      </c>
      <c r="AM1528" s="155">
        <v>0</v>
      </c>
      <c r="AN1528" s="155">
        <v>0</v>
      </c>
      <c r="AO1528" s="155">
        <v>4.5807241999999998E-2</v>
      </c>
      <c r="AP1528" s="155">
        <v>0.64130142000000001</v>
      </c>
      <c r="AQ1528"/>
      <c r="AR1528" s="156">
        <v>2.7704714000000002E-3</v>
      </c>
      <c r="AS1528" s="156">
        <v>2.5956570999999999E-3</v>
      </c>
      <c r="AT1528" s="156">
        <v>9.9423125000000002E-5</v>
      </c>
      <c r="AU1528" s="156">
        <v>7.5391243000000002E-5</v>
      </c>
      <c r="AV1528" s="282">
        <f t="shared" si="357"/>
        <v>1.55614934234E-7</v>
      </c>
      <c r="AW1528" s="282">
        <f t="shared" si="358"/>
        <v>3.676890699946E-10</v>
      </c>
      <c r="AX1528" s="283">
        <f t="shared" si="359"/>
        <v>1.05589971361E-2</v>
      </c>
      <c r="AY1528" s="157">
        <v>1.034592E-7</v>
      </c>
      <c r="AZ1528" s="157">
        <v>3.1216136999999999E-10</v>
      </c>
      <c r="BA1528" s="157">
        <v>8.5286945999999993E-15</v>
      </c>
      <c r="BB1528" s="157">
        <v>0</v>
      </c>
      <c r="BC1528" s="157">
        <v>0</v>
      </c>
      <c r="BD1528" s="157">
        <v>3.1510234000000002E-11</v>
      </c>
      <c r="BE1528" s="157">
        <v>5.2124224000000003E-8</v>
      </c>
      <c r="BF1528" s="157">
        <v>7.1858702999999997E-12</v>
      </c>
      <c r="BG1528" s="157">
        <v>4.8333301000000002E-11</v>
      </c>
      <c r="BH1528" s="157">
        <v>0</v>
      </c>
      <c r="BI1528" s="157">
        <v>0</v>
      </c>
      <c r="BJ1528" s="157">
        <v>0</v>
      </c>
      <c r="BK1528" s="157">
        <v>0</v>
      </c>
      <c r="BL1528" s="157">
        <v>0</v>
      </c>
      <c r="BM1528" s="157">
        <v>0</v>
      </c>
      <c r="BN1528" s="157">
        <v>0</v>
      </c>
      <c r="BO1528" s="157">
        <v>0</v>
      </c>
      <c r="BP1528" s="157">
        <v>5.1941361E-6</v>
      </c>
      <c r="BQ1528" s="157">
        <v>1.0553803E-2</v>
      </c>
      <c r="BR1528" s="157">
        <v>0</v>
      </c>
      <c r="BS1528" s="157">
        <v>0</v>
      </c>
      <c r="BT1528" s="157">
        <v>0</v>
      </c>
      <c r="BU1528"/>
      <c r="BV1528" s="155">
        <v>6.1239105000000003E-6</v>
      </c>
      <c r="BW1528" s="155">
        <v>3.3322438000000002E-7</v>
      </c>
      <c r="BX1528" s="155">
        <v>3.1085312000000001E-6</v>
      </c>
      <c r="BY1528" s="155">
        <v>5.5981647999999997E-10</v>
      </c>
      <c r="BZ1528" s="155">
        <v>8.8110041999999996E-7</v>
      </c>
      <c r="CA1528" s="155">
        <v>0</v>
      </c>
      <c r="CB1528" s="155">
        <v>0</v>
      </c>
      <c r="CC1528" s="155">
        <v>0</v>
      </c>
      <c r="CD1528" s="155">
        <v>0</v>
      </c>
      <c r="CE1528" s="155">
        <v>1.7077295999999999E-9</v>
      </c>
      <c r="CF1528" s="155">
        <v>0</v>
      </c>
      <c r="CG1528" s="155">
        <v>0</v>
      </c>
      <c r="CH1528" s="155">
        <v>0</v>
      </c>
      <c r="CI1528" s="155">
        <v>2.4640452000000002E-7</v>
      </c>
      <c r="CJ1528" s="155">
        <v>1.5523822999999999E-6</v>
      </c>
      <c r="CK1528" s="155">
        <v>1.7182981000000001E-13</v>
      </c>
      <c r="CL1528" s="155">
        <v>0</v>
      </c>
      <c r="CM1528"/>
      <c r="CN1528" s="284">
        <v>0</v>
      </c>
      <c r="CO1528" s="284">
        <v>0.11148619999999999</v>
      </c>
      <c r="CP1528" s="285">
        <v>0</v>
      </c>
      <c r="CQ1528" s="284">
        <v>2.2798727E-4</v>
      </c>
      <c r="CR1528" s="284">
        <v>0</v>
      </c>
      <c r="CS1528" s="284">
        <v>0</v>
      </c>
      <c r="CT1528" s="284">
        <v>3.0833254000000003E-5</v>
      </c>
      <c r="CU1528" s="284">
        <v>0</v>
      </c>
      <c r="CV1528" s="284">
        <v>0</v>
      </c>
      <c r="CW1528" s="284">
        <v>0</v>
      </c>
      <c r="CX1528"/>
      <c r="CY1528"/>
      <c r="CZ1528"/>
      <c r="DA1528"/>
      <c r="DB1528" s="259"/>
      <c r="DC1528"/>
      <c r="DD1528"/>
      <c r="DE1528"/>
      <c r="DF1528"/>
      <c r="DG1528"/>
      <c r="DH1528"/>
      <c r="DI1528" s="48"/>
      <c r="DJ1528" s="48"/>
      <c r="DK1528" s="48"/>
      <c r="DL1528" s="48"/>
    </row>
    <row r="1529" spans="1:116" ht="14.4">
      <c r="A1529" t="s">
        <v>2905</v>
      </c>
      <c r="B1529" s="188" t="s">
        <v>1252</v>
      </c>
      <c r="C1529" s="151" t="str">
        <f t="shared" si="360"/>
        <v>B.044.01.241</v>
      </c>
      <c r="D1529" s="54" t="s">
        <v>1251</v>
      </c>
      <c r="E1529" s="150" t="s">
        <v>440</v>
      </c>
      <c r="F1529" s="153" t="str">
        <f t="shared" si="361"/>
        <v>Electricity Saint Helena production</v>
      </c>
      <c r="G1529" s="154">
        <f t="shared" si="362"/>
        <v>0.25040372666666666</v>
      </c>
      <c r="H1529"/>
      <c r="I1529"/>
      <c r="J1529" s="227">
        <f t="shared" si="353"/>
        <v>5.0762646500000001E-2</v>
      </c>
      <c r="K1529"/>
      <c r="L1529" s="280">
        <f t="shared" si="354"/>
        <v>3.2638289000000002E-3</v>
      </c>
      <c r="M1529" s="280">
        <f t="shared" si="355"/>
        <v>9.9382585999999995E-3</v>
      </c>
      <c r="N1529" s="281">
        <f t="shared" si="356"/>
        <v>0</v>
      </c>
      <c r="O1529" s="280">
        <v>3.7560559E-2</v>
      </c>
      <c r="P1529" s="219">
        <v>7.8367513E-3</v>
      </c>
      <c r="Q1529" s="219">
        <v>2.1015073E-3</v>
      </c>
      <c r="R1529" s="219">
        <v>1.7793908000000001E-3</v>
      </c>
      <c r="S1529" s="219">
        <v>1.4844381000000001E-3</v>
      </c>
      <c r="T1529" s="219">
        <v>0</v>
      </c>
      <c r="U1529" s="219">
        <v>0</v>
      </c>
      <c r="V1529" s="219">
        <v>0</v>
      </c>
      <c r="W1529" s="286">
        <v>0</v>
      </c>
      <c r="X1529" s="219">
        <v>0</v>
      </c>
      <c r="Y1529" s="219">
        <v>0</v>
      </c>
      <c r="Z1529" s="219">
        <v>0</v>
      </c>
      <c r="AA1529" s="219">
        <v>0</v>
      </c>
      <c r="AB1529" s="219">
        <v>0</v>
      </c>
      <c r="AC1529"/>
      <c r="AD1529" s="227">
        <f t="shared" si="348"/>
        <v>3.7560559E-2</v>
      </c>
      <c r="AE1529" s="227">
        <f t="shared" si="349"/>
        <v>1.3202087500000001E-2</v>
      </c>
      <c r="AF1529" s="227">
        <f t="shared" si="350"/>
        <v>9.9382585999999995E-3</v>
      </c>
      <c r="AG1529" s="227">
        <f t="shared" si="351"/>
        <v>9.9382585999999995E-3</v>
      </c>
      <c r="AH1529" s="227">
        <f t="shared" si="352"/>
        <v>0</v>
      </c>
      <c r="AI1529"/>
      <c r="AJ1529">
        <v>3.1710186</v>
      </c>
      <c r="AK1529" s="155">
        <v>3.1710186</v>
      </c>
      <c r="AL1529" s="155">
        <v>0</v>
      </c>
      <c r="AM1529" s="155">
        <v>0</v>
      </c>
      <c r="AN1529" s="155">
        <v>0</v>
      </c>
      <c r="AO1529" s="155">
        <v>0</v>
      </c>
      <c r="AP1529" s="155">
        <v>0</v>
      </c>
      <c r="AQ1529"/>
      <c r="AR1529" s="156">
        <v>7.1029066000000002E-3</v>
      </c>
      <c r="AS1529" s="156">
        <v>6.6391371000000003E-3</v>
      </c>
      <c r="AT1529" s="156">
        <v>2.3735883E-4</v>
      </c>
      <c r="AU1529" s="156">
        <v>2.2641073000000001E-4</v>
      </c>
      <c r="AV1529" s="282">
        <f t="shared" si="357"/>
        <v>3.9802980302300001E-7</v>
      </c>
      <c r="AW1529" s="282">
        <f t="shared" si="358"/>
        <v>8.7780635088500009E-10</v>
      </c>
      <c r="AX1529" s="283">
        <f t="shared" si="359"/>
        <v>3.1710186000000001E-2</v>
      </c>
      <c r="AY1529" s="157">
        <v>2.3237466E-7</v>
      </c>
      <c r="AZ1529" s="157">
        <v>7.0113044000000003E-10</v>
      </c>
      <c r="BA1529" s="157">
        <v>1.9155885E-14</v>
      </c>
      <c r="BB1529" s="157">
        <v>0</v>
      </c>
      <c r="BC1529" s="157">
        <v>0</v>
      </c>
      <c r="BD1529" s="157">
        <v>4.7683022999999997E-11</v>
      </c>
      <c r="BE1529" s="157">
        <v>1.6560746000000001E-7</v>
      </c>
      <c r="BF1529" s="157">
        <v>1.0874055E-11</v>
      </c>
      <c r="BG1529" s="157">
        <v>1.657827E-10</v>
      </c>
      <c r="BH1529" s="157">
        <v>0</v>
      </c>
      <c r="BI1529" s="157">
        <v>0</v>
      </c>
      <c r="BJ1529" s="157">
        <v>0</v>
      </c>
      <c r="BK1529" s="157">
        <v>0</v>
      </c>
      <c r="BL1529" s="157">
        <v>0</v>
      </c>
      <c r="BM1529" s="157">
        <v>0</v>
      </c>
      <c r="BN1529" s="157">
        <v>0</v>
      </c>
      <c r="BO1529" s="157">
        <v>0</v>
      </c>
      <c r="BP1529" s="157">
        <v>0</v>
      </c>
      <c r="BQ1529" s="157">
        <v>3.1710186000000001E-2</v>
      </c>
      <c r="BR1529" s="157">
        <v>0</v>
      </c>
      <c r="BS1529" s="157">
        <v>0</v>
      </c>
      <c r="BT1529" s="157">
        <v>0</v>
      </c>
      <c r="BU1529"/>
      <c r="BV1529" s="155">
        <v>1.4641728000000001E-5</v>
      </c>
      <c r="BW1529" s="155">
        <v>1.142956E-6</v>
      </c>
      <c r="BX1529" s="155">
        <v>6.9819203000000004E-6</v>
      </c>
      <c r="BY1529" s="155">
        <v>8.4714515999999996E-10</v>
      </c>
      <c r="BZ1529" s="155">
        <v>2.2701832999999999E-6</v>
      </c>
      <c r="CA1529" s="155">
        <v>0</v>
      </c>
      <c r="CB1529" s="155">
        <v>0</v>
      </c>
      <c r="CC1529" s="155">
        <v>0</v>
      </c>
      <c r="CD1529" s="155">
        <v>0</v>
      </c>
      <c r="CE1529" s="155">
        <v>2.5842306000000001E-9</v>
      </c>
      <c r="CF1529" s="155">
        <v>0</v>
      </c>
      <c r="CG1529" s="155">
        <v>0</v>
      </c>
      <c r="CH1529" s="155">
        <v>0</v>
      </c>
      <c r="CI1529" s="155">
        <v>4.1433310999999998E-7</v>
      </c>
      <c r="CJ1529" s="155">
        <v>3.8289036000000002E-6</v>
      </c>
      <c r="CK1529" s="155">
        <v>0</v>
      </c>
      <c r="CL1529" s="155">
        <v>0</v>
      </c>
      <c r="CM1529"/>
      <c r="CN1529" s="284">
        <v>0</v>
      </c>
      <c r="CO1529" s="284">
        <v>0.25040372999999999</v>
      </c>
      <c r="CP1529" s="285">
        <v>0</v>
      </c>
      <c r="CQ1529" s="284">
        <v>7.8199384000000004E-4</v>
      </c>
      <c r="CR1529" s="284">
        <v>0</v>
      </c>
      <c r="CS1529" s="284">
        <v>0</v>
      </c>
      <c r="CT1529" s="284">
        <v>8.4806911000000006E-5</v>
      </c>
      <c r="CU1529" s="284">
        <v>0</v>
      </c>
      <c r="CV1529" s="284">
        <v>0</v>
      </c>
      <c r="CW1529" s="284">
        <v>0</v>
      </c>
      <c r="CX1529"/>
      <c r="CY1529"/>
      <c r="CZ1529"/>
      <c r="DA1529"/>
      <c r="DB1529" s="259"/>
      <c r="DC1529"/>
      <c r="DD1529"/>
      <c r="DE1529"/>
      <c r="DF1529"/>
      <c r="DG1529"/>
      <c r="DH1529"/>
      <c r="DI1529" s="48"/>
      <c r="DJ1529" s="48"/>
      <c r="DK1529" s="48"/>
      <c r="DL1529" s="48"/>
    </row>
    <row r="1530" spans="1:116" ht="14.4">
      <c r="A1530" t="s">
        <v>2906</v>
      </c>
      <c r="B1530" s="188" t="s">
        <v>1252</v>
      </c>
      <c r="C1530" s="151" t="str">
        <f t="shared" si="360"/>
        <v>B.044.01.242</v>
      </c>
      <c r="D1530" s="54" t="s">
        <v>1251</v>
      </c>
      <c r="E1530" s="150" t="s">
        <v>440</v>
      </c>
      <c r="F1530" s="153" t="str">
        <f t="shared" si="361"/>
        <v>Electricity Saint Kitts and Nevis production</v>
      </c>
      <c r="G1530" s="154">
        <f t="shared" si="362"/>
        <v>0.21339573333333334</v>
      </c>
      <c r="H1530"/>
      <c r="I1530"/>
      <c r="J1530" s="227">
        <f t="shared" si="353"/>
        <v>4.3273701955999999E-2</v>
      </c>
      <c r="K1530"/>
      <c r="L1530" s="280">
        <f t="shared" si="354"/>
        <v>2.7813153E-3</v>
      </c>
      <c r="M1530" s="280">
        <f t="shared" si="355"/>
        <v>8.4690605000000002E-3</v>
      </c>
      <c r="N1530" s="281">
        <f t="shared" si="356"/>
        <v>1.3966156E-5</v>
      </c>
      <c r="O1530" s="280">
        <v>3.2009360000000001E-2</v>
      </c>
      <c r="P1530" s="219">
        <v>6.6778858E-3</v>
      </c>
      <c r="Q1530" s="219">
        <v>1.7911747E-3</v>
      </c>
      <c r="R1530" s="219">
        <v>1.5170417E-3</v>
      </c>
      <c r="S1530" s="219">
        <v>1.2642736E-3</v>
      </c>
      <c r="T1530" s="219">
        <v>0</v>
      </c>
      <c r="U1530" s="219">
        <v>0</v>
      </c>
      <c r="V1530" s="219">
        <v>0</v>
      </c>
      <c r="W1530" s="286">
        <v>1.3966156E-5</v>
      </c>
      <c r="X1530" s="219">
        <v>0</v>
      </c>
      <c r="Y1530" s="219">
        <v>0</v>
      </c>
      <c r="Z1530" s="219">
        <v>0</v>
      </c>
      <c r="AA1530" s="219">
        <v>0</v>
      </c>
      <c r="AB1530" s="219">
        <v>0</v>
      </c>
      <c r="AC1530"/>
      <c r="AD1530" s="227">
        <f t="shared" si="348"/>
        <v>3.2009360000000001E-2</v>
      </c>
      <c r="AE1530" s="227">
        <f t="shared" si="349"/>
        <v>1.12503758E-2</v>
      </c>
      <c r="AF1530" s="227">
        <f t="shared" si="350"/>
        <v>8.4690605000000002E-3</v>
      </c>
      <c r="AG1530" s="227">
        <f t="shared" si="351"/>
        <v>8.4690605000000002E-3</v>
      </c>
      <c r="AH1530" s="227">
        <f t="shared" si="352"/>
        <v>1.3966156E-5</v>
      </c>
      <c r="AI1530"/>
      <c r="AJ1530">
        <v>2.7490570999999999</v>
      </c>
      <c r="AK1530" s="155">
        <v>2.7005300000000001</v>
      </c>
      <c r="AL1530" s="155">
        <v>0</v>
      </c>
      <c r="AM1530" s="155">
        <v>0</v>
      </c>
      <c r="AN1530" s="155">
        <v>0</v>
      </c>
      <c r="AO1530" s="155">
        <v>4.8527044999999998E-2</v>
      </c>
      <c r="AP1530" s="155">
        <v>0</v>
      </c>
      <c r="AQ1530"/>
      <c r="AR1530" s="156">
        <v>6.0526167000000001E-3</v>
      </c>
      <c r="AS1530" s="156">
        <v>5.6575189000000001E-3</v>
      </c>
      <c r="AT1530" s="156">
        <v>2.0227614E-4</v>
      </c>
      <c r="AU1530" s="156">
        <v>1.9282167000000001E-4</v>
      </c>
      <c r="AV1530" s="282">
        <f t="shared" si="357"/>
        <v>3.3917979275300004E-7</v>
      </c>
      <c r="AW1530" s="282">
        <f t="shared" si="358"/>
        <v>7.4806263547300002E-10</v>
      </c>
      <c r="AX1530" s="283">
        <f t="shared" si="359"/>
        <v>2.7005835369309998E-2</v>
      </c>
      <c r="AY1530" s="157">
        <v>1.9803124000000001E-7</v>
      </c>
      <c r="AZ1530" s="157">
        <v>5.9750805000000004E-10</v>
      </c>
      <c r="BA1530" s="157">
        <v>1.6324772999999999E-14</v>
      </c>
      <c r="BB1530" s="157">
        <v>0</v>
      </c>
      <c r="BC1530" s="157">
        <v>0</v>
      </c>
      <c r="BD1530" s="157">
        <v>4.0652753000000003E-11</v>
      </c>
      <c r="BE1530" s="157">
        <v>1.411079E-7</v>
      </c>
      <c r="BF1530" s="157">
        <v>9.2708107000000002E-12</v>
      </c>
      <c r="BG1530" s="157">
        <v>1.4126745000000001E-10</v>
      </c>
      <c r="BH1530" s="157">
        <v>0</v>
      </c>
      <c r="BI1530" s="157">
        <v>0</v>
      </c>
      <c r="BJ1530" s="157">
        <v>0</v>
      </c>
      <c r="BK1530" s="157">
        <v>0</v>
      </c>
      <c r="BL1530" s="157">
        <v>0</v>
      </c>
      <c r="BM1530" s="157">
        <v>0</v>
      </c>
      <c r="BN1530" s="157">
        <v>0</v>
      </c>
      <c r="BO1530" s="157">
        <v>0</v>
      </c>
      <c r="BP1530" s="157">
        <v>5.3536931000000005E-7</v>
      </c>
      <c r="BQ1530" s="157">
        <v>2.7005299999999999E-2</v>
      </c>
      <c r="BR1530" s="157">
        <v>0</v>
      </c>
      <c r="BS1530" s="157">
        <v>0</v>
      </c>
      <c r="BT1530" s="157">
        <v>0</v>
      </c>
      <c r="BU1530"/>
      <c r="BV1530" s="155">
        <v>1.2474816E-5</v>
      </c>
      <c r="BW1530" s="155">
        <v>9.739405100000001E-7</v>
      </c>
      <c r="BX1530" s="155">
        <v>5.9500391999999997E-6</v>
      </c>
      <c r="BY1530" s="155">
        <v>7.2224412000000003E-10</v>
      </c>
      <c r="BZ1530" s="155">
        <v>1.9338945000000002E-6</v>
      </c>
      <c r="CA1530" s="155">
        <v>0</v>
      </c>
      <c r="CB1530" s="155">
        <v>0</v>
      </c>
      <c r="CC1530" s="155">
        <v>0</v>
      </c>
      <c r="CD1530" s="155">
        <v>0</v>
      </c>
      <c r="CE1530" s="155">
        <v>2.2032177999999999E-9</v>
      </c>
      <c r="CF1530" s="155">
        <v>0</v>
      </c>
      <c r="CG1530" s="155">
        <v>0</v>
      </c>
      <c r="CH1530" s="155">
        <v>0</v>
      </c>
      <c r="CI1530" s="155">
        <v>3.5321232000000002E-7</v>
      </c>
      <c r="CJ1530" s="155">
        <v>3.2608037000000001E-6</v>
      </c>
      <c r="CK1530" s="155">
        <v>1.7710818999999999E-14</v>
      </c>
      <c r="CL1530" s="155">
        <v>0</v>
      </c>
      <c r="CM1530"/>
      <c r="CN1530" s="284">
        <v>0</v>
      </c>
      <c r="CO1530" s="284">
        <v>0.21339573000000001</v>
      </c>
      <c r="CP1530" s="285">
        <v>0</v>
      </c>
      <c r="CQ1530" s="284">
        <v>6.6635591000000004E-4</v>
      </c>
      <c r="CR1530" s="284">
        <v>0</v>
      </c>
      <c r="CS1530" s="284">
        <v>0</v>
      </c>
      <c r="CT1530" s="284">
        <v>7.2249763000000006E-5</v>
      </c>
      <c r="CU1530" s="284">
        <v>0</v>
      </c>
      <c r="CV1530" s="284">
        <v>0</v>
      </c>
      <c r="CW1530" s="284">
        <v>0</v>
      </c>
      <c r="CX1530"/>
      <c r="CY1530"/>
      <c r="CZ1530"/>
      <c r="DA1530"/>
      <c r="DB1530" s="259"/>
      <c r="DC1530"/>
      <c r="DD1530"/>
      <c r="DE1530"/>
      <c r="DF1530"/>
      <c r="DG1530"/>
      <c r="DH1530"/>
      <c r="DI1530" s="48"/>
      <c r="DJ1530" s="48"/>
      <c r="DK1530" s="48"/>
      <c r="DL1530" s="48"/>
    </row>
    <row r="1531" spans="1:116" ht="14.4">
      <c r="A1531" t="s">
        <v>2907</v>
      </c>
      <c r="B1531" s="188" t="s">
        <v>1252</v>
      </c>
      <c r="C1531" s="151" t="str">
        <f t="shared" si="360"/>
        <v>B.044.01.243</v>
      </c>
      <c r="D1531" s="54" t="s">
        <v>1251</v>
      </c>
      <c r="E1531" s="150" t="s">
        <v>440</v>
      </c>
      <c r="F1531" s="153" t="str">
        <f t="shared" si="361"/>
        <v>Electricity Saint Lucia production</v>
      </c>
      <c r="G1531" s="154">
        <f t="shared" si="362"/>
        <v>0.21790783999999999</v>
      </c>
      <c r="H1531"/>
      <c r="I1531"/>
      <c r="J1531" s="227">
        <f t="shared" si="353"/>
        <v>4.4180538324799998E-2</v>
      </c>
      <c r="K1531"/>
      <c r="L1531" s="280">
        <f t="shared" si="354"/>
        <v>2.8400633E-3</v>
      </c>
      <c r="M1531" s="280">
        <f t="shared" si="355"/>
        <v>8.6472189999999994E-3</v>
      </c>
      <c r="N1531" s="281">
        <f t="shared" si="356"/>
        <v>7.0800248000000002E-6</v>
      </c>
      <c r="O1531" s="280">
        <v>3.2686175999999997E-2</v>
      </c>
      <c r="P1531" s="219">
        <v>6.8181813999999997E-3</v>
      </c>
      <c r="Q1531" s="219">
        <v>1.8290375999999999E-3</v>
      </c>
      <c r="R1531" s="219">
        <v>1.5486335E-3</v>
      </c>
      <c r="S1531" s="219">
        <v>1.2914298E-3</v>
      </c>
      <c r="T1531" s="219">
        <v>0</v>
      </c>
      <c r="U1531" s="219">
        <v>0</v>
      </c>
      <c r="V1531" s="219">
        <v>0</v>
      </c>
      <c r="W1531" s="286">
        <v>7.0800248000000002E-6</v>
      </c>
      <c r="X1531" s="219">
        <v>0</v>
      </c>
      <c r="Y1531" s="219">
        <v>0</v>
      </c>
      <c r="Z1531" s="219">
        <v>0</v>
      </c>
      <c r="AA1531" s="219">
        <v>0</v>
      </c>
      <c r="AB1531" s="219">
        <v>0</v>
      </c>
      <c r="AC1531"/>
      <c r="AD1531" s="227">
        <f t="shared" si="348"/>
        <v>3.2686175999999997E-2</v>
      </c>
      <c r="AE1531" s="227">
        <f t="shared" si="349"/>
        <v>1.14872823E-2</v>
      </c>
      <c r="AF1531" s="227">
        <f t="shared" si="350"/>
        <v>8.6472189999999994E-3</v>
      </c>
      <c r="AG1531" s="227">
        <f t="shared" si="351"/>
        <v>8.6472189999999994E-3</v>
      </c>
      <c r="AH1531" s="227">
        <f t="shared" si="352"/>
        <v>7.0800248000000002E-6</v>
      </c>
      <c r="AI1531"/>
      <c r="AJ1531">
        <v>2.7850883999999998</v>
      </c>
      <c r="AK1531" s="155">
        <v>2.7583985000000002</v>
      </c>
      <c r="AL1531" s="155">
        <v>0</v>
      </c>
      <c r="AM1531" s="155">
        <v>0</v>
      </c>
      <c r="AN1531" s="155">
        <v>0</v>
      </c>
      <c r="AO1531" s="155">
        <v>2.6689877000000001E-2</v>
      </c>
      <c r="AP1531" s="155">
        <v>0</v>
      </c>
      <c r="AQ1531"/>
      <c r="AR1531" s="156">
        <v>6.180479E-3</v>
      </c>
      <c r="AS1531" s="156">
        <v>5.7769802999999998E-3</v>
      </c>
      <c r="AT1531" s="156">
        <v>2.0654716E-4</v>
      </c>
      <c r="AU1531" s="156">
        <v>1.9695159000000001E-4</v>
      </c>
      <c r="AV1531" s="282">
        <f t="shared" si="357"/>
        <v>3.4634173932999998E-7</v>
      </c>
      <c r="AW1531" s="282">
        <f t="shared" si="358"/>
        <v>7.6385783165000006E-10</v>
      </c>
      <c r="AX1531" s="283">
        <f t="shared" si="359"/>
        <v>2.7584256400949997E-2</v>
      </c>
      <c r="AY1531" s="157">
        <v>2.0221847E-7</v>
      </c>
      <c r="AZ1531" s="157">
        <v>6.1014195000000003E-10</v>
      </c>
      <c r="BA1531" s="157">
        <v>1.6669949999999999E-14</v>
      </c>
      <c r="BB1531" s="157">
        <v>0</v>
      </c>
      <c r="BC1531" s="157">
        <v>0</v>
      </c>
      <c r="BD1531" s="157">
        <v>4.149933E-11</v>
      </c>
      <c r="BE1531" s="157">
        <v>1.4408176999999999E-7</v>
      </c>
      <c r="BF1531" s="157">
        <v>9.4638716999999995E-12</v>
      </c>
      <c r="BG1531" s="157">
        <v>1.4423534000000001E-10</v>
      </c>
      <c r="BH1531" s="157">
        <v>0</v>
      </c>
      <c r="BI1531" s="157">
        <v>0</v>
      </c>
      <c r="BJ1531" s="157">
        <v>0</v>
      </c>
      <c r="BK1531" s="157">
        <v>0</v>
      </c>
      <c r="BL1531" s="157">
        <v>0</v>
      </c>
      <c r="BM1531" s="157">
        <v>0</v>
      </c>
      <c r="BN1531" s="157">
        <v>0</v>
      </c>
      <c r="BO1531" s="157">
        <v>0</v>
      </c>
      <c r="BP1531" s="157">
        <v>2.7140095000000001E-7</v>
      </c>
      <c r="BQ1531" s="157">
        <v>2.7583984999999998E-2</v>
      </c>
      <c r="BR1531" s="157">
        <v>0</v>
      </c>
      <c r="BS1531" s="157">
        <v>0</v>
      </c>
      <c r="BT1531" s="157">
        <v>0</v>
      </c>
      <c r="BU1531"/>
      <c r="BV1531" s="155">
        <v>1.2739551E-5</v>
      </c>
      <c r="BW1531" s="155">
        <v>9.9440201000000005E-7</v>
      </c>
      <c r="BX1531" s="155">
        <v>6.0758488000000003E-6</v>
      </c>
      <c r="BY1531" s="155">
        <v>7.3728456999999995E-10</v>
      </c>
      <c r="BZ1531" s="155">
        <v>1.9750564000000002E-6</v>
      </c>
      <c r="CA1531" s="155">
        <v>0</v>
      </c>
      <c r="CB1531" s="155">
        <v>0</v>
      </c>
      <c r="CC1531" s="155">
        <v>0</v>
      </c>
      <c r="CD1531" s="155">
        <v>0</v>
      </c>
      <c r="CE1531" s="155">
        <v>2.2490990000000001E-9</v>
      </c>
      <c r="CF1531" s="155">
        <v>0</v>
      </c>
      <c r="CG1531" s="155">
        <v>0</v>
      </c>
      <c r="CH1531" s="155">
        <v>0</v>
      </c>
      <c r="CI1531" s="155">
        <v>3.6057949000000002E-7</v>
      </c>
      <c r="CJ1531" s="155">
        <v>3.3306780999999999E-6</v>
      </c>
      <c r="CK1531" s="155">
        <v>8.9783502000000004E-15</v>
      </c>
      <c r="CL1531" s="155">
        <v>0</v>
      </c>
      <c r="CM1531"/>
      <c r="CN1531" s="284">
        <v>0</v>
      </c>
      <c r="CO1531" s="284">
        <v>0.21790783999999999</v>
      </c>
      <c r="CP1531" s="285">
        <v>0</v>
      </c>
      <c r="CQ1531" s="284">
        <v>6.8035538E-4</v>
      </c>
      <c r="CR1531" s="284">
        <v>0</v>
      </c>
      <c r="CS1531" s="284">
        <v>0</v>
      </c>
      <c r="CT1531" s="284">
        <v>7.3782497999999995E-5</v>
      </c>
      <c r="CU1531" s="284">
        <v>0</v>
      </c>
      <c r="CV1531" s="284">
        <v>0</v>
      </c>
      <c r="CW1531" s="284">
        <v>0</v>
      </c>
      <c r="CX1531"/>
      <c r="CY1531"/>
      <c r="CZ1531"/>
      <c r="DA1531"/>
      <c r="DB1531" s="259"/>
      <c r="DC1531"/>
      <c r="DD1531"/>
      <c r="DE1531"/>
      <c r="DF1531"/>
      <c r="DG1531"/>
      <c r="DH1531"/>
      <c r="DI1531" s="48"/>
      <c r="DJ1531" s="48"/>
      <c r="DK1531" s="48"/>
      <c r="DL1531" s="48"/>
    </row>
    <row r="1532" spans="1:116" ht="14.4">
      <c r="A1532" t="s">
        <v>2908</v>
      </c>
      <c r="B1532" s="188" t="s">
        <v>1252</v>
      </c>
      <c r="C1532" s="151" t="str">
        <f t="shared" si="360"/>
        <v>B.044.01.244</v>
      </c>
      <c r="D1532" s="54" t="s">
        <v>1251</v>
      </c>
      <c r="E1532" s="150" t="s">
        <v>440</v>
      </c>
      <c r="F1532" s="153" t="str">
        <f t="shared" si="361"/>
        <v>Electricity Saint Pierre and Miquelon production</v>
      </c>
      <c r="G1532" s="154">
        <f t="shared" si="362"/>
        <v>0.2192785266666667</v>
      </c>
      <c r="H1532"/>
      <c r="I1532"/>
      <c r="J1532" s="227">
        <f t="shared" si="353"/>
        <v>4.4452846400000003E-2</v>
      </c>
      <c r="K1532"/>
      <c r="L1532" s="280">
        <f t="shared" si="354"/>
        <v>2.8581348999999999E-3</v>
      </c>
      <c r="M1532" s="280">
        <f t="shared" si="355"/>
        <v>8.7029324999999998E-3</v>
      </c>
      <c r="N1532" s="281">
        <f t="shared" si="356"/>
        <v>0</v>
      </c>
      <c r="O1532" s="280">
        <v>3.2891779000000003E-2</v>
      </c>
      <c r="P1532" s="219">
        <v>6.8626427000000002E-3</v>
      </c>
      <c r="Q1532" s="219">
        <v>1.8402898E-3</v>
      </c>
      <c r="R1532" s="219">
        <v>1.5582125E-3</v>
      </c>
      <c r="S1532" s="219">
        <v>1.2999223999999999E-3</v>
      </c>
      <c r="T1532" s="219">
        <v>0</v>
      </c>
      <c r="U1532" s="219">
        <v>0</v>
      </c>
      <c r="V1532" s="219">
        <v>0</v>
      </c>
      <c r="W1532" s="286">
        <v>0</v>
      </c>
      <c r="X1532" s="219">
        <v>0</v>
      </c>
      <c r="Y1532" s="219">
        <v>0</v>
      </c>
      <c r="Z1532" s="219">
        <v>0</v>
      </c>
      <c r="AA1532" s="219">
        <v>0</v>
      </c>
      <c r="AB1532" s="219">
        <v>0</v>
      </c>
      <c r="AC1532"/>
      <c r="AD1532" s="227">
        <f t="shared" si="348"/>
        <v>3.2891779000000003E-2</v>
      </c>
      <c r="AE1532" s="227">
        <f t="shared" si="349"/>
        <v>1.15610674E-2</v>
      </c>
      <c r="AF1532" s="227">
        <f t="shared" si="350"/>
        <v>8.7029324999999998E-3</v>
      </c>
      <c r="AG1532" s="227">
        <f t="shared" si="351"/>
        <v>8.7029324999999998E-3</v>
      </c>
      <c r="AH1532" s="227">
        <f t="shared" si="352"/>
        <v>0</v>
      </c>
      <c r="AI1532"/>
      <c r="AJ1532">
        <v>2.7768608000000001</v>
      </c>
      <c r="AK1532" s="155">
        <v>2.7768608000000001</v>
      </c>
      <c r="AL1532" s="155">
        <v>0</v>
      </c>
      <c r="AM1532" s="155">
        <v>0</v>
      </c>
      <c r="AN1532" s="155">
        <v>0</v>
      </c>
      <c r="AO1532" s="155">
        <v>0</v>
      </c>
      <c r="AP1532" s="155">
        <v>0</v>
      </c>
      <c r="AQ1532"/>
      <c r="AR1532" s="156">
        <v>6.2200149000000001E-3</v>
      </c>
      <c r="AS1532" s="156">
        <v>5.8138918999999997E-3</v>
      </c>
      <c r="AT1532" s="156">
        <v>2.0785511999999999E-4</v>
      </c>
      <c r="AU1532" s="156">
        <v>1.9826786E-4</v>
      </c>
      <c r="AV1532" s="282">
        <f t="shared" si="357"/>
        <v>3.4855467601999999E-7</v>
      </c>
      <c r="AW1532" s="282">
        <f t="shared" si="358"/>
        <v>7.6869496430799998E-10</v>
      </c>
      <c r="AX1532" s="283">
        <f t="shared" si="359"/>
        <v>2.7768608E-2</v>
      </c>
      <c r="AY1532" s="157">
        <v>2.0349048E-7</v>
      </c>
      <c r="AZ1532" s="157">
        <v>6.1397987999999997E-10</v>
      </c>
      <c r="BA1532" s="157">
        <v>1.6774808E-14</v>
      </c>
      <c r="BB1532" s="157">
        <v>0</v>
      </c>
      <c r="BC1532" s="157">
        <v>0</v>
      </c>
      <c r="BD1532" s="157">
        <v>4.1756020000000003E-11</v>
      </c>
      <c r="BE1532" s="157">
        <v>1.4502243999999999E-7</v>
      </c>
      <c r="BF1532" s="157">
        <v>9.5224094999999997E-12</v>
      </c>
      <c r="BG1532" s="157">
        <v>1.4517589999999999E-10</v>
      </c>
      <c r="BH1532" s="157">
        <v>0</v>
      </c>
      <c r="BI1532" s="157">
        <v>0</v>
      </c>
      <c r="BJ1532" s="157">
        <v>0</v>
      </c>
      <c r="BK1532" s="157">
        <v>0</v>
      </c>
      <c r="BL1532" s="157">
        <v>0</v>
      </c>
      <c r="BM1532" s="157">
        <v>0</v>
      </c>
      <c r="BN1532" s="157">
        <v>0</v>
      </c>
      <c r="BO1532" s="157">
        <v>0</v>
      </c>
      <c r="BP1532" s="157">
        <v>0</v>
      </c>
      <c r="BQ1532" s="157">
        <v>2.7768608E-2</v>
      </c>
      <c r="BR1532" s="157">
        <v>0</v>
      </c>
      <c r="BS1532" s="157">
        <v>0</v>
      </c>
      <c r="BT1532" s="157">
        <v>0</v>
      </c>
      <c r="BU1532"/>
      <c r="BV1532" s="155">
        <v>1.282176E-5</v>
      </c>
      <c r="BW1532" s="155">
        <v>1.0008865E-6</v>
      </c>
      <c r="BX1532" s="155">
        <v>6.1140672000000001E-6</v>
      </c>
      <c r="BY1532" s="155">
        <v>7.4184497000000001E-10</v>
      </c>
      <c r="BZ1532" s="155">
        <v>1.9879992999999999E-6</v>
      </c>
      <c r="CA1532" s="155">
        <v>0</v>
      </c>
      <c r="CB1532" s="155">
        <v>0</v>
      </c>
      <c r="CC1532" s="155">
        <v>0</v>
      </c>
      <c r="CD1532" s="155">
        <v>0</v>
      </c>
      <c r="CE1532" s="155">
        <v>2.2630105999999998E-9</v>
      </c>
      <c r="CF1532" s="155">
        <v>0</v>
      </c>
      <c r="CG1532" s="155">
        <v>0</v>
      </c>
      <c r="CH1532" s="155">
        <v>0</v>
      </c>
      <c r="CI1532" s="155">
        <v>3.6283148E-7</v>
      </c>
      <c r="CJ1532" s="155">
        <v>3.3529706999999999E-6</v>
      </c>
      <c r="CK1532" s="155">
        <v>0</v>
      </c>
      <c r="CL1532" s="155">
        <v>0</v>
      </c>
      <c r="CM1532"/>
      <c r="CN1532" s="284">
        <v>0</v>
      </c>
      <c r="CO1532" s="284">
        <v>0.21927853</v>
      </c>
      <c r="CP1532" s="285">
        <v>0</v>
      </c>
      <c r="CQ1532" s="284">
        <v>6.8479197000000005E-4</v>
      </c>
      <c r="CR1532" s="284">
        <v>0</v>
      </c>
      <c r="CS1532" s="284">
        <v>0</v>
      </c>
      <c r="CT1532" s="284">
        <v>7.4265406999999995E-5</v>
      </c>
      <c r="CU1532" s="284">
        <v>0</v>
      </c>
      <c r="CV1532" s="284">
        <v>0</v>
      </c>
      <c r="CW1532" s="284">
        <v>0</v>
      </c>
      <c r="CX1532"/>
      <c r="CY1532"/>
      <c r="CZ1532"/>
      <c r="DA1532"/>
      <c r="DB1532" s="259"/>
      <c r="DC1532"/>
      <c r="DD1532"/>
      <c r="DE1532"/>
      <c r="DF1532"/>
      <c r="DG1532"/>
      <c r="DH1532"/>
      <c r="DI1532" s="48"/>
      <c r="DJ1532" s="48"/>
      <c r="DK1532" s="48"/>
      <c r="DL1532" s="48"/>
    </row>
    <row r="1533" spans="1:116" ht="14.4">
      <c r="A1533" t="s">
        <v>2909</v>
      </c>
      <c r="B1533" s="188" t="s">
        <v>1252</v>
      </c>
      <c r="C1533" s="151" t="str">
        <f t="shared" si="360"/>
        <v>B.044.01.245</v>
      </c>
      <c r="D1533" s="54" t="s">
        <v>1251</v>
      </c>
      <c r="E1533" s="150" t="s">
        <v>440</v>
      </c>
      <c r="F1533" s="153" t="str">
        <f t="shared" si="361"/>
        <v>Electricity Saint Vincent and the Grenadines production</v>
      </c>
      <c r="G1533" s="154">
        <f t="shared" si="362"/>
        <v>0.19390303333333334</v>
      </c>
      <c r="H1533"/>
      <c r="I1533"/>
      <c r="J1533" s="227">
        <f t="shared" si="353"/>
        <v>3.9321892728999996E-2</v>
      </c>
      <c r="K1533"/>
      <c r="L1533" s="280">
        <f t="shared" si="354"/>
        <v>2.5245520999999998E-3</v>
      </c>
      <c r="M1533" s="280">
        <f t="shared" si="355"/>
        <v>7.6845067999999992E-3</v>
      </c>
      <c r="N1533" s="281">
        <f t="shared" si="356"/>
        <v>2.7378828999999999E-5</v>
      </c>
      <c r="O1533" s="280">
        <v>2.9085455E-2</v>
      </c>
      <c r="P1533" s="219">
        <v>6.0595694999999996E-3</v>
      </c>
      <c r="Q1533" s="219">
        <v>1.6249373E-3</v>
      </c>
      <c r="R1533" s="219">
        <v>1.3758689E-3</v>
      </c>
      <c r="S1533" s="219">
        <v>1.1486832E-3</v>
      </c>
      <c r="T1533" s="219">
        <v>0</v>
      </c>
      <c r="U1533" s="219">
        <v>0</v>
      </c>
      <c r="V1533" s="219">
        <v>0</v>
      </c>
      <c r="W1533" s="286">
        <v>2.7378828999999999E-5</v>
      </c>
      <c r="X1533" s="219">
        <v>0</v>
      </c>
      <c r="Y1533" s="219">
        <v>0</v>
      </c>
      <c r="Z1533" s="219">
        <v>0</v>
      </c>
      <c r="AA1533" s="219">
        <v>0</v>
      </c>
      <c r="AB1533" s="219">
        <v>0</v>
      </c>
      <c r="AC1533"/>
      <c r="AD1533" s="227">
        <f t="shared" si="348"/>
        <v>2.9085455E-2</v>
      </c>
      <c r="AE1533" s="227">
        <f t="shared" si="349"/>
        <v>1.02090589E-2</v>
      </c>
      <c r="AF1533" s="227">
        <f t="shared" si="350"/>
        <v>7.6845067999999992E-3</v>
      </c>
      <c r="AG1533" s="227">
        <f t="shared" si="351"/>
        <v>7.6845067999999992E-3</v>
      </c>
      <c r="AH1533" s="227">
        <f t="shared" si="352"/>
        <v>2.7378828999999999E-5</v>
      </c>
      <c r="AI1533"/>
      <c r="AJ1533">
        <v>2.5942558</v>
      </c>
      <c r="AK1533" s="155">
        <v>2.4519098000000001</v>
      </c>
      <c r="AL1533" s="155">
        <v>0</v>
      </c>
      <c r="AM1533" s="155">
        <v>0</v>
      </c>
      <c r="AN1533" s="155">
        <v>0</v>
      </c>
      <c r="AO1533" s="155">
        <v>0</v>
      </c>
      <c r="AP1533" s="155">
        <v>0.14234599000000001</v>
      </c>
      <c r="AQ1533"/>
      <c r="AR1533" s="156">
        <v>5.4970024999999997E-3</v>
      </c>
      <c r="AS1533" s="156">
        <v>5.1381813999999996E-3</v>
      </c>
      <c r="AT1533" s="156">
        <v>1.8374725999999999E-4</v>
      </c>
      <c r="AU1533" s="156">
        <v>1.7507385E-4</v>
      </c>
      <c r="AV1533" s="282">
        <f t="shared" si="357"/>
        <v>3.0804443968999998E-7</v>
      </c>
      <c r="AW1533" s="282">
        <f t="shared" si="358"/>
        <v>6.7953868138199994E-10</v>
      </c>
      <c r="AX1533" s="283">
        <f t="shared" si="359"/>
        <v>2.4520147521799998E-2</v>
      </c>
      <c r="AY1533" s="157">
        <v>1.7994200999999999E-7</v>
      </c>
      <c r="AZ1533" s="157">
        <v>5.4292849E-10</v>
      </c>
      <c r="BA1533" s="157">
        <v>1.4833582E-14</v>
      </c>
      <c r="BB1533" s="157">
        <v>0</v>
      </c>
      <c r="BC1533" s="157">
        <v>0</v>
      </c>
      <c r="BD1533" s="157">
        <v>3.686969E-11</v>
      </c>
      <c r="BE1533" s="157">
        <v>1.2806556E-7</v>
      </c>
      <c r="BF1533" s="157">
        <v>8.4080877999999995E-12</v>
      </c>
      <c r="BG1533" s="157">
        <v>1.2818727000000001E-10</v>
      </c>
      <c r="BH1533" s="157">
        <v>0</v>
      </c>
      <c r="BI1533" s="157">
        <v>0</v>
      </c>
      <c r="BJ1533" s="157">
        <v>0</v>
      </c>
      <c r="BK1533" s="157">
        <v>0</v>
      </c>
      <c r="BL1533" s="157">
        <v>0</v>
      </c>
      <c r="BM1533" s="157">
        <v>0</v>
      </c>
      <c r="BN1533" s="157">
        <v>0</v>
      </c>
      <c r="BO1533" s="157">
        <v>0</v>
      </c>
      <c r="BP1533" s="157">
        <v>1.0495218E-6</v>
      </c>
      <c r="BQ1533" s="157">
        <v>2.4519098E-2</v>
      </c>
      <c r="BR1533" s="157">
        <v>0</v>
      </c>
      <c r="BS1533" s="157">
        <v>0</v>
      </c>
      <c r="BT1533" s="157">
        <v>0</v>
      </c>
      <c r="BU1533"/>
      <c r="BV1533" s="155">
        <v>1.133007E-5</v>
      </c>
      <c r="BW1533" s="155">
        <v>8.8376177999999997E-7</v>
      </c>
      <c r="BX1533" s="155">
        <v>5.4065311000000004E-6</v>
      </c>
      <c r="BY1533" s="155">
        <v>6.5503354000000001E-10</v>
      </c>
      <c r="BZ1533" s="155">
        <v>1.7561485E-6</v>
      </c>
      <c r="CA1533" s="155">
        <v>0</v>
      </c>
      <c r="CB1533" s="155">
        <v>0</v>
      </c>
      <c r="CC1533" s="155">
        <v>0</v>
      </c>
      <c r="CD1533" s="155">
        <v>0</v>
      </c>
      <c r="CE1533" s="155">
        <v>1.9981907999999999E-9</v>
      </c>
      <c r="CF1533" s="155">
        <v>0</v>
      </c>
      <c r="CG1533" s="155">
        <v>0</v>
      </c>
      <c r="CH1533" s="155">
        <v>0</v>
      </c>
      <c r="CI1533" s="155">
        <v>3.2037257999999999E-7</v>
      </c>
      <c r="CJ1533" s="155">
        <v>2.9606027000000001E-6</v>
      </c>
      <c r="CK1533" s="155">
        <v>3.4719753000000003E-14</v>
      </c>
      <c r="CL1533" s="155">
        <v>0</v>
      </c>
      <c r="CM1533"/>
      <c r="CN1533" s="284">
        <v>0</v>
      </c>
      <c r="CO1533" s="284">
        <v>0.19390303</v>
      </c>
      <c r="CP1533" s="285">
        <v>0</v>
      </c>
      <c r="CQ1533" s="284">
        <v>6.0465694E-4</v>
      </c>
      <c r="CR1533" s="284">
        <v>0</v>
      </c>
      <c r="CS1533" s="284">
        <v>0</v>
      </c>
      <c r="CT1533" s="284">
        <v>6.5596718000000004E-5</v>
      </c>
      <c r="CU1533" s="284">
        <v>0</v>
      </c>
      <c r="CV1533" s="284">
        <v>0</v>
      </c>
      <c r="CW1533" s="284">
        <v>0</v>
      </c>
      <c r="CX1533"/>
      <c r="CY1533"/>
      <c r="CZ1533"/>
      <c r="DA1533"/>
      <c r="DB1533" s="259"/>
      <c r="DC1533"/>
      <c r="DD1533"/>
      <c r="DE1533"/>
      <c r="DF1533"/>
      <c r="DG1533"/>
      <c r="DH1533"/>
      <c r="DI1533" s="48"/>
      <c r="DJ1533" s="48"/>
      <c r="DK1533" s="48"/>
      <c r="DL1533" s="48"/>
    </row>
    <row r="1534" spans="1:116" ht="14.4">
      <c r="A1534" t="s">
        <v>2910</v>
      </c>
      <c r="B1534" s="188" t="s">
        <v>1252</v>
      </c>
      <c r="C1534" s="151" t="str">
        <f t="shared" si="360"/>
        <v>B.044.01.246</v>
      </c>
      <c r="D1534" s="54" t="s">
        <v>1251</v>
      </c>
      <c r="E1534" s="150" t="s">
        <v>440</v>
      </c>
      <c r="F1534" s="153" t="str">
        <f t="shared" si="361"/>
        <v>Electricity Samoa production</v>
      </c>
      <c r="G1534" s="154">
        <f t="shared" si="362"/>
        <v>0.13154959333333335</v>
      </c>
      <c r="H1534"/>
      <c r="I1534"/>
      <c r="J1534" s="227">
        <f t="shared" si="353"/>
        <v>2.7339359207000001E-2</v>
      </c>
      <c r="K1534"/>
      <c r="L1534" s="280">
        <f t="shared" si="354"/>
        <v>1.9632447599999998E-3</v>
      </c>
      <c r="M1534" s="280">
        <f t="shared" si="355"/>
        <v>5.5665098000000001E-3</v>
      </c>
      <c r="N1534" s="281">
        <f t="shared" si="356"/>
        <v>7.7165647000000001E-5</v>
      </c>
      <c r="O1534" s="280">
        <v>1.9732439000000001E-2</v>
      </c>
      <c r="P1534" s="219">
        <v>4.2785006000000004E-3</v>
      </c>
      <c r="Q1534" s="219">
        <v>1.2880092E-3</v>
      </c>
      <c r="R1534" s="219">
        <v>1.0892096E-3</v>
      </c>
      <c r="S1534" s="219">
        <v>8.7403516000000001E-4</v>
      </c>
      <c r="T1534" s="219">
        <v>0</v>
      </c>
      <c r="U1534" s="219">
        <v>0</v>
      </c>
      <c r="V1534" s="219">
        <v>0</v>
      </c>
      <c r="W1534" s="286">
        <v>7.7165647000000001E-5</v>
      </c>
      <c r="X1534" s="219">
        <v>0</v>
      </c>
      <c r="Y1534" s="219">
        <v>0</v>
      </c>
      <c r="Z1534" s="219">
        <v>0</v>
      </c>
      <c r="AA1534" s="219">
        <v>0</v>
      </c>
      <c r="AB1534" s="219">
        <v>0</v>
      </c>
      <c r="AC1534"/>
      <c r="AD1534" s="227">
        <f t="shared" ref="AD1534:AD1598" si="363">O1534</f>
        <v>1.9732439000000001E-2</v>
      </c>
      <c r="AE1534" s="227">
        <f t="shared" ref="AE1534:AE1598" si="364">P1534+Q1534+R1534+S1534+T1534+U1534+V1534</f>
        <v>7.52975456E-3</v>
      </c>
      <c r="AF1534" s="227">
        <f t="shared" ref="AF1534:AF1598" si="365">P1534+Q1534+V1534+AA1534</f>
        <v>5.5665098000000001E-3</v>
      </c>
      <c r="AG1534" s="227">
        <f t="shared" ref="AG1534:AG1598" si="366">Z1534+P1534+Q1534+V1534+X1534</f>
        <v>5.5665098000000001E-3</v>
      </c>
      <c r="AH1534" s="227">
        <f t="shared" ref="AH1534:AH1598" si="367">W1534+Y1534+AB1534</f>
        <v>7.7165647000000001E-5</v>
      </c>
      <c r="AI1534"/>
      <c r="AJ1534">
        <v>2.2353774999999998</v>
      </c>
      <c r="AK1534" s="155">
        <v>1.6546056</v>
      </c>
      <c r="AL1534" s="155">
        <v>0</v>
      </c>
      <c r="AM1534" s="155">
        <v>0</v>
      </c>
      <c r="AN1534" s="155">
        <v>0.23389451</v>
      </c>
      <c r="AO1534" s="155">
        <v>0.13875098</v>
      </c>
      <c r="AP1534" s="155">
        <v>0.20812647000000001</v>
      </c>
      <c r="AQ1534"/>
      <c r="AR1534" s="156">
        <v>3.8055286000000001E-3</v>
      </c>
      <c r="AS1534" s="156">
        <v>3.5614934999999999E-3</v>
      </c>
      <c r="AT1534" s="156">
        <v>1.2587521000000001E-4</v>
      </c>
      <c r="AU1534" s="156">
        <v>1.1815996E-4</v>
      </c>
      <c r="AV1534" s="282">
        <f t="shared" si="357"/>
        <v>2.1351878897000002E-7</v>
      </c>
      <c r="AW1534" s="282">
        <f t="shared" si="358"/>
        <v>4.6551483254400006E-10</v>
      </c>
      <c r="AX1534" s="283">
        <f t="shared" si="359"/>
        <v>1.65490140165E-2</v>
      </c>
      <c r="AY1534" s="157">
        <v>1.2207802000000001E-7</v>
      </c>
      <c r="AZ1534" s="157">
        <v>3.6833887000000002E-10</v>
      </c>
      <c r="BA1534" s="157">
        <v>1.0063544E-14</v>
      </c>
      <c r="BB1534" s="157">
        <v>0</v>
      </c>
      <c r="BC1534" s="157">
        <v>0</v>
      </c>
      <c r="BD1534" s="157">
        <v>2.9187970000000003E-11</v>
      </c>
      <c r="BE1534" s="157">
        <v>9.1411581E-8</v>
      </c>
      <c r="BF1534" s="157">
        <v>6.6562809999999998E-12</v>
      </c>
      <c r="BG1534" s="157">
        <v>9.0509618000000005E-11</v>
      </c>
      <c r="BH1534" s="157">
        <v>0</v>
      </c>
      <c r="BI1534" s="157">
        <v>0</v>
      </c>
      <c r="BJ1534" s="157">
        <v>0</v>
      </c>
      <c r="BK1534" s="157">
        <v>0</v>
      </c>
      <c r="BL1534" s="157">
        <v>0</v>
      </c>
      <c r="BM1534" s="157">
        <v>0</v>
      </c>
      <c r="BN1534" s="157">
        <v>0</v>
      </c>
      <c r="BO1534" s="157">
        <v>0</v>
      </c>
      <c r="BP1534" s="157">
        <v>2.9580165E-6</v>
      </c>
      <c r="BQ1534" s="157">
        <v>1.6546056E-2</v>
      </c>
      <c r="BR1534" s="157">
        <v>0</v>
      </c>
      <c r="BS1534" s="157">
        <v>0</v>
      </c>
      <c r="BT1534" s="157">
        <v>0</v>
      </c>
      <c r="BU1534"/>
      <c r="BV1534" s="155">
        <v>7.8369928000000007E-6</v>
      </c>
      <c r="BW1534" s="155">
        <v>6.2400065E-7</v>
      </c>
      <c r="BX1534" s="155">
        <v>3.6679517999999999E-6</v>
      </c>
      <c r="BY1534" s="155">
        <v>5.1855873000000005E-10</v>
      </c>
      <c r="BZ1534" s="155">
        <v>1.2963422999999999E-6</v>
      </c>
      <c r="CA1534" s="155">
        <v>0</v>
      </c>
      <c r="CB1534" s="155">
        <v>0</v>
      </c>
      <c r="CC1534" s="155">
        <v>0</v>
      </c>
      <c r="CD1534" s="155">
        <v>0</v>
      </c>
      <c r="CE1534" s="155">
        <v>1.5818721000000001E-9</v>
      </c>
      <c r="CF1534" s="155">
        <v>0</v>
      </c>
      <c r="CG1534" s="155">
        <v>0</v>
      </c>
      <c r="CH1534" s="155">
        <v>0</v>
      </c>
      <c r="CI1534" s="155">
        <v>2.4871419000000001E-7</v>
      </c>
      <c r="CJ1534" s="155">
        <v>1.9978832999999999E-6</v>
      </c>
      <c r="CK1534" s="155">
        <v>9.7855618000000005E-14</v>
      </c>
      <c r="CL1534" s="155">
        <v>0</v>
      </c>
      <c r="CM1534"/>
      <c r="CN1534" s="284">
        <v>0</v>
      </c>
      <c r="CO1534" s="284">
        <v>0.13154959999999999</v>
      </c>
      <c r="CP1534" s="285">
        <v>0</v>
      </c>
      <c r="CQ1534" s="284">
        <v>4.2693216E-4</v>
      </c>
      <c r="CR1534" s="284">
        <v>0</v>
      </c>
      <c r="CS1534" s="284">
        <v>0</v>
      </c>
      <c r="CT1534" s="284">
        <v>4.7886682000000001E-5</v>
      </c>
      <c r="CU1534" s="284">
        <v>0</v>
      </c>
      <c r="CV1534" s="284">
        <v>0</v>
      </c>
      <c r="CW1534" s="284">
        <v>0</v>
      </c>
      <c r="CX1534"/>
      <c r="CY1534"/>
      <c r="CZ1534"/>
      <c r="DA1534"/>
      <c r="DB1534" s="57"/>
      <c r="DC1534"/>
      <c r="DD1534"/>
      <c r="DE1534"/>
      <c r="DF1534"/>
      <c r="DG1534"/>
      <c r="DH1534"/>
      <c r="DI1534" s="48"/>
      <c r="DJ1534" s="48"/>
      <c r="DK1534" s="48"/>
      <c r="DL1534" s="48"/>
    </row>
    <row r="1535" spans="1:116" ht="14.4">
      <c r="A1535" t="s">
        <v>2911</v>
      </c>
      <c r="B1535" s="188" t="s">
        <v>1252</v>
      </c>
      <c r="C1535" s="151" t="str">
        <f t="shared" si="360"/>
        <v>B.044.01.247</v>
      </c>
      <c r="D1535" s="54" t="s">
        <v>1251</v>
      </c>
      <c r="E1535" s="150" t="s">
        <v>440</v>
      </c>
      <c r="F1535" s="153" t="str">
        <f t="shared" si="361"/>
        <v>Electricity Sao Tome and Principe production</v>
      </c>
      <c r="G1535" s="154">
        <f t="shared" si="362"/>
        <v>0.22284700666666668</v>
      </c>
      <c r="H1535"/>
      <c r="I1535"/>
      <c r="J1535" s="227">
        <f t="shared" si="353"/>
        <v>4.5188633802999999E-2</v>
      </c>
      <c r="K1535"/>
      <c r="L1535" s="280">
        <f t="shared" si="354"/>
        <v>2.9020023E-3</v>
      </c>
      <c r="M1535" s="280">
        <f t="shared" si="355"/>
        <v>8.834007599999999E-3</v>
      </c>
      <c r="N1535" s="281">
        <f t="shared" si="356"/>
        <v>2.5572902999999999E-5</v>
      </c>
      <c r="O1535" s="280">
        <v>3.3427050999999999E-2</v>
      </c>
      <c r="P1535" s="219">
        <v>6.9660010999999999E-3</v>
      </c>
      <c r="Q1535" s="219">
        <v>1.8680064999999999E-3</v>
      </c>
      <c r="R1535" s="219">
        <v>1.5816807E-3</v>
      </c>
      <c r="S1535" s="219">
        <v>1.3203215999999999E-3</v>
      </c>
      <c r="T1535" s="219">
        <v>0</v>
      </c>
      <c r="U1535" s="219">
        <v>0</v>
      </c>
      <c r="V1535" s="219">
        <v>0</v>
      </c>
      <c r="W1535" s="286">
        <v>2.5572902999999999E-5</v>
      </c>
      <c r="X1535" s="219">
        <v>0</v>
      </c>
      <c r="Y1535" s="219">
        <v>0</v>
      </c>
      <c r="Z1535" s="219">
        <v>0</v>
      </c>
      <c r="AA1535" s="219">
        <v>0</v>
      </c>
      <c r="AB1535" s="219">
        <v>0</v>
      </c>
      <c r="AC1535"/>
      <c r="AD1535" s="227">
        <f t="shared" si="363"/>
        <v>3.3427050999999999E-2</v>
      </c>
      <c r="AE1535" s="227">
        <f t="shared" si="364"/>
        <v>1.17360099E-2</v>
      </c>
      <c r="AF1535" s="227">
        <f t="shared" si="365"/>
        <v>8.834007599999999E-3</v>
      </c>
      <c r="AG1535" s="227">
        <f t="shared" si="366"/>
        <v>8.834007599999999E-3</v>
      </c>
      <c r="AH1535" s="227">
        <f t="shared" si="367"/>
        <v>2.5572902999999999E-5</v>
      </c>
      <c r="AI1535"/>
      <c r="AJ1535">
        <v>2.9516399</v>
      </c>
      <c r="AK1535" s="155">
        <v>2.8186832000000002</v>
      </c>
      <c r="AL1535" s="155">
        <v>0</v>
      </c>
      <c r="AM1535" s="155">
        <v>0</v>
      </c>
      <c r="AN1535" s="155">
        <v>0</v>
      </c>
      <c r="AO1535" s="155">
        <v>0</v>
      </c>
      <c r="AP1535" s="155">
        <v>0.13295676000000001</v>
      </c>
      <c r="AQ1535"/>
      <c r="AR1535" s="156">
        <v>6.3182339999999998E-3</v>
      </c>
      <c r="AS1535" s="156">
        <v>5.9057859999999997E-3</v>
      </c>
      <c r="AT1535" s="156">
        <v>2.1118695999999999E-4</v>
      </c>
      <c r="AU1535" s="156">
        <v>2.0126097999999999E-4</v>
      </c>
      <c r="AV1535" s="282">
        <f t="shared" si="357"/>
        <v>3.5406391490899996E-7</v>
      </c>
      <c r="AW1535" s="282">
        <f t="shared" si="358"/>
        <v>7.8101688459599996E-10</v>
      </c>
      <c r="AX1535" s="283">
        <f t="shared" si="359"/>
        <v>2.8187812294609999E-2</v>
      </c>
      <c r="AY1535" s="157">
        <v>2.0680201999999999E-7</v>
      </c>
      <c r="AZ1535" s="157">
        <v>6.2397161E-10</v>
      </c>
      <c r="BA1535" s="157">
        <v>1.7047796E-14</v>
      </c>
      <c r="BB1535" s="157">
        <v>0</v>
      </c>
      <c r="BC1535" s="157">
        <v>0</v>
      </c>
      <c r="BD1535" s="157">
        <v>4.2384908999999997E-11</v>
      </c>
      <c r="BE1535" s="157">
        <v>1.4721950999999999E-7</v>
      </c>
      <c r="BF1535" s="157">
        <v>9.6658268000000004E-12</v>
      </c>
      <c r="BG1535" s="157">
        <v>1.4736240000000001E-10</v>
      </c>
      <c r="BH1535" s="157">
        <v>0</v>
      </c>
      <c r="BI1535" s="157">
        <v>0</v>
      </c>
      <c r="BJ1535" s="157">
        <v>0</v>
      </c>
      <c r="BK1535" s="157">
        <v>0</v>
      </c>
      <c r="BL1535" s="157">
        <v>0</v>
      </c>
      <c r="BM1535" s="157">
        <v>0</v>
      </c>
      <c r="BN1535" s="157">
        <v>0</v>
      </c>
      <c r="BO1535" s="157">
        <v>0</v>
      </c>
      <c r="BP1535" s="157">
        <v>9.802946100000001E-7</v>
      </c>
      <c r="BQ1535" s="157">
        <v>2.8186831999999998E-2</v>
      </c>
      <c r="BR1535" s="157">
        <v>0</v>
      </c>
      <c r="BS1535" s="157">
        <v>0</v>
      </c>
      <c r="BT1535" s="157">
        <v>0</v>
      </c>
      <c r="BU1535"/>
      <c r="BV1535" s="155">
        <v>1.3023018E-5</v>
      </c>
      <c r="BW1535" s="155">
        <v>1.0159608999999999E-6</v>
      </c>
      <c r="BX1535" s="155">
        <v>6.2135657999999997E-6</v>
      </c>
      <c r="BY1535" s="155">
        <v>7.5301791999999999E-10</v>
      </c>
      <c r="BZ1535" s="155">
        <v>2.0186755999999998E-6</v>
      </c>
      <c r="CA1535" s="155">
        <v>0</v>
      </c>
      <c r="CB1535" s="155">
        <v>0</v>
      </c>
      <c r="CC1535" s="155">
        <v>0</v>
      </c>
      <c r="CD1535" s="155">
        <v>0</v>
      </c>
      <c r="CE1535" s="155">
        <v>2.2970937999999999E-9</v>
      </c>
      <c r="CF1535" s="155">
        <v>0</v>
      </c>
      <c r="CG1535" s="155">
        <v>0</v>
      </c>
      <c r="CH1535" s="155">
        <v>0</v>
      </c>
      <c r="CI1535" s="155">
        <v>3.6829608999999999E-7</v>
      </c>
      <c r="CJ1535" s="155">
        <v>3.4034697999999998E-6</v>
      </c>
      <c r="CK1535" s="155">
        <v>3.2429615E-14</v>
      </c>
      <c r="CL1535" s="155">
        <v>0</v>
      </c>
      <c r="CM1535"/>
      <c r="CN1535" s="284">
        <v>0</v>
      </c>
      <c r="CO1535" s="284">
        <v>0.22284699999999999</v>
      </c>
      <c r="CP1535" s="285">
        <v>0</v>
      </c>
      <c r="CQ1535" s="284">
        <v>6.9510564000000005E-4</v>
      </c>
      <c r="CR1535" s="284">
        <v>0</v>
      </c>
      <c r="CS1535" s="284">
        <v>0</v>
      </c>
      <c r="CT1535" s="284">
        <v>7.5404396000000002E-5</v>
      </c>
      <c r="CU1535" s="284">
        <v>0</v>
      </c>
      <c r="CV1535" s="284">
        <v>0</v>
      </c>
      <c r="CW1535" s="284">
        <v>0</v>
      </c>
      <c r="CX1535"/>
      <c r="CY1535"/>
      <c r="CZ1535"/>
      <c r="DA1535"/>
      <c r="DB1535" s="57"/>
      <c r="DC1535"/>
      <c r="DD1535"/>
      <c r="DE1535"/>
      <c r="DF1535" s="48"/>
      <c r="DG1535" s="48"/>
      <c r="DH1535" s="48"/>
      <c r="DI1535" s="48"/>
      <c r="DJ1535" s="48"/>
      <c r="DK1535" s="48"/>
      <c r="DL1535" s="48"/>
    </row>
    <row r="1536" spans="1:116" ht="14.4">
      <c r="A1536" t="s">
        <v>2912</v>
      </c>
      <c r="B1536" s="188" t="s">
        <v>1252</v>
      </c>
      <c r="C1536" s="151" t="str">
        <f t="shared" si="360"/>
        <v>B.044.01.248</v>
      </c>
      <c r="D1536" s="54" t="s">
        <v>1251</v>
      </c>
      <c r="E1536" s="150" t="s">
        <v>440</v>
      </c>
      <c r="F1536" s="153" t="str">
        <f t="shared" si="361"/>
        <v>Electricity Saudi Arabia production</v>
      </c>
      <c r="G1536" s="154">
        <f t="shared" si="362"/>
        <v>0.21553665999999999</v>
      </c>
      <c r="H1536"/>
      <c r="I1536"/>
      <c r="J1536" s="227">
        <f t="shared" si="353"/>
        <v>4.3581100577099997E-2</v>
      </c>
      <c r="K1536"/>
      <c r="L1536" s="280">
        <f t="shared" si="354"/>
        <v>3.9284814000000003E-3</v>
      </c>
      <c r="M1536" s="280">
        <f t="shared" si="355"/>
        <v>7.3157307999999997E-3</v>
      </c>
      <c r="N1536" s="281">
        <f t="shared" si="356"/>
        <v>6.3893770999999997E-6</v>
      </c>
      <c r="O1536" s="280">
        <v>3.2330498999999999E-2</v>
      </c>
      <c r="P1536" s="219">
        <v>4.4362906999999997E-3</v>
      </c>
      <c r="Q1536" s="219">
        <v>2.8794401000000001E-3</v>
      </c>
      <c r="R1536" s="219">
        <v>2.5708441000000001E-3</v>
      </c>
      <c r="S1536" s="219">
        <v>1.3576373E-3</v>
      </c>
      <c r="T1536" s="219">
        <v>0</v>
      </c>
      <c r="U1536" s="219">
        <v>0</v>
      </c>
      <c r="V1536" s="219">
        <v>0</v>
      </c>
      <c r="W1536" s="286">
        <v>6.3893770999999997E-6</v>
      </c>
      <c r="X1536" s="219">
        <v>0</v>
      </c>
      <c r="Y1536" s="219">
        <v>0</v>
      </c>
      <c r="Z1536" s="219">
        <v>0</v>
      </c>
      <c r="AA1536" s="219">
        <v>0</v>
      </c>
      <c r="AB1536" s="219">
        <v>0</v>
      </c>
      <c r="AC1536"/>
      <c r="AD1536" s="227">
        <f t="shared" si="363"/>
        <v>3.2330498999999999E-2</v>
      </c>
      <c r="AE1536" s="227">
        <f t="shared" si="364"/>
        <v>1.1244212200000001E-2</v>
      </c>
      <c r="AF1536" s="227">
        <f t="shared" si="365"/>
        <v>7.3157307999999997E-3</v>
      </c>
      <c r="AG1536" s="227">
        <f t="shared" si="366"/>
        <v>7.3157307999999997E-3</v>
      </c>
      <c r="AH1536" s="227">
        <f t="shared" si="367"/>
        <v>6.3893770999999997E-6</v>
      </c>
      <c r="AI1536"/>
      <c r="AJ1536">
        <v>2.6071675999999999</v>
      </c>
      <c r="AK1536" s="155">
        <v>2.5834084000000002</v>
      </c>
      <c r="AL1536" s="155">
        <v>0</v>
      </c>
      <c r="AM1536" s="155">
        <v>0</v>
      </c>
      <c r="AN1536" s="155">
        <v>0</v>
      </c>
      <c r="AO1536" s="155">
        <v>2.375915E-2</v>
      </c>
      <c r="AP1536" s="155">
        <v>0</v>
      </c>
      <c r="AQ1536"/>
      <c r="AR1536" s="156">
        <v>5.3898406999999997E-3</v>
      </c>
      <c r="AS1536" s="156">
        <v>5.0365224999999996E-3</v>
      </c>
      <c r="AT1536" s="156">
        <v>1.9281613999999999E-4</v>
      </c>
      <c r="AU1536" s="156">
        <v>1.6050208000000001E-4</v>
      </c>
      <c r="AV1536" s="282">
        <f t="shared" si="357"/>
        <v>3.0194979190000005E-7</v>
      </c>
      <c r="AW1536" s="282">
        <f t="shared" si="358"/>
        <v>7.1307744355399996E-10</v>
      </c>
      <c r="AX1536" s="283">
        <f t="shared" si="359"/>
        <v>2.247928292612E-2</v>
      </c>
      <c r="AY1536" s="157">
        <v>2.0001802E-7</v>
      </c>
      <c r="AZ1536" s="157">
        <v>6.0350264999999995E-10</v>
      </c>
      <c r="BA1536" s="157">
        <v>1.6488553999999999E-14</v>
      </c>
      <c r="BB1536" s="157">
        <v>0</v>
      </c>
      <c r="BC1536" s="157">
        <v>0</v>
      </c>
      <c r="BD1536" s="157">
        <v>6.8891900000000005E-11</v>
      </c>
      <c r="BE1536" s="157">
        <v>1.0186288000000001E-7</v>
      </c>
      <c r="BF1536" s="157">
        <v>1.5710713999999998E-11</v>
      </c>
      <c r="BG1536" s="157">
        <v>9.3847591000000003E-11</v>
      </c>
      <c r="BH1536" s="157">
        <v>0</v>
      </c>
      <c r="BI1536" s="157">
        <v>0</v>
      </c>
      <c r="BJ1536" s="157">
        <v>0</v>
      </c>
      <c r="BK1536" s="157">
        <v>0</v>
      </c>
      <c r="BL1536" s="157">
        <v>0</v>
      </c>
      <c r="BM1536" s="157">
        <v>0</v>
      </c>
      <c r="BN1536" s="157">
        <v>0</v>
      </c>
      <c r="BO1536" s="157">
        <v>0</v>
      </c>
      <c r="BP1536" s="157">
        <v>2.4492612000000002E-7</v>
      </c>
      <c r="BQ1536" s="157">
        <v>2.2479038E-2</v>
      </c>
      <c r="BR1536" s="157">
        <v>0</v>
      </c>
      <c r="BS1536" s="157">
        <v>0</v>
      </c>
      <c r="BT1536" s="157">
        <v>0</v>
      </c>
      <c r="BU1536"/>
      <c r="BV1536" s="155">
        <v>1.1976852000000001E-5</v>
      </c>
      <c r="BW1536" s="155">
        <v>6.4701364999999997E-7</v>
      </c>
      <c r="BX1536" s="155">
        <v>6.0097339999999999E-6</v>
      </c>
      <c r="BY1536" s="155">
        <v>1.2239459E-9</v>
      </c>
      <c r="BZ1536" s="155">
        <v>1.7481616000000001E-6</v>
      </c>
      <c r="CA1536" s="155">
        <v>0</v>
      </c>
      <c r="CB1536" s="155">
        <v>0</v>
      </c>
      <c r="CC1536" s="155">
        <v>0</v>
      </c>
      <c r="CD1536" s="155">
        <v>0</v>
      </c>
      <c r="CE1536" s="155">
        <v>3.7336674999999996E-9</v>
      </c>
      <c r="CF1536" s="155">
        <v>0</v>
      </c>
      <c r="CG1536" s="155">
        <v>0</v>
      </c>
      <c r="CH1536" s="155">
        <v>0</v>
      </c>
      <c r="CI1536" s="155">
        <v>5.3343050000000005E-7</v>
      </c>
      <c r="CJ1536" s="155">
        <v>3.0335545000000002E-6</v>
      </c>
      <c r="CK1536" s="155">
        <v>8.1025231E-15</v>
      </c>
      <c r="CL1536" s="155">
        <v>0</v>
      </c>
      <c r="CM1536"/>
      <c r="CN1536" s="284">
        <v>0</v>
      </c>
      <c r="CO1536" s="284">
        <v>0.21553665999999999</v>
      </c>
      <c r="CP1536" s="285">
        <v>0</v>
      </c>
      <c r="CQ1536" s="284">
        <v>4.4267732000000001E-4</v>
      </c>
      <c r="CR1536" s="284">
        <v>0</v>
      </c>
      <c r="CS1536" s="284">
        <v>0</v>
      </c>
      <c r="CT1536" s="284">
        <v>6.0908790000000001E-5</v>
      </c>
      <c r="CU1536" s="284">
        <v>0</v>
      </c>
      <c r="CV1536" s="284">
        <v>0</v>
      </c>
      <c r="CW1536" s="284">
        <v>0</v>
      </c>
      <c r="CX1536"/>
      <c r="CY1536"/>
      <c r="CZ1536"/>
      <c r="DA1536"/>
      <c r="DB1536" s="57"/>
      <c r="DC1536"/>
      <c r="DD1536"/>
      <c r="DE1536" s="48"/>
      <c r="DF1536" s="48"/>
      <c r="DG1536" s="48"/>
      <c r="DH1536" s="48"/>
      <c r="DI1536" s="48"/>
      <c r="DJ1536" s="48"/>
      <c r="DK1536" s="48"/>
      <c r="DL1536" s="48"/>
    </row>
    <row r="1537" spans="1:116" ht="14.4">
      <c r="A1537" t="s">
        <v>2913</v>
      </c>
      <c r="B1537" s="188" t="s">
        <v>1252</v>
      </c>
      <c r="C1537" s="151" t="str">
        <f t="shared" si="360"/>
        <v>B.044.01.249</v>
      </c>
      <c r="D1537" s="54" t="s">
        <v>1251</v>
      </c>
      <c r="E1537" s="150" t="s">
        <v>440</v>
      </c>
      <c r="F1537" s="153" t="str">
        <f t="shared" si="361"/>
        <v>Electricity Senegal production</v>
      </c>
      <c r="G1537" s="154">
        <f t="shared" si="362"/>
        <v>0.19283343333333333</v>
      </c>
      <c r="H1537"/>
      <c r="I1537"/>
      <c r="J1537" s="227">
        <f t="shared" si="353"/>
        <v>3.8932614800000001E-2</v>
      </c>
      <c r="K1537"/>
      <c r="L1537" s="280">
        <f t="shared" si="354"/>
        <v>2.5839193000000002E-3</v>
      </c>
      <c r="M1537" s="280">
        <f t="shared" si="355"/>
        <v>7.3623205000000001E-3</v>
      </c>
      <c r="N1537" s="281">
        <f t="shared" si="356"/>
        <v>6.1359999999999995E-5</v>
      </c>
      <c r="O1537" s="280">
        <v>2.8925014999999998E-2</v>
      </c>
      <c r="P1537" s="219">
        <v>5.6746925999999996E-3</v>
      </c>
      <c r="Q1537" s="219">
        <v>1.6876279E-3</v>
      </c>
      <c r="R1537" s="219">
        <v>1.4308121000000001E-3</v>
      </c>
      <c r="S1537" s="219">
        <v>1.1531072000000001E-3</v>
      </c>
      <c r="T1537" s="219">
        <v>0</v>
      </c>
      <c r="U1537" s="219">
        <v>0</v>
      </c>
      <c r="V1537" s="219">
        <v>0</v>
      </c>
      <c r="W1537" s="286">
        <v>6.1359999999999995E-5</v>
      </c>
      <c r="X1537" s="219">
        <v>0</v>
      </c>
      <c r="Y1537" s="219">
        <v>0</v>
      </c>
      <c r="Z1537" s="219">
        <v>0</v>
      </c>
      <c r="AA1537" s="219">
        <v>0</v>
      </c>
      <c r="AB1537" s="219">
        <v>0</v>
      </c>
      <c r="AC1537"/>
      <c r="AD1537" s="227">
        <f t="shared" si="363"/>
        <v>2.8925014999999998E-2</v>
      </c>
      <c r="AE1537" s="227">
        <f t="shared" si="364"/>
        <v>9.9462397999999994E-3</v>
      </c>
      <c r="AF1537" s="227">
        <f t="shared" si="365"/>
        <v>7.3623205000000001E-3</v>
      </c>
      <c r="AG1537" s="227">
        <f t="shared" si="366"/>
        <v>7.3623205000000001E-3</v>
      </c>
      <c r="AH1537" s="227">
        <f t="shared" si="367"/>
        <v>6.1359999999999995E-5</v>
      </c>
      <c r="AI1537"/>
      <c r="AJ1537">
        <v>2.684917</v>
      </c>
      <c r="AK1537" s="155">
        <v>2.3977240000000002</v>
      </c>
      <c r="AL1537" s="155">
        <v>0</v>
      </c>
      <c r="AM1537" s="155">
        <v>0</v>
      </c>
      <c r="AN1537" s="155">
        <v>5.2966262E-2</v>
      </c>
      <c r="AO1537" s="155">
        <v>0.18995219999999999</v>
      </c>
      <c r="AP1537" s="155">
        <v>4.4274571999999998E-2</v>
      </c>
      <c r="AQ1537"/>
      <c r="AR1537" s="156">
        <v>5.3468915000000001E-3</v>
      </c>
      <c r="AS1537" s="156">
        <v>5.0062183000000003E-3</v>
      </c>
      <c r="AT1537" s="156">
        <v>1.8082665000000001E-4</v>
      </c>
      <c r="AU1537" s="156">
        <v>1.5984652000000001E-4</v>
      </c>
      <c r="AV1537" s="282">
        <f t="shared" si="357"/>
        <v>3.0013299202399997E-7</v>
      </c>
      <c r="AW1537" s="282">
        <f t="shared" si="358"/>
        <v>6.6873760345799998E-10</v>
      </c>
      <c r="AX1537" s="283">
        <f t="shared" si="359"/>
        <v>2.23874681333E-2</v>
      </c>
      <c r="AY1537" s="157">
        <v>1.7894942999999999E-7</v>
      </c>
      <c r="AZ1537" s="157">
        <v>5.3993362000000001E-10</v>
      </c>
      <c r="BA1537" s="157">
        <v>1.4751757999999999E-14</v>
      </c>
      <c r="BB1537" s="157">
        <v>0</v>
      </c>
      <c r="BC1537" s="157">
        <v>0</v>
      </c>
      <c r="BD1537" s="157">
        <v>3.8342023999999999E-11</v>
      </c>
      <c r="BE1537" s="157">
        <v>1.2114521999999999E-7</v>
      </c>
      <c r="BF1537" s="157">
        <v>8.7438517000000007E-12</v>
      </c>
      <c r="BG1537" s="157">
        <v>1.2004538000000001E-10</v>
      </c>
      <c r="BH1537" s="157">
        <v>0</v>
      </c>
      <c r="BI1537" s="157">
        <v>0</v>
      </c>
      <c r="BJ1537" s="157">
        <v>0</v>
      </c>
      <c r="BK1537" s="157">
        <v>0</v>
      </c>
      <c r="BL1537" s="157">
        <v>0</v>
      </c>
      <c r="BM1537" s="157">
        <v>0</v>
      </c>
      <c r="BN1537" s="157">
        <v>0</v>
      </c>
      <c r="BO1537" s="157">
        <v>0</v>
      </c>
      <c r="BP1537" s="157">
        <v>2.3521333E-6</v>
      </c>
      <c r="BQ1537" s="157">
        <v>2.2385116E-2</v>
      </c>
      <c r="BR1537" s="157">
        <v>0</v>
      </c>
      <c r="BS1537" s="157">
        <v>0</v>
      </c>
      <c r="BT1537" s="157">
        <v>0</v>
      </c>
      <c r="BU1537"/>
      <c r="BV1537" s="155">
        <v>1.1143021000000001E-5</v>
      </c>
      <c r="BW1537" s="155">
        <v>8.2762914999999999E-7</v>
      </c>
      <c r="BX1537" s="155">
        <v>5.3767078E-6</v>
      </c>
      <c r="BY1537" s="155">
        <v>6.8119128999999996E-10</v>
      </c>
      <c r="BZ1537" s="155">
        <v>1.7138699000000001E-6</v>
      </c>
      <c r="CA1537" s="155">
        <v>0</v>
      </c>
      <c r="CB1537" s="155">
        <v>0</v>
      </c>
      <c r="CC1537" s="155">
        <v>0</v>
      </c>
      <c r="CD1537" s="155">
        <v>0</v>
      </c>
      <c r="CE1537" s="155">
        <v>2.0779855E-9</v>
      </c>
      <c r="CF1537" s="155">
        <v>0</v>
      </c>
      <c r="CG1537" s="155">
        <v>0</v>
      </c>
      <c r="CH1537" s="155">
        <v>0</v>
      </c>
      <c r="CI1537" s="155">
        <v>3.2723152000000001E-7</v>
      </c>
      <c r="CJ1537" s="155">
        <v>2.8948232000000001E-6</v>
      </c>
      <c r="CK1537" s="155">
        <v>7.7812096E-14</v>
      </c>
      <c r="CL1537" s="155">
        <v>0</v>
      </c>
      <c r="CM1537"/>
      <c r="CN1537" s="284">
        <v>0</v>
      </c>
      <c r="CO1537" s="284">
        <v>0.19283343</v>
      </c>
      <c r="CP1537" s="285">
        <v>0</v>
      </c>
      <c r="CQ1537" s="284">
        <v>5.6625181000000005E-4</v>
      </c>
      <c r="CR1537" s="284">
        <v>0</v>
      </c>
      <c r="CS1537" s="284">
        <v>0</v>
      </c>
      <c r="CT1537" s="284">
        <v>6.3360061000000003E-5</v>
      </c>
      <c r="CU1537" s="284">
        <v>0</v>
      </c>
      <c r="CV1537" s="284">
        <v>0</v>
      </c>
      <c r="CW1537" s="284">
        <v>0</v>
      </c>
      <c r="CX1537"/>
      <c r="CY1537"/>
      <c r="CZ1537"/>
      <c r="DA1537"/>
      <c r="DB1537" s="212"/>
      <c r="DC1537"/>
      <c r="DD1537"/>
      <c r="DE1537" s="48"/>
      <c r="DF1537" s="48"/>
      <c r="DG1537" s="48"/>
      <c r="DH1537" s="48"/>
      <c r="DI1537" s="48"/>
      <c r="DJ1537" s="48"/>
      <c r="DK1537" s="48"/>
      <c r="DL1537" s="48"/>
    </row>
    <row r="1538" spans="1:116" ht="14.4">
      <c r="A1538" t="s">
        <v>2914</v>
      </c>
      <c r="B1538" s="188" t="s">
        <v>1252</v>
      </c>
      <c r="C1538" s="151" t="str">
        <f t="shared" si="360"/>
        <v>B.044.01.250</v>
      </c>
      <c r="D1538" s="54" t="s">
        <v>1251</v>
      </c>
      <c r="E1538" s="150" t="s">
        <v>440</v>
      </c>
      <c r="F1538" s="153" t="str">
        <f t="shared" si="361"/>
        <v>Electricity Serbia production</v>
      </c>
      <c r="G1538" s="154">
        <f t="shared" si="362"/>
        <v>0.20491428</v>
      </c>
      <c r="H1538"/>
      <c r="I1538"/>
      <c r="J1538" s="227">
        <f t="shared" si="353"/>
        <v>3.7912633920000001E-2</v>
      </c>
      <c r="K1538"/>
      <c r="L1538" s="280">
        <f t="shared" si="354"/>
        <v>2.9095083E-3</v>
      </c>
      <c r="M1538" s="280">
        <f t="shared" si="355"/>
        <v>4.1958095999999993E-3</v>
      </c>
      <c r="N1538" s="281">
        <f t="shared" si="356"/>
        <v>7.0174019999999997E-5</v>
      </c>
      <c r="O1538" s="280">
        <v>3.0737141999999999E-2</v>
      </c>
      <c r="P1538" s="219">
        <v>2.1224773999999999E-3</v>
      </c>
      <c r="Q1538" s="219">
        <v>2.0733321999999998E-3</v>
      </c>
      <c r="R1538" s="286">
        <v>1.7771242E-3</v>
      </c>
      <c r="S1538" s="286">
        <v>1.1323841E-3</v>
      </c>
      <c r="T1538" s="219">
        <v>0</v>
      </c>
      <c r="U1538" s="219">
        <v>0</v>
      </c>
      <c r="V1538" s="219">
        <v>0</v>
      </c>
      <c r="W1538" s="286">
        <v>7.0174019999999997E-5</v>
      </c>
      <c r="X1538" s="219">
        <v>0</v>
      </c>
      <c r="Y1538" s="219">
        <v>0</v>
      </c>
      <c r="Z1538" s="219">
        <v>0</v>
      </c>
      <c r="AA1538" s="219">
        <v>0</v>
      </c>
      <c r="AB1538" s="219">
        <v>0</v>
      </c>
      <c r="AC1538"/>
      <c r="AD1538" s="227">
        <f t="shared" si="363"/>
        <v>3.0737141999999999E-2</v>
      </c>
      <c r="AE1538" s="227">
        <f t="shared" si="364"/>
        <v>7.1053178999999989E-3</v>
      </c>
      <c r="AF1538" s="227">
        <f t="shared" si="365"/>
        <v>4.1958095999999993E-3</v>
      </c>
      <c r="AG1538" s="227">
        <f t="shared" si="366"/>
        <v>4.1958095999999993E-3</v>
      </c>
      <c r="AH1538" s="227">
        <f t="shared" si="367"/>
        <v>7.0174019999999997E-5</v>
      </c>
      <c r="AI1538"/>
      <c r="AJ1538">
        <v>2.5743589</v>
      </c>
      <c r="AK1538" s="155">
        <v>2.2000088</v>
      </c>
      <c r="AL1538" s="155">
        <v>0</v>
      </c>
      <c r="AM1538" s="155">
        <v>0</v>
      </c>
      <c r="AN1538" s="155">
        <v>2.6860611E-2</v>
      </c>
      <c r="AO1538" s="155">
        <v>3.4932802999999998E-2</v>
      </c>
      <c r="AP1538" s="155">
        <v>0.31255664999999999</v>
      </c>
      <c r="AQ1538"/>
      <c r="AR1538" s="156">
        <v>4.3171727E-3</v>
      </c>
      <c r="AS1538" s="156">
        <v>4.1118973000000003E-3</v>
      </c>
      <c r="AT1538" s="156">
        <v>1.702265E-4</v>
      </c>
      <c r="AU1538" s="156">
        <v>3.5048890000000002E-5</v>
      </c>
      <c r="AV1538" s="282">
        <f t="shared" si="357"/>
        <v>2.4651662028200001E-7</v>
      </c>
      <c r="AW1538" s="282">
        <f t="shared" si="358"/>
        <v>6.2953585394299999E-10</v>
      </c>
      <c r="AX1538" s="283">
        <f t="shared" si="359"/>
        <v>4.9088081041000001E-3</v>
      </c>
      <c r="AY1538" s="157">
        <v>1.9016044999999999E-7</v>
      </c>
      <c r="AZ1538" s="157">
        <v>5.7375999000000005E-10</v>
      </c>
      <c r="BA1538" s="157">
        <v>1.5675943000000001E-14</v>
      </c>
      <c r="BB1538" s="157">
        <v>0</v>
      </c>
      <c r="BC1538" s="157">
        <v>0</v>
      </c>
      <c r="BD1538" s="157">
        <v>4.7622281999999998E-11</v>
      </c>
      <c r="BE1538" s="157">
        <v>5.6308548E-8</v>
      </c>
      <c r="BF1538" s="157">
        <v>1.0860202999999999E-11</v>
      </c>
      <c r="BG1538" s="157">
        <v>4.4899984999999999E-11</v>
      </c>
      <c r="BH1538" s="157">
        <v>0</v>
      </c>
      <c r="BI1538" s="157">
        <v>0</v>
      </c>
      <c r="BJ1538" s="157">
        <v>0</v>
      </c>
      <c r="BK1538" s="157">
        <v>0</v>
      </c>
      <c r="BL1538" s="157">
        <v>0</v>
      </c>
      <c r="BM1538" s="157">
        <v>0</v>
      </c>
      <c r="BN1538" s="157">
        <v>0</v>
      </c>
      <c r="BO1538" s="157">
        <v>0</v>
      </c>
      <c r="BP1538" s="157">
        <v>2.6900041000000001E-6</v>
      </c>
      <c r="BQ1538" s="157">
        <v>4.9061180999999997E-3</v>
      </c>
      <c r="BR1538" s="157">
        <v>0</v>
      </c>
      <c r="BS1538" s="157">
        <v>0</v>
      </c>
      <c r="BT1538" s="157">
        <v>0</v>
      </c>
      <c r="BU1538"/>
      <c r="BV1538" s="155">
        <v>1.0303147999999999E-5</v>
      </c>
      <c r="BW1538" s="155">
        <v>3.0955406000000003E-7</v>
      </c>
      <c r="BX1538" s="155">
        <v>5.7135538999999999E-6</v>
      </c>
      <c r="BY1538" s="155">
        <v>8.4606603999999999E-10</v>
      </c>
      <c r="BZ1538" s="155">
        <v>1.2685649E-6</v>
      </c>
      <c r="CA1538" s="155">
        <v>0</v>
      </c>
      <c r="CB1538" s="155">
        <v>0</v>
      </c>
      <c r="CC1538" s="155">
        <v>0</v>
      </c>
      <c r="CD1538" s="155">
        <v>0</v>
      </c>
      <c r="CE1538" s="155">
        <v>2.5809387E-9</v>
      </c>
      <c r="CF1538" s="155">
        <v>0</v>
      </c>
      <c r="CG1538" s="155">
        <v>0</v>
      </c>
      <c r="CH1538" s="155">
        <v>0</v>
      </c>
      <c r="CI1538" s="155">
        <v>3.5980107E-7</v>
      </c>
      <c r="CJ1538" s="155">
        <v>2.6482473999999999E-6</v>
      </c>
      <c r="CK1538" s="155">
        <v>8.8989365999999995E-14</v>
      </c>
      <c r="CL1538" s="155">
        <v>0</v>
      </c>
      <c r="CM1538"/>
      <c r="CN1538" s="284">
        <v>0</v>
      </c>
      <c r="CO1538" s="284">
        <v>0.20491428</v>
      </c>
      <c r="CP1538" s="285">
        <v>0</v>
      </c>
      <c r="CQ1538" s="284">
        <v>2.1179238000000001E-4</v>
      </c>
      <c r="CR1538" s="284">
        <v>0</v>
      </c>
      <c r="CS1538" s="284">
        <v>0</v>
      </c>
      <c r="CT1538" s="284">
        <v>4.1181871E-5</v>
      </c>
      <c r="CU1538" s="284">
        <v>0</v>
      </c>
      <c r="CV1538" s="284">
        <v>0</v>
      </c>
      <c r="CW1538" s="284">
        <v>0</v>
      </c>
      <c r="CX1538"/>
      <c r="CY1538"/>
      <c r="CZ1538"/>
      <c r="DA1538"/>
      <c r="DB1538" s="212"/>
      <c r="DC1538"/>
      <c r="DD1538"/>
      <c r="DE1538" s="48"/>
      <c r="DF1538" s="48"/>
      <c r="DG1538" s="48"/>
      <c r="DH1538" s="48"/>
      <c r="DI1538" s="48"/>
      <c r="DJ1538" s="48"/>
      <c r="DK1538" s="48"/>
      <c r="DL1538" s="48"/>
    </row>
    <row r="1539" spans="1:116" ht="14.4">
      <c r="A1539" t="s">
        <v>2915</v>
      </c>
      <c r="B1539" s="188" t="s">
        <v>1252</v>
      </c>
      <c r="C1539" s="151" t="str">
        <f t="shared" si="360"/>
        <v>B.044.01.251</v>
      </c>
      <c r="D1539" s="54" t="s">
        <v>1251</v>
      </c>
      <c r="E1539" s="150" t="s">
        <v>440</v>
      </c>
      <c r="F1539" s="153" t="str">
        <f t="shared" si="361"/>
        <v>Electricity Seychelles production</v>
      </c>
      <c r="G1539" s="154">
        <f t="shared" si="362"/>
        <v>0.23711474666666668</v>
      </c>
      <c r="H1539"/>
      <c r="I1539"/>
      <c r="J1539" s="227">
        <f t="shared" si="353"/>
        <v>4.8109350224000001E-2</v>
      </c>
      <c r="K1539"/>
      <c r="L1539" s="280">
        <f t="shared" si="354"/>
        <v>3.0892665E-3</v>
      </c>
      <c r="M1539" s="280">
        <f t="shared" si="355"/>
        <v>9.4024324000000006E-3</v>
      </c>
      <c r="N1539" s="281">
        <f t="shared" si="356"/>
        <v>5.0439324000000002E-5</v>
      </c>
      <c r="O1539" s="280">
        <v>3.5567212000000001E-2</v>
      </c>
      <c r="P1539" s="219">
        <v>7.4107658999999996E-3</v>
      </c>
      <c r="Q1539" s="219">
        <v>1.9916665000000002E-3</v>
      </c>
      <c r="R1539" s="219">
        <v>1.6862432000000001E-3</v>
      </c>
      <c r="S1539" s="219">
        <v>1.4030233000000001E-3</v>
      </c>
      <c r="T1539" s="219">
        <v>0</v>
      </c>
      <c r="U1539" s="219">
        <v>0</v>
      </c>
      <c r="V1539" s="219">
        <v>0</v>
      </c>
      <c r="W1539" s="286">
        <v>5.0439324000000002E-5</v>
      </c>
      <c r="X1539" s="219">
        <v>0</v>
      </c>
      <c r="Y1539" s="219">
        <v>0</v>
      </c>
      <c r="Z1539" s="219">
        <v>0</v>
      </c>
      <c r="AA1539" s="219">
        <v>0</v>
      </c>
      <c r="AB1539" s="219">
        <v>0</v>
      </c>
      <c r="AC1539"/>
      <c r="AD1539" s="227">
        <f t="shared" si="363"/>
        <v>3.5567212000000001E-2</v>
      </c>
      <c r="AE1539" s="227">
        <f t="shared" si="364"/>
        <v>1.2491698900000001E-2</v>
      </c>
      <c r="AF1539" s="227">
        <f t="shared" si="365"/>
        <v>9.4024324000000006E-3</v>
      </c>
      <c r="AG1539" s="227">
        <f t="shared" si="366"/>
        <v>9.4024324000000006E-3</v>
      </c>
      <c r="AH1539" s="227">
        <f t="shared" si="367"/>
        <v>5.0439324000000002E-5</v>
      </c>
      <c r="AI1539"/>
      <c r="AJ1539">
        <v>3.1833787999999998</v>
      </c>
      <c r="AK1539" s="155">
        <v>2.9950131999999998</v>
      </c>
      <c r="AL1539" s="155">
        <v>0</v>
      </c>
      <c r="AM1539" s="155">
        <v>0</v>
      </c>
      <c r="AN1539" s="155">
        <v>0</v>
      </c>
      <c r="AO1539" s="155">
        <v>0.18836560999999999</v>
      </c>
      <c r="AP1539" s="155">
        <v>0</v>
      </c>
      <c r="AQ1539"/>
      <c r="AR1539" s="156">
        <v>6.7216163000000002E-3</v>
      </c>
      <c r="AS1539" s="156">
        <v>6.2830519000000003E-3</v>
      </c>
      <c r="AT1539" s="156">
        <v>2.2470657E-4</v>
      </c>
      <c r="AU1539" s="156">
        <v>2.1385775000000001E-4</v>
      </c>
      <c r="AV1539" s="282">
        <f t="shared" si="357"/>
        <v>3.7668176691000001E-7</v>
      </c>
      <c r="AW1539" s="282">
        <f t="shared" si="358"/>
        <v>8.3101541927800012E-10</v>
      </c>
      <c r="AX1539" s="283">
        <f t="shared" si="359"/>
        <v>2.99520655074E-2</v>
      </c>
      <c r="AY1539" s="157">
        <v>2.2004248E-7</v>
      </c>
      <c r="AZ1539" s="157">
        <v>6.6392128000000003E-10</v>
      </c>
      <c r="BA1539" s="157">
        <v>1.8139278E-14</v>
      </c>
      <c r="BB1539" s="157">
        <v>0</v>
      </c>
      <c r="BC1539" s="157">
        <v>0</v>
      </c>
      <c r="BD1539" s="157">
        <v>4.5186910000000001E-11</v>
      </c>
      <c r="BE1539" s="157">
        <v>1.565941E-7</v>
      </c>
      <c r="BF1539" s="157">
        <v>1.030482E-11</v>
      </c>
      <c r="BG1539" s="157">
        <v>1.5677118E-10</v>
      </c>
      <c r="BH1539" s="157">
        <v>0</v>
      </c>
      <c r="BI1539" s="157">
        <v>0</v>
      </c>
      <c r="BJ1539" s="157">
        <v>0</v>
      </c>
      <c r="BK1539" s="157">
        <v>0</v>
      </c>
      <c r="BL1539" s="157">
        <v>0</v>
      </c>
      <c r="BM1539" s="157">
        <v>0</v>
      </c>
      <c r="BN1539" s="157">
        <v>0</v>
      </c>
      <c r="BO1539" s="157">
        <v>0</v>
      </c>
      <c r="BP1539" s="157">
        <v>1.9335073999999999E-6</v>
      </c>
      <c r="BQ1539" s="157">
        <v>2.9950132000000001E-2</v>
      </c>
      <c r="BR1539" s="157">
        <v>0</v>
      </c>
      <c r="BS1539" s="157">
        <v>0</v>
      </c>
      <c r="BT1539" s="157">
        <v>0</v>
      </c>
      <c r="BU1539"/>
      <c r="BV1539" s="155">
        <v>1.3850479E-5</v>
      </c>
      <c r="BW1539" s="155">
        <v>1.0808279000000001E-6</v>
      </c>
      <c r="BX1539" s="155">
        <v>6.6113882000000003E-6</v>
      </c>
      <c r="BY1539" s="155">
        <v>8.0279876999999996E-10</v>
      </c>
      <c r="BZ1539" s="155">
        <v>2.1461334000000001E-6</v>
      </c>
      <c r="CA1539" s="155">
        <v>0</v>
      </c>
      <c r="CB1539" s="155">
        <v>0</v>
      </c>
      <c r="CC1539" s="155">
        <v>0</v>
      </c>
      <c r="CD1539" s="155">
        <v>0</v>
      </c>
      <c r="CE1539" s="155">
        <v>2.4489511999999999E-9</v>
      </c>
      <c r="CF1539" s="155">
        <v>0</v>
      </c>
      <c r="CG1539" s="155">
        <v>0</v>
      </c>
      <c r="CH1539" s="155">
        <v>0</v>
      </c>
      <c r="CI1539" s="155">
        <v>3.9249450000000001E-7</v>
      </c>
      <c r="CJ1539" s="155">
        <v>3.6163827000000001E-6</v>
      </c>
      <c r="CK1539" s="155">
        <v>6.3963323000000001E-14</v>
      </c>
      <c r="CL1539" s="155">
        <v>0</v>
      </c>
      <c r="CM1539"/>
      <c r="CN1539" s="284">
        <v>0</v>
      </c>
      <c r="CO1539" s="284">
        <v>0.23711473999999999</v>
      </c>
      <c r="CP1539" s="285">
        <v>0</v>
      </c>
      <c r="CQ1539" s="284">
        <v>7.3948668999999998E-4</v>
      </c>
      <c r="CR1539" s="284">
        <v>0</v>
      </c>
      <c r="CS1539" s="284">
        <v>0</v>
      </c>
      <c r="CT1539" s="284">
        <v>8.0178957999999998E-5</v>
      </c>
      <c r="CU1539" s="284">
        <v>0</v>
      </c>
      <c r="CV1539" s="284">
        <v>0</v>
      </c>
      <c r="CW1539" s="284">
        <v>0</v>
      </c>
      <c r="CX1539"/>
      <c r="CY1539"/>
      <c r="CZ1539"/>
      <c r="DA1539"/>
      <c r="DB1539" s="212"/>
      <c r="DC1539"/>
      <c r="DD1539" s="48"/>
      <c r="DE1539" s="48"/>
      <c r="DF1539" s="48"/>
      <c r="DG1539" s="48"/>
      <c r="DH1539" s="48"/>
      <c r="DI1539" s="48"/>
      <c r="DJ1539" s="48"/>
      <c r="DK1539" s="48"/>
      <c r="DL1539" s="48"/>
    </row>
    <row r="1540" spans="1:116" ht="14.4">
      <c r="A1540" t="s">
        <v>2916</v>
      </c>
      <c r="B1540" s="188" t="s">
        <v>1252</v>
      </c>
      <c r="C1540" s="151" t="str">
        <f t="shared" si="360"/>
        <v>B.044.01.252</v>
      </c>
      <c r="D1540" s="54" t="s">
        <v>1251</v>
      </c>
      <c r="E1540" s="150" t="s">
        <v>440</v>
      </c>
      <c r="F1540" s="153" t="str">
        <f t="shared" si="361"/>
        <v>Electricity Sierra Leone production</v>
      </c>
      <c r="G1540" s="154">
        <f t="shared" si="362"/>
        <v>1.4347682000000002E-2</v>
      </c>
      <c r="H1540"/>
      <c r="I1540"/>
      <c r="J1540" s="227">
        <f t="shared" si="353"/>
        <v>3.0278160530000002E-3</v>
      </c>
      <c r="K1540"/>
      <c r="L1540" s="280">
        <f t="shared" si="354"/>
        <v>1.6573029300000002E-4</v>
      </c>
      <c r="M1540" s="280">
        <f t="shared" si="355"/>
        <v>4.8242583999999998E-4</v>
      </c>
      <c r="N1540" s="281">
        <f t="shared" si="356"/>
        <v>2.2750761999999999E-4</v>
      </c>
      <c r="O1540" s="280">
        <v>2.1521523000000002E-3</v>
      </c>
      <c r="P1540" s="219">
        <v>3.781562E-4</v>
      </c>
      <c r="Q1540" s="219">
        <v>1.0426964E-4</v>
      </c>
      <c r="R1540" s="286">
        <v>8.8067785000000003E-5</v>
      </c>
      <c r="S1540" s="286">
        <v>7.7662508000000006E-5</v>
      </c>
      <c r="T1540" s="219">
        <v>0</v>
      </c>
      <c r="U1540" s="219">
        <v>0</v>
      </c>
      <c r="V1540" s="219">
        <v>0</v>
      </c>
      <c r="W1540" s="286">
        <v>2.2750761999999999E-4</v>
      </c>
      <c r="X1540" s="219">
        <v>0</v>
      </c>
      <c r="Y1540" s="219">
        <v>0</v>
      </c>
      <c r="Z1540" s="219">
        <v>0</v>
      </c>
      <c r="AA1540" s="219">
        <v>0</v>
      </c>
      <c r="AB1540" s="219">
        <v>0</v>
      </c>
      <c r="AC1540"/>
      <c r="AD1540" s="227">
        <f t="shared" si="363"/>
        <v>2.1521523000000002E-3</v>
      </c>
      <c r="AE1540" s="227">
        <f t="shared" si="364"/>
        <v>6.4815613299999989E-4</v>
      </c>
      <c r="AF1540" s="227">
        <f t="shared" si="365"/>
        <v>4.8242583999999998E-4</v>
      </c>
      <c r="AG1540" s="227">
        <f t="shared" si="366"/>
        <v>4.8242583999999998E-4</v>
      </c>
      <c r="AH1540" s="227">
        <f t="shared" si="367"/>
        <v>2.2750761999999999E-4</v>
      </c>
      <c r="AI1540"/>
      <c r="AJ1540">
        <v>1.2906302000000001</v>
      </c>
      <c r="AK1540" s="155">
        <v>0.15100087000000001</v>
      </c>
      <c r="AL1540" s="155">
        <v>0</v>
      </c>
      <c r="AM1540" s="155">
        <v>0</v>
      </c>
      <c r="AN1540" s="155">
        <v>0</v>
      </c>
      <c r="AO1540" s="155">
        <v>0.11396292</v>
      </c>
      <c r="AP1540" s="155">
        <v>1.0256664</v>
      </c>
      <c r="AQ1540"/>
      <c r="AR1540" s="156">
        <v>3.8101569000000002E-4</v>
      </c>
      <c r="AS1540" s="156">
        <v>3.5700009999999998E-4</v>
      </c>
      <c r="AT1540" s="156">
        <v>1.3171863000000001E-5</v>
      </c>
      <c r="AU1540" s="156">
        <v>1.0843731000000001E-5</v>
      </c>
      <c r="AV1540" s="282">
        <f t="shared" si="357"/>
        <v>2.14028836864E-8</v>
      </c>
      <c r="AW1540" s="282">
        <f t="shared" si="358"/>
        <v>4.8712510617699999E-11</v>
      </c>
      <c r="AX1540" s="283">
        <f t="shared" si="359"/>
        <v>1.5187298256E-3</v>
      </c>
      <c r="AY1540" s="157">
        <v>1.3314648999999999E-8</v>
      </c>
      <c r="AZ1540" s="157">
        <v>4.0173508999999998E-11</v>
      </c>
      <c r="BA1540" s="157">
        <v>1.0975976999999999E-15</v>
      </c>
      <c r="BB1540" s="157">
        <v>0</v>
      </c>
      <c r="BC1540" s="157">
        <v>0</v>
      </c>
      <c r="BD1540" s="157">
        <v>2.3599863999999999E-12</v>
      </c>
      <c r="BE1540" s="157">
        <v>8.0858747000000002E-9</v>
      </c>
      <c r="BF1540" s="157">
        <v>5.3819201999999997E-13</v>
      </c>
      <c r="BG1540" s="157">
        <v>7.999712E-12</v>
      </c>
      <c r="BH1540" s="157">
        <v>0</v>
      </c>
      <c r="BI1540" s="157">
        <v>0</v>
      </c>
      <c r="BJ1540" s="157">
        <v>0</v>
      </c>
      <c r="BK1540" s="157">
        <v>0</v>
      </c>
      <c r="BL1540" s="157">
        <v>0</v>
      </c>
      <c r="BM1540" s="157">
        <v>0</v>
      </c>
      <c r="BN1540" s="157">
        <v>0</v>
      </c>
      <c r="BO1540" s="157">
        <v>0</v>
      </c>
      <c r="BP1540" s="157">
        <v>8.7211255999999999E-6</v>
      </c>
      <c r="BQ1540" s="157">
        <v>1.5100087E-3</v>
      </c>
      <c r="BR1540" s="157">
        <v>0</v>
      </c>
      <c r="BS1540" s="157">
        <v>0</v>
      </c>
      <c r="BT1540" s="157">
        <v>0</v>
      </c>
      <c r="BU1540"/>
      <c r="BV1540" s="155">
        <v>7.7306260000000002E-7</v>
      </c>
      <c r="BW1540" s="155">
        <v>5.5152430999999998E-8</v>
      </c>
      <c r="BX1540" s="155">
        <v>4.0005144000000002E-7</v>
      </c>
      <c r="BY1540" s="155">
        <v>4.1927942999999999E-11</v>
      </c>
      <c r="BZ1540" s="155">
        <v>1.1494512E-7</v>
      </c>
      <c r="CA1540" s="155">
        <v>0</v>
      </c>
      <c r="CB1540" s="155">
        <v>0</v>
      </c>
      <c r="CC1540" s="155">
        <v>0</v>
      </c>
      <c r="CD1540" s="155">
        <v>0</v>
      </c>
      <c r="CE1540" s="155">
        <v>1.2790189000000001E-10</v>
      </c>
      <c r="CF1540" s="155">
        <v>0</v>
      </c>
      <c r="CG1540" s="155">
        <v>0</v>
      </c>
      <c r="CH1540" s="155">
        <v>0</v>
      </c>
      <c r="CI1540" s="155">
        <v>2.0414753999999999E-8</v>
      </c>
      <c r="CJ1540" s="155">
        <v>1.8232872999999999E-7</v>
      </c>
      <c r="CK1540" s="155">
        <v>2.885079E-13</v>
      </c>
      <c r="CL1540" s="155">
        <v>0</v>
      </c>
      <c r="CM1540"/>
      <c r="CN1540" s="284">
        <v>0</v>
      </c>
      <c r="CO1540" s="284">
        <v>1.4347682E-2</v>
      </c>
      <c r="CP1540" s="285">
        <v>0</v>
      </c>
      <c r="CQ1540" s="284">
        <v>3.7734490000000002E-5</v>
      </c>
      <c r="CR1540" s="284">
        <v>0</v>
      </c>
      <c r="CS1540" s="284">
        <v>0</v>
      </c>
      <c r="CT1540" s="284">
        <v>4.2427170999999998E-6</v>
      </c>
      <c r="CU1540" s="284">
        <v>0</v>
      </c>
      <c r="CV1540" s="284">
        <v>0</v>
      </c>
      <c r="CW1540" s="284">
        <v>0</v>
      </c>
      <c r="CX1540"/>
      <c r="CY1540"/>
      <c r="CZ1540"/>
      <c r="DA1540"/>
      <c r="DB1540" s="212"/>
      <c r="DC1540" s="48"/>
      <c r="DD1540" s="48"/>
      <c r="DE1540" s="48"/>
      <c r="DF1540" s="48"/>
      <c r="DG1540" s="48"/>
      <c r="DH1540" s="48"/>
      <c r="DI1540" s="48"/>
      <c r="DJ1540" s="48"/>
      <c r="DK1540" s="48"/>
      <c r="DL1540" s="48"/>
    </row>
    <row r="1541" spans="1:116" ht="14.4">
      <c r="A1541" t="s">
        <v>2917</v>
      </c>
      <c r="B1541" s="188" t="s">
        <v>1252</v>
      </c>
      <c r="C1541" s="151" t="str">
        <f t="shared" si="360"/>
        <v>B.044.01.253</v>
      </c>
      <c r="D1541" s="54" t="s">
        <v>1251</v>
      </c>
      <c r="E1541" s="150" t="s">
        <v>440</v>
      </c>
      <c r="F1541" s="153" t="str">
        <f t="shared" si="361"/>
        <v>Electricity Singapore production</v>
      </c>
      <c r="G1541" s="154">
        <f t="shared" si="362"/>
        <v>0.18729386666666667</v>
      </c>
      <c r="H1541"/>
      <c r="I1541"/>
      <c r="J1541" s="227">
        <f t="shared" si="353"/>
        <v>3.8016892356900006E-2</v>
      </c>
      <c r="K1541"/>
      <c r="L1541" s="280">
        <f t="shared" si="354"/>
        <v>4.0297543000000005E-3</v>
      </c>
      <c r="M1541" s="280">
        <f t="shared" si="355"/>
        <v>5.8872129E-3</v>
      </c>
      <c r="N1541" s="281">
        <f t="shared" si="356"/>
        <v>5.8451569000000003E-6</v>
      </c>
      <c r="O1541" s="280">
        <v>2.809408E-2</v>
      </c>
      <c r="P1541" s="219">
        <v>2.8169302000000001E-3</v>
      </c>
      <c r="Q1541" s="219">
        <v>3.0702826999999999E-3</v>
      </c>
      <c r="R1541" s="219">
        <v>2.7754549E-3</v>
      </c>
      <c r="S1541" s="219">
        <v>1.2542994000000001E-3</v>
      </c>
      <c r="T1541" s="219">
        <v>0</v>
      </c>
      <c r="U1541" s="219">
        <v>0</v>
      </c>
      <c r="V1541" s="219">
        <v>0</v>
      </c>
      <c r="W1541" s="286">
        <v>5.8451569000000003E-6</v>
      </c>
      <c r="X1541" s="219">
        <v>0</v>
      </c>
      <c r="Y1541" s="219">
        <v>0</v>
      </c>
      <c r="Z1541" s="219">
        <v>0</v>
      </c>
      <c r="AA1541" s="219">
        <v>0</v>
      </c>
      <c r="AB1541" s="219">
        <v>0</v>
      </c>
      <c r="AC1541"/>
      <c r="AD1541" s="227">
        <f t="shared" si="363"/>
        <v>2.809408E-2</v>
      </c>
      <c r="AE1541" s="227">
        <f t="shared" si="364"/>
        <v>9.9169671999999997E-3</v>
      </c>
      <c r="AF1541" s="227">
        <f t="shared" si="365"/>
        <v>5.8872129E-3</v>
      </c>
      <c r="AG1541" s="227">
        <f t="shared" si="366"/>
        <v>5.8872129E-3</v>
      </c>
      <c r="AH1541" s="227">
        <f t="shared" si="367"/>
        <v>5.8451569000000003E-6</v>
      </c>
      <c r="AI1541"/>
      <c r="AJ1541">
        <v>2.2890082999999999</v>
      </c>
      <c r="AK1541" s="155">
        <v>2.1733058999999999</v>
      </c>
      <c r="AL1541" s="155">
        <v>0</v>
      </c>
      <c r="AM1541" s="155">
        <v>0</v>
      </c>
      <c r="AN1541" s="155">
        <v>9.4165584999999996E-2</v>
      </c>
      <c r="AO1541" s="155">
        <v>2.1536748000000001E-2</v>
      </c>
      <c r="AP1541" s="155">
        <v>0</v>
      </c>
      <c r="AQ1541"/>
      <c r="AR1541" s="156">
        <v>4.3661511E-3</v>
      </c>
      <c r="AS1541" s="156">
        <v>4.0818610999999996E-3</v>
      </c>
      <c r="AT1541" s="156">
        <v>1.6250744E-4</v>
      </c>
      <c r="AU1541" s="156">
        <v>1.2178258999999999E-4</v>
      </c>
      <c r="AV1541" s="282">
        <f t="shared" si="357"/>
        <v>2.4471589593400001E-7</v>
      </c>
      <c r="AW1541" s="282">
        <f t="shared" si="358"/>
        <v>6.0098907098100002E-10</v>
      </c>
      <c r="AX1541" s="283">
        <f t="shared" si="359"/>
        <v>1.7056385064350001E-2</v>
      </c>
      <c r="AY1541" s="157">
        <v>1.7380871E-7</v>
      </c>
      <c r="AZ1541" s="157">
        <v>5.2442283000000003E-10</v>
      </c>
      <c r="BA1541" s="157">
        <v>1.4327981000000001E-14</v>
      </c>
      <c r="BB1541" s="157">
        <v>0</v>
      </c>
      <c r="BC1541" s="157">
        <v>0</v>
      </c>
      <c r="BD1541" s="157">
        <v>7.4374934000000002E-11</v>
      </c>
      <c r="BE1541" s="157">
        <v>7.0832810999999999E-8</v>
      </c>
      <c r="BF1541" s="157">
        <v>1.6961113000000002E-11</v>
      </c>
      <c r="BG1541" s="157">
        <v>5.9590799999999994E-11</v>
      </c>
      <c r="BH1541" s="157">
        <v>0</v>
      </c>
      <c r="BI1541" s="157">
        <v>0</v>
      </c>
      <c r="BJ1541" s="157">
        <v>0</v>
      </c>
      <c r="BK1541" s="157">
        <v>0</v>
      </c>
      <c r="BL1541" s="157">
        <v>0</v>
      </c>
      <c r="BM1541" s="157">
        <v>0</v>
      </c>
      <c r="BN1541" s="157">
        <v>0</v>
      </c>
      <c r="BO1541" s="157">
        <v>0</v>
      </c>
      <c r="BP1541" s="157">
        <v>2.2406435000000001E-7</v>
      </c>
      <c r="BQ1541" s="157">
        <v>1.7056161E-2</v>
      </c>
      <c r="BR1541" s="157">
        <v>0</v>
      </c>
      <c r="BS1541" s="157">
        <v>0</v>
      </c>
      <c r="BT1541" s="157">
        <v>0</v>
      </c>
      <c r="BU1541"/>
      <c r="BV1541" s="155">
        <v>1.0167091999999999E-5</v>
      </c>
      <c r="BW1541" s="155">
        <v>4.1083698E-7</v>
      </c>
      <c r="BX1541" s="155">
        <v>5.2222499999999998E-6</v>
      </c>
      <c r="BY1541" s="155">
        <v>1.3213585E-9</v>
      </c>
      <c r="BZ1541" s="155">
        <v>1.4611190999999999E-6</v>
      </c>
      <c r="CA1541" s="155">
        <v>0</v>
      </c>
      <c r="CB1541" s="155">
        <v>0</v>
      </c>
      <c r="CC1541" s="155">
        <v>0</v>
      </c>
      <c r="CD1541" s="155">
        <v>0</v>
      </c>
      <c r="CE1541" s="155">
        <v>4.0308261999999999E-9</v>
      </c>
      <c r="CF1541" s="155">
        <v>0</v>
      </c>
      <c r="CG1541" s="155">
        <v>0</v>
      </c>
      <c r="CH1541" s="155">
        <v>0</v>
      </c>
      <c r="CI1541" s="155">
        <v>5.5721199000000002E-7</v>
      </c>
      <c r="CJ1541" s="155">
        <v>2.5103222E-6</v>
      </c>
      <c r="CK1541" s="155">
        <v>7.4123844E-15</v>
      </c>
      <c r="CL1541" s="155">
        <v>0</v>
      </c>
      <c r="CM1541"/>
      <c r="CN1541" s="284">
        <v>0</v>
      </c>
      <c r="CO1541" s="284">
        <v>0.18729387</v>
      </c>
      <c r="CP1541" s="285">
        <v>0</v>
      </c>
      <c r="CQ1541" s="284">
        <v>2.8108868000000002E-4</v>
      </c>
      <c r="CR1541" s="284">
        <v>0</v>
      </c>
      <c r="CS1541" s="284">
        <v>0</v>
      </c>
      <c r="CT1541" s="284">
        <v>4.8456925000000002E-5</v>
      </c>
      <c r="CU1541" s="284">
        <v>0</v>
      </c>
      <c r="CV1541" s="284">
        <v>0</v>
      </c>
      <c r="CW1541" s="284">
        <v>0</v>
      </c>
      <c r="CX1541"/>
      <c r="CY1541"/>
      <c r="CZ1541"/>
      <c r="DA1541"/>
      <c r="DB1541" s="212"/>
      <c r="DC1541" s="48"/>
      <c r="DD1541" s="48"/>
      <c r="DE1541" s="48"/>
      <c r="DF1541" s="48"/>
      <c r="DG1541" s="48"/>
      <c r="DH1541" s="48"/>
      <c r="DI1541" s="48"/>
      <c r="DJ1541" s="48"/>
      <c r="DK1541" s="48"/>
      <c r="DL1541" s="48"/>
    </row>
    <row r="1542" spans="1:116" ht="14.4">
      <c r="A1542" t="s">
        <v>2918</v>
      </c>
      <c r="B1542" s="188" t="s">
        <v>1252</v>
      </c>
      <c r="C1542" s="151" t="str">
        <f t="shared" si="360"/>
        <v>B.044.01.254</v>
      </c>
      <c r="D1542" s="54" t="s">
        <v>1251</v>
      </c>
      <c r="E1542" s="150" t="s">
        <v>440</v>
      </c>
      <c r="F1542" s="153" t="str">
        <f t="shared" si="361"/>
        <v>Electricity Solomon Islands production</v>
      </c>
      <c r="G1542" s="154">
        <f t="shared" si="362"/>
        <v>0.19827598666666665</v>
      </c>
      <c r="H1542"/>
      <c r="I1542"/>
      <c r="J1542" s="227">
        <f t="shared" si="353"/>
        <v>4.0214859324999998E-2</v>
      </c>
      <c r="K1542"/>
      <c r="L1542" s="280">
        <f t="shared" si="354"/>
        <v>2.5836536999999998E-3</v>
      </c>
      <c r="M1542" s="280">
        <f t="shared" si="355"/>
        <v>7.8647122999999999E-3</v>
      </c>
      <c r="N1542" s="281">
        <f t="shared" si="356"/>
        <v>2.5095324999999998E-5</v>
      </c>
      <c r="O1542" s="280">
        <v>2.9741397999999999E-2</v>
      </c>
      <c r="P1542" s="219">
        <v>6.1997952999999998E-3</v>
      </c>
      <c r="Q1542" s="219">
        <v>1.6649169999999999E-3</v>
      </c>
      <c r="R1542" s="219">
        <v>1.4095384E-3</v>
      </c>
      <c r="S1542" s="219">
        <v>1.1741153E-3</v>
      </c>
      <c r="T1542" s="219">
        <v>0</v>
      </c>
      <c r="U1542" s="219">
        <v>0</v>
      </c>
      <c r="V1542" s="219">
        <v>0</v>
      </c>
      <c r="W1542" s="286">
        <v>2.5095324999999998E-5</v>
      </c>
      <c r="X1542" s="219">
        <v>0</v>
      </c>
      <c r="Y1542" s="219">
        <v>0</v>
      </c>
      <c r="Z1542" s="219">
        <v>0</v>
      </c>
      <c r="AA1542" s="219">
        <v>0</v>
      </c>
      <c r="AB1542" s="219">
        <v>0</v>
      </c>
      <c r="AC1542"/>
      <c r="AD1542" s="227">
        <f t="shared" si="363"/>
        <v>2.9741397999999999E-2</v>
      </c>
      <c r="AE1542" s="227">
        <f t="shared" si="364"/>
        <v>1.0448366000000001E-2</v>
      </c>
      <c r="AF1542" s="227">
        <f t="shared" si="365"/>
        <v>7.8647122999999999E-3</v>
      </c>
      <c r="AG1542" s="227">
        <f t="shared" si="366"/>
        <v>7.8647122999999999E-3</v>
      </c>
      <c r="AH1542" s="227">
        <f t="shared" si="367"/>
        <v>2.5095324999999998E-5</v>
      </c>
      <c r="AI1542"/>
      <c r="AJ1542">
        <v>2.6015809999999999</v>
      </c>
      <c r="AK1542" s="155">
        <v>2.5069781</v>
      </c>
      <c r="AL1542" s="155">
        <v>0</v>
      </c>
      <c r="AM1542" s="155">
        <v>0</v>
      </c>
      <c r="AN1542" s="155">
        <v>0</v>
      </c>
      <c r="AO1542" s="155">
        <v>9.4602938999999997E-2</v>
      </c>
      <c r="AP1542" s="155">
        <v>0</v>
      </c>
      <c r="AQ1542"/>
      <c r="AR1542" s="156">
        <v>5.6219384000000001E-3</v>
      </c>
      <c r="AS1542" s="156">
        <v>5.2550174E-3</v>
      </c>
      <c r="AT1542" s="156">
        <v>1.8791595E-4</v>
      </c>
      <c r="AU1542" s="156">
        <v>1.7900509999999999E-4</v>
      </c>
      <c r="AV1542" s="282">
        <f t="shared" si="357"/>
        <v>3.1504900194300001E-7</v>
      </c>
      <c r="AW1542" s="282">
        <f t="shared" si="358"/>
        <v>6.9495545371299999E-10</v>
      </c>
      <c r="AX1542" s="283">
        <f t="shared" si="359"/>
        <v>2.5070742987480001E-2</v>
      </c>
      <c r="AY1542" s="157">
        <v>1.8400011000000001E-7</v>
      </c>
      <c r="AZ1542" s="157">
        <v>5.5517276000000005E-10</v>
      </c>
      <c r="BA1542" s="157">
        <v>1.5168112999999999E-14</v>
      </c>
      <c r="BB1542" s="157">
        <v>0</v>
      </c>
      <c r="BC1542" s="157">
        <v>0</v>
      </c>
      <c r="BD1542" s="157">
        <v>3.7771943E-11</v>
      </c>
      <c r="BE1542" s="157">
        <v>1.3101111999999999E-7</v>
      </c>
      <c r="BF1542" s="157">
        <v>8.6138456E-12</v>
      </c>
      <c r="BG1542" s="157">
        <v>1.3115368000000001E-10</v>
      </c>
      <c r="BH1542" s="157">
        <v>0</v>
      </c>
      <c r="BI1542" s="157">
        <v>0</v>
      </c>
      <c r="BJ1542" s="157">
        <v>0</v>
      </c>
      <c r="BK1542" s="157">
        <v>0</v>
      </c>
      <c r="BL1542" s="157">
        <v>0</v>
      </c>
      <c r="BM1542" s="157">
        <v>0</v>
      </c>
      <c r="BN1542" s="157">
        <v>0</v>
      </c>
      <c r="BO1542" s="157">
        <v>0</v>
      </c>
      <c r="BP1542" s="157">
        <v>9.6198747999999996E-7</v>
      </c>
      <c r="BQ1542" s="157">
        <v>2.5069780999999999E-2</v>
      </c>
      <c r="BR1542" s="157">
        <v>0</v>
      </c>
      <c r="BS1542" s="157">
        <v>0</v>
      </c>
      <c r="BT1542" s="157">
        <v>0</v>
      </c>
      <c r="BU1542"/>
      <c r="BV1542" s="155">
        <v>1.1586383E-5</v>
      </c>
      <c r="BW1542" s="155">
        <v>9.0421310000000004E-7</v>
      </c>
      <c r="BX1542" s="155">
        <v>5.5284605999999999E-6</v>
      </c>
      <c r="BY1542" s="155">
        <v>6.7106313000000004E-10</v>
      </c>
      <c r="BZ1542" s="155">
        <v>1.7957586999999999E-6</v>
      </c>
      <c r="CA1542" s="155">
        <v>0</v>
      </c>
      <c r="CB1542" s="155">
        <v>0</v>
      </c>
      <c r="CC1542" s="155">
        <v>0</v>
      </c>
      <c r="CD1542" s="155">
        <v>0</v>
      </c>
      <c r="CE1542" s="155">
        <v>2.0470894E-9</v>
      </c>
      <c r="CF1542" s="155">
        <v>0</v>
      </c>
      <c r="CG1542" s="155">
        <v>0</v>
      </c>
      <c r="CH1542" s="155">
        <v>0</v>
      </c>
      <c r="CI1542" s="155">
        <v>3.2813623999999999E-7</v>
      </c>
      <c r="CJ1542" s="155">
        <v>3.0270959000000002E-6</v>
      </c>
      <c r="CK1542" s="155">
        <v>3.1823986999999999E-14</v>
      </c>
      <c r="CL1542" s="155">
        <v>0</v>
      </c>
      <c r="CM1542"/>
      <c r="CN1542" s="284">
        <v>0</v>
      </c>
      <c r="CO1542" s="284">
        <v>0.19827597999999999</v>
      </c>
      <c r="CP1542" s="285">
        <v>0</v>
      </c>
      <c r="CQ1542" s="284">
        <v>6.1864943999999996E-4</v>
      </c>
      <c r="CR1542" s="284">
        <v>0</v>
      </c>
      <c r="CS1542" s="284">
        <v>0</v>
      </c>
      <c r="CT1542" s="284">
        <v>6.7086030000000003E-5</v>
      </c>
      <c r="CU1542" s="284">
        <v>0</v>
      </c>
      <c r="CV1542" s="284">
        <v>0</v>
      </c>
      <c r="CW1542" s="284">
        <v>0</v>
      </c>
      <c r="CX1542"/>
      <c r="CY1542"/>
      <c r="CZ1542"/>
      <c r="DA1542"/>
      <c r="DB1542" s="212"/>
      <c r="DC1542" s="48"/>
      <c r="DD1542" s="48"/>
      <c r="DE1542" s="48"/>
      <c r="DF1542" s="48"/>
      <c r="DG1542" s="48"/>
      <c r="DH1542" s="48"/>
      <c r="DI1542" s="48"/>
      <c r="DJ1542" s="48"/>
      <c r="DK1542" s="48"/>
      <c r="DL1542" s="48"/>
    </row>
    <row r="1543" spans="1:116" ht="14.4">
      <c r="A1543" t="s">
        <v>2919</v>
      </c>
      <c r="B1543" s="188" t="s">
        <v>1252</v>
      </c>
      <c r="C1543" s="151" t="str">
        <f t="shared" si="360"/>
        <v>B.044.01.255</v>
      </c>
      <c r="D1543" s="54" t="s">
        <v>1251</v>
      </c>
      <c r="E1543" s="150" t="s">
        <v>440</v>
      </c>
      <c r="F1543" s="153" t="str">
        <f t="shared" si="361"/>
        <v>Electricity Somalia production</v>
      </c>
      <c r="G1543" s="154">
        <f t="shared" si="362"/>
        <v>0.22417774666666668</v>
      </c>
      <c r="H1543"/>
      <c r="I1543"/>
      <c r="J1543" s="227">
        <f t="shared" si="353"/>
        <v>4.550052173E-2</v>
      </c>
      <c r="K1543"/>
      <c r="L1543" s="280">
        <f t="shared" si="354"/>
        <v>2.9202087999999999E-3</v>
      </c>
      <c r="M1543" s="280">
        <f t="shared" si="355"/>
        <v>8.8863199E-3</v>
      </c>
      <c r="N1543" s="281">
        <f t="shared" si="356"/>
        <v>6.7331029999999998E-5</v>
      </c>
      <c r="O1543" s="280">
        <v>3.3626662000000002E-2</v>
      </c>
      <c r="P1543" s="219">
        <v>7.0026790000000004E-3</v>
      </c>
      <c r="Q1543" s="219">
        <v>1.8836409000000001E-3</v>
      </c>
      <c r="R1543" s="219">
        <v>1.5947645E-3</v>
      </c>
      <c r="S1543" s="219">
        <v>1.3254442999999999E-3</v>
      </c>
      <c r="T1543" s="219">
        <v>0</v>
      </c>
      <c r="U1543" s="219">
        <v>0</v>
      </c>
      <c r="V1543" s="219">
        <v>0</v>
      </c>
      <c r="W1543" s="286">
        <v>6.7331029999999998E-5</v>
      </c>
      <c r="X1543" s="219">
        <v>0</v>
      </c>
      <c r="Y1543" s="219">
        <v>0</v>
      </c>
      <c r="Z1543" s="219">
        <v>0</v>
      </c>
      <c r="AA1543" s="219">
        <v>0</v>
      </c>
      <c r="AB1543" s="219">
        <v>0</v>
      </c>
      <c r="AC1543"/>
      <c r="AD1543" s="227">
        <f t="shared" si="363"/>
        <v>3.3626662000000002E-2</v>
      </c>
      <c r="AE1543" s="227">
        <f t="shared" si="364"/>
        <v>1.1806528699999999E-2</v>
      </c>
      <c r="AF1543" s="227">
        <f t="shared" si="365"/>
        <v>8.8863199E-3</v>
      </c>
      <c r="AG1543" s="227">
        <f t="shared" si="366"/>
        <v>8.8863199E-3</v>
      </c>
      <c r="AH1543" s="227">
        <f t="shared" si="367"/>
        <v>6.7331029999999998E-5</v>
      </c>
      <c r="AI1543"/>
      <c r="AJ1543">
        <v>3.0797777000000002</v>
      </c>
      <c r="AK1543" s="155">
        <v>2.8286235999999998</v>
      </c>
      <c r="AL1543" s="155">
        <v>0</v>
      </c>
      <c r="AM1543" s="155">
        <v>0</v>
      </c>
      <c r="AN1543" s="155">
        <v>0</v>
      </c>
      <c r="AO1543" s="155">
        <v>0.25115415000000002</v>
      </c>
      <c r="AP1543" s="155">
        <v>0</v>
      </c>
      <c r="AQ1543"/>
      <c r="AR1543" s="156">
        <v>6.3532494999999998E-3</v>
      </c>
      <c r="AS1543" s="156">
        <v>5.9388414000000004E-3</v>
      </c>
      <c r="AT1543" s="156">
        <v>2.1242595E-4</v>
      </c>
      <c r="AU1543" s="156">
        <v>2.0198214999999999E-4</v>
      </c>
      <c r="AV1543" s="282">
        <f t="shared" si="357"/>
        <v>3.5604565552000001E-7</v>
      </c>
      <c r="AW1543" s="282">
        <f t="shared" si="358"/>
        <v>7.8559891289700008E-10</v>
      </c>
      <c r="AX1543" s="283">
        <f t="shared" si="359"/>
        <v>2.8288817022799999E-2</v>
      </c>
      <c r="AY1543" s="157">
        <v>2.0803695E-7</v>
      </c>
      <c r="AZ1543" s="157">
        <v>6.2769768000000002E-10</v>
      </c>
      <c r="BA1543" s="157">
        <v>1.7149597000000001E-14</v>
      </c>
      <c r="BB1543" s="157">
        <v>0</v>
      </c>
      <c r="BC1543" s="157">
        <v>0</v>
      </c>
      <c r="BD1543" s="157">
        <v>4.2735519999999998E-11</v>
      </c>
      <c r="BE1543" s="157">
        <v>1.4796597000000001E-7</v>
      </c>
      <c r="BF1543" s="157">
        <v>9.7457833000000008E-12</v>
      </c>
      <c r="BG1543" s="157">
        <v>1.4813829999999999E-10</v>
      </c>
      <c r="BH1543" s="157">
        <v>0</v>
      </c>
      <c r="BI1543" s="157">
        <v>0</v>
      </c>
      <c r="BJ1543" s="157">
        <v>0</v>
      </c>
      <c r="BK1543" s="157">
        <v>0</v>
      </c>
      <c r="BL1543" s="157">
        <v>0</v>
      </c>
      <c r="BM1543" s="157">
        <v>0</v>
      </c>
      <c r="BN1543" s="157">
        <v>0</v>
      </c>
      <c r="BO1543" s="157">
        <v>0</v>
      </c>
      <c r="BP1543" s="157">
        <v>2.5810228000000001E-6</v>
      </c>
      <c r="BQ1543" s="157">
        <v>2.8286235999999999E-2</v>
      </c>
      <c r="BR1543" s="157">
        <v>0</v>
      </c>
      <c r="BS1543" s="157">
        <v>0</v>
      </c>
      <c r="BT1543" s="157">
        <v>0</v>
      </c>
      <c r="BU1543"/>
      <c r="BV1543" s="155">
        <v>1.308934E-5</v>
      </c>
      <c r="BW1543" s="155">
        <v>1.0213102E-6</v>
      </c>
      <c r="BX1543" s="155">
        <v>6.2506703000000004E-6</v>
      </c>
      <c r="BY1543" s="155">
        <v>7.5924693999999995E-10</v>
      </c>
      <c r="BZ1543" s="155">
        <v>2.0276672000000001E-6</v>
      </c>
      <c r="CA1543" s="155">
        <v>0</v>
      </c>
      <c r="CB1543" s="155">
        <v>0</v>
      </c>
      <c r="CC1543" s="155">
        <v>0</v>
      </c>
      <c r="CD1543" s="155">
        <v>0</v>
      </c>
      <c r="CE1543" s="155">
        <v>2.3160956000000001E-9</v>
      </c>
      <c r="CF1543" s="155">
        <v>0</v>
      </c>
      <c r="CG1543" s="155">
        <v>0</v>
      </c>
      <c r="CH1543" s="155">
        <v>0</v>
      </c>
      <c r="CI1543" s="155">
        <v>3.7114437E-7</v>
      </c>
      <c r="CJ1543" s="155">
        <v>3.4154725999999999E-6</v>
      </c>
      <c r="CK1543" s="155">
        <v>8.5384102999999998E-14</v>
      </c>
      <c r="CL1543" s="155">
        <v>0</v>
      </c>
      <c r="CM1543"/>
      <c r="CN1543" s="284">
        <v>0</v>
      </c>
      <c r="CO1543" s="284">
        <v>0.22417773999999999</v>
      </c>
      <c r="CP1543" s="285">
        <v>0</v>
      </c>
      <c r="CQ1543" s="284">
        <v>6.9876555999999999E-4</v>
      </c>
      <c r="CR1543" s="284">
        <v>0</v>
      </c>
      <c r="CS1543" s="284">
        <v>0</v>
      </c>
      <c r="CT1543" s="284">
        <v>7.5755805000000004E-5</v>
      </c>
      <c r="CU1543" s="284">
        <v>0</v>
      </c>
      <c r="CV1543" s="284">
        <v>0</v>
      </c>
      <c r="CW1543" s="284">
        <v>0</v>
      </c>
      <c r="CX1543"/>
      <c r="CY1543"/>
      <c r="CZ1543"/>
      <c r="DA1543"/>
      <c r="DB1543" s="212"/>
      <c r="DC1543" s="48"/>
      <c r="DD1543" s="48"/>
      <c r="DE1543" s="48"/>
      <c r="DF1543" s="48"/>
      <c r="DG1543" s="48"/>
      <c r="DH1543" s="48"/>
      <c r="DI1543" s="48"/>
      <c r="DJ1543" s="48"/>
      <c r="DK1543" s="48"/>
      <c r="DL1543" s="48"/>
    </row>
    <row r="1544" spans="1:116" ht="14.4">
      <c r="A1544" t="s">
        <v>2920</v>
      </c>
      <c r="B1544" s="188" t="s">
        <v>1252</v>
      </c>
      <c r="C1544" s="151" t="str">
        <f t="shared" si="360"/>
        <v>B.044.01.256</v>
      </c>
      <c r="D1544" s="54" t="s">
        <v>1251</v>
      </c>
      <c r="E1544" s="150" t="s">
        <v>440</v>
      </c>
      <c r="F1544" s="153" t="str">
        <f t="shared" si="361"/>
        <v>Electricity South Africa production</v>
      </c>
      <c r="G1544" s="154">
        <f t="shared" si="362"/>
        <v>0.25746674666666669</v>
      </c>
      <c r="H1544"/>
      <c r="I1544"/>
      <c r="J1544" s="227">
        <f t="shared" si="353"/>
        <v>4.6697202178000004E-2</v>
      </c>
      <c r="K1544"/>
      <c r="L1544" s="280">
        <f t="shared" si="354"/>
        <v>2.3105168499999999E-3</v>
      </c>
      <c r="M1544" s="280">
        <f t="shared" si="355"/>
        <v>4.7685886999999996E-3</v>
      </c>
      <c r="N1544" s="281">
        <f t="shared" si="356"/>
        <v>9.9808462800000009E-4</v>
      </c>
      <c r="O1544" s="280">
        <v>3.8620012000000002E-2</v>
      </c>
      <c r="P1544" s="219">
        <v>2.3312625999999999E-3</v>
      </c>
      <c r="Q1544" s="219">
        <v>2.4373261000000001E-3</v>
      </c>
      <c r="R1544" s="219">
        <v>2.0759244E-3</v>
      </c>
      <c r="S1544" s="219">
        <v>2.3459245000000001E-4</v>
      </c>
      <c r="T1544" s="219">
        <v>0</v>
      </c>
      <c r="U1544" s="219">
        <v>0</v>
      </c>
      <c r="V1544" s="219">
        <v>0</v>
      </c>
      <c r="W1544" s="286">
        <v>3.9345028E-5</v>
      </c>
      <c r="X1544" s="219">
        <v>0</v>
      </c>
      <c r="Y1544" s="219">
        <v>9.587396E-4</v>
      </c>
      <c r="Z1544" s="219">
        <v>0</v>
      </c>
      <c r="AA1544" s="219">
        <v>0</v>
      </c>
      <c r="AB1544" s="219">
        <v>0</v>
      </c>
      <c r="AC1544"/>
      <c r="AD1544" s="227">
        <f t="shared" si="363"/>
        <v>3.8620012000000002E-2</v>
      </c>
      <c r="AE1544" s="227">
        <f t="shared" si="364"/>
        <v>7.07910555E-3</v>
      </c>
      <c r="AF1544" s="227">
        <f t="shared" si="365"/>
        <v>4.7685886999999996E-3</v>
      </c>
      <c r="AG1544" s="227">
        <f t="shared" si="366"/>
        <v>4.7685886999999996E-3</v>
      </c>
      <c r="AH1544" s="227">
        <f t="shared" si="367"/>
        <v>9.9808462800000009E-4</v>
      </c>
      <c r="AI1544"/>
      <c r="AJ1544">
        <v>3.042516</v>
      </c>
      <c r="AK1544" s="155">
        <v>2.7584388</v>
      </c>
      <c r="AL1544" s="155">
        <v>0.13282884</v>
      </c>
      <c r="AM1544" s="155">
        <v>0</v>
      </c>
      <c r="AN1544" s="155">
        <v>6.2854512999999997E-3</v>
      </c>
      <c r="AO1544" s="155">
        <v>0.14146163</v>
      </c>
      <c r="AP1544" s="155">
        <v>3.5013002999999998E-3</v>
      </c>
      <c r="AQ1544"/>
      <c r="AR1544" s="156">
        <v>5.0030561999999997E-3</v>
      </c>
      <c r="AS1544" s="156">
        <v>4.7538416000000002E-3</v>
      </c>
      <c r="AT1544" s="156">
        <v>2.1170415E-4</v>
      </c>
      <c r="AU1544" s="156">
        <v>3.7510532E-5</v>
      </c>
      <c r="AV1544" s="282">
        <f t="shared" si="357"/>
        <v>2.8500248934700002E-7</v>
      </c>
      <c r="AW1544" s="282">
        <f t="shared" si="358"/>
        <v>7.8292953820600006E-10</v>
      </c>
      <c r="AX1544" s="283">
        <f t="shared" si="359"/>
        <v>5.2535758692000001E-3</v>
      </c>
      <c r="AY1544" s="157">
        <v>2.3892913999999999E-7</v>
      </c>
      <c r="AZ1544" s="157">
        <v>7.2090689999999999E-10</v>
      </c>
      <c r="BA1544" s="157">
        <v>1.9696205999999999E-14</v>
      </c>
      <c r="BB1544" s="157">
        <v>0</v>
      </c>
      <c r="BC1544" s="157">
        <v>0</v>
      </c>
      <c r="BD1544" s="157">
        <v>5.5629346999999997E-11</v>
      </c>
      <c r="BE1544" s="157">
        <v>4.6017719999999999E-8</v>
      </c>
      <c r="BF1544" s="157">
        <v>1.2686205E-11</v>
      </c>
      <c r="BG1544" s="157">
        <v>4.9316737000000001E-11</v>
      </c>
      <c r="BH1544" s="157">
        <v>0</v>
      </c>
      <c r="BI1544" s="157">
        <v>0</v>
      </c>
      <c r="BJ1544" s="157">
        <v>0</v>
      </c>
      <c r="BK1544" s="157">
        <v>0</v>
      </c>
      <c r="BL1544" s="157">
        <v>0</v>
      </c>
      <c r="BM1544" s="157">
        <v>0</v>
      </c>
      <c r="BN1544" s="157">
        <v>0</v>
      </c>
      <c r="BO1544" s="157">
        <v>0</v>
      </c>
      <c r="BP1544" s="157">
        <v>2.8910691999999998E-6</v>
      </c>
      <c r="BQ1544" s="157">
        <v>5.2506847999999997E-3</v>
      </c>
      <c r="BR1544" s="157">
        <v>0</v>
      </c>
      <c r="BS1544" s="157">
        <v>0</v>
      </c>
      <c r="BT1544" s="157">
        <v>0</v>
      </c>
      <c r="BU1544"/>
      <c r="BV1544" s="155">
        <v>1.1932547999999999E-5</v>
      </c>
      <c r="BW1544" s="155">
        <v>3.4000448000000003E-7</v>
      </c>
      <c r="BX1544" s="155">
        <v>7.1788561000000004E-6</v>
      </c>
      <c r="BY1544" s="155">
        <v>9.8832099000000002E-10</v>
      </c>
      <c r="BZ1544" s="155">
        <v>4.9005243E-7</v>
      </c>
      <c r="CA1544" s="155">
        <v>0</v>
      </c>
      <c r="CB1544" s="155">
        <v>0</v>
      </c>
      <c r="CC1544" s="155">
        <v>0</v>
      </c>
      <c r="CD1544" s="155">
        <v>0</v>
      </c>
      <c r="CE1544" s="155">
        <v>3.0148898000000001E-9</v>
      </c>
      <c r="CF1544" s="155">
        <v>0</v>
      </c>
      <c r="CG1544" s="155">
        <v>0</v>
      </c>
      <c r="CH1544" s="155">
        <v>0</v>
      </c>
      <c r="CI1544" s="155">
        <v>4.1889499000000001E-7</v>
      </c>
      <c r="CJ1544" s="155">
        <v>3.5007365000000001E-6</v>
      </c>
      <c r="CK1544" s="155">
        <v>4.9894378000000003E-14</v>
      </c>
      <c r="CL1544" s="155">
        <v>0</v>
      </c>
      <c r="CM1544"/>
      <c r="CN1544" s="284">
        <v>0</v>
      </c>
      <c r="CO1544" s="284">
        <v>0.25746675000000002</v>
      </c>
      <c r="CP1544" s="285">
        <v>0</v>
      </c>
      <c r="CQ1544" s="284">
        <v>2.3262612E-4</v>
      </c>
      <c r="CR1544" s="284">
        <v>0</v>
      </c>
      <c r="CS1544" s="284">
        <v>0</v>
      </c>
      <c r="CT1544" s="284">
        <v>2.0066224E-5</v>
      </c>
      <c r="CU1544" s="284">
        <v>0</v>
      </c>
      <c r="CV1544" s="284">
        <v>0</v>
      </c>
      <c r="CW1544" s="284">
        <v>0</v>
      </c>
      <c r="CX1544"/>
      <c r="CY1544"/>
      <c r="CZ1544"/>
      <c r="DA1544"/>
      <c r="DB1544" s="212"/>
      <c r="DC1544" s="48"/>
      <c r="DD1544" s="48"/>
      <c r="DE1544" s="48"/>
      <c r="DF1544" s="48"/>
      <c r="DG1544" s="48"/>
      <c r="DH1544" s="48"/>
      <c r="DI1544" s="48"/>
      <c r="DJ1544" s="48"/>
      <c r="DK1544" s="48"/>
      <c r="DL1544" s="48"/>
    </row>
    <row r="1545" spans="1:116" ht="14.4">
      <c r="A1545" t="s">
        <v>2921</v>
      </c>
      <c r="B1545" s="188" t="s">
        <v>1252</v>
      </c>
      <c r="C1545" s="151" t="str">
        <f t="shared" si="360"/>
        <v>B.044.01.257</v>
      </c>
      <c r="D1545" s="54" t="s">
        <v>1251</v>
      </c>
      <c r="E1545" s="150" t="s">
        <v>440</v>
      </c>
      <c r="F1545" s="153" t="str">
        <f t="shared" si="361"/>
        <v>Electricity South Korea production</v>
      </c>
      <c r="G1545" s="154">
        <f t="shared" si="362"/>
        <v>0.14171207333333335</v>
      </c>
      <c r="H1545"/>
      <c r="I1545"/>
      <c r="J1545" s="227">
        <f t="shared" si="353"/>
        <v>3.1885551590000005E-2</v>
      </c>
      <c r="K1545"/>
      <c r="L1545" s="280">
        <f t="shared" si="354"/>
        <v>9.5543857000000008E-4</v>
      </c>
      <c r="M1545" s="280">
        <f t="shared" si="355"/>
        <v>1.92847658E-3</v>
      </c>
      <c r="N1545" s="281">
        <f t="shared" si="356"/>
        <v>7.7448254400000003E-3</v>
      </c>
      <c r="O1545" s="280">
        <v>2.1256811E-2</v>
      </c>
      <c r="P1545" s="219">
        <v>1.0555524999999999E-3</v>
      </c>
      <c r="Q1545" s="219">
        <v>8.7292407999999997E-4</v>
      </c>
      <c r="R1545" s="219">
        <v>7.9701927000000005E-4</v>
      </c>
      <c r="S1545" s="219">
        <v>1.584193E-4</v>
      </c>
      <c r="T1545" s="219">
        <v>0</v>
      </c>
      <c r="U1545" s="219">
        <v>0</v>
      </c>
      <c r="V1545" s="219">
        <v>0</v>
      </c>
      <c r="W1545" s="286">
        <v>1.757224E-5</v>
      </c>
      <c r="X1545" s="219">
        <v>0</v>
      </c>
      <c r="Y1545" s="219">
        <v>7.7272532E-3</v>
      </c>
      <c r="Z1545" s="219">
        <v>0</v>
      </c>
      <c r="AA1545" s="219">
        <v>0</v>
      </c>
      <c r="AB1545" s="219">
        <v>0</v>
      </c>
      <c r="AC1545"/>
      <c r="AD1545" s="227">
        <f t="shared" si="363"/>
        <v>2.1256811E-2</v>
      </c>
      <c r="AE1545" s="227">
        <f t="shared" si="364"/>
        <v>2.8839151500000002E-3</v>
      </c>
      <c r="AF1545" s="227">
        <f t="shared" si="365"/>
        <v>1.92847658E-3</v>
      </c>
      <c r="AG1545" s="227">
        <f t="shared" si="366"/>
        <v>1.92847658E-3</v>
      </c>
      <c r="AH1545" s="227">
        <f t="shared" si="367"/>
        <v>7.7448254400000003E-3</v>
      </c>
      <c r="AI1545"/>
      <c r="AJ1545">
        <v>2.8028833</v>
      </c>
      <c r="AK1545" s="155">
        <v>1.5576030000000001</v>
      </c>
      <c r="AL1545" s="155">
        <v>1.0705743999999999</v>
      </c>
      <c r="AM1545" s="155">
        <v>0</v>
      </c>
      <c r="AN1545" s="155">
        <v>0.10753799</v>
      </c>
      <c r="AO1545" s="155">
        <v>6.0003991E-2</v>
      </c>
      <c r="AP1545" s="155">
        <v>7.1639117999999996E-3</v>
      </c>
      <c r="AQ1545"/>
      <c r="AR1545" s="156">
        <v>2.7170346999999999E-3</v>
      </c>
      <c r="AS1545" s="156">
        <v>2.5551247E-3</v>
      </c>
      <c r="AT1545" s="156">
        <v>1.1465095999999999E-4</v>
      </c>
      <c r="AU1545" s="156">
        <v>4.7258978000000003E-5</v>
      </c>
      <c r="AV1545" s="282">
        <f t="shared" si="357"/>
        <v>1.5318494003300001E-7</v>
      </c>
      <c r="AW1545" s="282">
        <f t="shared" si="358"/>
        <v>4.2400502927399997E-10</v>
      </c>
      <c r="AX1545" s="283">
        <f t="shared" si="359"/>
        <v>6.6189045470000001E-3</v>
      </c>
      <c r="AY1545" s="157">
        <v>1.3150880999999999E-7</v>
      </c>
      <c r="AZ1545" s="157">
        <v>3.9679381E-10</v>
      </c>
      <c r="BA1545" s="157">
        <v>1.0840974000000001E-14</v>
      </c>
      <c r="BB1545" s="157">
        <v>0</v>
      </c>
      <c r="BC1545" s="157">
        <v>0</v>
      </c>
      <c r="BD1545" s="157">
        <v>2.1358033E-11</v>
      </c>
      <c r="BE1545" s="157">
        <v>2.1654772000000001E-8</v>
      </c>
      <c r="BF1545" s="157">
        <v>4.8706733000000002E-12</v>
      </c>
      <c r="BG1545" s="157">
        <v>2.2329705E-11</v>
      </c>
      <c r="BH1545" s="157">
        <v>0</v>
      </c>
      <c r="BI1545" s="157">
        <v>0</v>
      </c>
      <c r="BJ1545" s="157">
        <v>0</v>
      </c>
      <c r="BK1545" s="157">
        <v>0</v>
      </c>
      <c r="BL1545" s="157">
        <v>0</v>
      </c>
      <c r="BM1545" s="157">
        <v>0</v>
      </c>
      <c r="BN1545" s="157">
        <v>0</v>
      </c>
      <c r="BO1545" s="157">
        <v>0</v>
      </c>
      <c r="BP1545" s="157">
        <v>1.1819047E-5</v>
      </c>
      <c r="BQ1545" s="157">
        <v>6.6070855000000001E-3</v>
      </c>
      <c r="BR1545" s="157">
        <v>0</v>
      </c>
      <c r="BS1545" s="157">
        <v>0</v>
      </c>
      <c r="BT1545" s="157">
        <v>0</v>
      </c>
      <c r="BU1545"/>
      <c r="BV1545" s="155">
        <v>7.7573517000000002E-6</v>
      </c>
      <c r="BW1545" s="155">
        <v>1.5394773E-7</v>
      </c>
      <c r="BX1545" s="155">
        <v>3.9513087000000004E-6</v>
      </c>
      <c r="BY1545" s="155">
        <v>3.7945065000000002E-10</v>
      </c>
      <c r="BZ1545" s="155">
        <v>2.6861001E-7</v>
      </c>
      <c r="CA1545" s="155">
        <v>0</v>
      </c>
      <c r="CB1545" s="155">
        <v>0</v>
      </c>
      <c r="CC1545" s="155">
        <v>0</v>
      </c>
      <c r="CD1545" s="155">
        <v>0</v>
      </c>
      <c r="CE1545" s="155">
        <v>1.1575205999999999E-9</v>
      </c>
      <c r="CF1545" s="155">
        <v>0</v>
      </c>
      <c r="CG1545" s="155">
        <v>0</v>
      </c>
      <c r="CH1545" s="155">
        <v>0</v>
      </c>
      <c r="CI1545" s="155">
        <v>1.6234779E-7</v>
      </c>
      <c r="CJ1545" s="155">
        <v>3.2196005000000002E-6</v>
      </c>
      <c r="CK1545" s="155">
        <v>2.2283781000000002E-14</v>
      </c>
      <c r="CL1545" s="155">
        <v>0</v>
      </c>
      <c r="CM1545"/>
      <c r="CN1545" s="284">
        <v>0</v>
      </c>
      <c r="CO1545" s="284">
        <v>0.14171207999999999</v>
      </c>
      <c r="CP1545" s="285">
        <v>0</v>
      </c>
      <c r="CQ1545" s="284">
        <v>1.0532879999999999E-4</v>
      </c>
      <c r="CR1545" s="284">
        <v>0</v>
      </c>
      <c r="CS1545" s="284">
        <v>0</v>
      </c>
      <c r="CT1545" s="284">
        <v>1.0387365000000001E-5</v>
      </c>
      <c r="CU1545" s="284">
        <v>0</v>
      </c>
      <c r="CV1545" s="284">
        <v>0</v>
      </c>
      <c r="CW1545" s="284">
        <v>0</v>
      </c>
      <c r="CX1545"/>
      <c r="CY1545"/>
      <c r="CZ1545"/>
      <c r="DA1545"/>
      <c r="DB1545" s="212"/>
      <c r="DC1545" s="48"/>
      <c r="DD1545" s="48"/>
      <c r="DE1545" s="48"/>
      <c r="DF1545" s="48"/>
      <c r="DG1545" s="48"/>
      <c r="DH1545" s="48"/>
      <c r="DI1545" s="48"/>
      <c r="DJ1545" s="48"/>
      <c r="DK1545" s="48"/>
      <c r="DL1545" s="48"/>
    </row>
    <row r="1546" spans="1:116" ht="14.4">
      <c r="A1546" t="s">
        <v>2922</v>
      </c>
      <c r="B1546" s="188" t="s">
        <v>1252</v>
      </c>
      <c r="C1546" s="151" t="str">
        <f t="shared" si="360"/>
        <v>B.044.01.258</v>
      </c>
      <c r="D1546" s="54" t="s">
        <v>1251</v>
      </c>
      <c r="E1546" s="150" t="s">
        <v>440</v>
      </c>
      <c r="F1546" s="153" t="str">
        <f t="shared" si="361"/>
        <v>Electricity South Sudan production</v>
      </c>
      <c r="G1546" s="154">
        <f t="shared" si="362"/>
        <v>0.20322782666666667</v>
      </c>
      <c r="H1546"/>
      <c r="I1546"/>
      <c r="J1546" s="227">
        <f t="shared" si="353"/>
        <v>4.1213699915999998E-2</v>
      </c>
      <c r="K1546"/>
      <c r="L1546" s="280">
        <f t="shared" si="354"/>
        <v>2.6483825000000001E-3</v>
      </c>
      <c r="M1546" s="280">
        <f t="shared" si="355"/>
        <v>8.0624284999999997E-3</v>
      </c>
      <c r="N1546" s="281">
        <f t="shared" si="356"/>
        <v>1.8714916E-5</v>
      </c>
      <c r="O1546" s="280">
        <v>3.0484173999999999E-2</v>
      </c>
      <c r="P1546" s="219">
        <v>6.3561796000000002E-3</v>
      </c>
      <c r="Q1546" s="219">
        <v>1.7062488999999999E-3</v>
      </c>
      <c r="R1546" s="219">
        <v>1.4445812E-3</v>
      </c>
      <c r="S1546" s="219">
        <v>1.2038013000000001E-3</v>
      </c>
      <c r="T1546" s="219">
        <v>0</v>
      </c>
      <c r="U1546" s="219">
        <v>0</v>
      </c>
      <c r="V1546" s="219">
        <v>0</v>
      </c>
      <c r="W1546" s="286">
        <v>1.8714916E-5</v>
      </c>
      <c r="X1546" s="219">
        <v>0</v>
      </c>
      <c r="Y1546" s="219">
        <v>0</v>
      </c>
      <c r="Z1546" s="219">
        <v>0</v>
      </c>
      <c r="AA1546" s="219">
        <v>0</v>
      </c>
      <c r="AB1546" s="219">
        <v>0</v>
      </c>
      <c r="AC1546"/>
      <c r="AD1546" s="227">
        <f t="shared" si="363"/>
        <v>3.0484173999999999E-2</v>
      </c>
      <c r="AE1546" s="227">
        <f t="shared" si="364"/>
        <v>1.0710810999999999E-2</v>
      </c>
      <c r="AF1546" s="227">
        <f t="shared" si="365"/>
        <v>8.0624284999999997E-3</v>
      </c>
      <c r="AG1546" s="227">
        <f t="shared" si="366"/>
        <v>8.0624284999999997E-3</v>
      </c>
      <c r="AH1546" s="227">
        <f t="shared" si="367"/>
        <v>1.8714916E-5</v>
      </c>
      <c r="AI1546"/>
      <c r="AJ1546">
        <v>2.641232</v>
      </c>
      <c r="AK1546" s="155">
        <v>2.5706815999999999</v>
      </c>
      <c r="AL1546" s="155">
        <v>0</v>
      </c>
      <c r="AM1546" s="155">
        <v>0</v>
      </c>
      <c r="AN1546" s="155">
        <v>0</v>
      </c>
      <c r="AO1546" s="155">
        <v>7.0550432999999996E-2</v>
      </c>
      <c r="AP1546" s="155">
        <v>0</v>
      </c>
      <c r="AQ1546"/>
      <c r="AR1546" s="156">
        <v>5.7629919999999998E-3</v>
      </c>
      <c r="AS1546" s="156">
        <v>5.3868225E-3</v>
      </c>
      <c r="AT1546" s="156">
        <v>1.9261764999999999E-4</v>
      </c>
      <c r="AU1546" s="156">
        <v>1.8355178999999999E-4</v>
      </c>
      <c r="AV1546" s="282">
        <f t="shared" si="357"/>
        <v>3.2295099100000001E-7</v>
      </c>
      <c r="AW1546" s="282">
        <f t="shared" si="358"/>
        <v>7.1234337332900002E-10</v>
      </c>
      <c r="AX1546" s="283">
        <f t="shared" si="359"/>
        <v>2.5707533405120001E-2</v>
      </c>
      <c r="AY1546" s="157">
        <v>1.8859543E-7</v>
      </c>
      <c r="AZ1546" s="157">
        <v>5.6903791999999997E-10</v>
      </c>
      <c r="BA1546" s="157">
        <v>1.5546929000000001E-14</v>
      </c>
      <c r="BB1546" s="157">
        <v>0</v>
      </c>
      <c r="BC1546" s="157">
        <v>0</v>
      </c>
      <c r="BD1546" s="157">
        <v>3.8710999999999997E-11</v>
      </c>
      <c r="BE1546" s="157">
        <v>1.3431685000000001E-7</v>
      </c>
      <c r="BF1546" s="157">
        <v>8.8279964000000003E-12</v>
      </c>
      <c r="BG1546" s="157">
        <v>1.3446191E-10</v>
      </c>
      <c r="BH1546" s="157">
        <v>0</v>
      </c>
      <c r="BI1546" s="157">
        <v>0</v>
      </c>
      <c r="BJ1546" s="157">
        <v>0</v>
      </c>
      <c r="BK1546" s="157">
        <v>0</v>
      </c>
      <c r="BL1546" s="157">
        <v>0</v>
      </c>
      <c r="BM1546" s="157">
        <v>0</v>
      </c>
      <c r="BN1546" s="157">
        <v>0</v>
      </c>
      <c r="BO1546" s="157">
        <v>0</v>
      </c>
      <c r="BP1546" s="157">
        <v>7.1740512000000005E-7</v>
      </c>
      <c r="BQ1546" s="157">
        <v>2.5706816E-2</v>
      </c>
      <c r="BR1546" s="157">
        <v>0</v>
      </c>
      <c r="BS1546" s="157">
        <v>0</v>
      </c>
      <c r="BT1546" s="157">
        <v>0</v>
      </c>
      <c r="BU1546"/>
      <c r="BV1546" s="155">
        <v>1.1877786999999999E-5</v>
      </c>
      <c r="BW1546" s="155">
        <v>9.2702106999999996E-7</v>
      </c>
      <c r="BX1546" s="155">
        <v>5.6665310999999996E-6</v>
      </c>
      <c r="BY1546" s="155">
        <v>6.8774659000000004E-10</v>
      </c>
      <c r="BZ1546" s="155">
        <v>1.8411178E-6</v>
      </c>
      <c r="CA1546" s="155">
        <v>0</v>
      </c>
      <c r="CB1546" s="155">
        <v>0</v>
      </c>
      <c r="CC1546" s="155">
        <v>0</v>
      </c>
      <c r="CD1546" s="155">
        <v>0</v>
      </c>
      <c r="CE1546" s="155">
        <v>2.0979825999999998E-9</v>
      </c>
      <c r="CF1546" s="155">
        <v>0</v>
      </c>
      <c r="CG1546" s="155">
        <v>0</v>
      </c>
      <c r="CH1546" s="155">
        <v>0</v>
      </c>
      <c r="CI1546" s="155">
        <v>3.3631541000000001E-7</v>
      </c>
      <c r="CJ1546" s="155">
        <v>3.1040158999999999E-6</v>
      </c>
      <c r="CK1546" s="155">
        <v>2.3732837000000001E-14</v>
      </c>
      <c r="CL1546" s="155">
        <v>0</v>
      </c>
      <c r="CM1546"/>
      <c r="CN1546" s="284">
        <v>0</v>
      </c>
      <c r="CO1546" s="284">
        <v>0.20322783</v>
      </c>
      <c r="CP1546" s="285">
        <v>0</v>
      </c>
      <c r="CQ1546" s="284">
        <v>6.3425430999999996E-4</v>
      </c>
      <c r="CR1546" s="284">
        <v>0</v>
      </c>
      <c r="CS1546" s="284">
        <v>0</v>
      </c>
      <c r="CT1546" s="284">
        <v>6.8779960999999995E-5</v>
      </c>
      <c r="CU1546" s="284">
        <v>0</v>
      </c>
      <c r="CV1546" s="284">
        <v>0</v>
      </c>
      <c r="CW1546" s="284">
        <v>0</v>
      </c>
      <c r="CX1546"/>
      <c r="CY1546"/>
      <c r="CZ1546"/>
      <c r="DA1546"/>
      <c r="DB1546" s="212"/>
      <c r="DC1546" s="48"/>
      <c r="DD1546" s="48"/>
      <c r="DE1546" s="48"/>
      <c r="DF1546" s="48"/>
      <c r="DG1546" s="48"/>
      <c r="DH1546" s="48"/>
      <c r="DI1546" s="48"/>
      <c r="DJ1546" s="48"/>
      <c r="DK1546" s="48"/>
      <c r="DL1546" s="48"/>
    </row>
    <row r="1547" spans="1:116" ht="14.4">
      <c r="A1547" t="s">
        <v>2923</v>
      </c>
      <c r="B1547" s="188" t="s">
        <v>1252</v>
      </c>
      <c r="C1547" s="151" t="str">
        <f t="shared" si="360"/>
        <v>B.044.01.259</v>
      </c>
      <c r="D1547" s="54" t="s">
        <v>1251</v>
      </c>
      <c r="E1547" s="150" t="s">
        <v>440</v>
      </c>
      <c r="F1547" s="153" t="str">
        <f t="shared" si="361"/>
        <v>Electricity Sri Lanka production</v>
      </c>
      <c r="G1547" s="154">
        <f t="shared" si="362"/>
        <v>0.12439497333333334</v>
      </c>
      <c r="H1547"/>
      <c r="I1547"/>
      <c r="J1547" s="227">
        <f t="shared" ref="J1547:J1611" si="368">L1547+M1547+N1547+O1547</f>
        <v>2.348546617E-2</v>
      </c>
      <c r="K1547"/>
      <c r="L1547" s="280">
        <f t="shared" ref="L1547:L1611" si="369">R1547+S1547+T1547+U1547</f>
        <v>1.69943294E-3</v>
      </c>
      <c r="M1547" s="280">
        <f t="shared" ref="M1547:M1611" si="370">P1547+Q1547+V1547+Z1547+X1547</f>
        <v>3.0007721000000001E-3</v>
      </c>
      <c r="N1547" s="281">
        <f t="shared" ref="N1547:N1611" si="371">W1547+Y1547+AA1547+AB1547</f>
        <v>1.2601512999999999E-4</v>
      </c>
      <c r="O1547" s="280">
        <v>1.8659246000000001E-2</v>
      </c>
      <c r="P1547" s="219">
        <v>1.8202377E-3</v>
      </c>
      <c r="Q1547" s="219">
        <v>1.1805343999999999E-3</v>
      </c>
      <c r="R1547" s="219">
        <v>1.0042343E-3</v>
      </c>
      <c r="S1547" s="219">
        <v>6.9519864E-4</v>
      </c>
      <c r="T1547" s="219">
        <v>0</v>
      </c>
      <c r="U1547" s="219">
        <v>0</v>
      </c>
      <c r="V1547" s="219">
        <v>0</v>
      </c>
      <c r="W1547" s="286">
        <v>1.2601512999999999E-4</v>
      </c>
      <c r="X1547" s="219">
        <v>0</v>
      </c>
      <c r="Y1547" s="219">
        <v>0</v>
      </c>
      <c r="Z1547" s="219">
        <v>0</v>
      </c>
      <c r="AA1547" s="219">
        <v>0</v>
      </c>
      <c r="AB1547" s="219">
        <v>0</v>
      </c>
      <c r="AC1547"/>
      <c r="AD1547" s="227">
        <f t="shared" si="363"/>
        <v>1.8659246000000001E-2</v>
      </c>
      <c r="AE1547" s="227">
        <f t="shared" si="364"/>
        <v>4.7002050400000005E-3</v>
      </c>
      <c r="AF1547" s="227">
        <f t="shared" si="365"/>
        <v>3.0007721000000001E-3</v>
      </c>
      <c r="AG1547" s="227">
        <f t="shared" si="366"/>
        <v>3.0007721000000001E-3</v>
      </c>
      <c r="AH1547" s="227">
        <f t="shared" si="367"/>
        <v>1.2601512999999999E-4</v>
      </c>
      <c r="AI1547"/>
      <c r="AJ1547">
        <v>1.9958098</v>
      </c>
      <c r="AK1547" s="155">
        <v>1.3697765</v>
      </c>
      <c r="AL1547" s="155">
        <v>0</v>
      </c>
      <c r="AM1547" s="155">
        <v>0</v>
      </c>
      <c r="AN1547" s="155">
        <v>3.0084270999999999E-2</v>
      </c>
      <c r="AO1547" s="155">
        <v>0.14404755</v>
      </c>
      <c r="AP1547" s="155">
        <v>0.45190142</v>
      </c>
      <c r="AQ1547"/>
      <c r="AR1547" s="156">
        <v>2.8026690999999999E-3</v>
      </c>
      <c r="AS1547" s="156">
        <v>2.6592496E-3</v>
      </c>
      <c r="AT1547" s="156">
        <v>1.0625603E-4</v>
      </c>
      <c r="AU1547" s="156">
        <v>3.7163423E-5</v>
      </c>
      <c r="AV1547" s="282">
        <f t="shared" si="357"/>
        <v>1.5942743085399999E-7</v>
      </c>
      <c r="AW1547" s="282">
        <f t="shared" si="358"/>
        <v>3.9295867471529999E-10</v>
      </c>
      <c r="AX1547" s="283">
        <f t="shared" si="359"/>
        <v>5.2049611800000003E-3</v>
      </c>
      <c r="AY1547" s="157">
        <v>1.1543852999999999E-7</v>
      </c>
      <c r="AZ1547" s="157">
        <v>3.4830591999999998E-10</v>
      </c>
      <c r="BA1547" s="157">
        <v>9.5162152999999999E-15</v>
      </c>
      <c r="BB1547" s="157">
        <v>0</v>
      </c>
      <c r="BC1547" s="157">
        <v>0</v>
      </c>
      <c r="BD1547" s="157">
        <v>2.6910853999999999E-11</v>
      </c>
      <c r="BE1547" s="157">
        <v>4.3961989999999997E-8</v>
      </c>
      <c r="BF1547" s="157">
        <v>6.1369875000000003E-12</v>
      </c>
      <c r="BG1547" s="157">
        <v>3.8506250999999999E-11</v>
      </c>
      <c r="BH1547" s="157">
        <v>0</v>
      </c>
      <c r="BI1547" s="157">
        <v>0</v>
      </c>
      <c r="BJ1547" s="157">
        <v>0</v>
      </c>
      <c r="BK1547" s="157">
        <v>0</v>
      </c>
      <c r="BL1547" s="157">
        <v>0</v>
      </c>
      <c r="BM1547" s="157">
        <v>0</v>
      </c>
      <c r="BN1547" s="157">
        <v>0</v>
      </c>
      <c r="BO1547" s="157">
        <v>0</v>
      </c>
      <c r="BP1547" s="157">
        <v>4.8305800000000003E-6</v>
      </c>
      <c r="BQ1547" s="157">
        <v>5.2001306000000001E-3</v>
      </c>
      <c r="BR1547" s="157">
        <v>0</v>
      </c>
      <c r="BS1547" s="157">
        <v>0</v>
      </c>
      <c r="BT1547" s="157">
        <v>0</v>
      </c>
      <c r="BU1547"/>
      <c r="BV1547" s="155">
        <v>6.4399696E-6</v>
      </c>
      <c r="BW1547" s="155">
        <v>2.6547372999999999E-7</v>
      </c>
      <c r="BX1547" s="155">
        <v>3.4684619000000002E-6</v>
      </c>
      <c r="BY1547" s="155">
        <v>4.7810308E-10</v>
      </c>
      <c r="BZ1547" s="155">
        <v>8.4093834999999996E-7</v>
      </c>
      <c r="CA1547" s="155">
        <v>0</v>
      </c>
      <c r="CB1547" s="155">
        <v>0</v>
      </c>
      <c r="CC1547" s="155">
        <v>0</v>
      </c>
      <c r="CD1547" s="155">
        <v>0</v>
      </c>
      <c r="CE1547" s="155">
        <v>1.4584615E-9</v>
      </c>
      <c r="CF1547" s="155">
        <v>0</v>
      </c>
      <c r="CG1547" s="155">
        <v>0</v>
      </c>
      <c r="CH1547" s="155">
        <v>0</v>
      </c>
      <c r="CI1547" s="155">
        <v>2.0919758E-7</v>
      </c>
      <c r="CJ1547" s="155">
        <v>1.6539613999999999E-6</v>
      </c>
      <c r="CK1547" s="155">
        <v>1.5980282999999999E-13</v>
      </c>
      <c r="CL1547" s="155">
        <v>0</v>
      </c>
      <c r="CM1547"/>
      <c r="CN1547" s="284">
        <v>0</v>
      </c>
      <c r="CO1547" s="284">
        <v>0.12439496999999999</v>
      </c>
      <c r="CP1547" s="285">
        <v>0</v>
      </c>
      <c r="CQ1547" s="284">
        <v>1.8163325999999999E-4</v>
      </c>
      <c r="CR1547" s="284">
        <v>0</v>
      </c>
      <c r="CS1547" s="284">
        <v>0</v>
      </c>
      <c r="CT1547" s="284">
        <v>2.8436433000000001E-5</v>
      </c>
      <c r="CU1547" s="284">
        <v>0</v>
      </c>
      <c r="CV1547" s="284">
        <v>0</v>
      </c>
      <c r="CW1547" s="284">
        <v>0</v>
      </c>
      <c r="CX1547"/>
      <c r="CY1547"/>
      <c r="CZ1547"/>
      <c r="DA1547"/>
      <c r="DB1547" s="212"/>
      <c r="DC1547" s="48"/>
      <c r="DD1547" s="48"/>
      <c r="DE1547" s="48"/>
      <c r="DF1547" s="48"/>
      <c r="DG1547" s="48"/>
      <c r="DH1547" s="48"/>
      <c r="DI1547" s="48"/>
      <c r="DJ1547" s="48"/>
      <c r="DK1547" s="48"/>
      <c r="DL1547" s="48"/>
    </row>
    <row r="1548" spans="1:116" ht="14.4">
      <c r="A1548" t="s">
        <v>2924</v>
      </c>
      <c r="B1548" s="188" t="s">
        <v>1252</v>
      </c>
      <c r="C1548" s="151" t="str">
        <f t="shared" si="360"/>
        <v>B.044.01.260</v>
      </c>
      <c r="D1548" s="54" t="s">
        <v>1251</v>
      </c>
      <c r="E1548" s="150" t="s">
        <v>440</v>
      </c>
      <c r="F1548" s="153" t="str">
        <f t="shared" si="361"/>
        <v>Electricity Sudan production</v>
      </c>
      <c r="G1548" s="154">
        <f t="shared" si="362"/>
        <v>8.1961500000000007E-2</v>
      </c>
      <c r="H1548"/>
      <c r="I1548"/>
      <c r="J1548" s="227">
        <f t="shared" si="368"/>
        <v>1.6775403500000001E-2</v>
      </c>
      <c r="K1548"/>
      <c r="L1548" s="280">
        <f t="shared" si="369"/>
        <v>1.08152947E-3</v>
      </c>
      <c r="M1548" s="280">
        <f t="shared" si="370"/>
        <v>3.2273003199999998E-3</v>
      </c>
      <c r="N1548" s="281">
        <f t="shared" si="371"/>
        <v>1.7234870999999999E-4</v>
      </c>
      <c r="O1548" s="280">
        <v>1.2294225000000001E-2</v>
      </c>
      <c r="P1548" s="219">
        <v>2.5315125999999999E-3</v>
      </c>
      <c r="Q1548" s="219">
        <v>6.9578771999999995E-4</v>
      </c>
      <c r="R1548" s="219">
        <v>5.8898299999999995E-4</v>
      </c>
      <c r="S1548" s="219">
        <v>4.9254647000000003E-4</v>
      </c>
      <c r="T1548" s="219">
        <v>0</v>
      </c>
      <c r="U1548" s="219">
        <v>0</v>
      </c>
      <c r="V1548" s="219">
        <v>0</v>
      </c>
      <c r="W1548" s="286">
        <v>1.7234870999999999E-4</v>
      </c>
      <c r="X1548" s="219">
        <v>0</v>
      </c>
      <c r="Y1548" s="219">
        <v>0</v>
      </c>
      <c r="Z1548" s="219">
        <v>0</v>
      </c>
      <c r="AA1548" s="219">
        <v>0</v>
      </c>
      <c r="AB1548" s="219">
        <v>0</v>
      </c>
      <c r="AC1548"/>
      <c r="AD1548" s="227">
        <f t="shared" si="363"/>
        <v>1.2294225000000001E-2</v>
      </c>
      <c r="AE1548" s="227">
        <f t="shared" si="364"/>
        <v>4.3088297899999996E-3</v>
      </c>
      <c r="AF1548" s="227">
        <f t="shared" si="365"/>
        <v>3.2273003199999998E-3</v>
      </c>
      <c r="AG1548" s="227">
        <f t="shared" si="366"/>
        <v>3.2273003199999998E-3</v>
      </c>
      <c r="AH1548" s="227">
        <f t="shared" si="367"/>
        <v>1.7234870999999999E-4</v>
      </c>
      <c r="AI1548"/>
      <c r="AJ1548">
        <v>1.9353388</v>
      </c>
      <c r="AK1548" s="155">
        <v>1.0151372999999999</v>
      </c>
      <c r="AL1548" s="155">
        <v>0</v>
      </c>
      <c r="AM1548" s="155">
        <v>0</v>
      </c>
      <c r="AN1548" s="155">
        <v>2.8412898999999998E-2</v>
      </c>
      <c r="AO1548" s="155">
        <v>1.0725979E-2</v>
      </c>
      <c r="AP1548" s="155">
        <v>0.88106256000000005</v>
      </c>
      <c r="AQ1548"/>
      <c r="AR1548" s="156">
        <v>2.3147139999999998E-3</v>
      </c>
      <c r="AS1548" s="156">
        <v>2.1646756999999998E-3</v>
      </c>
      <c r="AT1548" s="156">
        <v>7.7510361000000002E-5</v>
      </c>
      <c r="AU1548" s="156">
        <v>7.2527975999999995E-5</v>
      </c>
      <c r="AV1548" s="282">
        <f t="shared" si="357"/>
        <v>1.29776719204E-7</v>
      </c>
      <c r="AW1548" s="282">
        <f t="shared" si="358"/>
        <v>2.8665073955480005E-10</v>
      </c>
      <c r="AX1548" s="283">
        <f t="shared" si="359"/>
        <v>1.0157979700700001E-2</v>
      </c>
      <c r="AY1548" s="157">
        <v>7.6060273000000005E-8</v>
      </c>
      <c r="AZ1548" s="157">
        <v>2.294922E-10</v>
      </c>
      <c r="BA1548" s="157">
        <v>6.2700548000000001E-15</v>
      </c>
      <c r="BB1548" s="157">
        <v>0</v>
      </c>
      <c r="BC1548" s="157">
        <v>0</v>
      </c>
      <c r="BD1548" s="157">
        <v>1.5783204000000001E-11</v>
      </c>
      <c r="BE1548" s="157">
        <v>5.3700663000000001E-8</v>
      </c>
      <c r="BF1548" s="157">
        <v>3.5993405000000002E-12</v>
      </c>
      <c r="BG1548" s="157">
        <v>5.3552929000000003E-11</v>
      </c>
      <c r="BH1548" s="157">
        <v>0</v>
      </c>
      <c r="BI1548" s="157">
        <v>0</v>
      </c>
      <c r="BJ1548" s="157">
        <v>0</v>
      </c>
      <c r="BK1548" s="157">
        <v>0</v>
      </c>
      <c r="BL1548" s="157">
        <v>0</v>
      </c>
      <c r="BM1548" s="157">
        <v>0</v>
      </c>
      <c r="BN1548" s="157">
        <v>0</v>
      </c>
      <c r="BO1548" s="157">
        <v>0</v>
      </c>
      <c r="BP1548" s="157">
        <v>6.6067007000000002E-6</v>
      </c>
      <c r="BQ1548" s="157">
        <v>1.0151373E-2</v>
      </c>
      <c r="BR1548" s="157">
        <v>0</v>
      </c>
      <c r="BS1548" s="157">
        <v>0</v>
      </c>
      <c r="BT1548" s="157">
        <v>0</v>
      </c>
      <c r="BU1548"/>
      <c r="BV1548" s="155">
        <v>4.7629496000000001E-6</v>
      </c>
      <c r="BW1548" s="155">
        <v>3.6921007E-7</v>
      </c>
      <c r="BX1548" s="155">
        <v>2.2853041E-6</v>
      </c>
      <c r="BY1548" s="155">
        <v>2.8040725000000002E-10</v>
      </c>
      <c r="BZ1548" s="155">
        <v>7.4499959999999999E-7</v>
      </c>
      <c r="CA1548" s="155">
        <v>0</v>
      </c>
      <c r="CB1548" s="155">
        <v>0</v>
      </c>
      <c r="CC1548" s="155">
        <v>0</v>
      </c>
      <c r="CD1548" s="155">
        <v>0</v>
      </c>
      <c r="CE1548" s="155">
        <v>8.5538704000000003E-10</v>
      </c>
      <c r="CF1548" s="155">
        <v>0</v>
      </c>
      <c r="CG1548" s="155">
        <v>0</v>
      </c>
      <c r="CH1548" s="155">
        <v>0</v>
      </c>
      <c r="CI1548" s="155">
        <v>1.3655388999999999E-7</v>
      </c>
      <c r="CJ1548" s="155">
        <v>1.2257459E-6</v>
      </c>
      <c r="CK1548" s="155">
        <v>2.1855956000000001E-13</v>
      </c>
      <c r="CL1548" s="155">
        <v>0</v>
      </c>
      <c r="CM1548"/>
      <c r="CN1548" s="284">
        <v>0</v>
      </c>
      <c r="CO1548" s="284">
        <v>8.1961501000000006E-2</v>
      </c>
      <c r="CP1548" s="285">
        <v>0</v>
      </c>
      <c r="CQ1548" s="284">
        <v>2.5260815999999999E-4</v>
      </c>
      <c r="CR1548" s="284">
        <v>0</v>
      </c>
      <c r="CS1548" s="284">
        <v>0</v>
      </c>
      <c r="CT1548" s="284">
        <v>2.7720116999999999E-5</v>
      </c>
      <c r="CU1548" s="284">
        <v>0</v>
      </c>
      <c r="CV1548" s="284">
        <v>0</v>
      </c>
      <c r="CW1548" s="284">
        <v>0</v>
      </c>
      <c r="CX1548"/>
      <c r="CY1548"/>
      <c r="CZ1548"/>
      <c r="DA1548"/>
      <c r="DB1548" s="212"/>
      <c r="DC1548" s="48"/>
      <c r="DD1548" s="48"/>
      <c r="DE1548" s="48"/>
      <c r="DF1548" s="48"/>
      <c r="DG1548" s="48"/>
      <c r="DH1548" s="48"/>
      <c r="DI1548" s="48"/>
      <c r="DJ1548" s="48"/>
      <c r="DK1548" s="48"/>
      <c r="DL1548" s="48"/>
    </row>
    <row r="1549" spans="1:116" ht="14.4">
      <c r="A1549" t="s">
        <v>2925</v>
      </c>
      <c r="B1549" s="188" t="s">
        <v>1252</v>
      </c>
      <c r="C1549" s="151" t="str">
        <f t="shared" si="360"/>
        <v>B.044.01.261</v>
      </c>
      <c r="D1549" s="54" t="s">
        <v>1251</v>
      </c>
      <c r="E1549" s="150" t="s">
        <v>440</v>
      </c>
      <c r="F1549" s="153" t="str">
        <f t="shared" si="361"/>
        <v>Electricity Suriname production</v>
      </c>
      <c r="G1549" s="154">
        <f t="shared" si="362"/>
        <v>0.13579476666666668</v>
      </c>
      <c r="H1549"/>
      <c r="I1549"/>
      <c r="J1549" s="227">
        <f t="shared" si="368"/>
        <v>2.7619808529999998E-2</v>
      </c>
      <c r="K1549"/>
      <c r="L1549" s="280">
        <f t="shared" si="369"/>
        <v>1.7968097100000001E-3</v>
      </c>
      <c r="M1549" s="280">
        <f t="shared" si="370"/>
        <v>5.3608383999999999E-3</v>
      </c>
      <c r="N1549" s="281">
        <f t="shared" si="371"/>
        <v>9.2945420000000001E-5</v>
      </c>
      <c r="O1549" s="280">
        <v>2.0369215E-2</v>
      </c>
      <c r="P1549" s="219">
        <v>4.1986869E-3</v>
      </c>
      <c r="Q1549" s="219">
        <v>1.1621514999999999E-3</v>
      </c>
      <c r="R1549" s="219">
        <v>9.8593901000000009E-4</v>
      </c>
      <c r="S1549" s="219">
        <v>8.1087070000000002E-4</v>
      </c>
      <c r="T1549" s="219">
        <v>0</v>
      </c>
      <c r="U1549" s="219">
        <v>0</v>
      </c>
      <c r="V1549" s="219">
        <v>0</v>
      </c>
      <c r="W1549" s="286">
        <v>9.2945420000000001E-5</v>
      </c>
      <c r="X1549" s="219">
        <v>0</v>
      </c>
      <c r="Y1549" s="219">
        <v>0</v>
      </c>
      <c r="Z1549" s="219">
        <v>0</v>
      </c>
      <c r="AA1549" s="219">
        <v>0</v>
      </c>
      <c r="AB1549" s="219">
        <v>0</v>
      </c>
      <c r="AC1549"/>
      <c r="AD1549" s="227">
        <f t="shared" si="363"/>
        <v>2.0369215E-2</v>
      </c>
      <c r="AE1549" s="227">
        <f t="shared" si="364"/>
        <v>7.1576481099999995E-3</v>
      </c>
      <c r="AF1549" s="227">
        <f t="shared" si="365"/>
        <v>5.3608383999999999E-3</v>
      </c>
      <c r="AG1549" s="227">
        <f t="shared" si="366"/>
        <v>5.3608383999999999E-3</v>
      </c>
      <c r="AH1549" s="227">
        <f t="shared" si="367"/>
        <v>9.2945420000000001E-5</v>
      </c>
      <c r="AI1549"/>
      <c r="AJ1549">
        <v>2.2040850000000001</v>
      </c>
      <c r="AK1549" s="155">
        <v>1.7051605000000001</v>
      </c>
      <c r="AL1549" s="155">
        <v>0</v>
      </c>
      <c r="AM1549" s="155">
        <v>0</v>
      </c>
      <c r="AN1549" s="155">
        <v>1.7824128000000002E-2</v>
      </c>
      <c r="AO1549" s="155">
        <v>5.2868174999999998E-3</v>
      </c>
      <c r="AP1549" s="155">
        <v>0.47581356000000002</v>
      </c>
      <c r="AQ1549"/>
      <c r="AR1549" s="156">
        <v>3.8363271000000001E-3</v>
      </c>
      <c r="AS1549" s="156">
        <v>3.5864546E-3</v>
      </c>
      <c r="AT1549" s="156">
        <v>1.2846219999999999E-4</v>
      </c>
      <c r="AU1549" s="156">
        <v>1.2141029E-4</v>
      </c>
      <c r="AV1549" s="282">
        <f t="shared" si="357"/>
        <v>2.15015263588E-7</v>
      </c>
      <c r="AW1549" s="282">
        <f t="shared" si="358"/>
        <v>4.7508210809900006E-10</v>
      </c>
      <c r="AX1549" s="283">
        <f t="shared" si="359"/>
        <v>1.7004241907800002E-2</v>
      </c>
      <c r="AY1549" s="157">
        <v>1.2601754000000001E-7</v>
      </c>
      <c r="AZ1549" s="157">
        <v>3.8022534000000001E-10</v>
      </c>
      <c r="BA1549" s="157">
        <v>1.0388299000000001E-14</v>
      </c>
      <c r="BB1549" s="157">
        <v>0</v>
      </c>
      <c r="BC1549" s="157">
        <v>0</v>
      </c>
      <c r="BD1549" s="157">
        <v>2.6420588000000001E-11</v>
      </c>
      <c r="BE1549" s="157">
        <v>8.8971302999999997E-8</v>
      </c>
      <c r="BF1549" s="157">
        <v>6.0251828000000004E-12</v>
      </c>
      <c r="BG1549" s="157">
        <v>8.8821196999999996E-11</v>
      </c>
      <c r="BH1549" s="157">
        <v>0</v>
      </c>
      <c r="BI1549" s="157">
        <v>0</v>
      </c>
      <c r="BJ1549" s="157">
        <v>0</v>
      </c>
      <c r="BK1549" s="157">
        <v>0</v>
      </c>
      <c r="BL1549" s="157">
        <v>0</v>
      </c>
      <c r="BM1549" s="157">
        <v>0</v>
      </c>
      <c r="BN1549" s="157">
        <v>0</v>
      </c>
      <c r="BO1549" s="157">
        <v>0</v>
      </c>
      <c r="BP1549" s="157">
        <v>3.5629078000000001E-6</v>
      </c>
      <c r="BQ1549" s="157">
        <v>1.7000679000000001E-2</v>
      </c>
      <c r="BR1549" s="157">
        <v>0</v>
      </c>
      <c r="BS1549" s="157">
        <v>0</v>
      </c>
      <c r="BT1549" s="157">
        <v>0</v>
      </c>
      <c r="BU1549"/>
      <c r="BV1549" s="155">
        <v>7.9166381000000003E-6</v>
      </c>
      <c r="BW1549" s="155">
        <v>6.1236016999999999E-7</v>
      </c>
      <c r="BX1549" s="155">
        <v>3.7863183E-6</v>
      </c>
      <c r="BY1549" s="155">
        <v>4.6939292000000005E-10</v>
      </c>
      <c r="BZ1549" s="155">
        <v>1.2302164000000001E-6</v>
      </c>
      <c r="CA1549" s="155">
        <v>0</v>
      </c>
      <c r="CB1549" s="155">
        <v>0</v>
      </c>
      <c r="CC1549" s="155">
        <v>0</v>
      </c>
      <c r="CD1549" s="155">
        <v>0</v>
      </c>
      <c r="CE1549" s="155">
        <v>1.431891E-9</v>
      </c>
      <c r="CF1549" s="155">
        <v>0</v>
      </c>
      <c r="CG1549" s="155">
        <v>0</v>
      </c>
      <c r="CH1549" s="155">
        <v>0</v>
      </c>
      <c r="CI1549" s="155">
        <v>2.2821783E-7</v>
      </c>
      <c r="CJ1549" s="155">
        <v>2.0576239999999998E-6</v>
      </c>
      <c r="CK1549" s="155">
        <v>1.1786633E-13</v>
      </c>
      <c r="CL1549" s="155">
        <v>0</v>
      </c>
      <c r="CM1549"/>
      <c r="CN1549" s="284">
        <v>0</v>
      </c>
      <c r="CO1549" s="284">
        <v>0.13579475999999999</v>
      </c>
      <c r="CP1549" s="285">
        <v>0</v>
      </c>
      <c r="CQ1549" s="284">
        <v>4.1896791000000001E-4</v>
      </c>
      <c r="CR1549" s="284">
        <v>0</v>
      </c>
      <c r="CS1549" s="284">
        <v>0</v>
      </c>
      <c r="CT1549" s="284">
        <v>4.5824804E-5</v>
      </c>
      <c r="CU1549" s="284">
        <v>0</v>
      </c>
      <c r="CV1549" s="284">
        <v>0</v>
      </c>
      <c r="CW1549" s="284">
        <v>0</v>
      </c>
      <c r="CX1549"/>
      <c r="CY1549"/>
      <c r="CZ1549"/>
      <c r="DA1549"/>
      <c r="DB1549" s="212"/>
      <c r="DC1549" s="48"/>
      <c r="DD1549" s="48"/>
      <c r="DE1549" s="48"/>
      <c r="DF1549" s="48"/>
      <c r="DG1549" s="48"/>
      <c r="DH1549" s="48"/>
      <c r="DI1549" s="48"/>
      <c r="DJ1549" s="48"/>
      <c r="DK1549" s="48"/>
      <c r="DL1549" s="48"/>
    </row>
    <row r="1550" spans="1:116" ht="14.4">
      <c r="A1550" t="s">
        <v>2926</v>
      </c>
      <c r="B1550" s="188" t="s">
        <v>1252</v>
      </c>
      <c r="C1550" s="151" t="str">
        <f t="shared" si="360"/>
        <v>B.044.01.262</v>
      </c>
      <c r="D1550" s="54" t="s">
        <v>1251</v>
      </c>
      <c r="E1550" s="150" t="s">
        <v>440</v>
      </c>
      <c r="F1550" s="153" t="str">
        <f t="shared" si="361"/>
        <v>Electricity Syria production</v>
      </c>
      <c r="G1550" s="154">
        <f t="shared" si="362"/>
        <v>0.24663575333333337</v>
      </c>
      <c r="H1550"/>
      <c r="I1550"/>
      <c r="J1550" s="227">
        <f t="shared" si="368"/>
        <v>4.9938983798000006E-2</v>
      </c>
      <c r="K1550"/>
      <c r="L1550" s="280">
        <f t="shared" si="369"/>
        <v>4.0005885999999996E-3</v>
      </c>
      <c r="M1550" s="280">
        <f t="shared" si="370"/>
        <v>8.9322571999999999E-3</v>
      </c>
      <c r="N1550" s="281">
        <f t="shared" si="371"/>
        <v>1.0774998000000001E-5</v>
      </c>
      <c r="O1550" s="280">
        <v>3.6995363000000003E-2</v>
      </c>
      <c r="P1550" s="219">
        <v>6.1121897999999999E-3</v>
      </c>
      <c r="Q1550" s="219">
        <v>2.8200674E-3</v>
      </c>
      <c r="R1550" s="219">
        <v>2.4802832999999999E-3</v>
      </c>
      <c r="S1550" s="219">
        <v>1.5203052999999999E-3</v>
      </c>
      <c r="T1550" s="219">
        <v>0</v>
      </c>
      <c r="U1550" s="219">
        <v>0</v>
      </c>
      <c r="V1550" s="219">
        <v>0</v>
      </c>
      <c r="W1550" s="286">
        <v>1.0774998000000001E-5</v>
      </c>
      <c r="X1550" s="219">
        <v>0</v>
      </c>
      <c r="Y1550" s="219">
        <v>0</v>
      </c>
      <c r="Z1550" s="219">
        <v>0</v>
      </c>
      <c r="AA1550" s="219">
        <v>0</v>
      </c>
      <c r="AB1550" s="219">
        <v>0</v>
      </c>
      <c r="AC1550"/>
      <c r="AD1550" s="227">
        <f t="shared" si="363"/>
        <v>3.6995363000000003E-2</v>
      </c>
      <c r="AE1550" s="227">
        <f t="shared" si="364"/>
        <v>1.29328458E-2</v>
      </c>
      <c r="AF1550" s="227">
        <f t="shared" si="365"/>
        <v>8.9322571999999999E-3</v>
      </c>
      <c r="AG1550" s="227">
        <f t="shared" si="366"/>
        <v>8.9322571999999999E-3</v>
      </c>
      <c r="AH1550" s="227">
        <f t="shared" si="367"/>
        <v>1.0774998000000001E-5</v>
      </c>
      <c r="AI1550"/>
      <c r="AJ1550">
        <v>3.080689</v>
      </c>
      <c r="AK1550" s="155">
        <v>3.0207291999999999</v>
      </c>
      <c r="AL1550" s="155">
        <v>0</v>
      </c>
      <c r="AM1550" s="155">
        <v>0</v>
      </c>
      <c r="AN1550" s="155">
        <v>6.3760199999999996E-3</v>
      </c>
      <c r="AO1550" s="155">
        <v>6.3039743000000001E-3</v>
      </c>
      <c r="AP1550" s="155">
        <v>4.7279805000000001E-2</v>
      </c>
      <c r="AQ1550"/>
      <c r="AR1550" s="156">
        <v>6.4928876000000003E-3</v>
      </c>
      <c r="AS1550" s="156">
        <v>6.0680977000000004E-3</v>
      </c>
      <c r="AT1550" s="156">
        <v>2.2579933000000001E-4</v>
      </c>
      <c r="AU1550" s="156">
        <v>1.9899060000000001E-4</v>
      </c>
      <c r="AV1550" s="282">
        <f t="shared" si="357"/>
        <v>3.6379482510699999E-7</v>
      </c>
      <c r="AW1550" s="282">
        <f t="shared" si="358"/>
        <v>8.3505669463500001E-10</v>
      </c>
      <c r="AX1550" s="283">
        <f t="shared" si="359"/>
        <v>2.7869832041589999E-2</v>
      </c>
      <c r="AY1550" s="157">
        <v>2.2887798E-7</v>
      </c>
      <c r="AZ1550" s="157">
        <v>6.9058010999999998E-10</v>
      </c>
      <c r="BA1550" s="157">
        <v>1.8867634999999999E-14</v>
      </c>
      <c r="BB1550" s="157">
        <v>0</v>
      </c>
      <c r="BC1550" s="157">
        <v>0</v>
      </c>
      <c r="BD1550" s="157">
        <v>6.6465107000000004E-11</v>
      </c>
      <c r="BE1550" s="157">
        <v>1.3485038E-7</v>
      </c>
      <c r="BF1550" s="157">
        <v>1.5157287E-11</v>
      </c>
      <c r="BG1550" s="157">
        <v>1.2930043000000001E-10</v>
      </c>
      <c r="BH1550" s="157">
        <v>0</v>
      </c>
      <c r="BI1550" s="157">
        <v>0</v>
      </c>
      <c r="BJ1550" s="157">
        <v>0</v>
      </c>
      <c r="BK1550" s="157">
        <v>0</v>
      </c>
      <c r="BL1550" s="157">
        <v>0</v>
      </c>
      <c r="BM1550" s="157">
        <v>0</v>
      </c>
      <c r="BN1550" s="157">
        <v>0</v>
      </c>
      <c r="BO1550" s="157">
        <v>0</v>
      </c>
      <c r="BP1550" s="157">
        <v>4.1304159E-7</v>
      </c>
      <c r="BQ1550" s="157">
        <v>2.7869418999999999E-2</v>
      </c>
      <c r="BR1550" s="157">
        <v>0</v>
      </c>
      <c r="BS1550" s="157">
        <v>0</v>
      </c>
      <c r="BT1550" s="157">
        <v>0</v>
      </c>
      <c r="BU1550"/>
      <c r="BV1550" s="155">
        <v>1.3987792E-5</v>
      </c>
      <c r="BW1550" s="155">
        <v>8.9143622000000005E-7</v>
      </c>
      <c r="BX1550" s="155">
        <v>6.8768592000000004E-6</v>
      </c>
      <c r="BY1550" s="155">
        <v>1.1808311000000001E-9</v>
      </c>
      <c r="BZ1550" s="155">
        <v>2.0951016999999999E-6</v>
      </c>
      <c r="CA1550" s="155">
        <v>0</v>
      </c>
      <c r="CB1550" s="155">
        <v>0</v>
      </c>
      <c r="CC1550" s="155">
        <v>0</v>
      </c>
      <c r="CD1550" s="155">
        <v>0</v>
      </c>
      <c r="CE1550" s="155">
        <v>3.6021450000000001E-9</v>
      </c>
      <c r="CF1550" s="155">
        <v>0</v>
      </c>
      <c r="CG1550" s="155">
        <v>0</v>
      </c>
      <c r="CH1550" s="155">
        <v>0</v>
      </c>
      <c r="CI1550" s="155">
        <v>5.3198555999999998E-7</v>
      </c>
      <c r="CJ1550" s="155">
        <v>3.5876266000000001E-6</v>
      </c>
      <c r="CK1550" s="155">
        <v>1.3664035E-14</v>
      </c>
      <c r="CL1550" s="155">
        <v>0</v>
      </c>
      <c r="CM1550"/>
      <c r="CN1550" s="284">
        <v>0</v>
      </c>
      <c r="CO1550" s="284">
        <v>0.24663574999999999</v>
      </c>
      <c r="CP1550" s="285">
        <v>0</v>
      </c>
      <c r="CQ1550" s="284">
        <v>6.0990768000000002E-4</v>
      </c>
      <c r="CR1550" s="284">
        <v>0</v>
      </c>
      <c r="CS1550" s="284">
        <v>0</v>
      </c>
      <c r="CT1550" s="284">
        <v>7.5184978999999995E-5</v>
      </c>
      <c r="CU1550" s="284">
        <v>0</v>
      </c>
      <c r="CV1550" s="284">
        <v>0</v>
      </c>
      <c r="CW1550" s="284">
        <v>0</v>
      </c>
      <c r="CX1550"/>
      <c r="CY1550"/>
      <c r="CZ1550"/>
      <c r="DA1550"/>
      <c r="DB1550" s="212"/>
      <c r="DC1550" s="48"/>
      <c r="DD1550" s="48"/>
      <c r="DE1550" s="48"/>
      <c r="DF1550" s="48"/>
      <c r="DG1550" s="48"/>
      <c r="DH1550" s="48"/>
      <c r="DI1550" s="48"/>
      <c r="DJ1550" s="48"/>
      <c r="DK1550" s="48"/>
      <c r="DL1550" s="48"/>
    </row>
    <row r="1551" spans="1:116" ht="14.4">
      <c r="A1551" t="s">
        <v>2927</v>
      </c>
      <c r="B1551" s="188" t="s">
        <v>1252</v>
      </c>
      <c r="C1551" s="151" t="str">
        <f t="shared" si="360"/>
        <v>B.044.01.263</v>
      </c>
      <c r="D1551" s="54" t="s">
        <v>1251</v>
      </c>
      <c r="E1551" s="150" t="s">
        <v>440</v>
      </c>
      <c r="F1551" s="153" t="str">
        <f t="shared" si="361"/>
        <v>Electricity Taiwan production</v>
      </c>
      <c r="G1551" s="154">
        <f t="shared" si="362"/>
        <v>0.20332518000000002</v>
      </c>
      <c r="H1551"/>
      <c r="I1551"/>
      <c r="J1551" s="227">
        <f t="shared" si="368"/>
        <v>4.0149971534000004E-2</v>
      </c>
      <c r="K1551"/>
      <c r="L1551" s="280">
        <f t="shared" si="369"/>
        <v>3.4644466000000001E-3</v>
      </c>
      <c r="M1551" s="280">
        <f t="shared" si="370"/>
        <v>5.0770658000000007E-3</v>
      </c>
      <c r="N1551" s="281">
        <f t="shared" si="371"/>
        <v>1.109682134E-3</v>
      </c>
      <c r="O1551" s="280">
        <v>3.0498777000000001E-2</v>
      </c>
      <c r="P1551" s="219">
        <v>2.5185921000000001E-3</v>
      </c>
      <c r="Q1551" s="219">
        <v>2.5584737000000001E-3</v>
      </c>
      <c r="R1551" s="219">
        <v>2.2573442000000002E-3</v>
      </c>
      <c r="S1551" s="219">
        <v>1.2071024E-3</v>
      </c>
      <c r="T1551" s="219">
        <v>0</v>
      </c>
      <c r="U1551" s="219">
        <v>0</v>
      </c>
      <c r="V1551" s="219">
        <v>0</v>
      </c>
      <c r="W1551" s="286">
        <v>2.7918834000000001E-5</v>
      </c>
      <c r="X1551" s="219">
        <v>0</v>
      </c>
      <c r="Y1551" s="219">
        <v>1.0817633E-3</v>
      </c>
      <c r="Z1551" s="219">
        <v>0</v>
      </c>
      <c r="AA1551" s="219">
        <v>0</v>
      </c>
      <c r="AB1551" s="219">
        <v>0</v>
      </c>
      <c r="AC1551"/>
      <c r="AD1551" s="227">
        <f t="shared" si="363"/>
        <v>3.0498777000000001E-2</v>
      </c>
      <c r="AE1551" s="227">
        <f t="shared" si="364"/>
        <v>8.5415124000000012E-3</v>
      </c>
      <c r="AF1551" s="227">
        <f t="shared" si="365"/>
        <v>5.0770658000000007E-3</v>
      </c>
      <c r="AG1551" s="227">
        <f t="shared" si="366"/>
        <v>5.0770658000000007E-3</v>
      </c>
      <c r="AH1551" s="227">
        <f t="shared" si="367"/>
        <v>1.109682134E-3</v>
      </c>
      <c r="AI1551"/>
      <c r="AJ1551">
        <v>2.5375123999999998</v>
      </c>
      <c r="AK1551" s="155">
        <v>2.2580252999999999</v>
      </c>
      <c r="AL1551" s="155">
        <v>0.14987318999999999</v>
      </c>
      <c r="AM1551" s="155">
        <v>0</v>
      </c>
      <c r="AN1551" s="155">
        <v>2.3481436000000001E-2</v>
      </c>
      <c r="AO1551" s="155">
        <v>9.0975880999999995E-2</v>
      </c>
      <c r="AP1551" s="155">
        <v>1.5156631E-2</v>
      </c>
      <c r="AQ1551"/>
      <c r="AR1551" s="156">
        <v>4.4747876000000002E-3</v>
      </c>
      <c r="AS1551" s="156">
        <v>4.2270563000000004E-3</v>
      </c>
      <c r="AT1551" s="156">
        <v>1.7208271000000001E-4</v>
      </c>
      <c r="AU1551" s="156">
        <v>7.564851E-5</v>
      </c>
      <c r="AV1551" s="282">
        <f t="shared" si="357"/>
        <v>2.5342064692199998E-7</v>
      </c>
      <c r="AW1551" s="282">
        <f t="shared" si="358"/>
        <v>6.3640054737599994E-10</v>
      </c>
      <c r="AX1551" s="283">
        <f t="shared" si="359"/>
        <v>1.0595029508900001E-2</v>
      </c>
      <c r="AY1551" s="157">
        <v>1.8868577000000001E-7</v>
      </c>
      <c r="AZ1551" s="157">
        <v>5.6931050999999997E-10</v>
      </c>
      <c r="BA1551" s="157">
        <v>1.5554375999999998E-14</v>
      </c>
      <c r="BB1551" s="157">
        <v>0</v>
      </c>
      <c r="BC1551" s="157">
        <v>0</v>
      </c>
      <c r="BD1551" s="157">
        <v>6.0490922000000005E-11</v>
      </c>
      <c r="BE1551" s="157">
        <v>6.4674385999999998E-8</v>
      </c>
      <c r="BF1551" s="157">
        <v>1.3794881E-11</v>
      </c>
      <c r="BG1551" s="157">
        <v>5.3279601999999999E-11</v>
      </c>
      <c r="BH1551" s="157">
        <v>0</v>
      </c>
      <c r="BI1551" s="157">
        <v>0</v>
      </c>
      <c r="BJ1551" s="157">
        <v>0</v>
      </c>
      <c r="BK1551" s="157">
        <v>0</v>
      </c>
      <c r="BL1551" s="157">
        <v>0</v>
      </c>
      <c r="BM1551" s="157">
        <v>0</v>
      </c>
      <c r="BN1551" s="157">
        <v>0</v>
      </c>
      <c r="BO1551" s="157">
        <v>0</v>
      </c>
      <c r="BP1551" s="157">
        <v>2.6305089000000002E-6</v>
      </c>
      <c r="BQ1551" s="157">
        <v>1.0592399000000001E-2</v>
      </c>
      <c r="BR1551" s="157">
        <v>0</v>
      </c>
      <c r="BS1551" s="157">
        <v>0</v>
      </c>
      <c r="BT1551" s="157">
        <v>0</v>
      </c>
      <c r="BU1551"/>
      <c r="BV1551" s="155">
        <v>1.0742167999999999E-5</v>
      </c>
      <c r="BW1551" s="155">
        <v>3.6732567999999999E-7</v>
      </c>
      <c r="BX1551" s="155">
        <v>5.6692455000000002E-6</v>
      </c>
      <c r="BY1551" s="155">
        <v>1.0746925999999999E-9</v>
      </c>
      <c r="BZ1551" s="155">
        <v>1.3830322000000001E-6</v>
      </c>
      <c r="CA1551" s="155">
        <v>0</v>
      </c>
      <c r="CB1551" s="155">
        <v>0</v>
      </c>
      <c r="CC1551" s="155">
        <v>0</v>
      </c>
      <c r="CD1551" s="155">
        <v>0</v>
      </c>
      <c r="CE1551" s="155">
        <v>3.2783678999999999E-9</v>
      </c>
      <c r="CF1551" s="155">
        <v>0</v>
      </c>
      <c r="CG1551" s="155">
        <v>0</v>
      </c>
      <c r="CH1551" s="155">
        <v>0</v>
      </c>
      <c r="CI1551" s="155">
        <v>4.5534785999999998E-7</v>
      </c>
      <c r="CJ1551" s="155">
        <v>2.8628637000000002E-6</v>
      </c>
      <c r="CK1551" s="155">
        <v>3.5404547000000001E-14</v>
      </c>
      <c r="CL1551" s="155">
        <v>0</v>
      </c>
      <c r="CM1551"/>
      <c r="CN1551" s="284">
        <v>0</v>
      </c>
      <c r="CO1551" s="284">
        <v>0.20332517999999999</v>
      </c>
      <c r="CP1551" s="285">
        <v>0</v>
      </c>
      <c r="CQ1551" s="284">
        <v>2.5131888E-4</v>
      </c>
      <c r="CR1551" s="284">
        <v>0</v>
      </c>
      <c r="CS1551" s="284">
        <v>0</v>
      </c>
      <c r="CT1551" s="284">
        <v>4.5460678000000003E-5</v>
      </c>
      <c r="CU1551" s="284">
        <v>0</v>
      </c>
      <c r="CV1551" s="284">
        <v>0</v>
      </c>
      <c r="CW1551" s="284">
        <v>0</v>
      </c>
      <c r="CX1551"/>
      <c r="CY1551"/>
      <c r="CZ1551"/>
      <c r="DA1551"/>
      <c r="DB1551" s="212"/>
      <c r="DC1551" s="48"/>
      <c r="DD1551" s="48"/>
      <c r="DE1551" s="48"/>
      <c r="DF1551" s="48"/>
      <c r="DG1551" s="48"/>
      <c r="DH1551" s="48"/>
      <c r="DI1551" s="48"/>
      <c r="DJ1551" s="48"/>
      <c r="DK1551" s="48"/>
      <c r="DL1551" s="48"/>
    </row>
    <row r="1552" spans="1:116" ht="14.4">
      <c r="A1552" t="s">
        <v>2928</v>
      </c>
      <c r="B1552" s="188" t="s">
        <v>1252</v>
      </c>
      <c r="C1552" s="151" t="str">
        <f t="shared" si="360"/>
        <v>B.044.01.264</v>
      </c>
      <c r="D1552" s="54" t="s">
        <v>1251</v>
      </c>
      <c r="E1552" s="150" t="s">
        <v>440</v>
      </c>
      <c r="F1552" s="153" t="str">
        <f t="shared" si="361"/>
        <v>Electricity Tajikistan production</v>
      </c>
      <c r="G1552" s="154">
        <f t="shared" si="362"/>
        <v>3.5290592666666669E-2</v>
      </c>
      <c r="H1552"/>
      <c r="I1552"/>
      <c r="J1552" s="227">
        <f t="shared" si="368"/>
        <v>6.6978223100000005E-3</v>
      </c>
      <c r="K1552"/>
      <c r="L1552" s="280">
        <f t="shared" si="369"/>
        <v>4.9355445000000004E-4</v>
      </c>
      <c r="M1552" s="280">
        <f t="shared" si="370"/>
        <v>7.0050420000000008E-4</v>
      </c>
      <c r="N1552" s="281">
        <f t="shared" si="371"/>
        <v>2.1017476000000001E-4</v>
      </c>
      <c r="O1552" s="280">
        <v>5.2935889E-3</v>
      </c>
      <c r="P1552" s="219">
        <v>3.5032401000000002E-4</v>
      </c>
      <c r="Q1552" s="219">
        <v>3.5018019000000001E-4</v>
      </c>
      <c r="R1552" s="219">
        <v>3.0244659000000003E-4</v>
      </c>
      <c r="S1552" s="219">
        <v>1.9110785999999999E-4</v>
      </c>
      <c r="T1552" s="219">
        <v>0</v>
      </c>
      <c r="U1552" s="219">
        <v>0</v>
      </c>
      <c r="V1552" s="219">
        <v>0</v>
      </c>
      <c r="W1552" s="286">
        <v>2.1017476000000001E-4</v>
      </c>
      <c r="X1552" s="219">
        <v>0</v>
      </c>
      <c r="Y1552" s="219">
        <v>0</v>
      </c>
      <c r="Z1552" s="219">
        <v>0</v>
      </c>
      <c r="AA1552" s="219">
        <v>0</v>
      </c>
      <c r="AB1552" s="219">
        <v>0</v>
      </c>
      <c r="AC1552"/>
      <c r="AD1552" s="227">
        <f t="shared" si="363"/>
        <v>5.2935889E-3</v>
      </c>
      <c r="AE1552" s="227">
        <f t="shared" si="364"/>
        <v>1.1940586500000002E-3</v>
      </c>
      <c r="AF1552" s="227">
        <f t="shared" si="365"/>
        <v>7.0050420000000008E-4</v>
      </c>
      <c r="AG1552" s="227">
        <f t="shared" si="366"/>
        <v>7.0050420000000008E-4</v>
      </c>
      <c r="AH1552" s="227">
        <f t="shared" si="367"/>
        <v>2.1017476000000001E-4</v>
      </c>
      <c r="AI1552"/>
      <c r="AJ1552">
        <v>1.4516217</v>
      </c>
      <c r="AK1552" s="155">
        <v>0.35889654999999998</v>
      </c>
      <c r="AL1552" s="155">
        <v>0</v>
      </c>
      <c r="AM1552" s="155">
        <v>0</v>
      </c>
      <c r="AN1552" s="155">
        <v>0</v>
      </c>
      <c r="AO1552" s="155">
        <v>0</v>
      </c>
      <c r="AP1552" s="155">
        <v>1.0927252000000001</v>
      </c>
      <c r="AQ1552"/>
      <c r="AR1552" s="156">
        <v>7.3879152999999998E-4</v>
      </c>
      <c r="AS1552" s="156">
        <v>7.0252273999999999E-4</v>
      </c>
      <c r="AT1552" s="156">
        <v>2.9223637E-5</v>
      </c>
      <c r="AU1552" s="156">
        <v>7.0451541999999998E-6</v>
      </c>
      <c r="AV1552" s="282">
        <f t="shared" si="357"/>
        <v>4.21176698778E-8</v>
      </c>
      <c r="AW1552" s="282">
        <f t="shared" si="358"/>
        <v>1.080755799304E-10</v>
      </c>
      <c r="AX1552" s="283">
        <f t="shared" si="359"/>
        <v>9.8671626920000008E-4</v>
      </c>
      <c r="AY1552" s="157">
        <v>3.2749669999999999E-8</v>
      </c>
      <c r="AZ1552" s="157">
        <v>9.8813659999999999E-11</v>
      </c>
      <c r="BA1552" s="157">
        <v>2.6997304000000001E-15</v>
      </c>
      <c r="BB1552" s="157">
        <v>0</v>
      </c>
      <c r="BC1552" s="157">
        <v>0</v>
      </c>
      <c r="BD1552" s="157">
        <v>8.1047778000000001E-12</v>
      </c>
      <c r="BE1552" s="157">
        <v>9.3598951000000004E-9</v>
      </c>
      <c r="BF1552" s="157">
        <v>1.8482847000000002E-12</v>
      </c>
      <c r="BG1552" s="157">
        <v>7.4109355000000006E-12</v>
      </c>
      <c r="BH1552" s="157">
        <v>0</v>
      </c>
      <c r="BI1552" s="157">
        <v>0</v>
      </c>
      <c r="BJ1552" s="157">
        <v>0</v>
      </c>
      <c r="BK1552" s="157">
        <v>0</v>
      </c>
      <c r="BL1552" s="157">
        <v>0</v>
      </c>
      <c r="BM1552" s="157">
        <v>0</v>
      </c>
      <c r="BN1552" s="157">
        <v>0</v>
      </c>
      <c r="BO1552" s="157">
        <v>0</v>
      </c>
      <c r="BP1552" s="157">
        <v>8.0566992000000008E-6</v>
      </c>
      <c r="BQ1552" s="157">
        <v>9.786595700000001E-4</v>
      </c>
      <c r="BR1552" s="157">
        <v>0</v>
      </c>
      <c r="BS1552" s="157">
        <v>0</v>
      </c>
      <c r="BT1552" s="157">
        <v>0</v>
      </c>
      <c r="BU1552"/>
      <c r="BV1552" s="155">
        <v>1.7403039000000001E-6</v>
      </c>
      <c r="BW1552" s="155">
        <v>5.1093229000000003E-8</v>
      </c>
      <c r="BX1552" s="155">
        <v>9.8399536999999996E-7</v>
      </c>
      <c r="BY1552" s="155">
        <v>1.4399094000000001E-10</v>
      </c>
      <c r="BZ1552" s="155">
        <v>2.1314410000000001E-7</v>
      </c>
      <c r="CA1552" s="155">
        <v>0</v>
      </c>
      <c r="CB1552" s="155">
        <v>0</v>
      </c>
      <c r="CC1552" s="155">
        <v>0</v>
      </c>
      <c r="CD1552" s="155">
        <v>0</v>
      </c>
      <c r="CE1552" s="155">
        <v>4.3924678999999998E-10</v>
      </c>
      <c r="CF1552" s="155">
        <v>0</v>
      </c>
      <c r="CG1552" s="155">
        <v>0</v>
      </c>
      <c r="CH1552" s="155">
        <v>0</v>
      </c>
      <c r="CI1552" s="155">
        <v>6.1130930000000004E-8</v>
      </c>
      <c r="CJ1552" s="155">
        <v>4.3035681000000002E-7</v>
      </c>
      <c r="CK1552" s="155">
        <v>2.6652767999999999E-13</v>
      </c>
      <c r="CL1552" s="155">
        <v>0</v>
      </c>
      <c r="CM1552"/>
      <c r="CN1552" s="284">
        <v>0</v>
      </c>
      <c r="CO1552" s="284">
        <v>3.5290593000000002E-2</v>
      </c>
      <c r="CP1552" s="285">
        <v>0</v>
      </c>
      <c r="CQ1552" s="284">
        <v>3.4957243000000002E-5</v>
      </c>
      <c r="CR1552" s="284">
        <v>0</v>
      </c>
      <c r="CS1552" s="284">
        <v>0</v>
      </c>
      <c r="CT1552" s="284">
        <v>6.9020574999999999E-6</v>
      </c>
      <c r="CU1552" s="284">
        <v>0</v>
      </c>
      <c r="CV1552" s="284">
        <v>0</v>
      </c>
      <c r="CW1552" s="284">
        <v>0</v>
      </c>
      <c r="CX1552"/>
      <c r="CY1552"/>
      <c r="CZ1552"/>
      <c r="DA1552"/>
      <c r="DB1552" s="212"/>
      <c r="DC1552" s="48"/>
      <c r="DD1552" s="48"/>
      <c r="DE1552" s="48"/>
      <c r="DF1552" s="48"/>
      <c r="DG1552" s="48"/>
      <c r="DH1552" s="48"/>
      <c r="DI1552" s="48"/>
      <c r="DJ1552" s="48"/>
      <c r="DK1552" s="48"/>
      <c r="DL1552" s="48"/>
    </row>
    <row r="1553" spans="1:116" ht="14.4">
      <c r="A1553" t="s">
        <v>2929</v>
      </c>
      <c r="B1553" s="188" t="s">
        <v>1252</v>
      </c>
      <c r="C1553" s="151" t="str">
        <f t="shared" si="360"/>
        <v>B.044.01.265</v>
      </c>
      <c r="D1553" s="54" t="s">
        <v>1251</v>
      </c>
      <c r="E1553" s="150" t="s">
        <v>440</v>
      </c>
      <c r="F1553" s="153" t="str">
        <f t="shared" si="361"/>
        <v>Electricity Tanzania production</v>
      </c>
      <c r="G1553" s="154">
        <f t="shared" si="362"/>
        <v>0.17940813333333333</v>
      </c>
      <c r="H1553"/>
      <c r="I1553"/>
      <c r="J1553" s="227">
        <f t="shared" si="368"/>
        <v>3.6314937542999998E-2</v>
      </c>
      <c r="K1553"/>
      <c r="L1553" s="280">
        <f t="shared" si="369"/>
        <v>3.8202339E-3</v>
      </c>
      <c r="M1553" s="280">
        <f t="shared" si="370"/>
        <v>5.5244765999999997E-3</v>
      </c>
      <c r="N1553" s="281">
        <f t="shared" si="371"/>
        <v>5.9007042999999997E-5</v>
      </c>
      <c r="O1553" s="280">
        <v>2.691122E-2</v>
      </c>
      <c r="P1553" s="219">
        <v>2.6074518000000001E-3</v>
      </c>
      <c r="Q1553" s="219">
        <v>2.9170248000000001E-3</v>
      </c>
      <c r="R1553" s="219">
        <v>2.6428583999999998E-3</v>
      </c>
      <c r="S1553" s="219">
        <v>1.1773755E-3</v>
      </c>
      <c r="T1553" s="219">
        <v>0</v>
      </c>
      <c r="U1553" s="219">
        <v>0</v>
      </c>
      <c r="V1553" s="219">
        <v>0</v>
      </c>
      <c r="W1553" s="286">
        <v>5.9007042999999997E-5</v>
      </c>
      <c r="X1553" s="219">
        <v>0</v>
      </c>
      <c r="Y1553" s="219">
        <v>0</v>
      </c>
      <c r="Z1553" s="219">
        <v>0</v>
      </c>
      <c r="AA1553" s="219">
        <v>0</v>
      </c>
      <c r="AB1553" s="219">
        <v>0</v>
      </c>
      <c r="AC1553"/>
      <c r="AD1553" s="227">
        <f t="shared" si="363"/>
        <v>2.691122E-2</v>
      </c>
      <c r="AE1553" s="227">
        <f t="shared" si="364"/>
        <v>9.3447104999999989E-3</v>
      </c>
      <c r="AF1553" s="227">
        <f t="shared" si="365"/>
        <v>5.5244765999999997E-3</v>
      </c>
      <c r="AG1553" s="227">
        <f t="shared" si="366"/>
        <v>5.5244765999999997E-3</v>
      </c>
      <c r="AH1553" s="227">
        <f t="shared" si="367"/>
        <v>5.9007042999999997E-5</v>
      </c>
      <c r="AI1553"/>
      <c r="AJ1553">
        <v>2.4066945999999998</v>
      </c>
      <c r="AK1553" s="155">
        <v>2.0749802000000002</v>
      </c>
      <c r="AL1553" s="155">
        <v>0</v>
      </c>
      <c r="AM1553" s="155">
        <v>0</v>
      </c>
      <c r="AN1553" s="155">
        <v>2.6393995999999999E-2</v>
      </c>
      <c r="AO1553" s="155">
        <v>3.3551689999999999E-3</v>
      </c>
      <c r="AP1553" s="155">
        <v>0.30196521999999998</v>
      </c>
      <c r="AQ1553"/>
      <c r="AR1553" s="156">
        <v>4.1482155999999996E-3</v>
      </c>
      <c r="AS1553" s="156">
        <v>3.8761557999999999E-3</v>
      </c>
      <c r="AT1553" s="156">
        <v>1.5511947E-4</v>
      </c>
      <c r="AU1553" s="156">
        <v>1.1694036E-4</v>
      </c>
      <c r="AV1553" s="282">
        <f t="shared" si="357"/>
        <v>2.3238344469699998E-7</v>
      </c>
      <c r="AW1553" s="282">
        <f t="shared" si="358"/>
        <v>5.7366668272200008E-10</v>
      </c>
      <c r="AX1553" s="283">
        <f t="shared" si="359"/>
        <v>1.6378201936599997E-2</v>
      </c>
      <c r="AY1553" s="157">
        <v>1.6649075E-7</v>
      </c>
      <c r="AZ1553" s="157">
        <v>5.0234276999999998E-10</v>
      </c>
      <c r="BA1553" s="157">
        <v>1.3724722000000001E-14</v>
      </c>
      <c r="BB1553" s="157">
        <v>0</v>
      </c>
      <c r="BC1553" s="157">
        <v>0</v>
      </c>
      <c r="BD1553" s="157">
        <v>7.0821696999999998E-11</v>
      </c>
      <c r="BE1553" s="157">
        <v>6.5821872999999995E-8</v>
      </c>
      <c r="BF1553" s="157">
        <v>1.6150802000000001E-11</v>
      </c>
      <c r="BG1553" s="157">
        <v>5.5159386000000001E-11</v>
      </c>
      <c r="BH1553" s="157">
        <v>0</v>
      </c>
      <c r="BI1553" s="157">
        <v>0</v>
      </c>
      <c r="BJ1553" s="157">
        <v>0</v>
      </c>
      <c r="BK1553" s="157">
        <v>0</v>
      </c>
      <c r="BL1553" s="157">
        <v>0</v>
      </c>
      <c r="BM1553" s="157">
        <v>0</v>
      </c>
      <c r="BN1553" s="157">
        <v>0</v>
      </c>
      <c r="BO1553" s="157">
        <v>0</v>
      </c>
      <c r="BP1553" s="157">
        <v>2.2619366000000001E-6</v>
      </c>
      <c r="BQ1553" s="157">
        <v>1.6375939999999999E-2</v>
      </c>
      <c r="BR1553" s="157">
        <v>0</v>
      </c>
      <c r="BS1553" s="157">
        <v>0</v>
      </c>
      <c r="BT1553" s="157">
        <v>0</v>
      </c>
      <c r="BU1553"/>
      <c r="BV1553" s="155">
        <v>9.6783192000000003E-6</v>
      </c>
      <c r="BW1553" s="155">
        <v>3.8028547999999999E-7</v>
      </c>
      <c r="BX1553" s="155">
        <v>5.0023747999999998E-6</v>
      </c>
      <c r="BY1553" s="155">
        <v>1.258231E-9</v>
      </c>
      <c r="BZ1553" s="155">
        <v>1.3670997E-6</v>
      </c>
      <c r="CA1553" s="155">
        <v>0</v>
      </c>
      <c r="CB1553" s="155">
        <v>0</v>
      </c>
      <c r="CC1553" s="155">
        <v>0</v>
      </c>
      <c r="CD1553" s="155">
        <v>0</v>
      </c>
      <c r="CE1553" s="155">
        <v>3.8382548000000003E-9</v>
      </c>
      <c r="CF1553" s="155">
        <v>0</v>
      </c>
      <c r="CG1553" s="155">
        <v>0</v>
      </c>
      <c r="CH1553" s="155">
        <v>0</v>
      </c>
      <c r="CI1553" s="155">
        <v>5.2988226999999995E-7</v>
      </c>
      <c r="CJ1553" s="155">
        <v>2.3935803999999999E-6</v>
      </c>
      <c r="CK1553" s="155">
        <v>7.4828253999999994E-14</v>
      </c>
      <c r="CL1553" s="155">
        <v>0</v>
      </c>
      <c r="CM1553"/>
      <c r="CN1553" s="284">
        <v>0</v>
      </c>
      <c r="CO1553" s="284">
        <v>0.17940813</v>
      </c>
      <c r="CP1553" s="285">
        <v>0</v>
      </c>
      <c r="CQ1553" s="284">
        <v>2.6018579E-4</v>
      </c>
      <c r="CR1553" s="284">
        <v>0</v>
      </c>
      <c r="CS1553" s="284">
        <v>0</v>
      </c>
      <c r="CT1553" s="284">
        <v>4.5261225000000001E-5</v>
      </c>
      <c r="CU1553" s="284">
        <v>0</v>
      </c>
      <c r="CV1553" s="284">
        <v>0</v>
      </c>
      <c r="CW1553" s="284">
        <v>0</v>
      </c>
      <c r="CX1553"/>
      <c r="CY1553"/>
      <c r="CZ1553"/>
      <c r="DA1553"/>
      <c r="DB1553" s="212"/>
      <c r="DC1553" s="48"/>
      <c r="DD1553" s="48"/>
      <c r="DE1553" s="48"/>
      <c r="DF1553" s="48"/>
      <c r="DG1553" s="48"/>
      <c r="DH1553" s="48"/>
      <c r="DI1553" s="48"/>
      <c r="DJ1553" s="48"/>
      <c r="DK1553" s="48"/>
      <c r="DL1553" s="48"/>
    </row>
    <row r="1554" spans="1:116" ht="14.4">
      <c r="A1554" t="s">
        <v>2930</v>
      </c>
      <c r="B1554" s="188" t="s">
        <v>1252</v>
      </c>
      <c r="C1554" s="151" t="str">
        <f t="shared" si="360"/>
        <v>B.044.01.266</v>
      </c>
      <c r="D1554" s="54" t="s">
        <v>1251</v>
      </c>
      <c r="E1554" s="150" t="s">
        <v>440</v>
      </c>
      <c r="F1554" s="153" t="str">
        <f t="shared" si="361"/>
        <v>Electricity Thailand production</v>
      </c>
      <c r="G1554" s="154">
        <f t="shared" si="362"/>
        <v>0.19277436666666667</v>
      </c>
      <c r="H1554"/>
      <c r="I1554"/>
      <c r="J1554" s="227">
        <f t="shared" si="368"/>
        <v>3.8680396616999999E-2</v>
      </c>
      <c r="K1554"/>
      <c r="L1554" s="280">
        <f t="shared" si="369"/>
        <v>3.9896530000000001E-3</v>
      </c>
      <c r="M1554" s="280">
        <f t="shared" si="370"/>
        <v>5.7530089999999999E-3</v>
      </c>
      <c r="N1554" s="281">
        <f t="shared" si="371"/>
        <v>2.1579616999999999E-5</v>
      </c>
      <c r="O1554" s="280">
        <v>2.8916154999999999E-2</v>
      </c>
      <c r="P1554" s="219">
        <v>2.7479834E-3</v>
      </c>
      <c r="Q1554" s="219">
        <v>3.0050255999999999E-3</v>
      </c>
      <c r="R1554" s="219">
        <v>2.6861762999999999E-3</v>
      </c>
      <c r="S1554" s="219">
        <v>1.3034767E-3</v>
      </c>
      <c r="T1554" s="219">
        <v>0</v>
      </c>
      <c r="U1554" s="219">
        <v>0</v>
      </c>
      <c r="V1554" s="219">
        <v>0</v>
      </c>
      <c r="W1554" s="286">
        <v>2.1579616999999999E-5</v>
      </c>
      <c r="X1554" s="219">
        <v>0</v>
      </c>
      <c r="Y1554" s="219">
        <v>0</v>
      </c>
      <c r="Z1554" s="219">
        <v>0</v>
      </c>
      <c r="AA1554" s="219">
        <v>0</v>
      </c>
      <c r="AB1554" s="219">
        <v>0</v>
      </c>
      <c r="AC1554"/>
      <c r="AD1554" s="227">
        <f t="shared" si="363"/>
        <v>2.8916154999999999E-2</v>
      </c>
      <c r="AE1554" s="227">
        <f t="shared" si="364"/>
        <v>9.7426619999999992E-3</v>
      </c>
      <c r="AF1554" s="227">
        <f t="shared" si="365"/>
        <v>5.7530089999999999E-3</v>
      </c>
      <c r="AG1554" s="227">
        <f t="shared" si="366"/>
        <v>5.7530089999999999E-3</v>
      </c>
      <c r="AH1554" s="227">
        <f t="shared" si="367"/>
        <v>2.1579616999999999E-5</v>
      </c>
      <c r="AI1554"/>
      <c r="AJ1554">
        <v>2.5227206</v>
      </c>
      <c r="AK1554" s="155">
        <v>2.1904319999999999</v>
      </c>
      <c r="AL1554" s="155">
        <v>0</v>
      </c>
      <c r="AM1554" s="155">
        <v>0</v>
      </c>
      <c r="AN1554" s="155">
        <v>0.24438467</v>
      </c>
      <c r="AO1554" s="155">
        <v>5.3229243000000002E-2</v>
      </c>
      <c r="AP1554" s="155">
        <v>3.4674739000000003E-2</v>
      </c>
      <c r="AQ1554"/>
      <c r="AR1554" s="156">
        <v>4.4255605999999996E-3</v>
      </c>
      <c r="AS1554" s="156">
        <v>4.1586349999999999E-3</v>
      </c>
      <c r="AT1554" s="156">
        <v>1.6611503999999999E-4</v>
      </c>
      <c r="AU1554" s="156">
        <v>1.0081048E-4</v>
      </c>
      <c r="AV1554" s="282">
        <f t="shared" ref="AV1554:AV1619" si="372">AY1554+BB1554+BC1554+BD1554+BE1554+BM1554+BN1554+BR1554</f>
        <v>2.4931864850100001E-7</v>
      </c>
      <c r="AW1554" s="282">
        <f t="shared" ref="AW1554:AW1619" si="373">AZ1554+BA1554+BF1554+BG1554+BH1554+BI1554+BJ1554+BK1554+BL1554+BO1554+BS1554+BT1554</f>
        <v>6.1433075323900004E-10</v>
      </c>
      <c r="AX1554" s="283">
        <f t="shared" ref="AX1554:AX1619" si="374">BP1554+BQ1554</f>
        <v>1.411911421863E-2</v>
      </c>
      <c r="AY1554" s="157">
        <v>1.7889461E-7</v>
      </c>
      <c r="AZ1554" s="157">
        <v>5.3976822000000002E-10</v>
      </c>
      <c r="BA1554" s="157">
        <v>1.4747238999999999E-14</v>
      </c>
      <c r="BB1554" s="157">
        <v>0</v>
      </c>
      <c r="BC1554" s="157">
        <v>0</v>
      </c>
      <c r="BD1554" s="157">
        <v>7.1982500999999996E-11</v>
      </c>
      <c r="BE1554" s="157">
        <v>7.0352055999999998E-8</v>
      </c>
      <c r="BF1554" s="157">
        <v>1.6415522E-11</v>
      </c>
      <c r="BG1554" s="157">
        <v>5.8132263999999999E-11</v>
      </c>
      <c r="BH1554" s="157">
        <v>0</v>
      </c>
      <c r="BI1554" s="157">
        <v>0</v>
      </c>
      <c r="BJ1554" s="157">
        <v>0</v>
      </c>
      <c r="BK1554" s="157">
        <v>0</v>
      </c>
      <c r="BL1554" s="157">
        <v>0</v>
      </c>
      <c r="BM1554" s="157">
        <v>0</v>
      </c>
      <c r="BN1554" s="157">
        <v>0</v>
      </c>
      <c r="BO1554" s="157">
        <v>0</v>
      </c>
      <c r="BP1554" s="157">
        <v>8.2721863000000002E-7</v>
      </c>
      <c r="BQ1554" s="157">
        <v>1.4118287E-2</v>
      </c>
      <c r="BR1554" s="157">
        <v>0</v>
      </c>
      <c r="BS1554" s="157">
        <v>0</v>
      </c>
      <c r="BT1554" s="157">
        <v>0</v>
      </c>
      <c r="BU1554"/>
      <c r="BV1554" s="155">
        <v>1.0371353999999999E-5</v>
      </c>
      <c r="BW1554" s="155">
        <v>4.0078138999999998E-7</v>
      </c>
      <c r="BX1554" s="155">
        <v>5.3750607999999997E-6</v>
      </c>
      <c r="BY1554" s="155">
        <v>1.2788541E-9</v>
      </c>
      <c r="BZ1554" s="155">
        <v>1.4968534999999999E-6</v>
      </c>
      <c r="CA1554" s="155">
        <v>0</v>
      </c>
      <c r="CB1554" s="155">
        <v>0</v>
      </c>
      <c r="CC1554" s="155">
        <v>0</v>
      </c>
      <c r="CD1554" s="155">
        <v>0</v>
      </c>
      <c r="CE1554" s="155">
        <v>3.9011658000000004E-9</v>
      </c>
      <c r="CF1554" s="155">
        <v>0</v>
      </c>
      <c r="CG1554" s="155">
        <v>0</v>
      </c>
      <c r="CH1554" s="155">
        <v>0</v>
      </c>
      <c r="CI1554" s="155">
        <v>5.3949316000000005E-7</v>
      </c>
      <c r="CJ1554" s="155">
        <v>2.5539849999999998E-6</v>
      </c>
      <c r="CK1554" s="155">
        <v>2.7365631999999999E-14</v>
      </c>
      <c r="CL1554" s="155">
        <v>0</v>
      </c>
      <c r="CM1554"/>
      <c r="CN1554" s="284">
        <v>0</v>
      </c>
      <c r="CO1554" s="284">
        <v>0.19277436000000001</v>
      </c>
      <c r="CP1554" s="285">
        <v>0</v>
      </c>
      <c r="CQ1554" s="284">
        <v>2.7420879E-4</v>
      </c>
      <c r="CR1554" s="284">
        <v>0</v>
      </c>
      <c r="CS1554" s="284">
        <v>0</v>
      </c>
      <c r="CT1554" s="284">
        <v>4.9262854E-5</v>
      </c>
      <c r="CU1554" s="284">
        <v>0</v>
      </c>
      <c r="CV1554" s="284">
        <v>0</v>
      </c>
      <c r="CW1554" s="284">
        <v>0</v>
      </c>
      <c r="CX1554"/>
      <c r="CY1554"/>
      <c r="CZ1554"/>
      <c r="DA1554"/>
      <c r="DB1554" s="212"/>
      <c r="DC1554" s="48"/>
      <c r="DD1554" s="48"/>
      <c r="DE1554" s="48"/>
      <c r="DF1554" s="48"/>
      <c r="DG1554" s="48"/>
      <c r="DH1554" s="48"/>
      <c r="DI1554" s="48"/>
      <c r="DJ1554" s="48"/>
      <c r="DK1554" s="48"/>
      <c r="DL1554" s="48"/>
    </row>
    <row r="1555" spans="1:116" ht="14.4">
      <c r="A1555" t="s">
        <v>2931</v>
      </c>
      <c r="B1555" s="188" t="s">
        <v>1252</v>
      </c>
      <c r="C1555" s="151" t="str">
        <f t="shared" si="360"/>
        <v>B.044.01.267</v>
      </c>
      <c r="D1555" s="54" t="s">
        <v>1251</v>
      </c>
      <c r="E1555" s="150" t="s">
        <v>440</v>
      </c>
      <c r="F1555" s="153" t="str">
        <f t="shared" si="361"/>
        <v>Electricity Togo production</v>
      </c>
      <c r="G1555" s="154">
        <f t="shared" si="362"/>
        <v>0.20780695333333332</v>
      </c>
      <c r="H1555"/>
      <c r="I1555"/>
      <c r="J1555" s="227">
        <f t="shared" si="368"/>
        <v>4.2009306667999999E-2</v>
      </c>
      <c r="K1555"/>
      <c r="L1555" s="280">
        <f t="shared" si="369"/>
        <v>4.2345580000000002E-3</v>
      </c>
      <c r="M1555" s="280">
        <f t="shared" si="370"/>
        <v>6.5394295E-3</v>
      </c>
      <c r="N1555" s="281">
        <f t="shared" si="371"/>
        <v>6.4276167999999999E-5</v>
      </c>
      <c r="O1555" s="280">
        <v>3.1171042999999999E-2</v>
      </c>
      <c r="P1555" s="219">
        <v>3.3332657E-3</v>
      </c>
      <c r="Q1555" s="219">
        <v>3.2061638E-3</v>
      </c>
      <c r="R1555" s="219">
        <v>2.8958421000000001E-3</v>
      </c>
      <c r="S1555" s="219">
        <v>1.3387159E-3</v>
      </c>
      <c r="T1555" s="219">
        <v>0</v>
      </c>
      <c r="U1555" s="219">
        <v>0</v>
      </c>
      <c r="V1555" s="219">
        <v>0</v>
      </c>
      <c r="W1555" s="286">
        <v>6.4276167999999999E-5</v>
      </c>
      <c r="X1555" s="219">
        <v>0</v>
      </c>
      <c r="Y1555" s="219">
        <v>0</v>
      </c>
      <c r="Z1555" s="219">
        <v>0</v>
      </c>
      <c r="AA1555" s="219">
        <v>0</v>
      </c>
      <c r="AB1555" s="219">
        <v>0</v>
      </c>
      <c r="AC1555"/>
      <c r="AD1555" s="227">
        <f t="shared" si="363"/>
        <v>3.1171042999999999E-2</v>
      </c>
      <c r="AE1555" s="227">
        <f t="shared" si="364"/>
        <v>1.07739875E-2</v>
      </c>
      <c r="AF1555" s="227">
        <f t="shared" si="365"/>
        <v>6.5394295E-3</v>
      </c>
      <c r="AG1555" s="227">
        <f t="shared" si="366"/>
        <v>6.5394295E-3</v>
      </c>
      <c r="AH1555" s="227">
        <f t="shared" si="367"/>
        <v>6.4276167999999999E-5</v>
      </c>
      <c r="AI1555"/>
      <c r="AJ1555">
        <v>2.6978572000000001</v>
      </c>
      <c r="AK1555" s="155">
        <v>2.4238316000000002</v>
      </c>
      <c r="AL1555" s="155">
        <v>0</v>
      </c>
      <c r="AM1555" s="155">
        <v>0</v>
      </c>
      <c r="AN1555" s="155">
        <v>0</v>
      </c>
      <c r="AO1555" s="155">
        <v>0.15864639</v>
      </c>
      <c r="AP1555" s="155">
        <v>0.1153792</v>
      </c>
      <c r="AQ1555"/>
      <c r="AR1555" s="156">
        <v>4.8994718999999997E-3</v>
      </c>
      <c r="AS1555" s="156">
        <v>4.5779352999999997E-3</v>
      </c>
      <c r="AT1555" s="156">
        <v>1.8119119999999999E-4</v>
      </c>
      <c r="AU1555" s="156">
        <v>1.4034542999999999E-4</v>
      </c>
      <c r="AV1555" s="282">
        <f t="shared" si="372"/>
        <v>2.7445655599700001E-7</v>
      </c>
      <c r="AW1555" s="282">
        <f t="shared" si="373"/>
        <v>6.7008581823199998E-10</v>
      </c>
      <c r="AX1555" s="283">
        <f t="shared" si="374"/>
        <v>1.9656222919800001E-2</v>
      </c>
      <c r="AY1555" s="157">
        <v>1.9284486E-7</v>
      </c>
      <c r="AZ1555" s="157">
        <v>5.8185947999999995E-10</v>
      </c>
      <c r="BA1555" s="157">
        <v>1.5897232E-14</v>
      </c>
      <c r="BB1555" s="157">
        <v>0</v>
      </c>
      <c r="BC1555" s="157">
        <v>0</v>
      </c>
      <c r="BD1555" s="157">
        <v>7.7600996999999996E-11</v>
      </c>
      <c r="BE1555" s="157">
        <v>8.1534094999999995E-8</v>
      </c>
      <c r="BF1555" s="157">
        <v>1.7696813E-11</v>
      </c>
      <c r="BG1555" s="157">
        <v>7.0513627999999998E-11</v>
      </c>
      <c r="BH1555" s="157">
        <v>0</v>
      </c>
      <c r="BI1555" s="157">
        <v>0</v>
      </c>
      <c r="BJ1555" s="157">
        <v>0</v>
      </c>
      <c r="BK1555" s="157">
        <v>0</v>
      </c>
      <c r="BL1555" s="157">
        <v>0</v>
      </c>
      <c r="BM1555" s="157">
        <v>0</v>
      </c>
      <c r="BN1555" s="157">
        <v>0</v>
      </c>
      <c r="BO1555" s="157">
        <v>0</v>
      </c>
      <c r="BP1555" s="157">
        <v>2.4639198000000001E-6</v>
      </c>
      <c r="BQ1555" s="157">
        <v>1.9653759E-2</v>
      </c>
      <c r="BR1555" s="157">
        <v>0</v>
      </c>
      <c r="BS1555" s="157">
        <v>0</v>
      </c>
      <c r="BT1555" s="157">
        <v>0</v>
      </c>
      <c r="BU1555"/>
      <c r="BV1555" s="155">
        <v>1.1279176E-5</v>
      </c>
      <c r="BW1555" s="155">
        <v>4.8614225000000005E-7</v>
      </c>
      <c r="BX1555" s="155">
        <v>5.7942092999999998E-6</v>
      </c>
      <c r="BY1555" s="155">
        <v>1.3786733E-9</v>
      </c>
      <c r="BZ1555" s="155">
        <v>1.5987101E-6</v>
      </c>
      <c r="CA1555" s="155">
        <v>0</v>
      </c>
      <c r="CB1555" s="155">
        <v>0</v>
      </c>
      <c r="CC1555" s="155">
        <v>0</v>
      </c>
      <c r="CD1555" s="155">
        <v>0</v>
      </c>
      <c r="CE1555" s="155">
        <v>4.205666E-9</v>
      </c>
      <c r="CF1555" s="155">
        <v>0</v>
      </c>
      <c r="CG1555" s="155">
        <v>0</v>
      </c>
      <c r="CH1555" s="155">
        <v>0</v>
      </c>
      <c r="CI1555" s="155">
        <v>5.8511296999999995E-7</v>
      </c>
      <c r="CJ1555" s="155">
        <v>2.8094172999999998E-6</v>
      </c>
      <c r="CK1555" s="155">
        <v>8.1510159000000001E-14</v>
      </c>
      <c r="CL1555" s="155">
        <v>0</v>
      </c>
      <c r="CM1555"/>
      <c r="CN1555" s="284">
        <v>0</v>
      </c>
      <c r="CO1555" s="284">
        <v>0.20780696000000001</v>
      </c>
      <c r="CP1555" s="285">
        <v>0</v>
      </c>
      <c r="CQ1555" s="284">
        <v>3.3261145000000001E-4</v>
      </c>
      <c r="CR1555" s="284">
        <v>0</v>
      </c>
      <c r="CS1555" s="284">
        <v>0</v>
      </c>
      <c r="CT1555" s="284">
        <v>5.3710688000000001E-5</v>
      </c>
      <c r="CU1555" s="284">
        <v>0</v>
      </c>
      <c r="CV1555" s="284">
        <v>0</v>
      </c>
      <c r="CW1555" s="284">
        <v>0</v>
      </c>
      <c r="CX1555"/>
      <c r="CY1555"/>
      <c r="CZ1555"/>
      <c r="DA1555"/>
      <c r="DB1555" s="212"/>
      <c r="DC1555" s="48"/>
      <c r="DD1555" s="48"/>
      <c r="DE1555" s="48"/>
      <c r="DF1555" s="48"/>
      <c r="DG1555" s="48"/>
      <c r="DH1555" s="48"/>
      <c r="DI1555" s="48"/>
      <c r="DJ1555" s="48"/>
      <c r="DK1555" s="48"/>
      <c r="DL1555" s="48"/>
    </row>
    <row r="1556" spans="1:116" ht="14.4">
      <c r="A1556" t="s">
        <v>2932</v>
      </c>
      <c r="B1556" s="188" t="s">
        <v>1252</v>
      </c>
      <c r="C1556" s="151" t="str">
        <f t="shared" si="360"/>
        <v>B.044.01.268</v>
      </c>
      <c r="D1556" s="54" t="s">
        <v>1251</v>
      </c>
      <c r="E1556" s="150" t="s">
        <v>440</v>
      </c>
      <c r="F1556" s="153" t="str">
        <f t="shared" si="361"/>
        <v>Electricity Tonga production</v>
      </c>
      <c r="G1556" s="154">
        <f t="shared" si="362"/>
        <v>0.18714022666666669</v>
      </c>
      <c r="H1556"/>
      <c r="I1556"/>
      <c r="J1556" s="227">
        <f t="shared" si="368"/>
        <v>3.7968648310999997E-2</v>
      </c>
      <c r="K1556"/>
      <c r="L1556" s="280">
        <f t="shared" si="369"/>
        <v>2.4380909000000003E-3</v>
      </c>
      <c r="M1556" s="280">
        <f t="shared" si="370"/>
        <v>7.4200878999999996E-3</v>
      </c>
      <c r="N1556" s="281">
        <f t="shared" si="371"/>
        <v>3.9435511000000002E-5</v>
      </c>
      <c r="O1556" s="280">
        <v>2.8071034000000002E-2</v>
      </c>
      <c r="P1556" s="219">
        <v>5.8481185999999996E-3</v>
      </c>
      <c r="Q1556" s="219">
        <v>1.5719693E-3</v>
      </c>
      <c r="R1556" s="219">
        <v>1.3307334000000001E-3</v>
      </c>
      <c r="S1556" s="219">
        <v>1.1073575E-3</v>
      </c>
      <c r="T1556" s="219">
        <v>0</v>
      </c>
      <c r="U1556" s="219">
        <v>0</v>
      </c>
      <c r="V1556" s="219">
        <v>0</v>
      </c>
      <c r="W1556" s="286">
        <v>3.9435511000000002E-5</v>
      </c>
      <c r="X1556" s="219">
        <v>0</v>
      </c>
      <c r="Y1556" s="219">
        <v>0</v>
      </c>
      <c r="Z1556" s="219">
        <v>0</v>
      </c>
      <c r="AA1556" s="219">
        <v>0</v>
      </c>
      <c r="AB1556" s="219">
        <v>0</v>
      </c>
      <c r="AC1556"/>
      <c r="AD1556" s="227">
        <f t="shared" si="363"/>
        <v>2.8071034000000002E-2</v>
      </c>
      <c r="AE1556" s="227">
        <f t="shared" si="364"/>
        <v>9.858178799999999E-3</v>
      </c>
      <c r="AF1556" s="227">
        <f t="shared" si="365"/>
        <v>7.4200878999999996E-3</v>
      </c>
      <c r="AG1556" s="227">
        <f t="shared" si="366"/>
        <v>7.4200878999999996E-3</v>
      </c>
      <c r="AH1556" s="227">
        <f t="shared" si="367"/>
        <v>3.9435511000000002E-5</v>
      </c>
      <c r="AI1556"/>
      <c r="AJ1556">
        <v>2.5123839000000001</v>
      </c>
      <c r="AK1556" s="155">
        <v>2.3637222000000002</v>
      </c>
      <c r="AL1556" s="155">
        <v>0</v>
      </c>
      <c r="AM1556" s="155">
        <v>0</v>
      </c>
      <c r="AN1556" s="155">
        <v>0</v>
      </c>
      <c r="AO1556" s="155">
        <v>0.14866176</v>
      </c>
      <c r="AP1556" s="155">
        <v>0</v>
      </c>
      <c r="AQ1556"/>
      <c r="AR1556" s="156">
        <v>5.3047366000000002E-3</v>
      </c>
      <c r="AS1556" s="156">
        <v>4.9586133000000003E-3</v>
      </c>
      <c r="AT1556" s="156">
        <v>1.7734274000000001E-4</v>
      </c>
      <c r="AU1556" s="156">
        <v>1.6878056000000001E-4</v>
      </c>
      <c r="AV1556" s="282">
        <f t="shared" si="372"/>
        <v>2.9727897017700002E-7</v>
      </c>
      <c r="AW1556" s="282">
        <f t="shared" si="373"/>
        <v>6.5585333612699991E-10</v>
      </c>
      <c r="AX1556" s="283">
        <f t="shared" si="374"/>
        <v>2.3638733694600001E-2</v>
      </c>
      <c r="AY1556" s="157">
        <v>1.7366613000000001E-7</v>
      </c>
      <c r="AZ1556" s="157">
        <v>5.2399263E-10</v>
      </c>
      <c r="BA1556" s="157">
        <v>1.4316227E-14</v>
      </c>
      <c r="BB1556" s="157">
        <v>0</v>
      </c>
      <c r="BC1556" s="157">
        <v>0</v>
      </c>
      <c r="BD1556" s="157">
        <v>3.5660177000000002E-11</v>
      </c>
      <c r="BE1556" s="157">
        <v>1.2357718000000001E-7</v>
      </c>
      <c r="BF1556" s="157">
        <v>8.1322598999999995E-12</v>
      </c>
      <c r="BG1556" s="157">
        <v>1.2371413E-10</v>
      </c>
      <c r="BH1556" s="157">
        <v>0</v>
      </c>
      <c r="BI1556" s="157">
        <v>0</v>
      </c>
      <c r="BJ1556" s="157">
        <v>0</v>
      </c>
      <c r="BK1556" s="157">
        <v>0</v>
      </c>
      <c r="BL1556" s="157">
        <v>0</v>
      </c>
      <c r="BM1556" s="157">
        <v>0</v>
      </c>
      <c r="BN1556" s="157">
        <v>0</v>
      </c>
      <c r="BO1556" s="157">
        <v>0</v>
      </c>
      <c r="BP1556" s="157">
        <v>1.5116946E-6</v>
      </c>
      <c r="BQ1556" s="157">
        <v>2.3637221999999999E-2</v>
      </c>
      <c r="BR1556" s="157">
        <v>0</v>
      </c>
      <c r="BS1556" s="157">
        <v>0</v>
      </c>
      <c r="BT1556" s="157">
        <v>0</v>
      </c>
      <c r="BU1556"/>
      <c r="BV1556" s="155">
        <v>1.0931071999999999E-5</v>
      </c>
      <c r="BW1556" s="155">
        <v>8.5292259000000002E-7</v>
      </c>
      <c r="BX1556" s="155">
        <v>5.2179660000000002E-6</v>
      </c>
      <c r="BY1556" s="155">
        <v>6.3354512000000003E-10</v>
      </c>
      <c r="BZ1556" s="155">
        <v>1.6937554E-6</v>
      </c>
      <c r="CA1556" s="155">
        <v>0</v>
      </c>
      <c r="CB1556" s="155">
        <v>0</v>
      </c>
      <c r="CC1556" s="155">
        <v>0</v>
      </c>
      <c r="CD1556" s="155">
        <v>0</v>
      </c>
      <c r="CE1556" s="155">
        <v>1.9326401000000001E-9</v>
      </c>
      <c r="CF1556" s="155">
        <v>0</v>
      </c>
      <c r="CG1556" s="155">
        <v>0</v>
      </c>
      <c r="CH1556" s="155">
        <v>0</v>
      </c>
      <c r="CI1556" s="155">
        <v>3.0974281999999998E-7</v>
      </c>
      <c r="CJ1556" s="155">
        <v>2.8541189999999998E-6</v>
      </c>
      <c r="CK1556" s="155">
        <v>5.0009123E-14</v>
      </c>
      <c r="CL1556" s="155">
        <v>0</v>
      </c>
      <c r="CM1556"/>
      <c r="CN1556" s="284">
        <v>0</v>
      </c>
      <c r="CO1556" s="284">
        <v>0.18714022</v>
      </c>
      <c r="CP1556" s="285">
        <v>0</v>
      </c>
      <c r="CQ1556" s="284">
        <v>5.8355720999999998E-4</v>
      </c>
      <c r="CR1556" s="284">
        <v>0</v>
      </c>
      <c r="CS1556" s="284">
        <v>0</v>
      </c>
      <c r="CT1556" s="284">
        <v>6.3276723000000007E-5</v>
      </c>
      <c r="CU1556" s="284">
        <v>0</v>
      </c>
      <c r="CV1556" s="284">
        <v>0</v>
      </c>
      <c r="CW1556" s="284">
        <v>0</v>
      </c>
      <c r="CX1556"/>
      <c r="CY1556"/>
      <c r="CZ1556"/>
      <c r="DA1556"/>
      <c r="DB1556" s="212"/>
      <c r="DC1556" s="48"/>
      <c r="DD1556" s="48"/>
      <c r="DE1556" s="48"/>
      <c r="DF1556" s="48"/>
      <c r="DG1556" s="48"/>
      <c r="DH1556" s="48"/>
      <c r="DI1556" s="48"/>
      <c r="DJ1556" s="48"/>
      <c r="DK1556" s="48"/>
      <c r="DL1556" s="48"/>
    </row>
    <row r="1557" spans="1:116" ht="14.4">
      <c r="A1557" t="s">
        <v>2933</v>
      </c>
      <c r="B1557" s="188" t="s">
        <v>1252</v>
      </c>
      <c r="C1557" s="151" t="str">
        <f t="shared" si="360"/>
        <v>B.044.01.269</v>
      </c>
      <c r="D1557" s="54" t="s">
        <v>1251</v>
      </c>
      <c r="E1557" s="150" t="s">
        <v>440</v>
      </c>
      <c r="F1557" s="153" t="str">
        <f t="shared" si="361"/>
        <v>Electricity Trinidad and Tobago production</v>
      </c>
      <c r="G1557" s="154">
        <f t="shared" si="362"/>
        <v>0.20583385333333334</v>
      </c>
      <c r="H1557"/>
      <c r="I1557"/>
      <c r="J1557" s="227">
        <f t="shared" si="368"/>
        <v>4.1549238161890004E-2</v>
      </c>
      <c r="K1557"/>
      <c r="L1557" s="280">
        <f t="shared" si="369"/>
        <v>4.3683908999999996E-3</v>
      </c>
      <c r="M1557" s="280">
        <f t="shared" si="370"/>
        <v>6.3054748000000004E-3</v>
      </c>
      <c r="N1557" s="281">
        <f t="shared" si="371"/>
        <v>2.9446188999999998E-7</v>
      </c>
      <c r="O1557" s="280">
        <v>3.0875078E-2</v>
      </c>
      <c r="P1557" s="219">
        <v>2.9661966000000001E-3</v>
      </c>
      <c r="Q1557" s="219">
        <v>3.3392781999999998E-3</v>
      </c>
      <c r="R1557" s="219">
        <v>3.0273657E-3</v>
      </c>
      <c r="S1557" s="219">
        <v>1.3410252000000001E-3</v>
      </c>
      <c r="T1557" s="219">
        <v>0</v>
      </c>
      <c r="U1557" s="219">
        <v>0</v>
      </c>
      <c r="V1557" s="219">
        <v>0</v>
      </c>
      <c r="W1557" s="286">
        <v>2.9446188999999998E-7</v>
      </c>
      <c r="X1557" s="219">
        <v>0</v>
      </c>
      <c r="Y1557" s="219">
        <v>0</v>
      </c>
      <c r="Z1557" s="219">
        <v>0</v>
      </c>
      <c r="AA1557" s="219">
        <v>0</v>
      </c>
      <c r="AB1557" s="219">
        <v>0</v>
      </c>
      <c r="AC1557"/>
      <c r="AD1557" s="227">
        <f t="shared" si="363"/>
        <v>3.0875078E-2</v>
      </c>
      <c r="AE1557" s="227">
        <f t="shared" si="364"/>
        <v>1.06738657E-2</v>
      </c>
      <c r="AF1557" s="227">
        <f t="shared" si="365"/>
        <v>6.3054748000000004E-3</v>
      </c>
      <c r="AG1557" s="227">
        <f t="shared" si="366"/>
        <v>6.3054748000000004E-3</v>
      </c>
      <c r="AH1557" s="227">
        <f t="shared" si="367"/>
        <v>2.9446188999999998E-7</v>
      </c>
      <c r="AI1557"/>
      <c r="AJ1557">
        <v>2.3891673</v>
      </c>
      <c r="AK1557" s="155">
        <v>2.3880572</v>
      </c>
      <c r="AL1557" s="155">
        <v>0</v>
      </c>
      <c r="AM1557" s="155">
        <v>0</v>
      </c>
      <c r="AN1557" s="155">
        <v>0</v>
      </c>
      <c r="AO1557" s="155">
        <v>1.1100458000000001E-3</v>
      </c>
      <c r="AP1557" s="155">
        <v>0</v>
      </c>
      <c r="AQ1557"/>
      <c r="AR1557" s="156">
        <v>4.7491112000000004E-3</v>
      </c>
      <c r="AS1557" s="156">
        <v>4.4368623000000003E-3</v>
      </c>
      <c r="AT1557" s="156">
        <v>1.7781492E-4</v>
      </c>
      <c r="AU1557" s="156">
        <v>1.3443398999999999E-4</v>
      </c>
      <c r="AV1557" s="282">
        <f t="shared" si="372"/>
        <v>2.6599893848499999E-7</v>
      </c>
      <c r="AW1557" s="282">
        <f t="shared" si="373"/>
        <v>6.5759957328999997E-10</v>
      </c>
      <c r="AX1557" s="283">
        <f t="shared" si="374"/>
        <v>1.8828289287705999E-2</v>
      </c>
      <c r="AY1557" s="157">
        <v>1.9101382E-7</v>
      </c>
      <c r="AZ1557" s="157">
        <v>5.7633479999999999E-10</v>
      </c>
      <c r="BA1557" s="157">
        <v>1.5746290000000001E-14</v>
      </c>
      <c r="BB1557" s="157">
        <v>0</v>
      </c>
      <c r="BC1557" s="157">
        <v>0</v>
      </c>
      <c r="BD1557" s="157">
        <v>8.1125485000000006E-11</v>
      </c>
      <c r="BE1557" s="157">
        <v>7.4903992999999995E-8</v>
      </c>
      <c r="BF1557" s="157">
        <v>1.8500567999999999E-11</v>
      </c>
      <c r="BG1557" s="157">
        <v>6.2748458999999999E-11</v>
      </c>
      <c r="BH1557" s="157">
        <v>0</v>
      </c>
      <c r="BI1557" s="157">
        <v>0</v>
      </c>
      <c r="BJ1557" s="157">
        <v>0</v>
      </c>
      <c r="BK1557" s="157">
        <v>0</v>
      </c>
      <c r="BL1557" s="157">
        <v>0</v>
      </c>
      <c r="BM1557" s="157">
        <v>0</v>
      </c>
      <c r="BN1557" s="157">
        <v>0</v>
      </c>
      <c r="BO1557" s="157">
        <v>0</v>
      </c>
      <c r="BP1557" s="157">
        <v>1.1287706E-8</v>
      </c>
      <c r="BQ1557" s="157">
        <v>1.8828278E-2</v>
      </c>
      <c r="BR1557" s="157">
        <v>0</v>
      </c>
      <c r="BS1557" s="157">
        <v>0</v>
      </c>
      <c r="BT1557" s="157">
        <v>0</v>
      </c>
      <c r="BU1557"/>
      <c r="BV1557" s="155">
        <v>1.1095351999999999E-5</v>
      </c>
      <c r="BW1557" s="155">
        <v>4.3260683E-7</v>
      </c>
      <c r="BX1557" s="155">
        <v>5.7391941000000002E-6</v>
      </c>
      <c r="BY1557" s="155">
        <v>1.4412900000000001E-9</v>
      </c>
      <c r="BZ1557" s="155">
        <v>1.5566781E-6</v>
      </c>
      <c r="CA1557" s="155">
        <v>0</v>
      </c>
      <c r="CB1557" s="155">
        <v>0</v>
      </c>
      <c r="CC1557" s="155">
        <v>0</v>
      </c>
      <c r="CD1557" s="155">
        <v>0</v>
      </c>
      <c r="CE1557" s="155">
        <v>4.3966792999999999E-9</v>
      </c>
      <c r="CF1557" s="155">
        <v>0</v>
      </c>
      <c r="CG1557" s="155">
        <v>0</v>
      </c>
      <c r="CH1557" s="155">
        <v>0</v>
      </c>
      <c r="CI1557" s="155">
        <v>6.0677926E-7</v>
      </c>
      <c r="CJ1557" s="155">
        <v>2.7542552000000002E-6</v>
      </c>
      <c r="CK1557" s="155">
        <v>3.7341422000000002E-16</v>
      </c>
      <c r="CL1557" s="155">
        <v>0</v>
      </c>
      <c r="CM1557"/>
      <c r="CN1557" s="284">
        <v>0</v>
      </c>
      <c r="CO1557" s="284">
        <v>0.20583386000000001</v>
      </c>
      <c r="CP1557" s="285">
        <v>0</v>
      </c>
      <c r="CQ1557" s="284">
        <v>2.9598329999999998E-4</v>
      </c>
      <c r="CR1557" s="284">
        <v>0</v>
      </c>
      <c r="CS1557" s="284">
        <v>0</v>
      </c>
      <c r="CT1557" s="284">
        <v>5.1529888999999999E-5</v>
      </c>
      <c r="CU1557" s="284">
        <v>0</v>
      </c>
      <c r="CV1557" s="284">
        <v>0</v>
      </c>
      <c r="CW1557" s="284">
        <v>0</v>
      </c>
      <c r="CX1557"/>
      <c r="CY1557"/>
      <c r="CZ1557"/>
      <c r="DA1557"/>
      <c r="DB1557" s="212"/>
      <c r="DC1557" s="48"/>
      <c r="DD1557" s="48"/>
      <c r="DE1557" s="48"/>
      <c r="DF1557" s="48"/>
      <c r="DG1557" s="48"/>
      <c r="DH1557" s="48"/>
      <c r="DI1557" s="48"/>
      <c r="DJ1557" s="48"/>
      <c r="DK1557" s="48"/>
      <c r="DL1557" s="48"/>
    </row>
    <row r="1558" spans="1:116" ht="14.4">
      <c r="A1558" t="s">
        <v>2934</v>
      </c>
      <c r="B1558" s="188" t="s">
        <v>1252</v>
      </c>
      <c r="C1558" s="151" t="str">
        <f t="shared" si="360"/>
        <v>B.044.01.270</v>
      </c>
      <c r="D1558" s="54" t="s">
        <v>1251</v>
      </c>
      <c r="E1558" s="150" t="s">
        <v>440</v>
      </c>
      <c r="F1558" s="153" t="str">
        <f t="shared" si="361"/>
        <v>Electricity Tunisia production</v>
      </c>
      <c r="G1558" s="154">
        <f t="shared" si="362"/>
        <v>0.23999878666666669</v>
      </c>
      <c r="H1558"/>
      <c r="I1558"/>
      <c r="J1558" s="227">
        <f t="shared" si="368"/>
        <v>4.8458902913000007E-2</v>
      </c>
      <c r="K1558"/>
      <c r="L1558" s="280">
        <f t="shared" si="369"/>
        <v>5.0786325999999998E-3</v>
      </c>
      <c r="M1558" s="280">
        <f t="shared" si="370"/>
        <v>7.3665338999999996E-3</v>
      </c>
      <c r="N1558" s="281">
        <f t="shared" si="371"/>
        <v>1.3918412999999999E-5</v>
      </c>
      <c r="O1558" s="280">
        <v>3.5999818000000003E-2</v>
      </c>
      <c r="P1558" s="219">
        <v>3.4865332000000001E-3</v>
      </c>
      <c r="Q1558" s="219">
        <v>3.8800007E-3</v>
      </c>
      <c r="R1558" s="219">
        <v>3.5167845E-3</v>
      </c>
      <c r="S1558" s="219">
        <v>1.5618481E-3</v>
      </c>
      <c r="T1558" s="219">
        <v>0</v>
      </c>
      <c r="U1558" s="219">
        <v>0</v>
      </c>
      <c r="V1558" s="219">
        <v>0</v>
      </c>
      <c r="W1558" s="286">
        <v>1.3918412999999999E-5</v>
      </c>
      <c r="X1558" s="219">
        <v>0</v>
      </c>
      <c r="Y1558" s="219">
        <v>0</v>
      </c>
      <c r="Z1558" s="219">
        <v>0</v>
      </c>
      <c r="AA1558" s="219">
        <v>0</v>
      </c>
      <c r="AB1558" s="219">
        <v>0</v>
      </c>
      <c r="AC1558"/>
      <c r="AD1558" s="227">
        <f t="shared" si="363"/>
        <v>3.5999818000000003E-2</v>
      </c>
      <c r="AE1558" s="227">
        <f t="shared" si="364"/>
        <v>1.24451665E-2</v>
      </c>
      <c r="AF1558" s="227">
        <f t="shared" si="365"/>
        <v>7.3665338999999996E-3</v>
      </c>
      <c r="AG1558" s="227">
        <f t="shared" si="366"/>
        <v>7.3665338999999996E-3</v>
      </c>
      <c r="AH1558" s="227">
        <f t="shared" si="367"/>
        <v>1.3918412999999999E-5</v>
      </c>
      <c r="AI1558"/>
      <c r="AJ1558">
        <v>2.8352670999999998</v>
      </c>
      <c r="AK1558" s="155">
        <v>2.7843491</v>
      </c>
      <c r="AL1558" s="155">
        <v>0</v>
      </c>
      <c r="AM1558" s="155">
        <v>0</v>
      </c>
      <c r="AN1558" s="155">
        <v>0</v>
      </c>
      <c r="AO1558" s="155">
        <v>5.0304515000000001E-2</v>
      </c>
      <c r="AP1558" s="155">
        <v>6.1346968000000005E-4</v>
      </c>
      <c r="AQ1558"/>
      <c r="AR1558" s="156">
        <v>5.5458445E-3</v>
      </c>
      <c r="AS1558" s="156">
        <v>5.1813201000000001E-3</v>
      </c>
      <c r="AT1558" s="156">
        <v>2.0746774E-4</v>
      </c>
      <c r="AU1558" s="156">
        <v>1.5705666999999999E-4</v>
      </c>
      <c r="AV1558" s="282">
        <f t="shared" si="372"/>
        <v>3.1063070363E-7</v>
      </c>
      <c r="AW1558" s="282">
        <f t="shared" si="373"/>
        <v>7.67262358907E-10</v>
      </c>
      <c r="AX1558" s="283">
        <f t="shared" si="374"/>
        <v>2.1996732539180001E-2</v>
      </c>
      <c r="AY1558" s="157">
        <v>2.2271888000000001E-7</v>
      </c>
      <c r="AZ1558" s="157">
        <v>6.7199660999999995E-10</v>
      </c>
      <c r="BA1558" s="157">
        <v>1.8359907000000001E-14</v>
      </c>
      <c r="BB1558" s="157">
        <v>0</v>
      </c>
      <c r="BC1558" s="157">
        <v>0</v>
      </c>
      <c r="BD1558" s="157">
        <v>9.4240630000000004E-11</v>
      </c>
      <c r="BE1558" s="157">
        <v>8.7817582999999995E-8</v>
      </c>
      <c r="BF1558" s="157">
        <v>2.1491461000000002E-11</v>
      </c>
      <c r="BG1558" s="157">
        <v>7.3755928000000001E-11</v>
      </c>
      <c r="BH1558" s="157">
        <v>0</v>
      </c>
      <c r="BI1558" s="157">
        <v>0</v>
      </c>
      <c r="BJ1558" s="157">
        <v>0</v>
      </c>
      <c r="BK1558" s="157">
        <v>0</v>
      </c>
      <c r="BL1558" s="157">
        <v>0</v>
      </c>
      <c r="BM1558" s="157">
        <v>0</v>
      </c>
      <c r="BN1558" s="157">
        <v>0</v>
      </c>
      <c r="BO1558" s="157">
        <v>0</v>
      </c>
      <c r="BP1558" s="157">
        <v>5.3353917999999999E-7</v>
      </c>
      <c r="BQ1558" s="157">
        <v>2.1996199000000001E-2</v>
      </c>
      <c r="BR1558" s="157">
        <v>0</v>
      </c>
      <c r="BS1558" s="157">
        <v>0</v>
      </c>
      <c r="BT1558" s="157">
        <v>0</v>
      </c>
      <c r="BU1558"/>
      <c r="BV1558" s="155">
        <v>1.2941613E-5</v>
      </c>
      <c r="BW1558" s="155">
        <v>5.0849566000000001E-7</v>
      </c>
      <c r="BX1558" s="155">
        <v>6.6918029999999999E-6</v>
      </c>
      <c r="BY1558" s="155">
        <v>1.6742960000000001E-9</v>
      </c>
      <c r="BZ1558" s="155">
        <v>1.8168445999999999E-6</v>
      </c>
      <c r="CA1558" s="155">
        <v>0</v>
      </c>
      <c r="CB1558" s="155">
        <v>0</v>
      </c>
      <c r="CC1558" s="155">
        <v>0</v>
      </c>
      <c r="CD1558" s="155">
        <v>0</v>
      </c>
      <c r="CE1558" s="155">
        <v>5.1074681000000002E-9</v>
      </c>
      <c r="CF1558" s="155">
        <v>0</v>
      </c>
      <c r="CG1558" s="155">
        <v>0</v>
      </c>
      <c r="CH1558" s="155">
        <v>0</v>
      </c>
      <c r="CI1558" s="155">
        <v>7.0526050999999995E-7</v>
      </c>
      <c r="CJ1558" s="155">
        <v>3.2124273999999998E-6</v>
      </c>
      <c r="CK1558" s="155">
        <v>1.7650276E-14</v>
      </c>
      <c r="CL1558" s="155">
        <v>0</v>
      </c>
      <c r="CM1558"/>
      <c r="CN1558" s="284">
        <v>0</v>
      </c>
      <c r="CO1558" s="284">
        <v>0.23999878999999999</v>
      </c>
      <c r="CP1558" s="285">
        <v>0</v>
      </c>
      <c r="CQ1558" s="284">
        <v>3.4790531999999999E-4</v>
      </c>
      <c r="CR1558" s="284">
        <v>0</v>
      </c>
      <c r="CS1558" s="284">
        <v>0</v>
      </c>
      <c r="CT1558" s="284">
        <v>6.0209708000000002E-5</v>
      </c>
      <c r="CU1558" s="284">
        <v>0</v>
      </c>
      <c r="CV1558" s="284">
        <v>0</v>
      </c>
      <c r="CW1558" s="284">
        <v>0</v>
      </c>
      <c r="CX1558"/>
      <c r="CY1558"/>
      <c r="CZ1558"/>
      <c r="DA1558"/>
      <c r="DB1558" s="212"/>
      <c r="DC1558" s="48"/>
      <c r="DD1558" s="48"/>
      <c r="DE1558" s="48"/>
      <c r="DF1558" s="48"/>
      <c r="DG1558" s="48"/>
      <c r="DH1558" s="48"/>
      <c r="DI1558" s="48"/>
      <c r="DJ1558" s="48"/>
      <c r="DK1558" s="48"/>
      <c r="DL1558" s="48"/>
    </row>
    <row r="1559" spans="1:116" ht="14.4">
      <c r="A1559" t="s">
        <v>2935</v>
      </c>
      <c r="B1559" s="188" t="s">
        <v>1252</v>
      </c>
      <c r="C1559" s="151" t="str">
        <f t="shared" si="360"/>
        <v>B.044.01.271</v>
      </c>
      <c r="D1559" s="54" t="s">
        <v>1251</v>
      </c>
      <c r="E1559" s="150" t="s">
        <v>440</v>
      </c>
      <c r="F1559" s="153" t="str">
        <f t="shared" si="361"/>
        <v>Electricity Turkey production</v>
      </c>
      <c r="G1559" s="154">
        <f t="shared" si="362"/>
        <v>0.15025668666666669</v>
      </c>
      <c r="H1559"/>
      <c r="I1559"/>
      <c r="J1559" s="227">
        <f t="shared" si="368"/>
        <v>2.5054098980000002E-2</v>
      </c>
      <c r="K1559"/>
      <c r="L1559" s="280">
        <f t="shared" si="369"/>
        <v>7.5049730999999999E-4</v>
      </c>
      <c r="M1559" s="280">
        <f t="shared" si="370"/>
        <v>1.6628575500000002E-3</v>
      </c>
      <c r="N1559" s="281">
        <f t="shared" si="371"/>
        <v>1.0224111999999999E-4</v>
      </c>
      <c r="O1559" s="280">
        <v>2.2538503000000001E-2</v>
      </c>
      <c r="P1559" s="219">
        <v>1.0442698000000001E-3</v>
      </c>
      <c r="Q1559" s="219">
        <v>6.1858775000000002E-4</v>
      </c>
      <c r="R1559" s="219">
        <v>5.7629841000000003E-4</v>
      </c>
      <c r="S1559" s="219">
        <v>1.7419890000000001E-4</v>
      </c>
      <c r="T1559" s="219">
        <v>0</v>
      </c>
      <c r="U1559" s="219">
        <v>0</v>
      </c>
      <c r="V1559" s="219">
        <v>0</v>
      </c>
      <c r="W1559" s="219">
        <v>1.0224111999999999E-4</v>
      </c>
      <c r="X1559" s="219">
        <v>0</v>
      </c>
      <c r="Y1559" s="219">
        <v>0</v>
      </c>
      <c r="Z1559" s="219">
        <v>0</v>
      </c>
      <c r="AA1559" s="219">
        <v>0</v>
      </c>
      <c r="AB1559" s="219">
        <v>0</v>
      </c>
      <c r="AC1559"/>
      <c r="AD1559" s="227">
        <f t="shared" si="363"/>
        <v>2.2538503000000001E-2</v>
      </c>
      <c r="AE1559" s="227">
        <f t="shared" si="364"/>
        <v>2.41335486E-3</v>
      </c>
      <c r="AF1559" s="227">
        <f t="shared" si="365"/>
        <v>1.6628575500000002E-3</v>
      </c>
      <c r="AG1559" s="227">
        <f t="shared" si="366"/>
        <v>1.6628575500000002E-3</v>
      </c>
      <c r="AH1559" s="227">
        <f t="shared" si="367"/>
        <v>1.0224111999999999E-4</v>
      </c>
      <c r="AI1559"/>
      <c r="AJ1559">
        <v>2.2037616</v>
      </c>
      <c r="AK1559" s="155">
        <v>1.6354795</v>
      </c>
      <c r="AL1559" s="155">
        <v>0</v>
      </c>
      <c r="AM1559" s="155">
        <v>0</v>
      </c>
      <c r="AN1559" s="155">
        <v>9.4364363000000007E-2</v>
      </c>
      <c r="AO1559" s="155">
        <v>0.23346021</v>
      </c>
      <c r="AP1559" s="155">
        <v>0.24045755999999999</v>
      </c>
      <c r="AQ1559"/>
      <c r="AR1559" s="156">
        <v>2.8507824000000002E-3</v>
      </c>
      <c r="AS1559" s="156">
        <v>2.6879992E-3</v>
      </c>
      <c r="AT1559" s="156">
        <v>1.2069116E-4</v>
      </c>
      <c r="AU1559" s="156">
        <v>4.2092034000000003E-5</v>
      </c>
      <c r="AV1559" s="282">
        <f t="shared" si="372"/>
        <v>1.61151026291E-7</v>
      </c>
      <c r="AW1559" s="282">
        <f t="shared" si="373"/>
        <v>4.4634306323699996E-10</v>
      </c>
      <c r="AX1559" s="283">
        <f t="shared" si="374"/>
        <v>5.8952428428000001E-3</v>
      </c>
      <c r="AY1559" s="157">
        <v>1.3943819999999999E-7</v>
      </c>
      <c r="AZ1559" s="157">
        <v>4.2071872000000001E-10</v>
      </c>
      <c r="BA1559" s="157">
        <v>1.1494637E-14</v>
      </c>
      <c r="BB1559" s="157">
        <v>0</v>
      </c>
      <c r="BC1559" s="157">
        <v>0</v>
      </c>
      <c r="BD1559" s="157">
        <v>1.5443291E-11</v>
      </c>
      <c r="BE1559" s="157">
        <v>2.1697382999999999E-8</v>
      </c>
      <c r="BF1559" s="157">
        <v>3.5218236000000001E-12</v>
      </c>
      <c r="BG1559" s="157">
        <v>2.2091024999999999E-11</v>
      </c>
      <c r="BH1559" s="157">
        <v>0</v>
      </c>
      <c r="BI1559" s="157">
        <v>0</v>
      </c>
      <c r="BJ1559" s="157">
        <v>0</v>
      </c>
      <c r="BK1559" s="157">
        <v>0</v>
      </c>
      <c r="BL1559" s="157">
        <v>0</v>
      </c>
      <c r="BM1559" s="157">
        <v>0</v>
      </c>
      <c r="BN1559" s="157">
        <v>0</v>
      </c>
      <c r="BO1559" s="157">
        <v>0</v>
      </c>
      <c r="BP1559" s="157">
        <v>3.9192427999999999E-6</v>
      </c>
      <c r="BQ1559" s="157">
        <v>5.8913235999999997E-3</v>
      </c>
      <c r="BR1559" s="157">
        <v>0</v>
      </c>
      <c r="BS1559" s="157">
        <v>0</v>
      </c>
      <c r="BT1559" s="157">
        <v>0</v>
      </c>
      <c r="BU1559"/>
      <c r="BV1559" s="155">
        <v>6.6933457000000001E-6</v>
      </c>
      <c r="BW1559" s="155">
        <v>1.5230219999999999E-7</v>
      </c>
      <c r="BX1559" s="155">
        <v>4.1895550999999998E-6</v>
      </c>
      <c r="BY1559" s="155">
        <v>2.7436827999999999E-10</v>
      </c>
      <c r="BZ1559" s="155">
        <v>2.8137853999999999E-7</v>
      </c>
      <c r="CA1559" s="155">
        <v>0</v>
      </c>
      <c r="CB1559" s="155">
        <v>0</v>
      </c>
      <c r="CC1559" s="155">
        <v>0</v>
      </c>
      <c r="CD1559" s="155">
        <v>0</v>
      </c>
      <c r="CE1559" s="155">
        <v>8.3696505999999997E-10</v>
      </c>
      <c r="CF1559" s="155">
        <v>0</v>
      </c>
      <c r="CG1559" s="155">
        <v>0</v>
      </c>
      <c r="CH1559" s="155">
        <v>0</v>
      </c>
      <c r="CI1559" s="155">
        <v>1.2004899000000001E-7</v>
      </c>
      <c r="CJ1559" s="155">
        <v>1.9489494000000001E-6</v>
      </c>
      <c r="CK1559" s="155">
        <v>1.2965441999999999E-13</v>
      </c>
      <c r="CL1559" s="155">
        <v>0</v>
      </c>
      <c r="CM1559"/>
      <c r="CN1559" s="284">
        <v>0</v>
      </c>
      <c r="CO1559" s="284">
        <v>0.15025669</v>
      </c>
      <c r="CP1559" s="285">
        <v>0</v>
      </c>
      <c r="CQ1559" s="284">
        <v>1.0420295E-4</v>
      </c>
      <c r="CR1559" s="284">
        <v>0</v>
      </c>
      <c r="CS1559" s="284">
        <v>0</v>
      </c>
      <c r="CT1559" s="284">
        <v>1.0712069000000001E-5</v>
      </c>
      <c r="CU1559" s="284">
        <v>0</v>
      </c>
      <c r="CV1559" s="284">
        <v>0</v>
      </c>
      <c r="CW1559" s="284">
        <v>0</v>
      </c>
      <c r="CX1559"/>
      <c r="CY1559"/>
      <c r="CZ1559"/>
      <c r="DA1559"/>
      <c r="DB1559" s="212"/>
      <c r="DC1559" s="48"/>
      <c r="DD1559" s="48"/>
      <c r="DE1559" s="48"/>
      <c r="DF1559" s="48"/>
      <c r="DG1559" s="48"/>
      <c r="DH1559" s="48"/>
      <c r="DI1559" s="48"/>
      <c r="DJ1559" s="48"/>
      <c r="DK1559" s="48"/>
      <c r="DL1559" s="48"/>
    </row>
    <row r="1560" spans="1:116" ht="14.4">
      <c r="A1560" t="s">
        <v>2936</v>
      </c>
      <c r="B1560" s="188" t="s">
        <v>1252</v>
      </c>
      <c r="C1560" s="151" t="str">
        <f t="shared" si="360"/>
        <v>B.044.01.272</v>
      </c>
      <c r="D1560" s="54" t="s">
        <v>1251</v>
      </c>
      <c r="E1560" s="150" t="s">
        <v>440</v>
      </c>
      <c r="F1560" s="153" t="str">
        <f t="shared" si="361"/>
        <v>Electricity Turkmenistan production</v>
      </c>
      <c r="G1560" s="154">
        <f t="shared" si="362"/>
        <v>0.21611661333333335</v>
      </c>
      <c r="H1560"/>
      <c r="I1560"/>
      <c r="J1560" s="227">
        <f t="shared" si="368"/>
        <v>4.3623832697782999E-2</v>
      </c>
      <c r="K1560"/>
      <c r="L1560" s="280">
        <f t="shared" si="369"/>
        <v>4.5946742E-3</v>
      </c>
      <c r="M1560" s="280">
        <f t="shared" si="370"/>
        <v>6.6116035000000004E-3</v>
      </c>
      <c r="N1560" s="281">
        <f t="shared" si="371"/>
        <v>6.2997783E-8</v>
      </c>
      <c r="O1560" s="280">
        <v>3.2417491999999999E-2</v>
      </c>
      <c r="P1560" s="219">
        <v>3.0978238999999999E-3</v>
      </c>
      <c r="Q1560" s="219">
        <v>3.5137796000000001E-3</v>
      </c>
      <c r="R1560" s="219">
        <v>3.1860647E-3</v>
      </c>
      <c r="S1560" s="219">
        <v>1.4086095000000001E-3</v>
      </c>
      <c r="T1560" s="219">
        <v>0</v>
      </c>
      <c r="U1560" s="219">
        <v>0</v>
      </c>
      <c r="V1560" s="219">
        <v>0</v>
      </c>
      <c r="W1560" s="286">
        <v>6.2997783E-8</v>
      </c>
      <c r="X1560" s="219">
        <v>0</v>
      </c>
      <c r="Y1560" s="219">
        <v>0</v>
      </c>
      <c r="Z1560" s="219">
        <v>0</v>
      </c>
      <c r="AA1560" s="219">
        <v>0</v>
      </c>
      <c r="AB1560" s="219">
        <v>0</v>
      </c>
      <c r="AC1560"/>
      <c r="AD1560" s="227">
        <f t="shared" si="363"/>
        <v>3.2417491999999999E-2</v>
      </c>
      <c r="AE1560" s="227">
        <f t="shared" si="364"/>
        <v>1.12062777E-2</v>
      </c>
      <c r="AF1560" s="227">
        <f t="shared" si="365"/>
        <v>6.6116035000000004E-3</v>
      </c>
      <c r="AG1560" s="227">
        <f t="shared" si="366"/>
        <v>6.6116035000000004E-3</v>
      </c>
      <c r="AH1560" s="227">
        <f t="shared" si="367"/>
        <v>6.2997783E-8</v>
      </c>
      <c r="AI1560"/>
      <c r="AJ1560">
        <v>2.5066801999999999</v>
      </c>
      <c r="AK1560" s="155">
        <v>2.5063526999999999</v>
      </c>
      <c r="AL1560" s="155">
        <v>0</v>
      </c>
      <c r="AM1560" s="155">
        <v>0</v>
      </c>
      <c r="AN1560" s="155">
        <v>0</v>
      </c>
      <c r="AO1560" s="155">
        <v>0</v>
      </c>
      <c r="AP1560" s="155">
        <v>3.2753344E-4</v>
      </c>
      <c r="AQ1560"/>
      <c r="AR1560" s="156">
        <v>4.9811776999999996E-3</v>
      </c>
      <c r="AS1560" s="156">
        <v>4.6536562999999996E-3</v>
      </c>
      <c r="AT1560" s="156">
        <v>1.8661559E-4</v>
      </c>
      <c r="AU1560" s="156">
        <v>1.4090581E-4</v>
      </c>
      <c r="AV1560" s="282">
        <f t="shared" si="372"/>
        <v>2.7899618220400001E-7</v>
      </c>
      <c r="AW1560" s="282">
        <f t="shared" si="373"/>
        <v>6.9014641892099998E-10</v>
      </c>
      <c r="AX1560" s="283">
        <f t="shared" si="374"/>
        <v>1.9734707414915002E-2</v>
      </c>
      <c r="AY1560" s="157">
        <v>2.0055621999999999E-7</v>
      </c>
      <c r="AZ1560" s="157">
        <v>6.0512651999999996E-10</v>
      </c>
      <c r="BA1560" s="157">
        <v>1.6532921000000001E-14</v>
      </c>
      <c r="BB1560" s="157">
        <v>0</v>
      </c>
      <c r="BC1560" s="157">
        <v>0</v>
      </c>
      <c r="BD1560" s="157">
        <v>8.5378204000000004E-11</v>
      </c>
      <c r="BE1560" s="157">
        <v>7.8354584000000002E-8</v>
      </c>
      <c r="BF1560" s="157">
        <v>1.9470395E-11</v>
      </c>
      <c r="BG1560" s="157">
        <v>6.5532970999999995E-11</v>
      </c>
      <c r="BH1560" s="157">
        <v>0</v>
      </c>
      <c r="BI1560" s="157">
        <v>0</v>
      </c>
      <c r="BJ1560" s="157">
        <v>0</v>
      </c>
      <c r="BK1560" s="157">
        <v>0</v>
      </c>
      <c r="BL1560" s="157">
        <v>0</v>
      </c>
      <c r="BM1560" s="157">
        <v>0</v>
      </c>
      <c r="BN1560" s="157">
        <v>0</v>
      </c>
      <c r="BO1560" s="157">
        <v>0</v>
      </c>
      <c r="BP1560" s="157">
        <v>2.4149149999999998E-9</v>
      </c>
      <c r="BQ1560" s="157">
        <v>1.9734705000000002E-2</v>
      </c>
      <c r="BR1560" s="157">
        <v>0</v>
      </c>
      <c r="BS1560" s="157">
        <v>0</v>
      </c>
      <c r="BT1560" s="157">
        <v>0</v>
      </c>
      <c r="BU1560"/>
      <c r="BV1560" s="155">
        <v>1.1645218000000001E-5</v>
      </c>
      <c r="BW1560" s="155">
        <v>4.5180410000000001E-7</v>
      </c>
      <c r="BX1560" s="155">
        <v>6.0259046999999999E-6</v>
      </c>
      <c r="BY1560" s="155">
        <v>1.5168445000000001E-9</v>
      </c>
      <c r="BZ1560" s="155">
        <v>1.6329850000000001E-6</v>
      </c>
      <c r="CA1560" s="155">
        <v>0</v>
      </c>
      <c r="CB1560" s="155">
        <v>0</v>
      </c>
      <c r="CC1560" s="155">
        <v>0</v>
      </c>
      <c r="CD1560" s="155">
        <v>0</v>
      </c>
      <c r="CE1560" s="155">
        <v>4.6271598000000003E-9</v>
      </c>
      <c r="CF1560" s="155">
        <v>0</v>
      </c>
      <c r="CG1560" s="155">
        <v>0</v>
      </c>
      <c r="CH1560" s="155">
        <v>0</v>
      </c>
      <c r="CI1560" s="155">
        <v>6.3836160000000004E-7</v>
      </c>
      <c r="CJ1560" s="155">
        <v>2.8900191000000001E-6</v>
      </c>
      <c r="CK1560" s="155">
        <v>7.9889006999999999E-17</v>
      </c>
      <c r="CL1560" s="155">
        <v>0</v>
      </c>
      <c r="CM1560"/>
      <c r="CN1560" s="284">
        <v>0</v>
      </c>
      <c r="CO1560" s="284">
        <v>0.21611660999999999</v>
      </c>
      <c r="CP1560" s="285">
        <v>0</v>
      </c>
      <c r="CQ1560" s="284">
        <v>3.0911779000000002E-4</v>
      </c>
      <c r="CR1560" s="284">
        <v>0</v>
      </c>
      <c r="CS1560" s="284">
        <v>0</v>
      </c>
      <c r="CT1560" s="284">
        <v>5.4017946999999999E-5</v>
      </c>
      <c r="CU1560" s="284">
        <v>0</v>
      </c>
      <c r="CV1560" s="284">
        <v>0</v>
      </c>
      <c r="CW1560" s="284">
        <v>0</v>
      </c>
      <c r="CX1560"/>
      <c r="CY1560"/>
      <c r="CZ1560"/>
      <c r="DA1560"/>
      <c r="DB1560" s="212"/>
      <c r="DC1560" s="48"/>
      <c r="DD1560" s="48"/>
      <c r="DE1560" s="48"/>
      <c r="DF1560" s="48"/>
      <c r="DG1560" s="48"/>
      <c r="DH1560" s="48"/>
      <c r="DI1560" s="48"/>
      <c r="DJ1560" s="48"/>
      <c r="DK1560" s="48"/>
      <c r="DL1560" s="48"/>
    </row>
    <row r="1561" spans="1:116" ht="14.4">
      <c r="A1561" t="s">
        <v>2937</v>
      </c>
      <c r="B1561" s="188" t="s">
        <v>1252</v>
      </c>
      <c r="C1561" s="151" t="str">
        <f t="shared" si="360"/>
        <v>B.044.01.273</v>
      </c>
      <c r="D1561" s="54" t="s">
        <v>1251</v>
      </c>
      <c r="E1561" s="150" t="s">
        <v>440</v>
      </c>
      <c r="F1561" s="153" t="str">
        <f t="shared" si="361"/>
        <v>Electricity Turks and Caicos Islands production</v>
      </c>
      <c r="G1561" s="154">
        <f t="shared" si="362"/>
        <v>0.24133377333333336</v>
      </c>
      <c r="H1561"/>
      <c r="I1561"/>
      <c r="J1561" s="227">
        <f t="shared" si="368"/>
        <v>4.8923956400000003E-2</v>
      </c>
      <c r="K1561"/>
      <c r="L1561" s="280">
        <f t="shared" si="369"/>
        <v>3.1456087000000001E-3</v>
      </c>
      <c r="M1561" s="280">
        <f t="shared" si="370"/>
        <v>9.5782816999999999E-3</v>
      </c>
      <c r="N1561" s="281">
        <f t="shared" si="371"/>
        <v>0</v>
      </c>
      <c r="O1561" s="280">
        <v>3.6200066000000003E-2</v>
      </c>
      <c r="P1561" s="219">
        <v>7.5528938E-3</v>
      </c>
      <c r="Q1561" s="219">
        <v>2.0253878999999999E-3</v>
      </c>
      <c r="R1561" s="219">
        <v>1.7149388999999999E-3</v>
      </c>
      <c r="S1561" s="219">
        <v>1.4306697999999999E-3</v>
      </c>
      <c r="T1561" s="219">
        <v>0</v>
      </c>
      <c r="U1561" s="219">
        <v>0</v>
      </c>
      <c r="V1561" s="219">
        <v>0</v>
      </c>
      <c r="W1561" s="286">
        <v>0</v>
      </c>
      <c r="X1561" s="219">
        <v>0</v>
      </c>
      <c r="Y1561" s="219">
        <v>0</v>
      </c>
      <c r="Z1561" s="219">
        <v>0</v>
      </c>
      <c r="AA1561" s="219">
        <v>0</v>
      </c>
      <c r="AB1561" s="219">
        <v>0</v>
      </c>
      <c r="AC1561"/>
      <c r="AD1561" s="227">
        <f t="shared" si="363"/>
        <v>3.6200066000000003E-2</v>
      </c>
      <c r="AE1561" s="227">
        <f t="shared" si="364"/>
        <v>1.27238904E-2</v>
      </c>
      <c r="AF1561" s="227">
        <f t="shared" si="365"/>
        <v>9.5782816999999999E-3</v>
      </c>
      <c r="AG1561" s="227">
        <f t="shared" si="366"/>
        <v>9.5782816999999999E-3</v>
      </c>
      <c r="AH1561" s="227">
        <f t="shared" si="367"/>
        <v>0</v>
      </c>
      <c r="AI1561"/>
      <c r="AJ1561">
        <v>3.0561601</v>
      </c>
      <c r="AK1561" s="155">
        <v>3.0561601</v>
      </c>
      <c r="AL1561" s="155">
        <v>0</v>
      </c>
      <c r="AM1561" s="155">
        <v>0</v>
      </c>
      <c r="AN1561" s="155">
        <v>0</v>
      </c>
      <c r="AO1561" s="155">
        <v>0</v>
      </c>
      <c r="AP1561" s="155">
        <v>0</v>
      </c>
      <c r="AQ1561"/>
      <c r="AR1561" s="156">
        <v>6.8456298999999996E-3</v>
      </c>
      <c r="AS1561" s="156">
        <v>6.3986586999999996E-3</v>
      </c>
      <c r="AT1561" s="156">
        <v>2.2876137999999999E-4</v>
      </c>
      <c r="AU1561" s="156">
        <v>2.1820982999999999E-4</v>
      </c>
      <c r="AV1561" s="282">
        <f t="shared" si="372"/>
        <v>3.8361263588000001E-7</v>
      </c>
      <c r="AW1561" s="282">
        <f t="shared" si="373"/>
        <v>8.4601103403300003E-10</v>
      </c>
      <c r="AX1561" s="283">
        <f t="shared" si="374"/>
        <v>3.0561601000000001E-2</v>
      </c>
      <c r="AY1561" s="157">
        <v>2.2395774000000001E-7</v>
      </c>
      <c r="AZ1561" s="157">
        <v>6.7573456000000005E-10</v>
      </c>
      <c r="BA1561" s="157">
        <v>1.8462033000000001E-14</v>
      </c>
      <c r="BB1561" s="157">
        <v>0</v>
      </c>
      <c r="BC1561" s="157">
        <v>0</v>
      </c>
      <c r="BD1561" s="157">
        <v>4.5955880000000002E-11</v>
      </c>
      <c r="BE1561" s="157">
        <v>1.5960894E-7</v>
      </c>
      <c r="BF1561" s="157">
        <v>1.0480182000000001E-11</v>
      </c>
      <c r="BG1561" s="157">
        <v>1.5977782999999999E-10</v>
      </c>
      <c r="BH1561" s="157">
        <v>0</v>
      </c>
      <c r="BI1561" s="157">
        <v>0</v>
      </c>
      <c r="BJ1561" s="157">
        <v>0</v>
      </c>
      <c r="BK1561" s="157">
        <v>0</v>
      </c>
      <c r="BL1561" s="157">
        <v>0</v>
      </c>
      <c r="BM1561" s="157">
        <v>0</v>
      </c>
      <c r="BN1561" s="157">
        <v>0</v>
      </c>
      <c r="BO1561" s="157">
        <v>0</v>
      </c>
      <c r="BP1561" s="157">
        <v>0</v>
      </c>
      <c r="BQ1561" s="157">
        <v>3.0561601000000001E-2</v>
      </c>
      <c r="BR1561" s="157">
        <v>0</v>
      </c>
      <c r="BS1561" s="157">
        <v>0</v>
      </c>
      <c r="BT1561" s="157">
        <v>0</v>
      </c>
      <c r="BU1561"/>
      <c r="BV1561" s="155">
        <v>1.4111385000000001E-5</v>
      </c>
      <c r="BW1561" s="155">
        <v>1.1015566000000001E-6</v>
      </c>
      <c r="BX1561" s="155">
        <v>6.7290258999999998E-6</v>
      </c>
      <c r="BY1561" s="155">
        <v>8.1646043000000005E-10</v>
      </c>
      <c r="BZ1561" s="155">
        <v>2.1879541999999999E-6</v>
      </c>
      <c r="CA1561" s="155">
        <v>0</v>
      </c>
      <c r="CB1561" s="155">
        <v>0</v>
      </c>
      <c r="CC1561" s="155">
        <v>0</v>
      </c>
      <c r="CD1561" s="155">
        <v>0</v>
      </c>
      <c r="CE1561" s="155">
        <v>2.4906263000000002E-9</v>
      </c>
      <c r="CF1561" s="155">
        <v>0</v>
      </c>
      <c r="CG1561" s="155">
        <v>0</v>
      </c>
      <c r="CH1561" s="155">
        <v>0</v>
      </c>
      <c r="CI1561" s="155">
        <v>3.9932540999999999E-7</v>
      </c>
      <c r="CJ1561" s="155">
        <v>3.6902156000000001E-6</v>
      </c>
      <c r="CK1561" s="155">
        <v>0</v>
      </c>
      <c r="CL1561" s="155">
        <v>0</v>
      </c>
      <c r="CM1561"/>
      <c r="CN1561" s="284">
        <v>0</v>
      </c>
      <c r="CO1561" s="284">
        <v>0.24133377</v>
      </c>
      <c r="CP1561" s="285">
        <v>0</v>
      </c>
      <c r="CQ1561" s="284">
        <v>7.5366899000000004E-4</v>
      </c>
      <c r="CR1561" s="284">
        <v>0</v>
      </c>
      <c r="CS1561" s="284">
        <v>0</v>
      </c>
      <c r="CT1561" s="284">
        <v>8.1735092000000001E-5</v>
      </c>
      <c r="CU1561" s="284">
        <v>0</v>
      </c>
      <c r="CV1561" s="284">
        <v>0</v>
      </c>
      <c r="CW1561" s="284">
        <v>0</v>
      </c>
      <c r="CX1561"/>
      <c r="CY1561"/>
      <c r="CZ1561"/>
      <c r="DA1561"/>
      <c r="DB1561" s="212"/>
      <c r="DC1561" s="48"/>
      <c r="DD1561" s="48"/>
      <c r="DE1561" s="48"/>
      <c r="DF1561" s="48"/>
      <c r="DG1561" s="48"/>
      <c r="DH1561" s="48"/>
      <c r="DI1561" s="48"/>
      <c r="DJ1561" s="48"/>
      <c r="DK1561" s="48"/>
      <c r="DL1561" s="48"/>
    </row>
    <row r="1562" spans="1:116" ht="14.4">
      <c r="A1562" t="s">
        <v>2938</v>
      </c>
      <c r="B1562" s="188" t="s">
        <v>1252</v>
      </c>
      <c r="C1562" s="151" t="str">
        <f t="shared" si="360"/>
        <v>B.044.01.274</v>
      </c>
      <c r="D1562" s="54" t="s">
        <v>1251</v>
      </c>
      <c r="E1562" s="150" t="s">
        <v>440</v>
      </c>
      <c r="F1562" s="153" t="str">
        <f t="shared" si="361"/>
        <v>Electricity Uganda production</v>
      </c>
      <c r="G1562" s="154">
        <f t="shared" si="362"/>
        <v>9.0512473333333333E-3</v>
      </c>
      <c r="H1562"/>
      <c r="I1562"/>
      <c r="J1562" s="227">
        <f t="shared" si="368"/>
        <v>2.8512831699999998E-3</v>
      </c>
      <c r="K1562"/>
      <c r="L1562" s="280">
        <f t="shared" si="369"/>
        <v>4.6703179999999997E-4</v>
      </c>
      <c r="M1562" s="280">
        <f t="shared" si="370"/>
        <v>8.1102146999999995E-4</v>
      </c>
      <c r="N1562" s="281">
        <f t="shared" si="371"/>
        <v>2.1554279999999999E-4</v>
      </c>
      <c r="O1562" s="280">
        <v>1.3576871E-3</v>
      </c>
      <c r="P1562" s="219">
        <v>4.8088492000000001E-4</v>
      </c>
      <c r="Q1562" s="219">
        <v>3.3013655E-4</v>
      </c>
      <c r="R1562" s="219">
        <v>2.7785342E-4</v>
      </c>
      <c r="S1562" s="219">
        <v>1.8917838E-4</v>
      </c>
      <c r="T1562" s="219">
        <v>0</v>
      </c>
      <c r="U1562" s="219">
        <v>0</v>
      </c>
      <c r="V1562" s="219">
        <v>0</v>
      </c>
      <c r="W1562" s="286">
        <v>2.1554279999999999E-4</v>
      </c>
      <c r="X1562" s="219">
        <v>0</v>
      </c>
      <c r="Y1562" s="219">
        <v>0</v>
      </c>
      <c r="Z1562" s="219">
        <v>0</v>
      </c>
      <c r="AA1562" s="219">
        <v>0</v>
      </c>
      <c r="AB1562" s="219">
        <v>0</v>
      </c>
      <c r="AC1562"/>
      <c r="AD1562" s="227">
        <f t="shared" si="363"/>
        <v>1.3576871E-3</v>
      </c>
      <c r="AE1562" s="227">
        <f t="shared" si="364"/>
        <v>1.2780532699999999E-3</v>
      </c>
      <c r="AF1562" s="227">
        <f t="shared" si="365"/>
        <v>8.1102146999999995E-4</v>
      </c>
      <c r="AG1562" s="227">
        <f t="shared" si="366"/>
        <v>8.1102146999999995E-4</v>
      </c>
      <c r="AH1562" s="227">
        <f t="shared" si="367"/>
        <v>2.1554279999999999E-4</v>
      </c>
      <c r="AI1562"/>
      <c r="AJ1562">
        <v>1.5331602</v>
      </c>
      <c r="AK1562" s="155">
        <v>8.5689689999999999E-2</v>
      </c>
      <c r="AL1562" s="155">
        <v>0</v>
      </c>
      <c r="AM1562" s="155">
        <v>0</v>
      </c>
      <c r="AN1562" s="155">
        <v>0.34158851000000001</v>
      </c>
      <c r="AO1562" s="155">
        <v>3.2335731999999999E-2</v>
      </c>
      <c r="AP1562" s="155">
        <v>1.0735463000000001</v>
      </c>
      <c r="AQ1562"/>
      <c r="AR1562" s="156">
        <v>3.5163734999999998E-4</v>
      </c>
      <c r="AS1562" s="156">
        <v>3.3539715999999998E-4</v>
      </c>
      <c r="AT1562" s="156">
        <v>1.0062953999999999E-5</v>
      </c>
      <c r="AU1562" s="156">
        <v>6.1772378999999998E-6</v>
      </c>
      <c r="AV1562" s="282">
        <f t="shared" si="372"/>
        <v>2.01077431453E-8</v>
      </c>
      <c r="AW1562" s="282">
        <f t="shared" si="373"/>
        <v>3.7215066520409997E-11</v>
      </c>
      <c r="AX1562" s="283">
        <f t="shared" si="374"/>
        <v>8.651593741E-4</v>
      </c>
      <c r="AY1562" s="157">
        <v>8.3995574000000003E-9</v>
      </c>
      <c r="AZ1562" s="157">
        <v>2.5343491999999999E-11</v>
      </c>
      <c r="BA1562" s="157">
        <v>6.9242041000000004E-16</v>
      </c>
      <c r="BB1562" s="157">
        <v>0</v>
      </c>
      <c r="BC1562" s="157">
        <v>0</v>
      </c>
      <c r="BD1562" s="157">
        <v>7.4457453000000004E-12</v>
      </c>
      <c r="BE1562" s="157">
        <v>1.170074E-8</v>
      </c>
      <c r="BF1562" s="157">
        <v>1.6979931000000001E-12</v>
      </c>
      <c r="BG1562" s="157">
        <v>1.0172888999999999E-11</v>
      </c>
      <c r="BH1562" s="157">
        <v>0</v>
      </c>
      <c r="BI1562" s="157">
        <v>0</v>
      </c>
      <c r="BJ1562" s="157">
        <v>0</v>
      </c>
      <c r="BK1562" s="157">
        <v>0</v>
      </c>
      <c r="BL1562" s="157">
        <v>0</v>
      </c>
      <c r="BM1562" s="157">
        <v>0</v>
      </c>
      <c r="BN1562" s="157">
        <v>0</v>
      </c>
      <c r="BO1562" s="157">
        <v>0</v>
      </c>
      <c r="BP1562" s="157">
        <v>8.2624740999999997E-6</v>
      </c>
      <c r="BQ1562" s="157">
        <v>8.5689689999999998E-4</v>
      </c>
      <c r="BR1562" s="157">
        <v>0</v>
      </c>
      <c r="BS1562" s="157">
        <v>0</v>
      </c>
      <c r="BT1562" s="157">
        <v>0</v>
      </c>
      <c r="BU1562"/>
      <c r="BV1562" s="155">
        <v>7.1127967000000002E-7</v>
      </c>
      <c r="BW1562" s="155">
        <v>7.0134968000000002E-8</v>
      </c>
      <c r="BX1562" s="155">
        <v>2.5237278999999999E-7</v>
      </c>
      <c r="BY1562" s="155">
        <v>1.3228244999999999E-10</v>
      </c>
      <c r="BZ1562" s="155">
        <v>2.2710239E-7</v>
      </c>
      <c r="CA1562" s="155">
        <v>0</v>
      </c>
      <c r="CB1562" s="155">
        <v>0</v>
      </c>
      <c r="CC1562" s="155">
        <v>0</v>
      </c>
      <c r="CD1562" s="155">
        <v>0</v>
      </c>
      <c r="CE1562" s="155">
        <v>4.0352984000000001E-10</v>
      </c>
      <c r="CF1562" s="155">
        <v>0</v>
      </c>
      <c r="CG1562" s="155">
        <v>0</v>
      </c>
      <c r="CH1562" s="155">
        <v>0</v>
      </c>
      <c r="CI1562" s="155">
        <v>5.7665872000000001E-8</v>
      </c>
      <c r="CJ1562" s="155">
        <v>1.0346756E-7</v>
      </c>
      <c r="CK1562" s="155">
        <v>2.7333501999999999E-13</v>
      </c>
      <c r="CL1562" s="155">
        <v>0</v>
      </c>
      <c r="CM1562"/>
      <c r="CN1562" s="284">
        <v>0</v>
      </c>
      <c r="CO1562" s="284">
        <v>9.0512471999999993E-3</v>
      </c>
      <c r="CP1562" s="285">
        <v>0</v>
      </c>
      <c r="CQ1562" s="284">
        <v>4.7985324000000002E-5</v>
      </c>
      <c r="CR1562" s="284">
        <v>0</v>
      </c>
      <c r="CS1562" s="284">
        <v>0</v>
      </c>
      <c r="CT1562" s="284">
        <v>7.6501011000000008E-6</v>
      </c>
      <c r="CU1562" s="284">
        <v>0</v>
      </c>
      <c r="CV1562" s="284">
        <v>0</v>
      </c>
      <c r="CW1562" s="284">
        <v>0</v>
      </c>
      <c r="CX1562"/>
      <c r="CY1562"/>
      <c r="CZ1562"/>
      <c r="DA1562"/>
      <c r="DB1562" s="212"/>
      <c r="DC1562" s="48"/>
      <c r="DD1562" s="48"/>
      <c r="DE1562" s="48"/>
      <c r="DF1562" s="48"/>
      <c r="DG1562" s="48"/>
      <c r="DH1562" s="48"/>
      <c r="DI1562" s="48"/>
      <c r="DJ1562" s="48"/>
      <c r="DK1562" s="48"/>
      <c r="DL1562" s="48"/>
    </row>
    <row r="1563" spans="1:116" ht="14.4">
      <c r="A1563" t="s">
        <v>2939</v>
      </c>
      <c r="B1563" s="188" t="s">
        <v>1252</v>
      </c>
      <c r="C1563" s="151" t="str">
        <f t="shared" si="360"/>
        <v>B.044.01.275</v>
      </c>
      <c r="D1563" s="54" t="s">
        <v>1251</v>
      </c>
      <c r="E1563" s="150" t="s">
        <v>440</v>
      </c>
      <c r="F1563" s="153" t="str">
        <f t="shared" si="361"/>
        <v>Electricity Ukraine production</v>
      </c>
      <c r="G1563" s="154">
        <f t="shared" si="362"/>
        <v>4.8624238000000007E-2</v>
      </c>
      <c r="H1563"/>
      <c r="I1563"/>
      <c r="J1563" s="227">
        <f t="shared" si="368"/>
        <v>2.6005501351999999E-2</v>
      </c>
      <c r="K1563"/>
      <c r="L1563" s="280">
        <f t="shared" si="369"/>
        <v>8.6065601999999993E-4</v>
      </c>
      <c r="M1563" s="280">
        <f t="shared" si="370"/>
        <v>1.56259412E-3</v>
      </c>
      <c r="N1563" s="281">
        <f t="shared" si="371"/>
        <v>1.6288615511999997E-2</v>
      </c>
      <c r="O1563" s="280">
        <v>7.2936357000000004E-3</v>
      </c>
      <c r="P1563" s="219">
        <v>9.0864560999999997E-4</v>
      </c>
      <c r="Q1563" s="219">
        <v>6.5394851000000003E-4</v>
      </c>
      <c r="R1563" s="219">
        <v>5.7001459000000001E-4</v>
      </c>
      <c r="S1563" s="219">
        <v>2.9064142999999997E-4</v>
      </c>
      <c r="T1563" s="219">
        <v>0</v>
      </c>
      <c r="U1563" s="219">
        <v>0</v>
      </c>
      <c r="V1563" s="219">
        <v>0</v>
      </c>
      <c r="W1563" s="286">
        <v>5.2269511999999998E-5</v>
      </c>
      <c r="X1563" s="219">
        <v>0</v>
      </c>
      <c r="Y1563" s="219">
        <v>1.6236345999999999E-2</v>
      </c>
      <c r="Z1563" s="219">
        <v>0</v>
      </c>
      <c r="AA1563" s="219">
        <v>0</v>
      </c>
      <c r="AB1563" s="219">
        <v>0</v>
      </c>
      <c r="AC1563"/>
      <c r="AD1563" s="227">
        <f t="shared" si="363"/>
        <v>7.2936357000000004E-3</v>
      </c>
      <c r="AE1563" s="227">
        <f t="shared" si="364"/>
        <v>2.4232501399999999E-3</v>
      </c>
      <c r="AF1563" s="227">
        <f t="shared" si="365"/>
        <v>1.56259412E-3</v>
      </c>
      <c r="AG1563" s="227">
        <f t="shared" si="366"/>
        <v>1.56259412E-3</v>
      </c>
      <c r="AH1563" s="227">
        <f t="shared" si="367"/>
        <v>1.6288615511999997E-2</v>
      </c>
      <c r="AI1563"/>
      <c r="AJ1563">
        <v>3.0496257999999998</v>
      </c>
      <c r="AK1563" s="155">
        <v>0.51575523999999995</v>
      </c>
      <c r="AL1563" s="155">
        <v>2.2494689999999999</v>
      </c>
      <c r="AM1563" s="155">
        <v>0</v>
      </c>
      <c r="AN1563" s="155">
        <v>4.4209114000000001E-2</v>
      </c>
      <c r="AO1563" s="155">
        <v>7.9938087000000005E-2</v>
      </c>
      <c r="AP1563" s="155">
        <v>0.16025443</v>
      </c>
      <c r="AQ1563"/>
      <c r="AR1563" s="156">
        <v>1.1633584000000001E-3</v>
      </c>
      <c r="AS1563" s="156">
        <v>1.1042056E-3</v>
      </c>
      <c r="AT1563" s="156">
        <v>4.2954924000000003E-5</v>
      </c>
      <c r="AU1563" s="156">
        <v>1.6197847000000001E-5</v>
      </c>
      <c r="AV1563" s="282">
        <f t="shared" si="372"/>
        <v>6.6199377900999998E-8</v>
      </c>
      <c r="AW1563" s="282">
        <f t="shared" si="373"/>
        <v>1.5885697225419999E-10</v>
      </c>
      <c r="AX1563" s="283">
        <f t="shared" si="374"/>
        <v>2.2686060430000001E-3</v>
      </c>
      <c r="AY1563" s="157">
        <v>4.5123292999999997E-8</v>
      </c>
      <c r="AZ1563" s="157">
        <v>1.3614786999999999E-10</v>
      </c>
      <c r="BA1563" s="157">
        <v>3.7197541999999998E-15</v>
      </c>
      <c r="BB1563" s="157">
        <v>0</v>
      </c>
      <c r="BC1563" s="157">
        <v>0</v>
      </c>
      <c r="BD1563" s="157">
        <v>1.5274901000000001E-11</v>
      </c>
      <c r="BE1563" s="157">
        <v>2.1060810000000001E-8</v>
      </c>
      <c r="BF1563" s="157">
        <v>3.4834224999999999E-12</v>
      </c>
      <c r="BG1563" s="157">
        <v>1.922196E-11</v>
      </c>
      <c r="BH1563" s="157">
        <v>0</v>
      </c>
      <c r="BI1563" s="157">
        <v>0</v>
      </c>
      <c r="BJ1563" s="157">
        <v>0</v>
      </c>
      <c r="BK1563" s="157">
        <v>0</v>
      </c>
      <c r="BL1563" s="157">
        <v>0</v>
      </c>
      <c r="BM1563" s="157">
        <v>0</v>
      </c>
      <c r="BN1563" s="157">
        <v>0</v>
      </c>
      <c r="BO1563" s="157">
        <v>0</v>
      </c>
      <c r="BP1563" s="157">
        <v>2.5422243E-5</v>
      </c>
      <c r="BQ1563" s="157">
        <v>2.2431838E-3</v>
      </c>
      <c r="BR1563" s="157">
        <v>0</v>
      </c>
      <c r="BS1563" s="157">
        <v>0</v>
      </c>
      <c r="BT1563" s="157">
        <v>0</v>
      </c>
      <c r="BU1563"/>
      <c r="BV1563" s="155">
        <v>5.4684483000000003E-6</v>
      </c>
      <c r="BW1563" s="155">
        <v>1.32522E-7</v>
      </c>
      <c r="BX1563" s="155">
        <v>1.3557728E-6</v>
      </c>
      <c r="BY1563" s="155">
        <v>2.7137664000000002E-10</v>
      </c>
      <c r="BZ1563" s="155">
        <v>3.6931030999999998E-7</v>
      </c>
      <c r="CA1563" s="155">
        <v>0</v>
      </c>
      <c r="CB1563" s="155">
        <v>0</v>
      </c>
      <c r="CC1563" s="155">
        <v>0</v>
      </c>
      <c r="CD1563" s="155">
        <v>0</v>
      </c>
      <c r="CE1563" s="155">
        <v>8.2783898999999995E-10</v>
      </c>
      <c r="CF1563" s="155">
        <v>0</v>
      </c>
      <c r="CG1563" s="155">
        <v>0</v>
      </c>
      <c r="CH1563" s="155">
        <v>0</v>
      </c>
      <c r="CI1563" s="155">
        <v>1.1756381000000001E-7</v>
      </c>
      <c r="CJ1563" s="155">
        <v>3.4921801E-6</v>
      </c>
      <c r="CK1563" s="155">
        <v>6.6284228000000005E-14</v>
      </c>
      <c r="CL1563" s="155">
        <v>0</v>
      </c>
      <c r="CM1563"/>
      <c r="CN1563" s="284">
        <v>0</v>
      </c>
      <c r="CO1563" s="284">
        <v>4.8624238E-2</v>
      </c>
      <c r="CP1563" s="285">
        <v>0</v>
      </c>
      <c r="CQ1563" s="284">
        <v>9.0669622000000004E-5</v>
      </c>
      <c r="CR1563" s="284">
        <v>0</v>
      </c>
      <c r="CS1563" s="284">
        <v>0</v>
      </c>
      <c r="CT1563" s="284">
        <v>1.2788836E-5</v>
      </c>
      <c r="CU1563" s="284">
        <v>0</v>
      </c>
      <c r="CV1563" s="284">
        <v>0</v>
      </c>
      <c r="CW1563" s="284">
        <v>0</v>
      </c>
      <c r="CX1563"/>
      <c r="CY1563"/>
      <c r="CZ1563"/>
      <c r="DA1563"/>
      <c r="DB1563" s="212"/>
      <c r="DC1563" s="48"/>
      <c r="DD1563" s="48"/>
      <c r="DE1563" s="48"/>
      <c r="DF1563" s="48"/>
      <c r="DG1563" s="48"/>
      <c r="DH1563" s="48"/>
      <c r="DI1563" s="48"/>
      <c r="DJ1563" s="48"/>
      <c r="DK1563" s="48"/>
      <c r="DL1563" s="48"/>
    </row>
    <row r="1564" spans="1:116" ht="14.4">
      <c r="A1564" t="s">
        <v>2940</v>
      </c>
      <c r="B1564" s="188" t="s">
        <v>1252</v>
      </c>
      <c r="C1564" s="151" t="str">
        <f t="shared" si="360"/>
        <v>B.044.01.276</v>
      </c>
      <c r="D1564" s="54" t="s">
        <v>1251</v>
      </c>
      <c r="E1564" s="150" t="s">
        <v>440</v>
      </c>
      <c r="F1564" s="153" t="str">
        <f t="shared" si="361"/>
        <v>Electricity United Arab Emirates production</v>
      </c>
      <c r="G1564" s="154">
        <f t="shared" si="362"/>
        <v>0.14100938666666668</v>
      </c>
      <c r="H1564"/>
      <c r="I1564"/>
      <c r="J1564" s="227">
        <f t="shared" si="368"/>
        <v>3.4539257971999998E-2</v>
      </c>
      <c r="K1564"/>
      <c r="L1564" s="280">
        <f t="shared" si="369"/>
        <v>3.0044261900000003E-3</v>
      </c>
      <c r="M1564" s="280">
        <f t="shared" si="370"/>
        <v>4.4267113000000004E-3</v>
      </c>
      <c r="N1564" s="281">
        <f t="shared" si="371"/>
        <v>5.9567124820000001E-3</v>
      </c>
      <c r="O1564" s="280">
        <v>2.1151408E-2</v>
      </c>
      <c r="P1564" s="219">
        <v>2.1196548000000002E-3</v>
      </c>
      <c r="Q1564" s="219">
        <v>2.3070565000000002E-3</v>
      </c>
      <c r="R1564" s="219">
        <v>2.0900884000000001E-3</v>
      </c>
      <c r="S1564" s="219">
        <v>9.1433778999999997E-4</v>
      </c>
      <c r="T1564" s="219">
        <v>0</v>
      </c>
      <c r="U1564" s="219">
        <v>0</v>
      </c>
      <c r="V1564" s="219">
        <v>0</v>
      </c>
      <c r="W1564" s="286">
        <v>2.4259881999999999E-5</v>
      </c>
      <c r="X1564" s="219">
        <v>0</v>
      </c>
      <c r="Y1564" s="219">
        <v>5.9324525999999997E-3</v>
      </c>
      <c r="Z1564" s="219">
        <v>0</v>
      </c>
      <c r="AA1564" s="219">
        <v>0</v>
      </c>
      <c r="AB1564" s="219">
        <v>0</v>
      </c>
      <c r="AC1564"/>
      <c r="AD1564" s="227">
        <f t="shared" si="363"/>
        <v>2.1151408E-2</v>
      </c>
      <c r="AE1564" s="227">
        <f t="shared" si="364"/>
        <v>7.4311374900000006E-3</v>
      </c>
      <c r="AF1564" s="227">
        <f t="shared" si="365"/>
        <v>4.4267113000000004E-3</v>
      </c>
      <c r="AG1564" s="227">
        <f t="shared" si="366"/>
        <v>4.4267113000000004E-3</v>
      </c>
      <c r="AH1564" s="227">
        <f t="shared" si="367"/>
        <v>5.9567124820000001E-3</v>
      </c>
      <c r="AI1564"/>
      <c r="AJ1564">
        <v>2.5384389999999999</v>
      </c>
      <c r="AK1564" s="155">
        <v>1.6251727</v>
      </c>
      <c r="AL1564" s="155">
        <v>0.82191327000000003</v>
      </c>
      <c r="AM1564" s="155">
        <v>0</v>
      </c>
      <c r="AN1564" s="155">
        <v>0</v>
      </c>
      <c r="AO1564" s="155">
        <v>9.1353009999999998E-2</v>
      </c>
      <c r="AP1564" s="155">
        <v>0</v>
      </c>
      <c r="AQ1564"/>
      <c r="AR1564" s="156">
        <v>3.2787235000000001E-3</v>
      </c>
      <c r="AS1564" s="156">
        <v>3.0649462999999999E-3</v>
      </c>
      <c r="AT1564" s="156">
        <v>1.2234251E-4</v>
      </c>
      <c r="AU1564" s="156">
        <v>9.1434730000000003E-5</v>
      </c>
      <c r="AV1564" s="282">
        <f t="shared" si="372"/>
        <v>1.83749778906E-7</v>
      </c>
      <c r="AW1564" s="282">
        <f t="shared" si="373"/>
        <v>4.5245009621800002E-10</v>
      </c>
      <c r="AX1564" s="283">
        <f t="shared" si="374"/>
        <v>1.2805984666400001E-2</v>
      </c>
      <c r="AY1564" s="157">
        <v>1.3085671E-7</v>
      </c>
      <c r="AZ1564" s="157">
        <v>3.9482627E-10</v>
      </c>
      <c r="BA1564" s="157">
        <v>1.0787218E-14</v>
      </c>
      <c r="BB1564" s="157">
        <v>0</v>
      </c>
      <c r="BC1564" s="157">
        <v>0</v>
      </c>
      <c r="BD1564" s="157">
        <v>5.6008905999999998E-11</v>
      </c>
      <c r="BE1564" s="157">
        <v>5.2837059999999998E-8</v>
      </c>
      <c r="BF1564" s="157">
        <v>1.2772763E-11</v>
      </c>
      <c r="BG1564" s="157">
        <v>4.4840276000000001E-11</v>
      </c>
      <c r="BH1564" s="157">
        <v>0</v>
      </c>
      <c r="BI1564" s="157">
        <v>0</v>
      </c>
      <c r="BJ1564" s="157">
        <v>0</v>
      </c>
      <c r="BK1564" s="157">
        <v>0</v>
      </c>
      <c r="BL1564" s="157">
        <v>0</v>
      </c>
      <c r="BM1564" s="157">
        <v>0</v>
      </c>
      <c r="BN1564" s="157">
        <v>0</v>
      </c>
      <c r="BO1564" s="157">
        <v>0</v>
      </c>
      <c r="BP1564" s="157">
        <v>9.4866664000000002E-6</v>
      </c>
      <c r="BQ1564" s="157">
        <v>1.2796498E-2</v>
      </c>
      <c r="BR1564" s="157">
        <v>0</v>
      </c>
      <c r="BS1564" s="157">
        <v>0</v>
      </c>
      <c r="BT1564" s="157">
        <v>0</v>
      </c>
      <c r="BU1564"/>
      <c r="BV1564" s="155">
        <v>8.6634773999999995E-6</v>
      </c>
      <c r="BW1564" s="155">
        <v>3.0914240999999998E-7</v>
      </c>
      <c r="BX1564" s="155">
        <v>3.9317157999999997E-6</v>
      </c>
      <c r="BY1564" s="155">
        <v>9.950643E-10</v>
      </c>
      <c r="BZ1564" s="155">
        <v>1.0730567999999999E-6</v>
      </c>
      <c r="CA1564" s="155">
        <v>0</v>
      </c>
      <c r="CB1564" s="155">
        <v>0</v>
      </c>
      <c r="CC1564" s="155">
        <v>0</v>
      </c>
      <c r="CD1564" s="155">
        <v>0</v>
      </c>
      <c r="CE1564" s="155">
        <v>3.0354603999999999E-9</v>
      </c>
      <c r="CF1564" s="155">
        <v>0</v>
      </c>
      <c r="CG1564" s="155">
        <v>0</v>
      </c>
      <c r="CH1564" s="155">
        <v>0</v>
      </c>
      <c r="CI1564" s="155">
        <v>4.1959916999999998E-7</v>
      </c>
      <c r="CJ1564" s="155">
        <v>2.9259326999999998E-6</v>
      </c>
      <c r="CK1564" s="155">
        <v>3.0764541000000003E-14</v>
      </c>
      <c r="CL1564" s="155">
        <v>0</v>
      </c>
      <c r="CM1564"/>
      <c r="CN1564" s="284">
        <v>0</v>
      </c>
      <c r="CO1564" s="284">
        <v>0.14100937999999999</v>
      </c>
      <c r="CP1564" s="285">
        <v>0</v>
      </c>
      <c r="CQ1564" s="284">
        <v>2.1151073E-4</v>
      </c>
      <c r="CR1564" s="284">
        <v>0</v>
      </c>
      <c r="CS1564" s="284">
        <v>0</v>
      </c>
      <c r="CT1564" s="284">
        <v>3.5727094999999998E-5</v>
      </c>
      <c r="CU1564" s="284">
        <v>0</v>
      </c>
      <c r="CV1564" s="284">
        <v>0</v>
      </c>
      <c r="CW1564" s="284">
        <v>0</v>
      </c>
      <c r="CX1564"/>
      <c r="CY1564"/>
      <c r="CZ1564"/>
      <c r="DA1564"/>
      <c r="DB1564" s="212"/>
      <c r="DC1564" s="48"/>
      <c r="DD1564" s="48"/>
      <c r="DE1564" s="48"/>
      <c r="DF1564" s="48"/>
      <c r="DG1564" s="48"/>
      <c r="DH1564" s="48"/>
      <c r="DI1564" s="48"/>
      <c r="DJ1564" s="48"/>
      <c r="DK1564" s="48"/>
      <c r="DL1564" s="48"/>
    </row>
    <row r="1565" spans="1:116" ht="14.4">
      <c r="A1565" t="s">
        <v>2941</v>
      </c>
      <c r="B1565" s="188" t="s">
        <v>1252</v>
      </c>
      <c r="C1565" s="151" t="str">
        <f t="shared" si="360"/>
        <v>B.044.01.277</v>
      </c>
      <c r="D1565" s="54" t="s">
        <v>1251</v>
      </c>
      <c r="E1565" s="150" t="s">
        <v>440</v>
      </c>
      <c r="F1565" s="153" t="str">
        <f t="shared" si="361"/>
        <v>Electricity United States production</v>
      </c>
      <c r="G1565" s="154">
        <f t="shared" si="362"/>
        <v>0.14677950666666667</v>
      </c>
      <c r="H1565"/>
      <c r="I1565"/>
      <c r="J1565" s="227">
        <f t="shared" si="368"/>
        <v>3.1300842671000001E-2</v>
      </c>
      <c r="K1565"/>
      <c r="L1565" s="280">
        <f t="shared" si="369"/>
        <v>1.4766333500000001E-3</v>
      </c>
      <c r="M1565" s="280">
        <f t="shared" si="370"/>
        <v>3.1490244000000004E-3</v>
      </c>
      <c r="N1565" s="281">
        <f t="shared" si="371"/>
        <v>4.6582589209999995E-3</v>
      </c>
      <c r="O1565" s="280">
        <v>2.2016925999999999E-2</v>
      </c>
      <c r="P1565" s="219">
        <v>1.6825309000000001E-3</v>
      </c>
      <c r="Q1565" s="219">
        <v>1.4664935000000001E-3</v>
      </c>
      <c r="R1565" s="219">
        <v>1.3420544E-3</v>
      </c>
      <c r="S1565" s="219">
        <v>1.3457895E-4</v>
      </c>
      <c r="T1565" s="219">
        <v>0</v>
      </c>
      <c r="U1565" s="219">
        <v>0</v>
      </c>
      <c r="V1565" s="219">
        <v>0</v>
      </c>
      <c r="W1565" s="286">
        <v>6.1242021000000005E-5</v>
      </c>
      <c r="X1565" s="219">
        <v>0</v>
      </c>
      <c r="Y1565" s="219">
        <v>4.5970168999999996E-3</v>
      </c>
      <c r="Z1565" s="219">
        <v>0</v>
      </c>
      <c r="AA1565" s="219">
        <v>0</v>
      </c>
      <c r="AB1565" s="219">
        <v>0</v>
      </c>
      <c r="AC1565"/>
      <c r="AD1565" s="227">
        <f t="shared" si="363"/>
        <v>2.2016925999999999E-2</v>
      </c>
      <c r="AE1565" s="227">
        <f t="shared" si="364"/>
        <v>4.6256577500000005E-3</v>
      </c>
      <c r="AF1565" s="227">
        <f t="shared" si="365"/>
        <v>3.1490244000000004E-3</v>
      </c>
      <c r="AG1565" s="227">
        <f t="shared" si="366"/>
        <v>3.1490244000000004E-3</v>
      </c>
      <c r="AH1565" s="227">
        <f t="shared" si="367"/>
        <v>4.6582589209999995E-3</v>
      </c>
      <c r="AI1565"/>
      <c r="AJ1565">
        <v>2.5649063000000001</v>
      </c>
      <c r="AK1565" s="155">
        <v>1.6492076</v>
      </c>
      <c r="AL1565" s="155">
        <v>0.63689496999999995</v>
      </c>
      <c r="AM1565" s="155">
        <v>0</v>
      </c>
      <c r="AN1565" s="155">
        <v>3.7609275999999997E-2</v>
      </c>
      <c r="AO1565" s="155">
        <v>0.18479265</v>
      </c>
      <c r="AP1565" s="155">
        <v>5.6401771000000003E-2</v>
      </c>
      <c r="AQ1565"/>
      <c r="AR1565" s="156">
        <v>3.0114364999999999E-3</v>
      </c>
      <c r="AS1565" s="156">
        <v>2.817497E-3</v>
      </c>
      <c r="AT1565" s="156">
        <v>1.2297478999999999E-4</v>
      </c>
      <c r="AU1565" s="156">
        <v>7.0964733000000005E-5</v>
      </c>
      <c r="AV1565" s="282">
        <f t="shared" si="372"/>
        <v>1.6891468554900001E-7</v>
      </c>
      <c r="AW1565" s="282">
        <f t="shared" si="373"/>
        <v>4.5478842113200001E-10</v>
      </c>
      <c r="AX1565" s="283">
        <f t="shared" si="374"/>
        <v>9.9390382424000001E-3</v>
      </c>
      <c r="AY1565" s="157">
        <v>1.3621138E-7</v>
      </c>
      <c r="AZ1565" s="157">
        <v>4.1098262E-10</v>
      </c>
      <c r="BA1565" s="157">
        <v>1.1228632E-14</v>
      </c>
      <c r="BB1565" s="157">
        <v>0</v>
      </c>
      <c r="BC1565" s="157">
        <v>0</v>
      </c>
      <c r="BD1565" s="157">
        <v>3.5963548999999998E-11</v>
      </c>
      <c r="BE1565" s="157">
        <v>3.2667342E-8</v>
      </c>
      <c r="BF1565" s="157">
        <v>8.2014434999999994E-12</v>
      </c>
      <c r="BG1565" s="157">
        <v>3.5593129E-11</v>
      </c>
      <c r="BH1565" s="157">
        <v>0</v>
      </c>
      <c r="BI1565" s="157">
        <v>0</v>
      </c>
      <c r="BJ1565" s="157">
        <v>0</v>
      </c>
      <c r="BK1565" s="157">
        <v>0</v>
      </c>
      <c r="BL1565" s="157">
        <v>0</v>
      </c>
      <c r="BM1565" s="157">
        <v>0</v>
      </c>
      <c r="BN1565" s="157">
        <v>0</v>
      </c>
      <c r="BO1565" s="157">
        <v>0</v>
      </c>
      <c r="BP1565" s="157">
        <v>8.9781423999999993E-6</v>
      </c>
      <c r="BQ1565" s="157">
        <v>9.9300601000000006E-3</v>
      </c>
      <c r="BR1565" s="157">
        <v>0</v>
      </c>
      <c r="BS1565" s="157">
        <v>0</v>
      </c>
      <c r="BT1565" s="157">
        <v>0</v>
      </c>
      <c r="BU1565"/>
      <c r="BV1565" s="155">
        <v>7.6816620000000007E-6</v>
      </c>
      <c r="BW1565" s="155">
        <v>2.4538978999999998E-7</v>
      </c>
      <c r="BX1565" s="155">
        <v>4.0926021E-6</v>
      </c>
      <c r="BY1565" s="155">
        <v>6.3893488000000001E-10</v>
      </c>
      <c r="BZ1565" s="155">
        <v>3.2259496000000002E-7</v>
      </c>
      <c r="CA1565" s="155">
        <v>0</v>
      </c>
      <c r="CB1565" s="155">
        <v>0</v>
      </c>
      <c r="CC1565" s="155">
        <v>0</v>
      </c>
      <c r="CD1565" s="155">
        <v>0</v>
      </c>
      <c r="CE1565" s="155">
        <v>1.9490816000000002E-9</v>
      </c>
      <c r="CF1565" s="155">
        <v>0</v>
      </c>
      <c r="CG1565" s="155">
        <v>0</v>
      </c>
      <c r="CH1565" s="155">
        <v>0</v>
      </c>
      <c r="CI1565" s="155">
        <v>2.7247000999999999E-7</v>
      </c>
      <c r="CJ1565" s="155">
        <v>2.7460169999999999E-6</v>
      </c>
      <c r="CK1565" s="155">
        <v>7.7662484000000001E-14</v>
      </c>
      <c r="CL1565" s="155">
        <v>0</v>
      </c>
      <c r="CM1565"/>
      <c r="CN1565" s="284">
        <v>0</v>
      </c>
      <c r="CO1565" s="284">
        <v>0.14677951</v>
      </c>
      <c r="CP1565" s="285">
        <v>0</v>
      </c>
      <c r="CQ1565" s="284">
        <v>1.6789212000000001E-4</v>
      </c>
      <c r="CR1565" s="284">
        <v>0</v>
      </c>
      <c r="CS1565" s="284">
        <v>0</v>
      </c>
      <c r="CT1565" s="284">
        <v>1.3616156E-5</v>
      </c>
      <c r="CU1565" s="284">
        <v>0</v>
      </c>
      <c r="CV1565" s="284">
        <v>0</v>
      </c>
      <c r="CW1565" s="284">
        <v>0</v>
      </c>
      <c r="CX1565"/>
      <c r="CY1565"/>
      <c r="CZ1565"/>
      <c r="DA1565"/>
      <c r="DB1565" s="212"/>
      <c r="DC1565" s="48"/>
      <c r="DD1565" s="48"/>
      <c r="DE1565" s="48"/>
      <c r="DF1565" s="48"/>
      <c r="DG1565" s="48"/>
      <c r="DH1565" s="48"/>
      <c r="DI1565" s="48"/>
      <c r="DJ1565" s="48"/>
      <c r="DK1565" s="48"/>
      <c r="DL1565" s="48"/>
    </row>
    <row r="1566" spans="1:116" ht="14.4">
      <c r="A1566" t="s">
        <v>2942</v>
      </c>
      <c r="B1566" s="188" t="s">
        <v>1252</v>
      </c>
      <c r="C1566" s="151" t="str">
        <f t="shared" si="360"/>
        <v>B.044.01.278</v>
      </c>
      <c r="D1566" s="54" t="s">
        <v>1251</v>
      </c>
      <c r="E1566" s="150" t="s">
        <v>440</v>
      </c>
      <c r="F1566" s="153" t="str">
        <f t="shared" si="361"/>
        <v>Electricity United States Virgin Islands production</v>
      </c>
      <c r="G1566" s="154">
        <f t="shared" si="362"/>
        <v>0.23424226000000004</v>
      </c>
      <c r="H1566"/>
      <c r="I1566"/>
      <c r="J1566" s="227">
        <f t="shared" si="368"/>
        <v>4.7493516762400004E-2</v>
      </c>
      <c r="K1566"/>
      <c r="L1566" s="280">
        <f t="shared" si="369"/>
        <v>3.0529110000000002E-3</v>
      </c>
      <c r="M1566" s="280">
        <f t="shared" si="370"/>
        <v>9.2951345999999994E-3</v>
      </c>
      <c r="N1566" s="281">
        <f t="shared" si="371"/>
        <v>9.1321623999999996E-6</v>
      </c>
      <c r="O1566" s="280">
        <v>3.5136339000000003E-2</v>
      </c>
      <c r="P1566" s="219">
        <v>7.3289378999999997E-3</v>
      </c>
      <c r="Q1566" s="219">
        <v>1.9661967000000002E-3</v>
      </c>
      <c r="R1566" s="219">
        <v>1.6647541000000001E-3</v>
      </c>
      <c r="S1566" s="219">
        <v>1.3881569000000001E-3</v>
      </c>
      <c r="T1566" s="219">
        <v>0</v>
      </c>
      <c r="U1566" s="219">
        <v>0</v>
      </c>
      <c r="V1566" s="219">
        <v>0</v>
      </c>
      <c r="W1566" s="286">
        <v>9.1321623999999996E-6</v>
      </c>
      <c r="X1566" s="219">
        <v>0</v>
      </c>
      <c r="Y1566" s="219">
        <v>0</v>
      </c>
      <c r="Z1566" s="219">
        <v>0</v>
      </c>
      <c r="AA1566" s="219">
        <v>0</v>
      </c>
      <c r="AB1566" s="219">
        <v>0</v>
      </c>
      <c r="AC1566"/>
      <c r="AD1566" s="227">
        <f t="shared" si="363"/>
        <v>3.5136339000000003E-2</v>
      </c>
      <c r="AE1566" s="227">
        <f t="shared" si="364"/>
        <v>1.23480456E-2</v>
      </c>
      <c r="AF1566" s="227">
        <f t="shared" si="365"/>
        <v>9.2951345999999994E-3</v>
      </c>
      <c r="AG1566" s="227">
        <f t="shared" si="366"/>
        <v>9.2951345999999994E-3</v>
      </c>
      <c r="AH1566" s="227">
        <f t="shared" si="367"/>
        <v>9.1321623999999996E-6</v>
      </c>
      <c r="AI1566"/>
      <c r="AJ1566">
        <v>2.9993572999999998</v>
      </c>
      <c r="AK1566" s="155">
        <v>2.9649314000000002</v>
      </c>
      <c r="AL1566" s="155">
        <v>0</v>
      </c>
      <c r="AM1566" s="155">
        <v>0</v>
      </c>
      <c r="AN1566" s="155">
        <v>0</v>
      </c>
      <c r="AO1566" s="155">
        <v>3.4425908999999998E-2</v>
      </c>
      <c r="AP1566" s="155">
        <v>0</v>
      </c>
      <c r="AQ1566"/>
      <c r="AR1566" s="156">
        <v>6.6436283999999996E-3</v>
      </c>
      <c r="AS1566" s="156">
        <v>6.2099017000000001E-3</v>
      </c>
      <c r="AT1566" s="156">
        <v>2.2202811999999999E-4</v>
      </c>
      <c r="AU1566" s="156">
        <v>2.1169860000000001E-4</v>
      </c>
      <c r="AV1566" s="282">
        <f t="shared" si="372"/>
        <v>3.7229626105899998E-7</v>
      </c>
      <c r="AW1566" s="282">
        <f t="shared" si="373"/>
        <v>8.2110989753300004E-10</v>
      </c>
      <c r="AX1566" s="283">
        <f t="shared" si="374"/>
        <v>2.9649664066220001E-2</v>
      </c>
      <c r="AY1566" s="157">
        <v>2.1737682000000001E-7</v>
      </c>
      <c r="AZ1566" s="157">
        <v>6.5587833000000002E-10</v>
      </c>
      <c r="BA1566" s="157">
        <v>1.7919533E-14</v>
      </c>
      <c r="BB1566" s="157">
        <v>0</v>
      </c>
      <c r="BC1566" s="157">
        <v>0</v>
      </c>
      <c r="BD1566" s="157">
        <v>4.4611058999999999E-11</v>
      </c>
      <c r="BE1566" s="157">
        <v>1.5487483000000001E-7</v>
      </c>
      <c r="BF1566" s="157">
        <v>1.0173498E-11</v>
      </c>
      <c r="BG1566" s="157">
        <v>1.5504015000000001E-10</v>
      </c>
      <c r="BH1566" s="157">
        <v>0</v>
      </c>
      <c r="BI1566" s="157">
        <v>0</v>
      </c>
      <c r="BJ1566" s="157">
        <v>0</v>
      </c>
      <c r="BK1566" s="157">
        <v>0</v>
      </c>
      <c r="BL1566" s="157">
        <v>0</v>
      </c>
      <c r="BM1566" s="157">
        <v>0</v>
      </c>
      <c r="BN1566" s="157">
        <v>0</v>
      </c>
      <c r="BO1566" s="157">
        <v>0</v>
      </c>
      <c r="BP1566" s="157">
        <v>3.5006622000000001E-7</v>
      </c>
      <c r="BQ1566" s="157">
        <v>2.9649314E-2</v>
      </c>
      <c r="BR1566" s="157">
        <v>0</v>
      </c>
      <c r="BS1566" s="157">
        <v>0</v>
      </c>
      <c r="BT1566" s="157">
        <v>0</v>
      </c>
      <c r="BU1566"/>
      <c r="BV1566" s="155">
        <v>1.3694068000000001E-5</v>
      </c>
      <c r="BW1566" s="155">
        <v>1.0688935999999999E-6</v>
      </c>
      <c r="BX1566" s="155">
        <v>6.5312957999999996E-6</v>
      </c>
      <c r="BY1566" s="155">
        <v>7.9256808999999995E-10</v>
      </c>
      <c r="BZ1566" s="155">
        <v>2.1229961000000001E-6</v>
      </c>
      <c r="CA1566" s="155">
        <v>0</v>
      </c>
      <c r="CB1566" s="155">
        <v>0</v>
      </c>
      <c r="CC1566" s="155">
        <v>0</v>
      </c>
      <c r="CD1566" s="155">
        <v>0</v>
      </c>
      <c r="CE1566" s="155">
        <v>2.4177422999999999E-9</v>
      </c>
      <c r="CF1566" s="155">
        <v>0</v>
      </c>
      <c r="CG1566" s="155">
        <v>0</v>
      </c>
      <c r="CH1566" s="155">
        <v>0</v>
      </c>
      <c r="CI1566" s="155">
        <v>3.8761206000000002E-7</v>
      </c>
      <c r="CJ1566" s="155">
        <v>3.5800599000000001E-6</v>
      </c>
      <c r="CK1566" s="155">
        <v>1.1580715E-14</v>
      </c>
      <c r="CL1566" s="155">
        <v>0</v>
      </c>
      <c r="CM1566"/>
      <c r="CN1566" s="284">
        <v>0</v>
      </c>
      <c r="CO1566" s="284">
        <v>0.23424226000000001</v>
      </c>
      <c r="CP1566" s="285">
        <v>0</v>
      </c>
      <c r="CQ1566" s="284">
        <v>7.3132144999999999E-4</v>
      </c>
      <c r="CR1566" s="284">
        <v>0</v>
      </c>
      <c r="CS1566" s="284">
        <v>0</v>
      </c>
      <c r="CT1566" s="284">
        <v>7.9309236999999997E-5</v>
      </c>
      <c r="CU1566" s="284">
        <v>0</v>
      </c>
      <c r="CV1566" s="284">
        <v>0</v>
      </c>
      <c r="CW1566" s="284">
        <v>0</v>
      </c>
      <c r="CX1566"/>
      <c r="CY1566"/>
      <c r="CZ1566"/>
      <c r="DA1566"/>
      <c r="DB1566" s="212"/>
      <c r="DC1566" s="48"/>
      <c r="DD1566" s="48"/>
      <c r="DE1566" s="48"/>
      <c r="DF1566" s="48"/>
      <c r="DG1566" s="48"/>
      <c r="DH1566" s="48"/>
      <c r="DI1566" s="48"/>
      <c r="DJ1566" s="48"/>
      <c r="DK1566" s="48"/>
      <c r="DL1566" s="48"/>
    </row>
    <row r="1567" spans="1:116" ht="14.4">
      <c r="A1567" t="s">
        <v>2943</v>
      </c>
      <c r="B1567" s="188" t="s">
        <v>1252</v>
      </c>
      <c r="C1567" s="151" t="str">
        <f t="shared" si="360"/>
        <v>B.044.01.279</v>
      </c>
      <c r="D1567" s="54" t="s">
        <v>1251</v>
      </c>
      <c r="E1567" s="150" t="s">
        <v>440</v>
      </c>
      <c r="F1567" s="153" t="str">
        <f t="shared" si="361"/>
        <v>Electricity Uruguay production</v>
      </c>
      <c r="G1567" s="154">
        <f t="shared" si="362"/>
        <v>1.4369441333333333E-2</v>
      </c>
      <c r="H1567"/>
      <c r="I1567"/>
      <c r="J1567" s="227">
        <f t="shared" si="368"/>
        <v>5.2020377899999999E-3</v>
      </c>
      <c r="K1567"/>
      <c r="L1567" s="280">
        <f t="shared" si="369"/>
        <v>1.05517809E-3</v>
      </c>
      <c r="M1567" s="280">
        <f t="shared" si="370"/>
        <v>1.8056360200000001E-3</v>
      </c>
      <c r="N1567" s="281">
        <f t="shared" si="371"/>
        <v>1.8580748E-4</v>
      </c>
      <c r="O1567" s="280">
        <v>2.1554161999999999E-3</v>
      </c>
      <c r="P1567" s="219">
        <v>1.0466955E-3</v>
      </c>
      <c r="Q1567" s="219">
        <v>7.5894052000000003E-4</v>
      </c>
      <c r="R1567" s="219">
        <v>6.4129938000000001E-4</v>
      </c>
      <c r="S1567" s="219">
        <v>4.1387870999999999E-4</v>
      </c>
      <c r="T1567" s="219">
        <v>0</v>
      </c>
      <c r="U1567" s="219">
        <v>0</v>
      </c>
      <c r="V1567" s="219">
        <v>0</v>
      </c>
      <c r="W1567" s="286">
        <v>1.8580748E-4</v>
      </c>
      <c r="X1567" s="219">
        <v>0</v>
      </c>
      <c r="Y1567" s="219">
        <v>0</v>
      </c>
      <c r="Z1567" s="219">
        <v>0</v>
      </c>
      <c r="AA1567" s="219">
        <v>0</v>
      </c>
      <c r="AB1567" s="219">
        <v>0</v>
      </c>
      <c r="AC1567"/>
      <c r="AD1567" s="227">
        <f t="shared" si="363"/>
        <v>2.1554161999999999E-3</v>
      </c>
      <c r="AE1567" s="227">
        <f t="shared" si="364"/>
        <v>2.8608141100000001E-3</v>
      </c>
      <c r="AF1567" s="227">
        <f t="shared" si="365"/>
        <v>1.8056360200000001E-3</v>
      </c>
      <c r="AG1567" s="227">
        <f t="shared" si="366"/>
        <v>1.8056360200000001E-3</v>
      </c>
      <c r="AH1567" s="227">
        <f t="shared" si="367"/>
        <v>1.8580748E-4</v>
      </c>
      <c r="AI1567"/>
      <c r="AJ1567">
        <v>1.7635035999999999</v>
      </c>
      <c r="AK1567" s="155">
        <v>0.15651385000000001</v>
      </c>
      <c r="AL1567" s="155">
        <v>0</v>
      </c>
      <c r="AM1567" s="155">
        <v>0</v>
      </c>
      <c r="AN1567" s="155">
        <v>0.80933752999999997</v>
      </c>
      <c r="AO1567" s="155">
        <v>0.33531875</v>
      </c>
      <c r="AP1567" s="155">
        <v>0.46233348000000002</v>
      </c>
      <c r="AQ1567"/>
      <c r="AR1567" s="156">
        <v>6.7722113000000001E-4</v>
      </c>
      <c r="AS1567" s="156">
        <v>6.4806849999999997E-4</v>
      </c>
      <c r="AT1567" s="156">
        <v>1.7926687999999999E-5</v>
      </c>
      <c r="AU1567" s="156">
        <v>1.1225945E-5</v>
      </c>
      <c r="AV1567" s="282">
        <f t="shared" si="372"/>
        <v>3.8853027147000003E-8</v>
      </c>
      <c r="AW1567" s="282">
        <f t="shared" si="373"/>
        <v>6.6296924062200003E-11</v>
      </c>
      <c r="AX1567" s="283">
        <f t="shared" si="374"/>
        <v>1.5722611199E-3</v>
      </c>
      <c r="AY1567" s="157">
        <v>1.3334841000000001E-8</v>
      </c>
      <c r="AZ1567" s="157">
        <v>4.0234435000000001E-11</v>
      </c>
      <c r="BA1567" s="157">
        <v>1.0992622E-15</v>
      </c>
      <c r="BB1567" s="157">
        <v>0</v>
      </c>
      <c r="BC1567" s="157">
        <v>0</v>
      </c>
      <c r="BD1567" s="157">
        <v>1.7185147000000001E-11</v>
      </c>
      <c r="BE1567" s="157">
        <v>2.5501001000000001E-8</v>
      </c>
      <c r="BF1567" s="157">
        <v>3.9190517999999998E-12</v>
      </c>
      <c r="BG1567" s="157">
        <v>2.2142338E-11</v>
      </c>
      <c r="BH1567" s="157">
        <v>0</v>
      </c>
      <c r="BI1567" s="157">
        <v>0</v>
      </c>
      <c r="BJ1567" s="157">
        <v>0</v>
      </c>
      <c r="BK1567" s="157">
        <v>0</v>
      </c>
      <c r="BL1567" s="157">
        <v>0</v>
      </c>
      <c r="BM1567" s="157">
        <v>0</v>
      </c>
      <c r="BN1567" s="157">
        <v>0</v>
      </c>
      <c r="BO1567" s="157">
        <v>0</v>
      </c>
      <c r="BP1567" s="157">
        <v>7.1226199E-6</v>
      </c>
      <c r="BQ1567" s="157">
        <v>1.5651384999999999E-3</v>
      </c>
      <c r="BR1567" s="157">
        <v>0</v>
      </c>
      <c r="BS1567" s="157">
        <v>0</v>
      </c>
      <c r="BT1567" s="157">
        <v>0</v>
      </c>
      <c r="BU1567"/>
      <c r="BV1567" s="155">
        <v>1.3722362999999999E-6</v>
      </c>
      <c r="BW1567" s="155">
        <v>1.5265597000000001E-7</v>
      </c>
      <c r="BX1567" s="155">
        <v>4.0065814000000002E-7</v>
      </c>
      <c r="BY1567" s="155">
        <v>3.0531441E-10</v>
      </c>
      <c r="BZ1567" s="155">
        <v>4.9620260000000002E-7</v>
      </c>
      <c r="CA1567" s="155">
        <v>0</v>
      </c>
      <c r="CB1567" s="155">
        <v>0</v>
      </c>
      <c r="CC1567" s="155">
        <v>0</v>
      </c>
      <c r="CD1567" s="155">
        <v>0</v>
      </c>
      <c r="CE1567" s="155">
        <v>9.3136675000000006E-10</v>
      </c>
      <c r="CF1567" s="155">
        <v>0</v>
      </c>
      <c r="CG1567" s="155">
        <v>0</v>
      </c>
      <c r="CH1567" s="155">
        <v>0</v>
      </c>
      <c r="CI1567" s="155">
        <v>1.3249724E-7</v>
      </c>
      <c r="CJ1567" s="155">
        <v>1.8898547999999999E-7</v>
      </c>
      <c r="CK1567" s="155">
        <v>2.3562694E-13</v>
      </c>
      <c r="CL1567" s="155">
        <v>0</v>
      </c>
      <c r="CM1567"/>
      <c r="CN1567" s="284">
        <v>0</v>
      </c>
      <c r="CO1567" s="284">
        <v>1.4369441E-2</v>
      </c>
      <c r="CP1567" s="285">
        <v>0</v>
      </c>
      <c r="CQ1567" s="284">
        <v>1.0444499000000001E-4</v>
      </c>
      <c r="CR1567" s="284">
        <v>0</v>
      </c>
      <c r="CS1567" s="284">
        <v>0</v>
      </c>
      <c r="CT1567" s="284">
        <v>1.6703913E-5</v>
      </c>
      <c r="CU1567" s="284">
        <v>0</v>
      </c>
      <c r="CV1567" s="284">
        <v>0</v>
      </c>
      <c r="CW1567" s="284">
        <v>0</v>
      </c>
      <c r="CX1567"/>
      <c r="CY1567"/>
      <c r="CZ1567"/>
      <c r="DA1567"/>
      <c r="DB1567" s="212"/>
      <c r="DC1567" s="48"/>
      <c r="DD1567" s="48"/>
      <c r="DE1567" s="48"/>
      <c r="DF1567" s="48"/>
      <c r="DG1567" s="48"/>
      <c r="DH1567" s="48"/>
      <c r="DI1567" s="48"/>
      <c r="DJ1567" s="48"/>
      <c r="DK1567" s="48"/>
      <c r="DL1567" s="48"/>
    </row>
    <row r="1568" spans="1:116" ht="14.4">
      <c r="A1568" t="s">
        <v>2944</v>
      </c>
      <c r="B1568" s="188" t="s">
        <v>1252</v>
      </c>
      <c r="C1568" s="151" t="str">
        <f t="shared" si="360"/>
        <v>B.044.01.280</v>
      </c>
      <c r="D1568" s="54" t="s">
        <v>1251</v>
      </c>
      <c r="E1568" s="150" t="s">
        <v>440</v>
      </c>
      <c r="F1568" s="153" t="str">
        <f t="shared" si="361"/>
        <v>Electricity Uzbekistan production</v>
      </c>
      <c r="G1568" s="154">
        <f t="shared" si="362"/>
        <v>0.19185263333333336</v>
      </c>
      <c r="H1568"/>
      <c r="I1568"/>
      <c r="J1568" s="227">
        <f t="shared" si="368"/>
        <v>3.8348734450000005E-2</v>
      </c>
      <c r="K1568"/>
      <c r="L1568" s="280">
        <f t="shared" si="369"/>
        <v>3.8795417E-3</v>
      </c>
      <c r="M1568" s="280">
        <f t="shared" si="370"/>
        <v>5.6722155999999998E-3</v>
      </c>
      <c r="N1568" s="281">
        <f t="shared" si="371"/>
        <v>1.9082150000000002E-5</v>
      </c>
      <c r="O1568" s="280">
        <v>2.8777895000000001E-2</v>
      </c>
      <c r="P1568" s="219">
        <v>2.7288211999999998E-3</v>
      </c>
      <c r="Q1568" s="219">
        <v>2.9433943999999999E-3</v>
      </c>
      <c r="R1568" s="219">
        <v>2.6555445999999999E-3</v>
      </c>
      <c r="S1568" s="219">
        <v>1.2239970999999999E-3</v>
      </c>
      <c r="T1568" s="219">
        <v>0</v>
      </c>
      <c r="U1568" s="219">
        <v>0</v>
      </c>
      <c r="V1568" s="219">
        <v>0</v>
      </c>
      <c r="W1568" s="286">
        <v>1.9082150000000002E-5</v>
      </c>
      <c r="X1568" s="219">
        <v>0</v>
      </c>
      <c r="Y1568" s="219">
        <v>0</v>
      </c>
      <c r="Z1568" s="219">
        <v>0</v>
      </c>
      <c r="AA1568" s="219">
        <v>0</v>
      </c>
      <c r="AB1568" s="219">
        <v>0</v>
      </c>
      <c r="AC1568"/>
      <c r="AD1568" s="227">
        <f t="shared" si="363"/>
        <v>2.8777895000000001E-2</v>
      </c>
      <c r="AE1568" s="227">
        <f t="shared" si="364"/>
        <v>9.5517572999999998E-3</v>
      </c>
      <c r="AF1568" s="227">
        <f t="shared" si="365"/>
        <v>5.6722155999999998E-3</v>
      </c>
      <c r="AG1568" s="227">
        <f t="shared" si="366"/>
        <v>5.6722155999999998E-3</v>
      </c>
      <c r="AH1568" s="227">
        <f t="shared" si="367"/>
        <v>1.9082150000000002E-5</v>
      </c>
      <c r="AI1568"/>
      <c r="AJ1568">
        <v>2.3056017999999998</v>
      </c>
      <c r="AK1568" s="155">
        <v>2.2087357000000001</v>
      </c>
      <c r="AL1568" s="155">
        <v>0</v>
      </c>
      <c r="AM1568" s="155">
        <v>0</v>
      </c>
      <c r="AN1568" s="155">
        <v>0</v>
      </c>
      <c r="AO1568" s="155">
        <v>6.1829431999999998E-3</v>
      </c>
      <c r="AP1568" s="155">
        <v>9.0683167999999995E-2</v>
      </c>
      <c r="AQ1568"/>
      <c r="AR1568" s="156">
        <v>4.3982769999999999E-3</v>
      </c>
      <c r="AS1568" s="156">
        <v>4.1177541999999996E-3</v>
      </c>
      <c r="AT1568" s="156">
        <v>1.6525692999999999E-4</v>
      </c>
      <c r="AU1568" s="156">
        <v>1.1526586999999999E-4</v>
      </c>
      <c r="AV1568" s="282">
        <f t="shared" si="372"/>
        <v>2.4686775265299997E-7</v>
      </c>
      <c r="AW1568" s="282">
        <f t="shared" si="373"/>
        <v>6.1115727072599991E-10</v>
      </c>
      <c r="AX1568" s="283">
        <f t="shared" si="374"/>
        <v>1.6143679482420001E-2</v>
      </c>
      <c r="AY1568" s="157">
        <v>1.7803923999999999E-7</v>
      </c>
      <c r="AZ1568" s="157">
        <v>5.3718736999999995E-10</v>
      </c>
      <c r="BA1568" s="157">
        <v>1.4676726E-14</v>
      </c>
      <c r="BB1568" s="157">
        <v>0</v>
      </c>
      <c r="BC1568" s="157">
        <v>0</v>
      </c>
      <c r="BD1568" s="157">
        <v>7.1161652999999994E-11</v>
      </c>
      <c r="BE1568" s="157">
        <v>6.8757351000000001E-8</v>
      </c>
      <c r="BF1568" s="157">
        <v>1.6228327999999999E-11</v>
      </c>
      <c r="BG1568" s="157">
        <v>5.7726896000000002E-11</v>
      </c>
      <c r="BH1568" s="157">
        <v>0</v>
      </c>
      <c r="BI1568" s="157">
        <v>0</v>
      </c>
      <c r="BJ1568" s="157">
        <v>0</v>
      </c>
      <c r="BK1568" s="157">
        <v>0</v>
      </c>
      <c r="BL1568" s="157">
        <v>0</v>
      </c>
      <c r="BM1568" s="157">
        <v>0</v>
      </c>
      <c r="BN1568" s="157">
        <v>0</v>
      </c>
      <c r="BO1568" s="157">
        <v>0</v>
      </c>
      <c r="BP1568" s="157">
        <v>7.3148241999999997E-7</v>
      </c>
      <c r="BQ1568" s="157">
        <v>1.6142948000000001E-2</v>
      </c>
      <c r="BR1568" s="157">
        <v>0</v>
      </c>
      <c r="BS1568" s="157">
        <v>0</v>
      </c>
      <c r="BT1568" s="157">
        <v>0</v>
      </c>
      <c r="BU1568"/>
      <c r="BV1568" s="155">
        <v>1.0271352999999999E-5</v>
      </c>
      <c r="BW1568" s="155">
        <v>3.9798665999999999E-7</v>
      </c>
      <c r="BX1568" s="155">
        <v>5.3493605000000003E-6</v>
      </c>
      <c r="BY1568" s="155">
        <v>1.2642707E-9</v>
      </c>
      <c r="BZ1568" s="155">
        <v>1.4234108E-6</v>
      </c>
      <c r="CA1568" s="155">
        <v>0</v>
      </c>
      <c r="CB1568" s="155">
        <v>0</v>
      </c>
      <c r="CC1568" s="155">
        <v>0</v>
      </c>
      <c r="CD1568" s="155">
        <v>0</v>
      </c>
      <c r="CE1568" s="155">
        <v>3.8566791999999997E-9</v>
      </c>
      <c r="CF1568" s="155">
        <v>0</v>
      </c>
      <c r="CG1568" s="155">
        <v>0</v>
      </c>
      <c r="CH1568" s="155">
        <v>0</v>
      </c>
      <c r="CI1568" s="155">
        <v>5.3345635000000001E-7</v>
      </c>
      <c r="CJ1568" s="155">
        <v>2.5620177E-6</v>
      </c>
      <c r="CK1568" s="155">
        <v>2.4198534999999999E-14</v>
      </c>
      <c r="CL1568" s="155">
        <v>0</v>
      </c>
      <c r="CM1568"/>
      <c r="CN1568" s="284">
        <v>0</v>
      </c>
      <c r="CO1568" s="284">
        <v>0.19185263</v>
      </c>
      <c r="CP1568" s="285">
        <v>0</v>
      </c>
      <c r="CQ1568" s="284">
        <v>2.7229667999999999E-4</v>
      </c>
      <c r="CR1568" s="284">
        <v>0</v>
      </c>
      <c r="CS1568" s="284">
        <v>0</v>
      </c>
      <c r="CT1568" s="284">
        <v>4.7163967000000001E-5</v>
      </c>
      <c r="CU1568" s="284">
        <v>0</v>
      </c>
      <c r="CV1568" s="284">
        <v>0</v>
      </c>
      <c r="CW1568" s="284">
        <v>0</v>
      </c>
      <c r="CX1568"/>
      <c r="CY1568"/>
      <c r="CZ1568"/>
      <c r="DA1568"/>
      <c r="DB1568" s="212"/>
      <c r="DC1568" s="48"/>
      <c r="DD1568" s="48"/>
      <c r="DE1568" s="48"/>
      <c r="DF1568" s="48"/>
      <c r="DG1568" s="48"/>
      <c r="DH1568" s="48"/>
      <c r="DI1568" s="48"/>
      <c r="DJ1568" s="48"/>
      <c r="DK1568" s="48"/>
      <c r="DL1568" s="48"/>
    </row>
    <row r="1569" spans="1:116" ht="14.4">
      <c r="A1569" t="s">
        <v>2945</v>
      </c>
      <c r="B1569" s="188" t="s">
        <v>1252</v>
      </c>
      <c r="C1569" s="151" t="str">
        <f t="shared" si="360"/>
        <v>B.044.01.281</v>
      </c>
      <c r="D1569" s="54" t="s">
        <v>1251</v>
      </c>
      <c r="E1569" s="150" t="s">
        <v>440</v>
      </c>
      <c r="F1569" s="153" t="str">
        <f t="shared" si="361"/>
        <v>Electricity Vanuatu production</v>
      </c>
      <c r="G1569" s="154">
        <f t="shared" si="362"/>
        <v>0.16400785333333334</v>
      </c>
      <c r="H1569"/>
      <c r="I1569"/>
      <c r="J1569" s="227">
        <f t="shared" si="368"/>
        <v>3.3287413159000002E-2</v>
      </c>
      <c r="K1569"/>
      <c r="L1569" s="280">
        <f t="shared" si="369"/>
        <v>2.1341327799999999E-3</v>
      </c>
      <c r="M1569" s="280">
        <f t="shared" si="370"/>
        <v>6.4925768999999998E-3</v>
      </c>
      <c r="N1569" s="281">
        <f t="shared" si="371"/>
        <v>5.9525479E-5</v>
      </c>
      <c r="O1569" s="280">
        <v>2.4601178000000001E-2</v>
      </c>
      <c r="P1569" s="219">
        <v>5.1171037000000003E-3</v>
      </c>
      <c r="Q1569" s="219">
        <v>1.3754732E-3</v>
      </c>
      <c r="R1569" s="219">
        <v>1.1643917000000001E-3</v>
      </c>
      <c r="S1569" s="219">
        <v>9.6974107999999999E-4</v>
      </c>
      <c r="T1569" s="219">
        <v>0</v>
      </c>
      <c r="U1569" s="219">
        <v>0</v>
      </c>
      <c r="V1569" s="219">
        <v>0</v>
      </c>
      <c r="W1569" s="286">
        <v>5.9525479E-5</v>
      </c>
      <c r="X1569" s="219">
        <v>0</v>
      </c>
      <c r="Y1569" s="219">
        <v>0</v>
      </c>
      <c r="Z1569" s="219">
        <v>0</v>
      </c>
      <c r="AA1569" s="219">
        <v>0</v>
      </c>
      <c r="AB1569" s="219">
        <v>0</v>
      </c>
      <c r="AC1569"/>
      <c r="AD1569" s="227">
        <f t="shared" si="363"/>
        <v>2.4601178000000001E-2</v>
      </c>
      <c r="AE1569" s="227">
        <f t="shared" si="364"/>
        <v>8.6267096799999988E-3</v>
      </c>
      <c r="AF1569" s="227">
        <f t="shared" si="365"/>
        <v>6.4925768999999998E-3</v>
      </c>
      <c r="AG1569" s="227">
        <f t="shared" si="366"/>
        <v>6.4925768999999998E-3</v>
      </c>
      <c r="AH1569" s="227">
        <f t="shared" si="367"/>
        <v>5.9525479E-5</v>
      </c>
      <c r="AI1569"/>
      <c r="AJ1569">
        <v>2.3284150000000001</v>
      </c>
      <c r="AK1569" s="155">
        <v>2.0682569000000002</v>
      </c>
      <c r="AL1569" s="155">
        <v>0</v>
      </c>
      <c r="AM1569" s="155">
        <v>0</v>
      </c>
      <c r="AN1569" s="155">
        <v>0</v>
      </c>
      <c r="AO1569" s="155">
        <v>0.13007905</v>
      </c>
      <c r="AP1569" s="155">
        <v>0.13007905</v>
      </c>
      <c r="AQ1569"/>
      <c r="AR1569" s="156">
        <v>4.6460853999999996E-3</v>
      </c>
      <c r="AS1569" s="156">
        <v>4.3430237000000003E-3</v>
      </c>
      <c r="AT1569" s="156">
        <v>1.5537187000000001E-4</v>
      </c>
      <c r="AU1569" s="156">
        <v>1.4768982999999999E-4</v>
      </c>
      <c r="AV1569" s="282">
        <f t="shared" si="372"/>
        <v>2.6037313265499996E-7</v>
      </c>
      <c r="AW1569" s="282">
        <f t="shared" si="373"/>
        <v>5.7460012390100008E-10</v>
      </c>
      <c r="AX1569" s="283">
        <f t="shared" si="374"/>
        <v>2.0684850810000002E-2</v>
      </c>
      <c r="AY1569" s="157">
        <v>1.5219928999999999E-7</v>
      </c>
      <c r="AZ1569" s="157">
        <v>4.5922199000000002E-10</v>
      </c>
      <c r="BA1569" s="157">
        <v>1.2546601000000001E-14</v>
      </c>
      <c r="BB1569" s="157">
        <v>0</v>
      </c>
      <c r="BC1569" s="157">
        <v>0</v>
      </c>
      <c r="BD1569" s="157">
        <v>3.1202655000000001E-11</v>
      </c>
      <c r="BE1569" s="157">
        <v>1.0814264E-7</v>
      </c>
      <c r="BF1569" s="157">
        <v>7.1157273000000001E-12</v>
      </c>
      <c r="BG1569" s="157">
        <v>1.0824986E-10</v>
      </c>
      <c r="BH1569" s="157">
        <v>0</v>
      </c>
      <c r="BI1569" s="157">
        <v>0</v>
      </c>
      <c r="BJ1569" s="157">
        <v>0</v>
      </c>
      <c r="BK1569" s="157">
        <v>0</v>
      </c>
      <c r="BL1569" s="157">
        <v>0</v>
      </c>
      <c r="BM1569" s="157">
        <v>0</v>
      </c>
      <c r="BN1569" s="157">
        <v>0</v>
      </c>
      <c r="BO1569" s="157">
        <v>0</v>
      </c>
      <c r="BP1569" s="157">
        <v>2.2818100000000002E-6</v>
      </c>
      <c r="BQ1569" s="157">
        <v>2.0682569000000001E-2</v>
      </c>
      <c r="BR1569" s="157">
        <v>0</v>
      </c>
      <c r="BS1569" s="157">
        <v>0</v>
      </c>
      <c r="BT1569" s="157">
        <v>0</v>
      </c>
      <c r="BU1569"/>
      <c r="BV1569" s="155">
        <v>9.5726609000000007E-6</v>
      </c>
      <c r="BW1569" s="155">
        <v>7.4630726000000003E-7</v>
      </c>
      <c r="BX1569" s="155">
        <v>4.5729740999999997E-6</v>
      </c>
      <c r="BY1569" s="155">
        <v>5.5435197000000004E-10</v>
      </c>
      <c r="BZ1569" s="155">
        <v>1.4827549000000001E-6</v>
      </c>
      <c r="CA1569" s="155">
        <v>0</v>
      </c>
      <c r="CB1569" s="155">
        <v>0</v>
      </c>
      <c r="CC1569" s="155">
        <v>0</v>
      </c>
      <c r="CD1569" s="155">
        <v>0</v>
      </c>
      <c r="CE1569" s="155">
        <v>1.6910599999999999E-9</v>
      </c>
      <c r="CF1569" s="155">
        <v>0</v>
      </c>
      <c r="CG1569" s="155">
        <v>0</v>
      </c>
      <c r="CH1569" s="155">
        <v>0</v>
      </c>
      <c r="CI1569" s="155">
        <v>2.7102496999999998E-7</v>
      </c>
      <c r="CJ1569" s="155">
        <v>2.4973540999999999E-6</v>
      </c>
      <c r="CK1569" s="155">
        <v>7.5485695000000001E-14</v>
      </c>
      <c r="CL1569" s="155">
        <v>0</v>
      </c>
      <c r="CM1569"/>
      <c r="CN1569" s="284">
        <v>0</v>
      </c>
      <c r="CO1569" s="284">
        <v>0.16400785000000001</v>
      </c>
      <c r="CP1569" s="285">
        <v>0</v>
      </c>
      <c r="CQ1569" s="284">
        <v>5.1061255999999995E-4</v>
      </c>
      <c r="CR1569" s="284">
        <v>0</v>
      </c>
      <c r="CS1569" s="284">
        <v>0</v>
      </c>
      <c r="CT1569" s="284">
        <v>5.5387163999999999E-5</v>
      </c>
      <c r="CU1569" s="284">
        <v>0</v>
      </c>
      <c r="CV1569" s="284">
        <v>0</v>
      </c>
      <c r="CW1569" s="284">
        <v>0</v>
      </c>
      <c r="CX1569"/>
      <c r="CY1569"/>
      <c r="CZ1569"/>
      <c r="DA1569"/>
      <c r="DB1569" s="212"/>
      <c r="DC1569" s="48"/>
      <c r="DD1569" s="48"/>
      <c r="DE1569" s="48"/>
      <c r="DF1569" s="48"/>
      <c r="DG1569" s="48"/>
      <c r="DH1569" s="48"/>
      <c r="DI1569" s="48"/>
      <c r="DJ1569" s="48"/>
      <c r="DK1569" s="48"/>
      <c r="DL1569" s="48"/>
    </row>
    <row r="1570" spans="1:116" ht="14.4">
      <c r="A1570" t="s">
        <v>2946</v>
      </c>
      <c r="B1570" s="188" t="s">
        <v>1252</v>
      </c>
      <c r="C1570" s="151" t="str">
        <f t="shared" si="360"/>
        <v>B.044.01.282</v>
      </c>
      <c r="D1570" s="54" t="s">
        <v>1251</v>
      </c>
      <c r="E1570" s="150" t="s">
        <v>440</v>
      </c>
      <c r="F1570" s="153" t="str">
        <f t="shared" si="361"/>
        <v>Electricity Venezuela production</v>
      </c>
      <c r="G1570" s="154">
        <f t="shared" si="362"/>
        <v>6.5012265999999999E-2</v>
      </c>
      <c r="H1570"/>
      <c r="I1570"/>
      <c r="J1570" s="227">
        <f t="shared" si="368"/>
        <v>1.3249417369999999E-2</v>
      </c>
      <c r="K1570"/>
      <c r="L1570" s="280">
        <f t="shared" si="369"/>
        <v>1.1660026E-3</v>
      </c>
      <c r="M1570" s="280">
        <f t="shared" si="370"/>
        <v>2.1125989599999999E-3</v>
      </c>
      <c r="N1570" s="281">
        <f t="shared" si="371"/>
        <v>2.1897590999999999E-4</v>
      </c>
      <c r="O1570" s="280">
        <v>9.7518398999999999E-3</v>
      </c>
      <c r="P1570" s="286">
        <v>1.2597477999999999E-3</v>
      </c>
      <c r="Q1570" s="286">
        <v>8.5285115999999997E-4</v>
      </c>
      <c r="R1570" s="286">
        <v>7.6260803999999996E-4</v>
      </c>
      <c r="S1570" s="286">
        <v>4.0339455999999999E-4</v>
      </c>
      <c r="T1570" s="219">
        <v>0</v>
      </c>
      <c r="U1570" s="219">
        <v>0</v>
      </c>
      <c r="V1570" s="219">
        <v>0</v>
      </c>
      <c r="W1570" s="219">
        <v>2.1897590999999999E-4</v>
      </c>
      <c r="X1570" s="219">
        <v>0</v>
      </c>
      <c r="Y1570" s="219">
        <v>0</v>
      </c>
      <c r="Z1570" s="219">
        <v>0</v>
      </c>
      <c r="AA1570" s="219">
        <v>0</v>
      </c>
      <c r="AB1570" s="219">
        <v>0</v>
      </c>
      <c r="AC1570"/>
      <c r="AD1570" s="227">
        <f t="shared" si="363"/>
        <v>9.7518398999999999E-3</v>
      </c>
      <c r="AE1570" s="227">
        <f t="shared" si="364"/>
        <v>3.2786015599999998E-3</v>
      </c>
      <c r="AF1570" s="227">
        <f t="shared" si="365"/>
        <v>2.1125989599999999E-3</v>
      </c>
      <c r="AG1570" s="227">
        <f t="shared" si="366"/>
        <v>2.1125989599999999E-3</v>
      </c>
      <c r="AH1570" s="227">
        <f t="shared" si="367"/>
        <v>2.1897590999999999E-4</v>
      </c>
      <c r="AI1570"/>
      <c r="AJ1570">
        <v>1.8884605999999999</v>
      </c>
      <c r="AK1570" s="155">
        <v>0.75021736999999999</v>
      </c>
      <c r="AL1570" s="155">
        <v>0</v>
      </c>
      <c r="AM1570" s="155">
        <v>0</v>
      </c>
      <c r="AN1570" s="155">
        <v>0</v>
      </c>
      <c r="AO1570" s="155">
        <v>5.2526218000000001E-4</v>
      </c>
      <c r="AP1570" s="155">
        <v>1.137718</v>
      </c>
      <c r="AQ1570"/>
      <c r="AR1570" s="156">
        <v>1.5978323999999999E-3</v>
      </c>
      <c r="AS1570" s="156">
        <v>1.4938207999999999E-3</v>
      </c>
      <c r="AT1570" s="156">
        <v>5.7689585999999999E-5</v>
      </c>
      <c r="AU1570" s="156">
        <v>4.6321973999999997E-5</v>
      </c>
      <c r="AV1570" s="282">
        <f t="shared" si="372"/>
        <v>8.9557601901999994E-8</v>
      </c>
      <c r="AW1570" s="282">
        <f t="shared" si="373"/>
        <v>2.1334906393840004E-10</v>
      </c>
      <c r="AX1570" s="283">
        <f t="shared" si="374"/>
        <v>6.4876714764999996E-3</v>
      </c>
      <c r="AY1570" s="157">
        <v>6.0331382999999999E-8</v>
      </c>
      <c r="AZ1570" s="157">
        <v>1.8203435000000001E-10</v>
      </c>
      <c r="BA1570" s="157">
        <v>4.9734384000000001E-15</v>
      </c>
      <c r="BB1570" s="157">
        <v>0</v>
      </c>
      <c r="BC1570" s="157">
        <v>0</v>
      </c>
      <c r="BD1570" s="157">
        <v>2.0435901999999999E-11</v>
      </c>
      <c r="BE1570" s="157">
        <v>2.9205783000000001E-8</v>
      </c>
      <c r="BF1570" s="157">
        <v>4.6603825000000002E-12</v>
      </c>
      <c r="BG1570" s="157">
        <v>2.6649358000000001E-11</v>
      </c>
      <c r="BH1570" s="157">
        <v>0</v>
      </c>
      <c r="BI1570" s="157">
        <v>0</v>
      </c>
      <c r="BJ1570" s="157">
        <v>0</v>
      </c>
      <c r="BK1570" s="157">
        <v>0</v>
      </c>
      <c r="BL1570" s="157">
        <v>0</v>
      </c>
      <c r="BM1570" s="157">
        <v>0</v>
      </c>
      <c r="BN1570" s="157">
        <v>0</v>
      </c>
      <c r="BO1570" s="157">
        <v>0</v>
      </c>
      <c r="BP1570" s="157">
        <v>8.3940765000000005E-6</v>
      </c>
      <c r="BQ1570" s="157">
        <v>6.4792773999999996E-3</v>
      </c>
      <c r="BR1570" s="157">
        <v>0</v>
      </c>
      <c r="BS1570" s="157">
        <v>0</v>
      </c>
      <c r="BT1570" s="157">
        <v>0</v>
      </c>
      <c r="BU1570"/>
      <c r="BV1570" s="155">
        <v>3.5477271E-6</v>
      </c>
      <c r="BW1570" s="155">
        <v>1.8372872999999999E-7</v>
      </c>
      <c r="BX1570" s="155">
        <v>1.8127144999999999E-6</v>
      </c>
      <c r="BY1570" s="155">
        <v>3.6306791000000001E-10</v>
      </c>
      <c r="BZ1570" s="155">
        <v>5.1241412999999997E-7</v>
      </c>
      <c r="CA1570" s="155">
        <v>0</v>
      </c>
      <c r="CB1570" s="155">
        <v>0</v>
      </c>
      <c r="CC1570" s="155">
        <v>0</v>
      </c>
      <c r="CD1570" s="155">
        <v>0</v>
      </c>
      <c r="CE1570" s="155">
        <v>1.1075448E-9</v>
      </c>
      <c r="CF1570" s="155">
        <v>0</v>
      </c>
      <c r="CG1570" s="155">
        <v>0</v>
      </c>
      <c r="CH1570" s="155">
        <v>0</v>
      </c>
      <c r="CI1570" s="155">
        <v>1.5770307999999999E-7</v>
      </c>
      <c r="CJ1570" s="155">
        <v>8.7969582E-7</v>
      </c>
      <c r="CK1570" s="155">
        <v>2.7768863000000001E-13</v>
      </c>
      <c r="CL1570" s="155">
        <v>0</v>
      </c>
      <c r="CM1570"/>
      <c r="CN1570" s="284">
        <v>0</v>
      </c>
      <c r="CO1570" s="284">
        <v>6.5012265999999999E-2</v>
      </c>
      <c r="CP1570" s="285">
        <v>0</v>
      </c>
      <c r="CQ1570" s="284">
        <v>1.2570452000000001E-4</v>
      </c>
      <c r="CR1570" s="284">
        <v>0</v>
      </c>
      <c r="CS1570" s="284">
        <v>0</v>
      </c>
      <c r="CT1570" s="284">
        <v>1.7741656E-5</v>
      </c>
      <c r="CU1570" s="284">
        <v>0</v>
      </c>
      <c r="CV1570" s="284">
        <v>0</v>
      </c>
      <c r="CW1570" s="284">
        <v>0</v>
      </c>
      <c r="CX1570"/>
      <c r="CY1570"/>
      <c r="CZ1570"/>
      <c r="DA1570"/>
      <c r="DB1570" s="212"/>
      <c r="DC1570" s="48"/>
      <c r="DD1570" s="48"/>
      <c r="DE1570" s="48"/>
      <c r="DF1570" s="48"/>
      <c r="DG1570" s="48"/>
      <c r="DH1570" s="48"/>
      <c r="DI1570" s="48"/>
      <c r="DJ1570" s="48"/>
      <c r="DK1570" s="48"/>
      <c r="DL1570" s="48"/>
    </row>
    <row r="1571" spans="1:116" ht="14.4">
      <c r="A1571" t="s">
        <v>2947</v>
      </c>
      <c r="B1571" s="188" t="s">
        <v>1252</v>
      </c>
      <c r="C1571" s="151" t="str">
        <f t="shared" si="360"/>
        <v>B.044.01.283</v>
      </c>
      <c r="D1571" s="54" t="s">
        <v>1251</v>
      </c>
      <c r="E1571" s="150" t="s">
        <v>440</v>
      </c>
      <c r="F1571" s="153" t="str">
        <f t="shared" si="361"/>
        <v>Electricity Vietnam production</v>
      </c>
      <c r="G1571" s="154">
        <f t="shared" si="362"/>
        <v>0.16364393333333335</v>
      </c>
      <c r="H1571"/>
      <c r="I1571"/>
      <c r="J1571" s="227">
        <f t="shared" si="368"/>
        <v>2.9579606299999998E-2</v>
      </c>
      <c r="K1571"/>
      <c r="L1571" s="280">
        <f t="shared" si="369"/>
        <v>2.2293651699999998E-3</v>
      </c>
      <c r="M1571" s="280">
        <f t="shared" si="370"/>
        <v>2.7029119E-3</v>
      </c>
      <c r="N1571" s="281">
        <f t="shared" si="371"/>
        <v>1.0073923E-4</v>
      </c>
      <c r="O1571" s="280">
        <v>2.454659E-2</v>
      </c>
      <c r="P1571" s="219">
        <v>1.1072447999999999E-3</v>
      </c>
      <c r="Q1571" s="219">
        <v>1.5956671000000001E-3</v>
      </c>
      <c r="R1571" s="219">
        <v>1.3736732E-3</v>
      </c>
      <c r="S1571" s="219">
        <v>8.5569197000000003E-4</v>
      </c>
      <c r="T1571" s="219">
        <v>0</v>
      </c>
      <c r="U1571" s="219">
        <v>0</v>
      </c>
      <c r="V1571" s="219">
        <v>0</v>
      </c>
      <c r="W1571" s="286">
        <v>1.0073923E-4</v>
      </c>
      <c r="X1571" s="219">
        <v>0</v>
      </c>
      <c r="Y1571" s="219">
        <v>0</v>
      </c>
      <c r="Z1571" s="219">
        <v>0</v>
      </c>
      <c r="AA1571" s="219">
        <v>0</v>
      </c>
      <c r="AB1571" s="219">
        <v>0</v>
      </c>
      <c r="AC1571"/>
      <c r="AD1571" s="227">
        <f t="shared" si="363"/>
        <v>2.454659E-2</v>
      </c>
      <c r="AE1571" s="227">
        <f t="shared" si="364"/>
        <v>4.9322770700000003E-3</v>
      </c>
      <c r="AF1571" s="227">
        <f t="shared" si="365"/>
        <v>2.7029119E-3</v>
      </c>
      <c r="AG1571" s="227">
        <f t="shared" si="366"/>
        <v>2.7029119E-3</v>
      </c>
      <c r="AH1571" s="227">
        <f t="shared" si="367"/>
        <v>1.0073923E-4</v>
      </c>
      <c r="AI1571"/>
      <c r="AJ1571">
        <v>2.2331751999999998</v>
      </c>
      <c r="AK1571" s="155">
        <v>1.7554974000000001</v>
      </c>
      <c r="AL1571" s="155">
        <v>0</v>
      </c>
      <c r="AM1571" s="155">
        <v>0</v>
      </c>
      <c r="AN1571" s="155">
        <v>9.9732685000000001E-3</v>
      </c>
      <c r="AO1571" s="155">
        <v>0.13416184</v>
      </c>
      <c r="AP1571" s="155">
        <v>0.33354267999999998</v>
      </c>
      <c r="AQ1571"/>
      <c r="AR1571" s="156">
        <v>3.2558492E-3</v>
      </c>
      <c r="AS1571" s="156">
        <v>3.0929591999999998E-3</v>
      </c>
      <c r="AT1571" s="156">
        <v>1.3250504E-4</v>
      </c>
      <c r="AU1571" s="156">
        <v>3.0385008999999999E-5</v>
      </c>
      <c r="AV1571" s="282">
        <f t="shared" si="372"/>
        <v>1.8542920385000001E-7</v>
      </c>
      <c r="AW1571" s="282">
        <f t="shared" si="373"/>
        <v>4.9003343916099994E-10</v>
      </c>
      <c r="AX1571" s="283">
        <f t="shared" si="374"/>
        <v>4.2556035706999996E-3</v>
      </c>
      <c r="AY1571" s="157">
        <v>1.5186156999999999E-7</v>
      </c>
      <c r="AZ1571" s="157">
        <v>4.5820301999999999E-10</v>
      </c>
      <c r="BA1571" s="157">
        <v>1.2518761000000001E-14</v>
      </c>
      <c r="BB1571" s="157">
        <v>0</v>
      </c>
      <c r="BC1571" s="157">
        <v>0</v>
      </c>
      <c r="BD1571" s="157">
        <v>3.681085E-11</v>
      </c>
      <c r="BE1571" s="157">
        <v>3.3530822999999997E-8</v>
      </c>
      <c r="BF1571" s="157">
        <v>8.3946694000000003E-12</v>
      </c>
      <c r="BG1571" s="157">
        <v>2.3423230999999999E-11</v>
      </c>
      <c r="BH1571" s="157">
        <v>0</v>
      </c>
      <c r="BI1571" s="157">
        <v>0</v>
      </c>
      <c r="BJ1571" s="157">
        <v>0</v>
      </c>
      <c r="BK1571" s="157">
        <v>0</v>
      </c>
      <c r="BL1571" s="157">
        <v>0</v>
      </c>
      <c r="BM1571" s="157">
        <v>0</v>
      </c>
      <c r="BN1571" s="157">
        <v>0</v>
      </c>
      <c r="BO1571" s="157">
        <v>0</v>
      </c>
      <c r="BP1571" s="157">
        <v>3.8616706999999998E-6</v>
      </c>
      <c r="BQ1571" s="157">
        <v>4.2517418999999997E-3</v>
      </c>
      <c r="BR1571" s="157">
        <v>0</v>
      </c>
      <c r="BS1571" s="157">
        <v>0</v>
      </c>
      <c r="BT1571" s="157">
        <v>0</v>
      </c>
      <c r="BU1571"/>
      <c r="BV1571" s="155">
        <v>8.0088680999999996E-6</v>
      </c>
      <c r="BW1571" s="155">
        <v>1.6148682999999999E-7</v>
      </c>
      <c r="BX1571" s="155">
        <v>4.5628271000000002E-6</v>
      </c>
      <c r="BY1571" s="155">
        <v>6.5398817999999999E-10</v>
      </c>
      <c r="BZ1571" s="155">
        <v>8.9893516000000005E-7</v>
      </c>
      <c r="CA1571" s="155">
        <v>0</v>
      </c>
      <c r="CB1571" s="155">
        <v>0</v>
      </c>
      <c r="CC1571" s="155">
        <v>0</v>
      </c>
      <c r="CD1571" s="155">
        <v>0</v>
      </c>
      <c r="CE1571" s="155">
        <v>1.9950019E-9</v>
      </c>
      <c r="CF1571" s="155">
        <v>0</v>
      </c>
      <c r="CG1571" s="155">
        <v>0</v>
      </c>
      <c r="CH1571" s="155">
        <v>0</v>
      </c>
      <c r="CI1571" s="155">
        <v>2.7306771E-7</v>
      </c>
      <c r="CJ1571" s="155">
        <v>2.1099020999999999E-6</v>
      </c>
      <c r="CK1571" s="155">
        <v>1.2774985E-13</v>
      </c>
      <c r="CL1571" s="155">
        <v>0</v>
      </c>
      <c r="CM1571"/>
      <c r="CN1571" s="284">
        <v>0</v>
      </c>
      <c r="CO1571" s="284">
        <v>0.16364393999999999</v>
      </c>
      <c r="CP1571" s="285">
        <v>0</v>
      </c>
      <c r="CQ1571" s="284">
        <v>1.1048694E-4</v>
      </c>
      <c r="CR1571" s="284">
        <v>0</v>
      </c>
      <c r="CS1571" s="284">
        <v>0</v>
      </c>
      <c r="CT1571" s="284">
        <v>2.8090930000000001E-5</v>
      </c>
      <c r="CU1571" s="284">
        <v>0</v>
      </c>
      <c r="CV1571" s="284">
        <v>0</v>
      </c>
      <c r="CW1571" s="284">
        <v>0</v>
      </c>
      <c r="CX1571"/>
      <c r="CY1571"/>
      <c r="CZ1571"/>
      <c r="DA1571"/>
      <c r="DB1571" s="212"/>
      <c r="DC1571" s="48"/>
      <c r="DD1571" s="48"/>
      <c r="DE1571" s="48"/>
      <c r="DF1571" s="48"/>
      <c r="DG1571" s="48"/>
      <c r="DH1571" s="48"/>
      <c r="DI1571" s="48"/>
      <c r="DJ1571" s="48"/>
      <c r="DK1571" s="48"/>
      <c r="DL1571" s="48"/>
    </row>
    <row r="1572" spans="1:116" ht="14.4">
      <c r="A1572" t="s">
        <v>2948</v>
      </c>
      <c r="B1572" s="188" t="s">
        <v>1252</v>
      </c>
      <c r="C1572" s="151" t="str">
        <f t="shared" ref="C1572:C1638" si="375">MID(A1572,1,12)</f>
        <v>B.044.01.284</v>
      </c>
      <c r="D1572" s="54" t="s">
        <v>1251</v>
      </c>
      <c r="E1572" s="150" t="s">
        <v>440</v>
      </c>
      <c r="F1572" s="153" t="str">
        <f t="shared" ref="F1572:F1638" si="376">MID(A1572, 21,85)</f>
        <v>Electricity Western Africa production</v>
      </c>
      <c r="G1572" s="154">
        <f t="shared" si="362"/>
        <v>2.5127885333333334E-3</v>
      </c>
      <c r="H1572"/>
      <c r="I1572"/>
      <c r="J1572" s="227">
        <f t="shared" si="368"/>
        <v>6.35070259E-4</v>
      </c>
      <c r="K1572"/>
      <c r="L1572" s="280">
        <f t="shared" si="369"/>
        <v>1.03711084E-5</v>
      </c>
      <c r="M1572" s="280">
        <f t="shared" si="370"/>
        <v>9.3336205999999992E-6</v>
      </c>
      <c r="N1572" s="281">
        <f t="shared" si="371"/>
        <v>2.3844725000000001E-4</v>
      </c>
      <c r="O1572" s="280">
        <v>3.7691827999999998E-4</v>
      </c>
      <c r="P1572" s="286">
        <v>5.7954178999999997E-6</v>
      </c>
      <c r="Q1572" s="286">
        <v>3.5382026999999999E-6</v>
      </c>
      <c r="R1572" s="286">
        <v>3.1794318000000002E-6</v>
      </c>
      <c r="S1572" s="286">
        <v>7.1916765999999999E-6</v>
      </c>
      <c r="T1572" s="219">
        <v>0</v>
      </c>
      <c r="U1572" s="219">
        <v>0</v>
      </c>
      <c r="V1572" s="219">
        <v>0</v>
      </c>
      <c r="W1572" s="286">
        <v>2.3844725000000001E-4</v>
      </c>
      <c r="X1572" s="219">
        <v>0</v>
      </c>
      <c r="Y1572" s="219">
        <v>0</v>
      </c>
      <c r="Z1572" s="219">
        <v>0</v>
      </c>
      <c r="AA1572" s="219">
        <v>0</v>
      </c>
      <c r="AB1572" s="219">
        <v>0</v>
      </c>
      <c r="AC1572"/>
      <c r="AD1572" s="227">
        <f t="shared" si="363"/>
        <v>3.7691827999999998E-4</v>
      </c>
      <c r="AE1572" s="227">
        <f t="shared" si="364"/>
        <v>1.9704729000000001E-5</v>
      </c>
      <c r="AF1572" s="227">
        <f t="shared" si="365"/>
        <v>9.3336205999999992E-6</v>
      </c>
      <c r="AG1572" s="227">
        <f t="shared" si="366"/>
        <v>9.3336205999999992E-6</v>
      </c>
      <c r="AH1572" s="227">
        <f t="shared" si="367"/>
        <v>2.3844725000000001E-4</v>
      </c>
      <c r="AI1572"/>
      <c r="AJ1572">
        <v>1.1966108</v>
      </c>
      <c r="AK1572" s="155">
        <v>0</v>
      </c>
      <c r="AL1572" s="155">
        <v>0</v>
      </c>
      <c r="AM1572" s="155">
        <v>0</v>
      </c>
      <c r="AN1572" s="155">
        <v>0</v>
      </c>
      <c r="AO1572" s="155">
        <v>0.10247749</v>
      </c>
      <c r="AP1572" s="155">
        <v>1.0941333</v>
      </c>
      <c r="AQ1572"/>
      <c r="AR1572" s="156">
        <v>4.4540375000000003E-5</v>
      </c>
      <c r="AS1572" s="156">
        <v>4.2534173000000003E-5</v>
      </c>
      <c r="AT1572" s="156">
        <v>1.9409390999999999E-6</v>
      </c>
      <c r="AU1572" s="156">
        <v>6.5263013000000001E-8</v>
      </c>
      <c r="AV1572" s="282">
        <f t="shared" si="372"/>
        <v>2.5500103104599996E-9</v>
      </c>
      <c r="AW1572" s="282">
        <f t="shared" si="373"/>
        <v>7.17802915932E-12</v>
      </c>
      <c r="AX1572" s="283">
        <f t="shared" si="374"/>
        <v>9.1404779999999998E-6</v>
      </c>
      <c r="AY1572" s="157">
        <v>2.3318676999999998E-9</v>
      </c>
      <c r="AZ1572" s="157">
        <v>7.0358078E-12</v>
      </c>
      <c r="BA1572" s="157">
        <v>1.9222832E-16</v>
      </c>
      <c r="BB1572" s="157">
        <v>0</v>
      </c>
      <c r="BC1572" s="157">
        <v>0</v>
      </c>
      <c r="BD1572" s="157">
        <v>8.5200459999999998E-14</v>
      </c>
      <c r="BE1572" s="157">
        <v>2.1805741000000001E-10</v>
      </c>
      <c r="BF1572" s="157">
        <v>1.9429860999999999E-14</v>
      </c>
      <c r="BG1572" s="157">
        <v>1.2259927E-13</v>
      </c>
      <c r="BH1572" s="157">
        <v>0</v>
      </c>
      <c r="BI1572" s="157">
        <v>0</v>
      </c>
      <c r="BJ1572" s="157">
        <v>0</v>
      </c>
      <c r="BK1572" s="157">
        <v>0</v>
      </c>
      <c r="BL1572" s="157">
        <v>0</v>
      </c>
      <c r="BM1572" s="157">
        <v>0</v>
      </c>
      <c r="BN1572" s="157">
        <v>0</v>
      </c>
      <c r="BO1572" s="157">
        <v>0</v>
      </c>
      <c r="BP1572" s="157">
        <v>9.1404779999999998E-6</v>
      </c>
      <c r="BQ1572" s="157">
        <v>0</v>
      </c>
      <c r="BR1572" s="157">
        <v>0</v>
      </c>
      <c r="BS1572" s="157">
        <v>0</v>
      </c>
      <c r="BT1572" s="157">
        <v>0</v>
      </c>
      <c r="BU1572"/>
      <c r="BV1572" s="155">
        <v>7.8710890999999998E-8</v>
      </c>
      <c r="BW1572" s="155">
        <v>8.4523642000000005E-10</v>
      </c>
      <c r="BX1572" s="155">
        <v>7.0063210999999995E-8</v>
      </c>
      <c r="BY1572" s="155">
        <v>1.5136867000000001E-12</v>
      </c>
      <c r="BZ1572" s="155">
        <v>7.1333773000000004E-9</v>
      </c>
      <c r="CA1572" s="155">
        <v>0</v>
      </c>
      <c r="CB1572" s="155">
        <v>0</v>
      </c>
      <c r="CC1572" s="155">
        <v>0</v>
      </c>
      <c r="CD1572" s="155">
        <v>0</v>
      </c>
      <c r="CE1572" s="155">
        <v>4.6175266999999997E-12</v>
      </c>
      <c r="CF1572" s="155">
        <v>0</v>
      </c>
      <c r="CG1572" s="155">
        <v>0</v>
      </c>
      <c r="CH1572" s="155">
        <v>0</v>
      </c>
      <c r="CI1572" s="155">
        <v>6.6263262E-10</v>
      </c>
      <c r="CJ1572" s="155">
        <v>0</v>
      </c>
      <c r="CK1572" s="155">
        <v>3.0238071000000001E-13</v>
      </c>
      <c r="CL1572" s="155">
        <v>0</v>
      </c>
      <c r="CM1572"/>
      <c r="CN1572" s="284">
        <v>0</v>
      </c>
      <c r="CO1572" s="284">
        <v>2.5127884999999999E-3</v>
      </c>
      <c r="CP1572" s="285">
        <v>0</v>
      </c>
      <c r="CQ1572" s="284">
        <v>5.7829845000000003E-7</v>
      </c>
      <c r="CR1572" s="284">
        <v>0</v>
      </c>
      <c r="CS1572" s="284">
        <v>0</v>
      </c>
      <c r="CT1572" s="284">
        <v>2.1468401E-7</v>
      </c>
      <c r="CU1572" s="284">
        <v>0</v>
      </c>
      <c r="CV1572" s="284">
        <v>0</v>
      </c>
      <c r="CW1572" s="284">
        <v>0</v>
      </c>
      <c r="CX1572"/>
      <c r="CY1572"/>
      <c r="CZ1572"/>
      <c r="DA1572"/>
      <c r="DB1572" s="212"/>
      <c r="DC1572" s="48"/>
      <c r="DD1572" s="48"/>
      <c r="DE1572" s="48"/>
      <c r="DF1572" s="48"/>
      <c r="DG1572" s="48"/>
      <c r="DH1572" s="48"/>
      <c r="DI1572" s="48"/>
      <c r="DJ1572" s="48"/>
      <c r="DK1572" s="48"/>
      <c r="DL1572" s="48"/>
    </row>
    <row r="1573" spans="1:116" ht="14.4">
      <c r="A1573" t="s">
        <v>2949</v>
      </c>
      <c r="B1573" s="188" t="s">
        <v>1252</v>
      </c>
      <c r="C1573" s="151" t="str">
        <f t="shared" si="375"/>
        <v>B.044.01.285</v>
      </c>
      <c r="D1573" s="54" t="s">
        <v>1251</v>
      </c>
      <c r="E1573" s="150" t="s">
        <v>440</v>
      </c>
      <c r="F1573" s="153" t="str">
        <f t="shared" si="376"/>
        <v>Electricity World production</v>
      </c>
      <c r="G1573" s="154">
        <f t="shared" ref="G1573:G1639" si="377">O1573/0.15</f>
        <v>0.15082038666666669</v>
      </c>
      <c r="H1573"/>
      <c r="I1573"/>
      <c r="J1573" s="227">
        <f t="shared" si="368"/>
        <v>3.1299461841999998E-2</v>
      </c>
      <c r="K1573"/>
      <c r="L1573" s="280">
        <f t="shared" si="369"/>
        <v>2.49054116E-3</v>
      </c>
      <c r="M1573" s="280">
        <f t="shared" si="370"/>
        <v>3.7607369000000001E-3</v>
      </c>
      <c r="N1573" s="281">
        <f t="shared" si="371"/>
        <v>2.4251257820000001E-3</v>
      </c>
      <c r="O1573" s="280">
        <v>2.2623058000000001E-2</v>
      </c>
      <c r="P1573" s="219">
        <v>1.9412543E-3</v>
      </c>
      <c r="Q1573" s="219">
        <v>1.8194826000000001E-3</v>
      </c>
      <c r="R1573" s="219">
        <v>1.5900472000000001E-3</v>
      </c>
      <c r="S1573" s="219">
        <v>9.0049396E-4</v>
      </c>
      <c r="T1573" s="219">
        <v>0</v>
      </c>
      <c r="U1573" s="219">
        <v>0</v>
      </c>
      <c r="V1573" s="219">
        <v>0</v>
      </c>
      <c r="W1573" s="286">
        <v>7.3795682000000006E-5</v>
      </c>
      <c r="X1573" s="219">
        <v>0</v>
      </c>
      <c r="Y1573" s="219">
        <v>2.3513301E-3</v>
      </c>
      <c r="Z1573" s="219">
        <v>0</v>
      </c>
      <c r="AA1573" s="219">
        <v>0</v>
      </c>
      <c r="AB1573" s="219">
        <v>0</v>
      </c>
      <c r="AC1573"/>
      <c r="AD1573" s="227">
        <f t="shared" si="363"/>
        <v>2.2623058000000001E-2</v>
      </c>
      <c r="AE1573" s="227">
        <f t="shared" si="364"/>
        <v>6.2512780600000005E-3</v>
      </c>
      <c r="AF1573" s="227">
        <f t="shared" si="365"/>
        <v>3.7607369000000001E-3</v>
      </c>
      <c r="AG1573" s="227">
        <f t="shared" si="366"/>
        <v>3.7607369000000001E-3</v>
      </c>
      <c r="AH1573" s="227">
        <f t="shared" si="367"/>
        <v>2.4251257820000001E-3</v>
      </c>
      <c r="AI1573"/>
      <c r="AJ1573">
        <v>2.3814581000000001</v>
      </c>
      <c r="AK1573" s="155">
        <v>1.6573467</v>
      </c>
      <c r="AL1573" s="155">
        <v>0.32576568</v>
      </c>
      <c r="AM1573" s="155">
        <v>0</v>
      </c>
      <c r="AN1573" s="155">
        <v>8.2903643999999999E-2</v>
      </c>
      <c r="AO1573" s="155">
        <v>0.16286048</v>
      </c>
      <c r="AP1573" s="155">
        <v>0.15258160000000001</v>
      </c>
      <c r="AQ1573"/>
      <c r="AR1573" s="156">
        <v>3.3357823999999999E-3</v>
      </c>
      <c r="AS1573" s="156">
        <v>3.1589236999999999E-3</v>
      </c>
      <c r="AT1573" s="156">
        <v>1.2792403999999999E-4</v>
      </c>
      <c r="AU1573" s="156">
        <v>4.8934682000000002E-5</v>
      </c>
      <c r="AV1573" s="282">
        <f t="shared" si="372"/>
        <v>1.8938391310699998E-7</v>
      </c>
      <c r="AW1573" s="282">
        <f t="shared" si="373"/>
        <v>4.7309187055999995E-10</v>
      </c>
      <c r="AX1573" s="283">
        <f t="shared" si="374"/>
        <v>6.8535969879000005E-3</v>
      </c>
      <c r="AY1573" s="157">
        <v>1.3996131999999999E-7</v>
      </c>
      <c r="AZ1573" s="157">
        <v>4.2229708E-10</v>
      </c>
      <c r="BA1573" s="157">
        <v>1.153776E-14</v>
      </c>
      <c r="BB1573" s="157">
        <v>0</v>
      </c>
      <c r="BC1573" s="157">
        <v>0</v>
      </c>
      <c r="BD1573" s="157">
        <v>4.2609106999999997E-11</v>
      </c>
      <c r="BE1573" s="157">
        <v>4.9379983999999998E-8</v>
      </c>
      <c r="BF1573" s="157">
        <v>9.7169547999999997E-12</v>
      </c>
      <c r="BG1573" s="157">
        <v>4.1066298000000002E-11</v>
      </c>
      <c r="BH1573" s="157">
        <v>0</v>
      </c>
      <c r="BI1573" s="157">
        <v>0</v>
      </c>
      <c r="BJ1573" s="157">
        <v>0</v>
      </c>
      <c r="BK1573" s="157">
        <v>0</v>
      </c>
      <c r="BL1573" s="157">
        <v>0</v>
      </c>
      <c r="BM1573" s="157">
        <v>0</v>
      </c>
      <c r="BN1573" s="157">
        <v>0</v>
      </c>
      <c r="BO1573" s="157">
        <v>0</v>
      </c>
      <c r="BP1573" s="157">
        <v>6.2202879000000001E-6</v>
      </c>
      <c r="BQ1573" s="157">
        <v>6.8473767000000003E-3</v>
      </c>
      <c r="BR1573" s="157">
        <v>0</v>
      </c>
      <c r="BS1573" s="157">
        <v>0</v>
      </c>
      <c r="BT1573" s="157">
        <v>0</v>
      </c>
      <c r="BU1573"/>
      <c r="BV1573" s="155">
        <v>8.2422535000000001E-6</v>
      </c>
      <c r="BW1573" s="155">
        <v>2.8312346000000001E-7</v>
      </c>
      <c r="BX1573" s="155">
        <v>4.2052725999999999E-6</v>
      </c>
      <c r="BY1573" s="155">
        <v>7.5700105E-10</v>
      </c>
      <c r="BZ1573" s="155">
        <v>1.0392327999999999E-6</v>
      </c>
      <c r="CA1573" s="155">
        <v>0</v>
      </c>
      <c r="CB1573" s="155">
        <v>0</v>
      </c>
      <c r="CC1573" s="155">
        <v>0</v>
      </c>
      <c r="CD1573" s="155">
        <v>0</v>
      </c>
      <c r="CE1573" s="155">
        <v>2.3092445E-9</v>
      </c>
      <c r="CF1573" s="155">
        <v>0</v>
      </c>
      <c r="CG1573" s="155">
        <v>0</v>
      </c>
      <c r="CH1573" s="155">
        <v>0</v>
      </c>
      <c r="CI1573" s="155">
        <v>3.2232459000000002E-7</v>
      </c>
      <c r="CJ1573" s="155">
        <v>2.3892337000000002E-6</v>
      </c>
      <c r="CK1573" s="155">
        <v>9.3582083999999994E-14</v>
      </c>
      <c r="CL1573" s="155">
        <v>0</v>
      </c>
      <c r="CM1573"/>
      <c r="CN1573" s="284">
        <v>0</v>
      </c>
      <c r="CO1573" s="284">
        <v>0.15082039</v>
      </c>
      <c r="CP1573" s="285">
        <v>0</v>
      </c>
      <c r="CQ1573" s="284">
        <v>1.9370895000000001E-4</v>
      </c>
      <c r="CR1573" s="284">
        <v>0</v>
      </c>
      <c r="CS1573" s="284">
        <v>0</v>
      </c>
      <c r="CT1573" s="284">
        <v>3.4293976000000002E-5</v>
      </c>
      <c r="CU1573" s="284">
        <v>0</v>
      </c>
      <c r="CV1573" s="284">
        <v>0</v>
      </c>
      <c r="CW1573" s="284">
        <v>0</v>
      </c>
      <c r="CX1573"/>
      <c r="CY1573"/>
      <c r="CZ1573"/>
      <c r="DA1573"/>
      <c r="DB1573" s="212"/>
      <c r="DC1573" s="48"/>
      <c r="DD1573" s="48"/>
      <c r="DE1573" s="48"/>
      <c r="DF1573" s="48"/>
      <c r="DG1573" s="48"/>
      <c r="DH1573" s="48"/>
      <c r="DI1573" s="48"/>
      <c r="DJ1573" s="48"/>
      <c r="DK1573" s="48"/>
      <c r="DL1573" s="48"/>
    </row>
    <row r="1574" spans="1:116" ht="14.4">
      <c r="A1574" t="s">
        <v>2950</v>
      </c>
      <c r="B1574" s="188" t="s">
        <v>1252</v>
      </c>
      <c r="C1574" s="151" t="str">
        <f t="shared" si="375"/>
        <v>B.044.01.286</v>
      </c>
      <c r="D1574" s="54" t="s">
        <v>1251</v>
      </c>
      <c r="E1574" s="150" t="s">
        <v>440</v>
      </c>
      <c r="F1574" s="153" t="str">
        <f t="shared" si="376"/>
        <v>Electricity Yemen production</v>
      </c>
      <c r="G1574" s="154">
        <f t="shared" si="377"/>
        <v>0.21194723333333332</v>
      </c>
      <c r="H1574"/>
      <c r="I1574"/>
      <c r="J1574" s="227">
        <f t="shared" si="368"/>
        <v>4.2972603215999994E-2</v>
      </c>
      <c r="K1574"/>
      <c r="L1574" s="280">
        <f t="shared" si="369"/>
        <v>3.1159450999999998E-3</v>
      </c>
      <c r="M1574" s="280">
        <f t="shared" si="370"/>
        <v>8.0091652999999992E-3</v>
      </c>
      <c r="N1574" s="281">
        <f t="shared" si="371"/>
        <v>5.5407815999999999E-5</v>
      </c>
      <c r="O1574" s="280">
        <v>3.1792084999999998E-2</v>
      </c>
      <c r="P1574" s="219">
        <v>5.8889805999999996E-3</v>
      </c>
      <c r="Q1574" s="219">
        <v>2.1201847E-3</v>
      </c>
      <c r="R1574" s="219">
        <v>1.8369094E-3</v>
      </c>
      <c r="S1574" s="219">
        <v>1.2790357E-3</v>
      </c>
      <c r="T1574" s="219">
        <v>0</v>
      </c>
      <c r="U1574" s="219">
        <v>0</v>
      </c>
      <c r="V1574" s="219">
        <v>0</v>
      </c>
      <c r="W1574" s="286">
        <v>5.5407815999999999E-5</v>
      </c>
      <c r="X1574" s="219">
        <v>0</v>
      </c>
      <c r="Y1574" s="219">
        <v>0</v>
      </c>
      <c r="Z1574" s="219">
        <v>0</v>
      </c>
      <c r="AA1574" s="219">
        <v>0</v>
      </c>
      <c r="AB1574" s="219">
        <v>0</v>
      </c>
      <c r="AC1574"/>
      <c r="AD1574" s="227">
        <f t="shared" si="363"/>
        <v>3.1792084999999998E-2</v>
      </c>
      <c r="AE1574" s="227">
        <f t="shared" si="364"/>
        <v>1.1125110399999999E-2</v>
      </c>
      <c r="AF1574" s="227">
        <f t="shared" si="365"/>
        <v>8.0091652999999992E-3</v>
      </c>
      <c r="AG1574" s="227">
        <f t="shared" si="366"/>
        <v>8.0091652999999992E-3</v>
      </c>
      <c r="AH1574" s="227">
        <f t="shared" si="367"/>
        <v>5.5407815999999999E-5</v>
      </c>
      <c r="AI1574"/>
      <c r="AJ1574">
        <v>2.8382334999999999</v>
      </c>
      <c r="AK1574" s="155">
        <v>2.6293601999999998</v>
      </c>
      <c r="AL1574" s="155">
        <v>0</v>
      </c>
      <c r="AM1574" s="155">
        <v>0</v>
      </c>
      <c r="AN1574" s="155">
        <v>0</v>
      </c>
      <c r="AO1574" s="155">
        <v>0.20887325000000001</v>
      </c>
      <c r="AP1574" s="155">
        <v>0</v>
      </c>
      <c r="AQ1574"/>
      <c r="AR1574" s="156">
        <v>5.7774734999999997E-3</v>
      </c>
      <c r="AS1574" s="156">
        <v>5.4001240000000001E-3</v>
      </c>
      <c r="AT1574" s="156">
        <v>1.9719529999999999E-4</v>
      </c>
      <c r="AU1574" s="156">
        <v>1.8015424000000001E-4</v>
      </c>
      <c r="AV1574" s="282">
        <f t="shared" si="372"/>
        <v>3.2374844436899999E-7</v>
      </c>
      <c r="AW1574" s="282">
        <f t="shared" si="373"/>
        <v>7.2927257096300013E-10</v>
      </c>
      <c r="AX1574" s="283">
        <f t="shared" si="374"/>
        <v>2.5231685966300002E-2</v>
      </c>
      <c r="AY1574" s="157">
        <v>1.9668703E-7</v>
      </c>
      <c r="AZ1574" s="157">
        <v>5.9345225000000005E-10</v>
      </c>
      <c r="BA1574" s="157">
        <v>1.6213963000000001E-14</v>
      </c>
      <c r="BB1574" s="157">
        <v>0</v>
      </c>
      <c r="BC1574" s="157">
        <v>0</v>
      </c>
      <c r="BD1574" s="157">
        <v>4.9224369000000001E-11</v>
      </c>
      <c r="BE1574" s="157">
        <v>1.2701219E-7</v>
      </c>
      <c r="BF1574" s="157">
        <v>1.1225557E-11</v>
      </c>
      <c r="BG1574" s="157">
        <v>1.2457855E-10</v>
      </c>
      <c r="BH1574" s="157">
        <v>0</v>
      </c>
      <c r="BI1574" s="157">
        <v>0</v>
      </c>
      <c r="BJ1574" s="157">
        <v>0</v>
      </c>
      <c r="BK1574" s="157">
        <v>0</v>
      </c>
      <c r="BL1574" s="157">
        <v>0</v>
      </c>
      <c r="BM1574" s="157">
        <v>0</v>
      </c>
      <c r="BN1574" s="157">
        <v>0</v>
      </c>
      <c r="BO1574" s="157">
        <v>0</v>
      </c>
      <c r="BP1574" s="157">
        <v>2.1239663000000001E-6</v>
      </c>
      <c r="BQ1574" s="157">
        <v>2.5229562000000001E-2</v>
      </c>
      <c r="BR1574" s="157">
        <v>0</v>
      </c>
      <c r="BS1574" s="157">
        <v>0</v>
      </c>
      <c r="BT1574" s="157">
        <v>0</v>
      </c>
      <c r="BU1574"/>
      <c r="BV1574" s="155">
        <v>1.2178941999999999E-5</v>
      </c>
      <c r="BW1574" s="155">
        <v>8.5888213000000002E-7</v>
      </c>
      <c r="BX1574" s="155">
        <v>5.9096512000000004E-6</v>
      </c>
      <c r="BY1574" s="155">
        <v>8.7452899999999997E-10</v>
      </c>
      <c r="BZ1574" s="155">
        <v>1.8523301999999999E-6</v>
      </c>
      <c r="CA1574" s="155">
        <v>0</v>
      </c>
      <c r="CB1574" s="155">
        <v>0</v>
      </c>
      <c r="CC1574" s="155">
        <v>0</v>
      </c>
      <c r="CD1574" s="155">
        <v>0</v>
      </c>
      <c r="CE1574" s="155">
        <v>2.6677654E-9</v>
      </c>
      <c r="CF1574" s="155">
        <v>0</v>
      </c>
      <c r="CG1574" s="155">
        <v>0</v>
      </c>
      <c r="CH1574" s="155">
        <v>0</v>
      </c>
      <c r="CI1574" s="155">
        <v>4.0688796000000002E-7</v>
      </c>
      <c r="CJ1574" s="155">
        <v>3.1476482000000001E-6</v>
      </c>
      <c r="CK1574" s="155">
        <v>7.0263987000000003E-14</v>
      </c>
      <c r="CL1574" s="155">
        <v>0</v>
      </c>
      <c r="CM1574"/>
      <c r="CN1574" s="284">
        <v>0</v>
      </c>
      <c r="CO1574" s="284">
        <v>0.21194722999999999</v>
      </c>
      <c r="CP1574" s="285">
        <v>0</v>
      </c>
      <c r="CQ1574" s="284">
        <v>5.8763464999999997E-4</v>
      </c>
      <c r="CR1574" s="284">
        <v>0</v>
      </c>
      <c r="CS1574" s="284">
        <v>0</v>
      </c>
      <c r="CT1574" s="284">
        <v>6.7807152999999995E-5</v>
      </c>
      <c r="CU1574" s="284">
        <v>0</v>
      </c>
      <c r="CV1574" s="284">
        <v>0</v>
      </c>
      <c r="CW1574" s="284">
        <v>0</v>
      </c>
      <c r="CX1574"/>
      <c r="CY1574"/>
      <c r="CZ1574"/>
      <c r="DA1574"/>
      <c r="DB1574" s="212"/>
      <c r="DC1574" s="48"/>
      <c r="DD1574" s="48"/>
      <c r="DE1574" s="48"/>
      <c r="DF1574" s="48"/>
      <c r="DG1574" s="48"/>
      <c r="DH1574" s="48"/>
      <c r="DI1574" s="48"/>
      <c r="DJ1574" s="48"/>
      <c r="DK1574" s="48"/>
      <c r="DL1574" s="48"/>
    </row>
    <row r="1575" spans="1:116" ht="14.4">
      <c r="A1575" t="s">
        <v>2951</v>
      </c>
      <c r="B1575" s="188" t="s">
        <v>1252</v>
      </c>
      <c r="C1575" s="151" t="str">
        <f t="shared" si="375"/>
        <v>B.044.01.287</v>
      </c>
      <c r="D1575" s="54" t="s">
        <v>1251</v>
      </c>
      <c r="E1575" s="150" t="s">
        <v>440</v>
      </c>
      <c r="F1575" s="153" t="str">
        <f t="shared" si="376"/>
        <v>Electricity Zambia production</v>
      </c>
      <c r="G1575" s="154">
        <f t="shared" si="377"/>
        <v>3.5190522000000002E-2</v>
      </c>
      <c r="H1575"/>
      <c r="I1575"/>
      <c r="J1575" s="227">
        <f t="shared" si="368"/>
        <v>6.6238547699999997E-3</v>
      </c>
      <c r="K1575"/>
      <c r="L1575" s="280">
        <f t="shared" si="369"/>
        <v>4.7474871999999998E-4</v>
      </c>
      <c r="M1575" s="280">
        <f t="shared" si="370"/>
        <v>6.7741609999999995E-4</v>
      </c>
      <c r="N1575" s="281">
        <f t="shared" si="371"/>
        <v>1.9311164999999999E-4</v>
      </c>
      <c r="O1575" s="280">
        <v>5.2785782999999996E-3</v>
      </c>
      <c r="P1575" s="219">
        <v>3.4544578999999998E-4</v>
      </c>
      <c r="Q1575" s="219">
        <v>3.3197031000000002E-4</v>
      </c>
      <c r="R1575" s="219">
        <v>2.8251349999999998E-4</v>
      </c>
      <c r="S1575" s="219">
        <v>1.9223522000000001E-4</v>
      </c>
      <c r="T1575" s="219">
        <v>0</v>
      </c>
      <c r="U1575" s="219">
        <v>0</v>
      </c>
      <c r="V1575" s="219">
        <v>0</v>
      </c>
      <c r="W1575" s="286">
        <v>1.9311164999999999E-4</v>
      </c>
      <c r="X1575" s="219">
        <v>0</v>
      </c>
      <c r="Y1575" s="219">
        <v>0</v>
      </c>
      <c r="Z1575" s="219">
        <v>0</v>
      </c>
      <c r="AA1575" s="219">
        <v>0</v>
      </c>
      <c r="AB1575" s="219">
        <v>0</v>
      </c>
      <c r="AC1575"/>
      <c r="AD1575" s="227">
        <f t="shared" si="363"/>
        <v>5.2785782999999996E-3</v>
      </c>
      <c r="AE1575" s="227">
        <f t="shared" si="364"/>
        <v>1.15216482E-3</v>
      </c>
      <c r="AF1575" s="227">
        <f t="shared" si="365"/>
        <v>6.7741609999999995E-4</v>
      </c>
      <c r="AG1575" s="227">
        <f t="shared" si="366"/>
        <v>6.7741609999999995E-4</v>
      </c>
      <c r="AH1575" s="227">
        <f t="shared" si="367"/>
        <v>1.9311164999999999E-4</v>
      </c>
      <c r="AI1575"/>
      <c r="AJ1575">
        <v>1.3719536999999999</v>
      </c>
      <c r="AK1575" s="155">
        <v>0.35570297000000001</v>
      </c>
      <c r="AL1575" s="155">
        <v>0</v>
      </c>
      <c r="AM1575" s="155">
        <v>0</v>
      </c>
      <c r="AN1575" s="155">
        <v>1.5654015E-2</v>
      </c>
      <c r="AO1575" s="155">
        <v>8.7058881999999994E-3</v>
      </c>
      <c r="AP1575" s="155">
        <v>0.99189079999999996</v>
      </c>
      <c r="AQ1575"/>
      <c r="AR1575" s="156">
        <v>7.3356440000000005E-4</v>
      </c>
      <c r="AS1575" s="156">
        <v>6.9978206000000001E-4</v>
      </c>
      <c r="AT1575" s="156">
        <v>2.9087026999999998E-5</v>
      </c>
      <c r="AU1575" s="156">
        <v>4.6953136E-6</v>
      </c>
      <c r="AV1575" s="282">
        <f t="shared" si="372"/>
        <v>4.1953361123299997E-8</v>
      </c>
      <c r="AW1575" s="282">
        <f t="shared" si="373"/>
        <v>1.0757036467490001E-10</v>
      </c>
      <c r="AX1575" s="283">
        <f t="shared" si="374"/>
        <v>6.5760695319999998E-4</v>
      </c>
      <c r="AY1575" s="157">
        <v>3.2656805E-8</v>
      </c>
      <c r="AZ1575" s="157">
        <v>9.8533462000000003E-11</v>
      </c>
      <c r="BA1575" s="157">
        <v>2.6920748999999999E-15</v>
      </c>
      <c r="BB1575" s="157">
        <v>0</v>
      </c>
      <c r="BC1575" s="157">
        <v>0</v>
      </c>
      <c r="BD1575" s="157">
        <v>7.5706233000000006E-12</v>
      </c>
      <c r="BE1575" s="157">
        <v>9.2889855E-9</v>
      </c>
      <c r="BF1575" s="157">
        <v>1.7264714E-12</v>
      </c>
      <c r="BG1575" s="157">
        <v>7.3077392000000005E-12</v>
      </c>
      <c r="BH1575" s="157">
        <v>0</v>
      </c>
      <c r="BI1575" s="157">
        <v>0</v>
      </c>
      <c r="BJ1575" s="157">
        <v>0</v>
      </c>
      <c r="BK1575" s="157">
        <v>0</v>
      </c>
      <c r="BL1575" s="157">
        <v>0</v>
      </c>
      <c r="BM1575" s="157">
        <v>0</v>
      </c>
      <c r="BN1575" s="157">
        <v>0</v>
      </c>
      <c r="BO1575" s="157">
        <v>0</v>
      </c>
      <c r="BP1575" s="157">
        <v>7.4026131999999997E-6</v>
      </c>
      <c r="BQ1575" s="157">
        <v>6.5020433999999998E-4</v>
      </c>
      <c r="BR1575" s="157">
        <v>0</v>
      </c>
      <c r="BS1575" s="157">
        <v>0</v>
      </c>
      <c r="BT1575" s="157">
        <v>0</v>
      </c>
      <c r="BU1575"/>
      <c r="BV1575" s="155">
        <v>1.7324734999999999E-6</v>
      </c>
      <c r="BW1575" s="155">
        <v>5.0381761999999998E-8</v>
      </c>
      <c r="BX1575" s="155">
        <v>9.8120513E-7</v>
      </c>
      <c r="BY1575" s="155">
        <v>1.3450105E-10</v>
      </c>
      <c r="BZ1575" s="155">
        <v>2.1356712000000001E-7</v>
      </c>
      <c r="CA1575" s="155">
        <v>0</v>
      </c>
      <c r="CB1575" s="155">
        <v>0</v>
      </c>
      <c r="CC1575" s="155">
        <v>0</v>
      </c>
      <c r="CD1575" s="155">
        <v>0</v>
      </c>
      <c r="CE1575" s="155">
        <v>4.1029772999999999E-10</v>
      </c>
      <c r="CF1575" s="155">
        <v>0</v>
      </c>
      <c r="CG1575" s="155">
        <v>0</v>
      </c>
      <c r="CH1575" s="155">
        <v>0</v>
      </c>
      <c r="CI1575" s="155">
        <v>5.7274429999999999E-8</v>
      </c>
      <c r="CJ1575" s="155">
        <v>4.2949997000000002E-7</v>
      </c>
      <c r="CK1575" s="155">
        <v>2.4488953999999999E-13</v>
      </c>
      <c r="CL1575" s="155">
        <v>0</v>
      </c>
      <c r="CM1575"/>
      <c r="CN1575" s="284">
        <v>0</v>
      </c>
      <c r="CO1575" s="284">
        <v>3.5190522000000002E-2</v>
      </c>
      <c r="CP1575" s="285">
        <v>0</v>
      </c>
      <c r="CQ1575" s="284">
        <v>3.4470468000000001E-5</v>
      </c>
      <c r="CR1575" s="284">
        <v>0</v>
      </c>
      <c r="CS1575" s="284">
        <v>0</v>
      </c>
      <c r="CT1575" s="284">
        <v>6.9004238E-6</v>
      </c>
      <c r="CU1575" s="284">
        <v>0</v>
      </c>
      <c r="CV1575" s="284">
        <v>0</v>
      </c>
      <c r="CW1575" s="284">
        <v>0</v>
      </c>
      <c r="CX1575"/>
      <c r="CY1575"/>
      <c r="CZ1575"/>
      <c r="DA1575"/>
      <c r="DB1575" s="212"/>
      <c r="DC1575" s="48"/>
      <c r="DD1575" s="48"/>
      <c r="DE1575" s="48"/>
      <c r="DF1575" s="48"/>
      <c r="DG1575" s="48"/>
      <c r="DH1575" s="48"/>
      <c r="DI1575" s="48"/>
      <c r="DJ1575" s="48"/>
      <c r="DK1575" s="48"/>
      <c r="DL1575" s="48"/>
    </row>
    <row r="1576" spans="1:116" ht="14.4">
      <c r="A1576" t="s">
        <v>2952</v>
      </c>
      <c r="B1576" s="188" t="s">
        <v>1252</v>
      </c>
      <c r="C1576" s="151" t="str">
        <f t="shared" si="375"/>
        <v>B.044.01.288</v>
      </c>
      <c r="D1576" s="54" t="s">
        <v>1251</v>
      </c>
      <c r="E1576" s="150" t="s">
        <v>440</v>
      </c>
      <c r="F1576" s="153" t="str">
        <f t="shared" si="376"/>
        <v>Electricity Zimbabwe production</v>
      </c>
      <c r="G1576" s="154">
        <f t="shared" si="377"/>
        <v>0.11378447999999999</v>
      </c>
      <c r="H1576"/>
      <c r="I1576"/>
      <c r="J1576" s="227">
        <f t="shared" si="368"/>
        <v>2.1124057679999999E-2</v>
      </c>
      <c r="K1576"/>
      <c r="L1576" s="280">
        <f t="shared" si="369"/>
        <v>1.5983522900000001E-3</v>
      </c>
      <c r="M1576" s="280">
        <f t="shared" si="370"/>
        <v>2.2936901000000002E-3</v>
      </c>
      <c r="N1576" s="281">
        <f t="shared" si="371"/>
        <v>1.6434328999999999E-4</v>
      </c>
      <c r="O1576" s="280">
        <v>1.7067671999999999E-2</v>
      </c>
      <c r="P1576" s="219">
        <v>1.1648241000000001E-3</v>
      </c>
      <c r="Q1576" s="219">
        <v>1.1288660000000001E-3</v>
      </c>
      <c r="R1576" s="219">
        <v>9.6067525E-4</v>
      </c>
      <c r="S1576" s="219">
        <v>6.3767703999999996E-4</v>
      </c>
      <c r="T1576" s="219">
        <v>0</v>
      </c>
      <c r="U1576" s="219">
        <v>0</v>
      </c>
      <c r="V1576" s="219">
        <v>0</v>
      </c>
      <c r="W1576" s="219">
        <v>1.6434328999999999E-4</v>
      </c>
      <c r="X1576" s="219">
        <v>0</v>
      </c>
      <c r="Y1576" s="219">
        <v>0</v>
      </c>
      <c r="Z1576" s="219">
        <v>0</v>
      </c>
      <c r="AA1576" s="219">
        <v>0</v>
      </c>
      <c r="AB1576" s="219">
        <v>0</v>
      </c>
      <c r="AC1576"/>
      <c r="AD1576" s="227">
        <f t="shared" si="363"/>
        <v>1.7067671999999999E-2</v>
      </c>
      <c r="AE1576" s="227">
        <f t="shared" si="364"/>
        <v>3.8920423900000002E-3</v>
      </c>
      <c r="AF1576" s="227">
        <f t="shared" si="365"/>
        <v>2.2936901000000002E-3</v>
      </c>
      <c r="AG1576" s="227">
        <f t="shared" si="366"/>
        <v>2.2936901000000002E-3</v>
      </c>
      <c r="AH1576" s="227">
        <f t="shared" si="367"/>
        <v>1.6434328999999999E-4</v>
      </c>
      <c r="AI1576"/>
      <c r="AJ1576">
        <v>2.1157518</v>
      </c>
      <c r="AK1576" s="155">
        <v>1.2007321</v>
      </c>
      <c r="AL1576" s="155">
        <v>0</v>
      </c>
      <c r="AM1576" s="155">
        <v>0</v>
      </c>
      <c r="AN1576" s="155">
        <v>6.2801988000000003E-2</v>
      </c>
      <c r="AO1576" s="155">
        <v>4.6569271000000004E-3</v>
      </c>
      <c r="AP1576" s="155">
        <v>0.84756078999999995</v>
      </c>
      <c r="AQ1576"/>
      <c r="AR1576" s="156">
        <v>2.3912124999999999E-3</v>
      </c>
      <c r="AS1576" s="156">
        <v>2.2813991E-3</v>
      </c>
      <c r="AT1576" s="156">
        <v>9.4401329000000006E-5</v>
      </c>
      <c r="AU1576" s="156">
        <v>1.5412085999999999E-5</v>
      </c>
      <c r="AV1576" s="282">
        <f t="shared" si="372"/>
        <v>1.36774526585E-7</v>
      </c>
      <c r="AW1576" s="282">
        <f t="shared" si="373"/>
        <v>3.4911734071290005E-10</v>
      </c>
      <c r="AX1576" s="283">
        <f t="shared" si="374"/>
        <v>2.1585554260999998E-3</v>
      </c>
      <c r="AY1576" s="157">
        <v>1.05592E-7</v>
      </c>
      <c r="AZ1576" s="157">
        <v>3.1859655E-10</v>
      </c>
      <c r="BA1576" s="157">
        <v>8.7045129000000002E-15</v>
      </c>
      <c r="BB1576" s="157">
        <v>0</v>
      </c>
      <c r="BC1576" s="157">
        <v>0</v>
      </c>
      <c r="BD1576" s="157">
        <v>2.5743585000000001E-11</v>
      </c>
      <c r="BE1576" s="157">
        <v>3.1156782999999999E-8</v>
      </c>
      <c r="BF1576" s="157">
        <v>5.8707931999999997E-12</v>
      </c>
      <c r="BG1576" s="157">
        <v>2.4641292999999998E-11</v>
      </c>
      <c r="BH1576" s="157">
        <v>0</v>
      </c>
      <c r="BI1576" s="157">
        <v>0</v>
      </c>
      <c r="BJ1576" s="157">
        <v>0</v>
      </c>
      <c r="BK1576" s="157">
        <v>0</v>
      </c>
      <c r="BL1576" s="157">
        <v>0</v>
      </c>
      <c r="BM1576" s="157">
        <v>0</v>
      </c>
      <c r="BN1576" s="157">
        <v>0</v>
      </c>
      <c r="BO1576" s="157">
        <v>0</v>
      </c>
      <c r="BP1576" s="157">
        <v>6.2998260999999996E-6</v>
      </c>
      <c r="BQ1576" s="157">
        <v>2.1522555999999998E-3</v>
      </c>
      <c r="BR1576" s="157">
        <v>0</v>
      </c>
      <c r="BS1576" s="157">
        <v>0</v>
      </c>
      <c r="BT1576" s="157">
        <v>0</v>
      </c>
      <c r="BU1576"/>
      <c r="BV1576" s="155">
        <v>5.6995740000000002E-6</v>
      </c>
      <c r="BW1576" s="155">
        <v>1.6988451999999999E-7</v>
      </c>
      <c r="BX1576" s="155">
        <v>3.1726132999999999E-6</v>
      </c>
      <c r="BY1576" s="155">
        <v>4.5736515999999999E-10</v>
      </c>
      <c r="BZ1576" s="155">
        <v>7.1071177999999999E-7</v>
      </c>
      <c r="CA1576" s="155">
        <v>0</v>
      </c>
      <c r="CB1576" s="155">
        <v>0</v>
      </c>
      <c r="CC1576" s="155">
        <v>0</v>
      </c>
      <c r="CD1576" s="155">
        <v>0</v>
      </c>
      <c r="CE1576" s="155">
        <v>1.3952000999999999E-9</v>
      </c>
      <c r="CF1576" s="155">
        <v>0</v>
      </c>
      <c r="CG1576" s="155">
        <v>0</v>
      </c>
      <c r="CH1576" s="155">
        <v>0</v>
      </c>
      <c r="CI1576" s="155">
        <v>1.9466603000000001E-7</v>
      </c>
      <c r="CJ1576" s="155">
        <v>1.4498455999999999E-6</v>
      </c>
      <c r="CK1576" s="155">
        <v>2.0840768999999999E-13</v>
      </c>
      <c r="CL1576" s="155">
        <v>0</v>
      </c>
      <c r="CM1576"/>
      <c r="CN1576" s="284">
        <v>0</v>
      </c>
      <c r="CO1576" s="284">
        <v>0.11378447999999999</v>
      </c>
      <c r="CP1576" s="285">
        <v>0</v>
      </c>
      <c r="CQ1576" s="284">
        <v>1.1623251E-4</v>
      </c>
      <c r="CR1576" s="284">
        <v>0</v>
      </c>
      <c r="CS1576" s="284">
        <v>0</v>
      </c>
      <c r="CT1576" s="284">
        <v>2.3005267000000001E-5</v>
      </c>
      <c r="CU1576" s="284">
        <v>0</v>
      </c>
      <c r="CV1576" s="284">
        <v>0</v>
      </c>
      <c r="CW1576" s="284">
        <v>0</v>
      </c>
      <c r="CX1576"/>
      <c r="CY1576"/>
      <c r="CZ1576"/>
      <c r="DA1576"/>
      <c r="DB1576" s="212"/>
      <c r="DC1576" s="48"/>
      <c r="DD1576" s="48"/>
      <c r="DE1576" s="48"/>
      <c r="DF1576" s="48"/>
      <c r="DG1576" s="48"/>
      <c r="DH1576" s="48"/>
      <c r="DI1576" s="48"/>
      <c r="DJ1576" s="48"/>
      <c r="DK1576" s="48"/>
      <c r="DL1576" s="48"/>
    </row>
    <row r="1577" spans="1:116" ht="14.4">
      <c r="A1577" t="s">
        <v>2953</v>
      </c>
      <c r="B1577" s="188" t="s">
        <v>1252</v>
      </c>
      <c r="C1577" s="151" t="str">
        <f t="shared" si="375"/>
        <v>B.044.01.289</v>
      </c>
      <c r="D1577" s="54" t="s">
        <v>1251</v>
      </c>
      <c r="E1577" s="150" t="s">
        <v>440</v>
      </c>
      <c r="F1577" s="153" t="str">
        <f t="shared" si="376"/>
        <v>Electricity Asia production</v>
      </c>
      <c r="G1577" s="154">
        <f t="shared" si="377"/>
        <v>0.18212007333333333</v>
      </c>
      <c r="H1577"/>
      <c r="I1577"/>
      <c r="J1577" s="227">
        <f t="shared" si="368"/>
        <v>3.5611459021999997E-2</v>
      </c>
      <c r="K1577"/>
      <c r="L1577" s="280">
        <f t="shared" si="369"/>
        <v>2.8040175E-3</v>
      </c>
      <c r="M1577" s="280">
        <f t="shared" si="370"/>
        <v>4.1925286999999999E-3</v>
      </c>
      <c r="N1577" s="281">
        <f t="shared" si="371"/>
        <v>1.296901822E-3</v>
      </c>
      <c r="O1577" s="280">
        <v>2.7318011E-2</v>
      </c>
      <c r="P1577" s="219">
        <v>2.1693974000000001E-3</v>
      </c>
      <c r="Q1577" s="219">
        <v>2.0231313000000002E-3</v>
      </c>
      <c r="R1577" s="219">
        <v>1.7517385E-3</v>
      </c>
      <c r="S1577" s="219">
        <v>1.0522789999999999E-3</v>
      </c>
      <c r="T1577" s="219">
        <v>0</v>
      </c>
      <c r="U1577" s="219">
        <v>0</v>
      </c>
      <c r="V1577" s="219">
        <v>0</v>
      </c>
      <c r="W1577" s="286">
        <v>5.5891421999999998E-5</v>
      </c>
      <c r="X1577" s="219">
        <v>0</v>
      </c>
      <c r="Y1577" s="219">
        <v>1.2410104E-3</v>
      </c>
      <c r="Z1577" s="219">
        <v>0</v>
      </c>
      <c r="AA1577" s="219">
        <v>0</v>
      </c>
      <c r="AB1577" s="219">
        <v>0</v>
      </c>
      <c r="AC1577"/>
      <c r="AD1577" s="227">
        <f t="shared" si="363"/>
        <v>2.7318011E-2</v>
      </c>
      <c r="AE1577" s="227">
        <f t="shared" si="364"/>
        <v>6.9965461999999994E-3</v>
      </c>
      <c r="AF1577" s="227">
        <f t="shared" si="365"/>
        <v>4.1925286999999999E-3</v>
      </c>
      <c r="AG1577" s="227">
        <f t="shared" si="366"/>
        <v>4.1925286999999999E-3</v>
      </c>
      <c r="AH1577" s="227">
        <f t="shared" si="367"/>
        <v>1.296901822E-3</v>
      </c>
      <c r="AI1577"/>
      <c r="AJ1577">
        <v>2.4674719000000001</v>
      </c>
      <c r="AK1577" s="155">
        <v>1.9845904999999999</v>
      </c>
      <c r="AL1577" s="155">
        <v>0.17193612</v>
      </c>
      <c r="AM1577" s="155">
        <v>0</v>
      </c>
      <c r="AN1577" s="155">
        <v>7.2405742999999995E-2</v>
      </c>
      <c r="AO1577" s="155">
        <v>0.12432828999999999</v>
      </c>
      <c r="AP1577" s="155">
        <v>0.11421125</v>
      </c>
      <c r="AQ1577"/>
      <c r="AR1577" s="156">
        <v>3.9521123999999999E-3</v>
      </c>
      <c r="AS1577" s="156">
        <v>3.7523080999999998E-3</v>
      </c>
      <c r="AT1577" s="156">
        <v>1.5319452000000001E-4</v>
      </c>
      <c r="AU1577" s="156">
        <v>4.6609720999999999E-5</v>
      </c>
      <c r="AV1577" s="282">
        <f t="shared" si="372"/>
        <v>2.24958521011E-7</v>
      </c>
      <c r="AW1577" s="282">
        <f t="shared" si="373"/>
        <v>5.6654776518600008E-10</v>
      </c>
      <c r="AX1577" s="283">
        <f t="shared" si="374"/>
        <v>6.5279721824000004E-3</v>
      </c>
      <c r="AY1577" s="157">
        <v>1.6900743E-7</v>
      </c>
      <c r="AZ1577" s="157">
        <v>5.0993620999999997E-10</v>
      </c>
      <c r="BA1577" s="157">
        <v>1.3932186E-14</v>
      </c>
      <c r="BB1577" s="157">
        <v>0</v>
      </c>
      <c r="BC1577" s="157">
        <v>0</v>
      </c>
      <c r="BD1577" s="157">
        <v>4.6942010999999999E-11</v>
      </c>
      <c r="BE1577" s="157">
        <v>5.5904149E-8</v>
      </c>
      <c r="BF1577" s="157">
        <v>1.0705068000000001E-11</v>
      </c>
      <c r="BG1577" s="157">
        <v>4.5892554999999998E-11</v>
      </c>
      <c r="BH1577" s="157">
        <v>0</v>
      </c>
      <c r="BI1577" s="157">
        <v>0</v>
      </c>
      <c r="BJ1577" s="157">
        <v>0</v>
      </c>
      <c r="BK1577" s="157">
        <v>0</v>
      </c>
      <c r="BL1577" s="157">
        <v>0</v>
      </c>
      <c r="BM1577" s="157">
        <v>0</v>
      </c>
      <c r="BN1577" s="157">
        <v>0</v>
      </c>
      <c r="BO1577" s="157">
        <v>0</v>
      </c>
      <c r="BP1577" s="157">
        <v>3.9324823999999997E-6</v>
      </c>
      <c r="BQ1577" s="157">
        <v>6.5240397000000004E-3</v>
      </c>
      <c r="BR1577" s="157">
        <v>0</v>
      </c>
      <c r="BS1577" s="157">
        <v>0</v>
      </c>
      <c r="BT1577" s="157">
        <v>0</v>
      </c>
      <c r="BU1577"/>
      <c r="BV1577" s="155">
        <v>9.5513291000000005E-6</v>
      </c>
      <c r="BW1577" s="155">
        <v>3.1639714E-7</v>
      </c>
      <c r="BX1577" s="155">
        <v>5.0779908999999999E-6</v>
      </c>
      <c r="BY1577" s="155">
        <v>8.3398020999999995E-10</v>
      </c>
      <c r="BZ1577" s="155">
        <v>1.2025013E-6</v>
      </c>
      <c r="CA1577" s="155">
        <v>0</v>
      </c>
      <c r="CB1577" s="155">
        <v>0</v>
      </c>
      <c r="CC1577" s="155">
        <v>0</v>
      </c>
      <c r="CD1577" s="155">
        <v>0</v>
      </c>
      <c r="CE1577" s="155">
        <v>2.5440707000000001E-9</v>
      </c>
      <c r="CF1577" s="155">
        <v>0</v>
      </c>
      <c r="CG1577" s="155">
        <v>0</v>
      </c>
      <c r="CH1577" s="155">
        <v>0</v>
      </c>
      <c r="CI1577" s="155">
        <v>3.5539266000000002E-7</v>
      </c>
      <c r="CJ1577" s="155">
        <v>2.5956688999999998E-6</v>
      </c>
      <c r="CK1577" s="155">
        <v>7.0877259999999998E-14</v>
      </c>
      <c r="CL1577" s="155">
        <v>0</v>
      </c>
      <c r="CM1577"/>
      <c r="CN1577" s="284">
        <v>0</v>
      </c>
      <c r="CO1577" s="284">
        <v>0.18212007999999999</v>
      </c>
      <c r="CP1577" s="285">
        <v>0</v>
      </c>
      <c r="CQ1577" s="284">
        <v>2.1647432E-4</v>
      </c>
      <c r="CR1577" s="284">
        <v>0</v>
      </c>
      <c r="CS1577" s="284">
        <v>0</v>
      </c>
      <c r="CT1577" s="284">
        <v>3.9470356E-5</v>
      </c>
      <c r="CU1577" s="284">
        <v>0</v>
      </c>
      <c r="CV1577" s="284">
        <v>0</v>
      </c>
      <c r="CW1577" s="284">
        <v>0</v>
      </c>
      <c r="CX1577"/>
      <c r="CY1577"/>
      <c r="CZ1577"/>
      <c r="DA1577"/>
      <c r="DB1577" s="212"/>
      <c r="DC1577" s="48"/>
      <c r="DD1577" s="48"/>
      <c r="DE1577" s="48"/>
      <c r="DF1577" s="48"/>
      <c r="DG1577" s="48"/>
      <c r="DH1577" s="48"/>
      <c r="DI1577" s="48"/>
      <c r="DJ1577" s="48"/>
      <c r="DK1577" s="48"/>
      <c r="DL1577" s="48"/>
    </row>
    <row r="1578" spans="1:116" ht="14.4">
      <c r="A1578" t="s">
        <v>2954</v>
      </c>
      <c r="B1578" s="188" t="s">
        <v>1252</v>
      </c>
      <c r="C1578" s="151" t="str">
        <f t="shared" si="375"/>
        <v>B.044.01.290</v>
      </c>
      <c r="D1578" s="54" t="s">
        <v>1251</v>
      </c>
      <c r="E1578" s="150" t="s">
        <v>440</v>
      </c>
      <c r="F1578" s="153" t="str">
        <f t="shared" si="376"/>
        <v>Electricity British Virgin Islands production</v>
      </c>
      <c r="G1578" s="154">
        <f t="shared" si="377"/>
        <v>0.24133377333333336</v>
      </c>
      <c r="H1578"/>
      <c r="I1578"/>
      <c r="J1578" s="227">
        <f t="shared" si="368"/>
        <v>4.8923956400000003E-2</v>
      </c>
      <c r="K1578"/>
      <c r="L1578" s="280">
        <f t="shared" si="369"/>
        <v>3.1456087000000001E-3</v>
      </c>
      <c r="M1578" s="280">
        <f t="shared" si="370"/>
        <v>9.5782816999999999E-3</v>
      </c>
      <c r="N1578" s="281">
        <f t="shared" si="371"/>
        <v>0</v>
      </c>
      <c r="O1578" s="280">
        <v>3.6200066000000003E-2</v>
      </c>
      <c r="P1578" s="219">
        <v>7.5528938E-3</v>
      </c>
      <c r="Q1578" s="219">
        <v>2.0253878999999999E-3</v>
      </c>
      <c r="R1578" s="219">
        <v>1.7149388999999999E-3</v>
      </c>
      <c r="S1578" s="219">
        <v>1.4306697999999999E-3</v>
      </c>
      <c r="T1578" s="219">
        <v>0</v>
      </c>
      <c r="U1578" s="219">
        <v>0</v>
      </c>
      <c r="V1578" s="219">
        <v>0</v>
      </c>
      <c r="W1578" s="286">
        <v>0</v>
      </c>
      <c r="X1578" s="219">
        <v>0</v>
      </c>
      <c r="Y1578" s="219">
        <v>0</v>
      </c>
      <c r="Z1578" s="219">
        <v>0</v>
      </c>
      <c r="AA1578" s="219">
        <v>0</v>
      </c>
      <c r="AB1578" s="219">
        <v>0</v>
      </c>
      <c r="AC1578"/>
      <c r="AD1578" s="227">
        <f t="shared" si="363"/>
        <v>3.6200066000000003E-2</v>
      </c>
      <c r="AE1578" s="227">
        <f t="shared" si="364"/>
        <v>1.27238904E-2</v>
      </c>
      <c r="AF1578" s="227">
        <f t="shared" si="365"/>
        <v>9.5782816999999999E-3</v>
      </c>
      <c r="AG1578" s="227">
        <f t="shared" si="366"/>
        <v>9.5782816999999999E-3</v>
      </c>
      <c r="AH1578" s="227">
        <f t="shared" si="367"/>
        <v>0</v>
      </c>
      <c r="AI1578"/>
      <c r="AJ1578">
        <v>3.0561601</v>
      </c>
      <c r="AK1578" s="155">
        <v>3.0561601</v>
      </c>
      <c r="AL1578" s="155">
        <v>0</v>
      </c>
      <c r="AM1578" s="155">
        <v>0</v>
      </c>
      <c r="AN1578" s="155">
        <v>0</v>
      </c>
      <c r="AO1578" s="155">
        <v>0</v>
      </c>
      <c r="AP1578" s="155">
        <v>0</v>
      </c>
      <c r="AQ1578"/>
      <c r="AR1578" s="156">
        <v>6.8456298999999996E-3</v>
      </c>
      <c r="AS1578" s="156">
        <v>6.3986586999999996E-3</v>
      </c>
      <c r="AT1578" s="156">
        <v>2.2876137999999999E-4</v>
      </c>
      <c r="AU1578" s="156">
        <v>2.1820982999999999E-4</v>
      </c>
      <c r="AV1578" s="282">
        <f t="shared" si="372"/>
        <v>3.8361263588000001E-7</v>
      </c>
      <c r="AW1578" s="282">
        <f t="shared" si="373"/>
        <v>8.4601103403300003E-10</v>
      </c>
      <c r="AX1578" s="283">
        <f t="shared" si="374"/>
        <v>3.0561601000000001E-2</v>
      </c>
      <c r="AY1578" s="157">
        <v>2.2395774000000001E-7</v>
      </c>
      <c r="AZ1578" s="157">
        <v>6.7573456000000005E-10</v>
      </c>
      <c r="BA1578" s="157">
        <v>1.8462033000000001E-14</v>
      </c>
      <c r="BB1578" s="157">
        <v>0</v>
      </c>
      <c r="BC1578" s="157">
        <v>0</v>
      </c>
      <c r="BD1578" s="157">
        <v>4.5955880000000002E-11</v>
      </c>
      <c r="BE1578" s="157">
        <v>1.5960894E-7</v>
      </c>
      <c r="BF1578" s="157">
        <v>1.0480182000000001E-11</v>
      </c>
      <c r="BG1578" s="157">
        <v>1.5977782999999999E-10</v>
      </c>
      <c r="BH1578" s="157">
        <v>0</v>
      </c>
      <c r="BI1578" s="157">
        <v>0</v>
      </c>
      <c r="BJ1578" s="157">
        <v>0</v>
      </c>
      <c r="BK1578" s="157">
        <v>0</v>
      </c>
      <c r="BL1578" s="157">
        <v>0</v>
      </c>
      <c r="BM1578" s="157">
        <v>0</v>
      </c>
      <c r="BN1578" s="157">
        <v>0</v>
      </c>
      <c r="BO1578" s="157">
        <v>0</v>
      </c>
      <c r="BP1578" s="157">
        <v>0</v>
      </c>
      <c r="BQ1578" s="157">
        <v>3.0561601000000001E-2</v>
      </c>
      <c r="BR1578" s="157">
        <v>0</v>
      </c>
      <c r="BS1578" s="157">
        <v>0</v>
      </c>
      <c r="BT1578" s="157">
        <v>0</v>
      </c>
      <c r="BU1578"/>
      <c r="BV1578" s="155">
        <v>1.4111385000000001E-5</v>
      </c>
      <c r="BW1578" s="155">
        <v>1.1015566000000001E-6</v>
      </c>
      <c r="BX1578" s="155">
        <v>6.7290258999999998E-6</v>
      </c>
      <c r="BY1578" s="155">
        <v>8.1646043000000005E-10</v>
      </c>
      <c r="BZ1578" s="155">
        <v>2.1879541999999999E-6</v>
      </c>
      <c r="CA1578" s="155">
        <v>0</v>
      </c>
      <c r="CB1578" s="155">
        <v>0</v>
      </c>
      <c r="CC1578" s="155">
        <v>0</v>
      </c>
      <c r="CD1578" s="155">
        <v>0</v>
      </c>
      <c r="CE1578" s="155">
        <v>2.4906263000000002E-9</v>
      </c>
      <c r="CF1578" s="155">
        <v>0</v>
      </c>
      <c r="CG1578" s="155">
        <v>0</v>
      </c>
      <c r="CH1578" s="155">
        <v>0</v>
      </c>
      <c r="CI1578" s="155">
        <v>3.9932540999999999E-7</v>
      </c>
      <c r="CJ1578" s="155">
        <v>3.6902156000000001E-6</v>
      </c>
      <c r="CK1578" s="155">
        <v>0</v>
      </c>
      <c r="CL1578" s="155">
        <v>0</v>
      </c>
      <c r="CM1578"/>
      <c r="CN1578" s="284">
        <v>0</v>
      </c>
      <c r="CO1578" s="284">
        <v>0.24133377</v>
      </c>
      <c r="CP1578" s="285">
        <v>0</v>
      </c>
      <c r="CQ1578" s="284">
        <v>7.5366899000000004E-4</v>
      </c>
      <c r="CR1578" s="284">
        <v>0</v>
      </c>
      <c r="CS1578" s="284">
        <v>0</v>
      </c>
      <c r="CT1578" s="284">
        <v>8.1735092000000001E-5</v>
      </c>
      <c r="CU1578" s="284">
        <v>0</v>
      </c>
      <c r="CV1578" s="284">
        <v>0</v>
      </c>
      <c r="CW1578" s="284">
        <v>0</v>
      </c>
      <c r="CX1578"/>
      <c r="CY1578"/>
      <c r="CZ1578"/>
      <c r="DA1578"/>
      <c r="DB1578" s="212"/>
      <c r="DC1578" s="48"/>
      <c r="DD1578" s="48"/>
      <c r="DE1578" s="48"/>
      <c r="DF1578" s="48"/>
      <c r="DG1578" s="48"/>
      <c r="DH1578" s="48"/>
      <c r="DI1578" s="48"/>
      <c r="DJ1578" s="48"/>
      <c r="DK1578" s="48"/>
      <c r="DL1578" s="48"/>
    </row>
    <row r="1579" spans="1:116" ht="14.4">
      <c r="A1579" t="s">
        <v>2955</v>
      </c>
      <c r="B1579" s="188" t="s">
        <v>1252</v>
      </c>
      <c r="C1579" s="151" t="str">
        <f t="shared" si="375"/>
        <v>B.044.01.291</v>
      </c>
      <c r="D1579" s="54" t="s">
        <v>1251</v>
      </c>
      <c r="E1579" s="150" t="s">
        <v>440</v>
      </c>
      <c r="F1579" s="153" t="str">
        <f t="shared" si="376"/>
        <v>Electricity East Timor production</v>
      </c>
      <c r="G1579" s="154">
        <f t="shared" si="377"/>
        <v>0.21776356666666669</v>
      </c>
      <c r="H1579"/>
      <c r="I1579"/>
      <c r="J1579" s="227">
        <f t="shared" si="368"/>
        <v>4.4145728500000002E-2</v>
      </c>
      <c r="K1579"/>
      <c r="L1579" s="280">
        <f t="shared" si="369"/>
        <v>2.8383884E-3</v>
      </c>
      <c r="M1579" s="280">
        <f t="shared" si="370"/>
        <v>8.6428050999999995E-3</v>
      </c>
      <c r="N1579" s="281">
        <f t="shared" si="371"/>
        <v>0</v>
      </c>
      <c r="O1579" s="280">
        <v>3.2664535000000001E-2</v>
      </c>
      <c r="P1579" s="219">
        <v>6.8152296000000001E-3</v>
      </c>
      <c r="Q1579" s="219">
        <v>1.8275755000000001E-3</v>
      </c>
      <c r="R1579" s="219">
        <v>1.547447E-3</v>
      </c>
      <c r="S1579" s="219">
        <v>1.2909414E-3</v>
      </c>
      <c r="T1579" s="219">
        <v>0</v>
      </c>
      <c r="U1579" s="219">
        <v>0</v>
      </c>
      <c r="V1579" s="219">
        <v>0</v>
      </c>
      <c r="W1579" s="286">
        <v>0</v>
      </c>
      <c r="X1579" s="219">
        <v>0</v>
      </c>
      <c r="Y1579" s="219">
        <v>0</v>
      </c>
      <c r="Z1579" s="219">
        <v>0</v>
      </c>
      <c r="AA1579" s="219">
        <v>0</v>
      </c>
      <c r="AB1579" s="219">
        <v>0</v>
      </c>
      <c r="AC1579"/>
      <c r="AD1579" s="227">
        <f t="shared" si="363"/>
        <v>3.2664535000000001E-2</v>
      </c>
      <c r="AE1579" s="227">
        <f t="shared" si="364"/>
        <v>1.14811935E-2</v>
      </c>
      <c r="AF1579" s="227">
        <f t="shared" si="365"/>
        <v>8.6428050999999995E-3</v>
      </c>
      <c r="AG1579" s="227">
        <f t="shared" si="366"/>
        <v>8.6428050999999995E-3</v>
      </c>
      <c r="AH1579" s="227">
        <f t="shared" si="367"/>
        <v>0</v>
      </c>
      <c r="AI1579"/>
      <c r="AJ1579">
        <v>2.7576757999999999</v>
      </c>
      <c r="AK1579" s="155">
        <v>2.7576757999999999</v>
      </c>
      <c r="AL1579" s="155">
        <v>0</v>
      </c>
      <c r="AM1579" s="155">
        <v>0</v>
      </c>
      <c r="AN1579" s="155">
        <v>0</v>
      </c>
      <c r="AO1579" s="155">
        <v>0</v>
      </c>
      <c r="AP1579" s="155">
        <v>0</v>
      </c>
      <c r="AQ1579"/>
      <c r="AR1579" s="156">
        <v>6.1770417000000001E-3</v>
      </c>
      <c r="AS1579" s="156">
        <v>5.7737246000000002E-3</v>
      </c>
      <c r="AT1579" s="156">
        <v>2.0641908000000001E-4</v>
      </c>
      <c r="AU1579" s="156">
        <v>1.9689805999999999E-4</v>
      </c>
      <c r="AV1579" s="282">
        <f t="shared" si="372"/>
        <v>3.4614655753400003E-7</v>
      </c>
      <c r="AW1579" s="282">
        <f t="shared" si="373"/>
        <v>7.6338415941299999E-10</v>
      </c>
      <c r="AX1579" s="283">
        <f t="shared" si="374"/>
        <v>2.7576758E-2</v>
      </c>
      <c r="AY1579" s="157">
        <v>2.0208458999999999E-7</v>
      </c>
      <c r="AZ1579" s="157">
        <v>6.0973798E-10</v>
      </c>
      <c r="BA1579" s="157">
        <v>1.6658912999999999E-14</v>
      </c>
      <c r="BB1579" s="157">
        <v>0</v>
      </c>
      <c r="BC1579" s="157">
        <v>0</v>
      </c>
      <c r="BD1579" s="157">
        <v>4.1467533999999998E-11</v>
      </c>
      <c r="BE1579" s="157">
        <v>1.440205E-7</v>
      </c>
      <c r="BF1579" s="157">
        <v>9.4566204999999996E-12</v>
      </c>
      <c r="BG1579" s="157">
        <v>1.441729E-10</v>
      </c>
      <c r="BH1579" s="157">
        <v>0</v>
      </c>
      <c r="BI1579" s="157">
        <v>0</v>
      </c>
      <c r="BJ1579" s="157">
        <v>0</v>
      </c>
      <c r="BK1579" s="157">
        <v>0</v>
      </c>
      <c r="BL1579" s="157">
        <v>0</v>
      </c>
      <c r="BM1579" s="157">
        <v>0</v>
      </c>
      <c r="BN1579" s="157">
        <v>0</v>
      </c>
      <c r="BO1579" s="157">
        <v>0</v>
      </c>
      <c r="BP1579" s="157">
        <v>0</v>
      </c>
      <c r="BQ1579" s="157">
        <v>2.7576758E-2</v>
      </c>
      <c r="BR1579" s="157">
        <v>0</v>
      </c>
      <c r="BS1579" s="157">
        <v>0</v>
      </c>
      <c r="BT1579" s="157">
        <v>0</v>
      </c>
      <c r="BU1579"/>
      <c r="BV1579" s="155">
        <v>1.2733176E-5</v>
      </c>
      <c r="BW1579" s="155">
        <v>9.9397150999999992E-7</v>
      </c>
      <c r="BX1579" s="155">
        <v>6.0718260000000003E-6</v>
      </c>
      <c r="BY1579" s="155">
        <v>7.3671965999999995E-10</v>
      </c>
      <c r="BZ1579" s="155">
        <v>1.9742644999999999E-6</v>
      </c>
      <c r="CA1579" s="155">
        <v>0</v>
      </c>
      <c r="CB1579" s="155">
        <v>0</v>
      </c>
      <c r="CC1579" s="155">
        <v>0</v>
      </c>
      <c r="CD1579" s="155">
        <v>0</v>
      </c>
      <c r="CE1579" s="155">
        <v>2.2473757E-9</v>
      </c>
      <c r="CF1579" s="155">
        <v>0</v>
      </c>
      <c r="CG1579" s="155">
        <v>0</v>
      </c>
      <c r="CH1579" s="155">
        <v>0</v>
      </c>
      <c r="CI1579" s="155">
        <v>3.6032472999999999E-7</v>
      </c>
      <c r="CJ1579" s="155">
        <v>3.3298054E-6</v>
      </c>
      <c r="CK1579" s="155">
        <v>0</v>
      </c>
      <c r="CL1579" s="155">
        <v>0</v>
      </c>
      <c r="CM1579"/>
      <c r="CN1579" s="284">
        <v>0</v>
      </c>
      <c r="CO1579" s="284">
        <v>0.21776355999999999</v>
      </c>
      <c r="CP1579" s="285">
        <v>0</v>
      </c>
      <c r="CQ1579" s="284">
        <v>6.8006082999999995E-4</v>
      </c>
      <c r="CR1579" s="284">
        <v>0</v>
      </c>
      <c r="CS1579" s="284">
        <v>0</v>
      </c>
      <c r="CT1579" s="284">
        <v>7.3752317999999998E-5</v>
      </c>
      <c r="CU1579" s="284">
        <v>0</v>
      </c>
      <c r="CV1579" s="284">
        <v>0</v>
      </c>
      <c r="CW1579" s="284">
        <v>0</v>
      </c>
      <c r="CX1579"/>
      <c r="CY1579"/>
      <c r="CZ1579"/>
      <c r="DA1579"/>
      <c r="DB1579" s="212"/>
      <c r="DC1579" s="48"/>
      <c r="DD1579" s="48"/>
      <c r="DE1579" s="48"/>
      <c r="DF1579" s="48"/>
      <c r="DG1579" s="48"/>
      <c r="DH1579" s="48"/>
      <c r="DI1579" s="48"/>
      <c r="DJ1579" s="48"/>
      <c r="DK1579" s="48"/>
      <c r="DL1579" s="48"/>
    </row>
    <row r="1580" spans="1:116" ht="14.4">
      <c r="A1580" t="s">
        <v>2956</v>
      </c>
      <c r="B1580" s="188" t="s">
        <v>1252</v>
      </c>
      <c r="C1580" s="151" t="str">
        <f t="shared" si="375"/>
        <v>B.044.01.292</v>
      </c>
      <c r="D1580" s="54" t="s">
        <v>1251</v>
      </c>
      <c r="E1580" s="150" t="s">
        <v>440</v>
      </c>
      <c r="F1580" s="153" t="str">
        <f t="shared" si="376"/>
        <v>Electricity Oceania production</v>
      </c>
      <c r="G1580" s="154">
        <f t="shared" si="377"/>
        <v>0.14900331333333333</v>
      </c>
      <c r="H1580"/>
      <c r="I1580"/>
      <c r="J1580" s="227">
        <f t="shared" si="368"/>
        <v>2.8232570253000001E-2</v>
      </c>
      <c r="K1580"/>
      <c r="L1580" s="280">
        <f t="shared" si="369"/>
        <v>2.309874E-3</v>
      </c>
      <c r="M1580" s="280">
        <f t="shared" si="370"/>
        <v>3.4739666E-3</v>
      </c>
      <c r="N1580" s="281">
        <f t="shared" si="371"/>
        <v>9.8232652999999997E-5</v>
      </c>
      <c r="O1580" s="280">
        <v>2.2350497E-2</v>
      </c>
      <c r="P1580" s="219">
        <v>1.8034605E-3</v>
      </c>
      <c r="Q1580" s="219">
        <v>1.6705061E-3</v>
      </c>
      <c r="R1580" s="219">
        <v>1.4511944E-3</v>
      </c>
      <c r="S1580" s="219">
        <v>8.5867959999999998E-4</v>
      </c>
      <c r="T1580" s="219">
        <v>0</v>
      </c>
      <c r="U1580" s="219">
        <v>0</v>
      </c>
      <c r="V1580" s="219">
        <v>0</v>
      </c>
      <c r="W1580" s="286">
        <v>9.8232652999999997E-5</v>
      </c>
      <c r="X1580" s="219">
        <v>0</v>
      </c>
      <c r="Y1580" s="219">
        <v>0</v>
      </c>
      <c r="Z1580" s="219">
        <v>0</v>
      </c>
      <c r="AA1580" s="219">
        <v>0</v>
      </c>
      <c r="AB1580" s="219">
        <v>0</v>
      </c>
      <c r="AC1580"/>
      <c r="AD1580" s="227">
        <f t="shared" si="363"/>
        <v>2.2350497E-2</v>
      </c>
      <c r="AE1580" s="227">
        <f t="shared" si="364"/>
        <v>5.7838405999999995E-3</v>
      </c>
      <c r="AF1580" s="227">
        <f t="shared" si="365"/>
        <v>3.4739666E-3</v>
      </c>
      <c r="AG1580" s="227">
        <f t="shared" si="366"/>
        <v>3.4739666E-3</v>
      </c>
      <c r="AH1580" s="227">
        <f t="shared" si="367"/>
        <v>9.8232652999999997E-5</v>
      </c>
      <c r="AI1580"/>
      <c r="AJ1580">
        <v>2.092276</v>
      </c>
      <c r="AK1580" s="155">
        <v>1.6259531</v>
      </c>
      <c r="AL1580" s="155">
        <v>0</v>
      </c>
      <c r="AM1580" s="155">
        <v>0</v>
      </c>
      <c r="AN1580" s="155">
        <v>4.2623187999999999E-2</v>
      </c>
      <c r="AO1580" s="155">
        <v>0.28514719999999999</v>
      </c>
      <c r="AP1580" s="155">
        <v>0.13855245999999999</v>
      </c>
      <c r="AQ1580"/>
      <c r="AR1580" s="156">
        <v>3.2454846000000001E-3</v>
      </c>
      <c r="AS1580" s="156">
        <v>3.0780536000000001E-3</v>
      </c>
      <c r="AT1580" s="156">
        <v>1.2553061E-4</v>
      </c>
      <c r="AU1580" s="156">
        <v>4.1900409999999997E-5</v>
      </c>
      <c r="AV1580" s="282">
        <f t="shared" si="372"/>
        <v>1.84535585215E-7</v>
      </c>
      <c r="AW1580" s="282">
        <f t="shared" si="373"/>
        <v>4.6424041565300003E-10</v>
      </c>
      <c r="AX1580" s="283">
        <f t="shared" si="374"/>
        <v>5.8684047849999997E-3</v>
      </c>
      <c r="AY1580" s="157">
        <v>1.3827507E-7</v>
      </c>
      <c r="AZ1580" s="157">
        <v>4.1720927E-10</v>
      </c>
      <c r="BA1580" s="157">
        <v>1.1398753E-14</v>
      </c>
      <c r="BB1580" s="157">
        <v>0</v>
      </c>
      <c r="BC1580" s="157">
        <v>0</v>
      </c>
      <c r="BD1580" s="157">
        <v>3.8888214999999998E-11</v>
      </c>
      <c r="BE1580" s="157">
        <v>4.6221626999999999E-8</v>
      </c>
      <c r="BF1580" s="157">
        <v>8.8684099000000005E-12</v>
      </c>
      <c r="BG1580" s="157">
        <v>3.8151337000000002E-11</v>
      </c>
      <c r="BH1580" s="157">
        <v>0</v>
      </c>
      <c r="BI1580" s="157">
        <v>0</v>
      </c>
      <c r="BJ1580" s="157">
        <v>0</v>
      </c>
      <c r="BK1580" s="157">
        <v>0</v>
      </c>
      <c r="BL1580" s="157">
        <v>0</v>
      </c>
      <c r="BM1580" s="157">
        <v>0</v>
      </c>
      <c r="BN1580" s="157">
        <v>0</v>
      </c>
      <c r="BO1580" s="157">
        <v>0</v>
      </c>
      <c r="BP1580" s="157">
        <v>3.7655849999999998E-6</v>
      </c>
      <c r="BQ1580" s="157">
        <v>5.8646391999999997E-3</v>
      </c>
      <c r="BR1580" s="157">
        <v>0</v>
      </c>
      <c r="BS1580" s="157">
        <v>0</v>
      </c>
      <c r="BT1580" s="157">
        <v>0</v>
      </c>
      <c r="BU1580"/>
      <c r="BV1580" s="155">
        <v>7.6432579000000003E-6</v>
      </c>
      <c r="BW1580" s="155">
        <v>2.6302685E-7</v>
      </c>
      <c r="BX1580" s="155">
        <v>4.1546077000000004E-6</v>
      </c>
      <c r="BY1580" s="155">
        <v>6.9089502000000001E-10</v>
      </c>
      <c r="BZ1580" s="155">
        <v>9.8525132999999997E-7</v>
      </c>
      <c r="CA1580" s="155">
        <v>0</v>
      </c>
      <c r="CB1580" s="155">
        <v>0</v>
      </c>
      <c r="CC1580" s="155">
        <v>0</v>
      </c>
      <c r="CD1580" s="155">
        <v>0</v>
      </c>
      <c r="CE1580" s="155">
        <v>2.1075869E-9</v>
      </c>
      <c r="CF1580" s="155">
        <v>0</v>
      </c>
      <c r="CG1580" s="155">
        <v>0</v>
      </c>
      <c r="CH1580" s="155">
        <v>0</v>
      </c>
      <c r="CI1580" s="155">
        <v>2.9447757999999998E-7</v>
      </c>
      <c r="CJ1580" s="155">
        <v>1.9430959E-6</v>
      </c>
      <c r="CK1580" s="155">
        <v>1.245712E-13</v>
      </c>
      <c r="CL1580" s="155">
        <v>0</v>
      </c>
      <c r="CM1580"/>
      <c r="CN1580" s="284">
        <v>0</v>
      </c>
      <c r="CO1580" s="284">
        <v>0.14900331</v>
      </c>
      <c r="CP1580" s="285">
        <v>0</v>
      </c>
      <c r="CQ1580" s="284">
        <v>1.7995914E-4</v>
      </c>
      <c r="CR1580" s="284">
        <v>0</v>
      </c>
      <c r="CS1580" s="284">
        <v>0</v>
      </c>
      <c r="CT1580" s="284">
        <v>3.2410957000000001E-5</v>
      </c>
      <c r="CU1580" s="284">
        <v>0</v>
      </c>
      <c r="CV1580" s="284">
        <v>0</v>
      </c>
      <c r="CW1580" s="284">
        <v>0</v>
      </c>
      <c r="CX1580"/>
      <c r="CY1580"/>
      <c r="CZ1580"/>
      <c r="DA1580"/>
      <c r="DB1580" s="212"/>
      <c r="DC1580" s="48"/>
      <c r="DD1580" s="48"/>
      <c r="DE1580" s="48"/>
      <c r="DF1580" s="48"/>
      <c r="DG1580" s="48"/>
      <c r="DH1580" s="48"/>
      <c r="DI1580" s="48"/>
      <c r="DJ1580" s="48"/>
      <c r="DK1580" s="48"/>
      <c r="DL1580" s="48"/>
    </row>
    <row r="1581" spans="1:116" ht="14.4">
      <c r="B1581" s="188"/>
      <c r="C1581" s="151"/>
      <c r="D1581" s="51" t="s">
        <v>1376</v>
      </c>
      <c r="E1581" s="150"/>
      <c r="F1581"/>
      <c r="G1581"/>
      <c r="H1581"/>
      <c r="I1581"/>
      <c r="J1581"/>
      <c r="K1581"/>
      <c r="L1581"/>
      <c r="M1581"/>
      <c r="N1581" s="174"/>
      <c r="O1581"/>
      <c r="P1581"/>
      <c r="Q1581"/>
      <c r="R1581"/>
      <c r="S1581"/>
      <c r="T1581"/>
      <c r="U1581"/>
      <c r="V1581"/>
      <c r="W1581" s="53"/>
      <c r="X1581"/>
      <c r="Y1581"/>
      <c r="Z1581"/>
      <c r="AA1581"/>
      <c r="AB1581"/>
      <c r="AC1581"/>
      <c r="AD1581"/>
      <c r="AE1581"/>
      <c r="AF1581"/>
      <c r="AG1581"/>
      <c r="AH1581"/>
      <c r="AI1581"/>
      <c r="AJ1581"/>
      <c r="AK1581"/>
      <c r="AL1581"/>
      <c r="AM1581"/>
      <c r="AN1581"/>
      <c r="AO1581"/>
      <c r="AP1581"/>
      <c r="AQ1581"/>
      <c r="AR1581"/>
      <c r="AS1581"/>
      <c r="AT1581"/>
      <c r="AU1581"/>
      <c r="AX1581" s="19"/>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s="117"/>
      <c r="CQ1581"/>
      <c r="CR1581"/>
      <c r="CS1581"/>
      <c r="CT1581"/>
      <c r="CU1581"/>
      <c r="CV1581"/>
      <c r="CW1581"/>
      <c r="CX1581"/>
      <c r="CY1581"/>
      <c r="CZ1581"/>
      <c r="DA1581"/>
      <c r="DB1581" s="212"/>
      <c r="DC1581" s="48"/>
      <c r="DD1581" s="48"/>
      <c r="DE1581" s="48"/>
      <c r="DF1581" s="48"/>
      <c r="DG1581" s="48"/>
      <c r="DH1581" s="48"/>
      <c r="DI1581" s="48"/>
      <c r="DJ1581" s="48"/>
      <c r="DK1581" s="48"/>
      <c r="DL1581" s="48"/>
    </row>
    <row r="1582" spans="1:116" ht="14.4">
      <c r="A1582" t="s">
        <v>2957</v>
      </c>
      <c r="B1582" s="188" t="s">
        <v>1375</v>
      </c>
      <c r="C1582" s="151" t="str">
        <f t="shared" si="375"/>
        <v>B.046.02.101</v>
      </c>
      <c r="D1582" s="54" t="s">
        <v>1376</v>
      </c>
      <c r="E1582" s="150" t="s">
        <v>440</v>
      </c>
      <c r="F1582" s="153" t="str">
        <f t="shared" si="376"/>
        <v>Electricity Alberta production</v>
      </c>
      <c r="G1582" s="154">
        <f t="shared" si="377"/>
        <v>0.16679584</v>
      </c>
      <c r="H1582"/>
      <c r="I1582"/>
      <c r="J1582" s="227">
        <f t="shared" si="368"/>
        <v>3.3585664884999998E-2</v>
      </c>
      <c r="K1582"/>
      <c r="L1582" s="280">
        <f t="shared" si="369"/>
        <v>3.4855403000000002E-3</v>
      </c>
      <c r="M1582" s="280">
        <f t="shared" si="370"/>
        <v>5.0286124999999997E-3</v>
      </c>
      <c r="N1582" s="281">
        <f t="shared" si="371"/>
        <v>5.2136085000000003E-5</v>
      </c>
      <c r="O1582" s="280">
        <v>2.5019375999999999E-2</v>
      </c>
      <c r="P1582" s="286">
        <v>2.3883905E-3</v>
      </c>
      <c r="Q1582" s="286">
        <v>2.6402219999999998E-3</v>
      </c>
      <c r="R1582" s="286">
        <v>2.3750323000000001E-3</v>
      </c>
      <c r="S1582" s="286">
        <v>1.1105080000000001E-3</v>
      </c>
      <c r="T1582" s="219">
        <v>0</v>
      </c>
      <c r="U1582" s="219">
        <v>0</v>
      </c>
      <c r="V1582" s="219">
        <v>0</v>
      </c>
      <c r="W1582" s="286">
        <v>5.2136085000000003E-5</v>
      </c>
      <c r="X1582" s="219">
        <v>0</v>
      </c>
      <c r="Y1582" s="219">
        <v>0</v>
      </c>
      <c r="Z1582" s="219">
        <v>0</v>
      </c>
      <c r="AA1582" s="219">
        <v>0</v>
      </c>
      <c r="AB1582" s="219">
        <v>0</v>
      </c>
      <c r="AC1582"/>
      <c r="AD1582" s="227">
        <f t="shared" si="363"/>
        <v>2.5019375999999999E-2</v>
      </c>
      <c r="AE1582" s="227">
        <f t="shared" si="364"/>
        <v>8.5141527999999991E-3</v>
      </c>
      <c r="AF1582" s="227">
        <f t="shared" si="365"/>
        <v>5.0286124999999997E-3</v>
      </c>
      <c r="AG1582" s="227">
        <f t="shared" si="366"/>
        <v>5.0286124999999997E-3</v>
      </c>
      <c r="AH1582" s="227">
        <f t="shared" si="367"/>
        <v>5.2136085000000003E-5</v>
      </c>
      <c r="AI1582"/>
      <c r="AJ1582">
        <v>2.2196194</v>
      </c>
      <c r="AK1582" s="155">
        <v>1.9543820999999999</v>
      </c>
      <c r="AL1582" s="155">
        <v>0</v>
      </c>
      <c r="AM1582" s="155">
        <v>0</v>
      </c>
      <c r="AN1582" s="155">
        <v>7.2022500000000003E-2</v>
      </c>
      <c r="AO1582" s="155">
        <v>0.17056520999999999</v>
      </c>
      <c r="AP1582" s="155">
        <v>2.2649584E-2</v>
      </c>
      <c r="AQ1582"/>
      <c r="AR1582" s="156">
        <v>3.8368603999999998E-3</v>
      </c>
      <c r="AS1582" s="156">
        <v>3.5969557E-3</v>
      </c>
      <c r="AT1582" s="156">
        <v>1.4387455E-4</v>
      </c>
      <c r="AU1582" s="156">
        <v>9.6030107000000007E-5</v>
      </c>
      <c r="AV1582" s="282">
        <f t="shared" si="372"/>
        <v>2.1564482465699999E-7</v>
      </c>
      <c r="AW1582" s="282">
        <f t="shared" si="373"/>
        <v>5.3208045488200005E-10</v>
      </c>
      <c r="AX1582" s="283">
        <f t="shared" si="374"/>
        <v>1.3449594549899999E-2</v>
      </c>
      <c r="AY1582" s="157">
        <v>1.5478653999999999E-7</v>
      </c>
      <c r="AZ1582" s="157">
        <v>4.6702836000000002E-10</v>
      </c>
      <c r="BA1582" s="157">
        <v>1.2759882E-14</v>
      </c>
      <c r="BB1582" s="157">
        <v>0</v>
      </c>
      <c r="BC1582" s="157">
        <v>0</v>
      </c>
      <c r="BD1582" s="157">
        <v>6.3644657000000006E-11</v>
      </c>
      <c r="BE1582" s="157">
        <v>6.079464E-8</v>
      </c>
      <c r="BF1582" s="157">
        <v>1.4514086E-11</v>
      </c>
      <c r="BG1582" s="157">
        <v>5.0525249000000003E-11</v>
      </c>
      <c r="BH1582" s="157">
        <v>0</v>
      </c>
      <c r="BI1582" s="157">
        <v>0</v>
      </c>
      <c r="BJ1582" s="157">
        <v>0</v>
      </c>
      <c r="BK1582" s="157">
        <v>0</v>
      </c>
      <c r="BL1582" s="157">
        <v>0</v>
      </c>
      <c r="BM1582" s="157">
        <v>0</v>
      </c>
      <c r="BN1582" s="157">
        <v>0</v>
      </c>
      <c r="BO1582" s="157">
        <v>0</v>
      </c>
      <c r="BP1582" s="157">
        <v>1.9985499000000002E-6</v>
      </c>
      <c r="BQ1582" s="157">
        <v>1.3447595999999999E-2</v>
      </c>
      <c r="BR1582" s="157">
        <v>0</v>
      </c>
      <c r="BS1582" s="157">
        <v>0</v>
      </c>
      <c r="BT1582" s="157">
        <v>0</v>
      </c>
      <c r="BU1582"/>
      <c r="BV1582" s="155">
        <v>9.0322178000000007E-6</v>
      </c>
      <c r="BW1582" s="155">
        <v>3.4833632999999998E-7</v>
      </c>
      <c r="BX1582" s="155">
        <v>4.6507105999999997E-6</v>
      </c>
      <c r="BY1582" s="155">
        <v>1.1307223999999999E-9</v>
      </c>
      <c r="BZ1582" s="155">
        <v>1.2809303000000001E-6</v>
      </c>
      <c r="CA1582" s="155">
        <v>0</v>
      </c>
      <c r="CB1582" s="155">
        <v>0</v>
      </c>
      <c r="CC1582" s="155">
        <v>0</v>
      </c>
      <c r="CD1582" s="155">
        <v>0</v>
      </c>
      <c r="CE1582" s="155">
        <v>3.4492877999999999E-9</v>
      </c>
      <c r="CF1582" s="155">
        <v>0</v>
      </c>
      <c r="CG1582" s="155">
        <v>0</v>
      </c>
      <c r="CH1582" s="155">
        <v>0</v>
      </c>
      <c r="CI1582" s="155">
        <v>4.7661193999999997E-7</v>
      </c>
      <c r="CJ1582" s="155">
        <v>2.2710485000000001E-6</v>
      </c>
      <c r="CK1582" s="155">
        <v>6.6115027000000005E-14</v>
      </c>
      <c r="CL1582" s="155">
        <v>0</v>
      </c>
      <c r="CM1582"/>
      <c r="CN1582" s="284">
        <v>0</v>
      </c>
      <c r="CO1582" s="284">
        <v>0.16679584</v>
      </c>
      <c r="CP1582" s="285">
        <v>0</v>
      </c>
      <c r="CQ1582" s="284">
        <v>2.3832665E-4</v>
      </c>
      <c r="CR1582" s="284">
        <v>0</v>
      </c>
      <c r="CS1582" s="284">
        <v>0</v>
      </c>
      <c r="CT1582" s="284">
        <v>4.2257869999999999E-5</v>
      </c>
      <c r="CU1582" s="284">
        <v>0</v>
      </c>
      <c r="CV1582" s="284">
        <v>0</v>
      </c>
      <c r="CW1582" s="284">
        <v>0</v>
      </c>
      <c r="CX1582"/>
      <c r="CY1582"/>
      <c r="CZ1582"/>
      <c r="DA1582"/>
      <c r="DB1582" s="212"/>
      <c r="DC1582" s="48"/>
      <c r="DD1582" s="48"/>
      <c r="DE1582" s="48"/>
      <c r="DF1582" s="48"/>
      <c r="DG1582" s="48"/>
      <c r="DH1582" s="48"/>
      <c r="DI1582" s="48"/>
      <c r="DJ1582" s="48"/>
      <c r="DK1582" s="48"/>
      <c r="DL1582" s="48"/>
    </row>
    <row r="1583" spans="1:116" ht="14.4">
      <c r="A1583" t="s">
        <v>2958</v>
      </c>
      <c r="B1583" s="188" t="s">
        <v>1375</v>
      </c>
      <c r="C1583" s="151" t="str">
        <f t="shared" si="375"/>
        <v>B.046.02.102</v>
      </c>
      <c r="D1583" s="54" t="s">
        <v>1376</v>
      </c>
      <c r="E1583" s="150" t="s">
        <v>440</v>
      </c>
      <c r="F1583" s="153" t="str">
        <f t="shared" si="376"/>
        <v>Electricity British Columbia production</v>
      </c>
      <c r="G1583" s="154">
        <f t="shared" si="377"/>
        <v>8.5722033333333336E-3</v>
      </c>
      <c r="H1583"/>
      <c r="I1583"/>
      <c r="J1583" s="227">
        <f t="shared" si="368"/>
        <v>2.4433387500000002E-3</v>
      </c>
      <c r="K1583"/>
      <c r="L1583" s="280">
        <f t="shared" si="369"/>
        <v>3.9758475000000002E-4</v>
      </c>
      <c r="M1583" s="280">
        <f t="shared" si="370"/>
        <v>5.7367132000000001E-4</v>
      </c>
      <c r="N1583" s="281">
        <f t="shared" si="371"/>
        <v>1.8625217999999999E-4</v>
      </c>
      <c r="O1583" s="280">
        <v>1.2858304999999999E-3</v>
      </c>
      <c r="P1583" s="219">
        <v>2.8313269000000002E-4</v>
      </c>
      <c r="Q1583" s="219">
        <v>2.9053862999999999E-4</v>
      </c>
      <c r="R1583" s="219">
        <v>2.5023698000000002E-4</v>
      </c>
      <c r="S1583" s="219">
        <v>1.4734777E-4</v>
      </c>
      <c r="T1583" s="219">
        <v>0</v>
      </c>
      <c r="U1583" s="219">
        <v>0</v>
      </c>
      <c r="V1583" s="219">
        <v>0</v>
      </c>
      <c r="W1583" s="286">
        <v>1.8625217999999999E-4</v>
      </c>
      <c r="X1583" s="219">
        <v>0</v>
      </c>
      <c r="Y1583" s="219">
        <v>0</v>
      </c>
      <c r="Z1583" s="219">
        <v>0</v>
      </c>
      <c r="AA1583" s="219">
        <v>0</v>
      </c>
      <c r="AB1583" s="219">
        <v>0</v>
      </c>
      <c r="AC1583"/>
      <c r="AD1583" s="227">
        <f t="shared" si="363"/>
        <v>1.2858304999999999E-3</v>
      </c>
      <c r="AE1583" s="227">
        <f t="shared" si="364"/>
        <v>9.7125607000000003E-4</v>
      </c>
      <c r="AF1583" s="227">
        <f t="shared" si="365"/>
        <v>5.7367132000000001E-4</v>
      </c>
      <c r="AG1583" s="227">
        <f t="shared" si="366"/>
        <v>5.7367132000000001E-4</v>
      </c>
      <c r="AH1583" s="227">
        <f t="shared" si="367"/>
        <v>1.8625217999999999E-4</v>
      </c>
      <c r="AI1583"/>
      <c r="AJ1583">
        <v>1.2668727</v>
      </c>
      <c r="AK1583" s="155">
        <v>7.1587636999999996E-2</v>
      </c>
      <c r="AL1583" s="155">
        <v>0</v>
      </c>
      <c r="AM1583" s="155">
        <v>0</v>
      </c>
      <c r="AN1583" s="155">
        <v>0.24521850000000001</v>
      </c>
      <c r="AO1583" s="155">
        <v>3.3263378000000003E-2</v>
      </c>
      <c r="AP1583" s="155">
        <v>0.91680322000000003</v>
      </c>
      <c r="AQ1583"/>
      <c r="AR1583" s="156">
        <v>2.6935347000000003E-4</v>
      </c>
      <c r="AS1583" s="156">
        <v>2.5712112999999999E-4</v>
      </c>
      <c r="AT1583" s="156">
        <v>8.523437E-6</v>
      </c>
      <c r="AU1583" s="156">
        <v>3.7089094E-6</v>
      </c>
      <c r="AV1583" s="282">
        <f t="shared" si="372"/>
        <v>1.5414935596700001E-8</v>
      </c>
      <c r="AW1583" s="282">
        <f t="shared" si="373"/>
        <v>3.1521586273549995E-11</v>
      </c>
      <c r="AX1583" s="283">
        <f t="shared" si="374"/>
        <v>5.1945509679999992E-4</v>
      </c>
      <c r="AY1583" s="157">
        <v>7.9550047000000006E-9</v>
      </c>
      <c r="AZ1583" s="157">
        <v>2.4002169E-11</v>
      </c>
      <c r="BA1583" s="157">
        <v>6.5577354999999996E-16</v>
      </c>
      <c r="BB1583" s="157">
        <v>0</v>
      </c>
      <c r="BC1583" s="157">
        <v>0</v>
      </c>
      <c r="BD1583" s="157">
        <v>6.7056967000000001E-12</v>
      </c>
      <c r="BE1583" s="157">
        <v>7.4532251999999996E-9</v>
      </c>
      <c r="BF1583" s="157">
        <v>1.5292260000000001E-12</v>
      </c>
      <c r="BG1583" s="157">
        <v>5.9895355000000002E-12</v>
      </c>
      <c r="BH1583" s="157">
        <v>0</v>
      </c>
      <c r="BI1583" s="157">
        <v>0</v>
      </c>
      <c r="BJ1583" s="157">
        <v>0</v>
      </c>
      <c r="BK1583" s="157">
        <v>0</v>
      </c>
      <c r="BL1583" s="157">
        <v>0</v>
      </c>
      <c r="BM1583" s="157">
        <v>0</v>
      </c>
      <c r="BN1583" s="157">
        <v>0</v>
      </c>
      <c r="BO1583" s="157">
        <v>0</v>
      </c>
      <c r="BP1583" s="157">
        <v>7.1396668000000003E-6</v>
      </c>
      <c r="BQ1583" s="157">
        <v>5.1231542999999997E-4</v>
      </c>
      <c r="BR1583" s="157">
        <v>0</v>
      </c>
      <c r="BS1583" s="157">
        <v>0</v>
      </c>
      <c r="BT1583" s="157">
        <v>0</v>
      </c>
      <c r="BU1583"/>
      <c r="BV1583" s="155">
        <v>5.8037217999999997E-7</v>
      </c>
      <c r="BW1583" s="155">
        <v>4.1293667000000002E-8</v>
      </c>
      <c r="BX1583" s="155">
        <v>2.3901576999999999E-7</v>
      </c>
      <c r="BY1583" s="155">
        <v>1.1913460999999999E-10</v>
      </c>
      <c r="BZ1583" s="155">
        <v>1.6590308E-7</v>
      </c>
      <c r="CA1583" s="155">
        <v>0</v>
      </c>
      <c r="CB1583" s="155">
        <v>0</v>
      </c>
      <c r="CC1583" s="155">
        <v>0</v>
      </c>
      <c r="CD1583" s="155">
        <v>0</v>
      </c>
      <c r="CE1583" s="155">
        <v>3.6342214999999998E-10</v>
      </c>
      <c r="CF1583" s="155">
        <v>0</v>
      </c>
      <c r="CG1583" s="155">
        <v>0</v>
      </c>
      <c r="CH1583" s="155">
        <v>0</v>
      </c>
      <c r="CI1583" s="155">
        <v>5.0514659E-8</v>
      </c>
      <c r="CJ1583" s="155">
        <v>8.3162210999999998E-8</v>
      </c>
      <c r="CK1583" s="155">
        <v>2.3619088000000002E-13</v>
      </c>
      <c r="CL1583" s="155">
        <v>0</v>
      </c>
      <c r="CM1583"/>
      <c r="CN1583" s="284">
        <v>0</v>
      </c>
      <c r="CO1583" s="284">
        <v>8.5722032999999993E-3</v>
      </c>
      <c r="CP1583" s="285">
        <v>0</v>
      </c>
      <c r="CQ1583" s="284">
        <v>2.8252525999999999E-5</v>
      </c>
      <c r="CR1583" s="284">
        <v>0</v>
      </c>
      <c r="CS1583" s="284">
        <v>0</v>
      </c>
      <c r="CT1583" s="284">
        <v>5.4010509E-6</v>
      </c>
      <c r="CU1583" s="284">
        <v>0</v>
      </c>
      <c r="CV1583" s="284">
        <v>0</v>
      </c>
      <c r="CW1583" s="284">
        <v>0</v>
      </c>
      <c r="CX1583"/>
      <c r="CY1583"/>
      <c r="CZ1583"/>
      <c r="DA1583"/>
      <c r="DB1583" s="212"/>
      <c r="DC1583" s="48"/>
      <c r="DD1583" s="48"/>
      <c r="DE1583" s="48"/>
      <c r="DF1583" s="48"/>
      <c r="DG1583" s="48"/>
      <c r="DH1583" s="48"/>
      <c r="DI1583" s="48"/>
      <c r="DJ1583" s="48"/>
      <c r="DK1583" s="48"/>
      <c r="DL1583" s="48"/>
    </row>
    <row r="1584" spans="1:116" ht="14.4">
      <c r="A1584" t="s">
        <v>2959</v>
      </c>
      <c r="B1584" s="188" t="s">
        <v>1375</v>
      </c>
      <c r="C1584" s="151" t="str">
        <f t="shared" si="375"/>
        <v>B.046.02.103</v>
      </c>
      <c r="D1584" s="54" t="s">
        <v>1376</v>
      </c>
      <c r="E1584" s="150" t="s">
        <v>440</v>
      </c>
      <c r="F1584" s="153" t="str">
        <f t="shared" si="376"/>
        <v>Electricity Manitoba production</v>
      </c>
      <c r="G1584" s="154">
        <f t="shared" si="377"/>
        <v>2.9839224000000001E-3</v>
      </c>
      <c r="H1584"/>
      <c r="I1584"/>
      <c r="J1584" s="227">
        <f t="shared" si="368"/>
        <v>7.279946299999999E-4</v>
      </c>
      <c r="K1584"/>
      <c r="L1584" s="280">
        <f t="shared" si="369"/>
        <v>3.2441972999999998E-5</v>
      </c>
      <c r="M1584" s="280">
        <f t="shared" si="370"/>
        <v>4.4079577000000001E-5</v>
      </c>
      <c r="N1584" s="281">
        <f t="shared" si="371"/>
        <v>2.0388472000000001E-4</v>
      </c>
      <c r="O1584" s="280">
        <v>4.4758835999999998E-4</v>
      </c>
      <c r="P1584" s="286">
        <v>2.4715406E-5</v>
      </c>
      <c r="Q1584" s="286">
        <v>1.9364171000000001E-5</v>
      </c>
      <c r="R1584" s="286">
        <v>1.7083186000000001E-5</v>
      </c>
      <c r="S1584" s="286">
        <v>1.5358787000000001E-5</v>
      </c>
      <c r="T1584" s="219">
        <v>0</v>
      </c>
      <c r="U1584" s="219">
        <v>0</v>
      </c>
      <c r="V1584" s="219">
        <v>0</v>
      </c>
      <c r="W1584" s="219">
        <v>2.0388472000000001E-4</v>
      </c>
      <c r="X1584" s="219">
        <v>0</v>
      </c>
      <c r="Y1584" s="219">
        <v>0</v>
      </c>
      <c r="Z1584" s="219">
        <v>0</v>
      </c>
      <c r="AA1584" s="219">
        <v>0</v>
      </c>
      <c r="AB1584" s="219">
        <v>0</v>
      </c>
      <c r="AC1584"/>
      <c r="AD1584" s="227">
        <f t="shared" si="363"/>
        <v>4.4758835999999998E-4</v>
      </c>
      <c r="AE1584" s="227">
        <f t="shared" si="364"/>
        <v>7.6521550000000006E-5</v>
      </c>
      <c r="AF1584" s="227">
        <f t="shared" si="365"/>
        <v>4.4079577000000001E-5</v>
      </c>
      <c r="AG1584" s="227">
        <f t="shared" si="366"/>
        <v>4.4079577000000001E-5</v>
      </c>
      <c r="AH1584" s="227">
        <f t="shared" si="367"/>
        <v>2.0388472000000001E-4</v>
      </c>
      <c r="AI1584"/>
      <c r="AJ1584">
        <v>1.0658133000000001</v>
      </c>
      <c r="AK1584" s="155">
        <v>8.8654179000000003E-3</v>
      </c>
      <c r="AL1584" s="155">
        <v>0</v>
      </c>
      <c r="AM1584" s="155">
        <v>0</v>
      </c>
      <c r="AN1584" s="155">
        <v>1.0324737E-2</v>
      </c>
      <c r="AO1584" s="155">
        <v>2.6857883999999999E-2</v>
      </c>
      <c r="AP1584" s="155">
        <v>1.0197651999999999</v>
      </c>
      <c r="AQ1584"/>
      <c r="AR1584" s="156">
        <v>6.0727555000000001E-5</v>
      </c>
      <c r="AS1584" s="156">
        <v>5.7701253000000001E-5</v>
      </c>
      <c r="AT1584" s="156">
        <v>2.4288547000000002E-6</v>
      </c>
      <c r="AU1584" s="156">
        <v>5.9744645999999996E-7</v>
      </c>
      <c r="AV1584" s="282">
        <f t="shared" si="372"/>
        <v>3.4593077647200002E-9</v>
      </c>
      <c r="AW1584" s="282">
        <f t="shared" si="373"/>
        <v>8.9824507100599997E-12</v>
      </c>
      <c r="AX1584" s="283">
        <f t="shared" si="374"/>
        <v>8.3675974100000004E-5</v>
      </c>
      <c r="AY1584" s="157">
        <v>2.7690800000000001E-9</v>
      </c>
      <c r="AZ1584" s="157">
        <v>8.3549826999999995E-12</v>
      </c>
      <c r="BA1584" s="157">
        <v>2.2827006E-16</v>
      </c>
      <c r="BB1584" s="157">
        <v>0</v>
      </c>
      <c r="BC1584" s="157">
        <v>0</v>
      </c>
      <c r="BD1584" s="157">
        <v>4.5778471999999995E-13</v>
      </c>
      <c r="BE1584" s="157">
        <v>6.8976998E-10</v>
      </c>
      <c r="BF1584" s="157">
        <v>1.0439725E-13</v>
      </c>
      <c r="BG1584" s="157">
        <v>5.2284248999999996E-13</v>
      </c>
      <c r="BH1584" s="157">
        <v>0</v>
      </c>
      <c r="BI1584" s="157">
        <v>0</v>
      </c>
      <c r="BJ1584" s="157">
        <v>0</v>
      </c>
      <c r="BK1584" s="157">
        <v>0</v>
      </c>
      <c r="BL1584" s="157">
        <v>0</v>
      </c>
      <c r="BM1584" s="157">
        <v>0</v>
      </c>
      <c r="BN1584" s="157">
        <v>0</v>
      </c>
      <c r="BO1584" s="157">
        <v>0</v>
      </c>
      <c r="BP1584" s="157">
        <v>7.8155810999999998E-6</v>
      </c>
      <c r="BQ1584" s="157">
        <v>7.5860392999999997E-5</v>
      </c>
      <c r="BR1584" s="157">
        <v>0</v>
      </c>
      <c r="BS1584" s="157">
        <v>0</v>
      </c>
      <c r="BT1584" s="157">
        <v>0</v>
      </c>
      <c r="BU1584"/>
      <c r="BV1584" s="155">
        <v>1.1743107E-7</v>
      </c>
      <c r="BW1584" s="155">
        <v>3.6046340999999998E-9</v>
      </c>
      <c r="BX1584" s="155">
        <v>8.3199673999999999E-8</v>
      </c>
      <c r="BY1584" s="155">
        <v>8.1330855999999995E-12</v>
      </c>
      <c r="BZ1584" s="155">
        <v>1.6716606E-8</v>
      </c>
      <c r="CA1584" s="155">
        <v>0</v>
      </c>
      <c r="CB1584" s="155">
        <v>0</v>
      </c>
      <c r="CC1584" s="155">
        <v>0</v>
      </c>
      <c r="CD1584" s="155">
        <v>0</v>
      </c>
      <c r="CE1584" s="155">
        <v>2.4810115000000001E-11</v>
      </c>
      <c r="CF1584" s="155">
        <v>0</v>
      </c>
      <c r="CG1584" s="155">
        <v>0</v>
      </c>
      <c r="CH1584" s="155">
        <v>0</v>
      </c>
      <c r="CI1584" s="155">
        <v>3.4995319E-9</v>
      </c>
      <c r="CJ1584" s="155">
        <v>1.0377419E-8</v>
      </c>
      <c r="CK1584" s="155">
        <v>2.5855112999999998E-13</v>
      </c>
      <c r="CL1584" s="155">
        <v>0</v>
      </c>
      <c r="CM1584"/>
      <c r="CN1584" s="284">
        <v>0</v>
      </c>
      <c r="CO1584" s="284">
        <v>2.9839224000000001E-3</v>
      </c>
      <c r="CP1584" s="285">
        <v>0</v>
      </c>
      <c r="CQ1584" s="284">
        <v>2.4662381999999999E-6</v>
      </c>
      <c r="CR1584" s="284">
        <v>0</v>
      </c>
      <c r="CS1584" s="284">
        <v>0</v>
      </c>
      <c r="CT1584" s="284">
        <v>5.3372667000000005E-7</v>
      </c>
      <c r="CU1584" s="284">
        <v>0</v>
      </c>
      <c r="CV1584" s="284">
        <v>0</v>
      </c>
      <c r="CW1584" s="284">
        <v>0</v>
      </c>
      <c r="CX1584"/>
      <c r="CY1584"/>
      <c r="CZ1584"/>
      <c r="DA1584"/>
      <c r="DB1584" s="212"/>
      <c r="DC1584" s="48"/>
      <c r="DD1584" s="48"/>
      <c r="DE1584" s="48"/>
      <c r="DF1584" s="48"/>
      <c r="DG1584" s="48"/>
      <c r="DH1584" s="48"/>
      <c r="DI1584" s="48"/>
      <c r="DJ1584" s="48"/>
      <c r="DK1584" s="48"/>
      <c r="DL1584" s="48"/>
    </row>
    <row r="1585" spans="1:116" ht="14.4">
      <c r="A1585" t="s">
        <v>2960</v>
      </c>
      <c r="B1585" s="188" t="s">
        <v>1375</v>
      </c>
      <c r="C1585" s="151" t="str">
        <f t="shared" si="375"/>
        <v>B.046.02.104</v>
      </c>
      <c r="D1585" s="54" t="s">
        <v>1376</v>
      </c>
      <c r="E1585" s="150" t="s">
        <v>440</v>
      </c>
      <c r="F1585" s="153" t="str">
        <f t="shared" si="376"/>
        <v>Electricity New Brunswick production</v>
      </c>
      <c r="G1585" s="154">
        <f t="shared" si="377"/>
        <v>7.8755366666666674E-2</v>
      </c>
      <c r="H1585"/>
      <c r="I1585"/>
      <c r="J1585" s="227">
        <f t="shared" si="368"/>
        <v>2.4596205418999997E-2</v>
      </c>
      <c r="K1585"/>
      <c r="L1585" s="280">
        <f t="shared" si="369"/>
        <v>1.4468430300000001E-3</v>
      </c>
      <c r="M1585" s="280">
        <f t="shared" si="370"/>
        <v>2.4023109999999999E-3</v>
      </c>
      <c r="N1585" s="281">
        <f t="shared" si="371"/>
        <v>8.933746389E-3</v>
      </c>
      <c r="O1585" s="280">
        <v>1.1813305E-2</v>
      </c>
      <c r="P1585" s="219">
        <v>1.3296833E-3</v>
      </c>
      <c r="Q1585" s="219">
        <v>1.0726277000000001E-3</v>
      </c>
      <c r="R1585" s="219">
        <v>9.4041521999999999E-4</v>
      </c>
      <c r="S1585" s="219">
        <v>5.0642780999999996E-4</v>
      </c>
      <c r="T1585" s="219">
        <v>0</v>
      </c>
      <c r="U1585" s="219">
        <v>0</v>
      </c>
      <c r="V1585" s="219">
        <v>0</v>
      </c>
      <c r="W1585" s="286">
        <v>6.6412389000000005E-5</v>
      </c>
      <c r="X1585" s="219">
        <v>0</v>
      </c>
      <c r="Y1585" s="219">
        <v>8.8673339999999993E-3</v>
      </c>
      <c r="Z1585" s="219">
        <v>0</v>
      </c>
      <c r="AA1585" s="219">
        <v>0</v>
      </c>
      <c r="AB1585" s="219">
        <v>0</v>
      </c>
      <c r="AC1585"/>
      <c r="AD1585" s="227">
        <f t="shared" si="363"/>
        <v>1.1813305E-2</v>
      </c>
      <c r="AE1585" s="227">
        <f t="shared" si="364"/>
        <v>3.8491540299999999E-3</v>
      </c>
      <c r="AF1585" s="227">
        <f t="shared" si="365"/>
        <v>2.4023109999999999E-3</v>
      </c>
      <c r="AG1585" s="227">
        <f t="shared" si="366"/>
        <v>2.4023109999999999E-3</v>
      </c>
      <c r="AH1585" s="227">
        <f t="shared" si="367"/>
        <v>8.933746389E-3</v>
      </c>
      <c r="AI1585"/>
      <c r="AJ1585">
        <v>2.5356508999999998</v>
      </c>
      <c r="AK1585" s="155">
        <v>0.85343022000000002</v>
      </c>
      <c r="AL1585" s="155">
        <v>1.2285272</v>
      </c>
      <c r="AM1585" s="155">
        <v>0</v>
      </c>
      <c r="AN1585" s="155">
        <v>0.13455143999999999</v>
      </c>
      <c r="AO1585" s="155">
        <v>5.0713426999999998E-2</v>
      </c>
      <c r="AP1585" s="155">
        <v>0.26842854999999999</v>
      </c>
      <c r="AQ1585"/>
      <c r="AR1585" s="156">
        <v>1.8563141E-3</v>
      </c>
      <c r="AS1585" s="156">
        <v>1.7547730000000001E-3</v>
      </c>
      <c r="AT1585" s="156">
        <v>6.8788906000000004E-5</v>
      </c>
      <c r="AU1585" s="156">
        <v>3.2752242000000003E-5</v>
      </c>
      <c r="AV1585" s="282">
        <f t="shared" si="372"/>
        <v>1.05202216669E-7</v>
      </c>
      <c r="AW1585" s="282">
        <f t="shared" si="373"/>
        <v>2.5439683668550001E-10</v>
      </c>
      <c r="AX1585" s="283">
        <f t="shared" si="374"/>
        <v>4.5871487539999997E-3</v>
      </c>
      <c r="AY1585" s="157">
        <v>7.3084980000000003E-8</v>
      </c>
      <c r="AZ1585" s="157">
        <v>2.2051502E-10</v>
      </c>
      <c r="BA1585" s="157">
        <v>6.0247854999999999E-15</v>
      </c>
      <c r="BB1585" s="157">
        <v>0</v>
      </c>
      <c r="BC1585" s="157">
        <v>0</v>
      </c>
      <c r="BD1585" s="157">
        <v>2.5200668999999999E-11</v>
      </c>
      <c r="BE1585" s="157">
        <v>3.2092035999999999E-8</v>
      </c>
      <c r="BF1585" s="157">
        <v>5.7469818999999997E-12</v>
      </c>
      <c r="BG1585" s="157">
        <v>2.8128809999999999E-11</v>
      </c>
      <c r="BH1585" s="157">
        <v>0</v>
      </c>
      <c r="BI1585" s="157">
        <v>0</v>
      </c>
      <c r="BJ1585" s="157">
        <v>0</v>
      </c>
      <c r="BK1585" s="157">
        <v>0</v>
      </c>
      <c r="BL1585" s="157">
        <v>0</v>
      </c>
      <c r="BM1585" s="157">
        <v>0</v>
      </c>
      <c r="BN1585" s="157">
        <v>0</v>
      </c>
      <c r="BO1585" s="157">
        <v>0</v>
      </c>
      <c r="BP1585" s="157">
        <v>1.5335654E-5</v>
      </c>
      <c r="BQ1585" s="157">
        <v>4.5718130999999997E-3</v>
      </c>
      <c r="BR1585" s="157">
        <v>0</v>
      </c>
      <c r="BS1585" s="157">
        <v>0</v>
      </c>
      <c r="BT1585" s="157">
        <v>0</v>
      </c>
      <c r="BU1585"/>
      <c r="BV1585" s="155">
        <v>5.7801599999999999E-6</v>
      </c>
      <c r="BW1585" s="155">
        <v>1.9392851000000001E-7</v>
      </c>
      <c r="BX1585" s="155">
        <v>2.1959085999999999E-6</v>
      </c>
      <c r="BY1585" s="155">
        <v>4.4771962999999999E-10</v>
      </c>
      <c r="BZ1585" s="155">
        <v>6.1303906999999995E-7</v>
      </c>
      <c r="CA1585" s="155">
        <v>0</v>
      </c>
      <c r="CB1585" s="155">
        <v>0</v>
      </c>
      <c r="CC1585" s="155">
        <v>0</v>
      </c>
      <c r="CD1585" s="155">
        <v>0</v>
      </c>
      <c r="CE1585" s="155">
        <v>1.3657763000000001E-9</v>
      </c>
      <c r="CF1585" s="155">
        <v>0</v>
      </c>
      <c r="CG1585" s="155">
        <v>0</v>
      </c>
      <c r="CH1585" s="155">
        <v>0</v>
      </c>
      <c r="CI1585" s="155">
        <v>1.9235398999999999E-7</v>
      </c>
      <c r="CJ1585" s="155">
        <v>2.5831162000000002E-6</v>
      </c>
      <c r="CK1585" s="155">
        <v>8.4219151999999995E-14</v>
      </c>
      <c r="CL1585" s="155">
        <v>0</v>
      </c>
      <c r="CM1585"/>
      <c r="CN1585" s="284">
        <v>0</v>
      </c>
      <c r="CO1585" s="284">
        <v>7.8755365999999993E-2</v>
      </c>
      <c r="CP1585" s="285">
        <v>0</v>
      </c>
      <c r="CQ1585" s="284">
        <v>1.3268306000000001E-4</v>
      </c>
      <c r="CR1585" s="284">
        <v>0</v>
      </c>
      <c r="CS1585" s="284">
        <v>0</v>
      </c>
      <c r="CT1585" s="284">
        <v>2.0737530000000001E-5</v>
      </c>
      <c r="CU1585" s="284">
        <v>0</v>
      </c>
      <c r="CV1585" s="284">
        <v>0</v>
      </c>
      <c r="CW1585" s="284">
        <v>0</v>
      </c>
      <c r="CX1585"/>
      <c r="CY1585"/>
      <c r="CZ1585"/>
      <c r="DA1585"/>
      <c r="DB1585" s="212"/>
      <c r="DC1585" s="48"/>
      <c r="DD1585" s="48"/>
      <c r="DE1585" s="48"/>
      <c r="DF1585" s="48"/>
      <c r="DG1585" s="48"/>
      <c r="DH1585" s="48"/>
      <c r="DI1585" s="48"/>
      <c r="DJ1585" s="48"/>
      <c r="DK1585" s="48"/>
      <c r="DL1585" s="48"/>
    </row>
    <row r="1586" spans="1:116" ht="14.4">
      <c r="A1586" t="s">
        <v>2961</v>
      </c>
      <c r="B1586" s="188" t="s">
        <v>1375</v>
      </c>
      <c r="C1586" s="151" t="str">
        <f t="shared" si="375"/>
        <v>B.046.02.105</v>
      </c>
      <c r="D1586" s="54" t="s">
        <v>1376</v>
      </c>
      <c r="E1586" s="150" t="s">
        <v>440</v>
      </c>
      <c r="F1586" s="153" t="str">
        <f t="shared" si="376"/>
        <v>Electricity Newfoundland and Labrador production</v>
      </c>
      <c r="G1586" s="154">
        <f t="shared" si="377"/>
        <v>7.3101746666666672E-3</v>
      </c>
      <c r="H1586"/>
      <c r="I1586"/>
      <c r="J1586" s="227">
        <f t="shared" si="368"/>
        <v>1.6029024200000001E-3</v>
      </c>
      <c r="K1586"/>
      <c r="L1586" s="280">
        <f t="shared" si="369"/>
        <v>9.1340048000000001E-5</v>
      </c>
      <c r="M1586" s="280">
        <f t="shared" si="370"/>
        <v>2.1739935200000001E-4</v>
      </c>
      <c r="N1586" s="281">
        <f t="shared" si="371"/>
        <v>1.9763682000000001E-4</v>
      </c>
      <c r="O1586" s="280">
        <v>1.0965262000000001E-3</v>
      </c>
      <c r="P1586" s="219">
        <v>1.5954782000000001E-4</v>
      </c>
      <c r="Q1586" s="286">
        <v>5.7851532000000001E-5</v>
      </c>
      <c r="R1586" s="286">
        <v>5.0117185000000001E-5</v>
      </c>
      <c r="S1586" s="286">
        <v>4.1222863E-5</v>
      </c>
      <c r="T1586" s="219">
        <v>0</v>
      </c>
      <c r="U1586" s="219">
        <v>0</v>
      </c>
      <c r="V1586" s="219">
        <v>0</v>
      </c>
      <c r="W1586" s="286">
        <v>1.9763682000000001E-4</v>
      </c>
      <c r="X1586" s="219">
        <v>0</v>
      </c>
      <c r="Y1586" s="219">
        <v>0</v>
      </c>
      <c r="Z1586" s="219">
        <v>0</v>
      </c>
      <c r="AA1586" s="219">
        <v>0</v>
      </c>
      <c r="AB1586" s="219">
        <v>0</v>
      </c>
      <c r="AC1586"/>
      <c r="AD1586" s="227">
        <f t="shared" si="363"/>
        <v>1.0965262000000001E-3</v>
      </c>
      <c r="AE1586" s="227">
        <f t="shared" si="364"/>
        <v>3.0873940000000001E-4</v>
      </c>
      <c r="AF1586" s="227">
        <f t="shared" si="365"/>
        <v>2.1739935200000001E-4</v>
      </c>
      <c r="AG1586" s="227">
        <f t="shared" si="366"/>
        <v>2.1739935200000001E-4</v>
      </c>
      <c r="AH1586" s="227">
        <f t="shared" si="367"/>
        <v>1.9763682000000001E-4</v>
      </c>
      <c r="AI1586"/>
      <c r="AJ1586">
        <v>1.0976090000000001</v>
      </c>
      <c r="AK1586" s="155">
        <v>7.0474989000000002E-2</v>
      </c>
      <c r="AL1586" s="155">
        <v>0</v>
      </c>
      <c r="AM1586" s="155">
        <v>0</v>
      </c>
      <c r="AN1586" s="155">
        <v>1.6404723999999999E-3</v>
      </c>
      <c r="AO1586" s="155">
        <v>4.0969259999999999E-3</v>
      </c>
      <c r="AP1586" s="155">
        <v>1.0213966000000001</v>
      </c>
      <c r="AQ1586"/>
      <c r="AR1586" s="156">
        <v>1.8371016E-4</v>
      </c>
      <c r="AS1586" s="156">
        <v>1.7229337E-4</v>
      </c>
      <c r="AT1586" s="156">
        <v>6.5302888999999999E-6</v>
      </c>
      <c r="AU1586" s="156">
        <v>4.8865048000000002E-6</v>
      </c>
      <c r="AV1586" s="282">
        <f t="shared" si="372"/>
        <v>1.03293386095E-8</v>
      </c>
      <c r="AW1586" s="282">
        <f t="shared" si="373"/>
        <v>2.4150477118350003E-11</v>
      </c>
      <c r="AX1586" s="283">
        <f t="shared" si="374"/>
        <v>6.8438442819999999E-4</v>
      </c>
      <c r="AY1586" s="157">
        <v>6.7838419999999998E-9</v>
      </c>
      <c r="AZ1586" s="157">
        <v>2.0468489000000002E-11</v>
      </c>
      <c r="BA1586" s="157">
        <v>5.5922835000000002E-16</v>
      </c>
      <c r="BB1586" s="157">
        <v>0</v>
      </c>
      <c r="BC1586" s="157">
        <v>0</v>
      </c>
      <c r="BD1586" s="157">
        <v>1.3430095000000001E-12</v>
      </c>
      <c r="BE1586" s="157">
        <v>3.5441535999999999E-9</v>
      </c>
      <c r="BF1586" s="157">
        <v>3.0627169E-13</v>
      </c>
      <c r="BG1586" s="157">
        <v>3.3751571999999999E-12</v>
      </c>
      <c r="BH1586" s="157">
        <v>0</v>
      </c>
      <c r="BI1586" s="157">
        <v>0</v>
      </c>
      <c r="BJ1586" s="157">
        <v>0</v>
      </c>
      <c r="BK1586" s="157">
        <v>0</v>
      </c>
      <c r="BL1586" s="157">
        <v>0</v>
      </c>
      <c r="BM1586" s="157">
        <v>0</v>
      </c>
      <c r="BN1586" s="157">
        <v>0</v>
      </c>
      <c r="BO1586" s="157">
        <v>0</v>
      </c>
      <c r="BP1586" s="157">
        <v>7.5760781999999999E-6</v>
      </c>
      <c r="BQ1586" s="157">
        <v>6.7680835E-4</v>
      </c>
      <c r="BR1586" s="157">
        <v>0</v>
      </c>
      <c r="BS1586" s="157">
        <v>0</v>
      </c>
      <c r="BT1586" s="157">
        <v>0</v>
      </c>
      <c r="BU1586"/>
      <c r="BV1586" s="155">
        <v>3.7873099999999998E-7</v>
      </c>
      <c r="BW1586" s="155">
        <v>2.3269353999999998E-8</v>
      </c>
      <c r="BX1586" s="155">
        <v>2.0382706E-7</v>
      </c>
      <c r="BY1586" s="155">
        <v>2.3860149000000001E-11</v>
      </c>
      <c r="BZ1586" s="155">
        <v>5.6065533000000001E-8</v>
      </c>
      <c r="CA1586" s="155">
        <v>0</v>
      </c>
      <c r="CB1586" s="155">
        <v>0</v>
      </c>
      <c r="CC1586" s="155">
        <v>0</v>
      </c>
      <c r="CD1586" s="155">
        <v>0</v>
      </c>
      <c r="CE1586" s="155">
        <v>7.2785785999999999E-11</v>
      </c>
      <c r="CF1586" s="155">
        <v>0</v>
      </c>
      <c r="CG1586" s="155">
        <v>0</v>
      </c>
      <c r="CH1586" s="155">
        <v>0</v>
      </c>
      <c r="CI1586" s="155">
        <v>1.1090659E-8</v>
      </c>
      <c r="CJ1586" s="155">
        <v>8.4381496999999996E-8</v>
      </c>
      <c r="CK1586" s="155">
        <v>2.5062801999999999E-13</v>
      </c>
      <c r="CL1586" s="155">
        <v>0</v>
      </c>
      <c r="CM1586"/>
      <c r="CN1586" s="284">
        <v>0</v>
      </c>
      <c r="CO1586" s="284">
        <v>7.3101744999999997E-3</v>
      </c>
      <c r="CP1586" s="285">
        <v>0</v>
      </c>
      <c r="CQ1586" s="284">
        <v>1.5920552999999999E-5</v>
      </c>
      <c r="CR1586" s="284">
        <v>0</v>
      </c>
      <c r="CS1586" s="284">
        <v>0</v>
      </c>
      <c r="CT1586" s="284">
        <v>2.0009240999999999E-6</v>
      </c>
      <c r="CU1586" s="284">
        <v>0</v>
      </c>
      <c r="CV1586" s="284">
        <v>0</v>
      </c>
      <c r="CW1586" s="284">
        <v>0</v>
      </c>
      <c r="CX1586"/>
      <c r="CY1586"/>
      <c r="CZ1586"/>
      <c r="DA1586"/>
      <c r="DB1586" s="212"/>
      <c r="DC1586" s="48"/>
      <c r="DD1586" s="48"/>
      <c r="DE1586" s="48"/>
      <c r="DF1586" s="48"/>
      <c r="DG1586" s="48"/>
      <c r="DH1586" s="48"/>
      <c r="DI1586" s="48"/>
      <c r="DJ1586" s="48"/>
      <c r="DK1586" s="48"/>
      <c r="DL1586" s="48"/>
    </row>
    <row r="1587" spans="1:116" ht="14.4">
      <c r="A1587" t="s">
        <v>2962</v>
      </c>
      <c r="B1587" s="188" t="s">
        <v>1375</v>
      </c>
      <c r="C1587" s="151" t="str">
        <f t="shared" si="375"/>
        <v>B.046.02.106</v>
      </c>
      <c r="D1587" s="54" t="s">
        <v>1376</v>
      </c>
      <c r="E1587" s="150" t="s">
        <v>440</v>
      </c>
      <c r="F1587" s="153" t="str">
        <f t="shared" si="376"/>
        <v>Electricity Northwest Territories production</v>
      </c>
      <c r="G1587" s="154">
        <f t="shared" si="377"/>
        <v>0.13386484666666668</v>
      </c>
      <c r="H1587"/>
      <c r="I1587"/>
      <c r="J1587" s="227">
        <f t="shared" si="368"/>
        <v>2.9034476772999997E-2</v>
      </c>
      <c r="K1587"/>
      <c r="L1587" s="280">
        <f t="shared" si="369"/>
        <v>2.4648463999999998E-3</v>
      </c>
      <c r="M1587" s="280">
        <f t="shared" si="370"/>
        <v>6.4425550999999996E-3</v>
      </c>
      <c r="N1587" s="281">
        <f t="shared" si="371"/>
        <v>4.7348273000000001E-5</v>
      </c>
      <c r="O1587" s="280">
        <v>2.0079726999999999E-2</v>
      </c>
      <c r="P1587" s="219">
        <v>4.7764373999999998E-3</v>
      </c>
      <c r="Q1587" s="219">
        <v>1.6661177E-3</v>
      </c>
      <c r="R1587" s="219">
        <v>1.4412144E-3</v>
      </c>
      <c r="S1587" s="219">
        <v>1.023632E-3</v>
      </c>
      <c r="T1587" s="219">
        <v>0</v>
      </c>
      <c r="U1587" s="219">
        <v>0</v>
      </c>
      <c r="V1587" s="219">
        <v>0</v>
      </c>
      <c r="W1587" s="286">
        <v>4.7348273000000001E-5</v>
      </c>
      <c r="X1587" s="219">
        <v>0</v>
      </c>
      <c r="Y1587" s="219">
        <v>0</v>
      </c>
      <c r="Z1587" s="219">
        <v>0</v>
      </c>
      <c r="AA1587" s="219">
        <v>0</v>
      </c>
      <c r="AB1587" s="219">
        <v>0</v>
      </c>
      <c r="AC1587"/>
      <c r="AD1587" s="227">
        <f t="shared" si="363"/>
        <v>2.0079726999999999E-2</v>
      </c>
      <c r="AE1587" s="227">
        <f t="shared" si="364"/>
        <v>8.9074015000000003E-3</v>
      </c>
      <c r="AF1587" s="227">
        <f t="shared" si="365"/>
        <v>6.4425550999999996E-3</v>
      </c>
      <c r="AG1587" s="227">
        <f t="shared" si="366"/>
        <v>6.4425550999999996E-3</v>
      </c>
      <c r="AH1587" s="227">
        <f t="shared" si="367"/>
        <v>4.7348273000000001E-5</v>
      </c>
      <c r="AI1587"/>
      <c r="AJ1587">
        <v>2.3451868999999999</v>
      </c>
      <c r="AK1587" s="155">
        <v>2.1116795000000002</v>
      </c>
      <c r="AL1587" s="155">
        <v>0</v>
      </c>
      <c r="AM1587" s="155">
        <v>0</v>
      </c>
      <c r="AN1587" s="155">
        <v>0</v>
      </c>
      <c r="AO1587" s="155">
        <v>2.5594693000000002E-2</v>
      </c>
      <c r="AP1587" s="155">
        <v>0.20791272999999999</v>
      </c>
      <c r="AQ1587"/>
      <c r="AR1587" s="156">
        <v>4.0638512999999999E-3</v>
      </c>
      <c r="AS1587" s="156">
        <v>3.7874663999999999E-3</v>
      </c>
      <c r="AT1587" s="156">
        <v>1.3105813999999999E-4</v>
      </c>
      <c r="AU1587" s="156">
        <v>1.4532681999999999E-4</v>
      </c>
      <c r="AV1587" s="282">
        <f t="shared" si="372"/>
        <v>2.2706633077799998E-7</v>
      </c>
      <c r="AW1587" s="282">
        <f t="shared" si="373"/>
        <v>4.84682461961E-10</v>
      </c>
      <c r="AX1587" s="283">
        <f t="shared" si="374"/>
        <v>2.0353896017100002E-2</v>
      </c>
      <c r="AY1587" s="157">
        <v>1.2422658E-7</v>
      </c>
      <c r="AZ1587" s="157">
        <v>3.7482157000000002E-10</v>
      </c>
      <c r="BA1587" s="157">
        <v>1.0240661E-14</v>
      </c>
      <c r="BB1587" s="157">
        <v>0</v>
      </c>
      <c r="BC1587" s="157">
        <v>0</v>
      </c>
      <c r="BD1587" s="157">
        <v>3.8620778000000001E-11</v>
      </c>
      <c r="BE1587" s="157">
        <v>1.0280113E-7</v>
      </c>
      <c r="BF1587" s="157">
        <v>8.8074213000000008E-12</v>
      </c>
      <c r="BG1587" s="157">
        <v>1.0104323E-10</v>
      </c>
      <c r="BH1587" s="157">
        <v>0</v>
      </c>
      <c r="BI1587" s="157">
        <v>0</v>
      </c>
      <c r="BJ1587" s="157">
        <v>0</v>
      </c>
      <c r="BK1587" s="157">
        <v>0</v>
      </c>
      <c r="BL1587" s="157">
        <v>0</v>
      </c>
      <c r="BM1587" s="157">
        <v>0</v>
      </c>
      <c r="BN1587" s="157">
        <v>0</v>
      </c>
      <c r="BO1587" s="157">
        <v>0</v>
      </c>
      <c r="BP1587" s="157">
        <v>1.8150171E-6</v>
      </c>
      <c r="BQ1587" s="157">
        <v>2.0352081000000001E-2</v>
      </c>
      <c r="BR1587" s="157">
        <v>0</v>
      </c>
      <c r="BS1587" s="157">
        <v>0</v>
      </c>
      <c r="BT1587" s="157">
        <v>0</v>
      </c>
      <c r="BU1587"/>
      <c r="BV1587" s="155">
        <v>8.7729120999999997E-6</v>
      </c>
      <c r="BW1587" s="155">
        <v>6.9662256000000002E-7</v>
      </c>
      <c r="BX1587" s="155">
        <v>3.7325071000000002E-6</v>
      </c>
      <c r="BY1587" s="155">
        <v>6.8614368999999997E-10</v>
      </c>
      <c r="BZ1587" s="155">
        <v>1.4900646000000001E-6</v>
      </c>
      <c r="CA1587" s="155">
        <v>0</v>
      </c>
      <c r="CB1587" s="155">
        <v>0</v>
      </c>
      <c r="CC1587" s="155">
        <v>0</v>
      </c>
      <c r="CD1587" s="155">
        <v>0</v>
      </c>
      <c r="CE1587" s="155">
        <v>2.0930928999999999E-9</v>
      </c>
      <c r="CF1587" s="155">
        <v>0</v>
      </c>
      <c r="CG1587" s="155">
        <v>0</v>
      </c>
      <c r="CH1587" s="155">
        <v>0</v>
      </c>
      <c r="CI1587" s="155">
        <v>3.2071592999999998E-7</v>
      </c>
      <c r="CJ1587" s="155">
        <v>2.5302226000000002E-6</v>
      </c>
      <c r="CK1587" s="155">
        <v>6.0043486999999999E-14</v>
      </c>
      <c r="CL1587" s="155">
        <v>0</v>
      </c>
      <c r="CM1587"/>
      <c r="CN1587" s="284">
        <v>0</v>
      </c>
      <c r="CO1587" s="284">
        <v>0.13386484000000001</v>
      </c>
      <c r="CP1587" s="285">
        <v>0</v>
      </c>
      <c r="CQ1587" s="284">
        <v>4.7661901000000003E-4</v>
      </c>
      <c r="CR1587" s="284">
        <v>0</v>
      </c>
      <c r="CS1587" s="284">
        <v>0</v>
      </c>
      <c r="CT1587" s="284">
        <v>5.4653693999999998E-5</v>
      </c>
      <c r="CU1587" s="284">
        <v>0</v>
      </c>
      <c r="CV1587" s="284">
        <v>0</v>
      </c>
      <c r="CW1587" s="284">
        <v>0</v>
      </c>
      <c r="CX1587"/>
      <c r="CY1587"/>
      <c r="CZ1587"/>
      <c r="DA1587"/>
      <c r="DB1587" s="212"/>
      <c r="DC1587" s="48"/>
      <c r="DD1587" s="48"/>
      <c r="DE1587" s="48"/>
      <c r="DF1587" s="48"/>
      <c r="DG1587" s="48"/>
      <c r="DH1587" s="48"/>
      <c r="DI1587" s="48"/>
      <c r="DJ1587" s="48"/>
      <c r="DK1587" s="48"/>
      <c r="DL1587" s="48"/>
    </row>
    <row r="1588" spans="1:116" ht="14.4">
      <c r="A1588" t="s">
        <v>2963</v>
      </c>
      <c r="B1588" s="188" t="s">
        <v>1375</v>
      </c>
      <c r="C1588" s="151" t="str">
        <f t="shared" si="375"/>
        <v>B.046.02.107</v>
      </c>
      <c r="D1588" s="54" t="s">
        <v>1376</v>
      </c>
      <c r="E1588" s="150" t="s">
        <v>440</v>
      </c>
      <c r="F1588" s="153" t="str">
        <f t="shared" si="376"/>
        <v>Electricity Nova Scotia production</v>
      </c>
      <c r="G1588" s="154">
        <f t="shared" si="377"/>
        <v>0.18432312666666667</v>
      </c>
      <c r="H1588"/>
      <c r="I1588"/>
      <c r="J1588" s="227">
        <f t="shared" si="368"/>
        <v>3.4958874708E-2</v>
      </c>
      <c r="K1588"/>
      <c r="L1588" s="280">
        <f t="shared" si="369"/>
        <v>2.9330668000000001E-3</v>
      </c>
      <c r="M1588" s="280">
        <f t="shared" si="370"/>
        <v>4.3084065000000005E-3</v>
      </c>
      <c r="N1588" s="281">
        <f t="shared" si="371"/>
        <v>6.8932408000000006E-5</v>
      </c>
      <c r="O1588" s="280">
        <v>2.7648468999999998E-2</v>
      </c>
      <c r="P1588" s="219">
        <v>2.1789571000000001E-3</v>
      </c>
      <c r="Q1588" s="219">
        <v>2.1294494E-3</v>
      </c>
      <c r="R1588" s="219">
        <v>1.8532971000000001E-3</v>
      </c>
      <c r="S1588" s="219">
        <v>1.0797697E-3</v>
      </c>
      <c r="T1588" s="219">
        <v>0</v>
      </c>
      <c r="U1588" s="219">
        <v>0</v>
      </c>
      <c r="V1588" s="219">
        <v>0</v>
      </c>
      <c r="W1588" s="286">
        <v>6.8932408000000006E-5</v>
      </c>
      <c r="X1588" s="219">
        <v>0</v>
      </c>
      <c r="Y1588" s="219">
        <v>0</v>
      </c>
      <c r="Z1588" s="219">
        <v>0</v>
      </c>
      <c r="AA1588" s="219">
        <v>0</v>
      </c>
      <c r="AB1588" s="219">
        <v>0</v>
      </c>
      <c r="AC1588"/>
      <c r="AD1588" s="227">
        <f t="shared" si="363"/>
        <v>2.7648468999999998E-2</v>
      </c>
      <c r="AE1588" s="227">
        <f t="shared" si="364"/>
        <v>7.2414733000000005E-3</v>
      </c>
      <c r="AF1588" s="227">
        <f t="shared" si="365"/>
        <v>4.3084065000000005E-3</v>
      </c>
      <c r="AG1588" s="227">
        <f t="shared" si="366"/>
        <v>4.3084065000000005E-3</v>
      </c>
      <c r="AH1588" s="227">
        <f t="shared" si="367"/>
        <v>6.8932408000000006E-5</v>
      </c>
      <c r="AI1588"/>
      <c r="AJ1588">
        <v>2.3786130999999999</v>
      </c>
      <c r="AK1588" s="155">
        <v>1.9881887</v>
      </c>
      <c r="AL1588" s="155">
        <v>0</v>
      </c>
      <c r="AM1588" s="155">
        <v>0</v>
      </c>
      <c r="AN1588" s="155">
        <v>0.11351114</v>
      </c>
      <c r="AO1588" s="155">
        <v>0.16256127000000001</v>
      </c>
      <c r="AP1588" s="155">
        <v>0.11435202999999999</v>
      </c>
      <c r="AQ1588"/>
      <c r="AR1588" s="156">
        <v>4.0021685000000001E-3</v>
      </c>
      <c r="AS1588" s="156">
        <v>3.7965431999999999E-3</v>
      </c>
      <c r="AT1588" s="156">
        <v>1.5508504000000001E-4</v>
      </c>
      <c r="AU1588" s="156">
        <v>5.0540227000000002E-5</v>
      </c>
      <c r="AV1588" s="282">
        <f t="shared" si="372"/>
        <v>2.2761049851700002E-7</v>
      </c>
      <c r="AW1588" s="282">
        <f t="shared" si="373"/>
        <v>5.7353935171899998E-10</v>
      </c>
      <c r="AX1588" s="283">
        <f t="shared" si="374"/>
        <v>7.0784632090000006E-3</v>
      </c>
      <c r="AY1588" s="157">
        <v>1.7105186000000001E-7</v>
      </c>
      <c r="AZ1588" s="157">
        <v>5.1610476000000001E-10</v>
      </c>
      <c r="BA1588" s="157">
        <v>1.4100718999999999E-14</v>
      </c>
      <c r="BB1588" s="157">
        <v>0</v>
      </c>
      <c r="BC1588" s="157">
        <v>0</v>
      </c>
      <c r="BD1588" s="157">
        <v>4.9663517000000001E-11</v>
      </c>
      <c r="BE1588" s="157">
        <v>5.6508975000000002E-8</v>
      </c>
      <c r="BF1588" s="157">
        <v>1.1325704E-11</v>
      </c>
      <c r="BG1588" s="157">
        <v>4.6094786999999997E-11</v>
      </c>
      <c r="BH1588" s="157">
        <v>0</v>
      </c>
      <c r="BI1588" s="157">
        <v>0</v>
      </c>
      <c r="BJ1588" s="157">
        <v>0</v>
      </c>
      <c r="BK1588" s="157">
        <v>0</v>
      </c>
      <c r="BL1588" s="157">
        <v>0</v>
      </c>
      <c r="BM1588" s="157">
        <v>0</v>
      </c>
      <c r="BN1588" s="157">
        <v>0</v>
      </c>
      <c r="BO1588" s="157">
        <v>0</v>
      </c>
      <c r="BP1588" s="157">
        <v>2.6424089999999999E-6</v>
      </c>
      <c r="BQ1588" s="157">
        <v>7.0758208000000003E-3</v>
      </c>
      <c r="BR1588" s="157">
        <v>0</v>
      </c>
      <c r="BS1588" s="157">
        <v>0</v>
      </c>
      <c r="BT1588" s="157">
        <v>0</v>
      </c>
      <c r="BU1588"/>
      <c r="BV1588" s="155">
        <v>9.4366333000000005E-6</v>
      </c>
      <c r="BW1588" s="155">
        <v>3.1779139E-7</v>
      </c>
      <c r="BX1588" s="155">
        <v>5.1394178999999996E-6</v>
      </c>
      <c r="BY1588" s="155">
        <v>8.8233096999999997E-10</v>
      </c>
      <c r="BZ1588" s="155">
        <v>1.2282560999999999E-6</v>
      </c>
      <c r="CA1588" s="155">
        <v>0</v>
      </c>
      <c r="CB1588" s="155">
        <v>0</v>
      </c>
      <c r="CC1588" s="155">
        <v>0</v>
      </c>
      <c r="CD1588" s="155">
        <v>0</v>
      </c>
      <c r="CE1588" s="155">
        <v>2.6915654999999998E-9</v>
      </c>
      <c r="CF1588" s="155">
        <v>0</v>
      </c>
      <c r="CG1588" s="155">
        <v>0</v>
      </c>
      <c r="CH1588" s="155">
        <v>0</v>
      </c>
      <c r="CI1588" s="155">
        <v>3.7489665000000003E-7</v>
      </c>
      <c r="CJ1588" s="155">
        <v>2.3726973000000001E-6</v>
      </c>
      <c r="CK1588" s="155">
        <v>8.7414848000000001E-14</v>
      </c>
      <c r="CL1588" s="155">
        <v>0</v>
      </c>
      <c r="CM1588"/>
      <c r="CN1588" s="284">
        <v>0</v>
      </c>
      <c r="CO1588" s="284">
        <v>0.18432313</v>
      </c>
      <c r="CP1588" s="285">
        <v>0</v>
      </c>
      <c r="CQ1588" s="284">
        <v>2.1742824E-4</v>
      </c>
      <c r="CR1588" s="284">
        <v>0</v>
      </c>
      <c r="CS1588" s="284">
        <v>0</v>
      </c>
      <c r="CT1588" s="284">
        <v>4.0214203E-5</v>
      </c>
      <c r="CU1588" s="284">
        <v>0</v>
      </c>
      <c r="CV1588" s="284">
        <v>0</v>
      </c>
      <c r="CW1588" s="284">
        <v>0</v>
      </c>
      <c r="CX1588"/>
      <c r="CY1588"/>
      <c r="CZ1588"/>
      <c r="DA1588"/>
      <c r="DB1588" s="212"/>
      <c r="DC1588" s="48"/>
      <c r="DD1588" s="48"/>
      <c r="DE1588" s="48"/>
      <c r="DF1588" s="48"/>
      <c r="DG1588" s="48"/>
      <c r="DH1588" s="48"/>
      <c r="DI1588" s="48"/>
      <c r="DJ1588" s="48"/>
      <c r="DK1588" s="48"/>
      <c r="DL1588" s="48"/>
    </row>
    <row r="1589" spans="1:116" ht="14.4">
      <c r="A1589" t="s">
        <v>2964</v>
      </c>
      <c r="B1589" s="188" t="s">
        <v>1375</v>
      </c>
      <c r="C1589" s="151" t="str">
        <f t="shared" si="375"/>
        <v>B.046.02.108</v>
      </c>
      <c r="D1589" s="54" t="s">
        <v>1376</v>
      </c>
      <c r="E1589" s="150" t="s">
        <v>440</v>
      </c>
      <c r="F1589" s="153" t="str">
        <f t="shared" si="376"/>
        <v>Electricity Nunavut production</v>
      </c>
      <c r="G1589" s="154">
        <f t="shared" si="377"/>
        <v>0.23385496000000003</v>
      </c>
      <c r="H1589"/>
      <c r="I1589"/>
      <c r="J1589" s="227">
        <f t="shared" si="368"/>
        <v>4.6695223512630002E-2</v>
      </c>
      <c r="K1589"/>
      <c r="L1589" s="280">
        <f t="shared" si="369"/>
        <v>2.8719282999999998E-3</v>
      </c>
      <c r="M1589" s="280">
        <f t="shared" si="370"/>
        <v>8.744920199999999E-3</v>
      </c>
      <c r="N1589" s="281">
        <f t="shared" si="371"/>
        <v>1.3101262999999999E-7</v>
      </c>
      <c r="O1589" s="280">
        <v>3.5078244000000001E-2</v>
      </c>
      <c r="P1589" s="219">
        <v>6.8957419999999998E-3</v>
      </c>
      <c r="Q1589" s="219">
        <v>1.8491782E-3</v>
      </c>
      <c r="R1589" s="219">
        <v>1.5657374999999999E-3</v>
      </c>
      <c r="S1589" s="219">
        <v>1.3061908000000001E-3</v>
      </c>
      <c r="T1589" s="219">
        <v>0</v>
      </c>
      <c r="U1589" s="219">
        <v>0</v>
      </c>
      <c r="V1589" s="219">
        <v>0</v>
      </c>
      <c r="W1589" s="286">
        <v>1.3101262999999999E-7</v>
      </c>
      <c r="X1589" s="219">
        <v>0</v>
      </c>
      <c r="Y1589" s="219">
        <v>0</v>
      </c>
      <c r="Z1589" s="219">
        <v>0</v>
      </c>
      <c r="AA1589" s="219">
        <v>0</v>
      </c>
      <c r="AB1589" s="219">
        <v>0</v>
      </c>
      <c r="AC1589"/>
      <c r="AD1589" s="227">
        <f t="shared" si="363"/>
        <v>3.5078244000000001E-2</v>
      </c>
      <c r="AE1589" s="227">
        <f t="shared" si="364"/>
        <v>1.1616848500000001E-2</v>
      </c>
      <c r="AF1589" s="227">
        <f t="shared" si="365"/>
        <v>8.744920199999999E-3</v>
      </c>
      <c r="AG1589" s="227">
        <f t="shared" si="366"/>
        <v>8.744920199999999E-3</v>
      </c>
      <c r="AH1589" s="227">
        <f t="shared" si="367"/>
        <v>1.3101262999999999E-7</v>
      </c>
      <c r="AI1589"/>
      <c r="AJ1589">
        <v>2.7907391000000001</v>
      </c>
      <c r="AK1589" s="155">
        <v>2.7902452000000002</v>
      </c>
      <c r="AL1589" s="155">
        <v>0</v>
      </c>
      <c r="AM1589" s="155">
        <v>0</v>
      </c>
      <c r="AN1589" s="155">
        <v>0</v>
      </c>
      <c r="AO1589" s="155">
        <v>4.9388400999999995E-4</v>
      </c>
      <c r="AP1589" s="155">
        <v>0</v>
      </c>
      <c r="AQ1589"/>
      <c r="AR1589" s="156">
        <v>6.4695079000000001E-3</v>
      </c>
      <c r="AS1589" s="156">
        <v>6.0511910999999996E-3</v>
      </c>
      <c r="AT1589" s="156">
        <v>2.1909330000000001E-4</v>
      </c>
      <c r="AU1589" s="156">
        <v>1.9922354000000001E-4</v>
      </c>
      <c r="AV1589" s="282">
        <f t="shared" si="372"/>
        <v>3.6278123767099998E-7</v>
      </c>
      <c r="AW1589" s="282">
        <f t="shared" si="373"/>
        <v>8.1025627550400001E-10</v>
      </c>
      <c r="AX1589" s="283">
        <f t="shared" si="374"/>
        <v>2.7902457022150901E-2</v>
      </c>
      <c r="AY1589" s="157">
        <v>2.1701740000000001E-7</v>
      </c>
      <c r="AZ1589" s="157">
        <v>6.5479389000000003E-10</v>
      </c>
      <c r="BA1589" s="157">
        <v>1.7889904000000002E-14</v>
      </c>
      <c r="BB1589" s="157">
        <v>0</v>
      </c>
      <c r="BC1589" s="157">
        <v>0</v>
      </c>
      <c r="BD1589" s="157">
        <v>4.1957671000000003E-11</v>
      </c>
      <c r="BE1589" s="157">
        <v>1.4572188E-7</v>
      </c>
      <c r="BF1589" s="157">
        <v>9.5683956000000002E-12</v>
      </c>
      <c r="BG1589" s="157">
        <v>1.4587609999999999E-10</v>
      </c>
      <c r="BH1589" s="157">
        <v>0</v>
      </c>
      <c r="BI1589" s="157">
        <v>0</v>
      </c>
      <c r="BJ1589" s="157">
        <v>0</v>
      </c>
      <c r="BK1589" s="157">
        <v>0</v>
      </c>
      <c r="BL1589" s="157">
        <v>0</v>
      </c>
      <c r="BM1589" s="157">
        <v>0</v>
      </c>
      <c r="BN1589" s="157">
        <v>0</v>
      </c>
      <c r="BO1589" s="157">
        <v>0</v>
      </c>
      <c r="BP1589" s="157">
        <v>5.0221509000000004E-9</v>
      </c>
      <c r="BQ1589" s="157">
        <v>2.7902452000000001E-2</v>
      </c>
      <c r="BR1589" s="157">
        <v>0</v>
      </c>
      <c r="BS1589" s="157">
        <v>0</v>
      </c>
      <c r="BT1589" s="157">
        <v>0</v>
      </c>
      <c r="BU1589"/>
      <c r="BV1589" s="155">
        <v>1.3260532E-5</v>
      </c>
      <c r="BW1589" s="155">
        <v>1.0057139E-6</v>
      </c>
      <c r="BX1589" s="155">
        <v>6.5204967999999999E-6</v>
      </c>
      <c r="BY1589" s="155">
        <v>7.4542751999999999E-10</v>
      </c>
      <c r="BZ1589" s="155">
        <v>1.9975864999999999E-6</v>
      </c>
      <c r="CA1589" s="155">
        <v>0</v>
      </c>
      <c r="CB1589" s="155">
        <v>0</v>
      </c>
      <c r="CC1589" s="155">
        <v>0</v>
      </c>
      <c r="CD1589" s="155">
        <v>0</v>
      </c>
      <c r="CE1589" s="155">
        <v>2.2739391999999999E-9</v>
      </c>
      <c r="CF1589" s="155">
        <v>0</v>
      </c>
      <c r="CG1589" s="155">
        <v>0</v>
      </c>
      <c r="CH1589" s="155">
        <v>0</v>
      </c>
      <c r="CI1589" s="155">
        <v>3.6458327999999999E-7</v>
      </c>
      <c r="CJ1589" s="155">
        <v>3.3691319000000002E-6</v>
      </c>
      <c r="CK1589" s="155">
        <v>1.6614028E-16</v>
      </c>
      <c r="CL1589" s="155">
        <v>0</v>
      </c>
      <c r="CM1589"/>
      <c r="CN1589" s="284">
        <v>0</v>
      </c>
      <c r="CO1589" s="284">
        <v>0.23385496</v>
      </c>
      <c r="CP1589" s="285">
        <v>0</v>
      </c>
      <c r="CQ1589" s="284">
        <v>6.8809480000000004E-4</v>
      </c>
      <c r="CR1589" s="284">
        <v>0</v>
      </c>
      <c r="CS1589" s="284">
        <v>0</v>
      </c>
      <c r="CT1589" s="284">
        <v>7.4623565999999995E-5</v>
      </c>
      <c r="CU1589" s="284">
        <v>0</v>
      </c>
      <c r="CV1589" s="284">
        <v>0</v>
      </c>
      <c r="CW1589" s="284">
        <v>0</v>
      </c>
      <c r="CX1589"/>
      <c r="CY1589"/>
      <c r="CZ1589"/>
      <c r="DA1589"/>
      <c r="DB1589" s="212"/>
      <c r="DC1589" s="48"/>
      <c r="DD1589" s="48"/>
      <c r="DE1589" s="48"/>
      <c r="DF1589" s="48"/>
      <c r="DG1589" s="48"/>
      <c r="DH1589" s="48"/>
      <c r="DI1589" s="48"/>
      <c r="DJ1589" s="48"/>
      <c r="DK1589" s="48"/>
      <c r="DL1589" s="48"/>
    </row>
    <row r="1590" spans="1:116" ht="14.4">
      <c r="A1590" t="s">
        <v>2965</v>
      </c>
      <c r="B1590" s="188" t="s">
        <v>1375</v>
      </c>
      <c r="C1590" s="151" t="str">
        <f t="shared" si="375"/>
        <v>B.046.02.109</v>
      </c>
      <c r="D1590" s="54" t="s">
        <v>1376</v>
      </c>
      <c r="E1590" s="150" t="s">
        <v>440</v>
      </c>
      <c r="F1590" s="153" t="str">
        <f t="shared" si="376"/>
        <v>Electricity Ontario production</v>
      </c>
      <c r="G1590" s="154">
        <f t="shared" si="377"/>
        <v>2.7100709333333334E-2</v>
      </c>
      <c r="H1590"/>
      <c r="I1590"/>
      <c r="J1590" s="227">
        <f t="shared" si="368"/>
        <v>1.9190938104999999E-2</v>
      </c>
      <c r="K1590"/>
      <c r="L1590" s="280">
        <f t="shared" si="369"/>
        <v>6.8308530000000004E-4</v>
      </c>
      <c r="M1590" s="280">
        <f t="shared" si="370"/>
        <v>1.2114237199999998E-3</v>
      </c>
      <c r="N1590" s="281">
        <f t="shared" si="371"/>
        <v>1.3231322685E-2</v>
      </c>
      <c r="O1590" s="280">
        <v>4.0651063999999999E-3</v>
      </c>
      <c r="P1590" s="286">
        <v>6.7219228999999998E-4</v>
      </c>
      <c r="Q1590" s="286">
        <v>5.3923142999999995E-4</v>
      </c>
      <c r="R1590" s="286">
        <v>4.8496336000000001E-4</v>
      </c>
      <c r="S1590" s="286">
        <v>1.9812194000000001E-4</v>
      </c>
      <c r="T1590" s="219">
        <v>0</v>
      </c>
      <c r="U1590" s="219">
        <v>0</v>
      </c>
      <c r="V1590" s="219">
        <v>0</v>
      </c>
      <c r="W1590" s="286">
        <v>7.9631684999999998E-5</v>
      </c>
      <c r="X1590" s="219">
        <v>0</v>
      </c>
      <c r="Y1590" s="219">
        <v>1.3151691E-2</v>
      </c>
      <c r="Z1590" s="219">
        <v>0</v>
      </c>
      <c r="AA1590" s="219">
        <v>0</v>
      </c>
      <c r="AB1590" s="219">
        <v>0</v>
      </c>
      <c r="AC1590"/>
      <c r="AD1590" s="227">
        <f t="shared" si="363"/>
        <v>4.0651063999999999E-3</v>
      </c>
      <c r="AE1590" s="227">
        <f t="shared" si="364"/>
        <v>1.8945090199999999E-3</v>
      </c>
      <c r="AF1590" s="227">
        <f t="shared" si="365"/>
        <v>1.2114237199999998E-3</v>
      </c>
      <c r="AG1590" s="227">
        <f t="shared" si="366"/>
        <v>1.2114237199999998E-3</v>
      </c>
      <c r="AH1590" s="227">
        <f t="shared" si="367"/>
        <v>1.3231322685E-2</v>
      </c>
      <c r="AI1590"/>
      <c r="AJ1590">
        <v>2.5419816000000002</v>
      </c>
      <c r="AK1590" s="155">
        <v>0.33315623999999999</v>
      </c>
      <c r="AL1590" s="155">
        <v>1.8221046999999999</v>
      </c>
      <c r="AM1590" s="155">
        <v>0</v>
      </c>
      <c r="AN1590" s="155">
        <v>1.9998235E-2</v>
      </c>
      <c r="AO1590" s="155">
        <v>9.8604142000000006E-2</v>
      </c>
      <c r="AP1590" s="155">
        <v>0.26811833000000002</v>
      </c>
      <c r="AQ1590"/>
      <c r="AR1590" s="156">
        <v>7.190721E-4</v>
      </c>
      <c r="AS1590" s="156">
        <v>6.7516978999999997E-4</v>
      </c>
      <c r="AT1590" s="156">
        <v>2.5165486E-5</v>
      </c>
      <c r="AU1590" s="156">
        <v>1.8736823999999999E-5</v>
      </c>
      <c r="AV1590" s="282">
        <f t="shared" si="372"/>
        <v>4.047780475E-8</v>
      </c>
      <c r="AW1590" s="282">
        <f t="shared" si="373"/>
        <v>9.3067628204299997E-11</v>
      </c>
      <c r="AX1590" s="283">
        <f t="shared" si="374"/>
        <v>2.6242049590000003E-3</v>
      </c>
      <c r="AY1590" s="157">
        <v>2.5149457999999999E-8</v>
      </c>
      <c r="AZ1590" s="157">
        <v>7.5881985999999997E-11</v>
      </c>
      <c r="BA1590" s="157">
        <v>2.0732042999999999E-15</v>
      </c>
      <c r="BB1590" s="157">
        <v>0</v>
      </c>
      <c r="BC1590" s="157">
        <v>0</v>
      </c>
      <c r="BD1590" s="157">
        <v>1.2995749999999999E-11</v>
      </c>
      <c r="BE1590" s="157">
        <v>1.5315351000000001E-8</v>
      </c>
      <c r="BF1590" s="157">
        <v>2.963665E-12</v>
      </c>
      <c r="BG1590" s="157">
        <v>1.4219904E-11</v>
      </c>
      <c r="BH1590" s="157">
        <v>0</v>
      </c>
      <c r="BI1590" s="157">
        <v>0</v>
      </c>
      <c r="BJ1590" s="157">
        <v>0</v>
      </c>
      <c r="BK1590" s="157">
        <v>0</v>
      </c>
      <c r="BL1590" s="157">
        <v>0</v>
      </c>
      <c r="BM1590" s="157">
        <v>0</v>
      </c>
      <c r="BN1590" s="157">
        <v>0</v>
      </c>
      <c r="BO1590" s="157">
        <v>0</v>
      </c>
      <c r="BP1590" s="157">
        <v>2.2021959000000001E-5</v>
      </c>
      <c r="BQ1590" s="157">
        <v>2.6021830000000001E-3</v>
      </c>
      <c r="BR1590" s="157">
        <v>0</v>
      </c>
      <c r="BS1590" s="157">
        <v>0</v>
      </c>
      <c r="BT1590" s="157">
        <v>0</v>
      </c>
      <c r="BU1590"/>
      <c r="BV1590" s="155">
        <v>3.9283542000000002E-6</v>
      </c>
      <c r="BW1590" s="155">
        <v>9.8036311999999999E-8</v>
      </c>
      <c r="BX1590" s="155">
        <v>7.5563967999999996E-7</v>
      </c>
      <c r="BY1590" s="155">
        <v>2.3088482999999999E-10</v>
      </c>
      <c r="BZ1590" s="155">
        <v>2.5809089999999999E-7</v>
      </c>
      <c r="CA1590" s="155">
        <v>0</v>
      </c>
      <c r="CB1590" s="155">
        <v>0</v>
      </c>
      <c r="CC1590" s="155">
        <v>0</v>
      </c>
      <c r="CD1590" s="155">
        <v>0</v>
      </c>
      <c r="CE1590" s="155">
        <v>7.0431806999999999E-10</v>
      </c>
      <c r="CF1590" s="155">
        <v>0</v>
      </c>
      <c r="CG1590" s="155">
        <v>0</v>
      </c>
      <c r="CH1590" s="155">
        <v>0</v>
      </c>
      <c r="CI1590" s="155">
        <v>9.9067225999999996E-8</v>
      </c>
      <c r="CJ1590" s="155">
        <v>2.7165846999999999E-6</v>
      </c>
      <c r="CK1590" s="155">
        <v>1.0098286E-13</v>
      </c>
      <c r="CL1590" s="155">
        <v>0</v>
      </c>
      <c r="CM1590"/>
      <c r="CN1590" s="284">
        <v>0</v>
      </c>
      <c r="CO1590" s="284">
        <v>2.7100709000000001E-2</v>
      </c>
      <c r="CP1590" s="285">
        <v>0</v>
      </c>
      <c r="CQ1590" s="284">
        <v>6.7075017000000004E-5</v>
      </c>
      <c r="CR1590" s="284">
        <v>0</v>
      </c>
      <c r="CS1590" s="284">
        <v>0</v>
      </c>
      <c r="CT1590" s="284">
        <v>9.0397248999999993E-6</v>
      </c>
      <c r="CU1590" s="284">
        <v>0</v>
      </c>
      <c r="CV1590" s="284">
        <v>0</v>
      </c>
      <c r="CW1590" s="284">
        <v>0</v>
      </c>
      <c r="CX1590"/>
      <c r="CY1590"/>
      <c r="CZ1590"/>
      <c r="DA1590"/>
      <c r="DB1590" s="212"/>
      <c r="DC1590" s="48"/>
      <c r="DD1590" s="48"/>
      <c r="DE1590" s="48"/>
      <c r="DF1590" s="48"/>
      <c r="DG1590" s="48"/>
      <c r="DH1590" s="48"/>
      <c r="DI1590" s="48"/>
      <c r="DJ1590" s="48"/>
      <c r="DK1590" s="48"/>
      <c r="DL1590" s="48"/>
    </row>
    <row r="1591" spans="1:116" ht="14.4">
      <c r="A1591" t="s">
        <v>2966</v>
      </c>
      <c r="B1591" s="188" t="s">
        <v>1375</v>
      </c>
      <c r="C1591" s="151" t="str">
        <f t="shared" si="375"/>
        <v>B.046.02.110</v>
      </c>
      <c r="D1591" s="54" t="s">
        <v>1376</v>
      </c>
      <c r="E1591" s="150" t="s">
        <v>440</v>
      </c>
      <c r="F1591" s="153" t="str">
        <f t="shared" si="376"/>
        <v>Electricity New Brunswick production</v>
      </c>
      <c r="G1591" s="154">
        <f t="shared" si="377"/>
        <v>7.8755366666666674E-2</v>
      </c>
      <c r="H1591"/>
      <c r="I1591"/>
      <c r="J1591" s="227">
        <f t="shared" si="368"/>
        <v>2.4596205418999997E-2</v>
      </c>
      <c r="K1591"/>
      <c r="L1591" s="280">
        <f t="shared" si="369"/>
        <v>1.4468430300000001E-3</v>
      </c>
      <c r="M1591" s="280">
        <f t="shared" si="370"/>
        <v>2.4023109999999999E-3</v>
      </c>
      <c r="N1591" s="281">
        <f t="shared" si="371"/>
        <v>8.933746389E-3</v>
      </c>
      <c r="O1591" s="280">
        <v>1.1813305E-2</v>
      </c>
      <c r="P1591" s="219">
        <v>1.3296833E-3</v>
      </c>
      <c r="Q1591" s="219">
        <v>1.0726277000000001E-3</v>
      </c>
      <c r="R1591" s="219">
        <v>9.4041521999999999E-4</v>
      </c>
      <c r="S1591" s="219">
        <v>5.0642780999999996E-4</v>
      </c>
      <c r="T1591" s="219">
        <v>0</v>
      </c>
      <c r="U1591" s="219">
        <v>0</v>
      </c>
      <c r="V1591" s="219">
        <v>0</v>
      </c>
      <c r="W1591" s="286">
        <v>6.6412389000000005E-5</v>
      </c>
      <c r="X1591" s="219">
        <v>0</v>
      </c>
      <c r="Y1591" s="219">
        <v>8.8673339999999993E-3</v>
      </c>
      <c r="Z1591" s="219">
        <v>0</v>
      </c>
      <c r="AA1591" s="219">
        <v>0</v>
      </c>
      <c r="AB1591" s="219">
        <v>0</v>
      </c>
      <c r="AC1591"/>
      <c r="AD1591" s="227">
        <f t="shared" si="363"/>
        <v>1.1813305E-2</v>
      </c>
      <c r="AE1591" s="227">
        <f t="shared" si="364"/>
        <v>3.8491540299999999E-3</v>
      </c>
      <c r="AF1591" s="227">
        <f t="shared" si="365"/>
        <v>2.4023109999999999E-3</v>
      </c>
      <c r="AG1591" s="227">
        <f t="shared" si="366"/>
        <v>2.4023109999999999E-3</v>
      </c>
      <c r="AH1591" s="227">
        <f t="shared" si="367"/>
        <v>8.933746389E-3</v>
      </c>
      <c r="AI1591"/>
      <c r="AJ1591">
        <v>2.5356508999999998</v>
      </c>
      <c r="AK1591" s="155">
        <v>0.85343022000000002</v>
      </c>
      <c r="AL1591" s="155">
        <v>1.2285272</v>
      </c>
      <c r="AM1591" s="155">
        <v>0</v>
      </c>
      <c r="AN1591" s="155">
        <v>0.13455143999999999</v>
      </c>
      <c r="AO1591" s="155">
        <v>5.0713426999999998E-2</v>
      </c>
      <c r="AP1591" s="155">
        <v>0.26842854999999999</v>
      </c>
      <c r="AQ1591"/>
      <c r="AR1591" s="156">
        <v>1.8563141E-3</v>
      </c>
      <c r="AS1591" s="156">
        <v>1.7547730000000001E-3</v>
      </c>
      <c r="AT1591" s="156">
        <v>6.8788906000000004E-5</v>
      </c>
      <c r="AU1591" s="156">
        <v>3.2752242000000003E-5</v>
      </c>
      <c r="AV1591" s="282">
        <f t="shared" si="372"/>
        <v>1.05202216669E-7</v>
      </c>
      <c r="AW1591" s="282">
        <f t="shared" si="373"/>
        <v>2.5439683668550001E-10</v>
      </c>
      <c r="AX1591" s="283">
        <f t="shared" si="374"/>
        <v>4.5871487539999997E-3</v>
      </c>
      <c r="AY1591" s="157">
        <v>7.3084980000000003E-8</v>
      </c>
      <c r="AZ1591" s="157">
        <v>2.2051502E-10</v>
      </c>
      <c r="BA1591" s="157">
        <v>6.0247854999999999E-15</v>
      </c>
      <c r="BB1591" s="157">
        <v>0</v>
      </c>
      <c r="BC1591" s="157">
        <v>0</v>
      </c>
      <c r="BD1591" s="157">
        <v>2.5200668999999999E-11</v>
      </c>
      <c r="BE1591" s="157">
        <v>3.2092035999999999E-8</v>
      </c>
      <c r="BF1591" s="157">
        <v>5.7469818999999997E-12</v>
      </c>
      <c r="BG1591" s="157">
        <v>2.8128809999999999E-11</v>
      </c>
      <c r="BH1591" s="157">
        <v>0</v>
      </c>
      <c r="BI1591" s="157">
        <v>0</v>
      </c>
      <c r="BJ1591" s="157">
        <v>0</v>
      </c>
      <c r="BK1591" s="157">
        <v>0</v>
      </c>
      <c r="BL1591" s="157">
        <v>0</v>
      </c>
      <c r="BM1591" s="157">
        <v>0</v>
      </c>
      <c r="BN1591" s="157">
        <v>0</v>
      </c>
      <c r="BO1591" s="157">
        <v>0</v>
      </c>
      <c r="BP1591" s="157">
        <v>1.5335654E-5</v>
      </c>
      <c r="BQ1591" s="157">
        <v>4.5718130999999997E-3</v>
      </c>
      <c r="BR1591" s="157">
        <v>0</v>
      </c>
      <c r="BS1591" s="157">
        <v>0</v>
      </c>
      <c r="BT1591" s="157">
        <v>0</v>
      </c>
      <c r="BU1591"/>
      <c r="BV1591" s="155">
        <v>5.7801599999999999E-6</v>
      </c>
      <c r="BW1591" s="155">
        <v>1.9392851000000001E-7</v>
      </c>
      <c r="BX1591" s="155">
        <v>2.1959085999999999E-6</v>
      </c>
      <c r="BY1591" s="155">
        <v>4.4771962999999999E-10</v>
      </c>
      <c r="BZ1591" s="155">
        <v>6.1303906999999995E-7</v>
      </c>
      <c r="CA1591" s="155">
        <v>0</v>
      </c>
      <c r="CB1591" s="155">
        <v>0</v>
      </c>
      <c r="CC1591" s="155">
        <v>0</v>
      </c>
      <c r="CD1591" s="155">
        <v>0</v>
      </c>
      <c r="CE1591" s="155">
        <v>1.3657763000000001E-9</v>
      </c>
      <c r="CF1591" s="155">
        <v>0</v>
      </c>
      <c r="CG1591" s="155">
        <v>0</v>
      </c>
      <c r="CH1591" s="155">
        <v>0</v>
      </c>
      <c r="CI1591" s="155">
        <v>1.9235398999999999E-7</v>
      </c>
      <c r="CJ1591" s="155">
        <v>2.5831162000000002E-6</v>
      </c>
      <c r="CK1591" s="155">
        <v>8.4219151999999995E-14</v>
      </c>
      <c r="CL1591" s="155">
        <v>0</v>
      </c>
      <c r="CM1591"/>
      <c r="CN1591" s="284">
        <v>0</v>
      </c>
      <c r="CO1591" s="284">
        <v>7.8755365999999993E-2</v>
      </c>
      <c r="CP1591" s="285">
        <v>0</v>
      </c>
      <c r="CQ1591" s="284">
        <v>1.3268306000000001E-4</v>
      </c>
      <c r="CR1591" s="284">
        <v>0</v>
      </c>
      <c r="CS1591" s="284">
        <v>0</v>
      </c>
      <c r="CT1591" s="284">
        <v>2.0737530000000001E-5</v>
      </c>
      <c r="CU1591" s="284">
        <v>0</v>
      </c>
      <c r="CV1591" s="284">
        <v>0</v>
      </c>
      <c r="CW1591" s="284">
        <v>0</v>
      </c>
      <c r="CX1591"/>
      <c r="CY1591"/>
      <c r="CZ1591"/>
      <c r="DA1591"/>
      <c r="DB1591" s="212"/>
      <c r="DC1591" s="48"/>
      <c r="DD1591" s="48"/>
      <c r="DE1591" s="48"/>
      <c r="DF1591" s="48"/>
      <c r="DG1591" s="48"/>
      <c r="DH1591" s="48"/>
      <c r="DI1591" s="48"/>
      <c r="DJ1591" s="48"/>
      <c r="DK1591" s="48"/>
      <c r="DL1591" s="48"/>
    </row>
    <row r="1592" spans="1:116" ht="14.4">
      <c r="A1592" t="s">
        <v>2967</v>
      </c>
      <c r="B1592" s="188" t="s">
        <v>1375</v>
      </c>
      <c r="C1592" s="151" t="str">
        <f t="shared" si="375"/>
        <v>B.046.02.111</v>
      </c>
      <c r="D1592" s="54" t="s">
        <v>1376</v>
      </c>
      <c r="E1592" s="150" t="s">
        <v>440</v>
      </c>
      <c r="F1592" s="153" t="str">
        <f t="shared" si="376"/>
        <v>Electricity Quebec production</v>
      </c>
      <c r="G1592" s="154">
        <f t="shared" si="377"/>
        <v>2.7426083333333337E-3</v>
      </c>
      <c r="H1592"/>
      <c r="I1592"/>
      <c r="J1592" s="227">
        <f t="shared" si="368"/>
        <v>7.3477380600000001E-4</v>
      </c>
      <c r="K1592"/>
      <c r="L1592" s="280">
        <f t="shared" si="369"/>
        <v>4.6143232999999999E-5</v>
      </c>
      <c r="M1592" s="280">
        <f t="shared" si="370"/>
        <v>7.1752502999999996E-5</v>
      </c>
      <c r="N1592" s="281">
        <f t="shared" si="371"/>
        <v>2.0548682000000001E-4</v>
      </c>
      <c r="O1592" s="280">
        <v>4.1139125000000002E-4</v>
      </c>
      <c r="P1592" s="286">
        <v>4.2752217E-5</v>
      </c>
      <c r="Q1592" s="286">
        <v>2.9000285999999999E-5</v>
      </c>
      <c r="R1592" s="286">
        <v>2.4997699E-5</v>
      </c>
      <c r="S1592" s="286">
        <v>2.1145533999999999E-5</v>
      </c>
      <c r="T1592" s="219">
        <v>0</v>
      </c>
      <c r="U1592" s="219">
        <v>0</v>
      </c>
      <c r="V1592" s="219">
        <v>0</v>
      </c>
      <c r="W1592" s="219">
        <v>2.0548682000000001E-4</v>
      </c>
      <c r="X1592" s="219">
        <v>0</v>
      </c>
      <c r="Y1592" s="219">
        <v>0</v>
      </c>
      <c r="Z1592" s="219">
        <v>0</v>
      </c>
      <c r="AA1592" s="219">
        <v>0</v>
      </c>
      <c r="AB1592" s="219">
        <v>0</v>
      </c>
      <c r="AC1592"/>
      <c r="AD1592" s="227">
        <f t="shared" si="363"/>
        <v>4.1139125000000002E-4</v>
      </c>
      <c r="AE1592" s="227">
        <f t="shared" si="364"/>
        <v>1.17895736E-4</v>
      </c>
      <c r="AF1592" s="227">
        <f t="shared" si="365"/>
        <v>7.1752502999999996E-5</v>
      </c>
      <c r="AG1592" s="227">
        <f t="shared" si="366"/>
        <v>7.1752502999999996E-5</v>
      </c>
      <c r="AH1592" s="227">
        <f t="shared" si="367"/>
        <v>2.0548682000000001E-4</v>
      </c>
      <c r="AI1592"/>
      <c r="AJ1592">
        <v>1.0766309000000001</v>
      </c>
      <c r="AK1592" s="155">
        <v>9.1183995000000007E-3</v>
      </c>
      <c r="AL1592" s="155">
        <v>0</v>
      </c>
      <c r="AM1592" s="155">
        <v>0</v>
      </c>
      <c r="AN1592" s="155">
        <v>2.5222257000000001E-2</v>
      </c>
      <c r="AO1592" s="155">
        <v>5.2652405999999999E-2</v>
      </c>
      <c r="AP1592" s="155">
        <v>0.98963789000000002</v>
      </c>
      <c r="AQ1592"/>
      <c r="AR1592" s="156">
        <v>6.3914844E-5</v>
      </c>
      <c r="AS1592" s="156">
        <v>6.0947314999999999E-5</v>
      </c>
      <c r="AT1592" s="156">
        <v>2.3623980999999999E-6</v>
      </c>
      <c r="AU1592" s="156">
        <v>6.0513050000000003E-7</v>
      </c>
      <c r="AV1592" s="282">
        <f t="shared" si="372"/>
        <v>3.6539157729799997E-9</v>
      </c>
      <c r="AW1592" s="282">
        <f t="shared" si="373"/>
        <v>8.7366793695399992E-12</v>
      </c>
      <c r="AX1592" s="283">
        <f t="shared" si="374"/>
        <v>8.4752170600000006E-5</v>
      </c>
      <c r="AY1592" s="157">
        <v>2.5451404999999999E-9</v>
      </c>
      <c r="AZ1592" s="157">
        <v>7.6793032999999997E-12</v>
      </c>
      <c r="BA1592" s="157">
        <v>2.0980954000000001E-16</v>
      </c>
      <c r="BB1592" s="157">
        <v>0</v>
      </c>
      <c r="BC1592" s="157">
        <v>0</v>
      </c>
      <c r="BD1592" s="157">
        <v>6.6987298E-13</v>
      </c>
      <c r="BE1592" s="157">
        <v>1.1081054E-9</v>
      </c>
      <c r="BF1592" s="157">
        <v>1.5276372000000001E-13</v>
      </c>
      <c r="BG1592" s="157">
        <v>9.0440254000000004E-13</v>
      </c>
      <c r="BH1592" s="157">
        <v>0</v>
      </c>
      <c r="BI1592" s="157">
        <v>0</v>
      </c>
      <c r="BJ1592" s="157">
        <v>0</v>
      </c>
      <c r="BK1592" s="157">
        <v>0</v>
      </c>
      <c r="BL1592" s="157">
        <v>0</v>
      </c>
      <c r="BM1592" s="157">
        <v>0</v>
      </c>
      <c r="BN1592" s="157">
        <v>0</v>
      </c>
      <c r="BO1592" s="157">
        <v>0</v>
      </c>
      <c r="BP1592" s="157">
        <v>7.8769945999999992E-6</v>
      </c>
      <c r="BQ1592" s="157">
        <v>7.6875176E-5</v>
      </c>
      <c r="BR1592" s="157">
        <v>0</v>
      </c>
      <c r="BS1592" s="157">
        <v>0</v>
      </c>
      <c r="BT1592" s="157">
        <v>0</v>
      </c>
      <c r="BU1592"/>
      <c r="BV1592" s="155">
        <v>1.2294245000000001E-7</v>
      </c>
      <c r="BW1592" s="155">
        <v>6.2352243999999996E-9</v>
      </c>
      <c r="BX1592" s="155">
        <v>7.6471196999999997E-8</v>
      </c>
      <c r="BY1592" s="155">
        <v>1.1901083999999999E-11</v>
      </c>
      <c r="BZ1592" s="155">
        <v>2.4063116999999999E-8</v>
      </c>
      <c r="CA1592" s="155">
        <v>0</v>
      </c>
      <c r="CB1592" s="155">
        <v>0</v>
      </c>
      <c r="CC1592" s="155">
        <v>0</v>
      </c>
      <c r="CD1592" s="155">
        <v>0</v>
      </c>
      <c r="CE1592" s="155">
        <v>3.6304457000000001E-11</v>
      </c>
      <c r="CF1592" s="155">
        <v>0</v>
      </c>
      <c r="CG1592" s="155">
        <v>0</v>
      </c>
      <c r="CH1592" s="155">
        <v>0</v>
      </c>
      <c r="CI1592" s="155">
        <v>5.1831939999999998E-9</v>
      </c>
      <c r="CJ1592" s="155">
        <v>1.094125E-8</v>
      </c>
      <c r="CK1592" s="155">
        <v>2.6058279E-13</v>
      </c>
      <c r="CL1592" s="155">
        <v>0</v>
      </c>
      <c r="CM1592"/>
      <c r="CN1592" s="284">
        <v>0</v>
      </c>
      <c r="CO1592" s="284">
        <v>2.7426083000000002E-3</v>
      </c>
      <c r="CP1592" s="285">
        <v>0</v>
      </c>
      <c r="CQ1592" s="284">
        <v>4.2660496999999998E-6</v>
      </c>
      <c r="CR1592" s="284">
        <v>0</v>
      </c>
      <c r="CS1592" s="284">
        <v>0</v>
      </c>
      <c r="CT1592" s="284">
        <v>7.8802304999999998E-7</v>
      </c>
      <c r="CU1592" s="284">
        <v>0</v>
      </c>
      <c r="CV1592" s="284">
        <v>0</v>
      </c>
      <c r="CW1592" s="284">
        <v>0</v>
      </c>
      <c r="CX1592"/>
      <c r="CY1592"/>
      <c r="CZ1592"/>
      <c r="DA1592"/>
      <c r="DB1592" s="212"/>
      <c r="DC1592" s="48"/>
      <c r="DD1592" s="48"/>
      <c r="DE1592" s="48"/>
      <c r="DF1592" s="48"/>
      <c r="DG1592" s="48"/>
      <c r="DH1592" s="48"/>
      <c r="DI1592" s="48"/>
      <c r="DJ1592" s="48"/>
      <c r="DK1592" s="48"/>
      <c r="DL1592" s="48"/>
    </row>
    <row r="1593" spans="1:116" ht="14.4">
      <c r="A1593" t="s">
        <v>2968</v>
      </c>
      <c r="B1593" s="188" t="s">
        <v>1375</v>
      </c>
      <c r="C1593" s="151" t="str">
        <f t="shared" si="375"/>
        <v>B.046.02.112</v>
      </c>
      <c r="D1593" s="54" t="s">
        <v>1376</v>
      </c>
      <c r="E1593" s="150" t="s">
        <v>440</v>
      </c>
      <c r="F1593" s="153" t="str">
        <f t="shared" si="376"/>
        <v>Electricity Saskatchewan production</v>
      </c>
      <c r="G1593" s="154">
        <f t="shared" si="377"/>
        <v>0.21139862000000001</v>
      </c>
      <c r="H1593"/>
      <c r="I1593"/>
      <c r="J1593" s="227">
        <f t="shared" si="368"/>
        <v>3.985070072E-2</v>
      </c>
      <c r="K1593"/>
      <c r="L1593" s="280">
        <f t="shared" si="369"/>
        <v>3.3167109000000004E-3</v>
      </c>
      <c r="M1593" s="280">
        <f t="shared" si="370"/>
        <v>4.7768789999999995E-3</v>
      </c>
      <c r="N1593" s="281">
        <f t="shared" si="371"/>
        <v>4.7317819999999998E-5</v>
      </c>
      <c r="O1593" s="280">
        <v>3.1709793E-2</v>
      </c>
      <c r="P1593" s="219">
        <v>2.3106298000000001E-3</v>
      </c>
      <c r="Q1593" s="219">
        <v>2.4662491999999999E-3</v>
      </c>
      <c r="R1593" s="219">
        <v>2.1888975000000001E-3</v>
      </c>
      <c r="S1593" s="286">
        <v>1.1278134E-3</v>
      </c>
      <c r="T1593" s="219">
        <v>0</v>
      </c>
      <c r="U1593" s="219">
        <v>0</v>
      </c>
      <c r="V1593" s="219">
        <v>0</v>
      </c>
      <c r="W1593" s="286">
        <v>4.7317819999999998E-5</v>
      </c>
      <c r="X1593" s="219">
        <v>0</v>
      </c>
      <c r="Y1593" s="219">
        <v>0</v>
      </c>
      <c r="Z1593" s="219">
        <v>0</v>
      </c>
      <c r="AA1593" s="219">
        <v>0</v>
      </c>
      <c r="AB1593" s="219">
        <v>0</v>
      </c>
      <c r="AC1593"/>
      <c r="AD1593" s="227">
        <f t="shared" si="363"/>
        <v>3.1709793E-2</v>
      </c>
      <c r="AE1593" s="227">
        <f t="shared" si="364"/>
        <v>8.0935898999999999E-3</v>
      </c>
      <c r="AF1593" s="227">
        <f t="shared" si="365"/>
        <v>4.7768789999999995E-3</v>
      </c>
      <c r="AG1593" s="227">
        <f t="shared" si="366"/>
        <v>4.7768789999999995E-3</v>
      </c>
      <c r="AH1593" s="227">
        <f t="shared" si="367"/>
        <v>4.7317819999999998E-5</v>
      </c>
      <c r="AI1593"/>
      <c r="AJ1593">
        <v>2.3131324000000002</v>
      </c>
      <c r="AK1593" s="155">
        <v>2.0966824000000002</v>
      </c>
      <c r="AL1593" s="155">
        <v>0</v>
      </c>
      <c r="AM1593" s="155">
        <v>0</v>
      </c>
      <c r="AN1593" s="155">
        <v>7.7218775E-3</v>
      </c>
      <c r="AO1593" s="155">
        <v>9.1383610000000004E-2</v>
      </c>
      <c r="AP1593" s="155">
        <v>0.11734455000000001</v>
      </c>
      <c r="AQ1593"/>
      <c r="AR1593" s="156">
        <v>4.5214844000000002E-3</v>
      </c>
      <c r="AS1593" s="156">
        <v>4.2682529E-3</v>
      </c>
      <c r="AT1593" s="156">
        <v>1.7689275000000001E-4</v>
      </c>
      <c r="AU1593" s="156">
        <v>7.6338759000000003E-5</v>
      </c>
      <c r="AV1593" s="282">
        <f t="shared" si="372"/>
        <v>2.5589045772900003E-7</v>
      </c>
      <c r="AW1593" s="282">
        <f t="shared" si="373"/>
        <v>6.5418916799499993E-10</v>
      </c>
      <c r="AX1593" s="283">
        <f t="shared" si="374"/>
        <v>1.0691702849799999E-2</v>
      </c>
      <c r="AY1593" s="157">
        <v>1.9617792E-7</v>
      </c>
      <c r="AZ1593" s="157">
        <v>5.9191614000000003E-10</v>
      </c>
      <c r="BA1593" s="157">
        <v>1.6171994999999999E-14</v>
      </c>
      <c r="BB1593" s="157">
        <v>0</v>
      </c>
      <c r="BC1593" s="157">
        <v>0</v>
      </c>
      <c r="BD1593" s="157">
        <v>5.8656729E-11</v>
      </c>
      <c r="BE1593" s="157">
        <v>5.9653881000000004E-8</v>
      </c>
      <c r="BF1593" s="157">
        <v>1.3376595999999999E-11</v>
      </c>
      <c r="BG1593" s="157">
        <v>4.8880259999999998E-11</v>
      </c>
      <c r="BH1593" s="157">
        <v>0</v>
      </c>
      <c r="BI1593" s="157">
        <v>0</v>
      </c>
      <c r="BJ1593" s="157">
        <v>0</v>
      </c>
      <c r="BK1593" s="157">
        <v>0</v>
      </c>
      <c r="BL1593" s="157">
        <v>0</v>
      </c>
      <c r="BM1593" s="157">
        <v>0</v>
      </c>
      <c r="BN1593" s="157">
        <v>0</v>
      </c>
      <c r="BO1593" s="157">
        <v>0</v>
      </c>
      <c r="BP1593" s="157">
        <v>1.8138497999999999E-6</v>
      </c>
      <c r="BQ1593" s="157">
        <v>1.0689888999999999E-2</v>
      </c>
      <c r="BR1593" s="157">
        <v>0</v>
      </c>
      <c r="BS1593" s="157">
        <v>0</v>
      </c>
      <c r="BT1593" s="157">
        <v>0</v>
      </c>
      <c r="BU1593"/>
      <c r="BV1593" s="155">
        <v>1.0432632E-5</v>
      </c>
      <c r="BW1593" s="155">
        <v>3.3699527999999999E-7</v>
      </c>
      <c r="BX1593" s="155">
        <v>5.8943545000000004E-6</v>
      </c>
      <c r="BY1593" s="155">
        <v>1.042106E-9</v>
      </c>
      <c r="BZ1593" s="155">
        <v>1.287078E-6</v>
      </c>
      <c r="CA1593" s="155">
        <v>0</v>
      </c>
      <c r="CB1593" s="155">
        <v>0</v>
      </c>
      <c r="CC1593" s="155">
        <v>0</v>
      </c>
      <c r="CD1593" s="155">
        <v>0</v>
      </c>
      <c r="CE1593" s="155">
        <v>3.1789619000000001E-9</v>
      </c>
      <c r="CF1593" s="155">
        <v>0</v>
      </c>
      <c r="CG1593" s="155">
        <v>0</v>
      </c>
      <c r="CH1593" s="155">
        <v>0</v>
      </c>
      <c r="CI1593" s="155">
        <v>4.4029506000000002E-7</v>
      </c>
      <c r="CJ1593" s="155">
        <v>2.4696879E-6</v>
      </c>
      <c r="CK1593" s="155">
        <v>6.0004868000000004E-14</v>
      </c>
      <c r="CL1593" s="155">
        <v>0</v>
      </c>
      <c r="CM1593"/>
      <c r="CN1593" s="284">
        <v>0</v>
      </c>
      <c r="CO1593" s="284">
        <v>0.21139862000000001</v>
      </c>
      <c r="CP1593" s="285">
        <v>0</v>
      </c>
      <c r="CQ1593" s="284">
        <v>2.3056726000000001E-4</v>
      </c>
      <c r="CR1593" s="284">
        <v>0</v>
      </c>
      <c r="CS1593" s="284">
        <v>0</v>
      </c>
      <c r="CT1593" s="284">
        <v>4.2215241999999997E-5</v>
      </c>
      <c r="CU1593" s="284">
        <v>0</v>
      </c>
      <c r="CV1593" s="284">
        <v>0</v>
      </c>
      <c r="CW1593" s="284">
        <v>0</v>
      </c>
      <c r="CX1593"/>
      <c r="CY1593"/>
      <c r="CZ1593"/>
      <c r="DA1593"/>
      <c r="DB1593" s="212"/>
      <c r="DC1593" s="48"/>
      <c r="DD1593" s="48"/>
      <c r="DE1593" s="48"/>
      <c r="DF1593" s="48"/>
      <c r="DG1593" s="48"/>
      <c r="DH1593" s="48"/>
      <c r="DI1593" s="48"/>
      <c r="DJ1593" s="48"/>
      <c r="DK1593" s="48"/>
      <c r="DL1593" s="48"/>
    </row>
    <row r="1594" spans="1:116" ht="14.4">
      <c r="A1594" t="s">
        <v>2969</v>
      </c>
      <c r="B1594" s="188" t="s">
        <v>1375</v>
      </c>
      <c r="C1594" s="151" t="str">
        <f t="shared" si="375"/>
        <v>B.046.02.113</v>
      </c>
      <c r="D1594" s="54" t="s">
        <v>1376</v>
      </c>
      <c r="E1594" s="150" t="s">
        <v>440</v>
      </c>
      <c r="F1594" s="153" t="str">
        <f t="shared" si="376"/>
        <v>Electricity Yukon production</v>
      </c>
      <c r="G1594" s="154">
        <f t="shared" si="377"/>
        <v>2.7165334000000003E-2</v>
      </c>
      <c r="H1594"/>
      <c r="I1594"/>
      <c r="J1594" s="227">
        <f t="shared" si="368"/>
        <v>5.6273530700000005E-3</v>
      </c>
      <c r="K1594"/>
      <c r="L1594" s="280">
        <f t="shared" si="369"/>
        <v>4.5782324999999997E-4</v>
      </c>
      <c r="M1594" s="280">
        <f t="shared" si="370"/>
        <v>9.1665174999999992E-4</v>
      </c>
      <c r="N1594" s="281">
        <f t="shared" si="371"/>
        <v>1.7807797000000001E-4</v>
      </c>
      <c r="O1594" s="280">
        <v>4.0748001000000004E-3</v>
      </c>
      <c r="P1594" s="219">
        <v>5.9083263999999995E-4</v>
      </c>
      <c r="Q1594" s="219">
        <v>3.2581911000000003E-4</v>
      </c>
      <c r="R1594" s="219">
        <v>2.8902674999999999E-4</v>
      </c>
      <c r="S1594" s="286">
        <v>1.6879650000000001E-4</v>
      </c>
      <c r="T1594" s="219">
        <v>0</v>
      </c>
      <c r="U1594" s="219">
        <v>0</v>
      </c>
      <c r="V1594" s="219">
        <v>0</v>
      </c>
      <c r="W1594" s="286">
        <v>1.7807797000000001E-4</v>
      </c>
      <c r="X1594" s="219">
        <v>0</v>
      </c>
      <c r="Y1594" s="219">
        <v>0</v>
      </c>
      <c r="Z1594" s="219">
        <v>0</v>
      </c>
      <c r="AA1594" s="219">
        <v>0</v>
      </c>
      <c r="AB1594" s="219">
        <v>0</v>
      </c>
      <c r="AC1594"/>
      <c r="AD1594" s="227">
        <f t="shared" si="363"/>
        <v>4.0748001000000004E-3</v>
      </c>
      <c r="AE1594" s="227">
        <f t="shared" si="364"/>
        <v>1.374475E-3</v>
      </c>
      <c r="AF1594" s="227">
        <f t="shared" si="365"/>
        <v>9.1665174999999992E-4</v>
      </c>
      <c r="AG1594" s="227">
        <f t="shared" si="366"/>
        <v>9.1665174999999992E-4</v>
      </c>
      <c r="AH1594" s="227">
        <f t="shared" si="367"/>
        <v>1.7807797000000001E-4</v>
      </c>
      <c r="AI1594"/>
      <c r="AJ1594">
        <v>1.2408245</v>
      </c>
      <c r="AK1594" s="155">
        <v>0.31707015999999999</v>
      </c>
      <c r="AL1594" s="155">
        <v>0</v>
      </c>
      <c r="AM1594" s="155">
        <v>0</v>
      </c>
      <c r="AN1594" s="155">
        <v>0</v>
      </c>
      <c r="AO1594" s="155">
        <v>5.1650341000000002E-3</v>
      </c>
      <c r="AP1594" s="155">
        <v>0.91858925999999996</v>
      </c>
      <c r="AQ1594"/>
      <c r="AR1594" s="156">
        <v>6.8850479999999999E-4</v>
      </c>
      <c r="AS1594" s="156">
        <v>6.4376400999999997E-4</v>
      </c>
      <c r="AT1594" s="156">
        <v>2.4425250000000001E-5</v>
      </c>
      <c r="AU1594" s="156">
        <v>2.0315535000000001E-5</v>
      </c>
      <c r="AV1594" s="282">
        <f t="shared" si="372"/>
        <v>3.8594965161399999E-8</v>
      </c>
      <c r="AW1594" s="282">
        <f t="shared" si="373"/>
        <v>9.0330066748000001E-11</v>
      </c>
      <c r="AX1594" s="283">
        <f t="shared" si="374"/>
        <v>2.8453130221000001E-3</v>
      </c>
      <c r="AY1594" s="157">
        <v>2.5209429999999999E-8</v>
      </c>
      <c r="AZ1594" s="157">
        <v>7.6062933999999994E-11</v>
      </c>
      <c r="BA1594" s="157">
        <v>2.078148E-15</v>
      </c>
      <c r="BB1594" s="157">
        <v>0</v>
      </c>
      <c r="BC1594" s="157">
        <v>0</v>
      </c>
      <c r="BD1594" s="157">
        <v>7.7451613999999993E-12</v>
      </c>
      <c r="BE1594" s="157">
        <v>1.337779E-8</v>
      </c>
      <c r="BF1594" s="157">
        <v>1.7662745999999999E-12</v>
      </c>
      <c r="BG1594" s="157">
        <v>1.2498780000000001E-11</v>
      </c>
      <c r="BH1594" s="157">
        <v>0</v>
      </c>
      <c r="BI1594" s="157">
        <v>0</v>
      </c>
      <c r="BJ1594" s="157">
        <v>0</v>
      </c>
      <c r="BK1594" s="157">
        <v>0</v>
      </c>
      <c r="BL1594" s="157">
        <v>0</v>
      </c>
      <c r="BM1594" s="157">
        <v>0</v>
      </c>
      <c r="BN1594" s="157">
        <v>0</v>
      </c>
      <c r="BO1594" s="157">
        <v>0</v>
      </c>
      <c r="BP1594" s="157">
        <v>6.8263221000000003E-6</v>
      </c>
      <c r="BQ1594" s="157">
        <v>2.8384867000000001E-3</v>
      </c>
      <c r="BR1594" s="157">
        <v>0</v>
      </c>
      <c r="BS1594" s="157">
        <v>0</v>
      </c>
      <c r="BT1594" s="157">
        <v>0</v>
      </c>
      <c r="BU1594"/>
      <c r="BV1594" s="155">
        <v>1.5014334E-6</v>
      </c>
      <c r="BW1594" s="155">
        <v>8.6170363999999994E-8</v>
      </c>
      <c r="BX1594" s="155">
        <v>7.5744158E-7</v>
      </c>
      <c r="BY1594" s="155">
        <v>1.3760193000000001E-10</v>
      </c>
      <c r="BZ1594" s="155">
        <v>2.2206789E-7</v>
      </c>
      <c r="CA1594" s="155">
        <v>0</v>
      </c>
      <c r="CB1594" s="155">
        <v>0</v>
      </c>
      <c r="CC1594" s="155">
        <v>0</v>
      </c>
      <c r="CD1594" s="155">
        <v>0</v>
      </c>
      <c r="CE1594" s="155">
        <v>4.1975699999999998E-10</v>
      </c>
      <c r="CF1594" s="155">
        <v>0</v>
      </c>
      <c r="CG1594" s="155">
        <v>0</v>
      </c>
      <c r="CH1594" s="155">
        <v>0</v>
      </c>
      <c r="CI1594" s="155">
        <v>6.0842623999999997E-8</v>
      </c>
      <c r="CJ1594" s="155">
        <v>3.7435337999999999E-7</v>
      </c>
      <c r="CK1594" s="155">
        <v>2.2582496000000001E-13</v>
      </c>
      <c r="CL1594" s="155">
        <v>0</v>
      </c>
      <c r="CM1594"/>
      <c r="CN1594" s="284">
        <v>0</v>
      </c>
      <c r="CO1594" s="284">
        <v>2.7165333999999999E-2</v>
      </c>
      <c r="CP1594" s="285">
        <v>0</v>
      </c>
      <c r="CQ1594" s="284">
        <v>5.8956507999999999E-5</v>
      </c>
      <c r="CR1594" s="284">
        <v>0</v>
      </c>
      <c r="CS1594" s="284">
        <v>0</v>
      </c>
      <c r="CT1594" s="284">
        <v>7.8122859999999998E-6</v>
      </c>
      <c r="CU1594" s="284">
        <v>0</v>
      </c>
      <c r="CV1594" s="284">
        <v>0</v>
      </c>
      <c r="CW1594" s="284">
        <v>0</v>
      </c>
      <c r="CX1594"/>
      <c r="CY1594"/>
      <c r="CZ1594"/>
      <c r="DA1594"/>
      <c r="DB1594" s="212"/>
      <c r="DC1594" s="48"/>
      <c r="DD1594" s="48"/>
      <c r="DE1594" s="48"/>
      <c r="DF1594" s="48"/>
      <c r="DG1594" s="48"/>
      <c r="DH1594" s="48"/>
      <c r="DI1594" s="48"/>
      <c r="DJ1594" s="48"/>
      <c r="DK1594" s="48"/>
      <c r="DL1594" s="48"/>
    </row>
    <row r="1595" spans="1:116" ht="14.4">
      <c r="B1595" s="188"/>
      <c r="C1595" s="151"/>
      <c r="D1595" s="51" t="s">
        <v>1378</v>
      </c>
      <c r="E1595" s="150"/>
      <c r="F1595"/>
      <c r="G1595"/>
      <c r="H1595"/>
      <c r="I1595"/>
      <c r="J1595"/>
      <c r="K1595"/>
      <c r="L1595"/>
      <c r="M1595"/>
      <c r="N1595" s="174"/>
      <c r="O1595"/>
      <c r="P1595"/>
      <c r="Q1595"/>
      <c r="R1595"/>
      <c r="S1595" s="53"/>
      <c r="T1595"/>
      <c r="U1595"/>
      <c r="V1595"/>
      <c r="W1595" s="53"/>
      <c r="X1595"/>
      <c r="Y1595"/>
      <c r="Z1595"/>
      <c r="AA1595"/>
      <c r="AB1595"/>
      <c r="AC1595"/>
      <c r="AD1595"/>
      <c r="AE1595"/>
      <c r="AF1595"/>
      <c r="AG1595"/>
      <c r="AH1595"/>
      <c r="AI1595"/>
      <c r="AJ1595"/>
      <c r="AK1595"/>
      <c r="AL1595"/>
      <c r="AM1595"/>
      <c r="AN1595"/>
      <c r="AO1595"/>
      <c r="AP1595"/>
      <c r="AQ1595"/>
      <c r="AR1595"/>
      <c r="AS1595"/>
      <c r="AT1595"/>
      <c r="AU1595"/>
      <c r="AX1595" s="19"/>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s="117"/>
      <c r="CQ1595"/>
      <c r="CR1595"/>
      <c r="CS1595"/>
      <c r="CT1595"/>
      <c r="CU1595"/>
      <c r="CV1595"/>
      <c r="CW1595"/>
      <c r="CX1595"/>
      <c r="CY1595"/>
      <c r="CZ1595"/>
      <c r="DA1595"/>
      <c r="DB1595" s="212"/>
      <c r="DC1595" s="48"/>
      <c r="DD1595" s="48"/>
      <c r="DE1595" s="48"/>
      <c r="DF1595" s="48"/>
      <c r="DG1595" s="48"/>
      <c r="DH1595" s="48"/>
      <c r="DI1595" s="48"/>
      <c r="DJ1595" s="48"/>
      <c r="DK1595" s="48"/>
      <c r="DL1595" s="48"/>
    </row>
    <row r="1596" spans="1:116" ht="14.4">
      <c r="A1596" t="s">
        <v>2970</v>
      </c>
      <c r="B1596" s="188" t="s">
        <v>1377</v>
      </c>
      <c r="C1596" s="151" t="str">
        <f t="shared" si="375"/>
        <v>B.046.04.101</v>
      </c>
      <c r="D1596" s="54" t="s">
        <v>1378</v>
      </c>
      <c r="E1596" s="150" t="s">
        <v>440</v>
      </c>
      <c r="F1596" s="153" t="str">
        <f t="shared" si="376"/>
        <v>Electricity Beijing production</v>
      </c>
      <c r="G1596" s="154">
        <f t="shared" si="377"/>
        <v>0.24402341333333333</v>
      </c>
      <c r="H1596"/>
      <c r="I1596"/>
      <c r="J1596" s="227">
        <f t="shared" si="368"/>
        <v>3.7624849174899999E-2</v>
      </c>
      <c r="K1596"/>
      <c r="L1596" s="280">
        <f t="shared" si="369"/>
        <v>3.7804043000000002E-4</v>
      </c>
      <c r="M1596" s="280">
        <f t="shared" si="370"/>
        <v>6.3543140999999998E-4</v>
      </c>
      <c r="N1596" s="281">
        <f t="shared" si="371"/>
        <v>7.8653348999999999E-6</v>
      </c>
      <c r="O1596" s="280">
        <v>3.6603511999999998E-2</v>
      </c>
      <c r="P1596" s="219">
        <v>3.3405468999999998E-4</v>
      </c>
      <c r="Q1596" s="219">
        <v>3.0137672000000001E-4</v>
      </c>
      <c r="R1596" s="219">
        <v>2.8746046000000002E-4</v>
      </c>
      <c r="S1596" s="286">
        <v>9.0579970000000001E-5</v>
      </c>
      <c r="T1596" s="219">
        <v>0</v>
      </c>
      <c r="U1596" s="219">
        <v>0</v>
      </c>
      <c r="V1596" s="219">
        <v>0</v>
      </c>
      <c r="W1596" s="286">
        <v>7.8653348999999999E-6</v>
      </c>
      <c r="X1596" s="219">
        <v>0</v>
      </c>
      <c r="Y1596" s="219">
        <v>0</v>
      </c>
      <c r="Z1596" s="219">
        <v>0</v>
      </c>
      <c r="AA1596" s="219">
        <v>0</v>
      </c>
      <c r="AB1596" s="219">
        <v>0</v>
      </c>
      <c r="AC1596"/>
      <c r="AD1596" s="227">
        <f t="shared" si="363"/>
        <v>3.6603511999999998E-2</v>
      </c>
      <c r="AE1596" s="227">
        <f t="shared" si="364"/>
        <v>1.0134718400000001E-3</v>
      </c>
      <c r="AF1596" s="227">
        <f t="shared" si="365"/>
        <v>6.3543140999999998E-4</v>
      </c>
      <c r="AG1596" s="227">
        <f t="shared" si="366"/>
        <v>6.3543140999999998E-4</v>
      </c>
      <c r="AH1596" s="227">
        <f t="shared" si="367"/>
        <v>7.8653348999999999E-6</v>
      </c>
      <c r="AI1596"/>
      <c r="AJ1596">
        <v>2.7709687000000001</v>
      </c>
      <c r="AK1596" s="155">
        <v>2.6259225000000002</v>
      </c>
      <c r="AL1596" s="155">
        <v>0</v>
      </c>
      <c r="AM1596" s="155">
        <v>0</v>
      </c>
      <c r="AN1596" s="155">
        <v>0.10884015</v>
      </c>
      <c r="AO1596" s="155">
        <v>9.0387553999999991E-3</v>
      </c>
      <c r="AP1596" s="155">
        <v>2.7167288000000001E-2</v>
      </c>
      <c r="AQ1596"/>
      <c r="AR1596" s="156">
        <v>4.1292090999999996E-3</v>
      </c>
      <c r="AS1596" s="156">
        <v>3.9022694E-3</v>
      </c>
      <c r="AT1596" s="156">
        <v>1.8714592000000001E-4</v>
      </c>
      <c r="AU1596" s="156">
        <v>3.9793775999999999E-5</v>
      </c>
      <c r="AV1596" s="282">
        <f t="shared" si="372"/>
        <v>2.339490030887E-7</v>
      </c>
      <c r="AW1596" s="282">
        <f t="shared" si="373"/>
        <v>6.921077064910001E-10</v>
      </c>
      <c r="AX1596" s="283">
        <f t="shared" si="374"/>
        <v>5.5733580044999998E-3</v>
      </c>
      <c r="AY1596" s="157">
        <v>2.2645373E-7</v>
      </c>
      <c r="AZ1596" s="157">
        <v>6.8326556999999997E-10</v>
      </c>
      <c r="BA1596" s="157">
        <v>1.8667791000000001E-14</v>
      </c>
      <c r="BB1596" s="157">
        <v>0</v>
      </c>
      <c r="BC1596" s="157">
        <v>0</v>
      </c>
      <c r="BD1596" s="157">
        <v>7.7031887000000005E-12</v>
      </c>
      <c r="BE1596" s="157">
        <v>7.4875699000000008E-9</v>
      </c>
      <c r="BF1596" s="157">
        <v>1.7567028E-12</v>
      </c>
      <c r="BG1596" s="157">
        <v>7.0667659000000002E-12</v>
      </c>
      <c r="BH1596" s="157">
        <v>0</v>
      </c>
      <c r="BI1596" s="157">
        <v>0</v>
      </c>
      <c r="BJ1596" s="157">
        <v>0</v>
      </c>
      <c r="BK1596" s="157">
        <v>0</v>
      </c>
      <c r="BL1596" s="157">
        <v>0</v>
      </c>
      <c r="BM1596" s="157">
        <v>0</v>
      </c>
      <c r="BN1596" s="157">
        <v>0</v>
      </c>
      <c r="BO1596" s="157">
        <v>0</v>
      </c>
      <c r="BP1596" s="157">
        <v>3.0150450000000001E-7</v>
      </c>
      <c r="BQ1596" s="157">
        <v>5.5730564999999996E-3</v>
      </c>
      <c r="BR1596" s="157">
        <v>0</v>
      </c>
      <c r="BS1596" s="157">
        <v>0</v>
      </c>
      <c r="BT1596" s="157">
        <v>0</v>
      </c>
      <c r="BU1596"/>
      <c r="BV1596" s="155">
        <v>1.0197789000000001E-5</v>
      </c>
      <c r="BW1596" s="155">
        <v>4.8720419999999997E-8</v>
      </c>
      <c r="BX1596" s="155">
        <v>6.8040202999999999E-6</v>
      </c>
      <c r="BY1596" s="155">
        <v>1.3685624000000001E-10</v>
      </c>
      <c r="BZ1596" s="155">
        <v>1.2120902E-7</v>
      </c>
      <c r="CA1596" s="155">
        <v>0</v>
      </c>
      <c r="CB1596" s="155">
        <v>0</v>
      </c>
      <c r="CC1596" s="155">
        <v>0</v>
      </c>
      <c r="CD1596" s="155">
        <v>0</v>
      </c>
      <c r="CE1596" s="155">
        <v>4.1748224999999998E-10</v>
      </c>
      <c r="CF1596" s="155">
        <v>0</v>
      </c>
      <c r="CG1596" s="155">
        <v>0</v>
      </c>
      <c r="CH1596" s="155">
        <v>0</v>
      </c>
      <c r="CI1596" s="155">
        <v>5.8112224000000003E-8</v>
      </c>
      <c r="CJ1596" s="155">
        <v>3.1651730000000001E-6</v>
      </c>
      <c r="CK1596" s="155">
        <v>9.9742207999999997E-15</v>
      </c>
      <c r="CL1596" s="155">
        <v>0</v>
      </c>
      <c r="CM1596"/>
      <c r="CN1596" s="284">
        <v>0</v>
      </c>
      <c r="CO1596" s="284">
        <v>0.24402341999999999</v>
      </c>
      <c r="CP1596" s="285">
        <v>0</v>
      </c>
      <c r="CQ1596" s="284">
        <v>3.3333802000000001E-5</v>
      </c>
      <c r="CR1596" s="284">
        <v>0</v>
      </c>
      <c r="CS1596" s="284">
        <v>0</v>
      </c>
      <c r="CT1596" s="284">
        <v>4.2959174000000003E-6</v>
      </c>
      <c r="CU1596" s="284">
        <v>0</v>
      </c>
      <c r="CV1596" s="284">
        <v>0</v>
      </c>
      <c r="CW1596" s="284">
        <v>0</v>
      </c>
      <c r="CX1596"/>
      <c r="CY1596"/>
      <c r="CZ1596"/>
      <c r="DA1596"/>
      <c r="DB1596" s="212"/>
      <c r="DC1596" s="48"/>
      <c r="DD1596" s="48"/>
      <c r="DE1596" s="48"/>
      <c r="DF1596" s="48"/>
      <c r="DG1596" s="48"/>
      <c r="DH1596" s="48"/>
      <c r="DI1596" s="48"/>
      <c r="DJ1596" s="48"/>
      <c r="DK1596" s="48"/>
      <c r="DL1596" s="48"/>
    </row>
    <row r="1597" spans="1:116" ht="14.4">
      <c r="A1597" t="s">
        <v>2971</v>
      </c>
      <c r="B1597" s="188" t="s">
        <v>1377</v>
      </c>
      <c r="C1597" s="151" t="str">
        <f t="shared" si="375"/>
        <v>B.046.04.102</v>
      </c>
      <c r="D1597" s="54" t="s">
        <v>1378</v>
      </c>
      <c r="E1597" s="150" t="s">
        <v>440</v>
      </c>
      <c r="F1597" s="153" t="str">
        <f t="shared" si="376"/>
        <v>Electricity Tianjin production</v>
      </c>
      <c r="G1597" s="154">
        <f t="shared" si="377"/>
        <v>0.22812372000000003</v>
      </c>
      <c r="H1597"/>
      <c r="I1597"/>
      <c r="J1597" s="227">
        <f t="shared" si="368"/>
        <v>3.5205230289000002E-2</v>
      </c>
      <c r="K1597"/>
      <c r="L1597" s="280">
        <f t="shared" si="369"/>
        <v>3.5619313499999999E-4</v>
      </c>
      <c r="M1597" s="280">
        <f t="shared" si="370"/>
        <v>6.0218264999999994E-4</v>
      </c>
      <c r="N1597" s="281">
        <f t="shared" si="371"/>
        <v>2.8296504E-5</v>
      </c>
      <c r="O1597" s="280">
        <v>3.4218558000000003E-2</v>
      </c>
      <c r="P1597" s="219">
        <v>3.1755557000000002E-4</v>
      </c>
      <c r="Q1597" s="219">
        <v>2.8462707999999998E-4</v>
      </c>
      <c r="R1597" s="219">
        <v>2.7139527999999998E-4</v>
      </c>
      <c r="S1597" s="286">
        <v>8.4797854999999993E-5</v>
      </c>
      <c r="T1597" s="219">
        <v>0</v>
      </c>
      <c r="U1597" s="219">
        <v>0</v>
      </c>
      <c r="V1597" s="219">
        <v>0</v>
      </c>
      <c r="W1597" s="286">
        <v>2.8296504E-5</v>
      </c>
      <c r="X1597" s="219">
        <v>0</v>
      </c>
      <c r="Y1597" s="219">
        <v>0</v>
      </c>
      <c r="Z1597" s="219">
        <v>0</v>
      </c>
      <c r="AA1597" s="219">
        <v>0</v>
      </c>
      <c r="AB1597" s="219">
        <v>0</v>
      </c>
      <c r="AC1597"/>
      <c r="AD1597" s="227">
        <f t="shared" si="363"/>
        <v>3.4218558000000003E-2</v>
      </c>
      <c r="AE1597" s="227">
        <f t="shared" si="364"/>
        <v>9.5837578499999992E-4</v>
      </c>
      <c r="AF1597" s="227">
        <f t="shared" si="365"/>
        <v>6.0218264999999994E-4</v>
      </c>
      <c r="AG1597" s="227">
        <f t="shared" si="366"/>
        <v>6.0218264999999994E-4</v>
      </c>
      <c r="AH1597" s="227">
        <f t="shared" si="367"/>
        <v>2.8296504E-5</v>
      </c>
      <c r="AI1597"/>
      <c r="AJ1597">
        <v>2.6561501999999999</v>
      </c>
      <c r="AK1597" s="155">
        <v>2.4521985000000002</v>
      </c>
      <c r="AL1597" s="155">
        <v>0</v>
      </c>
      <c r="AM1597" s="155">
        <v>0</v>
      </c>
      <c r="AN1597" s="155">
        <v>0.10163957</v>
      </c>
      <c r="AO1597" s="155">
        <v>0.10231219</v>
      </c>
      <c r="AP1597" s="155">
        <v>0</v>
      </c>
      <c r="AQ1597"/>
      <c r="AR1597" s="156">
        <v>3.8617929E-3</v>
      </c>
      <c r="AS1597" s="156">
        <v>3.6496393000000002E-3</v>
      </c>
      <c r="AT1597" s="156">
        <v>1.7498669E-4</v>
      </c>
      <c r="AU1597" s="156">
        <v>3.7166860000000002E-5</v>
      </c>
      <c r="AV1597" s="282">
        <f t="shared" si="372"/>
        <v>2.1880331578399999E-7</v>
      </c>
      <c r="AW1597" s="282">
        <f t="shared" si="373"/>
        <v>6.4714012316399998E-10</v>
      </c>
      <c r="AX1597" s="283">
        <f t="shared" si="374"/>
        <v>5.2054425992999996E-3</v>
      </c>
      <c r="AY1597" s="157">
        <v>2.1169880999999999E-7</v>
      </c>
      <c r="AZ1597" s="157">
        <v>6.3874641000000003E-10</v>
      </c>
      <c r="BA1597" s="157">
        <v>1.7451463999999999E-14</v>
      </c>
      <c r="BB1597" s="157">
        <v>0</v>
      </c>
      <c r="BC1597" s="157">
        <v>0</v>
      </c>
      <c r="BD1597" s="157">
        <v>7.2726840000000004E-12</v>
      </c>
      <c r="BE1597" s="157">
        <v>7.0972330999999997E-9</v>
      </c>
      <c r="BF1597" s="157">
        <v>1.6585266999999999E-12</v>
      </c>
      <c r="BG1597" s="157">
        <v>6.717735E-12</v>
      </c>
      <c r="BH1597" s="157">
        <v>0</v>
      </c>
      <c r="BI1597" s="157">
        <v>0</v>
      </c>
      <c r="BJ1597" s="157">
        <v>0</v>
      </c>
      <c r="BK1597" s="157">
        <v>0</v>
      </c>
      <c r="BL1597" s="157">
        <v>0</v>
      </c>
      <c r="BM1597" s="157">
        <v>0</v>
      </c>
      <c r="BN1597" s="157">
        <v>0</v>
      </c>
      <c r="BO1597" s="157">
        <v>0</v>
      </c>
      <c r="BP1597" s="157">
        <v>1.0846993E-6</v>
      </c>
      <c r="BQ1597" s="157">
        <v>5.2043578999999996E-3</v>
      </c>
      <c r="BR1597" s="157">
        <v>0</v>
      </c>
      <c r="BS1597" s="157">
        <v>0</v>
      </c>
      <c r="BT1597" s="157">
        <v>0</v>
      </c>
      <c r="BU1597"/>
      <c r="BV1597" s="155">
        <v>9.5322420999999998E-6</v>
      </c>
      <c r="BW1597" s="155">
        <v>4.6314095000000001E-8</v>
      </c>
      <c r="BX1597" s="155">
        <v>6.3606945999999998E-6</v>
      </c>
      <c r="BY1597" s="155">
        <v>1.2920781E-10</v>
      </c>
      <c r="BZ1597" s="155">
        <v>1.1405139000000001E-7</v>
      </c>
      <c r="CA1597" s="155">
        <v>0</v>
      </c>
      <c r="CB1597" s="155">
        <v>0</v>
      </c>
      <c r="CC1597" s="155">
        <v>0</v>
      </c>
      <c r="CD1597" s="155">
        <v>0</v>
      </c>
      <c r="CE1597" s="155">
        <v>3.9415060000000001E-10</v>
      </c>
      <c r="CF1597" s="155">
        <v>0</v>
      </c>
      <c r="CG1597" s="155">
        <v>0</v>
      </c>
      <c r="CH1597" s="155">
        <v>0</v>
      </c>
      <c r="CI1597" s="155">
        <v>5.4885076000000003E-8</v>
      </c>
      <c r="CJ1597" s="155">
        <v>2.9557736000000001E-6</v>
      </c>
      <c r="CK1597" s="155">
        <v>3.5883478999999999E-14</v>
      </c>
      <c r="CL1597" s="155">
        <v>0</v>
      </c>
      <c r="CM1597"/>
      <c r="CN1597" s="284">
        <v>0</v>
      </c>
      <c r="CO1597" s="284">
        <v>0.22812372</v>
      </c>
      <c r="CP1597" s="285">
        <v>0</v>
      </c>
      <c r="CQ1597" s="284">
        <v>3.1687428999999997E-5</v>
      </c>
      <c r="CR1597" s="284">
        <v>0</v>
      </c>
      <c r="CS1597" s="284">
        <v>0</v>
      </c>
      <c r="CT1597" s="284">
        <v>4.0511134000000004E-6</v>
      </c>
      <c r="CU1597" s="284">
        <v>0</v>
      </c>
      <c r="CV1597" s="284">
        <v>0</v>
      </c>
      <c r="CW1597" s="284">
        <v>0</v>
      </c>
      <c r="CX1597"/>
      <c r="CY1597"/>
      <c r="CZ1597"/>
      <c r="DA1597"/>
      <c r="DB1597" s="212"/>
      <c r="DC1597" s="48"/>
      <c r="DD1597" s="48"/>
      <c r="DE1597" s="48"/>
      <c r="DF1597" s="48"/>
      <c r="DG1597" s="48"/>
      <c r="DH1597" s="48"/>
      <c r="DI1597" s="48"/>
      <c r="DJ1597" s="48"/>
      <c r="DK1597" s="48"/>
      <c r="DL1597" s="48"/>
    </row>
    <row r="1598" spans="1:116" ht="14.4">
      <c r="A1598" t="s">
        <v>2972</v>
      </c>
      <c r="B1598" s="188" t="s">
        <v>1377</v>
      </c>
      <c r="C1598" s="151" t="str">
        <f t="shared" si="375"/>
        <v>B.046.04.103</v>
      </c>
      <c r="D1598" s="54" t="s">
        <v>1378</v>
      </c>
      <c r="E1598" s="150" t="s">
        <v>440</v>
      </c>
      <c r="F1598" s="153" t="str">
        <f t="shared" si="376"/>
        <v>Electricity Hebei production</v>
      </c>
      <c r="G1598" s="154">
        <f t="shared" si="377"/>
        <v>0.18287200666666667</v>
      </c>
      <c r="H1598"/>
      <c r="I1598"/>
      <c r="J1598" s="227">
        <f t="shared" si="368"/>
        <v>2.8303431122000001E-2</v>
      </c>
      <c r="K1598"/>
      <c r="L1598" s="280">
        <f t="shared" si="369"/>
        <v>2.9154781700000001E-4</v>
      </c>
      <c r="M1598" s="280">
        <f t="shared" si="370"/>
        <v>5.0103791000000002E-4</v>
      </c>
      <c r="N1598" s="281">
        <f t="shared" si="371"/>
        <v>8.0044395000000002E-5</v>
      </c>
      <c r="O1598" s="280">
        <v>2.7430801000000001E-2</v>
      </c>
      <c r="P1598" s="219">
        <v>2.6751561000000002E-4</v>
      </c>
      <c r="Q1598" s="219">
        <v>2.335223E-4</v>
      </c>
      <c r="R1598" s="219">
        <v>2.2320004000000001E-4</v>
      </c>
      <c r="S1598" s="286">
        <v>6.8347777E-5</v>
      </c>
      <c r="T1598" s="219">
        <v>0</v>
      </c>
      <c r="U1598" s="219">
        <v>0</v>
      </c>
      <c r="V1598" s="219">
        <v>0</v>
      </c>
      <c r="W1598" s="286">
        <v>8.0044395000000002E-5</v>
      </c>
      <c r="X1598" s="219">
        <v>0</v>
      </c>
      <c r="Y1598" s="219">
        <v>0</v>
      </c>
      <c r="Z1598" s="219">
        <v>0</v>
      </c>
      <c r="AA1598" s="219">
        <v>0</v>
      </c>
      <c r="AB1598" s="219">
        <v>0</v>
      </c>
      <c r="AC1598"/>
      <c r="AD1598" s="227">
        <f t="shared" si="363"/>
        <v>2.7430801000000001E-2</v>
      </c>
      <c r="AE1598" s="227">
        <f t="shared" si="364"/>
        <v>7.9258572700000008E-4</v>
      </c>
      <c r="AF1598" s="227">
        <f t="shared" si="365"/>
        <v>5.0103791000000002E-4</v>
      </c>
      <c r="AG1598" s="227">
        <f t="shared" si="366"/>
        <v>5.0103791000000002E-4</v>
      </c>
      <c r="AH1598" s="227">
        <f t="shared" si="367"/>
        <v>8.0044395000000002E-5</v>
      </c>
      <c r="AI1598"/>
      <c r="AJ1598">
        <v>2.3302640000000001</v>
      </c>
      <c r="AK1598" s="155">
        <v>1.9591221999999999</v>
      </c>
      <c r="AL1598" s="155">
        <v>0</v>
      </c>
      <c r="AM1598" s="155">
        <v>0</v>
      </c>
      <c r="AN1598" s="155">
        <v>8.1202377000000006E-2</v>
      </c>
      <c r="AO1598" s="155">
        <v>0.27435119000000002</v>
      </c>
      <c r="AP1598" s="155">
        <v>1.5588259E-2</v>
      </c>
      <c r="AQ1598"/>
      <c r="AR1598" s="156">
        <v>3.0997706000000002E-3</v>
      </c>
      <c r="AS1598" s="156">
        <v>2.9297023999999999E-3</v>
      </c>
      <c r="AT1598" s="156">
        <v>1.403589E-4</v>
      </c>
      <c r="AU1598" s="156">
        <v>2.9709248000000001E-5</v>
      </c>
      <c r="AV1598" s="282">
        <f t="shared" si="372"/>
        <v>1.7564162837760001E-7</v>
      </c>
      <c r="AW1598" s="282">
        <f t="shared" si="373"/>
        <v>5.1907878360900005E-10</v>
      </c>
      <c r="AX1598" s="283">
        <f t="shared" si="374"/>
        <v>4.1609590684999996E-3</v>
      </c>
      <c r="AY1598" s="157">
        <v>1.6970522E-7</v>
      </c>
      <c r="AZ1598" s="157">
        <v>5.1204163000000005E-10</v>
      </c>
      <c r="BA1598" s="157">
        <v>1.3989708999999999E-14</v>
      </c>
      <c r="BB1598" s="157">
        <v>0</v>
      </c>
      <c r="BC1598" s="157">
        <v>0</v>
      </c>
      <c r="BD1598" s="157">
        <v>5.9811776000000004E-12</v>
      </c>
      <c r="BE1598" s="157">
        <v>5.9304271999999997E-9</v>
      </c>
      <c r="BF1598" s="157">
        <v>1.3640003E-12</v>
      </c>
      <c r="BG1598" s="157">
        <v>5.6591635999999999E-12</v>
      </c>
      <c r="BH1598" s="157">
        <v>0</v>
      </c>
      <c r="BI1598" s="157">
        <v>0</v>
      </c>
      <c r="BJ1598" s="157">
        <v>0</v>
      </c>
      <c r="BK1598" s="157">
        <v>0</v>
      </c>
      <c r="BL1598" s="157">
        <v>0</v>
      </c>
      <c r="BM1598" s="157">
        <v>0</v>
      </c>
      <c r="BN1598" s="157">
        <v>0</v>
      </c>
      <c r="BO1598" s="157">
        <v>0</v>
      </c>
      <c r="BP1598" s="157">
        <v>3.0683684999999998E-6</v>
      </c>
      <c r="BQ1598" s="157">
        <v>4.1578906999999998E-3</v>
      </c>
      <c r="BR1598" s="157">
        <v>0</v>
      </c>
      <c r="BS1598" s="157">
        <v>0</v>
      </c>
      <c r="BT1598" s="157">
        <v>0</v>
      </c>
      <c r="BU1598"/>
      <c r="BV1598" s="155">
        <v>7.6383582999999995E-6</v>
      </c>
      <c r="BW1598" s="155">
        <v>3.9015983999999998E-8</v>
      </c>
      <c r="BX1598" s="155">
        <v>5.0989568999999997E-6</v>
      </c>
      <c r="BY1598" s="155">
        <v>1.0626268E-10</v>
      </c>
      <c r="BZ1598" s="155">
        <v>9.3315545999999994E-8</v>
      </c>
      <c r="CA1598" s="155">
        <v>0</v>
      </c>
      <c r="CB1598" s="155">
        <v>0</v>
      </c>
      <c r="CC1598" s="155">
        <v>0</v>
      </c>
      <c r="CD1598" s="155">
        <v>0</v>
      </c>
      <c r="CE1598" s="155">
        <v>3.2415608000000001E-10</v>
      </c>
      <c r="CF1598" s="155">
        <v>0</v>
      </c>
      <c r="CG1598" s="155">
        <v>0</v>
      </c>
      <c r="CH1598" s="155">
        <v>0</v>
      </c>
      <c r="CI1598" s="155">
        <v>4.5198550999999999E-8</v>
      </c>
      <c r="CJ1598" s="155">
        <v>2.3614409000000001E-6</v>
      </c>
      <c r="CK1598" s="155">
        <v>1.0150623E-13</v>
      </c>
      <c r="CL1598" s="155">
        <v>0</v>
      </c>
      <c r="CM1598"/>
      <c r="CN1598" s="284">
        <v>0</v>
      </c>
      <c r="CO1598" s="284">
        <v>0.18287201</v>
      </c>
      <c r="CP1598" s="285">
        <v>0</v>
      </c>
      <c r="CQ1598" s="284">
        <v>2.6694167999999998E-5</v>
      </c>
      <c r="CR1598" s="284">
        <v>0</v>
      </c>
      <c r="CS1598" s="284">
        <v>0</v>
      </c>
      <c r="CT1598" s="284">
        <v>3.3357433E-6</v>
      </c>
      <c r="CU1598" s="284">
        <v>0</v>
      </c>
      <c r="CV1598" s="284">
        <v>0</v>
      </c>
      <c r="CW1598" s="284">
        <v>0</v>
      </c>
      <c r="CX1598"/>
      <c r="CY1598"/>
      <c r="CZ1598"/>
      <c r="DA1598"/>
      <c r="DB1598" s="212"/>
      <c r="DC1598" s="48"/>
      <c r="DD1598" s="48"/>
      <c r="DE1598" s="48"/>
      <c r="DF1598" s="48"/>
      <c r="DG1598" s="48"/>
      <c r="DH1598" s="48"/>
      <c r="DI1598" s="48"/>
      <c r="DJ1598" s="48"/>
      <c r="DK1598" s="48"/>
      <c r="DL1598" s="48"/>
    </row>
    <row r="1599" spans="1:116" ht="14.4">
      <c r="A1599" t="s">
        <v>2973</v>
      </c>
      <c r="B1599" s="188" t="s">
        <v>1377</v>
      </c>
      <c r="C1599" s="151" t="str">
        <f t="shared" si="375"/>
        <v>B.046.04.104</v>
      </c>
      <c r="D1599" s="54" t="s">
        <v>1378</v>
      </c>
      <c r="E1599" s="150" t="s">
        <v>440</v>
      </c>
      <c r="F1599" s="153" t="str">
        <f t="shared" si="376"/>
        <v>Electricity Shanxi production</v>
      </c>
      <c r="G1599" s="154">
        <f t="shared" si="377"/>
        <v>0.20779716000000001</v>
      </c>
      <c r="H1599"/>
      <c r="I1599"/>
      <c r="J1599" s="227">
        <f t="shared" si="368"/>
        <v>3.2105273457999996E-2</v>
      </c>
      <c r="K1599"/>
      <c r="L1599" s="280">
        <f t="shared" si="369"/>
        <v>3.2708389999999997E-4</v>
      </c>
      <c r="M1599" s="280">
        <f t="shared" si="370"/>
        <v>5.5697415000000006E-4</v>
      </c>
      <c r="N1599" s="281">
        <f t="shared" si="371"/>
        <v>5.1641407999999998E-5</v>
      </c>
      <c r="O1599" s="280">
        <v>3.1169573999999999E-2</v>
      </c>
      <c r="P1599" s="219">
        <v>2.9553056E-4</v>
      </c>
      <c r="Q1599" s="219">
        <v>2.6144359000000001E-4</v>
      </c>
      <c r="R1599" s="219">
        <v>2.4973402999999998E-4</v>
      </c>
      <c r="S1599" s="286">
        <v>7.7349870000000001E-5</v>
      </c>
      <c r="T1599" s="219">
        <v>0</v>
      </c>
      <c r="U1599" s="219">
        <v>0</v>
      </c>
      <c r="V1599" s="219">
        <v>0</v>
      </c>
      <c r="W1599" s="286">
        <v>5.1641407999999998E-5</v>
      </c>
      <c r="X1599" s="219">
        <v>0</v>
      </c>
      <c r="Y1599" s="219">
        <v>0</v>
      </c>
      <c r="Z1599" s="219">
        <v>0</v>
      </c>
      <c r="AA1599" s="219">
        <v>0</v>
      </c>
      <c r="AB1599" s="219">
        <v>0</v>
      </c>
      <c r="AC1599"/>
      <c r="AD1599" s="227">
        <f t="shared" ref="AD1599:AD1664" si="378">O1599</f>
        <v>3.1169573999999999E-2</v>
      </c>
      <c r="AE1599" s="227">
        <f t="shared" ref="AE1599:AE1664" si="379">P1599+Q1599+R1599+S1599+T1599+U1599+V1599</f>
        <v>8.8405805000000008E-4</v>
      </c>
      <c r="AF1599" s="227">
        <f t="shared" ref="AF1599:AF1664" si="380">P1599+Q1599+V1599+AA1599</f>
        <v>5.5697415000000006E-4</v>
      </c>
      <c r="AG1599" s="227">
        <f t="shared" ref="AG1599:AG1664" si="381">Z1599+P1599+Q1599+V1599+X1599</f>
        <v>5.5697415000000006E-4</v>
      </c>
      <c r="AH1599" s="227">
        <f t="shared" ref="AH1599:AH1664" si="382">W1599+Y1599+AB1599</f>
        <v>5.1641407999999998E-5</v>
      </c>
      <c r="AI1599"/>
      <c r="AJ1599">
        <v>2.5098319</v>
      </c>
      <c r="AK1599" s="155">
        <v>2.2308142000000002</v>
      </c>
      <c r="AL1599" s="155">
        <v>0</v>
      </c>
      <c r="AM1599" s="155">
        <v>0</v>
      </c>
      <c r="AN1599" s="155">
        <v>9.2463559000000001E-2</v>
      </c>
      <c r="AO1599" s="155">
        <v>0.17599867999999999</v>
      </c>
      <c r="AP1599" s="155">
        <v>1.0555504E-2</v>
      </c>
      <c r="AQ1599"/>
      <c r="AR1599" s="156">
        <v>3.5196267999999999E-3</v>
      </c>
      <c r="AS1599" s="156">
        <v>3.3263733999999998E-3</v>
      </c>
      <c r="AT1599" s="156">
        <v>1.5943484E-4</v>
      </c>
      <c r="AU1599" s="156">
        <v>3.3818527999999998E-5</v>
      </c>
      <c r="AV1599" s="282">
        <f t="shared" si="372"/>
        <v>1.9942286261900001E-7</v>
      </c>
      <c r="AW1599" s="282">
        <f t="shared" si="373"/>
        <v>5.8962590538300005E-10</v>
      </c>
      <c r="AX1599" s="283">
        <f t="shared" si="374"/>
        <v>4.7364884873000003E-3</v>
      </c>
      <c r="AY1599" s="157">
        <v>1.9283576E-7</v>
      </c>
      <c r="AZ1599" s="157">
        <v>5.8183204999999998E-10</v>
      </c>
      <c r="BA1599" s="157">
        <v>1.5896482999999999E-14</v>
      </c>
      <c r="BB1599" s="157">
        <v>0</v>
      </c>
      <c r="BC1599" s="157">
        <v>0</v>
      </c>
      <c r="BD1599" s="157">
        <v>6.6922189999999998E-12</v>
      </c>
      <c r="BE1599" s="157">
        <v>6.5804104000000002E-9</v>
      </c>
      <c r="BF1599" s="157">
        <v>1.5261524000000001E-12</v>
      </c>
      <c r="BG1599" s="157">
        <v>6.2518065000000002E-12</v>
      </c>
      <c r="BH1599" s="157">
        <v>0</v>
      </c>
      <c r="BI1599" s="157">
        <v>0</v>
      </c>
      <c r="BJ1599" s="157">
        <v>0</v>
      </c>
      <c r="BK1599" s="157">
        <v>0</v>
      </c>
      <c r="BL1599" s="157">
        <v>0</v>
      </c>
      <c r="BM1599" s="157">
        <v>0</v>
      </c>
      <c r="BN1599" s="157">
        <v>0</v>
      </c>
      <c r="BO1599" s="157">
        <v>0</v>
      </c>
      <c r="BP1599" s="157">
        <v>1.9795873000000002E-6</v>
      </c>
      <c r="BQ1599" s="157">
        <v>4.7345089E-3</v>
      </c>
      <c r="BR1599" s="157">
        <v>0</v>
      </c>
      <c r="BS1599" s="157">
        <v>0</v>
      </c>
      <c r="BT1599" s="157">
        <v>0</v>
      </c>
      <c r="BU1599"/>
      <c r="BV1599" s="155">
        <v>8.6817208999999994E-6</v>
      </c>
      <c r="BW1599" s="155">
        <v>4.3101842999999997E-8</v>
      </c>
      <c r="BX1599" s="155">
        <v>5.7939361999999997E-6</v>
      </c>
      <c r="BY1599" s="155">
        <v>1.1889516999999999E-10</v>
      </c>
      <c r="BZ1599" s="155">
        <v>1.047388E-7</v>
      </c>
      <c r="CA1599" s="155">
        <v>0</v>
      </c>
      <c r="CB1599" s="155">
        <v>0</v>
      </c>
      <c r="CC1599" s="155">
        <v>0</v>
      </c>
      <c r="CD1599" s="155">
        <v>0</v>
      </c>
      <c r="CE1599" s="155">
        <v>3.6269170999999998E-10</v>
      </c>
      <c r="CF1599" s="155">
        <v>0</v>
      </c>
      <c r="CG1599" s="155">
        <v>0</v>
      </c>
      <c r="CH1599" s="155">
        <v>0</v>
      </c>
      <c r="CI1599" s="155">
        <v>5.0535892000000002E-8</v>
      </c>
      <c r="CJ1599" s="155">
        <v>2.6889265000000002E-6</v>
      </c>
      <c r="CK1599" s="155">
        <v>6.5487714999999995E-14</v>
      </c>
      <c r="CL1599" s="155">
        <v>0</v>
      </c>
      <c r="CM1599"/>
      <c r="CN1599" s="284">
        <v>0</v>
      </c>
      <c r="CO1599" s="284">
        <v>0.20779716000000001</v>
      </c>
      <c r="CP1599" s="285">
        <v>0</v>
      </c>
      <c r="CQ1599" s="284">
        <v>2.9489654000000001E-5</v>
      </c>
      <c r="CR1599" s="284">
        <v>0</v>
      </c>
      <c r="CS1599" s="284">
        <v>0</v>
      </c>
      <c r="CT1599" s="284">
        <v>3.7310696E-6</v>
      </c>
      <c r="CU1599" s="284">
        <v>0</v>
      </c>
      <c r="CV1599" s="284">
        <v>0</v>
      </c>
      <c r="CW1599" s="284">
        <v>0</v>
      </c>
      <c r="CX1599"/>
      <c r="CY1599"/>
      <c r="CZ1599"/>
      <c r="DA1599"/>
      <c r="DB1599" s="212"/>
      <c r="DC1599" s="48"/>
      <c r="DD1599" s="48"/>
      <c r="DE1599" s="48"/>
      <c r="DF1599" s="48"/>
      <c r="DG1599" s="48"/>
      <c r="DH1599" s="48"/>
      <c r="DI1599" s="48"/>
      <c r="DJ1599" s="48"/>
      <c r="DK1599" s="48"/>
      <c r="DL1599" s="48"/>
    </row>
    <row r="1600" spans="1:116" ht="14.4">
      <c r="A1600" t="s">
        <v>2974</v>
      </c>
      <c r="B1600" s="188" t="s">
        <v>1377</v>
      </c>
      <c r="C1600" s="151" t="str">
        <f t="shared" si="375"/>
        <v>B.046.04.105</v>
      </c>
      <c r="D1600" s="54" t="s">
        <v>1378</v>
      </c>
      <c r="E1600" s="150" t="s">
        <v>440</v>
      </c>
      <c r="F1600" s="153" t="str">
        <f t="shared" si="376"/>
        <v>Electricity Inner Mongolia production</v>
      </c>
      <c r="G1600" s="154">
        <f t="shared" si="377"/>
        <v>0.18472343999999999</v>
      </c>
      <c r="H1600"/>
      <c r="I1600"/>
      <c r="J1600" s="227">
        <f t="shared" si="368"/>
        <v>2.8590138623999999E-2</v>
      </c>
      <c r="K1600"/>
      <c r="L1600" s="280">
        <f t="shared" si="369"/>
        <v>2.9449980700000001E-4</v>
      </c>
      <c r="M1600" s="280">
        <f t="shared" si="370"/>
        <v>5.0741337999999996E-4</v>
      </c>
      <c r="N1600" s="281">
        <f t="shared" si="371"/>
        <v>7.9709436999999994E-5</v>
      </c>
      <c r="O1600" s="280">
        <v>2.7708515999999999E-2</v>
      </c>
      <c r="P1600" s="219">
        <v>2.7181642999999999E-4</v>
      </c>
      <c r="Q1600" s="219">
        <v>2.3559695E-4</v>
      </c>
      <c r="R1600" s="219">
        <v>2.2568341E-4</v>
      </c>
      <c r="S1600" s="286">
        <v>6.8816396999999999E-5</v>
      </c>
      <c r="T1600" s="219">
        <v>0</v>
      </c>
      <c r="U1600" s="219">
        <v>0</v>
      </c>
      <c r="V1600" s="219">
        <v>0</v>
      </c>
      <c r="W1600" s="286">
        <v>7.9709436999999994E-5</v>
      </c>
      <c r="X1600" s="219">
        <v>0</v>
      </c>
      <c r="Y1600" s="219">
        <v>0</v>
      </c>
      <c r="Z1600" s="219">
        <v>0</v>
      </c>
      <c r="AA1600" s="219">
        <v>0</v>
      </c>
      <c r="AB1600" s="219">
        <v>0</v>
      </c>
      <c r="AC1600"/>
      <c r="AD1600" s="227">
        <f t="shared" si="378"/>
        <v>2.7708515999999999E-2</v>
      </c>
      <c r="AE1600" s="227">
        <f t="shared" si="379"/>
        <v>8.0191318700000003E-4</v>
      </c>
      <c r="AF1600" s="227">
        <f t="shared" si="380"/>
        <v>5.0741337999999996E-4</v>
      </c>
      <c r="AG1600" s="227">
        <f t="shared" si="381"/>
        <v>5.0741337999999996E-4</v>
      </c>
      <c r="AH1600" s="227">
        <f t="shared" si="382"/>
        <v>7.9709436999999994E-5</v>
      </c>
      <c r="AI1600"/>
      <c r="AJ1600">
        <v>2.3436246999999999</v>
      </c>
      <c r="AK1600" s="155">
        <v>1.9793373000000001</v>
      </c>
      <c r="AL1600" s="155">
        <v>0</v>
      </c>
      <c r="AM1600" s="155">
        <v>0</v>
      </c>
      <c r="AN1600" s="155">
        <v>8.2040258000000005E-2</v>
      </c>
      <c r="AO1600" s="155">
        <v>0.27586779</v>
      </c>
      <c r="AP1600" s="155">
        <v>6.3793390000000004E-3</v>
      </c>
      <c r="AQ1600"/>
      <c r="AR1600" s="156">
        <v>3.1315922E-3</v>
      </c>
      <c r="AS1600" s="156">
        <v>2.9597872999999999E-3</v>
      </c>
      <c r="AT1600" s="156">
        <v>1.4178939999999999E-4</v>
      </c>
      <c r="AU1600" s="156">
        <v>3.0015483000000001E-5</v>
      </c>
      <c r="AV1600" s="282">
        <f t="shared" si="372"/>
        <v>1.7744528252530003E-7</v>
      </c>
      <c r="AW1600" s="282">
        <f t="shared" si="373"/>
        <v>5.2436908314299987E-10</v>
      </c>
      <c r="AX1600" s="283">
        <f t="shared" si="374"/>
        <v>4.2038491283999998E-3</v>
      </c>
      <c r="AY1600" s="157">
        <v>1.7142335000000001E-7</v>
      </c>
      <c r="AZ1600" s="157">
        <v>5.1722562999999995E-10</v>
      </c>
      <c r="BA1600" s="157">
        <v>1.4131343E-14</v>
      </c>
      <c r="BB1600" s="157">
        <v>0</v>
      </c>
      <c r="BC1600" s="157">
        <v>0</v>
      </c>
      <c r="BD1600" s="157">
        <v>6.0477252999999998E-12</v>
      </c>
      <c r="BE1600" s="157">
        <v>6.0158848000000004E-9</v>
      </c>
      <c r="BF1600" s="157">
        <v>1.3791763999999999E-12</v>
      </c>
      <c r="BG1600" s="157">
        <v>5.7501454000000003E-12</v>
      </c>
      <c r="BH1600" s="157">
        <v>0</v>
      </c>
      <c r="BI1600" s="157">
        <v>0</v>
      </c>
      <c r="BJ1600" s="157">
        <v>0</v>
      </c>
      <c r="BK1600" s="157">
        <v>0</v>
      </c>
      <c r="BL1600" s="157">
        <v>0</v>
      </c>
      <c r="BM1600" s="157">
        <v>0</v>
      </c>
      <c r="BN1600" s="157">
        <v>0</v>
      </c>
      <c r="BO1600" s="157">
        <v>0</v>
      </c>
      <c r="BP1600" s="157">
        <v>3.0555283999999999E-6</v>
      </c>
      <c r="BQ1600" s="157">
        <v>4.2007935999999997E-3</v>
      </c>
      <c r="BR1600" s="157">
        <v>0</v>
      </c>
      <c r="BS1600" s="157">
        <v>0</v>
      </c>
      <c r="BT1600" s="157">
        <v>0</v>
      </c>
      <c r="BU1600"/>
      <c r="BV1600" s="155">
        <v>7.7164310999999992E-6</v>
      </c>
      <c r="BW1600" s="155">
        <v>3.9643239999999997E-8</v>
      </c>
      <c r="BX1600" s="155">
        <v>5.1505796E-6</v>
      </c>
      <c r="BY1600" s="155">
        <v>1.0744497000000001E-10</v>
      </c>
      <c r="BZ1600" s="155">
        <v>9.4251691000000007E-8</v>
      </c>
      <c r="CA1600" s="155">
        <v>0</v>
      </c>
      <c r="CB1600" s="155">
        <v>0</v>
      </c>
      <c r="CC1600" s="155">
        <v>0</v>
      </c>
      <c r="CD1600" s="155">
        <v>0</v>
      </c>
      <c r="CE1600" s="155">
        <v>3.277627E-10</v>
      </c>
      <c r="CF1600" s="155">
        <v>0</v>
      </c>
      <c r="CG1600" s="155">
        <v>0</v>
      </c>
      <c r="CH1600" s="155">
        <v>0</v>
      </c>
      <c r="CI1600" s="155">
        <v>4.5713976000000001E-8</v>
      </c>
      <c r="CJ1600" s="155">
        <v>2.3858072E-6</v>
      </c>
      <c r="CK1600" s="155">
        <v>1.0108146E-13</v>
      </c>
      <c r="CL1600" s="155">
        <v>0</v>
      </c>
      <c r="CM1600"/>
      <c r="CN1600" s="284">
        <v>0</v>
      </c>
      <c r="CO1600" s="284">
        <v>0.18472343999999999</v>
      </c>
      <c r="CP1600" s="285">
        <v>0</v>
      </c>
      <c r="CQ1600" s="284">
        <v>2.7123326999999999E-5</v>
      </c>
      <c r="CR1600" s="284">
        <v>0</v>
      </c>
      <c r="CS1600" s="284">
        <v>0</v>
      </c>
      <c r="CT1600" s="284">
        <v>3.373656E-6</v>
      </c>
      <c r="CU1600" s="284">
        <v>0</v>
      </c>
      <c r="CV1600" s="284">
        <v>0</v>
      </c>
      <c r="CW1600" s="284">
        <v>0</v>
      </c>
      <c r="CX1600"/>
      <c r="CY1600"/>
      <c r="CZ1600"/>
      <c r="DA1600"/>
      <c r="DB1600" s="212"/>
      <c r="DC1600" s="48"/>
      <c r="DD1600" s="48"/>
      <c r="DE1600" s="48"/>
      <c r="DF1600" s="48"/>
      <c r="DG1600" s="48"/>
      <c r="DH1600" s="48"/>
      <c r="DI1600" s="48"/>
      <c r="DJ1600" s="48"/>
      <c r="DK1600" s="48"/>
      <c r="DL1600" s="48"/>
    </row>
    <row r="1601" spans="1:116" ht="14.4">
      <c r="A1601" t="s">
        <v>2975</v>
      </c>
      <c r="B1601" s="188" t="s">
        <v>1377</v>
      </c>
      <c r="C1601" s="151" t="str">
        <f t="shared" si="375"/>
        <v>B.046.04.106</v>
      </c>
      <c r="D1601" s="54" t="s">
        <v>1378</v>
      </c>
      <c r="E1601" s="150" t="s">
        <v>440</v>
      </c>
      <c r="F1601" s="153" t="str">
        <f t="shared" si="376"/>
        <v>Electricity Liaoning production</v>
      </c>
      <c r="G1601" s="154">
        <f t="shared" si="377"/>
        <v>0.14392710666666667</v>
      </c>
      <c r="H1601"/>
      <c r="I1601"/>
      <c r="J1601" s="227">
        <f t="shared" si="368"/>
        <v>2.8342036687E-2</v>
      </c>
      <c r="K1601"/>
      <c r="L1601" s="280">
        <f t="shared" si="369"/>
        <v>2.4963341200000001E-4</v>
      </c>
      <c r="M1601" s="280">
        <f t="shared" si="370"/>
        <v>5.2280169999999995E-4</v>
      </c>
      <c r="N1601" s="281">
        <f t="shared" si="371"/>
        <v>5.9805355750000002E-3</v>
      </c>
      <c r="O1601" s="280">
        <v>2.1589066000000001E-2</v>
      </c>
      <c r="P1601" s="219">
        <v>3.1558505999999999E-4</v>
      </c>
      <c r="Q1601" s="219">
        <v>2.0721663999999999E-4</v>
      </c>
      <c r="R1601" s="219">
        <v>1.9570123999999999E-4</v>
      </c>
      <c r="S1601" s="286">
        <v>5.3932172000000002E-5</v>
      </c>
      <c r="T1601" s="219">
        <v>0</v>
      </c>
      <c r="U1601" s="219">
        <v>0</v>
      </c>
      <c r="V1601" s="219">
        <v>0</v>
      </c>
      <c r="W1601" s="286">
        <v>5.7484875000000001E-5</v>
      </c>
      <c r="X1601" s="219">
        <v>0</v>
      </c>
      <c r="Y1601" s="219">
        <v>5.9230506999999998E-3</v>
      </c>
      <c r="Z1601" s="219">
        <v>0</v>
      </c>
      <c r="AA1601" s="219">
        <v>0</v>
      </c>
      <c r="AB1601" s="219">
        <v>0</v>
      </c>
      <c r="AC1601"/>
      <c r="AD1601" s="227">
        <f t="shared" si="378"/>
        <v>2.1589066000000001E-2</v>
      </c>
      <c r="AE1601" s="227">
        <f t="shared" si="379"/>
        <v>7.724351119999999E-4</v>
      </c>
      <c r="AF1601" s="227">
        <f t="shared" si="380"/>
        <v>5.2280169999999995E-4</v>
      </c>
      <c r="AG1601" s="227">
        <f t="shared" si="381"/>
        <v>5.2280169999999995E-4</v>
      </c>
      <c r="AH1601" s="227">
        <f t="shared" si="382"/>
        <v>5.9805355750000002E-3</v>
      </c>
      <c r="AI1601"/>
      <c r="AJ1601">
        <v>2.6311187999999999</v>
      </c>
      <c r="AK1601" s="155">
        <v>1.5365504999999999</v>
      </c>
      <c r="AL1601" s="155">
        <v>0.82061068999999998</v>
      </c>
      <c r="AM1601" s="155">
        <v>0</v>
      </c>
      <c r="AN1601" s="155">
        <v>6.3687478000000006E-2</v>
      </c>
      <c r="AO1601" s="155">
        <v>0.18417473000000001</v>
      </c>
      <c r="AP1601" s="155">
        <v>2.6095364999999999E-2</v>
      </c>
      <c r="AQ1601"/>
      <c r="AR1601" s="156">
        <v>2.4721125E-3</v>
      </c>
      <c r="AS1601" s="156">
        <v>2.3376502000000002E-3</v>
      </c>
      <c r="AT1601" s="156">
        <v>1.1110166E-4</v>
      </c>
      <c r="AU1601" s="156">
        <v>2.3360678000000001E-5</v>
      </c>
      <c r="AV1601" s="282">
        <f t="shared" si="372"/>
        <v>1.401468985817E-7</v>
      </c>
      <c r="AW1601" s="282">
        <f t="shared" si="373"/>
        <v>4.1087891222399997E-10</v>
      </c>
      <c r="AX1601" s="283">
        <f t="shared" si="374"/>
        <v>3.2718036299999999E-3</v>
      </c>
      <c r="AY1601" s="157">
        <v>1.3356436E-7</v>
      </c>
      <c r="AZ1601" s="157">
        <v>4.0299589999999999E-10</v>
      </c>
      <c r="BA1601" s="157">
        <v>1.1010424E-14</v>
      </c>
      <c r="BB1601" s="157">
        <v>0</v>
      </c>
      <c r="BC1601" s="157">
        <v>0</v>
      </c>
      <c r="BD1601" s="157">
        <v>5.2442817000000001E-12</v>
      </c>
      <c r="BE1601" s="157">
        <v>6.5772943000000003E-9</v>
      </c>
      <c r="BF1601" s="157">
        <v>1.1959519999999999E-12</v>
      </c>
      <c r="BG1601" s="157">
        <v>6.6760497999999999E-12</v>
      </c>
      <c r="BH1601" s="157">
        <v>0</v>
      </c>
      <c r="BI1601" s="157">
        <v>0</v>
      </c>
      <c r="BJ1601" s="157">
        <v>0</v>
      </c>
      <c r="BK1601" s="157">
        <v>0</v>
      </c>
      <c r="BL1601" s="157">
        <v>0</v>
      </c>
      <c r="BM1601" s="157">
        <v>0</v>
      </c>
      <c r="BN1601" s="157">
        <v>0</v>
      </c>
      <c r="BO1601" s="157">
        <v>0</v>
      </c>
      <c r="BP1601" s="157">
        <v>1.074673E-5</v>
      </c>
      <c r="BQ1601" s="157">
        <v>3.2610568999999999E-3</v>
      </c>
      <c r="BR1601" s="157">
        <v>0</v>
      </c>
      <c r="BS1601" s="157">
        <v>0</v>
      </c>
      <c r="BT1601" s="157">
        <v>0</v>
      </c>
      <c r="BU1601"/>
      <c r="BV1601" s="155">
        <v>7.0884624E-6</v>
      </c>
      <c r="BW1601" s="155">
        <v>4.6026703999999997E-8</v>
      </c>
      <c r="BX1601" s="155">
        <v>4.0130695999999996E-6</v>
      </c>
      <c r="BY1601" s="155">
        <v>9.3170852000000001E-11</v>
      </c>
      <c r="BZ1601" s="155">
        <v>8.6187395999999997E-8</v>
      </c>
      <c r="CA1601" s="155">
        <v>0</v>
      </c>
      <c r="CB1601" s="155">
        <v>0</v>
      </c>
      <c r="CC1601" s="155">
        <v>0</v>
      </c>
      <c r="CD1601" s="155">
        <v>0</v>
      </c>
      <c r="CE1601" s="155">
        <v>2.8421925E-10</v>
      </c>
      <c r="CF1601" s="155">
        <v>0</v>
      </c>
      <c r="CG1601" s="155">
        <v>0</v>
      </c>
      <c r="CH1601" s="155">
        <v>0</v>
      </c>
      <c r="CI1601" s="155">
        <v>4.0397093999999998E-8</v>
      </c>
      <c r="CJ1601" s="155">
        <v>2.9024041E-6</v>
      </c>
      <c r="CK1601" s="155">
        <v>7.2897955999999999E-14</v>
      </c>
      <c r="CL1601" s="155">
        <v>0</v>
      </c>
      <c r="CM1601"/>
      <c r="CN1601" s="284">
        <v>0</v>
      </c>
      <c r="CO1601" s="284">
        <v>0.14392711</v>
      </c>
      <c r="CP1601" s="285">
        <v>0</v>
      </c>
      <c r="CQ1601" s="284">
        <v>3.1490801000000003E-5</v>
      </c>
      <c r="CR1601" s="284">
        <v>0</v>
      </c>
      <c r="CS1601" s="284">
        <v>0</v>
      </c>
      <c r="CT1601" s="284">
        <v>3.2693793999999998E-6</v>
      </c>
      <c r="CU1601" s="284">
        <v>0</v>
      </c>
      <c r="CV1601" s="284">
        <v>0</v>
      </c>
      <c r="CW1601" s="284">
        <v>0</v>
      </c>
      <c r="CX1601"/>
      <c r="CY1601"/>
      <c r="CZ1601"/>
      <c r="DA1601"/>
      <c r="DB1601" s="212"/>
      <c r="DC1601" s="48"/>
      <c r="DD1601" s="48"/>
      <c r="DE1601" s="48"/>
      <c r="DF1601" s="48"/>
      <c r="DG1601" s="48"/>
      <c r="DH1601" s="48"/>
      <c r="DI1601" s="48"/>
      <c r="DJ1601" s="48"/>
      <c r="DK1601" s="48"/>
      <c r="DL1601" s="48"/>
    </row>
    <row r="1602" spans="1:116" ht="14.4">
      <c r="A1602" t="s">
        <v>2976</v>
      </c>
      <c r="B1602" s="188" t="s">
        <v>1377</v>
      </c>
      <c r="C1602" s="151" t="str">
        <f t="shared" si="375"/>
        <v>B.046.04.107</v>
      </c>
      <c r="D1602" s="54" t="s">
        <v>1378</v>
      </c>
      <c r="E1602" s="150" t="s">
        <v>440</v>
      </c>
      <c r="F1602" s="153" t="str">
        <f t="shared" si="376"/>
        <v>Electricity Jilin production</v>
      </c>
      <c r="G1602" s="154">
        <f t="shared" si="377"/>
        <v>0.15314204666666667</v>
      </c>
      <c r="H1602"/>
      <c r="I1602"/>
      <c r="J1602" s="227">
        <f t="shared" si="368"/>
        <v>2.3755944175000002E-2</v>
      </c>
      <c r="K1602"/>
      <c r="L1602" s="280">
        <f t="shared" si="369"/>
        <v>2.47137115E-4</v>
      </c>
      <c r="M1602" s="280">
        <f t="shared" si="370"/>
        <v>4.2888799000000003E-4</v>
      </c>
      <c r="N1602" s="281">
        <f t="shared" si="371"/>
        <v>1.0861207E-4</v>
      </c>
      <c r="O1602" s="280">
        <v>2.2971307E-2</v>
      </c>
      <c r="P1602" s="219">
        <v>2.3146245000000001E-4</v>
      </c>
      <c r="Q1602" s="219">
        <v>1.9742554E-4</v>
      </c>
      <c r="R1602" s="219">
        <v>1.8950989E-4</v>
      </c>
      <c r="S1602" s="286">
        <v>5.7627224999999998E-5</v>
      </c>
      <c r="T1602" s="219">
        <v>0</v>
      </c>
      <c r="U1602" s="219">
        <v>0</v>
      </c>
      <c r="V1602" s="219">
        <v>0</v>
      </c>
      <c r="W1602" s="286">
        <v>1.0861207E-4</v>
      </c>
      <c r="X1602" s="219">
        <v>0</v>
      </c>
      <c r="Y1602" s="219">
        <v>0</v>
      </c>
      <c r="Z1602" s="219">
        <v>0</v>
      </c>
      <c r="AA1602" s="219">
        <v>0</v>
      </c>
      <c r="AB1602" s="219">
        <v>0</v>
      </c>
      <c r="AC1602"/>
      <c r="AD1602" s="227">
        <f t="shared" si="378"/>
        <v>2.2971307E-2</v>
      </c>
      <c r="AE1602" s="227">
        <f t="shared" si="379"/>
        <v>6.7602510500000003E-4</v>
      </c>
      <c r="AF1602" s="227">
        <f t="shared" si="380"/>
        <v>4.2888799000000003E-4</v>
      </c>
      <c r="AG1602" s="227">
        <f t="shared" si="381"/>
        <v>4.2888799000000003E-4</v>
      </c>
      <c r="AH1602" s="227">
        <f t="shared" si="382"/>
        <v>1.0861207E-4</v>
      </c>
      <c r="AI1602"/>
      <c r="AJ1602">
        <v>2.1168081000000001</v>
      </c>
      <c r="AK1602" s="155">
        <v>1.6361565</v>
      </c>
      <c r="AL1602" s="155">
        <v>0</v>
      </c>
      <c r="AM1602" s="155">
        <v>0</v>
      </c>
      <c r="AN1602" s="155">
        <v>6.7815983999999996E-2</v>
      </c>
      <c r="AO1602" s="155">
        <v>0.31515813999999998</v>
      </c>
      <c r="AP1602" s="155">
        <v>9.7677446000000001E-2</v>
      </c>
      <c r="AQ1602"/>
      <c r="AR1602" s="156">
        <v>2.5981800999999999E-3</v>
      </c>
      <c r="AS1602" s="156">
        <v>2.4557697999999998E-3</v>
      </c>
      <c r="AT1602" s="156">
        <v>1.1758724E-4</v>
      </c>
      <c r="AU1602" s="156">
        <v>2.4823043E-5</v>
      </c>
      <c r="AV1602" s="282">
        <f t="shared" si="372"/>
        <v>1.4722840556949999E-7</v>
      </c>
      <c r="AW1602" s="282">
        <f t="shared" si="373"/>
        <v>4.34864047867E-10</v>
      </c>
      <c r="AX1602" s="283">
        <f t="shared" si="374"/>
        <v>3.4766166627999999E-3</v>
      </c>
      <c r="AY1602" s="157">
        <v>1.4211582000000001E-7</v>
      </c>
      <c r="AZ1602" s="157">
        <v>4.2879774000000002E-10</v>
      </c>
      <c r="BA1602" s="157">
        <v>1.1715367000000001E-14</v>
      </c>
      <c r="BB1602" s="157">
        <v>0</v>
      </c>
      <c r="BC1602" s="157">
        <v>0</v>
      </c>
      <c r="BD1602" s="157">
        <v>5.0783695E-12</v>
      </c>
      <c r="BE1602" s="157">
        <v>5.1075072000000002E-9</v>
      </c>
      <c r="BF1602" s="157">
        <v>1.158116E-12</v>
      </c>
      <c r="BG1602" s="157">
        <v>4.8964764999999997E-12</v>
      </c>
      <c r="BH1602" s="157">
        <v>0</v>
      </c>
      <c r="BI1602" s="157">
        <v>0</v>
      </c>
      <c r="BJ1602" s="157">
        <v>0</v>
      </c>
      <c r="BK1602" s="157">
        <v>0</v>
      </c>
      <c r="BL1602" s="157">
        <v>0</v>
      </c>
      <c r="BM1602" s="157">
        <v>0</v>
      </c>
      <c r="BN1602" s="157">
        <v>0</v>
      </c>
      <c r="BO1602" s="157">
        <v>0</v>
      </c>
      <c r="BP1602" s="157">
        <v>4.1634627999999998E-6</v>
      </c>
      <c r="BQ1602" s="157">
        <v>3.4724532E-3</v>
      </c>
      <c r="BR1602" s="157">
        <v>0</v>
      </c>
      <c r="BS1602" s="157">
        <v>0</v>
      </c>
      <c r="BT1602" s="157">
        <v>0</v>
      </c>
      <c r="BU1602"/>
      <c r="BV1602" s="155">
        <v>6.3940877000000002E-6</v>
      </c>
      <c r="BW1602" s="155">
        <v>3.3757788999999999E-8</v>
      </c>
      <c r="BX1602" s="155">
        <v>4.2700066999999999E-6</v>
      </c>
      <c r="BY1602" s="155">
        <v>9.0223226000000001E-11</v>
      </c>
      <c r="BZ1602" s="155">
        <v>7.9388437000000006E-8</v>
      </c>
      <c r="CA1602" s="155">
        <v>0</v>
      </c>
      <c r="CB1602" s="155">
        <v>0</v>
      </c>
      <c r="CC1602" s="155">
        <v>0</v>
      </c>
      <c r="CD1602" s="155">
        <v>0</v>
      </c>
      <c r="CE1602" s="155">
        <v>2.7522746999999999E-10</v>
      </c>
      <c r="CF1602" s="155">
        <v>0</v>
      </c>
      <c r="CG1602" s="155">
        <v>0</v>
      </c>
      <c r="CH1602" s="155">
        <v>0</v>
      </c>
      <c r="CI1602" s="155">
        <v>3.8417168999999997E-8</v>
      </c>
      <c r="CJ1602" s="155">
        <v>1.9721520999999998E-6</v>
      </c>
      <c r="CK1602" s="155">
        <v>1.3773359000000001E-13</v>
      </c>
      <c r="CL1602" s="155">
        <v>0</v>
      </c>
      <c r="CM1602"/>
      <c r="CN1602" s="284">
        <v>0</v>
      </c>
      <c r="CO1602" s="284">
        <v>0.15314205</v>
      </c>
      <c r="CP1602" s="285">
        <v>0</v>
      </c>
      <c r="CQ1602" s="284">
        <v>2.3096587E-5</v>
      </c>
      <c r="CR1602" s="284">
        <v>0</v>
      </c>
      <c r="CS1602" s="284">
        <v>0</v>
      </c>
      <c r="CT1602" s="284">
        <v>2.8485458E-6</v>
      </c>
      <c r="CU1602" s="284">
        <v>0</v>
      </c>
      <c r="CV1602" s="284">
        <v>0</v>
      </c>
      <c r="CW1602" s="284">
        <v>0</v>
      </c>
      <c r="CX1602"/>
      <c r="CY1602"/>
      <c r="CZ1602"/>
      <c r="DA1602"/>
      <c r="DB1602" s="212"/>
      <c r="DC1602" s="48"/>
      <c r="DD1602" s="48"/>
      <c r="DE1602" s="48"/>
      <c r="DF1602" s="48"/>
      <c r="DG1602" s="48"/>
      <c r="DH1602" s="48"/>
      <c r="DI1602" s="48"/>
      <c r="DJ1602" s="48"/>
      <c r="DK1602" s="48"/>
      <c r="DL1602" s="48"/>
    </row>
    <row r="1603" spans="1:116" ht="14.4">
      <c r="A1603" t="s">
        <v>2977</v>
      </c>
      <c r="B1603" s="188" t="s">
        <v>1377</v>
      </c>
      <c r="C1603" s="151" t="str">
        <f t="shared" si="375"/>
        <v>B.046.04.108</v>
      </c>
      <c r="D1603" s="54" t="s">
        <v>1378</v>
      </c>
      <c r="E1603" s="150" t="s">
        <v>440</v>
      </c>
      <c r="F1603" s="153" t="str">
        <f t="shared" si="376"/>
        <v>Electricity Heilongjiang production</v>
      </c>
      <c r="G1603" s="154">
        <f t="shared" si="377"/>
        <v>0.18313323333333334</v>
      </c>
      <c r="H1603"/>
      <c r="I1603"/>
      <c r="J1603" s="227">
        <f t="shared" si="368"/>
        <v>2.834200223E-2</v>
      </c>
      <c r="K1603"/>
      <c r="L1603" s="280">
        <f t="shared" si="369"/>
        <v>2.9156537100000001E-4</v>
      </c>
      <c r="M1603" s="280">
        <f t="shared" si="370"/>
        <v>5.0124217000000002E-4</v>
      </c>
      <c r="N1603" s="281">
        <f t="shared" si="371"/>
        <v>7.9209689000000005E-5</v>
      </c>
      <c r="O1603" s="280">
        <v>2.7469984999999999E-2</v>
      </c>
      <c r="P1603" s="219">
        <v>2.6809434000000002E-4</v>
      </c>
      <c r="Q1603" s="219">
        <v>2.3314783E-4</v>
      </c>
      <c r="R1603" s="219">
        <v>2.2320171E-4</v>
      </c>
      <c r="S1603" s="286">
        <v>6.8363660999999997E-5</v>
      </c>
      <c r="T1603" s="219">
        <v>0</v>
      </c>
      <c r="U1603" s="219">
        <v>0</v>
      </c>
      <c r="V1603" s="219">
        <v>0</v>
      </c>
      <c r="W1603" s="286">
        <v>7.9209689000000005E-5</v>
      </c>
      <c r="X1603" s="219">
        <v>0</v>
      </c>
      <c r="Y1603" s="219">
        <v>0</v>
      </c>
      <c r="Z1603" s="219">
        <v>0</v>
      </c>
      <c r="AA1603" s="219">
        <v>0</v>
      </c>
      <c r="AB1603" s="219">
        <v>0</v>
      </c>
      <c r="AC1603"/>
      <c r="AD1603" s="227">
        <f t="shared" si="378"/>
        <v>2.7469984999999999E-2</v>
      </c>
      <c r="AE1603" s="227">
        <f t="shared" si="379"/>
        <v>7.9280754099999998E-4</v>
      </c>
      <c r="AF1603" s="227">
        <f t="shared" si="380"/>
        <v>5.0124217000000002E-4</v>
      </c>
      <c r="AG1603" s="227">
        <f t="shared" si="381"/>
        <v>5.0124217000000002E-4</v>
      </c>
      <c r="AH1603" s="227">
        <f t="shared" si="382"/>
        <v>7.9209689000000005E-5</v>
      </c>
      <c r="AI1603"/>
      <c r="AJ1603">
        <v>2.3323290000000001</v>
      </c>
      <c r="AK1603" s="155">
        <v>1.9622465</v>
      </c>
      <c r="AL1603" s="155">
        <v>0</v>
      </c>
      <c r="AM1603" s="155">
        <v>0</v>
      </c>
      <c r="AN1603" s="155">
        <v>8.1331873999999998E-2</v>
      </c>
      <c r="AO1603" s="155">
        <v>0.25867844000000001</v>
      </c>
      <c r="AP1603" s="155">
        <v>3.0072134E-2</v>
      </c>
      <c r="AQ1603"/>
      <c r="AR1603" s="156">
        <v>3.1042418E-3</v>
      </c>
      <c r="AS1603" s="156">
        <v>2.9339254000000001E-3</v>
      </c>
      <c r="AT1603" s="156">
        <v>1.4056E-4</v>
      </c>
      <c r="AU1603" s="156">
        <v>2.9756363000000001E-5</v>
      </c>
      <c r="AV1603" s="282">
        <f t="shared" si="372"/>
        <v>1.758948078223E-7</v>
      </c>
      <c r="AW1603" s="282">
        <f t="shared" si="373"/>
        <v>5.1982248649199991E-10</v>
      </c>
      <c r="AX1603" s="283">
        <f t="shared" si="374"/>
        <v>4.1675578713999996E-3</v>
      </c>
      <c r="AY1603" s="157">
        <v>1.6994764E-7</v>
      </c>
      <c r="AZ1603" s="157">
        <v>5.1277305999999996E-10</v>
      </c>
      <c r="BA1603" s="157">
        <v>1.4009692E-14</v>
      </c>
      <c r="BB1603" s="157">
        <v>0</v>
      </c>
      <c r="BC1603" s="157">
        <v>0</v>
      </c>
      <c r="BD1603" s="157">
        <v>5.9812223000000004E-12</v>
      </c>
      <c r="BE1603" s="157">
        <v>5.9411866E-9</v>
      </c>
      <c r="BF1603" s="157">
        <v>1.3640104E-12</v>
      </c>
      <c r="BG1603" s="157">
        <v>5.6714063999999999E-12</v>
      </c>
      <c r="BH1603" s="157">
        <v>0</v>
      </c>
      <c r="BI1603" s="157">
        <v>0</v>
      </c>
      <c r="BJ1603" s="157">
        <v>0</v>
      </c>
      <c r="BK1603" s="157">
        <v>0</v>
      </c>
      <c r="BL1603" s="157">
        <v>0</v>
      </c>
      <c r="BM1603" s="157">
        <v>0</v>
      </c>
      <c r="BN1603" s="157">
        <v>0</v>
      </c>
      <c r="BO1603" s="157">
        <v>0</v>
      </c>
      <c r="BP1603" s="157">
        <v>3.0363713999999999E-6</v>
      </c>
      <c r="BQ1603" s="157">
        <v>4.1645214999999998E-3</v>
      </c>
      <c r="BR1603" s="157">
        <v>0</v>
      </c>
      <c r="BS1603" s="157">
        <v>0</v>
      </c>
      <c r="BT1603" s="157">
        <v>0</v>
      </c>
      <c r="BU1603"/>
      <c r="BV1603" s="155">
        <v>7.6495817999999996E-6</v>
      </c>
      <c r="BW1603" s="155">
        <v>3.9100389999999998E-8</v>
      </c>
      <c r="BX1603" s="155">
        <v>5.1062405000000003E-6</v>
      </c>
      <c r="BY1603" s="155">
        <v>1.0626347E-10</v>
      </c>
      <c r="BZ1603" s="155">
        <v>9.3399290999999998E-8</v>
      </c>
      <c r="CA1603" s="155">
        <v>0</v>
      </c>
      <c r="CB1603" s="155">
        <v>0</v>
      </c>
      <c r="CC1603" s="155">
        <v>0</v>
      </c>
      <c r="CD1603" s="155">
        <v>0</v>
      </c>
      <c r="CE1603" s="155">
        <v>3.2415850999999998E-10</v>
      </c>
      <c r="CF1603" s="155">
        <v>0</v>
      </c>
      <c r="CG1603" s="155">
        <v>0</v>
      </c>
      <c r="CH1603" s="155">
        <v>0</v>
      </c>
      <c r="CI1603" s="155">
        <v>4.5204347999999997E-8</v>
      </c>
      <c r="CJ1603" s="155">
        <v>2.3652067999999999E-6</v>
      </c>
      <c r="CK1603" s="155">
        <v>1.0044772E-13</v>
      </c>
      <c r="CL1603" s="155">
        <v>0</v>
      </c>
      <c r="CM1603"/>
      <c r="CN1603" s="284">
        <v>0</v>
      </c>
      <c r="CO1603" s="284">
        <v>0.18313323000000001</v>
      </c>
      <c r="CP1603" s="285">
        <v>0</v>
      </c>
      <c r="CQ1603" s="284">
        <v>2.6751917E-5</v>
      </c>
      <c r="CR1603" s="284">
        <v>0</v>
      </c>
      <c r="CS1603" s="284">
        <v>0</v>
      </c>
      <c r="CT1603" s="284">
        <v>3.3396685000000001E-6</v>
      </c>
      <c r="CU1603" s="284">
        <v>0</v>
      </c>
      <c r="CV1603" s="284">
        <v>0</v>
      </c>
      <c r="CW1603" s="284">
        <v>0</v>
      </c>
      <c r="CX1603"/>
      <c r="CY1603"/>
      <c r="CZ1603"/>
      <c r="DA1603"/>
      <c r="DB1603" s="212"/>
      <c r="DC1603" s="48"/>
      <c r="DD1603" s="48"/>
      <c r="DE1603" s="48"/>
      <c r="DF1603" s="48"/>
      <c r="DG1603" s="48"/>
      <c r="DH1603" s="48"/>
      <c r="DI1603" s="48"/>
      <c r="DJ1603" s="48"/>
      <c r="DK1603" s="48"/>
      <c r="DL1603" s="48"/>
    </row>
    <row r="1604" spans="1:116" ht="14.4">
      <c r="A1604" t="s">
        <v>2978</v>
      </c>
      <c r="B1604" s="188" t="s">
        <v>1377</v>
      </c>
      <c r="C1604" s="151" t="str">
        <f t="shared" si="375"/>
        <v>B.046.04.109</v>
      </c>
      <c r="D1604" s="54" t="s">
        <v>1378</v>
      </c>
      <c r="E1604" s="150" t="s">
        <v>440</v>
      </c>
      <c r="F1604" s="153" t="str">
        <f t="shared" si="376"/>
        <v>Electricity Shanghai production</v>
      </c>
      <c r="G1604" s="154">
        <f t="shared" si="377"/>
        <v>0.24332327333333334</v>
      </c>
      <c r="H1604"/>
      <c r="I1604"/>
      <c r="J1604" s="227">
        <f t="shared" si="368"/>
        <v>3.7524100011000004E-2</v>
      </c>
      <c r="K1604"/>
      <c r="L1604" s="280">
        <f t="shared" si="369"/>
        <v>3.7780880300000003E-4</v>
      </c>
      <c r="M1604" s="280">
        <f t="shared" si="370"/>
        <v>6.3663188000000009E-4</v>
      </c>
      <c r="N1604" s="281">
        <f t="shared" si="371"/>
        <v>1.1168327999999999E-5</v>
      </c>
      <c r="O1604" s="280">
        <v>3.6498491000000001E-2</v>
      </c>
      <c r="P1604" s="219">
        <v>3.3520441000000001E-4</v>
      </c>
      <c r="Q1604" s="219">
        <v>3.0142747000000002E-4</v>
      </c>
      <c r="R1604" s="219">
        <v>2.8759023000000001E-4</v>
      </c>
      <c r="S1604" s="286">
        <v>9.0218572999999997E-5</v>
      </c>
      <c r="T1604" s="219">
        <v>0</v>
      </c>
      <c r="U1604" s="219">
        <v>0</v>
      </c>
      <c r="V1604" s="219">
        <v>0</v>
      </c>
      <c r="W1604" s="286">
        <v>1.1168327999999999E-5</v>
      </c>
      <c r="X1604" s="219">
        <v>0</v>
      </c>
      <c r="Y1604" s="219">
        <v>0</v>
      </c>
      <c r="Z1604" s="219">
        <v>0</v>
      </c>
      <c r="AA1604" s="219">
        <v>0</v>
      </c>
      <c r="AB1604" s="219">
        <v>0</v>
      </c>
      <c r="AC1604"/>
      <c r="AD1604" s="227">
        <f t="shared" si="378"/>
        <v>3.6498491000000001E-2</v>
      </c>
      <c r="AE1604" s="227">
        <f t="shared" si="379"/>
        <v>1.0144406830000002E-3</v>
      </c>
      <c r="AF1604" s="227">
        <f t="shared" si="380"/>
        <v>6.3663188000000009E-4</v>
      </c>
      <c r="AG1604" s="227">
        <f t="shared" si="381"/>
        <v>6.3663188000000009E-4</v>
      </c>
      <c r="AH1604" s="227">
        <f t="shared" si="382"/>
        <v>1.1168327999999999E-5</v>
      </c>
      <c r="AI1604"/>
      <c r="AJ1604">
        <v>2.7657189999999998</v>
      </c>
      <c r="AK1604" s="155">
        <v>2.6179795000000001</v>
      </c>
      <c r="AL1604" s="155">
        <v>0</v>
      </c>
      <c r="AM1604" s="155">
        <v>0</v>
      </c>
      <c r="AN1604" s="155">
        <v>0.10851092</v>
      </c>
      <c r="AO1604" s="155">
        <v>3.9228544999999997E-2</v>
      </c>
      <c r="AP1604" s="155">
        <v>0</v>
      </c>
      <c r="AQ1604"/>
      <c r="AR1604" s="156">
        <v>4.1179826000000003E-3</v>
      </c>
      <c r="AS1604" s="156">
        <v>3.8916857E-3</v>
      </c>
      <c r="AT1604" s="156">
        <v>1.8662261000000001E-4</v>
      </c>
      <c r="AU1604" s="156">
        <v>3.9674317E-5</v>
      </c>
      <c r="AV1604" s="282">
        <f t="shared" si="372"/>
        <v>2.333144877662E-7</v>
      </c>
      <c r="AW1604" s="282">
        <f t="shared" si="373"/>
        <v>6.9017236773099996E-10</v>
      </c>
      <c r="AX1604" s="283">
        <f t="shared" si="374"/>
        <v>5.5566270192599996E-3</v>
      </c>
      <c r="AY1604" s="157">
        <v>2.25804E-7</v>
      </c>
      <c r="AZ1604" s="157">
        <v>6.8130516999999999E-10</v>
      </c>
      <c r="BA1604" s="157">
        <v>1.8614231000000001E-14</v>
      </c>
      <c r="BB1604" s="157">
        <v>0</v>
      </c>
      <c r="BC1604" s="157">
        <v>0</v>
      </c>
      <c r="BD1604" s="157">
        <v>7.7066661999999997E-12</v>
      </c>
      <c r="BE1604" s="157">
        <v>7.5027811000000008E-9</v>
      </c>
      <c r="BF1604" s="157">
        <v>1.7574957999999999E-12</v>
      </c>
      <c r="BG1604" s="157">
        <v>7.0910877000000001E-12</v>
      </c>
      <c r="BH1604" s="157">
        <v>0</v>
      </c>
      <c r="BI1604" s="157">
        <v>0</v>
      </c>
      <c r="BJ1604" s="157">
        <v>0</v>
      </c>
      <c r="BK1604" s="157">
        <v>0</v>
      </c>
      <c r="BL1604" s="157">
        <v>0</v>
      </c>
      <c r="BM1604" s="157">
        <v>0</v>
      </c>
      <c r="BN1604" s="157">
        <v>0</v>
      </c>
      <c r="BO1604" s="157">
        <v>0</v>
      </c>
      <c r="BP1604" s="157">
        <v>4.2811926000000001E-7</v>
      </c>
      <c r="BQ1604" s="157">
        <v>5.5561988999999999E-3</v>
      </c>
      <c r="BR1604" s="157">
        <v>0</v>
      </c>
      <c r="BS1604" s="157">
        <v>0</v>
      </c>
      <c r="BT1604" s="157">
        <v>0</v>
      </c>
      <c r="BU1604"/>
      <c r="BV1604" s="155">
        <v>1.0168711999999999E-5</v>
      </c>
      <c r="BW1604" s="155">
        <v>4.8888101000000003E-8</v>
      </c>
      <c r="BX1604" s="155">
        <v>6.7844986E-6</v>
      </c>
      <c r="BY1604" s="155">
        <v>1.3691802E-10</v>
      </c>
      <c r="BZ1604" s="155">
        <v>1.2102366E-7</v>
      </c>
      <c r="CA1604" s="155">
        <v>0</v>
      </c>
      <c r="CB1604" s="155">
        <v>0</v>
      </c>
      <c r="CC1604" s="155">
        <v>0</v>
      </c>
      <c r="CD1604" s="155">
        <v>0</v>
      </c>
      <c r="CE1604" s="155">
        <v>4.1767072000000002E-10</v>
      </c>
      <c r="CF1604" s="155">
        <v>0</v>
      </c>
      <c r="CG1604" s="155">
        <v>0</v>
      </c>
      <c r="CH1604" s="155">
        <v>0</v>
      </c>
      <c r="CI1604" s="155">
        <v>5.8147913999999998E-8</v>
      </c>
      <c r="CJ1604" s="155">
        <v>3.1555989000000002E-6</v>
      </c>
      <c r="CK1604" s="155">
        <v>1.4162827E-14</v>
      </c>
      <c r="CL1604" s="155">
        <v>0</v>
      </c>
      <c r="CM1604"/>
      <c r="CN1604" s="284">
        <v>0</v>
      </c>
      <c r="CO1604" s="284">
        <v>0.24332328</v>
      </c>
      <c r="CP1604" s="285">
        <v>0</v>
      </c>
      <c r="CQ1604" s="284">
        <v>3.3448526999999997E-5</v>
      </c>
      <c r="CR1604" s="284">
        <v>0</v>
      </c>
      <c r="CS1604" s="284">
        <v>0</v>
      </c>
      <c r="CT1604" s="284">
        <v>4.2939160000000001E-6</v>
      </c>
      <c r="CU1604" s="284">
        <v>0</v>
      </c>
      <c r="CV1604" s="284">
        <v>0</v>
      </c>
      <c r="CW1604" s="284">
        <v>0</v>
      </c>
      <c r="CX1604"/>
      <c r="CY1604"/>
      <c r="CZ1604"/>
      <c r="DA1604"/>
      <c r="DB1604" s="212"/>
      <c r="DC1604" s="48"/>
      <c r="DD1604" s="48"/>
      <c r="DE1604" s="48"/>
      <c r="DF1604" s="48"/>
      <c r="DG1604" s="48"/>
      <c r="DH1604" s="48"/>
      <c r="DI1604" s="48"/>
      <c r="DJ1604" s="48"/>
      <c r="DK1604" s="48"/>
      <c r="DL1604" s="48"/>
    </row>
    <row r="1605" spans="1:116" ht="14.4">
      <c r="A1605" t="s">
        <v>2979</v>
      </c>
      <c r="B1605" s="188" t="s">
        <v>1377</v>
      </c>
      <c r="C1605" s="151" t="str">
        <f t="shared" si="375"/>
        <v>B.046.04.110</v>
      </c>
      <c r="D1605" s="54" t="s">
        <v>1378</v>
      </c>
      <c r="E1605" s="150" t="s">
        <v>440</v>
      </c>
      <c r="F1605" s="153" t="str">
        <f t="shared" si="376"/>
        <v>Electricity Jiangsu production</v>
      </c>
      <c r="G1605" s="154">
        <f t="shared" si="377"/>
        <v>0.20269282666666666</v>
      </c>
      <c r="H1605"/>
      <c r="I1605"/>
      <c r="J1605" s="227">
        <f t="shared" si="368"/>
        <v>3.3437008165999996E-2</v>
      </c>
      <c r="K1605"/>
      <c r="L1605" s="280">
        <f t="shared" si="369"/>
        <v>3.2478202500000003E-4</v>
      </c>
      <c r="M1605" s="280">
        <f t="shared" si="370"/>
        <v>5.8446091000000002E-4</v>
      </c>
      <c r="N1605" s="281">
        <f t="shared" si="371"/>
        <v>2.123841231E-3</v>
      </c>
      <c r="O1605" s="280">
        <v>3.0403923999999999E-2</v>
      </c>
      <c r="P1605" s="219">
        <v>3.2237322999999999E-4</v>
      </c>
      <c r="Q1605" s="219">
        <v>2.6208767999999998E-4</v>
      </c>
      <c r="R1605" s="219">
        <v>2.4939542000000002E-4</v>
      </c>
      <c r="S1605" s="286">
        <v>7.5386604999999994E-5</v>
      </c>
      <c r="T1605" s="219">
        <v>0</v>
      </c>
      <c r="U1605" s="219">
        <v>0</v>
      </c>
      <c r="V1605" s="219">
        <v>0</v>
      </c>
      <c r="W1605" s="286">
        <v>3.4274630999999997E-5</v>
      </c>
      <c r="X1605" s="219">
        <v>0</v>
      </c>
      <c r="Y1605" s="219">
        <v>2.0895665999999999E-3</v>
      </c>
      <c r="Z1605" s="219">
        <v>0</v>
      </c>
      <c r="AA1605" s="219">
        <v>0</v>
      </c>
      <c r="AB1605" s="219">
        <v>0</v>
      </c>
      <c r="AC1605"/>
      <c r="AD1605" s="227">
        <f t="shared" si="378"/>
        <v>3.0403923999999999E-2</v>
      </c>
      <c r="AE1605" s="227">
        <f t="shared" si="379"/>
        <v>9.0924293499999994E-4</v>
      </c>
      <c r="AF1605" s="227">
        <f t="shared" si="380"/>
        <v>5.8446091000000002E-4</v>
      </c>
      <c r="AG1605" s="227">
        <f t="shared" si="381"/>
        <v>5.8446091000000002E-4</v>
      </c>
      <c r="AH1605" s="227">
        <f t="shared" si="382"/>
        <v>2.123841231E-3</v>
      </c>
      <c r="AI1605"/>
      <c r="AJ1605">
        <v>2.6781109999999999</v>
      </c>
      <c r="AK1605" s="155">
        <v>2.1757597</v>
      </c>
      <c r="AL1605" s="155">
        <v>0.28949957999999998</v>
      </c>
      <c r="AM1605" s="155">
        <v>0</v>
      </c>
      <c r="AN1605" s="155">
        <v>9.0181644000000005E-2</v>
      </c>
      <c r="AO1605" s="155">
        <v>0.11677122</v>
      </c>
      <c r="AP1605" s="155">
        <v>5.8988783000000003E-3</v>
      </c>
      <c r="AQ1605"/>
      <c r="AR1605" s="156">
        <v>3.4437049E-3</v>
      </c>
      <c r="AS1605" s="156">
        <v>3.2549807E-3</v>
      </c>
      <c r="AT1605" s="156">
        <v>1.5572313E-4</v>
      </c>
      <c r="AU1605" s="156">
        <v>3.3001031999999999E-5</v>
      </c>
      <c r="AV1605" s="282">
        <f t="shared" si="372"/>
        <v>1.9514272664529998E-7</v>
      </c>
      <c r="AW1605" s="282">
        <f t="shared" si="373"/>
        <v>5.75899149301E-10</v>
      </c>
      <c r="AX1605" s="283">
        <f t="shared" si="374"/>
        <v>4.6219933582000005E-3</v>
      </c>
      <c r="AY1605" s="157">
        <v>1.8809893999999999E-7</v>
      </c>
      <c r="AZ1605" s="157">
        <v>5.6753991E-10</v>
      </c>
      <c r="BA1605" s="157">
        <v>1.5506000999999999E-14</v>
      </c>
      <c r="BB1605" s="157">
        <v>0</v>
      </c>
      <c r="BC1605" s="157">
        <v>0</v>
      </c>
      <c r="BD1605" s="157">
        <v>6.6831453000000004E-12</v>
      </c>
      <c r="BE1605" s="157">
        <v>7.0371035000000003E-9</v>
      </c>
      <c r="BF1605" s="157">
        <v>1.5240831000000001E-12</v>
      </c>
      <c r="BG1605" s="157">
        <v>6.8196501999999996E-12</v>
      </c>
      <c r="BH1605" s="157">
        <v>0</v>
      </c>
      <c r="BI1605" s="157">
        <v>0</v>
      </c>
      <c r="BJ1605" s="157">
        <v>0</v>
      </c>
      <c r="BK1605" s="157">
        <v>0</v>
      </c>
      <c r="BL1605" s="157">
        <v>0</v>
      </c>
      <c r="BM1605" s="157">
        <v>0</v>
      </c>
      <c r="BN1605" s="157">
        <v>0</v>
      </c>
      <c r="BO1605" s="157">
        <v>0</v>
      </c>
      <c r="BP1605" s="157">
        <v>4.3277582000000003E-6</v>
      </c>
      <c r="BQ1605" s="157">
        <v>4.6176656000000002E-3</v>
      </c>
      <c r="BR1605" s="157">
        <v>0</v>
      </c>
      <c r="BS1605" s="157">
        <v>0</v>
      </c>
      <c r="BT1605" s="157">
        <v>0</v>
      </c>
      <c r="BU1605"/>
      <c r="BV1605" s="155">
        <v>8.8491446999999996E-6</v>
      </c>
      <c r="BW1605" s="155">
        <v>4.7016729E-8</v>
      </c>
      <c r="BX1605" s="155">
        <v>5.6516138000000003E-6</v>
      </c>
      <c r="BY1605" s="155">
        <v>1.1873396E-10</v>
      </c>
      <c r="BZ1605" s="155">
        <v>1.0620635E-7</v>
      </c>
      <c r="CA1605" s="155">
        <v>0</v>
      </c>
      <c r="CB1605" s="155">
        <v>0</v>
      </c>
      <c r="CC1605" s="155">
        <v>0</v>
      </c>
      <c r="CD1605" s="155">
        <v>0</v>
      </c>
      <c r="CE1605" s="155">
        <v>3.6219994999999998E-10</v>
      </c>
      <c r="CF1605" s="155">
        <v>0</v>
      </c>
      <c r="CG1605" s="155">
        <v>0</v>
      </c>
      <c r="CH1605" s="155">
        <v>0</v>
      </c>
      <c r="CI1605" s="155">
        <v>5.0725292999999997E-8</v>
      </c>
      <c r="CJ1605" s="155">
        <v>2.9931015000000001E-6</v>
      </c>
      <c r="CK1605" s="155">
        <v>4.3464486999999999E-14</v>
      </c>
      <c r="CL1605" s="155">
        <v>0</v>
      </c>
      <c r="CM1605"/>
      <c r="CN1605" s="284">
        <v>0</v>
      </c>
      <c r="CO1605" s="284">
        <v>0.20269282999999999</v>
      </c>
      <c r="CP1605" s="285">
        <v>0</v>
      </c>
      <c r="CQ1605" s="284">
        <v>3.2168161000000001E-5</v>
      </c>
      <c r="CR1605" s="284">
        <v>0</v>
      </c>
      <c r="CS1605" s="284">
        <v>0</v>
      </c>
      <c r="CT1605" s="284">
        <v>3.8457969999999998E-6</v>
      </c>
      <c r="CU1605" s="284">
        <v>0</v>
      </c>
      <c r="CV1605" s="284">
        <v>0</v>
      </c>
      <c r="CW1605" s="284">
        <v>0</v>
      </c>
      <c r="CX1605"/>
      <c r="CY1605"/>
      <c r="CZ1605"/>
      <c r="DA1605"/>
      <c r="DB1605" s="212"/>
      <c r="DC1605" s="48"/>
      <c r="DD1605" s="48"/>
      <c r="DE1605" s="48"/>
      <c r="DF1605" s="48"/>
      <c r="DG1605" s="48"/>
      <c r="DH1605" s="48"/>
      <c r="DI1605" s="48"/>
      <c r="DJ1605" s="48"/>
      <c r="DK1605" s="48"/>
      <c r="DL1605" s="48"/>
    </row>
    <row r="1606" spans="1:116" ht="14.4">
      <c r="A1606" t="s">
        <v>2980</v>
      </c>
      <c r="B1606" s="188" t="s">
        <v>1377</v>
      </c>
      <c r="C1606" s="151" t="str">
        <f t="shared" si="375"/>
        <v>B.046.04.111</v>
      </c>
      <c r="D1606" s="54" t="s">
        <v>1378</v>
      </c>
      <c r="E1606" s="150" t="s">
        <v>440</v>
      </c>
      <c r="F1606" s="153" t="str">
        <f t="shared" si="376"/>
        <v>Electricity Zhejiang production</v>
      </c>
      <c r="G1606" s="154">
        <f t="shared" si="377"/>
        <v>0.18818736666666666</v>
      </c>
      <c r="H1606"/>
      <c r="I1606"/>
      <c r="J1606" s="227">
        <f t="shared" si="368"/>
        <v>3.3042144039999999E-2</v>
      </c>
      <c r="K1606"/>
      <c r="L1606" s="280">
        <f t="shared" si="369"/>
        <v>3.07513022E-4</v>
      </c>
      <c r="M1606" s="280">
        <f t="shared" si="370"/>
        <v>5.8173122999999999E-4</v>
      </c>
      <c r="N1606" s="281">
        <f t="shared" si="371"/>
        <v>3.924794788E-3</v>
      </c>
      <c r="O1606" s="280">
        <v>2.8228105E-2</v>
      </c>
      <c r="P1606" s="219">
        <v>3.3116215999999998E-4</v>
      </c>
      <c r="Q1606" s="219">
        <v>2.5056907000000001E-4</v>
      </c>
      <c r="R1606" s="219">
        <v>2.3725113E-4</v>
      </c>
      <c r="S1606" s="286">
        <v>7.0261891999999997E-5</v>
      </c>
      <c r="T1606" s="219">
        <v>0</v>
      </c>
      <c r="U1606" s="219">
        <v>0</v>
      </c>
      <c r="V1606" s="219">
        <v>0</v>
      </c>
      <c r="W1606" s="286">
        <v>2.7386087999999999E-5</v>
      </c>
      <c r="X1606" s="219">
        <v>0</v>
      </c>
      <c r="Y1606" s="219">
        <v>3.8974087E-3</v>
      </c>
      <c r="Z1606" s="219">
        <v>0</v>
      </c>
      <c r="AA1606" s="219">
        <v>0</v>
      </c>
      <c r="AB1606" s="219">
        <v>0</v>
      </c>
      <c r="AC1606"/>
      <c r="AD1606" s="227">
        <f t="shared" si="378"/>
        <v>2.8228105E-2</v>
      </c>
      <c r="AE1606" s="227">
        <f t="shared" si="379"/>
        <v>8.8924425199999994E-4</v>
      </c>
      <c r="AF1606" s="227">
        <f t="shared" si="380"/>
        <v>5.8173122999999999E-4</v>
      </c>
      <c r="AG1606" s="227">
        <f t="shared" si="381"/>
        <v>5.8173122999999999E-4</v>
      </c>
      <c r="AH1606" s="227">
        <f t="shared" si="382"/>
        <v>3.924794788E-3</v>
      </c>
      <c r="AI1606"/>
      <c r="AJ1606">
        <v>2.7511931000000001</v>
      </c>
      <c r="AK1606" s="155">
        <v>2.0184196999999999</v>
      </c>
      <c r="AL1606" s="155">
        <v>0.53996756000000001</v>
      </c>
      <c r="AM1606" s="155">
        <v>0</v>
      </c>
      <c r="AN1606" s="155">
        <v>8.3660158999999998E-2</v>
      </c>
      <c r="AO1606" s="155">
        <v>7.4768953999999999E-2</v>
      </c>
      <c r="AP1606" s="155">
        <v>3.4376805000000003E-2</v>
      </c>
      <c r="AQ1606"/>
      <c r="AR1606" s="156">
        <v>3.2071704000000002E-3</v>
      </c>
      <c r="AS1606" s="156">
        <v>3.0317663000000001E-3</v>
      </c>
      <c r="AT1606" s="156">
        <v>1.4477066E-4</v>
      </c>
      <c r="AU1606" s="156">
        <v>3.0633529999999999E-5</v>
      </c>
      <c r="AV1606" s="282">
        <f t="shared" si="372"/>
        <v>1.8176057140999999E-7</v>
      </c>
      <c r="AW1606" s="282">
        <f t="shared" si="373"/>
        <v>5.3539446013299996E-10</v>
      </c>
      <c r="AX1606" s="283">
        <f t="shared" si="374"/>
        <v>4.2904103481000008E-3</v>
      </c>
      <c r="AY1606" s="157">
        <v>1.7463787999999999E-7</v>
      </c>
      <c r="AZ1606" s="157">
        <v>5.2692461999999998E-10</v>
      </c>
      <c r="BA1606" s="157">
        <v>1.4396333000000001E-14</v>
      </c>
      <c r="BB1606" s="157">
        <v>0</v>
      </c>
      <c r="BC1606" s="157">
        <v>0</v>
      </c>
      <c r="BD1606" s="157">
        <v>6.35771E-12</v>
      </c>
      <c r="BE1606" s="157">
        <v>7.1163337000000003E-9</v>
      </c>
      <c r="BF1606" s="157">
        <v>1.449868E-12</v>
      </c>
      <c r="BG1606" s="157">
        <v>7.0055757999999997E-12</v>
      </c>
      <c r="BH1606" s="157">
        <v>0</v>
      </c>
      <c r="BI1606" s="157">
        <v>0</v>
      </c>
      <c r="BJ1606" s="157">
        <v>0</v>
      </c>
      <c r="BK1606" s="157">
        <v>0</v>
      </c>
      <c r="BL1606" s="157">
        <v>0</v>
      </c>
      <c r="BM1606" s="157">
        <v>0</v>
      </c>
      <c r="BN1606" s="157">
        <v>0</v>
      </c>
      <c r="BO1606" s="157">
        <v>0</v>
      </c>
      <c r="BP1606" s="157">
        <v>6.6712481000000002E-6</v>
      </c>
      <c r="BQ1606" s="157">
        <v>4.2837391000000004E-3</v>
      </c>
      <c r="BR1606" s="157">
        <v>0</v>
      </c>
      <c r="BS1606" s="157">
        <v>0</v>
      </c>
      <c r="BT1606" s="157">
        <v>0</v>
      </c>
      <c r="BU1606"/>
      <c r="BV1606" s="155">
        <v>8.5711101000000006E-6</v>
      </c>
      <c r="BW1606" s="155">
        <v>4.8298555999999999E-8</v>
      </c>
      <c r="BX1606" s="155">
        <v>5.2471630999999999E-6</v>
      </c>
      <c r="BY1606" s="155">
        <v>1.1295222E-10</v>
      </c>
      <c r="BZ1606" s="155">
        <v>1.0267521000000001E-7</v>
      </c>
      <c r="CA1606" s="155">
        <v>0</v>
      </c>
      <c r="CB1606" s="155">
        <v>0</v>
      </c>
      <c r="CC1606" s="155">
        <v>0</v>
      </c>
      <c r="CD1606" s="155">
        <v>0</v>
      </c>
      <c r="CE1606" s="155">
        <v>3.4456265000000001E-10</v>
      </c>
      <c r="CF1606" s="155">
        <v>0</v>
      </c>
      <c r="CG1606" s="155">
        <v>0</v>
      </c>
      <c r="CH1606" s="155">
        <v>0</v>
      </c>
      <c r="CI1606" s="155">
        <v>4.8487053000000003E-8</v>
      </c>
      <c r="CJ1606" s="155">
        <v>3.1240286000000001E-6</v>
      </c>
      <c r="CK1606" s="155">
        <v>3.4728958999999999E-14</v>
      </c>
      <c r="CL1606" s="155">
        <v>0</v>
      </c>
      <c r="CM1606"/>
      <c r="CN1606" s="284">
        <v>0</v>
      </c>
      <c r="CO1606" s="284">
        <v>0.18818736999999999</v>
      </c>
      <c r="CP1606" s="285">
        <v>0</v>
      </c>
      <c r="CQ1606" s="284">
        <v>3.3045169000000002E-5</v>
      </c>
      <c r="CR1606" s="284">
        <v>0</v>
      </c>
      <c r="CS1606" s="284">
        <v>0</v>
      </c>
      <c r="CT1606" s="284">
        <v>3.7715935000000002E-6</v>
      </c>
      <c r="CU1606" s="284">
        <v>0</v>
      </c>
      <c r="CV1606" s="284">
        <v>0</v>
      </c>
      <c r="CW1606" s="284">
        <v>0</v>
      </c>
      <c r="CX1606"/>
      <c r="CY1606"/>
      <c r="CZ1606"/>
      <c r="DA1606"/>
      <c r="DB1606" s="212"/>
      <c r="DC1606" s="48"/>
      <c r="DD1606" s="48"/>
      <c r="DE1606" s="48"/>
      <c r="DF1606" s="48"/>
      <c r="DG1606" s="48"/>
      <c r="DH1606" s="48"/>
      <c r="DI1606" s="48"/>
      <c r="DJ1606" s="48"/>
      <c r="DK1606" s="48"/>
      <c r="DL1606" s="48"/>
    </row>
    <row r="1607" spans="1:116" ht="14.4">
      <c r="A1607" t="s">
        <v>2981</v>
      </c>
      <c r="B1607" s="188" t="s">
        <v>1377</v>
      </c>
      <c r="C1607" s="151" t="str">
        <f t="shared" si="375"/>
        <v>B.046.04.112</v>
      </c>
      <c r="D1607" s="54" t="s">
        <v>1378</v>
      </c>
      <c r="E1607" s="150" t="s">
        <v>440</v>
      </c>
      <c r="F1607" s="153" t="str">
        <f t="shared" si="376"/>
        <v>Electricity Anhui production</v>
      </c>
      <c r="G1607" s="154">
        <f t="shared" si="377"/>
        <v>0.22451467333333333</v>
      </c>
      <c r="H1607"/>
      <c r="I1607"/>
      <c r="J1607" s="227">
        <f t="shared" si="368"/>
        <v>3.4650987786999994E-2</v>
      </c>
      <c r="K1607"/>
      <c r="L1607" s="280">
        <f t="shared" si="369"/>
        <v>3.5049399899999997E-4</v>
      </c>
      <c r="M1607" s="280">
        <f t="shared" si="370"/>
        <v>5.9244313000000003E-4</v>
      </c>
      <c r="N1607" s="281">
        <f t="shared" si="371"/>
        <v>3.0849658000000002E-5</v>
      </c>
      <c r="O1607" s="280">
        <v>3.3677200999999997E-2</v>
      </c>
      <c r="P1607" s="219">
        <v>3.1257467000000001E-4</v>
      </c>
      <c r="Q1607" s="219">
        <v>2.7986846000000002E-4</v>
      </c>
      <c r="R1607" s="219">
        <v>2.6697287999999998E-4</v>
      </c>
      <c r="S1607" s="286">
        <v>8.3521119000000001E-5</v>
      </c>
      <c r="T1607" s="219">
        <v>0</v>
      </c>
      <c r="U1607" s="219">
        <v>0</v>
      </c>
      <c r="V1607" s="219">
        <v>0</v>
      </c>
      <c r="W1607" s="286">
        <v>3.0849658000000002E-5</v>
      </c>
      <c r="X1607" s="219">
        <v>0</v>
      </c>
      <c r="Y1607" s="219">
        <v>0</v>
      </c>
      <c r="Z1607" s="219">
        <v>0</v>
      </c>
      <c r="AA1607" s="219">
        <v>0</v>
      </c>
      <c r="AB1607" s="219">
        <v>0</v>
      </c>
      <c r="AC1607"/>
      <c r="AD1607" s="227">
        <f t="shared" si="378"/>
        <v>3.3677200999999997E-2</v>
      </c>
      <c r="AE1607" s="227">
        <f t="shared" si="379"/>
        <v>9.4293712899999995E-4</v>
      </c>
      <c r="AF1607" s="227">
        <f t="shared" si="380"/>
        <v>5.9244313000000003E-4</v>
      </c>
      <c r="AG1607" s="227">
        <f t="shared" si="381"/>
        <v>5.9244313000000003E-4</v>
      </c>
      <c r="AH1607" s="227">
        <f t="shared" si="382"/>
        <v>3.0849658000000002E-5</v>
      </c>
      <c r="AI1607"/>
      <c r="AJ1607">
        <v>2.6303334</v>
      </c>
      <c r="AK1607" s="155">
        <v>2.4131368000000002</v>
      </c>
      <c r="AL1607" s="155">
        <v>0</v>
      </c>
      <c r="AM1607" s="155">
        <v>0</v>
      </c>
      <c r="AN1607" s="155">
        <v>0.10002053</v>
      </c>
      <c r="AO1607" s="155">
        <v>9.5962405000000001E-2</v>
      </c>
      <c r="AP1607" s="155">
        <v>2.1213658999999999E-2</v>
      </c>
      <c r="AQ1607"/>
      <c r="AR1607" s="156">
        <v>3.8007239000000001E-3</v>
      </c>
      <c r="AS1607" s="156">
        <v>3.5919299000000001E-3</v>
      </c>
      <c r="AT1607" s="156">
        <v>1.7221833000000001E-4</v>
      </c>
      <c r="AU1607" s="156">
        <v>3.6575643E-5</v>
      </c>
      <c r="AV1607" s="282">
        <f t="shared" si="372"/>
        <v>2.1534352277510001E-7</v>
      </c>
      <c r="AW1607" s="282">
        <f t="shared" si="373"/>
        <v>6.3690212277199998E-10</v>
      </c>
      <c r="AX1607" s="283">
        <f t="shared" si="374"/>
        <v>5.1226390701999995E-3</v>
      </c>
      <c r="AY1607" s="157">
        <v>2.0834962000000001E-7</v>
      </c>
      <c r="AZ1607" s="157">
        <v>6.2864107999999996E-10</v>
      </c>
      <c r="BA1607" s="157">
        <v>1.7175371999999999E-14</v>
      </c>
      <c r="BB1607" s="157">
        <v>0</v>
      </c>
      <c r="BC1607" s="157">
        <v>0</v>
      </c>
      <c r="BD1607" s="157">
        <v>7.1541750999999997E-12</v>
      </c>
      <c r="BE1607" s="157">
        <v>6.9867486000000001E-9</v>
      </c>
      <c r="BF1607" s="157">
        <v>1.6315009E-12</v>
      </c>
      <c r="BG1607" s="157">
        <v>6.6123664999999996E-12</v>
      </c>
      <c r="BH1607" s="157">
        <v>0</v>
      </c>
      <c r="BI1607" s="157">
        <v>0</v>
      </c>
      <c r="BJ1607" s="157">
        <v>0</v>
      </c>
      <c r="BK1607" s="157">
        <v>0</v>
      </c>
      <c r="BL1607" s="157">
        <v>0</v>
      </c>
      <c r="BM1607" s="157">
        <v>0</v>
      </c>
      <c r="BN1607" s="157">
        <v>0</v>
      </c>
      <c r="BO1607" s="157">
        <v>0</v>
      </c>
      <c r="BP1607" s="157">
        <v>1.1825702E-6</v>
      </c>
      <c r="BQ1607" s="157">
        <v>5.1214564999999997E-3</v>
      </c>
      <c r="BR1607" s="157">
        <v>0</v>
      </c>
      <c r="BS1607" s="157">
        <v>0</v>
      </c>
      <c r="BT1607" s="157">
        <v>0</v>
      </c>
      <c r="BU1607"/>
      <c r="BV1607" s="155">
        <v>9.3811604999999995E-6</v>
      </c>
      <c r="BW1607" s="155">
        <v>4.5587651999999999E-8</v>
      </c>
      <c r="BX1607" s="155">
        <v>6.2600647999999998E-6</v>
      </c>
      <c r="BY1607" s="155">
        <v>1.2710236E-10</v>
      </c>
      <c r="BZ1607" s="155">
        <v>1.1231021E-7</v>
      </c>
      <c r="CA1607" s="155">
        <v>0</v>
      </c>
      <c r="CB1607" s="155">
        <v>0</v>
      </c>
      <c r="CC1607" s="155">
        <v>0</v>
      </c>
      <c r="CD1607" s="155">
        <v>0</v>
      </c>
      <c r="CE1607" s="155">
        <v>3.8772789000000002E-10</v>
      </c>
      <c r="CF1607" s="155">
        <v>0</v>
      </c>
      <c r="CG1607" s="155">
        <v>0</v>
      </c>
      <c r="CH1607" s="155">
        <v>0</v>
      </c>
      <c r="CI1607" s="155">
        <v>5.3992554000000003E-8</v>
      </c>
      <c r="CJ1607" s="155">
        <v>2.9086904000000001E-6</v>
      </c>
      <c r="CK1607" s="155">
        <v>3.9121195000000001E-14</v>
      </c>
      <c r="CL1607" s="155">
        <v>0</v>
      </c>
      <c r="CM1607"/>
      <c r="CN1607" s="284">
        <v>0</v>
      </c>
      <c r="CO1607" s="284">
        <v>0.22451467</v>
      </c>
      <c r="CP1607" s="285">
        <v>0</v>
      </c>
      <c r="CQ1607" s="284">
        <v>3.1190408000000001E-5</v>
      </c>
      <c r="CR1607" s="284">
        <v>0</v>
      </c>
      <c r="CS1607" s="284">
        <v>0</v>
      </c>
      <c r="CT1607" s="284">
        <v>3.9889011000000002E-6</v>
      </c>
      <c r="CU1607" s="284">
        <v>0</v>
      </c>
      <c r="CV1607" s="284">
        <v>0</v>
      </c>
      <c r="CW1607" s="284">
        <v>0</v>
      </c>
      <c r="CX1607"/>
      <c r="CY1607"/>
      <c r="CZ1607"/>
      <c r="DA1607"/>
      <c r="DB1607" s="212"/>
      <c r="DC1607" s="48"/>
      <c r="DD1607" s="48"/>
      <c r="DE1607" s="48"/>
      <c r="DF1607" s="48"/>
      <c r="DG1607" s="48"/>
      <c r="DH1607" s="48"/>
      <c r="DI1607" s="48"/>
      <c r="DJ1607" s="48"/>
      <c r="DK1607" s="48"/>
      <c r="DL1607" s="48"/>
    </row>
    <row r="1608" spans="1:116" ht="14.4">
      <c r="A1608" t="s">
        <v>2982</v>
      </c>
      <c r="B1608" s="188" t="s">
        <v>1377</v>
      </c>
      <c r="C1608" s="151" t="str">
        <f t="shared" si="375"/>
        <v>B.046.04.113</v>
      </c>
      <c r="D1608" s="54" t="s">
        <v>1378</v>
      </c>
      <c r="E1608" s="150" t="s">
        <v>440</v>
      </c>
      <c r="F1608" s="153" t="str">
        <f t="shared" si="376"/>
        <v>Electricity Fujian production</v>
      </c>
      <c r="G1608" s="154">
        <f t="shared" si="377"/>
        <v>0.14622486666666668</v>
      </c>
      <c r="H1608"/>
      <c r="I1608"/>
      <c r="J1608" s="227">
        <f t="shared" si="368"/>
        <v>2.9863934514999996E-2</v>
      </c>
      <c r="K1608"/>
      <c r="L1608" s="280">
        <f t="shared" si="369"/>
        <v>2.5423905700000001E-4</v>
      </c>
      <c r="M1608" s="280">
        <f t="shared" si="370"/>
        <v>5.4426244999999994E-4</v>
      </c>
      <c r="N1608" s="281">
        <f t="shared" si="371"/>
        <v>7.1317030079999996E-3</v>
      </c>
      <c r="O1608" s="280">
        <v>2.1933729999999999E-2</v>
      </c>
      <c r="P1608" s="219">
        <v>3.3241649999999999E-4</v>
      </c>
      <c r="Q1608" s="219">
        <v>2.1184595E-4</v>
      </c>
      <c r="R1608" s="219">
        <v>1.9930136000000001E-4</v>
      </c>
      <c r="S1608" s="286">
        <v>5.4937696999999999E-5</v>
      </c>
      <c r="T1608" s="219">
        <v>0</v>
      </c>
      <c r="U1608" s="219">
        <v>0</v>
      </c>
      <c r="V1608" s="219">
        <v>0</v>
      </c>
      <c r="W1608" s="286">
        <v>3.6919608E-5</v>
      </c>
      <c r="X1608" s="219">
        <v>0</v>
      </c>
      <c r="Y1608" s="219">
        <v>7.0947833999999996E-3</v>
      </c>
      <c r="Z1608" s="219">
        <v>0</v>
      </c>
      <c r="AA1608" s="219">
        <v>0</v>
      </c>
      <c r="AB1608" s="219">
        <v>0</v>
      </c>
      <c r="AC1608"/>
      <c r="AD1608" s="227">
        <f t="shared" si="378"/>
        <v>2.1933729999999999E-2</v>
      </c>
      <c r="AE1608" s="227">
        <f t="shared" si="379"/>
        <v>7.98501507E-4</v>
      </c>
      <c r="AF1608" s="227">
        <f t="shared" si="380"/>
        <v>5.4426244999999994E-4</v>
      </c>
      <c r="AG1608" s="227">
        <f t="shared" si="381"/>
        <v>5.4426244999999994E-4</v>
      </c>
      <c r="AH1608" s="227">
        <f t="shared" si="382"/>
        <v>7.1317030079999996E-3</v>
      </c>
      <c r="AI1608"/>
      <c r="AJ1608">
        <v>2.7630235999999999</v>
      </c>
      <c r="AK1608" s="155">
        <v>1.5624802</v>
      </c>
      <c r="AL1608" s="155">
        <v>0.98294872</v>
      </c>
      <c r="AM1608" s="155">
        <v>0</v>
      </c>
      <c r="AN1608" s="155">
        <v>6.4762222999999994E-2</v>
      </c>
      <c r="AO1608" s="155">
        <v>7.8898531999999993E-2</v>
      </c>
      <c r="AP1608" s="155">
        <v>7.3933898999999997E-2</v>
      </c>
      <c r="AQ1608"/>
      <c r="AR1608" s="156">
        <v>2.5152843000000001E-3</v>
      </c>
      <c r="AS1608" s="156">
        <v>2.3785806000000001E-3</v>
      </c>
      <c r="AT1608" s="156">
        <v>1.1294360999999999E-4</v>
      </c>
      <c r="AU1608" s="156">
        <v>2.3760039999999999E-5</v>
      </c>
      <c r="AV1608" s="282">
        <f t="shared" si="372"/>
        <v>1.4260075255539997E-7</v>
      </c>
      <c r="AW1608" s="282">
        <f t="shared" si="373"/>
        <v>4.1769086980200003E-10</v>
      </c>
      <c r="AX1608" s="283">
        <f t="shared" si="374"/>
        <v>3.32773665E-3</v>
      </c>
      <c r="AY1608" s="157">
        <v>1.3569666999999999E-7</v>
      </c>
      <c r="AZ1608" s="157">
        <v>4.0942962000000001E-10</v>
      </c>
      <c r="BA1608" s="157">
        <v>1.1186202E-14</v>
      </c>
      <c r="BB1608" s="157">
        <v>0</v>
      </c>
      <c r="BC1608" s="157">
        <v>0</v>
      </c>
      <c r="BD1608" s="157">
        <v>5.3407554000000001E-12</v>
      </c>
      <c r="BE1608" s="157">
        <v>6.8987417999999999E-9</v>
      </c>
      <c r="BF1608" s="157">
        <v>1.2179527E-12</v>
      </c>
      <c r="BG1608" s="157">
        <v>7.0321109000000001E-12</v>
      </c>
      <c r="BH1608" s="157">
        <v>0</v>
      </c>
      <c r="BI1608" s="157">
        <v>0</v>
      </c>
      <c r="BJ1608" s="157">
        <v>0</v>
      </c>
      <c r="BK1608" s="157">
        <v>0</v>
      </c>
      <c r="BL1608" s="157">
        <v>0</v>
      </c>
      <c r="BM1608" s="157">
        <v>0</v>
      </c>
      <c r="BN1608" s="157">
        <v>0</v>
      </c>
      <c r="BO1608" s="157">
        <v>0</v>
      </c>
      <c r="BP1608" s="157">
        <v>1.164845E-5</v>
      </c>
      <c r="BQ1608" s="157">
        <v>3.3160882000000001E-3</v>
      </c>
      <c r="BR1608" s="157">
        <v>0</v>
      </c>
      <c r="BS1608" s="157">
        <v>0</v>
      </c>
      <c r="BT1608" s="157">
        <v>0</v>
      </c>
      <c r="BU1608"/>
      <c r="BV1608" s="155">
        <v>7.3977950000000002E-6</v>
      </c>
      <c r="BW1608" s="155">
        <v>4.8481496999999999E-8</v>
      </c>
      <c r="BX1608" s="155">
        <v>4.0771371999999997E-6</v>
      </c>
      <c r="BY1608" s="155">
        <v>9.4884820000000003E-11</v>
      </c>
      <c r="BZ1608" s="155">
        <v>8.9109518999999997E-8</v>
      </c>
      <c r="CA1608" s="155">
        <v>0</v>
      </c>
      <c r="CB1608" s="155">
        <v>0</v>
      </c>
      <c r="CC1608" s="155">
        <v>0</v>
      </c>
      <c r="CD1608" s="155">
        <v>0</v>
      </c>
      <c r="CE1608" s="155">
        <v>2.8944773999999998E-10</v>
      </c>
      <c r="CF1608" s="155">
        <v>0</v>
      </c>
      <c r="CG1608" s="155">
        <v>0</v>
      </c>
      <c r="CH1608" s="155">
        <v>0</v>
      </c>
      <c r="CI1608" s="155">
        <v>4.1244624000000002E-8</v>
      </c>
      <c r="CJ1608" s="155">
        <v>3.1414378E-6</v>
      </c>
      <c r="CK1608" s="155">
        <v>4.6818645000000001E-14</v>
      </c>
      <c r="CL1608" s="155">
        <v>0</v>
      </c>
      <c r="CM1608"/>
      <c r="CN1608" s="284">
        <v>0</v>
      </c>
      <c r="CO1608" s="284">
        <v>0.14622487000000001</v>
      </c>
      <c r="CP1608" s="285">
        <v>0</v>
      </c>
      <c r="CQ1608" s="284">
        <v>3.3170334000000003E-5</v>
      </c>
      <c r="CR1608" s="284">
        <v>0</v>
      </c>
      <c r="CS1608" s="284">
        <v>0</v>
      </c>
      <c r="CT1608" s="284">
        <v>3.3970930000000001E-6</v>
      </c>
      <c r="CU1608" s="284">
        <v>0</v>
      </c>
      <c r="CV1608" s="284">
        <v>0</v>
      </c>
      <c r="CW1608" s="284">
        <v>0</v>
      </c>
      <c r="CX1608"/>
      <c r="CY1608"/>
      <c r="CZ1608"/>
      <c r="DA1608"/>
      <c r="DB1608" s="212"/>
      <c r="DC1608" s="48"/>
      <c r="DD1608" s="48"/>
      <c r="DE1608" s="48"/>
      <c r="DF1608" s="48"/>
      <c r="DG1608" s="48"/>
      <c r="DH1608" s="48"/>
      <c r="DI1608" s="48"/>
      <c r="DJ1608" s="48"/>
      <c r="DK1608" s="48"/>
      <c r="DL1608" s="48"/>
    </row>
    <row r="1609" spans="1:116" ht="14.4">
      <c r="A1609" t="s">
        <v>2983</v>
      </c>
      <c r="B1609" s="188" t="s">
        <v>1377</v>
      </c>
      <c r="C1609" s="151" t="str">
        <f t="shared" si="375"/>
        <v>B.046.04.114</v>
      </c>
      <c r="D1609" s="54" t="s">
        <v>1378</v>
      </c>
      <c r="E1609" s="150" t="s">
        <v>440</v>
      </c>
      <c r="F1609" s="153" t="str">
        <f t="shared" si="376"/>
        <v>Electricity Jiangxi production</v>
      </c>
      <c r="G1609" s="154">
        <f t="shared" si="377"/>
        <v>0.20758362666666666</v>
      </c>
      <c r="H1609"/>
      <c r="I1609"/>
      <c r="J1609" s="227">
        <f t="shared" si="368"/>
        <v>3.2064392926000003E-2</v>
      </c>
      <c r="K1609"/>
      <c r="L1609" s="280">
        <f t="shared" si="369"/>
        <v>3.2582084299999999E-4</v>
      </c>
      <c r="M1609" s="280">
        <f t="shared" si="370"/>
        <v>5.525837200000001E-4</v>
      </c>
      <c r="N1609" s="281">
        <f t="shared" si="371"/>
        <v>4.8444362999999999E-5</v>
      </c>
      <c r="O1609" s="280">
        <v>3.1137544E-2</v>
      </c>
      <c r="P1609" s="219">
        <v>2.9228503000000003E-4</v>
      </c>
      <c r="Q1609" s="219">
        <v>2.6029869000000001E-4</v>
      </c>
      <c r="R1609" s="219">
        <v>2.4834880000000002E-4</v>
      </c>
      <c r="S1609" s="286">
        <v>7.7472042999999997E-5</v>
      </c>
      <c r="T1609" s="219">
        <v>0</v>
      </c>
      <c r="U1609" s="219">
        <v>0</v>
      </c>
      <c r="V1609" s="219">
        <v>0</v>
      </c>
      <c r="W1609" s="286">
        <v>4.8444362999999999E-5</v>
      </c>
      <c r="X1609" s="219">
        <v>0</v>
      </c>
      <c r="Y1609" s="219">
        <v>0</v>
      </c>
      <c r="Z1609" s="219">
        <v>0</v>
      </c>
      <c r="AA1609" s="219">
        <v>0</v>
      </c>
      <c r="AB1609" s="219">
        <v>0</v>
      </c>
      <c r="AC1609"/>
      <c r="AD1609" s="227">
        <f t="shared" si="378"/>
        <v>3.1137544E-2</v>
      </c>
      <c r="AE1609" s="227">
        <f t="shared" si="379"/>
        <v>8.7840456300000019E-4</v>
      </c>
      <c r="AF1609" s="227">
        <f t="shared" si="380"/>
        <v>5.525837200000001E-4</v>
      </c>
      <c r="AG1609" s="227">
        <f t="shared" si="381"/>
        <v>5.525837200000001E-4</v>
      </c>
      <c r="AH1609" s="227">
        <f t="shared" si="382"/>
        <v>4.8444362999999999E-5</v>
      </c>
      <c r="AI1609"/>
      <c r="AJ1609">
        <v>2.5085074999999999</v>
      </c>
      <c r="AK1609" s="155">
        <v>2.2288101999999999</v>
      </c>
      <c r="AL1609" s="155">
        <v>0</v>
      </c>
      <c r="AM1609" s="155">
        <v>0</v>
      </c>
      <c r="AN1609" s="155">
        <v>9.2380500000000004E-2</v>
      </c>
      <c r="AO1609" s="155">
        <v>0.14350341999999999</v>
      </c>
      <c r="AP1609" s="155">
        <v>4.3813299999999999E-2</v>
      </c>
      <c r="AQ1609"/>
      <c r="AR1609" s="156">
        <v>3.5151559000000001E-3</v>
      </c>
      <c r="AS1609" s="156">
        <v>3.3221163000000001E-3</v>
      </c>
      <c r="AT1609" s="156">
        <v>1.5925231999999999E-4</v>
      </c>
      <c r="AU1609" s="156">
        <v>3.3787286999999999E-5</v>
      </c>
      <c r="AV1609" s="282">
        <f t="shared" si="372"/>
        <v>1.9916764989859999E-7</v>
      </c>
      <c r="AW1609" s="282">
        <f t="shared" si="373"/>
        <v>5.8895087614799991E-10</v>
      </c>
      <c r="AX1609" s="283">
        <f t="shared" si="374"/>
        <v>4.7321129339E-3</v>
      </c>
      <c r="AY1609" s="157">
        <v>1.9263761E-7</v>
      </c>
      <c r="AZ1609" s="157">
        <v>5.8123415999999999E-10</v>
      </c>
      <c r="BA1609" s="157">
        <v>1.5880147999999999E-14</v>
      </c>
      <c r="BB1609" s="157">
        <v>0</v>
      </c>
      <c r="BC1609" s="157">
        <v>0</v>
      </c>
      <c r="BD1609" s="157">
        <v>6.6550985999999998E-12</v>
      </c>
      <c r="BE1609" s="157">
        <v>6.5233848000000002E-9</v>
      </c>
      <c r="BF1609" s="157">
        <v>1.5176870999999999E-12</v>
      </c>
      <c r="BG1609" s="157">
        <v>6.1831489000000001E-12</v>
      </c>
      <c r="BH1609" s="157">
        <v>0</v>
      </c>
      <c r="BI1609" s="157">
        <v>0</v>
      </c>
      <c r="BJ1609" s="157">
        <v>0</v>
      </c>
      <c r="BK1609" s="157">
        <v>0</v>
      </c>
      <c r="BL1609" s="157">
        <v>0</v>
      </c>
      <c r="BM1609" s="157">
        <v>0</v>
      </c>
      <c r="BN1609" s="157">
        <v>0</v>
      </c>
      <c r="BO1609" s="157">
        <v>0</v>
      </c>
      <c r="BP1609" s="157">
        <v>1.8570338999999999E-6</v>
      </c>
      <c r="BQ1609" s="157">
        <v>4.7302558999999999E-3</v>
      </c>
      <c r="BR1609" s="157">
        <v>0</v>
      </c>
      <c r="BS1609" s="157">
        <v>0</v>
      </c>
      <c r="BT1609" s="157">
        <v>0</v>
      </c>
      <c r="BU1609"/>
      <c r="BV1609" s="155">
        <v>8.6722995000000003E-6</v>
      </c>
      <c r="BW1609" s="155">
        <v>4.2628496999999999E-8</v>
      </c>
      <c r="BX1609" s="155">
        <v>5.7879823000000001E-6</v>
      </c>
      <c r="BY1609" s="155">
        <v>1.1823568000000001E-10</v>
      </c>
      <c r="BZ1609" s="155">
        <v>1.0445825E-7</v>
      </c>
      <c r="CA1609" s="155">
        <v>0</v>
      </c>
      <c r="CB1609" s="155">
        <v>0</v>
      </c>
      <c r="CC1609" s="155">
        <v>0</v>
      </c>
      <c r="CD1609" s="155">
        <v>0</v>
      </c>
      <c r="CE1609" s="155">
        <v>3.6067992999999999E-10</v>
      </c>
      <c r="CF1609" s="155">
        <v>0</v>
      </c>
      <c r="CG1609" s="155">
        <v>0</v>
      </c>
      <c r="CH1609" s="155">
        <v>0</v>
      </c>
      <c r="CI1609" s="155">
        <v>5.0240371999999998E-8</v>
      </c>
      <c r="CJ1609" s="155">
        <v>2.6865111000000001E-6</v>
      </c>
      <c r="CK1609" s="155">
        <v>6.1433464999999998E-14</v>
      </c>
      <c r="CL1609" s="155">
        <v>0</v>
      </c>
      <c r="CM1609"/>
      <c r="CN1609" s="284">
        <v>0</v>
      </c>
      <c r="CO1609" s="284">
        <v>0.20758362999999999</v>
      </c>
      <c r="CP1609" s="285">
        <v>0</v>
      </c>
      <c r="CQ1609" s="284">
        <v>2.9165797E-5</v>
      </c>
      <c r="CR1609" s="284">
        <v>0</v>
      </c>
      <c r="CS1609" s="284">
        <v>0</v>
      </c>
      <c r="CT1609" s="284">
        <v>3.7143251000000002E-6</v>
      </c>
      <c r="CU1609" s="284">
        <v>0</v>
      </c>
      <c r="CV1609" s="284">
        <v>0</v>
      </c>
      <c r="CW1609" s="284">
        <v>0</v>
      </c>
      <c r="CX1609"/>
      <c r="CY1609"/>
      <c r="CZ1609"/>
      <c r="DA1609"/>
      <c r="DB1609" s="212"/>
      <c r="DC1609" s="48"/>
      <c r="DD1609" s="48"/>
      <c r="DE1609" s="48"/>
      <c r="DF1609" s="48"/>
      <c r="DG1609" s="48"/>
      <c r="DH1609" s="48"/>
      <c r="DI1609" s="48"/>
      <c r="DJ1609" s="48"/>
      <c r="DK1609" s="48"/>
      <c r="DL1609" s="48"/>
    </row>
    <row r="1610" spans="1:116" ht="14.4">
      <c r="A1610" t="s">
        <v>2984</v>
      </c>
      <c r="B1610" s="188" t="s">
        <v>1377</v>
      </c>
      <c r="C1610" s="151" t="str">
        <f t="shared" si="375"/>
        <v>B.046.04.115</v>
      </c>
      <c r="D1610" s="54" t="s">
        <v>1378</v>
      </c>
      <c r="E1610" s="150" t="s">
        <v>440</v>
      </c>
      <c r="F1610" s="153" t="str">
        <f t="shared" si="376"/>
        <v>Electricity Shandong production</v>
      </c>
      <c r="G1610" s="154">
        <f t="shared" si="377"/>
        <v>0.20658289333333335</v>
      </c>
      <c r="H1610"/>
      <c r="I1610"/>
      <c r="J1610" s="227">
        <f t="shared" si="368"/>
        <v>3.3033449536999999E-2</v>
      </c>
      <c r="K1610"/>
      <c r="L1610" s="280">
        <f t="shared" si="369"/>
        <v>3.2793363499999999E-4</v>
      </c>
      <c r="M1610" s="280">
        <f t="shared" si="370"/>
        <v>5.7449268000000001E-4</v>
      </c>
      <c r="N1610" s="281">
        <f t="shared" si="371"/>
        <v>1.143589222E-3</v>
      </c>
      <c r="O1610" s="280">
        <v>3.0987434000000001E-2</v>
      </c>
      <c r="P1610" s="219">
        <v>3.1105424999999998E-4</v>
      </c>
      <c r="Q1610" s="219">
        <v>2.6343843000000002E-4</v>
      </c>
      <c r="R1610" s="219">
        <v>2.5105785999999998E-4</v>
      </c>
      <c r="S1610" s="286">
        <v>7.6875775000000005E-5</v>
      </c>
      <c r="T1610" s="219">
        <v>0</v>
      </c>
      <c r="U1610" s="219">
        <v>0</v>
      </c>
      <c r="V1610" s="219">
        <v>0</v>
      </c>
      <c r="W1610" s="286">
        <v>4.0535421999999998E-5</v>
      </c>
      <c r="X1610" s="219">
        <v>0</v>
      </c>
      <c r="Y1610" s="219">
        <v>1.1030537999999999E-3</v>
      </c>
      <c r="Z1610" s="219">
        <v>0</v>
      </c>
      <c r="AA1610" s="219">
        <v>0</v>
      </c>
      <c r="AB1610" s="219">
        <v>0</v>
      </c>
      <c r="AC1610"/>
      <c r="AD1610" s="227">
        <f t="shared" si="378"/>
        <v>3.0987434000000001E-2</v>
      </c>
      <c r="AE1610" s="227">
        <f t="shared" si="379"/>
        <v>9.0242631500000005E-4</v>
      </c>
      <c r="AF1610" s="227">
        <f t="shared" si="380"/>
        <v>5.7449268000000001E-4</v>
      </c>
      <c r="AG1610" s="227">
        <f t="shared" si="381"/>
        <v>5.7449268000000001E-4</v>
      </c>
      <c r="AH1610" s="227">
        <f t="shared" si="382"/>
        <v>1.143589222E-3</v>
      </c>
      <c r="AI1610"/>
      <c r="AJ1610">
        <v>2.6093259999999998</v>
      </c>
      <c r="AK1610" s="155">
        <v>2.2178833999999998</v>
      </c>
      <c r="AL1610" s="155">
        <v>0.15282290000000001</v>
      </c>
      <c r="AM1610" s="155">
        <v>0</v>
      </c>
      <c r="AN1610" s="155">
        <v>9.1927598999999999E-2</v>
      </c>
      <c r="AO1610" s="155">
        <v>0.13758384000000001</v>
      </c>
      <c r="AP1610" s="155">
        <v>9.1083080000000007E-3</v>
      </c>
      <c r="AQ1610"/>
      <c r="AR1610" s="156">
        <v>3.5043942000000002E-3</v>
      </c>
      <c r="AS1610" s="156">
        <v>3.3121568E-3</v>
      </c>
      <c r="AT1610" s="156">
        <v>1.5860646E-4</v>
      </c>
      <c r="AU1610" s="156">
        <v>3.3630902000000002E-5</v>
      </c>
      <c r="AV1610" s="282">
        <f t="shared" si="372"/>
        <v>1.9857055649420001E-7</v>
      </c>
      <c r="AW1610" s="282">
        <f t="shared" si="373"/>
        <v>5.8656234869100003E-10</v>
      </c>
      <c r="AX1610" s="283">
        <f t="shared" si="374"/>
        <v>4.7102104533000002E-3</v>
      </c>
      <c r="AY1610" s="157">
        <v>1.9170893E-7</v>
      </c>
      <c r="AZ1610" s="157">
        <v>5.7843209999999998E-10</v>
      </c>
      <c r="BA1610" s="157">
        <v>1.5803591E-14</v>
      </c>
      <c r="BB1610" s="157">
        <v>0</v>
      </c>
      <c r="BC1610" s="157">
        <v>0</v>
      </c>
      <c r="BD1610" s="157">
        <v>6.7276942E-12</v>
      </c>
      <c r="BE1610" s="157">
        <v>6.8548988E-9</v>
      </c>
      <c r="BF1610" s="157">
        <v>1.5342425E-12</v>
      </c>
      <c r="BG1610" s="157">
        <v>6.5802025999999997E-12</v>
      </c>
      <c r="BH1610" s="157">
        <v>0</v>
      </c>
      <c r="BI1610" s="157">
        <v>0</v>
      </c>
      <c r="BJ1610" s="157">
        <v>0</v>
      </c>
      <c r="BK1610" s="157">
        <v>0</v>
      </c>
      <c r="BL1610" s="157">
        <v>0</v>
      </c>
      <c r="BM1610" s="157">
        <v>0</v>
      </c>
      <c r="BN1610" s="157">
        <v>0</v>
      </c>
      <c r="BO1610" s="157">
        <v>0</v>
      </c>
      <c r="BP1610" s="157">
        <v>3.1448533000000002E-6</v>
      </c>
      <c r="BQ1610" s="157">
        <v>4.7070656000000001E-3</v>
      </c>
      <c r="BR1610" s="157">
        <v>0</v>
      </c>
      <c r="BS1610" s="157">
        <v>0</v>
      </c>
      <c r="BT1610" s="157">
        <v>0</v>
      </c>
      <c r="BU1610"/>
      <c r="BV1610" s="155">
        <v>8.8319854999999998E-6</v>
      </c>
      <c r="BW1610" s="155">
        <v>4.5365904999999997E-8</v>
      </c>
      <c r="BX1610" s="155">
        <v>5.7600792000000001E-6</v>
      </c>
      <c r="BY1610" s="155">
        <v>1.1952543000000001E-10</v>
      </c>
      <c r="BZ1610" s="155">
        <v>1.0617944E-7</v>
      </c>
      <c r="CA1610" s="155">
        <v>0</v>
      </c>
      <c r="CB1610" s="155">
        <v>0</v>
      </c>
      <c r="CC1610" s="155">
        <v>0</v>
      </c>
      <c r="CD1610" s="155">
        <v>0</v>
      </c>
      <c r="CE1610" s="155">
        <v>3.6461432000000001E-10</v>
      </c>
      <c r="CF1610" s="155">
        <v>0</v>
      </c>
      <c r="CG1610" s="155">
        <v>0</v>
      </c>
      <c r="CH1610" s="155">
        <v>0</v>
      </c>
      <c r="CI1610" s="155">
        <v>5.0935916999999997E-8</v>
      </c>
      <c r="CJ1610" s="155">
        <v>2.8689408E-6</v>
      </c>
      <c r="CK1610" s="155">
        <v>5.1403945999999997E-14</v>
      </c>
      <c r="CL1610" s="155">
        <v>0</v>
      </c>
      <c r="CM1610"/>
      <c r="CN1610" s="284">
        <v>0</v>
      </c>
      <c r="CO1610" s="284">
        <v>0.20658288999999999</v>
      </c>
      <c r="CP1610" s="285">
        <v>0</v>
      </c>
      <c r="CQ1610" s="284">
        <v>3.1038692000000003E-5</v>
      </c>
      <c r="CR1610" s="284">
        <v>0</v>
      </c>
      <c r="CS1610" s="284">
        <v>0</v>
      </c>
      <c r="CT1610" s="284">
        <v>3.8139102000000002E-6</v>
      </c>
      <c r="CU1610" s="284">
        <v>0</v>
      </c>
      <c r="CV1610" s="284">
        <v>0</v>
      </c>
      <c r="CW1610" s="284">
        <v>0</v>
      </c>
      <c r="CX1610"/>
      <c r="CY1610"/>
      <c r="CZ1610"/>
      <c r="DA1610"/>
      <c r="DB1610" s="212"/>
      <c r="DC1610" s="48"/>
      <c r="DD1610" s="48"/>
      <c r="DE1610" s="48"/>
      <c r="DF1610" s="48"/>
      <c r="DG1610" s="48"/>
      <c r="DH1610" s="48"/>
      <c r="DI1610" s="48"/>
      <c r="DJ1610" s="48"/>
      <c r="DK1610" s="48"/>
      <c r="DL1610" s="48"/>
    </row>
    <row r="1611" spans="1:116" ht="14.4">
      <c r="A1611" t="s">
        <v>2985</v>
      </c>
      <c r="B1611" s="188" t="s">
        <v>1377</v>
      </c>
      <c r="C1611" s="151" t="str">
        <f t="shared" si="375"/>
        <v>B.046.04.116</v>
      </c>
      <c r="D1611" s="54" t="s">
        <v>1378</v>
      </c>
      <c r="E1611" s="150" t="s">
        <v>440</v>
      </c>
      <c r="F1611" s="153" t="str">
        <f t="shared" si="376"/>
        <v>Electricity Henan production</v>
      </c>
      <c r="G1611" s="154">
        <f t="shared" si="377"/>
        <v>0.20527397333333333</v>
      </c>
      <c r="H1611"/>
      <c r="I1611"/>
      <c r="J1611" s="227">
        <f t="shared" si="368"/>
        <v>3.1714799704999998E-2</v>
      </c>
      <c r="K1611"/>
      <c r="L1611" s="280">
        <f t="shared" si="369"/>
        <v>3.2263897499999999E-4</v>
      </c>
      <c r="M1611" s="280">
        <f t="shared" si="370"/>
        <v>5.4888037E-4</v>
      </c>
      <c r="N1611" s="281">
        <f t="shared" si="371"/>
        <v>5.2184359999999999E-5</v>
      </c>
      <c r="O1611" s="280">
        <v>3.0791096E-2</v>
      </c>
      <c r="P1611" s="219">
        <v>2.9138370000000001E-4</v>
      </c>
      <c r="Q1611" s="219">
        <v>2.5749667E-4</v>
      </c>
      <c r="R1611" s="219">
        <v>2.4617083999999999E-4</v>
      </c>
      <c r="S1611" s="286">
        <v>7.6468135000000003E-5</v>
      </c>
      <c r="T1611" s="219">
        <v>0</v>
      </c>
      <c r="U1611" s="219">
        <v>0</v>
      </c>
      <c r="V1611" s="219">
        <v>0</v>
      </c>
      <c r="W1611" s="286">
        <v>5.2184359999999999E-5</v>
      </c>
      <c r="X1611" s="219">
        <v>0</v>
      </c>
      <c r="Y1611" s="219">
        <v>0</v>
      </c>
      <c r="Z1611" s="219">
        <v>0</v>
      </c>
      <c r="AA1611" s="219">
        <v>0</v>
      </c>
      <c r="AB1611" s="219">
        <v>0</v>
      </c>
      <c r="AC1611"/>
      <c r="AD1611" s="227">
        <f t="shared" si="378"/>
        <v>3.0791096E-2</v>
      </c>
      <c r="AE1611" s="227">
        <f t="shared" si="379"/>
        <v>8.7151934499999999E-4</v>
      </c>
      <c r="AF1611" s="227">
        <f t="shared" si="380"/>
        <v>5.4888037E-4</v>
      </c>
      <c r="AG1611" s="227">
        <f t="shared" si="381"/>
        <v>5.4888037E-4</v>
      </c>
      <c r="AH1611" s="227">
        <f t="shared" si="382"/>
        <v>5.2184359999999999E-5</v>
      </c>
      <c r="AI1611"/>
      <c r="AJ1611">
        <v>2.4919433</v>
      </c>
      <c r="AK1611" s="155">
        <v>2.2037480999999999</v>
      </c>
      <c r="AL1611" s="155">
        <v>0</v>
      </c>
      <c r="AM1611" s="155">
        <v>0</v>
      </c>
      <c r="AN1611" s="155">
        <v>9.1341715000000004E-2</v>
      </c>
      <c r="AO1611" s="155">
        <v>0.1542626</v>
      </c>
      <c r="AP1611" s="155">
        <v>4.2590875E-2</v>
      </c>
      <c r="AQ1611"/>
      <c r="AR1611" s="156">
        <v>3.4767318000000001E-3</v>
      </c>
      <c r="AS1611" s="156">
        <v>3.2858283999999999E-3</v>
      </c>
      <c r="AT1611" s="156">
        <v>1.5749483000000001E-4</v>
      </c>
      <c r="AU1611" s="156">
        <v>3.3408533999999997E-5</v>
      </c>
      <c r="AV1611" s="282">
        <f t="shared" si="372"/>
        <v>1.969921155349E-7</v>
      </c>
      <c r="AW1611" s="282">
        <f t="shared" si="373"/>
        <v>5.8245128255899997E-10</v>
      </c>
      <c r="AX1611" s="283">
        <f t="shared" si="374"/>
        <v>4.6790663004999998E-3</v>
      </c>
      <c r="AY1611" s="157">
        <v>1.9049424999999999E-7</v>
      </c>
      <c r="AZ1611" s="157">
        <v>5.7476711999999996E-10</v>
      </c>
      <c r="BA1611" s="157">
        <v>1.5703459000000001E-14</v>
      </c>
      <c r="BB1611" s="157">
        <v>0</v>
      </c>
      <c r="BC1611" s="157">
        <v>0</v>
      </c>
      <c r="BD1611" s="157">
        <v>6.5967348999999999E-12</v>
      </c>
      <c r="BE1611" s="157">
        <v>6.4912687999999997E-9</v>
      </c>
      <c r="BF1611" s="157">
        <v>1.5043774E-12</v>
      </c>
      <c r="BG1611" s="157">
        <v>6.1640817000000003E-12</v>
      </c>
      <c r="BH1611" s="157">
        <v>0</v>
      </c>
      <c r="BI1611" s="157">
        <v>0</v>
      </c>
      <c r="BJ1611" s="157">
        <v>0</v>
      </c>
      <c r="BK1611" s="157">
        <v>0</v>
      </c>
      <c r="BL1611" s="157">
        <v>0</v>
      </c>
      <c r="BM1611" s="157">
        <v>0</v>
      </c>
      <c r="BN1611" s="157">
        <v>0</v>
      </c>
      <c r="BO1611" s="157">
        <v>0</v>
      </c>
      <c r="BP1611" s="157">
        <v>2.0004005000000001E-6</v>
      </c>
      <c r="BQ1611" s="157">
        <v>4.6770659000000001E-3</v>
      </c>
      <c r="BR1611" s="157">
        <v>0</v>
      </c>
      <c r="BS1611" s="157">
        <v>0</v>
      </c>
      <c r="BT1611" s="157">
        <v>0</v>
      </c>
      <c r="BU1611"/>
      <c r="BV1611" s="155">
        <v>8.5761239999999997E-6</v>
      </c>
      <c r="BW1611" s="155">
        <v>4.2497042E-8</v>
      </c>
      <c r="BX1611" s="155">
        <v>5.7235829999999999E-6</v>
      </c>
      <c r="BY1611" s="155">
        <v>1.1719878000000001E-10</v>
      </c>
      <c r="BZ1611" s="155">
        <v>1.0345139E-7</v>
      </c>
      <c r="CA1611" s="155">
        <v>0</v>
      </c>
      <c r="CB1611" s="155">
        <v>0</v>
      </c>
      <c r="CC1611" s="155">
        <v>0</v>
      </c>
      <c r="CD1611" s="155">
        <v>0</v>
      </c>
      <c r="CE1611" s="155">
        <v>3.5751685E-10</v>
      </c>
      <c r="CF1611" s="155">
        <v>0</v>
      </c>
      <c r="CG1611" s="155">
        <v>0</v>
      </c>
      <c r="CH1611" s="155">
        <v>0</v>
      </c>
      <c r="CI1611" s="155">
        <v>4.9815509999999997E-8</v>
      </c>
      <c r="CJ1611" s="155">
        <v>2.6563023000000002E-6</v>
      </c>
      <c r="CK1611" s="155">
        <v>6.6176245999999996E-14</v>
      </c>
      <c r="CL1611" s="155">
        <v>0</v>
      </c>
      <c r="CM1611"/>
      <c r="CN1611" s="284">
        <v>0</v>
      </c>
      <c r="CO1611" s="284">
        <v>0.20527397</v>
      </c>
      <c r="CP1611" s="285">
        <v>0</v>
      </c>
      <c r="CQ1611" s="284">
        <v>2.9075857E-5</v>
      </c>
      <c r="CR1611" s="284">
        <v>0</v>
      </c>
      <c r="CS1611" s="284">
        <v>0</v>
      </c>
      <c r="CT1611" s="284">
        <v>3.6837936999999998E-6</v>
      </c>
      <c r="CU1611" s="284">
        <v>0</v>
      </c>
      <c r="CV1611" s="284">
        <v>0</v>
      </c>
      <c r="CW1611" s="284">
        <v>0</v>
      </c>
      <c r="CX1611"/>
      <c r="CY1611"/>
      <c r="CZ1611"/>
      <c r="DA1611"/>
      <c r="DB1611" s="212"/>
      <c r="DC1611" s="48"/>
      <c r="DD1611" s="48"/>
      <c r="DE1611" s="48"/>
      <c r="DF1611" s="48"/>
      <c r="DG1611" s="48"/>
      <c r="DH1611" s="48"/>
      <c r="DI1611" s="48"/>
      <c r="DJ1611" s="48"/>
      <c r="DK1611" s="48"/>
      <c r="DL1611" s="48"/>
    </row>
    <row r="1612" spans="1:116" ht="14.4">
      <c r="A1612" t="s">
        <v>2986</v>
      </c>
      <c r="B1612" s="188" t="s">
        <v>1377</v>
      </c>
      <c r="C1612" s="151" t="str">
        <f t="shared" si="375"/>
        <v>B.046.04.117</v>
      </c>
      <c r="D1612" s="54" t="s">
        <v>1378</v>
      </c>
      <c r="E1612" s="150" t="s">
        <v>440</v>
      </c>
      <c r="F1612" s="153" t="str">
        <f t="shared" si="376"/>
        <v>Electricity Hubei production</v>
      </c>
      <c r="G1612" s="154">
        <f t="shared" si="377"/>
        <v>0.13246756666666668</v>
      </c>
      <c r="H1612"/>
      <c r="I1612"/>
      <c r="J1612" s="227">
        <f t="shared" ref="J1612:J1677" si="383">L1612+M1612+N1612+O1612</f>
        <v>2.0538355388000001E-2</v>
      </c>
      <c r="K1612"/>
      <c r="L1612" s="280">
        <f t="shared" ref="L1612:L1677" si="384">R1612+S1612+T1612+U1612</f>
        <v>2.09800598E-4</v>
      </c>
      <c r="M1612" s="280">
        <f t="shared" ref="M1612:M1677" si="385">P1612+Q1612+V1612+Z1612+X1612</f>
        <v>3.5280836999999996E-4</v>
      </c>
      <c r="N1612" s="281">
        <f t="shared" ref="N1612:N1677" si="386">W1612+Y1612+AA1612+AB1612</f>
        <v>1.0561142E-4</v>
      </c>
      <c r="O1612" s="280">
        <v>1.9870135000000001E-2</v>
      </c>
      <c r="P1612" s="219">
        <v>1.86713E-4</v>
      </c>
      <c r="Q1612" s="219">
        <v>1.6609536999999999E-4</v>
      </c>
      <c r="R1612" s="219">
        <v>1.5834732999999999E-4</v>
      </c>
      <c r="S1612" s="286">
        <v>5.1453268000000003E-5</v>
      </c>
      <c r="T1612" s="219">
        <v>0</v>
      </c>
      <c r="U1612" s="219">
        <v>0</v>
      </c>
      <c r="V1612" s="219">
        <v>0</v>
      </c>
      <c r="W1612" s="286">
        <v>1.0561142E-4</v>
      </c>
      <c r="X1612" s="219">
        <v>0</v>
      </c>
      <c r="Y1612" s="219">
        <v>0</v>
      </c>
      <c r="Z1612" s="219">
        <v>0</v>
      </c>
      <c r="AA1612" s="219">
        <v>0</v>
      </c>
      <c r="AB1612" s="219">
        <v>0</v>
      </c>
      <c r="AC1612"/>
      <c r="AD1612" s="227">
        <f t="shared" si="378"/>
        <v>1.9870135000000001E-2</v>
      </c>
      <c r="AE1612" s="227">
        <f t="shared" si="379"/>
        <v>5.6260896799999996E-4</v>
      </c>
      <c r="AF1612" s="227">
        <f t="shared" si="380"/>
        <v>3.5280836999999996E-4</v>
      </c>
      <c r="AG1612" s="227">
        <f t="shared" si="381"/>
        <v>3.5280836999999996E-4</v>
      </c>
      <c r="AH1612" s="227">
        <f t="shared" si="382"/>
        <v>1.0561142E-4</v>
      </c>
      <c r="AI1612"/>
      <c r="AJ1612">
        <v>1.9698500000000001</v>
      </c>
      <c r="AK1612" s="155">
        <v>1.4138042</v>
      </c>
      <c r="AL1612" s="155">
        <v>0</v>
      </c>
      <c r="AM1612" s="155">
        <v>0</v>
      </c>
      <c r="AN1612" s="155">
        <v>5.8599846999999997E-2</v>
      </c>
      <c r="AO1612" s="155">
        <v>0.11821164000000001</v>
      </c>
      <c r="AP1612" s="155">
        <v>0.37923430000000002</v>
      </c>
      <c r="AQ1612"/>
      <c r="AR1612" s="156">
        <v>2.2436428E-3</v>
      </c>
      <c r="AS1612" s="156">
        <v>2.1205637E-3</v>
      </c>
      <c r="AT1612" s="156">
        <v>1.0162628E-4</v>
      </c>
      <c r="AU1612" s="156">
        <v>2.1452830000000001E-5</v>
      </c>
      <c r="AV1612" s="282">
        <f t="shared" si="372"/>
        <v>1.271321144946E-7</v>
      </c>
      <c r="AW1612" s="282">
        <f t="shared" si="373"/>
        <v>3.7583681541900001E-10</v>
      </c>
      <c r="AX1612" s="283">
        <f t="shared" si="374"/>
        <v>3.0045980379000002E-3</v>
      </c>
      <c r="AY1612" s="157">
        <v>1.2292990000000001E-7</v>
      </c>
      <c r="AZ1612" s="157">
        <v>3.7090917999999998E-10</v>
      </c>
      <c r="BA1612" s="157">
        <v>1.0133769E-14</v>
      </c>
      <c r="BB1612" s="157">
        <v>0</v>
      </c>
      <c r="BC1612" s="157">
        <v>0</v>
      </c>
      <c r="BD1612" s="157">
        <v>4.2432946E-12</v>
      </c>
      <c r="BE1612" s="157">
        <v>4.1979711999999997E-9</v>
      </c>
      <c r="BF1612" s="157">
        <v>9.6767814999999991E-13</v>
      </c>
      <c r="BG1612" s="157">
        <v>3.9498234999999998E-12</v>
      </c>
      <c r="BH1612" s="157">
        <v>0</v>
      </c>
      <c r="BI1612" s="157">
        <v>0</v>
      </c>
      <c r="BJ1612" s="157">
        <v>0</v>
      </c>
      <c r="BK1612" s="157">
        <v>0</v>
      </c>
      <c r="BL1612" s="157">
        <v>0</v>
      </c>
      <c r="BM1612" s="157">
        <v>0</v>
      </c>
      <c r="BN1612" s="157">
        <v>0</v>
      </c>
      <c r="BO1612" s="157">
        <v>0</v>
      </c>
      <c r="BP1612" s="157">
        <v>4.0484378999999999E-6</v>
      </c>
      <c r="BQ1612" s="157">
        <v>3.0005496000000001E-3</v>
      </c>
      <c r="BR1612" s="157">
        <v>0</v>
      </c>
      <c r="BS1612" s="157">
        <v>0</v>
      </c>
      <c r="BT1612" s="157">
        <v>0</v>
      </c>
      <c r="BU1612"/>
      <c r="BV1612" s="155">
        <v>5.5257449000000001E-6</v>
      </c>
      <c r="BW1612" s="155">
        <v>2.7231277E-8</v>
      </c>
      <c r="BX1612" s="155">
        <v>3.6935472E-6</v>
      </c>
      <c r="BY1612" s="155">
        <v>7.5387133999999998E-11</v>
      </c>
      <c r="BZ1612" s="155">
        <v>6.8486138000000006E-8</v>
      </c>
      <c r="CA1612" s="155">
        <v>0</v>
      </c>
      <c r="CB1612" s="155">
        <v>0</v>
      </c>
      <c r="CC1612" s="155">
        <v>0</v>
      </c>
      <c r="CD1612" s="155">
        <v>0</v>
      </c>
      <c r="CE1612" s="155">
        <v>2.2996972E-10</v>
      </c>
      <c r="CF1612" s="155">
        <v>0</v>
      </c>
      <c r="CG1612" s="155">
        <v>0</v>
      </c>
      <c r="CH1612" s="155">
        <v>0</v>
      </c>
      <c r="CI1612" s="155">
        <v>3.2036620999999999E-8</v>
      </c>
      <c r="CJ1612" s="155">
        <v>1.7041382E-6</v>
      </c>
      <c r="CK1612" s="155">
        <v>1.3392838999999999E-13</v>
      </c>
      <c r="CL1612" s="155">
        <v>0</v>
      </c>
      <c r="CM1612"/>
      <c r="CN1612" s="284">
        <v>0</v>
      </c>
      <c r="CO1612" s="284">
        <v>0.13246756000000001</v>
      </c>
      <c r="CP1612" s="285">
        <v>0</v>
      </c>
      <c r="CQ1612" s="284">
        <v>1.8631243E-5</v>
      </c>
      <c r="CR1612" s="284">
        <v>0</v>
      </c>
      <c r="CS1612" s="284">
        <v>0</v>
      </c>
      <c r="CT1612" s="284">
        <v>2.4216996999999998E-6</v>
      </c>
      <c r="CU1612" s="284">
        <v>0</v>
      </c>
      <c r="CV1612" s="284">
        <v>0</v>
      </c>
      <c r="CW1612" s="284">
        <v>0</v>
      </c>
      <c r="CX1612"/>
      <c r="CY1612"/>
      <c r="CZ1612"/>
      <c r="DA1612"/>
      <c r="DB1612" s="212"/>
      <c r="DC1612" s="48"/>
      <c r="DD1612" s="48"/>
      <c r="DE1612" s="48"/>
      <c r="DF1612" s="48"/>
      <c r="DG1612" s="48"/>
      <c r="DH1612" s="48"/>
      <c r="DI1612" s="48"/>
      <c r="DJ1612" s="48"/>
      <c r="DK1612" s="48"/>
      <c r="DL1612" s="48"/>
    </row>
    <row r="1613" spans="1:116" ht="14.4">
      <c r="A1613" t="s">
        <v>2987</v>
      </c>
      <c r="B1613" s="188" t="s">
        <v>1377</v>
      </c>
      <c r="C1613" s="151" t="str">
        <f t="shared" si="375"/>
        <v>B.046.04.118</v>
      </c>
      <c r="D1613" s="54" t="s">
        <v>1378</v>
      </c>
      <c r="E1613" s="150" t="s">
        <v>440</v>
      </c>
      <c r="F1613" s="153" t="str">
        <f t="shared" si="376"/>
        <v>Electricity Hunan production</v>
      </c>
      <c r="G1613" s="154">
        <f t="shared" si="377"/>
        <v>0.15595985333333334</v>
      </c>
      <c r="H1613"/>
      <c r="I1613"/>
      <c r="J1613" s="227">
        <f t="shared" si="383"/>
        <v>2.4154422371E-2</v>
      </c>
      <c r="K1613"/>
      <c r="L1613" s="280">
        <f t="shared" si="384"/>
        <v>2.4733267500000002E-4</v>
      </c>
      <c r="M1613" s="280">
        <f t="shared" si="385"/>
        <v>4.2068770999999997E-4</v>
      </c>
      <c r="N1613" s="281">
        <f t="shared" si="386"/>
        <v>9.2423985999999996E-5</v>
      </c>
      <c r="O1613" s="280">
        <v>2.3393977999999999E-2</v>
      </c>
      <c r="P1613" s="219">
        <v>2.2404934999999999E-4</v>
      </c>
      <c r="Q1613" s="219">
        <v>1.9663836000000001E-4</v>
      </c>
      <c r="R1613" s="219">
        <v>1.8804594E-4</v>
      </c>
      <c r="S1613" s="286">
        <v>5.9286734999999998E-5</v>
      </c>
      <c r="T1613" s="219">
        <v>0</v>
      </c>
      <c r="U1613" s="219">
        <v>0</v>
      </c>
      <c r="V1613" s="219">
        <v>0</v>
      </c>
      <c r="W1613" s="286">
        <v>9.2423985999999996E-5</v>
      </c>
      <c r="X1613" s="219">
        <v>0</v>
      </c>
      <c r="Y1613" s="219">
        <v>0</v>
      </c>
      <c r="Z1613" s="219">
        <v>0</v>
      </c>
      <c r="AA1613" s="219">
        <v>0</v>
      </c>
      <c r="AB1613" s="219">
        <v>0</v>
      </c>
      <c r="AC1613"/>
      <c r="AD1613" s="227">
        <f t="shared" si="378"/>
        <v>2.3393977999999999E-2</v>
      </c>
      <c r="AE1613" s="227">
        <f t="shared" si="379"/>
        <v>6.6802038499999994E-4</v>
      </c>
      <c r="AF1613" s="227">
        <f t="shared" si="380"/>
        <v>4.2068770999999997E-4</v>
      </c>
      <c r="AG1613" s="227">
        <f t="shared" si="381"/>
        <v>4.2068770999999997E-4</v>
      </c>
      <c r="AH1613" s="227">
        <f t="shared" si="382"/>
        <v>9.2423985999999996E-5</v>
      </c>
      <c r="AI1613"/>
      <c r="AJ1613">
        <v>2.1380653000000001</v>
      </c>
      <c r="AK1613" s="155">
        <v>1.6683193999999999</v>
      </c>
      <c r="AL1613" s="155">
        <v>0</v>
      </c>
      <c r="AM1613" s="155">
        <v>0</v>
      </c>
      <c r="AN1613" s="155">
        <v>6.9149080000000002E-2</v>
      </c>
      <c r="AO1613" s="155">
        <v>0.16882069999999999</v>
      </c>
      <c r="AP1613" s="155">
        <v>0.23177616000000001</v>
      </c>
      <c r="AQ1613"/>
      <c r="AR1613" s="156">
        <v>2.6425565000000001E-3</v>
      </c>
      <c r="AS1613" s="156">
        <v>2.4975746E-3</v>
      </c>
      <c r="AT1613" s="156">
        <v>1.1967589E-4</v>
      </c>
      <c r="AU1613" s="156">
        <v>2.5305987999999998E-5</v>
      </c>
      <c r="AV1613" s="282">
        <f t="shared" si="372"/>
        <v>1.497346879396E-7</v>
      </c>
      <c r="AW1613" s="282">
        <f t="shared" si="373"/>
        <v>4.4258833642899995E-10</v>
      </c>
      <c r="AX1613" s="283">
        <f t="shared" si="374"/>
        <v>3.5442560195000001E-3</v>
      </c>
      <c r="AY1613" s="157">
        <v>1.4473074000000001E-7</v>
      </c>
      <c r="AZ1613" s="157">
        <v>4.3668757999999999E-10</v>
      </c>
      <c r="BA1613" s="157">
        <v>1.1930928999999999E-14</v>
      </c>
      <c r="BB1613" s="157">
        <v>0</v>
      </c>
      <c r="BC1613" s="157">
        <v>0</v>
      </c>
      <c r="BD1613" s="157">
        <v>5.0391395999999996E-12</v>
      </c>
      <c r="BE1613" s="157">
        <v>4.9989087999999997E-9</v>
      </c>
      <c r="BF1613" s="157">
        <v>1.1491696E-12</v>
      </c>
      <c r="BG1613" s="157">
        <v>4.7396558999999997E-12</v>
      </c>
      <c r="BH1613" s="157">
        <v>0</v>
      </c>
      <c r="BI1613" s="157">
        <v>0</v>
      </c>
      <c r="BJ1613" s="157">
        <v>0</v>
      </c>
      <c r="BK1613" s="157">
        <v>0</v>
      </c>
      <c r="BL1613" s="157">
        <v>0</v>
      </c>
      <c r="BM1613" s="157">
        <v>0</v>
      </c>
      <c r="BN1613" s="157">
        <v>0</v>
      </c>
      <c r="BO1613" s="157">
        <v>0</v>
      </c>
      <c r="BP1613" s="157">
        <v>3.5429195E-6</v>
      </c>
      <c r="BQ1613" s="157">
        <v>3.5407131000000001E-3</v>
      </c>
      <c r="BR1613" s="157">
        <v>0</v>
      </c>
      <c r="BS1613" s="157">
        <v>0</v>
      </c>
      <c r="BT1613" s="157">
        <v>0</v>
      </c>
      <c r="BU1613"/>
      <c r="BV1613" s="155">
        <v>6.5105840000000004E-6</v>
      </c>
      <c r="BW1613" s="155">
        <v>3.267662E-8</v>
      </c>
      <c r="BX1613" s="155">
        <v>4.3485744999999996E-6</v>
      </c>
      <c r="BY1613" s="155">
        <v>8.9526259999999999E-11</v>
      </c>
      <c r="BZ1613" s="155">
        <v>7.9983235000000001E-8</v>
      </c>
      <c r="CA1613" s="155">
        <v>0</v>
      </c>
      <c r="CB1613" s="155">
        <v>0</v>
      </c>
      <c r="CC1613" s="155">
        <v>0</v>
      </c>
      <c r="CD1613" s="155">
        <v>0</v>
      </c>
      <c r="CE1613" s="155">
        <v>2.7310135999999998E-10</v>
      </c>
      <c r="CF1613" s="155">
        <v>0</v>
      </c>
      <c r="CG1613" s="155">
        <v>0</v>
      </c>
      <c r="CH1613" s="155">
        <v>0</v>
      </c>
      <c r="CI1613" s="155">
        <v>3.8067145000000003E-8</v>
      </c>
      <c r="CJ1613" s="155">
        <v>2.0109197E-6</v>
      </c>
      <c r="CK1613" s="155">
        <v>1.1720507999999999E-13</v>
      </c>
      <c r="CL1613" s="155">
        <v>0</v>
      </c>
      <c r="CM1613"/>
      <c r="CN1613" s="284">
        <v>0</v>
      </c>
      <c r="CO1613" s="284">
        <v>0.15595985000000001</v>
      </c>
      <c r="CP1613" s="285">
        <v>0</v>
      </c>
      <c r="CQ1613" s="284">
        <v>2.2356866999999999E-5</v>
      </c>
      <c r="CR1613" s="284">
        <v>0</v>
      </c>
      <c r="CS1613" s="284">
        <v>0</v>
      </c>
      <c r="CT1613" s="284">
        <v>2.8447249000000002E-6</v>
      </c>
      <c r="CU1613" s="284">
        <v>0</v>
      </c>
      <c r="CV1613" s="284">
        <v>0</v>
      </c>
      <c r="CW1613" s="284">
        <v>0</v>
      </c>
      <c r="CX1613"/>
      <c r="CY1613"/>
      <c r="CZ1613"/>
      <c r="DA1613"/>
      <c r="DB1613" s="212"/>
      <c r="DC1613" s="48"/>
      <c r="DD1613" s="48"/>
      <c r="DE1613" s="48"/>
      <c r="DF1613" s="48"/>
      <c r="DG1613" s="48"/>
      <c r="DH1613" s="48"/>
      <c r="DI1613" s="48"/>
      <c r="DJ1613" s="48"/>
      <c r="DK1613" s="48"/>
      <c r="DL1613" s="48"/>
    </row>
    <row r="1614" spans="1:116" ht="14.4">
      <c r="A1614" t="s">
        <v>2988</v>
      </c>
      <c r="B1614" s="188" t="s">
        <v>1377</v>
      </c>
      <c r="C1614" s="151" t="str">
        <f t="shared" si="375"/>
        <v>B.046.04.119</v>
      </c>
      <c r="D1614" s="54" t="s">
        <v>1378</v>
      </c>
      <c r="E1614" s="150" t="s">
        <v>440</v>
      </c>
      <c r="F1614" s="153" t="str">
        <f t="shared" si="376"/>
        <v>Electricity Guangdong production</v>
      </c>
      <c r="G1614" s="154">
        <f t="shared" si="377"/>
        <v>0.18125016666666668</v>
      </c>
      <c r="H1614"/>
      <c r="I1614"/>
      <c r="J1614" s="227">
        <f t="shared" si="383"/>
        <v>3.2706831233999999E-2</v>
      </c>
      <c r="K1614"/>
      <c r="L1614" s="280">
        <f t="shared" si="384"/>
        <v>2.9940741699999998E-4</v>
      </c>
      <c r="M1614" s="280">
        <f t="shared" si="385"/>
        <v>5.8013299000000008E-4</v>
      </c>
      <c r="N1614" s="281">
        <f t="shared" si="386"/>
        <v>4.6397658270000003E-3</v>
      </c>
      <c r="O1614" s="280">
        <v>2.7187525000000001E-2</v>
      </c>
      <c r="P1614" s="219">
        <v>3.3517832000000002E-4</v>
      </c>
      <c r="Q1614" s="219">
        <v>2.4495467000000001E-4</v>
      </c>
      <c r="R1614" s="219">
        <v>2.3175413E-4</v>
      </c>
      <c r="S1614" s="286">
        <v>6.7653287000000003E-5</v>
      </c>
      <c r="T1614" s="219">
        <v>0</v>
      </c>
      <c r="U1614" s="219">
        <v>0</v>
      </c>
      <c r="V1614" s="219">
        <v>0</v>
      </c>
      <c r="W1614" s="286">
        <v>2.7881127E-5</v>
      </c>
      <c r="X1614" s="219">
        <v>0</v>
      </c>
      <c r="Y1614" s="219">
        <v>4.6118846999999999E-3</v>
      </c>
      <c r="Z1614" s="219">
        <v>0</v>
      </c>
      <c r="AA1614" s="219">
        <v>0</v>
      </c>
      <c r="AB1614" s="219">
        <v>0</v>
      </c>
      <c r="AC1614"/>
      <c r="AD1614" s="227">
        <f t="shared" si="378"/>
        <v>2.7187525000000001E-2</v>
      </c>
      <c r="AE1614" s="227">
        <f t="shared" si="379"/>
        <v>8.7954040700000005E-4</v>
      </c>
      <c r="AF1614" s="227">
        <f t="shared" si="380"/>
        <v>5.8013299000000008E-4</v>
      </c>
      <c r="AG1614" s="227">
        <f t="shared" si="381"/>
        <v>5.8013299000000008E-4</v>
      </c>
      <c r="AH1614" s="227">
        <f t="shared" si="382"/>
        <v>4.6397658270000003E-3</v>
      </c>
      <c r="AI1614"/>
      <c r="AJ1614">
        <v>2.7713399999999999</v>
      </c>
      <c r="AK1614" s="155">
        <v>1.9430198000000001</v>
      </c>
      <c r="AL1614" s="155">
        <v>0.63895484000000002</v>
      </c>
      <c r="AM1614" s="155">
        <v>0</v>
      </c>
      <c r="AN1614" s="155">
        <v>8.0534959000000003E-2</v>
      </c>
      <c r="AO1614" s="155">
        <v>7.7235517000000004E-2</v>
      </c>
      <c r="AP1614" s="155">
        <v>3.1594915000000001E-2</v>
      </c>
      <c r="AQ1614"/>
      <c r="AR1614" s="156">
        <v>3.0939472000000002E-3</v>
      </c>
      <c r="AS1614" s="156">
        <v>2.9249166999999999E-3</v>
      </c>
      <c r="AT1614" s="156">
        <v>1.3953212E-4</v>
      </c>
      <c r="AU1614" s="156">
        <v>2.9498459999999999E-5</v>
      </c>
      <c r="AV1614" s="282">
        <f t="shared" si="372"/>
        <v>1.753547134048E-7</v>
      </c>
      <c r="AW1614" s="282">
        <f t="shared" si="373"/>
        <v>5.16021136538E-10</v>
      </c>
      <c r="AX1614" s="283">
        <f t="shared" si="374"/>
        <v>4.1314369528000008E-3</v>
      </c>
      <c r="AY1614" s="157">
        <v>1.6820015E-7</v>
      </c>
      <c r="AZ1614" s="157">
        <v>5.0750046000000004E-10</v>
      </c>
      <c r="BA1614" s="157">
        <v>1.3865638E-14</v>
      </c>
      <c r="BB1614" s="157">
        <v>0</v>
      </c>
      <c r="BC1614" s="157">
        <v>0</v>
      </c>
      <c r="BD1614" s="157">
        <v>6.2104047999999998E-12</v>
      </c>
      <c r="BE1614" s="157">
        <v>7.1483529999999997E-9</v>
      </c>
      <c r="BF1614" s="157">
        <v>1.4162752E-12</v>
      </c>
      <c r="BG1614" s="157">
        <v>7.0905356999999997E-12</v>
      </c>
      <c r="BH1614" s="157">
        <v>0</v>
      </c>
      <c r="BI1614" s="157">
        <v>0</v>
      </c>
      <c r="BJ1614" s="157">
        <v>0</v>
      </c>
      <c r="BK1614" s="157">
        <v>0</v>
      </c>
      <c r="BL1614" s="157">
        <v>0</v>
      </c>
      <c r="BM1614" s="157">
        <v>0</v>
      </c>
      <c r="BN1614" s="157">
        <v>0</v>
      </c>
      <c r="BO1614" s="157">
        <v>0</v>
      </c>
      <c r="BP1614" s="157">
        <v>7.7207528000000006E-6</v>
      </c>
      <c r="BQ1614" s="157">
        <v>4.1237162000000004E-3</v>
      </c>
      <c r="BR1614" s="157">
        <v>0</v>
      </c>
      <c r="BS1614" s="157">
        <v>0</v>
      </c>
      <c r="BT1614" s="157">
        <v>0</v>
      </c>
      <c r="BU1614"/>
      <c r="BV1614" s="155">
        <v>8.4112040999999992E-6</v>
      </c>
      <c r="BW1614" s="155">
        <v>4.8884295999999998E-8</v>
      </c>
      <c r="BX1614" s="155">
        <v>5.0537355E-6</v>
      </c>
      <c r="BY1614" s="155">
        <v>1.1033516999999999E-10</v>
      </c>
      <c r="BZ1614" s="155">
        <v>1.0082278999999999E-7</v>
      </c>
      <c r="CA1614" s="155">
        <v>0</v>
      </c>
      <c r="CB1614" s="155">
        <v>0</v>
      </c>
      <c r="CC1614" s="155">
        <v>0</v>
      </c>
      <c r="CD1614" s="155">
        <v>0</v>
      </c>
      <c r="CE1614" s="155">
        <v>3.3657928999999998E-10</v>
      </c>
      <c r="CF1614" s="155">
        <v>0</v>
      </c>
      <c r="CG1614" s="155">
        <v>0</v>
      </c>
      <c r="CH1614" s="155">
        <v>0</v>
      </c>
      <c r="CI1614" s="155">
        <v>4.7474294999999997E-8</v>
      </c>
      <c r="CJ1614" s="155">
        <v>3.1598402999999999E-6</v>
      </c>
      <c r="CK1614" s="155">
        <v>3.5356730000000002E-14</v>
      </c>
      <c r="CL1614" s="155">
        <v>0</v>
      </c>
      <c r="CM1614"/>
      <c r="CN1614" s="284">
        <v>0</v>
      </c>
      <c r="CO1614" s="284">
        <v>0.18125015999999999</v>
      </c>
      <c r="CP1614" s="285">
        <v>0</v>
      </c>
      <c r="CQ1614" s="284">
        <v>3.3445923000000001E-5</v>
      </c>
      <c r="CR1614" s="284">
        <v>0</v>
      </c>
      <c r="CS1614" s="284">
        <v>0</v>
      </c>
      <c r="CT1614" s="284">
        <v>3.7310315999999998E-6</v>
      </c>
      <c r="CU1614" s="284">
        <v>0</v>
      </c>
      <c r="CV1614" s="284">
        <v>0</v>
      </c>
      <c r="CW1614" s="284">
        <v>0</v>
      </c>
      <c r="CX1614"/>
      <c r="CY1614"/>
      <c r="CZ1614"/>
      <c r="DA1614"/>
      <c r="DB1614" s="212"/>
      <c r="DC1614" s="48"/>
      <c r="DD1614" s="48"/>
      <c r="DE1614" s="48"/>
      <c r="DF1614" s="48"/>
      <c r="DG1614" s="48"/>
      <c r="DH1614" s="48"/>
      <c r="DI1614" s="48"/>
      <c r="DJ1614" s="48"/>
      <c r="DK1614" s="48"/>
      <c r="DL1614" s="48"/>
    </row>
    <row r="1615" spans="1:116" ht="14.4">
      <c r="A1615" t="s">
        <v>2989</v>
      </c>
      <c r="B1615" s="188" t="s">
        <v>1377</v>
      </c>
      <c r="C1615" s="151" t="str">
        <f t="shared" si="375"/>
        <v>B.046.04.120</v>
      </c>
      <c r="D1615" s="54" t="s">
        <v>1378</v>
      </c>
      <c r="E1615" s="150" t="s">
        <v>440</v>
      </c>
      <c r="F1615" s="153" t="str">
        <f t="shared" si="376"/>
        <v>Electricity Guangxi production</v>
      </c>
      <c r="G1615" s="154">
        <f t="shared" si="377"/>
        <v>0.11770071333333333</v>
      </c>
      <c r="H1615"/>
      <c r="I1615"/>
      <c r="J1615" s="227">
        <f t="shared" si="383"/>
        <v>2.1975670134000001E-2</v>
      </c>
      <c r="K1615"/>
      <c r="L1615" s="280">
        <f t="shared" si="384"/>
        <v>2.0134341199999999E-4</v>
      </c>
      <c r="M1615" s="280">
        <f t="shared" si="385"/>
        <v>4.0193366000000001E-4</v>
      </c>
      <c r="N1615" s="281">
        <f t="shared" si="386"/>
        <v>3.717286062E-3</v>
      </c>
      <c r="O1615" s="280">
        <v>1.7655107E-2</v>
      </c>
      <c r="P1615" s="219">
        <v>2.3715218000000001E-4</v>
      </c>
      <c r="Q1615" s="219">
        <v>1.6478148E-4</v>
      </c>
      <c r="R1615" s="219">
        <v>1.5605128999999999E-4</v>
      </c>
      <c r="S1615" s="286">
        <v>4.5292122E-5</v>
      </c>
      <c r="T1615" s="219">
        <v>0</v>
      </c>
      <c r="U1615" s="219">
        <v>0</v>
      </c>
      <c r="V1615" s="219">
        <v>0</v>
      </c>
      <c r="W1615" s="286">
        <v>9.5517762000000005E-5</v>
      </c>
      <c r="X1615" s="219">
        <v>0</v>
      </c>
      <c r="Y1615" s="219">
        <v>3.6217683000000001E-3</v>
      </c>
      <c r="Z1615" s="219">
        <v>0</v>
      </c>
      <c r="AA1615" s="219">
        <v>0</v>
      </c>
      <c r="AB1615" s="219">
        <v>0</v>
      </c>
      <c r="AC1615"/>
      <c r="AD1615" s="227">
        <f t="shared" si="378"/>
        <v>1.7655107E-2</v>
      </c>
      <c r="AE1615" s="227">
        <f t="shared" si="379"/>
        <v>6.0327707199999997E-4</v>
      </c>
      <c r="AF1615" s="227">
        <f t="shared" si="380"/>
        <v>4.0193366000000001E-4</v>
      </c>
      <c r="AG1615" s="227">
        <f t="shared" si="381"/>
        <v>4.0193366000000001E-4</v>
      </c>
      <c r="AH1615" s="227">
        <f t="shared" si="382"/>
        <v>3.717286062E-3</v>
      </c>
      <c r="AI1615"/>
      <c r="AJ1615">
        <v>2.2178482000000002</v>
      </c>
      <c r="AK1615" s="155">
        <v>1.2523006000000001</v>
      </c>
      <c r="AL1615" s="155">
        <v>0.50177888000000004</v>
      </c>
      <c r="AM1615" s="155">
        <v>0</v>
      </c>
      <c r="AN1615" s="155">
        <v>5.190579E-2</v>
      </c>
      <c r="AO1615" s="155">
        <v>0.18016519</v>
      </c>
      <c r="AP1615" s="155">
        <v>0.23169776</v>
      </c>
      <c r="AQ1615"/>
      <c r="AR1615" s="156">
        <v>2.0154236999999999E-3</v>
      </c>
      <c r="AS1615" s="156">
        <v>1.9056532000000001E-3</v>
      </c>
      <c r="AT1615" s="156">
        <v>9.0730416999999994E-5</v>
      </c>
      <c r="AU1615" s="156">
        <v>1.9040039000000001E-5</v>
      </c>
      <c r="AV1615" s="282">
        <f t="shared" si="372"/>
        <v>1.142477940666E-7</v>
      </c>
      <c r="AW1615" s="282">
        <f t="shared" si="373"/>
        <v>3.3554148086440001E-10</v>
      </c>
      <c r="AX1615" s="283">
        <f t="shared" si="374"/>
        <v>2.6666721908000001E-3</v>
      </c>
      <c r="AY1615" s="157">
        <v>1.0922626E-7</v>
      </c>
      <c r="AZ1615" s="157">
        <v>3.2956199000000002E-10</v>
      </c>
      <c r="BA1615" s="157">
        <v>9.0041044000000005E-15</v>
      </c>
      <c r="BB1615" s="157">
        <v>0</v>
      </c>
      <c r="BC1615" s="157">
        <v>0</v>
      </c>
      <c r="BD1615" s="157">
        <v>4.1817665999999999E-12</v>
      </c>
      <c r="BE1615" s="157">
        <v>5.0173523000000002E-9</v>
      </c>
      <c r="BF1615" s="157">
        <v>9.5364675999999991E-13</v>
      </c>
      <c r="BG1615" s="157">
        <v>5.0168399999999999E-12</v>
      </c>
      <c r="BH1615" s="157">
        <v>0</v>
      </c>
      <c r="BI1615" s="157">
        <v>0</v>
      </c>
      <c r="BJ1615" s="157">
        <v>0</v>
      </c>
      <c r="BK1615" s="157">
        <v>0</v>
      </c>
      <c r="BL1615" s="157">
        <v>0</v>
      </c>
      <c r="BM1615" s="157">
        <v>0</v>
      </c>
      <c r="BN1615" s="157">
        <v>0</v>
      </c>
      <c r="BO1615" s="157">
        <v>0</v>
      </c>
      <c r="BP1615" s="157">
        <v>8.8853908000000002E-6</v>
      </c>
      <c r="BQ1615" s="157">
        <v>2.6577867999999999E-3</v>
      </c>
      <c r="BR1615" s="157">
        <v>0</v>
      </c>
      <c r="BS1615" s="157">
        <v>0</v>
      </c>
      <c r="BT1615" s="157">
        <v>0</v>
      </c>
      <c r="BU1615"/>
      <c r="BV1615" s="155">
        <v>5.5695067999999999E-6</v>
      </c>
      <c r="BW1615" s="155">
        <v>3.4587610999999997E-8</v>
      </c>
      <c r="BX1615" s="155">
        <v>3.2818080999999998E-6</v>
      </c>
      <c r="BY1615" s="155">
        <v>7.4294016999999995E-11</v>
      </c>
      <c r="BZ1615" s="155">
        <v>6.9031083000000001E-8</v>
      </c>
      <c r="CA1615" s="155">
        <v>0</v>
      </c>
      <c r="CB1615" s="155">
        <v>0</v>
      </c>
      <c r="CC1615" s="155">
        <v>0</v>
      </c>
      <c r="CD1615" s="155">
        <v>0</v>
      </c>
      <c r="CE1615" s="155">
        <v>2.2663515000000001E-10</v>
      </c>
      <c r="CF1615" s="155">
        <v>0</v>
      </c>
      <c r="CG1615" s="155">
        <v>0</v>
      </c>
      <c r="CH1615" s="155">
        <v>0</v>
      </c>
      <c r="CI1615" s="155">
        <v>3.2075241999999999E-8</v>
      </c>
      <c r="CJ1615" s="155">
        <v>2.1517037E-6</v>
      </c>
      <c r="CK1615" s="155">
        <v>1.2112838E-13</v>
      </c>
      <c r="CL1615" s="155">
        <v>0</v>
      </c>
      <c r="CM1615"/>
      <c r="CN1615" s="284">
        <v>0</v>
      </c>
      <c r="CO1615" s="284">
        <v>0.11770071</v>
      </c>
      <c r="CP1615" s="285">
        <v>0</v>
      </c>
      <c r="CQ1615" s="284">
        <v>2.3664339999999999E-5</v>
      </c>
      <c r="CR1615" s="284">
        <v>0</v>
      </c>
      <c r="CS1615" s="284">
        <v>0</v>
      </c>
      <c r="CT1615" s="284">
        <v>2.5756332000000001E-6</v>
      </c>
      <c r="CU1615" s="284">
        <v>0</v>
      </c>
      <c r="CV1615" s="284">
        <v>0</v>
      </c>
      <c r="CW1615" s="284">
        <v>0</v>
      </c>
      <c r="CX1615"/>
      <c r="CY1615"/>
      <c r="CZ1615"/>
      <c r="DA1615"/>
      <c r="DB1615" s="212"/>
      <c r="DC1615" s="48"/>
      <c r="DD1615" s="48"/>
      <c r="DE1615" s="48"/>
      <c r="DF1615" s="48"/>
      <c r="DG1615" s="48"/>
      <c r="DH1615" s="48"/>
      <c r="DI1615" s="48"/>
      <c r="DJ1615" s="48"/>
      <c r="DK1615" s="48"/>
      <c r="DL1615" s="48"/>
    </row>
    <row r="1616" spans="1:116" ht="14.4">
      <c r="A1616" t="s">
        <v>2990</v>
      </c>
      <c r="B1616" s="188" t="s">
        <v>1377</v>
      </c>
      <c r="C1616" s="151" t="str">
        <f t="shared" si="375"/>
        <v>B.046.04.121</v>
      </c>
      <c r="D1616" s="54" t="s">
        <v>1378</v>
      </c>
      <c r="E1616" s="150" t="s">
        <v>440</v>
      </c>
      <c r="F1616" s="153" t="str">
        <f t="shared" si="376"/>
        <v>Electricity Hainan production</v>
      </c>
      <c r="G1616" s="154">
        <f t="shared" si="377"/>
        <v>0.16516498666666668</v>
      </c>
      <c r="H1616"/>
      <c r="I1616"/>
      <c r="J1616" s="227">
        <f t="shared" si="383"/>
        <v>3.0961707019000001E-2</v>
      </c>
      <c r="K1616"/>
      <c r="L1616" s="280">
        <f t="shared" si="384"/>
        <v>2.7767690599999999E-4</v>
      </c>
      <c r="M1616" s="280">
        <f t="shared" si="385"/>
        <v>5.5442475999999997E-4</v>
      </c>
      <c r="N1616" s="281">
        <f t="shared" si="386"/>
        <v>5.3548573530000001E-3</v>
      </c>
      <c r="O1616" s="280">
        <v>2.4774747999999999E-2</v>
      </c>
      <c r="P1616" s="286">
        <v>3.2553489000000001E-4</v>
      </c>
      <c r="Q1616" s="286">
        <v>2.2888986999999999E-4</v>
      </c>
      <c r="R1616" s="286">
        <v>2.1565612E-4</v>
      </c>
      <c r="S1616" s="286">
        <v>6.2020785999999996E-5</v>
      </c>
      <c r="T1616" s="219">
        <v>0</v>
      </c>
      <c r="U1616" s="219">
        <v>0</v>
      </c>
      <c r="V1616" s="219">
        <v>0</v>
      </c>
      <c r="W1616" s="286">
        <v>3.6073752999999998E-5</v>
      </c>
      <c r="X1616" s="219">
        <v>0</v>
      </c>
      <c r="Y1616" s="219">
        <v>5.3187835999999999E-3</v>
      </c>
      <c r="Z1616" s="219">
        <v>0</v>
      </c>
      <c r="AA1616" s="219">
        <v>0</v>
      </c>
      <c r="AB1616" s="219">
        <v>0</v>
      </c>
      <c r="AC1616"/>
      <c r="AD1616" s="227">
        <f t="shared" si="378"/>
        <v>2.4774747999999999E-2</v>
      </c>
      <c r="AE1616" s="227">
        <f t="shared" si="379"/>
        <v>8.3210166599999996E-4</v>
      </c>
      <c r="AF1616" s="227">
        <f t="shared" si="380"/>
        <v>5.5442475999999997E-4</v>
      </c>
      <c r="AG1616" s="227">
        <f t="shared" si="381"/>
        <v>5.5442475999999997E-4</v>
      </c>
      <c r="AH1616" s="227">
        <f t="shared" si="382"/>
        <v>5.3548573530000001E-3</v>
      </c>
      <c r="AI1616"/>
      <c r="AJ1616">
        <v>2.7248540999999999</v>
      </c>
      <c r="AK1616" s="155">
        <v>1.7679252000000001</v>
      </c>
      <c r="AL1616" s="155">
        <v>0.73689234000000003</v>
      </c>
      <c r="AM1616" s="155">
        <v>0</v>
      </c>
      <c r="AN1616" s="155">
        <v>7.3277576999999997E-2</v>
      </c>
      <c r="AO1616" s="155">
        <v>9.8907315999999995E-2</v>
      </c>
      <c r="AP1616" s="155">
        <v>4.7851632999999998E-2</v>
      </c>
      <c r="AQ1616"/>
      <c r="AR1616" s="156">
        <v>2.8256576999999999E-3</v>
      </c>
      <c r="AS1616" s="156">
        <v>2.6715314000000001E-3</v>
      </c>
      <c r="AT1616" s="156">
        <v>1.2727161000000001E-4</v>
      </c>
      <c r="AU1616" s="156">
        <v>2.6854705999999999E-5</v>
      </c>
      <c r="AV1616" s="282">
        <f t="shared" si="372"/>
        <v>1.6016375802029999E-7</v>
      </c>
      <c r="AW1616" s="282">
        <f t="shared" si="373"/>
        <v>4.7067902732100001E-10</v>
      </c>
      <c r="AX1616" s="283">
        <f t="shared" si="374"/>
        <v>3.7611632028E-3</v>
      </c>
      <c r="AY1616" s="157">
        <v>1.5327311E-7</v>
      </c>
      <c r="AZ1616" s="157">
        <v>4.6246196000000002E-10</v>
      </c>
      <c r="BA1616" s="157">
        <v>1.2635121E-14</v>
      </c>
      <c r="BB1616" s="157">
        <v>0</v>
      </c>
      <c r="BC1616" s="157">
        <v>0</v>
      </c>
      <c r="BD1616" s="157">
        <v>5.7790202999999999E-12</v>
      </c>
      <c r="BE1616" s="157">
        <v>6.8848689999999997E-9</v>
      </c>
      <c r="BF1616" s="157">
        <v>1.3178985E-12</v>
      </c>
      <c r="BG1616" s="157">
        <v>6.8865336999999999E-12</v>
      </c>
      <c r="BH1616" s="157">
        <v>0</v>
      </c>
      <c r="BI1616" s="157">
        <v>0</v>
      </c>
      <c r="BJ1616" s="157">
        <v>0</v>
      </c>
      <c r="BK1616" s="157">
        <v>0</v>
      </c>
      <c r="BL1616" s="157">
        <v>0</v>
      </c>
      <c r="BM1616" s="157">
        <v>0</v>
      </c>
      <c r="BN1616" s="157">
        <v>0</v>
      </c>
      <c r="BO1616" s="157">
        <v>0</v>
      </c>
      <c r="BP1616" s="157">
        <v>9.0544027999999992E-6</v>
      </c>
      <c r="BQ1616" s="157">
        <v>3.7521087999999999E-3</v>
      </c>
      <c r="BR1616" s="157">
        <v>0</v>
      </c>
      <c r="BS1616" s="157">
        <v>0</v>
      </c>
      <c r="BT1616" s="157">
        <v>0</v>
      </c>
      <c r="BU1616"/>
      <c r="BV1616" s="155">
        <v>7.8662009000000005E-6</v>
      </c>
      <c r="BW1616" s="155">
        <v>4.7477844E-8</v>
      </c>
      <c r="BX1616" s="155">
        <v>4.6052380000000002E-6</v>
      </c>
      <c r="BY1616" s="155">
        <v>1.0267111E-10</v>
      </c>
      <c r="BZ1616" s="155">
        <v>9.4622707999999999E-8</v>
      </c>
      <c r="CA1616" s="155">
        <v>0</v>
      </c>
      <c r="CB1616" s="155">
        <v>0</v>
      </c>
      <c r="CC1616" s="155">
        <v>0</v>
      </c>
      <c r="CD1616" s="155">
        <v>0</v>
      </c>
      <c r="CE1616" s="155">
        <v>3.1319995999999999E-10</v>
      </c>
      <c r="CF1616" s="155">
        <v>0</v>
      </c>
      <c r="CG1616" s="155">
        <v>0</v>
      </c>
      <c r="CH1616" s="155">
        <v>0</v>
      </c>
      <c r="CI1616" s="155">
        <v>4.4305776000000001E-8</v>
      </c>
      <c r="CJ1616" s="155">
        <v>3.0741407000000002E-6</v>
      </c>
      <c r="CK1616" s="155">
        <v>4.5745997000000002E-14</v>
      </c>
      <c r="CL1616" s="155">
        <v>0</v>
      </c>
      <c r="CM1616"/>
      <c r="CN1616" s="284">
        <v>0</v>
      </c>
      <c r="CO1616" s="284">
        <v>0.16516497999999999</v>
      </c>
      <c r="CP1616" s="285">
        <v>0</v>
      </c>
      <c r="CQ1616" s="284">
        <v>3.2483649000000003E-5</v>
      </c>
      <c r="CR1616" s="284">
        <v>0</v>
      </c>
      <c r="CS1616" s="284">
        <v>0</v>
      </c>
      <c r="CT1616" s="284">
        <v>3.5317646000000001E-6</v>
      </c>
      <c r="CU1616" s="284">
        <v>0</v>
      </c>
      <c r="CV1616" s="284">
        <v>0</v>
      </c>
      <c r="CW1616" s="284">
        <v>0</v>
      </c>
      <c r="CX1616"/>
      <c r="CY1616"/>
      <c r="CZ1616"/>
      <c r="DA1616"/>
      <c r="DB1616" s="212"/>
      <c r="DC1616" s="48"/>
      <c r="DD1616" s="48"/>
      <c r="DE1616" s="48"/>
      <c r="DF1616" s="48"/>
      <c r="DG1616" s="48"/>
      <c r="DH1616" s="48"/>
      <c r="DI1616" s="48"/>
      <c r="DJ1616" s="48"/>
      <c r="DK1616" s="48"/>
      <c r="DL1616" s="48"/>
    </row>
    <row r="1617" spans="1:116" ht="14.4">
      <c r="A1617" t="s">
        <v>2991</v>
      </c>
      <c r="B1617" s="188" t="s">
        <v>1377</v>
      </c>
      <c r="C1617" s="151" t="str">
        <f t="shared" si="375"/>
        <v>B.046.04.122</v>
      </c>
      <c r="D1617" s="54" t="s">
        <v>1378</v>
      </c>
      <c r="E1617" s="150" t="s">
        <v>440</v>
      </c>
      <c r="F1617" s="153" t="str">
        <f t="shared" si="376"/>
        <v>Electricity Chongqing production</v>
      </c>
      <c r="G1617" s="154">
        <f t="shared" si="377"/>
        <v>0.20250241333333333</v>
      </c>
      <c r="H1617"/>
      <c r="I1617"/>
      <c r="J1617" s="227">
        <f t="shared" si="383"/>
        <v>3.1266252936000001E-2</v>
      </c>
      <c r="K1617"/>
      <c r="L1617" s="280">
        <f t="shared" si="384"/>
        <v>3.1544616199999999E-4</v>
      </c>
      <c r="M1617" s="280">
        <f t="shared" si="385"/>
        <v>5.3079536999999996E-4</v>
      </c>
      <c r="N1617" s="281">
        <f t="shared" si="386"/>
        <v>4.4649403999999997E-5</v>
      </c>
      <c r="O1617" s="280">
        <v>3.0375362E-2</v>
      </c>
      <c r="P1617" s="219">
        <v>2.7988914E-4</v>
      </c>
      <c r="Q1617" s="219">
        <v>2.5090623000000002E-4</v>
      </c>
      <c r="R1617" s="219">
        <v>2.3949936E-4</v>
      </c>
      <c r="S1617" s="286">
        <v>7.5946802000000002E-5</v>
      </c>
      <c r="T1617" s="219">
        <v>0</v>
      </c>
      <c r="U1617" s="219">
        <v>0</v>
      </c>
      <c r="V1617" s="219">
        <v>0</v>
      </c>
      <c r="W1617" s="286">
        <v>4.4649403999999997E-5</v>
      </c>
      <c r="X1617" s="219">
        <v>0</v>
      </c>
      <c r="Y1617" s="219">
        <v>0</v>
      </c>
      <c r="Z1617" s="219">
        <v>0</v>
      </c>
      <c r="AA1617" s="219">
        <v>0</v>
      </c>
      <c r="AB1617" s="219">
        <v>0</v>
      </c>
      <c r="AC1617"/>
      <c r="AD1617" s="227">
        <f t="shared" si="378"/>
        <v>3.0375362E-2</v>
      </c>
      <c r="AE1617" s="227">
        <f t="shared" si="379"/>
        <v>8.462415319999999E-4</v>
      </c>
      <c r="AF1617" s="227">
        <f t="shared" si="380"/>
        <v>5.3079536999999996E-4</v>
      </c>
      <c r="AG1617" s="227">
        <f t="shared" si="381"/>
        <v>5.3079536999999996E-4</v>
      </c>
      <c r="AH1617" s="227">
        <f t="shared" si="382"/>
        <v>4.4649403999999997E-5</v>
      </c>
      <c r="AI1617"/>
      <c r="AJ1617">
        <v>2.4728319000000001</v>
      </c>
      <c r="AK1617" s="155">
        <v>2.1748319999999999</v>
      </c>
      <c r="AL1617" s="155">
        <v>0</v>
      </c>
      <c r="AM1617" s="155">
        <v>0</v>
      </c>
      <c r="AN1617" s="155">
        <v>9.0143189999999998E-2</v>
      </c>
      <c r="AO1617" s="155">
        <v>4.9539377000000002E-2</v>
      </c>
      <c r="AP1617" s="155">
        <v>0.15831737000000001</v>
      </c>
      <c r="AQ1617"/>
      <c r="AR1617" s="156">
        <v>3.4275938999999999E-3</v>
      </c>
      <c r="AS1617" s="156">
        <v>3.239306E-3</v>
      </c>
      <c r="AT1617" s="156">
        <v>1.5531959000000001E-4</v>
      </c>
      <c r="AU1617" s="156">
        <v>3.2968293999999998E-5</v>
      </c>
      <c r="AV1617" s="282">
        <f t="shared" si="372"/>
        <v>1.9420299695680002E-7</v>
      </c>
      <c r="AW1617" s="282">
        <f t="shared" si="373"/>
        <v>5.74406778335E-10</v>
      </c>
      <c r="AX1617" s="283">
        <f t="shared" si="374"/>
        <v>4.6174081605000004E-3</v>
      </c>
      <c r="AY1617" s="157">
        <v>1.8792224E-7</v>
      </c>
      <c r="AZ1617" s="157">
        <v>5.6700676000000003E-10</v>
      </c>
      <c r="BA1617" s="157">
        <v>1.5491434999999999E-14</v>
      </c>
      <c r="BB1617" s="157">
        <v>0</v>
      </c>
      <c r="BC1617" s="157">
        <v>0</v>
      </c>
      <c r="BD1617" s="157">
        <v>6.4179567999999996E-12</v>
      </c>
      <c r="BE1617" s="157">
        <v>6.2743390000000002E-9</v>
      </c>
      <c r="BF1617" s="157">
        <v>1.4636072000000001E-12</v>
      </c>
      <c r="BG1617" s="157">
        <v>5.9209197E-12</v>
      </c>
      <c r="BH1617" s="157">
        <v>0</v>
      </c>
      <c r="BI1617" s="157">
        <v>0</v>
      </c>
      <c r="BJ1617" s="157">
        <v>0</v>
      </c>
      <c r="BK1617" s="157">
        <v>0</v>
      </c>
      <c r="BL1617" s="157">
        <v>0</v>
      </c>
      <c r="BM1617" s="157">
        <v>0</v>
      </c>
      <c r="BN1617" s="157">
        <v>0</v>
      </c>
      <c r="BO1617" s="157">
        <v>0</v>
      </c>
      <c r="BP1617" s="157">
        <v>1.7115604999999999E-6</v>
      </c>
      <c r="BQ1617" s="157">
        <v>4.6156966000000001E-3</v>
      </c>
      <c r="BR1617" s="157">
        <v>0</v>
      </c>
      <c r="BS1617" s="157">
        <v>0</v>
      </c>
      <c r="BT1617" s="157">
        <v>0</v>
      </c>
      <c r="BU1617"/>
      <c r="BV1617" s="155">
        <v>8.4590703999999994E-6</v>
      </c>
      <c r="BW1617" s="155">
        <v>4.082061E-8</v>
      </c>
      <c r="BX1617" s="155">
        <v>5.6463047000000002E-6</v>
      </c>
      <c r="BY1617" s="155">
        <v>1.1402256999999999E-10</v>
      </c>
      <c r="BZ1617" s="155">
        <v>1.0160382E-7</v>
      </c>
      <c r="CA1617" s="155">
        <v>0</v>
      </c>
      <c r="CB1617" s="155">
        <v>0</v>
      </c>
      <c r="CC1617" s="155">
        <v>0</v>
      </c>
      <c r="CD1617" s="155">
        <v>0</v>
      </c>
      <c r="CE1617" s="155">
        <v>3.4782778000000001E-10</v>
      </c>
      <c r="CF1617" s="155">
        <v>0</v>
      </c>
      <c r="CG1617" s="155">
        <v>0</v>
      </c>
      <c r="CH1617" s="155">
        <v>0</v>
      </c>
      <c r="CI1617" s="155">
        <v>4.8431398E-8</v>
      </c>
      <c r="CJ1617" s="155">
        <v>2.6214480000000001E-6</v>
      </c>
      <c r="CK1617" s="155">
        <v>5.6620986000000002E-14</v>
      </c>
      <c r="CL1617" s="155">
        <v>0</v>
      </c>
      <c r="CM1617"/>
      <c r="CN1617" s="284">
        <v>0</v>
      </c>
      <c r="CO1617" s="284">
        <v>0.20250240999999999</v>
      </c>
      <c r="CP1617" s="285">
        <v>0</v>
      </c>
      <c r="CQ1617" s="284">
        <v>2.7928866999999999E-5</v>
      </c>
      <c r="CR1617" s="284">
        <v>0</v>
      </c>
      <c r="CS1617" s="284">
        <v>0</v>
      </c>
      <c r="CT1617" s="284">
        <v>3.6006989999999999E-6</v>
      </c>
      <c r="CU1617" s="284">
        <v>0</v>
      </c>
      <c r="CV1617" s="284">
        <v>0</v>
      </c>
      <c r="CW1617" s="284">
        <v>0</v>
      </c>
      <c r="CX1617"/>
      <c r="CY1617"/>
      <c r="CZ1617"/>
      <c r="DA1617"/>
      <c r="DB1617" s="212"/>
      <c r="DC1617" s="48"/>
      <c r="DD1617" s="48"/>
      <c r="DE1617" s="48"/>
      <c r="DF1617" s="48"/>
      <c r="DG1617" s="48"/>
      <c r="DH1617" s="48"/>
      <c r="DI1617" s="48"/>
      <c r="DJ1617" s="48"/>
      <c r="DK1617" s="48"/>
      <c r="DL1617" s="48"/>
    </row>
    <row r="1618" spans="1:116" ht="14.4">
      <c r="A1618" t="s">
        <v>2992</v>
      </c>
      <c r="B1618" s="188" t="s">
        <v>1377</v>
      </c>
      <c r="C1618" s="151" t="str">
        <f t="shared" si="375"/>
        <v>B.046.04.123</v>
      </c>
      <c r="D1618" s="54" t="s">
        <v>1378</v>
      </c>
      <c r="E1618" s="150" t="s">
        <v>440</v>
      </c>
      <c r="F1618" s="153" t="str">
        <f t="shared" si="376"/>
        <v>Electricity Sichuan production</v>
      </c>
      <c r="G1618" s="154">
        <f t="shared" si="377"/>
        <v>4.7760364E-2</v>
      </c>
      <c r="H1618"/>
      <c r="I1618"/>
      <c r="J1618" s="227">
        <f t="shared" si="383"/>
        <v>7.5348391429999996E-3</v>
      </c>
      <c r="K1618"/>
      <c r="L1618" s="280">
        <f t="shared" si="384"/>
        <v>7.8031101999999998E-5</v>
      </c>
      <c r="M1618" s="280">
        <f t="shared" si="385"/>
        <v>1.2508282100000002E-4</v>
      </c>
      <c r="N1618" s="281">
        <f t="shared" si="386"/>
        <v>1.6767061999999999E-4</v>
      </c>
      <c r="O1618" s="280">
        <v>7.1640545999999998E-3</v>
      </c>
      <c r="P1618" s="286">
        <v>6.6530437000000004E-5</v>
      </c>
      <c r="Q1618" s="286">
        <v>5.8552384000000002E-5</v>
      </c>
      <c r="R1618" s="286">
        <v>5.5920593000000002E-5</v>
      </c>
      <c r="S1618" s="286">
        <v>2.2110508999999999E-5</v>
      </c>
      <c r="T1618" s="219">
        <v>0</v>
      </c>
      <c r="U1618" s="219">
        <v>0</v>
      </c>
      <c r="V1618" s="219">
        <v>0</v>
      </c>
      <c r="W1618" s="219">
        <v>1.6767061999999999E-4</v>
      </c>
      <c r="X1618" s="219">
        <v>0</v>
      </c>
      <c r="Y1618" s="219">
        <v>0</v>
      </c>
      <c r="Z1618" s="219">
        <v>0</v>
      </c>
      <c r="AA1618" s="219">
        <v>0</v>
      </c>
      <c r="AB1618" s="219">
        <v>0</v>
      </c>
      <c r="AC1618"/>
      <c r="AD1618" s="227">
        <f t="shared" si="378"/>
        <v>7.1640545999999998E-3</v>
      </c>
      <c r="AE1618" s="227">
        <f t="shared" si="379"/>
        <v>2.0311392300000002E-4</v>
      </c>
      <c r="AF1618" s="227">
        <f t="shared" si="380"/>
        <v>1.2508282100000002E-4</v>
      </c>
      <c r="AG1618" s="227">
        <f t="shared" si="381"/>
        <v>1.2508282100000002E-4</v>
      </c>
      <c r="AH1618" s="227">
        <f t="shared" si="382"/>
        <v>1.6767061999999999E-4</v>
      </c>
      <c r="AI1618"/>
      <c r="AJ1618">
        <v>1.362757</v>
      </c>
      <c r="AK1618" s="155">
        <v>0.49525297000000001</v>
      </c>
      <c r="AL1618" s="155">
        <v>0</v>
      </c>
      <c r="AM1618" s="155">
        <v>0</v>
      </c>
      <c r="AN1618" s="155">
        <v>2.0527416999999999E-2</v>
      </c>
      <c r="AO1618" s="155">
        <v>5.4198444999999998E-2</v>
      </c>
      <c r="AP1618" s="155">
        <v>0.79277814000000002</v>
      </c>
      <c r="AQ1618"/>
      <c r="AR1618" s="156">
        <v>8.0943320999999995E-4</v>
      </c>
      <c r="AS1618" s="156">
        <v>7.6524826999999995E-4</v>
      </c>
      <c r="AT1618" s="156">
        <v>3.6634287E-5</v>
      </c>
      <c r="AU1618" s="156">
        <v>7.5506519999999999E-6</v>
      </c>
      <c r="AV1618" s="282">
        <f t="shared" si="372"/>
        <v>4.5878193425700006E-8</v>
      </c>
      <c r="AW1618" s="282">
        <f t="shared" si="373"/>
        <v>1.3548182992789998E-10</v>
      </c>
      <c r="AX1618" s="283">
        <f t="shared" si="374"/>
        <v>1.0575142739E-3</v>
      </c>
      <c r="AY1618" s="157">
        <v>4.4321618000000002E-8</v>
      </c>
      <c r="AZ1618" s="157">
        <v>1.3372901999999999E-10</v>
      </c>
      <c r="BA1618" s="157">
        <v>3.6536678999999997E-15</v>
      </c>
      <c r="BB1618" s="157">
        <v>0</v>
      </c>
      <c r="BC1618" s="157">
        <v>0</v>
      </c>
      <c r="BD1618" s="157">
        <v>1.4985257E-12</v>
      </c>
      <c r="BE1618" s="157">
        <v>1.5550769E-9</v>
      </c>
      <c r="BF1618" s="157">
        <v>3.4173696000000001E-13</v>
      </c>
      <c r="BG1618" s="157">
        <v>1.4074193000000001E-12</v>
      </c>
      <c r="BH1618" s="157">
        <v>0</v>
      </c>
      <c r="BI1618" s="157">
        <v>0</v>
      </c>
      <c r="BJ1618" s="157">
        <v>0</v>
      </c>
      <c r="BK1618" s="157">
        <v>0</v>
      </c>
      <c r="BL1618" s="157">
        <v>0</v>
      </c>
      <c r="BM1618" s="157">
        <v>0</v>
      </c>
      <c r="BN1618" s="157">
        <v>0</v>
      </c>
      <c r="BO1618" s="157">
        <v>0</v>
      </c>
      <c r="BP1618" s="157">
        <v>6.4273739000000003E-6</v>
      </c>
      <c r="BQ1618" s="157">
        <v>1.0510869E-3</v>
      </c>
      <c r="BR1618" s="157">
        <v>0</v>
      </c>
      <c r="BS1618" s="157">
        <v>0</v>
      </c>
      <c r="BT1618" s="157">
        <v>0</v>
      </c>
      <c r="BU1618"/>
      <c r="BV1618" s="155">
        <v>1.9775561999999999E-6</v>
      </c>
      <c r="BW1618" s="155">
        <v>9.7031740000000001E-9</v>
      </c>
      <c r="BX1618" s="155">
        <v>1.3316856999999999E-6</v>
      </c>
      <c r="BY1618" s="155">
        <v>2.6623077E-11</v>
      </c>
      <c r="BZ1618" s="155">
        <v>2.7783516E-8</v>
      </c>
      <c r="CA1618" s="155">
        <v>0</v>
      </c>
      <c r="CB1618" s="155">
        <v>0</v>
      </c>
      <c r="CC1618" s="155">
        <v>0</v>
      </c>
      <c r="CD1618" s="155">
        <v>0</v>
      </c>
      <c r="CE1618" s="155">
        <v>8.1214145000000005E-11</v>
      </c>
      <c r="CF1618" s="155">
        <v>0</v>
      </c>
      <c r="CG1618" s="155">
        <v>0</v>
      </c>
      <c r="CH1618" s="155">
        <v>0</v>
      </c>
      <c r="CI1618" s="155">
        <v>1.1319389E-8</v>
      </c>
      <c r="CJ1618" s="155">
        <v>5.9695642999999999E-7</v>
      </c>
      <c r="CK1618" s="155">
        <v>2.1262716000000001E-13</v>
      </c>
      <c r="CL1618" s="155">
        <v>0</v>
      </c>
      <c r="CM1618"/>
      <c r="CN1618" s="284">
        <v>0</v>
      </c>
      <c r="CO1618" s="284">
        <v>4.7760364E-2</v>
      </c>
      <c r="CP1618" s="285">
        <v>0</v>
      </c>
      <c r="CQ1618" s="284">
        <v>6.6387704000000001E-6</v>
      </c>
      <c r="CR1618" s="284">
        <v>0</v>
      </c>
      <c r="CS1618" s="284">
        <v>0</v>
      </c>
      <c r="CT1618" s="284">
        <v>9.5708682999999999E-7</v>
      </c>
      <c r="CU1618" s="284">
        <v>0</v>
      </c>
      <c r="CV1618" s="284">
        <v>0</v>
      </c>
      <c r="CW1618" s="284">
        <v>0</v>
      </c>
      <c r="CX1618"/>
      <c r="CY1618"/>
      <c r="CZ1618"/>
      <c r="DA1618"/>
      <c r="DB1618" s="212"/>
      <c r="DC1618" s="48"/>
      <c r="DD1618" s="48"/>
      <c r="DE1618" s="48"/>
      <c r="DF1618" s="48"/>
      <c r="DG1618" s="48"/>
      <c r="DH1618" s="48"/>
      <c r="DI1618" s="48"/>
      <c r="DJ1618" s="48"/>
      <c r="DK1618" s="48"/>
      <c r="DL1618" s="48"/>
    </row>
    <row r="1619" spans="1:116" ht="14.4">
      <c r="A1619" t="s">
        <v>2993</v>
      </c>
      <c r="B1619" s="188" t="s">
        <v>1377</v>
      </c>
      <c r="C1619" s="151" t="str">
        <f t="shared" si="375"/>
        <v>B.046.04.124</v>
      </c>
      <c r="D1619" s="54" t="s">
        <v>1378</v>
      </c>
      <c r="E1619" s="150" t="s">
        <v>440</v>
      </c>
      <c r="F1619" s="153" t="str">
        <f t="shared" si="376"/>
        <v>Electricity Guizhou production</v>
      </c>
      <c r="G1619" s="154">
        <f t="shared" si="377"/>
        <v>0.16825354000000001</v>
      </c>
      <c r="H1619"/>
      <c r="I1619"/>
      <c r="J1619" s="227">
        <f t="shared" si="383"/>
        <v>2.6026285504000001E-2</v>
      </c>
      <c r="K1619"/>
      <c r="L1619" s="280">
        <f t="shared" si="384"/>
        <v>2.6469555199999998E-4</v>
      </c>
      <c r="M1619" s="280">
        <f t="shared" si="385"/>
        <v>4.4649898999999998E-4</v>
      </c>
      <c r="N1619" s="281">
        <f t="shared" si="386"/>
        <v>7.7059962E-5</v>
      </c>
      <c r="O1619" s="280">
        <v>2.5238031000000001E-2</v>
      </c>
      <c r="P1619" s="286">
        <v>2.3589984E-4</v>
      </c>
      <c r="Q1619" s="286">
        <v>2.1059915E-4</v>
      </c>
      <c r="R1619" s="286">
        <v>2.0077647E-4</v>
      </c>
      <c r="S1619" s="286">
        <v>6.3919081999999993E-5</v>
      </c>
      <c r="T1619" s="219">
        <v>0</v>
      </c>
      <c r="U1619" s="219">
        <v>0</v>
      </c>
      <c r="V1619" s="219">
        <v>0</v>
      </c>
      <c r="W1619" s="286">
        <v>7.7059962E-5</v>
      </c>
      <c r="X1619" s="219">
        <v>0</v>
      </c>
      <c r="Y1619" s="219">
        <v>0</v>
      </c>
      <c r="Z1619" s="219">
        <v>0</v>
      </c>
      <c r="AA1619" s="219">
        <v>0</v>
      </c>
      <c r="AB1619" s="219">
        <v>0</v>
      </c>
      <c r="AC1619"/>
      <c r="AD1619" s="227">
        <f t="shared" si="378"/>
        <v>2.5238031000000001E-2</v>
      </c>
      <c r="AE1619" s="227">
        <f t="shared" si="379"/>
        <v>7.1119454199999996E-4</v>
      </c>
      <c r="AF1619" s="227">
        <f t="shared" si="380"/>
        <v>4.4649898999999998E-4</v>
      </c>
      <c r="AG1619" s="227">
        <f t="shared" si="381"/>
        <v>4.4649898999999998E-4</v>
      </c>
      <c r="AH1619" s="227">
        <f t="shared" si="382"/>
        <v>7.7059962E-5</v>
      </c>
      <c r="AI1619"/>
      <c r="AJ1619">
        <v>2.2265614</v>
      </c>
      <c r="AK1619" s="155">
        <v>1.8022168000000001</v>
      </c>
      <c r="AL1619" s="155">
        <v>0</v>
      </c>
      <c r="AM1619" s="155">
        <v>0</v>
      </c>
      <c r="AN1619" s="155">
        <v>7.4698906999999995E-2</v>
      </c>
      <c r="AO1619" s="155">
        <v>0.11698368000000001</v>
      </c>
      <c r="AP1619" s="155">
        <v>0.23266202999999999</v>
      </c>
      <c r="AQ1619"/>
      <c r="AR1619" s="156">
        <v>2.8490801E-3</v>
      </c>
      <c r="AS1619" s="156">
        <v>2.6926766E-3</v>
      </c>
      <c r="AT1619" s="156">
        <v>1.2907276000000001E-4</v>
      </c>
      <c r="AU1619" s="156">
        <v>2.7330782E-5</v>
      </c>
      <c r="AV1619" s="282">
        <f t="shared" si="372"/>
        <v>1.6143144748460001E-7</v>
      </c>
      <c r="AW1619" s="282">
        <f t="shared" si="373"/>
        <v>4.7734009609599998E-10</v>
      </c>
      <c r="AX1619" s="283">
        <f t="shared" si="374"/>
        <v>3.8278406652E-3</v>
      </c>
      <c r="AY1619" s="157">
        <v>1.5613928E-7</v>
      </c>
      <c r="AZ1619" s="157">
        <v>4.7110990999999995E-10</v>
      </c>
      <c r="BA1619" s="157">
        <v>1.2871396000000001E-14</v>
      </c>
      <c r="BB1619" s="157">
        <v>0</v>
      </c>
      <c r="BC1619" s="157">
        <v>0</v>
      </c>
      <c r="BD1619" s="157">
        <v>5.3802845999999996E-12</v>
      </c>
      <c r="BE1619" s="157">
        <v>5.2867871999999996E-9</v>
      </c>
      <c r="BF1619" s="157">
        <v>1.2269673E-12</v>
      </c>
      <c r="BG1619" s="157">
        <v>4.9903473999999997E-12</v>
      </c>
      <c r="BH1619" s="157">
        <v>0</v>
      </c>
      <c r="BI1619" s="157">
        <v>0</v>
      </c>
      <c r="BJ1619" s="157">
        <v>0</v>
      </c>
      <c r="BK1619" s="157">
        <v>0</v>
      </c>
      <c r="BL1619" s="157">
        <v>0</v>
      </c>
      <c r="BM1619" s="157">
        <v>0</v>
      </c>
      <c r="BN1619" s="157">
        <v>0</v>
      </c>
      <c r="BO1619" s="157">
        <v>0</v>
      </c>
      <c r="BP1619" s="157">
        <v>2.9539652E-6</v>
      </c>
      <c r="BQ1619" s="157">
        <v>3.8248866999999998E-3</v>
      </c>
      <c r="BR1619" s="157">
        <v>0</v>
      </c>
      <c r="BS1619" s="157">
        <v>0</v>
      </c>
      <c r="BT1619" s="157">
        <v>0</v>
      </c>
      <c r="BU1619"/>
      <c r="BV1619" s="155">
        <v>7.0246273E-6</v>
      </c>
      <c r="BW1619" s="155">
        <v>3.4404963000000001E-8</v>
      </c>
      <c r="BX1619" s="155">
        <v>4.6913550999999998E-6</v>
      </c>
      <c r="BY1619" s="155">
        <v>9.5587103999999998E-11</v>
      </c>
      <c r="BZ1619" s="155">
        <v>8.5553253000000003E-8</v>
      </c>
      <c r="CA1619" s="155">
        <v>0</v>
      </c>
      <c r="CB1619" s="155">
        <v>0</v>
      </c>
      <c r="CC1619" s="155">
        <v>0</v>
      </c>
      <c r="CD1619" s="155">
        <v>0</v>
      </c>
      <c r="CE1619" s="155">
        <v>2.9159007000000003E-10</v>
      </c>
      <c r="CF1619" s="155">
        <v>0</v>
      </c>
      <c r="CG1619" s="155">
        <v>0</v>
      </c>
      <c r="CH1619" s="155">
        <v>0</v>
      </c>
      <c r="CI1619" s="155">
        <v>4.0612847999999999E-8</v>
      </c>
      <c r="CJ1619" s="155">
        <v>2.1723139E-6</v>
      </c>
      <c r="CK1619" s="155">
        <v>9.7721596000000002E-14</v>
      </c>
      <c r="CL1619" s="155">
        <v>0</v>
      </c>
      <c r="CM1619"/>
      <c r="CN1619" s="284">
        <v>0</v>
      </c>
      <c r="CO1619" s="284">
        <v>0.16825354000000001</v>
      </c>
      <c r="CP1619" s="285">
        <v>0</v>
      </c>
      <c r="CQ1619" s="284">
        <v>2.3539374999999999E-5</v>
      </c>
      <c r="CR1619" s="284">
        <v>0</v>
      </c>
      <c r="CS1619" s="284">
        <v>0</v>
      </c>
      <c r="CT1619" s="284">
        <v>3.0325091000000002E-6</v>
      </c>
      <c r="CU1619" s="284">
        <v>0</v>
      </c>
      <c r="CV1619" s="284">
        <v>0</v>
      </c>
      <c r="CW1619" s="284">
        <v>0</v>
      </c>
      <c r="CX1619"/>
      <c r="CY1619"/>
      <c r="CZ1619"/>
      <c r="DA1619"/>
      <c r="DB1619" s="212"/>
      <c r="DC1619" s="48"/>
      <c r="DD1619" s="48"/>
      <c r="DE1619" s="48"/>
      <c r="DF1619" s="48"/>
      <c r="DG1619" s="48"/>
      <c r="DH1619" s="48"/>
      <c r="DI1619" s="48"/>
      <c r="DJ1619" s="48"/>
      <c r="DK1619" s="48"/>
      <c r="DL1619" s="48"/>
    </row>
    <row r="1620" spans="1:116" ht="14.4">
      <c r="A1620" t="s">
        <v>2994</v>
      </c>
      <c r="B1620" s="188" t="s">
        <v>1377</v>
      </c>
      <c r="C1620" s="151" t="str">
        <f t="shared" si="375"/>
        <v>B.046.04.125</v>
      </c>
      <c r="D1620" s="54" t="s">
        <v>1378</v>
      </c>
      <c r="E1620" s="150" t="s">
        <v>440</v>
      </c>
      <c r="F1620" s="153" t="str">
        <f t="shared" si="376"/>
        <v>Electricity Yunnan production</v>
      </c>
      <c r="G1620" s="154">
        <f t="shared" si="377"/>
        <v>3.5272324666666667E-2</v>
      </c>
      <c r="H1620"/>
      <c r="I1620"/>
      <c r="J1620" s="227">
        <f t="shared" si="383"/>
        <v>5.6388015379999993E-3</v>
      </c>
      <c r="K1620"/>
      <c r="L1620" s="280">
        <f t="shared" si="384"/>
        <v>6.1468717999999992E-5</v>
      </c>
      <c r="M1620" s="280">
        <f t="shared" si="385"/>
        <v>1.0094264E-4</v>
      </c>
      <c r="N1620" s="281">
        <f t="shared" si="386"/>
        <v>1.8554148000000001E-4</v>
      </c>
      <c r="O1620" s="280">
        <v>5.2908486999999997E-3</v>
      </c>
      <c r="P1620" s="286">
        <v>5.4838038999999999E-5</v>
      </c>
      <c r="Q1620" s="286">
        <v>4.6104601000000002E-5</v>
      </c>
      <c r="R1620" s="286">
        <v>4.3957812000000001E-5</v>
      </c>
      <c r="S1620" s="286">
        <v>1.7510905999999998E-5</v>
      </c>
      <c r="T1620" s="219">
        <v>0</v>
      </c>
      <c r="U1620" s="219">
        <v>0</v>
      </c>
      <c r="V1620" s="219">
        <v>0</v>
      </c>
      <c r="W1620" s="286">
        <v>1.8554148000000001E-4</v>
      </c>
      <c r="X1620" s="219">
        <v>0</v>
      </c>
      <c r="Y1620" s="219">
        <v>0</v>
      </c>
      <c r="Z1620" s="219">
        <v>0</v>
      </c>
      <c r="AA1620" s="219">
        <v>0</v>
      </c>
      <c r="AB1620" s="219">
        <v>0</v>
      </c>
      <c r="AC1620"/>
      <c r="AD1620" s="227">
        <f t="shared" si="378"/>
        <v>5.2908486999999997E-3</v>
      </c>
      <c r="AE1620" s="227">
        <f t="shared" si="379"/>
        <v>1.6241135800000001E-4</v>
      </c>
      <c r="AF1620" s="227">
        <f t="shared" si="380"/>
        <v>1.0094264E-4</v>
      </c>
      <c r="AG1620" s="227">
        <f t="shared" si="381"/>
        <v>1.0094264E-4</v>
      </c>
      <c r="AH1620" s="227">
        <f t="shared" si="382"/>
        <v>1.8554148000000001E-4</v>
      </c>
      <c r="AI1620"/>
      <c r="AJ1620">
        <v>1.2723973</v>
      </c>
      <c r="AK1620" s="155">
        <v>0.35853592000000001</v>
      </c>
      <c r="AL1620" s="155">
        <v>0</v>
      </c>
      <c r="AM1620" s="155">
        <v>0</v>
      </c>
      <c r="AN1620" s="155">
        <v>1.4860721E-2</v>
      </c>
      <c r="AO1620" s="155">
        <v>0.14921793</v>
      </c>
      <c r="AP1620" s="155">
        <v>0.74978275000000005</v>
      </c>
      <c r="AQ1620"/>
      <c r="AR1620" s="156">
        <v>5.9977095999999997E-4</v>
      </c>
      <c r="AS1620" s="156">
        <v>5.6719471000000001E-4</v>
      </c>
      <c r="AT1620" s="156">
        <v>2.7092434000000001E-5</v>
      </c>
      <c r="AU1620" s="156">
        <v>5.4838167999999999E-6</v>
      </c>
      <c r="AV1620" s="282">
        <f t="shared" ref="AV1620:AV1685" si="387">AY1620+BB1620+BC1620+BD1620+BE1620+BM1620+BN1620+BR1620</f>
        <v>3.4004478354399999E-8</v>
      </c>
      <c r="AW1620" s="282">
        <f t="shared" ref="AW1620:AW1685" si="388">AZ1620+BA1620+BF1620+BG1620+BH1620+BI1620+BJ1620+BK1620+BL1620+BO1620+BS1620+BT1620</f>
        <v>1.001939117029E-10</v>
      </c>
      <c r="AX1620" s="283">
        <f t="shared" ref="AX1620:AX1685" si="389">BP1620+BQ1620</f>
        <v>7.6804156329999998E-4</v>
      </c>
      <c r="AY1620" s="157">
        <v>3.2732716999999998E-8</v>
      </c>
      <c r="AZ1620" s="157">
        <v>9.8762510000000005E-11</v>
      </c>
      <c r="BA1620" s="157">
        <v>2.6983329000000001E-15</v>
      </c>
      <c r="BB1620" s="157">
        <v>0</v>
      </c>
      <c r="BC1620" s="157">
        <v>0</v>
      </c>
      <c r="BD1620" s="157">
        <v>1.1779544E-12</v>
      </c>
      <c r="BE1620" s="157">
        <v>1.2705834E-9</v>
      </c>
      <c r="BF1620" s="157">
        <v>2.6863107000000001E-13</v>
      </c>
      <c r="BG1620" s="157">
        <v>1.1600723E-12</v>
      </c>
      <c r="BH1620" s="157">
        <v>0</v>
      </c>
      <c r="BI1620" s="157">
        <v>0</v>
      </c>
      <c r="BJ1620" s="157">
        <v>0</v>
      </c>
      <c r="BK1620" s="157">
        <v>0</v>
      </c>
      <c r="BL1620" s="157">
        <v>0</v>
      </c>
      <c r="BM1620" s="157">
        <v>0</v>
      </c>
      <c r="BN1620" s="157">
        <v>0</v>
      </c>
      <c r="BO1620" s="157">
        <v>0</v>
      </c>
      <c r="BP1620" s="157">
        <v>7.1124233000000001E-6</v>
      </c>
      <c r="BQ1620" s="157">
        <v>7.6092914000000002E-4</v>
      </c>
      <c r="BR1620" s="157">
        <v>0</v>
      </c>
      <c r="BS1620" s="157">
        <v>0</v>
      </c>
      <c r="BT1620" s="157">
        <v>0</v>
      </c>
      <c r="BU1620"/>
      <c r="BV1620" s="155">
        <v>1.4549163000000001E-6</v>
      </c>
      <c r="BW1620" s="155">
        <v>7.9978887999999992E-9</v>
      </c>
      <c r="BX1620" s="155">
        <v>9.8348601000000006E-7</v>
      </c>
      <c r="BY1620" s="155">
        <v>2.0927749999999999E-11</v>
      </c>
      <c r="BZ1620" s="155">
        <v>2.2261801000000001E-8</v>
      </c>
      <c r="CA1620" s="155">
        <v>0</v>
      </c>
      <c r="CB1620" s="155">
        <v>0</v>
      </c>
      <c r="CC1620" s="155">
        <v>0</v>
      </c>
      <c r="CD1620" s="155">
        <v>0</v>
      </c>
      <c r="CE1620" s="155">
        <v>6.3840454999999994E-11</v>
      </c>
      <c r="CF1620" s="155">
        <v>0</v>
      </c>
      <c r="CG1620" s="155">
        <v>0</v>
      </c>
      <c r="CH1620" s="155">
        <v>0</v>
      </c>
      <c r="CI1620" s="155">
        <v>8.9219427000000003E-9</v>
      </c>
      <c r="CJ1620" s="155">
        <v>4.3216364E-7</v>
      </c>
      <c r="CK1620" s="155">
        <v>2.3528961999999999E-13</v>
      </c>
      <c r="CL1620" s="155">
        <v>0</v>
      </c>
      <c r="CM1620"/>
      <c r="CN1620" s="284">
        <v>0</v>
      </c>
      <c r="CO1620" s="284">
        <v>3.5272325E-2</v>
      </c>
      <c r="CP1620" s="285">
        <v>0</v>
      </c>
      <c r="CQ1620" s="284">
        <v>5.4720390000000003E-6</v>
      </c>
      <c r="CR1620" s="284">
        <v>0</v>
      </c>
      <c r="CS1620" s="284">
        <v>0</v>
      </c>
      <c r="CT1620" s="284">
        <v>7.7108328000000003E-7</v>
      </c>
      <c r="CU1620" s="284">
        <v>0</v>
      </c>
      <c r="CV1620" s="284">
        <v>0</v>
      </c>
      <c r="CW1620" s="284">
        <v>0</v>
      </c>
      <c r="CX1620"/>
      <c r="CY1620"/>
      <c r="CZ1620"/>
      <c r="DA1620"/>
      <c r="DB1620" s="212"/>
      <c r="DC1620" s="48"/>
      <c r="DD1620" s="48"/>
      <c r="DE1620" s="48"/>
      <c r="DF1620" s="48"/>
      <c r="DG1620" s="48"/>
      <c r="DH1620" s="48"/>
      <c r="DI1620" s="48"/>
      <c r="DJ1620" s="48"/>
      <c r="DK1620" s="48"/>
      <c r="DL1620" s="48"/>
    </row>
    <row r="1621" spans="1:116" ht="14.4">
      <c r="A1621" t="s">
        <v>2995</v>
      </c>
      <c r="B1621" s="188" t="s">
        <v>1377</v>
      </c>
      <c r="C1621" s="151" t="str">
        <f t="shared" si="375"/>
        <v>B.046.04.126</v>
      </c>
      <c r="D1621" s="54" t="s">
        <v>1378</v>
      </c>
      <c r="E1621" s="150" t="s">
        <v>440</v>
      </c>
      <c r="F1621" s="153" t="str">
        <f t="shared" si="376"/>
        <v>Electricity Tibet production</v>
      </c>
      <c r="G1621" s="154">
        <f t="shared" si="377"/>
        <v>9.5123306666666674E-3</v>
      </c>
      <c r="H1621"/>
      <c r="I1621"/>
      <c r="J1621" s="227">
        <f t="shared" si="383"/>
        <v>1.6718520697999999E-3</v>
      </c>
      <c r="K1621"/>
      <c r="L1621" s="280">
        <f t="shared" si="384"/>
        <v>1.9926239799999999E-5</v>
      </c>
      <c r="M1621" s="280">
        <f t="shared" si="385"/>
        <v>2.583768E-5</v>
      </c>
      <c r="N1621" s="281">
        <f t="shared" si="386"/>
        <v>1.9923854999999999E-4</v>
      </c>
      <c r="O1621" s="280">
        <v>1.4268496E-3</v>
      </c>
      <c r="P1621" s="286">
        <v>1.3872929E-5</v>
      </c>
      <c r="Q1621" s="286">
        <v>1.1964751E-5</v>
      </c>
      <c r="R1621" s="286">
        <v>1.105403E-5</v>
      </c>
      <c r="S1621" s="286">
        <v>8.8722098000000003E-6</v>
      </c>
      <c r="T1621" s="219">
        <v>0</v>
      </c>
      <c r="U1621" s="219">
        <v>0</v>
      </c>
      <c r="V1621" s="219">
        <v>0</v>
      </c>
      <c r="W1621" s="219">
        <v>1.9923854999999999E-4</v>
      </c>
      <c r="X1621" s="219">
        <v>0</v>
      </c>
      <c r="Y1621" s="219">
        <v>0</v>
      </c>
      <c r="Z1621" s="219">
        <v>0</v>
      </c>
      <c r="AA1621" s="219">
        <v>0</v>
      </c>
      <c r="AB1621" s="219">
        <v>0</v>
      </c>
      <c r="AC1621"/>
      <c r="AD1621" s="227">
        <f t="shared" si="378"/>
        <v>1.4268496E-3</v>
      </c>
      <c r="AE1621" s="227">
        <f t="shared" si="379"/>
        <v>4.5763919800000002E-5</v>
      </c>
      <c r="AF1621" s="227">
        <f t="shared" si="380"/>
        <v>2.583768E-5</v>
      </c>
      <c r="AG1621" s="227">
        <f t="shared" si="381"/>
        <v>2.583768E-5</v>
      </c>
      <c r="AH1621" s="227">
        <f t="shared" si="382"/>
        <v>1.9923854999999999E-4</v>
      </c>
      <c r="AI1621"/>
      <c r="AJ1621">
        <v>1.0881190000000001</v>
      </c>
      <c r="AK1621" s="155">
        <v>7.9716955000000006E-2</v>
      </c>
      <c r="AL1621" s="155">
        <v>0</v>
      </c>
      <c r="AM1621" s="155">
        <v>0</v>
      </c>
      <c r="AN1621" s="155">
        <v>3.3041360000000001E-3</v>
      </c>
      <c r="AO1621" s="155">
        <v>7.8291282000000004E-2</v>
      </c>
      <c r="AP1621" s="155">
        <v>0.92680666</v>
      </c>
      <c r="AQ1621"/>
      <c r="AR1621" s="156">
        <v>1.6233276999999999E-4</v>
      </c>
      <c r="AS1621" s="156">
        <v>1.5377045999999999E-4</v>
      </c>
      <c r="AT1621" s="156">
        <v>7.2997944999999999E-6</v>
      </c>
      <c r="AU1621" s="156">
        <v>1.2625136E-6</v>
      </c>
      <c r="AV1621" s="282">
        <f t="shared" si="387"/>
        <v>9.2188524291200007E-9</v>
      </c>
      <c r="AW1621" s="282">
        <f t="shared" si="388"/>
        <v>2.6996281231310004E-11</v>
      </c>
      <c r="AX1621" s="283">
        <f t="shared" si="389"/>
        <v>1.768226276E-4</v>
      </c>
      <c r="AY1621" s="157">
        <v>8.8274430000000008E-9</v>
      </c>
      <c r="AZ1621" s="157">
        <v>2.6634526000000001E-11</v>
      </c>
      <c r="BA1621" s="157">
        <v>7.2769330999999999E-16</v>
      </c>
      <c r="BB1621" s="157">
        <v>0</v>
      </c>
      <c r="BC1621" s="157">
        <v>0</v>
      </c>
      <c r="BD1621" s="157">
        <v>2.9621911999999998E-13</v>
      </c>
      <c r="BE1621" s="157">
        <v>3.9111320999999999E-10</v>
      </c>
      <c r="BF1621" s="157">
        <v>6.7552407999999996E-14</v>
      </c>
      <c r="BG1621" s="157">
        <v>2.9347512999999998E-13</v>
      </c>
      <c r="BH1621" s="157">
        <v>0</v>
      </c>
      <c r="BI1621" s="157">
        <v>0</v>
      </c>
      <c r="BJ1621" s="157">
        <v>0</v>
      </c>
      <c r="BK1621" s="157">
        <v>0</v>
      </c>
      <c r="BL1621" s="157">
        <v>0</v>
      </c>
      <c r="BM1621" s="157">
        <v>0</v>
      </c>
      <c r="BN1621" s="157">
        <v>0</v>
      </c>
      <c r="BO1621" s="157">
        <v>0</v>
      </c>
      <c r="BP1621" s="157">
        <v>7.6374775999999994E-6</v>
      </c>
      <c r="BQ1621" s="157">
        <v>1.6918515E-4</v>
      </c>
      <c r="BR1621" s="157">
        <v>0</v>
      </c>
      <c r="BS1621" s="157">
        <v>0</v>
      </c>
      <c r="BT1621" s="157">
        <v>0</v>
      </c>
      <c r="BU1621"/>
      <c r="BV1621" s="155">
        <v>3.7521364000000001E-7</v>
      </c>
      <c r="BW1621" s="155">
        <v>2.0233062000000001E-9</v>
      </c>
      <c r="BX1621" s="155">
        <v>2.6522901999999999E-7</v>
      </c>
      <c r="BY1621" s="155">
        <v>5.2626821000000004E-12</v>
      </c>
      <c r="BZ1621" s="155">
        <v>9.6080057999999993E-9</v>
      </c>
      <c r="CA1621" s="155">
        <v>0</v>
      </c>
      <c r="CB1621" s="155">
        <v>0</v>
      </c>
      <c r="CC1621" s="155">
        <v>0</v>
      </c>
      <c r="CD1621" s="155">
        <v>0</v>
      </c>
      <c r="CE1621" s="155">
        <v>1.6053900000000001E-11</v>
      </c>
      <c r="CF1621" s="155">
        <v>0</v>
      </c>
      <c r="CG1621" s="155">
        <v>0</v>
      </c>
      <c r="CH1621" s="155">
        <v>0</v>
      </c>
      <c r="CI1621" s="155">
        <v>2.2443771E-9</v>
      </c>
      <c r="CJ1621" s="155">
        <v>9.6087357000000003E-8</v>
      </c>
      <c r="CK1621" s="155">
        <v>2.5265920999999998E-13</v>
      </c>
      <c r="CL1621" s="155">
        <v>0</v>
      </c>
      <c r="CM1621"/>
      <c r="CN1621" s="284">
        <v>0</v>
      </c>
      <c r="CO1621" s="284">
        <v>9.5123307999999997E-3</v>
      </c>
      <c r="CP1621" s="285">
        <v>0</v>
      </c>
      <c r="CQ1621" s="284">
        <v>1.3843167E-6</v>
      </c>
      <c r="CR1621" s="284">
        <v>0</v>
      </c>
      <c r="CS1621" s="284">
        <v>0</v>
      </c>
      <c r="CT1621" s="284">
        <v>3.0584923000000002E-7</v>
      </c>
      <c r="CU1621" s="284">
        <v>0</v>
      </c>
      <c r="CV1621" s="284">
        <v>0</v>
      </c>
      <c r="CW1621" s="284">
        <v>0</v>
      </c>
      <c r="CX1621"/>
      <c r="CY1621"/>
      <c r="CZ1621"/>
      <c r="DA1621"/>
      <c r="DB1621" s="212"/>
      <c r="DC1621" s="48"/>
      <c r="DD1621" s="48"/>
      <c r="DE1621" s="48"/>
      <c r="DF1621" s="48"/>
      <c r="DG1621" s="48"/>
      <c r="DH1621" s="48"/>
      <c r="DI1621" s="48"/>
      <c r="DJ1621" s="48"/>
      <c r="DK1621" s="48"/>
      <c r="DL1621" s="48"/>
    </row>
    <row r="1622" spans="1:116" ht="14.4">
      <c r="A1622" t="s">
        <v>2996</v>
      </c>
      <c r="B1622" s="188" t="s">
        <v>1377</v>
      </c>
      <c r="C1622" s="151" t="str">
        <f t="shared" si="375"/>
        <v>B.046.04.127</v>
      </c>
      <c r="D1622" s="54" t="s">
        <v>1378</v>
      </c>
      <c r="E1622" s="150" t="s">
        <v>440</v>
      </c>
      <c r="F1622" s="153" t="str">
        <f t="shared" si="376"/>
        <v>Electricity Shaanxi production</v>
      </c>
      <c r="G1622" s="154">
        <f t="shared" si="377"/>
        <v>0.22003926666666671</v>
      </c>
      <c r="H1622"/>
      <c r="I1622"/>
      <c r="J1622" s="227">
        <f t="shared" si="383"/>
        <v>3.3967935403000006E-2</v>
      </c>
      <c r="K1622"/>
      <c r="L1622" s="280">
        <f t="shared" si="384"/>
        <v>3.4403750999999997E-4</v>
      </c>
      <c r="M1622" s="280">
        <f t="shared" si="385"/>
        <v>5.8223232000000004E-4</v>
      </c>
      <c r="N1622" s="281">
        <f t="shared" si="386"/>
        <v>3.5775573000000003E-5</v>
      </c>
      <c r="O1622" s="280">
        <v>3.3005890000000003E-2</v>
      </c>
      <c r="P1622" s="286">
        <v>3.0749314999999999E-4</v>
      </c>
      <c r="Q1622" s="286">
        <v>2.7473917E-4</v>
      </c>
      <c r="R1622" s="286">
        <v>2.6213728999999999E-4</v>
      </c>
      <c r="S1622" s="286">
        <v>8.190022E-5</v>
      </c>
      <c r="T1622" s="219">
        <v>0</v>
      </c>
      <c r="U1622" s="219">
        <v>0</v>
      </c>
      <c r="V1622" s="219">
        <v>0</v>
      </c>
      <c r="W1622" s="286">
        <v>3.5775573000000003E-5</v>
      </c>
      <c r="X1622" s="219">
        <v>0</v>
      </c>
      <c r="Y1622" s="219">
        <v>0</v>
      </c>
      <c r="Z1622" s="219">
        <v>0</v>
      </c>
      <c r="AA1622" s="219">
        <v>0</v>
      </c>
      <c r="AB1622" s="219">
        <v>0</v>
      </c>
      <c r="AC1622"/>
      <c r="AD1622" s="227">
        <f t="shared" si="378"/>
        <v>3.3005890000000003E-2</v>
      </c>
      <c r="AE1622" s="227">
        <f t="shared" si="379"/>
        <v>9.2626983000000001E-4</v>
      </c>
      <c r="AF1622" s="227">
        <f t="shared" si="380"/>
        <v>5.8223232000000004E-4</v>
      </c>
      <c r="AG1622" s="227">
        <f t="shared" si="381"/>
        <v>5.8223232000000004E-4</v>
      </c>
      <c r="AH1622" s="227">
        <f t="shared" si="382"/>
        <v>3.5775573000000003E-5</v>
      </c>
      <c r="AI1622"/>
      <c r="AJ1622">
        <v>2.5981220999999999</v>
      </c>
      <c r="AK1622" s="155">
        <v>2.3644001000000001</v>
      </c>
      <c r="AL1622" s="155">
        <v>0</v>
      </c>
      <c r="AM1622" s="155">
        <v>0</v>
      </c>
      <c r="AN1622" s="155">
        <v>9.8000476000000003E-2</v>
      </c>
      <c r="AO1622" s="155">
        <v>0.11067734</v>
      </c>
      <c r="AP1622" s="155">
        <v>2.5044218E-2</v>
      </c>
      <c r="AQ1622"/>
      <c r="AR1622" s="156">
        <v>3.7253206000000001E-3</v>
      </c>
      <c r="AS1622" s="156">
        <v>3.5206894000000002E-3</v>
      </c>
      <c r="AT1622" s="156">
        <v>1.6879277000000001E-4</v>
      </c>
      <c r="AU1622" s="156">
        <v>3.5838464999999997E-5</v>
      </c>
      <c r="AV1622" s="282">
        <f t="shared" si="387"/>
        <v>2.110725026941E-7</v>
      </c>
      <c r="AW1622" s="282">
        <f t="shared" si="388"/>
        <v>6.2423361230400001E-10</v>
      </c>
      <c r="AX1622" s="283">
        <f t="shared" si="389"/>
        <v>5.0193927969000001E-3</v>
      </c>
      <c r="AY1622" s="157">
        <v>2.0419643999999999E-7</v>
      </c>
      <c r="AZ1622" s="157">
        <v>6.1610995999999998E-10</v>
      </c>
      <c r="BA1622" s="157">
        <v>1.6833004000000001E-14</v>
      </c>
      <c r="BB1622" s="157">
        <v>0</v>
      </c>
      <c r="BC1622" s="157">
        <v>0</v>
      </c>
      <c r="BD1622" s="157">
        <v>7.0245940999999996E-12</v>
      </c>
      <c r="BE1622" s="157">
        <v>6.8690380999999999E-9</v>
      </c>
      <c r="BF1622" s="157">
        <v>1.6019500999999999E-12</v>
      </c>
      <c r="BG1622" s="157">
        <v>6.5048691999999999E-12</v>
      </c>
      <c r="BH1622" s="157">
        <v>0</v>
      </c>
      <c r="BI1622" s="157">
        <v>0</v>
      </c>
      <c r="BJ1622" s="157">
        <v>0</v>
      </c>
      <c r="BK1622" s="157">
        <v>0</v>
      </c>
      <c r="BL1622" s="157">
        <v>0</v>
      </c>
      <c r="BM1622" s="157">
        <v>0</v>
      </c>
      <c r="BN1622" s="157">
        <v>0</v>
      </c>
      <c r="BO1622" s="157">
        <v>0</v>
      </c>
      <c r="BP1622" s="157">
        <v>1.3713969000000001E-6</v>
      </c>
      <c r="BQ1622" s="157">
        <v>5.0180214000000002E-3</v>
      </c>
      <c r="BR1622" s="157">
        <v>0</v>
      </c>
      <c r="BS1622" s="157">
        <v>0</v>
      </c>
      <c r="BT1622" s="157">
        <v>0</v>
      </c>
      <c r="BU1622"/>
      <c r="BV1622" s="155">
        <v>9.1938449999999997E-6</v>
      </c>
      <c r="BW1622" s="155">
        <v>4.4846534000000002E-8</v>
      </c>
      <c r="BX1622" s="155">
        <v>6.1352786999999998E-6</v>
      </c>
      <c r="BY1622" s="155">
        <v>1.2480020000000001E-10</v>
      </c>
      <c r="BZ1622" s="155">
        <v>1.1024888999999999E-7</v>
      </c>
      <c r="CA1622" s="155">
        <v>0</v>
      </c>
      <c r="CB1622" s="155">
        <v>0</v>
      </c>
      <c r="CC1622" s="155">
        <v>0</v>
      </c>
      <c r="CD1622" s="155">
        <v>0</v>
      </c>
      <c r="CE1622" s="155">
        <v>3.8070512E-10</v>
      </c>
      <c r="CF1622" s="155">
        <v>0</v>
      </c>
      <c r="CG1622" s="155">
        <v>0</v>
      </c>
      <c r="CH1622" s="155">
        <v>0</v>
      </c>
      <c r="CI1622" s="155">
        <v>5.3020097000000002E-8</v>
      </c>
      <c r="CJ1622" s="155">
        <v>2.8499452000000001E-6</v>
      </c>
      <c r="CK1622" s="155">
        <v>4.5367865999999999E-14</v>
      </c>
      <c r="CL1622" s="155">
        <v>0</v>
      </c>
      <c r="CM1622"/>
      <c r="CN1622" s="284">
        <v>0</v>
      </c>
      <c r="CO1622" s="284">
        <v>0.22003927000000001</v>
      </c>
      <c r="CP1622" s="285">
        <v>0</v>
      </c>
      <c r="CQ1622" s="284">
        <v>3.0683345000000001E-5</v>
      </c>
      <c r="CR1622" s="284">
        <v>0</v>
      </c>
      <c r="CS1622" s="284">
        <v>0</v>
      </c>
      <c r="CT1622" s="284">
        <v>3.9174924999999997E-6</v>
      </c>
      <c r="CU1622" s="284">
        <v>0</v>
      </c>
      <c r="CV1622" s="284">
        <v>0</v>
      </c>
      <c r="CW1622" s="284">
        <v>0</v>
      </c>
      <c r="CX1622"/>
      <c r="CY1622"/>
      <c r="CZ1622"/>
      <c r="DA1622"/>
      <c r="DB1622" s="212"/>
      <c r="DC1622" s="48"/>
      <c r="DD1622" s="48"/>
      <c r="DE1622" s="48"/>
      <c r="DF1622" s="48"/>
      <c r="DG1622" s="48"/>
      <c r="DH1622" s="48"/>
      <c r="DI1622" s="48"/>
      <c r="DJ1622" s="48"/>
      <c r="DK1622" s="48"/>
      <c r="DL1622" s="48"/>
    </row>
    <row r="1623" spans="1:116" ht="14.4">
      <c r="A1623" t="s">
        <v>2997</v>
      </c>
      <c r="B1623" s="188" t="s">
        <v>1377</v>
      </c>
      <c r="C1623" s="151" t="str">
        <f t="shared" si="375"/>
        <v>B.046.04.128</v>
      </c>
      <c r="D1623" s="54" t="s">
        <v>1378</v>
      </c>
      <c r="E1623" s="150" t="s">
        <v>440</v>
      </c>
      <c r="F1623" s="153" t="str">
        <f t="shared" si="376"/>
        <v>Electricity Gansu production</v>
      </c>
      <c r="G1623" s="154">
        <f t="shared" si="377"/>
        <v>0.13340539333333334</v>
      </c>
      <c r="H1623"/>
      <c r="I1623"/>
      <c r="J1623" s="227">
        <f t="shared" si="383"/>
        <v>2.0731904290000002E-2</v>
      </c>
      <c r="K1623"/>
      <c r="L1623" s="280">
        <f t="shared" si="384"/>
        <v>2.1760864000000001E-4</v>
      </c>
      <c r="M1623" s="280">
        <f t="shared" si="385"/>
        <v>3.7800653999999997E-4</v>
      </c>
      <c r="N1623" s="281">
        <f t="shared" si="386"/>
        <v>1.2548010999999999E-4</v>
      </c>
      <c r="O1623" s="280">
        <v>2.0010809000000001E-2</v>
      </c>
      <c r="P1623" s="219">
        <v>2.0371701999999999E-4</v>
      </c>
      <c r="Q1623" s="219">
        <v>1.7428952000000001E-4</v>
      </c>
      <c r="R1623" s="219">
        <v>1.6668944000000001E-4</v>
      </c>
      <c r="S1623" s="286">
        <v>5.0919199999999999E-5</v>
      </c>
      <c r="T1623" s="219">
        <v>0</v>
      </c>
      <c r="U1623" s="219">
        <v>0</v>
      </c>
      <c r="V1623" s="219">
        <v>0</v>
      </c>
      <c r="W1623" s="286">
        <v>1.2548010999999999E-4</v>
      </c>
      <c r="X1623" s="219">
        <v>0</v>
      </c>
      <c r="Y1623" s="219">
        <v>0</v>
      </c>
      <c r="Z1623" s="219">
        <v>0</v>
      </c>
      <c r="AA1623" s="219">
        <v>0</v>
      </c>
      <c r="AB1623" s="219">
        <v>0</v>
      </c>
      <c r="AC1623"/>
      <c r="AD1623" s="227">
        <f t="shared" si="378"/>
        <v>2.0010809000000001E-2</v>
      </c>
      <c r="AE1623" s="227">
        <f t="shared" si="379"/>
        <v>5.9561518000000001E-4</v>
      </c>
      <c r="AF1623" s="227">
        <f t="shared" si="380"/>
        <v>3.7800653999999997E-4</v>
      </c>
      <c r="AG1623" s="227">
        <f t="shared" si="381"/>
        <v>3.7800653999999997E-4</v>
      </c>
      <c r="AH1623" s="227">
        <f t="shared" si="382"/>
        <v>1.2548010999999999E-4</v>
      </c>
      <c r="AI1623"/>
      <c r="AJ1623">
        <v>1.9748403000000001</v>
      </c>
      <c r="AK1623" s="155">
        <v>1.4213545999999999</v>
      </c>
      <c r="AL1623" s="155">
        <v>0</v>
      </c>
      <c r="AM1623" s="155">
        <v>0</v>
      </c>
      <c r="AN1623" s="155">
        <v>5.8912799000000002E-2</v>
      </c>
      <c r="AO1623" s="155">
        <v>0.34669121000000003</v>
      </c>
      <c r="AP1623" s="155">
        <v>0.14788162999999999</v>
      </c>
      <c r="AQ1623"/>
      <c r="AR1623" s="156">
        <v>2.2641153999999998E-3</v>
      </c>
      <c r="AS1623" s="156">
        <v>2.1400952999999999E-3</v>
      </c>
      <c r="AT1623" s="156">
        <v>1.0244739E-4</v>
      </c>
      <c r="AU1623" s="156">
        <v>2.1572681999999998E-5</v>
      </c>
      <c r="AV1623" s="282">
        <f t="shared" si="387"/>
        <v>1.2830307994119999E-7</v>
      </c>
      <c r="AW1623" s="282">
        <f t="shared" si="388"/>
        <v>3.7887349861300002E-10</v>
      </c>
      <c r="AX1623" s="283">
        <f t="shared" si="389"/>
        <v>3.0213840708000002E-3</v>
      </c>
      <c r="AY1623" s="157">
        <v>1.2380021E-7</v>
      </c>
      <c r="AZ1623" s="157">
        <v>3.7353510000000002E-10</v>
      </c>
      <c r="BA1623" s="157">
        <v>1.0205513E-14</v>
      </c>
      <c r="BB1623" s="157">
        <v>0</v>
      </c>
      <c r="BC1623" s="157">
        <v>0</v>
      </c>
      <c r="BD1623" s="157">
        <v>4.4668411999999999E-12</v>
      </c>
      <c r="BE1623" s="157">
        <v>4.4984031000000003E-9</v>
      </c>
      <c r="BF1623" s="157">
        <v>1.0186576999999999E-12</v>
      </c>
      <c r="BG1623" s="157">
        <v>4.3095354E-12</v>
      </c>
      <c r="BH1623" s="157">
        <v>0</v>
      </c>
      <c r="BI1623" s="157">
        <v>0</v>
      </c>
      <c r="BJ1623" s="157">
        <v>0</v>
      </c>
      <c r="BK1623" s="157">
        <v>0</v>
      </c>
      <c r="BL1623" s="157">
        <v>0</v>
      </c>
      <c r="BM1623" s="157">
        <v>0</v>
      </c>
      <c r="BN1623" s="157">
        <v>0</v>
      </c>
      <c r="BO1623" s="157">
        <v>0</v>
      </c>
      <c r="BP1623" s="157">
        <v>4.8100707999999999E-6</v>
      </c>
      <c r="BQ1623" s="157">
        <v>3.0165740000000002E-3</v>
      </c>
      <c r="BR1623" s="157">
        <v>0</v>
      </c>
      <c r="BS1623" s="157">
        <v>0</v>
      </c>
      <c r="BT1623" s="157">
        <v>0</v>
      </c>
      <c r="BU1623"/>
      <c r="BV1623" s="155">
        <v>5.5668114999999996E-6</v>
      </c>
      <c r="BW1623" s="155">
        <v>2.9711239000000001E-8</v>
      </c>
      <c r="BX1623" s="155">
        <v>3.7196963999999998E-6</v>
      </c>
      <c r="BY1623" s="155">
        <v>7.9358703999999999E-11</v>
      </c>
      <c r="BZ1623" s="155">
        <v>7.0050934999999999E-8</v>
      </c>
      <c r="CA1623" s="155">
        <v>0</v>
      </c>
      <c r="CB1623" s="155">
        <v>0</v>
      </c>
      <c r="CC1623" s="155">
        <v>0</v>
      </c>
      <c r="CD1623" s="155">
        <v>0</v>
      </c>
      <c r="CE1623" s="155">
        <v>2.4208506000000001E-10</v>
      </c>
      <c r="CF1623" s="155">
        <v>0</v>
      </c>
      <c r="CG1623" s="155">
        <v>0</v>
      </c>
      <c r="CH1623" s="155">
        <v>0</v>
      </c>
      <c r="CI1623" s="155">
        <v>3.3792242E-8</v>
      </c>
      <c r="CJ1623" s="155">
        <v>1.7132390999999999E-6</v>
      </c>
      <c r="CK1623" s="155">
        <v>1.5912434999999999E-13</v>
      </c>
      <c r="CL1623" s="155">
        <v>0</v>
      </c>
      <c r="CM1623"/>
      <c r="CN1623" s="284">
        <v>0</v>
      </c>
      <c r="CO1623" s="284">
        <v>0.13340539000000001</v>
      </c>
      <c r="CP1623" s="285">
        <v>0</v>
      </c>
      <c r="CQ1623" s="284">
        <v>2.0327997000000001E-5</v>
      </c>
      <c r="CR1623" s="284">
        <v>0</v>
      </c>
      <c r="CS1623" s="284">
        <v>0</v>
      </c>
      <c r="CT1623" s="284">
        <v>2.5120717999999998E-6</v>
      </c>
      <c r="CU1623" s="284">
        <v>0</v>
      </c>
      <c r="CV1623" s="284">
        <v>0</v>
      </c>
      <c r="CW1623" s="284">
        <v>0</v>
      </c>
      <c r="CX1623"/>
      <c r="CY1623"/>
      <c r="CZ1623"/>
      <c r="DA1623"/>
      <c r="DB1623" s="212"/>
      <c r="DC1623" s="48"/>
      <c r="DD1623" s="48"/>
      <c r="DE1623" s="48"/>
      <c r="DF1623" s="48"/>
      <c r="DG1623" s="48"/>
      <c r="DH1623" s="48"/>
      <c r="DI1623" s="48"/>
      <c r="DJ1623" s="48"/>
      <c r="DK1623" s="48"/>
      <c r="DL1623" s="48"/>
    </row>
    <row r="1624" spans="1:116" ht="14.4">
      <c r="A1624" t="s">
        <v>2998</v>
      </c>
      <c r="B1624" s="188" t="s">
        <v>1377</v>
      </c>
      <c r="C1624" s="151" t="str">
        <f t="shared" si="375"/>
        <v>B.046.04.129</v>
      </c>
      <c r="D1624" s="54" t="s">
        <v>1378</v>
      </c>
      <c r="E1624" s="150" t="s">
        <v>440</v>
      </c>
      <c r="F1624" s="153" t="str">
        <f t="shared" si="376"/>
        <v>Electricity Qinghai production</v>
      </c>
      <c r="G1624" s="154">
        <f t="shared" si="377"/>
        <v>3.1448589999999998E-2</v>
      </c>
      <c r="H1624"/>
      <c r="I1624"/>
      <c r="J1624" s="227">
        <f t="shared" si="383"/>
        <v>5.1025645629999995E-3</v>
      </c>
      <c r="K1624"/>
      <c r="L1624" s="280">
        <f t="shared" si="384"/>
        <v>6.2777868999999996E-5</v>
      </c>
      <c r="M1624" s="280">
        <f t="shared" si="385"/>
        <v>1.1308019400000001E-4</v>
      </c>
      <c r="N1624" s="281">
        <f t="shared" si="386"/>
        <v>2.0941800000000001E-4</v>
      </c>
      <c r="O1624" s="280">
        <v>4.7172884999999998E-3</v>
      </c>
      <c r="P1624" s="286">
        <v>6.2734434999999996E-5</v>
      </c>
      <c r="Q1624" s="286">
        <v>5.0345759000000003E-5</v>
      </c>
      <c r="R1624" s="286">
        <v>4.7072971000000002E-5</v>
      </c>
      <c r="S1624" s="286">
        <v>1.5704898000000001E-5</v>
      </c>
      <c r="T1624" s="219">
        <v>0</v>
      </c>
      <c r="U1624" s="219">
        <v>0</v>
      </c>
      <c r="V1624" s="219">
        <v>0</v>
      </c>
      <c r="W1624" s="286">
        <v>2.0941800000000001E-4</v>
      </c>
      <c r="X1624" s="219">
        <v>0</v>
      </c>
      <c r="Y1624" s="219">
        <v>0</v>
      </c>
      <c r="Z1624" s="219">
        <v>0</v>
      </c>
      <c r="AA1624" s="219">
        <v>0</v>
      </c>
      <c r="AB1624" s="219">
        <v>0</v>
      </c>
      <c r="AC1624"/>
      <c r="AD1624" s="227">
        <f t="shared" si="378"/>
        <v>4.7172884999999998E-3</v>
      </c>
      <c r="AE1624" s="227">
        <f t="shared" si="379"/>
        <v>1.75858063E-4</v>
      </c>
      <c r="AF1624" s="227">
        <f t="shared" si="380"/>
        <v>1.1308019400000001E-4</v>
      </c>
      <c r="AG1624" s="227">
        <f t="shared" si="381"/>
        <v>1.1308019400000001E-4</v>
      </c>
      <c r="AH1624" s="227">
        <f t="shared" si="382"/>
        <v>2.0941800000000001E-4</v>
      </c>
      <c r="AI1624"/>
      <c r="AJ1624">
        <v>1.2426729000000001</v>
      </c>
      <c r="AK1624" s="155">
        <v>0.3135619</v>
      </c>
      <c r="AL1624" s="155">
        <v>0</v>
      </c>
      <c r="AM1624" s="155">
        <v>0</v>
      </c>
      <c r="AN1624" s="155">
        <v>1.2996621999999999E-2</v>
      </c>
      <c r="AO1624" s="155">
        <v>0.41423792999999998</v>
      </c>
      <c r="AP1624" s="155">
        <v>0.50187643000000004</v>
      </c>
      <c r="AQ1624"/>
      <c r="AR1624" s="156">
        <v>5.3898434E-4</v>
      </c>
      <c r="AS1624" s="156">
        <v>5.0992785000000004E-4</v>
      </c>
      <c r="AT1624" s="156">
        <v>2.4247645000000001E-5</v>
      </c>
      <c r="AU1624" s="156">
        <v>4.8088428999999998E-6</v>
      </c>
      <c r="AV1624" s="282">
        <f t="shared" si="387"/>
        <v>3.0571214232599997E-8</v>
      </c>
      <c r="AW1624" s="282">
        <f t="shared" si="388"/>
        <v>8.9673243677200001E-11</v>
      </c>
      <c r="AX1624" s="283">
        <f t="shared" si="389"/>
        <v>6.7350741010000002E-4</v>
      </c>
      <c r="AY1624" s="157">
        <v>2.9184291999999999E-8</v>
      </c>
      <c r="AZ1624" s="157">
        <v>8.8056052999999994E-11</v>
      </c>
      <c r="BA1624" s="157">
        <v>2.4058171999999998E-15</v>
      </c>
      <c r="BB1624" s="157">
        <v>0</v>
      </c>
      <c r="BC1624" s="157">
        <v>0</v>
      </c>
      <c r="BD1624" s="157">
        <v>1.2614326000000001E-12</v>
      </c>
      <c r="BE1624" s="157">
        <v>1.3856608E-9</v>
      </c>
      <c r="BF1624" s="157">
        <v>2.8766816E-13</v>
      </c>
      <c r="BG1624" s="157">
        <v>1.3271167E-12</v>
      </c>
      <c r="BH1624" s="157">
        <v>0</v>
      </c>
      <c r="BI1624" s="157">
        <v>0</v>
      </c>
      <c r="BJ1624" s="157">
        <v>0</v>
      </c>
      <c r="BK1624" s="157">
        <v>0</v>
      </c>
      <c r="BL1624" s="157">
        <v>0</v>
      </c>
      <c r="BM1624" s="157">
        <v>0</v>
      </c>
      <c r="BN1624" s="157">
        <v>0</v>
      </c>
      <c r="BO1624" s="157">
        <v>0</v>
      </c>
      <c r="BP1624" s="157">
        <v>8.0276901000000003E-6</v>
      </c>
      <c r="BQ1624" s="157">
        <v>6.6547972000000001E-4</v>
      </c>
      <c r="BR1624" s="157">
        <v>0</v>
      </c>
      <c r="BS1624" s="157">
        <v>0</v>
      </c>
      <c r="BT1624" s="157">
        <v>0</v>
      </c>
      <c r="BU1624"/>
      <c r="BV1624" s="155">
        <v>1.2952507E-6</v>
      </c>
      <c r="BW1624" s="155">
        <v>9.1495435999999993E-9</v>
      </c>
      <c r="BX1624" s="155">
        <v>8.7687014000000002E-7</v>
      </c>
      <c r="BY1624" s="155">
        <v>2.2410837999999999E-11</v>
      </c>
      <c r="BZ1624" s="155">
        <v>2.1593937000000001E-8</v>
      </c>
      <c r="CA1624" s="155">
        <v>0</v>
      </c>
      <c r="CB1624" s="155">
        <v>0</v>
      </c>
      <c r="CC1624" s="155">
        <v>0</v>
      </c>
      <c r="CD1624" s="155">
        <v>0</v>
      </c>
      <c r="CE1624" s="155">
        <v>6.8364637999999999E-11</v>
      </c>
      <c r="CF1624" s="155">
        <v>0</v>
      </c>
      <c r="CG1624" s="155">
        <v>0</v>
      </c>
      <c r="CH1624" s="155">
        <v>0</v>
      </c>
      <c r="CI1624" s="155">
        <v>9.5921798000000002E-9</v>
      </c>
      <c r="CJ1624" s="155">
        <v>3.7795389999999998E-7</v>
      </c>
      <c r="CK1624" s="155">
        <v>2.6556801999999998E-13</v>
      </c>
      <c r="CL1624" s="155">
        <v>0</v>
      </c>
      <c r="CM1624"/>
      <c r="CN1624" s="284">
        <v>0</v>
      </c>
      <c r="CO1624" s="284">
        <v>3.1448589999999998E-2</v>
      </c>
      <c r="CP1624" s="285">
        <v>0</v>
      </c>
      <c r="CQ1624" s="284">
        <v>6.2599845000000003E-6</v>
      </c>
      <c r="CR1624" s="284">
        <v>0</v>
      </c>
      <c r="CS1624" s="284">
        <v>0</v>
      </c>
      <c r="CT1624" s="284">
        <v>7.7419789000000001E-7</v>
      </c>
      <c r="CU1624" s="284">
        <v>0</v>
      </c>
      <c r="CV1624" s="284">
        <v>0</v>
      </c>
      <c r="CW1624" s="284">
        <v>0</v>
      </c>
      <c r="CX1624"/>
      <c r="CY1624"/>
      <c r="CZ1624"/>
      <c r="DA1624"/>
      <c r="DB1624" s="212"/>
      <c r="DC1624" s="48"/>
      <c r="DD1624" s="48"/>
      <c r="DE1624" s="48"/>
      <c r="DF1624" s="48"/>
      <c r="DG1624" s="48"/>
      <c r="DH1624" s="48"/>
      <c r="DI1624" s="48"/>
      <c r="DJ1624" s="48"/>
      <c r="DK1624" s="48"/>
      <c r="DL1624" s="48"/>
    </row>
    <row r="1625" spans="1:116" ht="14.4">
      <c r="A1625" t="s">
        <v>2999</v>
      </c>
      <c r="B1625" s="188" t="s">
        <v>1377</v>
      </c>
      <c r="C1625" s="151" t="str">
        <f t="shared" si="375"/>
        <v>B.046.04.130</v>
      </c>
      <c r="D1625" s="54" t="s">
        <v>1378</v>
      </c>
      <c r="E1625" s="150" t="s">
        <v>440</v>
      </c>
      <c r="F1625" s="153" t="str">
        <f t="shared" si="376"/>
        <v>Electricity Ningxia production</v>
      </c>
      <c r="G1625" s="154">
        <f t="shared" si="377"/>
        <v>0.18864439333333333</v>
      </c>
      <c r="H1625"/>
      <c r="I1625"/>
      <c r="J1625" s="227">
        <f t="shared" si="383"/>
        <v>2.9182282291999997E-2</v>
      </c>
      <c r="K1625"/>
      <c r="L1625" s="280">
        <f t="shared" si="384"/>
        <v>2.9986185500000001E-4</v>
      </c>
      <c r="M1625" s="280">
        <f t="shared" si="385"/>
        <v>5.1295007000000002E-4</v>
      </c>
      <c r="N1625" s="281">
        <f t="shared" si="386"/>
        <v>7.2811367000000002E-5</v>
      </c>
      <c r="O1625" s="280">
        <v>2.8296658999999998E-2</v>
      </c>
      <c r="P1625" s="219">
        <v>2.7245048000000002E-4</v>
      </c>
      <c r="Q1625" s="219">
        <v>2.4049959E-4</v>
      </c>
      <c r="R1625" s="219">
        <v>2.2924887999999999E-4</v>
      </c>
      <c r="S1625" s="286">
        <v>7.0612975000000001E-5</v>
      </c>
      <c r="T1625" s="219">
        <v>0</v>
      </c>
      <c r="U1625" s="219">
        <v>0</v>
      </c>
      <c r="V1625" s="219">
        <v>0</v>
      </c>
      <c r="W1625" s="286">
        <v>7.2811367000000002E-5</v>
      </c>
      <c r="X1625" s="219">
        <v>0</v>
      </c>
      <c r="Y1625" s="219">
        <v>0</v>
      </c>
      <c r="Z1625" s="219">
        <v>0</v>
      </c>
      <c r="AA1625" s="219">
        <v>0</v>
      </c>
      <c r="AB1625" s="219">
        <v>0</v>
      </c>
      <c r="AC1625"/>
      <c r="AD1625" s="227">
        <f t="shared" si="378"/>
        <v>2.8296658999999998E-2</v>
      </c>
      <c r="AE1625" s="227">
        <f t="shared" si="379"/>
        <v>8.1281192499999997E-4</v>
      </c>
      <c r="AF1625" s="227">
        <f t="shared" si="380"/>
        <v>5.1295007000000002E-4</v>
      </c>
      <c r="AG1625" s="227">
        <f t="shared" si="381"/>
        <v>5.1295007000000002E-4</v>
      </c>
      <c r="AH1625" s="227">
        <f t="shared" si="382"/>
        <v>7.2811367000000002E-5</v>
      </c>
      <c r="AI1625"/>
      <c r="AJ1625">
        <v>2.3716962000000001</v>
      </c>
      <c r="AK1625" s="155">
        <v>2.0218104000000001</v>
      </c>
      <c r="AL1625" s="155">
        <v>0</v>
      </c>
      <c r="AM1625" s="155">
        <v>0</v>
      </c>
      <c r="AN1625" s="155">
        <v>8.3800698000000007E-2</v>
      </c>
      <c r="AO1625" s="155">
        <v>0.25749559</v>
      </c>
      <c r="AP1625" s="155">
        <v>8.5895229000000003E-3</v>
      </c>
      <c r="AQ1625"/>
      <c r="AR1625" s="156">
        <v>3.1965685000000001E-3</v>
      </c>
      <c r="AS1625" s="156">
        <v>3.0211436999999998E-3</v>
      </c>
      <c r="AT1625" s="156">
        <v>1.4476762999999999E-4</v>
      </c>
      <c r="AU1625" s="156">
        <v>3.0657205999999998E-5</v>
      </c>
      <c r="AV1625" s="282">
        <f t="shared" si="387"/>
        <v>1.811237238707E-7</v>
      </c>
      <c r="AW1625" s="282">
        <f t="shared" si="388"/>
        <v>5.3538326519599996E-10</v>
      </c>
      <c r="AX1625" s="283">
        <f t="shared" si="389"/>
        <v>4.2937264023999999E-3</v>
      </c>
      <c r="AY1625" s="157">
        <v>1.7506200000000001E-7</v>
      </c>
      <c r="AZ1625" s="157">
        <v>5.2820430999999996E-10</v>
      </c>
      <c r="BA1625" s="157">
        <v>1.4431296000000002E-14</v>
      </c>
      <c r="BB1625" s="157">
        <v>0</v>
      </c>
      <c r="BC1625" s="157">
        <v>0</v>
      </c>
      <c r="BD1625" s="157">
        <v>6.1432707000000003E-12</v>
      </c>
      <c r="BE1625" s="157">
        <v>6.0555806000000001E-9</v>
      </c>
      <c r="BF1625" s="157">
        <v>1.4009654E-12</v>
      </c>
      <c r="BG1625" s="157">
        <v>5.7635584999999997E-12</v>
      </c>
      <c r="BH1625" s="157">
        <v>0</v>
      </c>
      <c r="BI1625" s="157">
        <v>0</v>
      </c>
      <c r="BJ1625" s="157">
        <v>0</v>
      </c>
      <c r="BK1625" s="157">
        <v>0</v>
      </c>
      <c r="BL1625" s="157">
        <v>0</v>
      </c>
      <c r="BM1625" s="157">
        <v>0</v>
      </c>
      <c r="BN1625" s="157">
        <v>0</v>
      </c>
      <c r="BO1625" s="157">
        <v>0</v>
      </c>
      <c r="BP1625" s="157">
        <v>2.7911024000000001E-6</v>
      </c>
      <c r="BQ1625" s="157">
        <v>4.2909352999999997E-3</v>
      </c>
      <c r="BR1625" s="157">
        <v>0</v>
      </c>
      <c r="BS1625" s="157">
        <v>0</v>
      </c>
      <c r="BT1625" s="157">
        <v>0</v>
      </c>
      <c r="BU1625"/>
      <c r="BV1625" s="155">
        <v>7.8794241000000001E-6</v>
      </c>
      <c r="BW1625" s="155">
        <v>3.9735714000000001E-8</v>
      </c>
      <c r="BX1625" s="155">
        <v>5.2599062999999998E-6</v>
      </c>
      <c r="BY1625" s="155">
        <v>1.0914245E-10</v>
      </c>
      <c r="BZ1625" s="155">
        <v>9.5935945999999996E-8</v>
      </c>
      <c r="CA1625" s="155">
        <v>0</v>
      </c>
      <c r="CB1625" s="155">
        <v>0</v>
      </c>
      <c r="CC1625" s="155">
        <v>0</v>
      </c>
      <c r="CD1625" s="155">
        <v>0</v>
      </c>
      <c r="CE1625" s="155">
        <v>3.3294089000000003E-10</v>
      </c>
      <c r="CF1625" s="155">
        <v>0</v>
      </c>
      <c r="CG1625" s="155">
        <v>0</v>
      </c>
      <c r="CH1625" s="155">
        <v>0</v>
      </c>
      <c r="CI1625" s="155">
        <v>4.6401539000000003E-8</v>
      </c>
      <c r="CJ1625" s="155">
        <v>2.4370024999999999E-6</v>
      </c>
      <c r="CK1625" s="155">
        <v>9.2333851000000004E-14</v>
      </c>
      <c r="CL1625" s="155">
        <v>0</v>
      </c>
      <c r="CM1625"/>
      <c r="CN1625" s="284">
        <v>0</v>
      </c>
      <c r="CO1625" s="284">
        <v>0.18864439999999999</v>
      </c>
      <c r="CP1625" s="285">
        <v>0</v>
      </c>
      <c r="CQ1625" s="284">
        <v>2.7186597E-5</v>
      </c>
      <c r="CR1625" s="284">
        <v>0</v>
      </c>
      <c r="CS1625" s="284">
        <v>0</v>
      </c>
      <c r="CT1625" s="284">
        <v>3.4223248999999999E-6</v>
      </c>
      <c r="CU1625" s="284">
        <v>0</v>
      </c>
      <c r="CV1625" s="284">
        <v>0</v>
      </c>
      <c r="CW1625" s="284">
        <v>0</v>
      </c>
      <c r="CX1625"/>
      <c r="CY1625"/>
      <c r="CZ1625"/>
      <c r="DA1625"/>
      <c r="DB1625" s="212"/>
      <c r="DC1625" s="48"/>
      <c r="DD1625" s="48"/>
      <c r="DE1625" s="48"/>
      <c r="DF1625" s="48"/>
      <c r="DG1625" s="48"/>
      <c r="DH1625" s="48"/>
      <c r="DI1625" s="48"/>
      <c r="DJ1625" s="48"/>
      <c r="DK1625" s="48"/>
      <c r="DL1625" s="48"/>
    </row>
    <row r="1626" spans="1:116" ht="14.4">
      <c r="A1626" t="s">
        <v>3000</v>
      </c>
      <c r="B1626" s="188" t="s">
        <v>1377</v>
      </c>
      <c r="C1626" s="151" t="str">
        <f t="shared" si="375"/>
        <v>B.046.04.131</v>
      </c>
      <c r="D1626" s="54" t="s">
        <v>1378</v>
      </c>
      <c r="E1626" s="150" t="s">
        <v>440</v>
      </c>
      <c r="F1626" s="153" t="str">
        <f t="shared" si="376"/>
        <v>Electricity Xinjiang production</v>
      </c>
      <c r="G1626" s="154">
        <f t="shared" si="377"/>
        <v>0.18080269333333335</v>
      </c>
      <c r="H1626"/>
      <c r="I1626"/>
      <c r="J1626" s="227">
        <f t="shared" si="383"/>
        <v>2.7974734986000001E-2</v>
      </c>
      <c r="K1626"/>
      <c r="L1626" s="280">
        <f t="shared" si="384"/>
        <v>2.8697098800000001E-4</v>
      </c>
      <c r="M1626" s="280">
        <f t="shared" si="385"/>
        <v>4.9037112000000003E-4</v>
      </c>
      <c r="N1626" s="281">
        <f t="shared" si="386"/>
        <v>7.6988878000000004E-5</v>
      </c>
      <c r="O1626" s="280">
        <v>2.7120404000000001E-2</v>
      </c>
      <c r="P1626" s="219">
        <v>2.6089469999999998E-4</v>
      </c>
      <c r="Q1626" s="219">
        <v>2.2947642E-4</v>
      </c>
      <c r="R1626" s="219">
        <v>2.1912006000000001E-4</v>
      </c>
      <c r="S1626" s="286">
        <v>6.7850928000000001E-5</v>
      </c>
      <c r="T1626" s="219">
        <v>0</v>
      </c>
      <c r="U1626" s="219">
        <v>0</v>
      </c>
      <c r="V1626" s="219">
        <v>0</v>
      </c>
      <c r="W1626" s="286">
        <v>7.6988878000000004E-5</v>
      </c>
      <c r="X1626" s="219">
        <v>0</v>
      </c>
      <c r="Y1626" s="219">
        <v>0</v>
      </c>
      <c r="Z1626" s="219">
        <v>0</v>
      </c>
      <c r="AA1626" s="219">
        <v>0</v>
      </c>
      <c r="AB1626" s="219">
        <v>0</v>
      </c>
      <c r="AC1626"/>
      <c r="AD1626" s="227">
        <f t="shared" si="378"/>
        <v>2.7120404000000001E-2</v>
      </c>
      <c r="AE1626" s="227">
        <f t="shared" si="379"/>
        <v>7.773421080000001E-4</v>
      </c>
      <c r="AF1626" s="227">
        <f t="shared" si="380"/>
        <v>4.9037112000000003E-4</v>
      </c>
      <c r="AG1626" s="227">
        <f t="shared" si="381"/>
        <v>4.9037112000000003E-4</v>
      </c>
      <c r="AH1626" s="227">
        <f t="shared" si="382"/>
        <v>7.6988878000000004E-5</v>
      </c>
      <c r="AI1626"/>
      <c r="AJ1626">
        <v>2.3157787999999999</v>
      </c>
      <c r="AK1626" s="155">
        <v>1.9372056</v>
      </c>
      <c r="AL1626" s="155">
        <v>0</v>
      </c>
      <c r="AM1626" s="155">
        <v>0</v>
      </c>
      <c r="AN1626" s="155">
        <v>8.0293971000000006E-2</v>
      </c>
      <c r="AO1626" s="155">
        <v>0.22462446999999999</v>
      </c>
      <c r="AP1626" s="155">
        <v>7.3654758000000001E-2</v>
      </c>
      <c r="AQ1626"/>
      <c r="AR1626" s="156">
        <v>3.0636577999999999E-3</v>
      </c>
      <c r="AS1626" s="156">
        <v>2.895534E-3</v>
      </c>
      <c r="AT1626" s="156">
        <v>1.3874752999999999E-4</v>
      </c>
      <c r="AU1626" s="156">
        <v>2.9376301000000001E-5</v>
      </c>
      <c r="AV1626" s="282">
        <f t="shared" si="387"/>
        <v>1.7359316354469999E-7</v>
      </c>
      <c r="AW1626" s="282">
        <f t="shared" si="388"/>
        <v>5.1311954990600007E-10</v>
      </c>
      <c r="AX1626" s="283">
        <f t="shared" si="389"/>
        <v>4.1143279402999994E-3</v>
      </c>
      <c r="AY1626" s="157">
        <v>1.677849E-7</v>
      </c>
      <c r="AZ1626" s="157">
        <v>5.0624755000000003E-10</v>
      </c>
      <c r="BA1626" s="157">
        <v>1.3831406E-14</v>
      </c>
      <c r="BB1626" s="157">
        <v>0</v>
      </c>
      <c r="BC1626" s="157">
        <v>0</v>
      </c>
      <c r="BD1626" s="157">
        <v>5.8718447E-12</v>
      </c>
      <c r="BE1626" s="157">
        <v>5.8023917000000004E-9</v>
      </c>
      <c r="BF1626" s="157">
        <v>1.339067E-12</v>
      </c>
      <c r="BG1626" s="157">
        <v>5.5191014999999998E-12</v>
      </c>
      <c r="BH1626" s="157">
        <v>0</v>
      </c>
      <c r="BI1626" s="157">
        <v>0</v>
      </c>
      <c r="BJ1626" s="157">
        <v>0</v>
      </c>
      <c r="BK1626" s="157">
        <v>0</v>
      </c>
      <c r="BL1626" s="157">
        <v>0</v>
      </c>
      <c r="BM1626" s="157">
        <v>0</v>
      </c>
      <c r="BN1626" s="157">
        <v>0</v>
      </c>
      <c r="BO1626" s="157">
        <v>0</v>
      </c>
      <c r="BP1626" s="157">
        <v>2.9512402999999999E-6</v>
      </c>
      <c r="BQ1626" s="157">
        <v>4.1113766999999997E-3</v>
      </c>
      <c r="BR1626" s="157">
        <v>0</v>
      </c>
      <c r="BS1626" s="157">
        <v>0</v>
      </c>
      <c r="BT1626" s="157">
        <v>0</v>
      </c>
      <c r="BU1626"/>
      <c r="BV1626" s="155">
        <v>7.5511868000000002E-6</v>
      </c>
      <c r="BW1626" s="155">
        <v>3.8050353000000003E-8</v>
      </c>
      <c r="BX1626" s="155">
        <v>5.0412588999999999E-6</v>
      </c>
      <c r="BY1626" s="155">
        <v>1.0432025E-10</v>
      </c>
      <c r="BZ1626" s="155">
        <v>9.2075404000000005E-8</v>
      </c>
      <c r="CA1626" s="155">
        <v>0</v>
      </c>
      <c r="CB1626" s="155">
        <v>0</v>
      </c>
      <c r="CC1626" s="155">
        <v>0</v>
      </c>
      <c r="CD1626" s="155">
        <v>0</v>
      </c>
      <c r="CE1626" s="155">
        <v>3.1823067999999998E-10</v>
      </c>
      <c r="CF1626" s="155">
        <v>0</v>
      </c>
      <c r="CG1626" s="155">
        <v>0</v>
      </c>
      <c r="CH1626" s="155">
        <v>0</v>
      </c>
      <c r="CI1626" s="155">
        <v>4.4355957999999997E-8</v>
      </c>
      <c r="CJ1626" s="155">
        <v>2.3350236000000001E-6</v>
      </c>
      <c r="CK1626" s="155">
        <v>9.7631453000000006E-14</v>
      </c>
      <c r="CL1626" s="155">
        <v>0</v>
      </c>
      <c r="CM1626"/>
      <c r="CN1626" s="284">
        <v>0</v>
      </c>
      <c r="CO1626" s="284">
        <v>0.18080270000000001</v>
      </c>
      <c r="CP1626" s="285">
        <v>0</v>
      </c>
      <c r="CQ1626" s="284">
        <v>2.6033497999999999E-5</v>
      </c>
      <c r="CR1626" s="284">
        <v>0</v>
      </c>
      <c r="CS1626" s="284">
        <v>0</v>
      </c>
      <c r="CT1626" s="284">
        <v>3.2829787999999999E-6</v>
      </c>
      <c r="CU1626" s="284">
        <v>0</v>
      </c>
      <c r="CV1626" s="284">
        <v>0</v>
      </c>
      <c r="CW1626" s="284">
        <v>0</v>
      </c>
      <c r="CX1626"/>
      <c r="CY1626"/>
      <c r="CZ1626"/>
      <c r="DA1626"/>
      <c r="DB1626" s="212"/>
      <c r="DC1626" s="48"/>
      <c r="DD1626" s="48"/>
      <c r="DE1626" s="48"/>
      <c r="DF1626" s="48"/>
      <c r="DG1626" s="48"/>
      <c r="DH1626" s="48"/>
      <c r="DI1626" s="48"/>
      <c r="DJ1626" s="48"/>
      <c r="DK1626" s="48"/>
      <c r="DL1626" s="48"/>
    </row>
    <row r="1627" spans="1:116" ht="14.4">
      <c r="B1627" s="188"/>
      <c r="C1627" s="151"/>
      <c r="D1627" s="51" t="s">
        <v>1380</v>
      </c>
      <c r="E1627" s="150"/>
      <c r="F1627"/>
      <c r="G1627"/>
      <c r="H1627"/>
      <c r="I1627"/>
      <c r="J1627"/>
      <c r="K1627"/>
      <c r="L1627"/>
      <c r="M1627"/>
      <c r="N1627" s="174"/>
      <c r="O1627"/>
      <c r="P1627"/>
      <c r="Q1627"/>
      <c r="R1627"/>
      <c r="S1627" s="53"/>
      <c r="T1627"/>
      <c r="U1627"/>
      <c r="V1627"/>
      <c r="W1627" s="53"/>
      <c r="X1627"/>
      <c r="Y1627"/>
      <c r="Z1627"/>
      <c r="AA1627"/>
      <c r="AB1627"/>
      <c r="AC1627"/>
      <c r="AD1627"/>
      <c r="AE1627"/>
      <c r="AF1627"/>
      <c r="AG1627"/>
      <c r="AH1627"/>
      <c r="AI1627"/>
      <c r="AJ1627"/>
      <c r="AK1627"/>
      <c r="AL1627"/>
      <c r="AM1627"/>
      <c r="AN1627"/>
      <c r="AO1627"/>
      <c r="AP1627"/>
      <c r="AQ1627"/>
      <c r="AR1627"/>
      <c r="AS1627"/>
      <c r="AT1627"/>
      <c r="AU1627"/>
      <c r="AX1627" s="19"/>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s="117"/>
      <c r="CQ1627"/>
      <c r="CR1627"/>
      <c r="CS1627"/>
      <c r="CT1627"/>
      <c r="CU1627"/>
      <c r="CV1627"/>
      <c r="CW1627"/>
      <c r="CX1627"/>
      <c r="CY1627"/>
      <c r="CZ1627"/>
      <c r="DA1627"/>
      <c r="DB1627" s="212"/>
      <c r="DC1627" s="48"/>
      <c r="DD1627" s="48"/>
      <c r="DE1627" s="48"/>
      <c r="DF1627" s="48"/>
      <c r="DG1627" s="48"/>
      <c r="DH1627" s="48"/>
      <c r="DI1627" s="48"/>
      <c r="DJ1627" s="48"/>
      <c r="DK1627" s="48"/>
      <c r="DL1627" s="48"/>
    </row>
    <row r="1628" spans="1:116" ht="14.4">
      <c r="A1628" t="s">
        <v>3001</v>
      </c>
      <c r="B1628" s="188" t="s">
        <v>1379</v>
      </c>
      <c r="C1628" s="151" t="str">
        <f t="shared" si="375"/>
        <v>B.046.06.101</v>
      </c>
      <c r="D1628" s="54" t="s">
        <v>1380</v>
      </c>
      <c r="E1628" s="150" t="s">
        <v>440</v>
      </c>
      <c r="F1628" s="153" t="str">
        <f t="shared" si="376"/>
        <v>Electricity Andaman  &amp; Nicobar production</v>
      </c>
      <c r="G1628" s="154">
        <f t="shared" si="377"/>
        <v>0.30526485333333336</v>
      </c>
      <c r="H1628"/>
      <c r="I1628"/>
      <c r="J1628" s="227">
        <f t="shared" si="383"/>
        <v>5.9237657434000002E-2</v>
      </c>
      <c r="K1628"/>
      <c r="L1628" s="280">
        <f t="shared" si="384"/>
        <v>1.95080943E-3</v>
      </c>
      <c r="M1628" s="280">
        <f t="shared" si="385"/>
        <v>1.14670556E-2</v>
      </c>
      <c r="N1628" s="281">
        <f t="shared" si="386"/>
        <v>3.0064404000000001E-5</v>
      </c>
      <c r="O1628" s="280">
        <v>4.5789728000000002E-2</v>
      </c>
      <c r="P1628" s="286">
        <v>9.5461603999999999E-3</v>
      </c>
      <c r="Q1628" s="286">
        <v>1.9208952E-3</v>
      </c>
      <c r="R1628" s="286">
        <v>1.6302619999999999E-3</v>
      </c>
      <c r="S1628" s="286">
        <v>3.2054742999999998E-4</v>
      </c>
      <c r="T1628" s="219">
        <v>0</v>
      </c>
      <c r="U1628" s="219">
        <v>0</v>
      </c>
      <c r="V1628" s="219">
        <v>0</v>
      </c>
      <c r="W1628" s="286">
        <v>3.0064404000000001E-5</v>
      </c>
      <c r="X1628" s="219">
        <v>0</v>
      </c>
      <c r="Y1628" s="219">
        <v>0</v>
      </c>
      <c r="Z1628" s="219">
        <v>0</v>
      </c>
      <c r="AA1628" s="219">
        <v>0</v>
      </c>
      <c r="AB1628" s="219">
        <v>0</v>
      </c>
      <c r="AC1628"/>
      <c r="AD1628" s="227">
        <f t="shared" si="378"/>
        <v>4.5789728000000002E-2</v>
      </c>
      <c r="AE1628" s="227">
        <f t="shared" si="379"/>
        <v>1.341786503E-2</v>
      </c>
      <c r="AF1628" s="227">
        <f t="shared" si="380"/>
        <v>1.14670556E-2</v>
      </c>
      <c r="AG1628" s="227">
        <f t="shared" si="381"/>
        <v>1.14670556E-2</v>
      </c>
      <c r="AH1628" s="227">
        <f t="shared" si="382"/>
        <v>3.0064404000000001E-5</v>
      </c>
      <c r="AI1628"/>
      <c r="AJ1628">
        <v>3.9870644</v>
      </c>
      <c r="AK1628" s="155">
        <v>3.8612814000000002</v>
      </c>
      <c r="AL1628" s="155">
        <v>0</v>
      </c>
      <c r="AM1628" s="155">
        <v>0</v>
      </c>
      <c r="AN1628" s="155">
        <v>0</v>
      </c>
      <c r="AO1628" s="155">
        <v>8.0505866999999995E-2</v>
      </c>
      <c r="AP1628" s="155">
        <v>4.5277162000000003E-2</v>
      </c>
      <c r="AQ1628"/>
      <c r="AR1628" s="156">
        <v>8.2657029999999992E-3</v>
      </c>
      <c r="AS1628" s="156">
        <v>7.7015711000000004E-3</v>
      </c>
      <c r="AT1628" s="156">
        <v>2.8842812999999999E-4</v>
      </c>
      <c r="AU1628" s="156">
        <v>2.7570372000000002E-4</v>
      </c>
      <c r="AV1628" s="282">
        <f t="shared" si="387"/>
        <v>4.6172488675899999E-7</v>
      </c>
      <c r="AW1628" s="282">
        <f t="shared" si="388"/>
        <v>1.0666720648610002E-9</v>
      </c>
      <c r="AX1628" s="283">
        <f t="shared" si="389"/>
        <v>3.8613966468800005E-2</v>
      </c>
      <c r="AY1628" s="157">
        <v>2.8328577999999998E-7</v>
      </c>
      <c r="AZ1628" s="157">
        <v>8.5474157999999999E-10</v>
      </c>
      <c r="BA1628" s="157">
        <v>2.3352761000000001E-14</v>
      </c>
      <c r="BB1628" s="157">
        <v>0</v>
      </c>
      <c r="BC1628" s="157">
        <v>0</v>
      </c>
      <c r="BD1628" s="157">
        <v>4.3686759000000003E-11</v>
      </c>
      <c r="BE1628" s="157">
        <v>1.7839541999999999E-7</v>
      </c>
      <c r="BF1628" s="157">
        <v>9.9627121000000005E-12</v>
      </c>
      <c r="BG1628" s="157">
        <v>2.0194442E-10</v>
      </c>
      <c r="BH1628" s="157">
        <v>0</v>
      </c>
      <c r="BI1628" s="157">
        <v>0</v>
      </c>
      <c r="BJ1628" s="157">
        <v>0</v>
      </c>
      <c r="BK1628" s="157">
        <v>0</v>
      </c>
      <c r="BL1628" s="157">
        <v>0</v>
      </c>
      <c r="BM1628" s="157">
        <v>0</v>
      </c>
      <c r="BN1628" s="157">
        <v>0</v>
      </c>
      <c r="BO1628" s="157">
        <v>0</v>
      </c>
      <c r="BP1628" s="157">
        <v>1.1524688000000001E-6</v>
      </c>
      <c r="BQ1628" s="157">
        <v>3.8612814000000002E-2</v>
      </c>
      <c r="BR1628" s="157">
        <v>0</v>
      </c>
      <c r="BS1628" s="157">
        <v>0</v>
      </c>
      <c r="BT1628" s="157">
        <v>0</v>
      </c>
      <c r="BU1628"/>
      <c r="BV1628" s="155">
        <v>1.6405160000000001E-5</v>
      </c>
      <c r="BW1628" s="155">
        <v>1.3922658E-6</v>
      </c>
      <c r="BX1628" s="155">
        <v>8.5115941000000002E-6</v>
      </c>
      <c r="BY1628" s="155">
        <v>7.7614681999999995E-10</v>
      </c>
      <c r="BZ1628" s="155">
        <v>1.4337729000000001E-6</v>
      </c>
      <c r="CA1628" s="155">
        <v>0</v>
      </c>
      <c r="CB1628" s="155">
        <v>0</v>
      </c>
      <c r="CC1628" s="155">
        <v>0</v>
      </c>
      <c r="CD1628" s="155">
        <v>0</v>
      </c>
      <c r="CE1628" s="155">
        <v>2.3676488999999998E-9</v>
      </c>
      <c r="CF1628" s="155">
        <v>0</v>
      </c>
      <c r="CG1628" s="155">
        <v>0</v>
      </c>
      <c r="CH1628" s="155">
        <v>0</v>
      </c>
      <c r="CI1628" s="155">
        <v>4.020098E-7</v>
      </c>
      <c r="CJ1628" s="155">
        <v>4.6623738000000003E-6</v>
      </c>
      <c r="CK1628" s="155">
        <v>3.8125396E-14</v>
      </c>
      <c r="CL1628" s="155">
        <v>0</v>
      </c>
      <c r="CM1628"/>
      <c r="CN1628" s="284">
        <v>0</v>
      </c>
      <c r="CO1628" s="284">
        <v>0.30526484999999998</v>
      </c>
      <c r="CP1628" s="285">
        <v>0</v>
      </c>
      <c r="CQ1628" s="284">
        <v>9.5256802000000002E-4</v>
      </c>
      <c r="CR1628" s="284">
        <v>0</v>
      </c>
      <c r="CS1628" s="284">
        <v>0</v>
      </c>
      <c r="CT1628" s="284">
        <v>6.6206181000000005E-5</v>
      </c>
      <c r="CU1628" s="284">
        <v>0</v>
      </c>
      <c r="CV1628" s="284">
        <v>0</v>
      </c>
      <c r="CW1628" s="284">
        <v>0</v>
      </c>
      <c r="CX1628"/>
      <c r="CY1628"/>
      <c r="CZ1628"/>
      <c r="DA1628"/>
      <c r="DB1628" s="212"/>
      <c r="DC1628" s="48"/>
      <c r="DD1628" s="48"/>
      <c r="DE1628" s="48"/>
      <c r="DF1628" s="48"/>
      <c r="DG1628" s="48"/>
      <c r="DH1628" s="48"/>
      <c r="DI1628" s="48"/>
      <c r="DJ1628" s="48"/>
      <c r="DK1628" s="48"/>
      <c r="DL1628" s="48"/>
    </row>
    <row r="1629" spans="1:116" ht="14.4">
      <c r="A1629" t="s">
        <v>3002</v>
      </c>
      <c r="B1629" s="188" t="s">
        <v>1379</v>
      </c>
      <c r="C1629" s="151" t="str">
        <f t="shared" si="375"/>
        <v>B.046.06.102</v>
      </c>
      <c r="D1629" s="54" t="s">
        <v>1380</v>
      </c>
      <c r="E1629" s="150" t="s">
        <v>440</v>
      </c>
      <c r="F1629" s="153" t="str">
        <f t="shared" si="376"/>
        <v>Electricity Andhra Pradesh production</v>
      </c>
      <c r="G1629" s="154">
        <f t="shared" si="377"/>
        <v>0.26499580666666667</v>
      </c>
      <c r="H1629"/>
      <c r="I1629"/>
      <c r="J1629" s="227">
        <f t="shared" si="383"/>
        <v>4.3414161150999997E-2</v>
      </c>
      <c r="K1629"/>
      <c r="L1629" s="280">
        <f t="shared" si="384"/>
        <v>1.4344159099999999E-3</v>
      </c>
      <c r="M1629" s="280">
        <f t="shared" si="385"/>
        <v>2.16702867E-3</v>
      </c>
      <c r="N1629" s="281">
        <f t="shared" si="386"/>
        <v>6.3345571000000006E-5</v>
      </c>
      <c r="O1629" s="280">
        <v>3.9749370999999999E-2</v>
      </c>
      <c r="P1629" s="219">
        <v>7.0192987E-4</v>
      </c>
      <c r="Q1629" s="219">
        <v>1.4650988E-3</v>
      </c>
      <c r="R1629" s="219">
        <v>1.2600877E-3</v>
      </c>
      <c r="S1629" s="219">
        <v>1.7432820999999999E-4</v>
      </c>
      <c r="T1629" s="219">
        <v>0</v>
      </c>
      <c r="U1629" s="219">
        <v>0</v>
      </c>
      <c r="V1629" s="219">
        <v>0</v>
      </c>
      <c r="W1629" s="286">
        <v>6.3345571000000006E-5</v>
      </c>
      <c r="X1629" s="219">
        <v>0</v>
      </c>
      <c r="Y1629" s="219">
        <v>0</v>
      </c>
      <c r="Z1629" s="219">
        <v>0</v>
      </c>
      <c r="AA1629" s="219">
        <v>0</v>
      </c>
      <c r="AB1629" s="219">
        <v>0</v>
      </c>
      <c r="AC1629"/>
      <c r="AD1629" s="227">
        <f t="shared" si="378"/>
        <v>3.9749370999999999E-2</v>
      </c>
      <c r="AE1629" s="227">
        <f t="shared" si="379"/>
        <v>3.6014445800000004E-3</v>
      </c>
      <c r="AF1629" s="227">
        <f t="shared" si="380"/>
        <v>2.16702867E-3</v>
      </c>
      <c r="AG1629" s="227">
        <f t="shared" si="381"/>
        <v>2.16702867E-3</v>
      </c>
      <c r="AH1629" s="227">
        <f t="shared" si="382"/>
        <v>6.3345571000000006E-5</v>
      </c>
      <c r="AI1629"/>
      <c r="AJ1629">
        <v>3.0815872</v>
      </c>
      <c r="AK1629" s="155">
        <v>2.8317098999999999</v>
      </c>
      <c r="AL1629" s="155">
        <v>0</v>
      </c>
      <c r="AM1629" s="155">
        <v>0</v>
      </c>
      <c r="AN1629" s="155">
        <v>3.9856062000000001E-3</v>
      </c>
      <c r="AO1629" s="155">
        <v>0.20475207000000001</v>
      </c>
      <c r="AP1629" s="155">
        <v>4.1139561999999998E-2</v>
      </c>
      <c r="AQ1629"/>
      <c r="AR1629" s="156">
        <v>4.6037303999999996E-3</v>
      </c>
      <c r="AS1629" s="156">
        <v>4.3606868000000002E-3</v>
      </c>
      <c r="AT1629" s="156">
        <v>2.0673649999999999E-4</v>
      </c>
      <c r="AU1629" s="156">
        <v>3.6307051999999999E-5</v>
      </c>
      <c r="AV1629" s="282">
        <f t="shared" si="387"/>
        <v>2.6143206805499998E-7</v>
      </c>
      <c r="AW1629" s="282">
        <f t="shared" si="388"/>
        <v>7.6455804597899997E-10</v>
      </c>
      <c r="AX1629" s="283">
        <f t="shared" si="389"/>
        <v>5.0850213469000004E-3</v>
      </c>
      <c r="AY1629" s="157">
        <v>2.4591610999999999E-7</v>
      </c>
      <c r="AZ1629" s="157">
        <v>7.4198825E-10</v>
      </c>
      <c r="BA1629" s="157">
        <v>2.0272179000000001E-14</v>
      </c>
      <c r="BB1629" s="157">
        <v>0</v>
      </c>
      <c r="BC1629" s="157">
        <v>0</v>
      </c>
      <c r="BD1629" s="157">
        <v>3.3767055000000003E-11</v>
      </c>
      <c r="BE1629" s="157">
        <v>1.5482191000000001E-8</v>
      </c>
      <c r="BF1629" s="157">
        <v>7.7005358000000006E-12</v>
      </c>
      <c r="BG1629" s="157">
        <v>1.4848988E-11</v>
      </c>
      <c r="BH1629" s="157">
        <v>0</v>
      </c>
      <c r="BI1629" s="157">
        <v>0</v>
      </c>
      <c r="BJ1629" s="157">
        <v>0</v>
      </c>
      <c r="BK1629" s="157">
        <v>0</v>
      </c>
      <c r="BL1629" s="157">
        <v>0</v>
      </c>
      <c r="BM1629" s="157">
        <v>0</v>
      </c>
      <c r="BN1629" s="157">
        <v>0</v>
      </c>
      <c r="BO1629" s="157">
        <v>0</v>
      </c>
      <c r="BP1629" s="157">
        <v>2.4282469000000002E-6</v>
      </c>
      <c r="BQ1629" s="157">
        <v>5.0825931000000003E-3</v>
      </c>
      <c r="BR1629" s="157">
        <v>0</v>
      </c>
      <c r="BS1629" s="157">
        <v>0</v>
      </c>
      <c r="BT1629" s="157">
        <v>0</v>
      </c>
      <c r="BU1629"/>
      <c r="BV1629" s="155">
        <v>1.1400611000000001E-5</v>
      </c>
      <c r="BW1629" s="155">
        <v>1.0237341E-7</v>
      </c>
      <c r="BX1629" s="155">
        <v>7.3887861000000003E-6</v>
      </c>
      <c r="BY1629" s="155">
        <v>5.9991157999999996E-10</v>
      </c>
      <c r="BZ1629" s="155">
        <v>2.4036621999999997E-7</v>
      </c>
      <c r="CA1629" s="155">
        <v>0</v>
      </c>
      <c r="CB1629" s="155">
        <v>0</v>
      </c>
      <c r="CC1629" s="155">
        <v>0</v>
      </c>
      <c r="CD1629" s="155">
        <v>0</v>
      </c>
      <c r="CE1629" s="155">
        <v>1.8300403999999999E-9</v>
      </c>
      <c r="CF1629" s="155">
        <v>0</v>
      </c>
      <c r="CG1629" s="155">
        <v>0</v>
      </c>
      <c r="CH1629" s="155">
        <v>0</v>
      </c>
      <c r="CI1629" s="155">
        <v>2.4751798000000001E-7</v>
      </c>
      <c r="CJ1629" s="155">
        <v>3.4191376E-6</v>
      </c>
      <c r="CK1629" s="155">
        <v>8.0330046999999995E-14</v>
      </c>
      <c r="CL1629" s="155">
        <v>0</v>
      </c>
      <c r="CM1629"/>
      <c r="CN1629" s="284">
        <v>0</v>
      </c>
      <c r="CO1629" s="284">
        <v>0.2649958</v>
      </c>
      <c r="CP1629" s="285">
        <v>0</v>
      </c>
      <c r="CQ1629" s="284">
        <v>7.0042395999999994E-5</v>
      </c>
      <c r="CR1629" s="284">
        <v>0</v>
      </c>
      <c r="CS1629" s="284">
        <v>0</v>
      </c>
      <c r="CT1629" s="284">
        <v>8.6277049000000008E-6</v>
      </c>
      <c r="CU1629" s="284">
        <v>0</v>
      </c>
      <c r="CV1629" s="284">
        <v>0</v>
      </c>
      <c r="CW1629" s="284">
        <v>0</v>
      </c>
      <c r="CX1629"/>
      <c r="CY1629"/>
      <c r="CZ1629"/>
      <c r="DA1629"/>
      <c r="DB1629" s="212"/>
      <c r="DC1629" s="48"/>
      <c r="DD1629" s="48"/>
      <c r="DE1629" s="48"/>
      <c r="DF1629" s="48"/>
      <c r="DG1629" s="48"/>
      <c r="DH1629" s="48"/>
      <c r="DI1629" s="48"/>
      <c r="DJ1629" s="48"/>
      <c r="DK1629" s="48"/>
      <c r="DL1629" s="48"/>
    </row>
    <row r="1630" spans="1:116" ht="14.4">
      <c r="A1630" t="s">
        <v>3003</v>
      </c>
      <c r="B1630" s="188" t="s">
        <v>1379</v>
      </c>
      <c r="C1630" s="151" t="str">
        <f t="shared" si="375"/>
        <v>B.046.06.103</v>
      </c>
      <c r="D1630" s="54" t="s">
        <v>1380</v>
      </c>
      <c r="E1630" s="150" t="s">
        <v>440</v>
      </c>
      <c r="F1630" s="153" t="str">
        <f t="shared" si="376"/>
        <v>Electricity Arunachal Pradesh production</v>
      </c>
      <c r="G1630" s="154">
        <f t="shared" si="377"/>
        <v>2.3647921333333332E-3</v>
      </c>
      <c r="H1630"/>
      <c r="I1630"/>
      <c r="J1630" s="227">
        <f t="shared" si="383"/>
        <v>5.8946263792799994E-4</v>
      </c>
      <c r="K1630"/>
      <c r="L1630" s="280">
        <f t="shared" si="384"/>
        <v>7.3105639570000004E-6</v>
      </c>
      <c r="M1630" s="280">
        <f t="shared" si="385"/>
        <v>2.8553970999999999E-8</v>
      </c>
      <c r="N1630" s="281">
        <f t="shared" si="386"/>
        <v>2.274047E-4</v>
      </c>
      <c r="O1630" s="280">
        <v>3.5471881999999999E-4</v>
      </c>
      <c r="P1630" s="286">
        <v>1.5490225000000001E-8</v>
      </c>
      <c r="Q1630" s="286">
        <v>1.3063746E-8</v>
      </c>
      <c r="R1630" s="286">
        <v>1.0378157000000001E-8</v>
      </c>
      <c r="S1630" s="286">
        <v>7.3001858000000002E-6</v>
      </c>
      <c r="T1630" s="219">
        <v>0</v>
      </c>
      <c r="U1630" s="219">
        <v>0</v>
      </c>
      <c r="V1630" s="219">
        <v>0</v>
      </c>
      <c r="W1630" s="286">
        <v>2.274047E-4</v>
      </c>
      <c r="X1630" s="219">
        <v>0</v>
      </c>
      <c r="Y1630" s="219">
        <v>0</v>
      </c>
      <c r="Z1630" s="219">
        <v>0</v>
      </c>
      <c r="AA1630" s="219">
        <v>0</v>
      </c>
      <c r="AB1630" s="219">
        <v>0</v>
      </c>
      <c r="AC1630"/>
      <c r="AD1630" s="227">
        <f t="shared" si="378"/>
        <v>3.5471881999999999E-4</v>
      </c>
      <c r="AE1630" s="227">
        <f t="shared" si="379"/>
        <v>7.3391179280000004E-6</v>
      </c>
      <c r="AF1630" s="227">
        <f t="shared" si="380"/>
        <v>2.8553970999999999E-8</v>
      </c>
      <c r="AG1630" s="227">
        <f t="shared" si="381"/>
        <v>2.8553970999999999E-8</v>
      </c>
      <c r="AH1630" s="227">
        <f t="shared" si="382"/>
        <v>2.274047E-4</v>
      </c>
      <c r="AI1630"/>
      <c r="AJ1630">
        <v>1.1821713</v>
      </c>
      <c r="AK1630" s="155">
        <v>0</v>
      </c>
      <c r="AL1630" s="155">
        <v>0</v>
      </c>
      <c r="AM1630" s="155">
        <v>0</v>
      </c>
      <c r="AN1630" s="155">
        <v>0</v>
      </c>
      <c r="AO1630" s="155">
        <v>3.5465140000000002E-4</v>
      </c>
      <c r="AP1630" s="155">
        <v>1.1818166999999999</v>
      </c>
      <c r="AQ1630"/>
      <c r="AR1630" s="156">
        <v>4.0372249E-5</v>
      </c>
      <c r="AS1630" s="156">
        <v>3.8519422000000003E-5</v>
      </c>
      <c r="AT1630" s="156">
        <v>1.7905861E-6</v>
      </c>
      <c r="AU1630" s="156">
        <v>6.2240666000000001E-8</v>
      </c>
      <c r="AV1630" s="282">
        <f t="shared" si="387"/>
        <v>2.30931784810748E-9</v>
      </c>
      <c r="AW1630" s="282">
        <f t="shared" si="388"/>
        <v>6.6219900169010001E-12</v>
      </c>
      <c r="AX1630" s="283">
        <f t="shared" si="389"/>
        <v>8.7171801000000004E-6</v>
      </c>
      <c r="AY1630" s="157">
        <v>2.1945271000000002E-9</v>
      </c>
      <c r="AZ1630" s="157">
        <v>6.6214179999999999E-12</v>
      </c>
      <c r="BA1630" s="157">
        <v>1.8090660000000001E-16</v>
      </c>
      <c r="BB1630" s="157">
        <v>0</v>
      </c>
      <c r="BC1630" s="157">
        <v>0</v>
      </c>
      <c r="BD1630" s="157">
        <v>2.7810748000000001E-16</v>
      </c>
      <c r="BE1630" s="157">
        <v>1.1479047E-10</v>
      </c>
      <c r="BF1630" s="157">
        <v>6.3422070999999995E-17</v>
      </c>
      <c r="BG1630" s="157">
        <v>3.2768822999999998E-16</v>
      </c>
      <c r="BH1630" s="157">
        <v>0</v>
      </c>
      <c r="BI1630" s="157">
        <v>0</v>
      </c>
      <c r="BJ1630" s="157">
        <v>0</v>
      </c>
      <c r="BK1630" s="157">
        <v>0</v>
      </c>
      <c r="BL1630" s="157">
        <v>0</v>
      </c>
      <c r="BM1630" s="157">
        <v>0</v>
      </c>
      <c r="BN1630" s="157">
        <v>0</v>
      </c>
      <c r="BO1630" s="157">
        <v>0</v>
      </c>
      <c r="BP1630" s="157">
        <v>8.7171801000000004E-6</v>
      </c>
      <c r="BQ1630" s="157">
        <v>0</v>
      </c>
      <c r="BR1630" s="157">
        <v>0</v>
      </c>
      <c r="BS1630" s="157">
        <v>0</v>
      </c>
      <c r="BT1630" s="157">
        <v>0</v>
      </c>
      <c r="BU1630"/>
      <c r="BV1630" s="155">
        <v>7.2477489999999998E-8</v>
      </c>
      <c r="BW1630" s="155">
        <v>2.2591816999999998E-12</v>
      </c>
      <c r="BX1630" s="155">
        <v>6.5936679999999994E-8</v>
      </c>
      <c r="BY1630" s="155">
        <v>4.9409074999999997E-15</v>
      </c>
      <c r="BZ1630" s="155">
        <v>6.5361124E-9</v>
      </c>
      <c r="CA1630" s="155">
        <v>0</v>
      </c>
      <c r="CB1630" s="155">
        <v>0</v>
      </c>
      <c r="CC1630" s="155">
        <v>0</v>
      </c>
      <c r="CD1630" s="155">
        <v>0</v>
      </c>
      <c r="CE1630" s="155">
        <v>1.5072321000000001E-14</v>
      </c>
      <c r="CF1630" s="155">
        <v>0</v>
      </c>
      <c r="CG1630" s="155">
        <v>0</v>
      </c>
      <c r="CH1630" s="155">
        <v>0</v>
      </c>
      <c r="CI1630" s="155">
        <v>2.1304916999999999E-12</v>
      </c>
      <c r="CJ1630" s="155">
        <v>0</v>
      </c>
      <c r="CK1630" s="155">
        <v>2.8837738000000002E-13</v>
      </c>
      <c r="CL1630" s="155">
        <v>0</v>
      </c>
      <c r="CM1630"/>
      <c r="CN1630" s="284">
        <v>0</v>
      </c>
      <c r="CO1630" s="284">
        <v>2.3647921000000001E-3</v>
      </c>
      <c r="CP1630" s="285">
        <v>0</v>
      </c>
      <c r="CQ1630" s="284">
        <v>1.5456991999999999E-9</v>
      </c>
      <c r="CR1630" s="284">
        <v>0</v>
      </c>
      <c r="CS1630" s="284">
        <v>0</v>
      </c>
      <c r="CT1630" s="284">
        <v>1.8214398E-7</v>
      </c>
      <c r="CU1630" s="284">
        <v>0</v>
      </c>
      <c r="CV1630" s="284">
        <v>0</v>
      </c>
      <c r="CW1630" s="284">
        <v>0</v>
      </c>
      <c r="CX1630"/>
      <c r="CY1630"/>
      <c r="CZ1630"/>
      <c r="DA1630"/>
      <c r="DB1630" s="212"/>
      <c r="DC1630" s="48"/>
      <c r="DD1630" s="48"/>
      <c r="DE1630" s="48"/>
      <c r="DF1630" s="48"/>
      <c r="DG1630" s="48"/>
      <c r="DH1630" s="48"/>
      <c r="DI1630" s="48"/>
      <c r="DJ1630" s="48"/>
      <c r="DK1630" s="48"/>
      <c r="DL1630" s="48"/>
    </row>
    <row r="1631" spans="1:116" ht="14.4">
      <c r="A1631" t="s">
        <v>3004</v>
      </c>
      <c r="B1631" s="188" t="s">
        <v>1379</v>
      </c>
      <c r="C1631" s="151" t="str">
        <f t="shared" si="375"/>
        <v>B.046.06.104</v>
      </c>
      <c r="D1631" s="54" t="s">
        <v>1380</v>
      </c>
      <c r="E1631" s="150" t="s">
        <v>440</v>
      </c>
      <c r="F1631" s="153" t="str">
        <f t="shared" si="376"/>
        <v>Electricity Assam production</v>
      </c>
      <c r="G1631" s="154">
        <f t="shared" si="377"/>
        <v>0.25330505999999997</v>
      </c>
      <c r="H1631"/>
      <c r="I1631"/>
      <c r="J1631" s="227">
        <f t="shared" si="383"/>
        <v>4.2902450554999999E-2</v>
      </c>
      <c r="K1631"/>
      <c r="L1631" s="280">
        <f t="shared" si="384"/>
        <v>1.9659617799999999E-3</v>
      </c>
      <c r="M1631" s="280">
        <f t="shared" si="385"/>
        <v>2.9042592100000002E-3</v>
      </c>
      <c r="N1631" s="281">
        <f t="shared" si="386"/>
        <v>3.6470565E-5</v>
      </c>
      <c r="O1631" s="280">
        <v>3.7995758999999997E-2</v>
      </c>
      <c r="P1631" s="286">
        <v>9.7460641000000003E-4</v>
      </c>
      <c r="Q1631" s="286">
        <v>1.9296528000000001E-3</v>
      </c>
      <c r="R1631" s="286">
        <v>1.7319537000000001E-3</v>
      </c>
      <c r="S1631" s="286">
        <v>2.3400807999999999E-4</v>
      </c>
      <c r="T1631" s="219">
        <v>0</v>
      </c>
      <c r="U1631" s="219">
        <v>0</v>
      </c>
      <c r="V1631" s="219">
        <v>0</v>
      </c>
      <c r="W1631" s="286">
        <v>3.6470565E-5</v>
      </c>
      <c r="X1631" s="219">
        <v>0</v>
      </c>
      <c r="Y1631" s="219">
        <v>0</v>
      </c>
      <c r="Z1631" s="219">
        <v>0</v>
      </c>
      <c r="AA1631" s="219">
        <v>0</v>
      </c>
      <c r="AB1631" s="219">
        <v>0</v>
      </c>
      <c r="AC1631"/>
      <c r="AD1631" s="227">
        <f t="shared" si="378"/>
        <v>3.7995758999999997E-2</v>
      </c>
      <c r="AE1631" s="227">
        <f t="shared" si="379"/>
        <v>4.8702209900000001E-3</v>
      </c>
      <c r="AF1631" s="227">
        <f t="shared" si="380"/>
        <v>2.9042592100000002E-3</v>
      </c>
      <c r="AG1631" s="227">
        <f t="shared" si="381"/>
        <v>2.9042592100000002E-3</v>
      </c>
      <c r="AH1631" s="227">
        <f t="shared" si="382"/>
        <v>3.6470565E-5</v>
      </c>
      <c r="AI1631"/>
      <c r="AJ1631">
        <v>2.9610199000000001</v>
      </c>
      <c r="AK1631" s="155">
        <v>2.7855856999999999</v>
      </c>
      <c r="AL1631" s="155">
        <v>0</v>
      </c>
      <c r="AM1631" s="155">
        <v>0</v>
      </c>
      <c r="AN1631" s="155">
        <v>0</v>
      </c>
      <c r="AO1631" s="155">
        <v>3.7829482999999997E-2</v>
      </c>
      <c r="AP1631" s="155">
        <v>0.13760474</v>
      </c>
      <c r="AQ1631"/>
      <c r="AR1631" s="156">
        <v>4.5573059999999997E-3</v>
      </c>
      <c r="AS1631" s="156">
        <v>4.2781512999999997E-3</v>
      </c>
      <c r="AT1631" s="156">
        <v>2.0022445E-4</v>
      </c>
      <c r="AU1631" s="156">
        <v>7.8930228000000002E-5</v>
      </c>
      <c r="AV1631" s="282">
        <f t="shared" si="387"/>
        <v>2.5648389482999998E-7</v>
      </c>
      <c r="AW1631" s="282">
        <f t="shared" si="388"/>
        <v>7.4047503783700008E-10</v>
      </c>
      <c r="AX1631" s="283">
        <f t="shared" si="389"/>
        <v>1.1054654038299999E-2</v>
      </c>
      <c r="AY1631" s="157">
        <v>2.3506709999999999E-7</v>
      </c>
      <c r="AZ1631" s="157">
        <v>7.0925416999999997E-10</v>
      </c>
      <c r="BA1631" s="157">
        <v>1.9377837E-14</v>
      </c>
      <c r="BB1631" s="157">
        <v>0</v>
      </c>
      <c r="BC1631" s="157">
        <v>0</v>
      </c>
      <c r="BD1631" s="157">
        <v>4.6411830000000001E-11</v>
      </c>
      <c r="BE1631" s="157">
        <v>2.1370382999999998E-8</v>
      </c>
      <c r="BF1631" s="157">
        <v>1.0584161E-11</v>
      </c>
      <c r="BG1631" s="157">
        <v>2.0617329000000002E-11</v>
      </c>
      <c r="BH1631" s="157">
        <v>0</v>
      </c>
      <c r="BI1631" s="157">
        <v>0</v>
      </c>
      <c r="BJ1631" s="157">
        <v>0</v>
      </c>
      <c r="BK1631" s="157">
        <v>0</v>
      </c>
      <c r="BL1631" s="157">
        <v>0</v>
      </c>
      <c r="BM1631" s="157">
        <v>0</v>
      </c>
      <c r="BN1631" s="157">
        <v>0</v>
      </c>
      <c r="BO1631" s="157">
        <v>0</v>
      </c>
      <c r="BP1631" s="157">
        <v>1.3980383E-6</v>
      </c>
      <c r="BQ1631" s="157">
        <v>1.1053255999999999E-2</v>
      </c>
      <c r="BR1631" s="157">
        <v>0</v>
      </c>
      <c r="BS1631" s="157">
        <v>0</v>
      </c>
      <c r="BT1631" s="157">
        <v>0</v>
      </c>
      <c r="BU1631"/>
      <c r="BV1631" s="155">
        <v>1.1184446999999999E-5</v>
      </c>
      <c r="BW1631" s="155">
        <v>1.4214209000000001E-7</v>
      </c>
      <c r="BX1631" s="155">
        <v>7.0628172000000001E-6</v>
      </c>
      <c r="BY1631" s="155">
        <v>8.2456093E-10</v>
      </c>
      <c r="BZ1631" s="155">
        <v>3.2654331999999998E-7</v>
      </c>
      <c r="CA1631" s="155">
        <v>0</v>
      </c>
      <c r="CB1631" s="155">
        <v>0</v>
      </c>
      <c r="CC1631" s="155">
        <v>0</v>
      </c>
      <c r="CD1631" s="155">
        <v>0</v>
      </c>
      <c r="CE1631" s="155">
        <v>2.515337E-9</v>
      </c>
      <c r="CF1631" s="155">
        <v>0</v>
      </c>
      <c r="CG1631" s="155">
        <v>0</v>
      </c>
      <c r="CH1631" s="155">
        <v>0</v>
      </c>
      <c r="CI1631" s="155">
        <v>3.4029923999999999E-7</v>
      </c>
      <c r="CJ1631" s="155">
        <v>3.3093047999999999E-6</v>
      </c>
      <c r="CK1631" s="155">
        <v>4.6249202999999997E-14</v>
      </c>
      <c r="CL1631" s="155">
        <v>0</v>
      </c>
      <c r="CM1631"/>
      <c r="CN1631" s="284">
        <v>0</v>
      </c>
      <c r="CO1631" s="284">
        <v>0.25330506000000003</v>
      </c>
      <c r="CP1631" s="285">
        <v>0</v>
      </c>
      <c r="CQ1631" s="284">
        <v>9.7251550000000006E-5</v>
      </c>
      <c r="CR1631" s="284">
        <v>0</v>
      </c>
      <c r="CS1631" s="284">
        <v>0</v>
      </c>
      <c r="CT1631" s="284">
        <v>1.1778761999999999E-5</v>
      </c>
      <c r="CU1631" s="284">
        <v>0</v>
      </c>
      <c r="CV1631" s="284">
        <v>0</v>
      </c>
      <c r="CW1631" s="284">
        <v>0</v>
      </c>
      <c r="CX1631"/>
      <c r="CY1631"/>
      <c r="CZ1631"/>
      <c r="DA1631"/>
      <c r="DB1631" s="212"/>
      <c r="DC1631" s="48"/>
      <c r="DD1631" s="48"/>
      <c r="DE1631" s="48"/>
      <c r="DF1631" s="48"/>
      <c r="DG1631" s="48"/>
      <c r="DH1631" s="48"/>
      <c r="DI1631" s="48"/>
      <c r="DJ1631" s="48"/>
      <c r="DK1631" s="48"/>
      <c r="DL1631" s="48"/>
    </row>
    <row r="1632" spans="1:116" ht="14.4">
      <c r="A1632" t="s">
        <v>3005</v>
      </c>
      <c r="B1632" s="188" t="s">
        <v>1379</v>
      </c>
      <c r="C1632" s="151" t="str">
        <f t="shared" si="375"/>
        <v>B.046.06.105</v>
      </c>
      <c r="D1632" s="54" t="s">
        <v>1380</v>
      </c>
      <c r="E1632" s="150" t="s">
        <v>440</v>
      </c>
      <c r="F1632" s="153" t="str">
        <f t="shared" si="376"/>
        <v>Electricity Bihar production</v>
      </c>
      <c r="G1632" s="154">
        <f t="shared" si="377"/>
        <v>0.33194106000000001</v>
      </c>
      <c r="H1632"/>
      <c r="I1632"/>
      <c r="J1632" s="227">
        <f t="shared" si="383"/>
        <v>5.4285988095300004E-2</v>
      </c>
      <c r="K1632"/>
      <c r="L1632" s="280">
        <f t="shared" si="384"/>
        <v>1.7935324600000001E-3</v>
      </c>
      <c r="M1632" s="280">
        <f t="shared" si="385"/>
        <v>2.6997364E-3</v>
      </c>
      <c r="N1632" s="281">
        <f t="shared" si="386"/>
        <v>1.5602353000000001E-6</v>
      </c>
      <c r="O1632" s="280">
        <v>4.9791159000000001E-2</v>
      </c>
      <c r="P1632" s="219">
        <v>8.6732529999999995E-4</v>
      </c>
      <c r="Q1632" s="219">
        <v>1.8324111E-3</v>
      </c>
      <c r="R1632" s="219">
        <v>1.5751808000000001E-3</v>
      </c>
      <c r="S1632" s="219">
        <v>2.1835166E-4</v>
      </c>
      <c r="T1632" s="219">
        <v>0</v>
      </c>
      <c r="U1632" s="219">
        <v>0</v>
      </c>
      <c r="V1632" s="219">
        <v>0</v>
      </c>
      <c r="W1632" s="286">
        <v>1.5602353000000001E-6</v>
      </c>
      <c r="X1632" s="219">
        <v>0</v>
      </c>
      <c r="Y1632" s="219">
        <v>0</v>
      </c>
      <c r="Z1632" s="219">
        <v>0</v>
      </c>
      <c r="AA1632" s="219">
        <v>0</v>
      </c>
      <c r="AB1632" s="219">
        <v>0</v>
      </c>
      <c r="AC1632"/>
      <c r="AD1632" s="227">
        <f t="shared" si="378"/>
        <v>4.9791159000000001E-2</v>
      </c>
      <c r="AE1632" s="227">
        <f t="shared" si="379"/>
        <v>4.4932688600000008E-3</v>
      </c>
      <c r="AF1632" s="227">
        <f t="shared" si="380"/>
        <v>2.6997364E-3</v>
      </c>
      <c r="AG1632" s="227">
        <f t="shared" si="381"/>
        <v>2.6997364E-3</v>
      </c>
      <c r="AH1632" s="227">
        <f t="shared" si="382"/>
        <v>1.5602353000000001E-6</v>
      </c>
      <c r="AI1632"/>
      <c r="AJ1632">
        <v>3.5689888000000001</v>
      </c>
      <c r="AK1632" s="155">
        <v>3.5563023999999999</v>
      </c>
      <c r="AL1632" s="155">
        <v>0</v>
      </c>
      <c r="AM1632" s="155">
        <v>0</v>
      </c>
      <c r="AN1632" s="155">
        <v>6.7755304999999998E-3</v>
      </c>
      <c r="AO1632" s="155">
        <v>5.6744224000000003E-3</v>
      </c>
      <c r="AP1632" s="155">
        <v>2.3643427E-4</v>
      </c>
      <c r="AQ1632"/>
      <c r="AR1632" s="156">
        <v>5.7631011999999997E-3</v>
      </c>
      <c r="AS1632" s="156">
        <v>5.4586966000000001E-3</v>
      </c>
      <c r="AT1632" s="156">
        <v>2.5889024000000003E-4</v>
      </c>
      <c r="AU1632" s="156">
        <v>4.5514386999999997E-5</v>
      </c>
      <c r="AV1632" s="282">
        <f t="shared" si="387"/>
        <v>3.2725998272600001E-7</v>
      </c>
      <c r="AW1632" s="282">
        <f t="shared" si="388"/>
        <v>9.5743431719099998E-10</v>
      </c>
      <c r="AX1632" s="283">
        <f t="shared" si="389"/>
        <v>6.374564009018E-3</v>
      </c>
      <c r="AY1632" s="157">
        <v>3.080413E-7</v>
      </c>
      <c r="AZ1632" s="157">
        <v>9.2943496999999998E-10</v>
      </c>
      <c r="BA1632" s="157">
        <v>2.5393490999999999E-14</v>
      </c>
      <c r="BB1632" s="157">
        <v>0</v>
      </c>
      <c r="BC1632" s="157">
        <v>0</v>
      </c>
      <c r="BD1632" s="157">
        <v>4.2210726000000001E-11</v>
      </c>
      <c r="BE1632" s="157">
        <v>1.9176472000000001E-8</v>
      </c>
      <c r="BF1632" s="157">
        <v>9.6261047000000002E-12</v>
      </c>
      <c r="BG1632" s="157">
        <v>1.8347848999999999E-11</v>
      </c>
      <c r="BH1632" s="157">
        <v>0</v>
      </c>
      <c r="BI1632" s="157">
        <v>0</v>
      </c>
      <c r="BJ1632" s="157">
        <v>0</v>
      </c>
      <c r="BK1632" s="157">
        <v>0</v>
      </c>
      <c r="BL1632" s="157">
        <v>0</v>
      </c>
      <c r="BM1632" s="157">
        <v>0</v>
      </c>
      <c r="BN1632" s="157">
        <v>0</v>
      </c>
      <c r="BO1632" s="157">
        <v>0</v>
      </c>
      <c r="BP1632" s="157">
        <v>5.9809018000000002E-8</v>
      </c>
      <c r="BQ1632" s="157">
        <v>6.3745041999999997E-3</v>
      </c>
      <c r="BR1632" s="157">
        <v>0</v>
      </c>
      <c r="BS1632" s="157">
        <v>0</v>
      </c>
      <c r="BT1632" s="157">
        <v>0</v>
      </c>
      <c r="BU1632"/>
      <c r="BV1632" s="155">
        <v>1.4288009000000001E-5</v>
      </c>
      <c r="BW1632" s="155">
        <v>1.2649561000000001E-7</v>
      </c>
      <c r="BX1632" s="155">
        <v>9.2553974999999993E-6</v>
      </c>
      <c r="BY1632" s="155">
        <v>7.4992334999999996E-10</v>
      </c>
      <c r="BZ1632" s="155">
        <v>2.9964102999999998E-7</v>
      </c>
      <c r="CA1632" s="155">
        <v>0</v>
      </c>
      <c r="CB1632" s="155">
        <v>0</v>
      </c>
      <c r="CC1632" s="155">
        <v>0</v>
      </c>
      <c r="CD1632" s="155">
        <v>0</v>
      </c>
      <c r="CE1632" s="155">
        <v>2.2876538E-9</v>
      </c>
      <c r="CF1632" s="155">
        <v>0</v>
      </c>
      <c r="CG1632" s="155">
        <v>0</v>
      </c>
      <c r="CH1632" s="155">
        <v>0</v>
      </c>
      <c r="CI1632" s="155">
        <v>3.0931559000000001E-7</v>
      </c>
      <c r="CJ1632" s="155">
        <v>4.2941213999999998E-6</v>
      </c>
      <c r="CK1632" s="155">
        <v>1.9785720000000002E-15</v>
      </c>
      <c r="CL1632" s="155">
        <v>0</v>
      </c>
      <c r="CM1632"/>
      <c r="CN1632" s="284">
        <v>0</v>
      </c>
      <c r="CO1632" s="284">
        <v>0.33194106000000001</v>
      </c>
      <c r="CP1632" s="285">
        <v>0</v>
      </c>
      <c r="CQ1632" s="284">
        <v>8.6546455000000006E-5</v>
      </c>
      <c r="CR1632" s="284">
        <v>0</v>
      </c>
      <c r="CS1632" s="284">
        <v>0</v>
      </c>
      <c r="CT1632" s="284">
        <v>1.0734127999999999E-5</v>
      </c>
      <c r="CU1632" s="284">
        <v>0</v>
      </c>
      <c r="CV1632" s="284">
        <v>0</v>
      </c>
      <c r="CW1632" s="284">
        <v>0</v>
      </c>
      <c r="CX1632"/>
      <c r="CY1632"/>
      <c r="CZ1632"/>
      <c r="DA1632"/>
      <c r="DB1632" s="212"/>
      <c r="DC1632" s="48"/>
      <c r="DD1632" s="48"/>
      <c r="DE1632" s="48"/>
      <c r="DF1632" s="48"/>
      <c r="DG1632" s="48"/>
      <c r="DH1632" s="48"/>
      <c r="DI1632" s="48"/>
      <c r="DJ1632" s="48"/>
      <c r="DK1632" s="48"/>
      <c r="DL1632" s="48"/>
    </row>
    <row r="1633" spans="1:116" ht="14.4">
      <c r="A1633" t="s">
        <v>3006</v>
      </c>
      <c r="B1633" s="188" t="s">
        <v>1379</v>
      </c>
      <c r="C1633" s="151" t="str">
        <f t="shared" si="375"/>
        <v>B.046.06.106</v>
      </c>
      <c r="D1633" s="54" t="s">
        <v>1380</v>
      </c>
      <c r="E1633" s="150" t="s">
        <v>440</v>
      </c>
      <c r="F1633" s="153" t="str">
        <f t="shared" si="376"/>
        <v>Electricity Chandigarh production</v>
      </c>
      <c r="G1633" s="154">
        <f t="shared" si="377"/>
        <v>3.8626344000000003E-3</v>
      </c>
      <c r="H1633"/>
      <c r="I1633"/>
      <c r="J1633" s="227">
        <f t="shared" si="383"/>
        <v>1.0294137157E-3</v>
      </c>
      <c r="K1633"/>
      <c r="L1633" s="280">
        <f t="shared" si="384"/>
        <v>4.1244014700000006E-5</v>
      </c>
      <c r="M1633" s="280">
        <f t="shared" si="385"/>
        <v>9.5179900999999996E-5</v>
      </c>
      <c r="N1633" s="281">
        <f t="shared" si="386"/>
        <v>3.1359463999999998E-4</v>
      </c>
      <c r="O1633" s="280">
        <v>5.7939516000000003E-4</v>
      </c>
      <c r="P1633" s="286">
        <v>5.1634081999999998E-5</v>
      </c>
      <c r="Q1633" s="286">
        <v>4.3545818999999998E-5</v>
      </c>
      <c r="R1633" s="286">
        <v>3.4593857000000003E-5</v>
      </c>
      <c r="S1633" s="286">
        <v>6.6501576999999997E-6</v>
      </c>
      <c r="T1633" s="219">
        <v>0</v>
      </c>
      <c r="U1633" s="219">
        <v>0</v>
      </c>
      <c r="V1633" s="219">
        <v>0</v>
      </c>
      <c r="W1633" s="219">
        <v>3.1359463999999998E-4</v>
      </c>
      <c r="X1633" s="219">
        <v>0</v>
      </c>
      <c r="Y1633" s="219">
        <v>0</v>
      </c>
      <c r="Z1633" s="219">
        <v>0</v>
      </c>
      <c r="AA1633" s="219">
        <v>0</v>
      </c>
      <c r="AB1633" s="219">
        <v>0</v>
      </c>
      <c r="AC1633"/>
      <c r="AD1633" s="227">
        <f t="shared" si="378"/>
        <v>5.7939516000000003E-4</v>
      </c>
      <c r="AE1633" s="227">
        <f t="shared" si="379"/>
        <v>1.364239157E-4</v>
      </c>
      <c r="AF1633" s="227">
        <f t="shared" si="380"/>
        <v>9.5179900999999996E-5</v>
      </c>
      <c r="AG1633" s="227">
        <f t="shared" si="381"/>
        <v>9.5179900999999996E-5</v>
      </c>
      <c r="AH1633" s="227">
        <f t="shared" si="382"/>
        <v>3.1359463999999998E-4</v>
      </c>
      <c r="AI1633"/>
      <c r="AJ1633">
        <v>1.1821713</v>
      </c>
      <c r="AK1633" s="155">
        <v>0</v>
      </c>
      <c r="AL1633" s="155">
        <v>0</v>
      </c>
      <c r="AM1633" s="155">
        <v>0</v>
      </c>
      <c r="AN1633" s="155">
        <v>0</v>
      </c>
      <c r="AO1633" s="155">
        <v>1.1821713</v>
      </c>
      <c r="AP1633" s="155">
        <v>0</v>
      </c>
      <c r="AQ1633"/>
      <c r="AR1633" s="156">
        <v>8.0549424000000004E-5</v>
      </c>
      <c r="AS1633" s="156">
        <v>7.7186515000000005E-5</v>
      </c>
      <c r="AT1633" s="156">
        <v>3.2770783999999999E-6</v>
      </c>
      <c r="AU1633" s="156">
        <v>8.5830852000000002E-8</v>
      </c>
      <c r="AV1633" s="282">
        <f t="shared" si="387"/>
        <v>4.6274888249300004E-9</v>
      </c>
      <c r="AW1633" s="282">
        <f t="shared" si="388"/>
        <v>1.2119372491529999E-11</v>
      </c>
      <c r="AX1633" s="283">
        <f t="shared" si="389"/>
        <v>1.2021128000000001E-5</v>
      </c>
      <c r="AY1633" s="157">
        <v>3.5845247000000002E-9</v>
      </c>
      <c r="AZ1633" s="157">
        <v>1.0815375999999999E-11</v>
      </c>
      <c r="BA1633" s="157">
        <v>2.9549153000000002E-16</v>
      </c>
      <c r="BB1633" s="157">
        <v>0</v>
      </c>
      <c r="BC1633" s="157">
        <v>0</v>
      </c>
      <c r="BD1633" s="157">
        <v>9.2702493000000008E-13</v>
      </c>
      <c r="BE1633" s="157">
        <v>1.0420371E-9</v>
      </c>
      <c r="BF1633" s="157">
        <v>2.1140690000000001E-13</v>
      </c>
      <c r="BG1633" s="157">
        <v>1.0922940999999999E-12</v>
      </c>
      <c r="BH1633" s="157">
        <v>0</v>
      </c>
      <c r="BI1633" s="157">
        <v>0</v>
      </c>
      <c r="BJ1633" s="157">
        <v>0</v>
      </c>
      <c r="BK1633" s="157">
        <v>0</v>
      </c>
      <c r="BL1633" s="157">
        <v>0</v>
      </c>
      <c r="BM1633" s="157">
        <v>0</v>
      </c>
      <c r="BN1633" s="157">
        <v>0</v>
      </c>
      <c r="BO1633" s="157">
        <v>0</v>
      </c>
      <c r="BP1633" s="157">
        <v>1.2021128000000001E-5</v>
      </c>
      <c r="BQ1633" s="157">
        <v>0</v>
      </c>
      <c r="BR1633" s="157">
        <v>0</v>
      </c>
      <c r="BS1633" s="157">
        <v>0</v>
      </c>
      <c r="BT1633" s="157">
        <v>0</v>
      </c>
      <c r="BU1633"/>
      <c r="BV1633" s="155">
        <v>1.3455549000000001E-7</v>
      </c>
      <c r="BW1633" s="155">
        <v>7.5306055999999997E-9</v>
      </c>
      <c r="BX1633" s="155">
        <v>1.0770050000000001E-7</v>
      </c>
      <c r="BY1633" s="155">
        <v>1.6469691999999999E-11</v>
      </c>
      <c r="BZ1633" s="155">
        <v>1.2155643E-8</v>
      </c>
      <c r="CA1633" s="155">
        <v>0</v>
      </c>
      <c r="CB1633" s="155">
        <v>0</v>
      </c>
      <c r="CC1633" s="155">
        <v>0</v>
      </c>
      <c r="CD1633" s="155">
        <v>0</v>
      </c>
      <c r="CE1633" s="155">
        <v>5.0241071999999998E-11</v>
      </c>
      <c r="CF1633" s="155">
        <v>0</v>
      </c>
      <c r="CG1633" s="155">
        <v>0</v>
      </c>
      <c r="CH1633" s="155">
        <v>0</v>
      </c>
      <c r="CI1633" s="155">
        <v>7.1016390000000004E-9</v>
      </c>
      <c r="CJ1633" s="155">
        <v>0</v>
      </c>
      <c r="CK1633" s="155">
        <v>3.9767691999999998E-13</v>
      </c>
      <c r="CL1633" s="155">
        <v>0</v>
      </c>
      <c r="CM1633"/>
      <c r="CN1633" s="284">
        <v>0</v>
      </c>
      <c r="CO1633" s="284">
        <v>3.8626343999999999E-3</v>
      </c>
      <c r="CP1633" s="285">
        <v>0</v>
      </c>
      <c r="CQ1633" s="284">
        <v>5.1523306999999998E-6</v>
      </c>
      <c r="CR1633" s="284">
        <v>0</v>
      </c>
      <c r="CS1633" s="284">
        <v>0</v>
      </c>
      <c r="CT1633" s="284">
        <v>4.8070394000000001E-7</v>
      </c>
      <c r="CU1633" s="284">
        <v>0</v>
      </c>
      <c r="CV1633" s="284">
        <v>0</v>
      </c>
      <c r="CW1633" s="284">
        <v>0</v>
      </c>
      <c r="CX1633"/>
      <c r="CY1633"/>
      <c r="CZ1633"/>
      <c r="DA1633"/>
      <c r="DB1633" s="212"/>
      <c r="DC1633" s="48"/>
      <c r="DD1633" s="48"/>
      <c r="DE1633" s="48"/>
      <c r="DF1633" s="48"/>
      <c r="DG1633" s="48"/>
      <c r="DH1633" s="48"/>
      <c r="DI1633" s="48"/>
      <c r="DJ1633" s="48"/>
      <c r="DK1633" s="48"/>
      <c r="DL1633" s="48"/>
    </row>
    <row r="1634" spans="1:116" ht="14.4">
      <c r="A1634" t="s">
        <v>3007</v>
      </c>
      <c r="B1634" s="188" t="s">
        <v>1379</v>
      </c>
      <c r="C1634" s="151" t="str">
        <f t="shared" si="375"/>
        <v>B.046.06.107</v>
      </c>
      <c r="D1634" s="54" t="s">
        <v>1380</v>
      </c>
      <c r="E1634" s="150" t="s">
        <v>440</v>
      </c>
      <c r="F1634" s="153" t="str">
        <f t="shared" si="376"/>
        <v>Electricity Chhattisgarh production</v>
      </c>
      <c r="G1634" s="154">
        <f t="shared" si="377"/>
        <v>0.32748624666666665</v>
      </c>
      <c r="H1634"/>
      <c r="I1634"/>
      <c r="J1634" s="227">
        <f t="shared" si="383"/>
        <v>5.3635159707200002E-2</v>
      </c>
      <c r="K1634"/>
      <c r="L1634" s="280">
        <f t="shared" si="384"/>
        <v>1.8003477999999999E-3</v>
      </c>
      <c r="M1634" s="280">
        <f t="shared" si="385"/>
        <v>2.70853211E-3</v>
      </c>
      <c r="N1634" s="281">
        <f t="shared" si="386"/>
        <v>3.3427972E-6</v>
      </c>
      <c r="O1634" s="280">
        <v>4.9122936999999998E-2</v>
      </c>
      <c r="P1634" s="219">
        <v>8.7806251000000001E-4</v>
      </c>
      <c r="Q1634" s="219">
        <v>1.8304695999999999E-3</v>
      </c>
      <c r="R1634" s="219">
        <v>1.5730751E-3</v>
      </c>
      <c r="S1634" s="219">
        <v>2.2727270000000001E-4</v>
      </c>
      <c r="T1634" s="219">
        <v>0</v>
      </c>
      <c r="U1634" s="219">
        <v>0</v>
      </c>
      <c r="V1634" s="219">
        <v>0</v>
      </c>
      <c r="W1634" s="286">
        <v>3.3427972E-6</v>
      </c>
      <c r="X1634" s="219">
        <v>0</v>
      </c>
      <c r="Y1634" s="219">
        <v>0</v>
      </c>
      <c r="Z1634" s="219">
        <v>0</v>
      </c>
      <c r="AA1634" s="219">
        <v>0</v>
      </c>
      <c r="AB1634" s="219">
        <v>0</v>
      </c>
      <c r="AC1634"/>
      <c r="AD1634" s="227">
        <f t="shared" si="378"/>
        <v>4.9122936999999998E-2</v>
      </c>
      <c r="AE1634" s="227">
        <f t="shared" si="379"/>
        <v>4.5088799100000002E-3</v>
      </c>
      <c r="AF1634" s="227">
        <f t="shared" si="380"/>
        <v>2.70853211E-3</v>
      </c>
      <c r="AG1634" s="227">
        <f t="shared" si="381"/>
        <v>2.70853211E-3</v>
      </c>
      <c r="AH1634" s="227">
        <f t="shared" si="382"/>
        <v>3.3427972E-6</v>
      </c>
      <c r="AI1634"/>
      <c r="AJ1634">
        <v>3.5567582999999998</v>
      </c>
      <c r="AK1634" s="155">
        <v>3.5083264999999999</v>
      </c>
      <c r="AL1634" s="155">
        <v>0</v>
      </c>
      <c r="AM1634" s="155">
        <v>0</v>
      </c>
      <c r="AN1634" s="155">
        <v>3.5073333999999998E-2</v>
      </c>
      <c r="AO1634" s="155">
        <v>9.9302391999999996E-3</v>
      </c>
      <c r="AP1634" s="155">
        <v>3.4282968999999998E-3</v>
      </c>
      <c r="AQ1634"/>
      <c r="AR1634" s="156">
        <v>5.6958021000000003E-3</v>
      </c>
      <c r="AS1634" s="156">
        <v>5.3953259999999998E-3</v>
      </c>
      <c r="AT1634" s="156">
        <v>2.5557526000000001E-4</v>
      </c>
      <c r="AU1634" s="156">
        <v>4.4900873999999998E-5</v>
      </c>
      <c r="AV1634" s="282">
        <f t="shared" si="387"/>
        <v>3.2346078829999997E-7</v>
      </c>
      <c r="AW1634" s="282">
        <f t="shared" si="388"/>
        <v>9.4517475839799999E-10</v>
      </c>
      <c r="AX1634" s="283">
        <f t="shared" si="389"/>
        <v>6.2886378405599998E-3</v>
      </c>
      <c r="AY1634" s="157">
        <v>3.0390722999999998E-7</v>
      </c>
      <c r="AZ1634" s="157">
        <v>9.1696147999999998E-10</v>
      </c>
      <c r="BA1634" s="157">
        <v>2.5052698000000001E-14</v>
      </c>
      <c r="BB1634" s="157">
        <v>0</v>
      </c>
      <c r="BC1634" s="157">
        <v>0</v>
      </c>
      <c r="BD1634" s="157">
        <v>4.2154299999999999E-11</v>
      </c>
      <c r="BE1634" s="157">
        <v>1.9511404000000002E-8</v>
      </c>
      <c r="BF1634" s="157">
        <v>9.6132367000000005E-12</v>
      </c>
      <c r="BG1634" s="157">
        <v>1.8574989000000001E-11</v>
      </c>
      <c r="BH1634" s="157">
        <v>0</v>
      </c>
      <c r="BI1634" s="157">
        <v>0</v>
      </c>
      <c r="BJ1634" s="157">
        <v>0</v>
      </c>
      <c r="BK1634" s="157">
        <v>0</v>
      </c>
      <c r="BL1634" s="157">
        <v>0</v>
      </c>
      <c r="BM1634" s="157">
        <v>0</v>
      </c>
      <c r="BN1634" s="157">
        <v>0</v>
      </c>
      <c r="BO1634" s="157">
        <v>0</v>
      </c>
      <c r="BP1634" s="157">
        <v>1.2814056E-7</v>
      </c>
      <c r="BQ1634" s="157">
        <v>6.2885097000000001E-3</v>
      </c>
      <c r="BR1634" s="157">
        <v>0</v>
      </c>
      <c r="BS1634" s="157">
        <v>0</v>
      </c>
      <c r="BT1634" s="157">
        <v>0</v>
      </c>
      <c r="BU1634"/>
      <c r="BV1634" s="155">
        <v>1.4116403000000001E-5</v>
      </c>
      <c r="BW1634" s="155">
        <v>1.2806158999999999E-7</v>
      </c>
      <c r="BX1634" s="155">
        <v>9.1311854000000003E-6</v>
      </c>
      <c r="BY1634" s="155">
        <v>7.4892086999999998E-10</v>
      </c>
      <c r="BZ1634" s="155">
        <v>3.0891602E-7</v>
      </c>
      <c r="CA1634" s="155">
        <v>0</v>
      </c>
      <c r="CB1634" s="155">
        <v>0</v>
      </c>
      <c r="CC1634" s="155">
        <v>0</v>
      </c>
      <c r="CD1634" s="155">
        <v>0</v>
      </c>
      <c r="CE1634" s="155">
        <v>2.2845957E-9</v>
      </c>
      <c r="CF1634" s="155">
        <v>0</v>
      </c>
      <c r="CG1634" s="155">
        <v>0</v>
      </c>
      <c r="CH1634" s="155">
        <v>0</v>
      </c>
      <c r="CI1634" s="155">
        <v>3.0901472999999999E-7</v>
      </c>
      <c r="CJ1634" s="155">
        <v>4.2361920999999999E-6</v>
      </c>
      <c r="CK1634" s="155">
        <v>4.2390816999999999E-15</v>
      </c>
      <c r="CL1634" s="155">
        <v>0</v>
      </c>
      <c r="CM1634"/>
      <c r="CN1634" s="284">
        <v>0</v>
      </c>
      <c r="CO1634" s="284">
        <v>0.32748623999999998</v>
      </c>
      <c r="CP1634" s="285">
        <v>0</v>
      </c>
      <c r="CQ1634" s="284">
        <v>8.7617873000000006E-5</v>
      </c>
      <c r="CR1634" s="284">
        <v>0</v>
      </c>
      <c r="CS1634" s="284">
        <v>0</v>
      </c>
      <c r="CT1634" s="284">
        <v>1.1022073E-5</v>
      </c>
      <c r="CU1634" s="284">
        <v>0</v>
      </c>
      <c r="CV1634" s="284">
        <v>0</v>
      </c>
      <c r="CW1634" s="284">
        <v>0</v>
      </c>
      <c r="CX1634"/>
      <c r="CY1634"/>
      <c r="CZ1634"/>
      <c r="DA1634"/>
      <c r="DB1634" s="212"/>
      <c r="DC1634" s="48"/>
      <c r="DD1634" s="48"/>
      <c r="DE1634" s="48"/>
      <c r="DF1634" s="48"/>
      <c r="DG1634" s="48"/>
      <c r="DH1634" s="48"/>
      <c r="DI1634" s="48"/>
      <c r="DJ1634" s="48"/>
      <c r="DK1634" s="48"/>
      <c r="DL1634" s="48"/>
    </row>
    <row r="1635" spans="1:116" ht="14.4">
      <c r="A1635" t="s">
        <v>3008</v>
      </c>
      <c r="B1635" s="188" t="s">
        <v>1379</v>
      </c>
      <c r="C1635" s="151" t="str">
        <f t="shared" si="375"/>
        <v>B.046.06.108</v>
      </c>
      <c r="D1635" s="54" t="s">
        <v>1380</v>
      </c>
      <c r="E1635" s="150" t="s">
        <v>440</v>
      </c>
      <c r="F1635" s="153" t="str">
        <f t="shared" si="376"/>
        <v>Electricity Dadra &amp; Nagar Naveli production</v>
      </c>
      <c r="G1635" s="154">
        <f t="shared" si="377"/>
        <v>2.3111360666666666E-3</v>
      </c>
      <c r="H1635"/>
      <c r="I1635"/>
      <c r="J1635" s="227">
        <f t="shared" si="383"/>
        <v>5.3235815300000013E-3</v>
      </c>
      <c r="K1635"/>
      <c r="L1635" s="280">
        <f t="shared" si="384"/>
        <v>1.9474478600000002E-3</v>
      </c>
      <c r="M1635" s="280">
        <f t="shared" si="385"/>
        <v>2.8527761E-3</v>
      </c>
      <c r="N1635" s="281">
        <f t="shared" si="386"/>
        <v>1.7668716000000001E-4</v>
      </c>
      <c r="O1635" s="280">
        <v>3.4667040999999997E-4</v>
      </c>
      <c r="P1635" s="286">
        <v>1.4170819E-3</v>
      </c>
      <c r="Q1635" s="286">
        <v>1.4356942E-3</v>
      </c>
      <c r="R1635" s="286">
        <v>1.2059766000000001E-3</v>
      </c>
      <c r="S1635" s="286">
        <v>7.4147125999999999E-4</v>
      </c>
      <c r="T1635" s="219">
        <v>0</v>
      </c>
      <c r="U1635" s="219">
        <v>0</v>
      </c>
      <c r="V1635" s="219">
        <v>0</v>
      </c>
      <c r="W1635" s="219">
        <v>1.7668716000000001E-4</v>
      </c>
      <c r="X1635" s="219">
        <v>0</v>
      </c>
      <c r="Y1635" s="219">
        <v>0</v>
      </c>
      <c r="Z1635" s="219">
        <v>0</v>
      </c>
      <c r="AA1635" s="219">
        <v>0</v>
      </c>
      <c r="AB1635" s="219">
        <v>0</v>
      </c>
      <c r="AC1635"/>
      <c r="AD1635" s="227">
        <f t="shared" si="378"/>
        <v>3.4667040999999997E-4</v>
      </c>
      <c r="AE1635" s="227">
        <f t="shared" si="379"/>
        <v>4.8002239600000007E-3</v>
      </c>
      <c r="AF1635" s="227">
        <f t="shared" si="380"/>
        <v>2.8527761E-3</v>
      </c>
      <c r="AG1635" s="227">
        <f t="shared" si="381"/>
        <v>2.8527761E-3</v>
      </c>
      <c r="AH1635" s="227">
        <f t="shared" si="382"/>
        <v>1.7668716000000001E-4</v>
      </c>
      <c r="AI1635"/>
      <c r="AJ1635">
        <v>2.4282981000000001</v>
      </c>
      <c r="AK1635" s="155">
        <v>0</v>
      </c>
      <c r="AL1635" s="155">
        <v>0</v>
      </c>
      <c r="AM1635" s="155">
        <v>0</v>
      </c>
      <c r="AN1635" s="155">
        <v>1.7716019999999999</v>
      </c>
      <c r="AO1635" s="155">
        <v>0.65669617000000002</v>
      </c>
      <c r="AP1635" s="155">
        <v>0</v>
      </c>
      <c r="AQ1635"/>
      <c r="AR1635" s="156">
        <v>6.7147706000000005E-4</v>
      </c>
      <c r="AS1635" s="156">
        <v>6.5958007000000004E-4</v>
      </c>
      <c r="AT1635" s="156">
        <v>1.1848630000000001E-5</v>
      </c>
      <c r="AU1635" s="156">
        <v>4.8359275999999998E-8</v>
      </c>
      <c r="AV1635" s="282">
        <f t="shared" si="387"/>
        <v>3.9543169321E-8</v>
      </c>
      <c r="AW1635" s="282">
        <f t="shared" si="388"/>
        <v>4.3818898901909997E-11</v>
      </c>
      <c r="AX1635" s="283">
        <f t="shared" si="389"/>
        <v>6.7730078999999996E-6</v>
      </c>
      <c r="AY1635" s="157">
        <v>2.1447343E-9</v>
      </c>
      <c r="AZ1635" s="157">
        <v>6.4711809999999997E-12</v>
      </c>
      <c r="BA1635" s="157">
        <v>1.7680191000000001E-16</v>
      </c>
      <c r="BB1635" s="157">
        <v>0</v>
      </c>
      <c r="BC1635" s="157">
        <v>0</v>
      </c>
      <c r="BD1635" s="157">
        <v>3.2317020999999997E-11</v>
      </c>
      <c r="BE1635" s="157">
        <v>3.7366118000000003E-8</v>
      </c>
      <c r="BF1635" s="157">
        <v>7.3698570999999994E-12</v>
      </c>
      <c r="BG1635" s="157">
        <v>2.9977683999999997E-11</v>
      </c>
      <c r="BH1635" s="157">
        <v>0</v>
      </c>
      <c r="BI1635" s="157">
        <v>0</v>
      </c>
      <c r="BJ1635" s="157">
        <v>0</v>
      </c>
      <c r="BK1635" s="157">
        <v>0</v>
      </c>
      <c r="BL1635" s="157">
        <v>0</v>
      </c>
      <c r="BM1635" s="157">
        <v>0</v>
      </c>
      <c r="BN1635" s="157">
        <v>0</v>
      </c>
      <c r="BO1635" s="157">
        <v>0</v>
      </c>
      <c r="BP1635" s="157">
        <v>6.7730078999999996E-6</v>
      </c>
      <c r="BQ1635" s="157">
        <v>0</v>
      </c>
      <c r="BR1635" s="157">
        <v>0</v>
      </c>
      <c r="BS1635" s="157">
        <v>0</v>
      </c>
      <c r="BT1635" s="157">
        <v>0</v>
      </c>
      <c r="BU1635"/>
      <c r="BV1635" s="155">
        <v>1.3513082999999999E-6</v>
      </c>
      <c r="BW1635" s="155">
        <v>2.0667521000000001E-7</v>
      </c>
      <c r="BX1635" s="155">
        <v>6.4440606000000001E-8</v>
      </c>
      <c r="BY1635" s="155">
        <v>5.7415000000000003E-10</v>
      </c>
      <c r="BZ1635" s="155">
        <v>8.3392168999999998E-7</v>
      </c>
      <c r="CA1635" s="155">
        <v>0</v>
      </c>
      <c r="CB1635" s="155">
        <v>0</v>
      </c>
      <c r="CC1635" s="155">
        <v>0</v>
      </c>
      <c r="CD1635" s="155">
        <v>0</v>
      </c>
      <c r="CE1635" s="155">
        <v>1.7514542000000001E-9</v>
      </c>
      <c r="CF1635" s="155">
        <v>0</v>
      </c>
      <c r="CG1635" s="155">
        <v>0</v>
      </c>
      <c r="CH1635" s="155">
        <v>0</v>
      </c>
      <c r="CI1635" s="155">
        <v>2.4394492000000001E-7</v>
      </c>
      <c r="CJ1635" s="155">
        <v>0</v>
      </c>
      <c r="CK1635" s="155">
        <v>2.2406125E-13</v>
      </c>
      <c r="CL1635" s="155">
        <v>0</v>
      </c>
      <c r="CM1635"/>
      <c r="CN1635" s="284">
        <v>0</v>
      </c>
      <c r="CO1635" s="284">
        <v>2.3111361000000001E-3</v>
      </c>
      <c r="CP1635" s="285">
        <v>0</v>
      </c>
      <c r="CQ1635" s="284">
        <v>1.4140417E-4</v>
      </c>
      <c r="CR1635" s="284">
        <v>0</v>
      </c>
      <c r="CS1635" s="284">
        <v>0</v>
      </c>
      <c r="CT1635" s="284">
        <v>2.7131920000000002E-5</v>
      </c>
      <c r="CU1635" s="284">
        <v>0</v>
      </c>
      <c r="CV1635" s="284">
        <v>0</v>
      </c>
      <c r="CW1635" s="284">
        <v>0</v>
      </c>
      <c r="CX1635"/>
      <c r="CY1635"/>
      <c r="CZ1635"/>
      <c r="DA1635"/>
      <c r="DB1635" s="212"/>
      <c r="DC1635" s="48"/>
      <c r="DD1635" s="48"/>
      <c r="DE1635" s="48"/>
      <c r="DF1635" s="48"/>
      <c r="DG1635" s="48"/>
      <c r="DH1635" s="48"/>
      <c r="DI1635" s="48"/>
      <c r="DJ1635" s="48"/>
      <c r="DK1635" s="48"/>
      <c r="DL1635" s="48"/>
    </row>
    <row r="1636" spans="1:116" ht="14.4">
      <c r="A1636" t="s">
        <v>3009</v>
      </c>
      <c r="B1636" s="188" t="s">
        <v>1379</v>
      </c>
      <c r="C1636" s="151" t="str">
        <f t="shared" si="375"/>
        <v>B.046.06.109</v>
      </c>
      <c r="D1636" s="54" t="s">
        <v>1380</v>
      </c>
      <c r="E1636" s="150" t="s">
        <v>440</v>
      </c>
      <c r="F1636" s="153" t="str">
        <f t="shared" si="376"/>
        <v>Electricity Delhi production</v>
      </c>
      <c r="G1636" s="154">
        <f t="shared" si="377"/>
        <v>0.20679906666666667</v>
      </c>
      <c r="H1636"/>
      <c r="I1636"/>
      <c r="J1636" s="227">
        <f t="shared" si="383"/>
        <v>3.7324734358000003E-2</v>
      </c>
      <c r="K1636"/>
      <c r="L1636" s="280">
        <f t="shared" si="384"/>
        <v>2.5636350399999997E-3</v>
      </c>
      <c r="M1636" s="280">
        <f t="shared" si="385"/>
        <v>3.7282565000000003E-3</v>
      </c>
      <c r="N1636" s="281">
        <f t="shared" si="386"/>
        <v>1.2982818E-5</v>
      </c>
      <c r="O1636" s="280">
        <v>3.101986E-2</v>
      </c>
      <c r="P1636" s="219">
        <v>1.2993735000000001E-3</v>
      </c>
      <c r="Q1636" s="219">
        <v>2.4288830000000002E-3</v>
      </c>
      <c r="R1636" s="219">
        <v>2.2638714999999999E-3</v>
      </c>
      <c r="S1636" s="219">
        <v>2.9976353999999999E-4</v>
      </c>
      <c r="T1636" s="219">
        <v>0</v>
      </c>
      <c r="U1636" s="219">
        <v>0</v>
      </c>
      <c r="V1636" s="219">
        <v>0</v>
      </c>
      <c r="W1636" s="286">
        <v>1.2982818E-5</v>
      </c>
      <c r="X1636" s="219">
        <v>0</v>
      </c>
      <c r="Y1636" s="219">
        <v>0</v>
      </c>
      <c r="Z1636" s="219">
        <v>0</v>
      </c>
      <c r="AA1636" s="219">
        <v>0</v>
      </c>
      <c r="AB1636" s="219">
        <v>0</v>
      </c>
      <c r="AC1636"/>
      <c r="AD1636" s="227">
        <f t="shared" si="378"/>
        <v>3.101986E-2</v>
      </c>
      <c r="AE1636" s="227">
        <f t="shared" si="379"/>
        <v>6.2918915400000004E-3</v>
      </c>
      <c r="AF1636" s="227">
        <f t="shared" si="380"/>
        <v>3.7282565000000003E-3</v>
      </c>
      <c r="AG1636" s="227">
        <f t="shared" si="381"/>
        <v>3.7282565000000003E-3</v>
      </c>
      <c r="AH1636" s="227">
        <f t="shared" si="382"/>
        <v>1.2982818E-5</v>
      </c>
      <c r="AI1636"/>
      <c r="AJ1636">
        <v>2.5777928000000001</v>
      </c>
      <c r="AK1636" s="155">
        <v>2.3964477</v>
      </c>
      <c r="AL1636" s="155">
        <v>0</v>
      </c>
      <c r="AM1636" s="155">
        <v>0</v>
      </c>
      <c r="AN1636" s="155">
        <v>0</v>
      </c>
      <c r="AO1636" s="155">
        <v>0.18134507999999999</v>
      </c>
      <c r="AP1636" s="155">
        <v>0</v>
      </c>
      <c r="AQ1636"/>
      <c r="AR1636" s="156">
        <v>3.9765852000000004E-3</v>
      </c>
      <c r="AS1636" s="156">
        <v>3.6741051E-3</v>
      </c>
      <c r="AT1636" s="156">
        <v>1.6774956000000001E-4</v>
      </c>
      <c r="AU1636" s="156">
        <v>1.3473055E-4</v>
      </c>
      <c r="AV1636" s="282">
        <f t="shared" si="387"/>
        <v>2.20270093839E-7</v>
      </c>
      <c r="AW1636" s="282">
        <f t="shared" si="388"/>
        <v>6.2037561012900002E-10</v>
      </c>
      <c r="AX1636" s="283">
        <f t="shared" si="389"/>
        <v>1.8869824674690002E-2</v>
      </c>
      <c r="AY1636" s="157">
        <v>1.9190954E-7</v>
      </c>
      <c r="AZ1636" s="157">
        <v>5.790374E-10</v>
      </c>
      <c r="BA1636" s="157">
        <v>1.5820129000000001E-14</v>
      </c>
      <c r="BB1636" s="157">
        <v>0</v>
      </c>
      <c r="BC1636" s="157">
        <v>0</v>
      </c>
      <c r="BD1636" s="157">
        <v>6.0665839000000004E-11</v>
      </c>
      <c r="BE1636" s="157">
        <v>2.8299887999999999E-8</v>
      </c>
      <c r="BF1636" s="157">
        <v>1.3834771E-11</v>
      </c>
      <c r="BG1636" s="157">
        <v>2.7487618999999999E-11</v>
      </c>
      <c r="BH1636" s="157">
        <v>0</v>
      </c>
      <c r="BI1636" s="157">
        <v>0</v>
      </c>
      <c r="BJ1636" s="157">
        <v>0</v>
      </c>
      <c r="BK1636" s="157">
        <v>0</v>
      </c>
      <c r="BL1636" s="157">
        <v>0</v>
      </c>
      <c r="BM1636" s="157">
        <v>0</v>
      </c>
      <c r="BN1636" s="157">
        <v>0</v>
      </c>
      <c r="BO1636" s="157">
        <v>0</v>
      </c>
      <c r="BP1636" s="157">
        <v>4.9767469E-7</v>
      </c>
      <c r="BQ1636" s="157">
        <v>1.8869327000000002E-2</v>
      </c>
      <c r="BR1636" s="157">
        <v>0</v>
      </c>
      <c r="BS1636" s="157">
        <v>0</v>
      </c>
      <c r="BT1636" s="157">
        <v>0</v>
      </c>
      <c r="BU1636"/>
      <c r="BV1636" s="155">
        <v>9.5927400999999998E-6</v>
      </c>
      <c r="BW1636" s="155">
        <v>1.8950795000000001E-7</v>
      </c>
      <c r="BX1636" s="155">
        <v>5.7661067999999998E-6</v>
      </c>
      <c r="BY1636" s="155">
        <v>1.0778002E-9</v>
      </c>
      <c r="BZ1636" s="155">
        <v>4.2441661000000002E-7</v>
      </c>
      <c r="CA1636" s="155">
        <v>0</v>
      </c>
      <c r="CB1636" s="155">
        <v>0</v>
      </c>
      <c r="CC1636" s="155">
        <v>0</v>
      </c>
      <c r="CD1636" s="155">
        <v>0</v>
      </c>
      <c r="CE1636" s="155">
        <v>3.2878477000000001E-9</v>
      </c>
      <c r="CF1636" s="155">
        <v>0</v>
      </c>
      <c r="CG1636" s="155">
        <v>0</v>
      </c>
      <c r="CH1636" s="155">
        <v>0</v>
      </c>
      <c r="CI1636" s="155">
        <v>4.4505290000000002E-7</v>
      </c>
      <c r="CJ1636" s="155">
        <v>2.7632901999999999E-6</v>
      </c>
      <c r="CK1636" s="155">
        <v>1.6463823999999999E-14</v>
      </c>
      <c r="CL1636" s="155">
        <v>0</v>
      </c>
      <c r="CM1636"/>
      <c r="CN1636" s="284">
        <v>0</v>
      </c>
      <c r="CO1636" s="284">
        <v>0.20679907</v>
      </c>
      <c r="CP1636" s="285">
        <v>0</v>
      </c>
      <c r="CQ1636" s="284">
        <v>1.2965858000000001E-4</v>
      </c>
      <c r="CR1636" s="284">
        <v>0</v>
      </c>
      <c r="CS1636" s="284">
        <v>0</v>
      </c>
      <c r="CT1636" s="284">
        <v>1.5398978999999999E-5</v>
      </c>
      <c r="CU1636" s="284">
        <v>0</v>
      </c>
      <c r="CV1636" s="284">
        <v>0</v>
      </c>
      <c r="CW1636" s="284">
        <v>0</v>
      </c>
      <c r="CX1636"/>
      <c r="CY1636"/>
      <c r="CZ1636"/>
      <c r="DA1636"/>
      <c r="DB1636" s="212"/>
      <c r="DC1636" s="48"/>
      <c r="DD1636" s="48"/>
      <c r="DE1636" s="48"/>
      <c r="DF1636" s="48"/>
      <c r="DG1636" s="48"/>
      <c r="DH1636" s="48"/>
      <c r="DI1636" s="48"/>
      <c r="DJ1636" s="48"/>
      <c r="DK1636" s="48"/>
      <c r="DL1636" s="48"/>
    </row>
    <row r="1637" spans="1:116" ht="14.4">
      <c r="A1637" t="s">
        <v>3010</v>
      </c>
      <c r="B1637" s="188" t="s">
        <v>1379</v>
      </c>
      <c r="C1637" s="151" t="str">
        <f t="shared" si="375"/>
        <v>B.046.06.110</v>
      </c>
      <c r="D1637" s="54" t="s">
        <v>1380</v>
      </c>
      <c r="E1637" s="150" t="s">
        <v>440</v>
      </c>
      <c r="F1637" s="153" t="str">
        <f t="shared" si="376"/>
        <v>Electricity Goa production</v>
      </c>
      <c r="G1637" s="154">
        <f t="shared" si="377"/>
        <v>3.3809638666666671E-3</v>
      </c>
      <c r="H1637"/>
      <c r="I1637"/>
      <c r="J1637" s="227">
        <f t="shared" si="383"/>
        <v>9.0104581310000004E-4</v>
      </c>
      <c r="K1637"/>
      <c r="L1637" s="280">
        <f t="shared" si="384"/>
        <v>3.6100886099999999E-5</v>
      </c>
      <c r="M1637" s="280">
        <f t="shared" si="385"/>
        <v>8.3310966999999999E-5</v>
      </c>
      <c r="N1637" s="281">
        <f t="shared" si="386"/>
        <v>2.7448937999999999E-4</v>
      </c>
      <c r="O1637" s="280">
        <v>5.0714458000000002E-4</v>
      </c>
      <c r="P1637" s="286">
        <v>4.5195311999999997E-5</v>
      </c>
      <c r="Q1637" s="286">
        <v>3.8115655000000002E-5</v>
      </c>
      <c r="R1637" s="286">
        <v>3.0280003E-5</v>
      </c>
      <c r="S1637" s="286">
        <v>5.8208830999999997E-6</v>
      </c>
      <c r="T1637" s="219">
        <v>0</v>
      </c>
      <c r="U1637" s="219">
        <v>0</v>
      </c>
      <c r="V1637" s="219">
        <v>0</v>
      </c>
      <c r="W1637" s="286">
        <v>2.7448937999999999E-4</v>
      </c>
      <c r="X1637" s="219">
        <v>0</v>
      </c>
      <c r="Y1637" s="219">
        <v>0</v>
      </c>
      <c r="Z1637" s="219">
        <v>0</v>
      </c>
      <c r="AA1637" s="219">
        <v>0</v>
      </c>
      <c r="AB1637" s="219">
        <v>0</v>
      </c>
      <c r="AC1637"/>
      <c r="AD1637" s="227">
        <f t="shared" si="378"/>
        <v>5.0714458000000002E-4</v>
      </c>
      <c r="AE1637" s="227">
        <f t="shared" si="379"/>
        <v>1.194118531E-4</v>
      </c>
      <c r="AF1637" s="227">
        <f t="shared" si="380"/>
        <v>8.3310966999999999E-5</v>
      </c>
      <c r="AG1637" s="227">
        <f t="shared" si="381"/>
        <v>8.3310966999999999E-5</v>
      </c>
      <c r="AH1637" s="227">
        <f t="shared" si="382"/>
        <v>2.7448937999999999E-4</v>
      </c>
      <c r="AI1637"/>
      <c r="AJ1637">
        <v>1.1821713</v>
      </c>
      <c r="AK1637" s="155">
        <v>0</v>
      </c>
      <c r="AL1637" s="155">
        <v>0</v>
      </c>
      <c r="AM1637" s="155">
        <v>0</v>
      </c>
      <c r="AN1637" s="155">
        <v>0</v>
      </c>
      <c r="AO1637" s="155">
        <v>1.1821713</v>
      </c>
      <c r="AP1637" s="155">
        <v>0</v>
      </c>
      <c r="AQ1637"/>
      <c r="AR1637" s="156">
        <v>7.0504911000000007E-5</v>
      </c>
      <c r="AS1637" s="156">
        <v>6.7561356E-5</v>
      </c>
      <c r="AT1637" s="156">
        <v>2.8684266999999998E-6</v>
      </c>
      <c r="AU1637" s="156">
        <v>7.5127744999999998E-8</v>
      </c>
      <c r="AV1637" s="282">
        <f t="shared" si="387"/>
        <v>4.0504410349199993E-9</v>
      </c>
      <c r="AW1637" s="282">
        <f t="shared" si="388"/>
        <v>1.0608087043739999E-11</v>
      </c>
      <c r="AX1637" s="283">
        <f t="shared" si="389"/>
        <v>1.0522093E-5</v>
      </c>
      <c r="AY1637" s="157">
        <v>3.1375344999999998E-9</v>
      </c>
      <c r="AZ1637" s="157">
        <v>9.4666988999999998E-12</v>
      </c>
      <c r="BA1637" s="157">
        <v>2.5864374000000002E-16</v>
      </c>
      <c r="BB1637" s="157">
        <v>0</v>
      </c>
      <c r="BC1637" s="157">
        <v>0</v>
      </c>
      <c r="BD1637" s="157">
        <v>8.1142491999999996E-13</v>
      </c>
      <c r="BE1637" s="157">
        <v>9.1209511000000002E-10</v>
      </c>
      <c r="BF1637" s="157">
        <v>1.8504445999999999E-13</v>
      </c>
      <c r="BG1637" s="157">
        <v>9.560850399999999E-13</v>
      </c>
      <c r="BH1637" s="157">
        <v>0</v>
      </c>
      <c r="BI1637" s="157">
        <v>0</v>
      </c>
      <c r="BJ1637" s="157">
        <v>0</v>
      </c>
      <c r="BK1637" s="157">
        <v>0</v>
      </c>
      <c r="BL1637" s="157">
        <v>0</v>
      </c>
      <c r="BM1637" s="157">
        <v>0</v>
      </c>
      <c r="BN1637" s="157">
        <v>0</v>
      </c>
      <c r="BO1637" s="157">
        <v>0</v>
      </c>
      <c r="BP1637" s="157">
        <v>1.0522093E-5</v>
      </c>
      <c r="BQ1637" s="157">
        <v>0</v>
      </c>
      <c r="BR1637" s="157">
        <v>0</v>
      </c>
      <c r="BS1637" s="157">
        <v>0</v>
      </c>
      <c r="BT1637" s="157">
        <v>0</v>
      </c>
      <c r="BU1637"/>
      <c r="BV1637" s="155">
        <v>1.1777642E-7</v>
      </c>
      <c r="BW1637" s="155">
        <v>6.5915390999999999E-9</v>
      </c>
      <c r="BX1637" s="155">
        <v>9.4270243999999995E-8</v>
      </c>
      <c r="BY1637" s="155">
        <v>1.4415921E-11</v>
      </c>
      <c r="BZ1637" s="155">
        <v>1.0639834E-8</v>
      </c>
      <c r="CA1637" s="155">
        <v>0</v>
      </c>
      <c r="CB1637" s="155">
        <v>0</v>
      </c>
      <c r="CC1637" s="155">
        <v>0</v>
      </c>
      <c r="CD1637" s="155">
        <v>0</v>
      </c>
      <c r="CE1637" s="155">
        <v>4.3976009999999997E-11</v>
      </c>
      <c r="CF1637" s="155">
        <v>0</v>
      </c>
      <c r="CG1637" s="155">
        <v>0</v>
      </c>
      <c r="CH1637" s="155">
        <v>0</v>
      </c>
      <c r="CI1637" s="155">
        <v>6.2160646E-9</v>
      </c>
      <c r="CJ1637" s="155">
        <v>0</v>
      </c>
      <c r="CK1637" s="155">
        <v>3.4808660999999998E-13</v>
      </c>
      <c r="CL1637" s="155">
        <v>0</v>
      </c>
      <c r="CM1637"/>
      <c r="CN1637" s="284">
        <v>0</v>
      </c>
      <c r="CO1637" s="284">
        <v>3.3809639000000002E-3</v>
      </c>
      <c r="CP1637" s="285">
        <v>0</v>
      </c>
      <c r="CQ1637" s="284">
        <v>4.5098351000000003E-6</v>
      </c>
      <c r="CR1637" s="284">
        <v>0</v>
      </c>
      <c r="CS1637" s="284">
        <v>0</v>
      </c>
      <c r="CT1637" s="284">
        <v>4.2076016000000001E-7</v>
      </c>
      <c r="CU1637" s="284">
        <v>0</v>
      </c>
      <c r="CV1637" s="284">
        <v>0</v>
      </c>
      <c r="CW1637" s="284">
        <v>0</v>
      </c>
      <c r="CX1637"/>
      <c r="CY1637"/>
      <c r="CZ1637"/>
      <c r="DA1637"/>
      <c r="DB1637" s="212"/>
      <c r="DC1637" s="48"/>
      <c r="DD1637" s="48"/>
      <c r="DE1637" s="48"/>
      <c r="DF1637" s="48"/>
      <c r="DG1637" s="48"/>
      <c r="DH1637" s="48"/>
      <c r="DI1637" s="48"/>
      <c r="DJ1637" s="48"/>
      <c r="DK1637" s="48"/>
      <c r="DL1637" s="48"/>
    </row>
    <row r="1638" spans="1:116" ht="14.4">
      <c r="A1638" t="s">
        <v>3011</v>
      </c>
      <c r="B1638" s="188" t="s">
        <v>1379</v>
      </c>
      <c r="C1638" s="151" t="str">
        <f t="shared" si="375"/>
        <v>B.046.06.111</v>
      </c>
      <c r="D1638" s="54" t="s">
        <v>1380</v>
      </c>
      <c r="E1638" s="150" t="s">
        <v>440</v>
      </c>
      <c r="F1638" s="153" t="str">
        <f t="shared" si="376"/>
        <v>Electricity Gujarat production</v>
      </c>
      <c r="G1638" s="154">
        <f t="shared" si="377"/>
        <v>0.20097769333333332</v>
      </c>
      <c r="H1638"/>
      <c r="I1638"/>
      <c r="J1638" s="227">
        <f t="shared" si="383"/>
        <v>3.5373102908999997E-2</v>
      </c>
      <c r="K1638"/>
      <c r="L1638" s="280">
        <f t="shared" si="384"/>
        <v>1.20479555E-3</v>
      </c>
      <c r="M1638" s="280">
        <f t="shared" si="385"/>
        <v>1.8521468000000001E-3</v>
      </c>
      <c r="N1638" s="281">
        <f t="shared" si="386"/>
        <v>2.1695065589999998E-3</v>
      </c>
      <c r="O1638" s="280">
        <v>3.0146653999999998E-2</v>
      </c>
      <c r="P1638" s="286">
        <v>6.351932E-4</v>
      </c>
      <c r="Q1638" s="286">
        <v>1.2169536E-3</v>
      </c>
      <c r="R1638" s="286">
        <v>1.0606248000000001E-3</v>
      </c>
      <c r="S1638" s="286">
        <v>1.4417075000000001E-4</v>
      </c>
      <c r="T1638" s="219">
        <v>0</v>
      </c>
      <c r="U1638" s="219">
        <v>0</v>
      </c>
      <c r="V1638" s="219">
        <v>0</v>
      </c>
      <c r="W1638" s="286">
        <v>9.9182858999999996E-5</v>
      </c>
      <c r="X1638" s="219">
        <v>0</v>
      </c>
      <c r="Y1638" s="219">
        <v>2.0703237E-3</v>
      </c>
      <c r="Z1638" s="219">
        <v>0</v>
      </c>
      <c r="AA1638" s="219">
        <v>0</v>
      </c>
      <c r="AB1638" s="219">
        <v>0</v>
      </c>
      <c r="AC1638"/>
      <c r="AD1638" s="227">
        <f t="shared" si="378"/>
        <v>3.0146653999999998E-2</v>
      </c>
      <c r="AE1638" s="227">
        <f t="shared" si="379"/>
        <v>3.0569423499999999E-3</v>
      </c>
      <c r="AF1638" s="227">
        <f t="shared" si="380"/>
        <v>1.8521468000000001E-3</v>
      </c>
      <c r="AG1638" s="227">
        <f t="shared" si="381"/>
        <v>1.8521468000000001E-3</v>
      </c>
      <c r="AH1638" s="227">
        <f t="shared" si="382"/>
        <v>2.1695065589999998E-3</v>
      </c>
      <c r="AI1638"/>
      <c r="AJ1638">
        <v>2.8120848000000001</v>
      </c>
      <c r="AK1638" s="155">
        <v>2.1532084</v>
      </c>
      <c r="AL1638" s="155">
        <v>0.28683356999999998</v>
      </c>
      <c r="AM1638" s="155">
        <v>0</v>
      </c>
      <c r="AN1638" s="155">
        <v>1.1956819E-3</v>
      </c>
      <c r="AO1638" s="155">
        <v>0.32332386000000002</v>
      </c>
      <c r="AP1638" s="155">
        <v>4.7523286999999997E-2</v>
      </c>
      <c r="AQ1638"/>
      <c r="AR1638" s="156">
        <v>3.5345794000000001E-3</v>
      </c>
      <c r="AS1638" s="156">
        <v>3.3415521999999999E-3</v>
      </c>
      <c r="AT1638" s="156">
        <v>1.5755443000000001E-4</v>
      </c>
      <c r="AU1638" s="156">
        <v>3.5472746000000003E-5</v>
      </c>
      <c r="AV1638" s="282">
        <f t="shared" si="387"/>
        <v>2.00332867973E-7</v>
      </c>
      <c r="AW1638" s="282">
        <f t="shared" si="388"/>
        <v>5.8267171699299998E-10</v>
      </c>
      <c r="AX1638" s="283">
        <f t="shared" si="389"/>
        <v>4.9681716519000005E-3</v>
      </c>
      <c r="AY1638" s="157">
        <v>1.8650729999999999E-7</v>
      </c>
      <c r="AZ1638" s="157">
        <v>5.6273753999999996E-10</v>
      </c>
      <c r="BA1638" s="157">
        <v>1.5374793E-14</v>
      </c>
      <c r="BB1638" s="157">
        <v>0</v>
      </c>
      <c r="BC1638" s="157">
        <v>0</v>
      </c>
      <c r="BD1638" s="157">
        <v>2.8421972999999999E-11</v>
      </c>
      <c r="BE1638" s="157">
        <v>1.3797146E-8</v>
      </c>
      <c r="BF1638" s="157">
        <v>6.4815962000000004E-12</v>
      </c>
      <c r="BG1638" s="157">
        <v>1.3437206E-11</v>
      </c>
      <c r="BH1638" s="157">
        <v>0</v>
      </c>
      <c r="BI1638" s="157">
        <v>0</v>
      </c>
      <c r="BJ1638" s="157">
        <v>0</v>
      </c>
      <c r="BK1638" s="157">
        <v>0</v>
      </c>
      <c r="BL1638" s="157">
        <v>0</v>
      </c>
      <c r="BM1638" s="157">
        <v>0</v>
      </c>
      <c r="BN1638" s="157">
        <v>0</v>
      </c>
      <c r="BO1638" s="157">
        <v>0</v>
      </c>
      <c r="BP1638" s="157">
        <v>6.7881519000000001E-6</v>
      </c>
      <c r="BQ1638" s="157">
        <v>4.9613835000000004E-3</v>
      </c>
      <c r="BR1638" s="157">
        <v>0</v>
      </c>
      <c r="BS1638" s="157">
        <v>0</v>
      </c>
      <c r="BT1638" s="157">
        <v>0</v>
      </c>
      <c r="BU1638"/>
      <c r="BV1638" s="155">
        <v>9.0697884999999993E-6</v>
      </c>
      <c r="BW1638" s="155">
        <v>9.2640157000000001E-8</v>
      </c>
      <c r="BX1638" s="155">
        <v>5.6037912999999998E-6</v>
      </c>
      <c r="BY1638" s="155">
        <v>5.0494987999999998E-10</v>
      </c>
      <c r="BZ1638" s="155">
        <v>2.0535525999999999E-7</v>
      </c>
      <c r="CA1638" s="155">
        <v>0</v>
      </c>
      <c r="CB1638" s="155">
        <v>0</v>
      </c>
      <c r="CC1638" s="155">
        <v>0</v>
      </c>
      <c r="CD1638" s="155">
        <v>0</v>
      </c>
      <c r="CE1638" s="155">
        <v>1.5403581000000001E-9</v>
      </c>
      <c r="CF1638" s="155">
        <v>0</v>
      </c>
      <c r="CG1638" s="155">
        <v>0</v>
      </c>
      <c r="CH1638" s="155">
        <v>0</v>
      </c>
      <c r="CI1638" s="155">
        <v>2.0875776E-7</v>
      </c>
      <c r="CJ1638" s="155">
        <v>2.9571984999999999E-6</v>
      </c>
      <c r="CK1638" s="155">
        <v>1.2577618E-13</v>
      </c>
      <c r="CL1638" s="155">
        <v>0</v>
      </c>
      <c r="CM1638"/>
      <c r="CN1638" s="284">
        <v>0</v>
      </c>
      <c r="CO1638" s="284">
        <v>0.20097768999999999</v>
      </c>
      <c r="CP1638" s="285">
        <v>0</v>
      </c>
      <c r="CQ1638" s="284">
        <v>6.3383046000000005E-5</v>
      </c>
      <c r="CR1638" s="284">
        <v>0</v>
      </c>
      <c r="CS1638" s="284">
        <v>0</v>
      </c>
      <c r="CT1638" s="284">
        <v>7.4686881999999997E-6</v>
      </c>
      <c r="CU1638" s="284">
        <v>0</v>
      </c>
      <c r="CV1638" s="284">
        <v>0</v>
      </c>
      <c r="CW1638" s="284">
        <v>0</v>
      </c>
      <c r="CX1638"/>
      <c r="CY1638"/>
      <c r="CZ1638"/>
      <c r="DA1638"/>
      <c r="DB1638" s="212"/>
      <c r="DC1638" s="48"/>
      <c r="DD1638" s="48"/>
      <c r="DE1638" s="48"/>
      <c r="DF1638" s="48"/>
      <c r="DG1638" s="48"/>
      <c r="DH1638" s="48"/>
      <c r="DI1638" s="48"/>
      <c r="DJ1638" s="48"/>
      <c r="DK1638" s="48"/>
      <c r="DL1638" s="48"/>
    </row>
    <row r="1639" spans="1:116" ht="14.4">
      <c r="A1639" t="s">
        <v>3012</v>
      </c>
      <c r="B1639" s="188" t="s">
        <v>1379</v>
      </c>
      <c r="C1639" s="151" t="str">
        <f t="shared" ref="C1639:C1703" si="390">MID(A1639,1,12)</f>
        <v>B.046.06.112</v>
      </c>
      <c r="D1639" s="54" t="s">
        <v>1380</v>
      </c>
      <c r="E1639" s="150" t="s">
        <v>440</v>
      </c>
      <c r="F1639" s="153" t="str">
        <f t="shared" ref="F1639:F1703" si="391">MID(A1639, 21,85)</f>
        <v>Electricity Haryana production</v>
      </c>
      <c r="G1639" s="154">
        <f t="shared" si="377"/>
        <v>0.31210112000000001</v>
      </c>
      <c r="H1639"/>
      <c r="I1639"/>
      <c r="J1639" s="227">
        <f t="shared" si="383"/>
        <v>5.1202394638999997E-2</v>
      </c>
      <c r="K1639"/>
      <c r="L1639" s="280">
        <f t="shared" si="384"/>
        <v>1.7459983199999999E-3</v>
      </c>
      <c r="M1639" s="280">
        <f t="shared" si="385"/>
        <v>2.6259452200000002E-3</v>
      </c>
      <c r="N1639" s="281">
        <f t="shared" si="386"/>
        <v>1.5283099E-5</v>
      </c>
      <c r="O1639" s="280">
        <v>4.6815167999999997E-2</v>
      </c>
      <c r="P1639" s="219">
        <v>8.5732582000000001E-4</v>
      </c>
      <c r="Q1639" s="219">
        <v>1.7686194000000001E-3</v>
      </c>
      <c r="R1639" s="219">
        <v>1.5209485E-3</v>
      </c>
      <c r="S1639" s="286">
        <v>2.2504982000000001E-4</v>
      </c>
      <c r="T1639" s="219">
        <v>0</v>
      </c>
      <c r="U1639" s="219">
        <v>0</v>
      </c>
      <c r="V1639" s="219">
        <v>0</v>
      </c>
      <c r="W1639" s="286">
        <v>1.5283099E-5</v>
      </c>
      <c r="X1639" s="219">
        <v>0</v>
      </c>
      <c r="Y1639" s="219">
        <v>0</v>
      </c>
      <c r="Z1639" s="219">
        <v>0</v>
      </c>
      <c r="AA1639" s="219">
        <v>0</v>
      </c>
      <c r="AB1639" s="219">
        <v>0</v>
      </c>
      <c r="AC1639"/>
      <c r="AD1639" s="227">
        <f t="shared" si="378"/>
        <v>4.6815167999999997E-2</v>
      </c>
      <c r="AE1639" s="227">
        <f t="shared" si="379"/>
        <v>4.3719435400000001E-3</v>
      </c>
      <c r="AF1639" s="227">
        <f t="shared" si="380"/>
        <v>2.6259452200000002E-3</v>
      </c>
      <c r="AG1639" s="227">
        <f t="shared" si="381"/>
        <v>2.6259452200000002E-3</v>
      </c>
      <c r="AH1639" s="227">
        <f t="shared" si="382"/>
        <v>1.5283099E-5</v>
      </c>
      <c r="AI1639"/>
      <c r="AJ1639">
        <v>3.4553883999999999</v>
      </c>
      <c r="AK1639" s="155">
        <v>3.3433421999999999</v>
      </c>
      <c r="AL1639" s="155">
        <v>0</v>
      </c>
      <c r="AM1639" s="155">
        <v>0</v>
      </c>
      <c r="AN1639" s="155">
        <v>5.0218638000000003E-2</v>
      </c>
      <c r="AO1639" s="155">
        <v>5.2843057999999998E-2</v>
      </c>
      <c r="AP1639" s="155">
        <v>8.9845020999999997E-3</v>
      </c>
      <c r="AQ1639"/>
      <c r="AR1639" s="156">
        <v>5.4376182999999996E-3</v>
      </c>
      <c r="AS1639" s="156">
        <v>5.1502924999999996E-3</v>
      </c>
      <c r="AT1639" s="156">
        <v>2.4372179999999999E-4</v>
      </c>
      <c r="AU1639" s="156">
        <v>4.3603967999999997E-5</v>
      </c>
      <c r="AV1639" s="282">
        <f t="shared" si="387"/>
        <v>3.0877053544399997E-7</v>
      </c>
      <c r="AW1639" s="282">
        <f t="shared" si="388"/>
        <v>9.0133801523600007E-10</v>
      </c>
      <c r="AX1639" s="283">
        <f t="shared" si="389"/>
        <v>6.1069983521300003E-3</v>
      </c>
      <c r="AY1639" s="157">
        <v>2.8962983999999998E-7</v>
      </c>
      <c r="AZ1639" s="157">
        <v>8.7388314000000001E-10</v>
      </c>
      <c r="BA1639" s="157">
        <v>2.3875735999999999E-14</v>
      </c>
      <c r="BB1639" s="157">
        <v>0</v>
      </c>
      <c r="BC1639" s="157">
        <v>0</v>
      </c>
      <c r="BD1639" s="157">
        <v>4.0757444000000001E-11</v>
      </c>
      <c r="BE1639" s="157">
        <v>1.9099937999999999E-8</v>
      </c>
      <c r="BF1639" s="157">
        <v>9.2946854999999997E-12</v>
      </c>
      <c r="BG1639" s="157">
        <v>1.8136314E-11</v>
      </c>
      <c r="BH1639" s="157">
        <v>0</v>
      </c>
      <c r="BI1639" s="157">
        <v>0</v>
      </c>
      <c r="BJ1639" s="157">
        <v>0</v>
      </c>
      <c r="BK1639" s="157">
        <v>0</v>
      </c>
      <c r="BL1639" s="157">
        <v>0</v>
      </c>
      <c r="BM1639" s="157">
        <v>0</v>
      </c>
      <c r="BN1639" s="157">
        <v>0</v>
      </c>
      <c r="BO1639" s="157">
        <v>0</v>
      </c>
      <c r="BP1639" s="157">
        <v>5.8585212999999997E-7</v>
      </c>
      <c r="BQ1639" s="157">
        <v>6.1064125E-3</v>
      </c>
      <c r="BR1639" s="157">
        <v>0</v>
      </c>
      <c r="BS1639" s="157">
        <v>0</v>
      </c>
      <c r="BT1639" s="157">
        <v>0</v>
      </c>
      <c r="BU1639"/>
      <c r="BV1639" s="155">
        <v>1.3469428999999999E-5</v>
      </c>
      <c r="BW1639" s="155">
        <v>1.2503723E-7</v>
      </c>
      <c r="BX1639" s="155">
        <v>8.7022074E-6</v>
      </c>
      <c r="BY1639" s="155">
        <v>7.2410409000000003E-10</v>
      </c>
      <c r="BZ1639" s="155">
        <v>3.0443509000000002E-7</v>
      </c>
      <c r="CA1639" s="155">
        <v>0</v>
      </c>
      <c r="CB1639" s="155">
        <v>0</v>
      </c>
      <c r="CC1639" s="155">
        <v>0</v>
      </c>
      <c r="CD1639" s="155">
        <v>0</v>
      </c>
      <c r="CE1639" s="155">
        <v>2.2088916999999999E-9</v>
      </c>
      <c r="CF1639" s="155">
        <v>0</v>
      </c>
      <c r="CG1639" s="155">
        <v>0</v>
      </c>
      <c r="CH1639" s="155">
        <v>0</v>
      </c>
      <c r="CI1639" s="155">
        <v>2.9885413000000001E-7</v>
      </c>
      <c r="CJ1639" s="155">
        <v>4.0359625999999998E-6</v>
      </c>
      <c r="CK1639" s="155">
        <v>1.9380866E-14</v>
      </c>
      <c r="CL1639" s="155">
        <v>0</v>
      </c>
      <c r="CM1639"/>
      <c r="CN1639" s="284">
        <v>0</v>
      </c>
      <c r="CO1639" s="284">
        <v>0.31210112000000001</v>
      </c>
      <c r="CP1639" s="285">
        <v>0</v>
      </c>
      <c r="CQ1639" s="284">
        <v>8.5548651999999998E-5</v>
      </c>
      <c r="CR1639" s="284">
        <v>0</v>
      </c>
      <c r="CS1639" s="284">
        <v>0</v>
      </c>
      <c r="CT1639" s="284">
        <v>1.0840186999999999E-5</v>
      </c>
      <c r="CU1639" s="284">
        <v>0</v>
      </c>
      <c r="CV1639" s="284">
        <v>0</v>
      </c>
      <c r="CW1639" s="284">
        <v>0</v>
      </c>
      <c r="CX1639"/>
      <c r="CY1639"/>
      <c r="CZ1639"/>
      <c r="DA1639"/>
      <c r="DB1639" s="212"/>
      <c r="DC1639" s="48"/>
      <c r="DD1639" s="48"/>
      <c r="DE1639" s="48"/>
      <c r="DF1639" s="48"/>
      <c r="DG1639" s="48"/>
      <c r="DH1639" s="48"/>
      <c r="DI1639" s="48"/>
      <c r="DJ1639" s="48"/>
      <c r="DK1639" s="48"/>
      <c r="DL1639" s="48"/>
    </row>
    <row r="1640" spans="1:116" ht="14.4">
      <c r="A1640" t="s">
        <v>3013</v>
      </c>
      <c r="B1640" s="188" t="s">
        <v>1379</v>
      </c>
      <c r="C1640" s="151" t="str">
        <f t="shared" si="390"/>
        <v>B.046.06.113</v>
      </c>
      <c r="D1640" s="54" t="s">
        <v>1380</v>
      </c>
      <c r="E1640" s="150" t="s">
        <v>440</v>
      </c>
      <c r="F1640" s="153" t="str">
        <f t="shared" si="391"/>
        <v>Electricity Himachal Pradesh production</v>
      </c>
      <c r="G1640" s="154">
        <f t="shared" ref="G1640:G1704" si="392">O1640/0.15</f>
        <v>2.3673392666666666E-3</v>
      </c>
      <c r="H1640"/>
      <c r="I1640"/>
      <c r="J1640" s="227">
        <f t="shared" si="383"/>
        <v>5.9021077791199998E-4</v>
      </c>
      <c r="K1640"/>
      <c r="L1640" s="280">
        <f t="shared" si="384"/>
        <v>7.3682681140000004E-6</v>
      </c>
      <c r="M1640" s="280">
        <f t="shared" si="385"/>
        <v>1.9035979799999997E-7</v>
      </c>
      <c r="N1640" s="281">
        <f t="shared" si="386"/>
        <v>2.2755126000000001E-4</v>
      </c>
      <c r="O1640" s="280">
        <v>3.5510088999999998E-4</v>
      </c>
      <c r="P1640" s="286">
        <v>1.0326815999999999E-7</v>
      </c>
      <c r="Q1640" s="286">
        <v>8.7091637999999994E-8</v>
      </c>
      <c r="R1640" s="286">
        <v>6.9187714000000005E-8</v>
      </c>
      <c r="S1640" s="286">
        <v>7.2990804000000002E-6</v>
      </c>
      <c r="T1640" s="219">
        <v>0</v>
      </c>
      <c r="U1640" s="219">
        <v>0</v>
      </c>
      <c r="V1640" s="219">
        <v>0</v>
      </c>
      <c r="W1640" s="286">
        <v>2.2755126000000001E-4</v>
      </c>
      <c r="X1640" s="219">
        <v>0</v>
      </c>
      <c r="Y1640" s="219">
        <v>0</v>
      </c>
      <c r="Z1640" s="219">
        <v>0</v>
      </c>
      <c r="AA1640" s="219">
        <v>0</v>
      </c>
      <c r="AB1640" s="219">
        <v>0</v>
      </c>
      <c r="AC1640"/>
      <c r="AD1640" s="227">
        <f t="shared" si="378"/>
        <v>3.5510088999999998E-4</v>
      </c>
      <c r="AE1640" s="227">
        <f t="shared" si="379"/>
        <v>7.5586279120000004E-6</v>
      </c>
      <c r="AF1640" s="227">
        <f t="shared" si="380"/>
        <v>1.9035979799999997E-7</v>
      </c>
      <c r="AG1640" s="227">
        <f t="shared" si="381"/>
        <v>1.9035979799999997E-7</v>
      </c>
      <c r="AH1640" s="227">
        <f t="shared" si="382"/>
        <v>2.2755126000000001E-4</v>
      </c>
      <c r="AI1640"/>
      <c r="AJ1640">
        <v>1.1821713</v>
      </c>
      <c r="AK1640" s="155">
        <v>0</v>
      </c>
      <c r="AL1640" s="155">
        <v>0</v>
      </c>
      <c r="AM1640" s="155">
        <v>0</v>
      </c>
      <c r="AN1640" s="155">
        <v>0</v>
      </c>
      <c r="AO1640" s="155">
        <v>2.3643427E-3</v>
      </c>
      <c r="AP1640" s="155">
        <v>1.1798070000000001</v>
      </c>
      <c r="AQ1640"/>
      <c r="AR1640" s="156">
        <v>4.0440569999999998E-5</v>
      </c>
      <c r="AS1640" s="156">
        <v>3.8585175999999999E-5</v>
      </c>
      <c r="AT1640" s="156">
        <v>1.7931139000000001E-6</v>
      </c>
      <c r="AU1640" s="156">
        <v>6.2280781E-8</v>
      </c>
      <c r="AV1640" s="282">
        <f t="shared" si="387"/>
        <v>2.3132599140499E-9</v>
      </c>
      <c r="AW1640" s="282">
        <f t="shared" si="388"/>
        <v>6.6313384034599997E-12</v>
      </c>
      <c r="AX1640" s="283">
        <f t="shared" si="389"/>
        <v>8.7227984999999998E-6</v>
      </c>
      <c r="AY1640" s="157">
        <v>2.1968908000000001E-9</v>
      </c>
      <c r="AZ1640" s="157">
        <v>6.6285498999999996E-12</v>
      </c>
      <c r="BA1640" s="157">
        <v>1.8110145000000001E-16</v>
      </c>
      <c r="BB1640" s="157">
        <v>0</v>
      </c>
      <c r="BC1640" s="157">
        <v>0</v>
      </c>
      <c r="BD1640" s="157">
        <v>1.8540498999999998E-15</v>
      </c>
      <c r="BE1640" s="157">
        <v>1.1636726E-10</v>
      </c>
      <c r="BF1640" s="157">
        <v>4.2281381000000002E-16</v>
      </c>
      <c r="BG1640" s="157">
        <v>2.1845882000000002E-15</v>
      </c>
      <c r="BH1640" s="157">
        <v>0</v>
      </c>
      <c r="BI1640" s="157">
        <v>0</v>
      </c>
      <c r="BJ1640" s="157">
        <v>0</v>
      </c>
      <c r="BK1640" s="157">
        <v>0</v>
      </c>
      <c r="BL1640" s="157">
        <v>0</v>
      </c>
      <c r="BM1640" s="157">
        <v>0</v>
      </c>
      <c r="BN1640" s="157">
        <v>0</v>
      </c>
      <c r="BO1640" s="157">
        <v>0</v>
      </c>
      <c r="BP1640" s="157">
        <v>8.7227984999999998E-6</v>
      </c>
      <c r="BQ1640" s="157">
        <v>0</v>
      </c>
      <c r="BR1640" s="157">
        <v>0</v>
      </c>
      <c r="BS1640" s="157">
        <v>0</v>
      </c>
      <c r="BT1640" s="157">
        <v>0</v>
      </c>
      <c r="BU1640"/>
      <c r="BV1640" s="155">
        <v>7.2583054000000006E-8</v>
      </c>
      <c r="BW1640" s="155">
        <v>1.5061210999999999E-11</v>
      </c>
      <c r="BX1640" s="155">
        <v>6.6007700000000002E-8</v>
      </c>
      <c r="BY1640" s="155">
        <v>3.2939383E-14</v>
      </c>
      <c r="BZ1640" s="155">
        <v>6.5456683999999997E-9</v>
      </c>
      <c r="CA1640" s="155">
        <v>0</v>
      </c>
      <c r="CB1640" s="155">
        <v>0</v>
      </c>
      <c r="CC1640" s="155">
        <v>0</v>
      </c>
      <c r="CD1640" s="155">
        <v>0</v>
      </c>
      <c r="CE1640" s="155">
        <v>1.0048214E-13</v>
      </c>
      <c r="CF1640" s="155">
        <v>0</v>
      </c>
      <c r="CG1640" s="155">
        <v>0</v>
      </c>
      <c r="CH1640" s="155">
        <v>0</v>
      </c>
      <c r="CI1640" s="155">
        <v>1.4203278000000001E-11</v>
      </c>
      <c r="CJ1640" s="155">
        <v>0</v>
      </c>
      <c r="CK1640" s="155">
        <v>2.8856324999999999E-13</v>
      </c>
      <c r="CL1640" s="155">
        <v>0</v>
      </c>
      <c r="CM1640"/>
      <c r="CN1640" s="284">
        <v>0</v>
      </c>
      <c r="CO1640" s="284">
        <v>2.3673392000000001E-3</v>
      </c>
      <c r="CP1640" s="285">
        <v>0</v>
      </c>
      <c r="CQ1640" s="284">
        <v>1.0304661E-8</v>
      </c>
      <c r="CR1640" s="284">
        <v>0</v>
      </c>
      <c r="CS1640" s="284">
        <v>0</v>
      </c>
      <c r="CT1640" s="284">
        <v>1.8265167999999999E-7</v>
      </c>
      <c r="CU1640" s="284">
        <v>0</v>
      </c>
      <c r="CV1640" s="284">
        <v>0</v>
      </c>
      <c r="CW1640" s="284">
        <v>0</v>
      </c>
      <c r="CX1640"/>
      <c r="CY1640"/>
      <c r="CZ1640"/>
      <c r="DA1640"/>
      <c r="DB1640" s="212"/>
      <c r="DC1640" s="48"/>
      <c r="DD1640" s="48"/>
      <c r="DE1640" s="48"/>
      <c r="DF1640" s="48"/>
      <c r="DG1640" s="48"/>
      <c r="DH1640" s="48"/>
      <c r="DI1640" s="48"/>
      <c r="DJ1640" s="48"/>
      <c r="DK1640" s="48"/>
      <c r="DL1640" s="48"/>
    </row>
    <row r="1641" spans="1:116" ht="14.4">
      <c r="A1641" t="s">
        <v>3014</v>
      </c>
      <c r="B1641" s="188" t="s">
        <v>1379</v>
      </c>
      <c r="C1641" s="151" t="str">
        <f t="shared" si="390"/>
        <v>B.046.06.114</v>
      </c>
      <c r="D1641" s="54" t="s">
        <v>1380</v>
      </c>
      <c r="E1641" s="150" t="s">
        <v>440</v>
      </c>
      <c r="F1641" s="153" t="str">
        <f t="shared" si="391"/>
        <v>Electricity Jammu &amp; Kashmir and Ladajh production</v>
      </c>
      <c r="G1641" s="154">
        <f t="shared" si="392"/>
        <v>2.3643426666666669E-3</v>
      </c>
      <c r="H1641"/>
      <c r="I1641"/>
      <c r="J1641" s="227">
        <f t="shared" si="383"/>
        <v>5.8933061079999999E-4</v>
      </c>
      <c r="K1641"/>
      <c r="L1641" s="280">
        <f t="shared" si="384"/>
        <v>7.3003808000000002E-6</v>
      </c>
      <c r="M1641" s="280">
        <f t="shared" si="385"/>
        <v>0</v>
      </c>
      <c r="N1641" s="281">
        <f t="shared" si="386"/>
        <v>2.2737882999999999E-4</v>
      </c>
      <c r="O1641" s="280">
        <v>3.5465140000000002E-4</v>
      </c>
      <c r="P1641" s="219">
        <v>0</v>
      </c>
      <c r="Q1641" s="219">
        <v>0</v>
      </c>
      <c r="R1641" s="219">
        <v>0</v>
      </c>
      <c r="S1641" s="286">
        <v>7.3003808000000002E-6</v>
      </c>
      <c r="T1641" s="219">
        <v>0</v>
      </c>
      <c r="U1641" s="219">
        <v>0</v>
      </c>
      <c r="V1641" s="219">
        <v>0</v>
      </c>
      <c r="W1641" s="219">
        <v>2.2737882999999999E-4</v>
      </c>
      <c r="X1641" s="219">
        <v>0</v>
      </c>
      <c r="Y1641" s="219">
        <v>0</v>
      </c>
      <c r="Z1641" s="219">
        <v>0</v>
      </c>
      <c r="AA1641" s="219">
        <v>0</v>
      </c>
      <c r="AB1641" s="219">
        <v>0</v>
      </c>
      <c r="AC1641"/>
      <c r="AD1641" s="227">
        <f t="shared" si="378"/>
        <v>3.5465140000000002E-4</v>
      </c>
      <c r="AE1641" s="227">
        <f t="shared" si="379"/>
        <v>7.3003808000000002E-6</v>
      </c>
      <c r="AF1641" s="227">
        <f t="shared" si="380"/>
        <v>0</v>
      </c>
      <c r="AG1641" s="227">
        <f t="shared" si="381"/>
        <v>0</v>
      </c>
      <c r="AH1641" s="227">
        <f t="shared" si="382"/>
        <v>2.2737882999999999E-4</v>
      </c>
      <c r="AI1641"/>
      <c r="AJ1641">
        <v>1.1821713</v>
      </c>
      <c r="AK1641" s="155">
        <v>0</v>
      </c>
      <c r="AL1641" s="155">
        <v>0</v>
      </c>
      <c r="AM1641" s="155">
        <v>0</v>
      </c>
      <c r="AN1641" s="155">
        <v>0</v>
      </c>
      <c r="AO1641" s="155">
        <v>0</v>
      </c>
      <c r="AP1641" s="155">
        <v>1.1821713</v>
      </c>
      <c r="AQ1641"/>
      <c r="AR1641" s="156">
        <v>4.0360191999999998E-5</v>
      </c>
      <c r="AS1641" s="156">
        <v>3.8507818E-5</v>
      </c>
      <c r="AT1641" s="156">
        <v>1.7901400000000001E-6</v>
      </c>
      <c r="AU1641" s="156">
        <v>6.2233586999999997E-8</v>
      </c>
      <c r="AV1641" s="282">
        <f t="shared" si="387"/>
        <v>2.30862221E-9</v>
      </c>
      <c r="AW1641" s="282">
        <f t="shared" si="388"/>
        <v>6.6203402722100004E-12</v>
      </c>
      <c r="AX1641" s="283">
        <f t="shared" si="389"/>
        <v>8.7161885999999998E-6</v>
      </c>
      <c r="AY1641" s="157">
        <v>2.19411E-9</v>
      </c>
      <c r="AZ1641" s="157">
        <v>6.6201594000000004E-12</v>
      </c>
      <c r="BA1641" s="157">
        <v>1.8087220999999999E-16</v>
      </c>
      <c r="BB1641" s="157">
        <v>0</v>
      </c>
      <c r="BC1641" s="157">
        <v>0</v>
      </c>
      <c r="BD1641" s="157">
        <v>0</v>
      </c>
      <c r="BE1641" s="157">
        <v>1.1451221E-10</v>
      </c>
      <c r="BF1641" s="157">
        <v>0</v>
      </c>
      <c r="BG1641" s="157">
        <v>0</v>
      </c>
      <c r="BH1641" s="157">
        <v>0</v>
      </c>
      <c r="BI1641" s="157">
        <v>0</v>
      </c>
      <c r="BJ1641" s="157">
        <v>0</v>
      </c>
      <c r="BK1641" s="157">
        <v>0</v>
      </c>
      <c r="BL1641" s="157">
        <v>0</v>
      </c>
      <c r="BM1641" s="157">
        <v>0</v>
      </c>
      <c r="BN1641" s="157">
        <v>0</v>
      </c>
      <c r="BO1641" s="157">
        <v>0</v>
      </c>
      <c r="BP1641" s="157">
        <v>8.7161885999999998E-6</v>
      </c>
      <c r="BQ1641" s="157">
        <v>0</v>
      </c>
      <c r="BR1641" s="157">
        <v>0</v>
      </c>
      <c r="BS1641" s="157">
        <v>0</v>
      </c>
      <c r="BT1641" s="157">
        <v>0</v>
      </c>
      <c r="BU1641"/>
      <c r="BV1641" s="155">
        <v>7.2458860999999999E-8</v>
      </c>
      <c r="BW1641" s="155">
        <v>0</v>
      </c>
      <c r="BX1641" s="155">
        <v>6.5924147000000006E-8</v>
      </c>
      <c r="BY1641" s="155">
        <v>0</v>
      </c>
      <c r="BZ1641" s="155">
        <v>6.5344260000000001E-9</v>
      </c>
      <c r="CA1641" s="155">
        <v>0</v>
      </c>
      <c r="CB1641" s="155">
        <v>0</v>
      </c>
      <c r="CC1641" s="155">
        <v>0</v>
      </c>
      <c r="CD1641" s="155">
        <v>0</v>
      </c>
      <c r="CE1641" s="155">
        <v>0</v>
      </c>
      <c r="CF1641" s="155">
        <v>0</v>
      </c>
      <c r="CG1641" s="155">
        <v>0</v>
      </c>
      <c r="CH1641" s="155">
        <v>0</v>
      </c>
      <c r="CI1641" s="155">
        <v>0</v>
      </c>
      <c r="CJ1641" s="155">
        <v>0</v>
      </c>
      <c r="CK1641" s="155">
        <v>2.8834458000000002E-13</v>
      </c>
      <c r="CL1641" s="155">
        <v>0</v>
      </c>
      <c r="CM1641"/>
      <c r="CN1641" s="284">
        <v>0</v>
      </c>
      <c r="CO1641" s="284">
        <v>2.3643427E-3</v>
      </c>
      <c r="CP1641" s="285">
        <v>0</v>
      </c>
      <c r="CQ1641" s="284">
        <v>0</v>
      </c>
      <c r="CR1641" s="284">
        <v>0</v>
      </c>
      <c r="CS1641" s="284">
        <v>0</v>
      </c>
      <c r="CT1641" s="284">
        <v>1.8205438E-7</v>
      </c>
      <c r="CU1641" s="284">
        <v>0</v>
      </c>
      <c r="CV1641" s="284">
        <v>0</v>
      </c>
      <c r="CW1641" s="284">
        <v>0</v>
      </c>
      <c r="CX1641"/>
      <c r="CY1641"/>
      <c r="CZ1641"/>
      <c r="DA1641"/>
      <c r="DB1641" s="212"/>
      <c r="DC1641" s="48"/>
      <c r="DD1641" s="48"/>
      <c r="DE1641" s="48"/>
      <c r="DF1641" s="48"/>
      <c r="DG1641" s="48"/>
      <c r="DH1641" s="48"/>
      <c r="DI1641" s="48"/>
      <c r="DJ1641" s="48"/>
      <c r="DK1641" s="48"/>
      <c r="DL1641" s="48"/>
    </row>
    <row r="1642" spans="1:116" ht="14.4">
      <c r="A1642" t="s">
        <v>3015</v>
      </c>
      <c r="B1642" s="188" t="s">
        <v>1379</v>
      </c>
      <c r="C1642" s="151" t="str">
        <f t="shared" si="390"/>
        <v>B.046.06.115</v>
      </c>
      <c r="D1642" s="54" t="s">
        <v>1380</v>
      </c>
      <c r="E1642" s="150" t="s">
        <v>440</v>
      </c>
      <c r="F1642" s="153" t="str">
        <f t="shared" si="391"/>
        <v>Electricity Jharkhand production</v>
      </c>
      <c r="G1642" s="154">
        <f t="shared" si="392"/>
        <v>0.33190467333333334</v>
      </c>
      <c r="H1642"/>
      <c r="I1642"/>
      <c r="J1642" s="227">
        <f t="shared" si="383"/>
        <v>5.4261476382400003E-2</v>
      </c>
      <c r="K1642"/>
      <c r="L1642" s="280">
        <f t="shared" si="384"/>
        <v>1.7858560299999998E-3</v>
      </c>
      <c r="M1642" s="280">
        <f t="shared" si="385"/>
        <v>2.68833869E-3</v>
      </c>
      <c r="N1642" s="281">
        <f t="shared" si="386"/>
        <v>1.5806623999999999E-6</v>
      </c>
      <c r="O1642" s="280">
        <v>4.9785701000000002E-2</v>
      </c>
      <c r="P1642" s="286">
        <v>8.6170139000000005E-4</v>
      </c>
      <c r="Q1642" s="286">
        <v>1.8266373E-3</v>
      </c>
      <c r="R1642" s="286">
        <v>1.5703316999999999E-3</v>
      </c>
      <c r="S1642" s="286">
        <v>2.1552432999999999E-4</v>
      </c>
      <c r="T1642" s="219">
        <v>0</v>
      </c>
      <c r="U1642" s="219">
        <v>0</v>
      </c>
      <c r="V1642" s="219">
        <v>0</v>
      </c>
      <c r="W1642" s="286">
        <v>1.5806623999999999E-6</v>
      </c>
      <c r="X1642" s="219">
        <v>0</v>
      </c>
      <c r="Y1642" s="219">
        <v>0</v>
      </c>
      <c r="Z1642" s="219">
        <v>0</v>
      </c>
      <c r="AA1642" s="219">
        <v>0</v>
      </c>
      <c r="AB1642" s="219">
        <v>0</v>
      </c>
      <c r="AC1642"/>
      <c r="AD1642" s="227">
        <f t="shared" si="378"/>
        <v>4.9785701000000002E-2</v>
      </c>
      <c r="AE1642" s="227">
        <f t="shared" si="379"/>
        <v>4.4741947200000005E-3</v>
      </c>
      <c r="AF1642" s="227">
        <f t="shared" si="380"/>
        <v>2.68833869E-3</v>
      </c>
      <c r="AG1642" s="227">
        <f t="shared" si="381"/>
        <v>2.68833869E-3</v>
      </c>
      <c r="AH1642" s="227">
        <f t="shared" si="382"/>
        <v>1.5806623999999999E-6</v>
      </c>
      <c r="AI1642"/>
      <c r="AJ1642">
        <v>3.5639831000000002</v>
      </c>
      <c r="AK1642" s="155">
        <v>3.5559443000000002</v>
      </c>
      <c r="AL1642" s="155">
        <v>0</v>
      </c>
      <c r="AM1642" s="155">
        <v>0</v>
      </c>
      <c r="AN1642" s="155">
        <v>0</v>
      </c>
      <c r="AO1642" s="155">
        <v>4.7286852999999998E-4</v>
      </c>
      <c r="AP1642" s="155">
        <v>7.5658964999999996E-3</v>
      </c>
      <c r="AQ1642"/>
      <c r="AR1642" s="156">
        <v>5.7600200999999998E-3</v>
      </c>
      <c r="AS1642" s="156">
        <v>5.4556878000000001E-3</v>
      </c>
      <c r="AT1642" s="156">
        <v>2.5882250999999999E-4</v>
      </c>
      <c r="AU1642" s="156">
        <v>4.5509810999999999E-5</v>
      </c>
      <c r="AV1642" s="282">
        <f t="shared" si="387"/>
        <v>3.2707960878299995E-7</v>
      </c>
      <c r="AW1642" s="282">
        <f t="shared" si="388"/>
        <v>9.571838289080001E-10</v>
      </c>
      <c r="AX1642" s="283">
        <f t="shared" si="389"/>
        <v>6.3739230920580002E-3</v>
      </c>
      <c r="AY1642" s="157">
        <v>3.0800753999999999E-7</v>
      </c>
      <c r="AZ1642" s="157">
        <v>9.2933309000000005E-10</v>
      </c>
      <c r="BA1642" s="157">
        <v>2.5390708000000002E-14</v>
      </c>
      <c r="BB1642" s="157">
        <v>0</v>
      </c>
      <c r="BC1642" s="157">
        <v>0</v>
      </c>
      <c r="BD1642" s="157">
        <v>4.2080782999999998E-11</v>
      </c>
      <c r="BE1642" s="157">
        <v>1.9029987999999998E-8</v>
      </c>
      <c r="BF1642" s="157">
        <v>9.5964711999999997E-12</v>
      </c>
      <c r="BG1642" s="157">
        <v>1.8228876999999999E-11</v>
      </c>
      <c r="BH1642" s="157">
        <v>0</v>
      </c>
      <c r="BI1642" s="157">
        <v>0</v>
      </c>
      <c r="BJ1642" s="157">
        <v>0</v>
      </c>
      <c r="BK1642" s="157">
        <v>0</v>
      </c>
      <c r="BL1642" s="157">
        <v>0</v>
      </c>
      <c r="BM1642" s="157">
        <v>0</v>
      </c>
      <c r="BN1642" s="157">
        <v>0</v>
      </c>
      <c r="BO1642" s="157">
        <v>0</v>
      </c>
      <c r="BP1642" s="157">
        <v>6.0592058000000003E-8</v>
      </c>
      <c r="BQ1642" s="157">
        <v>6.3738624999999998E-3</v>
      </c>
      <c r="BR1642" s="157">
        <v>0</v>
      </c>
      <c r="BS1642" s="157">
        <v>0</v>
      </c>
      <c r="BT1642" s="157">
        <v>0</v>
      </c>
      <c r="BU1642"/>
      <c r="BV1642" s="155">
        <v>1.4281546E-5</v>
      </c>
      <c r="BW1642" s="155">
        <v>1.2567539E-7</v>
      </c>
      <c r="BX1642" s="155">
        <v>9.2543829999999992E-6</v>
      </c>
      <c r="BY1642" s="155">
        <v>7.4761475999999997E-10</v>
      </c>
      <c r="BZ1642" s="155">
        <v>2.9643468999999998E-7</v>
      </c>
      <c r="CA1642" s="155">
        <v>0</v>
      </c>
      <c r="CB1642" s="155">
        <v>0</v>
      </c>
      <c r="CC1642" s="155">
        <v>0</v>
      </c>
      <c r="CD1642" s="155">
        <v>0</v>
      </c>
      <c r="CE1642" s="155">
        <v>2.2806114000000001E-9</v>
      </c>
      <c r="CF1642" s="155">
        <v>0</v>
      </c>
      <c r="CG1642" s="155">
        <v>0</v>
      </c>
      <c r="CH1642" s="155">
        <v>0</v>
      </c>
      <c r="CI1642" s="155">
        <v>3.0833540999999999E-7</v>
      </c>
      <c r="CJ1642" s="155">
        <v>4.2936890999999999E-6</v>
      </c>
      <c r="CK1642" s="155">
        <v>2.0044761000000001E-15</v>
      </c>
      <c r="CL1642" s="155">
        <v>0</v>
      </c>
      <c r="CM1642"/>
      <c r="CN1642" s="284">
        <v>0</v>
      </c>
      <c r="CO1642" s="284">
        <v>0.33190467000000001</v>
      </c>
      <c r="CP1642" s="285">
        <v>0</v>
      </c>
      <c r="CQ1642" s="284">
        <v>8.5985270999999999E-5</v>
      </c>
      <c r="CR1642" s="284">
        <v>0</v>
      </c>
      <c r="CS1642" s="284">
        <v>0</v>
      </c>
      <c r="CT1642" s="284">
        <v>1.0629325999999999E-5</v>
      </c>
      <c r="CU1642" s="284">
        <v>0</v>
      </c>
      <c r="CV1642" s="284">
        <v>0</v>
      </c>
      <c r="CW1642" s="284">
        <v>0</v>
      </c>
      <c r="CX1642"/>
      <c r="CY1642"/>
      <c r="CZ1642"/>
      <c r="DA1642"/>
      <c r="DB1642" s="212"/>
      <c r="DC1642" s="48"/>
      <c r="DD1642" s="48"/>
      <c r="DE1642" s="48"/>
      <c r="DF1642" s="48"/>
      <c r="DG1642" s="48"/>
      <c r="DH1642" s="48"/>
      <c r="DI1642" s="48"/>
      <c r="DJ1642" s="48"/>
      <c r="DK1642" s="48"/>
      <c r="DL1642" s="48"/>
    </row>
    <row r="1643" spans="1:116" ht="14.4">
      <c r="A1643" t="s">
        <v>3016</v>
      </c>
      <c r="B1643" s="188" t="s">
        <v>1379</v>
      </c>
      <c r="C1643" s="151" t="str">
        <f t="shared" si="390"/>
        <v>B.046.06.116</v>
      </c>
      <c r="D1643" s="54" t="s">
        <v>1380</v>
      </c>
      <c r="E1643" s="150" t="s">
        <v>440</v>
      </c>
      <c r="F1643" s="153" t="str">
        <f t="shared" si="391"/>
        <v>Electricity Karnataka production</v>
      </c>
      <c r="G1643" s="154">
        <f t="shared" si="392"/>
        <v>0.15444340000000001</v>
      </c>
      <c r="H1643"/>
      <c r="I1643"/>
      <c r="J1643" s="227">
        <f t="shared" si="383"/>
        <v>2.8059900419999999E-2</v>
      </c>
      <c r="K1643"/>
      <c r="L1643" s="280">
        <f t="shared" si="384"/>
        <v>9.5615006999999995E-4</v>
      </c>
      <c r="M1643" s="280">
        <f t="shared" si="385"/>
        <v>1.4851243599999999E-3</v>
      </c>
      <c r="N1643" s="281">
        <f t="shared" si="386"/>
        <v>2.4521159899999999E-3</v>
      </c>
      <c r="O1643" s="280">
        <v>2.3166510000000001E-2</v>
      </c>
      <c r="P1643" s="219">
        <v>5.4033363999999998E-4</v>
      </c>
      <c r="Q1643" s="219">
        <v>9.4479071999999998E-4</v>
      </c>
      <c r="R1643" s="219">
        <v>8.1140528999999999E-4</v>
      </c>
      <c r="S1643" s="219">
        <v>1.4474478000000001E-4</v>
      </c>
      <c r="T1643" s="219">
        <v>0</v>
      </c>
      <c r="U1643" s="219">
        <v>0</v>
      </c>
      <c r="V1643" s="219">
        <v>0</v>
      </c>
      <c r="W1643" s="286">
        <v>1.2846149000000001E-4</v>
      </c>
      <c r="X1643" s="219">
        <v>0</v>
      </c>
      <c r="Y1643" s="219">
        <v>2.3236544999999998E-3</v>
      </c>
      <c r="Z1643" s="219">
        <v>0</v>
      </c>
      <c r="AA1643" s="219">
        <v>0</v>
      </c>
      <c r="AB1643" s="219">
        <v>0</v>
      </c>
      <c r="AC1643"/>
      <c r="AD1643" s="227">
        <f t="shared" si="378"/>
        <v>2.3166510000000001E-2</v>
      </c>
      <c r="AE1643" s="227">
        <f t="shared" si="379"/>
        <v>2.4412744299999998E-3</v>
      </c>
      <c r="AF1643" s="227">
        <f t="shared" si="380"/>
        <v>1.4851243599999999E-3</v>
      </c>
      <c r="AG1643" s="227">
        <f t="shared" si="381"/>
        <v>1.4851243599999999E-3</v>
      </c>
      <c r="AH1643" s="227">
        <f t="shared" si="382"/>
        <v>2.4521159899999999E-3</v>
      </c>
      <c r="AI1643"/>
      <c r="AJ1643">
        <v>2.5789126000000002</v>
      </c>
      <c r="AK1643" s="155">
        <v>1.6369087</v>
      </c>
      <c r="AL1643" s="155">
        <v>0.32193135000000001</v>
      </c>
      <c r="AM1643" s="155">
        <v>0</v>
      </c>
      <c r="AN1643" s="155">
        <v>0.10322720000000001</v>
      </c>
      <c r="AO1643" s="155">
        <v>0.34767659000000001</v>
      </c>
      <c r="AP1643" s="155">
        <v>0.16916871999999999</v>
      </c>
      <c r="AQ1643"/>
      <c r="AR1643" s="156">
        <v>2.7349249E-3</v>
      </c>
      <c r="AS1643" s="156">
        <v>2.5925495000000002E-3</v>
      </c>
      <c r="AT1643" s="156">
        <v>1.2136699E-4</v>
      </c>
      <c r="AU1643" s="156">
        <v>2.1008433000000001E-5</v>
      </c>
      <c r="AV1643" s="282">
        <f t="shared" si="387"/>
        <v>1.5542862354099999E-7</v>
      </c>
      <c r="AW1643" s="282">
        <f t="shared" si="388"/>
        <v>4.4884241082000002E-10</v>
      </c>
      <c r="AX1643" s="283">
        <f t="shared" si="389"/>
        <v>2.9423575924000002E-3</v>
      </c>
      <c r="AY1643" s="157">
        <v>1.4332347E-7</v>
      </c>
      <c r="AZ1643" s="157">
        <v>4.3244151000000001E-10</v>
      </c>
      <c r="BA1643" s="157">
        <v>1.181492E-14</v>
      </c>
      <c r="BB1643" s="157">
        <v>0</v>
      </c>
      <c r="BC1643" s="157">
        <v>0</v>
      </c>
      <c r="BD1643" s="157">
        <v>2.1743540999999999E-11</v>
      </c>
      <c r="BE1643" s="157">
        <v>1.208341E-8</v>
      </c>
      <c r="BF1643" s="157">
        <v>4.9585878999999998E-12</v>
      </c>
      <c r="BG1643" s="157">
        <v>1.1430497999999999E-11</v>
      </c>
      <c r="BH1643" s="157">
        <v>0</v>
      </c>
      <c r="BI1643" s="157">
        <v>0</v>
      </c>
      <c r="BJ1643" s="157">
        <v>0</v>
      </c>
      <c r="BK1643" s="157">
        <v>0</v>
      </c>
      <c r="BL1643" s="157">
        <v>0</v>
      </c>
      <c r="BM1643" s="157">
        <v>0</v>
      </c>
      <c r="BN1643" s="157">
        <v>0</v>
      </c>
      <c r="BO1643" s="157">
        <v>0</v>
      </c>
      <c r="BP1643" s="157">
        <v>8.2758923999999994E-6</v>
      </c>
      <c r="BQ1643" s="157">
        <v>2.9340817000000001E-3</v>
      </c>
      <c r="BR1643" s="157">
        <v>0</v>
      </c>
      <c r="BS1643" s="157">
        <v>0</v>
      </c>
      <c r="BT1643" s="157">
        <v>0</v>
      </c>
      <c r="BU1643"/>
      <c r="BV1643" s="155">
        <v>7.1299147999999996E-6</v>
      </c>
      <c r="BW1643" s="155">
        <v>7.8805305000000004E-8</v>
      </c>
      <c r="BX1643" s="155">
        <v>4.3062916999999997E-6</v>
      </c>
      <c r="BY1643" s="155">
        <v>3.8629964999999999E-10</v>
      </c>
      <c r="BZ1643" s="155">
        <v>1.9447282000000001E-7</v>
      </c>
      <c r="CA1643" s="155">
        <v>0</v>
      </c>
      <c r="CB1643" s="155">
        <v>0</v>
      </c>
      <c r="CC1643" s="155">
        <v>0</v>
      </c>
      <c r="CD1643" s="155">
        <v>0</v>
      </c>
      <c r="CE1643" s="155">
        <v>1.1784136E-9</v>
      </c>
      <c r="CF1643" s="155">
        <v>0</v>
      </c>
      <c r="CG1643" s="155">
        <v>0</v>
      </c>
      <c r="CH1643" s="155">
        <v>0</v>
      </c>
      <c r="CI1643" s="155">
        <v>1.6022002999999999E-7</v>
      </c>
      <c r="CJ1643" s="155">
        <v>2.3885601E-6</v>
      </c>
      <c r="CK1643" s="155">
        <v>1.6290512E-13</v>
      </c>
      <c r="CL1643" s="155">
        <v>0</v>
      </c>
      <c r="CM1643"/>
      <c r="CN1643" s="284">
        <v>0</v>
      </c>
      <c r="CO1643" s="284">
        <v>0.15444340000000001</v>
      </c>
      <c r="CP1643" s="285">
        <v>0</v>
      </c>
      <c r="CQ1643" s="284">
        <v>5.3917442000000001E-5</v>
      </c>
      <c r="CR1643" s="284">
        <v>0</v>
      </c>
      <c r="CS1643" s="284">
        <v>0</v>
      </c>
      <c r="CT1643" s="284">
        <v>6.9045497E-6</v>
      </c>
      <c r="CU1643" s="284">
        <v>0</v>
      </c>
      <c r="CV1643" s="284">
        <v>0</v>
      </c>
      <c r="CW1643" s="284">
        <v>0</v>
      </c>
      <c r="CX1643"/>
      <c r="CY1643"/>
      <c r="CZ1643"/>
      <c r="DA1643"/>
      <c r="DB1643" s="212"/>
      <c r="DC1643" s="48"/>
      <c r="DD1643" s="48"/>
      <c r="DE1643" s="48"/>
      <c r="DF1643" s="48"/>
      <c r="DG1643" s="48"/>
      <c r="DH1643" s="48"/>
      <c r="DI1643" s="48"/>
      <c r="DJ1643" s="48"/>
      <c r="DK1643" s="48"/>
      <c r="DL1643" s="48"/>
    </row>
    <row r="1644" spans="1:116" ht="14.4">
      <c r="A1644" t="s">
        <v>3017</v>
      </c>
      <c r="B1644" s="188" t="s">
        <v>1379</v>
      </c>
      <c r="C1644" s="151" t="str">
        <f t="shared" si="390"/>
        <v>B.046.06.117</v>
      </c>
      <c r="D1644" s="54" t="s">
        <v>1380</v>
      </c>
      <c r="E1644" s="150" t="s">
        <v>440</v>
      </c>
      <c r="F1644" s="153" t="str">
        <f t="shared" si="391"/>
        <v>Electricity Kerala production</v>
      </c>
      <c r="G1644" s="154">
        <f t="shared" si="392"/>
        <v>2.6802724000000002E-3</v>
      </c>
      <c r="H1644"/>
      <c r="I1644"/>
      <c r="J1644" s="227">
        <f t="shared" si="383"/>
        <v>7.2104032800000004E-4</v>
      </c>
      <c r="K1644"/>
      <c r="L1644" s="280">
        <f t="shared" si="384"/>
        <v>3.1592154999999996E-5</v>
      </c>
      <c r="M1644" s="280">
        <f t="shared" si="385"/>
        <v>4.6088093000000004E-5</v>
      </c>
      <c r="N1644" s="281">
        <f t="shared" si="386"/>
        <v>2.4131922E-4</v>
      </c>
      <c r="O1644" s="280">
        <v>4.0204086000000003E-4</v>
      </c>
      <c r="P1644" s="286">
        <v>2.4840845000000001E-5</v>
      </c>
      <c r="Q1644" s="286">
        <v>2.1247248E-5</v>
      </c>
      <c r="R1644" s="286">
        <v>1.7656277999999999E-5</v>
      </c>
      <c r="S1644" s="286">
        <v>1.3935877E-5</v>
      </c>
      <c r="T1644" s="219">
        <v>0</v>
      </c>
      <c r="U1644" s="219">
        <v>0</v>
      </c>
      <c r="V1644" s="219">
        <v>0</v>
      </c>
      <c r="W1644" s="286">
        <v>2.4131922E-4</v>
      </c>
      <c r="X1644" s="219">
        <v>0</v>
      </c>
      <c r="Y1644" s="219">
        <v>0</v>
      </c>
      <c r="Z1644" s="219">
        <v>0</v>
      </c>
      <c r="AA1644" s="219">
        <v>0</v>
      </c>
      <c r="AB1644" s="219">
        <v>0</v>
      </c>
      <c r="AC1644"/>
      <c r="AD1644" s="227">
        <f t="shared" si="378"/>
        <v>4.0204086000000003E-4</v>
      </c>
      <c r="AE1644" s="227">
        <f t="shared" si="379"/>
        <v>7.7680248E-5</v>
      </c>
      <c r="AF1644" s="227">
        <f t="shared" si="380"/>
        <v>4.6088093000000004E-5</v>
      </c>
      <c r="AG1644" s="227">
        <f t="shared" si="381"/>
        <v>4.6088093000000004E-5</v>
      </c>
      <c r="AH1644" s="227">
        <f t="shared" si="382"/>
        <v>2.4131922E-4</v>
      </c>
      <c r="AI1644"/>
      <c r="AJ1644">
        <v>1.1942931999999999</v>
      </c>
      <c r="AK1644" s="155">
        <v>8.6420800999999995E-4</v>
      </c>
      <c r="AL1644" s="155">
        <v>0</v>
      </c>
      <c r="AM1644" s="155">
        <v>0</v>
      </c>
      <c r="AN1644" s="155">
        <v>1.6340984999999999E-2</v>
      </c>
      <c r="AO1644" s="155">
        <v>0.21988387000000001</v>
      </c>
      <c r="AP1644" s="155">
        <v>0.95720411999999999</v>
      </c>
      <c r="AQ1644"/>
      <c r="AR1644" s="156">
        <v>5.4995376E-5</v>
      </c>
      <c r="AS1644" s="156">
        <v>5.2667009E-5</v>
      </c>
      <c r="AT1644" s="156">
        <v>2.2006134000000001E-6</v>
      </c>
      <c r="AU1644" s="156">
        <v>1.2775352E-7</v>
      </c>
      <c r="AV1644" s="282">
        <f t="shared" si="387"/>
        <v>3.1574945520900003E-9</v>
      </c>
      <c r="AW1644" s="282">
        <f t="shared" si="388"/>
        <v>8.1383633108399991E-12</v>
      </c>
      <c r="AX1644" s="283">
        <f t="shared" si="389"/>
        <v>1.78926503E-5</v>
      </c>
      <c r="AY1644" s="157">
        <v>2.4872928000000001E-9</v>
      </c>
      <c r="AZ1644" s="157">
        <v>7.5047626999999996E-12</v>
      </c>
      <c r="BA1644" s="157">
        <v>2.0504084E-16</v>
      </c>
      <c r="BB1644" s="157">
        <v>0</v>
      </c>
      <c r="BC1644" s="157">
        <v>0</v>
      </c>
      <c r="BD1644" s="157">
        <v>4.7314208999999996E-13</v>
      </c>
      <c r="BE1644" s="157">
        <v>6.6972861000000003E-10</v>
      </c>
      <c r="BF1644" s="157">
        <v>1.0789948E-13</v>
      </c>
      <c r="BG1644" s="157">
        <v>5.2549609000000002E-13</v>
      </c>
      <c r="BH1644" s="157">
        <v>0</v>
      </c>
      <c r="BI1644" s="157">
        <v>0</v>
      </c>
      <c r="BJ1644" s="157">
        <v>0</v>
      </c>
      <c r="BK1644" s="157">
        <v>0</v>
      </c>
      <c r="BL1644" s="157">
        <v>0</v>
      </c>
      <c r="BM1644" s="157">
        <v>0</v>
      </c>
      <c r="BN1644" s="157">
        <v>0</v>
      </c>
      <c r="BO1644" s="157">
        <v>0</v>
      </c>
      <c r="BP1644" s="157">
        <v>9.2505702000000003E-6</v>
      </c>
      <c r="BQ1644" s="157">
        <v>8.6420801E-6</v>
      </c>
      <c r="BR1644" s="157">
        <v>0</v>
      </c>
      <c r="BS1644" s="157">
        <v>0</v>
      </c>
      <c r="BT1644" s="157">
        <v>0</v>
      </c>
      <c r="BU1644"/>
      <c r="BV1644" s="155">
        <v>9.8502219999999995E-8</v>
      </c>
      <c r="BW1644" s="155">
        <v>3.6229288000000001E-9</v>
      </c>
      <c r="BX1644" s="155">
        <v>7.4733107000000003E-8</v>
      </c>
      <c r="BY1644" s="155">
        <v>8.4059273999999996E-12</v>
      </c>
      <c r="BZ1644" s="155">
        <v>1.5458058E-8</v>
      </c>
      <c r="CA1644" s="155">
        <v>0</v>
      </c>
      <c r="CB1644" s="155">
        <v>0</v>
      </c>
      <c r="CC1644" s="155">
        <v>0</v>
      </c>
      <c r="CD1644" s="155">
        <v>0</v>
      </c>
      <c r="CE1644" s="155">
        <v>2.5642423000000001E-11</v>
      </c>
      <c r="CF1644" s="155">
        <v>0</v>
      </c>
      <c r="CG1644" s="155">
        <v>0</v>
      </c>
      <c r="CH1644" s="155">
        <v>0</v>
      </c>
      <c r="CI1644" s="155">
        <v>3.6102690999999999E-9</v>
      </c>
      <c r="CJ1644" s="155">
        <v>1.0435035E-9</v>
      </c>
      <c r="CK1644" s="155">
        <v>3.0602272999999999E-13</v>
      </c>
      <c r="CL1644" s="155">
        <v>0</v>
      </c>
      <c r="CM1644"/>
      <c r="CN1644" s="284">
        <v>0</v>
      </c>
      <c r="CO1644" s="284">
        <v>2.6802724000000002E-3</v>
      </c>
      <c r="CP1644" s="285">
        <v>0</v>
      </c>
      <c r="CQ1644" s="284">
        <v>2.4787551000000001E-6</v>
      </c>
      <c r="CR1644" s="284">
        <v>0</v>
      </c>
      <c r="CS1644" s="284">
        <v>0</v>
      </c>
      <c r="CT1644" s="284">
        <v>4.9900756000000001E-7</v>
      </c>
      <c r="CU1644" s="284">
        <v>0</v>
      </c>
      <c r="CV1644" s="284">
        <v>0</v>
      </c>
      <c r="CW1644" s="284">
        <v>0</v>
      </c>
      <c r="CX1644"/>
      <c r="CY1644"/>
      <c r="CZ1644"/>
      <c r="DA1644"/>
      <c r="DB1644" s="212"/>
      <c r="DC1644" s="48"/>
      <c r="DD1644" s="48"/>
      <c r="DE1644" s="48"/>
      <c r="DF1644" s="48"/>
      <c r="DG1644" s="48"/>
      <c r="DH1644" s="48"/>
      <c r="DI1644" s="48"/>
      <c r="DJ1644" s="48"/>
      <c r="DK1644" s="48"/>
      <c r="DL1644" s="48"/>
    </row>
    <row r="1645" spans="1:116" ht="14.4">
      <c r="A1645" t="s">
        <v>3018</v>
      </c>
      <c r="B1645" s="188" t="s">
        <v>1379</v>
      </c>
      <c r="C1645" s="151" t="str">
        <f t="shared" si="390"/>
        <v>B.046.06.118</v>
      </c>
      <c r="D1645" s="54" t="s">
        <v>1380</v>
      </c>
      <c r="E1645" s="150" t="s">
        <v>440</v>
      </c>
      <c r="F1645" s="153" t="str">
        <f t="shared" si="391"/>
        <v>Electricity Lakshadweep production</v>
      </c>
      <c r="G1645" s="154">
        <f t="shared" si="392"/>
        <v>0.33369787333333334</v>
      </c>
      <c r="H1645"/>
      <c r="I1645"/>
      <c r="J1645" s="227">
        <f t="shared" si="383"/>
        <v>5.4553729872489999E-2</v>
      </c>
      <c r="K1645"/>
      <c r="L1645" s="280">
        <f t="shared" si="384"/>
        <v>1.7955597799999999E-3</v>
      </c>
      <c r="M1645" s="280">
        <f t="shared" si="385"/>
        <v>2.70305006E-3</v>
      </c>
      <c r="N1645" s="281">
        <f t="shared" si="386"/>
        <v>4.3903249000000001E-7</v>
      </c>
      <c r="O1645" s="280">
        <v>5.0054680999999997E-2</v>
      </c>
      <c r="P1645" s="219">
        <v>8.6643796000000003E-4</v>
      </c>
      <c r="Q1645" s="219">
        <v>1.8366121000000001E-3</v>
      </c>
      <c r="R1645" s="219">
        <v>1.5789039999999999E-3</v>
      </c>
      <c r="S1645" s="219">
        <v>2.1665578000000001E-4</v>
      </c>
      <c r="T1645" s="219">
        <v>0</v>
      </c>
      <c r="U1645" s="219">
        <v>0</v>
      </c>
      <c r="V1645" s="219">
        <v>0</v>
      </c>
      <c r="W1645" s="286">
        <v>4.3903249000000001E-7</v>
      </c>
      <c r="X1645" s="219">
        <v>0</v>
      </c>
      <c r="Y1645" s="219">
        <v>0</v>
      </c>
      <c r="Z1645" s="219">
        <v>0</v>
      </c>
      <c r="AA1645" s="219">
        <v>0</v>
      </c>
      <c r="AB1645" s="219">
        <v>0</v>
      </c>
      <c r="AC1645"/>
      <c r="AD1645" s="227">
        <f t="shared" si="378"/>
        <v>5.0054680999999997E-2</v>
      </c>
      <c r="AE1645" s="227">
        <f t="shared" si="379"/>
        <v>4.4986098399999999E-3</v>
      </c>
      <c r="AF1645" s="227">
        <f t="shared" si="380"/>
        <v>2.70305006E-3</v>
      </c>
      <c r="AG1645" s="227">
        <f t="shared" si="381"/>
        <v>2.70305006E-3</v>
      </c>
      <c r="AH1645" s="227">
        <f t="shared" si="382"/>
        <v>4.3903249000000001E-7</v>
      </c>
      <c r="AI1645"/>
      <c r="AJ1645">
        <v>3.5769329000000001</v>
      </c>
      <c r="AK1645" s="155">
        <v>3.5752779000000001</v>
      </c>
      <c r="AL1645" s="155">
        <v>0</v>
      </c>
      <c r="AM1645" s="155">
        <v>0</v>
      </c>
      <c r="AN1645" s="155">
        <v>0</v>
      </c>
      <c r="AO1645" s="155">
        <v>1.6550398999999999E-3</v>
      </c>
      <c r="AP1645" s="155">
        <v>0</v>
      </c>
      <c r="AQ1645"/>
      <c r="AR1645" s="156">
        <v>5.7911578999999998E-3</v>
      </c>
      <c r="AS1645" s="156">
        <v>5.4851795000000004E-3</v>
      </c>
      <c r="AT1645" s="156">
        <v>2.6022147000000001E-4</v>
      </c>
      <c r="AU1645" s="156">
        <v>4.5756931E-5</v>
      </c>
      <c r="AV1645" s="282">
        <f t="shared" si="387"/>
        <v>3.2884768650000001E-7</v>
      </c>
      <c r="AW1645" s="282">
        <f t="shared" si="388"/>
        <v>9.62357502787E-10</v>
      </c>
      <c r="AX1645" s="283">
        <f t="shared" si="389"/>
        <v>6.4085338295790002E-3</v>
      </c>
      <c r="AY1645" s="157">
        <v>3.0967161999999999E-7</v>
      </c>
      <c r="AZ1645" s="157">
        <v>9.3435403999999999E-10</v>
      </c>
      <c r="BA1645" s="157">
        <v>2.5527887000000001E-14</v>
      </c>
      <c r="BB1645" s="157">
        <v>0</v>
      </c>
      <c r="BC1645" s="157">
        <v>0</v>
      </c>
      <c r="BD1645" s="157">
        <v>4.2310499999999998E-11</v>
      </c>
      <c r="BE1645" s="157">
        <v>1.9133755999999999E-8</v>
      </c>
      <c r="BF1645" s="157">
        <v>9.6488579000000001E-12</v>
      </c>
      <c r="BG1645" s="157">
        <v>1.8329077E-11</v>
      </c>
      <c r="BH1645" s="157">
        <v>0</v>
      </c>
      <c r="BI1645" s="157">
        <v>0</v>
      </c>
      <c r="BJ1645" s="157">
        <v>0</v>
      </c>
      <c r="BK1645" s="157">
        <v>0</v>
      </c>
      <c r="BL1645" s="157">
        <v>0</v>
      </c>
      <c r="BM1645" s="157">
        <v>0</v>
      </c>
      <c r="BN1645" s="157">
        <v>0</v>
      </c>
      <c r="BO1645" s="157">
        <v>0</v>
      </c>
      <c r="BP1645" s="157">
        <v>1.6829579000000001E-8</v>
      </c>
      <c r="BQ1645" s="157">
        <v>6.4085169999999999E-3</v>
      </c>
      <c r="BR1645" s="157">
        <v>0</v>
      </c>
      <c r="BS1645" s="157">
        <v>0</v>
      </c>
      <c r="BT1645" s="157">
        <v>0</v>
      </c>
      <c r="BU1645"/>
      <c r="BV1645" s="155">
        <v>1.4358862E-5</v>
      </c>
      <c r="BW1645" s="155">
        <v>1.2636619999999999E-7</v>
      </c>
      <c r="BX1645" s="155">
        <v>9.3043820999999992E-6</v>
      </c>
      <c r="BY1645" s="155">
        <v>7.5169594999999995E-10</v>
      </c>
      <c r="BZ1645" s="155">
        <v>2.9801647000000002E-7</v>
      </c>
      <c r="CA1645" s="155">
        <v>0</v>
      </c>
      <c r="CB1645" s="155">
        <v>0</v>
      </c>
      <c r="CC1645" s="155">
        <v>0</v>
      </c>
      <c r="CD1645" s="155">
        <v>0</v>
      </c>
      <c r="CE1645" s="155">
        <v>2.2930611999999999E-9</v>
      </c>
      <c r="CF1645" s="155">
        <v>0</v>
      </c>
      <c r="CG1645" s="155">
        <v>0</v>
      </c>
      <c r="CH1645" s="155">
        <v>0</v>
      </c>
      <c r="CI1645" s="155">
        <v>3.1001890999999998E-7</v>
      </c>
      <c r="CJ1645" s="155">
        <v>4.3170338000000001E-6</v>
      </c>
      <c r="CK1645" s="155">
        <v>5.5674769000000005E-16</v>
      </c>
      <c r="CL1645" s="155">
        <v>0</v>
      </c>
      <c r="CM1645"/>
      <c r="CN1645" s="284">
        <v>0</v>
      </c>
      <c r="CO1645" s="284">
        <v>0.33369787000000001</v>
      </c>
      <c r="CP1645" s="285">
        <v>0</v>
      </c>
      <c r="CQ1645" s="284">
        <v>8.6457910999999994E-5</v>
      </c>
      <c r="CR1645" s="284">
        <v>0</v>
      </c>
      <c r="CS1645" s="284">
        <v>0</v>
      </c>
      <c r="CT1645" s="284">
        <v>1.0686425E-5</v>
      </c>
      <c r="CU1645" s="284">
        <v>0</v>
      </c>
      <c r="CV1645" s="284">
        <v>0</v>
      </c>
      <c r="CW1645" s="284">
        <v>0</v>
      </c>
      <c r="CX1645"/>
      <c r="CY1645"/>
      <c r="CZ1645"/>
      <c r="DA1645"/>
      <c r="DB1645" s="212"/>
      <c r="DC1645" s="48"/>
      <c r="DD1645" s="48"/>
      <c r="DE1645" s="48"/>
      <c r="DF1645" s="48"/>
      <c r="DG1645" s="48"/>
      <c r="DH1645" s="48"/>
      <c r="DI1645" s="48"/>
      <c r="DJ1645" s="48"/>
      <c r="DK1645" s="48"/>
      <c r="DL1645" s="48"/>
    </row>
    <row r="1646" spans="1:116" ht="14.4">
      <c r="A1646" t="s">
        <v>3019</v>
      </c>
      <c r="B1646" s="188" t="s">
        <v>1379</v>
      </c>
      <c r="C1646" s="151" t="str">
        <f t="shared" si="390"/>
        <v>B.046.06.119</v>
      </c>
      <c r="D1646" s="54" t="s">
        <v>1380</v>
      </c>
      <c r="E1646" s="150" t="s">
        <v>440</v>
      </c>
      <c r="F1646" s="153" t="str">
        <f t="shared" si="391"/>
        <v>Electricity Madhya Pradesh production</v>
      </c>
      <c r="G1646" s="154">
        <f t="shared" si="392"/>
        <v>0.29638708000000002</v>
      </c>
      <c r="H1646"/>
      <c r="I1646"/>
      <c r="J1646" s="227">
        <f t="shared" si="383"/>
        <v>4.8503782439999997E-2</v>
      </c>
      <c r="K1646"/>
      <c r="L1646" s="280">
        <f t="shared" si="384"/>
        <v>1.60112558E-3</v>
      </c>
      <c r="M1646" s="280">
        <f t="shared" si="385"/>
        <v>2.41262214E-3</v>
      </c>
      <c r="N1646" s="281">
        <f t="shared" si="386"/>
        <v>3.1972720000000001E-5</v>
      </c>
      <c r="O1646" s="280">
        <v>4.4458062E-2</v>
      </c>
      <c r="P1646" s="286">
        <v>7.7691914000000003E-4</v>
      </c>
      <c r="Q1646" s="286">
        <v>1.6357030000000001E-3</v>
      </c>
      <c r="R1646" s="286">
        <v>1.4062892999999999E-3</v>
      </c>
      <c r="S1646" s="286">
        <v>1.9483628000000001E-4</v>
      </c>
      <c r="T1646" s="219">
        <v>0</v>
      </c>
      <c r="U1646" s="219">
        <v>0</v>
      </c>
      <c r="V1646" s="219">
        <v>0</v>
      </c>
      <c r="W1646" s="286">
        <v>3.1972720000000001E-5</v>
      </c>
      <c r="X1646" s="219">
        <v>0</v>
      </c>
      <c r="Y1646" s="219">
        <v>0</v>
      </c>
      <c r="Z1646" s="219">
        <v>0</v>
      </c>
      <c r="AA1646" s="219">
        <v>0</v>
      </c>
      <c r="AB1646" s="219">
        <v>0</v>
      </c>
      <c r="AC1646"/>
      <c r="AD1646" s="227">
        <f t="shared" si="378"/>
        <v>4.4458062E-2</v>
      </c>
      <c r="AE1646" s="227">
        <f t="shared" si="379"/>
        <v>4.0137477199999995E-3</v>
      </c>
      <c r="AF1646" s="227">
        <f t="shared" si="380"/>
        <v>2.41262214E-3</v>
      </c>
      <c r="AG1646" s="227">
        <f t="shared" si="381"/>
        <v>2.41262214E-3</v>
      </c>
      <c r="AH1646" s="227">
        <f t="shared" si="382"/>
        <v>3.1972720000000001E-5</v>
      </c>
      <c r="AI1646"/>
      <c r="AJ1646">
        <v>3.3100290999999999</v>
      </c>
      <c r="AK1646" s="155">
        <v>3.1717792</v>
      </c>
      <c r="AL1646" s="155">
        <v>0</v>
      </c>
      <c r="AM1646" s="155">
        <v>0</v>
      </c>
      <c r="AN1646" s="155">
        <v>4.7827273999999998E-3</v>
      </c>
      <c r="AO1646" s="155">
        <v>7.7195788000000001E-2</v>
      </c>
      <c r="AP1646" s="155">
        <v>5.6271355000000002E-2</v>
      </c>
      <c r="AQ1646"/>
      <c r="AR1646" s="156">
        <v>5.1465169999999998E-3</v>
      </c>
      <c r="AS1646" s="156">
        <v>4.8747408000000001E-3</v>
      </c>
      <c r="AT1646" s="156">
        <v>2.3117465000000001E-4</v>
      </c>
      <c r="AU1646" s="156">
        <v>4.0601539999999997E-5</v>
      </c>
      <c r="AV1646" s="282">
        <f t="shared" si="387"/>
        <v>2.9225064787699997E-7</v>
      </c>
      <c r="AW1646" s="282">
        <f t="shared" si="388"/>
        <v>8.5493584381200005E-10</v>
      </c>
      <c r="AX1646" s="283">
        <f t="shared" si="389"/>
        <v>5.6864902209000003E-3</v>
      </c>
      <c r="AY1646" s="157">
        <v>2.7504721000000001E-7</v>
      </c>
      <c r="AZ1646" s="157">
        <v>8.2988383000000003E-10</v>
      </c>
      <c r="BA1646" s="157">
        <v>2.2673611999999999E-14</v>
      </c>
      <c r="BB1646" s="157">
        <v>0</v>
      </c>
      <c r="BC1646" s="157">
        <v>0</v>
      </c>
      <c r="BD1646" s="157">
        <v>3.7684876999999997E-11</v>
      </c>
      <c r="BE1646" s="157">
        <v>1.7165753E-8</v>
      </c>
      <c r="BF1646" s="157">
        <v>8.5939902000000007E-12</v>
      </c>
      <c r="BG1646" s="157">
        <v>1.6435350000000001E-11</v>
      </c>
      <c r="BH1646" s="157">
        <v>0</v>
      </c>
      <c r="BI1646" s="157">
        <v>0</v>
      </c>
      <c r="BJ1646" s="157">
        <v>0</v>
      </c>
      <c r="BK1646" s="157">
        <v>0</v>
      </c>
      <c r="BL1646" s="157">
        <v>0</v>
      </c>
      <c r="BM1646" s="157">
        <v>0</v>
      </c>
      <c r="BN1646" s="157">
        <v>0</v>
      </c>
      <c r="BO1646" s="157">
        <v>0</v>
      </c>
      <c r="BP1646" s="157">
        <v>1.2256209E-6</v>
      </c>
      <c r="BQ1646" s="157">
        <v>5.6852646E-3</v>
      </c>
      <c r="BR1646" s="157">
        <v>0</v>
      </c>
      <c r="BS1646" s="157">
        <v>0</v>
      </c>
      <c r="BT1646" s="157">
        <v>0</v>
      </c>
      <c r="BU1646"/>
      <c r="BV1646" s="155">
        <v>1.2753808999999999E-5</v>
      </c>
      <c r="BW1646" s="155">
        <v>1.1331027E-7</v>
      </c>
      <c r="BX1646" s="155">
        <v>8.2640582999999993E-6</v>
      </c>
      <c r="BY1646" s="155">
        <v>6.6951630000000004E-10</v>
      </c>
      <c r="BZ1646" s="155">
        <v>2.6773164999999998E-7</v>
      </c>
      <c r="CA1646" s="155">
        <v>0</v>
      </c>
      <c r="CB1646" s="155">
        <v>0</v>
      </c>
      <c r="CC1646" s="155">
        <v>0</v>
      </c>
      <c r="CD1646" s="155">
        <v>0</v>
      </c>
      <c r="CE1646" s="155">
        <v>2.0423707000000001E-9</v>
      </c>
      <c r="CF1646" s="155">
        <v>0</v>
      </c>
      <c r="CG1646" s="155">
        <v>0</v>
      </c>
      <c r="CH1646" s="155">
        <v>0</v>
      </c>
      <c r="CI1646" s="155">
        <v>2.7617515999999999E-7</v>
      </c>
      <c r="CJ1646" s="155">
        <v>3.8298220000000003E-6</v>
      </c>
      <c r="CK1646" s="155">
        <v>4.0545378000000001E-14</v>
      </c>
      <c r="CL1646" s="155">
        <v>0</v>
      </c>
      <c r="CM1646"/>
      <c r="CN1646" s="284">
        <v>0</v>
      </c>
      <c r="CO1646" s="284">
        <v>0.29638708000000002</v>
      </c>
      <c r="CP1646" s="285">
        <v>0</v>
      </c>
      <c r="CQ1646" s="284">
        <v>7.7525234000000001E-5</v>
      </c>
      <c r="CR1646" s="284">
        <v>0</v>
      </c>
      <c r="CS1646" s="284">
        <v>0</v>
      </c>
      <c r="CT1646" s="284">
        <v>9.5964124999999993E-6</v>
      </c>
      <c r="CU1646" s="284">
        <v>0</v>
      </c>
      <c r="CV1646" s="284">
        <v>0</v>
      </c>
      <c r="CW1646" s="284">
        <v>0</v>
      </c>
      <c r="CX1646"/>
      <c r="CY1646"/>
      <c r="CZ1646"/>
      <c r="DA1646"/>
      <c r="DB1646" s="212"/>
      <c r="DC1646" s="48"/>
      <c r="DD1646" s="48"/>
      <c r="DE1646" s="48"/>
      <c r="DF1646" s="48"/>
      <c r="DG1646" s="48"/>
      <c r="DH1646" s="48"/>
      <c r="DI1646" s="48"/>
      <c r="DJ1646" s="48"/>
      <c r="DK1646" s="48"/>
      <c r="DL1646" s="48"/>
    </row>
    <row r="1647" spans="1:116" ht="14.4">
      <c r="A1647" t="s">
        <v>3020</v>
      </c>
      <c r="B1647" s="188" t="s">
        <v>1379</v>
      </c>
      <c r="C1647" s="151" t="str">
        <f t="shared" si="390"/>
        <v>B.046.06.120</v>
      </c>
      <c r="D1647" s="54" t="s">
        <v>1380</v>
      </c>
      <c r="E1647" s="150" t="s">
        <v>440</v>
      </c>
      <c r="F1647" s="153" t="str">
        <f t="shared" si="391"/>
        <v>Electricity Maharashtra production</v>
      </c>
      <c r="G1647" s="154">
        <f t="shared" si="392"/>
        <v>0.26700868</v>
      </c>
      <c r="H1647"/>
      <c r="I1647"/>
      <c r="J1647" s="227">
        <f t="shared" si="383"/>
        <v>4.5576172867999996E-2</v>
      </c>
      <c r="K1647"/>
      <c r="L1647" s="280">
        <f t="shared" si="384"/>
        <v>1.5927811099999999E-3</v>
      </c>
      <c r="M1647" s="280">
        <f t="shared" si="385"/>
        <v>2.4165596900000003E-3</v>
      </c>
      <c r="N1647" s="281">
        <f t="shared" si="386"/>
        <v>1.5155300679999999E-3</v>
      </c>
      <c r="O1647" s="280">
        <v>4.0051301999999997E-2</v>
      </c>
      <c r="P1647" s="219">
        <v>8.2150178999999997E-4</v>
      </c>
      <c r="Q1647" s="219">
        <v>1.5950579000000001E-3</v>
      </c>
      <c r="R1647" s="219">
        <v>1.3772691E-3</v>
      </c>
      <c r="S1647" s="286">
        <v>2.1551200999999999E-4</v>
      </c>
      <c r="T1647" s="219">
        <v>0</v>
      </c>
      <c r="U1647" s="219">
        <v>0</v>
      </c>
      <c r="V1647" s="219">
        <v>0</v>
      </c>
      <c r="W1647" s="286">
        <v>3.6311467999999999E-5</v>
      </c>
      <c r="X1647" s="219">
        <v>0</v>
      </c>
      <c r="Y1647" s="219">
        <v>1.4792186E-3</v>
      </c>
      <c r="Z1647" s="219">
        <v>0</v>
      </c>
      <c r="AA1647" s="219">
        <v>0</v>
      </c>
      <c r="AB1647" s="219">
        <v>0</v>
      </c>
      <c r="AC1647"/>
      <c r="AD1647" s="227">
        <f t="shared" si="378"/>
        <v>4.0051301999999997E-2</v>
      </c>
      <c r="AE1647" s="227">
        <f t="shared" si="379"/>
        <v>4.0093408000000004E-3</v>
      </c>
      <c r="AF1647" s="227">
        <f t="shared" si="380"/>
        <v>2.4165596900000003E-3</v>
      </c>
      <c r="AG1647" s="227">
        <f t="shared" si="381"/>
        <v>2.4165596900000003E-3</v>
      </c>
      <c r="AH1647" s="227">
        <f t="shared" si="382"/>
        <v>1.5155300679999999E-3</v>
      </c>
      <c r="AI1647"/>
      <c r="AJ1647">
        <v>3.2951275999999998</v>
      </c>
      <c r="AK1647" s="155">
        <v>2.8621783999999999</v>
      </c>
      <c r="AL1647" s="155">
        <v>0.20493875</v>
      </c>
      <c r="AM1647" s="155">
        <v>0</v>
      </c>
      <c r="AN1647" s="155">
        <v>8.4494850999999996E-2</v>
      </c>
      <c r="AO1647" s="155">
        <v>0.10308534</v>
      </c>
      <c r="AP1647" s="155">
        <v>4.0430259000000003E-2</v>
      </c>
      <c r="AQ1647"/>
      <c r="AR1647" s="156">
        <v>4.6888418000000003E-3</v>
      </c>
      <c r="AS1647" s="156">
        <v>4.4388930999999998E-3</v>
      </c>
      <c r="AT1647" s="156">
        <v>2.0913813000000001E-4</v>
      </c>
      <c r="AU1647" s="156">
        <v>4.0810559E-5</v>
      </c>
      <c r="AV1647" s="282">
        <f t="shared" si="387"/>
        <v>2.6612068821099994E-7</v>
      </c>
      <c r="AW1647" s="282">
        <f t="shared" si="388"/>
        <v>7.7343984456399992E-10</v>
      </c>
      <c r="AX1647" s="283">
        <f t="shared" si="389"/>
        <v>5.7157644984E-3</v>
      </c>
      <c r="AY1647" s="157">
        <v>2.4778404999999999E-7</v>
      </c>
      <c r="AZ1647" s="157">
        <v>7.4762429999999997E-10</v>
      </c>
      <c r="BA1647" s="157">
        <v>2.0426164000000001E-14</v>
      </c>
      <c r="BB1647" s="157">
        <v>0</v>
      </c>
      <c r="BC1647" s="157">
        <v>0</v>
      </c>
      <c r="BD1647" s="157">
        <v>3.6907210999999998E-11</v>
      </c>
      <c r="BE1647" s="157">
        <v>1.8299730999999999E-8</v>
      </c>
      <c r="BF1647" s="157">
        <v>8.4166444000000001E-12</v>
      </c>
      <c r="BG1647" s="157">
        <v>1.7378474E-11</v>
      </c>
      <c r="BH1647" s="157">
        <v>0</v>
      </c>
      <c r="BI1647" s="157">
        <v>0</v>
      </c>
      <c r="BJ1647" s="157">
        <v>0</v>
      </c>
      <c r="BK1647" s="157">
        <v>0</v>
      </c>
      <c r="BL1647" s="157">
        <v>0</v>
      </c>
      <c r="BM1647" s="157">
        <v>0</v>
      </c>
      <c r="BN1647" s="157">
        <v>0</v>
      </c>
      <c r="BO1647" s="157">
        <v>0</v>
      </c>
      <c r="BP1647" s="157">
        <v>3.5254984000000001E-6</v>
      </c>
      <c r="BQ1647" s="157">
        <v>5.712239E-3</v>
      </c>
      <c r="BR1647" s="157">
        <v>0</v>
      </c>
      <c r="BS1647" s="157">
        <v>0</v>
      </c>
      <c r="BT1647" s="157">
        <v>0</v>
      </c>
      <c r="BU1647"/>
      <c r="BV1647" s="155">
        <v>1.1843112E-5</v>
      </c>
      <c r="BW1647" s="155">
        <v>1.1981245000000001E-7</v>
      </c>
      <c r="BX1647" s="155">
        <v>7.4449104000000001E-6</v>
      </c>
      <c r="BY1647" s="155">
        <v>6.5570014000000002E-10</v>
      </c>
      <c r="BZ1647" s="155">
        <v>2.9159415999999998E-7</v>
      </c>
      <c r="CA1647" s="155">
        <v>0</v>
      </c>
      <c r="CB1647" s="155">
        <v>0</v>
      </c>
      <c r="CC1647" s="155">
        <v>0</v>
      </c>
      <c r="CD1647" s="155">
        <v>0</v>
      </c>
      <c r="CE1647" s="155">
        <v>2.0002243000000001E-9</v>
      </c>
      <c r="CF1647" s="155">
        <v>0</v>
      </c>
      <c r="CG1647" s="155">
        <v>0</v>
      </c>
      <c r="CH1647" s="155">
        <v>0</v>
      </c>
      <c r="CI1647" s="155">
        <v>2.7104986999999999E-7</v>
      </c>
      <c r="CJ1647" s="155">
        <v>3.7130888000000001E-6</v>
      </c>
      <c r="CK1647" s="155">
        <v>4.6047448000000002E-14</v>
      </c>
      <c r="CL1647" s="155">
        <v>0</v>
      </c>
      <c r="CM1647"/>
      <c r="CN1647" s="284">
        <v>0</v>
      </c>
      <c r="CO1647" s="284">
        <v>0.26700868</v>
      </c>
      <c r="CP1647" s="285">
        <v>0</v>
      </c>
      <c r="CQ1647" s="284">
        <v>8.1973935999999996E-5</v>
      </c>
      <c r="CR1647" s="284">
        <v>0</v>
      </c>
      <c r="CS1647" s="284">
        <v>0</v>
      </c>
      <c r="CT1647" s="284">
        <v>1.0383882E-5</v>
      </c>
      <c r="CU1647" s="284">
        <v>0</v>
      </c>
      <c r="CV1647" s="284">
        <v>0</v>
      </c>
      <c r="CW1647" s="284">
        <v>0</v>
      </c>
      <c r="CX1647"/>
      <c r="CY1647"/>
      <c r="CZ1647"/>
      <c r="DA1647"/>
      <c r="DB1647" s="212"/>
      <c r="DC1647" s="48"/>
      <c r="DD1647" s="48"/>
      <c r="DE1647" s="48"/>
      <c r="DF1647" s="48"/>
      <c r="DG1647" s="48"/>
      <c r="DH1647" s="48"/>
      <c r="DI1647" s="48"/>
      <c r="DJ1647" s="48"/>
      <c r="DK1647" s="48"/>
      <c r="DL1647" s="48"/>
    </row>
    <row r="1648" spans="1:116" ht="14.4">
      <c r="A1648" t="s">
        <v>3021</v>
      </c>
      <c r="B1648" s="188" t="s">
        <v>1379</v>
      </c>
      <c r="C1648" s="151" t="str">
        <f t="shared" si="390"/>
        <v>B.046.06.121</v>
      </c>
      <c r="D1648" s="54" t="s">
        <v>1380</v>
      </c>
      <c r="E1648" s="150" t="s">
        <v>440</v>
      </c>
      <c r="F1648" s="153" t="str">
        <f t="shared" si="391"/>
        <v>Electricity Manipur production</v>
      </c>
      <c r="G1648" s="154">
        <f t="shared" si="392"/>
        <v>2.3839702666666666E-3</v>
      </c>
      <c r="H1648"/>
      <c r="I1648"/>
      <c r="J1648" s="227">
        <f t="shared" si="383"/>
        <v>5.9509569914000004E-4</v>
      </c>
      <c r="K1648"/>
      <c r="L1648" s="280">
        <f t="shared" si="384"/>
        <v>7.7450424300000004E-6</v>
      </c>
      <c r="M1648" s="280">
        <f t="shared" si="385"/>
        <v>1.24685671E-6</v>
      </c>
      <c r="N1648" s="281">
        <f t="shared" si="386"/>
        <v>2.2850826000000001E-4</v>
      </c>
      <c r="O1648" s="280">
        <v>3.5759554E-4</v>
      </c>
      <c r="P1648" s="286">
        <v>6.7640648E-7</v>
      </c>
      <c r="Q1648" s="286">
        <v>5.7045022999999996E-7</v>
      </c>
      <c r="R1648" s="286">
        <v>4.5317952999999997E-7</v>
      </c>
      <c r="S1648" s="286">
        <v>7.2918629000000001E-6</v>
      </c>
      <c r="T1648" s="219">
        <v>0</v>
      </c>
      <c r="U1648" s="219">
        <v>0</v>
      </c>
      <c r="V1648" s="219">
        <v>0</v>
      </c>
      <c r="W1648" s="219">
        <v>2.2850826000000001E-4</v>
      </c>
      <c r="X1648" s="219">
        <v>0</v>
      </c>
      <c r="Y1648" s="219">
        <v>0</v>
      </c>
      <c r="Z1648" s="219">
        <v>0</v>
      </c>
      <c r="AA1648" s="219">
        <v>0</v>
      </c>
      <c r="AB1648" s="219">
        <v>0</v>
      </c>
      <c r="AC1648"/>
      <c r="AD1648" s="227">
        <f t="shared" si="378"/>
        <v>3.5759554E-4</v>
      </c>
      <c r="AE1648" s="227">
        <f t="shared" si="379"/>
        <v>8.9918991399999993E-6</v>
      </c>
      <c r="AF1648" s="227">
        <f t="shared" si="380"/>
        <v>1.24685671E-6</v>
      </c>
      <c r="AG1648" s="227">
        <f t="shared" si="381"/>
        <v>1.24685671E-6</v>
      </c>
      <c r="AH1648" s="227">
        <f t="shared" si="382"/>
        <v>2.2850826000000001E-4</v>
      </c>
      <c r="AI1648"/>
      <c r="AJ1648">
        <v>1.1821713</v>
      </c>
      <c r="AK1648" s="155">
        <v>0</v>
      </c>
      <c r="AL1648" s="155">
        <v>0</v>
      </c>
      <c r="AM1648" s="155">
        <v>0</v>
      </c>
      <c r="AN1648" s="155">
        <v>0</v>
      </c>
      <c r="AO1648" s="155">
        <v>1.5486444E-2</v>
      </c>
      <c r="AP1648" s="155">
        <v>1.1666848999999999</v>
      </c>
      <c r="AQ1648"/>
      <c r="AR1648" s="156">
        <v>4.0886670999999997E-5</v>
      </c>
      <c r="AS1648" s="156">
        <v>3.9014509000000002E-5</v>
      </c>
      <c r="AT1648" s="156">
        <v>1.8096189E-6</v>
      </c>
      <c r="AU1648" s="156">
        <v>6.2542711000000003E-8</v>
      </c>
      <c r="AV1648" s="282">
        <f t="shared" si="387"/>
        <v>2.3389993240269999E-9</v>
      </c>
      <c r="AW1648" s="282">
        <f t="shared" si="388"/>
        <v>6.6923776572300005E-12</v>
      </c>
      <c r="AX1648" s="283">
        <f t="shared" si="389"/>
        <v>8.7594832999999997E-6</v>
      </c>
      <c r="AY1648" s="157">
        <v>2.2123243999999998E-9</v>
      </c>
      <c r="AZ1648" s="157">
        <v>6.6751168000000001E-12</v>
      </c>
      <c r="BA1648" s="157">
        <v>1.8237373000000001E-16</v>
      </c>
      <c r="BB1648" s="157">
        <v>0</v>
      </c>
      <c r="BC1648" s="157">
        <v>0</v>
      </c>
      <c r="BD1648" s="157">
        <v>1.2144027E-14</v>
      </c>
      <c r="BE1648" s="157">
        <v>1.2666278000000001E-10</v>
      </c>
      <c r="BF1648" s="157">
        <v>2.7694305E-15</v>
      </c>
      <c r="BG1648" s="157">
        <v>1.4309053000000001E-14</v>
      </c>
      <c r="BH1648" s="157">
        <v>0</v>
      </c>
      <c r="BI1648" s="157">
        <v>0</v>
      </c>
      <c r="BJ1648" s="157">
        <v>0</v>
      </c>
      <c r="BK1648" s="157">
        <v>0</v>
      </c>
      <c r="BL1648" s="157">
        <v>0</v>
      </c>
      <c r="BM1648" s="157">
        <v>0</v>
      </c>
      <c r="BN1648" s="157">
        <v>0</v>
      </c>
      <c r="BO1648" s="157">
        <v>0</v>
      </c>
      <c r="BP1648" s="157">
        <v>8.7594832999999997E-6</v>
      </c>
      <c r="BQ1648" s="157">
        <v>0</v>
      </c>
      <c r="BR1648" s="157">
        <v>0</v>
      </c>
      <c r="BS1648" s="157">
        <v>0</v>
      </c>
      <c r="BT1648" s="157">
        <v>0</v>
      </c>
      <c r="BU1648"/>
      <c r="BV1648" s="155">
        <v>7.3272327000000004E-8</v>
      </c>
      <c r="BW1648" s="155">
        <v>9.8650933999999999E-11</v>
      </c>
      <c r="BX1648" s="155">
        <v>6.6471417000000004E-8</v>
      </c>
      <c r="BY1648" s="155">
        <v>2.1575296000000001E-13</v>
      </c>
      <c r="BZ1648" s="155">
        <v>6.6080639E-9</v>
      </c>
      <c r="CA1648" s="155">
        <v>0</v>
      </c>
      <c r="CB1648" s="155">
        <v>0</v>
      </c>
      <c r="CC1648" s="155">
        <v>0</v>
      </c>
      <c r="CD1648" s="155">
        <v>0</v>
      </c>
      <c r="CE1648" s="155">
        <v>6.5815803999999999E-13</v>
      </c>
      <c r="CF1648" s="155">
        <v>0</v>
      </c>
      <c r="CG1648" s="155">
        <v>0</v>
      </c>
      <c r="CH1648" s="155">
        <v>0</v>
      </c>
      <c r="CI1648" s="155">
        <v>9.3031471000000003E-11</v>
      </c>
      <c r="CJ1648" s="155">
        <v>0</v>
      </c>
      <c r="CK1648" s="155">
        <v>2.8977682999999998E-13</v>
      </c>
      <c r="CL1648" s="155">
        <v>0</v>
      </c>
      <c r="CM1648"/>
      <c r="CN1648" s="284">
        <v>0</v>
      </c>
      <c r="CO1648" s="284">
        <v>2.3839703000000001E-3</v>
      </c>
      <c r="CP1648" s="285">
        <v>0</v>
      </c>
      <c r="CQ1648" s="284">
        <v>6.7495531999999994E-8</v>
      </c>
      <c r="CR1648" s="284">
        <v>0</v>
      </c>
      <c r="CS1648" s="284">
        <v>0</v>
      </c>
      <c r="CT1648" s="284">
        <v>1.8596669E-7</v>
      </c>
      <c r="CU1648" s="284">
        <v>0</v>
      </c>
      <c r="CV1648" s="284">
        <v>0</v>
      </c>
      <c r="CW1648" s="284">
        <v>0</v>
      </c>
      <c r="CX1648"/>
      <c r="CY1648"/>
      <c r="CZ1648"/>
      <c r="DA1648"/>
      <c r="DB1648" s="212"/>
      <c r="DC1648" s="48"/>
      <c r="DD1648" s="48"/>
      <c r="DE1648" s="48"/>
      <c r="DF1648" s="48"/>
      <c r="DG1648" s="48"/>
      <c r="DH1648" s="48"/>
      <c r="DI1648" s="48"/>
      <c r="DJ1648" s="48"/>
      <c r="DK1648" s="48"/>
      <c r="DL1648" s="48"/>
    </row>
    <row r="1649" spans="1:116" ht="14.4">
      <c r="A1649" t="s">
        <v>3022</v>
      </c>
      <c r="B1649" s="188" t="s">
        <v>1379</v>
      </c>
      <c r="C1649" s="151" t="str">
        <f t="shared" si="390"/>
        <v>B.046.06.122</v>
      </c>
      <c r="D1649" s="54" t="s">
        <v>1380</v>
      </c>
      <c r="E1649" s="150" t="s">
        <v>440</v>
      </c>
      <c r="F1649" s="153" t="str">
        <f t="shared" si="391"/>
        <v>Electricity Meghalaya production</v>
      </c>
      <c r="G1649" s="154">
        <f t="shared" si="392"/>
        <v>2.3643426666666669E-3</v>
      </c>
      <c r="H1649"/>
      <c r="I1649"/>
      <c r="J1649" s="227">
        <f t="shared" si="383"/>
        <v>5.8933061079999999E-4</v>
      </c>
      <c r="K1649"/>
      <c r="L1649" s="280">
        <f t="shared" si="384"/>
        <v>7.3003808000000002E-6</v>
      </c>
      <c r="M1649" s="280">
        <f t="shared" si="385"/>
        <v>0</v>
      </c>
      <c r="N1649" s="281">
        <f t="shared" si="386"/>
        <v>2.2737882999999999E-4</v>
      </c>
      <c r="O1649" s="280">
        <v>3.5465140000000002E-4</v>
      </c>
      <c r="P1649" s="219">
        <v>0</v>
      </c>
      <c r="Q1649" s="219">
        <v>0</v>
      </c>
      <c r="R1649" s="219">
        <v>0</v>
      </c>
      <c r="S1649" s="286">
        <v>7.3003808000000002E-6</v>
      </c>
      <c r="T1649" s="219">
        <v>0</v>
      </c>
      <c r="U1649" s="219">
        <v>0</v>
      </c>
      <c r="V1649" s="219">
        <v>0</v>
      </c>
      <c r="W1649" s="219">
        <v>2.2737882999999999E-4</v>
      </c>
      <c r="X1649" s="219">
        <v>0</v>
      </c>
      <c r="Y1649" s="219">
        <v>0</v>
      </c>
      <c r="Z1649" s="219">
        <v>0</v>
      </c>
      <c r="AA1649" s="219">
        <v>0</v>
      </c>
      <c r="AB1649" s="219">
        <v>0</v>
      </c>
      <c r="AC1649"/>
      <c r="AD1649" s="227">
        <f t="shared" si="378"/>
        <v>3.5465140000000002E-4</v>
      </c>
      <c r="AE1649" s="227">
        <f t="shared" si="379"/>
        <v>7.3003808000000002E-6</v>
      </c>
      <c r="AF1649" s="227">
        <f t="shared" si="380"/>
        <v>0</v>
      </c>
      <c r="AG1649" s="227">
        <f t="shared" si="381"/>
        <v>0</v>
      </c>
      <c r="AH1649" s="227">
        <f t="shared" si="382"/>
        <v>2.2737882999999999E-4</v>
      </c>
      <c r="AI1649"/>
      <c r="AJ1649">
        <v>1.1821713</v>
      </c>
      <c r="AK1649" s="155">
        <v>0</v>
      </c>
      <c r="AL1649" s="155">
        <v>0</v>
      </c>
      <c r="AM1649" s="155">
        <v>0</v>
      </c>
      <c r="AN1649" s="155">
        <v>0</v>
      </c>
      <c r="AO1649" s="155">
        <v>0</v>
      </c>
      <c r="AP1649" s="155">
        <v>1.1821713</v>
      </c>
      <c r="AQ1649"/>
      <c r="AR1649" s="156">
        <v>4.0360191999999998E-5</v>
      </c>
      <c r="AS1649" s="156">
        <v>3.8507818E-5</v>
      </c>
      <c r="AT1649" s="156">
        <v>1.7901400000000001E-6</v>
      </c>
      <c r="AU1649" s="156">
        <v>6.2233586999999997E-8</v>
      </c>
      <c r="AV1649" s="282">
        <f t="shared" si="387"/>
        <v>2.30862221E-9</v>
      </c>
      <c r="AW1649" s="282">
        <f t="shared" si="388"/>
        <v>6.6203402722100004E-12</v>
      </c>
      <c r="AX1649" s="283">
        <f t="shared" si="389"/>
        <v>8.7161885999999998E-6</v>
      </c>
      <c r="AY1649" s="157">
        <v>2.19411E-9</v>
      </c>
      <c r="AZ1649" s="157">
        <v>6.6201594000000004E-12</v>
      </c>
      <c r="BA1649" s="157">
        <v>1.8087220999999999E-16</v>
      </c>
      <c r="BB1649" s="157">
        <v>0</v>
      </c>
      <c r="BC1649" s="157">
        <v>0</v>
      </c>
      <c r="BD1649" s="157">
        <v>0</v>
      </c>
      <c r="BE1649" s="157">
        <v>1.1451221E-10</v>
      </c>
      <c r="BF1649" s="157">
        <v>0</v>
      </c>
      <c r="BG1649" s="157">
        <v>0</v>
      </c>
      <c r="BH1649" s="157">
        <v>0</v>
      </c>
      <c r="BI1649" s="157">
        <v>0</v>
      </c>
      <c r="BJ1649" s="157">
        <v>0</v>
      </c>
      <c r="BK1649" s="157">
        <v>0</v>
      </c>
      <c r="BL1649" s="157">
        <v>0</v>
      </c>
      <c r="BM1649" s="157">
        <v>0</v>
      </c>
      <c r="BN1649" s="157">
        <v>0</v>
      </c>
      <c r="BO1649" s="157">
        <v>0</v>
      </c>
      <c r="BP1649" s="157">
        <v>8.7161885999999998E-6</v>
      </c>
      <c r="BQ1649" s="157">
        <v>0</v>
      </c>
      <c r="BR1649" s="157">
        <v>0</v>
      </c>
      <c r="BS1649" s="157">
        <v>0</v>
      </c>
      <c r="BT1649" s="157">
        <v>0</v>
      </c>
      <c r="BU1649"/>
      <c r="BV1649" s="155">
        <v>7.2458860999999999E-8</v>
      </c>
      <c r="BW1649" s="155">
        <v>0</v>
      </c>
      <c r="BX1649" s="155">
        <v>6.5924147000000006E-8</v>
      </c>
      <c r="BY1649" s="155">
        <v>0</v>
      </c>
      <c r="BZ1649" s="155">
        <v>6.5344260000000001E-9</v>
      </c>
      <c r="CA1649" s="155">
        <v>0</v>
      </c>
      <c r="CB1649" s="155">
        <v>0</v>
      </c>
      <c r="CC1649" s="155">
        <v>0</v>
      </c>
      <c r="CD1649" s="155">
        <v>0</v>
      </c>
      <c r="CE1649" s="155">
        <v>0</v>
      </c>
      <c r="CF1649" s="155">
        <v>0</v>
      </c>
      <c r="CG1649" s="155">
        <v>0</v>
      </c>
      <c r="CH1649" s="155">
        <v>0</v>
      </c>
      <c r="CI1649" s="155">
        <v>0</v>
      </c>
      <c r="CJ1649" s="155">
        <v>0</v>
      </c>
      <c r="CK1649" s="155">
        <v>2.8834458000000002E-13</v>
      </c>
      <c r="CL1649" s="155">
        <v>0</v>
      </c>
      <c r="CM1649"/>
      <c r="CN1649" s="284">
        <v>0</v>
      </c>
      <c r="CO1649" s="284">
        <v>2.3643427E-3</v>
      </c>
      <c r="CP1649" s="285">
        <v>0</v>
      </c>
      <c r="CQ1649" s="284">
        <v>0</v>
      </c>
      <c r="CR1649" s="284">
        <v>0</v>
      </c>
      <c r="CS1649" s="284">
        <v>0</v>
      </c>
      <c r="CT1649" s="284">
        <v>1.8205438E-7</v>
      </c>
      <c r="CU1649" s="284">
        <v>0</v>
      </c>
      <c r="CV1649" s="284">
        <v>0</v>
      </c>
      <c r="CW1649" s="284">
        <v>0</v>
      </c>
      <c r="CX1649"/>
      <c r="CY1649"/>
      <c r="CZ1649"/>
      <c r="DA1649"/>
      <c r="DB1649" s="212"/>
      <c r="DC1649" s="48"/>
      <c r="DD1649" s="48"/>
      <c r="DE1649" s="48"/>
      <c r="DF1649" s="48"/>
      <c r="DG1649" s="48"/>
      <c r="DH1649" s="48"/>
      <c r="DI1649" s="48"/>
      <c r="DJ1649" s="48"/>
      <c r="DK1649" s="48"/>
      <c r="DL1649" s="48"/>
    </row>
    <row r="1650" spans="1:116" ht="14.4">
      <c r="A1650" t="s">
        <v>3023</v>
      </c>
      <c r="B1650" s="188" t="s">
        <v>1379</v>
      </c>
      <c r="C1650" s="151" t="str">
        <f t="shared" si="390"/>
        <v>B.046.06.123</v>
      </c>
      <c r="D1650" s="54" t="s">
        <v>1380</v>
      </c>
      <c r="E1650" s="150" t="s">
        <v>440</v>
      </c>
      <c r="F1650" s="153" t="str">
        <f t="shared" si="391"/>
        <v>Electricity Mizoram production</v>
      </c>
      <c r="G1650" s="154">
        <f t="shared" si="392"/>
        <v>2.441354866666667E-3</v>
      </c>
      <c r="H1650"/>
      <c r="I1650"/>
      <c r="J1650" s="227">
        <f t="shared" si="383"/>
        <v>6.1195089059999999E-4</v>
      </c>
      <c r="K1650"/>
      <c r="L1650" s="280">
        <f t="shared" si="384"/>
        <v>9.0450837000000006E-6</v>
      </c>
      <c r="M1650" s="280">
        <f t="shared" si="385"/>
        <v>4.8922468999999998E-6</v>
      </c>
      <c r="N1650" s="281">
        <f t="shared" si="386"/>
        <v>2.3181033E-4</v>
      </c>
      <c r="O1650" s="280">
        <v>3.6620323000000001E-4</v>
      </c>
      <c r="P1650" s="286">
        <v>2.6539917999999998E-6</v>
      </c>
      <c r="Q1650" s="286">
        <v>2.2382551E-6</v>
      </c>
      <c r="R1650" s="286">
        <v>1.7781243E-6</v>
      </c>
      <c r="S1650" s="286">
        <v>7.2669594000000002E-6</v>
      </c>
      <c r="T1650" s="219">
        <v>0</v>
      </c>
      <c r="U1650" s="219">
        <v>0</v>
      </c>
      <c r="V1650" s="219">
        <v>0</v>
      </c>
      <c r="W1650" s="286">
        <v>2.3181033E-4</v>
      </c>
      <c r="X1650" s="219">
        <v>0</v>
      </c>
      <c r="Y1650" s="219">
        <v>0</v>
      </c>
      <c r="Z1650" s="219">
        <v>0</v>
      </c>
      <c r="AA1650" s="219">
        <v>0</v>
      </c>
      <c r="AB1650" s="219">
        <v>0</v>
      </c>
      <c r="AC1650"/>
      <c r="AD1650" s="227">
        <f t="shared" si="378"/>
        <v>3.6620323000000001E-4</v>
      </c>
      <c r="AE1650" s="227">
        <f t="shared" si="379"/>
        <v>1.3937330600000001E-5</v>
      </c>
      <c r="AF1650" s="227">
        <f t="shared" si="380"/>
        <v>4.8922468999999998E-6</v>
      </c>
      <c r="AG1650" s="227">
        <f t="shared" si="381"/>
        <v>4.8922468999999998E-6</v>
      </c>
      <c r="AH1650" s="227">
        <f t="shared" si="382"/>
        <v>2.3181033E-4</v>
      </c>
      <c r="AI1650"/>
      <c r="AJ1650">
        <v>1.1821713</v>
      </c>
      <c r="AK1650" s="155">
        <v>0</v>
      </c>
      <c r="AL1650" s="155">
        <v>0</v>
      </c>
      <c r="AM1650" s="155">
        <v>0</v>
      </c>
      <c r="AN1650" s="155">
        <v>0</v>
      </c>
      <c r="AO1650" s="155">
        <v>6.0763605999999998E-2</v>
      </c>
      <c r="AP1650" s="155">
        <v>1.1214077</v>
      </c>
      <c r="AQ1650"/>
      <c r="AR1650" s="156">
        <v>4.2425917999999999E-5</v>
      </c>
      <c r="AS1650" s="156">
        <v>4.0495903000000001E-5</v>
      </c>
      <c r="AT1650" s="156">
        <v>1.8665687E-6</v>
      </c>
      <c r="AU1650" s="156">
        <v>6.3446486000000001E-8</v>
      </c>
      <c r="AV1650" s="282">
        <f t="shared" si="387"/>
        <v>2.4278119390809999E-9</v>
      </c>
      <c r="AW1650" s="282">
        <f t="shared" si="388"/>
        <v>6.9029905956499995E-12</v>
      </c>
      <c r="AX1650" s="283">
        <f t="shared" si="389"/>
        <v>8.8860625000000003E-6</v>
      </c>
      <c r="AY1650" s="157">
        <v>2.2655772999999999E-9</v>
      </c>
      <c r="AZ1650" s="157">
        <v>6.8357936E-12</v>
      </c>
      <c r="BA1650" s="157">
        <v>1.8676365000000001E-16</v>
      </c>
      <c r="BB1650" s="157">
        <v>0</v>
      </c>
      <c r="BC1650" s="157">
        <v>0</v>
      </c>
      <c r="BD1650" s="157">
        <v>4.7649080999999999E-14</v>
      </c>
      <c r="BE1650" s="157">
        <v>1.6218698999999999E-10</v>
      </c>
      <c r="BF1650" s="157">
        <v>1.0866315E-14</v>
      </c>
      <c r="BG1650" s="157">
        <v>5.6143917000000003E-14</v>
      </c>
      <c r="BH1650" s="157">
        <v>0</v>
      </c>
      <c r="BI1650" s="157">
        <v>0</v>
      </c>
      <c r="BJ1650" s="157">
        <v>0</v>
      </c>
      <c r="BK1650" s="157">
        <v>0</v>
      </c>
      <c r="BL1650" s="157">
        <v>0</v>
      </c>
      <c r="BM1650" s="157">
        <v>0</v>
      </c>
      <c r="BN1650" s="157">
        <v>0</v>
      </c>
      <c r="BO1650" s="157">
        <v>0</v>
      </c>
      <c r="BP1650" s="157">
        <v>8.8860625000000003E-6</v>
      </c>
      <c r="BQ1650" s="157">
        <v>0</v>
      </c>
      <c r="BR1650" s="157">
        <v>0</v>
      </c>
      <c r="BS1650" s="157">
        <v>0</v>
      </c>
      <c r="BT1650" s="157">
        <v>0</v>
      </c>
      <c r="BU1650"/>
      <c r="BV1650" s="155">
        <v>7.5650627999999994E-8</v>
      </c>
      <c r="BW1650" s="155">
        <v>3.8707313000000002E-10</v>
      </c>
      <c r="BX1650" s="155">
        <v>6.8071450999999996E-8</v>
      </c>
      <c r="BY1650" s="155">
        <v>8.4654214999999997E-13</v>
      </c>
      <c r="BZ1650" s="155">
        <v>6.8233565999999996E-9</v>
      </c>
      <c r="CA1650" s="155">
        <v>0</v>
      </c>
      <c r="CB1650" s="155">
        <v>0</v>
      </c>
      <c r="CC1650" s="155">
        <v>0</v>
      </c>
      <c r="CD1650" s="155">
        <v>0</v>
      </c>
      <c r="CE1650" s="155">
        <v>2.5823911000000001E-12</v>
      </c>
      <c r="CF1650" s="155">
        <v>0</v>
      </c>
      <c r="CG1650" s="155">
        <v>0</v>
      </c>
      <c r="CH1650" s="155">
        <v>0</v>
      </c>
      <c r="CI1650" s="155">
        <v>3.6502425000000001E-10</v>
      </c>
      <c r="CJ1650" s="155">
        <v>0</v>
      </c>
      <c r="CK1650" s="155">
        <v>2.9396426000000001E-13</v>
      </c>
      <c r="CL1650" s="155">
        <v>0</v>
      </c>
      <c r="CM1650"/>
      <c r="CN1650" s="284">
        <v>0</v>
      </c>
      <c r="CO1650" s="284">
        <v>2.4413549000000001E-3</v>
      </c>
      <c r="CP1650" s="285">
        <v>0</v>
      </c>
      <c r="CQ1650" s="284">
        <v>2.6482979999999999E-7</v>
      </c>
      <c r="CR1650" s="284">
        <v>0</v>
      </c>
      <c r="CS1650" s="284">
        <v>0</v>
      </c>
      <c r="CT1650" s="284">
        <v>1.9740497000000001E-7</v>
      </c>
      <c r="CU1650" s="284">
        <v>0</v>
      </c>
      <c r="CV1650" s="284">
        <v>0</v>
      </c>
      <c r="CW1650" s="284">
        <v>0</v>
      </c>
      <c r="CX1650"/>
      <c r="CY1650"/>
      <c r="CZ1650"/>
      <c r="DA1650"/>
      <c r="DB1650" s="212"/>
      <c r="DC1650" s="48"/>
      <c r="DD1650" s="48"/>
      <c r="DE1650" s="48"/>
      <c r="DF1650" s="48"/>
      <c r="DG1650" s="48"/>
      <c r="DH1650" s="48"/>
      <c r="DI1650" s="48"/>
      <c r="DJ1650" s="48"/>
      <c r="DK1650" s="48"/>
      <c r="DL1650" s="48"/>
    </row>
    <row r="1651" spans="1:116" ht="14.4">
      <c r="A1651" t="s">
        <v>3024</v>
      </c>
      <c r="B1651" s="188" t="s">
        <v>1379</v>
      </c>
      <c r="C1651" s="151" t="str">
        <f t="shared" si="390"/>
        <v>B.046.06.124</v>
      </c>
      <c r="D1651" s="54" t="s">
        <v>1380</v>
      </c>
      <c r="E1651" s="150" t="s">
        <v>440</v>
      </c>
      <c r="F1651" s="153" t="str">
        <f t="shared" si="391"/>
        <v>Electricity Nagaland production</v>
      </c>
      <c r="G1651" s="154">
        <f t="shared" si="392"/>
        <v>2.3643426666666669E-3</v>
      </c>
      <c r="H1651"/>
      <c r="I1651"/>
      <c r="J1651" s="227">
        <f t="shared" si="383"/>
        <v>5.8933061079999999E-4</v>
      </c>
      <c r="K1651"/>
      <c r="L1651" s="280">
        <f t="shared" si="384"/>
        <v>7.3003808000000002E-6</v>
      </c>
      <c r="M1651" s="280">
        <f t="shared" si="385"/>
        <v>0</v>
      </c>
      <c r="N1651" s="281">
        <f t="shared" si="386"/>
        <v>2.2737882999999999E-4</v>
      </c>
      <c r="O1651" s="280">
        <v>3.5465140000000002E-4</v>
      </c>
      <c r="P1651" s="219">
        <v>0</v>
      </c>
      <c r="Q1651" s="219">
        <v>0</v>
      </c>
      <c r="R1651" s="219">
        <v>0</v>
      </c>
      <c r="S1651" s="286">
        <v>7.3003808000000002E-6</v>
      </c>
      <c r="T1651" s="219">
        <v>0</v>
      </c>
      <c r="U1651" s="219">
        <v>0</v>
      </c>
      <c r="V1651" s="219">
        <v>0</v>
      </c>
      <c r="W1651" s="286">
        <v>2.2737882999999999E-4</v>
      </c>
      <c r="X1651" s="219">
        <v>0</v>
      </c>
      <c r="Y1651" s="219">
        <v>0</v>
      </c>
      <c r="Z1651" s="219">
        <v>0</v>
      </c>
      <c r="AA1651" s="219">
        <v>0</v>
      </c>
      <c r="AB1651" s="219">
        <v>0</v>
      </c>
      <c r="AC1651"/>
      <c r="AD1651" s="227">
        <f t="shared" si="378"/>
        <v>3.5465140000000002E-4</v>
      </c>
      <c r="AE1651" s="227">
        <f t="shared" si="379"/>
        <v>7.3003808000000002E-6</v>
      </c>
      <c r="AF1651" s="227">
        <f t="shared" si="380"/>
        <v>0</v>
      </c>
      <c r="AG1651" s="227">
        <f t="shared" si="381"/>
        <v>0</v>
      </c>
      <c r="AH1651" s="227">
        <f t="shared" si="382"/>
        <v>2.2737882999999999E-4</v>
      </c>
      <c r="AI1651"/>
      <c r="AJ1651">
        <v>1.1821713</v>
      </c>
      <c r="AK1651" s="155">
        <v>0</v>
      </c>
      <c r="AL1651" s="155">
        <v>0</v>
      </c>
      <c r="AM1651" s="155">
        <v>0</v>
      </c>
      <c r="AN1651" s="155">
        <v>0</v>
      </c>
      <c r="AO1651" s="155">
        <v>0</v>
      </c>
      <c r="AP1651" s="155">
        <v>1.1821713</v>
      </c>
      <c r="AQ1651"/>
      <c r="AR1651" s="156">
        <v>4.0360191999999998E-5</v>
      </c>
      <c r="AS1651" s="156">
        <v>3.8507818E-5</v>
      </c>
      <c r="AT1651" s="156">
        <v>1.7901400000000001E-6</v>
      </c>
      <c r="AU1651" s="156">
        <v>6.2233586999999997E-8</v>
      </c>
      <c r="AV1651" s="282">
        <f t="shared" si="387"/>
        <v>2.30862221E-9</v>
      </c>
      <c r="AW1651" s="282">
        <f t="shared" si="388"/>
        <v>6.6203402722100004E-12</v>
      </c>
      <c r="AX1651" s="283">
        <f t="shared" si="389"/>
        <v>8.7161885999999998E-6</v>
      </c>
      <c r="AY1651" s="157">
        <v>2.19411E-9</v>
      </c>
      <c r="AZ1651" s="157">
        <v>6.6201594000000004E-12</v>
      </c>
      <c r="BA1651" s="157">
        <v>1.8087220999999999E-16</v>
      </c>
      <c r="BB1651" s="157">
        <v>0</v>
      </c>
      <c r="BC1651" s="157">
        <v>0</v>
      </c>
      <c r="BD1651" s="157">
        <v>0</v>
      </c>
      <c r="BE1651" s="157">
        <v>1.1451221E-10</v>
      </c>
      <c r="BF1651" s="157">
        <v>0</v>
      </c>
      <c r="BG1651" s="157">
        <v>0</v>
      </c>
      <c r="BH1651" s="157">
        <v>0</v>
      </c>
      <c r="BI1651" s="157">
        <v>0</v>
      </c>
      <c r="BJ1651" s="157">
        <v>0</v>
      </c>
      <c r="BK1651" s="157">
        <v>0</v>
      </c>
      <c r="BL1651" s="157">
        <v>0</v>
      </c>
      <c r="BM1651" s="157">
        <v>0</v>
      </c>
      <c r="BN1651" s="157">
        <v>0</v>
      </c>
      <c r="BO1651" s="157">
        <v>0</v>
      </c>
      <c r="BP1651" s="157">
        <v>8.7161885999999998E-6</v>
      </c>
      <c r="BQ1651" s="157">
        <v>0</v>
      </c>
      <c r="BR1651" s="157">
        <v>0</v>
      </c>
      <c r="BS1651" s="157">
        <v>0</v>
      </c>
      <c r="BT1651" s="157">
        <v>0</v>
      </c>
      <c r="BU1651"/>
      <c r="BV1651" s="155">
        <v>7.2458860999999999E-8</v>
      </c>
      <c r="BW1651" s="155">
        <v>0</v>
      </c>
      <c r="BX1651" s="155">
        <v>6.5924147000000006E-8</v>
      </c>
      <c r="BY1651" s="155">
        <v>0</v>
      </c>
      <c r="BZ1651" s="155">
        <v>6.5344260000000001E-9</v>
      </c>
      <c r="CA1651" s="155">
        <v>0</v>
      </c>
      <c r="CB1651" s="155">
        <v>0</v>
      </c>
      <c r="CC1651" s="155">
        <v>0</v>
      </c>
      <c r="CD1651" s="155">
        <v>0</v>
      </c>
      <c r="CE1651" s="155">
        <v>0</v>
      </c>
      <c r="CF1651" s="155">
        <v>0</v>
      </c>
      <c r="CG1651" s="155">
        <v>0</v>
      </c>
      <c r="CH1651" s="155">
        <v>0</v>
      </c>
      <c r="CI1651" s="155">
        <v>0</v>
      </c>
      <c r="CJ1651" s="155">
        <v>0</v>
      </c>
      <c r="CK1651" s="155">
        <v>2.8834458000000002E-13</v>
      </c>
      <c r="CL1651" s="155">
        <v>0</v>
      </c>
      <c r="CM1651"/>
      <c r="CN1651" s="284">
        <v>0</v>
      </c>
      <c r="CO1651" s="284">
        <v>2.3643427E-3</v>
      </c>
      <c r="CP1651" s="285">
        <v>0</v>
      </c>
      <c r="CQ1651" s="284">
        <v>0</v>
      </c>
      <c r="CR1651" s="284">
        <v>0</v>
      </c>
      <c r="CS1651" s="284">
        <v>0</v>
      </c>
      <c r="CT1651" s="284">
        <v>1.8205438E-7</v>
      </c>
      <c r="CU1651" s="284">
        <v>0</v>
      </c>
      <c r="CV1651" s="284">
        <v>0</v>
      </c>
      <c r="CW1651" s="284">
        <v>0</v>
      </c>
      <c r="CX1651"/>
      <c r="CY1651"/>
      <c r="CZ1651"/>
      <c r="DA1651"/>
      <c r="DB1651" s="212"/>
      <c r="DC1651" s="48"/>
      <c r="DD1651" s="48"/>
      <c r="DE1651" s="48"/>
      <c r="DF1651" s="48"/>
      <c r="DG1651" s="48"/>
      <c r="DH1651" s="48"/>
      <c r="DI1651" s="48"/>
      <c r="DJ1651" s="48"/>
      <c r="DK1651" s="48"/>
      <c r="DL1651" s="48"/>
    </row>
    <row r="1652" spans="1:116" ht="14.4">
      <c r="A1652" t="s">
        <v>3025</v>
      </c>
      <c r="B1652" s="188" t="s">
        <v>1379</v>
      </c>
      <c r="C1652" s="151" t="str">
        <f t="shared" si="390"/>
        <v>B.046.06.125</v>
      </c>
      <c r="D1652" s="54" t="s">
        <v>1380</v>
      </c>
      <c r="E1652" s="150" t="s">
        <v>440</v>
      </c>
      <c r="F1652" s="153" t="str">
        <f t="shared" si="391"/>
        <v>Electricity Odisha production</v>
      </c>
      <c r="G1652" s="154">
        <f t="shared" si="392"/>
        <v>0.30052985333333332</v>
      </c>
      <c r="H1652"/>
      <c r="I1652"/>
      <c r="J1652" s="227">
        <f t="shared" si="383"/>
        <v>4.9163861906999999E-2</v>
      </c>
      <c r="K1652"/>
      <c r="L1652" s="280">
        <f t="shared" si="384"/>
        <v>1.6211131399999999E-3</v>
      </c>
      <c r="M1652" s="280">
        <f t="shared" si="385"/>
        <v>2.43952558E-3</v>
      </c>
      <c r="N1652" s="281">
        <f t="shared" si="386"/>
        <v>2.3745186999999999E-5</v>
      </c>
      <c r="O1652" s="280">
        <v>4.5079477999999999E-2</v>
      </c>
      <c r="P1652" s="219">
        <v>7.8326298000000005E-4</v>
      </c>
      <c r="Q1652" s="219">
        <v>1.6562625999999999E-3</v>
      </c>
      <c r="R1652" s="219">
        <v>1.4237748999999999E-3</v>
      </c>
      <c r="S1652" s="219">
        <v>1.9733823999999999E-4</v>
      </c>
      <c r="T1652" s="219">
        <v>0</v>
      </c>
      <c r="U1652" s="219">
        <v>0</v>
      </c>
      <c r="V1652" s="219">
        <v>0</v>
      </c>
      <c r="W1652" s="286">
        <v>2.3745186999999999E-5</v>
      </c>
      <c r="X1652" s="219">
        <v>0</v>
      </c>
      <c r="Y1652" s="219">
        <v>0</v>
      </c>
      <c r="Z1652" s="219">
        <v>0</v>
      </c>
      <c r="AA1652" s="219">
        <v>0</v>
      </c>
      <c r="AB1652" s="219">
        <v>0</v>
      </c>
      <c r="AC1652"/>
      <c r="AD1652" s="227">
        <f t="shared" si="378"/>
        <v>4.5079477999999999E-2</v>
      </c>
      <c r="AE1652" s="227">
        <f t="shared" si="379"/>
        <v>4.0606387199999998E-3</v>
      </c>
      <c r="AF1652" s="227">
        <f t="shared" si="380"/>
        <v>2.43952558E-3</v>
      </c>
      <c r="AG1652" s="227">
        <f t="shared" si="381"/>
        <v>2.43952558E-3</v>
      </c>
      <c r="AH1652" s="227">
        <f t="shared" si="382"/>
        <v>2.3745186999999999E-5</v>
      </c>
      <c r="AI1652"/>
      <c r="AJ1652">
        <v>3.3400427000000001</v>
      </c>
      <c r="AK1652" s="155">
        <v>3.2172489</v>
      </c>
      <c r="AL1652" s="155">
        <v>0</v>
      </c>
      <c r="AM1652" s="155">
        <v>0</v>
      </c>
      <c r="AN1652" s="155">
        <v>3.9856062000000001E-3</v>
      </c>
      <c r="AO1652" s="155">
        <v>1.2176365E-2</v>
      </c>
      <c r="AP1652" s="155">
        <v>0.10663185</v>
      </c>
      <c r="AQ1652"/>
      <c r="AR1652" s="156">
        <v>5.2170087999999998E-3</v>
      </c>
      <c r="AS1652" s="156">
        <v>4.9414511E-3</v>
      </c>
      <c r="AT1652" s="156">
        <v>2.3437649999999999E-4</v>
      </c>
      <c r="AU1652" s="156">
        <v>4.1181214000000003E-5</v>
      </c>
      <c r="AV1652" s="282">
        <f t="shared" si="387"/>
        <v>2.9625007144400002E-7</v>
      </c>
      <c r="AW1652" s="282">
        <f t="shared" si="388"/>
        <v>8.6677697793400006E-10</v>
      </c>
      <c r="AX1652" s="283">
        <f t="shared" si="389"/>
        <v>5.7676770321600001E-3</v>
      </c>
      <c r="AY1652" s="157">
        <v>2.7889170999999999E-7</v>
      </c>
      <c r="AZ1652" s="157">
        <v>8.4148359000000004E-10</v>
      </c>
      <c r="BA1652" s="157">
        <v>2.2990534E-14</v>
      </c>
      <c r="BB1652" s="157">
        <v>0</v>
      </c>
      <c r="BC1652" s="157">
        <v>0</v>
      </c>
      <c r="BD1652" s="157">
        <v>3.8153444000000003E-11</v>
      </c>
      <c r="BE1652" s="157">
        <v>1.7320207999999999E-8</v>
      </c>
      <c r="BF1652" s="157">
        <v>8.7008464000000004E-12</v>
      </c>
      <c r="BG1652" s="157">
        <v>1.6569551E-11</v>
      </c>
      <c r="BH1652" s="157">
        <v>0</v>
      </c>
      <c r="BI1652" s="157">
        <v>0</v>
      </c>
      <c r="BJ1652" s="157">
        <v>0</v>
      </c>
      <c r="BK1652" s="157">
        <v>0</v>
      </c>
      <c r="BL1652" s="157">
        <v>0</v>
      </c>
      <c r="BM1652" s="157">
        <v>0</v>
      </c>
      <c r="BN1652" s="157">
        <v>0</v>
      </c>
      <c r="BO1652" s="157">
        <v>0</v>
      </c>
      <c r="BP1652" s="157">
        <v>9.1023215999999997E-7</v>
      </c>
      <c r="BQ1652" s="157">
        <v>5.7667667999999998E-3</v>
      </c>
      <c r="BR1652" s="157">
        <v>0</v>
      </c>
      <c r="BS1652" s="157">
        <v>0</v>
      </c>
      <c r="BT1652" s="157">
        <v>0</v>
      </c>
      <c r="BU1652"/>
      <c r="BV1652" s="155">
        <v>1.2931586999999999E-5</v>
      </c>
      <c r="BW1652" s="155">
        <v>1.1423548999999999E-7</v>
      </c>
      <c r="BX1652" s="155">
        <v>8.3795697999999999E-6</v>
      </c>
      <c r="BY1652" s="155">
        <v>6.7784095E-10</v>
      </c>
      <c r="BZ1652" s="155">
        <v>2.7073323999999999E-7</v>
      </c>
      <c r="CA1652" s="155">
        <v>0</v>
      </c>
      <c r="CB1652" s="155">
        <v>0</v>
      </c>
      <c r="CC1652" s="155">
        <v>0</v>
      </c>
      <c r="CD1652" s="155">
        <v>0</v>
      </c>
      <c r="CE1652" s="155">
        <v>2.0677651999999999E-9</v>
      </c>
      <c r="CF1652" s="155">
        <v>0</v>
      </c>
      <c r="CG1652" s="155">
        <v>0</v>
      </c>
      <c r="CH1652" s="155">
        <v>0</v>
      </c>
      <c r="CI1652" s="155">
        <v>2.7957768000000002E-7</v>
      </c>
      <c r="CJ1652" s="155">
        <v>3.8847252000000002E-6</v>
      </c>
      <c r="CK1652" s="155">
        <v>3.0111844E-14</v>
      </c>
      <c r="CL1652" s="155">
        <v>0</v>
      </c>
      <c r="CM1652"/>
      <c r="CN1652" s="284">
        <v>0</v>
      </c>
      <c r="CO1652" s="284">
        <v>0.30052985999999998</v>
      </c>
      <c r="CP1652" s="285">
        <v>0</v>
      </c>
      <c r="CQ1652" s="284">
        <v>7.8158258000000005E-5</v>
      </c>
      <c r="CR1652" s="284">
        <v>0</v>
      </c>
      <c r="CS1652" s="284">
        <v>0</v>
      </c>
      <c r="CT1652" s="284">
        <v>9.6974901000000008E-6</v>
      </c>
      <c r="CU1652" s="284">
        <v>0</v>
      </c>
      <c r="CV1652" s="284">
        <v>0</v>
      </c>
      <c r="CW1652" s="284">
        <v>0</v>
      </c>
      <c r="CX1652"/>
      <c r="CY1652"/>
      <c r="CZ1652"/>
      <c r="DA1652"/>
      <c r="DB1652" s="212"/>
      <c r="DC1652" s="48"/>
      <c r="DD1652" s="48"/>
      <c r="DE1652" s="48"/>
      <c r="DF1652" s="48"/>
      <c r="DG1652" s="48"/>
      <c r="DH1652" s="48"/>
      <c r="DI1652" s="48"/>
      <c r="DJ1652" s="48"/>
      <c r="DK1652" s="48"/>
      <c r="DL1652" s="48"/>
    </row>
    <row r="1653" spans="1:116" ht="14.4">
      <c r="A1653" t="s">
        <v>3026</v>
      </c>
      <c r="B1653" s="188" t="s">
        <v>1379</v>
      </c>
      <c r="C1653" s="151" t="str">
        <f t="shared" si="390"/>
        <v>B.046.06.126</v>
      </c>
      <c r="D1653" s="54" t="s">
        <v>1380</v>
      </c>
      <c r="E1653" s="150" t="s">
        <v>440</v>
      </c>
      <c r="F1653" s="153" t="str">
        <f t="shared" si="391"/>
        <v>Electricity Puducherry production</v>
      </c>
      <c r="G1653" s="154">
        <f t="shared" si="392"/>
        <v>0.23053607333333334</v>
      </c>
      <c r="H1653"/>
      <c r="I1653"/>
      <c r="J1653" s="227">
        <f t="shared" si="383"/>
        <v>4.1612418057E-2</v>
      </c>
      <c r="K1653"/>
      <c r="L1653" s="280">
        <f t="shared" si="384"/>
        <v>2.8578278599999999E-3</v>
      </c>
      <c r="M1653" s="280">
        <f t="shared" si="385"/>
        <v>4.1564610999999998E-3</v>
      </c>
      <c r="N1653" s="281">
        <f t="shared" si="386"/>
        <v>1.7718097000000001E-5</v>
      </c>
      <c r="O1653" s="280">
        <v>3.4580410999999998E-2</v>
      </c>
      <c r="P1653" s="219">
        <v>1.4488026999999999E-3</v>
      </c>
      <c r="Q1653" s="219">
        <v>2.7076584000000001E-3</v>
      </c>
      <c r="R1653" s="219">
        <v>2.5236456999999999E-3</v>
      </c>
      <c r="S1653" s="219">
        <v>3.3418215999999999E-4</v>
      </c>
      <c r="T1653" s="219">
        <v>0</v>
      </c>
      <c r="U1653" s="219">
        <v>0</v>
      </c>
      <c r="V1653" s="219">
        <v>0</v>
      </c>
      <c r="W1653" s="286">
        <v>1.7718097000000001E-5</v>
      </c>
      <c r="X1653" s="219">
        <v>0</v>
      </c>
      <c r="Y1653" s="219">
        <v>0</v>
      </c>
      <c r="Z1653" s="219">
        <v>0</v>
      </c>
      <c r="AA1653" s="219">
        <v>0</v>
      </c>
      <c r="AB1653" s="219">
        <v>0</v>
      </c>
      <c r="AC1653"/>
      <c r="AD1653" s="227">
        <f t="shared" si="378"/>
        <v>3.4580410999999998E-2</v>
      </c>
      <c r="AE1653" s="227">
        <f t="shared" si="379"/>
        <v>7.0142889600000001E-3</v>
      </c>
      <c r="AF1653" s="227">
        <f t="shared" si="380"/>
        <v>4.1564610999999998E-3</v>
      </c>
      <c r="AG1653" s="227">
        <f t="shared" si="381"/>
        <v>4.1564610999999998E-3</v>
      </c>
      <c r="AH1653" s="227">
        <f t="shared" si="382"/>
        <v>1.7718097000000001E-5</v>
      </c>
      <c r="AI1653"/>
      <c r="AJ1653">
        <v>2.7378480999999999</v>
      </c>
      <c r="AK1653" s="155">
        <v>2.6710555</v>
      </c>
      <c r="AL1653" s="155">
        <v>0</v>
      </c>
      <c r="AM1653" s="155">
        <v>0</v>
      </c>
      <c r="AN1653" s="155">
        <v>0</v>
      </c>
      <c r="AO1653" s="155">
        <v>6.6792679999999993E-2</v>
      </c>
      <c r="AP1653" s="155">
        <v>0</v>
      </c>
      <c r="AQ1653"/>
      <c r="AR1653" s="156">
        <v>4.4330942999999999E-3</v>
      </c>
      <c r="AS1653" s="156">
        <v>4.0959183000000001E-3</v>
      </c>
      <c r="AT1653" s="156">
        <v>1.8700583999999999E-4</v>
      </c>
      <c r="AU1653" s="156">
        <v>1.5017013999999999E-4</v>
      </c>
      <c r="AV1653" s="282">
        <f t="shared" si="387"/>
        <v>2.4555864610599997E-7</v>
      </c>
      <c r="AW1653" s="282">
        <f t="shared" si="388"/>
        <v>6.9158963800899998E-10</v>
      </c>
      <c r="AX1653" s="283">
        <f t="shared" si="389"/>
        <v>2.103223319371E-2</v>
      </c>
      <c r="AY1653" s="157">
        <v>2.1393747E-7</v>
      </c>
      <c r="AZ1653" s="157">
        <v>6.45501E-10</v>
      </c>
      <c r="BA1653" s="157">
        <v>1.7636009E-14</v>
      </c>
      <c r="BB1653" s="157">
        <v>0</v>
      </c>
      <c r="BC1653" s="157">
        <v>0</v>
      </c>
      <c r="BD1653" s="157">
        <v>6.7627106E-11</v>
      </c>
      <c r="BE1653" s="157">
        <v>3.1553548999999998E-8</v>
      </c>
      <c r="BF1653" s="157">
        <v>1.5422279000000001E-11</v>
      </c>
      <c r="BG1653" s="157">
        <v>3.0648722999999998E-11</v>
      </c>
      <c r="BH1653" s="157">
        <v>0</v>
      </c>
      <c r="BI1653" s="157">
        <v>0</v>
      </c>
      <c r="BJ1653" s="157">
        <v>0</v>
      </c>
      <c r="BK1653" s="157">
        <v>0</v>
      </c>
      <c r="BL1653" s="157">
        <v>0</v>
      </c>
      <c r="BM1653" s="157">
        <v>0</v>
      </c>
      <c r="BN1653" s="157">
        <v>0</v>
      </c>
      <c r="BO1653" s="157">
        <v>0</v>
      </c>
      <c r="BP1653" s="157">
        <v>6.7919371000000005E-7</v>
      </c>
      <c r="BQ1653" s="157">
        <v>2.1031554000000001E-2</v>
      </c>
      <c r="BR1653" s="157">
        <v>0</v>
      </c>
      <c r="BS1653" s="157">
        <v>0</v>
      </c>
      <c r="BT1653" s="157">
        <v>0</v>
      </c>
      <c r="BU1653"/>
      <c r="BV1653" s="155">
        <v>1.0693361E-5</v>
      </c>
      <c r="BW1653" s="155">
        <v>2.1130155E-7</v>
      </c>
      <c r="BX1653" s="155">
        <v>6.4279572999999998E-6</v>
      </c>
      <c r="BY1653" s="155">
        <v>1.2014753E-9</v>
      </c>
      <c r="BZ1653" s="155">
        <v>4.7317618000000002E-7</v>
      </c>
      <c r="CA1653" s="155">
        <v>0</v>
      </c>
      <c r="CB1653" s="155">
        <v>0</v>
      </c>
      <c r="CC1653" s="155">
        <v>0</v>
      </c>
      <c r="CD1653" s="155">
        <v>0</v>
      </c>
      <c r="CE1653" s="155">
        <v>3.6651207000000001E-9</v>
      </c>
      <c r="CF1653" s="155">
        <v>0</v>
      </c>
      <c r="CG1653" s="155">
        <v>0</v>
      </c>
      <c r="CH1653" s="155">
        <v>0</v>
      </c>
      <c r="CI1653" s="155">
        <v>4.9612482999999997E-7</v>
      </c>
      <c r="CJ1653" s="155">
        <v>3.0799341999999999E-6</v>
      </c>
      <c r="CK1653" s="155">
        <v>2.2468746E-14</v>
      </c>
      <c r="CL1653" s="155">
        <v>0</v>
      </c>
      <c r="CM1653"/>
      <c r="CN1653" s="284">
        <v>0</v>
      </c>
      <c r="CO1653" s="284">
        <v>0.23053607000000001</v>
      </c>
      <c r="CP1653" s="285">
        <v>0</v>
      </c>
      <c r="CQ1653" s="284">
        <v>1.4456945000000001E-4</v>
      </c>
      <c r="CR1653" s="284">
        <v>0</v>
      </c>
      <c r="CS1653" s="284">
        <v>0</v>
      </c>
      <c r="CT1653" s="284">
        <v>1.7168517999999999E-5</v>
      </c>
      <c r="CU1653" s="284">
        <v>0</v>
      </c>
      <c r="CV1653" s="284">
        <v>0</v>
      </c>
      <c r="CW1653" s="284">
        <v>0</v>
      </c>
      <c r="CX1653"/>
      <c r="CY1653"/>
      <c r="CZ1653"/>
      <c r="DA1653"/>
      <c r="DB1653" s="212"/>
      <c r="DC1653" s="48"/>
      <c r="DD1653" s="48"/>
      <c r="DE1653" s="48"/>
      <c r="DF1653" s="48"/>
      <c r="DG1653" s="48"/>
      <c r="DH1653" s="48"/>
      <c r="DI1653" s="48"/>
      <c r="DJ1653" s="48"/>
      <c r="DK1653" s="48"/>
      <c r="DL1653" s="48"/>
    </row>
    <row r="1654" spans="1:116" ht="14.4">
      <c r="A1654" t="s">
        <v>3027</v>
      </c>
      <c r="B1654" s="188" t="s">
        <v>1379</v>
      </c>
      <c r="C1654" s="151" t="str">
        <f t="shared" si="390"/>
        <v>B.046.06.127</v>
      </c>
      <c r="D1654" s="54" t="s">
        <v>1380</v>
      </c>
      <c r="E1654" s="150" t="s">
        <v>440</v>
      </c>
      <c r="F1654" s="153" t="str">
        <f t="shared" si="391"/>
        <v>Electricity Punjab production</v>
      </c>
      <c r="G1654" s="154">
        <f t="shared" si="392"/>
        <v>0.2755650466666667</v>
      </c>
      <c r="H1654"/>
      <c r="I1654"/>
      <c r="J1654" s="227">
        <f t="shared" si="383"/>
        <v>4.5341831809999997E-2</v>
      </c>
      <c r="K1654"/>
      <c r="L1654" s="280">
        <f t="shared" si="384"/>
        <v>1.5865918400000002E-3</v>
      </c>
      <c r="M1654" s="280">
        <f t="shared" si="385"/>
        <v>2.3828949899999999E-3</v>
      </c>
      <c r="N1654" s="281">
        <f t="shared" si="386"/>
        <v>3.7587979999999999E-5</v>
      </c>
      <c r="O1654" s="280">
        <v>4.1334757E-2</v>
      </c>
      <c r="P1654" s="219">
        <v>7.9096658999999996E-4</v>
      </c>
      <c r="Q1654" s="219">
        <v>1.5919284E-3</v>
      </c>
      <c r="R1654" s="219">
        <v>1.3670259000000001E-3</v>
      </c>
      <c r="S1654" s="286">
        <v>2.1956594E-4</v>
      </c>
      <c r="T1654" s="219">
        <v>0</v>
      </c>
      <c r="U1654" s="219">
        <v>0</v>
      </c>
      <c r="V1654" s="219">
        <v>0</v>
      </c>
      <c r="W1654" s="286">
        <v>3.7587979999999999E-5</v>
      </c>
      <c r="X1654" s="219">
        <v>0</v>
      </c>
      <c r="Y1654" s="219">
        <v>0</v>
      </c>
      <c r="Z1654" s="219">
        <v>0</v>
      </c>
      <c r="AA1654" s="219">
        <v>0</v>
      </c>
      <c r="AB1654" s="219">
        <v>0</v>
      </c>
      <c r="AC1654"/>
      <c r="AD1654" s="227">
        <f t="shared" si="378"/>
        <v>4.1334757E-2</v>
      </c>
      <c r="AE1654" s="227">
        <f t="shared" si="379"/>
        <v>3.9694868300000005E-3</v>
      </c>
      <c r="AF1654" s="227">
        <f t="shared" si="380"/>
        <v>2.3828949899999999E-3</v>
      </c>
      <c r="AG1654" s="227">
        <f t="shared" si="381"/>
        <v>2.3828949899999999E-3</v>
      </c>
      <c r="AH1654" s="227">
        <f t="shared" si="382"/>
        <v>3.7587979999999999E-5</v>
      </c>
      <c r="AI1654"/>
      <c r="AJ1654">
        <v>3.2241832000000001</v>
      </c>
      <c r="AK1654" s="155">
        <v>2.9480110000000002</v>
      </c>
      <c r="AL1654" s="155">
        <v>0</v>
      </c>
      <c r="AM1654" s="155">
        <v>0</v>
      </c>
      <c r="AN1654" s="155">
        <v>9.5654549000000005E-2</v>
      </c>
      <c r="AO1654" s="155">
        <v>3.7474831E-2</v>
      </c>
      <c r="AP1654" s="155">
        <v>0.14304273000000001</v>
      </c>
      <c r="AQ1654"/>
      <c r="AR1654" s="156">
        <v>4.8163078999999996E-3</v>
      </c>
      <c r="AS1654" s="156">
        <v>4.5631437000000002E-3</v>
      </c>
      <c r="AT1654" s="156">
        <v>2.1542491E-4</v>
      </c>
      <c r="AU1654" s="156">
        <v>3.7739267000000003E-5</v>
      </c>
      <c r="AV1654" s="282">
        <f t="shared" si="387"/>
        <v>2.7356976472100003E-7</v>
      </c>
      <c r="AW1654" s="282">
        <f t="shared" si="388"/>
        <v>7.96689765026E-10</v>
      </c>
      <c r="AX1654" s="283">
        <f t="shared" si="389"/>
        <v>5.2856115726000004E-3</v>
      </c>
      <c r="AY1654" s="157">
        <v>2.5572436E-7</v>
      </c>
      <c r="AZ1654" s="157">
        <v>7.7158211999999997E-10</v>
      </c>
      <c r="BA1654" s="157">
        <v>2.1080725999999999E-14</v>
      </c>
      <c r="BB1654" s="157">
        <v>0</v>
      </c>
      <c r="BC1654" s="157">
        <v>0</v>
      </c>
      <c r="BD1654" s="157">
        <v>3.6632721000000001E-11</v>
      </c>
      <c r="BE1654" s="157">
        <v>1.7808772000000001E-8</v>
      </c>
      <c r="BF1654" s="157">
        <v>8.3540473000000008E-12</v>
      </c>
      <c r="BG1654" s="157">
        <v>1.6732516999999999E-11</v>
      </c>
      <c r="BH1654" s="157">
        <v>0</v>
      </c>
      <c r="BI1654" s="157">
        <v>0</v>
      </c>
      <c r="BJ1654" s="157">
        <v>0</v>
      </c>
      <c r="BK1654" s="157">
        <v>0</v>
      </c>
      <c r="BL1654" s="157">
        <v>0</v>
      </c>
      <c r="BM1654" s="157">
        <v>0</v>
      </c>
      <c r="BN1654" s="157">
        <v>0</v>
      </c>
      <c r="BO1654" s="157">
        <v>0</v>
      </c>
      <c r="BP1654" s="157">
        <v>1.4408726E-6</v>
      </c>
      <c r="BQ1654" s="157">
        <v>5.2841707000000002E-3</v>
      </c>
      <c r="BR1654" s="157">
        <v>0</v>
      </c>
      <c r="BS1654" s="157">
        <v>0</v>
      </c>
      <c r="BT1654" s="157">
        <v>0</v>
      </c>
      <c r="BU1654"/>
      <c r="BV1654" s="155">
        <v>1.1921466E-5</v>
      </c>
      <c r="BW1654" s="155">
        <v>1.1535903E-7</v>
      </c>
      <c r="BX1654" s="155">
        <v>7.6834845999999994E-6</v>
      </c>
      <c r="BY1654" s="155">
        <v>6.5082350999999995E-10</v>
      </c>
      <c r="BZ1654" s="155">
        <v>2.9155431E-7</v>
      </c>
      <c r="CA1654" s="155">
        <v>0</v>
      </c>
      <c r="CB1654" s="155">
        <v>0</v>
      </c>
      <c r="CC1654" s="155">
        <v>0</v>
      </c>
      <c r="CD1654" s="155">
        <v>0</v>
      </c>
      <c r="CE1654" s="155">
        <v>1.9853481000000002E-9</v>
      </c>
      <c r="CF1654" s="155">
        <v>0</v>
      </c>
      <c r="CG1654" s="155">
        <v>0</v>
      </c>
      <c r="CH1654" s="155">
        <v>0</v>
      </c>
      <c r="CI1654" s="155">
        <v>2.6880274999999999E-7</v>
      </c>
      <c r="CJ1654" s="155">
        <v>3.5596290999999999E-6</v>
      </c>
      <c r="CK1654" s="155">
        <v>4.7666223999999999E-14</v>
      </c>
      <c r="CL1654" s="155">
        <v>0</v>
      </c>
      <c r="CM1654"/>
      <c r="CN1654" s="284">
        <v>0</v>
      </c>
      <c r="CO1654" s="284">
        <v>0.27556503999999998</v>
      </c>
      <c r="CP1654" s="285">
        <v>0</v>
      </c>
      <c r="CQ1654" s="284">
        <v>7.8926965999999999E-5</v>
      </c>
      <c r="CR1654" s="284">
        <v>0</v>
      </c>
      <c r="CS1654" s="284">
        <v>0</v>
      </c>
      <c r="CT1654" s="284">
        <v>1.0298773999999999E-5</v>
      </c>
      <c r="CU1654" s="284">
        <v>0</v>
      </c>
      <c r="CV1654" s="284">
        <v>0</v>
      </c>
      <c r="CW1654" s="284">
        <v>0</v>
      </c>
      <c r="CX1654"/>
      <c r="CY1654"/>
      <c r="CZ1654"/>
      <c r="DA1654"/>
      <c r="DB1654" s="212"/>
      <c r="DC1654" s="48"/>
      <c r="DD1654" s="48"/>
      <c r="DE1654" s="48"/>
      <c r="DF1654" s="48"/>
      <c r="DG1654" s="48"/>
      <c r="DH1654" s="48"/>
      <c r="DI1654" s="48"/>
      <c r="DJ1654" s="48"/>
      <c r="DK1654" s="48"/>
      <c r="DL1654" s="48"/>
    </row>
    <row r="1655" spans="1:116" ht="14.4">
      <c r="A1655" t="s">
        <v>3028</v>
      </c>
      <c r="B1655" s="188" t="s">
        <v>1379</v>
      </c>
      <c r="C1655" s="151" t="str">
        <f t="shared" si="390"/>
        <v>B.046.06.128</v>
      </c>
      <c r="D1655" s="54" t="s">
        <v>1380</v>
      </c>
      <c r="E1655" s="150" t="s">
        <v>440</v>
      </c>
      <c r="F1655" s="153" t="str">
        <f t="shared" si="391"/>
        <v>Electricity Rajasthan production</v>
      </c>
      <c r="G1655" s="154">
        <f t="shared" si="392"/>
        <v>0.17260640666666668</v>
      </c>
      <c r="H1655"/>
      <c r="I1655"/>
      <c r="J1655" s="227">
        <f t="shared" si="383"/>
        <v>3.023504011E-2</v>
      </c>
      <c r="K1655"/>
      <c r="L1655" s="280">
        <f t="shared" si="384"/>
        <v>9.6834996999999999E-4</v>
      </c>
      <c r="M1655" s="280">
        <f t="shared" si="385"/>
        <v>1.50059911E-3</v>
      </c>
      <c r="N1655" s="281">
        <f t="shared" si="386"/>
        <v>1.8751300299999999E-3</v>
      </c>
      <c r="O1655" s="280">
        <v>2.5890961000000001E-2</v>
      </c>
      <c r="P1655" s="219">
        <v>5.1475079999999996E-4</v>
      </c>
      <c r="Q1655" s="219">
        <v>9.8584830999999995E-4</v>
      </c>
      <c r="R1655" s="219">
        <v>8.4822350999999997E-4</v>
      </c>
      <c r="S1655" s="219">
        <v>1.2012646E-4</v>
      </c>
      <c r="T1655" s="219">
        <v>0</v>
      </c>
      <c r="U1655" s="219">
        <v>0</v>
      </c>
      <c r="V1655" s="219">
        <v>0</v>
      </c>
      <c r="W1655" s="286">
        <v>1.3384513E-4</v>
      </c>
      <c r="X1655" s="219">
        <v>0</v>
      </c>
      <c r="Y1655" s="219">
        <v>1.7412848999999999E-3</v>
      </c>
      <c r="Z1655" s="219">
        <v>0</v>
      </c>
      <c r="AA1655" s="219">
        <v>0</v>
      </c>
      <c r="AB1655" s="219">
        <v>0</v>
      </c>
      <c r="AC1655"/>
      <c r="AD1655" s="227">
        <f t="shared" si="378"/>
        <v>2.5890961000000001E-2</v>
      </c>
      <c r="AE1655" s="227">
        <f t="shared" si="379"/>
        <v>2.4689490799999999E-3</v>
      </c>
      <c r="AF1655" s="227">
        <f t="shared" si="380"/>
        <v>1.50059911E-3</v>
      </c>
      <c r="AG1655" s="227">
        <f t="shared" si="381"/>
        <v>1.50059911E-3</v>
      </c>
      <c r="AH1655" s="227">
        <f t="shared" si="382"/>
        <v>1.8751300299999999E-3</v>
      </c>
      <c r="AI1655"/>
      <c r="AJ1655">
        <v>2.5867629999999999</v>
      </c>
      <c r="AK1655" s="155">
        <v>1.8318019999999999</v>
      </c>
      <c r="AL1655" s="155">
        <v>0.24124680000000001</v>
      </c>
      <c r="AM1655" s="155">
        <v>0</v>
      </c>
      <c r="AN1655" s="155">
        <v>1.2355379E-2</v>
      </c>
      <c r="AO1655" s="155">
        <v>0.49261079000000002</v>
      </c>
      <c r="AP1655" s="155">
        <v>8.7480678000000003E-3</v>
      </c>
      <c r="AQ1655"/>
      <c r="AR1655" s="156">
        <v>3.0189131999999999E-3</v>
      </c>
      <c r="AS1655" s="156">
        <v>2.8595210999999999E-3</v>
      </c>
      <c r="AT1655" s="156">
        <v>1.3503344000000001E-4</v>
      </c>
      <c r="AU1655" s="156">
        <v>2.4358658E-5</v>
      </c>
      <c r="AV1655" s="282">
        <f t="shared" si="387"/>
        <v>1.7143412317299999E-7</v>
      </c>
      <c r="AW1655" s="282">
        <f t="shared" si="388"/>
        <v>4.9938403748999994E-10</v>
      </c>
      <c r="AX1655" s="283">
        <f t="shared" si="389"/>
        <v>3.4115767815000001E-3</v>
      </c>
      <c r="AY1655" s="157">
        <v>1.6017874999999999E-7</v>
      </c>
      <c r="AZ1655" s="157">
        <v>4.8329794E-10</v>
      </c>
      <c r="BA1655" s="157">
        <v>1.320439E-14</v>
      </c>
      <c r="BB1655" s="157">
        <v>0</v>
      </c>
      <c r="BC1655" s="157">
        <v>0</v>
      </c>
      <c r="BD1655" s="157">
        <v>2.2730173000000002E-11</v>
      </c>
      <c r="BE1655" s="157">
        <v>1.1232643000000001E-8</v>
      </c>
      <c r="BF1655" s="157">
        <v>5.1835881000000002E-12</v>
      </c>
      <c r="BG1655" s="157">
        <v>1.0889305E-11</v>
      </c>
      <c r="BH1655" s="157">
        <v>0</v>
      </c>
      <c r="BI1655" s="157">
        <v>0</v>
      </c>
      <c r="BJ1655" s="157">
        <v>0</v>
      </c>
      <c r="BK1655" s="157">
        <v>0</v>
      </c>
      <c r="BL1655" s="157">
        <v>0</v>
      </c>
      <c r="BM1655" s="157">
        <v>0</v>
      </c>
      <c r="BN1655" s="157">
        <v>0</v>
      </c>
      <c r="BO1655" s="157">
        <v>0</v>
      </c>
      <c r="BP1655" s="157">
        <v>7.6422815000000007E-6</v>
      </c>
      <c r="BQ1655" s="157">
        <v>3.4039345000000001E-3</v>
      </c>
      <c r="BR1655" s="157">
        <v>0</v>
      </c>
      <c r="BS1655" s="157">
        <v>0</v>
      </c>
      <c r="BT1655" s="157">
        <v>0</v>
      </c>
      <c r="BU1655"/>
      <c r="BV1655" s="155">
        <v>7.7453547000000008E-6</v>
      </c>
      <c r="BW1655" s="155">
        <v>7.5074158000000005E-8</v>
      </c>
      <c r="BX1655" s="155">
        <v>4.8127246999999999E-6</v>
      </c>
      <c r="BY1655" s="155">
        <v>4.0382833E-10</v>
      </c>
      <c r="BZ1655" s="155">
        <v>1.6936397E-7</v>
      </c>
      <c r="CA1655" s="155">
        <v>0</v>
      </c>
      <c r="CB1655" s="155">
        <v>0</v>
      </c>
      <c r="CC1655" s="155">
        <v>0</v>
      </c>
      <c r="CD1655" s="155">
        <v>0</v>
      </c>
      <c r="CE1655" s="155">
        <v>1.2318851000000001E-9</v>
      </c>
      <c r="CF1655" s="155">
        <v>0</v>
      </c>
      <c r="CG1655" s="155">
        <v>0</v>
      </c>
      <c r="CH1655" s="155">
        <v>0</v>
      </c>
      <c r="CI1655" s="155">
        <v>1.6701583000000001E-7</v>
      </c>
      <c r="CJ1655" s="155">
        <v>2.5195401999999999E-6</v>
      </c>
      <c r="CK1655" s="155">
        <v>1.6973224E-13</v>
      </c>
      <c r="CL1655" s="155">
        <v>0</v>
      </c>
      <c r="CM1655"/>
      <c r="CN1655" s="284">
        <v>0</v>
      </c>
      <c r="CO1655" s="284">
        <v>0.17260640999999999</v>
      </c>
      <c r="CP1655" s="285">
        <v>0</v>
      </c>
      <c r="CQ1655" s="284">
        <v>5.1364645999999999E-5</v>
      </c>
      <c r="CR1655" s="284">
        <v>0</v>
      </c>
      <c r="CS1655" s="284">
        <v>0</v>
      </c>
      <c r="CT1655" s="284">
        <v>6.1346222999999997E-6</v>
      </c>
      <c r="CU1655" s="284">
        <v>0</v>
      </c>
      <c r="CV1655" s="284">
        <v>0</v>
      </c>
      <c r="CW1655" s="284">
        <v>0</v>
      </c>
      <c r="CX1655"/>
      <c r="CY1655"/>
      <c r="CZ1655"/>
      <c r="DA1655"/>
      <c r="DB1655" s="212"/>
      <c r="DC1655" s="48"/>
      <c r="DD1655" s="48"/>
      <c r="DE1655" s="48"/>
      <c r="DF1655" s="48"/>
      <c r="DG1655" s="48"/>
      <c r="DH1655" s="48"/>
      <c r="DI1655" s="48"/>
      <c r="DJ1655" s="48"/>
      <c r="DK1655" s="48"/>
      <c r="DL1655" s="48"/>
    </row>
    <row r="1656" spans="1:116" ht="14.4">
      <c r="A1656" t="s">
        <v>3029</v>
      </c>
      <c r="B1656" s="188" t="s">
        <v>1379</v>
      </c>
      <c r="C1656" s="151" t="str">
        <f t="shared" si="390"/>
        <v>B.046.06.129</v>
      </c>
      <c r="D1656" s="54" t="s">
        <v>1380</v>
      </c>
      <c r="E1656" s="150" t="s">
        <v>440</v>
      </c>
      <c r="F1656" s="153" t="str">
        <f t="shared" si="391"/>
        <v>Electricity Sikkim production</v>
      </c>
      <c r="G1656" s="154">
        <f t="shared" si="392"/>
        <v>2.3643426666666669E-3</v>
      </c>
      <c r="H1656"/>
      <c r="I1656"/>
      <c r="J1656" s="227">
        <f t="shared" si="383"/>
        <v>5.8933061079999999E-4</v>
      </c>
      <c r="K1656"/>
      <c r="L1656" s="280">
        <f t="shared" si="384"/>
        <v>7.3003808000000002E-6</v>
      </c>
      <c r="M1656" s="280">
        <f t="shared" si="385"/>
        <v>0</v>
      </c>
      <c r="N1656" s="281">
        <f t="shared" si="386"/>
        <v>2.2737882999999999E-4</v>
      </c>
      <c r="O1656" s="280">
        <v>3.5465140000000002E-4</v>
      </c>
      <c r="P1656" s="219">
        <v>0</v>
      </c>
      <c r="Q1656" s="219">
        <v>0</v>
      </c>
      <c r="R1656" s="219">
        <v>0</v>
      </c>
      <c r="S1656" s="286">
        <v>7.3003808000000002E-6</v>
      </c>
      <c r="T1656" s="219">
        <v>0</v>
      </c>
      <c r="U1656" s="219">
        <v>0</v>
      </c>
      <c r="V1656" s="219">
        <v>0</v>
      </c>
      <c r="W1656" s="286">
        <v>2.2737882999999999E-4</v>
      </c>
      <c r="X1656" s="219">
        <v>0</v>
      </c>
      <c r="Y1656" s="219">
        <v>0</v>
      </c>
      <c r="Z1656" s="219">
        <v>0</v>
      </c>
      <c r="AA1656" s="219">
        <v>0</v>
      </c>
      <c r="AB1656" s="219">
        <v>0</v>
      </c>
      <c r="AC1656"/>
      <c r="AD1656" s="227">
        <f t="shared" si="378"/>
        <v>3.5465140000000002E-4</v>
      </c>
      <c r="AE1656" s="227">
        <f t="shared" si="379"/>
        <v>7.3003808000000002E-6</v>
      </c>
      <c r="AF1656" s="227">
        <f t="shared" si="380"/>
        <v>0</v>
      </c>
      <c r="AG1656" s="227">
        <f t="shared" si="381"/>
        <v>0</v>
      </c>
      <c r="AH1656" s="227">
        <f t="shared" si="382"/>
        <v>2.2737882999999999E-4</v>
      </c>
      <c r="AI1656"/>
      <c r="AJ1656">
        <v>1.1821713</v>
      </c>
      <c r="AK1656" s="155">
        <v>0</v>
      </c>
      <c r="AL1656" s="155">
        <v>0</v>
      </c>
      <c r="AM1656" s="155">
        <v>0</v>
      </c>
      <c r="AN1656" s="155">
        <v>0</v>
      </c>
      <c r="AO1656" s="155">
        <v>0</v>
      </c>
      <c r="AP1656" s="155">
        <v>1.1821713</v>
      </c>
      <c r="AQ1656"/>
      <c r="AR1656" s="156">
        <v>4.0360191999999998E-5</v>
      </c>
      <c r="AS1656" s="156">
        <v>3.8507818E-5</v>
      </c>
      <c r="AT1656" s="156">
        <v>1.7901400000000001E-6</v>
      </c>
      <c r="AU1656" s="156">
        <v>6.2233586999999997E-8</v>
      </c>
      <c r="AV1656" s="282">
        <f t="shared" si="387"/>
        <v>2.30862221E-9</v>
      </c>
      <c r="AW1656" s="282">
        <f t="shared" si="388"/>
        <v>6.6203402722100004E-12</v>
      </c>
      <c r="AX1656" s="283">
        <f t="shared" si="389"/>
        <v>8.7161885999999998E-6</v>
      </c>
      <c r="AY1656" s="157">
        <v>2.19411E-9</v>
      </c>
      <c r="AZ1656" s="157">
        <v>6.6201594000000004E-12</v>
      </c>
      <c r="BA1656" s="157">
        <v>1.8087220999999999E-16</v>
      </c>
      <c r="BB1656" s="157">
        <v>0</v>
      </c>
      <c r="BC1656" s="157">
        <v>0</v>
      </c>
      <c r="BD1656" s="157">
        <v>0</v>
      </c>
      <c r="BE1656" s="157">
        <v>1.1451221E-10</v>
      </c>
      <c r="BF1656" s="157">
        <v>0</v>
      </c>
      <c r="BG1656" s="157">
        <v>0</v>
      </c>
      <c r="BH1656" s="157">
        <v>0</v>
      </c>
      <c r="BI1656" s="157">
        <v>0</v>
      </c>
      <c r="BJ1656" s="157">
        <v>0</v>
      </c>
      <c r="BK1656" s="157">
        <v>0</v>
      </c>
      <c r="BL1656" s="157">
        <v>0</v>
      </c>
      <c r="BM1656" s="157">
        <v>0</v>
      </c>
      <c r="BN1656" s="157">
        <v>0</v>
      </c>
      <c r="BO1656" s="157">
        <v>0</v>
      </c>
      <c r="BP1656" s="157">
        <v>8.7161885999999998E-6</v>
      </c>
      <c r="BQ1656" s="157">
        <v>0</v>
      </c>
      <c r="BR1656" s="157">
        <v>0</v>
      </c>
      <c r="BS1656" s="157">
        <v>0</v>
      </c>
      <c r="BT1656" s="157">
        <v>0</v>
      </c>
      <c r="BU1656"/>
      <c r="BV1656" s="155">
        <v>7.2458860999999999E-8</v>
      </c>
      <c r="BW1656" s="155">
        <v>0</v>
      </c>
      <c r="BX1656" s="155">
        <v>6.5924147000000006E-8</v>
      </c>
      <c r="BY1656" s="155">
        <v>0</v>
      </c>
      <c r="BZ1656" s="155">
        <v>6.5344260000000001E-9</v>
      </c>
      <c r="CA1656" s="155">
        <v>0</v>
      </c>
      <c r="CB1656" s="155">
        <v>0</v>
      </c>
      <c r="CC1656" s="155">
        <v>0</v>
      </c>
      <c r="CD1656" s="155">
        <v>0</v>
      </c>
      <c r="CE1656" s="155">
        <v>0</v>
      </c>
      <c r="CF1656" s="155">
        <v>0</v>
      </c>
      <c r="CG1656" s="155">
        <v>0</v>
      </c>
      <c r="CH1656" s="155">
        <v>0</v>
      </c>
      <c r="CI1656" s="155">
        <v>0</v>
      </c>
      <c r="CJ1656" s="155">
        <v>0</v>
      </c>
      <c r="CK1656" s="155">
        <v>2.8834458000000002E-13</v>
      </c>
      <c r="CL1656" s="155">
        <v>0</v>
      </c>
      <c r="CM1656"/>
      <c r="CN1656" s="284">
        <v>0</v>
      </c>
      <c r="CO1656" s="284">
        <v>2.3643427E-3</v>
      </c>
      <c r="CP1656" s="285">
        <v>0</v>
      </c>
      <c r="CQ1656" s="284">
        <v>0</v>
      </c>
      <c r="CR1656" s="284">
        <v>0</v>
      </c>
      <c r="CS1656" s="284">
        <v>0</v>
      </c>
      <c r="CT1656" s="284">
        <v>1.8205438E-7</v>
      </c>
      <c r="CU1656" s="284">
        <v>0</v>
      </c>
      <c r="CV1656" s="284">
        <v>0</v>
      </c>
      <c r="CW1656" s="284">
        <v>0</v>
      </c>
      <c r="CX1656"/>
      <c r="CY1656"/>
      <c r="CZ1656"/>
      <c r="DA1656"/>
      <c r="DB1656" s="212"/>
      <c r="DC1656" s="48"/>
      <c r="DD1656" s="48"/>
      <c r="DE1656" s="48"/>
      <c r="DF1656" s="48"/>
      <c r="DG1656" s="48"/>
      <c r="DH1656" s="48"/>
      <c r="DI1656" s="48"/>
      <c r="DJ1656" s="48"/>
      <c r="DK1656" s="48"/>
      <c r="DL1656" s="48"/>
    </row>
    <row r="1657" spans="1:116" ht="14.4">
      <c r="A1657" t="s">
        <v>3030</v>
      </c>
      <c r="B1657" s="188" t="s">
        <v>1379</v>
      </c>
      <c r="C1657" s="151" t="str">
        <f t="shared" si="390"/>
        <v>B.046.06.130</v>
      </c>
      <c r="D1657" s="54" t="s">
        <v>1380</v>
      </c>
      <c r="E1657" s="150" t="s">
        <v>440</v>
      </c>
      <c r="F1657" s="153" t="str">
        <f t="shared" si="391"/>
        <v>Electricity Tamil Nadu production</v>
      </c>
      <c r="G1657" s="154">
        <f t="shared" si="392"/>
        <v>0.19879862666666667</v>
      </c>
      <c r="H1657"/>
      <c r="I1657"/>
      <c r="J1657" s="227">
        <f t="shared" si="383"/>
        <v>3.6445211025E-2</v>
      </c>
      <c r="K1657"/>
      <c r="L1657" s="280">
        <f t="shared" si="384"/>
        <v>1.1292352699999999E-3</v>
      </c>
      <c r="M1657" s="280">
        <f t="shared" si="385"/>
        <v>1.7694452799999999E-3</v>
      </c>
      <c r="N1657" s="281">
        <f t="shared" si="386"/>
        <v>3.7267364750000003E-3</v>
      </c>
      <c r="O1657" s="280">
        <v>2.9819794E-2</v>
      </c>
      <c r="P1657" s="219">
        <v>6.2244717999999997E-4</v>
      </c>
      <c r="Q1657" s="219">
        <v>1.1469981E-3</v>
      </c>
      <c r="R1657" s="219">
        <v>9.8946145999999997E-4</v>
      </c>
      <c r="S1657" s="219">
        <v>1.3977381000000001E-4</v>
      </c>
      <c r="T1657" s="219">
        <v>0</v>
      </c>
      <c r="U1657" s="219">
        <v>0</v>
      </c>
      <c r="V1657" s="219">
        <v>0</v>
      </c>
      <c r="W1657" s="286">
        <v>8.6926875000000001E-5</v>
      </c>
      <c r="X1657" s="219">
        <v>0</v>
      </c>
      <c r="Y1657" s="219">
        <v>3.6398096000000001E-3</v>
      </c>
      <c r="Z1657" s="219">
        <v>0</v>
      </c>
      <c r="AA1657" s="219">
        <v>0</v>
      </c>
      <c r="AB1657" s="219">
        <v>0</v>
      </c>
      <c r="AC1657"/>
      <c r="AD1657" s="227">
        <f t="shared" si="378"/>
        <v>2.9819794E-2</v>
      </c>
      <c r="AE1657" s="227">
        <f t="shared" si="379"/>
        <v>2.8986805499999998E-3</v>
      </c>
      <c r="AF1657" s="227">
        <f t="shared" si="380"/>
        <v>1.7694452799999999E-3</v>
      </c>
      <c r="AG1657" s="227">
        <f t="shared" si="381"/>
        <v>1.7694452799999999E-3</v>
      </c>
      <c r="AH1657" s="227">
        <f t="shared" si="382"/>
        <v>3.7267364750000003E-3</v>
      </c>
      <c r="AI1657"/>
      <c r="AJ1657">
        <v>2.9668779999999999</v>
      </c>
      <c r="AK1657" s="155">
        <v>2.1187836</v>
      </c>
      <c r="AL1657" s="155">
        <v>0.50427842</v>
      </c>
      <c r="AM1657" s="155">
        <v>0</v>
      </c>
      <c r="AN1657" s="155">
        <v>1.7536666999999999E-2</v>
      </c>
      <c r="AO1657" s="155">
        <v>0.28407577000000001</v>
      </c>
      <c r="AP1657" s="155">
        <v>4.2203516000000003E-2</v>
      </c>
      <c r="AQ1657"/>
      <c r="AR1657" s="156">
        <v>3.4873794999999998E-3</v>
      </c>
      <c r="AS1657" s="156">
        <v>3.3027791000000001E-3</v>
      </c>
      <c r="AT1657" s="156">
        <v>1.5571407000000001E-4</v>
      </c>
      <c r="AU1657" s="156">
        <v>2.8886381999999999E-5</v>
      </c>
      <c r="AV1657" s="282">
        <f t="shared" si="387"/>
        <v>1.9800834198E-7</v>
      </c>
      <c r="AW1657" s="282">
        <f t="shared" si="388"/>
        <v>5.7586564699500003E-10</v>
      </c>
      <c r="AX1657" s="283">
        <f t="shared" si="389"/>
        <v>4.0457117953999998E-3</v>
      </c>
      <c r="AY1657" s="157">
        <v>1.8448513E-7</v>
      </c>
      <c r="AZ1657" s="157">
        <v>5.5663616000000001E-10</v>
      </c>
      <c r="BA1657" s="157">
        <v>1.5208095000000001E-14</v>
      </c>
      <c r="BB1657" s="157">
        <v>0</v>
      </c>
      <c r="BC1657" s="157">
        <v>0</v>
      </c>
      <c r="BD1657" s="157">
        <v>2.651498E-11</v>
      </c>
      <c r="BE1657" s="157">
        <v>1.3496696999999999E-8</v>
      </c>
      <c r="BF1657" s="157">
        <v>6.0467089000000004E-12</v>
      </c>
      <c r="BG1657" s="157">
        <v>1.3167569999999999E-11</v>
      </c>
      <c r="BH1657" s="157">
        <v>0</v>
      </c>
      <c r="BI1657" s="157">
        <v>0</v>
      </c>
      <c r="BJ1657" s="157">
        <v>0</v>
      </c>
      <c r="BK1657" s="157">
        <v>0</v>
      </c>
      <c r="BL1657" s="157">
        <v>0</v>
      </c>
      <c r="BM1657" s="157">
        <v>0</v>
      </c>
      <c r="BN1657" s="157">
        <v>0</v>
      </c>
      <c r="BO1657" s="157">
        <v>0</v>
      </c>
      <c r="BP1657" s="157">
        <v>8.5820953999999998E-6</v>
      </c>
      <c r="BQ1657" s="157">
        <v>4.0371297000000002E-3</v>
      </c>
      <c r="BR1657" s="157">
        <v>0</v>
      </c>
      <c r="BS1657" s="157">
        <v>0</v>
      </c>
      <c r="BT1657" s="157">
        <v>0</v>
      </c>
      <c r="BU1657"/>
      <c r="BV1657" s="155">
        <v>9.2323021000000001E-6</v>
      </c>
      <c r="BW1657" s="155">
        <v>9.0781205E-8</v>
      </c>
      <c r="BX1657" s="155">
        <v>5.5430332000000003E-6</v>
      </c>
      <c r="BY1657" s="155">
        <v>4.7106991000000002E-10</v>
      </c>
      <c r="BZ1657" s="155">
        <v>1.9988836000000001E-7</v>
      </c>
      <c r="CA1657" s="155">
        <v>0</v>
      </c>
      <c r="CB1657" s="155">
        <v>0</v>
      </c>
      <c r="CC1657" s="155">
        <v>0</v>
      </c>
      <c r="CD1657" s="155">
        <v>0</v>
      </c>
      <c r="CE1657" s="155">
        <v>1.4370067E-9</v>
      </c>
      <c r="CF1657" s="155">
        <v>0</v>
      </c>
      <c r="CG1657" s="155">
        <v>0</v>
      </c>
      <c r="CH1657" s="155">
        <v>0</v>
      </c>
      <c r="CI1657" s="155">
        <v>1.9503382999999999E-7</v>
      </c>
      <c r="CJ1657" s="155">
        <v>3.2016572999999999E-6</v>
      </c>
      <c r="CK1657" s="155">
        <v>1.1023407E-13</v>
      </c>
      <c r="CL1657" s="155">
        <v>0</v>
      </c>
      <c r="CM1657"/>
      <c r="CN1657" s="284">
        <v>0</v>
      </c>
      <c r="CO1657" s="284">
        <v>0.19879863</v>
      </c>
      <c r="CP1657" s="285">
        <v>0</v>
      </c>
      <c r="CQ1657" s="284">
        <v>6.2111179000000005E-5</v>
      </c>
      <c r="CR1657" s="284">
        <v>0</v>
      </c>
      <c r="CS1657" s="284">
        <v>0</v>
      </c>
      <c r="CT1657" s="284">
        <v>7.2813137000000002E-6</v>
      </c>
      <c r="CU1657" s="284">
        <v>0</v>
      </c>
      <c r="CV1657" s="284">
        <v>0</v>
      </c>
      <c r="CW1657" s="284">
        <v>0</v>
      </c>
      <c r="CX1657"/>
      <c r="CY1657"/>
      <c r="CZ1657"/>
      <c r="DA1657"/>
      <c r="DB1657" s="212"/>
      <c r="DC1657" s="48"/>
      <c r="DD1657" s="48"/>
      <c r="DE1657" s="48"/>
      <c r="DF1657" s="48"/>
      <c r="DG1657" s="48"/>
      <c r="DH1657" s="48"/>
      <c r="DI1657" s="48"/>
      <c r="DJ1657" s="48"/>
      <c r="DK1657" s="48"/>
      <c r="DL1657" s="48"/>
    </row>
    <row r="1658" spans="1:116" ht="14.4">
      <c r="B1658" s="188"/>
      <c r="C1658" s="151"/>
      <c r="D1658" s="51" t="s">
        <v>1382</v>
      </c>
      <c r="E1658" s="150"/>
      <c r="F1658"/>
      <c r="G1658"/>
      <c r="H1658"/>
      <c r="I1658"/>
      <c r="J1658"/>
      <c r="K1658"/>
      <c r="L1658"/>
      <c r="M1658"/>
      <c r="N1658" s="174"/>
      <c r="O1658"/>
      <c r="P1658"/>
      <c r="Q1658"/>
      <c r="R1658"/>
      <c r="S1658"/>
      <c r="T1658"/>
      <c r="U1658"/>
      <c r="V1658"/>
      <c r="W1658" s="53"/>
      <c r="X1658"/>
      <c r="Y1658"/>
      <c r="Z1658"/>
      <c r="AA1658"/>
      <c r="AB1658"/>
      <c r="AC1658"/>
      <c r="AD1658"/>
      <c r="AE1658"/>
      <c r="AF1658"/>
      <c r="AG1658"/>
      <c r="AH1658"/>
      <c r="AI1658"/>
      <c r="AJ1658"/>
      <c r="AK1658"/>
      <c r="AL1658"/>
      <c r="AM1658"/>
      <c r="AN1658"/>
      <c r="AO1658"/>
      <c r="AP1658"/>
      <c r="AQ1658"/>
      <c r="AR1658"/>
      <c r="AS1658"/>
      <c r="AT1658"/>
      <c r="AU1658"/>
      <c r="AX1658" s="19"/>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s="117"/>
      <c r="CQ1658"/>
      <c r="CR1658"/>
      <c r="CS1658"/>
      <c r="CT1658"/>
      <c r="CU1658"/>
      <c r="CV1658"/>
      <c r="CW1658"/>
      <c r="CX1658"/>
      <c r="CY1658"/>
      <c r="CZ1658"/>
      <c r="DA1658"/>
      <c r="DB1658" s="212"/>
      <c r="DC1658" s="48"/>
      <c r="DD1658" s="48"/>
      <c r="DE1658" s="48"/>
      <c r="DF1658" s="48"/>
      <c r="DG1658" s="48"/>
      <c r="DH1658" s="48"/>
      <c r="DI1658" s="48"/>
      <c r="DJ1658" s="48"/>
      <c r="DK1658" s="48"/>
      <c r="DL1658" s="48"/>
    </row>
    <row r="1659" spans="1:116" ht="14.4">
      <c r="A1659" t="s">
        <v>3031</v>
      </c>
      <c r="B1659" s="188" t="s">
        <v>1381</v>
      </c>
      <c r="C1659" s="151" t="str">
        <f t="shared" si="390"/>
        <v>B.046.08.101</v>
      </c>
      <c r="D1659" s="54" t="s">
        <v>1382</v>
      </c>
      <c r="E1659" s="150" t="s">
        <v>440</v>
      </c>
      <c r="F1659" s="153" t="str">
        <f t="shared" si="391"/>
        <v>Electricity Alabama production</v>
      </c>
      <c r="G1659" s="154">
        <f t="shared" si="392"/>
        <v>0.13072317999999999</v>
      </c>
      <c r="H1659"/>
      <c r="I1659"/>
      <c r="J1659" s="227">
        <f t="shared" si="383"/>
        <v>3.1453917654999997E-2</v>
      </c>
      <c r="K1659"/>
      <c r="L1659" s="280">
        <f t="shared" si="384"/>
        <v>1.0642440800000001E-3</v>
      </c>
      <c r="M1659" s="280">
        <f t="shared" si="385"/>
        <v>2.03970634E-3</v>
      </c>
      <c r="N1659" s="281">
        <f t="shared" si="386"/>
        <v>8.7414902349999997E-3</v>
      </c>
      <c r="O1659" s="280">
        <v>1.9608476999999999E-2</v>
      </c>
      <c r="P1659" s="219">
        <v>1.0546291999999999E-3</v>
      </c>
      <c r="Q1659" s="219">
        <v>9.8507714000000009E-4</v>
      </c>
      <c r="R1659" s="219">
        <v>9.4182105000000004E-4</v>
      </c>
      <c r="S1659" s="219">
        <v>1.2242302999999999E-4</v>
      </c>
      <c r="T1659" s="219">
        <v>0</v>
      </c>
      <c r="U1659" s="219">
        <v>0</v>
      </c>
      <c r="V1659" s="219">
        <v>0</v>
      </c>
      <c r="W1659" s="286">
        <v>1.5081034999999999E-5</v>
      </c>
      <c r="X1659" s="219">
        <v>0</v>
      </c>
      <c r="Y1659" s="219">
        <v>8.7264092000000001E-3</v>
      </c>
      <c r="Z1659" s="219">
        <v>0</v>
      </c>
      <c r="AA1659" s="219">
        <v>0</v>
      </c>
      <c r="AB1659" s="219">
        <v>0</v>
      </c>
      <c r="AC1659"/>
      <c r="AD1659" s="227">
        <f t="shared" si="378"/>
        <v>1.9608476999999999E-2</v>
      </c>
      <c r="AE1659" s="227">
        <f t="shared" si="379"/>
        <v>3.1039504199999999E-3</v>
      </c>
      <c r="AF1659" s="227">
        <f t="shared" si="380"/>
        <v>2.03970634E-3</v>
      </c>
      <c r="AG1659" s="227">
        <f t="shared" si="381"/>
        <v>2.03970634E-3</v>
      </c>
      <c r="AH1659" s="227">
        <f t="shared" si="382"/>
        <v>8.7414902349999997E-3</v>
      </c>
      <c r="AI1659"/>
      <c r="AJ1659">
        <v>2.9456785000000001</v>
      </c>
      <c r="AK1659" s="155">
        <v>1.6607406</v>
      </c>
      <c r="AL1659" s="155">
        <v>1.2090027999999999</v>
      </c>
      <c r="AM1659" s="155">
        <v>0</v>
      </c>
      <c r="AN1659" s="155">
        <v>1.0744355000000001E-3</v>
      </c>
      <c r="AO1659" s="155">
        <v>9.3352415000000008E-3</v>
      </c>
      <c r="AP1659" s="155">
        <v>6.5525467000000004E-2</v>
      </c>
      <c r="AQ1659"/>
      <c r="AR1659" s="156">
        <v>2.5541779999999998E-3</v>
      </c>
      <c r="AS1659" s="156">
        <v>2.3753941999999999E-3</v>
      </c>
      <c r="AT1659" s="156">
        <v>1.0656480999999999E-4</v>
      </c>
      <c r="AU1659" s="156">
        <v>7.2218995000000001E-5</v>
      </c>
      <c r="AV1659" s="282">
        <f t="shared" si="387"/>
        <v>1.4240972234199999E-7</v>
      </c>
      <c r="AW1659" s="282">
        <f t="shared" si="388"/>
        <v>3.9410064642300004E-10</v>
      </c>
      <c r="AX1659" s="283">
        <f t="shared" si="389"/>
        <v>1.0114704689000002E-2</v>
      </c>
      <c r="AY1659" s="157">
        <v>1.2131111E-7</v>
      </c>
      <c r="AZ1659" s="157">
        <v>3.660249E-10</v>
      </c>
      <c r="BA1659" s="157">
        <v>1.0000323E-14</v>
      </c>
      <c r="BB1659" s="157">
        <v>0</v>
      </c>
      <c r="BC1659" s="157">
        <v>0</v>
      </c>
      <c r="BD1659" s="157">
        <v>2.5238342000000001E-11</v>
      </c>
      <c r="BE1659" s="157">
        <v>2.1073374E-8</v>
      </c>
      <c r="BF1659" s="157">
        <v>5.7555731000000001E-12</v>
      </c>
      <c r="BG1659" s="157">
        <v>2.2310173000000001E-11</v>
      </c>
      <c r="BH1659" s="157">
        <v>0</v>
      </c>
      <c r="BI1659" s="157">
        <v>0</v>
      </c>
      <c r="BJ1659" s="157">
        <v>0</v>
      </c>
      <c r="BK1659" s="157">
        <v>0</v>
      </c>
      <c r="BL1659" s="157">
        <v>0</v>
      </c>
      <c r="BM1659" s="157">
        <v>0</v>
      </c>
      <c r="BN1659" s="157">
        <v>0</v>
      </c>
      <c r="BO1659" s="157">
        <v>0</v>
      </c>
      <c r="BP1659" s="157">
        <v>1.3164688999999999E-5</v>
      </c>
      <c r="BQ1659" s="157">
        <v>1.0101540000000001E-2</v>
      </c>
      <c r="BR1659" s="157">
        <v>0</v>
      </c>
      <c r="BS1659" s="157">
        <v>0</v>
      </c>
      <c r="BT1659" s="157">
        <v>0</v>
      </c>
      <c r="BU1659"/>
      <c r="BV1659" s="155">
        <v>7.7158542000000008E-6</v>
      </c>
      <c r="BW1659" s="155">
        <v>1.5381306999999999E-7</v>
      </c>
      <c r="BX1659" s="155">
        <v>3.6449091E-6</v>
      </c>
      <c r="BY1659" s="155">
        <v>4.4838891999999999E-10</v>
      </c>
      <c r="BZ1659" s="155">
        <v>2.3627953999999999E-7</v>
      </c>
      <c r="CA1659" s="155">
        <v>0</v>
      </c>
      <c r="CB1659" s="155">
        <v>0</v>
      </c>
      <c r="CC1659" s="155">
        <v>0</v>
      </c>
      <c r="CD1659" s="155">
        <v>0</v>
      </c>
      <c r="CE1659" s="155">
        <v>1.3678179000000001E-9</v>
      </c>
      <c r="CF1659" s="155">
        <v>0</v>
      </c>
      <c r="CG1659" s="155">
        <v>0</v>
      </c>
      <c r="CH1659" s="155">
        <v>0</v>
      </c>
      <c r="CI1659" s="155">
        <v>1.900187E-7</v>
      </c>
      <c r="CJ1659" s="155">
        <v>3.4890175999999999E-6</v>
      </c>
      <c r="CK1659" s="155">
        <v>1.9124624999999999E-14</v>
      </c>
      <c r="CL1659" s="155">
        <v>0</v>
      </c>
      <c r="CM1659"/>
      <c r="CN1659" s="284">
        <v>0</v>
      </c>
      <c r="CO1659" s="284">
        <v>0.13072317999999999</v>
      </c>
      <c r="CP1659" s="285">
        <v>0</v>
      </c>
      <c r="CQ1659" s="284">
        <v>1.0523666E-4</v>
      </c>
      <c r="CR1659" s="284">
        <v>0</v>
      </c>
      <c r="CS1659" s="284">
        <v>0</v>
      </c>
      <c r="CT1659" s="284">
        <v>9.4840715999999999E-6</v>
      </c>
      <c r="CU1659" s="284">
        <v>0</v>
      </c>
      <c r="CV1659" s="284">
        <v>0</v>
      </c>
      <c r="CW1659" s="284">
        <v>0</v>
      </c>
      <c r="CX1659"/>
      <c r="CY1659"/>
      <c r="CZ1659"/>
      <c r="DA1659"/>
      <c r="DB1659" s="212"/>
      <c r="DC1659" s="48"/>
      <c r="DD1659" s="48"/>
      <c r="DE1659" s="48"/>
      <c r="DF1659" s="48"/>
      <c r="DG1659" s="48"/>
      <c r="DH1659" s="48"/>
      <c r="DI1659" s="48"/>
      <c r="DJ1659" s="48"/>
      <c r="DK1659" s="48"/>
      <c r="DL1659" s="48"/>
    </row>
    <row r="1660" spans="1:116" ht="14.4">
      <c r="A1660" t="s">
        <v>3032</v>
      </c>
      <c r="B1660" s="188" t="s">
        <v>1381</v>
      </c>
      <c r="C1660" s="151" t="str">
        <f t="shared" si="390"/>
        <v>B.046.08.102</v>
      </c>
      <c r="D1660" s="54" t="s">
        <v>1382</v>
      </c>
      <c r="E1660" s="150" t="s">
        <v>440</v>
      </c>
      <c r="F1660" s="153" t="str">
        <f t="shared" si="391"/>
        <v>Electricity Alaska production</v>
      </c>
      <c r="G1660" s="154">
        <f t="shared" si="392"/>
        <v>0.19581290666666668</v>
      </c>
      <c r="H1660"/>
      <c r="I1660"/>
      <c r="J1660" s="227">
        <f t="shared" si="383"/>
        <v>4.3945444508000003E-2</v>
      </c>
      <c r="K1660"/>
      <c r="L1660" s="280">
        <f t="shared" si="384"/>
        <v>6.2156243600000006E-3</v>
      </c>
      <c r="M1660" s="280">
        <f t="shared" si="385"/>
        <v>8.3011813E-3</v>
      </c>
      <c r="N1660" s="281">
        <f t="shared" si="386"/>
        <v>5.6702848E-5</v>
      </c>
      <c r="O1660" s="280">
        <v>2.9371936000000001E-2</v>
      </c>
      <c r="P1660" s="219">
        <v>1.2274415999999999E-3</v>
      </c>
      <c r="Q1660" s="219">
        <v>7.0737396999999997E-3</v>
      </c>
      <c r="R1660" s="219">
        <v>6.0750068000000003E-3</v>
      </c>
      <c r="S1660" s="219">
        <v>1.4061756000000001E-4</v>
      </c>
      <c r="T1660" s="219">
        <v>0</v>
      </c>
      <c r="U1660" s="219">
        <v>0</v>
      </c>
      <c r="V1660" s="219">
        <v>0</v>
      </c>
      <c r="W1660" s="286">
        <v>5.6702848E-5</v>
      </c>
      <c r="X1660" s="219">
        <v>0</v>
      </c>
      <c r="Y1660" s="219">
        <v>0</v>
      </c>
      <c r="Z1660" s="219">
        <v>0</v>
      </c>
      <c r="AA1660" s="219">
        <v>0</v>
      </c>
      <c r="AB1660" s="219">
        <v>0</v>
      </c>
      <c r="AC1660"/>
      <c r="AD1660" s="227">
        <f t="shared" si="378"/>
        <v>2.9371936000000001E-2</v>
      </c>
      <c r="AE1660" s="227">
        <f t="shared" si="379"/>
        <v>1.451680566E-2</v>
      </c>
      <c r="AF1660" s="227">
        <f t="shared" si="380"/>
        <v>8.3011813E-3</v>
      </c>
      <c r="AG1660" s="227">
        <f t="shared" si="381"/>
        <v>8.3011813E-3</v>
      </c>
      <c r="AH1660" s="227">
        <f t="shared" si="382"/>
        <v>5.6702848E-5</v>
      </c>
      <c r="AI1660"/>
      <c r="AJ1660">
        <v>2.4052456000000002</v>
      </c>
      <c r="AK1660" s="155">
        <v>2.1203943000000001</v>
      </c>
      <c r="AL1660" s="155">
        <v>0</v>
      </c>
      <c r="AM1660" s="155">
        <v>0</v>
      </c>
      <c r="AN1660" s="155">
        <v>0</v>
      </c>
      <c r="AO1660" s="155">
        <v>1.8024299000000001E-2</v>
      </c>
      <c r="AP1660" s="155">
        <v>0.26682699999999998</v>
      </c>
      <c r="AQ1660"/>
      <c r="AR1660" s="156">
        <v>3.7204603000000002E-3</v>
      </c>
      <c r="AS1660" s="156">
        <v>3.4423245999999998E-3</v>
      </c>
      <c r="AT1660" s="156">
        <v>1.6531772E-4</v>
      </c>
      <c r="AU1660" s="156">
        <v>1.1281798E-4</v>
      </c>
      <c r="AV1660" s="282">
        <f t="shared" si="387"/>
        <v>2.0637438130000001E-7</v>
      </c>
      <c r="AW1660" s="282">
        <f t="shared" si="388"/>
        <v>6.1138209668699985E-10</v>
      </c>
      <c r="AX1660" s="283">
        <f t="shared" si="389"/>
        <v>1.5800837609200001E-2</v>
      </c>
      <c r="AY1660" s="157">
        <v>1.8171438000000001E-7</v>
      </c>
      <c r="AZ1660" s="157">
        <v>5.4827613999999996E-10</v>
      </c>
      <c r="BA1660" s="157">
        <v>1.4979686999999999E-14</v>
      </c>
      <c r="BB1660" s="157">
        <v>0</v>
      </c>
      <c r="BC1660" s="157">
        <v>0</v>
      </c>
      <c r="BD1660" s="157">
        <v>1.6279429999999999E-10</v>
      </c>
      <c r="BE1660" s="157">
        <v>2.4497207000000001E-8</v>
      </c>
      <c r="BF1660" s="157">
        <v>3.7125041999999999E-11</v>
      </c>
      <c r="BG1660" s="157">
        <v>2.5965935000000001E-11</v>
      </c>
      <c r="BH1660" s="157">
        <v>0</v>
      </c>
      <c r="BI1660" s="157">
        <v>0</v>
      </c>
      <c r="BJ1660" s="157">
        <v>0</v>
      </c>
      <c r="BK1660" s="157">
        <v>0</v>
      </c>
      <c r="BL1660" s="157">
        <v>0</v>
      </c>
      <c r="BM1660" s="157">
        <v>0</v>
      </c>
      <c r="BN1660" s="157">
        <v>0</v>
      </c>
      <c r="BO1660" s="157">
        <v>0</v>
      </c>
      <c r="BP1660" s="157">
        <v>2.1736092000000002E-6</v>
      </c>
      <c r="BQ1660" s="157">
        <v>1.5798664E-2</v>
      </c>
      <c r="BR1660" s="157">
        <v>0</v>
      </c>
      <c r="BS1660" s="157">
        <v>0</v>
      </c>
      <c r="BT1660" s="157">
        <v>0</v>
      </c>
      <c r="BU1660"/>
      <c r="BV1660" s="155">
        <v>9.5857369999999999E-6</v>
      </c>
      <c r="BW1660" s="155">
        <v>1.7901699999999999E-7</v>
      </c>
      <c r="BX1660" s="155">
        <v>5.4597833999999997E-6</v>
      </c>
      <c r="BY1660" s="155">
        <v>2.8922328000000001E-9</v>
      </c>
      <c r="BZ1660" s="155">
        <v>2.7332643999999998E-7</v>
      </c>
      <c r="CA1660" s="155">
        <v>0</v>
      </c>
      <c r="CB1660" s="155">
        <v>0</v>
      </c>
      <c r="CC1660" s="155">
        <v>0</v>
      </c>
      <c r="CD1660" s="155">
        <v>0</v>
      </c>
      <c r="CE1660" s="155">
        <v>8.8228048999999997E-9</v>
      </c>
      <c r="CF1660" s="155">
        <v>0</v>
      </c>
      <c r="CG1660" s="155">
        <v>0</v>
      </c>
      <c r="CH1660" s="155">
        <v>0</v>
      </c>
      <c r="CI1660" s="155">
        <v>1.1728910999999999E-6</v>
      </c>
      <c r="CJ1660" s="155">
        <v>2.4890039E-6</v>
      </c>
      <c r="CK1660" s="155">
        <v>7.1906249000000006E-14</v>
      </c>
      <c r="CL1660" s="155">
        <v>0</v>
      </c>
      <c r="CM1660"/>
      <c r="CN1660" s="284">
        <v>0</v>
      </c>
      <c r="CO1660" s="284">
        <v>0.19581291000000001</v>
      </c>
      <c r="CP1660" s="285">
        <v>0</v>
      </c>
      <c r="CQ1660" s="284">
        <v>1.2248082000000001E-4</v>
      </c>
      <c r="CR1660" s="284">
        <v>0</v>
      </c>
      <c r="CS1660" s="284">
        <v>0</v>
      </c>
      <c r="CT1660" s="284">
        <v>1.0991610000000001E-5</v>
      </c>
      <c r="CU1660" s="284">
        <v>0</v>
      </c>
      <c r="CV1660" s="284">
        <v>0</v>
      </c>
      <c r="CW1660" s="284">
        <v>0</v>
      </c>
      <c r="CX1660"/>
      <c r="CY1660"/>
      <c r="CZ1660"/>
      <c r="DA1660"/>
      <c r="DB1660" s="212"/>
      <c r="DC1660" s="48"/>
      <c r="DD1660" s="48"/>
      <c r="DE1660" s="48"/>
      <c r="DF1660" s="48"/>
      <c r="DG1660" s="48"/>
      <c r="DH1660" s="48"/>
      <c r="DI1660" s="48"/>
      <c r="DJ1660" s="48"/>
      <c r="DK1660" s="48"/>
      <c r="DL1660" s="48"/>
    </row>
    <row r="1661" spans="1:116" ht="14.4">
      <c r="A1661" t="s">
        <v>3033</v>
      </c>
      <c r="B1661" s="188" t="s">
        <v>1381</v>
      </c>
      <c r="C1661" s="151" t="str">
        <f t="shared" si="390"/>
        <v>B.046.08.103</v>
      </c>
      <c r="D1661" s="54" t="s">
        <v>1382</v>
      </c>
      <c r="E1661" s="150" t="s">
        <v>440</v>
      </c>
      <c r="F1661" s="153" t="str">
        <f t="shared" si="391"/>
        <v>Electricity Arizona production</v>
      </c>
      <c r="G1661" s="154">
        <f t="shared" si="392"/>
        <v>0.12616535333333334</v>
      </c>
      <c r="H1661"/>
      <c r="I1661"/>
      <c r="J1661" s="227">
        <f t="shared" si="383"/>
        <v>2.9188152419E-2</v>
      </c>
      <c r="K1661"/>
      <c r="L1661" s="280">
        <f t="shared" si="384"/>
        <v>1.1607538600000001E-3</v>
      </c>
      <c r="M1661" s="280">
        <f t="shared" si="385"/>
        <v>1.77830293E-3</v>
      </c>
      <c r="N1661" s="281">
        <f t="shared" si="386"/>
        <v>7.3242926290000001E-3</v>
      </c>
      <c r="O1661" s="280">
        <v>1.8924803E-2</v>
      </c>
      <c r="P1661" s="219">
        <v>6.9053563000000002E-4</v>
      </c>
      <c r="Q1661" s="219">
        <v>1.0877673E-3</v>
      </c>
      <c r="R1661" s="219">
        <v>1.0330633E-3</v>
      </c>
      <c r="S1661" s="219">
        <v>1.2769056E-4</v>
      </c>
      <c r="T1661" s="219">
        <v>0</v>
      </c>
      <c r="U1661" s="219">
        <v>0</v>
      </c>
      <c r="V1661" s="219">
        <v>0</v>
      </c>
      <c r="W1661" s="286">
        <v>3.3807828999999998E-5</v>
      </c>
      <c r="X1661" s="219">
        <v>0</v>
      </c>
      <c r="Y1661" s="219">
        <v>7.2904848000000001E-3</v>
      </c>
      <c r="Z1661" s="219">
        <v>0</v>
      </c>
      <c r="AA1661" s="219">
        <v>0</v>
      </c>
      <c r="AB1661" s="219">
        <v>0</v>
      </c>
      <c r="AC1661"/>
      <c r="AD1661" s="227">
        <f t="shared" si="378"/>
        <v>1.8924803E-2</v>
      </c>
      <c r="AE1661" s="227">
        <f t="shared" si="379"/>
        <v>2.9390567900000001E-3</v>
      </c>
      <c r="AF1661" s="227">
        <f t="shared" si="380"/>
        <v>1.77830293E-3</v>
      </c>
      <c r="AG1661" s="227">
        <f t="shared" si="381"/>
        <v>1.77830293E-3</v>
      </c>
      <c r="AH1661" s="227">
        <f t="shared" si="382"/>
        <v>7.3242926290000001E-3</v>
      </c>
      <c r="AI1661"/>
      <c r="AJ1661">
        <v>2.7668257000000001</v>
      </c>
      <c r="AK1661" s="155">
        <v>1.6096710999999999</v>
      </c>
      <c r="AL1661" s="155">
        <v>1.0100621999999999</v>
      </c>
      <c r="AM1661" s="155">
        <v>0</v>
      </c>
      <c r="AN1661" s="155">
        <v>6.1095877999999999E-3</v>
      </c>
      <c r="AO1661" s="155">
        <v>8.5237521999999996E-2</v>
      </c>
      <c r="AP1661" s="155">
        <v>5.5745227000000001E-2</v>
      </c>
      <c r="AQ1661"/>
      <c r="AR1661" s="156">
        <v>2.3715985000000001E-3</v>
      </c>
      <c r="AS1661" s="156">
        <v>2.1959695E-3</v>
      </c>
      <c r="AT1661" s="156">
        <v>1.0118198999999999E-4</v>
      </c>
      <c r="AU1661" s="156">
        <v>7.4447084000000004E-5</v>
      </c>
      <c r="AV1661" s="282">
        <f t="shared" si="387"/>
        <v>1.3165284539600001E-7</v>
      </c>
      <c r="AW1661" s="282">
        <f t="shared" si="388"/>
        <v>3.7419375424969999E-10</v>
      </c>
      <c r="AX1661" s="283">
        <f t="shared" si="389"/>
        <v>1.0426762436000001E-2</v>
      </c>
      <c r="AY1661" s="157">
        <v>1.1708145000000001E-7</v>
      </c>
      <c r="AZ1661" s="157">
        <v>3.5326299000000001E-10</v>
      </c>
      <c r="BA1661" s="157">
        <v>9.6516496999999998E-15</v>
      </c>
      <c r="BB1661" s="157">
        <v>0</v>
      </c>
      <c r="BC1661" s="157">
        <v>0</v>
      </c>
      <c r="BD1661" s="157">
        <v>2.7683396000000001E-11</v>
      </c>
      <c r="BE1661" s="157">
        <v>1.4543712E-8</v>
      </c>
      <c r="BF1661" s="157">
        <v>6.3131646E-12</v>
      </c>
      <c r="BG1661" s="157">
        <v>1.4607948E-11</v>
      </c>
      <c r="BH1661" s="157">
        <v>0</v>
      </c>
      <c r="BI1661" s="157">
        <v>0</v>
      </c>
      <c r="BJ1661" s="157">
        <v>0</v>
      </c>
      <c r="BK1661" s="157">
        <v>0</v>
      </c>
      <c r="BL1661" s="157">
        <v>0</v>
      </c>
      <c r="BM1661" s="157">
        <v>0</v>
      </c>
      <c r="BN1661" s="157">
        <v>0</v>
      </c>
      <c r="BO1661" s="157">
        <v>0</v>
      </c>
      <c r="BP1661" s="157">
        <v>1.1811436E-5</v>
      </c>
      <c r="BQ1661" s="157">
        <v>1.0414951E-2</v>
      </c>
      <c r="BR1661" s="157">
        <v>0</v>
      </c>
      <c r="BS1661" s="157">
        <v>0</v>
      </c>
      <c r="BT1661" s="157">
        <v>0</v>
      </c>
      <c r="BU1661"/>
      <c r="BV1661" s="155">
        <v>7.1909496000000004E-6</v>
      </c>
      <c r="BW1661" s="155">
        <v>1.0071161E-7</v>
      </c>
      <c r="BX1661" s="155">
        <v>3.5178249000000001E-6</v>
      </c>
      <c r="BY1661" s="155">
        <v>4.9182819000000005E-10</v>
      </c>
      <c r="BZ1661" s="155">
        <v>1.9725290000000001E-7</v>
      </c>
      <c r="CA1661" s="155">
        <v>0</v>
      </c>
      <c r="CB1661" s="155">
        <v>0</v>
      </c>
      <c r="CC1661" s="155">
        <v>0</v>
      </c>
      <c r="CD1661" s="155">
        <v>0</v>
      </c>
      <c r="CE1661" s="155">
        <v>1.5003302E-9</v>
      </c>
      <c r="CF1661" s="155">
        <v>0</v>
      </c>
      <c r="CG1661" s="155">
        <v>0</v>
      </c>
      <c r="CH1661" s="155">
        <v>0</v>
      </c>
      <c r="CI1661" s="155">
        <v>2.0401317E-7</v>
      </c>
      <c r="CJ1661" s="155">
        <v>3.1691549E-6</v>
      </c>
      <c r="CK1661" s="155">
        <v>4.2872522999999998E-14</v>
      </c>
      <c r="CL1661" s="155">
        <v>0</v>
      </c>
      <c r="CM1661"/>
      <c r="CN1661" s="284">
        <v>0</v>
      </c>
      <c r="CO1661" s="284">
        <v>0.12616536</v>
      </c>
      <c r="CP1661" s="285">
        <v>0</v>
      </c>
      <c r="CQ1661" s="284">
        <v>6.8905415999999996E-5</v>
      </c>
      <c r="CR1661" s="284">
        <v>0</v>
      </c>
      <c r="CS1661" s="284">
        <v>0</v>
      </c>
      <c r="CT1661" s="284">
        <v>7.3951889999999998E-6</v>
      </c>
      <c r="CU1661" s="284">
        <v>0</v>
      </c>
      <c r="CV1661" s="284">
        <v>0</v>
      </c>
      <c r="CW1661" s="284">
        <v>0</v>
      </c>
      <c r="CX1661"/>
      <c r="CY1661"/>
      <c r="CZ1661"/>
      <c r="DA1661"/>
      <c r="DB1661" s="212"/>
      <c r="DC1661" s="48"/>
      <c r="DD1661" s="48"/>
      <c r="DE1661" s="48"/>
      <c r="DF1661" s="48"/>
      <c r="DG1661" s="48"/>
      <c r="DH1661" s="48"/>
      <c r="DI1661" s="48"/>
      <c r="DJ1661" s="48"/>
      <c r="DK1661" s="48"/>
      <c r="DL1661" s="48"/>
    </row>
    <row r="1662" spans="1:116" ht="14.4">
      <c r="A1662" t="s">
        <v>3034</v>
      </c>
      <c r="B1662" s="188" t="s">
        <v>1381</v>
      </c>
      <c r="C1662" s="151" t="str">
        <f t="shared" si="390"/>
        <v>B.046.08.104</v>
      </c>
      <c r="D1662" s="54" t="s">
        <v>1382</v>
      </c>
      <c r="E1662" s="150" t="s">
        <v>440</v>
      </c>
      <c r="F1662" s="153" t="str">
        <f t="shared" si="391"/>
        <v>Electricity Arkansas production</v>
      </c>
      <c r="G1662" s="154">
        <f t="shared" si="392"/>
        <v>0.16589672666666666</v>
      </c>
      <c r="H1662"/>
      <c r="I1662"/>
      <c r="J1662" s="227">
        <f t="shared" si="383"/>
        <v>3.5448464335999998E-2</v>
      </c>
      <c r="K1662"/>
      <c r="L1662" s="280">
        <f t="shared" si="384"/>
        <v>1.22030725E-3</v>
      </c>
      <c r="M1662" s="280">
        <f t="shared" si="385"/>
        <v>3.1149507999999998E-3</v>
      </c>
      <c r="N1662" s="281">
        <f t="shared" si="386"/>
        <v>6.2286972859999998E-3</v>
      </c>
      <c r="O1662" s="280">
        <v>2.4884508999999999E-2</v>
      </c>
      <c r="P1662" s="219">
        <v>1.9489164999999999E-3</v>
      </c>
      <c r="Q1662" s="219">
        <v>1.1660342999999999E-3</v>
      </c>
      <c r="R1662" s="219">
        <v>1.0922154E-3</v>
      </c>
      <c r="S1662" s="219">
        <v>1.2809185000000001E-4</v>
      </c>
      <c r="T1662" s="219">
        <v>0</v>
      </c>
      <c r="U1662" s="219">
        <v>0</v>
      </c>
      <c r="V1662" s="219">
        <v>0</v>
      </c>
      <c r="W1662" s="286">
        <v>1.3937486E-5</v>
      </c>
      <c r="X1662" s="219">
        <v>0</v>
      </c>
      <c r="Y1662" s="219">
        <v>6.2147597999999997E-3</v>
      </c>
      <c r="Z1662" s="219">
        <v>0</v>
      </c>
      <c r="AA1662" s="219">
        <v>0</v>
      </c>
      <c r="AB1662" s="219">
        <v>0</v>
      </c>
      <c r="AC1662"/>
      <c r="AD1662" s="227">
        <f t="shared" si="378"/>
        <v>2.4884508999999999E-2</v>
      </c>
      <c r="AE1662" s="227">
        <f t="shared" si="379"/>
        <v>4.3352580500000005E-3</v>
      </c>
      <c r="AF1662" s="227">
        <f t="shared" si="380"/>
        <v>3.1149507999999998E-3</v>
      </c>
      <c r="AG1662" s="227">
        <f t="shared" si="381"/>
        <v>3.1149507999999998E-3</v>
      </c>
      <c r="AH1662" s="227">
        <f t="shared" si="382"/>
        <v>6.2286972859999998E-3</v>
      </c>
      <c r="AI1662"/>
      <c r="AJ1662">
        <v>2.9693383999999998</v>
      </c>
      <c r="AK1662" s="155">
        <v>2.0392857000000002</v>
      </c>
      <c r="AL1662" s="155">
        <v>0.86102559999999995</v>
      </c>
      <c r="AM1662" s="155">
        <v>0</v>
      </c>
      <c r="AN1662" s="155">
        <v>1.5340306E-3</v>
      </c>
      <c r="AO1662" s="155">
        <v>1.3077297999999999E-2</v>
      </c>
      <c r="AP1662" s="155">
        <v>5.4415715000000003E-2</v>
      </c>
      <c r="AQ1662"/>
      <c r="AR1662" s="156">
        <v>3.405244E-3</v>
      </c>
      <c r="AS1662" s="156">
        <v>3.192299E-3</v>
      </c>
      <c r="AT1662" s="156">
        <v>1.3856014000000001E-4</v>
      </c>
      <c r="AU1662" s="156">
        <v>7.4384820000000001E-5</v>
      </c>
      <c r="AV1662" s="282">
        <f t="shared" si="387"/>
        <v>1.9138483151599999E-7</v>
      </c>
      <c r="AW1662" s="282">
        <f t="shared" si="388"/>
        <v>5.1242655860000006E-10</v>
      </c>
      <c r="AX1662" s="283">
        <f t="shared" si="389"/>
        <v>1.0418042161800001E-2</v>
      </c>
      <c r="AY1662" s="157">
        <v>1.5395216E-7</v>
      </c>
      <c r="AZ1662" s="157">
        <v>4.6451083000000001E-10</v>
      </c>
      <c r="BA1662" s="157">
        <v>1.26911E-14</v>
      </c>
      <c r="BB1662" s="157">
        <v>0</v>
      </c>
      <c r="BC1662" s="157">
        <v>0</v>
      </c>
      <c r="BD1662" s="157">
        <v>2.9268516000000002E-11</v>
      </c>
      <c r="BE1662" s="157">
        <v>3.7403403E-8</v>
      </c>
      <c r="BF1662" s="157">
        <v>6.6746495000000002E-12</v>
      </c>
      <c r="BG1662" s="157">
        <v>4.1228388000000003E-11</v>
      </c>
      <c r="BH1662" s="157">
        <v>0</v>
      </c>
      <c r="BI1662" s="157">
        <v>0</v>
      </c>
      <c r="BJ1662" s="157">
        <v>0</v>
      </c>
      <c r="BK1662" s="157">
        <v>0</v>
      </c>
      <c r="BL1662" s="157">
        <v>0</v>
      </c>
      <c r="BM1662" s="157">
        <v>0</v>
      </c>
      <c r="BN1662" s="157">
        <v>0</v>
      </c>
      <c r="BO1662" s="157">
        <v>0</v>
      </c>
      <c r="BP1662" s="157">
        <v>9.4981617999999995E-6</v>
      </c>
      <c r="BQ1662" s="157">
        <v>1.0408544E-2</v>
      </c>
      <c r="BR1662" s="157">
        <v>0</v>
      </c>
      <c r="BS1662" s="157">
        <v>0</v>
      </c>
      <c r="BT1662" s="157">
        <v>0</v>
      </c>
      <c r="BU1662"/>
      <c r="BV1662" s="155">
        <v>8.9922173999999997E-6</v>
      </c>
      <c r="BW1662" s="155">
        <v>2.8424096E-7</v>
      </c>
      <c r="BX1662" s="155">
        <v>4.6256408999999999E-6</v>
      </c>
      <c r="BY1662" s="155">
        <v>5.1998973000000002E-10</v>
      </c>
      <c r="BZ1662" s="155">
        <v>3.4879152999999998E-7</v>
      </c>
      <c r="CA1662" s="155">
        <v>0</v>
      </c>
      <c r="CB1662" s="155">
        <v>0</v>
      </c>
      <c r="CC1662" s="155">
        <v>0</v>
      </c>
      <c r="CD1662" s="155">
        <v>0</v>
      </c>
      <c r="CE1662" s="155">
        <v>1.5862374000000001E-9</v>
      </c>
      <c r="CF1662" s="155">
        <v>0</v>
      </c>
      <c r="CG1662" s="155">
        <v>0</v>
      </c>
      <c r="CH1662" s="155">
        <v>0</v>
      </c>
      <c r="CI1662" s="155">
        <v>2.2723388E-7</v>
      </c>
      <c r="CJ1662" s="155">
        <v>3.5042039E-6</v>
      </c>
      <c r="CK1662" s="155">
        <v>1.7674462E-14</v>
      </c>
      <c r="CL1662" s="155">
        <v>0</v>
      </c>
      <c r="CM1662"/>
      <c r="CN1662" s="284">
        <v>0</v>
      </c>
      <c r="CO1662" s="284">
        <v>0.16589672999999999</v>
      </c>
      <c r="CP1662" s="285">
        <v>0</v>
      </c>
      <c r="CQ1662" s="284">
        <v>1.9447352999999999E-4</v>
      </c>
      <c r="CR1662" s="284">
        <v>0</v>
      </c>
      <c r="CS1662" s="284">
        <v>0</v>
      </c>
      <c r="CT1662" s="284">
        <v>1.5078801999999999E-5</v>
      </c>
      <c r="CU1662" s="284">
        <v>0</v>
      </c>
      <c r="CV1662" s="284">
        <v>0</v>
      </c>
      <c r="CW1662" s="284">
        <v>0</v>
      </c>
      <c r="CX1662"/>
      <c r="CY1662"/>
      <c r="CZ1662"/>
      <c r="DA1662"/>
      <c r="DB1662" s="212"/>
      <c r="DC1662" s="48"/>
      <c r="DD1662" s="48"/>
      <c r="DE1662" s="48"/>
      <c r="DF1662" s="48"/>
      <c r="DG1662" s="48"/>
      <c r="DH1662" s="48"/>
      <c r="DI1662" s="48"/>
      <c r="DJ1662" s="48"/>
      <c r="DK1662" s="48"/>
      <c r="DL1662" s="48"/>
    </row>
    <row r="1663" spans="1:116" ht="14.4">
      <c r="A1663" t="s">
        <v>3035</v>
      </c>
      <c r="B1663" s="188" t="s">
        <v>1381</v>
      </c>
      <c r="C1663" s="151" t="str">
        <f t="shared" si="390"/>
        <v>B.046.08.105</v>
      </c>
      <c r="D1663" s="54" t="s">
        <v>1382</v>
      </c>
      <c r="E1663" s="150" t="s">
        <v>440</v>
      </c>
      <c r="F1663" s="153" t="str">
        <f t="shared" si="391"/>
        <v>Electricity California production</v>
      </c>
      <c r="G1663" s="154">
        <f t="shared" si="392"/>
        <v>8.8048399999999999E-2</v>
      </c>
      <c r="H1663"/>
      <c r="I1663"/>
      <c r="J1663" s="227">
        <f t="shared" si="383"/>
        <v>1.844850692E-2</v>
      </c>
      <c r="K1663"/>
      <c r="L1663" s="280">
        <f t="shared" si="384"/>
        <v>1.2340987700000001E-3</v>
      </c>
      <c r="M1663" s="280">
        <f t="shared" si="385"/>
        <v>1.6455359000000001E-3</v>
      </c>
      <c r="N1663" s="281">
        <f t="shared" si="386"/>
        <v>2.3616122499999998E-3</v>
      </c>
      <c r="O1663" s="280">
        <v>1.320726E-2</v>
      </c>
      <c r="P1663" s="219">
        <v>4.5033049999999999E-4</v>
      </c>
      <c r="Q1663" s="219">
        <v>1.1952054000000001E-3</v>
      </c>
      <c r="R1663" s="219">
        <v>1.1057001000000001E-3</v>
      </c>
      <c r="S1663" s="219">
        <v>1.2839867000000001E-4</v>
      </c>
      <c r="T1663" s="219">
        <v>0</v>
      </c>
      <c r="U1663" s="219">
        <v>0</v>
      </c>
      <c r="V1663" s="219">
        <v>0</v>
      </c>
      <c r="W1663" s="286">
        <v>1.0862625E-4</v>
      </c>
      <c r="X1663" s="219">
        <v>0</v>
      </c>
      <c r="Y1663" s="219">
        <v>2.2529859999999998E-3</v>
      </c>
      <c r="Z1663" s="219">
        <v>0</v>
      </c>
      <c r="AA1663" s="219">
        <v>0</v>
      </c>
      <c r="AB1663" s="219">
        <v>0</v>
      </c>
      <c r="AC1663"/>
      <c r="AD1663" s="227">
        <f t="shared" si="378"/>
        <v>1.320726E-2</v>
      </c>
      <c r="AE1663" s="227">
        <f t="shared" si="379"/>
        <v>2.8796346700000002E-3</v>
      </c>
      <c r="AF1663" s="227">
        <f t="shared" si="380"/>
        <v>1.6455359000000001E-3</v>
      </c>
      <c r="AG1663" s="227">
        <f t="shared" si="381"/>
        <v>1.6455359000000001E-3</v>
      </c>
      <c r="AH1663" s="227">
        <f t="shared" si="382"/>
        <v>2.3616122499999998E-3</v>
      </c>
      <c r="AI1663"/>
      <c r="AJ1663">
        <v>1.9629626</v>
      </c>
      <c r="AK1663" s="155">
        <v>1.0857915</v>
      </c>
      <c r="AL1663" s="155">
        <v>0.31214056000000001</v>
      </c>
      <c r="AM1663" s="155">
        <v>0</v>
      </c>
      <c r="AN1663" s="155">
        <v>6.2048181000000001E-2</v>
      </c>
      <c r="AO1663" s="155">
        <v>0.33588425</v>
      </c>
      <c r="AP1663" s="155">
        <v>0.16709806999999999</v>
      </c>
      <c r="AQ1663"/>
      <c r="AR1663" s="156">
        <v>1.6655833000000001E-3</v>
      </c>
      <c r="AS1663" s="156">
        <v>1.5334092E-3</v>
      </c>
      <c r="AT1663" s="156">
        <v>7.1068103999999996E-5</v>
      </c>
      <c r="AU1663" s="156">
        <v>6.1105930999999999E-5</v>
      </c>
      <c r="AV1663" s="282">
        <f t="shared" si="387"/>
        <v>9.1931008871999991E-8</v>
      </c>
      <c r="AW1663" s="282">
        <f t="shared" si="388"/>
        <v>2.6282582640240002E-10</v>
      </c>
      <c r="AX1663" s="283">
        <f t="shared" si="389"/>
        <v>8.5582536123000007E-3</v>
      </c>
      <c r="AY1663" s="157">
        <v>8.1708912999999996E-8</v>
      </c>
      <c r="AZ1663" s="157">
        <v>2.4653551000000001E-10</v>
      </c>
      <c r="BA1663" s="157">
        <v>6.7357023999999997E-15</v>
      </c>
      <c r="BB1663" s="157">
        <v>0</v>
      </c>
      <c r="BC1663" s="157">
        <v>0</v>
      </c>
      <c r="BD1663" s="157">
        <v>2.9629872000000002E-11</v>
      </c>
      <c r="BE1663" s="157">
        <v>1.0192465999999999E-8</v>
      </c>
      <c r="BF1663" s="157">
        <v>6.7570560999999997E-12</v>
      </c>
      <c r="BG1663" s="157">
        <v>9.5265246000000003E-12</v>
      </c>
      <c r="BH1663" s="157">
        <v>0</v>
      </c>
      <c r="BI1663" s="157">
        <v>0</v>
      </c>
      <c r="BJ1663" s="157">
        <v>0</v>
      </c>
      <c r="BK1663" s="157">
        <v>0</v>
      </c>
      <c r="BL1663" s="157">
        <v>0</v>
      </c>
      <c r="BM1663" s="157">
        <v>0</v>
      </c>
      <c r="BN1663" s="157">
        <v>0</v>
      </c>
      <c r="BO1663" s="157">
        <v>0</v>
      </c>
      <c r="BP1663" s="157">
        <v>7.4136122999999998E-6</v>
      </c>
      <c r="BQ1663" s="157">
        <v>8.5508400000000005E-3</v>
      </c>
      <c r="BR1663" s="157">
        <v>0</v>
      </c>
      <c r="BS1663" s="157">
        <v>0</v>
      </c>
      <c r="BT1663" s="157">
        <v>0</v>
      </c>
      <c r="BU1663"/>
      <c r="BV1663" s="155">
        <v>4.5590398000000003E-6</v>
      </c>
      <c r="BW1663" s="155">
        <v>6.5678738999999995E-8</v>
      </c>
      <c r="BX1663" s="155">
        <v>2.4550230000000002E-6</v>
      </c>
      <c r="BY1663" s="155">
        <v>5.2640962999999995E-10</v>
      </c>
      <c r="BZ1663" s="155">
        <v>1.6902893999999999E-7</v>
      </c>
      <c r="CA1663" s="155">
        <v>0</v>
      </c>
      <c r="CB1663" s="155">
        <v>0</v>
      </c>
      <c r="CC1663" s="155">
        <v>0</v>
      </c>
      <c r="CD1663" s="155">
        <v>0</v>
      </c>
      <c r="CE1663" s="155">
        <v>1.6058214E-9</v>
      </c>
      <c r="CF1663" s="155">
        <v>0</v>
      </c>
      <c r="CG1663" s="155">
        <v>0</v>
      </c>
      <c r="CH1663" s="155">
        <v>0</v>
      </c>
      <c r="CI1663" s="155">
        <v>2.1562398999999999E-7</v>
      </c>
      <c r="CJ1663" s="155">
        <v>1.6515528000000001E-6</v>
      </c>
      <c r="CK1663" s="155">
        <v>1.3775155999999999E-13</v>
      </c>
      <c r="CL1663" s="155">
        <v>0</v>
      </c>
      <c r="CM1663"/>
      <c r="CN1663" s="284">
        <v>0</v>
      </c>
      <c r="CO1663" s="284">
        <v>8.8048398E-2</v>
      </c>
      <c r="CP1663" s="285">
        <v>0</v>
      </c>
      <c r="CQ1663" s="284">
        <v>4.4936437E-5</v>
      </c>
      <c r="CR1663" s="284">
        <v>0</v>
      </c>
      <c r="CS1663" s="284">
        <v>0</v>
      </c>
      <c r="CT1663" s="284">
        <v>5.9480769000000003E-6</v>
      </c>
      <c r="CU1663" s="284">
        <v>0</v>
      </c>
      <c r="CV1663" s="284">
        <v>0</v>
      </c>
      <c r="CW1663" s="284">
        <v>0</v>
      </c>
      <c r="CX1663"/>
      <c r="CY1663"/>
      <c r="CZ1663"/>
      <c r="DA1663"/>
      <c r="DB1663" s="212"/>
      <c r="DC1663" s="48"/>
      <c r="DD1663" s="48"/>
      <c r="DE1663" s="48"/>
      <c r="DF1663" s="48"/>
      <c r="DG1663" s="48"/>
      <c r="DH1663" s="48"/>
      <c r="DI1663" s="48"/>
      <c r="DJ1663" s="48"/>
      <c r="DK1663" s="48"/>
      <c r="DL1663" s="48"/>
    </row>
    <row r="1664" spans="1:116" ht="14.4">
      <c r="A1664" t="s">
        <v>3036</v>
      </c>
      <c r="B1664" s="188" t="s">
        <v>1381</v>
      </c>
      <c r="C1664" s="151" t="str">
        <f t="shared" si="390"/>
        <v>B.046.08.106</v>
      </c>
      <c r="D1664" s="54" t="s">
        <v>1382</v>
      </c>
      <c r="E1664" s="150" t="s">
        <v>440</v>
      </c>
      <c r="F1664" s="153" t="str">
        <f t="shared" si="391"/>
        <v>Electricity Colorado production</v>
      </c>
      <c r="G1664" s="154">
        <f t="shared" si="392"/>
        <v>0.16779062666666666</v>
      </c>
      <c r="H1664"/>
      <c r="I1664"/>
      <c r="J1664" s="227">
        <f t="shared" si="383"/>
        <v>2.7990878509999997E-2</v>
      </c>
      <c r="K1664"/>
      <c r="L1664" s="280">
        <f t="shared" si="384"/>
        <v>1.0095959200000001E-3</v>
      </c>
      <c r="M1664" s="280">
        <f t="shared" si="385"/>
        <v>1.70499032E-3</v>
      </c>
      <c r="N1664" s="281">
        <f t="shared" si="386"/>
        <v>1.0769827E-4</v>
      </c>
      <c r="O1664" s="280">
        <v>2.5168593999999999E-2</v>
      </c>
      <c r="P1664" s="219">
        <v>7.3221840999999996E-4</v>
      </c>
      <c r="Q1664" s="219">
        <v>9.7277191000000004E-4</v>
      </c>
      <c r="R1664" s="219">
        <v>9.0354309E-4</v>
      </c>
      <c r="S1664" s="219">
        <v>1.0605283E-4</v>
      </c>
      <c r="T1664" s="219">
        <v>0</v>
      </c>
      <c r="U1664" s="219">
        <v>0</v>
      </c>
      <c r="V1664" s="219">
        <v>0</v>
      </c>
      <c r="W1664" s="286">
        <v>1.0769827E-4</v>
      </c>
      <c r="X1664" s="219">
        <v>0</v>
      </c>
      <c r="Y1664" s="219">
        <v>0</v>
      </c>
      <c r="Z1664" s="219">
        <v>0</v>
      </c>
      <c r="AA1664" s="219">
        <v>0</v>
      </c>
      <c r="AB1664" s="219">
        <v>0</v>
      </c>
      <c r="AC1664"/>
      <c r="AD1664" s="227">
        <f t="shared" si="378"/>
        <v>2.5168593999999999E-2</v>
      </c>
      <c r="AE1664" s="227">
        <f t="shared" si="379"/>
        <v>2.7145862399999996E-3</v>
      </c>
      <c r="AF1664" s="227">
        <f t="shared" si="380"/>
        <v>1.70499032E-3</v>
      </c>
      <c r="AG1664" s="227">
        <f t="shared" si="381"/>
        <v>1.70499032E-3</v>
      </c>
      <c r="AH1664" s="227">
        <f t="shared" si="382"/>
        <v>1.0769827E-4</v>
      </c>
      <c r="AI1664"/>
      <c r="AJ1664">
        <v>2.3064174999999998</v>
      </c>
      <c r="AK1664" s="155">
        <v>1.9095998999999999</v>
      </c>
      <c r="AL1664" s="155">
        <v>0</v>
      </c>
      <c r="AM1664" s="155">
        <v>0</v>
      </c>
      <c r="AN1664" s="155">
        <v>8.2595129E-3</v>
      </c>
      <c r="AO1664" s="155">
        <v>0.35961684999999999</v>
      </c>
      <c r="AP1664" s="155">
        <v>2.8941204000000002E-2</v>
      </c>
      <c r="AQ1664"/>
      <c r="AR1664" s="156">
        <v>3.0384048E-3</v>
      </c>
      <c r="AS1664" s="156">
        <v>2.8471962999999999E-3</v>
      </c>
      <c r="AT1664" s="156">
        <v>1.3272258999999999E-4</v>
      </c>
      <c r="AU1664" s="156">
        <v>5.8485965E-5</v>
      </c>
      <c r="AV1664" s="282">
        <f t="shared" si="387"/>
        <v>1.7069521959300002E-7</v>
      </c>
      <c r="AW1664" s="282">
        <f t="shared" si="388"/>
        <v>4.9083796518300003E-10</v>
      </c>
      <c r="AX1664" s="283">
        <f t="shared" si="389"/>
        <v>8.1913116338000001E-3</v>
      </c>
      <c r="AY1664" s="157">
        <v>1.5570970000000001E-7</v>
      </c>
      <c r="AZ1664" s="157">
        <v>4.6981375000000001E-10</v>
      </c>
      <c r="BA1664" s="157">
        <v>1.2835982999999999E-14</v>
      </c>
      <c r="BB1664" s="157">
        <v>0</v>
      </c>
      <c r="BC1664" s="157">
        <v>0</v>
      </c>
      <c r="BD1664" s="157">
        <v>2.4212593E-11</v>
      </c>
      <c r="BE1664" s="157">
        <v>1.4961306999999999E-8</v>
      </c>
      <c r="BF1664" s="157">
        <v>5.5216521999999997E-12</v>
      </c>
      <c r="BG1664" s="157">
        <v>1.5489727E-11</v>
      </c>
      <c r="BH1664" s="157">
        <v>0</v>
      </c>
      <c r="BI1664" s="157">
        <v>0</v>
      </c>
      <c r="BJ1664" s="157">
        <v>0</v>
      </c>
      <c r="BK1664" s="157">
        <v>0</v>
      </c>
      <c r="BL1664" s="157">
        <v>0</v>
      </c>
      <c r="BM1664" s="157">
        <v>0</v>
      </c>
      <c r="BN1664" s="157">
        <v>0</v>
      </c>
      <c r="BO1664" s="157">
        <v>0</v>
      </c>
      <c r="BP1664" s="157">
        <v>4.1284337999999999E-6</v>
      </c>
      <c r="BQ1664" s="157">
        <v>8.1871831999999999E-3</v>
      </c>
      <c r="BR1664" s="157">
        <v>0</v>
      </c>
      <c r="BS1664" s="157">
        <v>0</v>
      </c>
      <c r="BT1664" s="157">
        <v>0</v>
      </c>
      <c r="BU1664"/>
      <c r="BV1664" s="155">
        <v>7.4129185000000004E-6</v>
      </c>
      <c r="BW1664" s="155">
        <v>1.0679086E-7</v>
      </c>
      <c r="BX1664" s="155">
        <v>4.6784478999999997E-6</v>
      </c>
      <c r="BY1664" s="155">
        <v>4.3016527E-10</v>
      </c>
      <c r="BZ1664" s="155">
        <v>1.8289309E-7</v>
      </c>
      <c r="CA1664" s="155">
        <v>0</v>
      </c>
      <c r="CB1664" s="155">
        <v>0</v>
      </c>
      <c r="CC1664" s="155">
        <v>0</v>
      </c>
      <c r="CD1664" s="155">
        <v>0</v>
      </c>
      <c r="CE1664" s="155">
        <v>1.3122264E-9</v>
      </c>
      <c r="CF1664" s="155">
        <v>0</v>
      </c>
      <c r="CG1664" s="155">
        <v>0</v>
      </c>
      <c r="CH1664" s="155">
        <v>0</v>
      </c>
      <c r="CI1664" s="155">
        <v>1.796493E-7</v>
      </c>
      <c r="CJ1664" s="155">
        <v>2.2633948E-6</v>
      </c>
      <c r="CK1664" s="155">
        <v>1.3657477999999999E-13</v>
      </c>
      <c r="CL1664" s="155">
        <v>0</v>
      </c>
      <c r="CM1664"/>
      <c r="CN1664" s="284">
        <v>0</v>
      </c>
      <c r="CO1664" s="284">
        <v>0.16779063</v>
      </c>
      <c r="CP1664" s="285">
        <v>0</v>
      </c>
      <c r="CQ1664" s="284">
        <v>7.3064751999999994E-5</v>
      </c>
      <c r="CR1664" s="284">
        <v>0</v>
      </c>
      <c r="CS1664" s="284">
        <v>0</v>
      </c>
      <c r="CT1664" s="284">
        <v>7.1097763000000001E-6</v>
      </c>
      <c r="CU1664" s="284">
        <v>0</v>
      </c>
      <c r="CV1664" s="284">
        <v>0</v>
      </c>
      <c r="CW1664" s="284">
        <v>0</v>
      </c>
      <c r="CX1664"/>
      <c r="CY1664"/>
      <c r="CZ1664"/>
      <c r="DA1664"/>
      <c r="DB1664" s="212"/>
      <c r="DC1664" s="48"/>
      <c r="DD1664" s="48"/>
      <c r="DE1664" s="48"/>
      <c r="DF1664" s="48"/>
      <c r="DG1664" s="48"/>
      <c r="DH1664" s="48"/>
      <c r="DI1664" s="48"/>
      <c r="DJ1664" s="48"/>
      <c r="DK1664" s="48"/>
      <c r="DL1664" s="48"/>
    </row>
    <row r="1665" spans="1:116" ht="14.4">
      <c r="A1665" t="s">
        <v>3037</v>
      </c>
      <c r="B1665" s="188" t="s">
        <v>1381</v>
      </c>
      <c r="C1665" s="151" t="str">
        <f t="shared" si="390"/>
        <v>B.046.08.107</v>
      </c>
      <c r="D1665" s="54" t="s">
        <v>1382</v>
      </c>
      <c r="E1665" s="150" t="s">
        <v>440</v>
      </c>
      <c r="F1665" s="153" t="str">
        <f t="shared" si="391"/>
        <v>Electricity Connecticut production</v>
      </c>
      <c r="G1665" s="154">
        <f t="shared" si="392"/>
        <v>0.11857483333333334</v>
      </c>
      <c r="H1665"/>
      <c r="I1665"/>
      <c r="J1665" s="227">
        <f t="shared" si="383"/>
        <v>2.9757170752899999E-2</v>
      </c>
      <c r="K1665"/>
      <c r="L1665" s="280">
        <f t="shared" si="384"/>
        <v>1.2526118099999998E-3</v>
      </c>
      <c r="M1665" s="280">
        <f t="shared" si="385"/>
        <v>1.8354823200000001E-3</v>
      </c>
      <c r="N1665" s="281">
        <f t="shared" si="386"/>
        <v>8.8828516229000013E-3</v>
      </c>
      <c r="O1665" s="280">
        <v>1.7786224999999999E-2</v>
      </c>
      <c r="P1665" s="286">
        <v>7.2144452E-4</v>
      </c>
      <c r="Q1665" s="219">
        <v>1.1140378000000001E-3</v>
      </c>
      <c r="R1665" s="219">
        <v>1.0837444999999999E-3</v>
      </c>
      <c r="S1665" s="286">
        <v>1.6886730999999999E-4</v>
      </c>
      <c r="T1665" s="219">
        <v>0</v>
      </c>
      <c r="U1665" s="219">
        <v>0</v>
      </c>
      <c r="V1665" s="219">
        <v>0</v>
      </c>
      <c r="W1665" s="286">
        <v>5.3895229000000003E-6</v>
      </c>
      <c r="X1665" s="219">
        <v>0</v>
      </c>
      <c r="Y1665" s="219">
        <v>8.8774621000000005E-3</v>
      </c>
      <c r="Z1665" s="219">
        <v>0</v>
      </c>
      <c r="AA1665" s="219">
        <v>0</v>
      </c>
      <c r="AB1665" s="219">
        <v>0</v>
      </c>
      <c r="AC1665"/>
      <c r="AD1665" s="227">
        <f t="shared" ref="AD1665:AD1773" si="393">O1665</f>
        <v>1.7786224999999999E-2</v>
      </c>
      <c r="AE1665" s="227">
        <f t="shared" ref="AE1665:AE1773" si="394">P1665+Q1665+R1665+S1665+T1665+U1665+V1665</f>
        <v>3.0880941299999999E-3</v>
      </c>
      <c r="AF1665" s="227">
        <f t="shared" ref="AF1665:AF1773" si="395">P1665+Q1665+V1665+AA1665</f>
        <v>1.8354823200000001E-3</v>
      </c>
      <c r="AG1665" s="227">
        <f t="shared" ref="AG1665:AG1773" si="396">Z1665+P1665+Q1665+V1665+X1665</f>
        <v>1.8354823200000001E-3</v>
      </c>
      <c r="AH1665" s="227">
        <f t="shared" ref="AH1665:AH1773" si="397">W1665+Y1665+AB1665</f>
        <v>8.8828516229000013E-3</v>
      </c>
      <c r="AI1665"/>
      <c r="AJ1665">
        <v>2.9112852999999999</v>
      </c>
      <c r="AK1665" s="155">
        <v>1.5941187000000001</v>
      </c>
      <c r="AL1665" s="155">
        <v>1.2299304</v>
      </c>
      <c r="AM1665" s="155">
        <v>0</v>
      </c>
      <c r="AN1665" s="155">
        <v>5.2537002999999999E-2</v>
      </c>
      <c r="AO1665" s="155">
        <v>2.2438479000000001E-2</v>
      </c>
      <c r="AP1665" s="155">
        <v>1.2260742999999999E-2</v>
      </c>
      <c r="AQ1665"/>
      <c r="AR1665" s="156">
        <v>2.2842108999999999E-3</v>
      </c>
      <c r="AS1665" s="156">
        <v>2.0986346E-3</v>
      </c>
      <c r="AT1665" s="156">
        <v>9.5695450000000002E-5</v>
      </c>
      <c r="AU1665" s="156">
        <v>8.9880870000000007E-5</v>
      </c>
      <c r="AV1665" s="282">
        <f t="shared" si="387"/>
        <v>1.2581741851999999E-7</v>
      </c>
      <c r="AW1665" s="282">
        <f t="shared" si="388"/>
        <v>3.5390329517459997E-10</v>
      </c>
      <c r="AX1665" s="283">
        <f t="shared" si="389"/>
        <v>1.2588357053E-2</v>
      </c>
      <c r="AY1665" s="157">
        <v>1.1003744E-7</v>
      </c>
      <c r="AZ1665" s="157">
        <v>3.3200953E-10</v>
      </c>
      <c r="BA1665" s="157">
        <v>9.0709746000000007E-15</v>
      </c>
      <c r="BB1665" s="157">
        <v>0</v>
      </c>
      <c r="BC1665" s="157">
        <v>0</v>
      </c>
      <c r="BD1665" s="157">
        <v>2.9041519999999999E-11</v>
      </c>
      <c r="BE1665" s="157">
        <v>1.5750937E-8</v>
      </c>
      <c r="BF1665" s="157">
        <v>6.6228832E-12</v>
      </c>
      <c r="BG1665" s="157">
        <v>1.5261810999999999E-11</v>
      </c>
      <c r="BH1665" s="157">
        <v>0</v>
      </c>
      <c r="BI1665" s="157">
        <v>0</v>
      </c>
      <c r="BJ1665" s="157">
        <v>0</v>
      </c>
      <c r="BK1665" s="157">
        <v>0</v>
      </c>
      <c r="BL1665" s="157">
        <v>0</v>
      </c>
      <c r="BM1665" s="157">
        <v>0</v>
      </c>
      <c r="BN1665" s="157">
        <v>0</v>
      </c>
      <c r="BO1665" s="157">
        <v>0</v>
      </c>
      <c r="BP1665" s="157">
        <v>1.3011053E-5</v>
      </c>
      <c r="BQ1665" s="157">
        <v>1.2575345999999999E-2</v>
      </c>
      <c r="BR1665" s="157">
        <v>0</v>
      </c>
      <c r="BS1665" s="157">
        <v>0</v>
      </c>
      <c r="BT1665" s="157">
        <v>0</v>
      </c>
      <c r="BU1665"/>
      <c r="BV1665" s="155">
        <v>7.2782572E-6</v>
      </c>
      <c r="BW1665" s="155">
        <v>1.0521954E-7</v>
      </c>
      <c r="BX1665" s="155">
        <v>3.3061809E-6</v>
      </c>
      <c r="BY1665" s="155">
        <v>5.1595686000000002E-10</v>
      </c>
      <c r="BZ1665" s="155">
        <v>2.3782271999999999E-7</v>
      </c>
      <c r="CA1665" s="155">
        <v>0</v>
      </c>
      <c r="CB1665" s="155">
        <v>0</v>
      </c>
      <c r="CC1665" s="155">
        <v>0</v>
      </c>
      <c r="CD1665" s="155">
        <v>0</v>
      </c>
      <c r="CE1665" s="155">
        <v>1.5739350999999999E-9</v>
      </c>
      <c r="CF1665" s="155">
        <v>0</v>
      </c>
      <c r="CG1665" s="155">
        <v>0</v>
      </c>
      <c r="CH1665" s="155">
        <v>0</v>
      </c>
      <c r="CI1665" s="155">
        <v>2.1399378E-7</v>
      </c>
      <c r="CJ1665" s="155">
        <v>3.4129503999999998E-6</v>
      </c>
      <c r="CK1665" s="155">
        <v>6.8345839E-15</v>
      </c>
      <c r="CL1665" s="155">
        <v>0</v>
      </c>
      <c r="CM1665"/>
      <c r="CN1665" s="284">
        <v>0</v>
      </c>
      <c r="CO1665" s="284">
        <v>0.11857483000000001</v>
      </c>
      <c r="CP1665" s="285">
        <v>0</v>
      </c>
      <c r="CQ1665" s="284">
        <v>7.1989673999999995E-5</v>
      </c>
      <c r="CR1665" s="284">
        <v>0</v>
      </c>
      <c r="CS1665" s="284">
        <v>0</v>
      </c>
      <c r="CT1665" s="284">
        <v>8.6105228999999996E-6</v>
      </c>
      <c r="CU1665" s="284">
        <v>0</v>
      </c>
      <c r="CV1665" s="284">
        <v>0</v>
      </c>
      <c r="CW1665" s="284">
        <v>0</v>
      </c>
      <c r="CX1665"/>
      <c r="CY1665"/>
      <c r="CZ1665"/>
      <c r="DA1665"/>
      <c r="DB1665" s="212"/>
      <c r="DC1665" s="48"/>
      <c r="DD1665" s="48"/>
      <c r="DE1665" s="48"/>
      <c r="DF1665" s="48"/>
      <c r="DG1665" s="48"/>
      <c r="DH1665" s="48"/>
      <c r="DI1665" s="48"/>
      <c r="DJ1665" s="48"/>
      <c r="DK1665" s="48"/>
      <c r="DL1665" s="48"/>
    </row>
    <row r="1666" spans="1:116" ht="14.4">
      <c r="A1666" t="s">
        <v>3038</v>
      </c>
      <c r="B1666" s="188" t="s">
        <v>1381</v>
      </c>
      <c r="C1666" s="151" t="str">
        <f t="shared" si="390"/>
        <v>B.046.08.108</v>
      </c>
      <c r="D1666" s="54" t="s">
        <v>1382</v>
      </c>
      <c r="E1666" s="150" t="s">
        <v>440</v>
      </c>
      <c r="F1666" s="153" t="str">
        <f t="shared" si="391"/>
        <v>Electricity Delaware production</v>
      </c>
      <c r="G1666" s="154">
        <f t="shared" si="392"/>
        <v>0.2093840666666667</v>
      </c>
      <c r="H1666"/>
      <c r="I1666"/>
      <c r="J1666" s="227">
        <f t="shared" si="383"/>
        <v>3.6275409862000001E-2</v>
      </c>
      <c r="K1666"/>
      <c r="L1666" s="280">
        <f t="shared" si="384"/>
        <v>2.0676513299999998E-3</v>
      </c>
      <c r="M1666" s="280">
        <f t="shared" si="385"/>
        <v>2.7879452900000001E-3</v>
      </c>
      <c r="N1666" s="281">
        <f t="shared" si="386"/>
        <v>1.2203242E-5</v>
      </c>
      <c r="O1666" s="280">
        <v>3.1407610000000002E-2</v>
      </c>
      <c r="P1666" s="219">
        <v>8.9793879000000002E-4</v>
      </c>
      <c r="Q1666" s="219">
        <v>1.8900065E-3</v>
      </c>
      <c r="R1666" s="219">
        <v>1.8176640999999999E-3</v>
      </c>
      <c r="S1666" s="219">
        <v>2.4998723000000002E-4</v>
      </c>
      <c r="T1666" s="219">
        <v>0</v>
      </c>
      <c r="U1666" s="219">
        <v>0</v>
      </c>
      <c r="V1666" s="219">
        <v>0</v>
      </c>
      <c r="W1666" s="286">
        <v>1.2203242E-5</v>
      </c>
      <c r="X1666" s="219">
        <v>0</v>
      </c>
      <c r="Y1666" s="219">
        <v>0</v>
      </c>
      <c r="Z1666" s="219">
        <v>0</v>
      </c>
      <c r="AA1666" s="219">
        <v>0</v>
      </c>
      <c r="AB1666" s="219">
        <v>0</v>
      </c>
      <c r="AC1666"/>
      <c r="AD1666" s="227">
        <f t="shared" si="393"/>
        <v>3.1407610000000002E-2</v>
      </c>
      <c r="AE1666" s="227">
        <f t="shared" si="394"/>
        <v>4.8555966200000003E-3</v>
      </c>
      <c r="AF1666" s="227">
        <f t="shared" si="395"/>
        <v>2.7879452900000001E-3</v>
      </c>
      <c r="AG1666" s="227">
        <f t="shared" si="396"/>
        <v>2.7879452900000001E-3</v>
      </c>
      <c r="AH1666" s="227">
        <f t="shared" si="397"/>
        <v>1.2203242E-5</v>
      </c>
      <c r="AI1666"/>
      <c r="AJ1666">
        <v>2.5609636999999998</v>
      </c>
      <c r="AK1666" s="155">
        <v>2.4618467000000002</v>
      </c>
      <c r="AL1666" s="155">
        <v>0</v>
      </c>
      <c r="AM1666" s="155">
        <v>0</v>
      </c>
      <c r="AN1666" s="155">
        <v>5.3396322000000003E-2</v>
      </c>
      <c r="AO1666" s="155">
        <v>4.5720706999999999E-2</v>
      </c>
      <c r="AP1666" s="155">
        <v>0</v>
      </c>
      <c r="AQ1666"/>
      <c r="AR1666" s="156">
        <v>3.8845950999999998E-3</v>
      </c>
      <c r="AS1666" s="156">
        <v>3.5792911000000001E-3</v>
      </c>
      <c r="AT1666" s="156">
        <v>1.6667316000000001E-4</v>
      </c>
      <c r="AU1666" s="156">
        <v>1.3863088999999999E-4</v>
      </c>
      <c r="AV1666" s="282">
        <f t="shared" si="387"/>
        <v>2.1458579964600003E-7</v>
      </c>
      <c r="AW1666" s="282">
        <f t="shared" si="388"/>
        <v>6.1639481688099995E-10</v>
      </c>
      <c r="AX1666" s="283">
        <f t="shared" si="389"/>
        <v>1.9416090790959999E-2</v>
      </c>
      <c r="AY1666" s="157">
        <v>1.9430842000000001E-7</v>
      </c>
      <c r="AZ1666" s="157">
        <v>5.8627539E-10</v>
      </c>
      <c r="BA1666" s="157">
        <v>1.6017881E-14</v>
      </c>
      <c r="BB1666" s="157">
        <v>0</v>
      </c>
      <c r="BC1666" s="157">
        <v>0</v>
      </c>
      <c r="BD1666" s="157">
        <v>4.8708645999999999E-11</v>
      </c>
      <c r="BE1666" s="157">
        <v>2.0228671E-8</v>
      </c>
      <c r="BF1666" s="157">
        <v>1.1107947E-11</v>
      </c>
      <c r="BG1666" s="157">
        <v>1.8995462E-11</v>
      </c>
      <c r="BH1666" s="157">
        <v>0</v>
      </c>
      <c r="BI1666" s="157">
        <v>0</v>
      </c>
      <c r="BJ1666" s="157">
        <v>0</v>
      </c>
      <c r="BK1666" s="157">
        <v>0</v>
      </c>
      <c r="BL1666" s="157">
        <v>0</v>
      </c>
      <c r="BM1666" s="157">
        <v>0</v>
      </c>
      <c r="BN1666" s="157">
        <v>0</v>
      </c>
      <c r="BO1666" s="157">
        <v>0</v>
      </c>
      <c r="BP1666" s="157">
        <v>4.6779096000000002E-7</v>
      </c>
      <c r="BQ1666" s="157">
        <v>1.9415623E-2</v>
      </c>
      <c r="BR1666" s="157">
        <v>0</v>
      </c>
      <c r="BS1666" s="157">
        <v>0</v>
      </c>
      <c r="BT1666" s="157">
        <v>0</v>
      </c>
      <c r="BU1666"/>
      <c r="BV1666" s="155">
        <v>9.4985086000000005E-6</v>
      </c>
      <c r="BW1666" s="155">
        <v>1.3096046E-7</v>
      </c>
      <c r="BX1666" s="155">
        <v>5.8381834000000002E-6</v>
      </c>
      <c r="BY1666" s="155">
        <v>8.6536655999999996E-10</v>
      </c>
      <c r="BZ1666" s="155">
        <v>3.3163524000000002E-7</v>
      </c>
      <c r="CA1666" s="155">
        <v>0</v>
      </c>
      <c r="CB1666" s="155">
        <v>0</v>
      </c>
      <c r="CC1666" s="155">
        <v>0</v>
      </c>
      <c r="CD1666" s="155">
        <v>0</v>
      </c>
      <c r="CE1666" s="155">
        <v>2.6398152999999998E-9</v>
      </c>
      <c r="CF1666" s="155">
        <v>0</v>
      </c>
      <c r="CG1666" s="155">
        <v>0</v>
      </c>
      <c r="CH1666" s="155">
        <v>0</v>
      </c>
      <c r="CI1666" s="155">
        <v>3.5595741999999998E-7</v>
      </c>
      <c r="CJ1666" s="155">
        <v>2.8382669000000002E-6</v>
      </c>
      <c r="CK1666" s="155">
        <v>1.5475225999999999E-14</v>
      </c>
      <c r="CL1666" s="155">
        <v>0</v>
      </c>
      <c r="CM1666"/>
      <c r="CN1666" s="284">
        <v>0</v>
      </c>
      <c r="CO1666" s="284">
        <v>0.20938407000000001</v>
      </c>
      <c r="CP1666" s="285">
        <v>0</v>
      </c>
      <c r="CQ1666" s="284">
        <v>8.9601236000000004E-5</v>
      </c>
      <c r="CR1666" s="284">
        <v>0</v>
      </c>
      <c r="CS1666" s="284">
        <v>0</v>
      </c>
      <c r="CT1666" s="284">
        <v>1.1709726E-5</v>
      </c>
      <c r="CU1666" s="284">
        <v>0</v>
      </c>
      <c r="CV1666" s="284">
        <v>0</v>
      </c>
      <c r="CW1666" s="284">
        <v>0</v>
      </c>
      <c r="CX1666"/>
      <c r="CY1666"/>
      <c r="CZ1666"/>
      <c r="DA1666"/>
      <c r="DB1666" s="212"/>
      <c r="DC1666" s="48"/>
      <c r="DD1666" s="48"/>
      <c r="DE1666" s="48"/>
      <c r="DF1666" s="48"/>
      <c r="DG1666" s="48"/>
      <c r="DH1666" s="48"/>
      <c r="DI1666" s="48"/>
      <c r="DJ1666" s="48"/>
      <c r="DK1666" s="48"/>
      <c r="DL1666" s="48"/>
    </row>
    <row r="1667" spans="1:116" ht="14.4">
      <c r="A1667" t="s">
        <v>3039</v>
      </c>
      <c r="B1667" s="188" t="s">
        <v>1381</v>
      </c>
      <c r="C1667" s="151" t="str">
        <f t="shared" si="390"/>
        <v>B.046.08.109</v>
      </c>
      <c r="D1667" s="54" t="s">
        <v>1382</v>
      </c>
      <c r="E1667" s="150" t="s">
        <v>440</v>
      </c>
      <c r="F1667" s="153" t="str">
        <f t="shared" si="391"/>
        <v>Electricity District of Columbia production</v>
      </c>
      <c r="G1667" s="154">
        <f t="shared" si="392"/>
        <v>0.12720697333333333</v>
      </c>
      <c r="H1667"/>
      <c r="I1667"/>
      <c r="J1667" s="227">
        <f t="shared" si="383"/>
        <v>2.9686188954199999E-2</v>
      </c>
      <c r="K1667"/>
      <c r="L1667" s="280">
        <f t="shared" si="384"/>
        <v>4.6905361962000002E-3</v>
      </c>
      <c r="M1667" s="280">
        <f t="shared" si="385"/>
        <v>5.6368441279999997E-3</v>
      </c>
      <c r="N1667" s="281">
        <f t="shared" si="386"/>
        <v>2.7776263E-4</v>
      </c>
      <c r="O1667" s="280">
        <v>1.9081046000000001E-2</v>
      </c>
      <c r="P1667" s="286">
        <v>6.1433628000000004E-5</v>
      </c>
      <c r="Q1667" s="219">
        <v>5.5754105E-3</v>
      </c>
      <c r="R1667" s="219">
        <v>4.6846459000000002E-3</v>
      </c>
      <c r="S1667" s="286">
        <v>5.8902961999999999E-6</v>
      </c>
      <c r="T1667" s="219">
        <v>0</v>
      </c>
      <c r="U1667" s="219">
        <v>0</v>
      </c>
      <c r="V1667" s="219">
        <v>0</v>
      </c>
      <c r="W1667" s="286">
        <v>2.7776263E-4</v>
      </c>
      <c r="X1667" s="219">
        <v>0</v>
      </c>
      <c r="Y1667" s="219">
        <v>0</v>
      </c>
      <c r="Z1667" s="219">
        <v>0</v>
      </c>
      <c r="AA1667" s="219">
        <v>0</v>
      </c>
      <c r="AB1667" s="219">
        <v>0</v>
      </c>
      <c r="AC1667"/>
      <c r="AD1667" s="227">
        <f t="shared" si="393"/>
        <v>1.9081046000000001E-2</v>
      </c>
      <c r="AE1667" s="227">
        <f t="shared" si="394"/>
        <v>1.0327380324200001E-2</v>
      </c>
      <c r="AF1667" s="227">
        <f t="shared" si="395"/>
        <v>5.6368441279999997E-3</v>
      </c>
      <c r="AG1667" s="227">
        <f t="shared" si="396"/>
        <v>5.6368441279999997E-3</v>
      </c>
      <c r="AH1667" s="227">
        <f t="shared" si="397"/>
        <v>2.7776263E-4</v>
      </c>
      <c r="AI1667"/>
      <c r="AJ1667">
        <v>1.0470938000000001</v>
      </c>
      <c r="AK1667" s="155">
        <v>0</v>
      </c>
      <c r="AL1667" s="155">
        <v>0</v>
      </c>
      <c r="AM1667" s="155">
        <v>0</v>
      </c>
      <c r="AN1667" s="155">
        <v>0</v>
      </c>
      <c r="AO1667" s="155">
        <v>1.0470938000000001</v>
      </c>
      <c r="AP1667" s="155">
        <v>0</v>
      </c>
      <c r="AQ1667"/>
      <c r="AR1667" s="156">
        <v>2.0957687999999999E-3</v>
      </c>
      <c r="AS1667" s="156">
        <v>1.9912865999999999E-3</v>
      </c>
      <c r="AT1667" s="156">
        <v>1.044061E-4</v>
      </c>
      <c r="AU1667" s="156">
        <v>7.6023631000000004E-8</v>
      </c>
      <c r="AV1667" s="282">
        <f t="shared" si="387"/>
        <v>1.1938169346000001E-7</v>
      </c>
      <c r="AW1667" s="282">
        <f t="shared" si="388"/>
        <v>3.8611724213329995E-10</v>
      </c>
      <c r="AX1667" s="283">
        <f t="shared" si="389"/>
        <v>1.0647566999999999E-5</v>
      </c>
      <c r="AY1667" s="157">
        <v>1.1804807E-7</v>
      </c>
      <c r="AZ1667" s="157">
        <v>3.5617951999999999E-10</v>
      </c>
      <c r="BA1667" s="157">
        <v>9.7313332999999997E-15</v>
      </c>
      <c r="BB1667" s="157">
        <v>0</v>
      </c>
      <c r="BC1667" s="157">
        <v>0</v>
      </c>
      <c r="BD1667" s="157">
        <v>1.2553626E-10</v>
      </c>
      <c r="BE1667" s="157">
        <v>1.2080872000000001E-9</v>
      </c>
      <c r="BF1667" s="157">
        <v>2.8628392000000001E-11</v>
      </c>
      <c r="BG1667" s="157">
        <v>1.2995987999999999E-12</v>
      </c>
      <c r="BH1667" s="157">
        <v>0</v>
      </c>
      <c r="BI1667" s="157">
        <v>0</v>
      </c>
      <c r="BJ1667" s="157">
        <v>0</v>
      </c>
      <c r="BK1667" s="157">
        <v>0</v>
      </c>
      <c r="BL1667" s="157">
        <v>0</v>
      </c>
      <c r="BM1667" s="157">
        <v>0</v>
      </c>
      <c r="BN1667" s="157">
        <v>0</v>
      </c>
      <c r="BO1667" s="157">
        <v>0</v>
      </c>
      <c r="BP1667" s="157">
        <v>1.0647566999999999E-5</v>
      </c>
      <c r="BQ1667" s="157">
        <v>0</v>
      </c>
      <c r="BR1667" s="157">
        <v>0</v>
      </c>
      <c r="BS1667" s="157">
        <v>0</v>
      </c>
      <c r="BT1667" s="157">
        <v>0</v>
      </c>
      <c r="BU1667"/>
      <c r="BV1667" s="155">
        <v>4.4735917999999997E-6</v>
      </c>
      <c r="BW1667" s="155">
        <v>8.9598265999999998E-9</v>
      </c>
      <c r="BX1667" s="155">
        <v>3.5468678999999999E-6</v>
      </c>
      <c r="BY1667" s="155">
        <v>2.2302998E-9</v>
      </c>
      <c r="BZ1667" s="155">
        <v>1.2652804E-8</v>
      </c>
      <c r="CA1667" s="155">
        <v>0</v>
      </c>
      <c r="CB1667" s="155">
        <v>0</v>
      </c>
      <c r="CC1667" s="155">
        <v>0</v>
      </c>
      <c r="CD1667" s="155">
        <v>0</v>
      </c>
      <c r="CE1667" s="155">
        <v>6.8035672000000003E-9</v>
      </c>
      <c r="CF1667" s="155">
        <v>0</v>
      </c>
      <c r="CG1667" s="155">
        <v>0</v>
      </c>
      <c r="CH1667" s="155">
        <v>0</v>
      </c>
      <c r="CI1667" s="155">
        <v>8.9607712E-7</v>
      </c>
      <c r="CJ1667" s="155">
        <v>0</v>
      </c>
      <c r="CK1667" s="155">
        <v>3.5223749000000001E-13</v>
      </c>
      <c r="CL1667" s="155">
        <v>0</v>
      </c>
      <c r="CM1667"/>
      <c r="CN1667" s="284">
        <v>0</v>
      </c>
      <c r="CO1667" s="284">
        <v>0.12720697</v>
      </c>
      <c r="CP1667" s="285">
        <v>0</v>
      </c>
      <c r="CQ1667" s="284">
        <v>6.1301829000000004E-6</v>
      </c>
      <c r="CR1667" s="284">
        <v>0</v>
      </c>
      <c r="CS1667" s="284">
        <v>0</v>
      </c>
      <c r="CT1667" s="284">
        <v>5.2151239999999999E-7</v>
      </c>
      <c r="CU1667" s="284">
        <v>0</v>
      </c>
      <c r="CV1667" s="284">
        <v>0</v>
      </c>
      <c r="CW1667" s="284">
        <v>0</v>
      </c>
      <c r="CX1667"/>
      <c r="CY1667"/>
      <c r="CZ1667"/>
      <c r="DA1667"/>
      <c r="DB1667" s="212"/>
      <c r="DC1667" s="48"/>
      <c r="DD1667" s="48"/>
      <c r="DE1667" s="48"/>
      <c r="DF1667" s="48"/>
      <c r="DG1667" s="48"/>
      <c r="DH1667" s="48"/>
      <c r="DI1667" s="48"/>
      <c r="DJ1667" s="48"/>
      <c r="DK1667" s="48"/>
      <c r="DL1667" s="48"/>
    </row>
    <row r="1668" spans="1:116" ht="14.4">
      <c r="A1668" t="s">
        <v>3040</v>
      </c>
      <c r="B1668" s="188" t="s">
        <v>1381</v>
      </c>
      <c r="C1668" s="151" t="str">
        <f t="shared" si="390"/>
        <v>B.046.08.110</v>
      </c>
      <c r="D1668" s="54" t="s">
        <v>1382</v>
      </c>
      <c r="E1668" s="150" t="s">
        <v>440</v>
      </c>
      <c r="F1668" s="153" t="str">
        <f t="shared" si="391"/>
        <v>Electricity Florida production</v>
      </c>
      <c r="G1668" s="154">
        <f t="shared" si="392"/>
        <v>0.15898576666666667</v>
      </c>
      <c r="H1668"/>
      <c r="I1668"/>
      <c r="J1668" s="227">
        <f t="shared" si="383"/>
        <v>3.0771559582000001E-2</v>
      </c>
      <c r="K1668"/>
      <c r="L1668" s="280">
        <f t="shared" si="384"/>
        <v>1.55928513E-3</v>
      </c>
      <c r="M1668" s="280">
        <f t="shared" si="385"/>
        <v>2.3213747099999999E-3</v>
      </c>
      <c r="N1668" s="281">
        <f t="shared" si="386"/>
        <v>3.0430347420000001E-3</v>
      </c>
      <c r="O1668" s="280">
        <v>2.3847864999999999E-2</v>
      </c>
      <c r="P1668" s="219">
        <v>9.2603911000000002E-4</v>
      </c>
      <c r="Q1668" s="219">
        <v>1.3953355999999999E-3</v>
      </c>
      <c r="R1668" s="219">
        <v>1.3609099000000001E-3</v>
      </c>
      <c r="S1668" s="286">
        <v>1.9837523000000001E-4</v>
      </c>
      <c r="T1668" s="219">
        <v>0</v>
      </c>
      <c r="U1668" s="219">
        <v>0</v>
      </c>
      <c r="V1668" s="219">
        <v>0</v>
      </c>
      <c r="W1668" s="286">
        <v>1.5505242E-5</v>
      </c>
      <c r="X1668" s="219">
        <v>0</v>
      </c>
      <c r="Y1668" s="219">
        <v>3.0275294999999999E-3</v>
      </c>
      <c r="Z1668" s="219">
        <v>0</v>
      </c>
      <c r="AA1668" s="219">
        <v>0</v>
      </c>
      <c r="AB1668" s="219">
        <v>0</v>
      </c>
      <c r="AC1668"/>
      <c r="AD1668" s="227">
        <f t="shared" si="393"/>
        <v>2.3847864999999999E-2</v>
      </c>
      <c r="AE1668" s="227">
        <f t="shared" si="394"/>
        <v>3.8806598400000004E-3</v>
      </c>
      <c r="AF1668" s="227">
        <f t="shared" si="395"/>
        <v>2.3213747099999999E-3</v>
      </c>
      <c r="AG1668" s="227">
        <f t="shared" si="396"/>
        <v>2.3213747099999999E-3</v>
      </c>
      <c r="AH1668" s="227">
        <f t="shared" si="397"/>
        <v>3.0430347420000001E-3</v>
      </c>
      <c r="AI1668"/>
      <c r="AJ1668">
        <v>2.6839200999999999</v>
      </c>
      <c r="AK1668" s="155">
        <v>2.1825557999999998</v>
      </c>
      <c r="AL1668" s="155">
        <v>0.41944990999999998</v>
      </c>
      <c r="AM1668" s="155">
        <v>0</v>
      </c>
      <c r="AN1668" s="155">
        <v>1.9681668999999999E-2</v>
      </c>
      <c r="AO1668" s="155">
        <v>6.1313144E-2</v>
      </c>
      <c r="AP1668" s="155">
        <v>9.1959452999999997E-4</v>
      </c>
      <c r="AQ1668"/>
      <c r="AR1668" s="156">
        <v>3.0380721000000002E-3</v>
      </c>
      <c r="AS1668" s="156">
        <v>2.7939780999999999E-3</v>
      </c>
      <c r="AT1668" s="156">
        <v>1.2792053E-4</v>
      </c>
      <c r="AU1668" s="156">
        <v>1.1617341E-4</v>
      </c>
      <c r="AV1668" s="282">
        <f t="shared" si="387"/>
        <v>1.6750468382599999E-7</v>
      </c>
      <c r="AW1668" s="282">
        <f t="shared" si="388"/>
        <v>4.7307888471100003E-10</v>
      </c>
      <c r="AX1668" s="283">
        <f t="shared" si="389"/>
        <v>1.6270786140800002E-2</v>
      </c>
      <c r="AY1668" s="157">
        <v>1.4753878999999999E-7</v>
      </c>
      <c r="AZ1668" s="157">
        <v>4.4516013999999999E-10</v>
      </c>
      <c r="BA1668" s="157">
        <v>1.2162411E-14</v>
      </c>
      <c r="BB1668" s="157">
        <v>0</v>
      </c>
      <c r="BC1668" s="157">
        <v>0</v>
      </c>
      <c r="BD1668" s="157">
        <v>3.6468825999999999E-11</v>
      </c>
      <c r="BE1668" s="157">
        <v>1.9929424999999999E-8</v>
      </c>
      <c r="BF1668" s="157">
        <v>8.3166712999999995E-12</v>
      </c>
      <c r="BG1668" s="157">
        <v>1.9589911000000001E-11</v>
      </c>
      <c r="BH1668" s="157">
        <v>0</v>
      </c>
      <c r="BI1668" s="157">
        <v>0</v>
      </c>
      <c r="BJ1668" s="157">
        <v>0</v>
      </c>
      <c r="BK1668" s="157">
        <v>0</v>
      </c>
      <c r="BL1668" s="157">
        <v>0</v>
      </c>
      <c r="BM1668" s="157">
        <v>0</v>
      </c>
      <c r="BN1668" s="157">
        <v>0</v>
      </c>
      <c r="BO1668" s="157">
        <v>0</v>
      </c>
      <c r="BP1668" s="157">
        <v>4.9611407999999996E-6</v>
      </c>
      <c r="BQ1668" s="157">
        <v>1.6265825000000001E-2</v>
      </c>
      <c r="BR1668" s="157">
        <v>0</v>
      </c>
      <c r="BS1668" s="157">
        <v>0</v>
      </c>
      <c r="BT1668" s="157">
        <v>0</v>
      </c>
      <c r="BU1668"/>
      <c r="BV1668" s="155">
        <v>8.1913507000000004E-6</v>
      </c>
      <c r="BW1668" s="155">
        <v>1.3505875999999999E-7</v>
      </c>
      <c r="BX1668" s="155">
        <v>4.4329450000000001E-6</v>
      </c>
      <c r="BY1668" s="155">
        <v>6.4791173000000004E-10</v>
      </c>
      <c r="BZ1668" s="155">
        <v>2.8881428000000002E-7</v>
      </c>
      <c r="CA1668" s="155">
        <v>0</v>
      </c>
      <c r="CB1668" s="155">
        <v>0</v>
      </c>
      <c r="CC1668" s="155">
        <v>0</v>
      </c>
      <c r="CD1668" s="155">
        <v>0</v>
      </c>
      <c r="CE1668" s="155">
        <v>1.9764656000000001E-9</v>
      </c>
      <c r="CF1668" s="155">
        <v>0</v>
      </c>
      <c r="CG1668" s="155">
        <v>0</v>
      </c>
      <c r="CH1668" s="155">
        <v>0</v>
      </c>
      <c r="CI1668" s="155">
        <v>2.6891240000000001E-7</v>
      </c>
      <c r="CJ1668" s="155">
        <v>3.0629959000000001E-6</v>
      </c>
      <c r="CK1668" s="155">
        <v>1.9662570999999999E-14</v>
      </c>
      <c r="CL1668" s="155">
        <v>0</v>
      </c>
      <c r="CM1668"/>
      <c r="CN1668" s="284">
        <v>0</v>
      </c>
      <c r="CO1668" s="284">
        <v>0.15898576</v>
      </c>
      <c r="CP1668" s="285">
        <v>0</v>
      </c>
      <c r="CQ1668" s="284">
        <v>9.2405239999999997E-5</v>
      </c>
      <c r="CR1668" s="284">
        <v>0</v>
      </c>
      <c r="CS1668" s="284">
        <v>0</v>
      </c>
      <c r="CT1668" s="284">
        <v>1.0593998999999999E-5</v>
      </c>
      <c r="CU1668" s="284">
        <v>0</v>
      </c>
      <c r="CV1668" s="284">
        <v>0</v>
      </c>
      <c r="CW1668" s="284">
        <v>0</v>
      </c>
      <c r="CX1668"/>
      <c r="CY1668"/>
      <c r="CZ1668"/>
      <c r="DA1668"/>
      <c r="DB1668" s="212"/>
      <c r="DC1668" s="48"/>
      <c r="DD1668" s="48"/>
      <c r="DE1668" s="48"/>
      <c r="DF1668" s="48"/>
      <c r="DG1668" s="48"/>
      <c r="DH1668" s="48"/>
      <c r="DI1668" s="48"/>
      <c r="DJ1668" s="48"/>
      <c r="DK1668" s="48"/>
      <c r="DL1668" s="48"/>
    </row>
    <row r="1669" spans="1:116" ht="14.4">
      <c r="A1669" t="s">
        <v>3041</v>
      </c>
      <c r="B1669" s="188" t="s">
        <v>1381</v>
      </c>
      <c r="C1669" s="151" t="str">
        <f t="shared" si="390"/>
        <v>B.046.08.111</v>
      </c>
      <c r="D1669" s="54" t="s">
        <v>1382</v>
      </c>
      <c r="E1669" s="150" t="s">
        <v>440</v>
      </c>
      <c r="F1669" s="153" t="str">
        <f t="shared" si="391"/>
        <v>Electricity Georgia production</v>
      </c>
      <c r="G1669" s="154">
        <f t="shared" si="392"/>
        <v>0.13297445333333335</v>
      </c>
      <c r="H1669"/>
      <c r="I1669"/>
      <c r="J1669" s="227">
        <f t="shared" si="383"/>
        <v>3.1749578239000001E-2</v>
      </c>
      <c r="K1669"/>
      <c r="L1669" s="280">
        <f t="shared" si="384"/>
        <v>1.3312434099999998E-3</v>
      </c>
      <c r="M1669" s="280">
        <f t="shared" si="385"/>
        <v>2.7728731E-3</v>
      </c>
      <c r="N1669" s="281">
        <f t="shared" si="386"/>
        <v>7.6992937289999995E-3</v>
      </c>
      <c r="O1669" s="280">
        <v>1.9946168E-2</v>
      </c>
      <c r="P1669" s="219">
        <v>1.5073179000000001E-3</v>
      </c>
      <c r="Q1669" s="219">
        <v>1.2655552000000001E-3</v>
      </c>
      <c r="R1669" s="219">
        <v>1.1831416E-3</v>
      </c>
      <c r="S1669" s="286">
        <v>1.4810181E-4</v>
      </c>
      <c r="T1669" s="219">
        <v>0</v>
      </c>
      <c r="U1669" s="219">
        <v>0</v>
      </c>
      <c r="V1669" s="219">
        <v>0</v>
      </c>
      <c r="W1669" s="286">
        <v>2.1361629000000002E-5</v>
      </c>
      <c r="X1669" s="219">
        <v>0</v>
      </c>
      <c r="Y1669" s="219">
        <v>7.6779320999999998E-3</v>
      </c>
      <c r="Z1669" s="219">
        <v>0</v>
      </c>
      <c r="AA1669" s="219">
        <v>0</v>
      </c>
      <c r="AB1669" s="219">
        <v>0</v>
      </c>
      <c r="AC1669"/>
      <c r="AD1669" s="227">
        <f t="shared" si="393"/>
        <v>1.9946168E-2</v>
      </c>
      <c r="AE1669" s="227">
        <f t="shared" si="394"/>
        <v>4.1041165099999994E-3</v>
      </c>
      <c r="AF1669" s="227">
        <f t="shared" si="395"/>
        <v>2.7728731E-3</v>
      </c>
      <c r="AG1669" s="227">
        <f t="shared" si="396"/>
        <v>2.7728731E-3</v>
      </c>
      <c r="AH1669" s="227">
        <f t="shared" si="397"/>
        <v>7.6992937289999995E-3</v>
      </c>
      <c r="AI1669"/>
      <c r="AJ1669">
        <v>2.8940033000000001</v>
      </c>
      <c r="AK1669" s="155">
        <v>1.692925</v>
      </c>
      <c r="AL1669" s="155">
        <v>1.0637411999999999</v>
      </c>
      <c r="AM1669" s="155">
        <v>0</v>
      </c>
      <c r="AN1669" s="155">
        <v>5.0553967999999998E-2</v>
      </c>
      <c r="AO1669" s="155">
        <v>6.2906526000000004E-2</v>
      </c>
      <c r="AP1669" s="155">
        <v>2.3876624999999999E-2</v>
      </c>
      <c r="AQ1669"/>
      <c r="AR1669" s="156">
        <v>2.7409283000000002E-3</v>
      </c>
      <c r="AS1669" s="156">
        <v>2.5541988E-3</v>
      </c>
      <c r="AT1669" s="156">
        <v>1.1125758E-4</v>
      </c>
      <c r="AU1669" s="156">
        <v>7.5471958000000004E-5</v>
      </c>
      <c r="AV1669" s="282">
        <f t="shared" si="387"/>
        <v>1.5312942010300001E-7</v>
      </c>
      <c r="AW1669" s="282">
        <f t="shared" si="388"/>
        <v>4.1145553664599999E-10</v>
      </c>
      <c r="AX1669" s="283">
        <f t="shared" si="389"/>
        <v>1.0570302167999999E-2</v>
      </c>
      <c r="AY1669" s="157">
        <v>1.2340029E-7</v>
      </c>
      <c r="AZ1669" s="157">
        <v>3.7232847E-10</v>
      </c>
      <c r="BA1669" s="157">
        <v>1.0172546E-14</v>
      </c>
      <c r="BB1669" s="157">
        <v>0</v>
      </c>
      <c r="BC1669" s="157">
        <v>0</v>
      </c>
      <c r="BD1669" s="157">
        <v>3.1705103000000003E-11</v>
      </c>
      <c r="BE1669" s="157">
        <v>2.9697425000000001E-8</v>
      </c>
      <c r="BF1669" s="157">
        <v>7.2303101000000002E-12</v>
      </c>
      <c r="BG1669" s="157">
        <v>3.1886583999999998E-11</v>
      </c>
      <c r="BH1669" s="157">
        <v>0</v>
      </c>
      <c r="BI1669" s="157">
        <v>0</v>
      </c>
      <c r="BJ1669" s="157">
        <v>0</v>
      </c>
      <c r="BK1669" s="157">
        <v>0</v>
      </c>
      <c r="BL1669" s="157">
        <v>0</v>
      </c>
      <c r="BM1669" s="157">
        <v>0</v>
      </c>
      <c r="BN1669" s="157">
        <v>0</v>
      </c>
      <c r="BO1669" s="157">
        <v>0</v>
      </c>
      <c r="BP1669" s="157">
        <v>1.1893168000000001E-5</v>
      </c>
      <c r="BQ1669" s="157">
        <v>1.0558409E-2</v>
      </c>
      <c r="BR1669" s="157">
        <v>0</v>
      </c>
      <c r="BS1669" s="157">
        <v>0</v>
      </c>
      <c r="BT1669" s="157">
        <v>0</v>
      </c>
      <c r="BU1669"/>
      <c r="BV1669" s="155">
        <v>7.8223145999999992E-6</v>
      </c>
      <c r="BW1669" s="155">
        <v>2.1983575E-7</v>
      </c>
      <c r="BX1669" s="155">
        <v>3.7076806E-6</v>
      </c>
      <c r="BY1669" s="155">
        <v>5.6327856000000004E-10</v>
      </c>
      <c r="BZ1669" s="155">
        <v>3.1364926000000002E-7</v>
      </c>
      <c r="CA1669" s="155">
        <v>0</v>
      </c>
      <c r="CB1669" s="155">
        <v>0</v>
      </c>
      <c r="CC1669" s="155">
        <v>0</v>
      </c>
      <c r="CD1669" s="155">
        <v>0</v>
      </c>
      <c r="CE1669" s="155">
        <v>1.7182907000000001E-9</v>
      </c>
      <c r="CF1669" s="155">
        <v>0</v>
      </c>
      <c r="CG1669" s="155">
        <v>0</v>
      </c>
      <c r="CH1669" s="155">
        <v>0</v>
      </c>
      <c r="CI1669" s="155">
        <v>2.4043418000000001E-7</v>
      </c>
      <c r="CJ1669" s="155">
        <v>3.3384331999999998E-6</v>
      </c>
      <c r="CK1669" s="155">
        <v>2.7089197000000001E-14</v>
      </c>
      <c r="CL1669" s="155">
        <v>0</v>
      </c>
      <c r="CM1669"/>
      <c r="CN1669" s="284">
        <v>0</v>
      </c>
      <c r="CO1669" s="284">
        <v>0.13297444999999999</v>
      </c>
      <c r="CP1669" s="285">
        <v>0</v>
      </c>
      <c r="CQ1669" s="284">
        <v>1.5040841999999999E-4</v>
      </c>
      <c r="CR1669" s="284">
        <v>0</v>
      </c>
      <c r="CS1669" s="284">
        <v>0</v>
      </c>
      <c r="CT1669" s="284">
        <v>1.2884935999999999E-5</v>
      </c>
      <c r="CU1669" s="284">
        <v>0</v>
      </c>
      <c r="CV1669" s="284">
        <v>0</v>
      </c>
      <c r="CW1669" s="284">
        <v>0</v>
      </c>
      <c r="CX1669"/>
      <c r="CY1669"/>
      <c r="CZ1669"/>
      <c r="DA1669"/>
      <c r="DB1669" s="212"/>
      <c r="DC1669" s="48"/>
      <c r="DD1669" s="48"/>
      <c r="DE1669" s="48"/>
      <c r="DF1669" s="48"/>
      <c r="DG1669" s="48"/>
      <c r="DH1669" s="48"/>
      <c r="DI1669" s="48"/>
      <c r="DJ1669" s="48"/>
      <c r="DK1669" s="48"/>
      <c r="DL1669" s="48"/>
    </row>
    <row r="1670" spans="1:116" ht="14.4">
      <c r="A1670" t="s">
        <v>3042</v>
      </c>
      <c r="B1670" s="188" t="s">
        <v>1381</v>
      </c>
      <c r="C1670" s="151" t="str">
        <f t="shared" si="390"/>
        <v>B.046.08.112</v>
      </c>
      <c r="D1670" s="54" t="s">
        <v>1382</v>
      </c>
      <c r="E1670" s="150" t="s">
        <v>440</v>
      </c>
      <c r="F1670" s="153" t="str">
        <f t="shared" si="391"/>
        <v>Electricity Hawaii production</v>
      </c>
      <c r="G1670" s="154">
        <f t="shared" si="392"/>
        <v>0.20918454666666667</v>
      </c>
      <c r="H1670"/>
      <c r="I1670"/>
      <c r="J1670" s="227">
        <f t="shared" si="383"/>
        <v>4.4107836052999998E-2</v>
      </c>
      <c r="K1670"/>
      <c r="L1670" s="280">
        <f t="shared" si="384"/>
        <v>3.325904912E-3</v>
      </c>
      <c r="M1670" s="280">
        <f t="shared" si="385"/>
        <v>9.3606078999999998E-3</v>
      </c>
      <c r="N1670" s="281">
        <f t="shared" si="386"/>
        <v>4.3641240999999997E-5</v>
      </c>
      <c r="O1670" s="280">
        <v>3.1377681999999997E-2</v>
      </c>
      <c r="P1670" s="219">
        <v>5.5337581000000002E-3</v>
      </c>
      <c r="Q1670" s="219">
        <v>3.8268498000000001E-3</v>
      </c>
      <c r="R1670" s="219">
        <v>3.2426837999999999E-3</v>
      </c>
      <c r="S1670" s="286">
        <v>8.3221111999999995E-5</v>
      </c>
      <c r="T1670" s="219">
        <v>0</v>
      </c>
      <c r="U1670" s="219">
        <v>0</v>
      </c>
      <c r="V1670" s="219">
        <v>0</v>
      </c>
      <c r="W1670" s="286">
        <v>4.3641240999999997E-5</v>
      </c>
      <c r="X1670" s="219">
        <v>0</v>
      </c>
      <c r="Y1670" s="219">
        <v>0</v>
      </c>
      <c r="Z1670" s="219">
        <v>0</v>
      </c>
      <c r="AA1670" s="219">
        <v>0</v>
      </c>
      <c r="AB1670" s="219">
        <v>0</v>
      </c>
      <c r="AC1670"/>
      <c r="AD1670" s="227">
        <f t="shared" si="393"/>
        <v>3.1377681999999997E-2</v>
      </c>
      <c r="AE1670" s="227">
        <f t="shared" si="394"/>
        <v>1.2686512811999999E-2</v>
      </c>
      <c r="AF1670" s="227">
        <f t="shared" si="395"/>
        <v>9.3606078999999998E-3</v>
      </c>
      <c r="AG1670" s="227">
        <f t="shared" si="396"/>
        <v>9.3606078999999998E-3</v>
      </c>
      <c r="AH1670" s="227">
        <f t="shared" si="397"/>
        <v>4.3641240999999997E-5</v>
      </c>
      <c r="AI1670"/>
      <c r="AJ1670">
        <v>3.1977747000000001</v>
      </c>
      <c r="AK1670" s="155">
        <v>2.9582310000000001</v>
      </c>
      <c r="AL1670" s="155">
        <v>0</v>
      </c>
      <c r="AM1670" s="155">
        <v>0</v>
      </c>
      <c r="AN1670" s="155">
        <v>5.8073297000000003E-2</v>
      </c>
      <c r="AO1670" s="155">
        <v>0.17831648999999999</v>
      </c>
      <c r="AP1670" s="155">
        <v>3.1538971000000002E-3</v>
      </c>
      <c r="AQ1670"/>
      <c r="AR1670" s="156">
        <v>5.3441356000000001E-3</v>
      </c>
      <c r="AS1670" s="156">
        <v>4.9375113999999996E-3</v>
      </c>
      <c r="AT1670" s="156">
        <v>1.9539458999999999E-4</v>
      </c>
      <c r="AU1670" s="156">
        <v>2.1122964E-4</v>
      </c>
      <c r="AV1670" s="282">
        <f t="shared" si="387"/>
        <v>2.9601386544799997E-7</v>
      </c>
      <c r="AW1670" s="282">
        <f t="shared" si="388"/>
        <v>7.22613123618E-10</v>
      </c>
      <c r="AX1670" s="283">
        <f t="shared" si="389"/>
        <v>2.9583982914200002E-2</v>
      </c>
      <c r="AY1670" s="157">
        <v>1.9412325999999999E-7</v>
      </c>
      <c r="AZ1670" s="157">
        <v>5.8571673999999997E-10</v>
      </c>
      <c r="BA1670" s="157">
        <v>1.6002618E-14</v>
      </c>
      <c r="BB1670" s="157">
        <v>0</v>
      </c>
      <c r="BC1670" s="157">
        <v>0</v>
      </c>
      <c r="BD1670" s="157">
        <v>8.6895448000000001E-11</v>
      </c>
      <c r="BE1670" s="157">
        <v>1.0180371E-7</v>
      </c>
      <c r="BF1670" s="157">
        <v>1.9816400999999999E-11</v>
      </c>
      <c r="BG1670" s="157">
        <v>1.1706398E-10</v>
      </c>
      <c r="BH1670" s="157">
        <v>0</v>
      </c>
      <c r="BI1670" s="157">
        <v>0</v>
      </c>
      <c r="BJ1670" s="157">
        <v>0</v>
      </c>
      <c r="BK1670" s="157">
        <v>0</v>
      </c>
      <c r="BL1670" s="157">
        <v>0</v>
      </c>
      <c r="BM1670" s="157">
        <v>0</v>
      </c>
      <c r="BN1670" s="157">
        <v>0</v>
      </c>
      <c r="BO1670" s="157">
        <v>0</v>
      </c>
      <c r="BP1670" s="157">
        <v>1.6729142E-6</v>
      </c>
      <c r="BQ1670" s="157">
        <v>2.9582310000000001E-2</v>
      </c>
      <c r="BR1670" s="157">
        <v>0</v>
      </c>
      <c r="BS1670" s="157">
        <v>0</v>
      </c>
      <c r="BT1670" s="157">
        <v>0</v>
      </c>
      <c r="BU1670"/>
      <c r="BV1670" s="155">
        <v>1.1629468E-5</v>
      </c>
      <c r="BW1670" s="155">
        <v>8.0707447E-7</v>
      </c>
      <c r="BX1670" s="155">
        <v>5.8326203000000002E-6</v>
      </c>
      <c r="BY1670" s="155">
        <v>1.5438002E-9</v>
      </c>
      <c r="BZ1670" s="155">
        <v>7.3930455999999998E-7</v>
      </c>
      <c r="CA1670" s="155">
        <v>0</v>
      </c>
      <c r="CB1670" s="155">
        <v>0</v>
      </c>
      <c r="CC1670" s="155">
        <v>0</v>
      </c>
      <c r="CD1670" s="155">
        <v>0</v>
      </c>
      <c r="CE1670" s="155">
        <v>4.7093883999999999E-9</v>
      </c>
      <c r="CF1670" s="155">
        <v>0</v>
      </c>
      <c r="CG1670" s="155">
        <v>0</v>
      </c>
      <c r="CH1670" s="155">
        <v>0</v>
      </c>
      <c r="CI1670" s="155">
        <v>6.7224636999999996E-7</v>
      </c>
      <c r="CJ1670" s="155">
        <v>3.5719693999999998E-6</v>
      </c>
      <c r="CK1670" s="155">
        <v>5.5342509999999997E-14</v>
      </c>
      <c r="CL1670" s="155">
        <v>0</v>
      </c>
      <c r="CM1670"/>
      <c r="CN1670" s="284">
        <v>0</v>
      </c>
      <c r="CO1670" s="284">
        <v>0.20918455</v>
      </c>
      <c r="CP1670" s="285">
        <v>0</v>
      </c>
      <c r="CQ1670" s="284">
        <v>5.5218859999999999E-4</v>
      </c>
      <c r="CR1670" s="284">
        <v>0</v>
      </c>
      <c r="CS1670" s="284">
        <v>0</v>
      </c>
      <c r="CT1670" s="284">
        <v>3.5820191999999998E-5</v>
      </c>
      <c r="CU1670" s="284">
        <v>0</v>
      </c>
      <c r="CV1670" s="284">
        <v>0</v>
      </c>
      <c r="CW1670" s="284">
        <v>0</v>
      </c>
      <c r="CX1670"/>
      <c r="CY1670"/>
      <c r="CZ1670"/>
      <c r="DA1670"/>
      <c r="DB1670" s="212"/>
      <c r="DC1670" s="48"/>
      <c r="DD1670" s="48"/>
      <c r="DE1670" s="48"/>
      <c r="DF1670" s="48"/>
      <c r="DG1670" s="48"/>
      <c r="DH1670" s="48"/>
      <c r="DI1670" s="48"/>
      <c r="DJ1670" s="48"/>
      <c r="DK1670" s="48"/>
      <c r="DL1670" s="48"/>
    </row>
    <row r="1671" spans="1:116" ht="14.4">
      <c r="A1671" t="s">
        <v>3043</v>
      </c>
      <c r="B1671" s="188" t="s">
        <v>1381</v>
      </c>
      <c r="C1671" s="151" t="str">
        <f t="shared" si="390"/>
        <v>B.046.08.113</v>
      </c>
      <c r="D1671" s="54" t="s">
        <v>1382</v>
      </c>
      <c r="E1671" s="150" t="s">
        <v>440</v>
      </c>
      <c r="F1671" s="153" t="str">
        <f t="shared" si="391"/>
        <v>Electricity Idaho production</v>
      </c>
      <c r="G1671" s="154">
        <f t="shared" si="392"/>
        <v>7.243194E-2</v>
      </c>
      <c r="H1671"/>
      <c r="I1671"/>
      <c r="J1671" s="227">
        <f t="shared" si="383"/>
        <v>1.3616441548E-2</v>
      </c>
      <c r="K1671"/>
      <c r="L1671" s="280">
        <f t="shared" si="384"/>
        <v>9.1311189799999997E-4</v>
      </c>
      <c r="M1671" s="280">
        <f t="shared" si="385"/>
        <v>1.6862817699999999E-3</v>
      </c>
      <c r="N1671" s="281">
        <f t="shared" si="386"/>
        <v>1.5225688000000001E-4</v>
      </c>
      <c r="O1671" s="280">
        <v>1.0864791E-2</v>
      </c>
      <c r="P1671" s="219">
        <v>7.9815558999999996E-4</v>
      </c>
      <c r="Q1671" s="219">
        <v>8.8812617999999997E-4</v>
      </c>
      <c r="R1671" s="219">
        <v>8.2534337999999997E-4</v>
      </c>
      <c r="S1671" s="286">
        <v>8.7768517999999994E-5</v>
      </c>
      <c r="T1671" s="219">
        <v>0</v>
      </c>
      <c r="U1671" s="219">
        <v>0</v>
      </c>
      <c r="V1671" s="219">
        <v>0</v>
      </c>
      <c r="W1671" s="286">
        <v>1.5225688000000001E-4</v>
      </c>
      <c r="X1671" s="219">
        <v>0</v>
      </c>
      <c r="Y1671" s="219">
        <v>0</v>
      </c>
      <c r="Z1671" s="219">
        <v>0</v>
      </c>
      <c r="AA1671" s="219">
        <v>0</v>
      </c>
      <c r="AB1671" s="219">
        <v>0</v>
      </c>
      <c r="AC1671"/>
      <c r="AD1671" s="227">
        <f t="shared" si="393"/>
        <v>1.0864791E-2</v>
      </c>
      <c r="AE1671" s="227">
        <f t="shared" si="394"/>
        <v>2.5993936679999997E-3</v>
      </c>
      <c r="AF1671" s="227">
        <f t="shared" si="395"/>
        <v>1.6862817699999999E-3</v>
      </c>
      <c r="AG1671" s="227">
        <f t="shared" si="396"/>
        <v>1.6862817699999999E-3</v>
      </c>
      <c r="AH1671" s="227">
        <f t="shared" si="397"/>
        <v>1.5225688000000001E-4</v>
      </c>
      <c r="AI1671"/>
      <c r="AJ1671">
        <v>1.5610739</v>
      </c>
      <c r="AK1671" s="155">
        <v>0.83717671999999999</v>
      </c>
      <c r="AL1671" s="155">
        <v>0</v>
      </c>
      <c r="AM1671" s="155">
        <v>0</v>
      </c>
      <c r="AN1671" s="155">
        <v>1.6596805999999999E-2</v>
      </c>
      <c r="AO1671" s="155">
        <v>0.19812676000000001</v>
      </c>
      <c r="AP1671" s="155">
        <v>0.50917361999999999</v>
      </c>
      <c r="AQ1671"/>
      <c r="AR1671" s="156">
        <v>1.4941684000000001E-3</v>
      </c>
      <c r="AS1671" s="156">
        <v>1.3862905E-3</v>
      </c>
      <c r="AT1671" s="156">
        <v>6.0770596E-5</v>
      </c>
      <c r="AU1671" s="156">
        <v>4.7107295999999998E-5</v>
      </c>
      <c r="AV1671" s="282">
        <f t="shared" si="387"/>
        <v>8.3110940044999991E-8</v>
      </c>
      <c r="AW1671" s="282">
        <f t="shared" si="388"/>
        <v>2.247433331432E-10</v>
      </c>
      <c r="AX1671" s="283">
        <f t="shared" si="389"/>
        <v>6.5976604138000003E-3</v>
      </c>
      <c r="AY1671" s="157">
        <v>6.7216837999999994E-8</v>
      </c>
      <c r="AZ1671" s="157">
        <v>2.0280942999999999E-10</v>
      </c>
      <c r="BA1671" s="157">
        <v>5.5410432E-15</v>
      </c>
      <c r="BB1671" s="157">
        <v>0</v>
      </c>
      <c r="BC1671" s="157">
        <v>0</v>
      </c>
      <c r="BD1671" s="157">
        <v>2.2117045E-11</v>
      </c>
      <c r="BE1671" s="157">
        <v>1.5871985E-8</v>
      </c>
      <c r="BF1671" s="157">
        <v>5.0437651E-12</v>
      </c>
      <c r="BG1671" s="157">
        <v>1.6884596999999998E-11</v>
      </c>
      <c r="BH1671" s="157">
        <v>0</v>
      </c>
      <c r="BI1671" s="157">
        <v>0</v>
      </c>
      <c r="BJ1671" s="157">
        <v>0</v>
      </c>
      <c r="BK1671" s="157">
        <v>0</v>
      </c>
      <c r="BL1671" s="157">
        <v>0</v>
      </c>
      <c r="BM1671" s="157">
        <v>0</v>
      </c>
      <c r="BN1671" s="157">
        <v>0</v>
      </c>
      <c r="BO1671" s="157">
        <v>0</v>
      </c>
      <c r="BP1671" s="157">
        <v>5.8365138E-6</v>
      </c>
      <c r="BQ1671" s="157">
        <v>6.5918239E-3</v>
      </c>
      <c r="BR1671" s="157">
        <v>0</v>
      </c>
      <c r="BS1671" s="157">
        <v>0</v>
      </c>
      <c r="BT1671" s="157">
        <v>0</v>
      </c>
      <c r="BU1671"/>
      <c r="BV1671" s="155">
        <v>3.4426975999999999E-6</v>
      </c>
      <c r="BW1671" s="155">
        <v>1.1640751E-7</v>
      </c>
      <c r="BX1671" s="155">
        <v>2.0195946E-6</v>
      </c>
      <c r="BY1671" s="155">
        <v>3.9293540000000002E-10</v>
      </c>
      <c r="BZ1671" s="155">
        <v>1.7444873E-7</v>
      </c>
      <c r="CA1671" s="155">
        <v>0</v>
      </c>
      <c r="CB1671" s="155">
        <v>0</v>
      </c>
      <c r="CC1671" s="155">
        <v>0</v>
      </c>
      <c r="CD1671" s="155">
        <v>0</v>
      </c>
      <c r="CE1671" s="155">
        <v>1.198656E-9</v>
      </c>
      <c r="CF1671" s="155">
        <v>0</v>
      </c>
      <c r="CG1671" s="155">
        <v>0</v>
      </c>
      <c r="CH1671" s="155">
        <v>0</v>
      </c>
      <c r="CI1671" s="155">
        <v>1.6532524999999999E-7</v>
      </c>
      <c r="CJ1671" s="155">
        <v>9.6532971999999991E-7</v>
      </c>
      <c r="CK1671" s="155">
        <v>1.9308062000000001E-13</v>
      </c>
      <c r="CL1671" s="155">
        <v>0</v>
      </c>
      <c r="CM1671"/>
      <c r="CN1671" s="284">
        <v>0</v>
      </c>
      <c r="CO1671" s="284">
        <v>7.2431938000000001E-2</v>
      </c>
      <c r="CP1671" s="285">
        <v>0</v>
      </c>
      <c r="CQ1671" s="284">
        <v>7.9644324000000005E-5</v>
      </c>
      <c r="CR1671" s="284">
        <v>0</v>
      </c>
      <c r="CS1671" s="284">
        <v>0</v>
      </c>
      <c r="CT1671" s="284">
        <v>7.0558934000000003E-6</v>
      </c>
      <c r="CU1671" s="284">
        <v>0</v>
      </c>
      <c r="CV1671" s="284">
        <v>0</v>
      </c>
      <c r="CW1671" s="284">
        <v>0</v>
      </c>
      <c r="CX1671"/>
      <c r="CY1671"/>
      <c r="CZ1671"/>
      <c r="DA1671"/>
      <c r="DB1671" s="212"/>
      <c r="DC1671" s="48"/>
      <c r="DD1671" s="48"/>
      <c r="DE1671" s="48"/>
      <c r="DF1671" s="48"/>
      <c r="DG1671" s="48"/>
      <c r="DH1671" s="48"/>
      <c r="DI1671" s="48"/>
      <c r="DJ1671" s="48"/>
      <c r="DK1671" s="48"/>
      <c r="DL1671" s="48"/>
    </row>
    <row r="1672" spans="1:116" ht="14.4">
      <c r="A1672" t="s">
        <v>3044</v>
      </c>
      <c r="B1672" s="188" t="s">
        <v>1381</v>
      </c>
      <c r="C1672" s="151" t="str">
        <f t="shared" si="390"/>
        <v>B.046.08.114</v>
      </c>
      <c r="D1672" s="54" t="s">
        <v>1382</v>
      </c>
      <c r="E1672" s="150" t="s">
        <v>440</v>
      </c>
      <c r="F1672" s="153" t="str">
        <f t="shared" si="391"/>
        <v>Electricity Illinois production</v>
      </c>
      <c r="G1672" s="154">
        <f t="shared" si="392"/>
        <v>8.461898000000001E-2</v>
      </c>
      <c r="H1672"/>
      <c r="I1672"/>
      <c r="J1672" s="227">
        <f t="shared" si="383"/>
        <v>2.8995209149999999E-2</v>
      </c>
      <c r="K1672"/>
      <c r="L1672" s="280">
        <f t="shared" si="384"/>
        <v>5.1221568499999997E-4</v>
      </c>
      <c r="M1672" s="280">
        <f t="shared" si="385"/>
        <v>1.3760749299999999E-3</v>
      </c>
      <c r="N1672" s="281">
        <f t="shared" si="386"/>
        <v>1.4414071535E-2</v>
      </c>
      <c r="O1672" s="280">
        <v>1.2692847E-2</v>
      </c>
      <c r="P1672" s="219">
        <v>8.8444765000000002E-4</v>
      </c>
      <c r="Q1672" s="219">
        <v>4.9162727999999998E-4</v>
      </c>
      <c r="R1672" s="219">
        <v>4.5773538000000002E-4</v>
      </c>
      <c r="S1672" s="286">
        <v>5.4480305000000001E-5</v>
      </c>
      <c r="T1672" s="219">
        <v>0</v>
      </c>
      <c r="U1672" s="219">
        <v>0</v>
      </c>
      <c r="V1672" s="219">
        <v>0</v>
      </c>
      <c r="W1672" s="286">
        <v>4.0681535000000002E-5</v>
      </c>
      <c r="X1672" s="219">
        <v>0</v>
      </c>
      <c r="Y1672" s="219">
        <v>1.437339E-2</v>
      </c>
      <c r="Z1672" s="219">
        <v>0</v>
      </c>
      <c r="AA1672" s="219">
        <v>0</v>
      </c>
      <c r="AB1672" s="219">
        <v>0</v>
      </c>
      <c r="AC1672"/>
      <c r="AD1672" s="227">
        <f t="shared" si="393"/>
        <v>1.2692847E-2</v>
      </c>
      <c r="AE1672" s="227">
        <f t="shared" si="394"/>
        <v>1.8882906150000001E-3</v>
      </c>
      <c r="AF1672" s="227">
        <f t="shared" si="395"/>
        <v>1.3760749299999999E-3</v>
      </c>
      <c r="AG1672" s="227">
        <f t="shared" si="396"/>
        <v>1.3760749299999999E-3</v>
      </c>
      <c r="AH1672" s="227">
        <f t="shared" si="397"/>
        <v>1.4414071535E-2</v>
      </c>
      <c r="AI1672"/>
      <c r="AJ1672">
        <v>3.0608778000000001</v>
      </c>
      <c r="AK1672" s="155">
        <v>0.92228074999999998</v>
      </c>
      <c r="AL1672" s="155">
        <v>1.9913653</v>
      </c>
      <c r="AM1672" s="155">
        <v>0</v>
      </c>
      <c r="AN1672" s="155">
        <v>4.8801477999999999E-3</v>
      </c>
      <c r="AO1672" s="155">
        <v>0.14180131000000001</v>
      </c>
      <c r="AP1672" s="155">
        <v>5.5028981000000005E-4</v>
      </c>
      <c r="AQ1672"/>
      <c r="AR1672" s="156">
        <v>1.6917282E-3</v>
      </c>
      <c r="AS1672" s="156">
        <v>1.5922003999999999E-3</v>
      </c>
      <c r="AT1672" s="156">
        <v>6.9884057E-5</v>
      </c>
      <c r="AU1672" s="156">
        <v>2.9643724000000001E-5</v>
      </c>
      <c r="AV1672" s="282">
        <f t="shared" si="387"/>
        <v>9.5455659111E-8</v>
      </c>
      <c r="AW1672" s="282">
        <f t="shared" si="388"/>
        <v>2.5844695805210001E-10</v>
      </c>
      <c r="AX1672" s="283">
        <f t="shared" si="389"/>
        <v>4.1517819939999997E-3</v>
      </c>
      <c r="AY1672" s="157">
        <v>7.8526414000000004E-8</v>
      </c>
      <c r="AZ1672" s="157">
        <v>2.3693315E-10</v>
      </c>
      <c r="BA1672" s="157">
        <v>6.4733520999999998E-15</v>
      </c>
      <c r="BB1672" s="157">
        <v>0</v>
      </c>
      <c r="BC1672" s="157">
        <v>0</v>
      </c>
      <c r="BD1672" s="157">
        <v>1.2266111000000001E-11</v>
      </c>
      <c r="BE1672" s="157">
        <v>1.6916978999999998E-8</v>
      </c>
      <c r="BF1672" s="157">
        <v>2.7972717E-12</v>
      </c>
      <c r="BG1672" s="157">
        <v>1.8710063E-11</v>
      </c>
      <c r="BH1672" s="157">
        <v>0</v>
      </c>
      <c r="BI1672" s="157">
        <v>0</v>
      </c>
      <c r="BJ1672" s="157">
        <v>0</v>
      </c>
      <c r="BK1672" s="157">
        <v>0</v>
      </c>
      <c r="BL1672" s="157">
        <v>0</v>
      </c>
      <c r="BM1672" s="157">
        <v>0</v>
      </c>
      <c r="BN1672" s="157">
        <v>0</v>
      </c>
      <c r="BO1672" s="157">
        <v>0</v>
      </c>
      <c r="BP1672" s="157">
        <v>2.2290994000000001E-5</v>
      </c>
      <c r="BQ1672" s="157">
        <v>4.1294909999999999E-3</v>
      </c>
      <c r="BR1672" s="157">
        <v>0</v>
      </c>
      <c r="BS1672" s="157">
        <v>0</v>
      </c>
      <c r="BT1672" s="157">
        <v>0</v>
      </c>
      <c r="BU1672"/>
      <c r="BV1672" s="155">
        <v>6.3804665000000002E-6</v>
      </c>
      <c r="BW1672" s="155">
        <v>1.2899282999999999E-7</v>
      </c>
      <c r="BX1672" s="155">
        <v>2.3594017E-6</v>
      </c>
      <c r="BY1672" s="155">
        <v>2.1792193999999999E-10</v>
      </c>
      <c r="BZ1672" s="155">
        <v>1.5502007000000001E-7</v>
      </c>
      <c r="CA1672" s="155">
        <v>0</v>
      </c>
      <c r="CB1672" s="155">
        <v>0</v>
      </c>
      <c r="CC1672" s="155">
        <v>0</v>
      </c>
      <c r="CD1672" s="155">
        <v>0</v>
      </c>
      <c r="CE1672" s="155">
        <v>6.6477454999999997E-10</v>
      </c>
      <c r="CF1672" s="155">
        <v>0</v>
      </c>
      <c r="CG1672" s="155">
        <v>0</v>
      </c>
      <c r="CH1672" s="155">
        <v>0</v>
      </c>
      <c r="CI1672" s="155">
        <v>9.5871935000000002E-8</v>
      </c>
      <c r="CJ1672" s="155">
        <v>3.6402972000000001E-6</v>
      </c>
      <c r="CK1672" s="155">
        <v>5.1589235000000003E-14</v>
      </c>
      <c r="CL1672" s="155">
        <v>0</v>
      </c>
      <c r="CM1672"/>
      <c r="CN1672" s="284">
        <v>0</v>
      </c>
      <c r="CO1672" s="284">
        <v>8.4618980999999996E-2</v>
      </c>
      <c r="CP1672" s="285">
        <v>0</v>
      </c>
      <c r="CQ1672" s="284">
        <v>8.8255016000000005E-5</v>
      </c>
      <c r="CR1672" s="284">
        <v>0</v>
      </c>
      <c r="CS1672" s="284">
        <v>0</v>
      </c>
      <c r="CT1672" s="284">
        <v>6.7519721999999999E-6</v>
      </c>
      <c r="CU1672" s="284">
        <v>0</v>
      </c>
      <c r="CV1672" s="284">
        <v>0</v>
      </c>
      <c r="CW1672" s="284">
        <v>0</v>
      </c>
      <c r="CX1672"/>
      <c r="CY1672"/>
      <c r="CZ1672"/>
      <c r="DA1672"/>
      <c r="DB1672" s="212"/>
      <c r="DC1672" s="48"/>
      <c r="DD1672" s="48"/>
      <c r="DE1672" s="48"/>
      <c r="DF1672" s="48"/>
      <c r="DG1672" s="48"/>
      <c r="DH1672" s="48"/>
      <c r="DI1672" s="48"/>
      <c r="DJ1672" s="48"/>
      <c r="DK1672" s="48"/>
      <c r="DL1672" s="48"/>
    </row>
    <row r="1673" spans="1:116" ht="14.4">
      <c r="A1673" t="s">
        <v>3045</v>
      </c>
      <c r="B1673" s="188" t="s">
        <v>1381</v>
      </c>
      <c r="C1673" s="151" t="str">
        <f t="shared" si="390"/>
        <v>B.046.08.115</v>
      </c>
      <c r="D1673" s="54" t="s">
        <v>1382</v>
      </c>
      <c r="E1673" s="150" t="s">
        <v>440</v>
      </c>
      <c r="F1673" s="153" t="str">
        <f t="shared" si="391"/>
        <v>Electricity Indiana production</v>
      </c>
      <c r="G1673" s="154">
        <f t="shared" si="392"/>
        <v>0.23452209333333335</v>
      </c>
      <c r="H1673"/>
      <c r="I1673"/>
      <c r="J1673" s="227">
        <f t="shared" si="383"/>
        <v>3.9397777098000006E-2</v>
      </c>
      <c r="K1673"/>
      <c r="L1673" s="280">
        <f t="shared" si="384"/>
        <v>1.54916899E-3</v>
      </c>
      <c r="M1673" s="280">
        <f t="shared" si="385"/>
        <v>2.6316992E-3</v>
      </c>
      <c r="N1673" s="281">
        <f t="shared" si="386"/>
        <v>3.8594908000000001E-5</v>
      </c>
      <c r="O1673" s="280">
        <v>3.5178314000000002E-2</v>
      </c>
      <c r="P1673" s="219">
        <v>1.0862516999999999E-3</v>
      </c>
      <c r="Q1673" s="219">
        <v>1.5454475000000001E-3</v>
      </c>
      <c r="R1673" s="219">
        <v>1.4091714E-3</v>
      </c>
      <c r="S1673" s="286">
        <v>1.3999759E-4</v>
      </c>
      <c r="T1673" s="219">
        <v>0</v>
      </c>
      <c r="U1673" s="219">
        <v>0</v>
      </c>
      <c r="V1673" s="219">
        <v>0</v>
      </c>
      <c r="W1673" s="286">
        <v>3.8594908000000001E-5</v>
      </c>
      <c r="X1673" s="219">
        <v>0</v>
      </c>
      <c r="Y1673" s="219">
        <v>0</v>
      </c>
      <c r="Z1673" s="219">
        <v>0</v>
      </c>
      <c r="AA1673" s="219">
        <v>0</v>
      </c>
      <c r="AB1673" s="219">
        <v>0</v>
      </c>
      <c r="AC1673"/>
      <c r="AD1673" s="227">
        <f t="shared" si="393"/>
        <v>3.5178314000000002E-2</v>
      </c>
      <c r="AE1673" s="227">
        <f t="shared" si="394"/>
        <v>4.1808681899999992E-3</v>
      </c>
      <c r="AF1673" s="227">
        <f t="shared" si="395"/>
        <v>2.6316992E-3</v>
      </c>
      <c r="AG1673" s="227">
        <f t="shared" si="396"/>
        <v>2.6316992E-3</v>
      </c>
      <c r="AH1673" s="227">
        <f t="shared" si="397"/>
        <v>3.8594908000000001E-5</v>
      </c>
      <c r="AI1673"/>
      <c r="AJ1673">
        <v>2.8094345999999999</v>
      </c>
      <c r="AK1673" s="155">
        <v>2.662925</v>
      </c>
      <c r="AL1673" s="155">
        <v>0</v>
      </c>
      <c r="AM1673" s="155">
        <v>0</v>
      </c>
      <c r="AN1673" s="155">
        <v>8.7837720000000005E-3</v>
      </c>
      <c r="AO1673" s="155">
        <v>0.13207056</v>
      </c>
      <c r="AP1673" s="155">
        <v>5.6552279000000004E-3</v>
      </c>
      <c r="AQ1673"/>
      <c r="AR1673" s="156">
        <v>4.2604034000000004E-3</v>
      </c>
      <c r="AS1673" s="156">
        <v>3.9964880000000003E-3</v>
      </c>
      <c r="AT1673" s="156">
        <v>1.8610835E-4</v>
      </c>
      <c r="AU1673" s="156">
        <v>7.7807077999999996E-5</v>
      </c>
      <c r="AV1673" s="282">
        <f t="shared" si="387"/>
        <v>2.3959760011099999E-7</v>
      </c>
      <c r="AW1673" s="282">
        <f t="shared" si="388"/>
        <v>6.8827053423999994E-10</v>
      </c>
      <c r="AX1673" s="283">
        <f t="shared" si="389"/>
        <v>1.0897349471499999E-2</v>
      </c>
      <c r="AY1673" s="157">
        <v>2.1763649999999999E-7</v>
      </c>
      <c r="AZ1673" s="157">
        <v>6.5666186E-10</v>
      </c>
      <c r="BA1673" s="157">
        <v>1.7940939999999998E-14</v>
      </c>
      <c r="BB1673" s="157">
        <v>0</v>
      </c>
      <c r="BC1673" s="157">
        <v>0</v>
      </c>
      <c r="BD1673" s="157">
        <v>3.7762110999999998E-11</v>
      </c>
      <c r="BE1673" s="157">
        <v>2.1923337999999999E-8</v>
      </c>
      <c r="BF1673" s="157">
        <v>8.6116032999999997E-12</v>
      </c>
      <c r="BG1673" s="157">
        <v>2.297913E-11</v>
      </c>
      <c r="BH1673" s="157">
        <v>0</v>
      </c>
      <c r="BI1673" s="157">
        <v>0</v>
      </c>
      <c r="BJ1673" s="157">
        <v>0</v>
      </c>
      <c r="BK1673" s="157">
        <v>0</v>
      </c>
      <c r="BL1673" s="157">
        <v>0</v>
      </c>
      <c r="BM1673" s="157">
        <v>0</v>
      </c>
      <c r="BN1673" s="157">
        <v>0</v>
      </c>
      <c r="BO1673" s="157">
        <v>0</v>
      </c>
      <c r="BP1673" s="157">
        <v>1.4794714999999999E-6</v>
      </c>
      <c r="BQ1673" s="157">
        <v>1.089587E-2</v>
      </c>
      <c r="BR1673" s="157">
        <v>0</v>
      </c>
      <c r="BS1673" s="157">
        <v>0</v>
      </c>
      <c r="BT1673" s="157">
        <v>0</v>
      </c>
      <c r="BU1673"/>
      <c r="BV1673" s="155">
        <v>1.0396644999999999E-5</v>
      </c>
      <c r="BW1673" s="155">
        <v>1.5842506E-7</v>
      </c>
      <c r="BX1673" s="155">
        <v>6.5390982E-6</v>
      </c>
      <c r="BY1673" s="155">
        <v>6.7088844999999997E-10</v>
      </c>
      <c r="BZ1673" s="155">
        <v>2.5580924000000001E-7</v>
      </c>
      <c r="CA1673" s="155">
        <v>0</v>
      </c>
      <c r="CB1673" s="155">
        <v>0</v>
      </c>
      <c r="CC1673" s="155">
        <v>0</v>
      </c>
      <c r="CD1673" s="155">
        <v>0</v>
      </c>
      <c r="CE1673" s="155">
        <v>2.0465565000000001E-9</v>
      </c>
      <c r="CF1673" s="155">
        <v>0</v>
      </c>
      <c r="CG1673" s="155">
        <v>0</v>
      </c>
      <c r="CH1673" s="155">
        <v>0</v>
      </c>
      <c r="CI1673" s="155">
        <v>2.7965465000000003E-7</v>
      </c>
      <c r="CJ1673" s="155">
        <v>3.1609406E-6</v>
      </c>
      <c r="CK1673" s="155">
        <v>4.8943133000000002E-14</v>
      </c>
      <c r="CL1673" s="155">
        <v>0</v>
      </c>
      <c r="CM1673"/>
      <c r="CN1673" s="284">
        <v>0</v>
      </c>
      <c r="CO1673" s="284">
        <v>0.23452208999999999</v>
      </c>
      <c r="CP1673" s="285">
        <v>0</v>
      </c>
      <c r="CQ1673" s="284">
        <v>1.0839212E-4</v>
      </c>
      <c r="CR1673" s="284">
        <v>0</v>
      </c>
      <c r="CS1673" s="284">
        <v>0</v>
      </c>
      <c r="CT1673" s="284">
        <v>1.0115174E-5</v>
      </c>
      <c r="CU1673" s="284">
        <v>0</v>
      </c>
      <c r="CV1673" s="284">
        <v>0</v>
      </c>
      <c r="CW1673" s="284">
        <v>0</v>
      </c>
      <c r="CX1673"/>
      <c r="CY1673"/>
      <c r="CZ1673"/>
      <c r="DA1673"/>
      <c r="DB1673" s="212"/>
      <c r="DC1673" s="48"/>
      <c r="DD1673" s="48"/>
      <c r="DE1673" s="48"/>
      <c r="DF1673" s="48"/>
      <c r="DG1673" s="48"/>
      <c r="DH1673" s="48"/>
      <c r="DI1673" s="48"/>
      <c r="DJ1673" s="48"/>
      <c r="DK1673" s="48"/>
      <c r="DL1673" s="48"/>
    </row>
    <row r="1674" spans="1:116" ht="14.4">
      <c r="A1674" t="s">
        <v>3046</v>
      </c>
      <c r="B1674" s="188" t="s">
        <v>1381</v>
      </c>
      <c r="C1674" s="151" t="str">
        <f t="shared" si="390"/>
        <v>B.046.08.116</v>
      </c>
      <c r="D1674" s="54" t="s">
        <v>1382</v>
      </c>
      <c r="E1674" s="150" t="s">
        <v>440</v>
      </c>
      <c r="F1674" s="153" t="str">
        <f t="shared" si="391"/>
        <v>Electricity Iowa production</v>
      </c>
      <c r="G1674" s="154">
        <f t="shared" si="392"/>
        <v>0.11866536</v>
      </c>
      <c r="H1674"/>
      <c r="I1674"/>
      <c r="J1674" s="227">
        <f t="shared" si="383"/>
        <v>2.0465751771999999E-2</v>
      </c>
      <c r="K1674"/>
      <c r="L1674" s="280">
        <f t="shared" si="384"/>
        <v>7.6615166200000003E-4</v>
      </c>
      <c r="M1674" s="280">
        <f t="shared" si="385"/>
        <v>1.7104180299999999E-3</v>
      </c>
      <c r="N1674" s="281">
        <f t="shared" si="386"/>
        <v>1.8937808000000001E-4</v>
      </c>
      <c r="O1674" s="280">
        <v>1.7799803999999999E-2</v>
      </c>
      <c r="P1674" s="219">
        <v>9.2434888999999999E-4</v>
      </c>
      <c r="Q1674" s="219">
        <v>7.8606914000000001E-4</v>
      </c>
      <c r="R1674" s="219">
        <v>7.0795763999999999E-4</v>
      </c>
      <c r="S1674" s="286">
        <v>5.8194021999999999E-5</v>
      </c>
      <c r="T1674" s="219">
        <v>0</v>
      </c>
      <c r="U1674" s="219">
        <v>0</v>
      </c>
      <c r="V1674" s="219">
        <v>0</v>
      </c>
      <c r="W1674" s="286">
        <v>1.8937808000000001E-4</v>
      </c>
      <c r="X1674" s="219">
        <v>0</v>
      </c>
      <c r="Y1674" s="219">
        <v>0</v>
      </c>
      <c r="Z1674" s="219">
        <v>0</v>
      </c>
      <c r="AA1674" s="219">
        <v>0</v>
      </c>
      <c r="AB1674" s="219">
        <v>0</v>
      </c>
      <c r="AC1674"/>
      <c r="AD1674" s="227">
        <f t="shared" si="393"/>
        <v>1.7799803999999999E-2</v>
      </c>
      <c r="AE1674" s="227">
        <f t="shared" si="394"/>
        <v>2.4765696919999999E-3</v>
      </c>
      <c r="AF1674" s="227">
        <f t="shared" si="395"/>
        <v>1.7104180299999999E-3</v>
      </c>
      <c r="AG1674" s="227">
        <f t="shared" si="396"/>
        <v>1.7104180299999999E-3</v>
      </c>
      <c r="AH1674" s="227">
        <f t="shared" si="397"/>
        <v>1.8937808000000001E-4</v>
      </c>
      <c r="AI1674"/>
      <c r="AJ1674">
        <v>1.8080178</v>
      </c>
      <c r="AK1674" s="155">
        <v>1.1376602</v>
      </c>
      <c r="AL1674" s="155">
        <v>0</v>
      </c>
      <c r="AM1674" s="155">
        <v>0</v>
      </c>
      <c r="AN1674" s="155">
        <v>6.8816889000000003E-3</v>
      </c>
      <c r="AO1674" s="155">
        <v>0.64881655000000005</v>
      </c>
      <c r="AP1674" s="155">
        <v>1.4659376E-2</v>
      </c>
      <c r="AQ1674"/>
      <c r="AR1674" s="156">
        <v>2.2594211000000002E-3</v>
      </c>
      <c r="AS1674" s="156">
        <v>2.1323762000000001E-3</v>
      </c>
      <c r="AT1674" s="156">
        <v>9.6303674000000007E-5</v>
      </c>
      <c r="AU1674" s="156">
        <v>3.0741228E-5</v>
      </c>
      <c r="AV1674" s="282">
        <f t="shared" si="387"/>
        <v>1.2784029841400001E-7</v>
      </c>
      <c r="AW1674" s="282">
        <f t="shared" si="388"/>
        <v>3.5615264069980005E-10</v>
      </c>
      <c r="AX1674" s="283">
        <f t="shared" si="389"/>
        <v>4.3054940931999998E-3</v>
      </c>
      <c r="AY1674" s="157">
        <v>1.1012145E-7</v>
      </c>
      <c r="AZ1674" s="157">
        <v>3.3226300000000002E-10</v>
      </c>
      <c r="BA1674" s="157">
        <v>9.0778998000000003E-15</v>
      </c>
      <c r="BB1674" s="157">
        <v>0</v>
      </c>
      <c r="BC1674" s="157">
        <v>0</v>
      </c>
      <c r="BD1674" s="157">
        <v>1.8971413999999999E-11</v>
      </c>
      <c r="BE1674" s="157">
        <v>1.7699877E-8</v>
      </c>
      <c r="BF1674" s="157">
        <v>4.3264078000000003E-12</v>
      </c>
      <c r="BG1674" s="157">
        <v>1.9554155000000001E-11</v>
      </c>
      <c r="BH1674" s="157">
        <v>0</v>
      </c>
      <c r="BI1674" s="157">
        <v>0</v>
      </c>
      <c r="BJ1674" s="157">
        <v>0</v>
      </c>
      <c r="BK1674" s="157">
        <v>0</v>
      </c>
      <c r="BL1674" s="157">
        <v>0</v>
      </c>
      <c r="BM1674" s="157">
        <v>0</v>
      </c>
      <c r="BN1674" s="157">
        <v>0</v>
      </c>
      <c r="BO1674" s="157">
        <v>0</v>
      </c>
      <c r="BP1674" s="157">
        <v>7.2594931999999996E-6</v>
      </c>
      <c r="BQ1674" s="157">
        <v>4.2982345999999999E-3</v>
      </c>
      <c r="BR1674" s="157">
        <v>0</v>
      </c>
      <c r="BS1674" s="157">
        <v>0</v>
      </c>
      <c r="BT1674" s="157">
        <v>0</v>
      </c>
      <c r="BU1674"/>
      <c r="BV1674" s="155">
        <v>5.1058272999999998E-6</v>
      </c>
      <c r="BW1674" s="155">
        <v>1.3481225000000001E-7</v>
      </c>
      <c r="BX1674" s="155">
        <v>3.3087050000000001E-6</v>
      </c>
      <c r="BY1674" s="155">
        <v>3.3704955E-10</v>
      </c>
      <c r="BZ1674" s="155">
        <v>1.631378E-7</v>
      </c>
      <c r="CA1674" s="155">
        <v>0</v>
      </c>
      <c r="CB1674" s="155">
        <v>0</v>
      </c>
      <c r="CC1674" s="155">
        <v>0</v>
      </c>
      <c r="CD1674" s="155">
        <v>0</v>
      </c>
      <c r="CE1674" s="155">
        <v>1.0281753E-9</v>
      </c>
      <c r="CF1674" s="155">
        <v>0</v>
      </c>
      <c r="CG1674" s="155">
        <v>0</v>
      </c>
      <c r="CH1674" s="155">
        <v>0</v>
      </c>
      <c r="CI1674" s="155">
        <v>1.4408103999999999E-7</v>
      </c>
      <c r="CJ1674" s="155">
        <v>1.3537256999999999E-6</v>
      </c>
      <c r="CK1674" s="155">
        <v>2.4015490999999998E-13</v>
      </c>
      <c r="CL1674" s="155">
        <v>0</v>
      </c>
      <c r="CM1674"/>
      <c r="CN1674" s="284">
        <v>0</v>
      </c>
      <c r="CO1674" s="284">
        <v>0.11866536</v>
      </c>
      <c r="CP1674" s="285">
        <v>0</v>
      </c>
      <c r="CQ1674" s="284">
        <v>9.2236580000000002E-5</v>
      </c>
      <c r="CR1674" s="284">
        <v>0</v>
      </c>
      <c r="CS1674" s="284">
        <v>0</v>
      </c>
      <c r="CT1674" s="284">
        <v>7.0879014000000004E-6</v>
      </c>
      <c r="CU1674" s="284">
        <v>0</v>
      </c>
      <c r="CV1674" s="284">
        <v>0</v>
      </c>
      <c r="CW1674" s="284">
        <v>0</v>
      </c>
      <c r="CX1674"/>
      <c r="CY1674"/>
      <c r="CZ1674"/>
      <c r="DA1674"/>
      <c r="DB1674" s="212"/>
      <c r="DC1674" s="48"/>
      <c r="DD1674" s="48"/>
      <c r="DE1674" s="48"/>
      <c r="DF1674" s="48"/>
      <c r="DG1674" s="48"/>
      <c r="DH1674" s="48"/>
      <c r="DI1674" s="48"/>
      <c r="DJ1674" s="48"/>
      <c r="DK1674" s="48"/>
      <c r="DL1674" s="48"/>
    </row>
    <row r="1675" spans="1:116" ht="14.4">
      <c r="A1675" t="s">
        <v>3047</v>
      </c>
      <c r="B1675" s="188" t="s">
        <v>1381</v>
      </c>
      <c r="C1675" s="151" t="str">
        <f t="shared" si="390"/>
        <v>B.046.08.117</v>
      </c>
      <c r="D1675" s="54" t="s">
        <v>1382</v>
      </c>
      <c r="E1675" s="150" t="s">
        <v>440</v>
      </c>
      <c r="F1675" s="153" t="str">
        <f t="shared" si="391"/>
        <v>Electricity Kansas production</v>
      </c>
      <c r="G1675" s="154">
        <f t="shared" si="392"/>
        <v>0.11343584</v>
      </c>
      <c r="H1675"/>
      <c r="I1675"/>
      <c r="J1675" s="227">
        <f t="shared" si="383"/>
        <v>2.3364067943999998E-2</v>
      </c>
      <c r="K1675"/>
      <c r="L1675" s="280">
        <f t="shared" si="384"/>
        <v>6.3199833400000001E-4</v>
      </c>
      <c r="M1675" s="280">
        <f t="shared" si="385"/>
        <v>1.0007555E-3</v>
      </c>
      <c r="N1675" s="281">
        <f t="shared" si="386"/>
        <v>4.7159381099999998E-3</v>
      </c>
      <c r="O1675" s="280">
        <v>1.7015375999999999E-2</v>
      </c>
      <c r="P1675" s="219">
        <v>3.3913294E-4</v>
      </c>
      <c r="Q1675" s="219">
        <v>6.6162255999999999E-4</v>
      </c>
      <c r="R1675" s="219">
        <v>5.8695955000000004E-4</v>
      </c>
      <c r="S1675" s="286">
        <v>4.5038784000000003E-5</v>
      </c>
      <c r="T1675" s="219">
        <v>0</v>
      </c>
      <c r="U1675" s="219">
        <v>0</v>
      </c>
      <c r="V1675" s="219">
        <v>0</v>
      </c>
      <c r="W1675" s="286">
        <v>1.4180331000000001E-4</v>
      </c>
      <c r="X1675" s="219">
        <v>0</v>
      </c>
      <c r="Y1675" s="219">
        <v>4.5741347999999999E-3</v>
      </c>
      <c r="Z1675" s="219">
        <v>0</v>
      </c>
      <c r="AA1675" s="219">
        <v>0</v>
      </c>
      <c r="AB1675" s="219">
        <v>0</v>
      </c>
      <c r="AC1675"/>
      <c r="AD1675" s="227">
        <f t="shared" si="393"/>
        <v>1.7015375999999999E-2</v>
      </c>
      <c r="AE1675" s="227">
        <f t="shared" si="394"/>
        <v>1.6327538340000002E-3</v>
      </c>
      <c r="AF1675" s="227">
        <f t="shared" si="395"/>
        <v>1.0007555E-3</v>
      </c>
      <c r="AG1675" s="227">
        <f t="shared" si="396"/>
        <v>1.0007555E-3</v>
      </c>
      <c r="AH1675" s="227">
        <f t="shared" si="397"/>
        <v>4.7159381099999998E-3</v>
      </c>
      <c r="AI1675"/>
      <c r="AJ1675">
        <v>2.2795242</v>
      </c>
      <c r="AK1675" s="155">
        <v>1.1489037</v>
      </c>
      <c r="AL1675" s="155">
        <v>0.63372477000000005</v>
      </c>
      <c r="AM1675" s="155">
        <v>0</v>
      </c>
      <c r="AN1675" s="155">
        <v>4.0110407999999998E-3</v>
      </c>
      <c r="AO1675" s="155">
        <v>0.49265037</v>
      </c>
      <c r="AP1675" s="155">
        <v>2.343379E-4</v>
      </c>
      <c r="AQ1675"/>
      <c r="AR1675" s="156">
        <v>1.9823395999999998E-3</v>
      </c>
      <c r="AS1675" s="156">
        <v>1.8706559E-3</v>
      </c>
      <c r="AT1675" s="156">
        <v>8.8796711E-5</v>
      </c>
      <c r="AU1675" s="156">
        <v>2.2886997000000001E-5</v>
      </c>
      <c r="AV1675" s="282">
        <f t="shared" si="387"/>
        <v>1.1214963538099999E-7</v>
      </c>
      <c r="AW1675" s="282">
        <f t="shared" si="388"/>
        <v>3.2839020664189998E-10</v>
      </c>
      <c r="AX1675" s="283">
        <f t="shared" si="389"/>
        <v>3.2054618209999999E-3</v>
      </c>
      <c r="AY1675" s="157">
        <v>1.0526846E-7</v>
      </c>
      <c r="AZ1675" s="157">
        <v>3.1762035999999999E-10</v>
      </c>
      <c r="BA1675" s="157">
        <v>8.6778418999999995E-15</v>
      </c>
      <c r="BB1675" s="157">
        <v>0</v>
      </c>
      <c r="BC1675" s="157">
        <v>0</v>
      </c>
      <c r="BD1675" s="157">
        <v>1.5728981E-11</v>
      </c>
      <c r="BE1675" s="157">
        <v>6.8654463999999998E-9</v>
      </c>
      <c r="BF1675" s="157">
        <v>3.5869750000000001E-12</v>
      </c>
      <c r="BG1675" s="157">
        <v>7.1741938000000003E-12</v>
      </c>
      <c r="BH1675" s="157">
        <v>0</v>
      </c>
      <c r="BI1675" s="157">
        <v>0</v>
      </c>
      <c r="BJ1675" s="157">
        <v>0</v>
      </c>
      <c r="BK1675" s="157">
        <v>0</v>
      </c>
      <c r="BL1675" s="157">
        <v>0</v>
      </c>
      <c r="BM1675" s="157">
        <v>0</v>
      </c>
      <c r="BN1675" s="157">
        <v>0</v>
      </c>
      <c r="BO1675" s="157">
        <v>0</v>
      </c>
      <c r="BP1675" s="157">
        <v>1.2033321E-5</v>
      </c>
      <c r="BQ1675" s="157">
        <v>3.1934285000000001E-3</v>
      </c>
      <c r="BR1675" s="157">
        <v>0</v>
      </c>
      <c r="BS1675" s="157">
        <v>0</v>
      </c>
      <c r="BT1675" s="157">
        <v>0</v>
      </c>
      <c r="BU1675"/>
      <c r="BV1675" s="155">
        <v>5.5984610999999998E-6</v>
      </c>
      <c r="BW1675" s="155">
        <v>4.9461060000000001E-8</v>
      </c>
      <c r="BX1675" s="155">
        <v>3.1628921999999999E-6</v>
      </c>
      <c r="BY1675" s="155">
        <v>2.7944391000000001E-10</v>
      </c>
      <c r="BZ1675" s="155">
        <v>8.1056097000000002E-8</v>
      </c>
      <c r="CA1675" s="155">
        <v>0</v>
      </c>
      <c r="CB1675" s="155">
        <v>0</v>
      </c>
      <c r="CC1675" s="155">
        <v>0</v>
      </c>
      <c r="CD1675" s="155">
        <v>0</v>
      </c>
      <c r="CE1675" s="155">
        <v>8.5244834999999998E-10</v>
      </c>
      <c r="CF1675" s="155">
        <v>0</v>
      </c>
      <c r="CG1675" s="155">
        <v>0</v>
      </c>
      <c r="CH1675" s="155">
        <v>0</v>
      </c>
      <c r="CI1675" s="155">
        <v>1.1541118E-7</v>
      </c>
      <c r="CJ1675" s="155">
        <v>2.1885084999999998E-6</v>
      </c>
      <c r="CK1675" s="155">
        <v>1.7982420000000001E-13</v>
      </c>
      <c r="CL1675" s="155">
        <v>0</v>
      </c>
      <c r="CM1675"/>
      <c r="CN1675" s="284">
        <v>0</v>
      </c>
      <c r="CO1675" s="284">
        <v>0.11343584</v>
      </c>
      <c r="CP1675" s="285">
        <v>0</v>
      </c>
      <c r="CQ1675" s="284">
        <v>3.3840536999999997E-5</v>
      </c>
      <c r="CR1675" s="284">
        <v>0</v>
      </c>
      <c r="CS1675" s="284">
        <v>0</v>
      </c>
      <c r="CT1675" s="284">
        <v>3.1911940999999998E-6</v>
      </c>
      <c r="CU1675" s="284">
        <v>0</v>
      </c>
      <c r="CV1675" s="284">
        <v>0</v>
      </c>
      <c r="CW1675" s="284">
        <v>0</v>
      </c>
      <c r="CX1675"/>
      <c r="CY1675"/>
      <c r="CZ1675"/>
      <c r="DA1675"/>
      <c r="DB1675" s="212"/>
      <c r="DC1675" s="48"/>
      <c r="DD1675" s="48"/>
      <c r="DE1675" s="48"/>
      <c r="DF1675" s="48"/>
      <c r="DG1675" s="48"/>
      <c r="DH1675" s="48"/>
      <c r="DI1675" s="48"/>
      <c r="DJ1675" s="48"/>
      <c r="DK1675" s="48"/>
      <c r="DL1675" s="48"/>
    </row>
    <row r="1676" spans="1:116" ht="14.4">
      <c r="A1676" t="s">
        <v>3048</v>
      </c>
      <c r="B1676" s="188" t="s">
        <v>1381</v>
      </c>
      <c r="C1676" s="151" t="str">
        <f t="shared" si="390"/>
        <v>B.046.08.118</v>
      </c>
      <c r="D1676" s="54" t="s">
        <v>1382</v>
      </c>
      <c r="E1676" s="150" t="s">
        <v>440</v>
      </c>
      <c r="F1676" s="153" t="str">
        <f t="shared" si="391"/>
        <v>Electricity Kentucky production</v>
      </c>
      <c r="G1676" s="154">
        <f t="shared" si="392"/>
        <v>0.26109718666666665</v>
      </c>
      <c r="H1676"/>
      <c r="I1676"/>
      <c r="J1676" s="227">
        <f t="shared" si="383"/>
        <v>4.3593982422000001E-2</v>
      </c>
      <c r="K1676"/>
      <c r="L1676" s="280">
        <f t="shared" si="384"/>
        <v>1.30669528E-3</v>
      </c>
      <c r="M1676" s="280">
        <f t="shared" si="385"/>
        <v>3.1093117999999999E-3</v>
      </c>
      <c r="N1676" s="281">
        <f t="shared" si="386"/>
        <v>1.3397342E-5</v>
      </c>
      <c r="O1676" s="280">
        <v>3.9164577999999999E-2</v>
      </c>
      <c r="P1676" s="219">
        <v>1.7970241E-3</v>
      </c>
      <c r="Q1676" s="219">
        <v>1.3122876999999999E-3</v>
      </c>
      <c r="R1676" s="219">
        <v>1.1841541E-3</v>
      </c>
      <c r="S1676" s="219">
        <v>1.2254118E-4</v>
      </c>
      <c r="T1676" s="219">
        <v>0</v>
      </c>
      <c r="U1676" s="219">
        <v>0</v>
      </c>
      <c r="V1676" s="219">
        <v>0</v>
      </c>
      <c r="W1676" s="286">
        <v>1.3397342E-5</v>
      </c>
      <c r="X1676" s="219">
        <v>0</v>
      </c>
      <c r="Y1676" s="219">
        <v>0</v>
      </c>
      <c r="Z1676" s="219">
        <v>0</v>
      </c>
      <c r="AA1676" s="219">
        <v>0</v>
      </c>
      <c r="AB1676" s="219">
        <v>0</v>
      </c>
      <c r="AC1676"/>
      <c r="AD1676" s="227">
        <f t="shared" si="393"/>
        <v>3.9164577999999999E-2</v>
      </c>
      <c r="AE1676" s="227">
        <f t="shared" si="394"/>
        <v>4.4160070799999993E-3</v>
      </c>
      <c r="AF1676" s="227">
        <f t="shared" si="395"/>
        <v>3.1093117999999999E-3</v>
      </c>
      <c r="AG1676" s="227">
        <f t="shared" si="396"/>
        <v>3.1093117999999999E-3</v>
      </c>
      <c r="AH1676" s="227">
        <f t="shared" si="397"/>
        <v>1.3397342E-5</v>
      </c>
      <c r="AI1676"/>
      <c r="AJ1676">
        <v>3.0821735000000001</v>
      </c>
      <c r="AK1676" s="155">
        <v>3.0069982999999998</v>
      </c>
      <c r="AL1676" s="155">
        <v>0</v>
      </c>
      <c r="AM1676" s="155">
        <v>0</v>
      </c>
      <c r="AN1676" s="155">
        <v>5.0125715999999997E-3</v>
      </c>
      <c r="AO1676" s="155">
        <v>4.0928205999999998E-3</v>
      </c>
      <c r="AP1676" s="155">
        <v>6.6069818000000002E-2</v>
      </c>
      <c r="AQ1676"/>
      <c r="AR1676" s="156">
        <v>4.8940959999999997E-3</v>
      </c>
      <c r="AS1676" s="156">
        <v>4.6184876999999999E-3</v>
      </c>
      <c r="AT1676" s="156">
        <v>2.0992335999999999E-4</v>
      </c>
      <c r="AU1676" s="156">
        <v>6.5685018999999997E-5</v>
      </c>
      <c r="AV1676" s="282">
        <f t="shared" si="387"/>
        <v>2.76887748235E-7</v>
      </c>
      <c r="AW1676" s="282">
        <f t="shared" si="388"/>
        <v>7.7634377833500001E-10</v>
      </c>
      <c r="AX1676" s="283">
        <f t="shared" si="389"/>
        <v>9.1995825647900008E-3</v>
      </c>
      <c r="AY1676" s="157">
        <v>2.4229818999999999E-7</v>
      </c>
      <c r="AZ1676" s="157">
        <v>7.3107213000000002E-10</v>
      </c>
      <c r="BA1676" s="157">
        <v>1.9973935000000001E-14</v>
      </c>
      <c r="BB1676" s="157">
        <v>0</v>
      </c>
      <c r="BC1676" s="157">
        <v>0</v>
      </c>
      <c r="BD1676" s="157">
        <v>3.1732235000000001E-11</v>
      </c>
      <c r="BE1676" s="157">
        <v>3.4557826000000002E-8</v>
      </c>
      <c r="BF1676" s="157">
        <v>7.2364973999999998E-12</v>
      </c>
      <c r="BG1676" s="157">
        <v>3.8015177000000003E-11</v>
      </c>
      <c r="BH1676" s="157">
        <v>0</v>
      </c>
      <c r="BI1676" s="157">
        <v>0</v>
      </c>
      <c r="BJ1676" s="157">
        <v>0</v>
      </c>
      <c r="BK1676" s="157">
        <v>0</v>
      </c>
      <c r="BL1676" s="157">
        <v>0</v>
      </c>
      <c r="BM1676" s="157">
        <v>0</v>
      </c>
      <c r="BN1676" s="157">
        <v>0</v>
      </c>
      <c r="BO1676" s="157">
        <v>0</v>
      </c>
      <c r="BP1676" s="157">
        <v>5.1356479000000001E-7</v>
      </c>
      <c r="BQ1676" s="157">
        <v>9.1990690000000007E-3</v>
      </c>
      <c r="BR1676" s="157">
        <v>0</v>
      </c>
      <c r="BS1676" s="157">
        <v>0</v>
      </c>
      <c r="BT1676" s="157">
        <v>0</v>
      </c>
      <c r="BU1676"/>
      <c r="BV1676" s="155">
        <v>1.1710447000000001E-5</v>
      </c>
      <c r="BW1676" s="155">
        <v>2.6208812E-7</v>
      </c>
      <c r="BX1676" s="155">
        <v>7.2800823999999997E-6</v>
      </c>
      <c r="BY1676" s="155">
        <v>5.6376058999999997E-10</v>
      </c>
      <c r="BZ1676" s="155">
        <v>3.2557516999999998E-7</v>
      </c>
      <c r="CA1676" s="155">
        <v>0</v>
      </c>
      <c r="CB1676" s="155">
        <v>0</v>
      </c>
      <c r="CC1676" s="155">
        <v>0</v>
      </c>
      <c r="CD1676" s="155">
        <v>0</v>
      </c>
      <c r="CE1676" s="155">
        <v>1.7197612E-9</v>
      </c>
      <c r="CF1676" s="155">
        <v>0</v>
      </c>
      <c r="CG1676" s="155">
        <v>0</v>
      </c>
      <c r="CH1676" s="155">
        <v>0</v>
      </c>
      <c r="CI1676" s="155">
        <v>2.4337046000000002E-7</v>
      </c>
      <c r="CJ1676" s="155">
        <v>3.5970470999999998E-6</v>
      </c>
      <c r="CK1676" s="155">
        <v>1.6989492999999999E-14</v>
      </c>
      <c r="CL1676" s="155">
        <v>0</v>
      </c>
      <c r="CM1676"/>
      <c r="CN1676" s="284">
        <v>0</v>
      </c>
      <c r="CO1676" s="284">
        <v>0.26109718999999998</v>
      </c>
      <c r="CP1676" s="285">
        <v>0</v>
      </c>
      <c r="CQ1676" s="284">
        <v>1.7931687E-4</v>
      </c>
      <c r="CR1676" s="284">
        <v>0</v>
      </c>
      <c r="CS1676" s="284">
        <v>0</v>
      </c>
      <c r="CT1676" s="284">
        <v>1.4014141000000001E-5</v>
      </c>
      <c r="CU1676" s="284">
        <v>0</v>
      </c>
      <c r="CV1676" s="284">
        <v>0</v>
      </c>
      <c r="CW1676" s="284">
        <v>0</v>
      </c>
      <c r="CX1676"/>
      <c r="CY1676"/>
      <c r="CZ1676"/>
      <c r="DA1676"/>
      <c r="DB1676" s="212"/>
      <c r="DC1676" s="48"/>
      <c r="DD1676" s="48"/>
      <c r="DE1676" s="48"/>
      <c r="DF1676" s="48"/>
      <c r="DG1676" s="48"/>
      <c r="DH1676" s="48"/>
      <c r="DI1676" s="48"/>
      <c r="DJ1676" s="48"/>
      <c r="DK1676" s="48"/>
      <c r="DL1676" s="48"/>
    </row>
    <row r="1677" spans="1:116" ht="14.4">
      <c r="A1677" t="s">
        <v>3049</v>
      </c>
      <c r="B1677" s="188" t="s">
        <v>1381</v>
      </c>
      <c r="C1677" s="151" t="str">
        <f t="shared" si="390"/>
        <v>B.046.08.119</v>
      </c>
      <c r="D1677" s="54" t="s">
        <v>1382</v>
      </c>
      <c r="E1677" s="150" t="s">
        <v>440</v>
      </c>
      <c r="F1677" s="153" t="str">
        <f t="shared" si="391"/>
        <v>Electricity Louisiana production</v>
      </c>
      <c r="G1677" s="154">
        <f t="shared" si="392"/>
        <v>0.17894072</v>
      </c>
      <c r="H1677"/>
      <c r="I1677"/>
      <c r="J1677" s="227">
        <f t="shared" si="383"/>
        <v>3.7092927414799998E-2</v>
      </c>
      <c r="K1677"/>
      <c r="L1677" s="280">
        <f t="shared" si="384"/>
        <v>2.1329171999999999E-3</v>
      </c>
      <c r="M1677" s="280">
        <f t="shared" si="385"/>
        <v>3.4767924000000004E-3</v>
      </c>
      <c r="N1677" s="281">
        <f t="shared" si="386"/>
        <v>4.6421098147999993E-3</v>
      </c>
      <c r="O1677" s="280">
        <v>2.6841107999999999E-2</v>
      </c>
      <c r="P1677" s="219">
        <v>1.366209E-3</v>
      </c>
      <c r="Q1677" s="219">
        <v>2.1105834000000002E-3</v>
      </c>
      <c r="R1677" s="219">
        <v>1.9506733000000001E-3</v>
      </c>
      <c r="S1677" s="219">
        <v>1.8224389999999999E-4</v>
      </c>
      <c r="T1677" s="219">
        <v>0</v>
      </c>
      <c r="U1677" s="219">
        <v>0</v>
      </c>
      <c r="V1677" s="219">
        <v>0</v>
      </c>
      <c r="W1677" s="286">
        <v>3.3010148000000001E-6</v>
      </c>
      <c r="X1677" s="219">
        <v>0</v>
      </c>
      <c r="Y1677" s="219">
        <v>4.6388087999999997E-3</v>
      </c>
      <c r="Z1677" s="219">
        <v>0</v>
      </c>
      <c r="AA1677" s="219">
        <v>0</v>
      </c>
      <c r="AB1677" s="219">
        <v>0</v>
      </c>
      <c r="AC1677"/>
      <c r="AD1677" s="227">
        <f t="shared" si="393"/>
        <v>2.6841107999999999E-2</v>
      </c>
      <c r="AE1677" s="227">
        <f t="shared" si="394"/>
        <v>5.6097096000000003E-3</v>
      </c>
      <c r="AF1677" s="227">
        <f t="shared" si="395"/>
        <v>3.4767924000000004E-3</v>
      </c>
      <c r="AG1677" s="227">
        <f t="shared" si="396"/>
        <v>3.4767924000000004E-3</v>
      </c>
      <c r="AH1677" s="227">
        <f t="shared" si="397"/>
        <v>4.6421098147999993E-3</v>
      </c>
      <c r="AI1677"/>
      <c r="AJ1677">
        <v>2.8365128999999998</v>
      </c>
      <c r="AK1677" s="155">
        <v>2.1706596</v>
      </c>
      <c r="AL1677" s="155">
        <v>0.64268504000000004</v>
      </c>
      <c r="AM1677" s="155">
        <v>0</v>
      </c>
      <c r="AN1677" s="155">
        <v>4.367775E-3</v>
      </c>
      <c r="AO1677" s="155">
        <v>7.8811194000000008E-3</v>
      </c>
      <c r="AP1677" s="155">
        <v>1.0919437000000001E-2</v>
      </c>
      <c r="AQ1677"/>
      <c r="AR1677" s="156">
        <v>3.4910653999999999E-3</v>
      </c>
      <c r="AS1677" s="156">
        <v>3.2322430000000001E-3</v>
      </c>
      <c r="AT1677" s="156">
        <v>1.4652164000000001E-4</v>
      </c>
      <c r="AU1677" s="156">
        <v>1.1230067E-4</v>
      </c>
      <c r="AV1677" s="282">
        <f t="shared" si="387"/>
        <v>1.9377956094400001E-7</v>
      </c>
      <c r="AW1677" s="282">
        <f t="shared" si="388"/>
        <v>5.4186998396499992E-10</v>
      </c>
      <c r="AX1677" s="283">
        <f t="shared" si="389"/>
        <v>1.57283843492E-2</v>
      </c>
      <c r="AY1677" s="157">
        <v>1.6605699000000001E-7</v>
      </c>
      <c r="AZ1677" s="157">
        <v>5.0103401999999999E-10</v>
      </c>
      <c r="BA1677" s="157">
        <v>1.3688965E-14</v>
      </c>
      <c r="BB1677" s="157">
        <v>0</v>
      </c>
      <c r="BC1677" s="157">
        <v>0</v>
      </c>
      <c r="BD1677" s="157">
        <v>5.2272943999999997E-11</v>
      </c>
      <c r="BE1677" s="157">
        <v>2.7670298000000001E-8</v>
      </c>
      <c r="BF1677" s="157">
        <v>1.1920780999999999E-11</v>
      </c>
      <c r="BG1677" s="157">
        <v>2.8901494000000001E-11</v>
      </c>
      <c r="BH1677" s="157">
        <v>0</v>
      </c>
      <c r="BI1677" s="157">
        <v>0</v>
      </c>
      <c r="BJ1677" s="157">
        <v>0</v>
      </c>
      <c r="BK1677" s="157">
        <v>0</v>
      </c>
      <c r="BL1677" s="157">
        <v>0</v>
      </c>
      <c r="BM1677" s="157">
        <v>0</v>
      </c>
      <c r="BN1677" s="157">
        <v>0</v>
      </c>
      <c r="BO1677" s="157">
        <v>0</v>
      </c>
      <c r="BP1677" s="157">
        <v>6.8173491999999997E-6</v>
      </c>
      <c r="BQ1677" s="157">
        <v>1.5721566999999999E-2</v>
      </c>
      <c r="BR1677" s="157">
        <v>0</v>
      </c>
      <c r="BS1677" s="157">
        <v>0</v>
      </c>
      <c r="BT1677" s="157">
        <v>0</v>
      </c>
      <c r="BU1677"/>
      <c r="BV1677" s="155">
        <v>9.2472801000000006E-6</v>
      </c>
      <c r="BW1677" s="155">
        <v>1.9925563E-7</v>
      </c>
      <c r="BX1677" s="155">
        <v>4.9893420999999996E-6</v>
      </c>
      <c r="BY1677" s="155">
        <v>9.2869053000000001E-10</v>
      </c>
      <c r="BZ1677" s="155">
        <v>3.2725661000000002E-7</v>
      </c>
      <c r="CA1677" s="155">
        <v>0</v>
      </c>
      <c r="CB1677" s="155">
        <v>0</v>
      </c>
      <c r="CC1677" s="155">
        <v>0</v>
      </c>
      <c r="CD1677" s="155">
        <v>0</v>
      </c>
      <c r="CE1677" s="155">
        <v>2.8329861000000002E-9</v>
      </c>
      <c r="CF1677" s="155">
        <v>0</v>
      </c>
      <c r="CG1677" s="155">
        <v>0</v>
      </c>
      <c r="CH1677" s="155">
        <v>0</v>
      </c>
      <c r="CI1677" s="155">
        <v>3.8581609999999998E-7</v>
      </c>
      <c r="CJ1677" s="155">
        <v>3.341848E-6</v>
      </c>
      <c r="CK1677" s="155">
        <v>4.1860964999999998E-15</v>
      </c>
      <c r="CL1677" s="155">
        <v>0</v>
      </c>
      <c r="CM1677"/>
      <c r="CN1677" s="284">
        <v>0</v>
      </c>
      <c r="CO1677" s="284">
        <v>0.17894072</v>
      </c>
      <c r="CP1677" s="285">
        <v>0</v>
      </c>
      <c r="CQ1677" s="284">
        <v>1.363278E-4</v>
      </c>
      <c r="CR1677" s="284">
        <v>0</v>
      </c>
      <c r="CS1677" s="284">
        <v>0</v>
      </c>
      <c r="CT1677" s="284">
        <v>1.2875877E-5</v>
      </c>
      <c r="CU1677" s="284">
        <v>0</v>
      </c>
      <c r="CV1677" s="284">
        <v>0</v>
      </c>
      <c r="CW1677" s="284">
        <v>0</v>
      </c>
      <c r="CX1677"/>
      <c r="CY1677"/>
      <c r="CZ1677"/>
      <c r="DA1677"/>
      <c r="DB1677" s="212"/>
      <c r="DC1677" s="48"/>
      <c r="DD1677" s="48"/>
      <c r="DE1677" s="48"/>
      <c r="DF1677" s="48"/>
      <c r="DG1677" s="48"/>
      <c r="DH1677" s="48"/>
      <c r="DI1677" s="48"/>
      <c r="DJ1677" s="48"/>
      <c r="DK1677" s="48"/>
      <c r="DL1677" s="48"/>
    </row>
    <row r="1678" spans="1:116" ht="14.4">
      <c r="A1678" t="s">
        <v>3050</v>
      </c>
      <c r="B1678" s="188" t="s">
        <v>1381</v>
      </c>
      <c r="C1678" s="151" t="str">
        <f t="shared" si="390"/>
        <v>B.046.08.120</v>
      </c>
      <c r="D1678" s="54" t="s">
        <v>1382</v>
      </c>
      <c r="E1678" s="150" t="s">
        <v>440</v>
      </c>
      <c r="F1678" s="153" t="str">
        <f t="shared" si="391"/>
        <v>Electricity Maine production</v>
      </c>
      <c r="G1678" s="154">
        <f t="shared" si="392"/>
        <v>8.0613533333333334E-2</v>
      </c>
      <c r="H1678"/>
      <c r="I1678"/>
      <c r="J1678" s="227">
        <f t="shared" ref="J1678:J1825" si="398">L1678+M1678+N1678+O1678</f>
        <v>1.6336962510000001E-2</v>
      </c>
      <c r="K1678"/>
      <c r="L1678" s="280">
        <f t="shared" ref="L1678:L1825" si="399">R1678+S1678+T1678+U1678</f>
        <v>1.3800192200000001E-3</v>
      </c>
      <c r="M1678" s="280">
        <f t="shared" ref="M1678:M1825" si="400">P1678+Q1678+V1678+Z1678+X1678</f>
        <v>2.7235842999999999E-3</v>
      </c>
      <c r="N1678" s="281">
        <f t="shared" ref="N1678:N1825" si="401">W1678+Y1678+AA1678+AB1678</f>
        <v>1.4132899E-4</v>
      </c>
      <c r="O1678" s="280">
        <v>1.209203E-2</v>
      </c>
      <c r="P1678" s="219">
        <v>1.4046015000000001E-3</v>
      </c>
      <c r="Q1678" s="219">
        <v>1.3189828000000001E-3</v>
      </c>
      <c r="R1678" s="219">
        <v>1.1900736E-3</v>
      </c>
      <c r="S1678" s="219">
        <v>1.8994562E-4</v>
      </c>
      <c r="T1678" s="219">
        <v>0</v>
      </c>
      <c r="U1678" s="219">
        <v>0</v>
      </c>
      <c r="V1678" s="219">
        <v>0</v>
      </c>
      <c r="W1678" s="286">
        <v>1.4132899E-4</v>
      </c>
      <c r="X1678" s="219">
        <v>0</v>
      </c>
      <c r="Y1678" s="219">
        <v>0</v>
      </c>
      <c r="Z1678" s="219">
        <v>0</v>
      </c>
      <c r="AA1678" s="219">
        <v>0</v>
      </c>
      <c r="AB1678" s="219">
        <v>0</v>
      </c>
      <c r="AC1678"/>
      <c r="AD1678" s="227">
        <f t="shared" si="393"/>
        <v>1.209203E-2</v>
      </c>
      <c r="AE1678" s="227">
        <f t="shared" si="394"/>
        <v>4.1036035199999996E-3</v>
      </c>
      <c r="AF1678" s="227">
        <f t="shared" si="395"/>
        <v>2.7235842999999999E-3</v>
      </c>
      <c r="AG1678" s="227">
        <f t="shared" si="396"/>
        <v>2.7235842999999999E-3</v>
      </c>
      <c r="AH1678" s="227">
        <f t="shared" si="397"/>
        <v>1.4132899E-4</v>
      </c>
      <c r="AI1678"/>
      <c r="AJ1678">
        <v>1.7628721000000001</v>
      </c>
      <c r="AK1678" s="155">
        <v>0.88440761000000001</v>
      </c>
      <c r="AL1678" s="155">
        <v>0</v>
      </c>
      <c r="AM1678" s="155">
        <v>0</v>
      </c>
      <c r="AN1678" s="155">
        <v>0.25870135999999999</v>
      </c>
      <c r="AO1678" s="155">
        <v>0.27570615999999998</v>
      </c>
      <c r="AP1678" s="155">
        <v>0.34405697000000002</v>
      </c>
      <c r="AQ1678"/>
      <c r="AR1678" s="156">
        <v>1.8440282E-3</v>
      </c>
      <c r="AS1678" s="156">
        <v>1.7235377000000001E-3</v>
      </c>
      <c r="AT1678" s="156">
        <v>7.1036891000000006E-5</v>
      </c>
      <c r="AU1678" s="156">
        <v>4.9453589E-5</v>
      </c>
      <c r="AV1678" s="282">
        <f t="shared" si="387"/>
        <v>1.0332959885999999E-7</v>
      </c>
      <c r="AW1678" s="282">
        <f t="shared" si="388"/>
        <v>2.627103967352E-10</v>
      </c>
      <c r="AX1678" s="283">
        <f t="shared" si="389"/>
        <v>6.9262729112999997E-3</v>
      </c>
      <c r="AY1678" s="157">
        <v>7.4809357999999993E-8</v>
      </c>
      <c r="AZ1678" s="157">
        <v>2.2571789000000001E-10</v>
      </c>
      <c r="BA1678" s="157">
        <v>6.1669352000000001E-15</v>
      </c>
      <c r="BB1678" s="157">
        <v>0</v>
      </c>
      <c r="BC1678" s="157">
        <v>0</v>
      </c>
      <c r="BD1678" s="157">
        <v>3.1890859999999998E-11</v>
      </c>
      <c r="BE1678" s="157">
        <v>2.8488349999999999E-8</v>
      </c>
      <c r="BF1678" s="157">
        <v>7.2726717999999998E-12</v>
      </c>
      <c r="BG1678" s="157">
        <v>2.9713667999999998E-11</v>
      </c>
      <c r="BH1678" s="157">
        <v>0</v>
      </c>
      <c r="BI1678" s="157">
        <v>0</v>
      </c>
      <c r="BJ1678" s="157">
        <v>0</v>
      </c>
      <c r="BK1678" s="157">
        <v>0</v>
      </c>
      <c r="BL1678" s="157">
        <v>0</v>
      </c>
      <c r="BM1678" s="157">
        <v>0</v>
      </c>
      <c r="BN1678" s="157">
        <v>0</v>
      </c>
      <c r="BO1678" s="157">
        <v>0</v>
      </c>
      <c r="BP1678" s="157">
        <v>5.4176113000000004E-6</v>
      </c>
      <c r="BQ1678" s="157">
        <v>6.9208552999999997E-3</v>
      </c>
      <c r="BR1678" s="157">
        <v>0</v>
      </c>
      <c r="BS1678" s="157">
        <v>0</v>
      </c>
      <c r="BT1678" s="157">
        <v>0</v>
      </c>
      <c r="BU1678"/>
      <c r="BV1678" s="155">
        <v>4.0558422999999999E-6</v>
      </c>
      <c r="BW1678" s="155">
        <v>2.0485501E-7</v>
      </c>
      <c r="BX1678" s="155">
        <v>2.2477191999999999E-6</v>
      </c>
      <c r="BY1678" s="155">
        <v>5.6657875999999998E-10</v>
      </c>
      <c r="BZ1678" s="155">
        <v>3.3876266999999999E-7</v>
      </c>
      <c r="CA1678" s="155">
        <v>0</v>
      </c>
      <c r="CB1678" s="155">
        <v>0</v>
      </c>
      <c r="CC1678" s="155">
        <v>0</v>
      </c>
      <c r="CD1678" s="155">
        <v>0</v>
      </c>
      <c r="CE1678" s="155">
        <v>1.728358E-9</v>
      </c>
      <c r="CF1678" s="155">
        <v>0</v>
      </c>
      <c r="CG1678" s="155">
        <v>0</v>
      </c>
      <c r="CH1678" s="155">
        <v>0</v>
      </c>
      <c r="CI1678" s="155">
        <v>2.4078681E-7</v>
      </c>
      <c r="CJ1678" s="155">
        <v>1.0214235E-6</v>
      </c>
      <c r="CK1678" s="155">
        <v>1.7922270000000001E-13</v>
      </c>
      <c r="CL1678" s="155">
        <v>0</v>
      </c>
      <c r="CM1678"/>
      <c r="CN1678" s="284">
        <v>0</v>
      </c>
      <c r="CO1678" s="284">
        <v>8.0613532000000002E-2</v>
      </c>
      <c r="CP1678" s="285">
        <v>0</v>
      </c>
      <c r="CQ1678" s="284">
        <v>1.4015881E-4</v>
      </c>
      <c r="CR1678" s="284">
        <v>0</v>
      </c>
      <c r="CS1678" s="284">
        <v>0</v>
      </c>
      <c r="CT1678" s="284">
        <v>1.3302057999999999E-5</v>
      </c>
      <c r="CU1678" s="284">
        <v>0</v>
      </c>
      <c r="CV1678" s="284">
        <v>0</v>
      </c>
      <c r="CW1678" s="284">
        <v>0</v>
      </c>
      <c r="CX1678"/>
      <c r="CY1678"/>
      <c r="CZ1678"/>
      <c r="DA1678"/>
      <c r="DB1678" s="212"/>
      <c r="DC1678" s="48"/>
      <c r="DD1678" s="48"/>
      <c r="DE1678" s="48"/>
      <c r="DF1678" s="48"/>
      <c r="DG1678" s="48"/>
      <c r="DH1678" s="48"/>
      <c r="DI1678" s="48"/>
      <c r="DJ1678" s="48"/>
      <c r="DK1678" s="48"/>
      <c r="DL1678" s="48"/>
    </row>
    <row r="1679" spans="1:116" ht="14.4">
      <c r="A1679" t="s">
        <v>3051</v>
      </c>
      <c r="B1679" s="188" t="s">
        <v>1381</v>
      </c>
      <c r="C1679" s="151" t="str">
        <f t="shared" si="390"/>
        <v>B.046.08.121</v>
      </c>
      <c r="D1679" s="54" t="s">
        <v>1382</v>
      </c>
      <c r="E1679" s="150" t="s">
        <v>440</v>
      </c>
      <c r="F1679" s="153" t="str">
        <f t="shared" si="391"/>
        <v>Electricity Maryland production</v>
      </c>
      <c r="G1679" s="154">
        <f t="shared" si="392"/>
        <v>0.10492007333333334</v>
      </c>
      <c r="H1679"/>
      <c r="I1679"/>
      <c r="J1679" s="227">
        <f t="shared" si="398"/>
        <v>2.9182537612000001E-2</v>
      </c>
      <c r="K1679"/>
      <c r="L1679" s="280">
        <f t="shared" si="399"/>
        <v>9.7641034999999994E-4</v>
      </c>
      <c r="M1679" s="280">
        <f t="shared" si="400"/>
        <v>1.5895713E-3</v>
      </c>
      <c r="N1679" s="281">
        <f t="shared" si="401"/>
        <v>1.0878544961999999E-2</v>
      </c>
      <c r="O1679" s="280">
        <v>1.5738011E-2</v>
      </c>
      <c r="P1679" s="219">
        <v>6.951959E-4</v>
      </c>
      <c r="Q1679" s="219">
        <v>8.9437540000000002E-4</v>
      </c>
      <c r="R1679" s="219">
        <v>8.5601983999999997E-4</v>
      </c>
      <c r="S1679" s="219">
        <v>1.2039051E-4</v>
      </c>
      <c r="T1679" s="219">
        <v>0</v>
      </c>
      <c r="U1679" s="219">
        <v>0</v>
      </c>
      <c r="V1679" s="219">
        <v>0</v>
      </c>
      <c r="W1679" s="286">
        <v>2.1780962E-5</v>
      </c>
      <c r="X1679" s="219">
        <v>0</v>
      </c>
      <c r="Y1679" s="219">
        <v>1.0856764E-2</v>
      </c>
      <c r="Z1679" s="219">
        <v>0</v>
      </c>
      <c r="AA1679" s="219">
        <v>0</v>
      </c>
      <c r="AB1679" s="219">
        <v>0</v>
      </c>
      <c r="AC1679"/>
      <c r="AD1679" s="227">
        <f t="shared" si="393"/>
        <v>1.5738011E-2</v>
      </c>
      <c r="AE1679" s="227">
        <f t="shared" si="394"/>
        <v>2.5659816499999997E-3</v>
      </c>
      <c r="AF1679" s="227">
        <f t="shared" si="395"/>
        <v>1.5895713E-3</v>
      </c>
      <c r="AG1679" s="227">
        <f t="shared" si="396"/>
        <v>1.5895713E-3</v>
      </c>
      <c r="AH1679" s="227">
        <f t="shared" si="397"/>
        <v>1.0878544961999999E-2</v>
      </c>
      <c r="AI1679"/>
      <c r="AJ1679">
        <v>2.9119947000000002</v>
      </c>
      <c r="AK1679" s="155">
        <v>1.2713365999999999</v>
      </c>
      <c r="AL1679" s="155">
        <v>1.5041534000000001</v>
      </c>
      <c r="AM1679" s="155">
        <v>0</v>
      </c>
      <c r="AN1679" s="155">
        <v>3.1636546000000001E-2</v>
      </c>
      <c r="AO1679" s="155">
        <v>5.0477948000000002E-2</v>
      </c>
      <c r="AP1679" s="155">
        <v>5.4390282999999998E-2</v>
      </c>
      <c r="AQ1679"/>
      <c r="AR1679" s="156">
        <v>2.0158936000000001E-3</v>
      </c>
      <c r="AS1679" s="156">
        <v>1.8665355000000001E-3</v>
      </c>
      <c r="AT1679" s="156">
        <v>8.4830427999999997E-5</v>
      </c>
      <c r="AU1679" s="156">
        <v>6.4527645999999994E-5</v>
      </c>
      <c r="AV1679" s="282">
        <f t="shared" si="387"/>
        <v>1.1190260709399999E-7</v>
      </c>
      <c r="AW1679" s="282">
        <f t="shared" si="388"/>
        <v>3.1372199268560001E-10</v>
      </c>
      <c r="AX1679" s="283">
        <f t="shared" si="389"/>
        <v>9.0374854479999996E-3</v>
      </c>
      <c r="AY1679" s="157">
        <v>9.7365827999999998E-8</v>
      </c>
      <c r="AZ1679" s="157">
        <v>2.9377620000000002E-10</v>
      </c>
      <c r="BA1679" s="157">
        <v>8.0263856000000006E-15</v>
      </c>
      <c r="BB1679" s="157">
        <v>0</v>
      </c>
      <c r="BC1679" s="157">
        <v>0</v>
      </c>
      <c r="BD1679" s="157">
        <v>2.2939094000000001E-11</v>
      </c>
      <c r="BE1679" s="157">
        <v>1.451384E-8</v>
      </c>
      <c r="BF1679" s="157">
        <v>5.2312322999999998E-12</v>
      </c>
      <c r="BG1679" s="157">
        <v>1.4706533999999999E-11</v>
      </c>
      <c r="BH1679" s="157">
        <v>0</v>
      </c>
      <c r="BI1679" s="157">
        <v>0</v>
      </c>
      <c r="BJ1679" s="157">
        <v>0</v>
      </c>
      <c r="BK1679" s="157">
        <v>0</v>
      </c>
      <c r="BL1679" s="157">
        <v>0</v>
      </c>
      <c r="BM1679" s="157">
        <v>0</v>
      </c>
      <c r="BN1679" s="157">
        <v>0</v>
      </c>
      <c r="BO1679" s="157">
        <v>0</v>
      </c>
      <c r="BP1679" s="157">
        <v>1.6494248E-5</v>
      </c>
      <c r="BQ1679" s="157">
        <v>9.0209912E-3</v>
      </c>
      <c r="BR1679" s="157">
        <v>0</v>
      </c>
      <c r="BS1679" s="157">
        <v>0</v>
      </c>
      <c r="BT1679" s="157">
        <v>0</v>
      </c>
      <c r="BU1679"/>
      <c r="BV1679" s="155">
        <v>6.7904553999999996E-6</v>
      </c>
      <c r="BW1679" s="155">
        <v>1.0139129E-7</v>
      </c>
      <c r="BX1679" s="155">
        <v>2.9254500000000001E-6</v>
      </c>
      <c r="BY1679" s="155">
        <v>4.0754005999999998E-10</v>
      </c>
      <c r="BZ1679" s="155">
        <v>1.9127863999999999E-7</v>
      </c>
      <c r="CA1679" s="155">
        <v>0</v>
      </c>
      <c r="CB1679" s="155">
        <v>0</v>
      </c>
      <c r="CC1679" s="155">
        <v>0</v>
      </c>
      <c r="CD1679" s="155">
        <v>0</v>
      </c>
      <c r="CE1679" s="155">
        <v>1.2432078E-9</v>
      </c>
      <c r="CF1679" s="155">
        <v>0</v>
      </c>
      <c r="CG1679" s="155">
        <v>0</v>
      </c>
      <c r="CH1679" s="155">
        <v>0</v>
      </c>
      <c r="CI1679" s="155">
        <v>1.7021447E-7</v>
      </c>
      <c r="CJ1679" s="155">
        <v>3.4004702000000002E-6</v>
      </c>
      <c r="CK1679" s="155">
        <v>2.7620963E-14</v>
      </c>
      <c r="CL1679" s="155">
        <v>0</v>
      </c>
      <c r="CM1679"/>
      <c r="CN1679" s="284">
        <v>0</v>
      </c>
      <c r="CO1679" s="284">
        <v>0.10492007</v>
      </c>
      <c r="CP1679" s="285">
        <v>0</v>
      </c>
      <c r="CQ1679" s="284">
        <v>6.9370443E-5</v>
      </c>
      <c r="CR1679" s="284">
        <v>0</v>
      </c>
      <c r="CS1679" s="284">
        <v>0</v>
      </c>
      <c r="CT1679" s="284">
        <v>7.2415611000000002E-6</v>
      </c>
      <c r="CU1679" s="284">
        <v>0</v>
      </c>
      <c r="CV1679" s="284">
        <v>0</v>
      </c>
      <c r="CW1679" s="284">
        <v>0</v>
      </c>
      <c r="CX1679"/>
      <c r="CY1679"/>
      <c r="CZ1679"/>
      <c r="DA1679"/>
      <c r="DB1679" s="212"/>
      <c r="DC1679" s="48"/>
      <c r="DD1679" s="48"/>
      <c r="DE1679" s="48"/>
      <c r="DF1679" s="48"/>
      <c r="DG1679" s="48"/>
      <c r="DH1679" s="48"/>
      <c r="DI1679" s="48"/>
      <c r="DJ1679" s="48"/>
      <c r="DK1679" s="48"/>
      <c r="DL1679" s="48"/>
    </row>
    <row r="1680" spans="1:116" ht="14.4">
      <c r="A1680" t="s">
        <v>3052</v>
      </c>
      <c r="B1680" s="188" t="s">
        <v>1381</v>
      </c>
      <c r="C1680" s="151" t="str">
        <f t="shared" si="390"/>
        <v>B.046.08.122</v>
      </c>
      <c r="D1680" s="54" t="s">
        <v>1382</v>
      </c>
      <c r="E1680" s="150" t="s">
        <v>440</v>
      </c>
      <c r="F1680" s="153" t="str">
        <f t="shared" si="391"/>
        <v>Electricity Massachusetts production</v>
      </c>
      <c r="G1680" s="154">
        <f t="shared" si="392"/>
        <v>0.17495762666666667</v>
      </c>
      <c r="H1680"/>
      <c r="I1680"/>
      <c r="J1680" s="227">
        <f t="shared" si="398"/>
        <v>3.1181459703999999E-2</v>
      </c>
      <c r="K1680"/>
      <c r="L1680" s="280">
        <f t="shared" si="399"/>
        <v>2.0240439299999999E-3</v>
      </c>
      <c r="M1680" s="280">
        <f t="shared" si="400"/>
        <v>2.8676495299999999E-3</v>
      </c>
      <c r="N1680" s="281">
        <f t="shared" si="401"/>
        <v>4.6122243999999997E-5</v>
      </c>
      <c r="O1680" s="280">
        <v>2.6243644E-2</v>
      </c>
      <c r="P1680" s="219">
        <v>9.4667643000000004E-4</v>
      </c>
      <c r="Q1680" s="219">
        <v>1.9209730999999999E-3</v>
      </c>
      <c r="R1680" s="219">
        <v>1.8002789999999999E-3</v>
      </c>
      <c r="S1680" s="286">
        <v>2.2376492999999999E-4</v>
      </c>
      <c r="T1680" s="219">
        <v>0</v>
      </c>
      <c r="U1680" s="219">
        <v>0</v>
      </c>
      <c r="V1680" s="219">
        <v>0</v>
      </c>
      <c r="W1680" s="286">
        <v>4.6122243999999997E-5</v>
      </c>
      <c r="X1680" s="219">
        <v>0</v>
      </c>
      <c r="Y1680" s="219">
        <v>0</v>
      </c>
      <c r="Z1680" s="219">
        <v>0</v>
      </c>
      <c r="AA1680" s="219">
        <v>0</v>
      </c>
      <c r="AB1680" s="219">
        <v>0</v>
      </c>
      <c r="AC1680"/>
      <c r="AD1680" s="227">
        <f t="shared" si="393"/>
        <v>2.6243644E-2</v>
      </c>
      <c r="AE1680" s="227">
        <f t="shared" si="394"/>
        <v>4.8916934599999998E-3</v>
      </c>
      <c r="AF1680" s="227">
        <f t="shared" si="395"/>
        <v>2.8676495299999999E-3</v>
      </c>
      <c r="AG1680" s="227">
        <f t="shared" si="396"/>
        <v>2.8676495299999999E-3</v>
      </c>
      <c r="AH1680" s="227">
        <f t="shared" si="397"/>
        <v>4.6122243999999997E-5</v>
      </c>
      <c r="AI1680"/>
      <c r="AJ1680">
        <v>2.3239418000000001</v>
      </c>
      <c r="AK1680" s="155">
        <v>2.0177600999999998</v>
      </c>
      <c r="AL1680" s="155">
        <v>0</v>
      </c>
      <c r="AM1680" s="155">
        <v>0</v>
      </c>
      <c r="AN1680" s="155">
        <v>9.1203180999999994E-2</v>
      </c>
      <c r="AO1680" s="155">
        <v>0.14835408999999999</v>
      </c>
      <c r="AP1680" s="155">
        <v>6.6624369000000003E-2</v>
      </c>
      <c r="AQ1680"/>
      <c r="AR1680" s="156">
        <v>3.3088791999999999E-3</v>
      </c>
      <c r="AS1680" s="156">
        <v>3.0542981E-3</v>
      </c>
      <c r="AT1680" s="156">
        <v>1.4085756E-4</v>
      </c>
      <c r="AU1680" s="156">
        <v>1.1372362E-4</v>
      </c>
      <c r="AV1680" s="282">
        <f t="shared" si="387"/>
        <v>1.8311139877200001E-7</v>
      </c>
      <c r="AW1680" s="282">
        <f t="shared" si="388"/>
        <v>5.2092292225800008E-10</v>
      </c>
      <c r="AX1680" s="283">
        <f t="shared" si="389"/>
        <v>1.5927678019400003E-2</v>
      </c>
      <c r="AY1680" s="157">
        <v>1.6236068000000001E-7</v>
      </c>
      <c r="AZ1680" s="157">
        <v>4.8988134999999998E-10</v>
      </c>
      <c r="BA1680" s="157">
        <v>1.3384258000000001E-14</v>
      </c>
      <c r="BB1680" s="157">
        <v>0</v>
      </c>
      <c r="BC1680" s="157">
        <v>0</v>
      </c>
      <c r="BD1680" s="157">
        <v>4.8242771999999997E-11</v>
      </c>
      <c r="BE1680" s="157">
        <v>2.0702475999999999E-8</v>
      </c>
      <c r="BF1680" s="157">
        <v>1.1001705E-11</v>
      </c>
      <c r="BG1680" s="157">
        <v>2.0026483E-11</v>
      </c>
      <c r="BH1680" s="157">
        <v>0</v>
      </c>
      <c r="BI1680" s="157">
        <v>0</v>
      </c>
      <c r="BJ1680" s="157">
        <v>0</v>
      </c>
      <c r="BK1680" s="157">
        <v>0</v>
      </c>
      <c r="BL1680" s="157">
        <v>0</v>
      </c>
      <c r="BM1680" s="157">
        <v>0</v>
      </c>
      <c r="BN1680" s="157">
        <v>0</v>
      </c>
      <c r="BO1680" s="157">
        <v>0</v>
      </c>
      <c r="BP1680" s="157">
        <v>1.7680193999999999E-6</v>
      </c>
      <c r="BQ1680" s="157">
        <v>1.5925910000000001E-2</v>
      </c>
      <c r="BR1680" s="157">
        <v>0</v>
      </c>
      <c r="BS1680" s="157">
        <v>0</v>
      </c>
      <c r="BT1680" s="157">
        <v>0</v>
      </c>
      <c r="BU1680"/>
      <c r="BV1680" s="155">
        <v>8.0145524999999995E-6</v>
      </c>
      <c r="BW1680" s="155">
        <v>1.3806863E-7</v>
      </c>
      <c r="BX1680" s="155">
        <v>4.8782827999999998E-6</v>
      </c>
      <c r="BY1680" s="155">
        <v>8.5708975999999995E-10</v>
      </c>
      <c r="BZ1680" s="155">
        <v>3.1401943E-7</v>
      </c>
      <c r="CA1680" s="155">
        <v>0</v>
      </c>
      <c r="CB1680" s="155">
        <v>0</v>
      </c>
      <c r="CC1680" s="155">
        <v>0</v>
      </c>
      <c r="CD1680" s="155">
        <v>0</v>
      </c>
      <c r="CE1680" s="155">
        <v>2.6145667000000002E-9</v>
      </c>
      <c r="CF1680" s="155">
        <v>0</v>
      </c>
      <c r="CG1680" s="155">
        <v>0</v>
      </c>
      <c r="CH1680" s="155">
        <v>0</v>
      </c>
      <c r="CI1680" s="155">
        <v>3.5309559E-7</v>
      </c>
      <c r="CJ1680" s="155">
        <v>2.3276143000000002E-6</v>
      </c>
      <c r="CK1680" s="155">
        <v>5.848873E-14</v>
      </c>
      <c r="CL1680" s="155">
        <v>0</v>
      </c>
      <c r="CM1680"/>
      <c r="CN1680" s="284">
        <v>0</v>
      </c>
      <c r="CO1680" s="284">
        <v>0.17495763</v>
      </c>
      <c r="CP1680" s="285">
        <v>0</v>
      </c>
      <c r="CQ1680" s="284">
        <v>9.4464545E-5</v>
      </c>
      <c r="CR1680" s="284">
        <v>0</v>
      </c>
      <c r="CS1680" s="284">
        <v>0</v>
      </c>
      <c r="CT1680" s="284">
        <v>1.1353005E-5</v>
      </c>
      <c r="CU1680" s="284">
        <v>0</v>
      </c>
      <c r="CV1680" s="284">
        <v>0</v>
      </c>
      <c r="CW1680" s="284">
        <v>0</v>
      </c>
      <c r="CX1680"/>
      <c r="CY1680"/>
      <c r="CZ1680"/>
      <c r="DA1680"/>
      <c r="DB1680" s="212"/>
      <c r="DC1680" s="48"/>
      <c r="DD1680" s="48"/>
      <c r="DE1680" s="48"/>
      <c r="DF1680" s="48"/>
      <c r="DG1680" s="48"/>
      <c r="DH1680" s="48"/>
      <c r="DI1680" s="48"/>
      <c r="DJ1680" s="48"/>
      <c r="DK1680" s="48"/>
      <c r="DL1680" s="48"/>
    </row>
    <row r="1681" spans="1:116" ht="14.4">
      <c r="A1681" t="s">
        <v>3053</v>
      </c>
      <c r="B1681" s="188" t="s">
        <v>1381</v>
      </c>
      <c r="C1681" s="151" t="str">
        <f t="shared" si="390"/>
        <v>B.046.08.123</v>
      </c>
      <c r="D1681" s="54" t="s">
        <v>1382</v>
      </c>
      <c r="E1681" s="150" t="s">
        <v>440</v>
      </c>
      <c r="F1681" s="153" t="str">
        <f t="shared" si="391"/>
        <v>Electricity Michigan1 production</v>
      </c>
      <c r="G1681" s="154">
        <f t="shared" si="392"/>
        <v>0.15606091999999999</v>
      </c>
      <c r="H1681"/>
      <c r="I1681"/>
      <c r="J1681" s="227">
        <f t="shared" si="398"/>
        <v>3.3586472623999997E-2</v>
      </c>
      <c r="K1681"/>
      <c r="L1681" s="280">
        <f t="shared" si="399"/>
        <v>1.4378954599999999E-3</v>
      </c>
      <c r="M1681" s="280">
        <f t="shared" si="400"/>
        <v>2.6706858999999998E-3</v>
      </c>
      <c r="N1681" s="281">
        <f t="shared" si="401"/>
        <v>6.0687532640000003E-3</v>
      </c>
      <c r="O1681" s="280">
        <v>2.3409137999999999E-2</v>
      </c>
      <c r="P1681" s="219">
        <v>1.2686258000000001E-3</v>
      </c>
      <c r="Q1681" s="219">
        <v>1.4020600999999999E-3</v>
      </c>
      <c r="R1681" s="219">
        <v>1.2938384E-3</v>
      </c>
      <c r="S1681" s="219">
        <v>1.4405706000000001E-4</v>
      </c>
      <c r="T1681" s="219">
        <v>0</v>
      </c>
      <c r="U1681" s="219">
        <v>0</v>
      </c>
      <c r="V1681" s="219">
        <v>0</v>
      </c>
      <c r="W1681" s="286">
        <v>2.6256063999999999E-5</v>
      </c>
      <c r="X1681" s="219">
        <v>0</v>
      </c>
      <c r="Y1681" s="219">
        <v>6.0424972E-3</v>
      </c>
      <c r="Z1681" s="219">
        <v>0</v>
      </c>
      <c r="AA1681" s="219">
        <v>0</v>
      </c>
      <c r="AB1681" s="219">
        <v>0</v>
      </c>
      <c r="AC1681"/>
      <c r="AD1681" s="227">
        <f t="shared" si="393"/>
        <v>2.3409137999999999E-2</v>
      </c>
      <c r="AE1681" s="227">
        <f t="shared" si="394"/>
        <v>4.1085813599999995E-3</v>
      </c>
      <c r="AF1681" s="227">
        <f t="shared" si="395"/>
        <v>2.6706858999999998E-3</v>
      </c>
      <c r="AG1681" s="227">
        <f t="shared" si="396"/>
        <v>2.6706858999999998E-3</v>
      </c>
      <c r="AH1681" s="227">
        <f t="shared" si="397"/>
        <v>6.0687532640000003E-3</v>
      </c>
      <c r="AI1681"/>
      <c r="AJ1681">
        <v>2.8612844000000002</v>
      </c>
      <c r="AK1681" s="155">
        <v>1.8721901999999999</v>
      </c>
      <c r="AL1681" s="155">
        <v>0.83715943000000004</v>
      </c>
      <c r="AM1681" s="155">
        <v>0</v>
      </c>
      <c r="AN1681" s="155">
        <v>4.3191030999999998E-2</v>
      </c>
      <c r="AO1681" s="155">
        <v>9.6607498999999999E-2</v>
      </c>
      <c r="AP1681" s="155">
        <v>1.213618E-2</v>
      </c>
      <c r="AQ1681"/>
      <c r="AR1681" s="156">
        <v>3.0422598000000001E-3</v>
      </c>
      <c r="AS1681" s="156">
        <v>2.8382405999999999E-3</v>
      </c>
      <c r="AT1681" s="156">
        <v>1.2755484E-4</v>
      </c>
      <c r="AU1681" s="156">
        <v>7.6464309000000004E-5</v>
      </c>
      <c r="AV1681" s="282">
        <f t="shared" si="387"/>
        <v>1.7015831448699999E-7</v>
      </c>
      <c r="AW1681" s="282">
        <f t="shared" si="388"/>
        <v>4.7172647596099992E-10</v>
      </c>
      <c r="AX1681" s="283">
        <f t="shared" si="389"/>
        <v>1.0709286910099999E-2</v>
      </c>
      <c r="AY1681" s="157">
        <v>1.4482454E-7</v>
      </c>
      <c r="AZ1681" s="157">
        <v>4.3697057999999999E-10</v>
      </c>
      <c r="BA1681" s="157">
        <v>1.1938661E-14</v>
      </c>
      <c r="BB1681" s="157">
        <v>0</v>
      </c>
      <c r="BC1681" s="157">
        <v>0</v>
      </c>
      <c r="BD1681" s="157">
        <v>3.4671487E-11</v>
      </c>
      <c r="BE1681" s="157">
        <v>2.5299103E-8</v>
      </c>
      <c r="BF1681" s="157">
        <v>7.9067903000000003E-12</v>
      </c>
      <c r="BG1681" s="157">
        <v>2.6837167000000001E-11</v>
      </c>
      <c r="BH1681" s="157">
        <v>0</v>
      </c>
      <c r="BI1681" s="157">
        <v>0</v>
      </c>
      <c r="BJ1681" s="157">
        <v>0</v>
      </c>
      <c r="BK1681" s="157">
        <v>0</v>
      </c>
      <c r="BL1681" s="157">
        <v>0</v>
      </c>
      <c r="BM1681" s="157">
        <v>0</v>
      </c>
      <c r="BN1681" s="157">
        <v>0</v>
      </c>
      <c r="BO1681" s="157">
        <v>0</v>
      </c>
      <c r="BP1681" s="157">
        <v>9.7219100999999998E-6</v>
      </c>
      <c r="BQ1681" s="157">
        <v>1.0699564999999999E-2</v>
      </c>
      <c r="BR1681" s="157">
        <v>0</v>
      </c>
      <c r="BS1681" s="157">
        <v>0</v>
      </c>
      <c r="BT1681" s="157">
        <v>0</v>
      </c>
      <c r="BU1681"/>
      <c r="BV1681" s="155">
        <v>8.3486911000000005E-6</v>
      </c>
      <c r="BW1681" s="155">
        <v>1.8502354E-7</v>
      </c>
      <c r="BX1681" s="155">
        <v>4.3513925999999998E-6</v>
      </c>
      <c r="BY1681" s="155">
        <v>6.1597987000000002E-10</v>
      </c>
      <c r="BZ1681" s="155">
        <v>2.8135286000000001E-7</v>
      </c>
      <c r="CA1681" s="155">
        <v>0</v>
      </c>
      <c r="CB1681" s="155">
        <v>0</v>
      </c>
      <c r="CC1681" s="155">
        <v>0</v>
      </c>
      <c r="CD1681" s="155">
        <v>0</v>
      </c>
      <c r="CE1681" s="155">
        <v>1.8790570000000002E-9</v>
      </c>
      <c r="CF1681" s="155">
        <v>0</v>
      </c>
      <c r="CG1681" s="155">
        <v>0</v>
      </c>
      <c r="CH1681" s="155">
        <v>0</v>
      </c>
      <c r="CI1681" s="155">
        <v>2.5933469999999998E-7</v>
      </c>
      <c r="CJ1681" s="155">
        <v>3.2690923000000002E-6</v>
      </c>
      <c r="CK1681" s="155">
        <v>3.3295946999999998E-14</v>
      </c>
      <c r="CL1681" s="155">
        <v>0</v>
      </c>
      <c r="CM1681"/>
      <c r="CN1681" s="284">
        <v>0</v>
      </c>
      <c r="CO1681" s="284">
        <v>0.15606091999999999</v>
      </c>
      <c r="CP1681" s="285">
        <v>0</v>
      </c>
      <c r="CQ1681" s="284">
        <v>1.2659041000000001E-4</v>
      </c>
      <c r="CR1681" s="284">
        <v>0</v>
      </c>
      <c r="CS1681" s="284">
        <v>0</v>
      </c>
      <c r="CT1681" s="284">
        <v>1.1328525E-5</v>
      </c>
      <c r="CU1681" s="284">
        <v>0</v>
      </c>
      <c r="CV1681" s="284">
        <v>0</v>
      </c>
      <c r="CW1681" s="284">
        <v>0</v>
      </c>
      <c r="CX1681"/>
      <c r="CY1681"/>
      <c r="CZ1681"/>
      <c r="DA1681"/>
      <c r="DB1681" s="212"/>
      <c r="DC1681" s="48"/>
      <c r="DD1681" s="48"/>
      <c r="DE1681" s="48"/>
      <c r="DF1681" s="48"/>
      <c r="DG1681" s="48"/>
      <c r="DH1681" s="48"/>
      <c r="DI1681" s="48"/>
      <c r="DJ1681" s="48"/>
      <c r="DK1681" s="48"/>
      <c r="DL1681" s="48"/>
    </row>
    <row r="1682" spans="1:116" ht="14.4">
      <c r="A1682" t="s">
        <v>3054</v>
      </c>
      <c r="B1682" s="188" t="s">
        <v>1381</v>
      </c>
      <c r="C1682" s="151" t="str">
        <f t="shared" si="390"/>
        <v>B.046.08.124</v>
      </c>
      <c r="D1682" s="54" t="s">
        <v>1382</v>
      </c>
      <c r="E1682" s="150" t="s">
        <v>440</v>
      </c>
      <c r="F1682" s="153" t="str">
        <f t="shared" si="391"/>
        <v>Electricity Minnesota production</v>
      </c>
      <c r="G1682" s="154">
        <f t="shared" si="392"/>
        <v>0.12844490666666666</v>
      </c>
      <c r="H1682"/>
      <c r="I1682"/>
      <c r="J1682" s="227">
        <f t="shared" si="398"/>
        <v>2.7868380582000002E-2</v>
      </c>
      <c r="K1682"/>
      <c r="L1682" s="280">
        <f t="shared" si="399"/>
        <v>1.032838623E-3</v>
      </c>
      <c r="M1682" s="280">
        <f t="shared" si="400"/>
        <v>1.9674955200000002E-3</v>
      </c>
      <c r="N1682" s="281">
        <f t="shared" si="401"/>
        <v>5.6013104390000004E-3</v>
      </c>
      <c r="O1682" s="280">
        <v>1.9266736E-2</v>
      </c>
      <c r="P1682" s="219">
        <v>9.2745162000000005E-4</v>
      </c>
      <c r="Q1682" s="219">
        <v>1.0400438999999999E-3</v>
      </c>
      <c r="R1682" s="219">
        <v>9.4249304000000003E-4</v>
      </c>
      <c r="S1682" s="286">
        <v>9.0345583000000005E-5</v>
      </c>
      <c r="T1682" s="219">
        <v>0</v>
      </c>
      <c r="U1682" s="219">
        <v>0</v>
      </c>
      <c r="V1682" s="219">
        <v>0</v>
      </c>
      <c r="W1682" s="286">
        <v>9.0605838999999999E-5</v>
      </c>
      <c r="X1682" s="219">
        <v>0</v>
      </c>
      <c r="Y1682" s="219">
        <v>5.5107046000000002E-3</v>
      </c>
      <c r="Z1682" s="219">
        <v>0</v>
      </c>
      <c r="AA1682" s="219">
        <v>0</v>
      </c>
      <c r="AB1682" s="219">
        <v>0</v>
      </c>
      <c r="AC1682"/>
      <c r="AD1682" s="227">
        <f t="shared" si="393"/>
        <v>1.9266736E-2</v>
      </c>
      <c r="AE1682" s="227">
        <f t="shared" si="394"/>
        <v>3.0003341430000002E-3</v>
      </c>
      <c r="AF1682" s="227">
        <f t="shared" si="395"/>
        <v>1.9674955200000002E-3</v>
      </c>
      <c r="AG1682" s="227">
        <f t="shared" si="396"/>
        <v>1.9674955200000002E-3</v>
      </c>
      <c r="AH1682" s="227">
        <f t="shared" si="397"/>
        <v>5.6013104390000004E-3</v>
      </c>
      <c r="AI1682"/>
      <c r="AJ1682">
        <v>2.52434</v>
      </c>
      <c r="AK1682" s="155">
        <v>1.4075593</v>
      </c>
      <c r="AL1682" s="155">
        <v>0.76348207999999995</v>
      </c>
      <c r="AM1682" s="155">
        <v>0</v>
      </c>
      <c r="AN1682" s="155">
        <v>2.6188537000000001E-2</v>
      </c>
      <c r="AO1682" s="155">
        <v>0.31410751999999997</v>
      </c>
      <c r="AP1682" s="155">
        <v>1.3002599E-2</v>
      </c>
      <c r="AQ1682"/>
      <c r="AR1682" s="156">
        <v>2.4427905E-3</v>
      </c>
      <c r="AS1682" s="156">
        <v>2.2932110999999999E-3</v>
      </c>
      <c r="AT1682" s="156">
        <v>1.0411348E-4</v>
      </c>
      <c r="AU1682" s="156">
        <v>4.5465895999999997E-5</v>
      </c>
      <c r="AV1682" s="282">
        <f t="shared" si="387"/>
        <v>1.37482684349E-7</v>
      </c>
      <c r="AW1682" s="282">
        <f t="shared" si="388"/>
        <v>3.8503504773549998E-10</v>
      </c>
      <c r="AX1682" s="283">
        <f t="shared" si="389"/>
        <v>6.367772618E-3</v>
      </c>
      <c r="AY1682" s="157">
        <v>1.1919687999999999E-7</v>
      </c>
      <c r="AZ1682" s="157">
        <v>3.5964574999999998E-10</v>
      </c>
      <c r="BA1682" s="157">
        <v>9.8260354999999998E-15</v>
      </c>
      <c r="BB1682" s="157">
        <v>0</v>
      </c>
      <c r="BC1682" s="157">
        <v>0</v>
      </c>
      <c r="BD1682" s="157">
        <v>2.5256349000000001E-11</v>
      </c>
      <c r="BE1682" s="157">
        <v>1.8260547999999999E-8</v>
      </c>
      <c r="BF1682" s="157">
        <v>5.7596796999999998E-12</v>
      </c>
      <c r="BG1682" s="157">
        <v>1.9619791999999999E-11</v>
      </c>
      <c r="BH1682" s="157">
        <v>0</v>
      </c>
      <c r="BI1682" s="157">
        <v>0</v>
      </c>
      <c r="BJ1682" s="157">
        <v>0</v>
      </c>
      <c r="BK1682" s="157">
        <v>0</v>
      </c>
      <c r="BL1682" s="157">
        <v>0</v>
      </c>
      <c r="BM1682" s="157">
        <v>0</v>
      </c>
      <c r="BN1682" s="157">
        <v>0</v>
      </c>
      <c r="BO1682" s="157">
        <v>0</v>
      </c>
      <c r="BP1682" s="157">
        <v>1.1421618E-5</v>
      </c>
      <c r="BQ1682" s="157">
        <v>6.3563509999999997E-3</v>
      </c>
      <c r="BR1682" s="157">
        <v>0</v>
      </c>
      <c r="BS1682" s="157">
        <v>0</v>
      </c>
      <c r="BT1682" s="157">
        <v>0</v>
      </c>
      <c r="BU1682"/>
      <c r="BV1682" s="155">
        <v>6.7424306000000001E-6</v>
      </c>
      <c r="BW1682" s="155">
        <v>1.3526477E-7</v>
      </c>
      <c r="BX1682" s="155">
        <v>3.5813849E-6</v>
      </c>
      <c r="BY1682" s="155">
        <v>4.4870884E-10</v>
      </c>
      <c r="BZ1682" s="155">
        <v>1.9228878E-7</v>
      </c>
      <c r="CA1682" s="155">
        <v>0</v>
      </c>
      <c r="CB1682" s="155">
        <v>0</v>
      </c>
      <c r="CC1682" s="155">
        <v>0</v>
      </c>
      <c r="CD1682" s="155">
        <v>0</v>
      </c>
      <c r="CE1682" s="155">
        <v>1.3687939E-9</v>
      </c>
      <c r="CF1682" s="155">
        <v>0</v>
      </c>
      <c r="CG1682" s="155">
        <v>0</v>
      </c>
      <c r="CH1682" s="155">
        <v>0</v>
      </c>
      <c r="CI1682" s="155">
        <v>1.8894312999999999E-7</v>
      </c>
      <c r="CJ1682" s="155">
        <v>2.6427314000000001E-6</v>
      </c>
      <c r="CK1682" s="155">
        <v>1.1489945000000001E-13</v>
      </c>
      <c r="CL1682" s="155">
        <v>0</v>
      </c>
      <c r="CM1682"/>
      <c r="CN1682" s="284">
        <v>0</v>
      </c>
      <c r="CO1682" s="284">
        <v>0.12844491</v>
      </c>
      <c r="CP1682" s="285">
        <v>0</v>
      </c>
      <c r="CQ1682" s="284">
        <v>9.2546187999999999E-5</v>
      </c>
      <c r="CR1682" s="284">
        <v>0</v>
      </c>
      <c r="CS1682" s="284">
        <v>0</v>
      </c>
      <c r="CT1682" s="284">
        <v>7.9086064000000003E-6</v>
      </c>
      <c r="CU1682" s="284">
        <v>0</v>
      </c>
      <c r="CV1682" s="284">
        <v>0</v>
      </c>
      <c r="CW1682" s="284">
        <v>0</v>
      </c>
      <c r="CX1682"/>
      <c r="CY1682"/>
      <c r="CZ1682"/>
      <c r="DA1682"/>
      <c r="DB1682" s="212"/>
      <c r="DC1682" s="48"/>
      <c r="DD1682" s="48"/>
      <c r="DE1682" s="48"/>
      <c r="DF1682" s="48"/>
      <c r="DG1682" s="48"/>
      <c r="DH1682" s="48"/>
      <c r="DI1682" s="48"/>
      <c r="DJ1682" s="48"/>
      <c r="DK1682" s="48"/>
      <c r="DL1682" s="48"/>
    </row>
    <row r="1683" spans="1:116" ht="14.4">
      <c r="A1683" t="s">
        <v>3055</v>
      </c>
      <c r="B1683" s="188" t="s">
        <v>1381</v>
      </c>
      <c r="C1683" s="151" t="str">
        <f t="shared" si="390"/>
        <v>B.046.08.125</v>
      </c>
      <c r="D1683" s="54" t="s">
        <v>1382</v>
      </c>
      <c r="E1683" s="150" t="s">
        <v>440</v>
      </c>
      <c r="F1683" s="153" t="str">
        <f t="shared" si="391"/>
        <v>Electricity Mississippi production</v>
      </c>
      <c r="G1683" s="154">
        <f t="shared" si="392"/>
        <v>0.16229268666666669</v>
      </c>
      <c r="H1683"/>
      <c r="I1683"/>
      <c r="J1683" s="227">
        <f t="shared" si="398"/>
        <v>3.2788625162900001E-2</v>
      </c>
      <c r="K1683"/>
      <c r="L1683" s="280">
        <f t="shared" si="399"/>
        <v>1.59439473E-3</v>
      </c>
      <c r="M1683" s="280">
        <f t="shared" si="400"/>
        <v>2.5814900000000001E-3</v>
      </c>
      <c r="N1683" s="281">
        <f t="shared" si="401"/>
        <v>4.2688374328999999E-3</v>
      </c>
      <c r="O1683" s="280">
        <v>2.4343903E-2</v>
      </c>
      <c r="P1683" s="219">
        <v>1.1366874000000001E-3</v>
      </c>
      <c r="Q1683" s="219">
        <v>1.4448026E-3</v>
      </c>
      <c r="R1683" s="219">
        <v>1.4032062E-3</v>
      </c>
      <c r="S1683" s="286">
        <v>1.9118853000000001E-4</v>
      </c>
      <c r="T1683" s="219">
        <v>0</v>
      </c>
      <c r="U1683" s="219">
        <v>0</v>
      </c>
      <c r="V1683" s="219">
        <v>0</v>
      </c>
      <c r="W1683" s="286">
        <v>2.4758329E-6</v>
      </c>
      <c r="X1683" s="219">
        <v>0</v>
      </c>
      <c r="Y1683" s="219">
        <v>4.2663616E-3</v>
      </c>
      <c r="Z1683" s="219">
        <v>0</v>
      </c>
      <c r="AA1683" s="219">
        <v>0</v>
      </c>
      <c r="AB1683" s="219">
        <v>0</v>
      </c>
      <c r="AC1683"/>
      <c r="AD1683" s="227">
        <f t="shared" si="393"/>
        <v>2.4343903E-2</v>
      </c>
      <c r="AE1683" s="227">
        <f t="shared" si="394"/>
        <v>4.1758847300000001E-3</v>
      </c>
      <c r="AF1683" s="227">
        <f t="shared" si="395"/>
        <v>2.5814900000000001E-3</v>
      </c>
      <c r="AG1683" s="227">
        <f t="shared" si="396"/>
        <v>2.5814900000000001E-3</v>
      </c>
      <c r="AH1683" s="227">
        <f t="shared" si="397"/>
        <v>4.2688374328999999E-3</v>
      </c>
      <c r="AI1683"/>
      <c r="AJ1683">
        <v>2.8084972000000001</v>
      </c>
      <c r="AK1683" s="155">
        <v>2.2076842000000001</v>
      </c>
      <c r="AL1683" s="155">
        <v>0.59108424000000004</v>
      </c>
      <c r="AM1683" s="155">
        <v>0</v>
      </c>
      <c r="AN1683" s="155">
        <v>3.9759006E-4</v>
      </c>
      <c r="AO1683" s="155">
        <v>9.3311521999999997E-3</v>
      </c>
      <c r="AP1683" s="155">
        <v>0</v>
      </c>
      <c r="AQ1683"/>
      <c r="AR1683" s="156">
        <v>3.1544976999999998E-3</v>
      </c>
      <c r="AS1683" s="156">
        <v>2.9071152000000001E-3</v>
      </c>
      <c r="AT1683" s="156">
        <v>1.3169917000000001E-4</v>
      </c>
      <c r="AU1683" s="156">
        <v>1.1568331E-4</v>
      </c>
      <c r="AV1683" s="282">
        <f t="shared" si="387"/>
        <v>1.7428748225799999E-7</v>
      </c>
      <c r="AW1683" s="282">
        <f t="shared" si="388"/>
        <v>4.8705315958999997E-10</v>
      </c>
      <c r="AX1683" s="283">
        <f t="shared" si="389"/>
        <v>1.6202143516099998E-2</v>
      </c>
      <c r="AY1683" s="157">
        <v>1.5060761000000001E-7</v>
      </c>
      <c r="AZ1683" s="157">
        <v>4.5441952E-10</v>
      </c>
      <c r="BA1683" s="157">
        <v>1.2415390000000001E-14</v>
      </c>
      <c r="BB1683" s="157">
        <v>0</v>
      </c>
      <c r="BC1683" s="157">
        <v>0</v>
      </c>
      <c r="BD1683" s="157">
        <v>3.7602258000000003E-11</v>
      </c>
      <c r="BE1683" s="157">
        <v>2.3642270000000001E-8</v>
      </c>
      <c r="BF1683" s="157">
        <v>8.5751492000000006E-12</v>
      </c>
      <c r="BG1683" s="157">
        <v>2.4046075E-11</v>
      </c>
      <c r="BH1683" s="157">
        <v>0</v>
      </c>
      <c r="BI1683" s="157">
        <v>0</v>
      </c>
      <c r="BJ1683" s="157">
        <v>0</v>
      </c>
      <c r="BK1683" s="157">
        <v>0</v>
      </c>
      <c r="BL1683" s="157">
        <v>0</v>
      </c>
      <c r="BM1683" s="157">
        <v>0</v>
      </c>
      <c r="BN1683" s="157">
        <v>0</v>
      </c>
      <c r="BO1683" s="157">
        <v>0</v>
      </c>
      <c r="BP1683" s="157">
        <v>6.2485160999999999E-6</v>
      </c>
      <c r="BQ1683" s="157">
        <v>1.6195894999999998E-2</v>
      </c>
      <c r="BR1683" s="157">
        <v>0</v>
      </c>
      <c r="BS1683" s="157">
        <v>0</v>
      </c>
      <c r="BT1683" s="157">
        <v>0</v>
      </c>
      <c r="BU1683"/>
      <c r="BV1683" s="155">
        <v>8.5931235000000001E-6</v>
      </c>
      <c r="BW1683" s="155">
        <v>1.657809E-7</v>
      </c>
      <c r="BX1683" s="155">
        <v>4.5251506999999998E-6</v>
      </c>
      <c r="BY1683" s="155">
        <v>6.6804848999999998E-10</v>
      </c>
      <c r="BZ1683" s="155">
        <v>3.0768849E-7</v>
      </c>
      <c r="CA1683" s="155">
        <v>0</v>
      </c>
      <c r="CB1683" s="155">
        <v>0</v>
      </c>
      <c r="CC1683" s="155">
        <v>0</v>
      </c>
      <c r="CD1683" s="155">
        <v>0</v>
      </c>
      <c r="CE1683" s="155">
        <v>2.0378932000000001E-9</v>
      </c>
      <c r="CF1683" s="155">
        <v>0</v>
      </c>
      <c r="CG1683" s="155">
        <v>0</v>
      </c>
      <c r="CH1683" s="155">
        <v>0</v>
      </c>
      <c r="CI1683" s="155">
        <v>2.7899185000000003E-7</v>
      </c>
      <c r="CJ1683" s="155">
        <v>3.3128055999999998E-6</v>
      </c>
      <c r="CK1683" s="155">
        <v>3.1396634E-15</v>
      </c>
      <c r="CL1683" s="155">
        <v>0</v>
      </c>
      <c r="CM1683"/>
      <c r="CN1683" s="284">
        <v>0</v>
      </c>
      <c r="CO1683" s="284">
        <v>0.16229268999999999</v>
      </c>
      <c r="CP1683" s="285">
        <v>0</v>
      </c>
      <c r="CQ1683" s="284">
        <v>1.1342488E-4</v>
      </c>
      <c r="CR1683" s="284">
        <v>0</v>
      </c>
      <c r="CS1683" s="284">
        <v>0</v>
      </c>
      <c r="CT1683" s="284">
        <v>1.1699313000000001E-5</v>
      </c>
      <c r="CU1683" s="284">
        <v>0</v>
      </c>
      <c r="CV1683" s="284">
        <v>0</v>
      </c>
      <c r="CW1683" s="284">
        <v>0</v>
      </c>
      <c r="CX1683"/>
      <c r="CY1683"/>
      <c r="CZ1683"/>
      <c r="DA1683"/>
      <c r="DB1683" s="212"/>
      <c r="DC1683" s="48"/>
      <c r="DD1683" s="48"/>
      <c r="DE1683" s="48"/>
      <c r="DF1683" s="48"/>
      <c r="DG1683" s="48"/>
      <c r="DH1683" s="48"/>
      <c r="DI1683" s="48"/>
      <c r="DJ1683" s="48"/>
      <c r="DK1683" s="48"/>
      <c r="DL1683" s="48"/>
    </row>
    <row r="1684" spans="1:116" ht="14.4">
      <c r="A1684" t="s">
        <v>3056</v>
      </c>
      <c r="B1684" s="188" t="s">
        <v>1381</v>
      </c>
      <c r="C1684" s="151" t="str">
        <f t="shared" si="390"/>
        <v>B.046.08.126</v>
      </c>
      <c r="D1684" s="54" t="s">
        <v>1382</v>
      </c>
      <c r="E1684" s="150" t="s">
        <v>440</v>
      </c>
      <c r="F1684" s="153" t="str">
        <f t="shared" si="391"/>
        <v>Electricity Missouri production</v>
      </c>
      <c r="G1684" s="154">
        <f t="shared" si="392"/>
        <v>0.22294453333333336</v>
      </c>
      <c r="H1684"/>
      <c r="I1684"/>
      <c r="J1684" s="227">
        <f t="shared" si="398"/>
        <v>4.2639622259000004E-2</v>
      </c>
      <c r="K1684"/>
      <c r="L1684" s="280">
        <f t="shared" si="399"/>
        <v>1.2256152540000001E-3</v>
      </c>
      <c r="M1684" s="280">
        <f t="shared" si="400"/>
        <v>4.3796075000000004E-3</v>
      </c>
      <c r="N1684" s="281">
        <f t="shared" si="401"/>
        <v>3.592719505E-3</v>
      </c>
      <c r="O1684" s="280">
        <v>3.3441680000000001E-2</v>
      </c>
      <c r="P1684" s="219">
        <v>3.0933656E-3</v>
      </c>
      <c r="Q1684" s="219">
        <v>1.2862418999999999E-3</v>
      </c>
      <c r="R1684" s="219">
        <v>1.1359234E-3</v>
      </c>
      <c r="S1684" s="286">
        <v>8.9691853999999995E-5</v>
      </c>
      <c r="T1684" s="219">
        <v>0</v>
      </c>
      <c r="U1684" s="219">
        <v>0</v>
      </c>
      <c r="V1684" s="219">
        <v>0</v>
      </c>
      <c r="W1684" s="286">
        <v>3.3796605000000001E-5</v>
      </c>
      <c r="X1684" s="219">
        <v>0</v>
      </c>
      <c r="Y1684" s="219">
        <v>3.5589228999999998E-3</v>
      </c>
      <c r="Z1684" s="219">
        <v>0</v>
      </c>
      <c r="AA1684" s="219">
        <v>0</v>
      </c>
      <c r="AB1684" s="219">
        <v>0</v>
      </c>
      <c r="AC1684"/>
      <c r="AD1684" s="227">
        <f t="shared" si="393"/>
        <v>3.3441680000000001E-2</v>
      </c>
      <c r="AE1684" s="227">
        <f t="shared" si="394"/>
        <v>5.6052227540000004E-3</v>
      </c>
      <c r="AF1684" s="227">
        <f t="shared" si="395"/>
        <v>4.3796075000000004E-3</v>
      </c>
      <c r="AG1684" s="227">
        <f t="shared" si="396"/>
        <v>4.3796075000000004E-3</v>
      </c>
      <c r="AH1684" s="227">
        <f t="shared" si="397"/>
        <v>3.592719505E-3</v>
      </c>
      <c r="AI1684"/>
      <c r="AJ1684">
        <v>3.0662186999999999</v>
      </c>
      <c r="AK1684" s="155">
        <v>2.4484466999999999</v>
      </c>
      <c r="AL1684" s="155">
        <v>0.49307194999999998</v>
      </c>
      <c r="AM1684" s="155">
        <v>0</v>
      </c>
      <c r="AN1684" s="155">
        <v>2.9715953000000002E-3</v>
      </c>
      <c r="AO1684" s="155">
        <v>0.10937296000000001</v>
      </c>
      <c r="AP1684" s="155">
        <v>1.2355415E-2</v>
      </c>
      <c r="AQ1684"/>
      <c r="AR1684" s="156">
        <v>4.6476905999999997E-3</v>
      </c>
      <c r="AS1684" s="156">
        <v>4.4119989000000002E-3</v>
      </c>
      <c r="AT1684" s="156">
        <v>1.8837203999999999E-4</v>
      </c>
      <c r="AU1684" s="156">
        <v>4.7319678E-5</v>
      </c>
      <c r="AV1684" s="282">
        <f t="shared" si="387"/>
        <v>2.6450832677800002E-7</v>
      </c>
      <c r="AW1684" s="282">
        <f t="shared" si="388"/>
        <v>6.9664216645699998E-10</v>
      </c>
      <c r="AX1684" s="283">
        <f t="shared" si="389"/>
        <v>6.6274058677999997E-3</v>
      </c>
      <c r="AY1684" s="157">
        <v>2.0689252999999999E-7</v>
      </c>
      <c r="AZ1684" s="157">
        <v>6.2424469999999995E-10</v>
      </c>
      <c r="BA1684" s="157">
        <v>1.7055257000000001E-14</v>
      </c>
      <c r="BB1684" s="157">
        <v>0</v>
      </c>
      <c r="BC1684" s="157">
        <v>0</v>
      </c>
      <c r="BD1684" s="157">
        <v>3.0439778000000001E-11</v>
      </c>
      <c r="BE1684" s="157">
        <v>5.7585357E-8</v>
      </c>
      <c r="BF1684" s="157">
        <v>6.9417542000000004E-12</v>
      </c>
      <c r="BG1684" s="157">
        <v>6.5438657000000002E-11</v>
      </c>
      <c r="BH1684" s="157">
        <v>0</v>
      </c>
      <c r="BI1684" s="157">
        <v>0</v>
      </c>
      <c r="BJ1684" s="157">
        <v>0</v>
      </c>
      <c r="BK1684" s="157">
        <v>0</v>
      </c>
      <c r="BL1684" s="157">
        <v>0</v>
      </c>
      <c r="BM1684" s="157">
        <v>0</v>
      </c>
      <c r="BN1684" s="157">
        <v>0</v>
      </c>
      <c r="BO1684" s="157">
        <v>0</v>
      </c>
      <c r="BP1684" s="157">
        <v>6.4287678000000003E-6</v>
      </c>
      <c r="BQ1684" s="157">
        <v>6.6209770999999997E-3</v>
      </c>
      <c r="BR1684" s="157">
        <v>0</v>
      </c>
      <c r="BS1684" s="157">
        <v>0</v>
      </c>
      <c r="BT1684" s="157">
        <v>0</v>
      </c>
      <c r="BU1684"/>
      <c r="BV1684" s="155">
        <v>1.0936045E-5</v>
      </c>
      <c r="BW1684" s="155">
        <v>4.5115388000000001E-7</v>
      </c>
      <c r="BX1684" s="155">
        <v>6.2162851999999998E-6</v>
      </c>
      <c r="BY1684" s="155">
        <v>5.4079856000000003E-10</v>
      </c>
      <c r="BZ1684" s="155">
        <v>4.5191236000000001E-7</v>
      </c>
      <c r="CA1684" s="155">
        <v>0</v>
      </c>
      <c r="CB1684" s="155">
        <v>0</v>
      </c>
      <c r="CC1684" s="155">
        <v>0</v>
      </c>
      <c r="CD1684" s="155">
        <v>0</v>
      </c>
      <c r="CE1684" s="155">
        <v>1.6497151000000001E-9</v>
      </c>
      <c r="CF1684" s="155">
        <v>0</v>
      </c>
      <c r="CG1684" s="155">
        <v>0</v>
      </c>
      <c r="CH1684" s="155">
        <v>0</v>
      </c>
      <c r="CI1684" s="155">
        <v>2.4642375E-7</v>
      </c>
      <c r="CJ1684" s="155">
        <v>3.5680791000000002E-6</v>
      </c>
      <c r="CK1684" s="155">
        <v>4.2858289999999999E-14</v>
      </c>
      <c r="CL1684" s="155">
        <v>0</v>
      </c>
      <c r="CM1684"/>
      <c r="CN1684" s="284">
        <v>0</v>
      </c>
      <c r="CO1684" s="284">
        <v>0.22294453</v>
      </c>
      <c r="CP1684" s="285">
        <v>0</v>
      </c>
      <c r="CQ1684" s="284">
        <v>3.0867291000000001E-4</v>
      </c>
      <c r="CR1684" s="284">
        <v>0</v>
      </c>
      <c r="CS1684" s="284">
        <v>0</v>
      </c>
      <c r="CT1684" s="284">
        <v>2.1100046E-5</v>
      </c>
      <c r="CU1684" s="284">
        <v>0</v>
      </c>
      <c r="CV1684" s="284">
        <v>0</v>
      </c>
      <c r="CW1684" s="284">
        <v>0</v>
      </c>
      <c r="CX1684"/>
      <c r="CY1684"/>
      <c r="CZ1684"/>
      <c r="DA1684"/>
      <c r="DB1684" s="212"/>
      <c r="DC1684" s="48"/>
      <c r="DD1684" s="48"/>
      <c r="DE1684" s="48"/>
      <c r="DF1684" s="48"/>
      <c r="DG1684" s="48"/>
      <c r="DH1684" s="48"/>
      <c r="DI1684" s="48"/>
      <c r="DJ1684" s="48"/>
      <c r="DK1684" s="48"/>
      <c r="DL1684" s="48"/>
    </row>
    <row r="1685" spans="1:116" ht="14.4">
      <c r="A1685" t="s">
        <v>3057</v>
      </c>
      <c r="B1685" s="188" t="s">
        <v>1381</v>
      </c>
      <c r="C1685" s="151" t="str">
        <f t="shared" si="390"/>
        <v>B.046.08.127</v>
      </c>
      <c r="D1685" s="54" t="s">
        <v>1382</v>
      </c>
      <c r="E1685" s="150" t="s">
        <v>440</v>
      </c>
      <c r="F1685" s="153" t="str">
        <f t="shared" si="391"/>
        <v>Electricity Montana production</v>
      </c>
      <c r="G1685" s="154">
        <f t="shared" si="392"/>
        <v>0.16211499333333335</v>
      </c>
      <c r="H1685"/>
      <c r="I1685"/>
      <c r="J1685" s="227">
        <f t="shared" si="398"/>
        <v>2.7332754088E-2</v>
      </c>
      <c r="K1685"/>
      <c r="L1685" s="280">
        <f t="shared" si="399"/>
        <v>9.1858030800000007E-4</v>
      </c>
      <c r="M1685" s="280">
        <f t="shared" si="400"/>
        <v>1.97744022E-3</v>
      </c>
      <c r="N1685" s="281">
        <f t="shared" si="401"/>
        <v>1.1948455999999999E-4</v>
      </c>
      <c r="O1685" s="280">
        <v>2.4317248999999999E-2</v>
      </c>
      <c r="P1685" s="219">
        <v>9.7710392000000001E-4</v>
      </c>
      <c r="Q1685" s="219">
        <v>1.0003363E-3</v>
      </c>
      <c r="R1685" s="219">
        <v>8.6651111000000003E-4</v>
      </c>
      <c r="S1685" s="286">
        <v>5.2069198000000001E-5</v>
      </c>
      <c r="T1685" s="219">
        <v>0</v>
      </c>
      <c r="U1685" s="219">
        <v>0</v>
      </c>
      <c r="V1685" s="219">
        <v>0</v>
      </c>
      <c r="W1685" s="286">
        <v>1.1948455999999999E-4</v>
      </c>
      <c r="X1685" s="219">
        <v>0</v>
      </c>
      <c r="Y1685" s="219">
        <v>0</v>
      </c>
      <c r="Z1685" s="219">
        <v>0</v>
      </c>
      <c r="AA1685" s="219">
        <v>0</v>
      </c>
      <c r="AB1685" s="219">
        <v>0</v>
      </c>
      <c r="AC1685"/>
      <c r="AD1685" s="227">
        <f t="shared" si="393"/>
        <v>2.4317248999999999E-2</v>
      </c>
      <c r="AE1685" s="227">
        <f t="shared" si="394"/>
        <v>2.8960205280000001E-3</v>
      </c>
      <c r="AF1685" s="227">
        <f t="shared" si="395"/>
        <v>1.97744022E-3</v>
      </c>
      <c r="AG1685" s="227">
        <f t="shared" si="396"/>
        <v>1.97744022E-3</v>
      </c>
      <c r="AH1685" s="227">
        <f t="shared" si="397"/>
        <v>1.1948455999999999E-4</v>
      </c>
      <c r="AI1685"/>
      <c r="AJ1685">
        <v>2.1806942999999999</v>
      </c>
      <c r="AK1685" s="155">
        <v>1.6409965</v>
      </c>
      <c r="AL1685" s="155">
        <v>0</v>
      </c>
      <c r="AM1685" s="155">
        <v>0</v>
      </c>
      <c r="AN1685" s="155">
        <v>1.0510073E-3</v>
      </c>
      <c r="AO1685" s="155">
        <v>0.19604515</v>
      </c>
      <c r="AP1685" s="155">
        <v>0.34260165999999997</v>
      </c>
      <c r="AQ1685"/>
      <c r="AR1685" s="156">
        <v>2.9783270999999998E-3</v>
      </c>
      <c r="AS1685" s="156">
        <v>2.8193839999999999E-3</v>
      </c>
      <c r="AT1685" s="156">
        <v>1.2976493000000001E-4</v>
      </c>
      <c r="AU1685" s="156">
        <v>2.9178191E-5</v>
      </c>
      <c r="AV1685" s="282">
        <f t="shared" si="387"/>
        <v>1.6902781623199999E-7</v>
      </c>
      <c r="AW1685" s="282">
        <f t="shared" si="388"/>
        <v>4.7989988949700004E-10</v>
      </c>
      <c r="AX1685" s="283">
        <f t="shared" si="389"/>
        <v>4.0865814415000003E-3</v>
      </c>
      <c r="AY1685" s="157">
        <v>1.5044271E-7</v>
      </c>
      <c r="AZ1685" s="157">
        <v>4.5392198E-10</v>
      </c>
      <c r="BA1685" s="157">
        <v>1.2401796999999999E-14</v>
      </c>
      <c r="BB1685" s="157">
        <v>0</v>
      </c>
      <c r="BC1685" s="157">
        <v>0</v>
      </c>
      <c r="BD1685" s="157">
        <v>2.3220232E-11</v>
      </c>
      <c r="BE1685" s="157">
        <v>1.8561886000000001E-8</v>
      </c>
      <c r="BF1685" s="157">
        <v>5.2953457000000004E-12</v>
      </c>
      <c r="BG1685" s="157">
        <v>2.0670162000000001E-11</v>
      </c>
      <c r="BH1685" s="157">
        <v>0</v>
      </c>
      <c r="BI1685" s="157">
        <v>0</v>
      </c>
      <c r="BJ1685" s="157">
        <v>0</v>
      </c>
      <c r="BK1685" s="157">
        <v>0</v>
      </c>
      <c r="BL1685" s="157">
        <v>0</v>
      </c>
      <c r="BM1685" s="157">
        <v>0</v>
      </c>
      <c r="BN1685" s="157">
        <v>0</v>
      </c>
      <c r="BO1685" s="157">
        <v>0</v>
      </c>
      <c r="BP1685" s="157">
        <v>4.5802415E-6</v>
      </c>
      <c r="BQ1685" s="157">
        <v>4.0820012000000001E-3</v>
      </c>
      <c r="BR1685" s="157">
        <v>0</v>
      </c>
      <c r="BS1685" s="157">
        <v>0</v>
      </c>
      <c r="BT1685" s="157">
        <v>0</v>
      </c>
      <c r="BU1685"/>
      <c r="BV1685" s="155">
        <v>6.9794027999999996E-6</v>
      </c>
      <c r="BW1685" s="155">
        <v>1.4250634000000001E-7</v>
      </c>
      <c r="BX1685" s="155">
        <v>4.5201961000000002E-6</v>
      </c>
      <c r="BY1685" s="155">
        <v>4.1253481999999999E-10</v>
      </c>
      <c r="BZ1685" s="155">
        <v>1.6399348E-7</v>
      </c>
      <c r="CA1685" s="155">
        <v>0</v>
      </c>
      <c r="CB1685" s="155">
        <v>0</v>
      </c>
      <c r="CC1685" s="155">
        <v>0</v>
      </c>
      <c r="CD1685" s="155">
        <v>0</v>
      </c>
      <c r="CE1685" s="155">
        <v>1.2584444E-9</v>
      </c>
      <c r="CF1685" s="155">
        <v>0</v>
      </c>
      <c r="CG1685" s="155">
        <v>0</v>
      </c>
      <c r="CH1685" s="155">
        <v>0</v>
      </c>
      <c r="CI1685" s="155">
        <v>1.7488884E-7</v>
      </c>
      <c r="CJ1685" s="155">
        <v>1.9761468999999999E-6</v>
      </c>
      <c r="CK1685" s="155">
        <v>1.5152125000000001E-13</v>
      </c>
      <c r="CL1685" s="155">
        <v>0</v>
      </c>
      <c r="CM1685"/>
      <c r="CN1685" s="284">
        <v>0</v>
      </c>
      <c r="CO1685" s="284">
        <v>0.16211498999999999</v>
      </c>
      <c r="CP1685" s="285">
        <v>0</v>
      </c>
      <c r="CQ1685" s="284">
        <v>9.7500766E-5</v>
      </c>
      <c r="CR1685" s="284">
        <v>0</v>
      </c>
      <c r="CS1685" s="284">
        <v>0</v>
      </c>
      <c r="CT1685" s="284">
        <v>7.2568627999999997E-6</v>
      </c>
      <c r="CU1685" s="284">
        <v>0</v>
      </c>
      <c r="CV1685" s="284">
        <v>0</v>
      </c>
      <c r="CW1685" s="284">
        <v>0</v>
      </c>
      <c r="CX1685"/>
      <c r="CY1685"/>
      <c r="CZ1685"/>
      <c r="DA1685"/>
      <c r="DB1685" s="212"/>
      <c r="DC1685" s="48"/>
      <c r="DD1685" s="48"/>
      <c r="DE1685" s="48"/>
      <c r="DF1685" s="48"/>
      <c r="DG1685" s="48"/>
      <c r="DH1685" s="48"/>
      <c r="DI1685" s="48"/>
      <c r="DJ1685" s="48"/>
      <c r="DK1685" s="48"/>
      <c r="DL1685" s="48"/>
    </row>
    <row r="1686" spans="1:116" ht="14.4">
      <c r="A1686" t="s">
        <v>3058</v>
      </c>
      <c r="B1686" s="188" t="s">
        <v>1381</v>
      </c>
      <c r="C1686" s="151" t="str">
        <f t="shared" si="390"/>
        <v>B.046.08.128</v>
      </c>
      <c r="D1686" s="54" t="s">
        <v>1382</v>
      </c>
      <c r="E1686" s="150" t="s">
        <v>440</v>
      </c>
      <c r="F1686" s="153" t="str">
        <f t="shared" si="391"/>
        <v>Electricity Nebraska production</v>
      </c>
      <c r="G1686" s="154">
        <f t="shared" si="392"/>
        <v>0.15909800666666665</v>
      </c>
      <c r="H1686"/>
      <c r="I1686"/>
      <c r="J1686" s="227">
        <f t="shared" si="398"/>
        <v>3.3594904230999999E-2</v>
      </c>
      <c r="K1686"/>
      <c r="L1686" s="280">
        <f t="shared" si="399"/>
        <v>9.9486587000000015E-4</v>
      </c>
      <c r="M1686" s="280">
        <f t="shared" si="400"/>
        <v>4.0715291000000004E-3</v>
      </c>
      <c r="N1686" s="281">
        <f t="shared" si="401"/>
        <v>4.6638082610000004E-3</v>
      </c>
      <c r="O1686" s="280">
        <v>2.3864700999999999E-2</v>
      </c>
      <c r="P1686" s="219">
        <v>2.9832956000000002E-3</v>
      </c>
      <c r="Q1686" s="219">
        <v>1.0882335E-3</v>
      </c>
      <c r="R1686" s="219">
        <v>9.4162791000000005E-4</v>
      </c>
      <c r="S1686" s="286">
        <v>5.3237959999999998E-5</v>
      </c>
      <c r="T1686" s="219">
        <v>0</v>
      </c>
      <c r="U1686" s="219">
        <v>0</v>
      </c>
      <c r="V1686" s="219">
        <v>0</v>
      </c>
      <c r="W1686" s="286">
        <v>9.7698161000000006E-5</v>
      </c>
      <c r="X1686" s="219">
        <v>0</v>
      </c>
      <c r="Y1686" s="219">
        <v>4.5661101000000004E-3</v>
      </c>
      <c r="Z1686" s="219">
        <v>0</v>
      </c>
      <c r="AA1686" s="219">
        <v>0</v>
      </c>
      <c r="AB1686" s="219">
        <v>0</v>
      </c>
      <c r="AC1686"/>
      <c r="AD1686" s="227">
        <f t="shared" si="393"/>
        <v>2.3864700999999999E-2</v>
      </c>
      <c r="AE1686" s="227">
        <f t="shared" si="394"/>
        <v>5.0663949700000006E-3</v>
      </c>
      <c r="AF1686" s="227">
        <f t="shared" si="395"/>
        <v>4.0715291000000004E-3</v>
      </c>
      <c r="AG1686" s="227">
        <f t="shared" si="396"/>
        <v>4.0715291000000004E-3</v>
      </c>
      <c r="AH1686" s="227">
        <f t="shared" si="397"/>
        <v>4.6638082610000004E-3</v>
      </c>
      <c r="AI1686"/>
      <c r="AJ1686">
        <v>2.6335193000000001</v>
      </c>
      <c r="AK1686" s="155">
        <v>1.6446641</v>
      </c>
      <c r="AL1686" s="155">
        <v>0.63261297999999999</v>
      </c>
      <c r="AM1686" s="155">
        <v>0</v>
      </c>
      <c r="AN1686" s="155">
        <v>6.4971383999999997E-3</v>
      </c>
      <c r="AO1686" s="155">
        <v>0.31915204000000003</v>
      </c>
      <c r="AP1686" s="155">
        <v>3.0592988000000002E-2</v>
      </c>
      <c r="AQ1686"/>
      <c r="AR1686" s="156">
        <v>3.5452191000000001E-3</v>
      </c>
      <c r="AS1686" s="156">
        <v>3.3807484E-3</v>
      </c>
      <c r="AT1686" s="156">
        <v>1.3908055E-4</v>
      </c>
      <c r="AU1686" s="156">
        <v>2.5390180000000002E-5</v>
      </c>
      <c r="AV1686" s="282">
        <f t="shared" ref="AV1686:AV1798" si="402">AY1686+BB1686+BC1686+BD1686+BE1686+BM1686+BN1686+BR1686</f>
        <v>2.0268275716600002E-7</v>
      </c>
      <c r="AW1686" s="282">
        <f t="shared" ref="AW1686:AW1798" si="403">AZ1686+BA1686+BF1686+BG1686+BH1686+BI1686+BJ1686+BK1686+BL1686+BO1686+BS1686+BT1686</f>
        <v>5.1435116379799997E-10</v>
      </c>
      <c r="AX1686" s="283">
        <f t="shared" ref="AX1686:AX1798" si="404">BP1686+BQ1686</f>
        <v>3.5560476490000001E-3</v>
      </c>
      <c r="AY1686" s="157">
        <v>1.4764295E-7</v>
      </c>
      <c r="AZ1686" s="157">
        <v>4.4547442000000001E-10</v>
      </c>
      <c r="BA1686" s="157">
        <v>1.2170998E-14</v>
      </c>
      <c r="BB1686" s="157">
        <v>0</v>
      </c>
      <c r="BC1686" s="157">
        <v>0</v>
      </c>
      <c r="BD1686" s="157">
        <v>2.5233165999999999E-11</v>
      </c>
      <c r="BE1686" s="157">
        <v>5.5014574000000003E-8</v>
      </c>
      <c r="BF1686" s="157">
        <v>5.7543927999999997E-12</v>
      </c>
      <c r="BG1686" s="157">
        <v>6.3110180000000003E-11</v>
      </c>
      <c r="BH1686" s="157">
        <v>0</v>
      </c>
      <c r="BI1686" s="157">
        <v>0</v>
      </c>
      <c r="BJ1686" s="157">
        <v>0</v>
      </c>
      <c r="BK1686" s="157">
        <v>0</v>
      </c>
      <c r="BL1686" s="157">
        <v>0</v>
      </c>
      <c r="BM1686" s="157">
        <v>0</v>
      </c>
      <c r="BN1686" s="157">
        <v>0</v>
      </c>
      <c r="BO1686" s="157">
        <v>0</v>
      </c>
      <c r="BP1686" s="157">
        <v>1.0331049000000001E-5</v>
      </c>
      <c r="BQ1686" s="157">
        <v>3.5457166000000002E-3</v>
      </c>
      <c r="BR1686" s="157">
        <v>0</v>
      </c>
      <c r="BS1686" s="157">
        <v>0</v>
      </c>
      <c r="BT1686" s="157">
        <v>0</v>
      </c>
      <c r="BU1686"/>
      <c r="BV1686" s="155">
        <v>8.2777565999999999E-6</v>
      </c>
      <c r="BW1686" s="155">
        <v>4.3510065E-7</v>
      </c>
      <c r="BX1686" s="155">
        <v>4.4360745999999999E-6</v>
      </c>
      <c r="BY1686" s="155">
        <v>4.4829696999999999E-10</v>
      </c>
      <c r="BZ1686" s="155">
        <v>4.0605960999999999E-7</v>
      </c>
      <c r="CA1686" s="155">
        <v>0</v>
      </c>
      <c r="CB1686" s="155">
        <v>0</v>
      </c>
      <c r="CC1686" s="155">
        <v>0</v>
      </c>
      <c r="CD1686" s="155">
        <v>0</v>
      </c>
      <c r="CE1686" s="155">
        <v>1.3675375E-9</v>
      </c>
      <c r="CF1686" s="155">
        <v>0</v>
      </c>
      <c r="CG1686" s="155">
        <v>0</v>
      </c>
      <c r="CH1686" s="155">
        <v>0</v>
      </c>
      <c r="CI1686" s="155">
        <v>2.0824104999999999E-7</v>
      </c>
      <c r="CJ1686" s="155">
        <v>2.7904648E-6</v>
      </c>
      <c r="CK1686" s="155">
        <v>1.2389339E-13</v>
      </c>
      <c r="CL1686" s="155">
        <v>0</v>
      </c>
      <c r="CM1686"/>
      <c r="CN1686" s="284">
        <v>0</v>
      </c>
      <c r="CO1686" s="284">
        <v>0.15909801000000001</v>
      </c>
      <c r="CP1686" s="285">
        <v>0</v>
      </c>
      <c r="CQ1686" s="284">
        <v>2.9768953000000001E-4</v>
      </c>
      <c r="CR1686" s="284">
        <v>0</v>
      </c>
      <c r="CS1686" s="284">
        <v>0</v>
      </c>
      <c r="CT1686" s="284">
        <v>1.9519765E-5</v>
      </c>
      <c r="CU1686" s="284">
        <v>0</v>
      </c>
      <c r="CV1686" s="284">
        <v>0</v>
      </c>
      <c r="CW1686" s="284">
        <v>0</v>
      </c>
      <c r="CX1686"/>
      <c r="CY1686"/>
      <c r="CZ1686"/>
      <c r="DA1686"/>
      <c r="DB1686" s="212"/>
      <c r="DC1686" s="48"/>
      <c r="DD1686" s="48"/>
      <c r="DE1686" s="48"/>
      <c r="DF1686" s="48"/>
      <c r="DG1686" s="48"/>
      <c r="DH1686" s="48"/>
      <c r="DI1686" s="48"/>
      <c r="DJ1686" s="48"/>
      <c r="DK1686" s="48"/>
      <c r="DL1686" s="48"/>
    </row>
    <row r="1687" spans="1:116" ht="14.4">
      <c r="A1687" t="s">
        <v>3059</v>
      </c>
      <c r="B1687" s="188" t="s">
        <v>1381</v>
      </c>
      <c r="C1687" s="151" t="str">
        <f t="shared" si="390"/>
        <v>B.046.08.129</v>
      </c>
      <c r="D1687" s="54" t="s">
        <v>1382</v>
      </c>
      <c r="E1687" s="150" t="s">
        <v>440</v>
      </c>
      <c r="F1687" s="153" t="str">
        <f t="shared" si="391"/>
        <v>Electricity Nevada production</v>
      </c>
      <c r="G1687" s="154">
        <f t="shared" si="392"/>
        <v>0.1280261</v>
      </c>
      <c r="H1687"/>
      <c r="I1687"/>
      <c r="J1687" s="227">
        <f t="shared" si="398"/>
        <v>2.2555088530999998E-2</v>
      </c>
      <c r="K1687"/>
      <c r="L1687" s="280">
        <f t="shared" si="399"/>
        <v>1.35222085E-3</v>
      </c>
      <c r="M1687" s="280">
        <f t="shared" si="400"/>
        <v>1.9260205200000002E-3</v>
      </c>
      <c r="N1687" s="281">
        <f t="shared" si="401"/>
        <v>7.2932161000000006E-5</v>
      </c>
      <c r="O1687" s="280">
        <v>1.9203914999999998E-2</v>
      </c>
      <c r="P1687" s="219">
        <v>6.6174161999999999E-4</v>
      </c>
      <c r="Q1687" s="219">
        <v>1.2642789000000001E-3</v>
      </c>
      <c r="R1687" s="219">
        <v>1.2045786E-3</v>
      </c>
      <c r="S1687" s="219">
        <v>1.4764225E-4</v>
      </c>
      <c r="T1687" s="219">
        <v>0</v>
      </c>
      <c r="U1687" s="219">
        <v>0</v>
      </c>
      <c r="V1687" s="219">
        <v>0</v>
      </c>
      <c r="W1687" s="286">
        <v>7.2932161000000006E-5</v>
      </c>
      <c r="X1687" s="219">
        <v>0</v>
      </c>
      <c r="Y1687" s="219">
        <v>0</v>
      </c>
      <c r="Z1687" s="219">
        <v>0</v>
      </c>
      <c r="AA1687" s="219">
        <v>0</v>
      </c>
      <c r="AB1687" s="219">
        <v>0</v>
      </c>
      <c r="AC1687"/>
      <c r="AD1687" s="227">
        <f t="shared" si="393"/>
        <v>1.9203914999999998E-2</v>
      </c>
      <c r="AE1687" s="227">
        <f t="shared" si="394"/>
        <v>3.2782413699999997E-3</v>
      </c>
      <c r="AF1687" s="227">
        <f t="shared" si="395"/>
        <v>1.9260205200000002E-3</v>
      </c>
      <c r="AG1687" s="227">
        <f t="shared" si="396"/>
        <v>1.9260205200000002E-3</v>
      </c>
      <c r="AH1687" s="227">
        <f t="shared" si="397"/>
        <v>7.2932161000000006E-5</v>
      </c>
      <c r="AI1687"/>
      <c r="AJ1687">
        <v>2.0781811000000001</v>
      </c>
      <c r="AK1687" s="155">
        <v>1.6859131999999999</v>
      </c>
      <c r="AL1687" s="155">
        <v>0</v>
      </c>
      <c r="AM1687" s="155">
        <v>0</v>
      </c>
      <c r="AN1687" s="155">
        <v>4.5878778999999996E-3</v>
      </c>
      <c r="AO1687" s="155">
        <v>0.35444092999999999</v>
      </c>
      <c r="AP1687" s="155">
        <v>3.3239075E-2</v>
      </c>
      <c r="AQ1687"/>
      <c r="AR1687" s="156">
        <v>2.4114703999999999E-3</v>
      </c>
      <c r="AS1687" s="156">
        <v>2.2213464E-3</v>
      </c>
      <c r="AT1687" s="156">
        <v>1.0270955000000001E-4</v>
      </c>
      <c r="AU1687" s="156">
        <v>8.7414383000000001E-5</v>
      </c>
      <c r="AV1687" s="282">
        <f t="shared" si="402"/>
        <v>1.3317424355800001E-7</v>
      </c>
      <c r="AW1687" s="282">
        <f t="shared" si="403"/>
        <v>3.7984302279690002E-10</v>
      </c>
      <c r="AX1687" s="283">
        <f t="shared" si="404"/>
        <v>1.2242910732799999E-2</v>
      </c>
      <c r="AY1687" s="157">
        <v>1.1880822E-7</v>
      </c>
      <c r="AZ1687" s="157">
        <v>3.5847309000000002E-10</v>
      </c>
      <c r="BA1687" s="157">
        <v>9.7939969E-15</v>
      </c>
      <c r="BB1687" s="157">
        <v>0</v>
      </c>
      <c r="BC1687" s="157">
        <v>0</v>
      </c>
      <c r="BD1687" s="157">
        <v>3.2279558000000001E-11</v>
      </c>
      <c r="BE1687" s="157">
        <v>1.4333744000000001E-8</v>
      </c>
      <c r="BF1687" s="157">
        <v>7.3613138E-12</v>
      </c>
      <c r="BG1687" s="157">
        <v>1.3998825E-11</v>
      </c>
      <c r="BH1687" s="157">
        <v>0</v>
      </c>
      <c r="BI1687" s="157">
        <v>0</v>
      </c>
      <c r="BJ1687" s="157">
        <v>0</v>
      </c>
      <c r="BK1687" s="157">
        <v>0</v>
      </c>
      <c r="BL1687" s="157">
        <v>0</v>
      </c>
      <c r="BM1687" s="157">
        <v>0</v>
      </c>
      <c r="BN1687" s="157">
        <v>0</v>
      </c>
      <c r="BO1687" s="157">
        <v>0</v>
      </c>
      <c r="BP1687" s="157">
        <v>2.7957328000000002E-6</v>
      </c>
      <c r="BQ1687" s="157">
        <v>1.2240114999999999E-2</v>
      </c>
      <c r="BR1687" s="157">
        <v>0</v>
      </c>
      <c r="BS1687" s="157">
        <v>0</v>
      </c>
      <c r="BT1687" s="157">
        <v>0</v>
      </c>
      <c r="BU1687"/>
      <c r="BV1687" s="155">
        <v>6.0700143000000001E-6</v>
      </c>
      <c r="BW1687" s="155">
        <v>9.6512127999999999E-8</v>
      </c>
      <c r="BX1687" s="155">
        <v>3.5697074000000001E-6</v>
      </c>
      <c r="BY1687" s="155">
        <v>5.7348442999999995E-10</v>
      </c>
      <c r="BZ1687" s="155">
        <v>2.1165201E-7</v>
      </c>
      <c r="CA1687" s="155">
        <v>0</v>
      </c>
      <c r="CB1687" s="155">
        <v>0</v>
      </c>
      <c r="CC1687" s="155">
        <v>0</v>
      </c>
      <c r="CD1687" s="155">
        <v>0</v>
      </c>
      <c r="CE1687" s="155">
        <v>1.7494238999999999E-9</v>
      </c>
      <c r="CF1687" s="155">
        <v>0</v>
      </c>
      <c r="CG1687" s="155">
        <v>0</v>
      </c>
      <c r="CH1687" s="155">
        <v>0</v>
      </c>
      <c r="CI1687" s="155">
        <v>2.3652665000000001E-7</v>
      </c>
      <c r="CJ1687" s="155">
        <v>1.9532931E-6</v>
      </c>
      <c r="CK1687" s="155">
        <v>9.2487031999999997E-14</v>
      </c>
      <c r="CL1687" s="155">
        <v>0</v>
      </c>
      <c r="CM1687"/>
      <c r="CN1687" s="284">
        <v>0</v>
      </c>
      <c r="CO1687" s="284">
        <v>0.1280261</v>
      </c>
      <c r="CP1687" s="285">
        <v>0</v>
      </c>
      <c r="CQ1687" s="284">
        <v>6.6032191999999999E-5</v>
      </c>
      <c r="CR1687" s="284">
        <v>0</v>
      </c>
      <c r="CS1687" s="284">
        <v>0</v>
      </c>
      <c r="CT1687" s="284">
        <v>7.7171516000000002E-6</v>
      </c>
      <c r="CU1687" s="284">
        <v>0</v>
      </c>
      <c r="CV1687" s="284">
        <v>0</v>
      </c>
      <c r="CW1687" s="284">
        <v>0</v>
      </c>
      <c r="CX1687"/>
      <c r="CY1687"/>
      <c r="CZ1687"/>
      <c r="DA1687"/>
      <c r="DB1687" s="212"/>
      <c r="DC1687" s="48"/>
      <c r="DD1687" s="48"/>
      <c r="DE1687" s="48"/>
      <c r="DF1687" s="48"/>
      <c r="DG1687" s="48"/>
      <c r="DH1687" s="48"/>
      <c r="DI1687" s="48"/>
      <c r="DJ1687" s="48"/>
      <c r="DK1687" s="48"/>
      <c r="DL1687" s="48"/>
    </row>
    <row r="1688" spans="1:116" ht="14.4">
      <c r="A1688" t="s">
        <v>3060</v>
      </c>
      <c r="B1688" s="188" t="s">
        <v>1381</v>
      </c>
      <c r="C1688" s="151" t="str">
        <f t="shared" si="390"/>
        <v>B.046.08.130</v>
      </c>
      <c r="D1688" s="54" t="s">
        <v>1382</v>
      </c>
      <c r="E1688" s="150" t="s">
        <v>440</v>
      </c>
      <c r="F1688" s="153" t="str">
        <f t="shared" si="391"/>
        <v>Electricity New Hampshire production</v>
      </c>
      <c r="G1688" s="154">
        <f t="shared" si="392"/>
        <v>5.4725624666666667E-2</v>
      </c>
      <c r="H1688"/>
      <c r="I1688"/>
      <c r="J1688" s="227">
        <f t="shared" si="398"/>
        <v>2.5101523004999998E-2</v>
      </c>
      <c r="K1688"/>
      <c r="L1688" s="280">
        <f t="shared" si="399"/>
        <v>7.9502723999999993E-4</v>
      </c>
      <c r="M1688" s="280">
        <f t="shared" si="400"/>
        <v>1.37672823E-3</v>
      </c>
      <c r="N1688" s="281">
        <f t="shared" si="401"/>
        <v>1.4720923835E-2</v>
      </c>
      <c r="O1688" s="280">
        <v>8.2088436999999993E-3</v>
      </c>
      <c r="P1688" s="219">
        <v>6.5750550000000002E-4</v>
      </c>
      <c r="Q1688" s="219">
        <v>7.1922272999999995E-4</v>
      </c>
      <c r="R1688" s="219">
        <v>6.6657863999999996E-4</v>
      </c>
      <c r="S1688" s="219">
        <v>1.2844859999999999E-4</v>
      </c>
      <c r="T1688" s="219">
        <v>0</v>
      </c>
      <c r="U1688" s="219">
        <v>0</v>
      </c>
      <c r="V1688" s="219">
        <v>0</v>
      </c>
      <c r="W1688" s="286">
        <v>2.6827835E-5</v>
      </c>
      <c r="X1688" s="219">
        <v>0</v>
      </c>
      <c r="Y1688" s="219">
        <v>1.4694096E-2</v>
      </c>
      <c r="Z1688" s="219">
        <v>0</v>
      </c>
      <c r="AA1688" s="219">
        <v>0</v>
      </c>
      <c r="AB1688" s="219">
        <v>0</v>
      </c>
      <c r="AC1688"/>
      <c r="AD1688" s="227">
        <f t="shared" si="393"/>
        <v>8.2088436999999993E-3</v>
      </c>
      <c r="AE1688" s="227">
        <f t="shared" si="394"/>
        <v>2.1717554699999999E-3</v>
      </c>
      <c r="AF1688" s="227">
        <f t="shared" si="395"/>
        <v>1.37672823E-3</v>
      </c>
      <c r="AG1688" s="227">
        <f t="shared" si="396"/>
        <v>1.37672823E-3</v>
      </c>
      <c r="AH1688" s="227">
        <f t="shared" si="397"/>
        <v>1.4720923835E-2</v>
      </c>
      <c r="AI1688"/>
      <c r="AJ1688">
        <v>3.0208229000000002</v>
      </c>
      <c r="AK1688" s="155">
        <v>0.69981484999999999</v>
      </c>
      <c r="AL1688" s="155">
        <v>2.0357976</v>
      </c>
      <c r="AM1688" s="155">
        <v>0</v>
      </c>
      <c r="AN1688" s="155">
        <v>0.1565135</v>
      </c>
      <c r="AO1688" s="155">
        <v>2.9092891999999999E-2</v>
      </c>
      <c r="AP1688" s="155">
        <v>9.9604050999999999E-2</v>
      </c>
      <c r="AQ1688"/>
      <c r="AR1688" s="156">
        <v>1.1647382999999999E-3</v>
      </c>
      <c r="AS1688" s="156">
        <v>1.0801799E-3</v>
      </c>
      <c r="AT1688" s="156">
        <v>4.6297532000000003E-5</v>
      </c>
      <c r="AU1688" s="156">
        <v>3.8260874E-5</v>
      </c>
      <c r="AV1688" s="282">
        <f t="shared" si="402"/>
        <v>6.4758985565000003E-8</v>
      </c>
      <c r="AW1688" s="282">
        <f t="shared" si="403"/>
        <v>1.712186846103E-10</v>
      </c>
      <c r="AX1688" s="283">
        <f t="shared" si="404"/>
        <v>5.3586659069999997E-3</v>
      </c>
      <c r="AY1688" s="157">
        <v>5.0785379E-8</v>
      </c>
      <c r="AZ1688" s="157">
        <v>1.5323175000000001E-10</v>
      </c>
      <c r="BA1688" s="157">
        <v>4.1865103000000002E-15</v>
      </c>
      <c r="BB1688" s="157">
        <v>0</v>
      </c>
      <c r="BC1688" s="157">
        <v>0</v>
      </c>
      <c r="BD1688" s="157">
        <v>1.7862565000000001E-11</v>
      </c>
      <c r="BE1688" s="157">
        <v>1.3955744E-8</v>
      </c>
      <c r="BF1688" s="157">
        <v>4.0735361000000002E-12</v>
      </c>
      <c r="BG1688" s="157">
        <v>1.3909211999999999E-11</v>
      </c>
      <c r="BH1688" s="157">
        <v>0</v>
      </c>
      <c r="BI1688" s="157">
        <v>0</v>
      </c>
      <c r="BJ1688" s="157">
        <v>0</v>
      </c>
      <c r="BK1688" s="157">
        <v>0</v>
      </c>
      <c r="BL1688" s="157">
        <v>0</v>
      </c>
      <c r="BM1688" s="157">
        <v>0</v>
      </c>
      <c r="BN1688" s="157">
        <v>0</v>
      </c>
      <c r="BO1688" s="157">
        <v>0</v>
      </c>
      <c r="BP1688" s="157">
        <v>2.2222506999999999E-5</v>
      </c>
      <c r="BQ1688" s="157">
        <v>5.3364433999999999E-3</v>
      </c>
      <c r="BR1688" s="157">
        <v>0</v>
      </c>
      <c r="BS1688" s="157">
        <v>0</v>
      </c>
      <c r="BT1688" s="157">
        <v>0</v>
      </c>
      <c r="BU1688"/>
      <c r="BV1688" s="155">
        <v>5.3657257999999997E-6</v>
      </c>
      <c r="BW1688" s="155">
        <v>9.5894308999999994E-8</v>
      </c>
      <c r="BX1688" s="155">
        <v>1.5258956E-6</v>
      </c>
      <c r="BY1688" s="155">
        <v>3.1734954000000001E-10</v>
      </c>
      <c r="BZ1688" s="155">
        <v>1.9396322999999999E-7</v>
      </c>
      <c r="CA1688" s="155">
        <v>0</v>
      </c>
      <c r="CB1688" s="155">
        <v>0</v>
      </c>
      <c r="CC1688" s="155">
        <v>0</v>
      </c>
      <c r="CD1688" s="155">
        <v>0</v>
      </c>
      <c r="CE1688" s="155">
        <v>9.6808011999999995E-10</v>
      </c>
      <c r="CF1688" s="155">
        <v>0</v>
      </c>
      <c r="CG1688" s="155">
        <v>0</v>
      </c>
      <c r="CH1688" s="155">
        <v>0</v>
      </c>
      <c r="CI1688" s="155">
        <v>1.3364492999999999E-7</v>
      </c>
      <c r="CJ1688" s="155">
        <v>3.4150422000000001E-6</v>
      </c>
      <c r="CK1688" s="155">
        <v>3.4021024000000002E-14</v>
      </c>
      <c r="CL1688" s="155">
        <v>0</v>
      </c>
      <c r="CM1688"/>
      <c r="CN1688" s="284">
        <v>0</v>
      </c>
      <c r="CO1688" s="284">
        <v>5.4725624E-2</v>
      </c>
      <c r="CP1688" s="285">
        <v>0</v>
      </c>
      <c r="CQ1688" s="284">
        <v>6.5609489999999995E-5</v>
      </c>
      <c r="CR1688" s="284">
        <v>0</v>
      </c>
      <c r="CS1688" s="284">
        <v>0</v>
      </c>
      <c r="CT1688" s="284">
        <v>7.2126751000000003E-6</v>
      </c>
      <c r="CU1688" s="284">
        <v>0</v>
      </c>
      <c r="CV1688" s="284">
        <v>0</v>
      </c>
      <c r="CW1688" s="284">
        <v>0</v>
      </c>
      <c r="CX1688"/>
      <c r="CY1688"/>
      <c r="CZ1688"/>
      <c r="DA1688"/>
      <c r="DB1688" s="212"/>
      <c r="DC1688" s="48"/>
      <c r="DD1688" s="48"/>
      <c r="DE1688" s="48"/>
      <c r="DF1688" s="48"/>
      <c r="DG1688" s="48"/>
      <c r="DH1688" s="48"/>
      <c r="DI1688" s="48"/>
      <c r="DJ1688" s="48"/>
      <c r="DK1688" s="48"/>
      <c r="DL1688" s="48"/>
    </row>
    <row r="1689" spans="1:116" ht="14.4">
      <c r="A1689" t="s">
        <v>3061</v>
      </c>
      <c r="B1689" s="188" t="s">
        <v>1381</v>
      </c>
      <c r="C1689" s="151" t="str">
        <f t="shared" si="390"/>
        <v>B.046.08.131</v>
      </c>
      <c r="D1689" s="54" t="s">
        <v>1382</v>
      </c>
      <c r="E1689" s="150" t="s">
        <v>440</v>
      </c>
      <c r="F1689" s="153" t="str">
        <f t="shared" si="391"/>
        <v>Electricity New Jersey production</v>
      </c>
      <c r="G1689" s="154">
        <f t="shared" si="392"/>
        <v>0.10502428666666667</v>
      </c>
      <c r="H1689"/>
      <c r="I1689"/>
      <c r="J1689" s="227">
        <f t="shared" si="398"/>
        <v>3.01735610757E-2</v>
      </c>
      <c r="K1689"/>
      <c r="L1689" s="280">
        <f t="shared" si="399"/>
        <v>1.09766056E-3</v>
      </c>
      <c r="M1689" s="280">
        <f t="shared" si="400"/>
        <v>1.6613316E-3</v>
      </c>
      <c r="N1689" s="281">
        <f t="shared" si="401"/>
        <v>1.1660925915699999E-2</v>
      </c>
      <c r="O1689" s="280">
        <v>1.5753643000000001E-2</v>
      </c>
      <c r="P1689" s="219">
        <v>6.6429455999999999E-4</v>
      </c>
      <c r="Q1689" s="219">
        <v>9.9703703999999994E-4</v>
      </c>
      <c r="R1689" s="219">
        <v>9.6402556000000001E-4</v>
      </c>
      <c r="S1689" s="219">
        <v>1.33635E-4</v>
      </c>
      <c r="T1689" s="219">
        <v>0</v>
      </c>
      <c r="U1689" s="219">
        <v>0</v>
      </c>
      <c r="V1689" s="219">
        <v>0</v>
      </c>
      <c r="W1689" s="286">
        <v>6.3929157E-6</v>
      </c>
      <c r="X1689" s="219">
        <v>0</v>
      </c>
      <c r="Y1689" s="219">
        <v>1.1654533E-2</v>
      </c>
      <c r="Z1689" s="219">
        <v>0</v>
      </c>
      <c r="AA1689" s="219">
        <v>0</v>
      </c>
      <c r="AB1689" s="219">
        <v>0</v>
      </c>
      <c r="AC1689"/>
      <c r="AD1689" s="227">
        <f t="shared" si="393"/>
        <v>1.5753643000000001E-2</v>
      </c>
      <c r="AE1689" s="227">
        <f t="shared" si="394"/>
        <v>2.7589921600000003E-3</v>
      </c>
      <c r="AF1689" s="227">
        <f t="shared" si="395"/>
        <v>1.6613316E-3</v>
      </c>
      <c r="AG1689" s="227">
        <f t="shared" si="396"/>
        <v>1.6613316E-3</v>
      </c>
      <c r="AH1689" s="227">
        <f t="shared" si="397"/>
        <v>1.1660925915699999E-2</v>
      </c>
      <c r="AI1689"/>
      <c r="AJ1689">
        <v>3.0151010999999999</v>
      </c>
      <c r="AK1689" s="155">
        <v>1.3549260999999999</v>
      </c>
      <c r="AL1689" s="155">
        <v>1.6146805</v>
      </c>
      <c r="AM1689" s="155">
        <v>0</v>
      </c>
      <c r="AN1689" s="155">
        <v>1.8860022000000001E-2</v>
      </c>
      <c r="AO1689" s="155">
        <v>2.6434089000000001E-2</v>
      </c>
      <c r="AP1689" s="155">
        <v>2.0038476000000001E-4</v>
      </c>
      <c r="AQ1689"/>
      <c r="AR1689" s="156">
        <v>2.0235428E-3</v>
      </c>
      <c r="AS1689" s="156">
        <v>1.8623013999999999E-3</v>
      </c>
      <c r="AT1689" s="156">
        <v>8.4911047000000003E-5</v>
      </c>
      <c r="AU1689" s="156">
        <v>7.6330344000000004E-5</v>
      </c>
      <c r="AV1689" s="282">
        <f t="shared" si="402"/>
        <v>1.11648766365E-7</v>
      </c>
      <c r="AW1689" s="282">
        <f t="shared" si="403"/>
        <v>3.1402014265809999E-10</v>
      </c>
      <c r="AX1689" s="283">
        <f t="shared" si="404"/>
        <v>1.0690524038999999E-2</v>
      </c>
      <c r="AY1689" s="157">
        <v>9.7462540000000003E-8</v>
      </c>
      <c r="AZ1689" s="157">
        <v>2.9406800999999997E-10</v>
      </c>
      <c r="BA1689" s="157">
        <v>8.0343580999999994E-15</v>
      </c>
      <c r="BB1689" s="157">
        <v>0</v>
      </c>
      <c r="BC1689" s="157">
        <v>0</v>
      </c>
      <c r="BD1689" s="157">
        <v>2.5833365E-11</v>
      </c>
      <c r="BE1689" s="157">
        <v>1.4160393E-8</v>
      </c>
      <c r="BF1689" s="157">
        <v>5.8912672999999999E-12</v>
      </c>
      <c r="BG1689" s="157">
        <v>1.4052831E-11</v>
      </c>
      <c r="BH1689" s="157">
        <v>0</v>
      </c>
      <c r="BI1689" s="157">
        <v>0</v>
      </c>
      <c r="BJ1689" s="157">
        <v>0</v>
      </c>
      <c r="BK1689" s="157">
        <v>0</v>
      </c>
      <c r="BL1689" s="157">
        <v>0</v>
      </c>
      <c r="BM1689" s="157">
        <v>0</v>
      </c>
      <c r="BN1689" s="157">
        <v>0</v>
      </c>
      <c r="BO1689" s="157">
        <v>0</v>
      </c>
      <c r="BP1689" s="157">
        <v>1.7055038999999999E-5</v>
      </c>
      <c r="BQ1689" s="157">
        <v>1.0673469E-2</v>
      </c>
      <c r="BR1689" s="157">
        <v>0</v>
      </c>
      <c r="BS1689" s="157">
        <v>0</v>
      </c>
      <c r="BT1689" s="157">
        <v>0</v>
      </c>
      <c r="BU1689"/>
      <c r="BV1689" s="155">
        <v>7.0462054999999996E-6</v>
      </c>
      <c r="BW1689" s="155">
        <v>9.6884462999999995E-8</v>
      </c>
      <c r="BX1689" s="155">
        <v>2.9283558999999999E-6</v>
      </c>
      <c r="BY1689" s="155">
        <v>4.589602E-10</v>
      </c>
      <c r="BZ1689" s="155">
        <v>1.9942109999999999E-7</v>
      </c>
      <c r="CA1689" s="155">
        <v>0</v>
      </c>
      <c r="CB1689" s="155">
        <v>0</v>
      </c>
      <c r="CC1689" s="155">
        <v>0</v>
      </c>
      <c r="CD1689" s="155">
        <v>0</v>
      </c>
      <c r="CE1689" s="155">
        <v>1.4000658E-9</v>
      </c>
      <c r="CF1689" s="155">
        <v>0</v>
      </c>
      <c r="CG1689" s="155">
        <v>0</v>
      </c>
      <c r="CH1689" s="155">
        <v>0</v>
      </c>
      <c r="CI1689" s="155">
        <v>1.9056780000000001E-7</v>
      </c>
      <c r="CJ1689" s="155">
        <v>3.6291173000000002E-6</v>
      </c>
      <c r="CK1689" s="155">
        <v>8.1070105999999999E-15</v>
      </c>
      <c r="CL1689" s="155">
        <v>0</v>
      </c>
      <c r="CM1689"/>
      <c r="CN1689" s="284">
        <v>0</v>
      </c>
      <c r="CO1689" s="284">
        <v>0.10502429000000001</v>
      </c>
      <c r="CP1689" s="285">
        <v>0</v>
      </c>
      <c r="CQ1689" s="284">
        <v>6.6286938999999997E-5</v>
      </c>
      <c r="CR1689" s="284">
        <v>0</v>
      </c>
      <c r="CS1689" s="284">
        <v>0</v>
      </c>
      <c r="CT1689" s="284">
        <v>7.3834114000000002E-6</v>
      </c>
      <c r="CU1689" s="284">
        <v>0</v>
      </c>
      <c r="CV1689" s="284">
        <v>0</v>
      </c>
      <c r="CW1689" s="284">
        <v>0</v>
      </c>
      <c r="CX1689"/>
      <c r="CY1689"/>
      <c r="CZ1689"/>
      <c r="DA1689"/>
      <c r="DB1689" s="212"/>
      <c r="DC1689" s="48"/>
      <c r="DD1689" s="48"/>
      <c r="DE1689" s="48"/>
      <c r="DF1689" s="48"/>
      <c r="DG1689" s="48"/>
      <c r="DH1689" s="48"/>
      <c r="DI1689" s="48"/>
      <c r="DJ1689" s="48"/>
      <c r="DK1689" s="48"/>
      <c r="DL1689" s="48"/>
    </row>
    <row r="1690" spans="1:116" ht="14.4">
      <c r="A1690" t="s">
        <v>3062</v>
      </c>
      <c r="B1690" s="188" t="s">
        <v>1381</v>
      </c>
      <c r="C1690" s="151" t="str">
        <f t="shared" si="390"/>
        <v>B.046.08.132</v>
      </c>
      <c r="D1690" s="54" t="s">
        <v>1382</v>
      </c>
      <c r="E1690" s="150" t="s">
        <v>440</v>
      </c>
      <c r="F1690" s="153" t="str">
        <f t="shared" si="391"/>
        <v>Electricity New Mexico production</v>
      </c>
      <c r="G1690" s="154">
        <f t="shared" si="392"/>
        <v>0.13026800666666669</v>
      </c>
      <c r="H1690"/>
      <c r="I1690"/>
      <c r="J1690" s="227">
        <f t="shared" si="398"/>
        <v>2.1958458350000001E-2</v>
      </c>
      <c r="K1690"/>
      <c r="L1690" s="280">
        <f t="shared" si="399"/>
        <v>9.4115345999999992E-4</v>
      </c>
      <c r="M1690" s="280">
        <f t="shared" si="400"/>
        <v>1.3430274399999999E-3</v>
      </c>
      <c r="N1690" s="281">
        <f t="shared" si="401"/>
        <v>1.3407645E-4</v>
      </c>
      <c r="O1690" s="280">
        <v>1.9540201E-2</v>
      </c>
      <c r="P1690" s="219">
        <v>4.6425786999999998E-4</v>
      </c>
      <c r="Q1690" s="219">
        <v>8.7876956999999995E-4</v>
      </c>
      <c r="R1690" s="219">
        <v>8.3573896999999996E-4</v>
      </c>
      <c r="S1690" s="219">
        <v>1.0541449E-4</v>
      </c>
      <c r="T1690" s="219">
        <v>0</v>
      </c>
      <c r="U1690" s="219">
        <v>0</v>
      </c>
      <c r="V1690" s="219">
        <v>0</v>
      </c>
      <c r="W1690" s="286">
        <v>1.3407645E-4</v>
      </c>
      <c r="X1690" s="219">
        <v>0</v>
      </c>
      <c r="Y1690" s="219">
        <v>0</v>
      </c>
      <c r="Z1690" s="219">
        <v>0</v>
      </c>
      <c r="AA1690" s="219">
        <v>0</v>
      </c>
      <c r="AB1690" s="219">
        <v>0</v>
      </c>
      <c r="AC1690"/>
      <c r="AD1690" s="227">
        <f t="shared" si="393"/>
        <v>1.9540201E-2</v>
      </c>
      <c r="AE1690" s="227">
        <f t="shared" si="394"/>
        <v>2.2841808999999997E-3</v>
      </c>
      <c r="AF1690" s="227">
        <f t="shared" si="395"/>
        <v>1.3430274399999999E-3</v>
      </c>
      <c r="AG1690" s="227">
        <f t="shared" si="396"/>
        <v>1.3430274399999999E-3</v>
      </c>
      <c r="AH1690" s="227">
        <f t="shared" si="397"/>
        <v>1.3407645E-4</v>
      </c>
      <c r="AI1690"/>
      <c r="AJ1690">
        <v>2.0632866000000001</v>
      </c>
      <c r="AK1690" s="155">
        <v>1.5893603999999999</v>
      </c>
      <c r="AL1690" s="155">
        <v>0</v>
      </c>
      <c r="AM1690" s="155">
        <v>0</v>
      </c>
      <c r="AN1690" s="155">
        <v>1.1738746000000001E-3</v>
      </c>
      <c r="AO1690" s="155">
        <v>0.46985976000000002</v>
      </c>
      <c r="AP1690" s="155">
        <v>2.8925983999999998E-3</v>
      </c>
      <c r="AQ1690"/>
      <c r="AR1690" s="156">
        <v>2.3489362999999999E-3</v>
      </c>
      <c r="AS1690" s="156">
        <v>2.185013E-3</v>
      </c>
      <c r="AT1690" s="156">
        <v>1.0266786E-4</v>
      </c>
      <c r="AU1690" s="156">
        <v>6.1255486000000005E-5</v>
      </c>
      <c r="AV1690" s="282">
        <f t="shared" si="402"/>
        <v>1.30995980619E-7</v>
      </c>
      <c r="AW1690" s="282">
        <f t="shared" si="403"/>
        <v>3.7968883050250004E-10</v>
      </c>
      <c r="AX1690" s="283">
        <f t="shared" si="404"/>
        <v>8.5791996972E-3</v>
      </c>
      <c r="AY1690" s="157">
        <v>1.2088871E-7</v>
      </c>
      <c r="AZ1690" s="157">
        <v>3.6475042000000002E-10</v>
      </c>
      <c r="BA1690" s="157">
        <v>9.9655024999999995E-15</v>
      </c>
      <c r="BB1690" s="157">
        <v>0</v>
      </c>
      <c r="BC1690" s="157">
        <v>0</v>
      </c>
      <c r="BD1690" s="157">
        <v>2.2395618999999999E-11</v>
      </c>
      <c r="BE1690" s="157">
        <v>1.0084875E-8</v>
      </c>
      <c r="BF1690" s="157">
        <v>5.1072936999999999E-12</v>
      </c>
      <c r="BG1690" s="157">
        <v>9.8211513000000004E-12</v>
      </c>
      <c r="BH1690" s="157">
        <v>0</v>
      </c>
      <c r="BI1690" s="157">
        <v>0</v>
      </c>
      <c r="BJ1690" s="157">
        <v>0</v>
      </c>
      <c r="BK1690" s="157">
        <v>0</v>
      </c>
      <c r="BL1690" s="157">
        <v>0</v>
      </c>
      <c r="BM1690" s="157">
        <v>0</v>
      </c>
      <c r="BN1690" s="157">
        <v>0</v>
      </c>
      <c r="BO1690" s="157">
        <v>0</v>
      </c>
      <c r="BP1690" s="157">
        <v>5.1395971999999999E-6</v>
      </c>
      <c r="BQ1690" s="157">
        <v>8.5740600999999993E-3</v>
      </c>
      <c r="BR1690" s="157">
        <v>0</v>
      </c>
      <c r="BS1690" s="157">
        <v>0</v>
      </c>
      <c r="BT1690" s="157">
        <v>0</v>
      </c>
      <c r="BU1690"/>
      <c r="BV1690" s="155">
        <v>5.8837243999999997E-6</v>
      </c>
      <c r="BW1690" s="155">
        <v>6.7709985000000001E-8</v>
      </c>
      <c r="BX1690" s="155">
        <v>3.6322177E-6</v>
      </c>
      <c r="BY1690" s="155">
        <v>3.9788459999999999E-10</v>
      </c>
      <c r="BZ1690" s="155">
        <v>1.5012946000000001E-7</v>
      </c>
      <c r="CA1690" s="155">
        <v>0</v>
      </c>
      <c r="CB1690" s="155">
        <v>0</v>
      </c>
      <c r="CC1690" s="155">
        <v>0</v>
      </c>
      <c r="CD1690" s="155">
        <v>0</v>
      </c>
      <c r="CE1690" s="155">
        <v>1.2137537E-9</v>
      </c>
      <c r="CF1690" s="155">
        <v>0</v>
      </c>
      <c r="CG1690" s="155">
        <v>0</v>
      </c>
      <c r="CH1690" s="155">
        <v>0</v>
      </c>
      <c r="CI1690" s="155">
        <v>1.6415131000000001E-7</v>
      </c>
      <c r="CJ1690" s="155">
        <v>1.8679041E-6</v>
      </c>
      <c r="CK1690" s="155">
        <v>1.7002558E-13</v>
      </c>
      <c r="CL1690" s="155">
        <v>0</v>
      </c>
      <c r="CM1690"/>
      <c r="CN1690" s="284">
        <v>0</v>
      </c>
      <c r="CO1690" s="284">
        <v>0.13026800999999999</v>
      </c>
      <c r="CP1690" s="285">
        <v>0</v>
      </c>
      <c r="CQ1690" s="284">
        <v>4.6326185999999999E-5</v>
      </c>
      <c r="CR1690" s="284">
        <v>0</v>
      </c>
      <c r="CS1690" s="284">
        <v>0</v>
      </c>
      <c r="CT1690" s="284">
        <v>5.4598343000000001E-6</v>
      </c>
      <c r="CU1690" s="284">
        <v>0</v>
      </c>
      <c r="CV1690" s="284">
        <v>0</v>
      </c>
      <c r="CW1690" s="284">
        <v>0</v>
      </c>
      <c r="CX1690"/>
      <c r="CY1690"/>
      <c r="CZ1690"/>
      <c r="DA1690"/>
      <c r="DB1690" s="212"/>
      <c r="DC1690" s="48"/>
      <c r="DD1690" s="48"/>
      <c r="DE1690" s="48"/>
      <c r="DF1690" s="48"/>
      <c r="DG1690" s="48"/>
      <c r="DH1690" s="48"/>
      <c r="DI1690" s="48"/>
      <c r="DJ1690" s="48"/>
      <c r="DK1690" s="48"/>
      <c r="DL1690" s="48"/>
    </row>
    <row r="1691" spans="1:116" ht="14.4">
      <c r="A1691" t="s">
        <v>3063</v>
      </c>
      <c r="B1691" s="188" t="s">
        <v>1381</v>
      </c>
      <c r="C1691" s="151" t="str">
        <f t="shared" si="390"/>
        <v>B.046.08.133</v>
      </c>
      <c r="D1691" s="54" t="s">
        <v>1382</v>
      </c>
      <c r="E1691" s="150" t="s">
        <v>440</v>
      </c>
      <c r="F1691" s="153" t="str">
        <f t="shared" si="391"/>
        <v>Electricity New York2 production</v>
      </c>
      <c r="G1691" s="154">
        <f t="shared" si="392"/>
        <v>0.10246747333333334</v>
      </c>
      <c r="H1691"/>
      <c r="I1691"/>
      <c r="J1691" s="227">
        <f t="shared" si="398"/>
        <v>2.4177079761E-2</v>
      </c>
      <c r="K1691"/>
      <c r="L1691" s="280">
        <f t="shared" si="399"/>
        <v>1.1562449099999999E-3</v>
      </c>
      <c r="M1691" s="280">
        <f t="shared" si="400"/>
        <v>1.7420893599999999E-3</v>
      </c>
      <c r="N1691" s="281">
        <f t="shared" si="401"/>
        <v>5.9086244909999997E-3</v>
      </c>
      <c r="O1691" s="280">
        <v>1.5370121E-2</v>
      </c>
      <c r="P1691" s="219">
        <v>6.5344815999999995E-4</v>
      </c>
      <c r="Q1691" s="219">
        <v>1.0886412000000001E-3</v>
      </c>
      <c r="R1691" s="219">
        <v>1.0299104999999999E-3</v>
      </c>
      <c r="S1691" s="286">
        <v>1.2633440999999999E-4</v>
      </c>
      <c r="T1691" s="219">
        <v>0</v>
      </c>
      <c r="U1691" s="219">
        <v>0</v>
      </c>
      <c r="V1691" s="219">
        <v>0</v>
      </c>
      <c r="W1691" s="286">
        <v>6.4040690999999994E-5</v>
      </c>
      <c r="X1691" s="219">
        <v>0</v>
      </c>
      <c r="Y1691" s="219">
        <v>5.8445837999999998E-3</v>
      </c>
      <c r="Z1691" s="219">
        <v>0</v>
      </c>
      <c r="AA1691" s="219">
        <v>0</v>
      </c>
      <c r="AB1691" s="219">
        <v>0</v>
      </c>
      <c r="AC1691"/>
      <c r="AD1691" s="227">
        <f t="shared" si="393"/>
        <v>1.5370121E-2</v>
      </c>
      <c r="AE1691" s="227">
        <f t="shared" si="394"/>
        <v>2.89833427E-3</v>
      </c>
      <c r="AF1691" s="227">
        <f t="shared" si="395"/>
        <v>1.7420893599999999E-3</v>
      </c>
      <c r="AG1691" s="227">
        <f t="shared" si="396"/>
        <v>1.7420893599999999E-3</v>
      </c>
      <c r="AH1691" s="227">
        <f t="shared" si="397"/>
        <v>5.9086244909999997E-3</v>
      </c>
      <c r="AI1691"/>
      <c r="AJ1691">
        <v>2.3838906999999998</v>
      </c>
      <c r="AK1691" s="155">
        <v>1.2421131999999999</v>
      </c>
      <c r="AL1691" s="155">
        <v>0.80973947000000002</v>
      </c>
      <c r="AM1691" s="155">
        <v>0</v>
      </c>
      <c r="AN1691" s="155">
        <v>2.5256418999999999E-2</v>
      </c>
      <c r="AO1691" s="155">
        <v>6.2232188000000001E-2</v>
      </c>
      <c r="AP1691" s="155">
        <v>0.24454948000000001</v>
      </c>
      <c r="AQ1691"/>
      <c r="AR1691" s="156">
        <v>1.9706639E-3</v>
      </c>
      <c r="AS1691" s="156">
        <v>1.8175581E-3</v>
      </c>
      <c r="AT1691" s="156">
        <v>8.3022004999999999E-5</v>
      </c>
      <c r="AU1691" s="156">
        <v>7.0083870000000006E-5</v>
      </c>
      <c r="AV1691" s="282">
        <f t="shared" si="402"/>
        <v>1.08966309908E-7</v>
      </c>
      <c r="AW1691" s="282">
        <f t="shared" si="403"/>
        <v>3.0703403706170002E-10</v>
      </c>
      <c r="AX1691" s="283">
        <f t="shared" si="404"/>
        <v>9.8156680590000007E-3</v>
      </c>
      <c r="AY1691" s="157">
        <v>9.5089815000000004E-8</v>
      </c>
      <c r="AZ1691" s="157">
        <v>2.8690891999999999E-10</v>
      </c>
      <c r="BA1691" s="157">
        <v>7.8387617000000001E-15</v>
      </c>
      <c r="BB1691" s="157">
        <v>0</v>
      </c>
      <c r="BC1691" s="157">
        <v>0</v>
      </c>
      <c r="BD1691" s="157">
        <v>2.7598908E-11</v>
      </c>
      <c r="BE1691" s="157">
        <v>1.3848896E-8</v>
      </c>
      <c r="BF1691" s="157">
        <v>6.2938973000000001E-12</v>
      </c>
      <c r="BG1691" s="157">
        <v>1.3823381000000001E-11</v>
      </c>
      <c r="BH1691" s="157">
        <v>0</v>
      </c>
      <c r="BI1691" s="157">
        <v>0</v>
      </c>
      <c r="BJ1691" s="157">
        <v>0</v>
      </c>
      <c r="BK1691" s="157">
        <v>0</v>
      </c>
      <c r="BL1691" s="157">
        <v>0</v>
      </c>
      <c r="BM1691" s="157">
        <v>0</v>
      </c>
      <c r="BN1691" s="157">
        <v>0</v>
      </c>
      <c r="BO1691" s="157">
        <v>0</v>
      </c>
      <c r="BP1691" s="157">
        <v>1.0884858999999999E-5</v>
      </c>
      <c r="BQ1691" s="157">
        <v>9.8047832000000001E-3</v>
      </c>
      <c r="BR1691" s="157">
        <v>0</v>
      </c>
      <c r="BS1691" s="157">
        <v>0</v>
      </c>
      <c r="BT1691" s="157">
        <v>0</v>
      </c>
      <c r="BU1691"/>
      <c r="BV1691" s="155">
        <v>5.8182758000000001E-6</v>
      </c>
      <c r="BW1691" s="155">
        <v>9.5302563999999996E-8</v>
      </c>
      <c r="BX1691" s="155">
        <v>2.8570649999999998E-6</v>
      </c>
      <c r="BY1691" s="155">
        <v>4.9032715999999996E-10</v>
      </c>
      <c r="BZ1691" s="155">
        <v>1.9158341999999999E-7</v>
      </c>
      <c r="CA1691" s="155">
        <v>0</v>
      </c>
      <c r="CB1691" s="155">
        <v>0</v>
      </c>
      <c r="CC1691" s="155">
        <v>0</v>
      </c>
      <c r="CD1691" s="155">
        <v>0</v>
      </c>
      <c r="CE1691" s="155">
        <v>1.4957512999999999E-9</v>
      </c>
      <c r="CF1691" s="155">
        <v>0</v>
      </c>
      <c r="CG1691" s="155">
        <v>0</v>
      </c>
      <c r="CH1691" s="155">
        <v>0</v>
      </c>
      <c r="CI1691" s="155">
        <v>2.0305937000000001E-7</v>
      </c>
      <c r="CJ1691" s="155">
        <v>2.4692792000000002E-6</v>
      </c>
      <c r="CK1691" s="155">
        <v>8.1211544999999995E-14</v>
      </c>
      <c r="CL1691" s="155">
        <v>0</v>
      </c>
      <c r="CM1691"/>
      <c r="CN1691" s="284">
        <v>0</v>
      </c>
      <c r="CO1691" s="284">
        <v>0.10246747</v>
      </c>
      <c r="CP1691" s="285">
        <v>0</v>
      </c>
      <c r="CQ1691" s="284">
        <v>6.5204626E-5</v>
      </c>
      <c r="CR1691" s="284">
        <v>0</v>
      </c>
      <c r="CS1691" s="284">
        <v>0</v>
      </c>
      <c r="CT1691" s="284">
        <v>7.1352104000000003E-6</v>
      </c>
      <c r="CU1691" s="284">
        <v>0</v>
      </c>
      <c r="CV1691" s="284">
        <v>0</v>
      </c>
      <c r="CW1691" s="284">
        <v>0</v>
      </c>
      <c r="CX1691"/>
      <c r="CY1691"/>
      <c r="CZ1691"/>
      <c r="DA1691"/>
      <c r="DB1691" s="212"/>
      <c r="DC1691" s="48"/>
      <c r="DD1691" s="48"/>
      <c r="DE1691" s="48"/>
      <c r="DF1691" s="48"/>
      <c r="DG1691" s="48"/>
      <c r="DH1691" s="48"/>
      <c r="DI1691" s="48"/>
      <c r="DJ1691" s="48"/>
      <c r="DK1691" s="48"/>
      <c r="DL1691" s="48"/>
    </row>
    <row r="1692" spans="1:116" ht="14.4">
      <c r="A1692" t="s">
        <v>3064</v>
      </c>
      <c r="B1692" s="188" t="s">
        <v>1381</v>
      </c>
      <c r="C1692" s="151" t="str">
        <f t="shared" si="390"/>
        <v>B.046.08.134</v>
      </c>
      <c r="D1692" s="54" t="s">
        <v>1382</v>
      </c>
      <c r="E1692" s="150" t="s">
        <v>440</v>
      </c>
      <c r="F1692" s="153" t="str">
        <f t="shared" si="391"/>
        <v>Electricity North Carolina production</v>
      </c>
      <c r="G1692" s="154">
        <f t="shared" si="392"/>
        <v>0.11635835999999999</v>
      </c>
      <c r="H1692"/>
      <c r="I1692"/>
      <c r="J1692" s="227">
        <f t="shared" si="398"/>
        <v>2.9618188623999998E-2</v>
      </c>
      <c r="K1692"/>
      <c r="L1692" s="280">
        <f t="shared" si="399"/>
        <v>1.23825053E-3</v>
      </c>
      <c r="M1692" s="280">
        <f t="shared" si="400"/>
        <v>2.1426788500000004E-3</v>
      </c>
      <c r="N1692" s="281">
        <f t="shared" si="401"/>
        <v>8.7835052439999995E-3</v>
      </c>
      <c r="O1692" s="280">
        <v>1.7453753999999998E-2</v>
      </c>
      <c r="P1692" s="219">
        <v>9.3539865000000005E-4</v>
      </c>
      <c r="Q1692" s="219">
        <v>1.2072802000000001E-3</v>
      </c>
      <c r="R1692" s="219">
        <v>1.1190853E-3</v>
      </c>
      <c r="S1692" s="219">
        <v>1.1916523E-4</v>
      </c>
      <c r="T1692" s="219">
        <v>0</v>
      </c>
      <c r="U1692" s="219">
        <v>0</v>
      </c>
      <c r="V1692" s="219">
        <v>0</v>
      </c>
      <c r="W1692" s="286">
        <v>3.3378944E-5</v>
      </c>
      <c r="X1692" s="219">
        <v>0</v>
      </c>
      <c r="Y1692" s="219">
        <v>8.7501262999999992E-3</v>
      </c>
      <c r="Z1692" s="219">
        <v>0</v>
      </c>
      <c r="AA1692" s="219">
        <v>0</v>
      </c>
      <c r="AB1692" s="219">
        <v>0</v>
      </c>
      <c r="AC1692"/>
      <c r="AD1692" s="227">
        <f t="shared" si="393"/>
        <v>1.7453753999999998E-2</v>
      </c>
      <c r="AE1692" s="227">
        <f t="shared" si="394"/>
        <v>3.3809293800000006E-3</v>
      </c>
      <c r="AF1692" s="227">
        <f t="shared" si="395"/>
        <v>2.1426788500000004E-3</v>
      </c>
      <c r="AG1692" s="227">
        <f t="shared" si="396"/>
        <v>2.1426788500000004E-3</v>
      </c>
      <c r="AH1692" s="227">
        <f t="shared" si="397"/>
        <v>8.7835052439999995E-3</v>
      </c>
      <c r="AI1692"/>
      <c r="AJ1692">
        <v>2.8374166000000001</v>
      </c>
      <c r="AK1692" s="155">
        <v>1.4711596</v>
      </c>
      <c r="AL1692" s="155">
        <v>1.2122885999999999</v>
      </c>
      <c r="AM1692" s="155">
        <v>0</v>
      </c>
      <c r="AN1692" s="155">
        <v>1.8897601999999999E-2</v>
      </c>
      <c r="AO1692" s="155">
        <v>9.9694055000000004E-2</v>
      </c>
      <c r="AP1692" s="155">
        <v>3.5376663000000003E-2</v>
      </c>
      <c r="AQ1692"/>
      <c r="AR1692" s="156">
        <v>2.2773958E-3</v>
      </c>
      <c r="AS1692" s="156">
        <v>2.1161495000000001E-3</v>
      </c>
      <c r="AT1692" s="156">
        <v>9.5299524000000004E-5</v>
      </c>
      <c r="AU1692" s="156">
        <v>6.5946767000000007E-5</v>
      </c>
      <c r="AV1692" s="282">
        <f t="shared" si="402"/>
        <v>1.2686748056099999E-7</v>
      </c>
      <c r="AW1692" s="282">
        <f t="shared" si="403"/>
        <v>3.5243906311440002E-10</v>
      </c>
      <c r="AX1692" s="283">
        <f t="shared" si="404"/>
        <v>9.2362419169999994E-3</v>
      </c>
      <c r="AY1692" s="157">
        <v>1.0798056E-7</v>
      </c>
      <c r="AZ1692" s="157">
        <v>3.258034E-10</v>
      </c>
      <c r="BA1692" s="157">
        <v>8.9014143999999996E-15</v>
      </c>
      <c r="BB1692" s="157">
        <v>0</v>
      </c>
      <c r="BC1692" s="157">
        <v>0</v>
      </c>
      <c r="BD1692" s="157">
        <v>2.9988561000000001E-11</v>
      </c>
      <c r="BE1692" s="157">
        <v>1.8856932E-8</v>
      </c>
      <c r="BF1692" s="157">
        <v>6.8388547000000004E-12</v>
      </c>
      <c r="BG1692" s="157">
        <v>1.9787907000000001E-11</v>
      </c>
      <c r="BH1692" s="157">
        <v>0</v>
      </c>
      <c r="BI1692" s="157">
        <v>0</v>
      </c>
      <c r="BJ1692" s="157">
        <v>0</v>
      </c>
      <c r="BK1692" s="157">
        <v>0</v>
      </c>
      <c r="BL1692" s="157">
        <v>0</v>
      </c>
      <c r="BM1692" s="157">
        <v>0</v>
      </c>
      <c r="BN1692" s="157">
        <v>0</v>
      </c>
      <c r="BO1692" s="157">
        <v>0</v>
      </c>
      <c r="BP1692" s="157">
        <v>1.3900317E-5</v>
      </c>
      <c r="BQ1692" s="157">
        <v>9.2223415999999996E-3</v>
      </c>
      <c r="BR1692" s="157">
        <v>0</v>
      </c>
      <c r="BS1692" s="157">
        <v>0</v>
      </c>
      <c r="BT1692" s="157">
        <v>0</v>
      </c>
      <c r="BU1692"/>
      <c r="BV1692" s="155">
        <v>7.0940306000000002E-6</v>
      </c>
      <c r="BW1692" s="155">
        <v>1.3642381E-7</v>
      </c>
      <c r="BX1692" s="155">
        <v>3.2443797999999998E-6</v>
      </c>
      <c r="BY1692" s="155">
        <v>5.3278216E-10</v>
      </c>
      <c r="BZ1692" s="155">
        <v>2.1903942E-7</v>
      </c>
      <c r="CA1692" s="155">
        <v>0</v>
      </c>
      <c r="CB1692" s="155">
        <v>0</v>
      </c>
      <c r="CC1692" s="155">
        <v>0</v>
      </c>
      <c r="CD1692" s="155">
        <v>0</v>
      </c>
      <c r="CE1692" s="155">
        <v>1.6252609999999999E-9</v>
      </c>
      <c r="CF1692" s="155">
        <v>0</v>
      </c>
      <c r="CG1692" s="155">
        <v>0</v>
      </c>
      <c r="CH1692" s="155">
        <v>0</v>
      </c>
      <c r="CI1692" s="155">
        <v>2.2277492999999999E-7</v>
      </c>
      <c r="CJ1692" s="155">
        <v>3.2692545999999998E-6</v>
      </c>
      <c r="CK1692" s="155">
        <v>4.2328643999999999E-14</v>
      </c>
      <c r="CL1692" s="155">
        <v>0</v>
      </c>
      <c r="CM1692"/>
      <c r="CN1692" s="284">
        <v>0</v>
      </c>
      <c r="CO1692" s="284">
        <v>0.11635835999999999</v>
      </c>
      <c r="CP1692" s="285">
        <v>0</v>
      </c>
      <c r="CQ1692" s="284">
        <v>9.3339185999999997E-5</v>
      </c>
      <c r="CR1692" s="284">
        <v>0</v>
      </c>
      <c r="CS1692" s="284">
        <v>0</v>
      </c>
      <c r="CT1692" s="284">
        <v>8.6757618000000004E-6</v>
      </c>
      <c r="CU1692" s="284">
        <v>0</v>
      </c>
      <c r="CV1692" s="284">
        <v>0</v>
      </c>
      <c r="CW1692" s="284">
        <v>0</v>
      </c>
      <c r="CX1692"/>
      <c r="CY1692"/>
      <c r="CZ1692"/>
      <c r="DA1692"/>
      <c r="DB1692" s="212"/>
      <c r="DC1692" s="48"/>
      <c r="DD1692" s="48"/>
      <c r="DE1692" s="48"/>
      <c r="DF1692" s="48"/>
      <c r="DG1692" s="48"/>
      <c r="DH1692" s="48"/>
      <c r="DI1692" s="48"/>
      <c r="DJ1692" s="48"/>
      <c r="DK1692" s="48"/>
      <c r="DL1692" s="48"/>
    </row>
    <row r="1693" spans="1:116" ht="14.4">
      <c r="A1693" t="s">
        <v>3065</v>
      </c>
      <c r="B1693" s="188" t="s">
        <v>1381</v>
      </c>
      <c r="C1693" s="151" t="str">
        <f t="shared" si="390"/>
        <v>B.046.08.135</v>
      </c>
      <c r="D1693" s="54" t="s">
        <v>1382</v>
      </c>
      <c r="E1693" s="150" t="s">
        <v>440</v>
      </c>
      <c r="F1693" s="153" t="str">
        <f t="shared" si="391"/>
        <v>Electricity North Dakota production</v>
      </c>
      <c r="G1693" s="154">
        <f t="shared" si="392"/>
        <v>0.20392067999999999</v>
      </c>
      <c r="H1693"/>
      <c r="I1693"/>
      <c r="J1693" s="227">
        <f t="shared" si="398"/>
        <v>3.5923554539000001E-2</v>
      </c>
      <c r="K1693"/>
      <c r="L1693" s="280">
        <f t="shared" si="399"/>
        <v>1.3618699990000001E-3</v>
      </c>
      <c r="M1693" s="280">
        <f t="shared" si="400"/>
        <v>3.8592833000000003E-3</v>
      </c>
      <c r="N1693" s="281">
        <f t="shared" si="401"/>
        <v>1.1429924E-4</v>
      </c>
      <c r="O1693" s="280">
        <v>3.0588101999999999E-2</v>
      </c>
      <c r="P1693" s="219">
        <v>2.3619165000000001E-3</v>
      </c>
      <c r="Q1693" s="219">
        <v>1.4973668E-3</v>
      </c>
      <c r="R1693" s="219">
        <v>1.2962503E-3</v>
      </c>
      <c r="S1693" s="286">
        <v>6.5619698999999995E-5</v>
      </c>
      <c r="T1693" s="219">
        <v>0</v>
      </c>
      <c r="U1693" s="219">
        <v>0</v>
      </c>
      <c r="V1693" s="219">
        <v>0</v>
      </c>
      <c r="W1693" s="219">
        <v>1.1429924E-4</v>
      </c>
      <c r="X1693" s="219">
        <v>0</v>
      </c>
      <c r="Y1693" s="219">
        <v>0</v>
      </c>
      <c r="Z1693" s="219">
        <v>0</v>
      </c>
      <c r="AA1693" s="219">
        <v>0</v>
      </c>
      <c r="AB1693" s="219">
        <v>0</v>
      </c>
      <c r="AC1693"/>
      <c r="AD1693" s="227">
        <f t="shared" si="393"/>
        <v>3.0588101999999999E-2</v>
      </c>
      <c r="AE1693" s="227">
        <f t="shared" si="394"/>
        <v>5.2211532990000002E-3</v>
      </c>
      <c r="AF1693" s="227">
        <f t="shared" si="395"/>
        <v>3.8592833000000003E-3</v>
      </c>
      <c r="AG1693" s="227">
        <f t="shared" si="396"/>
        <v>3.8592833000000003E-3</v>
      </c>
      <c r="AH1693" s="227">
        <f t="shared" si="397"/>
        <v>1.1429924E-4</v>
      </c>
      <c r="AI1693"/>
      <c r="AJ1693">
        <v>2.4329276000000002</v>
      </c>
      <c r="AK1693" s="155">
        <v>2.0172686</v>
      </c>
      <c r="AL1693" s="155">
        <v>0</v>
      </c>
      <c r="AM1693" s="155">
        <v>0</v>
      </c>
      <c r="AN1693" s="155">
        <v>0</v>
      </c>
      <c r="AO1693" s="155">
        <v>0.36270833000000002</v>
      </c>
      <c r="AP1693" s="155">
        <v>5.2950668999999999E-2</v>
      </c>
      <c r="AQ1693"/>
      <c r="AR1693" s="156">
        <v>4.0935614E-3</v>
      </c>
      <c r="AS1693" s="156">
        <v>3.8897273E-3</v>
      </c>
      <c r="AT1693" s="156">
        <v>1.7004922000000001E-4</v>
      </c>
      <c r="AU1693" s="156">
        <v>3.3784907999999998E-5</v>
      </c>
      <c r="AV1693" s="282">
        <f t="shared" si="402"/>
        <v>2.3319708012000002E-7</v>
      </c>
      <c r="AW1693" s="282">
        <f t="shared" si="403"/>
        <v>6.2888023463199998E-10</v>
      </c>
      <c r="AX1693" s="283">
        <f t="shared" si="404"/>
        <v>4.7317798709999997E-3</v>
      </c>
      <c r="AY1693" s="157">
        <v>1.8923839E-7</v>
      </c>
      <c r="AZ1693" s="157">
        <v>5.7097789999999998E-10</v>
      </c>
      <c r="BA1693" s="157">
        <v>1.5599932000000001E-14</v>
      </c>
      <c r="BB1693" s="157">
        <v>0</v>
      </c>
      <c r="BC1693" s="157">
        <v>0</v>
      </c>
      <c r="BD1693" s="157">
        <v>3.4736119999999997E-11</v>
      </c>
      <c r="BE1693" s="157">
        <v>4.3923954000000002E-8</v>
      </c>
      <c r="BF1693" s="157">
        <v>7.9215296999999995E-12</v>
      </c>
      <c r="BG1693" s="157">
        <v>4.9965205000000001E-11</v>
      </c>
      <c r="BH1693" s="157">
        <v>0</v>
      </c>
      <c r="BI1693" s="157">
        <v>0</v>
      </c>
      <c r="BJ1693" s="157">
        <v>0</v>
      </c>
      <c r="BK1693" s="157">
        <v>0</v>
      </c>
      <c r="BL1693" s="157">
        <v>0</v>
      </c>
      <c r="BM1693" s="157">
        <v>0</v>
      </c>
      <c r="BN1693" s="157">
        <v>0</v>
      </c>
      <c r="BO1693" s="157">
        <v>0</v>
      </c>
      <c r="BP1693" s="157">
        <v>4.3814710000000002E-6</v>
      </c>
      <c r="BQ1693" s="157">
        <v>4.7273984E-3</v>
      </c>
      <c r="BR1693" s="157">
        <v>0</v>
      </c>
      <c r="BS1693" s="157">
        <v>0</v>
      </c>
      <c r="BT1693" s="157">
        <v>0</v>
      </c>
      <c r="BU1693"/>
      <c r="BV1693" s="155">
        <v>9.0716469999999999E-6</v>
      </c>
      <c r="BW1693" s="155">
        <v>3.4447522E-7</v>
      </c>
      <c r="BX1693" s="155">
        <v>5.6858497000000001E-6</v>
      </c>
      <c r="BY1693" s="155">
        <v>6.1712815000000005E-10</v>
      </c>
      <c r="BZ1693" s="155">
        <v>3.4249097000000002E-7</v>
      </c>
      <c r="CA1693" s="155">
        <v>0</v>
      </c>
      <c r="CB1693" s="155">
        <v>0</v>
      </c>
      <c r="CC1693" s="155">
        <v>0</v>
      </c>
      <c r="CD1693" s="155">
        <v>0</v>
      </c>
      <c r="CE1693" s="155">
        <v>1.8825598000000001E-9</v>
      </c>
      <c r="CF1693" s="155">
        <v>0</v>
      </c>
      <c r="CG1693" s="155">
        <v>0</v>
      </c>
      <c r="CH1693" s="155">
        <v>0</v>
      </c>
      <c r="CI1693" s="155">
        <v>2.7014626000000001E-7</v>
      </c>
      <c r="CJ1693" s="155">
        <v>2.426185E-6</v>
      </c>
      <c r="CK1693" s="155">
        <v>1.4494562999999999E-13</v>
      </c>
      <c r="CL1693" s="155">
        <v>0</v>
      </c>
      <c r="CM1693"/>
      <c r="CN1693" s="284">
        <v>0</v>
      </c>
      <c r="CO1693" s="284">
        <v>0.20392067999999999</v>
      </c>
      <c r="CP1693" s="285">
        <v>0</v>
      </c>
      <c r="CQ1693" s="284">
        <v>2.3568493E-4</v>
      </c>
      <c r="CR1693" s="284">
        <v>0</v>
      </c>
      <c r="CS1693" s="284">
        <v>0</v>
      </c>
      <c r="CT1693" s="284">
        <v>1.6039367000000001E-5</v>
      </c>
      <c r="CU1693" s="284">
        <v>0</v>
      </c>
      <c r="CV1693" s="284">
        <v>0</v>
      </c>
      <c r="CW1693" s="284">
        <v>0</v>
      </c>
      <c r="CX1693"/>
      <c r="CY1693"/>
      <c r="CZ1693"/>
      <c r="DA1693"/>
      <c r="DB1693" s="212"/>
      <c r="DC1693" s="48"/>
      <c r="DD1693" s="48"/>
      <c r="DE1693" s="48"/>
      <c r="DF1693" s="48"/>
      <c r="DG1693" s="48"/>
      <c r="DH1693" s="48"/>
      <c r="DI1693" s="48"/>
      <c r="DJ1693" s="48"/>
      <c r="DK1693" s="48"/>
      <c r="DL1693" s="48"/>
    </row>
    <row r="1694" spans="1:116" ht="14.4">
      <c r="A1694" t="s">
        <v>3066</v>
      </c>
      <c r="B1694" s="188" t="s">
        <v>1381</v>
      </c>
      <c r="C1694" s="151" t="str">
        <f t="shared" si="390"/>
        <v>B.046.08.136</v>
      </c>
      <c r="D1694" s="54" t="s">
        <v>1382</v>
      </c>
      <c r="E1694" s="150" t="s">
        <v>440</v>
      </c>
      <c r="F1694" s="153" t="str">
        <f t="shared" si="391"/>
        <v>Electricity Ohio production</v>
      </c>
      <c r="G1694" s="154">
        <f t="shared" si="392"/>
        <v>0.18402476000000001</v>
      </c>
      <c r="H1694"/>
      <c r="I1694"/>
      <c r="J1694" s="227">
        <f t="shared" si="398"/>
        <v>3.5297236612100005E-2</v>
      </c>
      <c r="K1694"/>
      <c r="L1694" s="280">
        <f t="shared" si="399"/>
        <v>1.40274309E-3</v>
      </c>
      <c r="M1694" s="280">
        <f t="shared" si="400"/>
        <v>3.1210457E-3</v>
      </c>
      <c r="N1694" s="281">
        <f t="shared" si="401"/>
        <v>3.1697338220999997E-3</v>
      </c>
      <c r="O1694" s="280">
        <v>2.7603714000000001E-2</v>
      </c>
      <c r="P1694" s="219">
        <v>1.8315585E-3</v>
      </c>
      <c r="Q1694" s="219">
        <v>1.2894872E-3</v>
      </c>
      <c r="R1694" s="219">
        <v>1.235994E-3</v>
      </c>
      <c r="S1694" s="219">
        <v>1.6674908999999999E-4</v>
      </c>
      <c r="T1694" s="219">
        <v>0</v>
      </c>
      <c r="U1694" s="219">
        <v>0</v>
      </c>
      <c r="V1694" s="219">
        <v>0</v>
      </c>
      <c r="W1694" s="286">
        <v>9.8881220999999995E-6</v>
      </c>
      <c r="X1694" s="219">
        <v>0</v>
      </c>
      <c r="Y1694" s="219">
        <v>3.1598456999999999E-3</v>
      </c>
      <c r="Z1694" s="219">
        <v>0</v>
      </c>
      <c r="AA1694" s="219">
        <v>0</v>
      </c>
      <c r="AB1694" s="219">
        <v>0</v>
      </c>
      <c r="AC1694"/>
      <c r="AD1694" s="227">
        <f t="shared" si="393"/>
        <v>2.7603714000000001E-2</v>
      </c>
      <c r="AE1694" s="227">
        <f t="shared" si="394"/>
        <v>4.5237887900000003E-3</v>
      </c>
      <c r="AF1694" s="227">
        <f t="shared" si="395"/>
        <v>3.1210457E-3</v>
      </c>
      <c r="AG1694" s="227">
        <f t="shared" si="396"/>
        <v>3.1210457E-3</v>
      </c>
      <c r="AH1694" s="227">
        <f t="shared" si="397"/>
        <v>3.1697338220999997E-3</v>
      </c>
      <c r="AI1694"/>
      <c r="AJ1694">
        <v>2.8760024</v>
      </c>
      <c r="AK1694" s="155">
        <v>2.3924203999999998</v>
      </c>
      <c r="AL1694" s="155">
        <v>0.43778169</v>
      </c>
      <c r="AM1694" s="155">
        <v>0</v>
      </c>
      <c r="AN1694" s="155">
        <v>4.1096958999999999E-3</v>
      </c>
      <c r="AO1694" s="155">
        <v>3.7677490000000001E-2</v>
      </c>
      <c r="AP1694" s="155">
        <v>4.0131276000000002E-3</v>
      </c>
      <c r="AQ1694"/>
      <c r="AR1694" s="156">
        <v>3.6988989999999999E-3</v>
      </c>
      <c r="AS1694" s="156">
        <v>3.4475313999999999E-3</v>
      </c>
      <c r="AT1694" s="156">
        <v>1.5185188999999999E-4</v>
      </c>
      <c r="AU1694" s="156">
        <v>9.9515681999999997E-5</v>
      </c>
      <c r="AV1694" s="282">
        <f t="shared" si="402"/>
        <v>2.06686541408E-7</v>
      </c>
      <c r="AW1694" s="282">
        <f t="shared" si="403"/>
        <v>5.6158244049399997E-10</v>
      </c>
      <c r="AX1694" s="283">
        <f t="shared" si="404"/>
        <v>1.39377706647E-2</v>
      </c>
      <c r="AY1694" s="157">
        <v>1.7077498E-7</v>
      </c>
      <c r="AZ1694" s="157">
        <v>5.1526933000000003E-10</v>
      </c>
      <c r="BA1694" s="157">
        <v>1.4077894000000001E-14</v>
      </c>
      <c r="BB1694" s="157">
        <v>0</v>
      </c>
      <c r="BC1694" s="157">
        <v>0</v>
      </c>
      <c r="BD1694" s="157">
        <v>3.3121408000000003E-11</v>
      </c>
      <c r="BE1694" s="157">
        <v>3.587844E-8</v>
      </c>
      <c r="BF1694" s="157">
        <v>7.5532966000000006E-12</v>
      </c>
      <c r="BG1694" s="157">
        <v>3.8745736000000003E-11</v>
      </c>
      <c r="BH1694" s="157">
        <v>0</v>
      </c>
      <c r="BI1694" s="157">
        <v>0</v>
      </c>
      <c r="BJ1694" s="157">
        <v>0</v>
      </c>
      <c r="BK1694" s="157">
        <v>0</v>
      </c>
      <c r="BL1694" s="157">
        <v>0</v>
      </c>
      <c r="BM1694" s="157">
        <v>0</v>
      </c>
      <c r="BN1694" s="157">
        <v>0</v>
      </c>
      <c r="BO1694" s="157">
        <v>0</v>
      </c>
      <c r="BP1694" s="157">
        <v>4.9366647E-6</v>
      </c>
      <c r="BQ1694" s="157">
        <v>1.3932834E-2</v>
      </c>
      <c r="BR1694" s="157">
        <v>0</v>
      </c>
      <c r="BS1694" s="157">
        <v>0</v>
      </c>
      <c r="BT1694" s="157">
        <v>0</v>
      </c>
      <c r="BU1694"/>
      <c r="BV1694" s="155">
        <v>9.3884598000000007E-6</v>
      </c>
      <c r="BW1694" s="155">
        <v>2.6712481E-7</v>
      </c>
      <c r="BX1694" s="155">
        <v>5.1310985999999999E-6</v>
      </c>
      <c r="BY1694" s="155">
        <v>5.8844089000000002E-10</v>
      </c>
      <c r="BZ1694" s="155">
        <v>3.6929370000000002E-7</v>
      </c>
      <c r="CA1694" s="155">
        <v>0</v>
      </c>
      <c r="CB1694" s="155">
        <v>0</v>
      </c>
      <c r="CC1694" s="155">
        <v>0</v>
      </c>
      <c r="CD1694" s="155">
        <v>0</v>
      </c>
      <c r="CE1694" s="155">
        <v>1.7950487999999999E-9</v>
      </c>
      <c r="CF1694" s="155">
        <v>0</v>
      </c>
      <c r="CG1694" s="155">
        <v>0</v>
      </c>
      <c r="CH1694" s="155">
        <v>0</v>
      </c>
      <c r="CI1694" s="155">
        <v>2.5360688000000002E-7</v>
      </c>
      <c r="CJ1694" s="155">
        <v>3.3649523000000002E-6</v>
      </c>
      <c r="CK1694" s="155">
        <v>1.2539366E-14</v>
      </c>
      <c r="CL1694" s="155">
        <v>0</v>
      </c>
      <c r="CM1694"/>
      <c r="CN1694" s="284">
        <v>0</v>
      </c>
      <c r="CO1694" s="284">
        <v>0.18402476000000001</v>
      </c>
      <c r="CP1694" s="285">
        <v>0</v>
      </c>
      <c r="CQ1694" s="284">
        <v>1.8276290999999999E-4</v>
      </c>
      <c r="CR1694" s="284">
        <v>0</v>
      </c>
      <c r="CS1694" s="284">
        <v>0</v>
      </c>
      <c r="CT1694" s="284">
        <v>1.5327174E-5</v>
      </c>
      <c r="CU1694" s="284">
        <v>0</v>
      </c>
      <c r="CV1694" s="284">
        <v>0</v>
      </c>
      <c r="CW1694" s="284">
        <v>0</v>
      </c>
      <c r="CX1694"/>
      <c r="CY1694"/>
      <c r="CZ1694"/>
      <c r="DA1694"/>
      <c r="DB1694" s="212"/>
      <c r="DC1694" s="48"/>
      <c r="DD1694" s="48"/>
      <c r="DE1694" s="48"/>
      <c r="DF1694" s="48"/>
      <c r="DG1694" s="48"/>
      <c r="DH1694" s="48"/>
      <c r="DI1694" s="48"/>
      <c r="DJ1694" s="48"/>
      <c r="DK1694" s="48"/>
      <c r="DL1694" s="48"/>
    </row>
    <row r="1695" spans="1:116" ht="14.4">
      <c r="A1695" t="s">
        <v>3067</v>
      </c>
      <c r="B1695" s="188" t="s">
        <v>1381</v>
      </c>
      <c r="C1695" s="151" t="str">
        <f t="shared" si="390"/>
        <v>B.046.08.137</v>
      </c>
      <c r="D1695" s="54" t="s">
        <v>1382</v>
      </c>
      <c r="E1695" s="150" t="s">
        <v>440</v>
      </c>
      <c r="F1695" s="153" t="str">
        <f t="shared" si="391"/>
        <v>Electricity Oklahoma production</v>
      </c>
      <c r="G1695" s="154">
        <f t="shared" si="392"/>
        <v>0.12285151333333334</v>
      </c>
      <c r="H1695"/>
      <c r="I1695"/>
      <c r="J1695" s="227">
        <f t="shared" si="398"/>
        <v>2.1699831070000002E-2</v>
      </c>
      <c r="K1695"/>
      <c r="L1695" s="280">
        <f t="shared" si="399"/>
        <v>1.24310222E-3</v>
      </c>
      <c r="M1695" s="280">
        <f t="shared" si="400"/>
        <v>1.89936307E-3</v>
      </c>
      <c r="N1695" s="281">
        <f t="shared" si="401"/>
        <v>1.2963878000000001E-4</v>
      </c>
      <c r="O1695" s="280">
        <v>1.8427727000000001E-2</v>
      </c>
      <c r="P1695" s="219">
        <v>7.2593837000000001E-4</v>
      </c>
      <c r="Q1695" s="219">
        <v>1.1734247E-3</v>
      </c>
      <c r="R1695" s="219">
        <v>1.1147874E-3</v>
      </c>
      <c r="S1695" s="219">
        <v>1.2831482000000001E-4</v>
      </c>
      <c r="T1695" s="219">
        <v>0</v>
      </c>
      <c r="U1695" s="219">
        <v>0</v>
      </c>
      <c r="V1695" s="219">
        <v>0</v>
      </c>
      <c r="W1695" s="286">
        <v>1.2963878000000001E-4</v>
      </c>
      <c r="X1695" s="219">
        <v>0</v>
      </c>
      <c r="Y1695" s="219">
        <v>0</v>
      </c>
      <c r="Z1695" s="219">
        <v>0</v>
      </c>
      <c r="AA1695" s="219">
        <v>0</v>
      </c>
      <c r="AB1695" s="219">
        <v>0</v>
      </c>
      <c r="AC1695"/>
      <c r="AD1695" s="227">
        <f t="shared" si="393"/>
        <v>1.8427727000000001E-2</v>
      </c>
      <c r="AE1695" s="227">
        <f t="shared" si="394"/>
        <v>3.1424652900000002E-3</v>
      </c>
      <c r="AF1695" s="227">
        <f t="shared" si="395"/>
        <v>1.89936307E-3</v>
      </c>
      <c r="AG1695" s="227">
        <f t="shared" si="396"/>
        <v>1.89936307E-3</v>
      </c>
      <c r="AH1695" s="227">
        <f t="shared" si="397"/>
        <v>1.2963878000000001E-4</v>
      </c>
      <c r="AI1695"/>
      <c r="AJ1695">
        <v>1.9810264</v>
      </c>
      <c r="AK1695" s="155">
        <v>1.5236829000000001</v>
      </c>
      <c r="AL1695" s="155">
        <v>0</v>
      </c>
      <c r="AM1695" s="155">
        <v>0</v>
      </c>
      <c r="AN1695" s="155">
        <v>6.7803364999999998E-4</v>
      </c>
      <c r="AO1695" s="155">
        <v>0.43912142999999998</v>
      </c>
      <c r="AP1695" s="155">
        <v>1.7544035999999999E-2</v>
      </c>
      <c r="AQ1695"/>
      <c r="AR1695" s="156">
        <v>2.3315842999999999E-3</v>
      </c>
      <c r="AS1695" s="156">
        <v>2.1555986000000001E-3</v>
      </c>
      <c r="AT1695" s="156">
        <v>9.9010502000000002E-5</v>
      </c>
      <c r="AU1695" s="156">
        <v>7.6975160999999994E-5</v>
      </c>
      <c r="AV1695" s="282">
        <f t="shared" si="402"/>
        <v>1.2923252538800001E-7</v>
      </c>
      <c r="AW1695" s="282">
        <f t="shared" si="403"/>
        <v>3.6616310374080005E-10</v>
      </c>
      <c r="AX1695" s="283">
        <f t="shared" si="404"/>
        <v>1.0780834486700001E-2</v>
      </c>
      <c r="AY1695" s="157">
        <v>1.1400620000000001E-7</v>
      </c>
      <c r="AZ1695" s="157">
        <v>3.4398424E-10</v>
      </c>
      <c r="BA1695" s="157">
        <v>9.3981408E-15</v>
      </c>
      <c r="BB1695" s="157">
        <v>0</v>
      </c>
      <c r="BC1695" s="157">
        <v>0</v>
      </c>
      <c r="BD1695" s="157">
        <v>2.9873388E-11</v>
      </c>
      <c r="BE1695" s="157">
        <v>1.5196452000000001E-8</v>
      </c>
      <c r="BF1695" s="157">
        <v>6.8125895999999999E-12</v>
      </c>
      <c r="BG1695" s="157">
        <v>1.5356875999999999E-11</v>
      </c>
      <c r="BH1695" s="157">
        <v>0</v>
      </c>
      <c r="BI1695" s="157">
        <v>0</v>
      </c>
      <c r="BJ1695" s="157">
        <v>0</v>
      </c>
      <c r="BK1695" s="157">
        <v>0</v>
      </c>
      <c r="BL1695" s="157">
        <v>0</v>
      </c>
      <c r="BM1695" s="157">
        <v>0</v>
      </c>
      <c r="BN1695" s="157">
        <v>0</v>
      </c>
      <c r="BO1695" s="157">
        <v>0</v>
      </c>
      <c r="BP1695" s="157">
        <v>4.9694867000000001E-6</v>
      </c>
      <c r="BQ1695" s="157">
        <v>1.0775865000000001E-2</v>
      </c>
      <c r="BR1695" s="157">
        <v>0</v>
      </c>
      <c r="BS1695" s="157">
        <v>0</v>
      </c>
      <c r="BT1695" s="157">
        <v>0</v>
      </c>
      <c r="BU1695"/>
      <c r="BV1695" s="155">
        <v>5.7233893999999998E-6</v>
      </c>
      <c r="BW1695" s="155">
        <v>1.0587493999999999E-7</v>
      </c>
      <c r="BX1695" s="155">
        <v>3.4254262E-6</v>
      </c>
      <c r="BY1695" s="155">
        <v>5.3073597999999995E-10</v>
      </c>
      <c r="BZ1695" s="155">
        <v>2.0206487999999999E-7</v>
      </c>
      <c r="CA1695" s="155">
        <v>0</v>
      </c>
      <c r="CB1695" s="155">
        <v>0</v>
      </c>
      <c r="CC1695" s="155">
        <v>0</v>
      </c>
      <c r="CD1695" s="155">
        <v>0</v>
      </c>
      <c r="CE1695" s="155">
        <v>1.6190189999999999E-9</v>
      </c>
      <c r="CF1695" s="155">
        <v>0</v>
      </c>
      <c r="CG1695" s="155">
        <v>0</v>
      </c>
      <c r="CH1695" s="155">
        <v>0</v>
      </c>
      <c r="CI1695" s="155">
        <v>2.1997033999999999E-7</v>
      </c>
      <c r="CJ1695" s="155">
        <v>1.7679031000000001E-6</v>
      </c>
      <c r="CK1695" s="155">
        <v>1.6439806999999999E-13</v>
      </c>
      <c r="CL1695" s="155">
        <v>0</v>
      </c>
      <c r="CM1695"/>
      <c r="CN1695" s="284">
        <v>0</v>
      </c>
      <c r="CO1695" s="284">
        <v>0.12285151</v>
      </c>
      <c r="CP1695" s="285">
        <v>0</v>
      </c>
      <c r="CQ1695" s="284">
        <v>7.2438095E-5</v>
      </c>
      <c r="CR1695" s="284">
        <v>0</v>
      </c>
      <c r="CS1695" s="284">
        <v>0</v>
      </c>
      <c r="CT1695" s="284">
        <v>7.6266426000000003E-6</v>
      </c>
      <c r="CU1695" s="284">
        <v>0</v>
      </c>
      <c r="CV1695" s="284">
        <v>0</v>
      </c>
      <c r="CW1695" s="284">
        <v>0</v>
      </c>
      <c r="CX1695"/>
      <c r="CY1695"/>
      <c r="CZ1695"/>
      <c r="DA1695"/>
      <c r="DB1695" s="212"/>
      <c r="DC1695" s="48"/>
      <c r="DD1695" s="48"/>
      <c r="DE1695" s="48"/>
      <c r="DF1695" s="48"/>
      <c r="DG1695" s="48"/>
      <c r="DH1695" s="48"/>
      <c r="DI1695" s="48"/>
      <c r="DJ1695" s="48"/>
      <c r="DK1695" s="48"/>
      <c r="DL1695" s="48"/>
    </row>
    <row r="1696" spans="1:116" ht="14.4">
      <c r="A1696" t="s">
        <v>3068</v>
      </c>
      <c r="B1696" s="188" t="s">
        <v>1381</v>
      </c>
      <c r="C1696" s="151" t="str">
        <f t="shared" si="390"/>
        <v>B.046.08.138</v>
      </c>
      <c r="D1696" s="54" t="s">
        <v>1382</v>
      </c>
      <c r="E1696" s="150" t="s">
        <v>440</v>
      </c>
      <c r="F1696" s="153" t="str">
        <f t="shared" si="391"/>
        <v>Electricity Oregon production</v>
      </c>
      <c r="G1696" s="154">
        <f t="shared" si="392"/>
        <v>7.297882E-2</v>
      </c>
      <c r="H1696"/>
      <c r="I1696"/>
      <c r="J1696" s="227">
        <f t="shared" si="398"/>
        <v>1.4136407159999999E-2</v>
      </c>
      <c r="K1696"/>
      <c r="L1696" s="280">
        <f t="shared" si="399"/>
        <v>1.2680295500000001E-3</v>
      </c>
      <c r="M1696" s="280">
        <f t="shared" si="400"/>
        <v>1.7816803299999999E-3</v>
      </c>
      <c r="N1696" s="281">
        <f t="shared" si="401"/>
        <v>1.3987428E-4</v>
      </c>
      <c r="O1696" s="280">
        <v>1.0946823E-2</v>
      </c>
      <c r="P1696" s="219">
        <v>5.0855283000000005E-4</v>
      </c>
      <c r="Q1696" s="219">
        <v>1.2731274999999999E-3</v>
      </c>
      <c r="R1696" s="219">
        <v>1.1639688000000001E-3</v>
      </c>
      <c r="S1696" s="219">
        <v>1.0406075E-4</v>
      </c>
      <c r="T1696" s="219">
        <v>0</v>
      </c>
      <c r="U1696" s="219">
        <v>0</v>
      </c>
      <c r="V1696" s="219">
        <v>0</v>
      </c>
      <c r="W1696" s="286">
        <v>1.3987428E-4</v>
      </c>
      <c r="X1696" s="219">
        <v>0</v>
      </c>
      <c r="Y1696" s="219">
        <v>0</v>
      </c>
      <c r="Z1696" s="219">
        <v>0</v>
      </c>
      <c r="AA1696" s="219">
        <v>0</v>
      </c>
      <c r="AB1696" s="219">
        <v>0</v>
      </c>
      <c r="AC1696"/>
      <c r="AD1696" s="227">
        <f t="shared" si="393"/>
        <v>1.0946823E-2</v>
      </c>
      <c r="AE1696" s="227">
        <f t="shared" si="394"/>
        <v>3.0497098800000002E-3</v>
      </c>
      <c r="AF1696" s="227">
        <f t="shared" si="395"/>
        <v>1.7816803299999999E-3</v>
      </c>
      <c r="AG1696" s="227">
        <f t="shared" si="396"/>
        <v>1.7816803299999999E-3</v>
      </c>
      <c r="AH1696" s="227">
        <f t="shared" si="397"/>
        <v>1.3987428E-4</v>
      </c>
      <c r="AI1696"/>
      <c r="AJ1696">
        <v>1.6605213999999999</v>
      </c>
      <c r="AK1696" s="155">
        <v>0.99740801000000001</v>
      </c>
      <c r="AL1696" s="155">
        <v>0</v>
      </c>
      <c r="AM1696" s="155">
        <v>0</v>
      </c>
      <c r="AN1696" s="155">
        <v>2.1300797999999999E-2</v>
      </c>
      <c r="AO1696" s="155">
        <v>0.18978136000000001</v>
      </c>
      <c r="AP1696" s="155">
        <v>0.45203125</v>
      </c>
      <c r="AQ1696"/>
      <c r="AR1696" s="156">
        <v>1.4276416000000001E-3</v>
      </c>
      <c r="AS1696" s="156">
        <v>1.3114419000000001E-3</v>
      </c>
      <c r="AT1696" s="156">
        <v>6.0087641999999999E-5</v>
      </c>
      <c r="AU1696" s="156">
        <v>5.6112022999999997E-5</v>
      </c>
      <c r="AV1696" s="282">
        <f t="shared" si="402"/>
        <v>7.8623615320999993E-8</v>
      </c>
      <c r="AW1696" s="282">
        <f t="shared" si="403"/>
        <v>2.222176155797E-10</v>
      </c>
      <c r="AX1696" s="283">
        <f t="shared" si="404"/>
        <v>7.8588267472000008E-3</v>
      </c>
      <c r="AY1696" s="157">
        <v>6.7724344999999999E-8</v>
      </c>
      <c r="AZ1696" s="157">
        <v>2.0434070000000001E-10</v>
      </c>
      <c r="BA1696" s="157">
        <v>5.5828796999999998E-15</v>
      </c>
      <c r="BB1696" s="157">
        <v>0</v>
      </c>
      <c r="BC1696" s="157">
        <v>0</v>
      </c>
      <c r="BD1696" s="157">
        <v>3.1191320999999998E-11</v>
      </c>
      <c r="BE1696" s="157">
        <v>1.0868079E-8</v>
      </c>
      <c r="BF1696" s="157">
        <v>7.1131427000000001E-12</v>
      </c>
      <c r="BG1696" s="157">
        <v>1.0758190000000001E-11</v>
      </c>
      <c r="BH1696" s="157">
        <v>0</v>
      </c>
      <c r="BI1696" s="157">
        <v>0</v>
      </c>
      <c r="BJ1696" s="157">
        <v>0</v>
      </c>
      <c r="BK1696" s="157">
        <v>0</v>
      </c>
      <c r="BL1696" s="157">
        <v>0</v>
      </c>
      <c r="BM1696" s="157">
        <v>0</v>
      </c>
      <c r="BN1696" s="157">
        <v>0</v>
      </c>
      <c r="BO1696" s="157">
        <v>0</v>
      </c>
      <c r="BP1696" s="157">
        <v>5.3618472000000002E-6</v>
      </c>
      <c r="BQ1696" s="157">
        <v>7.8534649000000008E-3</v>
      </c>
      <c r="BR1696" s="157">
        <v>0</v>
      </c>
      <c r="BS1696" s="157">
        <v>0</v>
      </c>
      <c r="BT1696" s="157">
        <v>0</v>
      </c>
      <c r="BU1696"/>
      <c r="BV1696" s="155">
        <v>3.6428998E-6</v>
      </c>
      <c r="BW1696" s="155">
        <v>7.4170211000000006E-8</v>
      </c>
      <c r="BX1696" s="155">
        <v>2.0348431000000001E-6</v>
      </c>
      <c r="BY1696" s="155">
        <v>5.5415061000000002E-10</v>
      </c>
      <c r="BZ1696" s="155">
        <v>1.5423926E-7</v>
      </c>
      <c r="CA1696" s="155">
        <v>0</v>
      </c>
      <c r="CB1696" s="155">
        <v>0</v>
      </c>
      <c r="CC1696" s="155">
        <v>0</v>
      </c>
      <c r="CD1696" s="155">
        <v>0</v>
      </c>
      <c r="CE1696" s="155">
        <v>1.6904458E-9</v>
      </c>
      <c r="CF1696" s="155">
        <v>0</v>
      </c>
      <c r="CG1696" s="155">
        <v>0</v>
      </c>
      <c r="CH1696" s="155">
        <v>0</v>
      </c>
      <c r="CI1696" s="155">
        <v>2.2731358E-7</v>
      </c>
      <c r="CJ1696" s="155">
        <v>1.1500888E-6</v>
      </c>
      <c r="CK1696" s="155">
        <v>1.7737793999999999E-13</v>
      </c>
      <c r="CL1696" s="155">
        <v>0</v>
      </c>
      <c r="CM1696"/>
      <c r="CN1696" s="284">
        <v>0</v>
      </c>
      <c r="CO1696" s="284">
        <v>7.297882E-2</v>
      </c>
      <c r="CP1696" s="285">
        <v>0</v>
      </c>
      <c r="CQ1696" s="284">
        <v>5.0746179000000001E-5</v>
      </c>
      <c r="CR1696" s="284">
        <v>0</v>
      </c>
      <c r="CS1696" s="284">
        <v>0</v>
      </c>
      <c r="CT1696" s="284">
        <v>5.6961858999999999E-6</v>
      </c>
      <c r="CU1696" s="284">
        <v>0</v>
      </c>
      <c r="CV1696" s="284">
        <v>0</v>
      </c>
      <c r="CW1696" s="284">
        <v>0</v>
      </c>
      <c r="CX1696"/>
      <c r="CY1696"/>
      <c r="CZ1696"/>
      <c r="DA1696"/>
      <c r="DB1696" s="212"/>
      <c r="DC1696" s="48"/>
      <c r="DD1696" s="48"/>
      <c r="DE1696" s="48"/>
      <c r="DF1696" s="48"/>
      <c r="DG1696" s="48"/>
      <c r="DH1696" s="48"/>
      <c r="DI1696" s="48"/>
      <c r="DJ1696" s="48"/>
      <c r="DK1696" s="48"/>
      <c r="DL1696" s="48"/>
    </row>
    <row r="1697" spans="1:116" ht="14.4">
      <c r="A1697" t="s">
        <v>3069</v>
      </c>
      <c r="B1697" s="188" t="s">
        <v>1381</v>
      </c>
      <c r="C1697" s="151" t="str">
        <f t="shared" si="390"/>
        <v>B.046.08.139</v>
      </c>
      <c r="D1697" s="54" t="s">
        <v>1382</v>
      </c>
      <c r="E1697" s="150" t="s">
        <v>440</v>
      </c>
      <c r="F1697" s="153" t="str">
        <f t="shared" si="391"/>
        <v>Electricity Pennsylvania production</v>
      </c>
      <c r="G1697" s="154">
        <f t="shared" si="392"/>
        <v>0.12869373333333334</v>
      </c>
      <c r="H1697"/>
      <c r="I1697"/>
      <c r="J1697" s="227">
        <f t="shared" si="398"/>
        <v>3.0947630812600005E-2</v>
      </c>
      <c r="K1697"/>
      <c r="L1697" s="280">
        <f t="shared" si="399"/>
        <v>1.2209815299999999E-3</v>
      </c>
      <c r="M1697" s="280">
        <f t="shared" si="400"/>
        <v>2.0536210200000002E-3</v>
      </c>
      <c r="N1697" s="281">
        <f t="shared" si="401"/>
        <v>8.3689682626000017E-3</v>
      </c>
      <c r="O1697" s="280">
        <v>1.9304060000000001E-2</v>
      </c>
      <c r="P1697" s="219">
        <v>9.5580331999999999E-4</v>
      </c>
      <c r="Q1697" s="219">
        <v>1.0978177000000001E-3</v>
      </c>
      <c r="R1697" s="219">
        <v>1.0674322E-3</v>
      </c>
      <c r="S1697" s="286">
        <v>1.5354933000000001E-4</v>
      </c>
      <c r="T1697" s="219">
        <v>0</v>
      </c>
      <c r="U1697" s="219">
        <v>0</v>
      </c>
      <c r="V1697" s="219">
        <v>0</v>
      </c>
      <c r="W1697" s="286">
        <v>7.0766626000000002E-6</v>
      </c>
      <c r="X1697" s="219">
        <v>0</v>
      </c>
      <c r="Y1697" s="219">
        <v>8.3618916000000008E-3</v>
      </c>
      <c r="Z1697" s="219">
        <v>0</v>
      </c>
      <c r="AA1697" s="219">
        <v>0</v>
      </c>
      <c r="AB1697" s="219">
        <v>0</v>
      </c>
      <c r="AC1697"/>
      <c r="AD1697" s="227">
        <f t="shared" si="393"/>
        <v>1.9304060000000001E-2</v>
      </c>
      <c r="AE1697" s="227">
        <f t="shared" si="394"/>
        <v>3.2746025500000006E-3</v>
      </c>
      <c r="AF1697" s="227">
        <f t="shared" si="395"/>
        <v>2.0536210200000002E-3</v>
      </c>
      <c r="AG1697" s="227">
        <f t="shared" si="396"/>
        <v>2.0536210200000002E-3</v>
      </c>
      <c r="AH1697" s="227">
        <f t="shared" si="397"/>
        <v>8.3689682626000017E-3</v>
      </c>
      <c r="AI1697"/>
      <c r="AJ1697">
        <v>2.928855</v>
      </c>
      <c r="AK1697" s="155">
        <v>1.7231615</v>
      </c>
      <c r="AL1697" s="155">
        <v>1.1585006</v>
      </c>
      <c r="AM1697" s="155">
        <v>0</v>
      </c>
      <c r="AN1697" s="155">
        <v>1.5365886E-2</v>
      </c>
      <c r="AO1697" s="155">
        <v>1.9281097000000001E-2</v>
      </c>
      <c r="AP1697" s="155">
        <v>1.2546012E-2</v>
      </c>
      <c r="AQ1697"/>
      <c r="AR1697" s="156">
        <v>2.5156994999999999E-3</v>
      </c>
      <c r="AS1697" s="156">
        <v>2.3222434E-3</v>
      </c>
      <c r="AT1697" s="156">
        <v>1.0467049999999999E-4</v>
      </c>
      <c r="AU1697" s="156">
        <v>8.8785535000000001E-5</v>
      </c>
      <c r="AV1697" s="282">
        <f t="shared" si="402"/>
        <v>1.3922322639199999E-7</v>
      </c>
      <c r="AW1697" s="282">
        <f t="shared" si="403"/>
        <v>3.8709504977040001E-10</v>
      </c>
      <c r="AX1697" s="283">
        <f t="shared" si="404"/>
        <v>1.2434949090000001E-2</v>
      </c>
      <c r="AY1697" s="157">
        <v>1.1942778E-7</v>
      </c>
      <c r="AZ1697" s="157">
        <v>3.6034245000000002E-10</v>
      </c>
      <c r="BA1697" s="157">
        <v>9.8450703999999996E-15</v>
      </c>
      <c r="BB1697" s="157">
        <v>0</v>
      </c>
      <c r="BC1697" s="157">
        <v>0</v>
      </c>
      <c r="BD1697" s="157">
        <v>2.8604391999999999E-11</v>
      </c>
      <c r="BE1697" s="157">
        <v>1.9766842E-8</v>
      </c>
      <c r="BF1697" s="157">
        <v>6.5231967E-12</v>
      </c>
      <c r="BG1697" s="157">
        <v>2.0219557999999999E-11</v>
      </c>
      <c r="BH1697" s="157">
        <v>0</v>
      </c>
      <c r="BI1697" s="157">
        <v>0</v>
      </c>
      <c r="BJ1697" s="157">
        <v>0</v>
      </c>
      <c r="BK1697" s="157">
        <v>0</v>
      </c>
      <c r="BL1697" s="157">
        <v>0</v>
      </c>
      <c r="BM1697" s="157">
        <v>0</v>
      </c>
      <c r="BN1697" s="157">
        <v>0</v>
      </c>
      <c r="BO1697" s="157">
        <v>0</v>
      </c>
      <c r="BP1697" s="157">
        <v>1.2332089999999999E-5</v>
      </c>
      <c r="BQ1697" s="157">
        <v>1.2422617E-2</v>
      </c>
      <c r="BR1697" s="157">
        <v>0</v>
      </c>
      <c r="BS1697" s="157">
        <v>0</v>
      </c>
      <c r="BT1697" s="157">
        <v>0</v>
      </c>
      <c r="BU1697"/>
      <c r="BV1697" s="155">
        <v>7.6751546999999994E-6</v>
      </c>
      <c r="BW1697" s="155">
        <v>1.3939974E-7</v>
      </c>
      <c r="BX1697" s="155">
        <v>3.5883227000000002E-6</v>
      </c>
      <c r="BY1697" s="155">
        <v>5.0819077E-10</v>
      </c>
      <c r="BZ1697" s="155">
        <v>2.5226731999999999E-7</v>
      </c>
      <c r="CA1697" s="155">
        <v>0</v>
      </c>
      <c r="CB1697" s="155">
        <v>0</v>
      </c>
      <c r="CC1697" s="155">
        <v>0</v>
      </c>
      <c r="CD1697" s="155">
        <v>0</v>
      </c>
      <c r="CE1697" s="155">
        <v>1.5502445E-9</v>
      </c>
      <c r="CF1697" s="155">
        <v>0</v>
      </c>
      <c r="CG1697" s="155">
        <v>0</v>
      </c>
      <c r="CH1697" s="155">
        <v>0</v>
      </c>
      <c r="CI1697" s="155">
        <v>2.1309434E-7</v>
      </c>
      <c r="CJ1697" s="155">
        <v>3.4800121999999999E-6</v>
      </c>
      <c r="CK1697" s="155">
        <v>8.9740863999999997E-15</v>
      </c>
      <c r="CL1697" s="155">
        <v>0</v>
      </c>
      <c r="CM1697"/>
      <c r="CN1697" s="284">
        <v>0</v>
      </c>
      <c r="CO1697" s="284">
        <v>0.12869373000000001</v>
      </c>
      <c r="CP1697" s="285">
        <v>0</v>
      </c>
      <c r="CQ1697" s="284">
        <v>9.5375275E-5</v>
      </c>
      <c r="CR1697" s="284">
        <v>0</v>
      </c>
      <c r="CS1697" s="284">
        <v>0</v>
      </c>
      <c r="CT1697" s="284">
        <v>9.6576483E-6</v>
      </c>
      <c r="CU1697" s="284">
        <v>0</v>
      </c>
      <c r="CV1697" s="284">
        <v>0</v>
      </c>
      <c r="CW1697" s="284">
        <v>0</v>
      </c>
      <c r="CX1697"/>
      <c r="CY1697"/>
      <c r="CZ1697"/>
      <c r="DA1697"/>
      <c r="DB1697" s="212"/>
      <c r="DC1697" s="48"/>
      <c r="DD1697" s="48"/>
      <c r="DE1697" s="48"/>
      <c r="DF1697" s="48"/>
      <c r="DG1697" s="48"/>
      <c r="DH1697" s="48"/>
      <c r="DI1697" s="48"/>
      <c r="DJ1697" s="48"/>
      <c r="DK1697" s="48"/>
      <c r="DL1697" s="48"/>
    </row>
    <row r="1698" spans="1:116" ht="14.4">
      <c r="A1698" t="s">
        <v>3070</v>
      </c>
      <c r="B1698" s="188" t="s">
        <v>1381</v>
      </c>
      <c r="C1698" s="151" t="str">
        <f t="shared" si="390"/>
        <v>B.046.08.140</v>
      </c>
      <c r="D1698" s="54" t="s">
        <v>1382</v>
      </c>
      <c r="E1698" s="150" t="s">
        <v>440</v>
      </c>
      <c r="F1698" s="153" t="str">
        <f t="shared" si="391"/>
        <v>Electricity Rhode Island production</v>
      </c>
      <c r="G1698" s="154">
        <f t="shared" si="392"/>
        <v>0.17480032666666667</v>
      </c>
      <c r="H1698"/>
      <c r="I1698"/>
      <c r="J1698" s="227">
        <f t="shared" si="398"/>
        <v>3.0723651572999999E-2</v>
      </c>
      <c r="K1698"/>
      <c r="L1698" s="280">
        <f t="shared" si="399"/>
        <v>1.93659872E-3</v>
      </c>
      <c r="M1698" s="280">
        <f t="shared" si="400"/>
        <v>2.5504302099999998E-3</v>
      </c>
      <c r="N1698" s="281">
        <f t="shared" si="401"/>
        <v>1.6573643000000001E-5</v>
      </c>
      <c r="O1698" s="280">
        <v>2.6220048999999999E-2</v>
      </c>
      <c r="P1698" s="219">
        <v>8.1655021000000001E-4</v>
      </c>
      <c r="Q1698" s="219">
        <v>1.7338799999999999E-3</v>
      </c>
      <c r="R1698" s="219">
        <v>1.6798092000000001E-3</v>
      </c>
      <c r="S1698" s="286">
        <v>2.5678951999999998E-4</v>
      </c>
      <c r="T1698" s="219">
        <v>0</v>
      </c>
      <c r="U1698" s="219">
        <v>0</v>
      </c>
      <c r="V1698" s="219">
        <v>0</v>
      </c>
      <c r="W1698" s="286">
        <v>1.6573643000000001E-5</v>
      </c>
      <c r="X1698" s="219">
        <v>0</v>
      </c>
      <c r="Y1698" s="219">
        <v>0</v>
      </c>
      <c r="Z1698" s="219">
        <v>0</v>
      </c>
      <c r="AA1698" s="219">
        <v>0</v>
      </c>
      <c r="AB1698" s="219">
        <v>0</v>
      </c>
      <c r="AC1698"/>
      <c r="AD1698" s="227">
        <f t="shared" si="393"/>
        <v>2.6220048999999999E-2</v>
      </c>
      <c r="AE1698" s="227">
        <f t="shared" si="394"/>
        <v>4.4870289299999994E-3</v>
      </c>
      <c r="AF1698" s="227">
        <f t="shared" si="395"/>
        <v>2.5504302099999998E-3</v>
      </c>
      <c r="AG1698" s="227">
        <f t="shared" si="396"/>
        <v>2.5504302099999998E-3</v>
      </c>
      <c r="AH1698" s="227">
        <f t="shared" si="397"/>
        <v>1.6573643000000001E-5</v>
      </c>
      <c r="AI1698"/>
      <c r="AJ1698">
        <v>2.5514576999999998</v>
      </c>
      <c r="AK1698" s="155">
        <v>2.4053374999999999</v>
      </c>
      <c r="AL1698" s="155">
        <v>0</v>
      </c>
      <c r="AM1698" s="155">
        <v>0</v>
      </c>
      <c r="AN1698" s="155">
        <v>8.5285595000000006E-2</v>
      </c>
      <c r="AO1698" s="155">
        <v>6.0015355999999999E-2</v>
      </c>
      <c r="AP1698" s="155">
        <v>8.1932225999999998E-4</v>
      </c>
      <c r="AQ1698"/>
      <c r="AR1698" s="156">
        <v>3.2962149999999999E-3</v>
      </c>
      <c r="AS1698" s="156">
        <v>3.0210314000000001E-3</v>
      </c>
      <c r="AT1698" s="156">
        <v>1.3979503999999999E-4</v>
      </c>
      <c r="AU1698" s="156">
        <v>1.3538851999999999E-4</v>
      </c>
      <c r="AV1698" s="282">
        <f t="shared" si="402"/>
        <v>1.8111699049399997E-7</v>
      </c>
      <c r="AW1698" s="282">
        <f t="shared" si="403"/>
        <v>5.1699350822500008E-10</v>
      </c>
      <c r="AX1698" s="283">
        <f t="shared" si="404"/>
        <v>1.896197732296E-2</v>
      </c>
      <c r="AY1698" s="157">
        <v>1.622147E-7</v>
      </c>
      <c r="AZ1698" s="157">
        <v>4.8944091000000004E-10</v>
      </c>
      <c r="BA1698" s="157">
        <v>1.3372224999999999E-14</v>
      </c>
      <c r="BB1698" s="157">
        <v>0</v>
      </c>
      <c r="BC1698" s="157">
        <v>0</v>
      </c>
      <c r="BD1698" s="157">
        <v>4.5014493999999998E-11</v>
      </c>
      <c r="BE1698" s="157">
        <v>1.8857276E-8</v>
      </c>
      <c r="BF1698" s="157">
        <v>1.0265500000000001E-11</v>
      </c>
      <c r="BG1698" s="157">
        <v>1.7273726000000001E-11</v>
      </c>
      <c r="BH1698" s="157">
        <v>0</v>
      </c>
      <c r="BI1698" s="157">
        <v>0</v>
      </c>
      <c r="BJ1698" s="157">
        <v>0</v>
      </c>
      <c r="BK1698" s="157">
        <v>0</v>
      </c>
      <c r="BL1698" s="157">
        <v>0</v>
      </c>
      <c r="BM1698" s="157">
        <v>0</v>
      </c>
      <c r="BN1698" s="157">
        <v>0</v>
      </c>
      <c r="BO1698" s="157">
        <v>0</v>
      </c>
      <c r="BP1698" s="157">
        <v>6.3532296000000004E-7</v>
      </c>
      <c r="BQ1698" s="157">
        <v>1.8961341999999999E-2</v>
      </c>
      <c r="BR1698" s="157">
        <v>0</v>
      </c>
      <c r="BS1698" s="157">
        <v>0</v>
      </c>
      <c r="BT1698" s="157">
        <v>0</v>
      </c>
      <c r="BU1698"/>
      <c r="BV1698" s="155">
        <v>8.4271116000000007E-6</v>
      </c>
      <c r="BW1698" s="155">
        <v>1.1909029E-7</v>
      </c>
      <c r="BX1698" s="155">
        <v>4.8738968000000003E-6</v>
      </c>
      <c r="BY1698" s="155">
        <v>7.9973560000000002E-10</v>
      </c>
      <c r="BZ1698" s="155">
        <v>3.2794597000000001E-7</v>
      </c>
      <c r="CA1698" s="155">
        <v>0</v>
      </c>
      <c r="CB1698" s="155">
        <v>0</v>
      </c>
      <c r="CC1698" s="155">
        <v>0</v>
      </c>
      <c r="CD1698" s="155">
        <v>0</v>
      </c>
      <c r="CE1698" s="155">
        <v>2.4396068999999999E-9</v>
      </c>
      <c r="CF1698" s="155">
        <v>0</v>
      </c>
      <c r="CG1698" s="155">
        <v>0</v>
      </c>
      <c r="CH1698" s="155">
        <v>0</v>
      </c>
      <c r="CI1698" s="155">
        <v>3.2883516999999997E-7</v>
      </c>
      <c r="CJ1698" s="155">
        <v>2.7741039999999999E-6</v>
      </c>
      <c r="CK1698" s="155">
        <v>2.1017435999999999E-14</v>
      </c>
      <c r="CL1698" s="155">
        <v>0</v>
      </c>
      <c r="CM1698"/>
      <c r="CN1698" s="284">
        <v>0</v>
      </c>
      <c r="CO1698" s="284">
        <v>0.17480032000000001</v>
      </c>
      <c r="CP1698" s="285">
        <v>0</v>
      </c>
      <c r="CQ1698" s="284">
        <v>8.1479839000000006E-5</v>
      </c>
      <c r="CR1698" s="284">
        <v>0</v>
      </c>
      <c r="CS1698" s="284">
        <v>0</v>
      </c>
      <c r="CT1698" s="284">
        <v>1.1383051E-5</v>
      </c>
      <c r="CU1698" s="284">
        <v>0</v>
      </c>
      <c r="CV1698" s="284">
        <v>0</v>
      </c>
      <c r="CW1698" s="284">
        <v>0</v>
      </c>
      <c r="CX1698"/>
      <c r="CY1698"/>
      <c r="CZ1698"/>
      <c r="DA1698"/>
      <c r="DB1698" s="212"/>
      <c r="DC1698" s="48"/>
      <c r="DD1698" s="48"/>
      <c r="DE1698" s="48"/>
      <c r="DF1698" s="48"/>
      <c r="DG1698" s="48"/>
      <c r="DH1698" s="48"/>
      <c r="DI1698" s="48"/>
      <c r="DJ1698" s="48"/>
      <c r="DK1698" s="48"/>
      <c r="DL1698" s="48"/>
    </row>
    <row r="1699" spans="1:116" ht="14.4">
      <c r="A1699" t="s">
        <v>3071</v>
      </c>
      <c r="B1699" s="188" t="s">
        <v>1381</v>
      </c>
      <c r="C1699" s="151" t="str">
        <f t="shared" si="390"/>
        <v>B.046.08.141</v>
      </c>
      <c r="D1699" s="54" t="s">
        <v>1382</v>
      </c>
      <c r="E1699" s="150" t="s">
        <v>440</v>
      </c>
      <c r="F1699" s="153" t="str">
        <f t="shared" si="391"/>
        <v>Electricity South Carolina production</v>
      </c>
      <c r="G1699" s="154">
        <f t="shared" si="392"/>
        <v>9.4687366666666675E-2</v>
      </c>
      <c r="H1699"/>
      <c r="I1699"/>
      <c r="J1699" s="227">
        <f t="shared" si="398"/>
        <v>3.1049357344000002E-2</v>
      </c>
      <c r="K1699"/>
      <c r="L1699" s="280">
        <f t="shared" si="399"/>
        <v>7.3832144499999996E-4</v>
      </c>
      <c r="M1699" s="280">
        <f t="shared" si="400"/>
        <v>1.7244188199999999E-3</v>
      </c>
      <c r="N1699" s="281">
        <f t="shared" si="401"/>
        <v>1.4383512079E-2</v>
      </c>
      <c r="O1699" s="280">
        <v>1.4203105000000001E-2</v>
      </c>
      <c r="P1699" s="219">
        <v>1.0151378E-3</v>
      </c>
      <c r="Q1699" s="219">
        <v>7.0928102E-4</v>
      </c>
      <c r="R1699" s="219">
        <v>6.5916271999999997E-4</v>
      </c>
      <c r="S1699" s="286">
        <v>7.9158725000000007E-5</v>
      </c>
      <c r="T1699" s="219">
        <v>0</v>
      </c>
      <c r="U1699" s="219">
        <v>0</v>
      </c>
      <c r="V1699" s="219">
        <v>0</v>
      </c>
      <c r="W1699" s="286">
        <v>1.2130079E-5</v>
      </c>
      <c r="X1699" s="219">
        <v>0</v>
      </c>
      <c r="Y1699" s="219">
        <v>1.4371382E-2</v>
      </c>
      <c r="Z1699" s="219">
        <v>0</v>
      </c>
      <c r="AA1699" s="219">
        <v>0</v>
      </c>
      <c r="AB1699" s="219">
        <v>0</v>
      </c>
      <c r="AC1699"/>
      <c r="AD1699" s="227">
        <f t="shared" si="393"/>
        <v>1.4203105000000001E-2</v>
      </c>
      <c r="AE1699" s="227">
        <f t="shared" si="394"/>
        <v>2.4627402649999995E-3</v>
      </c>
      <c r="AF1699" s="227">
        <f t="shared" si="395"/>
        <v>1.7244188199999999E-3</v>
      </c>
      <c r="AG1699" s="227">
        <f t="shared" si="396"/>
        <v>1.7244188199999999E-3</v>
      </c>
      <c r="AH1699" s="227">
        <f t="shared" si="397"/>
        <v>1.4383512079E-2</v>
      </c>
      <c r="AI1699"/>
      <c r="AJ1699">
        <v>3.2014828</v>
      </c>
      <c r="AK1699" s="155">
        <v>1.1414268000000001</v>
      </c>
      <c r="AL1699" s="155">
        <v>1.9910870000000001</v>
      </c>
      <c r="AM1699" s="155">
        <v>0</v>
      </c>
      <c r="AN1699" s="155">
        <v>1.6939991000000001E-2</v>
      </c>
      <c r="AO1699" s="155">
        <v>2.8972593000000001E-2</v>
      </c>
      <c r="AP1699" s="155">
        <v>2.3056394000000001E-2</v>
      </c>
      <c r="AQ1699"/>
      <c r="AR1699" s="156">
        <v>1.9145315999999999E-3</v>
      </c>
      <c r="AS1699" s="156">
        <v>1.7941855E-3</v>
      </c>
      <c r="AT1699" s="156">
        <v>7.8587658999999994E-5</v>
      </c>
      <c r="AU1699" s="156">
        <v>4.1758465999999997E-5</v>
      </c>
      <c r="AV1699" s="282">
        <f t="shared" si="402"/>
        <v>1.0756507683800001E-7</v>
      </c>
      <c r="AW1699" s="282">
        <f t="shared" si="403"/>
        <v>2.906348401835E-10</v>
      </c>
      <c r="AX1699" s="283">
        <f t="shared" si="404"/>
        <v>5.8485246249999996E-3</v>
      </c>
      <c r="AY1699" s="157">
        <v>8.7869876000000005E-8</v>
      </c>
      <c r="AZ1699" s="157">
        <v>2.6512463000000001E-10</v>
      </c>
      <c r="BA1699" s="157">
        <v>7.2435834999999994E-15</v>
      </c>
      <c r="BB1699" s="157">
        <v>0</v>
      </c>
      <c r="BC1699" s="157">
        <v>0</v>
      </c>
      <c r="BD1699" s="157">
        <v>1.7663837999999999E-11</v>
      </c>
      <c r="BE1699" s="157">
        <v>1.9677537000000001E-8</v>
      </c>
      <c r="BF1699" s="157">
        <v>4.0282166E-12</v>
      </c>
      <c r="BG1699" s="157">
        <v>2.147475E-11</v>
      </c>
      <c r="BH1699" s="157">
        <v>0</v>
      </c>
      <c r="BI1699" s="157">
        <v>0</v>
      </c>
      <c r="BJ1699" s="157">
        <v>0</v>
      </c>
      <c r="BK1699" s="157">
        <v>0</v>
      </c>
      <c r="BL1699" s="157">
        <v>0</v>
      </c>
      <c r="BM1699" s="157">
        <v>0</v>
      </c>
      <c r="BN1699" s="157">
        <v>0</v>
      </c>
      <c r="BO1699" s="157">
        <v>0</v>
      </c>
      <c r="BP1699" s="157">
        <v>2.1193625000000002E-5</v>
      </c>
      <c r="BQ1699" s="157">
        <v>5.8273309999999998E-3</v>
      </c>
      <c r="BR1699" s="157">
        <v>0</v>
      </c>
      <c r="BS1699" s="157">
        <v>0</v>
      </c>
      <c r="BT1699" s="157">
        <v>0</v>
      </c>
      <c r="BU1699"/>
      <c r="BV1699" s="155">
        <v>7.0109629999999999E-6</v>
      </c>
      <c r="BW1699" s="155">
        <v>1.4805340999999999E-7</v>
      </c>
      <c r="BX1699" s="155">
        <v>2.6401349999999998E-6</v>
      </c>
      <c r="BY1699" s="155">
        <v>3.1381891000000001E-10</v>
      </c>
      <c r="BZ1699" s="155">
        <v>1.9281009E-7</v>
      </c>
      <c r="CA1699" s="155">
        <v>0</v>
      </c>
      <c r="CB1699" s="155">
        <v>0</v>
      </c>
      <c r="CC1699" s="155">
        <v>0</v>
      </c>
      <c r="CD1699" s="155">
        <v>0</v>
      </c>
      <c r="CE1699" s="155">
        <v>9.5730987999999996E-10</v>
      </c>
      <c r="CF1699" s="155">
        <v>0</v>
      </c>
      <c r="CG1699" s="155">
        <v>0</v>
      </c>
      <c r="CH1699" s="155">
        <v>0</v>
      </c>
      <c r="CI1699" s="155">
        <v>1.3561315E-7</v>
      </c>
      <c r="CJ1699" s="155">
        <v>3.8930802000000002E-6</v>
      </c>
      <c r="CK1699" s="155">
        <v>1.5382446000000001E-14</v>
      </c>
      <c r="CL1699" s="155">
        <v>0</v>
      </c>
      <c r="CM1699"/>
      <c r="CN1699" s="284">
        <v>0</v>
      </c>
      <c r="CO1699" s="284">
        <v>9.4687365999999995E-2</v>
      </c>
      <c r="CP1699" s="285">
        <v>0</v>
      </c>
      <c r="CQ1699" s="284">
        <v>1.0129599E-4</v>
      </c>
      <c r="CR1699" s="284">
        <v>0</v>
      </c>
      <c r="CS1699" s="284">
        <v>0</v>
      </c>
      <c r="CT1699" s="284">
        <v>8.1643424000000004E-6</v>
      </c>
      <c r="CU1699" s="284">
        <v>0</v>
      </c>
      <c r="CV1699" s="284">
        <v>0</v>
      </c>
      <c r="CW1699" s="284">
        <v>0</v>
      </c>
      <c r="CX1699"/>
      <c r="CY1699"/>
      <c r="CZ1699"/>
      <c r="DA1699"/>
      <c r="DB1699" s="212"/>
      <c r="DC1699" s="48"/>
      <c r="DD1699" s="48"/>
      <c r="DE1699" s="48"/>
      <c r="DF1699" s="48"/>
      <c r="DG1699" s="48"/>
      <c r="DH1699" s="48"/>
      <c r="DI1699" s="48"/>
      <c r="DJ1699" s="48"/>
      <c r="DK1699" s="48"/>
      <c r="DL1699" s="48"/>
    </row>
    <row r="1700" spans="1:116" ht="14.4">
      <c r="A1700" t="s">
        <v>3072</v>
      </c>
      <c r="B1700" s="188" t="s">
        <v>1381</v>
      </c>
      <c r="C1700" s="151" t="str">
        <f t="shared" si="390"/>
        <v>B.046.08.142</v>
      </c>
      <c r="D1700" s="54" t="s">
        <v>1382</v>
      </c>
      <c r="E1700" s="150" t="s">
        <v>440</v>
      </c>
      <c r="F1700" s="153" t="str">
        <f t="shared" si="391"/>
        <v>Electricity South Dakota production</v>
      </c>
      <c r="G1700" s="154">
        <f t="shared" si="392"/>
        <v>6.1097374666666669E-2</v>
      </c>
      <c r="H1700"/>
      <c r="I1700"/>
      <c r="J1700" s="227">
        <f t="shared" si="398"/>
        <v>1.0619780339E-2</v>
      </c>
      <c r="K1700"/>
      <c r="L1700" s="280">
        <f t="shared" si="399"/>
        <v>4.8891136900000001E-4</v>
      </c>
      <c r="M1700" s="280">
        <f t="shared" si="400"/>
        <v>7.5314539999999991E-4</v>
      </c>
      <c r="N1700" s="281">
        <f t="shared" si="401"/>
        <v>2.1311737000000001E-4</v>
      </c>
      <c r="O1700" s="280">
        <v>9.1646061999999997E-3</v>
      </c>
      <c r="P1700" s="219">
        <v>2.6264844999999997E-4</v>
      </c>
      <c r="Q1700" s="219">
        <v>4.9049694999999999E-4</v>
      </c>
      <c r="R1700" s="219">
        <v>4.4929741999999998E-4</v>
      </c>
      <c r="S1700" s="286">
        <v>3.9613948999999998E-5</v>
      </c>
      <c r="T1700" s="219">
        <v>0</v>
      </c>
      <c r="U1700" s="219">
        <v>0</v>
      </c>
      <c r="V1700" s="219">
        <v>0</v>
      </c>
      <c r="W1700" s="286">
        <v>2.1311737000000001E-4</v>
      </c>
      <c r="X1700" s="219">
        <v>0</v>
      </c>
      <c r="Y1700" s="219">
        <v>0</v>
      </c>
      <c r="Z1700" s="219">
        <v>0</v>
      </c>
      <c r="AA1700" s="219">
        <v>0</v>
      </c>
      <c r="AB1700" s="219">
        <v>0</v>
      </c>
      <c r="AC1700"/>
      <c r="AD1700" s="227">
        <f t="shared" si="393"/>
        <v>9.1646061999999997E-3</v>
      </c>
      <c r="AE1700" s="227">
        <f t="shared" si="394"/>
        <v>1.242056769E-3</v>
      </c>
      <c r="AF1700" s="227">
        <f t="shared" si="395"/>
        <v>7.5314539999999991E-4</v>
      </c>
      <c r="AG1700" s="227">
        <f t="shared" si="396"/>
        <v>7.5314539999999991E-4</v>
      </c>
      <c r="AH1700" s="227">
        <f t="shared" si="397"/>
        <v>2.1311737000000001E-4</v>
      </c>
      <c r="AI1700"/>
      <c r="AJ1700">
        <v>1.4528538</v>
      </c>
      <c r="AK1700" s="155">
        <v>0.62627690999999996</v>
      </c>
      <c r="AL1700" s="155">
        <v>0</v>
      </c>
      <c r="AM1700" s="155">
        <v>0</v>
      </c>
      <c r="AN1700" s="155">
        <v>0</v>
      </c>
      <c r="AO1700" s="155">
        <v>0.56774068</v>
      </c>
      <c r="AP1700" s="155">
        <v>0.25883624999999999</v>
      </c>
      <c r="AQ1700"/>
      <c r="AR1700" s="156">
        <v>1.1062824E-3</v>
      </c>
      <c r="AS1700" s="156">
        <v>1.0358568E-3</v>
      </c>
      <c r="AT1700" s="156">
        <v>4.8504144000000002E-5</v>
      </c>
      <c r="AU1700" s="156">
        <v>2.1921437000000001E-5</v>
      </c>
      <c r="AV1700" s="282">
        <f t="shared" si="402"/>
        <v>6.2101726295999999E-8</v>
      </c>
      <c r="AW1700" s="282">
        <f t="shared" si="403"/>
        <v>1.793792317492E-10</v>
      </c>
      <c r="AX1700" s="283">
        <f t="shared" si="404"/>
        <v>3.0702292993999999E-3</v>
      </c>
      <c r="AY1700" s="157">
        <v>5.6698363999999999E-8</v>
      </c>
      <c r="AZ1700" s="157">
        <v>1.7107265E-10</v>
      </c>
      <c r="BA1700" s="157">
        <v>4.6739492000000003E-15</v>
      </c>
      <c r="BB1700" s="157">
        <v>0</v>
      </c>
      <c r="BC1700" s="157">
        <v>0</v>
      </c>
      <c r="BD1700" s="157">
        <v>1.2039996000000001E-11</v>
      </c>
      <c r="BE1700" s="157">
        <v>5.3913223000000003E-9</v>
      </c>
      <c r="BF1700" s="157">
        <v>2.7457065E-12</v>
      </c>
      <c r="BG1700" s="157">
        <v>5.5562013E-12</v>
      </c>
      <c r="BH1700" s="157">
        <v>0</v>
      </c>
      <c r="BI1700" s="157">
        <v>0</v>
      </c>
      <c r="BJ1700" s="157">
        <v>0</v>
      </c>
      <c r="BK1700" s="157">
        <v>0</v>
      </c>
      <c r="BL1700" s="157">
        <v>0</v>
      </c>
      <c r="BM1700" s="157">
        <v>0</v>
      </c>
      <c r="BN1700" s="157">
        <v>0</v>
      </c>
      <c r="BO1700" s="157">
        <v>0</v>
      </c>
      <c r="BP1700" s="157">
        <v>8.1694994000000007E-6</v>
      </c>
      <c r="BQ1700" s="157">
        <v>3.0620598000000001E-3</v>
      </c>
      <c r="BR1700" s="157">
        <v>0</v>
      </c>
      <c r="BS1700" s="157">
        <v>0</v>
      </c>
      <c r="BT1700" s="157">
        <v>0</v>
      </c>
      <c r="BU1700"/>
      <c r="BV1700" s="155">
        <v>2.6373315000000001E-6</v>
      </c>
      <c r="BW1700" s="155">
        <v>3.8306130000000001E-8</v>
      </c>
      <c r="BX1700" s="155">
        <v>1.7035569E-6</v>
      </c>
      <c r="BY1700" s="155">
        <v>2.1390474E-10</v>
      </c>
      <c r="BZ1700" s="155">
        <v>6.7011736E-8</v>
      </c>
      <c r="CA1700" s="155">
        <v>0</v>
      </c>
      <c r="CB1700" s="155">
        <v>0</v>
      </c>
      <c r="CC1700" s="155">
        <v>0</v>
      </c>
      <c r="CD1700" s="155">
        <v>0</v>
      </c>
      <c r="CE1700" s="155">
        <v>6.5252000999999998E-10</v>
      </c>
      <c r="CF1700" s="155">
        <v>0</v>
      </c>
      <c r="CG1700" s="155">
        <v>0</v>
      </c>
      <c r="CH1700" s="155">
        <v>0</v>
      </c>
      <c r="CI1700" s="155">
        <v>8.8372214000000001E-8</v>
      </c>
      <c r="CJ1700" s="155">
        <v>7.3921783000000004E-7</v>
      </c>
      <c r="CK1700" s="155">
        <v>2.7025927999999998E-13</v>
      </c>
      <c r="CL1700" s="155">
        <v>0</v>
      </c>
      <c r="CM1700"/>
      <c r="CN1700" s="284">
        <v>0</v>
      </c>
      <c r="CO1700" s="284">
        <v>6.1097375000000002E-2</v>
      </c>
      <c r="CP1700" s="285">
        <v>0</v>
      </c>
      <c r="CQ1700" s="284">
        <v>2.6208497E-5</v>
      </c>
      <c r="CR1700" s="284">
        <v>0</v>
      </c>
      <c r="CS1700" s="284">
        <v>0</v>
      </c>
      <c r="CT1700" s="284">
        <v>2.5895090999999999E-6</v>
      </c>
      <c r="CU1700" s="284">
        <v>0</v>
      </c>
      <c r="CV1700" s="284">
        <v>0</v>
      </c>
      <c r="CW1700" s="284">
        <v>0</v>
      </c>
      <c r="CX1700"/>
      <c r="CY1700"/>
      <c r="CZ1700"/>
      <c r="DA1700"/>
      <c r="DB1700" s="212"/>
      <c r="DC1700" s="48"/>
      <c r="DD1700" s="48"/>
      <c r="DE1700" s="48"/>
      <c r="DF1700" s="48"/>
      <c r="DG1700" s="48"/>
      <c r="DH1700" s="48"/>
      <c r="DI1700" s="48"/>
      <c r="DJ1700" s="48"/>
      <c r="DK1700" s="48"/>
      <c r="DL1700" s="48"/>
    </row>
    <row r="1701" spans="1:116" ht="14.4">
      <c r="A1701" t="s">
        <v>3073</v>
      </c>
      <c r="B1701" s="188" t="s">
        <v>1381</v>
      </c>
      <c r="C1701" s="151" t="str">
        <f t="shared" si="390"/>
        <v>B.046.08.143</v>
      </c>
      <c r="D1701" s="54" t="s">
        <v>1382</v>
      </c>
      <c r="E1701" s="150" t="s">
        <v>440</v>
      </c>
      <c r="F1701" s="153" t="str">
        <f t="shared" si="391"/>
        <v>Electricity Tennessee production</v>
      </c>
      <c r="G1701" s="154">
        <f t="shared" si="392"/>
        <v>0.11268758</v>
      </c>
      <c r="H1701"/>
      <c r="I1701"/>
      <c r="J1701" s="227">
        <f t="shared" si="398"/>
        <v>3.1947659441999995E-2</v>
      </c>
      <c r="K1701"/>
      <c r="L1701" s="280">
        <f t="shared" si="399"/>
        <v>6.1918767200000002E-4</v>
      </c>
      <c r="M1701" s="280">
        <f t="shared" si="400"/>
        <v>1.5691527900000002E-3</v>
      </c>
      <c r="N1701" s="281">
        <f t="shared" si="401"/>
        <v>1.2856181979999999E-2</v>
      </c>
      <c r="O1701" s="280">
        <v>1.6903136999999999E-2</v>
      </c>
      <c r="P1701" s="219">
        <v>9.7028252000000003E-4</v>
      </c>
      <c r="Q1701" s="219">
        <v>5.9887027000000005E-4</v>
      </c>
      <c r="R1701" s="219">
        <v>5.5457696000000005E-4</v>
      </c>
      <c r="S1701" s="286">
        <v>6.4610711999999994E-5</v>
      </c>
      <c r="T1701" s="219">
        <v>0</v>
      </c>
      <c r="U1701" s="219">
        <v>0</v>
      </c>
      <c r="V1701" s="219">
        <v>0</v>
      </c>
      <c r="W1701" s="286">
        <v>2.4777980000000001E-5</v>
      </c>
      <c r="X1701" s="219">
        <v>0</v>
      </c>
      <c r="Y1701" s="219">
        <v>1.2831403999999999E-2</v>
      </c>
      <c r="Z1701" s="219">
        <v>0</v>
      </c>
      <c r="AA1701" s="219">
        <v>0</v>
      </c>
      <c r="AB1701" s="219">
        <v>0</v>
      </c>
      <c r="AC1701"/>
      <c r="AD1701" s="227">
        <f t="shared" si="393"/>
        <v>1.6903136999999999E-2</v>
      </c>
      <c r="AE1701" s="227">
        <f t="shared" si="394"/>
        <v>2.1883404619999999E-3</v>
      </c>
      <c r="AF1701" s="227">
        <f t="shared" si="395"/>
        <v>1.5691527900000002E-3</v>
      </c>
      <c r="AG1701" s="227">
        <f t="shared" si="396"/>
        <v>1.5691527900000002E-3</v>
      </c>
      <c r="AH1701" s="227">
        <f t="shared" si="397"/>
        <v>1.2856181979999999E-2</v>
      </c>
      <c r="AI1701"/>
      <c r="AJ1701">
        <v>3.0747437999999998</v>
      </c>
      <c r="AK1701" s="155">
        <v>1.1709626</v>
      </c>
      <c r="AL1701" s="155">
        <v>1.7777305000000001</v>
      </c>
      <c r="AM1701" s="155">
        <v>0</v>
      </c>
      <c r="AN1701" s="155">
        <v>2.3147651999999999E-3</v>
      </c>
      <c r="AO1701" s="155">
        <v>1.3305977E-2</v>
      </c>
      <c r="AP1701" s="155">
        <v>0.11042999000000001</v>
      </c>
      <c r="AQ1701"/>
      <c r="AR1701" s="156">
        <v>2.1830797999999999E-3</v>
      </c>
      <c r="AS1701" s="156">
        <v>2.0553707000000002E-3</v>
      </c>
      <c r="AT1701" s="156">
        <v>9.1786951999999996E-5</v>
      </c>
      <c r="AU1701" s="156">
        <v>3.5922133999999999E-5</v>
      </c>
      <c r="AV1701" s="282">
        <f t="shared" si="402"/>
        <v>1.2322365721300001E-7</v>
      </c>
      <c r="AW1701" s="282">
        <f t="shared" si="403"/>
        <v>3.394487909999E-10</v>
      </c>
      <c r="AX1701" s="283">
        <f t="shared" si="404"/>
        <v>5.0311111660000006E-3</v>
      </c>
      <c r="AY1701" s="157">
        <v>1.0457407E-7</v>
      </c>
      <c r="AZ1701" s="157">
        <v>3.1552522999999999E-10</v>
      </c>
      <c r="BA1701" s="157">
        <v>8.6205998999999997E-15</v>
      </c>
      <c r="BB1701" s="157">
        <v>0</v>
      </c>
      <c r="BC1701" s="157">
        <v>0</v>
      </c>
      <c r="BD1701" s="157">
        <v>1.4861213E-11</v>
      </c>
      <c r="BE1701" s="157">
        <v>1.8634726E-8</v>
      </c>
      <c r="BF1701" s="157">
        <v>3.3890813999999999E-12</v>
      </c>
      <c r="BG1701" s="157">
        <v>2.0525859E-11</v>
      </c>
      <c r="BH1701" s="157">
        <v>0</v>
      </c>
      <c r="BI1701" s="157">
        <v>0</v>
      </c>
      <c r="BJ1701" s="157">
        <v>0</v>
      </c>
      <c r="BK1701" s="157">
        <v>0</v>
      </c>
      <c r="BL1701" s="157">
        <v>0</v>
      </c>
      <c r="BM1701" s="157">
        <v>0</v>
      </c>
      <c r="BN1701" s="157">
        <v>0</v>
      </c>
      <c r="BO1701" s="157">
        <v>0</v>
      </c>
      <c r="BP1701" s="157">
        <v>1.9457266000000001E-5</v>
      </c>
      <c r="BQ1701" s="157">
        <v>5.0116539000000003E-3</v>
      </c>
      <c r="BR1701" s="157">
        <v>0</v>
      </c>
      <c r="BS1701" s="157">
        <v>0</v>
      </c>
      <c r="BT1701" s="157">
        <v>0</v>
      </c>
      <c r="BU1701"/>
      <c r="BV1701" s="155">
        <v>7.2377590999999998E-6</v>
      </c>
      <c r="BW1701" s="155">
        <v>1.4151147000000001E-7</v>
      </c>
      <c r="BX1701" s="155">
        <v>3.1420288E-6</v>
      </c>
      <c r="BY1701" s="155">
        <v>2.6402698000000001E-10</v>
      </c>
      <c r="BZ1701" s="155">
        <v>1.7439963000000001E-7</v>
      </c>
      <c r="CA1701" s="155">
        <v>0</v>
      </c>
      <c r="CB1701" s="155">
        <v>0</v>
      </c>
      <c r="CC1701" s="155">
        <v>0</v>
      </c>
      <c r="CD1701" s="155">
        <v>0</v>
      </c>
      <c r="CE1701" s="155">
        <v>8.0541873000000003E-10</v>
      </c>
      <c r="CF1701" s="155">
        <v>0</v>
      </c>
      <c r="CG1701" s="155">
        <v>0</v>
      </c>
      <c r="CH1701" s="155">
        <v>0</v>
      </c>
      <c r="CI1701" s="155">
        <v>1.1519634999999999E-7</v>
      </c>
      <c r="CJ1701" s="155">
        <v>3.6635533999999999E-6</v>
      </c>
      <c r="CK1701" s="155">
        <v>3.1421552999999998E-14</v>
      </c>
      <c r="CL1701" s="155">
        <v>0</v>
      </c>
      <c r="CM1701"/>
      <c r="CN1701" s="284">
        <v>0</v>
      </c>
      <c r="CO1701" s="284">
        <v>0.11268758</v>
      </c>
      <c r="CP1701" s="285">
        <v>0</v>
      </c>
      <c r="CQ1701" s="284">
        <v>9.6820088999999995E-5</v>
      </c>
      <c r="CR1701" s="284">
        <v>0</v>
      </c>
      <c r="CS1701" s="284">
        <v>0</v>
      </c>
      <c r="CT1701" s="284">
        <v>7.5280218000000001E-6</v>
      </c>
      <c r="CU1701" s="284">
        <v>0</v>
      </c>
      <c r="CV1701" s="284">
        <v>0</v>
      </c>
      <c r="CW1701" s="284">
        <v>0</v>
      </c>
      <c r="CX1701"/>
      <c r="CY1701"/>
      <c r="CZ1701"/>
      <c r="DA1701"/>
      <c r="DB1701" s="212"/>
      <c r="DC1701" s="48"/>
      <c r="DD1701" s="48"/>
      <c r="DE1701" s="48"/>
      <c r="DF1701" s="48"/>
      <c r="DG1701" s="48"/>
      <c r="DH1701" s="48"/>
      <c r="DI1701" s="48"/>
      <c r="DJ1701" s="48"/>
      <c r="DK1701" s="48"/>
      <c r="DL1701" s="48"/>
    </row>
    <row r="1702" spans="1:116" ht="14.4">
      <c r="A1702" t="s">
        <v>3074</v>
      </c>
      <c r="B1702" s="188" t="s">
        <v>1381</v>
      </c>
      <c r="C1702" s="151" t="str">
        <f t="shared" si="390"/>
        <v>B.046.08.144</v>
      </c>
      <c r="D1702" s="54" t="s">
        <v>1382</v>
      </c>
      <c r="E1702" s="150" t="s">
        <v>440</v>
      </c>
      <c r="F1702" s="153" t="str">
        <f t="shared" si="391"/>
        <v>Electricity Texas production</v>
      </c>
      <c r="G1702" s="154">
        <f t="shared" si="392"/>
        <v>0.14992598000000001</v>
      </c>
      <c r="H1702"/>
      <c r="I1702"/>
      <c r="J1702" s="227">
        <f t="shared" si="398"/>
        <v>2.8172671602000002E-2</v>
      </c>
      <c r="K1702"/>
      <c r="L1702" s="280">
        <f t="shared" si="399"/>
        <v>1.2906441999999999E-3</v>
      </c>
      <c r="M1702" s="280">
        <f t="shared" si="400"/>
        <v>2.2231700299999999E-3</v>
      </c>
      <c r="N1702" s="281">
        <f t="shared" si="401"/>
        <v>2.1699603720000001E-3</v>
      </c>
      <c r="O1702" s="287">
        <v>2.2488897000000001E-2</v>
      </c>
      <c r="P1702" s="286">
        <v>9.8949313000000006E-4</v>
      </c>
      <c r="Q1702" s="219">
        <v>1.2336769E-3</v>
      </c>
      <c r="R1702" s="219">
        <v>1.1601443E-3</v>
      </c>
      <c r="S1702" s="219">
        <v>1.3049989999999999E-4</v>
      </c>
      <c r="T1702" s="219">
        <v>0</v>
      </c>
      <c r="U1702" s="219">
        <v>0</v>
      </c>
      <c r="V1702" s="219">
        <v>0</v>
      </c>
      <c r="W1702" s="286">
        <v>8.7491472000000004E-5</v>
      </c>
      <c r="X1702" s="219">
        <v>0</v>
      </c>
      <c r="Y1702" s="219">
        <v>2.0824689E-3</v>
      </c>
      <c r="Z1702" s="219">
        <v>0</v>
      </c>
      <c r="AA1702" s="219">
        <v>0</v>
      </c>
      <c r="AB1702" s="219">
        <v>0</v>
      </c>
      <c r="AC1702"/>
      <c r="AD1702" s="227">
        <f t="shared" si="393"/>
        <v>2.2488897000000001E-2</v>
      </c>
      <c r="AE1702" s="227">
        <f t="shared" si="394"/>
        <v>3.5138142299999996E-3</v>
      </c>
      <c r="AF1702" s="227">
        <f t="shared" si="395"/>
        <v>2.2231700299999999E-3</v>
      </c>
      <c r="AG1702" s="227">
        <f t="shared" si="396"/>
        <v>2.2231700299999999E-3</v>
      </c>
      <c r="AH1702" s="227">
        <f t="shared" si="397"/>
        <v>2.1699603720000001E-3</v>
      </c>
      <c r="AI1702"/>
      <c r="AJ1702">
        <v>2.3450650999999998</v>
      </c>
      <c r="AK1702" s="155">
        <v>1.7420211000000001</v>
      </c>
      <c r="AL1702" s="155">
        <v>0.28851621999999999</v>
      </c>
      <c r="AM1702" s="155">
        <v>0</v>
      </c>
      <c r="AN1702" s="155">
        <v>2.9919283000000001E-3</v>
      </c>
      <c r="AO1702" s="155">
        <v>0.30996053000000001</v>
      </c>
      <c r="AP1702" s="155">
        <v>1.5753554E-3</v>
      </c>
      <c r="AQ1702"/>
      <c r="AR1702" s="156">
        <v>2.8529978999999998E-3</v>
      </c>
      <c r="AS1702" s="156">
        <v>2.6551145999999999E-3</v>
      </c>
      <c r="AT1702" s="156">
        <v>1.2109222E-4</v>
      </c>
      <c r="AU1702" s="156">
        <v>7.6791028999999996E-5</v>
      </c>
      <c r="AV1702" s="282">
        <f t="shared" si="402"/>
        <v>1.5917953183399999E-7</v>
      </c>
      <c r="AW1702" s="282">
        <f t="shared" si="403"/>
        <v>4.4782624013799998E-10</v>
      </c>
      <c r="AX1702" s="283">
        <f t="shared" si="404"/>
        <v>1.0755046499700001E-2</v>
      </c>
      <c r="AY1702" s="157">
        <v>1.3913130999999999E-7</v>
      </c>
      <c r="AZ1702" s="157">
        <v>4.1979275E-10</v>
      </c>
      <c r="BA1702" s="157">
        <v>1.1469338E-14</v>
      </c>
      <c r="BB1702" s="157">
        <v>0</v>
      </c>
      <c r="BC1702" s="157">
        <v>0</v>
      </c>
      <c r="BD1702" s="157">
        <v>3.1088833999999998E-11</v>
      </c>
      <c r="BE1702" s="157">
        <v>2.0017132999999999E-8</v>
      </c>
      <c r="BF1702" s="157">
        <v>7.0897708E-12</v>
      </c>
      <c r="BG1702" s="157">
        <v>2.0932249999999999E-11</v>
      </c>
      <c r="BH1702" s="157">
        <v>0</v>
      </c>
      <c r="BI1702" s="157">
        <v>0</v>
      </c>
      <c r="BJ1702" s="157">
        <v>0</v>
      </c>
      <c r="BK1702" s="157">
        <v>0</v>
      </c>
      <c r="BL1702" s="157">
        <v>0</v>
      </c>
      <c r="BM1702" s="157">
        <v>0</v>
      </c>
      <c r="BN1702" s="157">
        <v>0</v>
      </c>
      <c r="BO1702" s="157">
        <v>0</v>
      </c>
      <c r="BP1702" s="157">
        <v>6.3574996999999999E-6</v>
      </c>
      <c r="BQ1702" s="157">
        <v>1.0748689000000001E-2</v>
      </c>
      <c r="BR1702" s="157">
        <v>0</v>
      </c>
      <c r="BS1702" s="157">
        <v>0</v>
      </c>
      <c r="BT1702" s="157">
        <v>0</v>
      </c>
      <c r="BU1702"/>
      <c r="BV1702" s="155">
        <v>7.1983016000000001E-6</v>
      </c>
      <c r="BW1702" s="155">
        <v>1.4431325999999999E-7</v>
      </c>
      <c r="BX1702" s="155">
        <v>4.1803342E-6</v>
      </c>
      <c r="BY1702" s="155">
        <v>5.5232982000000002E-10</v>
      </c>
      <c r="BZ1702" s="155">
        <v>2.3568367E-7</v>
      </c>
      <c r="CA1702" s="155">
        <v>0</v>
      </c>
      <c r="CB1702" s="155">
        <v>0</v>
      </c>
      <c r="CC1702" s="155">
        <v>0</v>
      </c>
      <c r="CD1702" s="155">
        <v>0</v>
      </c>
      <c r="CE1702" s="155">
        <v>1.6848914E-9</v>
      </c>
      <c r="CF1702" s="155">
        <v>0</v>
      </c>
      <c r="CG1702" s="155">
        <v>0</v>
      </c>
      <c r="CH1702" s="155">
        <v>0</v>
      </c>
      <c r="CI1702" s="155">
        <v>2.3113570999999999E-7</v>
      </c>
      <c r="CJ1702" s="155">
        <v>2.4045974000000001E-6</v>
      </c>
      <c r="CK1702" s="155">
        <v>1.1095005E-13</v>
      </c>
      <c r="CL1702" s="155">
        <v>0</v>
      </c>
      <c r="CM1702"/>
      <c r="CN1702" s="284">
        <v>0</v>
      </c>
      <c r="CO1702" s="284">
        <v>0.14992597999999999</v>
      </c>
      <c r="CP1702" s="285">
        <v>0</v>
      </c>
      <c r="CQ1702" s="284">
        <v>9.8737027999999997E-5</v>
      </c>
      <c r="CR1702" s="284">
        <v>0</v>
      </c>
      <c r="CS1702" s="284">
        <v>0</v>
      </c>
      <c r="CT1702" s="284">
        <v>9.2882900999999997E-6</v>
      </c>
      <c r="CU1702" s="284">
        <v>0</v>
      </c>
      <c r="CV1702" s="284">
        <v>0</v>
      </c>
      <c r="CW1702" s="284">
        <v>0</v>
      </c>
      <c r="CX1702"/>
      <c r="CY1702"/>
      <c r="CZ1702"/>
      <c r="DA1702"/>
      <c r="DB1702" s="212"/>
      <c r="DC1702" s="48"/>
      <c r="DD1702" s="48"/>
      <c r="DE1702" s="48"/>
      <c r="DF1702" s="48"/>
      <c r="DG1702" s="48"/>
      <c r="DH1702" s="48"/>
      <c r="DI1702" s="48"/>
      <c r="DJ1702" s="48"/>
      <c r="DK1702" s="48"/>
      <c r="DL1702" s="48"/>
    </row>
    <row r="1703" spans="1:116" ht="14.4">
      <c r="A1703" t="s">
        <v>3075</v>
      </c>
      <c r="B1703" s="188" t="s">
        <v>1381</v>
      </c>
      <c r="C1703" s="151" t="str">
        <f t="shared" si="390"/>
        <v>B.046.08.145</v>
      </c>
      <c r="D1703" s="54" t="s">
        <v>1382</v>
      </c>
      <c r="E1703" s="150" t="s">
        <v>440</v>
      </c>
      <c r="F1703" s="153" t="str">
        <f t="shared" si="391"/>
        <v>Electricity Utah production</v>
      </c>
      <c r="G1703" s="154">
        <f t="shared" si="392"/>
        <v>0.21335107333333336</v>
      </c>
      <c r="H1703"/>
      <c r="I1703"/>
      <c r="J1703" s="227">
        <f t="shared" si="398"/>
        <v>3.6259797295E-2</v>
      </c>
      <c r="K1703"/>
      <c r="L1703" s="280">
        <f t="shared" si="399"/>
        <v>1.73442395E-3</v>
      </c>
      <c r="M1703" s="280">
        <f t="shared" si="400"/>
        <v>2.4791933099999998E-3</v>
      </c>
      <c r="N1703" s="281">
        <f t="shared" si="401"/>
        <v>4.3519034999999997E-5</v>
      </c>
      <c r="O1703" s="280">
        <v>3.2002661000000002E-2</v>
      </c>
      <c r="P1703" s="219">
        <v>6.9220640999999999E-4</v>
      </c>
      <c r="Q1703" s="219">
        <v>1.7869869E-3</v>
      </c>
      <c r="R1703" s="219">
        <v>1.6029681E-3</v>
      </c>
      <c r="S1703" s="219">
        <v>1.3145585000000001E-4</v>
      </c>
      <c r="T1703" s="219">
        <v>0</v>
      </c>
      <c r="U1703" s="219">
        <v>0</v>
      </c>
      <c r="V1703" s="219">
        <v>0</v>
      </c>
      <c r="W1703" s="286">
        <v>4.3519034999999997E-5</v>
      </c>
      <c r="X1703" s="219">
        <v>0</v>
      </c>
      <c r="Y1703" s="219">
        <v>0</v>
      </c>
      <c r="Z1703" s="219">
        <v>0</v>
      </c>
      <c r="AA1703" s="219">
        <v>0</v>
      </c>
      <c r="AB1703" s="219">
        <v>0</v>
      </c>
      <c r="AC1703"/>
      <c r="AD1703" s="227">
        <f t="shared" si="393"/>
        <v>3.2002661000000002E-2</v>
      </c>
      <c r="AE1703" s="227">
        <f t="shared" si="394"/>
        <v>4.2136172600000001E-3</v>
      </c>
      <c r="AF1703" s="227">
        <f t="shared" si="395"/>
        <v>2.4791933099999998E-3</v>
      </c>
      <c r="AG1703" s="227">
        <f t="shared" si="396"/>
        <v>2.4791933099999998E-3</v>
      </c>
      <c r="AH1703" s="227">
        <f t="shared" si="397"/>
        <v>4.3519034999999997E-5</v>
      </c>
      <c r="AI1703"/>
      <c r="AJ1703">
        <v>2.7295748</v>
      </c>
      <c r="AK1703" s="155">
        <v>2.5368138</v>
      </c>
      <c r="AL1703" s="155">
        <v>0</v>
      </c>
      <c r="AM1703" s="155">
        <v>0</v>
      </c>
      <c r="AN1703" s="155">
        <v>8.4146264999999994E-3</v>
      </c>
      <c r="AO1703" s="155">
        <v>0.16163088</v>
      </c>
      <c r="AP1703" s="155">
        <v>2.2715519999999999E-2</v>
      </c>
      <c r="AQ1703"/>
      <c r="AR1703" s="156">
        <v>3.7878601000000001E-3</v>
      </c>
      <c r="AS1703" s="156">
        <v>3.5472667000000001E-3</v>
      </c>
      <c r="AT1703" s="156">
        <v>1.6814514000000001E-4</v>
      </c>
      <c r="AU1703" s="156">
        <v>7.2448328999999995E-5</v>
      </c>
      <c r="AV1703" s="282">
        <f t="shared" si="402"/>
        <v>2.1266586235399999E-7</v>
      </c>
      <c r="AW1703" s="282">
        <f t="shared" si="403"/>
        <v>6.2183853035699995E-10</v>
      </c>
      <c r="AX1703" s="283">
        <f t="shared" si="404"/>
        <v>1.01468252297E-2</v>
      </c>
      <c r="AY1703" s="157">
        <v>1.9798978999999999E-7</v>
      </c>
      <c r="AZ1703" s="157">
        <v>5.9738299999999998E-10</v>
      </c>
      <c r="BA1703" s="157">
        <v>1.6321356999999999E-14</v>
      </c>
      <c r="BB1703" s="157">
        <v>0</v>
      </c>
      <c r="BC1703" s="157">
        <v>0</v>
      </c>
      <c r="BD1703" s="157">
        <v>4.2955353999999999E-11</v>
      </c>
      <c r="BE1703" s="157">
        <v>1.4633117E-8</v>
      </c>
      <c r="BF1703" s="157">
        <v>9.7959160000000006E-12</v>
      </c>
      <c r="BG1703" s="157">
        <v>1.4643292999999998E-11</v>
      </c>
      <c r="BH1703" s="157">
        <v>0</v>
      </c>
      <c r="BI1703" s="157">
        <v>0</v>
      </c>
      <c r="BJ1703" s="157">
        <v>0</v>
      </c>
      <c r="BK1703" s="157">
        <v>0</v>
      </c>
      <c r="BL1703" s="157">
        <v>0</v>
      </c>
      <c r="BM1703" s="157">
        <v>0</v>
      </c>
      <c r="BN1703" s="157">
        <v>0</v>
      </c>
      <c r="BO1703" s="157">
        <v>0</v>
      </c>
      <c r="BP1703" s="157">
        <v>1.6682296999999999E-6</v>
      </c>
      <c r="BQ1703" s="157">
        <v>1.0145157E-2</v>
      </c>
      <c r="BR1703" s="157">
        <v>0</v>
      </c>
      <c r="BS1703" s="157">
        <v>0</v>
      </c>
      <c r="BT1703" s="157">
        <v>0</v>
      </c>
      <c r="BU1703"/>
      <c r="BV1703" s="155">
        <v>9.5799225999999994E-6</v>
      </c>
      <c r="BW1703" s="155">
        <v>1.0095529E-7</v>
      </c>
      <c r="BX1703" s="155">
        <v>5.948794E-6</v>
      </c>
      <c r="BY1703" s="155">
        <v>7.6315254000000004E-10</v>
      </c>
      <c r="BZ1703" s="155">
        <v>2.0082385999999999E-7</v>
      </c>
      <c r="CA1703" s="155">
        <v>0</v>
      </c>
      <c r="CB1703" s="155">
        <v>0</v>
      </c>
      <c r="CC1703" s="155">
        <v>0</v>
      </c>
      <c r="CD1703" s="155">
        <v>0</v>
      </c>
      <c r="CE1703" s="155">
        <v>2.3280097E-9</v>
      </c>
      <c r="CF1703" s="155">
        <v>0</v>
      </c>
      <c r="CG1703" s="155">
        <v>0</v>
      </c>
      <c r="CH1703" s="155">
        <v>0</v>
      </c>
      <c r="CI1703" s="155">
        <v>3.1296938E-7</v>
      </c>
      <c r="CJ1703" s="155">
        <v>3.0132889E-6</v>
      </c>
      <c r="CK1703" s="155">
        <v>5.5187536999999998E-14</v>
      </c>
      <c r="CL1703" s="155">
        <v>0</v>
      </c>
      <c r="CM1703"/>
      <c r="CN1703" s="284">
        <v>0</v>
      </c>
      <c r="CO1703" s="284">
        <v>0.21335107</v>
      </c>
      <c r="CP1703" s="285">
        <v>0</v>
      </c>
      <c r="CQ1703" s="284">
        <v>6.9072136000000004E-5</v>
      </c>
      <c r="CR1703" s="284">
        <v>0</v>
      </c>
      <c r="CS1703" s="284">
        <v>0</v>
      </c>
      <c r="CT1703" s="284">
        <v>7.4992749000000004E-6</v>
      </c>
      <c r="CU1703" s="284">
        <v>0</v>
      </c>
      <c r="CV1703" s="284">
        <v>0</v>
      </c>
      <c r="CW1703" s="284">
        <v>0</v>
      </c>
      <c r="CX1703"/>
      <c r="CY1703"/>
      <c r="CZ1703"/>
      <c r="DA1703"/>
      <c r="DB1703" s="212"/>
      <c r="DC1703" s="48"/>
      <c r="DD1703" s="48"/>
      <c r="DE1703" s="48"/>
      <c r="DF1703" s="48"/>
      <c r="DG1703" s="48"/>
      <c r="DH1703" s="48"/>
      <c r="DI1703" s="48"/>
      <c r="DJ1703" s="48"/>
      <c r="DK1703" s="48"/>
      <c r="DL1703" s="48"/>
    </row>
    <row r="1704" spans="1:116" ht="14.4">
      <c r="A1704" t="s">
        <v>3076</v>
      </c>
      <c r="B1704" s="188" t="s">
        <v>1381</v>
      </c>
      <c r="C1704" s="151" t="str">
        <f t="shared" ref="C1704:C1756" si="405">MID(A1704,1,12)</f>
        <v>B.046.08.146</v>
      </c>
      <c r="D1704" s="54" t="s">
        <v>1382</v>
      </c>
      <c r="E1704" s="150" t="s">
        <v>440</v>
      </c>
      <c r="F1704" s="153" t="str">
        <f t="shared" ref="F1704:F1756" si="406">MID(A1704, 21,85)</f>
        <v>Electricity Vermont production</v>
      </c>
      <c r="G1704" s="154">
        <f t="shared" si="392"/>
        <v>3.1587106666666667E-3</v>
      </c>
      <c r="H1704"/>
      <c r="I1704"/>
      <c r="J1704" s="227">
        <f t="shared" si="398"/>
        <v>3.7273468000000006E-3</v>
      </c>
      <c r="K1704"/>
      <c r="L1704" s="280">
        <f t="shared" si="399"/>
        <v>1.2971925700000001E-3</v>
      </c>
      <c r="M1704" s="280">
        <f t="shared" si="400"/>
        <v>1.7676692800000001E-3</v>
      </c>
      <c r="N1704" s="281">
        <f t="shared" si="401"/>
        <v>1.8867835E-4</v>
      </c>
      <c r="O1704" s="280">
        <v>4.738066E-4</v>
      </c>
      <c r="P1704" s="286">
        <v>5.1524847999999998E-4</v>
      </c>
      <c r="Q1704" s="219">
        <v>1.2524208E-3</v>
      </c>
      <c r="R1704" s="219">
        <v>1.053986E-3</v>
      </c>
      <c r="S1704" s="286">
        <v>2.4320656999999999E-4</v>
      </c>
      <c r="T1704" s="219">
        <v>0</v>
      </c>
      <c r="U1704" s="219">
        <v>0</v>
      </c>
      <c r="V1704" s="219">
        <v>0</v>
      </c>
      <c r="W1704" s="219">
        <v>1.8867835E-4</v>
      </c>
      <c r="X1704" s="219">
        <v>0</v>
      </c>
      <c r="Y1704" s="219">
        <v>0</v>
      </c>
      <c r="Z1704" s="219">
        <v>0</v>
      </c>
      <c r="AA1704" s="219">
        <v>0</v>
      </c>
      <c r="AB1704" s="219">
        <v>0</v>
      </c>
      <c r="AC1704"/>
      <c r="AD1704" s="227">
        <f t="shared" si="393"/>
        <v>4.738066E-4</v>
      </c>
      <c r="AE1704" s="227">
        <f t="shared" si="394"/>
        <v>3.06486185E-3</v>
      </c>
      <c r="AF1704" s="227">
        <f t="shared" si="395"/>
        <v>1.7676692800000001E-3</v>
      </c>
      <c r="AG1704" s="227">
        <f t="shared" si="396"/>
        <v>1.7676692800000001E-3</v>
      </c>
      <c r="AH1704" s="227">
        <f t="shared" si="397"/>
        <v>1.8867835E-4</v>
      </c>
      <c r="AI1704"/>
      <c r="AJ1704">
        <v>1.4529113</v>
      </c>
      <c r="AK1704" s="155">
        <v>4.4183755000000002E-3</v>
      </c>
      <c r="AL1704" s="155">
        <v>0</v>
      </c>
      <c r="AM1704" s="155">
        <v>0</v>
      </c>
      <c r="AN1704" s="155">
        <v>0.57246520999999995</v>
      </c>
      <c r="AO1704" s="155">
        <v>0.22597628</v>
      </c>
      <c r="AP1704" s="155">
        <v>0.65005139999999995</v>
      </c>
      <c r="AQ1704"/>
      <c r="AR1704" s="156">
        <v>2.7652638999999999E-4</v>
      </c>
      <c r="AS1704" s="156">
        <v>2.6907872000000001E-4</v>
      </c>
      <c r="AT1704" s="156">
        <v>7.0805565999999997E-6</v>
      </c>
      <c r="AU1704" s="156">
        <v>3.6711327000000001E-7</v>
      </c>
      <c r="AV1704" s="282">
        <f t="shared" si="402"/>
        <v>1.6131817570000002E-8</v>
      </c>
      <c r="AW1704" s="282">
        <f t="shared" si="403"/>
        <v>2.6185490241369997E-11</v>
      </c>
      <c r="AX1704" s="283">
        <f t="shared" si="404"/>
        <v>5.1416425099999998E-5</v>
      </c>
      <c r="AY1704" s="157">
        <v>2.9312835000000001E-9</v>
      </c>
      <c r="AZ1704" s="157">
        <v>8.8443898999999996E-12</v>
      </c>
      <c r="BA1704" s="157">
        <v>2.4164137000000002E-16</v>
      </c>
      <c r="BB1704" s="157">
        <v>0</v>
      </c>
      <c r="BC1704" s="157">
        <v>0</v>
      </c>
      <c r="BD1704" s="157">
        <v>2.8244070000000001E-11</v>
      </c>
      <c r="BE1704" s="157">
        <v>1.317229E-8</v>
      </c>
      <c r="BF1704" s="157">
        <v>6.4410257E-12</v>
      </c>
      <c r="BG1704" s="157">
        <v>1.0899833E-11</v>
      </c>
      <c r="BH1704" s="157">
        <v>0</v>
      </c>
      <c r="BI1704" s="157">
        <v>0</v>
      </c>
      <c r="BJ1704" s="157">
        <v>0</v>
      </c>
      <c r="BK1704" s="157">
        <v>0</v>
      </c>
      <c r="BL1704" s="157">
        <v>0</v>
      </c>
      <c r="BM1704" s="157">
        <v>0</v>
      </c>
      <c r="BN1704" s="157">
        <v>0</v>
      </c>
      <c r="BO1704" s="157">
        <v>0</v>
      </c>
      <c r="BP1704" s="157">
        <v>7.2326700999999998E-6</v>
      </c>
      <c r="BQ1704" s="157">
        <v>4.4183754999999999E-5</v>
      </c>
      <c r="BR1704" s="157">
        <v>0</v>
      </c>
      <c r="BS1704" s="157">
        <v>0</v>
      </c>
      <c r="BT1704" s="157">
        <v>0</v>
      </c>
      <c r="BU1704"/>
      <c r="BV1704" s="155">
        <v>6.5653127000000002E-7</v>
      </c>
      <c r="BW1704" s="155">
        <v>7.5146741999999995E-8</v>
      </c>
      <c r="BX1704" s="155">
        <v>8.8073235000000003E-8</v>
      </c>
      <c r="BY1704" s="155">
        <v>5.0178922999999996E-10</v>
      </c>
      <c r="BZ1704" s="155">
        <v>2.7959033000000001E-7</v>
      </c>
      <c r="CA1704" s="155">
        <v>0</v>
      </c>
      <c r="CB1704" s="155">
        <v>0</v>
      </c>
      <c r="CC1704" s="155">
        <v>0</v>
      </c>
      <c r="CD1704" s="155">
        <v>0</v>
      </c>
      <c r="CE1704" s="155">
        <v>1.5307165E-9</v>
      </c>
      <c r="CF1704" s="155">
        <v>0</v>
      </c>
      <c r="CG1704" s="155">
        <v>0</v>
      </c>
      <c r="CH1704" s="155">
        <v>0</v>
      </c>
      <c r="CI1704" s="155">
        <v>2.0635315999999999E-7</v>
      </c>
      <c r="CJ1704" s="155">
        <v>5.3350471999999996E-9</v>
      </c>
      <c r="CK1704" s="155">
        <v>2.3926757000000002E-13</v>
      </c>
      <c r="CL1704" s="155">
        <v>0</v>
      </c>
      <c r="CM1704"/>
      <c r="CN1704" s="284">
        <v>0</v>
      </c>
      <c r="CO1704" s="284">
        <v>3.1587107000000001E-3</v>
      </c>
      <c r="CP1704" s="285">
        <v>0</v>
      </c>
      <c r="CQ1704" s="284">
        <v>5.1414306999999999E-5</v>
      </c>
      <c r="CR1704" s="284">
        <v>0</v>
      </c>
      <c r="CS1704" s="284">
        <v>0</v>
      </c>
      <c r="CT1704" s="284">
        <v>9.2069865999999998E-6</v>
      </c>
      <c r="CU1704" s="284">
        <v>0</v>
      </c>
      <c r="CV1704" s="284">
        <v>0</v>
      </c>
      <c r="CW1704" s="284">
        <v>0</v>
      </c>
      <c r="CX1704"/>
      <c r="CY1704"/>
      <c r="CZ1704"/>
      <c r="DA1704"/>
      <c r="DB1704" s="212"/>
      <c r="DC1704" s="48"/>
      <c r="DD1704" s="48"/>
      <c r="DE1704" s="48"/>
      <c r="DF1704" s="48"/>
      <c r="DG1704" s="48"/>
      <c r="DH1704" s="48"/>
      <c r="DI1704" s="48"/>
      <c r="DJ1704" s="48"/>
      <c r="DK1704" s="48"/>
      <c r="DL1704" s="48"/>
    </row>
    <row r="1705" spans="1:116" ht="14.4">
      <c r="A1705" t="s">
        <v>3077</v>
      </c>
      <c r="B1705" s="188" t="s">
        <v>1381</v>
      </c>
      <c r="C1705" s="151" t="str">
        <f t="shared" si="405"/>
        <v>B.046.08.147</v>
      </c>
      <c r="D1705" s="54" t="s">
        <v>1382</v>
      </c>
      <c r="E1705" s="150" t="s">
        <v>440</v>
      </c>
      <c r="F1705" s="153" t="str">
        <f t="shared" si="406"/>
        <v>Electricity Virginia production</v>
      </c>
      <c r="G1705" s="154">
        <f t="shared" ref="G1705:G1819" si="407">O1705/0.15</f>
        <v>0.11797613333333334</v>
      </c>
      <c r="H1705"/>
      <c r="I1705"/>
      <c r="J1705" s="227">
        <f t="shared" si="398"/>
        <v>2.9708615681E-2</v>
      </c>
      <c r="K1705"/>
      <c r="L1705" s="280">
        <f t="shared" si="399"/>
        <v>1.2896883399999999E-3</v>
      </c>
      <c r="M1705" s="280">
        <f t="shared" si="400"/>
        <v>2.1598207800000001E-3</v>
      </c>
      <c r="N1705" s="281">
        <f t="shared" si="401"/>
        <v>8.5626865609999998E-3</v>
      </c>
      <c r="O1705" s="287">
        <v>1.7696420000000001E-2</v>
      </c>
      <c r="P1705" s="286">
        <v>9.854528799999999E-4</v>
      </c>
      <c r="Q1705" s="219">
        <v>1.1743679E-3</v>
      </c>
      <c r="R1705" s="219">
        <v>1.1228741999999999E-3</v>
      </c>
      <c r="S1705" s="286">
        <v>1.6681414E-4</v>
      </c>
      <c r="T1705" s="219">
        <v>0</v>
      </c>
      <c r="U1705" s="219">
        <v>0</v>
      </c>
      <c r="V1705" s="219">
        <v>0</v>
      </c>
      <c r="W1705" s="286">
        <v>2.0195661E-5</v>
      </c>
      <c r="X1705" s="219">
        <v>0</v>
      </c>
      <c r="Y1705" s="219">
        <v>8.5424908999999997E-3</v>
      </c>
      <c r="Z1705" s="219">
        <v>0</v>
      </c>
      <c r="AA1705" s="219">
        <v>0</v>
      </c>
      <c r="AB1705" s="219">
        <v>0</v>
      </c>
      <c r="AC1705"/>
      <c r="AD1705" s="227">
        <f t="shared" si="393"/>
        <v>1.7696420000000001E-2</v>
      </c>
      <c r="AE1705" s="227">
        <f t="shared" si="394"/>
        <v>3.4495091199999999E-3</v>
      </c>
      <c r="AF1705" s="227">
        <f t="shared" si="395"/>
        <v>2.1598207800000001E-3</v>
      </c>
      <c r="AG1705" s="227">
        <f t="shared" si="396"/>
        <v>2.1598207800000001E-3</v>
      </c>
      <c r="AH1705" s="227">
        <f t="shared" si="397"/>
        <v>8.5626865609999998E-3</v>
      </c>
      <c r="AI1705"/>
      <c r="AJ1705">
        <v>2.8461649000000002</v>
      </c>
      <c r="AK1705" s="155">
        <v>1.5100454999999999</v>
      </c>
      <c r="AL1705" s="155">
        <v>1.1835218000000001</v>
      </c>
      <c r="AM1705" s="155">
        <v>0</v>
      </c>
      <c r="AN1705" s="155">
        <v>7.2450384000000007E-2</v>
      </c>
      <c r="AO1705" s="155">
        <v>6.3895664000000005E-2</v>
      </c>
      <c r="AP1705" s="155">
        <v>1.6251596E-2</v>
      </c>
      <c r="AQ1705"/>
      <c r="AR1705" s="156">
        <v>2.3484904000000001E-3</v>
      </c>
      <c r="AS1705" s="156">
        <v>2.1688223E-3</v>
      </c>
      <c r="AT1705" s="156">
        <v>9.6816987999999999E-5</v>
      </c>
      <c r="AU1705" s="156">
        <v>8.2851098999999994E-5</v>
      </c>
      <c r="AV1705" s="282">
        <f t="shared" si="402"/>
        <v>1.3002531509399999E-7</v>
      </c>
      <c r="AW1705" s="282">
        <f t="shared" si="403"/>
        <v>3.5805099427430003E-10</v>
      </c>
      <c r="AX1705" s="283">
        <f t="shared" si="404"/>
        <v>1.1603795474000001E-2</v>
      </c>
      <c r="AY1705" s="157">
        <v>1.0948185E-7</v>
      </c>
      <c r="AZ1705" s="157">
        <v>3.3033317999999999E-10</v>
      </c>
      <c r="BA1705" s="157">
        <v>9.0251742999999999E-15</v>
      </c>
      <c r="BB1705" s="157">
        <v>0</v>
      </c>
      <c r="BC1705" s="157">
        <v>0</v>
      </c>
      <c r="BD1705" s="157">
        <v>3.0090093999999999E-11</v>
      </c>
      <c r="BE1705" s="157">
        <v>2.0513375E-8</v>
      </c>
      <c r="BF1705" s="157">
        <v>6.8620091E-12</v>
      </c>
      <c r="BG1705" s="157">
        <v>2.084678E-11</v>
      </c>
      <c r="BH1705" s="157">
        <v>0</v>
      </c>
      <c r="BI1705" s="157">
        <v>0</v>
      </c>
      <c r="BJ1705" s="157">
        <v>0</v>
      </c>
      <c r="BK1705" s="157">
        <v>0</v>
      </c>
      <c r="BL1705" s="157">
        <v>0</v>
      </c>
      <c r="BM1705" s="157">
        <v>0</v>
      </c>
      <c r="BN1705" s="157">
        <v>0</v>
      </c>
      <c r="BO1705" s="157">
        <v>0</v>
      </c>
      <c r="BP1705" s="157">
        <v>1.3095474000000001E-5</v>
      </c>
      <c r="BQ1705" s="157">
        <v>1.1590700000000001E-2</v>
      </c>
      <c r="BR1705" s="157">
        <v>0</v>
      </c>
      <c r="BS1705" s="157">
        <v>0</v>
      </c>
      <c r="BT1705" s="157">
        <v>0</v>
      </c>
      <c r="BU1705"/>
      <c r="BV1705" s="155">
        <v>7.1860810000000002E-6</v>
      </c>
      <c r="BW1705" s="155">
        <v>1.43724E-7</v>
      </c>
      <c r="BX1705" s="155">
        <v>3.2894876999999999E-6</v>
      </c>
      <c r="BY1705" s="155">
        <v>5.3458601000000002E-10</v>
      </c>
      <c r="BZ1705" s="155">
        <v>2.6770243000000002E-7</v>
      </c>
      <c r="CA1705" s="155">
        <v>0</v>
      </c>
      <c r="CB1705" s="155">
        <v>0</v>
      </c>
      <c r="CC1705" s="155">
        <v>0</v>
      </c>
      <c r="CD1705" s="155">
        <v>0</v>
      </c>
      <c r="CE1705" s="155">
        <v>1.6307636E-9</v>
      </c>
      <c r="CF1705" s="155">
        <v>0</v>
      </c>
      <c r="CG1705" s="155">
        <v>0</v>
      </c>
      <c r="CH1705" s="155">
        <v>0</v>
      </c>
      <c r="CI1705" s="155">
        <v>2.2397307999999999E-7</v>
      </c>
      <c r="CJ1705" s="155">
        <v>3.2590284000000002E-6</v>
      </c>
      <c r="CK1705" s="155">
        <v>2.5610603999999999E-14</v>
      </c>
      <c r="CL1705" s="155">
        <v>0</v>
      </c>
      <c r="CM1705"/>
      <c r="CN1705" s="284">
        <v>0</v>
      </c>
      <c r="CO1705" s="284">
        <v>0.11797613</v>
      </c>
      <c r="CP1705" s="285">
        <v>0</v>
      </c>
      <c r="CQ1705" s="284">
        <v>9.8333870000000002E-5</v>
      </c>
      <c r="CR1705" s="284">
        <v>0</v>
      </c>
      <c r="CS1705" s="284">
        <v>0</v>
      </c>
      <c r="CT1705" s="284">
        <v>1.0169245000000001E-5</v>
      </c>
      <c r="CU1705" s="284">
        <v>0</v>
      </c>
      <c r="CV1705" s="284">
        <v>0</v>
      </c>
      <c r="CW1705" s="284">
        <v>0</v>
      </c>
      <c r="CX1705"/>
      <c r="CY1705"/>
      <c r="CZ1705"/>
      <c r="DA1705"/>
      <c r="DB1705" s="212"/>
      <c r="DC1705" s="48"/>
      <c r="DD1705" s="48"/>
      <c r="DE1705" s="48"/>
      <c r="DF1705" s="48"/>
      <c r="DG1705" s="48"/>
      <c r="DH1705" s="48"/>
      <c r="DI1705" s="48"/>
      <c r="DJ1705" s="48"/>
      <c r="DK1705" s="48"/>
      <c r="DL1705" s="48"/>
    </row>
    <row r="1706" spans="1:116" ht="14.4">
      <c r="A1706" t="s">
        <v>3078</v>
      </c>
      <c r="B1706" s="188" t="s">
        <v>1381</v>
      </c>
      <c r="C1706" s="151" t="str">
        <f t="shared" si="405"/>
        <v>B.046.08.148</v>
      </c>
      <c r="D1706" s="54" t="s">
        <v>1382</v>
      </c>
      <c r="E1706" s="150" t="s">
        <v>440</v>
      </c>
      <c r="F1706" s="153" t="str">
        <f t="shared" si="406"/>
        <v>Electricity Washington production</v>
      </c>
      <c r="G1706" s="154">
        <f t="shared" si="407"/>
        <v>5.3811376000000001E-2</v>
      </c>
      <c r="H1706"/>
      <c r="I1706"/>
      <c r="J1706" s="227">
        <f t="shared" si="398"/>
        <v>1.1946846785E-2</v>
      </c>
      <c r="K1706"/>
      <c r="L1706" s="280">
        <f t="shared" si="399"/>
        <v>5.54771465E-4</v>
      </c>
      <c r="M1706" s="280">
        <f t="shared" si="400"/>
        <v>1.0205635499999999E-3</v>
      </c>
      <c r="N1706" s="281">
        <f t="shared" si="401"/>
        <v>2.2998053700000001E-3</v>
      </c>
      <c r="O1706" s="280">
        <v>8.0717063999999998E-3</v>
      </c>
      <c r="P1706" s="286">
        <v>4.8553453999999999E-4</v>
      </c>
      <c r="Q1706" s="219">
        <v>5.3502900999999998E-4</v>
      </c>
      <c r="R1706" s="219">
        <v>4.9657798999999995E-4</v>
      </c>
      <c r="S1706" s="286">
        <v>5.8193475000000003E-5</v>
      </c>
      <c r="T1706" s="219">
        <v>0</v>
      </c>
      <c r="U1706" s="219">
        <v>0</v>
      </c>
      <c r="V1706" s="219">
        <v>0</v>
      </c>
      <c r="W1706" s="286">
        <v>1.4605896999999999E-4</v>
      </c>
      <c r="X1706" s="219">
        <v>0</v>
      </c>
      <c r="Y1706" s="219">
        <v>2.1537463999999999E-3</v>
      </c>
      <c r="Z1706" s="219">
        <v>0</v>
      </c>
      <c r="AA1706" s="219">
        <v>0</v>
      </c>
      <c r="AB1706" s="219">
        <v>0</v>
      </c>
      <c r="AC1706"/>
      <c r="AD1706" s="227">
        <f t="shared" si="393"/>
        <v>8.0717063999999998E-3</v>
      </c>
      <c r="AE1706" s="227">
        <f t="shared" si="394"/>
        <v>1.5753350149999999E-3</v>
      </c>
      <c r="AF1706" s="227">
        <f t="shared" si="395"/>
        <v>1.0205635499999999E-3</v>
      </c>
      <c r="AG1706" s="227">
        <f t="shared" si="396"/>
        <v>1.0205635499999999E-3</v>
      </c>
      <c r="AH1706" s="227">
        <f t="shared" si="397"/>
        <v>2.2998053700000001E-3</v>
      </c>
      <c r="AI1706"/>
      <c r="AJ1706">
        <v>1.6552933000000001</v>
      </c>
      <c r="AK1706" s="155">
        <v>0.62323958000000002</v>
      </c>
      <c r="AL1706" s="155">
        <v>0.29839137999999998</v>
      </c>
      <c r="AM1706" s="155">
        <v>0</v>
      </c>
      <c r="AN1706" s="155">
        <v>1.3944665E-2</v>
      </c>
      <c r="AO1706" s="155">
        <v>8.2753690000000005E-2</v>
      </c>
      <c r="AP1706" s="155">
        <v>0.63696394999999995</v>
      </c>
      <c r="AQ1706"/>
      <c r="AR1706" s="156">
        <v>1.068816E-3</v>
      </c>
      <c r="AS1706" s="156">
        <v>9.9547648999999991E-4</v>
      </c>
      <c r="AT1706" s="156">
        <v>4.4340695E-5</v>
      </c>
      <c r="AU1706" s="156">
        <v>2.899883E-5</v>
      </c>
      <c r="AV1706" s="282">
        <f t="shared" si="402"/>
        <v>5.9680844792000006E-8</v>
      </c>
      <c r="AW1706" s="282">
        <f t="shared" si="403"/>
        <v>1.639818588703E-10</v>
      </c>
      <c r="AX1706" s="283">
        <f t="shared" si="404"/>
        <v>4.0614607945999998E-3</v>
      </c>
      <c r="AY1706" s="157">
        <v>4.9936957000000002E-8</v>
      </c>
      <c r="AZ1706" s="157">
        <v>1.5067185E-10</v>
      </c>
      <c r="BA1706" s="157">
        <v>4.1165702999999997E-15</v>
      </c>
      <c r="BB1706" s="157">
        <v>0</v>
      </c>
      <c r="BC1706" s="157">
        <v>0</v>
      </c>
      <c r="BD1706" s="157">
        <v>1.3306992000000001E-11</v>
      </c>
      <c r="BE1706" s="157">
        <v>9.7305808E-9</v>
      </c>
      <c r="BF1706" s="157">
        <v>3.0346433E-12</v>
      </c>
      <c r="BG1706" s="157">
        <v>1.0271248999999999E-11</v>
      </c>
      <c r="BH1706" s="157">
        <v>0</v>
      </c>
      <c r="BI1706" s="157">
        <v>0</v>
      </c>
      <c r="BJ1706" s="157">
        <v>0</v>
      </c>
      <c r="BK1706" s="157">
        <v>0</v>
      </c>
      <c r="BL1706" s="157">
        <v>0</v>
      </c>
      <c r="BM1706" s="157">
        <v>0</v>
      </c>
      <c r="BN1706" s="157">
        <v>0</v>
      </c>
      <c r="BO1706" s="157">
        <v>0</v>
      </c>
      <c r="BP1706" s="157">
        <v>8.7053945999999996E-6</v>
      </c>
      <c r="BQ1706" s="157">
        <v>4.0527554E-3</v>
      </c>
      <c r="BR1706" s="157">
        <v>0</v>
      </c>
      <c r="BS1706" s="157">
        <v>0</v>
      </c>
      <c r="BT1706" s="157">
        <v>0</v>
      </c>
      <c r="BU1706"/>
      <c r="BV1706" s="155">
        <v>2.8903696000000002E-6</v>
      </c>
      <c r="BW1706" s="155">
        <v>7.0813093999999997E-8</v>
      </c>
      <c r="BX1706" s="155">
        <v>1.5004039E-6</v>
      </c>
      <c r="BY1706" s="155">
        <v>2.3641441000000001E-10</v>
      </c>
      <c r="BZ1706" s="155">
        <v>1.1041901E-7</v>
      </c>
      <c r="CA1706" s="155">
        <v>0</v>
      </c>
      <c r="CB1706" s="155">
        <v>0</v>
      </c>
      <c r="CC1706" s="155">
        <v>0</v>
      </c>
      <c r="CD1706" s="155">
        <v>0</v>
      </c>
      <c r="CE1706" s="155">
        <v>7.2118614999999998E-10</v>
      </c>
      <c r="CF1706" s="155">
        <v>0</v>
      </c>
      <c r="CG1706" s="155">
        <v>0</v>
      </c>
      <c r="CH1706" s="155">
        <v>0</v>
      </c>
      <c r="CI1706" s="155">
        <v>9.9520280999999994E-8</v>
      </c>
      <c r="CJ1706" s="155">
        <v>1.1082555E-6</v>
      </c>
      <c r="CK1706" s="155">
        <v>1.8522090000000001E-13</v>
      </c>
      <c r="CL1706" s="155">
        <v>0</v>
      </c>
      <c r="CM1706"/>
      <c r="CN1706" s="284">
        <v>0</v>
      </c>
      <c r="CO1706" s="284">
        <v>5.3811376000000001E-2</v>
      </c>
      <c r="CP1706" s="285">
        <v>0</v>
      </c>
      <c r="CQ1706" s="284">
        <v>4.8449287999999998E-5</v>
      </c>
      <c r="CR1706" s="284">
        <v>0</v>
      </c>
      <c r="CS1706" s="284">
        <v>0</v>
      </c>
      <c r="CT1706" s="284">
        <v>4.4119980999999997E-6</v>
      </c>
      <c r="CU1706" s="284">
        <v>0</v>
      </c>
      <c r="CV1706" s="284">
        <v>0</v>
      </c>
      <c r="CW1706" s="284">
        <v>0</v>
      </c>
      <c r="CX1706"/>
      <c r="CY1706"/>
      <c r="CZ1706"/>
      <c r="DA1706"/>
      <c r="DB1706" s="212"/>
      <c r="DC1706" s="48"/>
      <c r="DD1706" s="48"/>
      <c r="DE1706" s="48"/>
      <c r="DF1706" s="48"/>
      <c r="DG1706" s="48"/>
      <c r="DH1706" s="48"/>
      <c r="DI1706" s="48"/>
      <c r="DJ1706" s="48"/>
      <c r="DK1706" s="48"/>
      <c r="DL1706" s="48"/>
    </row>
    <row r="1707" spans="1:116" ht="14.4">
      <c r="A1707" t="s">
        <v>3079</v>
      </c>
      <c r="B1707" s="188" t="s">
        <v>1381</v>
      </c>
      <c r="C1707" s="151" t="str">
        <f t="shared" si="405"/>
        <v>B.046.08.149</v>
      </c>
      <c r="D1707" s="54" t="s">
        <v>1382</v>
      </c>
      <c r="E1707" s="150" t="s">
        <v>440</v>
      </c>
      <c r="F1707" s="153" t="str">
        <f t="shared" si="406"/>
        <v>Electricity West Virginia production</v>
      </c>
      <c r="G1707" s="154">
        <f t="shared" si="407"/>
        <v>0.27702781333333337</v>
      </c>
      <c r="H1707"/>
      <c r="I1707"/>
      <c r="J1707" s="227">
        <f t="shared" si="398"/>
        <v>4.5871595081999998E-2</v>
      </c>
      <c r="K1707"/>
      <c r="L1707" s="280">
        <f t="shared" si="399"/>
        <v>1.096580974E-3</v>
      </c>
      <c r="M1707" s="280">
        <f t="shared" si="400"/>
        <v>3.2042729999999997E-3</v>
      </c>
      <c r="N1707" s="281">
        <f t="shared" si="401"/>
        <v>1.6569107999999999E-5</v>
      </c>
      <c r="O1707" s="287">
        <v>4.1554172E-2</v>
      </c>
      <c r="P1707" s="286">
        <v>2.0646611999999998E-3</v>
      </c>
      <c r="Q1707" s="219">
        <v>1.1396118000000001E-3</v>
      </c>
      <c r="R1707" s="219">
        <v>1.0023906999999999E-3</v>
      </c>
      <c r="S1707" s="286">
        <v>9.4190273999999994E-5</v>
      </c>
      <c r="T1707" s="219">
        <v>0</v>
      </c>
      <c r="U1707" s="219">
        <v>0</v>
      </c>
      <c r="V1707" s="219">
        <v>0</v>
      </c>
      <c r="W1707" s="286">
        <v>1.6569107999999999E-5</v>
      </c>
      <c r="X1707" s="219">
        <v>0</v>
      </c>
      <c r="Y1707" s="219">
        <v>0</v>
      </c>
      <c r="Z1707" s="219">
        <v>0</v>
      </c>
      <c r="AA1707" s="219">
        <v>0</v>
      </c>
      <c r="AB1707" s="219">
        <v>0</v>
      </c>
      <c r="AC1707"/>
      <c r="AD1707" s="227">
        <f t="shared" si="393"/>
        <v>4.1554172E-2</v>
      </c>
      <c r="AE1707" s="227">
        <f t="shared" si="394"/>
        <v>4.3008539739999999E-3</v>
      </c>
      <c r="AF1707" s="227">
        <f t="shared" si="395"/>
        <v>3.2042729999999997E-3</v>
      </c>
      <c r="AG1707" s="227">
        <f t="shared" si="396"/>
        <v>3.2042729999999997E-3</v>
      </c>
      <c r="AH1707" s="227">
        <f t="shared" si="397"/>
        <v>1.6569107999999999E-5</v>
      </c>
      <c r="AI1707"/>
      <c r="AJ1707">
        <v>3.2408039999999998</v>
      </c>
      <c r="AK1707" s="155">
        <v>3.1755442</v>
      </c>
      <c r="AL1707" s="155">
        <v>0</v>
      </c>
      <c r="AM1707" s="155">
        <v>0</v>
      </c>
      <c r="AN1707" s="155">
        <v>6.2087074999999997E-4</v>
      </c>
      <c r="AO1707" s="155">
        <v>4.2458322E-2</v>
      </c>
      <c r="AP1707" s="155">
        <v>2.2180637E-2</v>
      </c>
      <c r="AQ1707"/>
      <c r="AR1707" s="156">
        <v>5.2099575E-3</v>
      </c>
      <c r="AS1707" s="156">
        <v>4.9386533999999996E-3</v>
      </c>
      <c r="AT1707" s="156">
        <v>2.2321565999999999E-4</v>
      </c>
      <c r="AU1707" s="156">
        <v>4.8088362999999997E-5</v>
      </c>
      <c r="AV1707" s="282">
        <f t="shared" si="402"/>
        <v>2.9608233645100004E-7</v>
      </c>
      <c r="AW1707" s="282">
        <f t="shared" si="403"/>
        <v>8.2550170582800008E-10</v>
      </c>
      <c r="AX1707" s="283">
        <f t="shared" si="404"/>
        <v>6.7350648491599999E-3</v>
      </c>
      <c r="AY1707" s="157">
        <v>2.5708181000000002E-7</v>
      </c>
      <c r="AZ1707" s="157">
        <v>7.7567788000000002E-10</v>
      </c>
      <c r="BA1707" s="157">
        <v>2.1192627999999999E-14</v>
      </c>
      <c r="BB1707" s="157">
        <v>0</v>
      </c>
      <c r="BC1707" s="157">
        <v>0</v>
      </c>
      <c r="BD1707" s="157">
        <v>2.6861450999999999E-11</v>
      </c>
      <c r="BE1707" s="157">
        <v>3.8973664999999998E-8</v>
      </c>
      <c r="BF1707" s="157">
        <v>6.1257212000000002E-12</v>
      </c>
      <c r="BG1707" s="157">
        <v>4.3676911999999999E-11</v>
      </c>
      <c r="BH1707" s="157">
        <v>0</v>
      </c>
      <c r="BI1707" s="157">
        <v>0</v>
      </c>
      <c r="BJ1707" s="157">
        <v>0</v>
      </c>
      <c r="BK1707" s="157">
        <v>0</v>
      </c>
      <c r="BL1707" s="157">
        <v>0</v>
      </c>
      <c r="BM1707" s="157">
        <v>0</v>
      </c>
      <c r="BN1707" s="157">
        <v>0</v>
      </c>
      <c r="BO1707" s="157">
        <v>0</v>
      </c>
      <c r="BP1707" s="157">
        <v>6.3514915999999999E-7</v>
      </c>
      <c r="BQ1707" s="157">
        <v>6.7344296999999999E-3</v>
      </c>
      <c r="BR1707" s="157">
        <v>0</v>
      </c>
      <c r="BS1707" s="157">
        <v>0</v>
      </c>
      <c r="BT1707" s="157">
        <v>0</v>
      </c>
      <c r="BU1707"/>
      <c r="BV1707" s="155">
        <v>1.2396736E-5</v>
      </c>
      <c r="BW1707" s="155">
        <v>3.0112183000000001E-7</v>
      </c>
      <c r="BX1707" s="155">
        <v>7.7242706000000008E-6</v>
      </c>
      <c r="BY1707" s="155">
        <v>4.7722538000000001E-10</v>
      </c>
      <c r="BZ1707" s="155">
        <v>3.3235224999999999E-7</v>
      </c>
      <c r="CA1707" s="155">
        <v>0</v>
      </c>
      <c r="CB1707" s="155">
        <v>0</v>
      </c>
      <c r="CC1707" s="155">
        <v>0</v>
      </c>
      <c r="CD1707" s="155">
        <v>0</v>
      </c>
      <c r="CE1707" s="155">
        <v>1.4557839999999999E-9</v>
      </c>
      <c r="CF1707" s="155">
        <v>0</v>
      </c>
      <c r="CG1707" s="155">
        <v>0</v>
      </c>
      <c r="CH1707" s="155">
        <v>0</v>
      </c>
      <c r="CI1707" s="155">
        <v>2.111592E-7</v>
      </c>
      <c r="CJ1707" s="155">
        <v>3.8258987E-6</v>
      </c>
      <c r="CK1707" s="155">
        <v>2.1011686E-14</v>
      </c>
      <c r="CL1707" s="155">
        <v>0</v>
      </c>
      <c r="CM1707"/>
      <c r="CN1707" s="284">
        <v>0</v>
      </c>
      <c r="CO1707" s="284">
        <v>0.27702781999999998</v>
      </c>
      <c r="CP1707" s="285">
        <v>0</v>
      </c>
      <c r="CQ1707" s="284">
        <v>2.0602317E-4</v>
      </c>
      <c r="CR1707" s="284">
        <v>0</v>
      </c>
      <c r="CS1707" s="284">
        <v>0</v>
      </c>
      <c r="CT1707" s="284">
        <v>1.4939187E-5</v>
      </c>
      <c r="CU1707" s="284">
        <v>0</v>
      </c>
      <c r="CV1707" s="284">
        <v>0</v>
      </c>
      <c r="CW1707" s="284">
        <v>0</v>
      </c>
      <c r="CX1707"/>
      <c r="CY1707"/>
      <c r="CZ1707"/>
      <c r="DA1707"/>
      <c r="DB1707" s="212"/>
      <c r="DC1707" s="48"/>
      <c r="DD1707" s="48"/>
      <c r="DE1707" s="48"/>
      <c r="DF1707" s="48"/>
      <c r="DG1707" s="48"/>
      <c r="DH1707" s="48"/>
      <c r="DI1707" s="48"/>
      <c r="DJ1707" s="48"/>
      <c r="DK1707" s="48"/>
      <c r="DL1707" s="48"/>
    </row>
    <row r="1708" spans="1:116" ht="14.4">
      <c r="A1708" t="s">
        <v>3080</v>
      </c>
      <c r="B1708" s="188" t="s">
        <v>1381</v>
      </c>
      <c r="C1708" s="151" t="str">
        <f t="shared" si="405"/>
        <v>B.046.08.150</v>
      </c>
      <c r="D1708" s="54" t="s">
        <v>1382</v>
      </c>
      <c r="E1708" s="150" t="s">
        <v>440</v>
      </c>
      <c r="F1708" s="153" t="str">
        <f t="shared" si="406"/>
        <v>Electricity Wisconsin production</v>
      </c>
      <c r="G1708" s="154">
        <f t="shared" si="407"/>
        <v>0.18730112666666668</v>
      </c>
      <c r="H1708"/>
      <c r="I1708"/>
      <c r="J1708" s="227">
        <f t="shared" si="398"/>
        <v>3.5591067937000002E-2</v>
      </c>
      <c r="K1708"/>
      <c r="L1708" s="280">
        <f t="shared" si="399"/>
        <v>1.3290267999999999E-3</v>
      </c>
      <c r="M1708" s="280">
        <f t="shared" si="400"/>
        <v>2.0542142800000001E-3</v>
      </c>
      <c r="N1708" s="281">
        <f t="shared" si="401"/>
        <v>4.1126578570000001E-3</v>
      </c>
      <c r="O1708" s="280">
        <v>2.8095169E-2</v>
      </c>
      <c r="P1708" s="286">
        <v>7.7842107999999996E-4</v>
      </c>
      <c r="Q1708" s="219">
        <v>1.2757932E-3</v>
      </c>
      <c r="R1708" s="219">
        <v>1.1825809E-3</v>
      </c>
      <c r="S1708" s="219">
        <v>1.4644589999999999E-4</v>
      </c>
      <c r="T1708" s="286">
        <v>0</v>
      </c>
      <c r="U1708" s="286">
        <v>0</v>
      </c>
      <c r="V1708" s="219">
        <v>0</v>
      </c>
      <c r="W1708" s="286">
        <v>2.0344657000000001E-5</v>
      </c>
      <c r="X1708" s="219">
        <v>0</v>
      </c>
      <c r="Y1708" s="286">
        <v>4.0923132000000003E-3</v>
      </c>
      <c r="Z1708" s="286">
        <v>0</v>
      </c>
      <c r="AA1708" s="219">
        <v>0</v>
      </c>
      <c r="AB1708" s="219">
        <v>0</v>
      </c>
      <c r="AC1708"/>
      <c r="AD1708" s="227">
        <f t="shared" si="393"/>
        <v>2.8095169E-2</v>
      </c>
      <c r="AE1708" s="227">
        <f t="shared" si="394"/>
        <v>3.3832410800000001E-3</v>
      </c>
      <c r="AF1708" s="227">
        <f t="shared" si="395"/>
        <v>2.0542142800000001E-3</v>
      </c>
      <c r="AG1708" s="227">
        <f t="shared" si="396"/>
        <v>2.0542142800000001E-3</v>
      </c>
      <c r="AH1708" s="227">
        <f t="shared" si="397"/>
        <v>4.1126578570000001E-3</v>
      </c>
      <c r="AI1708"/>
      <c r="AJ1708">
        <v>2.9363722000000001</v>
      </c>
      <c r="AK1708" s="155">
        <v>2.2441989000000002</v>
      </c>
      <c r="AL1708" s="155">
        <v>0.56697065999999996</v>
      </c>
      <c r="AM1708" s="155">
        <v>0</v>
      </c>
      <c r="AN1708" s="155">
        <v>4.0956037000000001E-2</v>
      </c>
      <c r="AO1708" s="155">
        <v>5.2847131999999998E-2</v>
      </c>
      <c r="AP1708" s="155">
        <v>3.1399431999999998E-2</v>
      </c>
      <c r="AQ1708"/>
      <c r="AR1708" s="156">
        <v>3.3971291000000001E-3</v>
      </c>
      <c r="AS1708" s="156">
        <v>3.1738891000000001E-3</v>
      </c>
      <c r="AT1708" s="156">
        <v>1.4822016E-4</v>
      </c>
      <c r="AU1708" s="156">
        <v>7.5019833999999996E-5</v>
      </c>
      <c r="AV1708" s="282">
        <f t="shared" si="402"/>
        <v>1.9028111807600002E-7</v>
      </c>
      <c r="AW1708" s="282">
        <f t="shared" si="403"/>
        <v>5.4815148473599994E-10</v>
      </c>
      <c r="AX1708" s="283">
        <f t="shared" si="404"/>
        <v>1.0506979448100001E-2</v>
      </c>
      <c r="AY1708" s="157">
        <v>1.7381544000000001E-7</v>
      </c>
      <c r="AZ1708" s="157">
        <v>5.2444314999999997E-10</v>
      </c>
      <c r="BA1708" s="157">
        <v>1.4328535999999999E-14</v>
      </c>
      <c r="BB1708" s="157">
        <v>0</v>
      </c>
      <c r="BC1708" s="157">
        <v>0</v>
      </c>
      <c r="BD1708" s="157">
        <v>3.1690076000000001E-11</v>
      </c>
      <c r="BE1708" s="157">
        <v>1.6433988E-8</v>
      </c>
      <c r="BF1708" s="157">
        <v>7.2268832000000002E-12</v>
      </c>
      <c r="BG1708" s="157">
        <v>1.6467122999999999E-11</v>
      </c>
      <c r="BH1708" s="157">
        <v>0</v>
      </c>
      <c r="BI1708" s="157">
        <v>0</v>
      </c>
      <c r="BJ1708" s="157">
        <v>0</v>
      </c>
      <c r="BK1708" s="157">
        <v>0</v>
      </c>
      <c r="BL1708" s="157">
        <v>0</v>
      </c>
      <c r="BM1708" s="157">
        <v>0</v>
      </c>
      <c r="BN1708" s="157">
        <v>0</v>
      </c>
      <c r="BO1708" s="157">
        <v>0</v>
      </c>
      <c r="BP1708" s="157">
        <v>6.6824481000000002E-6</v>
      </c>
      <c r="BQ1708" s="157">
        <v>1.0500297E-2</v>
      </c>
      <c r="BR1708" s="157">
        <v>0</v>
      </c>
      <c r="BS1708" s="157">
        <v>0</v>
      </c>
      <c r="BT1708" s="157">
        <v>0</v>
      </c>
      <c r="BU1708"/>
      <c r="BV1708" s="155">
        <v>9.1742169999999992E-6</v>
      </c>
      <c r="BW1708" s="155">
        <v>1.1352932000000001E-7</v>
      </c>
      <c r="BX1708" s="155">
        <v>5.2224522999999997E-6</v>
      </c>
      <c r="BY1708" s="155">
        <v>5.6301158999999995E-10</v>
      </c>
      <c r="BZ1708" s="155">
        <v>2.2459883E-7</v>
      </c>
      <c r="CA1708" s="155">
        <v>0</v>
      </c>
      <c r="CB1708" s="155">
        <v>0</v>
      </c>
      <c r="CC1708" s="155">
        <v>0</v>
      </c>
      <c r="CD1708" s="155">
        <v>0</v>
      </c>
      <c r="CE1708" s="155">
        <v>1.7174763E-9</v>
      </c>
      <c r="CF1708" s="155">
        <v>0</v>
      </c>
      <c r="CG1708" s="155">
        <v>0</v>
      </c>
      <c r="CH1708" s="155">
        <v>0</v>
      </c>
      <c r="CI1708" s="155">
        <v>2.3342631E-7</v>
      </c>
      <c r="CJ1708" s="155">
        <v>3.3779298E-6</v>
      </c>
      <c r="CK1708" s="155">
        <v>2.5799549E-14</v>
      </c>
      <c r="CL1708" s="155">
        <v>0</v>
      </c>
      <c r="CM1708"/>
      <c r="CN1708" s="284">
        <v>0</v>
      </c>
      <c r="CO1708" s="284">
        <v>0.18730111999999999</v>
      </c>
      <c r="CP1708" s="285">
        <v>0</v>
      </c>
      <c r="CQ1708" s="284">
        <v>7.7675106999999997E-5</v>
      </c>
      <c r="CR1708" s="284">
        <v>0</v>
      </c>
      <c r="CS1708" s="284">
        <v>0</v>
      </c>
      <c r="CT1708" s="284">
        <v>8.3988286999999995E-6</v>
      </c>
      <c r="CU1708" s="284">
        <v>0</v>
      </c>
      <c r="CV1708" s="284">
        <v>0</v>
      </c>
      <c r="CW1708" s="284">
        <v>0</v>
      </c>
      <c r="CX1708"/>
      <c r="CY1708"/>
      <c r="CZ1708"/>
      <c r="DA1708"/>
      <c r="DB1708" s="212"/>
      <c r="DC1708" s="48"/>
      <c r="DD1708" s="48"/>
      <c r="DE1708" s="48"/>
      <c r="DF1708" s="48"/>
      <c r="DG1708" s="48"/>
      <c r="DH1708" s="48"/>
      <c r="DI1708" s="48"/>
      <c r="DJ1708" s="48"/>
      <c r="DK1708" s="48"/>
      <c r="DL1708" s="48"/>
    </row>
    <row r="1709" spans="1:116" ht="14.4">
      <c r="A1709" t="s">
        <v>3081</v>
      </c>
      <c r="B1709" s="188" t="s">
        <v>1381</v>
      </c>
      <c r="C1709" s="151" t="str">
        <f t="shared" si="405"/>
        <v>B.046.08.151</v>
      </c>
      <c r="D1709" s="54" t="s">
        <v>1382</v>
      </c>
      <c r="E1709" s="150" t="s">
        <v>440</v>
      </c>
      <c r="F1709" s="153" t="str">
        <f t="shared" si="406"/>
        <v>Electricity Wyoming production</v>
      </c>
      <c r="G1709" s="154">
        <f t="shared" si="407"/>
        <v>0.26472640666666669</v>
      </c>
      <c r="H1709"/>
      <c r="I1709"/>
      <c r="J1709" s="227">
        <f t="shared" si="398"/>
        <v>4.4131032673000004E-2</v>
      </c>
      <c r="K1709"/>
      <c r="L1709" s="280">
        <f t="shared" si="399"/>
        <v>1.3381693330000001E-3</v>
      </c>
      <c r="M1709" s="280">
        <f t="shared" si="400"/>
        <v>3.0158596000000003E-3</v>
      </c>
      <c r="N1709" s="281">
        <f t="shared" si="401"/>
        <v>6.8042739999999994E-5</v>
      </c>
      <c r="O1709" s="280">
        <v>3.9708961000000001E-2</v>
      </c>
      <c r="P1709" s="286">
        <v>1.5546792000000001E-3</v>
      </c>
      <c r="Q1709" s="219">
        <v>1.4611804E-3</v>
      </c>
      <c r="R1709" s="219">
        <v>1.2631641E-3</v>
      </c>
      <c r="S1709" s="286">
        <v>7.5005232999999995E-5</v>
      </c>
      <c r="T1709" s="219">
        <v>0</v>
      </c>
      <c r="U1709" s="219">
        <v>0</v>
      </c>
      <c r="V1709" s="219">
        <v>0</v>
      </c>
      <c r="W1709" s="286">
        <v>6.8042739999999994E-5</v>
      </c>
      <c r="X1709" s="219">
        <v>0</v>
      </c>
      <c r="Y1709" s="219">
        <v>0</v>
      </c>
      <c r="Z1709" s="219">
        <v>0</v>
      </c>
      <c r="AA1709" s="219">
        <v>0</v>
      </c>
      <c r="AB1709" s="219">
        <v>0</v>
      </c>
      <c r="AC1709"/>
      <c r="AD1709" s="227">
        <f t="shared" si="393"/>
        <v>3.9708961000000001E-2</v>
      </c>
      <c r="AE1709" s="227">
        <f t="shared" si="394"/>
        <v>4.3540289330000004E-3</v>
      </c>
      <c r="AF1709" s="227">
        <f t="shared" si="395"/>
        <v>3.0158596000000003E-3</v>
      </c>
      <c r="AG1709" s="227">
        <f t="shared" si="396"/>
        <v>3.0158596000000003E-3</v>
      </c>
      <c r="AH1709" s="227">
        <f t="shared" si="397"/>
        <v>6.8042739999999994E-5</v>
      </c>
      <c r="AI1709"/>
      <c r="AJ1709">
        <v>2.8507145</v>
      </c>
      <c r="AK1709" s="155">
        <v>2.6063081000000001</v>
      </c>
      <c r="AL1709" s="155">
        <v>0</v>
      </c>
      <c r="AM1709" s="155">
        <v>0</v>
      </c>
      <c r="AN1709" s="155">
        <v>0</v>
      </c>
      <c r="AO1709" s="155">
        <v>0.22136775</v>
      </c>
      <c r="AP1709" s="155">
        <v>2.3038728000000001E-2</v>
      </c>
      <c r="AQ1709"/>
      <c r="AR1709" s="156">
        <v>4.8377715999999996E-3</v>
      </c>
      <c r="AS1709" s="156">
        <v>4.5888502999999999E-3</v>
      </c>
      <c r="AT1709" s="156">
        <v>2.1141549E-4</v>
      </c>
      <c r="AU1709" s="156">
        <v>3.7505822000000003E-5</v>
      </c>
      <c r="AV1709" s="282">
        <f t="shared" si="402"/>
        <v>2.7511093349600002E-7</v>
      </c>
      <c r="AW1709" s="282">
        <f t="shared" si="403"/>
        <v>7.8186201677000005E-10</v>
      </c>
      <c r="AX1709" s="283">
        <f t="shared" si="404"/>
        <v>5.2529163050000008E-3</v>
      </c>
      <c r="AY1709" s="157">
        <v>2.4566611000000003E-7</v>
      </c>
      <c r="AZ1709" s="157">
        <v>7.4123394000000001E-10</v>
      </c>
      <c r="BA1709" s="157">
        <v>2.025157E-14</v>
      </c>
      <c r="BB1709" s="157">
        <v>0</v>
      </c>
      <c r="BC1709" s="157">
        <v>0</v>
      </c>
      <c r="BD1709" s="157">
        <v>3.3849495999999998E-11</v>
      </c>
      <c r="BE1709" s="157">
        <v>2.9410973999999999E-8</v>
      </c>
      <c r="BF1709" s="157">
        <v>7.7193361999999999E-12</v>
      </c>
      <c r="BG1709" s="157">
        <v>3.2888489000000002E-11</v>
      </c>
      <c r="BH1709" s="157">
        <v>0</v>
      </c>
      <c r="BI1709" s="157">
        <v>0</v>
      </c>
      <c r="BJ1709" s="157">
        <v>0</v>
      </c>
      <c r="BK1709" s="157">
        <v>0</v>
      </c>
      <c r="BL1709" s="157">
        <v>0</v>
      </c>
      <c r="BM1709" s="157">
        <v>0</v>
      </c>
      <c r="BN1709" s="157">
        <v>0</v>
      </c>
      <c r="BO1709" s="157">
        <v>0</v>
      </c>
      <c r="BP1709" s="157">
        <v>2.608305E-6</v>
      </c>
      <c r="BQ1709" s="157">
        <v>5.2503080000000004E-3</v>
      </c>
      <c r="BR1709" s="157">
        <v>0</v>
      </c>
      <c r="BS1709" s="157">
        <v>0</v>
      </c>
      <c r="BT1709" s="157">
        <v>0</v>
      </c>
      <c r="BU1709"/>
      <c r="BV1709" s="155">
        <v>1.1262686999999999E-5</v>
      </c>
      <c r="BW1709" s="155">
        <v>2.2674318E-7</v>
      </c>
      <c r="BX1709" s="155">
        <v>7.3812746000000001E-6</v>
      </c>
      <c r="BY1709" s="155">
        <v>6.0137623E-10</v>
      </c>
      <c r="BZ1709" s="155">
        <v>2.5391185000000002E-7</v>
      </c>
      <c r="CA1709" s="155">
        <v>0</v>
      </c>
      <c r="CB1709" s="155">
        <v>0</v>
      </c>
      <c r="CC1709" s="155">
        <v>0</v>
      </c>
      <c r="CD1709" s="155">
        <v>0</v>
      </c>
      <c r="CE1709" s="155">
        <v>1.8345083E-9</v>
      </c>
      <c r="CF1709" s="155">
        <v>0</v>
      </c>
      <c r="CG1709" s="155">
        <v>0</v>
      </c>
      <c r="CH1709" s="155">
        <v>0</v>
      </c>
      <c r="CI1709" s="155">
        <v>2.5617928999999997E-7</v>
      </c>
      <c r="CJ1709" s="155">
        <v>3.1421416000000001E-6</v>
      </c>
      <c r="CK1709" s="155">
        <v>8.6286640000000003E-14</v>
      </c>
      <c r="CL1709" s="155">
        <v>0</v>
      </c>
      <c r="CM1709"/>
      <c r="CN1709" s="284">
        <v>0</v>
      </c>
      <c r="CO1709" s="284">
        <v>0.26472641000000002</v>
      </c>
      <c r="CP1709" s="285">
        <v>0</v>
      </c>
      <c r="CQ1709" s="284">
        <v>1.5513438E-4</v>
      </c>
      <c r="CR1709" s="284">
        <v>0</v>
      </c>
      <c r="CS1709" s="284">
        <v>0</v>
      </c>
      <c r="CT1709" s="284">
        <v>1.1350886999999999E-5</v>
      </c>
      <c r="CU1709" s="284">
        <v>0</v>
      </c>
      <c r="CV1709" s="284">
        <v>0</v>
      </c>
      <c r="CW1709" s="284">
        <v>0</v>
      </c>
      <c r="CX1709"/>
      <c r="CY1709"/>
      <c r="CZ1709"/>
      <c r="DA1709"/>
      <c r="DB1709" s="212"/>
      <c r="DC1709" s="48"/>
      <c r="DD1709" s="48"/>
      <c r="DE1709" s="48"/>
      <c r="DF1709" s="48"/>
      <c r="DG1709" s="48"/>
      <c r="DH1709" s="48"/>
      <c r="DI1709" s="48"/>
      <c r="DJ1709" s="48"/>
      <c r="DK1709" s="48"/>
      <c r="DL1709" s="48"/>
    </row>
    <row r="1710" spans="1:116" ht="14.4">
      <c r="B1710" s="188"/>
      <c r="C1710" s="151"/>
      <c r="D1710" s="51" t="s">
        <v>48</v>
      </c>
      <c r="E1710" s="150"/>
      <c r="F1710"/>
      <c r="G1710"/>
      <c r="H1710"/>
      <c r="I1710"/>
      <c r="J1710"/>
      <c r="K1710"/>
      <c r="L1710"/>
      <c r="M1710"/>
      <c r="N1710" s="174"/>
      <c r="O1710"/>
      <c r="P1710" s="53"/>
      <c r="Q1710"/>
      <c r="R1710"/>
      <c r="S1710" s="53"/>
      <c r="T1710"/>
      <c r="U1710"/>
      <c r="V1710"/>
      <c r="W1710" s="53"/>
      <c r="X1710"/>
      <c r="Y1710"/>
      <c r="Z1710"/>
      <c r="AA1710"/>
      <c r="AB1710"/>
      <c r="AC1710"/>
      <c r="AD1710"/>
      <c r="AE1710"/>
      <c r="AF1710"/>
      <c r="AG1710"/>
      <c r="AH1710"/>
      <c r="AI1710"/>
      <c r="AJ1710"/>
      <c r="AK1710"/>
      <c r="AL1710"/>
      <c r="AM1710"/>
      <c r="AN1710"/>
      <c r="AO1710"/>
      <c r="AP1710"/>
      <c r="AQ1710"/>
      <c r="AR1710"/>
      <c r="AS1710"/>
      <c r="AT1710"/>
      <c r="AU1710"/>
      <c r="AX1710" s="19"/>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s="117"/>
      <c r="CQ1710"/>
      <c r="CR1710"/>
      <c r="CS1710"/>
      <c r="CT1710"/>
      <c r="CU1710"/>
      <c r="CV1710"/>
      <c r="CW1710"/>
      <c r="CX1710"/>
      <c r="CY1710"/>
      <c r="CZ1710"/>
      <c r="DA1710"/>
      <c r="DB1710" s="212"/>
      <c r="DC1710" s="48"/>
      <c r="DD1710" s="48"/>
      <c r="DE1710" s="48"/>
      <c r="DF1710" s="48"/>
      <c r="DG1710" s="48"/>
      <c r="DH1710" s="48"/>
      <c r="DI1710" s="48"/>
      <c r="DJ1710" s="48"/>
      <c r="DK1710" s="48"/>
      <c r="DL1710" s="48"/>
    </row>
    <row r="1711" spans="1:116" ht="14.4">
      <c r="A1711" t="s">
        <v>1916</v>
      </c>
      <c r="B1711" s="188" t="s">
        <v>322</v>
      </c>
      <c r="C1711" s="151" t="str">
        <f t="shared" si="405"/>
        <v>B.050.01.101</v>
      </c>
      <c r="D1711" s="54" t="s">
        <v>48</v>
      </c>
      <c r="E1711" s="150" t="s">
        <v>440</v>
      </c>
      <c r="F1711" s="153" t="str">
        <f t="shared" si="406"/>
        <v>Heat - General Industry</v>
      </c>
      <c r="G1711" s="154">
        <f t="shared" si="407"/>
        <v>9.2441493333333333E-2</v>
      </c>
      <c r="H1711"/>
      <c r="I1711"/>
      <c r="J1711" s="227">
        <f t="shared" si="398"/>
        <v>1.8742827249040001E-2</v>
      </c>
      <c r="K1711"/>
      <c r="L1711" s="280">
        <f t="shared" si="399"/>
        <v>1.1358769961999997E-3</v>
      </c>
      <c r="M1711" s="280">
        <f t="shared" si="400"/>
        <v>3.6601164948399999E-3</v>
      </c>
      <c r="N1711" s="281">
        <f t="shared" si="401"/>
        <v>8.0609757999999994E-5</v>
      </c>
      <c r="O1711" s="280">
        <v>1.3866224E-2</v>
      </c>
      <c r="P1711" s="286">
        <v>2.5912336999999999E-3</v>
      </c>
      <c r="Q1711" s="219">
        <v>9.2380048000000005E-4</v>
      </c>
      <c r="R1711" s="219">
        <v>8.6842799999999997E-4</v>
      </c>
      <c r="S1711" s="286">
        <v>2.4237341999999999E-4</v>
      </c>
      <c r="T1711" s="286">
        <v>7.7376151999999995E-6</v>
      </c>
      <c r="U1711" s="286">
        <v>1.7337960999999999E-5</v>
      </c>
      <c r="V1711" s="286">
        <v>1.4482795000000001E-4</v>
      </c>
      <c r="W1711" s="286">
        <v>1.0905005E-5</v>
      </c>
      <c r="X1711" s="219">
        <v>0</v>
      </c>
      <c r="Y1711" s="286">
        <v>6.9704752999999995E-5</v>
      </c>
      <c r="Z1711" s="286">
        <v>2.5436483999999999E-7</v>
      </c>
      <c r="AA1711" s="219">
        <v>0</v>
      </c>
      <c r="AB1711" s="219">
        <v>0</v>
      </c>
      <c r="AC1711"/>
      <c r="AD1711" s="227">
        <f t="shared" si="393"/>
        <v>1.3866224E-2</v>
      </c>
      <c r="AE1711" s="227">
        <f t="shared" si="394"/>
        <v>4.7957391261999995E-3</v>
      </c>
      <c r="AF1711" s="227">
        <f t="shared" si="395"/>
        <v>3.6598621299999998E-3</v>
      </c>
      <c r="AG1711" s="227">
        <f t="shared" si="396"/>
        <v>3.6601164948399999E-3</v>
      </c>
      <c r="AH1711" s="227">
        <f t="shared" si="397"/>
        <v>8.0609757999999994E-5</v>
      </c>
      <c r="AI1711"/>
      <c r="AJ1711">
        <v>1.2196726</v>
      </c>
      <c r="AK1711" s="155">
        <v>1.2070593999999999</v>
      </c>
      <c r="AL1711" s="155">
        <v>8.6589755000000008E-3</v>
      </c>
      <c r="AM1711" s="155">
        <v>0</v>
      </c>
      <c r="AN1711" s="155">
        <v>0</v>
      </c>
      <c r="AO1711" s="155">
        <v>2.1109079999999999E-3</v>
      </c>
      <c r="AP1711" s="155">
        <v>1.843288E-3</v>
      </c>
      <c r="AQ1711"/>
      <c r="AR1711" s="156">
        <v>2.4525407999999999E-3</v>
      </c>
      <c r="AS1711" s="156">
        <v>2.2800987000000002E-3</v>
      </c>
      <c r="AT1711" s="156">
        <v>8.6251528000000002E-5</v>
      </c>
      <c r="AU1711" s="156">
        <v>8.6190575000000006E-5</v>
      </c>
      <c r="AV1711" s="282">
        <f t="shared" si="402"/>
        <v>1.366965662617E-7</v>
      </c>
      <c r="AW1711" s="282">
        <f t="shared" si="403"/>
        <v>3.189775446969099E-10</v>
      </c>
      <c r="AX1711" s="283">
        <f t="shared" si="404"/>
        <v>1.207150891147E-2</v>
      </c>
      <c r="AY1711" s="157">
        <v>8.5785707999999998E-8</v>
      </c>
      <c r="AZ1711" s="157">
        <v>2.5883618999999999E-10</v>
      </c>
      <c r="BA1711" s="157">
        <v>7.0717744000000001E-15</v>
      </c>
      <c r="BB1711" s="157">
        <v>0</v>
      </c>
      <c r="BC1711" s="157">
        <v>0</v>
      </c>
      <c r="BD1711" s="157">
        <v>2.32716E-11</v>
      </c>
      <c r="BE1711" s="157">
        <v>5.0861093000000001E-8</v>
      </c>
      <c r="BF1711" s="157">
        <v>5.3070599999999998E-12</v>
      </c>
      <c r="BG1711" s="157">
        <v>5.4816299E-11</v>
      </c>
      <c r="BH1711" s="157">
        <v>0</v>
      </c>
      <c r="BI1711" s="157">
        <v>0</v>
      </c>
      <c r="BJ1711" s="157">
        <v>9.8788619999999994E-15</v>
      </c>
      <c r="BK1711" s="157">
        <v>8.7031469999999998E-16</v>
      </c>
      <c r="BL1711" s="157">
        <v>1.7474580999999999E-16</v>
      </c>
      <c r="BM1711" s="157">
        <v>1.3928196999999999E-12</v>
      </c>
      <c r="BN1711" s="157">
        <v>2.5100842000000001E-11</v>
      </c>
      <c r="BO1711" s="157">
        <v>0</v>
      </c>
      <c r="BP1711" s="157">
        <v>9.1491147000000002E-7</v>
      </c>
      <c r="BQ1711" s="157">
        <v>1.2070594E-2</v>
      </c>
      <c r="BR1711" s="157">
        <v>0</v>
      </c>
      <c r="BS1711" s="157">
        <v>0</v>
      </c>
      <c r="BT1711" s="157">
        <v>0</v>
      </c>
      <c r="BU1711"/>
      <c r="BV1711" s="155">
        <v>5.2031423999999999E-6</v>
      </c>
      <c r="BW1711" s="155">
        <v>3.7792012999999998E-7</v>
      </c>
      <c r="BX1711" s="155">
        <v>2.5775142000000002E-6</v>
      </c>
      <c r="BY1711" s="155">
        <v>1.7381834E-8</v>
      </c>
      <c r="BZ1711" s="155">
        <v>5.2824945E-7</v>
      </c>
      <c r="CA1711" s="155">
        <v>0</v>
      </c>
      <c r="CB1711" s="155">
        <v>0</v>
      </c>
      <c r="CC1711" s="155">
        <v>0</v>
      </c>
      <c r="CD1711" s="155">
        <v>1.1380889E-8</v>
      </c>
      <c r="CE1711" s="155">
        <v>1.7709941999999999E-8</v>
      </c>
      <c r="CF1711" s="155">
        <v>0</v>
      </c>
      <c r="CG1711" s="155">
        <v>0</v>
      </c>
      <c r="CH1711" s="155">
        <v>0</v>
      </c>
      <c r="CI1711" s="155">
        <v>1.9053672E-7</v>
      </c>
      <c r="CJ1711" s="155">
        <v>1.4824493000000001E-6</v>
      </c>
      <c r="CK1711" s="155">
        <v>1.5353497999999999E-16</v>
      </c>
      <c r="CL1711" s="155">
        <v>0</v>
      </c>
      <c r="CM1711"/>
      <c r="CN1711" s="284">
        <v>0</v>
      </c>
      <c r="CO1711" s="284">
        <v>9.2441495999999998E-2</v>
      </c>
      <c r="CP1711" s="285">
        <v>0</v>
      </c>
      <c r="CQ1711" s="284">
        <v>2.5856745000000001E-4</v>
      </c>
      <c r="CR1711" s="284">
        <v>4.6316648E-12</v>
      </c>
      <c r="CS1711" s="284">
        <v>5.5703326000000003E-10</v>
      </c>
      <c r="CT1711" s="284">
        <v>2.1845566E-5</v>
      </c>
      <c r="CU1711" s="284">
        <v>7.2932756000000003E-4</v>
      </c>
      <c r="CV1711" s="284">
        <v>0</v>
      </c>
      <c r="CW1711" s="284">
        <v>0</v>
      </c>
      <c r="CX1711"/>
      <c r="CY1711"/>
      <c r="CZ1711"/>
      <c r="DA1711"/>
      <c r="DB1711" s="212"/>
      <c r="DC1711" s="48"/>
      <c r="DD1711" s="48"/>
      <c r="DE1711" s="48"/>
      <c r="DF1711" s="48"/>
      <c r="DG1711" s="48"/>
      <c r="DH1711" s="48"/>
      <c r="DI1711" s="48"/>
      <c r="DJ1711" s="48"/>
      <c r="DK1711" s="48"/>
      <c r="DL1711" s="48"/>
    </row>
    <row r="1712" spans="1:116" ht="14.4">
      <c r="A1712" t="s">
        <v>1917</v>
      </c>
      <c r="B1712" s="188" t="s">
        <v>322</v>
      </c>
      <c r="C1712" s="151" t="str">
        <f t="shared" si="405"/>
        <v>B.050.01.102</v>
      </c>
      <c r="D1712" s="54" t="s">
        <v>48</v>
      </c>
      <c r="E1712" s="150" t="s">
        <v>440</v>
      </c>
      <c r="F1712" s="153" t="str">
        <f t="shared" si="406"/>
        <v>Heat - Domestic from heat pump</v>
      </c>
      <c r="G1712" s="154">
        <f t="shared" si="407"/>
        <v>3.1287021999999998E-2</v>
      </c>
      <c r="H1712"/>
      <c r="I1712"/>
      <c r="J1712" s="227">
        <f t="shared" si="398"/>
        <v>6.3079895499999995E-3</v>
      </c>
      <c r="K1712"/>
      <c r="L1712" s="280">
        <f t="shared" si="399"/>
        <v>1.9987665499999999E-4</v>
      </c>
      <c r="M1712" s="280">
        <f t="shared" si="400"/>
        <v>4.1407466000000003E-4</v>
      </c>
      <c r="N1712" s="281">
        <f t="shared" si="401"/>
        <v>1.0009849350000001E-3</v>
      </c>
      <c r="O1712" s="280">
        <v>4.6930532999999997E-3</v>
      </c>
      <c r="P1712" s="286">
        <v>2.2559705000000001E-4</v>
      </c>
      <c r="Q1712" s="219">
        <v>1.8847760999999999E-4</v>
      </c>
      <c r="R1712" s="219">
        <v>1.7303587999999999E-4</v>
      </c>
      <c r="S1712" s="286">
        <v>2.6840775000000001E-5</v>
      </c>
      <c r="T1712" s="286">
        <v>0</v>
      </c>
      <c r="U1712" s="286">
        <v>0</v>
      </c>
      <c r="V1712" s="286">
        <v>0</v>
      </c>
      <c r="W1712" s="286">
        <v>2.0471765E-5</v>
      </c>
      <c r="X1712" s="219">
        <v>0</v>
      </c>
      <c r="Y1712" s="286">
        <v>9.805131700000001E-4</v>
      </c>
      <c r="Z1712" s="286">
        <v>0</v>
      </c>
      <c r="AA1712" s="219">
        <v>0</v>
      </c>
      <c r="AB1712" s="219">
        <v>0</v>
      </c>
      <c r="AC1712"/>
      <c r="AD1712" s="227">
        <f t="shared" si="393"/>
        <v>4.6930532999999997E-3</v>
      </c>
      <c r="AE1712" s="227">
        <f t="shared" si="394"/>
        <v>6.139513150000001E-4</v>
      </c>
      <c r="AF1712" s="227">
        <f t="shared" si="395"/>
        <v>4.1407466000000003E-4</v>
      </c>
      <c r="AG1712" s="227">
        <f t="shared" si="396"/>
        <v>4.1407466000000003E-4</v>
      </c>
      <c r="AH1712" s="227">
        <f t="shared" si="397"/>
        <v>1.0009849350000001E-3</v>
      </c>
      <c r="AI1712"/>
      <c r="AJ1712">
        <v>0.59716195000000005</v>
      </c>
      <c r="AK1712" s="155">
        <v>0.35302770999999999</v>
      </c>
      <c r="AL1712" s="155">
        <v>0.13584547</v>
      </c>
      <c r="AM1712" s="155">
        <v>0</v>
      </c>
      <c r="AN1712" s="155">
        <v>2.6017621000000001E-2</v>
      </c>
      <c r="AO1712" s="155">
        <v>5.5085963000000002E-2</v>
      </c>
      <c r="AP1712" s="155">
        <v>2.7185193999999999E-2</v>
      </c>
      <c r="AQ1712"/>
      <c r="AR1712" s="156">
        <v>5.9592626000000003E-4</v>
      </c>
      <c r="AS1712" s="156">
        <v>5.5973191999999995E-4</v>
      </c>
      <c r="AT1712" s="156">
        <v>2.5265066E-5</v>
      </c>
      <c r="AU1712" s="156">
        <v>1.0929273999999999E-5</v>
      </c>
      <c r="AV1712" s="282">
        <f t="shared" si="402"/>
        <v>3.3557070109099997E-8</v>
      </c>
      <c r="AW1712" s="282">
        <f t="shared" si="403"/>
        <v>9.3435893657199989E-11</v>
      </c>
      <c r="AX1712" s="283">
        <f t="shared" si="404"/>
        <v>1.5307105993E-3</v>
      </c>
      <c r="AY1712" s="157">
        <v>2.9034356999999998E-8</v>
      </c>
      <c r="AZ1712" s="157">
        <v>8.7603661999999994E-11</v>
      </c>
      <c r="BA1712" s="157">
        <v>2.3934572000000002E-15</v>
      </c>
      <c r="BB1712" s="157">
        <v>0</v>
      </c>
      <c r="BC1712" s="157">
        <v>0</v>
      </c>
      <c r="BD1712" s="157">
        <v>4.6369090999999998E-12</v>
      </c>
      <c r="BE1712" s="157">
        <v>4.5180761999999998E-9</v>
      </c>
      <c r="BF1712" s="157">
        <v>1.0574415E-12</v>
      </c>
      <c r="BG1712" s="157">
        <v>4.7723966999999999E-12</v>
      </c>
      <c r="BH1712" s="157">
        <v>0</v>
      </c>
      <c r="BI1712" s="157">
        <v>0</v>
      </c>
      <c r="BJ1712" s="157">
        <v>0</v>
      </c>
      <c r="BK1712" s="157">
        <v>0</v>
      </c>
      <c r="BL1712" s="157">
        <v>0</v>
      </c>
      <c r="BM1712" s="157">
        <v>0</v>
      </c>
      <c r="BN1712" s="157">
        <v>0</v>
      </c>
      <c r="BO1712" s="157">
        <v>0</v>
      </c>
      <c r="BP1712" s="157">
        <v>2.1989993E-6</v>
      </c>
      <c r="BQ1712" s="157">
        <v>1.5285116E-3</v>
      </c>
      <c r="BR1712" s="157">
        <v>0</v>
      </c>
      <c r="BS1712" s="157">
        <v>0</v>
      </c>
      <c r="BT1712" s="157">
        <v>0</v>
      </c>
      <c r="BU1712"/>
      <c r="BV1712" s="155">
        <v>1.5849287999999999E-6</v>
      </c>
      <c r="BW1712" s="155">
        <v>3.2902345E-8</v>
      </c>
      <c r="BX1712" s="155">
        <v>8.7236519000000004E-7</v>
      </c>
      <c r="BY1712" s="155">
        <v>8.2380161E-11</v>
      </c>
      <c r="BZ1712" s="155">
        <v>5.1127437999999999E-8</v>
      </c>
      <c r="CA1712" s="155">
        <v>0</v>
      </c>
      <c r="CB1712" s="155">
        <v>0</v>
      </c>
      <c r="CC1712" s="155">
        <v>0</v>
      </c>
      <c r="CD1712" s="155">
        <v>0</v>
      </c>
      <c r="CE1712" s="155">
        <v>2.5130207000000002E-10</v>
      </c>
      <c r="CF1712" s="155">
        <v>0</v>
      </c>
      <c r="CG1712" s="155">
        <v>0</v>
      </c>
      <c r="CH1712" s="155">
        <v>0</v>
      </c>
      <c r="CI1712" s="155">
        <v>3.5212541999999999E-8</v>
      </c>
      <c r="CJ1712" s="155">
        <v>5.9298752999999995E-7</v>
      </c>
      <c r="CK1712" s="155">
        <v>2.5960739E-14</v>
      </c>
      <c r="CL1712" s="155">
        <v>0</v>
      </c>
      <c r="CM1712"/>
      <c r="CN1712" s="284">
        <v>0</v>
      </c>
      <c r="CO1712" s="284">
        <v>3.1287021999999998E-2</v>
      </c>
      <c r="CP1712" s="285">
        <v>0</v>
      </c>
      <c r="CQ1712" s="284">
        <v>2.2511304999999999E-5</v>
      </c>
      <c r="CR1712" s="284">
        <v>0</v>
      </c>
      <c r="CS1712" s="284">
        <v>0</v>
      </c>
      <c r="CT1712" s="284">
        <v>2.0450367E-6</v>
      </c>
      <c r="CU1712" s="284">
        <v>0</v>
      </c>
      <c r="CV1712" s="284">
        <v>0</v>
      </c>
      <c r="CW1712" s="284">
        <v>0</v>
      </c>
      <c r="CX1712"/>
      <c r="CY1712"/>
      <c r="CZ1712"/>
      <c r="DA1712"/>
      <c r="DB1712" s="212"/>
      <c r="DC1712" s="48"/>
      <c r="DD1712" s="48"/>
      <c r="DE1712" s="48"/>
      <c r="DF1712" s="48"/>
      <c r="DG1712" s="48"/>
      <c r="DH1712" s="48"/>
      <c r="DI1712" s="48"/>
      <c r="DJ1712" s="48"/>
      <c r="DK1712" s="48"/>
      <c r="DL1712" s="48"/>
    </row>
    <row r="1713" spans="1:116" ht="14.4">
      <c r="A1713" t="s">
        <v>1918</v>
      </c>
      <c r="B1713" s="188" t="s">
        <v>322</v>
      </c>
      <c r="C1713" s="151" t="str">
        <f t="shared" si="405"/>
        <v>B.050.01.103</v>
      </c>
      <c r="D1713" s="54" t="s">
        <v>48</v>
      </c>
      <c r="E1713" s="150" t="s">
        <v>440</v>
      </c>
      <c r="F1713" s="153" t="str">
        <f t="shared" si="406"/>
        <v>Heat from natural gas - condensing low NOx - incl. combustion CO2</v>
      </c>
      <c r="G1713" s="154">
        <f t="shared" si="407"/>
        <v>8.2613820000000004E-2</v>
      </c>
      <c r="H1713"/>
      <c r="I1713"/>
      <c r="J1713" s="227">
        <f t="shared" si="398"/>
        <v>1.387376118631E-2</v>
      </c>
      <c r="K1713"/>
      <c r="L1713" s="280">
        <f t="shared" si="399"/>
        <v>5.58903901E-4</v>
      </c>
      <c r="M1713" s="280">
        <f t="shared" si="400"/>
        <v>8.0096903430999994E-4</v>
      </c>
      <c r="N1713" s="281">
        <f t="shared" si="401"/>
        <v>1.21815251E-4</v>
      </c>
      <c r="O1713" s="280">
        <v>1.2392073E-2</v>
      </c>
      <c r="P1713" s="286">
        <v>2.8730358E-4</v>
      </c>
      <c r="Q1713" s="219">
        <v>4.7079176999999999E-4</v>
      </c>
      <c r="R1713" s="219">
        <v>4.8280190000000002E-4</v>
      </c>
      <c r="S1713" s="286">
        <v>6.2246504000000005E-5</v>
      </c>
      <c r="T1713" s="286">
        <v>7.4084389000000002E-6</v>
      </c>
      <c r="U1713" s="286">
        <v>6.4470580999999997E-6</v>
      </c>
      <c r="V1713" s="286">
        <v>4.2551022E-5</v>
      </c>
      <c r="W1713" s="286">
        <v>1.5255391E-5</v>
      </c>
      <c r="X1713" s="219">
        <v>0</v>
      </c>
      <c r="Y1713" s="219">
        <v>1.0655986E-4</v>
      </c>
      <c r="Z1713" s="286">
        <v>3.2266231000000002E-7</v>
      </c>
      <c r="AA1713" s="219">
        <v>0</v>
      </c>
      <c r="AB1713" s="219">
        <v>0</v>
      </c>
      <c r="AC1713"/>
      <c r="AD1713" s="227">
        <f t="shared" si="393"/>
        <v>1.2392073E-2</v>
      </c>
      <c r="AE1713" s="227">
        <f t="shared" si="394"/>
        <v>1.3595502730000002E-3</v>
      </c>
      <c r="AF1713" s="227">
        <f t="shared" si="395"/>
        <v>8.0064637199999994E-4</v>
      </c>
      <c r="AG1713" s="227">
        <f t="shared" si="396"/>
        <v>8.0096903430999994E-4</v>
      </c>
      <c r="AH1713" s="227">
        <f t="shared" si="397"/>
        <v>1.21815251E-4</v>
      </c>
      <c r="AI1713"/>
      <c r="AJ1713">
        <v>1.2240746</v>
      </c>
      <c r="AK1713" s="155">
        <v>1.2050361999999999</v>
      </c>
      <c r="AL1713" s="155">
        <v>1.3237250000000001E-2</v>
      </c>
      <c r="AM1713" s="155">
        <v>0</v>
      </c>
      <c r="AN1713" s="155">
        <v>0</v>
      </c>
      <c r="AO1713" s="155">
        <v>3.2426361000000002E-3</v>
      </c>
      <c r="AP1713" s="155">
        <v>2.5585237999999999E-3</v>
      </c>
      <c r="AQ1713"/>
      <c r="AR1713" s="156">
        <v>1.5335018000000001E-3</v>
      </c>
      <c r="AS1713" s="156">
        <v>1.3824605E-3</v>
      </c>
      <c r="AT1713" s="156">
        <v>6.4992591999999996E-5</v>
      </c>
      <c r="AU1713" s="156">
        <v>8.6048722999999998E-5</v>
      </c>
      <c r="AV1713" s="282">
        <f t="shared" si="402"/>
        <v>8.2881326100799995E-8</v>
      </c>
      <c r="AW1713" s="282">
        <f t="shared" si="403"/>
        <v>2.4035722191800505E-10</v>
      </c>
      <c r="AX1713" s="283">
        <f t="shared" si="404"/>
        <v>1.20516419014E-2</v>
      </c>
      <c r="AY1713" s="157">
        <v>7.6665621999999998E-8</v>
      </c>
      <c r="AZ1713" s="157">
        <v>2.3131868999999999E-10</v>
      </c>
      <c r="BA1713" s="157">
        <v>6.319957E-15</v>
      </c>
      <c r="BB1713" s="157">
        <v>0</v>
      </c>
      <c r="BC1713" s="157">
        <v>0</v>
      </c>
      <c r="BD1713" s="157">
        <v>1.2937829E-11</v>
      </c>
      <c r="BE1713" s="157">
        <v>6.1940924999999996E-9</v>
      </c>
      <c r="BF1713" s="157">
        <v>2.9504561000000001E-12</v>
      </c>
      <c r="BG1713" s="157">
        <v>6.0777688000000004E-12</v>
      </c>
      <c r="BH1713" s="157">
        <v>0</v>
      </c>
      <c r="BI1713" s="157">
        <v>0</v>
      </c>
      <c r="BJ1713" s="157">
        <v>3.6744799999999997E-15</v>
      </c>
      <c r="BK1713" s="157">
        <v>2.5612784999999998E-16</v>
      </c>
      <c r="BL1713" s="157">
        <v>5.6453154999999997E-17</v>
      </c>
      <c r="BM1713" s="157">
        <v>1.0216452000000001E-12</v>
      </c>
      <c r="BN1713" s="157">
        <v>7.6521266000000005E-12</v>
      </c>
      <c r="BO1713" s="157">
        <v>0</v>
      </c>
      <c r="BP1713" s="157">
        <v>1.2799014E-6</v>
      </c>
      <c r="BQ1713" s="157">
        <v>1.2050362E-2</v>
      </c>
      <c r="BR1713" s="157">
        <v>0</v>
      </c>
      <c r="BS1713" s="157">
        <v>0</v>
      </c>
      <c r="BT1713" s="157">
        <v>0</v>
      </c>
      <c r="BU1713"/>
      <c r="BV1713" s="155">
        <v>4.0384240999999999E-6</v>
      </c>
      <c r="BW1713" s="155">
        <v>4.1901973999999999E-8</v>
      </c>
      <c r="BX1713" s="155">
        <v>2.3034924E-6</v>
      </c>
      <c r="BY1713" s="155">
        <v>5.2156986000000001E-9</v>
      </c>
      <c r="BZ1713" s="155">
        <v>9.0231707999999997E-8</v>
      </c>
      <c r="CA1713" s="155">
        <v>0</v>
      </c>
      <c r="CB1713" s="155">
        <v>0</v>
      </c>
      <c r="CC1713" s="155">
        <v>0</v>
      </c>
      <c r="CD1713" s="155">
        <v>1.0300037E-8</v>
      </c>
      <c r="CE1713" s="155">
        <v>6.4292278999999999E-9</v>
      </c>
      <c r="CF1713" s="155">
        <v>0</v>
      </c>
      <c r="CG1713" s="155">
        <v>0</v>
      </c>
      <c r="CH1713" s="155">
        <v>0</v>
      </c>
      <c r="CI1713" s="155">
        <v>9.5010194999999994E-8</v>
      </c>
      <c r="CJ1713" s="155">
        <v>1.4858428000000001E-6</v>
      </c>
      <c r="CK1713" s="155">
        <v>2.1478542E-16</v>
      </c>
      <c r="CL1713" s="155">
        <v>0</v>
      </c>
      <c r="CM1713"/>
      <c r="CN1713" s="284">
        <v>0</v>
      </c>
      <c r="CO1713" s="284">
        <v>8.2613817000000006E-2</v>
      </c>
      <c r="CP1713" s="285">
        <v>0</v>
      </c>
      <c r="CQ1713" s="284">
        <v>2.8668721E-5</v>
      </c>
      <c r="CR1713" s="284">
        <v>1.7552148000000001E-12</v>
      </c>
      <c r="CS1713" s="284">
        <v>2.046549E-10</v>
      </c>
      <c r="CT1713" s="284">
        <v>3.3042590000000002E-6</v>
      </c>
      <c r="CU1713" s="284">
        <v>2.1502479999999999E-4</v>
      </c>
      <c r="CV1713" s="284">
        <v>0</v>
      </c>
      <c r="CW1713" s="284">
        <v>0</v>
      </c>
      <c r="CX1713"/>
      <c r="CY1713"/>
      <c r="CZ1713"/>
      <c r="DA1713"/>
      <c r="DB1713" s="212"/>
      <c r="DC1713" s="48"/>
      <c r="DD1713" s="48"/>
      <c r="DE1713" s="48"/>
      <c r="DF1713" s="48"/>
      <c r="DG1713" s="48"/>
      <c r="DH1713" s="48"/>
      <c r="DI1713" s="48"/>
      <c r="DJ1713" s="48"/>
      <c r="DK1713" s="48"/>
      <c r="DL1713" s="48"/>
    </row>
    <row r="1714" spans="1:116" ht="14.4">
      <c r="A1714" t="s">
        <v>1919</v>
      </c>
      <c r="B1714" s="188" t="s">
        <v>322</v>
      </c>
      <c r="C1714" s="151" t="str">
        <f t="shared" si="405"/>
        <v>B.050.01.104</v>
      </c>
      <c r="D1714" s="54" t="s">
        <v>48</v>
      </c>
      <c r="E1714" s="150" t="s">
        <v>440</v>
      </c>
      <c r="F1714" s="153" t="str">
        <f t="shared" si="406"/>
        <v>Heat from anthracite coal 30.7 MJ/kg - incl. combustion CO2</v>
      </c>
      <c r="G1714" s="154">
        <f t="shared" si="407"/>
        <v>0.11622866000000001</v>
      </c>
      <c r="H1714"/>
      <c r="I1714"/>
      <c r="J1714" s="227">
        <f t="shared" si="398"/>
        <v>2.0323253031502002E-2</v>
      </c>
      <c r="K1714"/>
      <c r="L1714" s="280">
        <f t="shared" si="399"/>
        <v>1.2869286371519999E-3</v>
      </c>
      <c r="M1714" s="280">
        <f t="shared" si="400"/>
        <v>1.53463755175E-3</v>
      </c>
      <c r="N1714" s="281">
        <f t="shared" si="401"/>
        <v>6.7387842599999997E-5</v>
      </c>
      <c r="O1714" s="280">
        <v>1.7434299E-2</v>
      </c>
      <c r="P1714" s="286">
        <v>5.9261265999999998E-6</v>
      </c>
      <c r="Q1714" s="219">
        <v>1.5227545E-3</v>
      </c>
      <c r="R1714" s="219">
        <v>1.2844826E-3</v>
      </c>
      <c r="S1714" s="286">
        <v>5.1953638E-7</v>
      </c>
      <c r="T1714" s="286">
        <v>4.4771972000000003E-8</v>
      </c>
      <c r="U1714" s="286">
        <v>1.8817288E-6</v>
      </c>
      <c r="V1714" s="286">
        <v>5.7161688999999998E-6</v>
      </c>
      <c r="W1714" s="286">
        <v>2.5424859999999999E-7</v>
      </c>
      <c r="X1714" s="219">
        <v>0</v>
      </c>
      <c r="Y1714" s="286">
        <v>6.7133593999999994E-5</v>
      </c>
      <c r="Z1714" s="286">
        <v>2.4075625E-7</v>
      </c>
      <c r="AA1714" s="219">
        <v>0</v>
      </c>
      <c r="AB1714" s="219">
        <v>0</v>
      </c>
      <c r="AC1714"/>
      <c r="AD1714" s="227">
        <f t="shared" si="393"/>
        <v>1.7434299E-2</v>
      </c>
      <c r="AE1714" s="227">
        <f t="shared" si="394"/>
        <v>2.8213254326520001E-3</v>
      </c>
      <c r="AF1714" s="227">
        <f t="shared" si="395"/>
        <v>1.5343967955E-3</v>
      </c>
      <c r="AG1714" s="227">
        <f t="shared" si="396"/>
        <v>1.53463755175E-3</v>
      </c>
      <c r="AH1714" s="227">
        <f t="shared" si="397"/>
        <v>6.7387842599999997E-5</v>
      </c>
      <c r="AI1714"/>
      <c r="AJ1714">
        <v>1.3524925999999999</v>
      </c>
      <c r="AK1714" s="155">
        <v>1.3498060000000001</v>
      </c>
      <c r="AL1714" s="155">
        <v>1.3851918999999999E-3</v>
      </c>
      <c r="AM1714" s="155">
        <v>0</v>
      </c>
      <c r="AN1714" s="155">
        <v>2.5871854999999998E-4</v>
      </c>
      <c r="AO1714" s="155">
        <v>7.6369904999999997E-4</v>
      </c>
      <c r="AP1714" s="155">
        <v>2.7906439E-4</v>
      </c>
      <c r="AQ1714"/>
      <c r="AR1714" s="156">
        <v>2.1675345999999998E-3</v>
      </c>
      <c r="AS1714" s="156">
        <v>2.0498031999999998E-3</v>
      </c>
      <c r="AT1714" s="156">
        <v>9.9860869000000007E-5</v>
      </c>
      <c r="AU1714" s="156">
        <v>1.7870481999999998E-5</v>
      </c>
      <c r="AV1714" s="282">
        <f t="shared" si="402"/>
        <v>1.2288988380923001E-7</v>
      </c>
      <c r="AW1714" s="282">
        <f t="shared" si="403"/>
        <v>3.6930794410123103E-10</v>
      </c>
      <c r="AX1714" s="283">
        <f t="shared" si="404"/>
        <v>2.5028685912650002E-3</v>
      </c>
      <c r="AY1714" s="157">
        <v>1.0815776999999999E-7</v>
      </c>
      <c r="AZ1714" s="157">
        <v>3.2634970000000002E-10</v>
      </c>
      <c r="BA1714" s="157">
        <v>8.9158499000000007E-15</v>
      </c>
      <c r="BB1714" s="157">
        <v>0</v>
      </c>
      <c r="BC1714" s="157">
        <v>0</v>
      </c>
      <c r="BD1714" s="157">
        <v>1.8981298E-10</v>
      </c>
      <c r="BE1714" s="157">
        <v>1.4541832E-8</v>
      </c>
      <c r="BF1714" s="157">
        <v>2.6916713999999999E-11</v>
      </c>
      <c r="BG1714" s="157">
        <v>1.6031553E-11</v>
      </c>
      <c r="BH1714" s="157">
        <v>0</v>
      </c>
      <c r="BI1714" s="157">
        <v>0</v>
      </c>
      <c r="BJ1714" s="157">
        <v>7.5608328999999995E-16</v>
      </c>
      <c r="BK1714" s="157">
        <v>2.5732421999999999E-16</v>
      </c>
      <c r="BL1714" s="157">
        <v>4.7843821000000002E-17</v>
      </c>
      <c r="BM1714" s="157">
        <v>1.9158849999999999E-14</v>
      </c>
      <c r="BN1714" s="157">
        <v>4.4967038E-13</v>
      </c>
      <c r="BO1714" s="157">
        <v>0</v>
      </c>
      <c r="BP1714" s="157">
        <v>2.6191265000000001E-8</v>
      </c>
      <c r="BQ1714" s="157">
        <v>2.5028424000000001E-3</v>
      </c>
      <c r="BR1714" s="157">
        <v>0</v>
      </c>
      <c r="BS1714" s="157">
        <v>0</v>
      </c>
      <c r="BT1714" s="157">
        <v>0</v>
      </c>
      <c r="BU1714"/>
      <c r="BV1714" s="155">
        <v>5.6657398000000002E-6</v>
      </c>
      <c r="BW1714" s="155">
        <v>1.7298305E-7</v>
      </c>
      <c r="BX1714" s="155">
        <v>3.2407634000000002E-6</v>
      </c>
      <c r="BY1714" s="155">
        <v>6.717212E-10</v>
      </c>
      <c r="BZ1714" s="155">
        <v>5.1374812000000001E-8</v>
      </c>
      <c r="CA1714" s="155">
        <v>1.2281268000000001E-7</v>
      </c>
      <c r="CB1714" s="155">
        <v>0</v>
      </c>
      <c r="CC1714" s="155">
        <v>1.8640322000000001E-7</v>
      </c>
      <c r="CD1714" s="155">
        <v>1.2548783999999999E-10</v>
      </c>
      <c r="CE1714" s="155">
        <v>1.2915789000000001E-9</v>
      </c>
      <c r="CF1714" s="155">
        <v>0</v>
      </c>
      <c r="CG1714" s="155">
        <v>0</v>
      </c>
      <c r="CH1714" s="155">
        <v>0</v>
      </c>
      <c r="CI1714" s="155">
        <v>2.4559194000000001E-7</v>
      </c>
      <c r="CJ1714" s="155">
        <v>1.643722E-6</v>
      </c>
      <c r="CK1714" s="155">
        <v>2.5886642000000001E-16</v>
      </c>
      <c r="CL1714" s="155">
        <v>0</v>
      </c>
      <c r="CM1714"/>
      <c r="CN1714" s="284">
        <v>0</v>
      </c>
      <c r="CO1714" s="284">
        <v>0.11598006</v>
      </c>
      <c r="CP1714" s="285">
        <v>3.5161926999999998E-3</v>
      </c>
      <c r="CQ1714" s="284">
        <v>1.4651968E-4</v>
      </c>
      <c r="CR1714" s="284">
        <v>3.4137426E-13</v>
      </c>
      <c r="CS1714" s="284">
        <v>4.0472771E-11</v>
      </c>
      <c r="CT1714" s="284">
        <v>1.5547029000000001E-6</v>
      </c>
      <c r="CU1714" s="284">
        <v>1.2978961E-4</v>
      </c>
      <c r="CV1714" s="284">
        <v>0</v>
      </c>
      <c r="CW1714" s="284">
        <v>4.3189992999999999E-5</v>
      </c>
      <c r="CX1714"/>
      <c r="CY1714"/>
      <c r="CZ1714"/>
      <c r="DA1714"/>
      <c r="DB1714" s="212"/>
      <c r="DC1714" s="48"/>
      <c r="DD1714" s="48"/>
      <c r="DE1714" s="48"/>
      <c r="DF1714" s="48"/>
      <c r="DG1714" s="48"/>
      <c r="DH1714" s="48"/>
      <c r="DI1714" s="48"/>
      <c r="DJ1714" s="48"/>
      <c r="DK1714" s="48"/>
      <c r="DL1714" s="48"/>
    </row>
    <row r="1715" spans="1:116" ht="14.4">
      <c r="A1715" t="s">
        <v>1920</v>
      </c>
      <c r="B1715" s="188" t="s">
        <v>322</v>
      </c>
      <c r="C1715" s="151" t="str">
        <f t="shared" si="405"/>
        <v>B.050.01.105</v>
      </c>
      <c r="D1715" s="54" t="s">
        <v>48</v>
      </c>
      <c r="E1715" s="150" t="s">
        <v>440</v>
      </c>
      <c r="F1715" s="153" t="str">
        <f t="shared" si="406"/>
        <v>Heat from coal bituminous 26.4 MJ/kg  - incl. combustion CO2</v>
      </c>
      <c r="G1715" s="154">
        <f t="shared" si="407"/>
        <v>0.10409543333333333</v>
      </c>
      <c r="H1715"/>
      <c r="I1715"/>
      <c r="J1715" s="227">
        <f t="shared" si="398"/>
        <v>2.1505556443079998E-2</v>
      </c>
      <c r="K1715"/>
      <c r="L1715" s="280">
        <f t="shared" si="399"/>
        <v>1.51014461806E-3</v>
      </c>
      <c r="M1715" s="280">
        <f t="shared" si="400"/>
        <v>4.2263986622199995E-3</v>
      </c>
      <c r="N1715" s="281">
        <f t="shared" si="401"/>
        <v>1.5469816279999998E-4</v>
      </c>
      <c r="O1715" s="280">
        <v>1.5614315E-2</v>
      </c>
      <c r="P1715" s="286">
        <v>2.4427223000000001E-3</v>
      </c>
      <c r="Q1715" s="219">
        <v>1.7771922E-3</v>
      </c>
      <c r="R1715" s="219">
        <v>1.5032653E-3</v>
      </c>
      <c r="S1715" s="286">
        <v>1.1609735E-6</v>
      </c>
      <c r="T1715" s="286">
        <v>1.2518005999999999E-7</v>
      </c>
      <c r="U1715" s="286">
        <v>5.5931644999999996E-6</v>
      </c>
      <c r="V1715" s="286">
        <v>5.7528945000000004E-6</v>
      </c>
      <c r="W1715" s="286">
        <v>5.4916280000000002E-7</v>
      </c>
      <c r="X1715" s="219">
        <v>0</v>
      </c>
      <c r="Y1715" s="219">
        <v>1.5414899999999999E-4</v>
      </c>
      <c r="Z1715" s="286">
        <v>7.3126772E-7</v>
      </c>
      <c r="AA1715" s="219">
        <v>0</v>
      </c>
      <c r="AB1715" s="219">
        <v>0</v>
      </c>
      <c r="AC1715"/>
      <c r="AD1715" s="227">
        <f t="shared" si="393"/>
        <v>1.5614315E-2</v>
      </c>
      <c r="AE1715" s="227">
        <f t="shared" si="394"/>
        <v>5.7358120125599998E-3</v>
      </c>
      <c r="AF1715" s="227">
        <f t="shared" si="395"/>
        <v>4.2256673944999993E-3</v>
      </c>
      <c r="AG1715" s="227">
        <f t="shared" si="396"/>
        <v>4.2263986622200003E-3</v>
      </c>
      <c r="AH1715" s="227">
        <f t="shared" si="397"/>
        <v>1.5469816279999998E-4</v>
      </c>
      <c r="AI1715"/>
      <c r="AJ1715">
        <v>1.3375956</v>
      </c>
      <c r="AK1715" s="155">
        <v>1.3316935999999999</v>
      </c>
      <c r="AL1715" s="155">
        <v>2.9435438000000001E-3</v>
      </c>
      <c r="AM1715" s="155">
        <v>0</v>
      </c>
      <c r="AN1715" s="155">
        <v>5.4947796999999996E-4</v>
      </c>
      <c r="AO1715" s="155">
        <v>1.8151635E-3</v>
      </c>
      <c r="AP1715" s="155">
        <v>5.9381210999999998E-4</v>
      </c>
      <c r="AQ1715"/>
      <c r="AR1715" s="156">
        <v>2.7750867000000002E-3</v>
      </c>
      <c r="AS1715" s="156">
        <v>2.6495812999999999E-3</v>
      </c>
      <c r="AT1715" s="156">
        <v>1.0697877E-4</v>
      </c>
      <c r="AU1715" s="156">
        <v>1.8526678E-5</v>
      </c>
      <c r="AV1715" s="282">
        <f t="shared" si="402"/>
        <v>1.58847797647719E-7</v>
      </c>
      <c r="AW1715" s="282">
        <f t="shared" si="403"/>
        <v>3.9563154939501596E-10</v>
      </c>
      <c r="AX1715" s="283">
        <f t="shared" si="404"/>
        <v>2.594772941852E-3</v>
      </c>
      <c r="AY1715" s="157">
        <v>9.7469410000000002E-8</v>
      </c>
      <c r="AZ1715" s="157">
        <v>2.9412262999999999E-10</v>
      </c>
      <c r="BA1715" s="157">
        <v>8.0344192999999994E-15</v>
      </c>
      <c r="BB1715" s="157">
        <v>0</v>
      </c>
      <c r="BC1715" s="157">
        <v>0</v>
      </c>
      <c r="BD1715" s="157">
        <v>2.2084403E-10</v>
      </c>
      <c r="BE1715" s="157">
        <v>6.1156134999999995E-8</v>
      </c>
      <c r="BF1715" s="157">
        <v>3.1326997000000002E-11</v>
      </c>
      <c r="BG1715" s="157">
        <v>7.0171581999999997E-11</v>
      </c>
      <c r="BH1715" s="157">
        <v>0</v>
      </c>
      <c r="BI1715" s="157">
        <v>0</v>
      </c>
      <c r="BJ1715" s="157">
        <v>2.2768422000000001E-15</v>
      </c>
      <c r="BK1715" s="157">
        <v>2.1600877000000001E-17</v>
      </c>
      <c r="BL1715" s="157">
        <v>7.5326390000000005E-18</v>
      </c>
      <c r="BM1715" s="157">
        <v>5.6601518999999998E-14</v>
      </c>
      <c r="BN1715" s="157">
        <v>1.3520162E-12</v>
      </c>
      <c r="BO1715" s="157">
        <v>0</v>
      </c>
      <c r="BP1715" s="157">
        <v>5.6241852000000001E-8</v>
      </c>
      <c r="BQ1715" s="157">
        <v>2.5947167000000002E-3</v>
      </c>
      <c r="BR1715" s="157">
        <v>0</v>
      </c>
      <c r="BS1715" s="157">
        <v>0</v>
      </c>
      <c r="BT1715" s="157">
        <v>0</v>
      </c>
      <c r="BU1715"/>
      <c r="BV1715" s="155">
        <v>6.1089527000000002E-6</v>
      </c>
      <c r="BW1715" s="155">
        <v>5.5641364000000001E-7</v>
      </c>
      <c r="BX1715" s="155">
        <v>2.9024569000000001E-6</v>
      </c>
      <c r="BY1715" s="155">
        <v>6.7889239000000002E-10</v>
      </c>
      <c r="BZ1715" s="155">
        <v>3.5287709E-7</v>
      </c>
      <c r="CA1715" s="155">
        <v>1.4281625999999999E-7</v>
      </c>
      <c r="CB1715" s="155">
        <v>0</v>
      </c>
      <c r="CC1715" s="155">
        <v>2.1676434999999999E-7</v>
      </c>
      <c r="CD1715" s="155">
        <v>3.6496427999999999E-10</v>
      </c>
      <c r="CE1715" s="155">
        <v>3.8369419000000004E-9</v>
      </c>
      <c r="CF1715" s="155">
        <v>0</v>
      </c>
      <c r="CG1715" s="155">
        <v>0</v>
      </c>
      <c r="CH1715" s="155">
        <v>0</v>
      </c>
      <c r="CI1715" s="155">
        <v>3.1048331999999998E-7</v>
      </c>
      <c r="CJ1715" s="155">
        <v>1.6222603000000001E-6</v>
      </c>
      <c r="CK1715" s="155">
        <v>5.4992125000000004E-16</v>
      </c>
      <c r="CL1715" s="155">
        <v>0</v>
      </c>
      <c r="CM1715"/>
      <c r="CN1715" s="284">
        <v>0</v>
      </c>
      <c r="CO1715" s="284">
        <v>0.10336958</v>
      </c>
      <c r="CP1715" s="285">
        <v>4.0893867000000002E-3</v>
      </c>
      <c r="CQ1715" s="284">
        <v>4.1344514000000001E-4</v>
      </c>
      <c r="CR1715" s="284">
        <v>1.027926E-12</v>
      </c>
      <c r="CS1715" s="284">
        <v>1.2187593000000001E-10</v>
      </c>
      <c r="CT1715" s="284">
        <v>1.6675511999999999E-5</v>
      </c>
      <c r="CU1715" s="284">
        <v>1.9607525999999999E-5</v>
      </c>
      <c r="CV1715" s="284">
        <v>0</v>
      </c>
      <c r="CW1715" s="284">
        <v>5.0224727000000001E-5</v>
      </c>
      <c r="CX1715"/>
      <c r="CY1715"/>
      <c r="CZ1715"/>
      <c r="DA1715"/>
      <c r="DB1715" s="212"/>
      <c r="DC1715" s="48"/>
      <c r="DD1715" s="48"/>
      <c r="DE1715" s="48"/>
      <c r="DF1715" s="48"/>
      <c r="DG1715" s="48"/>
      <c r="DH1715" s="48"/>
      <c r="DI1715" s="48"/>
      <c r="DJ1715" s="48"/>
      <c r="DK1715" s="48"/>
      <c r="DL1715" s="48"/>
    </row>
    <row r="1716" spans="1:116" ht="14.4">
      <c r="A1716" t="s">
        <v>1921</v>
      </c>
      <c r="B1716" s="188" t="s">
        <v>322</v>
      </c>
      <c r="C1716" s="151" t="str">
        <f t="shared" si="405"/>
        <v>B.050.01.106</v>
      </c>
      <c r="D1716" s="54" t="s">
        <v>48</v>
      </c>
      <c r="E1716" s="150" t="s">
        <v>440</v>
      </c>
      <c r="F1716" s="153" t="str">
        <f t="shared" si="406"/>
        <v>Heat from heavy oil for chemical processes - incl. combustion CO2</v>
      </c>
      <c r="G1716" s="154">
        <f t="shared" si="407"/>
        <v>0.1034098</v>
      </c>
      <c r="H1716"/>
      <c r="I1716"/>
      <c r="J1716" s="227">
        <f t="shared" si="398"/>
        <v>2.380344552778E-2</v>
      </c>
      <c r="K1716"/>
      <c r="L1716" s="280">
        <f t="shared" si="399"/>
        <v>1.7205667136999997E-3</v>
      </c>
      <c r="M1716" s="280">
        <f t="shared" si="400"/>
        <v>6.5303226822800006E-3</v>
      </c>
      <c r="N1716" s="281">
        <f t="shared" si="401"/>
        <v>4.1086131799999997E-5</v>
      </c>
      <c r="O1716" s="287">
        <v>1.5511469999999999E-2</v>
      </c>
      <c r="P1716" s="286">
        <v>4.8991305000000004E-3</v>
      </c>
      <c r="Q1716" s="219">
        <v>1.3833093E-3</v>
      </c>
      <c r="R1716" s="219">
        <v>1.2607199999999999E-3</v>
      </c>
      <c r="S1716" s="219">
        <v>4.2335976E-4</v>
      </c>
      <c r="T1716" s="286">
        <v>8.1690776999999994E-6</v>
      </c>
      <c r="U1716" s="286">
        <v>2.8317876E-5</v>
      </c>
      <c r="V1716" s="219">
        <v>2.4769236000000001E-4</v>
      </c>
      <c r="W1716" s="286">
        <v>6.7652468000000004E-6</v>
      </c>
      <c r="X1716" s="219">
        <v>0</v>
      </c>
      <c r="Y1716" s="286">
        <v>3.4320884999999998E-5</v>
      </c>
      <c r="Z1716" s="286">
        <v>1.9052228E-7</v>
      </c>
      <c r="AA1716" s="219">
        <v>0</v>
      </c>
      <c r="AB1716" s="219">
        <v>0</v>
      </c>
      <c r="AC1716"/>
      <c r="AD1716" s="227">
        <f t="shared" si="393"/>
        <v>1.5511469999999999E-2</v>
      </c>
      <c r="AE1716" s="227">
        <f t="shared" si="394"/>
        <v>8.2506988736999985E-3</v>
      </c>
      <c r="AF1716" s="227">
        <f t="shared" si="395"/>
        <v>6.5301321600000004E-3</v>
      </c>
      <c r="AG1716" s="227">
        <f t="shared" si="396"/>
        <v>6.5303226822800006E-3</v>
      </c>
      <c r="AH1716" s="227">
        <f t="shared" si="397"/>
        <v>4.1086131799999997E-5</v>
      </c>
      <c r="AI1716"/>
      <c r="AJ1716">
        <v>1.2321709999999999</v>
      </c>
      <c r="AK1716" s="155">
        <v>1.2257202</v>
      </c>
      <c r="AL1716" s="155">
        <v>4.2634639999999998E-3</v>
      </c>
      <c r="AM1716" s="155">
        <v>0</v>
      </c>
      <c r="AN1716" s="155">
        <v>0</v>
      </c>
      <c r="AO1716" s="155">
        <v>1.02395E-3</v>
      </c>
      <c r="AP1716" s="155">
        <v>1.1633769999999999E-3</v>
      </c>
      <c r="AQ1716"/>
      <c r="AR1716" s="156">
        <v>3.3927524999999999E-3</v>
      </c>
      <c r="AS1716" s="156">
        <v>3.1968242000000001E-3</v>
      </c>
      <c r="AT1716" s="156">
        <v>1.084078E-4</v>
      </c>
      <c r="AU1716" s="156">
        <v>8.7520476999999994E-5</v>
      </c>
      <c r="AV1716" s="282">
        <f t="shared" si="402"/>
        <v>1.916561253077E-7</v>
      </c>
      <c r="AW1716" s="282">
        <f t="shared" si="403"/>
        <v>4.0091640668139003E-10</v>
      </c>
      <c r="AX1716" s="283">
        <f t="shared" si="404"/>
        <v>1.2257769592739999E-2</v>
      </c>
      <c r="AY1716" s="157">
        <v>9.5964294000000006E-8</v>
      </c>
      <c r="AZ1716" s="157">
        <v>2.8954744000000002E-10</v>
      </c>
      <c r="BA1716" s="157">
        <v>7.9108496999999996E-15</v>
      </c>
      <c r="BB1716" s="157">
        <v>0</v>
      </c>
      <c r="BC1716" s="157">
        <v>0</v>
      </c>
      <c r="BD1716" s="157">
        <v>3.3784000000000001E-11</v>
      </c>
      <c r="BE1716" s="157">
        <v>9.5613614000000001E-8</v>
      </c>
      <c r="BF1716" s="157">
        <v>7.7044000000000002E-12</v>
      </c>
      <c r="BG1716" s="157">
        <v>1.0363874E-10</v>
      </c>
      <c r="BH1716" s="157">
        <v>0</v>
      </c>
      <c r="BI1716" s="157">
        <v>0</v>
      </c>
      <c r="BJ1716" s="157">
        <v>1.6133976E-14</v>
      </c>
      <c r="BK1716" s="157">
        <v>1.4880378E-15</v>
      </c>
      <c r="BL1716" s="157">
        <v>2.9381789E-16</v>
      </c>
      <c r="BM1716" s="157">
        <v>1.7780997000000001E-12</v>
      </c>
      <c r="BN1716" s="157">
        <v>4.2655207999999998E-11</v>
      </c>
      <c r="BO1716" s="157">
        <v>0</v>
      </c>
      <c r="BP1716" s="157">
        <v>5.6759274E-7</v>
      </c>
      <c r="BQ1716" s="157">
        <v>1.2257202E-2</v>
      </c>
      <c r="BR1716" s="157">
        <v>0</v>
      </c>
      <c r="BS1716" s="157">
        <v>0</v>
      </c>
      <c r="BT1716" s="157">
        <v>0</v>
      </c>
      <c r="BU1716"/>
      <c r="BV1716" s="155">
        <v>6.4236180999999998E-6</v>
      </c>
      <c r="BW1716" s="155">
        <v>7.1451682000000003E-7</v>
      </c>
      <c r="BX1716" s="155">
        <v>2.8833396000000001E-6</v>
      </c>
      <c r="BY1716" s="155">
        <v>2.9619982000000001E-8</v>
      </c>
      <c r="BZ1716" s="155">
        <v>9.6751298999999995E-7</v>
      </c>
      <c r="CA1716" s="155">
        <v>0</v>
      </c>
      <c r="CB1716" s="155">
        <v>0</v>
      </c>
      <c r="CC1716" s="155">
        <v>0</v>
      </c>
      <c r="CD1716" s="155">
        <v>1.2603950000000001E-8</v>
      </c>
      <c r="CE1716" s="155">
        <v>2.9079422000000001E-8</v>
      </c>
      <c r="CF1716" s="155">
        <v>0</v>
      </c>
      <c r="CG1716" s="155">
        <v>0</v>
      </c>
      <c r="CH1716" s="155">
        <v>0</v>
      </c>
      <c r="CI1716" s="155">
        <v>2.8737502000000001E-7</v>
      </c>
      <c r="CJ1716" s="155">
        <v>1.4995703000000001E-6</v>
      </c>
      <c r="CK1716" s="155">
        <v>9.5250027000000005E-17</v>
      </c>
      <c r="CL1716" s="155">
        <v>0</v>
      </c>
      <c r="CM1716"/>
      <c r="CN1716" s="284">
        <v>0</v>
      </c>
      <c r="CO1716" s="284">
        <v>0.1034098</v>
      </c>
      <c r="CP1716" s="285">
        <v>0</v>
      </c>
      <c r="CQ1716" s="284">
        <v>4.8886199999999996E-4</v>
      </c>
      <c r="CR1716" s="284">
        <v>7.5323485000000007E-12</v>
      </c>
      <c r="CS1716" s="284">
        <v>9.1223723999999995E-10</v>
      </c>
      <c r="CT1716" s="284">
        <v>4.0432495000000003E-5</v>
      </c>
      <c r="CU1716" s="284">
        <v>1.2465991E-3</v>
      </c>
      <c r="CV1716" s="284">
        <v>0</v>
      </c>
      <c r="CW1716" s="284">
        <v>0</v>
      </c>
      <c r="CX1716"/>
      <c r="CY1716"/>
      <c r="CZ1716"/>
      <c r="DA1716"/>
      <c r="DB1716" s="212"/>
      <c r="DC1716" s="48"/>
      <c r="DD1716" s="48"/>
      <c r="DE1716" s="48"/>
      <c r="DF1716" s="48"/>
      <c r="DG1716" s="48"/>
      <c r="DH1716" s="48"/>
      <c r="DI1716" s="48"/>
      <c r="DJ1716" s="48"/>
      <c r="DK1716" s="48"/>
      <c r="DL1716" s="48"/>
    </row>
    <row r="1717" spans="1:116" ht="14.4">
      <c r="A1717" t="s">
        <v>1922</v>
      </c>
      <c r="B1717" s="188" t="s">
        <v>322</v>
      </c>
      <c r="C1717" s="151" t="str">
        <f t="shared" si="405"/>
        <v>B.050.01.107</v>
      </c>
      <c r="D1717" s="54" t="s">
        <v>48</v>
      </c>
      <c r="E1717" s="150" t="s">
        <v>440</v>
      </c>
      <c r="F1717" s="153" t="str">
        <f t="shared" si="406"/>
        <v>Heat from natural gas for chemical processes - incl. combustion CO2</v>
      </c>
      <c r="G1717" s="154">
        <f t="shared" si="407"/>
        <v>8.1473193333333332E-2</v>
      </c>
      <c r="H1717"/>
      <c r="I1717"/>
      <c r="J1717" s="227">
        <f t="shared" si="398"/>
        <v>1.3682209966709999E-2</v>
      </c>
      <c r="K1717"/>
      <c r="L1717" s="280">
        <f t="shared" si="399"/>
        <v>5.5118728329999996E-4</v>
      </c>
      <c r="M1717" s="280">
        <f t="shared" si="400"/>
        <v>7.8991029941000005E-4</v>
      </c>
      <c r="N1717" s="281">
        <f t="shared" si="401"/>
        <v>1.2013338399999999E-4</v>
      </c>
      <c r="O1717" s="280">
        <v>1.2220979E-2</v>
      </c>
      <c r="P1717" s="219">
        <v>2.8333687000000002E-4</v>
      </c>
      <c r="Q1717" s="219">
        <v>4.6429168999999998E-4</v>
      </c>
      <c r="R1717" s="219">
        <v>4.76136E-4</v>
      </c>
      <c r="S1717" s="286">
        <v>6.1387084999999999E-5</v>
      </c>
      <c r="T1717" s="286">
        <v>7.3061528000000003E-6</v>
      </c>
      <c r="U1717" s="286">
        <v>6.3580455000000002E-6</v>
      </c>
      <c r="V1717" s="286">
        <v>4.1963532E-5</v>
      </c>
      <c r="W1717" s="286">
        <v>1.5044764E-5</v>
      </c>
      <c r="X1717" s="219">
        <v>0</v>
      </c>
      <c r="Y1717" s="219">
        <v>1.0508862E-4</v>
      </c>
      <c r="Z1717" s="286">
        <v>3.1820741000000002E-7</v>
      </c>
      <c r="AA1717" s="219">
        <v>0</v>
      </c>
      <c r="AB1717" s="219">
        <v>0</v>
      </c>
      <c r="AC1717"/>
      <c r="AD1717" s="227">
        <f t="shared" si="393"/>
        <v>1.2220979E-2</v>
      </c>
      <c r="AE1717" s="227">
        <f t="shared" si="394"/>
        <v>1.3407793752999999E-3</v>
      </c>
      <c r="AF1717" s="227">
        <f t="shared" si="395"/>
        <v>7.8959209200000005E-4</v>
      </c>
      <c r="AG1717" s="227">
        <f t="shared" si="396"/>
        <v>7.8991029941000005E-4</v>
      </c>
      <c r="AH1717" s="227">
        <f t="shared" si="397"/>
        <v>1.2013338399999999E-4</v>
      </c>
      <c r="AI1717"/>
      <c r="AJ1717">
        <v>1.2071742000000001</v>
      </c>
      <c r="AK1717" s="155">
        <v>1.1883986</v>
      </c>
      <c r="AL1717" s="155">
        <v>1.3054487E-2</v>
      </c>
      <c r="AM1717" s="155">
        <v>0</v>
      </c>
      <c r="AN1717" s="155">
        <v>0</v>
      </c>
      <c r="AO1717" s="155">
        <v>3.1978660000000002E-3</v>
      </c>
      <c r="AP1717" s="155">
        <v>2.5231989999999998E-3</v>
      </c>
      <c r="AQ1717"/>
      <c r="AR1717" s="156">
        <v>1.5123292E-3</v>
      </c>
      <c r="AS1717" s="156">
        <v>1.3633733000000001E-3</v>
      </c>
      <c r="AT1717" s="156">
        <v>6.4095258000000001E-5</v>
      </c>
      <c r="AU1717" s="156">
        <v>8.4860673000000005E-5</v>
      </c>
      <c r="AV1717" s="282">
        <f t="shared" si="402"/>
        <v>8.1737007615599999E-8</v>
      </c>
      <c r="AW1717" s="282">
        <f t="shared" si="403"/>
        <v>2.3703867951199301E-10</v>
      </c>
      <c r="AX1717" s="283">
        <f t="shared" si="404"/>
        <v>1.1885248230199999E-2</v>
      </c>
      <c r="AY1717" s="157">
        <v>7.5607122000000002E-8</v>
      </c>
      <c r="AZ1717" s="157">
        <v>2.2812493999999999E-10</v>
      </c>
      <c r="BA1717" s="157">
        <v>6.2326991999999998E-15</v>
      </c>
      <c r="BB1717" s="157">
        <v>0</v>
      </c>
      <c r="BC1717" s="157">
        <v>0</v>
      </c>
      <c r="BD1717" s="157">
        <v>1.27592E-11</v>
      </c>
      <c r="BE1717" s="157">
        <v>6.1085723999999997E-9</v>
      </c>
      <c r="BF1717" s="157">
        <v>2.9097199999999998E-12</v>
      </c>
      <c r="BG1717" s="157">
        <v>5.9938547999999999E-12</v>
      </c>
      <c r="BH1717" s="157">
        <v>0</v>
      </c>
      <c r="BI1717" s="157">
        <v>0</v>
      </c>
      <c r="BJ1717" s="157">
        <v>3.6237475000000002E-15</v>
      </c>
      <c r="BK1717" s="157">
        <v>2.5259156999999999E-16</v>
      </c>
      <c r="BL1717" s="157">
        <v>5.5673723000000006E-17</v>
      </c>
      <c r="BM1717" s="157">
        <v>1.0075395999999999E-12</v>
      </c>
      <c r="BN1717" s="157">
        <v>7.5464760000000005E-12</v>
      </c>
      <c r="BO1717" s="157">
        <v>0</v>
      </c>
      <c r="BP1717" s="157">
        <v>1.2622302E-6</v>
      </c>
      <c r="BQ1717" s="157">
        <v>1.1883985999999999E-2</v>
      </c>
      <c r="BR1717" s="157">
        <v>0</v>
      </c>
      <c r="BS1717" s="157">
        <v>0</v>
      </c>
      <c r="BT1717" s="157">
        <v>0</v>
      </c>
      <c r="BU1717"/>
      <c r="BV1717" s="155">
        <v>3.9826666999999999E-6</v>
      </c>
      <c r="BW1717" s="155">
        <v>4.1323446000000002E-8</v>
      </c>
      <c r="BX1717" s="155">
        <v>2.2716887999999998E-6</v>
      </c>
      <c r="BY1717" s="155">
        <v>5.1436869999999999E-9</v>
      </c>
      <c r="BZ1717" s="155">
        <v>8.8985905E-8</v>
      </c>
      <c r="CA1717" s="155">
        <v>0</v>
      </c>
      <c r="CB1717" s="155">
        <v>0</v>
      </c>
      <c r="CC1717" s="155">
        <v>0</v>
      </c>
      <c r="CD1717" s="155">
        <v>1.0157827E-8</v>
      </c>
      <c r="CE1717" s="155">
        <v>6.3404613999999999E-9</v>
      </c>
      <c r="CF1717" s="155">
        <v>0</v>
      </c>
      <c r="CG1717" s="155">
        <v>0</v>
      </c>
      <c r="CH1717" s="155">
        <v>0</v>
      </c>
      <c r="CI1717" s="155">
        <v>9.3698417E-8</v>
      </c>
      <c r="CJ1717" s="155">
        <v>1.4653282E-6</v>
      </c>
      <c r="CK1717" s="155">
        <v>2.1181993999999999E-16</v>
      </c>
      <c r="CL1717" s="155">
        <v>0</v>
      </c>
      <c r="CM1717"/>
      <c r="CN1717" s="284">
        <v>0</v>
      </c>
      <c r="CO1717" s="284">
        <v>8.1473192E-2</v>
      </c>
      <c r="CP1717" s="285">
        <v>0</v>
      </c>
      <c r="CQ1717" s="284">
        <v>2.8272900000000002E-5</v>
      </c>
      <c r="CR1717" s="284">
        <v>1.7309811E-12</v>
      </c>
      <c r="CS1717" s="284">
        <v>2.0182929000000001E-10</v>
      </c>
      <c r="CT1717" s="284">
        <v>3.2586379999999998E-6</v>
      </c>
      <c r="CU1717" s="284">
        <v>2.1205601999999999E-4</v>
      </c>
      <c r="CV1717" s="284">
        <v>0</v>
      </c>
      <c r="CW1717" s="284">
        <v>0</v>
      </c>
      <c r="CX1717"/>
      <c r="CY1717"/>
      <c r="CZ1717"/>
      <c r="DA1717"/>
      <c r="DB1717" s="212"/>
      <c r="DC1717" s="48"/>
      <c r="DD1717" s="48"/>
      <c r="DE1717" s="48"/>
      <c r="DF1717" s="48"/>
      <c r="DG1717" s="48"/>
      <c r="DH1717" s="48"/>
      <c r="DI1717" s="48"/>
      <c r="DJ1717" s="48"/>
      <c r="DK1717" s="48"/>
      <c r="DL1717" s="48"/>
    </row>
    <row r="1718" spans="1:116" ht="14.4">
      <c r="B1718" s="188"/>
      <c r="C1718" s="151"/>
      <c r="D1718" s="51" t="s">
        <v>3594</v>
      </c>
      <c r="E1718" s="150"/>
      <c r="F1718" s="153"/>
      <c r="G1718" s="154"/>
      <c r="H1718"/>
      <c r="I1718"/>
      <c r="J1718" s="227"/>
      <c r="K1718"/>
      <c r="L1718" s="280"/>
      <c r="M1718" s="280"/>
      <c r="N1718" s="281"/>
      <c r="O1718" s="280"/>
      <c r="P1718" s="219"/>
      <c r="Q1718" s="219"/>
      <c r="R1718" s="219"/>
      <c r="S1718" s="286"/>
      <c r="T1718" s="286"/>
      <c r="U1718" s="286"/>
      <c r="V1718" s="286"/>
      <c r="W1718" s="286"/>
      <c r="X1718" s="219"/>
      <c r="Y1718" s="219"/>
      <c r="Z1718" s="286"/>
      <c r="AA1718" s="219"/>
      <c r="AB1718" s="219"/>
      <c r="AC1718"/>
      <c r="AD1718" s="227"/>
      <c r="AE1718" s="227"/>
      <c r="AF1718" s="227"/>
      <c r="AG1718" s="227"/>
      <c r="AH1718" s="227"/>
      <c r="AI1718"/>
      <c r="AJ1718"/>
      <c r="AK1718" s="155"/>
      <c r="AL1718" s="155"/>
      <c r="AM1718" s="155"/>
      <c r="AN1718" s="155"/>
      <c r="AO1718" s="155"/>
      <c r="AP1718" s="155"/>
      <c r="AQ1718"/>
      <c r="AR1718" s="156"/>
      <c r="AS1718" s="156"/>
      <c r="AT1718" s="156"/>
      <c r="AU1718" s="156"/>
      <c r="AV1718" s="282"/>
      <c r="AW1718" s="282"/>
      <c r="AX1718" s="283"/>
      <c r="AY1718" s="157"/>
      <c r="AZ1718" s="157"/>
      <c r="BA1718" s="157"/>
      <c r="BB1718" s="157"/>
      <c r="BC1718" s="157"/>
      <c r="BD1718" s="157"/>
      <c r="BE1718" s="157"/>
      <c r="BF1718" s="157"/>
      <c r="BG1718" s="157"/>
      <c r="BH1718" s="157"/>
      <c r="BI1718" s="157"/>
      <c r="BJ1718" s="157"/>
      <c r="BK1718" s="157"/>
      <c r="BL1718" s="157"/>
      <c r="BM1718" s="157"/>
      <c r="BN1718" s="157"/>
      <c r="BO1718" s="157"/>
      <c r="BP1718" s="157"/>
      <c r="BQ1718" s="157"/>
      <c r="BR1718" s="157"/>
      <c r="BS1718" s="157"/>
      <c r="BT1718" s="157"/>
      <c r="BU1718"/>
      <c r="BV1718" s="155"/>
      <c r="BW1718" s="155"/>
      <c r="BX1718" s="155"/>
      <c r="BY1718" s="155"/>
      <c r="BZ1718" s="155"/>
      <c r="CA1718" s="155"/>
      <c r="CB1718" s="155"/>
      <c r="CC1718" s="155"/>
      <c r="CD1718" s="155"/>
      <c r="CE1718" s="155"/>
      <c r="CF1718" s="155"/>
      <c r="CG1718" s="155"/>
      <c r="CH1718" s="155"/>
      <c r="CI1718" s="155"/>
      <c r="CJ1718" s="155"/>
      <c r="CK1718" s="155"/>
      <c r="CL1718" s="155"/>
      <c r="CM1718"/>
      <c r="CN1718" s="284"/>
      <c r="CO1718" s="284"/>
      <c r="CP1718" s="285"/>
      <c r="CQ1718" s="284"/>
      <c r="CR1718" s="284"/>
      <c r="CS1718" s="284"/>
      <c r="CT1718" s="284"/>
      <c r="CU1718" s="284"/>
      <c r="CV1718" s="284"/>
      <c r="CW1718" s="284"/>
      <c r="CX1718"/>
      <c r="CY1718"/>
      <c r="CZ1718"/>
      <c r="DA1718"/>
      <c r="DB1718" s="212"/>
      <c r="DC1718" s="48"/>
      <c r="DD1718" s="48"/>
      <c r="DE1718" s="48"/>
      <c r="DF1718" s="48"/>
      <c r="DG1718" s="48"/>
      <c r="DH1718" s="48"/>
      <c r="DI1718" s="48"/>
      <c r="DJ1718" s="48"/>
      <c r="DK1718" s="48"/>
      <c r="DL1718" s="48"/>
    </row>
    <row r="1719" spans="1:116" ht="14.4">
      <c r="A1719" t="s">
        <v>3595</v>
      </c>
      <c r="B1719" s="188" t="s">
        <v>3722</v>
      </c>
      <c r="C1719" s="151" t="str">
        <f t="shared" si="405"/>
        <v>B.080.01.101</v>
      </c>
      <c r="D1719" s="54" t="s">
        <v>3594</v>
      </c>
      <c r="E1719" s="150" t="s">
        <v>2360</v>
      </c>
      <c r="F1719" s="153" t="str">
        <f t="shared" si="406"/>
        <v>2.3 MW full wind turbine (onshore)</v>
      </c>
      <c r="G1719" s="154">
        <f t="shared" ref="G1719:G1756" si="408">O1719/0.15</f>
        <v>1285554.0666666667</v>
      </c>
      <c r="H1719"/>
      <c r="I1719"/>
      <c r="J1719" s="227">
        <f t="shared" ref="J1719:J1756" si="409">L1719+M1719+N1719+O1719</f>
        <v>358078.74220419978</v>
      </c>
      <c r="K1719"/>
      <c r="L1719" s="280">
        <f t="shared" ref="L1719:L1756" si="410">R1719+S1719+T1719+U1719</f>
        <v>17402.435140000001</v>
      </c>
      <c r="M1719" s="280">
        <f t="shared" ref="M1719:M1756" si="411">P1719+Q1719+V1719+Z1719+X1719</f>
        <v>63241.720778499992</v>
      </c>
      <c r="N1719" s="281">
        <f t="shared" ref="N1719:N1756" si="412">W1719+Y1719+AA1719+AB1719</f>
        <v>84601.476285699799</v>
      </c>
      <c r="O1719" s="280">
        <v>192833.11</v>
      </c>
      <c r="P1719" s="219">
        <v>47067.000999999997</v>
      </c>
      <c r="Q1719" s="219">
        <v>14912.37</v>
      </c>
      <c r="R1719" s="219">
        <v>15399.96</v>
      </c>
      <c r="S1719" s="286">
        <v>1271.8611000000001</v>
      </c>
      <c r="T1719" s="286">
        <v>187.02932999999999</v>
      </c>
      <c r="U1719" s="286">
        <v>543.58470999999997</v>
      </c>
      <c r="V1719" s="286">
        <v>1192.2858000000001</v>
      </c>
      <c r="W1719" s="286">
        <v>82062.241999999998</v>
      </c>
      <c r="X1719" s="219">
        <v>64.539044000000004</v>
      </c>
      <c r="Y1719" s="219">
        <v>2388.6687999999999</v>
      </c>
      <c r="Z1719" s="286">
        <v>5.5249344999999996</v>
      </c>
      <c r="AA1719" s="219">
        <v>150.56381999999999</v>
      </c>
      <c r="AB1719" s="219">
        <v>1.6656997999999999E-3</v>
      </c>
      <c r="AC1719"/>
      <c r="AD1719" s="227">
        <f t="shared" ref="AD1719:AD1756" si="413">O1719</f>
        <v>192833.11</v>
      </c>
      <c r="AE1719" s="227">
        <f t="shared" ref="AE1719:AE1756" si="414">P1719+Q1719+R1719+S1719+T1719+U1719+V1719</f>
        <v>80574.091939999998</v>
      </c>
      <c r="AF1719" s="227">
        <f t="shared" ref="AF1719:AF1756" si="415">P1719+Q1719+V1719+AA1719</f>
        <v>63322.22062</v>
      </c>
      <c r="AG1719" s="227">
        <f t="shared" ref="AG1719:AG1756" si="416">Z1719+P1719+Q1719+V1719+X1719</f>
        <v>63241.720778499992</v>
      </c>
      <c r="AH1719" s="227">
        <f t="shared" ref="AH1719:AH1756" si="417">W1719+Y1719+AB1719</f>
        <v>84450.912465699803</v>
      </c>
      <c r="AI1719"/>
      <c r="AJ1719">
        <v>11943045</v>
      </c>
      <c r="AK1719" s="155">
        <v>11443660</v>
      </c>
      <c r="AL1719" s="155">
        <v>181899.99</v>
      </c>
      <c r="AM1719" s="155">
        <v>0</v>
      </c>
      <c r="AN1719" s="155">
        <v>5295.6697000000004</v>
      </c>
      <c r="AO1719" s="155">
        <v>100038.42</v>
      </c>
      <c r="AP1719" s="155">
        <v>212151.24</v>
      </c>
      <c r="AQ1719"/>
      <c r="AR1719" s="156">
        <v>34305.368999999999</v>
      </c>
      <c r="AS1719" s="156">
        <v>32293.780999999999</v>
      </c>
      <c r="AT1719" s="156">
        <v>1238.1256000000001</v>
      </c>
      <c r="AU1719" s="156">
        <v>773.4624</v>
      </c>
      <c r="AV1719" s="282">
        <f t="shared" ref="AV1719:AV1756" si="418">AY1719+BB1719+BC1719+BD1719+BE1719+BM1719+BN1719+BR1719</f>
        <v>1.9360779809729998</v>
      </c>
      <c r="AW1719" s="282">
        <f t="shared" ref="AW1719:AW1756" si="419">AZ1719+BA1719+BF1719+BG1719+BH1719+BI1719+BJ1719+BK1719+BL1719+BO1719+BS1719+BT1719</f>
        <v>4.5788667805024778E-3</v>
      </c>
      <c r="AX1719" s="282">
        <f t="shared" ref="AX1719:AX1756" si="420">BP1719+BQ1719</f>
        <v>108328.069</v>
      </c>
      <c r="AY1719" s="157">
        <v>1.1973917999999999</v>
      </c>
      <c r="AZ1719" s="157">
        <v>3.6127789E-3</v>
      </c>
      <c r="BA1719" s="157">
        <v>9.8727937999999996E-8</v>
      </c>
      <c r="BB1719" s="157">
        <v>1.6983913000000001E-5</v>
      </c>
      <c r="BC1719" s="157">
        <v>0</v>
      </c>
      <c r="BD1719" s="157">
        <v>7.9538405999999998E-4</v>
      </c>
      <c r="BE1719" s="157">
        <v>0.69188578000000001</v>
      </c>
      <c r="BF1719" s="157">
        <v>1.4236722E-4</v>
      </c>
      <c r="BG1719" s="157">
        <v>7.8565221999999995E-4</v>
      </c>
      <c r="BH1719" s="157">
        <v>3.6771526999999999E-5</v>
      </c>
      <c r="BI1719" s="157">
        <v>1.6109926E-7</v>
      </c>
      <c r="BJ1719" s="157">
        <v>9.1605642E-7</v>
      </c>
      <c r="BK1719" s="157">
        <v>9.5907023999999994E-8</v>
      </c>
      <c r="BL1719" s="157">
        <v>2.5122859000000001E-8</v>
      </c>
      <c r="BM1719" s="157">
        <v>3.3569137999999998E-2</v>
      </c>
      <c r="BN1719" s="157">
        <v>1.2418894999999999E-2</v>
      </c>
      <c r="BO1719" s="157">
        <v>1.4795725E-15</v>
      </c>
      <c r="BP1719" s="157">
        <v>6011.7889999999998</v>
      </c>
      <c r="BQ1719" s="157">
        <v>102316.28</v>
      </c>
      <c r="BR1719" s="157">
        <v>0</v>
      </c>
      <c r="BS1719" s="157">
        <v>0</v>
      </c>
      <c r="BT1719" s="157">
        <v>0</v>
      </c>
      <c r="BU1719"/>
      <c r="BV1719" s="155">
        <v>83.974644999999995</v>
      </c>
      <c r="BW1719" s="155">
        <v>5.5655203999999996</v>
      </c>
      <c r="BX1719" s="155">
        <v>35.844658000000003</v>
      </c>
      <c r="BY1719" s="155">
        <v>0.14447686000000001</v>
      </c>
      <c r="BZ1719" s="155">
        <v>5.3022438000000003</v>
      </c>
      <c r="CA1719" s="155">
        <v>0.29662475999999999</v>
      </c>
      <c r="CB1719" s="155">
        <v>0.94884707999999995</v>
      </c>
      <c r="CC1719" s="155">
        <v>0.44468728000000002</v>
      </c>
      <c r="CD1719" s="155">
        <v>0.16358346000000001</v>
      </c>
      <c r="CE1719" s="155">
        <v>0.40074294999999999</v>
      </c>
      <c r="CF1719" s="155">
        <v>0</v>
      </c>
      <c r="CG1719" s="155">
        <v>3.2718858000000001E-12</v>
      </c>
      <c r="CH1719" s="155">
        <v>2.6790073E-8</v>
      </c>
      <c r="CI1719" s="155">
        <v>3.2784073999999999</v>
      </c>
      <c r="CJ1719" s="155">
        <v>14.087524</v>
      </c>
      <c r="CK1719" s="155">
        <v>17.497329000000001</v>
      </c>
      <c r="CL1719" s="155">
        <v>0</v>
      </c>
      <c r="CM1719"/>
      <c r="CN1719" s="284">
        <v>2.2675483000000001E-8</v>
      </c>
      <c r="CO1719" s="284">
        <v>1274822.3</v>
      </c>
      <c r="CP1719" s="285">
        <v>10470.532999999999</v>
      </c>
      <c r="CQ1719" s="284">
        <v>3875.0425</v>
      </c>
      <c r="CR1719" s="284">
        <v>1.4158817000000001E-2</v>
      </c>
      <c r="CS1719" s="284">
        <v>2.1276318999999998E-2</v>
      </c>
      <c r="CT1719" s="284">
        <v>245.21600000000001</v>
      </c>
      <c r="CU1719" s="284">
        <v>153668.92000000001</v>
      </c>
      <c r="CV1719" s="284">
        <v>24.562885999999999</v>
      </c>
      <c r="CW1719" s="284">
        <v>158.07311000000001</v>
      </c>
      <c r="CX1719"/>
      <c r="CY1719"/>
      <c r="CZ1719"/>
      <c r="DA1719"/>
      <c r="DB1719" s="212"/>
      <c r="DC1719" s="48"/>
      <c r="DD1719" s="48"/>
      <c r="DE1719" s="48"/>
      <c r="DF1719" s="48"/>
      <c r="DG1719" s="48"/>
      <c r="DH1719" s="48"/>
      <c r="DI1719" s="48"/>
      <c r="DJ1719" s="48"/>
      <c r="DK1719" s="48"/>
      <c r="DL1719" s="48"/>
    </row>
    <row r="1720" spans="1:116" ht="14.4">
      <c r="A1720" t="s">
        <v>3596</v>
      </c>
      <c r="B1720" s="188" t="s">
        <v>3722</v>
      </c>
      <c r="C1720" s="151" t="str">
        <f t="shared" si="405"/>
        <v>B.080.01.102</v>
      </c>
      <c r="D1720" s="54" t="s">
        <v>3594</v>
      </c>
      <c r="E1720" s="150" t="s">
        <v>2360</v>
      </c>
      <c r="F1720" s="153" t="str">
        <f t="shared" si="406"/>
        <v>2.3 MW wind turbine, foundation</v>
      </c>
      <c r="G1720" s="154">
        <f t="shared" si="408"/>
        <v>225244.2466666667</v>
      </c>
      <c r="H1720"/>
      <c r="I1720"/>
      <c r="J1720" s="227">
        <f t="shared" si="409"/>
        <v>48870.860882103894</v>
      </c>
      <c r="K1720"/>
      <c r="L1720" s="280">
        <f t="shared" si="410"/>
        <v>3501.4481317</v>
      </c>
      <c r="M1720" s="280">
        <f t="shared" si="411"/>
        <v>7749.7290338999992</v>
      </c>
      <c r="N1720" s="281">
        <f t="shared" si="412"/>
        <v>3833.0467165038954</v>
      </c>
      <c r="O1720" s="280">
        <v>33786.637000000002</v>
      </c>
      <c r="P1720" s="219">
        <v>4336.1949999999997</v>
      </c>
      <c r="Q1720" s="219">
        <v>2979.1095999999998</v>
      </c>
      <c r="R1720" s="219">
        <v>3033.8717999999999</v>
      </c>
      <c r="S1720" s="286">
        <v>327.23995000000002</v>
      </c>
      <c r="T1720" s="286">
        <v>6.3706716999999999</v>
      </c>
      <c r="U1720" s="286">
        <v>133.96571</v>
      </c>
      <c r="V1720" s="286">
        <v>424.40753999999998</v>
      </c>
      <c r="W1720" s="286">
        <v>3480.4681999999998</v>
      </c>
      <c r="X1720" s="219">
        <v>8.0296479999999999</v>
      </c>
      <c r="Y1720" s="219">
        <v>352.55561</v>
      </c>
      <c r="Z1720" s="286">
        <v>1.9872459</v>
      </c>
      <c r="AA1720" s="219">
        <v>2.2906367E-2</v>
      </c>
      <c r="AB1720" s="219">
        <v>1.3689572E-7</v>
      </c>
      <c r="AC1720"/>
      <c r="AD1720" s="227">
        <f t="shared" si="413"/>
        <v>33786.637000000002</v>
      </c>
      <c r="AE1720" s="227">
        <f t="shared" si="414"/>
        <v>11241.160271700001</v>
      </c>
      <c r="AF1720" s="227">
        <f t="shared" si="415"/>
        <v>7739.735046367</v>
      </c>
      <c r="AG1720" s="227">
        <f t="shared" si="416"/>
        <v>7749.7290338999992</v>
      </c>
      <c r="AH1720" s="227">
        <f t="shared" si="417"/>
        <v>3833.0238101368955</v>
      </c>
      <c r="AI1720"/>
      <c r="AJ1720">
        <v>1590983.7</v>
      </c>
      <c r="AK1720" s="155">
        <v>1567196.4</v>
      </c>
      <c r="AL1720" s="155">
        <v>1216.4616000000001</v>
      </c>
      <c r="AM1720" s="155">
        <v>0</v>
      </c>
      <c r="AN1720" s="155">
        <v>683.28150000000005</v>
      </c>
      <c r="AO1720" s="155">
        <v>6819.7609000000002</v>
      </c>
      <c r="AP1720" s="155">
        <v>15067.81</v>
      </c>
      <c r="AQ1720"/>
      <c r="AR1720" s="156">
        <v>4779.6976000000004</v>
      </c>
      <c r="AS1720" s="156">
        <v>4471.9652999999998</v>
      </c>
      <c r="AT1720" s="156">
        <v>192.64725000000001</v>
      </c>
      <c r="AU1720" s="156">
        <v>115.08503</v>
      </c>
      <c r="AV1720" s="282">
        <f t="shared" si="418"/>
        <v>0.26810343409921805</v>
      </c>
      <c r="AW1720" s="282">
        <f t="shared" si="419"/>
        <v>7.1245284685007479E-4</v>
      </c>
      <c r="AX1720" s="282">
        <f t="shared" si="420"/>
        <v>16118.350999999999</v>
      </c>
      <c r="AY1720" s="157">
        <v>0.20902677</v>
      </c>
      <c r="AZ1720" s="157">
        <v>6.3068423000000001E-4</v>
      </c>
      <c r="BA1720" s="157">
        <v>1.7231194E-8</v>
      </c>
      <c r="BB1720" s="157">
        <v>1.9342018000000001E-8</v>
      </c>
      <c r="BC1720" s="157">
        <v>0</v>
      </c>
      <c r="BD1720" s="157">
        <v>8.2977817000000004E-5</v>
      </c>
      <c r="BE1720" s="157">
        <v>5.8900146E-2</v>
      </c>
      <c r="BF1720" s="157">
        <v>1.8873548999999999E-5</v>
      </c>
      <c r="BG1720" s="157">
        <v>6.2775911999999996E-5</v>
      </c>
      <c r="BH1720" s="157">
        <v>2.5534720999999998E-10</v>
      </c>
      <c r="BI1720" s="157">
        <v>2.2224019E-8</v>
      </c>
      <c r="BJ1720" s="157">
        <v>7.6317306999999996E-8</v>
      </c>
      <c r="BK1720" s="157">
        <v>2.5520205000000002E-9</v>
      </c>
      <c r="BL1720" s="157">
        <v>5.7596218000000004E-10</v>
      </c>
      <c r="BM1720" s="157">
        <v>2.8756301999999999E-6</v>
      </c>
      <c r="BN1720" s="157">
        <v>9.0645310000000005E-5</v>
      </c>
      <c r="BO1720" s="157">
        <v>1.8493929000000001E-16</v>
      </c>
      <c r="BP1720" s="157">
        <v>461.21899999999999</v>
      </c>
      <c r="BQ1720" s="157">
        <v>15657.132</v>
      </c>
      <c r="BR1720" s="157">
        <v>0</v>
      </c>
      <c r="BS1720" s="157">
        <v>0</v>
      </c>
      <c r="BT1720" s="157">
        <v>0</v>
      </c>
      <c r="BU1720"/>
      <c r="BV1720" s="155">
        <v>10.051627999999999</v>
      </c>
      <c r="BW1720" s="155">
        <v>0.43299697999999998</v>
      </c>
      <c r="BX1720" s="155">
        <v>6.2804072</v>
      </c>
      <c r="BY1720" s="155">
        <v>5.1072944000000002E-2</v>
      </c>
      <c r="BZ1720" s="155">
        <v>0.64199037000000003</v>
      </c>
      <c r="CA1720" s="155">
        <v>3.9806188000000002E-4</v>
      </c>
      <c r="CB1720" s="155">
        <v>6.3535636999999996E-6</v>
      </c>
      <c r="CC1720" s="155">
        <v>5.9951115999999996E-4</v>
      </c>
      <c r="CD1720" s="155">
        <v>1.5488187E-2</v>
      </c>
      <c r="CE1720" s="155">
        <v>0.10729311</v>
      </c>
      <c r="CF1720" s="155">
        <v>0</v>
      </c>
      <c r="CG1720" s="155">
        <v>4.0896963999999999E-13</v>
      </c>
      <c r="CH1720" s="155">
        <v>3.3486274999999999E-9</v>
      </c>
      <c r="CI1720" s="155">
        <v>0.60801232999999999</v>
      </c>
      <c r="CJ1720" s="155">
        <v>1.9118369</v>
      </c>
      <c r="CK1720" s="155">
        <v>1.5261627E-3</v>
      </c>
      <c r="CL1720" s="155">
        <v>0</v>
      </c>
      <c r="CM1720"/>
      <c r="CN1720" s="284">
        <v>2.8343239999999998E-9</v>
      </c>
      <c r="CO1720" s="284">
        <v>225244.3</v>
      </c>
      <c r="CP1720" s="285">
        <v>216.97807</v>
      </c>
      <c r="CQ1720" s="284">
        <v>296.34082000000001</v>
      </c>
      <c r="CR1720" s="284">
        <v>3.4724144999999998E-5</v>
      </c>
      <c r="CS1720" s="284">
        <v>4.1517821999999998E-3</v>
      </c>
      <c r="CT1720" s="284">
        <v>26.043175000000002</v>
      </c>
      <c r="CU1720" s="284">
        <v>2173.9308999999998</v>
      </c>
      <c r="CV1720" s="284">
        <v>1.7088273000000001E-4</v>
      </c>
      <c r="CW1720" s="284">
        <v>7.7315570999999998</v>
      </c>
      <c r="CX1720"/>
      <c r="CY1720"/>
      <c r="CZ1720"/>
      <c r="DA1720"/>
      <c r="DB1720" s="212"/>
      <c r="DC1720" s="48"/>
      <c r="DD1720" s="48"/>
      <c r="DE1720" s="48"/>
      <c r="DF1720" s="48"/>
      <c r="DG1720" s="48"/>
      <c r="DH1720" s="48"/>
      <c r="DI1720" s="48"/>
      <c r="DJ1720" s="48"/>
      <c r="DK1720" s="48"/>
      <c r="DL1720" s="48"/>
    </row>
    <row r="1721" spans="1:116" ht="14.4">
      <c r="A1721" t="s">
        <v>3597</v>
      </c>
      <c r="B1721" s="188" t="s">
        <v>3722</v>
      </c>
      <c r="C1721" s="151" t="str">
        <f t="shared" si="405"/>
        <v>B.080.01.103</v>
      </c>
      <c r="D1721" s="54" t="s">
        <v>3594</v>
      </c>
      <c r="E1721" s="150" t="s">
        <v>2360</v>
      </c>
      <c r="F1721" s="153" t="str">
        <f t="shared" si="406"/>
        <v>2.3 MW wind turbine, moving parts diameter 82 m</v>
      </c>
      <c r="G1721" s="154">
        <f t="shared" si="408"/>
        <v>556588.30000000005</v>
      </c>
      <c r="H1721"/>
      <c r="I1721"/>
      <c r="J1721" s="227">
        <f t="shared" si="409"/>
        <v>190671.10941974516</v>
      </c>
      <c r="K1721"/>
      <c r="L1721" s="280">
        <f t="shared" si="410"/>
        <v>7026.4638500000001</v>
      </c>
      <c r="M1721" s="280">
        <f t="shared" si="411"/>
        <v>36186.099258400005</v>
      </c>
      <c r="N1721" s="281">
        <f t="shared" si="412"/>
        <v>63970.301311345174</v>
      </c>
      <c r="O1721" s="280">
        <v>83488.244999999995</v>
      </c>
      <c r="P1721" s="219">
        <v>29320.651000000002</v>
      </c>
      <c r="Q1721" s="219">
        <v>6355.8846000000003</v>
      </c>
      <c r="R1721" s="219">
        <v>5900.8656000000001</v>
      </c>
      <c r="S1721" s="286">
        <v>658.26025000000004</v>
      </c>
      <c r="T1721" s="286">
        <v>174.63278</v>
      </c>
      <c r="U1721" s="286">
        <v>292.70522</v>
      </c>
      <c r="V1721" s="286">
        <v>458.25995</v>
      </c>
      <c r="W1721" s="286">
        <v>62267.54</v>
      </c>
      <c r="X1721" s="219">
        <v>49.265588999999999</v>
      </c>
      <c r="Y1721" s="219">
        <v>1552.2484999999999</v>
      </c>
      <c r="Z1721" s="286">
        <v>2.0381193999999998</v>
      </c>
      <c r="AA1721" s="219">
        <v>150.51227</v>
      </c>
      <c r="AB1721" s="219">
        <v>5.4134517000000001E-4</v>
      </c>
      <c r="AC1721"/>
      <c r="AD1721" s="227">
        <f t="shared" si="413"/>
        <v>83488.244999999995</v>
      </c>
      <c r="AE1721" s="227">
        <f t="shared" si="414"/>
        <v>43161.259400000003</v>
      </c>
      <c r="AF1721" s="227">
        <f t="shared" si="415"/>
        <v>36285.307820000002</v>
      </c>
      <c r="AG1721" s="227">
        <f t="shared" si="416"/>
        <v>36186.099258400005</v>
      </c>
      <c r="AH1721" s="227">
        <f t="shared" si="417"/>
        <v>63819.789041345175</v>
      </c>
      <c r="AI1721"/>
      <c r="AJ1721">
        <v>5476147.5999999996</v>
      </c>
      <c r="AK1721" s="155">
        <v>5163340.5999999996</v>
      </c>
      <c r="AL1721" s="155">
        <v>152396.07999999999</v>
      </c>
      <c r="AM1721" s="155">
        <v>0</v>
      </c>
      <c r="AN1721" s="155">
        <v>3865.7696000000001</v>
      </c>
      <c r="AO1721" s="155">
        <v>73604.638000000006</v>
      </c>
      <c r="AP1721" s="155">
        <v>82940.498000000007</v>
      </c>
      <c r="AQ1721"/>
      <c r="AR1721" s="156">
        <v>18639.428</v>
      </c>
      <c r="AS1721" s="156">
        <v>17717.468000000001</v>
      </c>
      <c r="AT1721" s="156">
        <v>610.74553000000003</v>
      </c>
      <c r="AU1721" s="156">
        <v>311.21463999999997</v>
      </c>
      <c r="AV1721" s="282">
        <f t="shared" si="418"/>
        <v>1.062198314385</v>
      </c>
      <c r="AW1721" s="282">
        <f t="shared" si="419"/>
        <v>2.2586742781451328E-3</v>
      </c>
      <c r="AX1721" s="282">
        <f t="shared" si="420"/>
        <v>43587.4836</v>
      </c>
      <c r="AY1721" s="157">
        <v>0.52085979000000004</v>
      </c>
      <c r="AZ1721" s="157">
        <v>1.5715173E-3</v>
      </c>
      <c r="BA1721" s="157">
        <v>4.2957825E-8</v>
      </c>
      <c r="BB1721" s="157">
        <v>1.5303384999999999E-5</v>
      </c>
      <c r="BC1721" s="157">
        <v>0</v>
      </c>
      <c r="BD1721" s="157">
        <v>5.20285E-4</v>
      </c>
      <c r="BE1721" s="157">
        <v>0.49595988000000002</v>
      </c>
      <c r="BF1721" s="157">
        <v>8.1101491999999994E-5</v>
      </c>
      <c r="BG1721" s="157">
        <v>5.6834967000000004E-4</v>
      </c>
      <c r="BH1721" s="157">
        <v>3.6740257E-5</v>
      </c>
      <c r="BI1721" s="157">
        <v>3.8614868000000003E-8</v>
      </c>
      <c r="BJ1721" s="157">
        <v>7.6914318000000001E-7</v>
      </c>
      <c r="BK1721" s="157">
        <v>9.0928288000000004E-8</v>
      </c>
      <c r="BL1721" s="157">
        <v>2.3914983000000001E-8</v>
      </c>
      <c r="BM1721" s="157">
        <v>3.3471326000000003E-2</v>
      </c>
      <c r="BN1721" s="157">
        <v>1.137173E-2</v>
      </c>
      <c r="BO1721" s="157">
        <v>1.1324491000000001E-15</v>
      </c>
      <c r="BP1721" s="157">
        <v>3654.3395999999998</v>
      </c>
      <c r="BQ1721" s="157">
        <v>39933.144</v>
      </c>
      <c r="BR1721" s="157">
        <v>0</v>
      </c>
      <c r="BS1721" s="157">
        <v>0</v>
      </c>
      <c r="BT1721" s="157">
        <v>0</v>
      </c>
      <c r="BU1721"/>
      <c r="BV1721" s="155">
        <v>48.824072000000001</v>
      </c>
      <c r="BW1721" s="155">
        <v>4.0616940000000001</v>
      </c>
      <c r="BX1721" s="155">
        <v>15.519159</v>
      </c>
      <c r="BY1721" s="155">
        <v>5.4581521000000001E-2</v>
      </c>
      <c r="BZ1721" s="155">
        <v>3.5362472999999999</v>
      </c>
      <c r="CA1721" s="155">
        <v>0.28509990000000002</v>
      </c>
      <c r="CB1721" s="155">
        <v>0.94870889000000003</v>
      </c>
      <c r="CC1721" s="155">
        <v>0.42774171999999999</v>
      </c>
      <c r="CD1721" s="155">
        <v>0.13495256</v>
      </c>
      <c r="CE1721" s="155">
        <v>0.19775269000000001</v>
      </c>
      <c r="CF1721" s="155">
        <v>0</v>
      </c>
      <c r="CG1721" s="155">
        <v>2.5042666999999999E-12</v>
      </c>
      <c r="CH1721" s="155">
        <v>2.0504837999999999E-8</v>
      </c>
      <c r="CI1721" s="155">
        <v>1.3660015999999999</v>
      </c>
      <c r="CJ1721" s="155">
        <v>6.3959564000000002</v>
      </c>
      <c r="CK1721" s="155">
        <v>15.896176000000001</v>
      </c>
      <c r="CL1721" s="155">
        <v>0</v>
      </c>
      <c r="CM1721"/>
      <c r="CN1721" s="284">
        <v>1.7355575E-8</v>
      </c>
      <c r="CO1721" s="284">
        <v>545886.91</v>
      </c>
      <c r="CP1721" s="285">
        <v>9046.2556999999997</v>
      </c>
      <c r="CQ1721" s="284">
        <v>2843.5868999999998</v>
      </c>
      <c r="CR1721" s="284">
        <v>1.4085822E-2</v>
      </c>
      <c r="CS1721" s="284">
        <v>1.3340181E-2</v>
      </c>
      <c r="CT1721" s="284">
        <v>167.93442999999999</v>
      </c>
      <c r="CU1721" s="284">
        <v>149439.87</v>
      </c>
      <c r="CV1721" s="284">
        <v>24.541948999999999</v>
      </c>
      <c r="CW1721" s="284">
        <v>112.30110000000001</v>
      </c>
      <c r="CX1721"/>
      <c r="CY1721"/>
      <c r="CZ1721"/>
      <c r="DA1721"/>
      <c r="DB1721" s="212"/>
      <c r="DC1721" s="48"/>
      <c r="DD1721" s="48"/>
      <c r="DE1721" s="48"/>
      <c r="DF1721" s="48"/>
      <c r="DG1721" s="48"/>
      <c r="DH1721" s="48"/>
      <c r="DI1721" s="48"/>
      <c r="DJ1721" s="48"/>
      <c r="DK1721" s="48"/>
      <c r="DL1721" s="48"/>
    </row>
    <row r="1722" spans="1:116" ht="14.4">
      <c r="A1722" t="s">
        <v>3598</v>
      </c>
      <c r="B1722" s="188" t="s">
        <v>3722</v>
      </c>
      <c r="C1722" s="151" t="str">
        <f t="shared" si="405"/>
        <v>B.080.01.104</v>
      </c>
      <c r="D1722" s="54" t="s">
        <v>3594</v>
      </c>
      <c r="E1722" s="150" t="s">
        <v>2360</v>
      </c>
      <c r="F1722" s="153" t="str">
        <f t="shared" si="406"/>
        <v>2.3 MW wind turbine, tower 95 meter + 12 m concrete</v>
      </c>
      <c r="G1722" s="154">
        <f t="shared" si="408"/>
        <v>503721.51333333337</v>
      </c>
      <c r="H1722"/>
      <c r="I1722"/>
      <c r="J1722" s="227">
        <f t="shared" si="409"/>
        <v>118536.7728993327</v>
      </c>
      <c r="K1722"/>
      <c r="L1722" s="280">
        <f t="shared" si="410"/>
        <v>6874.5234455</v>
      </c>
      <c r="M1722" s="280">
        <f t="shared" si="411"/>
        <v>19305.892986100003</v>
      </c>
      <c r="N1722" s="281">
        <f t="shared" si="412"/>
        <v>16798.129467732699</v>
      </c>
      <c r="O1722" s="280">
        <v>75558.226999999999</v>
      </c>
      <c r="P1722" s="219">
        <v>13410.155000000001</v>
      </c>
      <c r="Q1722" s="219">
        <v>5577.3762999999999</v>
      </c>
      <c r="R1722" s="219">
        <v>6465.2228999999998</v>
      </c>
      <c r="S1722" s="286">
        <v>286.36088999999998</v>
      </c>
      <c r="T1722" s="286">
        <v>6.0258754999999997</v>
      </c>
      <c r="U1722" s="286">
        <v>116.91378</v>
      </c>
      <c r="V1722" s="286">
        <v>309.61831000000001</v>
      </c>
      <c r="W1722" s="286">
        <v>16314.235000000001</v>
      </c>
      <c r="X1722" s="219">
        <v>7.2438067999999998</v>
      </c>
      <c r="Y1722" s="219">
        <v>483.86470000000003</v>
      </c>
      <c r="Z1722" s="286">
        <v>1.4995693000000001</v>
      </c>
      <c r="AA1722" s="219">
        <v>2.8643515000000001E-2</v>
      </c>
      <c r="AB1722" s="219">
        <v>1.1242177000000001E-3</v>
      </c>
      <c r="AC1722"/>
      <c r="AD1722" s="227">
        <f t="shared" si="413"/>
        <v>75558.226999999999</v>
      </c>
      <c r="AE1722" s="227">
        <f t="shared" si="414"/>
        <v>26171.673055500003</v>
      </c>
      <c r="AF1722" s="227">
        <f t="shared" si="415"/>
        <v>19297.178253515005</v>
      </c>
      <c r="AG1722" s="227">
        <f t="shared" si="416"/>
        <v>19305.892986100003</v>
      </c>
      <c r="AH1722" s="227">
        <f t="shared" si="417"/>
        <v>16798.100824217698</v>
      </c>
      <c r="AI1722"/>
      <c r="AJ1722">
        <v>4875914</v>
      </c>
      <c r="AK1722" s="155">
        <v>4713123</v>
      </c>
      <c r="AL1722" s="155">
        <v>28287.440999999999</v>
      </c>
      <c r="AM1722" s="155">
        <v>0</v>
      </c>
      <c r="AN1722" s="155">
        <v>746.61857999999995</v>
      </c>
      <c r="AO1722" s="155">
        <v>19614.02</v>
      </c>
      <c r="AP1722" s="155">
        <v>114142.93</v>
      </c>
      <c r="AQ1722"/>
      <c r="AR1722" s="156">
        <v>10886.243</v>
      </c>
      <c r="AS1722" s="156">
        <v>10104.347</v>
      </c>
      <c r="AT1722" s="156">
        <v>434.7328</v>
      </c>
      <c r="AU1722" s="156">
        <v>347.16273000000001</v>
      </c>
      <c r="AV1722" s="282">
        <f t="shared" si="418"/>
        <v>0.60577622733430014</v>
      </c>
      <c r="AW1722" s="282">
        <f t="shared" si="419"/>
        <v>1.6077396843733121E-3</v>
      </c>
      <c r="AX1722" s="282">
        <f t="shared" si="420"/>
        <v>48622.231499999994</v>
      </c>
      <c r="AY1722" s="157">
        <v>0.46750522999999999</v>
      </c>
      <c r="AZ1722" s="157">
        <v>1.4105774E-3</v>
      </c>
      <c r="BA1722" s="157">
        <v>3.8538919000000002E-8</v>
      </c>
      <c r="BB1722" s="157">
        <v>1.6611862999999999E-6</v>
      </c>
      <c r="BC1722" s="157">
        <v>0</v>
      </c>
      <c r="BD1722" s="157">
        <v>1.9212124999999999E-4</v>
      </c>
      <c r="BE1722" s="157">
        <v>0.13702576</v>
      </c>
      <c r="BF1722" s="157">
        <v>4.2392175999999998E-5</v>
      </c>
      <c r="BG1722" s="157">
        <v>1.5452664000000001E-4</v>
      </c>
      <c r="BH1722" s="157">
        <v>3.1014514999999998E-8</v>
      </c>
      <c r="BI1722" s="157">
        <v>1.0026037E-7</v>
      </c>
      <c r="BJ1722" s="157">
        <v>7.0595941000000003E-8</v>
      </c>
      <c r="BK1722" s="157">
        <v>2.4267140999999998E-9</v>
      </c>
      <c r="BL1722" s="157">
        <v>6.3191404999999999E-10</v>
      </c>
      <c r="BM1722" s="157">
        <v>9.4935867999999999E-5</v>
      </c>
      <c r="BN1722" s="157">
        <v>9.5651902999999996E-4</v>
      </c>
      <c r="BO1722" s="157">
        <v>1.6218408000000001E-16</v>
      </c>
      <c r="BP1722" s="157">
        <v>1896.2304999999999</v>
      </c>
      <c r="BQ1722" s="157">
        <v>46726.000999999997</v>
      </c>
      <c r="BR1722" s="157">
        <v>0</v>
      </c>
      <c r="BS1722" s="157">
        <v>0</v>
      </c>
      <c r="BT1722" s="157">
        <v>0</v>
      </c>
      <c r="BU1722"/>
      <c r="BV1722" s="155">
        <v>25.098946000000002</v>
      </c>
      <c r="BW1722" s="155">
        <v>1.0708294</v>
      </c>
      <c r="BX1722" s="155">
        <v>14.045092</v>
      </c>
      <c r="BY1722" s="155">
        <v>3.8822399E-2</v>
      </c>
      <c r="BZ1722" s="155">
        <v>1.1240060999999999</v>
      </c>
      <c r="CA1722" s="155">
        <v>1.1126792999999999E-2</v>
      </c>
      <c r="CB1722" s="155">
        <v>1.3183752E-4</v>
      </c>
      <c r="CC1722" s="155">
        <v>1.6346051E-2</v>
      </c>
      <c r="CD1722" s="155">
        <v>1.3142713E-2</v>
      </c>
      <c r="CE1722" s="155">
        <v>9.5697159000000004E-2</v>
      </c>
      <c r="CF1722" s="155">
        <v>0</v>
      </c>
      <c r="CG1722" s="155">
        <v>3.5864940999999998E-13</v>
      </c>
      <c r="CH1722" s="155">
        <v>2.9366073999999998E-9</v>
      </c>
      <c r="CI1722" s="155">
        <v>1.3043935</v>
      </c>
      <c r="CJ1722" s="155">
        <v>5.779731</v>
      </c>
      <c r="CK1722" s="155">
        <v>1.5996262000000001</v>
      </c>
      <c r="CL1722" s="155">
        <v>0</v>
      </c>
      <c r="CM1722"/>
      <c r="CN1722" s="284">
        <v>2.4855845999999998E-9</v>
      </c>
      <c r="CO1722" s="284">
        <v>503691.09</v>
      </c>
      <c r="CP1722" s="285">
        <v>1207.2992999999999</v>
      </c>
      <c r="CQ1722" s="284">
        <v>735.11473999999998</v>
      </c>
      <c r="CR1722" s="284">
        <v>3.8270984999999999E-5</v>
      </c>
      <c r="CS1722" s="284">
        <v>3.784356E-3</v>
      </c>
      <c r="CT1722" s="284">
        <v>51.238391</v>
      </c>
      <c r="CU1722" s="284">
        <v>2055.1163000000001</v>
      </c>
      <c r="CV1722" s="284">
        <v>2.0765855E-2</v>
      </c>
      <c r="CW1722" s="284">
        <v>38.040444999999998</v>
      </c>
      <c r="CX1722"/>
      <c r="CY1722"/>
      <c r="CZ1722"/>
      <c r="DA1722"/>
      <c r="DB1722" s="212"/>
      <c r="DC1722" s="48"/>
      <c r="DD1722" s="48"/>
      <c r="DE1722" s="48"/>
      <c r="DF1722" s="48"/>
      <c r="DG1722" s="48"/>
      <c r="DH1722" s="48"/>
      <c r="DI1722" s="48"/>
      <c r="DJ1722" s="48"/>
      <c r="DK1722" s="48"/>
      <c r="DL1722" s="48"/>
    </row>
    <row r="1723" spans="1:116" ht="14.4">
      <c r="A1723" t="s">
        <v>3599</v>
      </c>
      <c r="B1723" s="188" t="s">
        <v>3722</v>
      </c>
      <c r="C1723" s="151" t="str">
        <f t="shared" si="405"/>
        <v>B.080.01.201</v>
      </c>
      <c r="D1723" s="54" t="s">
        <v>3594</v>
      </c>
      <c r="E1723" s="150" t="s">
        <v>2360</v>
      </c>
      <c r="F1723" s="153" t="str">
        <f t="shared" si="406"/>
        <v>3.4 MW full wind turbine (onshore)</v>
      </c>
      <c r="G1723" s="154">
        <f t="shared" si="408"/>
        <v>1470992</v>
      </c>
      <c r="H1723"/>
      <c r="I1723"/>
      <c r="J1723" s="227">
        <f t="shared" si="409"/>
        <v>417908.26017437002</v>
      </c>
      <c r="K1723"/>
      <c r="L1723" s="280">
        <f t="shared" si="410"/>
        <v>21342.163919999999</v>
      </c>
      <c r="M1723" s="280">
        <f t="shared" si="411"/>
        <v>91756.567004800003</v>
      </c>
      <c r="N1723" s="281">
        <f t="shared" si="412"/>
        <v>84160.729249570009</v>
      </c>
      <c r="O1723" s="280">
        <v>220648.8</v>
      </c>
      <c r="P1723" s="219">
        <v>58774.559999999998</v>
      </c>
      <c r="Q1723" s="219">
        <v>15529.339</v>
      </c>
      <c r="R1723" s="219">
        <v>17126.398000000001</v>
      </c>
      <c r="S1723" s="286">
        <v>2366.7060999999999</v>
      </c>
      <c r="T1723" s="286">
        <v>960.10677999999996</v>
      </c>
      <c r="U1723" s="286">
        <v>888.95303999999999</v>
      </c>
      <c r="V1723" s="286">
        <v>1319.8969999999999</v>
      </c>
      <c r="W1723" s="286">
        <v>81975.608999999997</v>
      </c>
      <c r="X1723" s="219">
        <v>16128.761</v>
      </c>
      <c r="Y1723" s="219">
        <v>1862.7547</v>
      </c>
      <c r="Z1723" s="286">
        <v>4.0100047999999999</v>
      </c>
      <c r="AA1723" s="219">
        <v>322.07900999999998</v>
      </c>
      <c r="AB1723" s="219">
        <v>0.28653957000000002</v>
      </c>
      <c r="AC1723"/>
      <c r="AD1723" s="227">
        <f t="shared" si="413"/>
        <v>220648.8</v>
      </c>
      <c r="AE1723" s="227">
        <f t="shared" si="414"/>
        <v>96965.959919999994</v>
      </c>
      <c r="AF1723" s="227">
        <f t="shared" si="415"/>
        <v>75945.875010000003</v>
      </c>
      <c r="AG1723" s="227">
        <f t="shared" si="416"/>
        <v>91756.567004799988</v>
      </c>
      <c r="AH1723" s="227">
        <f t="shared" si="417"/>
        <v>83838.650239570008</v>
      </c>
      <c r="AI1723"/>
      <c r="AJ1723">
        <v>15288290</v>
      </c>
      <c r="AK1723" s="155">
        <v>14593865</v>
      </c>
      <c r="AL1723" s="155">
        <v>149376.38</v>
      </c>
      <c r="AM1723" s="155">
        <v>0</v>
      </c>
      <c r="AN1723" s="155">
        <v>316434.07</v>
      </c>
      <c r="AO1723" s="155">
        <v>48938.23</v>
      </c>
      <c r="AP1723" s="155">
        <v>179676.22</v>
      </c>
      <c r="AQ1723"/>
      <c r="AR1723" s="156">
        <v>41811.85</v>
      </c>
      <c r="AS1723" s="156">
        <v>39351.881999999998</v>
      </c>
      <c r="AT1723" s="156">
        <v>1434.5588</v>
      </c>
      <c r="AU1723" s="156">
        <v>1025.4093</v>
      </c>
      <c r="AV1723" s="282">
        <f t="shared" si="418"/>
        <v>2.3592255985313</v>
      </c>
      <c r="AW1723" s="282">
        <f t="shared" si="419"/>
        <v>5.3053210337038166E-3</v>
      </c>
      <c r="AX1723" s="282">
        <f t="shared" si="420"/>
        <v>143614.7464</v>
      </c>
      <c r="AY1723" s="157">
        <v>1.3705567999999999</v>
      </c>
      <c r="AZ1723" s="157">
        <v>4.1352057999999997E-3</v>
      </c>
      <c r="BA1723" s="157">
        <v>1.1301373E-7</v>
      </c>
      <c r="BB1723" s="157">
        <v>4.5290513000000003E-6</v>
      </c>
      <c r="BC1723" s="157">
        <v>0</v>
      </c>
      <c r="BD1723" s="157">
        <v>7.2384827999999999E-4</v>
      </c>
      <c r="BE1723" s="157">
        <v>0.87964461000000005</v>
      </c>
      <c r="BF1723" s="157">
        <v>1.3875513E-4</v>
      </c>
      <c r="BG1723" s="157">
        <v>9.9257394E-4</v>
      </c>
      <c r="BH1723" s="157">
        <v>3.7067860000000002E-5</v>
      </c>
      <c r="BI1723" s="157">
        <v>1.8076928999999999E-7</v>
      </c>
      <c r="BJ1723" s="157">
        <v>1.0981692999999999E-6</v>
      </c>
      <c r="BK1723" s="157">
        <v>2.6300089999999999E-7</v>
      </c>
      <c r="BL1723" s="157">
        <v>6.3350483E-8</v>
      </c>
      <c r="BM1723" s="157">
        <v>0.10258646</v>
      </c>
      <c r="BN1723" s="157">
        <v>5.7093511999999997E-3</v>
      </c>
      <c r="BO1723" s="157">
        <v>8.1616811999999995E-16</v>
      </c>
      <c r="BP1723" s="157">
        <v>4771.8364000000001</v>
      </c>
      <c r="BQ1723" s="157">
        <v>138842.91</v>
      </c>
      <c r="BR1723" s="157">
        <v>0</v>
      </c>
      <c r="BS1723" s="157">
        <v>0</v>
      </c>
      <c r="BT1723" s="157">
        <v>0</v>
      </c>
      <c r="BU1723"/>
      <c r="BV1723" s="155">
        <v>86.159653000000006</v>
      </c>
      <c r="BW1723" s="155">
        <v>6.9555502999999996</v>
      </c>
      <c r="BX1723" s="155">
        <v>41.015160000000002</v>
      </c>
      <c r="BY1723" s="155">
        <v>0.16165979</v>
      </c>
      <c r="BZ1723" s="155">
        <v>7.5568673000000004</v>
      </c>
      <c r="CA1723" s="155">
        <v>0.20201274</v>
      </c>
      <c r="CB1723" s="155">
        <v>0.96151114000000004</v>
      </c>
      <c r="CC1723" s="155">
        <v>0.36713315000000002</v>
      </c>
      <c r="CD1723" s="155">
        <v>1.2064383999999999</v>
      </c>
      <c r="CE1723" s="155">
        <v>0.63453605000000002</v>
      </c>
      <c r="CF1723" s="155">
        <v>0</v>
      </c>
      <c r="CG1723" s="155">
        <v>1.8048516999999999E-12</v>
      </c>
      <c r="CH1723" s="155">
        <v>1.4778054999999999E-8</v>
      </c>
      <c r="CI1723" s="155">
        <v>3.7021378</v>
      </c>
      <c r="CJ1723" s="155">
        <v>17.875119000000002</v>
      </c>
      <c r="CK1723" s="155">
        <v>5.5215275999999998</v>
      </c>
      <c r="CL1723" s="155">
        <v>0</v>
      </c>
      <c r="CM1723"/>
      <c r="CN1723" s="284">
        <v>1.2508348E-8</v>
      </c>
      <c r="CO1723" s="284">
        <v>1455704.1</v>
      </c>
      <c r="CP1723" s="285">
        <v>8175.4224000000004</v>
      </c>
      <c r="CQ1723" s="284">
        <v>4794.1587</v>
      </c>
      <c r="CR1723" s="284">
        <v>4.3736059000000001E-2</v>
      </c>
      <c r="CS1723" s="284">
        <v>2.9806203E-2</v>
      </c>
      <c r="CT1723" s="284">
        <v>329.81009</v>
      </c>
      <c r="CU1723" s="284">
        <v>442977.78</v>
      </c>
      <c r="CV1723" s="284">
        <v>24.777076000000001</v>
      </c>
      <c r="CW1723" s="284">
        <v>145.36978999999999</v>
      </c>
      <c r="CX1723"/>
      <c r="CY1723"/>
      <c r="CZ1723"/>
      <c r="DA1723"/>
      <c r="DB1723" s="212"/>
      <c r="DC1723" s="48"/>
      <c r="DD1723" s="48"/>
      <c r="DE1723" s="48"/>
      <c r="DF1723" s="48"/>
      <c r="DG1723" s="48"/>
      <c r="DH1723" s="48"/>
      <c r="DI1723" s="48"/>
      <c r="DJ1723" s="48"/>
      <c r="DK1723" s="48"/>
      <c r="DL1723" s="48"/>
    </row>
    <row r="1724" spans="1:116" ht="14.4">
      <c r="A1724" t="s">
        <v>3600</v>
      </c>
      <c r="B1724" s="188" t="s">
        <v>3722</v>
      </c>
      <c r="C1724" s="151" t="str">
        <f t="shared" si="405"/>
        <v>B.080.01.202</v>
      </c>
      <c r="D1724" s="54" t="s">
        <v>3594</v>
      </c>
      <c r="E1724" s="150" t="s">
        <v>2360</v>
      </c>
      <c r="F1724" s="153" t="str">
        <f t="shared" si="406"/>
        <v>3.4 MW wind turbine, foundation</v>
      </c>
      <c r="G1724" s="154">
        <f t="shared" si="408"/>
        <v>326345.64</v>
      </c>
      <c r="H1724"/>
      <c r="I1724"/>
      <c r="J1724" s="227">
        <f t="shared" si="409"/>
        <v>105492.4257567337</v>
      </c>
      <c r="K1724"/>
      <c r="L1724" s="280">
        <f t="shared" si="410"/>
        <v>5431.5117999999993</v>
      </c>
      <c r="M1724" s="280">
        <f t="shared" si="411"/>
        <v>28292.667061799999</v>
      </c>
      <c r="N1724" s="281">
        <f t="shared" si="412"/>
        <v>22816.400894933708</v>
      </c>
      <c r="O1724" s="280">
        <v>48951.845999999998</v>
      </c>
      <c r="P1724" s="219">
        <v>23423.555</v>
      </c>
      <c r="Q1724" s="219">
        <v>4040.5088000000001</v>
      </c>
      <c r="R1724" s="219">
        <v>4555.6936999999998</v>
      </c>
      <c r="S1724" s="286">
        <v>481.89093000000003</v>
      </c>
      <c r="T1724" s="286">
        <v>188.59857</v>
      </c>
      <c r="U1724" s="286">
        <v>205.32859999999999</v>
      </c>
      <c r="V1724" s="286">
        <v>779.72914000000003</v>
      </c>
      <c r="W1724" s="286">
        <v>21990.495999999999</v>
      </c>
      <c r="X1724" s="219">
        <v>46.332172</v>
      </c>
      <c r="Y1724" s="219">
        <v>761.15482999999995</v>
      </c>
      <c r="Z1724" s="286">
        <v>2.5419497999999998</v>
      </c>
      <c r="AA1724" s="219">
        <v>64.750062999999997</v>
      </c>
      <c r="AB1724" s="219">
        <v>1.9337107000000001E-6</v>
      </c>
      <c r="AC1724"/>
      <c r="AD1724" s="227">
        <f t="shared" si="413"/>
        <v>48951.845999999998</v>
      </c>
      <c r="AE1724" s="227">
        <f t="shared" si="414"/>
        <v>33675.30474</v>
      </c>
      <c r="AF1724" s="227">
        <f t="shared" si="415"/>
        <v>28308.543002999999</v>
      </c>
      <c r="AG1724" s="227">
        <f t="shared" si="416"/>
        <v>28292.667061799999</v>
      </c>
      <c r="AH1724" s="227">
        <f t="shared" si="417"/>
        <v>22751.650831933708</v>
      </c>
      <c r="AI1724"/>
      <c r="AJ1724">
        <v>2424690.7000000002</v>
      </c>
      <c r="AK1724" s="155">
        <v>2356885.5</v>
      </c>
      <c r="AL1724" s="155">
        <v>38913.201999999997</v>
      </c>
      <c r="AM1724" s="155">
        <v>0</v>
      </c>
      <c r="AN1724" s="155">
        <v>1093.2112</v>
      </c>
      <c r="AO1724" s="155">
        <v>8829.8220999999994</v>
      </c>
      <c r="AP1724" s="155">
        <v>18968.966</v>
      </c>
      <c r="AQ1724"/>
      <c r="AR1724" s="156">
        <v>13800.232</v>
      </c>
      <c r="AS1724" s="156">
        <v>13243.954</v>
      </c>
      <c r="AT1724" s="156">
        <v>381.20312999999999</v>
      </c>
      <c r="AU1724" s="156">
        <v>175.07532</v>
      </c>
      <c r="AV1724" s="282">
        <f t="shared" si="418"/>
        <v>0.79400202876083303</v>
      </c>
      <c r="AW1724" s="282">
        <f t="shared" si="419"/>
        <v>1.4097748710362895E-3</v>
      </c>
      <c r="AX1724" s="282">
        <f t="shared" si="420"/>
        <v>24520.353500000001</v>
      </c>
      <c r="AY1724" s="157">
        <v>0.30288883999999999</v>
      </c>
      <c r="AZ1724" s="157">
        <v>9.1389026000000004E-4</v>
      </c>
      <c r="BA1724" s="157">
        <v>2.4968722000000001E-8</v>
      </c>
      <c r="BB1724" s="157">
        <v>7.2490833E-8</v>
      </c>
      <c r="BC1724" s="157">
        <v>0</v>
      </c>
      <c r="BD1724" s="157">
        <v>1.3594287E-4</v>
      </c>
      <c r="BE1724" s="157">
        <v>0.39994350000000001</v>
      </c>
      <c r="BF1724" s="157">
        <v>3.0080669E-5</v>
      </c>
      <c r="BG1724" s="157">
        <v>4.5864255999999998E-4</v>
      </c>
      <c r="BH1724" s="157">
        <v>6.4344442E-6</v>
      </c>
      <c r="BI1724" s="157">
        <v>2.8926027999999999E-8</v>
      </c>
      <c r="BJ1724" s="157">
        <v>3.9684178E-7</v>
      </c>
      <c r="BK1724" s="157">
        <v>2.2404626000000001E-7</v>
      </c>
      <c r="BL1724" s="157">
        <v>5.2155046000000001E-8</v>
      </c>
      <c r="BM1724" s="157">
        <v>8.9571339999999999E-2</v>
      </c>
      <c r="BN1724" s="157">
        <v>1.4623334E-3</v>
      </c>
      <c r="BO1724" s="157">
        <v>2.8947089999999998E-16</v>
      </c>
      <c r="BP1724" s="157">
        <v>1429.8805</v>
      </c>
      <c r="BQ1724" s="157">
        <v>23090.473000000002</v>
      </c>
      <c r="BR1724" s="157">
        <v>0</v>
      </c>
      <c r="BS1724" s="157">
        <v>0</v>
      </c>
      <c r="BT1724" s="157">
        <v>0</v>
      </c>
      <c r="BU1724"/>
      <c r="BV1724" s="155">
        <v>20.387089</v>
      </c>
      <c r="BW1724" s="155">
        <v>3.1655859999999998</v>
      </c>
      <c r="BX1724" s="155">
        <v>9.0993823999999996</v>
      </c>
      <c r="BY1724" s="155">
        <v>9.3039061000000006E-2</v>
      </c>
      <c r="BZ1724" s="155">
        <v>2.9559191</v>
      </c>
      <c r="CA1724" s="155">
        <v>7.0218800000000003E-3</v>
      </c>
      <c r="CB1724" s="155">
        <v>0.16741137</v>
      </c>
      <c r="CC1724" s="155">
        <v>1.0641622E-2</v>
      </c>
      <c r="CD1724" s="155">
        <v>0.26235028999999999</v>
      </c>
      <c r="CE1724" s="155">
        <v>0.15896413000000001</v>
      </c>
      <c r="CF1724" s="155">
        <v>0</v>
      </c>
      <c r="CG1724" s="155">
        <v>6.4012798E-13</v>
      </c>
      <c r="CH1724" s="155">
        <v>5.2413428999999997E-9</v>
      </c>
      <c r="CI1724" s="155">
        <v>1.0756958999999999</v>
      </c>
      <c r="CJ1724" s="155">
        <v>2.9189566</v>
      </c>
      <c r="CK1724" s="155">
        <v>0.47212016000000001</v>
      </c>
      <c r="CL1724" s="155">
        <v>0</v>
      </c>
      <c r="CM1724"/>
      <c r="CN1724" s="284">
        <v>4.4363441999999997E-9</v>
      </c>
      <c r="CO1724" s="284">
        <v>326312.71000000002</v>
      </c>
      <c r="CP1724" s="285">
        <v>1063.2964999999999</v>
      </c>
      <c r="CQ1724" s="284">
        <v>2167.4558999999999</v>
      </c>
      <c r="CR1724" s="284">
        <v>3.8137182999999998E-2</v>
      </c>
      <c r="CS1724" s="284">
        <v>7.5597373000000001E-3</v>
      </c>
      <c r="CT1724" s="284">
        <v>141.82674</v>
      </c>
      <c r="CU1724" s="284">
        <v>382436.41</v>
      </c>
      <c r="CV1724" s="284">
        <v>4.2734074</v>
      </c>
      <c r="CW1724" s="284">
        <v>12.348019000000001</v>
      </c>
      <c r="CX1724"/>
      <c r="CY1724"/>
      <c r="CZ1724"/>
      <c r="DA1724"/>
      <c r="DB1724" s="212"/>
      <c r="DC1724" s="48"/>
      <c r="DD1724" s="48"/>
      <c r="DE1724" s="48"/>
      <c r="DF1724" s="48"/>
      <c r="DG1724" s="48"/>
      <c r="DH1724" s="48"/>
      <c r="DI1724" s="48"/>
      <c r="DJ1724" s="48"/>
      <c r="DK1724" s="48"/>
      <c r="DL1724" s="48"/>
    </row>
    <row r="1725" spans="1:116" ht="14.4">
      <c r="A1725" t="s">
        <v>3601</v>
      </c>
      <c r="B1725" s="188" t="s">
        <v>3722</v>
      </c>
      <c r="C1725" s="151" t="str">
        <f t="shared" si="405"/>
        <v>B.080.01.203</v>
      </c>
      <c r="D1725" s="54" t="s">
        <v>3594</v>
      </c>
      <c r="E1725" s="150" t="s">
        <v>2360</v>
      </c>
      <c r="F1725" s="153" t="str">
        <f t="shared" si="406"/>
        <v>3.4 MW wind turbine, moving parts diameter 130 m</v>
      </c>
      <c r="G1725" s="154">
        <f t="shared" si="408"/>
        <v>653242.62666666671</v>
      </c>
      <c r="H1725"/>
      <c r="I1725"/>
      <c r="J1725" s="227">
        <f t="shared" si="409"/>
        <v>199215.09287851001</v>
      </c>
      <c r="K1725"/>
      <c r="L1725" s="280">
        <f t="shared" si="410"/>
        <v>9675.8428399999993</v>
      </c>
      <c r="M1725" s="280">
        <f t="shared" si="411"/>
        <v>43104.853522400001</v>
      </c>
      <c r="N1725" s="281">
        <f t="shared" si="412"/>
        <v>48448.002516109998</v>
      </c>
      <c r="O1725" s="280">
        <v>97986.394</v>
      </c>
      <c r="P1725" s="219">
        <v>20460.116000000002</v>
      </c>
      <c r="Q1725" s="219">
        <v>6584.9985999999999</v>
      </c>
      <c r="R1725" s="219">
        <v>6357.2264999999998</v>
      </c>
      <c r="S1725" s="286">
        <v>1868.4170999999999</v>
      </c>
      <c r="T1725" s="286">
        <v>771.05021999999997</v>
      </c>
      <c r="U1725" s="286">
        <v>679.14901999999995</v>
      </c>
      <c r="V1725" s="286">
        <v>527.69478000000004</v>
      </c>
      <c r="W1725" s="286">
        <v>47230.150999999998</v>
      </c>
      <c r="X1725" s="219">
        <v>15530.616</v>
      </c>
      <c r="Y1725" s="219">
        <v>972.27372000000003</v>
      </c>
      <c r="Z1725" s="286">
        <v>1.4281424</v>
      </c>
      <c r="AA1725" s="219">
        <v>245.29194000000001</v>
      </c>
      <c r="AB1725" s="219">
        <v>0.28585611</v>
      </c>
      <c r="AC1725"/>
      <c r="AD1725" s="227">
        <f t="shared" si="413"/>
        <v>97986.394</v>
      </c>
      <c r="AE1725" s="227">
        <f t="shared" si="414"/>
        <v>37248.652219999989</v>
      </c>
      <c r="AF1725" s="227">
        <f t="shared" si="415"/>
        <v>27818.101320000002</v>
      </c>
      <c r="AG1725" s="227">
        <f t="shared" si="416"/>
        <v>43104.853522400001</v>
      </c>
      <c r="AH1725" s="227">
        <f t="shared" si="417"/>
        <v>48202.710576109996</v>
      </c>
      <c r="AI1725"/>
      <c r="AJ1725">
        <v>7520585.4000000004</v>
      </c>
      <c r="AK1725" s="155">
        <v>6977264.7999999998</v>
      </c>
      <c r="AL1725" s="155">
        <v>95093.611999999994</v>
      </c>
      <c r="AM1725" s="155">
        <v>0</v>
      </c>
      <c r="AN1725" s="155">
        <v>314594.73</v>
      </c>
      <c r="AO1725" s="155">
        <v>34638.006999999998</v>
      </c>
      <c r="AP1725" s="155">
        <v>98994.182000000001</v>
      </c>
      <c r="AQ1725"/>
      <c r="AR1725" s="156">
        <v>17393.792000000001</v>
      </c>
      <c r="AS1725" s="156">
        <v>16302.379000000001</v>
      </c>
      <c r="AT1725" s="156">
        <v>629.02910999999995</v>
      </c>
      <c r="AU1725" s="156">
        <v>462.38376</v>
      </c>
      <c r="AV1725" s="282">
        <f t="shared" si="418"/>
        <v>0.97736087070270006</v>
      </c>
      <c r="AW1725" s="282">
        <f t="shared" si="419"/>
        <v>2.3262910741095083E-3</v>
      </c>
      <c r="AX1725" s="282">
        <f t="shared" si="420"/>
        <v>64759.630499999999</v>
      </c>
      <c r="AY1725" s="157">
        <v>0.61162786999999996</v>
      </c>
      <c r="AZ1725" s="157">
        <v>1.8453320000000001E-3</v>
      </c>
      <c r="BA1725" s="157">
        <v>5.0451201999999998E-8</v>
      </c>
      <c r="BB1725" s="157">
        <v>4.2547826999999998E-6</v>
      </c>
      <c r="BC1725" s="157">
        <v>0</v>
      </c>
      <c r="BD1725" s="157">
        <v>4.1056722000000002E-4</v>
      </c>
      <c r="BE1725" s="157">
        <v>0.34823222999999998</v>
      </c>
      <c r="BF1725" s="157">
        <v>6.8670733000000003E-5</v>
      </c>
      <c r="BG1725" s="157">
        <v>3.8100994000000001E-4</v>
      </c>
      <c r="BH1725" s="157">
        <v>3.0464371E-5</v>
      </c>
      <c r="BI1725" s="157">
        <v>2.7474323999999999E-8</v>
      </c>
      <c r="BJ1725" s="157">
        <v>6.8652952999999998E-7</v>
      </c>
      <c r="BK1725" s="157">
        <v>3.8531629000000001E-8</v>
      </c>
      <c r="BL1725" s="157">
        <v>1.1043424E-8</v>
      </c>
      <c r="BM1725" s="157">
        <v>1.2978712E-2</v>
      </c>
      <c r="BN1725" s="157">
        <v>4.1072367E-3</v>
      </c>
      <c r="BO1725" s="157">
        <v>5.0865153000000001E-16</v>
      </c>
      <c r="BP1725" s="157">
        <v>1413.2104999999999</v>
      </c>
      <c r="BQ1725" s="157">
        <v>63346.42</v>
      </c>
      <c r="BR1725" s="157">
        <v>0</v>
      </c>
      <c r="BS1725" s="157">
        <v>0</v>
      </c>
      <c r="BT1725" s="157">
        <v>0</v>
      </c>
      <c r="BU1725"/>
      <c r="BV1725" s="155">
        <v>42.211917999999997</v>
      </c>
      <c r="BW1725" s="155">
        <v>2.7339384999999998</v>
      </c>
      <c r="BX1725" s="155">
        <v>18.214137999999998</v>
      </c>
      <c r="BY1725" s="155">
        <v>6.4824761999999994E-2</v>
      </c>
      <c r="BZ1725" s="155">
        <v>3.7203841</v>
      </c>
      <c r="CA1725" s="155">
        <v>0.19152585999999999</v>
      </c>
      <c r="CB1725" s="155">
        <v>0.78978331000000002</v>
      </c>
      <c r="CC1725" s="155">
        <v>0.35129926</v>
      </c>
      <c r="CD1725" s="155">
        <v>0.94340769999999996</v>
      </c>
      <c r="CE1725" s="155">
        <v>0.46538575999999998</v>
      </c>
      <c r="CF1725" s="155">
        <v>0</v>
      </c>
      <c r="CG1725" s="155">
        <v>1.1248179999999999E-12</v>
      </c>
      <c r="CH1725" s="155">
        <v>9.2099658000000001E-9</v>
      </c>
      <c r="CI1725" s="155">
        <v>1.3704632000000001</v>
      </c>
      <c r="CJ1725" s="155">
        <v>8.5256801000000006</v>
      </c>
      <c r="CK1725" s="155">
        <v>4.8410874000000002</v>
      </c>
      <c r="CL1725" s="155">
        <v>0</v>
      </c>
      <c r="CM1725"/>
      <c r="CN1725" s="284">
        <v>7.7954406999999995E-9</v>
      </c>
      <c r="CO1725" s="284">
        <v>638000.63</v>
      </c>
      <c r="CP1725" s="285">
        <v>5905.2757000000001</v>
      </c>
      <c r="CQ1725" s="284">
        <v>1903.4014999999999</v>
      </c>
      <c r="CR1725" s="284">
        <v>5.5869379E-3</v>
      </c>
      <c r="CS1725" s="284">
        <v>2.2062710999999999E-2</v>
      </c>
      <c r="CT1725" s="284">
        <v>143.70830000000001</v>
      </c>
      <c r="CU1725" s="284">
        <v>60216.862000000001</v>
      </c>
      <c r="CV1725" s="284">
        <v>20.391376999999999</v>
      </c>
      <c r="CW1725" s="284">
        <v>89.329166999999998</v>
      </c>
      <c r="CX1725"/>
      <c r="CY1725"/>
      <c r="CZ1725"/>
      <c r="DA1725"/>
      <c r="DB1725" s="212"/>
      <c r="DC1725" s="48"/>
      <c r="DD1725" s="48"/>
      <c r="DE1725" s="48"/>
      <c r="DF1725" s="48"/>
      <c r="DG1725" s="48"/>
      <c r="DH1725" s="48"/>
      <c r="DI1725" s="48"/>
      <c r="DJ1725" s="48"/>
      <c r="DK1725" s="48"/>
      <c r="DL1725" s="48"/>
    </row>
    <row r="1726" spans="1:116" ht="14.4">
      <c r="A1726" t="s">
        <v>3602</v>
      </c>
      <c r="B1726" s="188" t="s">
        <v>3722</v>
      </c>
      <c r="C1726" s="151" t="str">
        <f t="shared" si="405"/>
        <v>B.080.01.204</v>
      </c>
      <c r="D1726" s="54" t="s">
        <v>3594</v>
      </c>
      <c r="E1726" s="150" t="s">
        <v>2360</v>
      </c>
      <c r="F1726" s="153" t="str">
        <f t="shared" si="406"/>
        <v>3.4 MW wind turbine, tower 110 meter</v>
      </c>
      <c r="G1726" s="154">
        <f t="shared" si="408"/>
        <v>491403.74000000005</v>
      </c>
      <c r="H1726"/>
      <c r="I1726"/>
      <c r="J1726" s="227">
        <f t="shared" si="409"/>
        <v>113200.74311231906</v>
      </c>
      <c r="K1726"/>
      <c r="L1726" s="280">
        <f t="shared" si="410"/>
        <v>6234.80926817</v>
      </c>
      <c r="M1726" s="280">
        <f t="shared" si="411"/>
        <v>20359.046975626999</v>
      </c>
      <c r="N1726" s="281">
        <f t="shared" si="412"/>
        <v>12896.325868522061</v>
      </c>
      <c r="O1726" s="280">
        <v>73710.561000000002</v>
      </c>
      <c r="P1726" s="219">
        <v>14890.89</v>
      </c>
      <c r="Q1726" s="219">
        <v>4903.8311999999996</v>
      </c>
      <c r="R1726" s="219">
        <v>6213.4777999999997</v>
      </c>
      <c r="S1726" s="286">
        <v>16.398060000000001</v>
      </c>
      <c r="T1726" s="286">
        <v>0.45799007000000003</v>
      </c>
      <c r="U1726" s="286">
        <v>4.4754180999999997</v>
      </c>
      <c r="V1726" s="286">
        <v>12.473093</v>
      </c>
      <c r="W1726" s="286">
        <v>12754.962</v>
      </c>
      <c r="X1726" s="219">
        <v>551.81277</v>
      </c>
      <c r="Y1726" s="219">
        <v>129.32617999999999</v>
      </c>
      <c r="Z1726" s="286">
        <v>3.9912626999999999E-2</v>
      </c>
      <c r="AA1726" s="219">
        <v>12.037006999999999</v>
      </c>
      <c r="AB1726" s="219">
        <v>6.8152206000000003E-4</v>
      </c>
      <c r="AC1726"/>
      <c r="AD1726" s="227">
        <f t="shared" si="413"/>
        <v>73710.561000000002</v>
      </c>
      <c r="AE1726" s="227">
        <f t="shared" si="414"/>
        <v>26042.00356117</v>
      </c>
      <c r="AF1726" s="227">
        <f t="shared" si="415"/>
        <v>19819.231299999999</v>
      </c>
      <c r="AG1726" s="227">
        <f t="shared" si="416"/>
        <v>20359.046975626999</v>
      </c>
      <c r="AH1726" s="227">
        <f t="shared" si="417"/>
        <v>12884.28886152206</v>
      </c>
      <c r="AI1726"/>
      <c r="AJ1726">
        <v>5343014.2</v>
      </c>
      <c r="AK1726" s="155">
        <v>5259715</v>
      </c>
      <c r="AL1726" s="155">
        <v>15369.561</v>
      </c>
      <c r="AM1726" s="155">
        <v>0</v>
      </c>
      <c r="AN1726" s="155">
        <v>746.12936000000002</v>
      </c>
      <c r="AO1726" s="155">
        <v>5470.4012000000002</v>
      </c>
      <c r="AP1726" s="155">
        <v>61713.076000000001</v>
      </c>
      <c r="AQ1726"/>
      <c r="AR1726" s="156">
        <v>10617.825999999999</v>
      </c>
      <c r="AS1726" s="156">
        <v>9805.5491000000002</v>
      </c>
      <c r="AT1726" s="156">
        <v>424.32655999999997</v>
      </c>
      <c r="AU1726" s="156">
        <v>387.95022999999998</v>
      </c>
      <c r="AV1726" s="282">
        <f t="shared" si="418"/>
        <v>0.58786265050566999</v>
      </c>
      <c r="AW1726" s="282">
        <f t="shared" si="419"/>
        <v>1.5692550472892483E-3</v>
      </c>
      <c r="AX1726" s="282">
        <f t="shared" si="420"/>
        <v>54334.765399999997</v>
      </c>
      <c r="AY1726" s="157">
        <v>0.45604004999999997</v>
      </c>
      <c r="AZ1726" s="157">
        <v>1.3759835000000001E-3</v>
      </c>
      <c r="BA1726" s="157">
        <v>3.7593807999999997E-8</v>
      </c>
      <c r="BB1726" s="157">
        <v>2.0177766999999999E-7</v>
      </c>
      <c r="BC1726" s="157">
        <v>0</v>
      </c>
      <c r="BD1726" s="157">
        <v>1.7733819999999999E-4</v>
      </c>
      <c r="BE1726" s="157">
        <v>0.13146886999999999</v>
      </c>
      <c r="BF1726" s="157">
        <v>4.0003726000000002E-5</v>
      </c>
      <c r="BG1726" s="157">
        <v>1.5292144000000001E-4</v>
      </c>
      <c r="BH1726" s="157">
        <v>1.6904556000000001E-7</v>
      </c>
      <c r="BI1726" s="157">
        <v>1.2436893999999999E-7</v>
      </c>
      <c r="BJ1726" s="157">
        <v>1.4797965E-8</v>
      </c>
      <c r="BK1726" s="157">
        <v>4.2300418E-10</v>
      </c>
      <c r="BL1726" s="157">
        <v>1.5201205000000001E-10</v>
      </c>
      <c r="BM1726" s="157">
        <v>3.6409397999999999E-5</v>
      </c>
      <c r="BN1726" s="157">
        <v>1.3978113E-4</v>
      </c>
      <c r="BO1726" s="157">
        <v>1.804568E-17</v>
      </c>
      <c r="BP1726" s="157">
        <v>1928.7454</v>
      </c>
      <c r="BQ1726" s="157">
        <v>52406.02</v>
      </c>
      <c r="BR1726" s="157">
        <v>0</v>
      </c>
      <c r="BS1726" s="157">
        <v>0</v>
      </c>
      <c r="BT1726" s="157">
        <v>0</v>
      </c>
      <c r="BU1726"/>
      <c r="BV1726" s="155">
        <v>23.560646999999999</v>
      </c>
      <c r="BW1726" s="155">
        <v>1.0560258</v>
      </c>
      <c r="BX1726" s="155">
        <v>13.701639999999999</v>
      </c>
      <c r="BY1726" s="155">
        <v>3.7959678999999998E-3</v>
      </c>
      <c r="BZ1726" s="155">
        <v>0.88056409000000002</v>
      </c>
      <c r="CA1726" s="155">
        <v>3.4649993E-3</v>
      </c>
      <c r="CB1726" s="155">
        <v>4.3164526999999999E-3</v>
      </c>
      <c r="CC1726" s="155">
        <v>5.1922738999999997E-3</v>
      </c>
      <c r="CD1726" s="155">
        <v>6.8040224999999996E-4</v>
      </c>
      <c r="CE1726" s="155">
        <v>1.0186156E-2</v>
      </c>
      <c r="CF1726" s="155">
        <v>0</v>
      </c>
      <c r="CG1726" s="155">
        <v>3.9905717999999998E-14</v>
      </c>
      <c r="CH1726" s="155">
        <v>3.2674646999999997E-10</v>
      </c>
      <c r="CI1726" s="155">
        <v>1.2559787</v>
      </c>
      <c r="CJ1726" s="155">
        <v>6.4304817999999999</v>
      </c>
      <c r="CK1726" s="155">
        <v>0.20832004000000001</v>
      </c>
      <c r="CL1726" s="155">
        <v>0</v>
      </c>
      <c r="CM1726"/>
      <c r="CN1726" s="284">
        <v>2.7656266999999998E-10</v>
      </c>
      <c r="CO1726" s="284">
        <v>491390.77</v>
      </c>
      <c r="CP1726" s="285">
        <v>1206.8501000000001</v>
      </c>
      <c r="CQ1726" s="284">
        <v>723.30137999999999</v>
      </c>
      <c r="CR1726" s="284">
        <v>1.1938067999999999E-5</v>
      </c>
      <c r="CS1726" s="284">
        <v>1.8375411E-4</v>
      </c>
      <c r="CT1726" s="284">
        <v>44.275053999999997</v>
      </c>
      <c r="CU1726" s="284">
        <v>324.51148999999998</v>
      </c>
      <c r="CV1726" s="284">
        <v>0.11229118</v>
      </c>
      <c r="CW1726" s="284">
        <v>43.692607000000002</v>
      </c>
      <c r="CX1726"/>
      <c r="CY1726"/>
      <c r="CZ1726"/>
      <c r="DA1726"/>
      <c r="DB1726" s="212"/>
      <c r="DC1726" s="48"/>
      <c r="DD1726" s="48"/>
      <c r="DE1726" s="48"/>
      <c r="DF1726" s="48"/>
      <c r="DG1726" s="48"/>
      <c r="DH1726" s="48"/>
      <c r="DI1726" s="48"/>
      <c r="DJ1726" s="48"/>
      <c r="DK1726" s="48"/>
      <c r="DL1726" s="48"/>
    </row>
    <row r="1727" spans="1:116" ht="14.4">
      <c r="A1727" t="s">
        <v>3603</v>
      </c>
      <c r="B1727" s="188" t="s">
        <v>3722</v>
      </c>
      <c r="C1727" s="151" t="str">
        <f t="shared" si="405"/>
        <v>B.080.01.301</v>
      </c>
      <c r="D1727" s="54" t="s">
        <v>3594</v>
      </c>
      <c r="E1727" s="150" t="s">
        <v>2360</v>
      </c>
      <c r="F1727" s="153" t="str">
        <f t="shared" si="406"/>
        <v>4.5 MW full wind turbine (onshore)</v>
      </c>
      <c r="G1727" s="154">
        <f t="shared" si="408"/>
        <v>1408710.5333333332</v>
      </c>
      <c r="H1727"/>
      <c r="I1727"/>
      <c r="J1727" s="227">
        <f t="shared" si="409"/>
        <v>374566.09285447036</v>
      </c>
      <c r="K1727"/>
      <c r="L1727" s="280">
        <f t="shared" si="410"/>
        <v>18873.947319999999</v>
      </c>
      <c r="M1727" s="280">
        <f t="shared" si="411"/>
        <v>79901.6011402</v>
      </c>
      <c r="N1727" s="281">
        <f t="shared" si="412"/>
        <v>64483.964394270399</v>
      </c>
      <c r="O1727" s="280">
        <v>211306.58</v>
      </c>
      <c r="P1727" s="219">
        <v>41511.14</v>
      </c>
      <c r="Q1727" s="219">
        <v>14494.574000000001</v>
      </c>
      <c r="R1727" s="219">
        <v>16670.169000000002</v>
      </c>
      <c r="S1727" s="286">
        <v>1250.6821</v>
      </c>
      <c r="T1727" s="286">
        <v>347.02699999999999</v>
      </c>
      <c r="U1727" s="286">
        <v>606.06921999999997</v>
      </c>
      <c r="V1727" s="286">
        <v>1182.0416</v>
      </c>
      <c r="W1727" s="286">
        <v>61815.065999999999</v>
      </c>
      <c r="X1727" s="219">
        <v>22709.823</v>
      </c>
      <c r="Y1727" s="219">
        <v>1911.6036999999999</v>
      </c>
      <c r="Z1727" s="286">
        <v>4.0225401999999999</v>
      </c>
      <c r="AA1727" s="219">
        <v>757.29281000000003</v>
      </c>
      <c r="AB1727" s="219">
        <v>1.8842704000000001E-3</v>
      </c>
      <c r="AC1727"/>
      <c r="AD1727" s="227">
        <f t="shared" si="413"/>
        <v>211306.58</v>
      </c>
      <c r="AE1727" s="227">
        <f t="shared" si="414"/>
        <v>76061.702920000011</v>
      </c>
      <c r="AF1727" s="227">
        <f t="shared" si="415"/>
        <v>57945.048409999996</v>
      </c>
      <c r="AG1727" s="227">
        <f t="shared" si="416"/>
        <v>79901.6011402</v>
      </c>
      <c r="AH1727" s="227">
        <f t="shared" si="417"/>
        <v>63726.6715842704</v>
      </c>
      <c r="AI1727"/>
      <c r="AJ1727">
        <v>14408936</v>
      </c>
      <c r="AK1727" s="155">
        <v>13941488</v>
      </c>
      <c r="AL1727" s="155">
        <v>158010.07999999999</v>
      </c>
      <c r="AM1727" s="155">
        <v>0</v>
      </c>
      <c r="AN1727" s="155">
        <v>41860.442999999999</v>
      </c>
      <c r="AO1727" s="155">
        <v>58132.353000000003</v>
      </c>
      <c r="AP1727" s="155">
        <v>209444.7</v>
      </c>
      <c r="AQ1727"/>
      <c r="AR1727" s="156">
        <v>33698.574999999997</v>
      </c>
      <c r="AS1727" s="156">
        <v>31445.184000000001</v>
      </c>
      <c r="AT1727" s="156">
        <v>1287.9756</v>
      </c>
      <c r="AU1727" s="156">
        <v>965.41570999999999</v>
      </c>
      <c r="AV1727" s="282">
        <f t="shared" si="418"/>
        <v>1.8852029067260996</v>
      </c>
      <c r="AW1727" s="282">
        <f t="shared" si="419"/>
        <v>4.7632232992218006E-3</v>
      </c>
      <c r="AX1727" s="282">
        <f t="shared" si="420"/>
        <v>135212.2838</v>
      </c>
      <c r="AY1727" s="157">
        <v>1.3144657</v>
      </c>
      <c r="AZ1727" s="157">
        <v>3.9659363999999999E-3</v>
      </c>
      <c r="BA1727" s="157">
        <v>1.0839959E-7</v>
      </c>
      <c r="BB1727" s="157">
        <v>5.5164361000000003E-6</v>
      </c>
      <c r="BC1727" s="157">
        <v>0</v>
      </c>
      <c r="BD1727" s="157">
        <v>7.5149639E-4</v>
      </c>
      <c r="BE1727" s="157">
        <v>0.53589523999999999</v>
      </c>
      <c r="BF1727" s="157">
        <v>1.4051537E-4</v>
      </c>
      <c r="BG1727" s="157">
        <v>6.0523694999999999E-4</v>
      </c>
      <c r="BH1727" s="157">
        <v>4.9251374000000003E-5</v>
      </c>
      <c r="BI1727" s="157">
        <v>1.7893344000000001E-7</v>
      </c>
      <c r="BJ1727" s="157">
        <v>1.7887877E-6</v>
      </c>
      <c r="BK1727" s="157">
        <v>1.6364827000000001E-7</v>
      </c>
      <c r="BL1727" s="157">
        <v>4.1078280999999999E-8</v>
      </c>
      <c r="BM1727" s="157">
        <v>2.5905035999999999E-2</v>
      </c>
      <c r="BN1727" s="157">
        <v>8.1799179E-3</v>
      </c>
      <c r="BO1727" s="157">
        <v>2.3579408000000001E-9</v>
      </c>
      <c r="BP1727" s="157">
        <v>4654.6437999999998</v>
      </c>
      <c r="BQ1727" s="157">
        <v>130557.64</v>
      </c>
      <c r="BR1727" s="157">
        <v>0</v>
      </c>
      <c r="BS1727" s="157">
        <v>0</v>
      </c>
      <c r="BT1727" s="157">
        <v>0</v>
      </c>
      <c r="BU1727"/>
      <c r="BV1727" s="155">
        <v>88.443190999999999</v>
      </c>
      <c r="BW1727" s="155">
        <v>4.2937072000000001</v>
      </c>
      <c r="BX1727" s="155">
        <v>39.278587000000002</v>
      </c>
      <c r="BY1727" s="155">
        <v>0.14455591000000001</v>
      </c>
      <c r="BZ1727" s="155">
        <v>4.3203199000000003</v>
      </c>
      <c r="CA1727" s="155">
        <v>0.23382775</v>
      </c>
      <c r="CB1727" s="155">
        <v>1.2778875999999999</v>
      </c>
      <c r="CC1727" s="155">
        <v>0.36955092</v>
      </c>
      <c r="CD1727" s="155">
        <v>0.35924366000000002</v>
      </c>
      <c r="CE1727" s="155">
        <v>0.44349843</v>
      </c>
      <c r="CF1727" s="155">
        <v>0</v>
      </c>
      <c r="CG1727" s="155">
        <v>5.2142852999999998E-6</v>
      </c>
      <c r="CH1727" s="155">
        <v>9.3673134999999998E-5</v>
      </c>
      <c r="CI1727" s="155">
        <v>3.4428515000000002</v>
      </c>
      <c r="CJ1727" s="155">
        <v>17.077282</v>
      </c>
      <c r="CK1727" s="155">
        <v>17.201779999999999</v>
      </c>
      <c r="CL1727" s="155">
        <v>0</v>
      </c>
      <c r="CM1727"/>
      <c r="CN1727" s="284">
        <v>7.9286219000000005E-5</v>
      </c>
      <c r="CO1727" s="284">
        <v>1388668.1</v>
      </c>
      <c r="CP1727" s="285">
        <v>8611.6139999999996</v>
      </c>
      <c r="CQ1727" s="284">
        <v>2988.1786999999999</v>
      </c>
      <c r="CR1727" s="284">
        <v>1.1063788999999999E-2</v>
      </c>
      <c r="CS1727" s="284">
        <v>2.3398472999999999E-2</v>
      </c>
      <c r="CT1727" s="284">
        <v>194.41555</v>
      </c>
      <c r="CU1727" s="284">
        <v>149777.42000000001</v>
      </c>
      <c r="CV1727" s="284">
        <v>32.886257999999998</v>
      </c>
      <c r="CW1727" s="284">
        <v>146.37134</v>
      </c>
      <c r="CX1727"/>
      <c r="CY1727"/>
      <c r="CZ1727"/>
      <c r="DA1727"/>
      <c r="DB1727" s="212"/>
      <c r="DC1727" s="48"/>
      <c r="DD1727" s="48"/>
      <c r="DE1727" s="48"/>
      <c r="DF1727" s="48"/>
      <c r="DG1727" s="48"/>
      <c r="DH1727" s="48"/>
      <c r="DI1727" s="48"/>
      <c r="DJ1727" s="48"/>
      <c r="DK1727" s="48"/>
      <c r="DL1727" s="48"/>
    </row>
    <row r="1728" spans="1:116" ht="14.4">
      <c r="A1728" t="s">
        <v>3604</v>
      </c>
      <c r="B1728" s="188" t="s">
        <v>3722</v>
      </c>
      <c r="C1728" s="151" t="str">
        <f t="shared" si="405"/>
        <v>B.080.01.302</v>
      </c>
      <c r="D1728" s="54" t="s">
        <v>3594</v>
      </c>
      <c r="E1728" s="150" t="s">
        <v>2360</v>
      </c>
      <c r="F1728" s="153" t="str">
        <f t="shared" si="406"/>
        <v>4.5 MW wind turbine, foundation</v>
      </c>
      <c r="G1728" s="154">
        <f t="shared" si="408"/>
        <v>315841.42000000004</v>
      </c>
      <c r="H1728"/>
      <c r="I1728"/>
      <c r="J1728" s="227">
        <f t="shared" si="409"/>
        <v>69442.15236658504</v>
      </c>
      <c r="K1728"/>
      <c r="L1728" s="280">
        <f t="shared" si="410"/>
        <v>4897.7059355000001</v>
      </c>
      <c r="M1728" s="280">
        <f t="shared" si="411"/>
        <v>11515.054990300001</v>
      </c>
      <c r="N1728" s="281">
        <f t="shared" si="412"/>
        <v>5653.1784407850446</v>
      </c>
      <c r="O1728" s="280">
        <v>47376.213000000003</v>
      </c>
      <c r="P1728" s="219">
        <v>6257.2524999999996</v>
      </c>
      <c r="Q1728" s="219">
        <v>4108.9975000000004</v>
      </c>
      <c r="R1728" s="219">
        <v>4270.3723</v>
      </c>
      <c r="S1728" s="286">
        <v>439.45139999999998</v>
      </c>
      <c r="T1728" s="286">
        <v>8.6747554999999998</v>
      </c>
      <c r="U1728" s="286">
        <v>179.20748</v>
      </c>
      <c r="V1728" s="286">
        <v>568.42241999999999</v>
      </c>
      <c r="W1728" s="286">
        <v>5164.7160000000003</v>
      </c>
      <c r="X1728" s="219">
        <v>577.74694999999997</v>
      </c>
      <c r="Y1728" s="219">
        <v>474.48039</v>
      </c>
      <c r="Z1728" s="286">
        <v>2.6356202999999998</v>
      </c>
      <c r="AA1728" s="219">
        <v>13.982015000000001</v>
      </c>
      <c r="AB1728" s="219">
        <v>3.5785045E-5</v>
      </c>
      <c r="AC1728"/>
      <c r="AD1728" s="227">
        <f t="shared" si="413"/>
        <v>47376.213000000003</v>
      </c>
      <c r="AE1728" s="227">
        <f t="shared" si="414"/>
        <v>15832.378355499999</v>
      </c>
      <c r="AF1728" s="227">
        <f t="shared" si="415"/>
        <v>10948.654435</v>
      </c>
      <c r="AG1728" s="227">
        <f t="shared" si="416"/>
        <v>11515.054990300001</v>
      </c>
      <c r="AH1728" s="227">
        <f t="shared" si="417"/>
        <v>5639.196425785045</v>
      </c>
      <c r="AI1728"/>
      <c r="AJ1728">
        <v>2341942</v>
      </c>
      <c r="AK1728" s="155">
        <v>2304940.7999999998</v>
      </c>
      <c r="AL1728" s="155">
        <v>2479.9699000000001</v>
      </c>
      <c r="AM1728" s="155">
        <v>0</v>
      </c>
      <c r="AN1728" s="155">
        <v>1779.9579000000001</v>
      </c>
      <c r="AO1728" s="155">
        <v>9502.5313999999998</v>
      </c>
      <c r="AP1728" s="155">
        <v>23238.760999999999</v>
      </c>
      <c r="AQ1728"/>
      <c r="AR1728" s="156">
        <v>6708.8836000000001</v>
      </c>
      <c r="AS1728" s="156">
        <v>6269.4400999999998</v>
      </c>
      <c r="AT1728" s="156">
        <v>270.24232999999998</v>
      </c>
      <c r="AU1728" s="156">
        <v>169.20119</v>
      </c>
      <c r="AV1728" s="282">
        <f t="shared" si="418"/>
        <v>0.37586570722129997</v>
      </c>
      <c r="AW1728" s="282">
        <f t="shared" si="419"/>
        <v>9.9941691119422591E-4</v>
      </c>
      <c r="AX1728" s="282">
        <f t="shared" si="420"/>
        <v>23697.644670000001</v>
      </c>
      <c r="AY1728" s="157">
        <v>0.29310261999999998</v>
      </c>
      <c r="AZ1728" s="157">
        <v>8.8436139999999999E-4</v>
      </c>
      <c r="BA1728" s="157">
        <v>2.4162015E-8</v>
      </c>
      <c r="BB1728" s="157">
        <v>7.7680500000000005E-8</v>
      </c>
      <c r="BC1728" s="157">
        <v>0</v>
      </c>
      <c r="BD1728" s="157">
        <v>1.1728654E-4</v>
      </c>
      <c r="BE1728" s="157">
        <v>8.2489564000000001E-2</v>
      </c>
      <c r="BF1728" s="157">
        <v>2.6637920999999999E-5</v>
      </c>
      <c r="BG1728" s="157">
        <v>8.8252239999999998E-5</v>
      </c>
      <c r="BH1728" s="157">
        <v>1.3126042999999999E-9</v>
      </c>
      <c r="BI1728" s="157">
        <v>3.3445685000000003E-8</v>
      </c>
      <c r="BJ1728" s="157">
        <v>1.0221662000000001E-7</v>
      </c>
      <c r="BK1728" s="157">
        <v>3.4358510000000002E-9</v>
      </c>
      <c r="BL1728" s="157">
        <v>7.7741868E-10</v>
      </c>
      <c r="BM1728" s="157">
        <v>6.7894907999999996E-6</v>
      </c>
      <c r="BN1728" s="157">
        <v>1.4936950999999999E-4</v>
      </c>
      <c r="BO1728" s="157">
        <v>2.4599494999999998E-16</v>
      </c>
      <c r="BP1728" s="157">
        <v>680.37467000000004</v>
      </c>
      <c r="BQ1728" s="157">
        <v>23017.27</v>
      </c>
      <c r="BR1728" s="157">
        <v>0</v>
      </c>
      <c r="BS1728" s="157">
        <v>0</v>
      </c>
      <c r="BT1728" s="157">
        <v>0</v>
      </c>
      <c r="BU1728"/>
      <c r="BV1728" s="155">
        <v>14.255801</v>
      </c>
      <c r="BW1728" s="155">
        <v>0.60887237999999999</v>
      </c>
      <c r="BX1728" s="155">
        <v>8.8064969000000008</v>
      </c>
      <c r="BY1728" s="155">
        <v>6.8482481999999997E-2</v>
      </c>
      <c r="BZ1728" s="155">
        <v>0.88455293000000002</v>
      </c>
      <c r="CA1728" s="155">
        <v>8.7027011999999998E-4</v>
      </c>
      <c r="CB1728" s="155">
        <v>1.2442324999999999E-5</v>
      </c>
      <c r="CC1728" s="155">
        <v>1.2976852999999999E-3</v>
      </c>
      <c r="CD1728" s="155">
        <v>2.0891794000000002E-2</v>
      </c>
      <c r="CE1728" s="155">
        <v>0.14370260000000001</v>
      </c>
      <c r="CF1728" s="155">
        <v>0</v>
      </c>
      <c r="CG1728" s="155">
        <v>5.4398646000000004E-13</v>
      </c>
      <c r="CH1728" s="155">
        <v>4.4541398999999996E-9</v>
      </c>
      <c r="CI1728" s="155">
        <v>0.85575089999999998</v>
      </c>
      <c r="CJ1728" s="155">
        <v>2.8122533999999999</v>
      </c>
      <c r="CK1728" s="155">
        <v>5.2617423000000003E-2</v>
      </c>
      <c r="CL1728" s="155">
        <v>0</v>
      </c>
      <c r="CM1728"/>
      <c r="CN1728" s="284">
        <v>3.7700448000000002E-9</v>
      </c>
      <c r="CO1728" s="284">
        <v>315840.53000000003</v>
      </c>
      <c r="CP1728" s="285">
        <v>332.61957999999998</v>
      </c>
      <c r="CQ1728" s="284">
        <v>416.77767</v>
      </c>
      <c r="CR1728" s="284">
        <v>4.6705987000000001E-5</v>
      </c>
      <c r="CS1728" s="284">
        <v>5.5595410999999999E-3</v>
      </c>
      <c r="CT1728" s="284">
        <v>36.106673000000001</v>
      </c>
      <c r="CU1728" s="284">
        <v>2926.0805999999998</v>
      </c>
      <c r="CV1728" s="284">
        <v>8.7874592999999997E-4</v>
      </c>
      <c r="CW1728" s="284">
        <v>11.727111000000001</v>
      </c>
      <c r="CX1728"/>
      <c r="CY1728"/>
      <c r="CZ1728"/>
      <c r="DA1728"/>
      <c r="DB1728" s="212"/>
      <c r="DC1728" s="48"/>
      <c r="DD1728" s="48"/>
      <c r="DE1728" s="48"/>
      <c r="DF1728" s="48"/>
      <c r="DG1728" s="48"/>
      <c r="DH1728" s="48"/>
      <c r="DI1728" s="48"/>
      <c r="DJ1728" s="48"/>
      <c r="DK1728" s="48"/>
      <c r="DL1728" s="48"/>
    </row>
    <row r="1729" spans="1:116" ht="14.4">
      <c r="A1729" t="s">
        <v>3605</v>
      </c>
      <c r="B1729" s="188" t="s">
        <v>3722</v>
      </c>
      <c r="C1729" s="151" t="str">
        <f t="shared" si="405"/>
        <v>B.080.01.303</v>
      </c>
      <c r="D1729" s="54" t="s">
        <v>3594</v>
      </c>
      <c r="E1729" s="150" t="s">
        <v>2360</v>
      </c>
      <c r="F1729" s="153" t="str">
        <f t="shared" si="406"/>
        <v>4.5 MW wind turbine, moving parts diameter 163 m</v>
      </c>
      <c r="G1729" s="154">
        <f t="shared" si="408"/>
        <v>687277.66666666663</v>
      </c>
      <c r="H1729"/>
      <c r="I1729"/>
      <c r="J1729" s="227">
        <f t="shared" si="409"/>
        <v>211327.67334603571</v>
      </c>
      <c r="K1729"/>
      <c r="L1729" s="280">
        <f t="shared" si="410"/>
        <v>8894.1785199999995</v>
      </c>
      <c r="M1729" s="280">
        <f t="shared" si="411"/>
        <v>52171.296778999997</v>
      </c>
      <c r="N1729" s="281">
        <f t="shared" si="412"/>
        <v>47170.548047035707</v>
      </c>
      <c r="O1729" s="280">
        <v>103091.65</v>
      </c>
      <c r="P1729" s="219">
        <v>23069.594000000001</v>
      </c>
      <c r="Q1729" s="219">
        <v>6357.3499000000002</v>
      </c>
      <c r="R1729" s="219">
        <v>7330.1894000000002</v>
      </c>
      <c r="S1729" s="286">
        <v>801.67918999999995</v>
      </c>
      <c r="T1729" s="286">
        <v>338.14666999999997</v>
      </c>
      <c r="U1729" s="286">
        <v>424.16325999999998</v>
      </c>
      <c r="V1729" s="286">
        <v>612.27982999999995</v>
      </c>
      <c r="W1729" s="286">
        <v>45184.781999999999</v>
      </c>
      <c r="X1729" s="219">
        <v>22130.744999999999</v>
      </c>
      <c r="Y1729" s="219">
        <v>1242.4657999999999</v>
      </c>
      <c r="Z1729" s="286">
        <v>1.328049</v>
      </c>
      <c r="AA1729" s="219">
        <v>743.29945999999995</v>
      </c>
      <c r="AB1729" s="219">
        <v>7.8703571000000004E-4</v>
      </c>
      <c r="AC1729"/>
      <c r="AD1729" s="227">
        <f t="shared" si="413"/>
        <v>103091.65</v>
      </c>
      <c r="AE1729" s="227">
        <f t="shared" si="414"/>
        <v>38933.402250000006</v>
      </c>
      <c r="AF1729" s="227">
        <f t="shared" si="415"/>
        <v>30782.52319</v>
      </c>
      <c r="AG1729" s="227">
        <f t="shared" si="416"/>
        <v>52171.296778999997</v>
      </c>
      <c r="AH1729" s="227">
        <f t="shared" si="417"/>
        <v>46427.248587035705</v>
      </c>
      <c r="AI1729"/>
      <c r="AJ1729">
        <v>7665943.2000000002</v>
      </c>
      <c r="AK1729" s="155">
        <v>7361090.5</v>
      </c>
      <c r="AL1729" s="155">
        <v>132383.51999999999</v>
      </c>
      <c r="AM1729" s="155">
        <v>0</v>
      </c>
      <c r="AN1729" s="155">
        <v>39958.720000000001</v>
      </c>
      <c r="AO1729" s="155">
        <v>40763.440999999999</v>
      </c>
      <c r="AP1729" s="155">
        <v>91747.035000000003</v>
      </c>
      <c r="AQ1729"/>
      <c r="AR1729" s="156">
        <v>18238.257000000001</v>
      </c>
      <c r="AS1729" s="156">
        <v>17089.239000000001</v>
      </c>
      <c r="AT1729" s="156">
        <v>667.68427999999994</v>
      </c>
      <c r="AU1729" s="156">
        <v>481.33390000000003</v>
      </c>
      <c r="AV1729" s="282">
        <f t="shared" si="418"/>
        <v>1.0245347238433999</v>
      </c>
      <c r="AW1729" s="282">
        <f t="shared" si="419"/>
        <v>2.4692465779215999E-3</v>
      </c>
      <c r="AX1729" s="282">
        <f t="shared" si="420"/>
        <v>67413.712500000009</v>
      </c>
      <c r="AY1729" s="157">
        <v>0.64495079</v>
      </c>
      <c r="AZ1729" s="157">
        <v>1.9458476000000001E-3</v>
      </c>
      <c r="BA1729" s="157">
        <v>5.3207918000000003E-8</v>
      </c>
      <c r="BB1729" s="157">
        <v>5.2737433999999999E-6</v>
      </c>
      <c r="BC1729" s="157">
        <v>0</v>
      </c>
      <c r="BD1729" s="157">
        <v>4.8731319999999997E-4</v>
      </c>
      <c r="BE1729" s="157">
        <v>0.34527047</v>
      </c>
      <c r="BF1729" s="157">
        <v>8.0966677000000002E-5</v>
      </c>
      <c r="BG1729" s="157">
        <v>3.9120175999999998E-4</v>
      </c>
      <c r="BH1729" s="157">
        <v>4.9246314999999997E-5</v>
      </c>
      <c r="BI1729" s="157">
        <v>4.3775590000000003E-8</v>
      </c>
      <c r="BJ1729" s="157">
        <v>1.6847657E-6</v>
      </c>
      <c r="BK1729" s="157">
        <v>1.5989228E-7</v>
      </c>
      <c r="BL1729" s="157">
        <v>4.0226493000000001E-8</v>
      </c>
      <c r="BM1729" s="157">
        <v>2.5888379E-2</v>
      </c>
      <c r="BN1729" s="157">
        <v>7.9324979E-3</v>
      </c>
      <c r="BO1729" s="157">
        <v>2.3579406E-9</v>
      </c>
      <c r="BP1729" s="157">
        <v>2359.4715000000001</v>
      </c>
      <c r="BQ1729" s="157">
        <v>65054.241000000002</v>
      </c>
      <c r="BR1729" s="157">
        <v>0</v>
      </c>
      <c r="BS1729" s="157">
        <v>0</v>
      </c>
      <c r="BT1729" s="157">
        <v>0</v>
      </c>
      <c r="BU1729"/>
      <c r="BV1729" s="155">
        <v>54.836413999999998</v>
      </c>
      <c r="BW1729" s="155">
        <v>2.8153469000000002</v>
      </c>
      <c r="BX1729" s="155">
        <v>19.163125999999998</v>
      </c>
      <c r="BY1729" s="155">
        <v>7.4021093999999996E-2</v>
      </c>
      <c r="BZ1729" s="155">
        <v>2.7154007999999998</v>
      </c>
      <c r="CA1729" s="155">
        <v>0.22839198999999999</v>
      </c>
      <c r="CB1729" s="155">
        <v>1.2778442999999999</v>
      </c>
      <c r="CC1729" s="155">
        <v>0.36137930000000001</v>
      </c>
      <c r="CD1729" s="155">
        <v>0.33805035999999999</v>
      </c>
      <c r="CE1729" s="155">
        <v>0.29219943999999998</v>
      </c>
      <c r="CF1729" s="155">
        <v>0</v>
      </c>
      <c r="CG1729" s="155">
        <v>5.2142847000000002E-6</v>
      </c>
      <c r="CH1729" s="155">
        <v>9.3668205000000006E-5</v>
      </c>
      <c r="CI1729" s="155">
        <v>1.5619885</v>
      </c>
      <c r="CJ1729" s="155">
        <v>9.0240378000000003</v>
      </c>
      <c r="CK1729" s="155">
        <v>16.984528999999998</v>
      </c>
      <c r="CL1729" s="155">
        <v>0</v>
      </c>
      <c r="CM1729"/>
      <c r="CN1729" s="284">
        <v>7.9282047000000006E-5</v>
      </c>
      <c r="CO1729" s="284">
        <v>667254.47</v>
      </c>
      <c r="CP1729" s="285">
        <v>7242.3104999999996</v>
      </c>
      <c r="CQ1729" s="284">
        <v>1975.4724000000001</v>
      </c>
      <c r="CR1729" s="284">
        <v>1.1015423999999999E-2</v>
      </c>
      <c r="CS1729" s="284">
        <v>1.7737986000000001E-2</v>
      </c>
      <c r="CT1729" s="284">
        <v>121.95489000000001</v>
      </c>
      <c r="CU1729" s="284">
        <v>146703.29999999999</v>
      </c>
      <c r="CV1729" s="284">
        <v>32.882874000000001</v>
      </c>
      <c r="CW1729" s="284">
        <v>98.302502000000004</v>
      </c>
      <c r="CX1729"/>
      <c r="CY1729"/>
      <c r="CZ1729"/>
      <c r="DA1729"/>
      <c r="DB1729" s="212"/>
      <c r="DC1729" s="48"/>
      <c r="DD1729" s="48"/>
      <c r="DE1729" s="48"/>
      <c r="DF1729" s="48"/>
      <c r="DG1729" s="48"/>
      <c r="DH1729" s="48"/>
      <c r="DI1729" s="48"/>
      <c r="DJ1729" s="48"/>
      <c r="DK1729" s="48"/>
      <c r="DL1729" s="48"/>
    </row>
    <row r="1730" spans="1:116" ht="14.4">
      <c r="A1730" t="s">
        <v>3606</v>
      </c>
      <c r="B1730" s="188" t="s">
        <v>3722</v>
      </c>
      <c r="C1730" s="151" t="str">
        <f t="shared" si="405"/>
        <v>B.080.01.304</v>
      </c>
      <c r="D1730" s="54" t="s">
        <v>3594</v>
      </c>
      <c r="E1730" s="150" t="s">
        <v>2360</v>
      </c>
      <c r="F1730" s="153" t="str">
        <f t="shared" si="406"/>
        <v>4.5 MW wind turbine, tower 98 meter</v>
      </c>
      <c r="G1730" s="154">
        <f t="shared" si="408"/>
        <v>405591.39333333337</v>
      </c>
      <c r="H1730"/>
      <c r="I1730"/>
      <c r="J1730" s="227">
        <f t="shared" si="409"/>
        <v>93796.260923569702</v>
      </c>
      <c r="K1730"/>
      <c r="L1730" s="280">
        <f t="shared" si="410"/>
        <v>5082.0627600799999</v>
      </c>
      <c r="M1730" s="280">
        <f t="shared" si="411"/>
        <v>16215.251268085</v>
      </c>
      <c r="N1730" s="281">
        <f t="shared" si="412"/>
        <v>11660.2378954047</v>
      </c>
      <c r="O1730" s="280">
        <v>60838.709000000003</v>
      </c>
      <c r="P1730" s="219">
        <v>12184.294</v>
      </c>
      <c r="Q1730" s="219">
        <v>4028.2269999999999</v>
      </c>
      <c r="R1730" s="219">
        <v>5069.6072000000004</v>
      </c>
      <c r="S1730" s="286">
        <v>9.5515021999999998</v>
      </c>
      <c r="T1730" s="286">
        <v>0.20557528</v>
      </c>
      <c r="U1730" s="286">
        <v>2.6984826000000002</v>
      </c>
      <c r="V1730" s="286">
        <v>1.3393936</v>
      </c>
      <c r="W1730" s="286">
        <v>11465.567999999999</v>
      </c>
      <c r="X1730" s="219">
        <v>1.3320036</v>
      </c>
      <c r="Y1730" s="219">
        <v>194.6575</v>
      </c>
      <c r="Z1730" s="286">
        <v>5.8870884999999998E-2</v>
      </c>
      <c r="AA1730" s="219">
        <v>1.1333955E-2</v>
      </c>
      <c r="AB1730" s="219">
        <v>1.0614496999999999E-3</v>
      </c>
      <c r="AC1730"/>
      <c r="AD1730" s="227">
        <f t="shared" si="413"/>
        <v>60838.709000000003</v>
      </c>
      <c r="AE1730" s="227">
        <f t="shared" si="414"/>
        <v>21295.92315368</v>
      </c>
      <c r="AF1730" s="227">
        <f t="shared" si="415"/>
        <v>16213.871727555001</v>
      </c>
      <c r="AG1730" s="227">
        <f t="shared" si="416"/>
        <v>16215.251268084998</v>
      </c>
      <c r="AH1730" s="227">
        <f t="shared" si="417"/>
        <v>11660.226561449699</v>
      </c>
      <c r="AI1730"/>
      <c r="AJ1730">
        <v>4401050.3</v>
      </c>
      <c r="AK1730" s="155">
        <v>4275456.7</v>
      </c>
      <c r="AL1730" s="155">
        <v>23146.593000000001</v>
      </c>
      <c r="AM1730" s="155">
        <v>0</v>
      </c>
      <c r="AN1730" s="155">
        <v>121.76458</v>
      </c>
      <c r="AO1730" s="155">
        <v>7866.3813</v>
      </c>
      <c r="AP1730" s="155">
        <v>94458.899000000005</v>
      </c>
      <c r="AQ1730"/>
      <c r="AR1730" s="156">
        <v>8751.4339999999993</v>
      </c>
      <c r="AS1730" s="156">
        <v>8086.5043999999998</v>
      </c>
      <c r="AT1730" s="156">
        <v>350.04897</v>
      </c>
      <c r="AU1730" s="156">
        <v>314.88062000000002</v>
      </c>
      <c r="AV1730" s="282">
        <f t="shared" si="418"/>
        <v>0.48480242919039002</v>
      </c>
      <c r="AW1730" s="282">
        <f t="shared" si="419"/>
        <v>1.2945598026952853E-3</v>
      </c>
      <c r="AX1730" s="282">
        <f t="shared" si="420"/>
        <v>44100.927599999995</v>
      </c>
      <c r="AY1730" s="157">
        <v>0.37641224000000001</v>
      </c>
      <c r="AZ1730" s="157">
        <v>1.1357273999999999E-3</v>
      </c>
      <c r="BA1730" s="157">
        <v>3.1029657999999997E-8</v>
      </c>
      <c r="BB1730" s="157">
        <v>1.6501219E-7</v>
      </c>
      <c r="BC1730" s="157">
        <v>0</v>
      </c>
      <c r="BD1730" s="157">
        <v>1.4689666E-4</v>
      </c>
      <c r="BE1730" s="157">
        <v>0.10813521</v>
      </c>
      <c r="BF1730" s="157">
        <v>3.2910773999999999E-5</v>
      </c>
      <c r="BG1730" s="157">
        <v>1.2578293999999999E-4</v>
      </c>
      <c r="BH1730" s="157">
        <v>3.7469689999999996E-9</v>
      </c>
      <c r="BI1730" s="157">
        <v>1.0171216E-7</v>
      </c>
      <c r="BJ1730" s="157">
        <v>1.8053952999999999E-9</v>
      </c>
      <c r="BK1730" s="157">
        <v>3.2014380000000001E-10</v>
      </c>
      <c r="BL1730" s="157">
        <v>7.4369158999999997E-11</v>
      </c>
      <c r="BM1730" s="157">
        <v>9.8670082000000007E-6</v>
      </c>
      <c r="BN1730" s="157">
        <v>9.8050510000000007E-5</v>
      </c>
      <c r="BO1730" s="157">
        <v>2.6282660999999999E-17</v>
      </c>
      <c r="BP1730" s="157">
        <v>1614.7976000000001</v>
      </c>
      <c r="BQ1730" s="157">
        <v>42486.13</v>
      </c>
      <c r="BR1730" s="157">
        <v>0</v>
      </c>
      <c r="BS1730" s="157">
        <v>0</v>
      </c>
      <c r="BT1730" s="157">
        <v>0</v>
      </c>
      <c r="BU1730"/>
      <c r="BV1730" s="155">
        <v>19.350975999999999</v>
      </c>
      <c r="BW1730" s="155">
        <v>0.86948797</v>
      </c>
      <c r="BX1730" s="155">
        <v>11.308964</v>
      </c>
      <c r="BY1730" s="155">
        <v>2.0523319E-3</v>
      </c>
      <c r="BZ1730" s="155">
        <v>0.72036613999999999</v>
      </c>
      <c r="CA1730" s="155">
        <v>4.5654882000000004E-3</v>
      </c>
      <c r="CB1730" s="155">
        <v>3.0849451000000003E-5</v>
      </c>
      <c r="CC1730" s="155">
        <v>6.8739400000000003E-3</v>
      </c>
      <c r="CD1730" s="155">
        <v>3.0150001999999998E-4</v>
      </c>
      <c r="CE1730" s="155">
        <v>7.5963921999999996E-3</v>
      </c>
      <c r="CF1730" s="155">
        <v>0</v>
      </c>
      <c r="CG1730" s="155">
        <v>5.8120752E-14</v>
      </c>
      <c r="CH1730" s="155">
        <v>4.7589045000000004E-10</v>
      </c>
      <c r="CI1730" s="155">
        <v>1.0251121000000001</v>
      </c>
      <c r="CJ1730" s="155">
        <v>5.2409905999999999</v>
      </c>
      <c r="CK1730" s="155">
        <v>0.16463422</v>
      </c>
      <c r="CL1730" s="155">
        <v>0</v>
      </c>
      <c r="CM1730"/>
      <c r="CN1730" s="284">
        <v>4.0280016999999998E-10</v>
      </c>
      <c r="CO1730" s="284">
        <v>405573.09</v>
      </c>
      <c r="CP1730" s="285">
        <v>1036.6839</v>
      </c>
      <c r="CQ1730" s="284">
        <v>595.92863</v>
      </c>
      <c r="CR1730" s="284">
        <v>1.6591364E-6</v>
      </c>
      <c r="CS1730" s="284">
        <v>1.0094651E-4</v>
      </c>
      <c r="CT1730" s="284">
        <v>36.353986999999996</v>
      </c>
      <c r="CU1730" s="284">
        <v>148.03939</v>
      </c>
      <c r="CV1730" s="284">
        <v>2.5052807000000002E-3</v>
      </c>
      <c r="CW1730" s="284">
        <v>36.341723000000002</v>
      </c>
      <c r="CX1730"/>
      <c r="CY1730"/>
      <c r="CZ1730"/>
      <c r="DA1730"/>
      <c r="DB1730" s="212"/>
      <c r="DC1730" s="48"/>
      <c r="DD1730" s="48"/>
      <c r="DE1730" s="48"/>
      <c r="DF1730" s="48"/>
      <c r="DG1730" s="48"/>
      <c r="DH1730" s="48"/>
      <c r="DI1730" s="48"/>
      <c r="DJ1730" s="48"/>
      <c r="DK1730" s="48"/>
      <c r="DL1730" s="48"/>
    </row>
    <row r="1731" spans="1:116" ht="14.4">
      <c r="A1731" t="s">
        <v>3607</v>
      </c>
      <c r="B1731" s="188" t="s">
        <v>3722</v>
      </c>
      <c r="C1731" s="151" t="str">
        <f t="shared" si="405"/>
        <v>B.080.01.401</v>
      </c>
      <c r="D1731" s="54" t="s">
        <v>3594</v>
      </c>
      <c r="E1731" s="150" t="s">
        <v>2360</v>
      </c>
      <c r="F1731" s="153" t="str">
        <f t="shared" si="406"/>
        <v>6.2 MW full wind turbine (onshore)</v>
      </c>
      <c r="G1731" s="154">
        <f t="shared" si="408"/>
        <v>2351505.6666666665</v>
      </c>
      <c r="H1731"/>
      <c r="I1731"/>
      <c r="J1731" s="227">
        <f t="shared" si="409"/>
        <v>673655.65602891834</v>
      </c>
      <c r="K1731"/>
      <c r="L1731" s="280">
        <f t="shared" si="410"/>
        <v>34426.303399999997</v>
      </c>
      <c r="M1731" s="280">
        <f t="shared" si="411"/>
        <v>141225.87573519998</v>
      </c>
      <c r="N1731" s="281">
        <f t="shared" si="412"/>
        <v>145277.62689371841</v>
      </c>
      <c r="O1731" s="280">
        <v>352725.85</v>
      </c>
      <c r="P1731" s="219">
        <v>83095.786999999997</v>
      </c>
      <c r="Q1731" s="219">
        <v>25001.896000000001</v>
      </c>
      <c r="R1731" s="219">
        <v>28439.763999999999</v>
      </c>
      <c r="S1731" s="286">
        <v>3122.0430999999999</v>
      </c>
      <c r="T1731" s="286">
        <v>1199.9567999999999</v>
      </c>
      <c r="U1731" s="286">
        <v>1664.5395000000001</v>
      </c>
      <c r="V1731" s="286">
        <v>2189.6035999999999</v>
      </c>
      <c r="W1731" s="286">
        <v>140123.75</v>
      </c>
      <c r="X1731" s="219">
        <v>30930.746999999999</v>
      </c>
      <c r="Y1731" s="219">
        <v>3927.9288999999999</v>
      </c>
      <c r="Z1731" s="286">
        <v>7.8421352000000004</v>
      </c>
      <c r="AA1731" s="219">
        <v>1225.9445000000001</v>
      </c>
      <c r="AB1731" s="219">
        <v>3.4937184E-3</v>
      </c>
      <c r="AC1731"/>
      <c r="AD1731" s="227">
        <f t="shared" si="413"/>
        <v>352725.85</v>
      </c>
      <c r="AE1731" s="227">
        <f t="shared" si="414"/>
        <v>144713.59</v>
      </c>
      <c r="AF1731" s="227">
        <f t="shared" si="415"/>
        <v>111513.23109999999</v>
      </c>
      <c r="AG1731" s="227">
        <f t="shared" si="416"/>
        <v>141225.87573520001</v>
      </c>
      <c r="AH1731" s="227">
        <f t="shared" si="417"/>
        <v>144051.68239371839</v>
      </c>
      <c r="AI1731"/>
      <c r="AJ1731">
        <v>23665112</v>
      </c>
      <c r="AK1731" s="155">
        <v>22805470</v>
      </c>
      <c r="AL1731" s="155">
        <v>327980</v>
      </c>
      <c r="AM1731" s="155">
        <v>0</v>
      </c>
      <c r="AN1731" s="155">
        <v>60174.355000000003</v>
      </c>
      <c r="AO1731" s="155">
        <v>95386.366999999998</v>
      </c>
      <c r="AP1731" s="155">
        <v>376100.8</v>
      </c>
      <c r="AQ1731"/>
      <c r="AR1731" s="156">
        <v>61280.875</v>
      </c>
      <c r="AS1731" s="156">
        <v>57490.654000000002</v>
      </c>
      <c r="AT1731" s="156">
        <v>2239.288</v>
      </c>
      <c r="AU1731" s="156">
        <v>1550.9335000000001</v>
      </c>
      <c r="AV1731" s="282">
        <f t="shared" si="418"/>
        <v>3.4466818480384003</v>
      </c>
      <c r="AW1731" s="282">
        <f t="shared" si="419"/>
        <v>8.2813906508617009E-3</v>
      </c>
      <c r="AX1731" s="282">
        <f t="shared" si="420"/>
        <v>217217.5863</v>
      </c>
      <c r="AY1731" s="157">
        <v>2.1927465000000002</v>
      </c>
      <c r="AZ1731" s="157">
        <v>6.6158943999999999E-3</v>
      </c>
      <c r="BA1731" s="157">
        <v>1.8081677999999999E-7</v>
      </c>
      <c r="BB1731" s="157">
        <v>8.4268384000000007E-6</v>
      </c>
      <c r="BC1731" s="157">
        <v>0</v>
      </c>
      <c r="BD1731" s="157">
        <v>1.3014852000000001E-3</v>
      </c>
      <c r="BE1731" s="157">
        <v>1.1862459000000001</v>
      </c>
      <c r="BF1731" s="157">
        <v>2.4232170000000001E-4</v>
      </c>
      <c r="BG1731" s="157">
        <v>1.3387121E-3</v>
      </c>
      <c r="BH1731" s="157">
        <v>8.0286650000000002E-5</v>
      </c>
      <c r="BI1731" s="157">
        <v>2.9823737999999997E-7</v>
      </c>
      <c r="BJ1731" s="157">
        <v>3.3659650000000001E-6</v>
      </c>
      <c r="BK1731" s="157">
        <v>2.6007386E-7</v>
      </c>
      <c r="BL1731" s="157">
        <v>6.7773718000000005E-8</v>
      </c>
      <c r="BM1731" s="157">
        <v>5.1602465E-2</v>
      </c>
      <c r="BN1731" s="157">
        <v>1.4777070999999999E-2</v>
      </c>
      <c r="BO1731" s="157">
        <v>2.9341237000000001E-9</v>
      </c>
      <c r="BP1731" s="157">
        <v>8101.3662999999997</v>
      </c>
      <c r="BQ1731" s="157">
        <v>209116.22</v>
      </c>
      <c r="BR1731" s="157">
        <v>0</v>
      </c>
      <c r="BS1731" s="157">
        <v>0</v>
      </c>
      <c r="BT1731" s="157">
        <v>0</v>
      </c>
      <c r="BU1731"/>
      <c r="BV1731" s="155">
        <v>148.72172</v>
      </c>
      <c r="BW1731" s="155">
        <v>9.4548146000000006</v>
      </c>
      <c r="BX1731" s="155">
        <v>65.566218000000006</v>
      </c>
      <c r="BY1731" s="155">
        <v>0.26781758999999999</v>
      </c>
      <c r="BZ1731" s="155">
        <v>9.9089343000000003</v>
      </c>
      <c r="CA1731" s="155">
        <v>0.41576215999999999</v>
      </c>
      <c r="CB1731" s="155">
        <v>2.0838114000000001</v>
      </c>
      <c r="CC1731" s="155">
        <v>0.71825622</v>
      </c>
      <c r="CD1731" s="155">
        <v>1.5000412000000001</v>
      </c>
      <c r="CE1731" s="155">
        <v>1.1712049</v>
      </c>
      <c r="CF1731" s="155">
        <v>0</v>
      </c>
      <c r="CG1731" s="155">
        <v>6.4884402999999997E-6</v>
      </c>
      <c r="CH1731" s="155">
        <v>1.1658249E-4</v>
      </c>
      <c r="CI1731" s="155">
        <v>6.0054121</v>
      </c>
      <c r="CJ1731" s="155">
        <v>28.051359000000001</v>
      </c>
      <c r="CK1731" s="155">
        <v>23.577970000000001</v>
      </c>
      <c r="CL1731" s="155">
        <v>0</v>
      </c>
      <c r="CM1731"/>
      <c r="CN1731" s="284">
        <v>9.8677008999999995E-5</v>
      </c>
      <c r="CO1731" s="284">
        <v>2323152.6</v>
      </c>
      <c r="CP1731" s="285">
        <v>15464.862999999999</v>
      </c>
      <c r="CQ1731" s="284">
        <v>6548.0672999999997</v>
      </c>
      <c r="CR1731" s="284">
        <v>2.2157546E-2</v>
      </c>
      <c r="CS1731" s="284">
        <v>5.9414307999999999E-2</v>
      </c>
      <c r="CT1731" s="284">
        <v>440.42131000000001</v>
      </c>
      <c r="CU1731" s="284">
        <v>276891.67</v>
      </c>
      <c r="CV1731" s="284">
        <v>53.558517000000002</v>
      </c>
      <c r="CW1731" s="284">
        <v>266.20206999999999</v>
      </c>
      <c r="CX1731"/>
      <c r="CY1731"/>
      <c r="CZ1731"/>
      <c r="DA1731"/>
      <c r="DB1731" s="212"/>
      <c r="DC1731" s="48"/>
      <c r="DD1731" s="48"/>
      <c r="DE1731" s="48"/>
      <c r="DF1731" s="48"/>
      <c r="DG1731" s="48"/>
      <c r="DH1731" s="48"/>
      <c r="DI1731" s="48"/>
      <c r="DJ1731" s="48"/>
      <c r="DK1731" s="48"/>
      <c r="DL1731" s="48"/>
    </row>
    <row r="1732" spans="1:116" ht="14.4">
      <c r="A1732" t="s">
        <v>3608</v>
      </c>
      <c r="B1732" s="188" t="s">
        <v>3722</v>
      </c>
      <c r="C1732" s="151" t="str">
        <f t="shared" si="405"/>
        <v>B.080.01.402</v>
      </c>
      <c r="D1732" s="54" t="s">
        <v>3594</v>
      </c>
      <c r="E1732" s="150" t="s">
        <v>2360</v>
      </c>
      <c r="F1732" s="153" t="str">
        <f t="shared" si="406"/>
        <v>6.2 MW wind turbine, foundation</v>
      </c>
      <c r="G1732" s="154">
        <f t="shared" si="408"/>
        <v>540764.39333333331</v>
      </c>
      <c r="H1732"/>
      <c r="I1732"/>
      <c r="J1732" s="227">
        <f t="shared" si="409"/>
        <v>124596.65901686614</v>
      </c>
      <c r="K1732"/>
      <c r="L1732" s="280">
        <f t="shared" si="410"/>
        <v>8365.6135400000003</v>
      </c>
      <c r="M1732" s="280">
        <f t="shared" si="411"/>
        <v>22248.490812399996</v>
      </c>
      <c r="N1732" s="281">
        <f t="shared" si="412"/>
        <v>12867.895664466136</v>
      </c>
      <c r="O1732" s="280">
        <v>81114.659</v>
      </c>
      <c r="P1732" s="219">
        <v>14027.648999999999</v>
      </c>
      <c r="Q1732" s="219">
        <v>7103.0361000000003</v>
      </c>
      <c r="R1732" s="219">
        <v>7235.7906999999996</v>
      </c>
      <c r="S1732" s="286">
        <v>779.45699000000002</v>
      </c>
      <c r="T1732" s="286">
        <v>25.5002</v>
      </c>
      <c r="U1732" s="286">
        <v>324.86565000000002</v>
      </c>
      <c r="V1732" s="286">
        <v>1035.1327000000001</v>
      </c>
      <c r="W1732" s="286">
        <v>11818.834000000001</v>
      </c>
      <c r="X1732" s="219">
        <v>77.869724000000005</v>
      </c>
      <c r="Y1732" s="219">
        <v>1018.0676</v>
      </c>
      <c r="Z1732" s="286">
        <v>4.8032883999999996</v>
      </c>
      <c r="AA1732" s="219">
        <v>30.994064000000002</v>
      </c>
      <c r="AB1732" s="219">
        <v>4.6613512999999998E-7</v>
      </c>
      <c r="AC1732"/>
      <c r="AD1732" s="227">
        <f t="shared" si="413"/>
        <v>81114.659</v>
      </c>
      <c r="AE1732" s="227">
        <f t="shared" si="414"/>
        <v>30531.431339999996</v>
      </c>
      <c r="AF1732" s="227">
        <f t="shared" si="415"/>
        <v>22196.811863999996</v>
      </c>
      <c r="AG1732" s="227">
        <f t="shared" si="416"/>
        <v>22248.490812400003</v>
      </c>
      <c r="AH1732" s="227">
        <f t="shared" si="417"/>
        <v>12836.901600466135</v>
      </c>
      <c r="AI1732"/>
      <c r="AJ1732">
        <v>3899486.8</v>
      </c>
      <c r="AK1732" s="155">
        <v>3823727.4</v>
      </c>
      <c r="AL1732" s="155">
        <v>23249.100999999999</v>
      </c>
      <c r="AM1732" s="155">
        <v>0</v>
      </c>
      <c r="AN1732" s="155">
        <v>2104.1334000000002</v>
      </c>
      <c r="AO1732" s="155">
        <v>16195.755999999999</v>
      </c>
      <c r="AP1732" s="155">
        <v>34210.377999999997</v>
      </c>
      <c r="AQ1732"/>
      <c r="AR1732" s="156">
        <v>12742.075999999999</v>
      </c>
      <c r="AS1732" s="156">
        <v>11984.707</v>
      </c>
      <c r="AT1732" s="156">
        <v>486.63243999999997</v>
      </c>
      <c r="AU1732" s="156">
        <v>270.73746</v>
      </c>
      <c r="AV1732" s="282">
        <f t="shared" si="418"/>
        <v>0.71850759072494996</v>
      </c>
      <c r="AW1732" s="282">
        <f t="shared" si="419"/>
        <v>1.7996762006659412E-3</v>
      </c>
      <c r="AX1732" s="282">
        <f t="shared" si="420"/>
        <v>37918.412199999999</v>
      </c>
      <c r="AY1732" s="157">
        <v>0.50195371</v>
      </c>
      <c r="AZ1732" s="157">
        <v>1.5145203E-3</v>
      </c>
      <c r="BA1732" s="157">
        <v>4.1378653999999998E-8</v>
      </c>
      <c r="BB1732" s="157">
        <v>1.4464495000000001E-7</v>
      </c>
      <c r="BC1732" s="157">
        <v>0</v>
      </c>
      <c r="BD1732" s="157">
        <v>2.2489902E-4</v>
      </c>
      <c r="BE1732" s="157">
        <v>0.21156506</v>
      </c>
      <c r="BF1732" s="157">
        <v>4.8389330999999999E-5</v>
      </c>
      <c r="BG1732" s="157">
        <v>2.3311571999999999E-4</v>
      </c>
      <c r="BH1732" s="157">
        <v>3.2354158000000001E-6</v>
      </c>
      <c r="BI1732" s="157">
        <v>5.0826916000000002E-8</v>
      </c>
      <c r="BJ1732" s="157">
        <v>3.0148894999999998E-7</v>
      </c>
      <c r="BK1732" s="157">
        <v>1.7314422000000001E-8</v>
      </c>
      <c r="BL1732" s="157">
        <v>4.4115773000000002E-9</v>
      </c>
      <c r="BM1732" s="157">
        <v>3.8649075000000001E-3</v>
      </c>
      <c r="BN1732" s="157">
        <v>8.9886955999999999E-4</v>
      </c>
      <c r="BO1732" s="157">
        <v>1.3346641000000001E-11</v>
      </c>
      <c r="BP1732" s="157">
        <v>1236.1222</v>
      </c>
      <c r="BQ1732" s="157">
        <v>36682.29</v>
      </c>
      <c r="BR1732" s="157">
        <v>0</v>
      </c>
      <c r="BS1732" s="157">
        <v>0</v>
      </c>
      <c r="BT1732" s="157">
        <v>0</v>
      </c>
      <c r="BU1732"/>
      <c r="BV1732" s="155">
        <v>25.784763999999999</v>
      </c>
      <c r="BW1732" s="155">
        <v>1.6182650000000001</v>
      </c>
      <c r="BX1732" s="155">
        <v>15.077946000000001</v>
      </c>
      <c r="BY1732" s="155">
        <v>0.12433188000000001</v>
      </c>
      <c r="BZ1732" s="155">
        <v>1.9619256</v>
      </c>
      <c r="CA1732" s="155">
        <v>2.1843626000000001E-2</v>
      </c>
      <c r="CB1732" s="155">
        <v>8.4149901999999999E-2</v>
      </c>
      <c r="CC1732" s="155">
        <v>3.3112962000000003E-2</v>
      </c>
      <c r="CD1732" s="155">
        <v>5.0248434000000002E-2</v>
      </c>
      <c r="CE1732" s="155">
        <v>0.25704023999999998</v>
      </c>
      <c r="CF1732" s="155">
        <v>0</v>
      </c>
      <c r="CG1732" s="155">
        <v>2.9514394999999999E-8</v>
      </c>
      <c r="CH1732" s="155">
        <v>5.4125514000000002E-7</v>
      </c>
      <c r="CI1732" s="155">
        <v>1.4862226000000001</v>
      </c>
      <c r="CJ1732" s="155">
        <v>4.6890710000000002</v>
      </c>
      <c r="CK1732" s="155">
        <v>0.38060631</v>
      </c>
      <c r="CL1732" s="155">
        <v>0</v>
      </c>
      <c r="CM1732"/>
      <c r="CN1732" s="284">
        <v>4.5812573000000001E-7</v>
      </c>
      <c r="CO1732" s="284">
        <v>540661.61</v>
      </c>
      <c r="CP1732" s="285">
        <v>1223.0725</v>
      </c>
      <c r="CQ1732" s="284">
        <v>1112.1967999999999</v>
      </c>
      <c r="CR1732" s="284">
        <v>1.7263681000000001E-3</v>
      </c>
      <c r="CS1732" s="284">
        <v>1.0636479000000001E-2</v>
      </c>
      <c r="CT1732" s="284">
        <v>84.623118000000005</v>
      </c>
      <c r="CU1732" s="284">
        <v>22908.951000000001</v>
      </c>
      <c r="CV1732" s="284">
        <v>2.1488621000000001</v>
      </c>
      <c r="CW1732" s="284">
        <v>25.036912999999998</v>
      </c>
      <c r="CX1732"/>
      <c r="CY1732"/>
      <c r="CZ1732"/>
      <c r="DA1732"/>
      <c r="DB1732" s="212"/>
      <c r="DC1732" s="48"/>
      <c r="DD1732" s="48"/>
      <c r="DE1732" s="48"/>
      <c r="DF1732" s="48"/>
      <c r="DG1732" s="48"/>
      <c r="DH1732" s="48"/>
      <c r="DI1732" s="48"/>
      <c r="DJ1732" s="48"/>
      <c r="DK1732" s="48"/>
      <c r="DL1732" s="48"/>
    </row>
    <row r="1733" spans="1:116" ht="14.4">
      <c r="A1733" t="s">
        <v>3609</v>
      </c>
      <c r="B1733" s="188" t="s">
        <v>3722</v>
      </c>
      <c r="C1733" s="151" t="str">
        <f t="shared" si="405"/>
        <v>B.080.01.403</v>
      </c>
      <c r="D1733" s="54" t="s">
        <v>3594</v>
      </c>
      <c r="E1733" s="150" t="s">
        <v>2360</v>
      </c>
      <c r="F1733" s="153" t="str">
        <f t="shared" si="406"/>
        <v>6.2 MW wind turbine, moving parts  diameter 162 m</v>
      </c>
      <c r="G1733" s="154">
        <f t="shared" si="408"/>
        <v>1023071.6666666667</v>
      </c>
      <c r="H1733"/>
      <c r="I1733"/>
      <c r="J1733" s="227">
        <f t="shared" si="409"/>
        <v>365971.75969406689</v>
      </c>
      <c r="K1733"/>
      <c r="L1733" s="280">
        <f t="shared" si="410"/>
        <v>16207.9877</v>
      </c>
      <c r="M1733" s="280">
        <f t="shared" si="411"/>
        <v>87220.841260799993</v>
      </c>
      <c r="N1733" s="281">
        <f t="shared" si="412"/>
        <v>109082.1807332669</v>
      </c>
      <c r="O1733" s="280">
        <v>153460.75</v>
      </c>
      <c r="P1733" s="219">
        <v>45133.319000000003</v>
      </c>
      <c r="Q1733" s="219">
        <v>10090.334999999999</v>
      </c>
      <c r="R1733" s="219">
        <v>11381.739</v>
      </c>
      <c r="S1733" s="286">
        <v>2320.6682000000001</v>
      </c>
      <c r="T1733" s="286">
        <v>1173.0017</v>
      </c>
      <c r="U1733" s="286">
        <v>1332.5788</v>
      </c>
      <c r="V1733" s="286">
        <v>1144.1388999999999</v>
      </c>
      <c r="W1733" s="286">
        <v>105409.45</v>
      </c>
      <c r="X1733" s="219">
        <v>30850.134999999998</v>
      </c>
      <c r="Y1733" s="219">
        <v>2480.6138999999998</v>
      </c>
      <c r="Z1733" s="286">
        <v>2.9133608</v>
      </c>
      <c r="AA1733" s="219">
        <v>1192.1156000000001</v>
      </c>
      <c r="AB1733" s="219">
        <v>1.2332669000000001E-3</v>
      </c>
      <c r="AC1733"/>
      <c r="AD1733" s="227">
        <f t="shared" si="413"/>
        <v>153460.75</v>
      </c>
      <c r="AE1733" s="227">
        <f t="shared" si="414"/>
        <v>72575.780599999998</v>
      </c>
      <c r="AF1733" s="227">
        <f t="shared" si="415"/>
        <v>57559.908499999998</v>
      </c>
      <c r="AG1733" s="227">
        <f t="shared" si="416"/>
        <v>87220.841260799993</v>
      </c>
      <c r="AH1733" s="227">
        <f t="shared" si="417"/>
        <v>107890.06513326689</v>
      </c>
      <c r="AI1733"/>
      <c r="AJ1733">
        <v>11217938</v>
      </c>
      <c r="AK1733" s="155">
        <v>10702944</v>
      </c>
      <c r="AL1733" s="155">
        <v>253640.55</v>
      </c>
      <c r="AM1733" s="155">
        <v>0</v>
      </c>
      <c r="AN1733" s="155">
        <v>57817.421999999999</v>
      </c>
      <c r="AO1733" s="155">
        <v>62655.627</v>
      </c>
      <c r="AP1733" s="155">
        <v>140880.54</v>
      </c>
      <c r="AQ1733"/>
      <c r="AR1733" s="156">
        <v>31432.862000000001</v>
      </c>
      <c r="AS1733" s="156">
        <v>29691.157999999999</v>
      </c>
      <c r="AT1733" s="156">
        <v>1070.8012000000001</v>
      </c>
      <c r="AU1733" s="156">
        <v>670.90270999999996</v>
      </c>
      <c r="AV1733" s="282">
        <f t="shared" si="418"/>
        <v>1.7800454425559</v>
      </c>
      <c r="AW1733" s="282">
        <f t="shared" si="419"/>
        <v>3.9600634203659987E-3</v>
      </c>
      <c r="AX1733" s="282">
        <f t="shared" si="420"/>
        <v>93963.964699999997</v>
      </c>
      <c r="AY1733" s="157">
        <v>0.95978350000000001</v>
      </c>
      <c r="AZ1733" s="157">
        <v>2.8957407000000002E-3</v>
      </c>
      <c r="BA1733" s="157">
        <v>7.9177159000000003E-8</v>
      </c>
      <c r="BB1733" s="157">
        <v>7.9817059E-6</v>
      </c>
      <c r="BC1733" s="157">
        <v>0</v>
      </c>
      <c r="BD1733" s="157">
        <v>7.9048384999999999E-4</v>
      </c>
      <c r="BE1733" s="157">
        <v>0.75847993000000002</v>
      </c>
      <c r="BF1733" s="157">
        <v>1.2998090000000001E-4</v>
      </c>
      <c r="BG1733" s="157">
        <v>8.5411481999999998E-4</v>
      </c>
      <c r="BH1733" s="157">
        <v>7.6740721000000006E-5</v>
      </c>
      <c r="BI1733" s="157">
        <v>5.0882063000000002E-8</v>
      </c>
      <c r="BJ1733" s="157">
        <v>3.0493555999999999E-6</v>
      </c>
      <c r="BK1733" s="157">
        <v>2.4102233000000001E-7</v>
      </c>
      <c r="BL1733" s="157">
        <v>6.2921436999999995E-8</v>
      </c>
      <c r="BM1733" s="157">
        <v>4.7348233000000003E-2</v>
      </c>
      <c r="BN1733" s="157">
        <v>1.3635314000000001E-2</v>
      </c>
      <c r="BO1733" s="157">
        <v>2.9207770000000002E-9</v>
      </c>
      <c r="BP1733" s="157">
        <v>3714.1496999999999</v>
      </c>
      <c r="BQ1733" s="157">
        <v>90249.815000000002</v>
      </c>
      <c r="BR1733" s="157">
        <v>0</v>
      </c>
      <c r="BS1733" s="157">
        <v>0</v>
      </c>
      <c r="BT1733" s="157">
        <v>0</v>
      </c>
      <c r="BU1733"/>
      <c r="BV1733" s="155">
        <v>85.271197000000001</v>
      </c>
      <c r="BW1733" s="155">
        <v>6.0977145000000004</v>
      </c>
      <c r="BX1733" s="155">
        <v>28.525952</v>
      </c>
      <c r="BY1733" s="155">
        <v>0.13861249</v>
      </c>
      <c r="BZ1733" s="155">
        <v>6.5072637000000002</v>
      </c>
      <c r="CA1733" s="155">
        <v>0.38392778</v>
      </c>
      <c r="CB1733" s="155">
        <v>1.9917031999999999</v>
      </c>
      <c r="CC1733" s="155">
        <v>0.67008104000000002</v>
      </c>
      <c r="CD1733" s="155">
        <v>1.4477509</v>
      </c>
      <c r="CE1733" s="155">
        <v>0.89823443999999997</v>
      </c>
      <c r="CF1733" s="155">
        <v>0</v>
      </c>
      <c r="CG1733" s="155">
        <v>6.4589257999999997E-6</v>
      </c>
      <c r="CH1733" s="155">
        <v>1.1604026E-4</v>
      </c>
      <c r="CI1733" s="155">
        <v>2.5296457000000001</v>
      </c>
      <c r="CJ1733" s="155">
        <v>13.205939000000001</v>
      </c>
      <c r="CK1733" s="155">
        <v>22.874248999999999</v>
      </c>
      <c r="CL1733" s="155">
        <v>0</v>
      </c>
      <c r="CM1733"/>
      <c r="CN1733" s="284">
        <v>9.8218057999999999E-5</v>
      </c>
      <c r="CO1733" s="284">
        <v>994862.39</v>
      </c>
      <c r="CP1733" s="285">
        <v>12193.072</v>
      </c>
      <c r="CQ1733" s="284">
        <v>4243.9110000000001</v>
      </c>
      <c r="CR1733" s="284">
        <v>2.0269392000000001E-2</v>
      </c>
      <c r="CS1733" s="284">
        <v>4.8472614999999997E-2</v>
      </c>
      <c r="CT1733" s="284">
        <v>283.14255000000003</v>
      </c>
      <c r="CU1733" s="284">
        <v>251962.79</v>
      </c>
      <c r="CV1733" s="284">
        <v>51.203398999999997</v>
      </c>
      <c r="CW1733" s="284">
        <v>170.53312</v>
      </c>
      <c r="CX1733"/>
      <c r="CY1733"/>
      <c r="CZ1733"/>
      <c r="DA1733"/>
      <c r="DB1733" s="212"/>
      <c r="DC1733" s="48"/>
      <c r="DD1733" s="48"/>
      <c r="DE1733" s="48"/>
      <c r="DF1733" s="48"/>
      <c r="DG1733" s="48"/>
      <c r="DH1733" s="48"/>
      <c r="DI1733" s="48"/>
      <c r="DJ1733" s="48"/>
      <c r="DK1733" s="48"/>
      <c r="DL1733" s="48"/>
    </row>
    <row r="1734" spans="1:116" ht="14.4">
      <c r="A1734" t="s">
        <v>3610</v>
      </c>
      <c r="B1734" s="188" t="s">
        <v>3722</v>
      </c>
      <c r="C1734" s="151" t="str">
        <f t="shared" si="405"/>
        <v>B.080.01.404</v>
      </c>
      <c r="D1734" s="54" t="s">
        <v>3594</v>
      </c>
      <c r="E1734" s="150" t="s">
        <v>2360</v>
      </c>
      <c r="F1734" s="153" t="str">
        <f t="shared" si="406"/>
        <v>6.2 MW wind turbine, tower 149 meter</v>
      </c>
      <c r="G1734" s="154">
        <f t="shared" si="408"/>
        <v>787669.60000000009</v>
      </c>
      <c r="H1734"/>
      <c r="I1734"/>
      <c r="J1734" s="227">
        <f t="shared" si="409"/>
        <v>183087.24292369542</v>
      </c>
      <c r="K1734"/>
      <c r="L1734" s="280">
        <f t="shared" si="410"/>
        <v>9852.7024070000007</v>
      </c>
      <c r="M1734" s="280">
        <f t="shared" si="411"/>
        <v>31756.543929310003</v>
      </c>
      <c r="N1734" s="281">
        <f t="shared" si="412"/>
        <v>23327.556587385399</v>
      </c>
      <c r="O1734" s="280">
        <v>118150.44</v>
      </c>
      <c r="P1734" s="219">
        <v>23934.819</v>
      </c>
      <c r="Q1734" s="219">
        <v>7808.5249000000003</v>
      </c>
      <c r="R1734" s="219">
        <v>9822.2345000000005</v>
      </c>
      <c r="S1734" s="286">
        <v>21.917923999999999</v>
      </c>
      <c r="T1734" s="286">
        <v>1.4548847</v>
      </c>
      <c r="U1734" s="286">
        <v>7.0950983000000001</v>
      </c>
      <c r="V1734" s="286">
        <v>10.331993000000001</v>
      </c>
      <c r="W1734" s="286">
        <v>22895.472000000002</v>
      </c>
      <c r="X1734" s="219">
        <v>2.7425503</v>
      </c>
      <c r="Y1734" s="219">
        <v>429.24743000000001</v>
      </c>
      <c r="Z1734" s="286">
        <v>0.12548601000000001</v>
      </c>
      <c r="AA1734" s="219">
        <v>2.8348974</v>
      </c>
      <c r="AB1734" s="219">
        <v>2.2599854000000001E-3</v>
      </c>
      <c r="AC1734"/>
      <c r="AD1734" s="227">
        <f t="shared" si="413"/>
        <v>118150.44</v>
      </c>
      <c r="AE1734" s="227">
        <f t="shared" si="414"/>
        <v>41606.378299999997</v>
      </c>
      <c r="AF1734" s="227">
        <f t="shared" si="415"/>
        <v>31756.5107904</v>
      </c>
      <c r="AG1734" s="227">
        <f t="shared" si="416"/>
        <v>31756.543929310003</v>
      </c>
      <c r="AH1734" s="227">
        <f t="shared" si="417"/>
        <v>23324.721689985399</v>
      </c>
      <c r="AI1734"/>
      <c r="AJ1734">
        <v>8547686.5999999996</v>
      </c>
      <c r="AK1734" s="155">
        <v>8278798.5999999996</v>
      </c>
      <c r="AL1734" s="155">
        <v>51090.345999999998</v>
      </c>
      <c r="AM1734" s="155">
        <v>0</v>
      </c>
      <c r="AN1734" s="155">
        <v>252.79989</v>
      </c>
      <c r="AO1734" s="155">
        <v>16534.983</v>
      </c>
      <c r="AP1734" s="155">
        <v>201009.88</v>
      </c>
      <c r="AQ1734"/>
      <c r="AR1734" s="156">
        <v>17105.937000000002</v>
      </c>
      <c r="AS1734" s="156">
        <v>15814.789000000001</v>
      </c>
      <c r="AT1734" s="156">
        <v>681.85443999999995</v>
      </c>
      <c r="AU1734" s="156">
        <v>609.29336999999998</v>
      </c>
      <c r="AV1734" s="282">
        <f t="shared" si="418"/>
        <v>0.94812886523746009</v>
      </c>
      <c r="AW1734" s="282">
        <f t="shared" si="419"/>
        <v>2.5216510665597635E-3</v>
      </c>
      <c r="AX1734" s="282">
        <f t="shared" si="420"/>
        <v>85335.205500000011</v>
      </c>
      <c r="AY1734" s="157">
        <v>0.73100929000000003</v>
      </c>
      <c r="AZ1734" s="157">
        <v>2.2056333999999999E-3</v>
      </c>
      <c r="BA1734" s="157">
        <v>6.0260971E-8</v>
      </c>
      <c r="BB1734" s="157">
        <v>3.0048746000000001E-7</v>
      </c>
      <c r="BC1734" s="157">
        <v>0</v>
      </c>
      <c r="BD1734" s="157">
        <v>2.8610236999999998E-4</v>
      </c>
      <c r="BE1734" s="157">
        <v>0.21620096</v>
      </c>
      <c r="BF1734" s="157">
        <v>6.3951466000000006E-5</v>
      </c>
      <c r="BG1734" s="157">
        <v>2.514816E-4</v>
      </c>
      <c r="BH1734" s="157">
        <v>3.1051295999999998E-7</v>
      </c>
      <c r="BI1734" s="157">
        <v>1.9652839999999999E-7</v>
      </c>
      <c r="BJ1734" s="157">
        <v>1.5120427E-8</v>
      </c>
      <c r="BK1734" s="157">
        <v>1.7370980999999999E-9</v>
      </c>
      <c r="BL1734" s="157">
        <v>4.4070360999999999E-10</v>
      </c>
      <c r="BM1734" s="157">
        <v>3.8932506999999998E-4</v>
      </c>
      <c r="BN1734" s="157">
        <v>2.4288730999999999E-4</v>
      </c>
      <c r="BO1734" s="157">
        <v>5.3806564000000001E-17</v>
      </c>
      <c r="BP1734" s="157">
        <v>3151.0945000000002</v>
      </c>
      <c r="BQ1734" s="157">
        <v>82184.111000000004</v>
      </c>
      <c r="BR1734" s="157">
        <v>0</v>
      </c>
      <c r="BS1734" s="157">
        <v>0</v>
      </c>
      <c r="BT1734" s="157">
        <v>0</v>
      </c>
      <c r="BU1734"/>
      <c r="BV1734" s="155">
        <v>37.665762000000001</v>
      </c>
      <c r="BW1734" s="155">
        <v>1.7388351</v>
      </c>
      <c r="BX1734" s="155">
        <v>21.962319000000001</v>
      </c>
      <c r="BY1734" s="155">
        <v>4.8732150000000002E-3</v>
      </c>
      <c r="BZ1734" s="155">
        <v>1.4397449</v>
      </c>
      <c r="CA1734" s="155">
        <v>9.9907477000000001E-3</v>
      </c>
      <c r="CB1734" s="155">
        <v>7.9583654000000004E-3</v>
      </c>
      <c r="CC1734" s="155">
        <v>1.5062215E-2</v>
      </c>
      <c r="CD1734" s="155">
        <v>2.0419114000000001E-3</v>
      </c>
      <c r="CE1734" s="155">
        <v>1.5930231E-2</v>
      </c>
      <c r="CF1734" s="155">
        <v>0</v>
      </c>
      <c r="CG1734" s="155">
        <v>1.1898634999999999E-13</v>
      </c>
      <c r="CH1734" s="155">
        <v>9.7425562000000004E-10</v>
      </c>
      <c r="CI1734" s="155">
        <v>1.9895438000000001</v>
      </c>
      <c r="CJ1734" s="155">
        <v>10.156349000000001</v>
      </c>
      <c r="CK1734" s="155">
        <v>0.32311419000000002</v>
      </c>
      <c r="CL1734" s="155">
        <v>0</v>
      </c>
      <c r="CM1734"/>
      <c r="CN1734" s="284">
        <v>8.2462324999999999E-10</v>
      </c>
      <c r="CO1734" s="284">
        <v>787628.59</v>
      </c>
      <c r="CP1734" s="285">
        <v>2048.7181</v>
      </c>
      <c r="CQ1734" s="284">
        <v>1191.9594</v>
      </c>
      <c r="CR1734" s="284">
        <v>1.6178574000000001E-4</v>
      </c>
      <c r="CS1734" s="284">
        <v>3.0521391999999999E-4</v>
      </c>
      <c r="CT1734" s="284">
        <v>72.655649999999994</v>
      </c>
      <c r="CU1734" s="284">
        <v>2019.9303</v>
      </c>
      <c r="CV1734" s="284">
        <v>0.20625609</v>
      </c>
      <c r="CW1734" s="284">
        <v>70.632035999999999</v>
      </c>
      <c r="CX1734"/>
      <c r="CY1734"/>
      <c r="CZ1734"/>
      <c r="DA1734"/>
      <c r="DB1734" s="212"/>
      <c r="DC1734" s="48"/>
      <c r="DD1734" s="48"/>
      <c r="DE1734" s="48"/>
      <c r="DF1734" s="48"/>
      <c r="DG1734" s="48"/>
      <c r="DH1734" s="48"/>
      <c r="DI1734" s="48"/>
      <c r="DJ1734" s="48"/>
      <c r="DK1734" s="48"/>
      <c r="DL1734" s="48"/>
    </row>
    <row r="1735" spans="1:116" ht="14.4">
      <c r="A1735" t="s">
        <v>3611</v>
      </c>
      <c r="B1735" s="188" t="s">
        <v>3722</v>
      </c>
      <c r="C1735" s="151" t="str">
        <f t="shared" si="405"/>
        <v>B.080.01.601</v>
      </c>
      <c r="D1735" s="54" t="s">
        <v>3594</v>
      </c>
      <c r="E1735" s="150" t="s">
        <v>2360</v>
      </c>
      <c r="F1735" s="153" t="str">
        <f t="shared" si="406"/>
        <v>5 MW full wind turbine (offshore)</v>
      </c>
      <c r="G1735" s="154">
        <f t="shared" si="408"/>
        <v>3375974.8666666667</v>
      </c>
      <c r="H1735"/>
      <c r="I1735"/>
      <c r="J1735" s="227">
        <f t="shared" si="409"/>
        <v>1291272.6315021703</v>
      </c>
      <c r="K1735"/>
      <c r="L1735" s="280">
        <f t="shared" si="410"/>
        <v>68237.934600000008</v>
      </c>
      <c r="M1735" s="280">
        <f t="shared" si="411"/>
        <v>171030.21370250001</v>
      </c>
      <c r="N1735" s="281">
        <f t="shared" si="412"/>
        <v>545608.25319967035</v>
      </c>
      <c r="O1735" s="280">
        <v>506396.23</v>
      </c>
      <c r="P1735" s="219">
        <v>119608.16</v>
      </c>
      <c r="Q1735" s="219">
        <v>32415.877</v>
      </c>
      <c r="R1735" s="219">
        <v>36662.491999999998</v>
      </c>
      <c r="S1735" s="286">
        <v>12730.938</v>
      </c>
      <c r="T1735" s="286">
        <v>8433.8755999999994</v>
      </c>
      <c r="U1735" s="286">
        <v>10410.629000000001</v>
      </c>
      <c r="V1735" s="286">
        <v>1323.6025</v>
      </c>
      <c r="W1735" s="286">
        <v>472604.5</v>
      </c>
      <c r="X1735" s="219">
        <v>17673.067999999999</v>
      </c>
      <c r="Y1735" s="219">
        <v>71442.899000000005</v>
      </c>
      <c r="Z1735" s="286">
        <v>9.5062025000000006</v>
      </c>
      <c r="AA1735" s="219">
        <v>1560.8503000000001</v>
      </c>
      <c r="AB1735" s="219">
        <v>3.8996703000000001E-3</v>
      </c>
      <c r="AC1735"/>
      <c r="AD1735" s="227">
        <f t="shared" si="413"/>
        <v>506396.23</v>
      </c>
      <c r="AE1735" s="227">
        <f t="shared" si="414"/>
        <v>221585.5741</v>
      </c>
      <c r="AF1735" s="227">
        <f t="shared" si="415"/>
        <v>154908.48980000001</v>
      </c>
      <c r="AG1735" s="227">
        <f t="shared" si="416"/>
        <v>171030.21370250001</v>
      </c>
      <c r="AH1735" s="227">
        <f t="shared" si="417"/>
        <v>544047.4028996703</v>
      </c>
      <c r="AI1735"/>
      <c r="AJ1735">
        <v>38334017</v>
      </c>
      <c r="AK1735" s="155">
        <v>37041529</v>
      </c>
      <c r="AL1735" s="155">
        <v>318766.26</v>
      </c>
      <c r="AM1735" s="155">
        <v>0</v>
      </c>
      <c r="AN1735" s="155">
        <v>371614.99</v>
      </c>
      <c r="AO1735" s="155">
        <v>134876.03</v>
      </c>
      <c r="AP1735" s="155">
        <v>467230.27</v>
      </c>
      <c r="AQ1735"/>
      <c r="AR1735" s="156">
        <v>90854.543999999994</v>
      </c>
      <c r="AS1735" s="156">
        <v>85041.769</v>
      </c>
      <c r="AT1735" s="156">
        <v>3204.7390999999998</v>
      </c>
      <c r="AU1735" s="156">
        <v>2608.0367000000001</v>
      </c>
      <c r="AV1735" s="282">
        <f t="shared" si="418"/>
        <v>5.0984272853860002</v>
      </c>
      <c r="AW1735" s="282">
        <f t="shared" si="419"/>
        <v>1.1851845768881219E-2</v>
      </c>
      <c r="AX1735" s="282">
        <f t="shared" si="420"/>
        <v>365271.239</v>
      </c>
      <c r="AY1735" s="157">
        <v>3.1412648000000001</v>
      </c>
      <c r="AZ1735" s="157">
        <v>9.4778276000000005E-3</v>
      </c>
      <c r="BA1735" s="157">
        <v>2.5899668E-7</v>
      </c>
      <c r="BB1735" s="157">
        <v>1.5917385999999999E-5</v>
      </c>
      <c r="BC1735" s="157">
        <v>0</v>
      </c>
      <c r="BD1735" s="157">
        <v>1.439755E-3</v>
      </c>
      <c r="BE1735" s="157">
        <v>1.8726014</v>
      </c>
      <c r="BF1735" s="157">
        <v>2.8319853999999998E-4</v>
      </c>
      <c r="BG1735" s="157">
        <v>2.0227955000000001E-3</v>
      </c>
      <c r="BH1735" s="157">
        <v>5.6008596E-5</v>
      </c>
      <c r="BI1735" s="157">
        <v>4.6768306E-7</v>
      </c>
      <c r="BJ1735" s="157">
        <v>9.6823700000000003E-6</v>
      </c>
      <c r="BK1735" s="157">
        <v>1.3290486E-6</v>
      </c>
      <c r="BL1735" s="157">
        <v>2.7743454000000002E-7</v>
      </c>
      <c r="BM1735" s="157">
        <v>5.9527152E-2</v>
      </c>
      <c r="BN1735" s="157">
        <v>2.3578261E-2</v>
      </c>
      <c r="BO1735" s="157">
        <v>1.2173434999999999E-15</v>
      </c>
      <c r="BP1735" s="157">
        <v>10299.569</v>
      </c>
      <c r="BQ1735" s="157">
        <v>354971.67</v>
      </c>
      <c r="BR1735" s="157">
        <v>0</v>
      </c>
      <c r="BS1735" s="157">
        <v>0</v>
      </c>
      <c r="BT1735" s="157">
        <v>0</v>
      </c>
      <c r="BU1735"/>
      <c r="BV1735" s="155">
        <v>223.06521000000001</v>
      </c>
      <c r="BW1735" s="155">
        <v>14.258217999999999</v>
      </c>
      <c r="BX1735" s="155">
        <v>94.131138000000007</v>
      </c>
      <c r="BY1735" s="155">
        <v>0.18287453000000001</v>
      </c>
      <c r="BZ1735" s="155">
        <v>22.812957999999998</v>
      </c>
      <c r="CA1735" s="155">
        <v>0.38150662000000002</v>
      </c>
      <c r="CB1735" s="155">
        <v>1.4499818</v>
      </c>
      <c r="CC1735" s="155">
        <v>1.3039453999999999</v>
      </c>
      <c r="CD1735" s="155">
        <v>11.610912000000001</v>
      </c>
      <c r="CE1735" s="155">
        <v>6.9335471999999996</v>
      </c>
      <c r="CF1735" s="155">
        <v>0</v>
      </c>
      <c r="CG1735" s="155">
        <v>2.6919998000000001E-12</v>
      </c>
      <c r="CH1735" s="155">
        <v>2.204199E-8</v>
      </c>
      <c r="CI1735" s="155">
        <v>7.8418749999999999</v>
      </c>
      <c r="CJ1735" s="155">
        <v>45.266328999999999</v>
      </c>
      <c r="CK1735" s="155">
        <v>16.891922999999998</v>
      </c>
      <c r="CL1735" s="155">
        <v>0</v>
      </c>
      <c r="CM1735"/>
      <c r="CN1735" s="284">
        <v>1.8656641000000001E-8</v>
      </c>
      <c r="CO1735" s="284">
        <v>3353481.2</v>
      </c>
      <c r="CP1735" s="285">
        <v>14522.749</v>
      </c>
      <c r="CQ1735" s="284">
        <v>9714.3444999999992</v>
      </c>
      <c r="CR1735" s="284">
        <v>1.2998572E-2</v>
      </c>
      <c r="CS1735" s="284">
        <v>0.31842780999999998</v>
      </c>
      <c r="CT1735" s="284">
        <v>865.35243000000003</v>
      </c>
      <c r="CU1735" s="284">
        <v>743931.99</v>
      </c>
      <c r="CV1735" s="284">
        <v>37.317698</v>
      </c>
      <c r="CW1735" s="284">
        <v>444.78224</v>
      </c>
      <c r="CX1735"/>
      <c r="CY1735"/>
      <c r="CZ1735"/>
      <c r="DA1735"/>
      <c r="DB1735" s="212"/>
      <c r="DC1735" s="48"/>
      <c r="DD1735" s="48"/>
      <c r="DE1735" s="48"/>
      <c r="DF1735" s="48"/>
      <c r="DG1735" s="48"/>
      <c r="DH1735" s="48"/>
      <c r="DI1735" s="48"/>
      <c r="DJ1735" s="48"/>
      <c r="DK1735" s="48"/>
      <c r="DL1735" s="48"/>
    </row>
    <row r="1736" spans="1:116" ht="14.4">
      <c r="A1736" t="s">
        <v>3612</v>
      </c>
      <c r="B1736" s="188" t="s">
        <v>3722</v>
      </c>
      <c r="C1736" s="151" t="str">
        <f t="shared" si="405"/>
        <v>B.080.01.602</v>
      </c>
      <c r="D1736" s="54" t="s">
        <v>3594</v>
      </c>
      <c r="E1736" s="150" t="s">
        <v>2360</v>
      </c>
      <c r="F1736" s="153" t="str">
        <f t="shared" si="406"/>
        <v xml:space="preserve">5 MW wind turbine, offshore jacket substructure </v>
      </c>
      <c r="G1736" s="154">
        <f t="shared" si="408"/>
        <v>1189191.6666666667</v>
      </c>
      <c r="H1736"/>
      <c r="I1736"/>
      <c r="J1736" s="227">
        <f t="shared" si="409"/>
        <v>268873.99129809998</v>
      </c>
      <c r="K1736"/>
      <c r="L1736" s="280">
        <f t="shared" si="410"/>
        <v>15116.795789500002</v>
      </c>
      <c r="M1736" s="280">
        <f t="shared" si="411"/>
        <v>48072.307318600004</v>
      </c>
      <c r="N1736" s="281">
        <f t="shared" si="412"/>
        <v>27306.138190000001</v>
      </c>
      <c r="O1736" s="280">
        <v>178378.75</v>
      </c>
      <c r="P1736" s="219">
        <v>36052.213000000003</v>
      </c>
      <c r="Q1736" s="219">
        <v>11964.227000000001</v>
      </c>
      <c r="R1736" s="219">
        <v>15055.056</v>
      </c>
      <c r="S1736" s="286">
        <v>24.510746999999999</v>
      </c>
      <c r="T1736" s="286">
        <v>1.2452414999999999</v>
      </c>
      <c r="U1736" s="286">
        <v>35.983801</v>
      </c>
      <c r="V1736" s="286">
        <v>50.772781000000002</v>
      </c>
      <c r="W1736" s="286">
        <v>26421.61</v>
      </c>
      <c r="X1736" s="219">
        <v>0</v>
      </c>
      <c r="Y1736" s="219">
        <v>884.52819</v>
      </c>
      <c r="Z1736" s="286">
        <v>5.0945375999999998</v>
      </c>
      <c r="AA1736" s="219">
        <v>0</v>
      </c>
      <c r="AB1736" s="219">
        <v>0</v>
      </c>
      <c r="AC1736"/>
      <c r="AD1736" s="227">
        <f t="shared" si="413"/>
        <v>178378.75</v>
      </c>
      <c r="AE1736" s="227">
        <f t="shared" si="414"/>
        <v>63184.008570500002</v>
      </c>
      <c r="AF1736" s="227">
        <f t="shared" si="415"/>
        <v>48067.212781000002</v>
      </c>
      <c r="AG1736" s="227">
        <f t="shared" si="416"/>
        <v>48072.307318600004</v>
      </c>
      <c r="AH1736" s="227">
        <f t="shared" si="417"/>
        <v>27306.138190000001</v>
      </c>
      <c r="AI1736"/>
      <c r="AJ1736">
        <v>12750770</v>
      </c>
      <c r="AK1736" s="155">
        <v>12744565</v>
      </c>
      <c r="AL1736" s="155">
        <v>465.16541000000001</v>
      </c>
      <c r="AM1736" s="155">
        <v>0</v>
      </c>
      <c r="AN1736" s="155">
        <v>9.4707015000000006</v>
      </c>
      <c r="AO1736" s="155">
        <v>4634.9377000000004</v>
      </c>
      <c r="AP1736" s="155">
        <v>1095.2139</v>
      </c>
      <c r="AQ1736"/>
      <c r="AR1736" s="156">
        <v>25678.245999999999</v>
      </c>
      <c r="AS1736" s="156">
        <v>23710.024000000001</v>
      </c>
      <c r="AT1736" s="156">
        <v>1026.2068999999999</v>
      </c>
      <c r="AU1736" s="156">
        <v>942.01562000000001</v>
      </c>
      <c r="AV1736" s="282">
        <f t="shared" si="418"/>
        <v>1.4214643109933902</v>
      </c>
      <c r="AW1736" s="282">
        <f t="shared" si="419"/>
        <v>3.7951437619110199E-3</v>
      </c>
      <c r="AX1736" s="282">
        <f t="shared" si="420"/>
        <v>131934.95799999998</v>
      </c>
      <c r="AY1736" s="157">
        <v>1.1035699000000001</v>
      </c>
      <c r="AZ1736" s="157">
        <v>3.3297366E-3</v>
      </c>
      <c r="BA1736" s="157">
        <v>9.0973161999999995E-8</v>
      </c>
      <c r="BB1736" s="157">
        <v>0</v>
      </c>
      <c r="BC1736" s="157">
        <v>0</v>
      </c>
      <c r="BD1736" s="157">
        <v>4.1925331999999999E-4</v>
      </c>
      <c r="BE1736" s="157">
        <v>0.31745967000000003</v>
      </c>
      <c r="BF1736" s="157">
        <v>9.5653285E-5</v>
      </c>
      <c r="BG1736" s="157">
        <v>3.6934034000000001E-4</v>
      </c>
      <c r="BH1736" s="157">
        <v>0</v>
      </c>
      <c r="BI1736" s="157">
        <v>3.0169775999999998E-7</v>
      </c>
      <c r="BJ1736" s="157">
        <v>2.0472785999999999E-8</v>
      </c>
      <c r="BK1736" s="157">
        <v>3.0574795000000002E-10</v>
      </c>
      <c r="BL1736" s="157">
        <v>8.7455069999999998E-11</v>
      </c>
      <c r="BM1736" s="157">
        <v>5.6679338999999997E-7</v>
      </c>
      <c r="BN1736" s="157">
        <v>1.492088E-5</v>
      </c>
      <c r="BO1736" s="157">
        <v>0</v>
      </c>
      <c r="BP1736" s="157">
        <v>4489.308</v>
      </c>
      <c r="BQ1736" s="157">
        <v>127445.65</v>
      </c>
      <c r="BR1736" s="157">
        <v>0</v>
      </c>
      <c r="BS1736" s="157">
        <v>0</v>
      </c>
      <c r="BT1736" s="157">
        <v>0</v>
      </c>
      <c r="BU1736"/>
      <c r="BV1736" s="155">
        <v>56.480088000000002</v>
      </c>
      <c r="BW1736" s="155">
        <v>2.5463439000000001</v>
      </c>
      <c r="BX1736" s="155">
        <v>33.157819000000003</v>
      </c>
      <c r="BY1736" s="155">
        <v>1.1648004E-2</v>
      </c>
      <c r="BZ1736" s="155">
        <v>2.1194500999999999</v>
      </c>
      <c r="CA1736" s="155">
        <v>0</v>
      </c>
      <c r="CB1736" s="155">
        <v>0</v>
      </c>
      <c r="CC1736" s="155">
        <v>0</v>
      </c>
      <c r="CD1736" s="155">
        <v>3.4627822999999999E-3</v>
      </c>
      <c r="CE1736" s="155">
        <v>4.2923376999999999E-2</v>
      </c>
      <c r="CF1736" s="155">
        <v>0</v>
      </c>
      <c r="CG1736" s="155">
        <v>0</v>
      </c>
      <c r="CH1736" s="155">
        <v>0</v>
      </c>
      <c r="CI1736" s="155">
        <v>3.0431469999999998</v>
      </c>
      <c r="CJ1736" s="155">
        <v>15.535809</v>
      </c>
      <c r="CK1736" s="155">
        <v>1.9484784000000002E-2</v>
      </c>
      <c r="CL1736" s="155">
        <v>0</v>
      </c>
      <c r="CM1736"/>
      <c r="CN1736" s="284">
        <v>0</v>
      </c>
      <c r="CO1736" s="284">
        <v>1189191.7</v>
      </c>
      <c r="CP1736" s="285">
        <v>2692.5796</v>
      </c>
      <c r="CQ1736" s="284">
        <v>1742.1713999999999</v>
      </c>
      <c r="CR1736" s="284">
        <v>9.2591039000000002E-6</v>
      </c>
      <c r="CS1736" s="284">
        <v>1.0999454999999999E-3</v>
      </c>
      <c r="CT1736" s="284">
        <v>107.07725000000001</v>
      </c>
      <c r="CU1736" s="284">
        <v>268.85242</v>
      </c>
      <c r="CV1736" s="284">
        <v>0</v>
      </c>
      <c r="CW1736" s="284">
        <v>103.07250000000001</v>
      </c>
      <c r="CX1736"/>
      <c r="CY1736"/>
      <c r="CZ1736"/>
      <c r="DA1736"/>
      <c r="DB1736" s="212"/>
      <c r="DC1736" s="48"/>
      <c r="DD1736" s="48"/>
      <c r="DE1736" s="48"/>
      <c r="DF1736" s="48"/>
      <c r="DG1736" s="48"/>
      <c r="DH1736" s="48"/>
      <c r="DI1736" s="48"/>
      <c r="DJ1736" s="48"/>
      <c r="DK1736" s="48"/>
      <c r="DL1736" s="48"/>
    </row>
    <row r="1737" spans="1:116" ht="14.4">
      <c r="A1737" t="s">
        <v>3613</v>
      </c>
      <c r="B1737" s="188" t="s">
        <v>3722</v>
      </c>
      <c r="C1737" s="151" t="str">
        <f t="shared" si="405"/>
        <v>B.080.01.603</v>
      </c>
      <c r="D1737" s="54" t="s">
        <v>3594</v>
      </c>
      <c r="E1737" s="150" t="s">
        <v>2360</v>
      </c>
      <c r="F1737" s="153" t="str">
        <f t="shared" si="406"/>
        <v>5 MW wind turbine, moving parts diameter 126 m</v>
      </c>
      <c r="G1737" s="154">
        <f t="shared" si="408"/>
        <v>1040195.8666666667</v>
      </c>
      <c r="H1737"/>
      <c r="I1737"/>
      <c r="J1737" s="227">
        <f t="shared" si="409"/>
        <v>722353.88269379491</v>
      </c>
      <c r="K1737"/>
      <c r="L1737" s="280">
        <f t="shared" si="410"/>
        <v>46250.157399999996</v>
      </c>
      <c r="M1737" s="280">
        <f t="shared" si="411"/>
        <v>81022.470453000002</v>
      </c>
      <c r="N1737" s="281">
        <f t="shared" si="412"/>
        <v>439051.87484079489</v>
      </c>
      <c r="O1737" s="280">
        <v>156029.38</v>
      </c>
      <c r="P1737" s="219">
        <v>46849.258000000002</v>
      </c>
      <c r="Q1737" s="219">
        <v>15235.102999999999</v>
      </c>
      <c r="R1737" s="219">
        <v>15039.883</v>
      </c>
      <c r="S1737" s="286">
        <v>12478.867</v>
      </c>
      <c r="T1737" s="286">
        <v>8422.3544000000002</v>
      </c>
      <c r="U1737" s="286">
        <v>10309.053</v>
      </c>
      <c r="V1737" s="286">
        <v>1264.722</v>
      </c>
      <c r="W1737" s="286">
        <v>435123.22</v>
      </c>
      <c r="X1737" s="219">
        <v>17671.488000000001</v>
      </c>
      <c r="Y1737" s="219">
        <v>2367.8177999999998</v>
      </c>
      <c r="Z1737" s="286">
        <v>1.8994530000000001</v>
      </c>
      <c r="AA1737" s="219">
        <v>1560.8347000000001</v>
      </c>
      <c r="AB1737" s="219">
        <v>2.3407949000000001E-3</v>
      </c>
      <c r="AC1737"/>
      <c r="AD1737" s="227">
        <f t="shared" si="413"/>
        <v>156029.38</v>
      </c>
      <c r="AE1737" s="227">
        <f t="shared" si="414"/>
        <v>109599.2404</v>
      </c>
      <c r="AF1737" s="227">
        <f t="shared" si="415"/>
        <v>64909.917700000005</v>
      </c>
      <c r="AG1737" s="227">
        <f t="shared" si="416"/>
        <v>81022.470453000002</v>
      </c>
      <c r="AH1737" s="227">
        <f t="shared" si="417"/>
        <v>437491.04014079488</v>
      </c>
      <c r="AI1737"/>
      <c r="AJ1737">
        <v>11321968</v>
      </c>
      <c r="AK1737" s="155">
        <v>10269216</v>
      </c>
      <c r="AL1737" s="155">
        <v>249888.08</v>
      </c>
      <c r="AM1737" s="155">
        <v>0</v>
      </c>
      <c r="AN1737" s="155">
        <v>371467.22</v>
      </c>
      <c r="AO1737" s="155">
        <v>112064.81</v>
      </c>
      <c r="AP1737" s="155">
        <v>319332.14</v>
      </c>
      <c r="AQ1737"/>
      <c r="AR1737" s="156">
        <v>35848.512000000002</v>
      </c>
      <c r="AS1737" s="156">
        <v>34059.546000000002</v>
      </c>
      <c r="AT1737" s="156">
        <v>1119.9742000000001</v>
      </c>
      <c r="AU1737" s="156">
        <v>668.99257</v>
      </c>
      <c r="AV1737" s="282">
        <f t="shared" si="418"/>
        <v>2.0419391857020006</v>
      </c>
      <c r="AW1737" s="282">
        <f t="shared" si="419"/>
        <v>4.1419163292351876E-3</v>
      </c>
      <c r="AX1737" s="282">
        <f t="shared" si="420"/>
        <v>93696.438200000004</v>
      </c>
      <c r="AY1737" s="157">
        <v>0.97363854000000005</v>
      </c>
      <c r="AZ1737" s="157">
        <v>2.9375747999999999E-3</v>
      </c>
      <c r="BA1737" s="157">
        <v>8.0307667000000003E-8</v>
      </c>
      <c r="BB1737" s="157">
        <v>1.5914051999999999E-5</v>
      </c>
      <c r="BC1737" s="157">
        <v>0</v>
      </c>
      <c r="BD1737" s="157">
        <v>8.3400865000000002E-4</v>
      </c>
      <c r="BE1737" s="157">
        <v>0.98440161000000004</v>
      </c>
      <c r="BF1737" s="157">
        <v>1.4561705E-4</v>
      </c>
      <c r="BG1737" s="157">
        <v>9.9280369000000006E-4</v>
      </c>
      <c r="BH1737" s="157">
        <v>5.6007449000000003E-5</v>
      </c>
      <c r="BI1737" s="157">
        <v>7.6635048E-8</v>
      </c>
      <c r="BJ1737" s="157">
        <v>9.6247223999999995E-6</v>
      </c>
      <c r="BK1737" s="157">
        <v>8.0624492999999996E-8</v>
      </c>
      <c r="BL1737" s="157">
        <v>5.1050625999999998E-8</v>
      </c>
      <c r="BM1737" s="157">
        <v>5.9523679000000003E-2</v>
      </c>
      <c r="BN1737" s="157">
        <v>2.3525434000000001E-2</v>
      </c>
      <c r="BO1737" s="157">
        <v>1.1874174999999999E-15</v>
      </c>
      <c r="BP1737" s="157">
        <v>4356.6912000000002</v>
      </c>
      <c r="BQ1737" s="157">
        <v>89339.747000000003</v>
      </c>
      <c r="BR1737" s="157">
        <v>0</v>
      </c>
      <c r="BS1737" s="157">
        <v>0</v>
      </c>
      <c r="BT1737" s="157">
        <v>0</v>
      </c>
      <c r="BU1737"/>
      <c r="BV1737" s="155">
        <v>107.43427</v>
      </c>
      <c r="BW1737" s="155">
        <v>7.1548004000000001</v>
      </c>
      <c r="BX1737" s="155">
        <v>29.003419999999998</v>
      </c>
      <c r="BY1737" s="155">
        <v>0.1675953</v>
      </c>
      <c r="BZ1737" s="155">
        <v>16.740624</v>
      </c>
      <c r="CA1737" s="155">
        <v>0.37689366000000002</v>
      </c>
      <c r="CB1737" s="155">
        <v>1.4499519999999999</v>
      </c>
      <c r="CC1737" s="155">
        <v>1.2969476</v>
      </c>
      <c r="CD1737" s="155">
        <v>11.590506</v>
      </c>
      <c r="CE1737" s="155">
        <v>6.8388749000000004</v>
      </c>
      <c r="CF1737" s="155">
        <v>0</v>
      </c>
      <c r="CG1737" s="155">
        <v>2.6258224E-12</v>
      </c>
      <c r="CH1737" s="155">
        <v>2.1500130999999999E-8</v>
      </c>
      <c r="CI1737" s="155">
        <v>3.2479102000000002</v>
      </c>
      <c r="CJ1737" s="155">
        <v>12.701677999999999</v>
      </c>
      <c r="CK1737" s="155">
        <v>16.865072000000001</v>
      </c>
      <c r="CL1737" s="155">
        <v>0</v>
      </c>
      <c r="CM1737"/>
      <c r="CN1737" s="284">
        <v>1.8198004E-8</v>
      </c>
      <c r="CO1737" s="284">
        <v>1017721.6</v>
      </c>
      <c r="CP1737" s="285">
        <v>10900.768</v>
      </c>
      <c r="CQ1737" s="284">
        <v>4853.2335999999996</v>
      </c>
      <c r="CR1737" s="284">
        <v>1.2972117E-2</v>
      </c>
      <c r="CS1737" s="284">
        <v>0.31532605000000002</v>
      </c>
      <c r="CT1737" s="284">
        <v>562.30971</v>
      </c>
      <c r="CU1737" s="284">
        <v>128529.37</v>
      </c>
      <c r="CV1737" s="284">
        <v>37.316935999999998</v>
      </c>
      <c r="CW1737" s="284">
        <v>309.56270000000001</v>
      </c>
      <c r="CX1737"/>
      <c r="CY1737"/>
      <c r="CZ1737"/>
      <c r="DA1737"/>
      <c r="DB1737" s="212"/>
      <c r="DC1737" s="48"/>
      <c r="DD1737" s="48"/>
      <c r="DE1737" s="48"/>
      <c r="DF1737" s="48"/>
      <c r="DG1737" s="48"/>
      <c r="DH1737" s="48"/>
      <c r="DI1737" s="48"/>
      <c r="DJ1737" s="48"/>
      <c r="DK1737" s="48"/>
      <c r="DL1737" s="48"/>
    </row>
    <row r="1738" spans="1:116" ht="14.4">
      <c r="A1738" t="s">
        <v>3614</v>
      </c>
      <c r="B1738" s="188" t="s">
        <v>3722</v>
      </c>
      <c r="C1738" s="151" t="str">
        <f t="shared" si="405"/>
        <v>B.080.01.604</v>
      </c>
      <c r="D1738" s="54" t="s">
        <v>3594</v>
      </c>
      <c r="E1738" s="150" t="s">
        <v>2360</v>
      </c>
      <c r="F1738" s="153" t="str">
        <f t="shared" si="406"/>
        <v>5 MW wind turbine, offshore tower 90 meter</v>
      </c>
      <c r="G1738" s="154">
        <f t="shared" si="408"/>
        <v>361791.44666666666</v>
      </c>
      <c r="H1738"/>
      <c r="I1738"/>
      <c r="J1738" s="227">
        <f t="shared" si="409"/>
        <v>84306.918289705791</v>
      </c>
      <c r="K1738"/>
      <c r="L1738" s="280">
        <f t="shared" si="410"/>
        <v>4469.5550702600003</v>
      </c>
      <c r="M1738" s="280">
        <f t="shared" si="411"/>
        <v>14276.184957440999</v>
      </c>
      <c r="N1738" s="281">
        <f t="shared" si="412"/>
        <v>11292.461262004803</v>
      </c>
      <c r="O1738" s="280">
        <v>54268.716999999997</v>
      </c>
      <c r="P1738" s="219">
        <v>10725.349</v>
      </c>
      <c r="Q1738" s="219">
        <v>3547.7824000000001</v>
      </c>
      <c r="R1738" s="219">
        <v>4461.4187000000002</v>
      </c>
      <c r="S1738" s="286">
        <v>6.9648637000000004</v>
      </c>
      <c r="T1738" s="286">
        <v>0.10481176</v>
      </c>
      <c r="U1738" s="286">
        <v>1.0666948000000001</v>
      </c>
      <c r="V1738" s="286">
        <v>1.7400392</v>
      </c>
      <c r="W1738" s="286">
        <v>11014.602000000001</v>
      </c>
      <c r="X1738" s="219">
        <v>1.2508291</v>
      </c>
      <c r="Y1738" s="219">
        <v>277.84307000000001</v>
      </c>
      <c r="Z1738" s="286">
        <v>6.2689141000000004E-2</v>
      </c>
      <c r="AA1738" s="219">
        <v>1.4633135E-2</v>
      </c>
      <c r="AB1738" s="219">
        <v>1.5588697999999999E-3</v>
      </c>
      <c r="AC1738"/>
      <c r="AD1738" s="227">
        <f t="shared" si="413"/>
        <v>54268.716999999997</v>
      </c>
      <c r="AE1738" s="227">
        <f t="shared" si="414"/>
        <v>18744.426509460001</v>
      </c>
      <c r="AF1738" s="227">
        <f t="shared" si="415"/>
        <v>14274.886072335001</v>
      </c>
      <c r="AG1738" s="227">
        <f t="shared" si="416"/>
        <v>14276.184957440999</v>
      </c>
      <c r="AH1738" s="227">
        <f t="shared" si="417"/>
        <v>11292.446628869802</v>
      </c>
      <c r="AI1738"/>
      <c r="AJ1738">
        <v>3948247.7</v>
      </c>
      <c r="AK1738" s="155">
        <v>3765923.5</v>
      </c>
      <c r="AL1738" s="155">
        <v>33498.480000000003</v>
      </c>
      <c r="AM1738" s="155">
        <v>0</v>
      </c>
      <c r="AN1738" s="155">
        <v>123.81129</v>
      </c>
      <c r="AO1738" s="155">
        <v>10497.138000000001</v>
      </c>
      <c r="AP1738" s="155">
        <v>138204.82</v>
      </c>
      <c r="AQ1738"/>
      <c r="AR1738" s="156">
        <v>7783.9268000000002</v>
      </c>
      <c r="AS1738" s="156">
        <v>7194.9380000000001</v>
      </c>
      <c r="AT1738" s="156">
        <v>311.84911</v>
      </c>
      <c r="AU1738" s="156">
        <v>277.13972000000001</v>
      </c>
      <c r="AV1738" s="282">
        <f t="shared" si="418"/>
        <v>0.43135119317506893</v>
      </c>
      <c r="AW1738" s="282">
        <f t="shared" si="419"/>
        <v>1.1532881161215344E-3</v>
      </c>
      <c r="AX1738" s="282">
        <f t="shared" si="420"/>
        <v>38815.087700000004</v>
      </c>
      <c r="AY1738" s="157">
        <v>0.33576581</v>
      </c>
      <c r="AZ1738" s="157">
        <v>1.0130874000000001E-3</v>
      </c>
      <c r="BA1738" s="157">
        <v>2.7678956999999999E-8</v>
      </c>
      <c r="BB1738" s="157">
        <v>2.5421689000000002E-9</v>
      </c>
      <c r="BC1738" s="157">
        <v>0</v>
      </c>
      <c r="BD1738" s="157">
        <v>1.3003365E-4</v>
      </c>
      <c r="BE1738" s="157">
        <v>9.5437494999999997E-2</v>
      </c>
      <c r="BF1738" s="157">
        <v>2.9054868000000001E-5</v>
      </c>
      <c r="BG1738" s="157">
        <v>1.1102675E-4</v>
      </c>
      <c r="BH1738" s="157">
        <v>1.1367849E-9</v>
      </c>
      <c r="BI1738" s="157">
        <v>8.9350113000000002E-8</v>
      </c>
      <c r="BJ1738" s="157">
        <v>4.1431379000000002E-10</v>
      </c>
      <c r="BK1738" s="157">
        <v>4.3093387E-10</v>
      </c>
      <c r="BL1738" s="157">
        <v>8.7018952000000003E-11</v>
      </c>
      <c r="BM1738" s="157">
        <v>1.1632559000000001E-6</v>
      </c>
      <c r="BN1738" s="157">
        <v>1.6688726999999999E-5</v>
      </c>
      <c r="BO1738" s="157">
        <v>2.2352871000000001E-17</v>
      </c>
      <c r="BP1738" s="157">
        <v>1449.4267</v>
      </c>
      <c r="BQ1738" s="157">
        <v>37365.661</v>
      </c>
      <c r="BR1738" s="157">
        <v>0</v>
      </c>
      <c r="BS1738" s="157">
        <v>0</v>
      </c>
      <c r="BT1738" s="157">
        <v>0</v>
      </c>
      <c r="BU1738"/>
      <c r="BV1738" s="155">
        <v>17.052192999999999</v>
      </c>
      <c r="BW1738" s="155">
        <v>0.7677872</v>
      </c>
      <c r="BX1738" s="155">
        <v>10.087705</v>
      </c>
      <c r="BY1738" s="155">
        <v>1.8696519E-3</v>
      </c>
      <c r="BZ1738" s="155">
        <v>0.63437858000000003</v>
      </c>
      <c r="CA1738" s="155">
        <v>4.5966529000000004E-3</v>
      </c>
      <c r="CB1738" s="155">
        <v>2.9458387E-5</v>
      </c>
      <c r="CC1738" s="155">
        <v>6.9732483999999997E-3</v>
      </c>
      <c r="CD1738" s="155">
        <v>1.7184334E-4</v>
      </c>
      <c r="CE1738" s="155">
        <v>5.8256825999999998E-3</v>
      </c>
      <c r="CF1738" s="155">
        <v>0</v>
      </c>
      <c r="CG1738" s="155">
        <v>4.9430521999999998E-14</v>
      </c>
      <c r="CH1738" s="155">
        <v>4.0473519000000002E-10</v>
      </c>
      <c r="CI1738" s="155">
        <v>0.90224583000000003</v>
      </c>
      <c r="CJ1738" s="155">
        <v>4.6332468000000002</v>
      </c>
      <c r="CK1738" s="155">
        <v>7.3626096999999998E-3</v>
      </c>
      <c r="CL1738" s="155">
        <v>0</v>
      </c>
      <c r="CM1738"/>
      <c r="CN1738" s="284">
        <v>3.4257338E-10</v>
      </c>
      <c r="CO1738" s="284">
        <v>361771.96</v>
      </c>
      <c r="CP1738" s="285">
        <v>928.72589000000005</v>
      </c>
      <c r="CQ1738" s="284">
        <v>526.36094000000003</v>
      </c>
      <c r="CR1738" s="284">
        <v>5.6788305999999996E-7</v>
      </c>
      <c r="CS1738" s="284">
        <v>3.6168879000000001E-5</v>
      </c>
      <c r="CT1738" s="284">
        <v>32.038308999999998</v>
      </c>
      <c r="CU1738" s="284">
        <v>164.57579999999999</v>
      </c>
      <c r="CV1738" s="284">
        <v>7.5537439000000002E-4</v>
      </c>
      <c r="CW1738" s="284">
        <v>32.141302000000003</v>
      </c>
      <c r="CX1738"/>
      <c r="CY1738"/>
      <c r="CZ1738"/>
      <c r="DA1738"/>
      <c r="DB1738" s="212"/>
      <c r="DC1738" s="48"/>
      <c r="DD1738" s="48"/>
      <c r="DE1738" s="48"/>
      <c r="DF1738" s="48"/>
      <c r="DG1738" s="48"/>
      <c r="DH1738" s="48"/>
      <c r="DI1738" s="48"/>
      <c r="DJ1738" s="48"/>
      <c r="DK1738" s="48"/>
      <c r="DL1738" s="48"/>
    </row>
    <row r="1739" spans="1:116" ht="14.4">
      <c r="A1739" t="s">
        <v>3615</v>
      </c>
      <c r="B1739" s="188" t="s">
        <v>3722</v>
      </c>
      <c r="C1739" s="151" t="str">
        <f t="shared" si="405"/>
        <v>B.080.01.701</v>
      </c>
      <c r="D1739" s="54" t="s">
        <v>3594</v>
      </c>
      <c r="E1739" s="150" t="s">
        <v>2360</v>
      </c>
      <c r="F1739" s="153" t="str">
        <f t="shared" si="406"/>
        <v>10 MW full wind turbine (offshore)</v>
      </c>
      <c r="G1739" s="154">
        <f t="shared" si="408"/>
        <v>6038624.666666667</v>
      </c>
      <c r="H1739"/>
      <c r="I1739"/>
      <c r="J1739" s="227">
        <f t="shared" si="409"/>
        <v>2718164.8179650977</v>
      </c>
      <c r="K1739"/>
      <c r="L1739" s="280">
        <f t="shared" si="410"/>
        <v>143774.609</v>
      </c>
      <c r="M1739" s="280">
        <f t="shared" si="411"/>
        <v>401039.68093000003</v>
      </c>
      <c r="N1739" s="281">
        <f t="shared" si="412"/>
        <v>1267556.8280350978</v>
      </c>
      <c r="O1739" s="280">
        <v>905793.7</v>
      </c>
      <c r="P1739" s="219">
        <v>273029.7</v>
      </c>
      <c r="Q1739" s="219">
        <v>70111.023000000001</v>
      </c>
      <c r="R1739" s="219">
        <v>76141.426000000007</v>
      </c>
      <c r="S1739" s="286">
        <v>28339.687999999998</v>
      </c>
      <c r="T1739" s="286">
        <v>17224.448</v>
      </c>
      <c r="U1739" s="286">
        <v>22069.046999999999</v>
      </c>
      <c r="V1739" s="286">
        <v>4834.6945999999998</v>
      </c>
      <c r="W1739" s="286">
        <v>1215539</v>
      </c>
      <c r="X1739" s="219">
        <v>53047.758999999998</v>
      </c>
      <c r="Y1739" s="219">
        <v>47615.711000000003</v>
      </c>
      <c r="Z1739" s="286">
        <v>16.50433</v>
      </c>
      <c r="AA1739" s="219">
        <v>4402.0991000000004</v>
      </c>
      <c r="AB1739" s="219">
        <v>1.7935098E-2</v>
      </c>
      <c r="AC1739"/>
      <c r="AD1739" s="227">
        <f t="shared" si="413"/>
        <v>905793.7</v>
      </c>
      <c r="AE1739" s="227">
        <f t="shared" si="414"/>
        <v>491750.02659999998</v>
      </c>
      <c r="AF1739" s="227">
        <f t="shared" si="415"/>
        <v>352377.51669999998</v>
      </c>
      <c r="AG1739" s="227">
        <f t="shared" si="416"/>
        <v>401039.68093000003</v>
      </c>
      <c r="AH1739" s="227">
        <f t="shared" si="417"/>
        <v>1263154.7289350978</v>
      </c>
      <c r="AI1739"/>
      <c r="AJ1739">
        <v>66092207</v>
      </c>
      <c r="AK1739" s="155">
        <v>62014969</v>
      </c>
      <c r="AL1739" s="155">
        <v>1288335.1000000001</v>
      </c>
      <c r="AM1739" s="155">
        <v>0</v>
      </c>
      <c r="AN1739" s="155">
        <v>133968.06</v>
      </c>
      <c r="AO1739" s="155">
        <v>628060.31000000006</v>
      </c>
      <c r="AP1739" s="155">
        <v>2026874.9</v>
      </c>
      <c r="AQ1739"/>
      <c r="AR1739" s="156">
        <v>185592.14</v>
      </c>
      <c r="AS1739" s="156">
        <v>175202.93</v>
      </c>
      <c r="AT1739" s="156">
        <v>6183.3433999999997</v>
      </c>
      <c r="AU1739" s="156">
        <v>4205.8586999999998</v>
      </c>
      <c r="AV1739" s="282">
        <f t="shared" si="418"/>
        <v>10.50377303338</v>
      </c>
      <c r="AW1739" s="282">
        <f t="shared" si="419"/>
        <v>2.2867394046575104E-2</v>
      </c>
      <c r="AX1739" s="282">
        <f t="shared" si="420"/>
        <v>589055.84</v>
      </c>
      <c r="AY1739" s="157">
        <v>5.6243872000000001</v>
      </c>
      <c r="AZ1739" s="157">
        <v>1.6969995000000002E-2</v>
      </c>
      <c r="BA1739" s="157">
        <v>4.6373678000000001E-7</v>
      </c>
      <c r="BB1739" s="157">
        <v>1.0420348E-4</v>
      </c>
      <c r="BC1739" s="157">
        <v>0</v>
      </c>
      <c r="BD1739" s="157">
        <v>3.8553499E-3</v>
      </c>
      <c r="BE1739" s="157">
        <v>4.5837769000000002</v>
      </c>
      <c r="BF1739" s="157">
        <v>6.9473620999999997E-4</v>
      </c>
      <c r="BG1739" s="157">
        <v>4.9864862000000001E-3</v>
      </c>
      <c r="BH1739" s="157">
        <v>1.8992984000000001E-4</v>
      </c>
      <c r="BI1739" s="157">
        <v>8.2082577999999996E-7</v>
      </c>
      <c r="BJ1739" s="157">
        <v>2.3525690999999999E-5</v>
      </c>
      <c r="BK1739" s="157">
        <v>1.1269592999999999E-6</v>
      </c>
      <c r="BL1739" s="157">
        <v>3.0658192000000001E-7</v>
      </c>
      <c r="BM1739" s="157">
        <v>0.19097923</v>
      </c>
      <c r="BN1739" s="157">
        <v>0.10067015</v>
      </c>
      <c r="BO1739" s="157">
        <v>3.0017950999999998E-9</v>
      </c>
      <c r="BP1739" s="157">
        <v>33024.21</v>
      </c>
      <c r="BQ1739" s="157">
        <v>556031.63</v>
      </c>
      <c r="BR1739" s="157">
        <v>0</v>
      </c>
      <c r="BS1739" s="157">
        <v>0</v>
      </c>
      <c r="BT1739" s="157">
        <v>0</v>
      </c>
      <c r="BU1739"/>
      <c r="BV1739" s="155">
        <v>520.85855000000004</v>
      </c>
      <c r="BW1739" s="155">
        <v>35.362757000000002</v>
      </c>
      <c r="BX1739" s="155">
        <v>168.37288000000001</v>
      </c>
      <c r="BY1739" s="155">
        <v>0.61924456000000005</v>
      </c>
      <c r="BZ1739" s="155">
        <v>52.660963000000002</v>
      </c>
      <c r="CA1739" s="155">
        <v>1.4854217999999999</v>
      </c>
      <c r="CB1739" s="155">
        <v>4.8974387999999998</v>
      </c>
      <c r="CC1739" s="155">
        <v>3.6809321000000002</v>
      </c>
      <c r="CD1739" s="155">
        <v>23.700126999999998</v>
      </c>
      <c r="CE1739" s="155">
        <v>14.698432</v>
      </c>
      <c r="CF1739" s="155">
        <v>0</v>
      </c>
      <c r="CG1739" s="155">
        <v>6.6380869000000004E-6</v>
      </c>
      <c r="CH1739" s="155">
        <v>1.1932754E-4</v>
      </c>
      <c r="CI1739" s="155">
        <v>16.602224</v>
      </c>
      <c r="CJ1739" s="155">
        <v>76.797371999999996</v>
      </c>
      <c r="CK1739" s="155">
        <v>121.98063999999999</v>
      </c>
      <c r="CL1739" s="155">
        <v>0</v>
      </c>
      <c r="CM1739"/>
      <c r="CN1739" s="284">
        <v>1.0100045999999999E-4</v>
      </c>
      <c r="CO1739" s="284">
        <v>5990962.7000000002</v>
      </c>
      <c r="CP1739" s="285">
        <v>50473.298000000003</v>
      </c>
      <c r="CQ1739" s="284">
        <v>24274.933000000001</v>
      </c>
      <c r="CR1739" s="284">
        <v>5.5522659000000002E-2</v>
      </c>
      <c r="CS1739" s="284">
        <v>0.69542230999999999</v>
      </c>
      <c r="CT1739" s="284">
        <v>2031.8791000000001</v>
      </c>
      <c r="CU1739" s="284">
        <v>945490.76</v>
      </c>
      <c r="CV1739" s="284">
        <v>126.39958</v>
      </c>
      <c r="CW1739" s="284">
        <v>1099.0549000000001</v>
      </c>
      <c r="CX1739"/>
      <c r="CY1739"/>
      <c r="CZ1739"/>
      <c r="DA1739"/>
      <c r="DB1739" s="212"/>
      <c r="DC1739" s="48"/>
      <c r="DD1739" s="48"/>
      <c r="DE1739" s="48"/>
      <c r="DF1739" s="48"/>
      <c r="DG1739" s="48"/>
      <c r="DH1739" s="48"/>
      <c r="DI1739" s="48"/>
      <c r="DJ1739" s="48"/>
      <c r="DK1739" s="48"/>
      <c r="DL1739" s="48"/>
    </row>
    <row r="1740" spans="1:116" ht="14.4">
      <c r="A1740" t="s">
        <v>3616</v>
      </c>
      <c r="B1740" s="188" t="s">
        <v>3722</v>
      </c>
      <c r="C1740" s="151" t="str">
        <f t="shared" si="405"/>
        <v>B.080.01.702</v>
      </c>
      <c r="D1740" s="54" t="s">
        <v>3594</v>
      </c>
      <c r="E1740" s="150" t="s">
        <v>2360</v>
      </c>
      <c r="F1740" s="153" t="str">
        <f t="shared" si="406"/>
        <v>10 MW wind turbine, offshore monopile substructure</v>
      </c>
      <c r="G1740" s="154">
        <f t="shared" si="408"/>
        <v>1775520.6000000003</v>
      </c>
      <c r="H1740"/>
      <c r="I1740"/>
      <c r="J1740" s="227">
        <f t="shared" si="409"/>
        <v>409892.64276699489</v>
      </c>
      <c r="K1740"/>
      <c r="L1740" s="280">
        <f t="shared" si="410"/>
        <v>22195.669744800001</v>
      </c>
      <c r="M1740" s="280">
        <f t="shared" si="411"/>
        <v>70893.459106059992</v>
      </c>
      <c r="N1740" s="281">
        <f t="shared" si="412"/>
        <v>50475.423916134903</v>
      </c>
      <c r="O1740" s="280">
        <v>266328.09000000003</v>
      </c>
      <c r="P1740" s="219">
        <v>53194.447</v>
      </c>
      <c r="Q1740" s="219">
        <v>17592.666000000001</v>
      </c>
      <c r="R1740" s="219">
        <v>22012.482</v>
      </c>
      <c r="S1740" s="286">
        <v>139.28482</v>
      </c>
      <c r="T1740" s="286">
        <v>5.1435398000000001</v>
      </c>
      <c r="U1740" s="286">
        <v>38.759385000000002</v>
      </c>
      <c r="V1740" s="286">
        <v>100.3532</v>
      </c>
      <c r="W1740" s="286">
        <v>48944.419000000002</v>
      </c>
      <c r="X1740" s="219">
        <v>0.68393665999999997</v>
      </c>
      <c r="Y1740" s="219">
        <v>1530.9747</v>
      </c>
      <c r="Z1740" s="286">
        <v>5.3089693999999996</v>
      </c>
      <c r="AA1740" s="219">
        <v>2.6725794000000001E-2</v>
      </c>
      <c r="AB1740" s="219">
        <v>3.4903409000000001E-3</v>
      </c>
      <c r="AC1740"/>
      <c r="AD1740" s="227">
        <f t="shared" si="413"/>
        <v>266328.09000000003</v>
      </c>
      <c r="AE1740" s="227">
        <f t="shared" si="414"/>
        <v>93083.1359448</v>
      </c>
      <c r="AF1740" s="227">
        <f t="shared" si="415"/>
        <v>70887.492925793995</v>
      </c>
      <c r="AG1740" s="227">
        <f t="shared" si="416"/>
        <v>70893.459106060007</v>
      </c>
      <c r="AH1740" s="227">
        <f t="shared" si="417"/>
        <v>50475.397190340904</v>
      </c>
      <c r="AI1740"/>
      <c r="AJ1740">
        <v>19366659</v>
      </c>
      <c r="AK1740" s="155">
        <v>18947496</v>
      </c>
      <c r="AL1740" s="155">
        <v>79791.657000000007</v>
      </c>
      <c r="AM1740" s="155">
        <v>0</v>
      </c>
      <c r="AN1740" s="155">
        <v>112.45292999999999</v>
      </c>
      <c r="AO1740" s="155">
        <v>28771.212</v>
      </c>
      <c r="AP1740" s="155">
        <v>310487.56</v>
      </c>
      <c r="AQ1740"/>
      <c r="AR1740" s="156">
        <v>38497.919000000002</v>
      </c>
      <c r="AS1740" s="156">
        <v>35566.957000000002</v>
      </c>
      <c r="AT1740" s="156">
        <v>1534.4092000000001</v>
      </c>
      <c r="AU1740" s="156">
        <v>1396.5518999999999</v>
      </c>
      <c r="AV1740" s="282">
        <f t="shared" si="418"/>
        <v>2.1323116393766086</v>
      </c>
      <c r="AW1740" s="282">
        <f t="shared" si="419"/>
        <v>5.6745901902867111E-3</v>
      </c>
      <c r="AX1740" s="282">
        <f t="shared" si="420"/>
        <v>195595.50090000001</v>
      </c>
      <c r="AY1740" s="157">
        <v>1.6477354</v>
      </c>
      <c r="AZ1740" s="157">
        <v>4.9716174000000004E-3</v>
      </c>
      <c r="BA1740" s="157">
        <v>1.358316E-7</v>
      </c>
      <c r="BB1740" s="157">
        <v>5.9320867000000003E-10</v>
      </c>
      <c r="BC1740" s="157">
        <v>0</v>
      </c>
      <c r="BD1740" s="157">
        <v>6.2547402000000002E-4</v>
      </c>
      <c r="BE1740" s="157">
        <v>0.48388789999999998</v>
      </c>
      <c r="BF1740" s="157">
        <v>1.4134436000000001E-4</v>
      </c>
      <c r="BG1740" s="157">
        <v>5.6103274999999998E-4</v>
      </c>
      <c r="BH1740" s="157">
        <v>2.4779977E-9</v>
      </c>
      <c r="BI1740" s="157">
        <v>4.3386435E-7</v>
      </c>
      <c r="BJ1740" s="157">
        <v>2.1627752000000001E-8</v>
      </c>
      <c r="BK1740" s="157">
        <v>1.5449246999999999E-9</v>
      </c>
      <c r="BL1740" s="157">
        <v>3.3366231000000002E-10</v>
      </c>
      <c r="BM1740" s="157">
        <v>3.7099033999999999E-6</v>
      </c>
      <c r="BN1740" s="157">
        <v>5.9154860000000002E-5</v>
      </c>
      <c r="BO1740" s="157">
        <v>1.2965488000000001E-18</v>
      </c>
      <c r="BP1740" s="157">
        <v>6772.2109</v>
      </c>
      <c r="BQ1740" s="157">
        <v>188823.29</v>
      </c>
      <c r="BR1740" s="157">
        <v>0</v>
      </c>
      <c r="BS1740" s="157">
        <v>0</v>
      </c>
      <c r="BT1740" s="157">
        <v>0</v>
      </c>
      <c r="BU1740"/>
      <c r="BV1740" s="155">
        <v>84.483827000000005</v>
      </c>
      <c r="BW1740" s="155">
        <v>3.8731049999999998</v>
      </c>
      <c r="BX1740" s="155">
        <v>49.506225000000001</v>
      </c>
      <c r="BY1740" s="155">
        <v>2.0073846999999999E-2</v>
      </c>
      <c r="BZ1740" s="155">
        <v>3.3074354000000001</v>
      </c>
      <c r="CA1740" s="155">
        <v>1.0187170000000001E-2</v>
      </c>
      <c r="CB1740" s="155">
        <v>6.4283718999999994E-5</v>
      </c>
      <c r="CC1740" s="155">
        <v>1.5455366E-2</v>
      </c>
      <c r="CD1740" s="155">
        <v>8.8336260000000007E-3</v>
      </c>
      <c r="CE1740" s="155">
        <v>5.4401275999999998E-2</v>
      </c>
      <c r="CF1740" s="155">
        <v>0</v>
      </c>
      <c r="CG1740" s="155">
        <v>2.8671524E-15</v>
      </c>
      <c r="CH1740" s="155">
        <v>2.3476131999999999E-11</v>
      </c>
      <c r="CI1740" s="155">
        <v>4.4582943000000004</v>
      </c>
      <c r="CJ1740" s="155">
        <v>23.198169</v>
      </c>
      <c r="CK1740" s="155">
        <v>3.1583160999999998E-2</v>
      </c>
      <c r="CL1740" s="155">
        <v>0</v>
      </c>
      <c r="CM1740"/>
      <c r="CN1740" s="284">
        <v>1.9870518E-11</v>
      </c>
      <c r="CO1740" s="284">
        <v>1775476.9</v>
      </c>
      <c r="CP1740" s="285">
        <v>4163.0595000000003</v>
      </c>
      <c r="CQ1740" s="284">
        <v>2652.2539000000002</v>
      </c>
      <c r="CR1740" s="284">
        <v>1.0703573E-5</v>
      </c>
      <c r="CS1740" s="284">
        <v>1.2029853000000001E-3</v>
      </c>
      <c r="CT1740" s="284">
        <v>164.93956</v>
      </c>
      <c r="CU1740" s="284">
        <v>865.10339999999997</v>
      </c>
      <c r="CV1740" s="284">
        <v>1.6462689999999999E-3</v>
      </c>
      <c r="CW1740" s="284">
        <v>151.80686</v>
      </c>
      <c r="CX1740"/>
      <c r="CY1740"/>
      <c r="CZ1740"/>
      <c r="DA1740"/>
      <c r="DB1740" s="212"/>
      <c r="DC1740" s="48"/>
      <c r="DD1740" s="48"/>
      <c r="DE1740" s="48"/>
      <c r="DF1740" s="48"/>
      <c r="DG1740" s="48"/>
      <c r="DH1740" s="48"/>
      <c r="DI1740" s="48"/>
      <c r="DJ1740" s="48"/>
      <c r="DK1740" s="48"/>
      <c r="DL1740" s="48"/>
    </row>
    <row r="1741" spans="1:116" ht="14.4">
      <c r="A1741" t="s">
        <v>3617</v>
      </c>
      <c r="B1741" s="188" t="s">
        <v>3722</v>
      </c>
      <c r="C1741" s="151" t="str">
        <f t="shared" si="405"/>
        <v>B.080.01.703</v>
      </c>
      <c r="D1741" s="54" t="s">
        <v>3594</v>
      </c>
      <c r="E1741" s="150" t="s">
        <v>2360</v>
      </c>
      <c r="F1741" s="153" t="str">
        <f t="shared" si="406"/>
        <v>10 MW wind turbine, moving parts diameter 198 m</v>
      </c>
      <c r="G1741" s="154">
        <f t="shared" si="408"/>
        <v>2978150.8000000003</v>
      </c>
      <c r="H1741"/>
      <c r="I1741"/>
      <c r="J1741" s="227">
        <f t="shared" si="409"/>
        <v>1998242.3425026513</v>
      </c>
      <c r="K1741"/>
      <c r="L1741" s="280">
        <f t="shared" si="410"/>
        <v>109123.927</v>
      </c>
      <c r="M1741" s="280">
        <f t="shared" si="411"/>
        <v>280087.82965790003</v>
      </c>
      <c r="N1741" s="281">
        <f t="shared" si="412"/>
        <v>1162307.9658447511</v>
      </c>
      <c r="O1741" s="280">
        <v>446722.62</v>
      </c>
      <c r="P1741" s="219">
        <v>179515.33</v>
      </c>
      <c r="Q1741" s="219">
        <v>42787.627</v>
      </c>
      <c r="R1741" s="219">
        <v>41829.046000000002</v>
      </c>
      <c r="S1741" s="286">
        <v>28086.567999999999</v>
      </c>
      <c r="T1741" s="286">
        <v>17213.995999999999</v>
      </c>
      <c r="U1741" s="286">
        <v>21994.316999999999</v>
      </c>
      <c r="V1741" s="286">
        <v>4728.7006000000001</v>
      </c>
      <c r="W1741" s="286">
        <v>1146786.1000000001</v>
      </c>
      <c r="X1741" s="219">
        <v>53046.745999999999</v>
      </c>
      <c r="Y1741" s="219">
        <v>11119.78</v>
      </c>
      <c r="Z1741" s="286">
        <v>9.4260579</v>
      </c>
      <c r="AA1741" s="219">
        <v>4402.0713999999998</v>
      </c>
      <c r="AB1741" s="219">
        <v>1.4444751E-2</v>
      </c>
      <c r="AC1741"/>
      <c r="AD1741" s="227">
        <f t="shared" si="413"/>
        <v>446722.62</v>
      </c>
      <c r="AE1741" s="227">
        <f t="shared" si="414"/>
        <v>336155.58459999994</v>
      </c>
      <c r="AF1741" s="227">
        <f t="shared" si="415"/>
        <v>231433.72899999999</v>
      </c>
      <c r="AG1741" s="227">
        <f t="shared" si="416"/>
        <v>280087.82965790003</v>
      </c>
      <c r="AH1741" s="227">
        <f t="shared" si="417"/>
        <v>1157905.8944447511</v>
      </c>
      <c r="AI1741"/>
      <c r="AJ1741">
        <v>31957874</v>
      </c>
      <c r="AK1741" s="155">
        <v>28326597</v>
      </c>
      <c r="AL1741" s="155">
        <v>1190565.8999999999</v>
      </c>
      <c r="AM1741" s="155">
        <v>0</v>
      </c>
      <c r="AN1741" s="155">
        <v>133841.13</v>
      </c>
      <c r="AO1741" s="155">
        <v>594911.25</v>
      </c>
      <c r="AP1741" s="155">
        <v>1711959.1</v>
      </c>
      <c r="AQ1741"/>
      <c r="AR1741" s="156">
        <v>116982.05</v>
      </c>
      <c r="AS1741" s="156">
        <v>111738.55</v>
      </c>
      <c r="AT1741" s="156">
        <v>3504.1682999999998</v>
      </c>
      <c r="AU1741" s="156">
        <v>1739.3354999999999</v>
      </c>
      <c r="AV1741" s="282">
        <f t="shared" si="418"/>
        <v>6.6989536128999996</v>
      </c>
      <c r="AW1741" s="282">
        <f t="shared" si="419"/>
        <v>1.2959202508415103E-2</v>
      </c>
      <c r="AX1741" s="282">
        <f t="shared" si="420"/>
        <v>243604.41500000001</v>
      </c>
      <c r="AY1741" s="157">
        <v>2.7842151999999998</v>
      </c>
      <c r="AZ1741" s="157">
        <v>8.4005086999999999E-3</v>
      </c>
      <c r="BA1741" s="157">
        <v>2.2960625000000001E-7</v>
      </c>
      <c r="BB1741" s="157">
        <v>1.042021E-4</v>
      </c>
      <c r="BC1741" s="157">
        <v>0</v>
      </c>
      <c r="BD1741" s="157">
        <v>2.8883607999999998E-3</v>
      </c>
      <c r="BE1741" s="157">
        <v>3.6201721</v>
      </c>
      <c r="BF1741" s="157">
        <v>4.7547954000000002E-4</v>
      </c>
      <c r="BG1741" s="157">
        <v>3.8687362999999999E-3</v>
      </c>
      <c r="BH1741" s="157">
        <v>1.8992735000000001E-4</v>
      </c>
      <c r="BI1741" s="157">
        <v>1.5968715000000001E-7</v>
      </c>
      <c r="BJ1741" s="157">
        <v>2.3483590999999999E-5</v>
      </c>
      <c r="BK1741" s="157">
        <v>4.8465758999999999E-7</v>
      </c>
      <c r="BL1741" s="157">
        <v>1.9007462999999999E-7</v>
      </c>
      <c r="BM1741" s="157">
        <v>0.19097458</v>
      </c>
      <c r="BN1741" s="157">
        <v>0.10059917</v>
      </c>
      <c r="BO1741" s="157">
        <v>3.0017950999999998E-9</v>
      </c>
      <c r="BP1741" s="157">
        <v>22881.665000000001</v>
      </c>
      <c r="BQ1741" s="157">
        <v>220722.75</v>
      </c>
      <c r="BR1741" s="157">
        <v>0</v>
      </c>
      <c r="BS1741" s="157">
        <v>0</v>
      </c>
      <c r="BT1741" s="157">
        <v>0</v>
      </c>
      <c r="BU1741"/>
      <c r="BV1741" s="155">
        <v>372.86709000000002</v>
      </c>
      <c r="BW1741" s="155">
        <v>27.651467</v>
      </c>
      <c r="BX1741" s="155">
        <v>83.038747000000001</v>
      </c>
      <c r="BY1741" s="155">
        <v>0.59375491999999996</v>
      </c>
      <c r="BZ1741" s="155">
        <v>46.090302000000001</v>
      </c>
      <c r="CA1741" s="155">
        <v>1.4752183000000001</v>
      </c>
      <c r="CB1741" s="155">
        <v>4.8973741999999998</v>
      </c>
      <c r="CC1741" s="155">
        <v>3.6654521999999998</v>
      </c>
      <c r="CD1741" s="155">
        <v>23.682428000000002</v>
      </c>
      <c r="CE1741" s="155">
        <v>14.605578</v>
      </c>
      <c r="CF1741" s="155">
        <v>0</v>
      </c>
      <c r="CG1741" s="155">
        <v>6.6380869000000004E-6</v>
      </c>
      <c r="CH1741" s="155">
        <v>1.1932738E-4</v>
      </c>
      <c r="CI1741" s="155">
        <v>9.5435905999999999</v>
      </c>
      <c r="CJ1741" s="155">
        <v>35.688642000000002</v>
      </c>
      <c r="CK1741" s="155">
        <v>121.9344</v>
      </c>
      <c r="CL1741" s="155">
        <v>0</v>
      </c>
      <c r="CM1741"/>
      <c r="CN1741" s="284">
        <v>1.0100032E-4</v>
      </c>
      <c r="CO1741" s="284">
        <v>2930532.5</v>
      </c>
      <c r="CP1741" s="285">
        <v>44285.606</v>
      </c>
      <c r="CQ1741" s="284">
        <v>18996.645</v>
      </c>
      <c r="CR1741" s="284">
        <v>5.5502695999999997E-2</v>
      </c>
      <c r="CS1741" s="284">
        <v>0.69312457000000005</v>
      </c>
      <c r="CT1741" s="284">
        <v>1703.6303</v>
      </c>
      <c r="CU1741" s="284">
        <v>628798.85</v>
      </c>
      <c r="CV1741" s="284">
        <v>126.39793</v>
      </c>
      <c r="CW1741" s="284">
        <v>869.59601999999995</v>
      </c>
      <c r="CX1741"/>
      <c r="CY1741"/>
      <c r="CZ1741"/>
      <c r="DA1741"/>
      <c r="DB1741" s="212"/>
      <c r="DC1741" s="48"/>
      <c r="DD1741" s="48"/>
      <c r="DE1741" s="48"/>
      <c r="DF1741" s="48"/>
      <c r="DG1741" s="48"/>
      <c r="DH1741" s="48"/>
      <c r="DI1741" s="48"/>
      <c r="DJ1741" s="48"/>
      <c r="DK1741" s="48"/>
      <c r="DL1741" s="48"/>
    </row>
    <row r="1742" spans="1:116" ht="14.4">
      <c r="A1742" t="s">
        <v>3618</v>
      </c>
      <c r="B1742" s="188" t="s">
        <v>3722</v>
      </c>
      <c r="C1742" s="151" t="str">
        <f t="shared" si="405"/>
        <v>B.080.01.704</v>
      </c>
      <c r="D1742" s="54" t="s">
        <v>3594</v>
      </c>
      <c r="E1742" s="150" t="s">
        <v>2360</v>
      </c>
      <c r="F1742" s="153" t="str">
        <f t="shared" si="406"/>
        <v>10 MW wind turbine, offshore tower 119 meter</v>
      </c>
      <c r="G1742" s="154">
        <f t="shared" si="408"/>
        <v>880891.2</v>
      </c>
      <c r="H1742"/>
      <c r="I1742"/>
      <c r="J1742" s="227">
        <f t="shared" si="409"/>
        <v>198973.81924976475</v>
      </c>
      <c r="K1742"/>
      <c r="L1742" s="280">
        <f t="shared" si="410"/>
        <v>11214.915213877999</v>
      </c>
      <c r="M1742" s="280">
        <f t="shared" si="411"/>
        <v>35839.998035886761</v>
      </c>
      <c r="N1742" s="281">
        <f t="shared" si="412"/>
        <v>19785.225999999999</v>
      </c>
      <c r="O1742" s="280">
        <v>132133.68</v>
      </c>
      <c r="P1742" s="219">
        <v>26971.891</v>
      </c>
      <c r="Q1742" s="219">
        <v>8868.1061000000009</v>
      </c>
      <c r="R1742" s="219">
        <v>11214.88</v>
      </c>
      <c r="S1742" s="286">
        <v>0</v>
      </c>
      <c r="T1742" s="286">
        <v>0</v>
      </c>
      <c r="U1742" s="286">
        <v>3.5213877999999997E-2</v>
      </c>
      <c r="V1742" s="286">
        <v>9.3588676000000003E-4</v>
      </c>
      <c r="W1742" s="286">
        <v>19785.225999999999</v>
      </c>
      <c r="X1742" s="219">
        <v>0</v>
      </c>
      <c r="Y1742" s="219">
        <v>0</v>
      </c>
      <c r="Z1742" s="286">
        <v>0</v>
      </c>
      <c r="AA1742" s="219">
        <v>0</v>
      </c>
      <c r="AB1742" s="219">
        <v>0</v>
      </c>
      <c r="AC1742"/>
      <c r="AD1742" s="227">
        <f t="shared" si="413"/>
        <v>132133.68</v>
      </c>
      <c r="AE1742" s="227">
        <f t="shared" si="414"/>
        <v>47054.913249764759</v>
      </c>
      <c r="AF1742" s="227">
        <f t="shared" si="415"/>
        <v>35839.998035886761</v>
      </c>
      <c r="AG1742" s="227">
        <f t="shared" si="416"/>
        <v>35839.998035886761</v>
      </c>
      <c r="AH1742" s="227">
        <f t="shared" si="417"/>
        <v>19785.225999999999</v>
      </c>
      <c r="AI1742"/>
      <c r="AJ1742">
        <v>9455377.5999999996</v>
      </c>
      <c r="AK1742" s="155">
        <v>9455377.5999999996</v>
      </c>
      <c r="AL1742" s="155">
        <v>0</v>
      </c>
      <c r="AM1742" s="155">
        <v>0</v>
      </c>
      <c r="AN1742" s="155">
        <v>0</v>
      </c>
      <c r="AO1742" s="155">
        <v>0</v>
      </c>
      <c r="AP1742" s="155">
        <v>0</v>
      </c>
      <c r="AQ1742"/>
      <c r="AR1742" s="156">
        <v>19028.704000000002</v>
      </c>
      <c r="AS1742" s="156">
        <v>17569.064999999999</v>
      </c>
      <c r="AT1742" s="156">
        <v>760.47653000000003</v>
      </c>
      <c r="AU1742" s="156">
        <v>699.16290000000004</v>
      </c>
      <c r="AV1742" s="282">
        <f t="shared" si="418"/>
        <v>1.0533012289200001</v>
      </c>
      <c r="AW1742" s="282">
        <f t="shared" si="419"/>
        <v>2.812413235317E-3</v>
      </c>
      <c r="AX1742" s="282">
        <f t="shared" si="420"/>
        <v>97921.975099999996</v>
      </c>
      <c r="AY1742" s="157">
        <v>0.81746704000000003</v>
      </c>
      <c r="AZ1742" s="157">
        <v>2.4664954000000001E-3</v>
      </c>
      <c r="BA1742" s="157">
        <v>6.7388177000000001E-8</v>
      </c>
      <c r="BB1742" s="157">
        <v>0</v>
      </c>
      <c r="BC1742" s="157">
        <v>0</v>
      </c>
      <c r="BD1742" s="157">
        <v>3.1241892000000003E-4</v>
      </c>
      <c r="BE1742" s="157">
        <v>0.23552176999999999</v>
      </c>
      <c r="BF1742" s="157">
        <v>7.1279133000000004E-5</v>
      </c>
      <c r="BG1742" s="157">
        <v>2.7434403999999999E-4</v>
      </c>
      <c r="BH1742" s="157">
        <v>0</v>
      </c>
      <c r="BI1742" s="157">
        <v>2.2727414000000001E-7</v>
      </c>
      <c r="BJ1742" s="157">
        <v>0</v>
      </c>
      <c r="BK1742" s="157">
        <v>0</v>
      </c>
      <c r="BL1742" s="157">
        <v>0</v>
      </c>
      <c r="BM1742" s="157">
        <v>0</v>
      </c>
      <c r="BN1742" s="157">
        <v>0</v>
      </c>
      <c r="BO1742" s="157">
        <v>0</v>
      </c>
      <c r="BP1742" s="157">
        <v>3368.1990999999998</v>
      </c>
      <c r="BQ1742" s="157">
        <v>94553.775999999998</v>
      </c>
      <c r="BR1742" s="157">
        <v>0</v>
      </c>
      <c r="BS1742" s="157">
        <v>0</v>
      </c>
      <c r="BT1742" s="157">
        <v>0</v>
      </c>
      <c r="BU1742"/>
      <c r="BV1742" s="155">
        <v>41.835186999999998</v>
      </c>
      <c r="BW1742" s="155">
        <v>1.8914107</v>
      </c>
      <c r="BX1742" s="155">
        <v>24.561584</v>
      </c>
      <c r="BY1742" s="155">
        <v>4.2314120000000004E-3</v>
      </c>
      <c r="BZ1742" s="155">
        <v>1.5580201</v>
      </c>
      <c r="CA1742" s="155">
        <v>0</v>
      </c>
      <c r="CB1742" s="155">
        <v>0</v>
      </c>
      <c r="CC1742" s="155">
        <v>0</v>
      </c>
      <c r="CD1742" s="155">
        <v>0</v>
      </c>
      <c r="CE1742" s="155">
        <v>1.293096E-2</v>
      </c>
      <c r="CF1742" s="155">
        <v>0</v>
      </c>
      <c r="CG1742" s="155">
        <v>0</v>
      </c>
      <c r="CH1742" s="155">
        <v>0</v>
      </c>
      <c r="CI1742" s="155">
        <v>2.2665627000000002</v>
      </c>
      <c r="CJ1742" s="155">
        <v>11.5258</v>
      </c>
      <c r="CK1742" s="155">
        <v>1.4646317000000001E-2</v>
      </c>
      <c r="CL1742" s="155">
        <v>0</v>
      </c>
      <c r="CM1742"/>
      <c r="CN1742" s="284">
        <v>0</v>
      </c>
      <c r="CO1742" s="284">
        <v>880891.2</v>
      </c>
      <c r="CP1742" s="285">
        <v>2023.9576999999999</v>
      </c>
      <c r="CQ1742" s="284">
        <v>1294.0757000000001</v>
      </c>
      <c r="CR1742" s="284">
        <v>0</v>
      </c>
      <c r="CS1742" s="284">
        <v>0</v>
      </c>
      <c r="CT1742" s="284">
        <v>79.082387999999995</v>
      </c>
      <c r="CU1742" s="284">
        <v>0</v>
      </c>
      <c r="CV1742" s="284">
        <v>0</v>
      </c>
      <c r="CW1742" s="284">
        <v>77.646298000000002</v>
      </c>
      <c r="CX1742"/>
      <c r="CY1742"/>
      <c r="CZ1742"/>
      <c r="DA1742"/>
      <c r="DB1742" s="212"/>
      <c r="DC1742" s="48"/>
      <c r="DD1742" s="48"/>
      <c r="DE1742" s="48"/>
      <c r="DF1742" s="48"/>
      <c r="DG1742" s="48"/>
      <c r="DH1742" s="48"/>
      <c r="DI1742" s="48"/>
      <c r="DJ1742" s="48"/>
      <c r="DK1742" s="48"/>
      <c r="DL1742" s="48"/>
    </row>
    <row r="1743" spans="1:116" ht="14.4">
      <c r="A1743" t="s">
        <v>3619</v>
      </c>
      <c r="B1743" s="188" t="s">
        <v>3722</v>
      </c>
      <c r="C1743" s="151" t="str">
        <f t="shared" si="405"/>
        <v>B.080.01.801</v>
      </c>
      <c r="D1743" s="54" t="s">
        <v>3594</v>
      </c>
      <c r="E1743" s="150" t="s">
        <v>2360</v>
      </c>
      <c r="F1743" s="153" t="str">
        <f t="shared" si="406"/>
        <v>15 MW full wind turbine (offshore)</v>
      </c>
      <c r="G1743" s="154">
        <f t="shared" si="408"/>
        <v>8267377.333333334</v>
      </c>
      <c r="H1743"/>
      <c r="I1743"/>
      <c r="J1743" s="227">
        <f t="shared" si="409"/>
        <v>3769012.7247667001</v>
      </c>
      <c r="K1743"/>
      <c r="L1743" s="280">
        <f t="shared" si="410"/>
        <v>210007.16000000003</v>
      </c>
      <c r="M1743" s="280">
        <f t="shared" si="411"/>
        <v>628497.33128500008</v>
      </c>
      <c r="N1743" s="281">
        <f t="shared" si="412"/>
        <v>1690401.6334816997</v>
      </c>
      <c r="O1743" s="280">
        <v>1240106.6000000001</v>
      </c>
      <c r="P1743" s="219">
        <v>463605.28</v>
      </c>
      <c r="Q1743" s="219">
        <v>92510.441999999995</v>
      </c>
      <c r="R1743" s="219">
        <v>104537.52</v>
      </c>
      <c r="S1743" s="286">
        <v>42362.902000000002</v>
      </c>
      <c r="T1743" s="286">
        <v>30237.775000000001</v>
      </c>
      <c r="U1743" s="286">
        <v>32868.963000000003</v>
      </c>
      <c r="V1743" s="286">
        <v>7941.0905000000002</v>
      </c>
      <c r="W1743" s="286">
        <v>1631046.9</v>
      </c>
      <c r="X1743" s="219">
        <v>64425.055999999997</v>
      </c>
      <c r="Y1743" s="219">
        <v>54442.938999999998</v>
      </c>
      <c r="Z1743" s="286">
        <v>15.462785</v>
      </c>
      <c r="AA1743" s="219">
        <v>4909.3845000000001</v>
      </c>
      <c r="AB1743" s="219">
        <v>2.4099816999999999</v>
      </c>
      <c r="AC1743"/>
      <c r="AD1743" s="227">
        <f t="shared" si="413"/>
        <v>1240106.6000000001</v>
      </c>
      <c r="AE1743" s="227">
        <f t="shared" si="414"/>
        <v>774063.97250000015</v>
      </c>
      <c r="AF1743" s="227">
        <f t="shared" si="415"/>
        <v>568966.19700000016</v>
      </c>
      <c r="AG1743" s="227">
        <f t="shared" si="416"/>
        <v>628497.33128500008</v>
      </c>
      <c r="AH1743" s="227">
        <f t="shared" si="417"/>
        <v>1685492.2489816998</v>
      </c>
      <c r="AI1743"/>
      <c r="AJ1743">
        <v>96744202</v>
      </c>
      <c r="AK1743" s="155">
        <v>92401533</v>
      </c>
      <c r="AL1743" s="155">
        <v>979510.54</v>
      </c>
      <c r="AM1743" s="155">
        <v>0</v>
      </c>
      <c r="AN1743" s="155">
        <v>1968339.8</v>
      </c>
      <c r="AO1743" s="155">
        <v>442388.34</v>
      </c>
      <c r="AP1743" s="155">
        <v>952430.44</v>
      </c>
      <c r="AQ1743"/>
      <c r="AR1743" s="156">
        <v>308843.92</v>
      </c>
      <c r="AS1743" s="156">
        <v>293272.68</v>
      </c>
      <c r="AT1743" s="156">
        <v>8927.5849999999991</v>
      </c>
      <c r="AU1743" s="156">
        <v>6643.6598000000004</v>
      </c>
      <c r="AV1743" s="282">
        <f t="shared" si="418"/>
        <v>17.582294697218</v>
      </c>
      <c r="AW1743" s="282">
        <f t="shared" si="419"/>
        <v>3.30162170246616E-2</v>
      </c>
      <c r="AX1743" s="282">
        <f t="shared" si="420"/>
        <v>930484.5610000001</v>
      </c>
      <c r="AY1743" s="157">
        <v>7.6962384000000004</v>
      </c>
      <c r="AZ1743" s="157">
        <v>2.3220966999999999E-2</v>
      </c>
      <c r="BA1743" s="157">
        <v>6.3458126000000003E-7</v>
      </c>
      <c r="BB1743" s="157">
        <v>5.4940618000000003E-5</v>
      </c>
      <c r="BC1743" s="157">
        <v>0</v>
      </c>
      <c r="BD1743" s="157">
        <v>4.0505625999999999E-3</v>
      </c>
      <c r="BE1743" s="157">
        <v>7.9480687999999997</v>
      </c>
      <c r="BF1743" s="157">
        <v>8.0302094000000003E-4</v>
      </c>
      <c r="BG1743" s="157">
        <v>8.7153669000000003E-3</v>
      </c>
      <c r="BH1743" s="157">
        <v>2.3709898E-4</v>
      </c>
      <c r="BI1743" s="157">
        <v>1.0347888000000001E-6</v>
      </c>
      <c r="BJ1743" s="157">
        <v>3.1694350999999999E-5</v>
      </c>
      <c r="BK1743" s="157">
        <v>5.1565254000000003E-6</v>
      </c>
      <c r="BL1743" s="157">
        <v>1.2429582E-6</v>
      </c>
      <c r="BM1743" s="157">
        <v>1.854932</v>
      </c>
      <c r="BN1743" s="157">
        <v>7.8949993999999996E-2</v>
      </c>
      <c r="BO1743" s="157">
        <v>1.6062837000000001E-15</v>
      </c>
      <c r="BP1743" s="157">
        <v>35202.381000000001</v>
      </c>
      <c r="BQ1743" s="157">
        <v>895282.18</v>
      </c>
      <c r="BR1743" s="157">
        <v>0</v>
      </c>
      <c r="BS1743" s="157">
        <v>0</v>
      </c>
      <c r="BT1743" s="157">
        <v>0</v>
      </c>
      <c r="BU1743"/>
      <c r="BV1743" s="155">
        <v>647.68584999999996</v>
      </c>
      <c r="BW1743" s="155">
        <v>60.988123000000002</v>
      </c>
      <c r="BX1743" s="155">
        <v>230.51641000000001</v>
      </c>
      <c r="BY1743" s="155">
        <v>1.0122914999999999</v>
      </c>
      <c r="BZ1743" s="155">
        <v>87.091142000000005</v>
      </c>
      <c r="CA1743" s="155">
        <v>1.0417246</v>
      </c>
      <c r="CB1743" s="155">
        <v>6.1413489999999999</v>
      </c>
      <c r="CC1743" s="155">
        <v>3.8594401</v>
      </c>
      <c r="CD1743" s="155">
        <v>41.320020999999997</v>
      </c>
      <c r="CE1743" s="155">
        <v>21.931560999999999</v>
      </c>
      <c r="CF1743" s="155">
        <v>0</v>
      </c>
      <c r="CG1743" s="155">
        <v>3.5520916000000002E-12</v>
      </c>
      <c r="CH1743" s="155">
        <v>2.9084387999999999E-8</v>
      </c>
      <c r="CI1743" s="155">
        <v>23.667276000000001</v>
      </c>
      <c r="CJ1743" s="155">
        <v>113.23326</v>
      </c>
      <c r="CK1743" s="155">
        <v>56.883249999999997</v>
      </c>
      <c r="CL1743" s="155">
        <v>0</v>
      </c>
      <c r="CM1743"/>
      <c r="CN1743" s="284">
        <v>2.4617422E-8</v>
      </c>
      <c r="CO1743" s="284">
        <v>8200020.2999999998</v>
      </c>
      <c r="CP1743" s="285">
        <v>43124.243000000002</v>
      </c>
      <c r="CQ1743" s="284">
        <v>41561.972000000002</v>
      </c>
      <c r="CR1743" s="284">
        <v>0.75178908</v>
      </c>
      <c r="CS1743" s="284">
        <v>1.0088543000000001</v>
      </c>
      <c r="CT1743" s="284">
        <v>3466.6156000000001</v>
      </c>
      <c r="CU1743" s="284">
        <v>7852882.7000000002</v>
      </c>
      <c r="CV1743" s="284">
        <v>158.21329</v>
      </c>
      <c r="CW1743" s="284">
        <v>1193.9082000000001</v>
      </c>
      <c r="CX1743"/>
      <c r="CY1743"/>
      <c r="CZ1743"/>
      <c r="DA1743"/>
      <c r="DB1743" s="212"/>
      <c r="DC1743" s="48"/>
      <c r="DD1743" s="48"/>
      <c r="DE1743" s="48"/>
      <c r="DF1743" s="48"/>
      <c r="DG1743" s="48"/>
      <c r="DH1743" s="48"/>
      <c r="DI1743" s="48"/>
      <c r="DJ1743" s="48"/>
      <c r="DK1743" s="48"/>
      <c r="DL1743" s="48"/>
    </row>
    <row r="1744" spans="1:116" ht="14.4">
      <c r="A1744" t="s">
        <v>3620</v>
      </c>
      <c r="B1744" s="188" t="s">
        <v>3722</v>
      </c>
      <c r="C1744" s="151" t="str">
        <f t="shared" si="405"/>
        <v>B.080.01.802</v>
      </c>
      <c r="D1744" s="54" t="s">
        <v>3594</v>
      </c>
      <c r="E1744" s="150" t="s">
        <v>2360</v>
      </c>
      <c r="F1744" s="153" t="str">
        <f t="shared" si="406"/>
        <v>15 MW wind turbine, offshore monopile substructure</v>
      </c>
      <c r="G1744" s="154">
        <f t="shared" si="408"/>
        <v>2380600.6666666665</v>
      </c>
      <c r="H1744"/>
      <c r="I1744"/>
      <c r="J1744" s="227">
        <f t="shared" si="409"/>
        <v>973336.11839422805</v>
      </c>
      <c r="K1744"/>
      <c r="L1744" s="280">
        <f t="shared" si="410"/>
        <v>38681.526660000003</v>
      </c>
      <c r="M1744" s="280">
        <f t="shared" si="411"/>
        <v>308392.02975419996</v>
      </c>
      <c r="N1744" s="281">
        <f t="shared" si="412"/>
        <v>269172.46198002808</v>
      </c>
      <c r="O1744" s="280">
        <v>357090.1</v>
      </c>
      <c r="P1744" s="219">
        <v>282963.59000000003</v>
      </c>
      <c r="Q1744" s="219">
        <v>22388.749</v>
      </c>
      <c r="R1744" s="219">
        <v>34483.374000000003</v>
      </c>
      <c r="S1744" s="286">
        <v>631.68025999999998</v>
      </c>
      <c r="T1744" s="286">
        <v>3281.6903000000002</v>
      </c>
      <c r="U1744" s="286">
        <v>284.78210000000001</v>
      </c>
      <c r="V1744" s="286">
        <v>3031.7127</v>
      </c>
      <c r="W1744" s="286">
        <v>265915.40999999997</v>
      </c>
      <c r="X1744" s="219">
        <v>1.6476850999999999</v>
      </c>
      <c r="Y1744" s="219">
        <v>2778.7302</v>
      </c>
      <c r="Z1744" s="286">
        <v>6.3303691000000004</v>
      </c>
      <c r="AA1744" s="219">
        <v>478.32177999999999</v>
      </c>
      <c r="AB1744" s="219">
        <v>2.8091026000000002E-8</v>
      </c>
      <c r="AC1744"/>
      <c r="AD1744" s="227">
        <f t="shared" si="413"/>
        <v>357090.1</v>
      </c>
      <c r="AE1744" s="227">
        <f t="shared" si="414"/>
        <v>347065.57836000004</v>
      </c>
      <c r="AF1744" s="227">
        <f t="shared" si="415"/>
        <v>308862.37348000001</v>
      </c>
      <c r="AG1744" s="227">
        <f t="shared" si="416"/>
        <v>308392.02975419996</v>
      </c>
      <c r="AH1744" s="227">
        <f t="shared" si="417"/>
        <v>268694.14020002808</v>
      </c>
      <c r="AI1744"/>
      <c r="AJ1744">
        <v>26077687</v>
      </c>
      <c r="AK1744" s="155">
        <v>25878009</v>
      </c>
      <c r="AL1744" s="155">
        <v>193948.07</v>
      </c>
      <c r="AM1744" s="155">
        <v>0</v>
      </c>
      <c r="AN1744" s="155">
        <v>72.587978000000007</v>
      </c>
      <c r="AO1744" s="155">
        <v>5439.1786000000002</v>
      </c>
      <c r="AP1744" s="155">
        <v>218.40236999999999</v>
      </c>
      <c r="AQ1744"/>
      <c r="AR1744" s="156">
        <v>146017.28</v>
      </c>
      <c r="AS1744" s="156">
        <v>140727.21</v>
      </c>
      <c r="AT1744" s="156">
        <v>3311.0432999999998</v>
      </c>
      <c r="AU1744" s="156">
        <v>1979.0229999999999</v>
      </c>
      <c r="AV1744" s="282">
        <f t="shared" si="418"/>
        <v>8.4368832314089861</v>
      </c>
      <c r="AW1744" s="282">
        <f t="shared" si="419"/>
        <v>1.2244982657310039E-2</v>
      </c>
      <c r="AX1744" s="282">
        <f t="shared" si="420"/>
        <v>277174.09600000002</v>
      </c>
      <c r="AY1744" s="157">
        <v>2.2091973999999999</v>
      </c>
      <c r="AZ1744" s="157">
        <v>6.6656818E-3</v>
      </c>
      <c r="BA1744" s="157">
        <v>1.8211594999999999E-7</v>
      </c>
      <c r="BB1744" s="157">
        <v>3.9689854000000001E-9</v>
      </c>
      <c r="BC1744" s="157">
        <v>0</v>
      </c>
      <c r="BD1744" s="157">
        <v>9.9519293999999993E-4</v>
      </c>
      <c r="BE1744" s="157">
        <v>4.5516934999999998</v>
      </c>
      <c r="BF1744" s="157">
        <v>2.2713516000000001E-4</v>
      </c>
      <c r="BG1744" s="157">
        <v>5.3018446999999998E-3</v>
      </c>
      <c r="BH1744" s="157">
        <v>4.2114372999999997E-5</v>
      </c>
      <c r="BI1744" s="157">
        <v>5.2479477999999995E-7</v>
      </c>
      <c r="BJ1744" s="157">
        <v>2.4870678999999999E-6</v>
      </c>
      <c r="BK1744" s="157">
        <v>4.0756517000000003E-6</v>
      </c>
      <c r="BL1744" s="157">
        <v>9.3699397999999996E-7</v>
      </c>
      <c r="BM1744" s="157">
        <v>1.6658917</v>
      </c>
      <c r="BN1744" s="157">
        <v>9.1054345000000005E-3</v>
      </c>
      <c r="BO1744" s="157">
        <v>3.7949573E-17</v>
      </c>
      <c r="BP1744" s="157">
        <v>18397.446</v>
      </c>
      <c r="BQ1744" s="157">
        <v>258776.65</v>
      </c>
      <c r="BR1744" s="157">
        <v>0</v>
      </c>
      <c r="BS1744" s="157">
        <v>0</v>
      </c>
      <c r="BT1744" s="157">
        <v>0</v>
      </c>
      <c r="BU1744"/>
      <c r="BV1744" s="155">
        <v>181.45987</v>
      </c>
      <c r="BW1744" s="155">
        <v>36.552574</v>
      </c>
      <c r="BX1744" s="155">
        <v>66.377461999999994</v>
      </c>
      <c r="BY1744" s="155">
        <v>0.36494984000000003</v>
      </c>
      <c r="BZ1744" s="155">
        <v>30.116123000000002</v>
      </c>
      <c r="CA1744" s="155">
        <v>8.5464513000000004E-5</v>
      </c>
      <c r="CB1744" s="155">
        <v>1.0958071</v>
      </c>
      <c r="CC1744" s="155">
        <v>1.9976801999999999E-4</v>
      </c>
      <c r="CD1744" s="155">
        <v>4.4101033999999997</v>
      </c>
      <c r="CE1744" s="155">
        <v>0.22101193</v>
      </c>
      <c r="CF1744" s="155">
        <v>0</v>
      </c>
      <c r="CG1744" s="155">
        <v>8.3920639000000002E-14</v>
      </c>
      <c r="CH1744" s="155">
        <v>6.8713892000000001E-10</v>
      </c>
      <c r="CI1744" s="155">
        <v>8.9644139000000003</v>
      </c>
      <c r="CJ1744" s="155">
        <v>31.748906999999999</v>
      </c>
      <c r="CK1744" s="155">
        <v>1.6082346000000001</v>
      </c>
      <c r="CL1744" s="155">
        <v>0</v>
      </c>
      <c r="CM1744"/>
      <c r="CN1744" s="284">
        <v>5.8160376000000004E-10</v>
      </c>
      <c r="CO1744" s="284">
        <v>2380600.6</v>
      </c>
      <c r="CP1744" s="285">
        <v>12094.266</v>
      </c>
      <c r="CQ1744" s="284">
        <v>25008.745999999999</v>
      </c>
      <c r="CR1744" s="284">
        <v>0.71007445000000002</v>
      </c>
      <c r="CS1744" s="284">
        <v>1.7363871999999999E-2</v>
      </c>
      <c r="CT1744" s="284">
        <v>1528.4884999999999</v>
      </c>
      <c r="CU1744" s="284">
        <v>7039880.5</v>
      </c>
      <c r="CV1744" s="284">
        <v>27.970041999999999</v>
      </c>
      <c r="CW1744" s="284">
        <v>179.33634000000001</v>
      </c>
      <c r="CX1744"/>
      <c r="CY1744"/>
      <c r="CZ1744"/>
      <c r="DA1744"/>
      <c r="DB1744" s="212"/>
      <c r="DC1744" s="48"/>
      <c r="DD1744" s="48"/>
      <c r="DE1744" s="48"/>
      <c r="DF1744" s="48"/>
      <c r="DG1744" s="48"/>
      <c r="DH1744" s="48"/>
      <c r="DI1744" s="48"/>
      <c r="DJ1744" s="48"/>
      <c r="DK1744" s="48"/>
      <c r="DL1744" s="48"/>
    </row>
    <row r="1745" spans="1:116" ht="14.4">
      <c r="A1745" t="s">
        <v>3621</v>
      </c>
      <c r="B1745" s="188" t="s">
        <v>3722</v>
      </c>
      <c r="C1745" s="151" t="str">
        <f t="shared" si="405"/>
        <v>B.080.01.803</v>
      </c>
      <c r="D1745" s="54" t="s">
        <v>3594</v>
      </c>
      <c r="E1745" s="150" t="s">
        <v>2360</v>
      </c>
      <c r="F1745" s="153" t="str">
        <f t="shared" si="406"/>
        <v>15 MW wind turbine, moving parts diameter 240 m</v>
      </c>
      <c r="G1745" s="154">
        <f t="shared" si="408"/>
        <v>4322216.9333333336</v>
      </c>
      <c r="H1745"/>
      <c r="I1745"/>
      <c r="J1745" s="227">
        <f t="shared" si="409"/>
        <v>2405013.2026522001</v>
      </c>
      <c r="K1745"/>
      <c r="L1745" s="280">
        <f t="shared" si="410"/>
        <v>156290.883</v>
      </c>
      <c r="M1745" s="280">
        <f t="shared" si="411"/>
        <v>257996.9612859</v>
      </c>
      <c r="N1745" s="281">
        <f t="shared" si="412"/>
        <v>1342392.8183662998</v>
      </c>
      <c r="O1745" s="280">
        <v>648332.54</v>
      </c>
      <c r="P1745" s="219">
        <v>131697.17000000001</v>
      </c>
      <c r="Q1745" s="219">
        <v>58523.406999999999</v>
      </c>
      <c r="R1745" s="219">
        <v>55403.052000000003</v>
      </c>
      <c r="S1745" s="286">
        <v>41469.415000000001</v>
      </c>
      <c r="T1745" s="286">
        <v>26930.812999999998</v>
      </c>
      <c r="U1745" s="286">
        <v>32487.602999999999</v>
      </c>
      <c r="V1745" s="286">
        <v>4837.3321999999998</v>
      </c>
      <c r="W1745" s="286">
        <v>1331583</v>
      </c>
      <c r="X1745" s="219">
        <v>62932.294000000002</v>
      </c>
      <c r="Y1745" s="219">
        <v>6423.2539999999999</v>
      </c>
      <c r="Z1745" s="286">
        <v>6.7580859000000002</v>
      </c>
      <c r="AA1745" s="219">
        <v>4384.1562999999996</v>
      </c>
      <c r="AB1745" s="219">
        <v>2.4080663000000002</v>
      </c>
      <c r="AC1745"/>
      <c r="AD1745" s="227">
        <f t="shared" si="413"/>
        <v>648332.54</v>
      </c>
      <c r="AE1745" s="227">
        <f t="shared" si="414"/>
        <v>351348.79220000003</v>
      </c>
      <c r="AF1745" s="227">
        <f t="shared" si="415"/>
        <v>199442.06550000003</v>
      </c>
      <c r="AG1745" s="227">
        <f t="shared" si="416"/>
        <v>257996.9612859</v>
      </c>
      <c r="AH1745" s="227">
        <f t="shared" si="417"/>
        <v>1338008.6620662999</v>
      </c>
      <c r="AI1745"/>
      <c r="AJ1745">
        <v>52407318</v>
      </c>
      <c r="AK1745" s="155">
        <v>48547777</v>
      </c>
      <c r="AL1745" s="155">
        <v>714295.2</v>
      </c>
      <c r="AM1745" s="155">
        <v>0</v>
      </c>
      <c r="AN1745" s="155">
        <v>1965633.3</v>
      </c>
      <c r="AO1745" s="155">
        <v>408248.88</v>
      </c>
      <c r="AP1745" s="155">
        <v>771363.51</v>
      </c>
      <c r="AQ1745"/>
      <c r="AR1745" s="156">
        <v>125854.63</v>
      </c>
      <c r="AS1745" s="156">
        <v>118273.84</v>
      </c>
      <c r="AT1745" s="156">
        <v>4217.4985999999999</v>
      </c>
      <c r="AU1745" s="156">
        <v>3363.2851000000001</v>
      </c>
      <c r="AV1745" s="282">
        <f t="shared" si="418"/>
        <v>7.0907579872430002</v>
      </c>
      <c r="AW1745" s="282">
        <f t="shared" si="419"/>
        <v>1.5597258358121509E-2</v>
      </c>
      <c r="AX1745" s="282">
        <f t="shared" si="420"/>
        <v>471048.337</v>
      </c>
      <c r="AY1745" s="157">
        <v>4.0350472000000002</v>
      </c>
      <c r="AZ1745" s="157">
        <v>1.2174267000000001E-2</v>
      </c>
      <c r="BA1745" s="157">
        <v>3.3276976000000001E-7</v>
      </c>
      <c r="BB1745" s="157">
        <v>5.2578243000000002E-5</v>
      </c>
      <c r="BC1745" s="157">
        <v>0</v>
      </c>
      <c r="BD1745" s="157">
        <v>2.6277039999999998E-3</v>
      </c>
      <c r="BE1745" s="157">
        <v>2.7959271000000001</v>
      </c>
      <c r="BF1745" s="157">
        <v>4.8056781000000001E-4</v>
      </c>
      <c r="BG1745" s="157">
        <v>2.7185460000000001E-3</v>
      </c>
      <c r="BH1745" s="157">
        <v>1.9381497E-4</v>
      </c>
      <c r="BI1745" s="157">
        <v>2.4793252999999999E-7</v>
      </c>
      <c r="BJ1745" s="157">
        <v>2.9068835000000001E-5</v>
      </c>
      <c r="BK1745" s="157">
        <v>2.5701421000000002E-7</v>
      </c>
      <c r="BL1745" s="157">
        <v>1.5602662E-7</v>
      </c>
      <c r="BM1745" s="157">
        <v>0.18873772</v>
      </c>
      <c r="BN1745" s="157">
        <v>6.8365684999999995E-2</v>
      </c>
      <c r="BO1745" s="157">
        <v>1.5089414E-15</v>
      </c>
      <c r="BP1745" s="157">
        <v>12417.597</v>
      </c>
      <c r="BQ1745" s="157">
        <v>458630.74</v>
      </c>
      <c r="BR1745" s="157">
        <v>0</v>
      </c>
      <c r="BS1745" s="157">
        <v>0</v>
      </c>
      <c r="BT1745" s="157">
        <v>0</v>
      </c>
      <c r="BU1745"/>
      <c r="BV1745" s="155">
        <v>386.11586</v>
      </c>
      <c r="BW1745" s="155">
        <v>19.635287999999999</v>
      </c>
      <c r="BX1745" s="155">
        <v>120.51488000000001</v>
      </c>
      <c r="BY1745" s="155">
        <v>0.63324862999999998</v>
      </c>
      <c r="BZ1745" s="155">
        <v>52.806578999999999</v>
      </c>
      <c r="CA1745" s="155">
        <v>1.0241752</v>
      </c>
      <c r="CB1745" s="155">
        <v>5.0160738</v>
      </c>
      <c r="CC1745" s="155">
        <v>3.8319041</v>
      </c>
      <c r="CD1745" s="155">
        <v>36.872985</v>
      </c>
      <c r="CE1745" s="155">
        <v>21.628968</v>
      </c>
      <c r="CF1745" s="155">
        <v>0</v>
      </c>
      <c r="CG1745" s="155">
        <v>3.3368314E-12</v>
      </c>
      <c r="CH1745" s="155">
        <v>2.7321845999999999E-8</v>
      </c>
      <c r="CI1745" s="155">
        <v>11.592294000000001</v>
      </c>
      <c r="CJ1745" s="155">
        <v>59.588661000000002</v>
      </c>
      <c r="CK1745" s="155">
        <v>52.970807000000001</v>
      </c>
      <c r="CL1745" s="155">
        <v>0</v>
      </c>
      <c r="CM1745"/>
      <c r="CN1745" s="284">
        <v>2.3125583000000001E-8</v>
      </c>
      <c r="CO1745" s="284">
        <v>4254911</v>
      </c>
      <c r="CP1745" s="285">
        <v>28208.441999999999</v>
      </c>
      <c r="CQ1745" s="284">
        <v>13265.35</v>
      </c>
      <c r="CR1745" s="284">
        <v>4.1613189000000002E-2</v>
      </c>
      <c r="CS1745" s="284">
        <v>0.98813753000000004</v>
      </c>
      <c r="CT1745" s="284">
        <v>1731.9601</v>
      </c>
      <c r="CU1745" s="284">
        <v>405943.58</v>
      </c>
      <c r="CV1745" s="284">
        <v>129.46620999999999</v>
      </c>
      <c r="CW1745" s="284">
        <v>918.74462000000005</v>
      </c>
      <c r="CX1745"/>
      <c r="CY1745"/>
      <c r="CZ1745"/>
      <c r="DA1745"/>
      <c r="DB1745" s="212"/>
      <c r="DC1745" s="48"/>
      <c r="DD1745" s="48"/>
      <c r="DE1745" s="48"/>
      <c r="DF1745" s="48"/>
      <c r="DG1745" s="48"/>
      <c r="DH1745" s="48"/>
      <c r="DI1745" s="48"/>
      <c r="DJ1745" s="48"/>
      <c r="DK1745" s="48"/>
      <c r="DL1745" s="48"/>
    </row>
    <row r="1746" spans="1:116" ht="14.4">
      <c r="A1746" t="s">
        <v>3622</v>
      </c>
      <c r="B1746" s="188" t="s">
        <v>3722</v>
      </c>
      <c r="C1746" s="151" t="str">
        <f t="shared" si="405"/>
        <v>B.080.01.804</v>
      </c>
      <c r="D1746" s="54" t="s">
        <v>3594</v>
      </c>
      <c r="E1746" s="150" t="s">
        <v>2360</v>
      </c>
      <c r="F1746" s="153" t="str">
        <f t="shared" si="406"/>
        <v>15 MW wind turbine, offshore tower 150 meter</v>
      </c>
      <c r="G1746" s="154">
        <f t="shared" si="408"/>
        <v>1046396.6666666667</v>
      </c>
      <c r="H1746"/>
      <c r="I1746"/>
      <c r="J1746" s="227">
        <f t="shared" si="409"/>
        <v>248246.7571856413</v>
      </c>
      <c r="K1746"/>
      <c r="L1746" s="280">
        <f t="shared" si="410"/>
        <v>13444.491661</v>
      </c>
      <c r="M1746" s="280">
        <f t="shared" si="411"/>
        <v>43874.780962329991</v>
      </c>
      <c r="N1746" s="281">
        <f t="shared" si="412"/>
        <v>33967.984562311307</v>
      </c>
      <c r="O1746" s="280">
        <v>156959.5</v>
      </c>
      <c r="P1746" s="219">
        <v>31827.065999999999</v>
      </c>
      <c r="Q1746" s="219">
        <v>10492.088</v>
      </c>
      <c r="R1746" s="219">
        <v>13259.691999999999</v>
      </c>
      <c r="S1746" s="286">
        <v>115.82696</v>
      </c>
      <c r="T1746" s="286">
        <v>18.464538000000001</v>
      </c>
      <c r="U1746" s="286">
        <v>50.508163000000003</v>
      </c>
      <c r="V1746" s="286">
        <v>64.824662000000004</v>
      </c>
      <c r="W1746" s="286">
        <v>33518.644</v>
      </c>
      <c r="X1746" s="219">
        <v>1490.6944000000001</v>
      </c>
      <c r="Y1746" s="219">
        <v>402.43342000000001</v>
      </c>
      <c r="Z1746" s="286">
        <v>0.10790033</v>
      </c>
      <c r="AA1746" s="219">
        <v>46.905226999999996</v>
      </c>
      <c r="AB1746" s="219">
        <v>1.9153112999999999E-3</v>
      </c>
      <c r="AC1746"/>
      <c r="AD1746" s="227">
        <f t="shared" si="413"/>
        <v>156959.5</v>
      </c>
      <c r="AE1746" s="227">
        <f t="shared" si="414"/>
        <v>55828.470322999987</v>
      </c>
      <c r="AF1746" s="227">
        <f t="shared" si="415"/>
        <v>42430.883888999997</v>
      </c>
      <c r="AG1746" s="227">
        <f t="shared" si="416"/>
        <v>43874.780962329998</v>
      </c>
      <c r="AH1746" s="227">
        <f t="shared" si="417"/>
        <v>33921.079335311304</v>
      </c>
      <c r="AI1746"/>
      <c r="AJ1746">
        <v>11446802</v>
      </c>
      <c r="AK1746" s="155">
        <v>11197716</v>
      </c>
      <c r="AL1746" s="155">
        <v>48213.112999999998</v>
      </c>
      <c r="AM1746" s="155">
        <v>0</v>
      </c>
      <c r="AN1746" s="155">
        <v>2615.3254000000002</v>
      </c>
      <c r="AO1746" s="155">
        <v>23088.275000000001</v>
      </c>
      <c r="AP1746" s="155">
        <v>175169.87</v>
      </c>
      <c r="AQ1746"/>
      <c r="AR1746" s="156">
        <v>22758.712</v>
      </c>
      <c r="AS1746" s="156">
        <v>21026.643</v>
      </c>
      <c r="AT1746" s="156">
        <v>906.23553000000004</v>
      </c>
      <c r="AU1746" s="156">
        <v>825.83351000000005</v>
      </c>
      <c r="AV1746" s="282">
        <f t="shared" si="418"/>
        <v>1.2605901042020999</v>
      </c>
      <c r="AW1746" s="282">
        <f t="shared" si="419"/>
        <v>3.3514627422046501E-3</v>
      </c>
      <c r="AX1746" s="282">
        <f t="shared" si="420"/>
        <v>115662.95940000001</v>
      </c>
      <c r="AY1746" s="157">
        <v>0.97113857999999997</v>
      </c>
      <c r="AZ1746" s="157">
        <v>2.9301615999999999E-3</v>
      </c>
      <c r="BA1746" s="157">
        <v>8.0056086999999997E-8</v>
      </c>
      <c r="BB1746" s="157">
        <v>2.3573920999999998E-6</v>
      </c>
      <c r="BC1746" s="157">
        <v>0</v>
      </c>
      <c r="BD1746" s="157">
        <v>3.9035334999999998E-4</v>
      </c>
      <c r="BE1746" s="157">
        <v>0.28729363000000002</v>
      </c>
      <c r="BF1746" s="157">
        <v>8.6811699000000005E-5</v>
      </c>
      <c r="BG1746" s="157">
        <v>3.3286239000000003E-4</v>
      </c>
      <c r="BH1746" s="157">
        <v>1.169622E-6</v>
      </c>
      <c r="BI1746" s="157">
        <v>2.6206129000000003E-7</v>
      </c>
      <c r="BJ1746" s="157">
        <v>1.1220204E-7</v>
      </c>
      <c r="BK1746" s="157">
        <v>2.1548961000000001E-9</v>
      </c>
      <c r="BL1746" s="157">
        <v>9.5689150000000006E-10</v>
      </c>
      <c r="BM1746" s="157">
        <v>3.0146736E-4</v>
      </c>
      <c r="BN1746" s="157">
        <v>1.4637160999999999E-3</v>
      </c>
      <c r="BO1746" s="157">
        <v>4.9699206000000001E-17</v>
      </c>
      <c r="BP1746" s="157">
        <v>4384.5994000000001</v>
      </c>
      <c r="BQ1746" s="157">
        <v>111278.36</v>
      </c>
      <c r="BR1746" s="157">
        <v>0</v>
      </c>
      <c r="BS1746" s="157">
        <v>0</v>
      </c>
      <c r="BT1746" s="157">
        <v>0</v>
      </c>
      <c r="BU1746"/>
      <c r="BV1746" s="155">
        <v>52.317687999999997</v>
      </c>
      <c r="BW1746" s="155">
        <v>2.3037282000000001</v>
      </c>
      <c r="BX1746" s="155">
        <v>29.176314999999999</v>
      </c>
      <c r="BY1746" s="155">
        <v>1.2575586999999999E-2</v>
      </c>
      <c r="BZ1746" s="155">
        <v>1.9816954</v>
      </c>
      <c r="CA1746" s="155">
        <v>1.7443074999999999E-2</v>
      </c>
      <c r="CB1746" s="155">
        <v>2.9467743000000001E-2</v>
      </c>
      <c r="CC1746" s="155">
        <v>2.7304790999999998E-2</v>
      </c>
      <c r="CD1746" s="155">
        <v>2.5565729999999998E-2</v>
      </c>
      <c r="CE1746" s="155">
        <v>4.8861725000000002E-2</v>
      </c>
      <c r="CF1746" s="155">
        <v>0</v>
      </c>
      <c r="CG1746" s="155">
        <v>1.0990345E-13</v>
      </c>
      <c r="CH1746" s="155">
        <v>8.998852E-10</v>
      </c>
      <c r="CI1746" s="155">
        <v>2.6825375999999999</v>
      </c>
      <c r="CJ1746" s="155">
        <v>13.707989</v>
      </c>
      <c r="CK1746" s="155">
        <v>2.3042041000000002</v>
      </c>
      <c r="CL1746" s="155">
        <v>0</v>
      </c>
      <c r="CM1746"/>
      <c r="CN1746" s="284">
        <v>7.6167511000000003E-10</v>
      </c>
      <c r="CO1746" s="284">
        <v>1046345.8</v>
      </c>
      <c r="CP1746" s="285">
        <v>2820.6705999999999</v>
      </c>
      <c r="CQ1746" s="284">
        <v>1579.7793999999999</v>
      </c>
      <c r="CR1746" s="284">
        <v>8.9567159000000007E-5</v>
      </c>
      <c r="CS1746" s="284">
        <v>1.9494473000000001E-3</v>
      </c>
      <c r="CT1746" s="284">
        <v>98.154874000000007</v>
      </c>
      <c r="CU1746" s="284">
        <v>2043.3140000000001</v>
      </c>
      <c r="CV1746" s="284">
        <v>0.77703707</v>
      </c>
      <c r="CW1746" s="284">
        <v>95.819907000000001</v>
      </c>
      <c r="CX1746"/>
      <c r="CY1746"/>
      <c r="CZ1746"/>
      <c r="DA1746"/>
      <c r="DB1746" s="212"/>
      <c r="DC1746" s="48"/>
      <c r="DD1746" s="48"/>
      <c r="DE1746" s="48"/>
      <c r="DF1746" s="48"/>
      <c r="DG1746" s="48"/>
      <c r="DH1746" s="48"/>
      <c r="DI1746" s="48"/>
      <c r="DJ1746" s="48"/>
      <c r="DK1746" s="48"/>
      <c r="DL1746" s="48"/>
    </row>
    <row r="1747" spans="1:116" ht="14.4">
      <c r="A1747" t="s">
        <v>3623</v>
      </c>
      <c r="B1747" s="188" t="s">
        <v>3722</v>
      </c>
      <c r="C1747" s="151" t="str">
        <f t="shared" si="405"/>
        <v>B.080.01.901</v>
      </c>
      <c r="D1747" s="54" t="s">
        <v>3594</v>
      </c>
      <c r="E1747" s="150" t="s">
        <v>272</v>
      </c>
      <c r="F1747" s="153" t="str">
        <f t="shared" si="406"/>
        <v>Array cable 66 kV per km</v>
      </c>
      <c r="G1747" s="154">
        <f t="shared" si="408"/>
        <v>50040.581333333335</v>
      </c>
      <c r="H1747"/>
      <c r="I1747"/>
      <c r="J1747" s="227">
        <f t="shared" si="409"/>
        <v>39095.148741316727</v>
      </c>
      <c r="K1747"/>
      <c r="L1747" s="280">
        <f t="shared" si="410"/>
        <v>1471.3455918000002</v>
      </c>
      <c r="M1747" s="280">
        <f t="shared" si="411"/>
        <v>7583.1676394200003</v>
      </c>
      <c r="N1747" s="281">
        <f t="shared" si="412"/>
        <v>22534.548310096725</v>
      </c>
      <c r="O1747" s="280">
        <v>7506.0871999999999</v>
      </c>
      <c r="P1747" s="219">
        <v>2162.7725</v>
      </c>
      <c r="Q1747" s="219">
        <v>660.20818999999995</v>
      </c>
      <c r="R1747" s="219">
        <v>1057.5142000000001</v>
      </c>
      <c r="S1747" s="286">
        <v>272.36155000000002</v>
      </c>
      <c r="T1747" s="286">
        <v>8.8131717999999992</v>
      </c>
      <c r="U1747" s="286">
        <v>132.65666999999999</v>
      </c>
      <c r="V1747" s="286">
        <v>74.349936999999997</v>
      </c>
      <c r="W1747" s="286">
        <v>22221.117999999999</v>
      </c>
      <c r="X1747" s="219">
        <v>4685.6736000000001</v>
      </c>
      <c r="Y1747" s="219">
        <v>198.27293</v>
      </c>
      <c r="Z1747" s="286">
        <v>0.16341242</v>
      </c>
      <c r="AA1747" s="219">
        <v>115.15738</v>
      </c>
      <c r="AB1747" s="219">
        <v>9.6727559999999996E-8</v>
      </c>
      <c r="AC1747"/>
      <c r="AD1747" s="227">
        <f t="shared" si="413"/>
        <v>7506.0871999999999</v>
      </c>
      <c r="AE1747" s="227">
        <f t="shared" si="414"/>
        <v>4368.6762188000002</v>
      </c>
      <c r="AF1747" s="227">
        <f t="shared" si="415"/>
        <v>3012.4880069999999</v>
      </c>
      <c r="AG1747" s="227">
        <f t="shared" si="416"/>
        <v>7583.1676394200003</v>
      </c>
      <c r="AH1747" s="227">
        <f t="shared" si="417"/>
        <v>22419.390930096724</v>
      </c>
      <c r="AI1747"/>
      <c r="AJ1747">
        <v>1042700.2</v>
      </c>
      <c r="AK1747" s="155">
        <v>960389.42</v>
      </c>
      <c r="AL1747" s="155">
        <v>21752.339</v>
      </c>
      <c r="AM1747" s="155">
        <v>0</v>
      </c>
      <c r="AN1747" s="155">
        <v>8058.55</v>
      </c>
      <c r="AO1747" s="155">
        <v>34059.51</v>
      </c>
      <c r="AP1747" s="155">
        <v>18440.418000000001</v>
      </c>
      <c r="AQ1747"/>
      <c r="AR1747" s="156">
        <v>1620.5114000000001</v>
      </c>
      <c r="AS1747" s="156">
        <v>1496.5500999999999</v>
      </c>
      <c r="AT1747" s="156">
        <v>52.118603999999998</v>
      </c>
      <c r="AU1747" s="156">
        <v>71.842720999999997</v>
      </c>
      <c r="AV1747" s="282">
        <f t="shared" si="418"/>
        <v>8.9721226727599981E-2</v>
      </c>
      <c r="AW1747" s="282">
        <f t="shared" si="419"/>
        <v>1.9274631783106067E-4</v>
      </c>
      <c r="AX1747" s="282">
        <f t="shared" si="420"/>
        <v>10062.005799999999</v>
      </c>
      <c r="AY1747" s="157">
        <v>4.6601750999999997E-2</v>
      </c>
      <c r="AZ1747" s="157">
        <v>1.4061154E-4</v>
      </c>
      <c r="BA1747" s="157">
        <v>3.8415082000000002E-9</v>
      </c>
      <c r="BB1747" s="157">
        <v>7.7773626000000001E-6</v>
      </c>
      <c r="BC1747" s="157">
        <v>0</v>
      </c>
      <c r="BD1747" s="157">
        <v>7.1586355000000007E-5</v>
      </c>
      <c r="BE1747" s="157">
        <v>3.8435657999999998E-2</v>
      </c>
      <c r="BF1747" s="157">
        <v>1.1791445E-5</v>
      </c>
      <c r="BG1747" s="157">
        <v>4.0095516E-5</v>
      </c>
      <c r="BH1747" s="157">
        <v>1.4181451E-7</v>
      </c>
      <c r="BI1747" s="157">
        <v>4.5514892000000001E-9</v>
      </c>
      <c r="BJ1747" s="157">
        <v>9.5093235999999999E-8</v>
      </c>
      <c r="BK1747" s="157">
        <v>1.6838463E-9</v>
      </c>
      <c r="BL1747" s="157">
        <v>8.3224123000000001E-10</v>
      </c>
      <c r="BM1747" s="157">
        <v>4.3532711E-4</v>
      </c>
      <c r="BN1747" s="157">
        <v>4.1691269000000003E-3</v>
      </c>
      <c r="BO1747" s="157">
        <v>1.3067409999999999E-16</v>
      </c>
      <c r="BP1747" s="157">
        <v>1321.4775</v>
      </c>
      <c r="BQ1747" s="157">
        <v>8740.5282999999999</v>
      </c>
      <c r="BR1747" s="157">
        <v>0</v>
      </c>
      <c r="BS1747" s="157">
        <v>0</v>
      </c>
      <c r="BT1747" s="157">
        <v>0</v>
      </c>
      <c r="BU1747"/>
      <c r="BV1747" s="155">
        <v>11.269907</v>
      </c>
      <c r="BW1747" s="155">
        <v>0.29373050000000001</v>
      </c>
      <c r="BX1747" s="155">
        <v>1.3952642</v>
      </c>
      <c r="BY1747" s="155">
        <v>9.0327367000000002E-3</v>
      </c>
      <c r="BZ1747" s="155">
        <v>0.45540993000000002</v>
      </c>
      <c r="CA1747" s="155">
        <v>3.5687214000000002E-2</v>
      </c>
      <c r="CB1747" s="155">
        <v>5.0304668000000004E-4</v>
      </c>
      <c r="CC1747" s="155">
        <v>5.1631888000000001E-2</v>
      </c>
      <c r="CD1747" s="155">
        <v>1.3964163E-2</v>
      </c>
      <c r="CE1747" s="155">
        <v>9.0408593999999995E-2</v>
      </c>
      <c r="CF1747" s="155">
        <v>0</v>
      </c>
      <c r="CG1747" s="155">
        <v>2.8896911E-13</v>
      </c>
      <c r="CH1747" s="155">
        <v>2.3660678E-9</v>
      </c>
      <c r="CI1747" s="155">
        <v>0.2181218</v>
      </c>
      <c r="CJ1747" s="155">
        <v>1.1883351</v>
      </c>
      <c r="CK1747" s="155">
        <v>7.5178174000000002</v>
      </c>
      <c r="CL1747" s="155">
        <v>0</v>
      </c>
      <c r="CM1747"/>
      <c r="CN1747" s="284">
        <v>2.0026720999999999E-9</v>
      </c>
      <c r="CO1747" s="284">
        <v>49963.108</v>
      </c>
      <c r="CP1747" s="285">
        <v>1013.7353000000001</v>
      </c>
      <c r="CQ1747" s="284">
        <v>208.76817</v>
      </c>
      <c r="CR1747" s="284">
        <v>7.0969045999999997E-5</v>
      </c>
      <c r="CS1747" s="284">
        <v>4.8473865999999997E-3</v>
      </c>
      <c r="CT1747" s="284">
        <v>17.362024999999999</v>
      </c>
      <c r="CU1747" s="284">
        <v>2075.4328999999998</v>
      </c>
      <c r="CV1747" s="284">
        <v>9.4972181000000003E-2</v>
      </c>
      <c r="CW1747" s="284">
        <v>13.518241</v>
      </c>
      <c r="CX1747"/>
      <c r="CY1747"/>
      <c r="CZ1747"/>
      <c r="DA1747"/>
      <c r="DB1747" s="212"/>
      <c r="DC1747" s="48"/>
      <c r="DD1747" s="48"/>
      <c r="DE1747" s="48"/>
      <c r="DF1747" s="48"/>
      <c r="DG1747" s="48"/>
      <c r="DH1747" s="48"/>
      <c r="DI1747" s="48"/>
      <c r="DJ1747" s="48"/>
      <c r="DK1747" s="48"/>
      <c r="DL1747" s="48"/>
    </row>
    <row r="1748" spans="1:116" ht="14.4">
      <c r="A1748" t="s">
        <v>3624</v>
      </c>
      <c r="B1748" s="188" t="s">
        <v>3722</v>
      </c>
      <c r="C1748" s="151" t="str">
        <f t="shared" si="405"/>
        <v>B.080.01.902</v>
      </c>
      <c r="D1748" s="54" t="s">
        <v>3594</v>
      </c>
      <c r="E1748" s="150" t="s">
        <v>272</v>
      </c>
      <c r="F1748" s="153" t="str">
        <f t="shared" si="406"/>
        <v>Connection to coast cable 220 for kV per km (max 250 MW)</v>
      </c>
      <c r="G1748" s="154">
        <f t="shared" si="408"/>
        <v>165534.10666666669</v>
      </c>
      <c r="H1748"/>
      <c r="I1748"/>
      <c r="J1748" s="227">
        <f t="shared" si="409"/>
        <v>142913.81189609796</v>
      </c>
      <c r="K1748"/>
      <c r="L1748" s="280">
        <f t="shared" si="410"/>
        <v>5346.17479</v>
      </c>
      <c r="M1748" s="280">
        <f t="shared" si="411"/>
        <v>29459.75150572</v>
      </c>
      <c r="N1748" s="281">
        <f t="shared" si="412"/>
        <v>83277.769600377957</v>
      </c>
      <c r="O1748" s="280">
        <v>24830.116000000002</v>
      </c>
      <c r="P1748" s="219">
        <v>7447.232</v>
      </c>
      <c r="Q1748" s="219">
        <v>2183.4155000000001</v>
      </c>
      <c r="R1748" s="219">
        <v>3776.4639999999999</v>
      </c>
      <c r="S1748" s="286">
        <v>1030.287</v>
      </c>
      <c r="T1748" s="286">
        <v>33.557250000000003</v>
      </c>
      <c r="U1748" s="286">
        <v>505.86653999999999</v>
      </c>
      <c r="V1748" s="286">
        <v>306.29419000000001</v>
      </c>
      <c r="W1748" s="286">
        <v>82041.952000000005</v>
      </c>
      <c r="X1748" s="219">
        <v>19522.169000000002</v>
      </c>
      <c r="Y1748" s="219">
        <v>755.99936000000002</v>
      </c>
      <c r="Z1748" s="286">
        <v>0.64081571999999998</v>
      </c>
      <c r="AA1748" s="219">
        <v>479.81824</v>
      </c>
      <c r="AB1748" s="219">
        <v>3.7796255000000002E-7</v>
      </c>
      <c r="AC1748"/>
      <c r="AD1748" s="227">
        <f t="shared" si="413"/>
        <v>24830.116000000002</v>
      </c>
      <c r="AE1748" s="227">
        <f t="shared" si="414"/>
        <v>15283.116480000001</v>
      </c>
      <c r="AF1748" s="227">
        <f t="shared" si="415"/>
        <v>10416.75993</v>
      </c>
      <c r="AG1748" s="227">
        <f t="shared" si="416"/>
        <v>29459.751505720003</v>
      </c>
      <c r="AH1748" s="227">
        <f t="shared" si="417"/>
        <v>82797.951360377963</v>
      </c>
      <c r="AI1748"/>
      <c r="AJ1748">
        <v>3830937.7</v>
      </c>
      <c r="AK1748" s="155">
        <v>3521267</v>
      </c>
      <c r="AL1748" s="155">
        <v>82585.933000000005</v>
      </c>
      <c r="AM1748" s="155">
        <v>0</v>
      </c>
      <c r="AN1748" s="155">
        <v>33190.5</v>
      </c>
      <c r="AO1748" s="155">
        <v>125434.03</v>
      </c>
      <c r="AP1748" s="155">
        <v>68460.163</v>
      </c>
      <c r="AQ1748"/>
      <c r="AR1748" s="156">
        <v>5604.9234999999999</v>
      </c>
      <c r="AS1748" s="156">
        <v>5165.2991000000002</v>
      </c>
      <c r="AT1748" s="156">
        <v>176.34172000000001</v>
      </c>
      <c r="AU1748" s="156">
        <v>263.28269999999998</v>
      </c>
      <c r="AV1748" s="282">
        <f t="shared" si="418"/>
        <v>0.30967020509200005</v>
      </c>
      <c r="AW1748" s="282">
        <f t="shared" si="419"/>
        <v>6.5215131185941059E-4</v>
      </c>
      <c r="AX1748" s="282">
        <f t="shared" si="420"/>
        <v>36874.328200000004</v>
      </c>
      <c r="AY1748" s="157">
        <v>0.15421894</v>
      </c>
      <c r="AZ1748" s="157">
        <v>4.6532609999999999E-4</v>
      </c>
      <c r="BA1748" s="157">
        <v>1.2712639E-8</v>
      </c>
      <c r="BB1748" s="157">
        <v>2.8596402000000002E-5</v>
      </c>
      <c r="BC1748" s="157">
        <v>0</v>
      </c>
      <c r="BD1748" s="157">
        <v>2.5992118999999998E-4</v>
      </c>
      <c r="BE1748" s="157">
        <v>0.13822561</v>
      </c>
      <c r="BF1748" s="157">
        <v>4.2596993E-5</v>
      </c>
      <c r="BG1748" s="157">
        <v>1.4331475999999999E-4</v>
      </c>
      <c r="BH1748" s="157">
        <v>5.2141854000000002E-7</v>
      </c>
      <c r="BI1748" s="157">
        <v>9.8738279999999994E-9</v>
      </c>
      <c r="BJ1748" s="157">
        <v>3.5995276999999998E-7</v>
      </c>
      <c r="BK1748" s="157">
        <v>6.3890500000000004E-9</v>
      </c>
      <c r="BL1748" s="157">
        <v>3.1120318999999998E-9</v>
      </c>
      <c r="BM1748" s="157">
        <v>1.6008335E-3</v>
      </c>
      <c r="BN1748" s="157">
        <v>1.5336304E-2</v>
      </c>
      <c r="BO1748" s="157">
        <v>5.1060853999999999E-16</v>
      </c>
      <c r="BP1748" s="157">
        <v>4835.8951999999999</v>
      </c>
      <c r="BQ1748" s="157">
        <v>32038.433000000001</v>
      </c>
      <c r="BR1748" s="157">
        <v>0</v>
      </c>
      <c r="BS1748" s="157">
        <v>0</v>
      </c>
      <c r="BT1748" s="157">
        <v>0</v>
      </c>
      <c r="BU1748"/>
      <c r="BV1748" s="155">
        <v>40.878211</v>
      </c>
      <c r="BW1748" s="155">
        <v>1.0516905999999999</v>
      </c>
      <c r="BX1748" s="155">
        <v>4.6155301</v>
      </c>
      <c r="BY1748" s="155">
        <v>3.7051778E-2</v>
      </c>
      <c r="BZ1748" s="155">
        <v>1.6757517</v>
      </c>
      <c r="CA1748" s="155">
        <v>0.13126797000000001</v>
      </c>
      <c r="CB1748" s="155">
        <v>1.8504734E-3</v>
      </c>
      <c r="CC1748" s="155">
        <v>0.18992097999999999</v>
      </c>
      <c r="CD1748" s="155">
        <v>5.3791057000000003E-2</v>
      </c>
      <c r="CE1748" s="155">
        <v>0.34508782999999998</v>
      </c>
      <c r="CF1748" s="155">
        <v>0</v>
      </c>
      <c r="CG1748" s="155">
        <v>1.1291456E-12</v>
      </c>
      <c r="CH1748" s="155">
        <v>9.2454004999999997E-9</v>
      </c>
      <c r="CI1748" s="155">
        <v>0.77877653000000002</v>
      </c>
      <c r="CJ1748" s="155">
        <v>4.3588877000000004</v>
      </c>
      <c r="CK1748" s="155">
        <v>27.638604999999998</v>
      </c>
      <c r="CL1748" s="155">
        <v>0</v>
      </c>
      <c r="CM1748"/>
      <c r="CN1748" s="284">
        <v>7.8254330999999997E-9</v>
      </c>
      <c r="CO1748" s="284">
        <v>165249.29</v>
      </c>
      <c r="CP1748" s="285">
        <v>3668.5688</v>
      </c>
      <c r="CQ1748" s="284">
        <v>748.25018</v>
      </c>
      <c r="CR1748" s="284">
        <v>2.6560534999999999E-4</v>
      </c>
      <c r="CS1748" s="284">
        <v>1.8378684999999999E-2</v>
      </c>
      <c r="CT1748" s="284">
        <v>63.337820000000001</v>
      </c>
      <c r="CU1748" s="284">
        <v>7802.5243</v>
      </c>
      <c r="CV1748" s="284">
        <v>0.34919032999999999</v>
      </c>
      <c r="CW1748" s="284">
        <v>47.378570000000003</v>
      </c>
      <c r="CX1748"/>
      <c r="CY1748"/>
      <c r="CZ1748"/>
      <c r="DA1748"/>
      <c r="DB1748" s="212"/>
      <c r="DC1748" s="48"/>
      <c r="DD1748" s="48"/>
      <c r="DE1748" s="48"/>
      <c r="DF1748" s="48"/>
      <c r="DG1748" s="48"/>
      <c r="DH1748" s="48"/>
      <c r="DI1748" s="48"/>
      <c r="DJ1748" s="48"/>
      <c r="DK1748" s="48"/>
      <c r="DL1748" s="48"/>
    </row>
    <row r="1749" spans="1:116" ht="14.4">
      <c r="A1749" t="s">
        <v>3625</v>
      </c>
      <c r="B1749" s="188" t="s">
        <v>3722</v>
      </c>
      <c r="C1749" s="151" t="str">
        <f t="shared" si="405"/>
        <v>B.080.01.910</v>
      </c>
      <c r="D1749" s="54" t="s">
        <v>3594</v>
      </c>
      <c r="E1749" s="150" t="s">
        <v>2360</v>
      </c>
      <c r="F1749" s="153" t="str">
        <f t="shared" si="406"/>
        <v>Electrical substation offshore 150 MW windfarm</v>
      </c>
      <c r="G1749" s="154">
        <f t="shared" si="408"/>
        <v>3477889.6</v>
      </c>
      <c r="H1749"/>
      <c r="I1749"/>
      <c r="J1749" s="227">
        <f t="shared" si="409"/>
        <v>953260.64160217997</v>
      </c>
      <c r="K1749"/>
      <c r="L1749" s="280">
        <f t="shared" si="410"/>
        <v>42262.398018000007</v>
      </c>
      <c r="M1749" s="280">
        <f t="shared" si="411"/>
        <v>122829.00839279998</v>
      </c>
      <c r="N1749" s="281">
        <f t="shared" si="412"/>
        <v>266485.79519138002</v>
      </c>
      <c r="O1749" s="280">
        <v>521683.44</v>
      </c>
      <c r="P1749" s="219">
        <v>87173.604999999996</v>
      </c>
      <c r="Q1749" s="219">
        <v>34311.635000000002</v>
      </c>
      <c r="R1749" s="219">
        <v>39112.536</v>
      </c>
      <c r="S1749" s="286">
        <v>2249.7132999999999</v>
      </c>
      <c r="T1749" s="286">
        <v>66.047477999999998</v>
      </c>
      <c r="U1749" s="286">
        <v>834.10123999999996</v>
      </c>
      <c r="V1749" s="286">
        <v>1276.81</v>
      </c>
      <c r="W1749" s="286">
        <v>262592.96000000002</v>
      </c>
      <c r="X1749" s="219">
        <v>62.293368000000001</v>
      </c>
      <c r="Y1749" s="219">
        <v>3105.7550000000001</v>
      </c>
      <c r="Z1749" s="286">
        <v>4.6650248000000003</v>
      </c>
      <c r="AA1749" s="219">
        <v>787.05175999999994</v>
      </c>
      <c r="AB1749" s="219">
        <v>2.8431379999999999E-2</v>
      </c>
      <c r="AC1749"/>
      <c r="AD1749" s="227">
        <f t="shared" si="413"/>
        <v>521683.44</v>
      </c>
      <c r="AE1749" s="227">
        <f t="shared" si="414"/>
        <v>165024.44801799997</v>
      </c>
      <c r="AF1749" s="227">
        <f t="shared" si="415"/>
        <v>123549.10175999999</v>
      </c>
      <c r="AG1749" s="227">
        <f t="shared" si="416"/>
        <v>122829.00839279998</v>
      </c>
      <c r="AH1749" s="227">
        <f t="shared" si="417"/>
        <v>265698.74343138002</v>
      </c>
      <c r="AI1749"/>
      <c r="AJ1749">
        <v>40823841</v>
      </c>
      <c r="AK1749" s="155">
        <v>39180559</v>
      </c>
      <c r="AL1749" s="155">
        <v>287943.71000000002</v>
      </c>
      <c r="AM1749" s="155">
        <v>0</v>
      </c>
      <c r="AN1749" s="155">
        <v>13580.102999999999</v>
      </c>
      <c r="AO1749" s="155">
        <v>473598.34</v>
      </c>
      <c r="AP1749" s="155">
        <v>868160.51</v>
      </c>
      <c r="AQ1749"/>
      <c r="AR1749" s="156">
        <v>78922.759000000005</v>
      </c>
      <c r="AS1749" s="156">
        <v>73258.793999999994</v>
      </c>
      <c r="AT1749" s="156">
        <v>3089.8191999999999</v>
      </c>
      <c r="AU1749" s="156">
        <v>2574.1459</v>
      </c>
      <c r="AV1749" s="282">
        <f t="shared" si="418"/>
        <v>4.392014077262</v>
      </c>
      <c r="AW1749" s="282">
        <f t="shared" si="419"/>
        <v>1.1426846070874219E-2</v>
      </c>
      <c r="AX1749" s="282">
        <f t="shared" si="420"/>
        <v>360524.64</v>
      </c>
      <c r="AY1749" s="157">
        <v>3.2460407999999998</v>
      </c>
      <c r="AZ1749" s="157">
        <v>9.7939557000000007E-3</v>
      </c>
      <c r="BA1749" s="157">
        <v>2.6767108000000001E-7</v>
      </c>
      <c r="BB1749" s="157">
        <v>6.2136862000000001E-5</v>
      </c>
      <c r="BC1749" s="157">
        <v>0</v>
      </c>
      <c r="BD1749" s="157">
        <v>2.2069152999999999E-3</v>
      </c>
      <c r="BE1749" s="157">
        <v>1.1066309999999999</v>
      </c>
      <c r="BF1749" s="157">
        <v>3.8424823000000001E-4</v>
      </c>
      <c r="BG1749" s="157">
        <v>1.2460175E-3</v>
      </c>
      <c r="BH1749" s="157">
        <v>1.152978E-6</v>
      </c>
      <c r="BI1749" s="157">
        <v>5.5211280000000003E-7</v>
      </c>
      <c r="BJ1749" s="157">
        <v>6.2453856999999995E-7</v>
      </c>
      <c r="BK1749" s="157">
        <v>1.977582E-8</v>
      </c>
      <c r="BL1749" s="157">
        <v>7.5646028999999994E-9</v>
      </c>
      <c r="BM1749" s="157">
        <v>3.4954611000000001E-3</v>
      </c>
      <c r="BN1749" s="157">
        <v>3.3577764000000003E-2</v>
      </c>
      <c r="BO1749" s="157">
        <v>1.3169942E-15</v>
      </c>
      <c r="BP1749" s="157">
        <v>18905.88</v>
      </c>
      <c r="BQ1749" s="157">
        <v>341618.76</v>
      </c>
      <c r="BR1749" s="157">
        <v>0</v>
      </c>
      <c r="BS1749" s="157">
        <v>0</v>
      </c>
      <c r="BT1749" s="157">
        <v>0</v>
      </c>
      <c r="BU1749"/>
      <c r="BV1749" s="155">
        <v>234.04884999999999</v>
      </c>
      <c r="BW1749" s="155">
        <v>9.0448874000000004</v>
      </c>
      <c r="BX1749" s="155">
        <v>96.972789000000006</v>
      </c>
      <c r="BY1749" s="155">
        <v>0.16108881</v>
      </c>
      <c r="BZ1749" s="155">
        <v>8.7473697999999995</v>
      </c>
      <c r="CA1749" s="155">
        <v>0.90698500999999998</v>
      </c>
      <c r="CB1749" s="155">
        <v>4.5496297999999998E-3</v>
      </c>
      <c r="CC1749" s="155">
        <v>1.3563848000000001</v>
      </c>
      <c r="CD1749" s="155">
        <v>9.5120201000000001E-2</v>
      </c>
      <c r="CE1749" s="155">
        <v>0.62966071999999995</v>
      </c>
      <c r="CF1749" s="155">
        <v>0</v>
      </c>
      <c r="CG1749" s="155">
        <v>2.9123646999999998E-12</v>
      </c>
      <c r="CH1749" s="155">
        <v>2.3846329E-8</v>
      </c>
      <c r="CI1749" s="155">
        <v>7.9824051999999996</v>
      </c>
      <c r="CJ1749" s="155">
        <v>48.053176999999998</v>
      </c>
      <c r="CK1749" s="155">
        <v>60.094431999999998</v>
      </c>
      <c r="CL1749" s="155">
        <v>0</v>
      </c>
      <c r="CM1749"/>
      <c r="CN1749" s="284">
        <v>2.0183857999999998E-8</v>
      </c>
      <c r="CO1749" s="284">
        <v>3433799.2</v>
      </c>
      <c r="CP1749" s="285">
        <v>30506.288</v>
      </c>
      <c r="CQ1749" s="284">
        <v>6393.3308999999999</v>
      </c>
      <c r="CR1749" s="284">
        <v>5.1331475999999996E-4</v>
      </c>
      <c r="CS1749" s="284">
        <v>3.1887183999999999E-2</v>
      </c>
      <c r="CT1749" s="284">
        <v>391.48993999999999</v>
      </c>
      <c r="CU1749" s="284">
        <v>20933.338</v>
      </c>
      <c r="CV1749" s="284">
        <v>0.77203339000000004</v>
      </c>
      <c r="CW1749" s="284">
        <v>502.90132</v>
      </c>
      <c r="CX1749"/>
      <c r="CY1749"/>
      <c r="CZ1749"/>
      <c r="DA1749"/>
      <c r="DB1749" s="212"/>
      <c r="DC1749" s="48"/>
      <c r="DD1749" s="48"/>
      <c r="DE1749" s="48"/>
      <c r="DF1749" s="48"/>
      <c r="DG1749" s="48"/>
      <c r="DH1749" s="48"/>
      <c r="DI1749" s="48"/>
      <c r="DJ1749" s="48"/>
      <c r="DK1749" s="48"/>
      <c r="DL1749" s="48"/>
    </row>
    <row r="1750" spans="1:116" ht="14.4">
      <c r="A1750" t="s">
        <v>3626</v>
      </c>
      <c r="B1750" s="188" t="s">
        <v>3722</v>
      </c>
      <c r="C1750" s="151" t="str">
        <f t="shared" si="405"/>
        <v>B.080.01.911</v>
      </c>
      <c r="D1750" s="54" t="s">
        <v>3594</v>
      </c>
      <c r="E1750" s="150" t="s">
        <v>2360</v>
      </c>
      <c r="F1750" s="153" t="str">
        <f t="shared" si="406"/>
        <v>Electrical substation offshore 740 MW windfarm</v>
      </c>
      <c r="G1750" s="154">
        <f t="shared" si="408"/>
        <v>12109698</v>
      </c>
      <c r="H1750"/>
      <c r="I1750"/>
      <c r="J1750" s="227">
        <f t="shared" si="409"/>
        <v>2845925.0304589579</v>
      </c>
      <c r="K1750"/>
      <c r="L1750" s="280">
        <f t="shared" si="410"/>
        <v>133405.72216000003</v>
      </c>
      <c r="M1750" s="280">
        <f t="shared" si="411"/>
        <v>414291.73344519996</v>
      </c>
      <c r="N1750" s="281">
        <f t="shared" si="412"/>
        <v>481772.87485375797</v>
      </c>
      <c r="O1750" s="280">
        <v>1816454.7</v>
      </c>
      <c r="P1750" s="219">
        <v>307278.5</v>
      </c>
      <c r="Q1750" s="219">
        <v>104811.55</v>
      </c>
      <c r="R1750" s="219">
        <v>129119.57</v>
      </c>
      <c r="S1750" s="286">
        <v>2968.7109999999998</v>
      </c>
      <c r="T1750" s="286">
        <v>102.91956</v>
      </c>
      <c r="U1750" s="286">
        <v>1214.5216</v>
      </c>
      <c r="V1750" s="286">
        <v>1373.2144000000001</v>
      </c>
      <c r="W1750" s="286">
        <v>478027.73</v>
      </c>
      <c r="X1750" s="219">
        <v>825.69649000000004</v>
      </c>
      <c r="Y1750" s="219">
        <v>2880.0933</v>
      </c>
      <c r="Z1750" s="286">
        <v>2.7725552000000002</v>
      </c>
      <c r="AA1750" s="219">
        <v>865.03848000000005</v>
      </c>
      <c r="AB1750" s="219">
        <v>1.3073758E-2</v>
      </c>
      <c r="AC1750"/>
      <c r="AD1750" s="227">
        <f t="shared" si="413"/>
        <v>1816454.7</v>
      </c>
      <c r="AE1750" s="227">
        <f t="shared" si="414"/>
        <v>546868.98655999999</v>
      </c>
      <c r="AF1750" s="227">
        <f t="shared" si="415"/>
        <v>414328.30287999997</v>
      </c>
      <c r="AG1750" s="227">
        <f t="shared" si="416"/>
        <v>414291.73344519996</v>
      </c>
      <c r="AH1750" s="227">
        <f t="shared" si="417"/>
        <v>480907.83637375798</v>
      </c>
      <c r="AI1750"/>
      <c r="AJ1750">
        <v>116463540</v>
      </c>
      <c r="AK1750" s="155">
        <v>115080870</v>
      </c>
      <c r="AL1750" s="155">
        <v>302012.17</v>
      </c>
      <c r="AM1750" s="155">
        <v>0</v>
      </c>
      <c r="AN1750" s="155">
        <v>16826.723000000002</v>
      </c>
      <c r="AO1750" s="155">
        <v>509903.54</v>
      </c>
      <c r="AP1750" s="155">
        <v>553926.65</v>
      </c>
      <c r="AQ1750"/>
      <c r="AR1750" s="156">
        <v>258651.47</v>
      </c>
      <c r="AS1750" s="156">
        <v>239884.41</v>
      </c>
      <c r="AT1750" s="156">
        <v>10414.594999999999</v>
      </c>
      <c r="AU1750" s="156">
        <v>8352.4642999999996</v>
      </c>
      <c r="AV1750" s="282">
        <f t="shared" si="418"/>
        <v>14.381558990675002</v>
      </c>
      <c r="AW1750" s="282">
        <f t="shared" si="419"/>
        <v>3.8515515674758513E-2</v>
      </c>
      <c r="AX1750" s="282">
        <f t="shared" si="420"/>
        <v>1169812.95</v>
      </c>
      <c r="AY1750" s="157">
        <v>11.309259000000001</v>
      </c>
      <c r="AZ1750" s="157">
        <v>3.4121426000000003E-2</v>
      </c>
      <c r="BA1750" s="157">
        <v>9.3270212000000005E-7</v>
      </c>
      <c r="BB1750" s="157">
        <v>9.5570575000000001E-5</v>
      </c>
      <c r="BC1750" s="157">
        <v>0</v>
      </c>
      <c r="BD1750" s="157">
        <v>4.4961933000000004E-3</v>
      </c>
      <c r="BE1750" s="157">
        <v>3.0106408999999998</v>
      </c>
      <c r="BF1750" s="157">
        <v>9.2976748999999996E-4</v>
      </c>
      <c r="BG1750" s="157">
        <v>3.4540965E-3</v>
      </c>
      <c r="BH1750" s="157">
        <v>5.8287512E-6</v>
      </c>
      <c r="BI1750" s="157">
        <v>2.4113685999999999E-6</v>
      </c>
      <c r="BJ1750" s="157">
        <v>1.0074454E-6</v>
      </c>
      <c r="BK1750" s="157">
        <v>3.3019495000000002E-8</v>
      </c>
      <c r="BL1750" s="157">
        <v>1.2314429E-8</v>
      </c>
      <c r="BM1750" s="157">
        <v>5.4615708000000001E-3</v>
      </c>
      <c r="BN1750" s="157">
        <v>5.1605756000000003E-2</v>
      </c>
      <c r="BO1750" s="157">
        <v>8.3514518000000002E-11</v>
      </c>
      <c r="BP1750" s="157">
        <v>49877.75</v>
      </c>
      <c r="BQ1750" s="157">
        <v>1119935.2</v>
      </c>
      <c r="BR1750" s="157">
        <v>0</v>
      </c>
      <c r="BS1750" s="157">
        <v>0</v>
      </c>
      <c r="BT1750" s="157">
        <v>0</v>
      </c>
      <c r="BU1750"/>
      <c r="BV1750" s="155">
        <v>648.47695999999996</v>
      </c>
      <c r="BW1750" s="155">
        <v>24.179590999999999</v>
      </c>
      <c r="BX1750" s="155">
        <v>337.65050000000002</v>
      </c>
      <c r="BY1750" s="155">
        <v>0.20704734999999999</v>
      </c>
      <c r="BZ1750" s="155">
        <v>21.991389000000002</v>
      </c>
      <c r="CA1750" s="155">
        <v>0.74019904000000003</v>
      </c>
      <c r="CB1750" s="155">
        <v>0.11169895000000001</v>
      </c>
      <c r="CC1750" s="155">
        <v>1.0923944999999999</v>
      </c>
      <c r="CD1750" s="155">
        <v>0.13147579000000001</v>
      </c>
      <c r="CE1750" s="155">
        <v>0.98987915000000004</v>
      </c>
      <c r="CF1750" s="155">
        <v>0</v>
      </c>
      <c r="CG1750" s="155">
        <v>1.8468170000000001E-7</v>
      </c>
      <c r="CH1750" s="155">
        <v>2.1989465999999999E-6</v>
      </c>
      <c r="CI1750" s="155">
        <v>26.186001999999998</v>
      </c>
      <c r="CJ1750" s="155">
        <v>140.56327999999999</v>
      </c>
      <c r="CK1750" s="155">
        <v>94.633505999999997</v>
      </c>
      <c r="CL1750" s="155">
        <v>0</v>
      </c>
      <c r="CM1750"/>
      <c r="CN1750" s="284">
        <v>1.8612183999999999E-6</v>
      </c>
      <c r="CO1750" s="284">
        <v>11907486</v>
      </c>
      <c r="CP1750" s="285">
        <v>42094.091999999997</v>
      </c>
      <c r="CQ1750" s="284">
        <v>16708.37</v>
      </c>
      <c r="CR1750" s="284">
        <v>8.0755648999999996E-4</v>
      </c>
      <c r="CS1750" s="284">
        <v>4.7261589E-2</v>
      </c>
      <c r="CT1750" s="284">
        <v>1050.0377000000001</v>
      </c>
      <c r="CU1750" s="284">
        <v>31961.913</v>
      </c>
      <c r="CV1750" s="284">
        <v>3.8987547</v>
      </c>
      <c r="CW1750" s="284">
        <v>1076.9326000000001</v>
      </c>
      <c r="CX1750"/>
      <c r="CY1750"/>
      <c r="CZ1750"/>
      <c r="DA1750"/>
      <c r="DB1750" s="212"/>
      <c r="DC1750" s="48"/>
      <c r="DD1750" s="48"/>
      <c r="DE1750" s="48"/>
      <c r="DF1750" s="48"/>
      <c r="DG1750" s="48"/>
      <c r="DH1750" s="48"/>
      <c r="DI1750" s="48"/>
      <c r="DJ1750" s="48"/>
      <c r="DK1750" s="48"/>
      <c r="DL1750" s="48"/>
    </row>
    <row r="1751" spans="1:116" ht="14.4">
      <c r="A1751" t="s">
        <v>3627</v>
      </c>
      <c r="B1751" s="188" t="s">
        <v>3722</v>
      </c>
      <c r="C1751" s="151" t="str">
        <f t="shared" si="405"/>
        <v>B.080.01.912</v>
      </c>
      <c r="D1751" s="54" t="s">
        <v>3594</v>
      </c>
      <c r="E1751" s="150" t="s">
        <v>2360</v>
      </c>
      <c r="F1751" s="153" t="str">
        <f t="shared" si="406"/>
        <v>Electrical substation offshore 1005 MW windfarm</v>
      </c>
      <c r="G1751" s="154">
        <f t="shared" si="408"/>
        <v>14079230</v>
      </c>
      <c r="H1751"/>
      <c r="I1751"/>
      <c r="J1751" s="227">
        <f t="shared" si="409"/>
        <v>5918140.9381306656</v>
      </c>
      <c r="K1751"/>
      <c r="L1751" s="280">
        <f t="shared" si="410"/>
        <v>233184.2789</v>
      </c>
      <c r="M1751" s="280">
        <f t="shared" si="411"/>
        <v>1795492.3674299999</v>
      </c>
      <c r="N1751" s="281">
        <f t="shared" si="412"/>
        <v>1777579.7918006661</v>
      </c>
      <c r="O1751" s="280">
        <v>2111884.5</v>
      </c>
      <c r="P1751" s="219">
        <v>1641176.8</v>
      </c>
      <c r="Q1751" s="219">
        <v>136448.70000000001</v>
      </c>
      <c r="R1751" s="219">
        <v>205147.11</v>
      </c>
      <c r="S1751" s="286">
        <v>6302.4816000000001</v>
      </c>
      <c r="T1751" s="286">
        <v>19105.953000000001</v>
      </c>
      <c r="U1751" s="286">
        <v>2628.7343000000001</v>
      </c>
      <c r="V1751" s="286">
        <v>17826.710999999999</v>
      </c>
      <c r="W1751" s="286">
        <v>1762417.4</v>
      </c>
      <c r="X1751" s="219">
        <v>39.072567999999997</v>
      </c>
      <c r="Y1751" s="219">
        <v>12222.364</v>
      </c>
      <c r="Z1751" s="286">
        <v>1.0838620000000001</v>
      </c>
      <c r="AA1751" s="219">
        <v>2940.0277999999998</v>
      </c>
      <c r="AB1751" s="219">
        <v>6.6613972000000005E-7</v>
      </c>
      <c r="AC1751"/>
      <c r="AD1751" s="227">
        <f t="shared" si="413"/>
        <v>2111884.5</v>
      </c>
      <c r="AE1751" s="227">
        <f t="shared" si="414"/>
        <v>2028636.4898999997</v>
      </c>
      <c r="AF1751" s="227">
        <f t="shared" si="415"/>
        <v>1798392.2387999999</v>
      </c>
      <c r="AG1751" s="227">
        <f t="shared" si="416"/>
        <v>1795492.3674299999</v>
      </c>
      <c r="AH1751" s="227">
        <f t="shared" si="417"/>
        <v>1774639.7640006661</v>
      </c>
      <c r="AI1751"/>
      <c r="AJ1751">
        <v>154400970</v>
      </c>
      <c r="AK1751" s="155">
        <v>152369890</v>
      </c>
      <c r="AL1751" s="155">
        <v>1411867.2</v>
      </c>
      <c r="AM1751" s="155">
        <v>0</v>
      </c>
      <c r="AN1751" s="155">
        <v>9659.9863000000005</v>
      </c>
      <c r="AO1751" s="155">
        <v>405959.66</v>
      </c>
      <c r="AP1751" s="155">
        <v>203590.28</v>
      </c>
      <c r="AQ1751"/>
      <c r="AR1751" s="156">
        <v>853443.19</v>
      </c>
      <c r="AS1751" s="156">
        <v>822341.27</v>
      </c>
      <c r="AT1751" s="156">
        <v>19446.305</v>
      </c>
      <c r="AU1751" s="156">
        <v>11655.607</v>
      </c>
      <c r="AV1751" s="282">
        <f t="shared" si="418"/>
        <v>49.301035303002998</v>
      </c>
      <c r="AW1751" s="282">
        <f t="shared" si="419"/>
        <v>7.1916809552700897E-2</v>
      </c>
      <c r="AX1751" s="282">
        <f t="shared" si="420"/>
        <v>1632438.01</v>
      </c>
      <c r="AY1751" s="157">
        <v>13.067508999999999</v>
      </c>
      <c r="AZ1751" s="157">
        <v>3.9427862000000001E-2</v>
      </c>
      <c r="BA1751" s="157">
        <v>1.0772231E-6</v>
      </c>
      <c r="BB1751" s="157">
        <v>9.3943503000000001E-5</v>
      </c>
      <c r="BC1751" s="157">
        <v>0</v>
      </c>
      <c r="BD1751" s="157">
        <v>6.4256694999999999E-3</v>
      </c>
      <c r="BE1751" s="157">
        <v>26.448893000000002</v>
      </c>
      <c r="BF1751" s="157">
        <v>1.4118640000000001E-3</v>
      </c>
      <c r="BG1751" s="157">
        <v>3.0765341000000002E-2</v>
      </c>
      <c r="BH1751" s="157">
        <v>2.6193598000000002E-4</v>
      </c>
      <c r="BI1751" s="157">
        <v>3.0801297000000001E-6</v>
      </c>
      <c r="BJ1751" s="157">
        <v>1.6565829999999999E-5</v>
      </c>
      <c r="BK1751" s="157">
        <v>2.3637619000000001E-5</v>
      </c>
      <c r="BL1751" s="157">
        <v>5.4457709000000003E-6</v>
      </c>
      <c r="BM1751" s="157">
        <v>9.6713760999999998</v>
      </c>
      <c r="BN1751" s="157">
        <v>0.10673758999999999</v>
      </c>
      <c r="BO1751" s="157">
        <v>8.9992148999999997E-16</v>
      </c>
      <c r="BP1751" s="157">
        <v>119192.41</v>
      </c>
      <c r="BQ1751" s="157">
        <v>1513245.6</v>
      </c>
      <c r="BR1751" s="157">
        <v>0</v>
      </c>
      <c r="BS1751" s="157">
        <v>0</v>
      </c>
      <c r="BT1751" s="157">
        <v>0</v>
      </c>
      <c r="BU1751"/>
      <c r="BV1751" s="155">
        <v>1159.8792000000001</v>
      </c>
      <c r="BW1751" s="155">
        <v>212.31394</v>
      </c>
      <c r="BX1751" s="155">
        <v>392.56630000000001</v>
      </c>
      <c r="BY1751" s="155">
        <v>2.1457185999999999</v>
      </c>
      <c r="BZ1751" s="155">
        <v>176.82257000000001</v>
      </c>
      <c r="CA1751" s="155">
        <v>0.42993247000000001</v>
      </c>
      <c r="CB1751" s="155">
        <v>6.7769959000000002</v>
      </c>
      <c r="CC1751" s="155">
        <v>0.62193505999999998</v>
      </c>
      <c r="CD1751" s="155">
        <v>25.666771000000001</v>
      </c>
      <c r="CE1751" s="155">
        <v>1.9245684000000001</v>
      </c>
      <c r="CF1751" s="155">
        <v>0</v>
      </c>
      <c r="CG1751" s="155">
        <v>1.9900615999999998E-12</v>
      </c>
      <c r="CH1751" s="155">
        <v>1.6294546999999999E-8</v>
      </c>
      <c r="CI1751" s="155">
        <v>52.959674</v>
      </c>
      <c r="CJ1751" s="155">
        <v>187.20835</v>
      </c>
      <c r="CK1751" s="155">
        <v>100.44246</v>
      </c>
      <c r="CL1751" s="155">
        <v>0</v>
      </c>
      <c r="CM1751"/>
      <c r="CN1751" s="284">
        <v>1.3791927E-8</v>
      </c>
      <c r="CO1751" s="284">
        <v>14078294</v>
      </c>
      <c r="CP1751" s="285">
        <v>81531.284</v>
      </c>
      <c r="CQ1751" s="284">
        <v>145356.09</v>
      </c>
      <c r="CR1751" s="284">
        <v>4.1144748</v>
      </c>
      <c r="CS1751" s="284">
        <v>0.14337057</v>
      </c>
      <c r="CT1751" s="284">
        <v>8920.5277999999998</v>
      </c>
      <c r="CU1751" s="284">
        <v>40815265</v>
      </c>
      <c r="CV1751" s="284">
        <v>173.97292999999999</v>
      </c>
      <c r="CW1751" s="284">
        <v>1196.4046000000001</v>
      </c>
      <c r="CX1751"/>
      <c r="CY1751"/>
      <c r="CZ1751"/>
      <c r="DA1751"/>
      <c r="DB1751" s="212"/>
      <c r="DC1751" s="48"/>
      <c r="DD1751" s="48"/>
      <c r="DE1751" s="48"/>
      <c r="DF1751" s="48"/>
      <c r="DG1751" s="48"/>
      <c r="DH1751" s="48"/>
      <c r="DI1751" s="48"/>
      <c r="DJ1751" s="48"/>
      <c r="DK1751" s="48"/>
      <c r="DL1751" s="48"/>
    </row>
    <row r="1752" spans="1:116" ht="14.4">
      <c r="A1752" t="s">
        <v>3628</v>
      </c>
      <c r="B1752" s="188" t="s">
        <v>3722</v>
      </c>
      <c r="C1752" s="151" t="str">
        <f t="shared" si="405"/>
        <v>B.090.01.101</v>
      </c>
      <c r="D1752" s="54" t="s">
        <v>3594</v>
      </c>
      <c r="E1752" s="150" t="s">
        <v>19</v>
      </c>
      <c r="F1752" s="153" t="str">
        <f t="shared" si="406"/>
        <v>optimal offshore take North sea 15 WM x 50 turbines capacity factor 50%</v>
      </c>
      <c r="G1752" s="154">
        <f t="shared" si="408"/>
        <v>1.4903392666666669E-3</v>
      </c>
      <c r="H1752"/>
      <c r="I1752"/>
      <c r="J1752" s="227">
        <f t="shared" si="409"/>
        <v>6.8297948393336995E-4</v>
      </c>
      <c r="K1752"/>
      <c r="L1752" s="280">
        <f t="shared" si="410"/>
        <v>3.7475321300000002E-5</v>
      </c>
      <c r="M1752" s="280">
        <f t="shared" si="411"/>
        <v>1.1474432254429998E-4</v>
      </c>
      <c r="N1752" s="281">
        <f t="shared" si="412"/>
        <v>3.0720895008906998E-4</v>
      </c>
      <c r="O1752" s="280">
        <v>2.2355089000000001E-4</v>
      </c>
      <c r="P1752" s="219">
        <v>8.1951783000000004E-5</v>
      </c>
      <c r="Q1752" s="219">
        <v>1.6633818999999999E-5</v>
      </c>
      <c r="R1752" s="219">
        <v>1.9079909000000001E-5</v>
      </c>
      <c r="S1752" s="286">
        <v>7.4683798999999999E-6</v>
      </c>
      <c r="T1752" s="286">
        <v>5.1914860000000002E-6</v>
      </c>
      <c r="U1752" s="286">
        <v>5.7355464000000002E-6</v>
      </c>
      <c r="V1752" s="286">
        <v>1.4241217999999999E-6</v>
      </c>
      <c r="W1752" s="286">
        <v>2.9678559000000001E-4</v>
      </c>
      <c r="X1752" s="219">
        <v>1.4731817E-5</v>
      </c>
      <c r="Y1752" s="219">
        <v>9.4876784000000002E-6</v>
      </c>
      <c r="Z1752" s="286">
        <v>2.7817443000000001E-9</v>
      </c>
      <c r="AA1752" s="219">
        <v>9.3526841000000004E-7</v>
      </c>
      <c r="AB1752" s="219">
        <v>4.1327906999999999E-10</v>
      </c>
      <c r="AC1752"/>
      <c r="AD1752" s="227">
        <f t="shared" si="413"/>
        <v>2.2355089000000001E-4</v>
      </c>
      <c r="AE1752" s="227">
        <f t="shared" si="414"/>
        <v>1.3748504509999998E-4</v>
      </c>
      <c r="AF1752" s="227">
        <f t="shared" si="415"/>
        <v>1.0094499220999999E-4</v>
      </c>
      <c r="AG1752" s="227">
        <f t="shared" si="416"/>
        <v>1.1474432254429998E-4</v>
      </c>
      <c r="AH1752" s="227">
        <f t="shared" si="417"/>
        <v>3.0627368167906999E-4</v>
      </c>
      <c r="AI1752"/>
      <c r="AJ1752">
        <v>1.7710476999999999E-2</v>
      </c>
      <c r="AK1752" s="155">
        <v>1.69027E-2</v>
      </c>
      <c r="AL1752" s="155">
        <v>1.8456709999999999E-4</v>
      </c>
      <c r="AM1752" s="155">
        <v>0</v>
      </c>
      <c r="AN1752" s="155">
        <v>3.4382473000000002E-4</v>
      </c>
      <c r="AO1752" s="155">
        <v>1.0126266E-4</v>
      </c>
      <c r="AP1752" s="155">
        <v>1.7812331000000001E-4</v>
      </c>
      <c r="AQ1752"/>
      <c r="AR1752" s="156">
        <v>5.4900954000000003E-5</v>
      </c>
      <c r="AS1752" s="156">
        <v>5.2083709000000002E-5</v>
      </c>
      <c r="AT1752" s="156">
        <v>1.5997689999999999E-6</v>
      </c>
      <c r="AU1752" s="156">
        <v>1.217476E-6</v>
      </c>
      <c r="AV1752" s="282">
        <f t="shared" si="418"/>
        <v>3.1225245498579999E-9</v>
      </c>
      <c r="AW1752" s="282">
        <f t="shared" si="419"/>
        <v>5.9163055179267718E-12</v>
      </c>
      <c r="AX1752" s="282">
        <f t="shared" si="420"/>
        <v>1.7051484230000001E-4</v>
      </c>
      <c r="AY1752" s="157">
        <v>1.3875281999999999E-9</v>
      </c>
      <c r="AZ1752" s="157">
        <v>4.1864289999999998E-12</v>
      </c>
      <c r="BA1752" s="157">
        <v>1.1440658999999999E-16</v>
      </c>
      <c r="BB1752" s="157">
        <v>1.5141988000000001E-14</v>
      </c>
      <c r="BC1752" s="157">
        <v>0</v>
      </c>
      <c r="BD1752" s="157">
        <v>7.5898487000000001E-13</v>
      </c>
      <c r="BE1752" s="157">
        <v>1.3992335E-9</v>
      </c>
      <c r="BF1752" s="157">
        <v>1.4891512000000001E-13</v>
      </c>
      <c r="BG1752" s="157">
        <v>1.5332810999999999E-12</v>
      </c>
      <c r="BH1752" s="157">
        <v>4.0773166999999997E-14</v>
      </c>
      <c r="BI1752" s="157">
        <v>1.875647E-16</v>
      </c>
      <c r="BJ1752" s="157">
        <v>5.5059067000000002E-15</v>
      </c>
      <c r="BK1752" s="157">
        <v>8.8549617999999999E-16</v>
      </c>
      <c r="BL1752" s="157">
        <v>2.1375646999999999E-16</v>
      </c>
      <c r="BM1752" s="157">
        <v>3.1838172E-10</v>
      </c>
      <c r="BN1752" s="157">
        <v>1.6607003E-11</v>
      </c>
      <c r="BO1752" s="157">
        <v>2.8677269000000001E-22</v>
      </c>
      <c r="BP1752" s="157">
        <v>7.1192423000000001E-6</v>
      </c>
      <c r="BQ1752" s="157">
        <v>1.633956E-4</v>
      </c>
      <c r="BR1752" s="157">
        <v>0</v>
      </c>
      <c r="BS1752" s="157">
        <v>0</v>
      </c>
      <c r="BT1752" s="157">
        <v>0</v>
      </c>
      <c r="BU1752"/>
      <c r="BV1752" s="155">
        <v>1.2099133000000001E-7</v>
      </c>
      <c r="BW1752" s="155">
        <v>1.0738781999999999E-8</v>
      </c>
      <c r="BX1752" s="155">
        <v>4.1554613000000003E-8</v>
      </c>
      <c r="BY1752" s="155">
        <v>1.8127391000000001E-10</v>
      </c>
      <c r="BZ1752" s="155">
        <v>1.5324810999999999E-8</v>
      </c>
      <c r="CA1752" s="155">
        <v>2.0591964E-10</v>
      </c>
      <c r="CB1752" s="155">
        <v>1.0537755000000001E-9</v>
      </c>
      <c r="CC1752" s="155">
        <v>7.0133762999999997E-10</v>
      </c>
      <c r="CD1752" s="155">
        <v>7.0956482999999999E-9</v>
      </c>
      <c r="CE1752" s="155">
        <v>3.8290388999999999E-9</v>
      </c>
      <c r="CF1752" s="155">
        <v>0</v>
      </c>
      <c r="CG1752" s="155">
        <v>6.3416120999999998E-19</v>
      </c>
      <c r="CH1752" s="155">
        <v>1.4271820999999999E-17</v>
      </c>
      <c r="CI1752" s="155">
        <v>4.2948645999999996E-9</v>
      </c>
      <c r="CJ1752" s="155">
        <v>2.0720045000000001E-8</v>
      </c>
      <c r="CK1752" s="155">
        <v>1.5291218000000001E-8</v>
      </c>
      <c r="CL1752" s="155">
        <v>0</v>
      </c>
      <c r="CM1752"/>
      <c r="CN1752" s="284">
        <v>1.2079864000000001E-17</v>
      </c>
      <c r="CO1752" s="284">
        <v>1.4780425999999999E-3</v>
      </c>
      <c r="CP1752" s="285">
        <v>8.2307185999999995E-6</v>
      </c>
      <c r="CQ1752" s="284">
        <v>7.3249682E-6</v>
      </c>
      <c r="CR1752" s="284">
        <v>1.2896045999999999E-10</v>
      </c>
      <c r="CS1752" s="284">
        <v>1.7661455999999999E-10</v>
      </c>
      <c r="CT1752" s="284">
        <v>6.0996020999999996E-7</v>
      </c>
      <c r="CU1752" s="284">
        <v>1.3480975000000001E-3</v>
      </c>
      <c r="CV1752" s="284">
        <v>2.7207711999999999E-8</v>
      </c>
      <c r="CW1752" s="284">
        <v>2.1734623999999999E-7</v>
      </c>
      <c r="CX1752"/>
      <c r="CY1752"/>
      <c r="CZ1752"/>
      <c r="DA1752"/>
      <c r="DB1752" s="212"/>
      <c r="DC1752" s="48"/>
      <c r="DD1752" s="48"/>
      <c r="DE1752" s="48"/>
      <c r="DF1752" s="48"/>
      <c r="DG1752" s="48"/>
      <c r="DH1752" s="48"/>
      <c r="DI1752" s="48"/>
      <c r="DJ1752" s="48"/>
      <c r="DK1752" s="48"/>
      <c r="DL1752" s="48"/>
    </row>
    <row r="1753" spans="1:116" ht="14.4">
      <c r="A1753" t="s">
        <v>3629</v>
      </c>
      <c r="B1753" s="188" t="s">
        <v>3722</v>
      </c>
      <c r="C1753" s="151" t="str">
        <f t="shared" si="405"/>
        <v>B.090.01.102</v>
      </c>
      <c r="D1753" s="54" t="s">
        <v>3594</v>
      </c>
      <c r="E1753" s="150" t="s">
        <v>19</v>
      </c>
      <c r="F1753" s="153" t="str">
        <f t="shared" si="406"/>
        <v>optimal onshore take NL DK DE UK 6.2 WM x 80 turbines capacity factor 40%</v>
      </c>
      <c r="G1753" s="154">
        <f t="shared" si="408"/>
        <v>1.2193772666666666E-3</v>
      </c>
      <c r="H1753"/>
      <c r="I1753"/>
      <c r="J1753" s="227">
        <f t="shared" si="409"/>
        <v>3.4932529016427362E-4</v>
      </c>
      <c r="K1753"/>
      <c r="L1753" s="280">
        <f t="shared" si="410"/>
        <v>1.7851818279999998E-5</v>
      </c>
      <c r="M1753" s="280">
        <f t="shared" si="411"/>
        <v>7.323291925259999E-5</v>
      </c>
      <c r="N1753" s="281">
        <f t="shared" si="412"/>
        <v>7.5333962631673692E-5</v>
      </c>
      <c r="O1753" s="280">
        <v>1.8290658999999999E-4</v>
      </c>
      <c r="P1753" s="219">
        <v>4.3089461999999997E-5</v>
      </c>
      <c r="Q1753" s="219">
        <v>1.2964775999999999E-5</v>
      </c>
      <c r="R1753" s="219">
        <v>1.4747488E-5</v>
      </c>
      <c r="S1753" s="286">
        <v>1.6189408000000001E-6</v>
      </c>
      <c r="T1753" s="286">
        <v>6.2223966000000003E-7</v>
      </c>
      <c r="U1753" s="286">
        <v>8.6314982000000003E-7</v>
      </c>
      <c r="V1753" s="286">
        <v>1.1354226999999999E-6</v>
      </c>
      <c r="W1753" s="286">
        <v>7.2661410999999999E-5</v>
      </c>
      <c r="X1753" s="219">
        <v>1.6039191999999999E-5</v>
      </c>
      <c r="Y1753" s="219">
        <v>2.0368342000000001E-6</v>
      </c>
      <c r="Z1753" s="286">
        <v>4.0665525999999998E-9</v>
      </c>
      <c r="AA1753" s="219">
        <v>6.3571562000000002E-7</v>
      </c>
      <c r="AB1753" s="219">
        <v>1.8116737E-12</v>
      </c>
      <c r="AC1753"/>
      <c r="AD1753" s="227">
        <f t="shared" si="413"/>
        <v>1.8290658999999999E-4</v>
      </c>
      <c r="AE1753" s="227">
        <f t="shared" si="414"/>
        <v>7.5041478979999993E-5</v>
      </c>
      <c r="AF1753" s="227">
        <f t="shared" si="415"/>
        <v>5.7825376319999999E-5</v>
      </c>
      <c r="AG1753" s="227">
        <f t="shared" si="416"/>
        <v>7.323291925259999E-5</v>
      </c>
      <c r="AH1753" s="227">
        <f t="shared" si="417"/>
        <v>7.4698247011673697E-5</v>
      </c>
      <c r="AI1753"/>
      <c r="AJ1753">
        <v>1.2271584E-2</v>
      </c>
      <c r="AK1753" s="155">
        <v>1.1825815E-2</v>
      </c>
      <c r="AL1753" s="155">
        <v>1.7007459000000001E-4</v>
      </c>
      <c r="AM1753" s="155">
        <v>0</v>
      </c>
      <c r="AN1753" s="155">
        <v>3.1203513999999999E-5</v>
      </c>
      <c r="AO1753" s="155">
        <v>4.9462763000000002E-5</v>
      </c>
      <c r="AP1753" s="155">
        <v>1.9502771E-4</v>
      </c>
      <c r="AQ1753"/>
      <c r="AR1753" s="156">
        <v>3.1777303E-5</v>
      </c>
      <c r="AS1753" s="156">
        <v>2.9811876999999999E-5</v>
      </c>
      <c r="AT1753" s="156">
        <v>1.1611866000000001E-6</v>
      </c>
      <c r="AU1753" s="156">
        <v>8.0423922999999997E-7</v>
      </c>
      <c r="AV1753" s="282">
        <f t="shared" si="418"/>
        <v>1.7872827385414E-9</v>
      </c>
      <c r="AW1753" s="282">
        <f t="shared" si="419"/>
        <v>4.2943292476639009E-12</v>
      </c>
      <c r="AX1753" s="282">
        <f t="shared" si="420"/>
        <v>1.126385473E-4</v>
      </c>
      <c r="AY1753" s="157">
        <v>1.1370524000000001E-9</v>
      </c>
      <c r="AZ1753" s="157">
        <v>3.4306833E-12</v>
      </c>
      <c r="BA1753" s="157">
        <v>9.3762852000000001E-17</v>
      </c>
      <c r="BB1753" s="157">
        <v>4.3697514000000002E-15</v>
      </c>
      <c r="BC1753" s="157">
        <v>0</v>
      </c>
      <c r="BD1753" s="157">
        <v>6.7488738999999999E-13</v>
      </c>
      <c r="BE1753" s="157">
        <v>6.1512986000000002E-10</v>
      </c>
      <c r="BF1753" s="157">
        <v>1.2565633000000001E-13</v>
      </c>
      <c r="BG1753" s="157">
        <v>6.9419146999999999E-13</v>
      </c>
      <c r="BH1753" s="157">
        <v>4.1632779E-14</v>
      </c>
      <c r="BI1753" s="157">
        <v>1.5465150000000001E-16</v>
      </c>
      <c r="BJ1753" s="157">
        <v>1.7454269E-15</v>
      </c>
      <c r="BK1753" s="157">
        <v>1.3486173999999999E-16</v>
      </c>
      <c r="BL1753" s="157">
        <v>3.5144176999999999E-17</v>
      </c>
      <c r="BM1753" s="157">
        <v>2.6758546000000001E-11</v>
      </c>
      <c r="BN1753" s="157">
        <v>7.6626754000000008E-12</v>
      </c>
      <c r="BO1753" s="157">
        <v>1.5214949000000001E-18</v>
      </c>
      <c r="BP1753" s="157">
        <v>4.2009773000000003E-6</v>
      </c>
      <c r="BQ1753" s="157">
        <v>1.0843757E-4</v>
      </c>
      <c r="BR1753" s="157">
        <v>0</v>
      </c>
      <c r="BS1753" s="157">
        <v>0</v>
      </c>
      <c r="BT1753" s="157">
        <v>0</v>
      </c>
      <c r="BU1753"/>
      <c r="BV1753" s="155">
        <v>7.7119902999999997E-8</v>
      </c>
      <c r="BW1753" s="155">
        <v>4.9028103E-9</v>
      </c>
      <c r="BX1753" s="155">
        <v>3.3999473999999998E-8</v>
      </c>
      <c r="BY1753" s="155">
        <v>1.3887727E-10</v>
      </c>
      <c r="BZ1753" s="155">
        <v>5.1382947999999999E-9</v>
      </c>
      <c r="CA1753" s="155">
        <v>2.1559418000000001E-10</v>
      </c>
      <c r="CB1753" s="155">
        <v>1.0805640000000001E-9</v>
      </c>
      <c r="CC1753" s="155">
        <v>3.7245299000000002E-10</v>
      </c>
      <c r="CD1753" s="155">
        <v>7.7784892E-10</v>
      </c>
      <c r="CE1753" s="155">
        <v>6.0733031000000005E-10</v>
      </c>
      <c r="CF1753" s="155">
        <v>0</v>
      </c>
      <c r="CG1753" s="155">
        <v>3.3645918000000002E-15</v>
      </c>
      <c r="CH1753" s="155">
        <v>6.0454048000000001E-14</v>
      </c>
      <c r="CI1753" s="155">
        <v>3.1141167000000002E-9</v>
      </c>
      <c r="CJ1753" s="155">
        <v>1.4546080000000001E-8</v>
      </c>
      <c r="CK1753" s="155">
        <v>1.2226396E-8</v>
      </c>
      <c r="CL1753" s="155">
        <v>0</v>
      </c>
      <c r="CM1753"/>
      <c r="CN1753" s="284">
        <v>5.1169131000000003E-14</v>
      </c>
      <c r="CO1753" s="284">
        <v>1.2046747E-3</v>
      </c>
      <c r="CP1753" s="285">
        <v>8.0193310999999993E-6</v>
      </c>
      <c r="CQ1753" s="284">
        <v>3.3955114000000002E-6</v>
      </c>
      <c r="CR1753" s="284">
        <v>1.1489832999999999E-11</v>
      </c>
      <c r="CS1753" s="284">
        <v>3.0809390999999999E-11</v>
      </c>
      <c r="CT1753" s="284">
        <v>2.2838121999999999E-7</v>
      </c>
      <c r="CU1753" s="284">
        <v>1.4358265000000001E-4</v>
      </c>
      <c r="CV1753" s="284">
        <v>2.7772860999999999E-8</v>
      </c>
      <c r="CW1753" s="284">
        <v>1.3803954000000001E-7</v>
      </c>
      <c r="CX1753"/>
      <c r="CY1753"/>
      <c r="CZ1753"/>
      <c r="DA1753"/>
      <c r="DB1753" s="212"/>
      <c r="DC1753" s="48"/>
      <c r="DD1753" s="48"/>
      <c r="DE1753" s="48"/>
      <c r="DF1753" s="48"/>
      <c r="DG1753" s="48"/>
      <c r="DH1753" s="48"/>
      <c r="DI1753" s="48"/>
      <c r="DJ1753" s="48"/>
      <c r="DK1753" s="48"/>
      <c r="DL1753" s="48"/>
    </row>
    <row r="1754" spans="1:116" ht="14.4">
      <c r="A1754" t="s">
        <v>3630</v>
      </c>
      <c r="B1754" s="188" t="s">
        <v>3722</v>
      </c>
      <c r="C1754" s="151" t="str">
        <f t="shared" si="405"/>
        <v>B.090.01.103</v>
      </c>
      <c r="D1754" s="54" t="s">
        <v>3594</v>
      </c>
      <c r="E1754" s="150" t="s">
        <v>19</v>
      </c>
      <c r="F1754" s="153" t="str">
        <f t="shared" si="406"/>
        <v>average offshore take North sea 10 WM x 75 turbines capacity factor 37.5 %</v>
      </c>
      <c r="G1754" s="154">
        <f t="shared" si="408"/>
        <v>2.1662862000000004E-3</v>
      </c>
      <c r="H1754"/>
      <c r="I1754"/>
      <c r="J1754" s="227">
        <f t="shared" si="409"/>
        <v>9.8062034371446181E-4</v>
      </c>
      <c r="K1754"/>
      <c r="L1754" s="280">
        <f t="shared" si="410"/>
        <v>5.1238542899999993E-5</v>
      </c>
      <c r="M1754" s="280">
        <f t="shared" si="411"/>
        <v>1.467527748055E-4</v>
      </c>
      <c r="N1754" s="281">
        <f t="shared" si="412"/>
        <v>4.576860960089618E-4</v>
      </c>
      <c r="O1754" s="280">
        <v>3.2494293000000002E-4</v>
      </c>
      <c r="P1754" s="219">
        <v>9.6865844000000004E-5</v>
      </c>
      <c r="Q1754" s="219">
        <v>2.505743E-5</v>
      </c>
      <c r="R1754" s="219">
        <v>2.7632646999999999E-5</v>
      </c>
      <c r="S1754" s="286">
        <v>9.9898460999999996E-6</v>
      </c>
      <c r="T1754" s="286">
        <v>5.9157349999999999E-6</v>
      </c>
      <c r="U1754" s="286">
        <v>7.7003147999999993E-6</v>
      </c>
      <c r="V1754" s="286">
        <v>1.7407891E-6</v>
      </c>
      <c r="W1754" s="286">
        <v>4.3952126E-4</v>
      </c>
      <c r="X1754" s="219">
        <v>2.3082879000000001E-5</v>
      </c>
      <c r="Y1754" s="219">
        <v>1.6531218000000001E-5</v>
      </c>
      <c r="Z1754" s="286">
        <v>5.8327054999999996E-9</v>
      </c>
      <c r="AA1754" s="219">
        <v>1.6336117999999999E-6</v>
      </c>
      <c r="AB1754" s="219">
        <v>6.2089617999999997E-12</v>
      </c>
      <c r="AC1754"/>
      <c r="AD1754" s="227">
        <f t="shared" si="413"/>
        <v>3.2494293000000002E-4</v>
      </c>
      <c r="AE1754" s="227">
        <f t="shared" si="414"/>
        <v>1.7490260599999999E-4</v>
      </c>
      <c r="AF1754" s="227">
        <f t="shared" si="415"/>
        <v>1.252976749E-4</v>
      </c>
      <c r="AG1754" s="227">
        <f t="shared" si="416"/>
        <v>1.467527748055E-4</v>
      </c>
      <c r="AH1754" s="227">
        <f t="shared" si="417"/>
        <v>4.560524842089618E-4</v>
      </c>
      <c r="AI1754"/>
      <c r="AJ1754">
        <v>2.4143627000000001E-2</v>
      </c>
      <c r="AK1754" s="155">
        <v>2.2661710000000002E-2</v>
      </c>
      <c r="AL1754" s="155">
        <v>4.6383710000000002E-4</v>
      </c>
      <c r="AM1754" s="155">
        <v>0</v>
      </c>
      <c r="AN1754" s="155">
        <v>5.4326432000000003E-5</v>
      </c>
      <c r="AO1754" s="155">
        <v>2.4905895000000003E-4</v>
      </c>
      <c r="AP1754" s="155">
        <v>7.1469541999999995E-4</v>
      </c>
      <c r="AQ1754"/>
      <c r="AR1754" s="156">
        <v>6.6202400999999998E-5</v>
      </c>
      <c r="AS1754" s="156">
        <v>6.2445851000000004E-5</v>
      </c>
      <c r="AT1754" s="156">
        <v>2.2110640000000002E-6</v>
      </c>
      <c r="AU1754" s="156">
        <v>1.5454860000000001E-6</v>
      </c>
      <c r="AV1754" s="282">
        <f t="shared" si="418"/>
        <v>3.743756012653E-9</v>
      </c>
      <c r="AW1754" s="282">
        <f t="shared" si="419"/>
        <v>8.1770117546445997E-12</v>
      </c>
      <c r="AX1754" s="282">
        <f t="shared" si="420"/>
        <v>2.1645462E-4</v>
      </c>
      <c r="AY1754" s="157">
        <v>2.0178283000000001E-9</v>
      </c>
      <c r="AZ1754" s="157">
        <v>6.0882242000000001E-12</v>
      </c>
      <c r="BA1754" s="157">
        <v>1.6637247E-16</v>
      </c>
      <c r="BB1754" s="157">
        <v>4.3320053000000002E-14</v>
      </c>
      <c r="BC1754" s="157">
        <v>0</v>
      </c>
      <c r="BD1754" s="157">
        <v>1.4072506E-12</v>
      </c>
      <c r="BE1754" s="157">
        <v>1.6199657E-9</v>
      </c>
      <c r="BF1754" s="157">
        <v>2.5305863999999998E-13</v>
      </c>
      <c r="BG1754" s="157">
        <v>1.76132E-12</v>
      </c>
      <c r="BH1754" s="157">
        <v>6.5290208999999999E-14</v>
      </c>
      <c r="BI1754" s="157">
        <v>2.9471244000000001E-16</v>
      </c>
      <c r="BJ1754" s="157">
        <v>8.1623981000000006E-15</v>
      </c>
      <c r="BK1754" s="157">
        <v>3.8822102999999999E-16</v>
      </c>
      <c r="BL1754" s="157">
        <v>1.0597180999999999E-16</v>
      </c>
      <c r="BM1754" s="157">
        <v>6.5918667999999997E-11</v>
      </c>
      <c r="BN1754" s="157">
        <v>3.8592773999999998E-11</v>
      </c>
      <c r="BO1754" s="157">
        <v>1.0297945999999999E-18</v>
      </c>
      <c r="BP1754" s="157">
        <v>1.2758170000000001E-5</v>
      </c>
      <c r="BQ1754" s="157">
        <v>2.0369645E-4</v>
      </c>
      <c r="BR1754" s="157">
        <v>0</v>
      </c>
      <c r="BS1754" s="157">
        <v>0</v>
      </c>
      <c r="BT1754" s="157">
        <v>0</v>
      </c>
      <c r="BU1754"/>
      <c r="BV1754" s="155">
        <v>1.9174549E-7</v>
      </c>
      <c r="BW1754" s="155">
        <v>1.2498226E-8</v>
      </c>
      <c r="BX1754" s="155">
        <v>6.0401808000000005E-8</v>
      </c>
      <c r="BY1754" s="155">
        <v>2.2255965999999999E-10</v>
      </c>
      <c r="BZ1754" s="155">
        <v>1.8576868999999999E-8</v>
      </c>
      <c r="CA1754" s="155">
        <v>5.4556583999999999E-10</v>
      </c>
      <c r="CB1754" s="155">
        <v>1.680467E-9</v>
      </c>
      <c r="CC1754" s="155">
        <v>1.3147378999999999E-9</v>
      </c>
      <c r="CD1754" s="155">
        <v>8.1416678999999994E-9</v>
      </c>
      <c r="CE1754" s="155">
        <v>5.1314177999999998E-9</v>
      </c>
      <c r="CF1754" s="155">
        <v>0</v>
      </c>
      <c r="CG1754" s="155">
        <v>2.2772594999999999E-15</v>
      </c>
      <c r="CH1754" s="155">
        <v>4.0933771999999998E-14</v>
      </c>
      <c r="CI1754" s="155">
        <v>6.0051952E-9</v>
      </c>
      <c r="CJ1754" s="155">
        <v>2.8054417999999999E-8</v>
      </c>
      <c r="CK1754" s="155">
        <v>4.9172515000000001E-8</v>
      </c>
      <c r="CL1754" s="155">
        <v>0</v>
      </c>
      <c r="CM1754"/>
      <c r="CN1754" s="284">
        <v>3.4646902999999998E-14</v>
      </c>
      <c r="CO1754" s="284">
        <v>2.1489685E-3</v>
      </c>
      <c r="CP1754" s="285">
        <v>1.8415149999999999E-5</v>
      </c>
      <c r="CQ1754" s="284">
        <v>8.5865446999999998E-6</v>
      </c>
      <c r="CR1754" s="284">
        <v>1.9110785E-11</v>
      </c>
      <c r="CS1754" s="284">
        <v>2.4329669000000002E-10</v>
      </c>
      <c r="CT1754" s="284">
        <v>7.1734094999999999E-7</v>
      </c>
      <c r="CU1754" s="284">
        <v>3.2633816999999999E-4</v>
      </c>
      <c r="CV1754" s="284">
        <v>4.3451706000000003E-8</v>
      </c>
      <c r="CW1754" s="284">
        <v>3.9356701E-7</v>
      </c>
      <c r="CX1754"/>
      <c r="CY1754"/>
      <c r="CZ1754"/>
      <c r="DA1754"/>
      <c r="DB1754" s="212"/>
      <c r="DC1754" s="48"/>
      <c r="DD1754" s="48"/>
      <c r="DE1754" s="48"/>
      <c r="DF1754" s="48"/>
      <c r="DG1754" s="48"/>
      <c r="DH1754" s="48"/>
      <c r="DI1754" s="48"/>
      <c r="DJ1754" s="48"/>
      <c r="DK1754" s="48"/>
      <c r="DL1754" s="48"/>
    </row>
    <row r="1755" spans="1:116" ht="14.4">
      <c r="A1755" t="s">
        <v>3631</v>
      </c>
      <c r="B1755" s="188" t="s">
        <v>3722</v>
      </c>
      <c r="C1755" s="151" t="str">
        <f t="shared" si="405"/>
        <v>B.090.01.104</v>
      </c>
      <c r="D1755" s="54" t="s">
        <v>3594</v>
      </c>
      <c r="E1755" s="150" t="s">
        <v>19</v>
      </c>
      <c r="F1755" s="153" t="str">
        <f t="shared" si="406"/>
        <v>average offshore take North sea 5 WM x 150 turbines capacity factor 37.5 %</v>
      </c>
      <c r="G1755" s="154">
        <f t="shared" si="408"/>
        <v>2.4131395333333336E-3</v>
      </c>
      <c r="H1755"/>
      <c r="I1755"/>
      <c r="J1755" s="227">
        <f t="shared" si="409"/>
        <v>9.3499206975614525E-4</v>
      </c>
      <c r="K1755"/>
      <c r="L1755" s="280">
        <f t="shared" si="410"/>
        <v>4.8772179799999996E-5</v>
      </c>
      <c r="M1755" s="280">
        <f t="shared" si="411"/>
        <v>1.2668455142130001E-4</v>
      </c>
      <c r="N1755" s="281">
        <f t="shared" si="412"/>
        <v>3.9756440853484516E-4</v>
      </c>
      <c r="O1755" s="280">
        <v>3.6197093E-4</v>
      </c>
      <c r="P1755" s="219">
        <v>8.5337723999999993E-5</v>
      </c>
      <c r="Q1755" s="219">
        <v>2.3268845999999999E-5</v>
      </c>
      <c r="R1755" s="219">
        <v>2.6697451999999998E-5</v>
      </c>
      <c r="S1755" s="286">
        <v>9.0068823000000007E-6</v>
      </c>
      <c r="T1755" s="286">
        <v>5.7935399999999999E-6</v>
      </c>
      <c r="U1755" s="286">
        <v>7.2743055E-6</v>
      </c>
      <c r="V1755" s="286">
        <v>9.9186003000000004E-7</v>
      </c>
      <c r="W1755" s="286">
        <v>3.4716241999999998E-4</v>
      </c>
      <c r="X1755" s="219">
        <v>1.7079425999999999E-5</v>
      </c>
      <c r="Y1755" s="219">
        <v>4.9205704E-5</v>
      </c>
      <c r="Z1755" s="286">
        <v>6.6953913000000004E-9</v>
      </c>
      <c r="AA1755" s="219">
        <v>1.1962817999999999E-6</v>
      </c>
      <c r="AB1755" s="219">
        <v>2.7348451999999999E-12</v>
      </c>
      <c r="AC1755"/>
      <c r="AD1755" s="227">
        <f t="shared" si="413"/>
        <v>3.6197093E-4</v>
      </c>
      <c r="AE1755" s="227">
        <f t="shared" si="414"/>
        <v>1.5837060982999999E-4</v>
      </c>
      <c r="AF1755" s="227">
        <f t="shared" si="415"/>
        <v>1.1079471183E-4</v>
      </c>
      <c r="AG1755" s="227">
        <f t="shared" si="416"/>
        <v>1.2668455142130001E-4</v>
      </c>
      <c r="AH1755" s="227">
        <f t="shared" si="417"/>
        <v>3.9636812673484514E-4</v>
      </c>
      <c r="AI1755"/>
      <c r="AJ1755">
        <v>2.7799567000000001E-2</v>
      </c>
      <c r="AK1755" s="155">
        <v>2.6828148E-2</v>
      </c>
      <c r="AL1755" s="155">
        <v>2.4097842000000001E-4</v>
      </c>
      <c r="AM1755" s="155">
        <v>0</v>
      </c>
      <c r="AN1755" s="155">
        <v>2.6338012000000002E-4</v>
      </c>
      <c r="AO1755" s="155">
        <v>1.2668242000000001E-4</v>
      </c>
      <c r="AP1755" s="155">
        <v>3.4037849000000001E-4</v>
      </c>
      <c r="AQ1755"/>
      <c r="AR1755" s="156">
        <v>6.4925466999999997E-5</v>
      </c>
      <c r="AS1755" s="156">
        <v>6.0740847000000002E-5</v>
      </c>
      <c r="AT1755" s="156">
        <v>2.290647E-6</v>
      </c>
      <c r="AU1755" s="156">
        <v>1.8939731E-6</v>
      </c>
      <c r="AV1755" s="282">
        <f t="shared" si="418"/>
        <v>3.641537639028E-9</v>
      </c>
      <c r="AW1755" s="282">
        <f t="shared" si="419"/>
        <v>8.4713275925847457E-12</v>
      </c>
      <c r="AX1755" s="282">
        <f t="shared" si="420"/>
        <v>2.6526233770000001E-4</v>
      </c>
      <c r="AY1755" s="157">
        <v>2.2456090000000002E-9</v>
      </c>
      <c r="AZ1755" s="157">
        <v>6.7754539E-12</v>
      </c>
      <c r="BA1755" s="157">
        <v>1.8515051999999999E-16</v>
      </c>
      <c r="BB1755" s="157">
        <v>1.8613428E-14</v>
      </c>
      <c r="BC1755" s="157">
        <v>0</v>
      </c>
      <c r="BD1755" s="157">
        <v>1.0741086E-12</v>
      </c>
      <c r="BE1755" s="157">
        <v>1.3332758999999999E-9</v>
      </c>
      <c r="BF1755" s="157">
        <v>2.0932021000000001E-13</v>
      </c>
      <c r="BG1755" s="157">
        <v>1.4396189000000001E-12</v>
      </c>
      <c r="BH1755" s="157">
        <v>3.8573782000000001E-14</v>
      </c>
      <c r="BI1755" s="157">
        <v>3.3435703000000002E-16</v>
      </c>
      <c r="BJ1755" s="157">
        <v>6.7368328999999997E-15</v>
      </c>
      <c r="BK1755" s="157">
        <v>9.1332908999999996E-16</v>
      </c>
      <c r="BL1755" s="157">
        <v>1.9113065999999999E-16</v>
      </c>
      <c r="BM1755" s="157">
        <v>4.1259295000000002E-11</v>
      </c>
      <c r="BN1755" s="157">
        <v>2.0300722E-11</v>
      </c>
      <c r="BO1755" s="157">
        <v>3.8474179000000001E-22</v>
      </c>
      <c r="BP1755" s="157">
        <v>8.5205977000000008E-6</v>
      </c>
      <c r="BQ1755" s="157">
        <v>2.5674174000000003E-4</v>
      </c>
      <c r="BR1755" s="157">
        <v>0</v>
      </c>
      <c r="BS1755" s="157">
        <v>0</v>
      </c>
      <c r="BT1755" s="157">
        <v>0</v>
      </c>
      <c r="BU1755"/>
      <c r="BV1755" s="155">
        <v>1.663477E-7</v>
      </c>
      <c r="BW1755" s="155">
        <v>1.0157302E-8</v>
      </c>
      <c r="BX1755" s="155">
        <v>6.7284733999999998E-8</v>
      </c>
      <c r="BY1755" s="155">
        <v>1.3578251000000001E-10</v>
      </c>
      <c r="BZ1755" s="155">
        <v>1.6173065E-8</v>
      </c>
      <c r="CA1755" s="155">
        <v>2.9837798E-10</v>
      </c>
      <c r="CB1755" s="155">
        <v>9.9548341000000005E-10</v>
      </c>
      <c r="CC1755" s="155">
        <v>9.4755504000000001E-10</v>
      </c>
      <c r="CD1755" s="155">
        <v>7.9778432E-9</v>
      </c>
      <c r="CE1755" s="155">
        <v>4.8476418999999998E-9</v>
      </c>
      <c r="CF1755" s="155">
        <v>0</v>
      </c>
      <c r="CG1755" s="155">
        <v>8.5080739000000002E-19</v>
      </c>
      <c r="CH1755" s="155">
        <v>2.7569087999999999E-17</v>
      </c>
      <c r="CI1755" s="155">
        <v>5.6964805000000003E-9</v>
      </c>
      <c r="CJ1755" s="155">
        <v>3.2798965E-8</v>
      </c>
      <c r="CK1755" s="155">
        <v>1.9034466E-8</v>
      </c>
      <c r="CL1755" s="155">
        <v>0</v>
      </c>
      <c r="CM1755"/>
      <c r="CN1755" s="284">
        <v>2.3334851999999999E-17</v>
      </c>
      <c r="CO1755" s="284">
        <v>2.3967102999999999E-3</v>
      </c>
      <c r="CP1755" s="285">
        <v>1.1085150999999999E-5</v>
      </c>
      <c r="CQ1755" s="284">
        <v>6.9294534999999998E-6</v>
      </c>
      <c r="CR1755" s="284">
        <v>8.9864584000000003E-12</v>
      </c>
      <c r="CS1755" s="284">
        <v>2.232816E-10</v>
      </c>
      <c r="CT1755" s="284">
        <v>6.1441884000000005E-7</v>
      </c>
      <c r="CU1755" s="284">
        <v>5.1236836E-4</v>
      </c>
      <c r="CV1755" s="284">
        <v>2.5701660000000002E-8</v>
      </c>
      <c r="CW1755" s="284">
        <v>3.2203550000000003E-7</v>
      </c>
      <c r="CX1755"/>
      <c r="CY1755"/>
      <c r="CZ1755"/>
      <c r="DA1755"/>
      <c r="DB1755" s="212"/>
      <c r="DC1755" s="48"/>
      <c r="DD1755" s="48"/>
      <c r="DE1755" s="48"/>
      <c r="DF1755" s="48"/>
      <c r="DG1755" s="48"/>
      <c r="DH1755" s="48"/>
      <c r="DI1755" s="48"/>
      <c r="DJ1755" s="48"/>
      <c r="DK1755" s="48"/>
      <c r="DL1755" s="48"/>
    </row>
    <row r="1756" spans="1:116" ht="14.4">
      <c r="A1756" t="s">
        <v>3632</v>
      </c>
      <c r="B1756" s="188" t="s">
        <v>3722</v>
      </c>
      <c r="C1756" s="151" t="str">
        <f t="shared" si="405"/>
        <v>B.090.01.105</v>
      </c>
      <c r="D1756" s="54" t="s">
        <v>3594</v>
      </c>
      <c r="E1756" s="150" t="s">
        <v>19</v>
      </c>
      <c r="F1756" s="153" t="str">
        <f t="shared" si="406"/>
        <v>average onshore take NL DK DE UK 4.5 WM x 80 turbines capacity factor 21%</v>
      </c>
      <c r="G1756" s="154">
        <f t="shared" si="408"/>
        <v>2.0129036666666667E-3</v>
      </c>
      <c r="H1756"/>
      <c r="I1756"/>
      <c r="J1756" s="227">
        <f t="shared" si="409"/>
        <v>5.3521674791223034E-4</v>
      </c>
      <c r="K1756"/>
      <c r="L1756" s="280">
        <f t="shared" si="410"/>
        <v>2.6968946519999999E-5</v>
      </c>
      <c r="M1756" s="280">
        <f t="shared" si="411"/>
        <v>1.1417124179980001E-4</v>
      </c>
      <c r="N1756" s="281">
        <f t="shared" si="412"/>
        <v>9.2141009592430309E-5</v>
      </c>
      <c r="O1756" s="280">
        <v>3.0193555E-4</v>
      </c>
      <c r="P1756" s="219">
        <v>5.9315185999999999E-5</v>
      </c>
      <c r="Q1756" s="219">
        <v>2.0711269000000001E-5</v>
      </c>
      <c r="R1756" s="219">
        <v>2.3819971999999999E-5</v>
      </c>
      <c r="S1756" s="286">
        <v>1.7870972E-6</v>
      </c>
      <c r="T1756" s="286">
        <v>4.9586619999999999E-7</v>
      </c>
      <c r="U1756" s="286">
        <v>8.6601112000000005E-7</v>
      </c>
      <c r="V1756" s="286">
        <v>1.6890170000000001E-6</v>
      </c>
      <c r="W1756" s="286">
        <v>8.8327426000000002E-5</v>
      </c>
      <c r="X1756" s="219">
        <v>3.2450022000000003E-5</v>
      </c>
      <c r="Y1756" s="219">
        <v>2.7314867000000001E-6</v>
      </c>
      <c r="Z1756" s="286">
        <v>5.7477998000000003E-9</v>
      </c>
      <c r="AA1756" s="219">
        <v>1.0820941999999999E-6</v>
      </c>
      <c r="AB1756" s="219">
        <v>2.6924302999999998E-12</v>
      </c>
      <c r="AC1756"/>
      <c r="AD1756" s="227">
        <f t="shared" si="413"/>
        <v>3.0193555E-4</v>
      </c>
      <c r="AE1756" s="227">
        <f t="shared" si="414"/>
        <v>1.0868441852000001E-4</v>
      </c>
      <c r="AF1756" s="227">
        <f t="shared" si="415"/>
        <v>8.2797566199999998E-5</v>
      </c>
      <c r="AG1756" s="227">
        <f t="shared" si="416"/>
        <v>1.1417124179980001E-4</v>
      </c>
      <c r="AH1756" s="227">
        <f t="shared" si="417"/>
        <v>9.1058915392430308E-5</v>
      </c>
      <c r="AI1756"/>
      <c r="AJ1756">
        <v>2.05889E-2</v>
      </c>
      <c r="AK1756" s="155">
        <v>1.9920964999999999E-2</v>
      </c>
      <c r="AL1756" s="155">
        <v>2.2578029E-4</v>
      </c>
      <c r="AM1756" s="155">
        <v>0</v>
      </c>
      <c r="AN1756" s="155">
        <v>5.9814303999999998E-5</v>
      </c>
      <c r="AO1756" s="155">
        <v>8.3065205999999995E-5</v>
      </c>
      <c r="AP1756" s="155">
        <v>2.9927510999999999E-4</v>
      </c>
      <c r="AQ1756"/>
      <c r="AR1756" s="156">
        <v>4.8151827000000003E-5</v>
      </c>
      <c r="AS1756" s="156">
        <v>4.4931961000000003E-5</v>
      </c>
      <c r="AT1756" s="156">
        <v>1.8403857999999999E-6</v>
      </c>
      <c r="AU1756" s="156">
        <v>1.3794806E-6</v>
      </c>
      <c r="AV1756" s="282">
        <f t="shared" si="418"/>
        <v>2.6937626681248007E-9</v>
      </c>
      <c r="AW1756" s="282">
        <f t="shared" si="419"/>
        <v>6.8061603894219994E-12</v>
      </c>
      <c r="AX1756" s="282">
        <f t="shared" si="420"/>
        <v>1.932045714E-4</v>
      </c>
      <c r="AY1756" s="157">
        <v>1.8782373999999999E-9</v>
      </c>
      <c r="AZ1756" s="157">
        <v>5.6669186999999999E-12</v>
      </c>
      <c r="BA1756" s="157">
        <v>1.5489196000000001E-16</v>
      </c>
      <c r="BB1756" s="157">
        <v>7.8824248000000007E-15</v>
      </c>
      <c r="BC1756" s="157">
        <v>0</v>
      </c>
      <c r="BD1756" s="157">
        <v>1.0738117E-12</v>
      </c>
      <c r="BE1756" s="157">
        <v>7.6573964999999998E-10</v>
      </c>
      <c r="BF1756" s="157">
        <v>2.0078214E-13</v>
      </c>
      <c r="BG1756" s="157">
        <v>8.6482189000000005E-13</v>
      </c>
      <c r="BH1756" s="157">
        <v>7.0375191999999994E-14</v>
      </c>
      <c r="BI1756" s="157">
        <v>2.5567762999999998E-16</v>
      </c>
      <c r="BJ1756" s="157">
        <v>2.5559952000000002E-15</v>
      </c>
      <c r="BK1756" s="157">
        <v>2.3383670000000002E-16</v>
      </c>
      <c r="BL1756" s="157">
        <v>5.8696675000000004E-17</v>
      </c>
      <c r="BM1756" s="157">
        <v>3.7015654999999998E-11</v>
      </c>
      <c r="BN1756" s="157">
        <v>1.1688269E-11</v>
      </c>
      <c r="BO1756" s="157">
        <v>3.3692570000000001E-18</v>
      </c>
      <c r="BP1756" s="157">
        <v>6.6510114000000002E-6</v>
      </c>
      <c r="BQ1756" s="157">
        <v>1.8655356000000001E-4</v>
      </c>
      <c r="BR1756" s="157">
        <v>0</v>
      </c>
      <c r="BS1756" s="157">
        <v>0</v>
      </c>
      <c r="BT1756" s="157">
        <v>0</v>
      </c>
      <c r="BU1756"/>
      <c r="BV1756" s="155">
        <v>1.263763E-7</v>
      </c>
      <c r="BW1756" s="155">
        <v>6.1352698E-9</v>
      </c>
      <c r="BX1756" s="155">
        <v>5.6125095000000002E-8</v>
      </c>
      <c r="BY1756" s="155">
        <v>2.0655564999999999E-10</v>
      </c>
      <c r="BZ1756" s="155">
        <v>6.1732965000000003E-9</v>
      </c>
      <c r="CA1756" s="155">
        <v>3.3411601999999998E-10</v>
      </c>
      <c r="CB1756" s="155">
        <v>1.8259711E-9</v>
      </c>
      <c r="CC1756" s="155">
        <v>5.2805058999999999E-10</v>
      </c>
      <c r="CD1756" s="155">
        <v>5.1332255999999997E-10</v>
      </c>
      <c r="CE1756" s="155">
        <v>6.3371403999999998E-10</v>
      </c>
      <c r="CF1756" s="155">
        <v>0</v>
      </c>
      <c r="CG1756" s="155">
        <v>7.4506820999999994E-15</v>
      </c>
      <c r="CH1756" s="155">
        <v>1.3384935999999999E-13</v>
      </c>
      <c r="CI1756" s="155">
        <v>4.9194837999999996E-9</v>
      </c>
      <c r="CJ1756" s="155">
        <v>2.4401694000000001E-8</v>
      </c>
      <c r="CK1756" s="155">
        <v>2.4579590000000001E-8</v>
      </c>
      <c r="CL1756" s="155">
        <v>0</v>
      </c>
      <c r="CM1756"/>
      <c r="CN1756" s="284">
        <v>1.1329192E-13</v>
      </c>
      <c r="CO1756" s="284">
        <v>1.9842650999999998E-3</v>
      </c>
      <c r="CP1756" s="285">
        <v>1.2305117999999999E-5</v>
      </c>
      <c r="CQ1756" s="284">
        <v>4.2698026000000003E-6</v>
      </c>
      <c r="CR1756" s="284">
        <v>1.5809026999999999E-11</v>
      </c>
      <c r="CS1756" s="284">
        <v>3.3434032000000002E-11</v>
      </c>
      <c r="CT1756" s="284">
        <v>2.7780000000000001E-7</v>
      </c>
      <c r="CU1756" s="284">
        <v>2.1401666E-4</v>
      </c>
      <c r="CV1756" s="284">
        <v>4.6991110000000002E-8</v>
      </c>
      <c r="CW1756" s="284">
        <v>2.0914971E-7</v>
      </c>
      <c r="CX1756"/>
      <c r="CY1756"/>
      <c r="CZ1756"/>
      <c r="DA1756"/>
      <c r="DB1756" s="212"/>
      <c r="DC1756" s="48"/>
      <c r="DD1756" s="48"/>
      <c r="DE1756" s="48"/>
      <c r="DF1756" s="48"/>
      <c r="DG1756" s="48"/>
      <c r="DH1756" s="48"/>
      <c r="DI1756" s="48"/>
      <c r="DJ1756" s="48"/>
      <c r="DK1756" s="48"/>
      <c r="DL1756" s="48"/>
    </row>
    <row r="1757" spans="1:116" ht="14.4">
      <c r="B1757" s="188"/>
      <c r="C1757" s="151"/>
      <c r="D1757" s="51" t="s">
        <v>1923</v>
      </c>
      <c r="E1757" s="150"/>
      <c r="F1757"/>
      <c r="G1757"/>
      <c r="H1757"/>
      <c r="I1757"/>
      <c r="J1757"/>
      <c r="K1757"/>
      <c r="L1757"/>
      <c r="M1757"/>
      <c r="N1757" s="174"/>
      <c r="O1757"/>
      <c r="P1757"/>
      <c r="Q1757"/>
      <c r="R1757"/>
      <c r="S1757" s="53"/>
      <c r="T1757" s="53"/>
      <c r="U1757" s="53"/>
      <c r="V1757" s="53"/>
      <c r="W1757" s="53"/>
      <c r="X1757"/>
      <c r="Y1757"/>
      <c r="Z1757" s="53"/>
      <c r="AA1757"/>
      <c r="AB1757"/>
      <c r="AC1757"/>
      <c r="AD1757"/>
      <c r="AE1757"/>
      <c r="AF1757"/>
      <c r="AG1757"/>
      <c r="AH1757"/>
      <c r="AI1757"/>
      <c r="AJ1757"/>
      <c r="AK1757"/>
      <c r="AL1757"/>
      <c r="AM1757"/>
      <c r="AN1757"/>
      <c r="AO1757"/>
      <c r="AP1757"/>
      <c r="AQ1757"/>
      <c r="AR1757"/>
      <c r="AS1757"/>
      <c r="AT1757"/>
      <c r="AU1757"/>
      <c r="AX1757" s="19"/>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s="117"/>
      <c r="CQ1757"/>
      <c r="CR1757"/>
      <c r="CS1757"/>
      <c r="CT1757"/>
      <c r="CU1757"/>
      <c r="CV1757"/>
      <c r="CW1757"/>
      <c r="CX1757"/>
      <c r="CY1757"/>
      <c r="CZ1757"/>
      <c r="DA1757"/>
      <c r="DB1757" s="212"/>
      <c r="DC1757" s="48"/>
      <c r="DD1757" s="48"/>
      <c r="DE1757" s="48"/>
      <c r="DF1757" s="48"/>
      <c r="DG1757" s="48"/>
      <c r="DH1757" s="48"/>
      <c r="DI1757" s="48"/>
      <c r="DJ1757" s="48"/>
      <c r="DK1757" s="48"/>
      <c r="DL1757" s="48"/>
    </row>
    <row r="1758" spans="1:116" ht="14.4">
      <c r="B1758" s="188"/>
      <c r="C1758" s="151"/>
      <c r="D1758" s="51" t="s">
        <v>98</v>
      </c>
      <c r="E1758" s="150"/>
      <c r="F1758"/>
      <c r="G1758"/>
      <c r="H1758"/>
      <c r="I1758"/>
      <c r="J1758"/>
      <c r="K1758"/>
      <c r="L1758"/>
      <c r="M1758"/>
      <c r="N1758" s="174"/>
      <c r="O1758"/>
      <c r="P1758"/>
      <c r="Q1758"/>
      <c r="R1758"/>
      <c r="S1758" s="53"/>
      <c r="T1758" s="53"/>
      <c r="U1758" s="53"/>
      <c r="V1758" s="53"/>
      <c r="W1758" s="53"/>
      <c r="X1758"/>
      <c r="Y1758"/>
      <c r="Z1758" s="53"/>
      <c r="AA1758"/>
      <c r="AB1758"/>
      <c r="AC1758"/>
      <c r="AD1758"/>
      <c r="AE1758"/>
      <c r="AF1758"/>
      <c r="AG1758"/>
      <c r="AH1758"/>
      <c r="AI1758"/>
      <c r="AJ1758"/>
      <c r="AK1758"/>
      <c r="AL1758"/>
      <c r="AM1758"/>
      <c r="AN1758"/>
      <c r="AO1758"/>
      <c r="AP1758"/>
      <c r="AQ1758"/>
      <c r="AR1758"/>
      <c r="AS1758"/>
      <c r="AT1758"/>
      <c r="AU1758"/>
      <c r="AX1758" s="19"/>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s="117"/>
      <c r="CQ1758"/>
      <c r="CR1758"/>
      <c r="CS1758"/>
      <c r="CT1758"/>
      <c r="CU1758"/>
      <c r="CV1758"/>
      <c r="CW1758"/>
      <c r="CX1758"/>
      <c r="CY1758"/>
      <c r="CZ1758"/>
      <c r="DA1758"/>
      <c r="DB1758" s="212"/>
      <c r="DC1758" s="48"/>
      <c r="DD1758" s="48"/>
      <c r="DE1758" s="48"/>
      <c r="DF1758" s="48"/>
      <c r="DG1758" s="48"/>
      <c r="DH1758" s="48"/>
      <c r="DI1758" s="48"/>
      <c r="DJ1758" s="48"/>
      <c r="DK1758" s="48"/>
      <c r="DL1758" s="48"/>
    </row>
    <row r="1759" spans="1:116" ht="14.4">
      <c r="A1759" t="s">
        <v>1924</v>
      </c>
      <c r="B1759" s="188" t="s">
        <v>323</v>
      </c>
      <c r="C1759" s="151" t="str">
        <f t="shared" ref="C1759:C1796" si="421">MID(A1759,1,12)</f>
        <v>C.010.01.101</v>
      </c>
      <c r="D1759" s="54" t="s">
        <v>98</v>
      </c>
      <c r="E1759" s="260" t="s">
        <v>49</v>
      </c>
      <c r="F1759" s="153" t="str">
        <f t="shared" ref="F1759:F1796" si="422">MID(A1759, 21,85)</f>
        <v>Air traffic continental (min weight/volume ratio 0.167 ton/m3) (tkm)</v>
      </c>
      <c r="G1759" s="154">
        <f t="shared" si="407"/>
        <v>1.4152</v>
      </c>
      <c r="H1759"/>
      <c r="I1759"/>
      <c r="J1759" s="227">
        <f t="shared" si="398"/>
        <v>0.35866234187099999</v>
      </c>
      <c r="K1759"/>
      <c r="L1759" s="280">
        <f t="shared" si="399"/>
        <v>4.7249019510000002E-3</v>
      </c>
      <c r="M1759" s="280">
        <f t="shared" si="400"/>
        <v>1.7207347920000001E-2</v>
      </c>
      <c r="N1759" s="281">
        <f t="shared" si="401"/>
        <v>0.124450092</v>
      </c>
      <c r="O1759" s="280">
        <v>0.21228</v>
      </c>
      <c r="P1759" s="286">
        <v>1.1057055E-2</v>
      </c>
      <c r="Q1759" s="219">
        <v>3.013183E-3</v>
      </c>
      <c r="R1759" s="219">
        <v>4.1615999999999997E-3</v>
      </c>
      <c r="S1759" s="286">
        <v>4.0099999999999999E-4</v>
      </c>
      <c r="T1759" s="286">
        <v>2.3402370999999999E-5</v>
      </c>
      <c r="U1759" s="286">
        <v>1.3889958000000001E-4</v>
      </c>
      <c r="V1759" s="219">
        <v>3.1344581000000002E-3</v>
      </c>
      <c r="W1759" s="286">
        <v>7.8351999999999998E-5</v>
      </c>
      <c r="X1759" s="219">
        <v>0</v>
      </c>
      <c r="Y1759" s="219">
        <v>0.12437173999999999</v>
      </c>
      <c r="Z1759" s="286">
        <v>2.6518199999999999E-6</v>
      </c>
      <c r="AA1759" s="219">
        <v>0</v>
      </c>
      <c r="AB1759" s="219">
        <v>0</v>
      </c>
      <c r="AC1759"/>
      <c r="AD1759" s="227">
        <f t="shared" si="393"/>
        <v>0.21228</v>
      </c>
      <c r="AE1759" s="227">
        <f t="shared" si="394"/>
        <v>2.1929598051000001E-2</v>
      </c>
      <c r="AF1759" s="227">
        <f t="shared" si="395"/>
        <v>1.72046961E-2</v>
      </c>
      <c r="AG1759" s="227">
        <f t="shared" si="396"/>
        <v>1.7207347920000001E-2</v>
      </c>
      <c r="AH1759" s="227">
        <f t="shared" si="397"/>
        <v>0.124450092</v>
      </c>
      <c r="AI1759"/>
      <c r="AJ1759">
        <v>22.245421</v>
      </c>
      <c r="AK1759" s="155">
        <v>22.174133000000001</v>
      </c>
      <c r="AL1759" s="155">
        <v>4.6179063999999999E-2</v>
      </c>
      <c r="AM1759" s="155">
        <v>0</v>
      </c>
      <c r="AN1759" s="155">
        <v>0</v>
      </c>
      <c r="AO1759" s="155">
        <v>1.0660014000000001E-2</v>
      </c>
      <c r="AP1759" s="155">
        <v>1.4448450999999999E-2</v>
      </c>
      <c r="AQ1759"/>
      <c r="AR1759" s="156">
        <v>2.809555E-2</v>
      </c>
      <c r="AS1759" s="156">
        <v>2.5370612000000001E-2</v>
      </c>
      <c r="AT1759" s="156">
        <v>1.1416581000000001E-3</v>
      </c>
      <c r="AU1759" s="156">
        <v>1.5832800000000001E-3</v>
      </c>
      <c r="AV1759" s="282">
        <f t="shared" si="402"/>
        <v>1.5210198864000001E-6</v>
      </c>
      <c r="AW1759" s="282">
        <f t="shared" si="403"/>
        <v>4.2221083423392002E-9</v>
      </c>
      <c r="AX1759" s="283">
        <f t="shared" si="404"/>
        <v>0.22174790359999999</v>
      </c>
      <c r="AY1759" s="157">
        <v>1.3133056E-6</v>
      </c>
      <c r="AZ1759" s="157">
        <v>3.96256E-9</v>
      </c>
      <c r="BA1759" s="157">
        <v>1.082628E-13</v>
      </c>
      <c r="BB1759" s="157">
        <v>0</v>
      </c>
      <c r="BC1759" s="157">
        <v>0</v>
      </c>
      <c r="BD1759" s="157">
        <v>1.1152000000000001E-10</v>
      </c>
      <c r="BE1759" s="157">
        <v>2.0709667000000001E-7</v>
      </c>
      <c r="BF1759" s="157">
        <v>2.5432000000000001E-11</v>
      </c>
      <c r="BG1759" s="157">
        <v>2.3390666999999997E-10</v>
      </c>
      <c r="BH1759" s="157">
        <v>0</v>
      </c>
      <c r="BI1759" s="157">
        <v>0</v>
      </c>
      <c r="BJ1759" s="157">
        <v>7.9133478999999998E-14</v>
      </c>
      <c r="BK1759" s="157">
        <v>1.8818912999999999E-14</v>
      </c>
      <c r="BL1759" s="157">
        <v>3.4571471999999999E-15</v>
      </c>
      <c r="BM1759" s="157">
        <v>1.1300400000000001E-11</v>
      </c>
      <c r="BN1759" s="157">
        <v>4.9479599999999995E-10</v>
      </c>
      <c r="BO1759" s="157">
        <v>0</v>
      </c>
      <c r="BP1759" s="157">
        <v>6.5736E-6</v>
      </c>
      <c r="BQ1759" s="157">
        <v>0.22174132999999999</v>
      </c>
      <c r="BR1759" s="157">
        <v>0</v>
      </c>
      <c r="BS1759" s="157">
        <v>0</v>
      </c>
      <c r="BT1759" s="157">
        <v>0</v>
      </c>
      <c r="BU1759"/>
      <c r="BV1759" s="155">
        <v>7.1364706000000001E-5</v>
      </c>
      <c r="BW1759" s="155">
        <v>1.6126231999999999E-6</v>
      </c>
      <c r="BX1759" s="155">
        <v>3.9459531000000002E-5</v>
      </c>
      <c r="BY1759" s="155">
        <v>3.6916991999999999E-7</v>
      </c>
      <c r="BZ1759" s="155">
        <v>1.6873003E-6</v>
      </c>
      <c r="CA1759" s="155">
        <v>0</v>
      </c>
      <c r="CB1759" s="155">
        <v>0</v>
      </c>
      <c r="CC1759" s="155">
        <v>0</v>
      </c>
      <c r="CD1759" s="155">
        <v>4.1579897000000003E-8</v>
      </c>
      <c r="CE1759" s="155">
        <v>2.0565015000000001E-7</v>
      </c>
      <c r="CF1759" s="155">
        <v>0</v>
      </c>
      <c r="CG1759" s="155">
        <v>0</v>
      </c>
      <c r="CH1759" s="155">
        <v>0</v>
      </c>
      <c r="CI1759" s="155">
        <v>9.0019290999999998E-7</v>
      </c>
      <c r="CJ1759" s="155">
        <v>2.7088657999999999E-5</v>
      </c>
      <c r="CK1759" s="155">
        <v>1.1031423E-15</v>
      </c>
      <c r="CL1759" s="155">
        <v>0</v>
      </c>
      <c r="CM1759"/>
      <c r="CN1759" s="284">
        <v>0</v>
      </c>
      <c r="CO1759" s="284">
        <v>1.4152</v>
      </c>
      <c r="CP1759" s="285">
        <v>0</v>
      </c>
      <c r="CQ1759" s="284">
        <v>1.1033333000000001E-3</v>
      </c>
      <c r="CR1759" s="284">
        <v>3.8356896000000002E-11</v>
      </c>
      <c r="CS1759" s="284">
        <v>4.8950160000000003E-9</v>
      </c>
      <c r="CT1759" s="284">
        <v>7.7425914000000005E-5</v>
      </c>
      <c r="CU1759" s="284">
        <v>1.5675835999999999E-2</v>
      </c>
      <c r="CV1759" s="284">
        <v>0</v>
      </c>
      <c r="CW1759" s="284">
        <v>0</v>
      </c>
      <c r="CX1759"/>
      <c r="CY1759"/>
      <c r="CZ1759"/>
      <c r="DA1759"/>
      <c r="DB1759" s="212"/>
      <c r="DC1759" s="48"/>
      <c r="DD1759" s="48"/>
      <c r="DE1759" s="48"/>
      <c r="DF1759" s="48"/>
      <c r="DG1759" s="48"/>
      <c r="DH1759" s="48"/>
      <c r="DI1759" s="48"/>
      <c r="DJ1759" s="48"/>
      <c r="DK1759" s="48"/>
      <c r="DL1759" s="48"/>
    </row>
    <row r="1760" spans="1:116" ht="14.4">
      <c r="A1760" t="s">
        <v>1925</v>
      </c>
      <c r="B1760" s="188" t="s">
        <v>323</v>
      </c>
      <c r="C1760" s="151" t="str">
        <f t="shared" si="421"/>
        <v>C.010.01.102</v>
      </c>
      <c r="D1760" s="54" t="s">
        <v>98</v>
      </c>
      <c r="E1760" s="260" t="s">
        <v>49</v>
      </c>
      <c r="F1760" s="153" t="str">
        <f t="shared" si="422"/>
        <v>Air traffic intercontinental (min weight/volume ratio 0.167 ton/m3) (tkm)</v>
      </c>
      <c r="G1760" s="154">
        <f t="shared" si="407"/>
        <v>0.57787333333333335</v>
      </c>
      <c r="H1760"/>
      <c r="I1760"/>
      <c r="J1760" s="227">
        <f t="shared" si="398"/>
        <v>0.16058549732569999</v>
      </c>
      <c r="K1760"/>
      <c r="L1760" s="280">
        <f t="shared" si="399"/>
        <v>1.9293349662E-3</v>
      </c>
      <c r="M1760" s="280">
        <f t="shared" si="400"/>
        <v>2.1158040626500001E-2</v>
      </c>
      <c r="N1760" s="281">
        <f t="shared" si="401"/>
        <v>5.0817121733000001E-2</v>
      </c>
      <c r="O1760" s="280">
        <v>8.6680999999999994E-2</v>
      </c>
      <c r="P1760" s="219">
        <v>1.8646671E-2</v>
      </c>
      <c r="Q1760" s="219">
        <v>1.2303831000000001E-3</v>
      </c>
      <c r="R1760" s="219">
        <v>1.69932E-3</v>
      </c>
      <c r="S1760" s="286">
        <v>1.6374167E-4</v>
      </c>
      <c r="T1760" s="286">
        <v>9.5559682000000003E-6</v>
      </c>
      <c r="U1760" s="286">
        <v>5.6717328000000003E-5</v>
      </c>
      <c r="V1760" s="219">
        <v>1.2799037E-3</v>
      </c>
      <c r="W1760" s="286">
        <v>3.1993733000000002E-5</v>
      </c>
      <c r="X1760" s="219">
        <v>0</v>
      </c>
      <c r="Y1760" s="219">
        <v>5.0785127999999999E-2</v>
      </c>
      <c r="Z1760" s="286">
        <v>1.0828265E-6</v>
      </c>
      <c r="AA1760" s="219">
        <v>0</v>
      </c>
      <c r="AB1760" s="219">
        <v>0</v>
      </c>
      <c r="AC1760"/>
      <c r="AD1760" s="227">
        <f t="shared" si="393"/>
        <v>8.6680999999999994E-2</v>
      </c>
      <c r="AE1760" s="227">
        <f t="shared" si="394"/>
        <v>2.3086292766200001E-2</v>
      </c>
      <c r="AF1760" s="227">
        <f t="shared" si="395"/>
        <v>2.1156957800000001E-2</v>
      </c>
      <c r="AG1760" s="227">
        <f t="shared" si="396"/>
        <v>2.1158040626500001E-2</v>
      </c>
      <c r="AH1760" s="227">
        <f t="shared" si="397"/>
        <v>5.0817121733000001E-2</v>
      </c>
      <c r="AI1760"/>
      <c r="AJ1760">
        <v>9.0835468000000006</v>
      </c>
      <c r="AK1760" s="155">
        <v>9.0544376999999994</v>
      </c>
      <c r="AL1760" s="155">
        <v>1.8856451E-2</v>
      </c>
      <c r="AM1760" s="155">
        <v>0</v>
      </c>
      <c r="AN1760" s="155">
        <v>0</v>
      </c>
      <c r="AO1760" s="155">
        <v>4.3528389999999998E-3</v>
      </c>
      <c r="AP1760" s="155">
        <v>5.8997842E-3</v>
      </c>
      <c r="AQ1760"/>
      <c r="AR1760" s="156">
        <v>1.5834028999999999E-2</v>
      </c>
      <c r="AS1760" s="156">
        <v>1.4640510000000001E-2</v>
      </c>
      <c r="AT1760" s="156">
        <v>5.4701298999999999E-4</v>
      </c>
      <c r="AU1760" s="156">
        <v>6.4650601999999995E-4</v>
      </c>
      <c r="AV1760" s="282">
        <f t="shared" si="402"/>
        <v>8.7772839336300005E-7</v>
      </c>
      <c r="AW1760" s="282">
        <f t="shared" si="403"/>
        <v>2.0229769792046999E-9</v>
      </c>
      <c r="AX1760" s="283">
        <f t="shared" si="404"/>
        <v>9.0547061219999989E-2</v>
      </c>
      <c r="AY1760" s="157">
        <v>5.3626645000000001E-7</v>
      </c>
      <c r="AZ1760" s="157">
        <v>1.6180453E-9</v>
      </c>
      <c r="BA1760" s="157">
        <v>4.420731E-14</v>
      </c>
      <c r="BB1760" s="157">
        <v>0</v>
      </c>
      <c r="BC1760" s="157">
        <v>0</v>
      </c>
      <c r="BD1760" s="157">
        <v>4.5537332999999997E-11</v>
      </c>
      <c r="BE1760" s="157">
        <v>3.4120975000000002E-7</v>
      </c>
      <c r="BF1760" s="157">
        <v>1.0384732999999999E-11</v>
      </c>
      <c r="BG1760" s="157">
        <v>3.9446132999999998E-10</v>
      </c>
      <c r="BH1760" s="157">
        <v>0</v>
      </c>
      <c r="BI1760" s="157">
        <v>0</v>
      </c>
      <c r="BJ1760" s="157">
        <v>3.2312836999999997E-14</v>
      </c>
      <c r="BK1760" s="157">
        <v>7.6843893000000003E-15</v>
      </c>
      <c r="BL1760" s="157">
        <v>1.4116684E-15</v>
      </c>
      <c r="BM1760" s="157">
        <v>4.6143300000000002E-12</v>
      </c>
      <c r="BN1760" s="157">
        <v>2.0204170000000001E-10</v>
      </c>
      <c r="BO1760" s="157">
        <v>0</v>
      </c>
      <c r="BP1760" s="157">
        <v>2.6842200000000002E-6</v>
      </c>
      <c r="BQ1760" s="157">
        <v>9.0544376999999995E-2</v>
      </c>
      <c r="BR1760" s="157">
        <v>0</v>
      </c>
      <c r="BS1760" s="157">
        <v>0</v>
      </c>
      <c r="BT1760" s="157">
        <v>0</v>
      </c>
      <c r="BU1760"/>
      <c r="BV1760" s="155">
        <v>3.3033181000000002E-5</v>
      </c>
      <c r="BW1760" s="155">
        <v>2.7195355999999999E-6</v>
      </c>
      <c r="BX1760" s="155">
        <v>1.6112642E-5</v>
      </c>
      <c r="BY1760" s="155">
        <v>1.5074437999999999E-7</v>
      </c>
      <c r="BZ1760" s="155">
        <v>2.3867369E-6</v>
      </c>
      <c r="CA1760" s="155">
        <v>0</v>
      </c>
      <c r="CB1760" s="155">
        <v>0</v>
      </c>
      <c r="CC1760" s="155">
        <v>0</v>
      </c>
      <c r="CD1760" s="155">
        <v>1.6978457999999999E-8</v>
      </c>
      <c r="CE1760" s="155">
        <v>8.3973812000000001E-8</v>
      </c>
      <c r="CF1760" s="155">
        <v>0</v>
      </c>
      <c r="CG1760" s="155">
        <v>0</v>
      </c>
      <c r="CH1760" s="155">
        <v>0</v>
      </c>
      <c r="CI1760" s="155">
        <v>5.0136788999999996E-7</v>
      </c>
      <c r="CJ1760" s="155">
        <v>1.1061202000000001E-5</v>
      </c>
      <c r="CK1760" s="155">
        <v>4.5044977999999999E-16</v>
      </c>
      <c r="CL1760" s="155">
        <v>0</v>
      </c>
      <c r="CM1760"/>
      <c r="CN1760" s="284">
        <v>0</v>
      </c>
      <c r="CO1760" s="284">
        <v>0.57787332999999996</v>
      </c>
      <c r="CP1760" s="285">
        <v>0</v>
      </c>
      <c r="CQ1760" s="284">
        <v>1.8606667E-3</v>
      </c>
      <c r="CR1760" s="284">
        <v>1.5662398999999999E-11</v>
      </c>
      <c r="CS1760" s="284">
        <v>1.9987982E-9</v>
      </c>
      <c r="CT1760" s="284">
        <v>1.1779072000000001E-4</v>
      </c>
      <c r="CU1760" s="284">
        <v>6.4009662000000002E-3</v>
      </c>
      <c r="CV1760" s="284">
        <v>0</v>
      </c>
      <c r="CW1760" s="284">
        <v>0</v>
      </c>
      <c r="CX1760"/>
      <c r="CY1760"/>
      <c r="CZ1760"/>
      <c r="DA1760"/>
      <c r="DB1760" s="212"/>
      <c r="DC1760" s="48"/>
      <c r="DD1760" s="48"/>
      <c r="DE1760" s="48"/>
      <c r="DF1760" s="48"/>
      <c r="DG1760" s="48"/>
      <c r="DH1760" s="48"/>
      <c r="DI1760" s="48"/>
      <c r="DJ1760" s="48"/>
      <c r="DK1760" s="48"/>
      <c r="DL1760" s="48"/>
    </row>
    <row r="1761" spans="1:116" ht="14.4">
      <c r="A1761" t="s">
        <v>1926</v>
      </c>
      <c r="B1761" s="188" t="s">
        <v>323</v>
      </c>
      <c r="C1761" s="151" t="str">
        <f t="shared" si="421"/>
        <v>C.010.01.103</v>
      </c>
      <c r="D1761" s="54" t="s">
        <v>98</v>
      </c>
      <c r="E1761" s="260" t="s">
        <v>50</v>
      </c>
      <c r="F1761" s="153" t="str">
        <f t="shared" si="422"/>
        <v>Air traffic continental (max weight/volume ratio 0.167 ton/m3) (m3km)*</v>
      </c>
      <c r="G1761" s="154">
        <f t="shared" si="407"/>
        <v>0.23652367999999999</v>
      </c>
      <c r="H1761"/>
      <c r="I1761"/>
      <c r="J1761" s="227">
        <f t="shared" si="398"/>
        <v>5.9943567155909996E-2</v>
      </c>
      <c r="K1761"/>
      <c r="L1761" s="280">
        <f t="shared" si="399"/>
        <v>7.8967720280000001E-4</v>
      </c>
      <c r="M1761" s="280">
        <f t="shared" si="400"/>
        <v>2.87587991111E-3</v>
      </c>
      <c r="N1761" s="281">
        <f t="shared" si="401"/>
        <v>2.0799458041999997E-2</v>
      </c>
      <c r="O1761" s="280">
        <v>3.5478551999999997E-2</v>
      </c>
      <c r="P1761" s="219">
        <v>1.8479758E-3</v>
      </c>
      <c r="Q1761" s="219">
        <v>5.0359605000000005E-4</v>
      </c>
      <c r="R1761" s="219">
        <v>6.9553203E-4</v>
      </c>
      <c r="S1761" s="286">
        <v>6.7019499000000002E-5</v>
      </c>
      <c r="T1761" s="286">
        <v>3.9112598E-6</v>
      </c>
      <c r="U1761" s="286">
        <v>2.3214414000000001E-5</v>
      </c>
      <c r="V1761" s="219">
        <v>5.2386486E-4</v>
      </c>
      <c r="W1761" s="286">
        <v>1.3095042000000001E-5</v>
      </c>
      <c r="X1761" s="219">
        <v>0</v>
      </c>
      <c r="Y1761" s="219">
        <v>2.0786362999999999E-2</v>
      </c>
      <c r="Z1761" s="286">
        <v>4.4320111E-7</v>
      </c>
      <c r="AA1761" s="219">
        <v>0</v>
      </c>
      <c r="AB1761" s="219">
        <v>0</v>
      </c>
      <c r="AC1761"/>
      <c r="AD1761" s="227">
        <f t="shared" si="393"/>
        <v>3.5478551999999997E-2</v>
      </c>
      <c r="AE1761" s="227">
        <f t="shared" si="394"/>
        <v>3.6651139128000007E-3</v>
      </c>
      <c r="AF1761" s="227">
        <f t="shared" si="395"/>
        <v>2.8754367100000001E-3</v>
      </c>
      <c r="AG1761" s="227">
        <f t="shared" si="396"/>
        <v>2.8758799111099995E-3</v>
      </c>
      <c r="AH1761" s="227">
        <f t="shared" si="397"/>
        <v>2.0799458041999997E-2</v>
      </c>
      <c r="AI1761"/>
      <c r="AJ1761">
        <v>3.7178976000000001</v>
      </c>
      <c r="AK1761" s="155">
        <v>3.7059831999999999</v>
      </c>
      <c r="AL1761" s="155">
        <v>7.7179494000000001E-3</v>
      </c>
      <c r="AM1761" s="155">
        <v>0</v>
      </c>
      <c r="AN1761" s="155">
        <v>0</v>
      </c>
      <c r="AO1761" s="155">
        <v>1.7816179E-3</v>
      </c>
      <c r="AP1761" s="155">
        <v>2.4147829000000002E-3</v>
      </c>
      <c r="AQ1761"/>
      <c r="AR1761" s="156">
        <v>4.6956350999999997E-3</v>
      </c>
      <c r="AS1761" s="156">
        <v>4.2402135999999998E-3</v>
      </c>
      <c r="AT1761" s="156">
        <v>1.9080637E-4</v>
      </c>
      <c r="AU1761" s="156">
        <v>2.6461505000000002E-4</v>
      </c>
      <c r="AV1761" s="282">
        <f t="shared" si="402"/>
        <v>2.5420944879620002E-7</v>
      </c>
      <c r="AW1761" s="282">
        <f t="shared" si="403"/>
        <v>7.0564485223039011E-10</v>
      </c>
      <c r="AX1761" s="283">
        <f t="shared" si="404"/>
        <v>3.7060930651800002E-2</v>
      </c>
      <c r="AY1761" s="157">
        <v>2.1949396999999999E-7</v>
      </c>
      <c r="AZ1761" s="157">
        <v>6.6226629999999999E-10</v>
      </c>
      <c r="BA1761" s="157">
        <v>1.8094060999999999E-14</v>
      </c>
      <c r="BB1761" s="157">
        <v>0</v>
      </c>
      <c r="BC1761" s="157">
        <v>0</v>
      </c>
      <c r="BD1761" s="157">
        <v>1.8638440000000001E-11</v>
      </c>
      <c r="BE1761" s="157">
        <v>3.4612256000000001E-8</v>
      </c>
      <c r="BF1761" s="157">
        <v>4.2504735000000002E-12</v>
      </c>
      <c r="BG1761" s="157">
        <v>3.9093035999999999E-11</v>
      </c>
      <c r="BH1761" s="157">
        <v>0</v>
      </c>
      <c r="BI1761" s="157">
        <v>0</v>
      </c>
      <c r="BJ1761" s="157">
        <v>1.3225651E-14</v>
      </c>
      <c r="BK1761" s="157">
        <v>3.1452221999999999E-15</v>
      </c>
      <c r="BL1761" s="157">
        <v>5.7779619000000004E-16</v>
      </c>
      <c r="BM1761" s="157">
        <v>1.8886461999999999E-12</v>
      </c>
      <c r="BN1761" s="157">
        <v>8.2695710000000001E-11</v>
      </c>
      <c r="BO1761" s="157">
        <v>0</v>
      </c>
      <c r="BP1761" s="157">
        <v>1.0986518E-6</v>
      </c>
      <c r="BQ1761" s="157">
        <v>3.7059832000000001E-2</v>
      </c>
      <c r="BR1761" s="157">
        <v>0</v>
      </c>
      <c r="BS1761" s="157">
        <v>0</v>
      </c>
      <c r="BT1761" s="157">
        <v>0</v>
      </c>
      <c r="BU1761"/>
      <c r="BV1761" s="155">
        <v>1.1927249000000001E-5</v>
      </c>
      <c r="BW1761" s="155">
        <v>2.695192E-7</v>
      </c>
      <c r="BX1761" s="155">
        <v>6.5949076999999997E-6</v>
      </c>
      <c r="BY1761" s="155">
        <v>6.1699708000000003E-8</v>
      </c>
      <c r="BZ1761" s="155">
        <v>2.8200006000000002E-7</v>
      </c>
      <c r="CA1761" s="155">
        <v>0</v>
      </c>
      <c r="CB1761" s="155">
        <v>0</v>
      </c>
      <c r="CC1761" s="155">
        <v>0</v>
      </c>
      <c r="CD1761" s="155">
        <v>6.9492864000000002E-9</v>
      </c>
      <c r="CE1761" s="155">
        <v>3.4370499E-8</v>
      </c>
      <c r="CF1761" s="155">
        <v>0</v>
      </c>
      <c r="CG1761" s="155">
        <v>0</v>
      </c>
      <c r="CH1761" s="155">
        <v>0</v>
      </c>
      <c r="CI1761" s="155">
        <v>1.5045006999999999E-7</v>
      </c>
      <c r="CJ1761" s="155">
        <v>4.5273523000000002E-6</v>
      </c>
      <c r="CK1761" s="155">
        <v>1.8436919E-16</v>
      </c>
      <c r="CL1761" s="155">
        <v>0</v>
      </c>
      <c r="CM1761"/>
      <c r="CN1761" s="284">
        <v>0</v>
      </c>
      <c r="CO1761" s="284">
        <v>0.23652367999999999</v>
      </c>
      <c r="CP1761" s="285">
        <v>0</v>
      </c>
      <c r="CQ1761" s="284">
        <v>1.8440110999999999E-4</v>
      </c>
      <c r="CR1761" s="284">
        <v>6.4106232999999999E-12</v>
      </c>
      <c r="CS1761" s="284">
        <v>8.1810852E-10</v>
      </c>
      <c r="CT1761" s="284">
        <v>1.2940264E-5</v>
      </c>
      <c r="CU1761" s="284">
        <v>2.6199168000000002E-3</v>
      </c>
      <c r="CV1761" s="284">
        <v>0</v>
      </c>
      <c r="CW1761" s="284">
        <v>0</v>
      </c>
      <c r="CX1761"/>
      <c r="CY1761"/>
      <c r="CZ1761"/>
      <c r="DA1761"/>
      <c r="DB1761" s="212"/>
      <c r="DC1761" s="48"/>
      <c r="DD1761" s="48"/>
      <c r="DE1761" s="48"/>
      <c r="DF1761" s="48"/>
      <c r="DG1761" s="48"/>
      <c r="DH1761" s="48"/>
      <c r="DI1761" s="48"/>
      <c r="DJ1761" s="48"/>
      <c r="DK1761" s="48"/>
      <c r="DL1761" s="48"/>
    </row>
    <row r="1762" spans="1:116" ht="14.4">
      <c r="A1762" t="s">
        <v>1927</v>
      </c>
      <c r="B1762" s="188" t="s">
        <v>323</v>
      </c>
      <c r="C1762" s="151" t="str">
        <f t="shared" si="421"/>
        <v>C.010.01.104</v>
      </c>
      <c r="D1762" s="54" t="s">
        <v>98</v>
      </c>
      <c r="E1762" s="260" t="s">
        <v>50</v>
      </c>
      <c r="F1762" s="153" t="str">
        <f t="shared" si="422"/>
        <v>Air traffic intercontinental (max weight/volume ratio 0.167 ton/m3) (m3km)*</v>
      </c>
      <c r="G1762" s="154">
        <f t="shared" si="407"/>
        <v>9.65805E-2</v>
      </c>
      <c r="H1762"/>
      <c r="I1762"/>
      <c r="J1762" s="227">
        <f t="shared" si="398"/>
        <v>2.6838801577789999E-2</v>
      </c>
      <c r="K1762"/>
      <c r="L1762" s="280">
        <f t="shared" si="399"/>
        <v>3.2245152189999996E-4</v>
      </c>
      <c r="M1762" s="280">
        <f t="shared" si="400"/>
        <v>3.5361628137899996E-3</v>
      </c>
      <c r="N1762" s="281">
        <f t="shared" si="401"/>
        <v>8.4931122420999986E-3</v>
      </c>
      <c r="O1762" s="280">
        <v>1.4487075E-2</v>
      </c>
      <c r="P1762" s="219">
        <v>3.1164353E-3</v>
      </c>
      <c r="Q1762" s="219">
        <v>2.0563505000000001E-4</v>
      </c>
      <c r="R1762" s="219">
        <v>2.8400890999999998E-4</v>
      </c>
      <c r="S1762" s="286">
        <v>2.7366294999999999E-5</v>
      </c>
      <c r="T1762" s="286">
        <v>1.5970978E-6</v>
      </c>
      <c r="U1762" s="286">
        <v>9.4792190999999992E-6</v>
      </c>
      <c r="V1762" s="219">
        <v>2.1391149E-4</v>
      </c>
      <c r="W1762" s="286">
        <v>5.3471420999999998E-6</v>
      </c>
      <c r="X1762" s="219">
        <v>0</v>
      </c>
      <c r="Y1762" s="219">
        <v>8.4877650999999991E-3</v>
      </c>
      <c r="Z1762" s="286">
        <v>1.8097379E-7</v>
      </c>
      <c r="AA1762" s="219">
        <v>0</v>
      </c>
      <c r="AB1762" s="219">
        <v>0</v>
      </c>
      <c r="AC1762"/>
      <c r="AD1762" s="227">
        <f t="shared" si="393"/>
        <v>1.4487075E-2</v>
      </c>
      <c r="AE1762" s="227">
        <f t="shared" si="394"/>
        <v>3.8584333619000001E-3</v>
      </c>
      <c r="AF1762" s="227">
        <f t="shared" si="395"/>
        <v>3.5359818399999998E-3</v>
      </c>
      <c r="AG1762" s="227">
        <f t="shared" si="396"/>
        <v>3.5361628137899996E-3</v>
      </c>
      <c r="AH1762" s="227">
        <f t="shared" si="397"/>
        <v>8.4931122420999986E-3</v>
      </c>
      <c r="AI1762"/>
      <c r="AJ1762">
        <v>1.5181415</v>
      </c>
      <c r="AK1762" s="155">
        <v>1.5132764999999999</v>
      </c>
      <c r="AL1762" s="155">
        <v>3.1514960000000002E-3</v>
      </c>
      <c r="AM1762" s="155">
        <v>0</v>
      </c>
      <c r="AN1762" s="155">
        <v>0</v>
      </c>
      <c r="AO1762" s="155">
        <v>7.2749399000000001E-4</v>
      </c>
      <c r="AP1762" s="155">
        <v>9.8603635999999989E-4</v>
      </c>
      <c r="AQ1762"/>
      <c r="AR1762" s="156">
        <v>2.6463557999999998E-3</v>
      </c>
      <c r="AS1762" s="156">
        <v>2.4468818E-3</v>
      </c>
      <c r="AT1762" s="156">
        <v>9.1422782999999995E-5</v>
      </c>
      <c r="AU1762" s="156">
        <v>1.0805114E-4</v>
      </c>
      <c r="AV1762" s="282">
        <f t="shared" si="402"/>
        <v>1.4669555330860999E-7</v>
      </c>
      <c r="AW1762" s="282">
        <f t="shared" si="403"/>
        <v>3.3810200411514007E-10</v>
      </c>
      <c r="AX1762" s="283">
        <f t="shared" si="404"/>
        <v>1.5133213616159999E-2</v>
      </c>
      <c r="AY1762" s="157">
        <v>8.9626705000000001E-8</v>
      </c>
      <c r="AZ1762" s="157">
        <v>2.704254E-10</v>
      </c>
      <c r="BA1762" s="157">
        <v>7.3884084E-15</v>
      </c>
      <c r="BB1762" s="157">
        <v>0</v>
      </c>
      <c r="BC1762" s="157">
        <v>0</v>
      </c>
      <c r="BD1762" s="157">
        <v>7.6106963999999998E-12</v>
      </c>
      <c r="BE1762" s="157">
        <v>5.7026698999999998E-8</v>
      </c>
      <c r="BF1762" s="157">
        <v>1.7356099999999999E-12</v>
      </c>
      <c r="BG1762" s="157">
        <v>6.5926685000000004E-11</v>
      </c>
      <c r="BH1762" s="157">
        <v>0</v>
      </c>
      <c r="BI1762" s="157">
        <v>0</v>
      </c>
      <c r="BJ1762" s="157">
        <v>5.4004742E-15</v>
      </c>
      <c r="BK1762" s="157">
        <v>1.2842990999999999E-15</v>
      </c>
      <c r="BL1762" s="157">
        <v>2.3593343999999999E-16</v>
      </c>
      <c r="BM1762" s="157">
        <v>7.7119720999999997E-13</v>
      </c>
      <c r="BN1762" s="157">
        <v>3.3767414999999997E-11</v>
      </c>
      <c r="BO1762" s="157">
        <v>0</v>
      </c>
      <c r="BP1762" s="157">
        <v>4.4861616E-7</v>
      </c>
      <c r="BQ1762" s="157">
        <v>1.5132764999999999E-2</v>
      </c>
      <c r="BR1762" s="157">
        <v>0</v>
      </c>
      <c r="BS1762" s="157">
        <v>0</v>
      </c>
      <c r="BT1762" s="157">
        <v>0</v>
      </c>
      <c r="BU1762"/>
      <c r="BV1762" s="155">
        <v>5.5208659000000003E-6</v>
      </c>
      <c r="BW1762" s="155">
        <v>4.5451849E-7</v>
      </c>
      <c r="BX1762" s="155">
        <v>2.6929205999999998E-6</v>
      </c>
      <c r="BY1762" s="155">
        <v>2.5194046999999999E-8</v>
      </c>
      <c r="BZ1762" s="155">
        <v>3.9889752999999999E-7</v>
      </c>
      <c r="CA1762" s="155">
        <v>0</v>
      </c>
      <c r="CB1762" s="155">
        <v>0</v>
      </c>
      <c r="CC1762" s="155">
        <v>0</v>
      </c>
      <c r="CD1762" s="155">
        <v>2.8376253E-9</v>
      </c>
      <c r="CE1762" s="155">
        <v>1.4034619999999999E-8</v>
      </c>
      <c r="CF1762" s="155">
        <v>0</v>
      </c>
      <c r="CG1762" s="155">
        <v>0</v>
      </c>
      <c r="CH1762" s="155">
        <v>0</v>
      </c>
      <c r="CI1762" s="155">
        <v>8.3794077000000004E-8</v>
      </c>
      <c r="CJ1762" s="155">
        <v>1.8486689E-6</v>
      </c>
      <c r="CK1762" s="155">
        <v>7.5284086999999994E-17</v>
      </c>
      <c r="CL1762" s="155">
        <v>0</v>
      </c>
      <c r="CM1762"/>
      <c r="CN1762" s="284">
        <v>0</v>
      </c>
      <c r="CO1762" s="284">
        <v>9.6580500999999999E-2</v>
      </c>
      <c r="CP1762" s="285">
        <v>0</v>
      </c>
      <c r="CQ1762" s="284">
        <v>3.1097493000000002E-4</v>
      </c>
      <c r="CR1762" s="284">
        <v>2.6176712E-12</v>
      </c>
      <c r="CS1762" s="284">
        <v>3.3406098E-10</v>
      </c>
      <c r="CT1762" s="284">
        <v>1.9686470999999999E-5</v>
      </c>
      <c r="CU1762" s="284">
        <v>1.0697994000000001E-3</v>
      </c>
      <c r="CV1762" s="284">
        <v>0</v>
      </c>
      <c r="CW1762" s="284">
        <v>0</v>
      </c>
      <c r="CX1762"/>
      <c r="CY1762"/>
      <c r="CZ1762"/>
      <c r="DA1762"/>
      <c r="DB1762" s="212"/>
      <c r="DC1762" s="48"/>
      <c r="DD1762" s="48"/>
      <c r="DE1762" s="48"/>
      <c r="DF1762" s="48"/>
      <c r="DG1762" s="48"/>
      <c r="DH1762" s="48"/>
      <c r="DI1762" s="48"/>
      <c r="DJ1762" s="48"/>
      <c r="DK1762" s="48"/>
      <c r="DL1762" s="48"/>
    </row>
    <row r="1763" spans="1:116" ht="14.4">
      <c r="A1763" t="s">
        <v>1512</v>
      </c>
      <c r="B1763" s="188" t="s">
        <v>323</v>
      </c>
      <c r="C1763" s="151" t="str">
        <f t="shared" si="421"/>
        <v>C.010.01.105</v>
      </c>
      <c r="D1763" s="54" t="s">
        <v>98</v>
      </c>
      <c r="E1763" s="260" t="s">
        <v>1513</v>
      </c>
      <c r="F1763" s="153" t="str">
        <f t="shared" si="422"/>
        <v>Air passenger continental</v>
      </c>
      <c r="G1763" s="154">
        <f t="shared" si="407"/>
        <v>0.14152000000000001</v>
      </c>
      <c r="H1763"/>
      <c r="I1763"/>
      <c r="J1763" s="227">
        <f t="shared" si="398"/>
        <v>3.5866234187099999E-2</v>
      </c>
      <c r="K1763"/>
      <c r="L1763" s="280">
        <f t="shared" si="399"/>
        <v>4.7249019510000001E-4</v>
      </c>
      <c r="M1763" s="280">
        <f t="shared" si="400"/>
        <v>1.7207347919999999E-3</v>
      </c>
      <c r="N1763" s="281">
        <f t="shared" si="401"/>
        <v>1.2445009200000001E-2</v>
      </c>
      <c r="O1763" s="287">
        <v>2.1228E-2</v>
      </c>
      <c r="P1763" s="286">
        <v>1.1057055E-3</v>
      </c>
      <c r="Q1763" s="286">
        <v>3.0131830000000001E-4</v>
      </c>
      <c r="R1763" s="286">
        <v>4.1616E-4</v>
      </c>
      <c r="S1763" s="286">
        <v>4.0099999999999999E-5</v>
      </c>
      <c r="T1763" s="286">
        <v>2.3402371E-6</v>
      </c>
      <c r="U1763" s="286">
        <v>1.3889957999999999E-5</v>
      </c>
      <c r="V1763" s="286">
        <v>3.1344580999999999E-4</v>
      </c>
      <c r="W1763" s="286">
        <v>7.8352000000000008E-6</v>
      </c>
      <c r="X1763" s="219">
        <v>0</v>
      </c>
      <c r="Y1763" s="286">
        <v>1.2437174E-2</v>
      </c>
      <c r="Z1763" s="286">
        <v>2.65182E-7</v>
      </c>
      <c r="AA1763" s="219">
        <v>0</v>
      </c>
      <c r="AB1763" s="219">
        <v>0</v>
      </c>
      <c r="AC1763"/>
      <c r="AD1763" s="227">
        <f t="shared" si="393"/>
        <v>2.1228E-2</v>
      </c>
      <c r="AE1763" s="227">
        <f t="shared" si="394"/>
        <v>2.1929598051000001E-3</v>
      </c>
      <c r="AF1763" s="227">
        <f t="shared" si="395"/>
        <v>1.7204696099999998E-3</v>
      </c>
      <c r="AG1763" s="227">
        <f t="shared" si="396"/>
        <v>1.7207347920000001E-3</v>
      </c>
      <c r="AH1763" s="227">
        <f t="shared" si="397"/>
        <v>1.2445009200000001E-2</v>
      </c>
      <c r="AI1763"/>
      <c r="AJ1763">
        <v>2.2245420999999999</v>
      </c>
      <c r="AK1763" s="155">
        <v>2.2174133</v>
      </c>
      <c r="AL1763" s="155">
        <v>4.6179063999999999E-3</v>
      </c>
      <c r="AM1763" s="155">
        <v>0</v>
      </c>
      <c r="AN1763" s="155">
        <v>0</v>
      </c>
      <c r="AO1763" s="155">
        <v>1.0660013999999999E-3</v>
      </c>
      <c r="AP1763" s="155">
        <v>1.4448451E-3</v>
      </c>
      <c r="AQ1763"/>
      <c r="AR1763" s="156">
        <v>2.809555E-3</v>
      </c>
      <c r="AS1763" s="156">
        <v>2.5370611999999998E-3</v>
      </c>
      <c r="AT1763" s="156">
        <v>1.1416581E-4</v>
      </c>
      <c r="AU1763" s="156">
        <v>1.5832800000000001E-4</v>
      </c>
      <c r="AV1763" s="282">
        <f t="shared" si="402"/>
        <v>1.5210198863999999E-7</v>
      </c>
      <c r="AW1763" s="282">
        <f t="shared" si="403"/>
        <v>4.2221083423391999E-10</v>
      </c>
      <c r="AX1763" s="283">
        <f t="shared" si="404"/>
        <v>2.2174790359999998E-2</v>
      </c>
      <c r="AY1763" s="157">
        <v>1.3133055999999999E-7</v>
      </c>
      <c r="AZ1763" s="157">
        <v>3.96256E-10</v>
      </c>
      <c r="BA1763" s="157">
        <v>1.082628E-14</v>
      </c>
      <c r="BB1763" s="157">
        <v>0</v>
      </c>
      <c r="BC1763" s="157">
        <v>0</v>
      </c>
      <c r="BD1763" s="157">
        <v>1.1151999999999999E-11</v>
      </c>
      <c r="BE1763" s="157">
        <v>2.0709667000000001E-8</v>
      </c>
      <c r="BF1763" s="157">
        <v>2.5431999999999999E-12</v>
      </c>
      <c r="BG1763" s="157">
        <v>2.3390667E-11</v>
      </c>
      <c r="BH1763" s="157">
        <v>0</v>
      </c>
      <c r="BI1763" s="157">
        <v>0</v>
      </c>
      <c r="BJ1763" s="157">
        <v>7.9133478999999995E-15</v>
      </c>
      <c r="BK1763" s="157">
        <v>1.8818913000000001E-15</v>
      </c>
      <c r="BL1763" s="157">
        <v>3.4571471999999999E-16</v>
      </c>
      <c r="BM1763" s="157">
        <v>1.1300400000000001E-12</v>
      </c>
      <c r="BN1763" s="157">
        <v>4.9479600000000002E-11</v>
      </c>
      <c r="BO1763" s="157">
        <v>0</v>
      </c>
      <c r="BP1763" s="157">
        <v>6.5736E-7</v>
      </c>
      <c r="BQ1763" s="157">
        <v>2.2174132999999999E-2</v>
      </c>
      <c r="BR1763" s="157">
        <v>0</v>
      </c>
      <c r="BS1763" s="157">
        <v>0</v>
      </c>
      <c r="BT1763" s="157">
        <v>0</v>
      </c>
      <c r="BU1763"/>
      <c r="BV1763" s="155">
        <v>7.1364706000000003E-6</v>
      </c>
      <c r="BW1763" s="155">
        <v>1.6126232E-7</v>
      </c>
      <c r="BX1763" s="155">
        <v>3.9459530999999997E-6</v>
      </c>
      <c r="BY1763" s="155">
        <v>3.6916992000000003E-8</v>
      </c>
      <c r="BZ1763" s="155">
        <v>1.6873003000000001E-7</v>
      </c>
      <c r="CA1763" s="155">
        <v>0</v>
      </c>
      <c r="CB1763" s="155">
        <v>0</v>
      </c>
      <c r="CC1763" s="155">
        <v>0</v>
      </c>
      <c r="CD1763" s="155">
        <v>4.1579896999999999E-9</v>
      </c>
      <c r="CE1763" s="155">
        <v>2.0565015000000001E-8</v>
      </c>
      <c r="CF1763" s="155">
        <v>0</v>
      </c>
      <c r="CG1763" s="155">
        <v>0</v>
      </c>
      <c r="CH1763" s="155">
        <v>0</v>
      </c>
      <c r="CI1763" s="155">
        <v>9.0019291000000004E-8</v>
      </c>
      <c r="CJ1763" s="155">
        <v>2.7088658E-6</v>
      </c>
      <c r="CK1763" s="155">
        <v>1.1031423E-16</v>
      </c>
      <c r="CL1763" s="155">
        <v>0</v>
      </c>
      <c r="CM1763"/>
      <c r="CN1763" s="284">
        <v>0</v>
      </c>
      <c r="CO1763" s="284">
        <v>0.14152000000000001</v>
      </c>
      <c r="CP1763" s="285">
        <v>0</v>
      </c>
      <c r="CQ1763" s="284">
        <v>1.1033333E-4</v>
      </c>
      <c r="CR1763" s="284">
        <v>3.8356896000000004E-12</v>
      </c>
      <c r="CS1763" s="284">
        <v>4.8950160000000001E-10</v>
      </c>
      <c r="CT1763" s="284">
        <v>7.7425913999999995E-6</v>
      </c>
      <c r="CU1763" s="284">
        <v>1.5675836E-3</v>
      </c>
      <c r="CV1763" s="284">
        <v>0</v>
      </c>
      <c r="CW1763" s="284">
        <v>0</v>
      </c>
      <c r="CX1763"/>
      <c r="CY1763"/>
      <c r="CZ1763"/>
      <c r="DA1763"/>
      <c r="DB1763" s="212"/>
      <c r="DC1763" s="48"/>
      <c r="DD1763" s="48"/>
      <c r="DE1763" s="48"/>
      <c r="DF1763" s="48"/>
      <c r="DG1763" s="48"/>
      <c r="DH1763" s="48"/>
      <c r="DI1763" s="48"/>
      <c r="DJ1763" s="48"/>
      <c r="DK1763" s="48"/>
      <c r="DL1763" s="48"/>
    </row>
    <row r="1764" spans="1:116" ht="14.4">
      <c r="A1764" t="s">
        <v>1514</v>
      </c>
      <c r="B1764" s="188" t="s">
        <v>323</v>
      </c>
      <c r="C1764" s="151" t="str">
        <f t="shared" si="421"/>
        <v>C.010.01.106</v>
      </c>
      <c r="D1764" s="54" t="s">
        <v>98</v>
      </c>
      <c r="E1764" s="260" t="s">
        <v>1513</v>
      </c>
      <c r="F1764" s="153" t="str">
        <f t="shared" si="422"/>
        <v>Air passenger intercontinental</v>
      </c>
      <c r="G1764" s="154">
        <f t="shared" si="407"/>
        <v>5.7787333333333336E-2</v>
      </c>
      <c r="H1764"/>
      <c r="I1764"/>
      <c r="J1764" s="227">
        <f t="shared" si="398"/>
        <v>1.605854973257E-2</v>
      </c>
      <c r="K1764"/>
      <c r="L1764" s="280">
        <f t="shared" si="399"/>
        <v>1.9293349661999998E-4</v>
      </c>
      <c r="M1764" s="280">
        <f t="shared" si="400"/>
        <v>2.11580406265E-3</v>
      </c>
      <c r="N1764" s="281">
        <f t="shared" si="401"/>
        <v>5.0817121732999997E-3</v>
      </c>
      <c r="O1764" s="280">
        <v>8.6680999999999998E-3</v>
      </c>
      <c r="P1764" s="286">
        <v>1.8646671E-3</v>
      </c>
      <c r="Q1764" s="286">
        <v>1.2303830999999999E-4</v>
      </c>
      <c r="R1764" s="286">
        <v>1.69932E-4</v>
      </c>
      <c r="S1764" s="286">
        <v>1.6374167E-5</v>
      </c>
      <c r="T1764" s="286">
        <v>9.5559681999999991E-7</v>
      </c>
      <c r="U1764" s="286">
        <v>5.6717327999999998E-6</v>
      </c>
      <c r="V1764" s="219">
        <v>1.2799037000000001E-4</v>
      </c>
      <c r="W1764" s="286">
        <v>3.1993732999999999E-6</v>
      </c>
      <c r="X1764" s="219">
        <v>0</v>
      </c>
      <c r="Y1764" s="219">
        <v>5.0785127999999997E-3</v>
      </c>
      <c r="Z1764" s="286">
        <v>1.0828265000000001E-7</v>
      </c>
      <c r="AA1764" s="219">
        <v>0</v>
      </c>
      <c r="AB1764" s="219">
        <v>0</v>
      </c>
      <c r="AC1764"/>
      <c r="AD1764" s="227">
        <f t="shared" si="393"/>
        <v>8.6680999999999998E-3</v>
      </c>
      <c r="AE1764" s="227">
        <f t="shared" si="394"/>
        <v>2.3086292766199999E-3</v>
      </c>
      <c r="AF1764" s="227">
        <f t="shared" si="395"/>
        <v>2.1156957799999998E-3</v>
      </c>
      <c r="AG1764" s="227">
        <f t="shared" si="396"/>
        <v>2.11580406265E-3</v>
      </c>
      <c r="AH1764" s="227">
        <f t="shared" si="397"/>
        <v>5.0817121732999997E-3</v>
      </c>
      <c r="AI1764"/>
      <c r="AJ1764">
        <v>0.90835467999999997</v>
      </c>
      <c r="AK1764" s="155">
        <v>0.90544376999999998</v>
      </c>
      <c r="AL1764" s="155">
        <v>1.8856451000000001E-3</v>
      </c>
      <c r="AM1764" s="155">
        <v>0</v>
      </c>
      <c r="AN1764" s="155">
        <v>0</v>
      </c>
      <c r="AO1764" s="155">
        <v>4.3528389999999999E-4</v>
      </c>
      <c r="AP1764" s="155">
        <v>5.8997841999999996E-4</v>
      </c>
      <c r="AQ1764"/>
      <c r="AR1764" s="156">
        <v>1.5834028999999999E-3</v>
      </c>
      <c r="AS1764" s="156">
        <v>1.4640510000000001E-3</v>
      </c>
      <c r="AT1764" s="156">
        <v>5.4701299000000002E-5</v>
      </c>
      <c r="AU1764" s="156">
        <v>6.4650602000000006E-5</v>
      </c>
      <c r="AV1764" s="282">
        <f t="shared" si="402"/>
        <v>8.7772839336300005E-8</v>
      </c>
      <c r="AW1764" s="282">
        <f t="shared" si="403"/>
        <v>2.0229769792046999E-10</v>
      </c>
      <c r="AX1764" s="283">
        <f t="shared" si="404"/>
        <v>9.0547061219999996E-3</v>
      </c>
      <c r="AY1764" s="157">
        <v>5.3626644999999997E-8</v>
      </c>
      <c r="AZ1764" s="157">
        <v>1.6180452999999999E-10</v>
      </c>
      <c r="BA1764" s="157">
        <v>4.4207310000000002E-15</v>
      </c>
      <c r="BB1764" s="157">
        <v>0</v>
      </c>
      <c r="BC1764" s="157">
        <v>0</v>
      </c>
      <c r="BD1764" s="157">
        <v>4.5537332999999997E-12</v>
      </c>
      <c r="BE1764" s="157">
        <v>3.4120975E-8</v>
      </c>
      <c r="BF1764" s="157">
        <v>1.0384733E-12</v>
      </c>
      <c r="BG1764" s="157">
        <v>3.9446133000000001E-11</v>
      </c>
      <c r="BH1764" s="157">
        <v>0</v>
      </c>
      <c r="BI1764" s="157">
        <v>0</v>
      </c>
      <c r="BJ1764" s="157">
        <v>3.2312837E-15</v>
      </c>
      <c r="BK1764" s="157">
        <v>7.6843893000000001E-16</v>
      </c>
      <c r="BL1764" s="157">
        <v>1.4116684000000001E-16</v>
      </c>
      <c r="BM1764" s="157">
        <v>4.61433E-13</v>
      </c>
      <c r="BN1764" s="157">
        <v>2.0204169999999999E-11</v>
      </c>
      <c r="BO1764" s="157">
        <v>0</v>
      </c>
      <c r="BP1764" s="157">
        <v>2.6842200000000002E-7</v>
      </c>
      <c r="BQ1764" s="157">
        <v>9.0544376999999992E-3</v>
      </c>
      <c r="BR1764" s="157">
        <v>0</v>
      </c>
      <c r="BS1764" s="157">
        <v>0</v>
      </c>
      <c r="BT1764" s="157">
        <v>0</v>
      </c>
      <c r="BU1764"/>
      <c r="BV1764" s="155">
        <v>3.3033180999999998E-6</v>
      </c>
      <c r="BW1764" s="155">
        <v>2.7195355999999999E-7</v>
      </c>
      <c r="BX1764" s="155">
        <v>1.6112642000000001E-6</v>
      </c>
      <c r="BY1764" s="155">
        <v>1.5074438000000001E-8</v>
      </c>
      <c r="BZ1764" s="155">
        <v>2.3867369E-7</v>
      </c>
      <c r="CA1764" s="155">
        <v>0</v>
      </c>
      <c r="CB1764" s="155">
        <v>0</v>
      </c>
      <c r="CC1764" s="155">
        <v>0</v>
      </c>
      <c r="CD1764" s="155">
        <v>1.6978458E-9</v>
      </c>
      <c r="CE1764" s="155">
        <v>8.3973811999999998E-9</v>
      </c>
      <c r="CF1764" s="155">
        <v>0</v>
      </c>
      <c r="CG1764" s="155">
        <v>0</v>
      </c>
      <c r="CH1764" s="155">
        <v>0</v>
      </c>
      <c r="CI1764" s="155">
        <v>5.0136789000000003E-8</v>
      </c>
      <c r="CJ1764" s="155">
        <v>1.1061202000000001E-6</v>
      </c>
      <c r="CK1764" s="155">
        <v>4.5044978000000002E-17</v>
      </c>
      <c r="CL1764" s="155">
        <v>0</v>
      </c>
      <c r="CM1764"/>
      <c r="CN1764" s="284">
        <v>0</v>
      </c>
      <c r="CO1764" s="284">
        <v>5.7787333000000003E-2</v>
      </c>
      <c r="CP1764" s="285">
        <v>0</v>
      </c>
      <c r="CQ1764" s="284">
        <v>1.8606667000000001E-4</v>
      </c>
      <c r="CR1764" s="284">
        <v>1.5662398999999999E-12</v>
      </c>
      <c r="CS1764" s="284">
        <v>1.9987982000000001E-10</v>
      </c>
      <c r="CT1764" s="284">
        <v>1.1779072000000001E-5</v>
      </c>
      <c r="CU1764" s="284">
        <v>6.4009661999999995E-4</v>
      </c>
      <c r="CV1764" s="284">
        <v>0</v>
      </c>
      <c r="CW1764" s="284">
        <v>0</v>
      </c>
      <c r="CX1764"/>
      <c r="CY1764"/>
      <c r="CZ1764"/>
      <c r="DA1764"/>
      <c r="DB1764" s="212"/>
      <c r="DC1764" s="48"/>
      <c r="DD1764" s="48"/>
      <c r="DE1764" s="48"/>
      <c r="DF1764" s="48"/>
      <c r="DG1764" s="48"/>
      <c r="DH1764" s="48"/>
      <c r="DI1764" s="48"/>
      <c r="DJ1764" s="48"/>
      <c r="DK1764" s="48"/>
      <c r="DL1764" s="48"/>
    </row>
    <row r="1765" spans="1:116" ht="14.4">
      <c r="B1765" s="188"/>
      <c r="C1765" s="151"/>
      <c r="D1765" s="51" t="s">
        <v>214</v>
      </c>
      <c r="E1765" s="260"/>
      <c r="F1765"/>
      <c r="G1765"/>
      <c r="H1765"/>
      <c r="I1765"/>
      <c r="J1765"/>
      <c r="K1765"/>
      <c r="L1765"/>
      <c r="M1765"/>
      <c r="N1765" s="174"/>
      <c r="O1765"/>
      <c r="P1765" s="53"/>
      <c r="Q1765" s="53"/>
      <c r="R1765" s="53"/>
      <c r="S1765" s="53"/>
      <c r="T1765" s="53"/>
      <c r="U1765" s="53"/>
      <c r="V1765"/>
      <c r="W1765" s="53"/>
      <c r="X1765"/>
      <c r="Y1765"/>
      <c r="Z1765" s="53"/>
      <c r="AA1765"/>
      <c r="AB1765"/>
      <c r="AC1765"/>
      <c r="AD1765"/>
      <c r="AE1765"/>
      <c r="AF1765"/>
      <c r="AG1765"/>
      <c r="AH1765"/>
      <c r="AI1765"/>
      <c r="AJ1765"/>
      <c r="AK1765"/>
      <c r="AL1765"/>
      <c r="AM1765"/>
      <c r="AN1765"/>
      <c r="AO1765"/>
      <c r="AP1765"/>
      <c r="AQ1765"/>
      <c r="AR1765"/>
      <c r="AS1765"/>
      <c r="AT1765"/>
      <c r="AU1765"/>
      <c r="AX1765" s="19"/>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s="117"/>
      <c r="CQ1765"/>
      <c r="CR1765"/>
      <c r="CS1765"/>
      <c r="CT1765"/>
      <c r="CU1765"/>
      <c r="CV1765"/>
      <c r="CW1765"/>
      <c r="CX1765"/>
      <c r="CY1765"/>
      <c r="CZ1765"/>
      <c r="DA1765"/>
      <c r="DB1765" s="212"/>
      <c r="DC1765" s="48"/>
      <c r="DD1765" s="48"/>
      <c r="DE1765" s="48"/>
      <c r="DF1765" s="48"/>
      <c r="DG1765" s="48"/>
      <c r="DH1765" s="48"/>
      <c r="DI1765" s="48"/>
      <c r="DJ1765" s="48"/>
      <c r="DK1765" s="48"/>
      <c r="DL1765" s="48"/>
    </row>
    <row r="1766" spans="1:116" ht="14.4">
      <c r="A1766" t="s">
        <v>1928</v>
      </c>
      <c r="B1766" s="188" t="s">
        <v>323</v>
      </c>
      <c r="C1766" s="151" t="str">
        <f t="shared" si="421"/>
        <v>C.030.01.101</v>
      </c>
      <c r="D1766" s="54" t="s">
        <v>214</v>
      </c>
      <c r="E1766" s="260" t="s">
        <v>49</v>
      </c>
      <c r="F1766" s="153" t="str">
        <f t="shared" si="422"/>
        <v>Transport pipeline natural gas</v>
      </c>
      <c r="G1766" s="154">
        <f t="shared" si="407"/>
        <v>7.4710680000000002E-2</v>
      </c>
      <c r="H1766"/>
      <c r="I1766"/>
      <c r="J1766" s="227">
        <f t="shared" si="398"/>
        <v>1.247153405063E-2</v>
      </c>
      <c r="K1766"/>
      <c r="L1766" s="280">
        <f t="shared" si="399"/>
        <v>4.8440794179999998E-4</v>
      </c>
      <c r="M1766" s="280">
        <f t="shared" si="400"/>
        <v>6.7750822982999993E-4</v>
      </c>
      <c r="N1766" s="281">
        <f t="shared" si="401"/>
        <v>1.03015879E-4</v>
      </c>
      <c r="O1766" s="280">
        <v>1.1206602E-2</v>
      </c>
      <c r="P1766" s="286">
        <v>2.4296491E-4</v>
      </c>
      <c r="Q1766" s="286">
        <v>3.9813591999999999E-4</v>
      </c>
      <c r="R1766" s="286">
        <v>4.1834511999999999E-4</v>
      </c>
      <c r="S1766" s="286">
        <v>5.2640192999999999E-5</v>
      </c>
      <c r="T1766" s="286">
        <v>6.2651173E-6</v>
      </c>
      <c r="U1766" s="286">
        <v>7.1575115000000003E-6</v>
      </c>
      <c r="V1766" s="286">
        <v>3.6134533000000001E-5</v>
      </c>
      <c r="W1766" s="286">
        <v>1.2901073E-5</v>
      </c>
      <c r="X1766" s="219">
        <v>0</v>
      </c>
      <c r="Y1766" s="286">
        <v>9.0114806000000003E-5</v>
      </c>
      <c r="Z1766" s="286">
        <v>2.7286683000000002E-7</v>
      </c>
      <c r="AA1766" s="219">
        <v>0</v>
      </c>
      <c r="AB1766" s="219">
        <v>0</v>
      </c>
      <c r="AC1766"/>
      <c r="AD1766" s="227">
        <f t="shared" si="393"/>
        <v>1.1206602E-2</v>
      </c>
      <c r="AE1766" s="227">
        <f t="shared" si="394"/>
        <v>1.1616433047999999E-3</v>
      </c>
      <c r="AF1766" s="227">
        <f t="shared" si="395"/>
        <v>6.7723536299999995E-4</v>
      </c>
      <c r="AG1766" s="227">
        <f t="shared" si="396"/>
        <v>6.7750822982999993E-4</v>
      </c>
      <c r="AH1766" s="227">
        <f t="shared" si="397"/>
        <v>1.03015879E-4</v>
      </c>
      <c r="AI1766"/>
      <c r="AJ1766">
        <v>1.0351668999999999</v>
      </c>
      <c r="AK1766" s="155">
        <v>1.0190667</v>
      </c>
      <c r="AL1766" s="155">
        <v>1.1194386000000001E-2</v>
      </c>
      <c r="AM1766" s="155">
        <v>0</v>
      </c>
      <c r="AN1766" s="155">
        <v>0</v>
      </c>
      <c r="AO1766" s="155">
        <v>2.7422101000000002E-3</v>
      </c>
      <c r="AP1766" s="155">
        <v>2.1636746999999998E-3</v>
      </c>
      <c r="AQ1766"/>
      <c r="AR1766" s="156">
        <v>1.3918864999999999E-3</v>
      </c>
      <c r="AS1766" s="156">
        <v>1.2597133000000001E-3</v>
      </c>
      <c r="AT1766" s="156">
        <v>5.9404122000000003E-5</v>
      </c>
      <c r="AU1766" s="156">
        <v>7.2769087999999995E-5</v>
      </c>
      <c r="AV1766" s="282">
        <f t="shared" si="402"/>
        <v>7.5522379548339991E-8</v>
      </c>
      <c r="AW1766" s="282">
        <f t="shared" si="403"/>
        <v>2.1968980030274297E-10</v>
      </c>
      <c r="AX1766" s="283">
        <f t="shared" si="404"/>
        <v>1.0191749378200001E-2</v>
      </c>
      <c r="AY1766" s="157">
        <v>7.0265925999999998E-8</v>
      </c>
      <c r="AZ1766" s="157">
        <v>2.1204571E-10</v>
      </c>
      <c r="BA1766" s="157">
        <v>5.7918526E-15</v>
      </c>
      <c r="BB1766" s="157">
        <v>0</v>
      </c>
      <c r="BC1766" s="157">
        <v>0</v>
      </c>
      <c r="BD1766" s="157">
        <v>1.0941173E-11</v>
      </c>
      <c r="BE1766" s="157">
        <v>5.2381771999999997E-9</v>
      </c>
      <c r="BF1766" s="157">
        <v>2.4951212999999999E-12</v>
      </c>
      <c r="BG1766" s="157">
        <v>5.1398054000000003E-12</v>
      </c>
      <c r="BH1766" s="157">
        <v>0</v>
      </c>
      <c r="BI1766" s="157">
        <v>0</v>
      </c>
      <c r="BJ1766" s="157">
        <v>3.1074088E-15</v>
      </c>
      <c r="BK1766" s="157">
        <v>2.1660043000000001E-16</v>
      </c>
      <c r="BL1766" s="157">
        <v>4.7740913E-17</v>
      </c>
      <c r="BM1766" s="157">
        <v>8.6397784000000001E-13</v>
      </c>
      <c r="BN1766" s="157">
        <v>6.4711975000000003E-12</v>
      </c>
      <c r="BO1766" s="157">
        <v>0</v>
      </c>
      <c r="BP1766" s="157">
        <v>1.0823781999999999E-6</v>
      </c>
      <c r="BQ1766" s="157">
        <v>1.0190667E-2</v>
      </c>
      <c r="BR1766" s="157">
        <v>0</v>
      </c>
      <c r="BS1766" s="157">
        <v>0</v>
      </c>
      <c r="BT1766" s="157">
        <v>0</v>
      </c>
      <c r="BU1766"/>
      <c r="BV1766" s="155">
        <v>3.5533847000000001E-6</v>
      </c>
      <c r="BW1766" s="155">
        <v>3.5435371999999999E-8</v>
      </c>
      <c r="BX1766" s="155">
        <v>2.0831321E-6</v>
      </c>
      <c r="BY1766" s="155">
        <v>4.4283791000000001E-9</v>
      </c>
      <c r="BZ1766" s="155">
        <v>7.6306525999999997E-8</v>
      </c>
      <c r="CA1766" s="155">
        <v>0</v>
      </c>
      <c r="CB1766" s="155">
        <v>0</v>
      </c>
      <c r="CC1766" s="155">
        <v>0</v>
      </c>
      <c r="CD1766" s="155">
        <v>8.7104640000000006E-9</v>
      </c>
      <c r="CE1766" s="155">
        <v>6.5655033000000004E-9</v>
      </c>
      <c r="CF1766" s="155">
        <v>0</v>
      </c>
      <c r="CG1766" s="155">
        <v>0</v>
      </c>
      <c r="CH1766" s="155">
        <v>0</v>
      </c>
      <c r="CI1766" s="155">
        <v>8.2269161999999999E-8</v>
      </c>
      <c r="CJ1766" s="155">
        <v>1.2565372999999999E-6</v>
      </c>
      <c r="CK1766" s="155">
        <v>1.8163825E-16</v>
      </c>
      <c r="CL1766" s="155">
        <v>0</v>
      </c>
      <c r="CM1766"/>
      <c r="CN1766" s="284">
        <v>0</v>
      </c>
      <c r="CO1766" s="284">
        <v>7.3930053999999995E-2</v>
      </c>
      <c r="CP1766" s="285">
        <v>2.3385518E-6</v>
      </c>
      <c r="CQ1766" s="284">
        <v>2.4244364999999999E-5</v>
      </c>
      <c r="CR1766" s="284">
        <v>1.4843378999999999E-12</v>
      </c>
      <c r="CS1766" s="284">
        <v>1.7307113999999999E-10</v>
      </c>
      <c r="CT1766" s="284">
        <v>2.7943228000000002E-6</v>
      </c>
      <c r="CU1766" s="284">
        <v>1.8184068999999999E-4</v>
      </c>
      <c r="CV1766" s="284">
        <v>0</v>
      </c>
      <c r="CW1766" s="284">
        <v>0</v>
      </c>
      <c r="CX1766"/>
      <c r="CY1766"/>
      <c r="CZ1766"/>
      <c r="DA1766"/>
      <c r="DB1766" s="212"/>
      <c r="DC1766" s="48"/>
      <c r="DD1766" s="48"/>
      <c r="DE1766" s="48"/>
      <c r="DF1766" s="48"/>
      <c r="DG1766" s="48"/>
      <c r="DH1766" s="48"/>
      <c r="DI1766" s="48"/>
      <c r="DJ1766" s="48"/>
      <c r="DK1766" s="48"/>
      <c r="DL1766" s="48"/>
    </row>
    <row r="1767" spans="1:116" ht="14.4">
      <c r="A1767" t="s">
        <v>1929</v>
      </c>
      <c r="B1767" s="188" t="s">
        <v>323</v>
      </c>
      <c r="C1767" s="151" t="str">
        <f t="shared" si="421"/>
        <v>C.030.01.102</v>
      </c>
      <c r="D1767" s="54" t="s">
        <v>214</v>
      </c>
      <c r="E1767" s="260" t="s">
        <v>49</v>
      </c>
      <c r="F1767" s="153" t="str">
        <f t="shared" si="422"/>
        <v>Transport pipeline petroleum</v>
      </c>
      <c r="G1767" s="154">
        <f t="shared" si="407"/>
        <v>6.7129433333333339E-3</v>
      </c>
      <c r="H1767"/>
      <c r="I1767"/>
      <c r="J1767" s="227">
        <f t="shared" si="398"/>
        <v>1.3534422246000001E-3</v>
      </c>
      <c r="K1767"/>
      <c r="L1767" s="280">
        <f t="shared" si="399"/>
        <v>4.2885534699999995E-5</v>
      </c>
      <c r="M1767" s="280">
        <f t="shared" si="400"/>
        <v>8.8843858000000003E-5</v>
      </c>
      <c r="N1767" s="281">
        <f t="shared" si="401"/>
        <v>2.1477133189999999E-4</v>
      </c>
      <c r="O1767" s="280">
        <v>1.0069415000000001E-3</v>
      </c>
      <c r="P1767" s="286">
        <v>4.8404101999999998E-5</v>
      </c>
      <c r="Q1767" s="286">
        <v>4.0439755999999998E-5</v>
      </c>
      <c r="R1767" s="286">
        <v>3.7126577999999998E-5</v>
      </c>
      <c r="S1767" s="286">
        <v>5.7589567000000003E-6</v>
      </c>
      <c r="T1767" s="219">
        <v>0</v>
      </c>
      <c r="U1767" s="219">
        <v>0</v>
      </c>
      <c r="V1767" s="219">
        <v>0</v>
      </c>
      <c r="W1767" s="286">
        <v>4.3924218999999999E-6</v>
      </c>
      <c r="X1767" s="219">
        <v>0</v>
      </c>
      <c r="Y1767" s="219">
        <v>2.1037890999999999E-4</v>
      </c>
      <c r="Z1767" s="219">
        <v>0</v>
      </c>
      <c r="AA1767" s="219">
        <v>0</v>
      </c>
      <c r="AB1767" s="219">
        <v>0</v>
      </c>
      <c r="AC1767"/>
      <c r="AD1767" s="227">
        <f t="shared" si="393"/>
        <v>1.0069415000000001E-3</v>
      </c>
      <c r="AE1767" s="227">
        <f t="shared" si="394"/>
        <v>1.3172939270000001E-4</v>
      </c>
      <c r="AF1767" s="227">
        <f t="shared" si="395"/>
        <v>8.8843858000000003E-5</v>
      </c>
      <c r="AG1767" s="227">
        <f t="shared" si="396"/>
        <v>8.8843858000000003E-5</v>
      </c>
      <c r="AH1767" s="227">
        <f t="shared" si="397"/>
        <v>2.1477133189999999E-4</v>
      </c>
      <c r="AI1767"/>
      <c r="AJ1767">
        <v>0.12812707000000001</v>
      </c>
      <c r="AK1767" s="155">
        <v>7.5745624999999997E-2</v>
      </c>
      <c r="AL1767" s="155">
        <v>2.9147003000000001E-2</v>
      </c>
      <c r="AM1767" s="155">
        <v>0</v>
      </c>
      <c r="AN1767" s="155">
        <v>5.5823408000000001E-3</v>
      </c>
      <c r="AO1767" s="155">
        <v>1.1819244E-2</v>
      </c>
      <c r="AP1767" s="155">
        <v>5.8328553000000002E-3</v>
      </c>
      <c r="AQ1767"/>
      <c r="AR1767" s="156">
        <v>1.2786194000000001E-4</v>
      </c>
      <c r="AS1767" s="156">
        <v>1.2009608E-4</v>
      </c>
      <c r="AT1767" s="156">
        <v>5.4208724999999998E-6</v>
      </c>
      <c r="AU1767" s="156">
        <v>2.3449849999999998E-6</v>
      </c>
      <c r="AV1767" s="282">
        <f t="shared" si="402"/>
        <v>7.2000048252099999E-9</v>
      </c>
      <c r="AW1767" s="282">
        <f t="shared" si="403"/>
        <v>2.0047605580180002E-11</v>
      </c>
      <c r="AX1767" s="283">
        <f t="shared" si="404"/>
        <v>3.2842927728999997E-4</v>
      </c>
      <c r="AY1767" s="157">
        <v>6.2296114999999996E-9</v>
      </c>
      <c r="AZ1767" s="157">
        <v>1.8796242000000001E-11</v>
      </c>
      <c r="BA1767" s="157">
        <v>5.1354018000000003E-16</v>
      </c>
      <c r="BB1767" s="157">
        <v>0</v>
      </c>
      <c r="BC1767" s="157">
        <v>0</v>
      </c>
      <c r="BD1767" s="157">
        <v>9.9489521000000007E-13</v>
      </c>
      <c r="BE1767" s="157">
        <v>9.6939843000000002E-10</v>
      </c>
      <c r="BF1767" s="157">
        <v>2.2688464000000001E-13</v>
      </c>
      <c r="BG1767" s="157">
        <v>1.0239654000000001E-12</v>
      </c>
      <c r="BH1767" s="157">
        <v>0</v>
      </c>
      <c r="BI1767" s="157">
        <v>0</v>
      </c>
      <c r="BJ1767" s="157">
        <v>0</v>
      </c>
      <c r="BK1767" s="157">
        <v>0</v>
      </c>
      <c r="BL1767" s="157">
        <v>0</v>
      </c>
      <c r="BM1767" s="157">
        <v>0</v>
      </c>
      <c r="BN1767" s="157">
        <v>0</v>
      </c>
      <c r="BO1767" s="157">
        <v>0</v>
      </c>
      <c r="BP1767" s="157">
        <v>4.7181729000000002E-7</v>
      </c>
      <c r="BQ1767" s="157">
        <v>3.2795745999999998E-4</v>
      </c>
      <c r="BR1767" s="157">
        <v>0</v>
      </c>
      <c r="BS1767" s="157">
        <v>0</v>
      </c>
      <c r="BT1767" s="157">
        <v>0</v>
      </c>
      <c r="BU1767"/>
      <c r="BV1767" s="155">
        <v>3.4006231E-7</v>
      </c>
      <c r="BW1767" s="155">
        <v>7.0595271999999999E-9</v>
      </c>
      <c r="BX1767" s="155">
        <v>1.8717468000000001E-7</v>
      </c>
      <c r="BY1767" s="155">
        <v>1.7675487E-11</v>
      </c>
      <c r="BZ1767" s="155">
        <v>1.0969903E-8</v>
      </c>
      <c r="CA1767" s="155">
        <v>0</v>
      </c>
      <c r="CB1767" s="155">
        <v>0</v>
      </c>
      <c r="CC1767" s="155">
        <v>0</v>
      </c>
      <c r="CD1767" s="155">
        <v>0</v>
      </c>
      <c r="CE1767" s="155">
        <v>5.3919371999999999E-11</v>
      </c>
      <c r="CF1767" s="155">
        <v>0</v>
      </c>
      <c r="CG1767" s="155">
        <v>0</v>
      </c>
      <c r="CH1767" s="155">
        <v>0</v>
      </c>
      <c r="CI1767" s="155">
        <v>7.5552031000000007E-9</v>
      </c>
      <c r="CJ1767" s="155">
        <v>1.272314E-7</v>
      </c>
      <c r="CK1767" s="155">
        <v>5.5701361000000001E-15</v>
      </c>
      <c r="CL1767" s="155">
        <v>0</v>
      </c>
      <c r="CM1767"/>
      <c r="CN1767" s="284">
        <v>0</v>
      </c>
      <c r="CO1767" s="284">
        <v>6.7129434999999996E-3</v>
      </c>
      <c r="CP1767" s="285">
        <v>0</v>
      </c>
      <c r="CQ1767" s="284">
        <v>4.8300257E-6</v>
      </c>
      <c r="CR1767" s="284">
        <v>0</v>
      </c>
      <c r="CS1767" s="284">
        <v>0</v>
      </c>
      <c r="CT1767" s="284">
        <v>4.3878306E-7</v>
      </c>
      <c r="CU1767" s="284">
        <v>0</v>
      </c>
      <c r="CV1767" s="284">
        <v>0</v>
      </c>
      <c r="CW1767" s="284">
        <v>0</v>
      </c>
      <c r="CX1767"/>
      <c r="CY1767"/>
      <c r="CZ1767"/>
      <c r="DA1767"/>
      <c r="DB1767" s="212"/>
      <c r="DC1767" s="48"/>
      <c r="DD1767" s="48"/>
      <c r="DE1767" s="48"/>
      <c r="DF1767" s="48"/>
      <c r="DG1767" s="48"/>
      <c r="DH1767" s="48"/>
      <c r="DI1767" s="48"/>
      <c r="DJ1767" s="48"/>
      <c r="DK1767" s="48"/>
      <c r="DL1767" s="48"/>
    </row>
    <row r="1768" spans="1:116" ht="14.4">
      <c r="B1768" s="188"/>
      <c r="C1768" s="151"/>
      <c r="D1768" s="51" t="s">
        <v>99</v>
      </c>
      <c r="E1768" s="260"/>
      <c r="F1768"/>
      <c r="G1768"/>
      <c r="H1768"/>
      <c r="I1768"/>
      <c r="J1768"/>
      <c r="K1768"/>
      <c r="L1768"/>
      <c r="M1768"/>
      <c r="N1768" s="174"/>
      <c r="O1768"/>
      <c r="P1768" s="53"/>
      <c r="Q1768" s="53"/>
      <c r="R1768" s="53"/>
      <c r="S1768" s="53"/>
      <c r="T1768"/>
      <c r="U1768"/>
      <c r="V1768"/>
      <c r="W1768" s="53"/>
      <c r="X1768"/>
      <c r="Y1768"/>
      <c r="Z1768"/>
      <c r="AA1768"/>
      <c r="AB1768"/>
      <c r="AC1768"/>
      <c r="AD1768"/>
      <c r="AE1768"/>
      <c r="AF1768"/>
      <c r="AG1768"/>
      <c r="AH1768"/>
      <c r="AI1768"/>
      <c r="AJ1768"/>
      <c r="AK1768"/>
      <c r="AL1768"/>
      <c r="AM1768"/>
      <c r="AN1768"/>
      <c r="AO1768"/>
      <c r="AP1768"/>
      <c r="AQ1768"/>
      <c r="AR1768"/>
      <c r="AS1768"/>
      <c r="AT1768"/>
      <c r="AU1768"/>
      <c r="AX1768" s="19"/>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s="117"/>
      <c r="CQ1768"/>
      <c r="CR1768"/>
      <c r="CS1768"/>
      <c r="CT1768"/>
      <c r="CU1768"/>
      <c r="CV1768"/>
      <c r="CW1768"/>
      <c r="CX1768"/>
      <c r="CY1768"/>
      <c r="CZ1768"/>
      <c r="DA1768"/>
      <c r="DB1768" s="212"/>
      <c r="DC1768" s="48"/>
      <c r="DD1768" s="48"/>
      <c r="DE1768" s="48"/>
      <c r="DF1768" s="48"/>
      <c r="DG1768" s="48"/>
      <c r="DH1768" s="48"/>
      <c r="DI1768" s="48"/>
      <c r="DJ1768" s="48"/>
      <c r="DK1768" s="48"/>
      <c r="DL1768" s="48"/>
    </row>
    <row r="1769" spans="1:116" ht="14.4">
      <c r="A1769" t="s">
        <v>1930</v>
      </c>
      <c r="B1769" s="188" t="s">
        <v>323</v>
      </c>
      <c r="C1769" s="151" t="str">
        <f t="shared" si="421"/>
        <v>C.050.01.101</v>
      </c>
      <c r="D1769" s="54" t="s">
        <v>99</v>
      </c>
      <c r="E1769" s="260" t="s">
        <v>49</v>
      </c>
      <c r="F1769" s="153" t="str">
        <f t="shared" si="422"/>
        <v>Train freight diesel (tkm)</v>
      </c>
      <c r="G1769" s="154">
        <f t="shared" si="407"/>
        <v>1.9486360000000001E-2</v>
      </c>
      <c r="H1769"/>
      <c r="I1769"/>
      <c r="J1769" s="227">
        <f t="shared" si="398"/>
        <v>4.9844304153000007E-3</v>
      </c>
      <c r="K1769"/>
      <c r="L1769" s="280">
        <f t="shared" si="399"/>
        <v>1.242016089E-4</v>
      </c>
      <c r="M1769" s="280">
        <f t="shared" si="400"/>
        <v>2.6097496160000006E-4</v>
      </c>
      <c r="N1769" s="281">
        <f t="shared" si="401"/>
        <v>1.6762998447999999E-3</v>
      </c>
      <c r="O1769" s="280">
        <v>2.9229540000000002E-3</v>
      </c>
      <c r="P1769" s="286">
        <v>1.0243977E-4</v>
      </c>
      <c r="Q1769" s="286">
        <v>1.0421309000000001E-4</v>
      </c>
      <c r="R1769" s="286">
        <v>6.2558639999999997E-5</v>
      </c>
      <c r="S1769" s="286">
        <v>7.2487968000000002E-6</v>
      </c>
      <c r="T1769" s="286">
        <v>1.6101280999999999E-6</v>
      </c>
      <c r="U1769" s="286">
        <v>5.2784044000000002E-5</v>
      </c>
      <c r="V1769" s="286">
        <v>4.4675385000000002E-5</v>
      </c>
      <c r="W1769" s="286">
        <v>1.4093448000000001E-6</v>
      </c>
      <c r="X1769" s="219">
        <v>0</v>
      </c>
      <c r="Y1769" s="219">
        <v>1.6748905E-3</v>
      </c>
      <c r="Z1769" s="286">
        <v>9.6467166000000004E-6</v>
      </c>
      <c r="AA1769" s="219">
        <v>0</v>
      </c>
      <c r="AB1769" s="219">
        <v>0</v>
      </c>
      <c r="AC1769"/>
      <c r="AD1769" s="227">
        <f t="shared" si="393"/>
        <v>2.9229540000000002E-3</v>
      </c>
      <c r="AE1769" s="227">
        <f t="shared" si="394"/>
        <v>3.7552985390000001E-4</v>
      </c>
      <c r="AF1769" s="227">
        <f t="shared" si="395"/>
        <v>2.5132824500000004E-4</v>
      </c>
      <c r="AG1769" s="227">
        <f t="shared" si="396"/>
        <v>2.6097496160000001E-4</v>
      </c>
      <c r="AH1769" s="227">
        <f t="shared" si="397"/>
        <v>1.6762998447999999E-3</v>
      </c>
      <c r="AI1769"/>
      <c r="AJ1769">
        <v>0.30290106</v>
      </c>
      <c r="AK1769" s="155">
        <v>0.29359423000000001</v>
      </c>
      <c r="AL1769" s="155">
        <v>8.8080983000000002E-4</v>
      </c>
      <c r="AM1769" s="155">
        <v>0</v>
      </c>
      <c r="AN1769" s="155">
        <v>0</v>
      </c>
      <c r="AO1769" s="155">
        <v>8.1895510999999994E-3</v>
      </c>
      <c r="AP1769" s="155">
        <v>2.3646921E-4</v>
      </c>
      <c r="AQ1769"/>
      <c r="AR1769" s="156">
        <v>3.7130483000000003E-4</v>
      </c>
      <c r="AS1769" s="156">
        <v>3.3488985999999998E-4</v>
      </c>
      <c r="AT1769" s="156">
        <v>1.5451494999999999E-5</v>
      </c>
      <c r="AU1769" s="156">
        <v>2.0963472E-5</v>
      </c>
      <c r="AV1769" s="282">
        <f t="shared" si="402"/>
        <v>2.00773296214E-8</v>
      </c>
      <c r="AW1769" s="282">
        <f t="shared" si="403"/>
        <v>5.7143102085711004E-11</v>
      </c>
      <c r="AX1769" s="283">
        <f t="shared" si="404"/>
        <v>2.9360605416400001E-3</v>
      </c>
      <c r="AY1769" s="157">
        <v>1.8083342E-8</v>
      </c>
      <c r="AZ1769" s="157">
        <v>5.4561808E-11</v>
      </c>
      <c r="BA1769" s="157">
        <v>1.4907065E-15</v>
      </c>
      <c r="BB1769" s="157">
        <v>0</v>
      </c>
      <c r="BC1769" s="157">
        <v>0</v>
      </c>
      <c r="BD1769" s="157">
        <v>1.676408E-12</v>
      </c>
      <c r="BE1769" s="157">
        <v>1.9741070999999998E-9</v>
      </c>
      <c r="BF1769" s="157">
        <v>3.823028E-13</v>
      </c>
      <c r="BG1769" s="157">
        <v>2.1670640000000001E-12</v>
      </c>
      <c r="BH1769" s="157">
        <v>0</v>
      </c>
      <c r="BI1769" s="157">
        <v>0</v>
      </c>
      <c r="BJ1769" s="157">
        <v>3.0070273E-14</v>
      </c>
      <c r="BK1769" s="157">
        <v>2.6961343999999998E-16</v>
      </c>
      <c r="BL1769" s="157">
        <v>9.6692771000000001E-17</v>
      </c>
      <c r="BM1769" s="157">
        <v>7.3632940000000001E-13</v>
      </c>
      <c r="BN1769" s="157">
        <v>1.7467783999999999E-11</v>
      </c>
      <c r="BO1769" s="157">
        <v>0</v>
      </c>
      <c r="BP1769" s="157">
        <v>1.1824164E-7</v>
      </c>
      <c r="BQ1769" s="157">
        <v>2.9359423000000001E-3</v>
      </c>
      <c r="BR1769" s="157">
        <v>0</v>
      </c>
      <c r="BS1769" s="157">
        <v>0</v>
      </c>
      <c r="BT1769" s="157">
        <v>0</v>
      </c>
      <c r="BU1769"/>
      <c r="BV1769" s="155">
        <v>9.955905000000001E-7</v>
      </c>
      <c r="BW1769" s="155">
        <v>1.4940394E-8</v>
      </c>
      <c r="BX1769" s="155">
        <v>5.4333142E-7</v>
      </c>
      <c r="BY1769" s="155">
        <v>5.2733346000000003E-9</v>
      </c>
      <c r="BZ1769" s="155">
        <v>1.8795169999999998E-8</v>
      </c>
      <c r="CA1769" s="155">
        <v>0</v>
      </c>
      <c r="CB1769" s="155">
        <v>0</v>
      </c>
      <c r="CC1769" s="155">
        <v>0</v>
      </c>
      <c r="CD1769" s="155">
        <v>4.7593278000000001E-9</v>
      </c>
      <c r="CE1769" s="155">
        <v>3.6553346999999998E-8</v>
      </c>
      <c r="CF1769" s="155">
        <v>0</v>
      </c>
      <c r="CG1769" s="155">
        <v>0</v>
      </c>
      <c r="CH1769" s="155">
        <v>0</v>
      </c>
      <c r="CI1769" s="155">
        <v>1.2928251999999999E-8</v>
      </c>
      <c r="CJ1769" s="155">
        <v>3.5900925000000002E-7</v>
      </c>
      <c r="CK1769" s="155">
        <v>1.9842607000000001E-17</v>
      </c>
      <c r="CL1769" s="155">
        <v>0</v>
      </c>
      <c r="CM1769"/>
      <c r="CN1769" s="284">
        <v>0</v>
      </c>
      <c r="CO1769" s="284">
        <v>1.9486360000000001E-2</v>
      </c>
      <c r="CP1769" s="285">
        <v>0</v>
      </c>
      <c r="CQ1769" s="284">
        <v>1.0222E-5</v>
      </c>
      <c r="CR1769" s="284">
        <v>1.3573301000000001E-11</v>
      </c>
      <c r="CS1769" s="284">
        <v>1.6090451E-9</v>
      </c>
      <c r="CT1769" s="284">
        <v>8.0544565999999998E-7</v>
      </c>
      <c r="CU1769" s="284">
        <v>2.4595390000000002E-4</v>
      </c>
      <c r="CV1769" s="284">
        <v>0</v>
      </c>
      <c r="CW1769" s="284">
        <v>0</v>
      </c>
      <c r="CX1769"/>
      <c r="CY1769"/>
      <c r="CZ1769"/>
      <c r="DA1769"/>
      <c r="DB1769" s="212"/>
      <c r="DC1769" s="48"/>
      <c r="DD1769" s="48"/>
      <c r="DE1769" s="48"/>
      <c r="DF1769" s="48"/>
      <c r="DG1769" s="48"/>
      <c r="DH1769" s="48"/>
      <c r="DI1769" s="48"/>
      <c r="DJ1769" s="48"/>
      <c r="DK1769" s="48"/>
      <c r="DL1769" s="48"/>
    </row>
    <row r="1770" spans="1:116" ht="14.4">
      <c r="A1770" t="s">
        <v>1931</v>
      </c>
      <c r="B1770" s="188" t="s">
        <v>323</v>
      </c>
      <c r="C1770" s="151" t="str">
        <f t="shared" si="421"/>
        <v>C.050.01.102</v>
      </c>
      <c r="D1770" s="54" t="s">
        <v>99</v>
      </c>
      <c r="E1770" s="260" t="s">
        <v>49</v>
      </c>
      <c r="F1770" s="153" t="str">
        <f t="shared" si="422"/>
        <v>Train freight electric (tkm)</v>
      </c>
      <c r="G1770" s="154">
        <f t="shared" si="407"/>
        <v>9.0106626666666672E-3</v>
      </c>
      <c r="H1770"/>
      <c r="I1770"/>
      <c r="J1770" s="227">
        <f t="shared" si="398"/>
        <v>1.8167010345999999E-3</v>
      </c>
      <c r="K1770"/>
      <c r="L1770" s="280">
        <f t="shared" si="399"/>
        <v>5.7564475300000001E-5</v>
      </c>
      <c r="M1770" s="280">
        <f t="shared" si="400"/>
        <v>1.19253501E-4</v>
      </c>
      <c r="N1770" s="281">
        <f t="shared" si="401"/>
        <v>2.8828365829999998E-4</v>
      </c>
      <c r="O1770" s="287">
        <v>1.3515993999999999E-3</v>
      </c>
      <c r="P1770" s="286">
        <v>6.4971949999999997E-5</v>
      </c>
      <c r="Q1770" s="286">
        <v>5.4281550999999998E-5</v>
      </c>
      <c r="R1770" s="286">
        <v>4.9834331999999999E-5</v>
      </c>
      <c r="S1770" s="286">
        <v>7.7301432999999998E-6</v>
      </c>
      <c r="T1770" s="286">
        <v>0</v>
      </c>
      <c r="U1770" s="219">
        <v>0</v>
      </c>
      <c r="V1770" s="219">
        <v>0</v>
      </c>
      <c r="W1770" s="286">
        <v>5.8958683000000004E-6</v>
      </c>
      <c r="X1770" s="219">
        <v>0</v>
      </c>
      <c r="Y1770" s="219">
        <v>2.8238778999999998E-4</v>
      </c>
      <c r="Z1770" s="219">
        <v>0</v>
      </c>
      <c r="AA1770" s="219">
        <v>0</v>
      </c>
      <c r="AB1770" s="219">
        <v>0</v>
      </c>
      <c r="AC1770"/>
      <c r="AD1770" s="227">
        <f t="shared" si="393"/>
        <v>1.3515993999999999E-3</v>
      </c>
      <c r="AE1770" s="227">
        <f t="shared" si="394"/>
        <v>1.7681797629999998E-4</v>
      </c>
      <c r="AF1770" s="227">
        <f t="shared" si="395"/>
        <v>1.19253501E-4</v>
      </c>
      <c r="AG1770" s="227">
        <f t="shared" si="396"/>
        <v>1.19253501E-4</v>
      </c>
      <c r="AH1770" s="227">
        <f t="shared" si="397"/>
        <v>2.8828365829999998E-4</v>
      </c>
      <c r="AI1770"/>
      <c r="AJ1770">
        <v>0.17198263999999999</v>
      </c>
      <c r="AK1770" s="155">
        <v>0.10167198</v>
      </c>
      <c r="AL1770" s="155">
        <v>3.9123494000000002E-2</v>
      </c>
      <c r="AM1770" s="155">
        <v>0</v>
      </c>
      <c r="AN1770" s="155">
        <v>7.4930748999999996E-3</v>
      </c>
      <c r="AO1770" s="155">
        <v>1.5864757E-2</v>
      </c>
      <c r="AP1770" s="155">
        <v>7.8293358999999996E-3</v>
      </c>
      <c r="AQ1770"/>
      <c r="AR1770" s="156">
        <v>1.7162676E-4</v>
      </c>
      <c r="AS1770" s="156">
        <v>1.6120279000000001E-4</v>
      </c>
      <c r="AT1770" s="156">
        <v>7.2763389000000002E-6</v>
      </c>
      <c r="AU1770" s="156">
        <v>3.1476309E-6</v>
      </c>
      <c r="AV1770" s="282">
        <f t="shared" si="402"/>
        <v>9.6644361298000002E-9</v>
      </c>
      <c r="AW1770" s="282">
        <f t="shared" si="403"/>
        <v>2.690953775567E-11</v>
      </c>
      <c r="AX1770" s="283">
        <f t="shared" si="404"/>
        <v>4.4084466179999997E-4</v>
      </c>
      <c r="AY1770" s="157">
        <v>8.3618947000000002E-9</v>
      </c>
      <c r="AZ1770" s="157">
        <v>2.5229855E-11</v>
      </c>
      <c r="BA1770" s="157">
        <v>6.8931567000000002E-16</v>
      </c>
      <c r="BB1770" s="157">
        <v>0</v>
      </c>
      <c r="BC1770" s="157">
        <v>0</v>
      </c>
      <c r="BD1770" s="157">
        <v>1.3354298E-12</v>
      </c>
      <c r="BE1770" s="157">
        <v>1.3012060000000001E-9</v>
      </c>
      <c r="BF1770" s="157">
        <v>3.0454314E-13</v>
      </c>
      <c r="BG1770" s="157">
        <v>1.3744503E-12</v>
      </c>
      <c r="BH1770" s="157">
        <v>0</v>
      </c>
      <c r="BI1770" s="157">
        <v>0</v>
      </c>
      <c r="BJ1770" s="157">
        <v>0</v>
      </c>
      <c r="BK1770" s="157">
        <v>0</v>
      </c>
      <c r="BL1770" s="157">
        <v>0</v>
      </c>
      <c r="BM1770" s="157">
        <v>0</v>
      </c>
      <c r="BN1770" s="157">
        <v>0</v>
      </c>
      <c r="BO1770" s="157">
        <v>0</v>
      </c>
      <c r="BP1770" s="157">
        <v>6.3331179999999996E-7</v>
      </c>
      <c r="BQ1770" s="157">
        <v>4.4021134999999999E-4</v>
      </c>
      <c r="BR1770" s="157">
        <v>0</v>
      </c>
      <c r="BS1770" s="157">
        <v>0</v>
      </c>
      <c r="BT1770" s="157">
        <v>0</v>
      </c>
      <c r="BU1770"/>
      <c r="BV1770" s="155">
        <v>4.5645948000000002E-7</v>
      </c>
      <c r="BW1770" s="155">
        <v>9.4758753999999999E-9</v>
      </c>
      <c r="BX1770" s="155">
        <v>2.5124118000000001E-7</v>
      </c>
      <c r="BY1770" s="155">
        <v>2.3725486E-11</v>
      </c>
      <c r="BZ1770" s="155">
        <v>1.4724702E-8</v>
      </c>
      <c r="CA1770" s="155">
        <v>0</v>
      </c>
      <c r="CB1770" s="155">
        <v>0</v>
      </c>
      <c r="CC1770" s="155">
        <v>0</v>
      </c>
      <c r="CD1770" s="155">
        <v>0</v>
      </c>
      <c r="CE1770" s="155">
        <v>7.2374996000000006E-11</v>
      </c>
      <c r="CF1770" s="155">
        <v>0</v>
      </c>
      <c r="CG1770" s="155">
        <v>0</v>
      </c>
      <c r="CH1770" s="155">
        <v>0</v>
      </c>
      <c r="CI1770" s="155">
        <v>1.0141211999999999E-8</v>
      </c>
      <c r="CJ1770" s="155">
        <v>1.7078041E-7</v>
      </c>
      <c r="CK1770" s="155">
        <v>7.4766927000000007E-15</v>
      </c>
      <c r="CL1770" s="155">
        <v>0</v>
      </c>
      <c r="CM1770"/>
      <c r="CN1770" s="284">
        <v>0</v>
      </c>
      <c r="CO1770" s="284">
        <v>9.0106623999999993E-3</v>
      </c>
      <c r="CP1770" s="285">
        <v>0</v>
      </c>
      <c r="CQ1770" s="284">
        <v>6.4832558999999999E-6</v>
      </c>
      <c r="CR1770" s="284">
        <v>0</v>
      </c>
      <c r="CS1770" s="284">
        <v>0</v>
      </c>
      <c r="CT1770" s="284">
        <v>5.8897056000000003E-7</v>
      </c>
      <c r="CU1770" s="284">
        <v>0</v>
      </c>
      <c r="CV1770" s="284">
        <v>0</v>
      </c>
      <c r="CW1770" s="284">
        <v>0</v>
      </c>
      <c r="CX1770"/>
      <c r="CY1770"/>
      <c r="CZ1770"/>
      <c r="DA1770"/>
      <c r="DB1770" s="212"/>
      <c r="DC1770" s="48"/>
      <c r="DD1770" s="48"/>
      <c r="DE1770" s="48"/>
      <c r="DF1770" s="48"/>
      <c r="DG1770" s="48"/>
      <c r="DH1770" s="48"/>
      <c r="DI1770" s="48"/>
      <c r="DJ1770" s="48"/>
      <c r="DK1770" s="48"/>
      <c r="DL1770" s="48"/>
    </row>
    <row r="1771" spans="1:116" ht="14.4">
      <c r="A1771" t="s">
        <v>1515</v>
      </c>
      <c r="B1771" s="188" t="s">
        <v>323</v>
      </c>
      <c r="C1771" s="151" t="str">
        <f t="shared" si="421"/>
        <v>C.050.01.103</v>
      </c>
      <c r="D1771" s="54" t="s">
        <v>99</v>
      </c>
      <c r="E1771" s="260" t="s">
        <v>1513</v>
      </c>
      <c r="F1771" s="153" t="str">
        <f t="shared" si="422"/>
        <v>Passenger-kilometer per train</v>
      </c>
      <c r="G1771" s="154">
        <f t="shared" si="407"/>
        <v>4.0547980666666664E-2</v>
      </c>
      <c r="H1771"/>
      <c r="I1771"/>
      <c r="J1771" s="227">
        <f t="shared" si="398"/>
        <v>8.1751545019999993E-3</v>
      </c>
      <c r="K1771"/>
      <c r="L1771" s="280">
        <f t="shared" si="399"/>
        <v>2.59040145E-4</v>
      </c>
      <c r="M1771" s="280">
        <f t="shared" si="400"/>
        <v>5.3664074999999994E-4</v>
      </c>
      <c r="N1771" s="281">
        <f t="shared" si="401"/>
        <v>1.2972765070000001E-3</v>
      </c>
      <c r="O1771" s="280">
        <v>6.0821970999999997E-3</v>
      </c>
      <c r="P1771" s="286">
        <v>2.9237376999999997E-4</v>
      </c>
      <c r="Q1771" s="286">
        <v>2.4426698000000002E-4</v>
      </c>
      <c r="R1771" s="286">
        <v>2.2425449999999999E-4</v>
      </c>
      <c r="S1771" s="286">
        <v>3.4785644999999998E-5</v>
      </c>
      <c r="T1771" s="286">
        <v>0</v>
      </c>
      <c r="U1771" s="286">
        <v>0</v>
      </c>
      <c r="V1771" s="286">
        <v>0</v>
      </c>
      <c r="W1771" s="286">
        <v>2.6531407000000001E-5</v>
      </c>
      <c r="X1771" s="286">
        <v>0</v>
      </c>
      <c r="Y1771" s="286">
        <v>1.2707451E-3</v>
      </c>
      <c r="Z1771" s="286">
        <v>0</v>
      </c>
      <c r="AA1771" s="286">
        <v>0</v>
      </c>
      <c r="AB1771" s="286">
        <v>0</v>
      </c>
      <c r="AC1771"/>
      <c r="AD1771" s="227">
        <f t="shared" si="393"/>
        <v>6.0821970999999997E-3</v>
      </c>
      <c r="AE1771" s="227">
        <f t="shared" si="394"/>
        <v>7.9568089499999989E-4</v>
      </c>
      <c r="AF1771" s="227">
        <f t="shared" si="395"/>
        <v>5.3664074999999994E-4</v>
      </c>
      <c r="AG1771" s="227">
        <f t="shared" si="396"/>
        <v>5.3664074999999994E-4</v>
      </c>
      <c r="AH1771" s="227">
        <f t="shared" si="397"/>
        <v>1.2972765070000001E-3</v>
      </c>
      <c r="AI1771"/>
      <c r="AJ1771">
        <v>0.77392189</v>
      </c>
      <c r="AK1771" s="155">
        <v>0.45752390999999998</v>
      </c>
      <c r="AL1771" s="155">
        <v>0.17605572</v>
      </c>
      <c r="AM1771" s="155">
        <v>0</v>
      </c>
      <c r="AN1771" s="155">
        <v>3.3718837000000002E-2</v>
      </c>
      <c r="AO1771" s="155">
        <v>7.1391408000000003E-2</v>
      </c>
      <c r="AP1771" s="155">
        <v>3.5232012E-2</v>
      </c>
      <c r="AQ1771"/>
      <c r="AR1771" s="156">
        <v>7.7232044000000004E-4</v>
      </c>
      <c r="AS1771" s="156">
        <v>7.2541257000000004E-4</v>
      </c>
      <c r="AT1771" s="156">
        <v>3.2743524999999998E-5</v>
      </c>
      <c r="AU1771" s="156">
        <v>1.4164338999999999E-5</v>
      </c>
      <c r="AV1771" s="282">
        <f t="shared" si="402"/>
        <v>4.34899622342E-8</v>
      </c>
      <c r="AW1771" s="282">
        <f t="shared" si="403"/>
        <v>1.210929222205E-10</v>
      </c>
      <c r="AX1771" s="283">
        <f t="shared" si="404"/>
        <v>1.9838010030999997E-3</v>
      </c>
      <c r="AY1771" s="157">
        <v>3.7628526E-8</v>
      </c>
      <c r="AZ1771" s="157">
        <v>1.1353435E-10</v>
      </c>
      <c r="BA1771" s="157">
        <v>3.1019205E-15</v>
      </c>
      <c r="BB1771" s="157">
        <v>0</v>
      </c>
      <c r="BC1771" s="157">
        <v>0</v>
      </c>
      <c r="BD1771" s="157">
        <v>6.0094342000000002E-12</v>
      </c>
      <c r="BE1771" s="157">
        <v>5.8554267999999997E-9</v>
      </c>
      <c r="BF1771" s="157">
        <v>1.3704440999999999E-12</v>
      </c>
      <c r="BG1771" s="157">
        <v>6.1850261999999998E-12</v>
      </c>
      <c r="BH1771" s="157">
        <v>0</v>
      </c>
      <c r="BI1771" s="157">
        <v>0</v>
      </c>
      <c r="BJ1771" s="157">
        <v>0</v>
      </c>
      <c r="BK1771" s="157">
        <v>0</v>
      </c>
      <c r="BL1771" s="157">
        <v>0</v>
      </c>
      <c r="BM1771" s="157">
        <v>0</v>
      </c>
      <c r="BN1771" s="157">
        <v>0</v>
      </c>
      <c r="BO1771" s="157">
        <v>0</v>
      </c>
      <c r="BP1771" s="157">
        <v>2.8499030999999998E-6</v>
      </c>
      <c r="BQ1771" s="157">
        <v>1.9809510999999999E-3</v>
      </c>
      <c r="BR1771" s="157">
        <v>0</v>
      </c>
      <c r="BS1771" s="157">
        <v>0</v>
      </c>
      <c r="BT1771" s="157">
        <v>0</v>
      </c>
      <c r="BU1771"/>
      <c r="BV1771" s="155">
        <v>2.0540677000000001E-6</v>
      </c>
      <c r="BW1771" s="155">
        <v>4.2641439000000002E-8</v>
      </c>
      <c r="BX1771" s="155">
        <v>1.1305853000000001E-6</v>
      </c>
      <c r="BY1771" s="155">
        <v>1.0676468999999999E-10</v>
      </c>
      <c r="BZ1771" s="155">
        <v>6.6261159999999998E-8</v>
      </c>
      <c r="CA1771" s="155">
        <v>0</v>
      </c>
      <c r="CB1771" s="155">
        <v>0</v>
      </c>
      <c r="CC1771" s="155">
        <v>0</v>
      </c>
      <c r="CD1771" s="155">
        <v>0</v>
      </c>
      <c r="CE1771" s="155">
        <v>3.2568747999999998E-10</v>
      </c>
      <c r="CF1771" s="155">
        <v>0</v>
      </c>
      <c r="CG1771" s="155">
        <v>0</v>
      </c>
      <c r="CH1771" s="155">
        <v>0</v>
      </c>
      <c r="CI1771" s="155">
        <v>4.5635455000000001E-8</v>
      </c>
      <c r="CJ1771" s="155">
        <v>7.6851184E-7</v>
      </c>
      <c r="CK1771" s="155">
        <v>3.3645117000000002E-14</v>
      </c>
      <c r="CL1771" s="155">
        <v>0</v>
      </c>
      <c r="CM1771"/>
      <c r="CN1771" s="284">
        <v>0</v>
      </c>
      <c r="CO1771" s="284">
        <v>4.0547980999999997E-2</v>
      </c>
      <c r="CP1771" s="285">
        <v>0</v>
      </c>
      <c r="CQ1771" s="284">
        <v>2.9174651999999999E-5</v>
      </c>
      <c r="CR1771" s="284">
        <v>0</v>
      </c>
      <c r="CS1771" s="284">
        <v>0</v>
      </c>
      <c r="CT1771" s="284">
        <v>2.6503674999999999E-6</v>
      </c>
      <c r="CU1771" s="284">
        <v>0</v>
      </c>
      <c r="CV1771" s="284">
        <v>0</v>
      </c>
      <c r="CW1771" s="284">
        <v>0</v>
      </c>
      <c r="CX1771"/>
      <c r="CY1771"/>
      <c r="CZ1771"/>
      <c r="DA1771"/>
      <c r="DB1771" s="212"/>
      <c r="DC1771" s="48"/>
      <c r="DD1771" s="48"/>
      <c r="DE1771" s="48"/>
      <c r="DF1771" s="48"/>
      <c r="DG1771" s="48"/>
      <c r="DH1771" s="48"/>
      <c r="DI1771" s="48"/>
      <c r="DJ1771" s="48"/>
      <c r="DK1771" s="48"/>
      <c r="DL1771" s="48"/>
    </row>
    <row r="1772" spans="1:116" ht="14.4">
      <c r="B1772" s="188"/>
      <c r="C1772" s="151"/>
      <c r="D1772" s="51" t="s">
        <v>3082</v>
      </c>
      <c r="E1772" s="260"/>
      <c r="F1772"/>
      <c r="G1772"/>
      <c r="H1772"/>
      <c r="I1772"/>
      <c r="J1772"/>
      <c r="K1772"/>
      <c r="L1772"/>
      <c r="M1772"/>
      <c r="N1772" s="174"/>
      <c r="O1772"/>
      <c r="P1772" s="53"/>
      <c r="Q1772" s="53"/>
      <c r="R1772" s="53"/>
      <c r="S1772" s="53"/>
      <c r="T1772" s="53"/>
      <c r="U1772" s="53"/>
      <c r="V1772" s="53"/>
      <c r="W1772" s="53"/>
      <c r="Z1772" s="53"/>
      <c r="AA1772" s="53"/>
      <c r="AB1772" s="53"/>
      <c r="AC1772"/>
      <c r="AD1772"/>
      <c r="AE1772"/>
      <c r="AF1772"/>
      <c r="AG1772"/>
      <c r="AH1772"/>
      <c r="AI1772"/>
      <c r="AJ1772"/>
      <c r="AK1772"/>
      <c r="AL1772"/>
      <c r="AM1772"/>
      <c r="AN1772"/>
      <c r="AO1772"/>
      <c r="AP1772"/>
      <c r="AQ1772"/>
      <c r="AR1772"/>
      <c r="AS1772"/>
      <c r="AT1772"/>
      <c r="AU1772"/>
      <c r="AX1772" s="19"/>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s="117"/>
      <c r="CQ1772"/>
      <c r="CR1772"/>
      <c r="CS1772"/>
      <c r="CT1772"/>
      <c r="CU1772"/>
      <c r="CV1772"/>
      <c r="CW1772"/>
      <c r="CX1772"/>
      <c r="CY1772"/>
      <c r="CZ1772"/>
      <c r="DA1772"/>
      <c r="DB1772" s="212"/>
      <c r="DC1772" s="48"/>
      <c r="DD1772" s="48"/>
      <c r="DE1772" s="48"/>
      <c r="DF1772" s="48"/>
      <c r="DG1772" s="48"/>
      <c r="DH1772" s="48"/>
      <c r="DI1772" s="48"/>
      <c r="DJ1772" s="48"/>
      <c r="DK1772" s="48"/>
      <c r="DL1772" s="48"/>
    </row>
    <row r="1773" spans="1:116" ht="14.4">
      <c r="A1773" t="s">
        <v>3083</v>
      </c>
      <c r="B1773" s="188" t="s">
        <v>323</v>
      </c>
      <c r="C1773" s="151" t="str">
        <f t="shared" si="421"/>
        <v>C.060.01.103</v>
      </c>
      <c r="D1773" s="54" t="s">
        <v>3082</v>
      </c>
      <c r="E1773" s="260" t="s">
        <v>49</v>
      </c>
      <c r="F1773" s="153" t="str">
        <f t="shared" si="422"/>
        <v>Tractor (240 pk) - B7 diesel</v>
      </c>
      <c r="G1773" s="154">
        <f t="shared" si="407"/>
        <v>0.220942</v>
      </c>
      <c r="H1773"/>
      <c r="I1773"/>
      <c r="J1773" s="227">
        <f t="shared" si="398"/>
        <v>5.6514917249999998E-2</v>
      </c>
      <c r="K1773"/>
      <c r="L1773" s="280">
        <f t="shared" si="399"/>
        <v>1.4082338600000001E-3</v>
      </c>
      <c r="M1773" s="280">
        <f t="shared" si="400"/>
        <v>2.95900983E-3</v>
      </c>
      <c r="N1773" s="281">
        <f t="shared" si="401"/>
        <v>1.9006373560000001E-2</v>
      </c>
      <c r="O1773" s="280">
        <v>3.3141299999999999E-2</v>
      </c>
      <c r="P1773" s="286">
        <v>1.1614919E-3</v>
      </c>
      <c r="Q1773" s="286">
        <v>1.1815981999999999E-3</v>
      </c>
      <c r="R1773" s="286">
        <v>7.0930799999999997E-4</v>
      </c>
      <c r="S1773" s="286">
        <v>8.2188960000000006E-5</v>
      </c>
      <c r="T1773" s="286">
        <v>1.82561E-5</v>
      </c>
      <c r="U1773" s="219">
        <v>5.9848080000000003E-4</v>
      </c>
      <c r="V1773" s="219">
        <v>5.0654246000000002E-4</v>
      </c>
      <c r="W1773" s="286">
        <v>1.5979559999999999E-5</v>
      </c>
      <c r="X1773" s="219">
        <v>0</v>
      </c>
      <c r="Y1773" s="219">
        <v>1.8990394000000001E-2</v>
      </c>
      <c r="Z1773" s="286">
        <v>1.0937727E-4</v>
      </c>
      <c r="AA1773" s="286">
        <v>0</v>
      </c>
      <c r="AB1773" s="286">
        <v>0</v>
      </c>
      <c r="AC1773"/>
      <c r="AD1773" s="227">
        <f t="shared" si="393"/>
        <v>3.3141299999999999E-2</v>
      </c>
      <c r="AE1773" s="227">
        <f t="shared" si="394"/>
        <v>4.25786642E-3</v>
      </c>
      <c r="AF1773" s="227">
        <f t="shared" si="395"/>
        <v>2.8496325599999999E-3</v>
      </c>
      <c r="AG1773" s="227">
        <f t="shared" si="396"/>
        <v>2.95900983E-3</v>
      </c>
      <c r="AH1773" s="227">
        <f t="shared" si="397"/>
        <v>1.9006373560000001E-2</v>
      </c>
      <c r="AI1773"/>
      <c r="AJ1773">
        <v>3.43438</v>
      </c>
      <c r="AK1773" s="155">
        <v>3.3288565000000001</v>
      </c>
      <c r="AL1773" s="155">
        <v>9.9868773000000004E-3</v>
      </c>
      <c r="AM1773" s="155">
        <v>0</v>
      </c>
      <c r="AN1773" s="155">
        <v>0</v>
      </c>
      <c r="AO1773" s="155">
        <v>9.2855505000000005E-2</v>
      </c>
      <c r="AP1773" s="155">
        <v>2.6811564999999998E-3</v>
      </c>
      <c r="AQ1773"/>
      <c r="AR1773" s="156">
        <v>4.2099618000000002E-3</v>
      </c>
      <c r="AS1773" s="156">
        <v>3.7970782999999998E-3</v>
      </c>
      <c r="AT1773" s="156">
        <v>1.7519353E-4</v>
      </c>
      <c r="AU1773" s="156">
        <v>2.3768992999999999E-4</v>
      </c>
      <c r="AV1773" s="282">
        <f t="shared" si="402"/>
        <v>2.2764258911619999E-7</v>
      </c>
      <c r="AW1773" s="282">
        <f t="shared" si="403"/>
        <v>6.479050608191001E-10</v>
      </c>
      <c r="AX1773" s="283">
        <f t="shared" si="404"/>
        <v>3.3289905657999996E-2</v>
      </c>
      <c r="AY1773" s="157">
        <v>2.0503418E-7</v>
      </c>
      <c r="AZ1773" s="157">
        <v>6.1863760000000001E-10</v>
      </c>
      <c r="BA1773" s="157">
        <v>1.6902063E-14</v>
      </c>
      <c r="BB1773" s="157">
        <v>0</v>
      </c>
      <c r="BC1773" s="157">
        <v>0</v>
      </c>
      <c r="BD1773" s="157">
        <v>1.9007600000000002E-11</v>
      </c>
      <c r="BE1773" s="157">
        <v>2.2382997999999999E-8</v>
      </c>
      <c r="BF1773" s="157">
        <v>4.3346599999999996E-12</v>
      </c>
      <c r="BG1773" s="157">
        <v>2.4570799999999999E-11</v>
      </c>
      <c r="BH1773" s="157">
        <v>0</v>
      </c>
      <c r="BI1773" s="157">
        <v>0</v>
      </c>
      <c r="BJ1773" s="157">
        <v>3.4094547E-13</v>
      </c>
      <c r="BK1773" s="157">
        <v>3.0569553999999999E-15</v>
      </c>
      <c r="BL1773" s="157">
        <v>1.0963307000000001E-15</v>
      </c>
      <c r="BM1773" s="157">
        <v>8.3487161999999994E-12</v>
      </c>
      <c r="BN1773" s="157">
        <v>1.9805480000000001E-10</v>
      </c>
      <c r="BO1773" s="157">
        <v>0</v>
      </c>
      <c r="BP1773" s="157">
        <v>1.340658E-6</v>
      </c>
      <c r="BQ1773" s="157">
        <v>3.3288564999999999E-2</v>
      </c>
      <c r="BR1773" s="157">
        <v>0</v>
      </c>
      <c r="BS1773" s="157">
        <v>0</v>
      </c>
      <c r="BT1773" s="157">
        <v>0</v>
      </c>
      <c r="BU1773"/>
      <c r="BV1773" s="155">
        <v>1.1288294E-5</v>
      </c>
      <c r="BW1773" s="155">
        <v>1.6939852E-7</v>
      </c>
      <c r="BX1773" s="155">
        <v>6.1604492000000001E-6</v>
      </c>
      <c r="BY1773" s="155">
        <v>5.9790597000000003E-8</v>
      </c>
      <c r="BZ1773" s="155">
        <v>2.1310509000000001E-7</v>
      </c>
      <c r="CA1773" s="155">
        <v>0</v>
      </c>
      <c r="CB1773" s="155">
        <v>0</v>
      </c>
      <c r="CC1773" s="155">
        <v>0</v>
      </c>
      <c r="CD1773" s="155">
        <v>5.3962638000000002E-8</v>
      </c>
      <c r="CE1773" s="155">
        <v>4.1445245E-7</v>
      </c>
      <c r="CF1773" s="155">
        <v>0</v>
      </c>
      <c r="CG1773" s="155">
        <v>0</v>
      </c>
      <c r="CH1773" s="155">
        <v>0</v>
      </c>
      <c r="CI1773" s="155">
        <v>1.4658427000000001E-7</v>
      </c>
      <c r="CJ1773" s="155">
        <v>4.0705509999999997E-6</v>
      </c>
      <c r="CK1773" s="155">
        <v>2.2498122999999999E-16</v>
      </c>
      <c r="CL1773" s="155">
        <v>0</v>
      </c>
      <c r="CM1773"/>
      <c r="CN1773" s="284">
        <v>0</v>
      </c>
      <c r="CO1773" s="284">
        <v>0.220942</v>
      </c>
      <c r="CP1773" s="285">
        <v>0</v>
      </c>
      <c r="CQ1773" s="284">
        <v>1.159E-4</v>
      </c>
      <c r="CR1773" s="284">
        <v>1.5389802E-10</v>
      </c>
      <c r="CS1773" s="284">
        <v>1.824382E-8</v>
      </c>
      <c r="CT1773" s="284">
        <v>9.1323764999999999E-6</v>
      </c>
      <c r="CU1773" s="284">
        <v>2.7886967E-3</v>
      </c>
      <c r="CV1773" s="284">
        <v>0</v>
      </c>
      <c r="CW1773" s="284">
        <v>0</v>
      </c>
      <c r="CX1773"/>
      <c r="CY1773"/>
      <c r="CZ1773"/>
      <c r="DA1773"/>
      <c r="DB1773" s="212"/>
      <c r="DC1773" s="48"/>
      <c r="DD1773" s="48"/>
      <c r="DE1773" s="48"/>
      <c r="DF1773" s="48"/>
      <c r="DG1773" s="48"/>
      <c r="DH1773" s="48"/>
      <c r="DI1773" s="48"/>
      <c r="DJ1773" s="48"/>
      <c r="DK1773" s="48"/>
      <c r="DL1773" s="48"/>
    </row>
    <row r="1774" spans="1:116" ht="14.4">
      <c r="A1774" t="s">
        <v>1932</v>
      </c>
      <c r="B1774" s="188" t="s">
        <v>323</v>
      </c>
      <c r="C1774" s="151" t="str">
        <f t="shared" si="421"/>
        <v>C.060.01.104</v>
      </c>
      <c r="D1774" s="54" t="s">
        <v>3082</v>
      </c>
      <c r="E1774" s="260" t="s">
        <v>1516</v>
      </c>
      <c r="F1774" s="153" t="str">
        <f t="shared" si="422"/>
        <v>Truck +trailer  Euro 6 - B7 diesel (output per meter)</v>
      </c>
      <c r="G1774" s="154">
        <f t="shared" si="407"/>
        <v>1.0320321333333335E-3</v>
      </c>
      <c r="H1774"/>
      <c r="I1774"/>
      <c r="J1774" s="227">
        <f t="shared" si="398"/>
        <v>3.0506262013497325E-4</v>
      </c>
      <c r="K1774"/>
      <c r="L1774" s="280">
        <f t="shared" si="399"/>
        <v>3.2652436708000002E-5</v>
      </c>
      <c r="M1774" s="280">
        <f t="shared" si="400"/>
        <v>4.2701958909999998E-5</v>
      </c>
      <c r="N1774" s="281">
        <f t="shared" si="401"/>
        <v>7.490340451697326E-5</v>
      </c>
      <c r="O1774" s="280">
        <v>1.5480482000000001E-4</v>
      </c>
      <c r="P1774" s="286">
        <v>8.4255421000000007E-6</v>
      </c>
      <c r="Q1774" s="286">
        <v>1.5920383000000001E-5</v>
      </c>
      <c r="R1774" s="286">
        <v>1.3547818E-5</v>
      </c>
      <c r="S1774" s="286">
        <v>1.6702136999999998E-5</v>
      </c>
      <c r="T1774" s="286">
        <v>8.2850708000000005E-8</v>
      </c>
      <c r="U1774" s="286">
        <v>2.319631E-6</v>
      </c>
      <c r="V1774" s="286">
        <v>2.1005872E-6</v>
      </c>
      <c r="W1774" s="286">
        <v>1.3398764E-6</v>
      </c>
      <c r="X1774" s="286">
        <v>1.5835339000000001E-5</v>
      </c>
      <c r="Y1774" s="286">
        <v>7.3518354000000005E-5</v>
      </c>
      <c r="Z1774" s="286">
        <v>4.2010760999999998E-7</v>
      </c>
      <c r="AA1774" s="286">
        <v>4.5173846999999999E-8</v>
      </c>
      <c r="AB1774" s="286">
        <v>2.6997325000000002E-13</v>
      </c>
      <c r="AC1774"/>
      <c r="AD1774" s="227">
        <f t="shared" ref="AD1774:AD1887" si="423">O1774</f>
        <v>1.5480482000000001E-4</v>
      </c>
      <c r="AE1774" s="227">
        <f t="shared" ref="AE1774:AE1887" si="424">P1774+Q1774+R1774+S1774+T1774+U1774+V1774</f>
        <v>5.9098949008000001E-5</v>
      </c>
      <c r="AF1774" s="227">
        <f t="shared" ref="AF1774:AF1887" si="425">P1774+Q1774+V1774+AA1774</f>
        <v>2.6491686147000001E-5</v>
      </c>
      <c r="AG1774" s="227">
        <f t="shared" ref="AG1774:AG1887" si="426">Z1774+P1774+Q1774+V1774+X1774</f>
        <v>4.2701958909999998E-5</v>
      </c>
      <c r="AH1774" s="227">
        <f t="shared" ref="AH1774:AH1887" si="427">W1774+Y1774+AB1774</f>
        <v>7.4858230669973256E-5</v>
      </c>
      <c r="AI1774"/>
      <c r="AJ1774">
        <v>1.7628307999999999E-2</v>
      </c>
      <c r="AK1774" s="155">
        <v>1.6420601E-2</v>
      </c>
      <c r="AL1774" s="155">
        <v>1.1115536E-4</v>
      </c>
      <c r="AM1774" s="155">
        <v>0</v>
      </c>
      <c r="AN1774" s="155">
        <v>6.9761826000000005E-4</v>
      </c>
      <c r="AO1774" s="155">
        <v>3.7138322000000002E-4</v>
      </c>
      <c r="AP1774" s="155">
        <v>2.7549285999999999E-5</v>
      </c>
      <c r="AQ1774"/>
      <c r="AR1774" s="156">
        <v>2.2245163000000001E-5</v>
      </c>
      <c r="AS1774" s="156">
        <v>2.0169418999999999E-5</v>
      </c>
      <c r="AT1774" s="156">
        <v>9.1101067E-7</v>
      </c>
      <c r="AU1774" s="156">
        <v>1.1647334000000001E-6</v>
      </c>
      <c r="AV1774" s="282">
        <f t="shared" si="402"/>
        <v>1.2091977535449998E-9</v>
      </c>
      <c r="AW1774" s="282">
        <f t="shared" si="403"/>
        <v>3.3691223116280202E-12</v>
      </c>
      <c r="AX1774" s="283">
        <f t="shared" si="404"/>
        <v>1.6312792933E-4</v>
      </c>
      <c r="AY1774" s="157">
        <v>9.5795300999999995E-10</v>
      </c>
      <c r="AZ1774" s="157">
        <v>2.8903667E-12</v>
      </c>
      <c r="BA1774" s="157">
        <v>7.8968918999999994E-17</v>
      </c>
      <c r="BB1774" s="157">
        <v>3.8144563000000001E-14</v>
      </c>
      <c r="BC1774" s="157">
        <v>0</v>
      </c>
      <c r="BD1774" s="157">
        <v>1.3496466000000001E-12</v>
      </c>
      <c r="BE1774" s="157">
        <v>2.4894200999999998E-10</v>
      </c>
      <c r="BF1774" s="157">
        <v>2.0395744E-13</v>
      </c>
      <c r="BG1774" s="157">
        <v>2.7286781999999999E-13</v>
      </c>
      <c r="BH1774" s="157">
        <v>5.0357246999999997E-16</v>
      </c>
      <c r="BI1774" s="157">
        <v>6.4710806999999997E-18</v>
      </c>
      <c r="BJ1774" s="157">
        <v>1.3224682000000001E-15</v>
      </c>
      <c r="BK1774" s="157">
        <v>1.4171618E-17</v>
      </c>
      <c r="BL1774" s="157">
        <v>4.6989756000000002E-18</v>
      </c>
      <c r="BM1774" s="157">
        <v>4.4995172000000002E-14</v>
      </c>
      <c r="BN1774" s="157">
        <v>8.6994721000000003E-13</v>
      </c>
      <c r="BO1774" s="157">
        <v>3.6472038000000002E-22</v>
      </c>
      <c r="BP1774" s="157">
        <v>1.1123933E-7</v>
      </c>
      <c r="BQ1774" s="157">
        <v>1.6301668999999999E-4</v>
      </c>
      <c r="BR1774" s="157">
        <v>0</v>
      </c>
      <c r="BS1774" s="157">
        <v>0</v>
      </c>
      <c r="BT1774" s="157">
        <v>0</v>
      </c>
      <c r="BU1774"/>
      <c r="BV1774" s="155">
        <v>5.9948516999999998E-8</v>
      </c>
      <c r="BW1774" s="155">
        <v>2.2773775999999999E-9</v>
      </c>
      <c r="BX1774" s="155">
        <v>2.8775795E-8</v>
      </c>
      <c r="BY1774" s="155">
        <v>2.4906401999999999E-10</v>
      </c>
      <c r="BZ1774" s="155">
        <v>1.8571706999999999E-9</v>
      </c>
      <c r="CA1774" s="155">
        <v>7.8502132000000003E-10</v>
      </c>
      <c r="CB1774" s="155">
        <v>1.2529918999999999E-11</v>
      </c>
      <c r="CC1774" s="155">
        <v>1.1823011999999999E-9</v>
      </c>
      <c r="CD1774" s="155">
        <v>2.2542800999999999E-10</v>
      </c>
      <c r="CE1774" s="155">
        <v>1.6146054000000001E-9</v>
      </c>
      <c r="CF1774" s="155">
        <v>0</v>
      </c>
      <c r="CG1774" s="155">
        <v>8.0653259999999996E-19</v>
      </c>
      <c r="CH1774" s="155">
        <v>6.6038574999999996E-15</v>
      </c>
      <c r="CI1774" s="155">
        <v>2.6667050999999999E-9</v>
      </c>
      <c r="CJ1774" s="155">
        <v>2.0153911000000001E-8</v>
      </c>
      <c r="CK1774" s="155">
        <v>1.4860099999999999E-10</v>
      </c>
      <c r="CL1774" s="155">
        <v>0</v>
      </c>
      <c r="CM1774"/>
      <c r="CN1774" s="284">
        <v>5.5895951E-15</v>
      </c>
      <c r="CO1774" s="284">
        <v>1.0321346999999999E-3</v>
      </c>
      <c r="CP1774" s="285">
        <v>3.2530122999999998E-5</v>
      </c>
      <c r="CQ1774" s="284">
        <v>1.736805E-6</v>
      </c>
      <c r="CR1774" s="284">
        <v>5.9887488999999997E-13</v>
      </c>
      <c r="CS1774" s="284">
        <v>7.0753237999999996E-11</v>
      </c>
      <c r="CT1774" s="284">
        <v>7.4713460999999993E-8</v>
      </c>
      <c r="CU1774" s="284">
        <v>1.2174091E-5</v>
      </c>
      <c r="CV1774" s="284">
        <v>3.3699932999999999E-10</v>
      </c>
      <c r="CW1774" s="284">
        <v>2.7615231000000001E-7</v>
      </c>
      <c r="CX1774"/>
      <c r="CY1774"/>
      <c r="CZ1774"/>
      <c r="DA1774"/>
      <c r="DB1774" s="212"/>
      <c r="DC1774" s="48"/>
      <c r="DD1774" s="48"/>
      <c r="DE1774" s="48"/>
      <c r="DF1774" s="48"/>
      <c r="DG1774" s="48"/>
      <c r="DH1774" s="48"/>
      <c r="DI1774" s="48"/>
      <c r="DJ1774" s="48"/>
      <c r="DK1774" s="48"/>
      <c r="DL1774" s="48"/>
    </row>
    <row r="1775" spans="1:116" ht="14.4">
      <c r="A1775" t="s">
        <v>3084</v>
      </c>
      <c r="B1775" s="188" t="s">
        <v>323</v>
      </c>
      <c r="C1775" s="151" t="str">
        <f t="shared" si="421"/>
        <v>C.060.01.105</v>
      </c>
      <c r="D1775" s="54" t="s">
        <v>3082</v>
      </c>
      <c r="E1775" s="260" t="s">
        <v>49</v>
      </c>
      <c r="F1775" s="153" t="str">
        <f t="shared" si="422"/>
        <v>Truck+container 28 tonne net B7(min weight/volume ratio 0.41 t/m3) (tkm)</v>
      </c>
      <c r="G1775" s="154">
        <f t="shared" si="407"/>
        <v>7.3716580000000004E-2</v>
      </c>
      <c r="H1775"/>
      <c r="I1775"/>
      <c r="J1775" s="227">
        <f t="shared" si="398"/>
        <v>2.1790186964383805E-2</v>
      </c>
      <c r="K1775"/>
      <c r="L1775" s="280">
        <f t="shared" si="399"/>
        <v>2.3323169076999999E-3</v>
      </c>
      <c r="M1775" s="280">
        <f t="shared" si="400"/>
        <v>3.0501398759999994E-3</v>
      </c>
      <c r="N1775" s="281">
        <f t="shared" si="401"/>
        <v>5.3502431806838032E-3</v>
      </c>
      <c r="O1775" s="287">
        <v>1.1057487E-2</v>
      </c>
      <c r="P1775" s="286">
        <v>6.0182444000000002E-4</v>
      </c>
      <c r="Q1775" s="286">
        <v>1.1371701999999999E-3</v>
      </c>
      <c r="R1775" s="286">
        <v>9.6770126999999996E-4</v>
      </c>
      <c r="S1775" s="219">
        <v>1.1930097999999999E-3</v>
      </c>
      <c r="T1775" s="286">
        <v>5.9179077000000001E-6</v>
      </c>
      <c r="U1775" s="286">
        <v>1.6568793E-4</v>
      </c>
      <c r="V1775" s="286">
        <v>1.5004195000000001E-4</v>
      </c>
      <c r="W1775" s="286">
        <v>9.5705458000000006E-5</v>
      </c>
      <c r="X1775" s="219">
        <v>1.1310955999999999E-3</v>
      </c>
      <c r="Y1775" s="219">
        <v>5.2513109999999998E-3</v>
      </c>
      <c r="Z1775" s="286">
        <v>3.0007685999999999E-5</v>
      </c>
      <c r="AA1775" s="286">
        <v>3.2267034E-6</v>
      </c>
      <c r="AB1775" s="286">
        <v>1.9283803999999999E-11</v>
      </c>
      <c r="AC1775"/>
      <c r="AD1775" s="227">
        <f t="shared" si="423"/>
        <v>1.1057487E-2</v>
      </c>
      <c r="AE1775" s="227">
        <f t="shared" si="424"/>
        <v>4.221353497699999E-3</v>
      </c>
      <c r="AF1775" s="227">
        <f t="shared" si="425"/>
        <v>1.8922632933999998E-3</v>
      </c>
      <c r="AG1775" s="227">
        <f t="shared" si="426"/>
        <v>3.0501398759999999E-3</v>
      </c>
      <c r="AH1775" s="227">
        <f t="shared" si="427"/>
        <v>5.3470164772838032E-3</v>
      </c>
      <c r="AI1775"/>
      <c r="AJ1775">
        <v>1.2591648</v>
      </c>
      <c r="AK1775" s="155">
        <v>1.1729000999999999</v>
      </c>
      <c r="AL1775" s="155">
        <v>7.9396685000000002E-3</v>
      </c>
      <c r="AM1775" s="155">
        <v>0</v>
      </c>
      <c r="AN1775" s="155">
        <v>4.9829876000000002E-2</v>
      </c>
      <c r="AO1775" s="155">
        <v>2.6527373E-2</v>
      </c>
      <c r="AP1775" s="155">
        <v>1.9678060999999999E-3</v>
      </c>
      <c r="AQ1775"/>
      <c r="AR1775" s="156">
        <v>1.5889401999999999E-3</v>
      </c>
      <c r="AS1775" s="156">
        <v>1.4406728000000001E-3</v>
      </c>
      <c r="AT1775" s="156">
        <v>6.5072190999999999E-5</v>
      </c>
      <c r="AU1775" s="156">
        <v>8.3195242000000001E-5</v>
      </c>
      <c r="AV1775" s="282">
        <f t="shared" si="402"/>
        <v>8.6371267970500019E-8</v>
      </c>
      <c r="AW1775" s="282">
        <f t="shared" si="403"/>
        <v>2.4065159925772145E-10</v>
      </c>
      <c r="AX1775" s="283">
        <f t="shared" si="404"/>
        <v>1.16519946665E-2</v>
      </c>
      <c r="AY1775" s="157">
        <v>6.8425215000000005E-8</v>
      </c>
      <c r="AZ1775" s="157">
        <v>2.0645477E-10</v>
      </c>
      <c r="BA1775" s="157">
        <v>5.6406370999999998E-15</v>
      </c>
      <c r="BB1775" s="157">
        <v>2.7246116999999998E-12</v>
      </c>
      <c r="BC1775" s="157">
        <v>0</v>
      </c>
      <c r="BD1775" s="157">
        <v>9.6403331000000002E-11</v>
      </c>
      <c r="BE1775" s="157">
        <v>1.7781571999999999E-8</v>
      </c>
      <c r="BF1775" s="157">
        <v>1.4568388000000001E-11</v>
      </c>
      <c r="BG1775" s="157">
        <v>1.9490559000000002E-11</v>
      </c>
      <c r="BH1775" s="157">
        <v>3.5969461999999999E-14</v>
      </c>
      <c r="BI1775" s="157">
        <v>4.6222005000000004E-16</v>
      </c>
      <c r="BJ1775" s="157">
        <v>9.4462013000000006E-14</v>
      </c>
      <c r="BK1775" s="157">
        <v>1.0122584000000001E-15</v>
      </c>
      <c r="BL1775" s="157">
        <v>3.3564112000000001E-16</v>
      </c>
      <c r="BM1775" s="157">
        <v>3.2139408E-12</v>
      </c>
      <c r="BN1775" s="157">
        <v>6.2139087000000001E-11</v>
      </c>
      <c r="BO1775" s="157">
        <v>2.6051455999999999E-20</v>
      </c>
      <c r="BP1775" s="157">
        <v>7.9456664999999992E-6</v>
      </c>
      <c r="BQ1775" s="157">
        <v>1.1644049E-2</v>
      </c>
      <c r="BR1775" s="157">
        <v>0</v>
      </c>
      <c r="BS1775" s="157">
        <v>0</v>
      </c>
      <c r="BT1775" s="157">
        <v>0</v>
      </c>
      <c r="BU1775"/>
      <c r="BV1775" s="155">
        <v>4.2820369000000003E-6</v>
      </c>
      <c r="BW1775" s="155">
        <v>1.6266983000000001E-7</v>
      </c>
      <c r="BX1775" s="155">
        <v>2.0554138999999999E-6</v>
      </c>
      <c r="BY1775" s="155">
        <v>1.7790287000000001E-8</v>
      </c>
      <c r="BZ1775" s="155">
        <v>1.3265504999999999E-7</v>
      </c>
      <c r="CA1775" s="155">
        <v>5.6072952E-8</v>
      </c>
      <c r="CB1775" s="155">
        <v>8.9499418000000004E-10</v>
      </c>
      <c r="CC1775" s="155">
        <v>8.4450085999999999E-8</v>
      </c>
      <c r="CD1775" s="155">
        <v>1.6102001000000001E-8</v>
      </c>
      <c r="CE1775" s="155">
        <v>1.1532896E-7</v>
      </c>
      <c r="CF1775" s="155">
        <v>0</v>
      </c>
      <c r="CG1775" s="155">
        <v>5.7609472E-17</v>
      </c>
      <c r="CH1775" s="155">
        <v>4.7170411000000003E-13</v>
      </c>
      <c r="CI1775" s="155">
        <v>1.9047893000000001E-7</v>
      </c>
      <c r="CJ1775" s="155">
        <v>1.4395651E-6</v>
      </c>
      <c r="CK1775" s="155">
        <v>1.0614357E-8</v>
      </c>
      <c r="CL1775" s="155">
        <v>0</v>
      </c>
      <c r="CM1775"/>
      <c r="CN1775" s="284">
        <v>3.9925678999999999E-13</v>
      </c>
      <c r="CO1775" s="284">
        <v>7.3723906000000006E-2</v>
      </c>
      <c r="CP1775" s="285">
        <v>2.3235802000000001E-3</v>
      </c>
      <c r="CQ1775" s="284">
        <v>1.2405749999999999E-4</v>
      </c>
      <c r="CR1775" s="284">
        <v>4.2776778000000001E-11</v>
      </c>
      <c r="CS1775" s="284">
        <v>5.0538027000000001E-9</v>
      </c>
      <c r="CT1775" s="284">
        <v>5.3366758000000004E-6</v>
      </c>
      <c r="CU1775" s="284">
        <v>8.6957790000000005E-4</v>
      </c>
      <c r="CV1775" s="284">
        <v>2.4071381E-8</v>
      </c>
      <c r="CW1775" s="284">
        <v>1.9725165E-5</v>
      </c>
      <c r="CX1775"/>
      <c r="CY1775"/>
      <c r="CZ1775"/>
      <c r="DA1775"/>
      <c r="DB1775" s="212"/>
      <c r="DC1775" s="48"/>
      <c r="DD1775" s="48"/>
      <c r="DE1775" s="48"/>
      <c r="DF1775" s="48"/>
      <c r="DG1775" s="48"/>
      <c r="DH1775" s="48"/>
      <c r="DI1775" s="48"/>
      <c r="DJ1775" s="48"/>
      <c r="DK1775" s="48"/>
      <c r="DL1775" s="48"/>
    </row>
    <row r="1776" spans="1:116" ht="14.4">
      <c r="A1776" t="s">
        <v>3085</v>
      </c>
      <c r="B1776" s="188" t="s">
        <v>323</v>
      </c>
      <c r="C1776" s="151" t="str">
        <f t="shared" si="421"/>
        <v>C.060.01.106</v>
      </c>
      <c r="D1776" s="54" t="s">
        <v>3082</v>
      </c>
      <c r="E1776" s="260" t="s">
        <v>49</v>
      </c>
      <c r="F1776" s="153" t="str">
        <f t="shared" si="422"/>
        <v>Truck+trailer 24 tonne net B7 (min weight/volume ratio 0.32 t/m3) (tkm)</v>
      </c>
      <c r="G1776" s="154">
        <f t="shared" si="407"/>
        <v>8.6002679999999998E-2</v>
      </c>
      <c r="H1776"/>
      <c r="I1776"/>
      <c r="J1776" s="227">
        <f t="shared" si="398"/>
        <v>2.542188540229777E-2</v>
      </c>
      <c r="K1776"/>
      <c r="L1776" s="280">
        <f t="shared" si="399"/>
        <v>2.7210364055999998E-3</v>
      </c>
      <c r="M1776" s="280">
        <f t="shared" si="400"/>
        <v>3.5584966170000001E-3</v>
      </c>
      <c r="N1776" s="281">
        <f t="shared" si="401"/>
        <v>6.2419503796977711E-3</v>
      </c>
      <c r="O1776" s="287">
        <v>1.2900402E-2</v>
      </c>
      <c r="P1776" s="286">
        <v>7.0212851000000002E-4</v>
      </c>
      <c r="Q1776" s="286">
        <v>1.3266986000000001E-3</v>
      </c>
      <c r="R1776" s="286">
        <v>1.1289848E-3</v>
      </c>
      <c r="S1776" s="219">
        <v>1.3918448E-3</v>
      </c>
      <c r="T1776" s="286">
        <v>6.9042255999999996E-6</v>
      </c>
      <c r="U1776" s="286">
        <v>1.9330258E-4</v>
      </c>
      <c r="V1776" s="286">
        <v>1.7504894000000001E-4</v>
      </c>
      <c r="W1776" s="286">
        <v>1.1165637E-4</v>
      </c>
      <c r="X1776" s="219">
        <v>1.3196116E-3</v>
      </c>
      <c r="Y1776" s="219">
        <v>6.1265295000000001E-3</v>
      </c>
      <c r="Z1776" s="286">
        <v>3.5008966999999999E-5</v>
      </c>
      <c r="AA1776" s="286">
        <v>3.7644871999999999E-6</v>
      </c>
      <c r="AB1776" s="286">
        <v>2.2497770999999999E-11</v>
      </c>
      <c r="AC1776"/>
      <c r="AD1776" s="227">
        <f t="shared" si="423"/>
        <v>1.2900402E-2</v>
      </c>
      <c r="AE1776" s="227">
        <f t="shared" si="424"/>
        <v>4.9249124555999996E-3</v>
      </c>
      <c r="AF1776" s="227">
        <f t="shared" si="425"/>
        <v>2.2076405371999996E-3</v>
      </c>
      <c r="AG1776" s="227">
        <f t="shared" si="426"/>
        <v>3.5584966170000001E-3</v>
      </c>
      <c r="AH1776" s="227">
        <f t="shared" si="427"/>
        <v>6.2381858924977713E-3</v>
      </c>
      <c r="AI1776"/>
      <c r="AJ1776">
        <v>1.4690255999999999</v>
      </c>
      <c r="AK1776" s="155">
        <v>1.3683833999999999</v>
      </c>
      <c r="AL1776" s="155">
        <v>9.2629465000000008E-3</v>
      </c>
      <c r="AM1776" s="155">
        <v>0</v>
      </c>
      <c r="AN1776" s="155">
        <v>5.8134854999999999E-2</v>
      </c>
      <c r="AO1776" s="155">
        <v>3.0948601999999999E-2</v>
      </c>
      <c r="AP1776" s="155">
        <v>2.2957737999999999E-3</v>
      </c>
      <c r="AQ1776"/>
      <c r="AR1776" s="156">
        <v>1.8537636E-3</v>
      </c>
      <c r="AS1776" s="156">
        <v>1.6807848999999999E-3</v>
      </c>
      <c r="AT1776" s="156">
        <v>7.5917555999999999E-5</v>
      </c>
      <c r="AU1776" s="156">
        <v>9.7061115999999995E-5</v>
      </c>
      <c r="AV1776" s="282">
        <f t="shared" si="402"/>
        <v>1.007664804622E-7</v>
      </c>
      <c r="AW1776" s="282">
        <f t="shared" si="403"/>
        <v>2.8076019063182334E-10</v>
      </c>
      <c r="AX1776" s="283">
        <f t="shared" si="404"/>
        <v>1.35939939442E-2</v>
      </c>
      <c r="AY1776" s="157">
        <v>7.9829418000000001E-8</v>
      </c>
      <c r="AZ1776" s="157">
        <v>2.4086388999999999E-10</v>
      </c>
      <c r="BA1776" s="157">
        <v>6.5807431999999999E-15</v>
      </c>
      <c r="BB1776" s="157">
        <v>3.1787136E-12</v>
      </c>
      <c r="BC1776" s="157">
        <v>0</v>
      </c>
      <c r="BD1776" s="157">
        <v>1.1247054999999999E-10</v>
      </c>
      <c r="BE1776" s="157">
        <v>2.0745167999999999E-8</v>
      </c>
      <c r="BF1776" s="157">
        <v>1.6996453E-11</v>
      </c>
      <c r="BG1776" s="157">
        <v>2.2738984999999999E-11</v>
      </c>
      <c r="BH1776" s="157">
        <v>4.1964372E-14</v>
      </c>
      <c r="BI1776" s="157">
        <v>5.3925673000000001E-16</v>
      </c>
      <c r="BJ1776" s="157">
        <v>1.1020568E-13</v>
      </c>
      <c r="BK1776" s="157">
        <v>1.1809682000000001E-15</v>
      </c>
      <c r="BL1776" s="157">
        <v>3.9158130000000001E-16</v>
      </c>
      <c r="BM1776" s="157">
        <v>3.7495976000000003E-12</v>
      </c>
      <c r="BN1776" s="157">
        <v>7.2495600999999996E-11</v>
      </c>
      <c r="BO1776" s="157">
        <v>3.0393364999999999E-20</v>
      </c>
      <c r="BP1776" s="157">
        <v>9.2699441999999994E-6</v>
      </c>
      <c r="BQ1776" s="157">
        <v>1.3584723999999999E-2</v>
      </c>
      <c r="BR1776" s="157">
        <v>0</v>
      </c>
      <c r="BS1776" s="157">
        <v>0</v>
      </c>
      <c r="BT1776" s="157">
        <v>0</v>
      </c>
      <c r="BU1776"/>
      <c r="BV1776" s="155">
        <v>4.9957097000000003E-6</v>
      </c>
      <c r="BW1776" s="155">
        <v>1.8978147000000001E-7</v>
      </c>
      <c r="BX1776" s="155">
        <v>2.3979829E-6</v>
      </c>
      <c r="BY1776" s="155">
        <v>2.0755335E-8</v>
      </c>
      <c r="BZ1776" s="155">
        <v>1.5476422E-7</v>
      </c>
      <c r="CA1776" s="155">
        <v>6.5418444000000006E-8</v>
      </c>
      <c r="CB1776" s="155">
        <v>1.0441599E-9</v>
      </c>
      <c r="CC1776" s="155">
        <v>9.8525099999999996E-8</v>
      </c>
      <c r="CD1776" s="155">
        <v>1.8785668E-8</v>
      </c>
      <c r="CE1776" s="155">
        <v>1.3455044999999999E-7</v>
      </c>
      <c r="CF1776" s="155">
        <v>0</v>
      </c>
      <c r="CG1776" s="155">
        <v>6.7211049999999995E-17</v>
      </c>
      <c r="CH1776" s="155">
        <v>5.5032146000000004E-13</v>
      </c>
      <c r="CI1776" s="155">
        <v>2.2222542000000001E-7</v>
      </c>
      <c r="CJ1776" s="155">
        <v>1.6794926E-6</v>
      </c>
      <c r="CK1776" s="155">
        <v>1.2383415999999999E-8</v>
      </c>
      <c r="CL1776" s="155">
        <v>0</v>
      </c>
      <c r="CM1776"/>
      <c r="CN1776" s="284">
        <v>4.6579958999999998E-13</v>
      </c>
      <c r="CO1776" s="284">
        <v>8.6011223999999997E-2</v>
      </c>
      <c r="CP1776" s="285">
        <v>2.7108435999999999E-3</v>
      </c>
      <c r="CQ1776" s="284">
        <v>1.4473375000000001E-4</v>
      </c>
      <c r="CR1776" s="284">
        <v>4.990624E-11</v>
      </c>
      <c r="CS1776" s="284">
        <v>5.8961031000000001E-9</v>
      </c>
      <c r="CT1776" s="284">
        <v>6.2261217999999999E-6</v>
      </c>
      <c r="CU1776" s="284">
        <v>1.0145076E-3</v>
      </c>
      <c r="CV1776" s="284">
        <v>2.8083277E-8</v>
      </c>
      <c r="CW1776" s="284">
        <v>2.3012691999999999E-5</v>
      </c>
      <c r="CX1776"/>
      <c r="CY1776"/>
      <c r="CZ1776"/>
      <c r="DA1776"/>
      <c r="DB1776" s="212"/>
      <c r="DC1776" s="48"/>
      <c r="DD1776" s="48"/>
      <c r="DE1776" s="48"/>
      <c r="DF1776" s="48"/>
      <c r="DG1776" s="48"/>
      <c r="DH1776" s="48"/>
      <c r="DI1776" s="48"/>
      <c r="DJ1776" s="48"/>
      <c r="DK1776" s="48"/>
      <c r="DL1776" s="48"/>
    </row>
    <row r="1777" spans="1:116" ht="14.4">
      <c r="A1777" t="s">
        <v>3086</v>
      </c>
      <c r="B1777" s="188" t="s">
        <v>323</v>
      </c>
      <c r="C1777" s="151" t="str">
        <f t="shared" si="421"/>
        <v>C.060.01.107</v>
      </c>
      <c r="D1777" s="54" t="s">
        <v>3082</v>
      </c>
      <c r="E1777" s="260" t="s">
        <v>50</v>
      </c>
      <c r="F1777" s="153" t="str">
        <f t="shared" si="422"/>
        <v>Truck+container 28 tonne net B7 (max weight/volume ratio 0.41 t/m3) (m3km)</v>
      </c>
      <c r="G1777" s="154">
        <f t="shared" si="407"/>
        <v>3.022056066666667E-2</v>
      </c>
      <c r="H1777"/>
      <c r="I1777"/>
      <c r="J1777" s="227">
        <f t="shared" si="398"/>
        <v>8.9330197437055142E-3</v>
      </c>
      <c r="K1777"/>
      <c r="L1777" s="280">
        <f t="shared" si="399"/>
        <v>9.5614748519999993E-4</v>
      </c>
      <c r="M1777" s="280">
        <f t="shared" si="400"/>
        <v>1.2504234100000002E-3</v>
      </c>
      <c r="N1777" s="281">
        <f t="shared" si="401"/>
        <v>2.1933647485055129E-3</v>
      </c>
      <c r="O1777" s="287">
        <v>4.5330841000000002E-3</v>
      </c>
      <c r="P1777" s="286">
        <v>2.4672159000000001E-4</v>
      </c>
      <c r="Q1777" s="286">
        <v>4.6618985000000001E-4</v>
      </c>
      <c r="R1777" s="286">
        <v>3.9671501000000003E-4</v>
      </c>
      <c r="S1777" s="286">
        <v>4.8908161999999995E-4</v>
      </c>
      <c r="T1777" s="286">
        <v>2.4260822000000002E-6</v>
      </c>
      <c r="U1777" s="286">
        <v>6.7924772999999997E-5</v>
      </c>
      <c r="V1777" s="286">
        <v>6.1510606999999999E-5</v>
      </c>
      <c r="W1777" s="286">
        <v>3.9235033999999999E-5</v>
      </c>
      <c r="X1777" s="286">
        <v>4.6369952999999998E-4</v>
      </c>
      <c r="Y1777" s="286">
        <v>2.1528069E-3</v>
      </c>
      <c r="Z1777" s="286">
        <v>1.2301833E-5</v>
      </c>
      <c r="AA1777" s="286">
        <v>1.3228066000000001E-6</v>
      </c>
      <c r="AB1777" s="286">
        <v>7.9055124999999993E-12</v>
      </c>
      <c r="AC1777"/>
      <c r="AD1777" s="227">
        <f t="shared" si="423"/>
        <v>4.5330841000000002E-3</v>
      </c>
      <c r="AE1777" s="227">
        <f t="shared" si="424"/>
        <v>1.7305695322000002E-3</v>
      </c>
      <c r="AF1777" s="227">
        <f t="shared" si="425"/>
        <v>7.7574485360000012E-4</v>
      </c>
      <c r="AG1777" s="227">
        <f t="shared" si="426"/>
        <v>1.2504234100000002E-3</v>
      </c>
      <c r="AH1777" s="227">
        <f t="shared" si="427"/>
        <v>2.1920419419055128E-3</v>
      </c>
      <c r="AI1777"/>
      <c r="AJ1777">
        <v>0.51620226999999996</v>
      </c>
      <c r="AK1777" s="155">
        <v>0.48083752000000002</v>
      </c>
      <c r="AL1777" s="155">
        <v>3.2549152999999998E-3</v>
      </c>
      <c r="AM1777" s="155">
        <v>0</v>
      </c>
      <c r="AN1777" s="155">
        <v>2.0428060000000001E-2</v>
      </c>
      <c r="AO1777" s="155">
        <v>1.0875058E-2</v>
      </c>
      <c r="AP1777" s="155">
        <v>8.0671408000000005E-4</v>
      </c>
      <c r="AQ1777"/>
      <c r="AR1777" s="156">
        <v>6.5139568999999999E-4</v>
      </c>
      <c r="AS1777" s="156">
        <v>5.9061254999999999E-4</v>
      </c>
      <c r="AT1777" s="156">
        <v>2.6676740000000001E-5</v>
      </c>
      <c r="AU1777" s="156">
        <v>3.4106395000000002E-5</v>
      </c>
      <c r="AV1777" s="282">
        <f t="shared" si="402"/>
        <v>3.5408426572699998E-8</v>
      </c>
      <c r="AW1777" s="282">
        <f t="shared" si="403"/>
        <v>9.8656582868609969E-11</v>
      </c>
      <c r="AX1777" s="283">
        <f t="shared" si="404"/>
        <v>4.7768060742000001E-3</v>
      </c>
      <c r="AY1777" s="157">
        <v>2.8051333000000001E-8</v>
      </c>
      <c r="AZ1777" s="157">
        <v>8.4637385000000001E-11</v>
      </c>
      <c r="BA1777" s="157">
        <v>2.3124133999999998E-15</v>
      </c>
      <c r="BB1777" s="157">
        <v>1.1169711000000001E-12</v>
      </c>
      <c r="BC1777" s="157">
        <v>0</v>
      </c>
      <c r="BD1777" s="157">
        <v>3.9521131000000003E-11</v>
      </c>
      <c r="BE1777" s="157">
        <v>7.2896635999999997E-9</v>
      </c>
      <c r="BF1777" s="157">
        <v>5.9723993000000003E-12</v>
      </c>
      <c r="BG1777" s="157">
        <v>7.9902729000000005E-12</v>
      </c>
      <c r="BH1777" s="157">
        <v>1.4745899E-14</v>
      </c>
      <c r="BI1777" s="157">
        <v>1.8948991999999999E-16</v>
      </c>
      <c r="BJ1777" s="157">
        <v>3.8725276000000001E-14</v>
      </c>
      <c r="BK1777" s="157">
        <v>4.1498150000000002E-16</v>
      </c>
      <c r="BL1777" s="157">
        <v>1.3759811E-16</v>
      </c>
      <c r="BM1777" s="157">
        <v>1.3175746E-12</v>
      </c>
      <c r="BN1777" s="157">
        <v>2.5474295999999999E-11</v>
      </c>
      <c r="BO1777" s="157">
        <v>1.0679953E-20</v>
      </c>
      <c r="BP1777" s="157">
        <v>3.2573741999999999E-6</v>
      </c>
      <c r="BQ1777" s="157">
        <v>4.7735486999999997E-3</v>
      </c>
      <c r="BR1777" s="157">
        <v>0</v>
      </c>
      <c r="BS1777" s="157">
        <v>0</v>
      </c>
      <c r="BT1777" s="157">
        <v>0</v>
      </c>
      <c r="BU1777"/>
      <c r="BV1777" s="155">
        <v>1.7554470999999999E-6</v>
      </c>
      <c r="BW1777" s="155">
        <v>6.6687485999999996E-8</v>
      </c>
      <c r="BX1777" s="155">
        <v>8.4262941999999998E-7</v>
      </c>
      <c r="BY1777" s="155">
        <v>7.2932363000000004E-9</v>
      </c>
      <c r="BZ1777" s="155">
        <v>5.4382742999999999E-8</v>
      </c>
      <c r="CA1777" s="155">
        <v>2.2987447E-8</v>
      </c>
      <c r="CB1777" s="155">
        <v>3.669083E-10</v>
      </c>
      <c r="CC1777" s="155">
        <v>3.4620826E-8</v>
      </c>
      <c r="CD1777" s="155">
        <v>6.6011131000000003E-9</v>
      </c>
      <c r="CE1777" s="155">
        <v>4.7279806999999999E-8</v>
      </c>
      <c r="CF1777" s="155">
        <v>0</v>
      </c>
      <c r="CG1777" s="155">
        <v>2.3617352999999999E-17</v>
      </c>
      <c r="CH1777" s="155">
        <v>1.9337797E-13</v>
      </c>
      <c r="CI1777" s="155">
        <v>7.8087996000000003E-8</v>
      </c>
      <c r="CJ1777" s="155">
        <v>5.9015845999999996E-7</v>
      </c>
      <c r="CK1777" s="155">
        <v>4.3514201000000003E-9</v>
      </c>
      <c r="CL1777" s="155">
        <v>0</v>
      </c>
      <c r="CM1777"/>
      <c r="CN1777" s="284">
        <v>1.6367775E-13</v>
      </c>
      <c r="CO1777" s="284">
        <v>3.0223562999999998E-2</v>
      </c>
      <c r="CP1777" s="285">
        <v>9.5256582000000003E-4</v>
      </c>
      <c r="CQ1777" s="284">
        <v>5.0858125000000002E-5</v>
      </c>
      <c r="CR1777" s="284">
        <v>1.75366E-11</v>
      </c>
      <c r="CS1777" s="284">
        <v>2.0718371000000001E-9</v>
      </c>
      <c r="CT1777" s="284">
        <v>2.1878027000000001E-6</v>
      </c>
      <c r="CU1777" s="284">
        <v>3.5648873999999999E-4</v>
      </c>
      <c r="CV1777" s="284">
        <v>9.8682087999999998E-9</v>
      </c>
      <c r="CW1777" s="284">
        <v>8.0864512000000004E-6</v>
      </c>
      <c r="CX1777"/>
      <c r="CY1777"/>
      <c r="CZ1777"/>
      <c r="DA1777"/>
      <c r="DB1777" s="212"/>
      <c r="DC1777" s="48"/>
      <c r="DD1777" s="48"/>
      <c r="DE1777" s="48"/>
      <c r="DF1777" s="48"/>
      <c r="DG1777" s="48"/>
      <c r="DH1777" s="48"/>
      <c r="DI1777" s="48"/>
      <c r="DJ1777" s="48"/>
      <c r="DK1777" s="48"/>
      <c r="DL1777" s="48"/>
    </row>
    <row r="1778" spans="1:116" ht="14.4">
      <c r="A1778" t="s">
        <v>3087</v>
      </c>
      <c r="B1778" s="188" t="s">
        <v>323</v>
      </c>
      <c r="C1778" s="151" t="str">
        <f t="shared" si="421"/>
        <v>C.060.01.108</v>
      </c>
      <c r="D1778" s="54" t="s">
        <v>3082</v>
      </c>
      <c r="E1778" s="260" t="s">
        <v>50</v>
      </c>
      <c r="F1778" s="153" t="str">
        <f t="shared" si="422"/>
        <v>Truck+trailer 24 tonne net B7 (max weight/volume ratio 0.32 t/m3) (m3km)</v>
      </c>
      <c r="G1778" s="154">
        <f t="shared" si="407"/>
        <v>2.7520857333333336E-2</v>
      </c>
      <c r="H1778"/>
      <c r="I1778"/>
      <c r="J1778" s="227">
        <f t="shared" si="398"/>
        <v>8.1350032492992878E-3</v>
      </c>
      <c r="K1778"/>
      <c r="L1778" s="280">
        <f t="shared" si="399"/>
        <v>8.707316492000002E-4</v>
      </c>
      <c r="M1778" s="280">
        <f t="shared" si="400"/>
        <v>1.1387189189999999E-3</v>
      </c>
      <c r="N1778" s="281">
        <f t="shared" si="401"/>
        <v>1.9974240810992868E-3</v>
      </c>
      <c r="O1778" s="280">
        <v>4.1281286000000002E-3</v>
      </c>
      <c r="P1778" s="286">
        <v>2.2468111999999999E-4</v>
      </c>
      <c r="Q1778" s="286">
        <v>4.2454355999999998E-4</v>
      </c>
      <c r="R1778" s="286">
        <v>3.6127514000000002E-4</v>
      </c>
      <c r="S1778" s="219">
        <v>4.4539033000000003E-4</v>
      </c>
      <c r="T1778" s="286">
        <v>2.2093521999999998E-6</v>
      </c>
      <c r="U1778" s="286">
        <v>6.1856827000000001E-5</v>
      </c>
      <c r="V1778" s="286">
        <v>5.6015659000000001E-5</v>
      </c>
      <c r="W1778" s="286">
        <v>3.5730038000000002E-5</v>
      </c>
      <c r="X1778" s="219">
        <v>4.2227570999999999E-4</v>
      </c>
      <c r="Y1778" s="219">
        <v>1.9604893999999999E-3</v>
      </c>
      <c r="Z1778" s="286">
        <v>1.120287E-5</v>
      </c>
      <c r="AA1778" s="286">
        <v>1.2046359000000001E-6</v>
      </c>
      <c r="AB1778" s="286">
        <v>7.1992867000000002E-12</v>
      </c>
      <c r="AC1778"/>
      <c r="AD1778" s="227">
        <f t="shared" si="423"/>
        <v>4.1281286000000002E-3</v>
      </c>
      <c r="AE1778" s="227">
        <f t="shared" si="424"/>
        <v>1.5759719881999999E-3</v>
      </c>
      <c r="AF1778" s="227">
        <f t="shared" si="425"/>
        <v>7.064449749E-4</v>
      </c>
      <c r="AG1778" s="227">
        <f t="shared" si="426"/>
        <v>1.1387189189999999E-3</v>
      </c>
      <c r="AH1778" s="227">
        <f t="shared" si="427"/>
        <v>1.9962194451992868E-3</v>
      </c>
      <c r="AI1778"/>
      <c r="AJ1778">
        <v>0.47008820000000001</v>
      </c>
      <c r="AK1778" s="155">
        <v>0.43788270000000001</v>
      </c>
      <c r="AL1778" s="155">
        <v>2.9641429000000002E-3</v>
      </c>
      <c r="AM1778" s="155">
        <v>0</v>
      </c>
      <c r="AN1778" s="155">
        <v>1.8603154E-2</v>
      </c>
      <c r="AO1778" s="155">
        <v>9.9035526000000006E-3</v>
      </c>
      <c r="AP1778" s="155">
        <v>7.3464763000000003E-4</v>
      </c>
      <c r="AQ1778"/>
      <c r="AR1778" s="156">
        <v>5.9320434E-4</v>
      </c>
      <c r="AS1778" s="156">
        <v>5.3785116000000001E-4</v>
      </c>
      <c r="AT1778" s="156">
        <v>2.4293618E-5</v>
      </c>
      <c r="AU1778" s="156">
        <v>3.1059556999999999E-5</v>
      </c>
      <c r="AV1778" s="282">
        <f t="shared" si="402"/>
        <v>3.2245273928599996E-8</v>
      </c>
      <c r="AW1778" s="282">
        <f t="shared" si="403"/>
        <v>8.9843262242515894E-11</v>
      </c>
      <c r="AX1778" s="283">
        <f t="shared" si="404"/>
        <v>4.3500779821000002E-3</v>
      </c>
      <c r="AY1778" s="157">
        <v>2.5545414000000001E-8</v>
      </c>
      <c r="AZ1778" s="157">
        <v>7.7076445999999997E-11</v>
      </c>
      <c r="BA1778" s="157">
        <v>2.1058377999999999E-15</v>
      </c>
      <c r="BB1778" s="157">
        <v>1.0171883999999999E-12</v>
      </c>
      <c r="BC1778" s="157">
        <v>0</v>
      </c>
      <c r="BD1778" s="157">
        <v>3.5990577E-11</v>
      </c>
      <c r="BE1778" s="157">
        <v>6.6384537000000003E-9</v>
      </c>
      <c r="BF1778" s="157">
        <v>5.4388650000000002E-12</v>
      </c>
      <c r="BG1778" s="157">
        <v>7.2764752000000006E-12</v>
      </c>
      <c r="BH1778" s="157">
        <v>1.3428599000000001E-14</v>
      </c>
      <c r="BI1778" s="157">
        <v>1.7256215E-16</v>
      </c>
      <c r="BJ1778" s="157">
        <v>3.5265818E-14</v>
      </c>
      <c r="BK1778" s="157">
        <v>3.7790981999999999E-16</v>
      </c>
      <c r="BL1778" s="157">
        <v>1.2530602000000001E-16</v>
      </c>
      <c r="BM1778" s="157">
        <v>1.1998711999999999E-12</v>
      </c>
      <c r="BN1778" s="157">
        <v>2.3198592E-11</v>
      </c>
      <c r="BO1778" s="157">
        <v>9.7258768999999995E-21</v>
      </c>
      <c r="BP1778" s="157">
        <v>2.9663821E-6</v>
      </c>
      <c r="BQ1778" s="157">
        <v>4.3471116000000001E-3</v>
      </c>
      <c r="BR1778" s="157">
        <v>0</v>
      </c>
      <c r="BS1778" s="157">
        <v>0</v>
      </c>
      <c r="BT1778" s="157">
        <v>0</v>
      </c>
      <c r="BU1778"/>
      <c r="BV1778" s="155">
        <v>1.5986271000000001E-6</v>
      </c>
      <c r="BW1778" s="155">
        <v>6.0730070000000004E-8</v>
      </c>
      <c r="BX1778" s="155">
        <v>7.6735452000000004E-7</v>
      </c>
      <c r="BY1778" s="155">
        <v>6.6417072000000002E-9</v>
      </c>
      <c r="BZ1778" s="155">
        <v>4.9524551000000001E-8</v>
      </c>
      <c r="CA1778" s="155">
        <v>2.0933901999999999E-8</v>
      </c>
      <c r="CB1778" s="155">
        <v>3.3413116000000001E-10</v>
      </c>
      <c r="CC1778" s="155">
        <v>3.1528032E-8</v>
      </c>
      <c r="CD1778" s="155">
        <v>6.0114137000000004E-9</v>
      </c>
      <c r="CE1778" s="155">
        <v>4.3056143999999998E-8</v>
      </c>
      <c r="CF1778" s="155">
        <v>0</v>
      </c>
      <c r="CG1778" s="155">
        <v>2.1507536000000001E-17</v>
      </c>
      <c r="CH1778" s="155">
        <v>1.7610287E-13</v>
      </c>
      <c r="CI1778" s="155">
        <v>7.1112134999999995E-8</v>
      </c>
      <c r="CJ1778" s="155">
        <v>5.3743763999999999E-7</v>
      </c>
      <c r="CK1778" s="155">
        <v>3.9626933000000003E-9</v>
      </c>
      <c r="CL1778" s="155">
        <v>0</v>
      </c>
      <c r="CM1778"/>
      <c r="CN1778" s="284">
        <v>1.4905587E-13</v>
      </c>
      <c r="CO1778" s="284">
        <v>2.7523592E-2</v>
      </c>
      <c r="CP1778" s="285">
        <v>8.6746993999999998E-4</v>
      </c>
      <c r="CQ1778" s="284">
        <v>4.6314799000000003E-5</v>
      </c>
      <c r="CR1778" s="284">
        <v>1.5969996999999999E-11</v>
      </c>
      <c r="CS1778" s="284">
        <v>1.8867530000000001E-9</v>
      </c>
      <c r="CT1778" s="284">
        <v>1.9923590000000001E-6</v>
      </c>
      <c r="CU1778" s="284">
        <v>3.2464241999999999E-4</v>
      </c>
      <c r="CV1778" s="284">
        <v>8.9866488000000002E-9</v>
      </c>
      <c r="CW1778" s="284">
        <v>7.3640615E-6</v>
      </c>
      <c r="CX1778"/>
      <c r="CY1778"/>
      <c r="CZ1778"/>
      <c r="DA1778"/>
      <c r="DB1778" s="212"/>
      <c r="DC1778" s="48"/>
      <c r="DD1778" s="48"/>
      <c r="DE1778" s="48"/>
      <c r="DF1778" s="48"/>
      <c r="DG1778" s="48"/>
      <c r="DH1778" s="48"/>
      <c r="DI1778" s="48"/>
      <c r="DJ1778" s="48"/>
      <c r="DK1778" s="48"/>
      <c r="DL1778" s="48"/>
    </row>
    <row r="1779" spans="1:116" ht="14.4">
      <c r="B1779" s="188"/>
      <c r="C1779" s="151"/>
      <c r="D1779" s="51" t="s">
        <v>3088</v>
      </c>
      <c r="E1779" s="260"/>
      <c r="F1779"/>
      <c r="G1779"/>
      <c r="H1779"/>
      <c r="I1779"/>
      <c r="J1779"/>
      <c r="K1779"/>
      <c r="L1779"/>
      <c r="M1779"/>
      <c r="N1779" s="174"/>
      <c r="O1779"/>
      <c r="P1779" s="53"/>
      <c r="Q1779" s="53"/>
      <c r="R1779" s="53"/>
      <c r="S1779"/>
      <c r="T1779" s="53"/>
      <c r="U1779" s="53"/>
      <c r="V1779" s="53"/>
      <c r="W1779" s="53"/>
      <c r="X1779"/>
      <c r="Y1779"/>
      <c r="Z1779" s="53"/>
      <c r="AA1779" s="53"/>
      <c r="AB1779" s="53"/>
      <c r="AC1779"/>
      <c r="AD1779"/>
      <c r="AE1779"/>
      <c r="AF1779"/>
      <c r="AG1779"/>
      <c r="AH1779"/>
      <c r="AI1779"/>
      <c r="AJ1779"/>
      <c r="AK1779"/>
      <c r="AL1779"/>
      <c r="AM1779"/>
      <c r="AN1779"/>
      <c r="AO1779"/>
      <c r="AP1779"/>
      <c r="AQ1779"/>
      <c r="AR1779"/>
      <c r="AS1779"/>
      <c r="AT1779"/>
      <c r="AU1779"/>
      <c r="AX1779" s="1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s="117"/>
      <c r="CQ1779"/>
      <c r="CR1779"/>
      <c r="CS1779"/>
      <c r="CT1779"/>
      <c r="CU1779"/>
      <c r="CV1779"/>
      <c r="CW1779"/>
      <c r="CX1779"/>
      <c r="CY1779"/>
      <c r="CZ1779"/>
      <c r="DA1779"/>
      <c r="DB1779" s="212"/>
      <c r="DC1779" s="48"/>
      <c r="DD1779" s="48"/>
      <c r="DE1779" s="48"/>
      <c r="DF1779" s="48"/>
      <c r="DG1779" s="48"/>
      <c r="DH1779" s="48"/>
      <c r="DI1779" s="48"/>
      <c r="DJ1779" s="48"/>
      <c r="DK1779" s="48"/>
      <c r="DL1779" s="48"/>
    </row>
    <row r="1780" spans="1:116" ht="14.4">
      <c r="A1780" t="s">
        <v>3089</v>
      </c>
      <c r="B1780" s="188" t="s">
        <v>323</v>
      </c>
      <c r="C1780" s="151" t="str">
        <f t="shared" si="421"/>
        <v>C.060.03.104</v>
      </c>
      <c r="D1780" s="54" t="s">
        <v>3088</v>
      </c>
      <c r="E1780" s="260" t="s">
        <v>1516</v>
      </c>
      <c r="F1780" s="153" t="str">
        <f t="shared" si="422"/>
        <v>Truck +trailer  Euro 6 - HVO diesel from tallow waste (output per meter)</v>
      </c>
      <c r="G1780" s="154">
        <f t="shared" si="407"/>
        <v>2.6818028666666667E-4</v>
      </c>
      <c r="H1780"/>
      <c r="I1780"/>
      <c r="J1780" s="227">
        <f t="shared" ref="J1780:J1784" si="428">L1780+M1780+N1780+O1780</f>
        <v>1.0591213732114465E-4</v>
      </c>
      <c r="K1780"/>
      <c r="L1780" s="280">
        <f t="shared" ref="L1780:L1784" si="429">R1780+S1780+T1780+U1780</f>
        <v>2.8062495113000003E-5</v>
      </c>
      <c r="M1780" s="280">
        <f t="shared" ref="M1780:M1784" si="430">P1780+Q1780+V1780+Z1780+X1780</f>
        <v>3.2769656685900005E-5</v>
      </c>
      <c r="N1780" s="281">
        <f t="shared" ref="N1780:N1784" si="431">W1780+Y1780+AA1780+AB1780</f>
        <v>4.8529425222446498E-6</v>
      </c>
      <c r="O1780" s="287">
        <v>4.0227042999999997E-5</v>
      </c>
      <c r="P1780" s="286">
        <v>4.7352016999999998E-6</v>
      </c>
      <c r="Q1780" s="286">
        <v>1.1885408999999999E-5</v>
      </c>
      <c r="R1780" s="286">
        <v>1.1280454000000001E-5</v>
      </c>
      <c r="S1780" s="286">
        <v>1.6690579000000002E-5</v>
      </c>
      <c r="T1780" s="286">
        <v>1.8770824E-8</v>
      </c>
      <c r="U1780" s="286">
        <v>7.2691289000000002E-8</v>
      </c>
      <c r="V1780" s="286">
        <v>2.2005655000000001E-7</v>
      </c>
      <c r="W1780" s="286">
        <v>1.3115405E-6</v>
      </c>
      <c r="X1780" s="286">
        <v>1.5920159000000002E-5</v>
      </c>
      <c r="Y1780" s="286">
        <v>3.4945783E-6</v>
      </c>
      <c r="Z1780" s="286">
        <v>8.8304359000000003E-9</v>
      </c>
      <c r="AA1780" s="286">
        <v>4.6823447999999999E-8</v>
      </c>
      <c r="AB1780" s="286">
        <v>2.7424465000000001E-13</v>
      </c>
      <c r="AC1780"/>
      <c r="AD1780" s="227">
        <f t="shared" ref="AD1780:AD1784" si="432">O1780</f>
        <v>4.0227042999999997E-5</v>
      </c>
      <c r="AE1780" s="227">
        <f t="shared" ref="AE1780:AE1784" si="433">P1780+Q1780+R1780+S1780+T1780+U1780+V1780</f>
        <v>4.4903162362999998E-5</v>
      </c>
      <c r="AF1780" s="227">
        <f t="shared" ref="AF1780:AF1784" si="434">P1780+Q1780+V1780+AA1780</f>
        <v>1.6887490698E-5</v>
      </c>
      <c r="AG1780" s="227">
        <f t="shared" ref="AG1780:AG1784" si="435">Z1780+P1780+Q1780+V1780+X1780</f>
        <v>3.2769656685900005E-5</v>
      </c>
      <c r="AH1780" s="227">
        <f t="shared" ref="AH1780:AH1784" si="436">W1780+Y1780+AB1780</f>
        <v>4.8061190742446502E-6</v>
      </c>
      <c r="AI1780"/>
      <c r="AJ1780">
        <v>1.531559E-2</v>
      </c>
      <c r="AK1780" s="155">
        <v>4.8444215000000004E-3</v>
      </c>
      <c r="AL1780" s="155">
        <v>9.6038455999999998E-5</v>
      </c>
      <c r="AM1780" s="155">
        <v>0</v>
      </c>
      <c r="AN1780" s="155">
        <v>1.0324396E-2</v>
      </c>
      <c r="AO1780" s="155">
        <v>2.9450882E-5</v>
      </c>
      <c r="AP1780" s="155">
        <v>2.1283299000000001E-5</v>
      </c>
      <c r="AQ1780"/>
      <c r="AR1780" s="156">
        <v>7.8036520999999998E-6</v>
      </c>
      <c r="AS1780" s="156">
        <v>7.1586578999999999E-6</v>
      </c>
      <c r="AT1780" s="156">
        <v>3.0796404999999999E-7</v>
      </c>
      <c r="AU1780" s="156">
        <v>3.3703021000000002E-7</v>
      </c>
      <c r="AV1780" s="282">
        <f t="shared" si="402"/>
        <v>4.2917613101363998E-10</v>
      </c>
      <c r="AW1780" s="282">
        <f t="shared" si="403"/>
        <v>1.1389202991772781E-12</v>
      </c>
      <c r="AX1780" s="283">
        <f t="shared" si="404"/>
        <v>4.7203110739999997E-5</v>
      </c>
      <c r="AY1780" s="157">
        <v>2.4894152000000002E-10</v>
      </c>
      <c r="AZ1780" s="157">
        <v>7.5111904000000001E-13</v>
      </c>
      <c r="BA1780" s="157">
        <v>2.0521536000000001E-17</v>
      </c>
      <c r="BB1780" s="157">
        <v>7.5473463999999999E-16</v>
      </c>
      <c r="BC1780" s="157">
        <v>0</v>
      </c>
      <c r="BD1780" s="157">
        <v>1.2993946E-12</v>
      </c>
      <c r="BE1780" s="157">
        <v>1.7874412E-10</v>
      </c>
      <c r="BF1780" s="157">
        <v>1.9139243000000001E-13</v>
      </c>
      <c r="BG1780" s="157">
        <v>1.9584436E-13</v>
      </c>
      <c r="BH1780" s="157">
        <v>1.5887955000000001E-16</v>
      </c>
      <c r="BI1780" s="157">
        <v>4.7174347000000002E-18</v>
      </c>
      <c r="BJ1780" s="157">
        <v>4.2625995000000002E-17</v>
      </c>
      <c r="BK1780" s="157">
        <v>2.6500614999999999E-17</v>
      </c>
      <c r="BL1780" s="157">
        <v>4.9010816000000003E-18</v>
      </c>
      <c r="BM1780" s="157">
        <v>1.4224663000000001E-14</v>
      </c>
      <c r="BN1780" s="157">
        <v>1.2574621999999999E-13</v>
      </c>
      <c r="BO1780" s="157">
        <v>3.7049081999999998E-22</v>
      </c>
      <c r="BP1780" s="157">
        <v>1.0889674E-7</v>
      </c>
      <c r="BQ1780" s="157">
        <v>4.7094213999999999E-5</v>
      </c>
      <c r="BR1780" s="157">
        <v>5.0370796E-14</v>
      </c>
      <c r="BS1780" s="157">
        <v>3.0630888999999999E-16</v>
      </c>
      <c r="BT1780" s="157">
        <v>1.3704487000000001E-20</v>
      </c>
      <c r="BU1780"/>
      <c r="BV1780" s="155">
        <v>2.0880518999999999E-8</v>
      </c>
      <c r="BW1780" s="155">
        <v>1.7505671E-9</v>
      </c>
      <c r="BX1780" s="155">
        <v>7.4775780000000003E-9</v>
      </c>
      <c r="BY1780" s="155">
        <v>2.7245422E-11</v>
      </c>
      <c r="BZ1780" s="155">
        <v>1.1790424E-9</v>
      </c>
      <c r="CA1780" s="155">
        <v>7.8783436000000004E-10</v>
      </c>
      <c r="CB1780" s="155">
        <v>3.5721379999999998E-12</v>
      </c>
      <c r="CC1780" s="155">
        <v>1.1948734000000001E-9</v>
      </c>
      <c r="CD1780" s="155">
        <v>2.885482E-11</v>
      </c>
      <c r="CE1780" s="155">
        <v>5.9843897999999998E-11</v>
      </c>
      <c r="CF1780" s="155">
        <v>0</v>
      </c>
      <c r="CG1780" s="155">
        <v>8.1929318999999997E-19</v>
      </c>
      <c r="CH1780" s="155">
        <v>1.2529772E-16</v>
      </c>
      <c r="CI1780" s="155">
        <v>2.1983357E-9</v>
      </c>
      <c r="CJ1780" s="155">
        <v>6.0195430000000002E-9</v>
      </c>
      <c r="CK1780" s="155">
        <v>1.4599744000000001E-10</v>
      </c>
      <c r="CL1780" s="155">
        <v>7.2310945999999999E-12</v>
      </c>
      <c r="CM1780"/>
      <c r="CN1780" s="284">
        <v>1.060537E-16</v>
      </c>
      <c r="CO1780" s="284">
        <v>2.6812740999999999E-4</v>
      </c>
      <c r="CP1780" s="285">
        <v>3.2878222E-5</v>
      </c>
      <c r="CQ1780" s="284">
        <v>1.3782683999999999E-6</v>
      </c>
      <c r="CR1780" s="284">
        <v>2.1246370000000001E-14</v>
      </c>
      <c r="CS1780" s="284">
        <v>2.2721718999999999E-12</v>
      </c>
      <c r="CT1780" s="284">
        <v>4.5746621999999998E-8</v>
      </c>
      <c r="CU1780" s="284">
        <v>1.3479325999999999E-5</v>
      </c>
      <c r="CV1780" s="284">
        <v>1.0569989E-10</v>
      </c>
      <c r="CW1780" s="284">
        <v>2.7846618999999997E-7</v>
      </c>
      <c r="CX1780"/>
      <c r="CY1780"/>
      <c r="CZ1780"/>
      <c r="DA1780"/>
      <c r="DB1780" s="212"/>
      <c r="DC1780" s="48"/>
      <c r="DD1780" s="48"/>
      <c r="DE1780" s="48"/>
      <c r="DF1780" s="48"/>
      <c r="DG1780" s="48"/>
      <c r="DH1780" s="48"/>
      <c r="DI1780" s="48"/>
      <c r="DJ1780" s="48"/>
      <c r="DK1780" s="48"/>
      <c r="DL1780" s="48"/>
    </row>
    <row r="1781" spans="1:116" ht="14.4">
      <c r="A1781" t="s">
        <v>3090</v>
      </c>
      <c r="B1781" s="188" t="s">
        <v>323</v>
      </c>
      <c r="C1781" s="151" t="str">
        <f t="shared" si="421"/>
        <v>C.060.03.105</v>
      </c>
      <c r="D1781" s="54" t="s">
        <v>3088</v>
      </c>
      <c r="E1781" s="260" t="s">
        <v>49</v>
      </c>
      <c r="F1781" s="153" t="str">
        <f t="shared" si="422"/>
        <v>Truck+container 28 tonne net HVO (min weight/volume ratio 0.41 t/m3) (tkm)</v>
      </c>
      <c r="G1781" s="154">
        <f t="shared" si="407"/>
        <v>1.9155734666666667E-2</v>
      </c>
      <c r="H1781"/>
      <c r="I1781"/>
      <c r="J1781" s="227">
        <f t="shared" si="428"/>
        <v>7.5651526132089041E-3</v>
      </c>
      <c r="K1781"/>
      <c r="L1781" s="280">
        <f t="shared" si="429"/>
        <v>2.0044639382000001E-3</v>
      </c>
      <c r="M1781" s="280">
        <f t="shared" si="430"/>
        <v>2.3406897304200001E-3</v>
      </c>
      <c r="N1781" s="281">
        <f t="shared" si="431"/>
        <v>3.4663874458890298E-4</v>
      </c>
      <c r="O1781" s="280">
        <v>2.8733601999999998E-3</v>
      </c>
      <c r="P1781" s="286">
        <v>3.3822869E-4</v>
      </c>
      <c r="Q1781" s="286">
        <v>8.4895776999999997E-4</v>
      </c>
      <c r="R1781" s="286">
        <v>8.0574672999999999E-4</v>
      </c>
      <c r="S1781" s="219">
        <v>1.1921842000000001E-3</v>
      </c>
      <c r="T1781" s="286">
        <v>1.3407731999999999E-6</v>
      </c>
      <c r="U1781" s="286">
        <v>5.1922349999999999E-6</v>
      </c>
      <c r="V1781" s="286">
        <v>1.5718325E-5</v>
      </c>
      <c r="W1781" s="286">
        <v>9.3681463000000006E-5</v>
      </c>
      <c r="X1781" s="219">
        <v>1.1371542000000001E-3</v>
      </c>
      <c r="Y1781" s="219">
        <v>2.4961272999999998E-4</v>
      </c>
      <c r="Z1781" s="286">
        <v>6.3074541999999996E-7</v>
      </c>
      <c r="AA1781" s="286">
        <v>3.3445319999999999E-6</v>
      </c>
      <c r="AB1781" s="286">
        <v>1.9588903E-11</v>
      </c>
      <c r="AC1781"/>
      <c r="AD1781" s="227">
        <f t="shared" si="432"/>
        <v>2.8733601999999998E-3</v>
      </c>
      <c r="AE1781" s="227">
        <f t="shared" si="433"/>
        <v>3.2073687231999998E-3</v>
      </c>
      <c r="AF1781" s="227">
        <f t="shared" si="434"/>
        <v>1.206249317E-3</v>
      </c>
      <c r="AG1781" s="227">
        <f t="shared" si="435"/>
        <v>2.3406897304200001E-3</v>
      </c>
      <c r="AH1781" s="227">
        <f t="shared" si="436"/>
        <v>3.4329421258890298E-4</v>
      </c>
      <c r="AI1781"/>
      <c r="AJ1781">
        <v>1.0939707000000001</v>
      </c>
      <c r="AK1781" s="155">
        <v>0.34603011</v>
      </c>
      <c r="AL1781" s="155">
        <v>6.8598896999999999E-3</v>
      </c>
      <c r="AM1781" s="155">
        <v>0</v>
      </c>
      <c r="AN1781" s="155">
        <v>0.73745687999999998</v>
      </c>
      <c r="AO1781" s="155">
        <v>2.1036344000000002E-3</v>
      </c>
      <c r="AP1781" s="155">
        <v>1.5202356E-3</v>
      </c>
      <c r="AQ1781"/>
      <c r="AR1781" s="156">
        <v>5.5740373000000005E-4</v>
      </c>
      <c r="AS1781" s="156">
        <v>5.1133270999999996E-4</v>
      </c>
      <c r="AT1781" s="156">
        <v>2.1997432000000001E-5</v>
      </c>
      <c r="AU1781" s="156">
        <v>2.4073586000000001E-5</v>
      </c>
      <c r="AV1781" s="282">
        <f t="shared" si="402"/>
        <v>3.0655437642517003E-8</v>
      </c>
      <c r="AW1781" s="282">
        <f t="shared" si="403"/>
        <v>8.1351450227235528E-11</v>
      </c>
      <c r="AX1781" s="283">
        <f t="shared" si="404"/>
        <v>3.3716507385000002E-3</v>
      </c>
      <c r="AY1781" s="157">
        <v>1.7781537000000001E-8</v>
      </c>
      <c r="AZ1781" s="157">
        <v>5.365136E-11</v>
      </c>
      <c r="BA1781" s="157">
        <v>1.4658240000000001E-15</v>
      </c>
      <c r="BB1781" s="157">
        <v>5.3909617E-14</v>
      </c>
      <c r="BC1781" s="157">
        <v>0</v>
      </c>
      <c r="BD1781" s="157">
        <v>9.2813898999999996E-11</v>
      </c>
      <c r="BE1781" s="157">
        <v>1.2767437E-8</v>
      </c>
      <c r="BF1781" s="157">
        <v>1.3670888E-11</v>
      </c>
      <c r="BG1781" s="157">
        <v>1.3988883E-11</v>
      </c>
      <c r="BH1781" s="157">
        <v>1.1348539E-14</v>
      </c>
      <c r="BI1781" s="157">
        <v>3.3695961999999998E-16</v>
      </c>
      <c r="BJ1781" s="157">
        <v>3.0447138999999998E-15</v>
      </c>
      <c r="BK1781" s="157">
        <v>1.8929010999999999E-15</v>
      </c>
      <c r="BL1781" s="157">
        <v>3.5007726000000001E-16</v>
      </c>
      <c r="BM1781" s="157">
        <v>1.0160473E-12</v>
      </c>
      <c r="BN1781" s="157">
        <v>8.9818725999999995E-12</v>
      </c>
      <c r="BO1781" s="157">
        <v>2.6463629999999999E-20</v>
      </c>
      <c r="BP1781" s="157">
        <v>7.7783385E-6</v>
      </c>
      <c r="BQ1781" s="157">
        <v>3.3638724000000001E-3</v>
      </c>
      <c r="BR1781" s="157">
        <v>3.5979139999999998E-12</v>
      </c>
      <c r="BS1781" s="157">
        <v>2.1879207000000001E-14</v>
      </c>
      <c r="BT1781" s="157">
        <v>9.7889190999999996E-19</v>
      </c>
      <c r="BU1781"/>
      <c r="BV1781" s="155">
        <v>1.4914656E-6</v>
      </c>
      <c r="BW1781" s="155">
        <v>1.2504051000000001E-7</v>
      </c>
      <c r="BX1781" s="155">
        <v>5.3411271000000005E-7</v>
      </c>
      <c r="BY1781" s="155">
        <v>1.9461015999999998E-9</v>
      </c>
      <c r="BZ1781" s="155">
        <v>8.4217313000000003E-8</v>
      </c>
      <c r="CA1781" s="155">
        <v>5.6273882999999997E-8</v>
      </c>
      <c r="CB1781" s="155">
        <v>2.5515271000000002E-10</v>
      </c>
      <c r="CC1781" s="155">
        <v>8.5348099000000006E-8</v>
      </c>
      <c r="CD1781" s="155">
        <v>2.0610585999999999E-9</v>
      </c>
      <c r="CE1781" s="155">
        <v>4.2745641000000002E-9</v>
      </c>
      <c r="CF1781" s="155">
        <v>0</v>
      </c>
      <c r="CG1781" s="155">
        <v>5.8520942000000005E-17</v>
      </c>
      <c r="CH1781" s="155">
        <v>8.9498368000000001E-15</v>
      </c>
      <c r="CI1781" s="155">
        <v>1.5702398E-7</v>
      </c>
      <c r="CJ1781" s="155">
        <v>4.2996735999999998E-7</v>
      </c>
      <c r="CK1781" s="155">
        <v>1.0428388E-8</v>
      </c>
      <c r="CL1781" s="155">
        <v>5.1650676000000005E-10</v>
      </c>
      <c r="CM1781"/>
      <c r="CN1781" s="284">
        <v>7.575264E-15</v>
      </c>
      <c r="CO1781" s="284">
        <v>1.9151958E-2</v>
      </c>
      <c r="CP1781" s="285">
        <v>2.3484444E-3</v>
      </c>
      <c r="CQ1781" s="284">
        <v>9.8447746999999998E-5</v>
      </c>
      <c r="CR1781" s="284">
        <v>1.5175978999999999E-12</v>
      </c>
      <c r="CS1781" s="284">
        <v>1.6229798999999999E-10</v>
      </c>
      <c r="CT1781" s="284">
        <v>3.2676158999999999E-6</v>
      </c>
      <c r="CU1781" s="284">
        <v>9.6280900000000002E-4</v>
      </c>
      <c r="CV1781" s="284">
        <v>7.5499925000000007E-9</v>
      </c>
      <c r="CW1781" s="284">
        <v>1.9890442E-5</v>
      </c>
      <c r="CX1781"/>
      <c r="CY1781"/>
      <c r="CZ1781"/>
      <c r="DA1781"/>
      <c r="DB1781" s="212"/>
      <c r="DC1781" s="48"/>
      <c r="DD1781" s="48"/>
      <c r="DE1781" s="48"/>
      <c r="DF1781" s="48"/>
      <c r="DG1781" s="48"/>
      <c r="DH1781" s="48"/>
      <c r="DI1781" s="48"/>
      <c r="DJ1781" s="48"/>
      <c r="DK1781" s="48"/>
      <c r="DL1781" s="48"/>
    </row>
    <row r="1782" spans="1:116" ht="14.4">
      <c r="A1782" t="s">
        <v>3091</v>
      </c>
      <c r="B1782" s="188" t="s">
        <v>323</v>
      </c>
      <c r="C1782" s="151" t="str">
        <f t="shared" si="421"/>
        <v>C.060.03.106</v>
      </c>
      <c r="D1782" s="54" t="s">
        <v>3088</v>
      </c>
      <c r="E1782" s="260" t="s">
        <v>49</v>
      </c>
      <c r="F1782" s="153" t="str">
        <f t="shared" si="422"/>
        <v>Truck+trailer 24 tonne net HVO (min weight/volume ratio 0.32 t/m3) (tkm)</v>
      </c>
      <c r="G1782" s="154">
        <f t="shared" si="407"/>
        <v>2.2348357333333336E-2</v>
      </c>
      <c r="H1782"/>
      <c r="I1782"/>
      <c r="J1782" s="227">
        <f t="shared" si="428"/>
        <v>8.8260114553137207E-3</v>
      </c>
      <c r="K1782"/>
      <c r="L1782" s="280">
        <f t="shared" si="429"/>
        <v>2.3385412927999999E-3</v>
      </c>
      <c r="M1782" s="280">
        <f t="shared" si="430"/>
        <v>2.73080468566E-3</v>
      </c>
      <c r="N1782" s="281">
        <f t="shared" si="431"/>
        <v>4.0441187685372101E-4</v>
      </c>
      <c r="O1782" s="287">
        <v>3.3522536000000001E-3</v>
      </c>
      <c r="P1782" s="286">
        <v>3.9460013999999998E-4</v>
      </c>
      <c r="Q1782" s="286">
        <v>9.9045073000000004E-4</v>
      </c>
      <c r="R1782" s="286">
        <v>9.4003784999999998E-4</v>
      </c>
      <c r="S1782" s="219">
        <v>1.3908816E-3</v>
      </c>
      <c r="T1782" s="286">
        <v>1.5642354000000001E-6</v>
      </c>
      <c r="U1782" s="286">
        <v>6.0576074E-6</v>
      </c>
      <c r="V1782" s="286">
        <v>1.8338045999999999E-5</v>
      </c>
      <c r="W1782" s="286">
        <v>1.0929504000000001E-4</v>
      </c>
      <c r="X1782" s="219">
        <v>1.3266799E-3</v>
      </c>
      <c r="Y1782" s="286">
        <v>2.9121486000000001E-4</v>
      </c>
      <c r="Z1782" s="286">
        <v>7.3586965999999997E-7</v>
      </c>
      <c r="AA1782" s="286">
        <v>3.9019540000000001E-6</v>
      </c>
      <c r="AB1782" s="286">
        <v>2.2853721E-11</v>
      </c>
      <c r="AC1782"/>
      <c r="AD1782" s="227">
        <f t="shared" si="432"/>
        <v>3.3522536000000001E-3</v>
      </c>
      <c r="AE1782" s="227">
        <f t="shared" si="433"/>
        <v>3.7419302088000004E-3</v>
      </c>
      <c r="AF1782" s="227">
        <f t="shared" si="434"/>
        <v>1.4072908700000001E-3</v>
      </c>
      <c r="AG1782" s="227">
        <f t="shared" si="435"/>
        <v>2.73080468566E-3</v>
      </c>
      <c r="AH1782" s="227">
        <f t="shared" si="436"/>
        <v>4.0050992285372102E-4</v>
      </c>
      <c r="AI1782"/>
      <c r="AJ1782">
        <v>1.2762992</v>
      </c>
      <c r="AK1782" s="155">
        <v>0.40370179</v>
      </c>
      <c r="AL1782" s="155">
        <v>8.0032047000000005E-3</v>
      </c>
      <c r="AM1782" s="155">
        <v>0</v>
      </c>
      <c r="AN1782" s="155">
        <v>0.86036636</v>
      </c>
      <c r="AO1782" s="155">
        <v>2.4542400999999999E-3</v>
      </c>
      <c r="AP1782" s="155">
        <v>1.7736081999999999E-3</v>
      </c>
      <c r="AQ1782"/>
      <c r="AR1782" s="156">
        <v>6.5030435E-4</v>
      </c>
      <c r="AS1782" s="156">
        <v>5.9655483000000005E-4</v>
      </c>
      <c r="AT1782" s="156">
        <v>2.5663671E-5</v>
      </c>
      <c r="AU1782" s="156">
        <v>2.8085851000000001E-5</v>
      </c>
      <c r="AV1782" s="282">
        <f t="shared" si="402"/>
        <v>3.5764678580453997E-8</v>
      </c>
      <c r="AW1782" s="282">
        <f t="shared" si="403"/>
        <v>9.4910024097844842E-11</v>
      </c>
      <c r="AX1782" s="283">
        <f t="shared" si="404"/>
        <v>3.9335925281999999E-3</v>
      </c>
      <c r="AY1782" s="157">
        <v>2.0745126999999999E-8</v>
      </c>
      <c r="AZ1782" s="157">
        <v>6.2593252999999998E-11</v>
      </c>
      <c r="BA1782" s="157">
        <v>1.710128E-15</v>
      </c>
      <c r="BB1782" s="157">
        <v>6.2894553999999998E-14</v>
      </c>
      <c r="BC1782" s="157">
        <v>0</v>
      </c>
      <c r="BD1782" s="157">
        <v>1.0828288E-10</v>
      </c>
      <c r="BE1782" s="157">
        <v>1.4895343999999999E-8</v>
      </c>
      <c r="BF1782" s="157">
        <v>1.5949369000000001E-11</v>
      </c>
      <c r="BG1782" s="157">
        <v>1.6320363000000001E-11</v>
      </c>
      <c r="BH1782" s="157">
        <v>1.3239962E-14</v>
      </c>
      <c r="BI1782" s="157">
        <v>3.9311956E-16</v>
      </c>
      <c r="BJ1782" s="157">
        <v>3.5521663000000002E-15</v>
      </c>
      <c r="BK1782" s="157">
        <v>2.2083846000000002E-15</v>
      </c>
      <c r="BL1782" s="157">
        <v>4.0842347E-16</v>
      </c>
      <c r="BM1782" s="157">
        <v>1.1853886000000001E-12</v>
      </c>
      <c r="BN1782" s="157">
        <v>1.0478851E-11</v>
      </c>
      <c r="BO1782" s="157">
        <v>3.0874235000000001E-20</v>
      </c>
      <c r="BP1782" s="157">
        <v>9.0747281999999995E-6</v>
      </c>
      <c r="BQ1782" s="157">
        <v>3.9245178E-3</v>
      </c>
      <c r="BR1782" s="157">
        <v>4.1975662999999997E-12</v>
      </c>
      <c r="BS1782" s="157">
        <v>2.5525741E-14</v>
      </c>
      <c r="BT1782" s="157">
        <v>1.1420406000000001E-18</v>
      </c>
      <c r="BU1782"/>
      <c r="BV1782" s="155">
        <v>1.7400432000000001E-6</v>
      </c>
      <c r="BW1782" s="155">
        <v>1.4588059E-7</v>
      </c>
      <c r="BX1782" s="155">
        <v>6.2313150000000004E-7</v>
      </c>
      <c r="BY1782" s="155">
        <v>2.2704518999999999E-9</v>
      </c>
      <c r="BZ1782" s="155">
        <v>9.8253530999999994E-8</v>
      </c>
      <c r="CA1782" s="155">
        <v>6.5652863000000005E-8</v>
      </c>
      <c r="CB1782" s="155">
        <v>2.9767816000000002E-10</v>
      </c>
      <c r="CC1782" s="155">
        <v>9.9572782000000004E-8</v>
      </c>
      <c r="CD1782" s="155">
        <v>2.4045684E-9</v>
      </c>
      <c r="CE1782" s="155">
        <v>4.9869915E-9</v>
      </c>
      <c r="CF1782" s="155">
        <v>0</v>
      </c>
      <c r="CG1782" s="155">
        <v>6.8274432999999999E-17</v>
      </c>
      <c r="CH1782" s="155">
        <v>1.0441476E-14</v>
      </c>
      <c r="CI1782" s="155">
        <v>1.8319464000000001E-7</v>
      </c>
      <c r="CJ1782" s="155">
        <v>5.0162859000000005E-7</v>
      </c>
      <c r="CK1782" s="155">
        <v>1.2166453E-8</v>
      </c>
      <c r="CL1782" s="155">
        <v>6.0259122000000004E-10</v>
      </c>
      <c r="CM1782"/>
      <c r="CN1782" s="284">
        <v>8.8378080000000003E-15</v>
      </c>
      <c r="CO1782" s="284">
        <v>2.2343951000000001E-2</v>
      </c>
      <c r="CP1782" s="285">
        <v>2.7398518E-3</v>
      </c>
      <c r="CQ1782" s="284">
        <v>1.1485570000000001E-4</v>
      </c>
      <c r="CR1782" s="284">
        <v>1.7705308E-12</v>
      </c>
      <c r="CS1782" s="284">
        <v>1.8934765999999999E-10</v>
      </c>
      <c r="CT1782" s="284">
        <v>3.8122184999999999E-6</v>
      </c>
      <c r="CU1782" s="284">
        <v>1.1232772000000001E-3</v>
      </c>
      <c r="CV1782" s="284">
        <v>8.8083245999999994E-9</v>
      </c>
      <c r="CW1782" s="284">
        <v>2.3205516E-5</v>
      </c>
      <c r="CX1782"/>
      <c r="CY1782"/>
      <c r="CZ1782"/>
      <c r="DA1782"/>
      <c r="DB1782" s="212"/>
      <c r="DC1782" s="48"/>
      <c r="DD1782" s="48"/>
      <c r="DE1782" s="48"/>
      <c r="DF1782" s="48"/>
      <c r="DG1782" s="48"/>
      <c r="DH1782" s="48"/>
      <c r="DI1782" s="48"/>
      <c r="DJ1782" s="48"/>
      <c r="DK1782" s="48"/>
      <c r="DL1782" s="48"/>
    </row>
    <row r="1783" spans="1:116" ht="14.4">
      <c r="A1783" t="s">
        <v>3092</v>
      </c>
      <c r="B1783" s="188" t="s">
        <v>323</v>
      </c>
      <c r="C1783" s="151" t="str">
        <f t="shared" si="421"/>
        <v>C.060.03.107</v>
      </c>
      <c r="D1783" s="54" t="s">
        <v>3088</v>
      </c>
      <c r="E1783" s="260" t="s">
        <v>50</v>
      </c>
      <c r="F1783" s="153" t="str">
        <f t="shared" si="422"/>
        <v>Truck+container 28 tonne net HVO (max weight/volume ratio 0.41 t/m3) (m3km)</v>
      </c>
      <c r="G1783" s="154">
        <f t="shared" si="407"/>
        <v>7.8530100000000005E-3</v>
      </c>
      <c r="H1783"/>
      <c r="I1783"/>
      <c r="J1783" s="227">
        <f t="shared" si="428"/>
        <v>3.1013803313605899E-3</v>
      </c>
      <c r="K1783"/>
      <c r="L1783" s="280">
        <f t="shared" si="429"/>
        <v>8.2174218640999994E-4</v>
      </c>
      <c r="M1783" s="280">
        <f t="shared" si="430"/>
        <v>9.5957998072000012E-4</v>
      </c>
      <c r="N1783" s="281">
        <f t="shared" si="431"/>
        <v>1.4210666423058991E-4</v>
      </c>
      <c r="O1783" s="287">
        <v>1.1779515E-3</v>
      </c>
      <c r="P1783" s="286">
        <v>1.3865891E-4</v>
      </c>
      <c r="Q1783" s="286">
        <v>3.4803539000000002E-4</v>
      </c>
      <c r="R1783" s="286">
        <v>3.3032077000000001E-4</v>
      </c>
      <c r="S1783" s="286">
        <v>4.8874317E-4</v>
      </c>
      <c r="T1783" s="286">
        <v>5.4965810999999999E-7</v>
      </c>
      <c r="U1783" s="286">
        <v>2.1285883000000002E-6</v>
      </c>
      <c r="V1783" s="286">
        <v>6.4438227999999997E-6</v>
      </c>
      <c r="W1783" s="286">
        <v>3.8405285000000002E-5</v>
      </c>
      <c r="X1783" s="286">
        <v>4.6618328000000002E-4</v>
      </c>
      <c r="Y1783" s="286">
        <v>1.0233026E-4</v>
      </c>
      <c r="Z1783" s="286">
        <v>2.5857792E-7</v>
      </c>
      <c r="AA1783" s="286">
        <v>1.3711112000000001E-6</v>
      </c>
      <c r="AB1783" s="286">
        <v>8.0305899E-12</v>
      </c>
      <c r="AC1783"/>
      <c r="AD1783" s="227">
        <f t="shared" si="432"/>
        <v>1.1779515E-3</v>
      </c>
      <c r="AE1783" s="227">
        <f t="shared" si="433"/>
        <v>1.3148803092100001E-3</v>
      </c>
      <c r="AF1783" s="227">
        <f t="shared" si="434"/>
        <v>4.94509234E-4</v>
      </c>
      <c r="AG1783" s="227">
        <f t="shared" si="435"/>
        <v>9.5957998072000012E-4</v>
      </c>
      <c r="AH1783" s="227">
        <f t="shared" si="436"/>
        <v>1.407355530305899E-4</v>
      </c>
      <c r="AI1783"/>
      <c r="AJ1783">
        <v>0.44847996000000001</v>
      </c>
      <c r="AK1783" s="155">
        <v>0.14185713999999999</v>
      </c>
      <c r="AL1783" s="155">
        <v>2.8122535E-3</v>
      </c>
      <c r="AM1783" s="155">
        <v>0</v>
      </c>
      <c r="AN1783" s="155">
        <v>0.30232492999999999</v>
      </c>
      <c r="AO1783" s="155">
        <v>8.6239770999999997E-4</v>
      </c>
      <c r="AP1783" s="155">
        <v>6.2322983000000004E-4</v>
      </c>
      <c r="AQ1783"/>
      <c r="AR1783" s="156">
        <v>2.2851104000000001E-4</v>
      </c>
      <c r="AS1783" s="156">
        <v>2.0962395000000001E-4</v>
      </c>
      <c r="AT1783" s="156">
        <v>9.0179809000000005E-6</v>
      </c>
      <c r="AU1783" s="156">
        <v>9.8691130000000007E-6</v>
      </c>
      <c r="AV1783" s="282">
        <f t="shared" si="402"/>
        <v>1.2567383017355001E-8</v>
      </c>
      <c r="AW1783" s="282">
        <f t="shared" si="403"/>
        <v>3.3350521012171624E-11</v>
      </c>
      <c r="AX1783" s="283">
        <f t="shared" si="404"/>
        <v>1.3822286770999999E-3</v>
      </c>
      <c r="AY1783" s="157">
        <v>7.2896491000000001E-9</v>
      </c>
      <c r="AZ1783" s="157">
        <v>2.1994700999999999E-11</v>
      </c>
      <c r="BA1783" s="157">
        <v>6.0092346999999998E-16</v>
      </c>
      <c r="BB1783" s="157">
        <v>2.2100574999999999E-14</v>
      </c>
      <c r="BC1783" s="157">
        <v>0</v>
      </c>
      <c r="BD1783" s="157">
        <v>3.8049622000000002E-11</v>
      </c>
      <c r="BE1783" s="157">
        <v>5.2340885E-9</v>
      </c>
      <c r="BF1783" s="157">
        <v>5.6044634000000001E-12</v>
      </c>
      <c r="BG1783" s="157">
        <v>5.7348274999999999E-12</v>
      </c>
      <c r="BH1783" s="157">
        <v>4.6524026E-15</v>
      </c>
      <c r="BI1783" s="157">
        <v>1.3813864000000001E-16</v>
      </c>
      <c r="BJ1783" s="157">
        <v>1.248199E-15</v>
      </c>
      <c r="BK1783" s="157">
        <v>7.7600631000000003E-16</v>
      </c>
      <c r="BL1783" s="157">
        <v>1.4351629999999999E-16</v>
      </c>
      <c r="BM1783" s="157">
        <v>4.1653478000000002E-13</v>
      </c>
      <c r="BN1783" s="157">
        <v>3.6821732999999997E-12</v>
      </c>
      <c r="BO1783" s="157">
        <v>1.0848926E-20</v>
      </c>
      <c r="BP1783" s="157">
        <v>3.1887770999999998E-6</v>
      </c>
      <c r="BQ1783" s="157">
        <v>1.3790399E-3</v>
      </c>
      <c r="BR1783" s="157">
        <v>1.4749867000000001E-12</v>
      </c>
      <c r="BS1783" s="157">
        <v>8.9695136999999994E-15</v>
      </c>
      <c r="BT1783" s="157">
        <v>4.0130268999999999E-19</v>
      </c>
      <c r="BU1783"/>
      <c r="BV1783" s="155">
        <v>6.1143539999999996E-7</v>
      </c>
      <c r="BW1783" s="155">
        <v>5.1261114999999999E-8</v>
      </c>
      <c r="BX1783" s="155">
        <v>2.1896274999999999E-7</v>
      </c>
      <c r="BY1783" s="155">
        <v>7.9781617000000004E-10</v>
      </c>
      <c r="BZ1783" s="155">
        <v>3.4525398999999998E-8</v>
      </c>
      <c r="CA1783" s="155">
        <v>2.306982E-8</v>
      </c>
      <c r="CB1783" s="155">
        <v>1.046014E-10</v>
      </c>
      <c r="CC1783" s="155">
        <v>3.4988972000000001E-8</v>
      </c>
      <c r="CD1783" s="155">
        <v>8.4494349999999996E-10</v>
      </c>
      <c r="CE1783" s="155">
        <v>1.7523835E-9</v>
      </c>
      <c r="CF1783" s="155">
        <v>0</v>
      </c>
      <c r="CG1783" s="155">
        <v>2.3991016E-17</v>
      </c>
      <c r="CH1783" s="155">
        <v>3.6690400000000002E-15</v>
      </c>
      <c r="CI1783" s="155">
        <v>6.4372934000000002E-8</v>
      </c>
      <c r="CJ1783" s="155">
        <v>1.7626773E-7</v>
      </c>
      <c r="CK1783" s="155">
        <v>4.2751812000000001E-9</v>
      </c>
      <c r="CL1783" s="155">
        <v>2.1174508E-10</v>
      </c>
      <c r="CM1783"/>
      <c r="CN1783" s="284">
        <v>3.1055254999999998E-15</v>
      </c>
      <c r="CO1783" s="284">
        <v>7.8514615999999999E-3</v>
      </c>
      <c r="CP1783" s="285">
        <v>9.6275905999999997E-4</v>
      </c>
      <c r="CQ1783" s="284">
        <v>4.0359252E-5</v>
      </c>
      <c r="CR1783" s="284">
        <v>6.2214847000000002E-13</v>
      </c>
      <c r="CS1783" s="284">
        <v>6.6535049000000002E-11</v>
      </c>
      <c r="CT1783" s="284">
        <v>1.3395789999999999E-6</v>
      </c>
      <c r="CU1783" s="284">
        <v>3.9470940000000001E-4</v>
      </c>
      <c r="CV1783" s="284">
        <v>3.0951652999999999E-9</v>
      </c>
      <c r="CW1783" s="284">
        <v>8.1542075999999994E-6</v>
      </c>
      <c r="CX1783"/>
      <c r="CY1783"/>
      <c r="CZ1783"/>
      <c r="DA1783"/>
      <c r="DB1783" s="212"/>
      <c r="DC1783" s="48"/>
      <c r="DD1783" s="48"/>
      <c r="DE1783" s="48"/>
      <c r="DF1783" s="48"/>
      <c r="DG1783" s="48"/>
      <c r="DH1783" s="48"/>
      <c r="DI1783" s="48"/>
      <c r="DJ1783" s="48"/>
      <c r="DK1783" s="48"/>
      <c r="DL1783" s="48"/>
    </row>
    <row r="1784" spans="1:116" ht="14.4">
      <c r="A1784" t="s">
        <v>3093</v>
      </c>
      <c r="B1784" s="188" t="s">
        <v>323</v>
      </c>
      <c r="C1784" s="151" t="str">
        <f t="shared" si="421"/>
        <v>C.060.03.108</v>
      </c>
      <c r="D1784" s="54" t="s">
        <v>3088</v>
      </c>
      <c r="E1784" s="260" t="s">
        <v>50</v>
      </c>
      <c r="F1784" s="153" t="str">
        <f t="shared" si="422"/>
        <v>Truck+trailer 24 tonne net HVO (max weight/volume ratio 0.32 t/m3) (m3km)</v>
      </c>
      <c r="G1784" s="154">
        <f t="shared" si="407"/>
        <v>7.1514740000000005E-3</v>
      </c>
      <c r="H1784"/>
      <c r="I1784"/>
      <c r="J1784" s="227">
        <f t="shared" si="428"/>
        <v>2.8243236222231906E-3</v>
      </c>
      <c r="K1784"/>
      <c r="L1784" s="280">
        <f t="shared" si="429"/>
        <v>7.483332197199999E-4</v>
      </c>
      <c r="M1784" s="280">
        <f t="shared" si="430"/>
        <v>8.7385750289000006E-4</v>
      </c>
      <c r="N1784" s="281">
        <f t="shared" si="431"/>
        <v>1.2941179961319061E-4</v>
      </c>
      <c r="O1784" s="287">
        <v>1.0727211E-3</v>
      </c>
      <c r="P1784" s="286">
        <v>1.2627204999999999E-4</v>
      </c>
      <c r="Q1784" s="286">
        <v>3.1694423E-4</v>
      </c>
      <c r="R1784" s="286">
        <v>3.0081211000000001E-4</v>
      </c>
      <c r="S1784" s="219">
        <v>4.4508211999999997E-4</v>
      </c>
      <c r="T1784" s="286">
        <v>5.0055532000000005E-7</v>
      </c>
      <c r="U1784" s="286">
        <v>1.9384343999999998E-6</v>
      </c>
      <c r="V1784" s="286">
        <v>5.8681746000000002E-6</v>
      </c>
      <c r="W1784" s="286">
        <v>3.4974412999999997E-5</v>
      </c>
      <c r="X1784" s="219">
        <v>4.2453757E-4</v>
      </c>
      <c r="Y1784" s="286">
        <v>9.3188753999999999E-5</v>
      </c>
      <c r="Z1784" s="286">
        <v>2.3547829000000001E-7</v>
      </c>
      <c r="AA1784" s="286">
        <v>1.2486253000000001E-6</v>
      </c>
      <c r="AB1784" s="286">
        <v>7.3131906000000002E-12</v>
      </c>
      <c r="AC1784"/>
      <c r="AD1784" s="227">
        <f t="shared" si="432"/>
        <v>1.0727211E-3</v>
      </c>
      <c r="AE1784" s="227">
        <f t="shared" si="433"/>
        <v>1.1974176743200001E-3</v>
      </c>
      <c r="AF1784" s="227">
        <f t="shared" si="434"/>
        <v>4.503330799E-4</v>
      </c>
      <c r="AG1784" s="227">
        <f t="shared" si="435"/>
        <v>8.7385750289000006E-4</v>
      </c>
      <c r="AH1784" s="227">
        <f t="shared" si="436"/>
        <v>1.281631743131906E-4</v>
      </c>
      <c r="AI1784"/>
      <c r="AJ1784">
        <v>0.40841575000000002</v>
      </c>
      <c r="AK1784" s="155">
        <v>0.12918457</v>
      </c>
      <c r="AL1784" s="155">
        <v>2.5610254999999999E-3</v>
      </c>
      <c r="AM1784" s="155">
        <v>0</v>
      </c>
      <c r="AN1784" s="155">
        <v>0.27531724000000002</v>
      </c>
      <c r="AO1784" s="155">
        <v>7.8535683999999997E-4</v>
      </c>
      <c r="AP1784" s="155">
        <v>5.6755463000000004E-4</v>
      </c>
      <c r="AQ1784"/>
      <c r="AR1784" s="156">
        <v>2.0809739000000001E-4</v>
      </c>
      <c r="AS1784" s="156">
        <v>1.9089754E-4</v>
      </c>
      <c r="AT1784" s="156">
        <v>8.2123745999999997E-6</v>
      </c>
      <c r="AU1784" s="156">
        <v>8.9874721999999999E-6</v>
      </c>
      <c r="AV1784" s="282">
        <f t="shared" si="402"/>
        <v>1.1444696926197E-8</v>
      </c>
      <c r="AW1784" s="282">
        <f t="shared" si="403"/>
        <v>3.0371207711452732E-11</v>
      </c>
      <c r="AX1784" s="283">
        <f t="shared" si="404"/>
        <v>1.2587496130000001E-3</v>
      </c>
      <c r="AY1784" s="157">
        <v>6.6384405000000002E-9</v>
      </c>
      <c r="AZ1784" s="157">
        <v>2.0029841E-11</v>
      </c>
      <c r="BA1784" s="157">
        <v>5.4724097000000002E-16</v>
      </c>
      <c r="BB1784" s="157">
        <v>2.0126257E-14</v>
      </c>
      <c r="BC1784" s="157">
        <v>0</v>
      </c>
      <c r="BD1784" s="157">
        <v>3.4650522000000002E-11</v>
      </c>
      <c r="BE1784" s="157">
        <v>4.7665099999999999E-9</v>
      </c>
      <c r="BF1784" s="157">
        <v>5.1037979999999998E-12</v>
      </c>
      <c r="BG1784" s="157">
        <v>5.2225162000000001E-12</v>
      </c>
      <c r="BH1784" s="157">
        <v>4.2367880000000003E-15</v>
      </c>
      <c r="BI1784" s="157">
        <v>1.2579826000000001E-16</v>
      </c>
      <c r="BJ1784" s="157">
        <v>1.1366932E-15</v>
      </c>
      <c r="BK1784" s="157">
        <v>7.0668308000000001E-16</v>
      </c>
      <c r="BL1784" s="157">
        <v>1.3069551E-16</v>
      </c>
      <c r="BM1784" s="157">
        <v>3.7932433999999999E-13</v>
      </c>
      <c r="BN1784" s="157">
        <v>3.3532324E-12</v>
      </c>
      <c r="BO1784" s="157">
        <v>9.8797552999999998E-21</v>
      </c>
      <c r="BP1784" s="157">
        <v>2.903913E-6</v>
      </c>
      <c r="BQ1784" s="157">
        <v>1.2558457E-3</v>
      </c>
      <c r="BR1784" s="157">
        <v>1.3432212000000001E-12</v>
      </c>
      <c r="BS1784" s="157">
        <v>8.1682371000000001E-15</v>
      </c>
      <c r="BT1784" s="157">
        <v>3.6545298000000001E-19</v>
      </c>
      <c r="BU1784"/>
      <c r="BV1784" s="155">
        <v>5.5681384000000003E-7</v>
      </c>
      <c r="BW1784" s="155">
        <v>4.6681789000000003E-8</v>
      </c>
      <c r="BX1784" s="155">
        <v>1.9940208E-7</v>
      </c>
      <c r="BY1784" s="155">
        <v>7.2654459999999997E-10</v>
      </c>
      <c r="BZ1784" s="155">
        <v>3.1441129999999999E-8</v>
      </c>
      <c r="CA1784" s="155">
        <v>2.1008915999999999E-8</v>
      </c>
      <c r="CB1784" s="155">
        <v>9.5257013000000004E-11</v>
      </c>
      <c r="CC1784" s="155">
        <v>3.1863289999999999E-8</v>
      </c>
      <c r="CD1784" s="155">
        <v>7.6946188000000005E-10</v>
      </c>
      <c r="CE1784" s="155">
        <v>1.5958372999999999E-9</v>
      </c>
      <c r="CF1784" s="155">
        <v>0</v>
      </c>
      <c r="CG1784" s="155">
        <v>2.1847817999999999E-17</v>
      </c>
      <c r="CH1784" s="155">
        <v>3.3412723999999999E-15</v>
      </c>
      <c r="CI1784" s="155">
        <v>5.8622285999999999E-8</v>
      </c>
      <c r="CJ1784" s="155">
        <v>1.6052115E-7</v>
      </c>
      <c r="CK1784" s="155">
        <v>3.8932649999999998E-9</v>
      </c>
      <c r="CL1784" s="155">
        <v>1.9282919000000001E-10</v>
      </c>
      <c r="CM1784"/>
      <c r="CN1784" s="284">
        <v>2.8280984999999998E-15</v>
      </c>
      <c r="CO1784" s="284">
        <v>7.1500644000000004E-3</v>
      </c>
      <c r="CP1784" s="285">
        <v>8.7675258999999998E-4</v>
      </c>
      <c r="CQ1784" s="284">
        <v>3.6753825000000002E-5</v>
      </c>
      <c r="CR1784" s="284">
        <v>5.6656986999999996E-13</v>
      </c>
      <c r="CS1784" s="284">
        <v>6.0591250999999999E-11</v>
      </c>
      <c r="CT1784" s="284">
        <v>1.2199099000000001E-6</v>
      </c>
      <c r="CU1784" s="284">
        <v>3.5944869000000001E-4</v>
      </c>
      <c r="CV1784" s="284">
        <v>2.8186638999999999E-9</v>
      </c>
      <c r="CW1784" s="284">
        <v>7.4257650000000002E-6</v>
      </c>
      <c r="CX1784"/>
      <c r="CY1784"/>
      <c r="CZ1784"/>
      <c r="DA1784"/>
      <c r="DB1784" s="212"/>
      <c r="DC1784" s="48"/>
      <c r="DD1784" s="48"/>
      <c r="DE1784" s="48"/>
      <c r="DF1784" s="48"/>
      <c r="DG1784" s="48"/>
      <c r="DH1784" s="48"/>
      <c r="DI1784" s="48"/>
      <c r="DJ1784" s="48"/>
      <c r="DK1784" s="48"/>
      <c r="DL1784" s="48"/>
    </row>
    <row r="1785" spans="1:116" ht="14.4">
      <c r="B1785" s="188"/>
      <c r="C1785" s="151"/>
      <c r="D1785" s="51" t="s">
        <v>3094</v>
      </c>
      <c r="E1785" s="260"/>
      <c r="F1785"/>
      <c r="G1785"/>
      <c r="H1785"/>
      <c r="I1785"/>
      <c r="J1785"/>
      <c r="K1785"/>
      <c r="L1785"/>
      <c r="M1785"/>
      <c r="N1785" s="174"/>
      <c r="O1785" s="53"/>
      <c r="P1785" s="53"/>
      <c r="Q1785" s="53"/>
      <c r="R1785" s="53"/>
      <c r="S1785"/>
      <c r="T1785" s="53"/>
      <c r="U1785" s="53"/>
      <c r="V1785" s="53"/>
      <c r="W1785" s="53"/>
      <c r="X1785"/>
      <c r="Z1785" s="53"/>
      <c r="AA1785" s="53"/>
      <c r="AB1785" s="53"/>
      <c r="AC1785"/>
      <c r="AD1785"/>
      <c r="AE1785"/>
      <c r="AF1785"/>
      <c r="AG1785"/>
      <c r="AH1785"/>
      <c r="AI1785"/>
      <c r="AJ1785"/>
      <c r="AK1785"/>
      <c r="AL1785"/>
      <c r="AM1785"/>
      <c r="AN1785"/>
      <c r="AO1785"/>
      <c r="AP1785"/>
      <c r="AQ1785"/>
      <c r="AR1785"/>
      <c r="AS1785"/>
      <c r="AT1785"/>
      <c r="AU1785"/>
      <c r="AX1785" s="19"/>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s="117"/>
      <c r="CQ1785"/>
      <c r="CR1785"/>
      <c r="CS1785"/>
      <c r="CT1785"/>
      <c r="CU1785"/>
      <c r="CV1785"/>
      <c r="CW1785"/>
      <c r="CX1785"/>
      <c r="CY1785"/>
      <c r="CZ1785"/>
      <c r="DA1785"/>
      <c r="DB1785" s="212"/>
      <c r="DC1785" s="48"/>
      <c r="DD1785" s="48"/>
      <c r="DE1785" s="48"/>
      <c r="DF1785" s="48"/>
      <c r="DG1785" s="48"/>
      <c r="DH1785" s="48"/>
      <c r="DI1785" s="48"/>
      <c r="DJ1785" s="48"/>
      <c r="DK1785" s="48"/>
      <c r="DL1785" s="48"/>
    </row>
    <row r="1786" spans="1:116" ht="14.4">
      <c r="A1786" t="s">
        <v>3095</v>
      </c>
      <c r="B1786" s="188" t="s">
        <v>323</v>
      </c>
      <c r="C1786" s="151" t="str">
        <f t="shared" si="421"/>
        <v>C.060.05.104</v>
      </c>
      <c r="D1786" s="54" t="s">
        <v>3094</v>
      </c>
      <c r="E1786" s="260" t="s">
        <v>1516</v>
      </c>
      <c r="F1786" s="153" t="str">
        <f t="shared" si="422"/>
        <v>Truck +trailer Electric EU (output per meter)</v>
      </c>
      <c r="G1786" s="154">
        <f t="shared" si="407"/>
        <v>4.2522558666666663E-4</v>
      </c>
      <c r="H1786"/>
      <c r="I1786"/>
      <c r="J1786" s="227">
        <f t="shared" ref="J1786:J1796" si="437">L1786+M1786+N1786+O1786</f>
        <v>1.6454994290763256E-4</v>
      </c>
      <c r="K1786"/>
      <c r="L1786" s="280">
        <f t="shared" ref="L1786:L1796" si="438">R1786+S1786+T1786+U1786</f>
        <v>2.2195775986999999E-5</v>
      </c>
      <c r="M1786" s="280">
        <f t="shared" ref="M1786:M1796" si="439">P1786+Q1786+V1786+Z1786+X1786</f>
        <v>3.6662966536900004E-5</v>
      </c>
      <c r="N1786" s="281">
        <f t="shared" ref="N1786:N1796" si="440">W1786+Y1786+AA1786+AB1786</f>
        <v>4.190736238373257E-5</v>
      </c>
      <c r="O1786" s="287">
        <v>6.3783837999999995E-5</v>
      </c>
      <c r="P1786" s="286">
        <v>1.6037305E-5</v>
      </c>
      <c r="Q1786" s="286">
        <v>4.3093900999999999E-6</v>
      </c>
      <c r="R1786" s="286">
        <v>5.1713993999999997E-6</v>
      </c>
      <c r="S1786" s="286">
        <v>1.6858094000000001E-5</v>
      </c>
      <c r="T1786" s="286">
        <v>7.8169532000000001E-8</v>
      </c>
      <c r="U1786" s="286">
        <v>8.8113055000000004E-8</v>
      </c>
      <c r="V1786" s="286">
        <v>4.0355141000000002E-7</v>
      </c>
      <c r="W1786" s="286">
        <v>1.7139468E-5</v>
      </c>
      <c r="X1786" s="286">
        <v>1.5912374999999999E-5</v>
      </c>
      <c r="Y1786" s="286">
        <v>2.4598799E-5</v>
      </c>
      <c r="Z1786" s="286">
        <v>3.4502689999999999E-10</v>
      </c>
      <c r="AA1786" s="286">
        <v>1.6909450000000001E-7</v>
      </c>
      <c r="AB1786" s="286">
        <v>8.8373257000000004E-13</v>
      </c>
      <c r="AC1786"/>
      <c r="AD1786" s="227">
        <f t="shared" ref="AD1786:AD1796" si="441">O1786</f>
        <v>6.3783837999999995E-5</v>
      </c>
      <c r="AE1786" s="227">
        <f t="shared" ref="AE1786:AE1796" si="442">P1786+Q1786+R1786+S1786+T1786+U1786+V1786</f>
        <v>4.2946022497000002E-5</v>
      </c>
      <c r="AF1786" s="227">
        <f t="shared" ref="AF1786:AF1796" si="443">P1786+Q1786+V1786+AA1786</f>
        <v>2.091934101E-5</v>
      </c>
      <c r="AG1786" s="227">
        <f t="shared" ref="AG1786:AG1796" si="444">Z1786+P1786+Q1786+V1786+X1786</f>
        <v>3.6662966536900004E-5</v>
      </c>
      <c r="AH1786" s="227">
        <f t="shared" ref="AH1786:AH1796" si="445">W1786+Y1786+AB1786</f>
        <v>4.173826788373257E-5</v>
      </c>
      <c r="AI1786"/>
      <c r="AJ1786">
        <v>1.2447491999999999E-2</v>
      </c>
      <c r="AK1786" s="155">
        <v>6.5324462E-3</v>
      </c>
      <c r="AL1786" s="155">
        <v>3.3956385E-3</v>
      </c>
      <c r="AM1786" s="155">
        <v>0</v>
      </c>
      <c r="AN1786" s="155">
        <v>8.1294538999999999E-4</v>
      </c>
      <c r="AO1786" s="155">
        <v>1.1591676E-3</v>
      </c>
      <c r="AP1786" s="155">
        <v>5.4729409E-4</v>
      </c>
      <c r="AQ1786"/>
      <c r="AR1786" s="156">
        <v>1.3387071E-5</v>
      </c>
      <c r="AS1786" s="156">
        <v>1.2606815E-5</v>
      </c>
      <c r="AT1786" s="156">
        <v>4.2624456000000001E-7</v>
      </c>
      <c r="AU1786" s="156">
        <v>3.5401167999999998E-7</v>
      </c>
      <c r="AV1786" s="282">
        <f t="shared" si="402"/>
        <v>7.558042412874E-10</v>
      </c>
      <c r="AW1786" s="282">
        <f t="shared" si="403"/>
        <v>1.5763481774660843E-12</v>
      </c>
      <c r="AX1786" s="283">
        <f t="shared" si="404"/>
        <v>4.9581467420000002E-5</v>
      </c>
      <c r="AY1786" s="157">
        <v>3.9474972E-10</v>
      </c>
      <c r="AZ1786" s="157">
        <v>1.1910601E-12</v>
      </c>
      <c r="BA1786" s="157">
        <v>3.2541243999999998E-17</v>
      </c>
      <c r="BB1786" s="157">
        <v>1.1391774E-15</v>
      </c>
      <c r="BC1786" s="157">
        <v>0</v>
      </c>
      <c r="BD1786" s="157">
        <v>1.8816871000000001E-13</v>
      </c>
      <c r="BE1786" s="157">
        <v>3.0214811999999999E-10</v>
      </c>
      <c r="BF1786" s="157">
        <v>3.7908650000000003E-14</v>
      </c>
      <c r="BG1786" s="157">
        <v>3.3780629E-13</v>
      </c>
      <c r="BH1786" s="157">
        <v>6.7505092000000003E-15</v>
      </c>
      <c r="BI1786" s="157">
        <v>4.6989126999999998E-18</v>
      </c>
      <c r="BJ1786" s="157">
        <v>2.7130865999999999E-15</v>
      </c>
      <c r="BK1786" s="157">
        <v>4.8095761000000002E-17</v>
      </c>
      <c r="BL1786" s="157">
        <v>2.4205384000000001E-17</v>
      </c>
      <c r="BM1786" s="157">
        <v>5.5237721999999998E-11</v>
      </c>
      <c r="BN1786" s="157">
        <v>3.4793713999999999E-12</v>
      </c>
      <c r="BO1786" s="157">
        <v>3.6438413999999999E-22</v>
      </c>
      <c r="BP1786" s="157">
        <v>9.5847441999999997E-7</v>
      </c>
      <c r="BQ1786" s="157">
        <v>4.8622992999999999E-5</v>
      </c>
      <c r="BR1786" s="157">
        <v>0</v>
      </c>
      <c r="BS1786" s="157">
        <v>0</v>
      </c>
      <c r="BT1786" s="157">
        <v>0</v>
      </c>
      <c r="BU1786"/>
      <c r="BV1786" s="155">
        <v>3.1787139E-8</v>
      </c>
      <c r="BW1786" s="155">
        <v>2.3480481999999998E-9</v>
      </c>
      <c r="BX1786" s="155">
        <v>1.1856418E-8</v>
      </c>
      <c r="BY1786" s="155">
        <v>4.9359769E-11</v>
      </c>
      <c r="BZ1786" s="155">
        <v>2.5890067000000001E-9</v>
      </c>
      <c r="CA1786" s="155">
        <v>3.8287766000000001E-11</v>
      </c>
      <c r="CB1786" s="155">
        <v>1.7466726999999999E-10</v>
      </c>
      <c r="CC1786" s="155">
        <v>5.7033643999999999E-11</v>
      </c>
      <c r="CD1786" s="155">
        <v>1.0609392000000001E-10</v>
      </c>
      <c r="CE1786" s="155">
        <v>6.8189995000000003E-11</v>
      </c>
      <c r="CF1786" s="155">
        <v>0</v>
      </c>
      <c r="CG1786" s="155">
        <v>8.0578903E-19</v>
      </c>
      <c r="CH1786" s="155">
        <v>1.472619E-17</v>
      </c>
      <c r="CI1786" s="155">
        <v>1.1375417999999999E-9</v>
      </c>
      <c r="CJ1786" s="155">
        <v>1.2177306E-8</v>
      </c>
      <c r="CK1786" s="155">
        <v>1.1851867999999999E-9</v>
      </c>
      <c r="CL1786" s="155">
        <v>0</v>
      </c>
      <c r="CM1786"/>
      <c r="CN1786" s="284">
        <v>1.2464447999999999E-17</v>
      </c>
      <c r="CO1786" s="284">
        <v>4.2511703999999998E-4</v>
      </c>
      <c r="CP1786" s="285">
        <v>1.4253246E-6</v>
      </c>
      <c r="CQ1786" s="284">
        <v>1.6151182999999999E-6</v>
      </c>
      <c r="CR1786" s="284">
        <v>6.0391021999999996E-12</v>
      </c>
      <c r="CS1786" s="284">
        <v>4.9895639999999999E-12</v>
      </c>
      <c r="CT1786" s="284">
        <v>1.1545801E-7</v>
      </c>
      <c r="CU1786" s="284">
        <v>7.0324457000000003E-5</v>
      </c>
      <c r="CV1786" s="284">
        <v>4.4835590999999999E-9</v>
      </c>
      <c r="CW1786" s="284">
        <v>1.4820133000000001E-8</v>
      </c>
      <c r="CX1786"/>
      <c r="CY1786"/>
      <c r="CZ1786"/>
      <c r="DA1786"/>
      <c r="DB1786" s="212"/>
      <c r="DC1786" s="48"/>
      <c r="DD1786" s="48"/>
      <c r="DE1786" s="48"/>
      <c r="DF1786" s="48"/>
      <c r="DG1786" s="48"/>
      <c r="DH1786" s="48"/>
      <c r="DI1786" s="48"/>
      <c r="DJ1786" s="48"/>
      <c r="DK1786" s="48"/>
      <c r="DL1786" s="48"/>
    </row>
    <row r="1787" spans="1:116" ht="14.4">
      <c r="A1787" t="s">
        <v>3096</v>
      </c>
      <c r="B1787" s="188" t="s">
        <v>323</v>
      </c>
      <c r="C1787" s="151" t="str">
        <f t="shared" si="421"/>
        <v>C.060.05.105</v>
      </c>
      <c r="D1787" s="54" t="s">
        <v>3094</v>
      </c>
      <c r="E1787" s="260" t="s">
        <v>49</v>
      </c>
      <c r="F1787" s="153" t="str">
        <f t="shared" si="422"/>
        <v>Truck+container 28 tonne net Electric EU (min weight/volume ratio 0.41 t/m3) (tkm)</v>
      </c>
      <c r="G1787" s="154">
        <f t="shared" si="407"/>
        <v>3.0373255999999998E-2</v>
      </c>
      <c r="H1787"/>
      <c r="I1787"/>
      <c r="J1787" s="227">
        <f t="shared" si="437"/>
        <v>1.1753567265602755E-2</v>
      </c>
      <c r="K1787"/>
      <c r="L1787" s="280">
        <f t="shared" si="438"/>
        <v>1.5854124976999999E-3</v>
      </c>
      <c r="M1787" s="280">
        <f t="shared" si="439"/>
        <v>2.6187833257790001E-3</v>
      </c>
      <c r="N1787" s="281">
        <f t="shared" si="440"/>
        <v>2.9933830421237551E-3</v>
      </c>
      <c r="O1787" s="287">
        <v>4.5559883999999997E-3</v>
      </c>
      <c r="P1787" s="286">
        <v>1.1455218000000001E-3</v>
      </c>
      <c r="Q1787" s="286">
        <v>3.0781358E-4</v>
      </c>
      <c r="R1787" s="286">
        <v>3.6938566999999999E-4</v>
      </c>
      <c r="S1787" s="219">
        <v>1.2041495E-3</v>
      </c>
      <c r="T1787" s="286">
        <v>5.5835379999999998E-6</v>
      </c>
      <c r="U1787" s="286">
        <v>6.2937897000000001E-6</v>
      </c>
      <c r="V1787" s="286">
        <v>2.8825100999999999E-5</v>
      </c>
      <c r="W1787" s="219">
        <v>1.2242476999999999E-3</v>
      </c>
      <c r="X1787" s="219">
        <v>1.1365982E-3</v>
      </c>
      <c r="Y1787" s="219">
        <v>1.7570571000000001E-3</v>
      </c>
      <c r="Z1787" s="286">
        <v>2.4644778999999999E-8</v>
      </c>
      <c r="AA1787" s="286">
        <v>1.2078179E-5</v>
      </c>
      <c r="AB1787" s="286">
        <v>6.3123755E-11</v>
      </c>
      <c r="AC1787"/>
      <c r="AD1787" s="227">
        <f t="shared" si="441"/>
        <v>4.5559883999999997E-3</v>
      </c>
      <c r="AE1787" s="227">
        <f t="shared" si="442"/>
        <v>3.0675729787000001E-3</v>
      </c>
      <c r="AF1787" s="227">
        <f t="shared" si="443"/>
        <v>1.4942386599999999E-3</v>
      </c>
      <c r="AG1787" s="227">
        <f t="shared" si="444"/>
        <v>2.6187833257790001E-3</v>
      </c>
      <c r="AH1787" s="227">
        <f t="shared" si="445"/>
        <v>2.9813048631237549E-3</v>
      </c>
      <c r="AI1787"/>
      <c r="AJ1787">
        <v>0.88910655000000005</v>
      </c>
      <c r="AK1787" s="155">
        <v>0.4666033</v>
      </c>
      <c r="AL1787" s="155">
        <v>0.24254560999999999</v>
      </c>
      <c r="AM1787" s="155">
        <v>0</v>
      </c>
      <c r="AN1787" s="155">
        <v>5.8067528E-2</v>
      </c>
      <c r="AO1787" s="155">
        <v>8.2797685999999995E-2</v>
      </c>
      <c r="AP1787" s="155">
        <v>3.9092435000000002E-2</v>
      </c>
      <c r="AQ1787"/>
      <c r="AR1787" s="156">
        <v>9.5621935999999999E-4</v>
      </c>
      <c r="AS1787" s="156">
        <v>9.0048677E-4</v>
      </c>
      <c r="AT1787" s="156">
        <v>3.0446039999999999E-5</v>
      </c>
      <c r="AU1787" s="156">
        <v>2.5286548000000001E-5</v>
      </c>
      <c r="AV1787" s="282">
        <f t="shared" si="402"/>
        <v>5.3986018021817005E-8</v>
      </c>
      <c r="AW1787" s="282">
        <f t="shared" si="403"/>
        <v>1.1259630123474742E-10</v>
      </c>
      <c r="AX1787" s="283">
        <f t="shared" si="404"/>
        <v>3.5415333589999998E-3</v>
      </c>
      <c r="AY1787" s="157">
        <v>2.8196409000000001E-8</v>
      </c>
      <c r="AZ1787" s="157">
        <v>8.5075724999999999E-11</v>
      </c>
      <c r="BA1787" s="157">
        <v>2.3243745999999999E-15</v>
      </c>
      <c r="BB1787" s="157">
        <v>8.1369817E-14</v>
      </c>
      <c r="BC1787" s="157">
        <v>0</v>
      </c>
      <c r="BD1787" s="157">
        <v>1.3440622E-11</v>
      </c>
      <c r="BE1787" s="157">
        <v>2.1582009000000001E-8</v>
      </c>
      <c r="BF1787" s="157">
        <v>2.7077607000000002E-12</v>
      </c>
      <c r="BG1787" s="157">
        <v>2.4129020000000001E-11</v>
      </c>
      <c r="BH1787" s="157">
        <v>4.8217922999999997E-13</v>
      </c>
      <c r="BI1787" s="157">
        <v>3.3563661999999998E-16</v>
      </c>
      <c r="BJ1787" s="157">
        <v>1.9379190000000001E-13</v>
      </c>
      <c r="BK1787" s="157">
        <v>3.4354115000000001E-15</v>
      </c>
      <c r="BL1787" s="157">
        <v>1.7289559999999999E-15</v>
      </c>
      <c r="BM1787" s="157">
        <v>3.9455515000000004E-9</v>
      </c>
      <c r="BN1787" s="157">
        <v>2.4852653000000002E-10</v>
      </c>
      <c r="BO1787" s="157">
        <v>2.6027438000000001E-20</v>
      </c>
      <c r="BP1787" s="157">
        <v>6.8462459000000005E-5</v>
      </c>
      <c r="BQ1787" s="157">
        <v>3.4730708999999998E-3</v>
      </c>
      <c r="BR1787" s="157">
        <v>0</v>
      </c>
      <c r="BS1787" s="157">
        <v>0</v>
      </c>
      <c r="BT1787" s="157">
        <v>0</v>
      </c>
      <c r="BU1787"/>
      <c r="BV1787" s="155">
        <v>2.27051E-6</v>
      </c>
      <c r="BW1787" s="155">
        <v>1.6771772999999999E-7</v>
      </c>
      <c r="BX1787" s="155">
        <v>8.4688696999999995E-7</v>
      </c>
      <c r="BY1787" s="155">
        <v>3.5256978000000001E-9</v>
      </c>
      <c r="BZ1787" s="155">
        <v>1.8492905E-7</v>
      </c>
      <c r="CA1787" s="155">
        <v>2.7348404000000002E-9</v>
      </c>
      <c r="CB1787" s="155">
        <v>1.2476233E-8</v>
      </c>
      <c r="CC1787" s="155">
        <v>4.0738316999999999E-9</v>
      </c>
      <c r="CD1787" s="155">
        <v>7.5781373999999992E-9</v>
      </c>
      <c r="CE1787" s="155">
        <v>4.8707139E-9</v>
      </c>
      <c r="CF1787" s="155">
        <v>0</v>
      </c>
      <c r="CG1787" s="155">
        <v>5.7556359999999995E-17</v>
      </c>
      <c r="CH1787" s="155">
        <v>1.0518706999999999E-15</v>
      </c>
      <c r="CI1787" s="155">
        <v>8.1252981999999994E-8</v>
      </c>
      <c r="CJ1787" s="155">
        <v>8.6980757999999999E-7</v>
      </c>
      <c r="CK1787" s="155">
        <v>8.4656201000000002E-8</v>
      </c>
      <c r="CL1787" s="155">
        <v>0</v>
      </c>
      <c r="CM1787"/>
      <c r="CN1787" s="284">
        <v>8.9031774000000005E-16</v>
      </c>
      <c r="CO1787" s="284">
        <v>3.0365502999999999E-2</v>
      </c>
      <c r="CP1787" s="285">
        <v>1.0180889999999999E-4</v>
      </c>
      <c r="CQ1787" s="284">
        <v>1.1536560000000001E-4</v>
      </c>
      <c r="CR1787" s="284">
        <v>4.3136443999999998E-10</v>
      </c>
      <c r="CS1787" s="284">
        <v>3.5639743000000001E-10</v>
      </c>
      <c r="CT1787" s="284">
        <v>8.2470010000000002E-6</v>
      </c>
      <c r="CU1787" s="284">
        <v>5.0231755000000001E-3</v>
      </c>
      <c r="CV1787" s="284">
        <v>3.2025421999999998E-7</v>
      </c>
      <c r="CW1787" s="284">
        <v>1.058581E-6</v>
      </c>
      <c r="CX1787"/>
      <c r="CY1787"/>
      <c r="CZ1787"/>
      <c r="DA1787"/>
      <c r="DB1787" s="212"/>
      <c r="DC1787" s="48"/>
      <c r="DD1787" s="48"/>
      <c r="DE1787" s="48"/>
      <c r="DF1787" s="48"/>
      <c r="DG1787" s="48"/>
      <c r="DH1787" s="48"/>
      <c r="DI1787" s="48"/>
      <c r="DJ1787" s="48"/>
      <c r="DK1787" s="48"/>
      <c r="DL1787" s="48"/>
    </row>
    <row r="1788" spans="1:116" ht="14.4">
      <c r="A1788" t="s">
        <v>3097</v>
      </c>
      <c r="B1788" s="188" t="s">
        <v>323</v>
      </c>
      <c r="C1788" s="151" t="str">
        <f t="shared" si="421"/>
        <v>C.060.05.106</v>
      </c>
      <c r="D1788" s="54" t="s">
        <v>3094</v>
      </c>
      <c r="E1788" s="260" t="s">
        <v>49</v>
      </c>
      <c r="F1788" s="153" t="str">
        <f t="shared" si="422"/>
        <v>Truck+trailer 24 tonne net Electric EU (min weight/volume ratio 0.32 t/m3) (tkm)</v>
      </c>
      <c r="G1788" s="154">
        <f t="shared" si="407"/>
        <v>3.5435465333333332E-2</v>
      </c>
      <c r="H1788"/>
      <c r="I1788"/>
      <c r="J1788" s="227">
        <f t="shared" si="437"/>
        <v>1.3712495090186381E-2</v>
      </c>
      <c r="K1788"/>
      <c r="L1788" s="280">
        <f t="shared" si="438"/>
        <v>1.8496479323000001E-3</v>
      </c>
      <c r="M1788" s="280">
        <f t="shared" si="439"/>
        <v>3.0552471762419998E-3</v>
      </c>
      <c r="N1788" s="281">
        <f t="shared" si="440"/>
        <v>3.4922801816443809E-3</v>
      </c>
      <c r="O1788" s="280">
        <v>5.3153198E-3</v>
      </c>
      <c r="P1788" s="286">
        <v>1.3364421E-3</v>
      </c>
      <c r="Q1788" s="286">
        <v>3.5911584000000002E-4</v>
      </c>
      <c r="R1788" s="286">
        <v>4.3094995000000002E-4</v>
      </c>
      <c r="S1788" s="219">
        <v>1.4048411E-3</v>
      </c>
      <c r="T1788" s="286">
        <v>6.5141277000000001E-6</v>
      </c>
      <c r="U1788" s="286">
        <v>7.3427545999999999E-6</v>
      </c>
      <c r="V1788" s="286">
        <v>3.3629284000000003E-5</v>
      </c>
      <c r="W1788" s="219">
        <v>1.4282889999999999E-3</v>
      </c>
      <c r="X1788" s="219">
        <v>1.3260311999999999E-3</v>
      </c>
      <c r="Y1788" s="219">
        <v>2.0498998999999999E-3</v>
      </c>
      <c r="Z1788" s="286">
        <v>2.8752241999999999E-8</v>
      </c>
      <c r="AA1788" s="286">
        <v>1.4091208E-5</v>
      </c>
      <c r="AB1788" s="286">
        <v>7.3644381000000006E-11</v>
      </c>
      <c r="AC1788"/>
      <c r="AD1788" s="227">
        <f t="shared" si="441"/>
        <v>5.3153198E-3</v>
      </c>
      <c r="AE1788" s="227">
        <f t="shared" si="442"/>
        <v>3.5788351563000001E-3</v>
      </c>
      <c r="AF1788" s="227">
        <f t="shared" si="443"/>
        <v>1.743278432E-3</v>
      </c>
      <c r="AG1788" s="227">
        <f t="shared" si="444"/>
        <v>3.0552471762419998E-3</v>
      </c>
      <c r="AH1788" s="227">
        <f t="shared" si="445"/>
        <v>3.4781889736443809E-3</v>
      </c>
      <c r="AI1788"/>
      <c r="AJ1788">
        <v>1.037291</v>
      </c>
      <c r="AK1788" s="155">
        <v>0.54437051000000003</v>
      </c>
      <c r="AL1788" s="155">
        <v>0.28296987000000001</v>
      </c>
      <c r="AM1788" s="155">
        <v>0</v>
      </c>
      <c r="AN1788" s="155">
        <v>6.7745448999999999E-2</v>
      </c>
      <c r="AO1788" s="155">
        <v>9.6597299999999997E-2</v>
      </c>
      <c r="AP1788" s="155">
        <v>4.5607841000000003E-2</v>
      </c>
      <c r="AQ1788"/>
      <c r="AR1788" s="156">
        <v>1.1155893E-3</v>
      </c>
      <c r="AS1788" s="156">
        <v>1.0505679E-3</v>
      </c>
      <c r="AT1788" s="156">
        <v>3.5520379999999998E-5</v>
      </c>
      <c r="AU1788" s="156">
        <v>2.9500973E-5</v>
      </c>
      <c r="AV1788" s="282">
        <f t="shared" si="402"/>
        <v>6.2983686767453E-8</v>
      </c>
      <c r="AW1788" s="282">
        <f t="shared" si="403"/>
        <v>1.3136235155222533E-10</v>
      </c>
      <c r="AX1788" s="283">
        <f t="shared" si="404"/>
        <v>4.1317889679999996E-3</v>
      </c>
      <c r="AY1788" s="157">
        <v>3.2895809999999998E-8</v>
      </c>
      <c r="AZ1788" s="157">
        <v>9.9255012000000004E-11</v>
      </c>
      <c r="BA1788" s="157">
        <v>2.7117702999999998E-15</v>
      </c>
      <c r="BB1788" s="157">
        <v>9.4931453000000003E-14</v>
      </c>
      <c r="BC1788" s="157">
        <v>0</v>
      </c>
      <c r="BD1788" s="157">
        <v>1.5680726E-11</v>
      </c>
      <c r="BE1788" s="157">
        <v>2.517901E-8</v>
      </c>
      <c r="BF1788" s="157">
        <v>3.1590540999999999E-12</v>
      </c>
      <c r="BG1788" s="157">
        <v>2.8150524E-11</v>
      </c>
      <c r="BH1788" s="157">
        <v>5.6254242999999997E-13</v>
      </c>
      <c r="BI1788" s="157">
        <v>3.9157606000000001E-16</v>
      </c>
      <c r="BJ1788" s="157">
        <v>2.2609054999999999E-13</v>
      </c>
      <c r="BK1788" s="157">
        <v>4.0079801000000001E-15</v>
      </c>
      <c r="BL1788" s="157">
        <v>2.0171154E-15</v>
      </c>
      <c r="BM1788" s="157">
        <v>4.6031435000000002E-9</v>
      </c>
      <c r="BN1788" s="157">
        <v>2.8994761000000002E-10</v>
      </c>
      <c r="BO1788" s="157">
        <v>3.0365345000000003E-20</v>
      </c>
      <c r="BP1788" s="157">
        <v>7.9872867999999998E-5</v>
      </c>
      <c r="BQ1788" s="157">
        <v>4.0519160999999996E-3</v>
      </c>
      <c r="BR1788" s="157">
        <v>0</v>
      </c>
      <c r="BS1788" s="157">
        <v>0</v>
      </c>
      <c r="BT1788" s="157">
        <v>0</v>
      </c>
      <c r="BU1788"/>
      <c r="BV1788" s="155">
        <v>2.6489282999999999E-6</v>
      </c>
      <c r="BW1788" s="155">
        <v>1.9567068000000001E-7</v>
      </c>
      <c r="BX1788" s="155">
        <v>9.8803479999999993E-7</v>
      </c>
      <c r="BY1788" s="155">
        <v>4.1133141000000002E-9</v>
      </c>
      <c r="BZ1788" s="155">
        <v>2.1575054999999999E-7</v>
      </c>
      <c r="CA1788" s="155">
        <v>3.1906471999999999E-9</v>
      </c>
      <c r="CB1788" s="155">
        <v>1.4555606E-8</v>
      </c>
      <c r="CC1788" s="155">
        <v>4.7528036999999999E-9</v>
      </c>
      <c r="CD1788" s="155">
        <v>8.8411602999999994E-9</v>
      </c>
      <c r="CE1788" s="155">
        <v>5.6824995999999996E-9</v>
      </c>
      <c r="CF1788" s="155">
        <v>0</v>
      </c>
      <c r="CG1788" s="155">
        <v>6.7149086000000003E-17</v>
      </c>
      <c r="CH1788" s="155">
        <v>1.2271825000000001E-15</v>
      </c>
      <c r="CI1788" s="155">
        <v>9.4795145999999996E-8</v>
      </c>
      <c r="CJ1788" s="155">
        <v>1.0147755000000001E-6</v>
      </c>
      <c r="CK1788" s="155">
        <v>9.8765567000000003E-8</v>
      </c>
      <c r="CL1788" s="155">
        <v>0</v>
      </c>
      <c r="CM1788"/>
      <c r="CN1788" s="284">
        <v>1.038704E-15</v>
      </c>
      <c r="CO1788" s="284">
        <v>3.542642E-2</v>
      </c>
      <c r="CP1788" s="285">
        <v>1.1877704999999999E-4</v>
      </c>
      <c r="CQ1788" s="284">
        <v>1.3459318999999999E-4</v>
      </c>
      <c r="CR1788" s="284">
        <v>5.0325852E-10</v>
      </c>
      <c r="CS1788" s="284">
        <v>4.1579699999999998E-10</v>
      </c>
      <c r="CT1788" s="284">
        <v>9.6215011000000003E-6</v>
      </c>
      <c r="CU1788" s="284">
        <v>5.8603713999999998E-3</v>
      </c>
      <c r="CV1788" s="284">
        <v>3.7362993E-7</v>
      </c>
      <c r="CW1788" s="284">
        <v>1.2350111000000001E-6</v>
      </c>
      <c r="CX1788"/>
      <c r="CY1788"/>
      <c r="CZ1788"/>
      <c r="DA1788"/>
      <c r="DB1788" s="212"/>
      <c r="DC1788" s="48"/>
      <c r="DD1788" s="48"/>
      <c r="DE1788" s="48"/>
      <c r="DF1788" s="48"/>
      <c r="DG1788" s="48"/>
      <c r="DH1788" s="48"/>
      <c r="DI1788" s="48"/>
      <c r="DJ1788" s="48"/>
      <c r="DK1788" s="48"/>
      <c r="DL1788" s="48"/>
    </row>
    <row r="1789" spans="1:116" ht="14.4">
      <c r="A1789" t="s">
        <v>3098</v>
      </c>
      <c r="B1789" s="188" t="s">
        <v>323</v>
      </c>
      <c r="C1789" s="151" t="str">
        <f t="shared" si="421"/>
        <v>C.060.05.107</v>
      </c>
      <c r="D1789" s="54" t="s">
        <v>3094</v>
      </c>
      <c r="E1789" s="260" t="s">
        <v>50</v>
      </c>
      <c r="F1789" s="153" t="str">
        <f t="shared" si="422"/>
        <v>Truck+container 28 tonne net Electric EU (max weight/volume ratio 0.41 t/m3) (m3km)</v>
      </c>
      <c r="G1789" s="154">
        <f t="shared" si="407"/>
        <v>1.2451700666666668E-2</v>
      </c>
      <c r="H1789"/>
      <c r="I1789"/>
      <c r="J1789" s="227">
        <f t="shared" si="437"/>
        <v>4.8184462994549674E-3</v>
      </c>
      <c r="K1789"/>
      <c r="L1789" s="280">
        <f t="shared" si="438"/>
        <v>6.4994950259999996E-4</v>
      </c>
      <c r="M1789" s="280">
        <f t="shared" si="439"/>
        <v>1.073586128277E-3</v>
      </c>
      <c r="N1789" s="281">
        <f t="shared" si="440"/>
        <v>1.2271555685779672E-3</v>
      </c>
      <c r="O1789" s="287">
        <v>1.8677551000000001E-3</v>
      </c>
      <c r="P1789" s="286">
        <v>4.6961361000000002E-4</v>
      </c>
      <c r="Q1789" s="286">
        <v>1.2619005E-4</v>
      </c>
      <c r="R1789" s="286">
        <v>1.514319E-4</v>
      </c>
      <c r="S1789" s="286">
        <v>4.9364842000000002E-4</v>
      </c>
      <c r="T1789" s="286">
        <v>2.2890053000000002E-6</v>
      </c>
      <c r="U1789" s="286">
        <v>2.5801773000000001E-6</v>
      </c>
      <c r="V1789" s="286">
        <v>1.1817025000000001E-5</v>
      </c>
      <c r="W1789" s="286">
        <v>5.0188779999999996E-4</v>
      </c>
      <c r="X1789" s="286">
        <v>4.6595533999999999E-4</v>
      </c>
      <c r="Y1789" s="286">
        <v>7.2031622000000002E-4</v>
      </c>
      <c r="Z1789" s="286">
        <v>1.0103277E-8</v>
      </c>
      <c r="AA1789" s="286">
        <v>4.9515226999999997E-6</v>
      </c>
      <c r="AB1789" s="286">
        <v>2.5877967000000001E-11</v>
      </c>
      <c r="AC1789"/>
      <c r="AD1789" s="227">
        <f t="shared" si="441"/>
        <v>1.8677551000000001E-3</v>
      </c>
      <c r="AE1789" s="227">
        <f t="shared" si="442"/>
        <v>1.2575701875999999E-3</v>
      </c>
      <c r="AF1789" s="227">
        <f t="shared" si="443"/>
        <v>6.1257220770000002E-4</v>
      </c>
      <c r="AG1789" s="227">
        <f t="shared" si="444"/>
        <v>1.073586128277E-3</v>
      </c>
      <c r="AH1789" s="227">
        <f t="shared" si="445"/>
        <v>1.2222040458779672E-3</v>
      </c>
      <c r="AI1789"/>
      <c r="AJ1789">
        <v>0.36449462999999999</v>
      </c>
      <c r="AK1789" s="155">
        <v>0.19128686</v>
      </c>
      <c r="AL1789" s="155">
        <v>9.9433044999999998E-2</v>
      </c>
      <c r="AM1789" s="155">
        <v>0</v>
      </c>
      <c r="AN1789" s="155">
        <v>2.3805136000000001E-2</v>
      </c>
      <c r="AO1789" s="155">
        <v>3.3943413999999998E-2</v>
      </c>
      <c r="AP1789" s="155">
        <v>1.6026181E-2</v>
      </c>
      <c r="AQ1789"/>
      <c r="AR1789" s="156">
        <v>3.9200793999999997E-4</v>
      </c>
      <c r="AS1789" s="156">
        <v>3.6916002000000002E-4</v>
      </c>
      <c r="AT1789" s="156">
        <v>1.2481539000000001E-5</v>
      </c>
      <c r="AU1789" s="156">
        <v>1.0366374E-5</v>
      </c>
      <c r="AV1789" s="282">
        <f t="shared" si="402"/>
        <v>2.2131895782650998E-8</v>
      </c>
      <c r="AW1789" s="282">
        <f t="shared" si="403"/>
        <v>4.6159537528240108E-11</v>
      </c>
      <c r="AX1789" s="283">
        <f t="shared" si="404"/>
        <v>1.451873101E-3</v>
      </c>
      <c r="AY1789" s="157">
        <v>1.1559289000000001E-8</v>
      </c>
      <c r="AZ1789" s="157">
        <v>3.4877309999999998E-11</v>
      </c>
      <c r="BA1789" s="157">
        <v>9.5289146999999992E-16</v>
      </c>
      <c r="BB1789" s="157">
        <v>3.3358051E-14</v>
      </c>
      <c r="BC1789" s="157">
        <v>0</v>
      </c>
      <c r="BD1789" s="157">
        <v>5.5100645999999999E-12</v>
      </c>
      <c r="BE1789" s="157">
        <v>8.8476756E-9</v>
      </c>
      <c r="BF1789" s="157">
        <v>1.1100629000000001E-12</v>
      </c>
      <c r="BG1789" s="157">
        <v>9.8918385000000007E-12</v>
      </c>
      <c r="BH1789" s="157">
        <v>1.9767229999999999E-13</v>
      </c>
      <c r="BI1789" s="157">
        <v>1.3759626999999999E-16</v>
      </c>
      <c r="BJ1789" s="157">
        <v>7.9446166000000001E-14</v>
      </c>
      <c r="BK1789" s="157">
        <v>1.4083678E-15</v>
      </c>
      <c r="BL1789" s="157">
        <v>7.0879603000000002E-16</v>
      </c>
      <c r="BM1789" s="157">
        <v>1.6175027999999999E-9</v>
      </c>
      <c r="BN1789" s="157">
        <v>1.0188496E-10</v>
      </c>
      <c r="BO1789" s="157">
        <v>1.0670106E-20</v>
      </c>
      <c r="BP1789" s="157">
        <v>2.8066600999999999E-5</v>
      </c>
      <c r="BQ1789" s="157">
        <v>1.4238065000000001E-3</v>
      </c>
      <c r="BR1789" s="157">
        <v>0</v>
      </c>
      <c r="BS1789" s="157">
        <v>0</v>
      </c>
      <c r="BT1789" s="157">
        <v>0</v>
      </c>
      <c r="BU1789"/>
      <c r="BV1789" s="155">
        <v>9.3080934999999998E-7</v>
      </c>
      <c r="BW1789" s="155">
        <v>6.8756902E-8</v>
      </c>
      <c r="BX1789" s="155">
        <v>3.4718646E-7</v>
      </c>
      <c r="BY1789" s="155">
        <v>1.4453812E-9</v>
      </c>
      <c r="BZ1789" s="155">
        <v>7.5812785999999997E-8</v>
      </c>
      <c r="CA1789" s="155">
        <v>1.1211645000000001E-9</v>
      </c>
      <c r="CB1789" s="155">
        <v>5.1147077000000001E-9</v>
      </c>
      <c r="CC1789" s="155">
        <v>1.6700921E-9</v>
      </c>
      <c r="CD1789" s="155">
        <v>3.1067034999999999E-9</v>
      </c>
      <c r="CE1789" s="155">
        <v>1.9967787999999998E-9</v>
      </c>
      <c r="CF1789" s="155">
        <v>0</v>
      </c>
      <c r="CG1789" s="155">
        <v>2.3595579E-17</v>
      </c>
      <c r="CH1789" s="155">
        <v>4.3122079999999999E-16</v>
      </c>
      <c r="CI1789" s="155">
        <v>3.3310154000000001E-8</v>
      </c>
      <c r="CJ1789" s="155">
        <v>3.5658290000000002E-7</v>
      </c>
      <c r="CK1789" s="155">
        <v>3.4705324000000003E-8</v>
      </c>
      <c r="CL1789" s="155">
        <v>0</v>
      </c>
      <c r="CM1789"/>
      <c r="CN1789" s="284">
        <v>3.6499116999999998E-16</v>
      </c>
      <c r="CO1789" s="284">
        <v>1.2448522E-2</v>
      </c>
      <c r="CP1789" s="285">
        <v>4.1737175999999998E-5</v>
      </c>
      <c r="CQ1789" s="284">
        <v>4.7294827E-5</v>
      </c>
      <c r="CR1789" s="284">
        <v>1.7684048E-10</v>
      </c>
      <c r="CS1789" s="284">
        <v>1.4610729E-10</v>
      </c>
      <c r="CT1789" s="284">
        <v>3.3809082000000002E-6</v>
      </c>
      <c r="CU1789" s="284">
        <v>2.0592813000000001E-3</v>
      </c>
      <c r="CV1789" s="284">
        <v>1.3129016E-7</v>
      </c>
      <c r="CW1789" s="284">
        <v>4.3397169E-7</v>
      </c>
      <c r="CX1789"/>
      <c r="CY1789"/>
      <c r="CZ1789"/>
      <c r="DA1789"/>
      <c r="DB1789" s="212"/>
      <c r="DC1789" s="48"/>
      <c r="DD1789" s="48"/>
      <c r="DE1789" s="48"/>
      <c r="DF1789" s="48"/>
      <c r="DG1789" s="48"/>
      <c r="DH1789" s="48"/>
      <c r="DI1789" s="48"/>
      <c r="DJ1789" s="48"/>
      <c r="DK1789" s="48"/>
      <c r="DL1789" s="48"/>
    </row>
    <row r="1790" spans="1:116" ht="14.4">
      <c r="A1790" t="s">
        <v>3099</v>
      </c>
      <c r="B1790" s="188" t="s">
        <v>323</v>
      </c>
      <c r="C1790" s="151" t="str">
        <f t="shared" si="421"/>
        <v>C.060.05.108</v>
      </c>
      <c r="D1790" s="54" t="s">
        <v>3094</v>
      </c>
      <c r="E1790" s="260" t="s">
        <v>50</v>
      </c>
      <c r="F1790" s="153" t="str">
        <f t="shared" si="422"/>
        <v>Truck+trailer 24 tonne net Electric EU (max weight/volume ratio 0.32 t/m3) (m3km)</v>
      </c>
      <c r="G1790" s="154">
        <f t="shared" si="407"/>
        <v>1.1339348666666667E-2</v>
      </c>
      <c r="H1790"/>
      <c r="I1790"/>
      <c r="J1790" s="227">
        <f t="shared" si="437"/>
        <v>4.3879984043836018E-3</v>
      </c>
      <c r="K1790"/>
      <c r="L1790" s="280">
        <f t="shared" si="438"/>
        <v>5.9188734239999999E-4</v>
      </c>
      <c r="M1790" s="280">
        <f t="shared" si="439"/>
        <v>9.7767909171739991E-4</v>
      </c>
      <c r="N1790" s="281">
        <f t="shared" si="440"/>
        <v>1.1175296702662021E-3</v>
      </c>
      <c r="O1790" s="280">
        <v>1.7009022999999999E-3</v>
      </c>
      <c r="P1790" s="219">
        <v>4.2766145999999998E-4</v>
      </c>
      <c r="Q1790" s="286">
        <v>1.1491707E-4</v>
      </c>
      <c r="R1790" s="286">
        <v>1.3790398E-4</v>
      </c>
      <c r="S1790" s="219">
        <v>4.4954916E-4</v>
      </c>
      <c r="T1790" s="286">
        <v>2.0845209000000001E-6</v>
      </c>
      <c r="U1790" s="286">
        <v>2.3496814999999999E-6</v>
      </c>
      <c r="V1790" s="286">
        <v>1.0761371000000001E-5</v>
      </c>
      <c r="W1790" s="219">
        <v>4.5705248999999999E-4</v>
      </c>
      <c r="X1790" s="219">
        <v>4.2432998999999998E-4</v>
      </c>
      <c r="Y1790" s="286">
        <v>6.5596796999999995E-4</v>
      </c>
      <c r="Z1790" s="286">
        <v>9.2007174E-9</v>
      </c>
      <c r="AA1790" s="286">
        <v>4.5091867000000004E-6</v>
      </c>
      <c r="AB1790" s="286">
        <v>2.3566202000000001E-11</v>
      </c>
      <c r="AC1790"/>
      <c r="AD1790" s="227">
        <f t="shared" si="441"/>
        <v>1.7009022999999999E-3</v>
      </c>
      <c r="AE1790" s="227">
        <f t="shared" si="442"/>
        <v>1.1452272434E-3</v>
      </c>
      <c r="AF1790" s="227">
        <f t="shared" si="443"/>
        <v>5.5784908769999995E-4</v>
      </c>
      <c r="AG1790" s="227">
        <f t="shared" si="444"/>
        <v>9.7767909171739991E-4</v>
      </c>
      <c r="AH1790" s="227">
        <f t="shared" si="445"/>
        <v>1.113020483566202E-3</v>
      </c>
      <c r="AI1790"/>
      <c r="AJ1790">
        <v>0.33193310999999998</v>
      </c>
      <c r="AK1790" s="155">
        <v>0.17419856</v>
      </c>
      <c r="AL1790" s="155">
        <v>9.0550359999999996E-2</v>
      </c>
      <c r="AM1790" s="155">
        <v>0</v>
      </c>
      <c r="AN1790" s="155">
        <v>2.1678544000000001E-2</v>
      </c>
      <c r="AO1790" s="155">
        <v>3.0911135999999999E-2</v>
      </c>
      <c r="AP1790" s="155">
        <v>1.4594509E-2</v>
      </c>
      <c r="AQ1790"/>
      <c r="AR1790" s="156">
        <v>3.5698856000000002E-4</v>
      </c>
      <c r="AS1790" s="156">
        <v>3.3618173000000002E-4</v>
      </c>
      <c r="AT1790" s="156">
        <v>1.1366522000000001E-5</v>
      </c>
      <c r="AU1790" s="156">
        <v>9.4403113999999999E-6</v>
      </c>
      <c r="AV1790" s="282">
        <f t="shared" si="402"/>
        <v>2.0154779647265001E-8</v>
      </c>
      <c r="AW1790" s="282">
        <f t="shared" si="403"/>
        <v>4.2035952566076917E-11</v>
      </c>
      <c r="AX1790" s="283">
        <f t="shared" si="404"/>
        <v>1.322172418E-3</v>
      </c>
      <c r="AY1790" s="157">
        <v>1.0526658999999999E-8</v>
      </c>
      <c r="AZ1790" s="157">
        <v>3.1761603999999997E-11</v>
      </c>
      <c r="BA1790" s="157">
        <v>8.6776650000000004E-16</v>
      </c>
      <c r="BB1790" s="157">
        <v>3.0378065E-14</v>
      </c>
      <c r="BC1790" s="157">
        <v>0</v>
      </c>
      <c r="BD1790" s="157">
        <v>5.0178321999999999E-12</v>
      </c>
      <c r="BE1790" s="157">
        <v>8.0572832999999999E-9</v>
      </c>
      <c r="BF1790" s="157">
        <v>1.0108972999999999E-12</v>
      </c>
      <c r="BG1790" s="157">
        <v>9.0081676000000002E-12</v>
      </c>
      <c r="BH1790" s="157">
        <v>1.8001357999999999E-13</v>
      </c>
      <c r="BI1790" s="157">
        <v>1.2530433999999999E-16</v>
      </c>
      <c r="BJ1790" s="157">
        <v>7.2348975000000004E-14</v>
      </c>
      <c r="BK1790" s="157">
        <v>1.2825536E-15</v>
      </c>
      <c r="BL1790" s="157">
        <v>6.4547691999999995E-16</v>
      </c>
      <c r="BM1790" s="157">
        <v>1.4730059E-9</v>
      </c>
      <c r="BN1790" s="157">
        <v>9.2783237000000003E-11</v>
      </c>
      <c r="BO1790" s="157">
        <v>9.7169103000000003E-21</v>
      </c>
      <c r="BP1790" s="157">
        <v>2.5559318E-5</v>
      </c>
      <c r="BQ1790" s="157">
        <v>1.2966131000000001E-3</v>
      </c>
      <c r="BR1790" s="157">
        <v>0</v>
      </c>
      <c r="BS1790" s="157">
        <v>0</v>
      </c>
      <c r="BT1790" s="157">
        <v>0</v>
      </c>
      <c r="BU1790"/>
      <c r="BV1790" s="155">
        <v>8.4765705E-7</v>
      </c>
      <c r="BW1790" s="155">
        <v>6.2614619000000003E-8</v>
      </c>
      <c r="BX1790" s="155">
        <v>3.1617114000000001E-7</v>
      </c>
      <c r="BY1790" s="155">
        <v>1.3162604999999999E-9</v>
      </c>
      <c r="BZ1790" s="155">
        <v>6.9040176999999995E-8</v>
      </c>
      <c r="CA1790" s="155">
        <v>1.0210071000000001E-9</v>
      </c>
      <c r="CB1790" s="155">
        <v>4.6577937999999999E-9</v>
      </c>
      <c r="CC1790" s="155">
        <v>1.5208971999999999E-9</v>
      </c>
      <c r="CD1790" s="155">
        <v>2.8291713000000001E-9</v>
      </c>
      <c r="CE1790" s="155">
        <v>1.8183999E-9</v>
      </c>
      <c r="CF1790" s="155">
        <v>0</v>
      </c>
      <c r="CG1790" s="155">
        <v>2.1487707999999999E-17</v>
      </c>
      <c r="CH1790" s="155">
        <v>3.9269840999999999E-16</v>
      </c>
      <c r="CI1790" s="155">
        <v>3.0334446999999999E-8</v>
      </c>
      <c r="CJ1790" s="155">
        <v>3.2472816000000002E-7</v>
      </c>
      <c r="CK1790" s="155">
        <v>3.1604981999999998E-8</v>
      </c>
      <c r="CL1790" s="155">
        <v>0</v>
      </c>
      <c r="CM1790"/>
      <c r="CN1790" s="284">
        <v>3.3238529000000002E-16</v>
      </c>
      <c r="CO1790" s="284">
        <v>1.1336453999999999E-2</v>
      </c>
      <c r="CP1790" s="285">
        <v>3.8008654999999998E-5</v>
      </c>
      <c r="CQ1790" s="284">
        <v>4.3069821999999999E-5</v>
      </c>
      <c r="CR1790" s="284">
        <v>1.6104273000000001E-10</v>
      </c>
      <c r="CS1790" s="284">
        <v>1.3305504000000001E-10</v>
      </c>
      <c r="CT1790" s="284">
        <v>3.0788803999999999E-6</v>
      </c>
      <c r="CU1790" s="284">
        <v>1.8753188E-3</v>
      </c>
      <c r="CV1790" s="284">
        <v>1.1956158000000001E-7</v>
      </c>
      <c r="CW1790" s="284">
        <v>3.9520355999999999E-7</v>
      </c>
      <c r="CX1790"/>
      <c r="CY1790"/>
      <c r="CZ1790"/>
      <c r="DA1790"/>
      <c r="DB1790" s="212"/>
      <c r="DC1790" s="48"/>
      <c r="DD1790" s="48"/>
      <c r="DE1790" s="48"/>
      <c r="DF1790" s="48"/>
      <c r="DG1790" s="48"/>
      <c r="DH1790" s="48"/>
      <c r="DI1790" s="48"/>
      <c r="DJ1790" s="48"/>
      <c r="DK1790" s="48"/>
      <c r="DL1790" s="48"/>
    </row>
    <row r="1791" spans="1:116" ht="14.4">
      <c r="B1791" s="188"/>
      <c r="C1791" s="151"/>
      <c r="D1791" s="51" t="s">
        <v>3100</v>
      </c>
      <c r="E1791" s="260"/>
      <c r="F1791"/>
      <c r="G1791"/>
      <c r="H1791"/>
      <c r="I1791"/>
      <c r="J1791"/>
      <c r="K1791"/>
      <c r="L1791"/>
      <c r="M1791"/>
      <c r="N1791" s="174"/>
      <c r="O1791"/>
      <c r="P1791"/>
      <c r="Q1791" s="53"/>
      <c r="R1791" s="53"/>
      <c r="S1791"/>
      <c r="T1791" s="53"/>
      <c r="U1791" s="53"/>
      <c r="V1791" s="53"/>
      <c r="W1791"/>
      <c r="X1791"/>
      <c r="Z1791" s="53"/>
      <c r="AA1791" s="53"/>
      <c r="AB1791" s="53"/>
      <c r="AC1791"/>
      <c r="AD1791"/>
      <c r="AE1791"/>
      <c r="AF1791"/>
      <c r="AG1791"/>
      <c r="AH1791"/>
      <c r="AI1791"/>
      <c r="AJ1791"/>
      <c r="AK1791"/>
      <c r="AL1791"/>
      <c r="AM1791"/>
      <c r="AN1791"/>
      <c r="AO1791"/>
      <c r="AP1791"/>
      <c r="AQ1791"/>
      <c r="AR1791"/>
      <c r="AS1791"/>
      <c r="AT1791"/>
      <c r="AU1791"/>
      <c r="AX1791" s="19"/>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s="117"/>
      <c r="CQ1791"/>
      <c r="CR1791"/>
      <c r="CS1791"/>
      <c r="CT1791"/>
      <c r="CU1791"/>
      <c r="CV1791"/>
      <c r="CW1791"/>
      <c r="CX1791"/>
      <c r="CY1791"/>
      <c r="CZ1791"/>
      <c r="DA1791"/>
      <c r="DB1791" s="212"/>
      <c r="DC1791" s="48"/>
      <c r="DD1791" s="48"/>
      <c r="DE1791" s="48"/>
      <c r="DF1791" s="48"/>
      <c r="DG1791" s="48"/>
      <c r="DH1791" s="48"/>
      <c r="DI1791" s="48"/>
      <c r="DJ1791" s="48"/>
      <c r="DK1791" s="48"/>
      <c r="DL1791" s="48"/>
    </row>
    <row r="1792" spans="1:116" ht="14.4">
      <c r="A1792" t="s">
        <v>3633</v>
      </c>
      <c r="B1792" s="188" t="s">
        <v>323</v>
      </c>
      <c r="C1792" s="151" t="str">
        <f t="shared" si="421"/>
        <v>C.060.06.104</v>
      </c>
      <c r="D1792" s="54" t="s">
        <v>3100</v>
      </c>
      <c r="E1792" s="260" t="s">
        <v>1516</v>
      </c>
      <c r="F1792" s="153" t="str">
        <f t="shared" si="422"/>
        <v>Truck +trailer Electric Norway (output per meter)</v>
      </c>
      <c r="G1792" s="154">
        <f t="shared" si="407"/>
        <v>1.8593581333333333E-4</v>
      </c>
      <c r="H1792"/>
      <c r="I1792"/>
      <c r="J1792" s="227">
        <f t="shared" si="437"/>
        <v>9.7686509447632557E-5</v>
      </c>
      <c r="K1792"/>
      <c r="L1792" s="280">
        <f t="shared" si="438"/>
        <v>1.9751359186999999E-5</v>
      </c>
      <c r="M1792" s="280">
        <f t="shared" si="439"/>
        <v>3.1656858336899999E-5</v>
      </c>
      <c r="N1792" s="281">
        <f t="shared" si="440"/>
        <v>1.8387919923732569E-5</v>
      </c>
      <c r="O1792" s="287">
        <v>2.7890372E-5</v>
      </c>
      <c r="P1792" s="286">
        <v>1.3212576000000001E-5</v>
      </c>
      <c r="Q1792" s="286">
        <v>2.1280108999999999E-6</v>
      </c>
      <c r="R1792" s="286">
        <v>3.1823595999999998E-6</v>
      </c>
      <c r="S1792" s="286">
        <v>1.6402717000000001E-5</v>
      </c>
      <c r="T1792" s="286">
        <v>7.8169532000000001E-8</v>
      </c>
      <c r="U1792" s="286">
        <v>8.8113055000000004E-8</v>
      </c>
      <c r="V1792" s="286">
        <v>4.0355141000000002E-7</v>
      </c>
      <c r="W1792" s="286">
        <v>1.7546181999999999E-5</v>
      </c>
      <c r="X1792" s="286">
        <v>1.5912374999999999E-5</v>
      </c>
      <c r="Y1792" s="286">
        <v>6.7264253999999997E-7</v>
      </c>
      <c r="Z1792" s="286">
        <v>3.4502689999999999E-10</v>
      </c>
      <c r="AA1792" s="286">
        <v>1.6909450000000001E-7</v>
      </c>
      <c r="AB1792" s="286">
        <v>8.8373257000000004E-13</v>
      </c>
      <c r="AC1792"/>
      <c r="AD1792" s="227">
        <f t="shared" si="441"/>
        <v>2.7890372E-5</v>
      </c>
      <c r="AE1792" s="227">
        <f t="shared" si="442"/>
        <v>3.5495497497000001E-5</v>
      </c>
      <c r="AF1792" s="227">
        <f t="shared" si="443"/>
        <v>1.5913232809999999E-5</v>
      </c>
      <c r="AG1792" s="227">
        <f t="shared" si="444"/>
        <v>3.1656858336899999E-5</v>
      </c>
      <c r="AH1792" s="227">
        <f t="shared" si="445"/>
        <v>1.821882542373257E-5</v>
      </c>
      <c r="AI1792"/>
      <c r="AJ1792">
        <v>7.5918128000000001E-3</v>
      </c>
      <c r="AK1792" s="155">
        <v>3.3405153000000002E-3</v>
      </c>
      <c r="AL1792" s="155">
        <v>8.0782575000000006E-5</v>
      </c>
      <c r="AM1792" s="155">
        <v>0</v>
      </c>
      <c r="AN1792" s="155">
        <v>3.3875760999999998E-5</v>
      </c>
      <c r="AO1792" s="155">
        <v>4.1276699000000001E-4</v>
      </c>
      <c r="AP1792" s="155">
        <v>3.7238721000000001E-3</v>
      </c>
      <c r="AQ1792"/>
      <c r="AR1792" s="156">
        <v>8.3827778000000004E-6</v>
      </c>
      <c r="AS1792" s="156">
        <v>7.9271253000000006E-6</v>
      </c>
      <c r="AT1792" s="156">
        <v>2.256238E-7</v>
      </c>
      <c r="AU1792" s="156">
        <v>2.3002866000000001E-7</v>
      </c>
      <c r="AV1792" s="282">
        <f t="shared" si="402"/>
        <v>4.7524732021740007E-10</v>
      </c>
      <c r="AW1792" s="282">
        <f t="shared" si="403"/>
        <v>8.3440753879808414E-13</v>
      </c>
      <c r="AX1792" s="283">
        <f t="shared" si="404"/>
        <v>3.2216899089999999E-5</v>
      </c>
      <c r="AY1792" s="157">
        <v>1.7268881E-10</v>
      </c>
      <c r="AZ1792" s="157">
        <v>5.2104879000000001E-13</v>
      </c>
      <c r="BA1792" s="157">
        <v>1.4235576000000001E-17</v>
      </c>
      <c r="BB1792" s="157">
        <v>1.1391774E-15</v>
      </c>
      <c r="BC1792" s="157">
        <v>0</v>
      </c>
      <c r="BD1792" s="157">
        <v>1.3486764000000001E-13</v>
      </c>
      <c r="BE1792" s="157">
        <v>2.4370541E-10</v>
      </c>
      <c r="BF1792" s="157">
        <v>2.5753406999999999E-14</v>
      </c>
      <c r="BG1792" s="157">
        <v>2.7805050999999998E-13</v>
      </c>
      <c r="BH1792" s="157">
        <v>6.7505092000000003E-15</v>
      </c>
      <c r="BI1792" s="157">
        <v>4.6989126999999998E-18</v>
      </c>
      <c r="BJ1792" s="157">
        <v>2.7130865999999999E-15</v>
      </c>
      <c r="BK1792" s="157">
        <v>4.8095761000000002E-17</v>
      </c>
      <c r="BL1792" s="157">
        <v>2.4205384000000001E-17</v>
      </c>
      <c r="BM1792" s="157">
        <v>5.5237721999999998E-11</v>
      </c>
      <c r="BN1792" s="157">
        <v>3.4793713999999999E-12</v>
      </c>
      <c r="BO1792" s="157">
        <v>3.6438413999999999E-22</v>
      </c>
      <c r="BP1792" s="157">
        <v>9.3955509000000001E-7</v>
      </c>
      <c r="BQ1792" s="157">
        <v>3.1277344E-5</v>
      </c>
      <c r="BR1792" s="157">
        <v>0</v>
      </c>
      <c r="BS1792" s="157">
        <v>0</v>
      </c>
      <c r="BT1792" s="157">
        <v>0</v>
      </c>
      <c r="BU1792"/>
      <c r="BV1792" s="155">
        <v>1.5528734000000001E-8</v>
      </c>
      <c r="BW1792" s="155">
        <v>1.9360738999999999E-9</v>
      </c>
      <c r="BX1792" s="155">
        <v>5.1843839000000002E-9</v>
      </c>
      <c r="BY1792" s="155">
        <v>4.8412812999999999E-11</v>
      </c>
      <c r="BZ1792" s="155">
        <v>1.8420501000000001E-9</v>
      </c>
      <c r="CA1792" s="155">
        <v>3.8287766000000001E-11</v>
      </c>
      <c r="CB1792" s="155">
        <v>1.7466726999999999E-10</v>
      </c>
      <c r="CC1792" s="155">
        <v>5.7033643999999999E-11</v>
      </c>
      <c r="CD1792" s="155">
        <v>1.0609392000000001E-10</v>
      </c>
      <c r="CE1792" s="155">
        <v>6.5301288999999998E-11</v>
      </c>
      <c r="CF1792" s="155">
        <v>0</v>
      </c>
      <c r="CG1792" s="155">
        <v>8.0578903E-19</v>
      </c>
      <c r="CH1792" s="155">
        <v>1.472619E-17</v>
      </c>
      <c r="CI1792" s="155">
        <v>7.3058345000000004E-10</v>
      </c>
      <c r="CJ1792" s="155">
        <v>4.1606582000000002E-9</v>
      </c>
      <c r="CK1792" s="155">
        <v>1.1851873000000001E-9</v>
      </c>
      <c r="CL1792" s="155">
        <v>0</v>
      </c>
      <c r="CM1792"/>
      <c r="CN1792" s="284">
        <v>1.2464447999999999E-17</v>
      </c>
      <c r="CO1792" s="284">
        <v>1.8582726999999999E-4</v>
      </c>
      <c r="CP1792" s="285">
        <v>1.4253246E-6</v>
      </c>
      <c r="CQ1792" s="284">
        <v>1.3332515E-6</v>
      </c>
      <c r="CR1792" s="284">
        <v>6.0391021999999996E-12</v>
      </c>
      <c r="CS1792" s="284">
        <v>4.9895639999999999E-12</v>
      </c>
      <c r="CT1792" s="284">
        <v>8.6876781000000004E-8</v>
      </c>
      <c r="CU1792" s="284">
        <v>7.0324457000000003E-5</v>
      </c>
      <c r="CV1792" s="284">
        <v>4.4835590999999999E-9</v>
      </c>
      <c r="CW1792" s="284">
        <v>1.4820133000000001E-8</v>
      </c>
      <c r="CX1792"/>
      <c r="CY1792"/>
      <c r="CZ1792"/>
      <c r="DA1792"/>
      <c r="DB1792" s="212"/>
      <c r="DC1792" s="48"/>
      <c r="DD1792" s="48"/>
      <c r="DE1792" s="48"/>
      <c r="DF1792" s="48"/>
      <c r="DG1792" s="48"/>
      <c r="DH1792" s="48"/>
      <c r="DI1792" s="48"/>
      <c r="DJ1792" s="48"/>
      <c r="DK1792" s="48"/>
      <c r="DL1792" s="48"/>
    </row>
    <row r="1793" spans="1:116" ht="14.4">
      <c r="A1793" t="s">
        <v>3634</v>
      </c>
      <c r="B1793" s="188" t="s">
        <v>323</v>
      </c>
      <c r="C1793" s="151" t="str">
        <f t="shared" si="421"/>
        <v>C.060.06.105</v>
      </c>
      <c r="D1793" s="54" t="s">
        <v>3100</v>
      </c>
      <c r="E1793" s="260" t="s">
        <v>49</v>
      </c>
      <c r="F1793" s="153" t="str">
        <f t="shared" si="422"/>
        <v>Truck+container 28 tonne net Electric Norway (min weight/volume ratio 0.41 t/m3) (tkm</v>
      </c>
      <c r="G1793" s="154">
        <f t="shared" si="407"/>
        <v>1.3281129333333334E-2</v>
      </c>
      <c r="H1793"/>
      <c r="I1793"/>
      <c r="J1793" s="227">
        <f t="shared" si="437"/>
        <v>6.9776077216027552E-3</v>
      </c>
      <c r="K1793"/>
      <c r="L1793" s="280">
        <f t="shared" si="438"/>
        <v>1.4108113276999998E-3</v>
      </c>
      <c r="M1793" s="280">
        <f t="shared" si="439"/>
        <v>2.2612041557790001E-3</v>
      </c>
      <c r="N1793" s="281">
        <f t="shared" si="440"/>
        <v>1.3134228381237547E-3</v>
      </c>
      <c r="O1793" s="280">
        <v>1.9921693999999999E-3</v>
      </c>
      <c r="P1793" s="286">
        <v>9.4375543000000002E-4</v>
      </c>
      <c r="Q1793" s="286">
        <v>1.5200078000000001E-4</v>
      </c>
      <c r="R1793" s="286">
        <v>2.2731140000000001E-4</v>
      </c>
      <c r="S1793" s="219">
        <v>1.1716226E-3</v>
      </c>
      <c r="T1793" s="286">
        <v>5.5835379999999998E-6</v>
      </c>
      <c r="U1793" s="286">
        <v>6.2937897000000001E-6</v>
      </c>
      <c r="V1793" s="286">
        <v>2.8825100999999999E-5</v>
      </c>
      <c r="W1793" s="219">
        <v>1.2532986999999999E-3</v>
      </c>
      <c r="X1793" s="219">
        <v>1.1365982E-3</v>
      </c>
      <c r="Y1793" s="286">
        <v>4.8045896000000003E-5</v>
      </c>
      <c r="Z1793" s="286">
        <v>2.4644778999999999E-8</v>
      </c>
      <c r="AA1793" s="286">
        <v>1.2078179E-5</v>
      </c>
      <c r="AB1793" s="286">
        <v>6.3123755E-11</v>
      </c>
      <c r="AC1793"/>
      <c r="AD1793" s="227">
        <f t="shared" si="441"/>
        <v>1.9921693999999999E-3</v>
      </c>
      <c r="AE1793" s="227">
        <f t="shared" si="442"/>
        <v>2.5353926387E-3</v>
      </c>
      <c r="AF1793" s="227">
        <f t="shared" si="443"/>
        <v>1.1366594899999999E-3</v>
      </c>
      <c r="AG1793" s="227">
        <f t="shared" si="444"/>
        <v>2.2612041557790001E-3</v>
      </c>
      <c r="AH1793" s="227">
        <f t="shared" si="445"/>
        <v>1.3013446591237548E-3</v>
      </c>
      <c r="AI1793"/>
      <c r="AJ1793">
        <v>0.54227234000000002</v>
      </c>
      <c r="AK1793" s="155">
        <v>0.23860824</v>
      </c>
      <c r="AL1793" s="155">
        <v>5.7701838999999998E-3</v>
      </c>
      <c r="AM1793" s="155">
        <v>0</v>
      </c>
      <c r="AN1793" s="155">
        <v>2.4196971999999998E-3</v>
      </c>
      <c r="AO1793" s="155">
        <v>2.9483357000000002E-2</v>
      </c>
      <c r="AP1793" s="155">
        <v>0.26599086999999999</v>
      </c>
      <c r="AQ1793"/>
      <c r="AR1793" s="156">
        <v>5.9876983999999998E-4</v>
      </c>
      <c r="AS1793" s="156">
        <v>5.6622324000000005E-4</v>
      </c>
      <c r="AT1793" s="156">
        <v>1.6115986000000001E-5</v>
      </c>
      <c r="AU1793" s="156">
        <v>1.6430618000000001E-5</v>
      </c>
      <c r="AV1793" s="282">
        <f t="shared" si="402"/>
        <v>3.3946236802817008E-8</v>
      </c>
      <c r="AW1793" s="282">
        <f t="shared" si="403"/>
        <v>5.9600537987047431E-11</v>
      </c>
      <c r="AX1793" s="283">
        <f t="shared" si="404"/>
        <v>2.3012070780000001E-3</v>
      </c>
      <c r="AY1793" s="157">
        <v>1.2334915E-8</v>
      </c>
      <c r="AZ1793" s="157">
        <v>3.721777E-11</v>
      </c>
      <c r="BA1793" s="157">
        <v>1.0168269E-15</v>
      </c>
      <c r="BB1793" s="157">
        <v>8.1369817E-14</v>
      </c>
      <c r="BC1793" s="157">
        <v>0</v>
      </c>
      <c r="BD1793" s="157">
        <v>9.6334029999999998E-12</v>
      </c>
      <c r="BE1793" s="157">
        <v>1.7407529000000002E-8</v>
      </c>
      <c r="BF1793" s="157">
        <v>1.8395290000000002E-12</v>
      </c>
      <c r="BG1793" s="157">
        <v>1.9860751E-11</v>
      </c>
      <c r="BH1793" s="157">
        <v>4.8217922999999997E-13</v>
      </c>
      <c r="BI1793" s="157">
        <v>3.3563661999999998E-16</v>
      </c>
      <c r="BJ1793" s="157">
        <v>1.9379190000000001E-13</v>
      </c>
      <c r="BK1793" s="157">
        <v>3.4354115000000001E-15</v>
      </c>
      <c r="BL1793" s="157">
        <v>1.7289559999999999E-15</v>
      </c>
      <c r="BM1793" s="157">
        <v>3.9455515000000004E-9</v>
      </c>
      <c r="BN1793" s="157">
        <v>2.4852653000000002E-10</v>
      </c>
      <c r="BO1793" s="157">
        <v>2.6027438000000001E-20</v>
      </c>
      <c r="BP1793" s="157">
        <v>6.7111078000000002E-5</v>
      </c>
      <c r="BQ1793" s="157">
        <v>2.2340960000000001E-3</v>
      </c>
      <c r="BR1793" s="157">
        <v>0</v>
      </c>
      <c r="BS1793" s="157">
        <v>0</v>
      </c>
      <c r="BT1793" s="157">
        <v>0</v>
      </c>
      <c r="BU1793"/>
      <c r="BV1793" s="155">
        <v>1.1091953E-6</v>
      </c>
      <c r="BW1793" s="155">
        <v>1.3829098999999999E-7</v>
      </c>
      <c r="BX1793" s="155">
        <v>3.7031313000000001E-7</v>
      </c>
      <c r="BY1793" s="155">
        <v>3.4580581000000002E-9</v>
      </c>
      <c r="BZ1793" s="155">
        <v>1.3157501E-7</v>
      </c>
      <c r="CA1793" s="155">
        <v>2.7348404000000002E-9</v>
      </c>
      <c r="CB1793" s="155">
        <v>1.2476233E-8</v>
      </c>
      <c r="CC1793" s="155">
        <v>4.0738316999999999E-9</v>
      </c>
      <c r="CD1793" s="155">
        <v>7.5781373999999992E-9</v>
      </c>
      <c r="CE1793" s="155">
        <v>4.6643778000000001E-9</v>
      </c>
      <c r="CF1793" s="155">
        <v>0</v>
      </c>
      <c r="CG1793" s="155">
        <v>5.7556359999999995E-17</v>
      </c>
      <c r="CH1793" s="155">
        <v>1.0518706999999999E-15</v>
      </c>
      <c r="CI1793" s="155">
        <v>5.2184531999999997E-8</v>
      </c>
      <c r="CJ1793" s="155">
        <v>2.9718986999999998E-7</v>
      </c>
      <c r="CK1793" s="155">
        <v>8.4656237E-8</v>
      </c>
      <c r="CL1793" s="155">
        <v>0</v>
      </c>
      <c r="CM1793"/>
      <c r="CN1793" s="284">
        <v>8.9031774000000005E-16</v>
      </c>
      <c r="CO1793" s="284">
        <v>1.3273376E-2</v>
      </c>
      <c r="CP1793" s="285">
        <v>1.0180889999999999E-4</v>
      </c>
      <c r="CQ1793" s="284">
        <v>9.5232247999999997E-5</v>
      </c>
      <c r="CR1793" s="284">
        <v>4.3136443999999998E-10</v>
      </c>
      <c r="CS1793" s="284">
        <v>3.5639743000000001E-10</v>
      </c>
      <c r="CT1793" s="284">
        <v>6.2054844000000003E-6</v>
      </c>
      <c r="CU1793" s="284">
        <v>5.0231755000000001E-3</v>
      </c>
      <c r="CV1793" s="284">
        <v>3.2025421999999998E-7</v>
      </c>
      <c r="CW1793" s="284">
        <v>1.058581E-6</v>
      </c>
      <c r="CX1793"/>
      <c r="CY1793"/>
      <c r="CZ1793"/>
      <c r="DA1793"/>
      <c r="DB1793" s="212"/>
      <c r="DC1793" s="48"/>
      <c r="DD1793" s="48"/>
      <c r="DE1793" s="48"/>
      <c r="DF1793" s="48"/>
      <c r="DG1793" s="48"/>
      <c r="DH1793" s="48"/>
      <c r="DI1793" s="48"/>
      <c r="DJ1793" s="48"/>
      <c r="DK1793" s="48"/>
      <c r="DL1793" s="48"/>
    </row>
    <row r="1794" spans="1:116" ht="14.4">
      <c r="A1794" t="s">
        <v>3635</v>
      </c>
      <c r="B1794" s="188" t="s">
        <v>323</v>
      </c>
      <c r="C1794" s="151" t="str">
        <f t="shared" si="421"/>
        <v>C.060.06.106</v>
      </c>
      <c r="D1794" s="54" t="s">
        <v>3100</v>
      </c>
      <c r="E1794" s="260" t="s">
        <v>49</v>
      </c>
      <c r="F1794" s="153" t="str">
        <f t="shared" si="422"/>
        <v>Truck+container 28 tonne net Electric Norway (max weight/volume ratio 0.41 t/m3) (m3k</v>
      </c>
      <c r="G1794" s="154">
        <f t="shared" si="407"/>
        <v>5.4446798000000003E-3</v>
      </c>
      <c r="H1794"/>
      <c r="I1794"/>
      <c r="J1794" s="227">
        <f t="shared" si="437"/>
        <v>2.8605127184549669E-3</v>
      </c>
      <c r="K1794"/>
      <c r="L1794" s="280">
        <f t="shared" si="438"/>
        <v>5.7837068259999989E-4</v>
      </c>
      <c r="M1794" s="280">
        <f t="shared" si="439"/>
        <v>9.2699438027699999E-4</v>
      </c>
      <c r="N1794" s="281">
        <f t="shared" si="440"/>
        <v>5.3844568557796704E-4</v>
      </c>
      <c r="O1794" s="280">
        <v>8.1670197E-4</v>
      </c>
      <c r="P1794" s="219">
        <v>3.8689827E-4</v>
      </c>
      <c r="Q1794" s="286">
        <v>6.2313641999999994E-5</v>
      </c>
      <c r="R1794" s="286">
        <v>9.3187689999999995E-5</v>
      </c>
      <c r="S1794" s="219">
        <v>4.8031381000000002E-4</v>
      </c>
      <c r="T1794" s="286">
        <v>2.2890053000000002E-6</v>
      </c>
      <c r="U1794" s="286">
        <v>2.5801773000000001E-6</v>
      </c>
      <c r="V1794" s="286">
        <v>1.1817025000000001E-5</v>
      </c>
      <c r="W1794" s="219">
        <v>5.1379742999999999E-4</v>
      </c>
      <c r="X1794" s="219">
        <v>4.6595533999999999E-4</v>
      </c>
      <c r="Y1794" s="286">
        <v>1.9696707E-5</v>
      </c>
      <c r="Z1794" s="286">
        <v>1.0103277E-8</v>
      </c>
      <c r="AA1794" s="286">
        <v>4.9515226999999997E-6</v>
      </c>
      <c r="AB1794" s="286">
        <v>2.5877967000000001E-11</v>
      </c>
      <c r="AC1794"/>
      <c r="AD1794" s="227">
        <f t="shared" si="441"/>
        <v>8.1670197E-4</v>
      </c>
      <c r="AE1794" s="227">
        <f t="shared" si="442"/>
        <v>1.0393996195999999E-3</v>
      </c>
      <c r="AF1794" s="227">
        <f t="shared" si="443"/>
        <v>4.6598045969999997E-4</v>
      </c>
      <c r="AG1794" s="227">
        <f t="shared" si="444"/>
        <v>9.2699438027699999E-4</v>
      </c>
      <c r="AH1794" s="227">
        <f t="shared" si="445"/>
        <v>5.33494162877967E-4</v>
      </c>
      <c r="AI1794"/>
      <c r="AJ1794">
        <v>0.22230784000000001</v>
      </c>
      <c r="AK1794" s="155">
        <v>9.7818897000000002E-2</v>
      </c>
      <c r="AL1794" s="155">
        <v>2.3655220000000001E-3</v>
      </c>
      <c r="AM1794" s="155">
        <v>0</v>
      </c>
      <c r="AN1794" s="155">
        <v>9.9196957999999995E-4</v>
      </c>
      <c r="AO1794" s="155">
        <v>1.2086881000000001E-2</v>
      </c>
      <c r="AP1794" s="155">
        <v>0.10904456999999999</v>
      </c>
      <c r="AQ1794"/>
      <c r="AR1794" s="156">
        <v>2.4546932999999999E-4</v>
      </c>
      <c r="AS1794" s="156">
        <v>2.3212666E-4</v>
      </c>
      <c r="AT1794" s="156">
        <v>6.6068461999999999E-6</v>
      </c>
      <c r="AU1794" s="156">
        <v>6.7358319E-6</v>
      </c>
      <c r="AV1794" s="282">
        <f t="shared" si="402"/>
        <v>1.3916466190151E-8</v>
      </c>
      <c r="AW1794" s="282">
        <f t="shared" si="403"/>
        <v>2.4433602701130105E-11</v>
      </c>
      <c r="AX1794" s="283">
        <f t="shared" si="404"/>
        <v>9.433938239999999E-4</v>
      </c>
      <c r="AY1794" s="157">
        <v>5.0567735E-9</v>
      </c>
      <c r="AZ1794" s="157">
        <v>1.5257650999999999E-11</v>
      </c>
      <c r="BA1794" s="157">
        <v>4.1685436000000001E-16</v>
      </c>
      <c r="BB1794" s="157">
        <v>3.3358051E-14</v>
      </c>
      <c r="BC1794" s="157">
        <v>0</v>
      </c>
      <c r="BD1794" s="157">
        <v>3.9492720999999998E-12</v>
      </c>
      <c r="BE1794" s="157">
        <v>7.1363223000000003E-9</v>
      </c>
      <c r="BF1794" s="157">
        <v>7.5412610999999999E-13</v>
      </c>
      <c r="BG1794" s="157">
        <v>8.1420354999999993E-12</v>
      </c>
      <c r="BH1794" s="157">
        <v>1.9767229999999999E-13</v>
      </c>
      <c r="BI1794" s="157">
        <v>1.3759626999999999E-16</v>
      </c>
      <c r="BJ1794" s="157">
        <v>7.9446166000000001E-14</v>
      </c>
      <c r="BK1794" s="157">
        <v>1.4083678E-15</v>
      </c>
      <c r="BL1794" s="157">
        <v>7.0879603000000002E-16</v>
      </c>
      <c r="BM1794" s="157">
        <v>1.6175027999999999E-9</v>
      </c>
      <c r="BN1794" s="157">
        <v>1.0188496E-10</v>
      </c>
      <c r="BO1794" s="157">
        <v>1.0670106E-20</v>
      </c>
      <c r="BP1794" s="157">
        <v>2.7512593999999998E-5</v>
      </c>
      <c r="BQ1794" s="157">
        <v>9.1588122999999996E-4</v>
      </c>
      <c r="BR1794" s="157">
        <v>0</v>
      </c>
      <c r="BS1794" s="157">
        <v>0</v>
      </c>
      <c r="BT1794" s="157">
        <v>0</v>
      </c>
      <c r="BU1794"/>
      <c r="BV1794" s="155">
        <v>4.5472132999999999E-7</v>
      </c>
      <c r="BW1794" s="155">
        <v>5.6693231000000001E-8</v>
      </c>
      <c r="BX1794" s="155">
        <v>1.5181212E-7</v>
      </c>
      <c r="BY1794" s="155">
        <v>1.4176518999999999E-9</v>
      </c>
      <c r="BZ1794" s="155">
        <v>5.3939975000000001E-8</v>
      </c>
      <c r="CA1794" s="155">
        <v>1.1211645000000001E-9</v>
      </c>
      <c r="CB1794" s="155">
        <v>5.1147077000000001E-9</v>
      </c>
      <c r="CC1794" s="155">
        <v>1.6700921E-9</v>
      </c>
      <c r="CD1794" s="155">
        <v>3.1067034999999999E-9</v>
      </c>
      <c r="CE1794" s="155">
        <v>1.9121900000000002E-9</v>
      </c>
      <c r="CF1794" s="155">
        <v>0</v>
      </c>
      <c r="CG1794" s="155">
        <v>2.3595579E-17</v>
      </c>
      <c r="CH1794" s="155">
        <v>4.3122079999999999E-16</v>
      </c>
      <c r="CI1794" s="155">
        <v>2.1393365999999999E-8</v>
      </c>
      <c r="CJ1794" s="155">
        <v>1.2183479000000001E-7</v>
      </c>
      <c r="CK1794" s="155">
        <v>3.4705338999999998E-8</v>
      </c>
      <c r="CL1794" s="155">
        <v>0</v>
      </c>
      <c r="CM1794"/>
      <c r="CN1794" s="284">
        <v>3.6499116999999998E-16</v>
      </c>
      <c r="CO1794" s="284">
        <v>5.4415013000000002E-3</v>
      </c>
      <c r="CP1794" s="285">
        <v>4.1737175999999998E-5</v>
      </c>
      <c r="CQ1794" s="284">
        <v>3.9041039000000001E-5</v>
      </c>
      <c r="CR1794" s="284">
        <v>1.7684048E-10</v>
      </c>
      <c r="CS1794" s="284">
        <v>1.4610729E-10</v>
      </c>
      <c r="CT1794" s="284">
        <v>2.5439759999999999E-6</v>
      </c>
      <c r="CU1794" s="284">
        <v>2.0592813000000001E-3</v>
      </c>
      <c r="CV1794" s="284">
        <v>1.3129016E-7</v>
      </c>
      <c r="CW1794" s="284">
        <v>4.3397169E-7</v>
      </c>
      <c r="CX1794"/>
      <c r="CY1794"/>
      <c r="CZ1794"/>
      <c r="DA1794"/>
      <c r="DB1794" s="212"/>
      <c r="DC1794" s="48"/>
      <c r="DD1794" s="48"/>
      <c r="DE1794" s="48"/>
      <c r="DF1794" s="48"/>
      <c r="DG1794" s="48"/>
      <c r="DH1794" s="48"/>
      <c r="DI1794" s="48"/>
      <c r="DJ1794" s="48"/>
      <c r="DK1794" s="48"/>
      <c r="DL1794" s="48"/>
    </row>
    <row r="1795" spans="1:116" ht="14.4">
      <c r="A1795" t="s">
        <v>3636</v>
      </c>
      <c r="B1795" s="188" t="s">
        <v>323</v>
      </c>
      <c r="C1795" s="151" t="str">
        <f t="shared" si="421"/>
        <v>C.060.06.106</v>
      </c>
      <c r="D1795" s="54" t="s">
        <v>3100</v>
      </c>
      <c r="E1795" s="260" t="s">
        <v>50</v>
      </c>
      <c r="F1795" s="153" t="str">
        <f t="shared" si="422"/>
        <v>Truck+trailer 24 tonne net Electric Norway (min weight/volume ratio 0.32 t/m3) (tkm)</v>
      </c>
      <c r="G1795" s="154">
        <f t="shared" si="407"/>
        <v>1.5494651333333333E-2</v>
      </c>
      <c r="H1795"/>
      <c r="I1795"/>
      <c r="J1795" s="227">
        <f t="shared" si="437"/>
        <v>8.1405423251863819E-3</v>
      </c>
      <c r="K1795"/>
      <c r="L1795" s="280">
        <f t="shared" si="438"/>
        <v>1.6459465223E-3</v>
      </c>
      <c r="M1795" s="280">
        <f t="shared" si="439"/>
        <v>2.6380714762420003E-3</v>
      </c>
      <c r="N1795" s="281">
        <f t="shared" si="440"/>
        <v>1.5323266266443808E-3</v>
      </c>
      <c r="O1795" s="280">
        <v>2.3241976999999999E-3</v>
      </c>
      <c r="P1795" s="219">
        <v>1.1010480000000001E-3</v>
      </c>
      <c r="Q1795" s="219">
        <v>1.7733424000000001E-4</v>
      </c>
      <c r="R1795" s="219">
        <v>2.6519663999999998E-4</v>
      </c>
      <c r="S1795" s="219">
        <v>1.3668930000000001E-3</v>
      </c>
      <c r="T1795" s="286">
        <v>6.5141277000000001E-6</v>
      </c>
      <c r="U1795" s="286">
        <v>7.3427545999999999E-6</v>
      </c>
      <c r="V1795" s="286">
        <v>3.3629284000000003E-5</v>
      </c>
      <c r="W1795" s="286">
        <v>1.4621818E-3</v>
      </c>
      <c r="X1795" s="286">
        <v>1.3260311999999999E-3</v>
      </c>
      <c r="Y1795" s="286">
        <v>5.6053544999999998E-5</v>
      </c>
      <c r="Z1795" s="286">
        <v>2.8752241999999999E-8</v>
      </c>
      <c r="AA1795" s="286">
        <v>1.4091208E-5</v>
      </c>
      <c r="AB1795" s="286">
        <v>7.3644381000000006E-11</v>
      </c>
      <c r="AC1795"/>
      <c r="AD1795" s="227">
        <f t="shared" si="441"/>
        <v>2.3241976999999999E-3</v>
      </c>
      <c r="AE1795" s="227">
        <f t="shared" si="442"/>
        <v>2.9579580463000004E-3</v>
      </c>
      <c r="AF1795" s="227">
        <f t="shared" si="443"/>
        <v>1.3261027320000001E-3</v>
      </c>
      <c r="AG1795" s="227">
        <f t="shared" si="444"/>
        <v>2.6380714762420003E-3</v>
      </c>
      <c r="AH1795" s="227">
        <f t="shared" si="445"/>
        <v>1.5182354186443808E-3</v>
      </c>
      <c r="AI1795"/>
      <c r="AJ1795">
        <v>0.63265106000000004</v>
      </c>
      <c r="AK1795" s="155">
        <v>0.27837627999999998</v>
      </c>
      <c r="AL1795" s="155">
        <v>6.7318813E-3</v>
      </c>
      <c r="AM1795" s="155">
        <v>0</v>
      </c>
      <c r="AN1795" s="155">
        <v>2.8229801000000001E-3</v>
      </c>
      <c r="AO1795" s="155">
        <v>3.4397248999999998E-2</v>
      </c>
      <c r="AP1795" s="155">
        <v>0.31032268000000002</v>
      </c>
      <c r="AQ1795"/>
      <c r="AR1795" s="156">
        <v>6.9856480999999995E-4</v>
      </c>
      <c r="AS1795" s="156">
        <v>6.6059378000000004E-4</v>
      </c>
      <c r="AT1795" s="156">
        <v>1.8801983000000001E-5</v>
      </c>
      <c r="AU1795" s="156">
        <v>1.9169054999999999E-5</v>
      </c>
      <c r="AV1795" s="282">
        <f t="shared" si="402"/>
        <v>3.9603944011453001E-8</v>
      </c>
      <c r="AW1795" s="282">
        <f t="shared" si="403"/>
        <v>6.9533961179925351E-11</v>
      </c>
      <c r="AX1795" s="283">
        <f t="shared" si="404"/>
        <v>2.684741558E-3</v>
      </c>
      <c r="AY1795" s="157">
        <v>1.4390735E-8</v>
      </c>
      <c r="AZ1795" s="157">
        <v>4.3420732E-11</v>
      </c>
      <c r="BA1795" s="157">
        <v>1.1862979999999999E-15</v>
      </c>
      <c r="BB1795" s="157">
        <v>9.4931453000000003E-14</v>
      </c>
      <c r="BC1795" s="157">
        <v>0</v>
      </c>
      <c r="BD1795" s="157">
        <v>1.123897E-11</v>
      </c>
      <c r="BE1795" s="157">
        <v>2.0308784000000001E-8</v>
      </c>
      <c r="BF1795" s="157">
        <v>2.1461172000000001E-12</v>
      </c>
      <c r="BG1795" s="157">
        <v>2.3170876000000001E-11</v>
      </c>
      <c r="BH1795" s="157">
        <v>5.6254242999999997E-13</v>
      </c>
      <c r="BI1795" s="157">
        <v>3.9157606000000001E-16</v>
      </c>
      <c r="BJ1795" s="157">
        <v>2.2609054999999999E-13</v>
      </c>
      <c r="BK1795" s="157">
        <v>4.0079801000000001E-15</v>
      </c>
      <c r="BL1795" s="157">
        <v>2.0171154E-15</v>
      </c>
      <c r="BM1795" s="157">
        <v>4.6031435000000002E-9</v>
      </c>
      <c r="BN1795" s="157">
        <v>2.8994761000000002E-10</v>
      </c>
      <c r="BO1795" s="157">
        <v>3.0365345000000003E-20</v>
      </c>
      <c r="BP1795" s="157">
        <v>7.8296257999999996E-5</v>
      </c>
      <c r="BQ1795" s="157">
        <v>2.6064452999999999E-3</v>
      </c>
      <c r="BR1795" s="157">
        <v>0</v>
      </c>
      <c r="BS1795" s="157">
        <v>0</v>
      </c>
      <c r="BT1795" s="157">
        <v>0</v>
      </c>
      <c r="BU1795"/>
      <c r="BV1795" s="155">
        <v>1.2940610999999999E-6</v>
      </c>
      <c r="BW1795" s="155">
        <v>1.6133948999999999E-7</v>
      </c>
      <c r="BX1795" s="155">
        <v>4.3203199E-7</v>
      </c>
      <c r="BY1795" s="155">
        <v>4.0344011000000004E-9</v>
      </c>
      <c r="BZ1795" s="155">
        <v>1.5350417999999999E-7</v>
      </c>
      <c r="CA1795" s="155">
        <v>3.1906471999999999E-9</v>
      </c>
      <c r="CB1795" s="155">
        <v>1.4555606E-8</v>
      </c>
      <c r="CC1795" s="155">
        <v>4.7528036999999999E-9</v>
      </c>
      <c r="CD1795" s="155">
        <v>8.8411602999999994E-9</v>
      </c>
      <c r="CE1795" s="155">
        <v>5.4417741E-9</v>
      </c>
      <c r="CF1795" s="155">
        <v>0</v>
      </c>
      <c r="CG1795" s="155">
        <v>6.7149086000000003E-17</v>
      </c>
      <c r="CH1795" s="155">
        <v>1.2271825000000001E-15</v>
      </c>
      <c r="CI1795" s="155">
        <v>6.0881953999999994E-8</v>
      </c>
      <c r="CJ1795" s="155">
        <v>3.4672151999999998E-7</v>
      </c>
      <c r="CK1795" s="155">
        <v>9.8765610000000001E-8</v>
      </c>
      <c r="CL1795" s="155">
        <v>0</v>
      </c>
      <c r="CM1795"/>
      <c r="CN1795" s="284">
        <v>1.038704E-15</v>
      </c>
      <c r="CO1795" s="284">
        <v>1.5485606000000001E-2</v>
      </c>
      <c r="CP1795" s="285">
        <v>1.1877704999999999E-4</v>
      </c>
      <c r="CQ1795" s="284">
        <v>1.1110429000000001E-4</v>
      </c>
      <c r="CR1795" s="284">
        <v>5.0325852E-10</v>
      </c>
      <c r="CS1795" s="284">
        <v>4.1579699999999998E-10</v>
      </c>
      <c r="CT1795" s="284">
        <v>7.2397316999999997E-6</v>
      </c>
      <c r="CU1795" s="284">
        <v>5.8603713999999998E-3</v>
      </c>
      <c r="CV1795" s="284">
        <v>3.7362993E-7</v>
      </c>
      <c r="CW1795" s="284">
        <v>1.2350111000000001E-6</v>
      </c>
      <c r="CX1795"/>
      <c r="CY1795"/>
      <c r="CZ1795"/>
      <c r="DA1795"/>
      <c r="DB1795" s="212"/>
      <c r="DC1795" s="48"/>
      <c r="DD1795" s="48"/>
      <c r="DE1795" s="48"/>
      <c r="DF1795" s="48"/>
      <c r="DG1795" s="48"/>
      <c r="DH1795" s="48"/>
      <c r="DI1795" s="48"/>
      <c r="DJ1795" s="48"/>
      <c r="DK1795" s="48"/>
      <c r="DL1795" s="48"/>
    </row>
    <row r="1796" spans="1:116" ht="14.4">
      <c r="A1796" t="s">
        <v>3637</v>
      </c>
      <c r="B1796" s="188" t="s">
        <v>323</v>
      </c>
      <c r="C1796" s="151" t="str">
        <f t="shared" si="421"/>
        <v>C.060.06.108</v>
      </c>
      <c r="D1796" s="54" t="s">
        <v>3100</v>
      </c>
      <c r="E1796" s="260" t="s">
        <v>50</v>
      </c>
      <c r="F1796" s="153" t="str">
        <f t="shared" si="422"/>
        <v>Truck+trailer 24 tonne net Electric Norway (max weight/volume ratio 0.32 t/m3) (m3km)</v>
      </c>
      <c r="G1796" s="154">
        <f t="shared" si="407"/>
        <v>4.9582884000000001E-3</v>
      </c>
      <c r="H1796"/>
      <c r="I1796"/>
      <c r="J1796" s="227">
        <f t="shared" si="437"/>
        <v>2.6049735683836019E-3</v>
      </c>
      <c r="K1796"/>
      <c r="L1796" s="280">
        <f t="shared" si="438"/>
        <v>5.2670289540000001E-4</v>
      </c>
      <c r="M1796" s="280">
        <f t="shared" si="439"/>
        <v>8.4418287871740002E-4</v>
      </c>
      <c r="N1796" s="281">
        <f t="shared" si="440"/>
        <v>4.9034453426620201E-4</v>
      </c>
      <c r="O1796" s="280">
        <v>7.4374325999999999E-4</v>
      </c>
      <c r="P1796" s="219">
        <v>3.5233535999999998E-4</v>
      </c>
      <c r="Q1796" s="286">
        <v>5.6746957E-5</v>
      </c>
      <c r="R1796" s="286">
        <v>8.4862923E-5</v>
      </c>
      <c r="S1796" s="219">
        <v>4.3740576999999999E-4</v>
      </c>
      <c r="T1796" s="286">
        <v>2.0845209000000001E-6</v>
      </c>
      <c r="U1796" s="286">
        <v>2.3496814999999999E-6</v>
      </c>
      <c r="V1796" s="286">
        <v>1.0761371000000001E-5</v>
      </c>
      <c r="W1796" s="219">
        <v>4.6789819000000001E-4</v>
      </c>
      <c r="X1796" s="219">
        <v>4.2432998999999998E-4</v>
      </c>
      <c r="Y1796" s="286">
        <v>1.7937134000000001E-5</v>
      </c>
      <c r="Z1796" s="286">
        <v>9.2007174E-9</v>
      </c>
      <c r="AA1796" s="286">
        <v>4.5091867000000004E-6</v>
      </c>
      <c r="AB1796" s="286">
        <v>2.3566202000000001E-11</v>
      </c>
      <c r="AC1796"/>
      <c r="AD1796" s="227">
        <f t="shared" si="441"/>
        <v>7.4374325999999999E-4</v>
      </c>
      <c r="AE1796" s="227">
        <f t="shared" si="442"/>
        <v>9.465465833999999E-4</v>
      </c>
      <c r="AF1796" s="227">
        <f t="shared" si="443"/>
        <v>4.243528747E-4</v>
      </c>
      <c r="AG1796" s="227">
        <f t="shared" si="444"/>
        <v>8.4418287871740002E-4</v>
      </c>
      <c r="AH1796" s="227">
        <f t="shared" si="445"/>
        <v>4.85835347566202E-4</v>
      </c>
      <c r="AI1796"/>
      <c r="AJ1796">
        <v>0.20244834</v>
      </c>
      <c r="AK1796" s="155">
        <v>8.9080408E-2</v>
      </c>
      <c r="AL1796" s="155">
        <v>2.154202E-3</v>
      </c>
      <c r="AM1796" s="155">
        <v>0</v>
      </c>
      <c r="AN1796" s="155">
        <v>9.0335363000000005E-4</v>
      </c>
      <c r="AO1796" s="155">
        <v>1.100712E-2</v>
      </c>
      <c r="AP1796" s="155">
        <v>9.9303256000000006E-2</v>
      </c>
      <c r="AQ1796"/>
      <c r="AR1796" s="156">
        <v>2.2354073999999999E-4</v>
      </c>
      <c r="AS1796" s="156">
        <v>2.1139001000000001E-4</v>
      </c>
      <c r="AT1796" s="156">
        <v>6.0166346000000003E-6</v>
      </c>
      <c r="AU1796" s="156">
        <v>6.1340976E-6</v>
      </c>
      <c r="AV1796" s="282">
        <f t="shared" si="402"/>
        <v>1.2673261985565E-8</v>
      </c>
      <c r="AW1796" s="282">
        <f t="shared" si="403"/>
        <v>2.2250867324946908E-11</v>
      </c>
      <c r="AX1796" s="283">
        <f t="shared" si="404"/>
        <v>8.5911730199999994E-4</v>
      </c>
      <c r="AY1796" s="157">
        <v>4.6050351000000001E-9</v>
      </c>
      <c r="AZ1796" s="157">
        <v>1.3894634E-11</v>
      </c>
      <c r="BA1796" s="157">
        <v>3.7961536999999999E-16</v>
      </c>
      <c r="BB1796" s="157">
        <v>3.0378065E-14</v>
      </c>
      <c r="BC1796" s="157">
        <v>0</v>
      </c>
      <c r="BD1796" s="157">
        <v>3.5964704999999998E-12</v>
      </c>
      <c r="BE1796" s="157">
        <v>6.4988109000000001E-9</v>
      </c>
      <c r="BF1796" s="157">
        <v>6.8675750999999995E-13</v>
      </c>
      <c r="BG1796" s="157">
        <v>7.4146803000000006E-12</v>
      </c>
      <c r="BH1796" s="157">
        <v>1.8001357999999999E-13</v>
      </c>
      <c r="BI1796" s="157">
        <v>1.2530433999999999E-16</v>
      </c>
      <c r="BJ1796" s="157">
        <v>7.2348975000000004E-14</v>
      </c>
      <c r="BK1796" s="157">
        <v>1.2825536E-15</v>
      </c>
      <c r="BL1796" s="157">
        <v>6.4547691999999995E-16</v>
      </c>
      <c r="BM1796" s="157">
        <v>1.4730059E-9</v>
      </c>
      <c r="BN1796" s="157">
        <v>9.2783237000000003E-11</v>
      </c>
      <c r="BO1796" s="157">
        <v>9.7169103000000003E-21</v>
      </c>
      <c r="BP1796" s="157">
        <v>2.5054802000000002E-5</v>
      </c>
      <c r="BQ1796" s="157">
        <v>8.3406249999999995E-4</v>
      </c>
      <c r="BR1796" s="157">
        <v>0</v>
      </c>
      <c r="BS1796" s="157">
        <v>0</v>
      </c>
      <c r="BT1796" s="157">
        <v>0</v>
      </c>
      <c r="BU1796"/>
      <c r="BV1796" s="155">
        <v>4.1409955999999997E-7</v>
      </c>
      <c r="BW1796" s="155">
        <v>5.1628636000000002E-8</v>
      </c>
      <c r="BX1796" s="155">
        <v>1.3825024000000001E-7</v>
      </c>
      <c r="BY1796" s="155">
        <v>1.2910082999999999E-9</v>
      </c>
      <c r="BZ1796" s="155">
        <v>4.9121336999999998E-8</v>
      </c>
      <c r="CA1796" s="155">
        <v>1.0210071000000001E-9</v>
      </c>
      <c r="CB1796" s="155">
        <v>4.6577937999999999E-9</v>
      </c>
      <c r="CC1796" s="155">
        <v>1.5208971999999999E-9</v>
      </c>
      <c r="CD1796" s="155">
        <v>2.8291713000000001E-9</v>
      </c>
      <c r="CE1796" s="155">
        <v>1.7413677E-9</v>
      </c>
      <c r="CF1796" s="155">
        <v>0</v>
      </c>
      <c r="CG1796" s="155">
        <v>2.1487707999999999E-17</v>
      </c>
      <c r="CH1796" s="155">
        <v>3.9269840999999999E-16</v>
      </c>
      <c r="CI1796" s="155">
        <v>1.9482225000000001E-8</v>
      </c>
      <c r="CJ1796" s="155">
        <v>1.1095089E-7</v>
      </c>
      <c r="CK1796" s="155">
        <v>3.1604994999999999E-8</v>
      </c>
      <c r="CL1796" s="155">
        <v>0</v>
      </c>
      <c r="CM1796"/>
      <c r="CN1796" s="284">
        <v>3.3238529000000002E-16</v>
      </c>
      <c r="CO1796" s="284">
        <v>4.9553938999999997E-3</v>
      </c>
      <c r="CP1796" s="285">
        <v>3.8008654999999998E-5</v>
      </c>
      <c r="CQ1796" s="284">
        <v>3.5553372999999997E-5</v>
      </c>
      <c r="CR1796" s="284">
        <v>1.6104273000000001E-10</v>
      </c>
      <c r="CS1796" s="284">
        <v>1.3305504000000001E-10</v>
      </c>
      <c r="CT1796" s="284">
        <v>2.3167142E-6</v>
      </c>
      <c r="CU1796" s="284">
        <v>1.8753188E-3</v>
      </c>
      <c r="CV1796" s="284">
        <v>1.1956158000000001E-7</v>
      </c>
      <c r="CW1796" s="284">
        <v>3.9520355999999999E-7</v>
      </c>
      <c r="CX1796"/>
      <c r="CY1796"/>
      <c r="CZ1796"/>
      <c r="DA1796"/>
      <c r="DB1796" s="212"/>
      <c r="DC1796" s="48"/>
      <c r="DD1796" s="48"/>
      <c r="DE1796" s="48"/>
      <c r="DF1796" s="48"/>
      <c r="DG1796" s="48"/>
      <c r="DH1796" s="48"/>
      <c r="DI1796" s="48"/>
      <c r="DJ1796" s="48"/>
      <c r="DK1796" s="48"/>
      <c r="DL1796" s="48"/>
    </row>
    <row r="1797" spans="1:116" ht="14.4">
      <c r="B1797" s="188"/>
      <c r="C1797" s="151"/>
      <c r="D1797" s="51" t="s">
        <v>3101</v>
      </c>
      <c r="E1797" s="260"/>
      <c r="F1797"/>
      <c r="G1797"/>
      <c r="H1797"/>
      <c r="I1797"/>
      <c r="J1797"/>
      <c r="K1797"/>
      <c r="L1797"/>
      <c r="M1797"/>
      <c r="N1797" s="174"/>
      <c r="O1797"/>
      <c r="P1797"/>
      <c r="Q1797" s="53"/>
      <c r="R1797" s="53"/>
      <c r="S1797"/>
      <c r="T1797" s="53"/>
      <c r="U1797" s="53"/>
      <c r="V1797" s="53"/>
      <c r="W1797"/>
      <c r="X1797"/>
      <c r="Z1797" s="53"/>
      <c r="AA1797" s="53"/>
      <c r="AB1797" s="53"/>
      <c r="AC1797"/>
      <c r="AD1797"/>
      <c r="AE1797"/>
      <c r="AF1797"/>
      <c r="AG1797"/>
      <c r="AH1797"/>
      <c r="AI1797"/>
      <c r="AJ1797"/>
      <c r="AK1797"/>
      <c r="AL1797"/>
      <c r="AM1797"/>
      <c r="AN1797"/>
      <c r="AO1797"/>
      <c r="AP1797"/>
      <c r="AQ1797"/>
      <c r="AR1797"/>
      <c r="AS1797"/>
      <c r="AT1797"/>
      <c r="AU1797"/>
      <c r="AX1797" s="19"/>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s="117"/>
      <c r="CQ1797"/>
      <c r="CR1797"/>
      <c r="CS1797"/>
      <c r="CT1797"/>
      <c r="CU1797"/>
      <c r="CV1797"/>
      <c r="CW1797"/>
      <c r="CX1797"/>
      <c r="CY1797"/>
      <c r="CZ1797"/>
      <c r="DA1797"/>
      <c r="DB1797" s="212"/>
      <c r="DC1797" s="48"/>
      <c r="DD1797" s="48"/>
      <c r="DE1797" s="48"/>
      <c r="DF1797" s="48"/>
      <c r="DG1797" s="48"/>
      <c r="DH1797" s="48"/>
      <c r="DI1797" s="48"/>
      <c r="DJ1797" s="48"/>
      <c r="DK1797" s="48"/>
      <c r="DL1797" s="48"/>
    </row>
    <row r="1798" spans="1:116" ht="14.4">
      <c r="A1798" t="s">
        <v>3638</v>
      </c>
      <c r="B1798" s="188" t="s">
        <v>323</v>
      </c>
      <c r="C1798" s="151" t="str">
        <f t="shared" ref="C1798:C1829" si="446">MID(A1798,1,12)</f>
        <v>C.060.07.101</v>
      </c>
      <c r="D1798" s="54" t="s">
        <v>3101</v>
      </c>
      <c r="E1798" s="260" t="s">
        <v>272</v>
      </c>
      <c r="F1798" s="153" t="str">
        <f t="shared" ref="F1798:F1829" si="447">MID(A1798, 21,85)</f>
        <v>Delivery Van petrol in city (per km) max. 3.1-3.9 m3 660-1000 kg WTW</v>
      </c>
      <c r="G1798" s="154">
        <f t="shared" si="407"/>
        <v>0.24242309333333334</v>
      </c>
      <c r="H1798"/>
      <c r="I1798"/>
      <c r="J1798" s="227">
        <f t="shared" ref="J1798:J1809" si="448">L1798+M1798+N1798+O1798</f>
        <v>6.0694734616386956E-2</v>
      </c>
      <c r="K1798"/>
      <c r="L1798" s="280">
        <f t="shared" ref="L1798:L1809" si="449">R1798+S1798+T1798+U1798</f>
        <v>2.0229535196000003E-3</v>
      </c>
      <c r="M1798" s="280">
        <f t="shared" ref="M1798:M1809" si="450">P1798+Q1798+V1798+Z1798+X1798</f>
        <v>3.8702084613999998E-3</v>
      </c>
      <c r="N1798" s="281">
        <f t="shared" ref="N1798:N1809" si="451">W1798+Y1798+AA1798+AB1798</f>
        <v>1.8438108635386957E-2</v>
      </c>
      <c r="O1798" s="280">
        <v>3.6363463999999998E-2</v>
      </c>
      <c r="P1798" s="219">
        <v>1.8674602999999999E-3</v>
      </c>
      <c r="Q1798" s="219">
        <v>1.4677024999999999E-3</v>
      </c>
      <c r="R1798" s="219">
        <v>1.5860443000000001E-3</v>
      </c>
      <c r="S1798" s="219">
        <v>3.9353618999999999E-4</v>
      </c>
      <c r="T1798" s="286">
        <v>5.7425345999999998E-6</v>
      </c>
      <c r="U1798" s="286">
        <v>3.7630494999999998E-5</v>
      </c>
      <c r="V1798" s="219">
        <v>5.2330799000000004E-4</v>
      </c>
      <c r="W1798" s="286">
        <v>2.0050301E-5</v>
      </c>
      <c r="X1798" s="286">
        <v>2.2204565999999999E-6</v>
      </c>
      <c r="Y1798" s="219">
        <v>1.8418052000000001E-2</v>
      </c>
      <c r="Z1798" s="286">
        <v>9.5172148000000004E-6</v>
      </c>
      <c r="AA1798" s="286">
        <v>6.3343491000000003E-9</v>
      </c>
      <c r="AB1798" s="286">
        <v>3.7856082000000001E-14</v>
      </c>
      <c r="AC1798"/>
      <c r="AD1798" s="227">
        <f t="shared" ref="AD1798:AD1809" si="452">O1798</f>
        <v>3.6363463999999998E-2</v>
      </c>
      <c r="AE1798" s="227">
        <f t="shared" ref="AE1798:AE1809" si="453">P1798+Q1798+R1798+S1798+T1798+U1798+V1798</f>
        <v>5.8814243095999998E-3</v>
      </c>
      <c r="AF1798" s="227">
        <f t="shared" ref="AF1798:AF1809" si="454">P1798+Q1798+V1798+AA1798</f>
        <v>3.8584771243490999E-3</v>
      </c>
      <c r="AG1798" s="227">
        <f t="shared" ref="AG1798:AG1809" si="455">Z1798+P1798+Q1798+V1798+X1798</f>
        <v>3.8702084613999998E-3</v>
      </c>
      <c r="AH1798" s="227">
        <f t="shared" ref="AH1798:AH1809" si="456">W1798+Y1798+AB1798</f>
        <v>1.8438102301037856E-2</v>
      </c>
      <c r="AI1798"/>
      <c r="AJ1798">
        <v>3.8221112000000002</v>
      </c>
      <c r="AK1798" s="155">
        <v>3.5186690999999999</v>
      </c>
      <c r="AL1798" s="155">
        <v>1.9311135E-2</v>
      </c>
      <c r="AM1798" s="155">
        <v>0</v>
      </c>
      <c r="AN1798" s="155">
        <v>0.19088589</v>
      </c>
      <c r="AO1798" s="155">
        <v>8.8777702E-2</v>
      </c>
      <c r="AP1798" s="155">
        <v>4.4673248999999998E-3</v>
      </c>
      <c r="AQ1798"/>
      <c r="AR1798" s="156">
        <v>4.9737491E-3</v>
      </c>
      <c r="AS1798" s="156">
        <v>4.5223318000000004E-3</v>
      </c>
      <c r="AT1798" s="156">
        <v>2.0073456999999999E-4</v>
      </c>
      <c r="AU1798" s="156">
        <v>2.5068277000000002E-4</v>
      </c>
      <c r="AV1798" s="282">
        <f t="shared" si="402"/>
        <v>2.7112300758819171E-7</v>
      </c>
      <c r="AW1798" s="282">
        <f t="shared" si="403"/>
        <v>7.4236159403864343E-10</v>
      </c>
      <c r="AX1798" s="283">
        <f t="shared" si="404"/>
        <v>3.51096319245E-2</v>
      </c>
      <c r="AY1798" s="157">
        <v>2.2496865999999999E-7</v>
      </c>
      <c r="AZ1798" s="157">
        <v>6.7878474999999997E-10</v>
      </c>
      <c r="BA1798" s="157">
        <v>1.8545369000000001E-14</v>
      </c>
      <c r="BB1798" s="157">
        <v>5.3486917000000002E-15</v>
      </c>
      <c r="BC1798" s="157">
        <v>0</v>
      </c>
      <c r="BD1798" s="157">
        <v>1.0619938E-10</v>
      </c>
      <c r="BE1798" s="157">
        <v>4.5960339000000001E-8</v>
      </c>
      <c r="BF1798" s="157">
        <v>1.7513803000000001E-11</v>
      </c>
      <c r="BG1798" s="157">
        <v>4.6019251E-11</v>
      </c>
      <c r="BH1798" s="157">
        <v>7.0611737E-17</v>
      </c>
      <c r="BI1798" s="157">
        <v>9.0738529999999998E-19</v>
      </c>
      <c r="BJ1798" s="157">
        <v>2.1438742000000001E-14</v>
      </c>
      <c r="BK1798" s="157">
        <v>3.1425955999999998E-15</v>
      </c>
      <c r="BL1798" s="157">
        <v>5.9181287000000002E-16</v>
      </c>
      <c r="BM1798" s="157">
        <v>2.2240535E-12</v>
      </c>
      <c r="BN1798" s="157">
        <v>8.5579805999999995E-11</v>
      </c>
      <c r="BO1798" s="157">
        <v>5.1141675999999998E-23</v>
      </c>
      <c r="BP1798" s="157">
        <v>1.7009245E-6</v>
      </c>
      <c r="BQ1798" s="157">
        <v>3.5107931000000002E-2</v>
      </c>
      <c r="BR1798" s="157">
        <v>0</v>
      </c>
      <c r="BS1798" s="157">
        <v>0</v>
      </c>
      <c r="BT1798" s="157">
        <v>0</v>
      </c>
      <c r="BU1798"/>
      <c r="BV1798" s="155">
        <v>1.2574681E-5</v>
      </c>
      <c r="BW1798" s="155">
        <v>3.4285182000000001E-7</v>
      </c>
      <c r="BX1798" s="155">
        <v>6.7593989999999998E-6</v>
      </c>
      <c r="BY1798" s="155">
        <v>6.1812546999999997E-8</v>
      </c>
      <c r="BZ1798" s="155">
        <v>5.9513724000000001E-7</v>
      </c>
      <c r="CA1798" s="155">
        <v>5.0302850999999999E-8</v>
      </c>
      <c r="CB1798" s="155">
        <v>1.7569652E-12</v>
      </c>
      <c r="CC1798" s="155">
        <v>7.6347613000000002E-8</v>
      </c>
      <c r="CD1798" s="155">
        <v>1.0102329000000001E-8</v>
      </c>
      <c r="CE1798" s="155">
        <v>4.4424896999999999E-8</v>
      </c>
      <c r="CF1798" s="155">
        <v>0</v>
      </c>
      <c r="CG1798" s="155">
        <v>1.1309329E-19</v>
      </c>
      <c r="CH1798" s="155">
        <v>9.2600347000000003E-16</v>
      </c>
      <c r="CI1798" s="155">
        <v>3.208604E-7</v>
      </c>
      <c r="CJ1798" s="155">
        <v>4.3134198999999998E-6</v>
      </c>
      <c r="CK1798" s="155">
        <v>2.0838357000000001E-11</v>
      </c>
      <c r="CL1798" s="155">
        <v>0</v>
      </c>
      <c r="CM1798"/>
      <c r="CN1798" s="284">
        <v>7.8378197000000003E-16</v>
      </c>
      <c r="CO1798" s="284">
        <v>0.24242311</v>
      </c>
      <c r="CP1798" s="285">
        <v>2.1722917E-3</v>
      </c>
      <c r="CQ1798" s="284">
        <v>2.4611103000000002E-4</v>
      </c>
      <c r="CR1798" s="284">
        <v>1.0120532E-11</v>
      </c>
      <c r="CS1798" s="284">
        <v>1.2547689000000001E-9</v>
      </c>
      <c r="CT1798" s="284">
        <v>2.2117399E-5</v>
      </c>
      <c r="CU1798" s="284">
        <v>2.6236723000000002E-3</v>
      </c>
      <c r="CV1798" s="284">
        <v>4.7254586000000003E-11</v>
      </c>
      <c r="CW1798" s="284">
        <v>1.7690203E-5</v>
      </c>
      <c r="CX1798"/>
      <c r="CY1798"/>
      <c r="CZ1798"/>
      <c r="DA1798"/>
      <c r="DB1798" s="212"/>
      <c r="DC1798" s="48"/>
      <c r="DD1798" s="48"/>
      <c r="DE1798" s="48"/>
      <c r="DF1798" s="48"/>
      <c r="DG1798" s="48"/>
      <c r="DH1798" s="48"/>
      <c r="DI1798" s="48"/>
      <c r="DJ1798" s="48"/>
      <c r="DK1798" s="48"/>
      <c r="DL1798" s="48"/>
    </row>
    <row r="1799" spans="1:116" ht="14.4">
      <c r="A1799" t="s">
        <v>3639</v>
      </c>
      <c r="B1799" s="188" t="s">
        <v>323</v>
      </c>
      <c r="C1799" s="151" t="str">
        <f t="shared" si="446"/>
        <v>C.060.07.102</v>
      </c>
      <c r="D1799" s="54" t="s">
        <v>3101</v>
      </c>
      <c r="E1799" s="260" t="s">
        <v>272</v>
      </c>
      <c r="F1799" s="153" t="str">
        <f t="shared" si="447"/>
        <v>Delivery Van diesel in city (per km) max. 6.6-9.3 m3 800-1400 kg WTW</v>
      </c>
      <c r="G1799" s="154">
        <f t="shared" si="407"/>
        <v>0.26287235333333336</v>
      </c>
      <c r="H1799"/>
      <c r="I1799"/>
      <c r="J1799" s="227">
        <f t="shared" si="448"/>
        <v>6.9281337089329306E-2</v>
      </c>
      <c r="K1799"/>
      <c r="L1799" s="280">
        <f t="shared" si="449"/>
        <v>3.1428885959999997E-3</v>
      </c>
      <c r="M1799" s="280">
        <f t="shared" si="450"/>
        <v>4.4760220220000004E-3</v>
      </c>
      <c r="N1799" s="281">
        <f t="shared" si="451"/>
        <v>2.2231573471329306E-2</v>
      </c>
      <c r="O1799" s="280">
        <v>3.9430853000000002E-2</v>
      </c>
      <c r="P1799" s="219">
        <v>1.3998355000000001E-3</v>
      </c>
      <c r="Q1799" s="219">
        <v>2.2745119000000002E-3</v>
      </c>
      <c r="R1799" s="219">
        <v>2.0144709999999999E-3</v>
      </c>
      <c r="S1799" s="219">
        <v>4.0838885E-4</v>
      </c>
      <c r="T1799" s="286">
        <v>2.1616886000000001E-5</v>
      </c>
      <c r="U1799" s="219">
        <v>6.9841186000000005E-4</v>
      </c>
      <c r="V1799" s="219">
        <v>5.9326181E-4</v>
      </c>
      <c r="W1799" s="286">
        <v>2.0350096999999999E-5</v>
      </c>
      <c r="X1799" s="286">
        <v>8.0855891999999998E-5</v>
      </c>
      <c r="Y1799" s="219">
        <v>2.2210457999999999E-2</v>
      </c>
      <c r="Z1799" s="219">
        <v>1.2755692000000001E-4</v>
      </c>
      <c r="AA1799" s="286">
        <v>7.6537421999999999E-7</v>
      </c>
      <c r="AB1799" s="286">
        <v>1.0930864999999999E-13</v>
      </c>
      <c r="AC1799"/>
      <c r="AD1799" s="227">
        <f t="shared" si="452"/>
        <v>3.9430853000000002E-2</v>
      </c>
      <c r="AE1799" s="227">
        <f t="shared" si="453"/>
        <v>7.4104978060000005E-3</v>
      </c>
      <c r="AF1799" s="227">
        <f t="shared" si="454"/>
        <v>4.2683745842200006E-3</v>
      </c>
      <c r="AG1799" s="227">
        <f t="shared" si="455"/>
        <v>4.4760220220000004E-3</v>
      </c>
      <c r="AH1799" s="227">
        <f t="shared" si="456"/>
        <v>2.2230808097109308E-2</v>
      </c>
      <c r="AI1799"/>
      <c r="AJ1799">
        <v>4.3965195000000001</v>
      </c>
      <c r="AK1799" s="155">
        <v>3.9584885999999999</v>
      </c>
      <c r="AL1799" s="155">
        <v>1.5903169000000002E-2</v>
      </c>
      <c r="AM1799" s="155">
        <v>0</v>
      </c>
      <c r="AN1799" s="155">
        <v>0.30787979999999998</v>
      </c>
      <c r="AO1799" s="155">
        <v>0.10995984</v>
      </c>
      <c r="AP1799" s="155">
        <v>4.2880547000000001E-3</v>
      </c>
      <c r="AQ1799"/>
      <c r="AR1799" s="156">
        <v>5.2384620000000002E-3</v>
      </c>
      <c r="AS1799" s="156">
        <v>4.7405896999999997E-3</v>
      </c>
      <c r="AT1799" s="156">
        <v>2.1588938999999999E-4</v>
      </c>
      <c r="AU1799" s="156">
        <v>2.8198289999999999E-4</v>
      </c>
      <c r="AV1799" s="282">
        <f t="shared" ref="AV1799:AV1881" si="457">AY1799+BB1799+BC1799+BD1799+BE1799+BM1799+BN1799+BR1799</f>
        <v>2.8420801643289999E-7</v>
      </c>
      <c r="AW1799" s="282">
        <f t="shared" ref="AW1799:AW1881" si="458">AZ1799+BA1799+BF1799+BG1799+BH1799+BI1799+BJ1799+BK1799+BL1799+BO1799+BS1799+BT1799</f>
        <v>7.984075157638976E-10</v>
      </c>
      <c r="AX1799" s="283">
        <f t="shared" ref="AX1799:AX1881" si="459">BP1799+BQ1799</f>
        <v>3.9493403920699999E-2</v>
      </c>
      <c r="AY1799" s="157">
        <v>2.4401786E-7</v>
      </c>
      <c r="AZ1799" s="157">
        <v>7.3625569999999997E-10</v>
      </c>
      <c r="BA1799" s="157">
        <v>2.0115592999999999E-14</v>
      </c>
      <c r="BB1799" s="157">
        <v>1.708278E-11</v>
      </c>
      <c r="BC1799" s="157">
        <v>0</v>
      </c>
      <c r="BD1799" s="157">
        <v>1.4141959E-10</v>
      </c>
      <c r="BE1799" s="157">
        <v>3.9787968999999999E-8</v>
      </c>
      <c r="BF1799" s="157">
        <v>2.3046643999999999E-11</v>
      </c>
      <c r="BG1799" s="157">
        <v>3.8522459999999998E-11</v>
      </c>
      <c r="BH1799" s="157">
        <v>1.5862564E-13</v>
      </c>
      <c r="BI1799" s="157">
        <v>8.3638375000000001E-16</v>
      </c>
      <c r="BJ1799" s="157">
        <v>3.9779039999999999E-13</v>
      </c>
      <c r="BK1799" s="157">
        <v>3.9880712999999999E-15</v>
      </c>
      <c r="BL1799" s="157">
        <v>1.3556757E-15</v>
      </c>
      <c r="BM1799" s="157">
        <v>9.8654429000000001E-12</v>
      </c>
      <c r="BN1799" s="157">
        <v>2.3381961999999999E-10</v>
      </c>
      <c r="BO1799" s="157">
        <v>1.4767052000000001E-22</v>
      </c>
      <c r="BP1799" s="157">
        <v>1.7199207E-6</v>
      </c>
      <c r="BQ1799" s="157">
        <v>3.9491683999999999E-2</v>
      </c>
      <c r="BR1799" s="157">
        <v>0</v>
      </c>
      <c r="BS1799" s="157">
        <v>0</v>
      </c>
      <c r="BT1799" s="157">
        <v>0</v>
      </c>
      <c r="BU1799"/>
      <c r="BV1799" s="155">
        <v>1.4230511E-5</v>
      </c>
      <c r="BW1799" s="155">
        <v>3.0070329000000001E-7</v>
      </c>
      <c r="BX1799" s="155">
        <v>7.3295787000000003E-6</v>
      </c>
      <c r="BY1799" s="155">
        <v>7.0236813999999996E-8</v>
      </c>
      <c r="BZ1799" s="155">
        <v>5.5592921999999995E-7</v>
      </c>
      <c r="CA1799" s="155">
        <v>7.1557287999999996E-8</v>
      </c>
      <c r="CB1799" s="155">
        <v>4.1181348E-9</v>
      </c>
      <c r="CC1799" s="155">
        <v>1.0480982000000001E-7</v>
      </c>
      <c r="CD1799" s="155">
        <v>6.3387313999999998E-8</v>
      </c>
      <c r="CE1799" s="155">
        <v>4.8437036000000002E-7</v>
      </c>
      <c r="CF1799" s="155">
        <v>0</v>
      </c>
      <c r="CG1799" s="155">
        <v>3.2655451999999999E-19</v>
      </c>
      <c r="CH1799" s="155">
        <v>2.9599032999999998E-12</v>
      </c>
      <c r="CI1799" s="155">
        <v>3.9831449999999999E-7</v>
      </c>
      <c r="CJ1799" s="155">
        <v>4.8452172000000003E-6</v>
      </c>
      <c r="CK1799" s="155">
        <v>2.2858956E-9</v>
      </c>
      <c r="CL1799" s="155">
        <v>0</v>
      </c>
      <c r="CM1799"/>
      <c r="CN1799" s="284">
        <v>2.5053025000000001E-12</v>
      </c>
      <c r="CO1799" s="284">
        <v>0.26294286</v>
      </c>
      <c r="CP1799" s="285">
        <v>2.9327711999999999E-3</v>
      </c>
      <c r="CQ1799" s="284">
        <v>2.215746E-4</v>
      </c>
      <c r="CR1799" s="284">
        <v>1.7956727999999999E-10</v>
      </c>
      <c r="CS1799" s="284">
        <v>2.1286677E-8</v>
      </c>
      <c r="CT1799" s="284">
        <v>1.9540376000000001E-5</v>
      </c>
      <c r="CU1799" s="284">
        <v>3.4658879999999999E-3</v>
      </c>
      <c r="CV1799" s="284">
        <v>1.0643577E-7</v>
      </c>
      <c r="CW1799" s="284">
        <v>2.4570386999999999E-5</v>
      </c>
      <c r="CX1799"/>
      <c r="CY1799"/>
      <c r="CZ1799"/>
      <c r="DA1799"/>
      <c r="DB1799" s="212"/>
      <c r="DC1799" s="48"/>
      <c r="DD1799" s="48"/>
      <c r="DE1799" s="48"/>
      <c r="DF1799" s="48"/>
      <c r="DG1799" s="48"/>
      <c r="DH1799" s="48"/>
      <c r="DI1799" s="48"/>
      <c r="DJ1799" s="48"/>
      <c r="DK1799" s="48"/>
      <c r="DL1799" s="48"/>
    </row>
    <row r="1800" spans="1:116" ht="14.4">
      <c r="A1800" t="s">
        <v>3640</v>
      </c>
      <c r="B1800" s="188" t="s">
        <v>323</v>
      </c>
      <c r="C1800" s="151" t="str">
        <f t="shared" si="446"/>
        <v>C.060.07.103</v>
      </c>
      <c r="D1800" s="54" t="s">
        <v>3101</v>
      </c>
      <c r="E1800" s="260" t="s">
        <v>272</v>
      </c>
      <c r="F1800" s="153" t="str">
        <f t="shared" si="447"/>
        <v>Delivery Van diesel in city (per km) max. 13-18.5 m3 1350-2550 kg WTW</v>
      </c>
      <c r="G1800" s="154">
        <f t="shared" si="407"/>
        <v>0.30840709333333333</v>
      </c>
      <c r="H1800"/>
      <c r="I1800"/>
      <c r="J1800" s="227">
        <f t="shared" si="448"/>
        <v>8.0894376031458243E-2</v>
      </c>
      <c r="K1800"/>
      <c r="L1800" s="280">
        <f t="shared" si="449"/>
        <v>3.4426884520000001E-3</v>
      </c>
      <c r="M1800" s="280">
        <f t="shared" si="450"/>
        <v>5.1080974869999992E-3</v>
      </c>
      <c r="N1800" s="281">
        <f t="shared" si="451"/>
        <v>2.6082526092458244E-2</v>
      </c>
      <c r="O1800" s="280">
        <v>4.6261063999999998E-2</v>
      </c>
      <c r="P1800" s="219">
        <v>1.6423150000000001E-3</v>
      </c>
      <c r="Q1800" s="219">
        <v>2.5252418E-3</v>
      </c>
      <c r="R1800" s="219">
        <v>2.1709022999999998E-3</v>
      </c>
      <c r="S1800" s="219">
        <v>4.2703404999999998E-4</v>
      </c>
      <c r="T1800" s="286">
        <v>2.5361362E-5</v>
      </c>
      <c r="U1800" s="219">
        <v>8.1939074E-4</v>
      </c>
      <c r="V1800" s="219">
        <v>6.9602661000000004E-4</v>
      </c>
      <c r="W1800" s="286">
        <v>2.3875140000000001E-5</v>
      </c>
      <c r="X1800" s="286">
        <v>9.4861746999999995E-5</v>
      </c>
      <c r="Y1800" s="219">
        <v>2.6057752999999999E-2</v>
      </c>
      <c r="Z1800" s="219">
        <v>1.4965232999999999E-4</v>
      </c>
      <c r="AA1800" s="286">
        <v>8.9795233E-7</v>
      </c>
      <c r="AB1800" s="286">
        <v>1.2824309E-13</v>
      </c>
      <c r="AC1800"/>
      <c r="AD1800" s="227">
        <f t="shared" si="452"/>
        <v>4.6261063999999998E-2</v>
      </c>
      <c r="AE1800" s="227">
        <f t="shared" si="453"/>
        <v>8.3062718619999996E-3</v>
      </c>
      <c r="AF1800" s="227">
        <f t="shared" si="454"/>
        <v>4.8644813623299997E-3</v>
      </c>
      <c r="AG1800" s="227">
        <f t="shared" si="455"/>
        <v>5.108097487E-3</v>
      </c>
      <c r="AH1800" s="227">
        <f t="shared" si="456"/>
        <v>2.6081628140128245E-2</v>
      </c>
      <c r="AI1800"/>
      <c r="AJ1800">
        <v>5.1580845000000002</v>
      </c>
      <c r="AK1800" s="155">
        <v>4.6441778999999999</v>
      </c>
      <c r="AL1800" s="155">
        <v>1.8657916E-2</v>
      </c>
      <c r="AM1800" s="155">
        <v>0</v>
      </c>
      <c r="AN1800" s="155">
        <v>0.36121073999999997</v>
      </c>
      <c r="AO1800" s="155">
        <v>0.12900708999999999</v>
      </c>
      <c r="AP1800" s="155">
        <v>5.0308315000000001E-3</v>
      </c>
      <c r="AQ1800"/>
      <c r="AR1800" s="156">
        <v>6.1079823000000002E-3</v>
      </c>
      <c r="AS1800" s="156">
        <v>5.5250801000000004E-3</v>
      </c>
      <c r="AT1800" s="156">
        <v>2.5207425E-4</v>
      </c>
      <c r="AU1800" s="156">
        <v>3.3082796999999998E-4</v>
      </c>
      <c r="AV1800" s="282">
        <f t="shared" si="457"/>
        <v>3.3123981779399997E-7</v>
      </c>
      <c r="AW1800" s="282">
        <f t="shared" si="458"/>
        <v>9.3222726906920326E-10</v>
      </c>
      <c r="AX1800" s="283">
        <f t="shared" si="459"/>
        <v>4.6334449845299996E-2</v>
      </c>
      <c r="AY1800" s="157">
        <v>2.8628663000000001E-7</v>
      </c>
      <c r="AZ1800" s="157">
        <v>8.6378990000000004E-10</v>
      </c>
      <c r="BA1800" s="157">
        <v>2.3600015999999999E-14</v>
      </c>
      <c r="BB1800" s="157">
        <v>2.0041859E-11</v>
      </c>
      <c r="BC1800" s="157">
        <v>0</v>
      </c>
      <c r="BD1800" s="157">
        <v>1.4607775000000001E-10</v>
      </c>
      <c r="BE1800" s="157">
        <v>4.4501171999999998E-8</v>
      </c>
      <c r="BF1800" s="157">
        <v>2.4059815999999999E-11</v>
      </c>
      <c r="BG1800" s="157">
        <v>4.3693903999999998E-11</v>
      </c>
      <c r="BH1800" s="157">
        <v>1.8610275999999999E-13</v>
      </c>
      <c r="BI1800" s="157">
        <v>9.8126212999999991E-16</v>
      </c>
      <c r="BJ1800" s="157">
        <v>4.6669564000000005E-13</v>
      </c>
      <c r="BK1800" s="157">
        <v>4.6788849999999999E-15</v>
      </c>
      <c r="BL1800" s="157">
        <v>1.5905059E-15</v>
      </c>
      <c r="BM1800" s="157">
        <v>1.1574335E-11</v>
      </c>
      <c r="BN1800" s="157">
        <v>2.7432185000000001E-10</v>
      </c>
      <c r="BO1800" s="157">
        <v>1.7325000999999999E-22</v>
      </c>
      <c r="BP1800" s="157">
        <v>2.0178453E-6</v>
      </c>
      <c r="BQ1800" s="157">
        <v>4.6332432E-2</v>
      </c>
      <c r="BR1800" s="157">
        <v>0</v>
      </c>
      <c r="BS1800" s="157">
        <v>0</v>
      </c>
      <c r="BT1800" s="157">
        <v>0</v>
      </c>
      <c r="BU1800"/>
      <c r="BV1800" s="155">
        <v>1.6561779E-5</v>
      </c>
      <c r="BW1800" s="155">
        <v>3.3654449E-7</v>
      </c>
      <c r="BX1800" s="155">
        <v>8.5992081000000008E-6</v>
      </c>
      <c r="BY1800" s="155">
        <v>8.2368913999999994E-8</v>
      </c>
      <c r="BZ1800" s="155">
        <v>6.0085898E-7</v>
      </c>
      <c r="CA1800" s="155">
        <v>7.2359919000000005E-8</v>
      </c>
      <c r="CB1800" s="155">
        <v>4.8314780999999998E-9</v>
      </c>
      <c r="CC1800" s="155">
        <v>1.0537003E-7</v>
      </c>
      <c r="CD1800" s="155">
        <v>7.4367263999999998E-8</v>
      </c>
      <c r="CE1800" s="155">
        <v>5.6816828999999998E-7</v>
      </c>
      <c r="CF1800" s="155">
        <v>0</v>
      </c>
      <c r="CG1800" s="155">
        <v>3.8312029000000002E-19</v>
      </c>
      <c r="CH1800" s="155">
        <v>3.4726177000000001E-12</v>
      </c>
      <c r="CI1800" s="155">
        <v>4.3051019000000001E-7</v>
      </c>
      <c r="CJ1800" s="155">
        <v>5.6845056000000004E-6</v>
      </c>
      <c r="CK1800" s="155">
        <v>2.6818584E-9</v>
      </c>
      <c r="CL1800" s="155">
        <v>0</v>
      </c>
      <c r="CM1800"/>
      <c r="CN1800" s="284">
        <v>2.939271E-12</v>
      </c>
      <c r="CO1800" s="284">
        <v>0.30848982000000003</v>
      </c>
      <c r="CP1800" s="285">
        <v>2.9481558999999999E-3</v>
      </c>
      <c r="CQ1800" s="284">
        <v>2.4618129000000003E-4</v>
      </c>
      <c r="CR1800" s="284">
        <v>2.1067192E-10</v>
      </c>
      <c r="CS1800" s="284">
        <v>2.4973955000000001E-8</v>
      </c>
      <c r="CT1800" s="284">
        <v>2.1453098000000001E-5</v>
      </c>
      <c r="CU1800" s="284">
        <v>4.0662490999999997E-3</v>
      </c>
      <c r="CV1800" s="284">
        <v>1.2487257000000001E-7</v>
      </c>
      <c r="CW1800" s="284">
        <v>2.4749683000000001E-5</v>
      </c>
      <c r="CX1800"/>
      <c r="CY1800"/>
      <c r="CZ1800"/>
      <c r="DA1800"/>
      <c r="DB1800" s="212"/>
      <c r="DC1800" s="48"/>
      <c r="DD1800" s="48"/>
      <c r="DE1800" s="48"/>
      <c r="DF1800" s="48"/>
      <c r="DG1800" s="48"/>
      <c r="DH1800" s="48"/>
      <c r="DI1800" s="48"/>
      <c r="DJ1800" s="48"/>
      <c r="DK1800" s="48"/>
      <c r="DL1800" s="48"/>
    </row>
    <row r="1801" spans="1:116" ht="14.4">
      <c r="A1801" t="s">
        <v>3641</v>
      </c>
      <c r="B1801" s="188" t="s">
        <v>323</v>
      </c>
      <c r="C1801" s="151" t="str">
        <f t="shared" si="446"/>
        <v>C.060.07.201</v>
      </c>
      <c r="D1801" s="54" t="s">
        <v>3101</v>
      </c>
      <c r="E1801" s="260" t="s">
        <v>272</v>
      </c>
      <c r="F1801" s="153" t="str">
        <f t="shared" si="447"/>
        <v>Delivery Van petrol on road (per km) max. 3.1-3.9 m3 660-1000 kg WTW</v>
      </c>
      <c r="G1801" s="154">
        <f t="shared" si="407"/>
        <v>0.17686563999999999</v>
      </c>
      <c r="H1801"/>
      <c r="I1801"/>
      <c r="J1801" s="227">
        <f t="shared" si="448"/>
        <v>4.4671391981105417E-2</v>
      </c>
      <c r="K1801"/>
      <c r="L1801" s="280">
        <f t="shared" si="449"/>
        <v>1.6982317542000001E-3</v>
      </c>
      <c r="M1801" s="280">
        <f t="shared" si="450"/>
        <v>2.9913454225000001E-3</v>
      </c>
      <c r="N1801" s="281">
        <f t="shared" si="451"/>
        <v>1.3451968804405417E-2</v>
      </c>
      <c r="O1801" s="280">
        <v>2.6529845999999999E-2</v>
      </c>
      <c r="P1801" s="219">
        <v>1.3624508999999999E-3</v>
      </c>
      <c r="Q1801" s="219">
        <v>1.2385390000000001E-3</v>
      </c>
      <c r="R1801" s="219">
        <v>1.2981435E-3</v>
      </c>
      <c r="S1801" s="286">
        <v>3.6844440999999999E-4</v>
      </c>
      <c r="T1801" s="286">
        <v>4.1896051999999999E-6</v>
      </c>
      <c r="U1801" s="286">
        <v>2.7454238999999999E-5</v>
      </c>
      <c r="V1801" s="219">
        <v>3.8179202000000002E-4</v>
      </c>
      <c r="W1801" s="286">
        <v>1.4628183E-5</v>
      </c>
      <c r="X1801" s="286">
        <v>1.6199879000000001E-6</v>
      </c>
      <c r="Y1801" s="219">
        <v>1.3437335999999999E-2</v>
      </c>
      <c r="Z1801" s="286">
        <v>6.9435146000000001E-6</v>
      </c>
      <c r="AA1801" s="286">
        <v>4.6213778000000001E-9</v>
      </c>
      <c r="AB1801" s="286">
        <v>2.7618821000000001E-14</v>
      </c>
      <c r="AC1801"/>
      <c r="AD1801" s="227">
        <f t="shared" si="452"/>
        <v>2.6529845999999999E-2</v>
      </c>
      <c r="AE1801" s="227">
        <f t="shared" si="453"/>
        <v>4.6810136742E-3</v>
      </c>
      <c r="AF1801" s="227">
        <f t="shared" si="454"/>
        <v>2.9827865413778001E-3</v>
      </c>
      <c r="AG1801" s="227">
        <f t="shared" si="455"/>
        <v>2.9913454225000001E-3</v>
      </c>
      <c r="AH1801" s="227">
        <f t="shared" si="456"/>
        <v>1.3451964183027618E-2</v>
      </c>
      <c r="AI1801"/>
      <c r="AJ1801">
        <v>2.7885138</v>
      </c>
      <c r="AK1801" s="155">
        <v>2.5671303000000001</v>
      </c>
      <c r="AL1801" s="155">
        <v>1.4088906999999999E-2</v>
      </c>
      <c r="AM1801" s="155">
        <v>0</v>
      </c>
      <c r="AN1801" s="155">
        <v>0.13926543</v>
      </c>
      <c r="AO1801" s="155">
        <v>6.4769922999999993E-2</v>
      </c>
      <c r="AP1801" s="155">
        <v>3.2592451000000001E-3</v>
      </c>
      <c r="AQ1801"/>
      <c r="AR1801" s="156">
        <v>3.6782214999999999E-3</v>
      </c>
      <c r="AS1801" s="156">
        <v>3.3476000000000001E-3</v>
      </c>
      <c r="AT1801" s="156">
        <v>1.4772981E-4</v>
      </c>
      <c r="AU1801" s="156">
        <v>1.8289169E-4</v>
      </c>
      <c r="AV1801" s="282">
        <f t="shared" si="457"/>
        <v>2.006954493193676E-7</v>
      </c>
      <c r="AW1801" s="282">
        <f t="shared" si="458"/>
        <v>5.4633805508265532E-10</v>
      </c>
      <c r="AX1801" s="283">
        <f t="shared" si="459"/>
        <v>2.5615081950699999E-2</v>
      </c>
      <c r="AY1801" s="157">
        <v>1.6413133999999999E-7</v>
      </c>
      <c r="AZ1801" s="157">
        <v>4.9522386E-10</v>
      </c>
      <c r="BA1801" s="157">
        <v>1.3530222999999999E-14</v>
      </c>
      <c r="BB1801" s="157">
        <v>3.9022675999999998E-15</v>
      </c>
      <c r="BC1801" s="157">
        <v>0</v>
      </c>
      <c r="BD1801" s="157">
        <v>9.8446983999999997E-11</v>
      </c>
      <c r="BE1801" s="157">
        <v>3.6401598999999999E-8</v>
      </c>
      <c r="BF1801" s="157">
        <v>1.5749815E-11</v>
      </c>
      <c r="BG1801" s="157">
        <v>3.5332431999999997E-11</v>
      </c>
      <c r="BH1801" s="157">
        <v>5.1516503000000002E-17</v>
      </c>
      <c r="BI1801" s="157">
        <v>6.6200493000000001E-19</v>
      </c>
      <c r="BJ1801" s="157">
        <v>1.5641153000000001E-14</v>
      </c>
      <c r="BK1801" s="157">
        <v>2.2927567E-15</v>
      </c>
      <c r="BL1801" s="157">
        <v>4.3177141000000001E-16</v>
      </c>
      <c r="BM1801" s="157">
        <v>1.6226121000000001E-12</v>
      </c>
      <c r="BN1801" s="157">
        <v>6.2436821E-11</v>
      </c>
      <c r="BO1801" s="157">
        <v>3.7311648999999998E-23</v>
      </c>
      <c r="BP1801" s="157">
        <v>1.2409506999999999E-6</v>
      </c>
      <c r="BQ1801" s="157">
        <v>2.5613840999999998E-2</v>
      </c>
      <c r="BR1801" s="157">
        <v>0</v>
      </c>
      <c r="BS1801" s="157">
        <v>0</v>
      </c>
      <c r="BT1801" s="157">
        <v>0</v>
      </c>
      <c r="BU1801"/>
      <c r="BV1801" s="155">
        <v>9.3326604999999999E-6</v>
      </c>
      <c r="BW1801" s="155">
        <v>2.6915864999999998E-7</v>
      </c>
      <c r="BX1801" s="155">
        <v>4.9314833000000001E-6</v>
      </c>
      <c r="BY1801" s="155">
        <v>4.5096841000000002E-8</v>
      </c>
      <c r="BZ1801" s="155">
        <v>5.1254208999999997E-7</v>
      </c>
      <c r="CA1801" s="155">
        <v>5.0273083E-8</v>
      </c>
      <c r="CB1801" s="155">
        <v>1.2818364999999999E-12</v>
      </c>
      <c r="CC1801" s="155">
        <v>7.6302781000000005E-8</v>
      </c>
      <c r="CD1801" s="155">
        <v>7.3703986999999997E-9</v>
      </c>
      <c r="CE1801" s="155">
        <v>3.2411260000000002E-8</v>
      </c>
      <c r="CF1801" s="155">
        <v>0</v>
      </c>
      <c r="CG1801" s="155">
        <v>8.2509951000000001E-20</v>
      </c>
      <c r="CH1801" s="155">
        <v>6.7558827000000001E-16</v>
      </c>
      <c r="CI1801" s="155">
        <v>2.6104563E-7</v>
      </c>
      <c r="CJ1801" s="155">
        <v>3.1469599999999999E-6</v>
      </c>
      <c r="CK1801" s="155">
        <v>1.5203127999999999E-11</v>
      </c>
      <c r="CL1801" s="155">
        <v>0</v>
      </c>
      <c r="CM1801"/>
      <c r="CN1801" s="284">
        <v>5.7182711999999999E-16</v>
      </c>
      <c r="CO1801" s="284">
        <v>0.17686565000000001</v>
      </c>
      <c r="CP1801" s="285">
        <v>2.1710582000000001E-3</v>
      </c>
      <c r="CQ1801" s="284">
        <v>1.9568446000000001E-4</v>
      </c>
      <c r="CR1801" s="284">
        <v>7.3836795999999993E-12</v>
      </c>
      <c r="CS1801" s="284">
        <v>9.1544702000000004E-10</v>
      </c>
      <c r="CT1801" s="284">
        <v>1.8427031E-5</v>
      </c>
      <c r="CU1801" s="284">
        <v>1.9141637E-3</v>
      </c>
      <c r="CV1801" s="284">
        <v>3.4475728000000003E-11</v>
      </c>
      <c r="CW1801" s="284">
        <v>1.7679731000000001E-5</v>
      </c>
      <c r="CX1801"/>
      <c r="CY1801"/>
      <c r="CZ1801"/>
      <c r="DA1801"/>
      <c r="DB1801" s="212"/>
      <c r="DC1801" s="48"/>
      <c r="DD1801" s="48"/>
      <c r="DE1801" s="48"/>
      <c r="DF1801" s="48"/>
      <c r="DG1801" s="48"/>
      <c r="DH1801" s="48"/>
      <c r="DI1801" s="48"/>
      <c r="DJ1801" s="48"/>
      <c r="DK1801" s="48"/>
      <c r="DL1801" s="48"/>
    </row>
    <row r="1802" spans="1:116" ht="14.4">
      <c r="A1802" t="s">
        <v>3642</v>
      </c>
      <c r="B1802" s="188" t="s">
        <v>323</v>
      </c>
      <c r="C1802" s="151" t="str">
        <f t="shared" si="446"/>
        <v>C.060.07.202</v>
      </c>
      <c r="D1802" s="54" t="s">
        <v>3101</v>
      </c>
      <c r="E1802" s="260" t="s">
        <v>272</v>
      </c>
      <c r="F1802" s="153" t="str">
        <f t="shared" si="447"/>
        <v>Delivery Van diesel on road (per km) max 6.6-9.3 m3 800-1400 kg WTW</v>
      </c>
      <c r="G1802" s="154">
        <f t="shared" si="407"/>
        <v>0.19191637333333333</v>
      </c>
      <c r="H1802"/>
      <c r="I1802"/>
      <c r="J1802" s="227">
        <f t="shared" si="448"/>
        <v>5.1184944687199807E-2</v>
      </c>
      <c r="K1802"/>
      <c r="L1802" s="280">
        <f t="shared" si="449"/>
        <v>2.6757157149999997E-3</v>
      </c>
      <c r="M1802" s="280">
        <f t="shared" si="450"/>
        <v>3.4910701079999998E-3</v>
      </c>
      <c r="N1802" s="281">
        <f t="shared" si="451"/>
        <v>1.6230702864199805E-2</v>
      </c>
      <c r="O1802" s="280">
        <v>2.8787455999999999E-2</v>
      </c>
      <c r="P1802" s="286">
        <v>1.0219840999999999E-3</v>
      </c>
      <c r="Q1802" s="219">
        <v>1.8838039E-3</v>
      </c>
      <c r="R1802" s="219">
        <v>1.7707068E-3</v>
      </c>
      <c r="S1802" s="286">
        <v>3.7933436999999998E-4</v>
      </c>
      <c r="T1802" s="286">
        <v>1.5781935000000001E-5</v>
      </c>
      <c r="U1802" s="219">
        <v>5.0989261000000002E-4</v>
      </c>
      <c r="V1802" s="219">
        <v>4.3312525E-4</v>
      </c>
      <c r="W1802" s="286">
        <v>1.4857084E-5</v>
      </c>
      <c r="X1802" s="286">
        <v>5.9030816000000001E-5</v>
      </c>
      <c r="Y1802" s="219">
        <v>1.6215286999999998E-2</v>
      </c>
      <c r="Z1802" s="286">
        <v>9.3126041999999997E-5</v>
      </c>
      <c r="AA1802" s="286">
        <v>5.5878012000000004E-7</v>
      </c>
      <c r="AB1802" s="286">
        <v>7.9803443000000003E-14</v>
      </c>
      <c r="AC1802"/>
      <c r="AD1802" s="227">
        <f t="shared" si="452"/>
        <v>2.8787455999999999E-2</v>
      </c>
      <c r="AE1802" s="227">
        <f t="shared" si="453"/>
        <v>6.0146289649999993E-3</v>
      </c>
      <c r="AF1802" s="227">
        <f t="shared" si="454"/>
        <v>3.3394720301199998E-3</v>
      </c>
      <c r="AG1802" s="227">
        <f t="shared" si="455"/>
        <v>3.4910701080000002E-3</v>
      </c>
      <c r="AH1802" s="227">
        <f t="shared" si="456"/>
        <v>1.6230144084079804E-2</v>
      </c>
      <c r="AI1802"/>
      <c r="AJ1802">
        <v>3.2097863000000002</v>
      </c>
      <c r="AK1802" s="155">
        <v>2.8899911999999999</v>
      </c>
      <c r="AL1802" s="155">
        <v>1.1610496E-2</v>
      </c>
      <c r="AM1802" s="155">
        <v>0</v>
      </c>
      <c r="AN1802" s="155">
        <v>0.22477516</v>
      </c>
      <c r="AO1802" s="155">
        <v>8.0278866000000004E-2</v>
      </c>
      <c r="AP1802" s="155">
        <v>3.1305988999999999E-3</v>
      </c>
      <c r="AQ1802"/>
      <c r="AR1802" s="156">
        <v>3.8835038999999998E-3</v>
      </c>
      <c r="AS1802" s="156">
        <v>3.5181321999999998E-3</v>
      </c>
      <c r="AT1802" s="156">
        <v>1.5950316999999999E-4</v>
      </c>
      <c r="AU1802" s="156">
        <v>2.0586849E-4</v>
      </c>
      <c r="AV1802" s="282">
        <f t="shared" si="457"/>
        <v>2.109191997782E-7</v>
      </c>
      <c r="AW1802" s="282">
        <f t="shared" si="458"/>
        <v>5.8987857992439778E-10</v>
      </c>
      <c r="AX1802" s="283">
        <f t="shared" si="459"/>
        <v>2.8833122669999999E-2</v>
      </c>
      <c r="AY1802" s="157">
        <v>1.7815118999999999E-7</v>
      </c>
      <c r="AZ1802" s="157">
        <v>5.3752142999999998E-10</v>
      </c>
      <c r="BA1802" s="157">
        <v>1.4685878999999999E-14</v>
      </c>
      <c r="BB1802" s="157">
        <v>1.2471701E-11</v>
      </c>
      <c r="BC1802" s="157">
        <v>0</v>
      </c>
      <c r="BD1802" s="157">
        <v>1.3416086000000001E-10</v>
      </c>
      <c r="BE1802" s="157">
        <v>3.2443469000000002E-8</v>
      </c>
      <c r="BF1802" s="157">
        <v>2.1467837E-11</v>
      </c>
      <c r="BG1802" s="157">
        <v>3.0463890000000001E-11</v>
      </c>
      <c r="BH1802" s="157">
        <v>1.1580850999999999E-13</v>
      </c>
      <c r="BI1802" s="157">
        <v>6.1062236000000002E-16</v>
      </c>
      <c r="BJ1802" s="157">
        <v>2.9041658000000002E-13</v>
      </c>
      <c r="BK1802" s="157">
        <v>2.9115887999999999E-15</v>
      </c>
      <c r="BL1802" s="157">
        <v>9.8974413000000003E-16</v>
      </c>
      <c r="BM1802" s="157">
        <v>7.2025071999999998E-12</v>
      </c>
      <c r="BN1802" s="157">
        <v>1.7070570999999999E-10</v>
      </c>
      <c r="BO1802" s="157">
        <v>1.0781047000000001E-22</v>
      </c>
      <c r="BP1802" s="157">
        <v>1.2556699999999999E-6</v>
      </c>
      <c r="BQ1802" s="157">
        <v>2.8831867000000001E-2</v>
      </c>
      <c r="BR1802" s="157">
        <v>0</v>
      </c>
      <c r="BS1802" s="157">
        <v>0</v>
      </c>
      <c r="BT1802" s="157">
        <v>0</v>
      </c>
      <c r="BU1802"/>
      <c r="BV1802" s="155">
        <v>1.0597739E-5</v>
      </c>
      <c r="BW1802" s="155">
        <v>2.4485258000000001E-7</v>
      </c>
      <c r="BX1802" s="155">
        <v>5.3511377000000003E-6</v>
      </c>
      <c r="BY1802" s="155">
        <v>5.1331579000000001E-8</v>
      </c>
      <c r="BZ1802" s="155">
        <v>4.8591596999999999E-7</v>
      </c>
      <c r="CA1802" s="155">
        <v>7.0306564000000002E-8</v>
      </c>
      <c r="CB1802" s="155">
        <v>3.0065448000000001E-9</v>
      </c>
      <c r="CC1802" s="155">
        <v>1.0393687E-7</v>
      </c>
      <c r="CD1802" s="155">
        <v>4.6277455000000001E-8</v>
      </c>
      <c r="CE1802" s="155">
        <v>3.5378954000000002E-7</v>
      </c>
      <c r="CF1802" s="155">
        <v>0</v>
      </c>
      <c r="CG1802" s="155">
        <v>2.3840909E-19</v>
      </c>
      <c r="CH1802" s="155">
        <v>2.1609496000000002E-12</v>
      </c>
      <c r="CI1802" s="155">
        <v>3.4814454E-7</v>
      </c>
      <c r="CJ1802" s="155">
        <v>3.537369E-6</v>
      </c>
      <c r="CK1802" s="155">
        <v>1.6688738E-9</v>
      </c>
      <c r="CL1802" s="155">
        <v>0</v>
      </c>
      <c r="CM1802"/>
      <c r="CN1802" s="284">
        <v>1.8290571999999999E-12</v>
      </c>
      <c r="CO1802" s="284">
        <v>0.19196785</v>
      </c>
      <c r="CP1802" s="285">
        <v>2.9087975E-3</v>
      </c>
      <c r="CQ1802" s="284">
        <v>1.8323041999999999E-4</v>
      </c>
      <c r="CR1802" s="284">
        <v>1.3109746999999999E-10</v>
      </c>
      <c r="CS1802" s="284">
        <v>1.5540858000000001E-8</v>
      </c>
      <c r="CT1802" s="284">
        <v>1.6559816000000001E-5</v>
      </c>
      <c r="CU1802" s="284">
        <v>2.5303561000000001E-3</v>
      </c>
      <c r="CV1802" s="284">
        <v>7.7706028999999994E-8</v>
      </c>
      <c r="CW1802" s="284">
        <v>2.4290992E-5</v>
      </c>
      <c r="CX1802"/>
      <c r="CY1802"/>
      <c r="CZ1802"/>
      <c r="DA1802"/>
      <c r="DB1802" s="212"/>
      <c r="DC1802" s="48"/>
      <c r="DD1802" s="48"/>
      <c r="DE1802" s="48"/>
      <c r="DF1802" s="48"/>
      <c r="DG1802" s="48"/>
      <c r="DH1802" s="48"/>
      <c r="DI1802" s="48"/>
      <c r="DJ1802" s="48"/>
      <c r="DK1802" s="48"/>
      <c r="DL1802" s="48"/>
    </row>
    <row r="1803" spans="1:116" ht="14.4">
      <c r="A1803" t="s">
        <v>3643</v>
      </c>
      <c r="B1803" s="188" t="s">
        <v>323</v>
      </c>
      <c r="C1803" s="151" t="str">
        <f t="shared" si="446"/>
        <v>C.060.07.203</v>
      </c>
      <c r="D1803" s="54" t="s">
        <v>3101</v>
      </c>
      <c r="E1803" s="260" t="s">
        <v>272</v>
      </c>
      <c r="F1803" s="153" t="str">
        <f t="shared" si="447"/>
        <v>Delivery Van diesel on road (per km) max. 13-18.5 m3 1350-2550 kg WTW</v>
      </c>
      <c r="G1803" s="154">
        <f t="shared" si="407"/>
        <v>0.22515952666666669</v>
      </c>
      <c r="H1803"/>
      <c r="I1803"/>
      <c r="J1803" s="227">
        <f t="shared" si="448"/>
        <v>5.9663175164363633E-2</v>
      </c>
      <c r="K1803"/>
      <c r="L1803" s="280">
        <f t="shared" si="449"/>
        <v>2.8945880619999998E-3</v>
      </c>
      <c r="M1803" s="280">
        <f t="shared" si="450"/>
        <v>3.95252395E-3</v>
      </c>
      <c r="N1803" s="281">
        <f t="shared" si="451"/>
        <v>1.9042134152363627E-2</v>
      </c>
      <c r="O1803" s="280">
        <v>3.3773929000000001E-2</v>
      </c>
      <c r="P1803" s="286">
        <v>1.199009E-3</v>
      </c>
      <c r="Q1803" s="219">
        <v>2.0668521000000001E-3</v>
      </c>
      <c r="R1803" s="219">
        <v>1.8849113000000001E-3</v>
      </c>
      <c r="S1803" s="286">
        <v>3.9294651E-4</v>
      </c>
      <c r="T1803" s="286">
        <v>1.8515632E-5</v>
      </c>
      <c r="U1803" s="286">
        <v>5.9821462000000003E-4</v>
      </c>
      <c r="V1803" s="286">
        <v>5.0814985999999998E-4</v>
      </c>
      <c r="W1803" s="286">
        <v>1.7430582E-5</v>
      </c>
      <c r="X1803" s="286">
        <v>6.9255949999999999E-5</v>
      </c>
      <c r="Y1803" s="219">
        <v>1.9024048000000002E-2</v>
      </c>
      <c r="Z1803" s="286">
        <v>1.0925704E-4</v>
      </c>
      <c r="AA1803" s="286">
        <v>6.5557026999999996E-7</v>
      </c>
      <c r="AB1803" s="286">
        <v>9.3626747E-14</v>
      </c>
      <c r="AC1803"/>
      <c r="AD1803" s="227">
        <f t="shared" si="452"/>
        <v>3.3773929000000001E-2</v>
      </c>
      <c r="AE1803" s="227">
        <f t="shared" si="453"/>
        <v>6.6685990219999998E-3</v>
      </c>
      <c r="AF1803" s="227">
        <f t="shared" si="454"/>
        <v>3.7746665302700001E-3</v>
      </c>
      <c r="AG1803" s="227">
        <f t="shared" si="455"/>
        <v>3.95252395E-3</v>
      </c>
      <c r="AH1803" s="227">
        <f t="shared" si="456"/>
        <v>1.9041478582093627E-2</v>
      </c>
      <c r="AI1803"/>
      <c r="AJ1803">
        <v>3.7657755000000002</v>
      </c>
      <c r="AK1803" s="155">
        <v>3.3905864000000001</v>
      </c>
      <c r="AL1803" s="155">
        <v>1.3621629999999999E-2</v>
      </c>
      <c r="AM1803" s="155">
        <v>0</v>
      </c>
      <c r="AN1803" s="155">
        <v>0.26371000999999999</v>
      </c>
      <c r="AO1803" s="155">
        <v>9.4184520999999993E-2</v>
      </c>
      <c r="AP1803" s="155">
        <v>3.6728715E-3</v>
      </c>
      <c r="AQ1803"/>
      <c r="AR1803" s="156">
        <v>4.5183070999999997E-3</v>
      </c>
      <c r="AS1803" s="156">
        <v>4.0908582999999998E-3</v>
      </c>
      <c r="AT1803" s="156">
        <v>1.8592034000000001E-4</v>
      </c>
      <c r="AU1803" s="156">
        <v>2.4152839000000001E-4</v>
      </c>
      <c r="AV1803" s="282">
        <f t="shared" si="457"/>
        <v>2.4525529454309999E-7</v>
      </c>
      <c r="AW1803" s="282">
        <f t="shared" si="458"/>
        <v>6.8757521036418641E-10</v>
      </c>
      <c r="AX1803" s="283">
        <f t="shared" si="459"/>
        <v>3.38275061733E-2</v>
      </c>
      <c r="AY1803" s="157">
        <v>2.0900998E-7</v>
      </c>
      <c r="AZ1803" s="157">
        <v>6.3062921999999996E-10</v>
      </c>
      <c r="BA1803" s="157">
        <v>1.7229721999999999E-14</v>
      </c>
      <c r="BB1803" s="157">
        <v>1.4632009999999999E-11</v>
      </c>
      <c r="BC1803" s="157">
        <v>0</v>
      </c>
      <c r="BD1803" s="157">
        <v>1.3756160000000001E-10</v>
      </c>
      <c r="BE1803" s="157">
        <v>3.5884395999999999E-8</v>
      </c>
      <c r="BF1803" s="157">
        <v>2.2207515E-11</v>
      </c>
      <c r="BG1803" s="157">
        <v>3.4239362000000003E-11</v>
      </c>
      <c r="BH1803" s="157">
        <v>1.358685E-13</v>
      </c>
      <c r="BI1803" s="157">
        <v>7.1639246000000004E-16</v>
      </c>
      <c r="BJ1803" s="157">
        <v>3.4072163999999999E-13</v>
      </c>
      <c r="BK1803" s="157">
        <v>3.4159251E-15</v>
      </c>
      <c r="BL1803" s="157">
        <v>1.1611845E-15</v>
      </c>
      <c r="BM1803" s="157">
        <v>8.4501031000000003E-12</v>
      </c>
      <c r="BN1803" s="157">
        <v>2.0027483000000001E-10</v>
      </c>
      <c r="BO1803" s="157">
        <v>1.2648506000000001E-22</v>
      </c>
      <c r="BP1803" s="157">
        <v>1.4731733000000001E-6</v>
      </c>
      <c r="BQ1803" s="157">
        <v>3.3826032999999998E-2</v>
      </c>
      <c r="BR1803" s="157">
        <v>0</v>
      </c>
      <c r="BS1803" s="157">
        <v>0</v>
      </c>
      <c r="BT1803" s="157">
        <v>0</v>
      </c>
      <c r="BU1803"/>
      <c r="BV1803" s="155">
        <v>1.2299706999999999E-5</v>
      </c>
      <c r="BW1803" s="155">
        <v>2.7101885999999999E-7</v>
      </c>
      <c r="BX1803" s="155">
        <v>6.2780451000000004E-6</v>
      </c>
      <c r="BY1803" s="155">
        <v>6.0188755999999999E-8</v>
      </c>
      <c r="BZ1803" s="155">
        <v>5.1871744999999999E-7</v>
      </c>
      <c r="CA1803" s="155">
        <v>7.0892532999999998E-8</v>
      </c>
      <c r="CB1803" s="155">
        <v>3.5273291000000002E-9</v>
      </c>
      <c r="CC1803" s="155">
        <v>1.0434585E-7</v>
      </c>
      <c r="CD1803" s="155">
        <v>5.4293491000000003E-8</v>
      </c>
      <c r="CE1803" s="155">
        <v>4.1496717000000002E-7</v>
      </c>
      <c r="CF1803" s="155">
        <v>0</v>
      </c>
      <c r="CG1803" s="155">
        <v>2.7970556999999999E-19</v>
      </c>
      <c r="CH1803" s="155">
        <v>2.5352625000000001E-12</v>
      </c>
      <c r="CI1803" s="155">
        <v>3.7164935999999998E-7</v>
      </c>
      <c r="CJ1803" s="155">
        <v>4.1501009999999997E-6</v>
      </c>
      <c r="CK1803" s="155">
        <v>1.9579509000000001E-9</v>
      </c>
      <c r="CL1803" s="155">
        <v>0</v>
      </c>
      <c r="CM1803"/>
      <c r="CN1803" s="284">
        <v>2.1458808000000002E-12</v>
      </c>
      <c r="CO1803" s="284">
        <v>0.22521991999999999</v>
      </c>
      <c r="CP1803" s="285">
        <v>2.9200292999999999E-3</v>
      </c>
      <c r="CQ1803" s="284">
        <v>2.0119482E-4</v>
      </c>
      <c r="CR1803" s="284">
        <v>1.5380577000000001E-10</v>
      </c>
      <c r="CS1803" s="284">
        <v>1.8232797E-8</v>
      </c>
      <c r="CT1803" s="284">
        <v>1.7956220000000001E-5</v>
      </c>
      <c r="CU1803" s="284">
        <v>2.9686564999999998E-3</v>
      </c>
      <c r="CV1803" s="284">
        <v>9.1166024999999995E-8</v>
      </c>
      <c r="CW1803" s="284">
        <v>2.442189E-5</v>
      </c>
      <c r="CX1803"/>
      <c r="CY1803"/>
      <c r="CZ1803"/>
      <c r="DA1803"/>
      <c r="DB1803" s="212"/>
      <c r="DC1803" s="48"/>
      <c r="DD1803" s="48"/>
      <c r="DE1803" s="48"/>
      <c r="DF1803" s="48"/>
      <c r="DG1803" s="48"/>
      <c r="DH1803" s="48"/>
      <c r="DI1803" s="48"/>
      <c r="DJ1803" s="48"/>
      <c r="DK1803" s="48"/>
      <c r="DL1803" s="48"/>
    </row>
    <row r="1804" spans="1:116" ht="14.4">
      <c r="A1804" t="s">
        <v>3644</v>
      </c>
      <c r="B1804" s="188" t="s">
        <v>323</v>
      </c>
      <c r="C1804" s="151" t="str">
        <f t="shared" si="446"/>
        <v>C.060.07.301</v>
      </c>
      <c r="D1804" s="54" t="s">
        <v>3101</v>
      </c>
      <c r="E1804" s="260" t="s">
        <v>272</v>
      </c>
      <c r="F1804" s="153" t="str">
        <f t="shared" si="447"/>
        <v>Delivery Van Electric in city (per km) max. 3.1-3.9 m3 660-1000 kg ex batteries</v>
      </c>
      <c r="G1804" s="154">
        <f t="shared" si="407"/>
        <v>4.3647132666666665E-2</v>
      </c>
      <c r="H1804"/>
      <c r="I1804"/>
      <c r="J1804" s="227">
        <f t="shared" si="448"/>
        <v>1.1954162306999999E-2</v>
      </c>
      <c r="K1804"/>
      <c r="L1804" s="280">
        <f t="shared" si="449"/>
        <v>4.3703114600000001E-4</v>
      </c>
      <c r="M1804" s="280">
        <f t="shared" si="450"/>
        <v>8.9801344999999996E-4</v>
      </c>
      <c r="N1804" s="281">
        <f t="shared" si="451"/>
        <v>4.0720478110000003E-3</v>
      </c>
      <c r="O1804" s="280">
        <v>6.5470698999999999E-3</v>
      </c>
      <c r="P1804" s="286">
        <v>5.1084988999999998E-4</v>
      </c>
      <c r="Q1804" s="219">
        <v>3.8716355999999998E-4</v>
      </c>
      <c r="R1804" s="219">
        <v>3.5359528999999998E-4</v>
      </c>
      <c r="S1804" s="286">
        <v>8.3435855999999998E-5</v>
      </c>
      <c r="T1804" s="286">
        <v>0</v>
      </c>
      <c r="U1804" s="219">
        <v>0</v>
      </c>
      <c r="V1804" s="286">
        <v>0</v>
      </c>
      <c r="W1804" s="286">
        <v>6.9854410999999997E-5</v>
      </c>
      <c r="X1804" s="286">
        <v>0</v>
      </c>
      <c r="Y1804" s="219">
        <v>4.0021934000000004E-3</v>
      </c>
      <c r="Z1804" s="286">
        <v>0</v>
      </c>
      <c r="AA1804" s="286">
        <v>0</v>
      </c>
      <c r="AB1804" s="286">
        <v>0</v>
      </c>
      <c r="AC1804"/>
      <c r="AD1804" s="227">
        <f t="shared" si="452"/>
        <v>6.5470698999999999E-3</v>
      </c>
      <c r="AE1804" s="227">
        <f t="shared" si="453"/>
        <v>1.3350445960000001E-3</v>
      </c>
      <c r="AF1804" s="227">
        <f t="shared" si="454"/>
        <v>8.9801344999999996E-4</v>
      </c>
      <c r="AG1804" s="227">
        <f t="shared" si="455"/>
        <v>8.9801344999999996E-4</v>
      </c>
      <c r="AH1804" s="227">
        <f t="shared" si="456"/>
        <v>4.0720478110000003E-3</v>
      </c>
      <c r="AI1804"/>
      <c r="AJ1804">
        <v>1.5262106</v>
      </c>
      <c r="AK1804" s="155">
        <v>0.56000220999999994</v>
      </c>
      <c r="AL1804" s="155">
        <v>0.55448498999999996</v>
      </c>
      <c r="AM1804" s="155">
        <v>0</v>
      </c>
      <c r="AN1804" s="155">
        <v>0.13407714000000001</v>
      </c>
      <c r="AO1804" s="155">
        <v>0.19114386</v>
      </c>
      <c r="AP1804" s="155">
        <v>8.6502379000000004E-2</v>
      </c>
      <c r="AQ1804"/>
      <c r="AR1804" s="156">
        <v>9.1126931999999995E-4</v>
      </c>
      <c r="AS1804" s="156">
        <v>8.5235289000000004E-4</v>
      </c>
      <c r="AT1804" s="156">
        <v>3.6553471000000002E-5</v>
      </c>
      <c r="AU1804" s="156">
        <v>2.2362964000000001E-5</v>
      </c>
      <c r="AV1804" s="282">
        <f t="shared" si="457"/>
        <v>5.1100292429300003E-8</v>
      </c>
      <c r="AW1804" s="282">
        <f t="shared" si="458"/>
        <v>1.351829521057E-10</v>
      </c>
      <c r="AX1804" s="283">
        <f t="shared" si="459"/>
        <v>3.1320677371999999E-3</v>
      </c>
      <c r="AY1804" s="157">
        <v>4.0504539E-8</v>
      </c>
      <c r="AZ1804" s="157">
        <v>1.2221197E-10</v>
      </c>
      <c r="BA1804" s="157">
        <v>3.3390057000000002E-15</v>
      </c>
      <c r="BB1804" s="157">
        <v>0</v>
      </c>
      <c r="BC1804" s="157">
        <v>0</v>
      </c>
      <c r="BD1804" s="157">
        <v>9.4754293000000006E-12</v>
      </c>
      <c r="BE1804" s="157">
        <v>1.0586278000000001E-8</v>
      </c>
      <c r="BF1804" s="157">
        <v>2.1608600999999998E-12</v>
      </c>
      <c r="BG1804" s="157">
        <v>1.0806783E-11</v>
      </c>
      <c r="BH1804" s="157">
        <v>0</v>
      </c>
      <c r="BI1804" s="157">
        <v>0</v>
      </c>
      <c r="BJ1804" s="157">
        <v>0</v>
      </c>
      <c r="BK1804" s="157">
        <v>0</v>
      </c>
      <c r="BL1804" s="157">
        <v>0</v>
      </c>
      <c r="BM1804" s="157">
        <v>0</v>
      </c>
      <c r="BN1804" s="157">
        <v>0</v>
      </c>
      <c r="BO1804" s="157">
        <v>0</v>
      </c>
      <c r="BP1804" s="157">
        <v>8.4503372000000005E-6</v>
      </c>
      <c r="BQ1804" s="157">
        <v>3.1236174000000001E-3</v>
      </c>
      <c r="BR1804" s="157">
        <v>0</v>
      </c>
      <c r="BS1804" s="157">
        <v>0</v>
      </c>
      <c r="BT1804" s="157">
        <v>0</v>
      </c>
      <c r="BU1804"/>
      <c r="BV1804" s="155">
        <v>2.8722140000000002E-6</v>
      </c>
      <c r="BW1804" s="155">
        <v>7.4505226999999994E-8</v>
      </c>
      <c r="BX1804" s="155">
        <v>1.2169979E-6</v>
      </c>
      <c r="BY1804" s="155">
        <v>1.6834218E-10</v>
      </c>
      <c r="BZ1804" s="155">
        <v>1.3605430000000001E-7</v>
      </c>
      <c r="CA1804" s="155">
        <v>0</v>
      </c>
      <c r="CB1804" s="155">
        <v>0</v>
      </c>
      <c r="CC1804" s="155">
        <v>0</v>
      </c>
      <c r="CD1804" s="155">
        <v>0</v>
      </c>
      <c r="CE1804" s="155">
        <v>5.1353066000000003E-10</v>
      </c>
      <c r="CF1804" s="155">
        <v>0</v>
      </c>
      <c r="CG1804" s="155">
        <v>0</v>
      </c>
      <c r="CH1804" s="155">
        <v>0</v>
      </c>
      <c r="CI1804" s="155">
        <v>7.2428029000000004E-8</v>
      </c>
      <c r="CJ1804" s="155">
        <v>1.3715466E-6</v>
      </c>
      <c r="CK1804" s="155">
        <v>8.8584062999999994E-14</v>
      </c>
      <c r="CL1804" s="155">
        <v>0</v>
      </c>
      <c r="CM1804"/>
      <c r="CN1804" s="284">
        <v>0</v>
      </c>
      <c r="CO1804" s="284">
        <v>4.3647132999999998E-2</v>
      </c>
      <c r="CP1804" s="285">
        <v>0</v>
      </c>
      <c r="CQ1804" s="284">
        <v>5.0975391999999998E-5</v>
      </c>
      <c r="CR1804" s="284">
        <v>0</v>
      </c>
      <c r="CS1804" s="284">
        <v>0</v>
      </c>
      <c r="CT1804" s="284">
        <v>5.1958568999999996E-6</v>
      </c>
      <c r="CU1804" s="284">
        <v>0</v>
      </c>
      <c r="CV1804" s="284">
        <v>0</v>
      </c>
      <c r="CW1804" s="284">
        <v>0</v>
      </c>
      <c r="CX1804"/>
      <c r="CY1804"/>
      <c r="CZ1804"/>
      <c r="DA1804"/>
      <c r="DB1804" s="212"/>
      <c r="DC1804" s="48"/>
      <c r="DD1804" s="48"/>
      <c r="DE1804" s="48"/>
      <c r="DF1804" s="48"/>
      <c r="DG1804" s="48"/>
      <c r="DH1804" s="48"/>
      <c r="DI1804" s="48"/>
      <c r="DJ1804" s="48"/>
      <c r="DK1804" s="48"/>
      <c r="DL1804" s="48"/>
    </row>
    <row r="1805" spans="1:116" ht="14.4">
      <c r="A1805" t="s">
        <v>3645</v>
      </c>
      <c r="B1805" s="188" t="s">
        <v>323</v>
      </c>
      <c r="C1805" s="151" t="str">
        <f t="shared" si="446"/>
        <v>C.060.07.302</v>
      </c>
      <c r="D1805" s="54" t="s">
        <v>3101</v>
      </c>
      <c r="E1805" s="260" t="s">
        <v>272</v>
      </c>
      <c r="F1805" s="153" t="str">
        <f t="shared" si="447"/>
        <v>Delivery Van Electric in city (per km) max. 6.6-9.3 m3 800-1400 kg ex batteries</v>
      </c>
      <c r="G1805" s="154">
        <f t="shared" si="407"/>
        <v>5.8591532000000009E-2</v>
      </c>
      <c r="H1805"/>
      <c r="I1805"/>
      <c r="J1805" s="227">
        <f t="shared" si="448"/>
        <v>1.6047163704E-2</v>
      </c>
      <c r="K1805"/>
      <c r="L1805" s="280">
        <f t="shared" si="449"/>
        <v>5.8666681000000003E-4</v>
      </c>
      <c r="M1805" s="280">
        <f t="shared" si="450"/>
        <v>1.20548544E-3</v>
      </c>
      <c r="N1805" s="281">
        <f t="shared" si="451"/>
        <v>5.4662816539999999E-3</v>
      </c>
      <c r="O1805" s="280">
        <v>8.7887298000000006E-3</v>
      </c>
      <c r="P1805" s="286">
        <v>6.8576043999999997E-4</v>
      </c>
      <c r="Q1805" s="219">
        <v>5.1972499999999996E-4</v>
      </c>
      <c r="R1805" s="219">
        <v>4.7466324000000002E-4</v>
      </c>
      <c r="S1805" s="219">
        <v>1.1200357E-4</v>
      </c>
      <c r="T1805" s="286">
        <v>0</v>
      </c>
      <c r="U1805" s="286">
        <v>0</v>
      </c>
      <c r="V1805" s="219">
        <v>0</v>
      </c>
      <c r="W1805" s="286">
        <v>9.3771954000000004E-5</v>
      </c>
      <c r="X1805" s="286">
        <v>0</v>
      </c>
      <c r="Y1805" s="219">
        <v>5.3725096999999999E-3</v>
      </c>
      <c r="Z1805" s="286">
        <v>0</v>
      </c>
      <c r="AA1805" s="286">
        <v>0</v>
      </c>
      <c r="AB1805" s="286">
        <v>0</v>
      </c>
      <c r="AC1805"/>
      <c r="AD1805" s="227">
        <f t="shared" si="452"/>
        <v>8.7887298000000006E-3</v>
      </c>
      <c r="AE1805" s="227">
        <f t="shared" si="453"/>
        <v>1.7921522500000001E-3</v>
      </c>
      <c r="AF1805" s="227">
        <f t="shared" si="454"/>
        <v>1.20548544E-3</v>
      </c>
      <c r="AG1805" s="227">
        <f t="shared" si="455"/>
        <v>1.20548544E-3</v>
      </c>
      <c r="AH1805" s="227">
        <f t="shared" si="456"/>
        <v>5.4662816539999999E-3</v>
      </c>
      <c r="AI1805"/>
      <c r="AJ1805">
        <v>2.0487717999999999</v>
      </c>
      <c r="AK1805" s="155">
        <v>0.75174209000000003</v>
      </c>
      <c r="AL1805" s="155">
        <v>0.74433583000000003</v>
      </c>
      <c r="AM1805" s="155">
        <v>0</v>
      </c>
      <c r="AN1805" s="155">
        <v>0.17998399000000001</v>
      </c>
      <c r="AO1805" s="155">
        <v>0.25658986</v>
      </c>
      <c r="AP1805" s="155">
        <v>0.11612003999999999</v>
      </c>
      <c r="AQ1805"/>
      <c r="AR1805" s="156">
        <v>1.22328E-3</v>
      </c>
      <c r="AS1805" s="156">
        <v>1.1441910999999999E-3</v>
      </c>
      <c r="AT1805" s="156">
        <v>4.9069061000000001E-5</v>
      </c>
      <c r="AU1805" s="156">
        <v>3.0019848000000001E-5</v>
      </c>
      <c r="AV1805" s="282">
        <f t="shared" si="457"/>
        <v>6.8596588734000003E-8</v>
      </c>
      <c r="AW1805" s="282">
        <f t="shared" si="458"/>
        <v>1.8146842405219997E-10</v>
      </c>
      <c r="AX1805" s="283">
        <f t="shared" si="459"/>
        <v>4.2044604589999996E-3</v>
      </c>
      <c r="AY1805" s="157">
        <v>5.4372940999999998E-8</v>
      </c>
      <c r="AZ1805" s="157">
        <v>1.6405628999999999E-10</v>
      </c>
      <c r="BA1805" s="157">
        <v>4.4822522000000002E-15</v>
      </c>
      <c r="BB1805" s="157">
        <v>0</v>
      </c>
      <c r="BC1805" s="157">
        <v>0</v>
      </c>
      <c r="BD1805" s="157">
        <v>1.2719734000000001E-11</v>
      </c>
      <c r="BE1805" s="157">
        <v>1.4210927999999999E-8</v>
      </c>
      <c r="BF1805" s="157">
        <v>2.9007198000000001E-12</v>
      </c>
      <c r="BG1805" s="157">
        <v>1.4506932E-11</v>
      </c>
      <c r="BH1805" s="157">
        <v>0</v>
      </c>
      <c r="BI1805" s="157">
        <v>0</v>
      </c>
      <c r="BJ1805" s="157">
        <v>0</v>
      </c>
      <c r="BK1805" s="157">
        <v>0</v>
      </c>
      <c r="BL1805" s="157">
        <v>0</v>
      </c>
      <c r="BM1805" s="157">
        <v>0</v>
      </c>
      <c r="BN1805" s="157">
        <v>0</v>
      </c>
      <c r="BO1805" s="157">
        <v>0</v>
      </c>
      <c r="BP1805" s="157">
        <v>1.1343659000000001E-5</v>
      </c>
      <c r="BQ1805" s="157">
        <v>4.1931167999999996E-3</v>
      </c>
      <c r="BR1805" s="157">
        <v>0</v>
      </c>
      <c r="BS1805" s="157">
        <v>0</v>
      </c>
      <c r="BT1805" s="157">
        <v>0</v>
      </c>
      <c r="BU1805"/>
      <c r="BV1805" s="155">
        <v>3.8556350999999998E-6</v>
      </c>
      <c r="BW1805" s="155">
        <v>1.0001516999999999E-7</v>
      </c>
      <c r="BX1805" s="155">
        <v>1.6336874E-6</v>
      </c>
      <c r="BY1805" s="155">
        <v>2.2598108000000001E-10</v>
      </c>
      <c r="BZ1805" s="155">
        <v>1.8263809999999999E-7</v>
      </c>
      <c r="CA1805" s="155">
        <v>0</v>
      </c>
      <c r="CB1805" s="155">
        <v>0</v>
      </c>
      <c r="CC1805" s="155">
        <v>0</v>
      </c>
      <c r="CD1805" s="155">
        <v>0</v>
      </c>
      <c r="CE1805" s="155">
        <v>6.8935908999999996E-10</v>
      </c>
      <c r="CF1805" s="155">
        <v>0</v>
      </c>
      <c r="CG1805" s="155">
        <v>0</v>
      </c>
      <c r="CH1805" s="155">
        <v>0</v>
      </c>
      <c r="CI1805" s="155">
        <v>9.7226757000000006E-8</v>
      </c>
      <c r="CJ1805" s="155">
        <v>1.8411522000000001E-6</v>
      </c>
      <c r="CK1805" s="155">
        <v>1.1891448E-13</v>
      </c>
      <c r="CL1805" s="155">
        <v>0</v>
      </c>
      <c r="CM1805"/>
      <c r="CN1805" s="284">
        <v>0</v>
      </c>
      <c r="CO1805" s="284">
        <v>5.8591532000000002E-2</v>
      </c>
      <c r="CP1805" s="285">
        <v>0</v>
      </c>
      <c r="CQ1805" s="284">
        <v>6.8428922000000005E-5</v>
      </c>
      <c r="CR1805" s="284">
        <v>0</v>
      </c>
      <c r="CS1805" s="284">
        <v>0</v>
      </c>
      <c r="CT1805" s="284">
        <v>6.9748731000000002E-6</v>
      </c>
      <c r="CU1805" s="284">
        <v>0</v>
      </c>
      <c r="CV1805" s="284">
        <v>0</v>
      </c>
      <c r="CW1805" s="284">
        <v>0</v>
      </c>
      <c r="CX1805"/>
      <c r="CY1805"/>
      <c r="CZ1805"/>
      <c r="DA1805"/>
      <c r="DB1805" s="212"/>
      <c r="DC1805" s="48"/>
      <c r="DD1805" s="48"/>
      <c r="DE1805" s="48"/>
      <c r="DF1805" s="48"/>
      <c r="DG1805" s="48"/>
      <c r="DH1805" s="48"/>
      <c r="DI1805" s="48"/>
      <c r="DJ1805" s="48"/>
      <c r="DK1805" s="48"/>
      <c r="DL1805" s="48"/>
    </row>
    <row r="1806" spans="1:116" ht="14.4">
      <c r="A1806" t="s">
        <v>3646</v>
      </c>
      <c r="B1806" s="188" t="s">
        <v>323</v>
      </c>
      <c r="C1806" s="151" t="str">
        <f t="shared" si="446"/>
        <v>C.060.07.303</v>
      </c>
      <c r="D1806" s="54" t="s">
        <v>3101</v>
      </c>
      <c r="E1806" s="260" t="s">
        <v>272</v>
      </c>
      <c r="F1806" s="153" t="str">
        <f t="shared" si="447"/>
        <v>Delivery Van Electric in city (per km) max. 13-18.5 m3 1350-2550 kg ex batteries</v>
      </c>
      <c r="G1806" s="154">
        <f t="shared" si="407"/>
        <v>6.8791680000000008E-2</v>
      </c>
      <c r="H1806"/>
      <c r="I1806"/>
      <c r="J1806" s="227">
        <f t="shared" si="448"/>
        <v>1.8840799890000003E-2</v>
      </c>
      <c r="K1806"/>
      <c r="L1806" s="280">
        <f t="shared" si="449"/>
        <v>6.8879908000000004E-4</v>
      </c>
      <c r="M1806" s="280">
        <f t="shared" si="450"/>
        <v>1.4153472800000001E-3</v>
      </c>
      <c r="N1806" s="281">
        <f t="shared" si="451"/>
        <v>6.4179015299999998E-3</v>
      </c>
      <c r="O1806" s="280">
        <v>1.0318752E-2</v>
      </c>
      <c r="P1806" s="286">
        <v>8.0514384000000003E-4</v>
      </c>
      <c r="Q1806" s="219">
        <v>6.1020344E-4</v>
      </c>
      <c r="R1806" s="219">
        <v>5.5729692E-4</v>
      </c>
      <c r="S1806" s="219">
        <v>1.3150216000000001E-4</v>
      </c>
      <c r="T1806" s="286">
        <v>0</v>
      </c>
      <c r="U1806" s="219">
        <v>0</v>
      </c>
      <c r="V1806" s="219">
        <v>0</v>
      </c>
      <c r="W1806" s="286">
        <v>1.1009663E-4</v>
      </c>
      <c r="X1806" s="286">
        <v>0</v>
      </c>
      <c r="Y1806" s="219">
        <v>6.3078049000000001E-3</v>
      </c>
      <c r="Z1806" s="286">
        <v>0</v>
      </c>
      <c r="AA1806" s="286">
        <v>0</v>
      </c>
      <c r="AB1806" s="286">
        <v>0</v>
      </c>
      <c r="AC1806"/>
      <c r="AD1806" s="227">
        <f t="shared" si="452"/>
        <v>1.0318752E-2</v>
      </c>
      <c r="AE1806" s="227">
        <f t="shared" si="453"/>
        <v>2.1041463600000002E-3</v>
      </c>
      <c r="AF1806" s="227">
        <f t="shared" si="454"/>
        <v>1.4153472800000001E-3</v>
      </c>
      <c r="AG1806" s="227">
        <f t="shared" si="455"/>
        <v>1.4153472800000001E-3</v>
      </c>
      <c r="AH1806" s="227">
        <f t="shared" si="456"/>
        <v>6.4179015299999998E-3</v>
      </c>
      <c r="AI1806"/>
      <c r="AJ1806">
        <v>2.4054405999999999</v>
      </c>
      <c r="AK1806" s="155">
        <v>0.88261217999999997</v>
      </c>
      <c r="AL1806" s="155">
        <v>0.87391655999999995</v>
      </c>
      <c r="AM1806" s="155">
        <v>0</v>
      </c>
      <c r="AN1806" s="155">
        <v>0.21131722999999999</v>
      </c>
      <c r="AO1806" s="155">
        <v>0.30125934999999998</v>
      </c>
      <c r="AP1806" s="155">
        <v>0.13633527000000001</v>
      </c>
      <c r="AQ1806"/>
      <c r="AR1806" s="156">
        <v>1.4362397E-3</v>
      </c>
      <c r="AS1806" s="156">
        <v>1.3433823000000001E-3</v>
      </c>
      <c r="AT1806" s="156">
        <v>5.7611449000000003E-5</v>
      </c>
      <c r="AU1806" s="156">
        <v>3.5245974999999999E-5</v>
      </c>
      <c r="AV1806" s="282">
        <f t="shared" si="457"/>
        <v>8.0538505100999992E-8</v>
      </c>
      <c r="AW1806" s="282">
        <f t="shared" si="458"/>
        <v>2.130600959633E-10</v>
      </c>
      <c r="AX1806" s="283">
        <f t="shared" si="459"/>
        <v>4.9364110659999997E-3</v>
      </c>
      <c r="AY1806" s="157">
        <v>6.3838675999999996E-8</v>
      </c>
      <c r="AZ1806" s="157">
        <v>1.9261670000000001E-10</v>
      </c>
      <c r="BA1806" s="157">
        <v>5.2625633000000003E-15</v>
      </c>
      <c r="BB1806" s="157">
        <v>0</v>
      </c>
      <c r="BC1806" s="157">
        <v>0</v>
      </c>
      <c r="BD1806" s="157">
        <v>1.4934100999999999E-11</v>
      </c>
      <c r="BE1806" s="157">
        <v>1.6684895E-8</v>
      </c>
      <c r="BF1806" s="157">
        <v>3.4057033999999999E-12</v>
      </c>
      <c r="BG1806" s="157">
        <v>1.7032429999999999E-11</v>
      </c>
      <c r="BH1806" s="157">
        <v>0</v>
      </c>
      <c r="BI1806" s="157">
        <v>0</v>
      </c>
      <c r="BJ1806" s="157">
        <v>0</v>
      </c>
      <c r="BK1806" s="157">
        <v>0</v>
      </c>
      <c r="BL1806" s="157">
        <v>0</v>
      </c>
      <c r="BM1806" s="157">
        <v>0</v>
      </c>
      <c r="BN1806" s="157">
        <v>0</v>
      </c>
      <c r="BO1806" s="157">
        <v>0</v>
      </c>
      <c r="BP1806" s="157">
        <v>1.3318466E-5</v>
      </c>
      <c r="BQ1806" s="157">
        <v>4.9230925999999998E-3</v>
      </c>
      <c r="BR1806" s="157">
        <v>0</v>
      </c>
      <c r="BS1806" s="157">
        <v>0</v>
      </c>
      <c r="BT1806" s="157">
        <v>0</v>
      </c>
      <c r="BU1806"/>
      <c r="BV1806" s="155">
        <v>4.5268590000000002E-6</v>
      </c>
      <c r="BW1806" s="155">
        <v>1.1742672E-7</v>
      </c>
      <c r="BX1806" s="155">
        <v>1.9180944999999999E-6</v>
      </c>
      <c r="BY1806" s="155">
        <v>2.6532191999999999E-10</v>
      </c>
      <c r="BZ1806" s="155">
        <v>2.1443339999999999E-7</v>
      </c>
      <c r="CA1806" s="155">
        <v>0</v>
      </c>
      <c r="CB1806" s="155">
        <v>0</v>
      </c>
      <c r="CC1806" s="155">
        <v>0</v>
      </c>
      <c r="CD1806" s="155">
        <v>0</v>
      </c>
      <c r="CE1806" s="155">
        <v>8.0936897999999997E-10</v>
      </c>
      <c r="CF1806" s="155">
        <v>0</v>
      </c>
      <c r="CG1806" s="155">
        <v>0</v>
      </c>
      <c r="CH1806" s="155">
        <v>0</v>
      </c>
      <c r="CI1806" s="155">
        <v>1.1415286999999999E-7</v>
      </c>
      <c r="CJ1806" s="155">
        <v>2.1616767000000002E-6</v>
      </c>
      <c r="CK1806" s="155">
        <v>1.3961619000000001E-13</v>
      </c>
      <c r="CL1806" s="155">
        <v>0</v>
      </c>
      <c r="CM1806"/>
      <c r="CN1806" s="284">
        <v>0</v>
      </c>
      <c r="CO1806" s="284">
        <v>6.8791676999999996E-2</v>
      </c>
      <c r="CP1806" s="285">
        <v>0</v>
      </c>
      <c r="CQ1806" s="284">
        <v>8.034165E-5</v>
      </c>
      <c r="CR1806" s="284">
        <v>0</v>
      </c>
      <c r="CS1806" s="284">
        <v>0</v>
      </c>
      <c r="CT1806" s="284">
        <v>8.1891222999999992E-6</v>
      </c>
      <c r="CU1806" s="284">
        <v>0</v>
      </c>
      <c r="CV1806" s="284">
        <v>0</v>
      </c>
      <c r="CW1806" s="284">
        <v>0</v>
      </c>
      <c r="CX1806"/>
      <c r="CY1806"/>
      <c r="CZ1806"/>
      <c r="DA1806"/>
      <c r="DB1806" s="212"/>
      <c r="DC1806" s="48"/>
      <c r="DD1806" s="48"/>
      <c r="DE1806" s="48"/>
      <c r="DF1806" s="48"/>
      <c r="DG1806" s="48"/>
      <c r="DH1806" s="48"/>
      <c r="DI1806" s="48"/>
      <c r="DJ1806" s="48"/>
      <c r="DK1806" s="48"/>
      <c r="DL1806" s="48"/>
    </row>
    <row r="1807" spans="1:116" ht="14.4">
      <c r="A1807" t="s">
        <v>3647</v>
      </c>
      <c r="B1807" s="188" t="s">
        <v>323</v>
      </c>
      <c r="C1807" s="151" t="str">
        <f t="shared" si="446"/>
        <v>C.060.07.401</v>
      </c>
      <c r="D1807" s="54" t="s">
        <v>3101</v>
      </c>
      <c r="E1807" s="260" t="s">
        <v>272</v>
      </c>
      <c r="F1807" s="153" t="str">
        <f t="shared" si="447"/>
        <v>Delivery Van Electric on road (per km) max. 3.1-3.9 m3 660-1000 kg ex batteries</v>
      </c>
      <c r="G1807" s="154">
        <f t="shared" si="407"/>
        <v>4.3647132666666665E-2</v>
      </c>
      <c r="H1807"/>
      <c r="I1807"/>
      <c r="J1807" s="227">
        <f t="shared" si="448"/>
        <v>1.1954162306999999E-2</v>
      </c>
      <c r="K1807"/>
      <c r="L1807" s="280">
        <f t="shared" si="449"/>
        <v>4.3703114600000001E-4</v>
      </c>
      <c r="M1807" s="280">
        <f t="shared" si="450"/>
        <v>8.9801344999999996E-4</v>
      </c>
      <c r="N1807" s="281">
        <f t="shared" si="451"/>
        <v>4.0720478110000003E-3</v>
      </c>
      <c r="O1807" s="280">
        <v>6.5470698999999999E-3</v>
      </c>
      <c r="P1807" s="286">
        <v>5.1084988999999998E-4</v>
      </c>
      <c r="Q1807" s="219">
        <v>3.8716355999999998E-4</v>
      </c>
      <c r="R1807" s="219">
        <v>3.5359528999999998E-4</v>
      </c>
      <c r="S1807" s="286">
        <v>8.3435855999999998E-5</v>
      </c>
      <c r="T1807" s="286">
        <v>0</v>
      </c>
      <c r="U1807" s="219">
        <v>0</v>
      </c>
      <c r="V1807" s="219">
        <v>0</v>
      </c>
      <c r="W1807" s="286">
        <v>6.9854410999999997E-5</v>
      </c>
      <c r="X1807" s="286">
        <v>0</v>
      </c>
      <c r="Y1807" s="219">
        <v>4.0021934000000004E-3</v>
      </c>
      <c r="Z1807" s="219">
        <v>0</v>
      </c>
      <c r="AA1807" s="286">
        <v>0</v>
      </c>
      <c r="AB1807" s="286">
        <v>0</v>
      </c>
      <c r="AC1807"/>
      <c r="AD1807" s="227">
        <f t="shared" si="452"/>
        <v>6.5470698999999999E-3</v>
      </c>
      <c r="AE1807" s="227">
        <f t="shared" si="453"/>
        <v>1.3350445960000001E-3</v>
      </c>
      <c r="AF1807" s="227">
        <f t="shared" si="454"/>
        <v>8.9801344999999996E-4</v>
      </c>
      <c r="AG1807" s="227">
        <f t="shared" si="455"/>
        <v>8.9801344999999996E-4</v>
      </c>
      <c r="AH1807" s="227">
        <f t="shared" si="456"/>
        <v>4.0720478110000003E-3</v>
      </c>
      <c r="AI1807"/>
      <c r="AJ1807">
        <v>1.5262106</v>
      </c>
      <c r="AK1807" s="155">
        <v>0.56000220999999994</v>
      </c>
      <c r="AL1807" s="155">
        <v>0.55448498999999996</v>
      </c>
      <c r="AM1807" s="155">
        <v>0</v>
      </c>
      <c r="AN1807" s="155">
        <v>0.13407714000000001</v>
      </c>
      <c r="AO1807" s="155">
        <v>0.19114386</v>
      </c>
      <c r="AP1807" s="155">
        <v>8.6502379000000004E-2</v>
      </c>
      <c r="AQ1807"/>
      <c r="AR1807" s="156">
        <v>9.1126931999999995E-4</v>
      </c>
      <c r="AS1807" s="156">
        <v>8.5235289000000004E-4</v>
      </c>
      <c r="AT1807" s="156">
        <v>3.6553471000000002E-5</v>
      </c>
      <c r="AU1807" s="156">
        <v>2.2362964000000001E-5</v>
      </c>
      <c r="AV1807" s="282">
        <f t="shared" si="457"/>
        <v>5.1100292429300003E-8</v>
      </c>
      <c r="AW1807" s="282">
        <f t="shared" si="458"/>
        <v>1.351829521057E-10</v>
      </c>
      <c r="AX1807" s="283">
        <f t="shared" si="459"/>
        <v>3.1320677371999999E-3</v>
      </c>
      <c r="AY1807" s="157">
        <v>4.0504539E-8</v>
      </c>
      <c r="AZ1807" s="157">
        <v>1.2221197E-10</v>
      </c>
      <c r="BA1807" s="157">
        <v>3.3390057000000002E-15</v>
      </c>
      <c r="BB1807" s="157">
        <v>0</v>
      </c>
      <c r="BC1807" s="157">
        <v>0</v>
      </c>
      <c r="BD1807" s="157">
        <v>9.4754293000000006E-12</v>
      </c>
      <c r="BE1807" s="157">
        <v>1.0586278000000001E-8</v>
      </c>
      <c r="BF1807" s="157">
        <v>2.1608600999999998E-12</v>
      </c>
      <c r="BG1807" s="157">
        <v>1.0806783E-11</v>
      </c>
      <c r="BH1807" s="157">
        <v>0</v>
      </c>
      <c r="BI1807" s="157">
        <v>0</v>
      </c>
      <c r="BJ1807" s="157">
        <v>0</v>
      </c>
      <c r="BK1807" s="157">
        <v>0</v>
      </c>
      <c r="BL1807" s="157">
        <v>0</v>
      </c>
      <c r="BM1807" s="157">
        <v>0</v>
      </c>
      <c r="BN1807" s="157">
        <v>0</v>
      </c>
      <c r="BO1807" s="157">
        <v>0</v>
      </c>
      <c r="BP1807" s="157">
        <v>8.4503372000000005E-6</v>
      </c>
      <c r="BQ1807" s="157">
        <v>3.1236174000000001E-3</v>
      </c>
      <c r="BR1807" s="157">
        <v>0</v>
      </c>
      <c r="BS1807" s="157">
        <v>0</v>
      </c>
      <c r="BT1807" s="157">
        <v>0</v>
      </c>
      <c r="BU1807"/>
      <c r="BV1807" s="155">
        <v>2.8722140000000002E-6</v>
      </c>
      <c r="BW1807" s="155">
        <v>7.4505226999999994E-8</v>
      </c>
      <c r="BX1807" s="155">
        <v>1.2169979E-6</v>
      </c>
      <c r="BY1807" s="155">
        <v>1.6834218E-10</v>
      </c>
      <c r="BZ1807" s="155">
        <v>1.3605430000000001E-7</v>
      </c>
      <c r="CA1807" s="155">
        <v>0</v>
      </c>
      <c r="CB1807" s="155">
        <v>0</v>
      </c>
      <c r="CC1807" s="155">
        <v>0</v>
      </c>
      <c r="CD1807" s="155">
        <v>0</v>
      </c>
      <c r="CE1807" s="155">
        <v>5.1353066000000003E-10</v>
      </c>
      <c r="CF1807" s="155">
        <v>0</v>
      </c>
      <c r="CG1807" s="155">
        <v>0</v>
      </c>
      <c r="CH1807" s="155">
        <v>0</v>
      </c>
      <c r="CI1807" s="155">
        <v>7.2428029000000004E-8</v>
      </c>
      <c r="CJ1807" s="155">
        <v>1.3715466E-6</v>
      </c>
      <c r="CK1807" s="155">
        <v>8.8584062999999994E-14</v>
      </c>
      <c r="CL1807" s="155">
        <v>0</v>
      </c>
      <c r="CM1807"/>
      <c r="CN1807" s="284">
        <v>0</v>
      </c>
      <c r="CO1807" s="284">
        <v>4.3647132999999998E-2</v>
      </c>
      <c r="CP1807" s="285">
        <v>0</v>
      </c>
      <c r="CQ1807" s="284">
        <v>5.0975391999999998E-5</v>
      </c>
      <c r="CR1807" s="284">
        <v>0</v>
      </c>
      <c r="CS1807" s="284">
        <v>0</v>
      </c>
      <c r="CT1807" s="284">
        <v>5.1958568999999996E-6</v>
      </c>
      <c r="CU1807" s="284">
        <v>0</v>
      </c>
      <c r="CV1807" s="284">
        <v>0</v>
      </c>
      <c r="CW1807" s="284">
        <v>0</v>
      </c>
      <c r="CX1807"/>
      <c r="CY1807"/>
      <c r="CZ1807"/>
      <c r="DA1807"/>
      <c r="DB1807" s="212"/>
      <c r="DC1807" s="48"/>
      <c r="DD1807" s="48"/>
      <c r="DE1807" s="48"/>
      <c r="DF1807" s="48"/>
      <c r="DG1807" s="48"/>
      <c r="DH1807" s="48"/>
      <c r="DI1807" s="48"/>
      <c r="DJ1807" s="48"/>
      <c r="DK1807" s="48"/>
      <c r="DL1807" s="48"/>
    </row>
    <row r="1808" spans="1:116" ht="14.4">
      <c r="A1808" t="s">
        <v>3648</v>
      </c>
      <c r="B1808" s="188" t="s">
        <v>323</v>
      </c>
      <c r="C1808" s="151" t="str">
        <f t="shared" si="446"/>
        <v>C.060.07.402</v>
      </c>
      <c r="D1808" s="54" t="s">
        <v>3101</v>
      </c>
      <c r="E1808" s="260" t="s">
        <v>272</v>
      </c>
      <c r="F1808" s="153" t="str">
        <f t="shared" si="447"/>
        <v>Delivery Van Electric on road (per km) max 6.6-9.3 m3 800-1400 kg ex batteries</v>
      </c>
      <c r="G1808" s="154">
        <f t="shared" si="407"/>
        <v>5.8591532000000009E-2</v>
      </c>
      <c r="H1808"/>
      <c r="I1808"/>
      <c r="J1808" s="227">
        <f t="shared" si="448"/>
        <v>1.6047163704E-2</v>
      </c>
      <c r="K1808"/>
      <c r="L1808" s="280">
        <f t="shared" si="449"/>
        <v>5.8666681000000003E-4</v>
      </c>
      <c r="M1808" s="280">
        <f t="shared" si="450"/>
        <v>1.20548544E-3</v>
      </c>
      <c r="N1808" s="281">
        <f t="shared" si="451"/>
        <v>5.4662816539999999E-3</v>
      </c>
      <c r="O1808" s="280">
        <v>8.7887298000000006E-3</v>
      </c>
      <c r="P1808" s="286">
        <v>6.8576043999999997E-4</v>
      </c>
      <c r="Q1808" s="219">
        <v>5.1972499999999996E-4</v>
      </c>
      <c r="R1808" s="219">
        <v>4.7466324000000002E-4</v>
      </c>
      <c r="S1808" s="286">
        <v>1.1200357E-4</v>
      </c>
      <c r="T1808" s="219">
        <v>0</v>
      </c>
      <c r="U1808" s="219">
        <v>0</v>
      </c>
      <c r="V1808" s="219">
        <v>0</v>
      </c>
      <c r="W1808" s="286">
        <v>9.3771954000000004E-5</v>
      </c>
      <c r="X1808" s="219">
        <v>0</v>
      </c>
      <c r="Y1808" s="219">
        <v>5.3725096999999999E-3</v>
      </c>
      <c r="Z1808" s="219">
        <v>0</v>
      </c>
      <c r="AA1808" s="219">
        <v>0</v>
      </c>
      <c r="AB1808" s="219">
        <v>0</v>
      </c>
      <c r="AC1808"/>
      <c r="AD1808" s="227">
        <f t="shared" si="452"/>
        <v>8.7887298000000006E-3</v>
      </c>
      <c r="AE1808" s="227">
        <f t="shared" si="453"/>
        <v>1.7921522500000001E-3</v>
      </c>
      <c r="AF1808" s="227">
        <f t="shared" si="454"/>
        <v>1.20548544E-3</v>
      </c>
      <c r="AG1808" s="227">
        <f t="shared" si="455"/>
        <v>1.20548544E-3</v>
      </c>
      <c r="AH1808" s="227">
        <f t="shared" si="456"/>
        <v>5.4662816539999999E-3</v>
      </c>
      <c r="AI1808"/>
      <c r="AJ1808">
        <v>2.0487717999999999</v>
      </c>
      <c r="AK1808" s="155">
        <v>0.75174209000000003</v>
      </c>
      <c r="AL1808" s="155">
        <v>0.74433583000000003</v>
      </c>
      <c r="AM1808" s="155">
        <v>0</v>
      </c>
      <c r="AN1808" s="155">
        <v>0.17998399000000001</v>
      </c>
      <c r="AO1808" s="155">
        <v>0.25658986</v>
      </c>
      <c r="AP1808" s="155">
        <v>0.11612003999999999</v>
      </c>
      <c r="AQ1808"/>
      <c r="AR1808" s="156">
        <v>1.22328E-3</v>
      </c>
      <c r="AS1808" s="156">
        <v>1.1441910999999999E-3</v>
      </c>
      <c r="AT1808" s="156">
        <v>4.9069061000000001E-5</v>
      </c>
      <c r="AU1808" s="156">
        <v>3.0019848000000001E-5</v>
      </c>
      <c r="AV1808" s="282">
        <f t="shared" si="457"/>
        <v>6.8596588734000003E-8</v>
      </c>
      <c r="AW1808" s="282">
        <f t="shared" si="458"/>
        <v>1.8146842405219997E-10</v>
      </c>
      <c r="AX1808" s="283">
        <f t="shared" si="459"/>
        <v>4.2044604589999996E-3</v>
      </c>
      <c r="AY1808" s="157">
        <v>5.4372940999999998E-8</v>
      </c>
      <c r="AZ1808" s="157">
        <v>1.6405628999999999E-10</v>
      </c>
      <c r="BA1808" s="157">
        <v>4.4822522000000002E-15</v>
      </c>
      <c r="BB1808" s="157">
        <v>0</v>
      </c>
      <c r="BC1808" s="157">
        <v>0</v>
      </c>
      <c r="BD1808" s="157">
        <v>1.2719734000000001E-11</v>
      </c>
      <c r="BE1808" s="157">
        <v>1.4210927999999999E-8</v>
      </c>
      <c r="BF1808" s="157">
        <v>2.9007198000000001E-12</v>
      </c>
      <c r="BG1808" s="157">
        <v>1.4506932E-11</v>
      </c>
      <c r="BH1808" s="157">
        <v>0</v>
      </c>
      <c r="BI1808" s="157">
        <v>0</v>
      </c>
      <c r="BJ1808" s="157">
        <v>0</v>
      </c>
      <c r="BK1808" s="157">
        <v>0</v>
      </c>
      <c r="BL1808" s="157">
        <v>0</v>
      </c>
      <c r="BM1808" s="157">
        <v>0</v>
      </c>
      <c r="BN1808" s="157">
        <v>0</v>
      </c>
      <c r="BO1808" s="157">
        <v>0</v>
      </c>
      <c r="BP1808" s="157">
        <v>1.1343659000000001E-5</v>
      </c>
      <c r="BQ1808" s="157">
        <v>4.1931167999999996E-3</v>
      </c>
      <c r="BR1808" s="157">
        <v>0</v>
      </c>
      <c r="BS1808" s="157">
        <v>0</v>
      </c>
      <c r="BT1808" s="157">
        <v>0</v>
      </c>
      <c r="BU1808"/>
      <c r="BV1808" s="155">
        <v>3.8556350999999998E-6</v>
      </c>
      <c r="BW1808" s="155">
        <v>1.0001516999999999E-7</v>
      </c>
      <c r="BX1808" s="155">
        <v>1.6336874E-6</v>
      </c>
      <c r="BY1808" s="155">
        <v>2.2598108000000001E-10</v>
      </c>
      <c r="BZ1808" s="155">
        <v>1.8263809999999999E-7</v>
      </c>
      <c r="CA1808" s="155">
        <v>0</v>
      </c>
      <c r="CB1808" s="155">
        <v>0</v>
      </c>
      <c r="CC1808" s="155">
        <v>0</v>
      </c>
      <c r="CD1808" s="155">
        <v>0</v>
      </c>
      <c r="CE1808" s="155">
        <v>6.8935908999999996E-10</v>
      </c>
      <c r="CF1808" s="155">
        <v>0</v>
      </c>
      <c r="CG1808" s="155">
        <v>0</v>
      </c>
      <c r="CH1808" s="155">
        <v>0</v>
      </c>
      <c r="CI1808" s="155">
        <v>9.7226757000000006E-8</v>
      </c>
      <c r="CJ1808" s="155">
        <v>1.8411522000000001E-6</v>
      </c>
      <c r="CK1808" s="155">
        <v>1.1891448E-13</v>
      </c>
      <c r="CL1808" s="155">
        <v>0</v>
      </c>
      <c r="CM1808"/>
      <c r="CN1808" s="284">
        <v>0</v>
      </c>
      <c r="CO1808" s="284">
        <v>5.8591532000000002E-2</v>
      </c>
      <c r="CP1808" s="285">
        <v>0</v>
      </c>
      <c r="CQ1808" s="284">
        <v>6.8428922000000005E-5</v>
      </c>
      <c r="CR1808" s="284">
        <v>0</v>
      </c>
      <c r="CS1808" s="284">
        <v>0</v>
      </c>
      <c r="CT1808" s="284">
        <v>6.9748731000000002E-6</v>
      </c>
      <c r="CU1808" s="284">
        <v>0</v>
      </c>
      <c r="CV1808" s="284">
        <v>0</v>
      </c>
      <c r="CW1808" s="284">
        <v>0</v>
      </c>
      <c r="CX1808"/>
      <c r="CY1808"/>
      <c r="CZ1808"/>
      <c r="DA1808"/>
      <c r="DB1808" s="212"/>
      <c r="DC1808" s="48"/>
      <c r="DD1808" s="48"/>
      <c r="DE1808" s="48"/>
      <c r="DF1808" s="48"/>
      <c r="DG1808" s="48"/>
      <c r="DH1808" s="48"/>
      <c r="DI1808" s="48"/>
      <c r="DJ1808" s="48"/>
      <c r="DK1808" s="48"/>
      <c r="DL1808" s="48"/>
    </row>
    <row r="1809" spans="1:116" ht="14.4">
      <c r="A1809" t="s">
        <v>3649</v>
      </c>
      <c r="B1809" s="188" t="s">
        <v>323</v>
      </c>
      <c r="C1809" s="151" t="str">
        <f t="shared" si="446"/>
        <v>C.060.07.403</v>
      </c>
      <c r="D1809" s="54" t="s">
        <v>3101</v>
      </c>
      <c r="E1809" s="260" t="s">
        <v>272</v>
      </c>
      <c r="F1809" s="153" t="str">
        <f t="shared" si="447"/>
        <v>Delivery Van Electric on road (per km) max. 13-18.5 m3 1350-2550 kg ex batteries</v>
      </c>
      <c r="G1809" s="154">
        <f t="shared" si="407"/>
        <v>6.8791680000000008E-2</v>
      </c>
      <c r="H1809"/>
      <c r="I1809"/>
      <c r="J1809" s="227">
        <f t="shared" si="448"/>
        <v>1.8840799890000003E-2</v>
      </c>
      <c r="K1809"/>
      <c r="L1809" s="280">
        <f t="shared" si="449"/>
        <v>6.8879908000000004E-4</v>
      </c>
      <c r="M1809" s="280">
        <f t="shared" si="450"/>
        <v>1.4153472800000001E-3</v>
      </c>
      <c r="N1809" s="281">
        <f t="shared" si="451"/>
        <v>6.4179015299999998E-3</v>
      </c>
      <c r="O1809" s="280">
        <v>1.0318752E-2</v>
      </c>
      <c r="P1809" s="286">
        <v>8.0514384000000003E-4</v>
      </c>
      <c r="Q1809" s="219">
        <v>6.1020344E-4</v>
      </c>
      <c r="R1809" s="219">
        <v>5.5729692E-4</v>
      </c>
      <c r="S1809" s="219">
        <v>1.3150216000000001E-4</v>
      </c>
      <c r="T1809" s="219">
        <v>0</v>
      </c>
      <c r="U1809" s="219">
        <v>0</v>
      </c>
      <c r="V1809" s="219">
        <v>0</v>
      </c>
      <c r="W1809" s="286">
        <v>1.1009663E-4</v>
      </c>
      <c r="X1809" s="219">
        <v>0</v>
      </c>
      <c r="Y1809" s="219">
        <v>6.3078049000000001E-3</v>
      </c>
      <c r="Z1809" s="219">
        <v>0</v>
      </c>
      <c r="AA1809" s="219">
        <v>0</v>
      </c>
      <c r="AB1809" s="219">
        <v>0</v>
      </c>
      <c r="AC1809"/>
      <c r="AD1809" s="227">
        <f t="shared" si="452"/>
        <v>1.0318752E-2</v>
      </c>
      <c r="AE1809" s="227">
        <f t="shared" si="453"/>
        <v>2.1041463600000002E-3</v>
      </c>
      <c r="AF1809" s="227">
        <f t="shared" si="454"/>
        <v>1.4153472800000001E-3</v>
      </c>
      <c r="AG1809" s="227">
        <f t="shared" si="455"/>
        <v>1.4153472800000001E-3</v>
      </c>
      <c r="AH1809" s="227">
        <f t="shared" si="456"/>
        <v>6.4179015299999998E-3</v>
      </c>
      <c r="AI1809"/>
      <c r="AJ1809">
        <v>2.4054405999999999</v>
      </c>
      <c r="AK1809" s="155">
        <v>0.88261217999999997</v>
      </c>
      <c r="AL1809" s="155">
        <v>0.87391655999999995</v>
      </c>
      <c r="AM1809" s="155">
        <v>0</v>
      </c>
      <c r="AN1809" s="155">
        <v>0.21131722999999999</v>
      </c>
      <c r="AO1809" s="155">
        <v>0.30125934999999998</v>
      </c>
      <c r="AP1809" s="155">
        <v>0.13633527000000001</v>
      </c>
      <c r="AQ1809"/>
      <c r="AR1809" s="156">
        <v>1.4362397E-3</v>
      </c>
      <c r="AS1809" s="156">
        <v>1.3433823000000001E-3</v>
      </c>
      <c r="AT1809" s="156">
        <v>5.7611449000000003E-5</v>
      </c>
      <c r="AU1809" s="156">
        <v>3.5245974999999999E-5</v>
      </c>
      <c r="AV1809" s="282">
        <f t="shared" si="457"/>
        <v>8.0538505100999992E-8</v>
      </c>
      <c r="AW1809" s="282">
        <f t="shared" si="458"/>
        <v>2.130600959633E-10</v>
      </c>
      <c r="AX1809" s="283">
        <f t="shared" si="459"/>
        <v>4.9364110659999997E-3</v>
      </c>
      <c r="AY1809" s="157">
        <v>6.3838675999999996E-8</v>
      </c>
      <c r="AZ1809" s="157">
        <v>1.9261670000000001E-10</v>
      </c>
      <c r="BA1809" s="157">
        <v>5.2625633000000003E-15</v>
      </c>
      <c r="BB1809" s="157">
        <v>0</v>
      </c>
      <c r="BC1809" s="157">
        <v>0</v>
      </c>
      <c r="BD1809" s="157">
        <v>1.4934100999999999E-11</v>
      </c>
      <c r="BE1809" s="157">
        <v>1.6684895E-8</v>
      </c>
      <c r="BF1809" s="157">
        <v>3.4057033999999999E-12</v>
      </c>
      <c r="BG1809" s="157">
        <v>1.7032429999999999E-11</v>
      </c>
      <c r="BH1809" s="157">
        <v>0</v>
      </c>
      <c r="BI1809" s="157">
        <v>0</v>
      </c>
      <c r="BJ1809" s="157">
        <v>0</v>
      </c>
      <c r="BK1809" s="157">
        <v>0</v>
      </c>
      <c r="BL1809" s="157">
        <v>0</v>
      </c>
      <c r="BM1809" s="157">
        <v>0</v>
      </c>
      <c r="BN1809" s="157">
        <v>0</v>
      </c>
      <c r="BO1809" s="157">
        <v>0</v>
      </c>
      <c r="BP1809" s="157">
        <v>1.3318466E-5</v>
      </c>
      <c r="BQ1809" s="157">
        <v>4.9230925999999998E-3</v>
      </c>
      <c r="BR1809" s="157">
        <v>0</v>
      </c>
      <c r="BS1809" s="157">
        <v>0</v>
      </c>
      <c r="BT1809" s="157">
        <v>0</v>
      </c>
      <c r="BU1809"/>
      <c r="BV1809" s="155">
        <v>4.5268590000000002E-6</v>
      </c>
      <c r="BW1809" s="155">
        <v>1.1742672E-7</v>
      </c>
      <c r="BX1809" s="155">
        <v>1.9180944999999999E-6</v>
      </c>
      <c r="BY1809" s="155">
        <v>2.6532191999999999E-10</v>
      </c>
      <c r="BZ1809" s="155">
        <v>2.1443339999999999E-7</v>
      </c>
      <c r="CA1809" s="155">
        <v>0</v>
      </c>
      <c r="CB1809" s="155">
        <v>0</v>
      </c>
      <c r="CC1809" s="155">
        <v>0</v>
      </c>
      <c r="CD1809" s="155">
        <v>0</v>
      </c>
      <c r="CE1809" s="155">
        <v>8.0936897999999997E-10</v>
      </c>
      <c r="CF1809" s="155">
        <v>0</v>
      </c>
      <c r="CG1809" s="155">
        <v>0</v>
      </c>
      <c r="CH1809" s="155">
        <v>0</v>
      </c>
      <c r="CI1809" s="155">
        <v>1.1415286999999999E-7</v>
      </c>
      <c r="CJ1809" s="155">
        <v>2.1616767000000002E-6</v>
      </c>
      <c r="CK1809" s="155">
        <v>1.3961619000000001E-13</v>
      </c>
      <c r="CL1809" s="155">
        <v>0</v>
      </c>
      <c r="CM1809"/>
      <c r="CN1809" s="284">
        <v>0</v>
      </c>
      <c r="CO1809" s="284">
        <v>6.8791676999999996E-2</v>
      </c>
      <c r="CP1809" s="285">
        <v>0</v>
      </c>
      <c r="CQ1809" s="284">
        <v>8.034165E-5</v>
      </c>
      <c r="CR1809" s="284">
        <v>0</v>
      </c>
      <c r="CS1809" s="284">
        <v>0</v>
      </c>
      <c r="CT1809" s="284">
        <v>8.1891222999999992E-6</v>
      </c>
      <c r="CU1809" s="284">
        <v>0</v>
      </c>
      <c r="CV1809" s="284">
        <v>0</v>
      </c>
      <c r="CW1809" s="284">
        <v>0</v>
      </c>
      <c r="CX1809"/>
      <c r="CY1809"/>
      <c r="CZ1809"/>
      <c r="DA1809"/>
      <c r="DB1809" s="212"/>
      <c r="DC1809" s="48"/>
      <c r="DD1809" s="48"/>
      <c r="DE1809" s="48"/>
      <c r="DF1809" s="48"/>
      <c r="DG1809" s="48"/>
      <c r="DH1809" s="48"/>
      <c r="DI1809" s="48"/>
      <c r="DJ1809" s="48"/>
      <c r="DK1809" s="48"/>
      <c r="DL1809" s="48"/>
    </row>
    <row r="1810" spans="1:116" ht="14.4">
      <c r="B1810" s="188"/>
      <c r="C1810" s="151"/>
      <c r="D1810" s="51" t="s">
        <v>3650</v>
      </c>
      <c r="E1810" s="260"/>
      <c r="F1810"/>
      <c r="G1810"/>
      <c r="H1810"/>
      <c r="I1810"/>
      <c r="J1810"/>
      <c r="K1810"/>
      <c r="L1810"/>
      <c r="M1810"/>
      <c r="N1810" s="174"/>
      <c r="O1810"/>
      <c r="P1810" s="53"/>
      <c r="Q1810"/>
      <c r="R1810"/>
      <c r="S1810"/>
      <c r="T1810"/>
      <c r="U1810"/>
      <c r="V1810"/>
      <c r="W1810" s="53"/>
      <c r="X1810"/>
      <c r="Y1810"/>
      <c r="Z1810"/>
      <c r="AA1810"/>
      <c r="AB1810"/>
      <c r="AC1810"/>
      <c r="AD1810"/>
      <c r="AE1810"/>
      <c r="AF1810"/>
      <c r="AG1810"/>
      <c r="AH1810"/>
      <c r="AI1810"/>
      <c r="AJ1810"/>
      <c r="AK1810"/>
      <c r="AL1810"/>
      <c r="AM1810"/>
      <c r="AN1810"/>
      <c r="AO1810"/>
      <c r="AP1810"/>
      <c r="AQ1810"/>
      <c r="AR1810"/>
      <c r="AS1810"/>
      <c r="AT1810"/>
      <c r="AU1810"/>
      <c r="AX1810" s="19"/>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s="117"/>
      <c r="CQ1810"/>
      <c r="CR1810"/>
      <c r="CS1810"/>
      <c r="CT1810"/>
      <c r="CU1810"/>
      <c r="CV1810"/>
      <c r="CW1810"/>
      <c r="CX1810"/>
      <c r="CY1810"/>
      <c r="CZ1810"/>
      <c r="DA1810"/>
      <c r="DB1810" s="212"/>
      <c r="DC1810" s="48"/>
      <c r="DD1810" s="48"/>
      <c r="DE1810" s="48"/>
      <c r="DF1810" s="48"/>
      <c r="DG1810" s="48"/>
      <c r="DH1810" s="48"/>
      <c r="DI1810" s="48"/>
      <c r="DJ1810" s="48"/>
      <c r="DK1810" s="48"/>
      <c r="DL1810" s="48"/>
    </row>
    <row r="1811" spans="1:116" ht="14.4">
      <c r="A1811" t="s">
        <v>3651</v>
      </c>
      <c r="B1811" s="188" t="s">
        <v>323</v>
      </c>
      <c r="C1811" s="151" t="str">
        <f t="shared" si="446"/>
        <v>C.060.08.101</v>
      </c>
      <c r="D1811" s="54" t="s">
        <v>3650</v>
      </c>
      <c r="E1811" s="260" t="s">
        <v>2357</v>
      </c>
      <c r="F1811" s="153" t="str">
        <f t="shared" si="447"/>
        <v>Lorry EU 16 metric ton (total lorry weight)</v>
      </c>
      <c r="G1811" s="154">
        <f t="shared" si="407"/>
        <v>15225.027333333335</v>
      </c>
      <c r="H1811"/>
      <c r="I1811"/>
      <c r="J1811" s="227">
        <f t="shared" ref="J1811:J1816" si="460">L1811+M1811+N1811+O1811</f>
        <v>4656.1519302946499</v>
      </c>
      <c r="K1811"/>
      <c r="L1811" s="280">
        <f t="shared" ref="L1811:L1816" si="461">R1811+S1811+T1811+U1811</f>
        <v>239.67737051999998</v>
      </c>
      <c r="M1811" s="280">
        <f t="shared" ref="M1811:M1816" si="462">P1811+Q1811+V1811+Z1811+X1811</f>
        <v>1242.6186939700001</v>
      </c>
      <c r="N1811" s="281">
        <f t="shared" ref="N1811:N1816" si="463">W1811+Y1811+AA1811+AB1811</f>
        <v>890.10176580464986</v>
      </c>
      <c r="O1811" s="280">
        <v>2283.7541000000001</v>
      </c>
      <c r="P1811" s="219">
        <v>363.65368000000001</v>
      </c>
      <c r="Q1811" s="219">
        <v>159.98202000000001</v>
      </c>
      <c r="R1811" s="219">
        <v>220.67724999999999</v>
      </c>
      <c r="S1811" s="219">
        <v>15.249639</v>
      </c>
      <c r="T1811" s="219">
        <v>0.85893761999999996</v>
      </c>
      <c r="U1811" s="219">
        <v>2.8915438999999998</v>
      </c>
      <c r="V1811" s="219">
        <v>7.9221406999999999</v>
      </c>
      <c r="W1811" s="219">
        <v>856.42273999999998</v>
      </c>
      <c r="X1811" s="219">
        <v>711.01778000000002</v>
      </c>
      <c r="Y1811" s="219">
        <v>20.239297000000001</v>
      </c>
      <c r="Z1811" s="219">
        <v>4.3073269999999997E-2</v>
      </c>
      <c r="AA1811" s="219">
        <v>13.439539999999999</v>
      </c>
      <c r="AB1811" s="219">
        <v>1.8880464999999999E-4</v>
      </c>
      <c r="AC1811"/>
      <c r="AD1811" s="227">
        <f t="shared" ref="AD1811:AD1816" si="464">O1811</f>
        <v>2283.7541000000001</v>
      </c>
      <c r="AE1811" s="227">
        <f t="shared" ref="AE1811:AE1816" si="465">P1811+Q1811+R1811+S1811+T1811+U1811+V1811</f>
        <v>771.23521122</v>
      </c>
      <c r="AF1811" s="227">
        <f t="shared" ref="AF1811:AF1816" si="466">P1811+Q1811+V1811+AA1811</f>
        <v>544.99738070000001</v>
      </c>
      <c r="AG1811" s="227">
        <f t="shared" ref="AG1811:AG1816" si="467">Z1811+P1811+Q1811+V1811+X1811</f>
        <v>1242.6186939700001</v>
      </c>
      <c r="AH1811" s="227">
        <f t="shared" ref="AH1811:AH1816" si="468">W1811+Y1811+AB1811</f>
        <v>876.66222580464989</v>
      </c>
      <c r="AI1811"/>
      <c r="AJ1811">
        <v>239402.69</v>
      </c>
      <c r="AK1811" s="155">
        <v>229307.3</v>
      </c>
      <c r="AL1811" s="155">
        <v>1767.0133000000001</v>
      </c>
      <c r="AM1811" s="155">
        <v>0</v>
      </c>
      <c r="AN1811" s="155">
        <v>877.44176000000004</v>
      </c>
      <c r="AO1811" s="155">
        <v>1975.8199</v>
      </c>
      <c r="AP1811" s="155">
        <v>5475.1131999999998</v>
      </c>
      <c r="AQ1811"/>
      <c r="AR1811" s="156">
        <v>349.38137</v>
      </c>
      <c r="AS1811" s="156">
        <v>321.16003000000001</v>
      </c>
      <c r="AT1811" s="156">
        <v>13.624829999999999</v>
      </c>
      <c r="AU1811" s="156">
        <v>14.596508999999999</v>
      </c>
      <c r="AV1811" s="282">
        <f t="shared" ref="AV1811:AV1816" si="469">AY1811+BB1811+BC1811+BD1811+BE1811+BM1811+BN1811+BR1811</f>
        <v>1.9254198219710004E-2</v>
      </c>
      <c r="AW1811" s="282">
        <f t="shared" ref="AW1811:AW1816" si="470">AZ1811+BA1811+BF1811+BG1811+BH1811+BI1811+BJ1811+BK1811+BL1811+BO1811+BS1811+BT1811</f>
        <v>5.0387684152754147E-5</v>
      </c>
      <c r="AX1811" s="283">
        <f t="shared" ref="AX1811:AX1816" si="471">BP1811+BQ1811</f>
        <v>2044.3289440000001</v>
      </c>
      <c r="AY1811" s="157">
        <v>1.4154511E-2</v>
      </c>
      <c r="AZ1811" s="157">
        <v>4.2708523000000002E-5</v>
      </c>
      <c r="BA1811" s="157">
        <v>1.1668166000000001E-9</v>
      </c>
      <c r="BB1811" s="157">
        <v>1.2117571000000001E-7</v>
      </c>
      <c r="BC1811" s="157">
        <v>0</v>
      </c>
      <c r="BD1811" s="157">
        <v>1.2709800999999999E-5</v>
      </c>
      <c r="BE1811" s="157">
        <v>4.9040120999999997E-3</v>
      </c>
      <c r="BF1811" s="157">
        <v>2.1923666999999999E-6</v>
      </c>
      <c r="BG1811" s="157">
        <v>5.4445841999999998E-6</v>
      </c>
      <c r="BH1811" s="157">
        <v>3.6814843000000002E-8</v>
      </c>
      <c r="BI1811" s="157">
        <v>1.7891659999999999E-9</v>
      </c>
      <c r="BJ1811" s="157">
        <v>2.0076066E-9</v>
      </c>
      <c r="BK1811" s="157">
        <v>3.4721056999999999E-10</v>
      </c>
      <c r="BL1811" s="157">
        <v>8.4609972000000002E-11</v>
      </c>
      <c r="BM1811" s="157">
        <v>1.1526765E-4</v>
      </c>
      <c r="BN1811" s="157">
        <v>6.7576493E-5</v>
      </c>
      <c r="BO1811" s="157">
        <v>1.2146562E-17</v>
      </c>
      <c r="BP1811" s="157">
        <v>58.603844000000002</v>
      </c>
      <c r="BQ1811" s="157">
        <v>1985.7251000000001</v>
      </c>
      <c r="BR1811" s="157">
        <v>0</v>
      </c>
      <c r="BS1811" s="157">
        <v>0</v>
      </c>
      <c r="BT1811" s="157">
        <v>0</v>
      </c>
      <c r="BU1811"/>
      <c r="BV1811" s="155">
        <v>0.96908932000000003</v>
      </c>
      <c r="BW1811" s="155">
        <v>4.0231589999999998E-2</v>
      </c>
      <c r="BX1811" s="155">
        <v>0.42451415999999997</v>
      </c>
      <c r="BY1811" s="155">
        <v>9.9821060000000001E-4</v>
      </c>
      <c r="BZ1811" s="155">
        <v>4.1899637000000003E-2</v>
      </c>
      <c r="CA1811" s="155">
        <v>5.3406545E-3</v>
      </c>
      <c r="CB1811" s="155">
        <v>8.9021621000000002E-4</v>
      </c>
      <c r="CC1811" s="155">
        <v>8.0433581999999997E-3</v>
      </c>
      <c r="CD1811" s="155">
        <v>1.0190861E-3</v>
      </c>
      <c r="CE1811" s="155">
        <v>2.3028708000000001E-3</v>
      </c>
      <c r="CF1811" s="155">
        <v>0</v>
      </c>
      <c r="CG1811" s="155">
        <v>2.6860572E-14</v>
      </c>
      <c r="CH1811" s="155">
        <v>2.1993331999999999E-10</v>
      </c>
      <c r="CI1811" s="155">
        <v>4.4313101000000001E-2</v>
      </c>
      <c r="CJ1811" s="155">
        <v>0.28094361000000001</v>
      </c>
      <c r="CK1811" s="155">
        <v>0.11859282</v>
      </c>
      <c r="CL1811" s="155">
        <v>0</v>
      </c>
      <c r="CM1811"/>
      <c r="CN1811" s="284">
        <v>1.8615455999999999E-10</v>
      </c>
      <c r="CO1811" s="284">
        <v>15204.498</v>
      </c>
      <c r="CP1811" s="285">
        <v>168.07996</v>
      </c>
      <c r="CQ1811" s="284">
        <v>28.741216999999999</v>
      </c>
      <c r="CR1811" s="284">
        <v>4.7831048000000001E-5</v>
      </c>
      <c r="CS1811" s="284">
        <v>1.0138111E-4</v>
      </c>
      <c r="CT1811" s="284">
        <v>1.7587444000000001</v>
      </c>
      <c r="CU1811" s="284">
        <v>533.02665000000002</v>
      </c>
      <c r="CV1811" s="284">
        <v>2.4680916000000001E-2</v>
      </c>
      <c r="CW1811" s="284">
        <v>2.4749108</v>
      </c>
      <c r="CX1811"/>
      <c r="CY1811"/>
      <c r="CZ1811"/>
      <c r="DA1811"/>
      <c r="DB1811" s="212"/>
      <c r="DC1811" s="48"/>
      <c r="DD1811" s="48"/>
      <c r="DE1811" s="48"/>
      <c r="DF1811" s="48"/>
      <c r="DG1811" s="48"/>
      <c r="DH1811" s="48"/>
      <c r="DI1811" s="48"/>
      <c r="DJ1811" s="48"/>
      <c r="DK1811" s="48"/>
      <c r="DL1811" s="48"/>
    </row>
    <row r="1812" spans="1:116" ht="14.4">
      <c r="A1812" t="s">
        <v>3652</v>
      </c>
      <c r="B1812" s="188" t="s">
        <v>323</v>
      </c>
      <c r="C1812" s="151" t="str">
        <f t="shared" si="446"/>
        <v>C.060.08.102</v>
      </c>
      <c r="D1812" s="54" t="s">
        <v>3650</v>
      </c>
      <c r="E1812" s="260" t="s">
        <v>272</v>
      </c>
      <c r="F1812" s="153" t="str">
        <f t="shared" si="447"/>
        <v>Lorry EU 16 metric ton (per km)</v>
      </c>
      <c r="G1812" s="154">
        <f t="shared" si="407"/>
        <v>0.70195833333333335</v>
      </c>
      <c r="H1812"/>
      <c r="I1812"/>
      <c r="J1812" s="227">
        <f t="shared" si="460"/>
        <v>0.1801114292569776</v>
      </c>
      <c r="K1812"/>
      <c r="L1812" s="280">
        <f t="shared" si="461"/>
        <v>4.734842104E-3</v>
      </c>
      <c r="M1812" s="280">
        <f t="shared" si="462"/>
        <v>1.0791958689999999E-2</v>
      </c>
      <c r="N1812" s="281">
        <f t="shared" si="463"/>
        <v>5.9290878462977613E-2</v>
      </c>
      <c r="O1812" s="280">
        <v>0.10529375000000001</v>
      </c>
      <c r="P1812" s="219">
        <v>4.0403853999999998E-3</v>
      </c>
      <c r="Q1812" s="219">
        <v>3.9186988999999998E-3</v>
      </c>
      <c r="R1812" s="219">
        <v>2.5517230000000001E-3</v>
      </c>
      <c r="S1812" s="286">
        <v>2.8954361999999998E-4</v>
      </c>
      <c r="T1812" s="286">
        <v>5.7422983999999998E-5</v>
      </c>
      <c r="U1812" s="219">
        <v>1.8361524999999999E-3</v>
      </c>
      <c r="V1812" s="219">
        <v>1.5639772000000001E-3</v>
      </c>
      <c r="W1812" s="286">
        <v>1.0035523999999999E-3</v>
      </c>
      <c r="X1812" s="219">
        <v>9.3401339999999995E-4</v>
      </c>
      <c r="Y1812" s="219">
        <v>5.8271030000000001E-2</v>
      </c>
      <c r="Z1812" s="219">
        <v>3.3488379E-4</v>
      </c>
      <c r="AA1812" s="286">
        <v>1.6295852999999999E-5</v>
      </c>
      <c r="AB1812" s="286">
        <v>2.0997761000000001E-10</v>
      </c>
      <c r="AC1812"/>
      <c r="AD1812" s="227">
        <f t="shared" si="464"/>
        <v>0.10529375000000001</v>
      </c>
      <c r="AE1812" s="227">
        <f t="shared" si="465"/>
        <v>1.4257903604E-2</v>
      </c>
      <c r="AF1812" s="227">
        <f t="shared" si="466"/>
        <v>9.5393573529999991E-3</v>
      </c>
      <c r="AG1812" s="227">
        <f t="shared" si="467"/>
        <v>1.0791958689999999E-2</v>
      </c>
      <c r="AH1812" s="227">
        <f t="shared" si="468"/>
        <v>5.9274582609977616E-2</v>
      </c>
      <c r="AI1812"/>
      <c r="AJ1812">
        <v>11.476519</v>
      </c>
      <c r="AK1812" s="155">
        <v>10.581346</v>
      </c>
      <c r="AL1812" s="155">
        <v>4.0116139000000002E-2</v>
      </c>
      <c r="AM1812" s="155">
        <v>0</v>
      </c>
      <c r="AN1812" s="155">
        <v>0.54926812999999997</v>
      </c>
      <c r="AO1812" s="155">
        <v>0.28942875000000001</v>
      </c>
      <c r="AP1812" s="155">
        <v>1.635932E-2</v>
      </c>
      <c r="AQ1812"/>
      <c r="AR1812" s="156">
        <v>1.3462355000000001E-2</v>
      </c>
      <c r="AS1812" s="156">
        <v>1.215081E-2</v>
      </c>
      <c r="AT1812" s="156">
        <v>5.5916436999999995E-4</v>
      </c>
      <c r="AU1812" s="156">
        <v>7.5238094000000001E-4</v>
      </c>
      <c r="AV1812" s="282">
        <f t="shared" si="469"/>
        <v>7.2846582995100002E-7</v>
      </c>
      <c r="AW1812" s="282">
        <f t="shared" si="470"/>
        <v>2.0679155501949758E-9</v>
      </c>
      <c r="AX1812" s="283">
        <f t="shared" si="471"/>
        <v>0.10537547811299999</v>
      </c>
      <c r="AY1812" s="157">
        <v>6.5157464999999998E-7</v>
      </c>
      <c r="AZ1812" s="157">
        <v>1.9659499999999998E-9</v>
      </c>
      <c r="BA1812" s="157">
        <v>5.3712580000000002E-14</v>
      </c>
      <c r="BB1812" s="157">
        <v>3.0556811000000003E-11</v>
      </c>
      <c r="BC1812" s="157">
        <v>0</v>
      </c>
      <c r="BD1812" s="157">
        <v>8.0723949999999999E-11</v>
      </c>
      <c r="BE1812" s="157">
        <v>7.5939578999999999E-8</v>
      </c>
      <c r="BF1812" s="157">
        <v>1.7119493E-11</v>
      </c>
      <c r="BG1812" s="157">
        <v>8.3405106999999999E-11</v>
      </c>
      <c r="BH1812" s="157">
        <v>3.2339665E-13</v>
      </c>
      <c r="BI1812" s="157">
        <v>3.4774510999999999E-15</v>
      </c>
      <c r="BJ1812" s="157">
        <v>1.0462786000000001E-12</v>
      </c>
      <c r="BK1812" s="157">
        <v>1.0497366E-14</v>
      </c>
      <c r="BL1812" s="157">
        <v>3.5875476000000001E-15</v>
      </c>
      <c r="BM1812" s="157">
        <v>1.5386292E-10</v>
      </c>
      <c r="BN1812" s="157">
        <v>6.8645726999999996E-10</v>
      </c>
      <c r="BO1812" s="157">
        <v>2.7647783999999998E-22</v>
      </c>
      <c r="BP1812" s="157">
        <v>6.9498113E-5</v>
      </c>
      <c r="BQ1812" s="157">
        <v>0.10530597999999999</v>
      </c>
      <c r="BR1812" s="157">
        <v>0</v>
      </c>
      <c r="BS1812" s="157">
        <v>0</v>
      </c>
      <c r="BT1812" s="157">
        <v>0</v>
      </c>
      <c r="BU1812"/>
      <c r="BV1812" s="155">
        <v>3.6140187000000001E-5</v>
      </c>
      <c r="BW1812" s="155">
        <v>5.7994419000000005E-7</v>
      </c>
      <c r="BX1812" s="155">
        <v>1.9572460999999999E-5</v>
      </c>
      <c r="BY1812" s="155">
        <v>1.8469822999999999E-7</v>
      </c>
      <c r="BZ1812" s="155">
        <v>7.1826266000000004E-7</v>
      </c>
      <c r="CA1812" s="155">
        <v>1.4185871000000001E-8</v>
      </c>
      <c r="CB1812" s="155">
        <v>8.3229824000000005E-9</v>
      </c>
      <c r="CC1812" s="155">
        <v>1.4696484E-8</v>
      </c>
      <c r="CD1812" s="155">
        <v>1.6713901000000001E-7</v>
      </c>
      <c r="CE1812" s="155">
        <v>1.2720801000000001E-6</v>
      </c>
      <c r="CF1812" s="155">
        <v>0</v>
      </c>
      <c r="CG1812" s="155">
        <v>6.1139547999999999E-19</v>
      </c>
      <c r="CH1812" s="155">
        <v>5.2714405000000003E-12</v>
      </c>
      <c r="CI1812" s="155">
        <v>5.2454083E-7</v>
      </c>
      <c r="CJ1812" s="155">
        <v>1.2948009999999999E-5</v>
      </c>
      <c r="CK1812" s="155">
        <v>1.3584068000000001E-7</v>
      </c>
      <c r="CL1812" s="155">
        <v>0</v>
      </c>
      <c r="CM1812"/>
      <c r="CN1812" s="284">
        <v>4.4618191E-12</v>
      </c>
      <c r="CO1812" s="284">
        <v>0.70206108</v>
      </c>
      <c r="CP1812" s="285">
        <v>3.4492518999999999E-4</v>
      </c>
      <c r="CQ1812" s="284">
        <v>3.990102E-4</v>
      </c>
      <c r="CR1812" s="284">
        <v>5.2443253000000002E-10</v>
      </c>
      <c r="CS1812" s="284">
        <v>5.5981107999999998E-8</v>
      </c>
      <c r="CT1812" s="284">
        <v>3.0608931999999998E-5</v>
      </c>
      <c r="CU1812" s="284">
        <v>9.5098078000000006E-3</v>
      </c>
      <c r="CV1812" s="284">
        <v>2.1697126000000001E-7</v>
      </c>
      <c r="CW1812" s="284">
        <v>4.593241E-6</v>
      </c>
      <c r="CX1812"/>
      <c r="CY1812"/>
      <c r="CZ1812"/>
      <c r="DA1812"/>
      <c r="DB1812" s="212"/>
      <c r="DC1812" s="48"/>
      <c r="DD1812" s="48"/>
      <c r="DE1812" s="48"/>
      <c r="DF1812" s="48"/>
      <c r="DG1812" s="48"/>
      <c r="DH1812" s="48"/>
      <c r="DI1812" s="48"/>
      <c r="DJ1812" s="48"/>
      <c r="DK1812" s="48"/>
      <c r="DL1812" s="48"/>
    </row>
    <row r="1813" spans="1:116" ht="14.4">
      <c r="A1813" t="s">
        <v>3653</v>
      </c>
      <c r="B1813" s="188" t="s">
        <v>323</v>
      </c>
      <c r="C1813" s="151" t="str">
        <f t="shared" si="446"/>
        <v>C.060.08.103</v>
      </c>
      <c r="D1813" s="54" t="s">
        <v>3650</v>
      </c>
      <c r="E1813" s="260" t="s">
        <v>49</v>
      </c>
      <c r="F1813" s="153" t="str">
        <f t="shared" si="447"/>
        <v>Lorry EU 16 metric ton (per tonkm)</v>
      </c>
      <c r="G1813" s="154">
        <f t="shared" si="407"/>
        <v>0.15599074000000002</v>
      </c>
      <c r="H1813"/>
      <c r="I1813"/>
      <c r="J1813" s="227">
        <f t="shared" si="460"/>
        <v>4.002476216626169E-2</v>
      </c>
      <c r="K1813"/>
      <c r="L1813" s="280">
        <f t="shared" si="461"/>
        <v>1.0521871499999998E-3</v>
      </c>
      <c r="M1813" s="280">
        <f t="shared" si="462"/>
        <v>2.3982130290000001E-3</v>
      </c>
      <c r="N1813" s="281">
        <f t="shared" si="463"/>
        <v>1.3175750987261691E-2</v>
      </c>
      <c r="O1813" s="287">
        <v>2.3398611E-2</v>
      </c>
      <c r="P1813" s="219">
        <v>8.9786341000000003E-4</v>
      </c>
      <c r="Q1813" s="219">
        <v>8.7082198000000002E-4</v>
      </c>
      <c r="R1813" s="219">
        <v>5.6704955999999996E-4</v>
      </c>
      <c r="S1813" s="286">
        <v>6.4343027000000004E-5</v>
      </c>
      <c r="T1813" s="286">
        <v>1.2760663E-5</v>
      </c>
      <c r="U1813" s="219">
        <v>4.0803390000000001E-4</v>
      </c>
      <c r="V1813" s="219">
        <v>3.4755049000000001E-4</v>
      </c>
      <c r="W1813" s="286">
        <v>2.2301164E-4</v>
      </c>
      <c r="X1813" s="219">
        <v>2.0755852999999999E-4</v>
      </c>
      <c r="Y1813" s="219">
        <v>1.2949118000000001E-2</v>
      </c>
      <c r="Z1813" s="286">
        <v>7.4418618999999998E-5</v>
      </c>
      <c r="AA1813" s="286">
        <v>3.6213006E-6</v>
      </c>
      <c r="AB1813" s="286">
        <v>4.6661690999999997E-11</v>
      </c>
      <c r="AC1813"/>
      <c r="AD1813" s="227">
        <f t="shared" si="464"/>
        <v>2.3398611E-2</v>
      </c>
      <c r="AE1813" s="227">
        <f t="shared" si="465"/>
        <v>3.16842303E-3</v>
      </c>
      <c r="AF1813" s="227">
        <f t="shared" si="466"/>
        <v>2.1198571806E-3</v>
      </c>
      <c r="AG1813" s="227">
        <f t="shared" si="467"/>
        <v>2.3982130290000001E-3</v>
      </c>
      <c r="AH1813" s="227">
        <f t="shared" si="468"/>
        <v>1.317212968666169E-2</v>
      </c>
      <c r="AI1813"/>
      <c r="AJ1813">
        <v>2.5503374999999999</v>
      </c>
      <c r="AK1813" s="155">
        <v>2.3514103</v>
      </c>
      <c r="AL1813" s="155">
        <v>8.9146975000000007E-3</v>
      </c>
      <c r="AM1813" s="155">
        <v>0</v>
      </c>
      <c r="AN1813" s="155">
        <v>0.12205958</v>
      </c>
      <c r="AO1813" s="155">
        <v>6.4317499E-2</v>
      </c>
      <c r="AP1813" s="155">
        <v>3.6354044000000002E-3</v>
      </c>
      <c r="AQ1813"/>
      <c r="AR1813" s="156">
        <v>2.9916345000000001E-3</v>
      </c>
      <c r="AS1813" s="156">
        <v>2.7001799999999999E-3</v>
      </c>
      <c r="AT1813" s="156">
        <v>1.2425874999999999E-4</v>
      </c>
      <c r="AU1813" s="156">
        <v>1.6719576E-4</v>
      </c>
      <c r="AV1813" s="282">
        <f t="shared" si="469"/>
        <v>1.6188129887850005E-7</v>
      </c>
      <c r="AW1813" s="282">
        <f t="shared" si="470"/>
        <v>4.5953679085876146E-10</v>
      </c>
      <c r="AX1813" s="283">
        <f t="shared" si="471"/>
        <v>2.3416774025E-2</v>
      </c>
      <c r="AY1813" s="157">
        <v>1.4479437000000001E-7</v>
      </c>
      <c r="AZ1813" s="157">
        <v>4.3687777999999998E-10</v>
      </c>
      <c r="BA1813" s="157">
        <v>1.1936129E-14</v>
      </c>
      <c r="BB1813" s="157">
        <v>6.7904024999999997E-12</v>
      </c>
      <c r="BC1813" s="157">
        <v>0</v>
      </c>
      <c r="BD1813" s="157">
        <v>1.7938656000000001E-11</v>
      </c>
      <c r="BE1813" s="157">
        <v>1.6875461999999999E-8</v>
      </c>
      <c r="BF1813" s="157">
        <v>3.8043317000000004E-12</v>
      </c>
      <c r="BG1813" s="157">
        <v>1.8534468E-11</v>
      </c>
      <c r="BH1813" s="157">
        <v>7.1865922000000003E-14</v>
      </c>
      <c r="BI1813" s="157">
        <v>7.727669E-16</v>
      </c>
      <c r="BJ1813" s="157">
        <v>2.3250635999999998E-13</v>
      </c>
      <c r="BK1813" s="157">
        <v>2.3327479999999999E-15</v>
      </c>
      <c r="BL1813" s="157">
        <v>7.9723280000000003E-16</v>
      </c>
      <c r="BM1813" s="157">
        <v>3.4191760000000002E-11</v>
      </c>
      <c r="BN1813" s="157">
        <v>1.5254606000000001E-10</v>
      </c>
      <c r="BO1813" s="157">
        <v>6.1439519999999997E-23</v>
      </c>
      <c r="BP1813" s="157">
        <v>1.5444025000000002E-5</v>
      </c>
      <c r="BQ1813" s="157">
        <v>2.3401330000000001E-2</v>
      </c>
      <c r="BR1813" s="157">
        <v>0</v>
      </c>
      <c r="BS1813" s="157">
        <v>0</v>
      </c>
      <c r="BT1813" s="157">
        <v>0</v>
      </c>
      <c r="BU1813"/>
      <c r="BV1813" s="155">
        <v>8.0311527000000002E-6</v>
      </c>
      <c r="BW1813" s="155">
        <v>1.2887649E-7</v>
      </c>
      <c r="BX1813" s="155">
        <v>4.3494356999999997E-6</v>
      </c>
      <c r="BY1813" s="155">
        <v>4.1044051E-8</v>
      </c>
      <c r="BZ1813" s="155">
        <v>1.5961391999999999E-7</v>
      </c>
      <c r="CA1813" s="155">
        <v>3.1524157E-9</v>
      </c>
      <c r="CB1813" s="155">
        <v>1.8495516E-9</v>
      </c>
      <c r="CC1813" s="155">
        <v>3.2658852999999999E-9</v>
      </c>
      <c r="CD1813" s="155">
        <v>3.7142002000000003E-8</v>
      </c>
      <c r="CE1813" s="155">
        <v>2.8268446000000002E-7</v>
      </c>
      <c r="CF1813" s="155">
        <v>0</v>
      </c>
      <c r="CG1813" s="155">
        <v>1.3586566E-19</v>
      </c>
      <c r="CH1813" s="155">
        <v>1.1714312000000001E-12</v>
      </c>
      <c r="CI1813" s="155">
        <v>1.1656463000000001E-7</v>
      </c>
      <c r="CJ1813" s="155">
        <v>2.8773355999999999E-6</v>
      </c>
      <c r="CK1813" s="155">
        <v>3.0186817999999999E-8</v>
      </c>
      <c r="CL1813" s="155">
        <v>0</v>
      </c>
      <c r="CM1813"/>
      <c r="CN1813" s="284">
        <v>9.9151536999999991E-13</v>
      </c>
      <c r="CO1813" s="284">
        <v>0.15601356999999999</v>
      </c>
      <c r="CP1813" s="285">
        <v>7.6650042000000001E-5</v>
      </c>
      <c r="CQ1813" s="284">
        <v>8.8668933999999994E-5</v>
      </c>
      <c r="CR1813" s="284">
        <v>1.1654056000000001E-10</v>
      </c>
      <c r="CS1813" s="284">
        <v>1.2440246E-8</v>
      </c>
      <c r="CT1813" s="284">
        <v>6.8019850000000001E-6</v>
      </c>
      <c r="CU1813" s="284">
        <v>2.1132906000000001E-3</v>
      </c>
      <c r="CV1813" s="284">
        <v>4.8215836E-8</v>
      </c>
      <c r="CW1813" s="284">
        <v>1.0207202E-6</v>
      </c>
      <c r="CX1813"/>
      <c r="CY1813"/>
      <c r="CZ1813"/>
      <c r="DA1813"/>
      <c r="DB1813" s="212"/>
      <c r="DC1813" s="48"/>
      <c r="DD1813" s="48"/>
      <c r="DE1813" s="48"/>
      <c r="DF1813" s="48"/>
      <c r="DG1813" s="48"/>
      <c r="DH1813" s="48"/>
      <c r="DI1813" s="48"/>
      <c r="DJ1813" s="48"/>
      <c r="DK1813" s="48"/>
      <c r="DL1813" s="48"/>
    </row>
    <row r="1814" spans="1:116" ht="14.4">
      <c r="A1814" t="s">
        <v>3654</v>
      </c>
      <c r="B1814" s="188" t="s">
        <v>323</v>
      </c>
      <c r="C1814" s="151" t="str">
        <f t="shared" si="446"/>
        <v>C.060.08.104</v>
      </c>
      <c r="D1814" s="54" t="s">
        <v>3650</v>
      </c>
      <c r="E1814" s="260" t="s">
        <v>49</v>
      </c>
      <c r="F1814" s="153" t="str">
        <f t="shared" si="447"/>
        <v>Lorry EU 16 metric ton (per tonkm) Refrigerated</v>
      </c>
      <c r="G1814" s="154">
        <f t="shared" si="407"/>
        <v>0.17548958000000001</v>
      </c>
      <c r="H1814"/>
      <c r="I1814"/>
      <c r="J1814" s="227">
        <f t="shared" si="460"/>
        <v>4.5027857264694403E-2</v>
      </c>
      <c r="K1814"/>
      <c r="L1814" s="280">
        <f t="shared" si="461"/>
        <v>1.183710532E-3</v>
      </c>
      <c r="M1814" s="280">
        <f t="shared" si="462"/>
        <v>2.6979896269999997E-3</v>
      </c>
      <c r="N1814" s="281">
        <f t="shared" si="463"/>
        <v>1.48227201056944E-2</v>
      </c>
      <c r="O1814" s="280">
        <v>2.6323437000000002E-2</v>
      </c>
      <c r="P1814" s="219">
        <v>1.0100962999999999E-3</v>
      </c>
      <c r="Q1814" s="219">
        <v>9.7967472999999994E-4</v>
      </c>
      <c r="R1814" s="219">
        <v>6.3793075000000002E-4</v>
      </c>
      <c r="S1814" s="286">
        <v>7.2385906000000004E-5</v>
      </c>
      <c r="T1814" s="286">
        <v>1.4355746E-5</v>
      </c>
      <c r="U1814" s="219">
        <v>4.5903813000000001E-4</v>
      </c>
      <c r="V1814" s="219">
        <v>3.9099430000000003E-4</v>
      </c>
      <c r="W1814" s="219">
        <v>2.5088809000000002E-4</v>
      </c>
      <c r="X1814" s="219">
        <v>2.3350334999999999E-4</v>
      </c>
      <c r="Y1814" s="219">
        <v>1.4567758E-2</v>
      </c>
      <c r="Z1814" s="286">
        <v>8.3720947000000002E-5</v>
      </c>
      <c r="AA1814" s="286">
        <v>4.0739631999999998E-6</v>
      </c>
      <c r="AB1814" s="286">
        <v>5.2494401999999999E-11</v>
      </c>
      <c r="AC1814"/>
      <c r="AD1814" s="227">
        <f t="shared" si="464"/>
        <v>2.6323437000000002E-2</v>
      </c>
      <c r="AE1814" s="227">
        <f t="shared" si="465"/>
        <v>3.5644758620000001E-3</v>
      </c>
      <c r="AF1814" s="227">
        <f t="shared" si="466"/>
        <v>2.3848392932E-3</v>
      </c>
      <c r="AG1814" s="227">
        <f t="shared" si="467"/>
        <v>2.6979896269999997E-3</v>
      </c>
      <c r="AH1814" s="227">
        <f t="shared" si="468"/>
        <v>1.4818646142494401E-2</v>
      </c>
      <c r="AI1814"/>
      <c r="AJ1814">
        <v>2.8691295999999999</v>
      </c>
      <c r="AK1814" s="155">
        <v>2.6453365999999998</v>
      </c>
      <c r="AL1814" s="155">
        <v>1.0029035E-2</v>
      </c>
      <c r="AM1814" s="155">
        <v>0</v>
      </c>
      <c r="AN1814" s="155">
        <v>0.13731703000000001</v>
      </c>
      <c r="AO1814" s="155">
        <v>7.2357187000000003E-2</v>
      </c>
      <c r="AP1814" s="155">
        <v>4.08983E-3</v>
      </c>
      <c r="AQ1814"/>
      <c r="AR1814" s="156">
        <v>3.3655887999999999E-3</v>
      </c>
      <c r="AS1814" s="156">
        <v>3.0377024999999999E-3</v>
      </c>
      <c r="AT1814" s="156">
        <v>1.3979109E-4</v>
      </c>
      <c r="AU1814" s="156">
        <v>1.8809523E-4</v>
      </c>
      <c r="AV1814" s="282">
        <f t="shared" si="469"/>
        <v>1.8211645524089998E-7</v>
      </c>
      <c r="AW1814" s="282">
        <f t="shared" si="470"/>
        <v>5.1697888775823893E-10</v>
      </c>
      <c r="AX1814" s="283">
        <f t="shared" si="471"/>
        <v>2.6343870528E-2</v>
      </c>
      <c r="AY1814" s="157">
        <v>1.6289365999999999E-7</v>
      </c>
      <c r="AZ1814" s="157">
        <v>4.9148749999999995E-10</v>
      </c>
      <c r="BA1814" s="157">
        <v>1.3428145E-14</v>
      </c>
      <c r="BB1814" s="157">
        <v>7.6392028999999993E-12</v>
      </c>
      <c r="BC1814" s="157">
        <v>0</v>
      </c>
      <c r="BD1814" s="157">
        <v>2.0180988E-11</v>
      </c>
      <c r="BE1814" s="157">
        <v>1.8984895000000001E-8</v>
      </c>
      <c r="BF1814" s="157">
        <v>4.2798731999999998E-12</v>
      </c>
      <c r="BG1814" s="157">
        <v>2.0851277000000001E-11</v>
      </c>
      <c r="BH1814" s="157">
        <v>8.0849162000000003E-14</v>
      </c>
      <c r="BI1814" s="157">
        <v>8.6936276999999998E-16</v>
      </c>
      <c r="BJ1814" s="157">
        <v>2.6156966E-13</v>
      </c>
      <c r="BK1814" s="157">
        <v>2.6243415000000001E-15</v>
      </c>
      <c r="BL1814" s="157">
        <v>8.9688690000000003E-16</v>
      </c>
      <c r="BM1814" s="157">
        <v>3.8465730000000001E-11</v>
      </c>
      <c r="BN1814" s="157">
        <v>1.7161432E-10</v>
      </c>
      <c r="BO1814" s="157">
        <v>6.9119459999999996E-23</v>
      </c>
      <c r="BP1814" s="157">
        <v>1.7374528000000001E-5</v>
      </c>
      <c r="BQ1814" s="157">
        <v>2.6326496000000001E-2</v>
      </c>
      <c r="BR1814" s="157">
        <v>0</v>
      </c>
      <c r="BS1814" s="157">
        <v>0</v>
      </c>
      <c r="BT1814" s="157">
        <v>0</v>
      </c>
      <c r="BU1814"/>
      <c r="BV1814" s="155">
        <v>9.0350467999999994E-6</v>
      </c>
      <c r="BW1814" s="155">
        <v>1.4498604999999999E-7</v>
      </c>
      <c r="BX1814" s="155">
        <v>4.8931151999999999E-6</v>
      </c>
      <c r="BY1814" s="155">
        <v>4.6174557000000003E-8</v>
      </c>
      <c r="BZ1814" s="155">
        <v>1.7956565999999999E-7</v>
      </c>
      <c r="CA1814" s="155">
        <v>3.5464677000000002E-9</v>
      </c>
      <c r="CB1814" s="155">
        <v>2.0807456000000001E-9</v>
      </c>
      <c r="CC1814" s="155">
        <v>3.674121E-9</v>
      </c>
      <c r="CD1814" s="155">
        <v>4.1784752999999997E-8</v>
      </c>
      <c r="CE1814" s="155">
        <v>3.1802002E-7</v>
      </c>
      <c r="CF1814" s="155">
        <v>0</v>
      </c>
      <c r="CG1814" s="155">
        <v>1.5284887E-19</v>
      </c>
      <c r="CH1814" s="155">
        <v>1.3178601000000001E-12</v>
      </c>
      <c r="CI1814" s="155">
        <v>1.3113521000000001E-7</v>
      </c>
      <c r="CJ1814" s="155">
        <v>3.2370024999999998E-6</v>
      </c>
      <c r="CK1814" s="155">
        <v>3.3960170000000002E-8</v>
      </c>
      <c r="CL1814" s="155">
        <v>0</v>
      </c>
      <c r="CM1814"/>
      <c r="CN1814" s="284">
        <v>1.1154548E-12</v>
      </c>
      <c r="CO1814" s="284">
        <v>0.17551527</v>
      </c>
      <c r="CP1814" s="285">
        <v>8.6231297000000001E-5</v>
      </c>
      <c r="CQ1814" s="284">
        <v>9.9752550999999997E-5</v>
      </c>
      <c r="CR1814" s="284">
        <v>1.3110812999999999E-10</v>
      </c>
      <c r="CS1814" s="284">
        <v>1.3995277E-8</v>
      </c>
      <c r="CT1814" s="284">
        <v>7.6522330999999996E-6</v>
      </c>
      <c r="CU1814" s="284">
        <v>2.377452E-3</v>
      </c>
      <c r="CV1814" s="284">
        <v>5.4242815000000002E-8</v>
      </c>
      <c r="CW1814" s="284">
        <v>1.1483102E-6</v>
      </c>
      <c r="CX1814"/>
      <c r="CY1814"/>
      <c r="CZ1814"/>
      <c r="DA1814"/>
      <c r="DB1814" s="212"/>
      <c r="DC1814" s="48"/>
      <c r="DD1814" s="48"/>
      <c r="DE1814" s="48"/>
      <c r="DF1814" s="48"/>
      <c r="DG1814" s="48"/>
      <c r="DH1814" s="48"/>
      <c r="DI1814" s="48"/>
      <c r="DJ1814" s="48"/>
      <c r="DK1814" s="48"/>
      <c r="DL1814" s="48"/>
    </row>
    <row r="1815" spans="1:116" ht="14.4">
      <c r="A1815" t="s">
        <v>3655</v>
      </c>
      <c r="B1815" s="188" t="s">
        <v>323</v>
      </c>
      <c r="C1815" s="151" t="str">
        <f t="shared" si="446"/>
        <v>C.060.08.105</v>
      </c>
      <c r="D1815" s="54" t="s">
        <v>3650</v>
      </c>
      <c r="E1815" s="260" t="s">
        <v>50</v>
      </c>
      <c r="F1815" s="153" t="str">
        <f t="shared" si="447"/>
        <v>Lorry EU 16 metric ton (per m3km)</v>
      </c>
      <c r="G1815" s="154">
        <f t="shared" si="407"/>
        <v>3.1198148000000002E-2</v>
      </c>
      <c r="H1815"/>
      <c r="I1815"/>
      <c r="J1815" s="227">
        <f t="shared" si="460"/>
        <v>8.0049524320523376E-3</v>
      </c>
      <c r="K1815"/>
      <c r="L1815" s="280">
        <f t="shared" si="461"/>
        <v>2.1043742659999999E-4</v>
      </c>
      <c r="M1815" s="280">
        <f t="shared" si="462"/>
        <v>4.7964260900000002E-4</v>
      </c>
      <c r="N1815" s="281">
        <f t="shared" si="463"/>
        <v>2.6351501964523381E-3</v>
      </c>
      <c r="O1815" s="280">
        <v>4.6797221999999999E-3</v>
      </c>
      <c r="P1815" s="219">
        <v>1.7957267999999999E-4</v>
      </c>
      <c r="Q1815" s="219">
        <v>1.7416440000000001E-4</v>
      </c>
      <c r="R1815" s="286">
        <v>1.1340990999999999E-4</v>
      </c>
      <c r="S1815" s="286">
        <v>1.2868604999999999E-5</v>
      </c>
      <c r="T1815" s="286">
        <v>2.5521326000000002E-6</v>
      </c>
      <c r="U1815" s="286">
        <v>8.1606778999999995E-5</v>
      </c>
      <c r="V1815" s="286">
        <v>6.9510098000000005E-5</v>
      </c>
      <c r="W1815" s="286">
        <v>4.4602326999999999E-5</v>
      </c>
      <c r="X1815" s="286">
        <v>4.1511706999999997E-5</v>
      </c>
      <c r="Y1815" s="219">
        <v>2.5898236E-3</v>
      </c>
      <c r="Z1815" s="286">
        <v>1.4883724E-5</v>
      </c>
      <c r="AA1815" s="286">
        <v>7.2426011999999996E-7</v>
      </c>
      <c r="AB1815" s="286">
        <v>9.3323382000000008E-12</v>
      </c>
      <c r="AC1815"/>
      <c r="AD1815" s="227">
        <f t="shared" si="464"/>
        <v>4.6797221999999999E-3</v>
      </c>
      <c r="AE1815" s="227">
        <f t="shared" si="465"/>
        <v>6.3368460459999997E-4</v>
      </c>
      <c r="AF1815" s="227">
        <f t="shared" si="466"/>
        <v>4.2397143812000001E-4</v>
      </c>
      <c r="AG1815" s="227">
        <f t="shared" si="467"/>
        <v>4.7964260899999997E-4</v>
      </c>
      <c r="AH1815" s="227">
        <f t="shared" si="468"/>
        <v>2.6344259363323382E-3</v>
      </c>
      <c r="AI1815"/>
      <c r="AJ1815">
        <v>0.51006748999999996</v>
      </c>
      <c r="AK1815" s="155">
        <v>0.47028206</v>
      </c>
      <c r="AL1815" s="155">
        <v>1.7829395E-3</v>
      </c>
      <c r="AM1815" s="155">
        <v>0</v>
      </c>
      <c r="AN1815" s="155">
        <v>2.4411917000000002E-2</v>
      </c>
      <c r="AO1815" s="155">
        <v>1.28635E-2</v>
      </c>
      <c r="AP1815" s="155">
        <v>7.2708088000000002E-4</v>
      </c>
      <c r="AQ1815"/>
      <c r="AR1815" s="156">
        <v>5.9832690000000003E-4</v>
      </c>
      <c r="AS1815" s="156">
        <v>5.4003600000000003E-4</v>
      </c>
      <c r="AT1815" s="156">
        <v>2.4851750000000001E-5</v>
      </c>
      <c r="AU1815" s="156">
        <v>3.3439153000000001E-5</v>
      </c>
      <c r="AV1815" s="282">
        <f t="shared" si="469"/>
        <v>3.2376258775499997E-8</v>
      </c>
      <c r="AW1815" s="282">
        <f t="shared" si="470"/>
        <v>9.1907358182352311E-11</v>
      </c>
      <c r="AX1815" s="283">
        <f t="shared" si="471"/>
        <v>4.683354705E-3</v>
      </c>
      <c r="AY1815" s="157">
        <v>2.8958873000000001E-8</v>
      </c>
      <c r="AZ1815" s="157">
        <v>8.7375556000000006E-11</v>
      </c>
      <c r="BA1815" s="157">
        <v>2.3872257999999999E-15</v>
      </c>
      <c r="BB1815" s="157">
        <v>1.3580805000000001E-12</v>
      </c>
      <c r="BC1815" s="157">
        <v>0</v>
      </c>
      <c r="BD1815" s="157">
        <v>3.5877310999999999E-12</v>
      </c>
      <c r="BE1815" s="157">
        <v>3.3750924000000001E-9</v>
      </c>
      <c r="BF1815" s="157">
        <v>7.6086634999999998E-13</v>
      </c>
      <c r="BG1815" s="157">
        <v>3.7068936000000002E-12</v>
      </c>
      <c r="BH1815" s="157">
        <v>1.4373184000000001E-14</v>
      </c>
      <c r="BI1815" s="157">
        <v>1.5455338E-16</v>
      </c>
      <c r="BJ1815" s="157">
        <v>4.6501273000000002E-14</v>
      </c>
      <c r="BK1815" s="157">
        <v>4.6654960000000003E-16</v>
      </c>
      <c r="BL1815" s="157">
        <v>1.5944656000000001E-16</v>
      </c>
      <c r="BM1815" s="157">
        <v>6.8383519000000001E-12</v>
      </c>
      <c r="BN1815" s="157">
        <v>3.0509211999999997E-11</v>
      </c>
      <c r="BO1815" s="157">
        <v>1.2287904E-23</v>
      </c>
      <c r="BP1815" s="157">
        <v>3.0888049999999999E-6</v>
      </c>
      <c r="BQ1815" s="157">
        <v>4.6802659000000002E-3</v>
      </c>
      <c r="BR1815" s="157">
        <v>0</v>
      </c>
      <c r="BS1815" s="157">
        <v>0</v>
      </c>
      <c r="BT1815" s="157">
        <v>0</v>
      </c>
      <c r="BU1815"/>
      <c r="BV1815" s="155">
        <v>1.6062305000000001E-6</v>
      </c>
      <c r="BW1815" s="155">
        <v>2.5775298E-8</v>
      </c>
      <c r="BX1815" s="155">
        <v>8.6988713999999996E-7</v>
      </c>
      <c r="BY1815" s="155">
        <v>8.2088100999999999E-9</v>
      </c>
      <c r="BZ1815" s="155">
        <v>3.1922785000000002E-8</v>
      </c>
      <c r="CA1815" s="155">
        <v>6.3048314000000001E-10</v>
      </c>
      <c r="CB1815" s="155">
        <v>3.6991032999999999E-10</v>
      </c>
      <c r="CC1815" s="155">
        <v>6.5317706999999999E-10</v>
      </c>
      <c r="CD1815" s="155">
        <v>7.4284004999999999E-9</v>
      </c>
      <c r="CE1815" s="155">
        <v>5.6536891999999997E-8</v>
      </c>
      <c r="CF1815" s="155">
        <v>0</v>
      </c>
      <c r="CG1815" s="155">
        <v>2.7173131999999998E-20</v>
      </c>
      <c r="CH1815" s="155">
        <v>2.3428624000000002E-13</v>
      </c>
      <c r="CI1815" s="155">
        <v>2.3312926000000001E-8</v>
      </c>
      <c r="CJ1815" s="155">
        <v>5.7546711999999999E-7</v>
      </c>
      <c r="CK1815" s="155">
        <v>6.0373635999999998E-9</v>
      </c>
      <c r="CL1815" s="155">
        <v>0</v>
      </c>
      <c r="CM1815"/>
      <c r="CN1815" s="284">
        <v>1.9830306999999999E-13</v>
      </c>
      <c r="CO1815" s="284">
        <v>3.1202714999999999E-2</v>
      </c>
      <c r="CP1815" s="285">
        <v>1.5330007999999999E-5</v>
      </c>
      <c r="CQ1815" s="284">
        <v>1.7733787000000001E-5</v>
      </c>
      <c r="CR1815" s="284">
        <v>2.3308112E-11</v>
      </c>
      <c r="CS1815" s="284">
        <v>2.4880493000000001E-9</v>
      </c>
      <c r="CT1815" s="284">
        <v>1.3603970000000001E-6</v>
      </c>
      <c r="CU1815" s="284">
        <v>4.2265812000000003E-4</v>
      </c>
      <c r="CV1815" s="284">
        <v>9.6431670999999994E-9</v>
      </c>
      <c r="CW1815" s="284">
        <v>2.0414403999999999E-7</v>
      </c>
      <c r="CX1815"/>
      <c r="CY1815"/>
      <c r="CZ1815"/>
      <c r="DA1815"/>
      <c r="DB1815" s="212"/>
      <c r="DC1815" s="48"/>
      <c r="DD1815" s="48"/>
      <c r="DE1815" s="48"/>
      <c r="DF1815" s="48"/>
      <c r="DG1815" s="48"/>
      <c r="DH1815" s="48"/>
      <c r="DI1815" s="48"/>
      <c r="DJ1815" s="48"/>
      <c r="DK1815" s="48"/>
      <c r="DL1815" s="48"/>
    </row>
    <row r="1816" spans="1:116" ht="14.4">
      <c r="A1816" t="s">
        <v>3656</v>
      </c>
      <c r="B1816" s="188" t="s">
        <v>323</v>
      </c>
      <c r="C1816" s="151" t="str">
        <f t="shared" si="446"/>
        <v>C.060.08.106</v>
      </c>
      <c r="D1816" s="54" t="s">
        <v>3650</v>
      </c>
      <c r="E1816" s="260" t="s">
        <v>50</v>
      </c>
      <c r="F1816" s="153" t="str">
        <f t="shared" si="447"/>
        <v>Lorry EU 16 metric ton (per m3km) Refrigerated</v>
      </c>
      <c r="G1816" s="154">
        <f t="shared" si="407"/>
        <v>4.0111904000000004E-2</v>
      </c>
      <c r="H1816"/>
      <c r="I1816"/>
      <c r="J1816" s="227">
        <f t="shared" si="460"/>
        <v>1.0292081601978722E-2</v>
      </c>
      <c r="K1816"/>
      <c r="L1816" s="280">
        <f t="shared" si="461"/>
        <v>2.705624034E-4</v>
      </c>
      <c r="M1816" s="280">
        <f t="shared" si="462"/>
        <v>6.1668334600000006E-4</v>
      </c>
      <c r="N1816" s="281">
        <f t="shared" si="463"/>
        <v>3.388050252578721E-3</v>
      </c>
      <c r="O1816" s="280">
        <v>6.0167856000000004E-3</v>
      </c>
      <c r="P1816" s="219">
        <v>2.3087916000000001E-4</v>
      </c>
      <c r="Q1816" s="286">
        <v>2.2392565000000001E-4</v>
      </c>
      <c r="R1816" s="286">
        <v>1.4581273999999999E-4</v>
      </c>
      <c r="S1816" s="286">
        <v>1.6545349999999999E-5</v>
      </c>
      <c r="T1816" s="286">
        <v>3.2813134000000001E-6</v>
      </c>
      <c r="U1816" s="286">
        <v>1.04923E-4</v>
      </c>
      <c r="V1816" s="286">
        <v>8.9370126000000005E-5</v>
      </c>
      <c r="W1816" s="286">
        <v>5.7345849000000003E-5</v>
      </c>
      <c r="X1816" s="286">
        <v>5.3372194000000001E-5</v>
      </c>
      <c r="Y1816" s="219">
        <v>3.3297731999999999E-3</v>
      </c>
      <c r="Z1816" s="286">
        <v>1.9136215999999999E-5</v>
      </c>
      <c r="AA1816" s="286">
        <v>9.3119158000000003E-7</v>
      </c>
      <c r="AB1816" s="286">
        <v>1.1998721000000001E-11</v>
      </c>
      <c r="AC1816"/>
      <c r="AD1816" s="227">
        <f t="shared" si="464"/>
        <v>6.0167856000000004E-3</v>
      </c>
      <c r="AE1816" s="227">
        <f t="shared" si="465"/>
        <v>8.1473733940000002E-4</v>
      </c>
      <c r="AF1816" s="227">
        <f t="shared" si="466"/>
        <v>5.4510612758000012E-4</v>
      </c>
      <c r="AG1816" s="227">
        <f t="shared" si="467"/>
        <v>6.1668334599999995E-4</v>
      </c>
      <c r="AH1816" s="227">
        <f t="shared" si="468"/>
        <v>3.3871190609987209E-3</v>
      </c>
      <c r="AI1816"/>
      <c r="AJ1816">
        <v>0.65580106000000005</v>
      </c>
      <c r="AK1816" s="155">
        <v>0.60464836</v>
      </c>
      <c r="AL1816" s="155">
        <v>2.2923508000000001E-3</v>
      </c>
      <c r="AM1816" s="155">
        <v>0</v>
      </c>
      <c r="AN1816" s="155">
        <v>3.1386749999999998E-2</v>
      </c>
      <c r="AO1816" s="155">
        <v>1.6538786E-2</v>
      </c>
      <c r="AP1816" s="155">
        <v>9.3481827999999999E-4</v>
      </c>
      <c r="AQ1816"/>
      <c r="AR1816" s="156">
        <v>7.6927745E-4</v>
      </c>
      <c r="AS1816" s="156">
        <v>6.9433199999999998E-4</v>
      </c>
      <c r="AT1816" s="156">
        <v>3.1952249000000003E-5</v>
      </c>
      <c r="AU1816" s="156">
        <v>4.2993196999999999E-5</v>
      </c>
      <c r="AV1816" s="282">
        <f t="shared" si="469"/>
        <v>4.1626618697400001E-8</v>
      </c>
      <c r="AW1816" s="282">
        <f t="shared" si="470"/>
        <v>1.1816660284401579E-10</v>
      </c>
      <c r="AX1816" s="283">
        <f t="shared" si="471"/>
        <v>6.0214561207E-3</v>
      </c>
      <c r="AY1816" s="157">
        <v>3.7232836999999998E-8</v>
      </c>
      <c r="AZ1816" s="157">
        <v>1.1234E-10</v>
      </c>
      <c r="BA1816" s="157">
        <v>3.0692903000000002E-15</v>
      </c>
      <c r="BB1816" s="157">
        <v>1.7461035E-12</v>
      </c>
      <c r="BC1816" s="157">
        <v>0</v>
      </c>
      <c r="BD1816" s="157">
        <v>4.6127970999999998E-12</v>
      </c>
      <c r="BE1816" s="157">
        <v>4.3394044999999999E-9</v>
      </c>
      <c r="BF1816" s="157">
        <v>9.7825673000000009E-13</v>
      </c>
      <c r="BG1816" s="157">
        <v>4.7660061E-12</v>
      </c>
      <c r="BH1816" s="157">
        <v>1.8479809E-14</v>
      </c>
      <c r="BI1816" s="157">
        <v>1.9871149000000001E-16</v>
      </c>
      <c r="BJ1816" s="157">
        <v>5.9787350999999994E-14</v>
      </c>
      <c r="BK1816" s="157">
        <v>5.9984948999999997E-16</v>
      </c>
      <c r="BL1816" s="157">
        <v>2.0500272000000001E-16</v>
      </c>
      <c r="BM1816" s="157">
        <v>8.7921667999999999E-12</v>
      </c>
      <c r="BN1816" s="157">
        <v>3.9226129999999999E-11</v>
      </c>
      <c r="BO1816" s="157">
        <v>1.5798734000000001E-23</v>
      </c>
      <c r="BP1816" s="157">
        <v>3.9713206999999997E-6</v>
      </c>
      <c r="BQ1816" s="157">
        <v>6.0174848000000003E-3</v>
      </c>
      <c r="BR1816" s="157">
        <v>0</v>
      </c>
      <c r="BS1816" s="157">
        <v>0</v>
      </c>
      <c r="BT1816" s="157">
        <v>0</v>
      </c>
      <c r="BU1816"/>
      <c r="BV1816" s="155">
        <v>2.0651535E-6</v>
      </c>
      <c r="BW1816" s="155">
        <v>3.3139667999999998E-8</v>
      </c>
      <c r="BX1816" s="155">
        <v>1.1184263000000001E-6</v>
      </c>
      <c r="BY1816" s="155">
        <v>1.0554184E-8</v>
      </c>
      <c r="BZ1816" s="155">
        <v>4.1043579999999999E-8</v>
      </c>
      <c r="CA1816" s="155">
        <v>8.1062118000000002E-10</v>
      </c>
      <c r="CB1816" s="155">
        <v>4.7559899000000004E-10</v>
      </c>
      <c r="CC1816" s="155">
        <v>8.3979909000000002E-10</v>
      </c>
      <c r="CD1816" s="155">
        <v>9.5508005999999999E-9</v>
      </c>
      <c r="CE1816" s="155">
        <v>7.2690289000000001E-8</v>
      </c>
      <c r="CF1816" s="155">
        <v>0</v>
      </c>
      <c r="CG1816" s="155">
        <v>3.4936884000000001E-20</v>
      </c>
      <c r="CH1816" s="155">
        <v>3.0122517000000002E-13</v>
      </c>
      <c r="CI1816" s="155">
        <v>2.9973761000000001E-8</v>
      </c>
      <c r="CJ1816" s="155">
        <v>7.3988629999999996E-7</v>
      </c>
      <c r="CK1816" s="155">
        <v>7.7623245999999995E-9</v>
      </c>
      <c r="CL1816" s="155">
        <v>0</v>
      </c>
      <c r="CM1816"/>
      <c r="CN1816" s="284">
        <v>2.5496109E-13</v>
      </c>
      <c r="CO1816" s="284">
        <v>4.0117776000000001E-2</v>
      </c>
      <c r="CP1816" s="285">
        <v>1.9710010999999999E-5</v>
      </c>
      <c r="CQ1816" s="284">
        <v>2.2800583E-5</v>
      </c>
      <c r="CR1816" s="284">
        <v>2.9967573000000002E-11</v>
      </c>
      <c r="CS1816" s="284">
        <v>3.1989205000000001E-9</v>
      </c>
      <c r="CT1816" s="284">
        <v>1.7490818E-6</v>
      </c>
      <c r="CU1816" s="284">
        <v>5.4341758999999995E-4</v>
      </c>
      <c r="CV1816" s="284">
        <v>1.2398358E-8</v>
      </c>
      <c r="CW1816" s="284">
        <v>2.6247091000000001E-7</v>
      </c>
      <c r="CX1816"/>
      <c r="CY1816"/>
      <c r="CZ1816"/>
      <c r="DA1816"/>
      <c r="DB1816" s="212"/>
      <c r="DC1816" s="48"/>
      <c r="DD1816" s="48"/>
      <c r="DE1816" s="48"/>
      <c r="DF1816" s="48"/>
      <c r="DG1816" s="48"/>
      <c r="DH1816" s="48"/>
      <c r="DI1816" s="48"/>
      <c r="DJ1816" s="48"/>
      <c r="DK1816" s="48"/>
      <c r="DL1816" s="48"/>
    </row>
    <row r="1817" spans="1:116" ht="14.4">
      <c r="B1817" s="188"/>
      <c r="C1817" s="151"/>
      <c r="D1817" s="51" t="s">
        <v>100</v>
      </c>
      <c r="E1817" s="260"/>
      <c r="F1817"/>
      <c r="G1817"/>
      <c r="H1817"/>
      <c r="I1817"/>
      <c r="J1817"/>
      <c r="K1817"/>
      <c r="L1817"/>
      <c r="M1817"/>
      <c r="N1817" s="174"/>
      <c r="O1817"/>
      <c r="P1817"/>
      <c r="Q1817" s="53"/>
      <c r="R1817" s="53"/>
      <c r="S1817" s="53"/>
      <c r="T1817" s="53"/>
      <c r="U1817" s="53"/>
      <c r="V1817" s="53"/>
      <c r="W1817" s="53"/>
      <c r="Y1817"/>
      <c r="Z1817" s="53"/>
      <c r="AA1817" s="53"/>
      <c r="AB1817" s="53"/>
      <c r="AC1817"/>
      <c r="AD1817"/>
      <c r="AE1817"/>
      <c r="AF1817"/>
      <c r="AG1817"/>
      <c r="AH1817"/>
      <c r="AI1817"/>
      <c r="AJ1817"/>
      <c r="AK1817"/>
      <c r="AL1817"/>
      <c r="AM1817"/>
      <c r="AN1817"/>
      <c r="AO1817"/>
      <c r="AP1817"/>
      <c r="AQ1817"/>
      <c r="AR1817"/>
      <c r="AS1817"/>
      <c r="AT1817"/>
      <c r="AU1817"/>
      <c r="AX1817" s="19"/>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s="117"/>
      <c r="CQ1817"/>
      <c r="CR1817"/>
      <c r="CS1817"/>
      <c r="CT1817"/>
      <c r="CU1817"/>
      <c r="CV1817"/>
      <c r="CW1817"/>
      <c r="CX1817"/>
      <c r="CY1817"/>
      <c r="CZ1817"/>
      <c r="DA1817"/>
      <c r="DB1817" s="212"/>
      <c r="DC1817" s="48"/>
      <c r="DD1817" s="48"/>
      <c r="DE1817" s="48"/>
      <c r="DF1817" s="48"/>
      <c r="DG1817" s="48"/>
      <c r="DH1817" s="48"/>
      <c r="DI1817" s="48"/>
      <c r="DJ1817" s="48"/>
      <c r="DK1817" s="48"/>
      <c r="DL1817" s="48"/>
    </row>
    <row r="1818" spans="1:116" ht="14.4">
      <c r="A1818" t="s">
        <v>1051</v>
      </c>
      <c r="B1818" s="188" t="s">
        <v>323</v>
      </c>
      <c r="C1818" s="151" t="str">
        <f t="shared" si="446"/>
        <v>C.070.01.101</v>
      </c>
      <c r="D1818" s="54" t="s">
        <v>100</v>
      </c>
      <c r="E1818" s="260" t="s">
        <v>49</v>
      </c>
      <c r="F1818" s="153" t="str">
        <f t="shared" si="447"/>
        <v>Barge 1475 dwt</v>
      </c>
      <c r="G1818" s="154">
        <f t="shared" si="407"/>
        <v>2.0137220666666667E-2</v>
      </c>
      <c r="H1818"/>
      <c r="I1818"/>
      <c r="J1818" s="227">
        <f t="shared" si="398"/>
        <v>5.2621965963999999E-3</v>
      </c>
      <c r="K1818"/>
      <c r="L1818" s="280">
        <f t="shared" si="399"/>
        <v>1.283414028E-4</v>
      </c>
      <c r="M1818" s="280">
        <f t="shared" si="400"/>
        <v>3.8109907359999999E-4</v>
      </c>
      <c r="N1818" s="281">
        <f t="shared" si="401"/>
        <v>1.73217302E-3</v>
      </c>
      <c r="O1818" s="280">
        <v>3.0205830999999999E-3</v>
      </c>
      <c r="P1818" s="219">
        <v>2.1727971E-4</v>
      </c>
      <c r="Q1818" s="286">
        <v>1.0768664E-4</v>
      </c>
      <c r="R1818" s="286">
        <v>6.4643796999999998E-5</v>
      </c>
      <c r="S1818" s="286">
        <v>7.4904080999999996E-6</v>
      </c>
      <c r="T1818" s="286">
        <v>1.6637956999999999E-6</v>
      </c>
      <c r="U1818" s="286">
        <v>5.4543402000000002E-5</v>
      </c>
      <c r="V1818" s="286">
        <v>4.6164469999999999E-5</v>
      </c>
      <c r="W1818" s="286">
        <v>1.4563200000000001E-6</v>
      </c>
      <c r="X1818" s="219">
        <v>0</v>
      </c>
      <c r="Y1818" s="219">
        <v>1.7307167E-3</v>
      </c>
      <c r="Z1818" s="286">
        <v>9.9682536000000002E-6</v>
      </c>
      <c r="AA1818" s="219">
        <v>0</v>
      </c>
      <c r="AB1818" s="219">
        <v>0</v>
      </c>
      <c r="AC1818"/>
      <c r="AD1818" s="227">
        <f t="shared" si="423"/>
        <v>3.0205830999999999E-3</v>
      </c>
      <c r="AE1818" s="227">
        <f t="shared" si="424"/>
        <v>4.9947222279999996E-4</v>
      </c>
      <c r="AF1818" s="227">
        <f t="shared" si="425"/>
        <v>3.7113081999999998E-4</v>
      </c>
      <c r="AG1818" s="227">
        <f t="shared" si="426"/>
        <v>3.8109907359999999E-4</v>
      </c>
      <c r="AH1818" s="227">
        <f t="shared" si="427"/>
        <v>1.73217302E-3</v>
      </c>
      <c r="AI1818"/>
      <c r="AJ1818">
        <v>0.31299712000000002</v>
      </c>
      <c r="AK1818" s="155">
        <v>0.30338008999999999</v>
      </c>
      <c r="AL1818" s="155">
        <v>9.1016831E-4</v>
      </c>
      <c r="AM1818" s="155">
        <v>0</v>
      </c>
      <c r="AN1818" s="155">
        <v>0</v>
      </c>
      <c r="AO1818" s="155">
        <v>8.4625189999999999E-3</v>
      </c>
      <c r="AP1818" s="155">
        <v>2.4435101999999999E-4</v>
      </c>
      <c r="AQ1818"/>
      <c r="AR1818" s="156">
        <v>4.1809380000000003E-4</v>
      </c>
      <c r="AS1818" s="156">
        <v>3.7982667000000003E-4</v>
      </c>
      <c r="AT1818" s="156">
        <v>1.6604913E-5</v>
      </c>
      <c r="AU1818" s="156">
        <v>2.1662211000000001E-5</v>
      </c>
      <c r="AV1818" s="282">
        <f t="shared" si="457"/>
        <v>2.2771382863859996E-8</v>
      </c>
      <c r="AW1818" s="282">
        <f t="shared" si="458"/>
        <v>6.1408701485050004E-11</v>
      </c>
      <c r="AX1818" s="283">
        <f t="shared" si="459"/>
        <v>3.0339230827799999E-3</v>
      </c>
      <c r="AY1818" s="157">
        <v>1.868734E-8</v>
      </c>
      <c r="AZ1818" s="157">
        <v>5.6384217000000001E-11</v>
      </c>
      <c r="BA1818" s="157">
        <v>1.5404974E-15</v>
      </c>
      <c r="BB1818" s="157">
        <v>0</v>
      </c>
      <c r="BC1818" s="157">
        <v>0</v>
      </c>
      <c r="BD1818" s="157">
        <v>1.7322847000000001E-12</v>
      </c>
      <c r="BE1818" s="157">
        <v>4.0634997000000002E-9</v>
      </c>
      <c r="BF1818" s="157">
        <v>3.9504542000000001E-13</v>
      </c>
      <c r="BG1818" s="157">
        <v>4.5964475E-12</v>
      </c>
      <c r="BH1818" s="157">
        <v>0</v>
      </c>
      <c r="BI1818" s="157">
        <v>0</v>
      </c>
      <c r="BJ1818" s="157">
        <v>3.1072552000000002E-14</v>
      </c>
      <c r="BK1818" s="157">
        <v>2.7859998999999998E-16</v>
      </c>
      <c r="BL1818" s="157">
        <v>9.9915659999999997E-17</v>
      </c>
      <c r="BM1818" s="157">
        <v>7.6087215999999998E-13</v>
      </c>
      <c r="BN1818" s="157">
        <v>1.8050006999999999E-11</v>
      </c>
      <c r="BO1818" s="157">
        <v>0</v>
      </c>
      <c r="BP1818" s="157">
        <v>1.2218278E-7</v>
      </c>
      <c r="BQ1818" s="157">
        <v>3.0338009E-3</v>
      </c>
      <c r="BR1818" s="157">
        <v>0</v>
      </c>
      <c r="BS1818" s="157">
        <v>0</v>
      </c>
      <c r="BT1818" s="157">
        <v>0</v>
      </c>
      <c r="BU1818"/>
      <c r="BV1818" s="155">
        <v>1.0595048E-6</v>
      </c>
      <c r="BW1818" s="155">
        <v>3.1689298000000002E-8</v>
      </c>
      <c r="BX1818" s="155">
        <v>5.6147913999999997E-7</v>
      </c>
      <c r="BY1818" s="155">
        <v>5.4491012999999997E-9</v>
      </c>
      <c r="BZ1818" s="155">
        <v>3.2808079999999997E-8</v>
      </c>
      <c r="CA1818" s="155">
        <v>0</v>
      </c>
      <c r="CB1818" s="155">
        <v>0</v>
      </c>
      <c r="CC1818" s="155">
        <v>0</v>
      </c>
      <c r="CD1818" s="155">
        <v>4.9179620000000001E-9</v>
      </c>
      <c r="CE1818" s="155">
        <v>3.7771715000000001E-8</v>
      </c>
      <c r="CF1818" s="155">
        <v>0</v>
      </c>
      <c r="CG1818" s="155">
        <v>0</v>
      </c>
      <c r="CH1818" s="155">
        <v>0</v>
      </c>
      <c r="CI1818" s="155">
        <v>1.4414065E-8</v>
      </c>
      <c r="CJ1818" s="155">
        <v>3.7097548000000002E-7</v>
      </c>
      <c r="CK1818" s="155">
        <v>2.0503985000000001E-17</v>
      </c>
      <c r="CL1818" s="155">
        <v>0</v>
      </c>
      <c r="CM1818"/>
      <c r="CN1818" s="284">
        <v>0</v>
      </c>
      <c r="CO1818" s="284">
        <v>2.0137220000000001E-2</v>
      </c>
      <c r="CP1818" s="285">
        <v>0</v>
      </c>
      <c r="CQ1818" s="284">
        <v>2.1681355999999998E-5</v>
      </c>
      <c r="CR1818" s="284">
        <v>1.4025715999999999E-11</v>
      </c>
      <c r="CS1818" s="284">
        <v>1.6626766E-9</v>
      </c>
      <c r="CT1818" s="284">
        <v>1.5117646999999999E-6</v>
      </c>
      <c r="CU1818" s="284">
        <v>2.5415185000000001E-4</v>
      </c>
      <c r="CV1818" s="284">
        <v>0</v>
      </c>
      <c r="CW1818" s="284">
        <v>0</v>
      </c>
      <c r="CX1818"/>
      <c r="CY1818"/>
      <c r="CZ1818"/>
      <c r="DA1818"/>
      <c r="DB1818" s="212"/>
      <c r="DC1818" s="48"/>
      <c r="DD1818" s="48"/>
      <c r="DE1818" s="48"/>
      <c r="DF1818" s="48"/>
      <c r="DG1818" s="48"/>
      <c r="DH1818" s="48"/>
      <c r="DI1818" s="48"/>
      <c r="DJ1818" s="48"/>
      <c r="DK1818" s="48"/>
      <c r="DL1818" s="48"/>
    </row>
    <row r="1819" spans="1:116" ht="14.4">
      <c r="A1819" t="s">
        <v>1933</v>
      </c>
      <c r="B1819" s="188" t="s">
        <v>323</v>
      </c>
      <c r="C1819" s="151" t="str">
        <f t="shared" si="446"/>
        <v>C.070.01.102</v>
      </c>
      <c r="D1819" s="54" t="s">
        <v>100</v>
      </c>
      <c r="E1819" s="260" t="s">
        <v>49</v>
      </c>
      <c r="F1819" s="153" t="str">
        <f t="shared" si="447"/>
        <v>Bulk carrier Handysize dwt 16.383   12.5 knots</v>
      </c>
      <c r="G1819" s="154">
        <f t="shared" si="407"/>
        <v>5.4867903333333332E-3</v>
      </c>
      <c r="H1819"/>
      <c r="I1819"/>
      <c r="J1819" s="227">
        <f t="shared" si="398"/>
        <v>1.5085797216504999E-3</v>
      </c>
      <c r="K1819"/>
      <c r="L1819" s="280">
        <f t="shared" si="399"/>
        <v>1.6736020056000003E-5</v>
      </c>
      <c r="M1819" s="280">
        <f t="shared" si="400"/>
        <v>1.9369740592450001E-4</v>
      </c>
      <c r="N1819" s="281">
        <f t="shared" si="401"/>
        <v>4.7512774566999997E-4</v>
      </c>
      <c r="O1819" s="280">
        <v>8.2301854999999998E-4</v>
      </c>
      <c r="P1819" s="286">
        <v>1.8205974000000001E-4</v>
      </c>
      <c r="Q1819" s="286">
        <v>1.1617374E-5</v>
      </c>
      <c r="R1819" s="286">
        <v>1.4715391E-5</v>
      </c>
      <c r="S1819" s="286">
        <v>1.5385312000000001E-6</v>
      </c>
      <c r="T1819" s="286">
        <v>7.0072105999999994E-8</v>
      </c>
      <c r="U1819" s="286">
        <v>4.1202575000000001E-7</v>
      </c>
      <c r="V1819" s="286">
        <v>1.0489217E-8</v>
      </c>
      <c r="W1819" s="286">
        <v>3.1467567000000003E-7</v>
      </c>
      <c r="X1819" s="219">
        <v>0</v>
      </c>
      <c r="Y1819" s="219">
        <v>4.7481306999999997E-4</v>
      </c>
      <c r="Z1819" s="286">
        <v>9.8027074999999996E-9</v>
      </c>
      <c r="AA1819" s="219">
        <v>0</v>
      </c>
      <c r="AB1819" s="219">
        <v>0</v>
      </c>
      <c r="AC1819"/>
      <c r="AD1819" s="227">
        <f t="shared" si="423"/>
        <v>8.2301854999999998E-4</v>
      </c>
      <c r="AE1819" s="227">
        <f t="shared" si="424"/>
        <v>2.10423623273E-4</v>
      </c>
      <c r="AF1819" s="227">
        <f t="shared" si="425"/>
        <v>1.9368760321700001E-4</v>
      </c>
      <c r="AG1819" s="227">
        <f t="shared" si="426"/>
        <v>1.9369740592450001E-4</v>
      </c>
      <c r="AH1819" s="227">
        <f t="shared" si="427"/>
        <v>4.7512774566999997E-4</v>
      </c>
      <c r="AI1819"/>
      <c r="AJ1819">
        <v>7.2066036E-2</v>
      </c>
      <c r="AK1819" s="155">
        <v>7.1714288000000001E-2</v>
      </c>
      <c r="AL1819" s="155">
        <v>2.4408008000000001E-4</v>
      </c>
      <c r="AM1819" s="155">
        <v>0</v>
      </c>
      <c r="AN1819" s="155">
        <v>0</v>
      </c>
      <c r="AO1819" s="155">
        <v>4.7575255000000002E-5</v>
      </c>
      <c r="AP1819" s="155">
        <v>6.0092563E-5</v>
      </c>
      <c r="AQ1819"/>
      <c r="AR1819" s="156">
        <v>1.507457E-4</v>
      </c>
      <c r="AS1819" s="156">
        <v>1.4049221000000001E-4</v>
      </c>
      <c r="AT1819" s="156">
        <v>5.2228606999999997E-6</v>
      </c>
      <c r="AU1819" s="156">
        <v>5.0306291999999998E-6</v>
      </c>
      <c r="AV1819" s="282">
        <f t="shared" si="457"/>
        <v>8.4227944742479992E-9</v>
      </c>
      <c r="AW1819" s="282">
        <f t="shared" si="458"/>
        <v>1.9315313229790002E-11</v>
      </c>
      <c r="AX1819" s="283">
        <f t="shared" si="459"/>
        <v>7.0456991180299991E-4</v>
      </c>
      <c r="AY1819" s="157">
        <v>5.0917413999999997E-9</v>
      </c>
      <c r="AZ1819" s="157">
        <v>1.5363013E-11</v>
      </c>
      <c r="BA1819" s="157">
        <v>4.1973945999999999E-16</v>
      </c>
      <c r="BB1819" s="157">
        <v>0</v>
      </c>
      <c r="BC1819" s="157">
        <v>0</v>
      </c>
      <c r="BD1819" s="157">
        <v>3.9433401000000002E-13</v>
      </c>
      <c r="BE1819" s="157">
        <v>3.3305117E-9</v>
      </c>
      <c r="BF1819" s="157">
        <v>8.9927390000000004E-14</v>
      </c>
      <c r="BG1819" s="157">
        <v>3.8513861000000004E-12</v>
      </c>
      <c r="BH1819" s="157">
        <v>0</v>
      </c>
      <c r="BI1819" s="157">
        <v>0</v>
      </c>
      <c r="BJ1819" s="157">
        <v>2.3473083000000002E-16</v>
      </c>
      <c r="BK1819" s="157">
        <v>8.7465334999999999E-15</v>
      </c>
      <c r="BL1819" s="157">
        <v>1.5857359999999999E-15</v>
      </c>
      <c r="BM1819" s="157">
        <v>1.1655718E-14</v>
      </c>
      <c r="BN1819" s="157">
        <v>1.3538451999999999E-13</v>
      </c>
      <c r="BO1819" s="157">
        <v>0</v>
      </c>
      <c r="BP1819" s="157">
        <v>2.8941802999999999E-8</v>
      </c>
      <c r="BQ1819" s="157">
        <v>7.0454096999999995E-4</v>
      </c>
      <c r="BR1819" s="157">
        <v>0</v>
      </c>
      <c r="BS1819" s="157">
        <v>0</v>
      </c>
      <c r="BT1819" s="157">
        <v>0</v>
      </c>
      <c r="BU1819"/>
      <c r="BV1819" s="155">
        <v>2.9436380000000002E-7</v>
      </c>
      <c r="BW1819" s="155">
        <v>2.6552619000000001E-8</v>
      </c>
      <c r="BX1819" s="155">
        <v>1.5298626999999999E-7</v>
      </c>
      <c r="BY1819" s="155">
        <v>8.3180254999999993E-12</v>
      </c>
      <c r="BZ1819" s="155">
        <v>2.3249414000000002E-8</v>
      </c>
      <c r="CA1819" s="155">
        <v>0</v>
      </c>
      <c r="CB1819" s="155">
        <v>0</v>
      </c>
      <c r="CC1819" s="155">
        <v>0</v>
      </c>
      <c r="CD1819" s="155">
        <v>1.1393017E-10</v>
      </c>
      <c r="CE1819" s="155">
        <v>2.9401117999999998E-10</v>
      </c>
      <c r="CF1819" s="155">
        <v>0</v>
      </c>
      <c r="CG1819" s="155">
        <v>0</v>
      </c>
      <c r="CH1819" s="155">
        <v>0</v>
      </c>
      <c r="CI1819" s="155">
        <v>4.5365412999999997E-9</v>
      </c>
      <c r="CJ1819" s="155">
        <v>8.6622690999999998E-8</v>
      </c>
      <c r="CK1819" s="155">
        <v>4.4304172000000002E-18</v>
      </c>
      <c r="CL1819" s="155">
        <v>0</v>
      </c>
      <c r="CM1819"/>
      <c r="CN1819" s="284">
        <v>0</v>
      </c>
      <c r="CO1819" s="284">
        <v>5.4867902999999997E-3</v>
      </c>
      <c r="CP1819" s="285">
        <v>0</v>
      </c>
      <c r="CQ1819" s="284">
        <v>1.8166915000000002E-5</v>
      </c>
      <c r="CR1819" s="284">
        <v>1.0619881E-13</v>
      </c>
      <c r="CS1819" s="284">
        <v>1.2550614E-11</v>
      </c>
      <c r="CT1819" s="284">
        <v>1.1485675E-6</v>
      </c>
      <c r="CU1819" s="284">
        <v>4.3109680999999997E-3</v>
      </c>
      <c r="CV1819" s="284">
        <v>0</v>
      </c>
      <c r="CW1819" s="284">
        <v>0</v>
      </c>
      <c r="CX1819"/>
      <c r="CY1819"/>
      <c r="CZ1819"/>
      <c r="DA1819"/>
      <c r="DB1819" s="212"/>
      <c r="DC1819" s="48"/>
      <c r="DD1819" s="48"/>
      <c r="DE1819" s="48"/>
      <c r="DF1819" s="48"/>
      <c r="DG1819" s="48"/>
      <c r="DH1819" s="48"/>
      <c r="DI1819" s="48"/>
      <c r="DJ1819" s="48"/>
      <c r="DK1819" s="48"/>
      <c r="DL1819" s="48"/>
    </row>
    <row r="1820" spans="1:116" ht="14.4">
      <c r="A1820" t="s">
        <v>1052</v>
      </c>
      <c r="B1820" s="188" t="s">
        <v>323</v>
      </c>
      <c r="C1820" s="151" t="str">
        <f t="shared" si="446"/>
        <v>C.070.01.103</v>
      </c>
      <c r="D1820" s="54" t="s">
        <v>100</v>
      </c>
      <c r="E1820" s="260" t="s">
        <v>49</v>
      </c>
      <c r="F1820" s="153" t="str">
        <f t="shared" si="447"/>
        <v>Bulk carrier Panamax</v>
      </c>
      <c r="G1820" s="154">
        <f t="shared" ref="G1820:G1894" si="472">O1820/0.15</f>
        <v>3.2874088666666672E-3</v>
      </c>
      <c r="H1820"/>
      <c r="I1820"/>
      <c r="J1820" s="227">
        <f t="shared" si="398"/>
        <v>9.0386510368279998E-4</v>
      </c>
      <c r="K1820"/>
      <c r="L1820" s="280">
        <f t="shared" si="399"/>
        <v>1.0027381741999999E-5</v>
      </c>
      <c r="M1820" s="280">
        <f t="shared" si="400"/>
        <v>1.160537441008E-4</v>
      </c>
      <c r="N1820" s="281">
        <f t="shared" si="401"/>
        <v>2.8467264783999999E-4</v>
      </c>
      <c r="O1820" s="280">
        <v>4.9311133000000005E-4</v>
      </c>
      <c r="P1820" s="286">
        <v>1.0908104E-4</v>
      </c>
      <c r="Q1820" s="286">
        <v>6.9605462000000004E-6</v>
      </c>
      <c r="R1820" s="286">
        <v>8.8167223999999997E-6</v>
      </c>
      <c r="S1820" s="286">
        <v>9.2181054999999995E-7</v>
      </c>
      <c r="T1820" s="286">
        <v>4.1983681999999998E-8</v>
      </c>
      <c r="U1820" s="286">
        <v>2.4686510999999998E-7</v>
      </c>
      <c r="V1820" s="286">
        <v>6.2846113999999999E-9</v>
      </c>
      <c r="W1820" s="286">
        <v>1.8853783999999999E-7</v>
      </c>
      <c r="X1820" s="219">
        <v>0</v>
      </c>
      <c r="Y1820" s="219">
        <v>2.8448410999999999E-4</v>
      </c>
      <c r="Z1820" s="286">
        <v>5.8732894000000003E-9</v>
      </c>
      <c r="AA1820" s="219">
        <v>0</v>
      </c>
      <c r="AB1820" s="219">
        <v>0</v>
      </c>
      <c r="AC1820"/>
      <c r="AD1820" s="227">
        <f t="shared" si="423"/>
        <v>4.9311133000000005E-4</v>
      </c>
      <c r="AE1820" s="227">
        <f t="shared" si="424"/>
        <v>1.2607525255339997E-4</v>
      </c>
      <c r="AF1820" s="227">
        <f t="shared" si="425"/>
        <v>1.1604787081139999E-4</v>
      </c>
      <c r="AG1820" s="227">
        <f t="shared" si="426"/>
        <v>1.160537441008E-4</v>
      </c>
      <c r="AH1820" s="227">
        <f t="shared" si="427"/>
        <v>2.8467264783999999E-4</v>
      </c>
      <c r="AI1820"/>
      <c r="AJ1820">
        <v>4.3178345E-2</v>
      </c>
      <c r="AK1820" s="155">
        <v>4.2967594999999997E-2</v>
      </c>
      <c r="AL1820" s="155">
        <v>1.4624051E-4</v>
      </c>
      <c r="AM1820" s="155">
        <v>0</v>
      </c>
      <c r="AN1820" s="155">
        <v>0</v>
      </c>
      <c r="AO1820" s="155">
        <v>2.8504701000000001E-5</v>
      </c>
      <c r="AP1820" s="155">
        <v>3.6004441999999999E-5</v>
      </c>
      <c r="AQ1820"/>
      <c r="AR1820" s="156">
        <v>9.0319244000000001E-5</v>
      </c>
      <c r="AS1820" s="156">
        <v>8.4175868999999997E-5</v>
      </c>
      <c r="AT1820" s="156">
        <v>3.1292754999999999E-6</v>
      </c>
      <c r="AU1820" s="156">
        <v>3.0141000000000001E-6</v>
      </c>
      <c r="AV1820" s="282">
        <f t="shared" si="457"/>
        <v>5.0465148642272994E-9</v>
      </c>
      <c r="AW1820" s="282">
        <f t="shared" si="458"/>
        <v>1.1572764372029999E-11</v>
      </c>
      <c r="AX1820" s="283">
        <f t="shared" si="459"/>
        <v>4.2214286047300001E-4</v>
      </c>
      <c r="AY1820" s="157">
        <v>3.0507154000000002E-9</v>
      </c>
      <c r="AZ1820" s="157">
        <v>9.2047448000000002E-12</v>
      </c>
      <c r="BA1820" s="157">
        <v>2.5148678000000001E-16</v>
      </c>
      <c r="BB1820" s="157">
        <v>0</v>
      </c>
      <c r="BC1820" s="157">
        <v>0</v>
      </c>
      <c r="BD1820" s="157">
        <v>2.3626511E-13</v>
      </c>
      <c r="BE1820" s="157">
        <v>1.9954750999999999E-9</v>
      </c>
      <c r="BF1820" s="157">
        <v>5.3879969999999999E-14</v>
      </c>
      <c r="BG1820" s="157">
        <v>2.3075569000000001E-12</v>
      </c>
      <c r="BH1820" s="157">
        <v>0</v>
      </c>
      <c r="BI1820" s="157">
        <v>0</v>
      </c>
      <c r="BJ1820" s="157">
        <v>1.4063891E-16</v>
      </c>
      <c r="BK1820" s="157">
        <v>5.2404830999999997E-15</v>
      </c>
      <c r="BL1820" s="157">
        <v>9.5009324000000003E-16</v>
      </c>
      <c r="BM1820" s="157">
        <v>6.9835203000000003E-15</v>
      </c>
      <c r="BN1820" s="157">
        <v>8.1115597000000003E-14</v>
      </c>
      <c r="BO1820" s="157">
        <v>0</v>
      </c>
      <c r="BP1820" s="157">
        <v>1.7340473E-8</v>
      </c>
      <c r="BQ1820" s="157">
        <v>4.2212552000000001E-4</v>
      </c>
      <c r="BR1820" s="157">
        <v>0</v>
      </c>
      <c r="BS1820" s="157">
        <v>0</v>
      </c>
      <c r="BT1820" s="157">
        <v>0</v>
      </c>
      <c r="BU1820"/>
      <c r="BV1820" s="155">
        <v>1.7636799E-7</v>
      </c>
      <c r="BW1820" s="155">
        <v>1.5908993999999998E-8</v>
      </c>
      <c r="BX1820" s="155">
        <v>9.1661682000000002E-8</v>
      </c>
      <c r="BY1820" s="155">
        <v>4.9837425999999998E-12</v>
      </c>
      <c r="BZ1820" s="155">
        <v>1.3929879999999999E-8</v>
      </c>
      <c r="CA1820" s="155">
        <v>0</v>
      </c>
      <c r="CB1820" s="155">
        <v>0</v>
      </c>
      <c r="CC1820" s="155">
        <v>0</v>
      </c>
      <c r="CD1820" s="155">
        <v>6.8261226999999996E-11</v>
      </c>
      <c r="CE1820" s="155">
        <v>1.7615670999999999E-10</v>
      </c>
      <c r="CF1820" s="155">
        <v>0</v>
      </c>
      <c r="CG1820" s="155">
        <v>0</v>
      </c>
      <c r="CH1820" s="155">
        <v>0</v>
      </c>
      <c r="CI1820" s="155">
        <v>2.7180673999999999E-9</v>
      </c>
      <c r="CJ1820" s="155">
        <v>5.1899960000000002E-8</v>
      </c>
      <c r="CK1820" s="155">
        <v>2.6544831999999999E-18</v>
      </c>
      <c r="CL1820" s="155">
        <v>0</v>
      </c>
      <c r="CM1820"/>
      <c r="CN1820" s="284">
        <v>0</v>
      </c>
      <c r="CO1820" s="284">
        <v>3.2874089000000002E-3</v>
      </c>
      <c r="CP1820" s="285">
        <v>0</v>
      </c>
      <c r="CQ1820" s="284">
        <v>1.0884702E-5</v>
      </c>
      <c r="CR1820" s="284">
        <v>6.3628989000000002E-14</v>
      </c>
      <c r="CS1820" s="284">
        <v>7.5196970999999999E-12</v>
      </c>
      <c r="CT1820" s="284">
        <v>6.8816392000000002E-7</v>
      </c>
      <c r="CU1820" s="284">
        <v>2.5829153E-3</v>
      </c>
      <c r="CV1820" s="284">
        <v>0</v>
      </c>
      <c r="CW1820" s="284">
        <v>0</v>
      </c>
      <c r="CX1820"/>
      <c r="CY1820"/>
      <c r="CZ1820"/>
      <c r="DA1820"/>
      <c r="DB1820" s="212"/>
      <c r="DC1820" s="48"/>
      <c r="DD1820" s="48"/>
      <c r="DE1820" s="48"/>
      <c r="DF1820" s="48"/>
      <c r="DG1820" s="48"/>
      <c r="DH1820" s="48"/>
      <c r="DI1820" s="48"/>
      <c r="DJ1820" s="48"/>
      <c r="DK1820" s="48"/>
      <c r="DL1820" s="48"/>
    </row>
    <row r="1821" spans="1:116" ht="14.4">
      <c r="A1821" t="s">
        <v>1934</v>
      </c>
      <c r="B1821" s="188" t="s">
        <v>323</v>
      </c>
      <c r="C1821" s="151" t="str">
        <f t="shared" si="446"/>
        <v>C.070.01.104</v>
      </c>
      <c r="D1821" s="54" t="s">
        <v>100</v>
      </c>
      <c r="E1821" s="260" t="s">
        <v>49</v>
      </c>
      <c r="F1821" s="153" t="str">
        <f t="shared" si="447"/>
        <v>Coaster Class A (coast US and North and Baltic sea)</v>
      </c>
      <c r="G1821" s="154">
        <f t="shared" si="472"/>
        <v>1.2872088666666668E-2</v>
      </c>
      <c r="H1821"/>
      <c r="I1821"/>
      <c r="J1821" s="227">
        <f t="shared" si="398"/>
        <v>3.5391496665449999E-3</v>
      </c>
      <c r="K1821"/>
      <c r="L1821" s="280">
        <f t="shared" si="399"/>
        <v>3.9262942769999998E-5</v>
      </c>
      <c r="M1821" s="280">
        <f t="shared" si="400"/>
        <v>4.5441689014499994E-4</v>
      </c>
      <c r="N1821" s="281">
        <f t="shared" si="401"/>
        <v>1.1146565336300001E-3</v>
      </c>
      <c r="O1821" s="280">
        <v>1.9308133000000001E-3</v>
      </c>
      <c r="P1821" s="286">
        <v>4.2711475999999998E-4</v>
      </c>
      <c r="Q1821" s="286">
        <v>2.7254525E-5</v>
      </c>
      <c r="R1821" s="286">
        <v>3.4522518000000003E-5</v>
      </c>
      <c r="S1821" s="286">
        <v>3.6094163E-6</v>
      </c>
      <c r="T1821" s="286">
        <v>1.6439016E-7</v>
      </c>
      <c r="U1821" s="286">
        <v>9.6661830999999991E-7</v>
      </c>
      <c r="V1821" s="286">
        <v>2.4607853000000001E-8</v>
      </c>
      <c r="W1821" s="286">
        <v>7.3823363E-7</v>
      </c>
      <c r="X1821" s="219">
        <v>0</v>
      </c>
      <c r="Y1821" s="219">
        <v>1.1139183000000001E-3</v>
      </c>
      <c r="Z1821" s="286">
        <v>2.2997292000000001E-8</v>
      </c>
      <c r="AA1821" s="219">
        <v>0</v>
      </c>
      <c r="AB1821" s="219">
        <v>0</v>
      </c>
      <c r="AC1821"/>
      <c r="AD1821" s="227">
        <f t="shared" si="423"/>
        <v>1.9308133000000001E-3</v>
      </c>
      <c r="AE1821" s="227">
        <f t="shared" si="424"/>
        <v>4.9365683562300003E-4</v>
      </c>
      <c r="AF1821" s="227">
        <f t="shared" si="425"/>
        <v>4.5439389285299996E-4</v>
      </c>
      <c r="AG1821" s="227">
        <f t="shared" si="426"/>
        <v>4.5441689014499994E-4</v>
      </c>
      <c r="AH1821" s="227">
        <f t="shared" si="427"/>
        <v>1.1146565336300001E-3</v>
      </c>
      <c r="AI1821"/>
      <c r="AJ1821">
        <v>0.16906794999999999</v>
      </c>
      <c r="AK1821" s="155">
        <v>0.16824275</v>
      </c>
      <c r="AL1821" s="155">
        <v>5.7261536999999999E-4</v>
      </c>
      <c r="AM1821" s="155">
        <v>0</v>
      </c>
      <c r="AN1821" s="155">
        <v>0</v>
      </c>
      <c r="AO1821" s="155">
        <v>1.1161223E-4</v>
      </c>
      <c r="AP1821" s="155">
        <v>1.4097801000000001E-4</v>
      </c>
      <c r="AQ1821"/>
      <c r="AR1821" s="156">
        <v>3.5365157999999998E-4</v>
      </c>
      <c r="AS1821" s="156">
        <v>3.2959674E-4</v>
      </c>
      <c r="AT1821" s="156">
        <v>1.2252906000000001E-5</v>
      </c>
      <c r="AU1821" s="156">
        <v>1.1801928E-5</v>
      </c>
      <c r="AV1821" s="282">
        <f t="shared" si="457"/>
        <v>1.9759996171751999E-8</v>
      </c>
      <c r="AW1821" s="282">
        <f t="shared" si="458"/>
        <v>4.5314000898979998E-11</v>
      </c>
      <c r="AX1821" s="283">
        <f t="shared" si="459"/>
        <v>1.6529310978849999E-3</v>
      </c>
      <c r="AY1821" s="157">
        <v>1.1945297999999999E-8</v>
      </c>
      <c r="AZ1821" s="157">
        <v>3.6041848E-11</v>
      </c>
      <c r="BA1821" s="157">
        <v>9.8471478999999991E-16</v>
      </c>
      <c r="BB1821" s="157">
        <v>0</v>
      </c>
      <c r="BC1821" s="157">
        <v>0</v>
      </c>
      <c r="BD1821" s="157">
        <v>9.2511324000000006E-13</v>
      </c>
      <c r="BE1821" s="157">
        <v>7.8134280999999994E-9</v>
      </c>
      <c r="BF1821" s="157">
        <v>2.1097095E-13</v>
      </c>
      <c r="BG1821" s="157">
        <v>9.0354069E-12</v>
      </c>
      <c r="BH1821" s="157">
        <v>0</v>
      </c>
      <c r="BI1821" s="157">
        <v>0</v>
      </c>
      <c r="BJ1821" s="157">
        <v>5.5068188999999996E-16</v>
      </c>
      <c r="BK1821" s="157">
        <v>2.0519493E-14</v>
      </c>
      <c r="BL1821" s="157">
        <v>3.7201593000000002E-15</v>
      </c>
      <c r="BM1821" s="157">
        <v>2.7344482000000001E-14</v>
      </c>
      <c r="BN1821" s="157">
        <v>3.1761402999999999E-13</v>
      </c>
      <c r="BO1821" s="157">
        <v>0</v>
      </c>
      <c r="BP1821" s="157">
        <v>6.7897884999999997E-8</v>
      </c>
      <c r="BQ1821" s="157">
        <v>1.6528631999999999E-3</v>
      </c>
      <c r="BR1821" s="157">
        <v>0</v>
      </c>
      <c r="BS1821" s="157">
        <v>0</v>
      </c>
      <c r="BT1821" s="157">
        <v>0</v>
      </c>
      <c r="BU1821"/>
      <c r="BV1821" s="155">
        <v>6.9058168999999997E-7</v>
      </c>
      <c r="BW1821" s="155">
        <v>6.2292825000000001E-8</v>
      </c>
      <c r="BX1821" s="155">
        <v>3.5890798999999999E-7</v>
      </c>
      <c r="BY1821" s="155">
        <v>1.9514207000000001E-11</v>
      </c>
      <c r="BZ1821" s="155">
        <v>5.4543458999999998E-8</v>
      </c>
      <c r="CA1821" s="155">
        <v>0</v>
      </c>
      <c r="CB1821" s="155">
        <v>0</v>
      </c>
      <c r="CC1821" s="155">
        <v>0</v>
      </c>
      <c r="CD1821" s="155">
        <v>2.6728180999999998E-10</v>
      </c>
      <c r="CE1821" s="155">
        <v>6.8975443000000001E-10</v>
      </c>
      <c r="CF1821" s="155">
        <v>0</v>
      </c>
      <c r="CG1821" s="155">
        <v>0</v>
      </c>
      <c r="CH1821" s="155">
        <v>0</v>
      </c>
      <c r="CI1821" s="155">
        <v>1.0642790999999999E-8</v>
      </c>
      <c r="CJ1821" s="155">
        <v>2.0321807E-7</v>
      </c>
      <c r="CK1821" s="155">
        <v>1.0393821999999999E-17</v>
      </c>
      <c r="CL1821" s="155">
        <v>0</v>
      </c>
      <c r="CM1821"/>
      <c r="CN1821" s="284">
        <v>0</v>
      </c>
      <c r="CO1821" s="284">
        <v>1.2872089E-2</v>
      </c>
      <c r="CP1821" s="285">
        <v>0</v>
      </c>
      <c r="CQ1821" s="284">
        <v>4.2619844000000002E-5</v>
      </c>
      <c r="CR1821" s="284">
        <v>2.4914394000000001E-13</v>
      </c>
      <c r="CS1821" s="284">
        <v>2.9443920999999999E-11</v>
      </c>
      <c r="CT1821" s="284">
        <v>2.6945559000000001E-6</v>
      </c>
      <c r="CU1821" s="284">
        <v>1.0113593000000001E-2</v>
      </c>
      <c r="CV1821" s="284">
        <v>0</v>
      </c>
      <c r="CW1821" s="284">
        <v>0</v>
      </c>
      <c r="CX1821"/>
      <c r="CY1821"/>
      <c r="CZ1821"/>
      <c r="DA1821"/>
      <c r="DB1821" s="212"/>
      <c r="DC1821" s="48"/>
      <c r="DD1821" s="48"/>
      <c r="DE1821" s="48"/>
      <c r="DF1821" s="48"/>
      <c r="DG1821" s="48"/>
      <c r="DH1821" s="48"/>
      <c r="DI1821" s="48"/>
      <c r="DJ1821" s="48"/>
      <c r="DK1821" s="48"/>
      <c r="DL1821" s="48"/>
    </row>
    <row r="1822" spans="1:116" ht="14.4">
      <c r="A1822" t="s">
        <v>1053</v>
      </c>
      <c r="B1822" s="188" t="s">
        <v>323</v>
      </c>
      <c r="C1822" s="151" t="str">
        <f t="shared" si="446"/>
        <v>C.070.01.105</v>
      </c>
      <c r="D1822" s="54" t="s">
        <v>100</v>
      </c>
      <c r="E1822" s="260" t="s">
        <v>49</v>
      </c>
      <c r="F1822" s="153" t="str">
        <f t="shared" si="447"/>
        <v>Container feeder Handysize 1577 TEU 13  knots</v>
      </c>
      <c r="G1822" s="154">
        <f t="shared" si="472"/>
        <v>1.1241503999999999E-2</v>
      </c>
      <c r="H1822"/>
      <c r="I1822"/>
      <c r="J1822" s="227">
        <f t="shared" si="398"/>
        <v>3.0908243136160002E-3</v>
      </c>
      <c r="K1822"/>
      <c r="L1822" s="280">
        <f t="shared" si="399"/>
        <v>3.4289270749999999E-5</v>
      </c>
      <c r="M1822" s="280">
        <f t="shared" si="400"/>
        <v>3.9685317571599998E-4</v>
      </c>
      <c r="N1822" s="281">
        <f t="shared" si="401"/>
        <v>9.7345626715000008E-4</v>
      </c>
      <c r="O1822" s="280">
        <v>1.6862256E-3</v>
      </c>
      <c r="P1822" s="286">
        <v>3.7300956999999999E-4</v>
      </c>
      <c r="Q1822" s="286">
        <v>2.3802031000000002E-5</v>
      </c>
      <c r="R1822" s="286">
        <v>3.0149344E-5</v>
      </c>
      <c r="S1822" s="286">
        <v>3.1521898999999999E-6</v>
      </c>
      <c r="T1822" s="286">
        <v>1.4356587999999999E-7</v>
      </c>
      <c r="U1822" s="286">
        <v>8.4417097000000005E-7</v>
      </c>
      <c r="V1822" s="286">
        <v>2.1490629000000001E-8</v>
      </c>
      <c r="W1822" s="286">
        <v>6.4471715E-7</v>
      </c>
      <c r="X1822" s="219">
        <v>0</v>
      </c>
      <c r="Y1822" s="219">
        <v>9.7281155000000005E-4</v>
      </c>
      <c r="Z1822" s="286">
        <v>2.0084087000000001E-8</v>
      </c>
      <c r="AA1822" s="219">
        <v>0</v>
      </c>
      <c r="AB1822" s="219">
        <v>0</v>
      </c>
      <c r="AC1822"/>
      <c r="AD1822" s="227">
        <f t="shared" si="423"/>
        <v>1.6862256E-3</v>
      </c>
      <c r="AE1822" s="227">
        <f t="shared" si="424"/>
        <v>4.31122362379E-4</v>
      </c>
      <c r="AF1822" s="227">
        <f t="shared" si="425"/>
        <v>3.9683309162899999E-4</v>
      </c>
      <c r="AG1822" s="227">
        <f t="shared" si="426"/>
        <v>3.9685317571599998E-4</v>
      </c>
      <c r="AH1822" s="227">
        <f t="shared" si="427"/>
        <v>9.7345626715000008E-4</v>
      </c>
      <c r="AI1822"/>
      <c r="AJ1822">
        <v>0.14765110000000001</v>
      </c>
      <c r="AK1822" s="155">
        <v>0.14693043</v>
      </c>
      <c r="AL1822" s="155">
        <v>5.0007874999999998E-4</v>
      </c>
      <c r="AM1822" s="155">
        <v>0</v>
      </c>
      <c r="AN1822" s="155">
        <v>0</v>
      </c>
      <c r="AO1822" s="155">
        <v>9.7473639000000001E-5</v>
      </c>
      <c r="AP1822" s="155">
        <v>1.2311947999999999E-4</v>
      </c>
      <c r="AQ1822"/>
      <c r="AR1822" s="156">
        <v>3.0885241000000002E-4</v>
      </c>
      <c r="AS1822" s="156">
        <v>2.8784474000000002E-4</v>
      </c>
      <c r="AT1822" s="156">
        <v>1.0700757E-5</v>
      </c>
      <c r="AU1822" s="156">
        <v>1.0306907E-5</v>
      </c>
      <c r="AV1822" s="282">
        <f t="shared" si="457"/>
        <v>1.7256879484131999E-8</v>
      </c>
      <c r="AW1822" s="282">
        <f t="shared" si="458"/>
        <v>3.9573804659169998E-11</v>
      </c>
      <c r="AX1822" s="283">
        <f t="shared" si="459"/>
        <v>1.4435443968530001E-3</v>
      </c>
      <c r="AY1822" s="157">
        <v>1.0432115999999999E-8</v>
      </c>
      <c r="AZ1822" s="157">
        <v>3.1476211000000001E-11</v>
      </c>
      <c r="BA1822" s="157">
        <v>8.5997506000000003E-16</v>
      </c>
      <c r="BB1822" s="157">
        <v>0</v>
      </c>
      <c r="BC1822" s="157">
        <v>0</v>
      </c>
      <c r="BD1822" s="157">
        <v>8.0792359000000003E-13</v>
      </c>
      <c r="BE1822" s="157">
        <v>6.8236543000000002E-9</v>
      </c>
      <c r="BF1822" s="157">
        <v>1.8424599E-13</v>
      </c>
      <c r="BG1822" s="157">
        <v>7.8908377000000002E-12</v>
      </c>
      <c r="BH1822" s="157">
        <v>0</v>
      </c>
      <c r="BI1822" s="157">
        <v>0</v>
      </c>
      <c r="BJ1822" s="157">
        <v>4.8092370999999996E-16</v>
      </c>
      <c r="BK1822" s="157">
        <v>1.7920165999999999E-14</v>
      </c>
      <c r="BL1822" s="157">
        <v>3.2489044E-15</v>
      </c>
      <c r="BM1822" s="157">
        <v>2.3880591999999999E-14</v>
      </c>
      <c r="BN1822" s="157">
        <v>2.7737995E-13</v>
      </c>
      <c r="BO1822" s="157">
        <v>0</v>
      </c>
      <c r="BP1822" s="157">
        <v>5.9296853000000001E-8</v>
      </c>
      <c r="BQ1822" s="157">
        <v>1.4434851E-3</v>
      </c>
      <c r="BR1822" s="157">
        <v>0</v>
      </c>
      <c r="BS1822" s="157">
        <v>0</v>
      </c>
      <c r="BT1822" s="157">
        <v>0</v>
      </c>
      <c r="BU1822"/>
      <c r="BV1822" s="155">
        <v>6.0310156000000004E-7</v>
      </c>
      <c r="BW1822" s="155">
        <v>5.4401818999999998E-8</v>
      </c>
      <c r="BX1822" s="155">
        <v>3.1344296000000002E-7</v>
      </c>
      <c r="BY1822" s="155">
        <v>1.7042224999999999E-11</v>
      </c>
      <c r="BZ1822" s="155">
        <v>4.7634111999999998E-8</v>
      </c>
      <c r="CA1822" s="155">
        <v>0</v>
      </c>
      <c r="CB1822" s="155">
        <v>0</v>
      </c>
      <c r="CC1822" s="155">
        <v>0</v>
      </c>
      <c r="CD1822" s="155">
        <v>2.3342362E-10</v>
      </c>
      <c r="CE1822" s="155">
        <v>6.0237909999999996E-10</v>
      </c>
      <c r="CF1822" s="155">
        <v>0</v>
      </c>
      <c r="CG1822" s="155">
        <v>0</v>
      </c>
      <c r="CH1822" s="155">
        <v>0</v>
      </c>
      <c r="CI1822" s="155">
        <v>9.2946046999999996E-9</v>
      </c>
      <c r="CJ1822" s="155">
        <v>1.7747522E-7</v>
      </c>
      <c r="CK1822" s="155">
        <v>9.0771745000000006E-18</v>
      </c>
      <c r="CL1822" s="155">
        <v>0</v>
      </c>
      <c r="CM1822"/>
      <c r="CN1822" s="284">
        <v>0</v>
      </c>
      <c r="CO1822" s="284">
        <v>1.1241503999999999E-2</v>
      </c>
      <c r="CP1822" s="285">
        <v>0</v>
      </c>
      <c r="CQ1822" s="284">
        <v>3.7220932000000002E-5</v>
      </c>
      <c r="CR1822" s="284">
        <v>2.1758337999999999E-13</v>
      </c>
      <c r="CS1822" s="284">
        <v>2.5714082999999999E-11</v>
      </c>
      <c r="CT1822" s="284">
        <v>2.3532203000000001E-6</v>
      </c>
      <c r="CU1822" s="284">
        <v>8.8324435000000003E-3</v>
      </c>
      <c r="CV1822" s="284">
        <v>0</v>
      </c>
      <c r="CW1822" s="284">
        <v>0</v>
      </c>
      <c r="CX1822"/>
      <c r="CY1822"/>
      <c r="CZ1822"/>
      <c r="DA1822"/>
      <c r="DB1822" s="212"/>
      <c r="DC1822" s="48"/>
      <c r="DD1822" s="48"/>
      <c r="DE1822" s="48"/>
      <c r="DF1822" s="48"/>
      <c r="DG1822" s="48"/>
      <c r="DH1822" s="48"/>
      <c r="DI1822" s="48"/>
      <c r="DJ1822" s="48"/>
      <c r="DK1822" s="48"/>
      <c r="DL1822" s="48"/>
    </row>
    <row r="1823" spans="1:116" ht="14.4">
      <c r="A1823" t="s">
        <v>1935</v>
      </c>
      <c r="B1823" s="188" t="s">
        <v>323</v>
      </c>
      <c r="C1823" s="151" t="str">
        <f t="shared" si="446"/>
        <v>C.070.01.106</v>
      </c>
      <c r="D1823" s="54" t="s">
        <v>100</v>
      </c>
      <c r="E1823" s="260" t="s">
        <v>49</v>
      </c>
      <c r="F1823" s="153" t="str">
        <f t="shared" si="447"/>
        <v>Container ship (min weight/volume ratio 0.41 ton/m3)</v>
      </c>
      <c r="G1823" s="154">
        <f t="shared" si="472"/>
        <v>4.7754108000000002E-3</v>
      </c>
      <c r="H1823"/>
      <c r="I1823"/>
      <c r="J1823" s="227">
        <f t="shared" si="398"/>
        <v>1.3129876462722001E-3</v>
      </c>
      <c r="K1823"/>
      <c r="L1823" s="280">
        <f t="shared" si="399"/>
        <v>1.4566143269E-5</v>
      </c>
      <c r="M1823" s="280">
        <f t="shared" si="400"/>
        <v>1.6858393601319998E-4</v>
      </c>
      <c r="N1823" s="281">
        <f t="shared" si="401"/>
        <v>4.1352594699000002E-4</v>
      </c>
      <c r="O1823" s="280">
        <v>7.1631161999999998E-4</v>
      </c>
      <c r="P1823" s="286">
        <v>1.5845513E-4</v>
      </c>
      <c r="Q1823" s="286">
        <v>1.0111145E-5</v>
      </c>
      <c r="R1823" s="286">
        <v>1.2807495E-5</v>
      </c>
      <c r="S1823" s="286">
        <v>1.3390558999999999E-6</v>
      </c>
      <c r="T1823" s="286">
        <v>6.0987038999999998E-8</v>
      </c>
      <c r="U1823" s="286">
        <v>3.5860533000000001E-7</v>
      </c>
      <c r="V1823" s="286">
        <v>9.1292572999999995E-9</v>
      </c>
      <c r="W1823" s="286">
        <v>2.7387699E-7</v>
      </c>
      <c r="X1823" s="219">
        <v>0</v>
      </c>
      <c r="Y1823" s="219">
        <v>4.1325207000000001E-4</v>
      </c>
      <c r="Z1823" s="286">
        <v>8.5317558999999998E-9</v>
      </c>
      <c r="AA1823" s="219">
        <v>0</v>
      </c>
      <c r="AB1823" s="219">
        <v>0</v>
      </c>
      <c r="AC1823"/>
      <c r="AD1823" s="227">
        <f t="shared" si="423"/>
        <v>7.1631161999999998E-4</v>
      </c>
      <c r="AE1823" s="227">
        <f t="shared" si="424"/>
        <v>1.8314154752629999E-4</v>
      </c>
      <c r="AF1823" s="227">
        <f t="shared" si="425"/>
        <v>1.6857540425729999E-4</v>
      </c>
      <c r="AG1823" s="227">
        <f t="shared" si="426"/>
        <v>1.6858393601319998E-4</v>
      </c>
      <c r="AH1823" s="227">
        <f t="shared" si="427"/>
        <v>4.1352594699000002E-4</v>
      </c>
      <c r="AI1823"/>
      <c r="AJ1823">
        <v>6.2722449E-2</v>
      </c>
      <c r="AK1823" s="155">
        <v>6.2416305999999998E-2</v>
      </c>
      <c r="AL1823" s="155">
        <v>2.1243434E-4</v>
      </c>
      <c r="AM1823" s="155">
        <v>0</v>
      </c>
      <c r="AN1823" s="155">
        <v>0</v>
      </c>
      <c r="AO1823" s="155">
        <v>4.1406974999999997E-5</v>
      </c>
      <c r="AP1823" s="155">
        <v>5.2301374999999999E-5</v>
      </c>
      <c r="AQ1823"/>
      <c r="AR1823" s="156">
        <v>1.3120105E-4</v>
      </c>
      <c r="AS1823" s="156">
        <v>1.2227696000000001E-4</v>
      </c>
      <c r="AT1823" s="156">
        <v>4.5457005000000001E-6</v>
      </c>
      <c r="AU1823" s="156">
        <v>4.3783923999999998E-6</v>
      </c>
      <c r="AV1823" s="282">
        <f t="shared" si="457"/>
        <v>7.330752783388E-9</v>
      </c>
      <c r="AW1823" s="282">
        <f t="shared" si="458"/>
        <v>1.6811022097570002E-11</v>
      </c>
      <c r="AX1823" s="283">
        <f t="shared" si="459"/>
        <v>6.1322021940799995E-4</v>
      </c>
      <c r="AY1823" s="157">
        <v>4.4315812000000001E-9</v>
      </c>
      <c r="AZ1823" s="157">
        <v>1.337115E-11</v>
      </c>
      <c r="BA1823" s="157">
        <v>3.6531892999999998E-16</v>
      </c>
      <c r="BB1823" s="157">
        <v>0</v>
      </c>
      <c r="BC1823" s="157">
        <v>0</v>
      </c>
      <c r="BD1823" s="157">
        <v>3.4320737000000002E-13</v>
      </c>
      <c r="BE1823" s="157">
        <v>2.8987004000000001E-9</v>
      </c>
      <c r="BF1823" s="157">
        <v>7.8268023E-14</v>
      </c>
      <c r="BG1823" s="157">
        <v>3.3520418000000002E-12</v>
      </c>
      <c r="BH1823" s="157">
        <v>0</v>
      </c>
      <c r="BI1823" s="157">
        <v>0</v>
      </c>
      <c r="BJ1823" s="157">
        <v>2.0429723999999999E-16</v>
      </c>
      <c r="BK1823" s="157">
        <v>7.6125180999999996E-15</v>
      </c>
      <c r="BL1823" s="157">
        <v>1.3801402999999999E-15</v>
      </c>
      <c r="BM1823" s="157">
        <v>1.0144518000000001E-14</v>
      </c>
      <c r="BN1823" s="157">
        <v>1.178315E-13</v>
      </c>
      <c r="BO1823" s="157">
        <v>0</v>
      </c>
      <c r="BP1823" s="157">
        <v>2.5189407999999999E-8</v>
      </c>
      <c r="BQ1823" s="157">
        <v>6.1319502999999996E-4</v>
      </c>
      <c r="BR1823" s="157">
        <v>0</v>
      </c>
      <c r="BS1823" s="157">
        <v>0</v>
      </c>
      <c r="BT1823" s="157">
        <v>0</v>
      </c>
      <c r="BU1823"/>
      <c r="BV1823" s="155">
        <v>2.5619861000000002E-7</v>
      </c>
      <c r="BW1823" s="155">
        <v>2.3109989E-8</v>
      </c>
      <c r="BX1823" s="155">
        <v>1.3315112999999999E-7</v>
      </c>
      <c r="BY1823" s="155">
        <v>7.2395674999999998E-12</v>
      </c>
      <c r="BZ1823" s="155">
        <v>2.0235055E-8</v>
      </c>
      <c r="CA1823" s="155">
        <v>0</v>
      </c>
      <c r="CB1823" s="155">
        <v>0</v>
      </c>
      <c r="CC1823" s="155">
        <v>0</v>
      </c>
      <c r="CD1823" s="155">
        <v>9.9158765999999995E-11</v>
      </c>
      <c r="CE1823" s="155">
        <v>2.5589171E-10</v>
      </c>
      <c r="CF1823" s="155">
        <v>0</v>
      </c>
      <c r="CG1823" s="155">
        <v>0</v>
      </c>
      <c r="CH1823" s="155">
        <v>0</v>
      </c>
      <c r="CI1823" s="155">
        <v>3.9483645000000004E-9</v>
      </c>
      <c r="CJ1823" s="155">
        <v>7.5391788000000003E-8</v>
      </c>
      <c r="CK1823" s="155">
        <v>3.8559998000000001E-18</v>
      </c>
      <c r="CL1823" s="155">
        <v>0</v>
      </c>
      <c r="CM1823"/>
      <c r="CN1823" s="284">
        <v>0</v>
      </c>
      <c r="CO1823" s="284">
        <v>4.7754108000000002E-3</v>
      </c>
      <c r="CP1823" s="285">
        <v>0</v>
      </c>
      <c r="CQ1823" s="284">
        <v>1.5811517999999999E-5</v>
      </c>
      <c r="CR1823" s="284">
        <v>9.2429804999999994E-14</v>
      </c>
      <c r="CS1823" s="284">
        <v>1.0923388E-11</v>
      </c>
      <c r="CT1823" s="284">
        <v>9.9965217000000007E-7</v>
      </c>
      <c r="CU1823" s="284">
        <v>3.7520375999999999E-3</v>
      </c>
      <c r="CV1823" s="284">
        <v>0</v>
      </c>
      <c r="CW1823" s="284">
        <v>0</v>
      </c>
      <c r="CX1823"/>
      <c r="CY1823"/>
      <c r="CZ1823"/>
      <c r="DA1823"/>
      <c r="DB1823" s="212"/>
      <c r="DC1823" s="48"/>
      <c r="DD1823" s="48"/>
      <c r="DE1823" s="48"/>
      <c r="DF1823" s="48"/>
      <c r="DG1823" s="48"/>
      <c r="DH1823" s="48"/>
      <c r="DI1823" s="48"/>
      <c r="DJ1823" s="48"/>
      <c r="DK1823" s="48"/>
      <c r="DL1823" s="48"/>
    </row>
    <row r="1824" spans="1:116" ht="14.4">
      <c r="A1824" t="s">
        <v>1054</v>
      </c>
      <c r="B1824" s="188" t="s">
        <v>323</v>
      </c>
      <c r="C1824" s="151" t="str">
        <f t="shared" si="446"/>
        <v>C.070.01.107</v>
      </c>
      <c r="D1824" s="54" t="s">
        <v>100</v>
      </c>
      <c r="E1824" s="260" t="s">
        <v>49</v>
      </c>
      <c r="F1824" s="153" t="str">
        <f t="shared" si="447"/>
        <v>Oil Supertanker</v>
      </c>
      <c r="G1824" s="154">
        <f t="shared" si="472"/>
        <v>2.8829613333333334E-3</v>
      </c>
      <c r="H1824"/>
      <c r="I1824"/>
      <c r="J1824" s="227">
        <f t="shared" si="398"/>
        <v>7.9266324077299994E-4</v>
      </c>
      <c r="K1824"/>
      <c r="L1824" s="280">
        <f t="shared" si="399"/>
        <v>8.7937201900000016E-6</v>
      </c>
      <c r="M1824" s="280">
        <f t="shared" si="400"/>
        <v>1.01775738423E-4</v>
      </c>
      <c r="N1824" s="281">
        <f t="shared" si="401"/>
        <v>2.4964958215999996E-4</v>
      </c>
      <c r="O1824" s="280">
        <v>4.324442E-4</v>
      </c>
      <c r="P1824" s="286">
        <v>9.5660881000000006E-5</v>
      </c>
      <c r="Q1824" s="286">
        <v>6.1041953000000002E-6</v>
      </c>
      <c r="R1824" s="286">
        <v>7.7320074000000004E-6</v>
      </c>
      <c r="S1824" s="286">
        <v>8.0840086000000001E-7</v>
      </c>
      <c r="T1824" s="286">
        <v>3.681846E-8</v>
      </c>
      <c r="U1824" s="286">
        <v>2.1649346999999999E-7</v>
      </c>
      <c r="V1824" s="286">
        <v>5.5114201999999996E-9</v>
      </c>
      <c r="W1824" s="286">
        <v>1.6534216E-7</v>
      </c>
      <c r="X1824" s="219">
        <v>0</v>
      </c>
      <c r="Y1824" s="219">
        <v>2.4948423999999997E-4</v>
      </c>
      <c r="Z1824" s="286">
        <v>5.1507027999999997E-9</v>
      </c>
      <c r="AA1824" s="219">
        <v>0</v>
      </c>
      <c r="AB1824" s="219">
        <v>0</v>
      </c>
      <c r="AC1824"/>
      <c r="AD1824" s="227">
        <f t="shared" si="423"/>
        <v>4.324442E-4</v>
      </c>
      <c r="AE1824" s="227">
        <f t="shared" si="424"/>
        <v>1.105643079102E-4</v>
      </c>
      <c r="AF1824" s="227">
        <f t="shared" si="425"/>
        <v>1.017705877202E-4</v>
      </c>
      <c r="AG1824" s="227">
        <f t="shared" si="426"/>
        <v>1.01775738423E-4</v>
      </c>
      <c r="AH1824" s="227">
        <f t="shared" si="427"/>
        <v>2.4964958215999996E-4</v>
      </c>
      <c r="AI1824"/>
      <c r="AJ1824">
        <v>3.7866143999999997E-2</v>
      </c>
      <c r="AK1824" s="155">
        <v>3.7681323000000003E-2</v>
      </c>
      <c r="AL1824" s="155">
        <v>1.2824865E-4</v>
      </c>
      <c r="AM1824" s="155">
        <v>0</v>
      </c>
      <c r="AN1824" s="155">
        <v>0</v>
      </c>
      <c r="AO1824" s="155">
        <v>2.4997788E-5</v>
      </c>
      <c r="AP1824" s="155">
        <v>3.1574842000000003E-5</v>
      </c>
      <c r="AQ1824"/>
      <c r="AR1824" s="156">
        <v>7.9207333E-5</v>
      </c>
      <c r="AS1824" s="156">
        <v>7.3819771999999998E-5</v>
      </c>
      <c r="AT1824" s="156">
        <v>2.7442829999999999E-6</v>
      </c>
      <c r="AU1824" s="156">
        <v>2.6432774999999999E-6</v>
      </c>
      <c r="AV1824" s="282">
        <f t="shared" si="457"/>
        <v>4.4256458579267997E-9</v>
      </c>
      <c r="AW1824" s="282">
        <f t="shared" si="458"/>
        <v>1.0148975492910002E-11</v>
      </c>
      <c r="AX1824" s="283">
        <f t="shared" si="459"/>
        <v>3.7020692708700004E-4</v>
      </c>
      <c r="AY1824" s="157">
        <v>2.6753881E-9</v>
      </c>
      <c r="AZ1824" s="157">
        <v>8.0722917000000007E-12</v>
      </c>
      <c r="BA1824" s="157">
        <v>2.2054654000000001E-16</v>
      </c>
      <c r="BB1824" s="157">
        <v>0</v>
      </c>
      <c r="BC1824" s="157">
        <v>0</v>
      </c>
      <c r="BD1824" s="157">
        <v>2.0719758E-13</v>
      </c>
      <c r="BE1824" s="157">
        <v>1.7499732999999999E-9</v>
      </c>
      <c r="BF1824" s="157">
        <v>4.7251156000000001E-14</v>
      </c>
      <c r="BG1824" s="157">
        <v>2.0236598000000002E-12</v>
      </c>
      <c r="BH1824" s="157">
        <v>0</v>
      </c>
      <c r="BI1824" s="157">
        <v>0</v>
      </c>
      <c r="BJ1824" s="157">
        <v>1.2333620999999999E-16</v>
      </c>
      <c r="BK1824" s="157">
        <v>4.5957501999999997E-15</v>
      </c>
      <c r="BL1824" s="157">
        <v>8.3320395999999999E-16</v>
      </c>
      <c r="BM1824" s="157">
        <v>6.1243427999999999E-15</v>
      </c>
      <c r="BN1824" s="157">
        <v>7.1136004E-14</v>
      </c>
      <c r="BO1824" s="157">
        <v>0</v>
      </c>
      <c r="BP1824" s="157">
        <v>1.5207087E-8</v>
      </c>
      <c r="BQ1824" s="157">
        <v>3.7019172000000002E-4</v>
      </c>
      <c r="BR1824" s="157">
        <v>0</v>
      </c>
      <c r="BS1824" s="157">
        <v>0</v>
      </c>
      <c r="BT1824" s="157">
        <v>0</v>
      </c>
      <c r="BU1824"/>
      <c r="BV1824" s="155">
        <v>1.5466956000000001E-7</v>
      </c>
      <c r="BW1824" s="155">
        <v>1.3951722000000001E-8</v>
      </c>
      <c r="BX1824" s="155">
        <v>8.0384611000000007E-8</v>
      </c>
      <c r="BY1824" s="155">
        <v>4.3705963000000003E-12</v>
      </c>
      <c r="BZ1824" s="155">
        <v>1.2216096999999999E-8</v>
      </c>
      <c r="CA1824" s="155">
        <v>0</v>
      </c>
      <c r="CB1824" s="155">
        <v>0</v>
      </c>
      <c r="CC1824" s="155">
        <v>0</v>
      </c>
      <c r="CD1824" s="155">
        <v>5.9863098000000005E-11</v>
      </c>
      <c r="CE1824" s="155">
        <v>1.5448428000000001E-10</v>
      </c>
      <c r="CF1824" s="155">
        <v>0</v>
      </c>
      <c r="CG1824" s="155">
        <v>0</v>
      </c>
      <c r="CH1824" s="155">
        <v>0</v>
      </c>
      <c r="CI1824" s="155">
        <v>2.3836656000000001E-9</v>
      </c>
      <c r="CJ1824" s="155">
        <v>4.5514745999999999E-8</v>
      </c>
      <c r="CK1824" s="155">
        <v>2.3279041000000001E-18</v>
      </c>
      <c r="CL1824" s="155">
        <v>0</v>
      </c>
      <c r="CM1824"/>
      <c r="CN1824" s="284">
        <v>0</v>
      </c>
      <c r="CO1824" s="284">
        <v>2.8829613E-3</v>
      </c>
      <c r="CP1824" s="285">
        <v>0</v>
      </c>
      <c r="CQ1824" s="284">
        <v>9.5455650999999997E-6</v>
      </c>
      <c r="CR1824" s="284">
        <v>5.5800760000000002E-14</v>
      </c>
      <c r="CS1824" s="284">
        <v>6.5945541999999996E-12</v>
      </c>
      <c r="CT1824" s="284">
        <v>6.0349960999999999E-7</v>
      </c>
      <c r="CU1824" s="284">
        <v>2.2651411000000001E-3</v>
      </c>
      <c r="CV1824" s="284">
        <v>0</v>
      </c>
      <c r="CW1824" s="284">
        <v>0</v>
      </c>
      <c r="CX1824"/>
      <c r="CY1824"/>
      <c r="CZ1824"/>
      <c r="DA1824"/>
      <c r="DB1824" s="212"/>
      <c r="DC1824" s="48"/>
      <c r="DD1824" s="48"/>
      <c r="DE1824" s="48"/>
      <c r="DF1824" s="48"/>
      <c r="DG1824" s="48"/>
      <c r="DH1824" s="48"/>
      <c r="DI1824" s="48"/>
      <c r="DJ1824" s="48"/>
      <c r="DK1824" s="48"/>
      <c r="DL1824" s="48"/>
    </row>
    <row r="1825" spans="1:116" ht="14.4">
      <c r="A1825" t="s">
        <v>1936</v>
      </c>
      <c r="B1825" s="188" t="s">
        <v>323</v>
      </c>
      <c r="C1825" s="151" t="str">
        <f t="shared" si="446"/>
        <v>C.070.01.108</v>
      </c>
      <c r="D1825" s="54" t="s">
        <v>100</v>
      </c>
      <c r="E1825" s="260" t="s">
        <v>50</v>
      </c>
      <c r="F1825" s="153" t="str">
        <f t="shared" si="447"/>
        <v>Container ship (max weight/volume ratio 0.41 ton/m3) (m3km)*</v>
      </c>
      <c r="G1825" s="154">
        <f t="shared" si="472"/>
        <v>1.9591429333333335E-3</v>
      </c>
      <c r="H1825"/>
      <c r="I1825"/>
      <c r="J1825" s="227">
        <f t="shared" si="398"/>
        <v>5.3866160293780001E-4</v>
      </c>
      <c r="K1825"/>
      <c r="L1825" s="280">
        <f t="shared" si="399"/>
        <v>5.9758535039999997E-6</v>
      </c>
      <c r="M1825" s="280">
        <f t="shared" si="400"/>
        <v>6.9162639643800003E-5</v>
      </c>
      <c r="N1825" s="281">
        <f t="shared" si="401"/>
        <v>1.6965166978999999E-4</v>
      </c>
      <c r="O1825" s="280">
        <v>2.9387144E-4</v>
      </c>
      <c r="P1825" s="286">
        <v>6.5007232000000004E-5</v>
      </c>
      <c r="Q1825" s="286">
        <v>4.1481620999999997E-6</v>
      </c>
      <c r="R1825" s="286">
        <v>5.2543568E-6</v>
      </c>
      <c r="S1825" s="286">
        <v>5.4935624999999999E-7</v>
      </c>
      <c r="T1825" s="286">
        <v>2.5020323999999999E-8</v>
      </c>
      <c r="U1825" s="286">
        <v>1.4712013E-7</v>
      </c>
      <c r="V1825" s="286">
        <v>3.7453363000000003E-9</v>
      </c>
      <c r="W1825" s="286">
        <v>1.1235979E-7</v>
      </c>
      <c r="X1825" s="219">
        <v>0</v>
      </c>
      <c r="Y1825" s="219">
        <v>1.6953931E-4</v>
      </c>
      <c r="Z1825" s="286">
        <v>3.5002074999999999E-9</v>
      </c>
      <c r="AA1825" s="219">
        <v>0</v>
      </c>
      <c r="AB1825" s="219">
        <v>0</v>
      </c>
      <c r="AC1825"/>
      <c r="AD1825" s="227">
        <f t="shared" si="423"/>
        <v>2.9387144E-4</v>
      </c>
      <c r="AE1825" s="227">
        <f t="shared" si="424"/>
        <v>7.5134992940299999E-5</v>
      </c>
      <c r="AF1825" s="227">
        <f t="shared" si="425"/>
        <v>6.9159139436299996E-5</v>
      </c>
      <c r="AG1825" s="227">
        <f t="shared" si="426"/>
        <v>6.9162639643800003E-5</v>
      </c>
      <c r="AH1825" s="227">
        <f t="shared" si="427"/>
        <v>1.6965166978999999E-4</v>
      </c>
      <c r="AI1825"/>
      <c r="AJ1825">
        <v>2.5732287E-2</v>
      </c>
      <c r="AK1825" s="155">
        <v>2.5606690000000001E-2</v>
      </c>
      <c r="AL1825" s="155">
        <v>8.7152548999999997E-5</v>
      </c>
      <c r="AM1825" s="155">
        <v>0</v>
      </c>
      <c r="AN1825" s="155">
        <v>0</v>
      </c>
      <c r="AO1825" s="155">
        <v>1.6987477E-5</v>
      </c>
      <c r="AP1825" s="155">
        <v>2.1456974E-5</v>
      </c>
      <c r="AQ1825"/>
      <c r="AR1825" s="156">
        <v>5.3826072E-5</v>
      </c>
      <c r="AS1825" s="156">
        <v>5.0164906000000001E-5</v>
      </c>
      <c r="AT1825" s="156">
        <v>1.8649027999999999E-6</v>
      </c>
      <c r="AU1825" s="156">
        <v>1.7962635E-6</v>
      </c>
      <c r="AV1825" s="282">
        <f t="shared" si="457"/>
        <v>3.0074883060094996E-9</v>
      </c>
      <c r="AW1825" s="282">
        <f t="shared" si="458"/>
        <v>6.8968296425040008E-12</v>
      </c>
      <c r="AX1825" s="283">
        <f t="shared" si="459"/>
        <v>2.5157752411600001E-4</v>
      </c>
      <c r="AY1825" s="157">
        <v>1.8180846E-9</v>
      </c>
      <c r="AZ1825" s="157">
        <v>5.4856001E-12</v>
      </c>
      <c r="BA1825" s="157">
        <v>1.4987443E-16</v>
      </c>
      <c r="BB1825" s="157">
        <v>0</v>
      </c>
      <c r="BC1825" s="157">
        <v>0</v>
      </c>
      <c r="BD1825" s="157">
        <v>1.4080302999999999E-13</v>
      </c>
      <c r="BE1825" s="157">
        <v>1.1892104E-9</v>
      </c>
      <c r="BF1825" s="157">
        <v>3.2109958000000003E-14</v>
      </c>
      <c r="BG1825" s="157">
        <v>1.3751966000000001E-12</v>
      </c>
      <c r="BH1825" s="157">
        <v>0</v>
      </c>
      <c r="BI1825" s="157">
        <v>0</v>
      </c>
      <c r="BJ1825" s="157">
        <v>8.3814254000000003E-17</v>
      </c>
      <c r="BK1825" s="157">
        <v>3.1230843999999999E-15</v>
      </c>
      <c r="BL1825" s="157">
        <v>5.6621142000000002E-16</v>
      </c>
      <c r="BM1825" s="157">
        <v>4.1618534999999997E-15</v>
      </c>
      <c r="BN1825" s="157">
        <v>4.8341125999999998E-14</v>
      </c>
      <c r="BO1825" s="157">
        <v>0</v>
      </c>
      <c r="BP1825" s="157">
        <v>1.0334116000000001E-8</v>
      </c>
      <c r="BQ1825" s="157">
        <v>2.5156719000000001E-4</v>
      </c>
      <c r="BR1825" s="157">
        <v>0</v>
      </c>
      <c r="BS1825" s="157">
        <v>0</v>
      </c>
      <c r="BT1825" s="157">
        <v>0</v>
      </c>
      <c r="BU1825"/>
      <c r="BV1825" s="155">
        <v>1.0510712E-7</v>
      </c>
      <c r="BW1825" s="155">
        <v>9.4810212000000008E-9</v>
      </c>
      <c r="BX1825" s="155">
        <v>5.4626102999999999E-8</v>
      </c>
      <c r="BY1825" s="155">
        <v>2.970079E-12</v>
      </c>
      <c r="BZ1825" s="155">
        <v>8.3015609999999995E-9</v>
      </c>
      <c r="CA1825" s="155">
        <v>0</v>
      </c>
      <c r="CB1825" s="155">
        <v>0</v>
      </c>
      <c r="CC1825" s="155">
        <v>0</v>
      </c>
      <c r="CD1825" s="155">
        <v>4.0680518999999998E-11</v>
      </c>
      <c r="CE1825" s="155">
        <v>1.0498121E-10</v>
      </c>
      <c r="CF1825" s="155">
        <v>0</v>
      </c>
      <c r="CG1825" s="155">
        <v>0</v>
      </c>
      <c r="CH1825" s="155">
        <v>0</v>
      </c>
      <c r="CI1825" s="155">
        <v>1.6198419E-9</v>
      </c>
      <c r="CJ1825" s="155">
        <v>3.0929964000000001E-8</v>
      </c>
      <c r="CK1825" s="155">
        <v>1.5819486000000001E-18</v>
      </c>
      <c r="CL1825" s="155">
        <v>0</v>
      </c>
      <c r="CM1825"/>
      <c r="CN1825" s="284">
        <v>0</v>
      </c>
      <c r="CO1825" s="284">
        <v>1.9591429E-3</v>
      </c>
      <c r="CP1825" s="285">
        <v>0</v>
      </c>
      <c r="CQ1825" s="284">
        <v>6.4867766000000001E-6</v>
      </c>
      <c r="CR1825" s="284">
        <v>3.7919919999999999E-14</v>
      </c>
      <c r="CS1825" s="284">
        <v>4.4813899999999997E-12</v>
      </c>
      <c r="CT1825" s="284">
        <v>4.1011371000000002E-7</v>
      </c>
      <c r="CU1825" s="284">
        <v>1.5392975E-3</v>
      </c>
      <c r="CV1825" s="284">
        <v>0</v>
      </c>
      <c r="CW1825" s="284">
        <v>0</v>
      </c>
      <c r="CX1825"/>
      <c r="CY1825"/>
      <c r="CZ1825"/>
      <c r="DA1825"/>
      <c r="DB1825" s="212"/>
      <c r="DC1825" s="48"/>
      <c r="DD1825" s="48"/>
      <c r="DE1825" s="48"/>
      <c r="DF1825" s="48"/>
      <c r="DG1825" s="48"/>
      <c r="DH1825" s="48"/>
      <c r="DI1825" s="48"/>
      <c r="DJ1825" s="48"/>
      <c r="DK1825" s="48"/>
      <c r="DL1825" s="48"/>
    </row>
    <row r="1826" spans="1:116" ht="14.4">
      <c r="A1826" t="s">
        <v>3657</v>
      </c>
      <c r="B1826" s="188" t="s">
        <v>323</v>
      </c>
      <c r="C1826" s="151" t="str">
        <f t="shared" si="446"/>
        <v>C.070.01.110</v>
      </c>
      <c r="D1826" s="54" t="s">
        <v>100</v>
      </c>
      <c r="E1826" s="260" t="s">
        <v>3723</v>
      </c>
      <c r="F1826" s="153" t="str">
        <f t="shared" si="447"/>
        <v>Reefer 40 food container (min weight 435 kg/ m3)</v>
      </c>
      <c r="G1826" s="154">
        <f t="shared" si="472"/>
        <v>0.32120376</v>
      </c>
      <c r="H1826"/>
      <c r="I1826"/>
      <c r="J1826" s="227">
        <f t="shared" ref="J1826:J1829" si="473">L1826+M1826+N1826+O1826</f>
        <v>0.11893055259229951</v>
      </c>
      <c r="K1826"/>
      <c r="L1826" s="280">
        <f t="shared" ref="L1826:L1829" si="474">R1826+S1826+T1826+U1826</f>
        <v>3.9197931599999998E-3</v>
      </c>
      <c r="M1826" s="280">
        <f t="shared" ref="M1826:M1829" si="475">P1826+Q1826+V1826+Z1826+X1826</f>
        <v>3.4478105494900005E-2</v>
      </c>
      <c r="N1826" s="281">
        <f t="shared" ref="N1826:N1829" si="476">W1826+Y1826+AA1826+AB1826</f>
        <v>3.2352089937399506E-2</v>
      </c>
      <c r="O1826" s="280">
        <v>4.8180564000000002E-2</v>
      </c>
      <c r="P1826" s="286">
        <v>1.7383450000000002E-2</v>
      </c>
      <c r="Q1826" s="286">
        <v>3.3676849E-3</v>
      </c>
      <c r="R1826" s="286">
        <v>3.2380414999999998E-3</v>
      </c>
      <c r="S1826" s="286">
        <v>2.8123504999999998E-4</v>
      </c>
      <c r="T1826" s="286">
        <v>2.0164664999999999E-4</v>
      </c>
      <c r="U1826" s="286">
        <v>1.9886996E-4</v>
      </c>
      <c r="V1826" s="286">
        <v>2.8432300000000001E-4</v>
      </c>
      <c r="W1826" s="286">
        <v>3.1103121000000001E-2</v>
      </c>
      <c r="X1826" s="219">
        <v>1.3441233E-2</v>
      </c>
      <c r="Y1826" s="219">
        <v>1.1194851E-3</v>
      </c>
      <c r="Z1826" s="286">
        <v>1.4145948999999999E-6</v>
      </c>
      <c r="AA1826" s="219">
        <v>1.2948186000000001E-4</v>
      </c>
      <c r="AB1826" s="219">
        <v>1.9773995000000001E-9</v>
      </c>
      <c r="AC1826"/>
      <c r="AD1826" s="227">
        <f t="shared" si="423"/>
        <v>4.8180564000000002E-2</v>
      </c>
      <c r="AE1826" s="227">
        <f t="shared" si="424"/>
        <v>2.4955251060000003E-2</v>
      </c>
      <c r="AF1826" s="227">
        <f t="shared" si="425"/>
        <v>2.1164939760000001E-2</v>
      </c>
      <c r="AG1826" s="227">
        <f t="shared" si="426"/>
        <v>3.4478105494900005E-2</v>
      </c>
      <c r="AH1826" s="227">
        <f t="shared" si="427"/>
        <v>3.2222608077399503E-2</v>
      </c>
      <c r="AI1826"/>
      <c r="AJ1826">
        <v>5.0020369999999996</v>
      </c>
      <c r="AK1826" s="155">
        <v>4.5066307999999999</v>
      </c>
      <c r="AL1826" s="155">
        <v>0.11213368</v>
      </c>
      <c r="AM1826" s="155">
        <v>0</v>
      </c>
      <c r="AN1826" s="155">
        <v>0.27422980000000002</v>
      </c>
      <c r="AO1826" s="155">
        <v>4.4166456E-2</v>
      </c>
      <c r="AP1826" s="155">
        <v>6.4876278999999995E-2</v>
      </c>
      <c r="AQ1826"/>
      <c r="AR1826" s="156">
        <v>1.0808208E-2</v>
      </c>
      <c r="AS1826" s="156">
        <v>1.0171313E-2</v>
      </c>
      <c r="AT1826" s="156">
        <v>3.5289764000000001E-4</v>
      </c>
      <c r="AU1826" s="156">
        <v>2.8399737000000001E-4</v>
      </c>
      <c r="AV1826" s="282">
        <f t="shared" si="457"/>
        <v>6.0979093427209992E-7</v>
      </c>
      <c r="AW1826" s="282">
        <f t="shared" si="458"/>
        <v>1.3050948245025805E-9</v>
      </c>
      <c r="AX1826" s="283">
        <f t="shared" si="459"/>
        <v>3.9775541300000002E-2</v>
      </c>
      <c r="AY1826" s="157">
        <v>2.9867919E-7</v>
      </c>
      <c r="AZ1826" s="157">
        <v>9.0120953999999995E-10</v>
      </c>
      <c r="BA1826" s="157">
        <v>2.4621363000000001E-14</v>
      </c>
      <c r="BB1826" s="157">
        <v>2.5062620999999999E-12</v>
      </c>
      <c r="BC1826" s="157">
        <v>0</v>
      </c>
      <c r="BD1826" s="157">
        <v>2.2442710999999999E-10</v>
      </c>
      <c r="BE1826" s="157">
        <v>2.9630722000000001E-7</v>
      </c>
      <c r="BF1826" s="157">
        <v>3.7108039000000001E-11</v>
      </c>
      <c r="BG1826" s="157">
        <v>3.4278974999999998E-10</v>
      </c>
      <c r="BH1826" s="157">
        <v>2.2774408000000001E-11</v>
      </c>
      <c r="BI1826" s="157">
        <v>3.0210861000000001E-14</v>
      </c>
      <c r="BJ1826" s="157">
        <v>1.0955002E-12</v>
      </c>
      <c r="BK1826" s="157">
        <v>4.6463410000000003E-14</v>
      </c>
      <c r="BL1826" s="157">
        <v>1.6291667999999999E-14</v>
      </c>
      <c r="BM1826" s="157">
        <v>1.0463654000000001E-8</v>
      </c>
      <c r="BN1826" s="157">
        <v>4.1139369000000002E-9</v>
      </c>
      <c r="BO1826" s="157">
        <v>5.8067459E-22</v>
      </c>
      <c r="BP1826" s="157">
        <v>2.4824212999999999E-3</v>
      </c>
      <c r="BQ1826" s="157">
        <v>3.7293119999999999E-2</v>
      </c>
      <c r="BR1826" s="157">
        <v>0</v>
      </c>
      <c r="BS1826" s="157">
        <v>0</v>
      </c>
      <c r="BT1826" s="157">
        <v>0</v>
      </c>
      <c r="BU1826"/>
      <c r="BV1826" s="155">
        <v>2.7411979E-5</v>
      </c>
      <c r="BW1826" s="155">
        <v>2.4178261000000002E-6</v>
      </c>
      <c r="BX1826" s="155">
        <v>8.9560131000000008E-6</v>
      </c>
      <c r="BY1826" s="155">
        <v>3.4044776E-8</v>
      </c>
      <c r="BZ1826" s="155">
        <v>2.0415860000000001E-6</v>
      </c>
      <c r="CA1826" s="155">
        <v>1.0641524E-7</v>
      </c>
      <c r="CB1826" s="155">
        <v>5.9158060000000001E-7</v>
      </c>
      <c r="CC1826" s="155">
        <v>1.6486189999999999E-7</v>
      </c>
      <c r="CD1826" s="155">
        <v>2.7639671999999997E-7</v>
      </c>
      <c r="CE1826" s="155">
        <v>1.3569906000000001E-7</v>
      </c>
      <c r="CF1826" s="155">
        <v>0</v>
      </c>
      <c r="CG1826" s="155">
        <v>1.2840878E-18</v>
      </c>
      <c r="CH1826" s="155">
        <v>1.0514061E-14</v>
      </c>
      <c r="CI1826" s="155">
        <v>7.6595799999999996E-7</v>
      </c>
      <c r="CJ1826" s="155">
        <v>5.6051583000000001E-6</v>
      </c>
      <c r="CK1826" s="155">
        <v>6.3164392000000001E-6</v>
      </c>
      <c r="CL1826" s="155">
        <v>0</v>
      </c>
      <c r="CM1826"/>
      <c r="CN1826" s="284">
        <v>8.8992444000000006E-15</v>
      </c>
      <c r="CO1826" s="284">
        <v>0.32071996000000003</v>
      </c>
      <c r="CP1826" s="285">
        <v>3.7321831000000001E-3</v>
      </c>
      <c r="CQ1826" s="284">
        <v>1.6777978E-3</v>
      </c>
      <c r="CR1826" s="284">
        <v>4.4047363999999999E-9</v>
      </c>
      <c r="CS1826" s="284">
        <v>1.3115949E-8</v>
      </c>
      <c r="CT1826" s="284">
        <v>9.8959236000000005E-5</v>
      </c>
      <c r="CU1826" s="284">
        <v>5.9156393000000002E-2</v>
      </c>
      <c r="CV1826" s="284">
        <v>1.5125757000000001E-5</v>
      </c>
      <c r="CW1826" s="284">
        <v>4.8422567999999999E-5</v>
      </c>
      <c r="CX1826"/>
      <c r="CY1826"/>
      <c r="CZ1826"/>
      <c r="DA1826"/>
      <c r="DB1826" s="212"/>
      <c r="DC1826" s="48"/>
      <c r="DD1826" s="48"/>
      <c r="DE1826" s="48"/>
      <c r="DF1826" s="48"/>
      <c r="DG1826" s="48"/>
      <c r="DH1826" s="48"/>
      <c r="DI1826" s="48"/>
      <c r="DJ1826" s="48"/>
      <c r="DK1826" s="48"/>
      <c r="DL1826" s="48"/>
    </row>
    <row r="1827" spans="1:116" ht="14.4">
      <c r="A1827" t="s">
        <v>3658</v>
      </c>
      <c r="B1827" s="188" t="s">
        <v>323</v>
      </c>
      <c r="C1827" s="151" t="str">
        <f t="shared" si="446"/>
        <v>C.070.01.111</v>
      </c>
      <c r="D1827" s="54" t="s">
        <v>100</v>
      </c>
      <c r="E1827" s="260" t="s">
        <v>3724</v>
      </c>
      <c r="F1827" s="153" t="str">
        <f t="shared" si="447"/>
        <v>Reefer 40 ft container (min weight 435 kg/ m3) in kg.day load factor = 1</v>
      </c>
      <c r="G1827" s="154">
        <f t="shared" si="472"/>
        <v>7.043942000000001E-5</v>
      </c>
      <c r="H1827"/>
      <c r="I1827"/>
      <c r="J1827" s="227">
        <f t="shared" si="473"/>
        <v>2.6081261513820239E-5</v>
      </c>
      <c r="K1827"/>
      <c r="L1827" s="280">
        <f t="shared" si="474"/>
        <v>8.5960376300000009E-7</v>
      </c>
      <c r="M1827" s="280">
        <f t="shared" si="475"/>
        <v>7.5609881431799996E-6</v>
      </c>
      <c r="N1827" s="281">
        <f t="shared" si="476"/>
        <v>7.0947566076402401E-6</v>
      </c>
      <c r="O1827" s="280">
        <v>1.0565913E-5</v>
      </c>
      <c r="P1827" s="286">
        <v>3.8121602000000002E-6</v>
      </c>
      <c r="Q1827" s="286">
        <v>7.3852739000000004E-7</v>
      </c>
      <c r="R1827" s="286">
        <v>7.1009681999999999E-7</v>
      </c>
      <c r="S1827" s="286">
        <v>6.1674352999999997E-8</v>
      </c>
      <c r="T1827" s="286">
        <v>4.4220757000000001E-8</v>
      </c>
      <c r="U1827" s="286">
        <v>4.3611832999999997E-8</v>
      </c>
      <c r="V1827" s="286">
        <v>6.2351534999999995E-8</v>
      </c>
      <c r="W1827" s="286">
        <v>6.8208599E-6</v>
      </c>
      <c r="X1827" s="219">
        <v>2.9476388000000001E-6</v>
      </c>
      <c r="Y1827" s="219">
        <v>2.4550112999999999E-7</v>
      </c>
      <c r="Z1827" s="286">
        <v>3.1021818E-10</v>
      </c>
      <c r="AA1827" s="219">
        <v>2.8395144E-8</v>
      </c>
      <c r="AB1827" s="219">
        <v>4.3364024000000002E-13</v>
      </c>
      <c r="AC1827"/>
      <c r="AD1827" s="227">
        <f t="shared" si="423"/>
        <v>1.0565913E-5</v>
      </c>
      <c r="AE1827" s="227">
        <f t="shared" si="424"/>
        <v>5.4726428880000005E-6</v>
      </c>
      <c r="AF1827" s="227">
        <f t="shared" si="425"/>
        <v>4.6414342689999998E-6</v>
      </c>
      <c r="AG1827" s="227">
        <f t="shared" si="426"/>
        <v>7.5609881431799996E-6</v>
      </c>
      <c r="AH1827" s="227">
        <f t="shared" si="427"/>
        <v>7.0663614636402403E-6</v>
      </c>
      <c r="AI1827"/>
      <c r="AJ1827">
        <v>1.0969379E-3</v>
      </c>
      <c r="AK1827" s="155">
        <v>9.8829623E-4</v>
      </c>
      <c r="AL1827" s="155">
        <v>2.4590719E-5</v>
      </c>
      <c r="AM1827" s="155">
        <v>0</v>
      </c>
      <c r="AN1827" s="155">
        <v>6.0138113999999998E-5</v>
      </c>
      <c r="AO1827" s="155">
        <v>9.6856263000000002E-6</v>
      </c>
      <c r="AP1827" s="155">
        <v>1.4227253999999999E-5</v>
      </c>
      <c r="AQ1827"/>
      <c r="AR1827" s="156">
        <v>2.3702210000000001E-6</v>
      </c>
      <c r="AS1827" s="156">
        <v>2.230551E-6</v>
      </c>
      <c r="AT1827" s="156">
        <v>7.7389834E-8</v>
      </c>
      <c r="AU1827" s="156">
        <v>6.2280123999999999E-8</v>
      </c>
      <c r="AV1827" s="282">
        <f t="shared" si="457"/>
        <v>1.3372608113988001E-10</v>
      </c>
      <c r="AW1827" s="282">
        <f t="shared" si="458"/>
        <v>2.8620500465872724E-13</v>
      </c>
      <c r="AX1827" s="283">
        <f t="shared" si="459"/>
        <v>8.7227064399999992E-6</v>
      </c>
      <c r="AY1827" s="157">
        <v>6.5499821999999994E-11</v>
      </c>
      <c r="AZ1827" s="157">
        <v>1.9763367E-13</v>
      </c>
      <c r="BA1827" s="157">
        <v>5.3994217000000003E-18</v>
      </c>
      <c r="BB1827" s="157">
        <v>5.4961888000000005E-16</v>
      </c>
      <c r="BC1827" s="157">
        <v>0</v>
      </c>
      <c r="BD1827" s="157">
        <v>4.9216471000000002E-14</v>
      </c>
      <c r="BE1827" s="157">
        <v>6.4979653000000005E-11</v>
      </c>
      <c r="BF1827" s="157">
        <v>8.1377278999999994E-15</v>
      </c>
      <c r="BG1827" s="157">
        <v>7.5173190999999997E-14</v>
      </c>
      <c r="BH1827" s="157">
        <v>4.9943877999999999E-15</v>
      </c>
      <c r="BI1827" s="157">
        <v>6.6251887000000003E-18</v>
      </c>
      <c r="BJ1827" s="157">
        <v>2.4024127E-16</v>
      </c>
      <c r="BK1827" s="157">
        <v>1.0189344E-17</v>
      </c>
      <c r="BL1827" s="157">
        <v>3.5727341999999999E-18</v>
      </c>
      <c r="BM1827" s="157">
        <v>2.2946609E-12</v>
      </c>
      <c r="BN1827" s="157">
        <v>9.0217915000000001E-13</v>
      </c>
      <c r="BO1827" s="157">
        <v>1.2734092000000001E-25</v>
      </c>
      <c r="BP1827" s="157">
        <v>5.4439063999999996E-7</v>
      </c>
      <c r="BQ1827" s="157">
        <v>8.1783157999999998E-6</v>
      </c>
      <c r="BR1827" s="157">
        <v>0</v>
      </c>
      <c r="BS1827" s="157">
        <v>0</v>
      </c>
      <c r="BT1827" s="157">
        <v>0</v>
      </c>
      <c r="BU1827"/>
      <c r="BV1827" s="155">
        <v>6.0113988999999998E-9</v>
      </c>
      <c r="BW1827" s="155">
        <v>5.3022501999999998E-10</v>
      </c>
      <c r="BX1827" s="155">
        <v>1.964038E-9</v>
      </c>
      <c r="BY1827" s="155">
        <v>7.4659597000000001E-12</v>
      </c>
      <c r="BZ1827" s="155">
        <v>4.4771622999999999E-10</v>
      </c>
      <c r="CA1827" s="155">
        <v>2.3336676000000001E-11</v>
      </c>
      <c r="CB1827" s="155">
        <v>1.2973259000000001E-10</v>
      </c>
      <c r="CC1827" s="155">
        <v>3.6153925000000003E-11</v>
      </c>
      <c r="CD1827" s="155">
        <v>6.0613315000000005E-11</v>
      </c>
      <c r="CE1827" s="155">
        <v>2.9758567000000002E-11</v>
      </c>
      <c r="CF1827" s="155">
        <v>0</v>
      </c>
      <c r="CG1827" s="155">
        <v>2.8159819999999998E-22</v>
      </c>
      <c r="CH1827" s="155">
        <v>2.3057151E-18</v>
      </c>
      <c r="CI1827" s="155">
        <v>1.6797324999999999E-10</v>
      </c>
      <c r="CJ1827" s="155">
        <v>1.2292014000000001E-9</v>
      </c>
      <c r="CK1827" s="155">
        <v>1.385184E-9</v>
      </c>
      <c r="CL1827" s="155">
        <v>0</v>
      </c>
      <c r="CM1827"/>
      <c r="CN1827" s="284">
        <v>1.9515887E-18</v>
      </c>
      <c r="CO1827" s="284">
        <v>7.0333323999999999E-5</v>
      </c>
      <c r="CP1827" s="285">
        <v>8.1846120000000005E-7</v>
      </c>
      <c r="CQ1827" s="284">
        <v>3.6793812000000001E-7</v>
      </c>
      <c r="CR1827" s="284">
        <v>9.6595097000000005E-13</v>
      </c>
      <c r="CS1827" s="284">
        <v>2.8763044999999999E-12</v>
      </c>
      <c r="CT1827" s="284">
        <v>2.1701586999999999E-8</v>
      </c>
      <c r="CU1827" s="284">
        <v>1.2972893E-5</v>
      </c>
      <c r="CV1827" s="284">
        <v>3.3170519E-9</v>
      </c>
      <c r="CW1827" s="284">
        <v>1.0618984000000001E-8</v>
      </c>
      <c r="CX1827"/>
      <c r="CY1827"/>
      <c r="CZ1827"/>
      <c r="DA1827"/>
      <c r="DB1827" s="212"/>
      <c r="DC1827" s="48"/>
      <c r="DD1827" s="48"/>
      <c r="DE1827" s="48"/>
      <c r="DF1827" s="48"/>
      <c r="DG1827" s="48"/>
      <c r="DH1827" s="48"/>
      <c r="DI1827" s="48"/>
      <c r="DJ1827" s="48"/>
      <c r="DK1827" s="48"/>
      <c r="DL1827" s="48"/>
    </row>
    <row r="1828" spans="1:116" ht="14.4">
      <c r="A1828" t="s">
        <v>3660</v>
      </c>
      <c r="B1828" s="188" t="s">
        <v>323</v>
      </c>
      <c r="C1828" s="151" t="str">
        <f t="shared" si="446"/>
        <v>C.070.01.112</v>
      </c>
      <c r="D1828" s="54" t="s">
        <v>100</v>
      </c>
      <c r="E1828" s="260" t="s">
        <v>3723</v>
      </c>
      <c r="F1828" s="153" t="str">
        <f t="shared" si="447"/>
        <v>Reefer 40 ft container (max weight 435 kg/ m3)</v>
      </c>
      <c r="G1828" s="154">
        <f t="shared" si="472"/>
        <v>139.80529999999999</v>
      </c>
      <c r="H1828"/>
      <c r="I1828"/>
      <c r="J1828" s="227">
        <f t="shared" si="473"/>
        <v>51.765027338091507</v>
      </c>
      <c r="K1828"/>
      <c r="L1828" s="280">
        <f t="shared" si="474"/>
        <v>1.7061066020000002</v>
      </c>
      <c r="M1828" s="280">
        <f t="shared" si="475"/>
        <v>15.006741698419999</v>
      </c>
      <c r="N1828" s="281">
        <f t="shared" si="476"/>
        <v>14.081384037671508</v>
      </c>
      <c r="O1828" s="280">
        <v>20.970794999999999</v>
      </c>
      <c r="P1828" s="286">
        <v>7.5662205</v>
      </c>
      <c r="Q1828" s="286">
        <v>1.4657990999999999</v>
      </c>
      <c r="R1828" s="286">
        <v>1.4093713000000001</v>
      </c>
      <c r="S1828" s="286">
        <v>0.12240875</v>
      </c>
      <c r="T1828" s="286">
        <v>8.7767559999999994E-2</v>
      </c>
      <c r="U1828" s="286">
        <v>8.6558992000000001E-2</v>
      </c>
      <c r="V1828" s="286">
        <v>0.12375279</v>
      </c>
      <c r="W1828" s="286">
        <v>13.537765</v>
      </c>
      <c r="X1828" s="219">
        <v>5.8503536</v>
      </c>
      <c r="Y1828" s="219">
        <v>0.48726065000000002</v>
      </c>
      <c r="Z1828" s="286">
        <v>6.1570842000000002E-4</v>
      </c>
      <c r="AA1828" s="219">
        <v>5.6357526999999998E-2</v>
      </c>
      <c r="AB1828" s="219">
        <v>8.6067150999999996E-7</v>
      </c>
      <c r="AC1828"/>
      <c r="AD1828" s="227">
        <f t="shared" si="423"/>
        <v>20.970794999999999</v>
      </c>
      <c r="AE1828" s="227">
        <f t="shared" si="424"/>
        <v>10.861878991999999</v>
      </c>
      <c r="AF1828" s="227">
        <f t="shared" si="425"/>
        <v>9.2121299169999986</v>
      </c>
      <c r="AG1828" s="227">
        <f t="shared" si="426"/>
        <v>15.006741698419999</v>
      </c>
      <c r="AH1828" s="227">
        <f t="shared" si="427"/>
        <v>14.025026510671509</v>
      </c>
      <c r="AI1828"/>
      <c r="AJ1828">
        <v>2177.1578</v>
      </c>
      <c r="AK1828" s="155">
        <v>1961.5301999999999</v>
      </c>
      <c r="AL1828" s="155">
        <v>48.806659000000003</v>
      </c>
      <c r="AM1828" s="155">
        <v>0</v>
      </c>
      <c r="AN1828" s="155">
        <v>119.35968</v>
      </c>
      <c r="AO1828" s="155">
        <v>19.223637</v>
      </c>
      <c r="AP1828" s="155">
        <v>28.237674999999999</v>
      </c>
      <c r="AQ1828"/>
      <c r="AR1828" s="156">
        <v>4.7043182000000003</v>
      </c>
      <c r="AS1828" s="156">
        <v>4.4271070000000003</v>
      </c>
      <c r="AT1828" s="156">
        <v>0.15360019</v>
      </c>
      <c r="AU1828" s="156">
        <v>0.12361105999999999</v>
      </c>
      <c r="AV1828" s="282">
        <f t="shared" si="457"/>
        <v>2.654140818102E-4</v>
      </c>
      <c r="AW1828" s="282">
        <f t="shared" si="458"/>
        <v>5.6804805028185257E-7</v>
      </c>
      <c r="AX1828" s="283">
        <f t="shared" si="459"/>
        <v>17.312473399999998</v>
      </c>
      <c r="AY1828" s="157">
        <v>1.3000138E-4</v>
      </c>
      <c r="AZ1828" s="157">
        <v>3.9225526999999999E-7</v>
      </c>
      <c r="BA1828" s="157">
        <v>1.0716553E-11</v>
      </c>
      <c r="BB1828" s="157">
        <v>1.0908612000000001E-9</v>
      </c>
      <c r="BC1828" s="157">
        <v>0</v>
      </c>
      <c r="BD1828" s="157">
        <v>9.7682848999999997E-8</v>
      </c>
      <c r="BE1828" s="157">
        <v>1.2896897E-4</v>
      </c>
      <c r="BF1828" s="157">
        <v>1.6151430999999999E-8</v>
      </c>
      <c r="BG1828" s="157">
        <v>1.4920069E-7</v>
      </c>
      <c r="BH1828" s="157">
        <v>9.9126577999999993E-9</v>
      </c>
      <c r="BI1828" s="157">
        <v>1.3149405E-11</v>
      </c>
      <c r="BJ1828" s="157">
        <v>4.7682111E-10</v>
      </c>
      <c r="BK1828" s="157">
        <v>2.0223396000000001E-11</v>
      </c>
      <c r="BL1828" s="157">
        <v>7.0910176E-12</v>
      </c>
      <c r="BM1828" s="157">
        <v>4.5543496000000001E-6</v>
      </c>
      <c r="BN1828" s="157">
        <v>1.7906085E-6</v>
      </c>
      <c r="BO1828" s="157">
        <v>2.5274107000000001E-19</v>
      </c>
      <c r="BP1828" s="157">
        <v>1.0804844</v>
      </c>
      <c r="BQ1828" s="157">
        <v>16.231988999999999</v>
      </c>
      <c r="BR1828" s="157">
        <v>0</v>
      </c>
      <c r="BS1828" s="157">
        <v>0</v>
      </c>
      <c r="BT1828" s="157">
        <v>0</v>
      </c>
      <c r="BU1828"/>
      <c r="BV1828" s="155">
        <v>1.193118E-2</v>
      </c>
      <c r="BW1828" s="155">
        <v>1.052369E-3</v>
      </c>
      <c r="BX1828" s="155">
        <v>3.8981426E-3</v>
      </c>
      <c r="BY1828" s="155">
        <v>1.4818133E-5</v>
      </c>
      <c r="BZ1828" s="155">
        <v>8.8860896999999996E-4</v>
      </c>
      <c r="CA1828" s="155">
        <v>4.6317684000000002E-5</v>
      </c>
      <c r="CB1828" s="155">
        <v>2.5748796E-4</v>
      </c>
      <c r="CC1828" s="155">
        <v>7.1756839000000004E-5</v>
      </c>
      <c r="CD1828" s="155">
        <v>1.2030284000000001E-4</v>
      </c>
      <c r="CE1828" s="155">
        <v>5.9063593000000002E-5</v>
      </c>
      <c r="CF1828" s="155">
        <v>0</v>
      </c>
      <c r="CG1828" s="155">
        <v>5.5890465000000002E-16</v>
      </c>
      <c r="CH1828" s="155">
        <v>4.5762894999999998E-12</v>
      </c>
      <c r="CI1828" s="155">
        <v>3.3338646999999999E-4</v>
      </c>
      <c r="CJ1828" s="155">
        <v>2.4396689000000002E-3</v>
      </c>
      <c r="CK1828" s="155">
        <v>2.7492569000000001E-3</v>
      </c>
      <c r="CL1828" s="155">
        <v>0</v>
      </c>
      <c r="CM1828"/>
      <c r="CN1828" s="284">
        <v>3.8734338000000002E-12</v>
      </c>
      <c r="CO1828" s="284">
        <v>139.59472</v>
      </c>
      <c r="CP1828" s="285">
        <v>1.6244485</v>
      </c>
      <c r="CQ1828" s="284">
        <v>0.73026862000000003</v>
      </c>
      <c r="CR1828" s="284">
        <v>1.9171801999999998E-6</v>
      </c>
      <c r="CS1828" s="284">
        <v>5.7087722000000002E-6</v>
      </c>
      <c r="CT1828" s="284">
        <v>4.3072427000000003E-2</v>
      </c>
      <c r="CU1828" s="284">
        <v>25.748070999999999</v>
      </c>
      <c r="CV1828" s="284">
        <v>6.5835497E-3</v>
      </c>
      <c r="CW1828" s="284">
        <v>2.1076128E-2</v>
      </c>
      <c r="CX1828"/>
      <c r="CY1828"/>
      <c r="CZ1828"/>
      <c r="DA1828"/>
      <c r="DB1828" s="212"/>
      <c r="DC1828" s="48"/>
      <c r="DD1828" s="48"/>
      <c r="DE1828" s="48"/>
      <c r="DF1828" s="48"/>
      <c r="DG1828" s="48"/>
      <c r="DH1828" s="48"/>
      <c r="DI1828" s="48"/>
      <c r="DJ1828" s="48"/>
      <c r="DK1828" s="48"/>
      <c r="DL1828" s="48"/>
    </row>
    <row r="1829" spans="1:116" ht="14.4">
      <c r="A1829" t="s">
        <v>3661</v>
      </c>
      <c r="B1829" s="188" t="s">
        <v>323</v>
      </c>
      <c r="C1829" s="151" t="str">
        <f t="shared" si="446"/>
        <v>C.070.01.113</v>
      </c>
      <c r="D1829" s="54" t="s">
        <v>100</v>
      </c>
      <c r="E1829" s="260" t="s">
        <v>3725</v>
      </c>
      <c r="F1829" s="153" t="str">
        <f t="shared" si="447"/>
        <v>Reefer 40 ft container (max weight 435 kg/ m3) in m3.day load factor 1</v>
      </c>
      <c r="G1829" s="154">
        <f t="shared" si="472"/>
        <v>3.0659056666666667E-2</v>
      </c>
      <c r="H1829"/>
      <c r="I1829"/>
      <c r="J1829" s="227">
        <f t="shared" si="473"/>
        <v>1.1351979759523749E-2</v>
      </c>
      <c r="K1829"/>
      <c r="L1829" s="280">
        <f t="shared" si="474"/>
        <v>3.7414617999999999E-4</v>
      </c>
      <c r="M1829" s="280">
        <f t="shared" si="475"/>
        <v>3.2909521737800001E-3</v>
      </c>
      <c r="N1829" s="281">
        <f t="shared" si="476"/>
        <v>3.0880229057437497E-3</v>
      </c>
      <c r="O1829" s="280">
        <v>4.5988584999999997E-3</v>
      </c>
      <c r="P1829" s="286">
        <v>1.6592588999999999E-3</v>
      </c>
      <c r="Q1829" s="286">
        <v>3.2144718000000003E-4</v>
      </c>
      <c r="R1829" s="286">
        <v>3.0907264999999998E-4</v>
      </c>
      <c r="S1829" s="286">
        <v>2.6844022999999999E-5</v>
      </c>
      <c r="T1829" s="286">
        <v>1.9247272000000001E-5</v>
      </c>
      <c r="U1829" s="286">
        <v>1.8982234999999998E-5</v>
      </c>
      <c r="V1829" s="286">
        <v>2.713877E-5</v>
      </c>
      <c r="W1829" s="286">
        <v>2.9688081999999999E-3</v>
      </c>
      <c r="X1829" s="219">
        <v>1.2829722999999999E-3</v>
      </c>
      <c r="Y1829" s="219">
        <v>1.0685540999999999E-4</v>
      </c>
      <c r="Z1829" s="286">
        <v>1.3502378E-7</v>
      </c>
      <c r="AA1829" s="219">
        <v>1.2359107000000001E-5</v>
      </c>
      <c r="AB1829" s="219">
        <v>1.8874374999999999E-10</v>
      </c>
      <c r="AC1829"/>
      <c r="AD1829" s="227">
        <f t="shared" si="423"/>
        <v>4.5988584999999997E-3</v>
      </c>
      <c r="AE1829" s="227">
        <f t="shared" si="424"/>
        <v>2.3819910299999998E-3</v>
      </c>
      <c r="AF1829" s="227">
        <f t="shared" si="425"/>
        <v>2.020203957E-3</v>
      </c>
      <c r="AG1829" s="227">
        <f t="shared" si="426"/>
        <v>3.2909521737799997E-3</v>
      </c>
      <c r="AH1829" s="227">
        <f t="shared" si="427"/>
        <v>3.0756637987437497E-3</v>
      </c>
      <c r="AI1829"/>
      <c r="AJ1829">
        <v>0.47744689000000001</v>
      </c>
      <c r="AK1829" s="155">
        <v>0.43016011999999998</v>
      </c>
      <c r="AL1829" s="155">
        <v>1.0703215E-2</v>
      </c>
      <c r="AM1829" s="155">
        <v>0</v>
      </c>
      <c r="AN1829" s="155">
        <v>2.6175369E-2</v>
      </c>
      <c r="AO1829" s="155">
        <v>4.2157098999999996E-3</v>
      </c>
      <c r="AP1829" s="155">
        <v>6.1924726999999999E-3</v>
      </c>
      <c r="AQ1829"/>
      <c r="AR1829" s="156">
        <v>1.0316487E-3</v>
      </c>
      <c r="AS1829" s="156">
        <v>9.7085678999999996E-4</v>
      </c>
      <c r="AT1829" s="156">
        <v>3.3684252999999997E-5</v>
      </c>
      <c r="AU1829" s="156">
        <v>2.7107687999999998E-5</v>
      </c>
      <c r="AV1829" s="282">
        <f t="shared" si="457"/>
        <v>5.8204843080950003E-8</v>
      </c>
      <c r="AW1829" s="282">
        <f t="shared" si="458"/>
        <v>1.2457194189575538E-10</v>
      </c>
      <c r="AX1829" s="283">
        <f t="shared" si="459"/>
        <v>3.7965949299999997E-3</v>
      </c>
      <c r="AY1829" s="157">
        <v>2.8509075000000001E-8</v>
      </c>
      <c r="AZ1829" s="157">
        <v>8.6020892999999996E-11</v>
      </c>
      <c r="BA1829" s="157">
        <v>2.3501212000000002E-15</v>
      </c>
      <c r="BB1829" s="157">
        <v>2.3922395000000002E-13</v>
      </c>
      <c r="BC1829" s="157">
        <v>0</v>
      </c>
      <c r="BD1829" s="157">
        <v>2.1421677000000001E-11</v>
      </c>
      <c r="BE1829" s="157">
        <v>2.8282669E-8</v>
      </c>
      <c r="BF1829" s="157">
        <v>3.5419806000000002E-12</v>
      </c>
      <c r="BG1829" s="157">
        <v>3.2719449999999997E-11</v>
      </c>
      <c r="BH1829" s="157">
        <v>2.1738285000000002E-12</v>
      </c>
      <c r="BI1829" s="157">
        <v>2.8836415000000002E-15</v>
      </c>
      <c r="BJ1829" s="157">
        <v>1.0456603E-13</v>
      </c>
      <c r="BK1829" s="157">
        <v>4.4349552999999998E-15</v>
      </c>
      <c r="BL1829" s="157">
        <v>1.5550476999999999E-15</v>
      </c>
      <c r="BM1829" s="157">
        <v>9.9876087999999996E-10</v>
      </c>
      <c r="BN1829" s="157">
        <v>3.926773E-10</v>
      </c>
      <c r="BO1829" s="157">
        <v>5.5425674000000003E-23</v>
      </c>
      <c r="BP1829" s="157">
        <v>2.3694832999999999E-4</v>
      </c>
      <c r="BQ1829" s="157">
        <v>3.5596465999999998E-3</v>
      </c>
      <c r="BR1829" s="157">
        <v>0</v>
      </c>
      <c r="BS1829" s="157">
        <v>0</v>
      </c>
      <c r="BT1829" s="157">
        <v>0</v>
      </c>
      <c r="BU1829"/>
      <c r="BV1829" s="155">
        <v>2.6164867999999998E-6</v>
      </c>
      <c r="BW1829" s="155">
        <v>2.3078269E-7</v>
      </c>
      <c r="BX1829" s="155">
        <v>8.5485583999999996E-7</v>
      </c>
      <c r="BY1829" s="155">
        <v>3.2495905999999999E-9</v>
      </c>
      <c r="BZ1829" s="155">
        <v>1.9487039000000001E-7</v>
      </c>
      <c r="CA1829" s="155">
        <v>1.0157387000000001E-8</v>
      </c>
      <c r="CB1829" s="155">
        <v>5.6466658999999999E-8</v>
      </c>
      <c r="CC1829" s="155">
        <v>1.5736149000000001E-8</v>
      </c>
      <c r="CD1829" s="155">
        <v>2.6382201999999999E-8</v>
      </c>
      <c r="CE1829" s="155">
        <v>1.2952542E-8</v>
      </c>
      <c r="CF1829" s="155">
        <v>0</v>
      </c>
      <c r="CG1829" s="155">
        <v>1.2256681000000001E-19</v>
      </c>
      <c r="CH1829" s="155">
        <v>1.0035723E-15</v>
      </c>
      <c r="CI1829" s="155">
        <v>7.3111067000000003E-8</v>
      </c>
      <c r="CJ1829" s="155">
        <v>5.3501511000000003E-7</v>
      </c>
      <c r="CK1829" s="155">
        <v>6.0290722000000002E-7</v>
      </c>
      <c r="CL1829" s="155">
        <v>0</v>
      </c>
      <c r="CM1829"/>
      <c r="CN1829" s="284">
        <v>8.4943723999999996E-16</v>
      </c>
      <c r="CO1829" s="284">
        <v>3.0612877E-2</v>
      </c>
      <c r="CP1829" s="285">
        <v>3.5623871000000002E-4</v>
      </c>
      <c r="CQ1829" s="284">
        <v>1.6014663000000001E-4</v>
      </c>
      <c r="CR1829" s="284">
        <v>4.2043424999999997E-10</v>
      </c>
      <c r="CS1829" s="284">
        <v>1.2519237000000001E-9</v>
      </c>
      <c r="CT1829" s="284">
        <v>9.4457076000000005E-6</v>
      </c>
      <c r="CU1829" s="284">
        <v>5.6465066999999997E-3</v>
      </c>
      <c r="CV1829" s="284">
        <v>1.4437609000000001E-6</v>
      </c>
      <c r="CW1829" s="284">
        <v>4.6219579000000001E-6</v>
      </c>
      <c r="CX1829"/>
      <c r="CY1829"/>
      <c r="CZ1829"/>
      <c r="DA1829"/>
      <c r="DB1829" s="212"/>
      <c r="DC1829" s="48"/>
      <c r="DD1829" s="48"/>
      <c r="DE1829" s="48"/>
      <c r="DF1829" s="48"/>
      <c r="DG1829" s="48"/>
      <c r="DH1829" s="48"/>
      <c r="DI1829" s="48"/>
      <c r="DJ1829" s="48"/>
      <c r="DK1829" s="48"/>
      <c r="DL1829" s="48"/>
    </row>
    <row r="1830" spans="1:116" ht="14.4">
      <c r="B1830" s="188"/>
      <c r="C1830" s="151"/>
      <c r="D1830" s="51" t="s">
        <v>1937</v>
      </c>
      <c r="E1830" s="260"/>
      <c r="F1830"/>
      <c r="G1830"/>
      <c r="H1830"/>
      <c r="I1830"/>
      <c r="J1830"/>
      <c r="K1830"/>
      <c r="L1830"/>
      <c r="M1830"/>
      <c r="N1830" s="174"/>
      <c r="O1830"/>
      <c r="P1830" s="53"/>
      <c r="Q1830" s="53"/>
      <c r="R1830" s="53"/>
      <c r="S1830" s="53"/>
      <c r="T1830" s="53"/>
      <c r="U1830" s="53"/>
      <c r="V1830" s="53"/>
      <c r="W1830" s="53"/>
      <c r="X1830"/>
      <c r="Y1830"/>
      <c r="Z1830" s="53"/>
      <c r="AA1830"/>
      <c r="AB1830"/>
      <c r="AC1830"/>
      <c r="AD1830"/>
      <c r="AE1830"/>
      <c r="AF1830"/>
      <c r="AG1830"/>
      <c r="AH1830"/>
      <c r="AI1830"/>
      <c r="AJ1830"/>
      <c r="AK1830"/>
      <c r="AL1830"/>
      <c r="AM1830"/>
      <c r="AN1830"/>
      <c r="AO1830"/>
      <c r="AP1830"/>
      <c r="AQ1830"/>
      <c r="AR1830"/>
      <c r="AS1830"/>
      <c r="AT1830"/>
      <c r="AU1830"/>
      <c r="AX1830" s="19"/>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s="117"/>
      <c r="CQ1830"/>
      <c r="CR1830"/>
      <c r="CS1830"/>
      <c r="CT1830"/>
      <c r="CU1830"/>
      <c r="CV1830"/>
      <c r="CW1830"/>
      <c r="CX1830"/>
      <c r="CY1830"/>
      <c r="CZ1830"/>
      <c r="DA1830"/>
      <c r="DB1830" s="212"/>
      <c r="DC1830" s="48"/>
      <c r="DD1830" s="48"/>
      <c r="DE1830" s="48"/>
      <c r="DF1830" s="48"/>
      <c r="DG1830" s="48"/>
      <c r="DH1830" s="48"/>
      <c r="DI1830" s="48"/>
      <c r="DJ1830" s="48"/>
      <c r="DK1830" s="48"/>
      <c r="DL1830" s="48"/>
    </row>
    <row r="1831" spans="1:116" ht="14.4">
      <c r="B1831" s="188"/>
      <c r="C1831" s="151"/>
      <c r="D1831" s="51" t="s">
        <v>1383</v>
      </c>
      <c r="E1831" s="260"/>
      <c r="F1831"/>
      <c r="G1831"/>
      <c r="H1831"/>
      <c r="I1831"/>
      <c r="J1831"/>
      <c r="K1831"/>
      <c r="L1831"/>
      <c r="M1831"/>
      <c r="N1831" s="174"/>
      <c r="O1831"/>
      <c r="P1831" s="53"/>
      <c r="Q1831" s="53"/>
      <c r="R1831" s="53"/>
      <c r="S1831" s="53"/>
      <c r="T1831" s="53"/>
      <c r="U1831" s="53"/>
      <c r="V1831" s="53"/>
      <c r="W1831" s="53"/>
      <c r="X1831"/>
      <c r="Y1831"/>
      <c r="Z1831" s="53"/>
      <c r="AA1831"/>
      <c r="AB1831"/>
      <c r="AC1831"/>
      <c r="AD1831"/>
      <c r="AE1831"/>
      <c r="AF1831"/>
      <c r="AG1831"/>
      <c r="AH1831"/>
      <c r="AI1831"/>
      <c r="AJ1831"/>
      <c r="AK1831"/>
      <c r="AL1831"/>
      <c r="AM1831"/>
      <c r="AN1831"/>
      <c r="AO1831"/>
      <c r="AP1831"/>
      <c r="AQ1831"/>
      <c r="AR1831"/>
      <c r="AS1831"/>
      <c r="AT1831"/>
      <c r="AU1831"/>
      <c r="AX1831" s="19"/>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s="117"/>
      <c r="CQ1831"/>
      <c r="CR1831"/>
      <c r="CS1831"/>
      <c r="CT1831"/>
      <c r="CU1831"/>
      <c r="CV1831"/>
      <c r="CW1831"/>
      <c r="CX1831"/>
      <c r="CY1831"/>
      <c r="CZ1831"/>
      <c r="DA1831"/>
      <c r="DB1831" s="212"/>
      <c r="DC1831" s="48"/>
      <c r="DD1831" s="48"/>
      <c r="DE1831" s="48"/>
      <c r="DF1831" s="48"/>
      <c r="DG1831" s="48"/>
      <c r="DH1831" s="48"/>
      <c r="DI1831" s="48"/>
      <c r="DJ1831" s="48"/>
      <c r="DK1831" s="48"/>
      <c r="DL1831" s="48"/>
    </row>
    <row r="1832" spans="1:116" ht="14.4">
      <c r="A1832" t="s">
        <v>1055</v>
      </c>
      <c r="B1832" s="188" t="s">
        <v>324</v>
      </c>
      <c r="C1832" s="151" t="str">
        <f t="shared" ref="C1832:C1900" si="477">MID(A1832,1,12)</f>
        <v>D.050.01.101</v>
      </c>
      <c r="D1832" s="54" t="s">
        <v>1383</v>
      </c>
      <c r="E1832" s="150" t="s">
        <v>352</v>
      </c>
      <c r="F1832" s="153" t="str">
        <f t="shared" ref="F1832:F1900" si="478">MID(A1832, 21,85)</f>
        <v>Deep drawing steel</v>
      </c>
      <c r="G1832" s="154">
        <f t="shared" si="472"/>
        <v>0.45929348666666669</v>
      </c>
      <c r="H1832"/>
      <c r="I1832"/>
      <c r="J1832" s="227">
        <f t="shared" ref="J1832:J1910" si="479">L1832+M1832+N1832+O1832</f>
        <v>9.2601286690000006E-2</v>
      </c>
      <c r="K1832"/>
      <c r="L1832" s="280">
        <f t="shared" ref="L1832:L1910" si="480">R1832+S1832+T1832+U1832</f>
        <v>2.93418928E-3</v>
      </c>
      <c r="M1832" s="280">
        <f t="shared" ref="M1832:M1910" si="481">P1832+Q1832+V1832+Z1832+X1832</f>
        <v>6.0786158999999998E-3</v>
      </c>
      <c r="N1832" s="281">
        <f t="shared" ref="N1832:N1910" si="482">W1832+Y1832+AA1832+AB1832</f>
        <v>1.4694458509999999E-2</v>
      </c>
      <c r="O1832" s="280">
        <v>6.8894022999999999E-2</v>
      </c>
      <c r="P1832" s="286">
        <v>3.3117645999999998E-3</v>
      </c>
      <c r="Q1832" s="286">
        <v>2.7668513E-3</v>
      </c>
      <c r="R1832" s="286">
        <v>2.5401667000000002E-3</v>
      </c>
      <c r="S1832" s="286">
        <v>3.9402258000000002E-4</v>
      </c>
      <c r="T1832" s="219">
        <v>0</v>
      </c>
      <c r="U1832" s="219">
        <v>0</v>
      </c>
      <c r="V1832" s="219">
        <v>0</v>
      </c>
      <c r="W1832" s="286">
        <v>3.0052551000000002E-4</v>
      </c>
      <c r="X1832" s="219">
        <v>0</v>
      </c>
      <c r="Y1832" s="219">
        <v>1.4393932999999999E-2</v>
      </c>
      <c r="Z1832" s="219">
        <v>0</v>
      </c>
      <c r="AA1832" s="219">
        <v>0</v>
      </c>
      <c r="AB1832" s="219">
        <v>0</v>
      </c>
      <c r="AC1832"/>
      <c r="AD1832" s="227">
        <f t="shared" si="423"/>
        <v>6.8894022999999999E-2</v>
      </c>
      <c r="AE1832" s="227">
        <f t="shared" si="424"/>
        <v>9.0128051799999997E-3</v>
      </c>
      <c r="AF1832" s="227">
        <f t="shared" si="425"/>
        <v>6.0786158999999998E-3</v>
      </c>
      <c r="AG1832" s="227">
        <f t="shared" si="426"/>
        <v>6.0786158999999998E-3</v>
      </c>
      <c r="AH1832" s="227">
        <f t="shared" si="427"/>
        <v>1.4694458509999999E-2</v>
      </c>
      <c r="AI1832"/>
      <c r="AJ1832">
        <v>8.7663375000000006</v>
      </c>
      <c r="AK1832" s="155">
        <v>5.1824468000000001</v>
      </c>
      <c r="AL1832" s="155">
        <v>1.9942114</v>
      </c>
      <c r="AM1832" s="155">
        <v>0</v>
      </c>
      <c r="AN1832" s="155">
        <v>0.38193867999999997</v>
      </c>
      <c r="AO1832" s="155">
        <v>0.80866192999999997</v>
      </c>
      <c r="AP1832" s="155">
        <v>0.39907864999999998</v>
      </c>
      <c r="AQ1832"/>
      <c r="AR1832" s="156">
        <v>8.7481975000000007E-3</v>
      </c>
      <c r="AS1832" s="156">
        <v>8.2168646000000001E-3</v>
      </c>
      <c r="AT1832" s="156">
        <v>3.7089115999999999E-4</v>
      </c>
      <c r="AU1832" s="156">
        <v>1.6044173999999999E-4</v>
      </c>
      <c r="AV1832" s="282">
        <f t="shared" si="457"/>
        <v>4.9261777882499999E-7</v>
      </c>
      <c r="AW1832" s="282">
        <f t="shared" si="458"/>
        <v>1.371638960952E-9</v>
      </c>
      <c r="AX1832" s="283">
        <f t="shared" si="459"/>
        <v>2.2470832310000001E-2</v>
      </c>
      <c r="AY1832" s="157">
        <v>4.2622435000000002E-7</v>
      </c>
      <c r="AZ1832" s="157">
        <v>1.2860218E-9</v>
      </c>
      <c r="BA1832" s="157">
        <v>3.5135951999999999E-14</v>
      </c>
      <c r="BB1832" s="157">
        <v>0</v>
      </c>
      <c r="BC1832" s="157">
        <v>0</v>
      </c>
      <c r="BD1832" s="157">
        <v>6.8069825E-11</v>
      </c>
      <c r="BE1832" s="157">
        <v>6.6325358999999999E-8</v>
      </c>
      <c r="BF1832" s="157">
        <v>1.5523240999999999E-11</v>
      </c>
      <c r="BG1832" s="157">
        <v>7.0058783999999998E-11</v>
      </c>
      <c r="BH1832" s="157">
        <v>0</v>
      </c>
      <c r="BI1832" s="157">
        <v>0</v>
      </c>
      <c r="BJ1832" s="157">
        <v>0</v>
      </c>
      <c r="BK1832" s="157">
        <v>0</v>
      </c>
      <c r="BL1832" s="157">
        <v>0</v>
      </c>
      <c r="BM1832" s="157">
        <v>0</v>
      </c>
      <c r="BN1832" s="157">
        <v>0</v>
      </c>
      <c r="BO1832" s="157">
        <v>0</v>
      </c>
      <c r="BP1832" s="157">
        <v>3.2281309999999999E-5</v>
      </c>
      <c r="BQ1832" s="157">
        <v>2.2438551000000001E-2</v>
      </c>
      <c r="BR1832" s="157">
        <v>0</v>
      </c>
      <c r="BS1832" s="157">
        <v>0</v>
      </c>
      <c r="BT1832" s="157">
        <v>0</v>
      </c>
      <c r="BU1832"/>
      <c r="BV1832" s="155">
        <v>2.3266754E-5</v>
      </c>
      <c r="BW1832" s="155">
        <v>4.8300643E-7</v>
      </c>
      <c r="BX1832" s="155">
        <v>1.2806321E-5</v>
      </c>
      <c r="BY1832" s="155">
        <v>1.2093407999999999E-9</v>
      </c>
      <c r="BZ1832" s="155">
        <v>7.5055078999999996E-7</v>
      </c>
      <c r="CA1832" s="155">
        <v>0</v>
      </c>
      <c r="CB1832" s="155">
        <v>0</v>
      </c>
      <c r="CC1832" s="155">
        <v>0</v>
      </c>
      <c r="CD1832" s="155">
        <v>0</v>
      </c>
      <c r="CE1832" s="155">
        <v>3.6891144000000001E-9</v>
      </c>
      <c r="CF1832" s="155">
        <v>0</v>
      </c>
      <c r="CG1832" s="155">
        <v>0</v>
      </c>
      <c r="CH1832" s="155">
        <v>0</v>
      </c>
      <c r="CI1832" s="155">
        <v>5.1692012000000001E-7</v>
      </c>
      <c r="CJ1832" s="155">
        <v>8.7050569999999998E-6</v>
      </c>
      <c r="CK1832" s="155">
        <v>3.8110364000000001E-13</v>
      </c>
      <c r="CL1832" s="155">
        <v>0</v>
      </c>
      <c r="CM1832"/>
      <c r="CN1832" s="284">
        <v>0</v>
      </c>
      <c r="CO1832" s="284">
        <v>0.45929347999999998</v>
      </c>
      <c r="CP1832" s="285">
        <v>0</v>
      </c>
      <c r="CQ1832" s="284">
        <v>3.3046596000000001E-4</v>
      </c>
      <c r="CR1832" s="284">
        <v>0</v>
      </c>
      <c r="CS1832" s="284">
        <v>0</v>
      </c>
      <c r="CT1832" s="284">
        <v>3.0021138E-5</v>
      </c>
      <c r="CU1832" s="284">
        <v>0</v>
      </c>
      <c r="CV1832" s="284">
        <v>0</v>
      </c>
      <c r="CW1832" s="284">
        <v>0</v>
      </c>
      <c r="CX1832"/>
      <c r="CY1832"/>
      <c r="CZ1832"/>
      <c r="DA1832"/>
      <c r="DB1832" s="212"/>
      <c r="DC1832" s="48"/>
      <c r="DD1832" s="48"/>
      <c r="DE1832" s="48"/>
      <c r="DF1832" s="48"/>
      <c r="DG1832" s="48"/>
      <c r="DH1832" s="48"/>
      <c r="DI1832" s="48"/>
      <c r="DJ1832" s="48"/>
      <c r="DK1832" s="48"/>
      <c r="DL1832" s="48"/>
    </row>
    <row r="1833" spans="1:116" ht="14.4">
      <c r="A1833" t="s">
        <v>1938</v>
      </c>
      <c r="B1833" s="188" t="s">
        <v>324</v>
      </c>
      <c r="C1833" s="151" t="str">
        <f t="shared" si="477"/>
        <v>D.050.01.102</v>
      </c>
      <c r="D1833" s="54" t="s">
        <v>1383</v>
      </c>
      <c r="E1833" s="150" t="s">
        <v>352</v>
      </c>
      <c r="F1833" s="153" t="str">
        <f t="shared" si="478"/>
        <v>Rolling steel</v>
      </c>
      <c r="G1833" s="154">
        <f t="shared" si="472"/>
        <v>0.15</v>
      </c>
      <c r="H1833"/>
      <c r="I1833"/>
      <c r="J1833" s="227">
        <f t="shared" si="479"/>
        <v>2.6268042486352779E-2</v>
      </c>
      <c r="K1833"/>
      <c r="L1833" s="280">
        <f t="shared" si="480"/>
        <v>3.1028825424960003E-4</v>
      </c>
      <c r="M1833" s="280">
        <f t="shared" si="481"/>
        <v>3.4577542321031656E-3</v>
      </c>
      <c r="N1833" s="281">
        <f t="shared" si="482"/>
        <v>1.3877788000000001E-17</v>
      </c>
      <c r="O1833" s="280">
        <v>2.2499999999999999E-2</v>
      </c>
      <c r="P1833" s="286">
        <v>3.3070949999999999E-3</v>
      </c>
      <c r="Q1833" s="286">
        <v>1.5065915000000001E-4</v>
      </c>
      <c r="R1833" s="286">
        <v>3.1028400000000003E-4</v>
      </c>
      <c r="S1833" s="286">
        <v>0</v>
      </c>
      <c r="T1833" s="219">
        <v>0</v>
      </c>
      <c r="U1833" s="286">
        <v>4.2542495999999997E-9</v>
      </c>
      <c r="V1833" s="286">
        <v>8.2103165999999998E-11</v>
      </c>
      <c r="W1833" s="286">
        <v>1.3877788000000001E-17</v>
      </c>
      <c r="X1833" s="219">
        <v>0</v>
      </c>
      <c r="Y1833" s="219">
        <v>0</v>
      </c>
      <c r="Z1833" s="219">
        <v>0</v>
      </c>
      <c r="AA1833" s="219">
        <v>0</v>
      </c>
      <c r="AB1833" s="219">
        <v>0</v>
      </c>
      <c r="AC1833"/>
      <c r="AD1833" s="227">
        <f t="shared" si="423"/>
        <v>2.2499999999999999E-2</v>
      </c>
      <c r="AE1833" s="227">
        <f t="shared" si="424"/>
        <v>3.7680424863527659E-3</v>
      </c>
      <c r="AF1833" s="227">
        <f t="shared" si="425"/>
        <v>3.4577542321031656E-3</v>
      </c>
      <c r="AG1833" s="227">
        <f t="shared" si="426"/>
        <v>3.4577542321031656E-3</v>
      </c>
      <c r="AH1833" s="227">
        <f t="shared" si="427"/>
        <v>1.3877788000000001E-17</v>
      </c>
      <c r="AI1833"/>
      <c r="AJ1833">
        <v>1.7849999999999999</v>
      </c>
      <c r="AK1833" s="155">
        <v>1.7849999999999999</v>
      </c>
      <c r="AL1833" s="155">
        <v>0</v>
      </c>
      <c r="AM1833" s="155">
        <v>0</v>
      </c>
      <c r="AN1833" s="155">
        <v>0</v>
      </c>
      <c r="AO1833" s="155">
        <v>0</v>
      </c>
      <c r="AP1833" s="155">
        <v>0</v>
      </c>
      <c r="AQ1833"/>
      <c r="AR1833" s="156">
        <v>3.5843708999999998E-3</v>
      </c>
      <c r="AS1833" s="156">
        <v>3.3238219000000001E-3</v>
      </c>
      <c r="AT1833" s="156">
        <v>1.3309992999999999E-4</v>
      </c>
      <c r="AU1833" s="156">
        <v>1.2744899999999999E-4</v>
      </c>
      <c r="AV1833" s="282">
        <f t="shared" si="457"/>
        <v>1.9926989999999999E-7</v>
      </c>
      <c r="AW1833" s="282">
        <f t="shared" si="458"/>
        <v>4.9223347500000004E-10</v>
      </c>
      <c r="AX1833" s="283">
        <f t="shared" si="459"/>
        <v>1.7850000000000001E-2</v>
      </c>
      <c r="AY1833" s="157">
        <v>1.392E-7</v>
      </c>
      <c r="AZ1833" s="157">
        <v>4.2E-10</v>
      </c>
      <c r="BA1833" s="157">
        <v>1.1475E-14</v>
      </c>
      <c r="BB1833" s="157">
        <v>0</v>
      </c>
      <c r="BC1833" s="157">
        <v>0</v>
      </c>
      <c r="BD1833" s="157">
        <v>9.8999999999999994E-12</v>
      </c>
      <c r="BE1833" s="157">
        <v>6.0059999999999996E-8</v>
      </c>
      <c r="BF1833" s="157">
        <v>2.2619999999999999E-12</v>
      </c>
      <c r="BG1833" s="157">
        <v>6.9959999999999997E-11</v>
      </c>
      <c r="BH1833" s="157">
        <v>0</v>
      </c>
      <c r="BI1833" s="157">
        <v>0</v>
      </c>
      <c r="BJ1833" s="157">
        <v>0</v>
      </c>
      <c r="BK1833" s="157">
        <v>0</v>
      </c>
      <c r="BL1833" s="157">
        <v>0</v>
      </c>
      <c r="BM1833" s="157">
        <v>0</v>
      </c>
      <c r="BN1833" s="157">
        <v>0</v>
      </c>
      <c r="BO1833" s="157">
        <v>0</v>
      </c>
      <c r="BP1833" s="157">
        <v>0</v>
      </c>
      <c r="BQ1833" s="157">
        <v>1.7850000000000001E-2</v>
      </c>
      <c r="BR1833" s="157">
        <v>0</v>
      </c>
      <c r="BS1833" s="157">
        <v>0</v>
      </c>
      <c r="BT1833" s="157">
        <v>0</v>
      </c>
      <c r="BU1833"/>
      <c r="BV1833" s="155">
        <v>7.3285133999999997E-6</v>
      </c>
      <c r="BW1833" s="155">
        <v>4.8232537999999997E-7</v>
      </c>
      <c r="BX1833" s="155">
        <v>4.1823980000000003E-6</v>
      </c>
      <c r="BY1833" s="155">
        <v>9.6173009999999993E-15</v>
      </c>
      <c r="BZ1833" s="155">
        <v>3.97308E-7</v>
      </c>
      <c r="CA1833" s="155">
        <v>0</v>
      </c>
      <c r="CB1833" s="155">
        <v>0</v>
      </c>
      <c r="CC1833" s="155">
        <v>0</v>
      </c>
      <c r="CD1833" s="155">
        <v>0</v>
      </c>
      <c r="CE1833" s="155">
        <v>2.8150617000000001E-12</v>
      </c>
      <c r="CF1833" s="155">
        <v>0</v>
      </c>
      <c r="CG1833" s="155">
        <v>0</v>
      </c>
      <c r="CH1833" s="155">
        <v>0</v>
      </c>
      <c r="CI1833" s="155">
        <v>9.0621734999999994E-8</v>
      </c>
      <c r="CJ1833" s="155">
        <v>2.1758573999999998E-6</v>
      </c>
      <c r="CK1833" s="155">
        <v>0</v>
      </c>
      <c r="CL1833" s="155">
        <v>0</v>
      </c>
      <c r="CM1833"/>
      <c r="CN1833" s="284">
        <v>0</v>
      </c>
      <c r="CO1833" s="284">
        <v>0.15</v>
      </c>
      <c r="CP1833" s="285">
        <v>2.6985090000000001E-4</v>
      </c>
      <c r="CQ1833" s="284">
        <v>3.3E-4</v>
      </c>
      <c r="CR1833" s="284">
        <v>0</v>
      </c>
      <c r="CS1833" s="284">
        <v>0</v>
      </c>
      <c r="CT1833" s="284">
        <v>2.0166663E-5</v>
      </c>
      <c r="CU1833" s="284">
        <v>0</v>
      </c>
      <c r="CV1833" s="284">
        <v>0</v>
      </c>
      <c r="CW1833" s="284">
        <v>0</v>
      </c>
      <c r="CX1833"/>
      <c r="CY1833"/>
      <c r="CZ1833"/>
      <c r="DA1833"/>
      <c r="DB1833" s="212"/>
      <c r="DC1833" s="48"/>
      <c r="DD1833" s="48"/>
      <c r="DE1833" s="48"/>
      <c r="DF1833" s="48"/>
      <c r="DG1833" s="48"/>
      <c r="DH1833" s="48"/>
      <c r="DI1833" s="48"/>
      <c r="DJ1833" s="48"/>
      <c r="DK1833" s="48"/>
      <c r="DL1833" s="48"/>
    </row>
    <row r="1834" spans="1:116" ht="14.4">
      <c r="A1834" t="s">
        <v>1939</v>
      </c>
      <c r="B1834" s="188" t="s">
        <v>324</v>
      </c>
      <c r="C1834" s="151" t="str">
        <f t="shared" si="477"/>
        <v>D.050.01.103</v>
      </c>
      <c r="D1834" s="54" t="s">
        <v>1383</v>
      </c>
      <c r="E1834" s="150" t="s">
        <v>1229</v>
      </c>
      <c r="F1834" s="153" t="str">
        <f t="shared" si="478"/>
        <v>Fiber Laser cutting 1000 W  Steel 1mm thick  1 meter</v>
      </c>
      <c r="G1834" s="154">
        <f t="shared" si="472"/>
        <v>5.0059235333333341E-4</v>
      </c>
      <c r="H1834"/>
      <c r="I1834"/>
      <c r="J1834" s="227">
        <f t="shared" si="479"/>
        <v>1.0092783314E-4</v>
      </c>
      <c r="K1834"/>
      <c r="L1834" s="280">
        <f t="shared" si="480"/>
        <v>3.1980264000000002E-6</v>
      </c>
      <c r="M1834" s="280">
        <f t="shared" si="481"/>
        <v>6.6251945000000005E-6</v>
      </c>
      <c r="N1834" s="281">
        <f t="shared" si="482"/>
        <v>1.601575924E-5</v>
      </c>
      <c r="O1834" s="287">
        <v>7.5088853000000003E-5</v>
      </c>
      <c r="P1834" s="286">
        <v>3.6095528E-6</v>
      </c>
      <c r="Q1834" s="286">
        <v>3.0156417E-6</v>
      </c>
      <c r="R1834" s="286">
        <v>2.7685740000000002E-6</v>
      </c>
      <c r="S1834" s="286">
        <v>4.2945239999999999E-7</v>
      </c>
      <c r="T1834" s="219">
        <v>0</v>
      </c>
      <c r="U1834" s="219">
        <v>0</v>
      </c>
      <c r="V1834" s="219">
        <v>0</v>
      </c>
      <c r="W1834" s="286">
        <v>3.2754824000000001E-7</v>
      </c>
      <c r="X1834" s="286">
        <v>0</v>
      </c>
      <c r="Y1834" s="286">
        <v>1.5688211E-5</v>
      </c>
      <c r="Z1834" s="286">
        <v>0</v>
      </c>
      <c r="AA1834" s="219">
        <v>0</v>
      </c>
      <c r="AB1834" s="286">
        <v>0</v>
      </c>
      <c r="AC1834"/>
      <c r="AD1834" s="227">
        <f t="shared" si="423"/>
        <v>7.5088853000000003E-5</v>
      </c>
      <c r="AE1834" s="227">
        <f t="shared" si="424"/>
        <v>9.8232209000000002E-6</v>
      </c>
      <c r="AF1834" s="227">
        <f t="shared" si="425"/>
        <v>6.6251945000000005E-6</v>
      </c>
      <c r="AG1834" s="227">
        <f t="shared" si="426"/>
        <v>6.6251945000000005E-6</v>
      </c>
      <c r="AH1834" s="227">
        <f t="shared" si="427"/>
        <v>1.601575924E-5</v>
      </c>
      <c r="AI1834"/>
      <c r="AJ1834">
        <v>9.5545913E-3</v>
      </c>
      <c r="AK1834" s="155">
        <v>5.6484433999999997E-3</v>
      </c>
      <c r="AL1834" s="155">
        <v>2.1735274999999999E-3</v>
      </c>
      <c r="AM1834" s="155">
        <v>0</v>
      </c>
      <c r="AN1834" s="155">
        <v>4.1628193999999999E-4</v>
      </c>
      <c r="AO1834" s="155">
        <v>8.8137540000000002E-4</v>
      </c>
      <c r="AP1834" s="155">
        <v>4.3496311000000001E-4</v>
      </c>
      <c r="AQ1834"/>
      <c r="AR1834" s="156">
        <v>9.5348202000000002E-6</v>
      </c>
      <c r="AS1834" s="156">
        <v>8.9557107999999999E-6</v>
      </c>
      <c r="AT1834" s="156">
        <v>4.0424105000000002E-7</v>
      </c>
      <c r="AU1834" s="156">
        <v>1.7486838E-7</v>
      </c>
      <c r="AV1834" s="282">
        <f t="shared" si="457"/>
        <v>5.36913110545E-10</v>
      </c>
      <c r="AW1834" s="282">
        <f t="shared" si="458"/>
        <v>1.4949743063149998E-12</v>
      </c>
      <c r="AX1834" s="283">
        <f t="shared" si="459"/>
        <v>2.4491369988999998E-5</v>
      </c>
      <c r="AY1834" s="157">
        <v>4.6454970000000002E-10</v>
      </c>
      <c r="AZ1834" s="157">
        <v>1.4016585999999999E-12</v>
      </c>
      <c r="BA1834" s="157">
        <v>3.8295315E-17</v>
      </c>
      <c r="BB1834" s="157">
        <v>0</v>
      </c>
      <c r="BC1834" s="157">
        <v>0</v>
      </c>
      <c r="BD1834" s="157">
        <v>7.4190544999999994E-14</v>
      </c>
      <c r="BE1834" s="157">
        <v>7.2289220000000005E-11</v>
      </c>
      <c r="BF1834" s="157">
        <v>1.6919063E-14</v>
      </c>
      <c r="BG1834" s="157">
        <v>7.6358347999999997E-14</v>
      </c>
      <c r="BH1834" s="157">
        <v>0</v>
      </c>
      <c r="BI1834" s="157">
        <v>0</v>
      </c>
      <c r="BJ1834" s="157">
        <v>0</v>
      </c>
      <c r="BK1834" s="157">
        <v>0</v>
      </c>
      <c r="BL1834" s="157">
        <v>0</v>
      </c>
      <c r="BM1834" s="157">
        <v>0</v>
      </c>
      <c r="BN1834" s="157">
        <v>0</v>
      </c>
      <c r="BO1834" s="157">
        <v>0</v>
      </c>
      <c r="BP1834" s="157">
        <v>3.5183988999999999E-8</v>
      </c>
      <c r="BQ1834" s="157">
        <v>2.4456186E-5</v>
      </c>
      <c r="BR1834" s="157">
        <v>0</v>
      </c>
      <c r="BS1834" s="157">
        <v>0</v>
      </c>
      <c r="BT1834" s="157">
        <v>0</v>
      </c>
      <c r="BU1834"/>
      <c r="BV1834" s="155">
        <v>2.5358860000000001E-8</v>
      </c>
      <c r="BW1834" s="155">
        <v>5.2643752000000001E-10</v>
      </c>
      <c r="BX1834" s="155">
        <v>1.3957843E-8</v>
      </c>
      <c r="BY1834" s="155">
        <v>1.3180826000000001E-12</v>
      </c>
      <c r="BZ1834" s="155">
        <v>8.1803901000000004E-10</v>
      </c>
      <c r="CA1834" s="155">
        <v>0</v>
      </c>
      <c r="CB1834" s="155">
        <v>0</v>
      </c>
      <c r="CC1834" s="155">
        <v>0</v>
      </c>
      <c r="CD1834" s="155">
        <v>0</v>
      </c>
      <c r="CE1834" s="155">
        <v>4.0208330999999997E-12</v>
      </c>
      <c r="CF1834" s="155">
        <v>0</v>
      </c>
      <c r="CG1834" s="155">
        <v>0</v>
      </c>
      <c r="CH1834" s="155">
        <v>0</v>
      </c>
      <c r="CI1834" s="155">
        <v>5.6340067999999997E-10</v>
      </c>
      <c r="CJ1834" s="155">
        <v>9.4878004999999996E-9</v>
      </c>
      <c r="CK1834" s="155">
        <v>4.1537182E-16</v>
      </c>
      <c r="CL1834" s="155">
        <v>0</v>
      </c>
      <c r="CM1834"/>
      <c r="CN1834" s="284">
        <v>0</v>
      </c>
      <c r="CO1834" s="284">
        <v>5.0059235000000002E-4</v>
      </c>
      <c r="CP1834" s="285">
        <v>0</v>
      </c>
      <c r="CQ1834" s="284">
        <v>3.6018088999999999E-7</v>
      </c>
      <c r="CR1834" s="284">
        <v>0</v>
      </c>
      <c r="CS1834" s="284">
        <v>0</v>
      </c>
      <c r="CT1834" s="284">
        <v>3.2720585999999999E-8</v>
      </c>
      <c r="CU1834" s="284">
        <v>0</v>
      </c>
      <c r="CV1834" s="284">
        <v>0</v>
      </c>
      <c r="CW1834" s="284">
        <v>0</v>
      </c>
      <c r="CX1834"/>
      <c r="CY1834"/>
      <c r="CZ1834"/>
      <c r="DA1834"/>
      <c r="DB1834" s="212"/>
      <c r="DC1834" s="48"/>
      <c r="DD1834" s="48"/>
      <c r="DE1834" s="48"/>
      <c r="DF1834" s="48"/>
      <c r="DG1834" s="48"/>
      <c r="DH1834" s="48"/>
      <c r="DI1834" s="48"/>
      <c r="DJ1834" s="48"/>
      <c r="DK1834" s="48"/>
      <c r="DL1834" s="48"/>
    </row>
    <row r="1835" spans="1:116" ht="14.4">
      <c r="A1835" t="s">
        <v>1940</v>
      </c>
      <c r="B1835" s="188" t="s">
        <v>324</v>
      </c>
      <c r="C1835" s="151" t="str">
        <f t="shared" si="477"/>
        <v>D.050.01.104</v>
      </c>
      <c r="D1835" s="54" t="s">
        <v>1383</v>
      </c>
      <c r="E1835" s="150" t="s">
        <v>1229</v>
      </c>
      <c r="F1835" s="153" t="str">
        <f t="shared" si="478"/>
        <v>Fiber Laser cutting 6000 W  Steel 10mm thick per 1 meter</v>
      </c>
      <c r="G1835" s="154">
        <f t="shared" si="472"/>
        <v>2.5029618E-2</v>
      </c>
      <c r="H1835"/>
      <c r="I1835"/>
      <c r="J1835" s="227">
        <f t="shared" si="479"/>
        <v>5.0463916919999997E-3</v>
      </c>
      <c r="K1835"/>
      <c r="L1835" s="280">
        <f t="shared" si="480"/>
        <v>1.5990131999999999E-4</v>
      </c>
      <c r="M1835" s="280">
        <f t="shared" si="481"/>
        <v>3.3125972999999999E-4</v>
      </c>
      <c r="N1835" s="281">
        <f t="shared" si="482"/>
        <v>8.0078794199999999E-4</v>
      </c>
      <c r="O1835" s="280">
        <v>3.7544427E-3</v>
      </c>
      <c r="P1835" s="219">
        <v>1.8047764E-4</v>
      </c>
      <c r="Q1835" s="219">
        <v>1.5078208999999999E-4</v>
      </c>
      <c r="R1835" s="219">
        <v>1.384287E-4</v>
      </c>
      <c r="S1835" s="286">
        <v>2.147262E-5</v>
      </c>
      <c r="T1835" s="219">
        <v>0</v>
      </c>
      <c r="U1835" s="286">
        <v>0</v>
      </c>
      <c r="V1835" s="219">
        <v>0</v>
      </c>
      <c r="W1835" s="286">
        <v>1.6377412E-5</v>
      </c>
      <c r="X1835" s="286">
        <v>0</v>
      </c>
      <c r="Y1835" s="219">
        <v>7.8441052999999998E-4</v>
      </c>
      <c r="Z1835" s="286">
        <v>0</v>
      </c>
      <c r="AA1835" s="286">
        <v>0</v>
      </c>
      <c r="AB1835" s="286">
        <v>0</v>
      </c>
      <c r="AC1835"/>
      <c r="AD1835" s="227">
        <f t="shared" si="423"/>
        <v>3.7544427E-3</v>
      </c>
      <c r="AE1835" s="227">
        <f t="shared" si="424"/>
        <v>4.9116105000000007E-4</v>
      </c>
      <c r="AF1835" s="227">
        <f t="shared" si="425"/>
        <v>3.3125972999999999E-4</v>
      </c>
      <c r="AG1835" s="227">
        <f t="shared" si="426"/>
        <v>3.3125972999999999E-4</v>
      </c>
      <c r="AH1835" s="227">
        <f t="shared" si="427"/>
        <v>8.0078794199999999E-4</v>
      </c>
      <c r="AI1835"/>
      <c r="AJ1835">
        <v>0.47772956</v>
      </c>
      <c r="AK1835" s="155">
        <v>0.28242216999999997</v>
      </c>
      <c r="AL1835" s="155">
        <v>0.10867636999999999</v>
      </c>
      <c r="AM1835" s="155">
        <v>0</v>
      </c>
      <c r="AN1835" s="155">
        <v>2.0814097E-2</v>
      </c>
      <c r="AO1835" s="155">
        <v>4.406877E-2</v>
      </c>
      <c r="AP1835" s="155">
        <v>2.1748155000000002E-2</v>
      </c>
      <c r="AQ1835"/>
      <c r="AR1835" s="156">
        <v>4.7674101E-4</v>
      </c>
      <c r="AS1835" s="156">
        <v>4.4778553999999998E-4</v>
      </c>
      <c r="AT1835" s="156">
        <v>2.0212053000000001E-5</v>
      </c>
      <c r="AU1835" s="156">
        <v>8.7434192000000002E-6</v>
      </c>
      <c r="AV1835" s="282">
        <f t="shared" si="457"/>
        <v>2.68456555273E-8</v>
      </c>
      <c r="AW1835" s="282">
        <f t="shared" si="458"/>
        <v>7.4748715335800007E-11</v>
      </c>
      <c r="AX1835" s="283">
        <f t="shared" si="459"/>
        <v>1.2245684994999998E-3</v>
      </c>
      <c r="AY1835" s="157">
        <v>2.3227484999999999E-8</v>
      </c>
      <c r="AZ1835" s="157">
        <v>7.0082930000000003E-11</v>
      </c>
      <c r="BA1835" s="157">
        <v>1.9147658000000001E-15</v>
      </c>
      <c r="BB1835" s="157">
        <v>0</v>
      </c>
      <c r="BC1835" s="157">
        <v>0</v>
      </c>
      <c r="BD1835" s="157">
        <v>3.7095273000000003E-12</v>
      </c>
      <c r="BE1835" s="157">
        <v>3.6144609999999998E-9</v>
      </c>
      <c r="BF1835" s="157">
        <v>8.4595317000000002E-13</v>
      </c>
      <c r="BG1835" s="157">
        <v>3.8179174000000001E-12</v>
      </c>
      <c r="BH1835" s="157">
        <v>0</v>
      </c>
      <c r="BI1835" s="157">
        <v>0</v>
      </c>
      <c r="BJ1835" s="157">
        <v>0</v>
      </c>
      <c r="BK1835" s="157">
        <v>0</v>
      </c>
      <c r="BL1835" s="157">
        <v>0</v>
      </c>
      <c r="BM1835" s="157">
        <v>0</v>
      </c>
      <c r="BN1835" s="157">
        <v>0</v>
      </c>
      <c r="BO1835" s="157">
        <v>0</v>
      </c>
      <c r="BP1835" s="157">
        <v>1.7591994999999999E-6</v>
      </c>
      <c r="BQ1835" s="157">
        <v>1.2228092999999999E-3</v>
      </c>
      <c r="BR1835" s="157">
        <v>0</v>
      </c>
      <c r="BS1835" s="157">
        <v>0</v>
      </c>
      <c r="BT1835" s="157">
        <v>0</v>
      </c>
      <c r="BU1835"/>
      <c r="BV1835" s="155">
        <v>1.2679430000000001E-6</v>
      </c>
      <c r="BW1835" s="155">
        <v>2.6321875999999999E-8</v>
      </c>
      <c r="BX1835" s="155">
        <v>6.9789215999999996E-7</v>
      </c>
      <c r="BY1835" s="155">
        <v>6.5904128999999999E-11</v>
      </c>
      <c r="BZ1835" s="155">
        <v>4.0901950999999999E-8</v>
      </c>
      <c r="CA1835" s="155">
        <v>0</v>
      </c>
      <c r="CB1835" s="155">
        <v>0</v>
      </c>
      <c r="CC1835" s="155">
        <v>0</v>
      </c>
      <c r="CD1835" s="155">
        <v>0</v>
      </c>
      <c r="CE1835" s="155">
        <v>2.0104164999999999E-10</v>
      </c>
      <c r="CF1835" s="155">
        <v>0</v>
      </c>
      <c r="CG1835" s="155">
        <v>0</v>
      </c>
      <c r="CH1835" s="155">
        <v>0</v>
      </c>
      <c r="CI1835" s="155">
        <v>2.8170034000000001E-8</v>
      </c>
      <c r="CJ1835" s="155">
        <v>4.7439003E-7</v>
      </c>
      <c r="CK1835" s="155">
        <v>2.0768591000000001E-14</v>
      </c>
      <c r="CL1835" s="155">
        <v>0</v>
      </c>
      <c r="CM1835"/>
      <c r="CN1835" s="284">
        <v>0</v>
      </c>
      <c r="CO1835" s="284">
        <v>2.5029618E-2</v>
      </c>
      <c r="CP1835" s="285">
        <v>0</v>
      </c>
      <c r="CQ1835" s="284">
        <v>1.8009044E-5</v>
      </c>
      <c r="CR1835" s="284">
        <v>0</v>
      </c>
      <c r="CS1835" s="284">
        <v>0</v>
      </c>
      <c r="CT1835" s="284">
        <v>1.6360293000000001E-6</v>
      </c>
      <c r="CU1835" s="284">
        <v>0</v>
      </c>
      <c r="CV1835" s="284">
        <v>0</v>
      </c>
      <c r="CW1835" s="284">
        <v>0</v>
      </c>
      <c r="CX1835"/>
      <c r="CY1835"/>
      <c r="CZ1835"/>
      <c r="DA1835"/>
      <c r="DB1835" s="212"/>
      <c r="DC1835" s="48"/>
      <c r="DD1835" s="48"/>
      <c r="DE1835" s="48"/>
      <c r="DF1835" s="48"/>
      <c r="DG1835" s="48"/>
      <c r="DH1835" s="48"/>
      <c r="DI1835" s="48"/>
      <c r="DJ1835" s="48"/>
      <c r="DK1835" s="48"/>
      <c r="DL1835" s="48"/>
    </row>
    <row r="1836" spans="1:116" ht="14.4">
      <c r="B1836" s="188"/>
      <c r="C1836" s="151"/>
      <c r="D1836" s="51" t="s">
        <v>51</v>
      </c>
      <c r="E1836" s="150"/>
      <c r="F1836"/>
      <c r="G1836"/>
      <c r="H1836"/>
      <c r="I1836"/>
      <c r="J1836"/>
      <c r="K1836"/>
      <c r="L1836"/>
      <c r="M1836"/>
      <c r="N1836" s="174"/>
      <c r="O1836"/>
      <c r="P1836"/>
      <c r="Q1836"/>
      <c r="R1836"/>
      <c r="S1836" s="53"/>
      <c r="T1836"/>
      <c r="U1836" s="53"/>
      <c r="V1836"/>
      <c r="W1836" s="53"/>
      <c r="Y1836"/>
      <c r="Z1836" s="53"/>
      <c r="AA1836" s="53"/>
      <c r="AB1836" s="53"/>
      <c r="AC1836"/>
      <c r="AD1836"/>
      <c r="AE1836"/>
      <c r="AF1836"/>
      <c r="AG1836"/>
      <c r="AH1836"/>
      <c r="AI1836"/>
      <c r="AJ1836"/>
      <c r="AK1836"/>
      <c r="AL1836"/>
      <c r="AM1836"/>
      <c r="AN1836"/>
      <c r="AO1836"/>
      <c r="AP1836"/>
      <c r="AQ1836"/>
      <c r="AR1836"/>
      <c r="AS1836"/>
      <c r="AT1836"/>
      <c r="AU1836"/>
      <c r="AX1836" s="19"/>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s="117"/>
      <c r="CQ1836"/>
      <c r="CR1836"/>
      <c r="CS1836"/>
      <c r="CT1836"/>
      <c r="CU1836"/>
      <c r="CV1836"/>
      <c r="CW1836"/>
      <c r="CX1836"/>
      <c r="CY1836"/>
      <c r="CZ1836"/>
      <c r="DA1836"/>
      <c r="DB1836" s="212"/>
      <c r="DC1836" s="48"/>
      <c r="DD1836" s="48"/>
      <c r="DE1836" s="48"/>
      <c r="DF1836" s="48"/>
      <c r="DG1836" s="48"/>
      <c r="DH1836" s="48"/>
      <c r="DI1836" s="48"/>
      <c r="DJ1836" s="48"/>
      <c r="DK1836" s="48"/>
      <c r="DL1836" s="48"/>
    </row>
    <row r="1837" spans="1:116" ht="14.4">
      <c r="A1837" t="s">
        <v>1941</v>
      </c>
      <c r="B1837" s="188" t="s">
        <v>324</v>
      </c>
      <c r="C1837" s="151" t="str">
        <f t="shared" si="477"/>
        <v>D.060.01.101</v>
      </c>
      <c r="D1837" s="54" t="s">
        <v>51</v>
      </c>
      <c r="E1837" s="150" t="s">
        <v>352</v>
      </c>
      <c r="F1837" s="153" t="str">
        <f t="shared" si="478"/>
        <v>Drilling steel (per kg removed - the removed steel not counted)</v>
      </c>
      <c r="G1837" s="154">
        <f t="shared" si="472"/>
        <v>9.6364026666666672E-2</v>
      </c>
      <c r="H1837"/>
      <c r="I1837"/>
      <c r="J1837" s="227">
        <f t="shared" si="479"/>
        <v>1.9428607664000001E-2</v>
      </c>
      <c r="K1837"/>
      <c r="L1837" s="280">
        <f t="shared" si="480"/>
        <v>6.1562008799999996E-4</v>
      </c>
      <c r="M1837" s="280">
        <f t="shared" si="481"/>
        <v>1.27534994E-3</v>
      </c>
      <c r="N1837" s="281">
        <f t="shared" si="482"/>
        <v>3.0830336359999998E-3</v>
      </c>
      <c r="O1837" s="280">
        <v>1.4454603999999999E-2</v>
      </c>
      <c r="P1837" s="219">
        <v>6.9483890000000001E-4</v>
      </c>
      <c r="Q1837" s="219">
        <v>5.8051103999999997E-4</v>
      </c>
      <c r="R1837" s="219">
        <v>5.3295049999999998E-4</v>
      </c>
      <c r="S1837" s="286">
        <v>8.2669587999999999E-5</v>
      </c>
      <c r="T1837" s="219">
        <v>0</v>
      </c>
      <c r="U1837" s="219">
        <v>0</v>
      </c>
      <c r="V1837" s="219">
        <v>0</v>
      </c>
      <c r="W1837" s="286">
        <v>6.3053035999999999E-5</v>
      </c>
      <c r="X1837" s="286">
        <v>0</v>
      </c>
      <c r="Y1837" s="219">
        <v>3.0199806E-3</v>
      </c>
      <c r="Z1837" s="286">
        <v>0</v>
      </c>
      <c r="AA1837" s="286">
        <v>0</v>
      </c>
      <c r="AB1837" s="286">
        <v>0</v>
      </c>
      <c r="AC1837"/>
      <c r="AD1837" s="227">
        <f t="shared" si="423"/>
        <v>1.4454603999999999E-2</v>
      </c>
      <c r="AE1837" s="227">
        <f t="shared" si="424"/>
        <v>1.8909700280000002E-3</v>
      </c>
      <c r="AF1837" s="227">
        <f t="shared" si="425"/>
        <v>1.27534994E-3</v>
      </c>
      <c r="AG1837" s="227">
        <f t="shared" si="426"/>
        <v>1.27534994E-3</v>
      </c>
      <c r="AH1837" s="227">
        <f t="shared" si="427"/>
        <v>3.0830336359999998E-3</v>
      </c>
      <c r="AI1837"/>
      <c r="AJ1837">
        <v>1.8392588000000001</v>
      </c>
      <c r="AK1837" s="155">
        <v>1.0873253000000001</v>
      </c>
      <c r="AL1837" s="155">
        <v>0.41840403999999998</v>
      </c>
      <c r="AM1837" s="155">
        <v>0</v>
      </c>
      <c r="AN1837" s="155">
        <v>8.0134273000000006E-2</v>
      </c>
      <c r="AO1837" s="155">
        <v>0.16966476999999999</v>
      </c>
      <c r="AP1837" s="155">
        <v>8.3730397999999998E-2</v>
      </c>
      <c r="AQ1837"/>
      <c r="AR1837" s="156">
        <v>1.8354529000000001E-3</v>
      </c>
      <c r="AS1837" s="156">
        <v>1.7239743E-3</v>
      </c>
      <c r="AT1837" s="156">
        <v>7.7816401999999995E-5</v>
      </c>
      <c r="AU1837" s="156">
        <v>3.3662163999999999E-5</v>
      </c>
      <c r="AV1837" s="282">
        <f t="shared" si="457"/>
        <v>1.0335577468E-7</v>
      </c>
      <c r="AW1837" s="282">
        <f t="shared" si="458"/>
        <v>2.8778255354820003E-10</v>
      </c>
      <c r="AX1837" s="283">
        <f t="shared" si="459"/>
        <v>4.7145888178999999E-3</v>
      </c>
      <c r="AY1837" s="157">
        <v>8.9425817999999998E-8</v>
      </c>
      <c r="AZ1837" s="157">
        <v>2.6981928E-10</v>
      </c>
      <c r="BA1837" s="157">
        <v>7.3718481999999996E-15</v>
      </c>
      <c r="BB1837" s="157">
        <v>0</v>
      </c>
      <c r="BC1837" s="157">
        <v>0</v>
      </c>
      <c r="BD1837" s="157">
        <v>1.428168E-11</v>
      </c>
      <c r="BE1837" s="157">
        <v>1.3915674999999999E-8</v>
      </c>
      <c r="BF1837" s="157">
        <v>3.2569197E-12</v>
      </c>
      <c r="BG1837" s="157">
        <v>1.4698981999999999E-11</v>
      </c>
      <c r="BH1837" s="157">
        <v>0</v>
      </c>
      <c r="BI1837" s="157">
        <v>0</v>
      </c>
      <c r="BJ1837" s="157">
        <v>0</v>
      </c>
      <c r="BK1837" s="157">
        <v>0</v>
      </c>
      <c r="BL1837" s="157">
        <v>0</v>
      </c>
      <c r="BM1837" s="157">
        <v>0</v>
      </c>
      <c r="BN1837" s="157">
        <v>0</v>
      </c>
      <c r="BO1837" s="157">
        <v>0</v>
      </c>
      <c r="BP1837" s="157">
        <v>6.7729179000000001E-6</v>
      </c>
      <c r="BQ1837" s="157">
        <v>4.7078158999999996E-3</v>
      </c>
      <c r="BR1837" s="157">
        <v>0</v>
      </c>
      <c r="BS1837" s="157">
        <v>0</v>
      </c>
      <c r="BT1837" s="157">
        <v>0</v>
      </c>
      <c r="BU1837"/>
      <c r="BV1837" s="155">
        <v>4.8815805999999999E-6</v>
      </c>
      <c r="BW1837" s="155">
        <v>1.0133922E-7</v>
      </c>
      <c r="BX1837" s="155">
        <v>2.6868848E-6</v>
      </c>
      <c r="BY1837" s="155">
        <v>2.5373089999999999E-10</v>
      </c>
      <c r="BZ1837" s="155">
        <v>1.5747250999999999E-7</v>
      </c>
      <c r="CA1837" s="155">
        <v>0</v>
      </c>
      <c r="CB1837" s="155">
        <v>0</v>
      </c>
      <c r="CC1837" s="155">
        <v>0</v>
      </c>
      <c r="CD1837" s="155">
        <v>0</v>
      </c>
      <c r="CE1837" s="155">
        <v>7.7401036999999999E-10</v>
      </c>
      <c r="CF1837" s="155">
        <v>0</v>
      </c>
      <c r="CG1837" s="155">
        <v>0</v>
      </c>
      <c r="CH1837" s="155">
        <v>0</v>
      </c>
      <c r="CI1837" s="155">
        <v>1.0845463E-7</v>
      </c>
      <c r="CJ1837" s="155">
        <v>1.8264016000000001E-6</v>
      </c>
      <c r="CK1837" s="155">
        <v>7.9959075000000003E-14</v>
      </c>
      <c r="CL1837" s="155">
        <v>0</v>
      </c>
      <c r="CM1837"/>
      <c r="CN1837" s="284">
        <v>0</v>
      </c>
      <c r="CO1837" s="284">
        <v>9.6364028000000004E-2</v>
      </c>
      <c r="CP1837" s="285">
        <v>0</v>
      </c>
      <c r="CQ1837" s="284">
        <v>6.9334820999999996E-5</v>
      </c>
      <c r="CR1837" s="284">
        <v>0</v>
      </c>
      <c r="CS1837" s="284">
        <v>0</v>
      </c>
      <c r="CT1837" s="284">
        <v>6.2987129000000001E-6</v>
      </c>
      <c r="CU1837" s="284">
        <v>0</v>
      </c>
      <c r="CV1837" s="284">
        <v>0</v>
      </c>
      <c r="CW1837" s="284">
        <v>0</v>
      </c>
      <c r="CX1837"/>
      <c r="CY1837"/>
      <c r="CZ1837"/>
      <c r="DA1837"/>
      <c r="DB1837" s="212"/>
      <c r="DC1837" s="48"/>
      <c r="DD1837" s="48"/>
      <c r="DE1837" s="48"/>
      <c r="DF1837" s="48"/>
      <c r="DG1837" s="48"/>
      <c r="DH1837" s="48"/>
      <c r="DI1837" s="48"/>
      <c r="DJ1837" s="48"/>
      <c r="DK1837" s="48"/>
      <c r="DL1837" s="48"/>
    </row>
    <row r="1838" spans="1:116" ht="14.4">
      <c r="A1838" t="s">
        <v>1942</v>
      </c>
      <c r="B1838" s="188" t="s">
        <v>324</v>
      </c>
      <c r="C1838" s="151" t="str">
        <f t="shared" si="477"/>
        <v>D.060.01.102</v>
      </c>
      <c r="D1838" s="54" t="s">
        <v>51</v>
      </c>
      <c r="E1838" s="150" t="s">
        <v>352</v>
      </c>
      <c r="F1838" s="153" t="str">
        <f t="shared" si="478"/>
        <v>Milling steel (per kg removed - revomed steel not counted)</v>
      </c>
      <c r="G1838" s="154">
        <f t="shared" si="472"/>
        <v>9.6364026666666672E-2</v>
      </c>
      <c r="H1838"/>
      <c r="I1838"/>
      <c r="J1838" s="227">
        <f t="shared" si="479"/>
        <v>1.9428607664000001E-2</v>
      </c>
      <c r="K1838"/>
      <c r="L1838" s="280">
        <f t="shared" si="480"/>
        <v>6.1562008799999996E-4</v>
      </c>
      <c r="M1838" s="280">
        <f t="shared" si="481"/>
        <v>1.27534994E-3</v>
      </c>
      <c r="N1838" s="281">
        <f t="shared" si="482"/>
        <v>3.0830336359999998E-3</v>
      </c>
      <c r="O1838" s="280">
        <v>1.4454603999999999E-2</v>
      </c>
      <c r="P1838" s="219">
        <v>6.9483890000000001E-4</v>
      </c>
      <c r="Q1838" s="219">
        <v>5.8051103999999997E-4</v>
      </c>
      <c r="R1838" s="219">
        <v>5.3295049999999998E-4</v>
      </c>
      <c r="S1838" s="286">
        <v>8.2669587999999999E-5</v>
      </c>
      <c r="T1838" s="219">
        <v>0</v>
      </c>
      <c r="U1838" s="219">
        <v>0</v>
      </c>
      <c r="V1838" s="219">
        <v>0</v>
      </c>
      <c r="W1838" s="286">
        <v>6.3053035999999999E-5</v>
      </c>
      <c r="X1838" s="286">
        <v>0</v>
      </c>
      <c r="Y1838" s="219">
        <v>3.0199806E-3</v>
      </c>
      <c r="Z1838" s="286">
        <v>0</v>
      </c>
      <c r="AA1838" s="286">
        <v>0</v>
      </c>
      <c r="AB1838" s="286">
        <v>0</v>
      </c>
      <c r="AC1838"/>
      <c r="AD1838" s="227">
        <f t="shared" si="423"/>
        <v>1.4454603999999999E-2</v>
      </c>
      <c r="AE1838" s="227">
        <f t="shared" si="424"/>
        <v>1.8909700280000002E-3</v>
      </c>
      <c r="AF1838" s="227">
        <f t="shared" si="425"/>
        <v>1.27534994E-3</v>
      </c>
      <c r="AG1838" s="227">
        <f t="shared" si="426"/>
        <v>1.27534994E-3</v>
      </c>
      <c r="AH1838" s="227">
        <f t="shared" si="427"/>
        <v>3.0830336359999998E-3</v>
      </c>
      <c r="AI1838"/>
      <c r="AJ1838">
        <v>1.8392588000000001</v>
      </c>
      <c r="AK1838" s="155">
        <v>1.0873253000000001</v>
      </c>
      <c r="AL1838" s="155">
        <v>0.41840403999999998</v>
      </c>
      <c r="AM1838" s="155">
        <v>0</v>
      </c>
      <c r="AN1838" s="155">
        <v>8.0134273000000006E-2</v>
      </c>
      <c r="AO1838" s="155">
        <v>0.16966476999999999</v>
      </c>
      <c r="AP1838" s="155">
        <v>8.3730397999999998E-2</v>
      </c>
      <c r="AQ1838"/>
      <c r="AR1838" s="156">
        <v>1.8354529000000001E-3</v>
      </c>
      <c r="AS1838" s="156">
        <v>1.7239743E-3</v>
      </c>
      <c r="AT1838" s="156">
        <v>7.7816401999999995E-5</v>
      </c>
      <c r="AU1838" s="156">
        <v>3.3662163999999999E-5</v>
      </c>
      <c r="AV1838" s="282">
        <f t="shared" si="457"/>
        <v>1.0335577468E-7</v>
      </c>
      <c r="AW1838" s="282">
        <f t="shared" si="458"/>
        <v>2.8778255354820003E-10</v>
      </c>
      <c r="AX1838" s="283">
        <f t="shared" si="459"/>
        <v>4.7145888178999999E-3</v>
      </c>
      <c r="AY1838" s="157">
        <v>8.9425817999999998E-8</v>
      </c>
      <c r="AZ1838" s="157">
        <v>2.6981928E-10</v>
      </c>
      <c r="BA1838" s="157">
        <v>7.3718481999999996E-15</v>
      </c>
      <c r="BB1838" s="157">
        <v>0</v>
      </c>
      <c r="BC1838" s="157">
        <v>0</v>
      </c>
      <c r="BD1838" s="157">
        <v>1.428168E-11</v>
      </c>
      <c r="BE1838" s="157">
        <v>1.3915674999999999E-8</v>
      </c>
      <c r="BF1838" s="157">
        <v>3.2569197E-12</v>
      </c>
      <c r="BG1838" s="157">
        <v>1.4698981999999999E-11</v>
      </c>
      <c r="BH1838" s="157">
        <v>0</v>
      </c>
      <c r="BI1838" s="157">
        <v>0</v>
      </c>
      <c r="BJ1838" s="157">
        <v>0</v>
      </c>
      <c r="BK1838" s="157">
        <v>0</v>
      </c>
      <c r="BL1838" s="157">
        <v>0</v>
      </c>
      <c r="BM1838" s="157">
        <v>0</v>
      </c>
      <c r="BN1838" s="157">
        <v>0</v>
      </c>
      <c r="BO1838" s="157">
        <v>0</v>
      </c>
      <c r="BP1838" s="157">
        <v>6.7729179000000001E-6</v>
      </c>
      <c r="BQ1838" s="157">
        <v>4.7078158999999996E-3</v>
      </c>
      <c r="BR1838" s="157">
        <v>0</v>
      </c>
      <c r="BS1838" s="157">
        <v>0</v>
      </c>
      <c r="BT1838" s="157">
        <v>0</v>
      </c>
      <c r="BU1838"/>
      <c r="BV1838" s="155">
        <v>4.8815805999999999E-6</v>
      </c>
      <c r="BW1838" s="155">
        <v>1.0133922E-7</v>
      </c>
      <c r="BX1838" s="155">
        <v>2.6868848E-6</v>
      </c>
      <c r="BY1838" s="155">
        <v>2.5373089999999999E-10</v>
      </c>
      <c r="BZ1838" s="155">
        <v>1.5747250999999999E-7</v>
      </c>
      <c r="CA1838" s="155">
        <v>0</v>
      </c>
      <c r="CB1838" s="155">
        <v>0</v>
      </c>
      <c r="CC1838" s="155">
        <v>0</v>
      </c>
      <c r="CD1838" s="155">
        <v>0</v>
      </c>
      <c r="CE1838" s="155">
        <v>7.7401036999999999E-10</v>
      </c>
      <c r="CF1838" s="155">
        <v>0</v>
      </c>
      <c r="CG1838" s="155">
        <v>0</v>
      </c>
      <c r="CH1838" s="155">
        <v>0</v>
      </c>
      <c r="CI1838" s="155">
        <v>1.0845463E-7</v>
      </c>
      <c r="CJ1838" s="155">
        <v>1.8264016000000001E-6</v>
      </c>
      <c r="CK1838" s="155">
        <v>7.9959075000000003E-14</v>
      </c>
      <c r="CL1838" s="155">
        <v>0</v>
      </c>
      <c r="CM1838"/>
      <c r="CN1838" s="284">
        <v>0</v>
      </c>
      <c r="CO1838" s="284">
        <v>9.6364028000000004E-2</v>
      </c>
      <c r="CP1838" s="285">
        <v>0</v>
      </c>
      <c r="CQ1838" s="284">
        <v>6.9334820999999996E-5</v>
      </c>
      <c r="CR1838" s="284">
        <v>0</v>
      </c>
      <c r="CS1838" s="284">
        <v>0</v>
      </c>
      <c r="CT1838" s="284">
        <v>6.2987129000000001E-6</v>
      </c>
      <c r="CU1838" s="284">
        <v>0</v>
      </c>
      <c r="CV1838" s="284">
        <v>0</v>
      </c>
      <c r="CW1838" s="284">
        <v>0</v>
      </c>
      <c r="CX1838"/>
      <c r="CY1838"/>
      <c r="CZ1838"/>
      <c r="DA1838"/>
      <c r="DB1838" s="212"/>
      <c r="DC1838" s="48"/>
      <c r="DD1838" s="48"/>
      <c r="DE1838" s="48"/>
      <c r="DF1838" s="48"/>
      <c r="DG1838" s="48"/>
      <c r="DH1838" s="48"/>
      <c r="DI1838" s="48"/>
      <c r="DJ1838" s="48"/>
      <c r="DK1838" s="48"/>
      <c r="DL1838" s="48"/>
    </row>
    <row r="1839" spans="1:116" ht="14.4">
      <c r="A1839" t="s">
        <v>1943</v>
      </c>
      <c r="B1839" s="188" t="s">
        <v>324</v>
      </c>
      <c r="C1839" s="151" t="str">
        <f t="shared" si="477"/>
        <v>D.060.01.103</v>
      </c>
      <c r="D1839" s="54" t="s">
        <v>51</v>
      </c>
      <c r="E1839" s="150" t="s">
        <v>352</v>
      </c>
      <c r="F1839" s="153" t="str">
        <f t="shared" si="478"/>
        <v>Turrning steel (per kg removed - steel removed not counted)</v>
      </c>
      <c r="G1839" s="154">
        <f t="shared" si="472"/>
        <v>9.6364026666666672E-2</v>
      </c>
      <c r="H1839"/>
      <c r="I1839"/>
      <c r="J1839" s="227">
        <f t="shared" si="479"/>
        <v>1.9428607664000001E-2</v>
      </c>
      <c r="K1839"/>
      <c r="L1839" s="280">
        <f t="shared" si="480"/>
        <v>6.1562008799999996E-4</v>
      </c>
      <c r="M1839" s="280">
        <f t="shared" si="481"/>
        <v>1.27534994E-3</v>
      </c>
      <c r="N1839" s="281">
        <f t="shared" si="482"/>
        <v>3.0830336359999998E-3</v>
      </c>
      <c r="O1839" s="280">
        <v>1.4454603999999999E-2</v>
      </c>
      <c r="P1839" s="219">
        <v>6.9483890000000001E-4</v>
      </c>
      <c r="Q1839" s="219">
        <v>5.8051103999999997E-4</v>
      </c>
      <c r="R1839" s="219">
        <v>5.3295049999999998E-4</v>
      </c>
      <c r="S1839" s="286">
        <v>8.2669587999999999E-5</v>
      </c>
      <c r="T1839" s="286">
        <v>0</v>
      </c>
      <c r="U1839" s="219">
        <v>0</v>
      </c>
      <c r="V1839" s="219">
        <v>0</v>
      </c>
      <c r="W1839" s="286">
        <v>6.3053035999999999E-5</v>
      </c>
      <c r="X1839" s="286">
        <v>0</v>
      </c>
      <c r="Y1839" s="219">
        <v>3.0199806E-3</v>
      </c>
      <c r="Z1839" s="286">
        <v>0</v>
      </c>
      <c r="AA1839" s="286">
        <v>0</v>
      </c>
      <c r="AB1839" s="286">
        <v>0</v>
      </c>
      <c r="AC1839"/>
      <c r="AD1839" s="227">
        <f t="shared" si="423"/>
        <v>1.4454603999999999E-2</v>
      </c>
      <c r="AE1839" s="227">
        <f t="shared" si="424"/>
        <v>1.8909700280000002E-3</v>
      </c>
      <c r="AF1839" s="227">
        <f t="shared" si="425"/>
        <v>1.27534994E-3</v>
      </c>
      <c r="AG1839" s="227">
        <f t="shared" si="426"/>
        <v>1.27534994E-3</v>
      </c>
      <c r="AH1839" s="227">
        <f t="shared" si="427"/>
        <v>3.0830336359999998E-3</v>
      </c>
      <c r="AI1839"/>
      <c r="AJ1839">
        <v>1.8392588000000001</v>
      </c>
      <c r="AK1839" s="155">
        <v>1.0873253000000001</v>
      </c>
      <c r="AL1839" s="155">
        <v>0.41840403999999998</v>
      </c>
      <c r="AM1839" s="155">
        <v>0</v>
      </c>
      <c r="AN1839" s="155">
        <v>8.0134273000000006E-2</v>
      </c>
      <c r="AO1839" s="155">
        <v>0.16966476999999999</v>
      </c>
      <c r="AP1839" s="155">
        <v>8.3730397999999998E-2</v>
      </c>
      <c r="AQ1839"/>
      <c r="AR1839" s="156">
        <v>1.8354529000000001E-3</v>
      </c>
      <c r="AS1839" s="156">
        <v>1.7239743E-3</v>
      </c>
      <c r="AT1839" s="156">
        <v>7.7816401999999995E-5</v>
      </c>
      <c r="AU1839" s="156">
        <v>3.3662163999999999E-5</v>
      </c>
      <c r="AV1839" s="282">
        <f t="shared" si="457"/>
        <v>1.0335577468E-7</v>
      </c>
      <c r="AW1839" s="282">
        <f t="shared" si="458"/>
        <v>2.8778255354820003E-10</v>
      </c>
      <c r="AX1839" s="283">
        <f t="shared" si="459"/>
        <v>4.7145888178999999E-3</v>
      </c>
      <c r="AY1839" s="157">
        <v>8.9425817999999998E-8</v>
      </c>
      <c r="AZ1839" s="157">
        <v>2.6981928E-10</v>
      </c>
      <c r="BA1839" s="157">
        <v>7.3718481999999996E-15</v>
      </c>
      <c r="BB1839" s="157">
        <v>0</v>
      </c>
      <c r="BC1839" s="157">
        <v>0</v>
      </c>
      <c r="BD1839" s="157">
        <v>1.428168E-11</v>
      </c>
      <c r="BE1839" s="157">
        <v>1.3915674999999999E-8</v>
      </c>
      <c r="BF1839" s="157">
        <v>3.2569197E-12</v>
      </c>
      <c r="BG1839" s="157">
        <v>1.4698981999999999E-11</v>
      </c>
      <c r="BH1839" s="157">
        <v>0</v>
      </c>
      <c r="BI1839" s="157">
        <v>0</v>
      </c>
      <c r="BJ1839" s="157">
        <v>0</v>
      </c>
      <c r="BK1839" s="157">
        <v>0</v>
      </c>
      <c r="BL1839" s="157">
        <v>0</v>
      </c>
      <c r="BM1839" s="157">
        <v>0</v>
      </c>
      <c r="BN1839" s="157">
        <v>0</v>
      </c>
      <c r="BO1839" s="157">
        <v>0</v>
      </c>
      <c r="BP1839" s="157">
        <v>6.7729179000000001E-6</v>
      </c>
      <c r="BQ1839" s="157">
        <v>4.7078158999999996E-3</v>
      </c>
      <c r="BR1839" s="157">
        <v>0</v>
      </c>
      <c r="BS1839" s="157">
        <v>0</v>
      </c>
      <c r="BT1839" s="157">
        <v>0</v>
      </c>
      <c r="BU1839"/>
      <c r="BV1839" s="155">
        <v>4.8815805999999999E-6</v>
      </c>
      <c r="BW1839" s="155">
        <v>1.0133922E-7</v>
      </c>
      <c r="BX1839" s="155">
        <v>2.6868848E-6</v>
      </c>
      <c r="BY1839" s="155">
        <v>2.5373089999999999E-10</v>
      </c>
      <c r="BZ1839" s="155">
        <v>1.5747250999999999E-7</v>
      </c>
      <c r="CA1839" s="155">
        <v>0</v>
      </c>
      <c r="CB1839" s="155">
        <v>0</v>
      </c>
      <c r="CC1839" s="155">
        <v>0</v>
      </c>
      <c r="CD1839" s="155">
        <v>0</v>
      </c>
      <c r="CE1839" s="155">
        <v>7.7401036999999999E-10</v>
      </c>
      <c r="CF1839" s="155">
        <v>0</v>
      </c>
      <c r="CG1839" s="155">
        <v>0</v>
      </c>
      <c r="CH1839" s="155">
        <v>0</v>
      </c>
      <c r="CI1839" s="155">
        <v>1.0845463E-7</v>
      </c>
      <c r="CJ1839" s="155">
        <v>1.8264016000000001E-6</v>
      </c>
      <c r="CK1839" s="155">
        <v>7.9959075000000003E-14</v>
      </c>
      <c r="CL1839" s="155">
        <v>0</v>
      </c>
      <c r="CM1839"/>
      <c r="CN1839" s="284">
        <v>0</v>
      </c>
      <c r="CO1839" s="284">
        <v>9.6364028000000004E-2</v>
      </c>
      <c r="CP1839" s="285">
        <v>0</v>
      </c>
      <c r="CQ1839" s="284">
        <v>6.9334820999999996E-5</v>
      </c>
      <c r="CR1839" s="284">
        <v>0</v>
      </c>
      <c r="CS1839" s="284">
        <v>0</v>
      </c>
      <c r="CT1839" s="284">
        <v>6.2987129000000001E-6</v>
      </c>
      <c r="CU1839" s="284">
        <v>0</v>
      </c>
      <c r="CV1839" s="284">
        <v>0</v>
      </c>
      <c r="CW1839" s="284">
        <v>0</v>
      </c>
      <c r="CX1839"/>
      <c r="CY1839"/>
      <c r="CZ1839"/>
      <c r="DA1839"/>
      <c r="DB1839" s="212"/>
      <c r="DC1839" s="48"/>
      <c r="DD1839" s="48"/>
      <c r="DE1839" s="48"/>
      <c r="DF1839" s="48"/>
      <c r="DG1839" s="48"/>
      <c r="DH1839" s="48"/>
      <c r="DI1839" s="48"/>
      <c r="DJ1839" s="48"/>
      <c r="DK1839" s="48"/>
      <c r="DL1839" s="48"/>
    </row>
    <row r="1840" spans="1:116" ht="14.4">
      <c r="B1840" s="188"/>
      <c r="C1840" s="151"/>
      <c r="D1840" s="51" t="s">
        <v>52</v>
      </c>
      <c r="E1840" s="150"/>
      <c r="F1840"/>
      <c r="G1840"/>
      <c r="H1840"/>
      <c r="I1840"/>
      <c r="J1840"/>
      <c r="K1840"/>
      <c r="L1840"/>
      <c r="M1840"/>
      <c r="N1840" s="174"/>
      <c r="O1840"/>
      <c r="P1840"/>
      <c r="Q1840"/>
      <c r="R1840"/>
      <c r="S1840" s="53"/>
      <c r="T1840" s="53"/>
      <c r="U1840"/>
      <c r="V1840"/>
      <c r="W1840" s="53"/>
      <c r="Y1840"/>
      <c r="Z1840" s="53"/>
      <c r="AA1840" s="53"/>
      <c r="AB1840" s="53"/>
      <c r="AC1840"/>
      <c r="AD1840"/>
      <c r="AE1840"/>
      <c r="AF1840"/>
      <c r="AG1840"/>
      <c r="AH1840"/>
      <c r="AI1840"/>
      <c r="AJ1840"/>
      <c r="AK1840"/>
      <c r="AL1840"/>
      <c r="AM1840"/>
      <c r="AN1840"/>
      <c r="AO1840"/>
      <c r="AP1840"/>
      <c r="AQ1840"/>
      <c r="AR1840"/>
      <c r="AS1840"/>
      <c r="AT1840"/>
      <c r="AU1840"/>
      <c r="AX1840" s="19"/>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s="117"/>
      <c r="CQ1840"/>
      <c r="CR1840"/>
      <c r="CS1840"/>
      <c r="CT1840"/>
      <c r="CU1840"/>
      <c r="CV1840"/>
      <c r="CW1840"/>
      <c r="CX1840"/>
      <c r="CY1840"/>
      <c r="CZ1840"/>
      <c r="DA1840"/>
      <c r="DB1840" s="212"/>
      <c r="DC1840" s="48"/>
      <c r="DD1840" s="48"/>
      <c r="DE1840" s="48"/>
      <c r="DF1840" s="48"/>
      <c r="DG1840" s="48"/>
      <c r="DH1840" s="48"/>
      <c r="DI1840" s="48"/>
      <c r="DJ1840" s="48"/>
      <c r="DK1840" s="48"/>
      <c r="DL1840" s="48"/>
    </row>
    <row r="1841" spans="1:116" ht="14.4">
      <c r="A1841" t="s">
        <v>1517</v>
      </c>
      <c r="B1841" s="188" t="s">
        <v>324</v>
      </c>
      <c r="C1841" s="151" t="str">
        <f t="shared" si="477"/>
        <v>D.070.01.101</v>
      </c>
      <c r="D1841" s="54" t="s">
        <v>52</v>
      </c>
      <c r="E1841" s="150" t="s">
        <v>351</v>
      </c>
      <c r="F1841" s="153" t="str">
        <f t="shared" si="478"/>
        <v>Electroplating Chrome (single side)</v>
      </c>
      <c r="G1841" s="154">
        <f t="shared" si="472"/>
        <v>2.1655457333333334</v>
      </c>
      <c r="H1841"/>
      <c r="I1841"/>
      <c r="J1841" s="227">
        <f t="shared" si="479"/>
        <v>1.3183632460719323</v>
      </c>
      <c r="K1841"/>
      <c r="L1841" s="280">
        <f t="shared" si="480"/>
        <v>5.9156860700000001E-2</v>
      </c>
      <c r="M1841" s="280">
        <f t="shared" si="481"/>
        <v>0.53371034437189113</v>
      </c>
      <c r="N1841" s="281">
        <f t="shared" si="482"/>
        <v>0.4006641810000412</v>
      </c>
      <c r="O1841" s="287">
        <v>0.32483185999999997</v>
      </c>
      <c r="P1841" s="219">
        <v>0.38568117000000002</v>
      </c>
      <c r="Q1841" s="219">
        <v>9.0633373000000003E-2</v>
      </c>
      <c r="R1841" s="219">
        <v>1.5092550999999999E-2</v>
      </c>
      <c r="S1841" s="219">
        <v>4.3616632999999997E-3</v>
      </c>
      <c r="T1841" s="286">
        <v>3.6974261000000001E-2</v>
      </c>
      <c r="U1841" s="219">
        <v>2.7283854E-3</v>
      </c>
      <c r="V1841" s="219">
        <v>5.7393309000000003E-2</v>
      </c>
      <c r="W1841" s="219">
        <v>0.36571403000000002</v>
      </c>
      <c r="X1841" s="286">
        <v>2.4160203000000002E-6</v>
      </c>
      <c r="Y1841" s="219">
        <v>3.1089208E-2</v>
      </c>
      <c r="Z1841" s="286">
        <v>7.6351591000000006E-8</v>
      </c>
      <c r="AA1841" s="219">
        <v>3.8609429999999999E-3</v>
      </c>
      <c r="AB1841" s="286">
        <v>4.1190205E-14</v>
      </c>
      <c r="AC1841"/>
      <c r="AD1841" s="227">
        <f t="shared" si="423"/>
        <v>0.32483185999999997</v>
      </c>
      <c r="AE1841" s="227">
        <f t="shared" si="424"/>
        <v>0.59286471269999996</v>
      </c>
      <c r="AF1841" s="227">
        <f t="shared" si="425"/>
        <v>0.53756879499999999</v>
      </c>
      <c r="AG1841" s="227">
        <f t="shared" si="426"/>
        <v>0.53371034437189113</v>
      </c>
      <c r="AH1841" s="227">
        <f t="shared" si="427"/>
        <v>0.39680323800004119</v>
      </c>
      <c r="AI1841"/>
      <c r="AJ1841">
        <v>14.178660000000001</v>
      </c>
      <c r="AK1841" s="155">
        <v>9.1392997999999999</v>
      </c>
      <c r="AL1841" s="155">
        <v>3.9756033999999998</v>
      </c>
      <c r="AM1841" s="155">
        <v>0</v>
      </c>
      <c r="AN1841" s="155">
        <v>0.25559947999999999</v>
      </c>
      <c r="AO1841" s="155">
        <v>0.54110409000000004</v>
      </c>
      <c r="AP1841" s="155">
        <v>0.26705309999999999</v>
      </c>
      <c r="AQ1841"/>
      <c r="AR1841" s="156">
        <v>0.15924136999999999</v>
      </c>
      <c r="AS1841" s="156">
        <v>0.15377394999999999</v>
      </c>
      <c r="AT1841" s="156">
        <v>4.8391564E-3</v>
      </c>
      <c r="AU1841" s="156">
        <v>6.2825760999999996E-4</v>
      </c>
      <c r="AV1841" s="282">
        <f t="shared" si="457"/>
        <v>9.2190619870497715E-6</v>
      </c>
      <c r="AW1841" s="282">
        <f t="shared" si="458"/>
        <v>1.7896288563937357E-8</v>
      </c>
      <c r="AX1841" s="283">
        <f t="shared" si="459"/>
        <v>8.7991263E-2</v>
      </c>
      <c r="AY1841" s="157">
        <v>2.0096265000000002E-6</v>
      </c>
      <c r="AZ1841" s="157">
        <v>6.0635280999999999E-9</v>
      </c>
      <c r="BA1841" s="157">
        <v>1.6566425E-13</v>
      </c>
      <c r="BB1841" s="157">
        <v>5.8197705000000002E-15</v>
      </c>
      <c r="BC1841" s="157">
        <v>0</v>
      </c>
      <c r="BD1841" s="157">
        <v>4.7291122999999997E-10</v>
      </c>
      <c r="BE1841" s="157">
        <v>7.0085219000000001E-6</v>
      </c>
      <c r="BF1841" s="157">
        <v>1.0801705E-10</v>
      </c>
      <c r="BG1841" s="157">
        <v>8.1589135999999994E-9</v>
      </c>
      <c r="BH1841" s="157">
        <v>3.5129819999999998E-9</v>
      </c>
      <c r="BI1841" s="157">
        <v>9.8730204000000005E-19</v>
      </c>
      <c r="BJ1841" s="157">
        <v>1.6147705E-11</v>
      </c>
      <c r="BK1841" s="157">
        <v>3.0642111000000001E-11</v>
      </c>
      <c r="BL1841" s="157">
        <v>5.8923327000000001E-12</v>
      </c>
      <c r="BM1841" s="157">
        <v>2.7271440000000001E-8</v>
      </c>
      <c r="BN1841" s="157">
        <v>1.7316922999999999E-7</v>
      </c>
      <c r="BO1841" s="157">
        <v>5.5645910000000003E-23</v>
      </c>
      <c r="BP1841" s="157">
        <v>1.6260703000000001E-2</v>
      </c>
      <c r="BQ1841" s="157">
        <v>7.1730559999999999E-2</v>
      </c>
      <c r="BR1841" s="157">
        <v>0</v>
      </c>
      <c r="BS1841" s="157">
        <v>0</v>
      </c>
      <c r="BT1841" s="157">
        <v>0</v>
      </c>
      <c r="BU1841"/>
      <c r="BV1841" s="155">
        <v>3.6717736999999998E-4</v>
      </c>
      <c r="BW1841" s="155">
        <v>5.6250076E-5</v>
      </c>
      <c r="BX1841" s="155">
        <v>6.0381160999999997E-5</v>
      </c>
      <c r="BY1841" s="155">
        <v>6.7238958000000001E-6</v>
      </c>
      <c r="BZ1841" s="155">
        <v>4.6573034000000003E-5</v>
      </c>
      <c r="CA1841" s="155">
        <v>1.1977183E-10</v>
      </c>
      <c r="CB1841" s="155">
        <v>9.1407053000000006E-5</v>
      </c>
      <c r="CC1841" s="155">
        <v>1.8038538000000001E-10</v>
      </c>
      <c r="CD1841" s="155">
        <v>4.9665215999999997E-5</v>
      </c>
      <c r="CE1841" s="155">
        <v>1.8083009999999999E-6</v>
      </c>
      <c r="CF1841" s="155">
        <v>0</v>
      </c>
      <c r="CG1841" s="155">
        <v>1.2305383E-19</v>
      </c>
      <c r="CH1841" s="155">
        <v>1.0075599999999999E-15</v>
      </c>
      <c r="CI1841" s="155">
        <v>6.5363823000000004E-6</v>
      </c>
      <c r="CJ1841" s="155">
        <v>1.6053888999999999E-5</v>
      </c>
      <c r="CK1841" s="155">
        <v>3.1778062000000003E-5</v>
      </c>
      <c r="CL1841" s="155">
        <v>0</v>
      </c>
      <c r="CM1841"/>
      <c r="CN1841" s="284">
        <v>8.5281250999999999E-16</v>
      </c>
      <c r="CO1841" s="284">
        <v>2.1655457</v>
      </c>
      <c r="CP1841" s="285">
        <v>1.1635365E-2</v>
      </c>
      <c r="CQ1841" s="284">
        <v>3.8485510000000001E-2</v>
      </c>
      <c r="CR1841" s="284">
        <v>3.8428580000000002E-6</v>
      </c>
      <c r="CS1841" s="284">
        <v>2.2589053000000001E-7</v>
      </c>
      <c r="CT1841" s="284">
        <v>2.3585156E-3</v>
      </c>
      <c r="CU1841" s="284">
        <v>50.991368000000001</v>
      </c>
      <c r="CV1841" s="284">
        <v>2.3331287000000001E-3</v>
      </c>
      <c r="CW1841" s="284">
        <v>4.2132952000000002E-8</v>
      </c>
      <c r="CX1841"/>
      <c r="CY1841"/>
      <c r="CZ1841"/>
      <c r="DA1841"/>
      <c r="DB1841" s="212"/>
      <c r="DC1841" s="48"/>
      <c r="DD1841" s="48"/>
      <c r="DE1841" s="48"/>
      <c r="DF1841" s="48"/>
      <c r="DG1841" s="48"/>
      <c r="DH1841" s="48"/>
      <c r="DI1841" s="48"/>
      <c r="DJ1841" s="48"/>
      <c r="DK1841" s="48"/>
      <c r="DL1841" s="48"/>
    </row>
    <row r="1842" spans="1:116" ht="14.4">
      <c r="A1842" t="s">
        <v>1518</v>
      </c>
      <c r="B1842" s="188" t="s">
        <v>324</v>
      </c>
      <c r="C1842" s="151" t="str">
        <f t="shared" si="477"/>
        <v>D.070.01.102</v>
      </c>
      <c r="D1842" s="54" t="s">
        <v>52</v>
      </c>
      <c r="E1842" s="150" t="s">
        <v>351</v>
      </c>
      <c r="F1842" s="153" t="str">
        <f t="shared" si="478"/>
        <v>Electroplating Nickel (single side)</v>
      </c>
      <c r="G1842" s="154">
        <f t="shared" si="472"/>
        <v>1.2070206000000001</v>
      </c>
      <c r="H1842"/>
      <c r="I1842"/>
      <c r="J1842" s="227">
        <f t="shared" si="479"/>
        <v>1.5751200312253393</v>
      </c>
      <c r="K1842"/>
      <c r="L1842" s="280">
        <f t="shared" si="480"/>
        <v>3.1144338697E-2</v>
      </c>
      <c r="M1842" s="280">
        <f t="shared" si="481"/>
        <v>0.73639392474377996</v>
      </c>
      <c r="N1842" s="281">
        <f t="shared" si="482"/>
        <v>0.62652867778455934</v>
      </c>
      <c r="O1842" s="280">
        <v>0.18105309</v>
      </c>
      <c r="P1842" s="219">
        <v>0.63392822999999998</v>
      </c>
      <c r="Q1842" s="219">
        <v>8.0327865999999998E-2</v>
      </c>
      <c r="R1842" s="219">
        <v>2.8958554000000001E-2</v>
      </c>
      <c r="S1842" s="286">
        <v>5.3713196E-4</v>
      </c>
      <c r="T1842" s="286">
        <v>1.6111109999999999E-3</v>
      </c>
      <c r="U1842" s="286">
        <v>3.7541737000000001E-5</v>
      </c>
      <c r="V1842" s="219">
        <v>2.2132843999999999E-2</v>
      </c>
      <c r="W1842" s="219">
        <v>0.60685696</v>
      </c>
      <c r="X1842" s="286">
        <v>4.8320406000000004E-6</v>
      </c>
      <c r="Y1842" s="286">
        <v>1.9671704000000002E-2</v>
      </c>
      <c r="Z1842" s="286">
        <v>1.5270318000000001E-7</v>
      </c>
      <c r="AA1842" s="286">
        <v>1.3784476999999999E-8</v>
      </c>
      <c r="AB1842" s="286">
        <v>8.238041E-14</v>
      </c>
      <c r="AC1842"/>
      <c r="AD1842" s="227">
        <f t="shared" si="423"/>
        <v>0.18105309</v>
      </c>
      <c r="AE1842" s="227">
        <f t="shared" si="424"/>
        <v>0.76753327869700005</v>
      </c>
      <c r="AF1842" s="227">
        <f t="shared" si="425"/>
        <v>0.736388953784477</v>
      </c>
      <c r="AG1842" s="227">
        <f t="shared" si="426"/>
        <v>0.73639392474377996</v>
      </c>
      <c r="AH1842" s="227">
        <f t="shared" si="427"/>
        <v>0.62652866400008234</v>
      </c>
      <c r="AI1842"/>
      <c r="AJ1842">
        <v>23.084588</v>
      </c>
      <c r="AK1842" s="155">
        <v>18.284248000000002</v>
      </c>
      <c r="AL1842" s="155">
        <v>2.6710945000000001</v>
      </c>
      <c r="AM1842" s="155">
        <v>0</v>
      </c>
      <c r="AN1842" s="155">
        <v>0.51161524000000003</v>
      </c>
      <c r="AO1842" s="155">
        <v>1.0830896000000001</v>
      </c>
      <c r="AP1842" s="155">
        <v>0.53454117000000001</v>
      </c>
      <c r="AQ1842"/>
      <c r="AR1842" s="156">
        <v>0.21938557</v>
      </c>
      <c r="AS1842" s="156">
        <v>0.21270470999999999</v>
      </c>
      <c r="AT1842" s="156">
        <v>5.4421184000000003E-3</v>
      </c>
      <c r="AU1842" s="156">
        <v>1.2387380999999999E-3</v>
      </c>
      <c r="AV1842" s="282">
        <f t="shared" si="457"/>
        <v>1.275208097374954E-5</v>
      </c>
      <c r="AW1842" s="282">
        <f t="shared" si="458"/>
        <v>2.0126177597337638E-8</v>
      </c>
      <c r="AX1842" s="283">
        <f t="shared" si="459"/>
        <v>0.17349273500000001</v>
      </c>
      <c r="AY1842" s="157">
        <v>1.1201152E-6</v>
      </c>
      <c r="AZ1842" s="157">
        <v>3.3796579E-9</v>
      </c>
      <c r="BA1842" s="157">
        <v>9.2337081999999996E-14</v>
      </c>
      <c r="BB1842" s="157">
        <v>1.1639541E-14</v>
      </c>
      <c r="BC1842" s="157">
        <v>0</v>
      </c>
      <c r="BD1842" s="157">
        <v>9.0667511000000005E-10</v>
      </c>
      <c r="BE1842" s="157">
        <v>1.1521115999999999E-5</v>
      </c>
      <c r="BF1842" s="157">
        <v>2.0708949000000001E-10</v>
      </c>
      <c r="BG1842" s="157">
        <v>1.3410475E-8</v>
      </c>
      <c r="BH1842" s="157">
        <v>3.0940001999999999E-9</v>
      </c>
      <c r="BI1842" s="157">
        <v>1.9746040999999999E-18</v>
      </c>
      <c r="BJ1842" s="157">
        <v>7.7878092000000004E-16</v>
      </c>
      <c r="BK1842" s="157">
        <v>2.9268847E-11</v>
      </c>
      <c r="BL1842" s="157">
        <v>5.5930425000000004E-12</v>
      </c>
      <c r="BM1842" s="157">
        <v>2.1224076E-8</v>
      </c>
      <c r="BN1842" s="157">
        <v>8.8719011000000002E-8</v>
      </c>
      <c r="BO1842" s="157">
        <v>1.1129182000000001E-22</v>
      </c>
      <c r="BP1842" s="157">
        <v>3.0007155000000001E-2</v>
      </c>
      <c r="BQ1842" s="157">
        <v>0.14348558</v>
      </c>
      <c r="BR1842" s="157">
        <v>0</v>
      </c>
      <c r="BS1842" s="157">
        <v>0</v>
      </c>
      <c r="BT1842" s="157">
        <v>0</v>
      </c>
      <c r="BU1842"/>
      <c r="BV1842" s="155">
        <v>3.2840787000000001E-4</v>
      </c>
      <c r="BW1842" s="155">
        <v>9.2455986999999995E-5</v>
      </c>
      <c r="BX1842" s="155">
        <v>3.3654937000000003E-5</v>
      </c>
      <c r="BY1842" s="155">
        <v>2.5942103000000002E-6</v>
      </c>
      <c r="BZ1842" s="155">
        <v>7.6635383999999998E-5</v>
      </c>
      <c r="CA1842" s="155">
        <v>2.3954365000000001E-10</v>
      </c>
      <c r="CB1842" s="155">
        <v>8.0505234000000003E-5</v>
      </c>
      <c r="CC1842" s="155">
        <v>3.6077077E-10</v>
      </c>
      <c r="CD1842" s="155">
        <v>2.1620666999999999E-6</v>
      </c>
      <c r="CE1842" s="155">
        <v>2.9935191000000001E-8</v>
      </c>
      <c r="CF1842" s="155">
        <v>0</v>
      </c>
      <c r="CG1842" s="155">
        <v>2.4610766000000001E-19</v>
      </c>
      <c r="CH1842" s="155">
        <v>2.0151199999999999E-15</v>
      </c>
      <c r="CI1842" s="155">
        <v>1.1537173E-5</v>
      </c>
      <c r="CJ1842" s="155">
        <v>2.5356383E-5</v>
      </c>
      <c r="CK1842" s="155">
        <v>3.4759608999999999E-6</v>
      </c>
      <c r="CL1842" s="155">
        <v>0</v>
      </c>
      <c r="CM1842"/>
      <c r="CN1842" s="284">
        <v>1.705625E-15</v>
      </c>
      <c r="CO1842" s="284">
        <v>1.2070206000000001</v>
      </c>
      <c r="CP1842" s="285">
        <v>2.2201385000000001E-2</v>
      </c>
      <c r="CQ1842" s="284">
        <v>6.3257094999999999E-2</v>
      </c>
      <c r="CR1842" s="284">
        <v>1.0724357E-8</v>
      </c>
      <c r="CS1842" s="284">
        <v>6.0907641E-8</v>
      </c>
      <c r="CT1842" s="284">
        <v>3.8789687999999998E-3</v>
      </c>
      <c r="CU1842" s="284">
        <v>12.613581</v>
      </c>
      <c r="CV1842" s="284">
        <v>2.0548641E-3</v>
      </c>
      <c r="CW1842" s="284">
        <v>8.4265904000000004E-8</v>
      </c>
      <c r="CX1842"/>
      <c r="CY1842"/>
      <c r="CZ1842"/>
      <c r="DA1842"/>
      <c r="DB1842" s="212"/>
      <c r="DC1842" s="48"/>
      <c r="DD1842" s="48"/>
      <c r="DE1842" s="48"/>
      <c r="DF1842" s="48"/>
      <c r="DG1842" s="48"/>
      <c r="DH1842" s="48"/>
      <c r="DI1842" s="48"/>
      <c r="DJ1842" s="48"/>
      <c r="DK1842" s="48"/>
      <c r="DL1842" s="48"/>
    </row>
    <row r="1843" spans="1:116" ht="14.4">
      <c r="A1843" t="s">
        <v>1944</v>
      </c>
      <c r="B1843" s="188" t="s">
        <v>324</v>
      </c>
      <c r="C1843" s="151" t="str">
        <f t="shared" si="477"/>
        <v>D.070.01.103</v>
      </c>
      <c r="D1843" s="54" t="s">
        <v>52</v>
      </c>
      <c r="E1843" s="150" t="s">
        <v>351</v>
      </c>
      <c r="F1843" s="153" t="str">
        <f t="shared" si="478"/>
        <v>Electroplating Zinc incl. outside use per 10 years (10  micron single side)</v>
      </c>
      <c r="G1843" s="154">
        <f t="shared" si="472"/>
        <v>2.6987105333333337</v>
      </c>
      <c r="H1843"/>
      <c r="I1843"/>
      <c r="J1843" s="227">
        <f t="shared" si="479"/>
        <v>1.2869369496302885</v>
      </c>
      <c r="K1843"/>
      <c r="L1843" s="280">
        <f t="shared" si="480"/>
        <v>7.9186043799999994E-2</v>
      </c>
      <c r="M1843" s="280">
        <f t="shared" si="481"/>
        <v>0.62411114831506997</v>
      </c>
      <c r="N1843" s="281">
        <f t="shared" si="482"/>
        <v>0.17883317751521863</v>
      </c>
      <c r="O1843" s="280">
        <v>0.40480658000000003</v>
      </c>
      <c r="P1843" s="219">
        <v>3.8199111000000001E-2</v>
      </c>
      <c r="Q1843" s="219">
        <v>0.20359160000000001</v>
      </c>
      <c r="R1843" s="219">
        <v>1.3624179E-2</v>
      </c>
      <c r="S1843" s="286">
        <v>2.1182767999999999E-3</v>
      </c>
      <c r="T1843" s="286">
        <v>4.0704986999999998E-2</v>
      </c>
      <c r="U1843" s="219">
        <v>2.2738601000000001E-2</v>
      </c>
      <c r="V1843" s="219">
        <v>0.38231337999999998</v>
      </c>
      <c r="W1843" s="219">
        <v>0.10191762</v>
      </c>
      <c r="X1843" s="286">
        <v>6.8408665E-6</v>
      </c>
      <c r="Y1843" s="286">
        <v>7.6915538000000006E-2</v>
      </c>
      <c r="Z1843" s="286">
        <v>2.1644857000000001E-7</v>
      </c>
      <c r="AA1843" s="286">
        <v>1.9515101999999999E-8</v>
      </c>
      <c r="AB1843" s="286">
        <v>1.1662844999999999E-13</v>
      </c>
      <c r="AC1843"/>
      <c r="AD1843" s="227">
        <f t="shared" si="423"/>
        <v>0.40480658000000003</v>
      </c>
      <c r="AE1843" s="227">
        <f t="shared" si="424"/>
        <v>0.70329013480000002</v>
      </c>
      <c r="AF1843" s="227">
        <f t="shared" si="425"/>
        <v>0.62410411051510195</v>
      </c>
      <c r="AG1843" s="227">
        <f t="shared" si="426"/>
        <v>0.62411114831506997</v>
      </c>
      <c r="AH1843" s="227">
        <f t="shared" si="427"/>
        <v>0.17883315800011662</v>
      </c>
      <c r="AI1843"/>
      <c r="AJ1843">
        <v>51.805145000000003</v>
      </c>
      <c r="AK1843" s="155">
        <v>32.662436</v>
      </c>
      <c r="AL1843" s="155">
        <v>10.651767</v>
      </c>
      <c r="AM1843" s="155">
        <v>0</v>
      </c>
      <c r="AN1843" s="155">
        <v>2.0400828999999998</v>
      </c>
      <c r="AO1843" s="155">
        <v>4.3192513000000003</v>
      </c>
      <c r="AP1843" s="155">
        <v>2.1316084000000002</v>
      </c>
      <c r="AQ1843"/>
      <c r="AR1843" s="156">
        <v>2.3678791000000001</v>
      </c>
      <c r="AS1843" s="156">
        <v>2.3587470000000001</v>
      </c>
      <c r="AT1843" s="156">
        <v>7.9036786000000001E-3</v>
      </c>
      <c r="AU1843" s="156">
        <v>1.2284811000000001E-3</v>
      </c>
      <c r="AV1843" s="282">
        <f t="shared" si="457"/>
        <v>1.4141168656521677E-4</v>
      </c>
      <c r="AW1843" s="282">
        <f t="shared" si="458"/>
        <v>2.9229580700610318E-8</v>
      </c>
      <c r="AX1843" s="283">
        <f t="shared" si="459"/>
        <v>0.1720561783</v>
      </c>
      <c r="AY1843" s="157">
        <v>2.5044035000000001E-6</v>
      </c>
      <c r="AZ1843" s="157">
        <v>7.5563898000000001E-9</v>
      </c>
      <c r="BA1843" s="157">
        <v>2.0645136E-13</v>
      </c>
      <c r="BB1843" s="157">
        <v>1.6478451000000001E-14</v>
      </c>
      <c r="BC1843" s="157">
        <v>0</v>
      </c>
      <c r="BD1843" s="157">
        <v>3.6551860000000001E-10</v>
      </c>
      <c r="BE1843" s="157">
        <v>7.2688740000000001E-7</v>
      </c>
      <c r="BF1843" s="157">
        <v>8.3311217000000006E-11</v>
      </c>
      <c r="BG1843" s="157">
        <v>8.0812465999999997E-10</v>
      </c>
      <c r="BH1843" s="157">
        <v>7.7350001999999995E-9</v>
      </c>
      <c r="BI1843" s="157">
        <v>2.7955068999999999E-18</v>
      </c>
      <c r="BJ1843" s="157">
        <v>9.6945464999999996E-16</v>
      </c>
      <c r="BK1843" s="157">
        <v>1.0737496E-8</v>
      </c>
      <c r="BL1843" s="157">
        <v>2.3090514E-9</v>
      </c>
      <c r="BM1843" s="157">
        <v>1.3013831E-13</v>
      </c>
      <c r="BN1843" s="157">
        <v>1.3818003E-4</v>
      </c>
      <c r="BO1843" s="157">
        <v>1.5755921000000001E-22</v>
      </c>
      <c r="BP1843" s="157">
        <v>2.3707482999999999E-3</v>
      </c>
      <c r="BQ1843" s="157">
        <v>0.16968543</v>
      </c>
      <c r="BR1843" s="157">
        <v>0</v>
      </c>
      <c r="BS1843" s="157">
        <v>0</v>
      </c>
      <c r="BT1843" s="157">
        <v>0</v>
      </c>
      <c r="BU1843"/>
      <c r="BV1843" s="155">
        <v>4.9810759000000005E-4</v>
      </c>
      <c r="BW1843" s="155">
        <v>5.5716267E-6</v>
      </c>
      <c r="BX1843" s="155">
        <v>7.5247211000000004E-5</v>
      </c>
      <c r="BY1843" s="155">
        <v>4.4789385999999997E-5</v>
      </c>
      <c r="BZ1843" s="155">
        <v>6.4791016000000002E-6</v>
      </c>
      <c r="CA1843" s="155">
        <v>3.3912920999999999E-10</v>
      </c>
      <c r="CB1843" s="155">
        <v>2.0126308000000001E-4</v>
      </c>
      <c r="CC1843" s="155">
        <v>5.1075411999999997E-10</v>
      </c>
      <c r="CD1843" s="155">
        <v>5.4623314999999997E-5</v>
      </c>
      <c r="CE1843" s="155">
        <v>1.5066235000000001E-5</v>
      </c>
      <c r="CF1843" s="155">
        <v>0</v>
      </c>
      <c r="CG1843" s="155">
        <v>3.4842208000000002E-19</v>
      </c>
      <c r="CH1843" s="155">
        <v>2.8528665E-15</v>
      </c>
      <c r="CI1843" s="155">
        <v>2.9659771E-6</v>
      </c>
      <c r="CJ1843" s="155">
        <v>5.2568748999999998E-5</v>
      </c>
      <c r="CK1843" s="155">
        <v>3.9532054999999997E-5</v>
      </c>
      <c r="CL1843" s="155">
        <v>0</v>
      </c>
      <c r="CM1843"/>
      <c r="CN1843" s="284">
        <v>2.4147050999999998E-15</v>
      </c>
      <c r="CO1843" s="284">
        <v>2.6987106000000001</v>
      </c>
      <c r="CP1843" s="285">
        <v>1.4053013E-5</v>
      </c>
      <c r="CQ1843" s="284">
        <v>3.8121029999999998E-3</v>
      </c>
      <c r="CR1843" s="284">
        <v>4.4688004000000001E-6</v>
      </c>
      <c r="CS1843" s="284">
        <v>9.4090172000000006E-5</v>
      </c>
      <c r="CT1843" s="284">
        <v>2.8559316000000001E-4</v>
      </c>
      <c r="CU1843" s="284">
        <v>2884.1592000000001</v>
      </c>
      <c r="CV1843" s="284">
        <v>5.1371600999999996E-3</v>
      </c>
      <c r="CW1843" s="284">
        <v>1.192978E-7</v>
      </c>
      <c r="CX1843"/>
      <c r="CY1843"/>
      <c r="CZ1843"/>
      <c r="DA1843"/>
      <c r="DB1843" s="212"/>
      <c r="DC1843" s="48"/>
      <c r="DD1843" s="48"/>
      <c r="DE1843" s="48"/>
      <c r="DF1843" s="48"/>
      <c r="DG1843" s="48"/>
      <c r="DH1843" s="48"/>
      <c r="DI1843" s="48"/>
      <c r="DJ1843" s="48"/>
      <c r="DK1843" s="48"/>
      <c r="DL1843" s="48"/>
    </row>
    <row r="1844" spans="1:116" ht="14.4">
      <c r="A1844" t="s">
        <v>1945</v>
      </c>
      <c r="B1844" s="188" t="s">
        <v>324</v>
      </c>
      <c r="C1844" s="151" t="str">
        <f t="shared" si="477"/>
        <v>D.070.01.104</v>
      </c>
      <c r="D1844" s="54" t="s">
        <v>52</v>
      </c>
      <c r="E1844" s="150" t="s">
        <v>351</v>
      </c>
      <c r="F1844" s="153" t="str">
        <f t="shared" si="478"/>
        <v>Electroplating Zinc inside use or painted (5 micron)</v>
      </c>
      <c r="G1844" s="154">
        <f t="shared" si="472"/>
        <v>1.3528594</v>
      </c>
      <c r="H1844"/>
      <c r="I1844"/>
      <c r="J1844" s="227">
        <f t="shared" si="479"/>
        <v>0.64417496871509916</v>
      </c>
      <c r="K1844"/>
      <c r="L1844" s="280">
        <f t="shared" si="480"/>
        <v>3.9615408300000002E-2</v>
      </c>
      <c r="M1844" s="280">
        <f t="shared" si="481"/>
        <v>0.31210195165749</v>
      </c>
      <c r="N1844" s="281">
        <f t="shared" si="482"/>
        <v>8.9528698757609215E-2</v>
      </c>
      <c r="O1844" s="280">
        <v>0.20292890999999999</v>
      </c>
      <c r="P1844" s="286">
        <v>1.9124822999999999E-2</v>
      </c>
      <c r="Q1844" s="219">
        <v>0.10181691</v>
      </c>
      <c r="R1844" s="219">
        <v>6.8314697000000004E-3</v>
      </c>
      <c r="S1844" s="219">
        <v>1.0621446000000001E-3</v>
      </c>
      <c r="T1844" s="219">
        <v>2.0352493999999999E-2</v>
      </c>
      <c r="U1844" s="219">
        <v>1.1369300000000001E-2</v>
      </c>
      <c r="V1844" s="219">
        <v>0.19115668999999999</v>
      </c>
      <c r="W1844" s="219">
        <v>5.0961102000000001E-2</v>
      </c>
      <c r="X1844" s="286">
        <v>3.4204332000000001E-6</v>
      </c>
      <c r="Y1844" s="219">
        <v>3.8567587E-2</v>
      </c>
      <c r="Z1844" s="286">
        <v>1.0822429E-7</v>
      </c>
      <c r="AA1844" s="286">
        <v>9.7575508999999995E-9</v>
      </c>
      <c r="AB1844" s="286">
        <v>5.8314222999999997E-14</v>
      </c>
      <c r="AC1844"/>
      <c r="AD1844" s="227">
        <f t="shared" si="423"/>
        <v>0.20292890999999999</v>
      </c>
      <c r="AE1844" s="227">
        <f t="shared" si="424"/>
        <v>0.3517138313</v>
      </c>
      <c r="AF1844" s="227">
        <f t="shared" si="425"/>
        <v>0.31209843275755089</v>
      </c>
      <c r="AG1844" s="227">
        <f t="shared" si="426"/>
        <v>0.31210195165749</v>
      </c>
      <c r="AH1844" s="227">
        <f t="shared" si="427"/>
        <v>8.9528689000058309E-2</v>
      </c>
      <c r="AI1844"/>
      <c r="AJ1844">
        <v>25.969455</v>
      </c>
      <c r="AK1844" s="155">
        <v>16.370757000000001</v>
      </c>
      <c r="AL1844" s="155">
        <v>5.3410981</v>
      </c>
      <c r="AM1844" s="155">
        <v>0</v>
      </c>
      <c r="AN1844" s="155">
        <v>1.0229554000000001</v>
      </c>
      <c r="AO1844" s="155">
        <v>2.1657953000000001</v>
      </c>
      <c r="AP1844" s="155">
        <v>1.0688489000000001</v>
      </c>
      <c r="AQ1844"/>
      <c r="AR1844" s="156">
        <v>1.1840063000000001</v>
      </c>
      <c r="AS1844" s="156">
        <v>1.1794362</v>
      </c>
      <c r="AT1844" s="156">
        <v>3.9546690000000001E-3</v>
      </c>
      <c r="AU1844" s="156">
        <v>6.1546463999999996E-4</v>
      </c>
      <c r="AV1844" s="282">
        <f t="shared" si="457"/>
        <v>7.0709602671938373E-5</v>
      </c>
      <c r="AW1844" s="282">
        <f t="shared" si="458"/>
        <v>1.4625255161875153E-8</v>
      </c>
      <c r="AX1844" s="283">
        <f t="shared" si="459"/>
        <v>8.6199529400000002E-2</v>
      </c>
      <c r="AY1844" s="157">
        <v>1.2554535999999999E-6</v>
      </c>
      <c r="AZ1844" s="157">
        <v>3.7880065000000002E-9</v>
      </c>
      <c r="BA1844" s="157">
        <v>1.0349375E-13</v>
      </c>
      <c r="BB1844" s="157">
        <v>8.2392257000000004E-15</v>
      </c>
      <c r="BC1844" s="157">
        <v>0</v>
      </c>
      <c r="BD1844" s="157">
        <v>1.8327863000000001E-10</v>
      </c>
      <c r="BE1844" s="157">
        <v>3.6394972000000002E-7</v>
      </c>
      <c r="BF1844" s="157">
        <v>4.1774042000000002E-11</v>
      </c>
      <c r="BG1844" s="157">
        <v>4.0459684000000002E-10</v>
      </c>
      <c r="BH1844" s="157">
        <v>3.8675000999999998E-9</v>
      </c>
      <c r="BI1844" s="157">
        <v>1.3977533999999999E-18</v>
      </c>
      <c r="BJ1844" s="157">
        <v>4.8472731999999998E-16</v>
      </c>
      <c r="BK1844" s="157">
        <v>5.3687479999999999E-9</v>
      </c>
      <c r="BL1844" s="157">
        <v>1.1545257E-9</v>
      </c>
      <c r="BM1844" s="157">
        <v>6.5069155000000001E-14</v>
      </c>
      <c r="BN1844" s="157">
        <v>6.9090015999999995E-5</v>
      </c>
      <c r="BO1844" s="157">
        <v>7.8779602999999998E-23</v>
      </c>
      <c r="BP1844" s="157">
        <v>1.1856204E-3</v>
      </c>
      <c r="BQ1844" s="157">
        <v>8.5013908999999999E-2</v>
      </c>
      <c r="BR1844" s="157">
        <v>0</v>
      </c>
      <c r="BS1844" s="157">
        <v>0</v>
      </c>
      <c r="BT1844" s="157">
        <v>0</v>
      </c>
      <c r="BU1844"/>
      <c r="BV1844" s="155">
        <v>2.4923130999999999E-4</v>
      </c>
      <c r="BW1844" s="155">
        <v>2.7894983999999998E-6</v>
      </c>
      <c r="BX1844" s="155">
        <v>3.7721310000000002E-5</v>
      </c>
      <c r="BY1844" s="155">
        <v>2.2394702E-5</v>
      </c>
      <c r="BZ1844" s="155">
        <v>3.2452771E-6</v>
      </c>
      <c r="CA1844" s="155">
        <v>1.6956460999999999E-10</v>
      </c>
      <c r="CB1844" s="155">
        <v>1.0063154E-4</v>
      </c>
      <c r="CC1844" s="155">
        <v>2.5537705999999998E-10</v>
      </c>
      <c r="CD1844" s="155">
        <v>2.7311658E-5</v>
      </c>
      <c r="CE1844" s="155">
        <v>7.5331458E-6</v>
      </c>
      <c r="CF1844" s="155">
        <v>0</v>
      </c>
      <c r="CG1844" s="155">
        <v>1.7421104000000001E-19</v>
      </c>
      <c r="CH1844" s="155">
        <v>1.4264332E-15</v>
      </c>
      <c r="CI1844" s="155">
        <v>1.4869323999999999E-6</v>
      </c>
      <c r="CJ1844" s="155">
        <v>2.6350788999999998E-5</v>
      </c>
      <c r="CK1844" s="155">
        <v>1.9766027000000001E-5</v>
      </c>
      <c r="CL1844" s="155">
        <v>0</v>
      </c>
      <c r="CM1844"/>
      <c r="CN1844" s="284">
        <v>1.2073524999999999E-15</v>
      </c>
      <c r="CO1844" s="284">
        <v>1.3528594</v>
      </c>
      <c r="CP1844" s="285">
        <v>7.0265064999999998E-6</v>
      </c>
      <c r="CQ1844" s="284">
        <v>1.9085727999999999E-3</v>
      </c>
      <c r="CR1844" s="284">
        <v>2.2344002E-6</v>
      </c>
      <c r="CS1844" s="284">
        <v>4.7045086000000003E-5</v>
      </c>
      <c r="CT1844" s="284">
        <v>1.4302562000000001E-4</v>
      </c>
      <c r="CU1844" s="284">
        <v>1442.0796</v>
      </c>
      <c r="CV1844" s="284">
        <v>2.5685801E-3</v>
      </c>
      <c r="CW1844" s="284">
        <v>5.9648898999999998E-8</v>
      </c>
      <c r="CX1844"/>
      <c r="CY1844"/>
      <c r="CZ1844"/>
      <c r="DA1844"/>
      <c r="DB1844" s="212"/>
      <c r="DC1844" s="48"/>
      <c r="DD1844" s="48"/>
      <c r="DE1844" s="48"/>
      <c r="DF1844" s="48"/>
      <c r="DG1844" s="48"/>
      <c r="DH1844" s="48"/>
      <c r="DI1844" s="48"/>
      <c r="DJ1844" s="48"/>
      <c r="DK1844" s="48"/>
      <c r="DL1844" s="48"/>
    </row>
    <row r="1845" spans="1:116" ht="14.4">
      <c r="A1845" t="s">
        <v>1946</v>
      </c>
      <c r="B1845" s="188" t="s">
        <v>324</v>
      </c>
      <c r="C1845" s="151" t="str">
        <f t="shared" si="477"/>
        <v>D.070.01.105</v>
      </c>
      <c r="D1845" s="54" t="s">
        <v>52</v>
      </c>
      <c r="E1845" s="150" t="s">
        <v>351</v>
      </c>
      <c r="F1845" s="153" t="str">
        <f t="shared" si="478"/>
        <v>Hot-dip Zinc plating pieces outside use single side</v>
      </c>
      <c r="G1845" s="154">
        <f t="shared" si="472"/>
        <v>11.582287333333333</v>
      </c>
      <c r="H1845"/>
      <c r="I1845"/>
      <c r="J1845" s="227">
        <f t="shared" si="479"/>
        <v>6.1407758445774654</v>
      </c>
      <c r="K1845"/>
      <c r="L1845" s="280">
        <f t="shared" si="480"/>
        <v>2.7828493944949999</v>
      </c>
      <c r="M1845" s="280">
        <f t="shared" si="481"/>
        <v>0.65910511540189998</v>
      </c>
      <c r="N1845" s="281">
        <f t="shared" si="482"/>
        <v>0.96147823468056526</v>
      </c>
      <c r="O1845" s="280">
        <v>1.7373430999999999</v>
      </c>
      <c r="P1845" s="219">
        <v>0.20324188000000001</v>
      </c>
      <c r="Q1845" s="219">
        <v>6.3449866999999993E-2</v>
      </c>
      <c r="R1845" s="219">
        <v>5.5743099999999997E-2</v>
      </c>
      <c r="S1845" s="219">
        <v>8.6782371999999993E-3</v>
      </c>
      <c r="T1845" s="286">
        <v>5.357295E-6</v>
      </c>
      <c r="U1845" s="219">
        <v>2.7184227000000001</v>
      </c>
      <c r="V1845" s="219">
        <v>0.39236828000000001</v>
      </c>
      <c r="W1845" s="219">
        <v>0.64743722000000004</v>
      </c>
      <c r="X1845" s="286">
        <v>4.3705536000000002E-5</v>
      </c>
      <c r="Y1845" s="219">
        <v>0.31404089000000002</v>
      </c>
      <c r="Z1845" s="286">
        <v>1.3828659000000001E-6</v>
      </c>
      <c r="AA1845" s="286">
        <v>1.2467982000000001E-7</v>
      </c>
      <c r="AB1845" s="286">
        <v>7.4512618000000003E-13</v>
      </c>
      <c r="AC1845"/>
      <c r="AD1845" s="227">
        <f t="shared" si="423"/>
        <v>1.7373430999999999</v>
      </c>
      <c r="AE1845" s="227">
        <f t="shared" si="424"/>
        <v>3.4419094214950001</v>
      </c>
      <c r="AF1845" s="227">
        <f t="shared" si="425"/>
        <v>0.65906015167982002</v>
      </c>
      <c r="AG1845" s="227">
        <f t="shared" si="426"/>
        <v>0.65910511540189998</v>
      </c>
      <c r="AH1845" s="227">
        <f t="shared" si="427"/>
        <v>0.96147811000074523</v>
      </c>
      <c r="AI1845"/>
      <c r="AJ1845">
        <v>222.95734999999999</v>
      </c>
      <c r="AK1845" s="155">
        <v>144.81788</v>
      </c>
      <c r="AL1845" s="155">
        <v>43.480018999999999</v>
      </c>
      <c r="AM1845" s="155">
        <v>0</v>
      </c>
      <c r="AN1845" s="155">
        <v>8.3275641999999994</v>
      </c>
      <c r="AO1845" s="155">
        <v>17.630777999999999</v>
      </c>
      <c r="AP1845" s="155">
        <v>8.7011093000000006</v>
      </c>
      <c r="AQ1845"/>
      <c r="AR1845" s="156">
        <v>7.1239311000000001</v>
      </c>
      <c r="AS1845" s="156">
        <v>7.0165521000000002</v>
      </c>
      <c r="AT1845" s="156">
        <v>0.10150739</v>
      </c>
      <c r="AU1845" s="156">
        <v>5.8716452000000001E-3</v>
      </c>
      <c r="AV1845" s="282">
        <f t="shared" si="457"/>
        <v>4.2065660342911819E-4</v>
      </c>
      <c r="AW1845" s="282">
        <f t="shared" si="458"/>
        <v>3.7539715557274117E-7</v>
      </c>
      <c r="AX1845" s="283">
        <f t="shared" si="459"/>
        <v>0.822359273</v>
      </c>
      <c r="AY1845" s="157">
        <v>1.0748363000000001E-5</v>
      </c>
      <c r="AZ1845" s="157">
        <v>3.2430405999999997E-8</v>
      </c>
      <c r="BA1845" s="157">
        <v>8.8604501999999996E-13</v>
      </c>
      <c r="BB1845" s="157">
        <v>1.05279E-13</v>
      </c>
      <c r="BC1845" s="157">
        <v>0</v>
      </c>
      <c r="BD1845" s="157">
        <v>1.4964924E-9</v>
      </c>
      <c r="BE1845" s="157">
        <v>3.8267330000000004E-6</v>
      </c>
      <c r="BF1845" s="157">
        <v>3.4098670000000001E-10</v>
      </c>
      <c r="BG1845" s="157">
        <v>4.2997451000000003E-9</v>
      </c>
      <c r="BH1845" s="157">
        <v>1.3898600000000001E-15</v>
      </c>
      <c r="BI1845" s="157">
        <v>1.7860183000000001E-17</v>
      </c>
      <c r="BJ1845" s="157">
        <v>3.3480000999999999E-7</v>
      </c>
      <c r="BK1845" s="157">
        <v>8.8992022000000001E-10</v>
      </c>
      <c r="BL1845" s="157">
        <v>2.6352001000000002E-9</v>
      </c>
      <c r="BM1845" s="157">
        <v>8.3143919999999998E-13</v>
      </c>
      <c r="BN1845" s="157">
        <v>4.0608000999999998E-4</v>
      </c>
      <c r="BO1845" s="157">
        <v>1.0066283E-21</v>
      </c>
      <c r="BP1845" s="157">
        <v>1.4748673E-2</v>
      </c>
      <c r="BQ1845" s="157">
        <v>0.80761059999999996</v>
      </c>
      <c r="BR1845" s="157">
        <v>0</v>
      </c>
      <c r="BS1845" s="157">
        <v>0</v>
      </c>
      <c r="BT1845" s="157">
        <v>0</v>
      </c>
      <c r="BU1845"/>
      <c r="BV1845" s="155">
        <v>2.7233510000000002E-3</v>
      </c>
      <c r="BW1845" s="155">
        <v>2.9644835E-5</v>
      </c>
      <c r="BX1845" s="155">
        <v>3.2294490000000001E-4</v>
      </c>
      <c r="BY1845" s="155">
        <v>4.5987281999999997E-5</v>
      </c>
      <c r="BZ1845" s="155">
        <v>3.2145874999999998E-5</v>
      </c>
      <c r="CA1845" s="155">
        <v>2.1666589000000001E-9</v>
      </c>
      <c r="CB1845" s="155">
        <v>3.4582574999999999E-11</v>
      </c>
      <c r="CC1845" s="155">
        <v>3.2631512999999998E-9</v>
      </c>
      <c r="CD1845" s="155">
        <v>7.7525699000000002E-9</v>
      </c>
      <c r="CE1845" s="155">
        <v>1.7988783E-3</v>
      </c>
      <c r="CF1845" s="155">
        <v>0</v>
      </c>
      <c r="CG1845" s="155">
        <v>2.2260299999999999E-18</v>
      </c>
      <c r="CH1845" s="155">
        <v>1.8226646999999999E-14</v>
      </c>
      <c r="CI1845" s="155">
        <v>1.2579741E-5</v>
      </c>
      <c r="CJ1845" s="155">
        <v>2.2859104E-4</v>
      </c>
      <c r="CK1845" s="155">
        <v>2.5256589999999999E-4</v>
      </c>
      <c r="CL1845" s="155">
        <v>0</v>
      </c>
      <c r="CM1845"/>
      <c r="CN1845" s="284">
        <v>1.5427282000000001E-14</v>
      </c>
      <c r="CO1845" s="284">
        <v>11.582287000000001</v>
      </c>
      <c r="CP1845" s="285">
        <v>8.9783139000000004E-5</v>
      </c>
      <c r="CQ1845" s="284">
        <v>2.0283058E-2</v>
      </c>
      <c r="CR1845" s="284">
        <v>2.8679741999999999E-12</v>
      </c>
      <c r="CS1845" s="284">
        <v>3.3696003E-3</v>
      </c>
      <c r="CT1845" s="284">
        <v>1.4546985999999999E-3</v>
      </c>
      <c r="CU1845" s="284">
        <v>3628.8002000000001</v>
      </c>
      <c r="CV1845" s="284">
        <v>9.3011815000000002E-10</v>
      </c>
      <c r="CW1845" s="284">
        <v>7.6218037000000003E-7</v>
      </c>
      <c r="CX1845"/>
      <c r="CY1845"/>
      <c r="CZ1845"/>
      <c r="DA1845"/>
      <c r="DB1845" s="212"/>
      <c r="DC1845" s="48"/>
      <c r="DD1845" s="48"/>
      <c r="DE1845" s="48"/>
      <c r="DF1845" s="48"/>
      <c r="DG1845" s="48"/>
      <c r="DH1845" s="48"/>
      <c r="DI1845" s="48"/>
      <c r="DJ1845" s="48"/>
      <c r="DK1845" s="48"/>
      <c r="DL1845" s="48"/>
    </row>
    <row r="1846" spans="1:116" ht="14.4">
      <c r="A1846" t="s">
        <v>1056</v>
      </c>
      <c r="B1846" s="188" t="s">
        <v>324</v>
      </c>
      <c r="C1846" s="151" t="str">
        <f t="shared" si="477"/>
        <v>D.070.01.106</v>
      </c>
      <c r="D1846" s="54" t="s">
        <v>52</v>
      </c>
      <c r="E1846" s="150" t="s">
        <v>351</v>
      </c>
      <c r="F1846" s="153" t="str">
        <f t="shared" si="478"/>
        <v>Phosphating (Fe s)</v>
      </c>
      <c r="G1846" s="154">
        <f t="shared" si="472"/>
        <v>0.61443565999999994</v>
      </c>
      <c r="H1846"/>
      <c r="I1846"/>
      <c r="J1846" s="227">
        <f t="shared" si="479"/>
        <v>0.13551985222401131</v>
      </c>
      <c r="K1846"/>
      <c r="L1846" s="280">
        <f t="shared" si="480"/>
        <v>4.0539115455899997E-3</v>
      </c>
      <c r="M1846" s="280">
        <f t="shared" si="481"/>
        <v>1.9664203228421301E-2</v>
      </c>
      <c r="N1846" s="281">
        <f t="shared" si="482"/>
        <v>1.963638845E-2</v>
      </c>
      <c r="O1846" s="280">
        <v>9.2165348999999994E-2</v>
      </c>
      <c r="P1846" s="219">
        <v>4.4251517999999998E-3</v>
      </c>
      <c r="Q1846" s="219">
        <v>1.4998508000000001E-2</v>
      </c>
      <c r="R1846" s="219">
        <v>3.4166846999999999E-3</v>
      </c>
      <c r="S1846" s="219">
        <v>5.2673417000000003E-4</v>
      </c>
      <c r="T1846" s="286">
        <v>6.8385589999999996E-8</v>
      </c>
      <c r="U1846" s="219">
        <v>1.1042429000000001E-4</v>
      </c>
      <c r="V1846" s="219">
        <v>2.4054044999999999E-4</v>
      </c>
      <c r="W1846" s="219">
        <v>4.1440945000000001E-4</v>
      </c>
      <c r="X1846" s="286">
        <v>0</v>
      </c>
      <c r="Y1846" s="219">
        <v>1.9221979E-2</v>
      </c>
      <c r="Z1846" s="286">
        <v>2.9784213000000001E-9</v>
      </c>
      <c r="AA1846" s="286">
        <v>0</v>
      </c>
      <c r="AB1846" s="286">
        <v>0</v>
      </c>
      <c r="AC1846"/>
      <c r="AD1846" s="227">
        <f t="shared" si="423"/>
        <v>9.2165348999999994E-2</v>
      </c>
      <c r="AE1846" s="227">
        <f t="shared" si="424"/>
        <v>2.371811179559E-2</v>
      </c>
      <c r="AF1846" s="227">
        <f t="shared" si="425"/>
        <v>1.966420025E-2</v>
      </c>
      <c r="AG1846" s="227">
        <f t="shared" si="426"/>
        <v>1.9664203228421301E-2</v>
      </c>
      <c r="AH1846" s="227">
        <f t="shared" si="427"/>
        <v>1.963638845E-2</v>
      </c>
      <c r="AI1846"/>
      <c r="AJ1846">
        <v>11.72367</v>
      </c>
      <c r="AK1846" s="155">
        <v>6.9377322000000001</v>
      </c>
      <c r="AL1846" s="155">
        <v>2.6631002000000001</v>
      </c>
      <c r="AM1846" s="155">
        <v>0</v>
      </c>
      <c r="AN1846" s="155">
        <v>0.51002329999999996</v>
      </c>
      <c r="AO1846" s="155">
        <v>1.0798798000000001</v>
      </c>
      <c r="AP1846" s="155">
        <v>0.53293484999999996</v>
      </c>
      <c r="AQ1846"/>
      <c r="AR1846" s="156">
        <v>1.3398082E-2</v>
      </c>
      <c r="AS1846" s="156">
        <v>1.2558625E-2</v>
      </c>
      <c r="AT1846" s="156">
        <v>6.2406389000000003E-4</v>
      </c>
      <c r="AU1846" s="156">
        <v>2.153934E-4</v>
      </c>
      <c r="AV1846" s="282">
        <f t="shared" si="457"/>
        <v>7.5291514664857124E-7</v>
      </c>
      <c r="AW1846" s="282">
        <f t="shared" si="458"/>
        <v>2.3079285341462773E-9</v>
      </c>
      <c r="AX1846" s="283">
        <f t="shared" si="459"/>
        <v>3.0167142280999999E-2</v>
      </c>
      <c r="AY1846" s="157">
        <v>5.7019629000000005E-7</v>
      </c>
      <c r="AZ1846" s="157">
        <v>1.7204198000000001E-9</v>
      </c>
      <c r="BA1846" s="157">
        <v>4.7004327999999999E-14</v>
      </c>
      <c r="BB1846" s="157">
        <v>0</v>
      </c>
      <c r="BC1846" s="157">
        <v>0</v>
      </c>
      <c r="BD1846" s="157">
        <v>9.1558217999999997E-11</v>
      </c>
      <c r="BE1846" s="157">
        <v>8.8627218E-8</v>
      </c>
      <c r="BF1846" s="157">
        <v>2.0879739999999998E-11</v>
      </c>
      <c r="BG1846" s="157">
        <v>9.3611952999999997E-11</v>
      </c>
      <c r="BH1846" s="157">
        <v>4.6409999999999998E-10</v>
      </c>
      <c r="BI1846" s="157">
        <v>0</v>
      </c>
      <c r="BJ1846" s="157">
        <v>3.3918277000000003E-17</v>
      </c>
      <c r="BK1846" s="157">
        <v>7.3000023999999998E-12</v>
      </c>
      <c r="BL1846" s="157">
        <v>1.5700005000000001E-12</v>
      </c>
      <c r="BM1846" s="157">
        <v>9.4305711000000003E-15</v>
      </c>
      <c r="BN1846" s="157">
        <v>9.4000071000000001E-8</v>
      </c>
      <c r="BO1846" s="157">
        <v>0</v>
      </c>
      <c r="BP1846" s="157">
        <v>4.3618280999999997E-5</v>
      </c>
      <c r="BQ1846" s="157">
        <v>3.0123523999999999E-2</v>
      </c>
      <c r="BR1846" s="157">
        <v>0</v>
      </c>
      <c r="BS1846" s="157">
        <v>0</v>
      </c>
      <c r="BT1846" s="157">
        <v>0</v>
      </c>
      <c r="BU1846"/>
      <c r="BV1846" s="155">
        <v>4.3304528999999998E-5</v>
      </c>
      <c r="BW1846" s="155">
        <v>6.4538909000000002E-7</v>
      </c>
      <c r="BX1846" s="155">
        <v>1.7132096000000001E-5</v>
      </c>
      <c r="BY1846" s="155">
        <v>2.9802751999999999E-8</v>
      </c>
      <c r="BZ1846" s="155">
        <v>1.0030985E-6</v>
      </c>
      <c r="CA1846" s="155">
        <v>0</v>
      </c>
      <c r="CB1846" s="155">
        <v>1.2075784E-5</v>
      </c>
      <c r="CC1846" s="155">
        <v>0</v>
      </c>
      <c r="CD1846" s="155">
        <v>9.5077265000000001E-11</v>
      </c>
      <c r="CE1846" s="155">
        <v>7.8043984000000002E-8</v>
      </c>
      <c r="CF1846" s="155">
        <v>0</v>
      </c>
      <c r="CG1846" s="155">
        <v>0</v>
      </c>
      <c r="CH1846" s="155">
        <v>0</v>
      </c>
      <c r="CI1846" s="155">
        <v>6.9501208E-7</v>
      </c>
      <c r="CJ1846" s="155">
        <v>1.1645206E-5</v>
      </c>
      <c r="CK1846" s="155">
        <v>1.0060901000000001E-12</v>
      </c>
      <c r="CL1846" s="155">
        <v>0</v>
      </c>
      <c r="CM1846"/>
      <c r="CN1846" s="284">
        <v>0</v>
      </c>
      <c r="CO1846" s="284">
        <v>0.61443566000000005</v>
      </c>
      <c r="CP1846" s="285">
        <v>0</v>
      </c>
      <c r="CQ1846" s="284">
        <v>4.4156582000000002E-4</v>
      </c>
      <c r="CR1846" s="284">
        <v>1.6201982999999999E-14</v>
      </c>
      <c r="CS1846" s="284">
        <v>6.4001889000000001E-8</v>
      </c>
      <c r="CT1846" s="284">
        <v>4.0120088000000003E-5</v>
      </c>
      <c r="CU1846" s="284">
        <v>1.930002</v>
      </c>
      <c r="CV1846" s="284">
        <v>3.0822960000000002E-4</v>
      </c>
      <c r="CW1846" s="284">
        <v>0</v>
      </c>
      <c r="CX1846"/>
      <c r="CY1846"/>
      <c r="CZ1846"/>
      <c r="DA1846"/>
      <c r="DB1846" s="212"/>
      <c r="DC1846" s="48"/>
      <c r="DD1846" s="48"/>
      <c r="DE1846" s="48"/>
      <c r="DF1846" s="48"/>
      <c r="DG1846" s="48"/>
      <c r="DH1846" s="48"/>
      <c r="DI1846" s="48"/>
      <c r="DJ1846" s="48"/>
      <c r="DK1846" s="48"/>
      <c r="DL1846" s="48"/>
    </row>
    <row r="1847" spans="1:116" ht="14.4">
      <c r="A1847" t="s">
        <v>1057</v>
      </c>
      <c r="B1847" s="188" t="s">
        <v>324</v>
      </c>
      <c r="C1847" s="151" t="str">
        <f t="shared" si="477"/>
        <v>D.070.01.107</v>
      </c>
      <c r="D1847" s="54" t="s">
        <v>52</v>
      </c>
      <c r="E1847" s="150" t="s">
        <v>351</v>
      </c>
      <c r="F1847" s="153" t="str">
        <f t="shared" si="478"/>
        <v>Phosphating (Zn i)</v>
      </c>
      <c r="G1847" s="154">
        <f t="shared" si="472"/>
        <v>1.3282350666666666E-2</v>
      </c>
      <c r="H1847"/>
      <c r="I1847"/>
      <c r="J1847" s="227">
        <f t="shared" si="479"/>
        <v>3.394218595756316E-2</v>
      </c>
      <c r="K1847"/>
      <c r="L1847" s="280">
        <f t="shared" si="480"/>
        <v>2.5508274401199993E-3</v>
      </c>
      <c r="M1847" s="280">
        <f t="shared" si="481"/>
        <v>2.5443710165518E-2</v>
      </c>
      <c r="N1847" s="281">
        <f t="shared" si="482"/>
        <v>3.9552957519251655E-3</v>
      </c>
      <c r="O1847" s="280">
        <v>1.9923526E-3</v>
      </c>
      <c r="P1847" s="219">
        <v>8.0831521999999998E-4</v>
      </c>
      <c r="Q1847" s="219">
        <v>2.4105057999999999E-2</v>
      </c>
      <c r="R1847" s="219">
        <v>2.2217437999999998E-3</v>
      </c>
      <c r="S1847" s="286">
        <v>2.5582033E-6</v>
      </c>
      <c r="T1847" s="286">
        <v>2.4302681999999998E-7</v>
      </c>
      <c r="U1847" s="286">
        <v>3.2628240999999999E-4</v>
      </c>
      <c r="V1847" s="286">
        <v>5.3005333000000004E-4</v>
      </c>
      <c r="W1847" s="219">
        <v>3.9415479E-3</v>
      </c>
      <c r="X1847" s="286">
        <v>2.6603369999999998E-7</v>
      </c>
      <c r="Y1847" s="286">
        <v>1.3747093E-5</v>
      </c>
      <c r="Z1847" s="286">
        <v>1.7581818E-8</v>
      </c>
      <c r="AA1847" s="286">
        <v>7.5892063000000002E-10</v>
      </c>
      <c r="AB1847" s="286">
        <v>4.5355507E-15</v>
      </c>
      <c r="AC1847"/>
      <c r="AD1847" s="227">
        <f t="shared" si="423"/>
        <v>1.9923526E-3</v>
      </c>
      <c r="AE1847" s="227">
        <f t="shared" si="424"/>
        <v>2.799425399012E-2</v>
      </c>
      <c r="AF1847" s="227">
        <f t="shared" si="425"/>
        <v>2.544342730892063E-2</v>
      </c>
      <c r="AG1847" s="227">
        <f t="shared" si="426"/>
        <v>2.5443710165517996E-2</v>
      </c>
      <c r="AH1847" s="227">
        <f t="shared" si="427"/>
        <v>3.9552949930045352E-3</v>
      </c>
      <c r="AI1847"/>
      <c r="AJ1847">
        <v>0.25333663000000001</v>
      </c>
      <c r="AK1847" s="155">
        <v>0.25044544000000002</v>
      </c>
      <c r="AL1847" s="155">
        <v>1.6855677E-3</v>
      </c>
      <c r="AM1847" s="155">
        <v>0</v>
      </c>
      <c r="AN1847" s="155">
        <v>2.5149838000000001E-4</v>
      </c>
      <c r="AO1847" s="155">
        <v>6.1967385000000002E-4</v>
      </c>
      <c r="AP1847" s="155">
        <v>3.3445083000000002E-4</v>
      </c>
      <c r="AQ1847"/>
      <c r="AR1847" s="156">
        <v>4.6064812999999996E-3</v>
      </c>
      <c r="AS1847" s="156">
        <v>4.3098466000000002E-3</v>
      </c>
      <c r="AT1847" s="156">
        <v>2.7855289000000002E-4</v>
      </c>
      <c r="AU1847" s="156">
        <v>1.8081739999999999E-5</v>
      </c>
      <c r="AV1847" s="282">
        <f t="shared" si="457"/>
        <v>2.5838408621890467E-7</v>
      </c>
      <c r="AW1847" s="282">
        <f t="shared" si="458"/>
        <v>1.0301512391737603E-9</v>
      </c>
      <c r="AX1847" s="283">
        <f t="shared" si="459"/>
        <v>2.532456584E-3</v>
      </c>
      <c r="AY1847" s="157">
        <v>1.2326025E-8</v>
      </c>
      <c r="AZ1847" s="157">
        <v>3.7190593000000003E-11</v>
      </c>
      <c r="BA1847" s="157">
        <v>1.0161001000000001E-15</v>
      </c>
      <c r="BB1847" s="157">
        <v>6.4082867000000004E-16</v>
      </c>
      <c r="BC1847" s="157">
        <v>0</v>
      </c>
      <c r="BD1847" s="157">
        <v>3.206535E-10</v>
      </c>
      <c r="BE1847" s="157">
        <v>3.8937112999999999E-8</v>
      </c>
      <c r="BF1847" s="157">
        <v>4.5639359000000002E-11</v>
      </c>
      <c r="BG1847" s="157">
        <v>4.3806107999999997E-11</v>
      </c>
      <c r="BH1847" s="157">
        <v>8.8400000999999999E-10</v>
      </c>
      <c r="BI1847" s="157">
        <v>1.0871416E-19</v>
      </c>
      <c r="BJ1847" s="157">
        <v>1.4206494000000001E-16</v>
      </c>
      <c r="BK1847" s="157">
        <v>1.6060008999999999E-11</v>
      </c>
      <c r="BL1847" s="157">
        <v>3.4540018999999999E-12</v>
      </c>
      <c r="BM1847" s="157">
        <v>3.4078075999999998E-14</v>
      </c>
      <c r="BN1847" s="157">
        <v>2.0680025999999999E-7</v>
      </c>
      <c r="BO1847" s="157">
        <v>6.1273024999999999E-24</v>
      </c>
      <c r="BP1847" s="157">
        <v>8.7084784000000006E-5</v>
      </c>
      <c r="BQ1847" s="157">
        <v>2.4453717999999998E-3</v>
      </c>
      <c r="BR1847" s="157">
        <v>0</v>
      </c>
      <c r="BS1847" s="157">
        <v>0</v>
      </c>
      <c r="BT1847" s="157">
        <v>0</v>
      </c>
      <c r="BU1847"/>
      <c r="BV1847" s="155">
        <v>2.7035660999999999E-5</v>
      </c>
      <c r="BW1847" s="155">
        <v>4.0687812000000001E-7</v>
      </c>
      <c r="BX1847" s="155">
        <v>3.7034718000000002E-7</v>
      </c>
      <c r="BY1847" s="155">
        <v>6.2126619000000005E-8</v>
      </c>
      <c r="BZ1847" s="155">
        <v>1.8343972E-7</v>
      </c>
      <c r="CA1847" s="155">
        <v>2.0620416000000001E-7</v>
      </c>
      <c r="CB1847" s="155">
        <v>2.3001494E-5</v>
      </c>
      <c r="CC1847" s="155">
        <v>3.1297338999999999E-7</v>
      </c>
      <c r="CD1847" s="155">
        <v>3.3973499000000002E-10</v>
      </c>
      <c r="CE1847" s="155">
        <v>2.1606747999999999E-7</v>
      </c>
      <c r="CF1847" s="155">
        <v>0</v>
      </c>
      <c r="CG1847" s="155">
        <v>1.3549748E-20</v>
      </c>
      <c r="CH1847" s="155">
        <v>1.1094481000000001E-16</v>
      </c>
      <c r="CI1847" s="155">
        <v>4.3235090000000001E-7</v>
      </c>
      <c r="CJ1847" s="155">
        <v>3.0608021000000002E-7</v>
      </c>
      <c r="CK1847" s="155">
        <v>1.5373591E-6</v>
      </c>
      <c r="CL1847" s="155">
        <v>0</v>
      </c>
      <c r="CM1847"/>
      <c r="CN1847" s="284">
        <v>9.3905198000000006E-17</v>
      </c>
      <c r="CO1847" s="284">
        <v>1.3282352000000001E-2</v>
      </c>
      <c r="CP1847" s="285">
        <v>8.6770465000000005E-3</v>
      </c>
      <c r="CQ1847" s="284">
        <v>3.2567316000000002E-4</v>
      </c>
      <c r="CR1847" s="284">
        <v>6.7309489999999996E-14</v>
      </c>
      <c r="CS1847" s="284">
        <v>1.4080785999999999E-7</v>
      </c>
      <c r="CT1847" s="284">
        <v>7.5140729000000001E-6</v>
      </c>
      <c r="CU1847" s="284">
        <v>4.2460072000000002</v>
      </c>
      <c r="CV1847" s="284">
        <v>5.8710401000000004E-4</v>
      </c>
      <c r="CW1847" s="284">
        <v>7.2516588999999999E-5</v>
      </c>
      <c r="CX1847"/>
      <c r="CY1847"/>
      <c r="CZ1847"/>
      <c r="DA1847"/>
      <c r="DB1847" s="212"/>
      <c r="DC1847" s="48"/>
      <c r="DD1847" s="48"/>
      <c r="DE1847" s="48"/>
      <c r="DF1847" s="48"/>
      <c r="DG1847" s="48"/>
      <c r="DH1847" s="48"/>
      <c r="DI1847" s="48"/>
      <c r="DJ1847" s="48"/>
      <c r="DK1847" s="48"/>
      <c r="DL1847" s="48"/>
    </row>
    <row r="1848" spans="1:116" ht="14.4">
      <c r="A1848" t="s">
        <v>1058</v>
      </c>
      <c r="B1848" s="188" t="s">
        <v>324</v>
      </c>
      <c r="C1848" s="151" t="str">
        <f t="shared" si="477"/>
        <v>D.070.01.108</v>
      </c>
      <c r="D1848" s="54" t="s">
        <v>52</v>
      </c>
      <c r="E1848" s="150" t="s">
        <v>351</v>
      </c>
      <c r="F1848" s="153" t="str">
        <f t="shared" si="478"/>
        <v>Phosphating (Zn s)</v>
      </c>
      <c r="G1848" s="154">
        <f t="shared" si="472"/>
        <v>6.5946360000000001E-3</v>
      </c>
      <c r="H1848"/>
      <c r="I1848"/>
      <c r="J1848" s="227">
        <f t="shared" si="479"/>
        <v>1.5389836425366777E-2</v>
      </c>
      <c r="K1848"/>
      <c r="L1848" s="280">
        <f t="shared" si="480"/>
        <v>8.1021934339999999E-4</v>
      </c>
      <c r="M1848" s="280">
        <f t="shared" si="481"/>
        <v>1.1613430843204198E-2</v>
      </c>
      <c r="N1848" s="281">
        <f t="shared" si="482"/>
        <v>1.9769908387625777E-3</v>
      </c>
      <c r="O1848" s="280">
        <v>9.8919539999999992E-4</v>
      </c>
      <c r="P1848" s="219">
        <v>4.0402492999999998E-4</v>
      </c>
      <c r="Q1848" s="219">
        <v>1.0968245999999999E-2</v>
      </c>
      <c r="R1848" s="219">
        <v>6.5090335999999996E-4</v>
      </c>
      <c r="S1848" s="286">
        <v>1.2539101999999999E-6</v>
      </c>
      <c r="T1848" s="286">
        <v>1.188832E-7</v>
      </c>
      <c r="U1848" s="219">
        <v>1.5794318999999999E-4</v>
      </c>
      <c r="V1848" s="219">
        <v>2.4101822E-4</v>
      </c>
      <c r="W1848" s="219">
        <v>1.9702677000000002E-3</v>
      </c>
      <c r="X1848" s="286">
        <v>1.3301684999999999E-7</v>
      </c>
      <c r="Y1848" s="286">
        <v>6.7227593000000004E-6</v>
      </c>
      <c r="Z1848" s="286">
        <v>8.6763541999999998E-9</v>
      </c>
      <c r="AA1848" s="286">
        <v>3.7946030999999999E-10</v>
      </c>
      <c r="AB1848" s="286">
        <v>2.2677753E-15</v>
      </c>
      <c r="AC1848"/>
      <c r="AD1848" s="227">
        <f t="shared" si="423"/>
        <v>9.8919539999999992E-4</v>
      </c>
      <c r="AE1848" s="227">
        <f t="shared" si="424"/>
        <v>1.2423508493399999E-2</v>
      </c>
      <c r="AF1848" s="227">
        <f t="shared" si="425"/>
        <v>1.161328952946031E-2</v>
      </c>
      <c r="AG1848" s="227">
        <f t="shared" si="426"/>
        <v>1.1613430843204198E-2</v>
      </c>
      <c r="AH1848" s="227">
        <f t="shared" si="427"/>
        <v>1.9769904593022677E-3</v>
      </c>
      <c r="AI1848"/>
      <c r="AJ1848">
        <v>0.12592616000000001</v>
      </c>
      <c r="AK1848" s="155">
        <v>0.12451544000000001</v>
      </c>
      <c r="AL1848" s="155">
        <v>8.2243482000000001E-4</v>
      </c>
      <c r="AM1848" s="155">
        <v>0</v>
      </c>
      <c r="AN1848" s="155">
        <v>1.2275196E-4</v>
      </c>
      <c r="AO1848" s="155">
        <v>3.0233978999999998E-4</v>
      </c>
      <c r="AP1848" s="155">
        <v>1.6318533E-4</v>
      </c>
      <c r="AQ1848"/>
      <c r="AR1848" s="156">
        <v>2.0475112000000002E-3</v>
      </c>
      <c r="AS1848" s="156">
        <v>1.9096561000000001E-3</v>
      </c>
      <c r="AT1848" s="156">
        <v>1.2885967999999999E-4</v>
      </c>
      <c r="AU1848" s="156">
        <v>8.9954999000000006E-6</v>
      </c>
      <c r="AV1848" s="282">
        <f t="shared" si="457"/>
        <v>1.1448777289273833E-7</v>
      </c>
      <c r="AW1848" s="282">
        <f t="shared" si="458"/>
        <v>4.7655207337209223E-10</v>
      </c>
      <c r="AX1848" s="283">
        <f t="shared" si="459"/>
        <v>1.2598739729999999E-3</v>
      </c>
      <c r="AY1848" s="157">
        <v>6.1198240999999997E-9</v>
      </c>
      <c r="AZ1848" s="157">
        <v>1.8464985999999999E-11</v>
      </c>
      <c r="BA1848" s="157">
        <v>5.0448980999999997E-16</v>
      </c>
      <c r="BB1848" s="157">
        <v>3.2041433000000002E-16</v>
      </c>
      <c r="BC1848" s="157">
        <v>0</v>
      </c>
      <c r="BD1848" s="157">
        <v>9.2050796000000002E-11</v>
      </c>
      <c r="BE1848" s="157">
        <v>1.4275752E-8</v>
      </c>
      <c r="BF1848" s="157">
        <v>1.3138761E-11</v>
      </c>
      <c r="BG1848" s="157">
        <v>1.6177747000000001E-11</v>
      </c>
      <c r="BH1848" s="157">
        <v>4.1990000000000002E-10</v>
      </c>
      <c r="BI1848" s="157">
        <v>5.4357077999999994E-20</v>
      </c>
      <c r="BJ1848" s="157">
        <v>6.9727921999999996E-17</v>
      </c>
      <c r="BK1848" s="157">
        <v>7.3000042000000008E-12</v>
      </c>
      <c r="BL1848" s="157">
        <v>1.5700009000000001E-12</v>
      </c>
      <c r="BM1848" s="157">
        <v>1.6676324E-14</v>
      </c>
      <c r="BN1848" s="157">
        <v>9.4000128999999999E-8</v>
      </c>
      <c r="BO1848" s="157">
        <v>3.0636511999999998E-24</v>
      </c>
      <c r="BP1848" s="157">
        <v>4.3522473000000002E-5</v>
      </c>
      <c r="BQ1848" s="157">
        <v>1.2163515E-3</v>
      </c>
      <c r="BR1848" s="157">
        <v>0</v>
      </c>
      <c r="BS1848" s="157">
        <v>0</v>
      </c>
      <c r="BT1848" s="157">
        <v>0</v>
      </c>
      <c r="BU1848"/>
      <c r="BV1848" s="155">
        <v>1.2655155000000001E-5</v>
      </c>
      <c r="BW1848" s="155">
        <v>1.4149729999999999E-7</v>
      </c>
      <c r="BX1848" s="155">
        <v>1.8387595E-7</v>
      </c>
      <c r="BY1848" s="155">
        <v>2.8250579000000001E-8</v>
      </c>
      <c r="BZ1848" s="155">
        <v>7.3621915999999995E-8</v>
      </c>
      <c r="CA1848" s="155">
        <v>5.8918300999999999E-8</v>
      </c>
      <c r="CB1848" s="155">
        <v>1.092571E-5</v>
      </c>
      <c r="CC1848" s="155">
        <v>8.9425224E-8</v>
      </c>
      <c r="CD1848" s="155">
        <v>1.6621067999999999E-10</v>
      </c>
      <c r="CE1848" s="155">
        <v>1.0459224999999999E-7</v>
      </c>
      <c r="CF1848" s="155">
        <v>0</v>
      </c>
      <c r="CG1848" s="155">
        <v>6.7748739000000003E-21</v>
      </c>
      <c r="CH1848" s="155">
        <v>5.5472403000000001E-17</v>
      </c>
      <c r="CI1848" s="155">
        <v>1.2824871000000001E-7</v>
      </c>
      <c r="CJ1848" s="155">
        <v>1.5216894000000001E-7</v>
      </c>
      <c r="CK1848" s="155">
        <v>7.6867954000000005E-7</v>
      </c>
      <c r="CL1848" s="155">
        <v>0</v>
      </c>
      <c r="CM1848"/>
      <c r="CN1848" s="284">
        <v>4.6952599000000003E-17</v>
      </c>
      <c r="CO1848" s="284">
        <v>6.5946368000000003E-3</v>
      </c>
      <c r="CP1848" s="285">
        <v>2.4792732999999998E-3</v>
      </c>
      <c r="CQ1848" s="284">
        <v>1.1032334E-4</v>
      </c>
      <c r="CR1848" s="284">
        <v>3.3031592000000003E-14</v>
      </c>
      <c r="CS1848" s="284">
        <v>6.4003859E-8</v>
      </c>
      <c r="CT1848" s="284">
        <v>3.2139325999999999E-6</v>
      </c>
      <c r="CU1848" s="284">
        <v>1.9300035</v>
      </c>
      <c r="CV1848" s="284">
        <v>2.788744E-4</v>
      </c>
      <c r="CW1848" s="284">
        <v>2.072002E-5</v>
      </c>
      <c r="CX1848"/>
      <c r="CY1848"/>
      <c r="CZ1848"/>
      <c r="DA1848"/>
      <c r="DB1848" s="212"/>
      <c r="DC1848" s="48"/>
      <c r="DD1848" s="48"/>
      <c r="DE1848" s="48"/>
      <c r="DF1848" s="48"/>
      <c r="DG1848" s="48"/>
      <c r="DH1848" s="48"/>
      <c r="DI1848" s="48"/>
      <c r="DJ1848" s="48"/>
      <c r="DK1848" s="48"/>
      <c r="DL1848" s="48"/>
    </row>
    <row r="1849" spans="1:116" ht="14.4">
      <c r="A1849" t="s">
        <v>1059</v>
      </c>
      <c r="B1849" s="188" t="s">
        <v>324</v>
      </c>
      <c r="C1849" s="151" t="str">
        <f t="shared" si="477"/>
        <v>D.070.01.109</v>
      </c>
      <c r="D1849" s="54" t="s">
        <v>52</v>
      </c>
      <c r="E1849" s="150" t="s">
        <v>351</v>
      </c>
      <c r="F1849" s="153" t="str">
        <f t="shared" si="478"/>
        <v>Powder coating aluminium</v>
      </c>
      <c r="G1849" s="154">
        <f t="shared" si="472"/>
        <v>3.9753338</v>
      </c>
      <c r="H1849"/>
      <c r="I1849"/>
      <c r="J1849" s="227">
        <f t="shared" si="479"/>
        <v>1.016532354702</v>
      </c>
      <c r="K1849"/>
      <c r="L1849" s="280">
        <f t="shared" si="480"/>
        <v>4.7132689149999997E-2</v>
      </c>
      <c r="M1849" s="280">
        <f t="shared" si="481"/>
        <v>0.15417015861199998</v>
      </c>
      <c r="N1849" s="281">
        <f t="shared" si="482"/>
        <v>0.21892943694</v>
      </c>
      <c r="O1849" s="280">
        <v>0.59630006999999996</v>
      </c>
      <c r="P1849" s="219">
        <v>0.10883406</v>
      </c>
      <c r="Q1849" s="219">
        <v>3.8794611999999999E-2</v>
      </c>
      <c r="R1849" s="219">
        <v>3.5792171999999997E-2</v>
      </c>
      <c r="S1849" s="286">
        <v>1.0098566999999999E-2</v>
      </c>
      <c r="T1849" s="286">
        <v>3.5667281000000001E-4</v>
      </c>
      <c r="U1849" s="286">
        <v>8.8527734000000001E-4</v>
      </c>
      <c r="V1849" s="219">
        <v>6.5306343000000001E-3</v>
      </c>
      <c r="W1849" s="219">
        <v>0.21424261999999999</v>
      </c>
      <c r="X1849" s="286">
        <v>0</v>
      </c>
      <c r="Y1849" s="219">
        <v>4.4294212000000003E-3</v>
      </c>
      <c r="Z1849" s="286">
        <v>1.0852312000000001E-5</v>
      </c>
      <c r="AA1849" s="286">
        <v>2.5739574000000002E-4</v>
      </c>
      <c r="AB1849" s="286">
        <v>0</v>
      </c>
      <c r="AC1849"/>
      <c r="AD1849" s="227">
        <f t="shared" si="423"/>
        <v>0.59630006999999996</v>
      </c>
      <c r="AE1849" s="227">
        <f t="shared" si="424"/>
        <v>0.20129199544999998</v>
      </c>
      <c r="AF1849" s="227">
        <f t="shared" si="425"/>
        <v>0.15441670203999999</v>
      </c>
      <c r="AG1849" s="227">
        <f t="shared" si="426"/>
        <v>0.15417015861200001</v>
      </c>
      <c r="AH1849" s="227">
        <f t="shared" si="427"/>
        <v>0.2186720412</v>
      </c>
      <c r="AI1849"/>
      <c r="AJ1849">
        <v>51.534019000000001</v>
      </c>
      <c r="AK1849" s="155">
        <v>50.813428000000002</v>
      </c>
      <c r="AL1849" s="155">
        <v>0.55023865999999999</v>
      </c>
      <c r="AM1849" s="155">
        <v>0</v>
      </c>
      <c r="AN1849" s="155">
        <v>0</v>
      </c>
      <c r="AO1849" s="155">
        <v>9.1247134999999993E-2</v>
      </c>
      <c r="AP1849" s="155">
        <v>7.9105429000000005E-2</v>
      </c>
      <c r="AQ1849"/>
      <c r="AR1849" s="156">
        <v>0.10455680000000001</v>
      </c>
      <c r="AS1849" s="156">
        <v>9.7208270999999999E-2</v>
      </c>
      <c r="AT1849" s="156">
        <v>3.6995655999999999E-3</v>
      </c>
      <c r="AU1849" s="156">
        <v>3.6489597E-3</v>
      </c>
      <c r="AV1849" s="282">
        <f t="shared" si="457"/>
        <v>5.8278340157299998E-6</v>
      </c>
      <c r="AW1849" s="282">
        <f t="shared" si="458"/>
        <v>1.3681825840270999E-8</v>
      </c>
      <c r="AX1849" s="283">
        <f t="shared" si="459"/>
        <v>0.51105877430000002</v>
      </c>
      <c r="AY1849" s="157">
        <v>3.6891097999999999E-6</v>
      </c>
      <c r="AZ1849" s="157">
        <v>1.1130935E-8</v>
      </c>
      <c r="BA1849" s="157">
        <v>3.0411304000000001E-13</v>
      </c>
      <c r="BB1849" s="157">
        <v>0</v>
      </c>
      <c r="BC1849" s="157">
        <v>0</v>
      </c>
      <c r="BD1849" s="157">
        <v>9.5934593000000007E-10</v>
      </c>
      <c r="BE1849" s="157">
        <v>2.1306537999999999E-6</v>
      </c>
      <c r="BF1849" s="157">
        <v>2.1877824000000001E-10</v>
      </c>
      <c r="BG1849" s="157">
        <v>2.3023320000000001E-9</v>
      </c>
      <c r="BH1849" s="157">
        <v>2.7932127000000001E-11</v>
      </c>
      <c r="BI1849" s="157">
        <v>0</v>
      </c>
      <c r="BJ1849" s="157">
        <v>1.4793600000000001E-12</v>
      </c>
      <c r="BK1849" s="157">
        <v>5.0329728999999997E-14</v>
      </c>
      <c r="BL1849" s="157">
        <v>1.4670502E-14</v>
      </c>
      <c r="BM1849" s="157">
        <v>4.6101880000000001E-10</v>
      </c>
      <c r="BN1849" s="157">
        <v>6.6500509999999997E-9</v>
      </c>
      <c r="BO1849" s="157">
        <v>0</v>
      </c>
      <c r="BP1849" s="157">
        <v>2.9244942999999998E-3</v>
      </c>
      <c r="BQ1849" s="157">
        <v>0.50813428000000005</v>
      </c>
      <c r="BR1849" s="157">
        <v>0</v>
      </c>
      <c r="BS1849" s="157">
        <v>0</v>
      </c>
      <c r="BT1849" s="157">
        <v>0</v>
      </c>
      <c r="BU1849"/>
      <c r="BV1849" s="155">
        <v>2.2397657E-4</v>
      </c>
      <c r="BW1849" s="155">
        <v>1.5872971999999999E-5</v>
      </c>
      <c r="BX1849" s="155">
        <v>1.1084286E-4</v>
      </c>
      <c r="BY1849" s="155">
        <v>7.8216378000000001E-7</v>
      </c>
      <c r="BZ1849" s="155">
        <v>2.1869882999999999E-5</v>
      </c>
      <c r="CA1849" s="155">
        <v>0</v>
      </c>
      <c r="CB1849" s="155">
        <v>7.2678807E-7</v>
      </c>
      <c r="CC1849" s="155">
        <v>0</v>
      </c>
      <c r="CD1849" s="155">
        <v>5.2250655999999995E-7</v>
      </c>
      <c r="CE1849" s="155">
        <v>8.3985368E-7</v>
      </c>
      <c r="CF1849" s="155">
        <v>0</v>
      </c>
      <c r="CG1849" s="155">
        <v>0</v>
      </c>
      <c r="CH1849" s="155">
        <v>0</v>
      </c>
      <c r="CI1849" s="155">
        <v>7.8722326999999994E-6</v>
      </c>
      <c r="CJ1849" s="155">
        <v>6.2644188999999996E-5</v>
      </c>
      <c r="CK1849" s="155">
        <v>2.0031290000000001E-6</v>
      </c>
      <c r="CL1849" s="155">
        <v>0</v>
      </c>
      <c r="CM1849"/>
      <c r="CN1849" s="284">
        <v>0</v>
      </c>
      <c r="CO1849" s="284">
        <v>3.9753338</v>
      </c>
      <c r="CP1849" s="285">
        <v>3.5644824E-5</v>
      </c>
      <c r="CQ1849" s="284">
        <v>1.0860056E-2</v>
      </c>
      <c r="CR1849" s="284">
        <v>3.0453899000000001E-10</v>
      </c>
      <c r="CS1849" s="284">
        <v>3.3135448000000002E-8</v>
      </c>
      <c r="CT1849" s="284">
        <v>9.0869940000000004E-4</v>
      </c>
      <c r="CU1849" s="284">
        <v>4.4256590999999998E-2</v>
      </c>
      <c r="CV1849" s="284">
        <v>1.8550977E-5</v>
      </c>
      <c r="CW1849" s="284">
        <v>0</v>
      </c>
      <c r="CX1849"/>
      <c r="CY1849"/>
      <c r="CZ1849"/>
      <c r="DA1849"/>
      <c r="DB1849" s="212"/>
      <c r="DC1849" s="48"/>
      <c r="DD1849" s="48"/>
      <c r="DE1849" s="48"/>
      <c r="DF1849" s="48"/>
      <c r="DG1849" s="48"/>
      <c r="DH1849" s="48"/>
      <c r="DI1849" s="48"/>
      <c r="DJ1849" s="48"/>
      <c r="DK1849" s="48"/>
      <c r="DL1849" s="48"/>
    </row>
    <row r="1850" spans="1:116" ht="14.4">
      <c r="A1850" t="s">
        <v>1060</v>
      </c>
      <c r="B1850" s="188" t="s">
        <v>324</v>
      </c>
      <c r="C1850" s="151" t="str">
        <f t="shared" si="477"/>
        <v>D.070.01.110</v>
      </c>
      <c r="D1850" s="54" t="s">
        <v>52</v>
      </c>
      <c r="E1850" s="150" t="s">
        <v>351</v>
      </c>
      <c r="F1850" s="153" t="str">
        <f t="shared" si="478"/>
        <v>Powder coating steel</v>
      </c>
      <c r="G1850" s="154">
        <f t="shared" si="472"/>
        <v>3.9556789333333331</v>
      </c>
      <c r="H1850"/>
      <c r="I1850"/>
      <c r="J1850" s="227">
        <f t="shared" si="479"/>
        <v>1.104742373191</v>
      </c>
      <c r="K1850"/>
      <c r="L1850" s="280">
        <f t="shared" si="480"/>
        <v>4.7180646360000002E-2</v>
      </c>
      <c r="M1850" s="280">
        <f t="shared" si="481"/>
        <v>0.14890623943099998</v>
      </c>
      <c r="N1850" s="281">
        <f t="shared" si="482"/>
        <v>0.3153036474</v>
      </c>
      <c r="O1850" s="280">
        <v>0.59335183999999996</v>
      </c>
      <c r="P1850" s="219">
        <v>0.10454665</v>
      </c>
      <c r="Q1850" s="219">
        <v>3.8422393999999999E-2</v>
      </c>
      <c r="R1850" s="219">
        <v>3.6245004999999997E-2</v>
      </c>
      <c r="S1850" s="286">
        <v>9.8893448999999994E-3</v>
      </c>
      <c r="T1850" s="286">
        <v>3.3264261000000002E-4</v>
      </c>
      <c r="U1850" s="286">
        <v>7.1365385000000004E-4</v>
      </c>
      <c r="V1850" s="219">
        <v>5.9260131000000004E-3</v>
      </c>
      <c r="W1850" s="219">
        <v>0.31218265000000001</v>
      </c>
      <c r="X1850" s="286">
        <v>0</v>
      </c>
      <c r="Y1850" s="219">
        <v>3.1209974000000001E-3</v>
      </c>
      <c r="Z1850" s="286">
        <v>1.1182330999999999E-5</v>
      </c>
      <c r="AA1850" s="219">
        <v>0</v>
      </c>
      <c r="AB1850" s="286">
        <v>0</v>
      </c>
      <c r="AC1850"/>
      <c r="AD1850" s="227">
        <f t="shared" si="423"/>
        <v>0.59335183999999996</v>
      </c>
      <c r="AE1850" s="227">
        <f t="shared" si="424"/>
        <v>0.19607570345999994</v>
      </c>
      <c r="AF1850" s="227">
        <f t="shared" si="425"/>
        <v>0.14889505709999998</v>
      </c>
      <c r="AG1850" s="227">
        <f t="shared" si="426"/>
        <v>0.14890623943099998</v>
      </c>
      <c r="AH1850" s="227">
        <f t="shared" si="427"/>
        <v>0.3153036474</v>
      </c>
      <c r="AI1850"/>
      <c r="AJ1850">
        <v>52.609927999999996</v>
      </c>
      <c r="AK1850" s="155">
        <v>52.045940000000002</v>
      </c>
      <c r="AL1850" s="155">
        <v>0.38770154000000001</v>
      </c>
      <c r="AM1850" s="155">
        <v>0</v>
      </c>
      <c r="AN1850" s="155">
        <v>0</v>
      </c>
      <c r="AO1850" s="155">
        <v>9.4563705999999997E-2</v>
      </c>
      <c r="AP1850" s="155">
        <v>8.1722289000000004E-2</v>
      </c>
      <c r="AQ1850"/>
      <c r="AR1850" s="156">
        <v>0.10292080000000001</v>
      </c>
      <c r="AS1850" s="156">
        <v>9.5521644000000003E-2</v>
      </c>
      <c r="AT1850" s="156">
        <v>3.6530457E-3</v>
      </c>
      <c r="AU1850" s="156">
        <v>3.7461120999999998E-3</v>
      </c>
      <c r="AV1850" s="282">
        <f t="shared" si="457"/>
        <v>5.7267172077550003E-6</v>
      </c>
      <c r="AW1850" s="282">
        <f t="shared" si="458"/>
        <v>1.35097842687115E-8</v>
      </c>
      <c r="AX1850" s="283">
        <f t="shared" si="459"/>
        <v>0.52466555380000002</v>
      </c>
      <c r="AY1850" s="157">
        <v>3.6708699999999999E-6</v>
      </c>
      <c r="AZ1850" s="157">
        <v>1.1075900999999999E-8</v>
      </c>
      <c r="BA1850" s="157">
        <v>3.0260944000000001E-13</v>
      </c>
      <c r="BB1850" s="157">
        <v>0</v>
      </c>
      <c r="BC1850" s="157">
        <v>0</v>
      </c>
      <c r="BD1850" s="157">
        <v>9.7127137E-10</v>
      </c>
      <c r="BE1850" s="157">
        <v>2.0537891E-6</v>
      </c>
      <c r="BF1850" s="157">
        <v>2.2149725000000001E-10</v>
      </c>
      <c r="BG1850" s="157">
        <v>2.2116340000000002E-9</v>
      </c>
      <c r="BH1850" s="157">
        <v>0</v>
      </c>
      <c r="BI1850" s="157">
        <v>0</v>
      </c>
      <c r="BJ1850" s="157">
        <v>4.066306E-13</v>
      </c>
      <c r="BK1850" s="157">
        <v>3.5612524999999999E-14</v>
      </c>
      <c r="BL1850" s="157">
        <v>7.1661465000000005E-15</v>
      </c>
      <c r="BM1850" s="157">
        <v>5.8903585000000006E-11</v>
      </c>
      <c r="BN1850" s="157">
        <v>1.0279328000000001E-9</v>
      </c>
      <c r="BO1850" s="157">
        <v>0</v>
      </c>
      <c r="BP1850" s="157">
        <v>4.2061538000000001E-3</v>
      </c>
      <c r="BQ1850" s="157">
        <v>0.52045940000000002</v>
      </c>
      <c r="BR1850" s="157">
        <v>0</v>
      </c>
      <c r="BS1850" s="157">
        <v>0</v>
      </c>
      <c r="BT1850" s="157">
        <v>0</v>
      </c>
      <c r="BU1850"/>
      <c r="BV1850" s="155">
        <v>2.2073916E-4</v>
      </c>
      <c r="BW1850" s="155">
        <v>1.5247672999999999E-5</v>
      </c>
      <c r="BX1850" s="155">
        <v>1.1029482E-4</v>
      </c>
      <c r="BY1850" s="155">
        <v>7.1156302E-7</v>
      </c>
      <c r="BZ1850" s="155">
        <v>2.1411789E-5</v>
      </c>
      <c r="CA1850" s="155">
        <v>0</v>
      </c>
      <c r="CB1850" s="155">
        <v>0</v>
      </c>
      <c r="CC1850" s="155">
        <v>0</v>
      </c>
      <c r="CD1850" s="155">
        <v>4.8740457000000004E-7</v>
      </c>
      <c r="CE1850" s="155">
        <v>7.2847739000000003E-7</v>
      </c>
      <c r="CF1850" s="155">
        <v>0</v>
      </c>
      <c r="CG1850" s="155">
        <v>0</v>
      </c>
      <c r="CH1850" s="155">
        <v>0</v>
      </c>
      <c r="CI1850" s="155">
        <v>7.9182041000000007E-6</v>
      </c>
      <c r="CJ1850" s="155">
        <v>6.3938547000000006E-5</v>
      </c>
      <c r="CK1850" s="155">
        <v>6.7939343999999999E-10</v>
      </c>
      <c r="CL1850" s="155">
        <v>0</v>
      </c>
      <c r="CM1850"/>
      <c r="CN1850" s="284">
        <v>0</v>
      </c>
      <c r="CO1850" s="284">
        <v>3.9556789000000001</v>
      </c>
      <c r="CP1850" s="285">
        <v>0</v>
      </c>
      <c r="CQ1850" s="284">
        <v>1.0432235999999999E-2</v>
      </c>
      <c r="CR1850" s="284">
        <v>1.9074847E-10</v>
      </c>
      <c r="CS1850" s="284">
        <v>2.2920507999999999E-8</v>
      </c>
      <c r="CT1850" s="284">
        <v>8.8414250000000004E-4</v>
      </c>
      <c r="CU1850" s="284">
        <v>2.9844666999999998E-2</v>
      </c>
      <c r="CV1850" s="284">
        <v>0</v>
      </c>
      <c r="CW1850" s="284">
        <v>0</v>
      </c>
      <c r="CX1850"/>
      <c r="CY1850"/>
      <c r="CZ1850"/>
      <c r="DA1850"/>
      <c r="DB1850" s="212"/>
      <c r="DC1850" s="48"/>
      <c r="DD1850" s="48"/>
      <c r="DE1850" s="48"/>
      <c r="DF1850" s="48"/>
      <c r="DG1850" s="48"/>
      <c r="DH1850" s="48"/>
      <c r="DI1850" s="48"/>
      <c r="DJ1850" s="48"/>
      <c r="DK1850" s="48"/>
      <c r="DL1850" s="48"/>
    </row>
    <row r="1851" spans="1:116" ht="14.4">
      <c r="A1851" t="s">
        <v>3663</v>
      </c>
      <c r="B1851" s="188" t="s">
        <v>324</v>
      </c>
      <c r="C1851" s="151" t="str">
        <f t="shared" si="477"/>
        <v>D.070.01.111</v>
      </c>
      <c r="D1851" s="54" t="s">
        <v>52</v>
      </c>
      <c r="E1851" s="150" t="s">
        <v>351</v>
      </c>
      <c r="F1851" s="153" t="str">
        <f t="shared" si="478"/>
        <v>Electroplating Zinc (10  micron single side) excl emissions use phase</v>
      </c>
      <c r="G1851" s="154">
        <f t="shared" si="472"/>
        <v>2.6987105333333337</v>
      </c>
      <c r="H1851"/>
      <c r="I1851"/>
      <c r="J1851" s="227">
        <f t="shared" si="479"/>
        <v>0.91937384474028871</v>
      </c>
      <c r="K1851"/>
      <c r="L1851" s="280">
        <f t="shared" si="480"/>
        <v>5.6934241909999996E-2</v>
      </c>
      <c r="M1851" s="280">
        <f t="shared" si="481"/>
        <v>0.27879984531507002</v>
      </c>
      <c r="N1851" s="281">
        <f t="shared" si="482"/>
        <v>0.17883317751521863</v>
      </c>
      <c r="O1851" s="227">
        <v>0.40480658000000003</v>
      </c>
      <c r="P1851" s="219">
        <v>3.8199111000000001E-2</v>
      </c>
      <c r="Q1851" s="219">
        <v>0.20359160000000001</v>
      </c>
      <c r="R1851" s="219">
        <v>1.3624179E-2</v>
      </c>
      <c r="S1851" s="219">
        <v>2.1182767999999999E-3</v>
      </c>
      <c r="T1851" s="219">
        <v>4.0704986999999998E-2</v>
      </c>
      <c r="U1851" s="286">
        <v>4.8679910999999999E-4</v>
      </c>
      <c r="V1851" s="219">
        <v>3.7002077000000001E-2</v>
      </c>
      <c r="W1851" s="219">
        <v>0.10191762</v>
      </c>
      <c r="X1851" s="286">
        <v>6.8408665E-6</v>
      </c>
      <c r="Y1851" s="219">
        <v>7.6915538000000006E-2</v>
      </c>
      <c r="Z1851" s="286">
        <v>2.1644857000000001E-7</v>
      </c>
      <c r="AA1851" s="286">
        <v>1.9515101999999999E-8</v>
      </c>
      <c r="AB1851" s="286">
        <v>1.1662844999999999E-13</v>
      </c>
      <c r="AC1851"/>
      <c r="AD1851" s="227">
        <f t="shared" si="423"/>
        <v>0.40480658000000003</v>
      </c>
      <c r="AE1851" s="227">
        <f t="shared" si="424"/>
        <v>0.33572702990999997</v>
      </c>
      <c r="AF1851" s="227">
        <f t="shared" si="425"/>
        <v>0.27879280751510199</v>
      </c>
      <c r="AG1851" s="227">
        <f t="shared" si="426"/>
        <v>0.27879984531507002</v>
      </c>
      <c r="AH1851" s="227">
        <f t="shared" si="427"/>
        <v>0.17883315800011662</v>
      </c>
      <c r="AI1851"/>
      <c r="AJ1851">
        <v>51.805145000000003</v>
      </c>
      <c r="AK1851" s="155">
        <v>32.662436</v>
      </c>
      <c r="AL1851" s="155">
        <v>10.651767</v>
      </c>
      <c r="AM1851" s="155">
        <v>0</v>
      </c>
      <c r="AN1851" s="155">
        <v>2.0400828999999998</v>
      </c>
      <c r="AO1851" s="155">
        <v>4.3192513000000003</v>
      </c>
      <c r="AP1851" s="155">
        <v>2.1316084000000002</v>
      </c>
      <c r="AQ1851"/>
      <c r="AR1851" s="156">
        <v>0.10662057</v>
      </c>
      <c r="AS1851" s="156">
        <v>0.10094218000000001</v>
      </c>
      <c r="AT1851" s="156">
        <v>4.4499135000000004E-3</v>
      </c>
      <c r="AU1851" s="156">
        <v>1.2284811000000001E-3</v>
      </c>
      <c r="AV1851" s="282">
        <f t="shared" si="457"/>
        <v>6.051689465216761E-6</v>
      </c>
      <c r="AW1851" s="282">
        <f t="shared" si="458"/>
        <v>1.6456780698610318E-8</v>
      </c>
      <c r="AX1851" s="283">
        <f t="shared" si="459"/>
        <v>0.1720561783</v>
      </c>
      <c r="AY1851" s="157">
        <v>2.5044035000000001E-6</v>
      </c>
      <c r="AZ1851" s="157">
        <v>7.5563898000000001E-9</v>
      </c>
      <c r="BA1851" s="157">
        <v>2.0645136E-13</v>
      </c>
      <c r="BB1851" s="157">
        <v>1.6478451000000001E-14</v>
      </c>
      <c r="BC1851" s="157">
        <v>0</v>
      </c>
      <c r="BD1851" s="157">
        <v>3.6551860000000001E-10</v>
      </c>
      <c r="BE1851" s="157">
        <v>7.2688740000000001E-7</v>
      </c>
      <c r="BF1851" s="157">
        <v>8.3311217000000006E-11</v>
      </c>
      <c r="BG1851" s="157">
        <v>8.0812465999999997E-10</v>
      </c>
      <c r="BH1851" s="157">
        <v>7.7350001999999995E-9</v>
      </c>
      <c r="BI1851" s="157">
        <v>2.7955068999999999E-18</v>
      </c>
      <c r="BJ1851" s="157">
        <v>9.6945464999999996E-16</v>
      </c>
      <c r="BK1851" s="157">
        <v>2.2549602999999999E-10</v>
      </c>
      <c r="BL1851" s="157">
        <v>4.8251368000000003E-11</v>
      </c>
      <c r="BM1851" s="157">
        <v>1.3013831E-13</v>
      </c>
      <c r="BN1851" s="157">
        <v>2.8200329E-6</v>
      </c>
      <c r="BO1851" s="157">
        <v>1.5755921000000001E-22</v>
      </c>
      <c r="BP1851" s="157">
        <v>2.3707482999999999E-3</v>
      </c>
      <c r="BQ1851" s="157">
        <v>0.16968543</v>
      </c>
      <c r="BR1851" s="157">
        <v>0</v>
      </c>
      <c r="BS1851" s="157">
        <v>0</v>
      </c>
      <c r="BT1851" s="157">
        <v>0</v>
      </c>
      <c r="BU1851"/>
      <c r="BV1851" s="155">
        <v>4.4293483999999998E-4</v>
      </c>
      <c r="BW1851" s="155">
        <v>5.5716267E-6</v>
      </c>
      <c r="BX1851" s="155">
        <v>7.5247211000000004E-5</v>
      </c>
      <c r="BY1851" s="155">
        <v>4.3407844000000002E-6</v>
      </c>
      <c r="BZ1851" s="155">
        <v>6.4791016000000002E-6</v>
      </c>
      <c r="CA1851" s="155">
        <v>3.3912920999999999E-10</v>
      </c>
      <c r="CB1851" s="155">
        <v>2.0126308000000001E-4</v>
      </c>
      <c r="CC1851" s="155">
        <v>5.1075411999999997E-10</v>
      </c>
      <c r="CD1851" s="155">
        <v>5.4623314999999997E-5</v>
      </c>
      <c r="CE1851" s="155">
        <v>3.4208870999999999E-7</v>
      </c>
      <c r="CF1851" s="155">
        <v>0</v>
      </c>
      <c r="CG1851" s="155">
        <v>3.4842208000000002E-19</v>
      </c>
      <c r="CH1851" s="155">
        <v>2.8528665E-15</v>
      </c>
      <c r="CI1851" s="155">
        <v>2.9659771E-6</v>
      </c>
      <c r="CJ1851" s="155">
        <v>5.2568748999999998E-5</v>
      </c>
      <c r="CK1851" s="155">
        <v>3.9532054999999997E-5</v>
      </c>
      <c r="CL1851" s="155">
        <v>0</v>
      </c>
      <c r="CM1851"/>
      <c r="CN1851" s="284">
        <v>2.4147050999999998E-15</v>
      </c>
      <c r="CO1851" s="284">
        <v>2.6987106000000001</v>
      </c>
      <c r="CP1851" s="285">
        <v>1.4053013E-5</v>
      </c>
      <c r="CQ1851" s="284">
        <v>3.8121029999999998E-3</v>
      </c>
      <c r="CR1851" s="284">
        <v>4.4688004000000001E-6</v>
      </c>
      <c r="CS1851" s="284">
        <v>1.9301724E-6</v>
      </c>
      <c r="CT1851" s="284">
        <v>2.8559316000000001E-4</v>
      </c>
      <c r="CU1851" s="284">
        <v>104.95923000000001</v>
      </c>
      <c r="CV1851" s="284">
        <v>5.1371600999999996E-3</v>
      </c>
      <c r="CW1851" s="284">
        <v>1.192978E-7</v>
      </c>
      <c r="CX1851"/>
      <c r="CY1851"/>
      <c r="CZ1851"/>
      <c r="DA1851"/>
      <c r="DB1851" s="212"/>
      <c r="DC1851" s="48"/>
      <c r="DD1851" s="48"/>
      <c r="DE1851" s="48"/>
      <c r="DF1851" s="48"/>
      <c r="DG1851" s="48"/>
      <c r="DH1851" s="48"/>
      <c r="DI1851" s="48"/>
      <c r="DJ1851" s="48"/>
      <c r="DK1851" s="48"/>
      <c r="DL1851" s="48"/>
    </row>
    <row r="1852" spans="1:116" ht="14.4">
      <c r="B1852" s="188"/>
      <c r="C1852" s="151"/>
      <c r="D1852" s="51" t="s">
        <v>53</v>
      </c>
      <c r="E1852" s="150"/>
      <c r="F1852"/>
      <c r="G1852"/>
      <c r="H1852"/>
      <c r="I1852"/>
      <c r="J1852"/>
      <c r="K1852"/>
      <c r="L1852"/>
      <c r="M1852"/>
      <c r="N1852" s="174"/>
      <c r="O1852"/>
      <c r="P1852"/>
      <c r="Q1852"/>
      <c r="R1852"/>
      <c r="S1852"/>
      <c r="T1852"/>
      <c r="U1852" s="53"/>
      <c r="V1852"/>
      <c r="W1852"/>
      <c r="Y1852"/>
      <c r="Z1852" s="53"/>
      <c r="AA1852" s="53"/>
      <c r="AB1852" s="53"/>
      <c r="AC1852"/>
      <c r="AD1852"/>
      <c r="AE1852"/>
      <c r="AF1852"/>
      <c r="AG1852"/>
      <c r="AH1852"/>
      <c r="AI1852"/>
      <c r="AJ1852"/>
      <c r="AK1852"/>
      <c r="AL1852"/>
      <c r="AM1852"/>
      <c r="AN1852"/>
      <c r="AO1852"/>
      <c r="AP1852"/>
      <c r="AQ1852"/>
      <c r="AR1852"/>
      <c r="AS1852"/>
      <c r="AT1852"/>
      <c r="AU1852"/>
      <c r="AX1852" s="19"/>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s="117"/>
      <c r="CQ1852"/>
      <c r="CR1852"/>
      <c r="CS1852"/>
      <c r="CT1852"/>
      <c r="CU1852"/>
      <c r="CV1852"/>
      <c r="CW1852"/>
      <c r="CX1852"/>
      <c r="CY1852"/>
      <c r="CZ1852"/>
      <c r="DA1852"/>
      <c r="DB1852" s="212"/>
      <c r="DC1852" s="48"/>
      <c r="DD1852" s="48"/>
      <c r="DE1852" s="48"/>
      <c r="DF1852" s="48"/>
      <c r="DG1852" s="48"/>
      <c r="DH1852" s="48"/>
      <c r="DI1852" s="48"/>
      <c r="DJ1852" s="48"/>
      <c r="DK1852" s="48"/>
      <c r="DL1852" s="48"/>
    </row>
    <row r="1853" spans="1:116" ht="14.4">
      <c r="A1853" t="s">
        <v>1947</v>
      </c>
      <c r="B1853" s="188" t="s">
        <v>324</v>
      </c>
      <c r="C1853" s="151" t="str">
        <f t="shared" si="477"/>
        <v>D.090.01.101</v>
      </c>
      <c r="D1853" s="54" t="s">
        <v>53</v>
      </c>
      <c r="E1853" s="150" t="s">
        <v>1229</v>
      </c>
      <c r="F1853" s="153" t="str">
        <f t="shared" si="478"/>
        <v>Electric MIG welding 4mm steel   0.125 kg electrode</v>
      </c>
      <c r="G1853" s="154">
        <f t="shared" si="472"/>
        <v>1.2192202000000001</v>
      </c>
      <c r="H1853"/>
      <c r="I1853"/>
      <c r="J1853" s="227">
        <f t="shared" si="479"/>
        <v>0.25318413651183264</v>
      </c>
      <c r="K1853"/>
      <c r="L1853" s="280">
        <f t="shared" si="480"/>
        <v>9.9250251289567139E-3</v>
      </c>
      <c r="M1853" s="280">
        <f t="shared" si="481"/>
        <v>2.4544586482868787E-2</v>
      </c>
      <c r="N1853" s="281">
        <f t="shared" si="482"/>
        <v>3.5831494900007123E-2</v>
      </c>
      <c r="O1853" s="280">
        <v>0.18288303</v>
      </c>
      <c r="P1853" s="219">
        <v>1.6542350000000001E-2</v>
      </c>
      <c r="Q1853" s="219">
        <v>8.0022358000000002E-3</v>
      </c>
      <c r="R1853" s="219">
        <v>8.7181589E-3</v>
      </c>
      <c r="S1853" s="219">
        <v>1.2068506E-3</v>
      </c>
      <c r="T1853" s="286">
        <v>6.3837155E-12</v>
      </c>
      <c r="U1853" s="286">
        <v>1.5622573E-8</v>
      </c>
      <c r="V1853" s="286">
        <v>6.8030506999999996E-10</v>
      </c>
      <c r="W1853" s="219">
        <v>9.4753009000000006E-3</v>
      </c>
      <c r="X1853" s="286">
        <v>2.4974592000000001E-12</v>
      </c>
      <c r="Y1853" s="219">
        <v>2.6356193999999999E-2</v>
      </c>
      <c r="Z1853" s="286">
        <v>6.6256972000000002E-14</v>
      </c>
      <c r="AA1853" s="286">
        <v>7.1245609999999998E-15</v>
      </c>
      <c r="AB1853" s="286">
        <v>4.2578639000000001E-20</v>
      </c>
      <c r="AC1853"/>
      <c r="AD1853" s="227">
        <f t="shared" si="423"/>
        <v>0.18288303</v>
      </c>
      <c r="AE1853" s="227">
        <f t="shared" si="424"/>
        <v>3.4469611609261784E-2</v>
      </c>
      <c r="AF1853" s="227">
        <f t="shared" si="425"/>
        <v>2.4544586480312196E-2</v>
      </c>
      <c r="AG1853" s="227">
        <f t="shared" si="426"/>
        <v>2.4544586482868787E-2</v>
      </c>
      <c r="AH1853" s="227">
        <f t="shared" si="427"/>
        <v>3.5831494899999997E-2</v>
      </c>
      <c r="AI1853"/>
      <c r="AJ1853">
        <v>19.046707000000001</v>
      </c>
      <c r="AK1853" s="155">
        <v>12.484379000000001</v>
      </c>
      <c r="AL1853" s="155">
        <v>3.6515260999999999</v>
      </c>
      <c r="AM1853" s="155">
        <v>0</v>
      </c>
      <c r="AN1853" s="155">
        <v>0.69935365999999999</v>
      </c>
      <c r="AO1853" s="155">
        <v>1.4807106999999999</v>
      </c>
      <c r="AP1853" s="155">
        <v>0.73073803999999998</v>
      </c>
      <c r="AQ1853"/>
      <c r="AR1853" s="156">
        <v>2.4214473E-2</v>
      </c>
      <c r="AS1853" s="156">
        <v>2.2689355000000001E-2</v>
      </c>
      <c r="AT1853" s="156">
        <v>1.0066484999999999E-3</v>
      </c>
      <c r="AU1853" s="156">
        <v>5.1846979000000001E-4</v>
      </c>
      <c r="AV1853" s="282">
        <f t="shared" si="457"/>
        <v>1.3602730486125825E-6</v>
      </c>
      <c r="AW1853" s="282">
        <f t="shared" si="458"/>
        <v>3.7228124311208014E-9</v>
      </c>
      <c r="AX1853" s="283">
        <f t="shared" si="459"/>
        <v>7.2614817199999987E-2</v>
      </c>
      <c r="AY1853" s="157">
        <v>1.1314363000000001E-6</v>
      </c>
      <c r="AZ1853" s="157">
        <v>3.4138164999999998E-9</v>
      </c>
      <c r="BA1853" s="157">
        <v>9.3270342999999998E-14</v>
      </c>
      <c r="BB1853" s="157">
        <v>7.8838838999999998E-18</v>
      </c>
      <c r="BC1853" s="157">
        <v>0</v>
      </c>
      <c r="BD1853" s="157">
        <v>2.4868516999999999E-10</v>
      </c>
      <c r="BE1853" s="157">
        <v>2.2858800999999999E-7</v>
      </c>
      <c r="BF1853" s="157">
        <v>5.5706133999999999E-11</v>
      </c>
      <c r="BG1853" s="157">
        <v>2.5302894999999998E-10</v>
      </c>
      <c r="BH1853" s="157">
        <v>1.4379636E-19</v>
      </c>
      <c r="BI1853" s="157">
        <v>7.1962501000000001E-14</v>
      </c>
      <c r="BJ1853" s="157">
        <v>9.5220071999999997E-14</v>
      </c>
      <c r="BK1853" s="157">
        <v>2.6290275000000001E-17</v>
      </c>
      <c r="BL1853" s="157">
        <v>3.6777072999999998E-16</v>
      </c>
      <c r="BM1853" s="157">
        <v>4.4089332E-16</v>
      </c>
      <c r="BN1853" s="157">
        <v>5.2993805E-14</v>
      </c>
      <c r="BO1853" s="157">
        <v>5.7521614999999997E-29</v>
      </c>
      <c r="BP1853" s="157">
        <v>1.5784852E-3</v>
      </c>
      <c r="BQ1853" s="157">
        <v>7.1036331999999994E-2</v>
      </c>
      <c r="BR1853" s="157">
        <v>0</v>
      </c>
      <c r="BS1853" s="157">
        <v>0</v>
      </c>
      <c r="BT1853" s="157">
        <v>0</v>
      </c>
      <c r="BU1853"/>
      <c r="BV1853" s="155">
        <v>5.9233861999999998E-5</v>
      </c>
      <c r="BW1853" s="155">
        <v>1.7483527999999999E-6</v>
      </c>
      <c r="BX1853" s="155">
        <v>3.3995092999999997E-5</v>
      </c>
      <c r="BY1853" s="155">
        <v>3.6130121E-9</v>
      </c>
      <c r="BZ1853" s="155">
        <v>2.0802499000000002E-6</v>
      </c>
      <c r="CA1853" s="155">
        <v>7.6585579000000006E-9</v>
      </c>
      <c r="CB1853" s="155">
        <v>5.0786525999999997E-16</v>
      </c>
      <c r="CC1853" s="155">
        <v>1.162404E-8</v>
      </c>
      <c r="CD1853" s="155">
        <v>8.5845152999999994E-15</v>
      </c>
      <c r="CE1853" s="155">
        <v>1.1031649E-8</v>
      </c>
      <c r="CF1853" s="155">
        <v>0</v>
      </c>
      <c r="CG1853" s="155">
        <v>1.2720170999999999E-25</v>
      </c>
      <c r="CH1853" s="155">
        <v>1.0415227E-21</v>
      </c>
      <c r="CI1853" s="155">
        <v>1.7793178E-6</v>
      </c>
      <c r="CJ1853" s="155">
        <v>1.9590306000000001E-5</v>
      </c>
      <c r="CK1853" s="155">
        <v>6.6151943999999999E-9</v>
      </c>
      <c r="CL1853" s="155">
        <v>0</v>
      </c>
      <c r="CM1853"/>
      <c r="CN1853" s="284">
        <v>8.8155900000000007E-22</v>
      </c>
      <c r="CO1853" s="284">
        <v>1.2192202000000001</v>
      </c>
      <c r="CP1853" s="285">
        <v>1.2992322000000001E-3</v>
      </c>
      <c r="CQ1853" s="284">
        <v>1.197954E-3</v>
      </c>
      <c r="CR1853" s="284">
        <v>6.0807531999999999E-17</v>
      </c>
      <c r="CS1853" s="284">
        <v>9.6047451999999996E-14</v>
      </c>
      <c r="CT1853" s="284">
        <v>9.1146979999999999E-5</v>
      </c>
      <c r="CU1853" s="284">
        <v>1.6008173E-4</v>
      </c>
      <c r="CV1853" s="284">
        <v>9.6299463000000006E-14</v>
      </c>
      <c r="CW1853" s="284">
        <v>2.7278695999999999E-5</v>
      </c>
      <c r="CX1853"/>
      <c r="CY1853"/>
      <c r="CZ1853"/>
      <c r="DA1853"/>
      <c r="DB1853" s="212"/>
      <c r="DC1853" s="48"/>
      <c r="DD1853" s="48"/>
      <c r="DE1853" s="48"/>
      <c r="DF1853" s="48"/>
      <c r="DG1853" s="48"/>
      <c r="DH1853" s="48"/>
      <c r="DI1853" s="48"/>
      <c r="DJ1853" s="48"/>
      <c r="DK1853" s="48"/>
      <c r="DL1853" s="48"/>
    </row>
    <row r="1854" spans="1:116" ht="14.4">
      <c r="A1854" t="s">
        <v>1061</v>
      </c>
      <c r="B1854" s="188" t="s">
        <v>324</v>
      </c>
      <c r="C1854" s="151" t="str">
        <f t="shared" si="477"/>
        <v>D.090.01.102</v>
      </c>
      <c r="D1854" s="54" t="s">
        <v>53</v>
      </c>
      <c r="E1854" s="150" t="s">
        <v>352</v>
      </c>
      <c r="F1854" s="153" t="str">
        <f t="shared" si="478"/>
        <v>welding shipbuilding (FCAW) per kg electrode</v>
      </c>
      <c r="G1854" s="154">
        <f t="shared" si="472"/>
        <v>209.61928</v>
      </c>
      <c r="H1854"/>
      <c r="I1854"/>
      <c r="J1854" s="227">
        <f t="shared" si="479"/>
        <v>35.49919160492739</v>
      </c>
      <c r="K1854"/>
      <c r="L1854" s="280">
        <f t="shared" si="480"/>
        <v>1.4430136059999998</v>
      </c>
      <c r="M1854" s="280">
        <f t="shared" si="481"/>
        <v>2.1099198122100002</v>
      </c>
      <c r="N1854" s="281">
        <f t="shared" si="482"/>
        <v>0.50336618671739142</v>
      </c>
      <c r="O1854" s="280">
        <v>31.442892000000001</v>
      </c>
      <c r="P1854" s="219">
        <v>0.79064129999999999</v>
      </c>
      <c r="Q1854" s="219">
        <v>1.2062065</v>
      </c>
      <c r="R1854" s="219">
        <v>1.2370178999999999</v>
      </c>
      <c r="S1854" s="219">
        <v>0.16895716999999999</v>
      </c>
      <c r="T1854" s="219">
        <v>2.0411749999999999E-2</v>
      </c>
      <c r="U1854" s="219">
        <v>1.6626786000000001E-2</v>
      </c>
      <c r="V1854" s="219">
        <v>0.10707666</v>
      </c>
      <c r="W1854" s="219">
        <v>7.6737041000000006E-2</v>
      </c>
      <c r="X1854" s="219">
        <v>5.0673085000000001E-3</v>
      </c>
      <c r="Y1854" s="219">
        <v>0.42661469000000002</v>
      </c>
      <c r="Z1854" s="219">
        <v>9.2804371000000001E-4</v>
      </c>
      <c r="AA1854" s="286">
        <v>1.4455631000000001E-5</v>
      </c>
      <c r="AB1854" s="286">
        <v>8.6391440999999997E-11</v>
      </c>
      <c r="AC1854"/>
      <c r="AD1854" s="227">
        <f t="shared" si="423"/>
        <v>31.442892000000001</v>
      </c>
      <c r="AE1854" s="227">
        <f t="shared" si="424"/>
        <v>3.5469380660000001</v>
      </c>
      <c r="AF1854" s="227">
        <f t="shared" si="425"/>
        <v>2.1039389156310002</v>
      </c>
      <c r="AG1854" s="227">
        <f t="shared" si="426"/>
        <v>2.1099198122100002</v>
      </c>
      <c r="AH1854" s="227">
        <f t="shared" si="427"/>
        <v>0.50335173108639142</v>
      </c>
      <c r="AI1854"/>
      <c r="AJ1854">
        <v>3119.3346000000001</v>
      </c>
      <c r="AK1854" s="155">
        <v>3037.0154000000002</v>
      </c>
      <c r="AL1854" s="155">
        <v>52.128037999999997</v>
      </c>
      <c r="AM1854" s="155">
        <v>0</v>
      </c>
      <c r="AN1854" s="155">
        <v>3.9645717999999999</v>
      </c>
      <c r="AO1854" s="155">
        <v>16.015682000000002</v>
      </c>
      <c r="AP1854" s="155">
        <v>10.210905</v>
      </c>
      <c r="AQ1854"/>
      <c r="AR1854" s="156">
        <v>3.8998979999999999</v>
      </c>
      <c r="AS1854" s="156">
        <v>3.5198629000000001</v>
      </c>
      <c r="AT1854" s="156">
        <v>0.16518165000000001</v>
      </c>
      <c r="AU1854" s="156">
        <v>0.21485346</v>
      </c>
      <c r="AV1854" s="282">
        <f t="shared" si="457"/>
        <v>2.1102295788225997E-4</v>
      </c>
      <c r="AW1854" s="282">
        <f t="shared" si="458"/>
        <v>6.1087890209580659E-7</v>
      </c>
      <c r="AX1854" s="283">
        <f t="shared" si="459"/>
        <v>30.091521624799999</v>
      </c>
      <c r="AY1854" s="157">
        <v>1.9452677E-4</v>
      </c>
      <c r="AZ1854" s="157">
        <v>5.8693420999999995E-7</v>
      </c>
      <c r="BA1854" s="157">
        <v>1.6035881000000001E-11</v>
      </c>
      <c r="BB1854" s="157">
        <v>1.220626E-11</v>
      </c>
      <c r="BC1854" s="157">
        <v>0</v>
      </c>
      <c r="BD1854" s="157">
        <v>3.3486095999999997E-8</v>
      </c>
      <c r="BE1854" s="157">
        <v>1.639081E-5</v>
      </c>
      <c r="BF1854" s="157">
        <v>7.6032970000000007E-9</v>
      </c>
      <c r="BG1854" s="157">
        <v>1.6219261999999999E-8</v>
      </c>
      <c r="BH1854" s="157">
        <v>1.6114319E-13</v>
      </c>
      <c r="BI1854" s="157">
        <v>4.1379926000000002E-13</v>
      </c>
      <c r="BJ1854" s="157">
        <v>1.0422082E-10</v>
      </c>
      <c r="BK1854" s="157">
        <v>7.0009830000000004E-13</v>
      </c>
      <c r="BL1854" s="157">
        <v>6.0135394000000003E-13</v>
      </c>
      <c r="BM1854" s="157">
        <v>5.2127201999999999E-8</v>
      </c>
      <c r="BN1854" s="157">
        <v>1.9752377999999999E-8</v>
      </c>
      <c r="BO1854" s="157">
        <v>1.1671051999999999E-19</v>
      </c>
      <c r="BP1854" s="157">
        <v>9.6016247999999998E-3</v>
      </c>
      <c r="BQ1854" s="157">
        <v>30.08192</v>
      </c>
      <c r="BR1854" s="157">
        <v>0</v>
      </c>
      <c r="BS1854" s="157">
        <v>0</v>
      </c>
      <c r="BT1854" s="157">
        <v>0</v>
      </c>
      <c r="BU1854"/>
      <c r="BV1854" s="155">
        <v>1.0258781999999999E-2</v>
      </c>
      <c r="BW1854" s="155">
        <v>1.1194726E-4</v>
      </c>
      <c r="BX1854" s="155">
        <v>5.8447417999999999E-3</v>
      </c>
      <c r="BY1854" s="155">
        <v>1.3132255E-5</v>
      </c>
      <c r="BZ1854" s="155">
        <v>2.3269976999999999E-4</v>
      </c>
      <c r="CA1854" s="155">
        <v>2.5120681999999999E-7</v>
      </c>
      <c r="CB1854" s="155">
        <v>4.0095738999999998E-9</v>
      </c>
      <c r="CC1854" s="155">
        <v>3.7833637999999998E-7</v>
      </c>
      <c r="CD1854" s="155">
        <v>2.8309282000000001E-5</v>
      </c>
      <c r="CE1854" s="155">
        <v>1.6407528000000002E-5</v>
      </c>
      <c r="CF1854" s="155">
        <v>0</v>
      </c>
      <c r="CG1854" s="155">
        <v>2.5809042999999999E-16</v>
      </c>
      <c r="CH1854" s="155">
        <v>2.1132344E-12</v>
      </c>
      <c r="CI1854" s="155">
        <v>2.4370684999999999E-4</v>
      </c>
      <c r="CJ1854" s="155">
        <v>3.7671294999999999E-3</v>
      </c>
      <c r="CK1854" s="155">
        <v>7.4089764000000001E-8</v>
      </c>
      <c r="CL1854" s="155">
        <v>0</v>
      </c>
      <c r="CM1854"/>
      <c r="CN1854" s="284">
        <v>1.7886703999999999E-12</v>
      </c>
      <c r="CO1854" s="284">
        <v>209.61931999999999</v>
      </c>
      <c r="CP1854" s="285">
        <v>1.4076229000000001E-2</v>
      </c>
      <c r="CQ1854" s="284">
        <v>7.6649856000000002E-2</v>
      </c>
      <c r="CR1854" s="284">
        <v>5.1180707000000003E-8</v>
      </c>
      <c r="CS1854" s="284">
        <v>5.3027969000000005E-7</v>
      </c>
      <c r="CT1854" s="284">
        <v>8.5882930000000003E-3</v>
      </c>
      <c r="CU1854" s="284">
        <v>1.2011634</v>
      </c>
      <c r="CV1854" s="284">
        <v>1.0783979E-7</v>
      </c>
      <c r="CW1854" s="284">
        <v>2.2903231999999999E-4</v>
      </c>
      <c r="CX1854"/>
      <c r="CY1854"/>
      <c r="CZ1854"/>
      <c r="DA1854"/>
      <c r="DB1854" s="212"/>
      <c r="DC1854" s="48"/>
      <c r="DD1854" s="48"/>
      <c r="DE1854" s="48"/>
      <c r="DF1854" s="48"/>
      <c r="DG1854" s="48"/>
      <c r="DH1854" s="48"/>
      <c r="DI1854" s="48"/>
      <c r="DJ1854" s="48"/>
      <c r="DK1854" s="48"/>
      <c r="DL1854" s="48"/>
    </row>
    <row r="1855" spans="1:116" ht="14.4">
      <c r="A1855" t="s">
        <v>1062</v>
      </c>
      <c r="B1855" s="188" t="s">
        <v>324</v>
      </c>
      <c r="C1855" s="151" t="str">
        <f t="shared" si="477"/>
        <v>D.090.01.103</v>
      </c>
      <c r="D1855" s="54" t="s">
        <v>53</v>
      </c>
      <c r="E1855" s="150" t="s">
        <v>1229</v>
      </c>
      <c r="F1855" s="153" t="str">
        <f t="shared" si="478"/>
        <v>welding steel arc (MAG) 0.0536 kg electrode</v>
      </c>
      <c r="G1855" s="154">
        <f t="shared" si="472"/>
        <v>0.22568312666666671</v>
      </c>
      <c r="H1855"/>
      <c r="I1855"/>
      <c r="J1855" s="227">
        <f t="shared" si="479"/>
        <v>9.2599111248528626E-2</v>
      </c>
      <c r="K1855"/>
      <c r="L1855" s="280">
        <f t="shared" si="480"/>
        <v>3.0427959710000001E-3</v>
      </c>
      <c r="M1855" s="280">
        <f t="shared" si="481"/>
        <v>2.9283001362500002E-2</v>
      </c>
      <c r="N1855" s="281">
        <f t="shared" si="482"/>
        <v>2.6420844915028628E-2</v>
      </c>
      <c r="O1855" s="280">
        <v>3.3852469000000003E-2</v>
      </c>
      <c r="P1855" s="219">
        <v>2.7420861000000001E-2</v>
      </c>
      <c r="Q1855" s="219">
        <v>1.690214E-3</v>
      </c>
      <c r="R1855" s="219">
        <v>2.8601487000000001E-3</v>
      </c>
      <c r="S1855" s="286">
        <v>9.9079713999999998E-5</v>
      </c>
      <c r="T1855" s="286">
        <v>4.6673494000000003E-5</v>
      </c>
      <c r="U1855" s="286">
        <v>3.6894063000000002E-5</v>
      </c>
      <c r="V1855" s="219">
        <v>1.6998489E-4</v>
      </c>
      <c r="W1855" s="219">
        <v>2.5917289999999999E-2</v>
      </c>
      <c r="X1855" s="286">
        <v>1.6791114999999999E-6</v>
      </c>
      <c r="Y1855" s="219">
        <v>4.5570894999999998E-4</v>
      </c>
      <c r="Z1855" s="286">
        <v>2.62361E-7</v>
      </c>
      <c r="AA1855" s="286">
        <v>4.7845965E-5</v>
      </c>
      <c r="AB1855" s="286">
        <v>2.8626807000000001E-14</v>
      </c>
      <c r="AC1855"/>
      <c r="AD1855" s="227">
        <f t="shared" si="423"/>
        <v>3.3852469000000003E-2</v>
      </c>
      <c r="AE1855" s="227">
        <f t="shared" si="424"/>
        <v>3.2323855860999999E-2</v>
      </c>
      <c r="AF1855" s="227">
        <f t="shared" si="425"/>
        <v>2.9328905855E-2</v>
      </c>
      <c r="AG1855" s="227">
        <f t="shared" si="426"/>
        <v>2.9283001362500002E-2</v>
      </c>
      <c r="AH1855" s="227">
        <f t="shared" si="427"/>
        <v>2.6372998950028627E-2</v>
      </c>
      <c r="AI1855"/>
      <c r="AJ1855">
        <v>2.5318255999999999</v>
      </c>
      <c r="AK1855" s="155">
        <v>2.460102</v>
      </c>
      <c r="AL1855" s="155">
        <v>5.5564816000000003E-2</v>
      </c>
      <c r="AM1855" s="155">
        <v>0</v>
      </c>
      <c r="AN1855" s="155">
        <v>2.987946E-3</v>
      </c>
      <c r="AO1855" s="155">
        <v>8.3965227000000007E-3</v>
      </c>
      <c r="AP1855" s="155">
        <v>4.7743066999999997E-3</v>
      </c>
      <c r="AQ1855"/>
      <c r="AR1855" s="156">
        <v>1.2082440999999999E-2</v>
      </c>
      <c r="AS1855" s="156">
        <v>1.1572605999999999E-2</v>
      </c>
      <c r="AT1855" s="156">
        <v>3.2364516999999998E-4</v>
      </c>
      <c r="AU1855" s="156">
        <v>1.8619000999999999E-4</v>
      </c>
      <c r="AV1855" s="282">
        <f t="shared" si="457"/>
        <v>6.9380131662568592E-7</v>
      </c>
      <c r="AW1855" s="282">
        <f t="shared" si="458"/>
        <v>1.1969126141000386E-9</v>
      </c>
      <c r="AX1855" s="283">
        <f t="shared" si="459"/>
        <v>2.6077032400000002E-2</v>
      </c>
      <c r="AY1855" s="157">
        <v>2.0943396999999999E-7</v>
      </c>
      <c r="AZ1855" s="157">
        <v>6.3191283000000004E-10</v>
      </c>
      <c r="BA1855" s="157">
        <v>1.7264761000000002E-14</v>
      </c>
      <c r="BB1855" s="157">
        <v>4.0446859999999998E-15</v>
      </c>
      <c r="BC1855" s="157">
        <v>0</v>
      </c>
      <c r="BD1855" s="157">
        <v>8.3525780999999996E-11</v>
      </c>
      <c r="BE1855" s="157">
        <v>4.6474278999999997E-7</v>
      </c>
      <c r="BF1855" s="157">
        <v>1.9055397999999999E-11</v>
      </c>
      <c r="BG1855" s="157">
        <v>5.4052443E-10</v>
      </c>
      <c r="BH1855" s="157">
        <v>5.1119643999999997E-12</v>
      </c>
      <c r="BI1855" s="157">
        <v>2.9077727E-14</v>
      </c>
      <c r="BJ1855" s="157">
        <v>2.0166138E-13</v>
      </c>
      <c r="BK1855" s="157">
        <v>4.8257705999999997E-14</v>
      </c>
      <c r="BL1855" s="157">
        <v>1.1730126E-14</v>
      </c>
      <c r="BM1855" s="157">
        <v>1.8504659E-8</v>
      </c>
      <c r="BN1855" s="157">
        <v>1.0363677999999999E-9</v>
      </c>
      <c r="BO1855" s="157">
        <v>3.8673385999999998E-23</v>
      </c>
      <c r="BP1855" s="157">
        <v>1.7006934E-3</v>
      </c>
      <c r="BQ1855" s="157">
        <v>2.4376339E-2</v>
      </c>
      <c r="BR1855" s="157">
        <v>0</v>
      </c>
      <c r="BS1855" s="157">
        <v>0</v>
      </c>
      <c r="BT1855" s="157">
        <v>0</v>
      </c>
      <c r="BU1855"/>
      <c r="BV1855" s="155">
        <v>1.7687913999999999E-5</v>
      </c>
      <c r="BW1855" s="155">
        <v>3.7265806999999999E-6</v>
      </c>
      <c r="BX1855" s="155">
        <v>6.2926444999999998E-6</v>
      </c>
      <c r="BY1855" s="155">
        <v>2.0644881999999999E-8</v>
      </c>
      <c r="BZ1855" s="155">
        <v>3.1100035999999998E-6</v>
      </c>
      <c r="CA1855" s="155">
        <v>8.3240296999999999E-11</v>
      </c>
      <c r="CB1855" s="155">
        <v>1.3301217999999999E-7</v>
      </c>
      <c r="CC1855" s="155">
        <v>1.2536614999999999E-10</v>
      </c>
      <c r="CD1855" s="155">
        <v>6.3472418999999999E-8</v>
      </c>
      <c r="CE1855" s="155">
        <v>2.7654846999999999E-8</v>
      </c>
      <c r="CF1855" s="155">
        <v>0</v>
      </c>
      <c r="CG1855" s="155">
        <v>8.5521260999999998E-20</v>
      </c>
      <c r="CH1855" s="155">
        <v>7.0024475000000005E-16</v>
      </c>
      <c r="CI1855" s="155">
        <v>7.8862956000000003E-7</v>
      </c>
      <c r="CJ1855" s="155">
        <v>3.0640823000000002E-6</v>
      </c>
      <c r="CK1855" s="155">
        <v>4.6097993999999998E-7</v>
      </c>
      <c r="CL1855" s="155">
        <v>0</v>
      </c>
      <c r="CM1855"/>
      <c r="CN1855" s="284">
        <v>5.9269671000000005E-16</v>
      </c>
      <c r="CO1855" s="284">
        <v>0.22568314</v>
      </c>
      <c r="CP1855" s="285">
        <v>1.1570526E-3</v>
      </c>
      <c r="CQ1855" s="284">
        <v>2.5496911999999998E-3</v>
      </c>
      <c r="CR1855" s="284">
        <v>7.9311144000000001E-9</v>
      </c>
      <c r="CS1855" s="284">
        <v>2.0524091000000001E-9</v>
      </c>
      <c r="CT1855" s="284">
        <v>1.5693369E-4</v>
      </c>
      <c r="CU1855" s="284">
        <v>8.1091120000000003E-2</v>
      </c>
      <c r="CV1855" s="284">
        <v>3.3950847999999998E-6</v>
      </c>
      <c r="CW1855" s="284">
        <v>9.9632083999999997E-6</v>
      </c>
      <c r="CX1855"/>
      <c r="CY1855"/>
      <c r="CZ1855"/>
      <c r="DA1855"/>
      <c r="DB1855" s="212"/>
      <c r="DC1855" s="48"/>
      <c r="DD1855" s="48"/>
      <c r="DE1855" s="48"/>
      <c r="DF1855" s="48"/>
      <c r="DG1855" s="48"/>
      <c r="DH1855" s="48"/>
      <c r="DI1855" s="48"/>
      <c r="DJ1855" s="48"/>
      <c r="DK1855" s="48"/>
      <c r="DL1855" s="48"/>
    </row>
    <row r="1856" spans="1:116" ht="14.4">
      <c r="A1856" t="s">
        <v>1948</v>
      </c>
      <c r="B1856" s="188" t="s">
        <v>324</v>
      </c>
      <c r="C1856" s="151" t="str">
        <f t="shared" si="477"/>
        <v>D.090.01.104</v>
      </c>
      <c r="D1856" s="54" t="s">
        <v>53</v>
      </c>
      <c r="E1856" s="150" t="s">
        <v>1229</v>
      </c>
      <c r="F1856" s="153" t="str">
        <f t="shared" si="478"/>
        <v>welding steel autogenious 0.0536 kg electrode</v>
      </c>
      <c r="G1856" s="154">
        <f t="shared" si="472"/>
        <v>0.18569243333333332</v>
      </c>
      <c r="H1856"/>
      <c r="I1856"/>
      <c r="J1856" s="227">
        <f t="shared" si="479"/>
        <v>8.6909976433327513E-2</v>
      </c>
      <c r="K1856"/>
      <c r="L1856" s="280">
        <f t="shared" si="480"/>
        <v>3.3435732400000002E-3</v>
      </c>
      <c r="M1856" s="280">
        <f t="shared" si="481"/>
        <v>2.9318743993322998E-2</v>
      </c>
      <c r="N1856" s="281">
        <f t="shared" si="482"/>
        <v>2.6393794200004522E-2</v>
      </c>
      <c r="O1856" s="280">
        <v>2.7853864999999998E-2</v>
      </c>
      <c r="P1856" s="219">
        <v>2.7570788999999998E-2</v>
      </c>
      <c r="Q1856" s="286">
        <v>1.5414911999999999E-3</v>
      </c>
      <c r="R1856" s="286">
        <v>3.1913672000000001E-3</v>
      </c>
      <c r="S1856" s="286">
        <v>6.3843078000000005E-5</v>
      </c>
      <c r="T1856" s="286">
        <v>4.3482120999999999E-5</v>
      </c>
      <c r="U1856" s="286">
        <v>4.4880840999999998E-5</v>
      </c>
      <c r="V1856" s="219">
        <v>2.0618848999999999E-4</v>
      </c>
      <c r="W1856" s="286">
        <v>2.5904722000000002E-2</v>
      </c>
      <c r="X1856" s="286">
        <v>2.6524193000000002E-7</v>
      </c>
      <c r="Y1856" s="219">
        <v>2.6839251999999998E-4</v>
      </c>
      <c r="Z1856" s="286">
        <v>1.0061392999999999E-8</v>
      </c>
      <c r="AA1856" s="219">
        <v>2.2067968000000001E-4</v>
      </c>
      <c r="AB1856" s="286">
        <v>4.5220519999999998E-15</v>
      </c>
      <c r="AC1856"/>
      <c r="AD1856" s="227">
        <f t="shared" si="423"/>
        <v>2.7853864999999998E-2</v>
      </c>
      <c r="AE1856" s="227">
        <f t="shared" si="424"/>
        <v>3.266204193000001E-2</v>
      </c>
      <c r="AF1856" s="227">
        <f t="shared" si="425"/>
        <v>2.9539148369999997E-2</v>
      </c>
      <c r="AG1856" s="227">
        <f t="shared" si="426"/>
        <v>2.9318743993322995E-2</v>
      </c>
      <c r="AH1856" s="227">
        <f t="shared" si="427"/>
        <v>2.6173114520004523E-2</v>
      </c>
      <c r="AI1856"/>
      <c r="AJ1856">
        <v>2.0973888999999999</v>
      </c>
      <c r="AK1856" s="155">
        <v>2.0600076999999999</v>
      </c>
      <c r="AL1856" s="155">
        <v>3.1528421000000001E-2</v>
      </c>
      <c r="AM1856" s="155">
        <v>0</v>
      </c>
      <c r="AN1856" s="155">
        <v>5.7936851000000003E-3</v>
      </c>
      <c r="AO1856" s="155">
        <v>3.5176128E-5</v>
      </c>
      <c r="AP1856" s="155">
        <v>2.3945904000000002E-5</v>
      </c>
      <c r="AQ1856"/>
      <c r="AR1856" s="156">
        <v>1.1328144E-2</v>
      </c>
      <c r="AS1856" s="156">
        <v>1.087626E-2</v>
      </c>
      <c r="AT1856" s="156">
        <v>2.9266714000000002E-4</v>
      </c>
      <c r="AU1856" s="156">
        <v>1.5921690000000001E-4</v>
      </c>
      <c r="AV1856" s="282">
        <f t="shared" si="457"/>
        <v>6.5205396492192141E-7</v>
      </c>
      <c r="AW1856" s="282">
        <f t="shared" si="458"/>
        <v>1.0823488728850062E-9</v>
      </c>
      <c r="AX1856" s="283">
        <f t="shared" si="459"/>
        <v>2.2299286200000001E-2</v>
      </c>
      <c r="AY1856" s="157">
        <v>1.7232258000000001E-7</v>
      </c>
      <c r="AZ1856" s="157">
        <v>5.1993881999999998E-10</v>
      </c>
      <c r="BA1856" s="157">
        <v>1.4205471E-14</v>
      </c>
      <c r="BB1856" s="157">
        <v>6.3892143999999997E-16</v>
      </c>
      <c r="BC1856" s="157">
        <v>0</v>
      </c>
      <c r="BD1856" s="157">
        <v>9.2313483000000003E-11</v>
      </c>
      <c r="BE1856" s="157">
        <v>4.6009125000000002E-7</v>
      </c>
      <c r="BF1856" s="157">
        <v>2.1068693E-11</v>
      </c>
      <c r="BG1856" s="157">
        <v>5.3591969999999995E-10</v>
      </c>
      <c r="BH1856" s="157">
        <v>5.1119194000000004E-12</v>
      </c>
      <c r="BI1856" s="157">
        <v>2.9077149000000003E-14</v>
      </c>
      <c r="BJ1856" s="157">
        <v>2.0620978E-13</v>
      </c>
      <c r="BK1856" s="157">
        <v>4.8474832000000002E-14</v>
      </c>
      <c r="BL1856" s="157">
        <v>1.1773253E-14</v>
      </c>
      <c r="BM1856" s="157">
        <v>1.8504436999999998E-8</v>
      </c>
      <c r="BN1856" s="157">
        <v>1.0433837999999999E-9</v>
      </c>
      <c r="BO1856" s="157">
        <v>6.1090663999999996E-24</v>
      </c>
      <c r="BP1856" s="157">
        <v>1.6995852000000001E-3</v>
      </c>
      <c r="BQ1856" s="157">
        <v>2.0599701000000002E-2</v>
      </c>
      <c r="BR1856" s="157">
        <v>0</v>
      </c>
      <c r="BS1856" s="157">
        <v>0</v>
      </c>
      <c r="BT1856" s="157">
        <v>0</v>
      </c>
      <c r="BU1856"/>
      <c r="BV1856" s="155">
        <v>1.6030025999999998E-5</v>
      </c>
      <c r="BW1856" s="155">
        <v>3.6947989999999999E-6</v>
      </c>
      <c r="BX1856" s="155">
        <v>5.1775976999999999E-6</v>
      </c>
      <c r="BY1856" s="155">
        <v>2.5045137000000001E-8</v>
      </c>
      <c r="BZ1856" s="155">
        <v>3.0537048000000001E-6</v>
      </c>
      <c r="CA1856" s="155">
        <v>1.3149106999999999E-11</v>
      </c>
      <c r="CB1856" s="155">
        <v>1.3301106E-7</v>
      </c>
      <c r="CC1856" s="155">
        <v>1.9803545E-11</v>
      </c>
      <c r="CD1856" s="155">
        <v>5.9581979E-8</v>
      </c>
      <c r="CE1856" s="155">
        <v>3.3623142999999999E-8</v>
      </c>
      <c r="CF1856" s="155">
        <v>0</v>
      </c>
      <c r="CG1856" s="155">
        <v>1.3509421E-20</v>
      </c>
      <c r="CH1856" s="155">
        <v>1.1061461E-16</v>
      </c>
      <c r="CI1856" s="155">
        <v>8.4988705999999997E-7</v>
      </c>
      <c r="CJ1856" s="155">
        <v>2.5417766000000002E-6</v>
      </c>
      <c r="CK1856" s="155">
        <v>4.6096667000000002E-7</v>
      </c>
      <c r="CL1856" s="155">
        <v>0</v>
      </c>
      <c r="CM1856"/>
      <c r="CN1856" s="284">
        <v>9.3625717999999997E-17</v>
      </c>
      <c r="CO1856" s="284">
        <v>0.18569242999999999</v>
      </c>
      <c r="CP1856" s="285">
        <v>1.1541481000000001E-3</v>
      </c>
      <c r="CQ1856" s="284">
        <v>2.5279307000000001E-3</v>
      </c>
      <c r="CR1856" s="284">
        <v>7.9331597000000002E-9</v>
      </c>
      <c r="CS1856" s="284">
        <v>2.3022884999999999E-9</v>
      </c>
      <c r="CT1856" s="284">
        <v>1.5449840000000001E-4</v>
      </c>
      <c r="CU1856" s="284">
        <v>8.1274842999999999E-2</v>
      </c>
      <c r="CV1856" s="284">
        <v>3.3950546999999999E-6</v>
      </c>
      <c r="CW1856" s="284">
        <v>9.9385519000000004E-6</v>
      </c>
      <c r="CX1856"/>
      <c r="CY1856"/>
      <c r="CZ1856"/>
      <c r="DA1856"/>
      <c r="DB1856" s="212"/>
      <c r="DC1856" s="48"/>
      <c r="DD1856" s="48"/>
      <c r="DE1856" s="48"/>
      <c r="DF1856" s="48"/>
      <c r="DG1856" s="48"/>
      <c r="DH1856" s="48"/>
      <c r="DI1856" s="48"/>
      <c r="DJ1856" s="48"/>
      <c r="DK1856" s="48"/>
      <c r="DL1856" s="48"/>
    </row>
    <row r="1857" spans="1:116" ht="14.4">
      <c r="B1857" s="188"/>
      <c r="C1857" s="151"/>
      <c r="D1857" s="51" t="s">
        <v>54</v>
      </c>
      <c r="E1857" s="150"/>
      <c r="F1857"/>
      <c r="G1857"/>
      <c r="H1857"/>
      <c r="I1857"/>
      <c r="J1857"/>
      <c r="K1857"/>
      <c r="L1857"/>
      <c r="M1857"/>
      <c r="N1857" s="174"/>
      <c r="O1857"/>
      <c r="P1857"/>
      <c r="Q1857" s="53"/>
      <c r="R1857" s="53"/>
      <c r="S1857" s="53"/>
      <c r="T1857" s="53"/>
      <c r="U1857" s="53"/>
      <c r="V1857"/>
      <c r="W1857" s="53"/>
      <c r="Y1857"/>
      <c r="Z1857" s="53"/>
      <c r="AA1857"/>
      <c r="AB1857" s="53"/>
      <c r="AC1857"/>
      <c r="AD1857"/>
      <c r="AE1857"/>
      <c r="AF1857"/>
      <c r="AG1857"/>
      <c r="AH1857"/>
      <c r="AI1857"/>
      <c r="AJ1857"/>
      <c r="AK1857"/>
      <c r="AL1857"/>
      <c r="AM1857"/>
      <c r="AN1857"/>
      <c r="AO1857"/>
      <c r="AP1857"/>
      <c r="AQ1857"/>
      <c r="AR1857"/>
      <c r="AS1857"/>
      <c r="AT1857"/>
      <c r="AU1857"/>
      <c r="AX1857" s="19"/>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s="117"/>
      <c r="CQ1857"/>
      <c r="CR1857"/>
      <c r="CS1857"/>
      <c r="CT1857"/>
      <c r="CU1857"/>
      <c r="CV1857"/>
      <c r="CW1857"/>
      <c r="CX1857"/>
      <c r="CY1857"/>
      <c r="CZ1857"/>
      <c r="DA1857"/>
      <c r="DB1857" s="212"/>
      <c r="DC1857" s="48"/>
      <c r="DD1857" s="48"/>
      <c r="DE1857" s="48"/>
      <c r="DF1857" s="48"/>
      <c r="DG1857" s="48"/>
      <c r="DH1857" s="48"/>
      <c r="DI1857" s="48"/>
      <c r="DJ1857" s="48"/>
      <c r="DK1857" s="48"/>
      <c r="DL1857" s="48"/>
    </row>
    <row r="1858" spans="1:116" ht="14.4">
      <c r="A1858" t="s">
        <v>1063</v>
      </c>
      <c r="B1858" s="188" t="s">
        <v>324</v>
      </c>
      <c r="C1858" s="151" t="str">
        <f t="shared" si="477"/>
        <v>D.100.01.101</v>
      </c>
      <c r="D1858" s="54" t="s">
        <v>54</v>
      </c>
      <c r="E1858" s="150" t="s">
        <v>351</v>
      </c>
      <c r="F1858" s="153" t="str">
        <f t="shared" si="478"/>
        <v>Anodising</v>
      </c>
      <c r="G1858" s="154">
        <f t="shared" si="472"/>
        <v>2.092611666666667</v>
      </c>
      <c r="H1858"/>
      <c r="I1858"/>
      <c r="J1858" s="227">
        <f t="shared" si="479"/>
        <v>0.38787644835430002</v>
      </c>
      <c r="K1858"/>
      <c r="L1858" s="280">
        <f t="shared" si="480"/>
        <v>1.4167259271000002E-2</v>
      </c>
      <c r="M1858" s="280">
        <f t="shared" si="481"/>
        <v>2.9232122583300001E-2</v>
      </c>
      <c r="N1858" s="281">
        <f t="shared" si="482"/>
        <v>3.0585316499999998E-2</v>
      </c>
      <c r="O1858" s="280">
        <v>0.31389175000000002</v>
      </c>
      <c r="P1858" s="286">
        <v>1.0640996999999999E-2</v>
      </c>
      <c r="Q1858" s="286">
        <v>1.2218421E-2</v>
      </c>
      <c r="R1858" s="286">
        <v>1.1946922E-2</v>
      </c>
      <c r="S1858" s="286">
        <v>1.6708004E-3</v>
      </c>
      <c r="T1858" s="219">
        <v>4.5199048000000002E-4</v>
      </c>
      <c r="U1858" s="286">
        <v>9.7546391E-5</v>
      </c>
      <c r="V1858" s="219">
        <v>6.3680508000000004E-3</v>
      </c>
      <c r="W1858" s="286">
        <v>8.0961650000000004E-4</v>
      </c>
      <c r="X1858" s="219">
        <v>0</v>
      </c>
      <c r="Y1858" s="286">
        <v>2.9775699999999999E-2</v>
      </c>
      <c r="Z1858" s="286">
        <v>4.6537833000000002E-6</v>
      </c>
      <c r="AA1858" s="219">
        <v>0</v>
      </c>
      <c r="AB1858" s="219">
        <v>0</v>
      </c>
      <c r="AC1858"/>
      <c r="AD1858" s="227">
        <f t="shared" si="423"/>
        <v>0.31389175000000002</v>
      </c>
      <c r="AE1858" s="227">
        <f t="shared" si="424"/>
        <v>4.3394728070999991E-2</v>
      </c>
      <c r="AF1858" s="227">
        <f t="shared" si="425"/>
        <v>2.92274688E-2</v>
      </c>
      <c r="AG1858" s="227">
        <f t="shared" si="426"/>
        <v>2.9232122583300001E-2</v>
      </c>
      <c r="AH1858" s="227">
        <f t="shared" si="427"/>
        <v>3.0585316499999998E-2</v>
      </c>
      <c r="AI1858"/>
      <c r="AJ1858">
        <v>44.933185999999999</v>
      </c>
      <c r="AK1858" s="155">
        <v>37.627527999999998</v>
      </c>
      <c r="AL1858" s="155">
        <v>4.1032713000000003</v>
      </c>
      <c r="AM1858" s="155">
        <v>0</v>
      </c>
      <c r="AN1858" s="155">
        <v>0.74930748999999996</v>
      </c>
      <c r="AO1858" s="155">
        <v>1.6332445</v>
      </c>
      <c r="AP1858" s="155">
        <v>0.81983538</v>
      </c>
      <c r="AQ1858"/>
      <c r="AR1858" s="156">
        <v>3.9924088000000003E-2</v>
      </c>
      <c r="AS1858" s="156">
        <v>3.6136475000000001E-2</v>
      </c>
      <c r="AT1858" s="156">
        <v>1.6662746999999999E-3</v>
      </c>
      <c r="AU1858" s="156">
        <v>2.1213384000000001E-3</v>
      </c>
      <c r="AV1858" s="282">
        <f t="shared" si="457"/>
        <v>2.1664553187900004E-6</v>
      </c>
      <c r="AW1858" s="282">
        <f t="shared" si="458"/>
        <v>6.1622584095280003E-9</v>
      </c>
      <c r="AX1858" s="283">
        <f t="shared" si="459"/>
        <v>0.29710622129699998</v>
      </c>
      <c r="AY1858" s="157">
        <v>1.9419436000000002E-6</v>
      </c>
      <c r="AZ1858" s="157">
        <v>5.8593127000000001E-9</v>
      </c>
      <c r="BA1858" s="157">
        <v>1.6008478999999999E-13</v>
      </c>
      <c r="BB1858" s="157">
        <v>0</v>
      </c>
      <c r="BC1858" s="157">
        <v>0</v>
      </c>
      <c r="BD1858" s="157">
        <v>3.2014628E-10</v>
      </c>
      <c r="BE1858" s="157">
        <v>2.1945846999999999E-7</v>
      </c>
      <c r="BF1858" s="157">
        <v>7.3008968999999995E-11</v>
      </c>
      <c r="BG1858" s="157">
        <v>2.2510514999999999E-10</v>
      </c>
      <c r="BH1858" s="157">
        <v>0</v>
      </c>
      <c r="BI1858" s="157">
        <v>0</v>
      </c>
      <c r="BJ1858" s="157">
        <v>5.2997308E-14</v>
      </c>
      <c r="BK1858" s="157">
        <v>3.9156942000000003E-12</v>
      </c>
      <c r="BL1858" s="157">
        <v>7.0281422999999997E-13</v>
      </c>
      <c r="BM1858" s="157">
        <v>4.5627353000000001E-9</v>
      </c>
      <c r="BN1858" s="157">
        <v>1.7036721000000001E-10</v>
      </c>
      <c r="BO1858" s="157">
        <v>0</v>
      </c>
      <c r="BP1858" s="157">
        <v>8.1791296999999996E-5</v>
      </c>
      <c r="BQ1858" s="157">
        <v>0.29702443000000001</v>
      </c>
      <c r="BR1858" s="157">
        <v>0</v>
      </c>
      <c r="BS1858" s="157">
        <v>0</v>
      </c>
      <c r="BT1858" s="157">
        <v>0</v>
      </c>
      <c r="BU1858"/>
      <c r="BV1858" s="155">
        <v>1.1666710000000001E-4</v>
      </c>
      <c r="BW1858" s="155">
        <v>1.5519429000000001E-6</v>
      </c>
      <c r="BX1858" s="155">
        <v>5.8347565999999997E-5</v>
      </c>
      <c r="BY1858" s="155">
        <v>7.5164361999999998E-7</v>
      </c>
      <c r="BZ1858" s="155">
        <v>2.7738891000000001E-6</v>
      </c>
      <c r="CA1858" s="155">
        <v>0</v>
      </c>
      <c r="CB1858" s="155">
        <v>0</v>
      </c>
      <c r="CC1858" s="155">
        <v>0</v>
      </c>
      <c r="CD1858" s="155">
        <v>6.1170911999999995E-7</v>
      </c>
      <c r="CE1858" s="155">
        <v>1.0298411000000001E-7</v>
      </c>
      <c r="CF1858" s="155">
        <v>0</v>
      </c>
      <c r="CG1858" s="155">
        <v>0</v>
      </c>
      <c r="CH1858" s="155">
        <v>0</v>
      </c>
      <c r="CI1858" s="155">
        <v>2.3844606E-6</v>
      </c>
      <c r="CJ1858" s="155">
        <v>5.0142904000000002E-5</v>
      </c>
      <c r="CK1858" s="155">
        <v>7.5076714000000003E-13</v>
      </c>
      <c r="CL1858" s="155">
        <v>0</v>
      </c>
      <c r="CM1858"/>
      <c r="CN1858" s="284">
        <v>0</v>
      </c>
      <c r="CO1858" s="284">
        <v>2.0926117</v>
      </c>
      <c r="CP1858" s="285">
        <v>0</v>
      </c>
      <c r="CQ1858" s="284">
        <v>1.0618168E-3</v>
      </c>
      <c r="CR1858" s="284">
        <v>2.3233156E-9</v>
      </c>
      <c r="CS1858" s="284">
        <v>3.0807534E-9</v>
      </c>
      <c r="CT1858" s="284">
        <v>1.0655464E-4</v>
      </c>
      <c r="CU1858" s="284">
        <v>2.6851012999999999</v>
      </c>
      <c r="CV1858" s="284">
        <v>0</v>
      </c>
      <c r="CW1858" s="284">
        <v>0</v>
      </c>
      <c r="CX1858"/>
      <c r="CY1858"/>
      <c r="CZ1858"/>
      <c r="DA1858"/>
      <c r="DB1858" s="212"/>
      <c r="DC1858" s="48"/>
      <c r="DD1858" s="48"/>
      <c r="DE1858" s="48"/>
      <c r="DF1858" s="48"/>
      <c r="DG1858" s="48"/>
      <c r="DH1858" s="48"/>
      <c r="DI1858" s="48"/>
      <c r="DJ1858" s="48"/>
      <c r="DK1858" s="48"/>
      <c r="DL1858" s="48"/>
    </row>
    <row r="1859" spans="1:116" ht="14.4">
      <c r="A1859" t="s">
        <v>1064</v>
      </c>
      <c r="B1859" s="188" t="s">
        <v>324</v>
      </c>
      <c r="C1859" s="151" t="str">
        <f t="shared" si="477"/>
        <v>D.100.01.102</v>
      </c>
      <c r="D1859" s="54" t="s">
        <v>54</v>
      </c>
      <c r="E1859" s="150" t="s">
        <v>1229</v>
      </c>
      <c r="F1859" s="153" t="str">
        <f t="shared" si="478"/>
        <v>Autogenuous welding Al 1</v>
      </c>
      <c r="G1859" s="154">
        <f t="shared" si="472"/>
        <v>0.54414388666666669</v>
      </c>
      <c r="H1859"/>
      <c r="I1859"/>
      <c r="J1859" s="227">
        <f t="shared" si="479"/>
        <v>0.10970855408999999</v>
      </c>
      <c r="K1859"/>
      <c r="L1859" s="280">
        <f t="shared" si="480"/>
        <v>3.4762547599999998E-3</v>
      </c>
      <c r="M1859" s="280">
        <f t="shared" si="481"/>
        <v>7.2015863999999995E-3</v>
      </c>
      <c r="N1859" s="281">
        <f t="shared" si="482"/>
        <v>1.740912993E-2</v>
      </c>
      <c r="O1859" s="280">
        <v>8.1621582999999998E-2</v>
      </c>
      <c r="P1859" s="286">
        <v>3.9235837999999999E-3</v>
      </c>
      <c r="Q1859" s="219">
        <v>3.2780026000000001E-3</v>
      </c>
      <c r="R1859" s="219">
        <v>3.0094399999999999E-3</v>
      </c>
      <c r="S1859" s="286">
        <v>4.6681476000000002E-4</v>
      </c>
      <c r="T1859" s="219">
        <v>0</v>
      </c>
      <c r="U1859" s="219">
        <v>0</v>
      </c>
      <c r="V1859" s="219">
        <v>0</v>
      </c>
      <c r="W1859" s="286">
        <v>3.5604492999999999E-4</v>
      </c>
      <c r="X1859" s="219">
        <v>0</v>
      </c>
      <c r="Y1859" s="219">
        <v>1.7053084999999999E-2</v>
      </c>
      <c r="Z1859" s="219">
        <v>0</v>
      </c>
      <c r="AA1859" s="219">
        <v>0</v>
      </c>
      <c r="AB1859" s="219">
        <v>0</v>
      </c>
      <c r="AC1859"/>
      <c r="AD1859" s="227">
        <f t="shared" si="423"/>
        <v>8.1621582999999998E-2</v>
      </c>
      <c r="AE1859" s="227">
        <f t="shared" si="424"/>
        <v>1.067784116E-2</v>
      </c>
      <c r="AF1859" s="227">
        <f t="shared" si="425"/>
        <v>7.2015863999999995E-3</v>
      </c>
      <c r="AG1859" s="227">
        <f t="shared" si="426"/>
        <v>7.2015863999999995E-3</v>
      </c>
      <c r="AH1859" s="227">
        <f t="shared" si="427"/>
        <v>1.740912993E-2</v>
      </c>
      <c r="AI1859"/>
      <c r="AJ1859">
        <v>10.385840999999999</v>
      </c>
      <c r="AK1859" s="155">
        <v>6.1398579</v>
      </c>
      <c r="AL1859" s="155">
        <v>2.3626242999999998</v>
      </c>
      <c r="AM1859" s="155">
        <v>0</v>
      </c>
      <c r="AN1859" s="155">
        <v>0.45249846999999999</v>
      </c>
      <c r="AO1859" s="155">
        <v>0.95805505999999996</v>
      </c>
      <c r="AP1859" s="155">
        <v>0.47280489999999997</v>
      </c>
      <c r="AQ1859"/>
      <c r="AR1859" s="156">
        <v>1.036435E-2</v>
      </c>
      <c r="AS1859" s="156">
        <v>9.7348576000000006E-3</v>
      </c>
      <c r="AT1859" s="156">
        <v>4.3941002000000002E-4</v>
      </c>
      <c r="AU1859" s="156">
        <v>1.9008193000000001E-4</v>
      </c>
      <c r="AV1859" s="282">
        <f t="shared" si="457"/>
        <v>5.8362455712300003E-7</v>
      </c>
      <c r="AW1859" s="282">
        <f t="shared" si="458"/>
        <v>1.6250370730080001E-9</v>
      </c>
      <c r="AX1859" s="283">
        <f t="shared" si="459"/>
        <v>2.6622119996000001E-2</v>
      </c>
      <c r="AY1859" s="157">
        <v>5.0496553000000004E-7</v>
      </c>
      <c r="AZ1859" s="157">
        <v>1.5236029000000001E-9</v>
      </c>
      <c r="BA1859" s="157">
        <v>4.1627007999999998E-14</v>
      </c>
      <c r="BB1859" s="157">
        <v>0</v>
      </c>
      <c r="BC1859" s="157">
        <v>0</v>
      </c>
      <c r="BD1859" s="157">
        <v>8.0645122999999996E-11</v>
      </c>
      <c r="BE1859" s="157">
        <v>7.8578382E-8</v>
      </c>
      <c r="BF1859" s="157">
        <v>1.8391021999999999E-11</v>
      </c>
      <c r="BG1859" s="157">
        <v>8.3001523999999999E-11</v>
      </c>
      <c r="BH1859" s="157">
        <v>0</v>
      </c>
      <c r="BI1859" s="157">
        <v>0</v>
      </c>
      <c r="BJ1859" s="157">
        <v>0</v>
      </c>
      <c r="BK1859" s="157">
        <v>0</v>
      </c>
      <c r="BL1859" s="157">
        <v>0</v>
      </c>
      <c r="BM1859" s="157">
        <v>0</v>
      </c>
      <c r="BN1859" s="157">
        <v>0</v>
      </c>
      <c r="BO1859" s="157">
        <v>0</v>
      </c>
      <c r="BP1859" s="157">
        <v>3.8244996E-5</v>
      </c>
      <c r="BQ1859" s="157">
        <v>2.6583875E-2</v>
      </c>
      <c r="BR1859" s="157">
        <v>0</v>
      </c>
      <c r="BS1859" s="157">
        <v>0</v>
      </c>
      <c r="BT1859" s="157">
        <v>0</v>
      </c>
      <c r="BU1859"/>
      <c r="BV1859" s="155">
        <v>2.7565080999999999E-5</v>
      </c>
      <c r="BW1859" s="155">
        <v>5.7223758999999999E-7</v>
      </c>
      <c r="BX1859" s="155">
        <v>1.5172175E-5</v>
      </c>
      <c r="BY1859" s="155">
        <v>1.4327558E-9</v>
      </c>
      <c r="BZ1859" s="155">
        <v>8.8920841000000001E-7</v>
      </c>
      <c r="CA1859" s="155">
        <v>0</v>
      </c>
      <c r="CB1859" s="155">
        <v>0</v>
      </c>
      <c r="CC1859" s="155">
        <v>0</v>
      </c>
      <c r="CD1859" s="155">
        <v>0</v>
      </c>
      <c r="CE1859" s="155">
        <v>4.3706456000000002E-9</v>
      </c>
      <c r="CF1859" s="155">
        <v>0</v>
      </c>
      <c r="CG1859" s="155">
        <v>0</v>
      </c>
      <c r="CH1859" s="155">
        <v>0</v>
      </c>
      <c r="CI1859" s="155">
        <v>6.1241654000000002E-7</v>
      </c>
      <c r="CJ1859" s="155">
        <v>1.0313239E-5</v>
      </c>
      <c r="CK1859" s="155">
        <v>4.5150917E-13</v>
      </c>
      <c r="CL1859" s="155">
        <v>0</v>
      </c>
      <c r="CM1859"/>
      <c r="CN1859" s="284">
        <v>0</v>
      </c>
      <c r="CO1859" s="284">
        <v>0.54414388999999996</v>
      </c>
      <c r="CP1859" s="285">
        <v>0</v>
      </c>
      <c r="CQ1859" s="284">
        <v>3.9151662000000003E-4</v>
      </c>
      <c r="CR1859" s="284">
        <v>0</v>
      </c>
      <c r="CS1859" s="284">
        <v>0</v>
      </c>
      <c r="CT1859" s="284">
        <v>3.5567276999999998E-5</v>
      </c>
      <c r="CU1859" s="284">
        <v>0</v>
      </c>
      <c r="CV1859" s="284">
        <v>0</v>
      </c>
      <c r="CW1859" s="284">
        <v>0</v>
      </c>
      <c r="CX1859"/>
      <c r="CY1859"/>
      <c r="CZ1859"/>
      <c r="DA1859"/>
      <c r="DB1859" s="212"/>
      <c r="DC1859" s="48"/>
      <c r="DD1859" s="48"/>
      <c r="DE1859" s="48"/>
      <c r="DF1859" s="48"/>
      <c r="DG1859" s="48"/>
      <c r="DH1859" s="48"/>
      <c r="DI1859" s="48"/>
      <c r="DJ1859" s="48"/>
      <c r="DK1859" s="48"/>
      <c r="DL1859" s="48"/>
    </row>
    <row r="1860" spans="1:116" ht="14.4">
      <c r="A1860" t="s">
        <v>1065</v>
      </c>
      <c r="B1860" s="188" t="s">
        <v>324</v>
      </c>
      <c r="C1860" s="151" t="str">
        <f t="shared" si="477"/>
        <v>D.100.01.103</v>
      </c>
      <c r="D1860" s="54" t="s">
        <v>54</v>
      </c>
      <c r="E1860" s="150" t="s">
        <v>1229</v>
      </c>
      <c r="F1860" s="153" t="str">
        <f t="shared" si="478"/>
        <v>Autogenuous welding Al 2</v>
      </c>
      <c r="G1860" s="154">
        <f t="shared" si="472"/>
        <v>1.4841312</v>
      </c>
      <c r="H1860"/>
      <c r="I1860"/>
      <c r="J1860" s="227">
        <f t="shared" si="479"/>
        <v>0.29922579634000002</v>
      </c>
      <c r="K1860"/>
      <c r="L1860" s="280">
        <f t="shared" si="480"/>
        <v>9.4813488000000008E-3</v>
      </c>
      <c r="M1860" s="280">
        <f t="shared" si="481"/>
        <v>1.9642045900000002E-2</v>
      </c>
      <c r="N1860" s="281">
        <f t="shared" si="482"/>
        <v>4.7482721640000003E-2</v>
      </c>
      <c r="O1860" s="280">
        <v>0.22261967999999999</v>
      </c>
      <c r="P1860" s="219">
        <v>1.0701422E-2</v>
      </c>
      <c r="Q1860" s="219">
        <v>8.9406238999999998E-3</v>
      </c>
      <c r="R1860" s="219">
        <v>8.2081298E-3</v>
      </c>
      <c r="S1860" s="286">
        <v>1.2732189999999999E-3</v>
      </c>
      <c r="T1860" s="219">
        <v>0</v>
      </c>
      <c r="U1860" s="219">
        <v>0</v>
      </c>
      <c r="V1860" s="219">
        <v>0</v>
      </c>
      <c r="W1860" s="286">
        <v>9.7109864000000004E-4</v>
      </c>
      <c r="X1860" s="219">
        <v>0</v>
      </c>
      <c r="Y1860" s="219">
        <v>4.6511623000000002E-2</v>
      </c>
      <c r="Z1860" s="219">
        <v>0</v>
      </c>
      <c r="AA1860" s="219">
        <v>0</v>
      </c>
      <c r="AB1860" s="219">
        <v>0</v>
      </c>
      <c r="AC1860"/>
      <c r="AD1860" s="227">
        <f t="shared" si="423"/>
        <v>0.22261967999999999</v>
      </c>
      <c r="AE1860" s="227">
        <f t="shared" si="424"/>
        <v>2.9123394699999999E-2</v>
      </c>
      <c r="AF1860" s="227">
        <f t="shared" si="425"/>
        <v>1.9642045900000002E-2</v>
      </c>
      <c r="AG1860" s="227">
        <f t="shared" si="426"/>
        <v>1.9642045900000002E-2</v>
      </c>
      <c r="AH1860" s="227">
        <f t="shared" si="427"/>
        <v>4.7482721640000003E-2</v>
      </c>
      <c r="AI1860"/>
      <c r="AJ1860">
        <v>28.326974</v>
      </c>
      <c r="AK1860" s="155">
        <v>16.746221999999999</v>
      </c>
      <c r="AL1860" s="155">
        <v>6.4439655</v>
      </c>
      <c r="AM1860" s="155">
        <v>0</v>
      </c>
      <c r="AN1860" s="155">
        <v>1.2341719</v>
      </c>
      <c r="AO1860" s="155">
        <v>2.6130577000000001</v>
      </c>
      <c r="AP1860" s="155">
        <v>1.2895569</v>
      </c>
      <c r="AQ1860"/>
      <c r="AR1860" s="156">
        <v>2.8268358E-2</v>
      </c>
      <c r="AS1860" s="156">
        <v>2.6551443000000001E-2</v>
      </c>
      <c r="AT1860" s="156">
        <v>1.1984737000000001E-3</v>
      </c>
      <c r="AU1860" s="156">
        <v>5.1844103999999997E-4</v>
      </c>
      <c r="AV1860" s="282">
        <f t="shared" si="457"/>
        <v>1.5918131164200001E-6</v>
      </c>
      <c r="AW1860" s="282">
        <f t="shared" si="458"/>
        <v>4.432225039040001E-9</v>
      </c>
      <c r="AX1860" s="283">
        <f t="shared" si="459"/>
        <v>7.261078973E-2</v>
      </c>
      <c r="AY1860" s="157">
        <v>1.3772737E-6</v>
      </c>
      <c r="AZ1860" s="157">
        <v>4.1555673000000003E-9</v>
      </c>
      <c r="BA1860" s="157">
        <v>1.1353603999999999E-13</v>
      </c>
      <c r="BB1860" s="157">
        <v>0</v>
      </c>
      <c r="BC1860" s="157">
        <v>0</v>
      </c>
      <c r="BD1860" s="157">
        <v>2.1995642000000001E-10</v>
      </c>
      <c r="BE1860" s="157">
        <v>2.1431946E-7</v>
      </c>
      <c r="BF1860" s="157">
        <v>5.0160792999999997E-11</v>
      </c>
      <c r="BG1860" s="157">
        <v>2.2638340999999999E-10</v>
      </c>
      <c r="BH1860" s="157">
        <v>0</v>
      </c>
      <c r="BI1860" s="157">
        <v>0</v>
      </c>
      <c r="BJ1860" s="157">
        <v>0</v>
      </c>
      <c r="BK1860" s="157">
        <v>0</v>
      </c>
      <c r="BL1860" s="157">
        <v>0</v>
      </c>
      <c r="BM1860" s="157">
        <v>0</v>
      </c>
      <c r="BN1860" s="157">
        <v>0</v>
      </c>
      <c r="BO1860" s="157">
        <v>0</v>
      </c>
      <c r="BP1860" s="157">
        <v>1.0431172999999999E-4</v>
      </c>
      <c r="BQ1860" s="157">
        <v>7.2506477999999999E-2</v>
      </c>
      <c r="BR1860" s="157">
        <v>0</v>
      </c>
      <c r="BS1860" s="157">
        <v>0</v>
      </c>
      <c r="BT1860" s="157">
        <v>0</v>
      </c>
      <c r="BU1860"/>
      <c r="BV1860" s="155">
        <v>7.5182681000000002E-5</v>
      </c>
      <c r="BW1860" s="155">
        <v>1.5607556E-6</v>
      </c>
      <c r="BX1860" s="155">
        <v>4.1381514999999998E-5</v>
      </c>
      <c r="BY1860" s="155">
        <v>3.9077853000000004E-9</v>
      </c>
      <c r="BZ1860" s="155">
        <v>2.4252811999999999E-6</v>
      </c>
      <c r="CA1860" s="155">
        <v>0</v>
      </c>
      <c r="CB1860" s="155">
        <v>0</v>
      </c>
      <c r="CC1860" s="155">
        <v>0</v>
      </c>
      <c r="CD1860" s="155">
        <v>0</v>
      </c>
      <c r="CE1860" s="155">
        <v>1.1920764999999999E-8</v>
      </c>
      <c r="CF1860" s="155">
        <v>0</v>
      </c>
      <c r="CG1860" s="155">
        <v>0</v>
      </c>
      <c r="CH1860" s="155">
        <v>0</v>
      </c>
      <c r="CI1860" s="155">
        <v>1.6703421999999999E-6</v>
      </c>
      <c r="CJ1860" s="155">
        <v>2.8128957E-5</v>
      </c>
      <c r="CK1860" s="155">
        <v>1.2314736000000001E-12</v>
      </c>
      <c r="CL1860" s="155">
        <v>0</v>
      </c>
      <c r="CM1860"/>
      <c r="CN1860" s="284">
        <v>0</v>
      </c>
      <c r="CO1860" s="284">
        <v>1.4841312</v>
      </c>
      <c r="CP1860" s="285">
        <v>0</v>
      </c>
      <c r="CQ1860" s="284">
        <v>1.0678463E-3</v>
      </c>
      <c r="CR1860" s="284">
        <v>0</v>
      </c>
      <c r="CS1860" s="284">
        <v>0</v>
      </c>
      <c r="CT1860" s="284">
        <v>9.7008359000000006E-5</v>
      </c>
      <c r="CU1860" s="284">
        <v>0</v>
      </c>
      <c r="CV1860" s="284">
        <v>0</v>
      </c>
      <c r="CW1860" s="284">
        <v>0</v>
      </c>
      <c r="CX1860"/>
      <c r="CY1860"/>
      <c r="CZ1860"/>
      <c r="DA1860"/>
      <c r="DB1860" s="212"/>
      <c r="DC1860" s="48"/>
      <c r="DD1860" s="48"/>
      <c r="DE1860" s="48"/>
      <c r="DF1860" s="48"/>
      <c r="DG1860" s="48"/>
      <c r="DH1860" s="48"/>
      <c r="DI1860" s="48"/>
      <c r="DJ1860" s="48"/>
      <c r="DK1860" s="48"/>
      <c r="DL1860" s="48"/>
    </row>
    <row r="1861" spans="1:116" ht="14.4">
      <c r="A1861" t="s">
        <v>1066</v>
      </c>
      <c r="B1861" s="188" t="s">
        <v>324</v>
      </c>
      <c r="C1861" s="151" t="str">
        <f t="shared" si="477"/>
        <v>D.100.01.104</v>
      </c>
      <c r="D1861" s="54" t="s">
        <v>54</v>
      </c>
      <c r="E1861" s="150" t="s">
        <v>1229</v>
      </c>
      <c r="F1861" s="153" t="str">
        <f t="shared" si="478"/>
        <v>Autogenuous welding Al 3</v>
      </c>
      <c r="G1861" s="154">
        <f t="shared" si="472"/>
        <v>2.3251263333333334</v>
      </c>
      <c r="H1861"/>
      <c r="I1861"/>
      <c r="J1861" s="227">
        <f t="shared" si="479"/>
        <v>0.4687845518</v>
      </c>
      <c r="K1861"/>
      <c r="L1861" s="280">
        <f t="shared" si="480"/>
        <v>1.48540331E-2</v>
      </c>
      <c r="M1861" s="280">
        <f t="shared" si="481"/>
        <v>3.0772371999999999E-2</v>
      </c>
      <c r="N1861" s="281">
        <f t="shared" si="482"/>
        <v>7.4389196700000007E-2</v>
      </c>
      <c r="O1861" s="280">
        <v>0.34876895000000002</v>
      </c>
      <c r="P1861" s="219">
        <v>1.6765470000000001E-2</v>
      </c>
      <c r="Q1861" s="219">
        <v>1.4006902E-2</v>
      </c>
      <c r="R1861" s="219">
        <v>1.2859334E-2</v>
      </c>
      <c r="S1861" s="219">
        <v>1.9946991E-3</v>
      </c>
      <c r="T1861" s="286">
        <v>0</v>
      </c>
      <c r="U1861" s="286">
        <v>0</v>
      </c>
      <c r="V1861" s="219">
        <v>0</v>
      </c>
      <c r="W1861" s="219">
        <v>1.5213797E-3</v>
      </c>
      <c r="X1861" s="219">
        <v>0</v>
      </c>
      <c r="Y1861" s="219">
        <v>7.2867817000000001E-2</v>
      </c>
      <c r="Z1861" s="286">
        <v>0</v>
      </c>
      <c r="AA1861" s="219">
        <v>0</v>
      </c>
      <c r="AB1861" s="219">
        <v>0</v>
      </c>
      <c r="AC1861"/>
      <c r="AD1861" s="227">
        <f t="shared" si="423"/>
        <v>0.34876895000000002</v>
      </c>
      <c r="AE1861" s="227">
        <f t="shared" si="424"/>
        <v>4.5626405099999996E-2</v>
      </c>
      <c r="AF1861" s="227">
        <f t="shared" si="425"/>
        <v>3.0772371999999999E-2</v>
      </c>
      <c r="AG1861" s="227">
        <f t="shared" si="426"/>
        <v>3.0772371999999999E-2</v>
      </c>
      <c r="AH1861" s="227">
        <f t="shared" si="427"/>
        <v>7.4389196700000007E-2</v>
      </c>
      <c r="AI1861"/>
      <c r="AJ1861">
        <v>44.378687999999997</v>
      </c>
      <c r="AK1861" s="155">
        <v>26.235607000000002</v>
      </c>
      <c r="AL1861" s="155">
        <v>10.095492</v>
      </c>
      <c r="AM1861" s="155">
        <v>0</v>
      </c>
      <c r="AN1861" s="155">
        <v>1.9335255</v>
      </c>
      <c r="AO1861" s="155">
        <v>4.0937684000000001</v>
      </c>
      <c r="AP1861" s="155">
        <v>2.0202949000000001</v>
      </c>
      <c r="AQ1861"/>
      <c r="AR1861" s="156">
        <v>4.4286855999999999E-2</v>
      </c>
      <c r="AS1861" s="156">
        <v>4.1597038000000003E-2</v>
      </c>
      <c r="AT1861" s="156">
        <v>1.8775986000000001E-3</v>
      </c>
      <c r="AU1861" s="156">
        <v>8.1221992999999995E-4</v>
      </c>
      <c r="AV1861" s="282">
        <f t="shared" si="457"/>
        <v>2.4938271465399998E-6</v>
      </c>
      <c r="AW1861" s="282">
        <f t="shared" si="458"/>
        <v>6.9437818321600005E-9</v>
      </c>
      <c r="AX1861" s="283">
        <f t="shared" si="459"/>
        <v>0.11375629083</v>
      </c>
      <c r="AY1861" s="157">
        <v>2.1577171999999998E-6</v>
      </c>
      <c r="AZ1861" s="157">
        <v>6.5103537000000003E-9</v>
      </c>
      <c r="BA1861" s="157">
        <v>1.7787215999999999E-13</v>
      </c>
      <c r="BB1861" s="157">
        <v>0</v>
      </c>
      <c r="BC1861" s="157">
        <v>0</v>
      </c>
      <c r="BD1861" s="157">
        <v>3.4459654000000002E-10</v>
      </c>
      <c r="BE1861" s="157">
        <v>3.3576535000000001E-7</v>
      </c>
      <c r="BF1861" s="157">
        <v>7.8584820000000005E-11</v>
      </c>
      <c r="BG1861" s="157">
        <v>3.5466543999999998E-10</v>
      </c>
      <c r="BH1861" s="157">
        <v>0</v>
      </c>
      <c r="BI1861" s="157">
        <v>0</v>
      </c>
      <c r="BJ1861" s="157">
        <v>0</v>
      </c>
      <c r="BK1861" s="157">
        <v>0</v>
      </c>
      <c r="BL1861" s="157">
        <v>0</v>
      </c>
      <c r="BM1861" s="157">
        <v>0</v>
      </c>
      <c r="BN1861" s="157">
        <v>0</v>
      </c>
      <c r="BO1861" s="157">
        <v>0</v>
      </c>
      <c r="BP1861" s="157">
        <v>1.6342082999999999E-4</v>
      </c>
      <c r="BQ1861" s="157">
        <v>0.11359287</v>
      </c>
      <c r="BR1861" s="157">
        <v>0</v>
      </c>
      <c r="BS1861" s="157">
        <v>0</v>
      </c>
      <c r="BT1861" s="157">
        <v>0</v>
      </c>
      <c r="BU1861"/>
      <c r="BV1861" s="155">
        <v>1.1778557E-4</v>
      </c>
      <c r="BW1861" s="155">
        <v>2.4451706999999999E-6</v>
      </c>
      <c r="BX1861" s="155">
        <v>6.4830692000000001E-5</v>
      </c>
      <c r="BY1861" s="155">
        <v>6.1221640000000003E-9</v>
      </c>
      <c r="BZ1861" s="155">
        <v>3.7995867E-6</v>
      </c>
      <c r="CA1861" s="155">
        <v>0</v>
      </c>
      <c r="CB1861" s="155">
        <v>0</v>
      </c>
      <c r="CC1861" s="155">
        <v>0</v>
      </c>
      <c r="CD1861" s="155">
        <v>0</v>
      </c>
      <c r="CE1861" s="155">
        <v>1.8675763999999999E-8</v>
      </c>
      <c r="CF1861" s="155">
        <v>0</v>
      </c>
      <c r="CG1861" s="155">
        <v>0</v>
      </c>
      <c r="CH1861" s="155">
        <v>0</v>
      </c>
      <c r="CI1861" s="155">
        <v>2.6168552999999999E-6</v>
      </c>
      <c r="CJ1861" s="155">
        <v>4.4068461E-5</v>
      </c>
      <c r="CK1861" s="155">
        <v>1.9292983000000001E-12</v>
      </c>
      <c r="CL1861" s="155">
        <v>0</v>
      </c>
      <c r="CM1861"/>
      <c r="CN1861" s="284">
        <v>0</v>
      </c>
      <c r="CO1861" s="284">
        <v>2.3251263</v>
      </c>
      <c r="CP1861" s="285">
        <v>0</v>
      </c>
      <c r="CQ1861" s="284">
        <v>1.6729501999999999E-3</v>
      </c>
      <c r="CR1861" s="284">
        <v>0</v>
      </c>
      <c r="CS1861" s="284">
        <v>0</v>
      </c>
      <c r="CT1861" s="284">
        <v>1.5197894E-4</v>
      </c>
      <c r="CU1861" s="284">
        <v>0</v>
      </c>
      <c r="CV1861" s="284">
        <v>0</v>
      </c>
      <c r="CW1861" s="284">
        <v>0</v>
      </c>
      <c r="CX1861"/>
      <c r="CY1861"/>
      <c r="CZ1861"/>
      <c r="DA1861"/>
      <c r="DB1861" s="212"/>
      <c r="DC1861" s="48"/>
      <c r="DD1861" s="48"/>
      <c r="DE1861" s="48"/>
      <c r="DF1861" s="48"/>
      <c r="DG1861" s="48"/>
      <c r="DH1861" s="48"/>
      <c r="DI1861" s="48"/>
      <c r="DJ1861" s="48"/>
      <c r="DK1861" s="48"/>
      <c r="DL1861" s="48"/>
    </row>
    <row r="1862" spans="1:116" ht="14.4">
      <c r="A1862" t="s">
        <v>1067</v>
      </c>
      <c r="B1862" s="188" t="s">
        <v>324</v>
      </c>
      <c r="C1862" s="151" t="str">
        <f t="shared" si="477"/>
        <v>D.100.01.105</v>
      </c>
      <c r="D1862" s="54" t="s">
        <v>54</v>
      </c>
      <c r="E1862" s="150" t="s">
        <v>352</v>
      </c>
      <c r="F1862" s="153" t="str">
        <f t="shared" si="478"/>
        <v>Cold transforming Al</v>
      </c>
      <c r="G1862" s="154">
        <f t="shared" si="472"/>
        <v>9.1608400000000006E-2</v>
      </c>
      <c r="H1862"/>
      <c r="I1862"/>
      <c r="J1862" s="227">
        <f t="shared" si="479"/>
        <v>1.8469793347999999E-2</v>
      </c>
      <c r="K1862"/>
      <c r="L1862" s="280">
        <f t="shared" si="480"/>
        <v>5.8523883000000001E-4</v>
      </c>
      <c r="M1862" s="280">
        <f t="shared" si="481"/>
        <v>1.2124105899999999E-3</v>
      </c>
      <c r="N1862" s="281">
        <f t="shared" si="482"/>
        <v>2.9308839279999998E-3</v>
      </c>
      <c r="O1862" s="280">
        <v>1.374126E-2</v>
      </c>
      <c r="P1862" s="219">
        <v>6.6054815E-4</v>
      </c>
      <c r="Q1862" s="219">
        <v>5.5186244000000005E-4</v>
      </c>
      <c r="R1862" s="219">
        <v>5.0664904000000002E-4</v>
      </c>
      <c r="S1862" s="286">
        <v>7.8589790000000004E-5</v>
      </c>
      <c r="T1862" s="219">
        <v>0</v>
      </c>
      <c r="U1862" s="219">
        <v>0</v>
      </c>
      <c r="V1862" s="219">
        <v>0</v>
      </c>
      <c r="W1862" s="286">
        <v>5.9941327999999998E-5</v>
      </c>
      <c r="X1862" s="219">
        <v>0</v>
      </c>
      <c r="Y1862" s="219">
        <v>2.8709425999999998E-3</v>
      </c>
      <c r="Z1862" s="219">
        <v>0</v>
      </c>
      <c r="AA1862" s="219">
        <v>0</v>
      </c>
      <c r="AB1862" s="219">
        <v>0</v>
      </c>
      <c r="AC1862"/>
      <c r="AD1862" s="227">
        <f t="shared" si="423"/>
        <v>1.374126E-2</v>
      </c>
      <c r="AE1862" s="227">
        <f t="shared" si="424"/>
        <v>1.79764942E-3</v>
      </c>
      <c r="AF1862" s="227">
        <f t="shared" si="425"/>
        <v>1.2124105899999999E-3</v>
      </c>
      <c r="AG1862" s="227">
        <f t="shared" si="426"/>
        <v>1.2124105899999999E-3</v>
      </c>
      <c r="AH1862" s="227">
        <f t="shared" si="427"/>
        <v>2.9308839279999998E-3</v>
      </c>
      <c r="AI1862"/>
      <c r="AJ1862">
        <v>1.7484902</v>
      </c>
      <c r="AK1862" s="155">
        <v>1.0336650999999999</v>
      </c>
      <c r="AL1862" s="155">
        <v>0.39775551999999997</v>
      </c>
      <c r="AM1862" s="155">
        <v>0</v>
      </c>
      <c r="AN1862" s="155">
        <v>7.6179595000000003E-2</v>
      </c>
      <c r="AO1862" s="155">
        <v>0.16129170000000001</v>
      </c>
      <c r="AP1862" s="155">
        <v>7.9598248999999996E-2</v>
      </c>
      <c r="AQ1862"/>
      <c r="AR1862" s="156">
        <v>1.7448721E-3</v>
      </c>
      <c r="AS1862" s="156">
        <v>1.6388951000000001E-3</v>
      </c>
      <c r="AT1862" s="156">
        <v>7.3976111999999998E-5</v>
      </c>
      <c r="AU1862" s="156">
        <v>3.2000913999999999E-5</v>
      </c>
      <c r="AV1862" s="282">
        <f t="shared" si="457"/>
        <v>9.8255099869999998E-8</v>
      </c>
      <c r="AW1862" s="282">
        <f t="shared" si="458"/>
        <v>2.7358029464270003E-10</v>
      </c>
      <c r="AX1862" s="283">
        <f t="shared" si="459"/>
        <v>4.4819207699999999E-3</v>
      </c>
      <c r="AY1862" s="157">
        <v>8.5012595999999999E-8</v>
      </c>
      <c r="AZ1862" s="157">
        <v>2.5650352000000001E-10</v>
      </c>
      <c r="BA1862" s="157">
        <v>7.0080426999999997E-15</v>
      </c>
      <c r="BB1862" s="157">
        <v>0</v>
      </c>
      <c r="BC1862" s="157">
        <v>0</v>
      </c>
      <c r="BD1862" s="157">
        <v>1.3576869999999999E-11</v>
      </c>
      <c r="BE1862" s="157">
        <v>1.3228927E-8</v>
      </c>
      <c r="BF1862" s="157">
        <v>3.0961886E-12</v>
      </c>
      <c r="BG1862" s="157">
        <v>1.3973578E-11</v>
      </c>
      <c r="BH1862" s="157">
        <v>0</v>
      </c>
      <c r="BI1862" s="157">
        <v>0</v>
      </c>
      <c r="BJ1862" s="157">
        <v>0</v>
      </c>
      <c r="BK1862" s="157">
        <v>0</v>
      </c>
      <c r="BL1862" s="157">
        <v>0</v>
      </c>
      <c r="BM1862" s="157">
        <v>0</v>
      </c>
      <c r="BN1862" s="157">
        <v>0</v>
      </c>
      <c r="BO1862" s="157">
        <v>0</v>
      </c>
      <c r="BP1862" s="157">
        <v>6.4386700000000003E-6</v>
      </c>
      <c r="BQ1862" s="157">
        <v>4.4754820999999998E-3</v>
      </c>
      <c r="BR1862" s="157">
        <v>0</v>
      </c>
      <c r="BS1862" s="157">
        <v>0</v>
      </c>
      <c r="BT1862" s="157">
        <v>0</v>
      </c>
      <c r="BU1862"/>
      <c r="BV1862" s="155">
        <v>4.6406713999999999E-6</v>
      </c>
      <c r="BW1862" s="155">
        <v>9.6338066E-8</v>
      </c>
      <c r="BX1862" s="155">
        <v>2.5542852999999999E-6</v>
      </c>
      <c r="BY1862" s="155">
        <v>2.4120911E-10</v>
      </c>
      <c r="BZ1862" s="155">
        <v>1.4970114E-7</v>
      </c>
      <c r="CA1862" s="155">
        <v>0</v>
      </c>
      <c r="CB1862" s="155">
        <v>0</v>
      </c>
      <c r="CC1862" s="155">
        <v>0</v>
      </c>
      <c r="CD1862" s="155">
        <v>0</v>
      </c>
      <c r="CE1862" s="155">
        <v>7.3581245000000002E-10</v>
      </c>
      <c r="CF1862" s="155">
        <v>0</v>
      </c>
      <c r="CG1862" s="155">
        <v>0</v>
      </c>
      <c r="CH1862" s="155">
        <v>0</v>
      </c>
      <c r="CI1862" s="155">
        <v>1.0310232E-7</v>
      </c>
      <c r="CJ1862" s="155">
        <v>1.7362675000000001E-6</v>
      </c>
      <c r="CK1862" s="155">
        <v>7.6013042999999997E-14</v>
      </c>
      <c r="CL1862" s="155">
        <v>0</v>
      </c>
      <c r="CM1862"/>
      <c r="CN1862" s="284">
        <v>0</v>
      </c>
      <c r="CO1862" s="284">
        <v>9.1608401000000006E-2</v>
      </c>
      <c r="CP1862" s="285">
        <v>0</v>
      </c>
      <c r="CQ1862" s="284">
        <v>6.5913102000000003E-5</v>
      </c>
      <c r="CR1862" s="284">
        <v>0</v>
      </c>
      <c r="CS1862" s="284">
        <v>0</v>
      </c>
      <c r="CT1862" s="284">
        <v>5.9878673000000003E-6</v>
      </c>
      <c r="CU1862" s="284">
        <v>0</v>
      </c>
      <c r="CV1862" s="284">
        <v>0</v>
      </c>
      <c r="CW1862" s="284">
        <v>0</v>
      </c>
      <c r="CX1862"/>
      <c r="CY1862"/>
      <c r="CZ1862"/>
      <c r="DA1862"/>
      <c r="DB1862" s="212"/>
      <c r="DC1862" s="48"/>
      <c r="DD1862" s="48"/>
      <c r="DE1862" s="48"/>
      <c r="DF1862" s="48"/>
      <c r="DG1862" s="48"/>
      <c r="DH1862" s="48"/>
      <c r="DI1862" s="48"/>
      <c r="DJ1862" s="48"/>
      <c r="DK1862" s="48"/>
      <c r="DL1862" s="48"/>
    </row>
    <row r="1863" spans="1:116" ht="14.4">
      <c r="A1863" t="s">
        <v>1949</v>
      </c>
      <c r="B1863" s="188" t="s">
        <v>324</v>
      </c>
      <c r="C1863" s="151" t="str">
        <f t="shared" si="477"/>
        <v>D.100.01.106</v>
      </c>
      <c r="D1863" s="54" t="s">
        <v>54</v>
      </c>
      <c r="E1863" s="150" t="s">
        <v>1229</v>
      </c>
      <c r="F1863" s="153" t="str">
        <f t="shared" si="478"/>
        <v>Fiber Laser cutting 1000 W  Aluminium 1mm thick, 1 meter</v>
      </c>
      <c r="G1863" s="154">
        <f t="shared" si="472"/>
        <v>7.5088853333333335E-4</v>
      </c>
      <c r="H1863"/>
      <c r="I1863"/>
      <c r="J1863" s="227">
        <f t="shared" si="479"/>
        <v>1.5139174967E-4</v>
      </c>
      <c r="K1863"/>
      <c r="L1863" s="280">
        <f t="shared" si="480"/>
        <v>4.7970396099999995E-6</v>
      </c>
      <c r="M1863" s="280">
        <f t="shared" si="481"/>
        <v>9.9377916999999999E-6</v>
      </c>
      <c r="N1863" s="281">
        <f t="shared" si="482"/>
        <v>2.4023638359999999E-5</v>
      </c>
      <c r="O1863" s="280">
        <v>1.1263328E-4</v>
      </c>
      <c r="P1863" s="286">
        <v>5.4143291000000001E-6</v>
      </c>
      <c r="Q1863" s="286">
        <v>4.5234625999999998E-6</v>
      </c>
      <c r="R1863" s="286">
        <v>4.1528609999999996E-6</v>
      </c>
      <c r="S1863" s="286">
        <v>6.4417861000000003E-7</v>
      </c>
      <c r="T1863" s="219">
        <v>0</v>
      </c>
      <c r="U1863" s="219">
        <v>0</v>
      </c>
      <c r="V1863" s="219">
        <v>0</v>
      </c>
      <c r="W1863" s="286">
        <v>4.9132235999999997E-7</v>
      </c>
      <c r="X1863" s="219">
        <v>0</v>
      </c>
      <c r="Y1863" s="286">
        <v>2.3532315999999999E-5</v>
      </c>
      <c r="Z1863" s="219">
        <v>0</v>
      </c>
      <c r="AA1863" s="219">
        <v>0</v>
      </c>
      <c r="AB1863" s="219">
        <v>0</v>
      </c>
      <c r="AC1863"/>
      <c r="AD1863" s="227">
        <f t="shared" si="423"/>
        <v>1.1263328E-4</v>
      </c>
      <c r="AE1863" s="227">
        <f t="shared" si="424"/>
        <v>1.4734831310000001E-5</v>
      </c>
      <c r="AF1863" s="227">
        <f t="shared" si="425"/>
        <v>9.9377916999999999E-6</v>
      </c>
      <c r="AG1863" s="227">
        <f t="shared" si="426"/>
        <v>9.9377916999999999E-6</v>
      </c>
      <c r="AH1863" s="227">
        <f t="shared" si="427"/>
        <v>2.4023638359999999E-5</v>
      </c>
      <c r="AI1863"/>
      <c r="AJ1863">
        <v>1.4331887E-2</v>
      </c>
      <c r="AK1863" s="155">
        <v>8.4726650000000008E-3</v>
      </c>
      <c r="AL1863" s="155">
        <v>3.2602911999999999E-3</v>
      </c>
      <c r="AM1863" s="155">
        <v>0</v>
      </c>
      <c r="AN1863" s="155">
        <v>6.2442290999999996E-4</v>
      </c>
      <c r="AO1863" s="155">
        <v>1.3220631000000001E-3</v>
      </c>
      <c r="AP1863" s="155">
        <v>6.5244466000000004E-4</v>
      </c>
      <c r="AQ1863"/>
      <c r="AR1863" s="156">
        <v>1.430223E-5</v>
      </c>
      <c r="AS1863" s="156">
        <v>1.3433566E-5</v>
      </c>
      <c r="AT1863" s="156">
        <v>6.0636158E-7</v>
      </c>
      <c r="AU1863" s="156">
        <v>2.6230258E-7</v>
      </c>
      <c r="AV1863" s="282">
        <f t="shared" si="457"/>
        <v>8.0536967582000004E-10</v>
      </c>
      <c r="AW1863" s="282">
        <f t="shared" si="458"/>
        <v>2.2424614579730002E-12</v>
      </c>
      <c r="AX1863" s="283">
        <f t="shared" si="459"/>
        <v>3.6737055984000006E-5</v>
      </c>
      <c r="AY1863" s="157">
        <v>6.9682456000000003E-10</v>
      </c>
      <c r="AZ1863" s="157">
        <v>2.1024878999999999E-12</v>
      </c>
      <c r="BA1863" s="157">
        <v>5.7442972999999995E-17</v>
      </c>
      <c r="BB1863" s="157">
        <v>0</v>
      </c>
      <c r="BC1863" s="157">
        <v>0</v>
      </c>
      <c r="BD1863" s="157">
        <v>1.1128582000000001E-13</v>
      </c>
      <c r="BE1863" s="157">
        <v>1.0843382999999999E-10</v>
      </c>
      <c r="BF1863" s="157">
        <v>2.5378594999999999E-14</v>
      </c>
      <c r="BG1863" s="157">
        <v>1.1453752E-13</v>
      </c>
      <c r="BH1863" s="157">
        <v>0</v>
      </c>
      <c r="BI1863" s="157">
        <v>0</v>
      </c>
      <c r="BJ1863" s="157">
        <v>0</v>
      </c>
      <c r="BK1863" s="157">
        <v>0</v>
      </c>
      <c r="BL1863" s="157">
        <v>0</v>
      </c>
      <c r="BM1863" s="157">
        <v>0</v>
      </c>
      <c r="BN1863" s="157">
        <v>0</v>
      </c>
      <c r="BO1863" s="157">
        <v>0</v>
      </c>
      <c r="BP1863" s="157">
        <v>5.2775983999999997E-8</v>
      </c>
      <c r="BQ1863" s="157">
        <v>3.6684280000000002E-5</v>
      </c>
      <c r="BR1863" s="157">
        <v>0</v>
      </c>
      <c r="BS1863" s="157">
        <v>0</v>
      </c>
      <c r="BT1863" s="157">
        <v>0</v>
      </c>
      <c r="BU1863"/>
      <c r="BV1863" s="155">
        <v>3.8038289999999999E-8</v>
      </c>
      <c r="BW1863" s="155">
        <v>7.8965628000000001E-10</v>
      </c>
      <c r="BX1863" s="155">
        <v>2.0936764999999999E-8</v>
      </c>
      <c r="BY1863" s="155">
        <v>1.9771239000000002E-12</v>
      </c>
      <c r="BZ1863" s="155">
        <v>1.2270585E-9</v>
      </c>
      <c r="CA1863" s="155">
        <v>0</v>
      </c>
      <c r="CB1863" s="155">
        <v>0</v>
      </c>
      <c r="CC1863" s="155">
        <v>0</v>
      </c>
      <c r="CD1863" s="155">
        <v>0</v>
      </c>
      <c r="CE1863" s="155">
        <v>6.0312495999999999E-12</v>
      </c>
      <c r="CF1863" s="155">
        <v>0</v>
      </c>
      <c r="CG1863" s="155">
        <v>0</v>
      </c>
      <c r="CH1863" s="155">
        <v>0</v>
      </c>
      <c r="CI1863" s="155">
        <v>8.4510102E-10</v>
      </c>
      <c r="CJ1863" s="155">
        <v>1.4231701E-8</v>
      </c>
      <c r="CK1863" s="155">
        <v>6.2305773000000003E-16</v>
      </c>
      <c r="CL1863" s="155">
        <v>0</v>
      </c>
      <c r="CM1863"/>
      <c r="CN1863" s="284">
        <v>0</v>
      </c>
      <c r="CO1863" s="284">
        <v>7.5088852999999995E-4</v>
      </c>
      <c r="CP1863" s="285">
        <v>0</v>
      </c>
      <c r="CQ1863" s="284">
        <v>5.4027133000000001E-7</v>
      </c>
      <c r="CR1863" s="284">
        <v>0</v>
      </c>
      <c r="CS1863" s="284">
        <v>0</v>
      </c>
      <c r="CT1863" s="284">
        <v>4.9080880000000003E-8</v>
      </c>
      <c r="CU1863" s="284">
        <v>0</v>
      </c>
      <c r="CV1863" s="284">
        <v>0</v>
      </c>
      <c r="CW1863" s="284">
        <v>0</v>
      </c>
      <c r="CX1863"/>
      <c r="CY1863"/>
      <c r="CZ1863"/>
      <c r="DA1863"/>
      <c r="DB1863" s="212"/>
      <c r="DC1863" s="48"/>
      <c r="DD1863" s="48"/>
      <c r="DE1863" s="48"/>
      <c r="DF1863" s="48"/>
      <c r="DG1863" s="48"/>
      <c r="DH1863" s="48"/>
      <c r="DI1863" s="48"/>
      <c r="DJ1863" s="48"/>
      <c r="DK1863" s="48"/>
      <c r="DL1863" s="48"/>
    </row>
    <row r="1864" spans="1:116" ht="14.4">
      <c r="A1864" t="s">
        <v>1950</v>
      </c>
      <c r="B1864" s="188" t="s">
        <v>324</v>
      </c>
      <c r="C1864" s="151" t="str">
        <f t="shared" si="477"/>
        <v>D.100.01.107</v>
      </c>
      <c r="D1864" s="54" t="s">
        <v>54</v>
      </c>
      <c r="E1864" s="150" t="s">
        <v>1229</v>
      </c>
      <c r="F1864" s="153" t="str">
        <f t="shared" si="478"/>
        <v>Fiber Laser cutting 6000 W  Aluminium 10mm thick, 1 meter</v>
      </c>
      <c r="G1864" s="154">
        <f t="shared" si="472"/>
        <v>4.5053311999999998E-2</v>
      </c>
      <c r="H1864"/>
      <c r="I1864"/>
      <c r="J1864" s="227">
        <f t="shared" si="479"/>
        <v>9.0835050269999999E-3</v>
      </c>
      <c r="K1864"/>
      <c r="L1864" s="280">
        <f t="shared" si="480"/>
        <v>2.8782237599999998E-4</v>
      </c>
      <c r="M1864" s="280">
        <f t="shared" si="481"/>
        <v>5.9626751000000006E-4</v>
      </c>
      <c r="N1864" s="281">
        <f t="shared" si="482"/>
        <v>1.441418341E-3</v>
      </c>
      <c r="O1864" s="280">
        <v>6.7579967999999999E-3</v>
      </c>
      <c r="P1864" s="219">
        <v>3.2485975000000003E-4</v>
      </c>
      <c r="Q1864" s="219">
        <v>2.7140775999999998E-4</v>
      </c>
      <c r="R1864" s="219">
        <v>2.4917165999999998E-4</v>
      </c>
      <c r="S1864" s="286">
        <v>3.8650716000000003E-5</v>
      </c>
      <c r="T1864" s="219">
        <v>0</v>
      </c>
      <c r="U1864" s="219">
        <v>0</v>
      </c>
      <c r="V1864" s="219">
        <v>0</v>
      </c>
      <c r="W1864" s="286">
        <v>2.9479341E-5</v>
      </c>
      <c r="X1864" s="219">
        <v>0</v>
      </c>
      <c r="Y1864" s="219">
        <v>1.4119390000000001E-3</v>
      </c>
      <c r="Z1864" s="219">
        <v>0</v>
      </c>
      <c r="AA1864" s="219">
        <v>0</v>
      </c>
      <c r="AB1864" s="219">
        <v>0</v>
      </c>
      <c r="AC1864"/>
      <c r="AD1864" s="227">
        <f t="shared" si="423"/>
        <v>6.7579967999999999E-3</v>
      </c>
      <c r="AE1864" s="227">
        <f t="shared" si="424"/>
        <v>8.8408988600000016E-4</v>
      </c>
      <c r="AF1864" s="227">
        <f t="shared" si="425"/>
        <v>5.9626751000000006E-4</v>
      </c>
      <c r="AG1864" s="227">
        <f t="shared" si="426"/>
        <v>5.9626751000000006E-4</v>
      </c>
      <c r="AH1864" s="227">
        <f t="shared" si="427"/>
        <v>1.441418341E-3</v>
      </c>
      <c r="AI1864"/>
      <c r="AJ1864">
        <v>0.85991320999999998</v>
      </c>
      <c r="AK1864" s="155">
        <v>0.50835989999999998</v>
      </c>
      <c r="AL1864" s="155">
        <v>0.19561746999999999</v>
      </c>
      <c r="AM1864" s="155">
        <v>0</v>
      </c>
      <c r="AN1864" s="155">
        <v>3.7465375000000002E-2</v>
      </c>
      <c r="AO1864" s="155">
        <v>7.9323785999999993E-2</v>
      </c>
      <c r="AP1864" s="155">
        <v>3.9146680000000003E-2</v>
      </c>
      <c r="AQ1864"/>
      <c r="AR1864" s="156">
        <v>8.5813382000000005E-4</v>
      </c>
      <c r="AS1864" s="156">
        <v>8.0601396999999998E-4</v>
      </c>
      <c r="AT1864" s="156">
        <v>3.6381694999999997E-5</v>
      </c>
      <c r="AU1864" s="156">
        <v>1.5738155000000001E-5</v>
      </c>
      <c r="AV1864" s="282">
        <f t="shared" si="457"/>
        <v>4.8322179949100002E-8</v>
      </c>
      <c r="AW1864" s="282">
        <f t="shared" si="458"/>
        <v>1.345476835784E-10</v>
      </c>
      <c r="AX1864" s="283">
        <f t="shared" si="459"/>
        <v>2.2042233590000002E-3</v>
      </c>
      <c r="AY1864" s="157">
        <v>4.1809473000000003E-8</v>
      </c>
      <c r="AZ1864" s="157">
        <v>1.2614927E-10</v>
      </c>
      <c r="BA1864" s="157">
        <v>3.4465784E-15</v>
      </c>
      <c r="BB1864" s="157">
        <v>0</v>
      </c>
      <c r="BC1864" s="157">
        <v>0</v>
      </c>
      <c r="BD1864" s="157">
        <v>6.6771491000000004E-12</v>
      </c>
      <c r="BE1864" s="157">
        <v>6.5060298000000001E-9</v>
      </c>
      <c r="BF1864" s="157">
        <v>1.5227156999999999E-12</v>
      </c>
      <c r="BG1864" s="157">
        <v>6.8722513000000003E-12</v>
      </c>
      <c r="BH1864" s="157">
        <v>0</v>
      </c>
      <c r="BI1864" s="157">
        <v>0</v>
      </c>
      <c r="BJ1864" s="157">
        <v>0</v>
      </c>
      <c r="BK1864" s="157">
        <v>0</v>
      </c>
      <c r="BL1864" s="157">
        <v>0</v>
      </c>
      <c r="BM1864" s="157">
        <v>0</v>
      </c>
      <c r="BN1864" s="157">
        <v>0</v>
      </c>
      <c r="BO1864" s="157">
        <v>0</v>
      </c>
      <c r="BP1864" s="157">
        <v>3.1665589999999998E-6</v>
      </c>
      <c r="BQ1864" s="157">
        <v>2.2010568000000001E-3</v>
      </c>
      <c r="BR1864" s="157">
        <v>0</v>
      </c>
      <c r="BS1864" s="157">
        <v>0</v>
      </c>
      <c r="BT1864" s="157">
        <v>0</v>
      </c>
      <c r="BU1864"/>
      <c r="BV1864" s="155">
        <v>2.2822974E-6</v>
      </c>
      <c r="BW1864" s="155">
        <v>4.7379377000000001E-8</v>
      </c>
      <c r="BX1864" s="155">
        <v>1.2562058999999999E-6</v>
      </c>
      <c r="BY1864" s="155">
        <v>1.1862743000000001E-10</v>
      </c>
      <c r="BZ1864" s="155">
        <v>7.3623510999999998E-8</v>
      </c>
      <c r="CA1864" s="155">
        <v>0</v>
      </c>
      <c r="CB1864" s="155">
        <v>0</v>
      </c>
      <c r="CC1864" s="155">
        <v>0</v>
      </c>
      <c r="CD1864" s="155">
        <v>0</v>
      </c>
      <c r="CE1864" s="155">
        <v>3.6187498000000002E-10</v>
      </c>
      <c r="CF1864" s="155">
        <v>0</v>
      </c>
      <c r="CG1864" s="155">
        <v>0</v>
      </c>
      <c r="CH1864" s="155">
        <v>0</v>
      </c>
      <c r="CI1864" s="155">
        <v>5.0706061E-8</v>
      </c>
      <c r="CJ1864" s="155">
        <v>8.5390205000000001E-7</v>
      </c>
      <c r="CK1864" s="155">
        <v>3.7383464000000002E-14</v>
      </c>
      <c r="CL1864" s="155">
        <v>0</v>
      </c>
      <c r="CM1864"/>
      <c r="CN1864" s="284">
        <v>0</v>
      </c>
      <c r="CO1864" s="284">
        <v>4.5053311999999998E-2</v>
      </c>
      <c r="CP1864" s="285">
        <v>0</v>
      </c>
      <c r="CQ1864" s="284">
        <v>3.2416280000000002E-5</v>
      </c>
      <c r="CR1864" s="284">
        <v>0</v>
      </c>
      <c r="CS1864" s="284">
        <v>0</v>
      </c>
      <c r="CT1864" s="284">
        <v>2.9448527999999998E-6</v>
      </c>
      <c r="CU1864" s="284">
        <v>0</v>
      </c>
      <c r="CV1864" s="284">
        <v>0</v>
      </c>
      <c r="CW1864" s="284">
        <v>0</v>
      </c>
      <c r="CX1864"/>
      <c r="CY1864"/>
      <c r="CZ1864"/>
      <c r="DA1864"/>
      <c r="DB1864" s="212"/>
      <c r="DC1864" s="48"/>
      <c r="DD1864" s="48"/>
      <c r="DE1864" s="48"/>
      <c r="DF1864" s="48"/>
      <c r="DG1864" s="48"/>
      <c r="DH1864" s="48"/>
      <c r="DI1864" s="48"/>
      <c r="DJ1864" s="48"/>
      <c r="DK1864" s="48"/>
      <c r="DL1864" s="48"/>
    </row>
    <row r="1865" spans="1:116" ht="14.4">
      <c r="A1865" t="s">
        <v>1951</v>
      </c>
      <c r="B1865" s="188" t="s">
        <v>324</v>
      </c>
      <c r="C1865" s="151" t="str">
        <f t="shared" si="477"/>
        <v>D.100.01.108</v>
      </c>
      <c r="D1865" s="54" t="s">
        <v>54</v>
      </c>
      <c r="E1865" s="150" t="s">
        <v>352</v>
      </c>
      <c r="F1865" s="153" t="str">
        <f t="shared" si="478"/>
        <v>Drilling Al (per kg removed, removed Al not counted)</v>
      </c>
      <c r="G1865" s="154">
        <f t="shared" si="472"/>
        <v>6.0071082666666664E-2</v>
      </c>
      <c r="H1865"/>
      <c r="I1865"/>
      <c r="J1865" s="227">
        <f t="shared" si="479"/>
        <v>1.2111339996999999E-2</v>
      </c>
      <c r="K1865"/>
      <c r="L1865" s="280">
        <f t="shared" si="480"/>
        <v>3.83763168E-4</v>
      </c>
      <c r="M1865" s="280">
        <f t="shared" si="481"/>
        <v>7.9502334E-4</v>
      </c>
      <c r="N1865" s="281">
        <f t="shared" si="482"/>
        <v>1.9218910890000001E-3</v>
      </c>
      <c r="O1865" s="280">
        <v>9.0106623999999993E-3</v>
      </c>
      <c r="P1865" s="219">
        <v>4.3314633000000001E-4</v>
      </c>
      <c r="Q1865" s="219">
        <v>3.6187700999999999E-4</v>
      </c>
      <c r="R1865" s="219">
        <v>3.3222888000000001E-4</v>
      </c>
      <c r="S1865" s="286">
        <v>5.1534287999999999E-5</v>
      </c>
      <c r="T1865" s="219">
        <v>0</v>
      </c>
      <c r="U1865" s="219">
        <v>0</v>
      </c>
      <c r="V1865" s="219">
        <v>0</v>
      </c>
      <c r="W1865" s="286">
        <v>3.9305789000000002E-5</v>
      </c>
      <c r="X1865" s="219">
        <v>0</v>
      </c>
      <c r="Y1865" s="219">
        <v>1.8825853000000001E-3</v>
      </c>
      <c r="Z1865" s="219">
        <v>0</v>
      </c>
      <c r="AA1865" s="219">
        <v>0</v>
      </c>
      <c r="AB1865" s="219">
        <v>0</v>
      </c>
      <c r="AC1865"/>
      <c r="AD1865" s="227">
        <f t="shared" si="423"/>
        <v>9.0106623999999993E-3</v>
      </c>
      <c r="AE1865" s="227">
        <f t="shared" si="424"/>
        <v>1.1787865079999999E-3</v>
      </c>
      <c r="AF1865" s="227">
        <f t="shared" si="425"/>
        <v>7.9502334E-4</v>
      </c>
      <c r="AG1865" s="227">
        <f t="shared" si="426"/>
        <v>7.9502334E-4</v>
      </c>
      <c r="AH1865" s="227">
        <f t="shared" si="427"/>
        <v>1.9218910890000001E-3</v>
      </c>
      <c r="AI1865"/>
      <c r="AJ1865">
        <v>1.1465510000000001</v>
      </c>
      <c r="AK1865" s="155">
        <v>0.6778132</v>
      </c>
      <c r="AL1865" s="155">
        <v>0.26082329999999998</v>
      </c>
      <c r="AM1865" s="155">
        <v>0</v>
      </c>
      <c r="AN1865" s="155">
        <v>4.9953833000000003E-2</v>
      </c>
      <c r="AO1865" s="155">
        <v>0.10576505</v>
      </c>
      <c r="AP1865" s="155">
        <v>5.2195573000000002E-2</v>
      </c>
      <c r="AQ1865"/>
      <c r="AR1865" s="156">
        <v>1.1441784E-3</v>
      </c>
      <c r="AS1865" s="156">
        <v>1.0746853E-3</v>
      </c>
      <c r="AT1865" s="156">
        <v>4.8508925999999997E-5</v>
      </c>
      <c r="AU1865" s="156">
        <v>2.0984206000000001E-5</v>
      </c>
      <c r="AV1865" s="282">
        <f t="shared" si="457"/>
        <v>6.4429574165499999E-8</v>
      </c>
      <c r="AW1865" s="282">
        <f t="shared" si="458"/>
        <v>1.7939691473779998E-10</v>
      </c>
      <c r="AX1865" s="283">
        <f t="shared" si="459"/>
        <v>2.9389644786999999E-3</v>
      </c>
      <c r="AY1865" s="157">
        <v>5.5745965E-8</v>
      </c>
      <c r="AZ1865" s="157">
        <v>1.6819902999999999E-10</v>
      </c>
      <c r="BA1865" s="157">
        <v>4.5954378E-15</v>
      </c>
      <c r="BB1865" s="157">
        <v>0</v>
      </c>
      <c r="BC1865" s="157">
        <v>0</v>
      </c>
      <c r="BD1865" s="157">
        <v>8.9028654999999994E-12</v>
      </c>
      <c r="BE1865" s="157">
        <v>8.6747063000000006E-9</v>
      </c>
      <c r="BF1865" s="157">
        <v>2.0302876000000001E-12</v>
      </c>
      <c r="BG1865" s="157">
        <v>9.1630016999999998E-12</v>
      </c>
      <c r="BH1865" s="157">
        <v>0</v>
      </c>
      <c r="BI1865" s="157">
        <v>0</v>
      </c>
      <c r="BJ1865" s="157">
        <v>0</v>
      </c>
      <c r="BK1865" s="157">
        <v>0</v>
      </c>
      <c r="BL1865" s="157">
        <v>0</v>
      </c>
      <c r="BM1865" s="157">
        <v>0</v>
      </c>
      <c r="BN1865" s="157">
        <v>0</v>
      </c>
      <c r="BO1865" s="157">
        <v>0</v>
      </c>
      <c r="BP1865" s="157">
        <v>4.2220787E-6</v>
      </c>
      <c r="BQ1865" s="157">
        <v>2.9347423999999999E-3</v>
      </c>
      <c r="BR1865" s="157">
        <v>0</v>
      </c>
      <c r="BS1865" s="157">
        <v>0</v>
      </c>
      <c r="BT1865" s="157">
        <v>0</v>
      </c>
      <c r="BU1865"/>
      <c r="BV1865" s="155">
        <v>3.0430632000000001E-6</v>
      </c>
      <c r="BW1865" s="155">
        <v>6.3172503000000003E-8</v>
      </c>
      <c r="BX1865" s="155">
        <v>1.6749412E-6</v>
      </c>
      <c r="BY1865" s="155">
        <v>1.5816990999999999E-10</v>
      </c>
      <c r="BZ1865" s="155">
        <v>9.8164682000000004E-8</v>
      </c>
      <c r="CA1865" s="155">
        <v>0</v>
      </c>
      <c r="CB1865" s="155">
        <v>0</v>
      </c>
      <c r="CC1865" s="155">
        <v>0</v>
      </c>
      <c r="CD1865" s="155">
        <v>0</v>
      </c>
      <c r="CE1865" s="155">
        <v>4.8249997000000001E-10</v>
      </c>
      <c r="CF1865" s="155">
        <v>0</v>
      </c>
      <c r="CG1865" s="155">
        <v>0</v>
      </c>
      <c r="CH1865" s="155">
        <v>0</v>
      </c>
      <c r="CI1865" s="155">
        <v>6.7608080999999995E-8</v>
      </c>
      <c r="CJ1865" s="155">
        <v>1.1385361000000001E-6</v>
      </c>
      <c r="CK1865" s="155">
        <v>4.9844618000000001E-14</v>
      </c>
      <c r="CL1865" s="155">
        <v>0</v>
      </c>
      <c r="CM1865"/>
      <c r="CN1865" s="284">
        <v>0</v>
      </c>
      <c r="CO1865" s="284">
        <v>6.0071082999999997E-2</v>
      </c>
      <c r="CP1865" s="285">
        <v>0</v>
      </c>
      <c r="CQ1865" s="284">
        <v>4.3221706000000003E-5</v>
      </c>
      <c r="CR1865" s="284">
        <v>0</v>
      </c>
      <c r="CS1865" s="284">
        <v>0</v>
      </c>
      <c r="CT1865" s="284">
        <v>3.9264703999999998E-6</v>
      </c>
      <c r="CU1865" s="284">
        <v>0</v>
      </c>
      <c r="CV1865" s="284">
        <v>0</v>
      </c>
      <c r="CW1865" s="284">
        <v>0</v>
      </c>
      <c r="CX1865"/>
      <c r="CY1865"/>
      <c r="CZ1865"/>
      <c r="DA1865"/>
      <c r="DB1865" s="212"/>
      <c r="DC1865" s="48"/>
      <c r="DD1865" s="48"/>
      <c r="DE1865" s="48"/>
      <c r="DF1865" s="48"/>
      <c r="DG1865" s="48"/>
      <c r="DH1865" s="48"/>
      <c r="DI1865" s="48"/>
      <c r="DJ1865" s="48"/>
      <c r="DK1865" s="48"/>
      <c r="DL1865" s="48"/>
    </row>
    <row r="1866" spans="1:116" ht="14.4">
      <c r="A1866" t="s">
        <v>1068</v>
      </c>
      <c r="B1866" s="188" t="s">
        <v>324</v>
      </c>
      <c r="C1866" s="151" t="str">
        <f t="shared" si="477"/>
        <v>D.100.01.109</v>
      </c>
      <c r="D1866" s="54" t="s">
        <v>54</v>
      </c>
      <c r="E1866" s="150" t="s">
        <v>352</v>
      </c>
      <c r="F1866" s="153" t="str">
        <f t="shared" si="478"/>
        <v>Extruding alum</v>
      </c>
      <c r="G1866" s="154">
        <f t="shared" si="472"/>
        <v>0.76288873333333329</v>
      </c>
      <c r="H1866"/>
      <c r="I1866"/>
      <c r="J1866" s="227">
        <f t="shared" si="479"/>
        <v>0.1674113568775</v>
      </c>
      <c r="K1866"/>
      <c r="L1866" s="280">
        <f t="shared" si="480"/>
        <v>8.7745877690000012E-3</v>
      </c>
      <c r="M1866" s="280">
        <f t="shared" si="481"/>
        <v>3.6344836838499997E-2</v>
      </c>
      <c r="N1866" s="281">
        <f t="shared" si="482"/>
        <v>7.8586222700000007E-3</v>
      </c>
      <c r="O1866" s="280">
        <v>0.11443331</v>
      </c>
      <c r="P1866" s="219">
        <v>2.7022549E-2</v>
      </c>
      <c r="Q1866" s="219">
        <v>9.1077850999999998E-3</v>
      </c>
      <c r="R1866" s="219">
        <v>8.1973904000000007E-3</v>
      </c>
      <c r="S1866" s="219">
        <v>5.0580123000000001E-4</v>
      </c>
      <c r="T1866" s="286">
        <v>3.7064394999999997E-5</v>
      </c>
      <c r="U1866" s="286">
        <v>3.4331744000000002E-5</v>
      </c>
      <c r="V1866" s="219">
        <v>2.1288846E-4</v>
      </c>
      <c r="W1866" s="219">
        <v>2.2458016999999999E-4</v>
      </c>
      <c r="X1866" s="219">
        <v>0</v>
      </c>
      <c r="Y1866" s="219">
        <v>7.6340421000000002E-3</v>
      </c>
      <c r="Z1866" s="286">
        <v>1.6142785000000001E-6</v>
      </c>
      <c r="AA1866" s="219">
        <v>0</v>
      </c>
      <c r="AB1866" s="219">
        <v>0</v>
      </c>
      <c r="AC1866"/>
      <c r="AD1866" s="227">
        <f t="shared" si="423"/>
        <v>0.11443331</v>
      </c>
      <c r="AE1866" s="227">
        <f t="shared" si="424"/>
        <v>4.5117810328999995E-2</v>
      </c>
      <c r="AF1866" s="227">
        <f t="shared" si="425"/>
        <v>3.6343222559999999E-2</v>
      </c>
      <c r="AG1866" s="227">
        <f t="shared" si="426"/>
        <v>3.6344836838499997E-2</v>
      </c>
      <c r="AH1866" s="227">
        <f t="shared" si="427"/>
        <v>7.8586222700000007E-3</v>
      </c>
      <c r="AI1866"/>
      <c r="AJ1866">
        <v>10.448717</v>
      </c>
      <c r="AK1866" s="155">
        <v>8.5854356000000003</v>
      </c>
      <c r="AL1866" s="155">
        <v>1.0500252999999999</v>
      </c>
      <c r="AM1866" s="155">
        <v>0</v>
      </c>
      <c r="AN1866" s="155">
        <v>0.18842086</v>
      </c>
      <c r="AO1866" s="155">
        <v>0.41515807999999998</v>
      </c>
      <c r="AP1866" s="155">
        <v>0.20967677000000001</v>
      </c>
      <c r="AQ1866"/>
      <c r="AR1866" s="156">
        <v>2.2355166999999999E-2</v>
      </c>
      <c r="AS1866" s="156">
        <v>2.1063544999999999E-2</v>
      </c>
      <c r="AT1866" s="156">
        <v>7.8197010000000003E-4</v>
      </c>
      <c r="AU1866" s="156">
        <v>5.0965180000000002E-4</v>
      </c>
      <c r="AV1866" s="282">
        <f t="shared" si="457"/>
        <v>1.2628024634814998E-6</v>
      </c>
      <c r="AW1866" s="282">
        <f t="shared" si="458"/>
        <v>2.8919012164127406E-9</v>
      </c>
      <c r="AX1866" s="283">
        <f t="shared" si="459"/>
        <v>7.1379803601000005E-2</v>
      </c>
      <c r="AY1866" s="157">
        <v>7.1127261000000003E-7</v>
      </c>
      <c r="AZ1866" s="157">
        <v>2.1458325000000002E-9</v>
      </c>
      <c r="BA1866" s="157">
        <v>5.8629159999999998E-14</v>
      </c>
      <c r="BB1866" s="157">
        <v>8.1760000000000005E-10</v>
      </c>
      <c r="BC1866" s="157">
        <v>0</v>
      </c>
      <c r="BD1866" s="157">
        <v>7.7170863000000001E-10</v>
      </c>
      <c r="BE1866" s="157">
        <v>5.4989714999999995E-7</v>
      </c>
      <c r="BF1866" s="157">
        <v>1.1787915999999999E-10</v>
      </c>
      <c r="BG1866" s="157">
        <v>6.2811098000000004E-10</v>
      </c>
      <c r="BH1866" s="157">
        <v>0</v>
      </c>
      <c r="BI1866" s="157">
        <v>0</v>
      </c>
      <c r="BJ1866" s="157">
        <v>1.8383411000000001E-14</v>
      </c>
      <c r="BK1866" s="157">
        <v>1.2814068E-15</v>
      </c>
      <c r="BL1866" s="157">
        <v>2.8243493999999998E-16</v>
      </c>
      <c r="BM1866" s="157">
        <v>5.1112874999999999E-12</v>
      </c>
      <c r="BN1866" s="157">
        <v>3.8283563999999998E-11</v>
      </c>
      <c r="BO1866" s="157">
        <v>0</v>
      </c>
      <c r="BP1866" s="157">
        <v>2.2328601000000001E-5</v>
      </c>
      <c r="BQ1866" s="157">
        <v>7.1357475000000004E-2</v>
      </c>
      <c r="BR1866" s="157">
        <v>0</v>
      </c>
      <c r="BS1866" s="157">
        <v>0</v>
      </c>
      <c r="BT1866" s="157">
        <v>0</v>
      </c>
      <c r="BU1866"/>
      <c r="BV1866" s="155">
        <v>4.4462926999999998E-5</v>
      </c>
      <c r="BW1866" s="155">
        <v>4.5520886000000002E-6</v>
      </c>
      <c r="BX1866" s="155">
        <v>2.1271363E-5</v>
      </c>
      <c r="BY1866" s="155">
        <v>2.6691408000000002E-8</v>
      </c>
      <c r="BZ1866" s="155">
        <v>3.877356E-6</v>
      </c>
      <c r="CA1866" s="155">
        <v>4.3594662999999999E-7</v>
      </c>
      <c r="CB1866" s="155">
        <v>0</v>
      </c>
      <c r="CC1866" s="155">
        <v>6.6167316E-7</v>
      </c>
      <c r="CD1866" s="155">
        <v>5.1531051E-8</v>
      </c>
      <c r="CE1866" s="155">
        <v>3.5359798000000002E-8</v>
      </c>
      <c r="CF1866" s="155">
        <v>0</v>
      </c>
      <c r="CG1866" s="155">
        <v>0</v>
      </c>
      <c r="CH1866" s="155">
        <v>0</v>
      </c>
      <c r="CI1866" s="155">
        <v>1.8228062999999999E-6</v>
      </c>
      <c r="CJ1866" s="155">
        <v>1.1728111000000001E-5</v>
      </c>
      <c r="CK1866" s="155">
        <v>1.8908349E-13</v>
      </c>
      <c r="CL1866" s="155">
        <v>0</v>
      </c>
      <c r="CM1866"/>
      <c r="CN1866" s="284">
        <v>0</v>
      </c>
      <c r="CO1866" s="284">
        <v>0.76638876</v>
      </c>
      <c r="CP1866" s="285">
        <v>1.8346547000000001E-2</v>
      </c>
      <c r="CQ1866" s="284">
        <v>3.2237375000000001E-3</v>
      </c>
      <c r="CR1866" s="284">
        <v>8.7813339000000003E-12</v>
      </c>
      <c r="CS1866" s="284">
        <v>1.0238878E-9</v>
      </c>
      <c r="CT1866" s="284">
        <v>1.8275387000000001E-4</v>
      </c>
      <c r="CU1866" s="284">
        <v>1.0757684000000001E-3</v>
      </c>
      <c r="CV1866" s="284">
        <v>0</v>
      </c>
      <c r="CW1866" s="284">
        <v>1.5331097999999999E-4</v>
      </c>
      <c r="CX1866"/>
      <c r="CY1866"/>
      <c r="CZ1866"/>
      <c r="DA1866"/>
      <c r="DB1866" s="212"/>
      <c r="DC1866" s="48"/>
      <c r="DD1866" s="48"/>
      <c r="DE1866" s="48"/>
      <c r="DF1866" s="48"/>
      <c r="DG1866" s="48"/>
      <c r="DH1866" s="48"/>
      <c r="DI1866" s="48"/>
      <c r="DJ1866" s="48"/>
      <c r="DK1866" s="48"/>
      <c r="DL1866" s="48"/>
    </row>
    <row r="1867" spans="1:116" ht="14.4">
      <c r="A1867" t="s">
        <v>1069</v>
      </c>
      <c r="B1867" s="188" t="s">
        <v>324</v>
      </c>
      <c r="C1867" s="151" t="str">
        <f t="shared" si="477"/>
        <v>D.100.01.110</v>
      </c>
      <c r="D1867" s="54" t="s">
        <v>54</v>
      </c>
      <c r="E1867" s="150" t="s">
        <v>352</v>
      </c>
      <c r="F1867" s="153" t="str">
        <f t="shared" si="478"/>
        <v>Forging aluminium</v>
      </c>
      <c r="G1867" s="154">
        <f t="shared" si="472"/>
        <v>0.20148842</v>
      </c>
      <c r="H1867"/>
      <c r="I1867"/>
      <c r="J1867" s="227">
        <f t="shared" si="479"/>
        <v>4.0623452359999999E-2</v>
      </c>
      <c r="K1867"/>
      <c r="L1867" s="280">
        <f t="shared" si="480"/>
        <v>1.2872055900000001E-3</v>
      </c>
      <c r="M1867" s="280">
        <f t="shared" si="481"/>
        <v>2.6666407999999999E-3</v>
      </c>
      <c r="N1867" s="281">
        <f t="shared" si="482"/>
        <v>6.4463429699999995E-3</v>
      </c>
      <c r="O1867" s="280">
        <v>3.0223263E-2</v>
      </c>
      <c r="P1867" s="219">
        <v>1.4528449999999999E-3</v>
      </c>
      <c r="Q1867" s="219">
        <v>1.2137958E-3</v>
      </c>
      <c r="R1867" s="219">
        <v>1.114351E-3</v>
      </c>
      <c r="S1867" s="219">
        <v>1.7285459000000001E-4</v>
      </c>
      <c r="T1867" s="219">
        <v>0</v>
      </c>
      <c r="U1867" s="219">
        <v>0</v>
      </c>
      <c r="V1867" s="219">
        <v>0</v>
      </c>
      <c r="W1867" s="219">
        <v>1.3183817000000001E-4</v>
      </c>
      <c r="X1867" s="219">
        <v>0</v>
      </c>
      <c r="Y1867" s="219">
        <v>6.3145047999999997E-3</v>
      </c>
      <c r="Z1867" s="219">
        <v>0</v>
      </c>
      <c r="AA1867" s="219">
        <v>0</v>
      </c>
      <c r="AB1867" s="219">
        <v>0</v>
      </c>
      <c r="AC1867"/>
      <c r="AD1867" s="227">
        <f t="shared" si="423"/>
        <v>3.0223263E-2</v>
      </c>
      <c r="AE1867" s="227">
        <f t="shared" si="424"/>
        <v>3.9538463899999998E-3</v>
      </c>
      <c r="AF1867" s="227">
        <f t="shared" si="425"/>
        <v>2.6666407999999999E-3</v>
      </c>
      <c r="AG1867" s="227">
        <f t="shared" si="426"/>
        <v>2.6666407999999999E-3</v>
      </c>
      <c r="AH1867" s="227">
        <f t="shared" si="427"/>
        <v>6.4463429699999995E-3</v>
      </c>
      <c r="AI1867"/>
      <c r="AJ1867">
        <v>3.845723</v>
      </c>
      <c r="AK1867" s="155">
        <v>2.2734983999999998</v>
      </c>
      <c r="AL1867" s="155">
        <v>0.87484479999999998</v>
      </c>
      <c r="AM1867" s="155">
        <v>0</v>
      </c>
      <c r="AN1867" s="155">
        <v>0.16755348</v>
      </c>
      <c r="AO1867" s="155">
        <v>0.3547536</v>
      </c>
      <c r="AP1867" s="155">
        <v>0.17507265</v>
      </c>
      <c r="AQ1867"/>
      <c r="AR1867" s="156">
        <v>3.8377651E-3</v>
      </c>
      <c r="AS1867" s="156">
        <v>3.6046735999999998E-3</v>
      </c>
      <c r="AT1867" s="156">
        <v>1.6270702E-4</v>
      </c>
      <c r="AU1867" s="156">
        <v>7.0384524999999998E-5</v>
      </c>
      <c r="AV1867" s="282">
        <f t="shared" si="457"/>
        <v>2.1610753269499997E-7</v>
      </c>
      <c r="AW1867" s="282">
        <f t="shared" si="458"/>
        <v>6.0172715186399999E-10</v>
      </c>
      <c r="AX1867" s="283">
        <f t="shared" si="459"/>
        <v>9.8577765559999999E-3</v>
      </c>
      <c r="AY1867" s="157">
        <v>1.8698125999999999E-7</v>
      </c>
      <c r="AZ1867" s="157">
        <v>5.6416758E-10</v>
      </c>
      <c r="BA1867" s="157">
        <v>1.5413863999999999E-14</v>
      </c>
      <c r="BB1867" s="157">
        <v>0</v>
      </c>
      <c r="BC1867" s="157">
        <v>0</v>
      </c>
      <c r="BD1867" s="157">
        <v>2.9861694999999997E-11</v>
      </c>
      <c r="BE1867" s="157">
        <v>2.9096411E-8</v>
      </c>
      <c r="BF1867" s="157">
        <v>6.8099230000000002E-12</v>
      </c>
      <c r="BG1867" s="157">
        <v>3.0734235000000002E-11</v>
      </c>
      <c r="BH1867" s="157">
        <v>0</v>
      </c>
      <c r="BI1867" s="157">
        <v>0</v>
      </c>
      <c r="BJ1867" s="157">
        <v>0</v>
      </c>
      <c r="BK1867" s="157">
        <v>0</v>
      </c>
      <c r="BL1867" s="157">
        <v>0</v>
      </c>
      <c r="BM1867" s="157">
        <v>0</v>
      </c>
      <c r="BN1867" s="157">
        <v>0</v>
      </c>
      <c r="BO1867" s="157">
        <v>0</v>
      </c>
      <c r="BP1867" s="157">
        <v>1.4161556E-5</v>
      </c>
      <c r="BQ1867" s="157">
        <v>9.843615E-3</v>
      </c>
      <c r="BR1867" s="157">
        <v>0</v>
      </c>
      <c r="BS1867" s="157">
        <v>0</v>
      </c>
      <c r="BT1867" s="157">
        <v>0</v>
      </c>
      <c r="BU1867"/>
      <c r="BV1867" s="155">
        <v>1.0206940999999999E-5</v>
      </c>
      <c r="BW1867" s="155">
        <v>2.1189109999999999E-7</v>
      </c>
      <c r="BX1867" s="155">
        <v>5.6180319000000003E-6</v>
      </c>
      <c r="BY1867" s="155">
        <v>5.3052824000000005E-10</v>
      </c>
      <c r="BZ1867" s="155">
        <v>3.2926070000000002E-7</v>
      </c>
      <c r="CA1867" s="155">
        <v>0</v>
      </c>
      <c r="CB1867" s="155">
        <v>0</v>
      </c>
      <c r="CC1867" s="155">
        <v>0</v>
      </c>
      <c r="CD1867" s="155">
        <v>0</v>
      </c>
      <c r="CE1867" s="155">
        <v>1.6183853E-9</v>
      </c>
      <c r="CF1867" s="155">
        <v>0</v>
      </c>
      <c r="CG1867" s="155">
        <v>0</v>
      </c>
      <c r="CH1867" s="155">
        <v>0</v>
      </c>
      <c r="CI1867" s="155">
        <v>2.2676877E-7</v>
      </c>
      <c r="CJ1867" s="155">
        <v>3.8188397000000002E-6</v>
      </c>
      <c r="CK1867" s="155">
        <v>1.6718716E-13</v>
      </c>
      <c r="CL1867" s="155">
        <v>0</v>
      </c>
      <c r="CM1867"/>
      <c r="CN1867" s="284">
        <v>0</v>
      </c>
      <c r="CO1867" s="284">
        <v>0.20148842</v>
      </c>
      <c r="CP1867" s="285">
        <v>0</v>
      </c>
      <c r="CQ1867" s="284">
        <v>1.4497281000000001E-4</v>
      </c>
      <c r="CR1867" s="284">
        <v>0</v>
      </c>
      <c r="CS1867" s="284">
        <v>0</v>
      </c>
      <c r="CT1867" s="284">
        <v>1.3170035999999999E-5</v>
      </c>
      <c r="CU1867" s="284">
        <v>0</v>
      </c>
      <c r="CV1867" s="284">
        <v>0</v>
      </c>
      <c r="CW1867" s="284">
        <v>0</v>
      </c>
      <c r="CX1867"/>
      <c r="CY1867"/>
      <c r="CZ1867"/>
      <c r="DA1867"/>
      <c r="DB1867" s="212"/>
      <c r="DC1867" s="48"/>
      <c r="DD1867" s="48"/>
      <c r="DE1867" s="48"/>
      <c r="DF1867" s="48"/>
      <c r="DG1867" s="48"/>
      <c r="DH1867" s="48"/>
      <c r="DI1867" s="48"/>
      <c r="DJ1867" s="48"/>
      <c r="DK1867" s="48"/>
      <c r="DL1867" s="48"/>
    </row>
    <row r="1868" spans="1:116" ht="14.4">
      <c r="A1868" t="s">
        <v>1070</v>
      </c>
      <c r="B1868" s="188" t="s">
        <v>324</v>
      </c>
      <c r="C1868" s="151" t="str">
        <f t="shared" si="477"/>
        <v>D.100.01.111</v>
      </c>
      <c r="D1868" s="54" t="s">
        <v>54</v>
      </c>
      <c r="E1868" s="150" t="s">
        <v>352</v>
      </c>
      <c r="F1868" s="153" t="str">
        <f t="shared" si="478"/>
        <v>Machining aluminium</v>
      </c>
      <c r="G1868" s="154">
        <f t="shared" si="472"/>
        <v>6.0071082666666664E-2</v>
      </c>
      <c r="H1868"/>
      <c r="I1868"/>
      <c r="J1868" s="227">
        <f t="shared" si="479"/>
        <v>1.2111339996999999E-2</v>
      </c>
      <c r="K1868"/>
      <c r="L1868" s="280">
        <f t="shared" si="480"/>
        <v>3.83763168E-4</v>
      </c>
      <c r="M1868" s="280">
        <f t="shared" si="481"/>
        <v>7.9502334E-4</v>
      </c>
      <c r="N1868" s="281">
        <f t="shared" si="482"/>
        <v>1.9218910890000001E-3</v>
      </c>
      <c r="O1868" s="280">
        <v>9.0106623999999993E-3</v>
      </c>
      <c r="P1868" s="219">
        <v>4.3314633000000001E-4</v>
      </c>
      <c r="Q1868" s="219">
        <v>3.6187700999999999E-4</v>
      </c>
      <c r="R1868" s="219">
        <v>3.3222888000000001E-4</v>
      </c>
      <c r="S1868" s="286">
        <v>5.1534287999999999E-5</v>
      </c>
      <c r="T1868" s="219">
        <v>0</v>
      </c>
      <c r="U1868" s="219">
        <v>0</v>
      </c>
      <c r="V1868" s="219">
        <v>0</v>
      </c>
      <c r="W1868" s="286">
        <v>3.9305789000000002E-5</v>
      </c>
      <c r="X1868" s="219">
        <v>0</v>
      </c>
      <c r="Y1868" s="219">
        <v>1.8825853000000001E-3</v>
      </c>
      <c r="Z1868" s="219">
        <v>0</v>
      </c>
      <c r="AA1868" s="219">
        <v>0</v>
      </c>
      <c r="AB1868" s="219">
        <v>0</v>
      </c>
      <c r="AC1868"/>
      <c r="AD1868" s="227">
        <f t="shared" si="423"/>
        <v>9.0106623999999993E-3</v>
      </c>
      <c r="AE1868" s="227">
        <f t="shared" si="424"/>
        <v>1.1787865079999999E-3</v>
      </c>
      <c r="AF1868" s="227">
        <f t="shared" si="425"/>
        <v>7.9502334E-4</v>
      </c>
      <c r="AG1868" s="227">
        <f t="shared" si="426"/>
        <v>7.9502334E-4</v>
      </c>
      <c r="AH1868" s="227">
        <f t="shared" si="427"/>
        <v>1.9218910890000001E-3</v>
      </c>
      <c r="AI1868"/>
      <c r="AJ1868">
        <v>1.1465510000000001</v>
      </c>
      <c r="AK1868" s="155">
        <v>0.6778132</v>
      </c>
      <c r="AL1868" s="155">
        <v>0.26082329999999998</v>
      </c>
      <c r="AM1868" s="155">
        <v>0</v>
      </c>
      <c r="AN1868" s="155">
        <v>4.9953833000000003E-2</v>
      </c>
      <c r="AO1868" s="155">
        <v>0.10576505</v>
      </c>
      <c r="AP1868" s="155">
        <v>5.2195573000000002E-2</v>
      </c>
      <c r="AQ1868"/>
      <c r="AR1868" s="156">
        <v>1.1441784E-3</v>
      </c>
      <c r="AS1868" s="156">
        <v>1.0746853E-3</v>
      </c>
      <c r="AT1868" s="156">
        <v>4.8508925999999997E-5</v>
      </c>
      <c r="AU1868" s="156">
        <v>2.0984206000000001E-5</v>
      </c>
      <c r="AV1868" s="282">
        <f t="shared" si="457"/>
        <v>6.4429574165499999E-8</v>
      </c>
      <c r="AW1868" s="282">
        <f t="shared" si="458"/>
        <v>1.7939691473779998E-10</v>
      </c>
      <c r="AX1868" s="283">
        <f t="shared" si="459"/>
        <v>2.9389644786999999E-3</v>
      </c>
      <c r="AY1868" s="157">
        <v>5.5745965E-8</v>
      </c>
      <c r="AZ1868" s="157">
        <v>1.6819902999999999E-10</v>
      </c>
      <c r="BA1868" s="157">
        <v>4.5954378E-15</v>
      </c>
      <c r="BB1868" s="157">
        <v>0</v>
      </c>
      <c r="BC1868" s="157">
        <v>0</v>
      </c>
      <c r="BD1868" s="157">
        <v>8.9028654999999994E-12</v>
      </c>
      <c r="BE1868" s="157">
        <v>8.6747063000000006E-9</v>
      </c>
      <c r="BF1868" s="157">
        <v>2.0302876000000001E-12</v>
      </c>
      <c r="BG1868" s="157">
        <v>9.1630016999999998E-12</v>
      </c>
      <c r="BH1868" s="157">
        <v>0</v>
      </c>
      <c r="BI1868" s="157">
        <v>0</v>
      </c>
      <c r="BJ1868" s="157">
        <v>0</v>
      </c>
      <c r="BK1868" s="157">
        <v>0</v>
      </c>
      <c r="BL1868" s="157">
        <v>0</v>
      </c>
      <c r="BM1868" s="157">
        <v>0</v>
      </c>
      <c r="BN1868" s="157">
        <v>0</v>
      </c>
      <c r="BO1868" s="157">
        <v>0</v>
      </c>
      <c r="BP1868" s="157">
        <v>4.2220787E-6</v>
      </c>
      <c r="BQ1868" s="157">
        <v>2.9347423999999999E-3</v>
      </c>
      <c r="BR1868" s="157">
        <v>0</v>
      </c>
      <c r="BS1868" s="157">
        <v>0</v>
      </c>
      <c r="BT1868" s="157">
        <v>0</v>
      </c>
      <c r="BU1868"/>
      <c r="BV1868" s="155">
        <v>3.0430632000000001E-6</v>
      </c>
      <c r="BW1868" s="155">
        <v>6.3172503000000003E-8</v>
      </c>
      <c r="BX1868" s="155">
        <v>1.6749412E-6</v>
      </c>
      <c r="BY1868" s="155">
        <v>1.5816990999999999E-10</v>
      </c>
      <c r="BZ1868" s="155">
        <v>9.8164682000000004E-8</v>
      </c>
      <c r="CA1868" s="155">
        <v>0</v>
      </c>
      <c r="CB1868" s="155">
        <v>0</v>
      </c>
      <c r="CC1868" s="155">
        <v>0</v>
      </c>
      <c r="CD1868" s="155">
        <v>0</v>
      </c>
      <c r="CE1868" s="155">
        <v>4.8249997000000001E-10</v>
      </c>
      <c r="CF1868" s="155">
        <v>0</v>
      </c>
      <c r="CG1868" s="155">
        <v>0</v>
      </c>
      <c r="CH1868" s="155">
        <v>0</v>
      </c>
      <c r="CI1868" s="155">
        <v>6.7608080999999995E-8</v>
      </c>
      <c r="CJ1868" s="155">
        <v>1.1385361000000001E-6</v>
      </c>
      <c r="CK1868" s="155">
        <v>4.9844618000000001E-14</v>
      </c>
      <c r="CL1868" s="155">
        <v>0</v>
      </c>
      <c r="CM1868"/>
      <c r="CN1868" s="284">
        <v>0</v>
      </c>
      <c r="CO1868" s="284">
        <v>6.0071082999999997E-2</v>
      </c>
      <c r="CP1868" s="285">
        <v>0</v>
      </c>
      <c r="CQ1868" s="284">
        <v>4.3221706000000003E-5</v>
      </c>
      <c r="CR1868" s="284">
        <v>0</v>
      </c>
      <c r="CS1868" s="284">
        <v>0</v>
      </c>
      <c r="CT1868" s="284">
        <v>3.9264703999999998E-6</v>
      </c>
      <c r="CU1868" s="284">
        <v>0</v>
      </c>
      <c r="CV1868" s="284">
        <v>0</v>
      </c>
      <c r="CW1868" s="284">
        <v>0</v>
      </c>
      <c r="CX1868"/>
      <c r="CY1868"/>
      <c r="CZ1868"/>
      <c r="DA1868"/>
      <c r="DB1868" s="212"/>
      <c r="DC1868" s="48"/>
      <c r="DD1868" s="48"/>
      <c r="DE1868" s="48"/>
      <c r="DF1868" s="48"/>
      <c r="DG1868" s="48"/>
      <c r="DH1868" s="48"/>
      <c r="DI1868" s="48"/>
      <c r="DJ1868" s="48"/>
      <c r="DK1868" s="48"/>
      <c r="DL1868" s="48"/>
    </row>
    <row r="1869" spans="1:116" ht="14.4">
      <c r="A1869" t="s">
        <v>1071</v>
      </c>
      <c r="B1869" s="188" t="s">
        <v>324</v>
      </c>
      <c r="C1869" s="151" t="str">
        <f t="shared" si="477"/>
        <v>D.100.01.112</v>
      </c>
      <c r="D1869" s="54" t="s">
        <v>54</v>
      </c>
      <c r="E1869" s="150" t="s">
        <v>1229</v>
      </c>
      <c r="F1869" s="153" t="str">
        <f t="shared" si="478"/>
        <v>MIG-arc welding Al 10</v>
      </c>
      <c r="G1869" s="154">
        <f t="shared" si="472"/>
        <v>3.0671293333333334</v>
      </c>
      <c r="H1869"/>
      <c r="I1869"/>
      <c r="J1869" s="227">
        <f t="shared" si="479"/>
        <v>0.61838483</v>
      </c>
      <c r="K1869"/>
      <c r="L1869" s="280">
        <f t="shared" si="480"/>
        <v>1.95943079E-2</v>
      </c>
      <c r="M1869" s="280">
        <f t="shared" si="481"/>
        <v>4.0592566999999996E-2</v>
      </c>
      <c r="N1869" s="281">
        <f t="shared" si="482"/>
        <v>9.8128555100000001E-2</v>
      </c>
      <c r="O1869" s="280">
        <v>0.46006940000000002</v>
      </c>
      <c r="P1869" s="219">
        <v>2.211573E-2</v>
      </c>
      <c r="Q1869" s="219">
        <v>1.8476836999999999E-2</v>
      </c>
      <c r="R1869" s="219">
        <v>1.6963052999999999E-2</v>
      </c>
      <c r="S1869" s="219">
        <v>2.6312548999999998E-3</v>
      </c>
      <c r="T1869" s="219">
        <v>0</v>
      </c>
      <c r="U1869" s="219">
        <v>0</v>
      </c>
      <c r="V1869" s="219">
        <v>0</v>
      </c>
      <c r="W1869" s="219">
        <v>2.0068881000000001E-3</v>
      </c>
      <c r="X1869" s="219">
        <v>0</v>
      </c>
      <c r="Y1869" s="219">
        <v>9.6121666999999994E-2</v>
      </c>
      <c r="Z1869" s="219">
        <v>0</v>
      </c>
      <c r="AA1869" s="219">
        <v>0</v>
      </c>
      <c r="AB1869" s="219">
        <v>0</v>
      </c>
      <c r="AC1869"/>
      <c r="AD1869" s="227">
        <f t="shared" si="423"/>
        <v>0.46006940000000002</v>
      </c>
      <c r="AE1869" s="227">
        <f t="shared" si="424"/>
        <v>6.0186874899999993E-2</v>
      </c>
      <c r="AF1869" s="227">
        <f t="shared" si="425"/>
        <v>4.0592566999999996E-2</v>
      </c>
      <c r="AG1869" s="227">
        <f t="shared" si="426"/>
        <v>4.0592566999999996E-2</v>
      </c>
      <c r="AH1869" s="227">
        <f t="shared" si="427"/>
        <v>9.8128555100000001E-2</v>
      </c>
      <c r="AI1869"/>
      <c r="AJ1869">
        <v>58.540981000000002</v>
      </c>
      <c r="AK1869" s="155">
        <v>34.608012000000002</v>
      </c>
      <c r="AL1869" s="155">
        <v>13.317202999999999</v>
      </c>
      <c r="AM1869" s="155">
        <v>0</v>
      </c>
      <c r="AN1869" s="155">
        <v>2.5505594</v>
      </c>
      <c r="AO1869" s="155">
        <v>5.4001871000000001</v>
      </c>
      <c r="AP1869" s="155">
        <v>2.665019</v>
      </c>
      <c r="AQ1869"/>
      <c r="AR1869" s="156">
        <v>5.8419842999999999E-2</v>
      </c>
      <c r="AS1869" s="156">
        <v>5.4871639999999999E-2</v>
      </c>
      <c r="AT1869" s="156">
        <v>2.4767849E-3</v>
      </c>
      <c r="AU1869" s="156">
        <v>1.0714186E-3</v>
      </c>
      <c r="AV1869" s="282">
        <f t="shared" si="457"/>
        <v>3.2896666154700001E-6</v>
      </c>
      <c r="AW1869" s="282">
        <f t="shared" si="458"/>
        <v>9.1597075354000017E-9</v>
      </c>
      <c r="AX1869" s="283">
        <f t="shared" si="459"/>
        <v>0.1500586223</v>
      </c>
      <c r="AY1869" s="157">
        <v>2.8462960000000001E-6</v>
      </c>
      <c r="AZ1869" s="157">
        <v>8.5879622000000001E-9</v>
      </c>
      <c r="BA1869" s="157">
        <v>2.3463540000000002E-13</v>
      </c>
      <c r="BB1869" s="157">
        <v>0</v>
      </c>
      <c r="BC1869" s="157">
        <v>0</v>
      </c>
      <c r="BD1869" s="157">
        <v>4.5456547E-10</v>
      </c>
      <c r="BE1869" s="157">
        <v>4.4291605000000002E-7</v>
      </c>
      <c r="BF1869" s="157">
        <v>1.036631E-10</v>
      </c>
      <c r="BG1869" s="157">
        <v>4.6784759999999995E-10</v>
      </c>
      <c r="BH1869" s="157">
        <v>0</v>
      </c>
      <c r="BI1869" s="157">
        <v>0</v>
      </c>
      <c r="BJ1869" s="157">
        <v>0</v>
      </c>
      <c r="BK1869" s="157">
        <v>0</v>
      </c>
      <c r="BL1869" s="157">
        <v>0</v>
      </c>
      <c r="BM1869" s="157">
        <v>0</v>
      </c>
      <c r="BN1869" s="157">
        <v>0</v>
      </c>
      <c r="BO1869" s="157">
        <v>0</v>
      </c>
      <c r="BP1869" s="157">
        <v>2.155723E-4</v>
      </c>
      <c r="BQ1869" s="157">
        <v>0.14984305000000001</v>
      </c>
      <c r="BR1869" s="157">
        <v>0</v>
      </c>
      <c r="BS1869" s="157">
        <v>0</v>
      </c>
      <c r="BT1869" s="157">
        <v>0</v>
      </c>
      <c r="BU1869"/>
      <c r="BV1869" s="155">
        <v>1.5537373999999999E-4</v>
      </c>
      <c r="BW1869" s="155">
        <v>3.2254826999999998E-6</v>
      </c>
      <c r="BX1869" s="155">
        <v>8.5519704999999994E-5</v>
      </c>
      <c r="BY1869" s="155">
        <v>8.0758918999999993E-9</v>
      </c>
      <c r="BZ1869" s="155">
        <v>5.0121249999999999E-6</v>
      </c>
      <c r="CA1869" s="155">
        <v>0</v>
      </c>
      <c r="CB1869" s="155">
        <v>0</v>
      </c>
      <c r="CC1869" s="155">
        <v>0</v>
      </c>
      <c r="CD1869" s="155">
        <v>0</v>
      </c>
      <c r="CE1869" s="155">
        <v>2.4635643999999999E-8</v>
      </c>
      <c r="CF1869" s="155">
        <v>0</v>
      </c>
      <c r="CG1869" s="155">
        <v>0</v>
      </c>
      <c r="CH1869" s="155">
        <v>0</v>
      </c>
      <c r="CI1869" s="155">
        <v>3.4519560000000002E-6</v>
      </c>
      <c r="CJ1869" s="155">
        <v>5.8131753999999999E-5</v>
      </c>
      <c r="CK1869" s="155">
        <v>2.5449831000000001E-12</v>
      </c>
      <c r="CL1869" s="155">
        <v>0</v>
      </c>
      <c r="CM1869"/>
      <c r="CN1869" s="284">
        <v>0</v>
      </c>
      <c r="CO1869" s="284">
        <v>3.0671293999999998</v>
      </c>
      <c r="CP1869" s="285">
        <v>0</v>
      </c>
      <c r="CQ1869" s="284">
        <v>2.2068283000000002E-3</v>
      </c>
      <c r="CR1869" s="284">
        <v>0</v>
      </c>
      <c r="CS1869" s="284">
        <v>0</v>
      </c>
      <c r="CT1869" s="284">
        <v>2.0047903E-4</v>
      </c>
      <c r="CU1869" s="284">
        <v>0</v>
      </c>
      <c r="CV1869" s="284">
        <v>0</v>
      </c>
      <c r="CW1869" s="284">
        <v>0</v>
      </c>
      <c r="CX1869"/>
      <c r="CY1869"/>
      <c r="CZ1869"/>
      <c r="DA1869"/>
      <c r="DB1869" s="212"/>
      <c r="DC1869" s="48"/>
      <c r="DD1869" s="48"/>
      <c r="DE1869" s="48"/>
      <c r="DF1869" s="48"/>
      <c r="DG1869" s="48"/>
      <c r="DH1869" s="48"/>
      <c r="DI1869" s="48"/>
      <c r="DJ1869" s="48"/>
      <c r="DK1869" s="48"/>
      <c r="DL1869" s="48"/>
    </row>
    <row r="1870" spans="1:116" ht="14.4">
      <c r="A1870" t="s">
        <v>1072</v>
      </c>
      <c r="B1870" s="188" t="s">
        <v>324</v>
      </c>
      <c r="C1870" s="151" t="str">
        <f t="shared" si="477"/>
        <v>D.100.01.113</v>
      </c>
      <c r="D1870" s="54" t="s">
        <v>54</v>
      </c>
      <c r="E1870" s="150" t="s">
        <v>1229</v>
      </c>
      <c r="F1870" s="153" t="str">
        <f t="shared" si="478"/>
        <v>MIG-arc welding Al 12</v>
      </c>
      <c r="G1870" s="154">
        <f t="shared" si="472"/>
        <v>5.3926311333333334</v>
      </c>
      <c r="H1870"/>
      <c r="I1870"/>
      <c r="J1870" s="227">
        <f t="shared" si="479"/>
        <v>1.0872450814000001</v>
      </c>
      <c r="K1870"/>
      <c r="L1870" s="280">
        <f t="shared" si="480"/>
        <v>3.4450740000000001E-2</v>
      </c>
      <c r="M1870" s="280">
        <f t="shared" si="481"/>
        <v>7.136990800000001E-2</v>
      </c>
      <c r="N1870" s="281">
        <f t="shared" si="482"/>
        <v>0.17252976339999998</v>
      </c>
      <c r="O1870" s="280">
        <v>0.80889467000000004</v>
      </c>
      <c r="P1870" s="219">
        <v>3.8883907000000002E-2</v>
      </c>
      <c r="Q1870" s="219">
        <v>3.2486001E-2</v>
      </c>
      <c r="R1870" s="219">
        <v>2.9824463999999998E-2</v>
      </c>
      <c r="S1870" s="219">
        <v>4.6262760000000003E-3</v>
      </c>
      <c r="T1870" s="219">
        <v>0</v>
      </c>
      <c r="U1870" s="219">
        <v>0</v>
      </c>
      <c r="V1870" s="219">
        <v>0</v>
      </c>
      <c r="W1870" s="219">
        <v>3.5285134000000002E-3</v>
      </c>
      <c r="X1870" s="219">
        <v>0</v>
      </c>
      <c r="Y1870" s="219">
        <v>0.16900124999999999</v>
      </c>
      <c r="Z1870" s="219">
        <v>0</v>
      </c>
      <c r="AA1870" s="219">
        <v>0</v>
      </c>
      <c r="AB1870" s="219">
        <v>0</v>
      </c>
      <c r="AC1870"/>
      <c r="AD1870" s="227">
        <f t="shared" si="423"/>
        <v>0.80889467000000004</v>
      </c>
      <c r="AE1870" s="227">
        <f t="shared" si="424"/>
        <v>0.105820648</v>
      </c>
      <c r="AF1870" s="227">
        <f t="shared" si="425"/>
        <v>7.136990800000001E-2</v>
      </c>
      <c r="AG1870" s="227">
        <f t="shared" si="426"/>
        <v>7.136990800000001E-2</v>
      </c>
      <c r="AH1870" s="227">
        <f t="shared" si="427"/>
        <v>0.17252976339999998</v>
      </c>
      <c r="AI1870"/>
      <c r="AJ1870">
        <v>102.92683</v>
      </c>
      <c r="AK1870" s="155">
        <v>60.847856</v>
      </c>
      <c r="AL1870" s="155">
        <v>23.414325000000002</v>
      </c>
      <c r="AM1870" s="155">
        <v>0</v>
      </c>
      <c r="AN1870" s="155">
        <v>4.4843972000000001</v>
      </c>
      <c r="AO1870" s="155">
        <v>9.4946164999999993</v>
      </c>
      <c r="AP1870" s="155">
        <v>4.6856400999999996</v>
      </c>
      <c r="AQ1870"/>
      <c r="AR1870" s="156">
        <v>0.10271385</v>
      </c>
      <c r="AS1870" s="156">
        <v>9.6475394000000006E-2</v>
      </c>
      <c r="AT1870" s="156">
        <v>4.3546866999999998E-3</v>
      </c>
      <c r="AU1870" s="156">
        <v>1.8837697E-3</v>
      </c>
      <c r="AV1870" s="282">
        <f t="shared" si="457"/>
        <v>5.7838965376499998E-6</v>
      </c>
      <c r="AW1870" s="282">
        <f t="shared" si="458"/>
        <v>1.610461044628E-8</v>
      </c>
      <c r="AX1870" s="283">
        <f t="shared" si="459"/>
        <v>0.26383328952000001</v>
      </c>
      <c r="AY1870" s="157">
        <v>5.0043617000000003E-6</v>
      </c>
      <c r="AZ1870" s="157">
        <v>1.5099367E-8</v>
      </c>
      <c r="BA1870" s="157">
        <v>4.1253627999999999E-13</v>
      </c>
      <c r="BB1870" s="157">
        <v>0</v>
      </c>
      <c r="BC1870" s="157">
        <v>0</v>
      </c>
      <c r="BD1870" s="157">
        <v>7.9921765000000003E-10</v>
      </c>
      <c r="BE1870" s="157">
        <v>7.7873561999999999E-7</v>
      </c>
      <c r="BF1870" s="157">
        <v>1.8226061E-10</v>
      </c>
      <c r="BG1870" s="157">
        <v>8.2257029999999998E-10</v>
      </c>
      <c r="BH1870" s="157">
        <v>0</v>
      </c>
      <c r="BI1870" s="157">
        <v>0</v>
      </c>
      <c r="BJ1870" s="157">
        <v>0</v>
      </c>
      <c r="BK1870" s="157">
        <v>0</v>
      </c>
      <c r="BL1870" s="157">
        <v>0</v>
      </c>
      <c r="BM1870" s="157">
        <v>0</v>
      </c>
      <c r="BN1870" s="157">
        <v>0</v>
      </c>
      <c r="BO1870" s="157">
        <v>0</v>
      </c>
      <c r="BP1870" s="157">
        <v>3.7901952000000001E-4</v>
      </c>
      <c r="BQ1870" s="157">
        <v>0.26345426999999999</v>
      </c>
      <c r="BR1870" s="157">
        <v>0</v>
      </c>
      <c r="BS1870" s="157">
        <v>0</v>
      </c>
      <c r="BT1870" s="157">
        <v>0</v>
      </c>
      <c r="BU1870"/>
      <c r="BV1870" s="155">
        <v>2.7317831999999997E-4</v>
      </c>
      <c r="BW1870" s="155">
        <v>5.6710481999999999E-6</v>
      </c>
      <c r="BX1870" s="155">
        <v>1.5036086E-4</v>
      </c>
      <c r="BY1870" s="155">
        <v>1.4199045E-8</v>
      </c>
      <c r="BZ1870" s="155">
        <v>8.8123253000000002E-6</v>
      </c>
      <c r="CA1870" s="155">
        <v>0</v>
      </c>
      <c r="CB1870" s="155">
        <v>0</v>
      </c>
      <c r="CC1870" s="155">
        <v>0</v>
      </c>
      <c r="CD1870" s="155">
        <v>0</v>
      </c>
      <c r="CE1870" s="155">
        <v>4.3314424000000003E-8</v>
      </c>
      <c r="CF1870" s="155">
        <v>0</v>
      </c>
      <c r="CG1870" s="155">
        <v>0</v>
      </c>
      <c r="CH1870" s="155">
        <v>0</v>
      </c>
      <c r="CI1870" s="155">
        <v>6.0692338000000001E-6</v>
      </c>
      <c r="CJ1870" s="155">
        <v>1.0220733E-4</v>
      </c>
      <c r="CK1870" s="155">
        <v>4.4745929000000003E-12</v>
      </c>
      <c r="CL1870" s="155">
        <v>0</v>
      </c>
      <c r="CM1870"/>
      <c r="CN1870" s="284">
        <v>0</v>
      </c>
      <c r="CO1870" s="284">
        <v>5.3926311</v>
      </c>
      <c r="CP1870" s="285">
        <v>0</v>
      </c>
      <c r="CQ1870" s="284">
        <v>3.8800485999999999E-3</v>
      </c>
      <c r="CR1870" s="284">
        <v>0</v>
      </c>
      <c r="CS1870" s="284">
        <v>0</v>
      </c>
      <c r="CT1870" s="284">
        <v>3.5248252000000003E-4</v>
      </c>
      <c r="CU1870" s="284">
        <v>0</v>
      </c>
      <c r="CV1870" s="284">
        <v>0</v>
      </c>
      <c r="CW1870" s="284">
        <v>0</v>
      </c>
      <c r="CX1870"/>
      <c r="CY1870"/>
      <c r="CZ1870"/>
      <c r="DA1870"/>
      <c r="DB1870" s="212"/>
      <c r="DC1870" s="48"/>
      <c r="DD1870" s="48"/>
      <c r="DE1870" s="48"/>
      <c r="DF1870" s="48"/>
      <c r="DG1870" s="48"/>
      <c r="DH1870" s="48"/>
      <c r="DI1870" s="48"/>
      <c r="DJ1870" s="48"/>
      <c r="DK1870" s="48"/>
      <c r="DL1870" s="48"/>
    </row>
    <row r="1871" spans="1:116" ht="14.4">
      <c r="A1871" t="s">
        <v>1073</v>
      </c>
      <c r="B1871" s="188" t="s">
        <v>324</v>
      </c>
      <c r="C1871" s="151" t="str">
        <f t="shared" si="477"/>
        <v>D.100.01.114</v>
      </c>
      <c r="D1871" s="54" t="s">
        <v>54</v>
      </c>
      <c r="E1871" s="150" t="s">
        <v>1229</v>
      </c>
      <c r="F1871" s="153" t="str">
        <f t="shared" si="478"/>
        <v>MIG-arc welding Al 4</v>
      </c>
      <c r="G1871" s="154">
        <f t="shared" si="472"/>
        <v>0.59370253333333334</v>
      </c>
      <c r="H1871"/>
      <c r="I1871"/>
      <c r="J1871" s="227">
        <f t="shared" si="479"/>
        <v>0.11970041026</v>
      </c>
      <c r="K1871"/>
      <c r="L1871" s="280">
        <f t="shared" si="480"/>
        <v>3.7928593499999999E-3</v>
      </c>
      <c r="M1871" s="280">
        <f t="shared" si="481"/>
        <v>7.8574807000000007E-3</v>
      </c>
      <c r="N1871" s="281">
        <f t="shared" si="482"/>
        <v>1.8994690210000002E-2</v>
      </c>
      <c r="O1871" s="280">
        <v>8.9055380000000003E-2</v>
      </c>
      <c r="P1871" s="286">
        <v>4.2809296000000004E-3</v>
      </c>
      <c r="Q1871" s="286">
        <v>3.5765510999999999E-3</v>
      </c>
      <c r="R1871" s="286">
        <v>3.2835287999999998E-3</v>
      </c>
      <c r="S1871" s="286">
        <v>5.0933054999999997E-4</v>
      </c>
      <c r="T1871" s="219">
        <v>0</v>
      </c>
      <c r="U1871" s="219">
        <v>0</v>
      </c>
      <c r="V1871" s="219">
        <v>0</v>
      </c>
      <c r="W1871" s="286">
        <v>3.8847220999999998E-4</v>
      </c>
      <c r="X1871" s="219">
        <v>0</v>
      </c>
      <c r="Y1871" s="219">
        <v>1.8606218000000001E-2</v>
      </c>
      <c r="Z1871" s="219">
        <v>0</v>
      </c>
      <c r="AA1871" s="219">
        <v>0</v>
      </c>
      <c r="AB1871" s="219">
        <v>0</v>
      </c>
      <c r="AC1871"/>
      <c r="AD1871" s="227">
        <f t="shared" si="423"/>
        <v>8.9055380000000003E-2</v>
      </c>
      <c r="AE1871" s="227">
        <f t="shared" si="424"/>
        <v>1.1650340049999999E-2</v>
      </c>
      <c r="AF1871" s="227">
        <f t="shared" si="425"/>
        <v>7.8574807000000007E-3</v>
      </c>
      <c r="AG1871" s="227">
        <f t="shared" si="426"/>
        <v>7.8574807000000007E-3</v>
      </c>
      <c r="AH1871" s="227">
        <f t="shared" si="427"/>
        <v>1.8994690210000002E-2</v>
      </c>
      <c r="AI1871"/>
      <c r="AJ1871">
        <v>11.331745</v>
      </c>
      <c r="AK1871" s="155">
        <v>6.6990537999999997</v>
      </c>
      <c r="AL1871" s="155">
        <v>2.5778036000000002</v>
      </c>
      <c r="AM1871" s="155">
        <v>0</v>
      </c>
      <c r="AN1871" s="155">
        <v>0.49371038</v>
      </c>
      <c r="AO1871" s="155">
        <v>1.0453112</v>
      </c>
      <c r="AP1871" s="155">
        <v>0.51586624999999997</v>
      </c>
      <c r="AQ1871"/>
      <c r="AR1871" s="156">
        <v>1.1308297E-2</v>
      </c>
      <c r="AS1871" s="156">
        <v>1.0621472999999999E-2</v>
      </c>
      <c r="AT1871" s="156">
        <v>4.7942988999999999E-4</v>
      </c>
      <c r="AU1871" s="156">
        <v>2.0739390000000001E-4</v>
      </c>
      <c r="AV1871" s="282">
        <f t="shared" si="457"/>
        <v>6.3677895398700004E-7</v>
      </c>
      <c r="AW1871" s="282">
        <f t="shared" si="458"/>
        <v>1.7730395282440001E-9</v>
      </c>
      <c r="AX1871" s="283">
        <f t="shared" si="459"/>
        <v>2.9046765211000001E-2</v>
      </c>
      <c r="AY1871" s="157">
        <v>5.5095594999999998E-7</v>
      </c>
      <c r="AZ1871" s="157">
        <v>1.6623671E-9</v>
      </c>
      <c r="BA1871" s="157">
        <v>4.5418243999999998E-14</v>
      </c>
      <c r="BB1871" s="157">
        <v>0</v>
      </c>
      <c r="BC1871" s="157">
        <v>0</v>
      </c>
      <c r="BD1871" s="157">
        <v>8.7989986999999997E-11</v>
      </c>
      <c r="BE1871" s="157">
        <v>8.5735014000000004E-8</v>
      </c>
      <c r="BF1871" s="157">
        <v>2.0066009000000001E-11</v>
      </c>
      <c r="BG1871" s="157">
        <v>9.0561000999999998E-11</v>
      </c>
      <c r="BH1871" s="157">
        <v>0</v>
      </c>
      <c r="BI1871" s="157">
        <v>0</v>
      </c>
      <c r="BJ1871" s="157">
        <v>0</v>
      </c>
      <c r="BK1871" s="157">
        <v>0</v>
      </c>
      <c r="BL1871" s="157">
        <v>0</v>
      </c>
      <c r="BM1871" s="157">
        <v>0</v>
      </c>
      <c r="BN1871" s="157">
        <v>0</v>
      </c>
      <c r="BO1871" s="157">
        <v>0</v>
      </c>
      <c r="BP1871" s="157">
        <v>4.1728211000000001E-5</v>
      </c>
      <c r="BQ1871" s="157">
        <v>2.9005037000000001E-2</v>
      </c>
      <c r="BR1871" s="157">
        <v>0</v>
      </c>
      <c r="BS1871" s="157">
        <v>0</v>
      </c>
      <c r="BT1871" s="157">
        <v>0</v>
      </c>
      <c r="BU1871"/>
      <c r="BV1871" s="155">
        <v>3.0075607999999999E-5</v>
      </c>
      <c r="BW1871" s="155">
        <v>6.2435489999999999E-7</v>
      </c>
      <c r="BX1871" s="155">
        <v>1.6554002E-5</v>
      </c>
      <c r="BY1871" s="155">
        <v>1.5632459000000001E-9</v>
      </c>
      <c r="BZ1871" s="155">
        <v>9.7019427000000001E-7</v>
      </c>
      <c r="CA1871" s="155">
        <v>0</v>
      </c>
      <c r="CB1871" s="155">
        <v>0</v>
      </c>
      <c r="CC1871" s="155">
        <v>0</v>
      </c>
      <c r="CD1871" s="155">
        <v>0</v>
      </c>
      <c r="CE1871" s="155">
        <v>4.7687079999999999E-9</v>
      </c>
      <c r="CF1871" s="155">
        <v>0</v>
      </c>
      <c r="CG1871" s="155">
        <v>0</v>
      </c>
      <c r="CH1871" s="155">
        <v>0</v>
      </c>
      <c r="CI1871" s="155">
        <v>6.6819320000000002E-7</v>
      </c>
      <c r="CJ1871" s="155">
        <v>1.1252530999999999E-5</v>
      </c>
      <c r="CK1871" s="155">
        <v>4.9263097999999999E-13</v>
      </c>
      <c r="CL1871" s="155">
        <v>0</v>
      </c>
      <c r="CM1871"/>
      <c r="CN1871" s="284">
        <v>0</v>
      </c>
      <c r="CO1871" s="284">
        <v>0.59370252999999995</v>
      </c>
      <c r="CP1871" s="285">
        <v>0</v>
      </c>
      <c r="CQ1871" s="284">
        <v>4.2717453E-4</v>
      </c>
      <c r="CR1871" s="284">
        <v>0</v>
      </c>
      <c r="CS1871" s="284">
        <v>0</v>
      </c>
      <c r="CT1871" s="284">
        <v>3.8806615000000003E-5</v>
      </c>
      <c r="CU1871" s="284">
        <v>0</v>
      </c>
      <c r="CV1871" s="284">
        <v>0</v>
      </c>
      <c r="CW1871" s="284">
        <v>0</v>
      </c>
      <c r="CX1871"/>
      <c r="CY1871"/>
      <c r="CZ1871"/>
      <c r="DA1871"/>
      <c r="DB1871" s="212"/>
      <c r="DC1871" s="48"/>
      <c r="DD1871" s="48"/>
      <c r="DE1871" s="48"/>
      <c r="DF1871" s="48"/>
      <c r="DG1871" s="48"/>
      <c r="DH1871" s="48"/>
      <c r="DI1871" s="48"/>
      <c r="DJ1871" s="48"/>
      <c r="DK1871" s="48"/>
      <c r="DL1871" s="48"/>
    </row>
    <row r="1872" spans="1:116" ht="14.4">
      <c r="A1872" t="s">
        <v>1074</v>
      </c>
      <c r="B1872" s="188" t="s">
        <v>324</v>
      </c>
      <c r="C1872" s="151" t="str">
        <f t="shared" si="477"/>
        <v>D.100.01.115</v>
      </c>
      <c r="D1872" s="54" t="s">
        <v>54</v>
      </c>
      <c r="E1872" s="150" t="s">
        <v>1229</v>
      </c>
      <c r="F1872" s="153" t="str">
        <f t="shared" si="478"/>
        <v>MIG-arc welding Al 5 I-jnt</v>
      </c>
      <c r="G1872" s="154">
        <f t="shared" si="472"/>
        <v>1.2865223333333333</v>
      </c>
      <c r="H1872"/>
      <c r="I1872"/>
      <c r="J1872" s="227">
        <f t="shared" si="479"/>
        <v>0.25938452776999998</v>
      </c>
      <c r="K1872"/>
      <c r="L1872" s="280">
        <f t="shared" si="480"/>
        <v>8.2189279000000007E-3</v>
      </c>
      <c r="M1872" s="280">
        <f t="shared" si="481"/>
        <v>1.7026749899999999E-2</v>
      </c>
      <c r="N1872" s="281">
        <f t="shared" si="482"/>
        <v>4.116049997E-2</v>
      </c>
      <c r="O1872" s="280">
        <v>0.19297834999999999</v>
      </c>
      <c r="P1872" s="286">
        <v>9.2765506000000008E-3</v>
      </c>
      <c r="Q1872" s="286">
        <v>7.7501992999999998E-3</v>
      </c>
      <c r="R1872" s="286">
        <v>7.1152352000000002E-3</v>
      </c>
      <c r="S1872" s="219">
        <v>1.1036927000000001E-3</v>
      </c>
      <c r="T1872" s="286">
        <v>0</v>
      </c>
      <c r="U1872" s="286">
        <v>0</v>
      </c>
      <c r="V1872" s="219">
        <v>0</v>
      </c>
      <c r="W1872" s="219">
        <v>8.4179896999999997E-4</v>
      </c>
      <c r="X1872" s="219">
        <v>0</v>
      </c>
      <c r="Y1872" s="219">
        <v>4.0318700999999998E-2</v>
      </c>
      <c r="Z1872" s="219">
        <v>0</v>
      </c>
      <c r="AA1872" s="286">
        <v>0</v>
      </c>
      <c r="AB1872" s="286">
        <v>0</v>
      </c>
      <c r="AC1872"/>
      <c r="AD1872" s="227">
        <f t="shared" si="423"/>
        <v>0.19297834999999999</v>
      </c>
      <c r="AE1872" s="227">
        <f t="shared" si="424"/>
        <v>2.5245677799999998E-2</v>
      </c>
      <c r="AF1872" s="227">
        <f t="shared" si="425"/>
        <v>1.7026749899999999E-2</v>
      </c>
      <c r="AG1872" s="227">
        <f t="shared" si="426"/>
        <v>1.7026749899999999E-2</v>
      </c>
      <c r="AH1872" s="227">
        <f t="shared" si="427"/>
        <v>4.116049997E-2</v>
      </c>
      <c r="AI1872"/>
      <c r="AJ1872">
        <v>24.555299999999999</v>
      </c>
      <c r="AK1872" s="155">
        <v>14.516499</v>
      </c>
      <c r="AL1872" s="155">
        <v>5.5859655999999998</v>
      </c>
      <c r="AM1872" s="155">
        <v>0</v>
      </c>
      <c r="AN1872" s="155">
        <v>1.0698445999999999</v>
      </c>
      <c r="AO1872" s="155">
        <v>2.2651347999999998</v>
      </c>
      <c r="AP1872" s="155">
        <v>1.1178551999999999</v>
      </c>
      <c r="AQ1872"/>
      <c r="AR1872" s="156">
        <v>2.4504488000000001E-2</v>
      </c>
      <c r="AS1872" s="156">
        <v>2.3016176999999999E-2</v>
      </c>
      <c r="AT1872" s="156">
        <v>1.0388995E-3</v>
      </c>
      <c r="AU1872" s="156">
        <v>4.4941175000000002E-4</v>
      </c>
      <c r="AV1872" s="282">
        <f t="shared" si="457"/>
        <v>1.3798666596999999E-6</v>
      </c>
      <c r="AW1872" s="282">
        <f t="shared" si="458"/>
        <v>3.8420839619599994E-9</v>
      </c>
      <c r="AX1872" s="283">
        <f t="shared" si="459"/>
        <v>6.2942821852000008E-2</v>
      </c>
      <c r="AY1872" s="157">
        <v>1.1938926999999999E-6</v>
      </c>
      <c r="AZ1872" s="157">
        <v>3.6022625999999999E-9</v>
      </c>
      <c r="BA1872" s="157">
        <v>9.8418959999999997E-14</v>
      </c>
      <c r="BB1872" s="157">
        <v>0</v>
      </c>
      <c r="BC1872" s="157">
        <v>0</v>
      </c>
      <c r="BD1872" s="157">
        <v>1.9066970000000001E-10</v>
      </c>
      <c r="BE1872" s="157">
        <v>1.8578329000000001E-7</v>
      </c>
      <c r="BF1872" s="157">
        <v>4.3481993000000002E-11</v>
      </c>
      <c r="BG1872" s="157">
        <v>1.9624095E-10</v>
      </c>
      <c r="BH1872" s="157">
        <v>0</v>
      </c>
      <c r="BI1872" s="157">
        <v>0</v>
      </c>
      <c r="BJ1872" s="157">
        <v>0</v>
      </c>
      <c r="BK1872" s="157">
        <v>0</v>
      </c>
      <c r="BL1872" s="157">
        <v>0</v>
      </c>
      <c r="BM1872" s="157">
        <v>0</v>
      </c>
      <c r="BN1872" s="157">
        <v>0</v>
      </c>
      <c r="BO1872" s="157">
        <v>0</v>
      </c>
      <c r="BP1872" s="157">
        <v>9.0422852000000007E-5</v>
      </c>
      <c r="BQ1872" s="157">
        <v>6.2852399000000003E-2</v>
      </c>
      <c r="BR1872" s="157">
        <v>0</v>
      </c>
      <c r="BS1872" s="157">
        <v>0</v>
      </c>
      <c r="BT1872" s="157">
        <v>0</v>
      </c>
      <c r="BU1872"/>
      <c r="BV1872" s="155">
        <v>6.5172270999999993E-5</v>
      </c>
      <c r="BW1872" s="155">
        <v>1.3529443999999999E-6</v>
      </c>
      <c r="BX1872" s="155">
        <v>3.5871657E-5</v>
      </c>
      <c r="BY1872" s="155">
        <v>3.3874722E-9</v>
      </c>
      <c r="BZ1872" s="155">
        <v>2.1023603E-6</v>
      </c>
      <c r="CA1872" s="155">
        <v>0</v>
      </c>
      <c r="CB1872" s="155">
        <v>0</v>
      </c>
      <c r="CC1872" s="155">
        <v>0</v>
      </c>
      <c r="CD1872" s="155">
        <v>0</v>
      </c>
      <c r="CE1872" s="155">
        <v>1.0333540999999999E-8</v>
      </c>
      <c r="CF1872" s="155">
        <v>0</v>
      </c>
      <c r="CG1872" s="155">
        <v>0</v>
      </c>
      <c r="CH1872" s="155">
        <v>0</v>
      </c>
      <c r="CI1872" s="155">
        <v>1.4479397E-6</v>
      </c>
      <c r="CJ1872" s="155">
        <v>2.4383647E-5</v>
      </c>
      <c r="CK1872" s="155">
        <v>1.0675056E-12</v>
      </c>
      <c r="CL1872" s="155">
        <v>0</v>
      </c>
      <c r="CM1872"/>
      <c r="CN1872" s="284">
        <v>0</v>
      </c>
      <c r="CO1872" s="284">
        <v>1.2865224</v>
      </c>
      <c r="CP1872" s="285">
        <v>0</v>
      </c>
      <c r="CQ1872" s="284">
        <v>9.2566488000000004E-4</v>
      </c>
      <c r="CR1872" s="284">
        <v>0</v>
      </c>
      <c r="CS1872" s="284">
        <v>0</v>
      </c>
      <c r="CT1872" s="284">
        <v>8.4091906999999999E-5</v>
      </c>
      <c r="CU1872" s="284">
        <v>0</v>
      </c>
      <c r="CV1872" s="284">
        <v>0</v>
      </c>
      <c r="CW1872" s="284">
        <v>0</v>
      </c>
      <c r="CX1872"/>
      <c r="CY1872"/>
      <c r="CZ1872"/>
      <c r="DA1872"/>
      <c r="DB1872" s="212"/>
      <c r="DC1872" s="48"/>
      <c r="DD1872" s="48"/>
      <c r="DE1872" s="48"/>
      <c r="DF1872" s="48"/>
      <c r="DG1872" s="48"/>
      <c r="DH1872" s="48"/>
      <c r="DI1872" s="48"/>
      <c r="DJ1872" s="48"/>
      <c r="DK1872" s="48"/>
      <c r="DL1872" s="48"/>
    </row>
    <row r="1873" spans="1:116" ht="14.4">
      <c r="A1873" t="s">
        <v>1075</v>
      </c>
      <c r="B1873" s="188" t="s">
        <v>324</v>
      </c>
      <c r="C1873" s="151" t="str">
        <f t="shared" si="477"/>
        <v>D.100.01.116</v>
      </c>
      <c r="D1873" s="54" t="s">
        <v>54</v>
      </c>
      <c r="E1873" s="150" t="s">
        <v>1229</v>
      </c>
      <c r="F1873" s="153" t="str">
        <f t="shared" si="478"/>
        <v>MIG-arc welding Al 5 V-jnt</v>
      </c>
      <c r="G1873" s="154">
        <f t="shared" si="472"/>
        <v>1.9297835333333333</v>
      </c>
      <c r="H1873"/>
      <c r="I1873"/>
      <c r="J1873" s="227">
        <f t="shared" si="479"/>
        <v>0.38907679749999996</v>
      </c>
      <c r="K1873"/>
      <c r="L1873" s="280">
        <f t="shared" si="480"/>
        <v>1.2328391999999999E-2</v>
      </c>
      <c r="M1873" s="280">
        <f t="shared" si="481"/>
        <v>2.5540125E-2</v>
      </c>
      <c r="N1873" s="281">
        <f t="shared" si="482"/>
        <v>6.1740750499999997E-2</v>
      </c>
      <c r="O1873" s="280">
        <v>0.28946752999999997</v>
      </c>
      <c r="P1873" s="286">
        <v>1.3914826E-2</v>
      </c>
      <c r="Q1873" s="286">
        <v>1.1625299E-2</v>
      </c>
      <c r="R1873" s="219">
        <v>1.0672853E-2</v>
      </c>
      <c r="S1873" s="219">
        <v>1.6555389999999999E-3</v>
      </c>
      <c r="T1873" s="286">
        <v>0</v>
      </c>
      <c r="U1873" s="286">
        <v>0</v>
      </c>
      <c r="V1873" s="219">
        <v>0</v>
      </c>
      <c r="W1873" s="219">
        <v>1.2626985E-3</v>
      </c>
      <c r="X1873" s="286">
        <v>0</v>
      </c>
      <c r="Y1873" s="219">
        <v>6.0478051999999997E-2</v>
      </c>
      <c r="Z1873" s="219">
        <v>0</v>
      </c>
      <c r="AA1873" s="286">
        <v>0</v>
      </c>
      <c r="AB1873" s="286">
        <v>0</v>
      </c>
      <c r="AC1873"/>
      <c r="AD1873" s="227">
        <f t="shared" si="423"/>
        <v>0.28946752999999997</v>
      </c>
      <c r="AE1873" s="227">
        <f t="shared" si="424"/>
        <v>3.7868516999999997E-2</v>
      </c>
      <c r="AF1873" s="227">
        <f t="shared" si="425"/>
        <v>2.5540125E-2</v>
      </c>
      <c r="AG1873" s="227">
        <f t="shared" si="426"/>
        <v>2.5540125E-2</v>
      </c>
      <c r="AH1873" s="227">
        <f t="shared" si="427"/>
        <v>6.1740750499999997E-2</v>
      </c>
      <c r="AI1873"/>
      <c r="AJ1873">
        <v>36.832948999999999</v>
      </c>
      <c r="AK1873" s="155">
        <v>21.774749</v>
      </c>
      <c r="AL1873" s="155">
        <v>8.3789484000000005</v>
      </c>
      <c r="AM1873" s="155">
        <v>0</v>
      </c>
      <c r="AN1873" s="155">
        <v>1.6047669</v>
      </c>
      <c r="AO1873" s="155">
        <v>3.3977021999999999</v>
      </c>
      <c r="AP1873" s="155">
        <v>1.6767828</v>
      </c>
      <c r="AQ1873"/>
      <c r="AR1873" s="156">
        <v>3.6756732E-2</v>
      </c>
      <c r="AS1873" s="156">
        <v>3.4524264999999998E-2</v>
      </c>
      <c r="AT1873" s="156">
        <v>1.5583492E-3</v>
      </c>
      <c r="AU1873" s="156">
        <v>6.7411762000000003E-4</v>
      </c>
      <c r="AV1873" s="282">
        <f t="shared" si="457"/>
        <v>2.0698000445499999E-6</v>
      </c>
      <c r="AW1873" s="282">
        <f t="shared" si="458"/>
        <v>5.7631259474399998E-9</v>
      </c>
      <c r="AX1873" s="283">
        <f t="shared" si="459"/>
        <v>9.441423228000001E-2</v>
      </c>
      <c r="AY1873" s="157">
        <v>1.7908391E-6</v>
      </c>
      <c r="AZ1873" s="157">
        <v>5.4033939000000003E-9</v>
      </c>
      <c r="BA1873" s="157">
        <v>1.4762844E-13</v>
      </c>
      <c r="BB1873" s="157">
        <v>0</v>
      </c>
      <c r="BC1873" s="157">
        <v>0</v>
      </c>
      <c r="BD1873" s="157">
        <v>2.8600455E-10</v>
      </c>
      <c r="BE1873" s="157">
        <v>2.7867494000000002E-7</v>
      </c>
      <c r="BF1873" s="157">
        <v>6.5222988999999996E-11</v>
      </c>
      <c r="BG1873" s="157">
        <v>2.9436143000000002E-10</v>
      </c>
      <c r="BH1873" s="157">
        <v>0</v>
      </c>
      <c r="BI1873" s="157">
        <v>0</v>
      </c>
      <c r="BJ1873" s="157">
        <v>0</v>
      </c>
      <c r="BK1873" s="157">
        <v>0</v>
      </c>
      <c r="BL1873" s="157">
        <v>0</v>
      </c>
      <c r="BM1873" s="157">
        <v>0</v>
      </c>
      <c r="BN1873" s="157">
        <v>0</v>
      </c>
      <c r="BO1873" s="157">
        <v>0</v>
      </c>
      <c r="BP1873" s="157">
        <v>1.3563428E-4</v>
      </c>
      <c r="BQ1873" s="157">
        <v>9.4278598000000005E-2</v>
      </c>
      <c r="BR1873" s="157">
        <v>0</v>
      </c>
      <c r="BS1873" s="157">
        <v>0</v>
      </c>
      <c r="BT1873" s="157">
        <v>0</v>
      </c>
      <c r="BU1873"/>
      <c r="BV1873" s="155">
        <v>9.7758405999999999E-5</v>
      </c>
      <c r="BW1873" s="155">
        <v>2.0294166000000001E-6</v>
      </c>
      <c r="BX1873" s="155">
        <v>5.3807485000000002E-5</v>
      </c>
      <c r="BY1873" s="155">
        <v>5.0812083000000004E-9</v>
      </c>
      <c r="BZ1873" s="155">
        <v>3.1535404E-6</v>
      </c>
      <c r="CA1873" s="155">
        <v>0</v>
      </c>
      <c r="CB1873" s="155">
        <v>0</v>
      </c>
      <c r="CC1873" s="155">
        <v>0</v>
      </c>
      <c r="CD1873" s="155">
        <v>0</v>
      </c>
      <c r="CE1873" s="155">
        <v>1.5500312E-8</v>
      </c>
      <c r="CF1873" s="155">
        <v>0</v>
      </c>
      <c r="CG1873" s="155">
        <v>0</v>
      </c>
      <c r="CH1873" s="155">
        <v>0</v>
      </c>
      <c r="CI1873" s="155">
        <v>2.1719096E-6</v>
      </c>
      <c r="CJ1873" s="155">
        <v>3.6575471000000003E-5</v>
      </c>
      <c r="CK1873" s="155">
        <v>1.6012584000000001E-12</v>
      </c>
      <c r="CL1873" s="155">
        <v>0</v>
      </c>
      <c r="CM1873"/>
      <c r="CN1873" s="284">
        <v>0</v>
      </c>
      <c r="CO1873" s="284">
        <v>1.9297835000000001</v>
      </c>
      <c r="CP1873" s="285">
        <v>0</v>
      </c>
      <c r="CQ1873" s="284">
        <v>1.3884972999999999E-3</v>
      </c>
      <c r="CR1873" s="284">
        <v>0</v>
      </c>
      <c r="CS1873" s="284">
        <v>0</v>
      </c>
      <c r="CT1873" s="284">
        <v>1.2613785999999999E-4</v>
      </c>
      <c r="CU1873" s="284">
        <v>0</v>
      </c>
      <c r="CV1873" s="284">
        <v>0</v>
      </c>
      <c r="CW1873" s="284">
        <v>0</v>
      </c>
      <c r="CX1873"/>
      <c r="CY1873"/>
      <c r="CZ1873"/>
      <c r="DA1873"/>
      <c r="DB1873" s="212"/>
      <c r="DC1873" s="48"/>
      <c r="DD1873" s="48"/>
      <c r="DE1873" s="48"/>
      <c r="DF1873" s="48"/>
      <c r="DG1873" s="48"/>
      <c r="DH1873" s="48"/>
      <c r="DI1873" s="48"/>
      <c r="DJ1873" s="48"/>
      <c r="DK1873" s="48"/>
      <c r="DL1873" s="48"/>
    </row>
    <row r="1874" spans="1:116" ht="14.4">
      <c r="A1874" t="s">
        <v>1076</v>
      </c>
      <c r="B1874" s="188" t="s">
        <v>324</v>
      </c>
      <c r="C1874" s="151" t="str">
        <f t="shared" si="477"/>
        <v>D.100.01.117</v>
      </c>
      <c r="D1874" s="54" t="s">
        <v>54</v>
      </c>
      <c r="E1874" s="150" t="s">
        <v>1229</v>
      </c>
      <c r="F1874" s="153" t="str">
        <f t="shared" si="478"/>
        <v>MIG-arc welding Al 6 V-jnt</v>
      </c>
      <c r="G1874" s="154">
        <f t="shared" si="472"/>
        <v>2.2902100000000001</v>
      </c>
      <c r="H1874"/>
      <c r="I1874"/>
      <c r="J1874" s="227">
        <f t="shared" si="479"/>
        <v>0.46174483290000001</v>
      </c>
      <c r="K1874"/>
      <c r="L1874" s="280">
        <f t="shared" si="480"/>
        <v>1.4630970699999999E-2</v>
      </c>
      <c r="M1874" s="280">
        <f t="shared" si="481"/>
        <v>3.0310265000000003E-2</v>
      </c>
      <c r="N1874" s="281">
        <f t="shared" si="482"/>
        <v>7.3272097199999997E-2</v>
      </c>
      <c r="O1874" s="280">
        <v>0.34353149999999999</v>
      </c>
      <c r="P1874" s="219">
        <v>1.6513704000000001E-2</v>
      </c>
      <c r="Q1874" s="219">
        <v>1.3796561000000001E-2</v>
      </c>
      <c r="R1874" s="219">
        <v>1.2666225999999999E-2</v>
      </c>
      <c r="S1874" s="219">
        <v>1.9647446999999998E-3</v>
      </c>
      <c r="T1874" s="286">
        <v>0</v>
      </c>
      <c r="U1874" s="286">
        <v>0</v>
      </c>
      <c r="V1874" s="219">
        <v>0</v>
      </c>
      <c r="W1874" s="286">
        <v>1.4985332000000001E-3</v>
      </c>
      <c r="X1874" s="219">
        <v>0</v>
      </c>
      <c r="Y1874" s="219">
        <v>7.1773563999999998E-2</v>
      </c>
      <c r="Z1874" s="286">
        <v>0</v>
      </c>
      <c r="AA1874" s="219">
        <v>0</v>
      </c>
      <c r="AB1874" s="219">
        <v>0</v>
      </c>
      <c r="AC1874"/>
      <c r="AD1874" s="227">
        <f t="shared" si="423"/>
        <v>0.34353149999999999</v>
      </c>
      <c r="AE1874" s="227">
        <f t="shared" si="424"/>
        <v>4.4941235700000005E-2</v>
      </c>
      <c r="AF1874" s="227">
        <f t="shared" si="425"/>
        <v>3.0310265000000003E-2</v>
      </c>
      <c r="AG1874" s="227">
        <f t="shared" si="426"/>
        <v>3.0310265000000003E-2</v>
      </c>
      <c r="AH1874" s="227">
        <f t="shared" si="427"/>
        <v>7.3272097199999997E-2</v>
      </c>
      <c r="AI1874"/>
      <c r="AJ1874">
        <v>43.712254999999999</v>
      </c>
      <c r="AK1874" s="155">
        <v>25.841628</v>
      </c>
      <c r="AL1874" s="155">
        <v>9.9438881000000006</v>
      </c>
      <c r="AM1874" s="155">
        <v>0</v>
      </c>
      <c r="AN1874" s="155">
        <v>1.9044899</v>
      </c>
      <c r="AO1874" s="155">
        <v>4.0322924999999996</v>
      </c>
      <c r="AP1874" s="155">
        <v>1.9899562</v>
      </c>
      <c r="AQ1874"/>
      <c r="AR1874" s="156">
        <v>4.3621802000000001E-2</v>
      </c>
      <c r="AS1874" s="156">
        <v>4.0972376999999997E-2</v>
      </c>
      <c r="AT1874" s="156">
        <v>1.8494028E-3</v>
      </c>
      <c r="AU1874" s="156">
        <v>8.0002285999999998E-4</v>
      </c>
      <c r="AV1874" s="282">
        <f t="shared" si="457"/>
        <v>2.4563775017499997E-6</v>
      </c>
      <c r="AW1874" s="282">
        <f t="shared" si="458"/>
        <v>6.8395074560700007E-9</v>
      </c>
      <c r="AX1874" s="283">
        <f t="shared" si="459"/>
        <v>0.11204801675000001</v>
      </c>
      <c r="AY1874" s="157">
        <v>2.1253149000000001E-6</v>
      </c>
      <c r="AZ1874" s="157">
        <v>6.4125881000000003E-9</v>
      </c>
      <c r="BA1874" s="157">
        <v>1.7520107E-13</v>
      </c>
      <c r="BB1874" s="157">
        <v>0</v>
      </c>
      <c r="BC1874" s="157">
        <v>0</v>
      </c>
      <c r="BD1874" s="157">
        <v>3.3942174999999999E-10</v>
      </c>
      <c r="BE1874" s="157">
        <v>3.3072317999999998E-7</v>
      </c>
      <c r="BF1874" s="157">
        <v>7.7404715E-11</v>
      </c>
      <c r="BG1874" s="157">
        <v>3.4933943999999999E-10</v>
      </c>
      <c r="BH1874" s="157">
        <v>0</v>
      </c>
      <c r="BI1874" s="157">
        <v>0</v>
      </c>
      <c r="BJ1874" s="157">
        <v>0</v>
      </c>
      <c r="BK1874" s="157">
        <v>0</v>
      </c>
      <c r="BL1874" s="157">
        <v>0</v>
      </c>
      <c r="BM1874" s="157">
        <v>0</v>
      </c>
      <c r="BN1874" s="157">
        <v>0</v>
      </c>
      <c r="BO1874" s="157">
        <v>0</v>
      </c>
      <c r="BP1874" s="157">
        <v>1.6096675E-4</v>
      </c>
      <c r="BQ1874" s="157">
        <v>0.11188705</v>
      </c>
      <c r="BR1874" s="157">
        <v>0</v>
      </c>
      <c r="BS1874" s="157">
        <v>0</v>
      </c>
      <c r="BT1874" s="157">
        <v>0</v>
      </c>
      <c r="BU1874"/>
      <c r="BV1874" s="155">
        <v>1.1601679E-4</v>
      </c>
      <c r="BW1874" s="155">
        <v>2.4084517E-6</v>
      </c>
      <c r="BX1874" s="155">
        <v>6.3857131999999996E-5</v>
      </c>
      <c r="BY1874" s="155">
        <v>6.0302277999999999E-9</v>
      </c>
      <c r="BZ1874" s="155">
        <v>3.7425284999999998E-6</v>
      </c>
      <c r="CA1874" s="155">
        <v>0</v>
      </c>
      <c r="CB1874" s="155">
        <v>0</v>
      </c>
      <c r="CC1874" s="155">
        <v>0</v>
      </c>
      <c r="CD1874" s="155">
        <v>0</v>
      </c>
      <c r="CE1874" s="155">
        <v>1.8395311E-8</v>
      </c>
      <c r="CF1874" s="155">
        <v>0</v>
      </c>
      <c r="CG1874" s="155">
        <v>0</v>
      </c>
      <c r="CH1874" s="155">
        <v>0</v>
      </c>
      <c r="CI1874" s="155">
        <v>2.5775581000000002E-6</v>
      </c>
      <c r="CJ1874" s="155">
        <v>4.3406686999999997E-5</v>
      </c>
      <c r="CK1874" s="155">
        <v>1.9003261E-12</v>
      </c>
      <c r="CL1874" s="155">
        <v>0</v>
      </c>
      <c r="CM1874"/>
      <c r="CN1874" s="284">
        <v>0</v>
      </c>
      <c r="CO1874" s="284">
        <v>2.2902100000000001</v>
      </c>
      <c r="CP1874" s="285">
        <v>0</v>
      </c>
      <c r="CQ1874" s="284">
        <v>1.6478275999999999E-3</v>
      </c>
      <c r="CR1874" s="284">
        <v>0</v>
      </c>
      <c r="CS1874" s="284">
        <v>0</v>
      </c>
      <c r="CT1874" s="284">
        <v>1.4969667999999999E-4</v>
      </c>
      <c r="CU1874" s="284">
        <v>0</v>
      </c>
      <c r="CV1874" s="284">
        <v>0</v>
      </c>
      <c r="CW1874" s="284">
        <v>0</v>
      </c>
      <c r="CX1874"/>
      <c r="CY1874"/>
      <c r="CZ1874"/>
      <c r="DA1874"/>
      <c r="DB1874" s="212"/>
      <c r="DC1874" s="48"/>
      <c r="DD1874" s="48"/>
      <c r="DE1874" s="48"/>
      <c r="DF1874" s="48"/>
      <c r="DG1874" s="48"/>
      <c r="DH1874" s="48"/>
      <c r="DI1874" s="48"/>
      <c r="DJ1874" s="48"/>
      <c r="DK1874" s="48"/>
      <c r="DL1874" s="48"/>
    </row>
    <row r="1875" spans="1:116" ht="14.4">
      <c r="A1875" t="s">
        <v>1077</v>
      </c>
      <c r="B1875" s="188" t="s">
        <v>324</v>
      </c>
      <c r="C1875" s="151" t="str">
        <f t="shared" si="477"/>
        <v>D.100.01.118</v>
      </c>
      <c r="D1875" s="54" t="s">
        <v>54</v>
      </c>
      <c r="E1875" s="150" t="s">
        <v>1229</v>
      </c>
      <c r="F1875" s="153" t="str">
        <f t="shared" si="478"/>
        <v>MIG-arc welding Al 8</v>
      </c>
      <c r="G1875" s="154">
        <f t="shared" si="472"/>
        <v>2.9184534000000002</v>
      </c>
      <c r="H1875"/>
      <c r="I1875"/>
      <c r="J1875" s="227">
        <f t="shared" si="479"/>
        <v>0.58840926269999994</v>
      </c>
      <c r="K1875"/>
      <c r="L1875" s="280">
        <f t="shared" si="480"/>
        <v>1.8644494500000001E-2</v>
      </c>
      <c r="M1875" s="280">
        <f t="shared" si="481"/>
        <v>3.8624883999999998E-2</v>
      </c>
      <c r="N1875" s="281">
        <f t="shared" si="482"/>
        <v>9.3371874199999996E-2</v>
      </c>
      <c r="O1875" s="287">
        <v>0.43776800999999999</v>
      </c>
      <c r="P1875" s="286">
        <v>2.1043692999999999E-2</v>
      </c>
      <c r="Q1875" s="286">
        <v>1.7581190999999999E-2</v>
      </c>
      <c r="R1875" s="219">
        <v>1.6140787E-2</v>
      </c>
      <c r="S1875" s="219">
        <v>2.5037075000000002E-3</v>
      </c>
      <c r="T1875" s="219">
        <v>0</v>
      </c>
      <c r="U1875" s="219">
        <v>0</v>
      </c>
      <c r="V1875" s="219">
        <v>0</v>
      </c>
      <c r="W1875" s="219">
        <v>1.9096062E-3</v>
      </c>
      <c r="X1875" s="219">
        <v>0</v>
      </c>
      <c r="Y1875" s="219">
        <v>9.1462267999999999E-2</v>
      </c>
      <c r="Z1875" s="219">
        <v>0</v>
      </c>
      <c r="AA1875" s="219">
        <v>0</v>
      </c>
      <c r="AB1875" s="219">
        <v>0</v>
      </c>
      <c r="AC1875"/>
      <c r="AD1875" s="227">
        <f t="shared" si="423"/>
        <v>0.43776800999999999</v>
      </c>
      <c r="AE1875" s="227">
        <f t="shared" si="424"/>
        <v>5.7269378500000002E-2</v>
      </c>
      <c r="AF1875" s="227">
        <f t="shared" si="425"/>
        <v>3.8624883999999998E-2</v>
      </c>
      <c r="AG1875" s="227">
        <f t="shared" si="426"/>
        <v>3.8624883999999998E-2</v>
      </c>
      <c r="AH1875" s="227">
        <f t="shared" si="427"/>
        <v>9.3371874199999996E-2</v>
      </c>
      <c r="AI1875"/>
      <c r="AJ1875">
        <v>55.703266999999997</v>
      </c>
      <c r="AK1875" s="155">
        <v>32.930425</v>
      </c>
      <c r="AL1875" s="155">
        <v>12.671665000000001</v>
      </c>
      <c r="AM1875" s="155">
        <v>0</v>
      </c>
      <c r="AN1875" s="155">
        <v>2.4269237000000001</v>
      </c>
      <c r="AO1875" s="155">
        <v>5.1384185999999996</v>
      </c>
      <c r="AP1875" s="155">
        <v>2.5358348999999998</v>
      </c>
      <c r="AQ1875"/>
      <c r="AR1875" s="156">
        <v>5.5588001999999997E-2</v>
      </c>
      <c r="AS1875" s="156">
        <v>5.2211793999999999E-2</v>
      </c>
      <c r="AT1875" s="156">
        <v>2.3567253000000002E-3</v>
      </c>
      <c r="AU1875" s="156">
        <v>1.0194827E-3</v>
      </c>
      <c r="AV1875" s="282">
        <f t="shared" si="457"/>
        <v>3.1302034808800004E-6</v>
      </c>
      <c r="AW1875" s="282">
        <f t="shared" si="458"/>
        <v>8.7157001716899988E-9</v>
      </c>
      <c r="AX1875" s="283">
        <f t="shared" si="459"/>
        <v>0.14278469265999999</v>
      </c>
      <c r="AY1875" s="157">
        <v>2.7083248000000001E-6</v>
      </c>
      <c r="AZ1875" s="157">
        <v>8.1716695999999992E-9</v>
      </c>
      <c r="BA1875" s="157">
        <v>2.2326169000000001E-13</v>
      </c>
      <c r="BB1875" s="157">
        <v>0</v>
      </c>
      <c r="BC1875" s="157">
        <v>0</v>
      </c>
      <c r="BD1875" s="157">
        <v>4.3253088E-10</v>
      </c>
      <c r="BE1875" s="157">
        <v>4.2144615000000002E-7</v>
      </c>
      <c r="BF1875" s="157">
        <v>9.8638139999999994E-11</v>
      </c>
      <c r="BG1875" s="157">
        <v>4.4516917E-10</v>
      </c>
      <c r="BH1875" s="157">
        <v>0</v>
      </c>
      <c r="BI1875" s="157">
        <v>0</v>
      </c>
      <c r="BJ1875" s="157">
        <v>0</v>
      </c>
      <c r="BK1875" s="157">
        <v>0</v>
      </c>
      <c r="BL1875" s="157">
        <v>0</v>
      </c>
      <c r="BM1875" s="157">
        <v>0</v>
      </c>
      <c r="BN1875" s="157">
        <v>0</v>
      </c>
      <c r="BO1875" s="157">
        <v>0</v>
      </c>
      <c r="BP1875" s="157">
        <v>2.0512266000000001E-4</v>
      </c>
      <c r="BQ1875" s="157">
        <v>0.14257956999999999</v>
      </c>
      <c r="BR1875" s="157">
        <v>0</v>
      </c>
      <c r="BS1875" s="157">
        <v>0</v>
      </c>
      <c r="BT1875" s="157">
        <v>0</v>
      </c>
      <c r="BU1875"/>
      <c r="BV1875" s="155">
        <v>1.4784215E-4</v>
      </c>
      <c r="BW1875" s="155">
        <v>3.0691307999999999E-6</v>
      </c>
      <c r="BX1875" s="155">
        <v>8.1374225000000006E-5</v>
      </c>
      <c r="BY1875" s="155">
        <v>7.6844213999999998E-9</v>
      </c>
      <c r="BZ1875" s="155">
        <v>4.7691674000000003E-6</v>
      </c>
      <c r="CA1875" s="155">
        <v>0</v>
      </c>
      <c r="CB1875" s="155">
        <v>0</v>
      </c>
      <c r="CC1875" s="155">
        <v>0</v>
      </c>
      <c r="CD1875" s="155">
        <v>0</v>
      </c>
      <c r="CE1875" s="155">
        <v>2.3441457000000001E-8</v>
      </c>
      <c r="CF1875" s="155">
        <v>0</v>
      </c>
      <c r="CG1875" s="155">
        <v>0</v>
      </c>
      <c r="CH1875" s="155">
        <v>0</v>
      </c>
      <c r="CI1875" s="155">
        <v>3.2846260000000002E-6</v>
      </c>
      <c r="CJ1875" s="155">
        <v>5.5313877000000003E-5</v>
      </c>
      <c r="CK1875" s="155">
        <v>2.4216176999999998E-12</v>
      </c>
      <c r="CL1875" s="155">
        <v>0</v>
      </c>
      <c r="CM1875"/>
      <c r="CN1875" s="284">
        <v>0</v>
      </c>
      <c r="CO1875" s="284">
        <v>2.9184534000000002</v>
      </c>
      <c r="CP1875" s="285">
        <v>0</v>
      </c>
      <c r="CQ1875" s="284">
        <v>2.0998546000000002E-3</v>
      </c>
      <c r="CR1875" s="284">
        <v>0</v>
      </c>
      <c r="CS1875" s="284">
        <v>0</v>
      </c>
      <c r="CT1875" s="284">
        <v>1.9076101999999999E-4</v>
      </c>
      <c r="CU1875" s="284">
        <v>0</v>
      </c>
      <c r="CV1875" s="284">
        <v>0</v>
      </c>
      <c r="CW1875" s="284">
        <v>0</v>
      </c>
      <c r="CX1875"/>
      <c r="CY1875"/>
      <c r="CZ1875"/>
      <c r="DA1875"/>
      <c r="DB1875" s="212"/>
      <c r="DC1875" s="48"/>
      <c r="DD1875" s="48"/>
      <c r="DE1875" s="48"/>
      <c r="DF1875" s="48"/>
      <c r="DG1875" s="48"/>
      <c r="DH1875" s="48"/>
      <c r="DI1875" s="48"/>
      <c r="DJ1875" s="48"/>
      <c r="DK1875" s="48"/>
      <c r="DL1875" s="48"/>
    </row>
    <row r="1876" spans="1:116" ht="14.4">
      <c r="A1876" t="s">
        <v>1952</v>
      </c>
      <c r="B1876" s="188" t="s">
        <v>324</v>
      </c>
      <c r="C1876" s="151" t="str">
        <f t="shared" si="477"/>
        <v>D.100.01.119</v>
      </c>
      <c r="D1876" s="54" t="s">
        <v>54</v>
      </c>
      <c r="E1876" s="150" t="s">
        <v>352</v>
      </c>
      <c r="F1876" s="153" t="str">
        <f t="shared" si="478"/>
        <v>Milling Al (per kg removed, removed Al not counted)</v>
      </c>
      <c r="G1876" s="154">
        <f t="shared" si="472"/>
        <v>6.0071082666666664E-2</v>
      </c>
      <c r="H1876"/>
      <c r="I1876"/>
      <c r="J1876" s="227">
        <f t="shared" si="479"/>
        <v>1.2111339996999999E-2</v>
      </c>
      <c r="K1876"/>
      <c r="L1876" s="280">
        <f t="shared" si="480"/>
        <v>3.83763168E-4</v>
      </c>
      <c r="M1876" s="280">
        <f t="shared" si="481"/>
        <v>7.9502334E-4</v>
      </c>
      <c r="N1876" s="281">
        <f t="shared" si="482"/>
        <v>1.9218910890000001E-3</v>
      </c>
      <c r="O1876" s="280">
        <v>9.0106623999999993E-3</v>
      </c>
      <c r="P1876" s="286">
        <v>4.3314633000000001E-4</v>
      </c>
      <c r="Q1876" s="286">
        <v>3.6187700999999999E-4</v>
      </c>
      <c r="R1876" s="219">
        <v>3.3222888000000001E-4</v>
      </c>
      <c r="S1876" s="286">
        <v>5.1534287999999999E-5</v>
      </c>
      <c r="T1876" s="219">
        <v>0</v>
      </c>
      <c r="U1876" s="219">
        <v>0</v>
      </c>
      <c r="V1876" s="219">
        <v>0</v>
      </c>
      <c r="W1876" s="286">
        <v>3.9305789000000002E-5</v>
      </c>
      <c r="X1876" s="219">
        <v>0</v>
      </c>
      <c r="Y1876" s="219">
        <v>1.8825853000000001E-3</v>
      </c>
      <c r="Z1876" s="219">
        <v>0</v>
      </c>
      <c r="AA1876" s="219">
        <v>0</v>
      </c>
      <c r="AB1876" s="219">
        <v>0</v>
      </c>
      <c r="AC1876"/>
      <c r="AD1876" s="227">
        <f t="shared" si="423"/>
        <v>9.0106623999999993E-3</v>
      </c>
      <c r="AE1876" s="227">
        <f t="shared" si="424"/>
        <v>1.1787865079999999E-3</v>
      </c>
      <c r="AF1876" s="227">
        <f t="shared" si="425"/>
        <v>7.9502334E-4</v>
      </c>
      <c r="AG1876" s="227">
        <f t="shared" si="426"/>
        <v>7.9502334E-4</v>
      </c>
      <c r="AH1876" s="227">
        <f t="shared" si="427"/>
        <v>1.9218910890000001E-3</v>
      </c>
      <c r="AI1876"/>
      <c r="AJ1876">
        <v>1.1465510000000001</v>
      </c>
      <c r="AK1876" s="155">
        <v>0.6778132</v>
      </c>
      <c r="AL1876" s="155">
        <v>0.26082329999999998</v>
      </c>
      <c r="AM1876" s="155">
        <v>0</v>
      </c>
      <c r="AN1876" s="155">
        <v>4.9953833000000003E-2</v>
      </c>
      <c r="AO1876" s="155">
        <v>0.10576505</v>
      </c>
      <c r="AP1876" s="155">
        <v>5.2195573000000002E-2</v>
      </c>
      <c r="AQ1876"/>
      <c r="AR1876" s="156">
        <v>1.1441784E-3</v>
      </c>
      <c r="AS1876" s="156">
        <v>1.0746853E-3</v>
      </c>
      <c r="AT1876" s="156">
        <v>4.8508925999999997E-5</v>
      </c>
      <c r="AU1876" s="156">
        <v>2.0984206000000001E-5</v>
      </c>
      <c r="AV1876" s="282">
        <f t="shared" si="457"/>
        <v>6.4429574165499999E-8</v>
      </c>
      <c r="AW1876" s="282">
        <f t="shared" si="458"/>
        <v>1.7939691473779998E-10</v>
      </c>
      <c r="AX1876" s="283">
        <f t="shared" si="459"/>
        <v>2.9389644786999999E-3</v>
      </c>
      <c r="AY1876" s="157">
        <v>5.5745965E-8</v>
      </c>
      <c r="AZ1876" s="157">
        <v>1.6819902999999999E-10</v>
      </c>
      <c r="BA1876" s="157">
        <v>4.5954378E-15</v>
      </c>
      <c r="BB1876" s="157">
        <v>0</v>
      </c>
      <c r="BC1876" s="157">
        <v>0</v>
      </c>
      <c r="BD1876" s="157">
        <v>8.9028654999999994E-12</v>
      </c>
      <c r="BE1876" s="157">
        <v>8.6747063000000006E-9</v>
      </c>
      <c r="BF1876" s="157">
        <v>2.0302876000000001E-12</v>
      </c>
      <c r="BG1876" s="157">
        <v>9.1630016999999998E-12</v>
      </c>
      <c r="BH1876" s="157">
        <v>0</v>
      </c>
      <c r="BI1876" s="157">
        <v>0</v>
      </c>
      <c r="BJ1876" s="157">
        <v>0</v>
      </c>
      <c r="BK1876" s="157">
        <v>0</v>
      </c>
      <c r="BL1876" s="157">
        <v>0</v>
      </c>
      <c r="BM1876" s="157">
        <v>0</v>
      </c>
      <c r="BN1876" s="157">
        <v>0</v>
      </c>
      <c r="BO1876" s="157">
        <v>0</v>
      </c>
      <c r="BP1876" s="157">
        <v>4.2220787E-6</v>
      </c>
      <c r="BQ1876" s="157">
        <v>2.9347423999999999E-3</v>
      </c>
      <c r="BR1876" s="157">
        <v>0</v>
      </c>
      <c r="BS1876" s="157">
        <v>0</v>
      </c>
      <c r="BT1876" s="157">
        <v>0</v>
      </c>
      <c r="BU1876"/>
      <c r="BV1876" s="155">
        <v>3.0430632000000001E-6</v>
      </c>
      <c r="BW1876" s="155">
        <v>6.3172503000000003E-8</v>
      </c>
      <c r="BX1876" s="155">
        <v>1.6749412E-6</v>
      </c>
      <c r="BY1876" s="155">
        <v>1.5816990999999999E-10</v>
      </c>
      <c r="BZ1876" s="155">
        <v>9.8164682000000004E-8</v>
      </c>
      <c r="CA1876" s="155">
        <v>0</v>
      </c>
      <c r="CB1876" s="155">
        <v>0</v>
      </c>
      <c r="CC1876" s="155">
        <v>0</v>
      </c>
      <c r="CD1876" s="155">
        <v>0</v>
      </c>
      <c r="CE1876" s="155">
        <v>4.8249997000000001E-10</v>
      </c>
      <c r="CF1876" s="155">
        <v>0</v>
      </c>
      <c r="CG1876" s="155">
        <v>0</v>
      </c>
      <c r="CH1876" s="155">
        <v>0</v>
      </c>
      <c r="CI1876" s="155">
        <v>6.7608080999999995E-8</v>
      </c>
      <c r="CJ1876" s="155">
        <v>1.1385361000000001E-6</v>
      </c>
      <c r="CK1876" s="155">
        <v>4.9844618000000001E-14</v>
      </c>
      <c r="CL1876" s="155">
        <v>0</v>
      </c>
      <c r="CM1876"/>
      <c r="CN1876" s="284">
        <v>0</v>
      </c>
      <c r="CO1876" s="284">
        <v>6.0071082999999997E-2</v>
      </c>
      <c r="CP1876" s="285">
        <v>0</v>
      </c>
      <c r="CQ1876" s="284">
        <v>4.3221706000000003E-5</v>
      </c>
      <c r="CR1876" s="284">
        <v>0</v>
      </c>
      <c r="CS1876" s="284">
        <v>0</v>
      </c>
      <c r="CT1876" s="284">
        <v>3.9264703999999998E-6</v>
      </c>
      <c r="CU1876" s="284">
        <v>0</v>
      </c>
      <c r="CV1876" s="284">
        <v>0</v>
      </c>
      <c r="CW1876" s="284">
        <v>0</v>
      </c>
      <c r="CX1876"/>
      <c r="CY1876"/>
      <c r="CZ1876"/>
      <c r="DA1876"/>
      <c r="DB1876" s="212"/>
      <c r="DC1876" s="48"/>
      <c r="DD1876" s="48"/>
      <c r="DE1876" s="48"/>
      <c r="DF1876" s="48"/>
      <c r="DG1876" s="48"/>
      <c r="DH1876" s="48"/>
      <c r="DI1876" s="48"/>
      <c r="DJ1876" s="48"/>
      <c r="DK1876" s="48"/>
      <c r="DL1876" s="48"/>
    </row>
    <row r="1877" spans="1:116" ht="14.4">
      <c r="A1877" t="s">
        <v>3102</v>
      </c>
      <c r="B1877" s="188" t="s">
        <v>324</v>
      </c>
      <c r="C1877" s="151" t="str">
        <f t="shared" si="477"/>
        <v>D.100.01.120</v>
      </c>
      <c r="D1877" s="54" t="s">
        <v>54</v>
      </c>
      <c r="E1877" s="150" t="s">
        <v>352</v>
      </c>
      <c r="F1877" s="153" t="str">
        <f t="shared" si="478"/>
        <v xml:space="preserve">Rolling aluminium foil </v>
      </c>
      <c r="G1877" s="154">
        <f t="shared" si="472"/>
        <v>1.4106452</v>
      </c>
      <c r="H1877"/>
      <c r="I1877"/>
      <c r="J1877" s="227">
        <f t="shared" si="479"/>
        <v>0.27537767295530624</v>
      </c>
      <c r="K1877"/>
      <c r="L1877" s="280">
        <f t="shared" si="480"/>
        <v>1.2622286090999999E-2</v>
      </c>
      <c r="M1877" s="280">
        <f t="shared" si="481"/>
        <v>2.5593204559999999E-2</v>
      </c>
      <c r="N1877" s="281">
        <f t="shared" si="482"/>
        <v>2.5565402304306251E-2</v>
      </c>
      <c r="O1877" s="280">
        <v>0.21159678000000001</v>
      </c>
      <c r="P1877" s="286">
        <v>1.4408061E-2</v>
      </c>
      <c r="Q1877" s="286">
        <v>8.7456237999999995E-3</v>
      </c>
      <c r="R1877" s="219">
        <v>1.0391388999999999E-2</v>
      </c>
      <c r="S1877" s="219">
        <v>2.0868214000000001E-3</v>
      </c>
      <c r="T1877" s="286">
        <v>5.9231808E-5</v>
      </c>
      <c r="U1877" s="286">
        <v>8.4843882999999996E-5</v>
      </c>
      <c r="V1877" s="219">
        <v>4.3436666999999997E-4</v>
      </c>
      <c r="W1877" s="219">
        <v>9.9886184000000009E-4</v>
      </c>
      <c r="X1877" s="219">
        <v>2.2019633E-3</v>
      </c>
      <c r="Y1877" s="219">
        <v>2.4480344000000001E-2</v>
      </c>
      <c r="Z1877" s="219">
        <v>-1.9681021000000001E-4</v>
      </c>
      <c r="AA1877" s="286">
        <v>8.6196464000000002E-5</v>
      </c>
      <c r="AB1877" s="286">
        <v>3.0625292000000001E-13</v>
      </c>
      <c r="AC1877"/>
      <c r="AD1877" s="227">
        <f t="shared" si="423"/>
        <v>0.21159678000000001</v>
      </c>
      <c r="AE1877" s="227">
        <f t="shared" si="424"/>
        <v>3.6210337560999999E-2</v>
      </c>
      <c r="AF1877" s="227">
        <f t="shared" si="425"/>
        <v>2.3674247933999994E-2</v>
      </c>
      <c r="AG1877" s="227">
        <f t="shared" si="426"/>
        <v>2.5593204559999999E-2</v>
      </c>
      <c r="AH1877" s="227">
        <f t="shared" si="427"/>
        <v>2.5479205840306253E-2</v>
      </c>
      <c r="AI1877"/>
      <c r="AJ1877">
        <v>25.700669000000001</v>
      </c>
      <c r="AK1877" s="155">
        <v>18.591253999999999</v>
      </c>
      <c r="AL1877" s="155">
        <v>3.2847056000000001</v>
      </c>
      <c r="AM1877" s="155">
        <v>0</v>
      </c>
      <c r="AN1877" s="155">
        <v>1.8515699000000001</v>
      </c>
      <c r="AO1877" s="155">
        <v>1.3163560000000001</v>
      </c>
      <c r="AP1877" s="155">
        <v>0.65678347999999998</v>
      </c>
      <c r="AQ1877"/>
      <c r="AR1877" s="156">
        <v>2.8608364000000001E-2</v>
      </c>
      <c r="AS1877" s="156">
        <v>2.6449538000000002E-2</v>
      </c>
      <c r="AT1877" s="156">
        <v>1.1651253E-3</v>
      </c>
      <c r="AU1877" s="156">
        <v>9.9370151999999992E-4</v>
      </c>
      <c r="AV1877" s="282">
        <f t="shared" si="457"/>
        <v>1.5857036716486686E-6</v>
      </c>
      <c r="AW1877" s="282">
        <f t="shared" si="458"/>
        <v>4.3088953598165126E-9</v>
      </c>
      <c r="AX1877" s="283">
        <f t="shared" si="459"/>
        <v>0.13917388062</v>
      </c>
      <c r="AY1877" s="157">
        <v>1.30908E-6</v>
      </c>
      <c r="AZ1877" s="157">
        <v>3.9498103999999997E-9</v>
      </c>
      <c r="BA1877" s="157">
        <v>1.0791446E-13</v>
      </c>
      <c r="BB1877" s="157">
        <v>4.6219869000000002E-14</v>
      </c>
      <c r="BC1877" s="157">
        <v>0</v>
      </c>
      <c r="BD1877" s="157">
        <v>2.7316986E-10</v>
      </c>
      <c r="BE1877" s="157">
        <v>2.7626411999999998E-7</v>
      </c>
      <c r="BF1877" s="157">
        <v>5.8079816999999999E-11</v>
      </c>
      <c r="BG1877" s="157">
        <v>3.0079933999999999E-10</v>
      </c>
      <c r="BH1877" s="157">
        <v>1.8844844E-14</v>
      </c>
      <c r="BI1877" s="157">
        <v>4.6866072000000004E-15</v>
      </c>
      <c r="BJ1877" s="157">
        <v>5.135864E-14</v>
      </c>
      <c r="BK1877" s="157">
        <v>2.0270649000000002E-14</v>
      </c>
      <c r="BL1877" s="157">
        <v>2.7276158999999999E-15</v>
      </c>
      <c r="BM1877" s="157">
        <v>8.5530207999999995E-12</v>
      </c>
      <c r="BN1877" s="157">
        <v>7.7782547999999999E-11</v>
      </c>
      <c r="BO1877" s="157">
        <v>4.137324E-22</v>
      </c>
      <c r="BP1877" s="157">
        <v>1.2942062000000001E-4</v>
      </c>
      <c r="BQ1877" s="157">
        <v>0.13904446000000001</v>
      </c>
      <c r="BR1877" s="157">
        <v>0</v>
      </c>
      <c r="BS1877" s="157">
        <v>0</v>
      </c>
      <c r="BT1877" s="157">
        <v>0</v>
      </c>
      <c r="BU1877"/>
      <c r="BV1877" s="155">
        <v>7.3985289999999997E-5</v>
      </c>
      <c r="BW1877" s="155">
        <v>2.0898904E-6</v>
      </c>
      <c r="BX1877" s="155">
        <v>3.9332531000000001E-5</v>
      </c>
      <c r="BY1877" s="155">
        <v>5.4854813999999997E-8</v>
      </c>
      <c r="BZ1877" s="155">
        <v>3.5400095000000001E-6</v>
      </c>
      <c r="CA1877" s="155">
        <v>3.1970547E-8</v>
      </c>
      <c r="CB1877" s="155">
        <v>1.4213719E-11</v>
      </c>
      <c r="CC1877" s="155">
        <v>4.8017486000000002E-8</v>
      </c>
      <c r="CD1877" s="155">
        <v>8.3343699000000002E-8</v>
      </c>
      <c r="CE1877" s="155">
        <v>8.2380516000000006E-8</v>
      </c>
      <c r="CF1877" s="155">
        <v>0</v>
      </c>
      <c r="CG1877" s="155">
        <v>9.1491642000000001E-19</v>
      </c>
      <c r="CH1877" s="155">
        <v>5.4002711000000002E-12</v>
      </c>
      <c r="CI1877" s="155">
        <v>2.1191537000000002E-6</v>
      </c>
      <c r="CJ1877" s="155">
        <v>2.6601593E-5</v>
      </c>
      <c r="CK1877" s="155">
        <v>1.5249503000000001E-9</v>
      </c>
      <c r="CL1877" s="155">
        <v>0</v>
      </c>
      <c r="CM1877"/>
      <c r="CN1877" s="284">
        <v>4.5708630999999999E-12</v>
      </c>
      <c r="CO1877" s="284">
        <v>1.4106445000000001</v>
      </c>
      <c r="CP1877" s="285">
        <v>5.8488319000000004E-3</v>
      </c>
      <c r="CQ1877" s="284">
        <v>1.4448084E-3</v>
      </c>
      <c r="CR1877" s="284">
        <v>1.8950433000000001E-11</v>
      </c>
      <c r="CS1877" s="284">
        <v>2.2277252999999999E-9</v>
      </c>
      <c r="CT1877" s="284">
        <v>1.1465890999999999E-4</v>
      </c>
      <c r="CU1877" s="284">
        <v>1.0879809000000001E-2</v>
      </c>
      <c r="CV1877" s="284">
        <v>1.2635862E-8</v>
      </c>
      <c r="CW1877" s="284">
        <v>1.2726886E-5</v>
      </c>
      <c r="CX1877"/>
      <c r="CY1877"/>
      <c r="CZ1877"/>
      <c r="DA1877"/>
      <c r="DB1877" s="212"/>
      <c r="DC1877" s="48"/>
      <c r="DD1877" s="48"/>
      <c r="DE1877" s="48"/>
      <c r="DF1877" s="48"/>
      <c r="DG1877" s="48"/>
      <c r="DH1877" s="48"/>
      <c r="DI1877" s="48"/>
      <c r="DJ1877" s="48"/>
      <c r="DK1877" s="48"/>
      <c r="DL1877" s="48"/>
    </row>
    <row r="1878" spans="1:116" ht="14.4">
      <c r="A1878" t="s">
        <v>3103</v>
      </c>
      <c r="B1878" s="188" t="s">
        <v>324</v>
      </c>
      <c r="C1878" s="151" t="str">
        <f t="shared" si="477"/>
        <v>D.100.01.121</v>
      </c>
      <c r="D1878" s="54" t="s">
        <v>54</v>
      </c>
      <c r="E1878" s="150" t="s">
        <v>352</v>
      </c>
      <c r="F1878" s="153" t="str">
        <f t="shared" si="478"/>
        <v>Rolling aluminium sheet</v>
      </c>
      <c r="G1878" s="154">
        <f t="shared" si="472"/>
        <v>0.48359350666666673</v>
      </c>
      <c r="H1878"/>
      <c r="I1878"/>
      <c r="J1878" s="227">
        <f t="shared" si="479"/>
        <v>9.2423282766584625E-2</v>
      </c>
      <c r="K1878"/>
      <c r="L1878" s="280">
        <f t="shared" si="480"/>
        <v>3.9311866440000006E-3</v>
      </c>
      <c r="M1878" s="280">
        <f t="shared" si="481"/>
        <v>6.2548556680000001E-3</v>
      </c>
      <c r="N1878" s="281">
        <f t="shared" si="482"/>
        <v>9.6982144545846114E-3</v>
      </c>
      <c r="O1878" s="280">
        <v>7.2539026000000006E-2</v>
      </c>
      <c r="P1878" s="219">
        <v>2.9453934999999999E-3</v>
      </c>
      <c r="Q1878" s="219">
        <v>3.5749576999999999E-3</v>
      </c>
      <c r="R1878" s="219">
        <v>3.3404845000000001E-3</v>
      </c>
      <c r="S1878" s="219">
        <v>5.3737247999999997E-4</v>
      </c>
      <c r="T1878" s="286">
        <v>1.8889233999999998E-5</v>
      </c>
      <c r="U1878" s="286">
        <v>3.4440429999999998E-5</v>
      </c>
      <c r="V1878" s="219">
        <v>1.2393503999999999E-4</v>
      </c>
      <c r="W1878" s="219">
        <v>2.3681953000000001E-4</v>
      </c>
      <c r="X1878" s="286">
        <v>1.3819898000000001E-5</v>
      </c>
      <c r="Y1878" s="219">
        <v>9.4613554999999992E-3</v>
      </c>
      <c r="Z1878" s="219">
        <v>-4.0325046999999998E-4</v>
      </c>
      <c r="AA1878" s="286">
        <v>3.9424348999999998E-8</v>
      </c>
      <c r="AB1878" s="286">
        <v>2.3561243000000002E-13</v>
      </c>
      <c r="AC1878"/>
      <c r="AD1878" s="227">
        <f t="shared" si="423"/>
        <v>7.2539026000000006E-2</v>
      </c>
      <c r="AE1878" s="227">
        <f t="shared" si="424"/>
        <v>1.0575472883999999E-2</v>
      </c>
      <c r="AF1878" s="227">
        <f t="shared" si="425"/>
        <v>6.6443256643489998E-3</v>
      </c>
      <c r="AG1878" s="227">
        <f t="shared" si="426"/>
        <v>6.2548556680000001E-3</v>
      </c>
      <c r="AH1878" s="227">
        <f t="shared" si="427"/>
        <v>9.6981750302356107E-3</v>
      </c>
      <c r="AI1878"/>
      <c r="AJ1878">
        <v>9.1155766000000007</v>
      </c>
      <c r="AK1878" s="155">
        <v>6.1567075000000004</v>
      </c>
      <c r="AL1878" s="155">
        <v>1.2005017</v>
      </c>
      <c r="AM1878" s="155">
        <v>0</v>
      </c>
      <c r="AN1878" s="155">
        <v>1.0340768</v>
      </c>
      <c r="AO1878" s="155">
        <v>0.48424415999999998</v>
      </c>
      <c r="AP1878" s="155">
        <v>0.24004644</v>
      </c>
      <c r="AQ1878"/>
      <c r="AR1878" s="156">
        <v>9.3046324999999999E-3</v>
      </c>
      <c r="AS1878" s="156">
        <v>8.5948692000000007E-3</v>
      </c>
      <c r="AT1878" s="156">
        <v>3.9305436000000002E-4</v>
      </c>
      <c r="AU1878" s="156">
        <v>3.1670891999999997E-4</v>
      </c>
      <c r="AV1878" s="282">
        <f t="shared" si="457"/>
        <v>5.1527992956911699E-7</v>
      </c>
      <c r="AW1878" s="282">
        <f t="shared" si="458"/>
        <v>1.4536034044885985E-9</v>
      </c>
      <c r="AX1878" s="283">
        <f t="shared" si="459"/>
        <v>4.4356991775999999E-2</v>
      </c>
      <c r="AY1878" s="157">
        <v>4.48777E-7</v>
      </c>
      <c r="AZ1878" s="157">
        <v>1.3540686E-9</v>
      </c>
      <c r="BA1878" s="157">
        <v>3.6995085000000001E-14</v>
      </c>
      <c r="BB1878" s="157">
        <v>3.3289717000000003E-14</v>
      </c>
      <c r="BC1878" s="157">
        <v>0</v>
      </c>
      <c r="BD1878" s="157">
        <v>1.6500849999999999E-10</v>
      </c>
      <c r="BE1878" s="157">
        <v>6.6309555000000003E-8</v>
      </c>
      <c r="BF1878" s="157">
        <v>2.9684973000000003E-11</v>
      </c>
      <c r="BG1878" s="157">
        <v>6.9700911999999999E-11</v>
      </c>
      <c r="BH1878" s="157">
        <v>3.7367380000000001E-14</v>
      </c>
      <c r="BI1878" s="157">
        <v>4.7311708000000002E-16</v>
      </c>
      <c r="BJ1878" s="157">
        <v>4.2253585000000001E-14</v>
      </c>
      <c r="BK1878" s="157">
        <v>2.8692481999999997E-14</v>
      </c>
      <c r="BL1878" s="157">
        <v>3.1378391999999999E-15</v>
      </c>
      <c r="BM1878" s="157">
        <v>2.8183483999999999E-12</v>
      </c>
      <c r="BN1878" s="157">
        <v>2.5514431E-11</v>
      </c>
      <c r="BO1878" s="157">
        <v>3.1830063E-22</v>
      </c>
      <c r="BP1878" s="157">
        <v>2.5862776E-5</v>
      </c>
      <c r="BQ1878" s="157">
        <v>4.4331128999999997E-2</v>
      </c>
      <c r="BR1878" s="157">
        <v>0</v>
      </c>
      <c r="BS1878" s="157">
        <v>0</v>
      </c>
      <c r="BT1878" s="157">
        <v>0</v>
      </c>
      <c r="BU1878"/>
      <c r="BV1878" s="155">
        <v>2.4642252000000002E-5</v>
      </c>
      <c r="BW1878" s="155">
        <v>5.1085218000000002E-7</v>
      </c>
      <c r="BX1878" s="155">
        <v>1.3483869999999999E-5</v>
      </c>
      <c r="BY1878" s="155">
        <v>1.5819141E-8</v>
      </c>
      <c r="BZ1878" s="155">
        <v>8.1193619E-7</v>
      </c>
      <c r="CA1878" s="155">
        <v>6.0272841999999996E-8</v>
      </c>
      <c r="CB1878" s="155">
        <v>1.0935173999999999E-11</v>
      </c>
      <c r="CC1878" s="155">
        <v>9.0469844999999996E-8</v>
      </c>
      <c r="CD1878" s="155">
        <v>2.7143603000000001E-8</v>
      </c>
      <c r="CE1878" s="155">
        <v>3.0884836999999999E-8</v>
      </c>
      <c r="CF1878" s="155">
        <v>0</v>
      </c>
      <c r="CG1878" s="155">
        <v>7.0388123000000001E-19</v>
      </c>
      <c r="CH1878" s="155">
        <v>5.7633520999999997E-15</v>
      </c>
      <c r="CI1878" s="155">
        <v>6.6629012999999996E-7</v>
      </c>
      <c r="CJ1878" s="155">
        <v>8.9445566E-6</v>
      </c>
      <c r="CK1878" s="155">
        <v>1.4583134999999999E-10</v>
      </c>
      <c r="CL1878" s="155">
        <v>0</v>
      </c>
      <c r="CM1878"/>
      <c r="CN1878" s="284">
        <v>4.8781798E-15</v>
      </c>
      <c r="CO1878" s="284">
        <v>0.48359190000000002</v>
      </c>
      <c r="CP1878" s="285">
        <v>1.7593588E-3</v>
      </c>
      <c r="CQ1878" s="284">
        <v>3.6318842000000002E-4</v>
      </c>
      <c r="CR1878" s="284">
        <v>9.0949971000000003E-12</v>
      </c>
      <c r="CS1878" s="284">
        <v>1.0694307999999999E-9</v>
      </c>
      <c r="CT1878" s="284">
        <v>2.8245945E-5</v>
      </c>
      <c r="CU1878" s="284">
        <v>1.4405711999999999E-2</v>
      </c>
      <c r="CV1878" s="284">
        <v>2.5056543000000001E-8</v>
      </c>
      <c r="CW1878" s="284">
        <v>2.1123677999999999E-5</v>
      </c>
      <c r="CX1878"/>
      <c r="CY1878"/>
      <c r="CZ1878"/>
      <c r="DA1878"/>
      <c r="DB1878" s="212"/>
      <c r="DC1878" s="48"/>
      <c r="DD1878" s="48"/>
      <c r="DE1878" s="48"/>
      <c r="DF1878" s="48"/>
      <c r="DG1878" s="48"/>
      <c r="DH1878" s="48"/>
      <c r="DI1878" s="48"/>
      <c r="DJ1878" s="48"/>
      <c r="DK1878" s="48"/>
      <c r="DL1878" s="48"/>
    </row>
    <row r="1879" spans="1:116" ht="14.4">
      <c r="A1879" t="s">
        <v>1253</v>
      </c>
      <c r="B1879" s="188" t="s">
        <v>324</v>
      </c>
      <c r="C1879" s="151" t="str">
        <f t="shared" si="477"/>
        <v>D.100.01.122</v>
      </c>
      <c r="D1879" s="54" t="s">
        <v>54</v>
      </c>
      <c r="E1879" s="150" t="s">
        <v>352</v>
      </c>
      <c r="F1879" s="153" t="str">
        <f t="shared" si="478"/>
        <v>Rolling brass</v>
      </c>
      <c r="G1879" s="154">
        <f t="shared" si="472"/>
        <v>0.44178561333333333</v>
      </c>
      <c r="H1879"/>
      <c r="I1879"/>
      <c r="J1879" s="227">
        <f t="shared" si="479"/>
        <v>9.1819400157899994E-2</v>
      </c>
      <c r="K1879"/>
      <c r="L1879" s="280">
        <f t="shared" si="480"/>
        <v>1.1573501885999999E-2</v>
      </c>
      <c r="M1879" s="280">
        <f t="shared" si="481"/>
        <v>1.34475472439E-2</v>
      </c>
      <c r="N1879" s="281">
        <f t="shared" si="482"/>
        <v>5.3050902799999997E-4</v>
      </c>
      <c r="O1879" s="280">
        <v>6.6267841999999993E-2</v>
      </c>
      <c r="P1879" s="219">
        <v>1.2512156E-3</v>
      </c>
      <c r="Q1879" s="219">
        <v>1.1514754E-2</v>
      </c>
      <c r="R1879" s="219">
        <v>1.1197548999999999E-2</v>
      </c>
      <c r="S1879" s="219">
        <v>2.7108537E-4</v>
      </c>
      <c r="T1879" s="286">
        <v>3.377557E-5</v>
      </c>
      <c r="U1879" s="286">
        <v>7.1091946000000002E-5</v>
      </c>
      <c r="V1879" s="219">
        <v>6.8017244000000002E-4</v>
      </c>
      <c r="W1879" s="286">
        <v>6.6437678000000002E-5</v>
      </c>
      <c r="X1879" s="219">
        <v>0</v>
      </c>
      <c r="Y1879" s="219">
        <v>4.6407134999999999E-4</v>
      </c>
      <c r="Z1879" s="286">
        <v>1.4052039000000001E-6</v>
      </c>
      <c r="AA1879" s="219">
        <v>0</v>
      </c>
      <c r="AB1879" s="219">
        <v>0</v>
      </c>
      <c r="AC1879"/>
      <c r="AD1879" s="227">
        <f t="shared" si="423"/>
        <v>6.6267841999999993E-2</v>
      </c>
      <c r="AE1879" s="227">
        <f t="shared" si="424"/>
        <v>2.5019643925999997E-2</v>
      </c>
      <c r="AF1879" s="227">
        <f t="shared" si="425"/>
        <v>1.3446142039999999E-2</v>
      </c>
      <c r="AG1879" s="227">
        <f t="shared" si="426"/>
        <v>1.34475472439E-2</v>
      </c>
      <c r="AH1879" s="227">
        <f t="shared" si="427"/>
        <v>5.3050902799999997E-4</v>
      </c>
      <c r="AI1879"/>
      <c r="AJ1879">
        <v>5.3308811</v>
      </c>
      <c r="AK1879" s="155">
        <v>5.2479683000000001</v>
      </c>
      <c r="AL1879" s="155">
        <v>5.7648615E-2</v>
      </c>
      <c r="AM1879" s="155">
        <v>0</v>
      </c>
      <c r="AN1879" s="155">
        <v>0</v>
      </c>
      <c r="AO1879" s="155">
        <v>1.4121776000000001E-2</v>
      </c>
      <c r="AP1879" s="155">
        <v>1.1142447E-2</v>
      </c>
      <c r="AQ1879"/>
      <c r="AR1879" s="156">
        <v>1.0055936999999999E-2</v>
      </c>
      <c r="AS1879" s="156">
        <v>9.2633022000000002E-3</v>
      </c>
      <c r="AT1879" s="156">
        <v>4.1788962000000003E-4</v>
      </c>
      <c r="AU1879" s="156">
        <v>3.7474473E-4</v>
      </c>
      <c r="AV1879" s="282">
        <f t="shared" si="457"/>
        <v>5.5535385359999992E-7</v>
      </c>
      <c r="AW1879" s="282">
        <f t="shared" si="458"/>
        <v>1.5454497579590001E-9</v>
      </c>
      <c r="AX1879" s="283">
        <f t="shared" si="459"/>
        <v>5.2485257008599996E-2</v>
      </c>
      <c r="AY1879" s="157">
        <v>4.0997705000000001E-7</v>
      </c>
      <c r="AZ1879" s="157">
        <v>1.2369997000000001E-9</v>
      </c>
      <c r="BA1879" s="157">
        <v>3.3796599999999999E-14</v>
      </c>
      <c r="BB1879" s="157">
        <v>0</v>
      </c>
      <c r="BC1879" s="157">
        <v>0</v>
      </c>
      <c r="BD1879" s="157">
        <v>1.2422446000000001E-9</v>
      </c>
      <c r="BE1879" s="157">
        <v>1.1693546E-7</v>
      </c>
      <c r="BF1879" s="157">
        <v>1.8121331999999999E-10</v>
      </c>
      <c r="BG1879" s="157">
        <v>1.2565886E-10</v>
      </c>
      <c r="BH1879" s="157">
        <v>0</v>
      </c>
      <c r="BI1879" s="157">
        <v>0</v>
      </c>
      <c r="BJ1879" s="157">
        <v>6.7668868999999999E-14</v>
      </c>
      <c r="BK1879" s="157">
        <v>1.1212363000000001E-12</v>
      </c>
      <c r="BL1879" s="157">
        <v>3.5517619E-13</v>
      </c>
      <c r="BM1879" s="157">
        <v>1.5686127E-8</v>
      </c>
      <c r="BN1879" s="157">
        <v>1.1512972E-8</v>
      </c>
      <c r="BO1879" s="157">
        <v>0</v>
      </c>
      <c r="BP1879" s="157">
        <v>5.5740086000000002E-6</v>
      </c>
      <c r="BQ1879" s="157">
        <v>5.2479682999999999E-2</v>
      </c>
      <c r="BR1879" s="157">
        <v>0</v>
      </c>
      <c r="BS1879" s="157">
        <v>0</v>
      </c>
      <c r="BT1879" s="157">
        <v>0</v>
      </c>
      <c r="BU1879"/>
      <c r="BV1879" s="155">
        <v>2.5015441E-5</v>
      </c>
      <c r="BW1879" s="155">
        <v>1.2558061E-6</v>
      </c>
      <c r="BX1879" s="155">
        <v>1.2318155E-5</v>
      </c>
      <c r="BY1879" s="155">
        <v>8.0681000000000006E-8</v>
      </c>
      <c r="BZ1879" s="155">
        <v>7.0599230000000002E-7</v>
      </c>
      <c r="CA1879" s="155">
        <v>7.6585219000000005E-7</v>
      </c>
      <c r="CB1879" s="155">
        <v>0</v>
      </c>
      <c r="CC1879" s="155">
        <v>1.1623988E-6</v>
      </c>
      <c r="CD1879" s="155">
        <v>4.6885426000000003E-8</v>
      </c>
      <c r="CE1879" s="155">
        <v>5.6462633E-8</v>
      </c>
      <c r="CF1879" s="155">
        <v>0</v>
      </c>
      <c r="CG1879" s="155">
        <v>0</v>
      </c>
      <c r="CH1879" s="155">
        <v>0</v>
      </c>
      <c r="CI1879" s="155">
        <v>2.1523177999999999E-6</v>
      </c>
      <c r="CJ1879" s="155">
        <v>6.4708893999999998E-6</v>
      </c>
      <c r="CK1879" s="155">
        <v>9.3539685999999995E-16</v>
      </c>
      <c r="CL1879" s="155">
        <v>0</v>
      </c>
      <c r="CM1879"/>
      <c r="CN1879" s="284">
        <v>0</v>
      </c>
      <c r="CO1879" s="284">
        <v>0.44178561999999999</v>
      </c>
      <c r="CP1879" s="285">
        <v>3.4846095000000001E-2</v>
      </c>
      <c r="CQ1879" s="284">
        <v>1.0348530999999999E-3</v>
      </c>
      <c r="CR1879" s="284">
        <v>1.3002373E-9</v>
      </c>
      <c r="CS1879" s="284">
        <v>8.5780456000000004E-9</v>
      </c>
      <c r="CT1879" s="284">
        <v>2.3921254000000002E-5</v>
      </c>
      <c r="CU1879" s="284">
        <v>0.34898344999999997</v>
      </c>
      <c r="CV1879" s="284">
        <v>0</v>
      </c>
      <c r="CW1879" s="284">
        <v>2.6933010000000001E-4</v>
      </c>
      <c r="CX1879"/>
      <c r="CY1879"/>
      <c r="CZ1879"/>
      <c r="DA1879"/>
      <c r="DB1879" s="212"/>
      <c r="DC1879" s="48"/>
      <c r="DD1879" s="48"/>
      <c r="DE1879" s="48"/>
      <c r="DF1879" s="48"/>
      <c r="DG1879" s="48"/>
      <c r="DH1879" s="48"/>
      <c r="DI1879" s="48"/>
      <c r="DJ1879" s="48"/>
      <c r="DK1879" s="48"/>
      <c r="DL1879" s="48"/>
    </row>
    <row r="1880" spans="1:116" ht="14.4">
      <c r="A1880" t="s">
        <v>1953</v>
      </c>
      <c r="B1880" s="188" t="s">
        <v>324</v>
      </c>
      <c r="C1880" s="151" t="str">
        <f t="shared" si="477"/>
        <v>D.100.01.123</v>
      </c>
      <c r="D1880" s="54" t="s">
        <v>54</v>
      </c>
      <c r="E1880" s="150" t="s">
        <v>1229</v>
      </c>
      <c r="F1880" s="153" t="str">
        <f t="shared" si="478"/>
        <v>Sawing Al band saw</v>
      </c>
      <c r="G1880" s="154">
        <f t="shared" si="472"/>
        <v>0.37106408000000002</v>
      </c>
      <c r="H1880"/>
      <c r="I1880"/>
      <c r="J1880" s="227">
        <f t="shared" si="479"/>
        <v>7.4812755620000004E-2</v>
      </c>
      <c r="K1880"/>
      <c r="L1880" s="280">
        <f t="shared" si="480"/>
        <v>2.3705370899999999E-3</v>
      </c>
      <c r="M1880" s="280">
        <f t="shared" si="481"/>
        <v>4.9109254000000001E-3</v>
      </c>
      <c r="N1880" s="281">
        <f t="shared" si="482"/>
        <v>1.1871681129999999E-2</v>
      </c>
      <c r="O1880" s="280">
        <v>5.5659611999999997E-2</v>
      </c>
      <c r="P1880" s="219">
        <v>2.6755809999999998E-3</v>
      </c>
      <c r="Q1880" s="219">
        <v>2.2353443999999999E-3</v>
      </c>
      <c r="R1880" s="219">
        <v>2.0522054999999998E-3</v>
      </c>
      <c r="S1880" s="219">
        <v>3.1833159000000001E-4</v>
      </c>
      <c r="T1880" s="219">
        <v>0</v>
      </c>
      <c r="U1880" s="219">
        <v>0</v>
      </c>
      <c r="V1880" s="219">
        <v>0</v>
      </c>
      <c r="W1880" s="219">
        <v>2.4279512999999999E-4</v>
      </c>
      <c r="X1880" s="219">
        <v>0</v>
      </c>
      <c r="Y1880" s="219">
        <v>1.1628886E-2</v>
      </c>
      <c r="Z1880" s="219">
        <v>0</v>
      </c>
      <c r="AA1880" s="219">
        <v>0</v>
      </c>
      <c r="AB1880" s="219">
        <v>0</v>
      </c>
      <c r="AC1880"/>
      <c r="AD1880" s="227">
        <f t="shared" si="423"/>
        <v>5.5659611999999997E-2</v>
      </c>
      <c r="AE1880" s="227">
        <f t="shared" si="424"/>
        <v>7.2814624899999996E-3</v>
      </c>
      <c r="AF1880" s="227">
        <f t="shared" si="425"/>
        <v>4.9109254000000001E-3</v>
      </c>
      <c r="AG1880" s="227">
        <f t="shared" si="426"/>
        <v>4.9109254000000001E-3</v>
      </c>
      <c r="AH1880" s="227">
        <f t="shared" si="427"/>
        <v>1.1871681129999999E-2</v>
      </c>
      <c r="AI1880"/>
      <c r="AJ1880">
        <v>7.0823407999999999</v>
      </c>
      <c r="AK1880" s="155">
        <v>4.1869085999999998</v>
      </c>
      <c r="AL1880" s="155">
        <v>1.6111272000000001</v>
      </c>
      <c r="AM1880" s="155">
        <v>0</v>
      </c>
      <c r="AN1880" s="155">
        <v>0.30856898999999999</v>
      </c>
      <c r="AO1880" s="155">
        <v>0.65331952000000004</v>
      </c>
      <c r="AP1880" s="155">
        <v>0.32241639999999999</v>
      </c>
      <c r="AQ1880"/>
      <c r="AR1880" s="156">
        <v>7.0676855000000004E-3</v>
      </c>
      <c r="AS1880" s="156">
        <v>6.6384206000000001E-3</v>
      </c>
      <c r="AT1880" s="156">
        <v>2.9964367999999998E-4</v>
      </c>
      <c r="AU1880" s="156">
        <v>1.2962119000000001E-4</v>
      </c>
      <c r="AV1880" s="282">
        <f t="shared" si="457"/>
        <v>3.9798684774200004E-7</v>
      </c>
      <c r="AW1880" s="282">
        <f t="shared" si="458"/>
        <v>1.1081496674020002E-9</v>
      </c>
      <c r="AX1880" s="283">
        <f t="shared" si="459"/>
        <v>1.8154228131999999E-2</v>
      </c>
      <c r="AY1880" s="157">
        <v>3.4434747000000002E-7</v>
      </c>
      <c r="AZ1880" s="157">
        <v>1.0389794000000001E-9</v>
      </c>
      <c r="BA1880" s="157">
        <v>2.8386402E-14</v>
      </c>
      <c r="BB1880" s="157">
        <v>0</v>
      </c>
      <c r="BC1880" s="157">
        <v>0</v>
      </c>
      <c r="BD1880" s="157">
        <v>5.4993741999999997E-11</v>
      </c>
      <c r="BE1880" s="157">
        <v>5.3584384000000002E-8</v>
      </c>
      <c r="BF1880" s="157">
        <v>1.2541256000000001E-11</v>
      </c>
      <c r="BG1880" s="157">
        <v>5.6600625000000002E-11</v>
      </c>
      <c r="BH1880" s="157">
        <v>0</v>
      </c>
      <c r="BI1880" s="157">
        <v>0</v>
      </c>
      <c r="BJ1880" s="157">
        <v>0</v>
      </c>
      <c r="BK1880" s="157">
        <v>0</v>
      </c>
      <c r="BL1880" s="157">
        <v>0</v>
      </c>
      <c r="BM1880" s="157">
        <v>0</v>
      </c>
      <c r="BN1880" s="157">
        <v>0</v>
      </c>
      <c r="BO1880" s="157">
        <v>0</v>
      </c>
      <c r="BP1880" s="157">
        <v>2.6080131999999999E-5</v>
      </c>
      <c r="BQ1880" s="157">
        <v>1.8128148E-2</v>
      </c>
      <c r="BR1880" s="157">
        <v>0</v>
      </c>
      <c r="BS1880" s="157">
        <v>0</v>
      </c>
      <c r="BT1880" s="157">
        <v>0</v>
      </c>
      <c r="BU1880"/>
      <c r="BV1880" s="155">
        <v>1.8797255000000001E-5</v>
      </c>
      <c r="BW1880" s="155">
        <v>3.9022181000000001E-7</v>
      </c>
      <c r="BX1880" s="155">
        <v>1.0346251E-5</v>
      </c>
      <c r="BY1880" s="155">
        <v>9.7702870999999993E-10</v>
      </c>
      <c r="BZ1880" s="155">
        <v>6.0637142000000001E-7</v>
      </c>
      <c r="CA1880" s="155">
        <v>0</v>
      </c>
      <c r="CB1880" s="155">
        <v>0</v>
      </c>
      <c r="CC1880" s="155">
        <v>0</v>
      </c>
      <c r="CD1880" s="155">
        <v>0</v>
      </c>
      <c r="CE1880" s="155">
        <v>2.9804425000000001E-9</v>
      </c>
      <c r="CF1880" s="155">
        <v>0</v>
      </c>
      <c r="CG1880" s="155">
        <v>0</v>
      </c>
      <c r="CH1880" s="155">
        <v>0</v>
      </c>
      <c r="CI1880" s="155">
        <v>4.1762075000000002E-7</v>
      </c>
      <c r="CJ1880" s="155">
        <v>7.0328320999999998E-6</v>
      </c>
      <c r="CK1880" s="155">
        <v>3.0789435999999999E-13</v>
      </c>
      <c r="CL1880" s="155">
        <v>0</v>
      </c>
      <c r="CM1880"/>
      <c r="CN1880" s="284">
        <v>0</v>
      </c>
      <c r="CO1880" s="284">
        <v>0.37106408000000002</v>
      </c>
      <c r="CP1880" s="285">
        <v>0</v>
      </c>
      <c r="CQ1880" s="284">
        <v>2.6698408000000001E-4</v>
      </c>
      <c r="CR1880" s="284">
        <v>0</v>
      </c>
      <c r="CS1880" s="284">
        <v>0</v>
      </c>
      <c r="CT1880" s="284">
        <v>2.4254135000000001E-5</v>
      </c>
      <c r="CU1880" s="284">
        <v>0</v>
      </c>
      <c r="CV1880" s="284">
        <v>0</v>
      </c>
      <c r="CW1880" s="284">
        <v>0</v>
      </c>
      <c r="CX1880"/>
      <c r="CY1880"/>
      <c r="CZ1880"/>
      <c r="DA1880"/>
      <c r="DB1880" s="212"/>
      <c r="DC1880" s="48"/>
      <c r="DD1880" s="48"/>
      <c r="DE1880" s="48"/>
      <c r="DF1880" s="48"/>
      <c r="DG1880" s="48"/>
      <c r="DH1880" s="48"/>
      <c r="DI1880" s="48"/>
      <c r="DJ1880" s="48"/>
      <c r="DK1880" s="48"/>
      <c r="DL1880" s="48"/>
    </row>
    <row r="1881" spans="1:116" ht="14.4">
      <c r="A1881" t="s">
        <v>1954</v>
      </c>
      <c r="B1881" s="188" t="s">
        <v>324</v>
      </c>
      <c r="C1881" s="151" t="str">
        <f t="shared" si="477"/>
        <v>D.100.01.124</v>
      </c>
      <c r="D1881" s="54" t="s">
        <v>54</v>
      </c>
      <c r="E1881" s="150" t="s">
        <v>1229</v>
      </c>
      <c r="F1881" s="153" t="str">
        <f t="shared" si="478"/>
        <v>Sawing Al circular saw</v>
      </c>
      <c r="G1881" s="154">
        <f t="shared" si="472"/>
        <v>0.74212813333333338</v>
      </c>
      <c r="H1881"/>
      <c r="I1881"/>
      <c r="J1881" s="227">
        <f t="shared" si="479"/>
        <v>0.14962550734999999</v>
      </c>
      <c r="K1881"/>
      <c r="L1881" s="280">
        <f t="shared" si="480"/>
        <v>4.7410741899999997E-3</v>
      </c>
      <c r="M1881" s="280">
        <f t="shared" si="481"/>
        <v>9.8218508999999999E-3</v>
      </c>
      <c r="N1881" s="281">
        <f t="shared" si="482"/>
        <v>2.3743362259999998E-2</v>
      </c>
      <c r="O1881" s="280">
        <v>0.11131922</v>
      </c>
      <c r="P1881" s="219">
        <v>5.3511619999999996E-3</v>
      </c>
      <c r="Q1881" s="219">
        <v>4.4706889000000003E-3</v>
      </c>
      <c r="R1881" s="219">
        <v>4.1044109999999996E-3</v>
      </c>
      <c r="S1881" s="286">
        <v>6.3666318999999999E-4</v>
      </c>
      <c r="T1881" s="219">
        <v>0</v>
      </c>
      <c r="U1881" s="219">
        <v>0</v>
      </c>
      <c r="V1881" s="219">
        <v>0</v>
      </c>
      <c r="W1881" s="286">
        <v>4.8559025999999998E-4</v>
      </c>
      <c r="X1881" s="219">
        <v>0</v>
      </c>
      <c r="Y1881" s="219">
        <v>2.3257771999999999E-2</v>
      </c>
      <c r="Z1881" s="219">
        <v>0</v>
      </c>
      <c r="AA1881" s="219">
        <v>0</v>
      </c>
      <c r="AB1881" s="219">
        <v>0</v>
      </c>
      <c r="AC1881"/>
      <c r="AD1881" s="227">
        <f t="shared" si="423"/>
        <v>0.11131922</v>
      </c>
      <c r="AE1881" s="227">
        <f t="shared" si="424"/>
        <v>1.456292509E-2</v>
      </c>
      <c r="AF1881" s="227">
        <f t="shared" si="425"/>
        <v>9.8218508999999999E-3</v>
      </c>
      <c r="AG1881" s="227">
        <f t="shared" si="426"/>
        <v>9.8218508999999999E-3</v>
      </c>
      <c r="AH1881" s="227">
        <f t="shared" si="427"/>
        <v>2.3743362259999998E-2</v>
      </c>
      <c r="AI1881"/>
      <c r="AJ1881">
        <v>14.164682000000001</v>
      </c>
      <c r="AK1881" s="155">
        <v>8.3738173000000007</v>
      </c>
      <c r="AL1881" s="155">
        <v>3.2222545</v>
      </c>
      <c r="AM1881" s="155">
        <v>0</v>
      </c>
      <c r="AN1881" s="155">
        <v>0.61713797999999997</v>
      </c>
      <c r="AO1881" s="155">
        <v>1.3066390000000001</v>
      </c>
      <c r="AP1881" s="155">
        <v>0.64483281000000003</v>
      </c>
      <c r="AQ1881"/>
      <c r="AR1881" s="156">
        <v>1.4135371000000001E-2</v>
      </c>
      <c r="AS1881" s="156">
        <v>1.3276840999999999E-2</v>
      </c>
      <c r="AT1881" s="156">
        <v>5.9928735999999997E-4</v>
      </c>
      <c r="AU1881" s="156">
        <v>2.5924238000000002E-4</v>
      </c>
      <c r="AV1881" s="282">
        <f t="shared" si="457"/>
        <v>7.9597369748000009E-7</v>
      </c>
      <c r="AW1881" s="282">
        <f t="shared" si="458"/>
        <v>2.2162994348050004E-9</v>
      </c>
      <c r="AX1881" s="283">
        <f t="shared" si="459"/>
        <v>3.6308456263999998E-2</v>
      </c>
      <c r="AY1881" s="157">
        <v>6.8869494000000003E-7</v>
      </c>
      <c r="AZ1881" s="157">
        <v>2.0779589000000002E-9</v>
      </c>
      <c r="BA1881" s="157">
        <v>5.6772805000000001E-14</v>
      </c>
      <c r="BB1881" s="157">
        <v>0</v>
      </c>
      <c r="BC1881" s="157">
        <v>0</v>
      </c>
      <c r="BD1881" s="157">
        <v>1.0998748000000001E-10</v>
      </c>
      <c r="BE1881" s="157">
        <v>1.0716877E-7</v>
      </c>
      <c r="BF1881" s="157">
        <v>2.5082512000000001E-11</v>
      </c>
      <c r="BG1881" s="157">
        <v>1.1320125E-10</v>
      </c>
      <c r="BH1881" s="157">
        <v>0</v>
      </c>
      <c r="BI1881" s="157">
        <v>0</v>
      </c>
      <c r="BJ1881" s="157">
        <v>0</v>
      </c>
      <c r="BK1881" s="157">
        <v>0</v>
      </c>
      <c r="BL1881" s="157">
        <v>0</v>
      </c>
      <c r="BM1881" s="157">
        <v>0</v>
      </c>
      <c r="BN1881" s="157">
        <v>0</v>
      </c>
      <c r="BO1881" s="157">
        <v>0</v>
      </c>
      <c r="BP1881" s="157">
        <v>5.2160263999999997E-5</v>
      </c>
      <c r="BQ1881" s="157">
        <v>3.6256296E-2</v>
      </c>
      <c r="BR1881" s="157">
        <v>0</v>
      </c>
      <c r="BS1881" s="157">
        <v>0</v>
      </c>
      <c r="BT1881" s="157">
        <v>0</v>
      </c>
      <c r="BU1881"/>
      <c r="BV1881" s="155">
        <v>3.7594510000000001E-5</v>
      </c>
      <c r="BW1881" s="155">
        <v>7.8044362999999995E-7</v>
      </c>
      <c r="BX1881" s="155">
        <v>2.0692502000000001E-5</v>
      </c>
      <c r="BY1881" s="155">
        <v>1.9540574000000002E-9</v>
      </c>
      <c r="BZ1881" s="155">
        <v>1.2127428000000001E-6</v>
      </c>
      <c r="CA1881" s="155">
        <v>0</v>
      </c>
      <c r="CB1881" s="155">
        <v>0</v>
      </c>
      <c r="CC1881" s="155">
        <v>0</v>
      </c>
      <c r="CD1881" s="155">
        <v>0</v>
      </c>
      <c r="CE1881" s="155">
        <v>5.9608850000000001E-9</v>
      </c>
      <c r="CF1881" s="155">
        <v>0</v>
      </c>
      <c r="CG1881" s="155">
        <v>0</v>
      </c>
      <c r="CH1881" s="155">
        <v>0</v>
      </c>
      <c r="CI1881" s="155">
        <v>8.3524150999999998E-7</v>
      </c>
      <c r="CJ1881" s="155">
        <v>1.4065664E-5</v>
      </c>
      <c r="CK1881" s="155">
        <v>6.1578871999999997E-13</v>
      </c>
      <c r="CL1881" s="155">
        <v>0</v>
      </c>
      <c r="CM1881"/>
      <c r="CN1881" s="284">
        <v>0</v>
      </c>
      <c r="CO1881" s="284">
        <v>0.74212816999999998</v>
      </c>
      <c r="CP1881" s="285">
        <v>0</v>
      </c>
      <c r="CQ1881" s="284">
        <v>5.3396816000000002E-4</v>
      </c>
      <c r="CR1881" s="284">
        <v>0</v>
      </c>
      <c r="CS1881" s="284">
        <v>0</v>
      </c>
      <c r="CT1881" s="284">
        <v>4.8508269E-5</v>
      </c>
      <c r="CU1881" s="284">
        <v>0</v>
      </c>
      <c r="CV1881" s="284">
        <v>0</v>
      </c>
      <c r="CW1881" s="284">
        <v>0</v>
      </c>
      <c r="CX1881"/>
      <c r="CY1881"/>
      <c r="CZ1881"/>
      <c r="DA1881"/>
      <c r="DB1881" s="212"/>
      <c r="DC1881" s="48"/>
      <c r="DD1881" s="48"/>
      <c r="DE1881" s="48"/>
      <c r="DF1881" s="48"/>
      <c r="DG1881" s="48"/>
      <c r="DH1881" s="48"/>
      <c r="DI1881" s="48"/>
      <c r="DJ1881" s="48"/>
      <c r="DK1881" s="48"/>
      <c r="DL1881" s="48"/>
    </row>
    <row r="1882" spans="1:116" ht="14.4">
      <c r="A1882" t="s">
        <v>1254</v>
      </c>
      <c r="B1882" s="188" t="s">
        <v>324</v>
      </c>
      <c r="C1882" s="151" t="str">
        <f t="shared" si="477"/>
        <v>D.100.01.125</v>
      </c>
      <c r="D1882" s="54" t="s">
        <v>54</v>
      </c>
      <c r="E1882" s="150" t="s">
        <v>352</v>
      </c>
      <c r="F1882" s="153" t="str">
        <f t="shared" si="478"/>
        <v>Scouring aluminium</v>
      </c>
      <c r="G1882" s="154">
        <f t="shared" si="472"/>
        <v>0.7784211333333334</v>
      </c>
      <c r="H1882"/>
      <c r="I1882"/>
      <c r="J1882" s="227">
        <f t="shared" si="479"/>
        <v>0.156942784</v>
      </c>
      <c r="K1882"/>
      <c r="L1882" s="280">
        <f t="shared" si="480"/>
        <v>4.9729310900000004E-3</v>
      </c>
      <c r="M1882" s="280">
        <f t="shared" si="481"/>
        <v>1.0302177400000001E-2</v>
      </c>
      <c r="N1882" s="281">
        <f t="shared" si="482"/>
        <v>2.4904505509999997E-2</v>
      </c>
      <c r="O1882" s="280">
        <v>0.11676317</v>
      </c>
      <c r="P1882" s="286">
        <v>5.6128545000000002E-3</v>
      </c>
      <c r="Q1882" s="286">
        <v>4.6893229E-3</v>
      </c>
      <c r="R1882" s="286">
        <v>4.3051325999999999E-3</v>
      </c>
      <c r="S1882" s="286">
        <v>6.6779849000000004E-4</v>
      </c>
      <c r="T1882" s="219">
        <v>0</v>
      </c>
      <c r="U1882" s="219">
        <v>0</v>
      </c>
      <c r="V1882" s="219">
        <v>0</v>
      </c>
      <c r="W1882" s="286">
        <v>5.0933751000000003E-4</v>
      </c>
      <c r="X1882" s="219">
        <v>0</v>
      </c>
      <c r="Y1882" s="219">
        <v>2.4395167999999998E-2</v>
      </c>
      <c r="Z1882" s="219">
        <v>0</v>
      </c>
      <c r="AA1882" s="219">
        <v>0</v>
      </c>
      <c r="AB1882" s="219">
        <v>0</v>
      </c>
      <c r="AC1882"/>
      <c r="AD1882" s="227">
        <f t="shared" si="423"/>
        <v>0.11676317</v>
      </c>
      <c r="AE1882" s="227">
        <f t="shared" si="424"/>
        <v>1.5275108490000001E-2</v>
      </c>
      <c r="AF1882" s="227">
        <f t="shared" si="425"/>
        <v>1.0302177400000001E-2</v>
      </c>
      <c r="AG1882" s="227">
        <f t="shared" si="426"/>
        <v>1.0302177400000001E-2</v>
      </c>
      <c r="AH1882" s="227">
        <f t="shared" si="427"/>
        <v>2.4904505509999997E-2</v>
      </c>
      <c r="AI1882"/>
      <c r="AJ1882">
        <v>14.857389</v>
      </c>
      <c r="AK1882" s="155">
        <v>8.7833293999999995</v>
      </c>
      <c r="AL1882" s="155">
        <v>3.3798352</v>
      </c>
      <c r="AM1882" s="155">
        <v>0</v>
      </c>
      <c r="AN1882" s="155">
        <v>0.64731841999999995</v>
      </c>
      <c r="AO1882" s="155">
        <v>1.3705388000000001</v>
      </c>
      <c r="AP1882" s="155">
        <v>0.67636763</v>
      </c>
      <c r="AQ1882"/>
      <c r="AR1882" s="156">
        <v>1.4826644999999999E-2</v>
      </c>
      <c r="AS1882" s="156">
        <v>1.392613E-2</v>
      </c>
      <c r="AT1882" s="156">
        <v>6.2859483000000005E-4</v>
      </c>
      <c r="AU1882" s="156">
        <v>2.7192033999999998E-4</v>
      </c>
      <c r="AV1882" s="282">
        <f t="shared" ref="AV1882:AV1952" si="483">AY1882+BB1882+BC1882+BD1882+BE1882+BM1882+BN1882+BR1882</f>
        <v>8.3489989629999989E-7</v>
      </c>
      <c r="AW1882" s="282">
        <f t="shared" ref="AW1882:AW1952" si="484">AZ1882+BA1882+BF1882+BG1882+BH1882+BI1882+BJ1882+BK1882+BL1882+BO1882+BS1882+BT1882</f>
        <v>2.3246850232150007E-9</v>
      </c>
      <c r="AX1882" s="283">
        <f t="shared" ref="AX1882:AX1952" si="485">BP1882+BQ1882</f>
        <v>3.8084081103000003E-2</v>
      </c>
      <c r="AY1882" s="157">
        <v>7.2237478999999999E-7</v>
      </c>
      <c r="AZ1882" s="157">
        <v>2.1795791000000002E-9</v>
      </c>
      <c r="BA1882" s="157">
        <v>5.9549215000000005E-14</v>
      </c>
      <c r="BB1882" s="157">
        <v>0</v>
      </c>
      <c r="BC1882" s="157">
        <v>0</v>
      </c>
      <c r="BD1882" s="157">
        <v>1.1536629999999999E-10</v>
      </c>
      <c r="BE1882" s="157">
        <v>1.1240974E-7</v>
      </c>
      <c r="BF1882" s="157">
        <v>2.6309144000000001E-11</v>
      </c>
      <c r="BG1882" s="157">
        <v>1.1873723000000001E-10</v>
      </c>
      <c r="BH1882" s="157">
        <v>0</v>
      </c>
      <c r="BI1882" s="157">
        <v>0</v>
      </c>
      <c r="BJ1882" s="157">
        <v>0</v>
      </c>
      <c r="BK1882" s="157">
        <v>0</v>
      </c>
      <c r="BL1882" s="157">
        <v>0</v>
      </c>
      <c r="BM1882" s="157">
        <v>0</v>
      </c>
      <c r="BN1882" s="157">
        <v>0</v>
      </c>
      <c r="BO1882" s="157">
        <v>0</v>
      </c>
      <c r="BP1882" s="157">
        <v>5.4711103E-5</v>
      </c>
      <c r="BQ1882" s="157">
        <v>3.802937E-2</v>
      </c>
      <c r="BR1882" s="157">
        <v>0</v>
      </c>
      <c r="BS1882" s="157">
        <v>0</v>
      </c>
      <c r="BT1882" s="157">
        <v>0</v>
      </c>
      <c r="BU1882"/>
      <c r="BV1882" s="155">
        <v>3.9433028000000003E-5</v>
      </c>
      <c r="BW1882" s="155">
        <v>8.1861035000000005E-7</v>
      </c>
      <c r="BX1882" s="155">
        <v>2.1704446000000001E-5</v>
      </c>
      <c r="BY1882" s="155">
        <v>2.0496184000000001E-9</v>
      </c>
      <c r="BZ1882" s="155">
        <v>1.2720507E-6</v>
      </c>
      <c r="CA1882" s="155">
        <v>0</v>
      </c>
      <c r="CB1882" s="155">
        <v>0</v>
      </c>
      <c r="CC1882" s="155">
        <v>0</v>
      </c>
      <c r="CD1882" s="155">
        <v>0</v>
      </c>
      <c r="CE1882" s="155">
        <v>6.2523953999999998E-9</v>
      </c>
      <c r="CF1882" s="155">
        <v>0</v>
      </c>
      <c r="CG1882" s="155">
        <v>0</v>
      </c>
      <c r="CH1882" s="155">
        <v>0</v>
      </c>
      <c r="CI1882" s="155">
        <v>8.7608805999999996E-7</v>
      </c>
      <c r="CJ1882" s="155">
        <v>1.4753530000000001E-5</v>
      </c>
      <c r="CK1882" s="155">
        <v>6.4590317999999996E-13</v>
      </c>
      <c r="CL1882" s="155">
        <v>0</v>
      </c>
      <c r="CM1882"/>
      <c r="CN1882" s="284">
        <v>0</v>
      </c>
      <c r="CO1882" s="284">
        <v>0.77842111000000003</v>
      </c>
      <c r="CP1882" s="285">
        <v>0</v>
      </c>
      <c r="CQ1882" s="284">
        <v>5.6008128E-4</v>
      </c>
      <c r="CR1882" s="284">
        <v>0</v>
      </c>
      <c r="CS1882" s="284">
        <v>0</v>
      </c>
      <c r="CT1882" s="284">
        <v>5.0880512000000001E-5</v>
      </c>
      <c r="CU1882" s="284">
        <v>0</v>
      </c>
      <c r="CV1882" s="284">
        <v>0</v>
      </c>
      <c r="CW1882" s="284">
        <v>0</v>
      </c>
      <c r="CX1882"/>
      <c r="CY1882"/>
      <c r="CZ1882"/>
      <c r="DA1882"/>
      <c r="DB1882" s="212"/>
      <c r="DC1882" s="48"/>
      <c r="DD1882" s="48"/>
      <c r="DE1882" s="48"/>
      <c r="DF1882" s="48"/>
      <c r="DG1882" s="48"/>
      <c r="DH1882" s="48"/>
      <c r="DI1882" s="48"/>
      <c r="DJ1882" s="48"/>
      <c r="DK1882" s="48"/>
      <c r="DL1882" s="48"/>
    </row>
    <row r="1883" spans="1:116" ht="14.4">
      <c r="A1883" t="s">
        <v>1255</v>
      </c>
      <c r="B1883" s="188" t="s">
        <v>324</v>
      </c>
      <c r="C1883" s="151" t="str">
        <f t="shared" si="477"/>
        <v>D.100.01.126</v>
      </c>
      <c r="D1883" s="54" t="s">
        <v>54</v>
      </c>
      <c r="E1883" s="150" t="s">
        <v>1229</v>
      </c>
      <c r="F1883" s="153" t="str">
        <f t="shared" si="478"/>
        <v>Seam welding Al. 0.25</v>
      </c>
      <c r="G1883" s="154">
        <f t="shared" si="472"/>
        <v>2.4735520000000002</v>
      </c>
      <c r="H1883"/>
      <c r="I1883"/>
      <c r="J1883" s="227">
        <f t="shared" si="479"/>
        <v>0.4987096594</v>
      </c>
      <c r="K1883"/>
      <c r="L1883" s="280">
        <f t="shared" si="480"/>
        <v>1.5802247700000001E-2</v>
      </c>
      <c r="M1883" s="280">
        <f t="shared" si="481"/>
        <v>3.2736742999999999E-2</v>
      </c>
      <c r="N1883" s="281">
        <f t="shared" si="482"/>
        <v>7.9137868700000003E-2</v>
      </c>
      <c r="O1883" s="280">
        <v>0.3710328</v>
      </c>
      <c r="P1883" s="219">
        <v>1.7835703000000001E-2</v>
      </c>
      <c r="Q1883" s="219">
        <v>1.4901040000000001E-2</v>
      </c>
      <c r="R1883" s="219">
        <v>1.3680216E-2</v>
      </c>
      <c r="S1883" s="286">
        <v>2.1220317000000002E-3</v>
      </c>
      <c r="T1883" s="219">
        <v>0</v>
      </c>
      <c r="U1883" s="219">
        <v>0</v>
      </c>
      <c r="V1883" s="219">
        <v>0</v>
      </c>
      <c r="W1883" s="286">
        <v>1.6184977E-3</v>
      </c>
      <c r="X1883" s="219">
        <v>0</v>
      </c>
      <c r="Y1883" s="219">
        <v>7.7519371000000004E-2</v>
      </c>
      <c r="Z1883" s="219">
        <v>0</v>
      </c>
      <c r="AA1883" s="219">
        <v>0</v>
      </c>
      <c r="AB1883" s="219">
        <v>0</v>
      </c>
      <c r="AC1883"/>
      <c r="AD1883" s="227">
        <f t="shared" si="423"/>
        <v>0.3710328</v>
      </c>
      <c r="AE1883" s="227">
        <f t="shared" si="424"/>
        <v>4.85389907E-2</v>
      </c>
      <c r="AF1883" s="227">
        <f t="shared" si="425"/>
        <v>3.2736742999999999E-2</v>
      </c>
      <c r="AG1883" s="227">
        <f t="shared" si="426"/>
        <v>3.2736742999999999E-2</v>
      </c>
      <c r="AH1883" s="227">
        <f t="shared" si="427"/>
        <v>7.9137868700000003E-2</v>
      </c>
      <c r="AI1883"/>
      <c r="AJ1883">
        <v>47.211624</v>
      </c>
      <c r="AK1883" s="155">
        <v>27.910371000000001</v>
      </c>
      <c r="AL1883" s="155">
        <v>10.739943</v>
      </c>
      <c r="AM1883" s="155">
        <v>0</v>
      </c>
      <c r="AN1883" s="155">
        <v>2.0569530999999999</v>
      </c>
      <c r="AO1883" s="155">
        <v>4.3550962000000002</v>
      </c>
      <c r="AP1883" s="155">
        <v>2.1492615000000002</v>
      </c>
      <c r="AQ1883"/>
      <c r="AR1883" s="156">
        <v>4.7113929999999998E-2</v>
      </c>
      <c r="AS1883" s="156">
        <v>4.4252406000000001E-2</v>
      </c>
      <c r="AT1883" s="156">
        <v>1.9974560999999999E-3</v>
      </c>
      <c r="AU1883" s="156">
        <v>8.6406839999999998E-4</v>
      </c>
      <c r="AV1883" s="282">
        <f t="shared" si="483"/>
        <v>2.6530219040299999E-6</v>
      </c>
      <c r="AW1883" s="282">
        <f t="shared" si="484"/>
        <v>7.3870417387300003E-9</v>
      </c>
      <c r="AX1883" s="283">
        <f t="shared" si="485"/>
        <v>0.12101798289</v>
      </c>
      <c r="AY1883" s="157">
        <v>2.2954561999999998E-6</v>
      </c>
      <c r="AZ1883" s="157">
        <v>6.9259455000000003E-9</v>
      </c>
      <c r="BA1883" s="157">
        <v>1.8922672999999999E-13</v>
      </c>
      <c r="BB1883" s="157">
        <v>0</v>
      </c>
      <c r="BC1883" s="157">
        <v>0</v>
      </c>
      <c r="BD1883" s="157">
        <v>3.6659402999999998E-10</v>
      </c>
      <c r="BE1883" s="157">
        <v>3.5719911E-7</v>
      </c>
      <c r="BF1883" s="157">
        <v>8.3601322000000001E-11</v>
      </c>
      <c r="BG1883" s="157">
        <v>3.7730568999999999E-10</v>
      </c>
      <c r="BH1883" s="157">
        <v>0</v>
      </c>
      <c r="BI1883" s="157">
        <v>0</v>
      </c>
      <c r="BJ1883" s="157">
        <v>0</v>
      </c>
      <c r="BK1883" s="157">
        <v>0</v>
      </c>
      <c r="BL1883" s="157">
        <v>0</v>
      </c>
      <c r="BM1883" s="157">
        <v>0</v>
      </c>
      <c r="BN1883" s="157">
        <v>0</v>
      </c>
      <c r="BO1883" s="157">
        <v>0</v>
      </c>
      <c r="BP1883" s="157">
        <v>1.7385289E-4</v>
      </c>
      <c r="BQ1883" s="157">
        <v>0.12084412999999999</v>
      </c>
      <c r="BR1883" s="157">
        <v>0</v>
      </c>
      <c r="BS1883" s="157">
        <v>0</v>
      </c>
      <c r="BT1883" s="157">
        <v>0</v>
      </c>
      <c r="BU1883"/>
      <c r="BV1883" s="155">
        <v>1.2530447000000001E-4</v>
      </c>
      <c r="BW1883" s="155">
        <v>2.6012594000000001E-6</v>
      </c>
      <c r="BX1883" s="155">
        <v>6.8969192000000002E-5</v>
      </c>
      <c r="BY1883" s="155">
        <v>6.5129754999999998E-9</v>
      </c>
      <c r="BZ1883" s="155">
        <v>4.0421353000000004E-6</v>
      </c>
      <c r="CA1883" s="155">
        <v>0</v>
      </c>
      <c r="CB1883" s="155">
        <v>0</v>
      </c>
      <c r="CC1883" s="155">
        <v>0</v>
      </c>
      <c r="CD1883" s="155">
        <v>0</v>
      </c>
      <c r="CE1883" s="155">
        <v>1.9867941000000001E-8</v>
      </c>
      <c r="CF1883" s="155">
        <v>0</v>
      </c>
      <c r="CG1883" s="155">
        <v>0</v>
      </c>
      <c r="CH1883" s="155">
        <v>0</v>
      </c>
      <c r="CI1883" s="155">
        <v>2.7839036000000001E-6</v>
      </c>
      <c r="CJ1883" s="155">
        <v>4.6881593999999999E-5</v>
      </c>
      <c r="CK1883" s="155">
        <v>2.052456E-12</v>
      </c>
      <c r="CL1883" s="155">
        <v>0</v>
      </c>
      <c r="CM1883"/>
      <c r="CN1883" s="284">
        <v>0</v>
      </c>
      <c r="CO1883" s="284">
        <v>2.4735520000000002</v>
      </c>
      <c r="CP1883" s="285">
        <v>0</v>
      </c>
      <c r="CQ1883" s="284">
        <v>1.7797437999999999E-3</v>
      </c>
      <c r="CR1883" s="284">
        <v>0</v>
      </c>
      <c r="CS1883" s="284">
        <v>0</v>
      </c>
      <c r="CT1883" s="284">
        <v>1.616806E-4</v>
      </c>
      <c r="CU1883" s="284">
        <v>0</v>
      </c>
      <c r="CV1883" s="284">
        <v>0</v>
      </c>
      <c r="CW1883" s="284">
        <v>0</v>
      </c>
      <c r="CX1883"/>
      <c r="CY1883"/>
      <c r="CZ1883"/>
      <c r="DA1883"/>
      <c r="DB1883" s="212"/>
      <c r="DC1883" s="48"/>
      <c r="DD1883" s="48"/>
      <c r="DE1883" s="48"/>
      <c r="DF1883" s="48"/>
      <c r="DG1883" s="48"/>
      <c r="DH1883" s="48"/>
      <c r="DI1883" s="48"/>
      <c r="DJ1883" s="48"/>
      <c r="DK1883" s="48"/>
      <c r="DL1883" s="48"/>
    </row>
    <row r="1884" spans="1:116" ht="14.4">
      <c r="A1884" t="s">
        <v>1256</v>
      </c>
      <c r="B1884" s="188" t="s">
        <v>324</v>
      </c>
      <c r="C1884" s="151" t="str">
        <f t="shared" si="477"/>
        <v>D.100.01.127</v>
      </c>
      <c r="D1884" s="54" t="s">
        <v>54</v>
      </c>
      <c r="E1884" s="150" t="s">
        <v>1229</v>
      </c>
      <c r="F1884" s="153" t="str">
        <f t="shared" si="478"/>
        <v>Seam welding Al. 1.5</v>
      </c>
      <c r="G1884" s="154">
        <f t="shared" si="472"/>
        <v>7.9153660000000006</v>
      </c>
      <c r="H1884"/>
      <c r="I1884"/>
      <c r="J1884" s="227">
        <f t="shared" si="479"/>
        <v>1.5958708510999999</v>
      </c>
      <c r="K1884"/>
      <c r="L1884" s="280">
        <f t="shared" si="480"/>
        <v>5.0567193400000002E-2</v>
      </c>
      <c r="M1884" s="280">
        <f t="shared" si="481"/>
        <v>0.10475757499999999</v>
      </c>
      <c r="N1884" s="281">
        <f t="shared" si="482"/>
        <v>0.25324118270000001</v>
      </c>
      <c r="O1884" s="280">
        <v>1.1873049</v>
      </c>
      <c r="P1884" s="219">
        <v>5.7074248000000001E-2</v>
      </c>
      <c r="Q1884" s="286">
        <v>4.7683326999999998E-2</v>
      </c>
      <c r="R1884" s="286">
        <v>4.3776691999999999E-2</v>
      </c>
      <c r="S1884" s="219">
        <v>6.7905014000000001E-3</v>
      </c>
      <c r="T1884" s="219">
        <v>0</v>
      </c>
      <c r="U1884" s="219">
        <v>0</v>
      </c>
      <c r="V1884" s="219">
        <v>0</v>
      </c>
      <c r="W1884" s="219">
        <v>5.1791926999999998E-3</v>
      </c>
      <c r="X1884" s="219">
        <v>0</v>
      </c>
      <c r="Y1884" s="219">
        <v>0.24806199000000001</v>
      </c>
      <c r="Z1884" s="219">
        <v>0</v>
      </c>
      <c r="AA1884" s="219">
        <v>0</v>
      </c>
      <c r="AB1884" s="219">
        <v>0</v>
      </c>
      <c r="AC1884"/>
      <c r="AD1884" s="227">
        <f t="shared" si="423"/>
        <v>1.1873049</v>
      </c>
      <c r="AE1884" s="227">
        <f t="shared" si="424"/>
        <v>0.15532476840000001</v>
      </c>
      <c r="AF1884" s="227">
        <f t="shared" si="425"/>
        <v>0.10475757499999999</v>
      </c>
      <c r="AG1884" s="227">
        <f t="shared" si="426"/>
        <v>0.10475757499999999</v>
      </c>
      <c r="AH1884" s="227">
        <f t="shared" si="427"/>
        <v>0.25324118270000001</v>
      </c>
      <c r="AI1884"/>
      <c r="AJ1884">
        <v>151.0772</v>
      </c>
      <c r="AK1884" s="155">
        <v>89.313186000000002</v>
      </c>
      <c r="AL1884" s="155">
        <v>34.367815999999998</v>
      </c>
      <c r="AM1884" s="155">
        <v>0</v>
      </c>
      <c r="AN1884" s="155">
        <v>6.5822500000000002</v>
      </c>
      <c r="AO1884" s="155">
        <v>13.936308</v>
      </c>
      <c r="AP1884" s="155">
        <v>6.8776367</v>
      </c>
      <c r="AQ1884"/>
      <c r="AR1884" s="156">
        <v>0.15076458000000001</v>
      </c>
      <c r="AS1884" s="156">
        <v>0.1416077</v>
      </c>
      <c r="AT1884" s="156">
        <v>6.3918595000000003E-3</v>
      </c>
      <c r="AU1884" s="156">
        <v>2.7650189E-3</v>
      </c>
      <c r="AV1884" s="282">
        <f t="shared" si="483"/>
        <v>8.4896701009000002E-6</v>
      </c>
      <c r="AW1884" s="282">
        <f t="shared" si="484"/>
        <v>2.3638533955520001E-8</v>
      </c>
      <c r="AX1884" s="283">
        <f t="shared" si="485"/>
        <v>0.38725754924</v>
      </c>
      <c r="AY1884" s="157">
        <v>7.3454599E-6</v>
      </c>
      <c r="AZ1884" s="157">
        <v>2.2163026E-8</v>
      </c>
      <c r="BA1884" s="157">
        <v>6.0552552000000004E-13</v>
      </c>
      <c r="BB1884" s="157">
        <v>0</v>
      </c>
      <c r="BC1884" s="157">
        <v>0</v>
      </c>
      <c r="BD1884" s="157">
        <v>1.1731009000000001E-9</v>
      </c>
      <c r="BE1884" s="157">
        <v>1.1430371E-6</v>
      </c>
      <c r="BF1884" s="157">
        <v>2.6752423E-10</v>
      </c>
      <c r="BG1884" s="157">
        <v>1.2073782000000001E-9</v>
      </c>
      <c r="BH1884" s="157">
        <v>0</v>
      </c>
      <c r="BI1884" s="157">
        <v>0</v>
      </c>
      <c r="BJ1884" s="157">
        <v>0</v>
      </c>
      <c r="BK1884" s="157">
        <v>0</v>
      </c>
      <c r="BL1884" s="157">
        <v>0</v>
      </c>
      <c r="BM1884" s="157">
        <v>0</v>
      </c>
      <c r="BN1884" s="157">
        <v>0</v>
      </c>
      <c r="BO1884" s="157">
        <v>0</v>
      </c>
      <c r="BP1884" s="157">
        <v>5.5632923999999995E-4</v>
      </c>
      <c r="BQ1884" s="157">
        <v>0.38670122000000001</v>
      </c>
      <c r="BR1884" s="157">
        <v>0</v>
      </c>
      <c r="BS1884" s="157">
        <v>0</v>
      </c>
      <c r="BT1884" s="157">
        <v>0</v>
      </c>
      <c r="BU1884"/>
      <c r="BV1884" s="155">
        <v>4.0097430000000001E-4</v>
      </c>
      <c r="BW1884" s="155">
        <v>8.3240301000000006E-6</v>
      </c>
      <c r="BX1884" s="155">
        <v>2.2070141999999999E-4</v>
      </c>
      <c r="BY1884" s="155">
        <v>2.0841521999999999E-8</v>
      </c>
      <c r="BZ1884" s="155">
        <v>1.2934833000000001E-5</v>
      </c>
      <c r="CA1884" s="155">
        <v>0</v>
      </c>
      <c r="CB1884" s="155">
        <v>0</v>
      </c>
      <c r="CC1884" s="155">
        <v>0</v>
      </c>
      <c r="CD1884" s="155">
        <v>0</v>
      </c>
      <c r="CE1884" s="155">
        <v>6.3577413000000003E-8</v>
      </c>
      <c r="CF1884" s="155">
        <v>0</v>
      </c>
      <c r="CG1884" s="155">
        <v>0</v>
      </c>
      <c r="CH1884" s="155">
        <v>0</v>
      </c>
      <c r="CI1884" s="155">
        <v>8.9084914999999996E-6</v>
      </c>
      <c r="CJ1884" s="155">
        <v>1.500211E-4</v>
      </c>
      <c r="CK1884" s="155">
        <v>6.5678591999999998E-12</v>
      </c>
      <c r="CL1884" s="155">
        <v>0</v>
      </c>
      <c r="CM1884"/>
      <c r="CN1884" s="284">
        <v>0</v>
      </c>
      <c r="CO1884" s="284">
        <v>7.9153662999999996</v>
      </c>
      <c r="CP1884" s="285">
        <v>0</v>
      </c>
      <c r="CQ1884" s="284">
        <v>5.6951802000000003E-3</v>
      </c>
      <c r="CR1884" s="284">
        <v>0</v>
      </c>
      <c r="CS1884" s="284">
        <v>0</v>
      </c>
      <c r="CT1884" s="284">
        <v>5.1737791000000001E-4</v>
      </c>
      <c r="CU1884" s="284">
        <v>0</v>
      </c>
      <c r="CV1884" s="284">
        <v>0</v>
      </c>
      <c r="CW1884" s="284">
        <v>0</v>
      </c>
      <c r="CX1884"/>
      <c r="CY1884"/>
      <c r="CZ1884"/>
      <c r="DA1884"/>
      <c r="DB1884" s="212"/>
      <c r="DC1884" s="48"/>
      <c r="DD1884" s="48"/>
      <c r="DE1884" s="48"/>
      <c r="DF1884" s="48"/>
      <c r="DG1884" s="48"/>
      <c r="DH1884" s="48"/>
      <c r="DI1884" s="48"/>
      <c r="DJ1884" s="48"/>
      <c r="DK1884" s="48"/>
      <c r="DL1884" s="48"/>
    </row>
    <row r="1885" spans="1:116" ht="14.4">
      <c r="A1885" t="s">
        <v>1257</v>
      </c>
      <c r="B1885" s="188" t="s">
        <v>324</v>
      </c>
      <c r="C1885" s="151" t="str">
        <f t="shared" si="477"/>
        <v>D.100.01.128</v>
      </c>
      <c r="D1885" s="54" t="s">
        <v>54</v>
      </c>
      <c r="E1885" s="150" t="s">
        <v>1229</v>
      </c>
      <c r="F1885" s="153" t="str">
        <f t="shared" si="478"/>
        <v>Seam welding Al. 2.5</v>
      </c>
      <c r="G1885" s="154">
        <f t="shared" si="472"/>
        <v>11.378464000000001</v>
      </c>
      <c r="H1885"/>
      <c r="I1885"/>
      <c r="J1885" s="227">
        <f t="shared" si="479"/>
        <v>2.2940896125000001</v>
      </c>
      <c r="K1885"/>
      <c r="L1885" s="280">
        <f t="shared" si="480"/>
        <v>7.2691140099999996E-2</v>
      </c>
      <c r="M1885" s="280">
        <f t="shared" si="481"/>
        <v>0.15059067100000001</v>
      </c>
      <c r="N1885" s="281">
        <f t="shared" si="482"/>
        <v>0.36403820139999998</v>
      </c>
      <c r="O1885" s="287">
        <v>1.7067696000000001</v>
      </c>
      <c r="P1885" s="219">
        <v>8.2045134000000006E-2</v>
      </c>
      <c r="Q1885" s="219">
        <v>6.8545537000000004E-2</v>
      </c>
      <c r="R1885" s="219">
        <v>6.2929686999999998E-2</v>
      </c>
      <c r="S1885" s="286">
        <v>9.7614530999999994E-3</v>
      </c>
      <c r="T1885" s="219">
        <v>0</v>
      </c>
      <c r="U1885" s="219">
        <v>0</v>
      </c>
      <c r="V1885" s="219">
        <v>0</v>
      </c>
      <c r="W1885" s="286">
        <v>7.4451713999999997E-3</v>
      </c>
      <c r="X1885" s="219">
        <v>0</v>
      </c>
      <c r="Y1885" s="219">
        <v>0.35659302999999998</v>
      </c>
      <c r="Z1885" s="219">
        <v>0</v>
      </c>
      <c r="AA1885" s="219">
        <v>0</v>
      </c>
      <c r="AB1885" s="219">
        <v>0</v>
      </c>
      <c r="AC1885"/>
      <c r="AD1885" s="227">
        <f t="shared" si="423"/>
        <v>1.7067696000000001</v>
      </c>
      <c r="AE1885" s="227">
        <f t="shared" si="424"/>
        <v>0.22328181110000003</v>
      </c>
      <c r="AF1885" s="227">
        <f t="shared" si="425"/>
        <v>0.15059067100000001</v>
      </c>
      <c r="AG1885" s="227">
        <f t="shared" si="426"/>
        <v>0.15059067100000001</v>
      </c>
      <c r="AH1885" s="227">
        <f t="shared" si="427"/>
        <v>0.36403820139999998</v>
      </c>
      <c r="AI1885"/>
      <c r="AJ1885">
        <v>217.17586</v>
      </c>
      <c r="AK1885" s="155">
        <v>128.38911999999999</v>
      </c>
      <c r="AL1885" s="155">
        <v>49.404279000000002</v>
      </c>
      <c r="AM1885" s="155">
        <v>0</v>
      </c>
      <c r="AN1885" s="155">
        <v>9.4620885000000001</v>
      </c>
      <c r="AO1885" s="155">
        <v>20.033663000000001</v>
      </c>
      <c r="AP1885" s="155">
        <v>9.8867113999999994</v>
      </c>
      <c r="AQ1885"/>
      <c r="AR1885" s="156">
        <v>0.21672646000000001</v>
      </c>
      <c r="AS1885" s="156">
        <v>0.20356331</v>
      </c>
      <c r="AT1885" s="156">
        <v>9.1883990999999995E-3</v>
      </c>
      <c r="AU1885" s="156">
        <v>3.9747584000000002E-3</v>
      </c>
      <c r="AV1885" s="282">
        <f t="shared" si="483"/>
        <v>1.2204035351100001E-5</v>
      </c>
      <c r="AW1885" s="282">
        <f t="shared" si="484"/>
        <v>3.3980765962510001E-8</v>
      </c>
      <c r="AX1885" s="283">
        <f t="shared" si="485"/>
        <v>0.55668885206999996</v>
      </c>
      <c r="AY1885" s="157">
        <v>1.0559215E-5</v>
      </c>
      <c r="AZ1885" s="157">
        <v>3.1859699999999999E-8</v>
      </c>
      <c r="BA1885" s="157">
        <v>8.7045251000000001E-13</v>
      </c>
      <c r="BB1885" s="157">
        <v>0</v>
      </c>
      <c r="BC1885" s="157">
        <v>0</v>
      </c>
      <c r="BD1885" s="157">
        <v>1.6863511E-9</v>
      </c>
      <c r="BE1885" s="157">
        <v>1.6431340000000001E-6</v>
      </c>
      <c r="BF1885" s="157">
        <v>3.8457030999999998E-10</v>
      </c>
      <c r="BG1885" s="157">
        <v>1.7356252000000001E-9</v>
      </c>
      <c r="BH1885" s="157">
        <v>0</v>
      </c>
      <c r="BI1885" s="157">
        <v>0</v>
      </c>
      <c r="BJ1885" s="157">
        <v>0</v>
      </c>
      <c r="BK1885" s="157">
        <v>0</v>
      </c>
      <c r="BL1885" s="157">
        <v>0</v>
      </c>
      <c r="BM1885" s="157">
        <v>0</v>
      </c>
      <c r="BN1885" s="157">
        <v>0</v>
      </c>
      <c r="BO1885" s="157">
        <v>0</v>
      </c>
      <c r="BP1885" s="157">
        <v>7.9973206999999998E-4</v>
      </c>
      <c r="BQ1885" s="157">
        <v>0.55588912000000001</v>
      </c>
      <c r="BR1885" s="157">
        <v>0</v>
      </c>
      <c r="BS1885" s="157">
        <v>0</v>
      </c>
      <c r="BT1885" s="157">
        <v>0</v>
      </c>
      <c r="BU1885"/>
      <c r="BV1885" s="155">
        <v>5.7640689000000003E-4</v>
      </c>
      <c r="BW1885" s="155">
        <v>1.1965925E-5</v>
      </c>
      <c r="BX1885" s="155">
        <v>3.1726177000000001E-4</v>
      </c>
      <c r="BY1885" s="155">
        <v>2.9960017E-8</v>
      </c>
      <c r="BZ1885" s="155">
        <v>1.8594026999999999E-5</v>
      </c>
      <c r="CA1885" s="155">
        <v>0</v>
      </c>
      <c r="CB1885" s="155">
        <v>0</v>
      </c>
      <c r="CC1885" s="155">
        <v>0</v>
      </c>
      <c r="CD1885" s="155">
        <v>0</v>
      </c>
      <c r="CE1885" s="155">
        <v>9.1393536000000002E-8</v>
      </c>
      <c r="CF1885" s="155">
        <v>0</v>
      </c>
      <c r="CG1885" s="155">
        <v>0</v>
      </c>
      <c r="CH1885" s="155">
        <v>0</v>
      </c>
      <c r="CI1885" s="155">
        <v>1.2806096999999999E-5</v>
      </c>
      <c r="CJ1885" s="155">
        <v>2.1565770999999999E-4</v>
      </c>
      <c r="CK1885" s="155">
        <v>9.4414013999999997E-12</v>
      </c>
      <c r="CL1885" s="155">
        <v>0</v>
      </c>
      <c r="CM1885"/>
      <c r="CN1885" s="284">
        <v>0</v>
      </c>
      <c r="CO1885" s="284">
        <v>11.378463999999999</v>
      </c>
      <c r="CP1885" s="285">
        <v>0</v>
      </c>
      <c r="CQ1885" s="284">
        <v>8.1869114999999996E-3</v>
      </c>
      <c r="CR1885" s="284">
        <v>0</v>
      </c>
      <c r="CS1885" s="284">
        <v>0</v>
      </c>
      <c r="CT1885" s="284">
        <v>7.4373893000000005E-4</v>
      </c>
      <c r="CU1885" s="284">
        <v>0</v>
      </c>
      <c r="CV1885" s="284">
        <v>0</v>
      </c>
      <c r="CW1885" s="284">
        <v>0</v>
      </c>
      <c r="CX1885"/>
      <c r="CY1885"/>
      <c r="CZ1885"/>
      <c r="DA1885"/>
      <c r="DB1885" s="212"/>
      <c r="DC1885" s="48"/>
      <c r="DD1885" s="48"/>
      <c r="DE1885" s="48"/>
      <c r="DF1885" s="48"/>
      <c r="DG1885" s="48"/>
      <c r="DH1885" s="48"/>
      <c r="DI1885" s="48"/>
      <c r="DJ1885" s="48"/>
      <c r="DK1885" s="48"/>
      <c r="DL1885" s="48"/>
    </row>
    <row r="1886" spans="1:116" ht="14.4">
      <c r="A1886" t="s">
        <v>1258</v>
      </c>
      <c r="B1886" s="188" t="s">
        <v>324</v>
      </c>
      <c r="C1886" s="151" t="str">
        <f t="shared" si="477"/>
        <v>D.100.01.129</v>
      </c>
      <c r="D1886" s="54" t="s">
        <v>54</v>
      </c>
      <c r="E1886" s="150" t="s">
        <v>1228</v>
      </c>
      <c r="F1886" s="153" t="str">
        <f t="shared" si="478"/>
        <v>Spot welding Al. 0.5</v>
      </c>
      <c r="G1886" s="154">
        <f t="shared" si="472"/>
        <v>2.4779321333333333E-2</v>
      </c>
      <c r="H1886"/>
      <c r="I1886"/>
      <c r="J1886" s="227">
        <f t="shared" si="479"/>
        <v>4.9959277019999996E-3</v>
      </c>
      <c r="K1886"/>
      <c r="L1886" s="280">
        <f t="shared" si="480"/>
        <v>1.5830230400000001E-4</v>
      </c>
      <c r="M1886" s="280">
        <f t="shared" si="481"/>
        <v>3.2794713000000001E-4</v>
      </c>
      <c r="N1886" s="281">
        <f t="shared" si="482"/>
        <v>7.9278006800000004E-4</v>
      </c>
      <c r="O1886" s="280">
        <v>3.7168981999999998E-3</v>
      </c>
      <c r="P1886" s="219">
        <v>1.7867286000000001E-4</v>
      </c>
      <c r="Q1886" s="219">
        <v>1.4927427E-4</v>
      </c>
      <c r="R1886" s="219">
        <v>1.3704441E-4</v>
      </c>
      <c r="S1886" s="286">
        <v>2.1257893999999999E-5</v>
      </c>
      <c r="T1886" s="286">
        <v>0</v>
      </c>
      <c r="U1886" s="286">
        <v>0</v>
      </c>
      <c r="V1886" s="286">
        <v>0</v>
      </c>
      <c r="W1886" s="286">
        <v>1.6213638000000001E-5</v>
      </c>
      <c r="X1886" s="286">
        <v>0</v>
      </c>
      <c r="Y1886" s="219">
        <v>7.7656643000000003E-4</v>
      </c>
      <c r="Z1886" s="286">
        <v>0</v>
      </c>
      <c r="AA1886" s="286">
        <v>0</v>
      </c>
      <c r="AB1886" s="286">
        <v>0</v>
      </c>
      <c r="AC1886"/>
      <c r="AD1886" s="227">
        <f t="shared" si="423"/>
        <v>3.7168981999999998E-3</v>
      </c>
      <c r="AE1886" s="227">
        <f t="shared" si="424"/>
        <v>4.8624943400000001E-4</v>
      </c>
      <c r="AF1886" s="227">
        <f t="shared" si="425"/>
        <v>3.2794713000000001E-4</v>
      </c>
      <c r="AG1886" s="227">
        <f t="shared" si="426"/>
        <v>3.2794713000000001E-4</v>
      </c>
      <c r="AH1886" s="227">
        <f t="shared" si="427"/>
        <v>7.9278006800000004E-4</v>
      </c>
      <c r="AI1886"/>
      <c r="AJ1886">
        <v>0.47295227000000001</v>
      </c>
      <c r="AK1886" s="155">
        <v>0.27959794999999998</v>
      </c>
      <c r="AL1886" s="155">
        <v>0.10758961</v>
      </c>
      <c r="AM1886" s="155">
        <v>0</v>
      </c>
      <c r="AN1886" s="155">
        <v>2.0605956000000002E-2</v>
      </c>
      <c r="AO1886" s="155">
        <v>4.3628082999999998E-2</v>
      </c>
      <c r="AP1886" s="155">
        <v>2.1530674E-2</v>
      </c>
      <c r="AQ1886"/>
      <c r="AR1886" s="156">
        <v>4.7197359999999998E-4</v>
      </c>
      <c r="AS1886" s="156">
        <v>4.4330767999999998E-4</v>
      </c>
      <c r="AT1886" s="156">
        <v>2.0009932000000001E-5</v>
      </c>
      <c r="AU1886" s="156">
        <v>8.6559850000000004E-6</v>
      </c>
      <c r="AV1886" s="282">
        <f t="shared" si="483"/>
        <v>2.6577198831999999E-8</v>
      </c>
      <c r="AW1886" s="282">
        <f t="shared" si="484"/>
        <v>7.4001227458099997E-11</v>
      </c>
      <c r="AX1886" s="283">
        <f t="shared" si="485"/>
        <v>1.2123228074999999E-3</v>
      </c>
      <c r="AY1886" s="157">
        <v>2.2995209999999999E-8</v>
      </c>
      <c r="AZ1886" s="157">
        <v>6.9382099999999995E-11</v>
      </c>
      <c r="BA1886" s="157">
        <v>1.8956181000000002E-15</v>
      </c>
      <c r="BB1886" s="157">
        <v>0</v>
      </c>
      <c r="BC1886" s="157">
        <v>0</v>
      </c>
      <c r="BD1886" s="157">
        <v>3.6724320000000003E-12</v>
      </c>
      <c r="BE1886" s="157">
        <v>3.5783164000000002E-9</v>
      </c>
      <c r="BF1886" s="157">
        <v>8.3749364E-13</v>
      </c>
      <c r="BG1886" s="157">
        <v>3.7797382000000004E-12</v>
      </c>
      <c r="BH1886" s="157">
        <v>0</v>
      </c>
      <c r="BI1886" s="157">
        <v>0</v>
      </c>
      <c r="BJ1886" s="157">
        <v>0</v>
      </c>
      <c r="BK1886" s="157">
        <v>0</v>
      </c>
      <c r="BL1886" s="157">
        <v>0</v>
      </c>
      <c r="BM1886" s="157">
        <v>0</v>
      </c>
      <c r="BN1886" s="157">
        <v>0</v>
      </c>
      <c r="BO1886" s="157">
        <v>0</v>
      </c>
      <c r="BP1886" s="157">
        <v>1.7416075000000001E-6</v>
      </c>
      <c r="BQ1886" s="157">
        <v>1.2105811999999999E-3</v>
      </c>
      <c r="BR1886" s="157">
        <v>0</v>
      </c>
      <c r="BS1886" s="157">
        <v>0</v>
      </c>
      <c r="BT1886" s="157">
        <v>0</v>
      </c>
      <c r="BU1886"/>
      <c r="BV1886" s="155">
        <v>1.2552636E-6</v>
      </c>
      <c r="BW1886" s="155">
        <v>2.6058656999999998E-8</v>
      </c>
      <c r="BX1886" s="155">
        <v>6.9091322999999995E-7</v>
      </c>
      <c r="BY1886" s="155">
        <v>6.5245086999999995E-11</v>
      </c>
      <c r="BZ1886" s="155">
        <v>4.0492930999999999E-8</v>
      </c>
      <c r="CA1886" s="155">
        <v>0</v>
      </c>
      <c r="CB1886" s="155">
        <v>0</v>
      </c>
      <c r="CC1886" s="155">
        <v>0</v>
      </c>
      <c r="CD1886" s="155">
        <v>0</v>
      </c>
      <c r="CE1886" s="155">
        <v>1.9903124E-10</v>
      </c>
      <c r="CF1886" s="155">
        <v>0</v>
      </c>
      <c r="CG1886" s="155">
        <v>0</v>
      </c>
      <c r="CH1886" s="155">
        <v>0</v>
      </c>
      <c r="CI1886" s="155">
        <v>2.7888333999999999E-8</v>
      </c>
      <c r="CJ1886" s="155">
        <v>4.6964613000000002E-7</v>
      </c>
      <c r="CK1886" s="155">
        <v>2.0560905000000001E-14</v>
      </c>
      <c r="CL1886" s="155">
        <v>0</v>
      </c>
      <c r="CM1886"/>
      <c r="CN1886" s="284">
        <v>0</v>
      </c>
      <c r="CO1886" s="284">
        <v>2.4779321999999999E-2</v>
      </c>
      <c r="CP1886" s="285">
        <v>0</v>
      </c>
      <c r="CQ1886" s="284">
        <v>1.7828953999999999E-5</v>
      </c>
      <c r="CR1886" s="284">
        <v>0</v>
      </c>
      <c r="CS1886" s="284">
        <v>0</v>
      </c>
      <c r="CT1886" s="284">
        <v>1.6196689999999999E-6</v>
      </c>
      <c r="CU1886" s="284">
        <v>0</v>
      </c>
      <c r="CV1886" s="284">
        <v>0</v>
      </c>
      <c r="CW1886" s="284">
        <v>0</v>
      </c>
      <c r="CX1886"/>
      <c r="CY1886"/>
      <c r="CZ1886"/>
      <c r="DA1886"/>
      <c r="DB1886" s="212"/>
      <c r="DC1886" s="48"/>
      <c r="DD1886" s="48"/>
      <c r="DE1886" s="48"/>
      <c r="DF1886" s="48"/>
      <c r="DG1886" s="48"/>
      <c r="DH1886" s="48"/>
      <c r="DI1886" s="48"/>
      <c r="DJ1886" s="48"/>
      <c r="DK1886" s="48"/>
      <c r="DL1886" s="48"/>
    </row>
    <row r="1887" spans="1:116" ht="14.4">
      <c r="A1887" t="s">
        <v>1259</v>
      </c>
      <c r="B1887" s="188" t="s">
        <v>324</v>
      </c>
      <c r="C1887" s="151" t="str">
        <f t="shared" si="477"/>
        <v>D.100.01.130</v>
      </c>
      <c r="D1887" s="54" t="s">
        <v>54</v>
      </c>
      <c r="E1887" s="150" t="s">
        <v>1228</v>
      </c>
      <c r="F1887" s="153" t="str">
        <f t="shared" si="478"/>
        <v>Spot welding Al. 1</v>
      </c>
      <c r="G1887" s="154">
        <f t="shared" si="472"/>
        <v>4.9471039333333335E-2</v>
      </c>
      <c r="H1887"/>
      <c r="I1887"/>
      <c r="J1887" s="227">
        <f t="shared" si="479"/>
        <v>9.9741930689999994E-3</v>
      </c>
      <c r="K1887"/>
      <c r="L1887" s="280">
        <f t="shared" si="480"/>
        <v>3.1604496399999997E-4</v>
      </c>
      <c r="M1887" s="280">
        <f t="shared" si="481"/>
        <v>6.5473484999999999E-4</v>
      </c>
      <c r="N1887" s="281">
        <f t="shared" si="482"/>
        <v>1.5827573550000001E-3</v>
      </c>
      <c r="O1887" s="280">
        <v>7.4206558999999998E-3</v>
      </c>
      <c r="P1887" s="219">
        <v>3.5671405000000002E-4</v>
      </c>
      <c r="Q1887" s="219">
        <v>2.9802080000000002E-4</v>
      </c>
      <c r="R1887" s="219">
        <v>2.7360432999999997E-4</v>
      </c>
      <c r="S1887" s="286">
        <v>4.2440634000000001E-5</v>
      </c>
      <c r="T1887" s="286">
        <v>0</v>
      </c>
      <c r="U1887" s="286">
        <v>0</v>
      </c>
      <c r="V1887" s="219">
        <v>0</v>
      </c>
      <c r="W1887" s="286">
        <v>3.2369955E-5</v>
      </c>
      <c r="X1887" s="286">
        <v>0</v>
      </c>
      <c r="Y1887" s="219">
        <v>1.5503874E-3</v>
      </c>
      <c r="Z1887" s="286">
        <v>0</v>
      </c>
      <c r="AA1887" s="286">
        <v>0</v>
      </c>
      <c r="AB1887" s="286">
        <v>0</v>
      </c>
      <c r="AC1887"/>
      <c r="AD1887" s="227">
        <f t="shared" si="423"/>
        <v>7.4206558999999998E-3</v>
      </c>
      <c r="AE1887" s="227">
        <f t="shared" si="424"/>
        <v>9.7077981399999996E-4</v>
      </c>
      <c r="AF1887" s="227">
        <f t="shared" si="425"/>
        <v>6.5473484999999999E-4</v>
      </c>
      <c r="AG1887" s="227">
        <f t="shared" si="426"/>
        <v>6.5473484999999999E-4</v>
      </c>
      <c r="AH1887" s="227">
        <f t="shared" si="427"/>
        <v>1.5827573550000001E-3</v>
      </c>
      <c r="AI1887"/>
      <c r="AJ1887">
        <v>0.94423248000000004</v>
      </c>
      <c r="AK1887" s="155">
        <v>0.55820740999999996</v>
      </c>
      <c r="AL1887" s="155">
        <v>0.21479885000000001</v>
      </c>
      <c r="AM1887" s="155">
        <v>0</v>
      </c>
      <c r="AN1887" s="155">
        <v>4.1139062999999997E-2</v>
      </c>
      <c r="AO1887" s="155">
        <v>8.7101923999999997E-2</v>
      </c>
      <c r="AP1887" s="155">
        <v>4.2985229E-2</v>
      </c>
      <c r="AQ1887"/>
      <c r="AR1887" s="156">
        <v>9.4227861000000001E-4</v>
      </c>
      <c r="AS1887" s="156">
        <v>8.8504812E-4</v>
      </c>
      <c r="AT1887" s="156">
        <v>3.9949122E-5</v>
      </c>
      <c r="AU1887" s="156">
        <v>1.7281367999999999E-5</v>
      </c>
      <c r="AV1887" s="282">
        <f t="shared" si="483"/>
        <v>5.3060438980700001E-8</v>
      </c>
      <c r="AW1887" s="282">
        <f t="shared" si="484"/>
        <v>1.4774083463450003E-10</v>
      </c>
      <c r="AX1887" s="283">
        <f t="shared" si="485"/>
        <v>2.4203596577000003E-3</v>
      </c>
      <c r="AY1887" s="157">
        <v>4.5909125000000001E-8</v>
      </c>
      <c r="AZ1887" s="157">
        <v>1.3851891000000001E-10</v>
      </c>
      <c r="BA1887" s="157">
        <v>3.7845345E-15</v>
      </c>
      <c r="BB1887" s="157">
        <v>0</v>
      </c>
      <c r="BC1887" s="157">
        <v>0</v>
      </c>
      <c r="BD1887" s="157">
        <v>7.3318807000000005E-12</v>
      </c>
      <c r="BE1887" s="157">
        <v>7.1439821000000002E-9</v>
      </c>
      <c r="BF1887" s="157">
        <v>1.6720264E-12</v>
      </c>
      <c r="BG1887" s="157">
        <v>7.5461136999999998E-12</v>
      </c>
      <c r="BH1887" s="157">
        <v>0</v>
      </c>
      <c r="BI1887" s="157">
        <v>0</v>
      </c>
      <c r="BJ1887" s="157">
        <v>0</v>
      </c>
      <c r="BK1887" s="157">
        <v>0</v>
      </c>
      <c r="BL1887" s="157">
        <v>0</v>
      </c>
      <c r="BM1887" s="157">
        <v>0</v>
      </c>
      <c r="BN1887" s="157">
        <v>0</v>
      </c>
      <c r="BO1887" s="157">
        <v>0</v>
      </c>
      <c r="BP1887" s="157">
        <v>3.4770577E-6</v>
      </c>
      <c r="BQ1887" s="157">
        <v>2.4168826000000002E-3</v>
      </c>
      <c r="BR1887" s="157">
        <v>0</v>
      </c>
      <c r="BS1887" s="157">
        <v>0</v>
      </c>
      <c r="BT1887" s="157">
        <v>0</v>
      </c>
      <c r="BU1887"/>
      <c r="BV1887" s="155">
        <v>2.5060894000000001E-6</v>
      </c>
      <c r="BW1887" s="155">
        <v>5.2025187999999998E-8</v>
      </c>
      <c r="BX1887" s="155">
        <v>1.3793838E-6</v>
      </c>
      <c r="BY1887" s="155">
        <v>1.3025951000000001E-10</v>
      </c>
      <c r="BZ1887" s="155">
        <v>8.0842705000000007E-8</v>
      </c>
      <c r="CA1887" s="155">
        <v>0</v>
      </c>
      <c r="CB1887" s="155">
        <v>0</v>
      </c>
      <c r="CC1887" s="155">
        <v>0</v>
      </c>
      <c r="CD1887" s="155">
        <v>0</v>
      </c>
      <c r="CE1887" s="155">
        <v>3.9735883000000002E-10</v>
      </c>
      <c r="CF1887" s="155">
        <v>0</v>
      </c>
      <c r="CG1887" s="155">
        <v>0</v>
      </c>
      <c r="CH1887" s="155">
        <v>0</v>
      </c>
      <c r="CI1887" s="155">
        <v>5.5678072E-8</v>
      </c>
      <c r="CJ1887" s="155">
        <v>9.3763187999999995E-7</v>
      </c>
      <c r="CK1887" s="155">
        <v>4.104912E-14</v>
      </c>
      <c r="CL1887" s="155">
        <v>0</v>
      </c>
      <c r="CM1887"/>
      <c r="CN1887" s="284">
        <v>0</v>
      </c>
      <c r="CO1887" s="284">
        <v>4.9471039000000001E-2</v>
      </c>
      <c r="CP1887" s="285">
        <v>0</v>
      </c>
      <c r="CQ1887" s="284">
        <v>3.5594876000000001E-5</v>
      </c>
      <c r="CR1887" s="284">
        <v>0</v>
      </c>
      <c r="CS1887" s="284">
        <v>0</v>
      </c>
      <c r="CT1887" s="284">
        <v>3.2336120000000002E-6</v>
      </c>
      <c r="CU1887" s="284">
        <v>0</v>
      </c>
      <c r="CV1887" s="284">
        <v>0</v>
      </c>
      <c r="CW1887" s="284">
        <v>0</v>
      </c>
      <c r="CX1887"/>
      <c r="CY1887"/>
      <c r="CZ1887"/>
      <c r="DA1887"/>
      <c r="DB1887" s="212"/>
      <c r="DC1887" s="48"/>
      <c r="DD1887" s="48"/>
      <c r="DE1887" s="48"/>
      <c r="DF1887" s="48"/>
      <c r="DG1887" s="48"/>
      <c r="DH1887" s="48"/>
      <c r="DI1887" s="48"/>
      <c r="DJ1887" s="48"/>
      <c r="DK1887" s="48"/>
      <c r="DL1887" s="48"/>
    </row>
    <row r="1888" spans="1:116" ht="14.4">
      <c r="A1888" t="s">
        <v>1260</v>
      </c>
      <c r="B1888" s="188" t="s">
        <v>324</v>
      </c>
      <c r="C1888" s="151" t="str">
        <f t="shared" si="477"/>
        <v>D.100.01.131</v>
      </c>
      <c r="D1888" s="54" t="s">
        <v>54</v>
      </c>
      <c r="E1888" s="150" t="s">
        <v>1228</v>
      </c>
      <c r="F1888" s="153" t="str">
        <f t="shared" si="478"/>
        <v>Spot welding Al. 1.5</v>
      </c>
      <c r="G1888" s="154">
        <f t="shared" si="472"/>
        <v>9.8992140000000006E-2</v>
      </c>
      <c r="H1888"/>
      <c r="I1888"/>
      <c r="J1888" s="227">
        <f t="shared" si="479"/>
        <v>1.9958479296999999E-2</v>
      </c>
      <c r="K1888"/>
      <c r="L1888" s="280">
        <f t="shared" si="480"/>
        <v>6.3240972300000005E-4</v>
      </c>
      <c r="M1888" s="280">
        <f t="shared" si="481"/>
        <v>1.3101322099999999E-3</v>
      </c>
      <c r="N1888" s="281">
        <f t="shared" si="482"/>
        <v>3.1671163639999996E-3</v>
      </c>
      <c r="O1888" s="280">
        <v>1.4848821E-2</v>
      </c>
      <c r="P1888" s="219">
        <v>7.1378906000000002E-4</v>
      </c>
      <c r="Q1888" s="219">
        <v>5.9634314999999999E-4</v>
      </c>
      <c r="R1888" s="219">
        <v>5.4748551000000003E-4</v>
      </c>
      <c r="S1888" s="286">
        <v>8.4924213000000005E-5</v>
      </c>
      <c r="T1888" s="286">
        <v>0</v>
      </c>
      <c r="U1888" s="286">
        <v>0</v>
      </c>
      <c r="V1888" s="286">
        <v>0</v>
      </c>
      <c r="W1888" s="286">
        <v>6.4772663999999999E-5</v>
      </c>
      <c r="X1888" s="219">
        <v>0</v>
      </c>
      <c r="Y1888" s="219">
        <v>3.1023436999999998E-3</v>
      </c>
      <c r="Z1888" s="286">
        <v>0</v>
      </c>
      <c r="AA1888" s="286">
        <v>0</v>
      </c>
      <c r="AB1888" s="219">
        <v>0</v>
      </c>
      <c r="AC1888"/>
      <c r="AD1888" s="227">
        <f t="shared" ref="AD1888:AD1916" si="486">O1888</f>
        <v>1.4848821E-2</v>
      </c>
      <c r="AE1888" s="227">
        <f t="shared" ref="AE1888:AE1916" si="487">P1888+Q1888+R1888+S1888+T1888+U1888+V1888</f>
        <v>1.9425419329999998E-3</v>
      </c>
      <c r="AF1888" s="227">
        <f t="shared" ref="AF1888:AF1916" si="488">P1888+Q1888+V1888+AA1888</f>
        <v>1.3101322099999999E-3</v>
      </c>
      <c r="AG1888" s="227">
        <f t="shared" ref="AG1888:AG1916" si="489">Z1888+P1888+Q1888+V1888+X1888</f>
        <v>1.3101322099999999E-3</v>
      </c>
      <c r="AH1888" s="227">
        <f t="shared" ref="AH1888:AH1916" si="490">W1888+Y1888+AB1888</f>
        <v>3.1671163639999996E-3</v>
      </c>
      <c r="AI1888"/>
      <c r="AJ1888">
        <v>1.8894204000000001</v>
      </c>
      <c r="AK1888" s="155">
        <v>1.1169796999999999</v>
      </c>
      <c r="AL1888" s="155">
        <v>0.42981506000000003</v>
      </c>
      <c r="AM1888" s="155">
        <v>0</v>
      </c>
      <c r="AN1888" s="155">
        <v>8.2319753999999995E-2</v>
      </c>
      <c r="AO1888" s="155">
        <v>0.17429199000000001</v>
      </c>
      <c r="AP1888" s="155">
        <v>8.6013955000000003E-2</v>
      </c>
      <c r="AQ1888"/>
      <c r="AR1888" s="156">
        <v>1.8855107E-3</v>
      </c>
      <c r="AS1888" s="156">
        <v>1.7709918E-3</v>
      </c>
      <c r="AT1888" s="156">
        <v>7.9938668000000007E-5</v>
      </c>
      <c r="AU1888" s="156">
        <v>3.4580223000000001E-5</v>
      </c>
      <c r="AV1888" s="282">
        <f t="shared" si="483"/>
        <v>1.0617456817999998E-7</v>
      </c>
      <c r="AW1888" s="282">
        <f t="shared" si="484"/>
        <v>2.9563117069860002E-10</v>
      </c>
      <c r="AX1888" s="283">
        <f t="shared" si="485"/>
        <v>4.8431684339000003E-3</v>
      </c>
      <c r="AY1888" s="157">
        <v>9.1864703999999994E-8</v>
      </c>
      <c r="AZ1888" s="157">
        <v>2.7717799000000001E-10</v>
      </c>
      <c r="BA1888" s="157">
        <v>7.5728985999999999E-15</v>
      </c>
      <c r="BB1888" s="157">
        <v>0</v>
      </c>
      <c r="BC1888" s="157">
        <v>0</v>
      </c>
      <c r="BD1888" s="157">
        <v>1.4671179999999999E-11</v>
      </c>
      <c r="BE1888" s="157">
        <v>1.4295193E-8</v>
      </c>
      <c r="BF1888" s="157">
        <v>3.3457448000000002E-12</v>
      </c>
      <c r="BG1888" s="157">
        <v>1.5099863E-11</v>
      </c>
      <c r="BH1888" s="157">
        <v>0</v>
      </c>
      <c r="BI1888" s="157">
        <v>0</v>
      </c>
      <c r="BJ1888" s="157">
        <v>0</v>
      </c>
      <c r="BK1888" s="157">
        <v>0</v>
      </c>
      <c r="BL1888" s="157">
        <v>0</v>
      </c>
      <c r="BM1888" s="157">
        <v>0</v>
      </c>
      <c r="BN1888" s="157">
        <v>0</v>
      </c>
      <c r="BO1888" s="157">
        <v>0</v>
      </c>
      <c r="BP1888" s="157">
        <v>6.9576338999999998E-6</v>
      </c>
      <c r="BQ1888" s="157">
        <v>4.8362107999999999E-3</v>
      </c>
      <c r="BR1888" s="157">
        <v>0</v>
      </c>
      <c r="BS1888" s="157">
        <v>0</v>
      </c>
      <c r="BT1888" s="157">
        <v>0</v>
      </c>
      <c r="BU1888"/>
      <c r="BV1888" s="155">
        <v>5.0147146000000001E-6</v>
      </c>
      <c r="BW1888" s="155">
        <v>1.0410302E-7</v>
      </c>
      <c r="BX1888" s="155">
        <v>2.7601635E-6</v>
      </c>
      <c r="BY1888" s="155">
        <v>2.6065083E-10</v>
      </c>
      <c r="BZ1888" s="155">
        <v>1.6176720999999999E-7</v>
      </c>
      <c r="CA1888" s="155">
        <v>0</v>
      </c>
      <c r="CB1888" s="155">
        <v>0</v>
      </c>
      <c r="CC1888" s="155">
        <v>0</v>
      </c>
      <c r="CD1888" s="155">
        <v>0</v>
      </c>
      <c r="CE1888" s="155">
        <v>7.9511974000000002E-10</v>
      </c>
      <c r="CF1888" s="155">
        <v>0</v>
      </c>
      <c r="CG1888" s="155">
        <v>0</v>
      </c>
      <c r="CH1888" s="155">
        <v>0</v>
      </c>
      <c r="CI1888" s="155">
        <v>1.1141248E-7</v>
      </c>
      <c r="CJ1888" s="155">
        <v>1.8762125E-6</v>
      </c>
      <c r="CK1888" s="155">
        <v>8.2139777E-14</v>
      </c>
      <c r="CL1888" s="155">
        <v>0</v>
      </c>
      <c r="CM1888"/>
      <c r="CN1888" s="284">
        <v>0</v>
      </c>
      <c r="CO1888" s="284">
        <v>9.8992137999999993E-2</v>
      </c>
      <c r="CP1888" s="285">
        <v>0</v>
      </c>
      <c r="CQ1888" s="284">
        <v>7.1225769999999996E-5</v>
      </c>
      <c r="CR1888" s="284">
        <v>0</v>
      </c>
      <c r="CS1888" s="284">
        <v>0</v>
      </c>
      <c r="CT1888" s="284">
        <v>6.470496E-6</v>
      </c>
      <c r="CU1888" s="284">
        <v>0</v>
      </c>
      <c r="CV1888" s="284">
        <v>0</v>
      </c>
      <c r="CW1888" s="284">
        <v>0</v>
      </c>
      <c r="CX1888"/>
      <c r="CY1888"/>
      <c r="CZ1888"/>
      <c r="DA1888"/>
      <c r="DB1888" s="212"/>
      <c r="DC1888" s="48"/>
      <c r="DD1888" s="48"/>
      <c r="DE1888" s="48"/>
      <c r="DF1888" s="48"/>
      <c r="DG1888" s="48"/>
      <c r="DH1888" s="48"/>
      <c r="DI1888" s="48"/>
      <c r="DJ1888" s="48"/>
      <c r="DK1888" s="48"/>
      <c r="DL1888" s="48"/>
    </row>
    <row r="1889" spans="1:116" ht="14.4">
      <c r="A1889" t="s">
        <v>1261</v>
      </c>
      <c r="B1889" s="188" t="s">
        <v>324</v>
      </c>
      <c r="C1889" s="151" t="str">
        <f t="shared" si="477"/>
        <v>D.100.01.132</v>
      </c>
      <c r="D1889" s="54" t="s">
        <v>54</v>
      </c>
      <c r="E1889" s="150" t="s">
        <v>1228</v>
      </c>
      <c r="F1889" s="153" t="str">
        <f t="shared" si="478"/>
        <v>Spot welding Al. 3</v>
      </c>
      <c r="G1889" s="154">
        <f t="shared" si="472"/>
        <v>0.23252514666666668</v>
      </c>
      <c r="H1889"/>
      <c r="I1889"/>
      <c r="J1889" s="227">
        <f t="shared" si="479"/>
        <v>4.6880978200000006E-2</v>
      </c>
      <c r="K1889"/>
      <c r="L1889" s="280">
        <f t="shared" si="480"/>
        <v>1.48548324E-3</v>
      </c>
      <c r="M1889" s="280">
        <f t="shared" si="481"/>
        <v>3.0774028999999998E-3</v>
      </c>
      <c r="N1889" s="281">
        <f t="shared" si="482"/>
        <v>7.4393200599999999E-3</v>
      </c>
      <c r="O1889" s="280">
        <v>3.4878772000000002E-2</v>
      </c>
      <c r="P1889" s="219">
        <v>1.6766373E-3</v>
      </c>
      <c r="Q1889" s="219">
        <v>1.4007656E-3</v>
      </c>
      <c r="R1889" s="219">
        <v>1.2860026000000001E-3</v>
      </c>
      <c r="S1889" s="219">
        <v>1.9948064E-4</v>
      </c>
      <c r="T1889" s="219">
        <v>0</v>
      </c>
      <c r="U1889" s="219">
        <v>0</v>
      </c>
      <c r="V1889" s="219">
        <v>0</v>
      </c>
      <c r="W1889" s="219">
        <v>1.5214615999999999E-4</v>
      </c>
      <c r="X1889" s="219">
        <v>0</v>
      </c>
      <c r="Y1889" s="219">
        <v>7.2871739E-3</v>
      </c>
      <c r="Z1889" s="219">
        <v>0</v>
      </c>
      <c r="AA1889" s="219">
        <v>0</v>
      </c>
      <c r="AB1889" s="219">
        <v>0</v>
      </c>
      <c r="AC1889"/>
      <c r="AD1889" s="227">
        <f t="shared" si="486"/>
        <v>3.4878772000000002E-2</v>
      </c>
      <c r="AE1889" s="227">
        <f t="shared" si="487"/>
        <v>4.5628861399999998E-3</v>
      </c>
      <c r="AF1889" s="227">
        <f t="shared" si="488"/>
        <v>3.0774028999999998E-3</v>
      </c>
      <c r="AG1889" s="227">
        <f t="shared" si="489"/>
        <v>3.0774028999999998E-3</v>
      </c>
      <c r="AH1889" s="227">
        <f t="shared" si="490"/>
        <v>7.4393200599999999E-3</v>
      </c>
      <c r="AI1889"/>
      <c r="AJ1889">
        <v>4.4381076000000004</v>
      </c>
      <c r="AK1889" s="155">
        <v>2.6237018999999999</v>
      </c>
      <c r="AL1889" s="155">
        <v>1.0096035000000001</v>
      </c>
      <c r="AM1889" s="155">
        <v>0</v>
      </c>
      <c r="AN1889" s="155">
        <v>0.19336296</v>
      </c>
      <c r="AO1889" s="155">
        <v>0.40939888000000002</v>
      </c>
      <c r="AP1889" s="155">
        <v>0.20204036</v>
      </c>
      <c r="AQ1889"/>
      <c r="AR1889" s="156">
        <v>4.4289239999999999E-3</v>
      </c>
      <c r="AS1889" s="156">
        <v>4.1599276000000001E-3</v>
      </c>
      <c r="AT1889" s="156">
        <v>1.8776997000000001E-4</v>
      </c>
      <c r="AU1889" s="156">
        <v>8.1226363999999994E-5</v>
      </c>
      <c r="AV1889" s="282">
        <f t="shared" si="483"/>
        <v>2.49396143508E-7</v>
      </c>
      <c r="AW1889" s="282">
        <f t="shared" si="484"/>
        <v>6.9441556617400003E-10</v>
      </c>
      <c r="AX1889" s="283">
        <f t="shared" si="485"/>
        <v>1.1376241963E-2</v>
      </c>
      <c r="AY1889" s="157">
        <v>2.1578334000000001E-7</v>
      </c>
      <c r="AZ1889" s="157">
        <v>6.5107042000000002E-10</v>
      </c>
      <c r="BA1889" s="157">
        <v>1.7788174E-14</v>
      </c>
      <c r="BB1889" s="157">
        <v>0</v>
      </c>
      <c r="BC1889" s="157">
        <v>0</v>
      </c>
      <c r="BD1889" s="157">
        <v>3.4461508000000001E-11</v>
      </c>
      <c r="BE1889" s="157">
        <v>3.3578342000000001E-8</v>
      </c>
      <c r="BF1889" s="157">
        <v>7.8589050000000004E-12</v>
      </c>
      <c r="BG1889" s="157">
        <v>3.5468453E-11</v>
      </c>
      <c r="BH1889" s="157">
        <v>0</v>
      </c>
      <c r="BI1889" s="157">
        <v>0</v>
      </c>
      <c r="BJ1889" s="157">
        <v>0</v>
      </c>
      <c r="BK1889" s="157">
        <v>0</v>
      </c>
      <c r="BL1889" s="157">
        <v>0</v>
      </c>
      <c r="BM1889" s="157">
        <v>0</v>
      </c>
      <c r="BN1889" s="157">
        <v>0</v>
      </c>
      <c r="BO1889" s="157">
        <v>0</v>
      </c>
      <c r="BP1889" s="157">
        <v>1.6342963000000001E-5</v>
      </c>
      <c r="BQ1889" s="157">
        <v>1.1359899E-2</v>
      </c>
      <c r="BR1889" s="157">
        <v>0</v>
      </c>
      <c r="BS1889" s="157">
        <v>0</v>
      </c>
      <c r="BT1889" s="157">
        <v>0</v>
      </c>
      <c r="BU1889"/>
      <c r="BV1889" s="155">
        <v>1.1779190999999999E-5</v>
      </c>
      <c r="BW1889" s="155">
        <v>2.4453023000000002E-7</v>
      </c>
      <c r="BX1889" s="155">
        <v>6.4834180999999996E-6</v>
      </c>
      <c r="BY1889" s="155">
        <v>6.1224935999999997E-10</v>
      </c>
      <c r="BZ1889" s="155">
        <v>3.7997911999999998E-7</v>
      </c>
      <c r="CA1889" s="155">
        <v>0</v>
      </c>
      <c r="CB1889" s="155">
        <v>0</v>
      </c>
      <c r="CC1889" s="155">
        <v>0</v>
      </c>
      <c r="CD1889" s="155">
        <v>0</v>
      </c>
      <c r="CE1889" s="155">
        <v>1.8676770000000002E-9</v>
      </c>
      <c r="CF1889" s="155">
        <v>0</v>
      </c>
      <c r="CG1889" s="155">
        <v>0</v>
      </c>
      <c r="CH1889" s="155">
        <v>0</v>
      </c>
      <c r="CI1889" s="155">
        <v>2.6169962000000002E-7</v>
      </c>
      <c r="CJ1889" s="155">
        <v>4.4070832999999997E-6</v>
      </c>
      <c r="CK1889" s="155">
        <v>1.9294021000000001E-13</v>
      </c>
      <c r="CL1889" s="155">
        <v>0</v>
      </c>
      <c r="CM1889"/>
      <c r="CN1889" s="284">
        <v>0</v>
      </c>
      <c r="CO1889" s="284">
        <v>0.23252515000000001</v>
      </c>
      <c r="CP1889" s="285">
        <v>0</v>
      </c>
      <c r="CQ1889" s="284">
        <v>1.6730402000000001E-4</v>
      </c>
      <c r="CR1889" s="284">
        <v>0</v>
      </c>
      <c r="CS1889" s="284">
        <v>0</v>
      </c>
      <c r="CT1889" s="284">
        <v>1.5198712E-5</v>
      </c>
      <c r="CU1889" s="284">
        <v>0</v>
      </c>
      <c r="CV1889" s="284">
        <v>0</v>
      </c>
      <c r="CW1889" s="284">
        <v>0</v>
      </c>
      <c r="CX1889"/>
      <c r="CY1889"/>
      <c r="CZ1889"/>
      <c r="DA1889"/>
      <c r="DB1889" s="212"/>
      <c r="DC1889" s="48"/>
      <c r="DD1889" s="48"/>
      <c r="DE1889" s="48"/>
      <c r="DF1889" s="48"/>
      <c r="DG1889" s="48"/>
      <c r="DH1889" s="48"/>
      <c r="DI1889" s="48"/>
      <c r="DJ1889" s="48"/>
      <c r="DK1889" s="48"/>
      <c r="DL1889" s="48"/>
    </row>
    <row r="1890" spans="1:116" ht="14.4">
      <c r="A1890" t="s">
        <v>1955</v>
      </c>
      <c r="B1890" s="188" t="s">
        <v>324</v>
      </c>
      <c r="C1890" s="151" t="str">
        <f t="shared" si="477"/>
        <v>D.100.01.133</v>
      </c>
      <c r="D1890" s="54" t="s">
        <v>54</v>
      </c>
      <c r="E1890" s="150" t="s">
        <v>352</v>
      </c>
      <c r="F1890" s="153" t="str">
        <f t="shared" si="478"/>
        <v>Turning Al (per kg removed  removed Al not counted)</v>
      </c>
      <c r="G1890" s="154">
        <f t="shared" si="472"/>
        <v>6.0071082666666664E-2</v>
      </c>
      <c r="H1890"/>
      <c r="I1890"/>
      <c r="J1890" s="227">
        <f t="shared" si="479"/>
        <v>1.2111339996999999E-2</v>
      </c>
      <c r="K1890"/>
      <c r="L1890" s="280">
        <f t="shared" si="480"/>
        <v>3.83763168E-4</v>
      </c>
      <c r="M1890" s="280">
        <f t="shared" si="481"/>
        <v>7.9502334E-4</v>
      </c>
      <c r="N1890" s="281">
        <f t="shared" si="482"/>
        <v>1.9218910890000001E-3</v>
      </c>
      <c r="O1890" s="280">
        <v>9.0106623999999993E-3</v>
      </c>
      <c r="P1890" s="219">
        <v>4.3314633000000001E-4</v>
      </c>
      <c r="Q1890" s="219">
        <v>3.6187700999999999E-4</v>
      </c>
      <c r="R1890" s="219">
        <v>3.3222888000000001E-4</v>
      </c>
      <c r="S1890" s="286">
        <v>5.1534287999999999E-5</v>
      </c>
      <c r="T1890" s="286">
        <v>0</v>
      </c>
      <c r="U1890" s="286">
        <v>0</v>
      </c>
      <c r="V1890" s="286">
        <v>0</v>
      </c>
      <c r="W1890" s="286">
        <v>3.9305789000000002E-5</v>
      </c>
      <c r="X1890" s="219">
        <v>0</v>
      </c>
      <c r="Y1890" s="286">
        <v>1.8825853000000001E-3</v>
      </c>
      <c r="Z1890" s="286">
        <v>0</v>
      </c>
      <c r="AA1890" s="286">
        <v>0</v>
      </c>
      <c r="AB1890" s="219">
        <v>0</v>
      </c>
      <c r="AC1890"/>
      <c r="AD1890" s="227">
        <f t="shared" si="486"/>
        <v>9.0106623999999993E-3</v>
      </c>
      <c r="AE1890" s="227">
        <f t="shared" si="487"/>
        <v>1.1787865079999999E-3</v>
      </c>
      <c r="AF1890" s="227">
        <f t="shared" si="488"/>
        <v>7.9502334E-4</v>
      </c>
      <c r="AG1890" s="227">
        <f t="shared" si="489"/>
        <v>7.9502334E-4</v>
      </c>
      <c r="AH1890" s="227">
        <f t="shared" si="490"/>
        <v>1.9218910890000001E-3</v>
      </c>
      <c r="AI1890"/>
      <c r="AJ1890">
        <v>1.1465510000000001</v>
      </c>
      <c r="AK1890" s="155">
        <v>0.6778132</v>
      </c>
      <c r="AL1890" s="155">
        <v>0.26082329999999998</v>
      </c>
      <c r="AM1890" s="155">
        <v>0</v>
      </c>
      <c r="AN1890" s="155">
        <v>4.9953833000000003E-2</v>
      </c>
      <c r="AO1890" s="155">
        <v>0.10576505</v>
      </c>
      <c r="AP1890" s="155">
        <v>5.2195573000000002E-2</v>
      </c>
      <c r="AQ1890"/>
      <c r="AR1890" s="156">
        <v>1.1441784E-3</v>
      </c>
      <c r="AS1890" s="156">
        <v>1.0746853E-3</v>
      </c>
      <c r="AT1890" s="156">
        <v>4.8508925999999997E-5</v>
      </c>
      <c r="AU1890" s="156">
        <v>2.0984206000000001E-5</v>
      </c>
      <c r="AV1890" s="282">
        <f t="shared" si="483"/>
        <v>6.4429574165499999E-8</v>
      </c>
      <c r="AW1890" s="282">
        <f t="shared" si="484"/>
        <v>1.7939691473779998E-10</v>
      </c>
      <c r="AX1890" s="283">
        <f t="shared" si="485"/>
        <v>2.9389644786999999E-3</v>
      </c>
      <c r="AY1890" s="157">
        <v>5.5745965E-8</v>
      </c>
      <c r="AZ1890" s="157">
        <v>1.6819902999999999E-10</v>
      </c>
      <c r="BA1890" s="157">
        <v>4.5954378E-15</v>
      </c>
      <c r="BB1890" s="157">
        <v>0</v>
      </c>
      <c r="BC1890" s="157">
        <v>0</v>
      </c>
      <c r="BD1890" s="157">
        <v>8.9028654999999994E-12</v>
      </c>
      <c r="BE1890" s="157">
        <v>8.6747063000000006E-9</v>
      </c>
      <c r="BF1890" s="157">
        <v>2.0302876000000001E-12</v>
      </c>
      <c r="BG1890" s="157">
        <v>9.1630016999999998E-12</v>
      </c>
      <c r="BH1890" s="157">
        <v>0</v>
      </c>
      <c r="BI1890" s="157">
        <v>0</v>
      </c>
      <c r="BJ1890" s="157">
        <v>0</v>
      </c>
      <c r="BK1890" s="157">
        <v>0</v>
      </c>
      <c r="BL1890" s="157">
        <v>0</v>
      </c>
      <c r="BM1890" s="157">
        <v>0</v>
      </c>
      <c r="BN1890" s="157">
        <v>0</v>
      </c>
      <c r="BO1890" s="157">
        <v>0</v>
      </c>
      <c r="BP1890" s="157">
        <v>4.2220787E-6</v>
      </c>
      <c r="BQ1890" s="157">
        <v>2.9347423999999999E-3</v>
      </c>
      <c r="BR1890" s="157">
        <v>0</v>
      </c>
      <c r="BS1890" s="157">
        <v>0</v>
      </c>
      <c r="BT1890" s="157">
        <v>0</v>
      </c>
      <c r="BU1890"/>
      <c r="BV1890" s="155">
        <v>3.0430632000000001E-6</v>
      </c>
      <c r="BW1890" s="155">
        <v>6.3172503000000003E-8</v>
      </c>
      <c r="BX1890" s="155">
        <v>1.6749412E-6</v>
      </c>
      <c r="BY1890" s="155">
        <v>1.5816990999999999E-10</v>
      </c>
      <c r="BZ1890" s="155">
        <v>9.8164682000000004E-8</v>
      </c>
      <c r="CA1890" s="155">
        <v>0</v>
      </c>
      <c r="CB1890" s="155">
        <v>0</v>
      </c>
      <c r="CC1890" s="155">
        <v>0</v>
      </c>
      <c r="CD1890" s="155">
        <v>0</v>
      </c>
      <c r="CE1890" s="155">
        <v>4.8249997000000001E-10</v>
      </c>
      <c r="CF1890" s="155">
        <v>0</v>
      </c>
      <c r="CG1890" s="155">
        <v>0</v>
      </c>
      <c r="CH1890" s="155">
        <v>0</v>
      </c>
      <c r="CI1890" s="155">
        <v>6.7608080999999995E-8</v>
      </c>
      <c r="CJ1890" s="155">
        <v>1.1385361000000001E-6</v>
      </c>
      <c r="CK1890" s="155">
        <v>4.9844618000000001E-14</v>
      </c>
      <c r="CL1890" s="155">
        <v>0</v>
      </c>
      <c r="CM1890"/>
      <c r="CN1890" s="284">
        <v>0</v>
      </c>
      <c r="CO1890" s="284">
        <v>6.0071082999999997E-2</v>
      </c>
      <c r="CP1890" s="285">
        <v>0</v>
      </c>
      <c r="CQ1890" s="284">
        <v>4.3221706000000003E-5</v>
      </c>
      <c r="CR1890" s="284">
        <v>0</v>
      </c>
      <c r="CS1890" s="284">
        <v>0</v>
      </c>
      <c r="CT1890" s="284">
        <v>3.9264703999999998E-6</v>
      </c>
      <c r="CU1890" s="284">
        <v>0</v>
      </c>
      <c r="CV1890" s="284">
        <v>0</v>
      </c>
      <c r="CW1890" s="284">
        <v>0</v>
      </c>
      <c r="CX1890"/>
      <c r="CY1890"/>
      <c r="CZ1890"/>
      <c r="DA1890"/>
      <c r="DB1890" s="212"/>
      <c r="DC1890" s="48"/>
      <c r="DD1890" s="48"/>
      <c r="DE1890" s="48"/>
      <c r="DF1890" s="48"/>
      <c r="DG1890" s="48"/>
      <c r="DH1890" s="48"/>
      <c r="DI1890" s="48"/>
      <c r="DJ1890" s="48"/>
      <c r="DK1890" s="48"/>
      <c r="DL1890" s="48"/>
    </row>
    <row r="1891" spans="1:116" ht="14.4">
      <c r="A1891" t="s">
        <v>1262</v>
      </c>
      <c r="B1891" s="188" t="s">
        <v>324</v>
      </c>
      <c r="C1891" s="151" t="str">
        <f t="shared" si="477"/>
        <v>D.100.01.134</v>
      </c>
      <c r="D1891" s="54" t="s">
        <v>54</v>
      </c>
      <c r="E1891" s="150" t="s">
        <v>1229</v>
      </c>
      <c r="F1891" s="153" t="str">
        <f t="shared" si="478"/>
        <v>Welding aluminium arc (0.0183 kg electrode)</v>
      </c>
      <c r="G1891" s="154">
        <f t="shared" si="472"/>
        <v>0.24263046000000002</v>
      </c>
      <c r="H1891"/>
      <c r="I1891"/>
      <c r="J1891" s="227">
        <f t="shared" si="479"/>
        <v>6.4670137489060198E-2</v>
      </c>
      <c r="K1891"/>
      <c r="L1891" s="280">
        <f t="shared" si="480"/>
        <v>2.4438820860999996E-3</v>
      </c>
      <c r="M1891" s="280">
        <f t="shared" si="481"/>
        <v>6.0415133812999995E-3</v>
      </c>
      <c r="N1891" s="281">
        <f t="shared" si="482"/>
        <v>1.9790173021660199E-2</v>
      </c>
      <c r="O1891" s="280">
        <v>3.6394569000000002E-2</v>
      </c>
      <c r="P1891" s="219">
        <v>3.3395325999999999E-3</v>
      </c>
      <c r="Q1891" s="219">
        <v>2.6808824E-3</v>
      </c>
      <c r="R1891" s="219">
        <v>2.2923968999999998E-3</v>
      </c>
      <c r="S1891" s="286">
        <v>1.3831176000000001E-4</v>
      </c>
      <c r="T1891" s="286">
        <v>1.8444841E-6</v>
      </c>
      <c r="U1891" s="286">
        <v>1.1328942000000001E-5</v>
      </c>
      <c r="V1891" s="286">
        <v>1.7867150000000001E-5</v>
      </c>
      <c r="W1891" s="286">
        <v>1.8743025999999999E-2</v>
      </c>
      <c r="X1891" s="286">
        <v>2.1903893E-6</v>
      </c>
      <c r="Y1891" s="219">
        <v>1.0470672999999999E-3</v>
      </c>
      <c r="Z1891" s="286">
        <v>1.0408419999999999E-6</v>
      </c>
      <c r="AA1891" s="286">
        <v>7.0648750000000006E-8</v>
      </c>
      <c r="AB1891" s="286">
        <v>9.0729102000000007E-9</v>
      </c>
      <c r="AC1891"/>
      <c r="AD1891" s="227">
        <f t="shared" si="486"/>
        <v>3.6394569000000002E-2</v>
      </c>
      <c r="AE1891" s="227">
        <f t="shared" si="487"/>
        <v>8.482164236100001E-3</v>
      </c>
      <c r="AF1891" s="227">
        <f t="shared" si="488"/>
        <v>6.0383527987499996E-3</v>
      </c>
      <c r="AG1891" s="227">
        <f t="shared" si="489"/>
        <v>6.0415133812999995E-3</v>
      </c>
      <c r="AH1891" s="227">
        <f t="shared" si="490"/>
        <v>1.97901023729102E-2</v>
      </c>
      <c r="AI1891"/>
      <c r="AJ1891">
        <v>2.6502018000000001</v>
      </c>
      <c r="AK1891" s="155">
        <v>2.1728065000000001</v>
      </c>
      <c r="AL1891" s="155">
        <v>0.11622696</v>
      </c>
      <c r="AM1891" s="155">
        <v>0</v>
      </c>
      <c r="AN1891" s="155">
        <v>1.7097306E-2</v>
      </c>
      <c r="AO1891" s="155">
        <v>9.7057682000000006E-2</v>
      </c>
      <c r="AP1891" s="155">
        <v>0.24701329</v>
      </c>
      <c r="AQ1891"/>
      <c r="AR1891" s="156">
        <v>5.4928746000000002E-3</v>
      </c>
      <c r="AS1891" s="156">
        <v>5.2168105000000003E-3</v>
      </c>
      <c r="AT1891" s="156">
        <v>2.2277494999999999E-4</v>
      </c>
      <c r="AU1891" s="156">
        <v>5.3289128999999997E-5</v>
      </c>
      <c r="AV1891" s="282">
        <f t="shared" si="483"/>
        <v>3.1275842846534848E-7</v>
      </c>
      <c r="AW1891" s="282">
        <f t="shared" si="484"/>
        <v>8.238718710606869E-10</v>
      </c>
      <c r="AX1891" s="283">
        <f t="shared" si="485"/>
        <v>7.4634634999999998E-3</v>
      </c>
      <c r="AY1891" s="157">
        <v>2.2627338000000001E-7</v>
      </c>
      <c r="AZ1891" s="157">
        <v>6.8276478000000002E-10</v>
      </c>
      <c r="BA1891" s="157">
        <v>1.8652277000000002E-14</v>
      </c>
      <c r="BB1891" s="157">
        <v>2.5357485000000001E-15</v>
      </c>
      <c r="BC1891" s="157">
        <v>0</v>
      </c>
      <c r="BD1891" s="157">
        <v>3.1221485E-10</v>
      </c>
      <c r="BE1891" s="157">
        <v>8.6087528000000005E-8</v>
      </c>
      <c r="BF1891" s="157">
        <v>4.4763763999999997E-11</v>
      </c>
      <c r="BG1891" s="157">
        <v>9.6312831999999995E-11</v>
      </c>
      <c r="BH1891" s="157">
        <v>6.4545052000000001E-15</v>
      </c>
      <c r="BI1891" s="157">
        <v>1.7921113999999999E-17</v>
      </c>
      <c r="BJ1891" s="157">
        <v>4.3892678E-15</v>
      </c>
      <c r="BK1891" s="157">
        <v>8.2086299000000004E-16</v>
      </c>
      <c r="BL1891" s="157">
        <v>1.6022656999999999E-16</v>
      </c>
      <c r="BM1891" s="157">
        <v>6.7425745999999998E-12</v>
      </c>
      <c r="BN1891" s="157">
        <v>7.8560504999999999E-11</v>
      </c>
      <c r="BO1891" s="157">
        <v>1.2871994E-23</v>
      </c>
      <c r="BP1891" s="157">
        <v>7.217724E-4</v>
      </c>
      <c r="BQ1891" s="157">
        <v>6.7416910999999998E-3</v>
      </c>
      <c r="BR1891" s="157">
        <v>0</v>
      </c>
      <c r="BS1891" s="157">
        <v>0</v>
      </c>
      <c r="BT1891" s="157">
        <v>0</v>
      </c>
      <c r="BU1891"/>
      <c r="BV1891" s="155">
        <v>1.1911569999999999E-5</v>
      </c>
      <c r="BW1891" s="155">
        <v>7.6487565999999998E-7</v>
      </c>
      <c r="BX1891" s="155">
        <v>6.7651809999999997E-6</v>
      </c>
      <c r="BY1891" s="155">
        <v>2.1983780000000002E-9</v>
      </c>
      <c r="BZ1891" s="155">
        <v>6.0542445999999996E-7</v>
      </c>
      <c r="CA1891" s="155">
        <v>1.9834048000000001E-7</v>
      </c>
      <c r="CB1891" s="155">
        <v>1.6742756999999999E-10</v>
      </c>
      <c r="CC1891" s="155">
        <v>3.0104275000000002E-7</v>
      </c>
      <c r="CD1891" s="155">
        <v>2.8327049999999999E-9</v>
      </c>
      <c r="CE1891" s="155">
        <v>8.2998650999999999E-9</v>
      </c>
      <c r="CF1891" s="155">
        <v>0</v>
      </c>
      <c r="CG1891" s="155">
        <v>2.8464772999999998E-20</v>
      </c>
      <c r="CH1891" s="155">
        <v>2.3306844999999999E-16</v>
      </c>
      <c r="CI1891" s="155">
        <v>4.6981028000000001E-7</v>
      </c>
      <c r="CJ1891" s="155">
        <v>2.7841039999999998E-6</v>
      </c>
      <c r="CK1891" s="155">
        <v>9.2932076999999993E-9</v>
      </c>
      <c r="CL1891" s="155">
        <v>0</v>
      </c>
      <c r="CM1891"/>
      <c r="CN1891" s="284">
        <v>1.9727232E-16</v>
      </c>
      <c r="CO1891" s="284">
        <v>0.24170122999999999</v>
      </c>
      <c r="CP1891" s="285">
        <v>5.6798018999999998E-3</v>
      </c>
      <c r="CQ1891" s="284">
        <v>5.6880346E-4</v>
      </c>
      <c r="CR1891" s="284">
        <v>4.1462268000000004E-12</v>
      </c>
      <c r="CS1891" s="284">
        <v>3.0099392999999999E-10</v>
      </c>
      <c r="CT1891" s="284">
        <v>2.6223869999999999E-5</v>
      </c>
      <c r="CU1891" s="284">
        <v>4.3141684000000001E-4</v>
      </c>
      <c r="CV1891" s="284">
        <v>4.2881435000000003E-9</v>
      </c>
      <c r="CW1891" s="284">
        <v>6.9758055999999998E-5</v>
      </c>
      <c r="CX1891"/>
      <c r="CY1891"/>
      <c r="CZ1891"/>
      <c r="DA1891"/>
      <c r="DB1891" s="212"/>
      <c r="DC1891" s="48"/>
      <c r="DD1891" s="48"/>
      <c r="DE1891" s="48"/>
      <c r="DF1891" s="48"/>
      <c r="DG1891" s="48"/>
      <c r="DH1891" s="48"/>
      <c r="DI1891" s="48"/>
      <c r="DJ1891" s="48"/>
      <c r="DK1891" s="48"/>
      <c r="DL1891" s="48"/>
    </row>
    <row r="1892" spans="1:116" ht="14.4">
      <c r="B1892" s="188"/>
      <c r="C1892" s="151"/>
      <c r="D1892" s="51" t="s">
        <v>215</v>
      </c>
      <c r="E1892" s="150"/>
      <c r="F1892"/>
      <c r="G1892"/>
      <c r="H1892"/>
      <c r="I1892"/>
      <c r="J1892"/>
      <c r="K1892"/>
      <c r="L1892"/>
      <c r="M1892"/>
      <c r="N1892" s="174"/>
      <c r="O1892"/>
      <c r="P1892"/>
      <c r="Q1892"/>
      <c r="R1892"/>
      <c r="S1892" s="53"/>
      <c r="T1892" s="53"/>
      <c r="U1892" s="53"/>
      <c r="V1892" s="53"/>
      <c r="W1892" s="53"/>
      <c r="Y1892"/>
      <c r="Z1892" s="53"/>
      <c r="AA1892" s="53"/>
      <c r="AB1892" s="53"/>
      <c r="AC1892"/>
      <c r="AD1892"/>
      <c r="AE1892"/>
      <c r="AF1892"/>
      <c r="AG1892"/>
      <c r="AH1892"/>
      <c r="AI1892"/>
      <c r="AJ1892"/>
      <c r="AK1892"/>
      <c r="AL1892"/>
      <c r="AM1892"/>
      <c r="AN1892"/>
      <c r="AO1892"/>
      <c r="AP1892"/>
      <c r="AQ1892"/>
      <c r="AR1892"/>
      <c r="AS1892"/>
      <c r="AT1892"/>
      <c r="AU1892"/>
      <c r="AX1892" s="19"/>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s="117"/>
      <c r="CQ1892"/>
      <c r="CR1892"/>
      <c r="CS1892"/>
      <c r="CT1892"/>
      <c r="CU1892"/>
      <c r="CV1892"/>
      <c r="CW1892"/>
      <c r="CX1892"/>
      <c r="CY1892"/>
      <c r="CZ1892"/>
      <c r="DA1892"/>
      <c r="DB1892" s="212"/>
      <c r="DC1892" s="48"/>
      <c r="DD1892" s="48"/>
      <c r="DE1892" s="48"/>
      <c r="DF1892" s="48"/>
      <c r="DG1892" s="48"/>
      <c r="DH1892" s="48"/>
      <c r="DI1892" s="48"/>
      <c r="DJ1892" s="48"/>
      <c r="DK1892" s="48"/>
      <c r="DL1892" s="48"/>
    </row>
    <row r="1893" spans="1:116" ht="14.4">
      <c r="A1893" t="s">
        <v>3665</v>
      </c>
      <c r="B1893" s="188" t="s">
        <v>318</v>
      </c>
      <c r="C1893" s="151" t="str">
        <f t="shared" si="477"/>
        <v>D.110.01.101</v>
      </c>
      <c r="D1893" s="54" t="s">
        <v>215</v>
      </c>
      <c r="E1893" s="150" t="s">
        <v>352</v>
      </c>
      <c r="F1893" s="153" t="str">
        <f t="shared" si="478"/>
        <v>Corrugated board making  (excl the paper)</v>
      </c>
      <c r="G1893" s="154">
        <f t="shared" si="472"/>
        <v>0.14425793333333334</v>
      </c>
      <c r="H1893"/>
      <c r="I1893"/>
      <c r="J1893" s="227">
        <f t="shared" si="479"/>
        <v>2.7181259812546231E-2</v>
      </c>
      <c r="K1893"/>
      <c r="L1893" s="280">
        <f t="shared" si="480"/>
        <v>1.3969961539999998E-3</v>
      </c>
      <c r="M1893" s="280">
        <f t="shared" si="481"/>
        <v>2.0794674425400001E-3</v>
      </c>
      <c r="N1893" s="281">
        <f t="shared" si="482"/>
        <v>2.066106216006234E-3</v>
      </c>
      <c r="O1893" s="280">
        <v>2.1638689999999999E-2</v>
      </c>
      <c r="P1893" s="286">
        <v>9.0103505999999999E-4</v>
      </c>
      <c r="Q1893" s="286">
        <v>1.0361035E-3</v>
      </c>
      <c r="R1893" s="286">
        <v>9.9237783999999991E-4</v>
      </c>
      <c r="S1893" s="286">
        <v>3.8496157999999998E-4</v>
      </c>
      <c r="T1893" s="286">
        <v>8.3870960000000004E-6</v>
      </c>
      <c r="U1893" s="286">
        <v>1.1269638E-5</v>
      </c>
      <c r="V1893" s="286">
        <v>1.4044789E-4</v>
      </c>
      <c r="W1893" s="286">
        <v>5.4499400000000002E-5</v>
      </c>
      <c r="X1893" s="286">
        <v>9.1701507E-7</v>
      </c>
      <c r="Y1893" s="219">
        <v>2.0116041999999998E-3</v>
      </c>
      <c r="Z1893" s="286">
        <v>9.6397747000000001E-7</v>
      </c>
      <c r="AA1893" s="286">
        <v>2.6159906E-9</v>
      </c>
      <c r="AB1893" s="286">
        <v>1.5633991E-14</v>
      </c>
      <c r="AC1893"/>
      <c r="AD1893" s="227">
        <f t="shared" si="486"/>
        <v>2.1638689999999999E-2</v>
      </c>
      <c r="AE1893" s="227">
        <f t="shared" si="487"/>
        <v>3.4745826040000001E-3</v>
      </c>
      <c r="AF1893" s="227">
        <f t="shared" si="488"/>
        <v>2.0775890659906E-3</v>
      </c>
      <c r="AG1893" s="227">
        <f t="shared" si="489"/>
        <v>2.0794674425400001E-3</v>
      </c>
      <c r="AH1893" s="227">
        <f t="shared" si="490"/>
        <v>2.0661036000156341E-3</v>
      </c>
      <c r="AI1893"/>
      <c r="AJ1893">
        <v>2.5524138999999999</v>
      </c>
      <c r="AK1893" s="155">
        <v>2.0856303</v>
      </c>
      <c r="AL1893" s="155">
        <v>0.26248769999999999</v>
      </c>
      <c r="AM1893" s="155">
        <v>0</v>
      </c>
      <c r="AN1893" s="155">
        <v>4.7446901E-2</v>
      </c>
      <c r="AO1893" s="155">
        <v>0.1044593</v>
      </c>
      <c r="AP1893" s="155">
        <v>5.2389766999999997E-2</v>
      </c>
      <c r="AQ1893"/>
      <c r="AR1893" s="156">
        <v>2.813149E-3</v>
      </c>
      <c r="AS1893" s="156">
        <v>2.5739448000000002E-3</v>
      </c>
      <c r="AT1893" s="156">
        <v>1.1741399E-4</v>
      </c>
      <c r="AU1893" s="156">
        <v>1.2179021E-4</v>
      </c>
      <c r="AV1893" s="282">
        <f t="shared" ref="AV1893" si="491">AY1893+BB1893+BC1893+BD1893+BE1893+BM1893+BN1893+BR1893</f>
        <v>1.5431323742222904E-7</v>
      </c>
      <c r="AW1893" s="282">
        <f t="shared" ref="AW1893" si="492">AZ1893+BA1893+BF1893+BG1893+BH1893+BI1893+BJ1893+BK1893+BL1893+BO1893+BS1893+BT1893</f>
        <v>4.3422334526474002E-10</v>
      </c>
      <c r="AX1893" s="283">
        <f t="shared" ref="AX1893" si="493">BP1893+BQ1893</f>
        <v>1.7057452660999999E-2</v>
      </c>
      <c r="AY1893" s="157">
        <v>1.3388427000000001E-7</v>
      </c>
      <c r="AZ1893" s="157">
        <v>4.0396164999999998E-10</v>
      </c>
      <c r="BA1893" s="157">
        <v>1.1036788E-14</v>
      </c>
      <c r="BB1893" s="157">
        <v>2.208929E-15</v>
      </c>
      <c r="BC1893" s="157">
        <v>0</v>
      </c>
      <c r="BD1893" s="157">
        <v>4.2268762000000002E-11</v>
      </c>
      <c r="BE1893" s="157">
        <v>2.0361914E-8</v>
      </c>
      <c r="BF1893" s="157">
        <v>7.9888652000000005E-12</v>
      </c>
      <c r="BG1893" s="157">
        <v>2.0664321E-11</v>
      </c>
      <c r="BH1893" s="157">
        <v>4.7742815999999997E-15</v>
      </c>
      <c r="BI1893" s="157">
        <v>1.0237314E-16</v>
      </c>
      <c r="BJ1893" s="157">
        <v>7.3003377999999997E-13</v>
      </c>
      <c r="BK1893" s="157">
        <v>7.7982625999999996E-13</v>
      </c>
      <c r="BL1893" s="157">
        <v>7.4073118E-14</v>
      </c>
      <c r="BM1893" s="157">
        <v>1.9727703000000001E-12</v>
      </c>
      <c r="BN1893" s="157">
        <v>2.2809681E-11</v>
      </c>
      <c r="BO1893" s="157">
        <v>8.6624639999999992E-15</v>
      </c>
      <c r="BP1893" s="157">
        <v>5.4476610000000004E-6</v>
      </c>
      <c r="BQ1893" s="157">
        <v>1.7052004999999999E-2</v>
      </c>
      <c r="BR1893" s="157">
        <v>0</v>
      </c>
      <c r="BS1893" s="157">
        <v>0</v>
      </c>
      <c r="BT1893" s="157">
        <v>0</v>
      </c>
      <c r="BU1893"/>
      <c r="BV1893" s="155">
        <v>7.5595171999999999E-6</v>
      </c>
      <c r="BW1893" s="155">
        <v>1.4876318999999999E-7</v>
      </c>
      <c r="BX1893" s="155">
        <v>4.0222938999999999E-6</v>
      </c>
      <c r="BY1893" s="155">
        <v>1.6865155999999999E-8</v>
      </c>
      <c r="BZ1893" s="155">
        <v>2.6178318999999998E-7</v>
      </c>
      <c r="CA1893" s="155">
        <v>1.2688664000000001E-8</v>
      </c>
      <c r="CB1893" s="155">
        <v>7.2560013999999996E-13</v>
      </c>
      <c r="CC1893" s="155">
        <v>1.8793863999999999E-8</v>
      </c>
      <c r="CD1893" s="155">
        <v>1.1822638E-8</v>
      </c>
      <c r="CE1893" s="155">
        <v>1.0460233000000001E-8</v>
      </c>
      <c r="CF1893" s="155">
        <v>0</v>
      </c>
      <c r="CG1893" s="155">
        <v>1.9155934E-11</v>
      </c>
      <c r="CH1893" s="155">
        <v>3.8242546000000001E-16</v>
      </c>
      <c r="CI1893" s="155">
        <v>1.9822861999999999E-7</v>
      </c>
      <c r="CJ1893" s="155">
        <v>2.8577890999999998E-6</v>
      </c>
      <c r="CK1893" s="155">
        <v>8.6529175999999997E-12</v>
      </c>
      <c r="CL1893" s="155">
        <v>0</v>
      </c>
      <c r="CM1893"/>
      <c r="CN1893" s="284">
        <v>3.2369013000000002E-16</v>
      </c>
      <c r="CO1893" s="284">
        <v>0.14424717000000001</v>
      </c>
      <c r="CP1893" s="284">
        <v>3.6093174000000002E-4</v>
      </c>
      <c r="CQ1893" s="284">
        <v>1.0462322999999999E-4</v>
      </c>
      <c r="CR1893" s="284">
        <v>2.9080996999999999E-12</v>
      </c>
      <c r="CS1893" s="284">
        <v>3.3855320000000002E-10</v>
      </c>
      <c r="CT1893" s="284">
        <v>9.7841028E-6</v>
      </c>
      <c r="CU1893" s="284">
        <v>0.38463048999999999</v>
      </c>
      <c r="CV1893" s="284">
        <v>3.2014112E-9</v>
      </c>
      <c r="CW1893" s="284">
        <v>4.3895495999999996E-6</v>
      </c>
      <c r="CX1893"/>
      <c r="CY1893"/>
      <c r="CZ1893"/>
      <c r="DA1893"/>
      <c r="DB1893" s="212"/>
      <c r="DC1893" s="48"/>
      <c r="DD1893" s="48"/>
      <c r="DE1893" s="48"/>
      <c r="DF1893" s="48"/>
      <c r="DG1893" s="48"/>
      <c r="DH1893" s="48"/>
      <c r="DI1893" s="48"/>
      <c r="DJ1893" s="48"/>
      <c r="DK1893" s="48"/>
      <c r="DL1893" s="48"/>
    </row>
    <row r="1894" spans="1:116" ht="14.4">
      <c r="A1894" t="s">
        <v>3104</v>
      </c>
      <c r="B1894" s="188" t="s">
        <v>318</v>
      </c>
      <c r="C1894" s="151" t="str">
        <f t="shared" si="477"/>
        <v>D.110.01.102</v>
      </c>
      <c r="D1894" s="54" t="s">
        <v>215</v>
      </c>
      <c r="E1894" s="150" t="s">
        <v>351</v>
      </c>
      <c r="F1894" s="153" t="str">
        <f t="shared" si="478"/>
        <v>Printing per m2  100%  offset conventional (incl ink)</v>
      </c>
      <c r="G1894" s="154">
        <f t="shared" si="472"/>
        <v>1.1672433333333334E-2</v>
      </c>
      <c r="H1894"/>
      <c r="I1894"/>
      <c r="J1894" s="227">
        <f t="shared" si="479"/>
        <v>4.1742222615000005E-3</v>
      </c>
      <c r="K1894"/>
      <c r="L1894" s="280">
        <f t="shared" si="480"/>
        <v>1.8773453049999997E-4</v>
      </c>
      <c r="M1894" s="280">
        <f t="shared" si="481"/>
        <v>1.9059228380000001E-3</v>
      </c>
      <c r="N1894" s="281">
        <f t="shared" si="482"/>
        <v>3.2969989300000004E-4</v>
      </c>
      <c r="O1894" s="280">
        <v>1.7508650000000001E-3</v>
      </c>
      <c r="P1894" s="286">
        <v>1.9292836E-4</v>
      </c>
      <c r="Q1894" s="286">
        <v>6.2201007999999999E-4</v>
      </c>
      <c r="R1894" s="286">
        <v>1.1610419E-4</v>
      </c>
      <c r="S1894" s="286">
        <v>5.3071824000000001E-5</v>
      </c>
      <c r="T1894" s="286">
        <v>4.9345125E-6</v>
      </c>
      <c r="U1894" s="286">
        <v>1.3624004E-5</v>
      </c>
      <c r="V1894" s="286">
        <v>3.5491377999999997E-5</v>
      </c>
      <c r="W1894" s="286">
        <v>6.5642517E-5</v>
      </c>
      <c r="X1894" s="219">
        <v>1.0097397E-3</v>
      </c>
      <c r="Y1894" s="219">
        <v>2.5369980000000003E-4</v>
      </c>
      <c r="Z1894" s="286">
        <v>4.5753320000000003E-5</v>
      </c>
      <c r="AA1894" s="286">
        <v>1.0357576E-5</v>
      </c>
      <c r="AB1894" s="219">
        <v>0</v>
      </c>
      <c r="AC1894"/>
      <c r="AD1894" s="227">
        <f t="shared" si="486"/>
        <v>1.7508650000000001E-3</v>
      </c>
      <c r="AE1894" s="227">
        <f t="shared" si="487"/>
        <v>1.0381643485E-3</v>
      </c>
      <c r="AF1894" s="227">
        <f t="shared" si="488"/>
        <v>8.6078739400000006E-4</v>
      </c>
      <c r="AG1894" s="227">
        <f t="shared" si="489"/>
        <v>1.9059228380000001E-3</v>
      </c>
      <c r="AH1894" s="227">
        <f t="shared" si="490"/>
        <v>3.1934231700000005E-4</v>
      </c>
      <c r="AI1894"/>
      <c r="AJ1894">
        <v>0.28078609999999998</v>
      </c>
      <c r="AK1894" s="155">
        <v>0.18233171000000001</v>
      </c>
      <c r="AL1894" s="155">
        <v>3.4521799999999998E-2</v>
      </c>
      <c r="AM1894" s="155">
        <v>0</v>
      </c>
      <c r="AN1894" s="155">
        <v>4.4005491000000001E-2</v>
      </c>
      <c r="AO1894" s="155">
        <v>1.2488265E-2</v>
      </c>
      <c r="AP1894" s="155">
        <v>7.4388266999999998E-3</v>
      </c>
      <c r="AQ1894"/>
      <c r="AR1894" s="156">
        <v>2.7380360999999998E-4</v>
      </c>
      <c r="AS1894" s="156">
        <v>2.5369287999999998E-4</v>
      </c>
      <c r="AT1894" s="156">
        <v>1.0139878000000001E-5</v>
      </c>
      <c r="AU1894" s="156">
        <v>9.9708526999999996E-6</v>
      </c>
      <c r="AV1894" s="282">
        <f t="shared" si="483"/>
        <v>1.5209405530899996E-8</v>
      </c>
      <c r="AW1894" s="282">
        <f t="shared" si="484"/>
        <v>3.7499547310739997E-11</v>
      </c>
      <c r="AX1894" s="283">
        <f t="shared" si="485"/>
        <v>1.3964780081000001E-3</v>
      </c>
      <c r="AY1894" s="157">
        <v>1.0832018E-8</v>
      </c>
      <c r="AZ1894" s="157">
        <v>3.2682812999999999E-11</v>
      </c>
      <c r="BA1894" s="157">
        <v>8.9294114000000006E-16</v>
      </c>
      <c r="BB1894" s="157">
        <v>0</v>
      </c>
      <c r="BC1894" s="157">
        <v>0</v>
      </c>
      <c r="BD1894" s="157">
        <v>3.1112886000000002E-12</v>
      </c>
      <c r="BE1894" s="157">
        <v>4.3362364E-9</v>
      </c>
      <c r="BF1894" s="157">
        <v>7.0952558000000002E-13</v>
      </c>
      <c r="BG1894" s="157">
        <v>4.0813065000000001E-12</v>
      </c>
      <c r="BH1894" s="157">
        <v>0</v>
      </c>
      <c r="BI1894" s="157">
        <v>0</v>
      </c>
      <c r="BJ1894" s="157">
        <v>7.7421790999999993E-15</v>
      </c>
      <c r="BK1894" s="157">
        <v>1.4528867000000001E-14</v>
      </c>
      <c r="BL1894" s="157">
        <v>2.7382434999999999E-15</v>
      </c>
      <c r="BM1894" s="157">
        <v>3.4799828999999997E-11</v>
      </c>
      <c r="BN1894" s="157">
        <v>3.2400132999999999E-12</v>
      </c>
      <c r="BO1894" s="157">
        <v>0</v>
      </c>
      <c r="BP1894" s="157">
        <v>1.7072081000000001E-6</v>
      </c>
      <c r="BQ1894" s="157">
        <v>1.3947708000000001E-3</v>
      </c>
      <c r="BR1894" s="157">
        <v>0</v>
      </c>
      <c r="BS1894" s="157">
        <v>0</v>
      </c>
      <c r="BT1894" s="157">
        <v>0</v>
      </c>
      <c r="BU1894"/>
      <c r="BV1894" s="155">
        <v>7.6133407000000005E-7</v>
      </c>
      <c r="BW1894" s="155">
        <v>2.813776E-8</v>
      </c>
      <c r="BX1894" s="155">
        <v>3.2545841000000001E-7</v>
      </c>
      <c r="BY1894" s="155">
        <v>4.2153813E-9</v>
      </c>
      <c r="BZ1894" s="155">
        <v>7.0681576999999998E-8</v>
      </c>
      <c r="CA1894" s="155">
        <v>0</v>
      </c>
      <c r="CB1894" s="155">
        <v>0</v>
      </c>
      <c r="CC1894" s="155">
        <v>0</v>
      </c>
      <c r="CD1894" s="155">
        <v>7.2780793000000004E-9</v>
      </c>
      <c r="CE1894" s="155">
        <v>9.1837020000000007E-9</v>
      </c>
      <c r="CF1894" s="155">
        <v>0</v>
      </c>
      <c r="CG1894" s="155">
        <v>0</v>
      </c>
      <c r="CH1894" s="155">
        <v>0</v>
      </c>
      <c r="CI1894" s="155">
        <v>2.4020455999999999E-8</v>
      </c>
      <c r="CJ1894" s="155">
        <v>2.6281339000000002E-7</v>
      </c>
      <c r="CK1894" s="155">
        <v>2.9545311000000001E-8</v>
      </c>
      <c r="CL1894" s="155">
        <v>0</v>
      </c>
      <c r="CM1894"/>
      <c r="CN1894" s="284">
        <v>0</v>
      </c>
      <c r="CO1894" s="284">
        <v>1.1672432999999999E-2</v>
      </c>
      <c r="CP1894" s="285">
        <v>0</v>
      </c>
      <c r="CQ1894" s="284">
        <v>1.9251445999999999E-5</v>
      </c>
      <c r="CR1894" s="284">
        <v>2.0891499000000001E-11</v>
      </c>
      <c r="CS1894" s="284">
        <v>4.1271277999999999E-10</v>
      </c>
      <c r="CT1894" s="284">
        <v>2.4999639000000001E-6</v>
      </c>
      <c r="CU1894" s="284">
        <v>6.7708426000000002E-3</v>
      </c>
      <c r="CV1894" s="284">
        <v>0</v>
      </c>
      <c r="CW1894" s="284">
        <v>0</v>
      </c>
      <c r="CX1894"/>
      <c r="CY1894"/>
      <c r="CZ1894"/>
      <c r="DA1894"/>
      <c r="DB1894" s="212"/>
      <c r="DC1894" s="48"/>
      <c r="DD1894" s="48"/>
      <c r="DE1894" s="48"/>
      <c r="DF1894" s="48"/>
      <c r="DG1894" s="48"/>
      <c r="DH1894" s="48"/>
      <c r="DI1894" s="48"/>
      <c r="DJ1894" s="48"/>
      <c r="DK1894" s="48"/>
      <c r="DL1894" s="48"/>
    </row>
    <row r="1895" spans="1:116" ht="14.4">
      <c r="A1895" t="s">
        <v>3105</v>
      </c>
      <c r="B1895" s="188" t="s">
        <v>318</v>
      </c>
      <c r="C1895" s="151" t="str">
        <f t="shared" si="477"/>
        <v>D.110.01.103</v>
      </c>
      <c r="D1895" s="54" t="s">
        <v>215</v>
      </c>
      <c r="E1895" s="150" t="s">
        <v>351</v>
      </c>
      <c r="F1895" s="153" t="str">
        <f t="shared" si="478"/>
        <v>Printing per m2  100%  UV inkjet  (incl ink)</v>
      </c>
      <c r="G1895" s="154">
        <f t="shared" ref="G1895:G1964" si="494">O1895/0.15</f>
        <v>5.0515396666666663E-2</v>
      </c>
      <c r="H1895"/>
      <c r="I1895"/>
      <c r="J1895" s="227">
        <f t="shared" si="479"/>
        <v>2.2999233409999997E-2</v>
      </c>
      <c r="K1895"/>
      <c r="L1895" s="280">
        <f t="shared" si="480"/>
        <v>1.9123435999999997E-3</v>
      </c>
      <c r="M1895" s="280">
        <f t="shared" si="481"/>
        <v>1.1704840349999999E-2</v>
      </c>
      <c r="N1895" s="281">
        <f t="shared" si="482"/>
        <v>1.8047399599999997E-3</v>
      </c>
      <c r="O1895" s="280">
        <v>7.5773094999999997E-3</v>
      </c>
      <c r="P1895" s="286">
        <v>1.2653613000000001E-3</v>
      </c>
      <c r="Q1895" s="286">
        <v>2.3860841000000002E-3</v>
      </c>
      <c r="R1895" s="286">
        <v>1.0985594E-3</v>
      </c>
      <c r="S1895" s="286">
        <v>4.9748019999999997E-4</v>
      </c>
      <c r="T1895" s="219">
        <v>1.5877535999999999E-4</v>
      </c>
      <c r="U1895" s="219">
        <v>1.5752864E-4</v>
      </c>
      <c r="V1895" s="219">
        <v>1.5869057E-3</v>
      </c>
      <c r="W1895" s="286">
        <v>5.134378E-4</v>
      </c>
      <c r="X1895" s="219">
        <v>6.0683404999999999E-3</v>
      </c>
      <c r="Y1895" s="219">
        <v>5.9971641999999998E-4</v>
      </c>
      <c r="Z1895" s="219">
        <v>3.9814875000000001E-4</v>
      </c>
      <c r="AA1895" s="219">
        <v>6.9158573999999996E-4</v>
      </c>
      <c r="AB1895" s="219">
        <v>0</v>
      </c>
      <c r="AC1895"/>
      <c r="AD1895" s="227">
        <f t="shared" si="486"/>
        <v>7.5773094999999997E-3</v>
      </c>
      <c r="AE1895" s="227">
        <f t="shared" si="487"/>
        <v>7.1506947000000006E-3</v>
      </c>
      <c r="AF1895" s="227">
        <f t="shared" si="488"/>
        <v>5.9299368400000003E-3</v>
      </c>
      <c r="AG1895" s="227">
        <f t="shared" si="489"/>
        <v>1.1704840350000001E-2</v>
      </c>
      <c r="AH1895" s="227">
        <f t="shared" si="490"/>
        <v>1.1131542199999999E-3</v>
      </c>
      <c r="AI1895"/>
      <c r="AJ1895">
        <v>1.2585137</v>
      </c>
      <c r="AK1895" s="155">
        <v>0.92224585000000003</v>
      </c>
      <c r="AL1895" s="155">
        <v>7.8407119999999997E-2</v>
      </c>
      <c r="AM1895" s="155">
        <v>0</v>
      </c>
      <c r="AN1895" s="155">
        <v>0.21769879</v>
      </c>
      <c r="AO1895" s="155">
        <v>1.9863915999999999E-2</v>
      </c>
      <c r="AP1895" s="155">
        <v>2.0298071000000001E-2</v>
      </c>
      <c r="AQ1895"/>
      <c r="AR1895" s="156">
        <v>1.4320136E-3</v>
      </c>
      <c r="AS1895" s="156">
        <v>1.3225322E-3</v>
      </c>
      <c r="AT1895" s="156">
        <v>4.7533332999999998E-5</v>
      </c>
      <c r="AU1895" s="156">
        <v>6.1948125999999995E-5</v>
      </c>
      <c r="AV1895" s="282">
        <f t="shared" si="483"/>
        <v>7.9288499825999993E-8</v>
      </c>
      <c r="AW1895" s="282">
        <f t="shared" si="484"/>
        <v>1.7578895205079999E-10</v>
      </c>
      <c r="AX1895" s="283">
        <f t="shared" si="485"/>
        <v>8.6762081720000005E-3</v>
      </c>
      <c r="AY1895" s="157">
        <v>4.6878287999999997E-8</v>
      </c>
      <c r="AZ1895" s="157">
        <v>1.4144311E-10</v>
      </c>
      <c r="BA1895" s="157">
        <v>3.8644278E-15</v>
      </c>
      <c r="BB1895" s="157">
        <v>0</v>
      </c>
      <c r="BC1895" s="157">
        <v>0</v>
      </c>
      <c r="BD1895" s="157">
        <v>2.9438520000000002E-11</v>
      </c>
      <c r="BE1895" s="157">
        <v>3.0783535999999997E-8</v>
      </c>
      <c r="BF1895" s="157">
        <v>6.7134185000000002E-12</v>
      </c>
      <c r="BG1895" s="157">
        <v>2.6768108999999999E-11</v>
      </c>
      <c r="BH1895" s="157">
        <v>0</v>
      </c>
      <c r="BI1895" s="157">
        <v>0</v>
      </c>
      <c r="BJ1895" s="157">
        <v>8.8871503000000005E-14</v>
      </c>
      <c r="BK1895" s="157">
        <v>6.4960474999999999E-13</v>
      </c>
      <c r="BL1895" s="157">
        <v>1.2197387000000001E-13</v>
      </c>
      <c r="BM1895" s="157">
        <v>1.5449584999999999E-9</v>
      </c>
      <c r="BN1895" s="157">
        <v>5.2278806000000002E-11</v>
      </c>
      <c r="BO1895" s="157">
        <v>0</v>
      </c>
      <c r="BP1895" s="157">
        <v>1.0859971999999999E-5</v>
      </c>
      <c r="BQ1895" s="157">
        <v>8.6653482000000007E-3</v>
      </c>
      <c r="BR1895" s="157">
        <v>0</v>
      </c>
      <c r="BS1895" s="157">
        <v>0</v>
      </c>
      <c r="BT1895" s="157">
        <v>0</v>
      </c>
      <c r="BU1895"/>
      <c r="BV1895" s="155">
        <v>4.3820275999999999E-6</v>
      </c>
      <c r="BW1895" s="155">
        <v>1.8454742999999999E-7</v>
      </c>
      <c r="BX1895" s="155">
        <v>1.4085033000000001E-6</v>
      </c>
      <c r="BY1895" s="155">
        <v>1.8644044E-7</v>
      </c>
      <c r="BZ1895" s="155">
        <v>5.9730270999999997E-7</v>
      </c>
      <c r="CA1895" s="155">
        <v>0</v>
      </c>
      <c r="CB1895" s="155">
        <v>0</v>
      </c>
      <c r="CC1895" s="155">
        <v>0</v>
      </c>
      <c r="CD1895" s="155">
        <v>2.2059876000000001E-7</v>
      </c>
      <c r="CE1895" s="155">
        <v>1.0583306999999999E-7</v>
      </c>
      <c r="CF1895" s="155">
        <v>0</v>
      </c>
      <c r="CG1895" s="155">
        <v>0</v>
      </c>
      <c r="CH1895" s="155">
        <v>0</v>
      </c>
      <c r="CI1895" s="155">
        <v>2.2197514999999999E-7</v>
      </c>
      <c r="CJ1895" s="155">
        <v>1.2119462000000001E-6</v>
      </c>
      <c r="CK1895" s="155">
        <v>2.4488057000000001E-7</v>
      </c>
      <c r="CL1895" s="155">
        <v>0</v>
      </c>
      <c r="CM1895"/>
      <c r="CN1895" s="284">
        <v>0</v>
      </c>
      <c r="CO1895" s="284">
        <v>5.0515395999999997E-2</v>
      </c>
      <c r="CP1895" s="285">
        <v>0</v>
      </c>
      <c r="CQ1895" s="284">
        <v>1.2626466E-4</v>
      </c>
      <c r="CR1895" s="284">
        <v>8.1783744000000001E-10</v>
      </c>
      <c r="CS1895" s="284">
        <v>4.7697272999999998E-9</v>
      </c>
      <c r="CT1895" s="284">
        <v>2.0122162000000001E-5</v>
      </c>
      <c r="CU1895" s="284">
        <v>0.30253912999999999</v>
      </c>
      <c r="CV1895" s="284">
        <v>0</v>
      </c>
      <c r="CW1895" s="284">
        <v>0</v>
      </c>
      <c r="CX1895"/>
      <c r="CY1895"/>
      <c r="CZ1895"/>
      <c r="DA1895"/>
      <c r="DB1895" s="212"/>
      <c r="DC1895" s="48"/>
      <c r="DD1895" s="48"/>
      <c r="DE1895" s="48"/>
      <c r="DF1895" s="48"/>
      <c r="DG1895" s="48"/>
      <c r="DH1895" s="48"/>
      <c r="DI1895" s="48"/>
      <c r="DJ1895" s="48"/>
      <c r="DK1895" s="48"/>
      <c r="DL1895" s="48"/>
    </row>
    <row r="1896" spans="1:116" ht="14.4">
      <c r="A1896" t="s">
        <v>3666</v>
      </c>
      <c r="B1896" s="188" t="s">
        <v>318</v>
      </c>
      <c r="C1896" s="151" t="str">
        <f t="shared" si="477"/>
        <v>D.110.01.106</v>
      </c>
      <c r="D1896" s="54" t="s">
        <v>215</v>
      </c>
      <c r="E1896" s="150" t="s">
        <v>351</v>
      </c>
      <c r="F1896" s="153" t="str">
        <f t="shared" si="478"/>
        <v>Printing per m2  100% extra paint varnish layer</v>
      </c>
      <c r="G1896" s="154">
        <f t="shared" si="494"/>
        <v>8.0158766666666662E-3</v>
      </c>
      <c r="H1896"/>
      <c r="I1896"/>
      <c r="J1896" s="227">
        <f t="shared" si="479"/>
        <v>3.0210728600000001E-3</v>
      </c>
      <c r="K1896"/>
      <c r="L1896" s="280">
        <f t="shared" si="480"/>
        <v>3.0384665350000002E-4</v>
      </c>
      <c r="M1896" s="280">
        <f t="shared" si="481"/>
        <v>1.4866814804000003E-3</v>
      </c>
      <c r="N1896" s="281">
        <f t="shared" si="482"/>
        <v>2.8163226100000001E-5</v>
      </c>
      <c r="O1896" s="287">
        <v>1.2023814999999999E-3</v>
      </c>
      <c r="P1896" s="286">
        <v>3.0673042999999997E-4</v>
      </c>
      <c r="Q1896" s="286">
        <v>2.2113488000000001E-4</v>
      </c>
      <c r="R1896" s="286">
        <v>2.6224838000000003E-4</v>
      </c>
      <c r="S1896" s="286">
        <v>1.7462923000000001E-5</v>
      </c>
      <c r="T1896" s="286">
        <v>6.9665744999999998E-6</v>
      </c>
      <c r="U1896" s="286">
        <v>1.7168775999999998E-5</v>
      </c>
      <c r="V1896" s="286">
        <v>-3.2400875999999998E-5</v>
      </c>
      <c r="W1896" s="286">
        <v>9.3546356000000006E-6</v>
      </c>
      <c r="X1896" s="219">
        <v>9.8727789000000008E-4</v>
      </c>
      <c r="Y1896" s="286">
        <v>1.2249761000000001E-5</v>
      </c>
      <c r="Z1896" s="286">
        <v>3.9391563999999997E-6</v>
      </c>
      <c r="AA1896" s="286">
        <v>6.5588294999999996E-6</v>
      </c>
      <c r="AB1896" s="219">
        <v>0</v>
      </c>
      <c r="AC1896"/>
      <c r="AD1896" s="227">
        <f t="shared" si="486"/>
        <v>1.2023814999999999E-3</v>
      </c>
      <c r="AE1896" s="227">
        <f t="shared" si="487"/>
        <v>7.9931108750000012E-4</v>
      </c>
      <c r="AF1896" s="227">
        <f t="shared" si="488"/>
        <v>5.0202326350000002E-4</v>
      </c>
      <c r="AG1896" s="227">
        <f t="shared" si="489"/>
        <v>1.4866814804000001E-3</v>
      </c>
      <c r="AH1896" s="227">
        <f t="shared" si="490"/>
        <v>2.1604396600000001E-5</v>
      </c>
      <c r="AI1896"/>
      <c r="AJ1896">
        <v>0.20617954999999999</v>
      </c>
      <c r="AK1896" s="155">
        <v>0.20333087999999999</v>
      </c>
      <c r="AL1896" s="155">
        <v>1.5217093999999999E-3</v>
      </c>
      <c r="AM1896" s="155">
        <v>0</v>
      </c>
      <c r="AN1896" s="155">
        <v>7.8389748999999997E-4</v>
      </c>
      <c r="AO1896" s="155">
        <v>1.7199188000000001E-4</v>
      </c>
      <c r="AP1896" s="155">
        <v>3.7106934999999998E-4</v>
      </c>
      <c r="AQ1896"/>
      <c r="AR1896" s="156">
        <v>2.6194310999999999E-4</v>
      </c>
      <c r="AS1896" s="156">
        <v>2.3888134E-4</v>
      </c>
      <c r="AT1896" s="156">
        <v>9.0638187E-6</v>
      </c>
      <c r="AU1896" s="156">
        <v>1.399795E-5</v>
      </c>
      <c r="AV1896" s="282">
        <f t="shared" si="483"/>
        <v>1.43214233341E-8</v>
      </c>
      <c r="AW1896" s="282">
        <f t="shared" si="484"/>
        <v>3.3520040183059989E-11</v>
      </c>
      <c r="AX1896" s="283">
        <f t="shared" si="485"/>
        <v>1.9604971837400001E-3</v>
      </c>
      <c r="AY1896" s="157">
        <v>7.4387334999999999E-9</v>
      </c>
      <c r="AZ1896" s="157">
        <v>2.2444454999999999E-11</v>
      </c>
      <c r="BA1896" s="157">
        <v>6.1321456000000003E-16</v>
      </c>
      <c r="BB1896" s="157">
        <v>0</v>
      </c>
      <c r="BC1896" s="157">
        <v>0</v>
      </c>
      <c r="BD1896" s="157">
        <v>7.0275710999999999E-12</v>
      </c>
      <c r="BE1896" s="157">
        <v>6.8186401E-9</v>
      </c>
      <c r="BF1896" s="157">
        <v>1.602629E-12</v>
      </c>
      <c r="BG1896" s="157">
        <v>9.4283629000000001E-12</v>
      </c>
      <c r="BH1896" s="157">
        <v>0</v>
      </c>
      <c r="BI1896" s="157">
        <v>0</v>
      </c>
      <c r="BJ1896" s="157">
        <v>1.0603848E-14</v>
      </c>
      <c r="BK1896" s="157">
        <v>2.8081481E-14</v>
      </c>
      <c r="BL1896" s="157">
        <v>5.2947394999999998E-15</v>
      </c>
      <c r="BM1896" s="157">
        <v>6.7920177999999996E-11</v>
      </c>
      <c r="BN1896" s="157">
        <v>-1.0898015E-11</v>
      </c>
      <c r="BO1896" s="157">
        <v>0</v>
      </c>
      <c r="BP1896" s="157">
        <v>1.8888374E-7</v>
      </c>
      <c r="BQ1896" s="157">
        <v>1.9603083000000001E-3</v>
      </c>
      <c r="BR1896" s="157">
        <v>0</v>
      </c>
      <c r="BS1896" s="157">
        <v>0</v>
      </c>
      <c r="BT1896" s="157">
        <v>0</v>
      </c>
      <c r="BU1896"/>
      <c r="BV1896" s="155">
        <v>7.1148405999999997E-7</v>
      </c>
      <c r="BW1896" s="155">
        <v>6.8771188999999998E-8</v>
      </c>
      <c r="BX1896" s="155">
        <v>2.2350391000000001E-7</v>
      </c>
      <c r="BY1896" s="155">
        <v>-3.3250316000000001E-9</v>
      </c>
      <c r="BZ1896" s="155">
        <v>7.5172761000000001E-8</v>
      </c>
      <c r="CA1896" s="155">
        <v>1.0472949999999999E-9</v>
      </c>
      <c r="CB1896" s="155">
        <v>0</v>
      </c>
      <c r="CC1896" s="155">
        <v>2.1251961000000001E-8</v>
      </c>
      <c r="CD1896" s="155">
        <v>1.0124164E-8</v>
      </c>
      <c r="CE1896" s="155">
        <v>1.0378312999999999E-8</v>
      </c>
      <c r="CF1896" s="155">
        <v>0</v>
      </c>
      <c r="CG1896" s="155">
        <v>0</v>
      </c>
      <c r="CH1896" s="155">
        <v>0</v>
      </c>
      <c r="CI1896" s="155">
        <v>5.2950274000000002E-8</v>
      </c>
      <c r="CJ1896" s="155">
        <v>2.4709808999999999E-7</v>
      </c>
      <c r="CK1896" s="155">
        <v>4.5111284000000002E-9</v>
      </c>
      <c r="CL1896" s="155">
        <v>0</v>
      </c>
      <c r="CM1896"/>
      <c r="CN1896" s="284">
        <v>0</v>
      </c>
      <c r="CO1896" s="284">
        <v>8.0158765999999992E-3</v>
      </c>
      <c r="CP1896" s="285">
        <v>0</v>
      </c>
      <c r="CQ1896" s="284">
        <v>4.3855052000000002E-5</v>
      </c>
      <c r="CR1896" s="284">
        <v>3.8543304999999998E-11</v>
      </c>
      <c r="CS1896" s="284">
        <v>4.9377325999999999E-10</v>
      </c>
      <c r="CT1896" s="284">
        <v>2.7530415999999999E-6</v>
      </c>
      <c r="CU1896" s="284">
        <v>1.2862147000000001E-2</v>
      </c>
      <c r="CV1896" s="284">
        <v>0</v>
      </c>
      <c r="CW1896" s="284">
        <v>4.4629334000000001E-6</v>
      </c>
      <c r="CX1896"/>
      <c r="CY1896"/>
      <c r="CZ1896"/>
      <c r="DA1896"/>
      <c r="DB1896" s="212"/>
      <c r="DC1896" s="48"/>
      <c r="DD1896" s="48"/>
      <c r="DE1896" s="48"/>
      <c r="DF1896" s="48"/>
      <c r="DG1896" s="48"/>
      <c r="DH1896" s="48"/>
      <c r="DI1896" s="48"/>
      <c r="DJ1896" s="48"/>
      <c r="DK1896" s="48"/>
      <c r="DL1896" s="48"/>
    </row>
    <row r="1897" spans="1:116" ht="14.4">
      <c r="A1897" t="s">
        <v>3106</v>
      </c>
      <c r="B1897" s="188" t="s">
        <v>318</v>
      </c>
      <c r="C1897" s="151" t="str">
        <f t="shared" si="477"/>
        <v>D.110.01.107</v>
      </c>
      <c r="D1897" s="54" t="s">
        <v>215</v>
      </c>
      <c r="E1897" s="150" t="s">
        <v>351</v>
      </c>
      <c r="F1897" s="153" t="str">
        <f t="shared" si="478"/>
        <v>Printing per m2  100% flexographic print (incl ink)</v>
      </c>
      <c r="G1897" s="154">
        <f t="shared" si="494"/>
        <v>9.8733686666666667E-3</v>
      </c>
      <c r="H1897"/>
      <c r="I1897"/>
      <c r="J1897" s="227">
        <f t="shared" si="479"/>
        <v>3.6257658053999997E-3</v>
      </c>
      <c r="K1897"/>
      <c r="L1897" s="280">
        <f t="shared" si="480"/>
        <v>1.646979441E-4</v>
      </c>
      <c r="M1897" s="280">
        <f t="shared" si="481"/>
        <v>1.7034592589999999E-3</v>
      </c>
      <c r="N1897" s="281">
        <f t="shared" si="482"/>
        <v>2.7660330230000002E-4</v>
      </c>
      <c r="O1897" s="280">
        <v>1.4810053E-3</v>
      </c>
      <c r="P1897" s="286">
        <v>1.6886181000000001E-4</v>
      </c>
      <c r="Q1897" s="286">
        <v>5.5489745999999995E-4</v>
      </c>
      <c r="R1897" s="286">
        <v>1.0089613E-4</v>
      </c>
      <c r="S1897" s="286">
        <v>4.7136335E-5</v>
      </c>
      <c r="T1897" s="286">
        <v>4.4311740999999997E-6</v>
      </c>
      <c r="U1897" s="286">
        <v>1.2234304999999999E-5</v>
      </c>
      <c r="V1897" s="286">
        <v>3.1871125999999998E-5</v>
      </c>
      <c r="W1897" s="286">
        <v>5.8548626999999998E-5</v>
      </c>
      <c r="X1897" s="219">
        <v>9.0674254999999996E-4</v>
      </c>
      <c r="Y1897" s="219">
        <v>2.0875361E-4</v>
      </c>
      <c r="Z1897" s="286">
        <v>4.1086313000000002E-5</v>
      </c>
      <c r="AA1897" s="286">
        <v>9.3010653000000005E-6</v>
      </c>
      <c r="AB1897" s="219">
        <v>0</v>
      </c>
      <c r="AC1897"/>
      <c r="AD1897" s="227">
        <f t="shared" si="486"/>
        <v>1.4810053E-3</v>
      </c>
      <c r="AE1897" s="227">
        <f t="shared" si="487"/>
        <v>9.2032834009999991E-4</v>
      </c>
      <c r="AF1897" s="227">
        <f t="shared" si="488"/>
        <v>7.6493146129999988E-4</v>
      </c>
      <c r="AG1897" s="227">
        <f t="shared" si="489"/>
        <v>1.7034592589999999E-3</v>
      </c>
      <c r="AH1897" s="227">
        <f t="shared" si="490"/>
        <v>2.67302237E-4</v>
      </c>
      <c r="AI1897"/>
      <c r="AJ1897">
        <v>0.24053197000000001</v>
      </c>
      <c r="AK1897" s="155">
        <v>0.15686794000000001</v>
      </c>
      <c r="AL1897" s="155">
        <v>2.8358685000000002E-2</v>
      </c>
      <c r="AM1897" s="155">
        <v>0</v>
      </c>
      <c r="AN1897" s="155">
        <v>3.9010809E-2</v>
      </c>
      <c r="AO1897" s="155">
        <v>1.0143169E-2</v>
      </c>
      <c r="AP1897" s="155">
        <v>6.1513729999999999E-3</v>
      </c>
      <c r="AQ1897"/>
      <c r="AR1897" s="156">
        <v>2.3428576000000001E-4</v>
      </c>
      <c r="AS1897" s="156">
        <v>2.1693025999999999E-4</v>
      </c>
      <c r="AT1897" s="156">
        <v>8.6142470999999998E-6</v>
      </c>
      <c r="AU1897" s="156">
        <v>8.7412491999999992E-6</v>
      </c>
      <c r="AV1897" s="282">
        <f t="shared" si="483"/>
        <v>1.3005411291500001E-8</v>
      </c>
      <c r="AW1897" s="282">
        <f t="shared" si="484"/>
        <v>3.1857423222580001E-11</v>
      </c>
      <c r="AX1897" s="283">
        <f t="shared" si="485"/>
        <v>1.2242646029999998E-3</v>
      </c>
      <c r="AY1897" s="157">
        <v>9.1624859000000006E-9</v>
      </c>
      <c r="AZ1897" s="157">
        <v>2.7645431999999999E-11</v>
      </c>
      <c r="BA1897" s="157">
        <v>7.5531267999999995E-16</v>
      </c>
      <c r="BB1897" s="157">
        <v>0</v>
      </c>
      <c r="BC1897" s="157">
        <v>0</v>
      </c>
      <c r="BD1897" s="157">
        <v>2.7037524999999999E-12</v>
      </c>
      <c r="BE1897" s="157">
        <v>3.8060620000000002E-9</v>
      </c>
      <c r="BF1897" s="157">
        <v>6.1658746000000003E-13</v>
      </c>
      <c r="BG1897" s="157">
        <v>3.5721902000000001E-12</v>
      </c>
      <c r="BH1897" s="157">
        <v>0</v>
      </c>
      <c r="BI1897" s="157">
        <v>0</v>
      </c>
      <c r="BJ1897" s="157">
        <v>6.9524482999999999E-15</v>
      </c>
      <c r="BK1897" s="157">
        <v>1.3046869000000001E-14</v>
      </c>
      <c r="BL1897" s="157">
        <v>2.4589325999999998E-15</v>
      </c>
      <c r="BM1897" s="157">
        <v>3.1250119E-11</v>
      </c>
      <c r="BN1897" s="157">
        <v>2.9095199999999999E-12</v>
      </c>
      <c r="BO1897" s="157">
        <v>0</v>
      </c>
      <c r="BP1897" s="157">
        <v>1.490303E-6</v>
      </c>
      <c r="BQ1897" s="157">
        <v>1.2227742999999999E-3</v>
      </c>
      <c r="BR1897" s="157">
        <v>0</v>
      </c>
      <c r="BS1897" s="157">
        <v>0</v>
      </c>
      <c r="BT1897" s="157">
        <v>0</v>
      </c>
      <c r="BU1897"/>
      <c r="BV1897" s="155">
        <v>6.5285333999999997E-7</v>
      </c>
      <c r="BW1897" s="155">
        <v>2.4627758E-8</v>
      </c>
      <c r="BX1897" s="155">
        <v>2.7529570999999999E-7</v>
      </c>
      <c r="BY1897" s="155">
        <v>3.7837948000000001E-9</v>
      </c>
      <c r="BZ1897" s="155">
        <v>6.2477528999999997E-8</v>
      </c>
      <c r="CA1897" s="155">
        <v>0</v>
      </c>
      <c r="CB1897" s="155">
        <v>0</v>
      </c>
      <c r="CC1897" s="155">
        <v>0</v>
      </c>
      <c r="CD1897" s="155">
        <v>6.5356883999999997E-9</v>
      </c>
      <c r="CE1897" s="155">
        <v>8.2420434999999993E-9</v>
      </c>
      <c r="CF1897" s="155">
        <v>0</v>
      </c>
      <c r="CG1897" s="155">
        <v>0</v>
      </c>
      <c r="CH1897" s="155">
        <v>0</v>
      </c>
      <c r="CI1897" s="155">
        <v>2.0885509000000002E-8</v>
      </c>
      <c r="CJ1897" s="155">
        <v>2.2447373E-7</v>
      </c>
      <c r="CK1897" s="155">
        <v>2.6531580000000001E-8</v>
      </c>
      <c r="CL1897" s="155">
        <v>0</v>
      </c>
      <c r="CM1897"/>
      <c r="CN1897" s="284">
        <v>0</v>
      </c>
      <c r="CO1897" s="284">
        <v>9.8733684000000006E-3</v>
      </c>
      <c r="CP1897" s="285">
        <v>0</v>
      </c>
      <c r="CQ1897" s="284">
        <v>1.6849954E-5</v>
      </c>
      <c r="CR1897" s="284">
        <v>1.8760489E-11</v>
      </c>
      <c r="CS1897" s="284">
        <v>3.7061454999999998E-10</v>
      </c>
      <c r="CT1897" s="284">
        <v>2.2051889E-6</v>
      </c>
      <c r="CU1897" s="284">
        <v>6.0801917000000002E-3</v>
      </c>
      <c r="CV1897" s="284">
        <v>0</v>
      </c>
      <c r="CW1897" s="284">
        <v>0</v>
      </c>
      <c r="CX1897"/>
      <c r="CY1897"/>
      <c r="CZ1897"/>
      <c r="DA1897"/>
      <c r="DB1897" s="212"/>
      <c r="DC1897" s="48"/>
      <c r="DD1897" s="48"/>
      <c r="DE1897" s="48"/>
      <c r="DF1897" s="48"/>
      <c r="DG1897" s="48"/>
      <c r="DH1897" s="48"/>
      <c r="DI1897" s="48"/>
      <c r="DJ1897" s="48"/>
      <c r="DK1897" s="48"/>
      <c r="DL1897" s="48"/>
    </row>
    <row r="1898" spans="1:116" ht="14.4">
      <c r="A1898" t="s">
        <v>3107</v>
      </c>
      <c r="B1898" s="188" t="s">
        <v>318</v>
      </c>
      <c r="C1898" s="151" t="str">
        <f t="shared" si="477"/>
        <v>D.110.01.108</v>
      </c>
      <c r="D1898" s="54" t="s">
        <v>215</v>
      </c>
      <c r="E1898" s="150" t="s">
        <v>351</v>
      </c>
      <c r="F1898" s="153" t="str">
        <f t="shared" si="478"/>
        <v>Printing per m2  100% rotogravure print (incl ink)</v>
      </c>
      <c r="G1898" s="154">
        <f t="shared" si="494"/>
        <v>1.5462954000000001E-2</v>
      </c>
      <c r="H1898"/>
      <c r="I1898"/>
      <c r="J1898" s="227">
        <f t="shared" si="479"/>
        <v>5.4794440158000002E-3</v>
      </c>
      <c r="K1898"/>
      <c r="L1898" s="280">
        <f t="shared" si="480"/>
        <v>2.4557229080000002E-4</v>
      </c>
      <c r="M1898" s="280">
        <f t="shared" si="481"/>
        <v>2.4764526980000003E-3</v>
      </c>
      <c r="N1898" s="281">
        <f t="shared" si="482"/>
        <v>4.3797592699999999E-4</v>
      </c>
      <c r="O1898" s="280">
        <v>2.3194431000000001E-3</v>
      </c>
      <c r="P1898" s="219">
        <v>2.5257443E-4</v>
      </c>
      <c r="Q1898" s="219">
        <v>8.0875610000000003E-4</v>
      </c>
      <c r="R1898" s="219">
        <v>1.5238343000000001E-4</v>
      </c>
      <c r="S1898" s="286">
        <v>6.9116501999999993E-5</v>
      </c>
      <c r="T1898" s="286">
        <v>6.4005848000000001E-6</v>
      </c>
      <c r="U1898" s="286">
        <v>1.7671774000000001E-5</v>
      </c>
      <c r="V1898" s="286">
        <v>4.6036070999999999E-5</v>
      </c>
      <c r="W1898" s="286">
        <v>8.5356355000000005E-5</v>
      </c>
      <c r="X1898" s="219">
        <v>1.3097391999999999E-3</v>
      </c>
      <c r="Y1898" s="219">
        <v>3.3918469999999999E-4</v>
      </c>
      <c r="Z1898" s="286">
        <v>5.9346896999999998E-5</v>
      </c>
      <c r="AA1898" s="286">
        <v>1.3434872000000001E-5</v>
      </c>
      <c r="AB1898" s="286">
        <v>0</v>
      </c>
      <c r="AC1898"/>
      <c r="AD1898" s="227">
        <f t="shared" si="486"/>
        <v>2.3194431000000001E-3</v>
      </c>
      <c r="AE1898" s="227">
        <f t="shared" si="487"/>
        <v>1.3529388918000005E-3</v>
      </c>
      <c r="AF1898" s="227">
        <f t="shared" si="488"/>
        <v>1.1208014730000003E-3</v>
      </c>
      <c r="AG1898" s="227">
        <f t="shared" si="489"/>
        <v>2.4764526980000003E-3</v>
      </c>
      <c r="AH1898" s="227">
        <f t="shared" si="490"/>
        <v>4.2454105500000001E-4</v>
      </c>
      <c r="AI1898"/>
      <c r="AJ1898">
        <v>0.37036608999999998</v>
      </c>
      <c r="AK1898" s="155">
        <v>0.24014327999999999</v>
      </c>
      <c r="AL1898" s="155">
        <v>4.617901E-2</v>
      </c>
      <c r="AM1898" s="155">
        <v>0</v>
      </c>
      <c r="AN1898" s="155">
        <v>5.7348022999999998E-2</v>
      </c>
      <c r="AO1898" s="155">
        <v>1.6766544000000001E-2</v>
      </c>
      <c r="AP1898" s="155">
        <v>9.929228E-3</v>
      </c>
      <c r="AQ1898"/>
      <c r="AR1898" s="156">
        <v>3.6129632999999997E-4</v>
      </c>
      <c r="AS1898" s="156">
        <v>3.3483740999999998E-4</v>
      </c>
      <c r="AT1898" s="156">
        <v>1.341298E-5</v>
      </c>
      <c r="AU1898" s="156">
        <v>1.3045933E-5</v>
      </c>
      <c r="AV1898" s="282">
        <f t="shared" si="483"/>
        <v>2.0074185377599996E-8</v>
      </c>
      <c r="AW1898" s="282">
        <f t="shared" si="484"/>
        <v>4.9604215999500001E-11</v>
      </c>
      <c r="AX1898" s="283">
        <f t="shared" si="485"/>
        <v>1.8271615014E-3</v>
      </c>
      <c r="AY1898" s="157">
        <v>1.4349620999999999E-8</v>
      </c>
      <c r="AZ1898" s="157">
        <v>4.3296271000000001E-11</v>
      </c>
      <c r="BA1898" s="157">
        <v>1.182916E-15</v>
      </c>
      <c r="BB1898" s="157">
        <v>0</v>
      </c>
      <c r="BC1898" s="157">
        <v>0</v>
      </c>
      <c r="BD1898" s="157">
        <v>4.0834775999999997E-12</v>
      </c>
      <c r="BE1898" s="157">
        <v>5.6711391999999997E-9</v>
      </c>
      <c r="BF1898" s="157">
        <v>9.3123208999999998E-13</v>
      </c>
      <c r="BG1898" s="157">
        <v>5.3430902999999998E-12</v>
      </c>
      <c r="BH1898" s="157">
        <v>0</v>
      </c>
      <c r="BI1898" s="157">
        <v>0</v>
      </c>
      <c r="BJ1898" s="157">
        <v>1.0042424999999999E-14</v>
      </c>
      <c r="BK1898" s="157">
        <v>1.8845477E-14</v>
      </c>
      <c r="BL1898" s="157">
        <v>3.5517914999999998E-15</v>
      </c>
      <c r="BM1898" s="157">
        <v>4.5139059999999999E-11</v>
      </c>
      <c r="BN1898" s="157">
        <v>4.2026400000000004E-12</v>
      </c>
      <c r="BO1898" s="157">
        <v>0</v>
      </c>
      <c r="BP1898" s="157">
        <v>2.2371014000000001E-6</v>
      </c>
      <c r="BQ1898" s="157">
        <v>1.8249244E-3</v>
      </c>
      <c r="BR1898" s="157">
        <v>0</v>
      </c>
      <c r="BS1898" s="157">
        <v>0</v>
      </c>
      <c r="BT1898" s="157">
        <v>0</v>
      </c>
      <c r="BU1898"/>
      <c r="BV1898" s="155">
        <v>1.0038715999999999E-6</v>
      </c>
      <c r="BW1898" s="155">
        <v>3.6836878999999999E-8</v>
      </c>
      <c r="BX1898" s="155">
        <v>4.3114818000000001E-7</v>
      </c>
      <c r="BY1898" s="155">
        <v>5.4686448000000001E-9</v>
      </c>
      <c r="BZ1898" s="155">
        <v>9.2208613000000001E-8</v>
      </c>
      <c r="CA1898" s="155">
        <v>0</v>
      </c>
      <c r="CB1898" s="155">
        <v>0</v>
      </c>
      <c r="CC1898" s="155">
        <v>0</v>
      </c>
      <c r="CD1898" s="155">
        <v>9.4404388999999998E-9</v>
      </c>
      <c r="CE1898" s="155">
        <v>1.1914824E-8</v>
      </c>
      <c r="CF1898" s="155">
        <v>0</v>
      </c>
      <c r="CG1898" s="155">
        <v>0</v>
      </c>
      <c r="CH1898" s="155">
        <v>0</v>
      </c>
      <c r="CI1898" s="155">
        <v>3.1520119000000002E-8</v>
      </c>
      <c r="CJ1898" s="155">
        <v>3.4701055000000002E-7</v>
      </c>
      <c r="CK1898" s="155">
        <v>3.8323393999999998E-8</v>
      </c>
      <c r="CL1898" s="155">
        <v>0</v>
      </c>
      <c r="CM1898"/>
      <c r="CN1898" s="284">
        <v>0</v>
      </c>
      <c r="CO1898" s="284">
        <v>1.5462953999999999E-2</v>
      </c>
      <c r="CP1898" s="285">
        <v>0</v>
      </c>
      <c r="CQ1898" s="284">
        <v>2.5203255999999999E-5</v>
      </c>
      <c r="CR1898" s="284">
        <v>2.7098485E-11</v>
      </c>
      <c r="CS1898" s="284">
        <v>5.3533213000000003E-10</v>
      </c>
      <c r="CT1898" s="284">
        <v>3.2638021999999999E-6</v>
      </c>
      <c r="CU1898" s="284">
        <v>8.7824991000000005E-3</v>
      </c>
      <c r="CV1898" s="284">
        <v>0</v>
      </c>
      <c r="CW1898" s="284">
        <v>0</v>
      </c>
      <c r="CX1898"/>
      <c r="CY1898"/>
      <c r="CZ1898"/>
      <c r="DA1898"/>
      <c r="DB1898" s="212"/>
      <c r="DC1898" s="48"/>
      <c r="DD1898" s="48"/>
      <c r="DE1898" s="48"/>
      <c r="DF1898" s="48"/>
      <c r="DG1898" s="48"/>
      <c r="DH1898" s="48"/>
      <c r="DI1898" s="48"/>
      <c r="DJ1898" s="48"/>
      <c r="DK1898" s="48"/>
      <c r="DL1898" s="48"/>
    </row>
    <row r="1899" spans="1:116" ht="14.4">
      <c r="A1899" t="s">
        <v>3108</v>
      </c>
      <c r="B1899" s="188" t="s">
        <v>318</v>
      </c>
      <c r="C1899" s="151" t="str">
        <f t="shared" si="477"/>
        <v>D.110.01.202</v>
      </c>
      <c r="D1899" s="54" t="s">
        <v>215</v>
      </c>
      <c r="E1899" s="150" t="s">
        <v>351</v>
      </c>
      <c r="F1899" s="153" t="str">
        <f t="shared" si="478"/>
        <v>Printing per m2  offset  conventional  electricity only</v>
      </c>
      <c r="G1899" s="154">
        <f t="shared" si="494"/>
        <v>6.6980573333333335E-3</v>
      </c>
      <c r="H1899"/>
      <c r="I1899"/>
      <c r="J1899" s="227">
        <f t="shared" si="479"/>
        <v>1.3504409539999999E-3</v>
      </c>
      <c r="K1899"/>
      <c r="L1899" s="280">
        <f t="shared" si="480"/>
        <v>4.27904353E-5</v>
      </c>
      <c r="M1899" s="280">
        <f t="shared" si="481"/>
        <v>8.8646847000000008E-5</v>
      </c>
      <c r="N1899" s="281">
        <f t="shared" si="482"/>
        <v>2.142950717E-4</v>
      </c>
      <c r="O1899" s="280">
        <v>1.0047086E-3</v>
      </c>
      <c r="P1899" s="286">
        <v>4.8296766000000002E-5</v>
      </c>
      <c r="Q1899" s="286">
        <v>4.0350081E-5</v>
      </c>
      <c r="R1899" s="286">
        <v>3.7044249000000001E-5</v>
      </c>
      <c r="S1899" s="286">
        <v>5.7461863E-6</v>
      </c>
      <c r="T1899" s="219">
        <v>0</v>
      </c>
      <c r="U1899" s="219">
        <v>0</v>
      </c>
      <c r="V1899" s="219">
        <v>0</v>
      </c>
      <c r="W1899" s="286">
        <v>4.3826816999999997E-6</v>
      </c>
      <c r="X1899" s="219">
        <v>0</v>
      </c>
      <c r="Y1899" s="219">
        <v>2.0991238999999999E-4</v>
      </c>
      <c r="Z1899" s="219">
        <v>0</v>
      </c>
      <c r="AA1899" s="219">
        <v>0</v>
      </c>
      <c r="AB1899" s="219">
        <v>0</v>
      </c>
      <c r="AC1899"/>
      <c r="AD1899" s="227">
        <f t="shared" si="486"/>
        <v>1.0047086E-3</v>
      </c>
      <c r="AE1899" s="227">
        <f t="shared" si="487"/>
        <v>1.3143728230000001E-4</v>
      </c>
      <c r="AF1899" s="227">
        <f t="shared" si="488"/>
        <v>8.8646847000000008E-5</v>
      </c>
      <c r="AG1899" s="227">
        <f t="shared" si="489"/>
        <v>8.8646847000000008E-5</v>
      </c>
      <c r="AH1899" s="227">
        <f t="shared" si="490"/>
        <v>2.142950717E-4</v>
      </c>
      <c r="AI1899"/>
      <c r="AJ1899">
        <v>0.12784295000000001</v>
      </c>
      <c r="AK1899" s="155">
        <v>7.5577660000000005E-2</v>
      </c>
      <c r="AL1899" s="155">
        <v>2.908237E-2</v>
      </c>
      <c r="AM1899" s="155">
        <v>0</v>
      </c>
      <c r="AN1899" s="155">
        <v>5.5699620000000004E-3</v>
      </c>
      <c r="AO1899" s="155">
        <v>1.1793035E-2</v>
      </c>
      <c r="AP1899" s="155">
        <v>5.8199209E-3</v>
      </c>
      <c r="AQ1899"/>
      <c r="AR1899" s="156">
        <v>1.2757841000000001E-4</v>
      </c>
      <c r="AS1899" s="156">
        <v>1.1982976999999999E-4</v>
      </c>
      <c r="AT1899" s="156">
        <v>5.4088516999999997E-6</v>
      </c>
      <c r="AU1899" s="156">
        <v>2.3397849999999998E-6</v>
      </c>
      <c r="AV1899" s="282">
        <f t="shared" si="483"/>
        <v>7.18403888904E-9</v>
      </c>
      <c r="AW1899" s="282">
        <f t="shared" si="484"/>
        <v>2.0003149721399997E-11</v>
      </c>
      <c r="AX1899" s="283">
        <f t="shared" si="485"/>
        <v>3.2770098103999999E-4</v>
      </c>
      <c r="AY1899" s="157">
        <v>6.2157974E-9</v>
      </c>
      <c r="AZ1899" s="157">
        <v>1.8754560999999999E-11</v>
      </c>
      <c r="BA1899" s="157">
        <v>5.1240140000000005E-16</v>
      </c>
      <c r="BB1899" s="157">
        <v>0</v>
      </c>
      <c r="BC1899" s="157">
        <v>0</v>
      </c>
      <c r="BD1899" s="157">
        <v>9.9268904000000006E-13</v>
      </c>
      <c r="BE1899" s="157">
        <v>9.6724879999999997E-10</v>
      </c>
      <c r="BF1899" s="157">
        <v>2.2638151999999999E-13</v>
      </c>
      <c r="BG1899" s="157">
        <v>1.0216948E-12</v>
      </c>
      <c r="BH1899" s="157">
        <v>0</v>
      </c>
      <c r="BI1899" s="157">
        <v>0</v>
      </c>
      <c r="BJ1899" s="157">
        <v>0</v>
      </c>
      <c r="BK1899" s="157">
        <v>0</v>
      </c>
      <c r="BL1899" s="157">
        <v>0</v>
      </c>
      <c r="BM1899" s="157">
        <v>0</v>
      </c>
      <c r="BN1899" s="157">
        <v>0</v>
      </c>
      <c r="BO1899" s="157">
        <v>0</v>
      </c>
      <c r="BP1899" s="157">
        <v>4.7077103999999999E-7</v>
      </c>
      <c r="BQ1899" s="157">
        <v>3.2723021E-4</v>
      </c>
      <c r="BR1899" s="157">
        <v>0</v>
      </c>
      <c r="BS1899" s="157">
        <v>0</v>
      </c>
      <c r="BT1899" s="157">
        <v>0</v>
      </c>
      <c r="BU1899"/>
      <c r="BV1899" s="155">
        <v>3.3930823000000002E-7</v>
      </c>
      <c r="BW1899" s="155">
        <v>7.0438727E-9</v>
      </c>
      <c r="BX1899" s="155">
        <v>1.8675962000000001E-7</v>
      </c>
      <c r="BY1899" s="155">
        <v>1.7636291999999998E-11</v>
      </c>
      <c r="BZ1899" s="155">
        <v>1.0945577E-8</v>
      </c>
      <c r="CA1899" s="155">
        <v>0</v>
      </c>
      <c r="CB1899" s="155">
        <v>0</v>
      </c>
      <c r="CC1899" s="155">
        <v>0</v>
      </c>
      <c r="CD1899" s="155">
        <v>0</v>
      </c>
      <c r="CE1899" s="155">
        <v>5.3799806000000002E-11</v>
      </c>
      <c r="CF1899" s="155">
        <v>0</v>
      </c>
      <c r="CG1899" s="155">
        <v>0</v>
      </c>
      <c r="CH1899" s="155">
        <v>0</v>
      </c>
      <c r="CI1899" s="155">
        <v>7.5384495000000004E-9</v>
      </c>
      <c r="CJ1899" s="155">
        <v>1.2694927000000001E-7</v>
      </c>
      <c r="CK1899" s="155">
        <v>5.5577843000000002E-15</v>
      </c>
      <c r="CL1899" s="155">
        <v>0</v>
      </c>
      <c r="CM1899"/>
      <c r="CN1899" s="284">
        <v>0</v>
      </c>
      <c r="CO1899" s="284">
        <v>6.6980575000000001E-3</v>
      </c>
      <c r="CP1899" s="285">
        <v>0</v>
      </c>
      <c r="CQ1899" s="284">
        <v>4.8193150999999999E-6</v>
      </c>
      <c r="CR1899" s="284">
        <v>0</v>
      </c>
      <c r="CS1899" s="284">
        <v>0</v>
      </c>
      <c r="CT1899" s="284">
        <v>4.3781005999999998E-7</v>
      </c>
      <c r="CU1899" s="284">
        <v>0</v>
      </c>
      <c r="CV1899" s="284">
        <v>0</v>
      </c>
      <c r="CW1899" s="284">
        <v>0</v>
      </c>
      <c r="CX1899"/>
      <c r="CY1899"/>
      <c r="CZ1899"/>
      <c r="DA1899"/>
      <c r="DB1899" s="212"/>
      <c r="DC1899" s="48"/>
      <c r="DD1899" s="48"/>
      <c r="DE1899" s="48"/>
      <c r="DF1899" s="48"/>
      <c r="DG1899" s="48"/>
      <c r="DH1899" s="48"/>
      <c r="DI1899" s="48"/>
      <c r="DJ1899" s="48"/>
      <c r="DK1899" s="48"/>
      <c r="DL1899" s="48"/>
    </row>
    <row r="1900" spans="1:116" ht="14.4">
      <c r="A1900" t="s">
        <v>3109</v>
      </c>
      <c r="B1900" s="188" t="s">
        <v>318</v>
      </c>
      <c r="C1900" s="151" t="str">
        <f t="shared" si="477"/>
        <v>D.110.01.203</v>
      </c>
      <c r="D1900" s="54" t="s">
        <v>215</v>
      </c>
      <c r="E1900" s="150" t="s">
        <v>351</v>
      </c>
      <c r="F1900" s="153" t="str">
        <f t="shared" si="478"/>
        <v>Printing per m2  UV inkjet  electricity only</v>
      </c>
      <c r="G1900" s="154">
        <f t="shared" si="494"/>
        <v>8.7074746666666678E-3</v>
      </c>
      <c r="H1900"/>
      <c r="I1900"/>
      <c r="J1900" s="227">
        <f t="shared" si="479"/>
        <v>1.7555732634E-3</v>
      </c>
      <c r="K1900"/>
      <c r="L1900" s="280">
        <f t="shared" si="480"/>
        <v>5.5627566199999999E-5</v>
      </c>
      <c r="M1900" s="280">
        <f t="shared" si="481"/>
        <v>1.1524090099999999E-4</v>
      </c>
      <c r="N1900" s="281">
        <f t="shared" si="482"/>
        <v>2.7858359620000001E-4</v>
      </c>
      <c r="O1900" s="280">
        <v>1.3061212E-3</v>
      </c>
      <c r="P1900" s="286">
        <v>6.2785795999999993E-5</v>
      </c>
      <c r="Q1900" s="286">
        <v>5.2455104999999999E-5</v>
      </c>
      <c r="R1900" s="286">
        <v>4.8157524E-5</v>
      </c>
      <c r="S1900" s="286">
        <v>7.4700422000000002E-6</v>
      </c>
      <c r="T1900" s="219">
        <v>0</v>
      </c>
      <c r="U1900" s="219">
        <v>0</v>
      </c>
      <c r="V1900" s="219">
        <v>0</v>
      </c>
      <c r="W1900" s="286">
        <v>5.6974862E-6</v>
      </c>
      <c r="X1900" s="219">
        <v>0</v>
      </c>
      <c r="Y1900" s="219">
        <v>2.7288611000000001E-4</v>
      </c>
      <c r="Z1900" s="219">
        <v>0</v>
      </c>
      <c r="AA1900" s="286">
        <v>0</v>
      </c>
      <c r="AB1900" s="286">
        <v>0</v>
      </c>
      <c r="AC1900"/>
      <c r="AD1900" s="227">
        <f t="shared" si="486"/>
        <v>1.3061212E-3</v>
      </c>
      <c r="AE1900" s="227">
        <f t="shared" si="487"/>
        <v>1.7086846720000001E-4</v>
      </c>
      <c r="AF1900" s="227">
        <f t="shared" si="488"/>
        <v>1.1524090099999999E-4</v>
      </c>
      <c r="AG1900" s="227">
        <f t="shared" si="489"/>
        <v>1.1524090099999999E-4</v>
      </c>
      <c r="AH1900" s="227">
        <f t="shared" si="490"/>
        <v>2.7858359620000001E-4</v>
      </c>
      <c r="AI1900"/>
      <c r="AJ1900">
        <v>0.16619582999999999</v>
      </c>
      <c r="AK1900" s="155">
        <v>9.8250957999999999E-2</v>
      </c>
      <c r="AL1900" s="155">
        <v>3.7807080999999999E-2</v>
      </c>
      <c r="AM1900" s="155">
        <v>0</v>
      </c>
      <c r="AN1900" s="155">
        <v>7.2409505999999997E-3</v>
      </c>
      <c r="AO1900" s="155">
        <v>1.5330946E-2</v>
      </c>
      <c r="AP1900" s="155">
        <v>7.5658972000000003E-3</v>
      </c>
      <c r="AQ1900"/>
      <c r="AR1900" s="156">
        <v>1.6585193000000001E-4</v>
      </c>
      <c r="AS1900" s="156">
        <v>1.5577869999999999E-4</v>
      </c>
      <c r="AT1900" s="156">
        <v>7.0315072000000002E-6</v>
      </c>
      <c r="AU1900" s="156">
        <v>3.0417204999999999E-6</v>
      </c>
      <c r="AV1900" s="282">
        <f t="shared" si="483"/>
        <v>9.3392504956999997E-9</v>
      </c>
      <c r="AW1900" s="282">
        <f t="shared" si="484"/>
        <v>2.600409430182E-11</v>
      </c>
      <c r="AX1900" s="283">
        <f t="shared" si="485"/>
        <v>4.2601128235E-4</v>
      </c>
      <c r="AY1900" s="157">
        <v>8.0805365999999992E-9</v>
      </c>
      <c r="AZ1900" s="157">
        <v>2.4380929000000001E-11</v>
      </c>
      <c r="BA1900" s="157">
        <v>6.6612182000000003E-16</v>
      </c>
      <c r="BB1900" s="157">
        <v>0</v>
      </c>
      <c r="BC1900" s="157">
        <v>0</v>
      </c>
      <c r="BD1900" s="157">
        <v>1.2904956999999999E-12</v>
      </c>
      <c r="BE1900" s="157">
        <v>1.2574234E-9</v>
      </c>
      <c r="BF1900" s="157">
        <v>2.9429598000000001E-13</v>
      </c>
      <c r="BG1900" s="157">
        <v>1.3282032E-12</v>
      </c>
      <c r="BH1900" s="157">
        <v>0</v>
      </c>
      <c r="BI1900" s="157">
        <v>0</v>
      </c>
      <c r="BJ1900" s="157">
        <v>0</v>
      </c>
      <c r="BK1900" s="157">
        <v>0</v>
      </c>
      <c r="BL1900" s="157">
        <v>0</v>
      </c>
      <c r="BM1900" s="157">
        <v>0</v>
      </c>
      <c r="BN1900" s="157">
        <v>0</v>
      </c>
      <c r="BO1900" s="157">
        <v>0</v>
      </c>
      <c r="BP1900" s="157">
        <v>6.1200234999999998E-7</v>
      </c>
      <c r="BQ1900" s="157">
        <v>4.2539927999999999E-4</v>
      </c>
      <c r="BR1900" s="157">
        <v>0</v>
      </c>
      <c r="BS1900" s="157">
        <v>0</v>
      </c>
      <c r="BT1900" s="157">
        <v>0</v>
      </c>
      <c r="BU1900"/>
      <c r="BV1900" s="155">
        <v>4.411007E-7</v>
      </c>
      <c r="BW1900" s="155">
        <v>9.1570345E-9</v>
      </c>
      <c r="BX1900" s="155">
        <v>2.427875E-7</v>
      </c>
      <c r="BY1900" s="155">
        <v>2.2927179999999999E-11</v>
      </c>
      <c r="BZ1900" s="155">
        <v>1.4229251E-8</v>
      </c>
      <c r="CA1900" s="155">
        <v>0</v>
      </c>
      <c r="CB1900" s="155">
        <v>0</v>
      </c>
      <c r="CC1900" s="155">
        <v>0</v>
      </c>
      <c r="CD1900" s="155">
        <v>0</v>
      </c>
      <c r="CE1900" s="155">
        <v>6.9939746999999996E-11</v>
      </c>
      <c r="CF1900" s="155">
        <v>0</v>
      </c>
      <c r="CG1900" s="155">
        <v>0</v>
      </c>
      <c r="CH1900" s="155">
        <v>0</v>
      </c>
      <c r="CI1900" s="155">
        <v>9.7999843E-9</v>
      </c>
      <c r="CJ1900" s="155">
        <v>1.6503404999999999E-7</v>
      </c>
      <c r="CK1900" s="155">
        <v>7.2251195999999994E-15</v>
      </c>
      <c r="CL1900" s="155">
        <v>0</v>
      </c>
      <c r="CM1900"/>
      <c r="CN1900" s="284">
        <v>0</v>
      </c>
      <c r="CO1900" s="284">
        <v>8.7074748E-3</v>
      </c>
      <c r="CP1900" s="285">
        <v>0</v>
      </c>
      <c r="CQ1900" s="284">
        <v>6.2651097000000004E-6</v>
      </c>
      <c r="CR1900" s="284">
        <v>0</v>
      </c>
      <c r="CS1900" s="284">
        <v>0</v>
      </c>
      <c r="CT1900" s="284">
        <v>5.6915308000000004E-7</v>
      </c>
      <c r="CU1900" s="284">
        <v>0</v>
      </c>
      <c r="CV1900" s="284">
        <v>0</v>
      </c>
      <c r="CW1900" s="284">
        <v>0</v>
      </c>
      <c r="CX1900"/>
      <c r="CY1900"/>
      <c r="CZ1900"/>
      <c r="DA1900"/>
      <c r="DB1900" s="212"/>
      <c r="DC1900" s="48"/>
      <c r="DD1900" s="48"/>
      <c r="DE1900" s="48"/>
      <c r="DF1900" s="48"/>
      <c r="DG1900" s="48"/>
      <c r="DH1900" s="48"/>
      <c r="DI1900" s="48"/>
      <c r="DJ1900" s="48"/>
      <c r="DK1900" s="48"/>
      <c r="DL1900" s="48"/>
    </row>
    <row r="1901" spans="1:116" ht="14.4">
      <c r="A1901" t="s">
        <v>3110</v>
      </c>
      <c r="B1901" s="188" t="s">
        <v>318</v>
      </c>
      <c r="C1901" s="151" t="str">
        <f t="shared" ref="C1901:C1970" si="495">MID(A1901,1,12)</f>
        <v>D.110.01.204</v>
      </c>
      <c r="D1901" s="54" t="s">
        <v>215</v>
      </c>
      <c r="E1901" s="150" t="s">
        <v>351</v>
      </c>
      <c r="F1901" s="153" t="str">
        <f t="shared" ref="F1901:F1970" si="496">MID(A1901, 21,85)</f>
        <v>Printing per m2  flexographic print  electricity only</v>
      </c>
      <c r="G1901" s="154">
        <f t="shared" si="494"/>
        <v>5.4063974000000004E-3</v>
      </c>
      <c r="H1901"/>
      <c r="I1901"/>
      <c r="J1901" s="227">
        <f t="shared" si="479"/>
        <v>1.0900205969999999E-3</v>
      </c>
      <c r="K1901"/>
      <c r="L1901" s="280">
        <f t="shared" si="480"/>
        <v>3.4538685000000001E-5</v>
      </c>
      <c r="M1901" s="280">
        <f t="shared" si="481"/>
        <v>7.1552100999999998E-5</v>
      </c>
      <c r="N1901" s="281">
        <f t="shared" si="482"/>
        <v>1.72970201E-4</v>
      </c>
      <c r="O1901" s="287">
        <v>8.1095961000000004E-4</v>
      </c>
      <c r="P1901" s="286">
        <v>3.8983170000000001E-5</v>
      </c>
      <c r="Q1901" s="286">
        <v>3.2568930999999997E-5</v>
      </c>
      <c r="R1901" s="286">
        <v>2.9900599E-5</v>
      </c>
      <c r="S1901" s="286">
        <v>4.6380859999999997E-6</v>
      </c>
      <c r="T1901" s="219">
        <v>0</v>
      </c>
      <c r="U1901" s="219">
        <v>0</v>
      </c>
      <c r="V1901" s="219">
        <v>0</v>
      </c>
      <c r="W1901" s="286">
        <v>3.537521E-6</v>
      </c>
      <c r="X1901" s="219">
        <v>0</v>
      </c>
      <c r="Y1901" s="286">
        <v>1.6943268000000001E-4</v>
      </c>
      <c r="Z1901" s="219">
        <v>0</v>
      </c>
      <c r="AA1901" s="219">
        <v>0</v>
      </c>
      <c r="AB1901" s="219">
        <v>0</v>
      </c>
      <c r="AC1901"/>
      <c r="AD1901" s="227">
        <f t="shared" si="486"/>
        <v>8.1095961000000004E-4</v>
      </c>
      <c r="AE1901" s="227">
        <f t="shared" si="487"/>
        <v>1.06090786E-4</v>
      </c>
      <c r="AF1901" s="227">
        <f t="shared" si="488"/>
        <v>7.1552100999999998E-5</v>
      </c>
      <c r="AG1901" s="227">
        <f t="shared" si="489"/>
        <v>7.1552100999999998E-5</v>
      </c>
      <c r="AH1901" s="227">
        <f t="shared" si="490"/>
        <v>1.72970201E-4</v>
      </c>
      <c r="AI1901"/>
      <c r="AJ1901">
        <v>0.10318959</v>
      </c>
      <c r="AK1901" s="155">
        <v>6.1003188E-2</v>
      </c>
      <c r="AL1901" s="155">
        <v>2.3474096999999999E-2</v>
      </c>
      <c r="AM1901" s="155">
        <v>0</v>
      </c>
      <c r="AN1901" s="155">
        <v>4.495845E-3</v>
      </c>
      <c r="AO1901" s="155">
        <v>9.5188544000000003E-3</v>
      </c>
      <c r="AP1901" s="155">
        <v>4.6976016000000002E-3</v>
      </c>
      <c r="AQ1901"/>
      <c r="AR1901" s="156">
        <v>1.0297606E-4</v>
      </c>
      <c r="AS1901" s="156">
        <v>9.6721675999999994E-5</v>
      </c>
      <c r="AT1901" s="156">
        <v>4.3658033000000003E-6</v>
      </c>
      <c r="AU1901" s="156">
        <v>1.8885784999999999E-6</v>
      </c>
      <c r="AV1901" s="282">
        <f t="shared" si="483"/>
        <v>5.7986616278899999E-9</v>
      </c>
      <c r="AW1901" s="282">
        <f t="shared" si="484"/>
        <v>1.6145722629399999E-11</v>
      </c>
      <c r="AX1901" s="283">
        <f t="shared" si="485"/>
        <v>2.6450679708E-4</v>
      </c>
      <c r="AY1901" s="157">
        <v>5.0171368000000001E-9</v>
      </c>
      <c r="AZ1901" s="157">
        <v>1.5137912999999999E-11</v>
      </c>
      <c r="BA1901" s="157">
        <v>4.1358939999999999E-16</v>
      </c>
      <c r="BB1901" s="157">
        <v>0</v>
      </c>
      <c r="BC1901" s="157">
        <v>0</v>
      </c>
      <c r="BD1901" s="157">
        <v>8.0125788999999997E-13</v>
      </c>
      <c r="BE1901" s="157">
        <v>7.8072357000000005E-10</v>
      </c>
      <c r="BF1901" s="157">
        <v>1.8272588E-13</v>
      </c>
      <c r="BG1901" s="157">
        <v>8.2467016000000003E-13</v>
      </c>
      <c r="BH1901" s="157">
        <v>0</v>
      </c>
      <c r="BI1901" s="157">
        <v>0</v>
      </c>
      <c r="BJ1901" s="157">
        <v>0</v>
      </c>
      <c r="BK1901" s="157">
        <v>0</v>
      </c>
      <c r="BL1901" s="157">
        <v>0</v>
      </c>
      <c r="BM1901" s="157">
        <v>0</v>
      </c>
      <c r="BN1901" s="157">
        <v>0</v>
      </c>
      <c r="BO1901" s="157">
        <v>0</v>
      </c>
      <c r="BP1901" s="157">
        <v>3.7998708E-7</v>
      </c>
      <c r="BQ1901" s="157">
        <v>2.6412681000000001E-4</v>
      </c>
      <c r="BR1901" s="157">
        <v>0</v>
      </c>
      <c r="BS1901" s="157">
        <v>0</v>
      </c>
      <c r="BT1901" s="157">
        <v>0</v>
      </c>
      <c r="BU1901"/>
      <c r="BV1901" s="155">
        <v>2.7387569E-7</v>
      </c>
      <c r="BW1901" s="155">
        <v>5.6855251999999996E-9</v>
      </c>
      <c r="BX1901" s="155">
        <v>1.5074471E-7</v>
      </c>
      <c r="BY1901" s="155">
        <v>1.4235292E-11</v>
      </c>
      <c r="BZ1901" s="155">
        <v>8.8348213000000003E-9</v>
      </c>
      <c r="CA1901" s="155">
        <v>0</v>
      </c>
      <c r="CB1901" s="155">
        <v>0</v>
      </c>
      <c r="CC1901" s="155">
        <v>0</v>
      </c>
      <c r="CD1901" s="155">
        <v>0</v>
      </c>
      <c r="CE1901" s="155">
        <v>4.3424997E-11</v>
      </c>
      <c r="CF1901" s="155">
        <v>0</v>
      </c>
      <c r="CG1901" s="155">
        <v>0</v>
      </c>
      <c r="CH1901" s="155">
        <v>0</v>
      </c>
      <c r="CI1901" s="155">
        <v>6.0847273000000003E-9</v>
      </c>
      <c r="CJ1901" s="155">
        <v>1.0246825E-7</v>
      </c>
      <c r="CK1901" s="155">
        <v>4.4860156000000003E-15</v>
      </c>
      <c r="CL1901" s="155">
        <v>0</v>
      </c>
      <c r="CM1901"/>
      <c r="CN1901" s="284">
        <v>0</v>
      </c>
      <c r="CO1901" s="284">
        <v>5.4063974000000004E-3</v>
      </c>
      <c r="CP1901" s="285">
        <v>0</v>
      </c>
      <c r="CQ1901" s="284">
        <v>3.8899536000000003E-6</v>
      </c>
      <c r="CR1901" s="284">
        <v>0</v>
      </c>
      <c r="CS1901" s="284">
        <v>0</v>
      </c>
      <c r="CT1901" s="284">
        <v>3.5338232999999999E-7</v>
      </c>
      <c r="CU1901" s="284">
        <v>0</v>
      </c>
      <c r="CV1901" s="284">
        <v>0</v>
      </c>
      <c r="CW1901" s="284">
        <v>0</v>
      </c>
      <c r="CX1901"/>
      <c r="CY1901"/>
      <c r="CZ1901"/>
      <c r="DA1901"/>
      <c r="DB1901" s="212"/>
      <c r="DC1901" s="48"/>
      <c r="DD1901" s="48"/>
      <c r="DE1901" s="48"/>
      <c r="DF1901" s="48"/>
      <c r="DG1901" s="48"/>
      <c r="DH1901" s="48"/>
      <c r="DI1901" s="48"/>
      <c r="DJ1901" s="48"/>
      <c r="DK1901" s="48"/>
      <c r="DL1901" s="48"/>
    </row>
    <row r="1902" spans="1:116" ht="14.4">
      <c r="A1902" t="s">
        <v>3111</v>
      </c>
      <c r="B1902" s="188" t="s">
        <v>318</v>
      </c>
      <c r="C1902" s="151" t="str">
        <f t="shared" si="495"/>
        <v>D.110.01.205</v>
      </c>
      <c r="D1902" s="54" t="s">
        <v>215</v>
      </c>
      <c r="E1902" s="150" t="s">
        <v>351</v>
      </c>
      <c r="F1902" s="153" t="str">
        <f t="shared" si="496"/>
        <v>Printing per m2  rotogravure print  electricity only</v>
      </c>
      <c r="G1902" s="154">
        <f t="shared" si="494"/>
        <v>9.0106626666666672E-3</v>
      </c>
      <c r="H1902"/>
      <c r="I1902"/>
      <c r="J1902" s="227">
        <f t="shared" si="479"/>
        <v>1.8167010345999999E-3</v>
      </c>
      <c r="K1902"/>
      <c r="L1902" s="280">
        <f t="shared" si="480"/>
        <v>5.7564475300000001E-5</v>
      </c>
      <c r="M1902" s="280">
        <f t="shared" si="481"/>
        <v>1.19253501E-4</v>
      </c>
      <c r="N1902" s="281">
        <f t="shared" si="482"/>
        <v>2.8828365829999998E-4</v>
      </c>
      <c r="O1902" s="280">
        <v>1.3515993999999999E-3</v>
      </c>
      <c r="P1902" s="286">
        <v>6.4971949999999997E-5</v>
      </c>
      <c r="Q1902" s="286">
        <v>5.4281550999999998E-5</v>
      </c>
      <c r="R1902" s="286">
        <v>4.9834331999999999E-5</v>
      </c>
      <c r="S1902" s="286">
        <v>7.7301432999999998E-6</v>
      </c>
      <c r="T1902" s="219">
        <v>0</v>
      </c>
      <c r="U1902" s="219">
        <v>0</v>
      </c>
      <c r="V1902" s="219">
        <v>0</v>
      </c>
      <c r="W1902" s="286">
        <v>5.8958683000000004E-6</v>
      </c>
      <c r="X1902" s="219">
        <v>0</v>
      </c>
      <c r="Y1902" s="219">
        <v>2.8238778999999998E-4</v>
      </c>
      <c r="Z1902" s="219">
        <v>0</v>
      </c>
      <c r="AA1902" s="219">
        <v>0</v>
      </c>
      <c r="AB1902" s="219">
        <v>0</v>
      </c>
      <c r="AC1902"/>
      <c r="AD1902" s="227">
        <f t="shared" si="486"/>
        <v>1.3515993999999999E-3</v>
      </c>
      <c r="AE1902" s="227">
        <f t="shared" si="487"/>
        <v>1.7681797629999998E-4</v>
      </c>
      <c r="AF1902" s="227">
        <f t="shared" si="488"/>
        <v>1.19253501E-4</v>
      </c>
      <c r="AG1902" s="227">
        <f t="shared" si="489"/>
        <v>1.19253501E-4</v>
      </c>
      <c r="AH1902" s="227">
        <f t="shared" si="490"/>
        <v>2.8828365829999998E-4</v>
      </c>
      <c r="AI1902"/>
      <c r="AJ1902">
        <v>0.17198263999999999</v>
      </c>
      <c r="AK1902" s="155">
        <v>0.10167198</v>
      </c>
      <c r="AL1902" s="155">
        <v>3.9123494000000002E-2</v>
      </c>
      <c r="AM1902" s="155">
        <v>0</v>
      </c>
      <c r="AN1902" s="155">
        <v>7.4930748999999996E-3</v>
      </c>
      <c r="AO1902" s="155">
        <v>1.5864757E-2</v>
      </c>
      <c r="AP1902" s="155">
        <v>7.8293358999999996E-3</v>
      </c>
      <c r="AQ1902"/>
      <c r="AR1902" s="156">
        <v>1.7162676E-4</v>
      </c>
      <c r="AS1902" s="156">
        <v>1.6120279000000001E-4</v>
      </c>
      <c r="AT1902" s="156">
        <v>7.2763389000000002E-6</v>
      </c>
      <c r="AU1902" s="156">
        <v>3.1476309E-6</v>
      </c>
      <c r="AV1902" s="282">
        <f t="shared" si="483"/>
        <v>9.6644361298000002E-9</v>
      </c>
      <c r="AW1902" s="282">
        <f t="shared" si="484"/>
        <v>2.690953775567E-11</v>
      </c>
      <c r="AX1902" s="283">
        <f t="shared" si="485"/>
        <v>4.4084466179999997E-4</v>
      </c>
      <c r="AY1902" s="157">
        <v>8.3618947000000002E-9</v>
      </c>
      <c r="AZ1902" s="157">
        <v>2.5229855E-11</v>
      </c>
      <c r="BA1902" s="157">
        <v>6.8931567000000002E-16</v>
      </c>
      <c r="BB1902" s="157">
        <v>0</v>
      </c>
      <c r="BC1902" s="157">
        <v>0</v>
      </c>
      <c r="BD1902" s="157">
        <v>1.3354298E-12</v>
      </c>
      <c r="BE1902" s="157">
        <v>1.3012060000000001E-9</v>
      </c>
      <c r="BF1902" s="157">
        <v>3.0454314E-13</v>
      </c>
      <c r="BG1902" s="157">
        <v>1.3744503E-12</v>
      </c>
      <c r="BH1902" s="157">
        <v>0</v>
      </c>
      <c r="BI1902" s="157">
        <v>0</v>
      </c>
      <c r="BJ1902" s="157">
        <v>0</v>
      </c>
      <c r="BK1902" s="157">
        <v>0</v>
      </c>
      <c r="BL1902" s="157">
        <v>0</v>
      </c>
      <c r="BM1902" s="157">
        <v>0</v>
      </c>
      <c r="BN1902" s="157">
        <v>0</v>
      </c>
      <c r="BO1902" s="157">
        <v>0</v>
      </c>
      <c r="BP1902" s="157">
        <v>6.3331179999999996E-7</v>
      </c>
      <c r="BQ1902" s="157">
        <v>4.4021134999999999E-4</v>
      </c>
      <c r="BR1902" s="157">
        <v>0</v>
      </c>
      <c r="BS1902" s="157">
        <v>0</v>
      </c>
      <c r="BT1902" s="157">
        <v>0</v>
      </c>
      <c r="BU1902"/>
      <c r="BV1902" s="155">
        <v>4.5645948000000002E-7</v>
      </c>
      <c r="BW1902" s="155">
        <v>9.4758753999999999E-9</v>
      </c>
      <c r="BX1902" s="155">
        <v>2.5124118000000001E-7</v>
      </c>
      <c r="BY1902" s="155">
        <v>2.3725486E-11</v>
      </c>
      <c r="BZ1902" s="155">
        <v>1.4724702E-8</v>
      </c>
      <c r="CA1902" s="155">
        <v>0</v>
      </c>
      <c r="CB1902" s="155">
        <v>0</v>
      </c>
      <c r="CC1902" s="155">
        <v>0</v>
      </c>
      <c r="CD1902" s="155">
        <v>0</v>
      </c>
      <c r="CE1902" s="155">
        <v>7.2374996000000006E-11</v>
      </c>
      <c r="CF1902" s="155">
        <v>0</v>
      </c>
      <c r="CG1902" s="155">
        <v>0</v>
      </c>
      <c r="CH1902" s="155">
        <v>0</v>
      </c>
      <c r="CI1902" s="155">
        <v>1.0141211999999999E-8</v>
      </c>
      <c r="CJ1902" s="155">
        <v>1.7078041E-7</v>
      </c>
      <c r="CK1902" s="155">
        <v>7.4766927000000007E-15</v>
      </c>
      <c r="CL1902" s="155">
        <v>0</v>
      </c>
      <c r="CM1902"/>
      <c r="CN1902" s="284">
        <v>0</v>
      </c>
      <c r="CO1902" s="284">
        <v>9.0106623999999993E-3</v>
      </c>
      <c r="CP1902" s="285">
        <v>0</v>
      </c>
      <c r="CQ1902" s="284">
        <v>6.4832558999999999E-6</v>
      </c>
      <c r="CR1902" s="284">
        <v>0</v>
      </c>
      <c r="CS1902" s="284">
        <v>0</v>
      </c>
      <c r="CT1902" s="284">
        <v>5.8897056000000003E-7</v>
      </c>
      <c r="CU1902" s="284">
        <v>0</v>
      </c>
      <c r="CV1902" s="284">
        <v>0</v>
      </c>
      <c r="CW1902" s="284">
        <v>0</v>
      </c>
      <c r="CX1902"/>
      <c r="CY1902"/>
      <c r="CZ1902"/>
      <c r="DA1902"/>
      <c r="DB1902" s="212"/>
      <c r="DC1902" s="48"/>
      <c r="DD1902" s="48"/>
      <c r="DE1902" s="48"/>
      <c r="DF1902" s="48"/>
      <c r="DG1902" s="48"/>
      <c r="DH1902" s="48"/>
      <c r="DI1902" s="48"/>
      <c r="DJ1902" s="48"/>
      <c r="DK1902" s="48"/>
      <c r="DL1902" s="48"/>
    </row>
    <row r="1903" spans="1:116" ht="14.4">
      <c r="A1903" t="s">
        <v>3112</v>
      </c>
      <c r="B1903" s="188" t="s">
        <v>318</v>
      </c>
      <c r="C1903" s="151" t="str">
        <f t="shared" si="495"/>
        <v>D.110.01.301</v>
      </c>
      <c r="D1903" s="54" t="s">
        <v>215</v>
      </c>
      <c r="E1903" s="150" t="s">
        <v>351</v>
      </c>
      <c r="F1903" s="153" t="str">
        <f t="shared" si="496"/>
        <v>printing plate offset</v>
      </c>
      <c r="G1903" s="154">
        <f t="shared" si="494"/>
        <v>4.9919403333333339</v>
      </c>
      <c r="H1903"/>
      <c r="I1903"/>
      <c r="J1903" s="227">
        <f t="shared" si="479"/>
        <v>1.3703156884848999</v>
      </c>
      <c r="K1903"/>
      <c r="L1903" s="280">
        <f t="shared" si="480"/>
        <v>5.2590127629999997E-2</v>
      </c>
      <c r="M1903" s="280">
        <f t="shared" si="481"/>
        <v>0.13132427821999998</v>
      </c>
      <c r="N1903" s="281">
        <f t="shared" si="482"/>
        <v>0.43761023263489995</v>
      </c>
      <c r="O1903" s="280">
        <v>0.74879105000000001</v>
      </c>
      <c r="P1903" s="286">
        <v>7.2620626999999993E-2</v>
      </c>
      <c r="Q1903" s="219">
        <v>5.7987815999999998E-2</v>
      </c>
      <c r="R1903" s="219">
        <v>4.9304990999999999E-2</v>
      </c>
      <c r="S1903" s="219">
        <v>2.9671845000000001E-3</v>
      </c>
      <c r="T1903" s="286">
        <v>3.2120109999999998E-5</v>
      </c>
      <c r="U1903" s="219">
        <v>2.8583202E-4</v>
      </c>
      <c r="V1903" s="219">
        <v>3.7644917000000003E-4</v>
      </c>
      <c r="W1903" s="219">
        <v>0.42579773999999998</v>
      </c>
      <c r="X1903" s="219">
        <v>3.0932637E-4</v>
      </c>
      <c r="Y1903" s="219">
        <v>1.180994E-2</v>
      </c>
      <c r="Z1903" s="286">
        <v>3.0059680000000002E-5</v>
      </c>
      <c r="AA1903" s="286">
        <v>2.3463828999999999E-6</v>
      </c>
      <c r="AB1903" s="286">
        <v>2.0625200000000001E-7</v>
      </c>
      <c r="AC1903"/>
      <c r="AD1903" s="227">
        <f t="shared" si="486"/>
        <v>0.74879105000000001</v>
      </c>
      <c r="AE1903" s="227">
        <f t="shared" si="487"/>
        <v>0.18357501979999996</v>
      </c>
      <c r="AF1903" s="227">
        <f t="shared" si="488"/>
        <v>0.13098723855289998</v>
      </c>
      <c r="AG1903" s="227">
        <f t="shared" si="489"/>
        <v>0.13132427821999998</v>
      </c>
      <c r="AH1903" s="227">
        <f t="shared" si="490"/>
        <v>0.43760788625199998</v>
      </c>
      <c r="AI1903"/>
      <c r="AJ1903">
        <v>50.749195</v>
      </c>
      <c r="AK1903" s="155">
        <v>43.151757000000003</v>
      </c>
      <c r="AL1903" s="155">
        <v>0.81781488000000002</v>
      </c>
      <c r="AM1903" s="155">
        <v>0</v>
      </c>
      <c r="AN1903" s="155">
        <v>5.4172660999999997E-2</v>
      </c>
      <c r="AO1903" s="155">
        <v>1.4751342000000001</v>
      </c>
      <c r="AP1903" s="155">
        <v>5.2503158000000001</v>
      </c>
      <c r="AQ1903"/>
      <c r="AR1903" s="156">
        <v>0.11499520000000001</v>
      </c>
      <c r="AS1903" s="156">
        <v>0.10939452</v>
      </c>
      <c r="AT1903" s="156">
        <v>4.6452235999999997E-3</v>
      </c>
      <c r="AU1903" s="156">
        <v>9.5545438999999996E-4</v>
      </c>
      <c r="AV1903" s="282">
        <f t="shared" si="483"/>
        <v>6.5584247448250708E-6</v>
      </c>
      <c r="AW1903" s="282">
        <f t="shared" si="484"/>
        <v>1.7179081499890189E-8</v>
      </c>
      <c r="AX1903" s="283">
        <f t="shared" si="485"/>
        <v>0.133817141</v>
      </c>
      <c r="AY1903" s="157">
        <v>4.6578095999999998E-6</v>
      </c>
      <c r="AZ1903" s="157">
        <v>1.4054722E-8</v>
      </c>
      <c r="BA1903" s="157">
        <v>3.8395343E-13</v>
      </c>
      <c r="BB1903" s="157">
        <v>6.8281506999999995E-13</v>
      </c>
      <c r="BC1903" s="157">
        <v>0</v>
      </c>
      <c r="BD1903" s="157">
        <v>7.0383106999999997E-9</v>
      </c>
      <c r="BE1903" s="157">
        <v>1.8916351000000001E-6</v>
      </c>
      <c r="BF1903" s="157">
        <v>1.0024166999999999E-9</v>
      </c>
      <c r="BG1903" s="157">
        <v>2.1212652999999998E-9</v>
      </c>
      <c r="BH1903" s="157">
        <v>1.5497868E-13</v>
      </c>
      <c r="BI1903" s="157">
        <v>5.1344511999999998E-16</v>
      </c>
      <c r="BJ1903" s="157">
        <v>1.1591385000000001E-13</v>
      </c>
      <c r="BK1903" s="157">
        <v>1.8506250000000001E-14</v>
      </c>
      <c r="BL1903" s="157">
        <v>3.6342288000000001E-15</v>
      </c>
      <c r="BM1903" s="157">
        <v>1.5247131000000001E-10</v>
      </c>
      <c r="BN1903" s="157">
        <v>1.78858E-9</v>
      </c>
      <c r="BO1903" s="157">
        <v>6.2702083999999999E-21</v>
      </c>
      <c r="BP1903" s="157">
        <v>1.6378160999999999E-2</v>
      </c>
      <c r="BQ1903" s="157">
        <v>0.11743898</v>
      </c>
      <c r="BR1903" s="157">
        <v>0</v>
      </c>
      <c r="BS1903" s="157">
        <v>0</v>
      </c>
      <c r="BT1903" s="157">
        <v>0</v>
      </c>
      <c r="BU1903"/>
      <c r="BV1903" s="155">
        <v>2.4459927999999999E-4</v>
      </c>
      <c r="BW1903" s="155">
        <v>1.6924044E-5</v>
      </c>
      <c r="BX1903" s="155">
        <v>1.3918854000000001E-4</v>
      </c>
      <c r="BY1903" s="155">
        <v>4.5098977000000002E-8</v>
      </c>
      <c r="BZ1903" s="155">
        <v>1.2977309999999999E-5</v>
      </c>
      <c r="CA1903" s="155">
        <v>4.5215897000000004E-6</v>
      </c>
      <c r="CB1903" s="155">
        <v>4.0113635000000004E-9</v>
      </c>
      <c r="CC1903" s="155">
        <v>6.8627535000000001E-6</v>
      </c>
      <c r="CD1903" s="155">
        <v>5.2562742000000003E-8</v>
      </c>
      <c r="CE1903" s="155">
        <v>2.0210492E-7</v>
      </c>
      <c r="CF1903" s="155">
        <v>0</v>
      </c>
      <c r="CG1903" s="155">
        <v>1.3865766E-17</v>
      </c>
      <c r="CH1903" s="155">
        <v>1.1353235E-13</v>
      </c>
      <c r="CI1903" s="155">
        <v>1.011216E-5</v>
      </c>
      <c r="CJ1903" s="155">
        <v>5.3495412999999998E-5</v>
      </c>
      <c r="CK1903" s="155">
        <v>2.1369059E-7</v>
      </c>
      <c r="CL1903" s="155">
        <v>0</v>
      </c>
      <c r="CM1903"/>
      <c r="CN1903" s="284">
        <v>9.6095331000000003E-14</v>
      </c>
      <c r="CO1903" s="284">
        <v>4.9708186000000003</v>
      </c>
      <c r="CP1903" s="285">
        <v>0.12964777999999999</v>
      </c>
      <c r="CQ1903" s="284">
        <v>1.2616127E-2</v>
      </c>
      <c r="CR1903" s="284">
        <v>1.014226E-10</v>
      </c>
      <c r="CS1903" s="284">
        <v>7.693395E-9</v>
      </c>
      <c r="CT1903" s="284">
        <v>5.6518110999999999E-4</v>
      </c>
      <c r="CU1903" s="284">
        <v>9.6824838000000007E-3</v>
      </c>
      <c r="CV1903" s="284">
        <v>1.0300237E-7</v>
      </c>
      <c r="CW1903" s="284">
        <v>1.5902829E-3</v>
      </c>
      <c r="CX1903"/>
      <c r="CY1903"/>
      <c r="CZ1903"/>
      <c r="DA1903"/>
      <c r="DB1903" s="212"/>
      <c r="DC1903" s="48"/>
      <c r="DD1903" s="48"/>
      <c r="DE1903" s="48"/>
      <c r="DF1903" s="48"/>
      <c r="DG1903" s="48"/>
      <c r="DH1903" s="48"/>
      <c r="DI1903" s="48"/>
      <c r="DJ1903" s="48"/>
      <c r="DK1903" s="48"/>
      <c r="DL1903" s="48"/>
    </row>
    <row r="1904" spans="1:116" ht="14.4">
      <c r="A1904" t="s">
        <v>3113</v>
      </c>
      <c r="B1904" s="188" t="s">
        <v>318</v>
      </c>
      <c r="C1904" s="151" t="str">
        <f t="shared" si="495"/>
        <v>D.110.01.302</v>
      </c>
      <c r="D1904" s="54" t="s">
        <v>215</v>
      </c>
      <c r="E1904" s="150" t="s">
        <v>351</v>
      </c>
      <c r="F1904" s="153" t="str">
        <f t="shared" si="496"/>
        <v>printing plate flexo</v>
      </c>
      <c r="G1904" s="154">
        <f t="shared" si="494"/>
        <v>10.92</v>
      </c>
      <c r="H1904"/>
      <c r="I1904"/>
      <c r="J1904" s="227">
        <f t="shared" si="479"/>
        <v>4.9393020697200001</v>
      </c>
      <c r="K1904"/>
      <c r="L1904" s="280">
        <f t="shared" si="480"/>
        <v>0.16056033040000001</v>
      </c>
      <c r="M1904" s="280">
        <f t="shared" si="481"/>
        <v>3.1407417393200001</v>
      </c>
      <c r="N1904" s="281">
        <f t="shared" si="482"/>
        <v>0</v>
      </c>
      <c r="O1904" s="280">
        <v>1.6379999999999999</v>
      </c>
      <c r="P1904" s="286">
        <v>0.13882584000000001</v>
      </c>
      <c r="Q1904" s="219">
        <v>2.1874932000000001E-4</v>
      </c>
      <c r="R1904" s="219">
        <v>0.10501919999999999</v>
      </c>
      <c r="S1904" s="286">
        <v>2.1494242E-2</v>
      </c>
      <c r="T1904" s="219">
        <v>3.1522994E-3</v>
      </c>
      <c r="U1904" s="219">
        <v>3.0894589E-2</v>
      </c>
      <c r="V1904" s="219">
        <v>0.40747955000000002</v>
      </c>
      <c r="W1904" s="286">
        <v>0</v>
      </c>
      <c r="X1904" s="219">
        <v>2.5942175999999999</v>
      </c>
      <c r="Y1904" s="219">
        <v>0</v>
      </c>
      <c r="Z1904" s="219">
        <v>0</v>
      </c>
      <c r="AA1904" s="219">
        <v>0</v>
      </c>
      <c r="AB1904" s="219">
        <v>0</v>
      </c>
      <c r="AC1904"/>
      <c r="AD1904" s="227">
        <f t="shared" si="486"/>
        <v>1.6379999999999999</v>
      </c>
      <c r="AE1904" s="227">
        <f t="shared" si="487"/>
        <v>0.70708446972000005</v>
      </c>
      <c r="AF1904" s="227">
        <f t="shared" si="488"/>
        <v>0.54652413931999999</v>
      </c>
      <c r="AG1904" s="227">
        <f t="shared" si="489"/>
        <v>3.1407417393200001</v>
      </c>
      <c r="AH1904" s="227">
        <f t="shared" si="490"/>
        <v>0</v>
      </c>
      <c r="AI1904"/>
      <c r="AJ1904">
        <v>292.87439999999998</v>
      </c>
      <c r="AK1904" s="155">
        <v>292.87439999999998</v>
      </c>
      <c r="AL1904" s="155">
        <v>0</v>
      </c>
      <c r="AM1904" s="155">
        <v>0</v>
      </c>
      <c r="AN1904" s="155">
        <v>0</v>
      </c>
      <c r="AO1904" s="155">
        <v>0</v>
      </c>
      <c r="AP1904" s="155">
        <v>0</v>
      </c>
      <c r="AQ1904"/>
      <c r="AR1904" s="156">
        <v>0.24584322</v>
      </c>
      <c r="AS1904" s="156">
        <v>0.21789889000000001</v>
      </c>
      <c r="AT1904" s="156">
        <v>9.2411691999999997E-3</v>
      </c>
      <c r="AU1904" s="156">
        <v>1.8703155999999999E-2</v>
      </c>
      <c r="AV1904" s="282">
        <f t="shared" si="483"/>
        <v>1.30634828105E-5</v>
      </c>
      <c r="AW1904" s="282">
        <f t="shared" si="484"/>
        <v>3.4175921712800002E-8</v>
      </c>
      <c r="AX1904" s="283">
        <f t="shared" si="485"/>
        <v>2.6194896000000001</v>
      </c>
      <c r="AY1904" s="157">
        <v>1.013376E-5</v>
      </c>
      <c r="AZ1904" s="157">
        <v>3.0576000000000002E-8</v>
      </c>
      <c r="BA1904" s="157">
        <v>8.3538000000000002E-13</v>
      </c>
      <c r="BB1904" s="157">
        <v>0</v>
      </c>
      <c r="BC1904" s="157">
        <v>0</v>
      </c>
      <c r="BD1904" s="157">
        <v>2.81424E-9</v>
      </c>
      <c r="BE1904" s="157">
        <v>2.8583637000000001E-6</v>
      </c>
      <c r="BF1904" s="157">
        <v>6.4178399999999996E-10</v>
      </c>
      <c r="BG1904" s="157">
        <v>2.9367936000000001E-9</v>
      </c>
      <c r="BH1904" s="157">
        <v>0</v>
      </c>
      <c r="BI1904" s="157">
        <v>0</v>
      </c>
      <c r="BJ1904" s="157">
        <v>1.7600689E-11</v>
      </c>
      <c r="BK1904" s="157">
        <v>2.4467931000000001E-12</v>
      </c>
      <c r="BL1904" s="157">
        <v>4.6125069999999998E-13</v>
      </c>
      <c r="BM1904" s="157">
        <v>1.5895304999999999E-9</v>
      </c>
      <c r="BN1904" s="157">
        <v>6.6955339999999996E-8</v>
      </c>
      <c r="BO1904" s="157">
        <v>0</v>
      </c>
      <c r="BP1904" s="157">
        <v>0</v>
      </c>
      <c r="BQ1904" s="157">
        <v>2.6194896000000001</v>
      </c>
      <c r="BR1904" s="157">
        <v>0</v>
      </c>
      <c r="BS1904" s="157">
        <v>0</v>
      </c>
      <c r="BT1904" s="157">
        <v>0</v>
      </c>
      <c r="BU1904"/>
      <c r="BV1904" s="155">
        <v>8.1800888000000001E-4</v>
      </c>
      <c r="BW1904" s="155">
        <v>2.0247142E-5</v>
      </c>
      <c r="BX1904" s="155">
        <v>3.0447858000000002E-4</v>
      </c>
      <c r="BY1904" s="155">
        <v>4.7787044000000002E-5</v>
      </c>
      <c r="BZ1904" s="155">
        <v>3.5917336999999997E-5</v>
      </c>
      <c r="CA1904" s="155">
        <v>0</v>
      </c>
      <c r="CB1904" s="155">
        <v>0</v>
      </c>
      <c r="CC1904" s="155">
        <v>0</v>
      </c>
      <c r="CD1904" s="155">
        <v>6.1729860000000001E-6</v>
      </c>
      <c r="CE1904" s="155">
        <v>3.4596071E-5</v>
      </c>
      <c r="CF1904" s="155">
        <v>0</v>
      </c>
      <c r="CG1904" s="155">
        <v>0</v>
      </c>
      <c r="CH1904" s="155">
        <v>0</v>
      </c>
      <c r="CI1904" s="155">
        <v>2.1389296000000001E-5</v>
      </c>
      <c r="CJ1904" s="155">
        <v>3.4742042999999999E-4</v>
      </c>
      <c r="CK1904" s="155">
        <v>0</v>
      </c>
      <c r="CL1904" s="155">
        <v>0</v>
      </c>
      <c r="CM1904"/>
      <c r="CN1904" s="284">
        <v>0</v>
      </c>
      <c r="CO1904" s="284">
        <v>10.92</v>
      </c>
      <c r="CP1904" s="285">
        <v>0</v>
      </c>
      <c r="CQ1904" s="284">
        <v>1.38528E-2</v>
      </c>
      <c r="CR1904" s="284">
        <v>8.2760810000000001E-9</v>
      </c>
      <c r="CS1904" s="284">
        <v>1.0253083999999999E-6</v>
      </c>
      <c r="CT1904" s="284">
        <v>1.3825758000000001E-3</v>
      </c>
      <c r="CU1904" s="284">
        <v>2.0435447</v>
      </c>
      <c r="CV1904" s="284">
        <v>0</v>
      </c>
      <c r="CW1904" s="284">
        <v>0</v>
      </c>
      <c r="CX1904"/>
      <c r="CY1904"/>
      <c r="CZ1904"/>
      <c r="DA1904"/>
      <c r="DB1904" s="212"/>
      <c r="DC1904" s="48"/>
      <c r="DD1904" s="48"/>
      <c r="DE1904" s="48"/>
      <c r="DF1904" s="48"/>
      <c r="DG1904" s="48"/>
      <c r="DH1904" s="48"/>
      <c r="DI1904" s="48"/>
      <c r="DJ1904" s="48"/>
      <c r="DK1904" s="48"/>
      <c r="DL1904" s="48"/>
    </row>
    <row r="1905" spans="1:116" ht="14.4">
      <c r="A1905" t="s">
        <v>3114</v>
      </c>
      <c r="B1905" s="188" t="s">
        <v>318</v>
      </c>
      <c r="C1905" s="151" t="str">
        <f t="shared" si="495"/>
        <v>D.110.01.303</v>
      </c>
      <c r="D1905" s="54" t="s">
        <v>215</v>
      </c>
      <c r="E1905" s="150" t="s">
        <v>351</v>
      </c>
      <c r="F1905" s="153" t="str">
        <f t="shared" si="496"/>
        <v>printing plate rotogravure</v>
      </c>
      <c r="G1905" s="154">
        <f t="shared" si="494"/>
        <v>8.9075793333333344</v>
      </c>
      <c r="H1905"/>
      <c r="I1905"/>
      <c r="J1905" s="227">
        <f t="shared" si="479"/>
        <v>1.9372424925613898</v>
      </c>
      <c r="K1905"/>
      <c r="L1905" s="280">
        <f t="shared" si="480"/>
        <v>9.4878076120000002E-2</v>
      </c>
      <c r="M1905" s="280">
        <f t="shared" si="481"/>
        <v>0.1602094815</v>
      </c>
      <c r="N1905" s="281">
        <f t="shared" si="482"/>
        <v>0.34601803494138961</v>
      </c>
      <c r="O1905" s="280">
        <v>1.3361369000000001</v>
      </c>
      <c r="P1905" s="286">
        <v>6.5662503999999997E-2</v>
      </c>
      <c r="Q1905" s="219">
        <v>6.7799613999999994E-2</v>
      </c>
      <c r="R1905" s="219">
        <v>6.0688315999999999E-2</v>
      </c>
      <c r="S1905" s="219">
        <v>3.0689001E-2</v>
      </c>
      <c r="T1905" s="219">
        <v>1.2072532E-4</v>
      </c>
      <c r="U1905" s="219">
        <v>3.3800338E-3</v>
      </c>
      <c r="V1905" s="219">
        <v>3.0608557000000002E-3</v>
      </c>
      <c r="W1905" s="219">
        <v>6.7968298000000002E-3</v>
      </c>
      <c r="X1905" s="219">
        <v>2.3074351E-2</v>
      </c>
      <c r="Y1905" s="219">
        <v>0.33915538000000001</v>
      </c>
      <c r="Z1905" s="219">
        <v>6.1215680000000004E-4</v>
      </c>
      <c r="AA1905" s="286">
        <v>6.5824748000000005E-5</v>
      </c>
      <c r="AB1905" s="286">
        <v>3.933896E-10</v>
      </c>
      <c r="AC1905"/>
      <c r="AD1905" s="227">
        <f t="shared" si="486"/>
        <v>1.3361369000000001</v>
      </c>
      <c r="AE1905" s="227">
        <f t="shared" si="487"/>
        <v>0.23140104981999995</v>
      </c>
      <c r="AF1905" s="227">
        <f t="shared" si="488"/>
        <v>0.13658879844799998</v>
      </c>
      <c r="AG1905" s="227">
        <f t="shared" si="489"/>
        <v>0.1602094815</v>
      </c>
      <c r="AH1905" s="227">
        <f t="shared" si="490"/>
        <v>0.34595221019338962</v>
      </c>
      <c r="AI1905"/>
      <c r="AJ1905">
        <v>166.99937</v>
      </c>
      <c r="AK1905" s="155">
        <v>107.46764</v>
      </c>
      <c r="AL1905" s="155">
        <v>32.308439999999997</v>
      </c>
      <c r="AM1905" s="155">
        <v>0</v>
      </c>
      <c r="AN1905" s="155">
        <v>7.1733393999999997</v>
      </c>
      <c r="AO1905" s="155">
        <v>13.576701</v>
      </c>
      <c r="AP1905" s="155">
        <v>6.4732475999999997</v>
      </c>
      <c r="AQ1905"/>
      <c r="AR1905" s="156">
        <v>0.17343437</v>
      </c>
      <c r="AS1905" s="156">
        <v>0.16184469000000001</v>
      </c>
      <c r="AT1905" s="156">
        <v>7.3061977999999998E-3</v>
      </c>
      <c r="AU1905" s="156">
        <v>4.2834863000000001E-3</v>
      </c>
      <c r="AV1905" s="282">
        <f t="shared" si="483"/>
        <v>9.7029187899709981E-6</v>
      </c>
      <c r="AW1905" s="282">
        <f t="shared" si="484"/>
        <v>2.7019962655801347E-8</v>
      </c>
      <c r="AX1905" s="283">
        <f t="shared" si="485"/>
        <v>0.59992806279999999</v>
      </c>
      <c r="AY1905" s="157">
        <v>8.2665644999999993E-6</v>
      </c>
      <c r="AZ1905" s="157">
        <v>2.4942207999999999E-8</v>
      </c>
      <c r="BA1905" s="157">
        <v>6.8145671000000001E-13</v>
      </c>
      <c r="BB1905" s="157">
        <v>5.5582078000000001E-11</v>
      </c>
      <c r="BC1905" s="157">
        <v>0</v>
      </c>
      <c r="BD1905" s="157">
        <v>3.0639061E-9</v>
      </c>
      <c r="BE1905" s="157">
        <v>1.4319016000000001E-6</v>
      </c>
      <c r="BF1905" s="157">
        <v>5.4742807000000003E-10</v>
      </c>
      <c r="BG1905" s="157">
        <v>1.5269474E-9</v>
      </c>
      <c r="BH1905" s="157">
        <v>7.3377701999999999E-13</v>
      </c>
      <c r="BI1905" s="157">
        <v>9.4292891000000008E-15</v>
      </c>
      <c r="BJ1905" s="157">
        <v>1.9270251000000001E-12</v>
      </c>
      <c r="BK1905" s="157">
        <v>2.0650071999999999E-14</v>
      </c>
      <c r="BL1905" s="157">
        <v>6.8470788000000002E-15</v>
      </c>
      <c r="BM1905" s="157">
        <v>6.5564393E-11</v>
      </c>
      <c r="BN1905" s="157">
        <v>1.2676374E-9</v>
      </c>
      <c r="BO1905" s="157">
        <v>5.3144969999999998E-19</v>
      </c>
      <c r="BP1905" s="157">
        <v>6.8246279999999995E-4</v>
      </c>
      <c r="BQ1905" s="157">
        <v>0.59924560000000004</v>
      </c>
      <c r="BR1905" s="157">
        <v>0</v>
      </c>
      <c r="BS1905" s="157">
        <v>0</v>
      </c>
      <c r="BT1905" s="157">
        <v>0</v>
      </c>
      <c r="BU1905"/>
      <c r="BV1905" s="155">
        <v>4.6241110000000001E-4</v>
      </c>
      <c r="BW1905" s="155">
        <v>1.1104475999999999E-5</v>
      </c>
      <c r="BX1905" s="155">
        <v>2.4836694000000001E-4</v>
      </c>
      <c r="BY1905" s="155">
        <v>3.8241629999999998E-7</v>
      </c>
      <c r="BZ1905" s="155">
        <v>1.480496E-5</v>
      </c>
      <c r="CA1905" s="155">
        <v>1.1438881999999999E-6</v>
      </c>
      <c r="CB1905" s="155">
        <v>1.8257880999999999E-8</v>
      </c>
      <c r="CC1905" s="155">
        <v>1.7227818000000001E-6</v>
      </c>
      <c r="CD1905" s="155">
        <v>3.2848082E-7</v>
      </c>
      <c r="CE1905" s="155">
        <v>2.4121789000000001E-6</v>
      </c>
      <c r="CF1905" s="155">
        <v>0</v>
      </c>
      <c r="CG1905" s="155">
        <v>1.1752332E-15</v>
      </c>
      <c r="CH1905" s="155">
        <v>9.6227638000000007E-12</v>
      </c>
      <c r="CI1905" s="155">
        <v>1.2218466E-5</v>
      </c>
      <c r="CJ1905" s="155">
        <v>1.6969169999999999E-4</v>
      </c>
      <c r="CK1905" s="155">
        <v>2.1653903000000001E-7</v>
      </c>
      <c r="CL1905" s="155">
        <v>0</v>
      </c>
      <c r="CM1905"/>
      <c r="CN1905" s="284">
        <v>8.1448386000000003E-12</v>
      </c>
      <c r="CO1905" s="284">
        <v>8.9077286000000004</v>
      </c>
      <c r="CP1905" s="285">
        <v>4.7401036000000001E-2</v>
      </c>
      <c r="CQ1905" s="284">
        <v>7.8578482999999994E-3</v>
      </c>
      <c r="CR1905" s="284">
        <v>8.7264627000000001E-10</v>
      </c>
      <c r="CS1905" s="284">
        <v>1.0309758E-7</v>
      </c>
      <c r="CT1905" s="284">
        <v>5.9280566000000003E-4</v>
      </c>
      <c r="CU1905" s="284">
        <v>1.7739389000000001E-2</v>
      </c>
      <c r="CV1905" s="284">
        <v>4.9105616999999998E-7</v>
      </c>
      <c r="CW1905" s="284">
        <v>4.0239335999999999E-4</v>
      </c>
      <c r="CX1905"/>
      <c r="CY1905"/>
      <c r="CZ1905"/>
      <c r="DA1905"/>
      <c r="DB1905" s="212"/>
      <c r="DC1905" s="48"/>
      <c r="DD1905" s="48"/>
      <c r="DE1905" s="48"/>
      <c r="DF1905" s="48"/>
      <c r="DG1905" s="48"/>
      <c r="DH1905" s="48"/>
      <c r="DI1905" s="48"/>
      <c r="DJ1905" s="48"/>
      <c r="DK1905" s="48"/>
      <c r="DL1905" s="48"/>
    </row>
    <row r="1906" spans="1:116" ht="14.4">
      <c r="A1906" t="s">
        <v>3115</v>
      </c>
      <c r="B1906" s="188" t="s">
        <v>318</v>
      </c>
      <c r="C1906" s="151" t="str">
        <f t="shared" si="495"/>
        <v>D.110.01.400</v>
      </c>
      <c r="D1906" s="54" t="s">
        <v>215</v>
      </c>
      <c r="E1906" s="150" t="s">
        <v>352</v>
      </c>
      <c r="F1906" s="153" t="str">
        <f t="shared" si="496"/>
        <v>negligible extra converting (e.g. a bag from paper - etc)</v>
      </c>
      <c r="G1906" s="154">
        <f t="shared" si="494"/>
        <v>5.6767172666666668E-4</v>
      </c>
      <c r="H1906"/>
      <c r="I1906"/>
      <c r="J1906" s="227">
        <f t="shared" si="479"/>
        <v>1.1445216213E-4</v>
      </c>
      <c r="K1906"/>
      <c r="L1906" s="280">
        <f t="shared" si="480"/>
        <v>3.6265619299999999E-6</v>
      </c>
      <c r="M1906" s="280">
        <f t="shared" si="481"/>
        <v>7.5129705E-6</v>
      </c>
      <c r="N1906" s="281">
        <f t="shared" si="482"/>
        <v>1.8161870699999999E-5</v>
      </c>
      <c r="O1906" s="287">
        <v>8.5150758999999999E-5</v>
      </c>
      <c r="P1906" s="286">
        <v>4.0932327999999996E-6</v>
      </c>
      <c r="Q1906" s="286">
        <v>3.4197377E-6</v>
      </c>
      <c r="R1906" s="286">
        <v>3.1395629000000001E-6</v>
      </c>
      <c r="S1906" s="286">
        <v>4.8699903000000003E-7</v>
      </c>
      <c r="T1906" s="219">
        <v>0</v>
      </c>
      <c r="U1906" s="219">
        <v>0</v>
      </c>
      <c r="V1906" s="219">
        <v>0</v>
      </c>
      <c r="W1906" s="286">
        <v>3.7143970000000002E-7</v>
      </c>
      <c r="X1906" s="219">
        <v>0</v>
      </c>
      <c r="Y1906" s="286">
        <v>1.7790431E-5</v>
      </c>
      <c r="Z1906" s="219">
        <v>0</v>
      </c>
      <c r="AA1906" s="219">
        <v>0</v>
      </c>
      <c r="AB1906" s="219">
        <v>0</v>
      </c>
      <c r="AC1906"/>
      <c r="AD1906" s="227">
        <f t="shared" si="486"/>
        <v>8.5150758999999999E-5</v>
      </c>
      <c r="AE1906" s="227">
        <f t="shared" si="487"/>
        <v>1.1139532430000001E-5</v>
      </c>
      <c r="AF1906" s="227">
        <f t="shared" si="488"/>
        <v>7.5129705E-6</v>
      </c>
      <c r="AG1906" s="227">
        <f t="shared" si="489"/>
        <v>7.5129705E-6</v>
      </c>
      <c r="AH1906" s="227">
        <f t="shared" si="490"/>
        <v>1.8161870699999999E-5</v>
      </c>
      <c r="AI1906"/>
      <c r="AJ1906">
        <v>1.0834906E-2</v>
      </c>
      <c r="AK1906" s="155">
        <v>6.4053347999999998E-3</v>
      </c>
      <c r="AL1906" s="155">
        <v>2.4647801000000002E-3</v>
      </c>
      <c r="AM1906" s="155">
        <v>0</v>
      </c>
      <c r="AN1906" s="155">
        <v>4.7206371999999999E-4</v>
      </c>
      <c r="AO1906" s="155">
        <v>9.9947970999999993E-4</v>
      </c>
      <c r="AP1906" s="155">
        <v>4.9324815999999996E-4</v>
      </c>
      <c r="AQ1906"/>
      <c r="AR1906" s="156">
        <v>1.0812486E-5</v>
      </c>
      <c r="AS1906" s="156">
        <v>1.0155776E-5</v>
      </c>
      <c r="AT1906" s="156">
        <v>4.5840935000000001E-7</v>
      </c>
      <c r="AU1906" s="156">
        <v>1.9830074999999999E-7</v>
      </c>
      <c r="AV1906" s="282">
        <f t="shared" si="483"/>
        <v>6.0885947707900002E-10</v>
      </c>
      <c r="AW1906" s="282">
        <f t="shared" si="484"/>
        <v>1.6953008108869999E-12</v>
      </c>
      <c r="AX1906" s="283">
        <f t="shared" si="485"/>
        <v>2.7773213643999999E-5</v>
      </c>
      <c r="AY1906" s="157">
        <v>5.2679936999999997E-10</v>
      </c>
      <c r="AZ1906" s="157">
        <v>1.5894808000000001E-12</v>
      </c>
      <c r="BA1906" s="157">
        <v>4.3426887E-17</v>
      </c>
      <c r="BB1906" s="157">
        <v>0</v>
      </c>
      <c r="BC1906" s="157">
        <v>0</v>
      </c>
      <c r="BD1906" s="157">
        <v>8.4132079000000002E-14</v>
      </c>
      <c r="BE1906" s="157">
        <v>8.1975974999999994E-11</v>
      </c>
      <c r="BF1906" s="157">
        <v>1.9186218000000001E-14</v>
      </c>
      <c r="BG1906" s="157">
        <v>8.6590365999999997E-14</v>
      </c>
      <c r="BH1906" s="157">
        <v>0</v>
      </c>
      <c r="BI1906" s="157">
        <v>0</v>
      </c>
      <c r="BJ1906" s="157">
        <v>0</v>
      </c>
      <c r="BK1906" s="157">
        <v>0</v>
      </c>
      <c r="BL1906" s="157">
        <v>0</v>
      </c>
      <c r="BM1906" s="157">
        <v>0</v>
      </c>
      <c r="BN1906" s="157">
        <v>0</v>
      </c>
      <c r="BO1906" s="157">
        <v>0</v>
      </c>
      <c r="BP1906" s="157">
        <v>3.9898643999999998E-8</v>
      </c>
      <c r="BQ1906" s="157">
        <v>2.7733314999999999E-5</v>
      </c>
      <c r="BR1906" s="157">
        <v>0</v>
      </c>
      <c r="BS1906" s="157">
        <v>0</v>
      </c>
      <c r="BT1906" s="157">
        <v>0</v>
      </c>
      <c r="BU1906"/>
      <c r="BV1906" s="155">
        <v>2.8756947E-8</v>
      </c>
      <c r="BW1906" s="155">
        <v>5.9698014999999999E-10</v>
      </c>
      <c r="BX1906" s="155">
        <v>1.5828194E-8</v>
      </c>
      <c r="BY1906" s="155">
        <v>1.4947056000000001E-12</v>
      </c>
      <c r="BZ1906" s="155">
        <v>9.2765623999999998E-10</v>
      </c>
      <c r="CA1906" s="155">
        <v>0</v>
      </c>
      <c r="CB1906" s="155">
        <v>0</v>
      </c>
      <c r="CC1906" s="155">
        <v>0</v>
      </c>
      <c r="CD1906" s="155">
        <v>0</v>
      </c>
      <c r="CE1906" s="155">
        <v>4.5596246999999998E-12</v>
      </c>
      <c r="CF1906" s="155">
        <v>0</v>
      </c>
      <c r="CG1906" s="155">
        <v>0</v>
      </c>
      <c r="CH1906" s="155">
        <v>0</v>
      </c>
      <c r="CI1906" s="155">
        <v>6.3889637E-10</v>
      </c>
      <c r="CJ1906" s="155">
        <v>1.0759166000000001E-8</v>
      </c>
      <c r="CK1906" s="155">
        <v>4.7103163999999998E-16</v>
      </c>
      <c r="CL1906" s="155">
        <v>0</v>
      </c>
      <c r="CM1906"/>
      <c r="CN1906" s="284">
        <v>0</v>
      </c>
      <c r="CO1906" s="284">
        <v>5.6767172999999996E-4</v>
      </c>
      <c r="CP1906" s="285">
        <v>0</v>
      </c>
      <c r="CQ1906" s="284">
        <v>4.0844512000000001E-7</v>
      </c>
      <c r="CR1906" s="284">
        <v>0</v>
      </c>
      <c r="CS1906" s="284">
        <v>0</v>
      </c>
      <c r="CT1906" s="284">
        <v>3.7105144999999997E-8</v>
      </c>
      <c r="CU1906" s="284">
        <v>0</v>
      </c>
      <c r="CV1906" s="284">
        <v>0</v>
      </c>
      <c r="CW1906" s="284">
        <v>0</v>
      </c>
      <c r="CX1906"/>
      <c r="CY1906"/>
      <c r="CZ1906"/>
      <c r="DA1906"/>
      <c r="DB1906" s="212"/>
      <c r="DC1906" s="48"/>
      <c r="DD1906" s="48"/>
      <c r="DE1906" s="48"/>
      <c r="DF1906" s="48"/>
      <c r="DG1906" s="48"/>
      <c r="DH1906" s="48"/>
      <c r="DI1906" s="48"/>
      <c r="DJ1906" s="48"/>
      <c r="DK1906" s="48"/>
      <c r="DL1906" s="48"/>
    </row>
    <row r="1907" spans="1:116" ht="14.4">
      <c r="B1907" s="188"/>
      <c r="C1907" s="151"/>
      <c r="D1907" s="51" t="s">
        <v>55</v>
      </c>
      <c r="E1907" s="150"/>
      <c r="F1907"/>
      <c r="G1907"/>
      <c r="H1907"/>
      <c r="I1907"/>
      <c r="J1907"/>
      <c r="K1907"/>
      <c r="L1907"/>
      <c r="M1907"/>
      <c r="N1907" s="174"/>
      <c r="O1907" s="53"/>
      <c r="P1907" s="53"/>
      <c r="Q1907" s="53"/>
      <c r="R1907" s="53"/>
      <c r="S1907" s="53"/>
      <c r="T1907"/>
      <c r="U1907"/>
      <c r="V1907"/>
      <c r="W1907" s="53"/>
      <c r="X1907"/>
      <c r="Z1907"/>
      <c r="AA1907"/>
      <c r="AB1907"/>
      <c r="AC1907"/>
      <c r="AD1907"/>
      <c r="AE1907"/>
      <c r="AF1907"/>
      <c r="AG1907"/>
      <c r="AH1907"/>
      <c r="AI1907"/>
      <c r="AJ1907"/>
      <c r="AK1907"/>
      <c r="AL1907"/>
      <c r="AM1907"/>
      <c r="AN1907"/>
      <c r="AO1907"/>
      <c r="AP1907"/>
      <c r="AQ1907"/>
      <c r="AR1907"/>
      <c r="AS1907"/>
      <c r="AT1907"/>
      <c r="AU1907"/>
      <c r="AX1907" s="19"/>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s="117"/>
      <c r="CQ1907"/>
      <c r="CR1907"/>
      <c r="CS1907"/>
      <c r="CT1907"/>
      <c r="CU1907"/>
      <c r="CV1907"/>
      <c r="CW1907"/>
      <c r="CX1907"/>
      <c r="CY1907"/>
      <c r="CZ1907"/>
      <c r="DA1907"/>
      <c r="DB1907" s="212"/>
      <c r="DC1907" s="48"/>
      <c r="DD1907" s="48"/>
      <c r="DE1907" s="48"/>
      <c r="DF1907" s="48"/>
      <c r="DG1907" s="48"/>
      <c r="DH1907" s="48"/>
      <c r="DI1907" s="48"/>
      <c r="DJ1907" s="48"/>
      <c r="DK1907" s="48"/>
      <c r="DL1907" s="48"/>
    </row>
    <row r="1908" spans="1:116" ht="14.4">
      <c r="A1908" t="s">
        <v>1956</v>
      </c>
      <c r="B1908" s="188" t="s">
        <v>319</v>
      </c>
      <c r="C1908" s="151" t="str">
        <f t="shared" si="495"/>
        <v>D.120.01.101</v>
      </c>
      <c r="D1908" s="54" t="s">
        <v>55</v>
      </c>
      <c r="E1908" s="150" t="s">
        <v>352</v>
      </c>
      <c r="F1908" s="153" t="str">
        <f t="shared" si="496"/>
        <v>blow moulding - machine only</v>
      </c>
      <c r="G1908" s="154">
        <f t="shared" si="494"/>
        <v>0.19372924</v>
      </c>
      <c r="H1908"/>
      <c r="I1908"/>
      <c r="J1908" s="227">
        <f t="shared" si="479"/>
        <v>3.9059071149999999E-2</v>
      </c>
      <c r="K1908"/>
      <c r="L1908" s="280">
        <f t="shared" si="480"/>
        <v>1.23763618E-3</v>
      </c>
      <c r="M1908" s="280">
        <f t="shared" si="481"/>
        <v>2.5639503000000003E-3</v>
      </c>
      <c r="N1908" s="281">
        <f t="shared" si="482"/>
        <v>6.1980986699999999E-3</v>
      </c>
      <c r="O1908" s="280">
        <v>2.9059386E-2</v>
      </c>
      <c r="P1908" s="286">
        <v>1.3968969E-3</v>
      </c>
      <c r="Q1908" s="219">
        <v>1.1670534000000001E-3</v>
      </c>
      <c r="R1908" s="219">
        <v>1.0714380999999999E-3</v>
      </c>
      <c r="S1908" s="219">
        <v>1.6619808E-4</v>
      </c>
      <c r="T1908" s="219">
        <v>0</v>
      </c>
      <c r="U1908" s="219">
        <v>0</v>
      </c>
      <c r="V1908" s="219">
        <v>0</v>
      </c>
      <c r="W1908" s="219">
        <v>1.2676117E-4</v>
      </c>
      <c r="X1908" s="219">
        <v>0</v>
      </c>
      <c r="Y1908" s="219">
        <v>6.0713375000000002E-3</v>
      </c>
      <c r="Z1908" s="219">
        <v>0</v>
      </c>
      <c r="AA1908" s="219">
        <v>0</v>
      </c>
      <c r="AB1908" s="219">
        <v>0</v>
      </c>
      <c r="AC1908"/>
      <c r="AD1908" s="227">
        <f t="shared" si="486"/>
        <v>2.9059386E-2</v>
      </c>
      <c r="AE1908" s="227">
        <f t="shared" si="487"/>
        <v>3.8015864799999998E-3</v>
      </c>
      <c r="AF1908" s="227">
        <f t="shared" si="488"/>
        <v>2.5639503000000003E-3</v>
      </c>
      <c r="AG1908" s="227">
        <f t="shared" si="489"/>
        <v>2.5639503000000003E-3</v>
      </c>
      <c r="AH1908" s="227">
        <f t="shared" si="490"/>
        <v>6.1980986699999999E-3</v>
      </c>
      <c r="AI1908"/>
      <c r="AJ1908">
        <v>3.6976268000000001</v>
      </c>
      <c r="AK1908" s="155">
        <v>2.1859476</v>
      </c>
      <c r="AL1908" s="155">
        <v>0.84115512999999997</v>
      </c>
      <c r="AM1908" s="155">
        <v>0</v>
      </c>
      <c r="AN1908" s="155">
        <v>0.16110110999999999</v>
      </c>
      <c r="AO1908" s="155">
        <v>0.34109228000000003</v>
      </c>
      <c r="AP1908" s="155">
        <v>0.16833071999999999</v>
      </c>
      <c r="AQ1908"/>
      <c r="AR1908" s="156">
        <v>3.6899754E-3</v>
      </c>
      <c r="AS1908" s="156">
        <v>3.4658600999999999E-3</v>
      </c>
      <c r="AT1908" s="156">
        <v>1.5644129000000001E-4</v>
      </c>
      <c r="AU1908" s="156">
        <v>6.7674065000000001E-5</v>
      </c>
      <c r="AV1908" s="282">
        <f t="shared" si="483"/>
        <v>2.0778537974099999E-7</v>
      </c>
      <c r="AW1908" s="282">
        <f t="shared" si="484"/>
        <v>5.7855505878700005E-10</v>
      </c>
      <c r="AX1908" s="283">
        <f t="shared" si="485"/>
        <v>9.4781603039999999E-3</v>
      </c>
      <c r="AY1908" s="157">
        <v>1.7978074E-7</v>
      </c>
      <c r="AZ1908" s="157">
        <v>5.4244188000000004E-10</v>
      </c>
      <c r="BA1908" s="157">
        <v>1.4820286999999999E-14</v>
      </c>
      <c r="BB1908" s="157">
        <v>0</v>
      </c>
      <c r="BC1908" s="157">
        <v>0</v>
      </c>
      <c r="BD1908" s="157">
        <v>2.8711741E-11</v>
      </c>
      <c r="BE1908" s="157">
        <v>2.7975927999999999E-8</v>
      </c>
      <c r="BF1908" s="157">
        <v>6.5476775000000004E-12</v>
      </c>
      <c r="BG1908" s="157">
        <v>2.9550681000000003E-11</v>
      </c>
      <c r="BH1908" s="157">
        <v>0</v>
      </c>
      <c r="BI1908" s="157">
        <v>0</v>
      </c>
      <c r="BJ1908" s="157">
        <v>0</v>
      </c>
      <c r="BK1908" s="157">
        <v>0</v>
      </c>
      <c r="BL1908" s="157">
        <v>0</v>
      </c>
      <c r="BM1908" s="157">
        <v>0</v>
      </c>
      <c r="BN1908" s="157">
        <v>0</v>
      </c>
      <c r="BO1908" s="157">
        <v>0</v>
      </c>
      <c r="BP1908" s="157">
        <v>1.3616203999999999E-5</v>
      </c>
      <c r="BQ1908" s="157">
        <v>9.4645440999999997E-3</v>
      </c>
      <c r="BR1908" s="157">
        <v>0</v>
      </c>
      <c r="BS1908" s="157">
        <v>0</v>
      </c>
      <c r="BT1908" s="157">
        <v>0</v>
      </c>
      <c r="BU1908"/>
      <c r="BV1908" s="155">
        <v>9.8138789000000003E-6</v>
      </c>
      <c r="BW1908" s="155">
        <v>2.0373132000000001E-7</v>
      </c>
      <c r="BX1908" s="155">
        <v>5.4016852999999999E-6</v>
      </c>
      <c r="BY1908" s="155">
        <v>5.1009796000000004E-10</v>
      </c>
      <c r="BZ1908" s="155">
        <v>3.1658110000000001E-7</v>
      </c>
      <c r="CA1908" s="155">
        <v>0</v>
      </c>
      <c r="CB1908" s="155">
        <v>0</v>
      </c>
      <c r="CC1908" s="155">
        <v>0</v>
      </c>
      <c r="CD1908" s="155">
        <v>0</v>
      </c>
      <c r="CE1908" s="155">
        <v>1.5560624E-9</v>
      </c>
      <c r="CF1908" s="155">
        <v>0</v>
      </c>
      <c r="CG1908" s="155">
        <v>0</v>
      </c>
      <c r="CH1908" s="155">
        <v>0</v>
      </c>
      <c r="CI1908" s="155">
        <v>2.1803605999999999E-7</v>
      </c>
      <c r="CJ1908" s="155">
        <v>3.6717787999999999E-6</v>
      </c>
      <c r="CK1908" s="155">
        <v>1.6074889000000001E-13</v>
      </c>
      <c r="CL1908" s="155">
        <v>0</v>
      </c>
      <c r="CM1908"/>
      <c r="CN1908" s="284">
        <v>0</v>
      </c>
      <c r="CO1908" s="284">
        <v>0.19372924</v>
      </c>
      <c r="CP1908" s="285">
        <v>0</v>
      </c>
      <c r="CQ1908" s="284">
        <v>1.3939000000000001E-4</v>
      </c>
      <c r="CR1908" s="284">
        <v>0</v>
      </c>
      <c r="CS1908" s="284">
        <v>0</v>
      </c>
      <c r="CT1908" s="284">
        <v>1.2662867E-5</v>
      </c>
      <c r="CU1908" s="284">
        <v>0</v>
      </c>
      <c r="CV1908" s="284">
        <v>0</v>
      </c>
      <c r="CW1908" s="284">
        <v>0</v>
      </c>
      <c r="CX1908"/>
      <c r="CY1908"/>
      <c r="CZ1908"/>
      <c r="DA1908"/>
      <c r="DB1908" s="212"/>
      <c r="DC1908" s="48"/>
      <c r="DD1908" s="48"/>
      <c r="DE1908" s="48"/>
      <c r="DF1908" s="48"/>
      <c r="DG1908" s="48"/>
      <c r="DH1908" s="48"/>
      <c r="DI1908" s="48"/>
      <c r="DJ1908" s="48"/>
      <c r="DK1908" s="48"/>
      <c r="DL1908" s="48"/>
    </row>
    <row r="1909" spans="1:116" ht="14.4">
      <c r="A1909" t="s">
        <v>1957</v>
      </c>
      <c r="B1909" s="188" t="s">
        <v>319</v>
      </c>
      <c r="C1909" s="151" t="str">
        <f t="shared" si="495"/>
        <v>D.120.01.102</v>
      </c>
      <c r="D1909" s="54" t="s">
        <v>55</v>
      </c>
      <c r="E1909" s="150" t="s">
        <v>352</v>
      </c>
      <c r="F1909" s="153" t="str">
        <f t="shared" si="496"/>
        <v>blow moulding - production site</v>
      </c>
      <c r="G1909" s="154">
        <f t="shared" si="494"/>
        <v>1.0046888666666667</v>
      </c>
      <c r="H1909"/>
      <c r="I1909"/>
      <c r="J1909" s="227">
        <f t="shared" si="479"/>
        <v>0.20256216267999999</v>
      </c>
      <c r="K1909"/>
      <c r="L1909" s="280">
        <f t="shared" si="480"/>
        <v>6.4184389699999999E-3</v>
      </c>
      <c r="M1909" s="280">
        <f t="shared" si="481"/>
        <v>1.32967654E-2</v>
      </c>
      <c r="N1909" s="281">
        <f t="shared" si="482"/>
        <v>3.2143628309999998E-2</v>
      </c>
      <c r="O1909" s="280">
        <v>0.15070333</v>
      </c>
      <c r="P1909" s="286">
        <v>7.2443723999999999E-3</v>
      </c>
      <c r="Q1909" s="219">
        <v>6.0523929999999997E-3</v>
      </c>
      <c r="R1909" s="219">
        <v>5.5565279999999998E-3</v>
      </c>
      <c r="S1909" s="219">
        <v>8.6191097000000005E-4</v>
      </c>
      <c r="T1909" s="286">
        <v>0</v>
      </c>
      <c r="U1909" s="286">
        <v>0</v>
      </c>
      <c r="V1909" s="286">
        <v>0</v>
      </c>
      <c r="W1909" s="219">
        <v>6.5738931000000004E-4</v>
      </c>
      <c r="X1909" s="286">
        <v>0</v>
      </c>
      <c r="Y1909" s="219">
        <v>3.1486238999999999E-2</v>
      </c>
      <c r="Z1909" s="286">
        <v>0</v>
      </c>
      <c r="AA1909" s="286">
        <v>0</v>
      </c>
      <c r="AB1909" s="286">
        <v>0</v>
      </c>
      <c r="AC1909"/>
      <c r="AD1909" s="227">
        <f t="shared" si="486"/>
        <v>0.15070333</v>
      </c>
      <c r="AE1909" s="227">
        <f t="shared" si="487"/>
        <v>1.9715204369999999E-2</v>
      </c>
      <c r="AF1909" s="227">
        <f t="shared" si="488"/>
        <v>1.32967654E-2</v>
      </c>
      <c r="AG1909" s="227">
        <f t="shared" si="489"/>
        <v>1.32967654E-2</v>
      </c>
      <c r="AH1909" s="227">
        <f t="shared" si="490"/>
        <v>3.2143628309999998E-2</v>
      </c>
      <c r="AI1909"/>
      <c r="AJ1909">
        <v>19.176065000000001</v>
      </c>
      <c r="AK1909" s="155">
        <v>11.336425999999999</v>
      </c>
      <c r="AL1909" s="155">
        <v>4.3622696000000003</v>
      </c>
      <c r="AM1909" s="155">
        <v>0</v>
      </c>
      <c r="AN1909" s="155">
        <v>0.83547784999999997</v>
      </c>
      <c r="AO1909" s="155">
        <v>1.7689204000000001</v>
      </c>
      <c r="AP1909" s="155">
        <v>0.87297095999999996</v>
      </c>
      <c r="AQ1909"/>
      <c r="AR1909" s="156">
        <v>1.9136383999999999E-2</v>
      </c>
      <c r="AS1909" s="156">
        <v>1.7974111000000001E-2</v>
      </c>
      <c r="AT1909" s="156">
        <v>8.1131178999999999E-4</v>
      </c>
      <c r="AU1909" s="156">
        <v>3.5096085000000001E-4</v>
      </c>
      <c r="AV1909" s="282">
        <f t="shared" si="483"/>
        <v>1.07758462042E-6</v>
      </c>
      <c r="AW1909" s="282">
        <f t="shared" si="484"/>
        <v>3.0004134186969998E-9</v>
      </c>
      <c r="AX1909" s="283">
        <f t="shared" si="485"/>
        <v>4.9154180266000005E-2</v>
      </c>
      <c r="AY1909" s="157">
        <v>9.3235125999999997E-7</v>
      </c>
      <c r="AZ1909" s="157">
        <v>2.8131287999999998E-9</v>
      </c>
      <c r="BA1909" s="157">
        <v>7.6858697000000001E-14</v>
      </c>
      <c r="BB1909" s="157">
        <v>0</v>
      </c>
      <c r="BC1909" s="157">
        <v>0</v>
      </c>
      <c r="BD1909" s="157">
        <v>1.4890042000000001E-10</v>
      </c>
      <c r="BE1909" s="157">
        <v>1.4508446000000001E-7</v>
      </c>
      <c r="BF1909" s="157">
        <v>3.3956560000000003E-11</v>
      </c>
      <c r="BG1909" s="157">
        <v>1.5325120000000001E-10</v>
      </c>
      <c r="BH1909" s="157">
        <v>0</v>
      </c>
      <c r="BI1909" s="157">
        <v>0</v>
      </c>
      <c r="BJ1909" s="157">
        <v>0</v>
      </c>
      <c r="BK1909" s="157">
        <v>0</v>
      </c>
      <c r="BL1909" s="157">
        <v>0</v>
      </c>
      <c r="BM1909" s="157">
        <v>0</v>
      </c>
      <c r="BN1909" s="157">
        <v>0</v>
      </c>
      <c r="BO1909" s="157">
        <v>0</v>
      </c>
      <c r="BP1909" s="157">
        <v>7.0614266000000006E-5</v>
      </c>
      <c r="BQ1909" s="157">
        <v>4.9083566000000002E-2</v>
      </c>
      <c r="BR1909" s="157">
        <v>0</v>
      </c>
      <c r="BS1909" s="157">
        <v>0</v>
      </c>
      <c r="BT1909" s="157">
        <v>0</v>
      </c>
      <c r="BU1909"/>
      <c r="BV1909" s="155">
        <v>5.0895232000000001E-5</v>
      </c>
      <c r="BW1909" s="155">
        <v>1.0565601000000001E-6</v>
      </c>
      <c r="BX1909" s="155">
        <v>2.8013391000000001E-5</v>
      </c>
      <c r="BY1909" s="155">
        <v>2.6453916999999998E-9</v>
      </c>
      <c r="BZ1909" s="155">
        <v>1.6418043E-6</v>
      </c>
      <c r="CA1909" s="155">
        <v>0</v>
      </c>
      <c r="CB1909" s="155">
        <v>0</v>
      </c>
      <c r="CC1909" s="155">
        <v>0</v>
      </c>
      <c r="CD1909" s="155">
        <v>0</v>
      </c>
      <c r="CE1909" s="155">
        <v>8.0698120000000001E-9</v>
      </c>
      <c r="CF1909" s="155">
        <v>0</v>
      </c>
      <c r="CG1909" s="155">
        <v>0</v>
      </c>
      <c r="CH1909" s="155">
        <v>0</v>
      </c>
      <c r="CI1909" s="155">
        <v>1.1307452000000001E-6</v>
      </c>
      <c r="CJ1909" s="155">
        <v>1.9042015999999999E-5</v>
      </c>
      <c r="CK1909" s="155">
        <v>8.3365124000000002E-13</v>
      </c>
      <c r="CL1909" s="155">
        <v>0</v>
      </c>
      <c r="CM1909"/>
      <c r="CN1909" s="284">
        <v>0</v>
      </c>
      <c r="CO1909" s="284">
        <v>1.0046889000000001</v>
      </c>
      <c r="CP1909" s="285">
        <v>0</v>
      </c>
      <c r="CQ1909" s="284">
        <v>7.2288303999999996E-4</v>
      </c>
      <c r="CR1909" s="284">
        <v>0</v>
      </c>
      <c r="CS1909" s="284">
        <v>0</v>
      </c>
      <c r="CT1909" s="284">
        <v>6.5670217E-5</v>
      </c>
      <c r="CU1909" s="284">
        <v>0</v>
      </c>
      <c r="CV1909" s="284">
        <v>0</v>
      </c>
      <c r="CW1909" s="284">
        <v>0</v>
      </c>
      <c r="CX1909"/>
      <c r="CY1909"/>
      <c r="CZ1909"/>
      <c r="DA1909"/>
      <c r="DB1909" s="212"/>
      <c r="DC1909" s="48"/>
      <c r="DD1909" s="48"/>
      <c r="DE1909" s="48"/>
      <c r="DF1909" s="48"/>
      <c r="DG1909" s="48"/>
      <c r="DH1909" s="48"/>
      <c r="DI1909" s="48"/>
      <c r="DJ1909" s="48"/>
      <c r="DK1909" s="48"/>
      <c r="DL1909" s="48"/>
    </row>
    <row r="1910" spans="1:116" ht="14.4">
      <c r="A1910" t="s">
        <v>1958</v>
      </c>
      <c r="B1910" s="188" t="s">
        <v>319</v>
      </c>
      <c r="C1910" s="151" t="str">
        <f t="shared" si="495"/>
        <v>D.120.01.103</v>
      </c>
      <c r="D1910" s="54" t="s">
        <v>55</v>
      </c>
      <c r="E1910" s="150" t="s">
        <v>352</v>
      </c>
      <c r="F1910" s="153" t="str">
        <f t="shared" si="496"/>
        <v>extrusion - machine only</v>
      </c>
      <c r="G1910" s="154">
        <f t="shared" si="494"/>
        <v>0.11263328000000002</v>
      </c>
      <c r="H1910"/>
      <c r="I1910"/>
      <c r="J1910" s="227">
        <f t="shared" si="479"/>
        <v>2.2708762455000003E-2</v>
      </c>
      <c r="K1910"/>
      <c r="L1910" s="280">
        <f t="shared" si="480"/>
        <v>7.1955594100000001E-4</v>
      </c>
      <c r="M1910" s="280">
        <f t="shared" si="481"/>
        <v>1.4906687600000001E-3</v>
      </c>
      <c r="N1910" s="281">
        <f t="shared" si="482"/>
        <v>3.6035457540000001E-3</v>
      </c>
      <c r="O1910" s="280">
        <v>1.6894992000000001E-2</v>
      </c>
      <c r="P1910" s="286">
        <v>8.1214937E-4</v>
      </c>
      <c r="Q1910" s="219">
        <v>6.7851939E-4</v>
      </c>
      <c r="R1910" s="219">
        <v>6.2292914999999998E-4</v>
      </c>
      <c r="S1910" s="286">
        <v>9.6626791000000003E-5</v>
      </c>
      <c r="T1910" s="219">
        <v>0</v>
      </c>
      <c r="U1910" s="219">
        <v>0</v>
      </c>
      <c r="V1910" s="219">
        <v>0</v>
      </c>
      <c r="W1910" s="286">
        <v>7.3698354000000007E-5</v>
      </c>
      <c r="X1910" s="219">
        <v>0</v>
      </c>
      <c r="Y1910" s="219">
        <v>3.5298474000000002E-3</v>
      </c>
      <c r="Z1910" s="219">
        <v>0</v>
      </c>
      <c r="AA1910" s="219">
        <v>0</v>
      </c>
      <c r="AB1910" s="219">
        <v>0</v>
      </c>
      <c r="AC1910"/>
      <c r="AD1910" s="227">
        <f t="shared" si="486"/>
        <v>1.6894992000000001E-2</v>
      </c>
      <c r="AE1910" s="227">
        <f t="shared" si="487"/>
        <v>2.210224701E-3</v>
      </c>
      <c r="AF1910" s="227">
        <f t="shared" si="488"/>
        <v>1.4906687600000001E-3</v>
      </c>
      <c r="AG1910" s="227">
        <f t="shared" si="489"/>
        <v>1.4906687600000001E-3</v>
      </c>
      <c r="AH1910" s="227">
        <f t="shared" si="490"/>
        <v>3.6035457540000001E-3</v>
      </c>
      <c r="AI1910"/>
      <c r="AJ1910">
        <v>2.1497830000000002</v>
      </c>
      <c r="AK1910" s="155">
        <v>1.2708998</v>
      </c>
      <c r="AL1910" s="155">
        <v>0.48904367999999998</v>
      </c>
      <c r="AM1910" s="155">
        <v>0</v>
      </c>
      <c r="AN1910" s="155">
        <v>9.3663437000000002E-2</v>
      </c>
      <c r="AO1910" s="155">
        <v>0.19830946999999999</v>
      </c>
      <c r="AP1910" s="155">
        <v>9.7866699000000001E-2</v>
      </c>
      <c r="AQ1910"/>
      <c r="AR1910" s="156">
        <v>2.1453345000000002E-3</v>
      </c>
      <c r="AS1910" s="156">
        <v>2.0150349000000001E-3</v>
      </c>
      <c r="AT1910" s="156">
        <v>9.0954236000000003E-5</v>
      </c>
      <c r="AU1910" s="156">
        <v>3.9345385999999999E-5</v>
      </c>
      <c r="AV1910" s="282">
        <f t="shared" si="483"/>
        <v>1.2080544687299999E-7</v>
      </c>
      <c r="AW1910" s="282">
        <f t="shared" si="484"/>
        <v>3.3636921374590001E-10</v>
      </c>
      <c r="AX1910" s="283">
        <f t="shared" si="485"/>
        <v>5.5105582975999998E-3</v>
      </c>
      <c r="AY1910" s="157">
        <v>1.0452367999999999E-7</v>
      </c>
      <c r="AZ1910" s="157">
        <v>3.1537318000000002E-10</v>
      </c>
      <c r="BA1910" s="157">
        <v>8.6164458999999998E-15</v>
      </c>
      <c r="BB1910" s="157">
        <v>0</v>
      </c>
      <c r="BC1910" s="157">
        <v>0</v>
      </c>
      <c r="BD1910" s="157">
        <v>1.6692873E-11</v>
      </c>
      <c r="BE1910" s="157">
        <v>1.6265074000000001E-8</v>
      </c>
      <c r="BF1910" s="157">
        <v>3.8067892999999998E-12</v>
      </c>
      <c r="BG1910" s="157">
        <v>1.7180628E-11</v>
      </c>
      <c r="BH1910" s="157">
        <v>0</v>
      </c>
      <c r="BI1910" s="157">
        <v>0</v>
      </c>
      <c r="BJ1910" s="157">
        <v>0</v>
      </c>
      <c r="BK1910" s="157">
        <v>0</v>
      </c>
      <c r="BL1910" s="157">
        <v>0</v>
      </c>
      <c r="BM1910" s="157">
        <v>0</v>
      </c>
      <c r="BN1910" s="157">
        <v>0</v>
      </c>
      <c r="BO1910" s="157">
        <v>0</v>
      </c>
      <c r="BP1910" s="157">
        <v>7.9163976000000007E-6</v>
      </c>
      <c r="BQ1910" s="157">
        <v>5.5026418999999998E-3</v>
      </c>
      <c r="BR1910" s="157">
        <v>0</v>
      </c>
      <c r="BS1910" s="157">
        <v>0</v>
      </c>
      <c r="BT1910" s="157">
        <v>0</v>
      </c>
      <c r="BU1910"/>
      <c r="BV1910" s="155">
        <v>5.7057435000000001E-6</v>
      </c>
      <c r="BW1910" s="155">
        <v>1.1844844E-7</v>
      </c>
      <c r="BX1910" s="155">
        <v>3.1405146999999998E-6</v>
      </c>
      <c r="BY1910" s="155">
        <v>2.9656858000000002E-10</v>
      </c>
      <c r="BZ1910" s="155">
        <v>1.8405877999999999E-7</v>
      </c>
      <c r="CA1910" s="155">
        <v>0</v>
      </c>
      <c r="CB1910" s="155">
        <v>0</v>
      </c>
      <c r="CC1910" s="155">
        <v>0</v>
      </c>
      <c r="CD1910" s="155">
        <v>0</v>
      </c>
      <c r="CE1910" s="155">
        <v>9.0468743999999998E-10</v>
      </c>
      <c r="CF1910" s="155">
        <v>0</v>
      </c>
      <c r="CG1910" s="155">
        <v>0</v>
      </c>
      <c r="CH1910" s="155">
        <v>0</v>
      </c>
      <c r="CI1910" s="155">
        <v>1.2676515E-7</v>
      </c>
      <c r="CJ1910" s="155">
        <v>2.1347551000000001E-6</v>
      </c>
      <c r="CK1910" s="155">
        <v>9.3458658999999995E-14</v>
      </c>
      <c r="CL1910" s="155">
        <v>0</v>
      </c>
      <c r="CM1910"/>
      <c r="CN1910" s="284">
        <v>0</v>
      </c>
      <c r="CO1910" s="284">
        <v>0.11263328</v>
      </c>
      <c r="CP1910" s="285">
        <v>0</v>
      </c>
      <c r="CQ1910" s="284">
        <v>8.1040698999999995E-5</v>
      </c>
      <c r="CR1910" s="284">
        <v>0</v>
      </c>
      <c r="CS1910" s="284">
        <v>0</v>
      </c>
      <c r="CT1910" s="284">
        <v>7.3621319000000003E-6</v>
      </c>
      <c r="CU1910" s="284">
        <v>0</v>
      </c>
      <c r="CV1910" s="284">
        <v>0</v>
      </c>
      <c r="CW1910" s="284">
        <v>0</v>
      </c>
      <c r="CX1910"/>
      <c r="CY1910"/>
      <c r="CZ1910"/>
      <c r="DA1910"/>
      <c r="DB1910" s="212"/>
      <c r="DC1910" s="48"/>
      <c r="DD1910" s="48"/>
      <c r="DE1910" s="48"/>
      <c r="DF1910" s="48"/>
      <c r="DG1910" s="48"/>
      <c r="DH1910" s="48"/>
      <c r="DI1910" s="48"/>
      <c r="DJ1910" s="48"/>
      <c r="DK1910" s="48"/>
      <c r="DL1910" s="48"/>
    </row>
    <row r="1911" spans="1:116" ht="14.4">
      <c r="A1911" t="s">
        <v>1959</v>
      </c>
      <c r="B1911" s="188" t="s">
        <v>319</v>
      </c>
      <c r="C1911" s="151" t="str">
        <f t="shared" si="495"/>
        <v>D.120.01.104</v>
      </c>
      <c r="D1911" s="54" t="s">
        <v>55</v>
      </c>
      <c r="E1911" s="150" t="s">
        <v>352</v>
      </c>
      <c r="F1911" s="153" t="str">
        <f t="shared" si="496"/>
        <v>extrusion - production site</v>
      </c>
      <c r="G1911" s="154">
        <f t="shared" si="494"/>
        <v>0.30636251999999997</v>
      </c>
      <c r="H1911"/>
      <c r="I1911"/>
      <c r="J1911" s="227">
        <f t="shared" ref="J1911:J1916" si="497">L1911+M1911+N1911+O1911</f>
        <v>6.1767833590000001E-2</v>
      </c>
      <c r="K1911"/>
      <c r="L1911" s="280">
        <f t="shared" ref="L1911:L1916" si="498">R1911+S1911+T1911+U1911</f>
        <v>1.9571921699999997E-3</v>
      </c>
      <c r="M1911" s="280">
        <f t="shared" ref="M1911:M1916" si="499">P1911+Q1911+V1911+Z1911+X1911</f>
        <v>4.0546190000000006E-3</v>
      </c>
      <c r="N1911" s="281">
        <f t="shared" ref="N1911:N1916" si="500">W1911+Y1911+AA1911+AB1911</f>
        <v>9.80164442E-3</v>
      </c>
      <c r="O1911" s="280">
        <v>4.5954377999999997E-2</v>
      </c>
      <c r="P1911" s="286">
        <v>2.2090463000000002E-3</v>
      </c>
      <c r="Q1911" s="219">
        <v>1.8455727E-3</v>
      </c>
      <c r="R1911" s="219">
        <v>1.6943672999999999E-3</v>
      </c>
      <c r="S1911" s="219">
        <v>2.6282486999999998E-4</v>
      </c>
      <c r="T1911" s="219">
        <v>0</v>
      </c>
      <c r="U1911" s="219">
        <v>0</v>
      </c>
      <c r="V1911" s="219">
        <v>0</v>
      </c>
      <c r="W1911" s="219">
        <v>2.0045952000000001E-4</v>
      </c>
      <c r="X1911" s="219">
        <v>0</v>
      </c>
      <c r="Y1911" s="219">
        <v>9.6011849000000003E-3</v>
      </c>
      <c r="Z1911" s="219">
        <v>0</v>
      </c>
      <c r="AA1911" s="219">
        <v>0</v>
      </c>
      <c r="AB1911" s="219">
        <v>0</v>
      </c>
      <c r="AC1911"/>
      <c r="AD1911" s="227">
        <f t="shared" si="486"/>
        <v>4.5954377999999997E-2</v>
      </c>
      <c r="AE1911" s="227">
        <f t="shared" si="487"/>
        <v>6.0118111700000008E-3</v>
      </c>
      <c r="AF1911" s="227">
        <f t="shared" si="488"/>
        <v>4.0546190000000006E-3</v>
      </c>
      <c r="AG1911" s="227">
        <f t="shared" si="489"/>
        <v>4.0546190000000006E-3</v>
      </c>
      <c r="AH1911" s="227">
        <f t="shared" si="490"/>
        <v>9.80164442E-3</v>
      </c>
      <c r="AI1911"/>
      <c r="AJ1911">
        <v>5.8474098999999997</v>
      </c>
      <c r="AK1911" s="155">
        <v>3.4568473000000002</v>
      </c>
      <c r="AL1911" s="155">
        <v>1.3301988</v>
      </c>
      <c r="AM1911" s="155">
        <v>0</v>
      </c>
      <c r="AN1911" s="155">
        <v>0.25476454999999998</v>
      </c>
      <c r="AO1911" s="155">
        <v>0.53940175000000001</v>
      </c>
      <c r="AP1911" s="155">
        <v>0.26619742000000002</v>
      </c>
      <c r="AQ1911"/>
      <c r="AR1911" s="156">
        <v>5.8353099999999998E-3</v>
      </c>
      <c r="AS1911" s="156">
        <v>5.4808950000000004E-3</v>
      </c>
      <c r="AT1911" s="156">
        <v>2.4739552000000001E-4</v>
      </c>
      <c r="AU1911" s="156">
        <v>1.0701945E-4</v>
      </c>
      <c r="AV1911" s="282">
        <f t="shared" si="483"/>
        <v>3.2859082661400003E-7</v>
      </c>
      <c r="AW1911" s="282">
        <f t="shared" si="484"/>
        <v>9.1492427273299996E-10</v>
      </c>
      <c r="AX1911" s="283">
        <f t="shared" si="485"/>
        <v>1.4988718601E-2</v>
      </c>
      <c r="AY1911" s="157">
        <v>2.8430442000000002E-7</v>
      </c>
      <c r="AZ1911" s="157">
        <v>8.5781505999999996E-10</v>
      </c>
      <c r="BA1911" s="157">
        <v>2.3436733E-14</v>
      </c>
      <c r="BB1911" s="157">
        <v>0</v>
      </c>
      <c r="BC1911" s="157">
        <v>0</v>
      </c>
      <c r="BD1911" s="157">
        <v>4.5404614000000001E-11</v>
      </c>
      <c r="BE1911" s="157">
        <v>4.4241002E-8</v>
      </c>
      <c r="BF1911" s="157">
        <v>1.0354467E-11</v>
      </c>
      <c r="BG1911" s="157">
        <v>4.6731309000000003E-11</v>
      </c>
      <c r="BH1911" s="157">
        <v>0</v>
      </c>
      <c r="BI1911" s="157">
        <v>0</v>
      </c>
      <c r="BJ1911" s="157">
        <v>0</v>
      </c>
      <c r="BK1911" s="157">
        <v>0</v>
      </c>
      <c r="BL1911" s="157">
        <v>0</v>
      </c>
      <c r="BM1911" s="157">
        <v>0</v>
      </c>
      <c r="BN1911" s="157">
        <v>0</v>
      </c>
      <c r="BO1911" s="157">
        <v>0</v>
      </c>
      <c r="BP1911" s="157">
        <v>2.1532601000000001E-5</v>
      </c>
      <c r="BQ1911" s="157">
        <v>1.4967186E-2</v>
      </c>
      <c r="BR1911" s="157">
        <v>0</v>
      </c>
      <c r="BS1911" s="157">
        <v>0</v>
      </c>
      <c r="BT1911" s="157">
        <v>0</v>
      </c>
      <c r="BU1911"/>
      <c r="BV1911" s="155">
        <v>1.5519622E-5</v>
      </c>
      <c r="BW1911" s="155">
        <v>3.2217976000000002E-7</v>
      </c>
      <c r="BX1911" s="155">
        <v>8.5421999999999993E-6</v>
      </c>
      <c r="BY1911" s="155">
        <v>8.0666653999999996E-10</v>
      </c>
      <c r="BZ1911" s="155">
        <v>5.0063987999999995E-7</v>
      </c>
      <c r="CA1911" s="155">
        <v>0</v>
      </c>
      <c r="CB1911" s="155">
        <v>0</v>
      </c>
      <c r="CC1911" s="155">
        <v>0</v>
      </c>
      <c r="CD1911" s="155">
        <v>0</v>
      </c>
      <c r="CE1911" s="155">
        <v>2.4607498000000001E-9</v>
      </c>
      <c r="CF1911" s="155">
        <v>0</v>
      </c>
      <c r="CG1911" s="155">
        <v>0</v>
      </c>
      <c r="CH1911" s="155">
        <v>0</v>
      </c>
      <c r="CI1911" s="155">
        <v>3.4480122E-7</v>
      </c>
      <c r="CJ1911" s="155">
        <v>5.8065339E-6</v>
      </c>
      <c r="CK1911" s="155">
        <v>2.5420754999999998E-13</v>
      </c>
      <c r="CL1911" s="155">
        <v>0</v>
      </c>
      <c r="CM1911"/>
      <c r="CN1911" s="284">
        <v>0</v>
      </c>
      <c r="CO1911" s="284">
        <v>0.30636252000000003</v>
      </c>
      <c r="CP1911" s="285">
        <v>0</v>
      </c>
      <c r="CQ1911" s="284">
        <v>2.204307E-4</v>
      </c>
      <c r="CR1911" s="284">
        <v>0</v>
      </c>
      <c r="CS1911" s="284">
        <v>0</v>
      </c>
      <c r="CT1911" s="284">
        <v>2.0024998999999999E-5</v>
      </c>
      <c r="CU1911" s="284">
        <v>0</v>
      </c>
      <c r="CV1911" s="284">
        <v>0</v>
      </c>
      <c r="CW1911" s="284">
        <v>0</v>
      </c>
      <c r="CX1911"/>
      <c r="CY1911"/>
      <c r="CZ1911"/>
      <c r="DA1911"/>
      <c r="DB1911" s="212"/>
      <c r="DC1911" s="48"/>
      <c r="DD1911" s="48"/>
      <c r="DE1911" s="48"/>
      <c r="DF1911" s="48"/>
      <c r="DG1911" s="48"/>
      <c r="DH1911" s="48"/>
      <c r="DI1911" s="48"/>
      <c r="DJ1911" s="48"/>
      <c r="DK1911" s="48"/>
      <c r="DL1911" s="48"/>
    </row>
    <row r="1912" spans="1:116" ht="14.4">
      <c r="A1912" t="s">
        <v>1960</v>
      </c>
      <c r="B1912" s="188" t="s">
        <v>319</v>
      </c>
      <c r="C1912" s="151" t="str">
        <f t="shared" si="495"/>
        <v>D.120.01.105</v>
      </c>
      <c r="D1912" s="54" t="s">
        <v>55</v>
      </c>
      <c r="E1912" s="150" t="s">
        <v>352</v>
      </c>
      <c r="F1912" s="153" t="str">
        <f t="shared" si="496"/>
        <v>injection moulding - machine only</v>
      </c>
      <c r="G1912" s="154">
        <f t="shared" si="494"/>
        <v>0.41899580000000003</v>
      </c>
      <c r="H1912"/>
      <c r="I1912"/>
      <c r="J1912" s="227">
        <f t="shared" si="497"/>
        <v>8.4476595740000007E-2</v>
      </c>
      <c r="K1912"/>
      <c r="L1912" s="280">
        <f t="shared" si="498"/>
        <v>2.6767480600000003E-3</v>
      </c>
      <c r="M1912" s="280">
        <f t="shared" si="499"/>
        <v>5.5452877999999997E-3</v>
      </c>
      <c r="N1912" s="281">
        <f t="shared" si="500"/>
        <v>1.3405189880000001E-2</v>
      </c>
      <c r="O1912" s="280">
        <v>6.2849370000000002E-2</v>
      </c>
      <c r="P1912" s="286">
        <v>3.0211957000000002E-3</v>
      </c>
      <c r="Q1912" s="286">
        <v>2.5240920999999999E-3</v>
      </c>
      <c r="R1912" s="286">
        <v>2.3172964000000001E-3</v>
      </c>
      <c r="S1912" s="286">
        <v>3.5945166000000002E-4</v>
      </c>
      <c r="T1912" s="286">
        <v>0</v>
      </c>
      <c r="U1912" s="286">
        <v>0</v>
      </c>
      <c r="V1912" s="286">
        <v>0</v>
      </c>
      <c r="W1912" s="286">
        <v>2.7415787999999998E-4</v>
      </c>
      <c r="X1912" s="219">
        <v>0</v>
      </c>
      <c r="Y1912" s="286">
        <v>1.3131032000000001E-2</v>
      </c>
      <c r="Z1912" s="286">
        <v>0</v>
      </c>
      <c r="AA1912" s="219">
        <v>0</v>
      </c>
      <c r="AB1912" s="219">
        <v>0</v>
      </c>
      <c r="AC1912"/>
      <c r="AD1912" s="227">
        <f t="shared" si="486"/>
        <v>6.2849370000000002E-2</v>
      </c>
      <c r="AE1912" s="227">
        <f t="shared" si="487"/>
        <v>8.2220358599999991E-3</v>
      </c>
      <c r="AF1912" s="227">
        <f t="shared" si="488"/>
        <v>5.5452877999999997E-3</v>
      </c>
      <c r="AG1912" s="227">
        <f t="shared" si="489"/>
        <v>5.5452877999999997E-3</v>
      </c>
      <c r="AH1912" s="227">
        <f t="shared" si="490"/>
        <v>1.3405189880000001E-2</v>
      </c>
      <c r="AI1912"/>
      <c r="AJ1912">
        <v>7.9971928999999999</v>
      </c>
      <c r="AK1912" s="155">
        <v>4.7277471000000002</v>
      </c>
      <c r="AL1912" s="155">
        <v>1.8192425000000001</v>
      </c>
      <c r="AM1912" s="155">
        <v>0</v>
      </c>
      <c r="AN1912" s="155">
        <v>0.34842798000000003</v>
      </c>
      <c r="AO1912" s="155">
        <v>0.73771120999999995</v>
      </c>
      <c r="AP1912" s="155">
        <v>0.36406411999999999</v>
      </c>
      <c r="AQ1912"/>
      <c r="AR1912" s="156">
        <v>7.9806445E-3</v>
      </c>
      <c r="AS1912" s="156">
        <v>7.4959299E-3</v>
      </c>
      <c r="AT1912" s="156">
        <v>3.3834975999999999E-4</v>
      </c>
      <c r="AU1912" s="156">
        <v>1.4636483999999999E-4</v>
      </c>
      <c r="AV1912" s="282">
        <f t="shared" si="483"/>
        <v>4.4939627448700003E-7</v>
      </c>
      <c r="AW1912" s="282">
        <f t="shared" si="484"/>
        <v>1.2512934461789998E-9</v>
      </c>
      <c r="AX1912" s="283">
        <f t="shared" si="485"/>
        <v>2.0499276998999998E-2</v>
      </c>
      <c r="AY1912" s="157">
        <v>3.8882810000000001E-7</v>
      </c>
      <c r="AZ1912" s="157">
        <v>1.1731882E-9</v>
      </c>
      <c r="BA1912" s="157">
        <v>3.2053179000000002E-14</v>
      </c>
      <c r="BB1912" s="157">
        <v>0</v>
      </c>
      <c r="BC1912" s="157">
        <v>0</v>
      </c>
      <c r="BD1912" s="157">
        <v>6.2097487000000001E-11</v>
      </c>
      <c r="BE1912" s="157">
        <v>6.0506077000000001E-8</v>
      </c>
      <c r="BF1912" s="157">
        <v>1.4161256000000001E-11</v>
      </c>
      <c r="BG1912" s="157">
        <v>6.3911937000000002E-11</v>
      </c>
      <c r="BH1912" s="157">
        <v>0</v>
      </c>
      <c r="BI1912" s="157">
        <v>0</v>
      </c>
      <c r="BJ1912" s="157">
        <v>0</v>
      </c>
      <c r="BK1912" s="157">
        <v>0</v>
      </c>
      <c r="BL1912" s="157">
        <v>0</v>
      </c>
      <c r="BM1912" s="157">
        <v>0</v>
      </c>
      <c r="BN1912" s="157">
        <v>0</v>
      </c>
      <c r="BO1912" s="157">
        <v>0</v>
      </c>
      <c r="BP1912" s="157">
        <v>2.9448998999999999E-5</v>
      </c>
      <c r="BQ1912" s="157">
        <v>2.0469827999999999E-2</v>
      </c>
      <c r="BR1912" s="157">
        <v>0</v>
      </c>
      <c r="BS1912" s="157">
        <v>0</v>
      </c>
      <c r="BT1912" s="157">
        <v>0</v>
      </c>
      <c r="BU1912"/>
      <c r="BV1912" s="155">
        <v>2.1225365999999999E-5</v>
      </c>
      <c r="BW1912" s="155">
        <v>4.4062821000000001E-7</v>
      </c>
      <c r="BX1912" s="155">
        <v>1.1682715E-5</v>
      </c>
      <c r="BY1912" s="155">
        <v>1.1032351000000001E-9</v>
      </c>
      <c r="BZ1912" s="155">
        <v>6.8469864999999996E-7</v>
      </c>
      <c r="CA1912" s="155">
        <v>0</v>
      </c>
      <c r="CB1912" s="155">
        <v>0</v>
      </c>
      <c r="CC1912" s="155">
        <v>0</v>
      </c>
      <c r="CD1912" s="155">
        <v>0</v>
      </c>
      <c r="CE1912" s="155">
        <v>3.3654372999999999E-9</v>
      </c>
      <c r="CF1912" s="155">
        <v>0</v>
      </c>
      <c r="CG1912" s="155">
        <v>0</v>
      </c>
      <c r="CH1912" s="155">
        <v>0</v>
      </c>
      <c r="CI1912" s="155">
        <v>4.7156636999999999E-7</v>
      </c>
      <c r="CJ1912" s="155">
        <v>7.9412889999999996E-6</v>
      </c>
      <c r="CK1912" s="155">
        <v>3.4766620999999998E-13</v>
      </c>
      <c r="CL1912" s="155">
        <v>0</v>
      </c>
      <c r="CM1912"/>
      <c r="CN1912" s="284">
        <v>0</v>
      </c>
      <c r="CO1912" s="284">
        <v>0.41899579999999997</v>
      </c>
      <c r="CP1912" s="285">
        <v>0</v>
      </c>
      <c r="CQ1912" s="284">
        <v>3.0147140000000002E-4</v>
      </c>
      <c r="CR1912" s="284">
        <v>0</v>
      </c>
      <c r="CS1912" s="284">
        <v>0</v>
      </c>
      <c r="CT1912" s="284">
        <v>2.7387130999999999E-5</v>
      </c>
      <c r="CU1912" s="284">
        <v>0</v>
      </c>
      <c r="CV1912" s="284">
        <v>0</v>
      </c>
      <c r="CW1912" s="284">
        <v>0</v>
      </c>
      <c r="CX1912"/>
      <c r="CY1912"/>
      <c r="CZ1912"/>
      <c r="DA1912"/>
      <c r="DB1912" s="212"/>
      <c r="DC1912" s="48"/>
      <c r="DD1912" s="48"/>
      <c r="DE1912" s="48"/>
      <c r="DF1912" s="48"/>
      <c r="DG1912" s="48"/>
      <c r="DH1912" s="48"/>
      <c r="DI1912" s="48"/>
      <c r="DJ1912" s="48"/>
      <c r="DK1912" s="48"/>
      <c r="DL1912" s="48"/>
    </row>
    <row r="1913" spans="1:116" ht="14.4">
      <c r="A1913" t="s">
        <v>1961</v>
      </c>
      <c r="B1913" s="188" t="s">
        <v>319</v>
      </c>
      <c r="C1913" s="151" t="str">
        <f t="shared" si="495"/>
        <v>D.120.01.106</v>
      </c>
      <c r="D1913" s="54" t="s">
        <v>55</v>
      </c>
      <c r="E1913" s="150" t="s">
        <v>352</v>
      </c>
      <c r="F1913" s="153" t="str">
        <f t="shared" si="496"/>
        <v>injection moulding - production site</v>
      </c>
      <c r="G1913" s="154">
        <f t="shared" si="494"/>
        <v>1.0677634666666667</v>
      </c>
      <c r="H1913"/>
      <c r="I1913"/>
      <c r="J1913" s="227">
        <f t="shared" si="497"/>
        <v>0.21527906357000001</v>
      </c>
      <c r="K1913"/>
      <c r="L1913" s="280">
        <f t="shared" si="498"/>
        <v>6.8213903800000003E-3</v>
      </c>
      <c r="M1913" s="280">
        <f t="shared" si="499"/>
        <v>1.4131539800000001E-2</v>
      </c>
      <c r="N1913" s="281">
        <f t="shared" si="500"/>
        <v>3.4161613389999998E-2</v>
      </c>
      <c r="O1913" s="280">
        <v>0.16016452</v>
      </c>
      <c r="P1913" s="286">
        <v>7.6991760000000003E-3</v>
      </c>
      <c r="Q1913" s="286">
        <v>6.4323638000000002E-3</v>
      </c>
      <c r="R1913" s="286">
        <v>5.9053684000000004E-3</v>
      </c>
      <c r="S1913" s="286">
        <v>9.1602198000000003E-4</v>
      </c>
      <c r="T1913" s="286">
        <v>0</v>
      </c>
      <c r="U1913" s="286">
        <v>0</v>
      </c>
      <c r="V1913" s="286">
        <v>0</v>
      </c>
      <c r="W1913" s="286">
        <v>6.9866039E-4</v>
      </c>
      <c r="X1913" s="219">
        <v>0</v>
      </c>
      <c r="Y1913" s="219">
        <v>3.3462952999999997E-2</v>
      </c>
      <c r="Z1913" s="286">
        <v>0</v>
      </c>
      <c r="AA1913" s="219">
        <v>0</v>
      </c>
      <c r="AB1913" s="219">
        <v>0</v>
      </c>
      <c r="AC1913"/>
      <c r="AD1913" s="227">
        <f t="shared" si="486"/>
        <v>0.16016452</v>
      </c>
      <c r="AE1913" s="227">
        <f t="shared" si="487"/>
        <v>2.0952930180000003E-2</v>
      </c>
      <c r="AF1913" s="227">
        <f t="shared" si="488"/>
        <v>1.4131539800000001E-2</v>
      </c>
      <c r="AG1913" s="227">
        <f t="shared" si="489"/>
        <v>1.4131539800000001E-2</v>
      </c>
      <c r="AH1913" s="227">
        <f t="shared" si="490"/>
        <v>3.4161613389999998E-2</v>
      </c>
      <c r="AI1913"/>
      <c r="AJ1913">
        <v>20.379943000000001</v>
      </c>
      <c r="AK1913" s="155">
        <v>12.04813</v>
      </c>
      <c r="AL1913" s="155">
        <v>4.6361340999999996</v>
      </c>
      <c r="AM1913" s="155">
        <v>0</v>
      </c>
      <c r="AN1913" s="155">
        <v>0.88792937999999999</v>
      </c>
      <c r="AO1913" s="155">
        <v>1.8799737000000001</v>
      </c>
      <c r="AP1913" s="155">
        <v>0.92777631000000005</v>
      </c>
      <c r="AQ1913"/>
      <c r="AR1913" s="156">
        <v>2.0337771000000001E-2</v>
      </c>
      <c r="AS1913" s="156">
        <v>1.9102530999999999E-2</v>
      </c>
      <c r="AT1913" s="156">
        <v>8.6224616000000001E-4</v>
      </c>
      <c r="AU1913" s="156">
        <v>3.7299426000000002E-4</v>
      </c>
      <c r="AV1913" s="282">
        <f t="shared" si="483"/>
        <v>1.1452356784300002E-6</v>
      </c>
      <c r="AW1913" s="282">
        <f t="shared" si="484"/>
        <v>3.1887802059070004E-9</v>
      </c>
      <c r="AX1913" s="283">
        <f t="shared" si="485"/>
        <v>5.2240092448999999E-2</v>
      </c>
      <c r="AY1913" s="157">
        <v>9.9088452000000008E-7</v>
      </c>
      <c r="AZ1913" s="157">
        <v>2.9897378000000002E-9</v>
      </c>
      <c r="BA1913" s="157">
        <v>8.1683906999999996E-14</v>
      </c>
      <c r="BB1913" s="157">
        <v>0</v>
      </c>
      <c r="BC1913" s="157">
        <v>0</v>
      </c>
      <c r="BD1913" s="157">
        <v>1.5824843000000001E-10</v>
      </c>
      <c r="BE1913" s="157">
        <v>1.5419291E-7</v>
      </c>
      <c r="BF1913" s="157">
        <v>3.6088361999999999E-11</v>
      </c>
      <c r="BG1913" s="157">
        <v>1.6287235999999999E-10</v>
      </c>
      <c r="BH1913" s="157">
        <v>0</v>
      </c>
      <c r="BI1913" s="157">
        <v>0</v>
      </c>
      <c r="BJ1913" s="157">
        <v>0</v>
      </c>
      <c r="BK1913" s="157">
        <v>0</v>
      </c>
      <c r="BL1913" s="157">
        <v>0</v>
      </c>
      <c r="BM1913" s="157">
        <v>0</v>
      </c>
      <c r="BN1913" s="157">
        <v>0</v>
      </c>
      <c r="BO1913" s="157">
        <v>0</v>
      </c>
      <c r="BP1913" s="157">
        <v>7.5047448999999996E-5</v>
      </c>
      <c r="BQ1913" s="157">
        <v>5.2165045E-2</v>
      </c>
      <c r="BR1913" s="157">
        <v>0</v>
      </c>
      <c r="BS1913" s="157">
        <v>0</v>
      </c>
      <c r="BT1913" s="157">
        <v>0</v>
      </c>
      <c r="BU1913"/>
      <c r="BV1913" s="155">
        <v>5.4090449E-5</v>
      </c>
      <c r="BW1913" s="155">
        <v>1.1228911999999999E-6</v>
      </c>
      <c r="BX1913" s="155">
        <v>2.9772079000000002E-5</v>
      </c>
      <c r="BY1913" s="155">
        <v>2.8114701E-9</v>
      </c>
      <c r="BZ1913" s="155">
        <v>1.7448772000000001E-6</v>
      </c>
      <c r="CA1913" s="155">
        <v>0</v>
      </c>
      <c r="CB1913" s="155">
        <v>0</v>
      </c>
      <c r="CC1913" s="155">
        <v>0</v>
      </c>
      <c r="CD1913" s="155">
        <v>0</v>
      </c>
      <c r="CE1913" s="155">
        <v>8.5764370000000005E-9</v>
      </c>
      <c r="CF1913" s="155">
        <v>0</v>
      </c>
      <c r="CG1913" s="155">
        <v>0</v>
      </c>
      <c r="CH1913" s="155">
        <v>0</v>
      </c>
      <c r="CI1913" s="155">
        <v>1.2017336E-6</v>
      </c>
      <c r="CJ1913" s="155">
        <v>2.0237478E-5</v>
      </c>
      <c r="CK1913" s="155">
        <v>8.8598808999999997E-13</v>
      </c>
      <c r="CL1913" s="155">
        <v>0</v>
      </c>
      <c r="CM1913"/>
      <c r="CN1913" s="284">
        <v>0</v>
      </c>
      <c r="CO1913" s="284">
        <v>1.0677635000000001</v>
      </c>
      <c r="CP1913" s="285">
        <v>0</v>
      </c>
      <c r="CQ1913" s="284">
        <v>7.6826583000000001E-4</v>
      </c>
      <c r="CR1913" s="284">
        <v>0</v>
      </c>
      <c r="CS1913" s="284">
        <v>0</v>
      </c>
      <c r="CT1913" s="284">
        <v>6.9793010999999997E-5</v>
      </c>
      <c r="CU1913" s="284">
        <v>0</v>
      </c>
      <c r="CV1913" s="284">
        <v>0</v>
      </c>
      <c r="CW1913" s="284">
        <v>0</v>
      </c>
      <c r="CX1913"/>
      <c r="CY1913"/>
      <c r="CZ1913"/>
      <c r="DA1913"/>
      <c r="DB1913" s="212"/>
      <c r="DC1913" s="48"/>
      <c r="DD1913" s="48"/>
      <c r="DE1913" s="48"/>
      <c r="DF1913" s="48"/>
      <c r="DG1913" s="48"/>
      <c r="DH1913" s="48"/>
      <c r="DI1913" s="48"/>
      <c r="DJ1913" s="48"/>
      <c r="DK1913" s="48"/>
      <c r="DL1913" s="48"/>
    </row>
    <row r="1914" spans="1:116" ht="14.4">
      <c r="A1914" t="s">
        <v>1078</v>
      </c>
      <c r="B1914" s="188" t="s">
        <v>319</v>
      </c>
      <c r="C1914" s="151" t="str">
        <f t="shared" si="495"/>
        <v>D.120.01.107</v>
      </c>
      <c r="D1914" s="54" t="s">
        <v>55</v>
      </c>
      <c r="E1914" s="150" t="s">
        <v>352</v>
      </c>
      <c r="F1914" s="153" t="str">
        <f t="shared" si="496"/>
        <v>Recycling mixed polymer</v>
      </c>
      <c r="G1914" s="154">
        <f t="shared" si="494"/>
        <v>0.38175989333333332</v>
      </c>
      <c r="H1914"/>
      <c r="I1914"/>
      <c r="J1914" s="227">
        <f t="shared" si="497"/>
        <v>7.1022820297682879E-2</v>
      </c>
      <c r="K1914"/>
      <c r="L1914" s="280">
        <f t="shared" si="498"/>
        <v>2.5544390309999998E-3</v>
      </c>
      <c r="M1914" s="280">
        <f t="shared" si="499"/>
        <v>4.4616848806000005E-3</v>
      </c>
      <c r="N1914" s="281">
        <f t="shared" si="500"/>
        <v>6.7427123860828815E-3</v>
      </c>
      <c r="O1914" s="280">
        <v>5.7263983999999997E-2</v>
      </c>
      <c r="P1914" s="286">
        <v>2.0760271999999999E-3</v>
      </c>
      <c r="Q1914" s="219">
        <v>2.2581635999999999E-3</v>
      </c>
      <c r="R1914" s="219">
        <v>2.182504E-3</v>
      </c>
      <c r="S1914" s="219">
        <v>3.3711131000000003E-4</v>
      </c>
      <c r="T1914" s="286">
        <v>1.6448289E-5</v>
      </c>
      <c r="U1914" s="286">
        <v>1.8375432000000001E-5</v>
      </c>
      <c r="V1914" s="286">
        <v>9.7408308999999998E-5</v>
      </c>
      <c r="W1914" s="219">
        <v>1.6563335E-4</v>
      </c>
      <c r="X1914" s="286">
        <v>2.8616720000000001E-5</v>
      </c>
      <c r="Y1914" s="219">
        <v>6.5769974000000004E-3</v>
      </c>
      <c r="Z1914" s="286">
        <v>1.4690516E-6</v>
      </c>
      <c r="AA1914" s="286">
        <v>8.1635595000000004E-8</v>
      </c>
      <c r="AB1914" s="286">
        <v>4.8788023999999999E-13</v>
      </c>
      <c r="AC1914"/>
      <c r="AD1914" s="227">
        <f t="shared" si="486"/>
        <v>5.7263983999999997E-2</v>
      </c>
      <c r="AE1914" s="227">
        <f t="shared" si="487"/>
        <v>6.9860381400000003E-3</v>
      </c>
      <c r="AF1914" s="227">
        <f t="shared" si="488"/>
        <v>4.4316807445950006E-3</v>
      </c>
      <c r="AG1914" s="227">
        <f t="shared" si="489"/>
        <v>4.4616848805999997E-3</v>
      </c>
      <c r="AH1914" s="227">
        <f t="shared" si="490"/>
        <v>6.7426307504878814E-3</v>
      </c>
      <c r="AI1914"/>
      <c r="AJ1914">
        <v>6.5067193000000003</v>
      </c>
      <c r="AK1914" s="155">
        <v>4.9165207999999998</v>
      </c>
      <c r="AL1914" s="155">
        <v>0.88964845999999997</v>
      </c>
      <c r="AM1914" s="155">
        <v>0</v>
      </c>
      <c r="AN1914" s="155">
        <v>0.16603340999999999</v>
      </c>
      <c r="AO1914" s="155">
        <v>0.35667094999999999</v>
      </c>
      <c r="AP1914" s="155">
        <v>0.17784564</v>
      </c>
      <c r="AQ1914"/>
      <c r="AR1914" s="156">
        <v>7.1879767000000002E-3</v>
      </c>
      <c r="AS1914" s="156">
        <v>6.6227116000000001E-3</v>
      </c>
      <c r="AT1914" s="156">
        <v>3.0463672E-4</v>
      </c>
      <c r="AU1914" s="156">
        <v>2.6062843000000002E-4</v>
      </c>
      <c r="AV1914" s="282">
        <f t="shared" si="483"/>
        <v>3.9704505899077507E-7</v>
      </c>
      <c r="AW1914" s="282">
        <f t="shared" si="484"/>
        <v>1.1266150729122959E-9</v>
      </c>
      <c r="AX1914" s="283">
        <f t="shared" si="485"/>
        <v>3.6502581334999999E-2</v>
      </c>
      <c r="AY1914" s="157">
        <v>3.5427359000000001E-7</v>
      </c>
      <c r="AZ1914" s="157">
        <v>1.0689289E-9</v>
      </c>
      <c r="BA1914" s="157">
        <v>2.9204664999999997E-14</v>
      </c>
      <c r="BB1914" s="157">
        <v>6.8932674999999994E-14</v>
      </c>
      <c r="BC1914" s="157">
        <v>0</v>
      </c>
      <c r="BD1914" s="157">
        <v>6.0268329000000001E-11</v>
      </c>
      <c r="BE1914" s="157">
        <v>4.2690396000000001E-8</v>
      </c>
      <c r="BF1914" s="157">
        <v>1.3556486999999999E-11</v>
      </c>
      <c r="BG1914" s="157">
        <v>4.4088363999999999E-11</v>
      </c>
      <c r="BH1914" s="157">
        <v>9.1002738999999999E-16</v>
      </c>
      <c r="BI1914" s="157">
        <v>1.1694167E-17</v>
      </c>
      <c r="BJ1914" s="157">
        <v>1.0473745E-14</v>
      </c>
      <c r="BK1914" s="157">
        <v>5.8909142000000001E-16</v>
      </c>
      <c r="BL1914" s="157">
        <v>1.3268866000000001E-16</v>
      </c>
      <c r="BM1914" s="157">
        <v>2.3289320999999999E-12</v>
      </c>
      <c r="BN1914" s="157">
        <v>1.8406797E-11</v>
      </c>
      <c r="BO1914" s="157">
        <v>6.5910183999999997E-22</v>
      </c>
      <c r="BP1914" s="157">
        <v>1.6943335E-5</v>
      </c>
      <c r="BQ1914" s="157">
        <v>3.6485638000000001E-2</v>
      </c>
      <c r="BR1914" s="157">
        <v>0</v>
      </c>
      <c r="BS1914" s="157">
        <v>0</v>
      </c>
      <c r="BT1914" s="157">
        <v>0</v>
      </c>
      <c r="BU1914"/>
      <c r="BV1914" s="155">
        <v>1.9030411999999999E-5</v>
      </c>
      <c r="BW1914" s="155">
        <v>3.0467438999999998E-7</v>
      </c>
      <c r="BX1914" s="155">
        <v>1.0644479E-5</v>
      </c>
      <c r="BY1914" s="155">
        <v>1.2446355E-8</v>
      </c>
      <c r="BZ1914" s="155">
        <v>5.2566212999999995E-7</v>
      </c>
      <c r="CA1914" s="155">
        <v>1.4186456999999999E-9</v>
      </c>
      <c r="CB1914" s="155">
        <v>2.2643352999999999E-11</v>
      </c>
      <c r="CC1914" s="155">
        <v>2.1365871999999999E-9</v>
      </c>
      <c r="CD1914" s="155">
        <v>2.3067461999999999E-8</v>
      </c>
      <c r="CE1914" s="155">
        <v>1.865365E-8</v>
      </c>
      <c r="CF1914" s="155">
        <v>0</v>
      </c>
      <c r="CG1914" s="155">
        <v>1.4575196000000001E-18</v>
      </c>
      <c r="CH1914" s="155">
        <v>1.1934114E-14</v>
      </c>
      <c r="CI1914" s="155">
        <v>4.3684679999999998E-7</v>
      </c>
      <c r="CJ1914" s="155">
        <v>7.0607363999999999E-6</v>
      </c>
      <c r="CK1914" s="155">
        <v>2.6870812E-10</v>
      </c>
      <c r="CL1914" s="155">
        <v>0</v>
      </c>
      <c r="CM1914"/>
      <c r="CN1914" s="284">
        <v>1.0101197E-14</v>
      </c>
      <c r="CO1914" s="284">
        <v>0.38176008</v>
      </c>
      <c r="CP1914" s="285">
        <v>5.8786579E-5</v>
      </c>
      <c r="CQ1914" s="284">
        <v>2.0877664E-4</v>
      </c>
      <c r="CR1914" s="284">
        <v>4.9437251000000004E-12</v>
      </c>
      <c r="CS1914" s="284">
        <v>5.7810198999999997E-10</v>
      </c>
      <c r="CT1914" s="284">
        <v>2.0355849999999999E-5</v>
      </c>
      <c r="CU1914" s="284">
        <v>4.9505489E-4</v>
      </c>
      <c r="CV1914" s="284">
        <v>6.0900593000000001E-10</v>
      </c>
      <c r="CW1914" s="284">
        <v>4.9904667E-7</v>
      </c>
      <c r="CX1914"/>
      <c r="CY1914"/>
      <c r="CZ1914"/>
      <c r="DA1914"/>
      <c r="DB1914" s="212"/>
      <c r="DC1914" s="48"/>
      <c r="DD1914" s="48"/>
      <c r="DE1914" s="48"/>
      <c r="DF1914" s="48"/>
      <c r="DG1914" s="48"/>
      <c r="DH1914" s="48"/>
      <c r="DI1914" s="48"/>
      <c r="DJ1914" s="48"/>
      <c r="DK1914" s="48"/>
      <c r="DL1914" s="48"/>
    </row>
    <row r="1915" spans="1:116" ht="14.4">
      <c r="A1915" t="s">
        <v>1962</v>
      </c>
      <c r="B1915" s="188" t="s">
        <v>319</v>
      </c>
      <c r="C1915" s="151" t="str">
        <f t="shared" si="495"/>
        <v>D.120.01.108</v>
      </c>
      <c r="D1915" s="54" t="s">
        <v>55</v>
      </c>
      <c r="E1915" s="150" t="s">
        <v>352</v>
      </c>
      <c r="F1915" s="153" t="str">
        <f t="shared" si="496"/>
        <v>thermo forming - machine only</v>
      </c>
      <c r="G1915" s="154">
        <f t="shared" si="494"/>
        <v>0.19823457333333333</v>
      </c>
      <c r="H1915"/>
      <c r="I1915"/>
      <c r="J1915" s="227">
        <f t="shared" si="497"/>
        <v>3.9967421949999998E-2</v>
      </c>
      <c r="K1915"/>
      <c r="L1915" s="280">
        <f t="shared" si="498"/>
        <v>1.26641845E-3</v>
      </c>
      <c r="M1915" s="280">
        <f t="shared" si="499"/>
        <v>2.6235770000000002E-3</v>
      </c>
      <c r="N1915" s="281">
        <f t="shared" si="500"/>
        <v>6.3422404999999996E-3</v>
      </c>
      <c r="O1915" s="280">
        <v>2.9735186E-2</v>
      </c>
      <c r="P1915" s="286">
        <v>1.4293829E-3</v>
      </c>
      <c r="Q1915" s="219">
        <v>1.1941941E-3</v>
      </c>
      <c r="R1915" s="219">
        <v>1.0963552999999999E-3</v>
      </c>
      <c r="S1915" s="219">
        <v>1.7006315E-4</v>
      </c>
      <c r="T1915" s="219">
        <v>0</v>
      </c>
      <c r="U1915" s="219">
        <v>0</v>
      </c>
      <c r="V1915" s="219">
        <v>0</v>
      </c>
      <c r="W1915" s="219">
        <v>1.2970909999999999E-4</v>
      </c>
      <c r="X1915" s="219">
        <v>0</v>
      </c>
      <c r="Y1915" s="219">
        <v>6.2125313999999996E-3</v>
      </c>
      <c r="Z1915" s="219">
        <v>0</v>
      </c>
      <c r="AA1915" s="219">
        <v>0</v>
      </c>
      <c r="AB1915" s="219">
        <v>0</v>
      </c>
      <c r="AC1915"/>
      <c r="AD1915" s="227">
        <f t="shared" si="486"/>
        <v>2.9735186E-2</v>
      </c>
      <c r="AE1915" s="227">
        <f t="shared" si="487"/>
        <v>3.8899954500000002E-3</v>
      </c>
      <c r="AF1915" s="227">
        <f t="shared" si="488"/>
        <v>2.6235770000000002E-3</v>
      </c>
      <c r="AG1915" s="227">
        <f t="shared" si="489"/>
        <v>2.6235770000000002E-3</v>
      </c>
      <c r="AH1915" s="227">
        <f t="shared" si="490"/>
        <v>6.3422404999999996E-3</v>
      </c>
      <c r="AI1915"/>
      <c r="AJ1915">
        <v>3.7836181</v>
      </c>
      <c r="AK1915" s="155">
        <v>2.2367835999999999</v>
      </c>
      <c r="AL1915" s="155">
        <v>0.86071686999999997</v>
      </c>
      <c r="AM1915" s="155">
        <v>0</v>
      </c>
      <c r="AN1915" s="155">
        <v>0.16484765000000001</v>
      </c>
      <c r="AO1915" s="155">
        <v>0.34902465999999999</v>
      </c>
      <c r="AP1915" s="155">
        <v>0.17224539</v>
      </c>
      <c r="AQ1915"/>
      <c r="AR1915" s="156">
        <v>3.7757887999999998E-3</v>
      </c>
      <c r="AS1915" s="156">
        <v>3.5464615000000001E-3</v>
      </c>
      <c r="AT1915" s="156">
        <v>1.6007945999999999E-4</v>
      </c>
      <c r="AU1915" s="156">
        <v>6.9247880000000004E-5</v>
      </c>
      <c r="AV1915" s="282">
        <f t="shared" si="483"/>
        <v>2.12617590456E-7</v>
      </c>
      <c r="AW1915" s="282">
        <f t="shared" si="484"/>
        <v>5.920098200449999E-10</v>
      </c>
      <c r="AX1915" s="283">
        <f t="shared" si="485"/>
        <v>9.6985826599999998E-3</v>
      </c>
      <c r="AY1915" s="157">
        <v>1.8396167999999999E-7</v>
      </c>
      <c r="AZ1915" s="157">
        <v>5.5505679999999996E-10</v>
      </c>
      <c r="BA1915" s="157">
        <v>1.5164945000000001E-14</v>
      </c>
      <c r="BB1915" s="157">
        <v>0</v>
      </c>
      <c r="BC1915" s="157">
        <v>0</v>
      </c>
      <c r="BD1915" s="157">
        <v>2.9379456000000002E-11</v>
      </c>
      <c r="BE1915" s="157">
        <v>2.8626531000000002E-8</v>
      </c>
      <c r="BF1915" s="157">
        <v>6.6999490999999998E-12</v>
      </c>
      <c r="BG1915" s="157">
        <v>3.0237905999999997E-11</v>
      </c>
      <c r="BH1915" s="157">
        <v>0</v>
      </c>
      <c r="BI1915" s="157">
        <v>0</v>
      </c>
      <c r="BJ1915" s="157">
        <v>0</v>
      </c>
      <c r="BK1915" s="157">
        <v>0</v>
      </c>
      <c r="BL1915" s="157">
        <v>0</v>
      </c>
      <c r="BM1915" s="157">
        <v>0</v>
      </c>
      <c r="BN1915" s="157">
        <v>0</v>
      </c>
      <c r="BO1915" s="157">
        <v>0</v>
      </c>
      <c r="BP1915" s="157">
        <v>1.3932860000000001E-5</v>
      </c>
      <c r="BQ1915" s="157">
        <v>9.6846498000000003E-3</v>
      </c>
      <c r="BR1915" s="157">
        <v>0</v>
      </c>
      <c r="BS1915" s="157">
        <v>0</v>
      </c>
      <c r="BT1915" s="157">
        <v>0</v>
      </c>
      <c r="BU1915"/>
      <c r="BV1915" s="155">
        <v>1.0042109E-5</v>
      </c>
      <c r="BW1915" s="155">
        <v>2.0846926E-7</v>
      </c>
      <c r="BX1915" s="155">
        <v>5.5273059000000002E-6</v>
      </c>
      <c r="BY1915" s="155">
        <v>5.2196070000000004E-10</v>
      </c>
      <c r="BZ1915" s="155">
        <v>3.2394345E-7</v>
      </c>
      <c r="CA1915" s="155">
        <v>0</v>
      </c>
      <c r="CB1915" s="155">
        <v>0</v>
      </c>
      <c r="CC1915" s="155">
        <v>0</v>
      </c>
      <c r="CD1915" s="155">
        <v>0</v>
      </c>
      <c r="CE1915" s="155">
        <v>1.5922498999999999E-9</v>
      </c>
      <c r="CF1915" s="155">
        <v>0</v>
      </c>
      <c r="CG1915" s="155">
        <v>0</v>
      </c>
      <c r="CH1915" s="155">
        <v>0</v>
      </c>
      <c r="CI1915" s="155">
        <v>2.2310667000000001E-7</v>
      </c>
      <c r="CJ1915" s="155">
        <v>3.757169E-6</v>
      </c>
      <c r="CK1915" s="155">
        <v>1.6448724000000001E-13</v>
      </c>
      <c r="CL1915" s="155">
        <v>0</v>
      </c>
      <c r="CM1915"/>
      <c r="CN1915" s="284">
        <v>0</v>
      </c>
      <c r="CO1915" s="284">
        <v>0.19823457</v>
      </c>
      <c r="CP1915" s="285">
        <v>0</v>
      </c>
      <c r="CQ1915" s="284">
        <v>1.4263163E-4</v>
      </c>
      <c r="CR1915" s="284">
        <v>0</v>
      </c>
      <c r="CS1915" s="284">
        <v>0</v>
      </c>
      <c r="CT1915" s="284">
        <v>1.2957351999999999E-5</v>
      </c>
      <c r="CU1915" s="284">
        <v>0</v>
      </c>
      <c r="CV1915" s="284">
        <v>0</v>
      </c>
      <c r="CW1915" s="284">
        <v>0</v>
      </c>
      <c r="CX1915"/>
      <c r="CY1915"/>
      <c r="CZ1915"/>
      <c r="DA1915"/>
      <c r="DB1915" s="212"/>
      <c r="DC1915" s="48"/>
      <c r="DD1915" s="48"/>
      <c r="DE1915" s="48"/>
      <c r="DF1915" s="48"/>
      <c r="DG1915" s="48"/>
      <c r="DH1915" s="48"/>
      <c r="DI1915" s="48"/>
      <c r="DJ1915" s="48"/>
      <c r="DK1915" s="48"/>
      <c r="DL1915" s="48"/>
    </row>
    <row r="1916" spans="1:116" ht="14.4">
      <c r="A1916" t="s">
        <v>1963</v>
      </c>
      <c r="B1916" s="188" t="s">
        <v>319</v>
      </c>
      <c r="C1916" s="151" t="str">
        <f t="shared" si="495"/>
        <v>D.120.01.109</v>
      </c>
      <c r="D1916" s="54" t="s">
        <v>55</v>
      </c>
      <c r="E1916" s="150" t="s">
        <v>352</v>
      </c>
      <c r="F1916" s="153" t="str">
        <f t="shared" si="496"/>
        <v>thermo forming - production site</v>
      </c>
      <c r="G1916" s="154">
        <f t="shared" si="494"/>
        <v>0.40547980666666672</v>
      </c>
      <c r="H1916"/>
      <c r="I1916"/>
      <c r="J1916" s="227">
        <f t="shared" si="497"/>
        <v>8.175154502000001E-2</v>
      </c>
      <c r="K1916"/>
      <c r="L1916" s="280">
        <f t="shared" si="498"/>
        <v>2.5904014499999999E-3</v>
      </c>
      <c r="M1916" s="280">
        <f t="shared" si="499"/>
        <v>5.3664074999999999E-3</v>
      </c>
      <c r="N1916" s="281">
        <f t="shared" si="500"/>
        <v>1.297276507E-2</v>
      </c>
      <c r="O1916" s="280">
        <v>6.0821971000000002E-2</v>
      </c>
      <c r="P1916" s="286">
        <v>2.9237376999999998E-3</v>
      </c>
      <c r="Q1916" s="219">
        <v>2.4426698E-3</v>
      </c>
      <c r="R1916" s="219">
        <v>2.2425449999999999E-3</v>
      </c>
      <c r="S1916" s="219">
        <v>3.4785645E-4</v>
      </c>
      <c r="T1916" s="219">
        <v>0</v>
      </c>
      <c r="U1916" s="219">
        <v>0</v>
      </c>
      <c r="V1916" s="219">
        <v>0</v>
      </c>
      <c r="W1916" s="219">
        <v>2.6531406999999999E-4</v>
      </c>
      <c r="X1916" s="219">
        <v>0</v>
      </c>
      <c r="Y1916" s="219">
        <v>1.2707451E-2</v>
      </c>
      <c r="Z1916" s="286">
        <v>0</v>
      </c>
      <c r="AA1916" s="219">
        <v>0</v>
      </c>
      <c r="AB1916" s="219">
        <v>0</v>
      </c>
      <c r="AC1916"/>
      <c r="AD1916" s="227">
        <f t="shared" si="486"/>
        <v>6.0821971000000002E-2</v>
      </c>
      <c r="AE1916" s="227">
        <f t="shared" si="487"/>
        <v>7.9568089499999998E-3</v>
      </c>
      <c r="AF1916" s="227">
        <f t="shared" si="488"/>
        <v>5.3664074999999999E-3</v>
      </c>
      <c r="AG1916" s="227">
        <f t="shared" si="489"/>
        <v>5.3664074999999999E-3</v>
      </c>
      <c r="AH1916" s="227">
        <f t="shared" si="490"/>
        <v>1.297276507E-2</v>
      </c>
      <c r="AI1916"/>
      <c r="AJ1916">
        <v>7.7392189</v>
      </c>
      <c r="AK1916" s="155">
        <v>4.5752391000000001</v>
      </c>
      <c r="AL1916" s="155">
        <v>1.7605572</v>
      </c>
      <c r="AM1916" s="155">
        <v>0</v>
      </c>
      <c r="AN1916" s="155">
        <v>0.33718837000000002</v>
      </c>
      <c r="AO1916" s="155">
        <v>0.71391408000000001</v>
      </c>
      <c r="AP1916" s="155">
        <v>0.35232012000000001</v>
      </c>
      <c r="AQ1916"/>
      <c r="AR1916" s="156">
        <v>7.7232044000000001E-3</v>
      </c>
      <c r="AS1916" s="156">
        <v>7.2541257E-3</v>
      </c>
      <c r="AT1916" s="156">
        <v>3.2743524999999998E-4</v>
      </c>
      <c r="AU1916" s="156">
        <v>1.4164339000000001E-4</v>
      </c>
      <c r="AV1916" s="282">
        <f t="shared" si="483"/>
        <v>4.34899622342E-7</v>
      </c>
      <c r="AW1916" s="282">
        <f t="shared" si="484"/>
        <v>1.210929222205E-9</v>
      </c>
      <c r="AX1916" s="283">
        <f t="shared" si="485"/>
        <v>1.9838010030999997E-2</v>
      </c>
      <c r="AY1916" s="157">
        <v>3.7628526E-7</v>
      </c>
      <c r="AZ1916" s="157">
        <v>1.1353435E-9</v>
      </c>
      <c r="BA1916" s="157">
        <v>3.1019205000000001E-14</v>
      </c>
      <c r="BB1916" s="157">
        <v>0</v>
      </c>
      <c r="BC1916" s="157">
        <v>0</v>
      </c>
      <c r="BD1916" s="157">
        <v>6.0094341999999995E-11</v>
      </c>
      <c r="BE1916" s="157">
        <v>5.8554268000000002E-8</v>
      </c>
      <c r="BF1916" s="157">
        <v>1.3704441E-11</v>
      </c>
      <c r="BG1916" s="157">
        <v>6.1850261999999995E-11</v>
      </c>
      <c r="BH1916" s="157">
        <v>0</v>
      </c>
      <c r="BI1916" s="157">
        <v>0</v>
      </c>
      <c r="BJ1916" s="157">
        <v>0</v>
      </c>
      <c r="BK1916" s="157">
        <v>0</v>
      </c>
      <c r="BL1916" s="157">
        <v>0</v>
      </c>
      <c r="BM1916" s="157">
        <v>0</v>
      </c>
      <c r="BN1916" s="157">
        <v>0</v>
      </c>
      <c r="BO1916" s="157">
        <v>0</v>
      </c>
      <c r="BP1916" s="157">
        <v>2.8499031000000001E-5</v>
      </c>
      <c r="BQ1916" s="157">
        <v>1.9809510999999998E-2</v>
      </c>
      <c r="BR1916" s="157">
        <v>0</v>
      </c>
      <c r="BS1916" s="157">
        <v>0</v>
      </c>
      <c r="BT1916" s="157">
        <v>0</v>
      </c>
      <c r="BU1916"/>
      <c r="BV1916" s="155">
        <v>2.0540676999999998E-5</v>
      </c>
      <c r="BW1916" s="155">
        <v>4.2641439000000001E-7</v>
      </c>
      <c r="BX1916" s="155">
        <v>1.1305852999999999E-5</v>
      </c>
      <c r="BY1916" s="155">
        <v>1.0676469E-9</v>
      </c>
      <c r="BZ1916" s="155">
        <v>6.6261159999999996E-7</v>
      </c>
      <c r="CA1916" s="155">
        <v>0</v>
      </c>
      <c r="CB1916" s="155">
        <v>0</v>
      </c>
      <c r="CC1916" s="155">
        <v>0</v>
      </c>
      <c r="CD1916" s="155">
        <v>0</v>
      </c>
      <c r="CE1916" s="155">
        <v>3.2568748E-9</v>
      </c>
      <c r="CF1916" s="155">
        <v>0</v>
      </c>
      <c r="CG1916" s="155">
        <v>0</v>
      </c>
      <c r="CH1916" s="155">
        <v>0</v>
      </c>
      <c r="CI1916" s="155">
        <v>4.5635455000000002E-7</v>
      </c>
      <c r="CJ1916" s="155">
        <v>7.6851183999999993E-6</v>
      </c>
      <c r="CK1916" s="155">
        <v>3.3645117000000002E-13</v>
      </c>
      <c r="CL1916" s="155">
        <v>0</v>
      </c>
      <c r="CM1916"/>
      <c r="CN1916" s="284">
        <v>0</v>
      </c>
      <c r="CO1916" s="284">
        <v>0.40547981</v>
      </c>
      <c r="CP1916" s="285">
        <v>0</v>
      </c>
      <c r="CQ1916" s="284">
        <v>2.9174651999999999E-4</v>
      </c>
      <c r="CR1916" s="284">
        <v>0</v>
      </c>
      <c r="CS1916" s="284">
        <v>0</v>
      </c>
      <c r="CT1916" s="284">
        <v>2.6503675E-5</v>
      </c>
      <c r="CU1916" s="284">
        <v>0</v>
      </c>
      <c r="CV1916" s="284">
        <v>0</v>
      </c>
      <c r="CW1916" s="284">
        <v>0</v>
      </c>
      <c r="CX1916"/>
      <c r="CY1916"/>
      <c r="CZ1916"/>
      <c r="DA1916"/>
      <c r="DB1916" s="212"/>
      <c r="DC1916" s="48"/>
      <c r="DD1916" s="48"/>
      <c r="DE1916" s="48"/>
      <c r="DF1916" s="48"/>
      <c r="DG1916" s="48"/>
      <c r="DH1916" s="48"/>
      <c r="DI1916" s="48"/>
      <c r="DJ1916" s="48"/>
      <c r="DK1916" s="48"/>
      <c r="DL1916" s="48"/>
    </row>
    <row r="1917" spans="1:116" ht="14.4">
      <c r="B1917" s="188"/>
      <c r="C1917" s="151"/>
      <c r="D1917" s="51" t="s">
        <v>56</v>
      </c>
      <c r="E1917" s="150"/>
      <c r="F1917"/>
      <c r="G1917"/>
      <c r="H1917"/>
      <c r="I1917"/>
      <c r="J1917"/>
      <c r="K1917"/>
      <c r="L1917"/>
      <c r="M1917"/>
      <c r="N1917" s="174"/>
      <c r="O1917"/>
      <c r="P1917" s="53"/>
      <c r="Q1917"/>
      <c r="R1917"/>
      <c r="S1917"/>
      <c r="T1917"/>
      <c r="U1917"/>
      <c r="V1917"/>
      <c r="W1917"/>
      <c r="X1917"/>
      <c r="Y1917"/>
      <c r="Z1917" s="53"/>
      <c r="AA1917"/>
      <c r="AB1917"/>
      <c r="AC1917"/>
      <c r="AD1917"/>
      <c r="AE1917"/>
      <c r="AF1917"/>
      <c r="AG1917"/>
      <c r="AH1917"/>
      <c r="AI1917"/>
      <c r="AJ1917"/>
      <c r="AK1917"/>
      <c r="AL1917"/>
      <c r="AM1917"/>
      <c r="AN1917"/>
      <c r="AO1917"/>
      <c r="AP1917"/>
      <c r="AQ1917"/>
      <c r="AR1917"/>
      <c r="AS1917"/>
      <c r="AT1917"/>
      <c r="AU1917"/>
      <c r="AX1917" s="19"/>
      <c r="AY1917"/>
      <c r="AZ1917"/>
      <c r="BA1917"/>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s="117"/>
      <c r="CQ1917"/>
      <c r="CR1917"/>
      <c r="CS1917"/>
      <c r="CT1917"/>
      <c r="CU1917"/>
      <c r="CV1917"/>
      <c r="CW1917"/>
      <c r="CX1917"/>
      <c r="CY1917"/>
      <c r="CZ1917"/>
      <c r="DA1917"/>
      <c r="DB1917" s="212"/>
      <c r="DC1917" s="48"/>
      <c r="DD1917" s="48"/>
      <c r="DE1917" s="48"/>
      <c r="DF1917" s="48"/>
      <c r="DG1917" s="48"/>
      <c r="DH1917" s="48"/>
      <c r="DI1917" s="48"/>
      <c r="DJ1917" s="48"/>
      <c r="DK1917" s="48"/>
      <c r="DL1917" s="48"/>
    </row>
    <row r="1918" spans="1:116" ht="14.4">
      <c r="A1918" t="s">
        <v>1079</v>
      </c>
      <c r="B1918" s="188" t="s">
        <v>321</v>
      </c>
      <c r="C1918" s="151" t="str">
        <f t="shared" si="495"/>
        <v>D.140.01.101</v>
      </c>
      <c r="D1918" s="54" t="s">
        <v>56</v>
      </c>
      <c r="E1918" s="150" t="s">
        <v>1263</v>
      </c>
      <c r="F1918" s="153" t="str">
        <f t="shared" si="496"/>
        <v>Chain sawing</v>
      </c>
      <c r="G1918" s="154">
        <f t="shared" si="494"/>
        <v>7.4062553333333341E-4</v>
      </c>
      <c r="H1918"/>
      <c r="I1918"/>
      <c r="J1918" s="227">
        <f t="shared" ref="J1918:J1978" si="501">L1918+M1918+N1918+O1918</f>
        <v>1.9050406900899999E-4</v>
      </c>
      <c r="K1918"/>
      <c r="L1918" s="280">
        <f t="shared" ref="L1918:L1978" si="502">R1918+S1918+T1918+U1918</f>
        <v>6.9857654509999994E-6</v>
      </c>
      <c r="M1918" s="280">
        <f t="shared" ref="M1918:M1978" si="503">P1918+Q1918+V1918+Z1918+X1918</f>
        <v>1.4858574306999998E-5</v>
      </c>
      <c r="N1918" s="281">
        <f t="shared" ref="N1918:N1978" si="504">W1918+Y1918+AA1918+AB1918</f>
        <v>5.7565899251E-5</v>
      </c>
      <c r="O1918" s="280">
        <v>1.1109383000000001E-4</v>
      </c>
      <c r="P1918" s="286">
        <v>6.6581733000000002E-6</v>
      </c>
      <c r="Q1918" s="286">
        <v>6.5457545999999997E-6</v>
      </c>
      <c r="R1918" s="286">
        <v>6.5788639999999997E-6</v>
      </c>
      <c r="S1918" s="286">
        <v>2.7616201999999997E-7</v>
      </c>
      <c r="T1918" s="286">
        <v>1.5702891E-8</v>
      </c>
      <c r="U1918" s="286">
        <v>1.1503654E-7</v>
      </c>
      <c r="V1918" s="286">
        <v>1.6251222E-6</v>
      </c>
      <c r="W1918" s="286">
        <v>5.5067251000000003E-8</v>
      </c>
      <c r="X1918" s="219">
        <v>0</v>
      </c>
      <c r="Y1918" s="286">
        <v>5.7510831999999999E-5</v>
      </c>
      <c r="Z1918" s="286">
        <v>2.9524207E-8</v>
      </c>
      <c r="AA1918" s="219">
        <v>0</v>
      </c>
      <c r="AB1918" s="219">
        <v>0</v>
      </c>
      <c r="AC1918"/>
      <c r="AD1918" s="227">
        <f t="shared" ref="AD1918:AD1981" si="505">O1918</f>
        <v>1.1109383000000001E-4</v>
      </c>
      <c r="AE1918" s="227">
        <f t="shared" ref="AE1918:AE1981" si="506">P1918+Q1918+R1918+S1918+T1918+U1918+V1918</f>
        <v>2.1814815551000002E-5</v>
      </c>
      <c r="AF1918" s="227">
        <f t="shared" ref="AF1918:AF1981" si="507">P1918+Q1918+V1918+AA1918</f>
        <v>1.4829050099999998E-5</v>
      </c>
      <c r="AG1918" s="227">
        <f t="shared" ref="AG1918:AG1981" si="508">Z1918+P1918+Q1918+V1918+X1918</f>
        <v>1.4858574307E-5</v>
      </c>
      <c r="AH1918" s="227">
        <f t="shared" ref="AH1918:AH1981" si="509">W1918+Y1918+AB1918</f>
        <v>5.7565899251E-5</v>
      </c>
      <c r="AI1918"/>
      <c r="AJ1918">
        <v>1.1316366E-2</v>
      </c>
      <c r="AK1918" s="155">
        <v>1.0994818E-2</v>
      </c>
      <c r="AL1918" s="155">
        <v>4.1373174999999997E-5</v>
      </c>
      <c r="AM1918" s="155">
        <v>0</v>
      </c>
      <c r="AN1918" s="155">
        <v>1.4676611999999999E-7</v>
      </c>
      <c r="AO1918" s="155">
        <v>2.7012491E-4</v>
      </c>
      <c r="AP1918" s="155">
        <v>9.9036773999999999E-6</v>
      </c>
      <c r="AQ1918"/>
      <c r="AR1918" s="156">
        <v>1.5629016999999999E-5</v>
      </c>
      <c r="AS1918" s="156">
        <v>1.4208996E-5</v>
      </c>
      <c r="AT1918" s="156">
        <v>6.3495808000000004E-7</v>
      </c>
      <c r="AU1918" s="156">
        <v>7.8506299000000001E-7</v>
      </c>
      <c r="AV1918" s="282">
        <f t="shared" si="483"/>
        <v>8.5185829482979999E-10</v>
      </c>
      <c r="AW1918" s="282">
        <f t="shared" si="484"/>
        <v>2.3482177761502001E-12</v>
      </c>
      <c r="AX1918" s="283">
        <f t="shared" si="485"/>
        <v>1.09952800049E-4</v>
      </c>
      <c r="AY1918" s="157">
        <v>6.8730052000000004E-10</v>
      </c>
      <c r="AZ1918" s="157">
        <v>2.0737515999999998E-12</v>
      </c>
      <c r="BA1918" s="157">
        <v>5.6657854999999997E-17</v>
      </c>
      <c r="BB1918" s="157">
        <v>0</v>
      </c>
      <c r="BC1918" s="157">
        <v>0</v>
      </c>
      <c r="BD1918" s="157">
        <v>5.9074080000000002E-13</v>
      </c>
      <c r="BE1918" s="157">
        <v>1.6369503999999999E-10</v>
      </c>
      <c r="BF1918" s="157">
        <v>9.1093057999999998E-14</v>
      </c>
      <c r="BG1918" s="157">
        <v>1.8323932999999999E-13</v>
      </c>
      <c r="BH1918" s="157">
        <v>0</v>
      </c>
      <c r="BI1918" s="157">
        <v>0</v>
      </c>
      <c r="BJ1918" s="157">
        <v>6.5537431999999997E-17</v>
      </c>
      <c r="BK1918" s="157">
        <v>9.7584048000000002E-18</v>
      </c>
      <c r="BL1918" s="157">
        <v>1.8344584E-18</v>
      </c>
      <c r="BM1918" s="157">
        <v>6.6373397999999999E-15</v>
      </c>
      <c r="BN1918" s="157">
        <v>2.6535669000000002E-13</v>
      </c>
      <c r="BO1918" s="157">
        <v>0</v>
      </c>
      <c r="BP1918" s="157">
        <v>4.6200490000000001E-9</v>
      </c>
      <c r="BQ1918" s="157">
        <v>1.0994818E-4</v>
      </c>
      <c r="BR1918" s="157">
        <v>0</v>
      </c>
      <c r="BS1918" s="157">
        <v>0</v>
      </c>
      <c r="BT1918" s="157">
        <v>0</v>
      </c>
      <c r="BU1918"/>
      <c r="BV1918" s="155">
        <v>3.9218055999999999E-8</v>
      </c>
      <c r="BW1918" s="155">
        <v>1.4297501E-9</v>
      </c>
      <c r="BX1918" s="155">
        <v>2.0650606000000001E-8</v>
      </c>
      <c r="BY1918" s="155">
        <v>1.9189824999999999E-10</v>
      </c>
      <c r="BZ1918" s="155">
        <v>1.1808609000000001E-9</v>
      </c>
      <c r="CA1918" s="155">
        <v>3.2728726000000001E-10</v>
      </c>
      <c r="CB1918" s="155">
        <v>0</v>
      </c>
      <c r="CC1918" s="155">
        <v>4.9675162000000005E-10</v>
      </c>
      <c r="CD1918" s="155">
        <v>2.8425628999999999E-11</v>
      </c>
      <c r="CE1918" s="155">
        <v>1.3657394999999999E-10</v>
      </c>
      <c r="CF1918" s="155">
        <v>0</v>
      </c>
      <c r="CG1918" s="155">
        <v>0</v>
      </c>
      <c r="CH1918" s="155">
        <v>0</v>
      </c>
      <c r="CI1918" s="155">
        <v>1.3206205000000001E-9</v>
      </c>
      <c r="CJ1918" s="155">
        <v>1.3455283E-8</v>
      </c>
      <c r="CK1918" s="155">
        <v>7.7530905999999996E-19</v>
      </c>
      <c r="CL1918" s="155">
        <v>0</v>
      </c>
      <c r="CM1918"/>
      <c r="CN1918" s="284">
        <v>0</v>
      </c>
      <c r="CO1918" s="284">
        <v>7.4062556E-4</v>
      </c>
      <c r="CP1918" s="285">
        <v>1.9952477999999999E-5</v>
      </c>
      <c r="CQ1918" s="284">
        <v>1.0532778000000001E-6</v>
      </c>
      <c r="CR1918" s="284">
        <v>3.0941029000000003E-14</v>
      </c>
      <c r="CS1918" s="284">
        <v>3.8413836999999996E-12</v>
      </c>
      <c r="CT1918" s="284">
        <v>9.1006935999999995E-8</v>
      </c>
      <c r="CU1918" s="284">
        <v>8.1465955000000003E-6</v>
      </c>
      <c r="CV1918" s="284">
        <v>0</v>
      </c>
      <c r="CW1918" s="284">
        <v>1.1509833E-7</v>
      </c>
      <c r="CX1918"/>
      <c r="CY1918"/>
      <c r="CZ1918"/>
      <c r="DA1918"/>
      <c r="DB1918" s="212"/>
      <c r="DC1918" s="48"/>
      <c r="DD1918" s="48"/>
      <c r="DE1918" s="48"/>
      <c r="DF1918" s="48"/>
      <c r="DG1918" s="48"/>
      <c r="DH1918" s="48"/>
      <c r="DI1918" s="48"/>
      <c r="DJ1918" s="48"/>
      <c r="DK1918" s="48"/>
      <c r="DL1918" s="48"/>
    </row>
    <row r="1919" spans="1:116" ht="14.4">
      <c r="A1919" t="s">
        <v>1080</v>
      </c>
      <c r="B1919" s="188" t="s">
        <v>321</v>
      </c>
      <c r="C1919" s="151" t="str">
        <f t="shared" si="495"/>
        <v>D.140.01.102</v>
      </c>
      <c r="D1919" s="54" t="s">
        <v>56</v>
      </c>
      <c r="E1919" s="150" t="s">
        <v>1263</v>
      </c>
      <c r="F1919" s="153" t="str">
        <f t="shared" si="496"/>
        <v>Power sawing (petrol)</v>
      </c>
      <c r="G1919" s="154">
        <f t="shared" si="494"/>
        <v>2.3670282666666668E-3</v>
      </c>
      <c r="H1919"/>
      <c r="I1919"/>
      <c r="J1919" s="227">
        <f t="shared" si="501"/>
        <v>5.8523491285300002E-4</v>
      </c>
      <c r="K1919"/>
      <c r="L1919" s="280">
        <f t="shared" si="502"/>
        <v>1.0618024009999999E-5</v>
      </c>
      <c r="M1919" s="280">
        <f t="shared" si="503"/>
        <v>2.8969740893E-5</v>
      </c>
      <c r="N1919" s="281">
        <f t="shared" si="504"/>
        <v>1.9059290795000002E-4</v>
      </c>
      <c r="O1919" s="280">
        <v>3.5505424000000001E-4</v>
      </c>
      <c r="P1919" s="286">
        <v>1.7322083000000002E-5</v>
      </c>
      <c r="Q1919" s="286">
        <v>7.409571E-6</v>
      </c>
      <c r="R1919" s="286">
        <v>9.4313458999999999E-6</v>
      </c>
      <c r="S1919" s="286">
        <v>8.0847670999999997E-7</v>
      </c>
      <c r="T1919" s="286">
        <v>4.6579720000000001E-8</v>
      </c>
      <c r="U1919" s="286">
        <v>3.3162168000000001E-7</v>
      </c>
      <c r="V1919" s="286">
        <v>4.1616056000000001E-6</v>
      </c>
      <c r="W1919" s="286">
        <v>1.6961795000000001E-7</v>
      </c>
      <c r="X1919" s="219">
        <v>0</v>
      </c>
      <c r="Y1919" s="219">
        <v>1.9042329000000001E-4</v>
      </c>
      <c r="Z1919" s="286">
        <v>7.6481292999999999E-8</v>
      </c>
      <c r="AA1919" s="219">
        <v>0</v>
      </c>
      <c r="AB1919" s="219">
        <v>0</v>
      </c>
      <c r="AC1919"/>
      <c r="AD1919" s="227">
        <f t="shared" si="505"/>
        <v>3.5505424000000001E-4</v>
      </c>
      <c r="AE1919" s="227">
        <f t="shared" si="506"/>
        <v>3.9511283610000002E-5</v>
      </c>
      <c r="AF1919" s="227">
        <f t="shared" si="507"/>
        <v>2.8893259600000001E-5</v>
      </c>
      <c r="AG1919" s="227">
        <f t="shared" si="508"/>
        <v>2.8969740893E-5</v>
      </c>
      <c r="AH1919" s="227">
        <f t="shared" si="509"/>
        <v>1.9059290795000002E-4</v>
      </c>
      <c r="AI1919"/>
      <c r="AJ1919">
        <v>3.4526526000000002E-2</v>
      </c>
      <c r="AK1919" s="155">
        <v>3.3676020000000001E-2</v>
      </c>
      <c r="AL1919" s="155">
        <v>1.2389228999999999E-4</v>
      </c>
      <c r="AM1919" s="155">
        <v>0</v>
      </c>
      <c r="AN1919" s="155">
        <v>0</v>
      </c>
      <c r="AO1919" s="155">
        <v>6.9589996E-4</v>
      </c>
      <c r="AP1919" s="155">
        <v>3.0714640999999998E-5</v>
      </c>
      <c r="AQ1919"/>
      <c r="AR1919" s="156">
        <v>4.6417732999999998E-5</v>
      </c>
      <c r="AS1919" s="156">
        <v>4.2114194000000001E-5</v>
      </c>
      <c r="AT1919" s="156">
        <v>1.907157E-6</v>
      </c>
      <c r="AU1919" s="156">
        <v>2.3963815999999998E-6</v>
      </c>
      <c r="AV1919" s="282">
        <f t="shared" si="483"/>
        <v>2.5248317450290002E-9</v>
      </c>
      <c r="AW1919" s="282">
        <f t="shared" si="484"/>
        <v>7.0530955158699998E-12</v>
      </c>
      <c r="AX1919" s="283">
        <f t="shared" si="485"/>
        <v>3.3562767193599997E-4</v>
      </c>
      <c r="AY1919" s="157">
        <v>2.1966021999999999E-9</v>
      </c>
      <c r="AZ1919" s="157">
        <v>6.6276791000000002E-12</v>
      </c>
      <c r="BA1919" s="157">
        <v>1.8107766E-16</v>
      </c>
      <c r="BB1919" s="157">
        <v>0</v>
      </c>
      <c r="BC1919" s="157">
        <v>0</v>
      </c>
      <c r="BD1919" s="157">
        <v>2.5273541E-13</v>
      </c>
      <c r="BE1919" s="157">
        <v>3.2726715000000002E-10</v>
      </c>
      <c r="BF1919" s="157">
        <v>5.7636001999999995E-14</v>
      </c>
      <c r="BG1919" s="157">
        <v>3.6644031999999999E-13</v>
      </c>
      <c r="BH1919" s="157">
        <v>0</v>
      </c>
      <c r="BI1919" s="157">
        <v>0</v>
      </c>
      <c r="BJ1919" s="157">
        <v>1.8892772000000001E-16</v>
      </c>
      <c r="BK1919" s="157">
        <v>8.2106385999999997E-16</v>
      </c>
      <c r="BL1919" s="157">
        <v>1.4902463000000001E-16</v>
      </c>
      <c r="BM1919" s="157">
        <v>1.8050429000000001E-14</v>
      </c>
      <c r="BN1919" s="157">
        <v>6.9160918999999998E-13</v>
      </c>
      <c r="BO1919" s="157">
        <v>0</v>
      </c>
      <c r="BP1919" s="157">
        <v>1.4461936E-8</v>
      </c>
      <c r="BQ1919" s="157">
        <v>3.3561320999999999E-4</v>
      </c>
      <c r="BR1919" s="157">
        <v>0</v>
      </c>
      <c r="BS1919" s="157">
        <v>0</v>
      </c>
      <c r="BT1919" s="157">
        <v>0</v>
      </c>
      <c r="BU1919"/>
      <c r="BV1919" s="155">
        <v>1.1535594999999999E-7</v>
      </c>
      <c r="BW1919" s="155">
        <v>2.5263503000000002E-9</v>
      </c>
      <c r="BX1919" s="155">
        <v>6.5999028000000003E-8</v>
      </c>
      <c r="BY1919" s="155">
        <v>4.9203428000000005E-10</v>
      </c>
      <c r="BZ1919" s="155">
        <v>2.8046930999999999E-9</v>
      </c>
      <c r="CA1919" s="155">
        <v>0</v>
      </c>
      <c r="CB1919" s="155">
        <v>0</v>
      </c>
      <c r="CC1919" s="155">
        <v>0</v>
      </c>
      <c r="CD1919" s="155">
        <v>8.3124986000000002E-11</v>
      </c>
      <c r="CE1919" s="155">
        <v>3.7608733999999998E-10</v>
      </c>
      <c r="CF1919" s="155">
        <v>0</v>
      </c>
      <c r="CG1919" s="155">
        <v>0</v>
      </c>
      <c r="CH1919" s="155">
        <v>0</v>
      </c>
      <c r="CI1919" s="155">
        <v>1.9668463000000002E-9</v>
      </c>
      <c r="CJ1919" s="155">
        <v>4.1107787000000001E-8</v>
      </c>
      <c r="CK1919" s="155">
        <v>2.3881042000000001E-18</v>
      </c>
      <c r="CL1919" s="155">
        <v>0</v>
      </c>
      <c r="CM1919"/>
      <c r="CN1919" s="284">
        <v>0</v>
      </c>
      <c r="CO1919" s="284">
        <v>2.3670282999999999E-3</v>
      </c>
      <c r="CP1919" s="285">
        <v>0</v>
      </c>
      <c r="CQ1919" s="284">
        <v>1.7284921E-6</v>
      </c>
      <c r="CR1919" s="284">
        <v>8.8779626000000006E-14</v>
      </c>
      <c r="CS1919" s="284">
        <v>1.0965027999999999E-11</v>
      </c>
      <c r="CT1919" s="284">
        <v>1.2579156999999999E-7</v>
      </c>
      <c r="CU1919" s="284">
        <v>4.1322674999999998E-4</v>
      </c>
      <c r="CV1919" s="284">
        <v>0</v>
      </c>
      <c r="CW1919" s="284">
        <v>0</v>
      </c>
      <c r="CX1919"/>
      <c r="CY1919"/>
      <c r="CZ1919"/>
      <c r="DA1919"/>
      <c r="DB1919" s="212"/>
      <c r="DC1919" s="48"/>
      <c r="DD1919" s="48"/>
      <c r="DE1919" s="48"/>
      <c r="DF1919" s="48"/>
      <c r="DG1919" s="48"/>
      <c r="DH1919" s="48"/>
      <c r="DI1919" s="48"/>
      <c r="DJ1919" s="48"/>
      <c r="DK1919" s="48"/>
      <c r="DL1919" s="48"/>
    </row>
    <row r="1920" spans="1:116" ht="14.4">
      <c r="A1920" t="s">
        <v>1081</v>
      </c>
      <c r="B1920" s="188" t="s">
        <v>321</v>
      </c>
      <c r="C1920" s="151" t="str">
        <f t="shared" si="495"/>
        <v>D.140.01.103</v>
      </c>
      <c r="D1920" s="54" t="s">
        <v>56</v>
      </c>
      <c r="E1920" s="150" t="s">
        <v>352</v>
      </c>
      <c r="F1920" s="153" t="str">
        <f t="shared" si="496"/>
        <v>Shaving hardwood per kg dry mass removed</v>
      </c>
      <c r="G1920" s="154">
        <f t="shared" si="494"/>
        <v>0.75088853333333339</v>
      </c>
      <c r="H1920"/>
      <c r="I1920"/>
      <c r="J1920" s="227">
        <f t="shared" si="501"/>
        <v>0.15139174967000002</v>
      </c>
      <c r="K1920"/>
      <c r="L1920" s="280">
        <f t="shared" si="502"/>
        <v>4.7970396099999996E-3</v>
      </c>
      <c r="M1920" s="280">
        <f t="shared" si="503"/>
        <v>9.9377917000000003E-3</v>
      </c>
      <c r="N1920" s="281">
        <f t="shared" si="504"/>
        <v>2.4023638360000002E-2</v>
      </c>
      <c r="O1920" s="280">
        <v>0.11263328</v>
      </c>
      <c r="P1920" s="286">
        <v>5.4143291000000003E-3</v>
      </c>
      <c r="Q1920" s="219">
        <v>4.5234626E-3</v>
      </c>
      <c r="R1920" s="219">
        <v>4.1528609999999999E-3</v>
      </c>
      <c r="S1920" s="219">
        <v>6.4417860999999997E-4</v>
      </c>
      <c r="T1920" s="219">
        <v>0</v>
      </c>
      <c r="U1920" s="219">
        <v>0</v>
      </c>
      <c r="V1920" s="219">
        <v>0</v>
      </c>
      <c r="W1920" s="219">
        <v>4.9132235999999995E-4</v>
      </c>
      <c r="X1920" s="219">
        <v>0</v>
      </c>
      <c r="Y1920" s="219">
        <v>2.3532316000000001E-2</v>
      </c>
      <c r="Z1920" s="286">
        <v>0</v>
      </c>
      <c r="AA1920" s="219">
        <v>0</v>
      </c>
      <c r="AB1920" s="219">
        <v>0</v>
      </c>
      <c r="AC1920"/>
      <c r="AD1920" s="227">
        <f t="shared" si="505"/>
        <v>0.11263328</v>
      </c>
      <c r="AE1920" s="227">
        <f t="shared" si="506"/>
        <v>1.4734831310000002E-2</v>
      </c>
      <c r="AF1920" s="227">
        <f t="shared" si="507"/>
        <v>9.9377917000000003E-3</v>
      </c>
      <c r="AG1920" s="227">
        <f t="shared" si="508"/>
        <v>9.9377917000000003E-3</v>
      </c>
      <c r="AH1920" s="227">
        <f t="shared" si="509"/>
        <v>2.4023638360000002E-2</v>
      </c>
      <c r="AI1920"/>
      <c r="AJ1920">
        <v>14.331887</v>
      </c>
      <c r="AK1920" s="155">
        <v>8.4726649999999992</v>
      </c>
      <c r="AL1920" s="155">
        <v>3.2602912000000002</v>
      </c>
      <c r="AM1920" s="155">
        <v>0</v>
      </c>
      <c r="AN1920" s="155">
        <v>0.62442291000000005</v>
      </c>
      <c r="AO1920" s="155">
        <v>1.3220631</v>
      </c>
      <c r="AP1920" s="155">
        <v>0.65244466000000001</v>
      </c>
      <c r="AQ1920"/>
      <c r="AR1920" s="156">
        <v>1.4302230000000001E-2</v>
      </c>
      <c r="AS1920" s="156">
        <v>1.3433565999999999E-2</v>
      </c>
      <c r="AT1920" s="156">
        <v>6.0636157999999999E-4</v>
      </c>
      <c r="AU1920" s="156">
        <v>2.6230258000000002E-4</v>
      </c>
      <c r="AV1920" s="282">
        <f t="shared" si="483"/>
        <v>8.0536967581999995E-7</v>
      </c>
      <c r="AW1920" s="282">
        <f t="shared" si="484"/>
        <v>2.2424614579729997E-9</v>
      </c>
      <c r="AX1920" s="283">
        <f t="shared" si="485"/>
        <v>3.6737055983999997E-2</v>
      </c>
      <c r="AY1920" s="157">
        <v>6.9682455999999999E-7</v>
      </c>
      <c r="AZ1920" s="157">
        <v>2.1024879E-9</v>
      </c>
      <c r="BA1920" s="157">
        <v>5.7442972999999994E-14</v>
      </c>
      <c r="BB1920" s="157">
        <v>0</v>
      </c>
      <c r="BC1920" s="157">
        <v>0</v>
      </c>
      <c r="BD1920" s="157">
        <v>1.1128582E-10</v>
      </c>
      <c r="BE1920" s="157">
        <v>1.0843383E-7</v>
      </c>
      <c r="BF1920" s="157">
        <v>2.5378595E-11</v>
      </c>
      <c r="BG1920" s="157">
        <v>1.1453752E-10</v>
      </c>
      <c r="BH1920" s="157">
        <v>0</v>
      </c>
      <c r="BI1920" s="157">
        <v>0</v>
      </c>
      <c r="BJ1920" s="157">
        <v>0</v>
      </c>
      <c r="BK1920" s="157">
        <v>0</v>
      </c>
      <c r="BL1920" s="157">
        <v>0</v>
      </c>
      <c r="BM1920" s="157">
        <v>0</v>
      </c>
      <c r="BN1920" s="157">
        <v>0</v>
      </c>
      <c r="BO1920" s="157">
        <v>0</v>
      </c>
      <c r="BP1920" s="157">
        <v>5.2775984E-5</v>
      </c>
      <c r="BQ1920" s="157">
        <v>3.668428E-2</v>
      </c>
      <c r="BR1920" s="157">
        <v>0</v>
      </c>
      <c r="BS1920" s="157">
        <v>0</v>
      </c>
      <c r="BT1920" s="157">
        <v>0</v>
      </c>
      <c r="BU1920"/>
      <c r="BV1920" s="155">
        <v>3.8038289999999997E-5</v>
      </c>
      <c r="BW1920" s="155">
        <v>7.8965628000000005E-7</v>
      </c>
      <c r="BX1920" s="155">
        <v>2.0936765E-5</v>
      </c>
      <c r="BY1920" s="155">
        <v>1.9771238999999999E-9</v>
      </c>
      <c r="BZ1920" s="155">
        <v>1.2270585000000001E-6</v>
      </c>
      <c r="CA1920" s="155">
        <v>0</v>
      </c>
      <c r="CB1920" s="155">
        <v>0</v>
      </c>
      <c r="CC1920" s="155">
        <v>0</v>
      </c>
      <c r="CD1920" s="155">
        <v>0</v>
      </c>
      <c r="CE1920" s="155">
        <v>6.0312495999999997E-9</v>
      </c>
      <c r="CF1920" s="155">
        <v>0</v>
      </c>
      <c r="CG1920" s="155">
        <v>0</v>
      </c>
      <c r="CH1920" s="155">
        <v>0</v>
      </c>
      <c r="CI1920" s="155">
        <v>8.4510101999999996E-7</v>
      </c>
      <c r="CJ1920" s="155">
        <v>1.4231701000000001E-5</v>
      </c>
      <c r="CK1920" s="155">
        <v>6.2305773000000002E-13</v>
      </c>
      <c r="CL1920" s="155">
        <v>0</v>
      </c>
      <c r="CM1920"/>
      <c r="CN1920" s="284">
        <v>0</v>
      </c>
      <c r="CO1920" s="284">
        <v>0.75088853</v>
      </c>
      <c r="CP1920" s="285">
        <v>0</v>
      </c>
      <c r="CQ1920" s="284">
        <v>5.4027133000000003E-4</v>
      </c>
      <c r="CR1920" s="284">
        <v>0</v>
      </c>
      <c r="CS1920" s="284">
        <v>0</v>
      </c>
      <c r="CT1920" s="284">
        <v>4.9080879999999998E-5</v>
      </c>
      <c r="CU1920" s="284">
        <v>0</v>
      </c>
      <c r="CV1920" s="284">
        <v>0</v>
      </c>
      <c r="CW1920" s="284">
        <v>0</v>
      </c>
      <c r="CX1920"/>
      <c r="CY1920"/>
      <c r="CZ1920"/>
      <c r="DA1920"/>
      <c r="DB1920" s="212"/>
      <c r="DC1920" s="48"/>
      <c r="DD1920" s="48"/>
      <c r="DE1920" s="48"/>
      <c r="DF1920" s="48"/>
      <c r="DG1920" s="48"/>
      <c r="DH1920" s="48"/>
      <c r="DI1920" s="48"/>
      <c r="DJ1920" s="48"/>
      <c r="DK1920" s="48"/>
      <c r="DL1920" s="48"/>
    </row>
    <row r="1921" spans="1:116" ht="14.4">
      <c r="A1921" t="s">
        <v>1082</v>
      </c>
      <c r="B1921" s="188" t="s">
        <v>321</v>
      </c>
      <c r="C1921" s="151" t="str">
        <f t="shared" si="495"/>
        <v>D.140.01.104</v>
      </c>
      <c r="D1921" s="54" t="s">
        <v>56</v>
      </c>
      <c r="E1921" s="150" t="s">
        <v>352</v>
      </c>
      <c r="F1921" s="153" t="str">
        <f t="shared" si="496"/>
        <v>Shaving softwood per kg dry mass removed</v>
      </c>
      <c r="G1921" s="154">
        <f t="shared" si="494"/>
        <v>0.56316640000000007</v>
      </c>
      <c r="H1921"/>
      <c r="I1921"/>
      <c r="J1921" s="227">
        <f t="shared" si="501"/>
        <v>0.11354381232000001</v>
      </c>
      <c r="K1921"/>
      <c r="L1921" s="280">
        <f t="shared" si="502"/>
        <v>3.5977797499999998E-3</v>
      </c>
      <c r="M1921" s="280">
        <f t="shared" si="503"/>
        <v>7.4533437999999997E-3</v>
      </c>
      <c r="N1921" s="281">
        <f t="shared" si="504"/>
        <v>1.8017728770000001E-2</v>
      </c>
      <c r="O1921" s="280">
        <v>8.4474960000000002E-2</v>
      </c>
      <c r="P1921" s="286">
        <v>4.0607467999999999E-3</v>
      </c>
      <c r="Q1921" s="219">
        <v>3.3925969999999998E-3</v>
      </c>
      <c r="R1921" s="219">
        <v>3.1146457999999999E-3</v>
      </c>
      <c r="S1921" s="219">
        <v>4.8313395000000001E-4</v>
      </c>
      <c r="T1921" s="219">
        <v>0</v>
      </c>
      <c r="U1921" s="219">
        <v>0</v>
      </c>
      <c r="V1921" s="219">
        <v>0</v>
      </c>
      <c r="W1921" s="219">
        <v>3.6849176999999999E-4</v>
      </c>
      <c r="X1921" s="219">
        <v>0</v>
      </c>
      <c r="Y1921" s="219">
        <v>1.7649237000000002E-2</v>
      </c>
      <c r="Z1921" s="286">
        <v>0</v>
      </c>
      <c r="AA1921" s="219">
        <v>0</v>
      </c>
      <c r="AB1921" s="219">
        <v>0</v>
      </c>
      <c r="AC1921"/>
      <c r="AD1921" s="227">
        <f t="shared" si="505"/>
        <v>8.4474960000000002E-2</v>
      </c>
      <c r="AE1921" s="227">
        <f t="shared" si="506"/>
        <v>1.105112355E-2</v>
      </c>
      <c r="AF1921" s="227">
        <f t="shared" si="507"/>
        <v>7.4533437999999997E-3</v>
      </c>
      <c r="AG1921" s="227">
        <f t="shared" si="508"/>
        <v>7.4533437999999997E-3</v>
      </c>
      <c r="AH1921" s="227">
        <f t="shared" si="509"/>
        <v>1.8017728770000001E-2</v>
      </c>
      <c r="AI1921"/>
      <c r="AJ1921">
        <v>10.748915</v>
      </c>
      <c r="AK1921" s="155">
        <v>6.3544988</v>
      </c>
      <c r="AL1921" s="155">
        <v>2.4452183999999999</v>
      </c>
      <c r="AM1921" s="155">
        <v>0</v>
      </c>
      <c r="AN1921" s="155">
        <v>0.46831718</v>
      </c>
      <c r="AO1921" s="155">
        <v>0.99154732999999995</v>
      </c>
      <c r="AP1921" s="155">
        <v>0.48933349999999998</v>
      </c>
      <c r="AQ1921"/>
      <c r="AR1921" s="156">
        <v>1.0726673000000001E-2</v>
      </c>
      <c r="AS1921" s="156">
        <v>1.0075175E-2</v>
      </c>
      <c r="AT1921" s="156">
        <v>4.5477118000000001E-4</v>
      </c>
      <c r="AU1921" s="156">
        <v>1.9672693000000001E-4</v>
      </c>
      <c r="AV1921" s="282">
        <f t="shared" si="483"/>
        <v>6.0402725636399996E-7</v>
      </c>
      <c r="AW1921" s="282">
        <f t="shared" si="484"/>
        <v>1.6818460692290001E-9</v>
      </c>
      <c r="AX1921" s="283">
        <f t="shared" si="485"/>
        <v>2.7552791988000001E-2</v>
      </c>
      <c r="AY1921" s="157">
        <v>5.2261841999999999E-7</v>
      </c>
      <c r="AZ1921" s="157">
        <v>1.5768659000000001E-9</v>
      </c>
      <c r="BA1921" s="157">
        <v>4.3082229000000001E-14</v>
      </c>
      <c r="BB1921" s="157">
        <v>0</v>
      </c>
      <c r="BC1921" s="157">
        <v>0</v>
      </c>
      <c r="BD1921" s="157">
        <v>8.3464364000000001E-11</v>
      </c>
      <c r="BE1921" s="157">
        <v>8.1325371999999995E-8</v>
      </c>
      <c r="BF1921" s="157">
        <v>1.9033946000000001E-11</v>
      </c>
      <c r="BG1921" s="157">
        <v>8.5903141000000006E-11</v>
      </c>
      <c r="BH1921" s="157">
        <v>0</v>
      </c>
      <c r="BI1921" s="157">
        <v>0</v>
      </c>
      <c r="BJ1921" s="157">
        <v>0</v>
      </c>
      <c r="BK1921" s="157">
        <v>0</v>
      </c>
      <c r="BL1921" s="157">
        <v>0</v>
      </c>
      <c r="BM1921" s="157">
        <v>0</v>
      </c>
      <c r="BN1921" s="157">
        <v>0</v>
      </c>
      <c r="BO1921" s="157">
        <v>0</v>
      </c>
      <c r="BP1921" s="157">
        <v>3.9581988000000002E-5</v>
      </c>
      <c r="BQ1921" s="157">
        <v>2.751321E-2</v>
      </c>
      <c r="BR1921" s="157">
        <v>0</v>
      </c>
      <c r="BS1921" s="157">
        <v>0</v>
      </c>
      <c r="BT1921" s="157">
        <v>0</v>
      </c>
      <c r="BU1921"/>
      <c r="BV1921" s="155">
        <v>2.8528717999999999E-5</v>
      </c>
      <c r="BW1921" s="155">
        <v>5.9224221000000004E-7</v>
      </c>
      <c r="BX1921" s="155">
        <v>1.5702574E-5</v>
      </c>
      <c r="BY1921" s="155">
        <v>1.4828428999999999E-9</v>
      </c>
      <c r="BZ1921" s="155">
        <v>9.2029388999999997E-7</v>
      </c>
      <c r="CA1921" s="155">
        <v>0</v>
      </c>
      <c r="CB1921" s="155">
        <v>0</v>
      </c>
      <c r="CC1921" s="155">
        <v>0</v>
      </c>
      <c r="CD1921" s="155">
        <v>0</v>
      </c>
      <c r="CE1921" s="155">
        <v>4.5234371999999998E-9</v>
      </c>
      <c r="CF1921" s="155">
        <v>0</v>
      </c>
      <c r="CG1921" s="155">
        <v>0</v>
      </c>
      <c r="CH1921" s="155">
        <v>0</v>
      </c>
      <c r="CI1921" s="155">
        <v>6.3382576000000003E-7</v>
      </c>
      <c r="CJ1921" s="155">
        <v>1.0673776E-5</v>
      </c>
      <c r="CK1921" s="155">
        <v>4.6729330000000001E-13</v>
      </c>
      <c r="CL1921" s="155">
        <v>0</v>
      </c>
      <c r="CM1921"/>
      <c r="CN1921" s="284">
        <v>0</v>
      </c>
      <c r="CO1921" s="284">
        <v>0.56316639999999996</v>
      </c>
      <c r="CP1921" s="285">
        <v>0</v>
      </c>
      <c r="CQ1921" s="284">
        <v>4.0520349999999998E-4</v>
      </c>
      <c r="CR1921" s="284">
        <v>0</v>
      </c>
      <c r="CS1921" s="284">
        <v>0</v>
      </c>
      <c r="CT1921" s="284">
        <v>3.681066E-5</v>
      </c>
      <c r="CU1921" s="284">
        <v>0</v>
      </c>
      <c r="CV1921" s="284">
        <v>0</v>
      </c>
      <c r="CW1921" s="284">
        <v>0</v>
      </c>
      <c r="CX1921"/>
      <c r="CY1921"/>
      <c r="CZ1921"/>
      <c r="DA1921"/>
      <c r="DB1921" s="212"/>
      <c r="DC1921" s="48"/>
      <c r="DD1921" s="48"/>
      <c r="DE1921" s="48"/>
      <c r="DF1921" s="48"/>
      <c r="DG1921" s="48"/>
      <c r="DH1921" s="48"/>
      <c r="DI1921" s="48"/>
      <c r="DJ1921" s="48"/>
      <c r="DK1921" s="48"/>
      <c r="DL1921" s="48"/>
    </row>
    <row r="1922" spans="1:116" ht="14.4">
      <c r="B1922" s="188"/>
      <c r="C1922" s="151"/>
      <c r="D1922" s="51" t="s">
        <v>1964</v>
      </c>
      <c r="E1922" s="150"/>
      <c r="F1922"/>
      <c r="G1922"/>
      <c r="H1922"/>
      <c r="I1922"/>
      <c r="J1922"/>
      <c r="K1922"/>
      <c r="L1922"/>
      <c r="M1922"/>
      <c r="N1922" s="174"/>
      <c r="O1922"/>
      <c r="P1922" s="53"/>
      <c r="Q1922"/>
      <c r="R1922"/>
      <c r="S1922"/>
      <c r="T1922"/>
      <c r="U1922"/>
      <c r="V1922"/>
      <c r="W1922"/>
      <c r="X1922"/>
      <c r="Y1922"/>
      <c r="Z1922" s="53"/>
      <c r="AA1922"/>
      <c r="AB1922"/>
      <c r="AC1922"/>
      <c r="AD1922"/>
      <c r="AE1922"/>
      <c r="AF1922"/>
      <c r="AG1922"/>
      <c r="AH1922"/>
      <c r="AI1922"/>
      <c r="AJ1922"/>
      <c r="AK1922"/>
      <c r="AL1922"/>
      <c r="AM1922"/>
      <c r="AN1922"/>
      <c r="AO1922"/>
      <c r="AP1922"/>
      <c r="AQ1922"/>
      <c r="AR1922"/>
      <c r="AS1922"/>
      <c r="AT1922"/>
      <c r="AU1922"/>
      <c r="AX1922" s="19"/>
      <c r="AY1922"/>
      <c r="AZ1922"/>
      <c r="BA1922"/>
      <c r="BB1922"/>
      <c r="BC1922"/>
      <c r="BD1922"/>
      <c r="BE1922"/>
      <c r="BF1922"/>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c r="CL1922"/>
      <c r="CM1922"/>
      <c r="CN1922"/>
      <c r="CO1922"/>
      <c r="CP1922" s="117"/>
      <c r="CQ1922"/>
      <c r="CR1922"/>
      <c r="CS1922"/>
      <c r="CT1922"/>
      <c r="CU1922"/>
      <c r="CV1922"/>
      <c r="CW1922"/>
      <c r="CX1922"/>
      <c r="CY1922"/>
      <c r="CZ1922"/>
      <c r="DA1922"/>
      <c r="DB1922" s="212"/>
      <c r="DC1922" s="48"/>
      <c r="DD1922" s="48"/>
      <c r="DE1922" s="48"/>
      <c r="DF1922" s="48"/>
      <c r="DG1922" s="48"/>
      <c r="DH1922" s="48"/>
      <c r="DI1922" s="48"/>
      <c r="DJ1922" s="48"/>
      <c r="DK1922" s="48"/>
      <c r="DL1922" s="48"/>
    </row>
    <row r="1923" spans="1:116" ht="14.4">
      <c r="B1923" s="188"/>
      <c r="C1923" s="151"/>
      <c r="D1923" s="51" t="s">
        <v>57</v>
      </c>
      <c r="E1923" s="150"/>
      <c r="F1923"/>
      <c r="G1923"/>
      <c r="H1923"/>
      <c r="I1923"/>
      <c r="J1923"/>
      <c r="K1923"/>
      <c r="L1923"/>
      <c r="M1923"/>
      <c r="N1923" s="174"/>
      <c r="O1923"/>
      <c r="P1923" s="53"/>
      <c r="Q1923"/>
      <c r="R1923"/>
      <c r="S1923"/>
      <c r="T1923"/>
      <c r="U1923"/>
      <c r="V1923"/>
      <c r="W1923"/>
      <c r="X1923"/>
      <c r="Y1923"/>
      <c r="Z1923" s="53"/>
      <c r="AA1923"/>
      <c r="AB1923"/>
      <c r="AC1923"/>
      <c r="AD1923"/>
      <c r="AE1923"/>
      <c r="AF1923"/>
      <c r="AG1923"/>
      <c r="AH1923"/>
      <c r="AI1923"/>
      <c r="AJ1923"/>
      <c r="AK1923"/>
      <c r="AL1923"/>
      <c r="AM1923"/>
      <c r="AN1923"/>
      <c r="AO1923"/>
      <c r="AP1923"/>
      <c r="AQ1923"/>
      <c r="AR1923"/>
      <c r="AS1923"/>
      <c r="AT1923"/>
      <c r="AU1923"/>
      <c r="AX1923" s="19"/>
      <c r="AY1923"/>
      <c r="AZ1923"/>
      <c r="BA1923"/>
      <c r="BB1923"/>
      <c r="BC1923"/>
      <c r="BD1923"/>
      <c r="BE1923"/>
      <c r="BF1923"/>
      <c r="BG1923"/>
      <c r="BH1923"/>
      <c r="BI1923"/>
      <c r="BJ1923"/>
      <c r="BK1923"/>
      <c r="BL1923"/>
      <c r="BM1923"/>
      <c r="BN1923"/>
      <c r="BO1923"/>
      <c r="BP1923"/>
      <c r="BQ1923"/>
      <c r="BR1923"/>
      <c r="BS1923"/>
      <c r="BT1923"/>
      <c r="BU1923"/>
      <c r="BV1923"/>
      <c r="BW1923"/>
      <c r="BX1923"/>
      <c r="BY1923"/>
      <c r="BZ1923"/>
      <c r="CA1923"/>
      <c r="CB1923"/>
      <c r="CC1923"/>
      <c r="CD1923"/>
      <c r="CE1923"/>
      <c r="CF1923"/>
      <c r="CG1923"/>
      <c r="CH1923"/>
      <c r="CI1923"/>
      <c r="CJ1923"/>
      <c r="CK1923"/>
      <c r="CL1923"/>
      <c r="CM1923"/>
      <c r="CN1923"/>
      <c r="CO1923"/>
      <c r="CP1923" s="117"/>
      <c r="CQ1923"/>
      <c r="CR1923"/>
      <c r="CS1923"/>
      <c r="CT1923"/>
      <c r="CU1923"/>
      <c r="CV1923"/>
      <c r="CW1923"/>
      <c r="CX1923"/>
      <c r="CY1923"/>
      <c r="CZ1923"/>
      <c r="DA1923"/>
      <c r="DB1923" s="212"/>
      <c r="DC1923" s="48"/>
      <c r="DD1923" s="48"/>
      <c r="DE1923" s="48"/>
      <c r="DF1923" s="48"/>
      <c r="DG1923" s="48"/>
      <c r="DH1923" s="48"/>
      <c r="DI1923" s="48"/>
      <c r="DJ1923" s="48"/>
      <c r="DK1923" s="48"/>
      <c r="DL1923" s="48"/>
    </row>
    <row r="1924" spans="1:116" ht="14.4">
      <c r="A1924" t="s">
        <v>1083</v>
      </c>
      <c r="B1924" s="188" t="s">
        <v>334</v>
      </c>
      <c r="C1924" s="151" t="str">
        <f t="shared" si="495"/>
        <v>F.010.01.101</v>
      </c>
      <c r="D1924" s="54" t="s">
        <v>57</v>
      </c>
      <c r="E1924" s="150" t="s">
        <v>352</v>
      </c>
      <c r="F1924" s="153" t="str">
        <f t="shared" si="496"/>
        <v>BR and IIR (Butyl rubber) co-firing in electrical power plant</v>
      </c>
      <c r="G1924" s="154">
        <f t="shared" si="494"/>
        <v>-0.22444096000000002</v>
      </c>
      <c r="H1924"/>
      <c r="I1924"/>
      <c r="J1924" s="227">
        <f t="shared" si="501"/>
        <v>-6.2850728994000002E-2</v>
      </c>
      <c r="K1924"/>
      <c r="L1924" s="280">
        <f t="shared" si="502"/>
        <v>-8.0897464400000001E-3</v>
      </c>
      <c r="M1924" s="280">
        <f t="shared" si="503"/>
        <v>-1.5676822893999999E-2</v>
      </c>
      <c r="N1924" s="281">
        <f t="shared" si="504"/>
        <v>-5.4180156600000008E-3</v>
      </c>
      <c r="O1924" s="280">
        <v>-3.3666144000000002E-2</v>
      </c>
      <c r="P1924" s="286">
        <v>-1.2778493E-2</v>
      </c>
      <c r="Q1924" s="219">
        <v>-9.9142343999999993E-4</v>
      </c>
      <c r="R1924" s="219">
        <v>-4.7049335999999999E-3</v>
      </c>
      <c r="S1924" s="219">
        <v>-2.7685574999999998E-3</v>
      </c>
      <c r="T1924" s="219">
        <v>-3.2950748999999998E-4</v>
      </c>
      <c r="U1924" s="286">
        <v>-2.8674784999999998E-4</v>
      </c>
      <c r="V1924" s="219">
        <v>-1.8925553000000001E-3</v>
      </c>
      <c r="W1924" s="219">
        <v>-6.7851885999999995E-4</v>
      </c>
      <c r="X1924" s="219">
        <v>0</v>
      </c>
      <c r="Y1924" s="219">
        <v>-4.7394968000000004E-3</v>
      </c>
      <c r="Z1924" s="286">
        <v>-1.4351154E-5</v>
      </c>
      <c r="AA1924" s="219">
        <v>0</v>
      </c>
      <c r="AB1924" s="219">
        <v>0</v>
      </c>
      <c r="AC1924"/>
      <c r="AD1924" s="227">
        <f t="shared" si="505"/>
        <v>-3.3666144000000002E-2</v>
      </c>
      <c r="AE1924" s="227">
        <f t="shared" si="506"/>
        <v>-2.3752218180000003E-2</v>
      </c>
      <c r="AF1924" s="227">
        <f t="shared" si="507"/>
        <v>-1.566247174E-2</v>
      </c>
      <c r="AG1924" s="227">
        <f t="shared" si="508"/>
        <v>-1.5676822893999999E-2</v>
      </c>
      <c r="AH1924" s="227">
        <f t="shared" si="509"/>
        <v>-5.4180156600000008E-3</v>
      </c>
      <c r="AI1924"/>
      <c r="AJ1924">
        <v>-54.443555000000003</v>
      </c>
      <c r="AK1924" s="155">
        <v>-53.596777000000003</v>
      </c>
      <c r="AL1924" s="155">
        <v>-0.58875736000000001</v>
      </c>
      <c r="AM1924" s="155">
        <v>0</v>
      </c>
      <c r="AN1924" s="155">
        <v>0</v>
      </c>
      <c r="AO1924" s="155">
        <v>-0.14422376000000001</v>
      </c>
      <c r="AP1924" s="155">
        <v>-0.11379627</v>
      </c>
      <c r="AQ1924"/>
      <c r="AR1924" s="156">
        <v>-8.8348673000000003E-3</v>
      </c>
      <c r="AS1924" s="156">
        <v>-4.8811960999999996E-3</v>
      </c>
      <c r="AT1924" s="156">
        <v>-1.2645483000000001E-4</v>
      </c>
      <c r="AU1924" s="156">
        <v>-3.8272164000000002E-3</v>
      </c>
      <c r="AV1924" s="282">
        <f t="shared" si="483"/>
        <v>-2.9263765300800003E-7</v>
      </c>
      <c r="AW1924" s="282">
        <f t="shared" si="484"/>
        <v>-4.6765841450790011E-10</v>
      </c>
      <c r="AX1924" s="283">
        <f t="shared" si="485"/>
        <v>-0.53602469658199992</v>
      </c>
      <c r="AY1924" s="157">
        <v>-2.0828121E-7</v>
      </c>
      <c r="AZ1924" s="157">
        <v>-6.2843468999999998E-10</v>
      </c>
      <c r="BA1924" s="157">
        <v>-1.7169732999999999E-14</v>
      </c>
      <c r="BB1924" s="157">
        <v>0</v>
      </c>
      <c r="BC1924" s="157">
        <v>0</v>
      </c>
      <c r="BD1924" s="157">
        <v>1.9179600999999999E-9</v>
      </c>
      <c r="BE1924" s="157">
        <v>-8.5888616999999996E-8</v>
      </c>
      <c r="BF1924" s="157">
        <v>2.2223162999999999E-10</v>
      </c>
      <c r="BG1924" s="157">
        <v>-6.1260850999999997E-11</v>
      </c>
      <c r="BH1924" s="157">
        <v>0</v>
      </c>
      <c r="BI1924" s="157">
        <v>0</v>
      </c>
      <c r="BJ1924" s="157">
        <v>-1.6343101E-13</v>
      </c>
      <c r="BK1924" s="157">
        <v>-1.139188E-14</v>
      </c>
      <c r="BL1924" s="157">
        <v>-2.5108849000000002E-15</v>
      </c>
      <c r="BM1924" s="157">
        <v>-4.5440038000000003E-11</v>
      </c>
      <c r="BN1924" s="157">
        <v>-3.4034606999999999E-10</v>
      </c>
      <c r="BO1924" s="157">
        <v>0</v>
      </c>
      <c r="BP1924" s="157">
        <v>-5.6926582000000002E-5</v>
      </c>
      <c r="BQ1924" s="157">
        <v>-0.53596776999999995</v>
      </c>
      <c r="BR1924" s="157">
        <v>0</v>
      </c>
      <c r="BS1924" s="157">
        <v>0</v>
      </c>
      <c r="BT1924" s="157">
        <v>0</v>
      </c>
      <c r="BU1924"/>
      <c r="BV1924" s="155">
        <v>-7.3231503999999996E-5</v>
      </c>
      <c r="BW1924" s="155">
        <v>3.9854468E-7</v>
      </c>
      <c r="BX1924" s="155">
        <v>-6.2580095000000002E-6</v>
      </c>
      <c r="BY1924" s="155">
        <v>-2.3198028E-7</v>
      </c>
      <c r="BZ1924" s="155">
        <v>-3.3534921999999998E-6</v>
      </c>
      <c r="CA1924" s="155">
        <v>1.6141808E-6</v>
      </c>
      <c r="CB1924" s="155">
        <v>0</v>
      </c>
      <c r="CC1924" s="155">
        <v>2.4499789999999999E-6</v>
      </c>
      <c r="CD1924" s="155">
        <v>-4.5811801999999999E-7</v>
      </c>
      <c r="CE1924" s="155">
        <v>-2.8595481000000002E-7</v>
      </c>
      <c r="CF1924" s="155">
        <v>0</v>
      </c>
      <c r="CG1924" s="155">
        <v>0</v>
      </c>
      <c r="CH1924" s="155">
        <v>0</v>
      </c>
      <c r="CI1924" s="155">
        <v>-1.0203514000000001E-6</v>
      </c>
      <c r="CJ1924" s="155">
        <v>-6.6086302000000003E-5</v>
      </c>
      <c r="CK1924" s="155">
        <v>-9.5530793000000003E-15</v>
      </c>
      <c r="CL1924" s="155">
        <v>0</v>
      </c>
      <c r="CM1924"/>
      <c r="CN1924" s="284">
        <v>0</v>
      </c>
      <c r="CO1924" s="284">
        <v>-0.22444095999999999</v>
      </c>
      <c r="CP1924" s="285">
        <v>4.6156122000000001E-2</v>
      </c>
      <c r="CQ1924" s="284">
        <v>6.4289220999999997E-4</v>
      </c>
      <c r="CR1924" s="284">
        <v>-7.8067247999999996E-11</v>
      </c>
      <c r="CS1924" s="284">
        <v>-9.1025010000000003E-9</v>
      </c>
      <c r="CT1924" s="284">
        <v>-1.2717569E-4</v>
      </c>
      <c r="CU1924" s="284">
        <v>-9.5637264999999996E-3</v>
      </c>
      <c r="CV1924" s="284">
        <v>0</v>
      </c>
      <c r="CW1924" s="284">
        <v>5.6766498000000005E-4</v>
      </c>
      <c r="CX1924"/>
      <c r="CY1924"/>
      <c r="CZ1924"/>
      <c r="DA1924"/>
      <c r="DB1924" s="212"/>
      <c r="DC1924" s="48"/>
      <c r="DD1924" s="48"/>
      <c r="DE1924" s="48"/>
      <c r="DF1924" s="48"/>
      <c r="DG1924" s="48"/>
      <c r="DH1924" s="48"/>
      <c r="DI1924" s="48"/>
      <c r="DJ1924" s="48"/>
      <c r="DK1924" s="48"/>
      <c r="DL1924" s="48"/>
    </row>
    <row r="1925" spans="1:116" ht="14.4">
      <c r="A1925" t="s">
        <v>1084</v>
      </c>
      <c r="B1925" s="188" t="s">
        <v>334</v>
      </c>
      <c r="C1925" s="151" t="str">
        <f t="shared" si="495"/>
        <v>F.010.01.102</v>
      </c>
      <c r="D1925" s="54" t="s">
        <v>57</v>
      </c>
      <c r="E1925" s="150" t="s">
        <v>352</v>
      </c>
      <c r="F1925" s="153" t="str">
        <f t="shared" si="496"/>
        <v>EVA (Ethylene vinyl acetate) co-firing in electrical power plant</v>
      </c>
      <c r="G1925" s="154">
        <f t="shared" si="494"/>
        <v>-0.27084750666666668</v>
      </c>
      <c r="H1925"/>
      <c r="I1925"/>
      <c r="J1925" s="227">
        <f t="shared" si="501"/>
        <v>-5.3727423906000001E-2</v>
      </c>
      <c r="K1925"/>
      <c r="L1925" s="280">
        <f t="shared" si="502"/>
        <v>-2.2889556100000002E-3</v>
      </c>
      <c r="M1925" s="280">
        <f t="shared" si="503"/>
        <v>-6.9911006960000008E-3</v>
      </c>
      <c r="N1925" s="281">
        <f t="shared" si="504"/>
        <v>-3.8202416E-3</v>
      </c>
      <c r="O1925" s="280">
        <v>-4.0627126E-2</v>
      </c>
      <c r="P1925" s="286">
        <v>-9.0101124000000008E-3</v>
      </c>
      <c r="Q1925" s="219">
        <v>3.3635710000000001E-3</v>
      </c>
      <c r="R1925" s="286">
        <v>9.7675200000000003E-5</v>
      </c>
      <c r="S1925" s="219">
        <v>-1.9521092999999999E-3</v>
      </c>
      <c r="T1925" s="219">
        <v>-2.3233566000000001E-4</v>
      </c>
      <c r="U1925" s="219">
        <v>-2.0218585000000001E-4</v>
      </c>
      <c r="V1925" s="219">
        <v>-1.3344403E-3</v>
      </c>
      <c r="W1925" s="219">
        <v>-4.7842350000000002E-4</v>
      </c>
      <c r="X1925" s="219">
        <v>0</v>
      </c>
      <c r="Y1925" s="219">
        <v>-3.3418180999999999E-3</v>
      </c>
      <c r="Z1925" s="286">
        <v>-1.0118996E-5</v>
      </c>
      <c r="AA1925" s="219">
        <v>0</v>
      </c>
      <c r="AB1925" s="219">
        <v>0</v>
      </c>
      <c r="AC1925"/>
      <c r="AD1925" s="227">
        <f t="shared" si="505"/>
        <v>-4.0627126E-2</v>
      </c>
      <c r="AE1925" s="227">
        <f t="shared" si="506"/>
        <v>-9.2699373100000003E-3</v>
      </c>
      <c r="AF1925" s="227">
        <f t="shared" si="507"/>
        <v>-6.9809817000000005E-3</v>
      </c>
      <c r="AG1925" s="227">
        <f t="shared" si="508"/>
        <v>-6.9911006959999999E-3</v>
      </c>
      <c r="AH1925" s="227">
        <f t="shared" si="509"/>
        <v>-3.8202416E-3</v>
      </c>
      <c r="AI1925"/>
      <c r="AJ1925">
        <v>-38.388137999999998</v>
      </c>
      <c r="AK1925" s="155">
        <v>-37.791075999999997</v>
      </c>
      <c r="AL1925" s="155">
        <v>-0.41513269000000003</v>
      </c>
      <c r="AM1925" s="155">
        <v>0</v>
      </c>
      <c r="AN1925" s="155">
        <v>0</v>
      </c>
      <c r="AO1925" s="155">
        <v>-0.10169214</v>
      </c>
      <c r="AP1925" s="155">
        <v>-8.0237727999999994E-2</v>
      </c>
      <c r="AQ1925"/>
      <c r="AR1925" s="156">
        <v>-7.3740098000000002E-3</v>
      </c>
      <c r="AS1925" s="156">
        <v>-4.5320051999999996E-3</v>
      </c>
      <c r="AT1925" s="156">
        <v>-1.4343514999999999E-4</v>
      </c>
      <c r="AU1925" s="156">
        <v>-2.6985694000000002E-3</v>
      </c>
      <c r="AV1925" s="282">
        <f t="shared" si="483"/>
        <v>-2.7170295430099999E-7</v>
      </c>
      <c r="AW1925" s="282">
        <f t="shared" si="484"/>
        <v>-5.3045546048040002E-10</v>
      </c>
      <c r="AX1925" s="283">
        <f t="shared" si="485"/>
        <v>-0.37795089892</v>
      </c>
      <c r="AY1925" s="157">
        <v>-2.5134649000000001E-7</v>
      </c>
      <c r="AZ1925" s="157">
        <v>-7.5837302000000005E-10</v>
      </c>
      <c r="BA1925" s="157">
        <v>-2.0719834000000001E-14</v>
      </c>
      <c r="BB1925" s="157">
        <v>0</v>
      </c>
      <c r="BC1925" s="157">
        <v>0</v>
      </c>
      <c r="BD1925" s="157">
        <v>1.8601573999999999E-9</v>
      </c>
      <c r="BE1925" s="157">
        <v>-2.1944603999999998E-8</v>
      </c>
      <c r="BF1925" s="157">
        <v>2.2868090000000001E-10</v>
      </c>
      <c r="BG1925" s="157">
        <v>-6.1758264000000001E-13</v>
      </c>
      <c r="BH1925" s="157">
        <v>0</v>
      </c>
      <c r="BI1925" s="157">
        <v>0</v>
      </c>
      <c r="BJ1925" s="157">
        <v>-1.1523517E-13</v>
      </c>
      <c r="BK1925" s="157">
        <v>-8.0324119999999995E-15</v>
      </c>
      <c r="BL1925" s="157">
        <v>-1.7704244000000001E-15</v>
      </c>
      <c r="BM1925" s="157">
        <v>-3.2039760999999998E-11</v>
      </c>
      <c r="BN1925" s="157">
        <v>-2.3997794000000001E-10</v>
      </c>
      <c r="BO1925" s="157">
        <v>0</v>
      </c>
      <c r="BP1925" s="157">
        <v>-4.0138919999999998E-5</v>
      </c>
      <c r="BQ1925" s="157">
        <v>-0.37791076000000001</v>
      </c>
      <c r="BR1925" s="157">
        <v>0</v>
      </c>
      <c r="BS1925" s="157">
        <v>0</v>
      </c>
      <c r="BT1925" s="157">
        <v>0</v>
      </c>
      <c r="BU1925"/>
      <c r="BV1925" s="155">
        <v>-5.2699326999999999E-5</v>
      </c>
      <c r="BW1925" s="155">
        <v>7.4173847999999996E-7</v>
      </c>
      <c r="BX1925" s="155">
        <v>-7.5519470999999998E-6</v>
      </c>
      <c r="BY1925" s="155">
        <v>-1.6356925000000001E-7</v>
      </c>
      <c r="BZ1925" s="155">
        <v>-2.2301779000000001E-6</v>
      </c>
      <c r="CA1925" s="155">
        <v>1.4669015E-6</v>
      </c>
      <c r="CB1925" s="155">
        <v>0</v>
      </c>
      <c r="CC1925" s="155">
        <v>2.2264408000000002E-6</v>
      </c>
      <c r="CD1925" s="155">
        <v>-3.2301891000000001E-7</v>
      </c>
      <c r="CE1925" s="155">
        <v>-2.0162667E-7</v>
      </c>
      <c r="CF1925" s="155">
        <v>0</v>
      </c>
      <c r="CG1925" s="155">
        <v>0</v>
      </c>
      <c r="CH1925" s="155">
        <v>0</v>
      </c>
      <c r="CI1925" s="155">
        <v>-6.6630301000000002E-8</v>
      </c>
      <c r="CJ1925" s="155">
        <v>-4.6597437000000003E-5</v>
      </c>
      <c r="CK1925" s="155">
        <v>-6.7358741000000004E-15</v>
      </c>
      <c r="CL1925" s="155">
        <v>0</v>
      </c>
      <c r="CM1925"/>
      <c r="CN1925" s="284">
        <v>0</v>
      </c>
      <c r="CO1925" s="284">
        <v>-0.27084751000000001</v>
      </c>
      <c r="CP1925" s="285">
        <v>4.1944796999999999E-2</v>
      </c>
      <c r="CQ1925" s="284">
        <v>8.4392178E-4</v>
      </c>
      <c r="CR1925" s="284">
        <v>-5.5045199000000001E-11</v>
      </c>
      <c r="CS1925" s="284">
        <v>-6.4181714E-9</v>
      </c>
      <c r="CT1925" s="284">
        <v>-8.5641360999999996E-5</v>
      </c>
      <c r="CU1925" s="284">
        <v>-6.7433813999999998E-3</v>
      </c>
      <c r="CV1925" s="284">
        <v>0</v>
      </c>
      <c r="CW1925" s="284">
        <v>5.1587072999999999E-4</v>
      </c>
      <c r="CX1925"/>
      <c r="CY1925"/>
      <c r="CZ1925"/>
      <c r="DA1925"/>
      <c r="DB1925" s="212"/>
      <c r="DC1925" s="48"/>
      <c r="DD1925" s="48"/>
      <c r="DE1925" s="48"/>
      <c r="DF1925" s="48"/>
      <c r="DG1925" s="48"/>
      <c r="DH1925" s="48"/>
      <c r="DI1925" s="48"/>
      <c r="DJ1925" s="48"/>
      <c r="DK1925" s="48"/>
      <c r="DL1925" s="48"/>
    </row>
    <row r="1926" spans="1:116" ht="14.4">
      <c r="A1926" t="s">
        <v>1085</v>
      </c>
      <c r="B1926" s="188" t="s">
        <v>334</v>
      </c>
      <c r="C1926" s="151" t="str">
        <f t="shared" si="495"/>
        <v>F.010.01.103</v>
      </c>
      <c r="D1926" s="54" t="s">
        <v>57</v>
      </c>
      <c r="E1926" s="150" t="s">
        <v>352</v>
      </c>
      <c r="F1926" s="153" t="str">
        <f t="shared" si="496"/>
        <v>IR (Polyisoprene rubber) co-firing in electrical power plant</v>
      </c>
      <c r="G1926" s="154">
        <f t="shared" si="494"/>
        <v>-0.36926240666666665</v>
      </c>
      <c r="H1926"/>
      <c r="I1926"/>
      <c r="J1926" s="227">
        <f t="shared" si="501"/>
        <v>-8.3940974417999997E-2</v>
      </c>
      <c r="K1926"/>
      <c r="L1926" s="280">
        <f t="shared" si="502"/>
        <v>-7.8935966900000008E-3</v>
      </c>
      <c r="M1926" s="280">
        <f t="shared" si="503"/>
        <v>-1.5336107778000001E-2</v>
      </c>
      <c r="N1926" s="281">
        <f t="shared" si="504"/>
        <v>-5.3219089499999999E-3</v>
      </c>
      <c r="O1926" s="280">
        <v>-5.5389360999999998E-2</v>
      </c>
      <c r="P1926" s="286">
        <v>-1.2551823E-2</v>
      </c>
      <c r="Q1926" s="219">
        <v>-9.1120369000000003E-4</v>
      </c>
      <c r="R1926" s="219">
        <v>-4.5688248000000002E-3</v>
      </c>
      <c r="S1926" s="219">
        <v>-2.7194479000000001E-3</v>
      </c>
      <c r="T1926" s="219">
        <v>-3.2366257E-4</v>
      </c>
      <c r="U1926" s="286">
        <v>-2.8166142E-4</v>
      </c>
      <c r="V1926" s="219">
        <v>-1.8589844999999999E-3</v>
      </c>
      <c r="W1926" s="219">
        <v>-6.6648304999999996E-4</v>
      </c>
      <c r="X1926" s="219">
        <v>0</v>
      </c>
      <c r="Y1926" s="219">
        <v>-4.6554259000000002E-3</v>
      </c>
      <c r="Z1926" s="286">
        <v>-1.4096588E-5</v>
      </c>
      <c r="AA1926" s="219">
        <v>0</v>
      </c>
      <c r="AB1926" s="219">
        <v>0</v>
      </c>
      <c r="AC1926"/>
      <c r="AD1926" s="227">
        <f t="shared" si="505"/>
        <v>-5.5389360999999998E-2</v>
      </c>
      <c r="AE1926" s="227">
        <f t="shared" si="506"/>
        <v>-2.3215607880000003E-2</v>
      </c>
      <c r="AF1926" s="227">
        <f t="shared" si="507"/>
        <v>-1.5322011190000002E-2</v>
      </c>
      <c r="AG1926" s="227">
        <f t="shared" si="508"/>
        <v>-1.5336107777999999E-2</v>
      </c>
      <c r="AH1926" s="227">
        <f t="shared" si="509"/>
        <v>-5.3219089499999999E-3</v>
      </c>
      <c r="AI1926"/>
      <c r="AJ1926">
        <v>-53.477815</v>
      </c>
      <c r="AK1926" s="155">
        <v>-52.646057999999996</v>
      </c>
      <c r="AL1926" s="155">
        <v>-0.57831376999999995</v>
      </c>
      <c r="AM1926" s="155">
        <v>0</v>
      </c>
      <c r="AN1926" s="155">
        <v>0</v>
      </c>
      <c r="AO1926" s="155">
        <v>-0.14166545999999999</v>
      </c>
      <c r="AP1926" s="155">
        <v>-0.11177772</v>
      </c>
      <c r="AQ1926"/>
      <c r="AR1926" s="156">
        <v>-1.1083600000000001E-2</v>
      </c>
      <c r="AS1926" s="156">
        <v>-7.0878731999999998E-3</v>
      </c>
      <c r="AT1926" s="156">
        <v>-2.3639869999999999E-4</v>
      </c>
      <c r="AU1926" s="156">
        <v>-3.7593278000000001E-3</v>
      </c>
      <c r="AV1926" s="282">
        <f t="shared" si="483"/>
        <v>-4.2493244548599999E-7</v>
      </c>
      <c r="AW1926" s="282">
        <f t="shared" si="484"/>
        <v>-8.7425550474690007E-10</v>
      </c>
      <c r="AX1926" s="283">
        <f t="shared" si="485"/>
        <v>-0.52651649679799994</v>
      </c>
      <c r="AY1926" s="157">
        <v>-3.4267551000000001E-7</v>
      </c>
      <c r="AZ1926" s="157">
        <v>-1.0339347E-9</v>
      </c>
      <c r="BA1926" s="157">
        <v>-2.8248574000000001E-14</v>
      </c>
      <c r="BB1926" s="157">
        <v>0</v>
      </c>
      <c r="BC1926" s="157">
        <v>0</v>
      </c>
      <c r="BD1926" s="157">
        <v>1.8917674E-9</v>
      </c>
      <c r="BE1926" s="157">
        <v>-8.3769760000000005E-8</v>
      </c>
      <c r="BF1926" s="157">
        <v>2.193994E-10</v>
      </c>
      <c r="BG1926" s="157">
        <v>-5.9517767999999996E-11</v>
      </c>
      <c r="BH1926" s="157">
        <v>0</v>
      </c>
      <c r="BI1926" s="157">
        <v>0</v>
      </c>
      <c r="BJ1926" s="157">
        <v>-1.6053201999999999E-13</v>
      </c>
      <c r="BK1926" s="157">
        <v>-1.1189806999999999E-14</v>
      </c>
      <c r="BL1926" s="157">
        <v>-2.4663458999999999E-15</v>
      </c>
      <c r="BM1926" s="157">
        <v>-4.4634005999999998E-11</v>
      </c>
      <c r="BN1926" s="157">
        <v>-3.3430887999999998E-10</v>
      </c>
      <c r="BO1926" s="157">
        <v>0</v>
      </c>
      <c r="BP1926" s="157">
        <v>-5.5916798000000001E-5</v>
      </c>
      <c r="BQ1926" s="157">
        <v>-0.52646057999999996</v>
      </c>
      <c r="BR1926" s="157">
        <v>0</v>
      </c>
      <c r="BS1926" s="157">
        <v>0</v>
      </c>
      <c r="BT1926" s="157">
        <v>0</v>
      </c>
      <c r="BU1926"/>
      <c r="BV1926" s="155">
        <v>-7.6049510999999994E-5</v>
      </c>
      <c r="BW1926" s="155">
        <v>3.9857816000000001E-7</v>
      </c>
      <c r="BX1926" s="155">
        <v>-1.0296016E-5</v>
      </c>
      <c r="BY1926" s="155">
        <v>-2.2786532999999999E-7</v>
      </c>
      <c r="BZ1926" s="155">
        <v>-3.2919352E-6</v>
      </c>
      <c r="CA1926" s="155">
        <v>1.5906161E-6</v>
      </c>
      <c r="CB1926" s="155">
        <v>0</v>
      </c>
      <c r="CC1926" s="155">
        <v>2.4142128999999999E-6</v>
      </c>
      <c r="CD1926" s="155">
        <v>-4.4999176E-7</v>
      </c>
      <c r="CE1926" s="155">
        <v>-2.8088244000000002E-7</v>
      </c>
      <c r="CF1926" s="155">
        <v>0</v>
      </c>
      <c r="CG1926" s="155">
        <v>0</v>
      </c>
      <c r="CH1926" s="155">
        <v>0</v>
      </c>
      <c r="CI1926" s="155">
        <v>-9.9218755999999998E-7</v>
      </c>
      <c r="CJ1926" s="155">
        <v>-6.4914039999999998E-5</v>
      </c>
      <c r="CK1926" s="155">
        <v>-9.3836233999999994E-15</v>
      </c>
      <c r="CL1926" s="155">
        <v>0</v>
      </c>
      <c r="CM1926"/>
      <c r="CN1926" s="284">
        <v>0</v>
      </c>
      <c r="CO1926" s="284">
        <v>-0.36926240999999999</v>
      </c>
      <c r="CP1926" s="285">
        <v>4.5482309999999998E-2</v>
      </c>
      <c r="CQ1926" s="284">
        <v>6.3751053000000004E-4</v>
      </c>
      <c r="CR1926" s="284">
        <v>-7.6682462999999994E-11</v>
      </c>
      <c r="CS1926" s="284">
        <v>-8.9410375999999992E-9</v>
      </c>
      <c r="CT1926" s="284">
        <v>-1.2485767000000001E-4</v>
      </c>
      <c r="CU1926" s="284">
        <v>-9.3940816999999992E-3</v>
      </c>
      <c r="CV1926" s="284">
        <v>0</v>
      </c>
      <c r="CW1926" s="284">
        <v>5.5937789999999999E-4</v>
      </c>
      <c r="CX1926"/>
      <c r="CY1926"/>
      <c r="CZ1926"/>
      <c r="DA1926"/>
      <c r="DB1926" s="212"/>
      <c r="DC1926" s="48"/>
      <c r="DD1926" s="48"/>
      <c r="DE1926" s="48"/>
      <c r="DF1926" s="48"/>
      <c r="DG1926" s="48"/>
      <c r="DH1926" s="48"/>
      <c r="DI1926" s="48"/>
      <c r="DJ1926" s="48"/>
      <c r="DK1926" s="48"/>
      <c r="DL1926" s="48"/>
    </row>
    <row r="1927" spans="1:116" ht="14.4">
      <c r="A1927" t="s">
        <v>1086</v>
      </c>
      <c r="B1927" s="188" t="s">
        <v>334</v>
      </c>
      <c r="C1927" s="151" t="str">
        <f t="shared" si="495"/>
        <v>F.010.01.104</v>
      </c>
      <c r="D1927" s="54" t="s">
        <v>57</v>
      </c>
      <c r="E1927" s="150" t="s">
        <v>352</v>
      </c>
      <c r="F1927" s="153" t="str">
        <f t="shared" si="496"/>
        <v>Natural rubber co-firing in electrical power plant</v>
      </c>
      <c r="G1927" s="154">
        <f t="shared" si="494"/>
        <v>-3.3892848000000004</v>
      </c>
      <c r="H1927"/>
      <c r="I1927"/>
      <c r="J1927" s="227">
        <f t="shared" si="501"/>
        <v>-0.532999010198</v>
      </c>
      <c r="K1927"/>
      <c r="L1927" s="280">
        <f t="shared" si="502"/>
        <v>-6.4053909500000001E-3</v>
      </c>
      <c r="M1927" s="280">
        <f t="shared" si="503"/>
        <v>-1.3203350467999999E-2</v>
      </c>
      <c r="N1927" s="281">
        <f t="shared" si="504"/>
        <v>-4.9975487799999996E-3</v>
      </c>
      <c r="O1927" s="280">
        <v>-0.50839272000000002</v>
      </c>
      <c r="P1927" s="286">
        <v>-1.1786814E-2</v>
      </c>
      <c r="Q1927" s="219">
        <v>3.4238386000000001E-4</v>
      </c>
      <c r="R1927" s="219">
        <v>-3.2832576000000001E-3</v>
      </c>
      <c r="S1927" s="219">
        <v>-2.5537026999999999E-3</v>
      </c>
      <c r="T1927" s="219">
        <v>-3.0393595999999998E-4</v>
      </c>
      <c r="U1927" s="219">
        <v>-2.6449469E-4</v>
      </c>
      <c r="V1927" s="219">
        <v>-1.7456829E-3</v>
      </c>
      <c r="W1927" s="219">
        <v>-6.2586217999999996E-4</v>
      </c>
      <c r="X1927" s="219">
        <v>0</v>
      </c>
      <c r="Y1927" s="219">
        <v>-4.3716865999999998E-3</v>
      </c>
      <c r="Z1927" s="286">
        <v>-1.3237428E-5</v>
      </c>
      <c r="AA1927" s="219">
        <v>0</v>
      </c>
      <c r="AB1927" s="219">
        <v>0</v>
      </c>
      <c r="AC1927"/>
      <c r="AD1927" s="227">
        <f t="shared" si="505"/>
        <v>-0.50839272000000002</v>
      </c>
      <c r="AE1927" s="227">
        <f t="shared" si="506"/>
        <v>-1.9595503989999999E-2</v>
      </c>
      <c r="AF1927" s="227">
        <f t="shared" si="507"/>
        <v>-1.319011304E-2</v>
      </c>
      <c r="AG1927" s="227">
        <f t="shared" si="508"/>
        <v>-1.3203350467999999E-2</v>
      </c>
      <c r="AH1927" s="227">
        <f t="shared" si="509"/>
        <v>-4.9975487799999996E-3</v>
      </c>
      <c r="AI1927"/>
      <c r="AJ1927">
        <v>-50.218445000000003</v>
      </c>
      <c r="AK1927" s="155">
        <v>-49.437381999999999</v>
      </c>
      <c r="AL1927" s="155">
        <v>-0.54306666000000003</v>
      </c>
      <c r="AM1927" s="155">
        <v>0</v>
      </c>
      <c r="AN1927" s="155">
        <v>0</v>
      </c>
      <c r="AO1927" s="155">
        <v>-0.13303123</v>
      </c>
      <c r="AP1927" s="155">
        <v>-0.10496508</v>
      </c>
      <c r="AQ1927"/>
      <c r="AR1927" s="156">
        <v>-5.9605536000000001E-2</v>
      </c>
      <c r="AS1927" s="156">
        <v>-5.3558855000000002E-2</v>
      </c>
      <c r="AT1927" s="156">
        <v>-2.5164773000000001E-3</v>
      </c>
      <c r="AU1927" s="156">
        <v>-3.5302039999999999E-3</v>
      </c>
      <c r="AV1927" s="282">
        <f t="shared" si="483"/>
        <v>-3.2109625437489999E-6</v>
      </c>
      <c r="AW1927" s="282">
        <f t="shared" si="484"/>
        <v>-9.3064989620258993E-9</v>
      </c>
      <c r="AX1927" s="283">
        <f t="shared" si="485"/>
        <v>-0.49442632877600001</v>
      </c>
      <c r="AY1927" s="157">
        <v>-3.1452563000000001E-6</v>
      </c>
      <c r="AZ1927" s="157">
        <v>-9.4899974000000001E-9</v>
      </c>
      <c r="BA1927" s="157">
        <v>-2.5928029000000002E-13</v>
      </c>
      <c r="BB1927" s="157">
        <v>0</v>
      </c>
      <c r="BC1927" s="157">
        <v>0</v>
      </c>
      <c r="BD1927" s="157">
        <v>1.9262173E-9</v>
      </c>
      <c r="BE1927" s="157">
        <v>-6.7276614000000004E-8</v>
      </c>
      <c r="BF1927" s="157">
        <v>2.2725565000000001E-10</v>
      </c>
      <c r="BG1927" s="157">
        <v>-4.3334359999999997E-11</v>
      </c>
      <c r="BH1927" s="157">
        <v>0</v>
      </c>
      <c r="BI1927" s="157">
        <v>0</v>
      </c>
      <c r="BJ1927" s="157">
        <v>-1.5074789999999999E-13</v>
      </c>
      <c r="BK1927" s="157">
        <v>-1.0507808999999999E-14</v>
      </c>
      <c r="BL1927" s="157">
        <v>-2.3160269000000001E-15</v>
      </c>
      <c r="BM1927" s="157">
        <v>-4.1913649E-11</v>
      </c>
      <c r="BN1927" s="157">
        <v>-3.1393340000000002E-10</v>
      </c>
      <c r="BO1927" s="157">
        <v>0</v>
      </c>
      <c r="BP1927" s="157">
        <v>-5.2508776000000002E-5</v>
      </c>
      <c r="BQ1927" s="157">
        <v>-0.49437382000000002</v>
      </c>
      <c r="BR1927" s="157">
        <v>0</v>
      </c>
      <c r="BS1927" s="157">
        <v>0</v>
      </c>
      <c r="BT1927" s="157">
        <v>0</v>
      </c>
      <c r="BU1927"/>
      <c r="BV1927" s="155">
        <v>-1.5563611000000001E-4</v>
      </c>
      <c r="BW1927" s="155">
        <v>5.1015146E-7</v>
      </c>
      <c r="BX1927" s="155">
        <v>-9.4502253000000003E-5</v>
      </c>
      <c r="BY1927" s="155">
        <v>-2.1397738000000001E-7</v>
      </c>
      <c r="BZ1927" s="155">
        <v>-3.0516733000000001E-6</v>
      </c>
      <c r="CA1927" s="155">
        <v>1.5906161E-6</v>
      </c>
      <c r="CB1927" s="155">
        <v>0</v>
      </c>
      <c r="CC1927" s="155">
        <v>2.4142128999999999E-6</v>
      </c>
      <c r="CD1927" s="155">
        <v>-4.2256562E-7</v>
      </c>
      <c r="CE1927" s="155">
        <v>-2.6376319000000001E-7</v>
      </c>
      <c r="CF1927" s="155">
        <v>0</v>
      </c>
      <c r="CG1927" s="155">
        <v>0</v>
      </c>
      <c r="CH1927" s="155">
        <v>0</v>
      </c>
      <c r="CI1927" s="155">
        <v>-7.3920183000000002E-7</v>
      </c>
      <c r="CJ1927" s="155">
        <v>-6.0957654000000002E-5</v>
      </c>
      <c r="CK1927" s="155">
        <v>-8.8117095000000006E-15</v>
      </c>
      <c r="CL1927" s="155">
        <v>0</v>
      </c>
      <c r="CM1927"/>
      <c r="CN1927" s="284">
        <v>0</v>
      </c>
      <c r="CO1927" s="284">
        <v>-3.3892848</v>
      </c>
      <c r="CP1927" s="285">
        <v>4.5482309999999998E-2</v>
      </c>
      <c r="CQ1927" s="284">
        <v>7.1384735999999996E-4</v>
      </c>
      <c r="CR1927" s="284">
        <v>-7.2008814000000006E-11</v>
      </c>
      <c r="CS1927" s="284">
        <v>-8.3960984999999995E-9</v>
      </c>
      <c r="CT1927" s="284">
        <v>-1.1605935000000001E-4</v>
      </c>
      <c r="CU1927" s="284">
        <v>-8.8215303999999994E-3</v>
      </c>
      <c r="CV1927" s="284">
        <v>0</v>
      </c>
      <c r="CW1927" s="284">
        <v>5.5937789999999999E-4</v>
      </c>
      <c r="CX1927"/>
      <c r="CY1927"/>
      <c r="CZ1927"/>
      <c r="DA1927"/>
      <c r="DB1927" s="212"/>
      <c r="DC1927" s="48"/>
      <c r="DD1927" s="48"/>
      <c r="DE1927" s="48"/>
      <c r="DF1927" s="48"/>
      <c r="DG1927" s="48"/>
      <c r="DH1927" s="48"/>
      <c r="DI1927" s="48"/>
      <c r="DJ1927" s="48"/>
      <c r="DK1927" s="48"/>
      <c r="DL1927" s="48"/>
    </row>
    <row r="1928" spans="1:116" ht="14.4">
      <c r="A1928" t="s">
        <v>1087</v>
      </c>
      <c r="B1928" s="188" t="s">
        <v>334</v>
      </c>
      <c r="C1928" s="151" t="str">
        <f t="shared" si="495"/>
        <v>F.010.01.105</v>
      </c>
      <c r="D1928" s="54" t="s">
        <v>57</v>
      </c>
      <c r="E1928" s="150" t="s">
        <v>352</v>
      </c>
      <c r="F1928" s="153" t="str">
        <f t="shared" si="496"/>
        <v>Polychloroprene (Neoprene, CR) co-firing in electrical power plant</v>
      </c>
      <c r="G1928" s="154">
        <f t="shared" si="494"/>
        <v>-1.4240523333333335E-2</v>
      </c>
      <c r="H1928"/>
      <c r="I1928"/>
      <c r="J1928" s="227">
        <f t="shared" si="501"/>
        <v>0.49694871344779995</v>
      </c>
      <c r="K1928"/>
      <c r="L1928" s="280">
        <f t="shared" si="502"/>
        <v>5.3601989740000001E-2</v>
      </c>
      <c r="M1928" s="280">
        <f t="shared" si="503"/>
        <v>0.44843808349780001</v>
      </c>
      <c r="N1928" s="281">
        <f t="shared" si="504"/>
        <v>-2.9552812899999998E-3</v>
      </c>
      <c r="O1928" s="280">
        <v>-2.1360785000000002E-3</v>
      </c>
      <c r="P1928" s="286">
        <v>-6.9700869000000002E-3</v>
      </c>
      <c r="Q1928" s="219">
        <v>-3.6316117000000001E-3</v>
      </c>
      <c r="R1928" s="219">
        <v>-5.1645455999999998E-3</v>
      </c>
      <c r="S1928" s="219">
        <v>-1.5101222999999999E-3</v>
      </c>
      <c r="T1928" s="219">
        <v>-1.7973136E-4</v>
      </c>
      <c r="U1928" s="286">
        <v>6.0456388999999999E-2</v>
      </c>
      <c r="V1928" s="219">
        <v>0.45904760999999999</v>
      </c>
      <c r="W1928" s="219">
        <v>-3.7010119000000001E-4</v>
      </c>
      <c r="X1928" s="219">
        <v>0</v>
      </c>
      <c r="Y1928" s="219">
        <v>-2.5851800999999999E-3</v>
      </c>
      <c r="Z1928" s="286">
        <v>-7.8279022000000004E-6</v>
      </c>
      <c r="AA1928" s="219">
        <v>0</v>
      </c>
      <c r="AB1928" s="219">
        <v>0</v>
      </c>
      <c r="AC1928"/>
      <c r="AD1928" s="227">
        <f t="shared" si="505"/>
        <v>-2.1360785000000002E-3</v>
      </c>
      <c r="AE1928" s="227">
        <f t="shared" si="506"/>
        <v>0.50204790113999997</v>
      </c>
      <c r="AF1928" s="227">
        <f t="shared" si="507"/>
        <v>0.44844591140000001</v>
      </c>
      <c r="AG1928" s="227">
        <f t="shared" si="508"/>
        <v>0.44843808349780001</v>
      </c>
      <c r="AH1928" s="227">
        <f t="shared" si="509"/>
        <v>-2.9552812899999998E-3</v>
      </c>
      <c r="AI1928"/>
      <c r="AJ1928">
        <v>-29.696484000000002</v>
      </c>
      <c r="AK1928" s="155">
        <v>-29.234605999999999</v>
      </c>
      <c r="AL1928" s="155">
        <v>-0.32114038</v>
      </c>
      <c r="AM1928" s="155">
        <v>0</v>
      </c>
      <c r="AN1928" s="155">
        <v>0</v>
      </c>
      <c r="AO1928" s="155">
        <v>-7.8667503999999999E-2</v>
      </c>
      <c r="AP1928" s="155">
        <v>-6.2070695000000002E-2</v>
      </c>
      <c r="AQ1928"/>
      <c r="AR1928" s="156">
        <v>-3.582605E-3</v>
      </c>
      <c r="AS1928" s="156">
        <v>-1.4843981000000001E-3</v>
      </c>
      <c r="AT1928" s="156">
        <v>-1.0634351E-5</v>
      </c>
      <c r="AU1928" s="156">
        <v>-2.0875726E-3</v>
      </c>
      <c r="AV1928" s="282">
        <f t="shared" si="483"/>
        <v>-8.8992693104999997E-8</v>
      </c>
      <c r="AW1928" s="282">
        <f t="shared" si="484"/>
        <v>-3.9328221915300004E-11</v>
      </c>
      <c r="AX1928" s="283">
        <f t="shared" si="485"/>
        <v>-0.292377110863</v>
      </c>
      <c r="AY1928" s="157">
        <v>-1.3215206000000001E-8</v>
      </c>
      <c r="AZ1928" s="157">
        <v>-3.9873464999999997E-11</v>
      </c>
      <c r="BA1928" s="157">
        <v>-1.0893999999999999E-15</v>
      </c>
      <c r="BB1928" s="157">
        <v>0</v>
      </c>
      <c r="BC1928" s="157">
        <v>0</v>
      </c>
      <c r="BD1928" s="157">
        <v>6.5982367999999996E-10</v>
      </c>
      <c r="BE1928" s="157">
        <v>-7.6226881999999994E-8</v>
      </c>
      <c r="BF1928" s="157">
        <v>6.6450887999999996E-11</v>
      </c>
      <c r="BG1928" s="157">
        <v>-6.5807828000000003E-11</v>
      </c>
      <c r="BH1928" s="157">
        <v>0</v>
      </c>
      <c r="BI1928" s="157">
        <v>0</v>
      </c>
      <c r="BJ1928" s="157">
        <v>-8.9144188999999996E-14</v>
      </c>
      <c r="BK1928" s="157">
        <v>-6.2137527E-15</v>
      </c>
      <c r="BL1928" s="157">
        <v>-1.3695736E-15</v>
      </c>
      <c r="BM1928" s="157">
        <v>-2.4785475000000001E-11</v>
      </c>
      <c r="BN1928" s="157">
        <v>-1.8564331E-10</v>
      </c>
      <c r="BO1928" s="157">
        <v>0</v>
      </c>
      <c r="BP1928" s="157">
        <v>-3.1050863000000003E-5</v>
      </c>
      <c r="BQ1928" s="157">
        <v>-0.29234606000000002</v>
      </c>
      <c r="BR1928" s="157">
        <v>0</v>
      </c>
      <c r="BS1928" s="157">
        <v>0</v>
      </c>
      <c r="BT1928" s="157">
        <v>0</v>
      </c>
      <c r="BU1928"/>
      <c r="BV1928" s="155">
        <v>5.5492935999999997E-5</v>
      </c>
      <c r="BW1928" s="155">
        <v>-1.3313036999999999E-7</v>
      </c>
      <c r="BX1928" s="155">
        <v>-3.9706357000000002E-7</v>
      </c>
      <c r="BY1928" s="155">
        <v>5.3765747000000001E-5</v>
      </c>
      <c r="BZ1928" s="155">
        <v>-1.9314050000000002E-6</v>
      </c>
      <c r="CA1928" s="155">
        <v>6.3035526000000005E-7</v>
      </c>
      <c r="CB1928" s="155">
        <v>0</v>
      </c>
      <c r="CC1928" s="155">
        <v>9.5674362999999996E-7</v>
      </c>
      <c r="CD1928" s="155">
        <v>-2.4988255999999998E-7</v>
      </c>
      <c r="CE1928" s="155">
        <v>3.9951864999999997E-5</v>
      </c>
      <c r="CF1928" s="155">
        <v>0</v>
      </c>
      <c r="CG1928" s="155">
        <v>0</v>
      </c>
      <c r="CH1928" s="155">
        <v>0</v>
      </c>
      <c r="CI1928" s="155">
        <v>-1.0532187999999999E-6</v>
      </c>
      <c r="CJ1928" s="155">
        <v>-3.6047073999999998E-5</v>
      </c>
      <c r="CK1928" s="155">
        <v>-5.2107705E-15</v>
      </c>
      <c r="CL1928" s="155">
        <v>0</v>
      </c>
      <c r="CM1928"/>
      <c r="CN1928" s="284">
        <v>0</v>
      </c>
      <c r="CO1928" s="284">
        <v>-1.4240523E-2</v>
      </c>
      <c r="CP1928" s="285">
        <v>1.8024471E-2</v>
      </c>
      <c r="CQ1928" s="284">
        <v>5.3486660000000001E-5</v>
      </c>
      <c r="CR1928" s="284">
        <v>-4.2582135000000001E-11</v>
      </c>
      <c r="CS1928" s="284">
        <v>-4.9650005000000003E-9</v>
      </c>
      <c r="CT1928" s="284">
        <v>-7.2434720000000001E-5</v>
      </c>
      <c r="CU1928" s="284">
        <v>-5.2165781E-3</v>
      </c>
      <c r="CV1928" s="284">
        <v>0</v>
      </c>
      <c r="CW1928" s="284">
        <v>2.2167939E-4</v>
      </c>
      <c r="CX1928"/>
      <c r="CY1928"/>
      <c r="CZ1928"/>
      <c r="DA1928"/>
      <c r="DB1928" s="212"/>
      <c r="DC1928" s="48"/>
      <c r="DD1928" s="48"/>
      <c r="DE1928" s="48"/>
      <c r="DF1928" s="48"/>
      <c r="DG1928" s="48"/>
      <c r="DH1928" s="48"/>
      <c r="DI1928" s="48"/>
      <c r="DJ1928" s="48"/>
      <c r="DK1928" s="48"/>
      <c r="DL1928" s="48"/>
    </row>
    <row r="1929" spans="1:116" ht="14.4">
      <c r="A1929" t="s">
        <v>1088</v>
      </c>
      <c r="B1929" s="188" t="s">
        <v>334</v>
      </c>
      <c r="C1929" s="151" t="str">
        <f t="shared" si="495"/>
        <v>F.010.01.106</v>
      </c>
      <c r="D1929" s="54" t="s">
        <v>57</v>
      </c>
      <c r="E1929" s="150" t="s">
        <v>352</v>
      </c>
      <c r="F1929" s="153" t="str">
        <f t="shared" si="496"/>
        <v>PU (Polyurethane) co-firing in electrical power plant</v>
      </c>
      <c r="G1929" s="154">
        <f t="shared" si="494"/>
        <v>0.11544713333333334</v>
      </c>
      <c r="H1929"/>
      <c r="I1929"/>
      <c r="J1929" s="227">
        <f t="shared" si="501"/>
        <v>-4.7372163640000027E-3</v>
      </c>
      <c r="K1929"/>
      <c r="L1929" s="280">
        <f t="shared" si="502"/>
        <v>-6.4015181700000003E-3</v>
      </c>
      <c r="M1929" s="280">
        <f t="shared" si="503"/>
        <v>-1.1856553254E-2</v>
      </c>
      <c r="N1929" s="281">
        <f t="shared" si="504"/>
        <v>-3.7962149400000002E-3</v>
      </c>
      <c r="O1929" s="280">
        <v>1.731707E-2</v>
      </c>
      <c r="P1929" s="286">
        <v>-8.9534450000000008E-3</v>
      </c>
      <c r="Q1929" s="219">
        <v>-1.5670053000000001E-3</v>
      </c>
      <c r="R1929" s="219">
        <v>-4.0298976000000004E-3</v>
      </c>
      <c r="S1929" s="219">
        <v>-1.9398319E-3</v>
      </c>
      <c r="T1929" s="286">
        <v>-2.3087442999999999E-4</v>
      </c>
      <c r="U1929" s="286">
        <v>-2.0091424E-4</v>
      </c>
      <c r="V1929" s="219">
        <v>-1.3260476000000001E-3</v>
      </c>
      <c r="W1929" s="219">
        <v>-4.7541454000000002E-4</v>
      </c>
      <c r="X1929" s="219">
        <v>0</v>
      </c>
      <c r="Y1929" s="219">
        <v>-3.3208004000000002E-3</v>
      </c>
      <c r="Z1929" s="286">
        <v>-1.0055353999999999E-5</v>
      </c>
      <c r="AA1929" s="219">
        <v>0</v>
      </c>
      <c r="AB1929" s="219">
        <v>0</v>
      </c>
      <c r="AC1929"/>
      <c r="AD1929" s="227">
        <f t="shared" si="505"/>
        <v>1.731707E-2</v>
      </c>
      <c r="AE1929" s="227">
        <f t="shared" si="506"/>
        <v>-1.8248016070000001E-2</v>
      </c>
      <c r="AF1929" s="227">
        <f t="shared" si="507"/>
        <v>-1.1846497900000001E-2</v>
      </c>
      <c r="AG1929" s="227">
        <f t="shared" si="508"/>
        <v>-1.1856553254E-2</v>
      </c>
      <c r="AH1929" s="227">
        <f t="shared" si="509"/>
        <v>-3.7962149400000002E-3</v>
      </c>
      <c r="AI1929"/>
      <c r="AJ1929">
        <v>-38.146704</v>
      </c>
      <c r="AK1929" s="155">
        <v>-37.553395999999999</v>
      </c>
      <c r="AL1929" s="155">
        <v>-0.41252179</v>
      </c>
      <c r="AM1929" s="155">
        <v>0</v>
      </c>
      <c r="AN1929" s="155">
        <v>0</v>
      </c>
      <c r="AO1929" s="155">
        <v>-0.10105256999999999</v>
      </c>
      <c r="AP1929" s="155">
        <v>-7.9733087999999994E-2</v>
      </c>
      <c r="AQ1929"/>
      <c r="AR1929" s="156">
        <v>-1.9093711E-3</v>
      </c>
      <c r="AS1929" s="156">
        <v>6.6100424999999995E-4</v>
      </c>
      <c r="AT1929" s="156">
        <v>1.1122190000000001E-4</v>
      </c>
      <c r="AU1929" s="156">
        <v>-2.6815973000000001E-3</v>
      </c>
      <c r="AV1929" s="282">
        <f t="shared" si="483"/>
        <v>3.9628553407000003E-8</v>
      </c>
      <c r="AW1929" s="282">
        <f t="shared" si="484"/>
        <v>4.1132358810239996E-10</v>
      </c>
      <c r="AX1929" s="283">
        <f t="shared" si="485"/>
        <v>-0.37557384647399999</v>
      </c>
      <c r="AY1929" s="157">
        <v>1.0713493999999999E-7</v>
      </c>
      <c r="AZ1929" s="157">
        <v>3.2325196999999998E-10</v>
      </c>
      <c r="BA1929" s="157">
        <v>8.8317056999999993E-15</v>
      </c>
      <c r="BB1929" s="157">
        <v>0</v>
      </c>
      <c r="BC1929" s="157">
        <v>0</v>
      </c>
      <c r="BD1929" s="157">
        <v>1.2348093E-9</v>
      </c>
      <c r="BE1929" s="157">
        <v>-6.8470888999999999E-8</v>
      </c>
      <c r="BF1929" s="157">
        <v>1.4025285000000001E-10</v>
      </c>
      <c r="BG1929" s="157">
        <v>-5.2065812E-11</v>
      </c>
      <c r="BH1929" s="157">
        <v>0</v>
      </c>
      <c r="BI1929" s="157">
        <v>0</v>
      </c>
      <c r="BJ1929" s="157">
        <v>-1.1451042000000001E-13</v>
      </c>
      <c r="BK1929" s="157">
        <v>-7.9818936999999994E-15</v>
      </c>
      <c r="BL1929" s="157">
        <v>-1.7592895999999999E-15</v>
      </c>
      <c r="BM1929" s="157">
        <v>-3.1838253000000003E-11</v>
      </c>
      <c r="BN1929" s="157">
        <v>-2.3846864E-10</v>
      </c>
      <c r="BO1929" s="157">
        <v>0</v>
      </c>
      <c r="BP1929" s="157">
        <v>-3.9886474000000001E-5</v>
      </c>
      <c r="BQ1929" s="157">
        <v>-0.37553396</v>
      </c>
      <c r="BR1929" s="157">
        <v>0</v>
      </c>
      <c r="BS1929" s="157">
        <v>0</v>
      </c>
      <c r="BT1929" s="157">
        <v>0</v>
      </c>
      <c r="BU1929"/>
      <c r="BV1929" s="155">
        <v>-4.4152712000000001E-5</v>
      </c>
      <c r="BW1929" s="155">
        <v>1.8031697999999999E-7</v>
      </c>
      <c r="BX1929" s="155">
        <v>3.2189723999999998E-6</v>
      </c>
      <c r="BY1929" s="155">
        <v>-1.6254051E-7</v>
      </c>
      <c r="BZ1929" s="155">
        <v>-2.3785276999999999E-6</v>
      </c>
      <c r="CA1929" s="155">
        <v>1.0604106999999999E-6</v>
      </c>
      <c r="CB1929" s="155">
        <v>0</v>
      </c>
      <c r="CC1929" s="155">
        <v>1.6094753E-6</v>
      </c>
      <c r="CD1929" s="155">
        <v>-3.2098734999999999E-7</v>
      </c>
      <c r="CE1929" s="155">
        <v>-2.0035858000000001E-7</v>
      </c>
      <c r="CF1929" s="155">
        <v>0</v>
      </c>
      <c r="CG1929" s="155">
        <v>0</v>
      </c>
      <c r="CH1929" s="155">
        <v>0</v>
      </c>
      <c r="CI1929" s="155">
        <v>-8.5510177000000004E-7</v>
      </c>
      <c r="CJ1929" s="155">
        <v>-4.6304370999999997E-5</v>
      </c>
      <c r="CK1929" s="155">
        <v>-6.6935101000000002E-15</v>
      </c>
      <c r="CL1929" s="155">
        <v>0</v>
      </c>
      <c r="CM1929"/>
      <c r="CN1929" s="284">
        <v>0</v>
      </c>
      <c r="CO1929" s="284">
        <v>0.11544713</v>
      </c>
      <c r="CP1929" s="285">
        <v>3.0321540000000001E-2</v>
      </c>
      <c r="CQ1929" s="284">
        <v>3.6657635999999999E-4</v>
      </c>
      <c r="CR1929" s="284">
        <v>-5.4699003000000002E-11</v>
      </c>
      <c r="CS1929" s="284">
        <v>-6.3778056000000002E-9</v>
      </c>
      <c r="CT1929" s="284">
        <v>-8.9972965000000005E-5</v>
      </c>
      <c r="CU1929" s="284">
        <v>-6.7009701999999997E-3</v>
      </c>
      <c r="CV1929" s="284">
        <v>0</v>
      </c>
      <c r="CW1929" s="284">
        <v>3.7291860000000001E-4</v>
      </c>
      <c r="CX1929"/>
      <c r="CY1929"/>
      <c r="CZ1929"/>
      <c r="DA1929"/>
      <c r="DB1929" s="212"/>
      <c r="DC1929" s="48"/>
      <c r="DD1929" s="48"/>
      <c r="DE1929" s="48"/>
      <c r="DF1929" s="48"/>
      <c r="DG1929" s="48"/>
      <c r="DH1929" s="48"/>
      <c r="DI1929" s="48"/>
      <c r="DJ1929" s="48"/>
      <c r="DK1929" s="48"/>
      <c r="DL1929" s="48"/>
    </row>
    <row r="1930" spans="1:116" ht="14.4">
      <c r="A1930" t="s">
        <v>1089</v>
      </c>
      <c r="B1930" s="188" t="s">
        <v>334</v>
      </c>
      <c r="C1930" s="151" t="str">
        <f t="shared" si="495"/>
        <v>F.010.01.107</v>
      </c>
      <c r="D1930" s="54" t="s">
        <v>57</v>
      </c>
      <c r="E1930" s="150" t="s">
        <v>352</v>
      </c>
      <c r="F1930" s="153" t="str">
        <f t="shared" si="496"/>
        <v>SBR (Styrene butadiene rubber) co-firing in electrical power plant</v>
      </c>
      <c r="G1930" s="154">
        <f t="shared" si="494"/>
        <v>0.15848304000000002</v>
      </c>
      <c r="H1930"/>
      <c r="I1930"/>
      <c r="J1930" s="227">
        <f t="shared" si="501"/>
        <v>1.4556572410000003E-3</v>
      </c>
      <c r="K1930"/>
      <c r="L1930" s="280">
        <f t="shared" si="502"/>
        <v>-5.4991662099999998E-3</v>
      </c>
      <c r="M1930" s="280">
        <f t="shared" si="503"/>
        <v>-1.1964243778999999E-2</v>
      </c>
      <c r="N1930" s="281">
        <f t="shared" si="504"/>
        <v>-4.8533887700000005E-3</v>
      </c>
      <c r="O1930" s="280">
        <v>2.3772456000000001E-2</v>
      </c>
      <c r="P1930" s="286">
        <v>-1.1446809E-2</v>
      </c>
      <c r="Q1930" s="219">
        <v>1.1907475E-3</v>
      </c>
      <c r="R1930" s="219">
        <v>-2.4670944000000001E-3</v>
      </c>
      <c r="S1930" s="219">
        <v>-2.4800382E-3</v>
      </c>
      <c r="T1930" s="219">
        <v>-2.9516857E-4</v>
      </c>
      <c r="U1930" s="286">
        <v>-2.5686504E-4</v>
      </c>
      <c r="V1930" s="219">
        <v>-1.6953267000000001E-3</v>
      </c>
      <c r="W1930" s="219">
        <v>-6.0780847000000001E-4</v>
      </c>
      <c r="X1930" s="219">
        <v>0</v>
      </c>
      <c r="Y1930" s="219">
        <v>-4.2455803000000002E-3</v>
      </c>
      <c r="Z1930" s="286">
        <v>-1.2855579E-5</v>
      </c>
      <c r="AA1930" s="219">
        <v>0</v>
      </c>
      <c r="AB1930" s="219">
        <v>0</v>
      </c>
      <c r="AC1930"/>
      <c r="AD1930" s="227">
        <f t="shared" si="505"/>
        <v>2.3772456000000001E-2</v>
      </c>
      <c r="AE1930" s="227">
        <f t="shared" si="506"/>
        <v>-1.7450554409999999E-2</v>
      </c>
      <c r="AF1930" s="227">
        <f t="shared" si="507"/>
        <v>-1.1951388199999999E-2</v>
      </c>
      <c r="AG1930" s="227">
        <f t="shared" si="508"/>
        <v>-1.1964243778999999E-2</v>
      </c>
      <c r="AH1930" s="227">
        <f t="shared" si="509"/>
        <v>-4.8533887700000005E-3</v>
      </c>
      <c r="AI1930"/>
      <c r="AJ1930">
        <v>-48.769835999999998</v>
      </c>
      <c r="AK1930" s="155">
        <v>-48.011304000000003</v>
      </c>
      <c r="AL1930" s="155">
        <v>-0.52740127000000003</v>
      </c>
      <c r="AM1930" s="155">
        <v>0</v>
      </c>
      <c r="AN1930" s="155">
        <v>0</v>
      </c>
      <c r="AO1930" s="155">
        <v>-0.12919379</v>
      </c>
      <c r="AP1930" s="155">
        <v>-0.10193724</v>
      </c>
      <c r="AQ1930"/>
      <c r="AR1930" s="156">
        <v>-1.7269199E-3</v>
      </c>
      <c r="AS1930" s="156">
        <v>1.5266584000000001E-3</v>
      </c>
      <c r="AT1930" s="156">
        <v>1.7479288000000001E-4</v>
      </c>
      <c r="AU1930" s="156">
        <v>-3.4283712E-3</v>
      </c>
      <c r="AV1930" s="282">
        <f t="shared" si="483"/>
        <v>9.1526279067999992E-8</v>
      </c>
      <c r="AW1930" s="282">
        <f t="shared" si="484"/>
        <v>6.4642336663559997E-10</v>
      </c>
      <c r="AX1930" s="283">
        <f t="shared" si="485"/>
        <v>-0.48016403409999997</v>
      </c>
      <c r="AY1930" s="157">
        <v>1.4707226E-7</v>
      </c>
      <c r="AZ1930" s="157">
        <v>4.4375252E-10</v>
      </c>
      <c r="BA1930" s="157">
        <v>1.2123953E-14</v>
      </c>
      <c r="BB1930" s="157">
        <v>0</v>
      </c>
      <c r="BC1930" s="157">
        <v>0</v>
      </c>
      <c r="BD1930" s="157">
        <v>1.9779282999999999E-9</v>
      </c>
      <c r="BE1930" s="157">
        <v>-5.7178326999999999E-8</v>
      </c>
      <c r="BF1930" s="157">
        <v>2.3590730999999997E-10</v>
      </c>
      <c r="BG1930" s="157">
        <v>-3.3089734E-11</v>
      </c>
      <c r="BH1930" s="157">
        <v>0</v>
      </c>
      <c r="BI1930" s="157">
        <v>0</v>
      </c>
      <c r="BJ1930" s="157">
        <v>-1.4639939999999999E-13</v>
      </c>
      <c r="BK1930" s="157">
        <v>-1.0204699E-14</v>
      </c>
      <c r="BL1930" s="157">
        <v>-2.2492184000000002E-15</v>
      </c>
      <c r="BM1930" s="157">
        <v>-4.0704602E-11</v>
      </c>
      <c r="BN1930" s="157">
        <v>-3.0487762999999997E-10</v>
      </c>
      <c r="BO1930" s="157">
        <v>0</v>
      </c>
      <c r="BP1930" s="157">
        <v>-5.09941E-5</v>
      </c>
      <c r="BQ1930" s="157">
        <v>-0.48011303999999999</v>
      </c>
      <c r="BR1930" s="157">
        <v>0</v>
      </c>
      <c r="BS1930" s="157">
        <v>0</v>
      </c>
      <c r="BT1930" s="157">
        <v>0</v>
      </c>
      <c r="BU1930"/>
      <c r="BV1930" s="155">
        <v>-5.4512970999999999E-5</v>
      </c>
      <c r="BW1930" s="155">
        <v>5.9276488000000004E-7</v>
      </c>
      <c r="BX1930" s="155">
        <v>4.4189278000000002E-6</v>
      </c>
      <c r="BY1930" s="155">
        <v>-2.0780495E-7</v>
      </c>
      <c r="BZ1930" s="155">
        <v>-2.9352584999999999E-6</v>
      </c>
      <c r="CA1930" s="155">
        <v>1.6141808E-6</v>
      </c>
      <c r="CB1930" s="155">
        <v>0</v>
      </c>
      <c r="CC1930" s="155">
        <v>2.4499789999999999E-6</v>
      </c>
      <c r="CD1930" s="155">
        <v>-4.1037622999999998E-7</v>
      </c>
      <c r="CE1930" s="155">
        <v>-2.5615464000000002E-7</v>
      </c>
      <c r="CF1930" s="155">
        <v>0</v>
      </c>
      <c r="CG1930" s="155">
        <v>0</v>
      </c>
      <c r="CH1930" s="155">
        <v>0</v>
      </c>
      <c r="CI1930" s="155">
        <v>-5.7996888000000004E-7</v>
      </c>
      <c r="CJ1930" s="155">
        <v>-5.9199259999999998E-5</v>
      </c>
      <c r="CK1930" s="155">
        <v>-8.5575255999999993E-15</v>
      </c>
      <c r="CL1930" s="155">
        <v>0</v>
      </c>
      <c r="CM1930"/>
      <c r="CN1930" s="284">
        <v>0</v>
      </c>
      <c r="CO1930" s="284">
        <v>0.15848303999999999</v>
      </c>
      <c r="CP1930" s="285">
        <v>4.6156122000000001E-2</v>
      </c>
      <c r="CQ1930" s="284">
        <v>7.7577484000000002E-4</v>
      </c>
      <c r="CR1930" s="284">
        <v>-6.9931637000000006E-11</v>
      </c>
      <c r="CS1930" s="284">
        <v>-8.1539033000000004E-9</v>
      </c>
      <c r="CT1930" s="284">
        <v>-1.1186009E-4</v>
      </c>
      <c r="CU1930" s="284">
        <v>-8.5670632000000007E-3</v>
      </c>
      <c r="CV1930" s="284">
        <v>0</v>
      </c>
      <c r="CW1930" s="284">
        <v>5.6766498000000005E-4</v>
      </c>
      <c r="CX1930"/>
      <c r="CY1930"/>
      <c r="CZ1930"/>
      <c r="DA1930"/>
      <c r="DB1930" s="212"/>
      <c r="DC1930" s="48"/>
      <c r="DD1930" s="48"/>
      <c r="DE1930" s="48"/>
      <c r="DF1930" s="48"/>
      <c r="DG1930" s="48"/>
      <c r="DH1930" s="48"/>
      <c r="DI1930" s="48"/>
      <c r="DJ1930" s="48"/>
      <c r="DK1930" s="48"/>
      <c r="DL1930" s="48"/>
    </row>
    <row r="1931" spans="1:116" ht="14.4">
      <c r="A1931" t="s">
        <v>1090</v>
      </c>
      <c r="B1931" s="188" t="s">
        <v>334</v>
      </c>
      <c r="C1931" s="151" t="str">
        <f t="shared" si="495"/>
        <v>F.010.01.108</v>
      </c>
      <c r="D1931" s="54" t="s">
        <v>57</v>
      </c>
      <c r="E1931" s="150" t="s">
        <v>352</v>
      </c>
      <c r="F1931" s="153" t="str">
        <f t="shared" si="496"/>
        <v>Silicone rubber co-firing in electrical power plant</v>
      </c>
      <c r="G1931" s="154">
        <f t="shared" si="494"/>
        <v>0.24794688000000001</v>
      </c>
      <c r="H1931"/>
      <c r="I1931"/>
      <c r="J1931" s="227">
        <f t="shared" si="501"/>
        <v>1.8639205968899997E-2</v>
      </c>
      <c r="K1931"/>
      <c r="L1931" s="280">
        <f t="shared" si="502"/>
        <v>-6.1034205499999996E-3</v>
      </c>
      <c r="M1931" s="280">
        <f t="shared" si="503"/>
        <v>-9.9986843911000021E-3</v>
      </c>
      <c r="N1931" s="281">
        <f t="shared" si="504"/>
        <v>-2.45072109E-3</v>
      </c>
      <c r="O1931" s="280">
        <v>3.7192032E-2</v>
      </c>
      <c r="P1931" s="286">
        <v>-5.7800721000000003E-3</v>
      </c>
      <c r="Q1931" s="219">
        <v>-3.3560648E-3</v>
      </c>
      <c r="R1931" s="219">
        <v>-4.5723743999999998E-3</v>
      </c>
      <c r="S1931" s="219">
        <v>-1.2522964999999999E-3</v>
      </c>
      <c r="T1931" s="219">
        <v>-1.4904552E-4</v>
      </c>
      <c r="U1931" s="219">
        <v>-1.2970413000000001E-4</v>
      </c>
      <c r="V1931" s="219">
        <v>-8.5605605999999998E-4</v>
      </c>
      <c r="W1931" s="219">
        <v>-3.0691319000000002E-4</v>
      </c>
      <c r="X1931" s="219">
        <v>0</v>
      </c>
      <c r="Y1931" s="219">
        <v>-2.1438079000000001E-3</v>
      </c>
      <c r="Z1931" s="286">
        <v>-6.4914311E-6</v>
      </c>
      <c r="AA1931" s="219">
        <v>0</v>
      </c>
      <c r="AB1931" s="219">
        <v>0</v>
      </c>
      <c r="AC1931"/>
      <c r="AD1931" s="227">
        <f t="shared" si="505"/>
        <v>3.7192032E-2</v>
      </c>
      <c r="AE1931" s="227">
        <f t="shared" si="506"/>
        <v>-1.6095613509999999E-2</v>
      </c>
      <c r="AF1931" s="227">
        <f t="shared" si="507"/>
        <v>-9.9921929600000018E-3</v>
      </c>
      <c r="AG1931" s="227">
        <f t="shared" si="508"/>
        <v>-9.9986843911000021E-3</v>
      </c>
      <c r="AH1931" s="227">
        <f t="shared" si="509"/>
        <v>-2.45072109E-3</v>
      </c>
      <c r="AI1931"/>
      <c r="AJ1931">
        <v>-24.626353000000002</v>
      </c>
      <c r="AK1931" s="155">
        <v>-24.243331999999999</v>
      </c>
      <c r="AL1931" s="155">
        <v>-0.26631153000000002</v>
      </c>
      <c r="AM1931" s="155">
        <v>0</v>
      </c>
      <c r="AN1931" s="155">
        <v>0</v>
      </c>
      <c r="AO1931" s="155">
        <v>-6.5236466000000007E-2</v>
      </c>
      <c r="AP1931" s="155">
        <v>-5.147326E-2</v>
      </c>
      <c r="AQ1931"/>
      <c r="AR1931" s="156">
        <v>1.1885451999999999E-3</v>
      </c>
      <c r="AS1931" s="156">
        <v>2.7344765000000002E-3</v>
      </c>
      <c r="AT1931" s="156">
        <v>1.8522646000000001E-4</v>
      </c>
      <c r="AU1931" s="156">
        <v>-1.7311576999999999E-3</v>
      </c>
      <c r="AV1931" s="282">
        <f t="shared" si="483"/>
        <v>1.6393744240100002E-7</v>
      </c>
      <c r="AW1931" s="282">
        <f t="shared" si="484"/>
        <v>6.8500909887500016E-10</v>
      </c>
      <c r="AX1931" s="283">
        <f t="shared" si="485"/>
        <v>-0.24245906949600002</v>
      </c>
      <c r="AY1931" s="157">
        <v>2.3009471E-7</v>
      </c>
      <c r="AZ1931" s="157">
        <v>6.9425127000000003E-10</v>
      </c>
      <c r="BA1931" s="157">
        <v>1.8967936999999999E-14</v>
      </c>
      <c r="BB1931" s="157">
        <v>0</v>
      </c>
      <c r="BC1931" s="157">
        <v>0</v>
      </c>
      <c r="BD1931" s="157">
        <v>5.0411232000000003E-10</v>
      </c>
      <c r="BE1931" s="157">
        <v>-6.6486877999999999E-8</v>
      </c>
      <c r="BF1931" s="157">
        <v>4.9001711999999998E-11</v>
      </c>
      <c r="BG1931" s="157">
        <v>-5.8182637999999997E-11</v>
      </c>
      <c r="BH1931" s="157">
        <v>0</v>
      </c>
      <c r="BI1931" s="157">
        <v>0</v>
      </c>
      <c r="BJ1931" s="157">
        <v>-7.3924449999999996E-14</v>
      </c>
      <c r="BK1931" s="157">
        <v>-5.1528681E-15</v>
      </c>
      <c r="BL1931" s="157">
        <v>-1.1357439000000001E-15</v>
      </c>
      <c r="BM1931" s="157">
        <v>-2.0553809000000001E-11</v>
      </c>
      <c r="BN1931" s="157">
        <v>-1.5394811E-10</v>
      </c>
      <c r="BO1931" s="157">
        <v>0</v>
      </c>
      <c r="BP1931" s="157">
        <v>-2.5749496E-5</v>
      </c>
      <c r="BQ1931" s="157">
        <v>-0.24243332000000001</v>
      </c>
      <c r="BR1931" s="157">
        <v>0</v>
      </c>
      <c r="BS1931" s="157">
        <v>0</v>
      </c>
      <c r="BT1931" s="157">
        <v>0</v>
      </c>
      <c r="BU1931"/>
      <c r="BV1931" s="155">
        <v>-2.4866098E-5</v>
      </c>
      <c r="BW1931" s="155">
        <v>-1.4946728999999999E-7</v>
      </c>
      <c r="BX1931" s="155">
        <v>6.9134170000000004E-6</v>
      </c>
      <c r="BY1931" s="155">
        <v>-1.0493121E-7</v>
      </c>
      <c r="BZ1931" s="155">
        <v>-1.6130465999999999E-6</v>
      </c>
      <c r="CA1931" s="155">
        <v>4.9485832999999995E-7</v>
      </c>
      <c r="CB1931" s="155">
        <v>0</v>
      </c>
      <c r="CC1931" s="155">
        <v>7.5108845999999996E-7</v>
      </c>
      <c r="CD1931" s="155">
        <v>-2.0721968E-7</v>
      </c>
      <c r="CE1931" s="155">
        <v>-1.2934541E-7</v>
      </c>
      <c r="CF1931" s="155">
        <v>0</v>
      </c>
      <c r="CG1931" s="155">
        <v>0</v>
      </c>
      <c r="CH1931" s="155">
        <v>0</v>
      </c>
      <c r="CI1931" s="155">
        <v>-9.2875588000000005E-7</v>
      </c>
      <c r="CJ1931" s="155">
        <v>-2.9892696000000002E-5</v>
      </c>
      <c r="CK1931" s="155">
        <v>-4.3211267999999999E-15</v>
      </c>
      <c r="CL1931" s="155">
        <v>0</v>
      </c>
      <c r="CM1931"/>
      <c r="CN1931" s="284">
        <v>0</v>
      </c>
      <c r="CO1931" s="284">
        <v>0.24794688000000001</v>
      </c>
      <c r="CP1931" s="285">
        <v>1.4150052E-2</v>
      </c>
      <c r="CQ1931" s="284">
        <v>1.123284E-5</v>
      </c>
      <c r="CR1931" s="284">
        <v>-3.5312014999999999E-11</v>
      </c>
      <c r="CS1931" s="284">
        <v>-4.1173175E-9</v>
      </c>
      <c r="CT1931" s="284">
        <v>-6.0409550999999998E-5</v>
      </c>
      <c r="CU1931" s="284">
        <v>-4.3259428000000004E-3</v>
      </c>
      <c r="CV1931" s="284">
        <v>0</v>
      </c>
      <c r="CW1931" s="284">
        <v>1.7402868E-4</v>
      </c>
      <c r="CX1931"/>
      <c r="CY1931"/>
      <c r="CZ1931"/>
      <c r="DA1931"/>
      <c r="DB1931" s="212"/>
      <c r="DC1931" s="48"/>
      <c r="DD1931" s="48"/>
      <c r="DE1931" s="48"/>
      <c r="DF1931" s="48"/>
      <c r="DG1931" s="48"/>
      <c r="DH1931" s="48"/>
      <c r="DI1931" s="48"/>
      <c r="DJ1931" s="48"/>
      <c r="DK1931" s="48"/>
      <c r="DL1931" s="48"/>
    </row>
    <row r="1932" spans="1:116" ht="14.4">
      <c r="B1932" s="188"/>
      <c r="C1932" s="151"/>
      <c r="D1932" s="51" t="s">
        <v>58</v>
      </c>
      <c r="E1932" s="150"/>
      <c r="F1932"/>
      <c r="G1932"/>
      <c r="H1932"/>
      <c r="I1932"/>
      <c r="J1932"/>
      <c r="K1932"/>
      <c r="L1932"/>
      <c r="M1932"/>
      <c r="N1932" s="174"/>
      <c r="O1932"/>
      <c r="P1932" s="53"/>
      <c r="Q1932"/>
      <c r="R1932"/>
      <c r="S1932"/>
      <c r="T1932"/>
      <c r="U1932"/>
      <c r="V1932"/>
      <c r="W1932"/>
      <c r="X1932"/>
      <c r="Y1932"/>
      <c r="Z1932" s="53"/>
      <c r="AA1932"/>
      <c r="AB1932"/>
      <c r="AC1932"/>
      <c r="AD1932"/>
      <c r="AE1932"/>
      <c r="AF1932"/>
      <c r="AG1932"/>
      <c r="AH1932"/>
      <c r="AI1932"/>
      <c r="AJ1932"/>
      <c r="AK1932"/>
      <c r="AL1932"/>
      <c r="AM1932"/>
      <c r="AN1932"/>
      <c r="AO1932"/>
      <c r="AP1932"/>
      <c r="AQ1932"/>
      <c r="AR1932"/>
      <c r="AS1932"/>
      <c r="AT1932"/>
      <c r="AU1932"/>
      <c r="AX1932" s="19"/>
      <c r="AY1932"/>
      <c r="AZ1932"/>
      <c r="BA1932"/>
      <c r="BB1932"/>
      <c r="BC1932"/>
      <c r="BD1932"/>
      <c r="BE1932"/>
      <c r="BF1932"/>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s="117"/>
      <c r="CQ1932"/>
      <c r="CR1932"/>
      <c r="CS1932"/>
      <c r="CT1932"/>
      <c r="CU1932"/>
      <c r="CV1932"/>
      <c r="CW1932"/>
      <c r="CX1932"/>
      <c r="CY1932"/>
      <c r="CZ1932"/>
      <c r="DA1932"/>
      <c r="DB1932" s="212"/>
      <c r="DC1932" s="48"/>
      <c r="DD1932" s="48"/>
      <c r="DE1932" s="48"/>
      <c r="DF1932" s="48"/>
      <c r="DG1932" s="48"/>
      <c r="DH1932" s="48"/>
      <c r="DI1932" s="48"/>
      <c r="DJ1932" s="48"/>
      <c r="DK1932" s="48"/>
      <c r="DL1932" s="48"/>
    </row>
    <row r="1933" spans="1:116" ht="14.4">
      <c r="A1933" t="s">
        <v>1091</v>
      </c>
      <c r="B1933" s="188" t="s">
        <v>334</v>
      </c>
      <c r="C1933" s="151" t="str">
        <f t="shared" si="495"/>
        <v>F.020.01.101</v>
      </c>
      <c r="D1933" s="54" t="s">
        <v>58</v>
      </c>
      <c r="E1933" s="150" t="s">
        <v>352</v>
      </c>
      <c r="F1933" s="153" t="str">
        <f t="shared" si="496"/>
        <v>CFRP (50%) co-firing in electrical power plant</v>
      </c>
      <c r="G1933" s="154">
        <f t="shared" si="494"/>
        <v>2.3839651333333337E-2</v>
      </c>
      <c r="H1933"/>
      <c r="I1933"/>
      <c r="J1933" s="227">
        <f t="shared" si="501"/>
        <v>-6.8538966715000014E-3</v>
      </c>
      <c r="K1933"/>
      <c r="L1933" s="280">
        <f t="shared" si="502"/>
        <v>-2.8582714600000002E-3</v>
      </c>
      <c r="M1933" s="280">
        <f t="shared" si="503"/>
        <v>-5.6013853815000004E-3</v>
      </c>
      <c r="N1933" s="281">
        <f t="shared" si="504"/>
        <v>-1.97018753E-3</v>
      </c>
      <c r="O1933" s="280">
        <v>3.5759477000000001E-3</v>
      </c>
      <c r="P1933" s="286">
        <v>-4.6467245999999999E-3</v>
      </c>
      <c r="Q1933" s="219">
        <v>-2.6124025000000002E-4</v>
      </c>
      <c r="R1933" s="219">
        <v>-1.6274303999999999E-3</v>
      </c>
      <c r="S1933" s="219">
        <v>-1.0067482000000001E-3</v>
      </c>
      <c r="T1933" s="219">
        <v>-1.1982091E-4</v>
      </c>
      <c r="U1933" s="286">
        <v>-1.0427195E-4</v>
      </c>
      <c r="V1933" s="219">
        <v>-6.8820193000000002E-4</v>
      </c>
      <c r="W1933" s="219">
        <v>-2.4673413E-4</v>
      </c>
      <c r="X1933" s="219">
        <v>0</v>
      </c>
      <c r="Y1933" s="219">
        <v>-1.7234533999999999E-3</v>
      </c>
      <c r="Z1933" s="286">
        <v>-5.2186015000000003E-6</v>
      </c>
      <c r="AA1933" s="219">
        <v>0</v>
      </c>
      <c r="AB1933" s="219">
        <v>0</v>
      </c>
      <c r="AC1933"/>
      <c r="AD1933" s="227">
        <f t="shared" si="505"/>
        <v>3.5759477000000001E-3</v>
      </c>
      <c r="AE1933" s="227">
        <f t="shared" si="506"/>
        <v>-8.4544382400000007E-3</v>
      </c>
      <c r="AF1933" s="227">
        <f t="shared" si="507"/>
        <v>-5.59616678E-3</v>
      </c>
      <c r="AG1933" s="227">
        <f t="shared" si="508"/>
        <v>-5.6013853815000004E-3</v>
      </c>
      <c r="AH1933" s="227">
        <f t="shared" si="509"/>
        <v>-1.97018753E-3</v>
      </c>
      <c r="AI1933"/>
      <c r="AJ1933">
        <v>-19.797656</v>
      </c>
      <c r="AK1933" s="155">
        <v>-19.489737000000002</v>
      </c>
      <c r="AL1933" s="155">
        <v>-0.21409359</v>
      </c>
      <c r="AM1933" s="155">
        <v>0</v>
      </c>
      <c r="AN1933" s="155">
        <v>0</v>
      </c>
      <c r="AO1933" s="155">
        <v>-5.2445001999999998E-2</v>
      </c>
      <c r="AP1933" s="155">
        <v>-4.1380463999999999E-2</v>
      </c>
      <c r="AQ1933"/>
      <c r="AR1933" s="156">
        <v>-1.4837960999999999E-3</v>
      </c>
      <c r="AS1933" s="156">
        <v>-1.2669841999999999E-4</v>
      </c>
      <c r="AT1933" s="156">
        <v>3.4617348000000003E-5</v>
      </c>
      <c r="AU1933" s="156">
        <v>-1.391715E-3</v>
      </c>
      <c r="AV1933" s="282">
        <f t="shared" si="483"/>
        <v>-7.5958287400000033E-9</v>
      </c>
      <c r="AW1933" s="282">
        <f t="shared" si="484"/>
        <v>1.2802273472244001E-10</v>
      </c>
      <c r="AX1933" s="283">
        <f t="shared" si="485"/>
        <v>-0.19491807057499999</v>
      </c>
      <c r="AY1933" s="157">
        <v>2.2123195999999999E-8</v>
      </c>
      <c r="AZ1933" s="157">
        <v>6.6751023000000005E-11</v>
      </c>
      <c r="BA1933" s="157">
        <v>1.8237333E-15</v>
      </c>
      <c r="BB1933" s="157">
        <v>0</v>
      </c>
      <c r="BC1933" s="157">
        <v>0</v>
      </c>
      <c r="BD1933" s="157">
        <v>7.0984911999999999E-10</v>
      </c>
      <c r="BE1933" s="157">
        <v>-3.0288588000000002E-8</v>
      </c>
      <c r="BF1933" s="157">
        <v>8.2570591999999998E-11</v>
      </c>
      <c r="BG1933" s="157">
        <v>-2.1236219000000001E-11</v>
      </c>
      <c r="BH1933" s="157">
        <v>0</v>
      </c>
      <c r="BI1933" s="157">
        <v>0</v>
      </c>
      <c r="BJ1933" s="157">
        <v>-5.9429460000000002E-14</v>
      </c>
      <c r="BK1933" s="157">
        <v>-4.1425018000000002E-15</v>
      </c>
      <c r="BL1933" s="157">
        <v>-9.1304906000000009E-16</v>
      </c>
      <c r="BM1933" s="157">
        <v>-1.6523649999999999E-11</v>
      </c>
      <c r="BN1933" s="157">
        <v>-1.2376220999999999E-10</v>
      </c>
      <c r="BO1933" s="157">
        <v>0</v>
      </c>
      <c r="BP1933" s="157">
        <v>-2.0700575000000001E-5</v>
      </c>
      <c r="BQ1933" s="157">
        <v>-0.19489736999999999</v>
      </c>
      <c r="BR1933" s="157">
        <v>0</v>
      </c>
      <c r="BS1933" s="157">
        <v>0</v>
      </c>
      <c r="BT1933" s="157">
        <v>0</v>
      </c>
      <c r="BU1933"/>
      <c r="BV1933" s="155">
        <v>-2.3638563999999999E-5</v>
      </c>
      <c r="BW1933" s="155">
        <v>1.5618396E-7</v>
      </c>
      <c r="BX1933" s="155">
        <v>6.6471272999999998E-7</v>
      </c>
      <c r="BY1933" s="155">
        <v>-8.4356467000000004E-8</v>
      </c>
      <c r="BZ1933" s="155">
        <v>-1.2161681999999999E-6</v>
      </c>
      <c r="CA1933" s="155">
        <v>5.9500823999999995E-7</v>
      </c>
      <c r="CB1933" s="155">
        <v>0</v>
      </c>
      <c r="CC1933" s="155">
        <v>9.0309444999999996E-7</v>
      </c>
      <c r="CD1933" s="155">
        <v>-1.6658837E-7</v>
      </c>
      <c r="CE1933" s="155">
        <v>-1.0398357E-7</v>
      </c>
      <c r="CF1933" s="155">
        <v>0</v>
      </c>
      <c r="CG1933" s="155">
        <v>0</v>
      </c>
      <c r="CH1933" s="155">
        <v>0</v>
      </c>
      <c r="CI1933" s="155">
        <v>-3.5508410000000002E-7</v>
      </c>
      <c r="CJ1933" s="155">
        <v>-2.4031382999999998E-5</v>
      </c>
      <c r="CK1933" s="155">
        <v>-3.473847E-15</v>
      </c>
      <c r="CL1933" s="155">
        <v>0</v>
      </c>
      <c r="CM1933"/>
      <c r="CN1933" s="284">
        <v>0</v>
      </c>
      <c r="CO1933" s="284">
        <v>2.3839651E-2</v>
      </c>
      <c r="CP1933" s="285">
        <v>1.7013753E-2</v>
      </c>
      <c r="CQ1933" s="284">
        <v>2.4332444000000001E-4</v>
      </c>
      <c r="CR1933" s="284">
        <v>-2.8388090000000001E-11</v>
      </c>
      <c r="CS1933" s="284">
        <v>-3.3100004000000001E-9</v>
      </c>
      <c r="CT1933" s="284">
        <v>-4.6147221000000002E-5</v>
      </c>
      <c r="CU1933" s="284">
        <v>-3.4777187000000001E-3</v>
      </c>
      <c r="CV1933" s="284">
        <v>0</v>
      </c>
      <c r="CW1933" s="284">
        <v>2.0924877E-4</v>
      </c>
      <c r="CX1933"/>
      <c r="CY1933"/>
      <c r="CZ1933"/>
      <c r="DA1933"/>
      <c r="DB1933" s="212"/>
      <c r="DC1933" s="48"/>
      <c r="DD1933" s="48"/>
      <c r="DE1933" s="48"/>
      <c r="DF1933" s="48"/>
      <c r="DG1933" s="48"/>
      <c r="DH1933" s="48"/>
      <c r="DI1933" s="48"/>
      <c r="DJ1933" s="48"/>
      <c r="DK1933" s="48"/>
      <c r="DL1933" s="48"/>
    </row>
    <row r="1934" spans="1:116" ht="14.4">
      <c r="A1934" t="s">
        <v>1092</v>
      </c>
      <c r="B1934" s="188" t="s">
        <v>334</v>
      </c>
      <c r="C1934" s="151" t="str">
        <f t="shared" si="495"/>
        <v>F.020.01.102</v>
      </c>
      <c r="D1934" s="54" t="s">
        <v>58</v>
      </c>
      <c r="E1934" s="150" t="s">
        <v>352</v>
      </c>
      <c r="F1934" s="153" t="str">
        <f t="shared" si="496"/>
        <v>DMC (50%) co-firing in electrical power plant</v>
      </c>
      <c r="G1934" s="154">
        <f t="shared" si="494"/>
        <v>0.10531284</v>
      </c>
      <c r="H1934"/>
      <c r="I1934"/>
      <c r="J1934" s="227">
        <f t="shared" si="501"/>
        <v>6.8283125158999994E-3</v>
      </c>
      <c r="K1934"/>
      <c r="L1934" s="280">
        <f t="shared" si="502"/>
        <v>-2.3070841599999998E-3</v>
      </c>
      <c r="M1934" s="280">
        <f t="shared" si="503"/>
        <v>-4.8114751541000001E-3</v>
      </c>
      <c r="N1934" s="281">
        <f t="shared" si="504"/>
        <v>-1.85005417E-3</v>
      </c>
      <c r="O1934" s="280">
        <v>1.5796925999999999E-2</v>
      </c>
      <c r="P1934" s="286">
        <v>-4.3633878000000001E-3</v>
      </c>
      <c r="Q1934" s="219">
        <v>2.0305143999999999E-4</v>
      </c>
      <c r="R1934" s="219">
        <v>-1.1512944000000001E-3</v>
      </c>
      <c r="S1934" s="219">
        <v>-9.4536111000000003E-4</v>
      </c>
      <c r="T1934" s="219">
        <v>-1.1251475E-4</v>
      </c>
      <c r="U1934" s="286">
        <v>-9.7913900000000005E-5</v>
      </c>
      <c r="V1934" s="219">
        <v>-6.4623839999999996E-4</v>
      </c>
      <c r="W1934" s="219">
        <v>-2.3168937E-4</v>
      </c>
      <c r="X1934" s="219">
        <v>0</v>
      </c>
      <c r="Y1934" s="219">
        <v>-1.6183648E-3</v>
      </c>
      <c r="Z1934" s="286">
        <v>-4.9003940999999999E-6</v>
      </c>
      <c r="AA1934" s="219">
        <v>0</v>
      </c>
      <c r="AB1934" s="219">
        <v>0</v>
      </c>
      <c r="AC1934"/>
      <c r="AD1934" s="227">
        <f t="shared" si="505"/>
        <v>1.5796925999999999E-2</v>
      </c>
      <c r="AE1934" s="227">
        <f t="shared" si="506"/>
        <v>-7.1136589199999991E-3</v>
      </c>
      <c r="AF1934" s="227">
        <f t="shared" si="507"/>
        <v>-4.8065747599999997E-3</v>
      </c>
      <c r="AG1934" s="227">
        <f t="shared" si="508"/>
        <v>-4.8114751541000001E-3</v>
      </c>
      <c r="AH1934" s="227">
        <f t="shared" si="509"/>
        <v>-1.85005417E-3</v>
      </c>
      <c r="AI1934"/>
      <c r="AJ1934">
        <v>-18.590482000000002</v>
      </c>
      <c r="AK1934" s="155">
        <v>-18.301338999999999</v>
      </c>
      <c r="AL1934" s="155">
        <v>-0.2010391</v>
      </c>
      <c r="AM1934" s="155">
        <v>0</v>
      </c>
      <c r="AN1934" s="155">
        <v>0</v>
      </c>
      <c r="AO1934" s="155">
        <v>-4.9247135999999997E-2</v>
      </c>
      <c r="AP1934" s="155">
        <v>-3.8857265000000002E-2</v>
      </c>
      <c r="AQ1934"/>
      <c r="AR1934" s="156">
        <v>2.853311E-5</v>
      </c>
      <c r="AS1934" s="156">
        <v>1.2366749E-3</v>
      </c>
      <c r="AT1934" s="156">
        <v>9.8712606000000004E-5</v>
      </c>
      <c r="AU1934" s="156">
        <v>-1.3068544E-3</v>
      </c>
      <c r="AV1934" s="282">
        <f t="shared" si="483"/>
        <v>7.4141178479000003E-8</v>
      </c>
      <c r="AW1934" s="282">
        <f t="shared" si="484"/>
        <v>3.6506141143497008E-10</v>
      </c>
      <c r="AX1934" s="283">
        <f t="shared" si="485"/>
        <v>-0.18303282834500001</v>
      </c>
      <c r="AY1934" s="157">
        <v>9.7730318000000004E-8</v>
      </c>
      <c r="AZ1934" s="157">
        <v>2.9487596000000001E-10</v>
      </c>
      <c r="BA1934" s="157">
        <v>8.0564324999999994E-15</v>
      </c>
      <c r="BB1934" s="157">
        <v>0</v>
      </c>
      <c r="BC1934" s="157">
        <v>0</v>
      </c>
      <c r="BD1934" s="157">
        <v>7.2260832000000001E-10</v>
      </c>
      <c r="BE1934" s="157">
        <v>-2.4180016000000001E-8</v>
      </c>
      <c r="BF1934" s="157">
        <v>8.5480311999999998E-11</v>
      </c>
      <c r="BG1934" s="157">
        <v>-1.5242364000000002E-11</v>
      </c>
      <c r="BH1934" s="157">
        <v>0</v>
      </c>
      <c r="BI1934" s="157">
        <v>0</v>
      </c>
      <c r="BJ1934" s="157">
        <v>-5.5805712E-14</v>
      </c>
      <c r="BK1934" s="157">
        <v>-3.8899102000000001E-15</v>
      </c>
      <c r="BL1934" s="157">
        <v>-8.5737532999999999E-16</v>
      </c>
      <c r="BM1934" s="157">
        <v>-1.5516110999999999E-11</v>
      </c>
      <c r="BN1934" s="157">
        <v>-1.1621573E-10</v>
      </c>
      <c r="BO1934" s="157">
        <v>0</v>
      </c>
      <c r="BP1934" s="157">
        <v>-1.9438345E-5</v>
      </c>
      <c r="BQ1934" s="157">
        <v>-0.18301339</v>
      </c>
      <c r="BR1934" s="157">
        <v>0</v>
      </c>
      <c r="BS1934" s="157">
        <v>0</v>
      </c>
      <c r="BT1934" s="157">
        <v>0</v>
      </c>
      <c r="BU1934"/>
      <c r="BV1934" s="155">
        <v>-1.9655897000000001E-5</v>
      </c>
      <c r="BW1934" s="155">
        <v>1.9750741E-7</v>
      </c>
      <c r="BX1934" s="155">
        <v>2.9364014999999999E-6</v>
      </c>
      <c r="BY1934" s="155">
        <v>-7.9212780000000005E-8</v>
      </c>
      <c r="BZ1934" s="155">
        <v>-1.1271822999999999E-6</v>
      </c>
      <c r="CA1934" s="155">
        <v>5.9500823999999995E-7</v>
      </c>
      <c r="CB1934" s="155">
        <v>0</v>
      </c>
      <c r="CC1934" s="155">
        <v>9.0309444999999996E-7</v>
      </c>
      <c r="CD1934" s="155">
        <v>-1.5643054000000001E-7</v>
      </c>
      <c r="CE1934" s="155">
        <v>-9.7643105000000007E-8</v>
      </c>
      <c r="CF1934" s="155">
        <v>0</v>
      </c>
      <c r="CG1934" s="155">
        <v>0</v>
      </c>
      <c r="CH1934" s="155">
        <v>0</v>
      </c>
      <c r="CI1934" s="155">
        <v>-2.6138567999999999E-7</v>
      </c>
      <c r="CJ1934" s="155">
        <v>-2.2566054000000002E-5</v>
      </c>
      <c r="CK1934" s="155">
        <v>-3.2620271E-15</v>
      </c>
      <c r="CL1934" s="155">
        <v>0</v>
      </c>
      <c r="CM1934"/>
      <c r="CN1934" s="284">
        <v>0</v>
      </c>
      <c r="CO1934" s="284">
        <v>0.10531284</v>
      </c>
      <c r="CP1934" s="285">
        <v>1.7013753E-2</v>
      </c>
      <c r="CQ1934" s="284">
        <v>2.7159733999999999E-4</v>
      </c>
      <c r="CR1934" s="284">
        <v>-2.6657109E-11</v>
      </c>
      <c r="CS1934" s="284">
        <v>-3.1081711E-9</v>
      </c>
      <c r="CT1934" s="284">
        <v>-4.2888583000000001E-5</v>
      </c>
      <c r="CU1934" s="284">
        <v>-3.2656627000000001E-3</v>
      </c>
      <c r="CV1934" s="284">
        <v>0</v>
      </c>
      <c r="CW1934" s="284">
        <v>2.0924877E-4</v>
      </c>
      <c r="CX1934"/>
      <c r="CY1934"/>
      <c r="CZ1934"/>
      <c r="DA1934"/>
      <c r="DB1934" s="212"/>
      <c r="DC1934" s="48"/>
      <c r="DD1934" s="48"/>
      <c r="DE1934" s="48"/>
      <c r="DF1934" s="48"/>
      <c r="DG1934" s="48"/>
      <c r="DH1934" s="48"/>
      <c r="DI1934" s="48"/>
      <c r="DJ1934" s="48"/>
      <c r="DK1934" s="48"/>
      <c r="DL1934" s="48"/>
    </row>
    <row r="1935" spans="1:116" ht="14.4">
      <c r="A1935" t="s">
        <v>1965</v>
      </c>
      <c r="B1935" s="188" t="s">
        <v>334</v>
      </c>
      <c r="C1935" s="151" t="str">
        <f t="shared" si="495"/>
        <v>F.020.01.103</v>
      </c>
      <c r="D1935" s="54" t="s">
        <v>58</v>
      </c>
      <c r="E1935" s="150" t="s">
        <v>352</v>
      </c>
      <c r="F1935" s="153" t="str">
        <f t="shared" si="496"/>
        <v>Flexible Polymer Foam co-firing in electrical power plant</v>
      </c>
      <c r="G1935" s="154">
        <f t="shared" si="494"/>
        <v>0.31913011333333335</v>
      </c>
      <c r="H1935"/>
      <c r="I1935"/>
      <c r="J1935" s="227">
        <f t="shared" si="501"/>
        <v>2.3840165164400004E-2</v>
      </c>
      <c r="K1935"/>
      <c r="L1935" s="280">
        <f t="shared" si="502"/>
        <v>-7.5939499700000005E-3</v>
      </c>
      <c r="M1935" s="280">
        <f t="shared" si="503"/>
        <v>-1.2939520335599999E-2</v>
      </c>
      <c r="N1935" s="281">
        <f t="shared" si="504"/>
        <v>-3.4958815299999998E-3</v>
      </c>
      <c r="O1935" s="280">
        <v>4.7869517E-2</v>
      </c>
      <c r="P1935" s="286">
        <v>-8.2451027999999992E-3</v>
      </c>
      <c r="Q1935" s="219">
        <v>-3.4640189E-3</v>
      </c>
      <c r="R1935" s="219">
        <v>-5.4099576000000002E-3</v>
      </c>
      <c r="S1935" s="219">
        <v>-1.7863642E-3</v>
      </c>
      <c r="T1935" s="219">
        <v>-2.1260904999999999E-4</v>
      </c>
      <c r="U1935" s="286">
        <v>-1.8501912000000001E-4</v>
      </c>
      <c r="V1935" s="219">
        <v>-1.2211387999999999E-3</v>
      </c>
      <c r="W1935" s="219">
        <v>-4.3780263000000002E-4</v>
      </c>
      <c r="X1935" s="219">
        <v>0</v>
      </c>
      <c r="Y1935" s="219">
        <v>-3.0580789E-3</v>
      </c>
      <c r="Z1935" s="286">
        <v>-9.2598355999999994E-6</v>
      </c>
      <c r="AA1935" s="219">
        <v>0</v>
      </c>
      <c r="AB1935" s="219">
        <v>0</v>
      </c>
      <c r="AC1935"/>
      <c r="AD1935" s="227">
        <f t="shared" si="505"/>
        <v>4.7869517E-2</v>
      </c>
      <c r="AE1935" s="227">
        <f t="shared" si="506"/>
        <v>-2.0524210470000002E-2</v>
      </c>
      <c r="AF1935" s="227">
        <f t="shared" si="507"/>
        <v>-1.2930260499999999E-2</v>
      </c>
      <c r="AG1935" s="227">
        <f t="shared" si="508"/>
        <v>-1.2939520335599999E-2</v>
      </c>
      <c r="AH1935" s="227">
        <f t="shared" si="509"/>
        <v>-3.4958815299999998E-3</v>
      </c>
      <c r="AI1935"/>
      <c r="AJ1935">
        <v>-35.128768000000001</v>
      </c>
      <c r="AK1935" s="155">
        <v>-34.5824</v>
      </c>
      <c r="AL1935" s="155">
        <v>-0.37988557000000001</v>
      </c>
      <c r="AM1935" s="155">
        <v>0</v>
      </c>
      <c r="AN1935" s="155">
        <v>0</v>
      </c>
      <c r="AO1935" s="155">
        <v>-9.3057900999999998E-2</v>
      </c>
      <c r="AP1935" s="155">
        <v>-7.3425090999999998E-2</v>
      </c>
      <c r="AQ1935"/>
      <c r="AR1935" s="156">
        <v>1.3569738000000001E-3</v>
      </c>
      <c r="AS1935" s="156">
        <v>3.5782749000000001E-3</v>
      </c>
      <c r="AT1935" s="156">
        <v>2.4814453E-4</v>
      </c>
      <c r="AU1935" s="156">
        <v>-2.4694456E-3</v>
      </c>
      <c r="AV1935" s="282">
        <f t="shared" si="483"/>
        <v>2.1452486742600002E-7</v>
      </c>
      <c r="AW1935" s="282">
        <f t="shared" si="484"/>
        <v>9.1769428488400004E-10</v>
      </c>
      <c r="AX1935" s="283">
        <f t="shared" si="485"/>
        <v>-0.34586073089900005</v>
      </c>
      <c r="AY1935" s="157">
        <v>2.9615274E-7</v>
      </c>
      <c r="AZ1935" s="157">
        <v>8.9356431999999997E-10</v>
      </c>
      <c r="BA1935" s="157">
        <v>2.4413454E-14</v>
      </c>
      <c r="BB1935" s="157">
        <v>0</v>
      </c>
      <c r="BC1935" s="157">
        <v>0</v>
      </c>
      <c r="BD1935" s="157">
        <v>8.8450727999999996E-10</v>
      </c>
      <c r="BE1935" s="157">
        <v>-8.2263457999999994E-8</v>
      </c>
      <c r="BF1935" s="157">
        <v>9.3347148000000001E-11</v>
      </c>
      <c r="BG1935" s="157">
        <v>-6.9127175000000002E-11</v>
      </c>
      <c r="BH1935" s="157">
        <v>0</v>
      </c>
      <c r="BI1935" s="157">
        <v>0</v>
      </c>
      <c r="BJ1935" s="157">
        <v>-1.0545105E-13</v>
      </c>
      <c r="BK1935" s="157">
        <v>-7.3504146999999994E-15</v>
      </c>
      <c r="BL1935" s="157">
        <v>-1.6201053000000001E-15</v>
      </c>
      <c r="BM1935" s="157">
        <v>-2.9319404E-11</v>
      </c>
      <c r="BN1935" s="157">
        <v>-2.1960245E-10</v>
      </c>
      <c r="BO1935" s="157">
        <v>0</v>
      </c>
      <c r="BP1935" s="157">
        <v>-3.6730899000000002E-5</v>
      </c>
      <c r="BQ1935" s="157">
        <v>-0.34582400000000002</v>
      </c>
      <c r="BR1935" s="157">
        <v>0</v>
      </c>
      <c r="BS1935" s="157">
        <v>0</v>
      </c>
      <c r="BT1935" s="157">
        <v>0</v>
      </c>
      <c r="BU1935"/>
      <c r="BV1935" s="155">
        <v>-3.5758262999999998E-5</v>
      </c>
      <c r="BW1935" s="155">
        <v>-6.3139908000000005E-8</v>
      </c>
      <c r="BX1935" s="155">
        <v>8.8981943000000007E-6</v>
      </c>
      <c r="BY1935" s="155">
        <v>-1.4968129E-7</v>
      </c>
      <c r="BZ1935" s="155">
        <v>-2.2571959000000001E-6</v>
      </c>
      <c r="CA1935" s="155">
        <v>8.1298154999999998E-7</v>
      </c>
      <c r="CB1935" s="155">
        <v>0</v>
      </c>
      <c r="CC1935" s="155">
        <v>1.233931E-6</v>
      </c>
      <c r="CD1935" s="155">
        <v>-2.9559277999999999E-7</v>
      </c>
      <c r="CE1935" s="155">
        <v>-1.8450743E-7</v>
      </c>
      <c r="CF1935" s="155">
        <v>0</v>
      </c>
      <c r="CG1935" s="155">
        <v>0</v>
      </c>
      <c r="CH1935" s="155">
        <v>0</v>
      </c>
      <c r="CI1935" s="155">
        <v>-1.1122016E-6</v>
      </c>
      <c r="CJ1935" s="155">
        <v>-4.2641051E-5</v>
      </c>
      <c r="CK1935" s="155">
        <v>-6.1639603E-15</v>
      </c>
      <c r="CL1935" s="155">
        <v>0</v>
      </c>
      <c r="CM1935"/>
      <c r="CN1935" s="284">
        <v>0</v>
      </c>
      <c r="CO1935" s="284">
        <v>0.31913011000000002</v>
      </c>
      <c r="CP1935" s="285">
        <v>2.3246513999999999E-2</v>
      </c>
      <c r="CQ1935" s="284">
        <v>1.4325861E-4</v>
      </c>
      <c r="CR1935" s="284">
        <v>-5.0371549999999999E-11</v>
      </c>
      <c r="CS1935" s="284">
        <v>-5.8732323000000003E-9</v>
      </c>
      <c r="CT1935" s="284">
        <v>-8.4859703000000005E-5</v>
      </c>
      <c r="CU1935" s="284">
        <v>-6.1708301999999996E-3</v>
      </c>
      <c r="CV1935" s="284">
        <v>0</v>
      </c>
      <c r="CW1935" s="284">
        <v>2.8590426000000001E-4</v>
      </c>
      <c r="CX1935"/>
      <c r="CY1935"/>
      <c r="CZ1935"/>
      <c r="DA1935"/>
      <c r="DB1935" s="212"/>
      <c r="DC1935" s="48"/>
      <c r="DD1935" s="48"/>
      <c r="DE1935" s="48"/>
      <c r="DF1935" s="48"/>
      <c r="DG1935" s="48"/>
      <c r="DH1935" s="48"/>
      <c r="DI1935" s="48"/>
      <c r="DJ1935" s="48"/>
      <c r="DK1935" s="48"/>
      <c r="DL1935" s="48"/>
    </row>
    <row r="1936" spans="1:116" ht="14.4">
      <c r="A1936" t="s">
        <v>1093</v>
      </c>
      <c r="B1936" s="188" t="s">
        <v>334</v>
      </c>
      <c r="C1936" s="151" t="str">
        <f t="shared" si="495"/>
        <v>F.020.01.104</v>
      </c>
      <c r="D1936" s="54" t="s">
        <v>58</v>
      </c>
      <c r="E1936" s="150" t="s">
        <v>352</v>
      </c>
      <c r="F1936" s="153" t="str">
        <f t="shared" si="496"/>
        <v>GFRP (50%) co-firing in electrical power plant</v>
      </c>
      <c r="G1936" s="154">
        <f t="shared" si="494"/>
        <v>0.10531284</v>
      </c>
      <c r="H1936"/>
      <c r="I1936"/>
      <c r="J1936" s="227">
        <f t="shared" si="501"/>
        <v>6.8283125158999994E-3</v>
      </c>
      <c r="K1936"/>
      <c r="L1936" s="280">
        <f t="shared" si="502"/>
        <v>-2.3070841599999998E-3</v>
      </c>
      <c r="M1936" s="280">
        <f t="shared" si="503"/>
        <v>-4.8114751541000001E-3</v>
      </c>
      <c r="N1936" s="281">
        <f t="shared" si="504"/>
        <v>-1.85005417E-3</v>
      </c>
      <c r="O1936" s="280">
        <v>1.5796925999999999E-2</v>
      </c>
      <c r="P1936" s="286">
        <v>-4.3633878000000001E-3</v>
      </c>
      <c r="Q1936" s="219">
        <v>2.0305143999999999E-4</v>
      </c>
      <c r="R1936" s="219">
        <v>-1.1512944000000001E-3</v>
      </c>
      <c r="S1936" s="219">
        <v>-9.4536111000000003E-4</v>
      </c>
      <c r="T1936" s="286">
        <v>-1.1251475E-4</v>
      </c>
      <c r="U1936" s="286">
        <v>-9.7913900000000005E-5</v>
      </c>
      <c r="V1936" s="219">
        <v>-6.4623839999999996E-4</v>
      </c>
      <c r="W1936" s="219">
        <v>-2.3168937E-4</v>
      </c>
      <c r="X1936" s="219">
        <v>0</v>
      </c>
      <c r="Y1936" s="219">
        <v>-1.6183648E-3</v>
      </c>
      <c r="Z1936" s="286">
        <v>-4.9003940999999999E-6</v>
      </c>
      <c r="AA1936" s="219">
        <v>0</v>
      </c>
      <c r="AB1936" s="219">
        <v>0</v>
      </c>
      <c r="AC1936"/>
      <c r="AD1936" s="227">
        <f t="shared" si="505"/>
        <v>1.5796925999999999E-2</v>
      </c>
      <c r="AE1936" s="227">
        <f t="shared" si="506"/>
        <v>-7.1136589199999991E-3</v>
      </c>
      <c r="AF1936" s="227">
        <f t="shared" si="507"/>
        <v>-4.8065747599999997E-3</v>
      </c>
      <c r="AG1936" s="227">
        <f t="shared" si="508"/>
        <v>-4.8114751541000001E-3</v>
      </c>
      <c r="AH1936" s="227">
        <f t="shared" si="509"/>
        <v>-1.85005417E-3</v>
      </c>
      <c r="AI1936"/>
      <c r="AJ1936">
        <v>-18.590482000000002</v>
      </c>
      <c r="AK1936" s="155">
        <v>-18.301338999999999</v>
      </c>
      <c r="AL1936" s="155">
        <v>-0.2010391</v>
      </c>
      <c r="AM1936" s="155">
        <v>0</v>
      </c>
      <c r="AN1936" s="155">
        <v>0</v>
      </c>
      <c r="AO1936" s="155">
        <v>-4.9247135999999997E-2</v>
      </c>
      <c r="AP1936" s="155">
        <v>-3.8857265000000002E-2</v>
      </c>
      <c r="AQ1936"/>
      <c r="AR1936" s="156">
        <v>2.853311E-5</v>
      </c>
      <c r="AS1936" s="156">
        <v>1.2366749E-3</v>
      </c>
      <c r="AT1936" s="156">
        <v>9.8712606000000004E-5</v>
      </c>
      <c r="AU1936" s="156">
        <v>-1.3068544E-3</v>
      </c>
      <c r="AV1936" s="282">
        <f t="shared" si="483"/>
        <v>7.4141178479000003E-8</v>
      </c>
      <c r="AW1936" s="282">
        <f t="shared" si="484"/>
        <v>3.6506141143497008E-10</v>
      </c>
      <c r="AX1936" s="283">
        <f t="shared" si="485"/>
        <v>-0.18303282834500001</v>
      </c>
      <c r="AY1936" s="157">
        <v>9.7730318000000004E-8</v>
      </c>
      <c r="AZ1936" s="157">
        <v>2.9487596000000001E-10</v>
      </c>
      <c r="BA1936" s="157">
        <v>8.0564324999999994E-15</v>
      </c>
      <c r="BB1936" s="157">
        <v>0</v>
      </c>
      <c r="BC1936" s="157">
        <v>0</v>
      </c>
      <c r="BD1936" s="157">
        <v>7.2260832000000001E-10</v>
      </c>
      <c r="BE1936" s="157">
        <v>-2.4180016000000001E-8</v>
      </c>
      <c r="BF1936" s="157">
        <v>8.5480311999999998E-11</v>
      </c>
      <c r="BG1936" s="157">
        <v>-1.5242364000000002E-11</v>
      </c>
      <c r="BH1936" s="157">
        <v>0</v>
      </c>
      <c r="BI1936" s="157">
        <v>0</v>
      </c>
      <c r="BJ1936" s="157">
        <v>-5.5805712E-14</v>
      </c>
      <c r="BK1936" s="157">
        <v>-3.8899102000000001E-15</v>
      </c>
      <c r="BL1936" s="157">
        <v>-8.5737532999999999E-16</v>
      </c>
      <c r="BM1936" s="157">
        <v>-1.5516110999999999E-11</v>
      </c>
      <c r="BN1936" s="157">
        <v>-1.1621573E-10</v>
      </c>
      <c r="BO1936" s="157">
        <v>0</v>
      </c>
      <c r="BP1936" s="157">
        <v>-1.9438345E-5</v>
      </c>
      <c r="BQ1936" s="157">
        <v>-0.18301339</v>
      </c>
      <c r="BR1936" s="157">
        <v>0</v>
      </c>
      <c r="BS1936" s="157">
        <v>0</v>
      </c>
      <c r="BT1936" s="157">
        <v>0</v>
      </c>
      <c r="BU1936"/>
      <c r="BV1936" s="155">
        <v>-1.9655897000000001E-5</v>
      </c>
      <c r="BW1936" s="155">
        <v>1.9750741E-7</v>
      </c>
      <c r="BX1936" s="155">
        <v>2.9364014999999999E-6</v>
      </c>
      <c r="BY1936" s="155">
        <v>-7.9212780000000005E-8</v>
      </c>
      <c r="BZ1936" s="155">
        <v>-1.1271822999999999E-6</v>
      </c>
      <c r="CA1936" s="155">
        <v>5.9500823999999995E-7</v>
      </c>
      <c r="CB1936" s="155">
        <v>0</v>
      </c>
      <c r="CC1936" s="155">
        <v>9.0309444999999996E-7</v>
      </c>
      <c r="CD1936" s="155">
        <v>-1.5643054000000001E-7</v>
      </c>
      <c r="CE1936" s="155">
        <v>-9.7643105000000007E-8</v>
      </c>
      <c r="CF1936" s="155">
        <v>0</v>
      </c>
      <c r="CG1936" s="155">
        <v>0</v>
      </c>
      <c r="CH1936" s="155">
        <v>0</v>
      </c>
      <c r="CI1936" s="155">
        <v>-2.6138567999999999E-7</v>
      </c>
      <c r="CJ1936" s="155">
        <v>-2.2566054000000002E-5</v>
      </c>
      <c r="CK1936" s="155">
        <v>-3.2620271E-15</v>
      </c>
      <c r="CL1936" s="155">
        <v>0</v>
      </c>
      <c r="CM1936"/>
      <c r="CN1936" s="284">
        <v>0</v>
      </c>
      <c r="CO1936" s="284">
        <v>0.10531284</v>
      </c>
      <c r="CP1936" s="285">
        <v>1.7013753E-2</v>
      </c>
      <c r="CQ1936" s="284">
        <v>2.7159733999999999E-4</v>
      </c>
      <c r="CR1936" s="284">
        <v>-2.6657109E-11</v>
      </c>
      <c r="CS1936" s="284">
        <v>-3.1081711E-9</v>
      </c>
      <c r="CT1936" s="284">
        <v>-4.2888583000000001E-5</v>
      </c>
      <c r="CU1936" s="284">
        <v>-3.2656627000000001E-3</v>
      </c>
      <c r="CV1936" s="284">
        <v>0</v>
      </c>
      <c r="CW1936" s="284">
        <v>2.0924877E-4</v>
      </c>
      <c r="CX1936"/>
      <c r="CY1936"/>
      <c r="CZ1936"/>
      <c r="DA1936"/>
      <c r="DB1936" s="212"/>
      <c r="DC1936" s="48"/>
      <c r="DD1936" s="48"/>
      <c r="DE1936" s="48"/>
      <c r="DF1936" s="48"/>
      <c r="DG1936" s="48"/>
      <c r="DH1936" s="48"/>
      <c r="DI1936" s="48"/>
      <c r="DJ1936" s="48"/>
      <c r="DK1936" s="48"/>
      <c r="DL1936" s="48"/>
    </row>
    <row r="1937" spans="1:116" ht="14.4">
      <c r="A1937" t="s">
        <v>1966</v>
      </c>
      <c r="B1937" s="188" t="s">
        <v>334</v>
      </c>
      <c r="C1937" s="151" t="str">
        <f t="shared" si="495"/>
        <v>F.020.01.105</v>
      </c>
      <c r="D1937" s="54" t="s">
        <v>58</v>
      </c>
      <c r="E1937" s="150" t="s">
        <v>352</v>
      </c>
      <c r="F1937" s="153" t="str">
        <f t="shared" si="496"/>
        <v>Hardwood 0% MC  Bamboo &amp; Cork  co-firing in electrical power plant</v>
      </c>
      <c r="G1937" s="154">
        <f t="shared" si="494"/>
        <v>-1.4502228000000001</v>
      </c>
      <c r="H1937"/>
      <c r="I1937"/>
      <c r="J1937" s="227">
        <f t="shared" si="501"/>
        <v>-0.2265248992119</v>
      </c>
      <c r="K1937"/>
      <c r="L1937" s="280">
        <f t="shared" si="502"/>
        <v>-2.0387336300000001E-3</v>
      </c>
      <c r="M1937" s="280">
        <f t="shared" si="503"/>
        <v>-4.8143713818999999E-3</v>
      </c>
      <c r="N1937" s="281">
        <f t="shared" si="504"/>
        <v>-2.1383741999999998E-3</v>
      </c>
      <c r="O1937" s="280">
        <v>-0.21753342000000001</v>
      </c>
      <c r="P1937" s="286">
        <v>-5.0433962000000004E-3</v>
      </c>
      <c r="Q1937" s="219">
        <v>9.8163978999999996E-4</v>
      </c>
      <c r="R1937" s="219">
        <v>-7.028208E-4</v>
      </c>
      <c r="S1937" s="219">
        <v>-1.0926900999999999E-3</v>
      </c>
      <c r="T1937" s="219">
        <v>-1.3004952000000001E-4</v>
      </c>
      <c r="U1937" s="219">
        <v>-1.1317321E-4</v>
      </c>
      <c r="V1937" s="219">
        <v>-7.4695087999999998E-4</v>
      </c>
      <c r="W1937" s="219">
        <v>-2.677968E-4</v>
      </c>
      <c r="X1937" s="219">
        <v>0</v>
      </c>
      <c r="Y1937" s="219">
        <v>-1.8705773999999999E-3</v>
      </c>
      <c r="Z1937" s="286">
        <v>-5.6640919000000004E-6</v>
      </c>
      <c r="AA1937" s="219">
        <v>0</v>
      </c>
      <c r="AB1937" s="219">
        <v>0</v>
      </c>
      <c r="AC1937"/>
      <c r="AD1937" s="227">
        <f t="shared" si="505"/>
        <v>-0.21753342000000001</v>
      </c>
      <c r="AE1937" s="227">
        <f t="shared" si="506"/>
        <v>-6.8474409200000004E-3</v>
      </c>
      <c r="AF1937" s="227">
        <f t="shared" si="507"/>
        <v>-4.8087072900000003E-3</v>
      </c>
      <c r="AG1937" s="227">
        <f t="shared" si="508"/>
        <v>-4.8143713818999999E-3</v>
      </c>
      <c r="AH1937" s="227">
        <f t="shared" si="509"/>
        <v>-2.1383741999999998E-3</v>
      </c>
      <c r="AI1937"/>
      <c r="AJ1937">
        <v>-21.4877</v>
      </c>
      <c r="AK1937" s="155">
        <v>-21.153494999999999</v>
      </c>
      <c r="AL1937" s="155">
        <v>-0.23236987000000001</v>
      </c>
      <c r="AM1937" s="155">
        <v>0</v>
      </c>
      <c r="AN1937" s="155">
        <v>0</v>
      </c>
      <c r="AO1937" s="155">
        <v>-5.6922014999999999E-2</v>
      </c>
      <c r="AP1937" s="155">
        <v>-4.4912941999999997E-2</v>
      </c>
      <c r="AQ1937"/>
      <c r="AR1937" s="156">
        <v>-2.5363776000000001E-2</v>
      </c>
      <c r="AS1937" s="156">
        <v>-2.2782862000000001E-2</v>
      </c>
      <c r="AT1937" s="156">
        <v>-1.0703939000000001E-3</v>
      </c>
      <c r="AU1937" s="156">
        <v>-1.51052E-3</v>
      </c>
      <c r="AV1937" s="282">
        <f t="shared" si="483"/>
        <v>-1.3658790652359998E-6</v>
      </c>
      <c r="AW1937" s="282">
        <f t="shared" si="484"/>
        <v>-3.958557467278269E-9</v>
      </c>
      <c r="AX1937" s="283">
        <f t="shared" si="485"/>
        <v>-0.21155741769799999</v>
      </c>
      <c r="AY1937" s="157">
        <v>-1.3458068E-6</v>
      </c>
      <c r="AZ1937" s="157">
        <v>-4.0606239E-9</v>
      </c>
      <c r="BA1937" s="157">
        <v>-1.1094205E-13</v>
      </c>
      <c r="BB1937" s="157">
        <v>0</v>
      </c>
      <c r="BC1937" s="157">
        <v>0</v>
      </c>
      <c r="BD1937" s="157">
        <v>9.2858624E-10</v>
      </c>
      <c r="BE1937" s="157">
        <v>-2.0848589999999999E-8</v>
      </c>
      <c r="BF1937" s="157">
        <v>1.1203698E-10</v>
      </c>
      <c r="BG1937" s="157">
        <v>-9.7896154000000002E-12</v>
      </c>
      <c r="BH1937" s="157">
        <v>0</v>
      </c>
      <c r="BI1937" s="157">
        <v>0</v>
      </c>
      <c r="BJ1937" s="157">
        <v>-6.4502705999999995E-14</v>
      </c>
      <c r="BK1937" s="157">
        <v>-4.49613E-15</v>
      </c>
      <c r="BL1937" s="157">
        <v>-9.9099226999999994E-16</v>
      </c>
      <c r="BM1937" s="157">
        <v>-1.7934206000000001E-11</v>
      </c>
      <c r="BN1937" s="157">
        <v>-1.3432727E-10</v>
      </c>
      <c r="BO1937" s="157">
        <v>0</v>
      </c>
      <c r="BP1937" s="157">
        <v>-2.2467698E-5</v>
      </c>
      <c r="BQ1937" s="157">
        <v>-0.21153495</v>
      </c>
      <c r="BR1937" s="157">
        <v>0</v>
      </c>
      <c r="BS1937" s="157">
        <v>0</v>
      </c>
      <c r="BT1937" s="157">
        <v>0</v>
      </c>
      <c r="BU1937"/>
      <c r="BV1937" s="155">
        <v>-6.6167618999999998E-5</v>
      </c>
      <c r="BW1937" s="155">
        <v>3.1299549999999999E-7</v>
      </c>
      <c r="BX1937" s="155">
        <v>-4.0436060000000001E-5</v>
      </c>
      <c r="BY1937" s="155">
        <v>-9.1557628999999996E-8</v>
      </c>
      <c r="BZ1937" s="155">
        <v>-1.2781423E-6</v>
      </c>
      <c r="CA1937" s="155">
        <v>7.4817867000000001E-7</v>
      </c>
      <c r="CB1937" s="155">
        <v>0</v>
      </c>
      <c r="CC1937" s="155">
        <v>1.1355742E-6</v>
      </c>
      <c r="CD1937" s="155">
        <v>-1.8080932999999999E-7</v>
      </c>
      <c r="CE1937" s="155">
        <v>-1.1286021E-7</v>
      </c>
      <c r="CF1937" s="155">
        <v>0</v>
      </c>
      <c r="CG1937" s="155">
        <v>0</v>
      </c>
      <c r="CH1937" s="155">
        <v>0</v>
      </c>
      <c r="CI1937" s="155">
        <v>-1.8209536E-7</v>
      </c>
      <c r="CJ1937" s="155">
        <v>-2.6082841999999999E-5</v>
      </c>
      <c r="CK1937" s="155">
        <v>-3.7703949E-15</v>
      </c>
      <c r="CL1937" s="155">
        <v>0</v>
      </c>
      <c r="CM1937"/>
      <c r="CN1937" s="284">
        <v>0</v>
      </c>
      <c r="CO1937" s="284">
        <v>-1.4502227999999999</v>
      </c>
      <c r="CP1937" s="285">
        <v>2.1393531E-2</v>
      </c>
      <c r="CQ1937" s="284">
        <v>3.8574238000000001E-4</v>
      </c>
      <c r="CR1937" s="284">
        <v>-3.0811464E-11</v>
      </c>
      <c r="CS1937" s="284">
        <v>-3.5925613999999999E-9</v>
      </c>
      <c r="CT1937" s="284">
        <v>-4.8831537000000003E-5</v>
      </c>
      <c r="CU1937" s="284">
        <v>-3.7745971999999998E-3</v>
      </c>
      <c r="CV1937" s="284">
        <v>0</v>
      </c>
      <c r="CW1937" s="284">
        <v>2.6311478999999999E-4</v>
      </c>
      <c r="CX1937"/>
      <c r="CY1937"/>
      <c r="CZ1937"/>
      <c r="DA1937"/>
      <c r="DB1937" s="212"/>
      <c r="DC1937" s="48"/>
      <c r="DD1937" s="48"/>
      <c r="DE1937" s="48"/>
      <c r="DF1937" s="48"/>
      <c r="DG1937" s="48"/>
      <c r="DH1937" s="48"/>
      <c r="DI1937" s="48"/>
      <c r="DJ1937" s="48"/>
      <c r="DK1937" s="48"/>
      <c r="DL1937" s="48"/>
    </row>
    <row r="1938" spans="1:116" ht="14.4">
      <c r="A1938" t="s">
        <v>1967</v>
      </c>
      <c r="B1938" s="188" t="s">
        <v>334</v>
      </c>
      <c r="C1938" s="151" t="str">
        <f t="shared" si="495"/>
        <v>F.020.01.106</v>
      </c>
      <c r="D1938" s="54" t="s">
        <v>58</v>
      </c>
      <c r="E1938" s="150" t="s">
        <v>352</v>
      </c>
      <c r="F1938" s="153" t="str">
        <f t="shared" si="496"/>
        <v>Hardwood 12% MC  Bamboo &amp; Cork  co-firing in electrical power plant</v>
      </c>
      <c r="G1938" s="154">
        <f t="shared" si="494"/>
        <v>-1.2522429333333334</v>
      </c>
      <c r="H1938"/>
      <c r="I1938"/>
      <c r="J1938" s="227">
        <f t="shared" si="501"/>
        <v>-0.19327712810689998</v>
      </c>
      <c r="K1938"/>
      <c r="L1938" s="280">
        <f t="shared" si="502"/>
        <v>-6.99348549E-4</v>
      </c>
      <c r="M1938" s="280">
        <f t="shared" si="503"/>
        <v>-2.8948894378999996E-3</v>
      </c>
      <c r="N1938" s="281">
        <f t="shared" si="504"/>
        <v>-1.8464501200000001E-3</v>
      </c>
      <c r="O1938" s="280">
        <v>-0.18783643999999999</v>
      </c>
      <c r="P1938" s="286">
        <v>-4.3548876999999998E-3</v>
      </c>
      <c r="Q1938" s="219">
        <v>2.1098686000000002E-3</v>
      </c>
      <c r="R1938" s="219">
        <v>4.5418968000000002E-4</v>
      </c>
      <c r="S1938" s="219">
        <v>-9.4351950000000004E-4</v>
      </c>
      <c r="T1938" s="219">
        <v>-1.1229556999999999E-4</v>
      </c>
      <c r="U1938" s="286">
        <v>-9.7723159000000001E-5</v>
      </c>
      <c r="V1938" s="219">
        <v>-6.4497949000000005E-4</v>
      </c>
      <c r="W1938" s="219">
        <v>-2.3123802000000001E-4</v>
      </c>
      <c r="X1938" s="219">
        <v>0</v>
      </c>
      <c r="Y1938" s="219">
        <v>-1.6152121E-3</v>
      </c>
      <c r="Z1938" s="286">
        <v>-4.8908479000000004E-6</v>
      </c>
      <c r="AA1938" s="219">
        <v>0</v>
      </c>
      <c r="AB1938" s="219">
        <v>0</v>
      </c>
      <c r="AC1938"/>
      <c r="AD1938" s="227">
        <f t="shared" si="505"/>
        <v>-0.18783643999999999</v>
      </c>
      <c r="AE1938" s="227">
        <f t="shared" si="506"/>
        <v>-3.5893471389999996E-3</v>
      </c>
      <c r="AF1938" s="227">
        <f t="shared" si="507"/>
        <v>-2.8899985899999998E-3</v>
      </c>
      <c r="AG1938" s="227">
        <f t="shared" si="508"/>
        <v>-2.8948894378999996E-3</v>
      </c>
      <c r="AH1938" s="227">
        <f t="shared" si="509"/>
        <v>-1.8464501200000001E-3</v>
      </c>
      <c r="AI1938"/>
      <c r="AJ1938">
        <v>-18.554266999999999</v>
      </c>
      <c r="AK1938" s="155">
        <v>-18.265687</v>
      </c>
      <c r="AL1938" s="155">
        <v>-0.20064746999999999</v>
      </c>
      <c r="AM1938" s="155">
        <v>0</v>
      </c>
      <c r="AN1938" s="155">
        <v>0</v>
      </c>
      <c r="AO1938" s="155">
        <v>-4.9151199999999999E-2</v>
      </c>
      <c r="AP1938" s="155">
        <v>-3.8781569000000002E-2</v>
      </c>
      <c r="AQ1938"/>
      <c r="AR1938" s="156">
        <v>-2.1688816E-2</v>
      </c>
      <c r="AS1938" s="156">
        <v>-1.9469864999999999E-2</v>
      </c>
      <c r="AT1938" s="156">
        <v>-9.1464246000000002E-4</v>
      </c>
      <c r="AU1938" s="156">
        <v>-1.3043085000000001E-3</v>
      </c>
      <c r="AV1938" s="282">
        <f t="shared" si="483"/>
        <v>-1.167258142724E-6</v>
      </c>
      <c r="AW1938" s="282">
        <f t="shared" si="484"/>
        <v>-3.3825534799246201E-9</v>
      </c>
      <c r="AX1938" s="283">
        <f t="shared" si="485"/>
        <v>-0.182676270478</v>
      </c>
      <c r="AY1938" s="157">
        <v>-1.1620815000000001E-6</v>
      </c>
      <c r="AZ1938" s="157">
        <v>-3.5062803000000001E-9</v>
      </c>
      <c r="BA1938" s="157">
        <v>-9.5796586999999995E-14</v>
      </c>
      <c r="BB1938" s="157">
        <v>0</v>
      </c>
      <c r="BC1938" s="157">
        <v>0</v>
      </c>
      <c r="BD1938" s="157">
        <v>9.5959109999999993E-10</v>
      </c>
      <c r="BE1938" s="157">
        <v>-6.0047585999999998E-9</v>
      </c>
      <c r="BF1938" s="157">
        <v>1.191076E-10</v>
      </c>
      <c r="BG1938" s="157">
        <v>4.7754517E-12</v>
      </c>
      <c r="BH1938" s="157">
        <v>0</v>
      </c>
      <c r="BI1938" s="157">
        <v>0</v>
      </c>
      <c r="BJ1938" s="157">
        <v>-5.5697000000000002E-14</v>
      </c>
      <c r="BK1938" s="157">
        <v>-3.8823324999999997E-15</v>
      </c>
      <c r="BL1938" s="157">
        <v>-8.5570512000000005E-16</v>
      </c>
      <c r="BM1938" s="157">
        <v>-1.5485883999999999E-11</v>
      </c>
      <c r="BN1938" s="157">
        <v>-1.1598934E-10</v>
      </c>
      <c r="BO1938" s="157">
        <v>0</v>
      </c>
      <c r="BP1938" s="157">
        <v>-1.9400478000000002E-5</v>
      </c>
      <c r="BQ1938" s="157">
        <v>-0.18265687</v>
      </c>
      <c r="BR1938" s="157">
        <v>0</v>
      </c>
      <c r="BS1938" s="157">
        <v>0</v>
      </c>
      <c r="BT1938" s="157">
        <v>0</v>
      </c>
      <c r="BU1938"/>
      <c r="BV1938" s="155">
        <v>-5.6489739000000002E-5</v>
      </c>
      <c r="BW1938" s="155">
        <v>4.1341146999999998E-7</v>
      </c>
      <c r="BX1938" s="155">
        <v>-3.4915856000000002E-5</v>
      </c>
      <c r="BY1938" s="155">
        <v>-7.9058469E-8</v>
      </c>
      <c r="BZ1938" s="155">
        <v>-1.0619066E-6</v>
      </c>
      <c r="CA1938" s="155">
        <v>7.4817867000000001E-7</v>
      </c>
      <c r="CB1938" s="155">
        <v>0</v>
      </c>
      <c r="CC1938" s="155">
        <v>1.1355742E-6</v>
      </c>
      <c r="CD1938" s="155">
        <v>-1.5612581E-7</v>
      </c>
      <c r="CE1938" s="155">
        <v>-9.7452891999999998E-8</v>
      </c>
      <c r="CF1938" s="155">
        <v>0</v>
      </c>
      <c r="CG1938" s="155">
        <v>0</v>
      </c>
      <c r="CH1938" s="155">
        <v>0</v>
      </c>
      <c r="CI1938" s="155">
        <v>4.5591790999999998E-8</v>
      </c>
      <c r="CJ1938" s="155">
        <v>-2.2522094999999999E-5</v>
      </c>
      <c r="CK1938" s="155">
        <v>-3.2556724999999999E-15</v>
      </c>
      <c r="CL1938" s="155">
        <v>0</v>
      </c>
      <c r="CM1938"/>
      <c r="CN1938" s="284">
        <v>0</v>
      </c>
      <c r="CO1938" s="284">
        <v>-1.252243</v>
      </c>
      <c r="CP1938" s="285">
        <v>2.1393531E-2</v>
      </c>
      <c r="CQ1938" s="284">
        <v>4.5444552999999999E-4</v>
      </c>
      <c r="CR1938" s="284">
        <v>-2.6605179999999999E-11</v>
      </c>
      <c r="CS1938" s="284">
        <v>-3.1021162000000001E-9</v>
      </c>
      <c r="CT1938" s="284">
        <v>-4.0913047000000001E-5</v>
      </c>
      <c r="CU1938" s="284">
        <v>-3.259301E-3</v>
      </c>
      <c r="CV1938" s="284">
        <v>0</v>
      </c>
      <c r="CW1938" s="284">
        <v>2.6311478999999999E-4</v>
      </c>
      <c r="CX1938"/>
      <c r="CY1938"/>
      <c r="CZ1938"/>
      <c r="DA1938"/>
      <c r="DB1938" s="212"/>
      <c r="DC1938" s="48"/>
      <c r="DD1938" s="48"/>
      <c r="DE1938" s="48"/>
      <c r="DF1938" s="48"/>
      <c r="DG1938" s="48"/>
      <c r="DH1938" s="48"/>
      <c r="DI1938" s="48"/>
      <c r="DJ1938" s="48"/>
      <c r="DK1938" s="48"/>
      <c r="DL1938" s="48"/>
    </row>
    <row r="1939" spans="1:116" ht="14.4">
      <c r="A1939" t="s">
        <v>1968</v>
      </c>
      <c r="B1939" s="188" t="s">
        <v>334</v>
      </c>
      <c r="C1939" s="151" t="str">
        <f t="shared" si="495"/>
        <v>F.020.01.107</v>
      </c>
      <c r="D1939" s="54" t="s">
        <v>58</v>
      </c>
      <c r="E1939" s="150" t="s">
        <v>352</v>
      </c>
      <c r="F1939" s="153" t="str">
        <f t="shared" si="496"/>
        <v>Hardwood fresh 50% MC  Bamboo &amp; Cork,  co-firing in electrical power plant</v>
      </c>
      <c r="G1939" s="154">
        <f t="shared" si="494"/>
        <v>-0.62734358000000001</v>
      </c>
      <c r="H1939"/>
      <c r="I1939"/>
      <c r="J1939" s="227">
        <f t="shared" si="501"/>
        <v>-8.8334583632999994E-2</v>
      </c>
      <c r="K1939"/>
      <c r="L1939" s="280">
        <f t="shared" si="502"/>
        <v>3.5282579240000006E-3</v>
      </c>
      <c r="M1939" s="280">
        <f t="shared" si="503"/>
        <v>3.1637225030000005E-3</v>
      </c>
      <c r="N1939" s="281">
        <f t="shared" si="504"/>
        <v>-9.2502706000000001E-4</v>
      </c>
      <c r="O1939" s="280">
        <v>-9.4101536999999999E-2</v>
      </c>
      <c r="P1939" s="286">
        <v>-2.1816939E-3</v>
      </c>
      <c r="Q1939" s="219">
        <v>5.6709858000000002E-3</v>
      </c>
      <c r="R1939" s="286">
        <v>4.1061528000000003E-3</v>
      </c>
      <c r="S1939" s="219">
        <v>-4.7268054999999998E-4</v>
      </c>
      <c r="T1939" s="286">
        <v>-5.6257376000000002E-5</v>
      </c>
      <c r="U1939" s="286">
        <v>-4.8956950000000002E-5</v>
      </c>
      <c r="V1939" s="219">
        <v>-3.2311919999999998E-4</v>
      </c>
      <c r="W1939" s="219">
        <v>-1.1584468E-4</v>
      </c>
      <c r="X1939" s="219">
        <v>0</v>
      </c>
      <c r="Y1939" s="219">
        <v>-8.0918237999999998E-4</v>
      </c>
      <c r="Z1939" s="286">
        <v>-2.450197E-6</v>
      </c>
      <c r="AA1939" s="219">
        <v>0</v>
      </c>
      <c r="AB1939" s="219">
        <v>0</v>
      </c>
      <c r="AC1939"/>
      <c r="AD1939" s="227">
        <f t="shared" si="505"/>
        <v>-9.4101536999999999E-2</v>
      </c>
      <c r="AE1939" s="227">
        <f t="shared" si="506"/>
        <v>6.6944306240000005E-3</v>
      </c>
      <c r="AF1939" s="227">
        <f t="shared" si="507"/>
        <v>3.1661727000000003E-3</v>
      </c>
      <c r="AG1939" s="227">
        <f t="shared" si="508"/>
        <v>3.1637225030000005E-3</v>
      </c>
      <c r="AH1939" s="227">
        <f t="shared" si="509"/>
        <v>-9.2502706000000001E-4</v>
      </c>
      <c r="AI1939"/>
      <c r="AJ1939">
        <v>-9.2952410000000008</v>
      </c>
      <c r="AK1939" s="155">
        <v>-9.1506693000000006</v>
      </c>
      <c r="AL1939" s="155">
        <v>-0.10051955</v>
      </c>
      <c r="AM1939" s="155">
        <v>0</v>
      </c>
      <c r="AN1939" s="155">
        <v>0</v>
      </c>
      <c r="AO1939" s="155">
        <v>-2.4623567999999998E-2</v>
      </c>
      <c r="AP1939" s="155">
        <v>-1.9428632000000001E-2</v>
      </c>
      <c r="AQ1939"/>
      <c r="AR1939" s="156">
        <v>-1.0089251E-2</v>
      </c>
      <c r="AS1939" s="156">
        <v>-9.0127921E-3</v>
      </c>
      <c r="AT1939" s="156">
        <v>-4.2303183000000003E-4</v>
      </c>
      <c r="AU1939" s="156">
        <v>-6.5342717999999998E-4</v>
      </c>
      <c r="AV1939" s="282">
        <f t="shared" si="483"/>
        <v>-5.4033525972030002E-7</v>
      </c>
      <c r="AW1939" s="282">
        <f t="shared" si="484"/>
        <v>-1.5644667902827703E-9</v>
      </c>
      <c r="AX1939" s="283">
        <f t="shared" si="485"/>
        <v>-9.1516412172500006E-2</v>
      </c>
      <c r="AY1939" s="157">
        <v>-5.8217484000000001E-7</v>
      </c>
      <c r="AZ1939" s="157">
        <v>-1.756562E-9</v>
      </c>
      <c r="BA1939" s="157">
        <v>-4.7991784E-14</v>
      </c>
      <c r="BB1939" s="157">
        <v>0</v>
      </c>
      <c r="BC1939" s="157">
        <v>0</v>
      </c>
      <c r="BD1939" s="157">
        <v>1.0574542E-9</v>
      </c>
      <c r="BE1939" s="157">
        <v>4.0847992E-8</v>
      </c>
      <c r="BF1939" s="157">
        <v>1.4142515999999999E-10</v>
      </c>
      <c r="BG1939" s="157">
        <v>5.0748317999999998E-11</v>
      </c>
      <c r="BH1939" s="157">
        <v>0</v>
      </c>
      <c r="BI1939" s="157">
        <v>0</v>
      </c>
      <c r="BJ1939" s="157">
        <v>-2.7902856E-14</v>
      </c>
      <c r="BK1939" s="157">
        <v>-1.9449551E-15</v>
      </c>
      <c r="BL1939" s="157">
        <v>-4.2868767E-16</v>
      </c>
      <c r="BM1939" s="157">
        <v>-7.7580552999999995E-12</v>
      </c>
      <c r="BN1939" s="157">
        <v>-5.8107865000000002E-11</v>
      </c>
      <c r="BO1939" s="157">
        <v>0</v>
      </c>
      <c r="BP1939" s="157">
        <v>-9.7191724999999998E-6</v>
      </c>
      <c r="BQ1939" s="157">
        <v>-9.1506693E-2</v>
      </c>
      <c r="BR1939" s="157">
        <v>0</v>
      </c>
      <c r="BS1939" s="157">
        <v>0</v>
      </c>
      <c r="BT1939" s="157">
        <v>0</v>
      </c>
      <c r="BU1939"/>
      <c r="BV1939" s="155">
        <v>-2.5942685E-5</v>
      </c>
      <c r="BW1939" s="155">
        <v>7.3036229999999996E-7</v>
      </c>
      <c r="BX1939" s="155">
        <v>-1.7492003999999999E-5</v>
      </c>
      <c r="BY1939" s="155">
        <v>-3.9606390000000003E-8</v>
      </c>
      <c r="BZ1939" s="155">
        <v>-3.7938470999999999E-7</v>
      </c>
      <c r="CA1939" s="155">
        <v>7.4817867000000001E-7</v>
      </c>
      <c r="CB1939" s="155">
        <v>0</v>
      </c>
      <c r="CC1939" s="155">
        <v>1.1355742E-6</v>
      </c>
      <c r="CD1939" s="155">
        <v>-7.8215271000000006E-8</v>
      </c>
      <c r="CE1939" s="155">
        <v>-4.8821552999999998E-8</v>
      </c>
      <c r="CF1939" s="155">
        <v>0</v>
      </c>
      <c r="CG1939" s="155">
        <v>0</v>
      </c>
      <c r="CH1939" s="155">
        <v>0</v>
      </c>
      <c r="CI1939" s="155">
        <v>7.6425864999999996E-7</v>
      </c>
      <c r="CJ1939" s="155">
        <v>-1.1283027000000001E-5</v>
      </c>
      <c r="CK1939" s="155">
        <v>-1.6310135E-15</v>
      </c>
      <c r="CL1939" s="155">
        <v>0</v>
      </c>
      <c r="CM1939"/>
      <c r="CN1939" s="284">
        <v>0</v>
      </c>
      <c r="CO1939" s="284">
        <v>-0.62734358000000001</v>
      </c>
      <c r="CP1939" s="285">
        <v>2.1393531E-2</v>
      </c>
      <c r="CQ1939" s="284">
        <v>6.7129867E-4</v>
      </c>
      <c r="CR1939" s="284">
        <v>-1.3328554E-11</v>
      </c>
      <c r="CS1939" s="284">
        <v>-1.5540855E-9</v>
      </c>
      <c r="CT1939" s="284">
        <v>-1.5919292999999999E-5</v>
      </c>
      <c r="CU1939" s="284">
        <v>-1.6328314000000001E-3</v>
      </c>
      <c r="CV1939" s="284">
        <v>0</v>
      </c>
      <c r="CW1939" s="284">
        <v>2.6311478999999999E-4</v>
      </c>
      <c r="CX1939"/>
      <c r="CY1939"/>
      <c r="CZ1939"/>
      <c r="DA1939"/>
      <c r="DB1939" s="212"/>
      <c r="DC1939" s="48"/>
      <c r="DD1939" s="48"/>
      <c r="DE1939" s="48"/>
      <c r="DF1939" s="48"/>
      <c r="DG1939" s="48"/>
      <c r="DH1939" s="48"/>
      <c r="DI1939" s="48"/>
      <c r="DJ1939" s="48"/>
      <c r="DK1939" s="48"/>
      <c r="DL1939" s="48"/>
    </row>
    <row r="1940" spans="1:116" ht="14.4">
      <c r="A1940" t="s">
        <v>3116</v>
      </c>
      <c r="B1940" s="188" t="s">
        <v>334</v>
      </c>
      <c r="C1940" s="151" t="str">
        <f t="shared" si="495"/>
        <v>F.020.01.108</v>
      </c>
      <c r="D1940" s="54" t="s">
        <v>58</v>
      </c>
      <c r="E1940" s="150" t="s">
        <v>352</v>
      </c>
      <c r="F1940" s="153" t="str">
        <f t="shared" si="496"/>
        <v>Paper Cardboard Leather Cotton Wool co-firing in electrical power plant</v>
      </c>
      <c r="G1940" s="154">
        <f t="shared" si="494"/>
        <v>-1.2220978666666669</v>
      </c>
      <c r="H1940"/>
      <c r="I1940"/>
      <c r="J1940" s="227">
        <f t="shared" si="501"/>
        <v>-0.18821471261310002</v>
      </c>
      <c r="K1940"/>
      <c r="L1940" s="280">
        <f t="shared" si="502"/>
        <v>-4.9540925200000001E-4</v>
      </c>
      <c r="M1940" s="280">
        <f t="shared" si="503"/>
        <v>-2.6026226010999998E-3</v>
      </c>
      <c r="N1940" s="281">
        <f t="shared" si="504"/>
        <v>-1.8020007599999998E-3</v>
      </c>
      <c r="O1940" s="280">
        <v>-0.18331468000000001</v>
      </c>
      <c r="P1940" s="286">
        <v>-4.2500530000000002E-3</v>
      </c>
      <c r="Q1940" s="219">
        <v>2.2816565000000001E-3</v>
      </c>
      <c r="R1940" s="219">
        <v>6.3035999999999995E-4</v>
      </c>
      <c r="S1940" s="219">
        <v>-9.2080628E-4</v>
      </c>
      <c r="T1940" s="219">
        <v>-1.0959229E-4</v>
      </c>
      <c r="U1940" s="286">
        <v>-9.5370682000000002E-5</v>
      </c>
      <c r="V1940" s="219">
        <v>-6.2945299000000002E-4</v>
      </c>
      <c r="W1940" s="219">
        <v>-2.2567145999999999E-4</v>
      </c>
      <c r="X1940" s="219">
        <v>0</v>
      </c>
      <c r="Y1940" s="219">
        <v>-1.5763292999999999E-3</v>
      </c>
      <c r="Z1940" s="286">
        <v>-4.7731111000000001E-6</v>
      </c>
      <c r="AA1940" s="219">
        <v>0</v>
      </c>
      <c r="AB1940" s="219">
        <v>0</v>
      </c>
      <c r="AC1940"/>
      <c r="AD1940" s="227">
        <f t="shared" si="505"/>
        <v>-0.18331468000000001</v>
      </c>
      <c r="AE1940" s="227">
        <f t="shared" si="506"/>
        <v>-3.0932587419999998E-3</v>
      </c>
      <c r="AF1940" s="227">
        <f t="shared" si="507"/>
        <v>-2.5978494899999999E-3</v>
      </c>
      <c r="AG1940" s="227">
        <f t="shared" si="508"/>
        <v>-2.6026226011000003E-3</v>
      </c>
      <c r="AH1940" s="227">
        <f t="shared" si="509"/>
        <v>-1.8020007599999998E-3</v>
      </c>
      <c r="AI1940"/>
      <c r="AJ1940">
        <v>-18.107612</v>
      </c>
      <c r="AK1940" s="155">
        <v>-17.825979</v>
      </c>
      <c r="AL1940" s="155">
        <v>-0.1958173</v>
      </c>
      <c r="AM1940" s="155">
        <v>0</v>
      </c>
      <c r="AN1940" s="155">
        <v>0</v>
      </c>
      <c r="AO1940" s="155">
        <v>-4.7967990000000002E-2</v>
      </c>
      <c r="AP1940" s="155">
        <v>-3.7847985000000001E-2</v>
      </c>
      <c r="AQ1940"/>
      <c r="AR1940" s="156">
        <v>-2.1129254E-2</v>
      </c>
      <c r="AS1940" s="156">
        <v>-1.8965416999999998E-2</v>
      </c>
      <c r="AT1940" s="156">
        <v>-8.9092721000000004E-4</v>
      </c>
      <c r="AU1940" s="156">
        <v>-1.2729101E-3</v>
      </c>
      <c r="AV1940" s="282">
        <f t="shared" si="483"/>
        <v>-1.1370153849349998E-6</v>
      </c>
      <c r="AW1940" s="282">
        <f t="shared" si="484"/>
        <v>-3.2948491926804399E-9</v>
      </c>
      <c r="AX1940" s="283">
        <f t="shared" si="485"/>
        <v>-0.178278723453</v>
      </c>
      <c r="AY1940" s="157">
        <v>-1.1341068E-6</v>
      </c>
      <c r="AZ1940" s="157">
        <v>-3.4218741E-9</v>
      </c>
      <c r="BA1940" s="157">
        <v>-9.3490488000000001E-14</v>
      </c>
      <c r="BB1940" s="157">
        <v>0</v>
      </c>
      <c r="BC1940" s="157">
        <v>0</v>
      </c>
      <c r="BD1940" s="157">
        <v>9.6431199999999997E-10</v>
      </c>
      <c r="BE1940" s="157">
        <v>-3.7445867000000004E-9</v>
      </c>
      <c r="BF1940" s="157">
        <v>1.2018420000000001E-10</v>
      </c>
      <c r="BG1940" s="157">
        <v>6.993178E-12</v>
      </c>
      <c r="BH1940" s="157">
        <v>0</v>
      </c>
      <c r="BI1940" s="157">
        <v>0</v>
      </c>
      <c r="BJ1940" s="157">
        <v>-5.4356213000000002E-14</v>
      </c>
      <c r="BK1940" s="157">
        <v>-3.7888735999999997E-15</v>
      </c>
      <c r="BL1940" s="157">
        <v>-8.3510584000000003E-16</v>
      </c>
      <c r="BM1940" s="157">
        <v>-1.5113095E-11</v>
      </c>
      <c r="BN1940" s="157">
        <v>-1.1319714E-10</v>
      </c>
      <c r="BO1940" s="157">
        <v>0</v>
      </c>
      <c r="BP1940" s="157">
        <v>-1.8933452999999999E-5</v>
      </c>
      <c r="BQ1940" s="157">
        <v>-0.17825979</v>
      </c>
      <c r="BR1940" s="157">
        <v>0</v>
      </c>
      <c r="BS1940" s="157">
        <v>0</v>
      </c>
      <c r="BT1940" s="157">
        <v>0</v>
      </c>
      <c r="BU1940"/>
      <c r="BV1940" s="155">
        <v>-5.5016151999999999E-5</v>
      </c>
      <c r="BW1940" s="155">
        <v>4.2870113999999997E-7</v>
      </c>
      <c r="BX1940" s="155">
        <v>-3.4075332000000003E-5</v>
      </c>
      <c r="BY1940" s="155">
        <v>-7.7155305E-8</v>
      </c>
      <c r="BZ1940" s="155">
        <v>-1.0289818000000001E-6</v>
      </c>
      <c r="CA1940" s="155">
        <v>7.4817867000000001E-7</v>
      </c>
      <c r="CB1940" s="155">
        <v>0</v>
      </c>
      <c r="CC1940" s="155">
        <v>1.1355742E-6</v>
      </c>
      <c r="CD1940" s="155">
        <v>-1.5236741000000001E-7</v>
      </c>
      <c r="CE1940" s="155">
        <v>-9.5106920999999997E-8</v>
      </c>
      <c r="CF1940" s="155">
        <v>0</v>
      </c>
      <c r="CG1940" s="155">
        <v>0</v>
      </c>
      <c r="CH1940" s="155">
        <v>0</v>
      </c>
      <c r="CI1940" s="155">
        <v>8.0260205999999998E-8</v>
      </c>
      <c r="CJ1940" s="155">
        <v>-2.1979922999999999E-5</v>
      </c>
      <c r="CK1940" s="155">
        <v>-3.1772990999999999E-15</v>
      </c>
      <c r="CL1940" s="155">
        <v>0</v>
      </c>
      <c r="CM1940"/>
      <c r="CN1940" s="284">
        <v>0</v>
      </c>
      <c r="CO1940" s="284">
        <v>-1.2220979000000001</v>
      </c>
      <c r="CP1940" s="285">
        <v>2.1393531E-2</v>
      </c>
      <c r="CQ1940" s="284">
        <v>4.6490650000000002E-4</v>
      </c>
      <c r="CR1940" s="284">
        <v>-2.5964716999999999E-11</v>
      </c>
      <c r="CS1940" s="284">
        <v>-3.0274393999999999E-9</v>
      </c>
      <c r="CT1940" s="284">
        <v>-3.9707350999999998E-5</v>
      </c>
      <c r="CU1940" s="284">
        <v>-3.1808403E-3</v>
      </c>
      <c r="CV1940" s="284">
        <v>0</v>
      </c>
      <c r="CW1940" s="284">
        <v>2.6311478999999999E-4</v>
      </c>
      <c r="CX1940"/>
      <c r="CY1940"/>
      <c r="CZ1940"/>
      <c r="DA1940"/>
      <c r="DB1940" s="212"/>
      <c r="DC1940" s="48"/>
      <c r="DD1940" s="48"/>
      <c r="DE1940" s="48"/>
      <c r="DF1940" s="48"/>
      <c r="DG1940" s="48"/>
      <c r="DH1940" s="48"/>
      <c r="DI1940" s="48"/>
      <c r="DJ1940" s="48"/>
      <c r="DK1940" s="48"/>
      <c r="DL1940" s="48"/>
    </row>
    <row r="1941" spans="1:116" ht="14.4">
      <c r="A1941" t="s">
        <v>1969</v>
      </c>
      <c r="B1941" s="188" t="s">
        <v>334</v>
      </c>
      <c r="C1941" s="151" t="str">
        <f t="shared" si="495"/>
        <v>F.020.01.109</v>
      </c>
      <c r="D1941" s="54" t="s">
        <v>58</v>
      </c>
      <c r="E1941" s="150" t="s">
        <v>352</v>
      </c>
      <c r="F1941" s="153" t="str">
        <f t="shared" si="496"/>
        <v>Rigid Polymer Foam co-firing in electrical power plant</v>
      </c>
      <c r="G1941" s="154">
        <f t="shared" si="494"/>
        <v>0.31913011333333335</v>
      </c>
      <c r="H1941"/>
      <c r="I1941"/>
      <c r="J1941" s="227">
        <f t="shared" si="501"/>
        <v>2.3840165164400004E-2</v>
      </c>
      <c r="K1941"/>
      <c r="L1941" s="280">
        <f t="shared" si="502"/>
        <v>-7.5939499700000005E-3</v>
      </c>
      <c r="M1941" s="280">
        <f t="shared" si="503"/>
        <v>-1.2939520335599999E-2</v>
      </c>
      <c r="N1941" s="281">
        <f t="shared" si="504"/>
        <v>-3.4958815299999998E-3</v>
      </c>
      <c r="O1941" s="280">
        <v>4.7869517E-2</v>
      </c>
      <c r="P1941" s="286">
        <v>-8.2451027999999992E-3</v>
      </c>
      <c r="Q1941" s="219">
        <v>-3.4640189E-3</v>
      </c>
      <c r="R1941" s="219">
        <v>-5.4099576000000002E-3</v>
      </c>
      <c r="S1941" s="219">
        <v>-1.7863642E-3</v>
      </c>
      <c r="T1941" s="219">
        <v>-2.1260904999999999E-4</v>
      </c>
      <c r="U1941" s="219">
        <v>-1.8501912000000001E-4</v>
      </c>
      <c r="V1941" s="219">
        <v>-1.2211387999999999E-3</v>
      </c>
      <c r="W1941" s="219">
        <v>-4.3780263000000002E-4</v>
      </c>
      <c r="X1941" s="219">
        <v>0</v>
      </c>
      <c r="Y1941" s="219">
        <v>-3.0580789E-3</v>
      </c>
      <c r="Z1941" s="286">
        <v>-9.2598355999999994E-6</v>
      </c>
      <c r="AA1941" s="219">
        <v>0</v>
      </c>
      <c r="AB1941" s="219">
        <v>0</v>
      </c>
      <c r="AC1941"/>
      <c r="AD1941" s="227">
        <f t="shared" si="505"/>
        <v>4.7869517E-2</v>
      </c>
      <c r="AE1941" s="227">
        <f t="shared" si="506"/>
        <v>-2.0524210470000002E-2</v>
      </c>
      <c r="AF1941" s="227">
        <f t="shared" si="507"/>
        <v>-1.2930260499999999E-2</v>
      </c>
      <c r="AG1941" s="227">
        <f t="shared" si="508"/>
        <v>-1.2939520335599999E-2</v>
      </c>
      <c r="AH1941" s="227">
        <f t="shared" si="509"/>
        <v>-3.4958815299999998E-3</v>
      </c>
      <c r="AI1941"/>
      <c r="AJ1941">
        <v>-35.128768000000001</v>
      </c>
      <c r="AK1941" s="155">
        <v>-34.5824</v>
      </c>
      <c r="AL1941" s="155">
        <v>-0.37988557000000001</v>
      </c>
      <c r="AM1941" s="155">
        <v>0</v>
      </c>
      <c r="AN1941" s="155">
        <v>0</v>
      </c>
      <c r="AO1941" s="155">
        <v>-9.3057900999999998E-2</v>
      </c>
      <c r="AP1941" s="155">
        <v>-7.3425090999999998E-2</v>
      </c>
      <c r="AQ1941"/>
      <c r="AR1941" s="156">
        <v>1.3569738000000001E-3</v>
      </c>
      <c r="AS1941" s="156">
        <v>3.5782749000000001E-3</v>
      </c>
      <c r="AT1941" s="156">
        <v>2.4814453E-4</v>
      </c>
      <c r="AU1941" s="156">
        <v>-2.4694456E-3</v>
      </c>
      <c r="AV1941" s="282">
        <f t="shared" si="483"/>
        <v>2.1452486742600002E-7</v>
      </c>
      <c r="AW1941" s="282">
        <f t="shared" si="484"/>
        <v>9.1769428488400004E-10</v>
      </c>
      <c r="AX1941" s="283">
        <f t="shared" si="485"/>
        <v>-0.34586073089900005</v>
      </c>
      <c r="AY1941" s="157">
        <v>2.9615274E-7</v>
      </c>
      <c r="AZ1941" s="157">
        <v>8.9356431999999997E-10</v>
      </c>
      <c r="BA1941" s="157">
        <v>2.4413454E-14</v>
      </c>
      <c r="BB1941" s="157">
        <v>0</v>
      </c>
      <c r="BC1941" s="157">
        <v>0</v>
      </c>
      <c r="BD1941" s="157">
        <v>8.8450727999999996E-10</v>
      </c>
      <c r="BE1941" s="157">
        <v>-8.2263457999999994E-8</v>
      </c>
      <c r="BF1941" s="157">
        <v>9.3347148000000001E-11</v>
      </c>
      <c r="BG1941" s="157">
        <v>-6.9127175000000002E-11</v>
      </c>
      <c r="BH1941" s="157">
        <v>0</v>
      </c>
      <c r="BI1941" s="157">
        <v>0</v>
      </c>
      <c r="BJ1941" s="157">
        <v>-1.0545105E-13</v>
      </c>
      <c r="BK1941" s="157">
        <v>-7.3504146999999994E-15</v>
      </c>
      <c r="BL1941" s="157">
        <v>-1.6201053000000001E-15</v>
      </c>
      <c r="BM1941" s="157">
        <v>-2.9319404E-11</v>
      </c>
      <c r="BN1941" s="157">
        <v>-2.1960245E-10</v>
      </c>
      <c r="BO1941" s="157">
        <v>0</v>
      </c>
      <c r="BP1941" s="157">
        <v>-3.6730899000000002E-5</v>
      </c>
      <c r="BQ1941" s="157">
        <v>-0.34582400000000002</v>
      </c>
      <c r="BR1941" s="157">
        <v>0</v>
      </c>
      <c r="BS1941" s="157">
        <v>0</v>
      </c>
      <c r="BT1941" s="157">
        <v>0</v>
      </c>
      <c r="BU1941"/>
      <c r="BV1941" s="155">
        <v>-3.5758262999999998E-5</v>
      </c>
      <c r="BW1941" s="155">
        <v>-6.3139908000000005E-8</v>
      </c>
      <c r="BX1941" s="155">
        <v>8.8981943000000007E-6</v>
      </c>
      <c r="BY1941" s="155">
        <v>-1.4968129E-7</v>
      </c>
      <c r="BZ1941" s="155">
        <v>-2.2571959000000001E-6</v>
      </c>
      <c r="CA1941" s="155">
        <v>8.1298154999999998E-7</v>
      </c>
      <c r="CB1941" s="155">
        <v>0</v>
      </c>
      <c r="CC1941" s="155">
        <v>1.233931E-6</v>
      </c>
      <c r="CD1941" s="155">
        <v>-2.9559277999999999E-7</v>
      </c>
      <c r="CE1941" s="155">
        <v>-1.8450743E-7</v>
      </c>
      <c r="CF1941" s="155">
        <v>0</v>
      </c>
      <c r="CG1941" s="155">
        <v>0</v>
      </c>
      <c r="CH1941" s="155">
        <v>0</v>
      </c>
      <c r="CI1941" s="155">
        <v>-1.1122016E-6</v>
      </c>
      <c r="CJ1941" s="155">
        <v>-4.2641051E-5</v>
      </c>
      <c r="CK1941" s="155">
        <v>-6.1639603E-15</v>
      </c>
      <c r="CL1941" s="155">
        <v>0</v>
      </c>
      <c r="CM1941"/>
      <c r="CN1941" s="284">
        <v>0</v>
      </c>
      <c r="CO1941" s="284">
        <v>0.31913011000000002</v>
      </c>
      <c r="CP1941" s="285">
        <v>2.3246513999999999E-2</v>
      </c>
      <c r="CQ1941" s="284">
        <v>1.4325861E-4</v>
      </c>
      <c r="CR1941" s="284">
        <v>-5.0371549999999999E-11</v>
      </c>
      <c r="CS1941" s="284">
        <v>-5.8732323000000003E-9</v>
      </c>
      <c r="CT1941" s="284">
        <v>-8.4859703000000005E-5</v>
      </c>
      <c r="CU1941" s="284">
        <v>-6.1708301999999996E-3</v>
      </c>
      <c r="CV1941" s="284">
        <v>0</v>
      </c>
      <c r="CW1941" s="284">
        <v>2.8590426000000001E-4</v>
      </c>
      <c r="CX1941"/>
      <c r="CY1941"/>
      <c r="CZ1941"/>
      <c r="DA1941"/>
      <c r="DB1941" s="212"/>
      <c r="DC1941" s="48"/>
      <c r="DD1941" s="48"/>
      <c r="DE1941" s="48"/>
      <c r="DF1941" s="48"/>
      <c r="DG1941" s="48"/>
      <c r="DH1941" s="48"/>
      <c r="DI1941" s="48"/>
      <c r="DJ1941" s="48"/>
      <c r="DK1941" s="48"/>
      <c r="DL1941" s="48"/>
    </row>
    <row r="1942" spans="1:116" ht="14.4">
      <c r="A1942" t="s">
        <v>1519</v>
      </c>
      <c r="B1942" s="188" t="s">
        <v>334</v>
      </c>
      <c r="C1942" s="151" t="str">
        <f t="shared" si="495"/>
        <v>F.020.01.110</v>
      </c>
      <c r="D1942" s="54" t="s">
        <v>58</v>
      </c>
      <c r="E1942" s="150" t="s">
        <v>352</v>
      </c>
      <c r="F1942" s="153" t="str">
        <f t="shared" si="496"/>
        <v>SMC (50%) co-firing in electrical power plant</v>
      </c>
      <c r="G1942" s="154">
        <f t="shared" si="494"/>
        <v>0.46531284000000001</v>
      </c>
      <c r="H1942"/>
      <c r="I1942"/>
      <c r="J1942" s="227">
        <f t="shared" si="501"/>
        <v>6.1498329515899994E-2</v>
      </c>
      <c r="K1942"/>
      <c r="L1942" s="280">
        <f t="shared" si="502"/>
        <v>-2.00108416E-3</v>
      </c>
      <c r="M1942" s="280">
        <f t="shared" si="503"/>
        <v>-4.4474581541000006E-3</v>
      </c>
      <c r="N1942" s="281">
        <f t="shared" si="504"/>
        <v>-1.85005417E-3</v>
      </c>
      <c r="O1942" s="280">
        <v>6.9796925999999995E-2</v>
      </c>
      <c r="P1942" s="286">
        <v>-4.3633878000000001E-3</v>
      </c>
      <c r="Q1942" s="219">
        <v>5.6706843999999998E-4</v>
      </c>
      <c r="R1942" s="219">
        <v>-8.4529440000000004E-4</v>
      </c>
      <c r="S1942" s="219">
        <v>-9.4536111000000003E-4</v>
      </c>
      <c r="T1942" s="219">
        <v>-1.1251475E-4</v>
      </c>
      <c r="U1942" s="286">
        <v>-9.7913900000000005E-5</v>
      </c>
      <c r="V1942" s="219">
        <v>-6.4623839999999996E-4</v>
      </c>
      <c r="W1942" s="219">
        <v>-2.3168937E-4</v>
      </c>
      <c r="X1942" s="219">
        <v>0</v>
      </c>
      <c r="Y1942" s="219">
        <v>-1.6183648E-3</v>
      </c>
      <c r="Z1942" s="286">
        <v>-4.9003940999999999E-6</v>
      </c>
      <c r="AA1942" s="219">
        <v>0</v>
      </c>
      <c r="AB1942" s="219">
        <v>0</v>
      </c>
      <c r="AC1942"/>
      <c r="AD1942" s="227">
        <f t="shared" si="505"/>
        <v>6.9796925999999995E-2</v>
      </c>
      <c r="AE1942" s="227">
        <f t="shared" si="506"/>
        <v>-6.4436419199999989E-3</v>
      </c>
      <c r="AF1942" s="227">
        <f t="shared" si="507"/>
        <v>-4.4425577600000002E-3</v>
      </c>
      <c r="AG1942" s="227">
        <f t="shared" si="508"/>
        <v>-4.4474581541000006E-3</v>
      </c>
      <c r="AH1942" s="227">
        <f t="shared" si="509"/>
        <v>-1.85005417E-3</v>
      </c>
      <c r="AI1942"/>
      <c r="AJ1942">
        <v>-18.590482000000002</v>
      </c>
      <c r="AK1942" s="155">
        <v>-18.301338999999999</v>
      </c>
      <c r="AL1942" s="155">
        <v>-0.2010391</v>
      </c>
      <c r="AM1942" s="155">
        <v>0</v>
      </c>
      <c r="AN1942" s="155">
        <v>0</v>
      </c>
      <c r="AO1942" s="155">
        <v>-4.9247135999999997E-2</v>
      </c>
      <c r="AP1942" s="155">
        <v>-3.8857265000000002E-2</v>
      </c>
      <c r="AQ1942"/>
      <c r="AR1942" s="156">
        <v>5.9348055999999998E-3</v>
      </c>
      <c r="AS1942" s="156">
        <v>6.8676010000000001E-3</v>
      </c>
      <c r="AT1942" s="156">
        <v>3.7405891000000003E-4</v>
      </c>
      <c r="AU1942" s="156">
        <v>-1.3068544E-3</v>
      </c>
      <c r="AV1942" s="282">
        <f t="shared" si="483"/>
        <v>4.1172668047899996E-7</v>
      </c>
      <c r="AW1942" s="282">
        <f t="shared" si="484"/>
        <v>1.38335399143547E-9</v>
      </c>
      <c r="AX1942" s="283">
        <f t="shared" si="485"/>
        <v>-0.18303282834500001</v>
      </c>
      <c r="AY1942" s="157">
        <v>4.3181032E-7</v>
      </c>
      <c r="AZ1942" s="157">
        <v>1.3028759999999999E-9</v>
      </c>
      <c r="BA1942" s="157">
        <v>3.5596433E-14</v>
      </c>
      <c r="BB1942" s="157">
        <v>0</v>
      </c>
      <c r="BC1942" s="157">
        <v>0</v>
      </c>
      <c r="BD1942" s="157">
        <v>7.6810832000000001E-10</v>
      </c>
      <c r="BE1942" s="157">
        <v>-2.0720016000000001E-8</v>
      </c>
      <c r="BF1942" s="157">
        <v>9.1930311999999999E-11</v>
      </c>
      <c r="BG1942" s="157">
        <v>-1.1427364E-11</v>
      </c>
      <c r="BH1942" s="157">
        <v>0</v>
      </c>
      <c r="BI1942" s="157">
        <v>0</v>
      </c>
      <c r="BJ1942" s="157">
        <v>-5.5805712E-14</v>
      </c>
      <c r="BK1942" s="157">
        <v>-3.8899102000000001E-15</v>
      </c>
      <c r="BL1942" s="157">
        <v>-8.5737532999999999E-16</v>
      </c>
      <c r="BM1942" s="157">
        <v>-1.5516110999999999E-11</v>
      </c>
      <c r="BN1942" s="157">
        <v>-1.1621573E-10</v>
      </c>
      <c r="BO1942" s="157">
        <v>0</v>
      </c>
      <c r="BP1942" s="157">
        <v>-1.9438345E-5</v>
      </c>
      <c r="BQ1942" s="157">
        <v>-0.18301339</v>
      </c>
      <c r="BR1942" s="157">
        <v>0</v>
      </c>
      <c r="BS1942" s="157">
        <v>0</v>
      </c>
      <c r="BT1942" s="157">
        <v>0</v>
      </c>
      <c r="BU1942"/>
      <c r="BV1942" s="155">
        <v>-9.4321636999999993E-6</v>
      </c>
      <c r="BW1942" s="155">
        <v>2.3878900999999999E-7</v>
      </c>
      <c r="BX1942" s="155">
        <v>1.2974156999999999E-5</v>
      </c>
      <c r="BY1942" s="155">
        <v>-7.9212780000000005E-8</v>
      </c>
      <c r="BZ1942" s="155">
        <v>-1.1151426000000001E-6</v>
      </c>
      <c r="CA1942" s="155">
        <v>6.2446408999999998E-7</v>
      </c>
      <c r="CB1942" s="155">
        <v>0</v>
      </c>
      <c r="CC1942" s="155">
        <v>9.4780210000000005E-7</v>
      </c>
      <c r="CD1942" s="155">
        <v>-1.5643054000000001E-7</v>
      </c>
      <c r="CE1942" s="155">
        <v>-9.7643105000000007E-8</v>
      </c>
      <c r="CF1942" s="155">
        <v>0</v>
      </c>
      <c r="CG1942" s="155">
        <v>0</v>
      </c>
      <c r="CH1942" s="155">
        <v>0</v>
      </c>
      <c r="CI1942" s="155">
        <v>-2.0289212E-7</v>
      </c>
      <c r="CJ1942" s="155">
        <v>-2.2566054000000002E-5</v>
      </c>
      <c r="CK1942" s="155">
        <v>-3.2620271E-15</v>
      </c>
      <c r="CL1942" s="155">
        <v>0</v>
      </c>
      <c r="CM1942"/>
      <c r="CN1942" s="284">
        <v>0</v>
      </c>
      <c r="CO1942" s="284">
        <v>0.46531284000000001</v>
      </c>
      <c r="CP1942" s="285">
        <v>1.7856018000000001E-2</v>
      </c>
      <c r="CQ1942" s="284">
        <v>3.0659733999999998E-4</v>
      </c>
      <c r="CR1942" s="284">
        <v>-2.6657109E-11</v>
      </c>
      <c r="CS1942" s="284">
        <v>-3.1081711E-9</v>
      </c>
      <c r="CT1942" s="284">
        <v>-4.2527471999999999E-5</v>
      </c>
      <c r="CU1942" s="284">
        <v>-3.2656627000000001E-3</v>
      </c>
      <c r="CV1942" s="284">
        <v>0</v>
      </c>
      <c r="CW1942" s="284">
        <v>2.1960761999999999E-4</v>
      </c>
      <c r="CX1942"/>
      <c r="CY1942"/>
      <c r="CZ1942"/>
      <c r="DA1942"/>
      <c r="DB1942" s="212"/>
      <c r="DC1942" s="48"/>
      <c r="DD1942" s="48"/>
      <c r="DE1942" s="48"/>
      <c r="DF1942" s="48"/>
      <c r="DG1942" s="48"/>
      <c r="DH1942" s="48"/>
      <c r="DI1942" s="48"/>
      <c r="DJ1942" s="48"/>
      <c r="DK1942" s="48"/>
      <c r="DL1942" s="48"/>
    </row>
    <row r="1943" spans="1:116" ht="14.4">
      <c r="A1943" t="s">
        <v>1970</v>
      </c>
      <c r="B1943" s="188" t="s">
        <v>334</v>
      </c>
      <c r="C1943" s="151" t="str">
        <f t="shared" si="495"/>
        <v>F.020.01.111</v>
      </c>
      <c r="D1943" s="54" t="s">
        <v>58</v>
      </c>
      <c r="E1943" s="150" t="s">
        <v>352</v>
      </c>
      <c r="F1943" s="153" t="str">
        <f t="shared" si="496"/>
        <v>Softwood 0% MC co-firing in electrical power plant</v>
      </c>
      <c r="G1943" s="154">
        <f t="shared" si="494"/>
        <v>-1.4746648</v>
      </c>
      <c r="H1943"/>
      <c r="I1943"/>
      <c r="J1943" s="227">
        <f t="shared" si="501"/>
        <v>-0.2299595515141</v>
      </c>
      <c r="K1943"/>
      <c r="L1943" s="280">
        <f t="shared" si="502"/>
        <v>-1.8980897899999998E-3</v>
      </c>
      <c r="M1943" s="280">
        <f t="shared" si="503"/>
        <v>-4.6873274941000003E-3</v>
      </c>
      <c r="N1943" s="281">
        <f t="shared" si="504"/>
        <v>-2.1744142299999999E-3</v>
      </c>
      <c r="O1943" s="280">
        <v>-0.22119971999999999</v>
      </c>
      <c r="P1943" s="286">
        <v>-5.1283973000000004E-3</v>
      </c>
      <c r="Q1943" s="219">
        <v>1.2063693E-3</v>
      </c>
      <c r="R1943" s="219">
        <v>-5.3966159999999997E-4</v>
      </c>
      <c r="S1943" s="219">
        <v>-1.1111062E-3</v>
      </c>
      <c r="T1943" s="219">
        <v>-1.3224137E-4</v>
      </c>
      <c r="U1943" s="219">
        <v>-1.1508062000000001E-4</v>
      </c>
      <c r="V1943" s="219">
        <v>-7.5953993999999998E-4</v>
      </c>
      <c r="W1943" s="219">
        <v>-2.7231023E-4</v>
      </c>
      <c r="X1943" s="219">
        <v>0</v>
      </c>
      <c r="Y1943" s="219">
        <v>-1.9021039999999999E-3</v>
      </c>
      <c r="Z1943" s="286">
        <v>-5.7595540999999998E-6</v>
      </c>
      <c r="AA1943" s="219">
        <v>0</v>
      </c>
      <c r="AB1943" s="219">
        <v>0</v>
      </c>
      <c r="AC1943"/>
      <c r="AD1943" s="227">
        <f t="shared" si="505"/>
        <v>-0.22119971999999999</v>
      </c>
      <c r="AE1943" s="227">
        <f t="shared" si="506"/>
        <v>-6.5796577299999997E-3</v>
      </c>
      <c r="AF1943" s="227">
        <f t="shared" si="507"/>
        <v>-4.6815679399999999E-3</v>
      </c>
      <c r="AG1943" s="227">
        <f t="shared" si="508"/>
        <v>-4.6873274941000003E-3</v>
      </c>
      <c r="AH1943" s="227">
        <f t="shared" si="509"/>
        <v>-2.1744142299999999E-3</v>
      </c>
      <c r="AI1943"/>
      <c r="AJ1943">
        <v>-21.849851999999998</v>
      </c>
      <c r="AK1943" s="155">
        <v>-21.510014999999999</v>
      </c>
      <c r="AL1943" s="155">
        <v>-0.23628621</v>
      </c>
      <c r="AM1943" s="155">
        <v>0</v>
      </c>
      <c r="AN1943" s="155">
        <v>0</v>
      </c>
      <c r="AO1943" s="155">
        <v>-5.7881374999999999E-2</v>
      </c>
      <c r="AP1943" s="155">
        <v>-4.5669901999999998E-2</v>
      </c>
      <c r="AQ1943"/>
      <c r="AR1943" s="156">
        <v>-2.5756227999999999E-2</v>
      </c>
      <c r="AS1943" s="156">
        <v>-2.3133403E-2</v>
      </c>
      <c r="AT1943" s="156">
        <v>-1.0868468999999999E-3</v>
      </c>
      <c r="AU1943" s="156">
        <v>-1.5359782E-3</v>
      </c>
      <c r="AV1943" s="282">
        <f t="shared" si="483"/>
        <v>-1.3868946301980001E-6</v>
      </c>
      <c r="AW1943" s="282">
        <f t="shared" si="484"/>
        <v>-4.0194040831918E-9</v>
      </c>
      <c r="AX1943" s="283">
        <f t="shared" si="485"/>
        <v>-0.215122996367</v>
      </c>
      <c r="AY1943" s="157">
        <v>-1.3684889000000001E-6</v>
      </c>
      <c r="AZ1943" s="157">
        <v>-4.1290613999999998E-9</v>
      </c>
      <c r="BA1943" s="157">
        <v>-1.1281185999999999E-13</v>
      </c>
      <c r="BB1943" s="157">
        <v>0</v>
      </c>
      <c r="BC1943" s="157">
        <v>0</v>
      </c>
      <c r="BD1943" s="157">
        <v>9.7025847999999997E-10</v>
      </c>
      <c r="BE1943" s="157">
        <v>-1.9221160999999999E-8</v>
      </c>
      <c r="BF1943" s="157">
        <v>1.1761407000000001E-10</v>
      </c>
      <c r="BG1943" s="157">
        <v>-7.7727719000000001E-12</v>
      </c>
      <c r="BH1943" s="157">
        <v>0</v>
      </c>
      <c r="BI1943" s="157">
        <v>0</v>
      </c>
      <c r="BJ1943" s="157">
        <v>-6.5589829999999994E-14</v>
      </c>
      <c r="BK1943" s="157">
        <v>-4.5719074000000002E-15</v>
      </c>
      <c r="BL1943" s="157">
        <v>-1.0076944E-15</v>
      </c>
      <c r="BM1943" s="157">
        <v>-1.8236468E-11</v>
      </c>
      <c r="BN1943" s="157">
        <v>-1.3659121E-10</v>
      </c>
      <c r="BO1943" s="157">
        <v>0</v>
      </c>
      <c r="BP1943" s="157">
        <v>-2.2846366999999998E-5</v>
      </c>
      <c r="BQ1943" s="157">
        <v>-0.21510014999999999</v>
      </c>
      <c r="BR1943" s="157">
        <v>0</v>
      </c>
      <c r="BS1943" s="157">
        <v>0</v>
      </c>
      <c r="BT1943" s="157">
        <v>0</v>
      </c>
      <c r="BU1943"/>
      <c r="BV1943" s="155">
        <v>-6.7176440999999995E-5</v>
      </c>
      <c r="BW1943" s="155">
        <v>3.4188006999999998E-7</v>
      </c>
      <c r="BX1943" s="155">
        <v>-4.1117566999999997E-5</v>
      </c>
      <c r="BY1943" s="155">
        <v>-9.3100734999999999E-8</v>
      </c>
      <c r="BZ1943" s="155">
        <v>-1.2927985E-6</v>
      </c>
      <c r="CA1943" s="155">
        <v>7.7763452999999998E-7</v>
      </c>
      <c r="CB1943" s="155">
        <v>0</v>
      </c>
      <c r="CC1943" s="155">
        <v>1.1802818999999999E-6</v>
      </c>
      <c r="CD1943" s="155">
        <v>-1.8385668000000001E-7</v>
      </c>
      <c r="CE1943" s="155">
        <v>-1.1476235E-7</v>
      </c>
      <c r="CF1943" s="155">
        <v>0</v>
      </c>
      <c r="CG1943" s="155">
        <v>0</v>
      </c>
      <c r="CH1943" s="155">
        <v>0</v>
      </c>
      <c r="CI1943" s="155">
        <v>-1.5171133000000001E-7</v>
      </c>
      <c r="CJ1943" s="155">
        <v>-2.6522441000000001E-5</v>
      </c>
      <c r="CK1943" s="155">
        <v>-3.8339409E-15</v>
      </c>
      <c r="CL1943" s="155">
        <v>0</v>
      </c>
      <c r="CM1943"/>
      <c r="CN1943" s="284">
        <v>0</v>
      </c>
      <c r="CO1943" s="284">
        <v>-1.4746648</v>
      </c>
      <c r="CP1943" s="285">
        <v>2.2235795999999999E-2</v>
      </c>
      <c r="CQ1943" s="284">
        <v>4.1226050999999998E-4</v>
      </c>
      <c r="CR1943" s="284">
        <v>-3.1330758000000001E-11</v>
      </c>
      <c r="CS1943" s="284">
        <v>-3.6531102000000001E-9</v>
      </c>
      <c r="CT1943" s="284">
        <v>-4.9448018000000001E-5</v>
      </c>
      <c r="CU1943" s="284">
        <v>-3.8382139999999999E-3</v>
      </c>
      <c r="CV1943" s="284">
        <v>0</v>
      </c>
      <c r="CW1943" s="284">
        <v>2.7347363999999998E-4</v>
      </c>
      <c r="CX1943"/>
      <c r="CY1943"/>
      <c r="CZ1943"/>
      <c r="DA1943"/>
      <c r="DB1943" s="212"/>
      <c r="DC1943" s="48"/>
      <c r="DD1943" s="48"/>
      <c r="DE1943" s="48"/>
      <c r="DF1943" s="48"/>
      <c r="DG1943" s="48"/>
      <c r="DH1943" s="48"/>
      <c r="DI1943" s="48"/>
      <c r="DJ1943" s="48"/>
      <c r="DK1943" s="48"/>
      <c r="DL1943" s="48"/>
    </row>
    <row r="1944" spans="1:116" ht="14.4">
      <c r="A1944" t="s">
        <v>1971</v>
      </c>
      <c r="B1944" s="188" t="s">
        <v>334</v>
      </c>
      <c r="C1944" s="151" t="str">
        <f t="shared" si="495"/>
        <v>F.020.01.112</v>
      </c>
      <c r="D1944" s="54" t="s">
        <v>58</v>
      </c>
      <c r="E1944" s="150" t="s">
        <v>352</v>
      </c>
      <c r="F1944" s="153" t="str">
        <f t="shared" si="496"/>
        <v>Softwood 12% MC co-firing in electrical power plant</v>
      </c>
      <c r="G1944" s="154">
        <f t="shared" si="494"/>
        <v>-1.2709818000000002</v>
      </c>
      <c r="H1944"/>
      <c r="I1944"/>
      <c r="J1944" s="227">
        <f t="shared" si="501"/>
        <v>-0.19575402418560001</v>
      </c>
      <c r="K1944"/>
      <c r="L1944" s="280">
        <f t="shared" si="502"/>
        <v>-5.2012161999999992E-4</v>
      </c>
      <c r="M1944" s="280">
        <f t="shared" si="503"/>
        <v>-2.7125517455999998E-3</v>
      </c>
      <c r="N1944" s="281">
        <f t="shared" si="504"/>
        <v>-1.8740808199999999E-3</v>
      </c>
      <c r="O1944" s="280">
        <v>-0.19064727000000001</v>
      </c>
      <c r="P1944" s="286">
        <v>-4.4200550999999996E-3</v>
      </c>
      <c r="Q1944" s="219">
        <v>2.3670984999999999E-3</v>
      </c>
      <c r="R1944" s="219">
        <v>6.5067840000000005E-4</v>
      </c>
      <c r="S1944" s="219">
        <v>-9.5763852999999996E-4</v>
      </c>
      <c r="T1944" s="219">
        <v>-1.1397598000000001E-4</v>
      </c>
      <c r="U1944" s="286">
        <v>-9.9185510000000002E-5</v>
      </c>
      <c r="V1944" s="219">
        <v>-6.5463111000000002E-4</v>
      </c>
      <c r="W1944" s="219">
        <v>-2.3469832E-4</v>
      </c>
      <c r="X1944" s="219">
        <v>0</v>
      </c>
      <c r="Y1944" s="219">
        <v>-1.6393824999999999E-3</v>
      </c>
      <c r="Z1944" s="286">
        <v>-4.9640355999999998E-6</v>
      </c>
      <c r="AA1944" s="219">
        <v>0</v>
      </c>
      <c r="AB1944" s="219">
        <v>0</v>
      </c>
      <c r="AC1944"/>
      <c r="AD1944" s="227">
        <f t="shared" si="505"/>
        <v>-0.19064727000000001</v>
      </c>
      <c r="AE1944" s="227">
        <f t="shared" si="506"/>
        <v>-3.2277093299999996E-3</v>
      </c>
      <c r="AF1944" s="227">
        <f t="shared" si="507"/>
        <v>-2.7075877099999998E-3</v>
      </c>
      <c r="AG1944" s="227">
        <f t="shared" si="508"/>
        <v>-2.7125517455999998E-3</v>
      </c>
      <c r="AH1944" s="227">
        <f t="shared" si="509"/>
        <v>-1.8740808199999999E-3</v>
      </c>
      <c r="AI1944"/>
      <c r="AJ1944">
        <v>-18.831917000000001</v>
      </c>
      <c r="AK1944" s="155">
        <v>-18.539017999999999</v>
      </c>
      <c r="AL1944" s="155">
        <v>-0.20365</v>
      </c>
      <c r="AM1944" s="155">
        <v>0</v>
      </c>
      <c r="AN1944" s="155">
        <v>0</v>
      </c>
      <c r="AO1944" s="155">
        <v>-4.9886710000000001E-2</v>
      </c>
      <c r="AP1944" s="155">
        <v>-3.9361904000000003E-2</v>
      </c>
      <c r="AQ1944"/>
      <c r="AR1944" s="156">
        <v>-2.1975405E-2</v>
      </c>
      <c r="AS1944" s="156">
        <v>-1.9724968999999998E-2</v>
      </c>
      <c r="AT1944" s="156">
        <v>-9.2660870999999997E-4</v>
      </c>
      <c r="AU1944" s="156">
        <v>-1.3238264999999999E-3</v>
      </c>
      <c r="AV1944" s="282">
        <f t="shared" si="483"/>
        <v>-1.1825521163380001E-6</v>
      </c>
      <c r="AW1944" s="282">
        <f t="shared" si="484"/>
        <v>-3.4268073344075802E-9</v>
      </c>
      <c r="AX1944" s="283">
        <f t="shared" si="485"/>
        <v>-0.18540987079099999</v>
      </c>
      <c r="AY1944" s="157">
        <v>-1.1794711000000001E-6</v>
      </c>
      <c r="AZ1944" s="157">
        <v>-3.558749E-9</v>
      </c>
      <c r="BA1944" s="157">
        <v>-9.7230107000000005E-14</v>
      </c>
      <c r="BB1944" s="157">
        <v>0</v>
      </c>
      <c r="BC1944" s="157">
        <v>0</v>
      </c>
      <c r="BD1944" s="157">
        <v>1.0021564999999999E-9</v>
      </c>
      <c r="BE1944" s="157">
        <v>-3.9497301999999998E-9</v>
      </c>
      <c r="BF1944" s="157">
        <v>1.2488837E-10</v>
      </c>
      <c r="BG1944" s="157">
        <v>7.2118651E-12</v>
      </c>
      <c r="BH1944" s="157">
        <v>0</v>
      </c>
      <c r="BI1944" s="157">
        <v>0</v>
      </c>
      <c r="BJ1944" s="157">
        <v>-5.6530461999999999E-14</v>
      </c>
      <c r="BK1944" s="157">
        <v>-3.9404285000000003E-15</v>
      </c>
      <c r="BL1944" s="157">
        <v>-8.6851007999999997E-16</v>
      </c>
      <c r="BM1944" s="157">
        <v>-1.5717618E-11</v>
      </c>
      <c r="BN1944" s="157">
        <v>-1.1772502000000001E-10</v>
      </c>
      <c r="BO1944" s="157">
        <v>0</v>
      </c>
      <c r="BP1944" s="157">
        <v>-1.9690791E-5</v>
      </c>
      <c r="BQ1944" s="157">
        <v>-0.18539017999999999</v>
      </c>
      <c r="BR1944" s="157">
        <v>0</v>
      </c>
      <c r="BS1944" s="157">
        <v>0</v>
      </c>
      <c r="BT1944" s="157">
        <v>0</v>
      </c>
      <c r="BU1944"/>
      <c r="BV1944" s="155">
        <v>-5.7219773999999999E-5</v>
      </c>
      <c r="BW1944" s="155">
        <v>4.4518868000000001E-7</v>
      </c>
      <c r="BX1944" s="155">
        <v>-3.5438344999999999E-5</v>
      </c>
      <c r="BY1944" s="155">
        <v>-8.0241517000000006E-8</v>
      </c>
      <c r="BZ1944" s="155">
        <v>-1.0703337E-6</v>
      </c>
      <c r="CA1944" s="155">
        <v>7.7763452999999998E-7</v>
      </c>
      <c r="CB1944" s="155">
        <v>0</v>
      </c>
      <c r="CC1944" s="155">
        <v>1.1802818999999999E-6</v>
      </c>
      <c r="CD1944" s="155">
        <v>-1.5846211000000001E-7</v>
      </c>
      <c r="CE1944" s="155">
        <v>-9.8911197999999995E-8</v>
      </c>
      <c r="CF1944" s="155">
        <v>0</v>
      </c>
      <c r="CG1944" s="155">
        <v>0</v>
      </c>
      <c r="CH1944" s="155">
        <v>0</v>
      </c>
      <c r="CI1944" s="155">
        <v>8.2534716999999997E-8</v>
      </c>
      <c r="CJ1944" s="155">
        <v>-2.2859120000000001E-5</v>
      </c>
      <c r="CK1944" s="155">
        <v>-3.3043910999999998E-15</v>
      </c>
      <c r="CL1944" s="155">
        <v>0</v>
      </c>
      <c r="CM1944"/>
      <c r="CN1944" s="284">
        <v>0</v>
      </c>
      <c r="CO1944" s="284">
        <v>-1.2709817999999999</v>
      </c>
      <c r="CP1944" s="285">
        <v>2.2235795999999999E-2</v>
      </c>
      <c r="CQ1944" s="284">
        <v>4.8294275999999998E-4</v>
      </c>
      <c r="CR1944" s="284">
        <v>-2.7003304999999999E-11</v>
      </c>
      <c r="CS1944" s="284">
        <v>-3.1485368999999998E-9</v>
      </c>
      <c r="CT1944" s="284">
        <v>-4.1301423E-5</v>
      </c>
      <c r="CU1944" s="284">
        <v>-3.3080738999999998E-3</v>
      </c>
      <c r="CV1944" s="284">
        <v>0</v>
      </c>
      <c r="CW1944" s="284">
        <v>2.7347363999999998E-4</v>
      </c>
      <c r="CX1944"/>
      <c r="CY1944"/>
      <c r="CZ1944"/>
      <c r="DA1944"/>
      <c r="DB1944" s="212"/>
      <c r="DC1944" s="48"/>
      <c r="DD1944" s="48"/>
      <c r="DE1944" s="48"/>
      <c r="DF1944" s="48"/>
      <c r="DG1944" s="48"/>
      <c r="DH1944" s="48"/>
      <c r="DI1944" s="48"/>
      <c r="DJ1944" s="48"/>
      <c r="DK1944" s="48"/>
      <c r="DL1944" s="48"/>
    </row>
    <row r="1945" spans="1:116" ht="14.4">
      <c r="A1945" t="s">
        <v>1972</v>
      </c>
      <c r="B1945" s="188" t="s">
        <v>334</v>
      </c>
      <c r="C1945" s="151" t="str">
        <f t="shared" si="495"/>
        <v>F.020.01.113</v>
      </c>
      <c r="D1945" s="54" t="s">
        <v>58</v>
      </c>
      <c r="E1945" s="150" t="s">
        <v>352</v>
      </c>
      <c r="F1945" s="153" t="str">
        <f t="shared" si="496"/>
        <v>Softwood fresh 50% MC co-firing in electrical power plant</v>
      </c>
      <c r="G1945" s="154">
        <f t="shared" si="494"/>
        <v>-0.63549090000000008</v>
      </c>
      <c r="H1945"/>
      <c r="I1945"/>
      <c r="J1945" s="227">
        <f t="shared" si="501"/>
        <v>-8.9032787774800004E-2</v>
      </c>
      <c r="K1945"/>
      <c r="L1945" s="280">
        <f t="shared" si="502"/>
        <v>3.779139193E-3</v>
      </c>
      <c r="M1945" s="280">
        <f t="shared" si="503"/>
        <v>3.4487484321999999E-3</v>
      </c>
      <c r="N1945" s="281">
        <f t="shared" si="504"/>
        <v>-9.3704040000000001E-4</v>
      </c>
      <c r="O1945" s="280">
        <v>-9.5323635000000004E-2</v>
      </c>
      <c r="P1945" s="286">
        <v>-2.2100276E-3</v>
      </c>
      <c r="Q1945" s="219">
        <v>5.9885735999999998E-3</v>
      </c>
      <c r="R1945" s="219">
        <v>4.3645391999999998E-3</v>
      </c>
      <c r="S1945" s="219">
        <v>-4.7881926E-4</v>
      </c>
      <c r="T1945" s="286">
        <v>-5.6987992000000002E-5</v>
      </c>
      <c r="U1945" s="286">
        <v>-4.9592755000000001E-5</v>
      </c>
      <c r="V1945" s="219">
        <v>-3.2731554999999998E-4</v>
      </c>
      <c r="W1945" s="219">
        <v>-1.1734916E-4</v>
      </c>
      <c r="X1945" s="219">
        <v>0</v>
      </c>
      <c r="Y1945" s="219">
        <v>-8.1969124000000001E-4</v>
      </c>
      <c r="Z1945" s="286">
        <v>-2.4820177999999999E-6</v>
      </c>
      <c r="AA1945" s="219">
        <v>0</v>
      </c>
      <c r="AB1945" s="219">
        <v>0</v>
      </c>
      <c r="AC1945"/>
      <c r="AD1945" s="227">
        <f t="shared" si="505"/>
        <v>-9.5323635000000004E-2</v>
      </c>
      <c r="AE1945" s="227">
        <f t="shared" si="506"/>
        <v>7.230369643E-3</v>
      </c>
      <c r="AF1945" s="227">
        <f t="shared" si="507"/>
        <v>3.4512304499999999E-3</v>
      </c>
      <c r="AG1945" s="227">
        <f t="shared" si="508"/>
        <v>3.4487484321999999E-3</v>
      </c>
      <c r="AH1945" s="227">
        <f t="shared" si="509"/>
        <v>-9.3704040000000001E-4</v>
      </c>
      <c r="AI1945"/>
      <c r="AJ1945">
        <v>-9.4159585000000003</v>
      </c>
      <c r="AK1945" s="155">
        <v>-9.2695091999999999</v>
      </c>
      <c r="AL1945" s="155">
        <v>-0.101825</v>
      </c>
      <c r="AM1945" s="155">
        <v>0</v>
      </c>
      <c r="AN1945" s="155">
        <v>0</v>
      </c>
      <c r="AO1945" s="155">
        <v>-2.4943355E-2</v>
      </c>
      <c r="AP1945" s="155">
        <v>-1.9680952000000002E-2</v>
      </c>
      <c r="AQ1945"/>
      <c r="AR1945" s="156">
        <v>-1.0179237000000001E-2</v>
      </c>
      <c r="AS1945" s="156">
        <v>-9.0906576999999992E-3</v>
      </c>
      <c r="AT1945" s="156">
        <v>-4.2666569999999998E-4</v>
      </c>
      <c r="AU1945" s="156">
        <v>-6.6191324999999995E-4</v>
      </c>
      <c r="AV1945" s="282">
        <f t="shared" si="483"/>
        <v>-5.4500345812120016E-7</v>
      </c>
      <c r="AW1945" s="282">
        <f t="shared" si="484"/>
        <v>-1.57790567175434E-9</v>
      </c>
      <c r="AX1945" s="283">
        <f t="shared" si="485"/>
        <v>-9.2704937395600012E-2</v>
      </c>
      <c r="AY1945" s="157">
        <v>-5.8973555000000004E-7</v>
      </c>
      <c r="AZ1945" s="157">
        <v>-1.7793745E-9</v>
      </c>
      <c r="BA1945" s="157">
        <v>-4.8615053999999999E-14</v>
      </c>
      <c r="BB1945" s="157">
        <v>0</v>
      </c>
      <c r="BC1945" s="157">
        <v>0</v>
      </c>
      <c r="BD1945" s="157">
        <v>1.1016781999999999E-9</v>
      </c>
      <c r="BE1945" s="157">
        <v>4.3697134999999998E-8</v>
      </c>
      <c r="BF1945" s="157">
        <v>1.4758418E-10</v>
      </c>
      <c r="BG1945" s="157">
        <v>5.3963933000000002E-11</v>
      </c>
      <c r="BH1945" s="157">
        <v>0</v>
      </c>
      <c r="BI1945" s="157">
        <v>0</v>
      </c>
      <c r="BJ1945" s="157">
        <v>-2.8265230999999999E-14</v>
      </c>
      <c r="BK1945" s="157">
        <v>-1.9702143000000001E-15</v>
      </c>
      <c r="BL1945" s="157">
        <v>-4.3425503999999999E-16</v>
      </c>
      <c r="BM1945" s="157">
        <v>-7.8588092000000001E-12</v>
      </c>
      <c r="BN1945" s="157">
        <v>-5.8862511999999994E-11</v>
      </c>
      <c r="BO1945" s="157">
        <v>0</v>
      </c>
      <c r="BP1945" s="157">
        <v>-9.8453955999999999E-6</v>
      </c>
      <c r="BQ1945" s="157">
        <v>-9.2695092000000007E-2</v>
      </c>
      <c r="BR1945" s="157">
        <v>0</v>
      </c>
      <c r="BS1945" s="157">
        <v>0</v>
      </c>
      <c r="BT1945" s="157">
        <v>0</v>
      </c>
      <c r="BU1945"/>
      <c r="BV1945" s="155">
        <v>-2.6154972999999999E-5</v>
      </c>
      <c r="BW1945" s="155">
        <v>7.6751155999999996E-7</v>
      </c>
      <c r="BX1945" s="155">
        <v>-1.7719172000000001E-5</v>
      </c>
      <c r="BY1945" s="155">
        <v>-4.0120758999999998E-8</v>
      </c>
      <c r="BZ1945" s="155">
        <v>-3.7624365999999997E-7</v>
      </c>
      <c r="CA1945" s="155">
        <v>7.7763452999999998E-7</v>
      </c>
      <c r="CB1945" s="155">
        <v>0</v>
      </c>
      <c r="CC1945" s="155">
        <v>1.1802818999999999E-6</v>
      </c>
      <c r="CD1945" s="155">
        <v>-7.9231054000000001E-8</v>
      </c>
      <c r="CE1945" s="155">
        <v>-4.9455598999999998E-8</v>
      </c>
      <c r="CF1945" s="155">
        <v>0</v>
      </c>
      <c r="CG1945" s="155">
        <v>0</v>
      </c>
      <c r="CH1945" s="155">
        <v>0</v>
      </c>
      <c r="CI1945" s="155">
        <v>8.1338237000000002E-7</v>
      </c>
      <c r="CJ1945" s="155">
        <v>-1.142956E-5</v>
      </c>
      <c r="CK1945" s="155">
        <v>-1.6521954999999999E-15</v>
      </c>
      <c r="CL1945" s="155">
        <v>0</v>
      </c>
      <c r="CM1945"/>
      <c r="CN1945" s="284">
        <v>0</v>
      </c>
      <c r="CO1945" s="284">
        <v>-0.63549089999999997</v>
      </c>
      <c r="CP1945" s="285">
        <v>2.2235795999999999E-2</v>
      </c>
      <c r="CQ1945" s="284">
        <v>7.0347138E-4</v>
      </c>
      <c r="CR1945" s="284">
        <v>-1.3501653E-11</v>
      </c>
      <c r="CS1945" s="284">
        <v>-1.5742684999999999E-9</v>
      </c>
      <c r="CT1945" s="284">
        <v>-1.5884046000000002E-5</v>
      </c>
      <c r="CU1945" s="284">
        <v>-1.6540369999999999E-3</v>
      </c>
      <c r="CV1945" s="284">
        <v>0</v>
      </c>
      <c r="CW1945" s="284">
        <v>2.7347363999999998E-4</v>
      </c>
      <c r="CX1945"/>
      <c r="CY1945"/>
      <c r="CZ1945"/>
      <c r="DA1945"/>
      <c r="DB1945" s="212"/>
      <c r="DC1945" s="48"/>
      <c r="DD1945" s="48"/>
      <c r="DE1945" s="48"/>
      <c r="DF1945" s="48"/>
      <c r="DG1945" s="48"/>
      <c r="DH1945" s="48"/>
      <c r="DI1945" s="48"/>
      <c r="DJ1945" s="48"/>
      <c r="DK1945" s="48"/>
      <c r="DL1945" s="48"/>
    </row>
    <row r="1946" spans="1:116" ht="14.4">
      <c r="B1946" s="188"/>
      <c r="C1946" s="151"/>
      <c r="D1946" s="51" t="s">
        <v>59</v>
      </c>
      <c r="E1946" s="150"/>
      <c r="F1946"/>
      <c r="G1946"/>
      <c r="H1946"/>
      <c r="I1946"/>
      <c r="J1946"/>
      <c r="K1946"/>
      <c r="L1946"/>
      <c r="M1946"/>
      <c r="N1946" s="174"/>
      <c r="O1946"/>
      <c r="P1946" s="53"/>
      <c r="Q1946"/>
      <c r="R1946"/>
      <c r="S1946"/>
      <c r="T1946" s="53"/>
      <c r="U1946" s="53"/>
      <c r="V1946"/>
      <c r="W1946"/>
      <c r="X1946"/>
      <c r="Y1946"/>
      <c r="Z1946" s="53"/>
      <c r="AA1946"/>
      <c r="AB1946"/>
      <c r="AC1946"/>
      <c r="AD1946"/>
      <c r="AE1946"/>
      <c r="AF1946"/>
      <c r="AG1946"/>
      <c r="AH1946"/>
      <c r="AI1946"/>
      <c r="AJ1946"/>
      <c r="AK1946"/>
      <c r="AL1946"/>
      <c r="AM1946"/>
      <c r="AN1946"/>
      <c r="AO1946"/>
      <c r="AP1946"/>
      <c r="AQ1946"/>
      <c r="AR1946"/>
      <c r="AS1946"/>
      <c r="AT1946"/>
      <c r="AU1946"/>
      <c r="AX1946" s="19"/>
      <c r="AY1946"/>
      <c r="AZ1946"/>
      <c r="BA1946"/>
      <c r="BB1946"/>
      <c r="BC1946"/>
      <c r="BD1946"/>
      <c r="BE1946"/>
      <c r="BF1946"/>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s="117"/>
      <c r="CQ1946"/>
      <c r="CR1946"/>
      <c r="CS1946"/>
      <c r="CT1946"/>
      <c r="CU1946"/>
      <c r="CV1946"/>
      <c r="CW1946"/>
      <c r="CX1946"/>
      <c r="CY1946"/>
      <c r="CZ1946"/>
      <c r="DA1946"/>
      <c r="DB1946" s="212"/>
      <c r="DC1946" s="48"/>
      <c r="DD1946" s="48"/>
      <c r="DE1946" s="48"/>
      <c r="DF1946" s="48"/>
      <c r="DG1946" s="48"/>
      <c r="DH1946" s="48"/>
      <c r="DI1946" s="48"/>
      <c r="DJ1946" s="48"/>
      <c r="DK1946" s="48"/>
      <c r="DL1946" s="48"/>
    </row>
    <row r="1947" spans="1:116" ht="14.4">
      <c r="A1947" t="s">
        <v>1094</v>
      </c>
      <c r="B1947" s="188" t="s">
        <v>334</v>
      </c>
      <c r="C1947" s="151" t="str">
        <f t="shared" si="495"/>
        <v>F.030.01.101</v>
      </c>
      <c r="D1947" s="54" t="s">
        <v>59</v>
      </c>
      <c r="E1947" s="150" t="s">
        <v>352</v>
      </c>
      <c r="F1947" s="153" t="str">
        <f t="shared" si="496"/>
        <v>ABS (Acrylonitrile butadiene styrene) co-firing in electrical power plant</v>
      </c>
      <c r="G1947" s="154">
        <f t="shared" si="494"/>
        <v>2.8315580666666666E-2</v>
      </c>
      <c r="H1947"/>
      <c r="I1947"/>
      <c r="J1947" s="227">
        <f t="shared" si="501"/>
        <v>-1.9354913436000001E-2</v>
      </c>
      <c r="K1947"/>
      <c r="L1947" s="280">
        <f t="shared" si="502"/>
        <v>-6.3568998300000011E-3</v>
      </c>
      <c r="M1947" s="280">
        <f t="shared" si="503"/>
        <v>-1.2671872735999999E-2</v>
      </c>
      <c r="N1947" s="281">
        <f t="shared" si="504"/>
        <v>-4.5734779699999999E-3</v>
      </c>
      <c r="O1947" s="280">
        <v>4.2473370999999999E-3</v>
      </c>
      <c r="P1947" s="286">
        <v>-1.0786634999999999E-2</v>
      </c>
      <c r="Q1947" s="219">
        <v>-2.7557188000000002E-4</v>
      </c>
      <c r="R1947" s="219">
        <v>-3.4996975000000001E-3</v>
      </c>
      <c r="S1947" s="219">
        <v>-2.3370063000000001E-3</v>
      </c>
      <c r="T1947" s="219">
        <v>-2.7814524E-4</v>
      </c>
      <c r="U1947" s="219">
        <v>-2.4205078999999999E-4</v>
      </c>
      <c r="V1947" s="219">
        <v>-1.5975517E-3</v>
      </c>
      <c r="W1947" s="219">
        <v>-5.7275417000000005E-4</v>
      </c>
      <c r="X1947" s="219">
        <v>0</v>
      </c>
      <c r="Y1947" s="219">
        <v>-4.0007237999999997E-3</v>
      </c>
      <c r="Z1947" s="286">
        <v>-1.2114156E-5</v>
      </c>
      <c r="AA1947" s="219">
        <v>0</v>
      </c>
      <c r="AB1947" s="219">
        <v>0</v>
      </c>
      <c r="AC1947"/>
      <c r="AD1947" s="227">
        <f t="shared" si="505"/>
        <v>4.2473370999999999E-3</v>
      </c>
      <c r="AE1947" s="227">
        <f t="shared" si="506"/>
        <v>-1.9016658410000001E-2</v>
      </c>
      <c r="AF1947" s="227">
        <f t="shared" si="507"/>
        <v>-1.265975858E-2</v>
      </c>
      <c r="AG1947" s="227">
        <f t="shared" si="508"/>
        <v>-1.2671872735999999E-2</v>
      </c>
      <c r="AH1947" s="227">
        <f t="shared" si="509"/>
        <v>-4.5734779699999999E-3</v>
      </c>
      <c r="AI1947"/>
      <c r="AJ1947">
        <v>-45.957120000000003</v>
      </c>
      <c r="AK1947" s="155">
        <v>-45.242334999999997</v>
      </c>
      <c r="AL1947" s="155">
        <v>-0.49698431999999998</v>
      </c>
      <c r="AM1947" s="155">
        <v>0</v>
      </c>
      <c r="AN1947" s="155">
        <v>0</v>
      </c>
      <c r="AO1947" s="155">
        <v>-0.12174276000000001</v>
      </c>
      <c r="AP1947" s="155">
        <v>-9.6058186000000004E-2</v>
      </c>
      <c r="AQ1947"/>
      <c r="AR1947" s="156">
        <v>-3.8275024000000001E-3</v>
      </c>
      <c r="AS1947" s="156">
        <v>-6.5927681E-4</v>
      </c>
      <c r="AT1947" s="156">
        <v>6.2420220000000004E-5</v>
      </c>
      <c r="AU1947" s="156">
        <v>-3.2306458000000001E-3</v>
      </c>
      <c r="AV1947" s="282">
        <f t="shared" si="483"/>
        <v>-3.9524988074000009E-8</v>
      </c>
      <c r="AW1947" s="282">
        <f t="shared" si="484"/>
        <v>2.3084400841219998E-10</v>
      </c>
      <c r="AX1947" s="283">
        <f t="shared" si="485"/>
        <v>-0.45247140310400003</v>
      </c>
      <c r="AY1947" s="157">
        <v>2.6276858999999999E-8</v>
      </c>
      <c r="AZ1947" s="157">
        <v>7.9283625999999996E-11</v>
      </c>
      <c r="BA1947" s="157">
        <v>2.1661419000000002E-15</v>
      </c>
      <c r="BB1947" s="157">
        <v>0</v>
      </c>
      <c r="BC1947" s="157">
        <v>0</v>
      </c>
      <c r="BD1947" s="157">
        <v>1.6891573E-9</v>
      </c>
      <c r="BE1947" s="157">
        <v>-6.7165353000000003E-8</v>
      </c>
      <c r="BF1947" s="157">
        <v>1.9753696E-10</v>
      </c>
      <c r="BG1947" s="157">
        <v>-4.5829052E-11</v>
      </c>
      <c r="BH1947" s="157">
        <v>0</v>
      </c>
      <c r="BI1947" s="157">
        <v>0</v>
      </c>
      <c r="BJ1947" s="157">
        <v>-1.3795606999999999E-13</v>
      </c>
      <c r="BK1947" s="157">
        <v>-9.6161610999999995E-15</v>
      </c>
      <c r="BL1947" s="157">
        <v>-2.1194986000000001E-15</v>
      </c>
      <c r="BM1947" s="157">
        <v>-3.8357033999999998E-11</v>
      </c>
      <c r="BN1947" s="157">
        <v>-2.8729434E-10</v>
      </c>
      <c r="BO1947" s="157">
        <v>0</v>
      </c>
      <c r="BP1947" s="157">
        <v>-4.8053104E-5</v>
      </c>
      <c r="BQ1947" s="157">
        <v>-0.45242335</v>
      </c>
      <c r="BR1947" s="157">
        <v>0</v>
      </c>
      <c r="BS1947" s="157">
        <v>0</v>
      </c>
      <c r="BT1947" s="157">
        <v>0</v>
      </c>
      <c r="BU1947"/>
      <c r="BV1947" s="155">
        <v>-5.5457653999999997E-5</v>
      </c>
      <c r="BW1947" s="155">
        <v>4.0007725999999998E-7</v>
      </c>
      <c r="BX1947" s="155">
        <v>7.8951352000000004E-7</v>
      </c>
      <c r="BY1947" s="155">
        <v>-1.9582015999999999E-7</v>
      </c>
      <c r="BZ1947" s="155">
        <v>-2.8121987999999998E-6</v>
      </c>
      <c r="CA1947" s="155">
        <v>1.4079898E-6</v>
      </c>
      <c r="CB1947" s="155">
        <v>0</v>
      </c>
      <c r="CC1947" s="155">
        <v>2.1370254999999998E-6</v>
      </c>
      <c r="CD1947" s="155">
        <v>-3.8670848999999998E-7</v>
      </c>
      <c r="CE1947" s="155">
        <v>-2.4138137E-7</v>
      </c>
      <c r="CF1947" s="155">
        <v>0</v>
      </c>
      <c r="CG1947" s="155">
        <v>0</v>
      </c>
      <c r="CH1947" s="155">
        <v>0</v>
      </c>
      <c r="CI1947" s="155">
        <v>-7.7110649999999998E-7</v>
      </c>
      <c r="CJ1947" s="155">
        <v>-5.5785044999999998E-5</v>
      </c>
      <c r="CK1947" s="155">
        <v>-8.0639851999999996E-15</v>
      </c>
      <c r="CL1947" s="155">
        <v>0</v>
      </c>
      <c r="CM1947"/>
      <c r="CN1947" s="284">
        <v>0</v>
      </c>
      <c r="CO1947" s="284">
        <v>2.8315580999999999E-2</v>
      </c>
      <c r="CP1947" s="285">
        <v>4.0260267000000002E-2</v>
      </c>
      <c r="CQ1947" s="284">
        <v>5.9665070000000002E-4</v>
      </c>
      <c r="CR1947" s="284">
        <v>-6.5898451000000004E-11</v>
      </c>
      <c r="CS1947" s="284">
        <v>-7.6836410999999993E-9</v>
      </c>
      <c r="CT1947" s="284">
        <v>-1.0679524E-4</v>
      </c>
      <c r="CU1947" s="284">
        <v>-8.0729727000000001E-3</v>
      </c>
      <c r="CV1947" s="284">
        <v>0</v>
      </c>
      <c r="CW1947" s="284">
        <v>4.9515303000000001E-4</v>
      </c>
      <c r="CX1947"/>
      <c r="CY1947"/>
      <c r="CZ1947"/>
      <c r="DA1947"/>
      <c r="DB1947" s="212"/>
      <c r="DC1947" s="48"/>
      <c r="DD1947" s="48"/>
      <c r="DE1947" s="48"/>
      <c r="DF1947" s="48"/>
      <c r="DG1947" s="48"/>
      <c r="DH1947" s="48"/>
      <c r="DI1947" s="48"/>
      <c r="DJ1947" s="48"/>
      <c r="DK1947" s="48"/>
      <c r="DL1947" s="48"/>
    </row>
    <row r="1948" spans="1:116" ht="14.4">
      <c r="A1948" t="s">
        <v>1095</v>
      </c>
      <c r="B1948" s="188" t="s">
        <v>334</v>
      </c>
      <c r="C1948" s="151" t="str">
        <f t="shared" si="495"/>
        <v>F.030.01.102</v>
      </c>
      <c r="D1948" s="54" t="s">
        <v>59</v>
      </c>
      <c r="E1948" s="150" t="s">
        <v>352</v>
      </c>
      <c r="F1948" s="153" t="str">
        <f t="shared" si="496"/>
        <v>bio-PE (Polyethylene) co-firing in electrical power plant</v>
      </c>
      <c r="G1948" s="154">
        <f t="shared" si="494"/>
        <v>-3.6337043333333336</v>
      </c>
      <c r="H1948"/>
      <c r="I1948"/>
      <c r="J1948" s="227">
        <f t="shared" si="501"/>
        <v>-0.57283960194999994</v>
      </c>
      <c r="K1948"/>
      <c r="L1948" s="280">
        <f t="shared" si="502"/>
        <v>-7.5081528399999998E-3</v>
      </c>
      <c r="M1948" s="280">
        <f t="shared" si="503"/>
        <v>-1.4917850139999999E-2</v>
      </c>
      <c r="N1948" s="281">
        <f t="shared" si="504"/>
        <v>-5.35794897E-3</v>
      </c>
      <c r="O1948" s="280">
        <v>-0.54505565</v>
      </c>
      <c r="P1948" s="286">
        <v>-1.2636824E-2</v>
      </c>
      <c r="Q1948" s="219">
        <v>-3.9526059000000001E-4</v>
      </c>
      <c r="R1948" s="219">
        <v>-4.1608655999999999E-3</v>
      </c>
      <c r="S1948" s="219">
        <v>-2.737864E-3</v>
      </c>
      <c r="T1948" s="219">
        <v>-3.2585440999999998E-4</v>
      </c>
      <c r="U1948" s="219">
        <v>-2.8356882999999998E-4</v>
      </c>
      <c r="V1948" s="219">
        <v>-1.8715735E-3</v>
      </c>
      <c r="W1948" s="219">
        <v>-6.7099646999999995E-4</v>
      </c>
      <c r="X1948" s="219">
        <v>0</v>
      </c>
      <c r="Y1948" s="219">
        <v>-4.6869525E-3</v>
      </c>
      <c r="Z1948" s="286">
        <v>-1.4192050000000001E-5</v>
      </c>
      <c r="AA1948" s="219">
        <v>0</v>
      </c>
      <c r="AB1948" s="219">
        <v>0</v>
      </c>
      <c r="AC1948"/>
      <c r="AD1948" s="227">
        <f t="shared" si="505"/>
        <v>-0.54505565</v>
      </c>
      <c r="AE1948" s="227">
        <f t="shared" si="506"/>
        <v>-2.2411810930000001E-2</v>
      </c>
      <c r="AF1948" s="227">
        <f t="shared" si="507"/>
        <v>-1.4903658089999999E-2</v>
      </c>
      <c r="AG1948" s="227">
        <f t="shared" si="508"/>
        <v>-1.4917850139999999E-2</v>
      </c>
      <c r="AH1948" s="227">
        <f t="shared" si="509"/>
        <v>-5.35794897E-3</v>
      </c>
      <c r="AI1948"/>
      <c r="AJ1948">
        <v>-53.839967999999999</v>
      </c>
      <c r="AK1948" s="155">
        <v>-53.002578</v>
      </c>
      <c r="AL1948" s="155">
        <v>-0.58223011999999996</v>
      </c>
      <c r="AM1948" s="155">
        <v>0</v>
      </c>
      <c r="AN1948" s="155">
        <v>0</v>
      </c>
      <c r="AO1948" s="155">
        <v>-0.14262482000000001</v>
      </c>
      <c r="AP1948" s="155">
        <v>-0.11253468</v>
      </c>
      <c r="AQ1948"/>
      <c r="AR1948" s="156">
        <v>-6.4032278999999998E-2</v>
      </c>
      <c r="AS1948" s="156">
        <v>-5.7543726000000003E-2</v>
      </c>
      <c r="AT1948" s="156">
        <v>-2.7037669000000001E-3</v>
      </c>
      <c r="AU1948" s="156">
        <v>-3.7847860000000001E-3</v>
      </c>
      <c r="AV1948" s="282">
        <f t="shared" si="483"/>
        <v>-3.4498636003979999E-6</v>
      </c>
      <c r="AW1948" s="282">
        <f t="shared" si="484"/>
        <v>-9.9991377801519981E-9</v>
      </c>
      <c r="AX1948" s="283">
        <f t="shared" si="485"/>
        <v>-0.53008207546700004</v>
      </c>
      <c r="AY1948" s="157">
        <v>-3.3720775999999999E-6</v>
      </c>
      <c r="AZ1948" s="157">
        <v>-1.0174372E-8</v>
      </c>
      <c r="BA1948" s="157">
        <v>-2.7797838000000001E-13</v>
      </c>
      <c r="BB1948" s="157">
        <v>0</v>
      </c>
      <c r="BC1948" s="157">
        <v>0</v>
      </c>
      <c r="BD1948" s="157">
        <v>1.9698396999999998E-9</v>
      </c>
      <c r="BE1948" s="157">
        <v>-7.9374331000000003E-8</v>
      </c>
      <c r="BF1948" s="157">
        <v>2.3013649E-10</v>
      </c>
      <c r="BG1948" s="157">
        <v>-5.4448924000000003E-11</v>
      </c>
      <c r="BH1948" s="157">
        <v>0</v>
      </c>
      <c r="BI1948" s="157">
        <v>0</v>
      </c>
      <c r="BJ1948" s="157">
        <v>-1.6161914E-13</v>
      </c>
      <c r="BK1948" s="157">
        <v>-1.1265584E-14</v>
      </c>
      <c r="BL1948" s="157">
        <v>-2.483048E-15</v>
      </c>
      <c r="BM1948" s="157">
        <v>-4.4936268E-11</v>
      </c>
      <c r="BN1948" s="157">
        <v>-3.3657283E-10</v>
      </c>
      <c r="BO1948" s="157">
        <v>0</v>
      </c>
      <c r="BP1948" s="157">
        <v>-5.6295467E-5</v>
      </c>
      <c r="BQ1948" s="157">
        <v>-0.53002578</v>
      </c>
      <c r="BR1948" s="157">
        <v>0</v>
      </c>
      <c r="BS1948" s="157">
        <v>0</v>
      </c>
      <c r="BT1948" s="157">
        <v>0</v>
      </c>
      <c r="BU1948"/>
      <c r="BV1948" s="155">
        <v>-1.6724934999999999E-4</v>
      </c>
      <c r="BW1948" s="155">
        <v>4.6048801999999998E-7</v>
      </c>
      <c r="BX1948" s="155">
        <v>-1.0131732E-4</v>
      </c>
      <c r="BY1948" s="155">
        <v>-2.2940843999999999E-7</v>
      </c>
      <c r="BZ1948" s="155">
        <v>-3.2969596999999999E-6</v>
      </c>
      <c r="CA1948" s="155">
        <v>1.6436366E-6</v>
      </c>
      <c r="CB1948" s="155">
        <v>0</v>
      </c>
      <c r="CC1948" s="155">
        <v>2.4946867000000001E-6</v>
      </c>
      <c r="CD1948" s="155">
        <v>-4.530391E-7</v>
      </c>
      <c r="CE1948" s="155">
        <v>-2.8278457999999999E-7</v>
      </c>
      <c r="CF1948" s="155">
        <v>0</v>
      </c>
      <c r="CG1948" s="155">
        <v>0</v>
      </c>
      <c r="CH1948" s="155">
        <v>0</v>
      </c>
      <c r="CI1948" s="155">
        <v>-9.1500867000000003E-7</v>
      </c>
      <c r="CJ1948" s="155">
        <v>-6.5353637999999994E-5</v>
      </c>
      <c r="CK1948" s="155">
        <v>-9.4471694000000001E-15</v>
      </c>
      <c r="CL1948" s="155">
        <v>0</v>
      </c>
      <c r="CM1948"/>
      <c r="CN1948" s="284">
        <v>0</v>
      </c>
      <c r="CO1948" s="284">
        <v>-3.6337044000000001</v>
      </c>
      <c r="CP1948" s="285">
        <v>4.6998387000000003E-2</v>
      </c>
      <c r="CQ1948" s="284">
        <v>6.9202865999999999E-4</v>
      </c>
      <c r="CR1948" s="284">
        <v>-7.7201757000000002E-11</v>
      </c>
      <c r="CS1948" s="284">
        <v>-9.0015863000000006E-9</v>
      </c>
      <c r="CT1948" s="284">
        <v>-1.2518526000000001E-4</v>
      </c>
      <c r="CU1948" s="284">
        <v>-9.4576985000000002E-3</v>
      </c>
      <c r="CV1948" s="284">
        <v>0</v>
      </c>
      <c r="CW1948" s="284">
        <v>5.7802383000000004E-4</v>
      </c>
      <c r="CX1948"/>
      <c r="CY1948"/>
      <c r="CZ1948"/>
      <c r="DA1948"/>
      <c r="DB1948" s="212"/>
      <c r="DC1948" s="48"/>
      <c r="DD1948" s="48"/>
      <c r="DE1948" s="48"/>
      <c r="DF1948" s="48"/>
      <c r="DG1948" s="48"/>
      <c r="DH1948" s="48"/>
      <c r="DI1948" s="48"/>
      <c r="DJ1948" s="48"/>
      <c r="DK1948" s="48"/>
      <c r="DL1948" s="48"/>
    </row>
    <row r="1949" spans="1:116" ht="14.4">
      <c r="A1949" t="s">
        <v>1096</v>
      </c>
      <c r="B1949" s="188" t="s">
        <v>334</v>
      </c>
      <c r="C1949" s="151" t="str">
        <f t="shared" si="495"/>
        <v>F.030.01.103</v>
      </c>
      <c r="D1949" s="54" t="s">
        <v>59</v>
      </c>
      <c r="E1949" s="150" t="s">
        <v>352</v>
      </c>
      <c r="F1949" s="153" t="str">
        <f t="shared" si="496"/>
        <v>CA (Cellulose polymers) co-firing in electrical power plant</v>
      </c>
      <c r="G1949" s="154">
        <f t="shared" si="494"/>
        <v>-1.2139505333333334</v>
      </c>
      <c r="H1949"/>
      <c r="I1949"/>
      <c r="J1949" s="227">
        <f t="shared" si="501"/>
        <v>-0.1881865234284</v>
      </c>
      <c r="K1949"/>
      <c r="L1949" s="280">
        <f t="shared" si="502"/>
        <v>-1.0522905280000001E-3</v>
      </c>
      <c r="M1949" s="280">
        <f t="shared" si="503"/>
        <v>-3.2516655204000004E-3</v>
      </c>
      <c r="N1949" s="281">
        <f t="shared" si="504"/>
        <v>-1.78998738E-3</v>
      </c>
      <c r="O1949" s="280">
        <v>-0.18209258</v>
      </c>
      <c r="P1949" s="286">
        <v>-4.2217193000000002E-3</v>
      </c>
      <c r="Q1949" s="219">
        <v>1.6000516999999999E-3</v>
      </c>
      <c r="R1949" s="286">
        <v>6.5973600000000001E-5</v>
      </c>
      <c r="S1949" s="219">
        <v>-9.1466756999999997E-4</v>
      </c>
      <c r="T1949" s="219">
        <v>-1.0886167999999999E-4</v>
      </c>
      <c r="U1949" s="286">
        <v>-9.4734878000000007E-5</v>
      </c>
      <c r="V1949" s="219">
        <v>-6.2525663000000001E-4</v>
      </c>
      <c r="W1949" s="219">
        <v>-2.2416698E-4</v>
      </c>
      <c r="X1949" s="219">
        <v>0</v>
      </c>
      <c r="Y1949" s="219">
        <v>-1.5658204E-3</v>
      </c>
      <c r="Z1949" s="286">
        <v>-4.7412903999999997E-6</v>
      </c>
      <c r="AA1949" s="219">
        <v>0</v>
      </c>
      <c r="AB1949" s="219">
        <v>0</v>
      </c>
      <c r="AC1949"/>
      <c r="AD1949" s="227">
        <f t="shared" si="505"/>
        <v>-0.18209258</v>
      </c>
      <c r="AE1949" s="227">
        <f t="shared" si="506"/>
        <v>-4.2992147580000004E-3</v>
      </c>
      <c r="AF1949" s="227">
        <f t="shared" si="507"/>
        <v>-3.2469242300000004E-3</v>
      </c>
      <c r="AG1949" s="227">
        <f t="shared" si="508"/>
        <v>-3.2516655204000004E-3</v>
      </c>
      <c r="AH1949" s="227">
        <f t="shared" si="509"/>
        <v>-1.78998738E-3</v>
      </c>
      <c r="AI1949"/>
      <c r="AJ1949">
        <v>-17.986895000000001</v>
      </c>
      <c r="AK1949" s="155">
        <v>-17.707139000000002</v>
      </c>
      <c r="AL1949" s="155">
        <v>-0.19451186000000001</v>
      </c>
      <c r="AM1949" s="155">
        <v>0</v>
      </c>
      <c r="AN1949" s="155">
        <v>0</v>
      </c>
      <c r="AO1949" s="155">
        <v>-4.7648203E-2</v>
      </c>
      <c r="AP1949" s="155">
        <v>-3.7595665E-2</v>
      </c>
      <c r="AQ1949"/>
      <c r="AR1949" s="156">
        <v>-2.1100516E-2</v>
      </c>
      <c r="AS1949" s="156">
        <v>-1.8946022999999999E-2</v>
      </c>
      <c r="AT1949" s="156">
        <v>-8.9006899999999995E-4</v>
      </c>
      <c r="AU1949" s="156">
        <v>-1.2644240000000001E-3</v>
      </c>
      <c r="AV1949" s="282">
        <f t="shared" si="483"/>
        <v>-1.135852696911E-6</v>
      </c>
      <c r="AW1949" s="282">
        <f t="shared" si="484"/>
        <v>-3.29167532072887E-9</v>
      </c>
      <c r="AX1949" s="283">
        <f t="shared" si="485"/>
        <v>-0.17709019723</v>
      </c>
      <c r="AY1949" s="157">
        <v>-1.1265461000000001E-6</v>
      </c>
      <c r="AZ1949" s="157">
        <v>-3.3990616000000001E-9</v>
      </c>
      <c r="BA1949" s="157">
        <v>-9.2867217999999996E-14</v>
      </c>
      <c r="BB1949" s="157">
        <v>0</v>
      </c>
      <c r="BC1949" s="157">
        <v>0</v>
      </c>
      <c r="BD1949" s="157">
        <v>8.7458792000000002E-10</v>
      </c>
      <c r="BE1949" s="157">
        <v>-1.005373E-8</v>
      </c>
      <c r="BF1949" s="157">
        <v>1.0757517E-10</v>
      </c>
      <c r="BG1949" s="157">
        <v>-3.7436519999999998E-14</v>
      </c>
      <c r="BH1949" s="157">
        <v>0</v>
      </c>
      <c r="BI1949" s="157">
        <v>0</v>
      </c>
      <c r="BJ1949" s="157">
        <v>-5.3993838000000002E-14</v>
      </c>
      <c r="BK1949" s="157">
        <v>-3.7636143999999996E-15</v>
      </c>
      <c r="BL1949" s="157">
        <v>-8.2953847000000004E-16</v>
      </c>
      <c r="BM1949" s="157">
        <v>-1.5012340999999999E-11</v>
      </c>
      <c r="BN1949" s="157">
        <v>-1.1244249E-10</v>
      </c>
      <c r="BO1949" s="157">
        <v>0</v>
      </c>
      <c r="BP1949" s="157">
        <v>-1.8807230000000001E-5</v>
      </c>
      <c r="BQ1949" s="157">
        <v>-0.17707139</v>
      </c>
      <c r="BR1949" s="157">
        <v>0</v>
      </c>
      <c r="BS1949" s="157">
        <v>0</v>
      </c>
      <c r="BT1949" s="157">
        <v>0</v>
      </c>
      <c r="BU1949"/>
      <c r="BV1949" s="155">
        <v>-5.4989842000000002E-5</v>
      </c>
      <c r="BW1949" s="155">
        <v>3.5027027E-7</v>
      </c>
      <c r="BX1949" s="155">
        <v>-3.3848162999999998E-5</v>
      </c>
      <c r="BY1949" s="155">
        <v>-7.6640935999999997E-8</v>
      </c>
      <c r="BZ1949" s="155">
        <v>-1.0441625E-6</v>
      </c>
      <c r="CA1949" s="155">
        <v>6.8926697000000005E-7</v>
      </c>
      <c r="CB1949" s="155">
        <v>0</v>
      </c>
      <c r="CC1949" s="155">
        <v>1.0461589E-6</v>
      </c>
      <c r="CD1949" s="155">
        <v>-1.5135163E-7</v>
      </c>
      <c r="CE1949" s="155">
        <v>-9.4472874999999998E-8</v>
      </c>
      <c r="CF1949" s="155">
        <v>0</v>
      </c>
      <c r="CG1949" s="155">
        <v>0</v>
      </c>
      <c r="CH1949" s="155">
        <v>0</v>
      </c>
      <c r="CI1949" s="155">
        <v>-2.7357075999999999E-8</v>
      </c>
      <c r="CJ1949" s="155">
        <v>-2.1833389999999999E-5</v>
      </c>
      <c r="CK1949" s="155">
        <v>-3.1561170999999998E-15</v>
      </c>
      <c r="CL1949" s="155">
        <v>0</v>
      </c>
      <c r="CM1949"/>
      <c r="CN1949" s="284">
        <v>0</v>
      </c>
      <c r="CO1949" s="284">
        <v>-1.2139506</v>
      </c>
      <c r="CP1949" s="285">
        <v>1.9709001E-2</v>
      </c>
      <c r="CQ1949" s="284">
        <v>3.9773378999999998E-4</v>
      </c>
      <c r="CR1949" s="284">
        <v>-2.5791617999999999E-11</v>
      </c>
      <c r="CS1949" s="284">
        <v>-3.0072563999999999E-9</v>
      </c>
      <c r="CT1949" s="284">
        <v>-4.0103708999999998E-5</v>
      </c>
      <c r="CU1949" s="284">
        <v>-3.1596346999999999E-3</v>
      </c>
      <c r="CV1949" s="284">
        <v>0</v>
      </c>
      <c r="CW1949" s="284">
        <v>2.4239709000000001E-4</v>
      </c>
      <c r="CX1949"/>
      <c r="CY1949"/>
      <c r="CZ1949"/>
      <c r="DA1949"/>
      <c r="DB1949" s="212"/>
      <c r="DC1949" s="48"/>
      <c r="DD1949" s="48"/>
      <c r="DE1949" s="48"/>
      <c r="DF1949" s="48"/>
      <c r="DG1949" s="48"/>
      <c r="DH1949" s="48"/>
      <c r="DI1949" s="48"/>
      <c r="DJ1949" s="48"/>
      <c r="DK1949" s="48"/>
      <c r="DL1949" s="48"/>
    </row>
    <row r="1950" spans="1:116" ht="14.4">
      <c r="A1950" t="s">
        <v>1097</v>
      </c>
      <c r="B1950" s="188" t="s">
        <v>334</v>
      </c>
      <c r="C1950" s="151" t="str">
        <f t="shared" si="495"/>
        <v>F.030.01.104</v>
      </c>
      <c r="D1950" s="54" t="s">
        <v>59</v>
      </c>
      <c r="E1950" s="150" t="s">
        <v>352</v>
      </c>
      <c r="F1950" s="153" t="str">
        <f t="shared" si="496"/>
        <v>Ionomer co-firing in electrical power plant</v>
      </c>
      <c r="G1950" s="154">
        <f t="shared" si="494"/>
        <v>9.6976279999999998E-2</v>
      </c>
      <c r="H1950"/>
      <c r="I1950"/>
      <c r="J1950" s="227">
        <f t="shared" si="501"/>
        <v>-9.075748966999999E-3</v>
      </c>
      <c r="K1950"/>
      <c r="L1950" s="280">
        <f t="shared" si="502"/>
        <v>-6.4496450100000012E-3</v>
      </c>
      <c r="M1950" s="280">
        <f t="shared" si="503"/>
        <v>-1.2685564017E-2</v>
      </c>
      <c r="N1950" s="281">
        <f t="shared" si="504"/>
        <v>-4.4869819399999998E-3</v>
      </c>
      <c r="O1950" s="280">
        <v>1.4546442E-2</v>
      </c>
      <c r="P1950" s="286">
        <v>-1.0582632E-2</v>
      </c>
      <c r="Q1950" s="219">
        <v>-5.2370906999999996E-4</v>
      </c>
      <c r="R1950" s="219">
        <v>-3.6464796E-3</v>
      </c>
      <c r="S1950" s="219">
        <v>-2.2928076000000002E-3</v>
      </c>
      <c r="T1950" s="219">
        <v>-2.7288481E-4</v>
      </c>
      <c r="U1950" s="219">
        <v>-2.3747300000000001E-4</v>
      </c>
      <c r="V1950" s="219">
        <v>-1.5673378999999999E-3</v>
      </c>
      <c r="W1950" s="219">
        <v>-5.6192193999999999E-4</v>
      </c>
      <c r="X1950" s="219">
        <v>0</v>
      </c>
      <c r="Y1950" s="219">
        <v>-3.9250600000000002E-3</v>
      </c>
      <c r="Z1950" s="286">
        <v>-1.1885047000000001E-5</v>
      </c>
      <c r="AA1950" s="219">
        <v>0</v>
      </c>
      <c r="AB1950" s="219">
        <v>0</v>
      </c>
      <c r="AC1950"/>
      <c r="AD1950" s="227">
        <f t="shared" si="505"/>
        <v>1.4546442E-2</v>
      </c>
      <c r="AE1950" s="227">
        <f t="shared" si="506"/>
        <v>-1.9123323979999999E-2</v>
      </c>
      <c r="AF1950" s="227">
        <f t="shared" si="507"/>
        <v>-1.2673678969999999E-2</v>
      </c>
      <c r="AG1950" s="227">
        <f t="shared" si="508"/>
        <v>-1.2685564017E-2</v>
      </c>
      <c r="AH1950" s="227">
        <f t="shared" si="509"/>
        <v>-4.4869819399999998E-3</v>
      </c>
      <c r="AI1950"/>
      <c r="AJ1950">
        <v>-45.087955000000001</v>
      </c>
      <c r="AK1950" s="155">
        <v>-44.386687999999999</v>
      </c>
      <c r="AL1950" s="155">
        <v>-0.48758509</v>
      </c>
      <c r="AM1950" s="155">
        <v>0</v>
      </c>
      <c r="AN1950" s="155">
        <v>0</v>
      </c>
      <c r="AO1950" s="155">
        <v>-0.1194403</v>
      </c>
      <c r="AP1950" s="155">
        <v>-9.4241483000000001E-2</v>
      </c>
      <c r="AQ1950"/>
      <c r="AR1950" s="156">
        <v>-2.6742594000000001E-3</v>
      </c>
      <c r="AS1950" s="156">
        <v>3.8358758000000003E-4</v>
      </c>
      <c r="AT1950" s="156">
        <v>1.1169916E-4</v>
      </c>
      <c r="AU1950" s="156">
        <v>-3.1695461000000001E-3</v>
      </c>
      <c r="AV1950" s="282">
        <f t="shared" si="483"/>
        <v>2.2996857414E-8</v>
      </c>
      <c r="AW1950" s="282">
        <f t="shared" si="484"/>
        <v>4.130886210065E-10</v>
      </c>
      <c r="AX1950" s="283">
        <f t="shared" si="485"/>
        <v>-0.44391402429800003</v>
      </c>
      <c r="AY1950" s="157">
        <v>8.9993986999999998E-8</v>
      </c>
      <c r="AZ1950" s="157">
        <v>2.7153358000000002E-10</v>
      </c>
      <c r="BA1950" s="157">
        <v>7.4186852999999999E-15</v>
      </c>
      <c r="BB1950" s="157">
        <v>0</v>
      </c>
      <c r="BC1950" s="157">
        <v>0</v>
      </c>
      <c r="BD1950" s="157">
        <v>1.6255439E-9</v>
      </c>
      <c r="BE1950" s="157">
        <v>-6.8303180999999994E-8</v>
      </c>
      <c r="BF1950" s="157">
        <v>1.8931196000000001E-10</v>
      </c>
      <c r="BG1950" s="157">
        <v>-4.7617476999999997E-11</v>
      </c>
      <c r="BH1950" s="157">
        <v>0</v>
      </c>
      <c r="BI1950" s="157">
        <v>0</v>
      </c>
      <c r="BJ1950" s="157">
        <v>-1.3534697E-13</v>
      </c>
      <c r="BK1950" s="157">
        <v>-9.4342952000000004E-15</v>
      </c>
      <c r="BL1950" s="157">
        <v>-2.0794136000000001E-15</v>
      </c>
      <c r="BM1950" s="157">
        <v>-3.7631606E-11</v>
      </c>
      <c r="BN1950" s="157">
        <v>-2.8186087999999999E-10</v>
      </c>
      <c r="BO1950" s="157">
        <v>0</v>
      </c>
      <c r="BP1950" s="157">
        <v>-4.7144298000000003E-5</v>
      </c>
      <c r="BQ1950" s="157">
        <v>-0.44386688000000002</v>
      </c>
      <c r="BR1950" s="157">
        <v>0</v>
      </c>
      <c r="BS1950" s="157">
        <v>0</v>
      </c>
      <c r="BT1950" s="157">
        <v>0</v>
      </c>
      <c r="BU1950"/>
      <c r="BV1950" s="155">
        <v>-5.2608873000000003E-5</v>
      </c>
      <c r="BW1950" s="155">
        <v>3.6377957000000002E-7</v>
      </c>
      <c r="BX1950" s="155">
        <v>2.7039559999999999E-6</v>
      </c>
      <c r="BY1950" s="155">
        <v>-1.9211671000000001E-7</v>
      </c>
      <c r="BZ1950" s="155">
        <v>-2.7673923999999999E-6</v>
      </c>
      <c r="CA1950" s="155">
        <v>1.3608604000000001E-6</v>
      </c>
      <c r="CB1950" s="155">
        <v>0</v>
      </c>
      <c r="CC1950" s="155">
        <v>2.0654932999999998E-6</v>
      </c>
      <c r="CD1950" s="155">
        <v>-3.7939486000000001E-7</v>
      </c>
      <c r="CE1950" s="155">
        <v>-2.3681623000000001E-7</v>
      </c>
      <c r="CF1950" s="155">
        <v>0</v>
      </c>
      <c r="CG1950" s="155">
        <v>0</v>
      </c>
      <c r="CH1950" s="155">
        <v>0</v>
      </c>
      <c r="CI1950" s="155">
        <v>-7.9723333999999999E-7</v>
      </c>
      <c r="CJ1950" s="155">
        <v>-5.4730008999999997E-5</v>
      </c>
      <c r="CK1950" s="155">
        <v>-7.9114748000000007E-15</v>
      </c>
      <c r="CL1950" s="155">
        <v>0</v>
      </c>
      <c r="CM1950"/>
      <c r="CN1950" s="284">
        <v>0</v>
      </c>
      <c r="CO1950" s="284">
        <v>9.6976278999999999E-2</v>
      </c>
      <c r="CP1950" s="285">
        <v>3.8912642999999997E-2</v>
      </c>
      <c r="CQ1950" s="284">
        <v>5.6100718000000002E-4</v>
      </c>
      <c r="CR1950" s="284">
        <v>-6.4652144000000001E-11</v>
      </c>
      <c r="CS1950" s="284">
        <v>-7.5383240000000001E-9</v>
      </c>
      <c r="CT1950" s="284">
        <v>-1.050268E-4</v>
      </c>
      <c r="CU1950" s="284">
        <v>-7.9202924000000008E-3</v>
      </c>
      <c r="CV1950" s="284">
        <v>0</v>
      </c>
      <c r="CW1950" s="284">
        <v>4.7857887E-4</v>
      </c>
      <c r="CX1950"/>
      <c r="CY1950"/>
      <c r="CZ1950"/>
      <c r="DA1950"/>
      <c r="DB1950" s="212"/>
      <c r="DC1950" s="48"/>
      <c r="DD1950" s="48"/>
      <c r="DE1950" s="48"/>
      <c r="DF1950" s="48"/>
      <c r="DG1950" s="48"/>
      <c r="DH1950" s="48"/>
      <c r="DI1950" s="48"/>
      <c r="DJ1950" s="48"/>
      <c r="DK1950" s="48"/>
      <c r="DL1950" s="48"/>
    </row>
    <row r="1951" spans="1:116" ht="14.4">
      <c r="A1951" t="s">
        <v>3117</v>
      </c>
      <c r="B1951" s="188" t="s">
        <v>334</v>
      </c>
      <c r="C1951" s="151" t="str">
        <f t="shared" si="495"/>
        <v>F.030.01.105</v>
      </c>
      <c r="D1951" s="54" t="s">
        <v>59</v>
      </c>
      <c r="E1951" s="150" t="s">
        <v>352</v>
      </c>
      <c r="F1951" s="153" t="str">
        <f t="shared" si="496"/>
        <v>PA-11 (Nylon-11) co-firing in electrical power plant</v>
      </c>
      <c r="G1951" s="154">
        <f t="shared" si="494"/>
        <v>-3.0470974000000002</v>
      </c>
      <c r="H1951"/>
      <c r="I1951"/>
      <c r="J1951" s="227">
        <f t="shared" si="501"/>
        <v>-0.48156388308699999</v>
      </c>
      <c r="K1951"/>
      <c r="L1951" s="280">
        <f t="shared" si="502"/>
        <v>-6.8444044099999993E-3</v>
      </c>
      <c r="M1951" s="280">
        <f t="shared" si="503"/>
        <v>-1.3161880107000002E-2</v>
      </c>
      <c r="N1951" s="281">
        <f t="shared" si="504"/>
        <v>-4.4929885700000002E-3</v>
      </c>
      <c r="O1951" s="280">
        <v>-0.45706460999999998</v>
      </c>
      <c r="P1951" s="286">
        <v>-1.0596799E-2</v>
      </c>
      <c r="Q1951" s="219">
        <v>-9.8374404999999995E-4</v>
      </c>
      <c r="R1951" s="219">
        <v>-4.0374864E-3</v>
      </c>
      <c r="S1951" s="219">
        <v>-2.295877E-3</v>
      </c>
      <c r="T1951" s="219">
        <v>-2.7325011E-4</v>
      </c>
      <c r="U1951" s="219">
        <v>-2.3779089999999999E-4</v>
      </c>
      <c r="V1951" s="219">
        <v>-1.5694361E-3</v>
      </c>
      <c r="W1951" s="219">
        <v>-5.6267416999999996E-4</v>
      </c>
      <c r="X1951" s="219">
        <v>0</v>
      </c>
      <c r="Y1951" s="219">
        <v>-3.9303144E-3</v>
      </c>
      <c r="Z1951" s="286">
        <v>-1.1900957000000001E-5</v>
      </c>
      <c r="AA1951" s="219">
        <v>0</v>
      </c>
      <c r="AB1951" s="219">
        <v>0</v>
      </c>
      <c r="AC1951"/>
      <c r="AD1951" s="227">
        <f t="shared" si="505"/>
        <v>-0.45706460999999998</v>
      </c>
      <c r="AE1951" s="227">
        <f t="shared" si="506"/>
        <v>-1.9994383560000002E-2</v>
      </c>
      <c r="AF1951" s="227">
        <f t="shared" si="507"/>
        <v>-1.3149979150000001E-2</v>
      </c>
      <c r="AG1951" s="227">
        <f t="shared" si="508"/>
        <v>-1.3161880107000002E-2</v>
      </c>
      <c r="AH1951" s="227">
        <f t="shared" si="509"/>
        <v>-4.4929885700000002E-3</v>
      </c>
      <c r="AI1951"/>
      <c r="AJ1951">
        <v>-45.148313999999999</v>
      </c>
      <c r="AK1951" s="155">
        <v>-44.446108000000002</v>
      </c>
      <c r="AL1951" s="155">
        <v>-0.48823780999999999</v>
      </c>
      <c r="AM1951" s="155">
        <v>0</v>
      </c>
      <c r="AN1951" s="155">
        <v>0</v>
      </c>
      <c r="AO1951" s="155">
        <v>-0.11960019</v>
      </c>
      <c r="AP1951" s="155">
        <v>-9.4367643000000001E-2</v>
      </c>
      <c r="AQ1951"/>
      <c r="AR1951" s="156">
        <v>-5.3804980000000002E-2</v>
      </c>
      <c r="AS1951" s="156">
        <v>-4.8358933E-2</v>
      </c>
      <c r="AT1951" s="156">
        <v>-2.2722581000000001E-3</v>
      </c>
      <c r="AU1951" s="156">
        <v>-3.1737891999999998E-3</v>
      </c>
      <c r="AV1951" s="282">
        <f t="shared" si="483"/>
        <v>-2.8992166242830004E-6</v>
      </c>
      <c r="AW1951" s="282">
        <f t="shared" si="484"/>
        <v>-8.4033215602320008E-9</v>
      </c>
      <c r="AX1951" s="283">
        <f t="shared" si="485"/>
        <v>-0.444508287409</v>
      </c>
      <c r="AY1951" s="157">
        <v>-2.8277064E-6</v>
      </c>
      <c r="AZ1951" s="157">
        <v>-8.5318727000000007E-9</v>
      </c>
      <c r="BA1951" s="157">
        <v>-2.3310295000000002E-13</v>
      </c>
      <c r="BB1951" s="157">
        <v>0</v>
      </c>
      <c r="BC1951" s="157">
        <v>0</v>
      </c>
      <c r="BD1951" s="157">
        <v>1.5703059000000001E-9</v>
      </c>
      <c r="BE1951" s="157">
        <v>-7.276061E-8</v>
      </c>
      <c r="BF1951" s="157">
        <v>1.8142647E-10</v>
      </c>
      <c r="BG1951" s="157">
        <v>-5.2495170000000003E-11</v>
      </c>
      <c r="BH1951" s="157">
        <v>0</v>
      </c>
      <c r="BI1951" s="157">
        <v>0</v>
      </c>
      <c r="BJ1951" s="157">
        <v>-1.3552816000000001E-13</v>
      </c>
      <c r="BK1951" s="157">
        <v>-9.4469248E-15</v>
      </c>
      <c r="BL1951" s="157">
        <v>-2.0821971999999999E-15</v>
      </c>
      <c r="BM1951" s="157">
        <v>-3.7681983E-11</v>
      </c>
      <c r="BN1951" s="157">
        <v>-2.8223819999999999E-10</v>
      </c>
      <c r="BO1951" s="157">
        <v>0</v>
      </c>
      <c r="BP1951" s="157">
        <v>-4.7207409000000003E-5</v>
      </c>
      <c r="BQ1951" s="157">
        <v>-0.44446108000000001</v>
      </c>
      <c r="BR1951" s="157">
        <v>0</v>
      </c>
      <c r="BS1951" s="157">
        <v>0</v>
      </c>
      <c r="BT1951" s="157">
        <v>0</v>
      </c>
      <c r="BU1951"/>
      <c r="BV1951" s="155">
        <v>-1.4058271E-4</v>
      </c>
      <c r="BW1951" s="155">
        <v>3.1217545999999998E-7</v>
      </c>
      <c r="BX1951" s="155">
        <v>-8.496116E-5</v>
      </c>
      <c r="BY1951" s="155">
        <v>-1.9237389E-7</v>
      </c>
      <c r="BZ1951" s="155">
        <v>-2.7862892000000001E-6</v>
      </c>
      <c r="CA1951" s="155">
        <v>1.3255134E-6</v>
      </c>
      <c r="CB1951" s="155">
        <v>0</v>
      </c>
      <c r="CC1951" s="155">
        <v>2.0118440999999998E-6</v>
      </c>
      <c r="CD1951" s="155">
        <v>-3.7990274999999998E-7</v>
      </c>
      <c r="CE1951" s="155">
        <v>-2.3713326E-7</v>
      </c>
      <c r="CF1951" s="155">
        <v>0</v>
      </c>
      <c r="CG1951" s="155">
        <v>0</v>
      </c>
      <c r="CH1951" s="155">
        <v>0</v>
      </c>
      <c r="CI1951" s="155">
        <v>-8.7211052999999996E-7</v>
      </c>
      <c r="CJ1951" s="155">
        <v>-5.4803275000000003E-5</v>
      </c>
      <c r="CK1951" s="155">
        <v>-7.9220657999999997E-15</v>
      </c>
      <c r="CL1951" s="155">
        <v>0</v>
      </c>
      <c r="CM1951"/>
      <c r="CN1951" s="284">
        <v>0</v>
      </c>
      <c r="CO1951" s="284">
        <v>-3.0470974000000002</v>
      </c>
      <c r="CP1951" s="285">
        <v>3.7901925000000003E-2</v>
      </c>
      <c r="CQ1951" s="284">
        <v>5.1759354000000001E-4</v>
      </c>
      <c r="CR1951" s="284">
        <v>-6.4738693000000002E-11</v>
      </c>
      <c r="CS1951" s="284">
        <v>-7.5484154999999993E-9</v>
      </c>
      <c r="CT1951" s="284">
        <v>-1.0562307000000001E-4</v>
      </c>
      <c r="CU1951" s="284">
        <v>-7.9308951999999995E-3</v>
      </c>
      <c r="CV1951" s="284">
        <v>0</v>
      </c>
      <c r="CW1951" s="284">
        <v>4.6614824999999997E-4</v>
      </c>
      <c r="CX1951"/>
      <c r="CY1951"/>
      <c r="CZ1951"/>
      <c r="DA1951"/>
      <c r="DB1951" s="212"/>
      <c r="DC1951" s="48"/>
      <c r="DD1951" s="48"/>
      <c r="DE1951" s="48"/>
      <c r="DF1951" s="48"/>
      <c r="DG1951" s="48"/>
      <c r="DH1951" s="48"/>
      <c r="DI1951" s="48"/>
      <c r="DJ1951" s="48"/>
      <c r="DK1951" s="48"/>
      <c r="DL1951" s="48"/>
    </row>
    <row r="1952" spans="1:116" ht="14.4">
      <c r="A1952" t="s">
        <v>1098</v>
      </c>
      <c r="B1952" s="188" t="s">
        <v>334</v>
      </c>
      <c r="C1952" s="151" t="str">
        <f t="shared" si="495"/>
        <v>F.030.01.106</v>
      </c>
      <c r="D1952" s="54" t="s">
        <v>59</v>
      </c>
      <c r="E1952" s="150" t="s">
        <v>352</v>
      </c>
      <c r="F1952" s="153" t="str">
        <f t="shared" si="496"/>
        <v>PA (Nylons, Polyamides) co-firing in electrical power plant</v>
      </c>
      <c r="G1952" s="154">
        <f t="shared" si="494"/>
        <v>0.126831</v>
      </c>
      <c r="H1952"/>
      <c r="I1952"/>
      <c r="J1952" s="227">
        <f t="shared" si="501"/>
        <v>8.522527148999981E-4</v>
      </c>
      <c r="K1952"/>
      <c r="L1952" s="280">
        <f t="shared" si="502"/>
        <v>-4.9585463400000007E-3</v>
      </c>
      <c r="M1952" s="280">
        <f t="shared" si="503"/>
        <v>-9.7588148351000006E-3</v>
      </c>
      <c r="N1952" s="281">
        <f t="shared" si="504"/>
        <v>-3.4550361099999999E-3</v>
      </c>
      <c r="O1952" s="280">
        <v>1.9024650000000001E-2</v>
      </c>
      <c r="P1952" s="286">
        <v>-8.1487682999999995E-3</v>
      </c>
      <c r="Q1952" s="219">
        <v>-3.9402369000000003E-4</v>
      </c>
      <c r="R1952" s="219">
        <v>-2.8000714E-3</v>
      </c>
      <c r="S1952" s="219">
        <v>-1.7654926E-3</v>
      </c>
      <c r="T1952" s="219">
        <v>-2.1012495000000001E-4</v>
      </c>
      <c r="U1952" s="219">
        <v>-1.8285738999999999E-4</v>
      </c>
      <c r="V1952" s="219">
        <v>-1.2068712000000001E-3</v>
      </c>
      <c r="W1952" s="219">
        <v>-4.3268741E-4</v>
      </c>
      <c r="X1952" s="219">
        <v>0</v>
      </c>
      <c r="Y1952" s="219">
        <v>-3.0223487E-3</v>
      </c>
      <c r="Z1952" s="286">
        <v>-9.1516451000000003E-6</v>
      </c>
      <c r="AA1952" s="219">
        <v>0</v>
      </c>
      <c r="AB1952" s="219">
        <v>0</v>
      </c>
      <c r="AC1952"/>
      <c r="AD1952" s="227">
        <f t="shared" si="505"/>
        <v>1.9024650000000001E-2</v>
      </c>
      <c r="AE1952" s="227">
        <f t="shared" si="506"/>
        <v>-1.4708209529999999E-2</v>
      </c>
      <c r="AF1952" s="227">
        <f t="shared" si="507"/>
        <v>-9.7496631900000005E-3</v>
      </c>
      <c r="AG1952" s="227">
        <f t="shared" si="508"/>
        <v>-9.7588148351000006E-3</v>
      </c>
      <c r="AH1952" s="227">
        <f t="shared" si="509"/>
        <v>-3.4550361099999999E-3</v>
      </c>
      <c r="AI1952"/>
      <c r="AJ1952">
        <v>-34.718328999999997</v>
      </c>
      <c r="AK1952" s="155">
        <v>-34.178344000000003</v>
      </c>
      <c r="AL1952" s="155">
        <v>-0.37544705</v>
      </c>
      <c r="AM1952" s="155">
        <v>0</v>
      </c>
      <c r="AN1952" s="155">
        <v>0</v>
      </c>
      <c r="AO1952" s="155">
        <v>-9.1970626E-2</v>
      </c>
      <c r="AP1952" s="155">
        <v>-7.2567202999999997E-2</v>
      </c>
      <c r="AQ1952"/>
      <c r="AR1952" s="156">
        <v>-1.2108148E-3</v>
      </c>
      <c r="AS1952" s="156">
        <v>1.1042069E-3</v>
      </c>
      <c r="AT1952" s="156">
        <v>1.2557122000000001E-4</v>
      </c>
      <c r="AU1952" s="156">
        <v>-2.440593E-3</v>
      </c>
      <c r="AV1952" s="282">
        <f t="shared" si="483"/>
        <v>6.619945791E-8</v>
      </c>
      <c r="AW1952" s="282">
        <f t="shared" si="484"/>
        <v>4.6439059388150002E-10</v>
      </c>
      <c r="AX1952" s="283">
        <f t="shared" si="485"/>
        <v>-0.34181974174099999</v>
      </c>
      <c r="AY1952" s="157">
        <v>1.1769917E-7</v>
      </c>
      <c r="AZ1952" s="157">
        <v>3.5512679000000001E-10</v>
      </c>
      <c r="BA1952" s="157">
        <v>9.7025713999999999E-15</v>
      </c>
      <c r="BB1952" s="157">
        <v>0</v>
      </c>
      <c r="BC1952" s="157">
        <v>0</v>
      </c>
      <c r="BD1952" s="157">
        <v>1.2528454000000001E-9</v>
      </c>
      <c r="BE1952" s="157">
        <v>-5.2506544000000002E-8</v>
      </c>
      <c r="BF1952" s="157">
        <v>1.4593644999999999E-10</v>
      </c>
      <c r="BG1952" s="157">
        <v>-3.6569263999999998E-11</v>
      </c>
      <c r="BH1952" s="157">
        <v>0</v>
      </c>
      <c r="BI1952" s="157">
        <v>0</v>
      </c>
      <c r="BJ1952" s="157">
        <v>-1.0421898E-13</v>
      </c>
      <c r="BK1952" s="157">
        <v>-7.2645335999999999E-15</v>
      </c>
      <c r="BL1952" s="157">
        <v>-1.6011763E-15</v>
      </c>
      <c r="BM1952" s="157">
        <v>-2.8976840000000001E-11</v>
      </c>
      <c r="BN1952" s="157">
        <v>-2.1703665E-10</v>
      </c>
      <c r="BO1952" s="157">
        <v>0</v>
      </c>
      <c r="BP1952" s="157">
        <v>-3.6301740999999997E-5</v>
      </c>
      <c r="BQ1952" s="157">
        <v>-0.34178343999999999</v>
      </c>
      <c r="BR1952" s="157">
        <v>0</v>
      </c>
      <c r="BS1952" s="157">
        <v>0</v>
      </c>
      <c r="BT1952" s="157">
        <v>0</v>
      </c>
      <c r="BU1952"/>
      <c r="BV1952" s="155">
        <v>-3.9050514E-5</v>
      </c>
      <c r="BW1952" s="155">
        <v>2.8116293E-7</v>
      </c>
      <c r="BX1952" s="155">
        <v>3.5363848000000001E-6</v>
      </c>
      <c r="BY1952" s="155">
        <v>-1.4793244000000001E-7</v>
      </c>
      <c r="BZ1952" s="155">
        <v>-2.1306236E-6</v>
      </c>
      <c r="CA1952" s="155">
        <v>1.0486283999999999E-6</v>
      </c>
      <c r="CB1952" s="155">
        <v>0</v>
      </c>
      <c r="CC1952" s="155">
        <v>1.5915922E-6</v>
      </c>
      <c r="CD1952" s="155">
        <v>-2.9213912E-7</v>
      </c>
      <c r="CE1952" s="155">
        <v>-1.8235167000000001E-7</v>
      </c>
      <c r="CF1952" s="155">
        <v>0</v>
      </c>
      <c r="CG1952" s="155">
        <v>0</v>
      </c>
      <c r="CH1952" s="155">
        <v>0</v>
      </c>
      <c r="CI1952" s="155">
        <v>-6.1239568999999999E-7</v>
      </c>
      <c r="CJ1952" s="155">
        <v>-4.2142838999999999E-5</v>
      </c>
      <c r="CK1952" s="155">
        <v>-6.0919414999999999E-15</v>
      </c>
      <c r="CL1952" s="155">
        <v>0</v>
      </c>
      <c r="CM1952"/>
      <c r="CN1952" s="284">
        <v>0</v>
      </c>
      <c r="CO1952" s="284">
        <v>0.126831</v>
      </c>
      <c r="CP1952" s="285">
        <v>2.9984634E-2</v>
      </c>
      <c r="CQ1952" s="284">
        <v>4.3287140000000001E-4</v>
      </c>
      <c r="CR1952" s="284">
        <v>-4.9783016999999998E-11</v>
      </c>
      <c r="CS1952" s="284">
        <v>-5.8046103999999996E-9</v>
      </c>
      <c r="CT1952" s="284">
        <v>-8.0862878000000001E-5</v>
      </c>
      <c r="CU1952" s="284">
        <v>-6.0987311000000001E-3</v>
      </c>
      <c r="CV1952" s="284">
        <v>0</v>
      </c>
      <c r="CW1952" s="284">
        <v>3.6877505999999998E-4</v>
      </c>
      <c r="CX1952"/>
      <c r="CY1952"/>
      <c r="CZ1952"/>
      <c r="DA1952"/>
      <c r="DB1952" s="212"/>
      <c r="DC1952" s="48"/>
      <c r="DD1952" s="48"/>
      <c r="DE1952" s="48"/>
      <c r="DF1952" s="48"/>
      <c r="DG1952" s="48"/>
      <c r="DH1952" s="48"/>
      <c r="DI1952" s="48"/>
      <c r="DJ1952" s="48"/>
      <c r="DK1952" s="48"/>
      <c r="DL1952" s="48"/>
    </row>
    <row r="1953" spans="1:116" ht="14.4">
      <c r="A1953" t="s">
        <v>1099</v>
      </c>
      <c r="B1953" s="188" t="s">
        <v>334</v>
      </c>
      <c r="C1953" s="151" t="str">
        <f t="shared" si="495"/>
        <v>F.030.01.107</v>
      </c>
      <c r="D1953" s="54" t="s">
        <v>59</v>
      </c>
      <c r="E1953" s="150" t="s">
        <v>352</v>
      </c>
      <c r="F1953" s="153" t="str">
        <f t="shared" si="496"/>
        <v>PC (Polycarbonate) co-firing in electrical power plant</v>
      </c>
      <c r="G1953" s="154">
        <f t="shared" si="494"/>
        <v>0.48765691999999999</v>
      </c>
      <c r="H1953"/>
      <c r="I1953"/>
      <c r="J1953" s="227">
        <f t="shared" si="501"/>
        <v>5.4090118436999998E-2</v>
      </c>
      <c r="K1953"/>
      <c r="L1953" s="280">
        <f t="shared" si="502"/>
        <v>-5.2075372699999997E-3</v>
      </c>
      <c r="M1953" s="280">
        <f t="shared" si="503"/>
        <v>-1.0234867393000001E-2</v>
      </c>
      <c r="N1953" s="281">
        <f t="shared" si="504"/>
        <v>-3.6160148999999997E-3</v>
      </c>
      <c r="O1953" s="280">
        <v>7.3148537999999999E-2</v>
      </c>
      <c r="P1953" s="286">
        <v>-8.5284396999999994E-3</v>
      </c>
      <c r="Q1953" s="219">
        <v>-4.3374735000000002E-4</v>
      </c>
      <c r="R1953" s="219">
        <v>-2.9484936000000002E-3</v>
      </c>
      <c r="S1953" s="219">
        <v>-1.8477513E-3</v>
      </c>
      <c r="T1953" s="286">
        <v>-2.1991520000000001E-4</v>
      </c>
      <c r="U1953" s="286">
        <v>-1.9137717000000001E-4</v>
      </c>
      <c r="V1953" s="219">
        <v>-1.2631023E-3</v>
      </c>
      <c r="W1953" s="219">
        <v>-4.5284740000000001E-4</v>
      </c>
      <c r="X1953" s="219">
        <v>0</v>
      </c>
      <c r="Y1953" s="219">
        <v>-3.1631674999999999E-3</v>
      </c>
      <c r="Z1953" s="286">
        <v>-9.5780429999999997E-6</v>
      </c>
      <c r="AA1953" s="219">
        <v>0</v>
      </c>
      <c r="AB1953" s="219">
        <v>0</v>
      </c>
      <c r="AC1953"/>
      <c r="AD1953" s="227">
        <f t="shared" si="505"/>
        <v>7.3148537999999999E-2</v>
      </c>
      <c r="AE1953" s="227">
        <f t="shared" si="506"/>
        <v>-1.5432826619999999E-2</v>
      </c>
      <c r="AF1953" s="227">
        <f t="shared" si="507"/>
        <v>-1.022528935E-2</v>
      </c>
      <c r="AG1953" s="227">
        <f t="shared" si="508"/>
        <v>-1.0234867392999999E-2</v>
      </c>
      <c r="AH1953" s="227">
        <f t="shared" si="509"/>
        <v>-3.6160148999999997E-3</v>
      </c>
      <c r="AI1953"/>
      <c r="AJ1953">
        <v>-36.335942000000003</v>
      </c>
      <c r="AK1953" s="155">
        <v>-35.770797999999999</v>
      </c>
      <c r="AL1953" s="155">
        <v>-0.39294005999999998</v>
      </c>
      <c r="AM1953" s="155">
        <v>0</v>
      </c>
      <c r="AN1953" s="155">
        <v>0</v>
      </c>
      <c r="AO1953" s="155">
        <v>-9.6255767000000006E-2</v>
      </c>
      <c r="AP1953" s="155">
        <v>-7.5948290000000002E-2</v>
      </c>
      <c r="AQ1953"/>
      <c r="AR1953" s="156">
        <v>4.4916647999999997E-3</v>
      </c>
      <c r="AS1953" s="156">
        <v>6.6459902999999997E-3</v>
      </c>
      <c r="AT1953" s="156">
        <v>3.9998074E-4</v>
      </c>
      <c r="AU1953" s="156">
        <v>-2.5543063000000002E-3</v>
      </c>
      <c r="AV1953" s="282">
        <f t="shared" ref="AV1953:AV2021" si="510">AY1953+BB1953+BC1953+BD1953+BE1953+BM1953+BN1953+BR1953</f>
        <v>3.9844066122699999E-7</v>
      </c>
      <c r="AW1953" s="282">
        <f t="shared" ref="AW1953:AW2021" si="511">AZ1953+BA1953+BF1953+BG1953+BH1953+BI1953+BJ1953+BK1953+BL1953+BO1953+BS1953+BT1953</f>
        <v>1.4792187531685999E-9</v>
      </c>
      <c r="AX1953" s="283">
        <f t="shared" ref="AX1953:AX2021" si="512">BP1953+BQ1953</f>
        <v>-0.35774597312899997</v>
      </c>
      <c r="AY1953" s="157">
        <v>4.5254562000000001E-7</v>
      </c>
      <c r="AZ1953" s="157">
        <v>1.3654394E-9</v>
      </c>
      <c r="BA1953" s="157">
        <v>3.7305754000000002E-14</v>
      </c>
      <c r="BB1953" s="157">
        <v>0</v>
      </c>
      <c r="BC1953" s="157">
        <v>0</v>
      </c>
      <c r="BD1953" s="157">
        <v>1.3085481E-9</v>
      </c>
      <c r="BE1953" s="157">
        <v>-5.5156031000000001E-8</v>
      </c>
      <c r="BF1953" s="157">
        <v>1.5235743000000001E-10</v>
      </c>
      <c r="BG1953" s="157">
        <v>-3.8497029E-11</v>
      </c>
      <c r="BH1953" s="157">
        <v>0</v>
      </c>
      <c r="BI1953" s="157">
        <v>0</v>
      </c>
      <c r="BJ1953" s="157">
        <v>-1.090748E-13</v>
      </c>
      <c r="BK1953" s="157">
        <v>-7.6030063000000003E-15</v>
      </c>
      <c r="BL1953" s="157">
        <v>-1.6757791E-15</v>
      </c>
      <c r="BM1953" s="157">
        <v>-3.0326943E-11</v>
      </c>
      <c r="BN1953" s="157">
        <v>-2.2714893E-10</v>
      </c>
      <c r="BO1953" s="157">
        <v>0</v>
      </c>
      <c r="BP1953" s="157">
        <v>-3.7993129E-5</v>
      </c>
      <c r="BQ1953" s="157">
        <v>-0.35770797999999998</v>
      </c>
      <c r="BR1953" s="157">
        <v>0</v>
      </c>
      <c r="BS1953" s="157">
        <v>0</v>
      </c>
      <c r="BT1953" s="157">
        <v>0</v>
      </c>
      <c r="BU1953"/>
      <c r="BV1953" s="155">
        <v>-3.0984875E-5</v>
      </c>
      <c r="BW1953" s="155">
        <v>2.9184008000000002E-7</v>
      </c>
      <c r="BX1953" s="155">
        <v>1.3597168999999999E-5</v>
      </c>
      <c r="BY1953" s="155">
        <v>-1.5482497999999999E-7</v>
      </c>
      <c r="BZ1953" s="155">
        <v>-2.2306012999999999E-6</v>
      </c>
      <c r="CA1953" s="155">
        <v>1.0957577E-6</v>
      </c>
      <c r="CB1953" s="155">
        <v>0</v>
      </c>
      <c r="CC1953" s="155">
        <v>1.6631244E-6</v>
      </c>
      <c r="CD1953" s="155">
        <v>-3.0575060999999998E-7</v>
      </c>
      <c r="CE1953" s="155">
        <v>-1.9084788999999999E-7</v>
      </c>
      <c r="CF1953" s="155">
        <v>0</v>
      </c>
      <c r="CG1953" s="155">
        <v>0</v>
      </c>
      <c r="CH1953" s="155">
        <v>0</v>
      </c>
      <c r="CI1953" s="155">
        <v>-6.4436186999999999E-7</v>
      </c>
      <c r="CJ1953" s="155">
        <v>-4.4106378999999998E-5</v>
      </c>
      <c r="CK1953" s="155">
        <v>-6.3757801999999996E-15</v>
      </c>
      <c r="CL1953" s="155">
        <v>0</v>
      </c>
      <c r="CM1953"/>
      <c r="CN1953" s="284">
        <v>0</v>
      </c>
      <c r="CO1953" s="284">
        <v>0.48765691999999999</v>
      </c>
      <c r="CP1953" s="285">
        <v>3.1332258000000002E-2</v>
      </c>
      <c r="CQ1953" s="284">
        <v>4.5098570999999997E-4</v>
      </c>
      <c r="CR1953" s="284">
        <v>-5.2102531E-11</v>
      </c>
      <c r="CS1953" s="284">
        <v>-6.0750615999999996E-9</v>
      </c>
      <c r="CT1953" s="284">
        <v>-8.4651675E-5</v>
      </c>
      <c r="CU1953" s="284">
        <v>-6.3828862E-3</v>
      </c>
      <c r="CV1953" s="284">
        <v>0</v>
      </c>
      <c r="CW1953" s="284">
        <v>3.8534921999999999E-4</v>
      </c>
      <c r="CX1953"/>
      <c r="CY1953"/>
      <c r="CZ1953"/>
      <c r="DA1953"/>
      <c r="DB1953" s="212"/>
      <c r="DC1953" s="48"/>
      <c r="DD1953" s="48"/>
      <c r="DE1953" s="48"/>
      <c r="DF1953" s="48"/>
      <c r="DG1953" s="48"/>
      <c r="DH1953" s="48"/>
      <c r="DI1953" s="48"/>
      <c r="DJ1953" s="48"/>
      <c r="DK1953" s="48"/>
      <c r="DL1953" s="48"/>
    </row>
    <row r="1954" spans="1:116" ht="14.4">
      <c r="A1954" t="s">
        <v>3667</v>
      </c>
      <c r="B1954" s="188" t="s">
        <v>334</v>
      </c>
      <c r="C1954" s="151" t="str">
        <f t="shared" si="495"/>
        <v>F.030.01.108</v>
      </c>
      <c r="D1954" s="54" t="s">
        <v>59</v>
      </c>
      <c r="E1954" s="150" t="s">
        <v>352</v>
      </c>
      <c r="F1954" s="153" t="str">
        <f t="shared" si="496"/>
        <v>PE (Polyethylene HDPE LDPE LLDPE) co-firing in electrical power plant</v>
      </c>
      <c r="G1954" s="154">
        <f t="shared" si="494"/>
        <v>-0.49370436000000001</v>
      </c>
      <c r="H1954"/>
      <c r="I1954"/>
      <c r="J1954" s="227">
        <f t="shared" si="501"/>
        <v>-0.10224161614999999</v>
      </c>
      <c r="K1954"/>
      <c r="L1954" s="280">
        <f t="shared" si="502"/>
        <v>-7.6917528399999989E-3</v>
      </c>
      <c r="M1954" s="280">
        <f t="shared" si="503"/>
        <v>-1.5136260339999999E-2</v>
      </c>
      <c r="N1954" s="281">
        <f t="shared" si="504"/>
        <v>-5.35794897E-3</v>
      </c>
      <c r="O1954" s="280">
        <v>-7.4055653999999999E-2</v>
      </c>
      <c r="P1954" s="286">
        <v>-1.2636824E-2</v>
      </c>
      <c r="Q1954" s="219">
        <v>-6.1367078999999996E-4</v>
      </c>
      <c r="R1954" s="219">
        <v>-4.3444655999999998E-3</v>
      </c>
      <c r="S1954" s="219">
        <v>-2.737864E-3</v>
      </c>
      <c r="T1954" s="219">
        <v>-3.2585440999999998E-4</v>
      </c>
      <c r="U1954" s="219">
        <v>-2.8356882999999998E-4</v>
      </c>
      <c r="V1954" s="219">
        <v>-1.8715735E-3</v>
      </c>
      <c r="W1954" s="219">
        <v>-6.7099646999999995E-4</v>
      </c>
      <c r="X1954" s="219">
        <v>0</v>
      </c>
      <c r="Y1954" s="219">
        <v>-4.6869525E-3</v>
      </c>
      <c r="Z1954" s="286">
        <v>-1.4192050000000001E-5</v>
      </c>
      <c r="AA1954" s="219">
        <v>0</v>
      </c>
      <c r="AB1954" s="219">
        <v>0</v>
      </c>
      <c r="AC1954"/>
      <c r="AD1954" s="227">
        <f t="shared" si="505"/>
        <v>-7.4055653999999999E-2</v>
      </c>
      <c r="AE1954" s="227">
        <f t="shared" si="506"/>
        <v>-2.2813821129999998E-2</v>
      </c>
      <c r="AF1954" s="227">
        <f t="shared" si="507"/>
        <v>-1.5122068289999999E-2</v>
      </c>
      <c r="AG1954" s="227">
        <f t="shared" si="508"/>
        <v>-1.5136260339999999E-2</v>
      </c>
      <c r="AH1954" s="227">
        <f t="shared" si="509"/>
        <v>-5.35794897E-3</v>
      </c>
      <c r="AI1954"/>
      <c r="AJ1954">
        <v>-53.839967999999999</v>
      </c>
      <c r="AK1954" s="155">
        <v>-53.002578</v>
      </c>
      <c r="AL1954" s="155">
        <v>-0.58223011999999996</v>
      </c>
      <c r="AM1954" s="155">
        <v>0</v>
      </c>
      <c r="AN1954" s="155">
        <v>0</v>
      </c>
      <c r="AO1954" s="155">
        <v>-0.14262482000000001</v>
      </c>
      <c r="AP1954" s="155">
        <v>-0.11253468</v>
      </c>
      <c r="AQ1954"/>
      <c r="AR1954" s="156">
        <v>-1.3087420000000001E-2</v>
      </c>
      <c r="AS1954" s="156">
        <v>-8.9746231000000006E-3</v>
      </c>
      <c r="AT1954" s="156">
        <v>-3.2801055999999998E-4</v>
      </c>
      <c r="AU1954" s="156">
        <v>-3.7847860000000001E-3</v>
      </c>
      <c r="AV1954" s="282">
        <f t="shared" si="510"/>
        <v>-5.3804695039799995E-7</v>
      </c>
      <c r="AW1954" s="282">
        <f t="shared" si="511"/>
        <v>-1.2130567701560001E-9</v>
      </c>
      <c r="AX1954" s="283">
        <f t="shared" si="512"/>
        <v>-0.53008207546700004</v>
      </c>
      <c r="AY1954" s="157">
        <v>-4.5815765000000002E-7</v>
      </c>
      <c r="AZ1954" s="157">
        <v>-1.3823721999999999E-9</v>
      </c>
      <c r="BA1954" s="157">
        <v>-3.7768384E-14</v>
      </c>
      <c r="BB1954" s="157">
        <v>0</v>
      </c>
      <c r="BC1954" s="157">
        <v>0</v>
      </c>
      <c r="BD1954" s="157">
        <v>1.9425397000000001E-9</v>
      </c>
      <c r="BE1954" s="157">
        <v>-8.1450331000000001E-8</v>
      </c>
      <c r="BF1954" s="157">
        <v>2.2626648999999999E-10</v>
      </c>
      <c r="BG1954" s="157">
        <v>-5.6737924E-11</v>
      </c>
      <c r="BH1954" s="157">
        <v>0</v>
      </c>
      <c r="BI1954" s="157">
        <v>0</v>
      </c>
      <c r="BJ1954" s="157">
        <v>-1.6161914E-13</v>
      </c>
      <c r="BK1954" s="157">
        <v>-1.1265584E-14</v>
      </c>
      <c r="BL1954" s="157">
        <v>-2.483048E-15</v>
      </c>
      <c r="BM1954" s="157">
        <v>-4.4936268E-11</v>
      </c>
      <c r="BN1954" s="157">
        <v>-3.3657283E-10</v>
      </c>
      <c r="BO1954" s="157">
        <v>0</v>
      </c>
      <c r="BP1954" s="157">
        <v>-5.6295467E-5</v>
      </c>
      <c r="BQ1954" s="157">
        <v>-0.53002578</v>
      </c>
      <c r="BR1954" s="157">
        <v>0</v>
      </c>
      <c r="BS1954" s="157">
        <v>0</v>
      </c>
      <c r="BT1954" s="157">
        <v>0</v>
      </c>
      <c r="BU1954"/>
      <c r="BV1954" s="155">
        <v>-7.9809402000000001E-5</v>
      </c>
      <c r="BW1954" s="155">
        <v>4.3571904999999998E-7</v>
      </c>
      <c r="BX1954" s="155">
        <v>-1.3765788E-5</v>
      </c>
      <c r="BY1954" s="155">
        <v>-2.2940843999999999E-7</v>
      </c>
      <c r="BZ1954" s="155">
        <v>-3.3041834E-6</v>
      </c>
      <c r="CA1954" s="155">
        <v>1.6259631E-6</v>
      </c>
      <c r="CB1954" s="155">
        <v>0</v>
      </c>
      <c r="CC1954" s="155">
        <v>2.4678620999999999E-6</v>
      </c>
      <c r="CD1954" s="155">
        <v>-4.530391E-7</v>
      </c>
      <c r="CE1954" s="155">
        <v>-2.8278457999999999E-7</v>
      </c>
      <c r="CF1954" s="155">
        <v>0</v>
      </c>
      <c r="CG1954" s="155">
        <v>0</v>
      </c>
      <c r="CH1954" s="155">
        <v>0</v>
      </c>
      <c r="CI1954" s="155">
        <v>-9.5010481E-7</v>
      </c>
      <c r="CJ1954" s="155">
        <v>-6.5353637999999994E-5</v>
      </c>
      <c r="CK1954" s="155">
        <v>-9.4471694000000001E-15</v>
      </c>
      <c r="CL1954" s="155">
        <v>0</v>
      </c>
      <c r="CM1954"/>
      <c r="CN1954" s="284">
        <v>0</v>
      </c>
      <c r="CO1954" s="284">
        <v>-0.49370436000000001</v>
      </c>
      <c r="CP1954" s="285">
        <v>4.6493027999999999E-2</v>
      </c>
      <c r="CQ1954" s="284">
        <v>6.7102866000000002E-4</v>
      </c>
      <c r="CR1954" s="284">
        <v>-7.7201757000000002E-11</v>
      </c>
      <c r="CS1954" s="284">
        <v>-9.0015863000000006E-9</v>
      </c>
      <c r="CT1954" s="284">
        <v>-1.2540193E-4</v>
      </c>
      <c r="CU1954" s="284">
        <v>-9.4576985000000002E-3</v>
      </c>
      <c r="CV1954" s="284">
        <v>0</v>
      </c>
      <c r="CW1954" s="284">
        <v>5.7180852000000002E-4</v>
      </c>
      <c r="CX1954"/>
      <c r="CY1954"/>
      <c r="CZ1954"/>
      <c r="DA1954"/>
      <c r="DB1954" s="212"/>
      <c r="DC1954" s="48"/>
      <c r="DD1954" s="48"/>
      <c r="DE1954" s="48"/>
      <c r="DF1954" s="48"/>
      <c r="DG1954" s="48"/>
      <c r="DH1954" s="48"/>
      <c r="DI1954" s="48"/>
      <c r="DJ1954" s="48"/>
      <c r="DK1954" s="48"/>
      <c r="DL1954" s="48"/>
    </row>
    <row r="1955" spans="1:116" ht="14.4">
      <c r="A1955" t="s">
        <v>1100</v>
      </c>
      <c r="B1955" s="188" t="s">
        <v>334</v>
      </c>
      <c r="C1955" s="151" t="str">
        <f t="shared" si="495"/>
        <v>F.030.01.111</v>
      </c>
      <c r="D1955" s="54" t="s">
        <v>59</v>
      </c>
      <c r="E1955" s="150" t="s">
        <v>352</v>
      </c>
      <c r="F1955" s="153" t="str">
        <f t="shared" si="496"/>
        <v>PET (Polyethylene terephthalate) co-firing in electrical power plant</v>
      </c>
      <c r="G1955" s="154">
        <f t="shared" si="494"/>
        <v>0.39819248000000002</v>
      </c>
      <c r="H1955"/>
      <c r="I1955"/>
      <c r="J1955" s="227">
        <f t="shared" si="501"/>
        <v>5.0991728274000003E-2</v>
      </c>
      <c r="K1955"/>
      <c r="L1955" s="280">
        <f t="shared" si="502"/>
        <v>-1.29296871E-3</v>
      </c>
      <c r="M1955" s="280">
        <f t="shared" si="503"/>
        <v>-4.6546777959999997E-3</v>
      </c>
      <c r="N1955" s="281">
        <f t="shared" si="504"/>
        <v>-2.7894972200000001E-3</v>
      </c>
      <c r="O1955" s="280">
        <v>5.9728872000000002E-2</v>
      </c>
      <c r="P1955" s="286">
        <v>-6.5790820999999996E-3</v>
      </c>
      <c r="Q1955" s="219">
        <v>2.9061862999999999E-3</v>
      </c>
      <c r="R1955" s="219">
        <v>4.4972208000000001E-4</v>
      </c>
      <c r="S1955" s="219">
        <v>-1.4254081E-3</v>
      </c>
      <c r="T1955" s="219">
        <v>-1.6964886999999999E-4</v>
      </c>
      <c r="U1955" s="219">
        <v>-1.4763381999999999E-4</v>
      </c>
      <c r="V1955" s="219">
        <v>-9.7439322000000004E-4</v>
      </c>
      <c r="W1955" s="219">
        <v>-3.4933942E-4</v>
      </c>
      <c r="X1955" s="219">
        <v>0</v>
      </c>
      <c r="Y1955" s="219">
        <v>-2.4401577999999999E-3</v>
      </c>
      <c r="Z1955" s="286">
        <v>-7.3887759999999996E-6</v>
      </c>
      <c r="AA1955" s="219">
        <v>0</v>
      </c>
      <c r="AB1955" s="219">
        <v>0</v>
      </c>
      <c r="AC1955"/>
      <c r="AD1955" s="227">
        <f t="shared" si="505"/>
        <v>5.9728872000000002E-2</v>
      </c>
      <c r="AE1955" s="227">
        <f t="shared" si="506"/>
        <v>-5.9402577299999988E-3</v>
      </c>
      <c r="AF1955" s="227">
        <f t="shared" si="507"/>
        <v>-4.6472890199999997E-3</v>
      </c>
      <c r="AG1955" s="227">
        <f t="shared" si="508"/>
        <v>-4.6546777959999997E-3</v>
      </c>
      <c r="AH1955" s="227">
        <f t="shared" si="509"/>
        <v>-2.7894972200000001E-3</v>
      </c>
      <c r="AI1955"/>
      <c r="AJ1955">
        <v>-28.030584000000001</v>
      </c>
      <c r="AK1955" s="155">
        <v>-27.594615999999998</v>
      </c>
      <c r="AL1955" s="155">
        <v>-0.30312518999999999</v>
      </c>
      <c r="AM1955" s="155">
        <v>0</v>
      </c>
      <c r="AN1955" s="155">
        <v>0</v>
      </c>
      <c r="AO1955" s="155">
        <v>-7.4254449E-2</v>
      </c>
      <c r="AP1955" s="155">
        <v>-5.8588680999999997E-2</v>
      </c>
      <c r="AQ1955"/>
      <c r="AR1955" s="156">
        <v>4.3674713E-3</v>
      </c>
      <c r="AS1955" s="156">
        <v>5.9880111999999997E-3</v>
      </c>
      <c r="AT1955" s="156">
        <v>3.4992493999999998E-4</v>
      </c>
      <c r="AU1955" s="156">
        <v>-1.9704648000000002E-3</v>
      </c>
      <c r="AV1955" s="282">
        <f t="shared" si="510"/>
        <v>3.5899347515900007E-7</v>
      </c>
      <c r="AW1955" s="282">
        <f t="shared" si="511"/>
        <v>1.2941010518868999E-9</v>
      </c>
      <c r="AX1955" s="283">
        <f t="shared" si="512"/>
        <v>-0.27597546898499997</v>
      </c>
      <c r="AY1955" s="157">
        <v>3.6952262000000002E-7</v>
      </c>
      <c r="AZ1955" s="157">
        <v>1.1149388999999999E-9</v>
      </c>
      <c r="BA1955" s="157">
        <v>3.0461725000000002E-14</v>
      </c>
      <c r="BB1955" s="157">
        <v>0</v>
      </c>
      <c r="BC1955" s="157">
        <v>0</v>
      </c>
      <c r="BD1955" s="157">
        <v>1.4145313999999999E-9</v>
      </c>
      <c r="BE1955" s="157">
        <v>-1.1745052E-8</v>
      </c>
      <c r="BF1955" s="157">
        <v>1.7495629999999999E-10</v>
      </c>
      <c r="BG1955" s="157">
        <v>4.2666914999999999E-12</v>
      </c>
      <c r="BH1955" s="157">
        <v>0</v>
      </c>
      <c r="BI1955" s="157">
        <v>0</v>
      </c>
      <c r="BJ1955" s="157">
        <v>-8.4143417999999998E-14</v>
      </c>
      <c r="BK1955" s="157">
        <v>-5.8651763000000003E-15</v>
      </c>
      <c r="BL1955" s="157">
        <v>-1.2927438000000001E-15</v>
      </c>
      <c r="BM1955" s="157">
        <v>-2.3395070999999999E-11</v>
      </c>
      <c r="BN1955" s="157">
        <v>-1.7522917E-10</v>
      </c>
      <c r="BO1955" s="157">
        <v>0</v>
      </c>
      <c r="BP1955" s="157">
        <v>-2.9308984999999999E-5</v>
      </c>
      <c r="BQ1955" s="157">
        <v>-0.27594616</v>
      </c>
      <c r="BR1955" s="157">
        <v>0</v>
      </c>
      <c r="BS1955" s="157">
        <v>0</v>
      </c>
      <c r="BT1955" s="157">
        <v>0</v>
      </c>
      <c r="BU1955"/>
      <c r="BV1955" s="155">
        <v>-2.1633460999999999E-5</v>
      </c>
      <c r="BW1955" s="155">
        <v>5.9265802999999996E-7</v>
      </c>
      <c r="BX1955" s="155">
        <v>1.1102663E-5</v>
      </c>
      <c r="BY1955" s="155">
        <v>-1.1943640999999999E-7</v>
      </c>
      <c r="BZ1955" s="155">
        <v>-1.6135624000000001E-6</v>
      </c>
      <c r="CA1955" s="155">
        <v>1.1075401E-6</v>
      </c>
      <c r="CB1955" s="155">
        <v>0</v>
      </c>
      <c r="CC1955" s="155">
        <v>1.6810075E-6</v>
      </c>
      <c r="CD1955" s="155">
        <v>-2.3586474999999999E-7</v>
      </c>
      <c r="CE1955" s="155">
        <v>-1.4722550999999999E-7</v>
      </c>
      <c r="CF1955" s="155">
        <v>0</v>
      </c>
      <c r="CG1955" s="155">
        <v>0</v>
      </c>
      <c r="CH1955" s="155">
        <v>0</v>
      </c>
      <c r="CI1955" s="155">
        <v>2.3680666999999998E-8</v>
      </c>
      <c r="CJ1955" s="155">
        <v>-3.4024920999999998E-5</v>
      </c>
      <c r="CK1955" s="155">
        <v>-4.918459E-15</v>
      </c>
      <c r="CL1955" s="155">
        <v>0</v>
      </c>
      <c r="CM1955"/>
      <c r="CN1955" s="284">
        <v>0</v>
      </c>
      <c r="CO1955" s="284">
        <v>0.39819248000000002</v>
      </c>
      <c r="CP1955" s="285">
        <v>3.1669164E-2</v>
      </c>
      <c r="CQ1955" s="284">
        <v>6.5950326000000002E-4</v>
      </c>
      <c r="CR1955" s="284">
        <v>-4.0193380999999999E-11</v>
      </c>
      <c r="CS1955" s="284">
        <v>-4.6864761000000001E-9</v>
      </c>
      <c r="CT1955" s="284">
        <v>-6.2087801000000001E-5</v>
      </c>
      <c r="CU1955" s="284">
        <v>-4.9239408000000002E-3</v>
      </c>
      <c r="CV1955" s="284">
        <v>0</v>
      </c>
      <c r="CW1955" s="284">
        <v>3.8949276000000002E-4</v>
      </c>
      <c r="CX1955"/>
      <c r="CY1955"/>
      <c r="CZ1955"/>
      <c r="DA1955"/>
      <c r="DB1955" s="212"/>
      <c r="DC1955" s="48"/>
      <c r="DD1955" s="48"/>
      <c r="DE1955" s="48"/>
      <c r="DF1955" s="48"/>
      <c r="DG1955" s="48"/>
      <c r="DH1955" s="48"/>
      <c r="DI1955" s="48"/>
      <c r="DJ1955" s="48"/>
      <c r="DK1955" s="48"/>
      <c r="DL1955" s="48"/>
    </row>
    <row r="1956" spans="1:116" ht="14.4">
      <c r="A1956" t="s">
        <v>1101</v>
      </c>
      <c r="B1956" s="188" t="s">
        <v>334</v>
      </c>
      <c r="C1956" s="151" t="str">
        <f t="shared" si="495"/>
        <v>F.030.01.112</v>
      </c>
      <c r="D1956" s="54" t="s">
        <v>59</v>
      </c>
      <c r="E1956" s="150" t="s">
        <v>352</v>
      </c>
      <c r="F1956" s="153" t="str">
        <f t="shared" si="496"/>
        <v>PHA (Polyhydroxyalkanoates) co-firing in electrical power plant</v>
      </c>
      <c r="G1956" s="154">
        <f t="shared" si="494"/>
        <v>-2.1427449333333333</v>
      </c>
      <c r="H1956"/>
      <c r="I1956"/>
      <c r="J1956" s="227">
        <f t="shared" si="501"/>
        <v>-0.3404116211648</v>
      </c>
      <c r="K1956"/>
      <c r="L1956" s="280">
        <f t="shared" si="502"/>
        <v>-5.6222255199999994E-3</v>
      </c>
      <c r="M1956" s="280">
        <f t="shared" si="503"/>
        <v>-1.0218147654799999E-2</v>
      </c>
      <c r="N1956" s="281">
        <f t="shared" si="504"/>
        <v>-3.1595079900000001E-3</v>
      </c>
      <c r="O1956" s="280">
        <v>-0.32141174</v>
      </c>
      <c r="P1956" s="286">
        <v>-7.4517595999999998E-3</v>
      </c>
      <c r="Q1956" s="219">
        <v>-1.6543783000000001E-3</v>
      </c>
      <c r="R1956" s="219">
        <v>-3.6483767999999999E-3</v>
      </c>
      <c r="S1956" s="219">
        <v>-1.6144803000000001E-3</v>
      </c>
      <c r="T1956" s="219">
        <v>-1.9215182E-4</v>
      </c>
      <c r="U1956" s="219">
        <v>-1.6721659999999999E-4</v>
      </c>
      <c r="V1956" s="219">
        <v>-1.1036409E-3</v>
      </c>
      <c r="W1956" s="219">
        <v>-3.9567729000000002E-4</v>
      </c>
      <c r="X1956" s="219">
        <v>0</v>
      </c>
      <c r="Y1956" s="219">
        <v>-2.7638306999999999E-3</v>
      </c>
      <c r="Z1956" s="286">
        <v>-8.3688548000000008E-6</v>
      </c>
      <c r="AA1956" s="219">
        <v>0</v>
      </c>
      <c r="AB1956" s="219">
        <v>0</v>
      </c>
      <c r="AC1956"/>
      <c r="AD1956" s="227">
        <f t="shared" si="505"/>
        <v>-0.32141174</v>
      </c>
      <c r="AE1956" s="227">
        <f t="shared" si="506"/>
        <v>-1.5832004320000002E-2</v>
      </c>
      <c r="AF1956" s="227">
        <f t="shared" si="507"/>
        <v>-1.0209778799999999E-2</v>
      </c>
      <c r="AG1956" s="227">
        <f t="shared" si="508"/>
        <v>-1.0218147654799999E-2</v>
      </c>
      <c r="AH1956" s="227">
        <f t="shared" si="509"/>
        <v>-3.1595079900000001E-3</v>
      </c>
      <c r="AI1956"/>
      <c r="AJ1956">
        <v>-31.74868</v>
      </c>
      <c r="AK1956" s="155">
        <v>-31.254883</v>
      </c>
      <c r="AL1956" s="155">
        <v>-0.34333300999999999</v>
      </c>
      <c r="AM1956" s="155">
        <v>0</v>
      </c>
      <c r="AN1956" s="155">
        <v>0</v>
      </c>
      <c r="AO1956" s="155">
        <v>-8.4103875999999994E-2</v>
      </c>
      <c r="AP1956" s="155">
        <v>-6.6360134000000001E-2</v>
      </c>
      <c r="AQ1956"/>
      <c r="AR1956" s="156">
        <v>-3.7998084000000001E-2</v>
      </c>
      <c r="AS1956" s="156">
        <v>-3.4161036999999998E-2</v>
      </c>
      <c r="AT1956" s="156">
        <v>-1.6052112999999999E-3</v>
      </c>
      <c r="AU1956" s="156">
        <v>-2.2318357E-3</v>
      </c>
      <c r="AV1956" s="282">
        <f t="shared" si="510"/>
        <v>-2.048023792573E-6</v>
      </c>
      <c r="AW1956" s="282">
        <f t="shared" si="511"/>
        <v>-5.9364322529272009E-9</v>
      </c>
      <c r="AX1956" s="283">
        <f t="shared" si="512"/>
        <v>-0.31258202665399998</v>
      </c>
      <c r="AY1956" s="157">
        <v>-1.9884673000000001E-6</v>
      </c>
      <c r="AZ1956" s="157">
        <v>-5.9996858999999999E-9</v>
      </c>
      <c r="BA1956" s="157">
        <v>-1.6391999000000001E-13</v>
      </c>
      <c r="BB1956" s="157">
        <v>0</v>
      </c>
      <c r="BC1956" s="157">
        <v>0</v>
      </c>
      <c r="BD1956" s="157">
        <v>9.8393304000000003E-10</v>
      </c>
      <c r="BE1956" s="157">
        <v>-6.0315455000000004E-8</v>
      </c>
      <c r="BF1956" s="157">
        <v>1.1052436000000001E-10</v>
      </c>
      <c r="BG1956" s="157">
        <v>-4.7003380999999999E-11</v>
      </c>
      <c r="BH1956" s="157">
        <v>0</v>
      </c>
      <c r="BI1956" s="157">
        <v>0</v>
      </c>
      <c r="BJ1956" s="157">
        <v>-9.5304559999999995E-14</v>
      </c>
      <c r="BK1956" s="157">
        <v>-6.6431583E-15</v>
      </c>
      <c r="BL1956" s="157">
        <v>-1.4642189E-15</v>
      </c>
      <c r="BM1956" s="157">
        <v>-2.6498292999999999E-11</v>
      </c>
      <c r="BN1956" s="157">
        <v>-1.9847232000000001E-10</v>
      </c>
      <c r="BO1956" s="157">
        <v>0</v>
      </c>
      <c r="BP1956" s="157">
        <v>-3.3196654000000001E-5</v>
      </c>
      <c r="BQ1956" s="157">
        <v>-0.31254883</v>
      </c>
      <c r="BR1956" s="157">
        <v>0</v>
      </c>
      <c r="BS1956" s="157">
        <v>0</v>
      </c>
      <c r="BT1956" s="157">
        <v>0</v>
      </c>
      <c r="BU1956"/>
      <c r="BV1956" s="155">
        <v>-9.9350763999999999E-5</v>
      </c>
      <c r="BW1956" s="155">
        <v>1.1035998999999999E-7</v>
      </c>
      <c r="BX1956" s="155">
        <v>-5.9745415E-5</v>
      </c>
      <c r="BY1956" s="155">
        <v>-1.3527897E-7</v>
      </c>
      <c r="BZ1956" s="155">
        <v>-1.9911798000000001E-6</v>
      </c>
      <c r="CA1956" s="155">
        <v>8.5421974000000004E-7</v>
      </c>
      <c r="CB1956" s="155">
        <v>0</v>
      </c>
      <c r="CC1956" s="155">
        <v>1.2965216999999999E-6</v>
      </c>
      <c r="CD1956" s="155">
        <v>-2.6715086E-7</v>
      </c>
      <c r="CE1956" s="155">
        <v>-1.6675413000000001E-7</v>
      </c>
      <c r="CF1956" s="155">
        <v>0</v>
      </c>
      <c r="CG1956" s="155">
        <v>0</v>
      </c>
      <c r="CH1956" s="155">
        <v>0</v>
      </c>
      <c r="CI1956" s="155">
        <v>-7.6795509000000003E-7</v>
      </c>
      <c r="CJ1956" s="155">
        <v>-3.8538131999999997E-5</v>
      </c>
      <c r="CK1956" s="155">
        <v>-5.5708644E-15</v>
      </c>
      <c r="CL1956" s="155">
        <v>0</v>
      </c>
      <c r="CM1956"/>
      <c r="CN1956" s="284">
        <v>0</v>
      </c>
      <c r="CO1956" s="284">
        <v>-2.1427448999999998</v>
      </c>
      <c r="CP1956" s="285">
        <v>2.4425684999999999E-2</v>
      </c>
      <c r="CQ1956" s="284">
        <v>2.7142273000000001E-4</v>
      </c>
      <c r="CR1956" s="284">
        <v>-4.5524803000000002E-11</v>
      </c>
      <c r="CS1956" s="284">
        <v>-5.3081102999999999E-9</v>
      </c>
      <c r="CT1956" s="284">
        <v>-7.5229961000000003E-5</v>
      </c>
      <c r="CU1956" s="284">
        <v>-5.5770732999999998E-3</v>
      </c>
      <c r="CV1956" s="284">
        <v>0</v>
      </c>
      <c r="CW1956" s="284">
        <v>3.0040664999999997E-4</v>
      </c>
      <c r="CX1956"/>
      <c r="CY1956"/>
      <c r="CZ1956"/>
      <c r="DA1956"/>
      <c r="DB1956" s="212"/>
      <c r="DC1956" s="48"/>
      <c r="DD1956" s="48"/>
      <c r="DE1956" s="48"/>
      <c r="DF1956" s="48"/>
      <c r="DG1956" s="48"/>
      <c r="DH1956" s="48"/>
      <c r="DI1956" s="48"/>
      <c r="DJ1956" s="48"/>
      <c r="DK1956" s="48"/>
      <c r="DL1956" s="48"/>
    </row>
    <row r="1957" spans="1:116" ht="14.4">
      <c r="A1957" t="s">
        <v>1102</v>
      </c>
      <c r="B1957" s="188" t="s">
        <v>334</v>
      </c>
      <c r="C1957" s="151" t="str">
        <f t="shared" si="495"/>
        <v>F.030.01.113</v>
      </c>
      <c r="D1957" s="54" t="s">
        <v>59</v>
      </c>
      <c r="E1957" s="150" t="s">
        <v>352</v>
      </c>
      <c r="F1957" s="153" t="str">
        <f t="shared" si="496"/>
        <v>PLA (Polylactide) co-firing in electrical power plant</v>
      </c>
      <c r="G1957" s="154">
        <f t="shared" si="494"/>
        <v>-1.4257808666666667</v>
      </c>
      <c r="H1957"/>
      <c r="I1957"/>
      <c r="J1957" s="227">
        <f t="shared" si="501"/>
        <v>-0.22349226728959998</v>
      </c>
      <c r="K1957"/>
      <c r="L1957" s="280">
        <f t="shared" si="502"/>
        <v>-2.3629774699999999E-3</v>
      </c>
      <c r="M1957" s="280">
        <f t="shared" si="503"/>
        <v>-5.159825549599999E-3</v>
      </c>
      <c r="N1957" s="281">
        <f t="shared" si="504"/>
        <v>-2.1023342699999998E-3</v>
      </c>
      <c r="O1957" s="280">
        <v>-0.21386712999999999</v>
      </c>
      <c r="P1957" s="286">
        <v>-4.9583952000000001E-3</v>
      </c>
      <c r="Q1957" s="219">
        <v>5.3850009999999995E-4</v>
      </c>
      <c r="R1957" s="219">
        <v>-1.04958E-3</v>
      </c>
      <c r="S1957" s="219">
        <v>-1.0742740000000001E-3</v>
      </c>
      <c r="T1957" s="286">
        <v>-1.2785767E-4</v>
      </c>
      <c r="U1957" s="286">
        <v>-1.112658E-4</v>
      </c>
      <c r="V1957" s="219">
        <v>-7.3436181999999997E-4</v>
      </c>
      <c r="W1957" s="219">
        <v>-2.6328336999999999E-4</v>
      </c>
      <c r="X1957" s="219">
        <v>0</v>
      </c>
      <c r="Y1957" s="219">
        <v>-1.8390508999999999E-3</v>
      </c>
      <c r="Z1957" s="286">
        <v>-5.5686296000000002E-6</v>
      </c>
      <c r="AA1957" s="219">
        <v>0</v>
      </c>
      <c r="AB1957" s="219">
        <v>0</v>
      </c>
      <c r="AC1957"/>
      <c r="AD1957" s="227">
        <f t="shared" si="505"/>
        <v>-0.21386712999999999</v>
      </c>
      <c r="AE1957" s="227">
        <f t="shared" si="506"/>
        <v>-7.5172343900000004E-3</v>
      </c>
      <c r="AF1957" s="227">
        <f t="shared" si="507"/>
        <v>-5.1542569199999992E-3</v>
      </c>
      <c r="AG1957" s="227">
        <f t="shared" si="508"/>
        <v>-5.159825549599999E-3</v>
      </c>
      <c r="AH1957" s="227">
        <f t="shared" si="509"/>
        <v>-2.1023342699999998E-3</v>
      </c>
      <c r="AI1957"/>
      <c r="AJ1957">
        <v>-21.125547999999998</v>
      </c>
      <c r="AK1957" s="155">
        <v>-20.796976000000001</v>
      </c>
      <c r="AL1957" s="155">
        <v>-0.22845351999999999</v>
      </c>
      <c r="AM1957" s="155">
        <v>0</v>
      </c>
      <c r="AN1957" s="155">
        <v>0</v>
      </c>
      <c r="AO1957" s="155">
        <v>-5.5962655E-2</v>
      </c>
      <c r="AP1957" s="155">
        <v>-4.4155983000000003E-2</v>
      </c>
      <c r="AQ1957"/>
      <c r="AR1957" s="156">
        <v>-2.5008072999999999E-2</v>
      </c>
      <c r="AS1957" s="156">
        <v>-2.2467404999999999E-2</v>
      </c>
      <c r="AT1957" s="156">
        <v>-1.0556064000000001E-3</v>
      </c>
      <c r="AU1957" s="156">
        <v>-1.4850618E-3</v>
      </c>
      <c r="AV1957" s="282">
        <f t="shared" si="510"/>
        <v>-1.3469666992739997E-6</v>
      </c>
      <c r="AW1957" s="282">
        <f t="shared" si="511"/>
        <v>-3.9038698414646496E-9</v>
      </c>
      <c r="AX1957" s="283">
        <f t="shared" si="512"/>
        <v>-0.207991849028</v>
      </c>
      <c r="AY1957" s="157">
        <v>-1.3231246E-6</v>
      </c>
      <c r="AZ1957" s="157">
        <v>-3.9921864000000001E-9</v>
      </c>
      <c r="BA1957" s="157">
        <v>-1.0907224E-13</v>
      </c>
      <c r="BB1957" s="157">
        <v>0</v>
      </c>
      <c r="BC1957" s="157">
        <v>0</v>
      </c>
      <c r="BD1957" s="157">
        <v>8.5961400000000003E-10</v>
      </c>
      <c r="BE1957" s="157">
        <v>-2.4552018E-8</v>
      </c>
      <c r="BF1957" s="157">
        <v>1.025899E-10</v>
      </c>
      <c r="BG1957" s="157">
        <v>-1.4095458999999999E-11</v>
      </c>
      <c r="BH1957" s="157">
        <v>0</v>
      </c>
      <c r="BI1957" s="157">
        <v>0</v>
      </c>
      <c r="BJ1957" s="157">
        <v>-6.3415581999999997E-14</v>
      </c>
      <c r="BK1957" s="157">
        <v>-4.4203524999999997E-15</v>
      </c>
      <c r="BL1957" s="157">
        <v>-9.7429015000000007E-16</v>
      </c>
      <c r="BM1957" s="157">
        <v>-1.7631943999999999E-11</v>
      </c>
      <c r="BN1957" s="157">
        <v>-1.3206333E-10</v>
      </c>
      <c r="BO1957" s="157">
        <v>0</v>
      </c>
      <c r="BP1957" s="157">
        <v>-2.2089028000000001E-5</v>
      </c>
      <c r="BQ1957" s="157">
        <v>-0.20796976</v>
      </c>
      <c r="BR1957" s="157">
        <v>0</v>
      </c>
      <c r="BS1957" s="157">
        <v>0</v>
      </c>
      <c r="BT1957" s="157">
        <v>0</v>
      </c>
      <c r="BU1957"/>
      <c r="BV1957" s="155">
        <v>-6.5270384000000001E-5</v>
      </c>
      <c r="BW1957" s="155">
        <v>2.5934196000000001E-7</v>
      </c>
      <c r="BX1957" s="155">
        <v>-3.9754554000000001E-5</v>
      </c>
      <c r="BY1957" s="155">
        <v>-9.0014523000000006E-8</v>
      </c>
      <c r="BZ1957" s="155">
        <v>-1.27071E-6</v>
      </c>
      <c r="CA1957" s="155">
        <v>7.0104930999999998E-7</v>
      </c>
      <c r="CB1957" s="155">
        <v>0</v>
      </c>
      <c r="CC1957" s="155">
        <v>1.064042E-6</v>
      </c>
      <c r="CD1957" s="155">
        <v>-1.7776198000000001E-7</v>
      </c>
      <c r="CE1957" s="155">
        <v>-1.1095807E-7</v>
      </c>
      <c r="CF1957" s="155">
        <v>0</v>
      </c>
      <c r="CG1957" s="155">
        <v>0</v>
      </c>
      <c r="CH1957" s="155">
        <v>0</v>
      </c>
      <c r="CI1957" s="155">
        <v>-2.4757554000000002E-7</v>
      </c>
      <c r="CJ1957" s="155">
        <v>-2.5643243999999999E-5</v>
      </c>
      <c r="CK1957" s="155">
        <v>-3.7068490000000001E-15</v>
      </c>
      <c r="CL1957" s="155">
        <v>0</v>
      </c>
      <c r="CM1957"/>
      <c r="CN1957" s="284">
        <v>0</v>
      </c>
      <c r="CO1957" s="284">
        <v>-1.4257808999999999</v>
      </c>
      <c r="CP1957" s="285">
        <v>2.0045907000000002E-2</v>
      </c>
      <c r="CQ1957" s="284">
        <v>3.3822425000000001E-4</v>
      </c>
      <c r="CR1957" s="284">
        <v>-3.0292168999999998E-11</v>
      </c>
      <c r="CS1957" s="284">
        <v>-3.5320126000000001E-9</v>
      </c>
      <c r="CT1957" s="284">
        <v>-4.8431723999999998E-5</v>
      </c>
      <c r="CU1957" s="284">
        <v>-3.7109804000000001E-3</v>
      </c>
      <c r="CV1957" s="284">
        <v>0</v>
      </c>
      <c r="CW1957" s="284">
        <v>2.4654062999999998E-4</v>
      </c>
      <c r="CX1957"/>
      <c r="CY1957"/>
      <c r="CZ1957"/>
      <c r="DA1957"/>
      <c r="DB1957" s="212"/>
      <c r="DC1957" s="48"/>
      <c r="DD1957" s="48"/>
      <c r="DE1957" s="48"/>
      <c r="DF1957" s="48"/>
      <c r="DG1957" s="48"/>
      <c r="DH1957" s="48"/>
      <c r="DI1957" s="48"/>
      <c r="DJ1957" s="48"/>
      <c r="DK1957" s="48"/>
      <c r="DL1957" s="48"/>
    </row>
    <row r="1958" spans="1:116" ht="14.4">
      <c r="A1958" t="s">
        <v>1103</v>
      </c>
      <c r="B1958" s="188" t="s">
        <v>334</v>
      </c>
      <c r="C1958" s="151" t="str">
        <f t="shared" si="495"/>
        <v>F.030.01.114</v>
      </c>
      <c r="D1958" s="54" t="s">
        <v>59</v>
      </c>
      <c r="E1958" s="150" t="s">
        <v>352</v>
      </c>
      <c r="F1958" s="153" t="str">
        <f t="shared" si="496"/>
        <v>PMMA (Polymethyl methacrylate) co-firing in electrical power plant</v>
      </c>
      <c r="G1958" s="154">
        <f t="shared" si="494"/>
        <v>0.15502288</v>
      </c>
      <c r="H1958"/>
      <c r="I1958"/>
      <c r="J1958" s="227">
        <f t="shared" si="501"/>
        <v>7.347061824100002E-3</v>
      </c>
      <c r="K1958"/>
      <c r="L1958" s="280">
        <f t="shared" si="502"/>
        <v>-4.3488007700000003E-3</v>
      </c>
      <c r="M1958" s="280">
        <f t="shared" si="503"/>
        <v>-8.5422214259000002E-3</v>
      </c>
      <c r="N1958" s="281">
        <f t="shared" si="504"/>
        <v>-3.0153479799999998E-3</v>
      </c>
      <c r="O1958" s="280">
        <v>2.3253432000000001E-2</v>
      </c>
      <c r="P1958" s="286">
        <v>-7.1117554000000001E-3</v>
      </c>
      <c r="Q1958" s="219">
        <v>-3.6919432000000001E-4</v>
      </c>
      <c r="R1958" s="219">
        <v>-2.4650136E-3</v>
      </c>
      <c r="S1958" s="219">
        <v>-1.5408157999999999E-3</v>
      </c>
      <c r="T1958" s="219">
        <v>-1.8338442999999999E-4</v>
      </c>
      <c r="U1958" s="219">
        <v>-1.5958694000000001E-4</v>
      </c>
      <c r="V1958" s="219">
        <v>-1.0532847000000001E-3</v>
      </c>
      <c r="W1958" s="219">
        <v>-3.7762358000000001E-4</v>
      </c>
      <c r="X1958" s="219">
        <v>0</v>
      </c>
      <c r="Y1958" s="219">
        <v>-2.6377243999999998E-3</v>
      </c>
      <c r="Z1958" s="286">
        <v>-7.9870058999999997E-6</v>
      </c>
      <c r="AA1958" s="219">
        <v>0</v>
      </c>
      <c r="AB1958" s="219">
        <v>0</v>
      </c>
      <c r="AC1958"/>
      <c r="AD1958" s="227">
        <f t="shared" si="505"/>
        <v>2.3253432000000001E-2</v>
      </c>
      <c r="AE1958" s="227">
        <f t="shared" si="506"/>
        <v>-1.2883035190000001E-2</v>
      </c>
      <c r="AF1958" s="227">
        <f t="shared" si="507"/>
        <v>-8.53423442E-3</v>
      </c>
      <c r="AG1958" s="227">
        <f t="shared" si="508"/>
        <v>-8.5422214259000002E-3</v>
      </c>
      <c r="AH1958" s="227">
        <f t="shared" si="509"/>
        <v>-3.0153479799999998E-3</v>
      </c>
      <c r="AI1958"/>
      <c r="AJ1958">
        <v>-30.300070999999999</v>
      </c>
      <c r="AK1958" s="155">
        <v>-29.828804999999999</v>
      </c>
      <c r="AL1958" s="155">
        <v>-0.32766761999999999</v>
      </c>
      <c r="AM1958" s="155">
        <v>0</v>
      </c>
      <c r="AN1958" s="155">
        <v>0</v>
      </c>
      <c r="AO1958" s="155">
        <v>-8.0266436999999996E-2</v>
      </c>
      <c r="AP1958" s="155">
        <v>-6.3332294999999997E-2</v>
      </c>
      <c r="AQ1958"/>
      <c r="AR1958" s="156">
        <v>-3.4119669E-4</v>
      </c>
      <c r="AS1958" s="156">
        <v>1.6458422999999999E-3</v>
      </c>
      <c r="AT1958" s="156">
        <v>1.4296386E-4</v>
      </c>
      <c r="AU1958" s="156">
        <v>-2.1300029000000001E-3</v>
      </c>
      <c r="AV1958" s="282">
        <f t="shared" si="510"/>
        <v>9.8671600304999997E-8</v>
      </c>
      <c r="AW1958" s="282">
        <f t="shared" si="511"/>
        <v>5.2871251072819991E-10</v>
      </c>
      <c r="AX1958" s="283">
        <f t="shared" si="512"/>
        <v>-0.29831973197800005</v>
      </c>
      <c r="AY1958" s="157">
        <v>1.4386123000000001E-7</v>
      </c>
      <c r="AZ1958" s="157">
        <v>4.3406406999999998E-10</v>
      </c>
      <c r="BA1958" s="157">
        <v>1.185925E-14</v>
      </c>
      <c r="BB1958" s="157">
        <v>0</v>
      </c>
      <c r="BC1958" s="157">
        <v>0</v>
      </c>
      <c r="BD1958" s="157">
        <v>1.0902441E-9</v>
      </c>
      <c r="BE1958" s="157">
        <v>-4.6065168000000003E-8</v>
      </c>
      <c r="BF1958" s="157">
        <v>1.2691603000000001E-10</v>
      </c>
      <c r="BG1958" s="157">
        <v>-3.2180755000000002E-11</v>
      </c>
      <c r="BH1958" s="157">
        <v>0</v>
      </c>
      <c r="BI1958" s="157">
        <v>0</v>
      </c>
      <c r="BJ1958" s="157">
        <v>-9.0956062999999994E-14</v>
      </c>
      <c r="BK1958" s="157">
        <v>-6.3400483999999996E-15</v>
      </c>
      <c r="BL1958" s="157">
        <v>-1.3974104000000001E-15</v>
      </c>
      <c r="BM1958" s="157">
        <v>-2.5289245000000001E-11</v>
      </c>
      <c r="BN1958" s="157">
        <v>-1.8941654999999999E-10</v>
      </c>
      <c r="BO1958" s="157">
        <v>0</v>
      </c>
      <c r="BP1958" s="157">
        <v>-3.1681977999999999E-5</v>
      </c>
      <c r="BQ1958" s="157">
        <v>-0.29828805000000003</v>
      </c>
      <c r="BR1958" s="157">
        <v>0</v>
      </c>
      <c r="BS1958" s="157">
        <v>0</v>
      </c>
      <c r="BT1958" s="157">
        <v>0</v>
      </c>
      <c r="BU1958"/>
      <c r="BV1958" s="155">
        <v>-3.285777E-5</v>
      </c>
      <c r="BW1958" s="155">
        <v>2.4251134000000001E-7</v>
      </c>
      <c r="BX1958" s="155">
        <v>4.3224493E-6</v>
      </c>
      <c r="BY1958" s="155">
        <v>-1.2910653999999999E-7</v>
      </c>
      <c r="BZ1958" s="155">
        <v>-1.8603175E-6</v>
      </c>
      <c r="CA1958" s="155">
        <v>9.1313145000000004E-7</v>
      </c>
      <c r="CB1958" s="155">
        <v>0</v>
      </c>
      <c r="CC1958" s="155">
        <v>1.3859369999999999E-6</v>
      </c>
      <c r="CD1958" s="155">
        <v>-2.5496146999999999E-7</v>
      </c>
      <c r="CE1958" s="155">
        <v>-1.5914558E-7</v>
      </c>
      <c r="CF1958" s="155">
        <v>0</v>
      </c>
      <c r="CG1958" s="155">
        <v>0</v>
      </c>
      <c r="CH1958" s="155">
        <v>0</v>
      </c>
      <c r="CI1958" s="155">
        <v>-5.3852986000000001E-7</v>
      </c>
      <c r="CJ1958" s="155">
        <v>-3.6779738E-5</v>
      </c>
      <c r="CK1958" s="155">
        <v>-5.3166805000000002E-15</v>
      </c>
      <c r="CL1958" s="155">
        <v>0</v>
      </c>
      <c r="CM1958"/>
      <c r="CN1958" s="284">
        <v>0</v>
      </c>
      <c r="CO1958" s="284">
        <v>0.15502288</v>
      </c>
      <c r="CP1958" s="285">
        <v>2.6110214999999999E-2</v>
      </c>
      <c r="CQ1958" s="284">
        <v>3.7535021000000002E-4</v>
      </c>
      <c r="CR1958" s="284">
        <v>-4.3447626000000002E-11</v>
      </c>
      <c r="CS1958" s="284">
        <v>-5.0659151999999999E-9</v>
      </c>
      <c r="CT1958" s="284">
        <v>-7.0597373000000002E-5</v>
      </c>
      <c r="CU1958" s="284">
        <v>-5.3226061000000002E-3</v>
      </c>
      <c r="CV1958" s="284">
        <v>0</v>
      </c>
      <c r="CW1958" s="284">
        <v>3.2112435000000001E-4</v>
      </c>
      <c r="CX1958"/>
      <c r="CY1958"/>
      <c r="CZ1958"/>
      <c r="DA1958"/>
      <c r="DB1958" s="212"/>
      <c r="DC1958" s="48"/>
      <c r="DD1958" s="48"/>
      <c r="DE1958" s="48"/>
      <c r="DF1958" s="48"/>
      <c r="DG1958" s="48"/>
      <c r="DH1958" s="48"/>
      <c r="DI1958" s="48"/>
      <c r="DJ1958" s="48"/>
      <c r="DK1958" s="48"/>
      <c r="DL1958" s="48"/>
    </row>
    <row r="1959" spans="1:116" ht="14.4">
      <c r="A1959" t="s">
        <v>1104</v>
      </c>
      <c r="B1959" s="188" t="s">
        <v>334</v>
      </c>
      <c r="C1959" s="151" t="str">
        <f t="shared" si="495"/>
        <v>F.030.01.115</v>
      </c>
      <c r="D1959" s="54" t="s">
        <v>59</v>
      </c>
      <c r="E1959" s="150" t="s">
        <v>352</v>
      </c>
      <c r="F1959" s="153" t="str">
        <f t="shared" si="496"/>
        <v>POM (Polyoxymethylene, polyacetaal) co-firing in electrical power plant</v>
      </c>
      <c r="G1959" s="154">
        <f t="shared" si="494"/>
        <v>0.17457624666666668</v>
      </c>
      <c r="H1959"/>
      <c r="I1959"/>
      <c r="J1959" s="227">
        <f t="shared" si="501"/>
        <v>1.6085197872199999E-2</v>
      </c>
      <c r="K1959"/>
      <c r="L1959" s="280">
        <f t="shared" si="502"/>
        <v>-2.7662778E-3</v>
      </c>
      <c r="M1959" s="280">
        <f t="shared" si="503"/>
        <v>-5.4248404778000003E-3</v>
      </c>
      <c r="N1959" s="281">
        <f t="shared" si="504"/>
        <v>-1.91012085E-3</v>
      </c>
      <c r="O1959" s="280">
        <v>2.6186437E-2</v>
      </c>
      <c r="P1959" s="286">
        <v>-4.5050562000000004E-3</v>
      </c>
      <c r="Q1959" s="219">
        <v>-2.4750461000000001E-4</v>
      </c>
      <c r="R1959" s="219">
        <v>-1.5729623999999999E-3</v>
      </c>
      <c r="S1959" s="219">
        <v>-9.7605464999999997E-4</v>
      </c>
      <c r="T1959" s="219">
        <v>-1.1616783E-4</v>
      </c>
      <c r="U1959" s="219">
        <v>-1.0109292E-4</v>
      </c>
      <c r="V1959" s="219">
        <v>-6.6722017000000002E-4</v>
      </c>
      <c r="W1959" s="219">
        <v>-2.3921175000000001E-4</v>
      </c>
      <c r="X1959" s="219">
        <v>0</v>
      </c>
      <c r="Y1959" s="219">
        <v>-1.6709091E-3</v>
      </c>
      <c r="Z1959" s="286">
        <v>-5.0594978000000001E-6</v>
      </c>
      <c r="AA1959" s="219">
        <v>0</v>
      </c>
      <c r="AB1959" s="219">
        <v>0</v>
      </c>
      <c r="AC1959"/>
      <c r="AD1959" s="227">
        <f t="shared" si="505"/>
        <v>2.6186437E-2</v>
      </c>
      <c r="AE1959" s="227">
        <f t="shared" si="506"/>
        <v>-8.1860587799999999E-3</v>
      </c>
      <c r="AF1959" s="227">
        <f t="shared" si="507"/>
        <v>-5.4197809800000003E-3</v>
      </c>
      <c r="AG1959" s="227">
        <f t="shared" si="508"/>
        <v>-5.4248404778000003E-3</v>
      </c>
      <c r="AH1959" s="227">
        <f t="shared" si="509"/>
        <v>-1.91012085E-3</v>
      </c>
      <c r="AI1959"/>
      <c r="AJ1959">
        <v>-19.194068999999999</v>
      </c>
      <c r="AK1959" s="155">
        <v>-18.895537999999998</v>
      </c>
      <c r="AL1959" s="155">
        <v>-0.20756633999999999</v>
      </c>
      <c r="AM1959" s="155">
        <v>0</v>
      </c>
      <c r="AN1959" s="155">
        <v>0</v>
      </c>
      <c r="AO1959" s="155">
        <v>-5.0846069000000001E-2</v>
      </c>
      <c r="AP1959" s="155">
        <v>-4.0118863999999997E-2</v>
      </c>
      <c r="AQ1959"/>
      <c r="AR1959" s="156">
        <v>1.0215999000000001E-3</v>
      </c>
      <c r="AS1959" s="156">
        <v>2.2225995999999998E-3</v>
      </c>
      <c r="AT1959" s="156">
        <v>1.4828506000000001E-4</v>
      </c>
      <c r="AU1959" s="156">
        <v>-1.3492847000000001E-3</v>
      </c>
      <c r="AV1959" s="282">
        <f t="shared" si="510"/>
        <v>1.3324937787E-7</v>
      </c>
      <c r="AW1959" s="282">
        <f t="shared" si="511"/>
        <v>5.4839148707881004E-10</v>
      </c>
      <c r="AX1959" s="283">
        <f t="shared" si="512"/>
        <v>-0.18897544946</v>
      </c>
      <c r="AY1959" s="157">
        <v>1.6200676000000001E-7</v>
      </c>
      <c r="AZ1959" s="157">
        <v>4.8881349000000003E-10</v>
      </c>
      <c r="BA1959" s="157">
        <v>1.3355083E-14</v>
      </c>
      <c r="BB1959" s="157">
        <v>0</v>
      </c>
      <c r="BC1959" s="157">
        <v>0</v>
      </c>
      <c r="BD1959" s="157">
        <v>6.8892872E-10</v>
      </c>
      <c r="BE1959" s="157">
        <v>-2.9310301999999999E-8</v>
      </c>
      <c r="BF1959" s="157">
        <v>8.0155451999999996E-11</v>
      </c>
      <c r="BG1959" s="157">
        <v>-2.0528291000000001E-11</v>
      </c>
      <c r="BH1959" s="157">
        <v>0</v>
      </c>
      <c r="BI1959" s="157">
        <v>0</v>
      </c>
      <c r="BJ1959" s="157">
        <v>-5.7617586000000004E-14</v>
      </c>
      <c r="BK1959" s="157">
        <v>-4.0162059999999998E-15</v>
      </c>
      <c r="BL1959" s="157">
        <v>-8.8521219000000004E-16</v>
      </c>
      <c r="BM1959" s="157">
        <v>-1.6019879999999999E-11</v>
      </c>
      <c r="BN1959" s="157">
        <v>-1.1998897E-10</v>
      </c>
      <c r="BO1959" s="157">
        <v>0</v>
      </c>
      <c r="BP1959" s="157">
        <v>-2.0069459999999999E-5</v>
      </c>
      <c r="BQ1959" s="157">
        <v>-0.18895538000000001</v>
      </c>
      <c r="BR1959" s="157">
        <v>0</v>
      </c>
      <c r="BS1959" s="157">
        <v>0</v>
      </c>
      <c r="BT1959" s="157">
        <v>0</v>
      </c>
      <c r="BU1959"/>
      <c r="BV1959" s="155">
        <v>-1.8691726E-5</v>
      </c>
      <c r="BW1959" s="155">
        <v>1.5207672000000001E-7</v>
      </c>
      <c r="BX1959" s="155">
        <v>4.8676489999999996E-6</v>
      </c>
      <c r="BY1959" s="155">
        <v>-8.1784622999999996E-8</v>
      </c>
      <c r="BZ1959" s="155">
        <v>-1.178899E-6</v>
      </c>
      <c r="CA1959" s="155">
        <v>5.7733472000000002E-7</v>
      </c>
      <c r="CB1959" s="155">
        <v>0</v>
      </c>
      <c r="CC1959" s="155">
        <v>8.7626986999999995E-7</v>
      </c>
      <c r="CD1959" s="155">
        <v>-1.6150945999999999E-7</v>
      </c>
      <c r="CE1959" s="155">
        <v>-1.0081333999999999E-7</v>
      </c>
      <c r="CF1959" s="155">
        <v>0</v>
      </c>
      <c r="CG1959" s="155">
        <v>0</v>
      </c>
      <c r="CH1959" s="155">
        <v>0</v>
      </c>
      <c r="CI1959" s="155">
        <v>-3.4333103000000002E-7</v>
      </c>
      <c r="CJ1959" s="155">
        <v>-2.3298719E-5</v>
      </c>
      <c r="CK1959" s="155">
        <v>-3.3679371000000002E-15</v>
      </c>
      <c r="CL1959" s="155">
        <v>0</v>
      </c>
      <c r="CM1959"/>
      <c r="CN1959" s="284">
        <v>0</v>
      </c>
      <c r="CO1959" s="284">
        <v>0.17457624999999999</v>
      </c>
      <c r="CP1959" s="285">
        <v>1.6508393999999999E-2</v>
      </c>
      <c r="CQ1959" s="284">
        <v>2.3646088999999999E-4</v>
      </c>
      <c r="CR1959" s="284">
        <v>-2.7522600000000001E-11</v>
      </c>
      <c r="CS1959" s="284">
        <v>-3.2090857E-9</v>
      </c>
      <c r="CT1959" s="284">
        <v>-4.4734568999999999E-5</v>
      </c>
      <c r="CU1959" s="284">
        <v>-3.3716906999999999E-3</v>
      </c>
      <c r="CV1959" s="284">
        <v>0</v>
      </c>
      <c r="CW1959" s="284">
        <v>2.0303346000000001E-4</v>
      </c>
      <c r="CX1959"/>
      <c r="CY1959"/>
      <c r="CZ1959"/>
      <c r="DA1959"/>
      <c r="DB1959" s="212"/>
      <c r="DC1959" s="48"/>
      <c r="DD1959" s="48"/>
      <c r="DE1959" s="48"/>
      <c r="DF1959" s="48"/>
      <c r="DG1959" s="48"/>
      <c r="DH1959" s="48"/>
      <c r="DI1959" s="48"/>
      <c r="DJ1959" s="48"/>
      <c r="DK1959" s="48"/>
      <c r="DL1959" s="48"/>
    </row>
    <row r="1960" spans="1:116" ht="14.4">
      <c r="A1960" t="s">
        <v>1105</v>
      </c>
      <c r="B1960" s="188" t="s">
        <v>334</v>
      </c>
      <c r="C1960" s="151" t="str">
        <f t="shared" si="495"/>
        <v>F.030.01.116</v>
      </c>
      <c r="D1960" s="54" t="s">
        <v>59</v>
      </c>
      <c r="E1960" s="150" t="s">
        <v>352</v>
      </c>
      <c r="F1960" s="153" t="str">
        <f t="shared" si="496"/>
        <v>PP (Polypropylene) co-firing in electrical power plant</v>
      </c>
      <c r="G1960" s="154">
        <f t="shared" si="494"/>
        <v>-0.33809056666666665</v>
      </c>
      <c r="H1960"/>
      <c r="I1960"/>
      <c r="J1960" s="227">
        <f t="shared" si="501"/>
        <v>-7.7716637243999992E-2</v>
      </c>
      <c r="K1960"/>
      <c r="L1960" s="280">
        <f t="shared" si="502"/>
        <v>-7.37338512E-3</v>
      </c>
      <c r="M1960" s="280">
        <f t="shared" si="503"/>
        <v>-1.4501172944000001E-2</v>
      </c>
      <c r="N1960" s="281">
        <f t="shared" si="504"/>
        <v>-5.1284941800000001E-3</v>
      </c>
      <c r="O1960" s="280">
        <v>-5.0713584999999999E-2</v>
      </c>
      <c r="P1960" s="286">
        <v>-1.2095651000000001E-2</v>
      </c>
      <c r="Q1960" s="219">
        <v>-6.0051446999999998E-4</v>
      </c>
      <c r="R1960" s="219">
        <v>-4.1694458000000002E-3</v>
      </c>
      <c r="S1960" s="219">
        <v>-2.6206147000000001E-3</v>
      </c>
      <c r="T1960" s="219">
        <v>-3.1189966E-4</v>
      </c>
      <c r="U1960" s="219">
        <v>-2.7142495999999999E-4</v>
      </c>
      <c r="V1960" s="219">
        <v>-1.7914232E-3</v>
      </c>
      <c r="W1960" s="219">
        <v>-6.4226097999999995E-4</v>
      </c>
      <c r="X1960" s="219">
        <v>0</v>
      </c>
      <c r="Y1960" s="219">
        <v>-4.4862332000000001E-3</v>
      </c>
      <c r="Z1960" s="286">
        <v>-1.3584274E-5</v>
      </c>
      <c r="AA1960" s="219">
        <v>0</v>
      </c>
      <c r="AB1960" s="219">
        <v>0</v>
      </c>
      <c r="AC1960"/>
      <c r="AD1960" s="227">
        <f t="shared" si="505"/>
        <v>-5.0713584999999999E-2</v>
      </c>
      <c r="AE1960" s="227">
        <f t="shared" si="506"/>
        <v>-2.1860973789999998E-2</v>
      </c>
      <c r="AF1960" s="227">
        <f t="shared" si="507"/>
        <v>-1.4487588670000001E-2</v>
      </c>
      <c r="AG1960" s="227">
        <f t="shared" si="508"/>
        <v>-1.4501172944000001E-2</v>
      </c>
      <c r="AH1960" s="227">
        <f t="shared" si="509"/>
        <v>-5.1284941800000001E-3</v>
      </c>
      <c r="AI1960"/>
      <c r="AJ1960">
        <v>-51.534264999999998</v>
      </c>
      <c r="AK1960" s="155">
        <v>-50.732737</v>
      </c>
      <c r="AL1960" s="155">
        <v>-0.55729605000000004</v>
      </c>
      <c r="AM1960" s="155">
        <v>0</v>
      </c>
      <c r="AN1960" s="155">
        <v>0</v>
      </c>
      <c r="AO1960" s="155">
        <v>-0.1365169</v>
      </c>
      <c r="AP1960" s="155">
        <v>-0.10771537</v>
      </c>
      <c r="AQ1960"/>
      <c r="AR1960" s="156">
        <v>-1.0345864999999999E-2</v>
      </c>
      <c r="AS1960" s="156">
        <v>-6.5109123000000003E-3</v>
      </c>
      <c r="AT1960" s="156">
        <v>-2.1225019000000001E-4</v>
      </c>
      <c r="AU1960" s="156">
        <v>-3.6227020999999998E-3</v>
      </c>
      <c r="AV1960" s="282">
        <f t="shared" si="510"/>
        <v>-3.9034246912699999E-7</v>
      </c>
      <c r="AW1960" s="282">
        <f t="shared" si="511"/>
        <v>-7.8494892255319999E-10</v>
      </c>
      <c r="AX1960" s="283">
        <f t="shared" si="512"/>
        <v>-0.50738125460700001</v>
      </c>
      <c r="AY1960" s="157">
        <v>-3.1374804999999998E-7</v>
      </c>
      <c r="AZ1960" s="157">
        <v>-9.466535899999999E-10</v>
      </c>
      <c r="BA1960" s="157">
        <v>-2.5863927999999999E-14</v>
      </c>
      <c r="BB1960" s="157">
        <v>0</v>
      </c>
      <c r="BC1960" s="157">
        <v>0</v>
      </c>
      <c r="BD1960" s="157">
        <v>1.8577097999999999E-9</v>
      </c>
      <c r="BE1960" s="157">
        <v>-7.8086957999999996E-8</v>
      </c>
      <c r="BF1960" s="157">
        <v>2.1634405E-10</v>
      </c>
      <c r="BG1960" s="157">
        <v>-5.4445660999999999E-11</v>
      </c>
      <c r="BH1960" s="157">
        <v>0</v>
      </c>
      <c r="BI1960" s="157">
        <v>0</v>
      </c>
      <c r="BJ1960" s="157">
        <v>-1.5469778000000001E-13</v>
      </c>
      <c r="BK1960" s="157">
        <v>-1.0783134E-14</v>
      </c>
      <c r="BL1960" s="157">
        <v>-2.3767112000000001E-15</v>
      </c>
      <c r="BM1960" s="157">
        <v>-4.3011867E-11</v>
      </c>
      <c r="BN1960" s="157">
        <v>-3.2215906E-10</v>
      </c>
      <c r="BO1960" s="157">
        <v>0</v>
      </c>
      <c r="BP1960" s="157">
        <v>-5.3884607000000002E-5</v>
      </c>
      <c r="BQ1960" s="157">
        <v>-0.50732737000000006</v>
      </c>
      <c r="BR1960" s="157">
        <v>0</v>
      </c>
      <c r="BS1960" s="157">
        <v>0</v>
      </c>
      <c r="BT1960" s="157">
        <v>0</v>
      </c>
      <c r="BU1960"/>
      <c r="BV1960" s="155">
        <v>-7.2648857000000004E-5</v>
      </c>
      <c r="BW1960" s="155">
        <v>4.1557096999999998E-7</v>
      </c>
      <c r="BX1960" s="155">
        <v>-9.4268621000000005E-6</v>
      </c>
      <c r="BY1960" s="155">
        <v>-2.1958399999999999E-7</v>
      </c>
      <c r="BZ1960" s="155">
        <v>-3.1631155000000002E-6</v>
      </c>
      <c r="CA1960" s="155">
        <v>1.5552691000000001E-6</v>
      </c>
      <c r="CB1960" s="155">
        <v>0</v>
      </c>
      <c r="CC1960" s="155">
        <v>2.3605636999999999E-6</v>
      </c>
      <c r="CD1960" s="155">
        <v>-4.3363765000000001E-7</v>
      </c>
      <c r="CE1960" s="155">
        <v>-2.7067430000000001E-7</v>
      </c>
      <c r="CF1960" s="155">
        <v>0</v>
      </c>
      <c r="CG1960" s="155">
        <v>0</v>
      </c>
      <c r="CH1960" s="155">
        <v>0</v>
      </c>
      <c r="CI1960" s="155">
        <v>-9.1152538000000003E-7</v>
      </c>
      <c r="CJ1960" s="155">
        <v>-6.2554861E-5</v>
      </c>
      <c r="CK1960" s="155">
        <v>-9.0425933000000003E-15</v>
      </c>
      <c r="CL1960" s="155">
        <v>0</v>
      </c>
      <c r="CM1960"/>
      <c r="CN1960" s="284">
        <v>0</v>
      </c>
      <c r="CO1960" s="284">
        <v>-0.33809056999999998</v>
      </c>
      <c r="CP1960" s="285">
        <v>4.4471591999999997E-2</v>
      </c>
      <c r="CQ1960" s="284">
        <v>6.4102989999999997E-4</v>
      </c>
      <c r="CR1960" s="284">
        <v>-7.3895583000000001E-11</v>
      </c>
      <c r="CS1960" s="284">
        <v>-8.6160924000000005E-9</v>
      </c>
      <c r="CT1960" s="284">
        <v>-1.2004460000000001E-4</v>
      </c>
      <c r="CU1960" s="284">
        <v>-9.0526714999999997E-3</v>
      </c>
      <c r="CV1960" s="284">
        <v>0</v>
      </c>
      <c r="CW1960" s="284">
        <v>5.4694727999999996E-4</v>
      </c>
      <c r="CX1960"/>
      <c r="CY1960"/>
      <c r="CZ1960"/>
      <c r="DA1960"/>
      <c r="DB1960" s="212"/>
      <c r="DC1960" s="48"/>
      <c r="DD1960" s="48"/>
      <c r="DE1960" s="48"/>
      <c r="DF1960" s="48"/>
      <c r="DG1960" s="48"/>
      <c r="DH1960" s="48"/>
      <c r="DI1960" s="48"/>
      <c r="DJ1960" s="48"/>
      <c r="DK1960" s="48"/>
      <c r="DL1960" s="48"/>
    </row>
    <row r="1961" spans="1:116" ht="14.4">
      <c r="A1961" t="s">
        <v>1106</v>
      </c>
      <c r="B1961" s="188" t="s">
        <v>334</v>
      </c>
      <c r="C1961" s="151" t="str">
        <f t="shared" si="495"/>
        <v>F.030.01.117</v>
      </c>
      <c r="D1961" s="54" t="s">
        <v>59</v>
      </c>
      <c r="E1961" s="150" t="s">
        <v>352</v>
      </c>
      <c r="F1961" s="153" t="str">
        <f t="shared" si="496"/>
        <v>PS (Polystyrene) co-firing in electrical power plant</v>
      </c>
      <c r="G1961" s="154">
        <f t="shared" si="494"/>
        <v>-4.1874064000000003E-2</v>
      </c>
      <c r="H1961"/>
      <c r="I1961"/>
      <c r="J1961" s="227">
        <f t="shared" si="501"/>
        <v>-3.2811925641000002E-2</v>
      </c>
      <c r="K1961"/>
      <c r="L1961" s="280">
        <f t="shared" si="502"/>
        <v>-7.2378659300000002E-3</v>
      </c>
      <c r="M1961" s="280">
        <f t="shared" si="503"/>
        <v>-1.4247347920999999E-2</v>
      </c>
      <c r="N1961" s="281">
        <f t="shared" si="504"/>
        <v>-5.0456021899999998E-3</v>
      </c>
      <c r="O1961" s="280">
        <v>-6.2811096000000002E-3</v>
      </c>
      <c r="P1961" s="286">
        <v>-1.1900147999999999E-2</v>
      </c>
      <c r="Q1961" s="219">
        <v>-5.7136681000000003E-4</v>
      </c>
      <c r="R1961" s="219">
        <v>-4.085712E-3</v>
      </c>
      <c r="S1961" s="219">
        <v>-2.5782575999999998E-3</v>
      </c>
      <c r="T1961" s="219">
        <v>-3.0685842000000002E-4</v>
      </c>
      <c r="U1961" s="219">
        <v>-2.6703791000000002E-4</v>
      </c>
      <c r="V1961" s="219">
        <v>-1.7624684E-3</v>
      </c>
      <c r="W1961" s="219">
        <v>-6.3188008999999999E-4</v>
      </c>
      <c r="X1961" s="219">
        <v>0</v>
      </c>
      <c r="Y1961" s="219">
        <v>-4.4137220999999997E-3</v>
      </c>
      <c r="Z1961" s="286">
        <v>-1.3364710999999999E-5</v>
      </c>
      <c r="AA1961" s="219">
        <v>0</v>
      </c>
      <c r="AB1961" s="219">
        <v>0</v>
      </c>
      <c r="AC1961"/>
      <c r="AD1961" s="227">
        <f t="shared" si="505"/>
        <v>-6.2811096000000002E-3</v>
      </c>
      <c r="AE1961" s="227">
        <f t="shared" si="506"/>
        <v>-2.1471849140000002E-2</v>
      </c>
      <c r="AF1961" s="227">
        <f t="shared" si="507"/>
        <v>-1.4233983209999999E-2</v>
      </c>
      <c r="AG1961" s="227">
        <f t="shared" si="508"/>
        <v>-1.4247347920999999E-2</v>
      </c>
      <c r="AH1961" s="227">
        <f t="shared" si="509"/>
        <v>-5.0456021899999998E-3</v>
      </c>
      <c r="AI1961"/>
      <c r="AJ1961">
        <v>-50.701315000000001</v>
      </c>
      <c r="AK1961" s="155">
        <v>-49.912742000000001</v>
      </c>
      <c r="AL1961" s="155">
        <v>-0.54828845000000004</v>
      </c>
      <c r="AM1961" s="155">
        <v>0</v>
      </c>
      <c r="AN1961" s="155">
        <v>0</v>
      </c>
      <c r="AO1961" s="155">
        <v>-0.13431037000000001</v>
      </c>
      <c r="AP1961" s="155">
        <v>-0.10597436</v>
      </c>
      <c r="AQ1961"/>
      <c r="AR1961" s="156">
        <v>-5.4546719999999998E-3</v>
      </c>
      <c r="AS1961" s="156">
        <v>-1.9019925000000001E-3</v>
      </c>
      <c r="AT1961" s="156">
        <v>1.1468781000000001E-5</v>
      </c>
      <c r="AU1961" s="156">
        <v>-3.5641483000000002E-3</v>
      </c>
      <c r="AV1961" s="282">
        <f t="shared" si="510"/>
        <v>-1.1402832905499999E-7</v>
      </c>
      <c r="AW1961" s="282">
        <f t="shared" si="511"/>
        <v>4.2414130091699987E-11</v>
      </c>
      <c r="AX1961" s="283">
        <f t="shared" si="512"/>
        <v>-0.49918043366799997</v>
      </c>
      <c r="AY1961" s="157">
        <v>-3.8859131000000003E-8</v>
      </c>
      <c r="AZ1961" s="157">
        <v>-1.1724738E-10</v>
      </c>
      <c r="BA1961" s="157">
        <v>-3.2033659000000002E-15</v>
      </c>
      <c r="BB1961" s="157">
        <v>0</v>
      </c>
      <c r="BC1961" s="157">
        <v>0</v>
      </c>
      <c r="BD1961" s="157">
        <v>1.8301135999999999E-9</v>
      </c>
      <c r="BE1961" s="157">
        <v>-7.6640043000000001E-8</v>
      </c>
      <c r="BF1961" s="157">
        <v>2.1319176E-10</v>
      </c>
      <c r="BG1961" s="157">
        <v>-5.3361902000000003E-11</v>
      </c>
      <c r="BH1961" s="157">
        <v>0</v>
      </c>
      <c r="BI1961" s="157">
        <v>0</v>
      </c>
      <c r="BJ1961" s="157">
        <v>-1.5219740000000001E-13</v>
      </c>
      <c r="BK1961" s="157">
        <v>-1.0608846E-14</v>
      </c>
      <c r="BL1961" s="157">
        <v>-2.3382964E-15</v>
      </c>
      <c r="BM1961" s="157">
        <v>-4.2316665000000003E-11</v>
      </c>
      <c r="BN1961" s="157">
        <v>-3.1695199E-10</v>
      </c>
      <c r="BO1961" s="157">
        <v>0</v>
      </c>
      <c r="BP1961" s="157">
        <v>-5.3013668000000003E-5</v>
      </c>
      <c r="BQ1961" s="157">
        <v>-0.49912741999999999</v>
      </c>
      <c r="BR1961" s="157">
        <v>0</v>
      </c>
      <c r="BS1961" s="157">
        <v>0</v>
      </c>
      <c r="BT1961" s="157">
        <v>0</v>
      </c>
      <c r="BU1961"/>
      <c r="BV1961" s="155">
        <v>-6.3357762000000001E-5</v>
      </c>
      <c r="BW1961" s="155">
        <v>4.1105887000000001E-7</v>
      </c>
      <c r="BX1961" s="155">
        <v>-1.16756E-6</v>
      </c>
      <c r="BY1961" s="155">
        <v>-2.1603485E-7</v>
      </c>
      <c r="BZ1961" s="155">
        <v>-3.1113469000000001E-6</v>
      </c>
      <c r="CA1961" s="155">
        <v>1.5317044E-6</v>
      </c>
      <c r="CB1961" s="155">
        <v>0</v>
      </c>
      <c r="CC1961" s="155">
        <v>2.3247975999999999E-6</v>
      </c>
      <c r="CD1961" s="155">
        <v>-4.2662875000000002E-7</v>
      </c>
      <c r="CE1961" s="155">
        <v>-2.6629938000000002E-7</v>
      </c>
      <c r="CF1961" s="155">
        <v>0</v>
      </c>
      <c r="CG1961" s="155">
        <v>0</v>
      </c>
      <c r="CH1961" s="155">
        <v>0</v>
      </c>
      <c r="CI1961" s="155">
        <v>-8.9366831999999998E-7</v>
      </c>
      <c r="CJ1961" s="155">
        <v>-6.1543784999999997E-5</v>
      </c>
      <c r="CK1961" s="155">
        <v>-8.8964374999999995E-15</v>
      </c>
      <c r="CL1961" s="155">
        <v>0</v>
      </c>
      <c r="CM1961"/>
      <c r="CN1961" s="284">
        <v>0</v>
      </c>
      <c r="CO1961" s="284">
        <v>-4.1874064000000003E-2</v>
      </c>
      <c r="CP1961" s="285">
        <v>4.3797780000000001E-2</v>
      </c>
      <c r="CQ1961" s="284">
        <v>6.3253820000000005E-4</v>
      </c>
      <c r="CR1961" s="284">
        <v>-7.2701206000000003E-11</v>
      </c>
      <c r="CS1961" s="284">
        <v>-8.4768301999999992E-9</v>
      </c>
      <c r="CT1961" s="284">
        <v>-1.1808502000000001E-4</v>
      </c>
      <c r="CU1961" s="284">
        <v>-8.9063528999999992E-3</v>
      </c>
      <c r="CV1961" s="284">
        <v>0</v>
      </c>
      <c r="CW1961" s="284">
        <v>5.3866020000000001E-4</v>
      </c>
      <c r="CX1961"/>
      <c r="CY1961"/>
      <c r="CZ1961"/>
      <c r="DA1961"/>
      <c r="DB1961" s="212"/>
      <c r="DC1961" s="48"/>
      <c r="DD1961" s="48"/>
      <c r="DE1961" s="48"/>
      <c r="DF1961" s="48"/>
      <c r="DG1961" s="48"/>
      <c r="DH1961" s="48"/>
      <c r="DI1961" s="48"/>
      <c r="DJ1961" s="48"/>
      <c r="DK1961" s="48"/>
      <c r="DL1961" s="48"/>
    </row>
    <row r="1962" spans="1:116" ht="14.4">
      <c r="A1962" t="s">
        <v>1973</v>
      </c>
      <c r="B1962" s="188" t="s">
        <v>334</v>
      </c>
      <c r="C1962" s="151" t="str">
        <f t="shared" si="495"/>
        <v>F.030.01.118</v>
      </c>
      <c r="D1962" s="54" t="s">
        <v>59</v>
      </c>
      <c r="E1962" s="150" t="s">
        <v>352</v>
      </c>
      <c r="F1962" s="153" t="str">
        <f t="shared" si="496"/>
        <v>PTFE (Teflon  Polytetrafluoroethylene) co-firing in electrical power plant</v>
      </c>
      <c r="G1962" s="154">
        <f t="shared" si="494"/>
        <v>0.33412961333333335</v>
      </c>
      <c r="H1962"/>
      <c r="I1962"/>
      <c r="J1962" s="227">
        <f t="shared" si="501"/>
        <v>4.5823333961400002E-2</v>
      </c>
      <c r="K1962"/>
      <c r="L1962" s="280">
        <f t="shared" si="502"/>
        <v>-1.183754799E-3</v>
      </c>
      <c r="M1962" s="280">
        <f t="shared" si="503"/>
        <v>-2.3074595595999996E-3</v>
      </c>
      <c r="N1962" s="281">
        <f t="shared" si="504"/>
        <v>-8.0489367999999999E-4</v>
      </c>
      <c r="O1962" s="280">
        <v>5.0119442E-2</v>
      </c>
      <c r="P1962" s="286">
        <v>-1.898357E-3</v>
      </c>
      <c r="Q1962" s="219">
        <v>-1.2581490000000001E-4</v>
      </c>
      <c r="R1962" s="219">
        <v>-6.8091120000000004E-4</v>
      </c>
      <c r="S1962" s="219">
        <v>-4.1129346999999999E-4</v>
      </c>
      <c r="T1962" s="286">
        <v>-4.8951223999999999E-5</v>
      </c>
      <c r="U1962" s="286">
        <v>-4.2598904999999997E-5</v>
      </c>
      <c r="V1962" s="219">
        <v>-2.8115566999999998E-4</v>
      </c>
      <c r="W1962" s="219">
        <v>-1.0079992000000001E-4</v>
      </c>
      <c r="X1962" s="219">
        <v>0</v>
      </c>
      <c r="Y1962" s="219">
        <v>-7.0409376000000004E-4</v>
      </c>
      <c r="Z1962" s="286">
        <v>-2.1319896000000001E-6</v>
      </c>
      <c r="AA1962" s="219">
        <v>0</v>
      </c>
      <c r="AB1962" s="219">
        <v>0</v>
      </c>
      <c r="AC1962"/>
      <c r="AD1962" s="227">
        <f t="shared" si="505"/>
        <v>5.0119442E-2</v>
      </c>
      <c r="AE1962" s="227">
        <f t="shared" si="506"/>
        <v>-3.4890823689999999E-3</v>
      </c>
      <c r="AF1962" s="227">
        <f t="shared" si="507"/>
        <v>-2.3053275699999997E-3</v>
      </c>
      <c r="AG1962" s="227">
        <f t="shared" si="508"/>
        <v>-2.3074595596E-3</v>
      </c>
      <c r="AH1962" s="227">
        <f t="shared" si="509"/>
        <v>-8.0489367999999999E-4</v>
      </c>
      <c r="AI1962"/>
      <c r="AJ1962">
        <v>-8.0880668999999994</v>
      </c>
      <c r="AK1962" s="155">
        <v>-7.9622707000000004</v>
      </c>
      <c r="AL1962" s="155">
        <v>-8.7465062999999996E-2</v>
      </c>
      <c r="AM1962" s="155">
        <v>0</v>
      </c>
      <c r="AN1962" s="155">
        <v>0</v>
      </c>
      <c r="AO1962" s="155">
        <v>-2.1425702000000001E-2</v>
      </c>
      <c r="AP1962" s="155">
        <v>-1.6905433000000001E-2</v>
      </c>
      <c r="AQ1962"/>
      <c r="AR1962" s="156">
        <v>4.6574618999999998E-3</v>
      </c>
      <c r="AS1962" s="156">
        <v>4.9664224E-3</v>
      </c>
      <c r="AT1962" s="156">
        <v>2.5960594999999999E-4</v>
      </c>
      <c r="AU1962" s="156">
        <v>-5.6856650999999997E-4</v>
      </c>
      <c r="AV1962" s="282">
        <f t="shared" si="510"/>
        <v>2.9774714645539996E-7</v>
      </c>
      <c r="AW1962" s="282">
        <f t="shared" si="511"/>
        <v>9.600811852285602E-10</v>
      </c>
      <c r="AX1962" s="283">
        <f t="shared" si="512"/>
        <v>-7.9631163942300007E-2</v>
      </c>
      <c r="AY1962" s="157">
        <v>3.1007227999999998E-7</v>
      </c>
      <c r="AZ1962" s="157">
        <v>9.3556292E-10</v>
      </c>
      <c r="BA1962" s="157">
        <v>2.5560915E-14</v>
      </c>
      <c r="BB1962" s="157">
        <v>0</v>
      </c>
      <c r="BC1962" s="157">
        <v>0</v>
      </c>
      <c r="BD1962" s="157">
        <v>2.8761335999999998E-10</v>
      </c>
      <c r="BE1962" s="157">
        <v>-1.2555435E-8</v>
      </c>
      <c r="BF1962" s="157">
        <v>3.3394875999999998E-11</v>
      </c>
      <c r="BG1962" s="157">
        <v>-8.8758271999999993E-12</v>
      </c>
      <c r="BH1962" s="157">
        <v>0</v>
      </c>
      <c r="BI1962" s="157">
        <v>0</v>
      </c>
      <c r="BJ1962" s="157">
        <v>-2.4279109000000001E-14</v>
      </c>
      <c r="BK1962" s="157">
        <v>-1.6923634999999999E-15</v>
      </c>
      <c r="BL1962" s="157">
        <v>-3.7301394E-16</v>
      </c>
      <c r="BM1962" s="157">
        <v>-6.7505155999999997E-12</v>
      </c>
      <c r="BN1962" s="157">
        <v>-5.0561388999999998E-11</v>
      </c>
      <c r="BO1962" s="157">
        <v>0</v>
      </c>
      <c r="BP1962" s="157">
        <v>-8.4569423E-6</v>
      </c>
      <c r="BQ1962" s="157">
        <v>-7.9622707000000001E-2</v>
      </c>
      <c r="BR1962" s="157">
        <v>0</v>
      </c>
      <c r="BS1962" s="157">
        <v>0</v>
      </c>
      <c r="BT1962" s="157">
        <v>0</v>
      </c>
      <c r="BU1962"/>
      <c r="BV1962" s="155">
        <v>-6.2210998999999997E-7</v>
      </c>
      <c r="BW1962" s="155">
        <v>6.1642095000000004E-8</v>
      </c>
      <c r="BX1962" s="155">
        <v>9.3164202000000007E-6</v>
      </c>
      <c r="BY1962" s="155">
        <v>-3.4462702999999997E-8</v>
      </c>
      <c r="BZ1962" s="155">
        <v>-4.9748054999999996E-7</v>
      </c>
      <c r="CA1962" s="155">
        <v>2.4153799999999998E-7</v>
      </c>
      <c r="CB1962" s="155">
        <v>0</v>
      </c>
      <c r="CC1962" s="155">
        <v>3.6660270000000001E-7</v>
      </c>
      <c r="CD1962" s="155">
        <v>-6.8057443999999995E-8</v>
      </c>
      <c r="CE1962" s="155">
        <v>-4.2481091000000001E-8</v>
      </c>
      <c r="CF1962" s="155">
        <v>0</v>
      </c>
      <c r="CG1962" s="155">
        <v>0</v>
      </c>
      <c r="CH1962" s="155">
        <v>0</v>
      </c>
      <c r="CI1962" s="155">
        <v>-1.4813218999999999E-7</v>
      </c>
      <c r="CJ1962" s="155">
        <v>-9.8176989999999998E-6</v>
      </c>
      <c r="CK1962" s="155">
        <v>-1.4191936E-15</v>
      </c>
      <c r="CL1962" s="155">
        <v>0</v>
      </c>
      <c r="CM1962"/>
      <c r="CN1962" s="284">
        <v>0</v>
      </c>
      <c r="CO1962" s="284">
        <v>0.33412961000000002</v>
      </c>
      <c r="CP1962" s="285">
        <v>6.9065730000000001E-3</v>
      </c>
      <c r="CQ1962" s="284">
        <v>9.7571570000000004E-5</v>
      </c>
      <c r="CR1962" s="284">
        <v>-1.1597573E-11</v>
      </c>
      <c r="CS1962" s="284">
        <v>-1.3522562000000001E-9</v>
      </c>
      <c r="CT1962" s="284">
        <v>-1.8871764999999999E-5</v>
      </c>
      <c r="CU1962" s="284">
        <v>-1.4207753000000001E-3</v>
      </c>
      <c r="CV1962" s="284">
        <v>0</v>
      </c>
      <c r="CW1962" s="284">
        <v>8.494257E-5</v>
      </c>
      <c r="CX1962"/>
      <c r="CY1962"/>
      <c r="CZ1962"/>
      <c r="DA1962"/>
      <c r="DB1962" s="212"/>
      <c r="DC1962" s="48"/>
      <c r="DD1962" s="48"/>
      <c r="DE1962" s="48"/>
      <c r="DF1962" s="48"/>
      <c r="DG1962" s="48"/>
      <c r="DH1962" s="48"/>
      <c r="DI1962" s="48"/>
      <c r="DJ1962" s="48"/>
      <c r="DK1962" s="48"/>
      <c r="DL1962" s="48"/>
    </row>
    <row r="1963" spans="1:116" ht="14.4">
      <c r="A1963" t="s">
        <v>1107</v>
      </c>
      <c r="B1963" s="188" t="s">
        <v>334</v>
      </c>
      <c r="C1963" s="151" t="str">
        <f t="shared" si="495"/>
        <v>F.030.01.119</v>
      </c>
      <c r="D1963" s="54" t="s">
        <v>59</v>
      </c>
      <c r="E1963" s="150" t="s">
        <v>352</v>
      </c>
      <c r="F1963" s="153" t="str">
        <f t="shared" si="496"/>
        <v>PTT (Polyltrimethylene terephthalate) co-firing in electrical power plant</v>
      </c>
      <c r="G1963" s="154">
        <f t="shared" si="494"/>
        <v>-0.18017805333333334</v>
      </c>
      <c r="H1963"/>
      <c r="I1963"/>
      <c r="J1963" s="227">
        <f t="shared" si="501"/>
        <v>-4.5114865081900005E-2</v>
      </c>
      <c r="K1963"/>
      <c r="L1963" s="280">
        <f t="shared" si="502"/>
        <v>-5.5659450000000001E-3</v>
      </c>
      <c r="M1963" s="280">
        <f t="shared" si="503"/>
        <v>-9.7351175619000002E-3</v>
      </c>
      <c r="N1963" s="281">
        <f t="shared" si="504"/>
        <v>-2.78709452E-3</v>
      </c>
      <c r="O1963" s="280">
        <v>-2.7026708E-2</v>
      </c>
      <c r="P1963" s="286">
        <v>-6.5734152999999997E-3</v>
      </c>
      <c r="Q1963" s="219">
        <v>-2.1807659000000002E-3</v>
      </c>
      <c r="R1963" s="219">
        <v>-3.8247552000000001E-3</v>
      </c>
      <c r="S1963" s="219">
        <v>-1.4241804000000001E-3</v>
      </c>
      <c r="T1963" s="219">
        <v>-1.6950274E-4</v>
      </c>
      <c r="U1963" s="219">
        <v>-1.4750666000000001E-4</v>
      </c>
      <c r="V1963" s="219">
        <v>-9.7355395000000005E-4</v>
      </c>
      <c r="W1963" s="219">
        <v>-3.4903852000000001E-4</v>
      </c>
      <c r="X1963" s="219">
        <v>0</v>
      </c>
      <c r="Y1963" s="219">
        <v>-2.4380560000000001E-3</v>
      </c>
      <c r="Z1963" s="286">
        <v>-7.3824119000000002E-6</v>
      </c>
      <c r="AA1963" s="219">
        <v>0</v>
      </c>
      <c r="AB1963" s="219">
        <v>0</v>
      </c>
      <c r="AC1963"/>
      <c r="AD1963" s="227">
        <f t="shared" si="505"/>
        <v>-2.7026708E-2</v>
      </c>
      <c r="AE1963" s="227">
        <f t="shared" si="506"/>
        <v>-1.5293680150000001E-2</v>
      </c>
      <c r="AF1963" s="227">
        <f t="shared" si="507"/>
        <v>-9.7277351499999998E-3</v>
      </c>
      <c r="AG1963" s="227">
        <f t="shared" si="508"/>
        <v>-9.7351175619000002E-3</v>
      </c>
      <c r="AH1963" s="227">
        <f t="shared" si="509"/>
        <v>-2.78709452E-3</v>
      </c>
      <c r="AI1963"/>
      <c r="AJ1963">
        <v>-28.006440999999999</v>
      </c>
      <c r="AK1963" s="155">
        <v>-27.570848000000002</v>
      </c>
      <c r="AL1963" s="155">
        <v>-0.30286410000000002</v>
      </c>
      <c r="AM1963" s="155">
        <v>0</v>
      </c>
      <c r="AN1963" s="155">
        <v>0</v>
      </c>
      <c r="AO1963" s="155">
        <v>-7.4190490999999997E-2</v>
      </c>
      <c r="AP1963" s="155">
        <v>-5.8538216999999997E-2</v>
      </c>
      <c r="AQ1963"/>
      <c r="AR1963" s="156">
        <v>-5.8767304000000003E-3</v>
      </c>
      <c r="AS1963" s="156">
        <v>-3.7811689E-3</v>
      </c>
      <c r="AT1963" s="156">
        <v>-1.2679394E-4</v>
      </c>
      <c r="AU1963" s="156">
        <v>-1.9687675999999999E-3</v>
      </c>
      <c r="AV1963" s="282">
        <f t="shared" si="510"/>
        <v>-2.2668877760000001E-7</v>
      </c>
      <c r="AW1963" s="282">
        <f t="shared" si="511"/>
        <v>-4.689124913189E-10</v>
      </c>
      <c r="AX1963" s="283">
        <f t="shared" si="512"/>
        <v>-0.27573776374099995</v>
      </c>
      <c r="AY1963" s="157">
        <v>-1.6720523000000001E-7</v>
      </c>
      <c r="AZ1963" s="157">
        <v>-5.0449855000000002E-10</v>
      </c>
      <c r="BA1963" s="157">
        <v>-1.3783621E-14</v>
      </c>
      <c r="BB1963" s="157">
        <v>0</v>
      </c>
      <c r="BC1963" s="157">
        <v>0</v>
      </c>
      <c r="BD1963" s="157">
        <v>7.7778656000000004E-10</v>
      </c>
      <c r="BE1963" s="157">
        <v>-6.0062881000000005E-8</v>
      </c>
      <c r="BF1963" s="157">
        <v>8.4714495999999995E-11</v>
      </c>
      <c r="BG1963" s="157">
        <v>-4.9023430999999999E-11</v>
      </c>
      <c r="BH1963" s="157">
        <v>0</v>
      </c>
      <c r="BI1963" s="157">
        <v>0</v>
      </c>
      <c r="BJ1963" s="157">
        <v>-8.4070943000000002E-14</v>
      </c>
      <c r="BK1963" s="157">
        <v>-5.8601245000000002E-15</v>
      </c>
      <c r="BL1963" s="157">
        <v>-1.2916304E-15</v>
      </c>
      <c r="BM1963" s="157">
        <v>-2.3374919999999999E-11</v>
      </c>
      <c r="BN1963" s="157">
        <v>-1.7507824E-10</v>
      </c>
      <c r="BO1963" s="157">
        <v>0</v>
      </c>
      <c r="BP1963" s="157">
        <v>-2.9283741000000001E-5</v>
      </c>
      <c r="BQ1963" s="157">
        <v>-0.27570847999999998</v>
      </c>
      <c r="BR1963" s="157">
        <v>0</v>
      </c>
      <c r="BS1963" s="157">
        <v>0</v>
      </c>
      <c r="BT1963" s="157">
        <v>0</v>
      </c>
      <c r="BU1963"/>
      <c r="BV1963" s="155">
        <v>-4.0329442999999998E-5</v>
      </c>
      <c r="BW1963" s="155">
        <v>1.5541992999999999E-8</v>
      </c>
      <c r="BX1963" s="155">
        <v>-5.0238421999999998E-6</v>
      </c>
      <c r="BY1963" s="155">
        <v>-1.1933354E-7</v>
      </c>
      <c r="BZ1963" s="155">
        <v>-1.7803375999999999E-6</v>
      </c>
      <c r="CA1963" s="155">
        <v>6.9515814000000001E-7</v>
      </c>
      <c r="CB1963" s="155">
        <v>0</v>
      </c>
      <c r="CC1963" s="155">
        <v>1.0551005E-6</v>
      </c>
      <c r="CD1963" s="155">
        <v>-2.3566159999999999E-7</v>
      </c>
      <c r="CE1963" s="155">
        <v>-1.4709870000000001E-7</v>
      </c>
      <c r="CF1963" s="155">
        <v>0</v>
      </c>
      <c r="CG1963" s="155">
        <v>0</v>
      </c>
      <c r="CH1963" s="155">
        <v>0</v>
      </c>
      <c r="CI1963" s="155">
        <v>-7.9335523000000001E-7</v>
      </c>
      <c r="CJ1963" s="155">
        <v>-3.3995614999999998E-5</v>
      </c>
      <c r="CK1963" s="155">
        <v>-4.9142225999999999E-15</v>
      </c>
      <c r="CL1963" s="155">
        <v>0</v>
      </c>
      <c r="CM1963"/>
      <c r="CN1963" s="284">
        <v>0</v>
      </c>
      <c r="CO1963" s="284">
        <v>-0.18017805000000001</v>
      </c>
      <c r="CP1963" s="285">
        <v>1.9877453999999999E-2</v>
      </c>
      <c r="CQ1963" s="284">
        <v>1.7006871999999999E-4</v>
      </c>
      <c r="CR1963" s="284">
        <v>-4.0158762000000003E-11</v>
      </c>
      <c r="CS1963" s="284">
        <v>-4.6824394999999996E-9</v>
      </c>
      <c r="CT1963" s="284">
        <v>-6.7078182000000002E-5</v>
      </c>
      <c r="CU1963" s="284">
        <v>-4.9196997000000003E-3</v>
      </c>
      <c r="CV1963" s="284">
        <v>0</v>
      </c>
      <c r="CW1963" s="284">
        <v>2.4446886E-4</v>
      </c>
      <c r="CX1963"/>
      <c r="CY1963"/>
      <c r="CZ1963"/>
      <c r="DA1963"/>
      <c r="DB1963" s="212"/>
      <c r="DC1963" s="48"/>
      <c r="DD1963" s="48"/>
      <c r="DE1963" s="48"/>
      <c r="DF1963" s="48"/>
      <c r="DG1963" s="48"/>
      <c r="DH1963" s="48"/>
      <c r="DI1963" s="48"/>
      <c r="DJ1963" s="48"/>
      <c r="DK1963" s="48"/>
      <c r="DL1963" s="48"/>
    </row>
    <row r="1964" spans="1:116" ht="14.4">
      <c r="A1964" t="s">
        <v>1108</v>
      </c>
      <c r="B1964" s="188" t="s">
        <v>334</v>
      </c>
      <c r="C1964" s="151" t="str">
        <f t="shared" si="495"/>
        <v>F.030.01.120</v>
      </c>
      <c r="D1964" s="54" t="s">
        <v>59</v>
      </c>
      <c r="E1964" s="150" t="s">
        <v>352</v>
      </c>
      <c r="F1964" s="153" t="str">
        <f t="shared" si="496"/>
        <v>PUR (Polyurethane) co-firing in electrical power plant</v>
      </c>
      <c r="G1964" s="154">
        <f t="shared" si="494"/>
        <v>0.31913011333333335</v>
      </c>
      <c r="H1964"/>
      <c r="I1964"/>
      <c r="J1964" s="227">
        <f t="shared" si="501"/>
        <v>2.3840165164400004E-2</v>
      </c>
      <c r="K1964"/>
      <c r="L1964" s="280">
        <f t="shared" si="502"/>
        <v>-7.5939499700000005E-3</v>
      </c>
      <c r="M1964" s="280">
        <f t="shared" si="503"/>
        <v>-1.2939520335599999E-2</v>
      </c>
      <c r="N1964" s="281">
        <f t="shared" si="504"/>
        <v>-3.4958815299999998E-3</v>
      </c>
      <c r="O1964" s="280">
        <v>4.7869517E-2</v>
      </c>
      <c r="P1964" s="286">
        <v>-8.2451027999999992E-3</v>
      </c>
      <c r="Q1964" s="219">
        <v>-3.4640189E-3</v>
      </c>
      <c r="R1964" s="219">
        <v>-5.4099576000000002E-3</v>
      </c>
      <c r="S1964" s="219">
        <v>-1.7863642E-3</v>
      </c>
      <c r="T1964" s="219">
        <v>-2.1260904999999999E-4</v>
      </c>
      <c r="U1964" s="219">
        <v>-1.8501912000000001E-4</v>
      </c>
      <c r="V1964" s="219">
        <v>-1.2211387999999999E-3</v>
      </c>
      <c r="W1964" s="219">
        <v>-4.3780263000000002E-4</v>
      </c>
      <c r="X1964" s="219">
        <v>0</v>
      </c>
      <c r="Y1964" s="219">
        <v>-3.0580789E-3</v>
      </c>
      <c r="Z1964" s="286">
        <v>-9.2598355999999994E-6</v>
      </c>
      <c r="AA1964" s="219">
        <v>0</v>
      </c>
      <c r="AB1964" s="219">
        <v>0</v>
      </c>
      <c r="AC1964"/>
      <c r="AD1964" s="227">
        <f t="shared" si="505"/>
        <v>4.7869517E-2</v>
      </c>
      <c r="AE1964" s="227">
        <f t="shared" si="506"/>
        <v>-2.0524210470000002E-2</v>
      </c>
      <c r="AF1964" s="227">
        <f t="shared" si="507"/>
        <v>-1.2930260499999999E-2</v>
      </c>
      <c r="AG1964" s="227">
        <f t="shared" si="508"/>
        <v>-1.2939520335599999E-2</v>
      </c>
      <c r="AH1964" s="227">
        <f t="shared" si="509"/>
        <v>-3.4958815299999998E-3</v>
      </c>
      <c r="AI1964"/>
      <c r="AJ1964">
        <v>-35.128768000000001</v>
      </c>
      <c r="AK1964" s="155">
        <v>-34.5824</v>
      </c>
      <c r="AL1964" s="155">
        <v>-0.37988557000000001</v>
      </c>
      <c r="AM1964" s="155">
        <v>0</v>
      </c>
      <c r="AN1964" s="155">
        <v>0</v>
      </c>
      <c r="AO1964" s="155">
        <v>-9.3057900999999998E-2</v>
      </c>
      <c r="AP1964" s="155">
        <v>-7.3425090999999998E-2</v>
      </c>
      <c r="AQ1964"/>
      <c r="AR1964" s="156">
        <v>1.3569738000000001E-3</v>
      </c>
      <c r="AS1964" s="156">
        <v>3.5782749000000001E-3</v>
      </c>
      <c r="AT1964" s="156">
        <v>2.4814453E-4</v>
      </c>
      <c r="AU1964" s="156">
        <v>-2.4694456E-3</v>
      </c>
      <c r="AV1964" s="282">
        <f t="shared" si="510"/>
        <v>2.1452486742600002E-7</v>
      </c>
      <c r="AW1964" s="282">
        <f t="shared" si="511"/>
        <v>9.1769428488400004E-10</v>
      </c>
      <c r="AX1964" s="283">
        <f t="shared" si="512"/>
        <v>-0.34586073089900005</v>
      </c>
      <c r="AY1964" s="157">
        <v>2.9615274E-7</v>
      </c>
      <c r="AZ1964" s="157">
        <v>8.9356431999999997E-10</v>
      </c>
      <c r="BA1964" s="157">
        <v>2.4413454E-14</v>
      </c>
      <c r="BB1964" s="157">
        <v>0</v>
      </c>
      <c r="BC1964" s="157">
        <v>0</v>
      </c>
      <c r="BD1964" s="157">
        <v>8.8450727999999996E-10</v>
      </c>
      <c r="BE1964" s="157">
        <v>-8.2263457999999994E-8</v>
      </c>
      <c r="BF1964" s="157">
        <v>9.3347148000000001E-11</v>
      </c>
      <c r="BG1964" s="157">
        <v>-6.9127175000000002E-11</v>
      </c>
      <c r="BH1964" s="157">
        <v>0</v>
      </c>
      <c r="BI1964" s="157">
        <v>0</v>
      </c>
      <c r="BJ1964" s="157">
        <v>-1.0545105E-13</v>
      </c>
      <c r="BK1964" s="157">
        <v>-7.3504146999999994E-15</v>
      </c>
      <c r="BL1964" s="157">
        <v>-1.6201053000000001E-15</v>
      </c>
      <c r="BM1964" s="157">
        <v>-2.9319404E-11</v>
      </c>
      <c r="BN1964" s="157">
        <v>-2.1960245E-10</v>
      </c>
      <c r="BO1964" s="157">
        <v>0</v>
      </c>
      <c r="BP1964" s="157">
        <v>-3.6730899000000002E-5</v>
      </c>
      <c r="BQ1964" s="157">
        <v>-0.34582400000000002</v>
      </c>
      <c r="BR1964" s="157">
        <v>0</v>
      </c>
      <c r="BS1964" s="157">
        <v>0</v>
      </c>
      <c r="BT1964" s="157">
        <v>0</v>
      </c>
      <c r="BU1964"/>
      <c r="BV1964" s="155">
        <v>-3.5758262999999998E-5</v>
      </c>
      <c r="BW1964" s="155">
        <v>-6.3139908000000005E-8</v>
      </c>
      <c r="BX1964" s="155">
        <v>8.8981943000000007E-6</v>
      </c>
      <c r="BY1964" s="155">
        <v>-1.4968129E-7</v>
      </c>
      <c r="BZ1964" s="155">
        <v>-2.2571959000000001E-6</v>
      </c>
      <c r="CA1964" s="155">
        <v>8.1298154999999998E-7</v>
      </c>
      <c r="CB1964" s="155">
        <v>0</v>
      </c>
      <c r="CC1964" s="155">
        <v>1.233931E-6</v>
      </c>
      <c r="CD1964" s="155">
        <v>-2.9559277999999999E-7</v>
      </c>
      <c r="CE1964" s="155">
        <v>-1.8450743E-7</v>
      </c>
      <c r="CF1964" s="155">
        <v>0</v>
      </c>
      <c r="CG1964" s="155">
        <v>0</v>
      </c>
      <c r="CH1964" s="155">
        <v>0</v>
      </c>
      <c r="CI1964" s="155">
        <v>-1.1122016E-6</v>
      </c>
      <c r="CJ1964" s="155">
        <v>-4.2641051E-5</v>
      </c>
      <c r="CK1964" s="155">
        <v>-6.1639603E-15</v>
      </c>
      <c r="CL1964" s="155">
        <v>0</v>
      </c>
      <c r="CM1964"/>
      <c r="CN1964" s="284">
        <v>0</v>
      </c>
      <c r="CO1964" s="284">
        <v>0.31913011000000002</v>
      </c>
      <c r="CP1964" s="285">
        <v>2.3246513999999999E-2</v>
      </c>
      <c r="CQ1964" s="284">
        <v>1.4325861E-4</v>
      </c>
      <c r="CR1964" s="284">
        <v>-5.0371549999999999E-11</v>
      </c>
      <c r="CS1964" s="284">
        <v>-5.8732323000000003E-9</v>
      </c>
      <c r="CT1964" s="284">
        <v>-8.4859703000000005E-5</v>
      </c>
      <c r="CU1964" s="284">
        <v>-6.1708301999999996E-3</v>
      </c>
      <c r="CV1964" s="284">
        <v>0</v>
      </c>
      <c r="CW1964" s="284">
        <v>2.8590426000000001E-4</v>
      </c>
      <c r="CX1964"/>
      <c r="CY1964"/>
      <c r="CZ1964"/>
      <c r="DA1964"/>
      <c r="DB1964" s="212"/>
      <c r="DC1964" s="48"/>
      <c r="DD1964" s="48"/>
      <c r="DE1964" s="48"/>
      <c r="DF1964" s="48"/>
      <c r="DG1964" s="48"/>
      <c r="DH1964" s="48"/>
      <c r="DI1964" s="48"/>
      <c r="DJ1964" s="48"/>
      <c r="DK1964" s="48"/>
      <c r="DL1964" s="48"/>
    </row>
    <row r="1965" spans="1:116" ht="14.4">
      <c r="A1965" t="s">
        <v>1109</v>
      </c>
      <c r="B1965" s="188" t="s">
        <v>334</v>
      </c>
      <c r="C1965" s="151" t="str">
        <f t="shared" si="495"/>
        <v>F.030.01.121</v>
      </c>
      <c r="D1965" s="54" t="s">
        <v>59</v>
      </c>
      <c r="E1965" s="150" t="s">
        <v>352</v>
      </c>
      <c r="F1965" s="153" t="str">
        <f t="shared" si="496"/>
        <v>PVC (Polyvinylchloride) co-firing in electrical power plant</v>
      </c>
      <c r="G1965" s="154">
        <f t="shared" ref="G1965:G2034" si="513">O1965/0.15</f>
        <v>-1.5780860000000001E-2</v>
      </c>
      <c r="H1965"/>
      <c r="I1965"/>
      <c r="J1965" s="227">
        <f t="shared" si="501"/>
        <v>-1.3466269069599999E-2</v>
      </c>
      <c r="K1965"/>
      <c r="L1965" s="280">
        <f t="shared" si="502"/>
        <v>-3.03614285E-3</v>
      </c>
      <c r="M1965" s="280">
        <f t="shared" si="503"/>
        <v>-5.9606629495999996E-3</v>
      </c>
      <c r="N1965" s="281">
        <f t="shared" si="504"/>
        <v>-2.1023342699999998E-3</v>
      </c>
      <c r="O1965" s="280">
        <v>-2.3671289999999999E-3</v>
      </c>
      <c r="P1965" s="286">
        <v>-4.9583952000000001E-3</v>
      </c>
      <c r="Q1965" s="219">
        <v>-2.6233730000000001E-4</v>
      </c>
      <c r="R1965" s="219">
        <v>-1.7227799999999999E-3</v>
      </c>
      <c r="S1965" s="219">
        <v>-1.0742740000000001E-3</v>
      </c>
      <c r="T1965" s="219">
        <v>-1.2785767E-4</v>
      </c>
      <c r="U1965" s="219">
        <v>-1.1123118000000001E-4</v>
      </c>
      <c r="V1965" s="219">
        <v>-7.3436181999999997E-4</v>
      </c>
      <c r="W1965" s="219">
        <v>-2.6328336999999999E-4</v>
      </c>
      <c r="X1965" s="219">
        <v>0</v>
      </c>
      <c r="Y1965" s="219">
        <v>-1.8390508999999999E-3</v>
      </c>
      <c r="Z1965" s="286">
        <v>-5.5686296000000002E-6</v>
      </c>
      <c r="AA1965" s="219">
        <v>0</v>
      </c>
      <c r="AB1965" s="219">
        <v>0</v>
      </c>
      <c r="AC1965"/>
      <c r="AD1965" s="227">
        <f t="shared" si="505"/>
        <v>-2.3671289999999999E-3</v>
      </c>
      <c r="AE1965" s="227">
        <f t="shared" si="506"/>
        <v>-8.9912371700000011E-3</v>
      </c>
      <c r="AF1965" s="227">
        <f t="shared" si="507"/>
        <v>-5.9550943199999998E-3</v>
      </c>
      <c r="AG1965" s="227">
        <f t="shared" si="508"/>
        <v>-5.9606629495999996E-3</v>
      </c>
      <c r="AH1965" s="227">
        <f t="shared" si="509"/>
        <v>-2.1023342699999998E-3</v>
      </c>
      <c r="AI1965"/>
      <c r="AJ1965">
        <v>-21.125547999999998</v>
      </c>
      <c r="AK1965" s="155">
        <v>-20.796976000000001</v>
      </c>
      <c r="AL1965" s="155">
        <v>-0.22845351999999999</v>
      </c>
      <c r="AM1965" s="155">
        <v>0</v>
      </c>
      <c r="AN1965" s="155">
        <v>0</v>
      </c>
      <c r="AO1965" s="155">
        <v>-5.5962655E-2</v>
      </c>
      <c r="AP1965" s="155">
        <v>-4.4155983000000003E-2</v>
      </c>
      <c r="AQ1965"/>
      <c r="AR1965" s="156">
        <v>-2.2494715E-3</v>
      </c>
      <c r="AS1965" s="156">
        <v>-7.7052611999999996E-4</v>
      </c>
      <c r="AT1965" s="156">
        <v>6.1163603E-6</v>
      </c>
      <c r="AU1965" s="156">
        <v>-1.4850618E-3</v>
      </c>
      <c r="AV1965" s="282">
        <f t="shared" si="510"/>
        <v>-4.6194611674000007E-8</v>
      </c>
      <c r="AW1965" s="282">
        <f t="shared" si="511"/>
        <v>2.2619675539549998E-11</v>
      </c>
      <c r="AX1965" s="283">
        <f t="shared" si="512"/>
        <v>-0.207991849028</v>
      </c>
      <c r="AY1965" s="157">
        <v>-1.4644638E-8</v>
      </c>
      <c r="AZ1965" s="157">
        <v>-4.4186407999999999E-11</v>
      </c>
      <c r="BA1965" s="157">
        <v>-1.2072358E-15</v>
      </c>
      <c r="BB1965" s="157">
        <v>0</v>
      </c>
      <c r="BC1965" s="157">
        <v>0</v>
      </c>
      <c r="BD1965" s="157">
        <v>7.6373959999999997E-10</v>
      </c>
      <c r="BE1965" s="157">
        <v>-3.2164018000000002E-8</v>
      </c>
      <c r="BF1965" s="157">
        <v>8.9364559999999998E-11</v>
      </c>
      <c r="BG1965" s="157">
        <v>-2.2488459E-11</v>
      </c>
      <c r="BH1965" s="157">
        <v>0</v>
      </c>
      <c r="BI1965" s="157">
        <v>0</v>
      </c>
      <c r="BJ1965" s="157">
        <v>-6.3415581999999997E-14</v>
      </c>
      <c r="BK1965" s="157">
        <v>-4.4203524999999997E-15</v>
      </c>
      <c r="BL1965" s="157">
        <v>-9.7429015000000007E-16</v>
      </c>
      <c r="BM1965" s="157">
        <v>-1.7631943999999999E-11</v>
      </c>
      <c r="BN1965" s="157">
        <v>-1.3206333E-10</v>
      </c>
      <c r="BO1965" s="157">
        <v>0</v>
      </c>
      <c r="BP1965" s="157">
        <v>-2.2089028000000001E-5</v>
      </c>
      <c r="BQ1965" s="157">
        <v>-0.20796976</v>
      </c>
      <c r="BR1965" s="157">
        <v>0</v>
      </c>
      <c r="BS1965" s="157">
        <v>0</v>
      </c>
      <c r="BT1965" s="157">
        <v>0</v>
      </c>
      <c r="BU1965"/>
      <c r="BV1965" s="155">
        <v>-2.6364971999999999E-5</v>
      </c>
      <c r="BW1965" s="155">
        <v>1.6852241999999999E-7</v>
      </c>
      <c r="BX1965" s="155">
        <v>-4.4001224999999999E-7</v>
      </c>
      <c r="BY1965" s="155">
        <v>-9.0014522000000002E-8</v>
      </c>
      <c r="BZ1965" s="155">
        <v>-1.2971972000000001E-6</v>
      </c>
      <c r="CA1965" s="155">
        <v>6.3624643000000002E-7</v>
      </c>
      <c r="CB1965" s="155">
        <v>0</v>
      </c>
      <c r="CC1965" s="155">
        <v>9.6568516000000009E-7</v>
      </c>
      <c r="CD1965" s="155">
        <v>-1.7776198000000001E-7</v>
      </c>
      <c r="CE1965" s="155">
        <v>-1.1093517E-7</v>
      </c>
      <c r="CF1965" s="155">
        <v>0</v>
      </c>
      <c r="CG1965" s="155">
        <v>0</v>
      </c>
      <c r="CH1965" s="155">
        <v>0</v>
      </c>
      <c r="CI1965" s="155">
        <v>-3.7626137E-7</v>
      </c>
      <c r="CJ1965" s="155">
        <v>-2.5643243999999999E-5</v>
      </c>
      <c r="CK1965" s="155">
        <v>-3.7068490000000001E-15</v>
      </c>
      <c r="CL1965" s="155">
        <v>0</v>
      </c>
      <c r="CM1965"/>
      <c r="CN1965" s="284">
        <v>0</v>
      </c>
      <c r="CO1965" s="284">
        <v>-1.5780860000000001E-2</v>
      </c>
      <c r="CP1965" s="285">
        <v>1.8215766000000001E-2</v>
      </c>
      <c r="CQ1965" s="284">
        <v>2.6122424999999998E-4</v>
      </c>
      <c r="CR1965" s="284">
        <v>-3.0292168999999998E-11</v>
      </c>
      <c r="CS1965" s="284">
        <v>-3.5320126000000001E-9</v>
      </c>
      <c r="CT1965" s="284">
        <v>-4.9226167999999999E-5</v>
      </c>
      <c r="CU1965" s="284">
        <v>-3.7109804000000001E-3</v>
      </c>
      <c r="CV1965" s="284">
        <v>0</v>
      </c>
      <c r="CW1965" s="284">
        <v>2.2375115999999999E-4</v>
      </c>
      <c r="CX1965"/>
      <c r="CY1965"/>
      <c r="CZ1965"/>
      <c r="DA1965"/>
      <c r="DB1965" s="212"/>
      <c r="DC1965" s="48"/>
      <c r="DD1965" s="48"/>
      <c r="DE1965" s="48"/>
      <c r="DF1965" s="48"/>
      <c r="DG1965" s="48"/>
      <c r="DH1965" s="48"/>
      <c r="DI1965" s="48"/>
      <c r="DJ1965" s="48"/>
      <c r="DK1965" s="48"/>
      <c r="DL1965" s="48"/>
    </row>
    <row r="1966" spans="1:116" ht="14.4">
      <c r="A1966" t="s">
        <v>1110</v>
      </c>
      <c r="B1966" s="188" t="s">
        <v>334</v>
      </c>
      <c r="C1966" s="151" t="str">
        <f t="shared" si="495"/>
        <v>F.030.01.122</v>
      </c>
      <c r="D1966" s="54" t="s">
        <v>59</v>
      </c>
      <c r="E1966" s="150" t="s">
        <v>352</v>
      </c>
      <c r="F1966" s="153" t="str">
        <f t="shared" si="496"/>
        <v>PVDC (Polyvinyliden chloride) co-firing in electrical power plant</v>
      </c>
      <c r="G1966" s="154">
        <f t="shared" si="513"/>
        <v>6.2678803333333338E-2</v>
      </c>
      <c r="H1966"/>
      <c r="I1966"/>
      <c r="J1966" s="227">
        <f t="shared" si="501"/>
        <v>2.7812360809999995E-3</v>
      </c>
      <c r="K1966"/>
      <c r="L1966" s="280">
        <f t="shared" si="502"/>
        <v>-1.8155477420000001E-3</v>
      </c>
      <c r="M1966" s="280">
        <f t="shared" si="503"/>
        <v>-3.5556494269999997E-3</v>
      </c>
      <c r="N1966" s="281">
        <f t="shared" si="504"/>
        <v>-1.2493872499999999E-3</v>
      </c>
      <c r="O1966" s="280">
        <v>9.4018204999999997E-3</v>
      </c>
      <c r="P1966" s="286">
        <v>-2.9467033999999999E-3</v>
      </c>
      <c r="Q1966" s="219">
        <v>-1.6921593000000001E-4</v>
      </c>
      <c r="R1966" s="219">
        <v>-1.0350144E-3</v>
      </c>
      <c r="S1966" s="219">
        <v>-6.3842567999999997E-4</v>
      </c>
      <c r="T1966" s="286">
        <v>-7.5983989E-5</v>
      </c>
      <c r="U1966" s="286">
        <v>-6.6123672999999998E-5</v>
      </c>
      <c r="V1966" s="219">
        <v>-4.3642074E-4</v>
      </c>
      <c r="W1966" s="219">
        <v>-1.5646555E-4</v>
      </c>
      <c r="X1966" s="219">
        <v>0</v>
      </c>
      <c r="Y1966" s="219">
        <v>-1.0929217E-3</v>
      </c>
      <c r="Z1966" s="286">
        <v>-3.3093569999999999E-6</v>
      </c>
      <c r="AA1966" s="219">
        <v>0</v>
      </c>
      <c r="AB1966" s="219">
        <v>0</v>
      </c>
      <c r="AC1966"/>
      <c r="AD1966" s="227">
        <f t="shared" si="505"/>
        <v>9.4018204999999997E-3</v>
      </c>
      <c r="AE1966" s="227">
        <f t="shared" si="506"/>
        <v>-5.3678878120000002E-3</v>
      </c>
      <c r="AF1966" s="227">
        <f t="shared" si="507"/>
        <v>-3.5523400699999999E-3</v>
      </c>
      <c r="AG1966" s="227">
        <f t="shared" si="508"/>
        <v>-3.5556494269999997E-3</v>
      </c>
      <c r="AH1966" s="227">
        <f t="shared" si="509"/>
        <v>-1.2493872499999999E-3</v>
      </c>
      <c r="AI1966"/>
      <c r="AJ1966">
        <v>-12.554611</v>
      </c>
      <c r="AK1966" s="155">
        <v>-12.359346</v>
      </c>
      <c r="AL1966" s="155">
        <v>-0.13576666000000001</v>
      </c>
      <c r="AM1966" s="155">
        <v>0</v>
      </c>
      <c r="AN1966" s="155">
        <v>0</v>
      </c>
      <c r="AO1966" s="155">
        <v>-3.3257806000000001E-2</v>
      </c>
      <c r="AP1966" s="155">
        <v>-2.6241270000000001E-2</v>
      </c>
      <c r="AQ1966"/>
      <c r="AR1966" s="156">
        <v>-1.6933281999999999E-4</v>
      </c>
      <c r="AS1966" s="156">
        <v>6.5528245000000002E-4</v>
      </c>
      <c r="AT1966" s="156">
        <v>5.7935734000000001E-5</v>
      </c>
      <c r="AU1966" s="156">
        <v>-8.8255099999999997E-4</v>
      </c>
      <c r="AV1966" s="282">
        <f t="shared" si="510"/>
        <v>3.9285518558000004E-8</v>
      </c>
      <c r="AW1966" s="282">
        <f t="shared" si="511"/>
        <v>2.1425937399538E-10</v>
      </c>
      <c r="AX1966" s="283">
        <f t="shared" si="512"/>
        <v>-0.123606587194</v>
      </c>
      <c r="AY1966" s="157">
        <v>5.8165929E-8</v>
      </c>
      <c r="AZ1966" s="157">
        <v>1.7550064999999999E-10</v>
      </c>
      <c r="BA1966" s="157">
        <v>4.7949284000000003E-15</v>
      </c>
      <c r="BB1966" s="157">
        <v>0</v>
      </c>
      <c r="BC1966" s="157">
        <v>0</v>
      </c>
      <c r="BD1966" s="157">
        <v>4.4970432000000002E-10</v>
      </c>
      <c r="BE1966" s="157">
        <v>-1.9241152999999999E-8</v>
      </c>
      <c r="BF1966" s="157">
        <v>5.2298912000000002E-11</v>
      </c>
      <c r="BG1966" s="157">
        <v>-1.3504089999999999E-11</v>
      </c>
      <c r="BH1966" s="157">
        <v>0</v>
      </c>
      <c r="BI1966" s="157">
        <v>0</v>
      </c>
      <c r="BJ1966" s="157">
        <v>-3.7686973999999997E-14</v>
      </c>
      <c r="BK1966" s="157">
        <v>-2.6269523000000002E-15</v>
      </c>
      <c r="BL1966" s="157">
        <v>-5.7900672000000001E-16</v>
      </c>
      <c r="BM1966" s="157">
        <v>-1.0478412E-11</v>
      </c>
      <c r="BN1966" s="157">
        <v>-7.8483350000000005E-11</v>
      </c>
      <c r="BO1966" s="157">
        <v>0</v>
      </c>
      <c r="BP1966" s="157">
        <v>-1.3127194000000001E-5</v>
      </c>
      <c r="BQ1966" s="157">
        <v>-0.12359346</v>
      </c>
      <c r="BR1966" s="157">
        <v>0</v>
      </c>
      <c r="BS1966" s="157">
        <v>0</v>
      </c>
      <c r="BT1966" s="157">
        <v>0</v>
      </c>
      <c r="BU1966"/>
      <c r="BV1966" s="155">
        <v>-1.3665996999999999E-5</v>
      </c>
      <c r="BW1966" s="155">
        <v>9.8640739999999999E-8</v>
      </c>
      <c r="BX1966" s="155">
        <v>1.7476513E-6</v>
      </c>
      <c r="BY1966" s="155">
        <v>-5.3494345000000003E-8</v>
      </c>
      <c r="BZ1966" s="155">
        <v>-7.7134606999999997E-7</v>
      </c>
      <c r="CA1966" s="155">
        <v>3.7703491999999999E-7</v>
      </c>
      <c r="CB1966" s="155">
        <v>0</v>
      </c>
      <c r="CC1966" s="155">
        <v>5.7225786999999997E-7</v>
      </c>
      <c r="CD1966" s="155">
        <v>-1.0564141E-7</v>
      </c>
      <c r="CE1966" s="155">
        <v>-6.5940798000000003E-8</v>
      </c>
      <c r="CF1966" s="155">
        <v>0</v>
      </c>
      <c r="CG1966" s="155">
        <v>0</v>
      </c>
      <c r="CH1966" s="155">
        <v>0</v>
      </c>
      <c r="CI1966" s="155">
        <v>-2.2574594999999999E-7</v>
      </c>
      <c r="CJ1966" s="155">
        <v>-1.5239413000000001E-5</v>
      </c>
      <c r="CK1966" s="155">
        <v>-2.2029274000000002E-15</v>
      </c>
      <c r="CL1966" s="155">
        <v>0</v>
      </c>
      <c r="CM1966"/>
      <c r="CN1966" s="284">
        <v>0</v>
      </c>
      <c r="CO1966" s="284">
        <v>6.2678803000000005E-2</v>
      </c>
      <c r="CP1966" s="285">
        <v>1.0780992E-2</v>
      </c>
      <c r="CQ1966" s="284">
        <v>1.5396183999999999E-4</v>
      </c>
      <c r="CR1966" s="284">
        <v>-1.8002203000000001E-11</v>
      </c>
      <c r="CS1966" s="284">
        <v>-2.0990245999999999E-9</v>
      </c>
      <c r="CT1966" s="284">
        <v>-2.9267614999999998E-5</v>
      </c>
      <c r="CU1966" s="284">
        <v>-2.2053825999999999E-3</v>
      </c>
      <c r="CV1966" s="284">
        <v>0</v>
      </c>
      <c r="CW1966" s="284">
        <v>1.3259327999999999E-4</v>
      </c>
      <c r="CX1966"/>
      <c r="CY1966"/>
      <c r="CZ1966"/>
      <c r="DA1966"/>
      <c r="DB1966" s="212"/>
      <c r="DC1966" s="48"/>
      <c r="DD1966" s="48"/>
      <c r="DE1966" s="48"/>
      <c r="DF1966" s="48"/>
      <c r="DG1966" s="48"/>
      <c r="DH1966" s="48"/>
      <c r="DI1966" s="48"/>
      <c r="DJ1966" s="48"/>
      <c r="DK1966" s="48"/>
      <c r="DL1966" s="48"/>
    </row>
    <row r="1967" spans="1:116" ht="14.4">
      <c r="A1967" t="s">
        <v>1111</v>
      </c>
      <c r="B1967" s="188" t="s">
        <v>334</v>
      </c>
      <c r="C1967" s="151" t="str">
        <f t="shared" si="495"/>
        <v>F.030.01.123</v>
      </c>
      <c r="D1967" s="54" t="s">
        <v>59</v>
      </c>
      <c r="E1967" s="150" t="s">
        <v>352</v>
      </c>
      <c r="F1967" s="153" t="str">
        <f t="shared" si="496"/>
        <v>Starch PBS 50%-50% (Polybutylene succinate) co-firing in electrical power plant</v>
      </c>
      <c r="G1967" s="154">
        <f t="shared" si="513"/>
        <v>-1.3117184000000002</v>
      </c>
      <c r="H1967"/>
      <c r="I1967"/>
      <c r="J1967" s="227">
        <f t="shared" si="501"/>
        <v>-0.20688323850930002</v>
      </c>
      <c r="K1967"/>
      <c r="L1967" s="280">
        <f t="shared" si="502"/>
        <v>-2.75411526E-3</v>
      </c>
      <c r="M1967" s="280">
        <f t="shared" si="503"/>
        <v>-5.4372157493000001E-3</v>
      </c>
      <c r="N1967" s="281">
        <f t="shared" si="504"/>
        <v>-1.9341474999999999E-3</v>
      </c>
      <c r="O1967" s="280">
        <v>-0.19675776</v>
      </c>
      <c r="P1967" s="286">
        <v>-4.5617236000000004E-3</v>
      </c>
      <c r="Q1967" s="219">
        <v>-1.9475614000000001E-4</v>
      </c>
      <c r="R1967" s="219">
        <v>-1.5457896000000001E-3</v>
      </c>
      <c r="S1967" s="219">
        <v>-9.8833206999999991E-4</v>
      </c>
      <c r="T1967" s="219">
        <v>-1.1762906E-4</v>
      </c>
      <c r="U1967" s="219">
        <v>-1.0236452999999999E-4</v>
      </c>
      <c r="V1967" s="219">
        <v>-6.7561287000000002E-4</v>
      </c>
      <c r="W1967" s="219">
        <v>-2.4222069999999999E-4</v>
      </c>
      <c r="X1967" s="219">
        <v>0</v>
      </c>
      <c r="Y1967" s="219">
        <v>-1.6919267999999999E-3</v>
      </c>
      <c r="Z1967" s="286">
        <v>-5.1231393E-6</v>
      </c>
      <c r="AA1967" s="219">
        <v>0</v>
      </c>
      <c r="AB1967" s="219">
        <v>0</v>
      </c>
      <c r="AC1967"/>
      <c r="AD1967" s="227">
        <f t="shared" si="505"/>
        <v>-0.19675776</v>
      </c>
      <c r="AE1967" s="227">
        <f t="shared" si="506"/>
        <v>-8.18620787E-3</v>
      </c>
      <c r="AF1967" s="227">
        <f t="shared" si="507"/>
        <v>-5.4320926100000005E-3</v>
      </c>
      <c r="AG1967" s="227">
        <f t="shared" si="508"/>
        <v>-5.4372157493000001E-3</v>
      </c>
      <c r="AH1967" s="227">
        <f t="shared" si="509"/>
        <v>-1.9341474999999999E-3</v>
      </c>
      <c r="AI1967"/>
      <c r="AJ1967">
        <v>-19.435504000000002</v>
      </c>
      <c r="AK1967" s="155">
        <v>-19.133217999999999</v>
      </c>
      <c r="AL1967" s="155">
        <v>-0.21017723999999999</v>
      </c>
      <c r="AM1967" s="155">
        <v>0</v>
      </c>
      <c r="AN1967" s="155">
        <v>0</v>
      </c>
      <c r="AO1967" s="155">
        <v>-5.1485642999999998E-2</v>
      </c>
      <c r="AP1967" s="155">
        <v>-4.0623503999999998E-2</v>
      </c>
      <c r="AQ1967"/>
      <c r="AR1967" s="156">
        <v>-2.3123553000000002E-2</v>
      </c>
      <c r="AS1967" s="156">
        <v>-2.0780875000000001E-2</v>
      </c>
      <c r="AT1967" s="156">
        <v>-9.7642053999999999E-4</v>
      </c>
      <c r="AU1967" s="156">
        <v>-1.3662568E-3</v>
      </c>
      <c r="AV1967" s="282">
        <f t="shared" si="510"/>
        <v>-1.2458558587680001E-6</v>
      </c>
      <c r="AW1967" s="282">
        <f t="shared" si="511"/>
        <v>-3.6110227058662398E-9</v>
      </c>
      <c r="AX1967" s="283">
        <f t="shared" si="512"/>
        <v>-0.19135250190599998</v>
      </c>
      <c r="AY1967" s="157">
        <v>-1.2172747000000001E-6</v>
      </c>
      <c r="AZ1967" s="157">
        <v>-3.6728114999999999E-9</v>
      </c>
      <c r="BA1967" s="157">
        <v>-1.0034646E-13</v>
      </c>
      <c r="BB1967" s="157">
        <v>0</v>
      </c>
      <c r="BC1967" s="157">
        <v>0</v>
      </c>
      <c r="BD1967" s="157">
        <v>7.0457688000000002E-10</v>
      </c>
      <c r="BE1967" s="157">
        <v>-2.9148015999999999E-8</v>
      </c>
      <c r="BF1967" s="157">
        <v>8.2153508000000004E-11</v>
      </c>
      <c r="BG1967" s="157">
        <v>-2.0201062000000001E-11</v>
      </c>
      <c r="BH1967" s="157">
        <v>0</v>
      </c>
      <c r="BI1967" s="157">
        <v>0</v>
      </c>
      <c r="BJ1967" s="157">
        <v>-5.8342334999999997E-14</v>
      </c>
      <c r="BK1967" s="157">
        <v>-4.0667243E-15</v>
      </c>
      <c r="BL1967" s="157">
        <v>-8.9634694000000002E-16</v>
      </c>
      <c r="BM1967" s="157">
        <v>-1.6221388E-11</v>
      </c>
      <c r="BN1967" s="157">
        <v>-1.2149826E-10</v>
      </c>
      <c r="BO1967" s="157">
        <v>0</v>
      </c>
      <c r="BP1967" s="157">
        <v>-2.0321905999999999E-5</v>
      </c>
      <c r="BQ1967" s="157">
        <v>-0.19133217999999999</v>
      </c>
      <c r="BR1967" s="157">
        <v>0</v>
      </c>
      <c r="BS1967" s="157">
        <v>0</v>
      </c>
      <c r="BT1967" s="157">
        <v>0</v>
      </c>
      <c r="BU1967"/>
      <c r="BV1967" s="155">
        <v>-6.0401368E-5</v>
      </c>
      <c r="BW1967" s="155">
        <v>1.6032467E-7</v>
      </c>
      <c r="BX1967" s="155">
        <v>-3.6574189000000003E-5</v>
      </c>
      <c r="BY1967" s="155">
        <v>-8.2813361000000001E-8</v>
      </c>
      <c r="BZ1967" s="155">
        <v>-1.1918803000000001E-6</v>
      </c>
      <c r="CA1967" s="155">
        <v>5.8911706999999998E-7</v>
      </c>
      <c r="CB1967" s="155">
        <v>0</v>
      </c>
      <c r="CC1967" s="155">
        <v>8.9415291999999995E-7</v>
      </c>
      <c r="CD1967" s="155">
        <v>-1.6354101999999999E-7</v>
      </c>
      <c r="CE1967" s="155">
        <v>-1.0208143E-7</v>
      </c>
      <c r="CF1967" s="155">
        <v>0</v>
      </c>
      <c r="CG1967" s="155">
        <v>0</v>
      </c>
      <c r="CH1967" s="155">
        <v>0</v>
      </c>
      <c r="CI1967" s="155">
        <v>-3.3867329000000002E-7</v>
      </c>
      <c r="CJ1967" s="155">
        <v>-2.3591784E-5</v>
      </c>
      <c r="CK1967" s="155">
        <v>-3.410301E-15</v>
      </c>
      <c r="CL1967" s="155">
        <v>0</v>
      </c>
      <c r="CM1967"/>
      <c r="CN1967" s="284">
        <v>0</v>
      </c>
      <c r="CO1967" s="284">
        <v>-1.3117184</v>
      </c>
      <c r="CP1967" s="285">
        <v>1.6845300000000001E-2</v>
      </c>
      <c r="CQ1967" s="284">
        <v>2.4480630999999998E-4</v>
      </c>
      <c r="CR1967" s="284">
        <v>-2.7868795999999999E-11</v>
      </c>
      <c r="CS1967" s="284">
        <v>-3.2494515999999999E-9</v>
      </c>
      <c r="CT1967" s="284">
        <v>-4.5241852E-5</v>
      </c>
      <c r="CU1967" s="284">
        <v>-3.4141019E-3</v>
      </c>
      <c r="CV1967" s="284">
        <v>0</v>
      </c>
      <c r="CW1967" s="284">
        <v>2.0717700000000001E-4</v>
      </c>
      <c r="CX1967"/>
      <c r="CY1967"/>
      <c r="CZ1967"/>
      <c r="DA1967"/>
      <c r="DB1967" s="212"/>
      <c r="DC1967" s="48"/>
      <c r="DD1967" s="48"/>
      <c r="DE1967" s="48"/>
      <c r="DF1967" s="48"/>
      <c r="DG1967" s="48"/>
      <c r="DH1967" s="48"/>
      <c r="DI1967" s="48"/>
      <c r="DJ1967" s="48"/>
      <c r="DK1967" s="48"/>
      <c r="DL1967" s="48"/>
    </row>
    <row r="1968" spans="1:116" ht="14.4">
      <c r="A1968" t="s">
        <v>1264</v>
      </c>
      <c r="B1968" s="188" t="s">
        <v>334</v>
      </c>
      <c r="C1968" s="151" t="str">
        <f t="shared" si="495"/>
        <v>F.030.01.124</v>
      </c>
      <c r="D1968" s="54" t="s">
        <v>59</v>
      </c>
      <c r="E1968" s="150" t="s">
        <v>352</v>
      </c>
      <c r="F1968" s="153" t="str">
        <f t="shared" si="496"/>
        <v>PBS (Polybutylene succinate) co-firing in electrical power plant</v>
      </c>
      <c r="G1968" s="154">
        <f t="shared" si="513"/>
        <v>-2.1753342000000004</v>
      </c>
      <c r="H1968"/>
      <c r="I1968"/>
      <c r="J1968" s="227">
        <f t="shared" si="501"/>
        <v>-0.34320443573780002</v>
      </c>
      <c r="K1968"/>
      <c r="L1968" s="280">
        <f t="shared" si="502"/>
        <v>-4.6187004899999988E-3</v>
      </c>
      <c r="M1968" s="280">
        <f t="shared" si="503"/>
        <v>-9.0780438477999995E-3</v>
      </c>
      <c r="N1968" s="281">
        <f t="shared" si="504"/>
        <v>-3.2075614E-3</v>
      </c>
      <c r="O1968" s="280">
        <v>-0.32630013000000002</v>
      </c>
      <c r="P1968" s="286">
        <v>-7.5650943999999998E-3</v>
      </c>
      <c r="Q1968" s="219">
        <v>-3.8402701000000002E-4</v>
      </c>
      <c r="R1968" s="219">
        <v>-2.6148311999999998E-3</v>
      </c>
      <c r="S1968" s="219">
        <v>-1.6390351999999999E-3</v>
      </c>
      <c r="T1968" s="219">
        <v>-1.9507427999999999E-4</v>
      </c>
      <c r="U1968" s="219">
        <v>-1.6975981E-4</v>
      </c>
      <c r="V1968" s="219">
        <v>-1.1204263E-3</v>
      </c>
      <c r="W1968" s="219">
        <v>-4.016952E-4</v>
      </c>
      <c r="X1968" s="219">
        <v>0</v>
      </c>
      <c r="Y1968" s="219">
        <v>-2.8058661999999998E-3</v>
      </c>
      <c r="Z1968" s="286">
        <v>-8.4961378000000006E-6</v>
      </c>
      <c r="AA1968" s="219">
        <v>0</v>
      </c>
      <c r="AB1968" s="219">
        <v>0</v>
      </c>
      <c r="AC1968"/>
      <c r="AD1968" s="227">
        <f t="shared" si="505"/>
        <v>-0.32630013000000002</v>
      </c>
      <c r="AE1968" s="227">
        <f t="shared" si="506"/>
        <v>-1.3688248199999999E-2</v>
      </c>
      <c r="AF1968" s="227">
        <f t="shared" si="507"/>
        <v>-9.0695477099999987E-3</v>
      </c>
      <c r="AG1968" s="227">
        <f t="shared" si="508"/>
        <v>-9.0780438477999995E-3</v>
      </c>
      <c r="AH1968" s="227">
        <f t="shared" si="509"/>
        <v>-3.2075614E-3</v>
      </c>
      <c r="AI1968"/>
      <c r="AJ1968">
        <v>-32.231549999999999</v>
      </c>
      <c r="AK1968" s="155">
        <v>-31.730243000000002</v>
      </c>
      <c r="AL1968" s="155">
        <v>-0.3485548</v>
      </c>
      <c r="AM1968" s="155">
        <v>0</v>
      </c>
      <c r="AN1968" s="155">
        <v>0</v>
      </c>
      <c r="AO1968" s="155">
        <v>-8.5383022000000003E-2</v>
      </c>
      <c r="AP1968" s="155">
        <v>-6.7369413000000003E-2</v>
      </c>
      <c r="AQ1968"/>
      <c r="AR1968" s="156">
        <v>-3.8358026000000003E-2</v>
      </c>
      <c r="AS1968" s="156">
        <v>-3.4472498999999997E-2</v>
      </c>
      <c r="AT1968" s="156">
        <v>-1.6197467000000001E-3</v>
      </c>
      <c r="AU1968" s="156">
        <v>-2.2657799999999998E-3</v>
      </c>
      <c r="AV1968" s="282">
        <f t="shared" si="510"/>
        <v>-2.0666966468179996E-6</v>
      </c>
      <c r="AW1968" s="282">
        <f t="shared" si="511"/>
        <v>-5.9901876408123995E-9</v>
      </c>
      <c r="AX1968" s="283">
        <f t="shared" si="512"/>
        <v>-0.31733613154600004</v>
      </c>
      <c r="AY1968" s="157">
        <v>-2.0187102E-6</v>
      </c>
      <c r="AZ1968" s="157">
        <v>-6.0909358E-9</v>
      </c>
      <c r="BA1968" s="157">
        <v>-1.6641307000000001E-13</v>
      </c>
      <c r="BB1968" s="157">
        <v>0</v>
      </c>
      <c r="BC1968" s="157">
        <v>0</v>
      </c>
      <c r="BD1968" s="157">
        <v>1.1608294E-9</v>
      </c>
      <c r="BE1968" s="157">
        <v>-4.8918883999999999E-8</v>
      </c>
      <c r="BF1968" s="157">
        <v>1.3516047999999999E-10</v>
      </c>
      <c r="BG1968" s="157">
        <v>-3.4140923000000001E-11</v>
      </c>
      <c r="BH1968" s="157">
        <v>0</v>
      </c>
      <c r="BI1968" s="157">
        <v>0</v>
      </c>
      <c r="BJ1968" s="157">
        <v>-9.6754058999999999E-14</v>
      </c>
      <c r="BK1968" s="157">
        <v>-6.7441950000000003E-15</v>
      </c>
      <c r="BL1968" s="157">
        <v>-1.4864883999999999E-15</v>
      </c>
      <c r="BM1968" s="157">
        <v>-2.6901308000000001E-11</v>
      </c>
      <c r="BN1968" s="157">
        <v>-2.0149090999999999E-10</v>
      </c>
      <c r="BO1968" s="157">
        <v>0</v>
      </c>
      <c r="BP1968" s="157">
        <v>-3.3701546000000002E-5</v>
      </c>
      <c r="BQ1968" s="157">
        <v>-0.31730243000000002</v>
      </c>
      <c r="BR1968" s="157">
        <v>0</v>
      </c>
      <c r="BS1968" s="157">
        <v>0</v>
      </c>
      <c r="BT1968" s="157">
        <v>0</v>
      </c>
      <c r="BU1968"/>
      <c r="BV1968" s="155">
        <v>-1.0019992E-4</v>
      </c>
      <c r="BW1968" s="155">
        <v>2.5895703999999999E-7</v>
      </c>
      <c r="BX1968" s="155">
        <v>-6.0654089999999999E-5</v>
      </c>
      <c r="BY1968" s="155">
        <v>-1.3733643999999999E-7</v>
      </c>
      <c r="BZ1968" s="155">
        <v>-1.9786157000000002E-6</v>
      </c>
      <c r="CA1968" s="155">
        <v>9.7204316000000004E-7</v>
      </c>
      <c r="CB1968" s="155">
        <v>0</v>
      </c>
      <c r="CC1968" s="155">
        <v>1.4753523000000001E-6</v>
      </c>
      <c r="CD1968" s="155">
        <v>-2.7121399000000003E-7</v>
      </c>
      <c r="CE1968" s="155">
        <v>-1.6929032E-7</v>
      </c>
      <c r="CF1968" s="155">
        <v>0</v>
      </c>
      <c r="CG1968" s="155">
        <v>0</v>
      </c>
      <c r="CH1968" s="155">
        <v>0</v>
      </c>
      <c r="CI1968" s="155">
        <v>-5.7146021000000003E-7</v>
      </c>
      <c r="CJ1968" s="155">
        <v>-3.9124263E-5</v>
      </c>
      <c r="CK1968" s="155">
        <v>-5.6555923999999996E-15</v>
      </c>
      <c r="CL1968" s="155">
        <v>0</v>
      </c>
      <c r="CM1968"/>
      <c r="CN1968" s="284">
        <v>0</v>
      </c>
      <c r="CO1968" s="284">
        <v>-2.1753342</v>
      </c>
      <c r="CP1968" s="285">
        <v>2.7794744999999999E-2</v>
      </c>
      <c r="CQ1968" s="284">
        <v>4.0011357000000001E-4</v>
      </c>
      <c r="CR1968" s="284">
        <v>-4.6217194999999999E-11</v>
      </c>
      <c r="CS1968" s="284">
        <v>-5.3888420000000004E-9</v>
      </c>
      <c r="CT1968" s="284">
        <v>-7.5088972000000002E-5</v>
      </c>
      <c r="CU1968" s="284">
        <v>-5.6618956999999999E-3</v>
      </c>
      <c r="CV1968" s="284">
        <v>0</v>
      </c>
      <c r="CW1968" s="284">
        <v>3.4184204999999999E-4</v>
      </c>
      <c r="CX1968"/>
      <c r="CY1968"/>
      <c r="CZ1968"/>
      <c r="DA1968"/>
      <c r="DB1968" s="212"/>
      <c r="DC1968" s="48"/>
      <c r="DD1968" s="48"/>
      <c r="DE1968" s="48"/>
      <c r="DF1968" s="48"/>
      <c r="DG1968" s="48"/>
      <c r="DH1968" s="48"/>
      <c r="DI1968" s="48"/>
      <c r="DJ1968" s="48"/>
      <c r="DK1968" s="48"/>
      <c r="DL1968" s="48"/>
    </row>
    <row r="1969" spans="1:116" ht="14.4">
      <c r="A1969" t="s">
        <v>1265</v>
      </c>
      <c r="B1969" s="188" t="s">
        <v>334</v>
      </c>
      <c r="C1969" s="151" t="str">
        <f t="shared" si="495"/>
        <v>F.030.01.125</v>
      </c>
      <c r="D1969" s="54" t="s">
        <v>59</v>
      </c>
      <c r="E1969" s="150" t="s">
        <v>352</v>
      </c>
      <c r="F1969" s="153" t="str">
        <f t="shared" si="496"/>
        <v>PBAT (Polybutylene adipate terephthalate) co-firing in electrical power plant</v>
      </c>
      <c r="G1969" s="154">
        <f t="shared" si="513"/>
        <v>-2.1508922666666668</v>
      </c>
      <c r="H1969"/>
      <c r="I1969"/>
      <c r="J1969" s="227">
        <f t="shared" si="501"/>
        <v>-0.33936778318560001</v>
      </c>
      <c r="K1969"/>
      <c r="L1969" s="280">
        <f t="shared" si="502"/>
        <v>-4.5757442299999996E-3</v>
      </c>
      <c r="M1969" s="280">
        <f t="shared" si="503"/>
        <v>-8.9866775855999993E-3</v>
      </c>
      <c r="N1969" s="281">
        <f t="shared" si="504"/>
        <v>-3.1715213699999999E-3</v>
      </c>
      <c r="O1969" s="280">
        <v>-0.32263384000000001</v>
      </c>
      <c r="P1969" s="286">
        <v>-7.4800932999999998E-3</v>
      </c>
      <c r="Q1969" s="219">
        <v>-3.9034630999999997E-4</v>
      </c>
      <c r="R1969" s="219">
        <v>-2.5943903999999999E-3</v>
      </c>
      <c r="S1969" s="219">
        <v>-1.620619E-3</v>
      </c>
      <c r="T1969" s="219">
        <v>-1.9288243E-4</v>
      </c>
      <c r="U1969" s="219">
        <v>-1.6785239999999999E-4</v>
      </c>
      <c r="V1969" s="219">
        <v>-1.1078373000000001E-3</v>
      </c>
      <c r="W1969" s="219">
        <v>-3.9718176999999999E-4</v>
      </c>
      <c r="X1969" s="219">
        <v>0</v>
      </c>
      <c r="Y1969" s="219">
        <v>-2.7743396E-3</v>
      </c>
      <c r="Z1969" s="286">
        <v>-8.4006756000000003E-6</v>
      </c>
      <c r="AA1969" s="219">
        <v>0</v>
      </c>
      <c r="AB1969" s="219">
        <v>0</v>
      </c>
      <c r="AC1969"/>
      <c r="AD1969" s="227">
        <f t="shared" si="505"/>
        <v>-0.32263384000000001</v>
      </c>
      <c r="AE1969" s="227">
        <f t="shared" si="506"/>
        <v>-1.3554021140000001E-2</v>
      </c>
      <c r="AF1969" s="227">
        <f t="shared" si="507"/>
        <v>-8.9782769099999993E-3</v>
      </c>
      <c r="AG1969" s="227">
        <f t="shared" si="508"/>
        <v>-8.986677585600001E-3</v>
      </c>
      <c r="AH1969" s="227">
        <f t="shared" si="509"/>
        <v>-3.1715213699999999E-3</v>
      </c>
      <c r="AI1969"/>
      <c r="AJ1969">
        <v>-31.869398</v>
      </c>
      <c r="AK1969" s="155">
        <v>-31.373722999999998</v>
      </c>
      <c r="AL1969" s="155">
        <v>-0.34463845999999998</v>
      </c>
      <c r="AM1969" s="155">
        <v>0</v>
      </c>
      <c r="AN1969" s="155">
        <v>0</v>
      </c>
      <c r="AO1969" s="155">
        <v>-8.4423661999999997E-2</v>
      </c>
      <c r="AP1969" s="155">
        <v>-6.6612454000000001E-2</v>
      </c>
      <c r="AQ1969"/>
      <c r="AR1969" s="156">
        <v>-3.7928825999999999E-2</v>
      </c>
      <c r="AS1969" s="156">
        <v>-3.4086876000000002E-2</v>
      </c>
      <c r="AT1969" s="156">
        <v>-1.6016284E-3</v>
      </c>
      <c r="AU1969" s="156">
        <v>-2.2403217999999998E-3</v>
      </c>
      <c r="AV1969" s="282">
        <f t="shared" si="510"/>
        <v>-2.043577681917E-6</v>
      </c>
      <c r="AW1969" s="282">
        <f t="shared" si="511"/>
        <v>-5.9231821253988004E-9</v>
      </c>
      <c r="AX1969" s="283">
        <f t="shared" si="512"/>
        <v>-0.31377055287699995</v>
      </c>
      <c r="AY1969" s="157">
        <v>-1.996028E-6</v>
      </c>
      <c r="AZ1969" s="157">
        <v>-6.0224984000000001E-9</v>
      </c>
      <c r="BA1969" s="157">
        <v>-1.6454325999999999E-13</v>
      </c>
      <c r="BB1969" s="157">
        <v>0</v>
      </c>
      <c r="BC1969" s="157">
        <v>0</v>
      </c>
      <c r="BD1969" s="157">
        <v>1.1464571000000001E-9</v>
      </c>
      <c r="BE1969" s="157">
        <v>-4.8470313E-8</v>
      </c>
      <c r="BF1969" s="157">
        <v>1.3345338999999999E-10</v>
      </c>
      <c r="BG1969" s="157">
        <v>-3.3868767000000001E-11</v>
      </c>
      <c r="BH1969" s="157">
        <v>0</v>
      </c>
      <c r="BI1969" s="157">
        <v>0</v>
      </c>
      <c r="BJ1969" s="157">
        <v>-9.5666935000000001E-14</v>
      </c>
      <c r="BK1969" s="157">
        <v>-6.6684175000000001E-15</v>
      </c>
      <c r="BL1969" s="157">
        <v>-1.4697863E-15</v>
      </c>
      <c r="BM1969" s="157">
        <v>-2.6599047E-11</v>
      </c>
      <c r="BN1969" s="157">
        <v>-1.9922696999999999E-10</v>
      </c>
      <c r="BO1969" s="157">
        <v>0</v>
      </c>
      <c r="BP1969" s="157">
        <v>-3.3322877000000003E-5</v>
      </c>
      <c r="BQ1969" s="157">
        <v>-0.31373722999999998</v>
      </c>
      <c r="BR1969" s="157">
        <v>0</v>
      </c>
      <c r="BS1969" s="157">
        <v>0</v>
      </c>
      <c r="BT1969" s="157">
        <v>0</v>
      </c>
      <c r="BU1969"/>
      <c r="BV1969" s="155">
        <v>-9.9079509000000004E-5</v>
      </c>
      <c r="BW1969" s="155">
        <v>2.5484144000000001E-7</v>
      </c>
      <c r="BX1969" s="155">
        <v>-5.9972583999999999E-5</v>
      </c>
      <c r="BY1969" s="155">
        <v>-1.3579333999999999E-7</v>
      </c>
      <c r="BZ1969" s="155">
        <v>-1.9567357000000002E-6</v>
      </c>
      <c r="CA1969" s="155">
        <v>9.602608199999999E-7</v>
      </c>
      <c r="CB1969" s="155">
        <v>0</v>
      </c>
      <c r="CC1969" s="155">
        <v>1.4574693E-6</v>
      </c>
      <c r="CD1969" s="155">
        <v>-2.6816663999999999E-7</v>
      </c>
      <c r="CE1969" s="155">
        <v>-1.6738818000000001E-7</v>
      </c>
      <c r="CF1969" s="155">
        <v>0</v>
      </c>
      <c r="CG1969" s="155">
        <v>0</v>
      </c>
      <c r="CH1969" s="155">
        <v>0</v>
      </c>
      <c r="CI1969" s="155">
        <v>-5.6674811000000004E-7</v>
      </c>
      <c r="CJ1969" s="155">
        <v>-3.8684664999999997E-5</v>
      </c>
      <c r="CK1969" s="155">
        <v>-5.5920463999999997E-15</v>
      </c>
      <c r="CL1969" s="155">
        <v>0</v>
      </c>
      <c r="CM1969"/>
      <c r="CN1969" s="284">
        <v>0</v>
      </c>
      <c r="CO1969" s="284">
        <v>-2.1508923000000002</v>
      </c>
      <c r="CP1969" s="285">
        <v>2.7457839000000001E-2</v>
      </c>
      <c r="CQ1969" s="284">
        <v>3.9459544E-4</v>
      </c>
      <c r="CR1969" s="284">
        <v>-4.5697900999999998E-11</v>
      </c>
      <c r="CS1969" s="284">
        <v>-5.3282932999999998E-9</v>
      </c>
      <c r="CT1969" s="284">
        <v>-7.4255824999999996E-5</v>
      </c>
      <c r="CU1969" s="284">
        <v>-5.5982788999999998E-3</v>
      </c>
      <c r="CV1969" s="284">
        <v>0</v>
      </c>
      <c r="CW1969" s="284">
        <v>3.3769851000000001E-4</v>
      </c>
      <c r="CX1969"/>
      <c r="CY1969"/>
      <c r="CZ1969"/>
      <c r="DA1969"/>
      <c r="DB1969" s="212"/>
      <c r="DC1969" s="48"/>
      <c r="DD1969" s="48"/>
      <c r="DE1969" s="48"/>
      <c r="DF1969" s="48"/>
      <c r="DG1969" s="48"/>
      <c r="DH1969" s="48"/>
      <c r="DI1969" s="48"/>
      <c r="DJ1969" s="48"/>
      <c r="DK1969" s="48"/>
      <c r="DL1969" s="48"/>
    </row>
    <row r="1970" spans="1:116" ht="14.4">
      <c r="A1970" t="s">
        <v>1266</v>
      </c>
      <c r="B1970" s="188" t="s">
        <v>334</v>
      </c>
      <c r="C1970" s="151" t="str">
        <f t="shared" si="495"/>
        <v>F.030.01.126</v>
      </c>
      <c r="D1970" s="54" t="s">
        <v>59</v>
      </c>
      <c r="E1970" s="150" t="s">
        <v>352</v>
      </c>
      <c r="F1970" s="153" t="str">
        <f t="shared" si="496"/>
        <v>PHB (Polyhydroxybutyrate) co-firing in electrical power plant</v>
      </c>
      <c r="G1970" s="154">
        <f t="shared" si="513"/>
        <v>-2.0531244666666666</v>
      </c>
      <c r="H1970"/>
      <c r="I1970"/>
      <c r="J1970" s="227">
        <f t="shared" si="501"/>
        <v>-0.32402116316669999</v>
      </c>
      <c r="K1970"/>
      <c r="L1970" s="280">
        <f t="shared" si="502"/>
        <v>-4.4039195000000007E-3</v>
      </c>
      <c r="M1970" s="280">
        <f t="shared" si="503"/>
        <v>-8.6212124167000005E-3</v>
      </c>
      <c r="N1970" s="281">
        <f t="shared" si="504"/>
        <v>-3.02736125E-3</v>
      </c>
      <c r="O1970" s="280">
        <v>-0.30796867</v>
      </c>
      <c r="P1970" s="286">
        <v>-7.1400891000000001E-3</v>
      </c>
      <c r="Q1970" s="219">
        <v>-4.1562349E-4</v>
      </c>
      <c r="R1970" s="219">
        <v>-2.5126272E-3</v>
      </c>
      <c r="S1970" s="219">
        <v>-1.5469545000000001E-3</v>
      </c>
      <c r="T1970" s="219">
        <v>-1.8411505000000001E-4</v>
      </c>
      <c r="U1970" s="219">
        <v>-1.6022275E-4</v>
      </c>
      <c r="V1970" s="219">
        <v>-1.0574810000000001E-3</v>
      </c>
      <c r="W1970" s="219">
        <v>-3.7912805000000002E-4</v>
      </c>
      <c r="X1970" s="219">
        <v>0</v>
      </c>
      <c r="Y1970" s="219">
        <v>-2.6482331999999999E-3</v>
      </c>
      <c r="Z1970" s="286">
        <v>-8.0188266999999992E-6</v>
      </c>
      <c r="AA1970" s="219">
        <v>0</v>
      </c>
      <c r="AB1970" s="219">
        <v>0</v>
      </c>
      <c r="AC1970"/>
      <c r="AD1970" s="227">
        <f t="shared" si="505"/>
        <v>-0.30796867</v>
      </c>
      <c r="AE1970" s="227">
        <f t="shared" si="506"/>
        <v>-1.3017113089999999E-2</v>
      </c>
      <c r="AF1970" s="227">
        <f t="shared" si="507"/>
        <v>-8.6131935900000001E-3</v>
      </c>
      <c r="AG1970" s="227">
        <f t="shared" si="508"/>
        <v>-8.6212124167000005E-3</v>
      </c>
      <c r="AH1970" s="227">
        <f t="shared" si="509"/>
        <v>-3.02736125E-3</v>
      </c>
      <c r="AI1970"/>
      <c r="AJ1970">
        <v>-30.420788999999999</v>
      </c>
      <c r="AK1970" s="155">
        <v>-29.947645000000001</v>
      </c>
      <c r="AL1970" s="155">
        <v>-0.32897306999999998</v>
      </c>
      <c r="AM1970" s="155">
        <v>0</v>
      </c>
      <c r="AN1970" s="155">
        <v>0</v>
      </c>
      <c r="AO1970" s="155">
        <v>-8.0586222999999998E-2</v>
      </c>
      <c r="AP1970" s="155">
        <v>-6.3584614999999997E-2</v>
      </c>
      <c r="AQ1970"/>
      <c r="AR1970" s="156">
        <v>-3.6212027000000001E-2</v>
      </c>
      <c r="AS1970" s="156">
        <v>-3.2544383000000003E-2</v>
      </c>
      <c r="AT1970" s="156">
        <v>-1.5291552E-3</v>
      </c>
      <c r="AU1970" s="156">
        <v>-2.1384889999999999E-3</v>
      </c>
      <c r="AV1970" s="282">
        <f t="shared" si="510"/>
        <v>-1.9511021189890004E-6</v>
      </c>
      <c r="AW1970" s="282">
        <f t="shared" si="511"/>
        <v>-5.6551596317433989E-9</v>
      </c>
      <c r="AX1970" s="283">
        <f t="shared" si="512"/>
        <v>-0.29950825820100002</v>
      </c>
      <c r="AY1970" s="157">
        <v>-1.9052995000000001E-6</v>
      </c>
      <c r="AZ1970" s="157">
        <v>-5.7487483999999999E-9</v>
      </c>
      <c r="BA1970" s="157">
        <v>-1.5706402E-13</v>
      </c>
      <c r="BB1970" s="157">
        <v>0</v>
      </c>
      <c r="BC1970" s="157">
        <v>0</v>
      </c>
      <c r="BD1970" s="157">
        <v>1.0889682000000001E-9</v>
      </c>
      <c r="BE1970" s="157">
        <v>-4.6676026000000002E-8</v>
      </c>
      <c r="BF1970" s="157">
        <v>1.2662506E-10</v>
      </c>
      <c r="BG1970" s="157">
        <v>-3.2780140999999999E-11</v>
      </c>
      <c r="BH1970" s="157">
        <v>0</v>
      </c>
      <c r="BI1970" s="157">
        <v>0</v>
      </c>
      <c r="BJ1970" s="157">
        <v>-9.1318438E-14</v>
      </c>
      <c r="BK1970" s="157">
        <v>-6.3653075999999997E-15</v>
      </c>
      <c r="BL1970" s="157">
        <v>-1.4029778E-15</v>
      </c>
      <c r="BM1970" s="157">
        <v>-2.5389998999999998E-11</v>
      </c>
      <c r="BN1970" s="157">
        <v>-1.9017119E-10</v>
      </c>
      <c r="BO1970" s="157">
        <v>0</v>
      </c>
      <c r="BP1970" s="157">
        <v>-3.1808201000000001E-5</v>
      </c>
      <c r="BQ1970" s="157">
        <v>-0.29947645000000001</v>
      </c>
      <c r="BR1970" s="157">
        <v>0</v>
      </c>
      <c r="BS1970" s="157">
        <v>0</v>
      </c>
      <c r="BT1970" s="157">
        <v>0</v>
      </c>
      <c r="BU1970"/>
      <c r="BV1970" s="155">
        <v>-9.4597874000000007E-5</v>
      </c>
      <c r="BW1970" s="155">
        <v>2.3837899999999999E-7</v>
      </c>
      <c r="BX1970" s="155">
        <v>-5.7246556999999997E-5</v>
      </c>
      <c r="BY1970" s="155">
        <v>-1.2962091000000001E-7</v>
      </c>
      <c r="BZ1970" s="155">
        <v>-1.8692161E-6</v>
      </c>
      <c r="CA1970" s="155">
        <v>9.1313145000000004E-7</v>
      </c>
      <c r="CB1970" s="155">
        <v>0</v>
      </c>
      <c r="CC1970" s="155">
        <v>1.3859369999999999E-6</v>
      </c>
      <c r="CD1970" s="155">
        <v>-2.5597725000000002E-7</v>
      </c>
      <c r="CE1970" s="155">
        <v>-1.5977963E-7</v>
      </c>
      <c r="CF1970" s="155">
        <v>0</v>
      </c>
      <c r="CG1970" s="155">
        <v>0</v>
      </c>
      <c r="CH1970" s="155">
        <v>0</v>
      </c>
      <c r="CI1970" s="155">
        <v>-5.4789970999999998E-7</v>
      </c>
      <c r="CJ1970" s="155">
        <v>-3.6926271E-5</v>
      </c>
      <c r="CK1970" s="155">
        <v>-5.3378624999999999E-15</v>
      </c>
      <c r="CL1970" s="155">
        <v>0</v>
      </c>
      <c r="CM1970"/>
      <c r="CN1970" s="284">
        <v>0</v>
      </c>
      <c r="CO1970" s="284">
        <v>-2.0531244000000002</v>
      </c>
      <c r="CP1970" s="285">
        <v>2.6110214999999999E-2</v>
      </c>
      <c r="CQ1970" s="284">
        <v>3.7252291999999998E-4</v>
      </c>
      <c r="CR1970" s="284">
        <v>-4.3620723999999998E-11</v>
      </c>
      <c r="CS1970" s="284">
        <v>-5.0860980999999999E-9</v>
      </c>
      <c r="CT1970" s="284">
        <v>-7.0923237E-5</v>
      </c>
      <c r="CU1970" s="284">
        <v>-5.3438117000000002E-3</v>
      </c>
      <c r="CV1970" s="284">
        <v>0</v>
      </c>
      <c r="CW1970" s="284">
        <v>3.2112435000000001E-4</v>
      </c>
      <c r="CX1970"/>
      <c r="CY1970"/>
      <c r="CZ1970"/>
      <c r="DA1970"/>
      <c r="DB1970" s="212"/>
      <c r="DC1970" s="48"/>
      <c r="DD1970" s="48"/>
      <c r="DE1970" s="48"/>
      <c r="DF1970" s="48"/>
      <c r="DG1970" s="48"/>
      <c r="DH1970" s="48"/>
      <c r="DI1970" s="48"/>
      <c r="DJ1970" s="48"/>
      <c r="DK1970" s="48"/>
      <c r="DL1970" s="48"/>
    </row>
    <row r="1971" spans="1:116" ht="14.4">
      <c r="A1971" t="s">
        <v>1520</v>
      </c>
      <c r="B1971" s="188" t="s">
        <v>334</v>
      </c>
      <c r="C1971" s="151" t="str">
        <f t="shared" ref="C1971:C2040" si="514">MID(A1971,1,12)</f>
        <v>F.030.01.127</v>
      </c>
      <c r="D1971" s="54" t="s">
        <v>59</v>
      </c>
      <c r="E1971" s="150" t="s">
        <v>352</v>
      </c>
      <c r="F1971" s="153" t="str">
        <f t="shared" ref="F1971:F2040" si="515">MID(A1971, 21,85)</f>
        <v>PAN (Polyacrylonitrile fibres) co-firing in electrical power plant</v>
      </c>
      <c r="G1971" s="154">
        <f t="shared" si="513"/>
        <v>7.0246200000000009E-2</v>
      </c>
      <c r="H1971"/>
      <c r="I1971"/>
      <c r="J1971" s="227">
        <f t="shared" si="501"/>
        <v>-8.3390073100000003E-3</v>
      </c>
      <c r="K1971"/>
      <c r="L1971" s="280">
        <f t="shared" si="502"/>
        <v>-5.1706622899999992E-3</v>
      </c>
      <c r="M1971" s="280">
        <f t="shared" si="503"/>
        <v>-1.0137313530000001E-2</v>
      </c>
      <c r="N1971" s="281">
        <f t="shared" si="504"/>
        <v>-3.5679614899999999E-3</v>
      </c>
      <c r="O1971" s="280">
        <v>1.053693E-2</v>
      </c>
      <c r="P1971" s="286">
        <v>-8.4151050000000008E-3</v>
      </c>
      <c r="Q1971" s="219">
        <v>-4.6644086999999998E-4</v>
      </c>
      <c r="R1971" s="219">
        <v>-2.9416391999999999E-3</v>
      </c>
      <c r="S1971" s="219">
        <v>-1.8231963999999999E-3</v>
      </c>
      <c r="T1971" s="219">
        <v>-2.1699274E-4</v>
      </c>
      <c r="U1971" s="219">
        <v>-1.8883395000000001E-4</v>
      </c>
      <c r="V1971" s="219">
        <v>-1.2463169E-3</v>
      </c>
      <c r="W1971" s="219">
        <v>-4.4682948999999998E-4</v>
      </c>
      <c r="X1971" s="219">
        <v>0</v>
      </c>
      <c r="Y1971" s="219">
        <v>-3.121132E-3</v>
      </c>
      <c r="Z1971" s="286">
        <v>-9.45076E-6</v>
      </c>
      <c r="AA1971" s="219">
        <v>0</v>
      </c>
      <c r="AB1971" s="219">
        <v>0</v>
      </c>
      <c r="AC1971"/>
      <c r="AD1971" s="227">
        <f t="shared" si="505"/>
        <v>1.053693E-2</v>
      </c>
      <c r="AE1971" s="227">
        <f t="shared" si="506"/>
        <v>-1.529852506E-2</v>
      </c>
      <c r="AF1971" s="227">
        <f t="shared" si="507"/>
        <v>-1.0127862770000001E-2</v>
      </c>
      <c r="AG1971" s="227">
        <f t="shared" si="508"/>
        <v>-1.0137313530000001E-2</v>
      </c>
      <c r="AH1971" s="227">
        <f t="shared" si="509"/>
        <v>-3.5679614899999999E-3</v>
      </c>
      <c r="AI1971"/>
      <c r="AJ1971">
        <v>-35.853073000000002</v>
      </c>
      <c r="AK1971" s="155">
        <v>-35.295439000000002</v>
      </c>
      <c r="AL1971" s="155">
        <v>-0.38771825999999998</v>
      </c>
      <c r="AM1971" s="155">
        <v>0</v>
      </c>
      <c r="AN1971" s="155">
        <v>0</v>
      </c>
      <c r="AO1971" s="155">
        <v>-9.4976619999999998E-2</v>
      </c>
      <c r="AP1971" s="155">
        <v>-7.493901E-2</v>
      </c>
      <c r="AQ1971"/>
      <c r="AR1971" s="156">
        <v>-2.2464333E-3</v>
      </c>
      <c r="AS1971" s="156">
        <v>1.9068855E-4</v>
      </c>
      <c r="AT1971" s="156">
        <v>8.3240144999999999E-5</v>
      </c>
      <c r="AU1971" s="156">
        <v>-2.5203619999999999E-3</v>
      </c>
      <c r="AV1971" s="282">
        <f t="shared" si="510"/>
        <v>1.1432166533000006E-8</v>
      </c>
      <c r="AW1971" s="282">
        <f t="shared" si="511"/>
        <v>3.0784077505479997E-10</v>
      </c>
      <c r="AX1971" s="283">
        <f t="shared" si="512"/>
        <v>-0.35299187823700001</v>
      </c>
      <c r="AY1971" s="157">
        <v>6.5188471000000002E-8</v>
      </c>
      <c r="AZ1971" s="157">
        <v>1.9668934999999999E-10</v>
      </c>
      <c r="BA1971" s="157">
        <v>5.3738341E-15</v>
      </c>
      <c r="BB1971" s="157">
        <v>0</v>
      </c>
      <c r="BC1971" s="157">
        <v>0</v>
      </c>
      <c r="BD1971" s="157">
        <v>1.2863518E-9</v>
      </c>
      <c r="BE1971" s="157">
        <v>-5.4788602000000001E-8</v>
      </c>
      <c r="BF1971" s="157">
        <v>1.4965132000000001E-10</v>
      </c>
      <c r="BG1971" s="157">
        <v>-3.8388488000000002E-11</v>
      </c>
      <c r="BH1971" s="157">
        <v>0</v>
      </c>
      <c r="BI1971" s="157">
        <v>0</v>
      </c>
      <c r="BJ1971" s="157">
        <v>-1.076253E-13</v>
      </c>
      <c r="BK1971" s="157">
        <v>-7.5019697E-15</v>
      </c>
      <c r="BL1971" s="157">
        <v>-1.6535096E-15</v>
      </c>
      <c r="BM1971" s="157">
        <v>-2.9923926999999997E-11</v>
      </c>
      <c r="BN1971" s="157">
        <v>-2.2413034E-10</v>
      </c>
      <c r="BO1971" s="157">
        <v>0</v>
      </c>
      <c r="BP1971" s="157">
        <v>-3.7488236999999999E-5</v>
      </c>
      <c r="BQ1971" s="157">
        <v>-0.35295439000000001</v>
      </c>
      <c r="BR1971" s="157">
        <v>0</v>
      </c>
      <c r="BS1971" s="157">
        <v>0</v>
      </c>
      <c r="BT1971" s="157">
        <v>0</v>
      </c>
      <c r="BU1971"/>
      <c r="BV1971" s="155">
        <v>-4.2050588999999997E-5</v>
      </c>
      <c r="BW1971" s="155">
        <v>2.8360049E-7</v>
      </c>
      <c r="BX1971" s="155">
        <v>1.9586504000000001E-6</v>
      </c>
      <c r="BY1971" s="155">
        <v>-1.5276749999999999E-7</v>
      </c>
      <c r="BZ1971" s="155">
        <v>-2.2022306999999998E-6</v>
      </c>
      <c r="CA1971" s="155">
        <v>1.0780842E-6</v>
      </c>
      <c r="CB1971" s="155">
        <v>0</v>
      </c>
      <c r="CC1971" s="155">
        <v>1.6362999E-6</v>
      </c>
      <c r="CD1971" s="155">
        <v>-3.0168748000000001E-7</v>
      </c>
      <c r="CE1971" s="155">
        <v>-1.883117E-7</v>
      </c>
      <c r="CF1971" s="155">
        <v>0</v>
      </c>
      <c r="CG1971" s="155">
        <v>0</v>
      </c>
      <c r="CH1971" s="155">
        <v>0</v>
      </c>
      <c r="CI1971" s="155">
        <v>-6.4197863999999997E-7</v>
      </c>
      <c r="CJ1971" s="155">
        <v>-4.3520248000000002E-5</v>
      </c>
      <c r="CK1971" s="155">
        <v>-6.2910521999999999E-15</v>
      </c>
      <c r="CL1971" s="155">
        <v>0</v>
      </c>
      <c r="CM1971"/>
      <c r="CN1971" s="284">
        <v>0</v>
      </c>
      <c r="CO1971" s="284">
        <v>7.0246197999999996E-2</v>
      </c>
      <c r="CP1971" s="285">
        <v>3.0826899000000001E-2</v>
      </c>
      <c r="CQ1971" s="284">
        <v>4.4129487E-4</v>
      </c>
      <c r="CR1971" s="284">
        <v>-5.1410139000000003E-11</v>
      </c>
      <c r="CS1971" s="284">
        <v>-5.9943298999999999E-9</v>
      </c>
      <c r="CT1971" s="284">
        <v>-8.3564886999999994E-5</v>
      </c>
      <c r="CU1971" s="284">
        <v>-6.2980637999999999E-3</v>
      </c>
      <c r="CV1971" s="284">
        <v>0</v>
      </c>
      <c r="CW1971" s="284">
        <v>3.7913391000000003E-4</v>
      </c>
      <c r="CX1971"/>
      <c r="CY1971"/>
      <c r="CZ1971"/>
      <c r="DA1971"/>
      <c r="DB1971" s="212"/>
      <c r="DC1971" s="48"/>
      <c r="DD1971" s="48"/>
      <c r="DE1971" s="48"/>
      <c r="DF1971" s="48"/>
      <c r="DG1971" s="48"/>
      <c r="DH1971" s="48"/>
      <c r="DI1971" s="48"/>
      <c r="DJ1971" s="48"/>
      <c r="DK1971" s="48"/>
      <c r="DL1971" s="48"/>
    </row>
    <row r="1972" spans="1:116" ht="14.4">
      <c r="A1972" t="s">
        <v>1521</v>
      </c>
      <c r="B1972" s="188" t="s">
        <v>334</v>
      </c>
      <c r="C1972" s="151" t="str">
        <f t="shared" si="514"/>
        <v>F.030.01.128</v>
      </c>
      <c r="D1972" s="54" t="s">
        <v>59</v>
      </c>
      <c r="E1972" s="150" t="s">
        <v>352</v>
      </c>
      <c r="F1972" s="153" t="str">
        <f t="shared" si="515"/>
        <v>bio-PP (Polypropylene) co-firing in electrical power plant</v>
      </c>
      <c r="G1972" s="154">
        <f t="shared" si="513"/>
        <v>-3.4789052666666671</v>
      </c>
      <c r="H1972"/>
      <c r="I1972"/>
      <c r="J1972" s="227">
        <f t="shared" si="501"/>
        <v>-0.54885345412600006</v>
      </c>
      <c r="K1972"/>
      <c r="L1972" s="280">
        <f t="shared" si="502"/>
        <v>-7.3788969599999999E-3</v>
      </c>
      <c r="M1972" s="280">
        <f t="shared" si="503"/>
        <v>-1.4509071646E-2</v>
      </c>
      <c r="N1972" s="281">
        <f t="shared" si="504"/>
        <v>-5.1296955199999997E-3</v>
      </c>
      <c r="O1972" s="280">
        <v>-0.52183579000000002</v>
      </c>
      <c r="P1972" s="286">
        <v>-1.2098484E-2</v>
      </c>
      <c r="Q1972" s="219">
        <v>-6.0515739000000001E-4</v>
      </c>
      <c r="R1972" s="219">
        <v>-4.1742072000000002E-3</v>
      </c>
      <c r="S1972" s="219">
        <v>-2.6212284999999999E-3</v>
      </c>
      <c r="T1972" s="219">
        <v>-3.1197271999999998E-4</v>
      </c>
      <c r="U1972" s="219">
        <v>-2.7148854000000002E-4</v>
      </c>
      <c r="V1972" s="219">
        <v>-1.7918427999999999E-3</v>
      </c>
      <c r="W1972" s="219">
        <v>-6.4241142000000002E-4</v>
      </c>
      <c r="X1972" s="219">
        <v>0</v>
      </c>
      <c r="Y1972" s="219">
        <v>-4.4872840999999998E-3</v>
      </c>
      <c r="Z1972" s="286">
        <v>-1.3587456E-5</v>
      </c>
      <c r="AA1972" s="219">
        <v>0</v>
      </c>
      <c r="AB1972" s="219">
        <v>0</v>
      </c>
      <c r="AC1972"/>
      <c r="AD1972" s="227">
        <f t="shared" si="505"/>
        <v>-0.52183579000000002</v>
      </c>
      <c r="AE1972" s="227">
        <f t="shared" si="506"/>
        <v>-2.187438115E-2</v>
      </c>
      <c r="AF1972" s="227">
        <f t="shared" si="507"/>
        <v>-1.449548419E-2</v>
      </c>
      <c r="AG1972" s="227">
        <f t="shared" si="508"/>
        <v>-1.4509071646E-2</v>
      </c>
      <c r="AH1972" s="227">
        <f t="shared" si="509"/>
        <v>-5.1296955199999997E-3</v>
      </c>
      <c r="AI1972"/>
      <c r="AJ1972">
        <v>-51.546337000000001</v>
      </c>
      <c r="AK1972" s="155">
        <v>-50.744621000000002</v>
      </c>
      <c r="AL1972" s="155">
        <v>-0.55742659000000006</v>
      </c>
      <c r="AM1972" s="155">
        <v>0</v>
      </c>
      <c r="AN1972" s="155">
        <v>0</v>
      </c>
      <c r="AO1972" s="155">
        <v>-0.13654888000000001</v>
      </c>
      <c r="AP1972" s="155">
        <v>-0.10774060000000001</v>
      </c>
      <c r="AQ1972"/>
      <c r="AR1972" s="156">
        <v>-6.1342595E-2</v>
      </c>
      <c r="AS1972" s="156">
        <v>-5.5128732E-2</v>
      </c>
      <c r="AT1972" s="156">
        <v>-2.5903128999999999E-3</v>
      </c>
      <c r="AU1972" s="156">
        <v>-3.6235506999999999E-3</v>
      </c>
      <c r="AV1972" s="282">
        <f t="shared" si="510"/>
        <v>-3.3050798182630001E-6</v>
      </c>
      <c r="AW1972" s="282">
        <f t="shared" si="511"/>
        <v>-9.5795594732080011E-9</v>
      </c>
      <c r="AX1972" s="283">
        <f t="shared" si="512"/>
        <v>-0.50750010723000005</v>
      </c>
      <c r="AY1972" s="157">
        <v>-3.2284241E-6</v>
      </c>
      <c r="AZ1972" s="157">
        <v>-9.7409348000000001E-9</v>
      </c>
      <c r="BA1972" s="157">
        <v>-2.6613626000000001E-13</v>
      </c>
      <c r="BB1972" s="157">
        <v>0</v>
      </c>
      <c r="BC1972" s="157">
        <v>0</v>
      </c>
      <c r="BD1972" s="157">
        <v>1.8575822E-9</v>
      </c>
      <c r="BE1972" s="157">
        <v>-7.8148043999999994E-8</v>
      </c>
      <c r="BF1972" s="157">
        <v>2.1631495999999999E-10</v>
      </c>
      <c r="BG1972" s="157">
        <v>-5.4505600000000001E-11</v>
      </c>
      <c r="BH1972" s="157">
        <v>0</v>
      </c>
      <c r="BI1972" s="157">
        <v>0</v>
      </c>
      <c r="BJ1972" s="157">
        <v>-1.5473402E-13</v>
      </c>
      <c r="BK1972" s="157">
        <v>-1.0785659999999999E-14</v>
      </c>
      <c r="BL1972" s="157">
        <v>-2.377268E-15</v>
      </c>
      <c r="BM1972" s="157">
        <v>-4.3021943000000001E-11</v>
      </c>
      <c r="BN1972" s="157">
        <v>-3.2223452000000001E-10</v>
      </c>
      <c r="BO1972" s="157">
        <v>0</v>
      </c>
      <c r="BP1972" s="157">
        <v>-5.3897229999999998E-5</v>
      </c>
      <c r="BQ1972" s="157">
        <v>-0.50744621000000001</v>
      </c>
      <c r="BR1972" s="157">
        <v>0</v>
      </c>
      <c r="BS1972" s="157">
        <v>0</v>
      </c>
      <c r="BT1972" s="157">
        <v>0</v>
      </c>
      <c r="BU1972"/>
      <c r="BV1972" s="155">
        <v>-1.6024021E-4</v>
      </c>
      <c r="BW1972" s="155">
        <v>4.1515773999999997E-7</v>
      </c>
      <c r="BX1972" s="155">
        <v>-9.7001111000000006E-5</v>
      </c>
      <c r="BY1972" s="155">
        <v>-2.1963542999999999E-7</v>
      </c>
      <c r="BZ1972" s="155">
        <v>-3.1640052999999999E-6</v>
      </c>
      <c r="CA1972" s="155">
        <v>1.5552691000000001E-6</v>
      </c>
      <c r="CB1972" s="155">
        <v>0</v>
      </c>
      <c r="CC1972" s="155">
        <v>2.3605636999999999E-6</v>
      </c>
      <c r="CD1972" s="155">
        <v>-4.3373922999999998E-7</v>
      </c>
      <c r="CE1972" s="155">
        <v>-2.7073770000000002E-7</v>
      </c>
      <c r="CF1972" s="155">
        <v>0</v>
      </c>
      <c r="CG1972" s="155">
        <v>0</v>
      </c>
      <c r="CH1972" s="155">
        <v>0</v>
      </c>
      <c r="CI1972" s="155">
        <v>-9.1246235999999999E-7</v>
      </c>
      <c r="CJ1972" s="155">
        <v>-6.2569515000000006E-5</v>
      </c>
      <c r="CK1972" s="155">
        <v>-9.0447115000000007E-15</v>
      </c>
      <c r="CL1972" s="155">
        <v>0</v>
      </c>
      <c r="CM1972"/>
      <c r="CN1972" s="284">
        <v>0</v>
      </c>
      <c r="CO1972" s="284">
        <v>-3.4789053000000001</v>
      </c>
      <c r="CP1972" s="285">
        <v>4.4471591999999997E-2</v>
      </c>
      <c r="CQ1972" s="284">
        <v>6.4074716999999997E-4</v>
      </c>
      <c r="CR1972" s="284">
        <v>-7.3912893000000003E-11</v>
      </c>
      <c r="CS1972" s="284">
        <v>-8.6181107000000004E-9</v>
      </c>
      <c r="CT1972" s="284">
        <v>-1.2007717999999999E-4</v>
      </c>
      <c r="CU1972" s="284">
        <v>-9.0547921000000003E-3</v>
      </c>
      <c r="CV1972" s="284">
        <v>0</v>
      </c>
      <c r="CW1972" s="284">
        <v>5.4694727999999996E-4</v>
      </c>
      <c r="CX1972"/>
      <c r="CY1972"/>
      <c r="CZ1972"/>
      <c r="DA1972"/>
      <c r="DB1972" s="212"/>
      <c r="DC1972" s="48"/>
      <c r="DD1972" s="48"/>
      <c r="DE1972" s="48"/>
      <c r="DF1972" s="48"/>
      <c r="DG1972" s="48"/>
      <c r="DH1972" s="48"/>
      <c r="DI1972" s="48"/>
      <c r="DJ1972" s="48"/>
      <c r="DK1972" s="48"/>
      <c r="DL1972" s="48"/>
    </row>
    <row r="1973" spans="1:116" ht="14.4">
      <c r="A1973" t="s">
        <v>1522</v>
      </c>
      <c r="B1973" s="188" t="s">
        <v>334</v>
      </c>
      <c r="C1973" s="151" t="str">
        <f t="shared" si="514"/>
        <v>F.030.01.129</v>
      </c>
      <c r="D1973" s="54" t="s">
        <v>59</v>
      </c>
      <c r="E1973" s="150" t="s">
        <v>352</v>
      </c>
      <c r="F1973" s="153" t="str">
        <f t="shared" si="515"/>
        <v>bio-PET (Polyethylene terephthalate) co-firing in electrical power plant</v>
      </c>
      <c r="G1973" s="154">
        <f t="shared" si="513"/>
        <v>-6.0178054666666675E-2</v>
      </c>
      <c r="H1973"/>
      <c r="I1973"/>
      <c r="J1973" s="227">
        <f t="shared" si="501"/>
        <v>-2.3630776891900001E-2</v>
      </c>
      <c r="K1973"/>
      <c r="L1973" s="280">
        <f t="shared" si="502"/>
        <v>-3.974745E-3</v>
      </c>
      <c r="M1973" s="280">
        <f t="shared" si="503"/>
        <v>-7.8422291719000004E-3</v>
      </c>
      <c r="N1973" s="281">
        <f t="shared" si="504"/>
        <v>-2.78709452E-3</v>
      </c>
      <c r="O1973" s="280">
        <v>-9.0267082000000005E-3</v>
      </c>
      <c r="P1973" s="286">
        <v>-6.5734152999999997E-3</v>
      </c>
      <c r="Q1973" s="219">
        <v>-2.8787750999999999E-4</v>
      </c>
      <c r="R1973" s="219">
        <v>-2.2335552E-3</v>
      </c>
      <c r="S1973" s="219">
        <v>-1.4241804000000001E-3</v>
      </c>
      <c r="T1973" s="219">
        <v>-1.6950274E-4</v>
      </c>
      <c r="U1973" s="219">
        <v>-1.4750666000000001E-4</v>
      </c>
      <c r="V1973" s="219">
        <v>-9.7355395000000005E-4</v>
      </c>
      <c r="W1973" s="219">
        <v>-3.4903852000000001E-4</v>
      </c>
      <c r="X1973" s="219">
        <v>0</v>
      </c>
      <c r="Y1973" s="219">
        <v>-2.4380560000000001E-3</v>
      </c>
      <c r="Z1973" s="286">
        <v>-7.3824119000000002E-6</v>
      </c>
      <c r="AA1973" s="219">
        <v>0</v>
      </c>
      <c r="AB1973" s="219">
        <v>0</v>
      </c>
      <c r="AC1973"/>
      <c r="AD1973" s="227">
        <f t="shared" si="505"/>
        <v>-9.0267082000000005E-3</v>
      </c>
      <c r="AE1973" s="227">
        <f t="shared" si="506"/>
        <v>-1.1809591760000002E-2</v>
      </c>
      <c r="AF1973" s="227">
        <f t="shared" si="507"/>
        <v>-7.8348467599999999E-3</v>
      </c>
      <c r="AG1973" s="227">
        <f t="shared" si="508"/>
        <v>-7.8422291719000004E-3</v>
      </c>
      <c r="AH1973" s="227">
        <f t="shared" si="509"/>
        <v>-2.78709452E-3</v>
      </c>
      <c r="AI1973"/>
      <c r="AJ1973">
        <v>-28.006440999999999</v>
      </c>
      <c r="AK1973" s="155">
        <v>-27.570848000000002</v>
      </c>
      <c r="AL1973" s="155">
        <v>-0.30286410000000002</v>
      </c>
      <c r="AM1973" s="155">
        <v>0</v>
      </c>
      <c r="AN1973" s="155">
        <v>0</v>
      </c>
      <c r="AO1973" s="155">
        <v>-7.4190490999999997E-2</v>
      </c>
      <c r="AP1973" s="155">
        <v>-5.8538216999999997E-2</v>
      </c>
      <c r="AQ1973"/>
      <c r="AR1973" s="156">
        <v>-3.6099023E-3</v>
      </c>
      <c r="AS1973" s="156">
        <v>-1.6196310000000001E-3</v>
      </c>
      <c r="AT1973" s="156">
        <v>-2.1503644999999998E-5</v>
      </c>
      <c r="AU1973" s="156">
        <v>-1.9687675999999999E-3</v>
      </c>
      <c r="AV1973" s="282">
        <f t="shared" si="510"/>
        <v>-9.7100181560000002E-8</v>
      </c>
      <c r="AW1973" s="282">
        <f t="shared" si="511"/>
        <v>-7.9525307319099986E-11</v>
      </c>
      <c r="AX1973" s="283">
        <f t="shared" si="512"/>
        <v>-0.27573776374099995</v>
      </c>
      <c r="AY1973" s="157">
        <v>-5.5845234000000003E-8</v>
      </c>
      <c r="AZ1973" s="157">
        <v>-1.6849854999999999E-10</v>
      </c>
      <c r="BA1973" s="157">
        <v>-4.6036212000000002E-15</v>
      </c>
      <c r="BB1973" s="157">
        <v>0</v>
      </c>
      <c r="BC1973" s="157">
        <v>0</v>
      </c>
      <c r="BD1973" s="157">
        <v>1.0143866E-9</v>
      </c>
      <c r="BE1973" s="157">
        <v>-4.2070880999999998E-8</v>
      </c>
      <c r="BF1973" s="157">
        <v>1.1825449999999999E-10</v>
      </c>
      <c r="BG1973" s="157">
        <v>-2.9185430999999997E-11</v>
      </c>
      <c r="BH1973" s="157">
        <v>0</v>
      </c>
      <c r="BI1973" s="157">
        <v>0</v>
      </c>
      <c r="BJ1973" s="157">
        <v>-8.4070943000000002E-14</v>
      </c>
      <c r="BK1973" s="157">
        <v>-5.8601245000000002E-15</v>
      </c>
      <c r="BL1973" s="157">
        <v>-1.2916304E-15</v>
      </c>
      <c r="BM1973" s="157">
        <v>-2.3374919999999999E-11</v>
      </c>
      <c r="BN1973" s="157">
        <v>-1.7507824E-10</v>
      </c>
      <c r="BO1973" s="157">
        <v>0</v>
      </c>
      <c r="BP1973" s="157">
        <v>-2.9283741000000001E-5</v>
      </c>
      <c r="BQ1973" s="157">
        <v>-0.27570847999999998</v>
      </c>
      <c r="BR1973" s="157">
        <v>0</v>
      </c>
      <c r="BS1973" s="157">
        <v>0</v>
      </c>
      <c r="BT1973" s="157">
        <v>0</v>
      </c>
      <c r="BU1973"/>
      <c r="BV1973" s="155">
        <v>-3.6016436999999997E-5</v>
      </c>
      <c r="BW1973" s="155">
        <v>2.3020634999999999E-7</v>
      </c>
      <c r="BX1973" s="155">
        <v>-1.6779238E-6</v>
      </c>
      <c r="BY1973" s="155">
        <v>-1.1933354E-7</v>
      </c>
      <c r="BZ1973" s="155">
        <v>-1.7177315E-6</v>
      </c>
      <c r="CA1973" s="155">
        <v>8.4832856999999997E-7</v>
      </c>
      <c r="CB1973" s="155">
        <v>0</v>
      </c>
      <c r="CC1973" s="155">
        <v>1.2875801999999999E-6</v>
      </c>
      <c r="CD1973" s="155">
        <v>-2.3566159999999999E-7</v>
      </c>
      <c r="CE1973" s="155">
        <v>-1.4709870000000001E-7</v>
      </c>
      <c r="CF1973" s="155">
        <v>0</v>
      </c>
      <c r="CG1973" s="155">
        <v>0</v>
      </c>
      <c r="CH1973" s="155">
        <v>0</v>
      </c>
      <c r="CI1973" s="155">
        <v>-4.8918871000000003E-7</v>
      </c>
      <c r="CJ1973" s="155">
        <v>-3.3995614999999998E-5</v>
      </c>
      <c r="CK1973" s="155">
        <v>-4.9142225999999999E-15</v>
      </c>
      <c r="CL1973" s="155">
        <v>0</v>
      </c>
      <c r="CM1973"/>
      <c r="CN1973" s="284">
        <v>0</v>
      </c>
      <c r="CO1973" s="284">
        <v>-6.0178054000000002E-2</v>
      </c>
      <c r="CP1973" s="285">
        <v>2.4257232E-2</v>
      </c>
      <c r="CQ1973" s="284">
        <v>3.5206871999999997E-4</v>
      </c>
      <c r="CR1973" s="284">
        <v>-4.0158762000000003E-11</v>
      </c>
      <c r="CS1973" s="284">
        <v>-4.6824394999999996E-9</v>
      </c>
      <c r="CT1973" s="284">
        <v>-6.5200404999999994E-5</v>
      </c>
      <c r="CU1973" s="284">
        <v>-4.9196997000000003E-3</v>
      </c>
      <c r="CV1973" s="284">
        <v>0</v>
      </c>
      <c r="CW1973" s="284">
        <v>2.9833487999999999E-4</v>
      </c>
      <c r="CX1973"/>
      <c r="CY1973"/>
      <c r="CZ1973"/>
      <c r="DA1973"/>
      <c r="DB1973" s="212"/>
      <c r="DC1973" s="48"/>
      <c r="DD1973" s="48"/>
      <c r="DE1973" s="48"/>
      <c r="DF1973" s="48"/>
      <c r="DG1973" s="48"/>
      <c r="DH1973" s="48"/>
      <c r="DI1973" s="48"/>
      <c r="DJ1973" s="48"/>
      <c r="DK1973" s="48"/>
      <c r="DL1973" s="48"/>
    </row>
    <row r="1974" spans="1:116" ht="14.4">
      <c r="A1974" t="s">
        <v>1974</v>
      </c>
      <c r="B1974" s="188" t="s">
        <v>334</v>
      </c>
      <c r="C1974" s="151" t="str">
        <f t="shared" si="514"/>
        <v>F.030.01.130</v>
      </c>
      <c r="D1974" s="54" t="s">
        <v>59</v>
      </c>
      <c r="E1974" s="150" t="s">
        <v>352</v>
      </c>
      <c r="F1974" s="153" t="str">
        <f t="shared" si="515"/>
        <v>PEF (Polyethylene furan-2.5-dicarboxylate) co-firing in electrical power plant</v>
      </c>
      <c r="G1974" s="154">
        <f t="shared" si="513"/>
        <v>-1.7924102000000002</v>
      </c>
      <c r="H1974"/>
      <c r="I1974"/>
      <c r="J1974" s="227">
        <f t="shared" si="501"/>
        <v>-0.28278414873300001</v>
      </c>
      <c r="K1974"/>
      <c r="L1974" s="280">
        <f t="shared" si="502"/>
        <v>-3.8029202599999998E-3</v>
      </c>
      <c r="M1974" s="280">
        <f t="shared" si="503"/>
        <v>-7.4767640630000005E-3</v>
      </c>
      <c r="N1974" s="281">
        <f t="shared" si="504"/>
        <v>-2.6429344100000001E-3</v>
      </c>
      <c r="O1974" s="280">
        <v>-0.26886153000000002</v>
      </c>
      <c r="P1974" s="286">
        <v>-6.2334110999999999E-3</v>
      </c>
      <c r="Q1974" s="219">
        <v>-3.1315469000000001E-4</v>
      </c>
      <c r="R1974" s="219">
        <v>-2.151792E-3</v>
      </c>
      <c r="S1974" s="219">
        <v>-1.3505158999999999E-3</v>
      </c>
      <c r="T1974" s="219">
        <v>-1.6073536000000001E-4</v>
      </c>
      <c r="U1974" s="219">
        <v>-1.39877E-4</v>
      </c>
      <c r="V1974" s="219">
        <v>-9.2319771000000004E-4</v>
      </c>
      <c r="W1974" s="219">
        <v>-3.3098481E-4</v>
      </c>
      <c r="X1974" s="219">
        <v>0</v>
      </c>
      <c r="Y1974" s="219">
        <v>-2.3119496E-3</v>
      </c>
      <c r="Z1974" s="286">
        <v>-7.000563E-6</v>
      </c>
      <c r="AA1974" s="219">
        <v>0</v>
      </c>
      <c r="AB1974" s="219">
        <v>0</v>
      </c>
      <c r="AC1974"/>
      <c r="AD1974" s="227">
        <f t="shared" si="505"/>
        <v>-0.26886153000000002</v>
      </c>
      <c r="AE1974" s="227">
        <f t="shared" si="506"/>
        <v>-1.1272683760000001E-2</v>
      </c>
      <c r="AF1974" s="227">
        <f t="shared" si="507"/>
        <v>-7.4697635000000005E-3</v>
      </c>
      <c r="AG1974" s="227">
        <f t="shared" si="508"/>
        <v>-7.4767640630000005E-3</v>
      </c>
      <c r="AH1974" s="227">
        <f t="shared" si="509"/>
        <v>-2.6429344100000001E-3</v>
      </c>
      <c r="AI1974"/>
      <c r="AJ1974">
        <v>-26.557832000000001</v>
      </c>
      <c r="AK1974" s="155">
        <v>-26.144769</v>
      </c>
      <c r="AL1974" s="155">
        <v>-0.28719871000000002</v>
      </c>
      <c r="AM1974" s="155">
        <v>0</v>
      </c>
      <c r="AN1974" s="155">
        <v>0</v>
      </c>
      <c r="AO1974" s="155">
        <v>-7.0353051999999999E-2</v>
      </c>
      <c r="AP1974" s="155">
        <v>-5.5510377999999999E-2</v>
      </c>
      <c r="AQ1974"/>
      <c r="AR1974" s="156">
        <v>-3.1605314000000002E-2</v>
      </c>
      <c r="AS1974" s="156">
        <v>-2.8403780999999999E-2</v>
      </c>
      <c r="AT1974" s="156">
        <v>-1.3345977999999999E-3</v>
      </c>
      <c r="AU1974" s="156">
        <v>-1.8669348000000001E-3</v>
      </c>
      <c r="AV1974" s="282">
        <f t="shared" si="510"/>
        <v>-1.7028645847420001E-6</v>
      </c>
      <c r="AW1974" s="282">
        <f t="shared" si="511"/>
        <v>-4.9356428696624999E-9</v>
      </c>
      <c r="AX1974" s="283">
        <f t="shared" si="512"/>
        <v>-0.26147545906399999</v>
      </c>
      <c r="AY1974" s="157">
        <v>-1.6633567000000001E-6</v>
      </c>
      <c r="AZ1974" s="157">
        <v>-5.0187486000000002E-9</v>
      </c>
      <c r="BA1974" s="157">
        <v>-1.3711938000000001E-13</v>
      </c>
      <c r="BB1974" s="157">
        <v>0</v>
      </c>
      <c r="BC1974" s="157">
        <v>0</v>
      </c>
      <c r="BD1974" s="157">
        <v>9.5689759999999993E-10</v>
      </c>
      <c r="BE1974" s="157">
        <v>-4.0276594E-8</v>
      </c>
      <c r="BF1974" s="157">
        <v>1.1142616E-10</v>
      </c>
      <c r="BG1974" s="157">
        <v>-2.8096806E-11</v>
      </c>
      <c r="BH1974" s="157">
        <v>0</v>
      </c>
      <c r="BI1974" s="157">
        <v>0</v>
      </c>
      <c r="BJ1974" s="157">
        <v>-7.9722446000000001E-14</v>
      </c>
      <c r="BK1974" s="157">
        <v>-5.5570145999999999E-15</v>
      </c>
      <c r="BL1974" s="157">
        <v>-1.2248218999999999E-15</v>
      </c>
      <c r="BM1974" s="157">
        <v>-2.2165872000000001E-11</v>
      </c>
      <c r="BN1974" s="157">
        <v>-1.6602247E-10</v>
      </c>
      <c r="BO1974" s="157">
        <v>0</v>
      </c>
      <c r="BP1974" s="157">
        <v>-2.7769064E-5</v>
      </c>
      <c r="BQ1974" s="157">
        <v>-0.26144769000000001</v>
      </c>
      <c r="BR1974" s="157">
        <v>0</v>
      </c>
      <c r="BS1974" s="157">
        <v>0</v>
      </c>
      <c r="BT1974" s="157">
        <v>0</v>
      </c>
      <c r="BU1974"/>
      <c r="BV1974" s="155">
        <v>-8.2560057999999994E-5</v>
      </c>
      <c r="BW1974" s="155">
        <v>2.1374392000000001E-7</v>
      </c>
      <c r="BX1974" s="155">
        <v>-4.9977152999999998E-5</v>
      </c>
      <c r="BY1974" s="155">
        <v>-1.1316111000000001E-7</v>
      </c>
      <c r="BZ1974" s="155">
        <v>-1.6302117999999999E-6</v>
      </c>
      <c r="CA1974" s="155">
        <v>8.0119921000000005E-7</v>
      </c>
      <c r="CB1974" s="155">
        <v>0</v>
      </c>
      <c r="CC1974" s="155">
        <v>1.2160479999999999E-6</v>
      </c>
      <c r="CD1974" s="155">
        <v>-2.2347219999999999E-7</v>
      </c>
      <c r="CE1974" s="155">
        <v>-1.3949015E-7</v>
      </c>
      <c r="CF1974" s="155">
        <v>0</v>
      </c>
      <c r="CG1974" s="155">
        <v>0</v>
      </c>
      <c r="CH1974" s="155">
        <v>0</v>
      </c>
      <c r="CI1974" s="155">
        <v>-4.7034029999999999E-7</v>
      </c>
      <c r="CJ1974" s="155">
        <v>-3.2237221000000001E-5</v>
      </c>
      <c r="CK1974" s="155">
        <v>-4.6600387000000001E-15</v>
      </c>
      <c r="CL1974" s="155">
        <v>0</v>
      </c>
      <c r="CM1974"/>
      <c r="CN1974" s="284">
        <v>0</v>
      </c>
      <c r="CO1974" s="284">
        <v>-1.7924102</v>
      </c>
      <c r="CP1974" s="285">
        <v>2.2909608000000001E-2</v>
      </c>
      <c r="CQ1974" s="284">
        <v>3.299962E-4</v>
      </c>
      <c r="CR1974" s="284">
        <v>-3.8081584000000002E-11</v>
      </c>
      <c r="CS1974" s="284">
        <v>-4.4402443999999997E-9</v>
      </c>
      <c r="CT1974" s="284">
        <v>-6.1867816999999997E-5</v>
      </c>
      <c r="CU1974" s="284">
        <v>-4.6652324000000002E-3</v>
      </c>
      <c r="CV1974" s="284">
        <v>0</v>
      </c>
      <c r="CW1974" s="284">
        <v>2.8176071999999998E-4</v>
      </c>
      <c r="CX1974"/>
      <c r="CY1974"/>
      <c r="CZ1974"/>
      <c r="DA1974"/>
      <c r="DB1974" s="212"/>
      <c r="DC1974" s="48"/>
      <c r="DD1974" s="48"/>
      <c r="DE1974" s="48"/>
      <c r="DF1974" s="48"/>
      <c r="DG1974" s="48"/>
      <c r="DH1974" s="48"/>
      <c r="DI1974" s="48"/>
      <c r="DJ1974" s="48"/>
      <c r="DK1974" s="48"/>
      <c r="DL1974" s="48"/>
    </row>
    <row r="1975" spans="1:116" ht="14.4">
      <c r="B1975" s="188"/>
      <c r="C1975" s="151"/>
      <c r="D1975" s="51" t="s">
        <v>60</v>
      </c>
      <c r="E1975" s="150"/>
      <c r="F1975"/>
      <c r="G1975"/>
      <c r="H1975"/>
      <c r="I1975"/>
      <c r="J1975"/>
      <c r="K1975"/>
      <c r="L1975"/>
      <c r="M1975"/>
      <c r="N1975" s="174"/>
      <c r="O1975"/>
      <c r="P1975" s="53"/>
      <c r="Q1975"/>
      <c r="R1975"/>
      <c r="S1975"/>
      <c r="T1975"/>
      <c r="U1975"/>
      <c r="V1975"/>
      <c r="W1975"/>
      <c r="X1975"/>
      <c r="Y1975"/>
      <c r="Z1975" s="53"/>
      <c r="AA1975"/>
      <c r="AB1975"/>
      <c r="AC1975"/>
      <c r="AD1975"/>
      <c r="AE1975"/>
      <c r="AF1975"/>
      <c r="AG1975"/>
      <c r="AH1975"/>
      <c r="AI1975"/>
      <c r="AJ1975"/>
      <c r="AK1975"/>
      <c r="AL1975"/>
      <c r="AM1975"/>
      <c r="AN1975"/>
      <c r="AO1975"/>
      <c r="AP1975"/>
      <c r="AQ1975"/>
      <c r="AR1975"/>
      <c r="AS1975"/>
      <c r="AT1975"/>
      <c r="AU1975"/>
      <c r="AX1975" s="19"/>
      <c r="AY1975"/>
      <c r="AZ1975"/>
      <c r="BA1975"/>
      <c r="BB1975"/>
      <c r="BC1975"/>
      <c r="BD1975"/>
      <c r="BE1975"/>
      <c r="BF197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s="117"/>
      <c r="CQ1975"/>
      <c r="CR1975"/>
      <c r="CS1975"/>
      <c r="CT1975"/>
      <c r="CU1975"/>
      <c r="CV1975"/>
      <c r="CW1975"/>
      <c r="CX1975"/>
      <c r="CY1975"/>
      <c r="CZ1975"/>
      <c r="DA1975"/>
      <c r="DB1975" s="212"/>
      <c r="DC1975" s="48"/>
      <c r="DD1975" s="48"/>
      <c r="DE1975" s="48"/>
      <c r="DF1975" s="48"/>
      <c r="DG1975" s="48"/>
      <c r="DH1975" s="48"/>
      <c r="DI1975" s="48"/>
      <c r="DJ1975" s="48"/>
      <c r="DK1975" s="48"/>
      <c r="DL1975" s="48"/>
    </row>
    <row r="1976" spans="1:116" ht="14.4">
      <c r="A1976" t="s">
        <v>1112</v>
      </c>
      <c r="B1976" s="188" t="s">
        <v>334</v>
      </c>
      <c r="C1976" s="151" t="str">
        <f t="shared" si="514"/>
        <v>F.040.01.101</v>
      </c>
      <c r="D1976" s="54" t="s">
        <v>60</v>
      </c>
      <c r="E1976" s="150" t="s">
        <v>352</v>
      </c>
      <c r="F1976" s="153" t="str">
        <f t="shared" si="515"/>
        <v>Epoxies co-firing in electrical power plant</v>
      </c>
      <c r="G1976" s="154">
        <f t="shared" si="513"/>
        <v>4.7679302666666673E-2</v>
      </c>
      <c r="H1976"/>
      <c r="I1976"/>
      <c r="J1976" s="227">
        <f t="shared" si="501"/>
        <v>-1.3707793263E-2</v>
      </c>
      <c r="K1976"/>
      <c r="L1976" s="280">
        <f t="shared" si="502"/>
        <v>-5.7165429000000005E-3</v>
      </c>
      <c r="M1976" s="280">
        <f t="shared" si="503"/>
        <v>-1.1202770803000001E-2</v>
      </c>
      <c r="N1976" s="281">
        <f t="shared" si="504"/>
        <v>-3.9403749599999996E-3</v>
      </c>
      <c r="O1976" s="280">
        <v>7.1518954000000003E-3</v>
      </c>
      <c r="P1976" s="286">
        <v>-9.2934491999999997E-3</v>
      </c>
      <c r="Q1976" s="219">
        <v>-5.2248050000000003E-4</v>
      </c>
      <c r="R1976" s="219">
        <v>-3.2548607999999999E-3</v>
      </c>
      <c r="S1976" s="219">
        <v>-2.0134964000000002E-3</v>
      </c>
      <c r="T1976" s="219">
        <v>-2.3964181000000001E-4</v>
      </c>
      <c r="U1976" s="219">
        <v>-2.0854388999999999E-4</v>
      </c>
      <c r="V1976" s="219">
        <v>-1.3764039000000001E-3</v>
      </c>
      <c r="W1976" s="219">
        <v>-4.9346825999999999E-4</v>
      </c>
      <c r="X1976" s="219">
        <v>0</v>
      </c>
      <c r="Y1976" s="219">
        <v>-3.4469066999999998E-3</v>
      </c>
      <c r="Z1976" s="286">
        <v>-1.0437203000000001E-5</v>
      </c>
      <c r="AA1976" s="219">
        <v>0</v>
      </c>
      <c r="AB1976" s="219">
        <v>0</v>
      </c>
      <c r="AC1976"/>
      <c r="AD1976" s="227">
        <f t="shared" si="505"/>
        <v>7.1518954000000003E-3</v>
      </c>
      <c r="AE1976" s="227">
        <f t="shared" si="506"/>
        <v>-1.69088765E-2</v>
      </c>
      <c r="AF1976" s="227">
        <f t="shared" si="507"/>
        <v>-1.11923336E-2</v>
      </c>
      <c r="AG1976" s="227">
        <f t="shared" si="508"/>
        <v>-1.1202770803000001E-2</v>
      </c>
      <c r="AH1976" s="227">
        <f t="shared" si="509"/>
        <v>-3.9403749599999996E-3</v>
      </c>
      <c r="AI1976"/>
      <c r="AJ1976">
        <v>-39.595312999999997</v>
      </c>
      <c r="AK1976" s="155">
        <v>-38.979474000000003</v>
      </c>
      <c r="AL1976" s="155">
        <v>-0.42818717000000001</v>
      </c>
      <c r="AM1976" s="155">
        <v>0</v>
      </c>
      <c r="AN1976" s="155">
        <v>0</v>
      </c>
      <c r="AO1976" s="155">
        <v>-0.10489</v>
      </c>
      <c r="AP1976" s="155">
        <v>-8.2760926999999998E-2</v>
      </c>
      <c r="AQ1976"/>
      <c r="AR1976" s="156">
        <v>-2.9675921999999999E-3</v>
      </c>
      <c r="AS1976" s="156">
        <v>-2.5339683999999998E-4</v>
      </c>
      <c r="AT1976" s="156">
        <v>6.9234694999999996E-5</v>
      </c>
      <c r="AU1976" s="156">
        <v>-2.7834301E-3</v>
      </c>
      <c r="AV1976" s="282">
        <f t="shared" si="510"/>
        <v>-1.5191656510000001E-8</v>
      </c>
      <c r="AW1976" s="282">
        <f t="shared" si="511"/>
        <v>2.56045470445E-10</v>
      </c>
      <c r="AX1976" s="283">
        <f t="shared" si="512"/>
        <v>-0.38983614115099996</v>
      </c>
      <c r="AY1976" s="157">
        <v>4.4246393000000001E-8</v>
      </c>
      <c r="AZ1976" s="157">
        <v>1.3350205000000001E-10</v>
      </c>
      <c r="BA1976" s="157">
        <v>3.6474665999999999E-15</v>
      </c>
      <c r="BB1976" s="157">
        <v>0</v>
      </c>
      <c r="BC1976" s="157">
        <v>0</v>
      </c>
      <c r="BD1976" s="157">
        <v>1.4196982E-9</v>
      </c>
      <c r="BE1976" s="157">
        <v>-6.0577176000000004E-8</v>
      </c>
      <c r="BF1976" s="157">
        <v>1.6514117999999999E-10</v>
      </c>
      <c r="BG1976" s="157">
        <v>-4.2472437000000001E-11</v>
      </c>
      <c r="BH1976" s="157">
        <v>0</v>
      </c>
      <c r="BI1976" s="157">
        <v>0</v>
      </c>
      <c r="BJ1976" s="157">
        <v>-1.1885892E-13</v>
      </c>
      <c r="BK1976" s="157">
        <v>-8.2850035000000005E-15</v>
      </c>
      <c r="BL1976" s="157">
        <v>-1.8260981000000002E-15</v>
      </c>
      <c r="BM1976" s="157">
        <v>-3.3047299999999997E-11</v>
      </c>
      <c r="BN1976" s="157">
        <v>-2.4752440999999999E-10</v>
      </c>
      <c r="BO1976" s="157">
        <v>0</v>
      </c>
      <c r="BP1976" s="157">
        <v>-4.1401150999999999E-5</v>
      </c>
      <c r="BQ1976" s="157">
        <v>-0.38979473999999997</v>
      </c>
      <c r="BR1976" s="157">
        <v>0</v>
      </c>
      <c r="BS1976" s="157">
        <v>0</v>
      </c>
      <c r="BT1976" s="157">
        <v>0</v>
      </c>
      <c r="BU1976"/>
      <c r="BV1976" s="155">
        <v>-4.7277127999999998E-5</v>
      </c>
      <c r="BW1976" s="155">
        <v>3.1236792000000001E-7</v>
      </c>
      <c r="BX1976" s="155">
        <v>1.3294255000000001E-6</v>
      </c>
      <c r="BY1976" s="155">
        <v>-1.6871292999999999E-7</v>
      </c>
      <c r="BZ1976" s="155">
        <v>-2.4323363999999999E-6</v>
      </c>
      <c r="CA1976" s="155">
        <v>1.1900165E-6</v>
      </c>
      <c r="CB1976" s="155">
        <v>0</v>
      </c>
      <c r="CC1976" s="155">
        <v>1.8061888999999999E-6</v>
      </c>
      <c r="CD1976" s="155">
        <v>-3.3317674E-7</v>
      </c>
      <c r="CE1976" s="155">
        <v>-2.0796712999999999E-7</v>
      </c>
      <c r="CF1976" s="155">
        <v>0</v>
      </c>
      <c r="CG1976" s="155">
        <v>0</v>
      </c>
      <c r="CH1976" s="155">
        <v>0</v>
      </c>
      <c r="CI1976" s="155">
        <v>-7.1016820000000005E-7</v>
      </c>
      <c r="CJ1976" s="155">
        <v>-4.8062765000000001E-5</v>
      </c>
      <c r="CK1976" s="155">
        <v>-6.9476940999999999E-15</v>
      </c>
      <c r="CL1976" s="155">
        <v>0</v>
      </c>
      <c r="CM1976"/>
      <c r="CN1976" s="284">
        <v>0</v>
      </c>
      <c r="CO1976" s="284">
        <v>4.7679302E-2</v>
      </c>
      <c r="CP1976" s="285">
        <v>3.4027505999999999E-2</v>
      </c>
      <c r="CQ1976" s="284">
        <v>4.8664888000000001E-4</v>
      </c>
      <c r="CR1976" s="284">
        <v>-5.6776180000000002E-11</v>
      </c>
      <c r="CS1976" s="284">
        <v>-6.6200007000000001E-9</v>
      </c>
      <c r="CT1976" s="284">
        <v>-9.2294442999999999E-5</v>
      </c>
      <c r="CU1976" s="284">
        <v>-6.9554374999999998E-3</v>
      </c>
      <c r="CV1976" s="284">
        <v>0</v>
      </c>
      <c r="CW1976" s="284">
        <v>4.1849754E-4</v>
      </c>
      <c r="CX1976"/>
      <c r="CY1976"/>
      <c r="CZ1976"/>
      <c r="DA1976"/>
      <c r="DB1976" s="212"/>
      <c r="DC1976" s="48"/>
      <c r="DD1976" s="48"/>
      <c r="DE1976" s="48"/>
      <c r="DF1976" s="48"/>
      <c r="DG1976" s="48"/>
      <c r="DH1976" s="48"/>
      <c r="DI1976" s="48"/>
      <c r="DJ1976" s="48"/>
      <c r="DK1976" s="48"/>
      <c r="DL1976" s="48"/>
    </row>
    <row r="1977" spans="1:116" ht="14.4">
      <c r="A1977" t="s">
        <v>1113</v>
      </c>
      <c r="B1977" s="188" t="s">
        <v>334</v>
      </c>
      <c r="C1977" s="151" t="str">
        <f t="shared" si="514"/>
        <v>F.040.01.102</v>
      </c>
      <c r="D1977" s="54" t="s">
        <v>60</v>
      </c>
      <c r="E1977" s="150" t="s">
        <v>352</v>
      </c>
      <c r="F1977" s="153" t="str">
        <f t="shared" si="515"/>
        <v>Phenolics (Bakelite) co-firing in electrical power plant</v>
      </c>
      <c r="G1977" s="154">
        <f t="shared" si="513"/>
        <v>0.17841590000000002</v>
      </c>
      <c r="H1977"/>
      <c r="I1977"/>
      <c r="J1977" s="227">
        <f t="shared" si="501"/>
        <v>6.3653050609999984E-3</v>
      </c>
      <c r="K1977"/>
      <c r="L1977" s="280">
        <f t="shared" si="502"/>
        <v>-5.5633492000000005E-3</v>
      </c>
      <c r="M1977" s="280">
        <f t="shared" si="503"/>
        <v>-1.0953422459E-2</v>
      </c>
      <c r="N1977" s="281">
        <f t="shared" si="504"/>
        <v>-3.88030828E-3</v>
      </c>
      <c r="O1977" s="280">
        <v>2.6762385E-2</v>
      </c>
      <c r="P1977" s="286">
        <v>-9.1517808000000003E-3</v>
      </c>
      <c r="Q1977" s="219">
        <v>-4.3594146000000002E-4</v>
      </c>
      <c r="R1977" s="219">
        <v>-3.1391928000000001E-3</v>
      </c>
      <c r="S1977" s="219">
        <v>-1.9828027999999999E-3</v>
      </c>
      <c r="T1977" s="219">
        <v>-2.3598873E-4</v>
      </c>
      <c r="U1977" s="219">
        <v>-2.0536487E-4</v>
      </c>
      <c r="V1977" s="219">
        <v>-1.3554221E-3</v>
      </c>
      <c r="W1977" s="219">
        <v>-4.8594588E-4</v>
      </c>
      <c r="X1977" s="219">
        <v>0</v>
      </c>
      <c r="Y1977" s="219">
        <v>-3.3943623999999999E-3</v>
      </c>
      <c r="Z1977" s="286">
        <v>-1.0278099E-5</v>
      </c>
      <c r="AA1977" s="219">
        <v>0</v>
      </c>
      <c r="AB1977" s="219">
        <v>0</v>
      </c>
      <c r="AC1977"/>
      <c r="AD1977" s="227">
        <f t="shared" si="505"/>
        <v>2.6762385E-2</v>
      </c>
      <c r="AE1977" s="227">
        <f t="shared" si="506"/>
        <v>-1.6506493559999998E-2</v>
      </c>
      <c r="AF1977" s="227">
        <f t="shared" si="507"/>
        <v>-1.094314436E-2</v>
      </c>
      <c r="AG1977" s="227">
        <f t="shared" si="508"/>
        <v>-1.0953422459E-2</v>
      </c>
      <c r="AH1977" s="227">
        <f t="shared" si="509"/>
        <v>-3.88030828E-3</v>
      </c>
      <c r="AI1977"/>
      <c r="AJ1977">
        <v>-38.991725000000002</v>
      </c>
      <c r="AK1977" s="155">
        <v>-38.385275</v>
      </c>
      <c r="AL1977" s="155">
        <v>-0.42165993000000002</v>
      </c>
      <c r="AM1977" s="155">
        <v>0</v>
      </c>
      <c r="AN1977" s="155">
        <v>0</v>
      </c>
      <c r="AO1977" s="155">
        <v>-0.10329107</v>
      </c>
      <c r="AP1977" s="155">
        <v>-8.1499327999999996E-2</v>
      </c>
      <c r="AQ1977"/>
      <c r="AR1977" s="156">
        <v>-7.7467031000000004E-4</v>
      </c>
      <c r="AS1977" s="156">
        <v>1.7980146999999999E-3</v>
      </c>
      <c r="AT1977" s="156">
        <v>1.6831472E-4</v>
      </c>
      <c r="AU1977" s="156">
        <v>-2.7409996999999998E-3</v>
      </c>
      <c r="AV1977" s="282">
        <f t="shared" si="510"/>
        <v>1.077946431E-7</v>
      </c>
      <c r="AW1977" s="282">
        <f t="shared" si="511"/>
        <v>6.2246569479700003E-10</v>
      </c>
      <c r="AX1977" s="283">
        <f t="shared" si="512"/>
        <v>-0.38389352003500005</v>
      </c>
      <c r="AY1977" s="157">
        <v>1.6556995E-7</v>
      </c>
      <c r="AZ1977" s="157">
        <v>4.9956451999999995E-10</v>
      </c>
      <c r="BA1977" s="157">
        <v>1.3648816000000001E-14</v>
      </c>
      <c r="BB1977" s="157">
        <v>0</v>
      </c>
      <c r="BC1977" s="157">
        <v>0</v>
      </c>
      <c r="BD1977" s="157">
        <v>1.4078778E-9</v>
      </c>
      <c r="BE1977" s="157">
        <v>-5.8906889999999997E-8</v>
      </c>
      <c r="BF1977" s="157">
        <v>1.6401604000000001E-10</v>
      </c>
      <c r="BG1977" s="157">
        <v>-4.100151E-11</v>
      </c>
      <c r="BH1977" s="157">
        <v>0</v>
      </c>
      <c r="BI1977" s="157">
        <v>0</v>
      </c>
      <c r="BJ1977" s="157">
        <v>-1.1704705E-13</v>
      </c>
      <c r="BK1977" s="157">
        <v>-8.1587077999999992E-15</v>
      </c>
      <c r="BL1977" s="157">
        <v>-1.7982611999999999E-15</v>
      </c>
      <c r="BM1977" s="157">
        <v>-3.254353E-11</v>
      </c>
      <c r="BN1977" s="157">
        <v>-2.4375117E-10</v>
      </c>
      <c r="BO1977" s="157">
        <v>0</v>
      </c>
      <c r="BP1977" s="157">
        <v>-4.0770035E-5</v>
      </c>
      <c r="BQ1977" s="157">
        <v>-0.38385275000000002</v>
      </c>
      <c r="BR1977" s="157">
        <v>0</v>
      </c>
      <c r="BS1977" s="157">
        <v>0</v>
      </c>
      <c r="BT1977" s="157">
        <v>0</v>
      </c>
      <c r="BU1977"/>
      <c r="BV1977" s="155">
        <v>-4.2850747000000001E-5</v>
      </c>
      <c r="BW1977" s="155">
        <v>3.16517E-7</v>
      </c>
      <c r="BX1977" s="155">
        <v>4.9747086999999998E-6</v>
      </c>
      <c r="BY1977" s="155">
        <v>-1.6614108999999999E-7</v>
      </c>
      <c r="BZ1977" s="155">
        <v>-2.3926593000000001E-6</v>
      </c>
      <c r="CA1977" s="155">
        <v>1.1782341E-6</v>
      </c>
      <c r="CB1977" s="155">
        <v>0</v>
      </c>
      <c r="CC1977" s="155">
        <v>1.7883058E-6</v>
      </c>
      <c r="CD1977" s="155">
        <v>-3.2809783E-7</v>
      </c>
      <c r="CE1977" s="155">
        <v>-2.0479690000000001E-7</v>
      </c>
      <c r="CF1977" s="155">
        <v>0</v>
      </c>
      <c r="CG1977" s="155">
        <v>0</v>
      </c>
      <c r="CH1977" s="155">
        <v>0</v>
      </c>
      <c r="CI1977" s="155">
        <v>-6.8671641000000005E-7</v>
      </c>
      <c r="CJ1977" s="155">
        <v>-4.7330100999999999E-5</v>
      </c>
      <c r="CK1977" s="155">
        <v>-6.8417840999999998E-15</v>
      </c>
      <c r="CL1977" s="155">
        <v>0</v>
      </c>
      <c r="CM1977"/>
      <c r="CN1977" s="284">
        <v>0</v>
      </c>
      <c r="CO1977" s="284">
        <v>0.17841589999999999</v>
      </c>
      <c r="CP1977" s="285">
        <v>3.3690600000000001E-2</v>
      </c>
      <c r="CQ1977" s="284">
        <v>4.8678532999999998E-4</v>
      </c>
      <c r="CR1977" s="284">
        <v>-5.5910690000000002E-11</v>
      </c>
      <c r="CS1977" s="284">
        <v>-6.5190860999999997E-9</v>
      </c>
      <c r="CT1977" s="284">
        <v>-9.0809567999999998E-5</v>
      </c>
      <c r="CU1977" s="284">
        <v>-6.8494094999999996E-3</v>
      </c>
      <c r="CV1977" s="284">
        <v>0</v>
      </c>
      <c r="CW1977" s="284">
        <v>4.1435400000000002E-4</v>
      </c>
      <c r="CX1977"/>
      <c r="CY1977"/>
      <c r="CZ1977"/>
      <c r="DA1977"/>
      <c r="DB1977" s="212"/>
      <c r="DC1977" s="48"/>
      <c r="DD1977" s="48"/>
      <c r="DE1977" s="48"/>
      <c r="DF1977" s="48"/>
      <c r="DG1977" s="48"/>
      <c r="DH1977" s="48"/>
      <c r="DI1977" s="48"/>
      <c r="DJ1977" s="48"/>
      <c r="DK1977" s="48"/>
      <c r="DL1977" s="48"/>
    </row>
    <row r="1978" spans="1:116" ht="14.4">
      <c r="A1978" t="s">
        <v>1114</v>
      </c>
      <c r="B1978" s="188" t="s">
        <v>334</v>
      </c>
      <c r="C1978" s="151" t="str">
        <f t="shared" si="514"/>
        <v>F.040.01.103</v>
      </c>
      <c r="D1978" s="54" t="s">
        <v>60</v>
      </c>
      <c r="E1978" s="150" t="s">
        <v>352</v>
      </c>
      <c r="F1978" s="153" t="str">
        <f t="shared" si="515"/>
        <v>Polyester co-firing in electrical power plant</v>
      </c>
      <c r="G1978" s="154">
        <f t="shared" si="513"/>
        <v>-4.8280610666666668E-2</v>
      </c>
      <c r="H1978"/>
      <c r="I1978"/>
      <c r="J1978" s="227">
        <f t="shared" si="501"/>
        <v>-2.5326814962600003E-2</v>
      </c>
      <c r="K1978"/>
      <c r="L1978" s="280">
        <f t="shared" si="502"/>
        <v>-4.9254749900000004E-3</v>
      </c>
      <c r="M1978" s="280">
        <f t="shared" si="503"/>
        <v>-9.711420242600001E-3</v>
      </c>
      <c r="N1978" s="281">
        <f t="shared" si="504"/>
        <v>-3.4478281299999999E-3</v>
      </c>
      <c r="O1978" s="280">
        <v>-7.2420916000000002E-3</v>
      </c>
      <c r="P1978" s="286">
        <v>-8.1317681000000006E-3</v>
      </c>
      <c r="Q1978" s="219">
        <v>-3.6616619000000002E-4</v>
      </c>
      <c r="R1978" s="219">
        <v>-2.7715031999999999E-3</v>
      </c>
      <c r="S1978" s="219">
        <v>-1.7618092999999999E-3</v>
      </c>
      <c r="T1978" s="286">
        <v>-2.0968658000000001E-4</v>
      </c>
      <c r="U1978" s="286">
        <v>-1.8247591E-4</v>
      </c>
      <c r="V1978" s="219">
        <v>-1.2043533999999999E-3</v>
      </c>
      <c r="W1978" s="219">
        <v>-4.3178473000000001E-4</v>
      </c>
      <c r="X1978" s="219">
        <v>0</v>
      </c>
      <c r="Y1978" s="219">
        <v>-3.0160434000000001E-3</v>
      </c>
      <c r="Z1978" s="286">
        <v>-9.1325525999999996E-6</v>
      </c>
      <c r="AA1978" s="219">
        <v>0</v>
      </c>
      <c r="AB1978" s="219">
        <v>0</v>
      </c>
      <c r="AC1978"/>
      <c r="AD1978" s="227">
        <f t="shared" si="505"/>
        <v>-7.2420916000000002E-3</v>
      </c>
      <c r="AE1978" s="227">
        <f t="shared" si="506"/>
        <v>-1.462776268E-2</v>
      </c>
      <c r="AF1978" s="227">
        <f t="shared" si="507"/>
        <v>-9.7022876900000003E-3</v>
      </c>
      <c r="AG1978" s="227">
        <f t="shared" si="508"/>
        <v>-9.711420242600001E-3</v>
      </c>
      <c r="AH1978" s="227">
        <f t="shared" si="509"/>
        <v>-3.4478281299999999E-3</v>
      </c>
      <c r="AI1978"/>
      <c r="AJ1978">
        <v>-34.645898000000003</v>
      </c>
      <c r="AK1978" s="155">
        <v>-34.107039999999998</v>
      </c>
      <c r="AL1978" s="155">
        <v>-0.37466378</v>
      </c>
      <c r="AM1978" s="155">
        <v>0</v>
      </c>
      <c r="AN1978" s="155">
        <v>0</v>
      </c>
      <c r="AO1978" s="155">
        <v>-9.1778754000000004E-2</v>
      </c>
      <c r="AP1978" s="155">
        <v>-7.2415810999999997E-2</v>
      </c>
      <c r="AQ1978"/>
      <c r="AR1978" s="156">
        <v>-4.0425875999999996E-3</v>
      </c>
      <c r="AS1978" s="156">
        <v>-1.6002179E-3</v>
      </c>
      <c r="AT1978" s="156">
        <v>-6.8683892999999999E-6</v>
      </c>
      <c r="AU1978" s="156">
        <v>-2.4355013000000002E-3</v>
      </c>
      <c r="AV1978" s="282">
        <f t="shared" si="510"/>
        <v>-9.5936324248000014E-8</v>
      </c>
      <c r="AW1978" s="282">
        <f t="shared" si="511"/>
        <v>-2.5400845230599997E-11</v>
      </c>
      <c r="AX1978" s="283">
        <f t="shared" si="512"/>
        <v>-0.34110662600699998</v>
      </c>
      <c r="AY1978" s="157">
        <v>-4.4804405999999999E-8</v>
      </c>
      <c r="AZ1978" s="157">
        <v>-1.3518570999999999E-10</v>
      </c>
      <c r="BA1978" s="157">
        <v>-3.6934667000000002E-15</v>
      </c>
      <c r="BB1978" s="157">
        <v>0</v>
      </c>
      <c r="BC1978" s="157">
        <v>0</v>
      </c>
      <c r="BD1978" s="157">
        <v>1.2536110000000001E-9</v>
      </c>
      <c r="BE1978" s="157">
        <v>-5.2140029000000002E-8</v>
      </c>
      <c r="BF1978" s="157">
        <v>1.4611104000000001E-10</v>
      </c>
      <c r="BG1978" s="157">
        <v>-3.6209632999999998E-11</v>
      </c>
      <c r="BH1978" s="157">
        <v>0</v>
      </c>
      <c r="BI1978" s="157">
        <v>0</v>
      </c>
      <c r="BJ1978" s="157">
        <v>-1.0400155E-13</v>
      </c>
      <c r="BK1978" s="157">
        <v>-7.2493781000000006E-15</v>
      </c>
      <c r="BL1978" s="157">
        <v>-1.5978357999999999E-15</v>
      </c>
      <c r="BM1978" s="157">
        <v>-2.8916388000000001E-11</v>
      </c>
      <c r="BN1978" s="157">
        <v>-2.1658386E-10</v>
      </c>
      <c r="BO1978" s="157">
        <v>0</v>
      </c>
      <c r="BP1978" s="157">
        <v>-3.6226007000000001E-5</v>
      </c>
      <c r="BQ1978" s="157">
        <v>-0.3410704</v>
      </c>
      <c r="BR1978" s="157">
        <v>0</v>
      </c>
      <c r="BS1978" s="157">
        <v>0</v>
      </c>
      <c r="BT1978" s="157">
        <v>0</v>
      </c>
      <c r="BU1978"/>
      <c r="BV1978" s="155">
        <v>-4.3830430999999998E-5</v>
      </c>
      <c r="BW1978" s="155">
        <v>2.8364233E-7</v>
      </c>
      <c r="BX1978" s="155">
        <v>-1.3461915E-6</v>
      </c>
      <c r="BY1978" s="155">
        <v>-1.4762382000000001E-7</v>
      </c>
      <c r="BZ1978" s="155">
        <v>-2.1252844E-6</v>
      </c>
      <c r="CA1978" s="155">
        <v>1.0486283999999999E-6</v>
      </c>
      <c r="CB1978" s="155">
        <v>0</v>
      </c>
      <c r="CC1978" s="155">
        <v>1.5915922E-6</v>
      </c>
      <c r="CD1978" s="155">
        <v>-2.9152965000000002E-7</v>
      </c>
      <c r="CE1978" s="155">
        <v>-1.8197124000000001E-7</v>
      </c>
      <c r="CF1978" s="155">
        <v>0</v>
      </c>
      <c r="CG1978" s="155">
        <v>0</v>
      </c>
      <c r="CH1978" s="155">
        <v>0</v>
      </c>
      <c r="CI1978" s="155">
        <v>-6.0677378000000003E-7</v>
      </c>
      <c r="CJ1978" s="155">
        <v>-4.2054919999999997E-5</v>
      </c>
      <c r="CK1978" s="155">
        <v>-6.0792323000000004E-15</v>
      </c>
      <c r="CL1978" s="155">
        <v>0</v>
      </c>
      <c r="CM1978"/>
      <c r="CN1978" s="284">
        <v>0</v>
      </c>
      <c r="CO1978" s="284">
        <v>-4.8280610000000002E-2</v>
      </c>
      <c r="CP1978" s="285">
        <v>2.9984634E-2</v>
      </c>
      <c r="CQ1978" s="284">
        <v>4.3456776999999997E-4</v>
      </c>
      <c r="CR1978" s="284">
        <v>-4.9679158000000002E-11</v>
      </c>
      <c r="CS1978" s="284">
        <v>-5.7925005999999998E-9</v>
      </c>
      <c r="CT1978" s="284">
        <v>-8.0667360000000003E-5</v>
      </c>
      <c r="CU1978" s="284">
        <v>-6.0860078000000003E-3</v>
      </c>
      <c r="CV1978" s="284">
        <v>0</v>
      </c>
      <c r="CW1978" s="284">
        <v>3.6877505999999998E-4</v>
      </c>
      <c r="CX1978"/>
      <c r="CY1978"/>
      <c r="CZ1978"/>
      <c r="DA1978"/>
      <c r="DB1978" s="212"/>
      <c r="DC1978" s="48"/>
      <c r="DD1978" s="48"/>
      <c r="DE1978" s="48"/>
      <c r="DF1978" s="48"/>
      <c r="DG1978" s="48"/>
      <c r="DH1978" s="48"/>
      <c r="DI1978" s="48"/>
      <c r="DJ1978" s="48"/>
      <c r="DK1978" s="48"/>
      <c r="DL1978" s="48"/>
    </row>
    <row r="1979" spans="1:116" ht="14.4">
      <c r="B1979" s="188"/>
      <c r="C1979" s="151"/>
      <c r="D1979" s="51" t="s">
        <v>1975</v>
      </c>
      <c r="E1979" s="150"/>
      <c r="F1979"/>
      <c r="G1979"/>
      <c r="H1979"/>
      <c r="I1979"/>
      <c r="J1979"/>
      <c r="K1979"/>
      <c r="L1979"/>
      <c r="M1979"/>
      <c r="N1979" s="174"/>
      <c r="O1979"/>
      <c r="P1979" s="53"/>
      <c r="Q1979"/>
      <c r="R1979"/>
      <c r="S1979"/>
      <c r="T1979" s="53"/>
      <c r="U1979" s="53"/>
      <c r="V1979"/>
      <c r="W1979"/>
      <c r="X1979"/>
      <c r="Y1979"/>
      <c r="Z1979" s="53"/>
      <c r="AA1979"/>
      <c r="AB1979"/>
      <c r="AC1979"/>
      <c r="AD1979"/>
      <c r="AE1979"/>
      <c r="AF1979"/>
      <c r="AG1979"/>
      <c r="AH1979"/>
      <c r="AI1979"/>
      <c r="AJ1979"/>
      <c r="AK1979"/>
      <c r="AL1979"/>
      <c r="AM1979"/>
      <c r="AN1979"/>
      <c r="AO1979"/>
      <c r="AP1979"/>
      <c r="AQ1979"/>
      <c r="AR1979"/>
      <c r="AS1979"/>
      <c r="AT1979"/>
      <c r="AU1979"/>
      <c r="AX1979" s="19"/>
      <c r="AY1979"/>
      <c r="AZ1979"/>
      <c r="BA1979"/>
      <c r="BB1979"/>
      <c r="BC1979"/>
      <c r="BD1979"/>
      <c r="BE1979"/>
      <c r="BF1979"/>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s="117"/>
      <c r="CQ1979"/>
      <c r="CR1979"/>
      <c r="CS1979"/>
      <c r="CT1979"/>
      <c r="CU1979"/>
      <c r="CV1979"/>
      <c r="CW1979"/>
      <c r="CX1979"/>
      <c r="CY1979"/>
      <c r="CZ1979"/>
      <c r="DA1979"/>
      <c r="DB1979" s="212"/>
      <c r="DC1979" s="48"/>
      <c r="DD1979" s="48"/>
      <c r="DE1979" s="48"/>
      <c r="DF1979" s="48"/>
      <c r="DG1979" s="48"/>
      <c r="DH1979" s="48"/>
      <c r="DI1979" s="48"/>
      <c r="DJ1979" s="48"/>
      <c r="DK1979" s="48"/>
      <c r="DL1979" s="48"/>
    </row>
    <row r="1980" spans="1:116" ht="14.4">
      <c r="A1980" t="s">
        <v>1115</v>
      </c>
      <c r="B1980" s="188" t="s">
        <v>334</v>
      </c>
      <c r="C1980" s="151" t="str">
        <f t="shared" si="514"/>
        <v>F.044.01.101</v>
      </c>
      <c r="D1980" s="54" t="s">
        <v>1975</v>
      </c>
      <c r="E1980" s="150" t="s">
        <v>352</v>
      </c>
      <c r="F1980" s="153" t="str">
        <f t="shared" si="515"/>
        <v>Bisphenol A  co-firing in electrical power plant</v>
      </c>
      <c r="G1980" s="154">
        <f t="shared" si="513"/>
        <v>0.21767930000000002</v>
      </c>
      <c r="H1980"/>
      <c r="I1980"/>
      <c r="J1980" s="227">
        <f t="shared" ref="J1980:J2043" si="516">L1980+M1980+N1980+O1980</f>
        <v>1.1926209736999999E-2</v>
      </c>
      <c r="K1980"/>
      <c r="L1980" s="280">
        <f t="shared" ref="L1980:L2043" si="517">R1980+S1980+T1980+U1980</f>
        <v>-5.6553428999999997E-3</v>
      </c>
      <c r="M1980" s="280">
        <f t="shared" ref="M1980:M2043" si="518">P1980+Q1980+V1980+Z1980+X1980</f>
        <v>-1.1129967403000001E-2</v>
      </c>
      <c r="N1980" s="281">
        <f t="shared" ref="N1980:N2043" si="519">W1980+Y1980+AA1980+AB1980</f>
        <v>-3.9403749599999996E-3</v>
      </c>
      <c r="O1980" s="280">
        <v>3.2651895E-2</v>
      </c>
      <c r="P1980" s="286">
        <v>-9.2934491999999997E-3</v>
      </c>
      <c r="Q1980" s="219">
        <v>-4.4967709999999998E-4</v>
      </c>
      <c r="R1980" s="219">
        <v>-3.1936607999999999E-3</v>
      </c>
      <c r="S1980" s="219">
        <v>-2.0134964000000002E-3</v>
      </c>
      <c r="T1980" s="219">
        <v>-2.3964181000000001E-4</v>
      </c>
      <c r="U1980" s="219">
        <v>-2.0854388999999999E-4</v>
      </c>
      <c r="V1980" s="219">
        <v>-1.3764039000000001E-3</v>
      </c>
      <c r="W1980" s="219">
        <v>-4.9346825999999999E-4</v>
      </c>
      <c r="X1980" s="219">
        <v>0</v>
      </c>
      <c r="Y1980" s="219">
        <v>-3.4469066999999998E-3</v>
      </c>
      <c r="Z1980" s="286">
        <v>-1.0437203000000001E-5</v>
      </c>
      <c r="AA1980" s="219">
        <v>0</v>
      </c>
      <c r="AB1980" s="219">
        <v>0</v>
      </c>
      <c r="AC1980"/>
      <c r="AD1980" s="227">
        <f t="shared" si="505"/>
        <v>3.2651895E-2</v>
      </c>
      <c r="AE1980" s="227">
        <f t="shared" si="506"/>
        <v>-1.6774873100000001E-2</v>
      </c>
      <c r="AF1980" s="227">
        <f t="shared" si="507"/>
        <v>-1.11195302E-2</v>
      </c>
      <c r="AG1980" s="227">
        <f t="shared" si="508"/>
        <v>-1.1129967403000001E-2</v>
      </c>
      <c r="AH1980" s="227">
        <f t="shared" si="509"/>
        <v>-3.9403749599999996E-3</v>
      </c>
      <c r="AI1980"/>
      <c r="AJ1980">
        <v>-39.595312999999997</v>
      </c>
      <c r="AK1980" s="155">
        <v>-38.979474000000003</v>
      </c>
      <c r="AL1980" s="155">
        <v>-0.42818717000000001</v>
      </c>
      <c r="AM1980" s="155">
        <v>0</v>
      </c>
      <c r="AN1980" s="155">
        <v>0</v>
      </c>
      <c r="AO1980" s="155">
        <v>-0.10489</v>
      </c>
      <c r="AP1980" s="155">
        <v>-8.2760926999999998E-2</v>
      </c>
      <c r="AQ1980"/>
      <c r="AR1980" s="156">
        <v>-1.9519203E-4</v>
      </c>
      <c r="AS1980" s="156">
        <v>2.3897342999999998E-3</v>
      </c>
      <c r="AT1980" s="156">
        <v>1.9850373999999999E-4</v>
      </c>
      <c r="AU1980" s="156">
        <v>-2.7834301E-3</v>
      </c>
      <c r="AV1980" s="282">
        <f t="shared" si="510"/>
        <v>1.4326944049E-7</v>
      </c>
      <c r="AW1980" s="282">
        <f t="shared" si="511"/>
        <v>7.3411147544540007E-10</v>
      </c>
      <c r="AX1980" s="283">
        <f t="shared" si="512"/>
        <v>-0.38983614115099996</v>
      </c>
      <c r="AY1980" s="157">
        <v>2.0200639E-7</v>
      </c>
      <c r="AZ1980" s="157">
        <v>6.0950205000000005E-10</v>
      </c>
      <c r="BA1980" s="157">
        <v>1.6652467000000001E-14</v>
      </c>
      <c r="BB1980" s="157">
        <v>0</v>
      </c>
      <c r="BC1980" s="157">
        <v>0</v>
      </c>
      <c r="BD1980" s="157">
        <v>1.4287981999999999E-9</v>
      </c>
      <c r="BE1980" s="157">
        <v>-5.9885176E-8</v>
      </c>
      <c r="BF1980" s="157">
        <v>1.6643118E-10</v>
      </c>
      <c r="BG1980" s="157">
        <v>-4.1709437000000002E-11</v>
      </c>
      <c r="BH1980" s="157">
        <v>0</v>
      </c>
      <c r="BI1980" s="157">
        <v>0</v>
      </c>
      <c r="BJ1980" s="157">
        <v>-1.1885892E-13</v>
      </c>
      <c r="BK1980" s="157">
        <v>-8.2850035000000005E-15</v>
      </c>
      <c r="BL1980" s="157">
        <v>-1.8260981000000002E-15</v>
      </c>
      <c r="BM1980" s="157">
        <v>-3.3047299999999997E-11</v>
      </c>
      <c r="BN1980" s="157">
        <v>-2.4752440999999999E-10</v>
      </c>
      <c r="BO1980" s="157">
        <v>0</v>
      </c>
      <c r="BP1980" s="157">
        <v>-4.1401150999999999E-5</v>
      </c>
      <c r="BQ1980" s="157">
        <v>-0.38979473999999997</v>
      </c>
      <c r="BR1980" s="157">
        <v>0</v>
      </c>
      <c r="BS1980" s="157">
        <v>0</v>
      </c>
      <c r="BT1980" s="157">
        <v>0</v>
      </c>
      <c r="BU1980"/>
      <c r="BV1980" s="155">
        <v>-4.2499880999999997E-5</v>
      </c>
      <c r="BW1980" s="155">
        <v>3.2062424E-7</v>
      </c>
      <c r="BX1980" s="155">
        <v>6.0694765E-6</v>
      </c>
      <c r="BY1980" s="155">
        <v>-1.6871292999999999E-7</v>
      </c>
      <c r="BZ1980" s="155">
        <v>-2.4299283999999999E-6</v>
      </c>
      <c r="CA1980" s="155">
        <v>1.1959076000000001E-6</v>
      </c>
      <c r="CB1980" s="155">
        <v>0</v>
      </c>
      <c r="CC1980" s="155">
        <v>1.8151303999999999E-6</v>
      </c>
      <c r="CD1980" s="155">
        <v>-3.3317674E-7</v>
      </c>
      <c r="CE1980" s="155">
        <v>-2.0796712999999999E-7</v>
      </c>
      <c r="CF1980" s="155">
        <v>0</v>
      </c>
      <c r="CG1980" s="155">
        <v>0</v>
      </c>
      <c r="CH1980" s="155">
        <v>0</v>
      </c>
      <c r="CI1980" s="155">
        <v>-6.9846949000000004E-7</v>
      </c>
      <c r="CJ1980" s="155">
        <v>-4.8062765000000001E-5</v>
      </c>
      <c r="CK1980" s="155">
        <v>-6.9476940999999999E-15</v>
      </c>
      <c r="CL1980" s="155">
        <v>0</v>
      </c>
      <c r="CM1980"/>
      <c r="CN1980" s="284">
        <v>0</v>
      </c>
      <c r="CO1980" s="284">
        <v>0.21767929999999999</v>
      </c>
      <c r="CP1980" s="285">
        <v>3.4195958999999998E-2</v>
      </c>
      <c r="CQ1980" s="284">
        <v>4.9364888000000002E-4</v>
      </c>
      <c r="CR1980" s="284">
        <v>-5.6776180000000002E-11</v>
      </c>
      <c r="CS1980" s="284">
        <v>-6.6200007000000001E-9</v>
      </c>
      <c r="CT1980" s="284">
        <v>-9.2222220000000001E-5</v>
      </c>
      <c r="CU1980" s="284">
        <v>-6.9554374999999998E-3</v>
      </c>
      <c r="CV1980" s="284">
        <v>0</v>
      </c>
      <c r="CW1980" s="284">
        <v>4.2056930999999999E-4</v>
      </c>
      <c r="CX1980"/>
      <c r="CY1980"/>
      <c r="CZ1980"/>
      <c r="DA1980"/>
      <c r="DB1980" s="212"/>
      <c r="DC1980" s="48"/>
      <c r="DD1980" s="48"/>
      <c r="DE1980" s="48"/>
      <c r="DF1980" s="48"/>
      <c r="DG1980" s="48"/>
      <c r="DH1980" s="48"/>
      <c r="DI1980" s="48"/>
      <c r="DJ1980" s="48"/>
      <c r="DK1980" s="48"/>
      <c r="DL1980" s="48"/>
    </row>
    <row r="1981" spans="1:116" ht="14.4">
      <c r="A1981" t="s">
        <v>1116</v>
      </c>
      <c r="B1981" s="188" t="s">
        <v>334</v>
      </c>
      <c r="C1981" s="151" t="str">
        <f t="shared" si="514"/>
        <v>F.044.01.102</v>
      </c>
      <c r="D1981" s="54" t="s">
        <v>1975</v>
      </c>
      <c r="E1981" s="150" t="s">
        <v>352</v>
      </c>
      <c r="F1981" s="153" t="str">
        <f t="shared" si="515"/>
        <v>DEHP co-firing in electrical power plant</v>
      </c>
      <c r="G1981" s="154">
        <f t="shared" si="513"/>
        <v>-0.22303491333333333</v>
      </c>
      <c r="H1981"/>
      <c r="I1981"/>
      <c r="J1981" s="227">
        <f t="shared" si="516"/>
        <v>-5.8454851007E-2</v>
      </c>
      <c r="K1981"/>
      <c r="L1981" s="280">
        <f t="shared" si="517"/>
        <v>-7.235542240000001E-3</v>
      </c>
      <c r="M1981" s="280">
        <f t="shared" si="518"/>
        <v>-1.3439269966999999E-2</v>
      </c>
      <c r="N1981" s="281">
        <f t="shared" si="519"/>
        <v>-4.3248017999999999E-3</v>
      </c>
      <c r="O1981" s="280">
        <v>-3.3455236999999999E-2</v>
      </c>
      <c r="P1981" s="286">
        <v>-1.0200127E-2</v>
      </c>
      <c r="Q1981" s="219">
        <v>-1.7170003000000001E-3</v>
      </c>
      <c r="R1981" s="219">
        <v>-4.5336960000000003E-3</v>
      </c>
      <c r="S1981" s="219">
        <v>-2.2099351000000001E-3</v>
      </c>
      <c r="T1981" s="219">
        <v>-2.6302150000000001E-4</v>
      </c>
      <c r="U1981" s="219">
        <v>-2.2888963999999999E-4</v>
      </c>
      <c r="V1981" s="219">
        <v>-1.5106872E-3</v>
      </c>
      <c r="W1981" s="219">
        <v>-5.4161149999999996E-4</v>
      </c>
      <c r="X1981" s="219">
        <v>0</v>
      </c>
      <c r="Y1981" s="219">
        <v>-3.7831903000000002E-3</v>
      </c>
      <c r="Z1981" s="286">
        <v>-1.1455467E-5</v>
      </c>
      <c r="AA1981" s="219">
        <v>0</v>
      </c>
      <c r="AB1981" s="219">
        <v>0</v>
      </c>
      <c r="AC1981"/>
      <c r="AD1981" s="227">
        <f t="shared" si="505"/>
        <v>-3.3455236999999999E-2</v>
      </c>
      <c r="AE1981" s="227">
        <f t="shared" si="506"/>
        <v>-2.066335674E-2</v>
      </c>
      <c r="AF1981" s="227">
        <f t="shared" si="507"/>
        <v>-1.3427814499999999E-2</v>
      </c>
      <c r="AG1981" s="227">
        <f t="shared" si="508"/>
        <v>-1.3439269966999999E-2</v>
      </c>
      <c r="AH1981" s="227">
        <f t="shared" si="509"/>
        <v>-4.3248017999999999E-3</v>
      </c>
      <c r="AI1981"/>
      <c r="AJ1981">
        <v>-43.458269999999999</v>
      </c>
      <c r="AK1981" s="155">
        <v>-42.782350000000001</v>
      </c>
      <c r="AL1981" s="155">
        <v>-0.46996153000000002</v>
      </c>
      <c r="AM1981" s="155">
        <v>0</v>
      </c>
      <c r="AN1981" s="155">
        <v>0</v>
      </c>
      <c r="AO1981" s="155">
        <v>-0.11512318000000001</v>
      </c>
      <c r="AP1981" s="155">
        <v>-9.0835163999999996E-2</v>
      </c>
      <c r="AQ1981"/>
      <c r="AR1981" s="156">
        <v>-7.9204096000000009E-3</v>
      </c>
      <c r="AS1981" s="156">
        <v>-4.7242044000000002E-3</v>
      </c>
      <c r="AT1981" s="156">
        <v>-1.4122101000000001E-4</v>
      </c>
      <c r="AU1981" s="156">
        <v>-3.0549841999999998E-3</v>
      </c>
      <c r="AV1981" s="282">
        <f t="shared" si="510"/>
        <v>-2.83225683757E-7</v>
      </c>
      <c r="AW1981" s="282">
        <f t="shared" si="511"/>
        <v>-5.2226705763159996E-10</v>
      </c>
      <c r="AX1981" s="283">
        <f t="shared" si="512"/>
        <v>-0.42786894028700001</v>
      </c>
      <c r="AY1981" s="157">
        <v>-2.0697640000000001E-7</v>
      </c>
      <c r="AZ1981" s="157">
        <v>-6.2449774999999997E-10</v>
      </c>
      <c r="BA1981" s="157">
        <v>-1.7062170999999999E-14</v>
      </c>
      <c r="BB1981" s="157">
        <v>0</v>
      </c>
      <c r="BC1981" s="157">
        <v>0</v>
      </c>
      <c r="BD1981" s="157">
        <v>1.4152688E-9</v>
      </c>
      <c r="BE1981" s="157">
        <v>-7.7356608000000003E-8</v>
      </c>
      <c r="BF1981" s="157">
        <v>1.6099008E-10</v>
      </c>
      <c r="BG1981" s="157">
        <v>-5.8600772999999997E-11</v>
      </c>
      <c r="BH1981" s="157">
        <v>0</v>
      </c>
      <c r="BI1981" s="157">
        <v>0</v>
      </c>
      <c r="BJ1981" s="157">
        <v>-1.3045491E-13</v>
      </c>
      <c r="BK1981" s="157">
        <v>-9.0932966000000003E-15</v>
      </c>
      <c r="BL1981" s="157">
        <v>-2.0042539999999998E-15</v>
      </c>
      <c r="BM1981" s="157">
        <v>-3.6271426999999998E-11</v>
      </c>
      <c r="BN1981" s="157">
        <v>-2.7167312999999999E-10</v>
      </c>
      <c r="BO1981" s="157">
        <v>0</v>
      </c>
      <c r="BP1981" s="157">
        <v>-4.5440286999999997E-5</v>
      </c>
      <c r="BQ1981" s="157">
        <v>-0.42782350000000002</v>
      </c>
      <c r="BR1981" s="157">
        <v>0</v>
      </c>
      <c r="BS1981" s="157">
        <v>0</v>
      </c>
      <c r="BT1981" s="157">
        <v>0</v>
      </c>
      <c r="BU1981"/>
      <c r="BV1981" s="155">
        <v>-6.0151705000000002E-5</v>
      </c>
      <c r="BW1981" s="155">
        <v>2.1315818E-7</v>
      </c>
      <c r="BX1981" s="155">
        <v>-6.2188050999999999E-6</v>
      </c>
      <c r="BY1981" s="155">
        <v>-1.8517273000000001E-7</v>
      </c>
      <c r="BZ1981" s="155">
        <v>-2.7074595999999999E-6</v>
      </c>
      <c r="CA1981" s="155">
        <v>1.2135811999999999E-6</v>
      </c>
      <c r="CB1981" s="155">
        <v>0</v>
      </c>
      <c r="CC1981" s="155">
        <v>1.8419549999999999E-6</v>
      </c>
      <c r="CD1981" s="155">
        <v>-3.6568179000000001E-7</v>
      </c>
      <c r="CE1981" s="155">
        <v>-2.2825660999999999E-7</v>
      </c>
      <c r="CF1981" s="155">
        <v>0</v>
      </c>
      <c r="CG1981" s="155">
        <v>0</v>
      </c>
      <c r="CH1981" s="155">
        <v>0</v>
      </c>
      <c r="CI1981" s="155">
        <v>-9.6320827999999991E-7</v>
      </c>
      <c r="CJ1981" s="155">
        <v>-5.2751816000000002E-5</v>
      </c>
      <c r="CK1981" s="155">
        <v>-7.6255179000000005E-15</v>
      </c>
      <c r="CL1981" s="155">
        <v>0</v>
      </c>
      <c r="CM1981"/>
      <c r="CN1981" s="284">
        <v>0</v>
      </c>
      <c r="CO1981" s="284">
        <v>-0.22303491</v>
      </c>
      <c r="CP1981" s="285">
        <v>3.4701318000000002E-2</v>
      </c>
      <c r="CQ1981" s="284">
        <v>4.2417559999999998E-4</v>
      </c>
      <c r="CR1981" s="284">
        <v>-6.2315319999999997E-11</v>
      </c>
      <c r="CS1981" s="284">
        <v>-7.2658544000000003E-9</v>
      </c>
      <c r="CT1981" s="284">
        <v>-1.024332E-4</v>
      </c>
      <c r="CU1981" s="284">
        <v>-7.6340167000000002E-3</v>
      </c>
      <c r="CV1981" s="284">
        <v>0</v>
      </c>
      <c r="CW1981" s="284">
        <v>4.2678462E-4</v>
      </c>
      <c r="CX1981"/>
      <c r="CY1981"/>
      <c r="CZ1981"/>
      <c r="DA1981"/>
      <c r="DB1981" s="212"/>
      <c r="DC1981" s="48"/>
      <c r="DD1981" s="48"/>
      <c r="DE1981" s="48"/>
      <c r="DF1981" s="48"/>
      <c r="DG1981" s="48"/>
      <c r="DH1981" s="48"/>
      <c r="DI1981" s="48"/>
      <c r="DJ1981" s="48"/>
      <c r="DK1981" s="48"/>
      <c r="DL1981" s="48"/>
    </row>
    <row r="1982" spans="1:116" ht="14.4">
      <c r="A1982" t="s">
        <v>1117</v>
      </c>
      <c r="B1982" s="188" t="s">
        <v>334</v>
      </c>
      <c r="C1982" s="151" t="str">
        <f t="shared" si="514"/>
        <v>F.044.01.103</v>
      </c>
      <c r="D1982" s="54" t="s">
        <v>1975</v>
      </c>
      <c r="E1982" s="150" t="s">
        <v>352</v>
      </c>
      <c r="F1982" s="153" t="str">
        <f t="shared" si="515"/>
        <v>DINP co-firing in electrical power plant</v>
      </c>
      <c r="G1982" s="154">
        <f t="shared" si="513"/>
        <v>-0.2419188266666667</v>
      </c>
      <c r="H1982"/>
      <c r="I1982"/>
      <c r="J1982" s="227">
        <f t="shared" si="516"/>
        <v>-6.1494159401000004E-2</v>
      </c>
      <c r="K1982"/>
      <c r="L1982" s="280">
        <f t="shared" si="517"/>
        <v>-7.2602545500000002E-3</v>
      </c>
      <c r="M1982" s="280">
        <f t="shared" si="518"/>
        <v>-1.3549198991000001E-2</v>
      </c>
      <c r="N1982" s="281">
        <f t="shared" si="519"/>
        <v>-4.3968818600000001E-3</v>
      </c>
      <c r="O1982" s="280">
        <v>-3.6287824000000003E-2</v>
      </c>
      <c r="P1982" s="286">
        <v>-1.0370129E-2</v>
      </c>
      <c r="Q1982" s="219">
        <v>-1.6315583000000001E-3</v>
      </c>
      <c r="R1982" s="219">
        <v>-4.5133776E-3</v>
      </c>
      <c r="S1982" s="219">
        <v>-2.2467672999999999E-3</v>
      </c>
      <c r="T1982" s="219">
        <v>-2.6740519000000002E-4</v>
      </c>
      <c r="U1982" s="219">
        <v>-2.3270446000000001E-4</v>
      </c>
      <c r="V1982" s="219">
        <v>-1.5358653000000001E-3</v>
      </c>
      <c r="W1982" s="219">
        <v>-5.5063835999999997E-4</v>
      </c>
      <c r="X1982" s="219">
        <v>0</v>
      </c>
      <c r="Y1982" s="219">
        <v>-3.8462434999999998E-3</v>
      </c>
      <c r="Z1982" s="286">
        <v>-1.1646391E-5</v>
      </c>
      <c r="AA1982" s="219">
        <v>0</v>
      </c>
      <c r="AB1982" s="219">
        <v>0</v>
      </c>
      <c r="AC1982"/>
      <c r="AD1982" s="227">
        <f t="shared" ref="AD1982:AD2051" si="520">O1982</f>
        <v>-3.6287824000000003E-2</v>
      </c>
      <c r="AE1982" s="227">
        <f t="shared" ref="AE1982:AE2051" si="521">P1982+Q1982+R1982+S1982+T1982+U1982+V1982</f>
        <v>-2.0797807150000003E-2</v>
      </c>
      <c r="AF1982" s="227">
        <f t="shared" ref="AF1982:AF2051" si="522">P1982+Q1982+V1982+AA1982</f>
        <v>-1.3537552600000001E-2</v>
      </c>
      <c r="AG1982" s="227">
        <f t="shared" ref="AG1982:AG2051" si="523">Z1982+P1982+Q1982+V1982+X1982</f>
        <v>-1.3549198991000001E-2</v>
      </c>
      <c r="AH1982" s="227">
        <f t="shared" ref="AH1982:AH2051" si="524">W1982+Y1982+AB1982</f>
        <v>-4.3968818600000001E-3</v>
      </c>
      <c r="AI1982"/>
      <c r="AJ1982">
        <v>-44.182574000000002</v>
      </c>
      <c r="AK1982" s="155">
        <v>-43.495389000000003</v>
      </c>
      <c r="AL1982" s="155">
        <v>-0.47779421999999999</v>
      </c>
      <c r="AM1982" s="155">
        <v>0</v>
      </c>
      <c r="AN1982" s="155">
        <v>0</v>
      </c>
      <c r="AO1982" s="155">
        <v>-0.1170419</v>
      </c>
      <c r="AP1982" s="155">
        <v>-9.2349082999999998E-2</v>
      </c>
      <c r="AQ1982"/>
      <c r="AR1982" s="156">
        <v>-8.2794743000000007E-3</v>
      </c>
      <c r="AS1982" s="156">
        <v>-5.0193853999999996E-3</v>
      </c>
      <c r="AT1982" s="156">
        <v>-1.5418828999999999E-4</v>
      </c>
      <c r="AU1982" s="156">
        <v>-3.1059006000000002E-3</v>
      </c>
      <c r="AV1982" s="282">
        <f t="shared" si="510"/>
        <v>-3.0092238567100001E-7</v>
      </c>
      <c r="AW1982" s="282">
        <f t="shared" si="511"/>
        <v>-5.7022297445979992E-10</v>
      </c>
      <c r="AX1982" s="283">
        <f t="shared" si="512"/>
        <v>-0.43500008762500003</v>
      </c>
      <c r="AY1982" s="157">
        <v>-2.2450067E-7</v>
      </c>
      <c r="AZ1982" s="157">
        <v>-6.7737272000000003E-10</v>
      </c>
      <c r="BA1982" s="157">
        <v>-1.8506789999999999E-14</v>
      </c>
      <c r="BB1982" s="157">
        <v>0</v>
      </c>
      <c r="BC1982" s="157">
        <v>0</v>
      </c>
      <c r="BD1982" s="157">
        <v>1.4531133E-9</v>
      </c>
      <c r="BE1982" s="157">
        <v>-7.7561752000000004E-8</v>
      </c>
      <c r="BF1982" s="157">
        <v>1.6569425000000001E-10</v>
      </c>
      <c r="BG1982" s="157">
        <v>-5.8382085999999999E-11</v>
      </c>
      <c r="BH1982" s="157">
        <v>0</v>
      </c>
      <c r="BI1982" s="157">
        <v>0</v>
      </c>
      <c r="BJ1982" s="157">
        <v>-1.3262916000000001E-13</v>
      </c>
      <c r="BK1982" s="157">
        <v>-9.2448514999999993E-15</v>
      </c>
      <c r="BL1982" s="157">
        <v>-2.0376583E-15</v>
      </c>
      <c r="BM1982" s="157">
        <v>-3.6875951000000002E-11</v>
      </c>
      <c r="BN1982" s="157">
        <v>-2.7620101999999998E-10</v>
      </c>
      <c r="BO1982" s="157">
        <v>0</v>
      </c>
      <c r="BP1982" s="157">
        <v>-4.6197625000000001E-5</v>
      </c>
      <c r="BQ1982" s="157">
        <v>-0.43495389000000001</v>
      </c>
      <c r="BR1982" s="157">
        <v>0</v>
      </c>
      <c r="BS1982" s="157">
        <v>0</v>
      </c>
      <c r="BT1982" s="157">
        <v>0</v>
      </c>
      <c r="BU1982"/>
      <c r="BV1982" s="155">
        <v>-6.1518848000000003E-5</v>
      </c>
      <c r="BW1982" s="155">
        <v>2.2964572000000001E-7</v>
      </c>
      <c r="BX1982" s="155">
        <v>-6.7453387999999997E-6</v>
      </c>
      <c r="BY1982" s="155">
        <v>-1.8825894000000001E-7</v>
      </c>
      <c r="BZ1982" s="155">
        <v>-2.7488115E-6</v>
      </c>
      <c r="CA1982" s="155">
        <v>1.243037E-6</v>
      </c>
      <c r="CB1982" s="155">
        <v>0</v>
      </c>
      <c r="CC1982" s="155">
        <v>1.8866627000000001E-6</v>
      </c>
      <c r="CD1982" s="155">
        <v>-3.7177648E-7</v>
      </c>
      <c r="CE1982" s="155">
        <v>-2.3206089E-7</v>
      </c>
      <c r="CF1982" s="155">
        <v>0</v>
      </c>
      <c r="CG1982" s="155">
        <v>0</v>
      </c>
      <c r="CH1982" s="155">
        <v>0</v>
      </c>
      <c r="CI1982" s="155">
        <v>-9.6093377000000009E-7</v>
      </c>
      <c r="CJ1982" s="155">
        <v>-5.3631012999999998E-5</v>
      </c>
      <c r="CK1982" s="155">
        <v>-7.7526098000000004E-15</v>
      </c>
      <c r="CL1982" s="155">
        <v>0</v>
      </c>
      <c r="CM1982"/>
      <c r="CN1982" s="284">
        <v>0</v>
      </c>
      <c r="CO1982" s="284">
        <v>-0.24191883</v>
      </c>
      <c r="CP1982" s="285">
        <v>3.5543582999999997E-2</v>
      </c>
      <c r="CQ1982" s="284">
        <v>4.4221186E-4</v>
      </c>
      <c r="CR1982" s="284">
        <v>-6.3353908E-11</v>
      </c>
      <c r="CS1982" s="284">
        <v>-7.3869519999999998E-9</v>
      </c>
      <c r="CT1982" s="284">
        <v>-1.0402727E-4</v>
      </c>
      <c r="CU1982" s="284">
        <v>-7.7612502999999996E-3</v>
      </c>
      <c r="CV1982" s="284">
        <v>0</v>
      </c>
      <c r="CW1982" s="284">
        <v>4.3714346999999999E-4</v>
      </c>
      <c r="CX1982"/>
      <c r="CY1982"/>
      <c r="CZ1982"/>
      <c r="DA1982"/>
      <c r="DB1982" s="212"/>
      <c r="DC1982" s="48"/>
      <c r="DD1982" s="48"/>
      <c r="DE1982" s="48"/>
      <c r="DF1982" s="48"/>
      <c r="DG1982" s="48"/>
      <c r="DH1982" s="48"/>
      <c r="DI1982" s="48"/>
      <c r="DJ1982" s="48"/>
      <c r="DK1982" s="48"/>
      <c r="DL1982" s="48"/>
    </row>
    <row r="1983" spans="1:116" ht="14.4">
      <c r="A1983" t="s">
        <v>1118</v>
      </c>
      <c r="B1983" s="188" t="s">
        <v>334</v>
      </c>
      <c r="C1983" s="151" t="str">
        <f t="shared" si="514"/>
        <v>F.044.01.104</v>
      </c>
      <c r="D1983" s="54" t="s">
        <v>1975</v>
      </c>
      <c r="E1983" s="150" t="s">
        <v>352</v>
      </c>
      <c r="F1983" s="153" t="str">
        <f t="shared" si="515"/>
        <v>Epichlorohydrin  co-firing in electrical power plant</v>
      </c>
      <c r="G1983" s="154">
        <f t="shared" si="513"/>
        <v>-1.2075498666666667E-2</v>
      </c>
      <c r="H1983"/>
      <c r="I1983"/>
      <c r="J1983" s="227">
        <f t="shared" si="516"/>
        <v>-1.2934738861100002E-2</v>
      </c>
      <c r="K1983"/>
      <c r="L1983" s="280">
        <f t="shared" si="517"/>
        <v>-3.02401491E-3</v>
      </c>
      <c r="M1983" s="280">
        <f t="shared" si="518"/>
        <v>-5.9730382311000002E-3</v>
      </c>
      <c r="N1983" s="281">
        <f t="shared" si="519"/>
        <v>-2.1263609200000001E-3</v>
      </c>
      <c r="O1983" s="280">
        <v>-1.8113248000000001E-3</v>
      </c>
      <c r="P1983" s="286">
        <v>-5.0150626E-3</v>
      </c>
      <c r="Q1983" s="219">
        <v>-2.0958884E-4</v>
      </c>
      <c r="R1983" s="219">
        <v>-1.6956072000000001E-3</v>
      </c>
      <c r="S1983" s="219">
        <v>-1.0865514E-3</v>
      </c>
      <c r="T1983" s="219">
        <v>-1.2931889999999999E-4</v>
      </c>
      <c r="U1983" s="219">
        <v>-1.1253741E-4</v>
      </c>
      <c r="V1983" s="219">
        <v>-7.4275451999999997E-4</v>
      </c>
      <c r="W1983" s="219">
        <v>-2.6629232000000003E-4</v>
      </c>
      <c r="X1983" s="219">
        <v>0</v>
      </c>
      <c r="Y1983" s="219">
        <v>-1.8600686000000001E-3</v>
      </c>
      <c r="Z1983" s="286">
        <v>-5.6322711E-6</v>
      </c>
      <c r="AA1983" s="219">
        <v>0</v>
      </c>
      <c r="AB1983" s="219">
        <v>0</v>
      </c>
      <c r="AC1983"/>
      <c r="AD1983" s="227">
        <f t="shared" si="520"/>
        <v>-1.8113248000000001E-3</v>
      </c>
      <c r="AE1983" s="227">
        <f t="shared" si="521"/>
        <v>-8.9914208699999991E-3</v>
      </c>
      <c r="AF1983" s="227">
        <f t="shared" si="522"/>
        <v>-5.9674059599999999E-3</v>
      </c>
      <c r="AG1983" s="227">
        <f t="shared" si="523"/>
        <v>-5.9730382311000002E-3</v>
      </c>
      <c r="AH1983" s="227">
        <f t="shared" si="524"/>
        <v>-2.1263609200000001E-3</v>
      </c>
      <c r="AI1983"/>
      <c r="AJ1983">
        <v>-21.366983000000001</v>
      </c>
      <c r="AK1983" s="155">
        <v>-21.034655000000001</v>
      </c>
      <c r="AL1983" s="155">
        <v>-0.23106441999999999</v>
      </c>
      <c r="AM1983" s="155">
        <v>0</v>
      </c>
      <c r="AN1983" s="155">
        <v>0</v>
      </c>
      <c r="AO1983" s="155">
        <v>-5.6602227999999997E-2</v>
      </c>
      <c r="AP1983" s="155">
        <v>-4.4660621999999997E-2</v>
      </c>
      <c r="AQ1983"/>
      <c r="AR1983" s="156">
        <v>-2.2030461000000002E-3</v>
      </c>
      <c r="AS1983" s="156">
        <v>-7.1030176999999995E-4</v>
      </c>
      <c r="AT1983" s="156">
        <v>9.2895407000000004E-6</v>
      </c>
      <c r="AU1983" s="156">
        <v>-1.5020338999999999E-3</v>
      </c>
      <c r="AV1983" s="282">
        <f t="shared" si="510"/>
        <v>-4.2584038912000002E-8</v>
      </c>
      <c r="AW1983" s="282">
        <f t="shared" si="511"/>
        <v>3.4354809597669994E-11</v>
      </c>
      <c r="AX1983" s="283">
        <f t="shared" si="512"/>
        <v>-0.21036889147499999</v>
      </c>
      <c r="AY1983" s="157">
        <v>-1.1206063E-8</v>
      </c>
      <c r="AZ1983" s="157">
        <v>-3.3811396000000002E-11</v>
      </c>
      <c r="BA1983" s="157">
        <v>-9.2377562999999999E-16</v>
      </c>
      <c r="BB1983" s="157">
        <v>0</v>
      </c>
      <c r="BC1983" s="157">
        <v>0</v>
      </c>
      <c r="BD1983" s="157">
        <v>7.7516216000000005E-10</v>
      </c>
      <c r="BE1983" s="157">
        <v>-3.2001731999999998E-8</v>
      </c>
      <c r="BF1983" s="157">
        <v>9.0397956000000002E-11</v>
      </c>
      <c r="BG1983" s="157">
        <v>-2.216123E-11</v>
      </c>
      <c r="BH1983" s="157">
        <v>0</v>
      </c>
      <c r="BI1983" s="157">
        <v>0</v>
      </c>
      <c r="BJ1983" s="157">
        <v>-6.4140331000000002E-14</v>
      </c>
      <c r="BK1983" s="157">
        <v>-4.4708707999999999E-15</v>
      </c>
      <c r="BL1983" s="157">
        <v>-9.8542490000000005E-16</v>
      </c>
      <c r="BM1983" s="157">
        <v>-1.7833452E-11</v>
      </c>
      <c r="BN1983" s="157">
        <v>-1.3357262E-10</v>
      </c>
      <c r="BO1983" s="157">
        <v>0</v>
      </c>
      <c r="BP1983" s="157">
        <v>-2.2341475000000001E-5</v>
      </c>
      <c r="BQ1983" s="157">
        <v>-0.21034654999999999</v>
      </c>
      <c r="BR1983" s="157">
        <v>0</v>
      </c>
      <c r="BS1983" s="157">
        <v>0</v>
      </c>
      <c r="BT1983" s="157">
        <v>0</v>
      </c>
      <c r="BU1983"/>
      <c r="BV1983" s="155">
        <v>-2.6529484E-5</v>
      </c>
      <c r="BW1983" s="155">
        <v>1.7677037000000001E-7</v>
      </c>
      <c r="BX1983" s="155">
        <v>-3.3669694000000001E-7</v>
      </c>
      <c r="BY1983" s="155">
        <v>-9.1043259999999994E-8</v>
      </c>
      <c r="BZ1983" s="155">
        <v>-1.3101784999999999E-6</v>
      </c>
      <c r="CA1983" s="155">
        <v>6.4802877000000005E-7</v>
      </c>
      <c r="CB1983" s="155">
        <v>0</v>
      </c>
      <c r="CC1983" s="155">
        <v>9.8356821999999991E-7</v>
      </c>
      <c r="CD1983" s="155">
        <v>-1.7979355000000001E-7</v>
      </c>
      <c r="CE1983" s="155">
        <v>-1.1222617E-7</v>
      </c>
      <c r="CF1983" s="155">
        <v>0</v>
      </c>
      <c r="CG1983" s="155">
        <v>0</v>
      </c>
      <c r="CH1983" s="155">
        <v>0</v>
      </c>
      <c r="CI1983" s="155">
        <v>-3.7160363E-7</v>
      </c>
      <c r="CJ1983" s="155">
        <v>-2.5936308999999999E-5</v>
      </c>
      <c r="CK1983" s="155">
        <v>-3.7492130000000003E-15</v>
      </c>
      <c r="CL1983" s="155">
        <v>0</v>
      </c>
      <c r="CM1983"/>
      <c r="CN1983" s="284">
        <v>0</v>
      </c>
      <c r="CO1983" s="284">
        <v>-1.2075498E-2</v>
      </c>
      <c r="CP1983" s="285">
        <v>1.8529830000000001E-2</v>
      </c>
      <c r="CQ1983" s="284">
        <v>2.6956967000000003E-4</v>
      </c>
      <c r="CR1983" s="284">
        <v>-3.0638365999999997E-11</v>
      </c>
      <c r="CS1983" s="284">
        <v>-3.5723783999999999E-9</v>
      </c>
      <c r="CT1983" s="284">
        <v>-4.9733451E-5</v>
      </c>
      <c r="CU1983" s="284">
        <v>-3.7533915999999998E-3</v>
      </c>
      <c r="CV1983" s="284">
        <v>0</v>
      </c>
      <c r="CW1983" s="284">
        <v>2.2789469999999999E-4</v>
      </c>
      <c r="CX1983"/>
      <c r="CY1983"/>
      <c r="CZ1983"/>
      <c r="DA1983"/>
      <c r="DB1983" s="212"/>
      <c r="DC1983" s="48"/>
      <c r="DD1983" s="48"/>
      <c r="DE1983" s="48"/>
      <c r="DF1983" s="48"/>
      <c r="DG1983" s="48"/>
      <c r="DH1983" s="48"/>
      <c r="DI1983" s="48"/>
      <c r="DJ1983" s="48"/>
      <c r="DK1983" s="48"/>
      <c r="DL1983" s="48"/>
    </row>
    <row r="1984" spans="1:116" ht="14.4">
      <c r="A1984" t="s">
        <v>1119</v>
      </c>
      <c r="B1984" s="188" t="s">
        <v>334</v>
      </c>
      <c r="C1984" s="151" t="str">
        <f t="shared" si="514"/>
        <v>F.044.01.105</v>
      </c>
      <c r="D1984" s="54" t="s">
        <v>1975</v>
      </c>
      <c r="E1984" s="150" t="s">
        <v>352</v>
      </c>
      <c r="F1984" s="153" t="str">
        <f t="shared" si="515"/>
        <v>EVOH  co-firing in electrical power plant</v>
      </c>
      <c r="G1984" s="154">
        <f t="shared" si="513"/>
        <v>-0.43600368</v>
      </c>
      <c r="H1984"/>
      <c r="I1984"/>
      <c r="J1984" s="227">
        <f t="shared" si="516"/>
        <v>-9.0449331292000001E-2</v>
      </c>
      <c r="K1984"/>
      <c r="L1984" s="280">
        <f t="shared" si="517"/>
        <v>-7.3393110999999999E-3</v>
      </c>
      <c r="M1984" s="280">
        <f t="shared" si="518"/>
        <v>-1.3468759722E-2</v>
      </c>
      <c r="N1984" s="281">
        <f t="shared" si="519"/>
        <v>-4.24070847E-3</v>
      </c>
      <c r="O1984" s="280">
        <v>-6.5400552000000001E-2</v>
      </c>
      <c r="P1984" s="286">
        <v>-1.0001790999999999E-2</v>
      </c>
      <c r="Q1984" s="219">
        <v>-1.9744233E-3</v>
      </c>
      <c r="R1984" s="219">
        <v>-4.6900008E-3</v>
      </c>
      <c r="S1984" s="219">
        <v>-2.1669641E-3</v>
      </c>
      <c r="T1984" s="219">
        <v>-2.5790718999999998E-4</v>
      </c>
      <c r="U1984" s="219">
        <v>-2.2443901000000001E-4</v>
      </c>
      <c r="V1984" s="219">
        <v>-1.4813127000000001E-3</v>
      </c>
      <c r="W1984" s="219">
        <v>-5.3108017000000004E-4</v>
      </c>
      <c r="X1984" s="219">
        <v>0</v>
      </c>
      <c r="Y1984" s="219">
        <v>-3.7096283000000001E-3</v>
      </c>
      <c r="Z1984" s="286">
        <v>-1.1232722E-5</v>
      </c>
      <c r="AA1984" s="219">
        <v>0</v>
      </c>
      <c r="AB1984" s="219">
        <v>0</v>
      </c>
      <c r="AC1984"/>
      <c r="AD1984" s="227">
        <f t="shared" si="520"/>
        <v>-6.5400552000000001E-2</v>
      </c>
      <c r="AE1984" s="227">
        <f t="shared" si="521"/>
        <v>-2.0796838100000003E-2</v>
      </c>
      <c r="AF1984" s="227">
        <f t="shared" si="522"/>
        <v>-1.3457527E-2</v>
      </c>
      <c r="AG1984" s="227">
        <f t="shared" si="523"/>
        <v>-1.3468759721999998E-2</v>
      </c>
      <c r="AH1984" s="227">
        <f t="shared" si="524"/>
        <v>-4.24070847E-3</v>
      </c>
      <c r="AI1984"/>
      <c r="AJ1984">
        <v>-42.613247999999999</v>
      </c>
      <c r="AK1984" s="155">
        <v>-41.950471</v>
      </c>
      <c r="AL1984" s="155">
        <v>-0.46082339</v>
      </c>
      <c r="AM1984" s="155">
        <v>0</v>
      </c>
      <c r="AN1984" s="155">
        <v>0</v>
      </c>
      <c r="AO1984" s="155">
        <v>-0.11288467000000001</v>
      </c>
      <c r="AP1984" s="155">
        <v>-8.9068924999999993E-2</v>
      </c>
      <c r="AQ1984"/>
      <c r="AR1984" s="156">
        <v>-1.1343544000000001E-2</v>
      </c>
      <c r="AS1984" s="156">
        <v>-8.0427386999999996E-3</v>
      </c>
      <c r="AT1984" s="156">
        <v>-3.0522337000000001E-4</v>
      </c>
      <c r="AU1984" s="156">
        <v>-2.9955818E-3</v>
      </c>
      <c r="AV1984" s="282">
        <f t="shared" si="510"/>
        <v>-4.8217857354900007E-7</v>
      </c>
      <c r="AW1984" s="282">
        <f t="shared" si="511"/>
        <v>-1.1287846483359001E-9</v>
      </c>
      <c r="AX1984" s="283">
        <f t="shared" si="512"/>
        <v>-0.41954926672600001</v>
      </c>
      <c r="AY1984" s="157">
        <v>-4.0461141E-7</v>
      </c>
      <c r="AZ1984" s="157">
        <v>-1.2208102999999999E-9</v>
      </c>
      <c r="BA1984" s="157">
        <v>-3.3354280999999997E-14</v>
      </c>
      <c r="BB1984" s="157">
        <v>0</v>
      </c>
      <c r="BC1984" s="157">
        <v>0</v>
      </c>
      <c r="BD1984" s="157">
        <v>1.3514002E-9</v>
      </c>
      <c r="BE1984" s="157">
        <v>-7.8616606999999999E-8</v>
      </c>
      <c r="BF1984" s="157">
        <v>1.5270687999999999E-10</v>
      </c>
      <c r="BG1984" s="157">
        <v>-6.0509074000000001E-11</v>
      </c>
      <c r="BH1984" s="157">
        <v>0</v>
      </c>
      <c r="BI1984" s="157">
        <v>0</v>
      </c>
      <c r="BJ1984" s="157">
        <v>-1.2791828999999999E-13</v>
      </c>
      <c r="BK1984" s="157">
        <v>-8.9164825000000004E-15</v>
      </c>
      <c r="BL1984" s="157">
        <v>-1.9652823999999998E-15</v>
      </c>
      <c r="BM1984" s="157">
        <v>-3.5566149E-11</v>
      </c>
      <c r="BN1984" s="157">
        <v>-2.6639059999999998E-10</v>
      </c>
      <c r="BO1984" s="157">
        <v>0</v>
      </c>
      <c r="BP1984" s="157">
        <v>-4.4556725999999998E-5</v>
      </c>
      <c r="BQ1984" s="157">
        <v>-0.41950471</v>
      </c>
      <c r="BR1984" s="157">
        <v>0</v>
      </c>
      <c r="BS1984" s="157">
        <v>0</v>
      </c>
      <c r="BT1984" s="157">
        <v>0</v>
      </c>
      <c r="BU1984"/>
      <c r="BV1984" s="155">
        <v>-6.5189719999999998E-5</v>
      </c>
      <c r="BW1984" s="155">
        <v>1.7603401999999999E-7</v>
      </c>
      <c r="BX1984" s="155">
        <v>-1.2156939E-5</v>
      </c>
      <c r="BY1984" s="155">
        <v>-1.8157214999999999E-7</v>
      </c>
      <c r="BZ1984" s="155">
        <v>-2.6644327999999998E-6</v>
      </c>
      <c r="CA1984" s="155">
        <v>1.1664518E-6</v>
      </c>
      <c r="CB1984" s="155">
        <v>0</v>
      </c>
      <c r="CC1984" s="155">
        <v>1.7704227999999999E-6</v>
      </c>
      <c r="CD1984" s="155">
        <v>-3.5857131E-7</v>
      </c>
      <c r="CE1984" s="155">
        <v>-2.2381828999999999E-7</v>
      </c>
      <c r="CF1984" s="155">
        <v>0</v>
      </c>
      <c r="CG1984" s="155">
        <v>0</v>
      </c>
      <c r="CH1984" s="155">
        <v>0</v>
      </c>
      <c r="CI1984" s="155">
        <v>-9.9120909000000008E-7</v>
      </c>
      <c r="CJ1984" s="155">
        <v>-5.1726086000000001E-5</v>
      </c>
      <c r="CK1984" s="155">
        <v>-7.4772438999999993E-15</v>
      </c>
      <c r="CL1984" s="155">
        <v>0</v>
      </c>
      <c r="CM1984"/>
      <c r="CN1984" s="284">
        <v>0</v>
      </c>
      <c r="CO1984" s="284">
        <v>-0.43600368</v>
      </c>
      <c r="CP1984" s="285">
        <v>3.3353694000000003E-2</v>
      </c>
      <c r="CQ1984" s="284">
        <v>3.8796662999999998E-4</v>
      </c>
      <c r="CR1984" s="284">
        <v>-6.1103632999999998E-11</v>
      </c>
      <c r="CS1984" s="284">
        <v>-7.1245738999999999E-9</v>
      </c>
      <c r="CT1984" s="284">
        <v>-1.0072993E-4</v>
      </c>
      <c r="CU1984" s="284">
        <v>-7.4855774999999999E-3</v>
      </c>
      <c r="CV1984" s="284">
        <v>0</v>
      </c>
      <c r="CW1984" s="284">
        <v>4.1021046E-4</v>
      </c>
      <c r="CX1984"/>
      <c r="CY1984"/>
      <c r="CZ1984"/>
      <c r="DA1984"/>
      <c r="DB1984" s="212"/>
      <c r="DC1984" s="48"/>
      <c r="DD1984" s="48"/>
      <c r="DE1984" s="48"/>
      <c r="DF1984" s="48"/>
      <c r="DG1984" s="48"/>
      <c r="DH1984" s="48"/>
      <c r="DI1984" s="48"/>
      <c r="DJ1984" s="48"/>
      <c r="DK1984" s="48"/>
      <c r="DL1984" s="48"/>
    </row>
    <row r="1985" spans="1:116" ht="14.4">
      <c r="A1985" t="s">
        <v>1120</v>
      </c>
      <c r="B1985" s="188" t="s">
        <v>334</v>
      </c>
      <c r="C1985" s="151" t="str">
        <f t="shared" si="514"/>
        <v>F.044.01.106</v>
      </c>
      <c r="D1985" s="54" t="s">
        <v>1975</v>
      </c>
      <c r="E1985" s="150" t="s">
        <v>352</v>
      </c>
      <c r="F1985" s="153" t="str">
        <f t="shared" si="515"/>
        <v>Formaldehyde  co-firing in electrical power plant</v>
      </c>
      <c r="G1985" s="154">
        <f t="shared" si="513"/>
        <v>3.6071820666666671E-2</v>
      </c>
      <c r="H1985"/>
      <c r="I1985"/>
      <c r="J1985" s="227">
        <f t="shared" si="516"/>
        <v>-5.7005212303999995E-3</v>
      </c>
      <c r="K1985"/>
      <c r="L1985" s="280">
        <f t="shared" si="517"/>
        <v>-3.0300961899999996E-3</v>
      </c>
      <c r="M1985" s="280">
        <f t="shared" si="518"/>
        <v>-5.9668505904000007E-3</v>
      </c>
      <c r="N1985" s="281">
        <f t="shared" si="519"/>
        <v>-2.1143475499999999E-3</v>
      </c>
      <c r="O1985" s="280">
        <v>5.4107731000000003E-3</v>
      </c>
      <c r="P1985" s="286">
        <v>-4.9867289E-3</v>
      </c>
      <c r="Q1985" s="219">
        <v>-2.3596307E-4</v>
      </c>
      <c r="R1985" s="219">
        <v>-1.7091935999999999E-3</v>
      </c>
      <c r="S1985" s="219">
        <v>-1.0804127E-3</v>
      </c>
      <c r="T1985" s="219">
        <v>-1.2858828999999999E-4</v>
      </c>
      <c r="U1985" s="219">
        <v>-1.119016E-4</v>
      </c>
      <c r="V1985" s="219">
        <v>-7.3855817000000002E-4</v>
      </c>
      <c r="W1985" s="219">
        <v>-2.6478785000000002E-4</v>
      </c>
      <c r="X1985" s="219">
        <v>0</v>
      </c>
      <c r="Y1985" s="219">
        <v>-1.8495597E-3</v>
      </c>
      <c r="Z1985" s="286">
        <v>-5.6004503999999996E-6</v>
      </c>
      <c r="AA1985" s="219">
        <v>0</v>
      </c>
      <c r="AB1985" s="219">
        <v>0</v>
      </c>
      <c r="AC1985"/>
      <c r="AD1985" s="227">
        <f t="shared" si="520"/>
        <v>5.4107731000000003E-3</v>
      </c>
      <c r="AE1985" s="227">
        <f t="shared" si="521"/>
        <v>-8.9913463300000003E-3</v>
      </c>
      <c r="AF1985" s="227">
        <f t="shared" si="522"/>
        <v>-5.9612501400000007E-3</v>
      </c>
      <c r="AG1985" s="227">
        <f t="shared" si="523"/>
        <v>-5.9668505904000007E-3</v>
      </c>
      <c r="AH1985" s="227">
        <f t="shared" si="524"/>
        <v>-2.1143475499999999E-3</v>
      </c>
      <c r="AI1985"/>
      <c r="AJ1985">
        <v>-21.246265000000001</v>
      </c>
      <c r="AK1985" s="155">
        <v>-20.915816</v>
      </c>
      <c r="AL1985" s="155">
        <v>-0.22975897000000001</v>
      </c>
      <c r="AM1985" s="155">
        <v>0</v>
      </c>
      <c r="AN1985" s="155">
        <v>0</v>
      </c>
      <c r="AO1985" s="155">
        <v>-5.6282442000000002E-2</v>
      </c>
      <c r="AP1985" s="155">
        <v>-4.4408301999999997E-2</v>
      </c>
      <c r="AQ1985"/>
      <c r="AR1985" s="156">
        <v>-1.4146155000000001E-3</v>
      </c>
      <c r="AS1985" s="156">
        <v>3.3502813999999999E-5</v>
      </c>
      <c r="AT1985" s="156">
        <v>4.5429563000000002E-5</v>
      </c>
      <c r="AU1985" s="156">
        <v>-1.4935478000000001E-3</v>
      </c>
      <c r="AV1985" s="282">
        <f t="shared" si="510"/>
        <v>2.0085624019999981E-9</v>
      </c>
      <c r="AW1985" s="282">
        <f t="shared" si="511"/>
        <v>1.6800874006807998E-10</v>
      </c>
      <c r="AX1985" s="283">
        <f t="shared" si="512"/>
        <v>-0.20918037525200001</v>
      </c>
      <c r="AY1985" s="157">
        <v>3.3474650000000001E-8</v>
      </c>
      <c r="AZ1985" s="157">
        <v>1.010011E-10</v>
      </c>
      <c r="BA1985" s="157">
        <v>2.7594942999999998E-15</v>
      </c>
      <c r="BB1985" s="157">
        <v>0</v>
      </c>
      <c r="BC1985" s="157">
        <v>0</v>
      </c>
      <c r="BD1985" s="157">
        <v>7.6733807999999999E-10</v>
      </c>
      <c r="BE1985" s="157">
        <v>-3.2082875E-8</v>
      </c>
      <c r="BF1985" s="157">
        <v>8.9398927999999998E-11</v>
      </c>
      <c r="BG1985" s="157">
        <v>-2.2324844000000002E-11</v>
      </c>
      <c r="BH1985" s="157">
        <v>0</v>
      </c>
      <c r="BI1985" s="157">
        <v>0</v>
      </c>
      <c r="BJ1985" s="157">
        <v>-6.3777957000000002E-14</v>
      </c>
      <c r="BK1985" s="157">
        <v>-4.4456116999999998E-15</v>
      </c>
      <c r="BL1985" s="157">
        <v>-9.7985751999999996E-16</v>
      </c>
      <c r="BM1985" s="157">
        <v>-1.7732698E-11</v>
      </c>
      <c r="BN1985" s="157">
        <v>-1.3281798000000001E-10</v>
      </c>
      <c r="BO1985" s="157">
        <v>0</v>
      </c>
      <c r="BP1985" s="157">
        <v>-2.2215251999999999E-5</v>
      </c>
      <c r="BQ1985" s="157">
        <v>-0.20915816000000001</v>
      </c>
      <c r="BR1985" s="157">
        <v>0</v>
      </c>
      <c r="BS1985" s="157">
        <v>0</v>
      </c>
      <c r="BT1985" s="157">
        <v>0</v>
      </c>
      <c r="BU1985"/>
      <c r="BV1985" s="155">
        <v>-2.5053107000000002E-5</v>
      </c>
      <c r="BW1985" s="155">
        <v>1.7264639999999999E-7</v>
      </c>
      <c r="BX1985" s="155">
        <v>1.0057780999999999E-6</v>
      </c>
      <c r="BY1985" s="155">
        <v>-9.0528891000000004E-8</v>
      </c>
      <c r="BZ1985" s="155">
        <v>-1.3036879000000001E-6</v>
      </c>
      <c r="CA1985" s="155">
        <v>6.4213759999999998E-7</v>
      </c>
      <c r="CB1985" s="155">
        <v>0</v>
      </c>
      <c r="CC1985" s="155">
        <v>9.7462669E-7</v>
      </c>
      <c r="CD1985" s="155">
        <v>-1.7877775999999999E-7</v>
      </c>
      <c r="CE1985" s="155">
        <v>-1.1159212E-7</v>
      </c>
      <c r="CF1985" s="155">
        <v>0</v>
      </c>
      <c r="CG1985" s="155">
        <v>0</v>
      </c>
      <c r="CH1985" s="155">
        <v>0</v>
      </c>
      <c r="CI1985" s="155">
        <v>-3.7393249999999998E-7</v>
      </c>
      <c r="CJ1985" s="155">
        <v>-2.5789776999999999E-5</v>
      </c>
      <c r="CK1985" s="155">
        <v>-3.7280309999999998E-15</v>
      </c>
      <c r="CL1985" s="155">
        <v>0</v>
      </c>
      <c r="CM1985"/>
      <c r="CN1985" s="284">
        <v>0</v>
      </c>
      <c r="CO1985" s="284">
        <v>3.6071820999999997E-2</v>
      </c>
      <c r="CP1985" s="285">
        <v>1.8361377000000002E-2</v>
      </c>
      <c r="CQ1985" s="284">
        <v>2.6539696E-4</v>
      </c>
      <c r="CR1985" s="284">
        <v>-3.0465267000000001E-11</v>
      </c>
      <c r="CS1985" s="284">
        <v>-3.5521955E-9</v>
      </c>
      <c r="CT1985" s="284">
        <v>-4.9479808999999998E-5</v>
      </c>
      <c r="CU1985" s="284">
        <v>-3.7321860000000002E-3</v>
      </c>
      <c r="CV1985" s="284">
        <v>0</v>
      </c>
      <c r="CW1985" s="284">
        <v>2.2582293E-4</v>
      </c>
      <c r="CX1985"/>
      <c r="CY1985"/>
      <c r="CZ1985"/>
      <c r="DA1985"/>
      <c r="DB1985" s="212"/>
      <c r="DC1985" s="48"/>
      <c r="DD1985" s="48"/>
      <c r="DE1985" s="48"/>
      <c r="DF1985" s="48"/>
      <c r="DG1985" s="48"/>
      <c r="DH1985" s="48"/>
      <c r="DI1985" s="48"/>
      <c r="DJ1985" s="48"/>
      <c r="DK1985" s="48"/>
      <c r="DL1985" s="48"/>
    </row>
    <row r="1986" spans="1:116" ht="14.4">
      <c r="A1986" t="s">
        <v>1121</v>
      </c>
      <c r="B1986" s="188" t="s">
        <v>334</v>
      </c>
      <c r="C1986" s="151" t="str">
        <f t="shared" si="514"/>
        <v>F.044.01.107</v>
      </c>
      <c r="D1986" s="54" t="s">
        <v>1975</v>
      </c>
      <c r="E1986" s="150" t="s">
        <v>352</v>
      </c>
      <c r="F1986" s="153" t="str">
        <f t="shared" si="515"/>
        <v>MDI  co-firing in electrical power plant</v>
      </c>
      <c r="G1986" s="154">
        <f t="shared" si="513"/>
        <v>0.35875062666666668</v>
      </c>
      <c r="H1986"/>
      <c r="I1986"/>
      <c r="J1986" s="227">
        <f t="shared" si="516"/>
        <v>3.6080715242599995E-2</v>
      </c>
      <c r="K1986"/>
      <c r="L1986" s="280">
        <f t="shared" si="517"/>
        <v>-4.8456439499999998E-3</v>
      </c>
      <c r="M1986" s="280">
        <f t="shared" si="518"/>
        <v>-9.5225000173999996E-3</v>
      </c>
      <c r="N1986" s="281">
        <f t="shared" si="519"/>
        <v>-3.36373479E-3</v>
      </c>
      <c r="O1986" s="280">
        <v>5.3812593999999998E-2</v>
      </c>
      <c r="P1986" s="286">
        <v>-7.9334322999999995E-3</v>
      </c>
      <c r="Q1986" s="219">
        <v>-4.0517900999999999E-4</v>
      </c>
      <c r="R1986" s="219">
        <v>-2.7442080000000002E-3</v>
      </c>
      <c r="S1986" s="219">
        <v>-1.7188384E-3</v>
      </c>
      <c r="T1986" s="219">
        <v>-2.0457228E-4</v>
      </c>
      <c r="U1986" s="219">
        <v>-1.7802527000000001E-4</v>
      </c>
      <c r="V1986" s="219">
        <v>-1.1749789E-3</v>
      </c>
      <c r="W1986" s="219">
        <v>-4.2125338999999997E-4</v>
      </c>
      <c r="X1986" s="219">
        <v>0</v>
      </c>
      <c r="Y1986" s="219">
        <v>-2.9424814E-3</v>
      </c>
      <c r="Z1986" s="286">
        <v>-8.9098073999999995E-6</v>
      </c>
      <c r="AA1986" s="219">
        <v>0</v>
      </c>
      <c r="AB1986" s="219">
        <v>0</v>
      </c>
      <c r="AC1986"/>
      <c r="AD1986" s="227">
        <f t="shared" si="520"/>
        <v>5.3812593999999998E-2</v>
      </c>
      <c r="AE1986" s="227">
        <f t="shared" si="521"/>
        <v>-1.435923416E-2</v>
      </c>
      <c r="AF1986" s="227">
        <f t="shared" si="522"/>
        <v>-9.5135902099999989E-3</v>
      </c>
      <c r="AG1986" s="227">
        <f t="shared" si="523"/>
        <v>-9.5225000173999996E-3</v>
      </c>
      <c r="AH1986" s="227">
        <f t="shared" si="524"/>
        <v>-3.36373479E-3</v>
      </c>
      <c r="AI1986"/>
      <c r="AJ1986">
        <v>-33.800877</v>
      </c>
      <c r="AK1986" s="155">
        <v>-33.275160999999997</v>
      </c>
      <c r="AL1986" s="155">
        <v>-0.36552563999999999</v>
      </c>
      <c r="AM1986" s="155">
        <v>0</v>
      </c>
      <c r="AN1986" s="155">
        <v>0</v>
      </c>
      <c r="AO1986" s="155">
        <v>-8.9540248000000003E-2</v>
      </c>
      <c r="AP1986" s="155">
        <v>-7.0649571999999994E-2</v>
      </c>
      <c r="AQ1986"/>
      <c r="AR1986" s="156">
        <v>2.6374586999999999E-3</v>
      </c>
      <c r="AS1986" s="156">
        <v>4.7133356999999997E-3</v>
      </c>
      <c r="AT1986" s="156">
        <v>3.0022187999999999E-4</v>
      </c>
      <c r="AU1986" s="156">
        <v>-2.3760987999999999E-3</v>
      </c>
      <c r="AV1986" s="282">
        <f t="shared" si="510"/>
        <v>2.8257408095999998E-7</v>
      </c>
      <c r="AW1986" s="282">
        <f t="shared" si="511"/>
        <v>1.1102879540647997E-9</v>
      </c>
      <c r="AX1986" s="283">
        <f t="shared" si="512"/>
        <v>-0.33278695244599998</v>
      </c>
      <c r="AY1986" s="157">
        <v>3.3292057999999998E-7</v>
      </c>
      <c r="AZ1986" s="157">
        <v>1.0045016999999999E-9</v>
      </c>
      <c r="BA1986" s="157">
        <v>2.7444423E-14</v>
      </c>
      <c r="BB1986" s="157">
        <v>0</v>
      </c>
      <c r="BC1986" s="157">
        <v>0</v>
      </c>
      <c r="BD1986" s="157">
        <v>1.2170423999999999E-9</v>
      </c>
      <c r="BE1986" s="157">
        <v>-5.1324029000000003E-8</v>
      </c>
      <c r="BF1986" s="157">
        <v>1.4169784000000001E-10</v>
      </c>
      <c r="BG1986" s="157">
        <v>-3.5828933999999999E-11</v>
      </c>
      <c r="BH1986" s="157">
        <v>0</v>
      </c>
      <c r="BI1986" s="157">
        <v>0</v>
      </c>
      <c r="BJ1986" s="157">
        <v>-1.0146493E-13</v>
      </c>
      <c r="BK1986" s="157">
        <v>-7.072564E-15</v>
      </c>
      <c r="BL1986" s="157">
        <v>-1.5588642000000001E-15</v>
      </c>
      <c r="BM1986" s="157">
        <v>-2.821111E-11</v>
      </c>
      <c r="BN1986" s="157">
        <v>-2.1130132999999999E-10</v>
      </c>
      <c r="BO1986" s="157">
        <v>0</v>
      </c>
      <c r="BP1986" s="157">
        <v>-3.5342446000000001E-5</v>
      </c>
      <c r="BQ1986" s="157">
        <v>-0.33275160999999998</v>
      </c>
      <c r="BR1986" s="157">
        <v>0</v>
      </c>
      <c r="BS1986" s="157">
        <v>0</v>
      </c>
      <c r="BT1986" s="157">
        <v>0</v>
      </c>
      <c r="BU1986"/>
      <c r="BV1986" s="155">
        <v>-3.1469613999999999E-5</v>
      </c>
      <c r="BW1986" s="155">
        <v>2.7128713999999999E-7</v>
      </c>
      <c r="BX1986" s="155">
        <v>1.0002919000000001E-5</v>
      </c>
      <c r="BY1986" s="155">
        <v>-1.4402323999999999E-7</v>
      </c>
      <c r="BZ1986" s="155">
        <v>-2.0750339000000002E-6</v>
      </c>
      <c r="CA1986" s="155">
        <v>1.0191724999999999E-6</v>
      </c>
      <c r="CB1986" s="155">
        <v>0</v>
      </c>
      <c r="CC1986" s="155">
        <v>1.5468846E-6</v>
      </c>
      <c r="CD1986" s="155">
        <v>-2.8441917000000001E-7</v>
      </c>
      <c r="CE1986" s="155">
        <v>-1.7753292000000001E-7</v>
      </c>
      <c r="CF1986" s="155">
        <v>0</v>
      </c>
      <c r="CG1986" s="155">
        <v>0</v>
      </c>
      <c r="CH1986" s="155">
        <v>0</v>
      </c>
      <c r="CI1986" s="155">
        <v>-5.9967845000000002E-7</v>
      </c>
      <c r="CJ1986" s="155">
        <v>-4.1029190000000003E-5</v>
      </c>
      <c r="CK1986" s="155">
        <v>-5.9309583E-15</v>
      </c>
      <c r="CL1986" s="155">
        <v>0</v>
      </c>
      <c r="CM1986"/>
      <c r="CN1986" s="284">
        <v>0</v>
      </c>
      <c r="CO1986" s="284">
        <v>0.35875062000000002</v>
      </c>
      <c r="CP1986" s="285">
        <v>2.9142369000000001E-2</v>
      </c>
      <c r="CQ1986" s="284">
        <v>4.1935879999999999E-4</v>
      </c>
      <c r="CR1986" s="284">
        <v>-4.8467471000000002E-11</v>
      </c>
      <c r="CS1986" s="284">
        <v>-5.6512201000000003E-9</v>
      </c>
      <c r="CT1986" s="284">
        <v>-7.8747423999999997E-5</v>
      </c>
      <c r="CU1986" s="284">
        <v>-5.9375686E-3</v>
      </c>
      <c r="CV1986" s="284">
        <v>0</v>
      </c>
      <c r="CW1986" s="284">
        <v>3.5841620999999999E-4</v>
      </c>
      <c r="CX1986"/>
      <c r="CY1986"/>
      <c r="CZ1986"/>
      <c r="DA1986"/>
      <c r="DB1986" s="212"/>
      <c r="DC1986" s="48"/>
      <c r="DD1986" s="48"/>
      <c r="DE1986" s="48"/>
      <c r="DF1986" s="48"/>
      <c r="DG1986" s="48"/>
      <c r="DH1986" s="48"/>
      <c r="DI1986" s="48"/>
      <c r="DJ1986" s="48"/>
      <c r="DK1986" s="48"/>
      <c r="DL1986" s="48"/>
    </row>
    <row r="1987" spans="1:116" ht="14.4">
      <c r="A1987" t="s">
        <v>1122</v>
      </c>
      <c r="B1987" s="188" t="s">
        <v>334</v>
      </c>
      <c r="C1987" s="151" t="str">
        <f t="shared" si="514"/>
        <v>F.044.01.108</v>
      </c>
      <c r="D1987" s="54" t="s">
        <v>1975</v>
      </c>
      <c r="E1987" s="150" t="s">
        <v>352</v>
      </c>
      <c r="F1987" s="153" t="str">
        <f t="shared" si="515"/>
        <v>MMA monomer  co-firing in electrical power plant</v>
      </c>
      <c r="G1987" s="154">
        <f t="shared" si="513"/>
        <v>0.12243360666666667</v>
      </c>
      <c r="H1987"/>
      <c r="I1987"/>
      <c r="J1987" s="227">
        <f t="shared" si="516"/>
        <v>2.2761886811000012E-3</v>
      </c>
      <c r="K1987"/>
      <c r="L1987" s="280">
        <f t="shared" si="517"/>
        <v>-4.3856757599999999E-3</v>
      </c>
      <c r="M1987" s="280">
        <f t="shared" si="518"/>
        <v>-8.6397752788999992E-3</v>
      </c>
      <c r="N1987" s="281">
        <f t="shared" si="519"/>
        <v>-3.0634012800000001E-3</v>
      </c>
      <c r="O1987" s="280">
        <v>1.8365040999999999E-2</v>
      </c>
      <c r="P1987" s="286">
        <v>-7.2250900999999996E-3</v>
      </c>
      <c r="Q1987" s="219">
        <v>-3.3650078999999998E-4</v>
      </c>
      <c r="R1987" s="219">
        <v>-2.4718679999999999E-3</v>
      </c>
      <c r="S1987" s="219">
        <v>-1.5653707E-3</v>
      </c>
      <c r="T1987" s="219">
        <v>-1.863069E-4</v>
      </c>
      <c r="U1987" s="219">
        <v>-1.6213016000000001E-4</v>
      </c>
      <c r="V1987" s="219">
        <v>-1.0700701E-3</v>
      </c>
      <c r="W1987" s="219">
        <v>-3.8364147999999997E-4</v>
      </c>
      <c r="X1987" s="219">
        <v>0</v>
      </c>
      <c r="Y1987" s="219">
        <v>-2.6797598000000001E-3</v>
      </c>
      <c r="Z1987" s="286">
        <v>-8.1142888999999995E-6</v>
      </c>
      <c r="AA1987" s="219">
        <v>0</v>
      </c>
      <c r="AB1987" s="219">
        <v>0</v>
      </c>
      <c r="AC1987"/>
      <c r="AD1987" s="227">
        <f t="shared" si="520"/>
        <v>1.8365040999999999E-2</v>
      </c>
      <c r="AE1987" s="227">
        <f t="shared" si="521"/>
        <v>-1.301733675E-2</v>
      </c>
      <c r="AF1987" s="227">
        <f t="shared" si="522"/>
        <v>-8.6316609899999997E-3</v>
      </c>
      <c r="AG1987" s="227">
        <f t="shared" si="523"/>
        <v>-8.6397752789000009E-3</v>
      </c>
      <c r="AH1987" s="227">
        <f t="shared" si="524"/>
        <v>-3.0634012800000001E-3</v>
      </c>
      <c r="AI1987"/>
      <c r="AJ1987">
        <v>-30.782941000000001</v>
      </c>
      <c r="AK1987" s="155">
        <v>-30.304165000000001</v>
      </c>
      <c r="AL1987" s="155">
        <v>-0.33288941999999999</v>
      </c>
      <c r="AM1987" s="155">
        <v>0</v>
      </c>
      <c r="AN1987" s="155">
        <v>0</v>
      </c>
      <c r="AO1987" s="155">
        <v>-8.1545583000000005E-2</v>
      </c>
      <c r="AP1987" s="155">
        <v>-6.4341573999999999E-2</v>
      </c>
      <c r="AQ1987"/>
      <c r="AR1987" s="156">
        <v>-9.0937994000000002E-4</v>
      </c>
      <c r="AS1987" s="156">
        <v>1.1355760999999999E-3</v>
      </c>
      <c r="AT1987" s="156">
        <v>1.1899115E-4</v>
      </c>
      <c r="AU1987" s="156">
        <v>-2.1639471999999999E-3</v>
      </c>
      <c r="AV1987" s="282">
        <f t="shared" si="510"/>
        <v>6.8080095999E-8</v>
      </c>
      <c r="AW1987" s="282">
        <f t="shared" si="511"/>
        <v>4.4005603284369999E-10</v>
      </c>
      <c r="AX1987" s="283">
        <f t="shared" si="512"/>
        <v>-0.30307383687</v>
      </c>
      <c r="AY1987" s="157">
        <v>1.1361837999999999E-7</v>
      </c>
      <c r="AZ1987" s="157">
        <v>3.4281409E-10</v>
      </c>
      <c r="BA1987" s="157">
        <v>9.3661707000000004E-15</v>
      </c>
      <c r="BB1987" s="157">
        <v>0</v>
      </c>
      <c r="BC1987" s="157">
        <v>0</v>
      </c>
      <c r="BD1987" s="157">
        <v>1.1124404000000001E-9</v>
      </c>
      <c r="BE1987" s="157">
        <v>-4.6432596999999997E-8</v>
      </c>
      <c r="BF1987" s="157">
        <v>1.2962214000000001E-10</v>
      </c>
      <c r="BG1987" s="157">
        <v>-3.2289297E-11</v>
      </c>
      <c r="BH1987" s="157">
        <v>0</v>
      </c>
      <c r="BI1987" s="157">
        <v>0</v>
      </c>
      <c r="BJ1987" s="157">
        <v>-9.2405561999999998E-14</v>
      </c>
      <c r="BK1987" s="157">
        <v>-6.4410851E-15</v>
      </c>
      <c r="BL1987" s="157">
        <v>-1.4196799E-15</v>
      </c>
      <c r="BM1987" s="157">
        <v>-2.5692261E-11</v>
      </c>
      <c r="BN1987" s="157">
        <v>-1.9243514E-10</v>
      </c>
      <c r="BO1987" s="157">
        <v>0</v>
      </c>
      <c r="BP1987" s="157">
        <v>-3.218687E-5</v>
      </c>
      <c r="BQ1987" s="157">
        <v>-0.30304165</v>
      </c>
      <c r="BR1987" s="157">
        <v>0</v>
      </c>
      <c r="BS1987" s="157">
        <v>0</v>
      </c>
      <c r="BT1987" s="157">
        <v>0</v>
      </c>
      <c r="BU1987"/>
      <c r="BV1987" s="155">
        <v>-3.4339250000000002E-5</v>
      </c>
      <c r="BW1987" s="155">
        <v>2.5075092999999998E-7</v>
      </c>
      <c r="BX1987" s="155">
        <v>3.4137737000000001E-6</v>
      </c>
      <c r="BY1987" s="155">
        <v>-1.3116401999999999E-7</v>
      </c>
      <c r="BZ1987" s="155">
        <v>-1.8886881E-6</v>
      </c>
      <c r="CA1987" s="155">
        <v>9.3080496000000004E-7</v>
      </c>
      <c r="CB1987" s="155">
        <v>0</v>
      </c>
      <c r="CC1987" s="155">
        <v>1.4127616000000001E-6</v>
      </c>
      <c r="CD1987" s="155">
        <v>-2.5902460000000001E-7</v>
      </c>
      <c r="CE1987" s="155">
        <v>-1.6168176999999999E-7</v>
      </c>
      <c r="CF1987" s="155">
        <v>0</v>
      </c>
      <c r="CG1987" s="155">
        <v>0</v>
      </c>
      <c r="CH1987" s="155">
        <v>0</v>
      </c>
      <c r="CI1987" s="155">
        <v>-5.4091309000000003E-7</v>
      </c>
      <c r="CJ1987" s="155">
        <v>-3.7365869000000003E-5</v>
      </c>
      <c r="CK1987" s="155">
        <v>-5.4014084999999998E-15</v>
      </c>
      <c r="CL1987" s="155">
        <v>0</v>
      </c>
      <c r="CM1987"/>
      <c r="CN1987" s="284">
        <v>0</v>
      </c>
      <c r="CO1987" s="284">
        <v>0.1224336</v>
      </c>
      <c r="CP1987" s="285">
        <v>2.6615573999999999E-2</v>
      </c>
      <c r="CQ1987" s="284">
        <v>3.8504104999999999E-4</v>
      </c>
      <c r="CR1987" s="284">
        <v>-4.4140018E-11</v>
      </c>
      <c r="CS1987" s="284">
        <v>-5.1466468999999996E-9</v>
      </c>
      <c r="CT1987" s="284">
        <v>-7.1684162000000003E-5</v>
      </c>
      <c r="CU1987" s="284">
        <v>-5.4074285000000003E-3</v>
      </c>
      <c r="CV1987" s="284">
        <v>0</v>
      </c>
      <c r="CW1987" s="284">
        <v>3.2733966000000002E-4</v>
      </c>
      <c r="CX1987"/>
      <c r="CY1987"/>
      <c r="CZ1987"/>
      <c r="DA1987"/>
      <c r="DB1987" s="212"/>
      <c r="DC1987" s="48"/>
      <c r="DD1987" s="48"/>
      <c r="DE1987" s="48"/>
      <c r="DF1987" s="48"/>
      <c r="DG1987" s="48"/>
      <c r="DH1987" s="48"/>
      <c r="DI1987" s="48"/>
      <c r="DJ1987" s="48"/>
      <c r="DK1987" s="48"/>
      <c r="DL1987" s="48"/>
    </row>
    <row r="1988" spans="1:116" ht="14.4">
      <c r="A1988" t="s">
        <v>1123</v>
      </c>
      <c r="B1988" s="188" t="s">
        <v>334</v>
      </c>
      <c r="C1988" s="151" t="str">
        <f t="shared" si="514"/>
        <v>F.044.01.109</v>
      </c>
      <c r="D1988" s="54" t="s">
        <v>1975</v>
      </c>
      <c r="E1988" s="150" t="s">
        <v>352</v>
      </c>
      <c r="F1988" s="153" t="str">
        <f t="shared" si="515"/>
        <v>Nafion co-firing in electrical power plant</v>
      </c>
      <c r="G1988" s="154">
        <f t="shared" si="513"/>
        <v>0.1352457</v>
      </c>
      <c r="H1988"/>
      <c r="I1988"/>
      <c r="J1988" s="227">
        <f t="shared" si="516"/>
        <v>1.63200390089E-2</v>
      </c>
      <c r="K1988"/>
      <c r="L1988" s="280">
        <f t="shared" si="517"/>
        <v>-9.6366716700000007E-4</v>
      </c>
      <c r="M1988" s="280">
        <f t="shared" si="518"/>
        <v>-2.1261751141E-3</v>
      </c>
      <c r="N1988" s="281">
        <f t="shared" si="519"/>
        <v>-8.7697370999999995E-4</v>
      </c>
      <c r="O1988" s="280">
        <v>2.0286854999999999E-2</v>
      </c>
      <c r="P1988" s="286">
        <v>-2.0683591000000001E-3</v>
      </c>
      <c r="Q1988" s="219">
        <v>2.5084069000000001E-4</v>
      </c>
      <c r="R1988" s="219">
        <v>-4.1579280000000001E-4</v>
      </c>
      <c r="S1988" s="219">
        <v>-4.4812572000000001E-4</v>
      </c>
      <c r="T1988" s="286">
        <v>-5.3334914999999998E-5</v>
      </c>
      <c r="U1988" s="286">
        <v>-4.6413732E-5</v>
      </c>
      <c r="V1988" s="219">
        <v>-3.0633378999999998E-4</v>
      </c>
      <c r="W1988" s="219">
        <v>-1.0982678E-4</v>
      </c>
      <c r="X1988" s="219">
        <v>0</v>
      </c>
      <c r="Y1988" s="219">
        <v>-7.6714692999999999E-4</v>
      </c>
      <c r="Z1988" s="286">
        <v>-2.3229141000000001E-6</v>
      </c>
      <c r="AA1988" s="219">
        <v>0</v>
      </c>
      <c r="AB1988" s="219">
        <v>0</v>
      </c>
      <c r="AC1988"/>
      <c r="AD1988" s="227">
        <f t="shared" si="520"/>
        <v>2.0286854999999999E-2</v>
      </c>
      <c r="AE1988" s="227">
        <f t="shared" si="521"/>
        <v>-3.0875193670000002E-3</v>
      </c>
      <c r="AF1988" s="227">
        <f t="shared" si="522"/>
        <v>-2.1238521999999999E-3</v>
      </c>
      <c r="AG1988" s="227">
        <f t="shared" si="523"/>
        <v>-2.1261751141E-3</v>
      </c>
      <c r="AH1988" s="227">
        <f t="shared" si="524"/>
        <v>-8.7697370999999995E-4</v>
      </c>
      <c r="AI1988"/>
      <c r="AJ1988">
        <v>-8.8123714</v>
      </c>
      <c r="AK1988" s="155">
        <v>-8.6753099000000002</v>
      </c>
      <c r="AL1988" s="155">
        <v>-9.5297754999999998E-2</v>
      </c>
      <c r="AM1988" s="155">
        <v>0</v>
      </c>
      <c r="AN1988" s="155">
        <v>0</v>
      </c>
      <c r="AO1988" s="155">
        <v>-2.3344422E-2</v>
      </c>
      <c r="AP1988" s="155">
        <v>-1.8419352999999999E-2</v>
      </c>
      <c r="AQ1988"/>
      <c r="AR1988" s="156">
        <v>1.4248825000000001E-3</v>
      </c>
      <c r="AS1988" s="156">
        <v>1.9317916E-3</v>
      </c>
      <c r="AT1988" s="156">
        <v>1.1257387E-4</v>
      </c>
      <c r="AU1988" s="156">
        <v>-6.1948291000000003E-4</v>
      </c>
      <c r="AV1988" s="282">
        <f t="shared" si="510"/>
        <v>1.1581484462659999E-7</v>
      </c>
      <c r="AW1988" s="282">
        <f t="shared" si="511"/>
        <v>4.1632350660231995E-10</v>
      </c>
      <c r="AX1988" s="283">
        <f t="shared" si="512"/>
        <v>-8.6762313280500006E-2</v>
      </c>
      <c r="AY1988" s="157">
        <v>1.2550801E-7</v>
      </c>
      <c r="AZ1988" s="157">
        <v>3.7868796000000002E-10</v>
      </c>
      <c r="BA1988" s="157">
        <v>1.0346295999999999E-14</v>
      </c>
      <c r="BB1988" s="157">
        <v>0</v>
      </c>
      <c r="BC1988" s="157">
        <v>0</v>
      </c>
      <c r="BD1988" s="157">
        <v>3.6185784000000002E-10</v>
      </c>
      <c r="BE1988" s="157">
        <v>-9.9925789000000003E-9</v>
      </c>
      <c r="BF1988" s="157">
        <v>4.3259043999999998E-11</v>
      </c>
      <c r="BG1988" s="157">
        <v>-5.6051399999999997E-12</v>
      </c>
      <c r="BH1988" s="157">
        <v>0</v>
      </c>
      <c r="BI1988" s="157">
        <v>0</v>
      </c>
      <c r="BJ1988" s="157">
        <v>-2.6453356999999999E-14</v>
      </c>
      <c r="BK1988" s="157">
        <v>-1.8439185000000001E-15</v>
      </c>
      <c r="BL1988" s="157">
        <v>-4.0641817999999999E-16</v>
      </c>
      <c r="BM1988" s="157">
        <v>-7.3550394000000002E-12</v>
      </c>
      <c r="BN1988" s="157">
        <v>-5.5089274000000001E-11</v>
      </c>
      <c r="BO1988" s="157">
        <v>0</v>
      </c>
      <c r="BP1988" s="157">
        <v>-9.2142804999999992E-6</v>
      </c>
      <c r="BQ1988" s="157">
        <v>-8.6753099E-2</v>
      </c>
      <c r="BR1988" s="157">
        <v>0</v>
      </c>
      <c r="BS1988" s="157">
        <v>0</v>
      </c>
      <c r="BT1988" s="157">
        <v>0</v>
      </c>
      <c r="BU1988"/>
      <c r="BV1988" s="155">
        <v>-6.8593470999999999E-6</v>
      </c>
      <c r="BW1988" s="155">
        <v>1.1115492000000001E-7</v>
      </c>
      <c r="BX1988" s="155">
        <v>3.7710089000000001E-6</v>
      </c>
      <c r="BY1988" s="155">
        <v>-3.7548914999999997E-8</v>
      </c>
      <c r="BZ1988" s="155">
        <v>-5.2920073999999999E-7</v>
      </c>
      <c r="CA1988" s="155">
        <v>2.9455853000000003E-7</v>
      </c>
      <c r="CB1988" s="155">
        <v>0</v>
      </c>
      <c r="CC1988" s="155">
        <v>4.4707645999999997E-7</v>
      </c>
      <c r="CD1988" s="155">
        <v>-7.4152140000000006E-8</v>
      </c>
      <c r="CE1988" s="155">
        <v>-4.6285367999999999E-8</v>
      </c>
      <c r="CF1988" s="155">
        <v>0</v>
      </c>
      <c r="CG1988" s="155">
        <v>0</v>
      </c>
      <c r="CH1988" s="155">
        <v>0</v>
      </c>
      <c r="CI1988" s="155">
        <v>-9.9062829999999997E-8</v>
      </c>
      <c r="CJ1988" s="155">
        <v>-1.0696896E-5</v>
      </c>
      <c r="CK1988" s="155">
        <v>-1.5462855999999999E-15</v>
      </c>
      <c r="CL1988" s="155">
        <v>0</v>
      </c>
      <c r="CM1988"/>
      <c r="CN1988" s="284">
        <v>0</v>
      </c>
      <c r="CO1988" s="284">
        <v>0.1352457</v>
      </c>
      <c r="CP1988" s="285">
        <v>8.4226500000000003E-3</v>
      </c>
      <c r="CQ1988" s="284">
        <v>1.4360783000000001E-4</v>
      </c>
      <c r="CR1988" s="284">
        <v>-1.2636162E-11</v>
      </c>
      <c r="CS1988" s="284">
        <v>-1.4733538000000001E-9</v>
      </c>
      <c r="CT1988" s="284">
        <v>-2.0176948000000001E-5</v>
      </c>
      <c r="CU1988" s="284">
        <v>-1.5480088999999999E-3</v>
      </c>
      <c r="CV1988" s="284">
        <v>0</v>
      </c>
      <c r="CW1988" s="284">
        <v>1.0358850000000001E-4</v>
      </c>
      <c r="CX1988"/>
      <c r="CY1988"/>
      <c r="CZ1988"/>
      <c r="DA1988"/>
      <c r="DB1988" s="212"/>
      <c r="DC1988" s="48"/>
      <c r="DD1988" s="48"/>
      <c r="DE1988" s="48"/>
      <c r="DF1988" s="48"/>
      <c r="DG1988" s="48"/>
      <c r="DH1988" s="48"/>
      <c r="DI1988" s="48"/>
      <c r="DJ1988" s="48"/>
      <c r="DK1988" s="48"/>
      <c r="DL1988" s="48"/>
    </row>
    <row r="1989" spans="1:116" ht="14.4">
      <c r="A1989" t="s">
        <v>1124</v>
      </c>
      <c r="B1989" s="188" t="s">
        <v>334</v>
      </c>
      <c r="C1989" s="151" t="str">
        <f t="shared" si="514"/>
        <v>F.044.01.110</v>
      </c>
      <c r="D1989" s="54" t="s">
        <v>1975</v>
      </c>
      <c r="E1989" s="150" t="s">
        <v>352</v>
      </c>
      <c r="F1989" s="153" t="str">
        <f t="shared" si="515"/>
        <v>Paperfoam  co-firing in electrical power plant</v>
      </c>
      <c r="G1989" s="154">
        <f t="shared" si="513"/>
        <v>-1.3117184000000002</v>
      </c>
      <c r="H1989"/>
      <c r="I1989"/>
      <c r="J1989" s="227">
        <f t="shared" si="516"/>
        <v>-0.20688323850930002</v>
      </c>
      <c r="K1989"/>
      <c r="L1989" s="280">
        <f t="shared" si="517"/>
        <v>-2.75411526E-3</v>
      </c>
      <c r="M1989" s="280">
        <f t="shared" si="518"/>
        <v>-5.4372157493000001E-3</v>
      </c>
      <c r="N1989" s="281">
        <f t="shared" si="519"/>
        <v>-1.9341474999999999E-3</v>
      </c>
      <c r="O1989" s="280">
        <v>-0.19675776</v>
      </c>
      <c r="P1989" s="286">
        <v>-4.5617236000000004E-3</v>
      </c>
      <c r="Q1989" s="219">
        <v>-1.9475614000000001E-4</v>
      </c>
      <c r="R1989" s="219">
        <v>-1.5457896000000001E-3</v>
      </c>
      <c r="S1989" s="219">
        <v>-9.8833206999999991E-4</v>
      </c>
      <c r="T1989" s="286">
        <v>-1.1762906E-4</v>
      </c>
      <c r="U1989" s="286">
        <v>-1.0236452999999999E-4</v>
      </c>
      <c r="V1989" s="219">
        <v>-6.7561287000000002E-4</v>
      </c>
      <c r="W1989" s="219">
        <v>-2.4222069999999999E-4</v>
      </c>
      <c r="X1989" s="219">
        <v>0</v>
      </c>
      <c r="Y1989" s="219">
        <v>-1.6919267999999999E-3</v>
      </c>
      <c r="Z1989" s="286">
        <v>-5.1231393E-6</v>
      </c>
      <c r="AA1989" s="219">
        <v>0</v>
      </c>
      <c r="AB1989" s="219">
        <v>0</v>
      </c>
      <c r="AC1989"/>
      <c r="AD1989" s="227">
        <f t="shared" si="520"/>
        <v>-0.19675776</v>
      </c>
      <c r="AE1989" s="227">
        <f t="shared" si="521"/>
        <v>-8.18620787E-3</v>
      </c>
      <c r="AF1989" s="227">
        <f t="shared" si="522"/>
        <v>-5.4320926100000005E-3</v>
      </c>
      <c r="AG1989" s="227">
        <f t="shared" si="523"/>
        <v>-5.4372157493000001E-3</v>
      </c>
      <c r="AH1989" s="227">
        <f t="shared" si="524"/>
        <v>-1.9341474999999999E-3</v>
      </c>
      <c r="AI1989"/>
      <c r="AJ1989">
        <v>-19.435504000000002</v>
      </c>
      <c r="AK1989" s="155">
        <v>-19.133217999999999</v>
      </c>
      <c r="AL1989" s="155">
        <v>-0.21017723999999999</v>
      </c>
      <c r="AM1989" s="155">
        <v>0</v>
      </c>
      <c r="AN1989" s="155">
        <v>0</v>
      </c>
      <c r="AO1989" s="155">
        <v>-5.1485642999999998E-2</v>
      </c>
      <c r="AP1989" s="155">
        <v>-4.0623503999999998E-2</v>
      </c>
      <c r="AQ1989"/>
      <c r="AR1989" s="156">
        <v>-2.3123553000000002E-2</v>
      </c>
      <c r="AS1989" s="156">
        <v>-2.0780875000000001E-2</v>
      </c>
      <c r="AT1989" s="156">
        <v>-9.7642053999999999E-4</v>
      </c>
      <c r="AU1989" s="156">
        <v>-1.3662568E-3</v>
      </c>
      <c r="AV1989" s="282">
        <f t="shared" si="510"/>
        <v>-1.2458558587680001E-6</v>
      </c>
      <c r="AW1989" s="282">
        <f t="shared" si="511"/>
        <v>-3.6110227058662398E-9</v>
      </c>
      <c r="AX1989" s="283">
        <f t="shared" si="512"/>
        <v>-0.19135250190599998</v>
      </c>
      <c r="AY1989" s="157">
        <v>-1.2172747000000001E-6</v>
      </c>
      <c r="AZ1989" s="157">
        <v>-3.6728114999999999E-9</v>
      </c>
      <c r="BA1989" s="157">
        <v>-1.0034646E-13</v>
      </c>
      <c r="BB1989" s="157">
        <v>0</v>
      </c>
      <c r="BC1989" s="157">
        <v>0</v>
      </c>
      <c r="BD1989" s="157">
        <v>7.0457688000000002E-10</v>
      </c>
      <c r="BE1989" s="157">
        <v>-2.9148015999999999E-8</v>
      </c>
      <c r="BF1989" s="157">
        <v>8.2153508000000004E-11</v>
      </c>
      <c r="BG1989" s="157">
        <v>-2.0201062000000001E-11</v>
      </c>
      <c r="BH1989" s="157">
        <v>0</v>
      </c>
      <c r="BI1989" s="157">
        <v>0</v>
      </c>
      <c r="BJ1989" s="157">
        <v>-5.8342334999999997E-14</v>
      </c>
      <c r="BK1989" s="157">
        <v>-4.0667243E-15</v>
      </c>
      <c r="BL1989" s="157">
        <v>-8.9634694000000002E-16</v>
      </c>
      <c r="BM1989" s="157">
        <v>-1.6221388E-11</v>
      </c>
      <c r="BN1989" s="157">
        <v>-1.2149826E-10</v>
      </c>
      <c r="BO1989" s="157">
        <v>0</v>
      </c>
      <c r="BP1989" s="157">
        <v>-2.0321905999999999E-5</v>
      </c>
      <c r="BQ1989" s="157">
        <v>-0.19133217999999999</v>
      </c>
      <c r="BR1989" s="157">
        <v>0</v>
      </c>
      <c r="BS1989" s="157">
        <v>0</v>
      </c>
      <c r="BT1989" s="157">
        <v>0</v>
      </c>
      <c r="BU1989"/>
      <c r="BV1989" s="155">
        <v>-6.0401368E-5</v>
      </c>
      <c r="BW1989" s="155">
        <v>1.6032467E-7</v>
      </c>
      <c r="BX1989" s="155">
        <v>-3.6574189000000003E-5</v>
      </c>
      <c r="BY1989" s="155">
        <v>-8.2813361000000001E-8</v>
      </c>
      <c r="BZ1989" s="155">
        <v>-1.1918803000000001E-6</v>
      </c>
      <c r="CA1989" s="155">
        <v>5.8911706999999998E-7</v>
      </c>
      <c r="CB1989" s="155">
        <v>0</v>
      </c>
      <c r="CC1989" s="155">
        <v>8.9415291999999995E-7</v>
      </c>
      <c r="CD1989" s="155">
        <v>-1.6354101999999999E-7</v>
      </c>
      <c r="CE1989" s="155">
        <v>-1.0208143E-7</v>
      </c>
      <c r="CF1989" s="155">
        <v>0</v>
      </c>
      <c r="CG1989" s="155">
        <v>0</v>
      </c>
      <c r="CH1989" s="155">
        <v>0</v>
      </c>
      <c r="CI1989" s="155">
        <v>-3.3867329000000002E-7</v>
      </c>
      <c r="CJ1989" s="155">
        <v>-2.3591784E-5</v>
      </c>
      <c r="CK1989" s="155">
        <v>-3.410301E-15</v>
      </c>
      <c r="CL1989" s="155">
        <v>0</v>
      </c>
      <c r="CM1989"/>
      <c r="CN1989" s="284">
        <v>0</v>
      </c>
      <c r="CO1989" s="284">
        <v>-1.3117184</v>
      </c>
      <c r="CP1989" s="285">
        <v>1.6845300000000001E-2</v>
      </c>
      <c r="CQ1989" s="284">
        <v>2.4480630999999998E-4</v>
      </c>
      <c r="CR1989" s="284">
        <v>-2.7868795999999999E-11</v>
      </c>
      <c r="CS1989" s="284">
        <v>-3.2494515999999999E-9</v>
      </c>
      <c r="CT1989" s="284">
        <v>-4.5241852E-5</v>
      </c>
      <c r="CU1989" s="284">
        <v>-3.4141019E-3</v>
      </c>
      <c r="CV1989" s="284">
        <v>0</v>
      </c>
      <c r="CW1989" s="284">
        <v>2.0717700000000001E-4</v>
      </c>
      <c r="CX1989"/>
      <c r="CY1989"/>
      <c r="CZ1989"/>
      <c r="DA1989"/>
      <c r="DB1989" s="212"/>
      <c r="DC1989" s="48"/>
      <c r="DD1989" s="48"/>
      <c r="DE1989" s="48"/>
      <c r="DF1989" s="48"/>
      <c r="DG1989" s="48"/>
      <c r="DH1989" s="48"/>
      <c r="DI1989" s="48"/>
      <c r="DJ1989" s="48"/>
      <c r="DK1989" s="48"/>
      <c r="DL1989" s="48"/>
    </row>
    <row r="1990" spans="1:116" ht="14.4">
      <c r="A1990" t="s">
        <v>1125</v>
      </c>
      <c r="B1990" s="188" t="s">
        <v>334</v>
      </c>
      <c r="C1990" s="151" t="str">
        <f t="shared" si="514"/>
        <v>F.044.01.111</v>
      </c>
      <c r="D1990" s="54" t="s">
        <v>1975</v>
      </c>
      <c r="E1990" s="150" t="s">
        <v>352</v>
      </c>
      <c r="F1990" s="153" t="str">
        <f t="shared" si="515"/>
        <v>PEEK (Polyetheretherketone)  co-firing in electrical power plant</v>
      </c>
      <c r="G1990" s="154">
        <f t="shared" si="513"/>
        <v>0.31936451999999999</v>
      </c>
      <c r="H1990"/>
      <c r="I1990"/>
      <c r="J1990" s="227">
        <f t="shared" si="516"/>
        <v>2.8427486779499998E-2</v>
      </c>
      <c r="K1990"/>
      <c r="L1990" s="280">
        <f t="shared" si="517"/>
        <v>-5.3441952400000003E-3</v>
      </c>
      <c r="M1990" s="280">
        <f t="shared" si="518"/>
        <v>-1.04605184405E-2</v>
      </c>
      <c r="N1990" s="281">
        <f t="shared" si="519"/>
        <v>-3.67247754E-3</v>
      </c>
      <c r="O1990" s="280">
        <v>4.7904677999999999E-2</v>
      </c>
      <c r="P1990" s="286">
        <v>-8.6616079999999995E-3</v>
      </c>
      <c r="Q1990" s="219">
        <v>-5.0635763999999997E-4</v>
      </c>
      <c r="R1990" s="219">
        <v>-3.0498775000000001E-3</v>
      </c>
      <c r="S1990" s="219">
        <v>-1.8766032E-3</v>
      </c>
      <c r="T1990" s="286">
        <v>-2.2334909000000001E-4</v>
      </c>
      <c r="U1990" s="286">
        <v>-1.9436544999999999E-4</v>
      </c>
      <c r="V1990" s="219">
        <v>-1.2828252000000001E-3</v>
      </c>
      <c r="W1990" s="286">
        <v>-4.5991844E-4</v>
      </c>
      <c r="X1990" s="219">
        <v>0</v>
      </c>
      <c r="Y1990" s="219">
        <v>-3.2125590999999998E-3</v>
      </c>
      <c r="Z1990" s="286">
        <v>-9.7276004999999995E-6</v>
      </c>
      <c r="AA1990" s="219">
        <v>0</v>
      </c>
      <c r="AB1990" s="219">
        <v>0</v>
      </c>
      <c r="AC1990"/>
      <c r="AD1990" s="227">
        <f t="shared" si="520"/>
        <v>4.7904677999999999E-2</v>
      </c>
      <c r="AE1990" s="227">
        <f t="shared" si="521"/>
        <v>-1.579498608E-2</v>
      </c>
      <c r="AF1990" s="227">
        <f t="shared" si="522"/>
        <v>-1.045079084E-2</v>
      </c>
      <c r="AG1990" s="227">
        <f t="shared" si="523"/>
        <v>-1.04605184405E-2</v>
      </c>
      <c r="AH1990" s="227">
        <f t="shared" si="524"/>
        <v>-3.67247754E-3</v>
      </c>
      <c r="AI1990"/>
      <c r="AJ1990">
        <v>-36.903314000000002</v>
      </c>
      <c r="AK1990" s="155">
        <v>-36.329346000000001</v>
      </c>
      <c r="AL1990" s="155">
        <v>-0.39907566999999999</v>
      </c>
      <c r="AM1990" s="155">
        <v>0</v>
      </c>
      <c r="AN1990" s="155">
        <v>0</v>
      </c>
      <c r="AO1990" s="155">
        <v>-9.7758763999999998E-2</v>
      </c>
      <c r="AP1990" s="155">
        <v>-7.7134193000000004E-2</v>
      </c>
      <c r="AQ1990"/>
      <c r="AR1990" s="156">
        <v>1.6946655000000001E-3</v>
      </c>
      <c r="AS1990" s="156">
        <v>4.0163183000000002E-3</v>
      </c>
      <c r="AT1990" s="156">
        <v>2.7253794999999999E-4</v>
      </c>
      <c r="AU1990" s="156">
        <v>-2.5941908E-3</v>
      </c>
      <c r="AV1990" s="282">
        <f t="shared" si="510"/>
        <v>2.4078647504300005E-7</v>
      </c>
      <c r="AW1990" s="282">
        <f t="shared" si="511"/>
        <v>1.0079066087559999E-9</v>
      </c>
      <c r="AX1990" s="283">
        <f t="shared" si="512"/>
        <v>-0.36333204637700001</v>
      </c>
      <c r="AY1990" s="157">
        <v>2.9637028000000001E-7</v>
      </c>
      <c r="AZ1990" s="157">
        <v>8.9422065999999998E-10</v>
      </c>
      <c r="BA1990" s="157">
        <v>2.4431386E-14</v>
      </c>
      <c r="BB1990" s="157">
        <v>0</v>
      </c>
      <c r="BC1990" s="157">
        <v>0</v>
      </c>
      <c r="BD1990" s="157">
        <v>1.3207513E-9</v>
      </c>
      <c r="BE1990" s="157">
        <v>-5.6643059999999999E-8</v>
      </c>
      <c r="BF1990" s="157">
        <v>1.5356985999999999E-10</v>
      </c>
      <c r="BG1990" s="157">
        <v>-3.9788140999999999E-11</v>
      </c>
      <c r="BH1990" s="157">
        <v>0</v>
      </c>
      <c r="BI1990" s="157">
        <v>0</v>
      </c>
      <c r="BJ1990" s="157">
        <v>-1.1077796E-13</v>
      </c>
      <c r="BK1990" s="157">
        <v>-7.7217242999999996E-15</v>
      </c>
      <c r="BL1990" s="157">
        <v>-1.7019457E-15</v>
      </c>
      <c r="BM1990" s="157">
        <v>-3.0800487000000003E-11</v>
      </c>
      <c r="BN1990" s="157">
        <v>-2.3069576999999999E-10</v>
      </c>
      <c r="BO1990" s="157">
        <v>0</v>
      </c>
      <c r="BP1990" s="157">
        <v>-3.8586376999999997E-5</v>
      </c>
      <c r="BQ1990" s="157">
        <v>-0.36329346000000001</v>
      </c>
      <c r="BR1990" s="157">
        <v>0</v>
      </c>
      <c r="BS1990" s="157">
        <v>0</v>
      </c>
      <c r="BT1990" s="157">
        <v>0</v>
      </c>
      <c r="BU1990"/>
      <c r="BV1990" s="155">
        <v>-3.6407082000000003E-5</v>
      </c>
      <c r="BW1990" s="155">
        <v>2.8893069999999998E-7</v>
      </c>
      <c r="BX1990" s="155">
        <v>8.9047301999999999E-6</v>
      </c>
      <c r="BY1990" s="155">
        <v>-1.5724251E-7</v>
      </c>
      <c r="BZ1990" s="155">
        <v>-2.2676087999999998E-6</v>
      </c>
      <c r="CA1990" s="155">
        <v>1.1075401E-6</v>
      </c>
      <c r="CB1990" s="155">
        <v>0</v>
      </c>
      <c r="CC1990" s="155">
        <v>1.6810075E-6</v>
      </c>
      <c r="CD1990" s="155">
        <v>-3.1052479000000002E-7</v>
      </c>
      <c r="CE1990" s="155">
        <v>-1.9382789999999999E-7</v>
      </c>
      <c r="CF1990" s="155">
        <v>0</v>
      </c>
      <c r="CG1990" s="155">
        <v>0</v>
      </c>
      <c r="CH1990" s="155">
        <v>0</v>
      </c>
      <c r="CI1990" s="155">
        <v>-6.6500270000000004E-7</v>
      </c>
      <c r="CJ1990" s="155">
        <v>-4.4795083000000001E-5</v>
      </c>
      <c r="CK1990" s="155">
        <v>-6.4753356E-15</v>
      </c>
      <c r="CL1990" s="155">
        <v>0</v>
      </c>
      <c r="CM1990"/>
      <c r="CN1990" s="284">
        <v>0</v>
      </c>
      <c r="CO1990" s="284">
        <v>0.31936451999999999</v>
      </c>
      <c r="CP1990" s="285">
        <v>3.1669164E-2</v>
      </c>
      <c r="CQ1990" s="284">
        <v>4.5169745000000003E-4</v>
      </c>
      <c r="CR1990" s="284">
        <v>-5.2916092000000003E-11</v>
      </c>
      <c r="CS1990" s="284">
        <v>-6.1699213999999998E-9</v>
      </c>
      <c r="CT1990" s="284">
        <v>-8.6038791000000002E-5</v>
      </c>
      <c r="CU1990" s="284">
        <v>-6.4825524999999997E-3</v>
      </c>
      <c r="CV1990" s="284">
        <v>0</v>
      </c>
      <c r="CW1990" s="284">
        <v>3.8949276000000002E-4</v>
      </c>
      <c r="CX1990"/>
      <c r="CY1990"/>
      <c r="CZ1990"/>
      <c r="DA1990"/>
      <c r="DB1990" s="212"/>
      <c r="DC1990" s="48"/>
      <c r="DD1990" s="48"/>
      <c r="DE1990" s="48"/>
      <c r="DF1990" s="48"/>
      <c r="DG1990" s="48"/>
      <c r="DH1990" s="48"/>
      <c r="DI1990" s="48"/>
      <c r="DJ1990" s="48"/>
      <c r="DK1990" s="48"/>
      <c r="DL1990" s="48"/>
    </row>
    <row r="1991" spans="1:116" ht="14.4">
      <c r="A1991" t="s">
        <v>3668</v>
      </c>
      <c r="B1991" s="188" t="s">
        <v>334</v>
      </c>
      <c r="C1991" s="151" t="str">
        <f t="shared" si="514"/>
        <v>F.044.01.112</v>
      </c>
      <c r="D1991" s="54" t="s">
        <v>1975</v>
      </c>
      <c r="E1991" s="150" t="s">
        <v>352</v>
      </c>
      <c r="F1991" s="153" t="str">
        <f t="shared" si="515"/>
        <v>PEI (Polyether Imide) and Aramid co-firing in electrical power plant</v>
      </c>
      <c r="G1991" s="154">
        <f t="shared" si="513"/>
        <v>0.59245598666666666</v>
      </c>
      <c r="H1991"/>
      <c r="I1991"/>
      <c r="J1991" s="227">
        <f t="shared" si="516"/>
        <v>4.7661684621100001E-2</v>
      </c>
      <c r="K1991"/>
      <c r="L1991" s="280">
        <f t="shared" si="517"/>
        <v>-1.5543481190000001E-2</v>
      </c>
      <c r="M1991" s="280">
        <f t="shared" si="518"/>
        <v>-2.22754707489E-2</v>
      </c>
      <c r="N1991" s="281">
        <f t="shared" si="519"/>
        <v>-3.38776144E-3</v>
      </c>
      <c r="O1991" s="280">
        <v>8.8868398000000001E-2</v>
      </c>
      <c r="P1991" s="286">
        <v>-7.9900996999999994E-3</v>
      </c>
      <c r="Q1991" s="219">
        <v>-1.3093026000000001E-2</v>
      </c>
      <c r="R1991" s="219">
        <v>-1.3427035E-2</v>
      </c>
      <c r="S1991" s="219">
        <v>-1.7311157999999999E-3</v>
      </c>
      <c r="T1991" s="286">
        <v>-2.0603350999999999E-4</v>
      </c>
      <c r="U1991" s="286">
        <v>-1.7929687999999999E-4</v>
      </c>
      <c r="V1991" s="219">
        <v>-1.1833716000000001E-3</v>
      </c>
      <c r="W1991" s="219">
        <v>-4.2426234000000001E-4</v>
      </c>
      <c r="X1991" s="219">
        <v>0</v>
      </c>
      <c r="Y1991" s="219">
        <v>-2.9634991000000001E-3</v>
      </c>
      <c r="Z1991" s="286">
        <v>-8.9734489000000003E-6</v>
      </c>
      <c r="AA1991" s="219">
        <v>0</v>
      </c>
      <c r="AB1991" s="219">
        <v>0</v>
      </c>
      <c r="AC1991"/>
      <c r="AD1991" s="227">
        <f t="shared" si="520"/>
        <v>8.8868398000000001E-2</v>
      </c>
      <c r="AE1991" s="227">
        <f t="shared" si="521"/>
        <v>-3.7809978490000007E-2</v>
      </c>
      <c r="AF1991" s="227">
        <f t="shared" si="522"/>
        <v>-2.22664973E-2</v>
      </c>
      <c r="AG1991" s="227">
        <f t="shared" si="523"/>
        <v>-2.22754707489E-2</v>
      </c>
      <c r="AH1991" s="227">
        <f t="shared" si="524"/>
        <v>-3.38776144E-3</v>
      </c>
      <c r="AI1991"/>
      <c r="AJ1991">
        <v>-34.042310999999998</v>
      </c>
      <c r="AK1991" s="155">
        <v>-33.512841000000002</v>
      </c>
      <c r="AL1991" s="155">
        <v>-0.36813653000000002</v>
      </c>
      <c r="AM1991" s="155">
        <v>0</v>
      </c>
      <c r="AN1991" s="155">
        <v>0</v>
      </c>
      <c r="AO1991" s="155">
        <v>-9.0179820999999993E-2</v>
      </c>
      <c r="AP1991" s="155">
        <v>-7.1154211999999994E-2</v>
      </c>
      <c r="AQ1991"/>
      <c r="AR1991" s="156">
        <v>4.2748780999999998E-3</v>
      </c>
      <c r="AS1991" s="156">
        <v>6.2872987999999996E-3</v>
      </c>
      <c r="AT1991" s="156">
        <v>3.806503E-4</v>
      </c>
      <c r="AU1991" s="156">
        <v>-2.3930710000000001E-3</v>
      </c>
      <c r="AV1991" s="282">
        <f t="shared" si="510"/>
        <v>3.7693637732200002E-7</v>
      </c>
      <c r="AW1991" s="282">
        <f t="shared" si="511"/>
        <v>1.4077304261216999E-9</v>
      </c>
      <c r="AX1991" s="283">
        <f t="shared" si="512"/>
        <v>-0.33516400489199999</v>
      </c>
      <c r="AY1991" s="157">
        <v>5.4979915E-7</v>
      </c>
      <c r="AZ1991" s="157">
        <v>1.6588768E-9</v>
      </c>
      <c r="BA1991" s="157">
        <v>4.5322883000000001E-14</v>
      </c>
      <c r="BB1991" s="157">
        <v>0</v>
      </c>
      <c r="BC1991" s="157">
        <v>0</v>
      </c>
      <c r="BD1991" s="157">
        <v>-3.5980944000000001E-10</v>
      </c>
      <c r="BE1991" s="157">
        <v>-1.7226173999999999E-7</v>
      </c>
      <c r="BF1991" s="157">
        <v>-8.2054103999999995E-11</v>
      </c>
      <c r="BG1991" s="157">
        <v>-1.6902671000000001E-10</v>
      </c>
      <c r="BH1991" s="157">
        <v>0</v>
      </c>
      <c r="BI1991" s="157">
        <v>0</v>
      </c>
      <c r="BJ1991" s="157">
        <v>-1.0218968E-13</v>
      </c>
      <c r="BK1991" s="157">
        <v>-7.1230822999999994E-15</v>
      </c>
      <c r="BL1991" s="157">
        <v>-1.5699990000000001E-15</v>
      </c>
      <c r="BM1991" s="157">
        <v>-2.8412618000000001E-11</v>
      </c>
      <c r="BN1991" s="157">
        <v>-2.1281062000000001E-10</v>
      </c>
      <c r="BO1991" s="157">
        <v>0</v>
      </c>
      <c r="BP1991" s="157">
        <v>-3.5594891999999998E-5</v>
      </c>
      <c r="BQ1991" s="157">
        <v>-0.33512840999999999</v>
      </c>
      <c r="BR1991" s="157">
        <v>0</v>
      </c>
      <c r="BS1991" s="157">
        <v>0</v>
      </c>
      <c r="BT1991" s="157">
        <v>0</v>
      </c>
      <c r="BU1991"/>
      <c r="BV1991" s="155">
        <v>-3.1730333E-5</v>
      </c>
      <c r="BW1991" s="155">
        <v>-1.1653211999999999E-6</v>
      </c>
      <c r="BX1991" s="155">
        <v>1.6519244999999999E-5</v>
      </c>
      <c r="BY1991" s="155">
        <v>-1.4505196999999999E-7</v>
      </c>
      <c r="BZ1991" s="155">
        <v>-2.5094024999999998E-6</v>
      </c>
      <c r="CA1991" s="155">
        <v>0</v>
      </c>
      <c r="CB1991" s="155">
        <v>0</v>
      </c>
      <c r="CC1991" s="155">
        <v>0</v>
      </c>
      <c r="CD1991" s="155">
        <v>-2.8645072999999998E-7</v>
      </c>
      <c r="CE1991" s="155">
        <v>-1.7880101E-7</v>
      </c>
      <c r="CF1991" s="155">
        <v>0</v>
      </c>
      <c r="CG1991" s="155">
        <v>0</v>
      </c>
      <c r="CH1991" s="155">
        <v>0</v>
      </c>
      <c r="CI1991" s="155">
        <v>-2.6422953999999999E-6</v>
      </c>
      <c r="CJ1991" s="155">
        <v>-4.1322256000000002E-5</v>
      </c>
      <c r="CK1991" s="155">
        <v>-5.9733223000000002E-15</v>
      </c>
      <c r="CL1991" s="155">
        <v>0</v>
      </c>
      <c r="CM1991"/>
      <c r="CN1991" s="284">
        <v>0</v>
      </c>
      <c r="CO1991" s="284">
        <v>0.59245599000000004</v>
      </c>
      <c r="CP1991" s="285">
        <v>0</v>
      </c>
      <c r="CQ1991" s="284">
        <v>-7.9729577999999998E-4</v>
      </c>
      <c r="CR1991" s="284">
        <v>-4.8813667000000001E-11</v>
      </c>
      <c r="CS1991" s="284">
        <v>-5.6915860000000002E-9</v>
      </c>
      <c r="CT1991" s="284">
        <v>-9.1893592000000002E-5</v>
      </c>
      <c r="CU1991" s="284">
        <v>-5.9799798000000001E-3</v>
      </c>
      <c r="CV1991" s="284">
        <v>0</v>
      </c>
      <c r="CW1991" s="284">
        <v>0</v>
      </c>
      <c r="CX1991"/>
      <c r="CY1991"/>
      <c r="CZ1991"/>
      <c r="DA1991"/>
      <c r="DB1991" s="212"/>
      <c r="DC1991" s="48"/>
      <c r="DD1991" s="48"/>
      <c r="DE1991" s="48"/>
      <c r="DF1991" s="48"/>
      <c r="DG1991" s="48"/>
      <c r="DH1991" s="48"/>
      <c r="DI1991" s="48"/>
      <c r="DJ1991" s="48"/>
      <c r="DK1991" s="48"/>
      <c r="DL1991" s="48"/>
    </row>
    <row r="1992" spans="1:116" ht="14.4">
      <c r="A1992" t="s">
        <v>1126</v>
      </c>
      <c r="B1992" s="188" t="s">
        <v>334</v>
      </c>
      <c r="C1992" s="151" t="str">
        <f t="shared" si="514"/>
        <v>F.044.01.113</v>
      </c>
      <c r="D1992" s="54" t="s">
        <v>1975</v>
      </c>
      <c r="E1992" s="150" t="s">
        <v>352</v>
      </c>
      <c r="F1992" s="153" t="str">
        <f t="shared" si="515"/>
        <v>Phthalic anhydride co-firing in electrical power plant</v>
      </c>
      <c r="G1992" s="154">
        <f t="shared" si="513"/>
        <v>0.63647369333333337</v>
      </c>
      <c r="H1992"/>
      <c r="I1992"/>
      <c r="J1992" s="227">
        <f t="shared" si="516"/>
        <v>8.18891602015E-2</v>
      </c>
      <c r="K1992"/>
      <c r="L1992" s="280">
        <f t="shared" si="517"/>
        <v>-3.7170078399999993E-3</v>
      </c>
      <c r="M1992" s="280">
        <f t="shared" si="518"/>
        <v>-7.2940315085000002E-3</v>
      </c>
      <c r="N1992" s="281">
        <f t="shared" si="519"/>
        <v>-2.57085445E-3</v>
      </c>
      <c r="O1992" s="280">
        <v>9.5471054E-2</v>
      </c>
      <c r="P1992" s="286">
        <v>-6.0634089999999996E-3</v>
      </c>
      <c r="Q1992" s="219">
        <v>-3.2579328000000002E-4</v>
      </c>
      <c r="R1992" s="219">
        <v>-2.1109103999999998E-3</v>
      </c>
      <c r="S1992" s="219">
        <v>-1.3136835999999999E-3</v>
      </c>
      <c r="T1992" s="286">
        <v>-1.5635167E-4</v>
      </c>
      <c r="U1992" s="286">
        <v>-1.3606217E-4</v>
      </c>
      <c r="V1992" s="219">
        <v>-8.9801959000000004E-4</v>
      </c>
      <c r="W1992" s="219">
        <v>-3.2195794999999999E-4</v>
      </c>
      <c r="X1992" s="219">
        <v>0</v>
      </c>
      <c r="Y1992" s="219">
        <v>-2.2488965E-3</v>
      </c>
      <c r="Z1992" s="286">
        <v>-6.8096385000000003E-6</v>
      </c>
      <c r="AA1992" s="219">
        <v>0</v>
      </c>
      <c r="AB1992" s="219">
        <v>0</v>
      </c>
      <c r="AC1992"/>
      <c r="AD1992" s="227">
        <f t="shared" si="520"/>
        <v>9.5471054E-2</v>
      </c>
      <c r="AE1992" s="227">
        <f t="shared" si="521"/>
        <v>-1.1004229710000001E-2</v>
      </c>
      <c r="AF1992" s="227">
        <f t="shared" si="522"/>
        <v>-7.28722187E-3</v>
      </c>
      <c r="AG1992" s="227">
        <f t="shared" si="523"/>
        <v>-7.2940315085000002E-3</v>
      </c>
      <c r="AH1992" s="227">
        <f t="shared" si="524"/>
        <v>-2.57085445E-3</v>
      </c>
      <c r="AI1992"/>
      <c r="AJ1992">
        <v>-25.833527</v>
      </c>
      <c r="AK1992" s="155">
        <v>-25.431730000000002</v>
      </c>
      <c r="AL1992" s="155">
        <v>-0.27936601999999999</v>
      </c>
      <c r="AM1992" s="155">
        <v>0</v>
      </c>
      <c r="AN1992" s="155">
        <v>0</v>
      </c>
      <c r="AO1992" s="155">
        <v>-6.8434332E-2</v>
      </c>
      <c r="AP1992" s="155">
        <v>-5.3996458999999997E-2</v>
      </c>
      <c r="AQ1992"/>
      <c r="AR1992" s="156">
        <v>7.8951959000000006E-3</v>
      </c>
      <c r="AS1992" s="156">
        <v>9.2075807000000006E-3</v>
      </c>
      <c r="AT1992" s="156">
        <v>5.0363361999999998E-4</v>
      </c>
      <c r="AU1992" s="156">
        <v>-1.8160183999999999E-3</v>
      </c>
      <c r="AV1992" s="282">
        <f t="shared" si="510"/>
        <v>5.5201323718199998E-7</v>
      </c>
      <c r="AW1992" s="282">
        <f t="shared" si="511"/>
        <v>1.8625503421627001E-9</v>
      </c>
      <c r="AX1992" s="283">
        <f t="shared" si="512"/>
        <v>-0.25434431172600003</v>
      </c>
      <c r="AY1992" s="157">
        <v>5.9064758999999995E-7</v>
      </c>
      <c r="AZ1992" s="157">
        <v>1.7821263E-9</v>
      </c>
      <c r="BA1992" s="157">
        <v>4.8690237E-14</v>
      </c>
      <c r="BB1992" s="157">
        <v>0</v>
      </c>
      <c r="BC1992" s="157">
        <v>0</v>
      </c>
      <c r="BD1992" s="157">
        <v>9.2815311999999999E-10</v>
      </c>
      <c r="BE1992" s="157">
        <v>-3.9379450000000003E-8</v>
      </c>
      <c r="BF1992" s="157">
        <v>1.0801199E-10</v>
      </c>
      <c r="BG1992" s="157">
        <v>-2.7552492999999999E-11</v>
      </c>
      <c r="BH1992" s="157">
        <v>0</v>
      </c>
      <c r="BI1992" s="157">
        <v>0</v>
      </c>
      <c r="BJ1992" s="157">
        <v>-7.7548196999999998E-14</v>
      </c>
      <c r="BK1992" s="157">
        <v>-5.4054596000000002E-15</v>
      </c>
      <c r="BL1992" s="157">
        <v>-1.1914177E-15</v>
      </c>
      <c r="BM1992" s="157">
        <v>-2.1561348E-11</v>
      </c>
      <c r="BN1992" s="157">
        <v>-1.6149459E-10</v>
      </c>
      <c r="BO1992" s="157">
        <v>0</v>
      </c>
      <c r="BP1992" s="157">
        <v>-2.7011725999999999E-5</v>
      </c>
      <c r="BQ1992" s="157">
        <v>-0.25431730000000002</v>
      </c>
      <c r="BR1992" s="157">
        <v>0</v>
      </c>
      <c r="BS1992" s="157">
        <v>0</v>
      </c>
      <c r="BT1992" s="157">
        <v>0</v>
      </c>
      <c r="BU1992"/>
      <c r="BV1992" s="155">
        <v>-1.3958526E-5</v>
      </c>
      <c r="BW1992" s="155">
        <v>2.0551269999999999E-7</v>
      </c>
      <c r="BX1992" s="155">
        <v>1.7746574999999999E-5</v>
      </c>
      <c r="BY1992" s="155">
        <v>-1.1007490000000001E-7</v>
      </c>
      <c r="BZ1992" s="155">
        <v>-1.5864519999999999E-6</v>
      </c>
      <c r="CA1992" s="155">
        <v>7.7763452999999998E-7</v>
      </c>
      <c r="CB1992" s="155">
        <v>0</v>
      </c>
      <c r="CC1992" s="155">
        <v>1.1802818999999999E-6</v>
      </c>
      <c r="CD1992" s="155">
        <v>-2.1737751E-7</v>
      </c>
      <c r="CE1992" s="155">
        <v>-1.3568586999999999E-7</v>
      </c>
      <c r="CF1992" s="155">
        <v>0</v>
      </c>
      <c r="CG1992" s="155">
        <v>0</v>
      </c>
      <c r="CH1992" s="155">
        <v>0</v>
      </c>
      <c r="CI1992" s="155">
        <v>-4.6091610000000001E-7</v>
      </c>
      <c r="CJ1992" s="155">
        <v>-3.1358023999999999E-5</v>
      </c>
      <c r="CK1992" s="155">
        <v>-4.5329467000000002E-15</v>
      </c>
      <c r="CL1992" s="155">
        <v>0</v>
      </c>
      <c r="CM1992"/>
      <c r="CN1992" s="284">
        <v>0</v>
      </c>
      <c r="CO1992" s="284">
        <v>0.63647368999999998</v>
      </c>
      <c r="CP1992" s="285">
        <v>2.2235795999999999E-2</v>
      </c>
      <c r="CQ1992" s="284">
        <v>3.1895993999999999E-4</v>
      </c>
      <c r="CR1992" s="284">
        <v>-3.7042996E-11</v>
      </c>
      <c r="CS1992" s="284">
        <v>-4.3191468000000001E-9</v>
      </c>
      <c r="CT1992" s="284">
        <v>-6.0201522999999999E-5</v>
      </c>
      <c r="CU1992" s="284">
        <v>-4.5379988E-3</v>
      </c>
      <c r="CV1992" s="284">
        <v>0</v>
      </c>
      <c r="CW1992" s="284">
        <v>2.7347363999999998E-4</v>
      </c>
      <c r="CX1992"/>
      <c r="CY1992"/>
      <c r="CZ1992"/>
      <c r="DA1992"/>
      <c r="DB1992" s="212"/>
      <c r="DC1992" s="48"/>
      <c r="DD1992" s="48"/>
      <c r="DE1992" s="48"/>
      <c r="DF1992" s="48"/>
      <c r="DG1992" s="48"/>
      <c r="DH1992" s="48"/>
      <c r="DI1992" s="48"/>
      <c r="DJ1992" s="48"/>
      <c r="DK1992" s="48"/>
      <c r="DL1992" s="48"/>
    </row>
    <row r="1993" spans="1:116" ht="14.4">
      <c r="A1993" t="s">
        <v>1127</v>
      </c>
      <c r="B1993" s="188" t="s">
        <v>334</v>
      </c>
      <c r="C1993" s="151" t="str">
        <f t="shared" si="514"/>
        <v>F.044.01.114</v>
      </c>
      <c r="D1993" s="54" t="s">
        <v>1975</v>
      </c>
      <c r="E1993" s="150" t="s">
        <v>352</v>
      </c>
      <c r="F1993" s="153" t="str">
        <f t="shared" si="515"/>
        <v>Polyether-polyols co-firing in electrical power plant</v>
      </c>
      <c r="G1993" s="154">
        <f t="shared" si="513"/>
        <v>0.24100517333333335</v>
      </c>
      <c r="H1993"/>
      <c r="I1993"/>
      <c r="J1993" s="227">
        <f t="shared" si="516"/>
        <v>1.5936178114000003E-2</v>
      </c>
      <c r="K1993"/>
      <c r="L1993" s="280">
        <f t="shared" si="517"/>
        <v>-5.5264743199999996E-3</v>
      </c>
      <c r="M1993" s="280">
        <f t="shared" si="518"/>
        <v>-1.0855868596000001E-2</v>
      </c>
      <c r="N1993" s="281">
        <f t="shared" si="519"/>
        <v>-3.8322549699999998E-3</v>
      </c>
      <c r="O1993" s="280">
        <v>3.6150776000000003E-2</v>
      </c>
      <c r="P1993" s="286">
        <v>-9.0384460999999999E-3</v>
      </c>
      <c r="Q1993" s="219">
        <v>-4.6863497999999999E-4</v>
      </c>
      <c r="R1993" s="219">
        <v>-3.1323383999999998E-3</v>
      </c>
      <c r="S1993" s="219">
        <v>-1.9582480000000001E-3</v>
      </c>
      <c r="T1993" s="286">
        <v>-2.3306627000000001E-4</v>
      </c>
      <c r="U1993" s="286">
        <v>-2.0282165000000001E-4</v>
      </c>
      <c r="V1993" s="219">
        <v>-1.3386367000000001E-3</v>
      </c>
      <c r="W1993" s="219">
        <v>-4.7992796999999997E-4</v>
      </c>
      <c r="X1993" s="219">
        <v>0</v>
      </c>
      <c r="Y1993" s="219">
        <v>-3.352327E-3</v>
      </c>
      <c r="Z1993" s="286">
        <v>-1.0150816E-5</v>
      </c>
      <c r="AA1993" s="219">
        <v>0</v>
      </c>
      <c r="AB1993" s="219">
        <v>0</v>
      </c>
      <c r="AC1993"/>
      <c r="AD1993" s="227">
        <f t="shared" si="520"/>
        <v>3.6150776000000003E-2</v>
      </c>
      <c r="AE1993" s="227">
        <f t="shared" si="521"/>
        <v>-1.6372192100000002E-2</v>
      </c>
      <c r="AF1993" s="227">
        <f t="shared" si="522"/>
        <v>-1.084571778E-2</v>
      </c>
      <c r="AG1993" s="227">
        <f t="shared" si="523"/>
        <v>-1.0855868596000001E-2</v>
      </c>
      <c r="AH1993" s="227">
        <f t="shared" si="524"/>
        <v>-3.8322549699999998E-3</v>
      </c>
      <c r="AI1993"/>
      <c r="AJ1993">
        <v>-38.508856000000002</v>
      </c>
      <c r="AK1993" s="155">
        <v>-37.909916000000003</v>
      </c>
      <c r="AL1993" s="155">
        <v>-0.41643814000000001</v>
      </c>
      <c r="AM1993" s="155">
        <v>0</v>
      </c>
      <c r="AN1993" s="155">
        <v>0</v>
      </c>
      <c r="AO1993" s="155">
        <v>-0.10201193</v>
      </c>
      <c r="AP1993" s="155">
        <v>-8.0490047999999995E-2</v>
      </c>
      <c r="AQ1993"/>
      <c r="AR1993" s="156">
        <v>2.8059835999999998E-4</v>
      </c>
      <c r="AS1993" s="156">
        <v>2.7726522000000001E-3</v>
      </c>
      <c r="AT1993" s="156">
        <v>2.1500164999999999E-4</v>
      </c>
      <c r="AU1993" s="156">
        <v>-2.7070555E-3</v>
      </c>
      <c r="AV1993" s="282">
        <f t="shared" si="510"/>
        <v>1.6622614740499999E-7</v>
      </c>
      <c r="AW1993" s="282">
        <f t="shared" si="511"/>
        <v>7.9512445768310004E-10</v>
      </c>
      <c r="AX1993" s="283">
        <f t="shared" si="512"/>
        <v>-0.37913942514299998</v>
      </c>
      <c r="AY1993" s="157">
        <v>2.2365279999999999E-7</v>
      </c>
      <c r="AZ1993" s="157">
        <v>6.7481449000000001E-10</v>
      </c>
      <c r="BA1993" s="157">
        <v>1.8436895999999999E-14</v>
      </c>
      <c r="BB1993" s="157">
        <v>0</v>
      </c>
      <c r="BC1993" s="157">
        <v>0</v>
      </c>
      <c r="BD1993" s="157">
        <v>1.3856815E-9</v>
      </c>
      <c r="BE1993" s="157">
        <v>-5.8539460999999997E-8</v>
      </c>
      <c r="BF1993" s="157">
        <v>1.6130993000000001E-10</v>
      </c>
      <c r="BG1993" s="157">
        <v>-4.0892968000000001E-11</v>
      </c>
      <c r="BH1993" s="157">
        <v>0</v>
      </c>
      <c r="BI1993" s="157">
        <v>0</v>
      </c>
      <c r="BJ1993" s="157">
        <v>-1.1559755000000001E-13</v>
      </c>
      <c r="BK1993" s="157">
        <v>-8.0576711000000004E-15</v>
      </c>
      <c r="BL1993" s="157">
        <v>-1.7759918E-15</v>
      </c>
      <c r="BM1993" s="157">
        <v>-3.2140514999999998E-11</v>
      </c>
      <c r="BN1993" s="157">
        <v>-2.4073258000000002E-10</v>
      </c>
      <c r="BO1993" s="157">
        <v>0</v>
      </c>
      <c r="BP1993" s="157">
        <v>-4.0265142999999999E-5</v>
      </c>
      <c r="BQ1993" s="157">
        <v>-0.37909915999999999</v>
      </c>
      <c r="BR1993" s="157">
        <v>0</v>
      </c>
      <c r="BS1993" s="157">
        <v>0</v>
      </c>
      <c r="BT1993" s="157">
        <v>0</v>
      </c>
      <c r="BU1993"/>
      <c r="BV1993" s="155">
        <v>-4.0532788E-5</v>
      </c>
      <c r="BW1993" s="155">
        <v>3.0827740999999998E-7</v>
      </c>
      <c r="BX1993" s="155">
        <v>6.7198637999999998E-6</v>
      </c>
      <c r="BY1993" s="155">
        <v>-1.6408362E-7</v>
      </c>
      <c r="BZ1993" s="155">
        <v>-2.3642887000000001E-6</v>
      </c>
      <c r="CA1993" s="155">
        <v>1.1605606E-6</v>
      </c>
      <c r="CB1993" s="155">
        <v>0</v>
      </c>
      <c r="CC1993" s="155">
        <v>1.7614812999999999E-6</v>
      </c>
      <c r="CD1993" s="155">
        <v>-3.2403470000000003E-7</v>
      </c>
      <c r="CE1993" s="155">
        <v>-2.0226072E-7</v>
      </c>
      <c r="CF1993" s="155">
        <v>0</v>
      </c>
      <c r="CG1993" s="155">
        <v>0</v>
      </c>
      <c r="CH1993" s="155">
        <v>0</v>
      </c>
      <c r="CI1993" s="155">
        <v>-6.8433318000000004E-7</v>
      </c>
      <c r="CJ1993" s="155">
        <v>-4.6743970000000003E-5</v>
      </c>
      <c r="CK1993" s="155">
        <v>-6.7570561000000001E-15</v>
      </c>
      <c r="CL1993" s="155">
        <v>0</v>
      </c>
      <c r="CM1993"/>
      <c r="CN1993" s="284">
        <v>0</v>
      </c>
      <c r="CO1993" s="284">
        <v>0.24100518000000001</v>
      </c>
      <c r="CP1993" s="285">
        <v>3.3185240999999997E-2</v>
      </c>
      <c r="CQ1993" s="284">
        <v>4.7709449E-4</v>
      </c>
      <c r="CR1993" s="284">
        <v>-5.5218296999999997E-11</v>
      </c>
      <c r="CS1993" s="284">
        <v>-6.4383544E-9</v>
      </c>
      <c r="CT1993" s="284">
        <v>-8.9722778999999997E-5</v>
      </c>
      <c r="CU1993" s="284">
        <v>-6.7645869999999999E-3</v>
      </c>
      <c r="CV1993" s="284">
        <v>0</v>
      </c>
      <c r="CW1993" s="284">
        <v>4.0813869000000001E-4</v>
      </c>
      <c r="CX1993"/>
      <c r="CY1993"/>
      <c r="CZ1993"/>
      <c r="DA1993"/>
      <c r="DB1993" s="212"/>
      <c r="DC1993" s="48"/>
      <c r="DD1993" s="48"/>
      <c r="DE1993" s="48"/>
      <c r="DF1993" s="48"/>
      <c r="DG1993" s="48"/>
      <c r="DH1993" s="48"/>
      <c r="DI1993" s="48"/>
      <c r="DJ1993" s="48"/>
      <c r="DK1993" s="48"/>
      <c r="DL1993" s="48"/>
    </row>
    <row r="1994" spans="1:116" ht="14.4">
      <c r="A1994" t="s">
        <v>1128</v>
      </c>
      <c r="B1994" s="188" t="s">
        <v>334</v>
      </c>
      <c r="C1994" s="151" t="str">
        <f t="shared" si="514"/>
        <v>F.044.01.115</v>
      </c>
      <c r="D1994" s="54" t="s">
        <v>1975</v>
      </c>
      <c r="E1994" s="150" t="s">
        <v>352</v>
      </c>
      <c r="F1994" s="153" t="str">
        <f t="shared" si="515"/>
        <v>PPS  co-firing in electrical power plant</v>
      </c>
      <c r="G1994" s="154">
        <f t="shared" si="513"/>
        <v>0.15875062666666667</v>
      </c>
      <c r="H1994"/>
      <c r="I1994"/>
      <c r="J1994" s="227">
        <f t="shared" si="516"/>
        <v>6.0807152425999995E-3</v>
      </c>
      <c r="K1994"/>
      <c r="L1994" s="280">
        <f t="shared" si="517"/>
        <v>-4.8456439499999998E-3</v>
      </c>
      <c r="M1994" s="280">
        <f t="shared" si="518"/>
        <v>-9.5225000173999996E-3</v>
      </c>
      <c r="N1994" s="281">
        <f t="shared" si="519"/>
        <v>-3.36373479E-3</v>
      </c>
      <c r="O1994" s="280">
        <v>2.3812593999999999E-2</v>
      </c>
      <c r="P1994" s="286">
        <v>-7.9334322999999995E-3</v>
      </c>
      <c r="Q1994" s="219">
        <v>-4.0517900999999999E-4</v>
      </c>
      <c r="R1994" s="219">
        <v>-2.7442080000000002E-3</v>
      </c>
      <c r="S1994" s="219">
        <v>-1.7188384E-3</v>
      </c>
      <c r="T1994" s="286">
        <v>-2.0457228E-4</v>
      </c>
      <c r="U1994" s="286">
        <v>-1.7802527000000001E-4</v>
      </c>
      <c r="V1994" s="219">
        <v>-1.1749789E-3</v>
      </c>
      <c r="W1994" s="286">
        <v>-4.2125338999999997E-4</v>
      </c>
      <c r="X1994" s="219">
        <v>0</v>
      </c>
      <c r="Y1994" s="219">
        <v>-2.9424814E-3</v>
      </c>
      <c r="Z1994" s="286">
        <v>-8.9098073999999995E-6</v>
      </c>
      <c r="AA1994" s="219">
        <v>0</v>
      </c>
      <c r="AB1994" s="219">
        <v>0</v>
      </c>
      <c r="AC1994"/>
      <c r="AD1994" s="227">
        <f t="shared" si="520"/>
        <v>2.3812593999999999E-2</v>
      </c>
      <c r="AE1994" s="227">
        <f t="shared" si="521"/>
        <v>-1.435923416E-2</v>
      </c>
      <c r="AF1994" s="227">
        <f t="shared" si="522"/>
        <v>-9.5135902099999989E-3</v>
      </c>
      <c r="AG1994" s="227">
        <f t="shared" si="523"/>
        <v>-9.5225000173999996E-3</v>
      </c>
      <c r="AH1994" s="227">
        <f t="shared" si="524"/>
        <v>-3.36373479E-3</v>
      </c>
      <c r="AI1994"/>
      <c r="AJ1994">
        <v>-33.800877</v>
      </c>
      <c r="AK1994" s="155">
        <v>-33.275160999999997</v>
      </c>
      <c r="AL1994" s="155">
        <v>-0.36552563999999999</v>
      </c>
      <c r="AM1994" s="155">
        <v>0</v>
      </c>
      <c r="AN1994" s="155">
        <v>0</v>
      </c>
      <c r="AO1994" s="155">
        <v>-8.9540248000000003E-2</v>
      </c>
      <c r="AP1994" s="155">
        <v>-7.0649571999999994E-2</v>
      </c>
      <c r="AQ1994"/>
      <c r="AR1994" s="156">
        <v>-6.0977744999999998E-4</v>
      </c>
      <c r="AS1994" s="156">
        <v>1.6175276999999999E-3</v>
      </c>
      <c r="AT1994" s="156">
        <v>1.4879374000000001E-4</v>
      </c>
      <c r="AU1994" s="156">
        <v>-2.3760987999999999E-3</v>
      </c>
      <c r="AV1994" s="282">
        <f t="shared" si="510"/>
        <v>9.6974080960000015E-8</v>
      </c>
      <c r="AW1994" s="282">
        <f t="shared" si="511"/>
        <v>5.502727040648E-10</v>
      </c>
      <c r="AX1994" s="283">
        <f t="shared" si="512"/>
        <v>-0.33278695244599998</v>
      </c>
      <c r="AY1994" s="157">
        <v>1.4732058000000001E-7</v>
      </c>
      <c r="AZ1994" s="157">
        <v>4.4450175000000001E-10</v>
      </c>
      <c r="BA1994" s="157">
        <v>1.2144423E-14</v>
      </c>
      <c r="BB1994" s="157">
        <v>0</v>
      </c>
      <c r="BC1994" s="157">
        <v>0</v>
      </c>
      <c r="BD1994" s="157">
        <v>1.2170423999999999E-9</v>
      </c>
      <c r="BE1994" s="157">
        <v>-5.1324029000000003E-8</v>
      </c>
      <c r="BF1994" s="157">
        <v>1.4169784000000001E-10</v>
      </c>
      <c r="BG1994" s="157">
        <v>-3.5828933999999999E-11</v>
      </c>
      <c r="BH1994" s="157">
        <v>0</v>
      </c>
      <c r="BI1994" s="157">
        <v>0</v>
      </c>
      <c r="BJ1994" s="157">
        <v>-1.0146493E-13</v>
      </c>
      <c r="BK1994" s="157">
        <v>-7.072564E-15</v>
      </c>
      <c r="BL1994" s="157">
        <v>-1.5588642000000001E-15</v>
      </c>
      <c r="BM1994" s="157">
        <v>-2.821111E-11</v>
      </c>
      <c r="BN1994" s="157">
        <v>-2.1130132999999999E-10</v>
      </c>
      <c r="BO1994" s="157">
        <v>0</v>
      </c>
      <c r="BP1994" s="157">
        <v>-3.5342446000000001E-5</v>
      </c>
      <c r="BQ1994" s="157">
        <v>-0.33275160999999998</v>
      </c>
      <c r="BR1994" s="157">
        <v>0</v>
      </c>
      <c r="BS1994" s="157">
        <v>0</v>
      </c>
      <c r="BT1994" s="157">
        <v>0</v>
      </c>
      <c r="BU1994"/>
      <c r="BV1994" s="155">
        <v>-3.7046145000000001E-5</v>
      </c>
      <c r="BW1994" s="155">
        <v>2.7128713999999999E-7</v>
      </c>
      <c r="BX1994" s="155">
        <v>4.4263885999999998E-6</v>
      </c>
      <c r="BY1994" s="155">
        <v>-1.4402323999999999E-7</v>
      </c>
      <c r="BZ1994" s="155">
        <v>-2.0750339000000002E-6</v>
      </c>
      <c r="CA1994" s="155">
        <v>1.0191724999999999E-6</v>
      </c>
      <c r="CB1994" s="155">
        <v>0</v>
      </c>
      <c r="CC1994" s="155">
        <v>1.5468846E-6</v>
      </c>
      <c r="CD1994" s="155">
        <v>-2.8441917000000001E-7</v>
      </c>
      <c r="CE1994" s="155">
        <v>-1.7753292000000001E-7</v>
      </c>
      <c r="CF1994" s="155">
        <v>0</v>
      </c>
      <c r="CG1994" s="155">
        <v>0</v>
      </c>
      <c r="CH1994" s="155">
        <v>0</v>
      </c>
      <c r="CI1994" s="155">
        <v>-5.9967845000000002E-7</v>
      </c>
      <c r="CJ1994" s="155">
        <v>-4.1029190000000003E-5</v>
      </c>
      <c r="CK1994" s="155">
        <v>-5.9309583E-15</v>
      </c>
      <c r="CL1994" s="155">
        <v>0</v>
      </c>
      <c r="CM1994"/>
      <c r="CN1994" s="284">
        <v>0</v>
      </c>
      <c r="CO1994" s="284">
        <v>0.15875062000000001</v>
      </c>
      <c r="CP1994" s="285">
        <v>2.9142369000000001E-2</v>
      </c>
      <c r="CQ1994" s="284">
        <v>4.1935879999999999E-4</v>
      </c>
      <c r="CR1994" s="284">
        <v>-4.8467471000000002E-11</v>
      </c>
      <c r="CS1994" s="284">
        <v>-5.6512201000000003E-9</v>
      </c>
      <c r="CT1994" s="284">
        <v>-7.8747423999999997E-5</v>
      </c>
      <c r="CU1994" s="284">
        <v>-5.9375686E-3</v>
      </c>
      <c r="CV1994" s="284">
        <v>0</v>
      </c>
      <c r="CW1994" s="284">
        <v>3.5841620999999999E-4</v>
      </c>
      <c r="CX1994"/>
      <c r="CY1994"/>
      <c r="CZ1994"/>
      <c r="DA1994"/>
      <c r="DB1994" s="212"/>
      <c r="DC1994" s="48"/>
      <c r="DD1994" s="48"/>
      <c r="DE1994" s="48"/>
      <c r="DF1994" s="48"/>
      <c r="DG1994" s="48"/>
      <c r="DH1994" s="48"/>
      <c r="DI1994" s="48"/>
      <c r="DJ1994" s="48"/>
      <c r="DK1994" s="48"/>
      <c r="DL1994" s="48"/>
    </row>
    <row r="1995" spans="1:116" ht="14.4">
      <c r="A1995" t="s">
        <v>1129</v>
      </c>
      <c r="B1995" s="188" t="s">
        <v>334</v>
      </c>
      <c r="C1995" s="151" t="str">
        <f t="shared" si="514"/>
        <v>F.044.01.116</v>
      </c>
      <c r="D1995" s="54" t="s">
        <v>1975</v>
      </c>
      <c r="E1995" s="150" t="s">
        <v>352</v>
      </c>
      <c r="F1995" s="153" t="str">
        <f t="shared" si="515"/>
        <v>PVOH (PVA) co-firing in electrical power plant</v>
      </c>
      <c r="G1995" s="154">
        <f t="shared" si="513"/>
        <v>0.26462101333333338</v>
      </c>
      <c r="H1995"/>
      <c r="I1995"/>
      <c r="J1995" s="227">
        <f t="shared" si="516"/>
        <v>2.6257381342200001E-2</v>
      </c>
      <c r="K1995"/>
      <c r="L1995" s="280">
        <f t="shared" si="517"/>
        <v>-3.6618891200000002E-3</v>
      </c>
      <c r="M1995" s="280">
        <f t="shared" si="518"/>
        <v>-7.2150404677999999E-3</v>
      </c>
      <c r="N1995" s="281">
        <f t="shared" si="519"/>
        <v>-2.5588410699999998E-3</v>
      </c>
      <c r="O1995" s="280">
        <v>3.9693152000000002E-2</v>
      </c>
      <c r="P1995" s="286">
        <v>-6.0350752999999997E-3</v>
      </c>
      <c r="Q1995" s="219">
        <v>-2.7936410999999998E-4</v>
      </c>
      <c r="R1995" s="219">
        <v>-2.0632967999999999E-3</v>
      </c>
      <c r="S1995" s="219">
        <v>-1.3075449E-3</v>
      </c>
      <c r="T1995" s="219">
        <v>-1.5562105000000001E-4</v>
      </c>
      <c r="U1995" s="219">
        <v>-1.3542637E-4</v>
      </c>
      <c r="V1995" s="219">
        <v>-8.9382323999999999E-4</v>
      </c>
      <c r="W1995" s="219">
        <v>-3.2045347000000002E-4</v>
      </c>
      <c r="X1995" s="219">
        <v>0</v>
      </c>
      <c r="Y1995" s="219">
        <v>-2.2383875999999999E-3</v>
      </c>
      <c r="Z1995" s="286">
        <v>-6.7778177999999999E-6</v>
      </c>
      <c r="AA1995" s="219">
        <v>0</v>
      </c>
      <c r="AB1995" s="219">
        <v>0</v>
      </c>
      <c r="AC1995"/>
      <c r="AD1995" s="227">
        <f t="shared" si="520"/>
        <v>3.9693152000000002E-2</v>
      </c>
      <c r="AE1995" s="227">
        <f t="shared" si="521"/>
        <v>-1.0870151770000001E-2</v>
      </c>
      <c r="AF1995" s="227">
        <f t="shared" si="522"/>
        <v>-7.20826265E-3</v>
      </c>
      <c r="AG1995" s="227">
        <f t="shared" si="523"/>
        <v>-7.2150404677999999E-3</v>
      </c>
      <c r="AH1995" s="227">
        <f t="shared" si="524"/>
        <v>-2.5588410699999998E-3</v>
      </c>
      <c r="AI1995"/>
      <c r="AJ1995">
        <v>-25.712810000000001</v>
      </c>
      <c r="AK1995" s="155">
        <v>-25.312889999999999</v>
      </c>
      <c r="AL1995" s="155">
        <v>-0.27806057000000001</v>
      </c>
      <c r="AM1995" s="155">
        <v>0</v>
      </c>
      <c r="AN1995" s="155">
        <v>0</v>
      </c>
      <c r="AO1995" s="155">
        <v>-6.8114545999999998E-2</v>
      </c>
      <c r="AP1995" s="155">
        <v>-5.3744139000000003E-2</v>
      </c>
      <c r="AQ1995"/>
      <c r="AR1995" s="156">
        <v>1.8766802E-3</v>
      </c>
      <c r="AS1995" s="156">
        <v>3.4618828000000002E-3</v>
      </c>
      <c r="AT1995" s="156">
        <v>2.2232969000000001E-4</v>
      </c>
      <c r="AU1995" s="156">
        <v>-1.8075323E-3</v>
      </c>
      <c r="AV1995" s="282">
        <f t="shared" si="510"/>
        <v>2.0754693550600001E-7</v>
      </c>
      <c r="AW1995" s="282">
        <f t="shared" si="511"/>
        <v>8.2222517463320007E-10</v>
      </c>
      <c r="AX1995" s="283">
        <f t="shared" si="512"/>
        <v>-0.253155785503</v>
      </c>
      <c r="AY1995" s="157">
        <v>2.4556830000000002E-7</v>
      </c>
      <c r="AZ1995" s="157">
        <v>7.4093882999999999E-10</v>
      </c>
      <c r="BA1995" s="157">
        <v>2.0243507E-14</v>
      </c>
      <c r="BB1995" s="157">
        <v>0</v>
      </c>
      <c r="BC1995" s="157">
        <v>0</v>
      </c>
      <c r="BD1995" s="157">
        <v>9.2942904000000003E-10</v>
      </c>
      <c r="BE1995" s="157">
        <v>-3.8768593000000001E-8</v>
      </c>
      <c r="BF1995" s="157">
        <v>1.0830296000000001E-10</v>
      </c>
      <c r="BG1995" s="157">
        <v>-2.6953107000000002E-11</v>
      </c>
      <c r="BH1995" s="157">
        <v>0</v>
      </c>
      <c r="BI1995" s="157">
        <v>0</v>
      </c>
      <c r="BJ1995" s="157">
        <v>-7.7185822999999998E-14</v>
      </c>
      <c r="BK1995" s="157">
        <v>-5.3802005E-15</v>
      </c>
      <c r="BL1995" s="157">
        <v>-1.1858503000000001E-15</v>
      </c>
      <c r="BM1995" s="157">
        <v>-2.1460594E-11</v>
      </c>
      <c r="BN1995" s="157">
        <v>-1.6073994E-10</v>
      </c>
      <c r="BO1995" s="157">
        <v>0</v>
      </c>
      <c r="BP1995" s="157">
        <v>-2.6885503E-5</v>
      </c>
      <c r="BQ1995" s="157">
        <v>-0.25312889999999999</v>
      </c>
      <c r="BR1995" s="157">
        <v>0</v>
      </c>
      <c r="BS1995" s="157">
        <v>0</v>
      </c>
      <c r="BT1995" s="157">
        <v>0</v>
      </c>
      <c r="BU1995"/>
      <c r="BV1995" s="155">
        <v>-2.4155667E-5</v>
      </c>
      <c r="BW1995" s="155">
        <v>2.0964504000000001E-7</v>
      </c>
      <c r="BX1995" s="155">
        <v>7.3783359000000004E-6</v>
      </c>
      <c r="BY1995" s="155">
        <v>-1.0956053E-7</v>
      </c>
      <c r="BZ1995" s="155">
        <v>-1.5775534000000001E-6</v>
      </c>
      <c r="CA1995" s="155">
        <v>7.7763452999999998E-7</v>
      </c>
      <c r="CB1995" s="155">
        <v>0</v>
      </c>
      <c r="CC1995" s="155">
        <v>1.1802818999999999E-6</v>
      </c>
      <c r="CD1995" s="155">
        <v>-2.1636172000000001E-7</v>
      </c>
      <c r="CE1995" s="155">
        <v>-1.3505183E-7</v>
      </c>
      <c r="CF1995" s="155">
        <v>0</v>
      </c>
      <c r="CG1995" s="155">
        <v>0</v>
      </c>
      <c r="CH1995" s="155">
        <v>0</v>
      </c>
      <c r="CI1995" s="155">
        <v>-4.5154625999999998E-7</v>
      </c>
      <c r="CJ1995" s="155">
        <v>-3.1211491E-5</v>
      </c>
      <c r="CK1995" s="155">
        <v>-4.5117646999999997E-15</v>
      </c>
      <c r="CL1995" s="155">
        <v>0</v>
      </c>
      <c r="CM1995"/>
      <c r="CN1995" s="284">
        <v>0</v>
      </c>
      <c r="CO1995" s="284">
        <v>0.26462100999999999</v>
      </c>
      <c r="CP1995" s="285">
        <v>2.2235795999999999E-2</v>
      </c>
      <c r="CQ1995" s="284">
        <v>3.2178722999999998E-4</v>
      </c>
      <c r="CR1995" s="284">
        <v>-3.6869897000000003E-11</v>
      </c>
      <c r="CS1995" s="284">
        <v>-4.2989639000000002E-9</v>
      </c>
      <c r="CT1995" s="284">
        <v>-5.9875659000000001E-5</v>
      </c>
      <c r="CU1995" s="284">
        <v>-4.5167931999999999E-3</v>
      </c>
      <c r="CV1995" s="284">
        <v>0</v>
      </c>
      <c r="CW1995" s="284">
        <v>2.7347363999999998E-4</v>
      </c>
      <c r="CX1995"/>
      <c r="CY1995"/>
      <c r="CZ1995"/>
      <c r="DA1995"/>
      <c r="DB1995" s="212"/>
      <c r="DC1995" s="48"/>
      <c r="DD1995" s="48"/>
      <c r="DE1995" s="48"/>
      <c r="DF1995" s="48"/>
      <c r="DG1995" s="48"/>
      <c r="DH1995" s="48"/>
      <c r="DI1995" s="48"/>
      <c r="DJ1995" s="48"/>
      <c r="DK1995" s="48"/>
      <c r="DL1995" s="48"/>
    </row>
    <row r="1996" spans="1:116" ht="14.4">
      <c r="A1996" t="s">
        <v>1130</v>
      </c>
      <c r="B1996" s="188" t="s">
        <v>334</v>
      </c>
      <c r="C1996" s="151" t="str">
        <f t="shared" si="514"/>
        <v>F.044.01.117</v>
      </c>
      <c r="D1996" s="54" t="s">
        <v>1975</v>
      </c>
      <c r="E1996" s="150" t="s">
        <v>352</v>
      </c>
      <c r="F1996" s="153" t="str">
        <f t="shared" si="515"/>
        <v>TDI co-firing in electrical power plant</v>
      </c>
      <c r="G1996" s="154">
        <f t="shared" si="513"/>
        <v>0.31649607333333335</v>
      </c>
      <c r="H1996"/>
      <c r="I1996"/>
      <c r="J1996" s="227">
        <f t="shared" si="516"/>
        <v>3.2225251481500003E-2</v>
      </c>
      <c r="K1996"/>
      <c r="L1996" s="280">
        <f t="shared" si="517"/>
        <v>-4.1648134800000005E-3</v>
      </c>
      <c r="M1996" s="280">
        <f t="shared" si="518"/>
        <v>-8.1891314284999999E-3</v>
      </c>
      <c r="N1996" s="281">
        <f t="shared" si="519"/>
        <v>-2.8952146099999999E-3</v>
      </c>
      <c r="O1996" s="280">
        <v>4.7474411000000001E-2</v>
      </c>
      <c r="P1996" s="286">
        <v>-6.8284184999999999E-3</v>
      </c>
      <c r="Q1996" s="219">
        <v>-3.4172302999999998E-4</v>
      </c>
      <c r="R1996" s="219">
        <v>-2.3560776E-3</v>
      </c>
      <c r="S1996" s="219">
        <v>-1.4794287000000001E-3</v>
      </c>
      <c r="T1996" s="219">
        <v>-1.7607828E-4</v>
      </c>
      <c r="U1996" s="219">
        <v>-1.532289E-4</v>
      </c>
      <c r="V1996" s="219">
        <v>-1.0113211E-3</v>
      </c>
      <c r="W1996" s="219">
        <v>-3.6257881000000003E-4</v>
      </c>
      <c r="X1996" s="219">
        <v>0</v>
      </c>
      <c r="Y1996" s="219">
        <v>-2.5326357999999999E-3</v>
      </c>
      <c r="Z1996" s="286">
        <v>-7.6687984999999994E-6</v>
      </c>
      <c r="AA1996" s="219">
        <v>0</v>
      </c>
      <c r="AB1996" s="219">
        <v>0</v>
      </c>
      <c r="AC1996"/>
      <c r="AD1996" s="227">
        <f t="shared" si="520"/>
        <v>4.7474411000000001E-2</v>
      </c>
      <c r="AE1996" s="227">
        <f t="shared" si="521"/>
        <v>-1.234627611E-2</v>
      </c>
      <c r="AF1996" s="227">
        <f t="shared" si="522"/>
        <v>-8.1814626300000005E-3</v>
      </c>
      <c r="AG1996" s="227">
        <f t="shared" si="523"/>
        <v>-8.1891314284999999E-3</v>
      </c>
      <c r="AH1996" s="227">
        <f t="shared" si="524"/>
        <v>-2.8952146099999999E-3</v>
      </c>
      <c r="AI1996"/>
      <c r="AJ1996">
        <v>-29.092897000000001</v>
      </c>
      <c r="AK1996" s="155">
        <v>-28.640407</v>
      </c>
      <c r="AL1996" s="155">
        <v>-0.31461314000000001</v>
      </c>
      <c r="AM1996" s="155">
        <v>0</v>
      </c>
      <c r="AN1996" s="155">
        <v>0</v>
      </c>
      <c r="AO1996" s="155">
        <v>-7.7068571000000002E-2</v>
      </c>
      <c r="AP1996" s="155">
        <v>-6.0809096E-2</v>
      </c>
      <c r="AQ1996"/>
      <c r="AR1996" s="156">
        <v>2.3965301E-3</v>
      </c>
      <c r="AS1996" s="156">
        <v>4.1773727000000002E-3</v>
      </c>
      <c r="AT1996" s="156">
        <v>2.6429958999999999E-4</v>
      </c>
      <c r="AU1996" s="156">
        <v>-2.0451421999999999E-3</v>
      </c>
      <c r="AV1996" s="282">
        <f t="shared" si="510"/>
        <v>2.5044201552499998E-7</v>
      </c>
      <c r="AW1996" s="282">
        <f t="shared" si="511"/>
        <v>9.7743929944039978E-10</v>
      </c>
      <c r="AX1996" s="283">
        <f t="shared" si="512"/>
        <v>-0.28643448974800001</v>
      </c>
      <c r="AY1996" s="157">
        <v>2.9370835999999998E-7</v>
      </c>
      <c r="AZ1996" s="157">
        <v>8.8618900000000001E-10</v>
      </c>
      <c r="BA1996" s="157">
        <v>2.4211950000000001E-14</v>
      </c>
      <c r="BB1996" s="157">
        <v>0</v>
      </c>
      <c r="BC1996" s="157">
        <v>0</v>
      </c>
      <c r="BD1996" s="157">
        <v>1.0484033E-9</v>
      </c>
      <c r="BE1996" s="157">
        <v>-4.4108595999999998E-8</v>
      </c>
      <c r="BF1996" s="157">
        <v>1.2208575E-10</v>
      </c>
      <c r="BG1996" s="157">
        <v>-3.0764900999999998E-11</v>
      </c>
      <c r="BH1996" s="157">
        <v>0</v>
      </c>
      <c r="BI1996" s="157">
        <v>0</v>
      </c>
      <c r="BJ1996" s="157">
        <v>-8.7332316000000005E-14</v>
      </c>
      <c r="BK1996" s="157">
        <v>-6.0874569000000003E-15</v>
      </c>
      <c r="BL1996" s="157">
        <v>-1.3417367E-15</v>
      </c>
      <c r="BM1996" s="157">
        <v>-2.4281705000000001E-11</v>
      </c>
      <c r="BN1996" s="157">
        <v>-1.8187006999999999E-10</v>
      </c>
      <c r="BO1996" s="157">
        <v>0</v>
      </c>
      <c r="BP1996" s="157">
        <v>-3.0419748000000001E-5</v>
      </c>
      <c r="BQ1996" s="157">
        <v>-0.28640407000000001</v>
      </c>
      <c r="BR1996" s="157">
        <v>0</v>
      </c>
      <c r="BS1996" s="157">
        <v>0</v>
      </c>
      <c r="BT1996" s="157">
        <v>0</v>
      </c>
      <c r="BU1996"/>
      <c r="BV1996" s="155">
        <v>-2.6867665000000001E-5</v>
      </c>
      <c r="BW1996" s="155">
        <v>2.3429685999999999E-7</v>
      </c>
      <c r="BX1996" s="155">
        <v>8.8247503000000003E-6</v>
      </c>
      <c r="BY1996" s="155">
        <v>-1.2396286E-7</v>
      </c>
      <c r="BZ1996" s="155">
        <v>-1.7857790999999999E-6</v>
      </c>
      <c r="CA1996" s="155">
        <v>8.7778443000000004E-7</v>
      </c>
      <c r="CB1996" s="155">
        <v>0</v>
      </c>
      <c r="CC1996" s="155">
        <v>1.3322879000000001E-6</v>
      </c>
      <c r="CD1996" s="155">
        <v>-2.4480363999999999E-7</v>
      </c>
      <c r="CE1996" s="155">
        <v>-1.5280512000000001E-7</v>
      </c>
      <c r="CF1996" s="155">
        <v>0</v>
      </c>
      <c r="CG1996" s="155">
        <v>0</v>
      </c>
      <c r="CH1996" s="155">
        <v>0</v>
      </c>
      <c r="CI1996" s="155">
        <v>-5.1502372000000001E-7</v>
      </c>
      <c r="CJ1996" s="155">
        <v>-3.5314410000000003E-5</v>
      </c>
      <c r="CK1996" s="155">
        <v>-5.1048605999999998E-15</v>
      </c>
      <c r="CL1996" s="155">
        <v>0</v>
      </c>
      <c r="CM1996"/>
      <c r="CN1996" s="284">
        <v>0</v>
      </c>
      <c r="CO1996" s="284">
        <v>0.31649607000000002</v>
      </c>
      <c r="CP1996" s="285">
        <v>2.5099496999999998E-2</v>
      </c>
      <c r="CQ1996" s="284">
        <v>3.6162310999999998E-4</v>
      </c>
      <c r="CR1996" s="284">
        <v>-4.1716645000000001E-11</v>
      </c>
      <c r="CS1996" s="284">
        <v>-4.8640858999999998E-9</v>
      </c>
      <c r="CT1996" s="284">
        <v>-6.7772068E-5</v>
      </c>
      <c r="CU1996" s="284">
        <v>-5.1105500999999998E-3</v>
      </c>
      <c r="CV1996" s="284">
        <v>0</v>
      </c>
      <c r="CW1996" s="284">
        <v>3.0869372999999998E-4</v>
      </c>
      <c r="CX1996"/>
      <c r="CY1996"/>
      <c r="CZ1996"/>
      <c r="DA1996"/>
      <c r="DB1996" s="212"/>
      <c r="DC1996" s="48"/>
      <c r="DD1996" s="48"/>
      <c r="DE1996" s="48"/>
      <c r="DF1996" s="48"/>
      <c r="DG1996" s="48"/>
      <c r="DH1996" s="48"/>
      <c r="DI1996" s="48"/>
      <c r="DJ1996" s="48"/>
      <c r="DK1996" s="48"/>
      <c r="DL1996" s="48"/>
    </row>
    <row r="1997" spans="1:116" ht="14.4">
      <c r="B1997" s="188"/>
      <c r="C1997" s="151"/>
      <c r="D1997" s="51" t="s">
        <v>61</v>
      </c>
      <c r="E1997" s="150"/>
      <c r="F1997"/>
      <c r="G1997"/>
      <c r="H1997"/>
      <c r="I1997"/>
      <c r="J1997"/>
      <c r="K1997"/>
      <c r="L1997"/>
      <c r="M1997"/>
      <c r="N1997" s="174"/>
      <c r="O1997"/>
      <c r="P1997" s="53"/>
      <c r="Q1997"/>
      <c r="R1997"/>
      <c r="S1997"/>
      <c r="T1997"/>
      <c r="U1997"/>
      <c r="V1997"/>
      <c r="W1997"/>
      <c r="X1997"/>
      <c r="Y1997"/>
      <c r="Z1997" s="53"/>
      <c r="AA1997"/>
      <c r="AB1997"/>
      <c r="AC1997"/>
      <c r="AD1997"/>
      <c r="AE1997"/>
      <c r="AF1997"/>
      <c r="AG1997"/>
      <c r="AH1997"/>
      <c r="AI1997"/>
      <c r="AJ1997"/>
      <c r="AK1997"/>
      <c r="AL1997"/>
      <c r="AM1997"/>
      <c r="AN1997"/>
      <c r="AO1997"/>
      <c r="AP1997"/>
      <c r="AQ1997"/>
      <c r="AR1997"/>
      <c r="AS1997"/>
      <c r="AT1997"/>
      <c r="AU1997"/>
      <c r="AX1997" s="19"/>
      <c r="AY1997"/>
      <c r="AZ1997"/>
      <c r="BA1997"/>
      <c r="BB1997"/>
      <c r="BC1997"/>
      <c r="BD1997"/>
      <c r="BE1997"/>
      <c r="BF1997"/>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s="117"/>
      <c r="CQ1997"/>
      <c r="CR1997"/>
      <c r="CS1997"/>
      <c r="CT1997"/>
      <c r="CU1997"/>
      <c r="CV1997"/>
      <c r="CW1997"/>
      <c r="CX1997"/>
      <c r="CY1997"/>
      <c r="CZ1997"/>
      <c r="DA1997"/>
      <c r="DB1997" s="212"/>
      <c r="DC1997" s="48"/>
      <c r="DD1997" s="48"/>
      <c r="DE1997" s="48"/>
      <c r="DF1997" s="48"/>
      <c r="DG1997" s="48"/>
      <c r="DH1997" s="48"/>
      <c r="DI1997" s="48"/>
      <c r="DJ1997" s="48"/>
      <c r="DK1997" s="48"/>
      <c r="DL1997" s="48"/>
    </row>
    <row r="1998" spans="1:116" ht="14.4">
      <c r="A1998" t="s">
        <v>1976</v>
      </c>
      <c r="B1998" s="188" t="s">
        <v>334</v>
      </c>
      <c r="C1998" s="151" t="str">
        <f t="shared" si="514"/>
        <v>F.050.01.101</v>
      </c>
      <c r="D1998" s="54" t="s">
        <v>61</v>
      </c>
      <c r="E1998" s="150" t="s">
        <v>352</v>
      </c>
      <c r="F1998" s="153" t="str">
        <f t="shared" si="515"/>
        <v>Hardwood 0% MC  Bamboo and Cork  combustion in small elec. power plant</v>
      </c>
      <c r="G1998" s="154">
        <f t="shared" si="513"/>
        <v>-1.0151560000000002</v>
      </c>
      <c r="H1998"/>
      <c r="I1998"/>
      <c r="J1998" s="227">
        <f t="shared" si="516"/>
        <v>-0.15346190602529999</v>
      </c>
      <c r="K1998"/>
      <c r="L1998" s="280">
        <f t="shared" si="517"/>
        <v>9.0460640900000007E-4</v>
      </c>
      <c r="M1998" s="280">
        <f t="shared" si="518"/>
        <v>-5.962504743000002E-4</v>
      </c>
      <c r="N1998" s="281">
        <f t="shared" si="519"/>
        <v>-1.49686196E-3</v>
      </c>
      <c r="O1998" s="280">
        <v>-0.1522734</v>
      </c>
      <c r="P1998" s="219">
        <v>-3.5303774E-3</v>
      </c>
      <c r="Q1998" s="219">
        <v>3.4609573999999999E-3</v>
      </c>
      <c r="R1998" s="219">
        <v>1.8397454E-3</v>
      </c>
      <c r="S1998" s="219">
        <v>-7.6488307999999995E-4</v>
      </c>
      <c r="T1998" s="286">
        <v>-9.1034663999999999E-5</v>
      </c>
      <c r="U1998" s="286">
        <v>-7.9221246999999995E-5</v>
      </c>
      <c r="V1998" s="219">
        <v>-5.2286561000000002E-4</v>
      </c>
      <c r="W1998" s="219">
        <v>-1.8745776E-4</v>
      </c>
      <c r="X1998" s="219">
        <v>0</v>
      </c>
      <c r="Y1998" s="219">
        <v>-1.3094042E-3</v>
      </c>
      <c r="Z1998" s="286">
        <v>-3.9648642999999996E-6</v>
      </c>
      <c r="AA1998" s="219">
        <v>0</v>
      </c>
      <c r="AB1998" s="219">
        <v>0</v>
      </c>
      <c r="AC1998"/>
      <c r="AD1998" s="227">
        <f t="shared" si="520"/>
        <v>-0.1522734</v>
      </c>
      <c r="AE1998" s="227">
        <f t="shared" si="521"/>
        <v>3.1232079899999989E-4</v>
      </c>
      <c r="AF1998" s="227">
        <f t="shared" si="522"/>
        <v>-5.9228561000000018E-4</v>
      </c>
      <c r="AG1998" s="227">
        <f t="shared" si="523"/>
        <v>-5.962504743000002E-4</v>
      </c>
      <c r="AH1998" s="227">
        <f t="shared" si="524"/>
        <v>-1.49686196E-3</v>
      </c>
      <c r="AI1998"/>
      <c r="AJ1998">
        <v>-15.04139</v>
      </c>
      <c r="AK1998" s="155">
        <v>-14.807447</v>
      </c>
      <c r="AL1998" s="155">
        <v>-0.16265890999999999</v>
      </c>
      <c r="AM1998" s="155">
        <v>0</v>
      </c>
      <c r="AN1998" s="155">
        <v>0</v>
      </c>
      <c r="AO1998" s="155">
        <v>-3.9845409999999998E-2</v>
      </c>
      <c r="AP1998" s="155">
        <v>-3.1439059999999998E-2</v>
      </c>
      <c r="AQ1998"/>
      <c r="AR1998" s="156">
        <v>-1.7287937999999999E-2</v>
      </c>
      <c r="AS1998" s="156">
        <v>-1.5502449E-2</v>
      </c>
      <c r="AT1998" s="156">
        <v>-7.2812525999999998E-4</v>
      </c>
      <c r="AU1998" s="156">
        <v>-1.0573640000000001E-3</v>
      </c>
      <c r="AV1998" s="282">
        <f t="shared" si="510"/>
        <v>-9.2940341566399998E-7</v>
      </c>
      <c r="AW1998" s="282">
        <f t="shared" si="511"/>
        <v>-2.6927708933115903E-9</v>
      </c>
      <c r="AX1998" s="283">
        <f t="shared" si="512"/>
        <v>-0.148090197388</v>
      </c>
      <c r="AY1998" s="157">
        <v>-9.4206474000000005E-7</v>
      </c>
      <c r="AZ1998" s="157">
        <v>-2.8424367000000001E-9</v>
      </c>
      <c r="BA1998" s="157">
        <v>-7.7659431999999996E-14</v>
      </c>
      <c r="BB1998" s="157">
        <v>0</v>
      </c>
      <c r="BC1998" s="157">
        <v>0</v>
      </c>
      <c r="BD1998" s="157">
        <v>9.9672037000000004E-10</v>
      </c>
      <c r="BE1998" s="157">
        <v>1.1771187E-8</v>
      </c>
      <c r="BF1998" s="157">
        <v>1.2757489E-10</v>
      </c>
      <c r="BG1998" s="157">
        <v>2.2217569000000001E-11</v>
      </c>
      <c r="BH1998" s="157">
        <v>0</v>
      </c>
      <c r="BI1998" s="157">
        <v>0</v>
      </c>
      <c r="BJ1998" s="157">
        <v>-4.5151894000000002E-14</v>
      </c>
      <c r="BK1998" s="157">
        <v>-3.1472910000000001E-15</v>
      </c>
      <c r="BL1998" s="157">
        <v>-6.9369459E-16</v>
      </c>
      <c r="BM1998" s="157">
        <v>-1.2553944E-11</v>
      </c>
      <c r="BN1998" s="157">
        <v>-9.4029090000000002E-11</v>
      </c>
      <c r="BO1998" s="157">
        <v>0</v>
      </c>
      <c r="BP1998" s="157">
        <v>-1.5727387999999998E-5</v>
      </c>
      <c r="BQ1998" s="157">
        <v>-0.14807447000000001</v>
      </c>
      <c r="BR1998" s="157">
        <v>0</v>
      </c>
      <c r="BS1998" s="157">
        <v>0</v>
      </c>
      <c r="BT1998" s="157">
        <v>0</v>
      </c>
      <c r="BU1998"/>
      <c r="BV1998" s="155">
        <v>-4.4900178999999997E-5</v>
      </c>
      <c r="BW1998" s="155">
        <v>5.3366269999999998E-7</v>
      </c>
      <c r="BX1998" s="155">
        <v>-2.8305242E-5</v>
      </c>
      <c r="BY1998" s="155">
        <v>-6.4090340000000003E-8</v>
      </c>
      <c r="BZ1998" s="155">
        <v>-8.0295761000000005E-7</v>
      </c>
      <c r="CA1998" s="155">
        <v>7.4817867000000001E-7</v>
      </c>
      <c r="CB1998" s="155">
        <v>0</v>
      </c>
      <c r="CC1998" s="155">
        <v>1.1355742E-6</v>
      </c>
      <c r="CD1998" s="155">
        <v>-1.2656652999999999E-7</v>
      </c>
      <c r="CE1998" s="155">
        <v>-7.9002149000000006E-8</v>
      </c>
      <c r="CF1998" s="155">
        <v>0</v>
      </c>
      <c r="CG1998" s="155">
        <v>0</v>
      </c>
      <c r="CH1998" s="155">
        <v>0</v>
      </c>
      <c r="CI1998" s="155">
        <v>3.1825418999999999E-7</v>
      </c>
      <c r="CJ1998" s="155">
        <v>-1.825799E-5</v>
      </c>
      <c r="CK1998" s="155">
        <v>-2.6392765E-15</v>
      </c>
      <c r="CL1998" s="155">
        <v>0</v>
      </c>
      <c r="CM1998"/>
      <c r="CN1998" s="284">
        <v>0</v>
      </c>
      <c r="CO1998" s="284">
        <v>-1.0151559999999999</v>
      </c>
      <c r="CP1998" s="285">
        <v>2.1393531E-2</v>
      </c>
      <c r="CQ1998" s="284">
        <v>5.3671966999999999E-4</v>
      </c>
      <c r="CR1998" s="284">
        <v>-2.1568025E-11</v>
      </c>
      <c r="CS1998" s="284">
        <v>-2.5147929999999999E-9</v>
      </c>
      <c r="CT1998" s="284">
        <v>-3.1430409999999997E-5</v>
      </c>
      <c r="CU1998" s="284">
        <v>-2.642218E-3</v>
      </c>
      <c r="CV1998" s="284">
        <v>0</v>
      </c>
      <c r="CW1998" s="284">
        <v>2.6311478999999999E-4</v>
      </c>
      <c r="CX1998"/>
      <c r="CY1998"/>
      <c r="CZ1998"/>
      <c r="DA1998"/>
      <c r="DB1998" s="212"/>
      <c r="DC1998" s="48"/>
      <c r="DD1998" s="48"/>
      <c r="DE1998" s="48"/>
      <c r="DF1998" s="48"/>
      <c r="DG1998" s="48"/>
      <c r="DH1998" s="48"/>
      <c r="DI1998" s="48"/>
      <c r="DJ1998" s="48"/>
      <c r="DK1998" s="48"/>
      <c r="DL1998" s="48"/>
    </row>
    <row r="1999" spans="1:116" ht="14.4">
      <c r="A1999" t="s">
        <v>1977</v>
      </c>
      <c r="B1999" s="188" t="s">
        <v>334</v>
      </c>
      <c r="C1999" s="151" t="str">
        <f t="shared" si="514"/>
        <v>F.050.01.102</v>
      </c>
      <c r="D1999" s="54" t="s">
        <v>61</v>
      </c>
      <c r="E1999" s="150" t="s">
        <v>352</v>
      </c>
      <c r="F1999" s="153" t="str">
        <f t="shared" si="515"/>
        <v>Hardwood 12% MC  Bamboo and Cork  combustion in small elec. power plant</v>
      </c>
      <c r="G1999" s="154">
        <f t="shared" si="513"/>
        <v>-0.87991046666666672</v>
      </c>
      <c r="H1999"/>
      <c r="I1999"/>
      <c r="J1999" s="227">
        <f t="shared" si="516"/>
        <v>-0.130749432601</v>
      </c>
      <c r="K1999"/>
      <c r="L1999" s="280">
        <f t="shared" si="517"/>
        <v>1.8195773389999999E-3</v>
      </c>
      <c r="M1999" s="280">
        <f t="shared" si="518"/>
        <v>7.1500061000000052E-4</v>
      </c>
      <c r="N1999" s="281">
        <f t="shared" si="519"/>
        <v>-1.2974405499999999E-3</v>
      </c>
      <c r="O1999" s="280">
        <v>-0.13198657</v>
      </c>
      <c r="P1999" s="286">
        <v>-3.0600381999999998E-3</v>
      </c>
      <c r="Q1999" s="219">
        <v>4.2316816000000004E-3</v>
      </c>
      <c r="R1999" s="219">
        <v>2.6301312E-3</v>
      </c>
      <c r="S1999" s="219">
        <v>-6.6298051999999995E-4</v>
      </c>
      <c r="T1999" s="286">
        <v>-7.8906449999999997E-5</v>
      </c>
      <c r="U1999" s="286">
        <v>-6.8666891E-5</v>
      </c>
      <c r="V1999" s="219">
        <v>-4.5320614999999999E-4</v>
      </c>
      <c r="W1999" s="219">
        <v>-1.6248344999999999E-4</v>
      </c>
      <c r="X1999" s="219">
        <v>0</v>
      </c>
      <c r="Y1999" s="219">
        <v>-1.1349571000000001E-3</v>
      </c>
      <c r="Z1999" s="286">
        <v>-3.4366400000000001E-6</v>
      </c>
      <c r="AA1999" s="219">
        <v>0</v>
      </c>
      <c r="AB1999" s="219">
        <v>0</v>
      </c>
      <c r="AC1999"/>
      <c r="AD1999" s="227">
        <f t="shared" si="520"/>
        <v>-0.13198657</v>
      </c>
      <c r="AE1999" s="227">
        <f t="shared" si="521"/>
        <v>2.5380145890000006E-3</v>
      </c>
      <c r="AF1999" s="227">
        <f t="shared" si="522"/>
        <v>7.1843725000000057E-4</v>
      </c>
      <c r="AG1999" s="227">
        <f t="shared" si="523"/>
        <v>7.1500061000000063E-4</v>
      </c>
      <c r="AH1999" s="227">
        <f t="shared" si="524"/>
        <v>-1.2974405499999999E-3</v>
      </c>
      <c r="AI1999"/>
      <c r="AJ1999">
        <v>-13.037481</v>
      </c>
      <c r="AK1999" s="155">
        <v>-12.834705</v>
      </c>
      <c r="AL1999" s="155">
        <v>-0.14098846000000001</v>
      </c>
      <c r="AM1999" s="155">
        <v>0</v>
      </c>
      <c r="AN1999" s="155">
        <v>0</v>
      </c>
      <c r="AO1999" s="155">
        <v>-3.4536953000000002E-2</v>
      </c>
      <c r="AP1999" s="155">
        <v>-2.7250548999999999E-2</v>
      </c>
      <c r="AQ1999"/>
      <c r="AR1999" s="156">
        <v>-1.4777472E-2</v>
      </c>
      <c r="AS1999" s="156">
        <v>-1.3239249E-2</v>
      </c>
      <c r="AT1999" s="156">
        <v>-6.2172713E-4</v>
      </c>
      <c r="AU1999" s="156">
        <v>-9.1649527000000003E-4</v>
      </c>
      <c r="AV1999" s="282">
        <f t="shared" si="510"/>
        <v>-7.937199847680001E-7</v>
      </c>
      <c r="AW1999" s="282">
        <f t="shared" si="511"/>
        <v>-2.2992866908892098E-9</v>
      </c>
      <c r="AX1999" s="283">
        <f t="shared" si="512"/>
        <v>-0.12836068208599999</v>
      </c>
      <c r="AY1999" s="157">
        <v>-8.1655692000000005E-7</v>
      </c>
      <c r="AZ1999" s="157">
        <v>-2.4637493000000001E-9</v>
      </c>
      <c r="BA1999" s="157">
        <v>-6.7313151E-14</v>
      </c>
      <c r="BB1999" s="157">
        <v>0</v>
      </c>
      <c r="BC1999" s="157">
        <v>0</v>
      </c>
      <c r="BD1999" s="157">
        <v>1.0179006E-9</v>
      </c>
      <c r="BE1999" s="157">
        <v>2.1911418000000001E-8</v>
      </c>
      <c r="BF1999" s="157">
        <v>1.3240502000000001E-10</v>
      </c>
      <c r="BG1999" s="157">
        <v>3.2167368000000003E-11</v>
      </c>
      <c r="BH1999" s="157">
        <v>0</v>
      </c>
      <c r="BI1999" s="157">
        <v>0</v>
      </c>
      <c r="BJ1999" s="157">
        <v>-3.9136473000000002E-14</v>
      </c>
      <c r="BK1999" s="157">
        <v>-2.7279890000000002E-15</v>
      </c>
      <c r="BL1999" s="157">
        <v>-6.0127620999999997E-16</v>
      </c>
      <c r="BM1999" s="157">
        <v>-1.0881427999999999E-11</v>
      </c>
      <c r="BN1999" s="157">
        <v>-8.1501939999999998E-11</v>
      </c>
      <c r="BO1999" s="157">
        <v>0</v>
      </c>
      <c r="BP1999" s="157">
        <v>-1.3632086E-5</v>
      </c>
      <c r="BQ1999" s="157">
        <v>-0.12834704999999999</v>
      </c>
      <c r="BR1999" s="157">
        <v>0</v>
      </c>
      <c r="BS1999" s="157">
        <v>0</v>
      </c>
      <c r="BT1999" s="157">
        <v>0</v>
      </c>
      <c r="BU1999"/>
      <c r="BV1999" s="155">
        <v>-3.8288952000000001E-5</v>
      </c>
      <c r="BW1999" s="155">
        <v>6.0225961999999999E-7</v>
      </c>
      <c r="BX1999" s="155">
        <v>-2.4534239E-5</v>
      </c>
      <c r="BY1999" s="155">
        <v>-5.5551820000000002E-8</v>
      </c>
      <c r="BZ1999" s="155">
        <v>-6.5524100999999999E-7</v>
      </c>
      <c r="CA1999" s="155">
        <v>7.4817867000000001E-7</v>
      </c>
      <c r="CB1999" s="155">
        <v>0</v>
      </c>
      <c r="CC1999" s="155">
        <v>1.1355742E-6</v>
      </c>
      <c r="CD1999" s="155">
        <v>-1.0970454E-7</v>
      </c>
      <c r="CE1999" s="155">
        <v>-6.8476983000000003E-8</v>
      </c>
      <c r="CF1999" s="155">
        <v>0</v>
      </c>
      <c r="CG1999" s="155">
        <v>0</v>
      </c>
      <c r="CH1999" s="155">
        <v>0</v>
      </c>
      <c r="CI1999" s="155">
        <v>4.7379356000000001E-7</v>
      </c>
      <c r="CJ1999" s="155">
        <v>-1.5825544999999999E-5</v>
      </c>
      <c r="CK1999" s="155">
        <v>-2.2876553999999998E-15</v>
      </c>
      <c r="CL1999" s="155">
        <v>0</v>
      </c>
      <c r="CM1999"/>
      <c r="CN1999" s="284">
        <v>0</v>
      </c>
      <c r="CO1999" s="284">
        <v>-0.87991047</v>
      </c>
      <c r="CP1999" s="285">
        <v>2.1393531E-2</v>
      </c>
      <c r="CQ1999" s="284">
        <v>5.8365268000000004E-4</v>
      </c>
      <c r="CR1999" s="284">
        <v>-1.8694595999999999E-11</v>
      </c>
      <c r="CS1999" s="284">
        <v>-2.1797563E-9</v>
      </c>
      <c r="CT1999" s="284">
        <v>-2.6021071000000001E-5</v>
      </c>
      <c r="CU1999" s="284">
        <v>-2.290205E-3</v>
      </c>
      <c r="CV1999" s="284">
        <v>0</v>
      </c>
      <c r="CW1999" s="284">
        <v>2.6311478999999999E-4</v>
      </c>
      <c r="CX1999"/>
      <c r="CY1999"/>
      <c r="CZ1999"/>
      <c r="DA1999"/>
      <c r="DB1999" s="212"/>
      <c r="DC1999" s="48"/>
      <c r="DD1999" s="48"/>
      <c r="DE1999" s="48"/>
      <c r="DF1999" s="48"/>
      <c r="DG1999" s="48"/>
      <c r="DH1999" s="48"/>
      <c r="DI1999" s="48"/>
      <c r="DJ1999" s="48"/>
      <c r="DK1999" s="48"/>
      <c r="DL1999" s="48"/>
    </row>
    <row r="2000" spans="1:116" ht="14.4">
      <c r="A2000" t="s">
        <v>1978</v>
      </c>
      <c r="B2000" s="188" t="s">
        <v>334</v>
      </c>
      <c r="C2000" s="151" t="str">
        <f t="shared" si="514"/>
        <v>F.050.01.103</v>
      </c>
      <c r="D2000" s="54" t="s">
        <v>61</v>
      </c>
      <c r="E2000" s="150" t="s">
        <v>352</v>
      </c>
      <c r="F2000" s="153" t="str">
        <f t="shared" si="515"/>
        <v>Hardwood fresh 50% MC  Bamboo and Cork  combustion in small elec. power plant</v>
      </c>
      <c r="G2000" s="154">
        <f t="shared" si="513"/>
        <v>-0.43995524000000003</v>
      </c>
      <c r="H2000"/>
      <c r="I2000"/>
      <c r="J2000" s="227">
        <f t="shared" si="516"/>
        <v>-5.6865501407000002E-2</v>
      </c>
      <c r="K2000"/>
      <c r="L2000" s="280">
        <f t="shared" si="517"/>
        <v>4.7959886690000005E-3</v>
      </c>
      <c r="M2000" s="280">
        <f t="shared" si="518"/>
        <v>4.9805162E-3</v>
      </c>
      <c r="N2000" s="281">
        <f t="shared" si="519"/>
        <v>-6.4872027600000007E-4</v>
      </c>
      <c r="O2000" s="280">
        <v>-6.5993285999999998E-2</v>
      </c>
      <c r="P2000" s="286">
        <v>-1.5300190999999999E-3</v>
      </c>
      <c r="Q2000" s="219">
        <v>6.7388567000000003E-3</v>
      </c>
      <c r="R2000" s="219">
        <v>5.2012656000000003E-3</v>
      </c>
      <c r="S2000" s="219">
        <v>-3.3149025999999998E-4</v>
      </c>
      <c r="T2000" s="286">
        <v>-3.9453224999999999E-5</v>
      </c>
      <c r="U2000" s="286">
        <v>-3.4333445999999998E-5</v>
      </c>
      <c r="V2000" s="219">
        <v>-2.2660308E-4</v>
      </c>
      <c r="W2000" s="286">
        <v>-8.1241726000000003E-5</v>
      </c>
      <c r="X2000" s="219">
        <v>0</v>
      </c>
      <c r="Y2000" s="219">
        <v>-5.6747855000000003E-4</v>
      </c>
      <c r="Z2000" s="286">
        <v>-1.7183200000000001E-6</v>
      </c>
      <c r="AA2000" s="219">
        <v>0</v>
      </c>
      <c r="AB2000" s="219">
        <v>0</v>
      </c>
      <c r="AC2000"/>
      <c r="AD2000" s="227">
        <f t="shared" si="520"/>
        <v>-6.5993285999999998E-2</v>
      </c>
      <c r="AE2000" s="227">
        <f t="shared" si="521"/>
        <v>9.7782231890000005E-3</v>
      </c>
      <c r="AF2000" s="227">
        <f t="shared" si="522"/>
        <v>4.98223452E-3</v>
      </c>
      <c r="AG2000" s="227">
        <f t="shared" si="523"/>
        <v>4.9805162E-3</v>
      </c>
      <c r="AH2000" s="227">
        <f t="shared" si="524"/>
        <v>-6.4872027600000007E-4</v>
      </c>
      <c r="AI2000"/>
      <c r="AJ2000">
        <v>-6.5187404999999998</v>
      </c>
      <c r="AK2000" s="155">
        <v>-6.4173524999999998</v>
      </c>
      <c r="AL2000" s="155">
        <v>-7.0494230000000005E-2</v>
      </c>
      <c r="AM2000" s="155">
        <v>0</v>
      </c>
      <c r="AN2000" s="155">
        <v>0</v>
      </c>
      <c r="AO2000" s="155">
        <v>-1.7268476000000001E-2</v>
      </c>
      <c r="AP2000" s="155">
        <v>-1.3625274999999999E-2</v>
      </c>
      <c r="AQ2000"/>
      <c r="AR2000" s="156">
        <v>-6.6108939000000004E-3</v>
      </c>
      <c r="AS2000" s="156">
        <v>-5.8770335999999996E-3</v>
      </c>
      <c r="AT2000" s="156">
        <v>-2.7561273000000001E-4</v>
      </c>
      <c r="AU2000" s="156">
        <v>-4.5824762999999998E-4</v>
      </c>
      <c r="AV2000" s="282">
        <f t="shared" si="510"/>
        <v>-3.5234014238410004E-7</v>
      </c>
      <c r="AW2000" s="282">
        <f t="shared" si="511"/>
        <v>-1.0192778954456002E-9</v>
      </c>
      <c r="AX2000" s="283">
        <f t="shared" si="512"/>
        <v>-6.4180341043099998E-2</v>
      </c>
      <c r="AY2000" s="157">
        <v>-4.0827846000000003E-7</v>
      </c>
      <c r="AZ2000" s="157">
        <v>-1.2318747000000001E-9</v>
      </c>
      <c r="BA2000" s="157">
        <v>-3.3656576000000003E-14</v>
      </c>
      <c r="BB2000" s="157">
        <v>0</v>
      </c>
      <c r="BC2000" s="157">
        <v>0</v>
      </c>
      <c r="BD2000" s="157">
        <v>1.0868002999999999E-9</v>
      </c>
      <c r="BE2000" s="157">
        <v>5.4897709000000003E-8</v>
      </c>
      <c r="BF2000" s="157">
        <v>1.4811751E-10</v>
      </c>
      <c r="BG2000" s="157">
        <v>6.4534183999999994E-11</v>
      </c>
      <c r="BH2000" s="157">
        <v>0</v>
      </c>
      <c r="BI2000" s="157">
        <v>0</v>
      </c>
      <c r="BJ2000" s="157">
        <v>-1.9568237000000001E-14</v>
      </c>
      <c r="BK2000" s="157">
        <v>-1.3639945000000001E-15</v>
      </c>
      <c r="BL2000" s="157">
        <v>-3.0063809999999999E-16</v>
      </c>
      <c r="BM2000" s="157">
        <v>-5.4407140999999997E-12</v>
      </c>
      <c r="BN2000" s="157">
        <v>-4.0750969999999999E-11</v>
      </c>
      <c r="BO2000" s="157">
        <v>0</v>
      </c>
      <c r="BP2000" s="157">
        <v>-6.8160430999999997E-6</v>
      </c>
      <c r="BQ2000" s="157">
        <v>-6.4173524999999995E-2</v>
      </c>
      <c r="BR2000" s="157">
        <v>0</v>
      </c>
      <c r="BS2000" s="157">
        <v>0</v>
      </c>
      <c r="BT2000" s="157">
        <v>0</v>
      </c>
      <c r="BU2000"/>
      <c r="BV2000" s="155">
        <v>-1.6782551E-5</v>
      </c>
      <c r="BW2000" s="155">
        <v>8.2540623000000001E-7</v>
      </c>
      <c r="BX2000" s="155">
        <v>-1.2267119E-5</v>
      </c>
      <c r="BY2000" s="155">
        <v>-2.7775910000000001E-8</v>
      </c>
      <c r="BZ2000" s="155">
        <v>-1.7471712E-7</v>
      </c>
      <c r="CA2000" s="155">
        <v>7.4817867000000001E-7</v>
      </c>
      <c r="CB2000" s="155">
        <v>0</v>
      </c>
      <c r="CC2000" s="155">
        <v>1.1355742E-6</v>
      </c>
      <c r="CD2000" s="155">
        <v>-5.4852268E-8</v>
      </c>
      <c r="CE2000" s="155">
        <v>-3.4238492000000003E-8</v>
      </c>
      <c r="CF2000" s="155">
        <v>0</v>
      </c>
      <c r="CG2000" s="155">
        <v>0</v>
      </c>
      <c r="CH2000" s="155">
        <v>0</v>
      </c>
      <c r="CI2000" s="155">
        <v>9.7976501000000005E-7</v>
      </c>
      <c r="CJ2000" s="155">
        <v>-7.9127722999999998E-6</v>
      </c>
      <c r="CK2000" s="155">
        <v>-1.1438276999999999E-15</v>
      </c>
      <c r="CL2000" s="155">
        <v>0</v>
      </c>
      <c r="CM2000"/>
      <c r="CN2000" s="284">
        <v>0</v>
      </c>
      <c r="CO2000" s="284">
        <v>-0.43995524000000003</v>
      </c>
      <c r="CP2000" s="285">
        <v>2.1393531E-2</v>
      </c>
      <c r="CQ2000" s="284">
        <v>7.3632633999999998E-4</v>
      </c>
      <c r="CR2000" s="284">
        <v>-9.3472979999999996E-12</v>
      </c>
      <c r="CS2000" s="284">
        <v>-1.0898782E-9</v>
      </c>
      <c r="CT2000" s="284">
        <v>-8.4244258999999997E-6</v>
      </c>
      <c r="CU2000" s="284">
        <v>-1.1451025E-3</v>
      </c>
      <c r="CV2000" s="284">
        <v>0</v>
      </c>
      <c r="CW2000" s="284">
        <v>2.6311478999999999E-4</v>
      </c>
      <c r="CX2000"/>
      <c r="CY2000"/>
      <c r="CZ2000"/>
      <c r="DA2000"/>
      <c r="DB2000" s="212"/>
      <c r="DC2000" s="48"/>
      <c r="DD2000" s="48"/>
      <c r="DE2000" s="48"/>
      <c r="DF2000" s="48"/>
      <c r="DG2000" s="48"/>
      <c r="DH2000" s="48"/>
      <c r="DI2000" s="48"/>
      <c r="DJ2000" s="48"/>
      <c r="DK2000" s="48"/>
      <c r="DL2000" s="48"/>
    </row>
    <row r="2001" spans="1:116" ht="14.4">
      <c r="A2001" t="s">
        <v>3118</v>
      </c>
      <c r="B2001" s="188" t="s">
        <v>334</v>
      </c>
      <c r="C2001" s="151" t="str">
        <f t="shared" si="514"/>
        <v>F.050.01.104</v>
      </c>
      <c r="D2001" s="54" t="s">
        <v>61</v>
      </c>
      <c r="E2001" s="150" t="s">
        <v>352</v>
      </c>
      <c r="F2001" s="153" t="str">
        <f t="shared" si="515"/>
        <v>Paper Cardboard Leather Cotton Wool  combustion in small elec. power plant</v>
      </c>
      <c r="G2001" s="154">
        <f t="shared" si="513"/>
        <v>-0.85546853333333339</v>
      </c>
      <c r="H2001"/>
      <c r="I2001"/>
      <c r="J2001" s="227">
        <f t="shared" si="516"/>
        <v>-0.1266447732598</v>
      </c>
      <c r="K2001"/>
      <c r="L2001" s="280">
        <f t="shared" si="517"/>
        <v>1.984933528E-3</v>
      </c>
      <c r="M2001" s="280">
        <f t="shared" si="518"/>
        <v>9.5197373220000034E-4</v>
      </c>
      <c r="N2001" s="281">
        <f t="shared" si="519"/>
        <v>-1.2614005200000001E-3</v>
      </c>
      <c r="O2001" s="280">
        <v>-0.12832028000000001</v>
      </c>
      <c r="P2001" s="286">
        <v>-2.9750370999999999E-3</v>
      </c>
      <c r="Q2001" s="219">
        <v>4.3709691000000002E-3</v>
      </c>
      <c r="R2001" s="219">
        <v>2.7729719999999999E-3</v>
      </c>
      <c r="S2001" s="219">
        <v>-6.4456438999999999E-4</v>
      </c>
      <c r="T2001" s="286">
        <v>-7.6714603999999997E-5</v>
      </c>
      <c r="U2001" s="286">
        <v>-6.6759478000000003E-5</v>
      </c>
      <c r="V2001" s="219">
        <v>-4.4061708999999999E-4</v>
      </c>
      <c r="W2001" s="219">
        <v>-1.5797002000000001E-4</v>
      </c>
      <c r="X2001" s="219">
        <v>0</v>
      </c>
      <c r="Y2001" s="219">
        <v>-1.1034305E-3</v>
      </c>
      <c r="Z2001" s="286">
        <v>-3.3411777999999998E-6</v>
      </c>
      <c r="AA2001" s="219">
        <v>0</v>
      </c>
      <c r="AB2001" s="219">
        <v>0</v>
      </c>
      <c r="AC2001"/>
      <c r="AD2001" s="227">
        <f t="shared" si="520"/>
        <v>-0.12832028000000001</v>
      </c>
      <c r="AE2001" s="227">
        <f t="shared" si="521"/>
        <v>2.9402484380000003E-3</v>
      </c>
      <c r="AF2001" s="227">
        <f t="shared" si="522"/>
        <v>9.5531491000000034E-4</v>
      </c>
      <c r="AG2001" s="227">
        <f t="shared" si="523"/>
        <v>9.5197373220000034E-4</v>
      </c>
      <c r="AH2001" s="227">
        <f t="shared" si="524"/>
        <v>-1.2614005200000001E-3</v>
      </c>
      <c r="AI2001"/>
      <c r="AJ2001">
        <v>-12.675329</v>
      </c>
      <c r="AK2001" s="155">
        <v>-12.478185</v>
      </c>
      <c r="AL2001" s="155">
        <v>-0.13707211</v>
      </c>
      <c r="AM2001" s="155">
        <v>0</v>
      </c>
      <c r="AN2001" s="155">
        <v>0</v>
      </c>
      <c r="AO2001" s="155">
        <v>-3.3577593000000003E-2</v>
      </c>
      <c r="AP2001" s="155">
        <v>-2.6493590000000001E-2</v>
      </c>
      <c r="AQ2001"/>
      <c r="AR2001" s="156">
        <v>-1.4323773E-2</v>
      </c>
      <c r="AS2001" s="156">
        <v>-1.2830237E-2</v>
      </c>
      <c r="AT2001" s="156">
        <v>-6.0249855E-4</v>
      </c>
      <c r="AU2001" s="156">
        <v>-8.9103706999999995E-4</v>
      </c>
      <c r="AV2001" s="282">
        <f t="shared" si="510"/>
        <v>-7.6919887976300002E-7</v>
      </c>
      <c r="AW2001" s="282">
        <f t="shared" si="511"/>
        <v>-2.2281750644755897E-9</v>
      </c>
      <c r="AX2001" s="283">
        <f t="shared" si="512"/>
        <v>-0.12479510341699999</v>
      </c>
      <c r="AY2001" s="157">
        <v>-7.9387478000000003E-7</v>
      </c>
      <c r="AZ2001" s="157">
        <v>-2.3953117999999998E-9</v>
      </c>
      <c r="BA2001" s="157">
        <v>-6.5443340999999995E-14</v>
      </c>
      <c r="BB2001" s="157">
        <v>0</v>
      </c>
      <c r="BC2001" s="157">
        <v>0</v>
      </c>
      <c r="BD2001" s="157">
        <v>1.0217284000000001E-9</v>
      </c>
      <c r="BE2001" s="157">
        <v>2.3743989000000001E-8</v>
      </c>
      <c r="BF2001" s="157">
        <v>1.3327794E-10</v>
      </c>
      <c r="BG2001" s="157">
        <v>3.3965525000000002E-11</v>
      </c>
      <c r="BH2001" s="157">
        <v>0</v>
      </c>
      <c r="BI2001" s="157">
        <v>0</v>
      </c>
      <c r="BJ2001" s="157">
        <v>-3.8049349000000003E-14</v>
      </c>
      <c r="BK2001" s="157">
        <v>-2.6522114999999999E-15</v>
      </c>
      <c r="BL2001" s="157">
        <v>-5.8457409E-16</v>
      </c>
      <c r="BM2001" s="157">
        <v>-1.0579166000000001E-11</v>
      </c>
      <c r="BN2001" s="157">
        <v>-7.9237997000000003E-11</v>
      </c>
      <c r="BO2001" s="157">
        <v>0</v>
      </c>
      <c r="BP2001" s="157">
        <v>-1.3253417000000001E-5</v>
      </c>
      <c r="BQ2001" s="157">
        <v>-0.12478185</v>
      </c>
      <c r="BR2001" s="157">
        <v>0</v>
      </c>
      <c r="BS2001" s="157">
        <v>0</v>
      </c>
      <c r="BT2001" s="157">
        <v>0</v>
      </c>
      <c r="BU2001"/>
      <c r="BV2001" s="155">
        <v>-3.7094151999999997E-5</v>
      </c>
      <c r="BW2001" s="155">
        <v>6.1465665E-7</v>
      </c>
      <c r="BX2001" s="155">
        <v>-2.3852732E-5</v>
      </c>
      <c r="BY2001" s="155">
        <v>-5.4008713999999999E-8</v>
      </c>
      <c r="BZ2001" s="155">
        <v>-6.2854523999999999E-7</v>
      </c>
      <c r="CA2001" s="155">
        <v>7.4817867000000001E-7</v>
      </c>
      <c r="CB2001" s="155">
        <v>0</v>
      </c>
      <c r="CC2001" s="155">
        <v>1.1355742E-6</v>
      </c>
      <c r="CD2001" s="155">
        <v>-1.0665719E-7</v>
      </c>
      <c r="CE2001" s="155">
        <v>-6.6574845000000006E-8</v>
      </c>
      <c r="CF2001" s="155">
        <v>0</v>
      </c>
      <c r="CG2001" s="155">
        <v>0</v>
      </c>
      <c r="CH2001" s="155">
        <v>0</v>
      </c>
      <c r="CI2001" s="155">
        <v>5.0190307999999996E-7</v>
      </c>
      <c r="CJ2001" s="155">
        <v>-1.5385946E-5</v>
      </c>
      <c r="CK2001" s="155">
        <v>-2.2241093999999999E-15</v>
      </c>
      <c r="CL2001" s="155">
        <v>0</v>
      </c>
      <c r="CM2001"/>
      <c r="CN2001" s="284">
        <v>0</v>
      </c>
      <c r="CO2001" s="284">
        <v>-0.85546851999999995</v>
      </c>
      <c r="CP2001" s="285">
        <v>2.1393531E-2</v>
      </c>
      <c r="CQ2001" s="284">
        <v>5.9213454999999999E-4</v>
      </c>
      <c r="CR2001" s="284">
        <v>-1.8175302000000001E-11</v>
      </c>
      <c r="CS2001" s="284">
        <v>-2.1192075000000002E-9</v>
      </c>
      <c r="CT2001" s="284">
        <v>-2.504348E-5</v>
      </c>
      <c r="CU2001" s="284">
        <v>-2.2265881999999999E-3</v>
      </c>
      <c r="CV2001" s="284">
        <v>0</v>
      </c>
      <c r="CW2001" s="284">
        <v>2.6311478999999999E-4</v>
      </c>
      <c r="CX2001"/>
      <c r="CY2001"/>
      <c r="CZ2001"/>
      <c r="DA2001"/>
      <c r="DB2001" s="212"/>
      <c r="DC2001" s="48"/>
      <c r="DD2001" s="48"/>
      <c r="DE2001" s="48"/>
      <c r="DF2001" s="48"/>
      <c r="DG2001" s="48"/>
      <c r="DH2001" s="48"/>
      <c r="DI2001" s="48"/>
      <c r="DJ2001" s="48"/>
      <c r="DK2001" s="48"/>
      <c r="DL2001" s="48"/>
    </row>
    <row r="2002" spans="1:116" ht="14.4">
      <c r="A2002" t="s">
        <v>1979</v>
      </c>
      <c r="B2002" s="188" t="s">
        <v>334</v>
      </c>
      <c r="C2002" s="151" t="str">
        <f t="shared" si="514"/>
        <v>F.050.01.105</v>
      </c>
      <c r="D2002" s="54" t="s">
        <v>61</v>
      </c>
      <c r="E2002" s="150" t="s">
        <v>352</v>
      </c>
      <c r="F2002" s="153" t="str">
        <f t="shared" si="515"/>
        <v>Softwood 0% MC  combustion in small elec. power plant</v>
      </c>
      <c r="G2002" s="154">
        <f t="shared" si="513"/>
        <v>-1.0347095333333334</v>
      </c>
      <c r="H2002"/>
      <c r="I2002"/>
      <c r="J2002" s="227">
        <f t="shared" si="516"/>
        <v>-0.15607561439209999</v>
      </c>
      <c r="K2002"/>
      <c r="L2002" s="280">
        <f t="shared" si="517"/>
        <v>1.0783215020000001E-3</v>
      </c>
      <c r="M2002" s="280">
        <f t="shared" si="518"/>
        <v>-4.2181189409999957E-4</v>
      </c>
      <c r="N2002" s="281">
        <f t="shared" si="519"/>
        <v>-1.525694E-3</v>
      </c>
      <c r="O2002" s="280">
        <v>-0.15520643000000001</v>
      </c>
      <c r="P2002" s="286">
        <v>-3.5983781999999998E-3</v>
      </c>
      <c r="Q2002" s="219">
        <v>3.7135444000000002E-3</v>
      </c>
      <c r="R2002" s="219">
        <v>2.0314728000000002E-3</v>
      </c>
      <c r="S2002" s="219">
        <v>-7.7961597999999998E-4</v>
      </c>
      <c r="T2002" s="286">
        <v>-9.2788140000000003E-5</v>
      </c>
      <c r="U2002" s="286">
        <v>-8.0747177999999998E-5</v>
      </c>
      <c r="V2002" s="219">
        <v>-5.3293685999999995E-4</v>
      </c>
      <c r="W2002" s="219">
        <v>-1.910685E-4</v>
      </c>
      <c r="X2002" s="219">
        <v>0</v>
      </c>
      <c r="Y2002" s="219">
        <v>-1.3346255E-3</v>
      </c>
      <c r="Z2002" s="286">
        <v>-4.0412341E-6</v>
      </c>
      <c r="AA2002" s="219">
        <v>0</v>
      </c>
      <c r="AB2002" s="219">
        <v>0</v>
      </c>
      <c r="AC2002"/>
      <c r="AD2002" s="227">
        <f t="shared" si="520"/>
        <v>-0.15520643000000001</v>
      </c>
      <c r="AE2002" s="227">
        <f t="shared" si="521"/>
        <v>6.6055084200000052E-4</v>
      </c>
      <c r="AF2002" s="227">
        <f t="shared" si="522"/>
        <v>-4.1777065999999956E-4</v>
      </c>
      <c r="AG2002" s="227">
        <f t="shared" si="523"/>
        <v>-4.2181189409999957E-4</v>
      </c>
      <c r="AH2002" s="227">
        <f t="shared" si="524"/>
        <v>-1.525694E-3</v>
      </c>
      <c r="AI2002"/>
      <c r="AJ2002">
        <v>-15.331111999999999</v>
      </c>
      <c r="AK2002" s="155">
        <v>-15.092662000000001</v>
      </c>
      <c r="AL2002" s="155">
        <v>-0.16579198000000001</v>
      </c>
      <c r="AM2002" s="155">
        <v>0</v>
      </c>
      <c r="AN2002" s="155">
        <v>0</v>
      </c>
      <c r="AO2002" s="155">
        <v>-4.0612898000000001E-2</v>
      </c>
      <c r="AP2002" s="155">
        <v>-3.2044626999999999E-2</v>
      </c>
      <c r="AQ2002"/>
      <c r="AR2002" s="156">
        <v>-1.7589649999999998E-2</v>
      </c>
      <c r="AS2002" s="156">
        <v>-1.5771186999999999E-2</v>
      </c>
      <c r="AT2002" s="156">
        <v>-7.4073246000000003E-4</v>
      </c>
      <c r="AU2002" s="156">
        <v>-1.0777305E-3</v>
      </c>
      <c r="AV2002" s="282">
        <f t="shared" si="510"/>
        <v>-9.4551479779799999E-7</v>
      </c>
      <c r="AW2002" s="282">
        <f t="shared" si="511"/>
        <v>-2.7393951878432806E-9</v>
      </c>
      <c r="AX2002" s="283">
        <f t="shared" si="512"/>
        <v>-0.15094265032400001</v>
      </c>
      <c r="AY2002" s="157">
        <v>-9.6021044999999993E-7</v>
      </c>
      <c r="AZ2002" s="157">
        <v>-2.8971867000000002E-9</v>
      </c>
      <c r="BA2002" s="157">
        <v>-7.9155280000000005E-14</v>
      </c>
      <c r="BB2002" s="157">
        <v>0</v>
      </c>
      <c r="BC2002" s="157">
        <v>0</v>
      </c>
      <c r="BD2002" s="157">
        <v>1.0391582E-9</v>
      </c>
      <c r="BE2002" s="157">
        <v>1.376513E-8</v>
      </c>
      <c r="BF2002" s="157">
        <v>1.3332656E-10</v>
      </c>
      <c r="BG2002" s="157">
        <v>2.4594044000000001E-11</v>
      </c>
      <c r="BH2002" s="157">
        <v>0</v>
      </c>
      <c r="BI2002" s="157">
        <v>0</v>
      </c>
      <c r="BJ2002" s="157">
        <v>-4.6021593999999999E-14</v>
      </c>
      <c r="BK2002" s="157">
        <v>-3.2079129999999999E-15</v>
      </c>
      <c r="BL2002" s="157">
        <v>-7.0705627999999998E-16</v>
      </c>
      <c r="BM2002" s="157">
        <v>-1.2795753E-11</v>
      </c>
      <c r="BN2002" s="157">
        <v>-9.5840244999999995E-11</v>
      </c>
      <c r="BO2002" s="157">
        <v>0</v>
      </c>
      <c r="BP2002" s="157">
        <v>-1.6030324E-5</v>
      </c>
      <c r="BQ2002" s="157">
        <v>-0.15092662000000001</v>
      </c>
      <c r="BR2002" s="157">
        <v>0</v>
      </c>
      <c r="BS2002" s="157">
        <v>0</v>
      </c>
      <c r="BT2002" s="157">
        <v>0</v>
      </c>
      <c r="BU2002"/>
      <c r="BV2002" s="155">
        <v>-4.5670039999999998E-5</v>
      </c>
      <c r="BW2002" s="155">
        <v>5.6502668E-7</v>
      </c>
      <c r="BX2002" s="155">
        <v>-2.8850446999999999E-5</v>
      </c>
      <c r="BY2002" s="155">
        <v>-6.5324824999999998E-8</v>
      </c>
      <c r="BZ2002" s="155">
        <v>-8.1227458999999998E-7</v>
      </c>
      <c r="CA2002" s="155">
        <v>7.7763452999999998E-7</v>
      </c>
      <c r="CB2002" s="155">
        <v>0</v>
      </c>
      <c r="CC2002" s="155">
        <v>1.1802818999999999E-6</v>
      </c>
      <c r="CD2002" s="155">
        <v>-1.2900441000000001E-7</v>
      </c>
      <c r="CE2002" s="155">
        <v>-8.0523859999999995E-8</v>
      </c>
      <c r="CF2002" s="155">
        <v>0</v>
      </c>
      <c r="CG2002" s="155">
        <v>0</v>
      </c>
      <c r="CH2002" s="155">
        <v>0</v>
      </c>
      <c r="CI2002" s="155">
        <v>3.5426012999999999E-7</v>
      </c>
      <c r="CJ2002" s="155">
        <v>-1.8609668000000002E-5</v>
      </c>
      <c r="CK2002" s="155">
        <v>-2.6901132000000001E-15</v>
      </c>
      <c r="CL2002" s="155">
        <v>0</v>
      </c>
      <c r="CM2002"/>
      <c r="CN2002" s="284">
        <v>0</v>
      </c>
      <c r="CO2002" s="284">
        <v>-1.0347094999999999</v>
      </c>
      <c r="CP2002" s="285">
        <v>2.2235795999999999E-2</v>
      </c>
      <c r="CQ2002" s="284">
        <v>5.6493416999999998E-4</v>
      </c>
      <c r="CR2002" s="284">
        <v>-2.1983459999999998E-11</v>
      </c>
      <c r="CS2002" s="284">
        <v>-2.5632319999999999E-9</v>
      </c>
      <c r="CT2002" s="284">
        <v>-3.1851372000000001E-5</v>
      </c>
      <c r="CU2002" s="284">
        <v>-2.6931114999999999E-3</v>
      </c>
      <c r="CV2002" s="284">
        <v>0</v>
      </c>
      <c r="CW2002" s="284">
        <v>2.7347363999999998E-4</v>
      </c>
      <c r="CX2002"/>
      <c r="CY2002"/>
      <c r="CZ2002"/>
      <c r="DA2002"/>
      <c r="DB2002" s="212"/>
      <c r="DC2002" s="48"/>
      <c r="DD2002" s="48"/>
      <c r="DE2002" s="48"/>
      <c r="DF2002" s="48"/>
      <c r="DG2002" s="48"/>
      <c r="DH2002" s="48"/>
      <c r="DI2002" s="48"/>
      <c r="DJ2002" s="48"/>
      <c r="DK2002" s="48"/>
      <c r="DL2002" s="48"/>
    </row>
    <row r="2003" spans="1:116" ht="14.4">
      <c r="A2003" t="s">
        <v>1980</v>
      </c>
      <c r="B2003" s="188" t="s">
        <v>334</v>
      </c>
      <c r="C2003" s="151" t="str">
        <f t="shared" si="514"/>
        <v>F.050.01.106</v>
      </c>
      <c r="D2003" s="54" t="s">
        <v>61</v>
      </c>
      <c r="E2003" s="150" t="s">
        <v>352</v>
      </c>
      <c r="F2003" s="153" t="str">
        <f t="shared" si="515"/>
        <v>Softwood 12% MC  combustion in small elec. power plant</v>
      </c>
      <c r="G2003" s="154">
        <f t="shared" si="513"/>
        <v>-0.88805780000000001</v>
      </c>
      <c r="H2003"/>
      <c r="I2003"/>
      <c r="J2003" s="227">
        <f t="shared" si="516"/>
        <v>-0.13144763878169999</v>
      </c>
      <c r="K2003"/>
      <c r="L2003" s="280">
        <f t="shared" si="517"/>
        <v>2.0704586089999996E-3</v>
      </c>
      <c r="M2003" s="280">
        <f t="shared" si="518"/>
        <v>1.0000265393000003E-3</v>
      </c>
      <c r="N2003" s="281">
        <f t="shared" si="519"/>
        <v>-1.3094539299999999E-3</v>
      </c>
      <c r="O2003" s="280">
        <v>-0.13320867</v>
      </c>
      <c r="P2003" s="286">
        <v>-3.0883718999999998E-3</v>
      </c>
      <c r="Q2003" s="219">
        <v>4.5492694E-3</v>
      </c>
      <c r="R2003" s="219">
        <v>2.8885175999999999E-3</v>
      </c>
      <c r="S2003" s="219">
        <v>-6.6911922999999998E-4</v>
      </c>
      <c r="T2003" s="286">
        <v>-7.9637064999999994E-5</v>
      </c>
      <c r="U2003" s="286">
        <v>-6.9302696000000006E-5</v>
      </c>
      <c r="V2003" s="219">
        <v>-4.5740249999999999E-4</v>
      </c>
      <c r="W2003" s="219">
        <v>-1.6398793000000001E-4</v>
      </c>
      <c r="X2003" s="219">
        <v>0</v>
      </c>
      <c r="Y2003" s="219">
        <v>-1.1454659999999999E-3</v>
      </c>
      <c r="Z2003" s="286">
        <v>-3.4684607000000001E-6</v>
      </c>
      <c r="AA2003" s="219">
        <v>0</v>
      </c>
      <c r="AB2003" s="219">
        <v>0</v>
      </c>
      <c r="AC2003"/>
      <c r="AD2003" s="227">
        <f t="shared" si="520"/>
        <v>-0.13320867</v>
      </c>
      <c r="AE2003" s="227">
        <f t="shared" si="521"/>
        <v>3.0739536089999997E-3</v>
      </c>
      <c r="AF2003" s="227">
        <f t="shared" si="522"/>
        <v>1.0034950000000003E-3</v>
      </c>
      <c r="AG2003" s="227">
        <f t="shared" si="523"/>
        <v>1.0000265393000005E-3</v>
      </c>
      <c r="AH2003" s="227">
        <f t="shared" si="524"/>
        <v>-1.3094539299999999E-3</v>
      </c>
      <c r="AI2003"/>
      <c r="AJ2003">
        <v>-13.158198000000001</v>
      </c>
      <c r="AK2003" s="155">
        <v>-12.953545</v>
      </c>
      <c r="AL2003" s="155">
        <v>-0.14229391</v>
      </c>
      <c r="AM2003" s="155">
        <v>0</v>
      </c>
      <c r="AN2003" s="155">
        <v>0</v>
      </c>
      <c r="AO2003" s="155">
        <v>-3.4856738999999998E-2</v>
      </c>
      <c r="AP2003" s="155">
        <v>-2.7502868999999999E-2</v>
      </c>
      <c r="AQ2003"/>
      <c r="AR2003" s="156">
        <v>-1.4867457000000001E-2</v>
      </c>
      <c r="AS2003" s="156">
        <v>-1.3317114999999999E-2</v>
      </c>
      <c r="AT2003" s="156">
        <v>-6.2536099999999995E-4</v>
      </c>
      <c r="AU2003" s="156">
        <v>-9.2498134000000001E-4</v>
      </c>
      <c r="AV2003" s="282">
        <f t="shared" si="510"/>
        <v>-7.9838818406999994E-7</v>
      </c>
      <c r="AW2003" s="282">
        <f t="shared" si="511"/>
        <v>-2.3127255623606798E-9</v>
      </c>
      <c r="AX2003" s="283">
        <f t="shared" si="512"/>
        <v>-0.12954920830899999</v>
      </c>
      <c r="AY2003" s="157">
        <v>-8.2411762999999998E-7</v>
      </c>
      <c r="AZ2003" s="157">
        <v>-2.4865617999999999E-9</v>
      </c>
      <c r="BA2003" s="157">
        <v>-6.7936421000000006E-14</v>
      </c>
      <c r="BB2003" s="157">
        <v>0</v>
      </c>
      <c r="BC2003" s="157">
        <v>0</v>
      </c>
      <c r="BD2003" s="157">
        <v>1.0621247000000001E-9</v>
      </c>
      <c r="BE2003" s="157">
        <v>2.4760560000000001E-8</v>
      </c>
      <c r="BF2003" s="157">
        <v>1.3856405000000001E-10</v>
      </c>
      <c r="BG2003" s="157">
        <v>3.5382983000000001E-11</v>
      </c>
      <c r="BH2003" s="157">
        <v>0</v>
      </c>
      <c r="BI2003" s="157">
        <v>0</v>
      </c>
      <c r="BJ2003" s="157">
        <v>-3.9498848000000001E-14</v>
      </c>
      <c r="BK2003" s="157">
        <v>-2.7532480999999999E-15</v>
      </c>
      <c r="BL2003" s="157">
        <v>-6.0684357999999996E-16</v>
      </c>
      <c r="BM2003" s="157">
        <v>-1.0982182E-11</v>
      </c>
      <c r="BN2003" s="157">
        <v>-8.2256588000000003E-11</v>
      </c>
      <c r="BO2003" s="157">
        <v>0</v>
      </c>
      <c r="BP2003" s="157">
        <v>-1.3758309E-5</v>
      </c>
      <c r="BQ2003" s="157">
        <v>-0.12953545</v>
      </c>
      <c r="BR2003" s="157">
        <v>0</v>
      </c>
      <c r="BS2003" s="157">
        <v>0</v>
      </c>
      <c r="BT2003" s="157">
        <v>0</v>
      </c>
      <c r="BU2003"/>
      <c r="BV2003" s="155">
        <v>-3.8501239999999999E-5</v>
      </c>
      <c r="BW2003" s="155">
        <v>6.3940887999999999E-7</v>
      </c>
      <c r="BX2003" s="155">
        <v>-2.4761407999999998E-5</v>
      </c>
      <c r="BY2003" s="155">
        <v>-5.6066188000000001E-8</v>
      </c>
      <c r="BZ2003" s="155">
        <v>-6.5209996999999997E-7</v>
      </c>
      <c r="CA2003" s="155">
        <v>7.7763452999999998E-7</v>
      </c>
      <c r="CB2003" s="155">
        <v>0</v>
      </c>
      <c r="CC2003" s="155">
        <v>1.1802818999999999E-6</v>
      </c>
      <c r="CD2003" s="155">
        <v>-1.1072032E-7</v>
      </c>
      <c r="CE2003" s="155">
        <v>-6.9111029000000002E-8</v>
      </c>
      <c r="CF2003" s="155">
        <v>0</v>
      </c>
      <c r="CG2003" s="155">
        <v>0</v>
      </c>
      <c r="CH2003" s="155">
        <v>0</v>
      </c>
      <c r="CI2003" s="155">
        <v>5.2291728000000001E-7</v>
      </c>
      <c r="CJ2003" s="155">
        <v>-1.5972077999999999E-5</v>
      </c>
      <c r="CK2003" s="155">
        <v>-2.3088373999999999E-15</v>
      </c>
      <c r="CL2003" s="155">
        <v>0</v>
      </c>
      <c r="CM2003"/>
      <c r="CN2003" s="284">
        <v>0</v>
      </c>
      <c r="CO2003" s="284">
        <v>-0.88805778999999996</v>
      </c>
      <c r="CP2003" s="285">
        <v>2.2235795999999999E-2</v>
      </c>
      <c r="CQ2003" s="284">
        <v>6.1582539000000003E-4</v>
      </c>
      <c r="CR2003" s="284">
        <v>-1.8867693999999999E-11</v>
      </c>
      <c r="CS2003" s="284">
        <v>-2.1999392999999999E-9</v>
      </c>
      <c r="CT2003" s="284">
        <v>-2.5985824E-5</v>
      </c>
      <c r="CU2003" s="284">
        <v>-2.3114106000000001E-3</v>
      </c>
      <c r="CV2003" s="284">
        <v>0</v>
      </c>
      <c r="CW2003" s="284">
        <v>2.7347363999999998E-4</v>
      </c>
      <c r="CX2003"/>
      <c r="CY2003"/>
      <c r="CZ2003"/>
      <c r="DA2003"/>
      <c r="DB2003" s="212"/>
      <c r="DC2003" s="48"/>
      <c r="DD2003" s="48"/>
      <c r="DE2003" s="48"/>
      <c r="DF2003" s="48"/>
      <c r="DG2003" s="48"/>
      <c r="DH2003" s="48"/>
      <c r="DI2003" s="48"/>
      <c r="DJ2003" s="48"/>
      <c r="DK2003" s="48"/>
      <c r="DL2003" s="48"/>
    </row>
    <row r="2004" spans="1:116" ht="14.4">
      <c r="A2004" t="s">
        <v>1981</v>
      </c>
      <c r="B2004" s="188" t="s">
        <v>334</v>
      </c>
      <c r="C2004" s="151" t="str">
        <f t="shared" si="514"/>
        <v>F.050.01.107</v>
      </c>
      <c r="D2004" s="54" t="s">
        <v>61</v>
      </c>
      <c r="E2004" s="150" t="s">
        <v>352</v>
      </c>
      <c r="F2004" s="153" t="str">
        <f t="shared" si="515"/>
        <v>Softwood fresh  50% MC  combustion in small elec. power plant</v>
      </c>
      <c r="G2004" s="154">
        <f t="shared" si="513"/>
        <v>-0.44484362666666666</v>
      </c>
      <c r="H2004"/>
      <c r="I2004"/>
      <c r="J2004" s="227">
        <f t="shared" si="516"/>
        <v>-5.7016416285399996E-2</v>
      </c>
      <c r="K2004"/>
      <c r="L2004" s="280">
        <f t="shared" si="517"/>
        <v>5.0689173980000011E-3</v>
      </c>
      <c r="M2004" s="280">
        <f t="shared" si="518"/>
        <v>5.2971385975999997E-3</v>
      </c>
      <c r="N2004" s="281">
        <f t="shared" si="519"/>
        <v>-6.5592828100000003E-4</v>
      </c>
      <c r="O2004" s="280">
        <v>-6.6726543999999999E-2</v>
      </c>
      <c r="P2004" s="286">
        <v>-1.5470193000000001E-3</v>
      </c>
      <c r="Q2004" s="219">
        <v>7.0750162E-3</v>
      </c>
      <c r="R2004" s="219">
        <v>5.4786974000000004E-3</v>
      </c>
      <c r="S2004" s="219">
        <v>-3.3517348E-4</v>
      </c>
      <c r="T2004" s="286">
        <v>-3.9891594E-5</v>
      </c>
      <c r="U2004" s="286">
        <v>-3.4714927999999999E-5</v>
      </c>
      <c r="V2004" s="219">
        <v>-2.2912089E-4</v>
      </c>
      <c r="W2004" s="286">
        <v>-8.2144411000000003E-5</v>
      </c>
      <c r="X2004" s="219">
        <v>0</v>
      </c>
      <c r="Y2004" s="219">
        <v>-5.7378387000000001E-4</v>
      </c>
      <c r="Z2004" s="286">
        <v>-1.7374124E-6</v>
      </c>
      <c r="AA2004" s="219">
        <v>0</v>
      </c>
      <c r="AB2004" s="219">
        <v>0</v>
      </c>
      <c r="AC2004"/>
      <c r="AD2004" s="227">
        <f t="shared" si="520"/>
        <v>-6.6726543999999999E-2</v>
      </c>
      <c r="AE2004" s="227">
        <f t="shared" si="521"/>
        <v>1.0367793408000002E-2</v>
      </c>
      <c r="AF2004" s="227">
        <f t="shared" si="522"/>
        <v>5.2988760100000001E-3</v>
      </c>
      <c r="AG2004" s="227">
        <f t="shared" si="523"/>
        <v>5.2971385975999997E-3</v>
      </c>
      <c r="AH2004" s="227">
        <f t="shared" si="524"/>
        <v>-6.5592828100000003E-4</v>
      </c>
      <c r="AI2004"/>
      <c r="AJ2004">
        <v>-6.5911708999999998</v>
      </c>
      <c r="AK2004" s="155">
        <v>-6.4886564</v>
      </c>
      <c r="AL2004" s="155">
        <v>-7.1277498999999994E-2</v>
      </c>
      <c r="AM2004" s="155">
        <v>0</v>
      </c>
      <c r="AN2004" s="155">
        <v>0</v>
      </c>
      <c r="AO2004" s="155">
        <v>-1.7460348000000001E-2</v>
      </c>
      <c r="AP2004" s="155">
        <v>-1.3776666999999999E-2</v>
      </c>
      <c r="AQ2004"/>
      <c r="AR2004" s="156">
        <v>-6.6403863000000004E-3</v>
      </c>
      <c r="AS2004" s="156">
        <v>-5.9003642E-3</v>
      </c>
      <c r="AT2004" s="156">
        <v>-2.7668278999999998E-4</v>
      </c>
      <c r="AU2004" s="156">
        <v>-4.6333928000000002E-4</v>
      </c>
      <c r="AV2004" s="282">
        <f t="shared" si="510"/>
        <v>-3.5373886612550001E-7</v>
      </c>
      <c r="AW2004" s="282">
        <f t="shared" si="511"/>
        <v>-1.02323521632853E-9</v>
      </c>
      <c r="AX2004" s="283">
        <f t="shared" si="512"/>
        <v>-6.4893455776899991E-2</v>
      </c>
      <c r="AY2004" s="157">
        <v>-4.1281489000000001E-7</v>
      </c>
      <c r="AZ2004" s="157">
        <v>-1.2455622000000001E-9</v>
      </c>
      <c r="BA2004" s="157">
        <v>-3.4030537999999999E-14</v>
      </c>
      <c r="BB2004" s="157">
        <v>0</v>
      </c>
      <c r="BC2004" s="157">
        <v>0</v>
      </c>
      <c r="BD2004" s="157">
        <v>1.1315348E-9</v>
      </c>
      <c r="BE2004" s="157">
        <v>5.7991194000000002E-8</v>
      </c>
      <c r="BF2004" s="157">
        <v>1.5439292999999999E-10</v>
      </c>
      <c r="BG2004" s="157">
        <v>6.7989552999999997E-11</v>
      </c>
      <c r="BH2004" s="157">
        <v>0</v>
      </c>
      <c r="BI2004" s="157">
        <v>0</v>
      </c>
      <c r="BJ2004" s="157">
        <v>-1.9785661999999999E-14</v>
      </c>
      <c r="BK2004" s="157">
        <v>-1.3791499999999999E-15</v>
      </c>
      <c r="BL2004" s="157">
        <v>-3.0397852999999998E-16</v>
      </c>
      <c r="BM2004" s="157">
        <v>-5.5011665000000001E-12</v>
      </c>
      <c r="BN2004" s="157">
        <v>-4.1203759000000002E-11</v>
      </c>
      <c r="BO2004" s="157">
        <v>0</v>
      </c>
      <c r="BP2004" s="157">
        <v>-6.8917769000000003E-6</v>
      </c>
      <c r="BQ2004" s="157">
        <v>-6.4886563999999994E-2</v>
      </c>
      <c r="BR2004" s="157">
        <v>0</v>
      </c>
      <c r="BS2004" s="157">
        <v>0</v>
      </c>
      <c r="BT2004" s="157">
        <v>0</v>
      </c>
      <c r="BU2004"/>
      <c r="BV2004" s="155">
        <v>-1.6835532999999999E-5</v>
      </c>
      <c r="BW2004" s="155">
        <v>8.6420843E-7</v>
      </c>
      <c r="BX2004" s="155">
        <v>-1.2403421E-5</v>
      </c>
      <c r="BY2004" s="155">
        <v>-2.8084530999999999E-8</v>
      </c>
      <c r="BZ2004" s="155">
        <v>-1.6801664000000001E-7</v>
      </c>
      <c r="CA2004" s="155">
        <v>7.7763452999999998E-7</v>
      </c>
      <c r="CB2004" s="155">
        <v>0</v>
      </c>
      <c r="CC2004" s="155">
        <v>1.1802818999999999E-6</v>
      </c>
      <c r="CD2004" s="155">
        <v>-5.5461738E-8</v>
      </c>
      <c r="CE2004" s="155">
        <v>-3.4618918999999998E-8</v>
      </c>
      <c r="CF2004" s="155">
        <v>0</v>
      </c>
      <c r="CG2004" s="155">
        <v>0</v>
      </c>
      <c r="CH2004" s="155">
        <v>0</v>
      </c>
      <c r="CI2004" s="155">
        <v>1.0326367E-6</v>
      </c>
      <c r="CJ2004" s="155">
        <v>-8.0006919999999993E-6</v>
      </c>
      <c r="CK2004" s="155">
        <v>-1.1565369E-15</v>
      </c>
      <c r="CL2004" s="155">
        <v>0</v>
      </c>
      <c r="CM2004"/>
      <c r="CN2004" s="284">
        <v>0</v>
      </c>
      <c r="CO2004" s="284">
        <v>-0.44484362999999999</v>
      </c>
      <c r="CP2004" s="285">
        <v>2.2235795999999999E-2</v>
      </c>
      <c r="CQ2004" s="284">
        <v>7.6962997E-4</v>
      </c>
      <c r="CR2004" s="284">
        <v>-9.4511567999999993E-12</v>
      </c>
      <c r="CS2004" s="284">
        <v>-1.1019879E-9</v>
      </c>
      <c r="CT2004" s="284">
        <v>-8.2588331999999998E-6</v>
      </c>
      <c r="CU2004" s="284">
        <v>-1.1578259E-3</v>
      </c>
      <c r="CV2004" s="284">
        <v>0</v>
      </c>
      <c r="CW2004" s="284">
        <v>2.7347363999999998E-4</v>
      </c>
      <c r="CX2004"/>
      <c r="CY2004"/>
      <c r="CZ2004"/>
      <c r="DA2004"/>
      <c r="DB2004" s="212"/>
      <c r="DC2004" s="48"/>
      <c r="DD2004" s="48"/>
      <c r="DE2004" s="48"/>
      <c r="DF2004" s="48"/>
      <c r="DG2004" s="48"/>
      <c r="DH2004" s="48"/>
      <c r="DI2004" s="48"/>
      <c r="DJ2004" s="48"/>
      <c r="DK2004" s="48"/>
      <c r="DL2004" s="48"/>
    </row>
    <row r="2005" spans="1:116" ht="14.4">
      <c r="B2005" s="188"/>
      <c r="C2005" s="151"/>
      <c r="D2005" s="51" t="s">
        <v>62</v>
      </c>
      <c r="E2005" s="150"/>
      <c r="F2005"/>
      <c r="G2005"/>
      <c r="H2005"/>
      <c r="I2005"/>
      <c r="J2005"/>
      <c r="K2005"/>
      <c r="L2005"/>
      <c r="M2005"/>
      <c r="N2005" s="174"/>
      <c r="O2005"/>
      <c r="P2005" s="53"/>
      <c r="Q2005"/>
      <c r="R2005"/>
      <c r="S2005"/>
      <c r="T2005" s="53"/>
      <c r="U2005" s="53"/>
      <c r="V2005"/>
      <c r="W2005" s="53"/>
      <c r="X2005"/>
      <c r="Y2005"/>
      <c r="Z2005" s="53"/>
      <c r="AA2005"/>
      <c r="AB2005"/>
      <c r="AC2005"/>
      <c r="AD2005"/>
      <c r="AE2005"/>
      <c r="AF2005"/>
      <c r="AG2005"/>
      <c r="AH2005"/>
      <c r="AI2005"/>
      <c r="AJ2005"/>
      <c r="AK2005"/>
      <c r="AL2005"/>
      <c r="AM2005"/>
      <c r="AN2005"/>
      <c r="AO2005"/>
      <c r="AP2005"/>
      <c r="AQ2005"/>
      <c r="AR2005"/>
      <c r="AS2005"/>
      <c r="AT2005"/>
      <c r="AU2005"/>
      <c r="AX2005" s="19"/>
      <c r="AY2005"/>
      <c r="AZ2005"/>
      <c r="BA2005"/>
      <c r="BB2005"/>
      <c r="BC2005"/>
      <c r="BD2005"/>
      <c r="BE2005"/>
      <c r="BF2005"/>
      <c r="BG2005"/>
      <c r="BH2005"/>
      <c r="BI2005"/>
      <c r="BJ2005"/>
      <c r="BK2005"/>
      <c r="BL2005"/>
      <c r="BM2005"/>
      <c r="BN2005"/>
      <c r="BO2005"/>
      <c r="BP2005"/>
      <c r="BQ2005"/>
      <c r="BR2005"/>
      <c r="BS2005"/>
      <c r="BT2005"/>
      <c r="BU2005"/>
      <c r="BV2005"/>
      <c r="BW2005"/>
      <c r="BX2005"/>
      <c r="BY2005"/>
      <c r="BZ2005"/>
      <c r="CA2005"/>
      <c r="CB2005"/>
      <c r="CC2005"/>
      <c r="CD2005"/>
      <c r="CE2005"/>
      <c r="CF2005"/>
      <c r="CG2005"/>
      <c r="CH2005"/>
      <c r="CI2005"/>
      <c r="CJ2005"/>
      <c r="CK2005"/>
      <c r="CL2005"/>
      <c r="CM2005"/>
      <c r="CN2005"/>
      <c r="CO2005"/>
      <c r="CP2005" s="117"/>
      <c r="CQ2005"/>
      <c r="CR2005"/>
      <c r="CS2005"/>
      <c r="CT2005"/>
      <c r="CU2005"/>
      <c r="CV2005"/>
      <c r="CW2005"/>
      <c r="CX2005"/>
      <c r="CY2005"/>
      <c r="CZ2005"/>
      <c r="DA2005"/>
      <c r="DB2005" s="212"/>
      <c r="DC2005" s="48"/>
      <c r="DD2005" s="48"/>
      <c r="DE2005" s="48"/>
      <c r="DF2005" s="48"/>
      <c r="DG2005" s="48"/>
      <c r="DH2005" s="48"/>
      <c r="DI2005" s="48"/>
      <c r="DJ2005" s="48"/>
      <c r="DK2005" s="48"/>
      <c r="DL2005" s="48"/>
    </row>
    <row r="2006" spans="1:116" ht="14.4">
      <c r="A2006" t="s">
        <v>1131</v>
      </c>
      <c r="B2006" s="188" t="s">
        <v>334</v>
      </c>
      <c r="C2006" s="151" t="str">
        <f t="shared" si="514"/>
        <v>F.070.01.101</v>
      </c>
      <c r="D2006" s="54" t="s">
        <v>62</v>
      </c>
      <c r="E2006" s="150" t="s">
        <v>352</v>
      </c>
      <c r="F2006" s="153" t="str">
        <f t="shared" si="515"/>
        <v>BR and IIR (Butyl rubber) waste incineration with electricity</v>
      </c>
      <c r="G2006" s="154">
        <f t="shared" si="513"/>
        <v>1.4286501333333332</v>
      </c>
      <c r="H2006"/>
      <c r="I2006"/>
      <c r="J2006" s="227">
        <f t="shared" si="516"/>
        <v>0.21476131142419999</v>
      </c>
      <c r="K2006"/>
      <c r="L2006" s="280">
        <f t="shared" si="517"/>
        <v>3.0938434399999997E-3</v>
      </c>
      <c r="M2006" s="280">
        <f t="shared" si="518"/>
        <v>3.5045727419999971E-4</v>
      </c>
      <c r="N2006" s="281">
        <f t="shared" si="519"/>
        <v>-2.9805092900000003E-3</v>
      </c>
      <c r="O2006" s="280">
        <v>0.21429751999999999</v>
      </c>
      <c r="P2006" s="286">
        <v>-7.0295877000000001E-3</v>
      </c>
      <c r="Q2006" s="219">
        <v>8.4290548999999999E-3</v>
      </c>
      <c r="R2006" s="219">
        <v>4.9558657999999997E-3</v>
      </c>
      <c r="S2006" s="219">
        <v>-1.5230135999999999E-3</v>
      </c>
      <c r="T2006" s="286">
        <v>-1.8126565000000001E-4</v>
      </c>
      <c r="U2006" s="286">
        <v>-1.5774311E-4</v>
      </c>
      <c r="V2006" s="219">
        <v>-1.0411152000000001E-3</v>
      </c>
      <c r="W2006" s="219">
        <v>-3.7326059000000001E-4</v>
      </c>
      <c r="X2006" s="219">
        <v>0</v>
      </c>
      <c r="Y2006" s="219">
        <v>-2.6072487000000002E-3</v>
      </c>
      <c r="Z2006" s="286">
        <v>-7.8947258000000004E-6</v>
      </c>
      <c r="AA2006" s="219">
        <v>0</v>
      </c>
      <c r="AB2006" s="219">
        <v>0</v>
      </c>
      <c r="AC2006"/>
      <c r="AD2006" s="227">
        <f t="shared" si="520"/>
        <v>0.21429751999999999</v>
      </c>
      <c r="AE2006" s="227">
        <f t="shared" si="521"/>
        <v>3.4521954400000003E-3</v>
      </c>
      <c r="AF2006" s="227">
        <f t="shared" si="522"/>
        <v>3.5835199999999972E-4</v>
      </c>
      <c r="AG2006" s="227">
        <f t="shared" si="523"/>
        <v>3.5045727420000014E-4</v>
      </c>
      <c r="AH2006" s="227">
        <f t="shared" si="524"/>
        <v>-2.9805092900000003E-3</v>
      </c>
      <c r="AI2006"/>
      <c r="AJ2006">
        <v>-29.949991000000001</v>
      </c>
      <c r="AK2006" s="155">
        <v>-29.484169999999999</v>
      </c>
      <c r="AL2006" s="155">
        <v>-0.32388181999999999</v>
      </c>
      <c r="AM2006" s="155">
        <v>0</v>
      </c>
      <c r="AN2006" s="155">
        <v>0</v>
      </c>
      <c r="AO2006" s="155">
        <v>-7.9339055000000006E-2</v>
      </c>
      <c r="AP2006" s="155">
        <v>-6.2600566999999996E-2</v>
      </c>
      <c r="AQ2006"/>
      <c r="AR2006" s="156">
        <v>2.1850293E-2</v>
      </c>
      <c r="AS2006" s="156">
        <v>2.2781648000000002E-2</v>
      </c>
      <c r="AT2006" s="156">
        <v>1.1740380000000001E-3</v>
      </c>
      <c r="AU2006" s="156">
        <v>-2.1053933000000002E-3</v>
      </c>
      <c r="AV2006" s="282">
        <f t="shared" si="510"/>
        <v>1.365806237071E-6</v>
      </c>
      <c r="AW2006" s="282">
        <f t="shared" si="511"/>
        <v>4.3418563504920002E-9</v>
      </c>
      <c r="AX2006" s="283">
        <f t="shared" si="512"/>
        <v>-0.29487301593099996</v>
      </c>
      <c r="AY2006" s="157">
        <v>1.3257873E-6</v>
      </c>
      <c r="AZ2006" s="157">
        <v>4.0002203000000002E-9</v>
      </c>
      <c r="BA2006" s="157">
        <v>1.0929173E-13</v>
      </c>
      <c r="BB2006" s="157">
        <v>0</v>
      </c>
      <c r="BC2006" s="157">
        <v>0</v>
      </c>
      <c r="BD2006" s="157">
        <v>2.1768442000000002E-9</v>
      </c>
      <c r="BE2006" s="157">
        <v>3.8054318E-8</v>
      </c>
      <c r="BF2006" s="157">
        <v>2.8126985000000001E-10</v>
      </c>
      <c r="BG2006" s="157">
        <v>6.0354461999999994E-11</v>
      </c>
      <c r="BH2006" s="157">
        <v>0</v>
      </c>
      <c r="BI2006" s="157">
        <v>0</v>
      </c>
      <c r="BJ2006" s="157">
        <v>-8.9905176000000003E-14</v>
      </c>
      <c r="BK2006" s="157">
        <v>-6.2667968999999998E-15</v>
      </c>
      <c r="BL2006" s="157">
        <v>-1.3812651E-15</v>
      </c>
      <c r="BM2006" s="157">
        <v>-2.4997059E-11</v>
      </c>
      <c r="BN2006" s="157">
        <v>-1.8722806999999999E-10</v>
      </c>
      <c r="BO2006" s="157">
        <v>0</v>
      </c>
      <c r="BP2006" s="157">
        <v>-3.1315931000000001E-5</v>
      </c>
      <c r="BQ2006" s="157">
        <v>-0.29484169999999998</v>
      </c>
      <c r="BR2006" s="157">
        <v>0</v>
      </c>
      <c r="BS2006" s="157">
        <v>0</v>
      </c>
      <c r="BT2006" s="157">
        <v>0</v>
      </c>
      <c r="BU2006"/>
      <c r="BV2006" s="155">
        <v>7.5768038000000003E-6</v>
      </c>
      <c r="BW2006" s="155">
        <v>1.2369974000000001E-6</v>
      </c>
      <c r="BX2006" s="155">
        <v>3.9834555999999999E-5</v>
      </c>
      <c r="BY2006" s="155">
        <v>-1.2761487E-7</v>
      </c>
      <c r="BZ2006" s="155">
        <v>-1.5479682000000001E-6</v>
      </c>
      <c r="CA2006" s="155">
        <v>1.6141808E-6</v>
      </c>
      <c r="CB2006" s="155">
        <v>0</v>
      </c>
      <c r="CC2006" s="155">
        <v>2.4499789999999999E-6</v>
      </c>
      <c r="CD2006" s="155">
        <v>-2.5201570000000002E-7</v>
      </c>
      <c r="CE2006" s="155">
        <v>-1.5730685000000001E-7</v>
      </c>
      <c r="CF2006" s="155">
        <v>0</v>
      </c>
      <c r="CG2006" s="155">
        <v>0</v>
      </c>
      <c r="CH2006" s="155">
        <v>0</v>
      </c>
      <c r="CI2006" s="155">
        <v>8.8078944000000002E-7</v>
      </c>
      <c r="CJ2006" s="155">
        <v>-3.6354793E-5</v>
      </c>
      <c r="CK2006" s="155">
        <v>-5.2552526999999999E-15</v>
      </c>
      <c r="CL2006" s="155">
        <v>0</v>
      </c>
      <c r="CM2006"/>
      <c r="CN2006" s="284">
        <v>0</v>
      </c>
      <c r="CO2006" s="284">
        <v>1.4286501</v>
      </c>
      <c r="CP2006" s="285">
        <v>4.6156122000000001E-2</v>
      </c>
      <c r="CQ2006" s="284">
        <v>1.2165494000000001E-3</v>
      </c>
      <c r="CR2006" s="284">
        <v>-4.2945641000000002E-11</v>
      </c>
      <c r="CS2006" s="284">
        <v>-5.0073847E-9</v>
      </c>
      <c r="CT2006" s="284">
        <v>-6.1057925999999995E-5</v>
      </c>
      <c r="CU2006" s="284">
        <v>-5.2611098999999998E-3</v>
      </c>
      <c r="CV2006" s="284">
        <v>0</v>
      </c>
      <c r="CW2006" s="284">
        <v>5.6766498000000005E-4</v>
      </c>
      <c r="CX2006"/>
      <c r="CY2006"/>
      <c r="CZ2006"/>
      <c r="DA2006"/>
      <c r="DB2006" s="212"/>
      <c r="DC2006" s="48"/>
      <c r="DD2006" s="48"/>
      <c r="DE2006" s="48"/>
      <c r="DF2006" s="48"/>
      <c r="DG2006" s="48"/>
      <c r="DH2006" s="48"/>
      <c r="DI2006" s="48"/>
      <c r="DJ2006" s="48"/>
      <c r="DK2006" s="48"/>
      <c r="DL2006" s="48"/>
    </row>
    <row r="2007" spans="1:116" ht="14.4">
      <c r="A2007" t="s">
        <v>1132</v>
      </c>
      <c r="B2007" s="188" t="s">
        <v>334</v>
      </c>
      <c r="C2007" s="151" t="str">
        <f t="shared" si="514"/>
        <v>F.070.01.102</v>
      </c>
      <c r="D2007" s="54" t="s">
        <v>62</v>
      </c>
      <c r="E2007" s="150" t="s">
        <v>352</v>
      </c>
      <c r="F2007" s="153" t="str">
        <f t="shared" si="515"/>
        <v>EVA (Ethylene vinyl acetate) waste incineration with electricity</v>
      </c>
      <c r="G2007" s="154">
        <f t="shared" si="513"/>
        <v>0.89421913333333325</v>
      </c>
      <c r="H2007"/>
      <c r="I2007"/>
      <c r="J2007" s="227">
        <f t="shared" si="516"/>
        <v>0.1419281746104</v>
      </c>
      <c r="K2007"/>
      <c r="L2007" s="280">
        <f t="shared" si="517"/>
        <v>5.5930225299999992E-3</v>
      </c>
      <c r="M2007" s="280">
        <f t="shared" si="518"/>
        <v>4.3046163504000014E-3</v>
      </c>
      <c r="N2007" s="281">
        <f t="shared" si="519"/>
        <v>-2.1023342699999998E-3</v>
      </c>
      <c r="O2007" s="280">
        <v>0.13413286999999999</v>
      </c>
      <c r="P2007" s="286">
        <v>-4.9583952000000001E-3</v>
      </c>
      <c r="Q2007" s="219">
        <v>1.0002942000000001E-2</v>
      </c>
      <c r="R2007" s="219">
        <v>6.9064199999999999E-3</v>
      </c>
      <c r="S2007" s="219">
        <v>-1.0742740000000001E-3</v>
      </c>
      <c r="T2007" s="219">
        <v>-1.2785767E-4</v>
      </c>
      <c r="U2007" s="219">
        <v>-1.112658E-4</v>
      </c>
      <c r="V2007" s="219">
        <v>-7.3436181999999997E-4</v>
      </c>
      <c r="W2007" s="219">
        <v>-2.6328336999999999E-4</v>
      </c>
      <c r="X2007" s="219">
        <v>0</v>
      </c>
      <c r="Y2007" s="219">
        <v>-1.8390508999999999E-3</v>
      </c>
      <c r="Z2007" s="286">
        <v>-5.5686296000000002E-6</v>
      </c>
      <c r="AA2007" s="219">
        <v>0</v>
      </c>
      <c r="AB2007" s="219">
        <v>0</v>
      </c>
      <c r="AC2007"/>
      <c r="AD2007" s="227">
        <f t="shared" si="520"/>
        <v>0.13413286999999999</v>
      </c>
      <c r="AE2007" s="227">
        <f t="shared" si="521"/>
        <v>9.9032075100000012E-3</v>
      </c>
      <c r="AF2007" s="227">
        <f t="shared" si="522"/>
        <v>4.3101849800000012E-3</v>
      </c>
      <c r="AG2007" s="227">
        <f t="shared" si="523"/>
        <v>4.3046163504000014E-3</v>
      </c>
      <c r="AH2007" s="227">
        <f t="shared" si="524"/>
        <v>-2.1023342699999998E-3</v>
      </c>
      <c r="AI2007"/>
      <c r="AJ2007">
        <v>-21.125547999999998</v>
      </c>
      <c r="AK2007" s="155">
        <v>-20.796976000000001</v>
      </c>
      <c r="AL2007" s="155">
        <v>-0.22845351999999999</v>
      </c>
      <c r="AM2007" s="155">
        <v>0</v>
      </c>
      <c r="AN2007" s="155">
        <v>0</v>
      </c>
      <c r="AO2007" s="155">
        <v>-5.5962655E-2</v>
      </c>
      <c r="AP2007" s="155">
        <v>-4.4155983000000003E-2</v>
      </c>
      <c r="AQ2007"/>
      <c r="AR2007" s="156">
        <v>1.4252298E-2</v>
      </c>
      <c r="AS2007" s="156">
        <v>1.4964233E-2</v>
      </c>
      <c r="AT2007" s="156">
        <v>7.7312704000000003E-4</v>
      </c>
      <c r="AU2007" s="156">
        <v>-1.4850618E-3</v>
      </c>
      <c r="AV2007" s="282">
        <f t="shared" si="510"/>
        <v>8.9713626072600008E-7</v>
      </c>
      <c r="AW2007" s="282">
        <f t="shared" si="511"/>
        <v>2.85919763853935E-9</v>
      </c>
      <c r="AX2007" s="283">
        <f t="shared" si="512"/>
        <v>-0.207991849028</v>
      </c>
      <c r="AY2007" s="157">
        <v>8.2983536000000003E-7</v>
      </c>
      <c r="AZ2007" s="157">
        <v>2.5038136000000002E-9</v>
      </c>
      <c r="BA2007" s="157">
        <v>6.8407763999999994E-14</v>
      </c>
      <c r="BB2007" s="157">
        <v>0</v>
      </c>
      <c r="BC2007" s="157">
        <v>0</v>
      </c>
      <c r="BD2007" s="157">
        <v>2.0426139999999999E-9</v>
      </c>
      <c r="BE2007" s="157">
        <v>6.5407982E-8</v>
      </c>
      <c r="BF2007" s="157">
        <v>2.7028990000000002E-10</v>
      </c>
      <c r="BG2007" s="157">
        <v>8.5094541000000004E-11</v>
      </c>
      <c r="BH2007" s="157">
        <v>0</v>
      </c>
      <c r="BI2007" s="157">
        <v>0</v>
      </c>
      <c r="BJ2007" s="157">
        <v>-6.3415581999999997E-14</v>
      </c>
      <c r="BK2007" s="157">
        <v>-4.4203524999999997E-15</v>
      </c>
      <c r="BL2007" s="157">
        <v>-9.7429015000000007E-16</v>
      </c>
      <c r="BM2007" s="157">
        <v>-1.7631943999999999E-11</v>
      </c>
      <c r="BN2007" s="157">
        <v>-1.3206333E-10</v>
      </c>
      <c r="BO2007" s="157">
        <v>0</v>
      </c>
      <c r="BP2007" s="157">
        <v>-2.2089028000000001E-5</v>
      </c>
      <c r="BQ2007" s="157">
        <v>-0.20796976</v>
      </c>
      <c r="BR2007" s="157">
        <v>0</v>
      </c>
      <c r="BS2007" s="157">
        <v>0</v>
      </c>
      <c r="BT2007" s="157">
        <v>0</v>
      </c>
      <c r="BU2007"/>
      <c r="BV2007" s="155">
        <v>4.2528076999999997E-6</v>
      </c>
      <c r="BW2007" s="155">
        <v>1.3326637999999999E-6</v>
      </c>
      <c r="BX2007" s="155">
        <v>2.4933201999999999E-5</v>
      </c>
      <c r="BY2007" s="155">
        <v>-9.0014523000000006E-8</v>
      </c>
      <c r="BZ2007" s="155">
        <v>-9.5767944999999995E-7</v>
      </c>
      <c r="CA2007" s="155">
        <v>1.4669015E-6</v>
      </c>
      <c r="CB2007" s="155">
        <v>0</v>
      </c>
      <c r="CC2007" s="155">
        <v>2.2264408000000002E-6</v>
      </c>
      <c r="CD2007" s="155">
        <v>-1.7776198000000001E-7</v>
      </c>
      <c r="CE2007" s="155">
        <v>-1.1095807E-7</v>
      </c>
      <c r="CF2007" s="155">
        <v>0</v>
      </c>
      <c r="CG2007" s="155">
        <v>0</v>
      </c>
      <c r="CH2007" s="155">
        <v>0</v>
      </c>
      <c r="CI2007" s="155">
        <v>1.2732571E-6</v>
      </c>
      <c r="CJ2007" s="155">
        <v>-2.5643243999999999E-5</v>
      </c>
      <c r="CK2007" s="155">
        <v>-3.7068490000000001E-15</v>
      </c>
      <c r="CL2007" s="155">
        <v>0</v>
      </c>
      <c r="CM2007"/>
      <c r="CN2007" s="284">
        <v>0</v>
      </c>
      <c r="CO2007" s="284">
        <v>0.89421914000000002</v>
      </c>
      <c r="CP2007" s="285">
        <v>4.1944796999999999E-2</v>
      </c>
      <c r="CQ2007" s="284">
        <v>1.2482242000000001E-3</v>
      </c>
      <c r="CR2007" s="284">
        <v>-3.0292168999999998E-11</v>
      </c>
      <c r="CS2007" s="284">
        <v>-3.5320126000000001E-9</v>
      </c>
      <c r="CT2007" s="284">
        <v>-3.9042838000000002E-5</v>
      </c>
      <c r="CU2007" s="284">
        <v>-3.7109804000000001E-3</v>
      </c>
      <c r="CV2007" s="284">
        <v>0</v>
      </c>
      <c r="CW2007" s="284">
        <v>5.1587072999999999E-4</v>
      </c>
      <c r="CX2007"/>
      <c r="CY2007"/>
      <c r="CZ2007"/>
      <c r="DA2007"/>
      <c r="DB2007" s="212"/>
      <c r="DC2007" s="48"/>
      <c r="DD2007" s="48"/>
      <c r="DE2007" s="48"/>
      <c r="DF2007" s="48"/>
      <c r="DG2007" s="48"/>
      <c r="DH2007" s="48"/>
      <c r="DI2007" s="48"/>
      <c r="DJ2007" s="48"/>
      <c r="DK2007" s="48"/>
      <c r="DL2007" s="48"/>
    </row>
    <row r="2008" spans="1:116" ht="14.4">
      <c r="A2008" t="s">
        <v>1133</v>
      </c>
      <c r="B2008" s="188" t="s">
        <v>334</v>
      </c>
      <c r="C2008" s="151" t="str">
        <f t="shared" si="514"/>
        <v>F.070.01.103</v>
      </c>
      <c r="D2008" s="54" t="s">
        <v>62</v>
      </c>
      <c r="E2008" s="150" t="s">
        <v>352</v>
      </c>
      <c r="F2008" s="153" t="str">
        <f t="shared" si="515"/>
        <v>IR (Polyisoprene rubber) waste incineration with electricity</v>
      </c>
      <c r="G2008" s="154">
        <f t="shared" si="513"/>
        <v>1.2544983333333335</v>
      </c>
      <c r="H2008"/>
      <c r="I2008"/>
      <c r="J2008" s="227">
        <f t="shared" si="516"/>
        <v>0.18874546937549999</v>
      </c>
      <c r="K2008"/>
      <c r="L2008" s="280">
        <f t="shared" si="517"/>
        <v>3.09156589E-3</v>
      </c>
      <c r="M2008" s="280">
        <f t="shared" si="518"/>
        <v>4.0680408549999915E-4</v>
      </c>
      <c r="N2008" s="281">
        <f t="shared" si="519"/>
        <v>-2.9276506000000002E-3</v>
      </c>
      <c r="O2008" s="280">
        <v>0.18817475</v>
      </c>
      <c r="P2008" s="286">
        <v>-6.9049195000000004E-3</v>
      </c>
      <c r="Q2008" s="219">
        <v>8.3421295999999995E-3</v>
      </c>
      <c r="R2008" s="219">
        <v>4.9205656999999998E-3</v>
      </c>
      <c r="S2008" s="219">
        <v>-1.4960033E-3</v>
      </c>
      <c r="T2008" s="286">
        <v>-1.7805094E-4</v>
      </c>
      <c r="U2008" s="286">
        <v>-1.5494557E-4</v>
      </c>
      <c r="V2008" s="219">
        <v>-1.0226513E-3</v>
      </c>
      <c r="W2008" s="219">
        <v>-3.6664089999999998E-4</v>
      </c>
      <c r="X2008" s="219">
        <v>0</v>
      </c>
      <c r="Y2008" s="219">
        <v>-2.5610097000000002E-3</v>
      </c>
      <c r="Z2008" s="286">
        <v>-7.7547145000000001E-6</v>
      </c>
      <c r="AA2008" s="219">
        <v>0</v>
      </c>
      <c r="AB2008" s="219">
        <v>0</v>
      </c>
      <c r="AC2008"/>
      <c r="AD2008" s="227">
        <f t="shared" si="520"/>
        <v>0.18817475</v>
      </c>
      <c r="AE2008" s="227">
        <f t="shared" si="521"/>
        <v>3.5061246899999992E-3</v>
      </c>
      <c r="AF2008" s="227">
        <f t="shared" si="522"/>
        <v>4.1455879999999917E-4</v>
      </c>
      <c r="AG2008" s="227">
        <f t="shared" si="523"/>
        <v>4.0680408549999877E-4</v>
      </c>
      <c r="AH2008" s="227">
        <f t="shared" si="524"/>
        <v>-2.9276506000000002E-3</v>
      </c>
      <c r="AI2008"/>
      <c r="AJ2008">
        <v>-29.418834</v>
      </c>
      <c r="AK2008" s="155">
        <v>-28.961274</v>
      </c>
      <c r="AL2008" s="155">
        <v>-0.31813785</v>
      </c>
      <c r="AM2008" s="155">
        <v>0</v>
      </c>
      <c r="AN2008" s="155">
        <v>0</v>
      </c>
      <c r="AO2008" s="155">
        <v>-7.7931994000000004E-2</v>
      </c>
      <c r="AP2008" s="155">
        <v>-6.1490360000000001E-2</v>
      </c>
      <c r="AQ2008"/>
      <c r="AR2008" s="156">
        <v>1.9057121999999999E-2</v>
      </c>
      <c r="AS2008" s="156">
        <v>2.0084155999999999E-2</v>
      </c>
      <c r="AT2008" s="156">
        <v>1.0410198000000001E-3</v>
      </c>
      <c r="AU2008" s="156">
        <v>-2.0680545999999999E-3</v>
      </c>
      <c r="AV2008" s="282">
        <f t="shared" si="510"/>
        <v>1.204086085939E-6</v>
      </c>
      <c r="AW2008" s="282">
        <f t="shared" si="511"/>
        <v>3.8499253249677998E-9</v>
      </c>
      <c r="AX2008" s="283">
        <f t="shared" si="512"/>
        <v>-0.28964350054999999</v>
      </c>
      <c r="AY2008" s="157">
        <v>1.1641743999999999E-6</v>
      </c>
      <c r="AZ2008" s="157">
        <v>3.5125953000000002E-9</v>
      </c>
      <c r="BA2008" s="157">
        <v>9.5969120999999994E-14</v>
      </c>
      <c r="BB2008" s="157">
        <v>0</v>
      </c>
      <c r="BC2008" s="157">
        <v>0</v>
      </c>
      <c r="BD2008" s="157">
        <v>2.1460582999999998E-9</v>
      </c>
      <c r="BE2008" s="157">
        <v>3.7974088999999998E-8</v>
      </c>
      <c r="BF2008" s="157">
        <v>2.7739011999999998E-10</v>
      </c>
      <c r="BG2008" s="157">
        <v>5.9939758999999998E-11</v>
      </c>
      <c r="BH2008" s="157">
        <v>0</v>
      </c>
      <c r="BI2008" s="157">
        <v>0</v>
      </c>
      <c r="BJ2008" s="157">
        <v>-8.8310728E-14</v>
      </c>
      <c r="BK2008" s="157">
        <v>-6.1556566000000001E-15</v>
      </c>
      <c r="BL2008" s="157">
        <v>-1.3567686E-15</v>
      </c>
      <c r="BM2008" s="157">
        <v>-2.4553741E-11</v>
      </c>
      <c r="BN2008" s="157">
        <v>-1.8390762000000001E-10</v>
      </c>
      <c r="BO2008" s="157">
        <v>0</v>
      </c>
      <c r="BP2008" s="157">
        <v>-3.0760550000000001E-5</v>
      </c>
      <c r="BQ2008" s="157">
        <v>-0.28961273999999998</v>
      </c>
      <c r="BR2008" s="157">
        <v>0</v>
      </c>
      <c r="BS2008" s="157">
        <v>0</v>
      </c>
      <c r="BT2008" s="157">
        <v>0</v>
      </c>
      <c r="BU2008"/>
      <c r="BV2008" s="155">
        <v>3.3250373000000001E-6</v>
      </c>
      <c r="BW2008" s="155">
        <v>1.2221544000000001E-6</v>
      </c>
      <c r="BX2008" s="155">
        <v>3.4978741999999999E-5</v>
      </c>
      <c r="BY2008" s="155">
        <v>-1.2535165E-7</v>
      </c>
      <c r="BZ2008" s="155">
        <v>-1.5184461000000001E-6</v>
      </c>
      <c r="CA2008" s="155">
        <v>1.5906161E-6</v>
      </c>
      <c r="CB2008" s="155">
        <v>0</v>
      </c>
      <c r="CC2008" s="155">
        <v>2.4142128999999999E-6</v>
      </c>
      <c r="CD2008" s="155">
        <v>-2.4754625000000002E-7</v>
      </c>
      <c r="CE2008" s="155">
        <v>-1.5451703999999999E-7</v>
      </c>
      <c r="CF2008" s="155">
        <v>0</v>
      </c>
      <c r="CG2008" s="155">
        <v>0</v>
      </c>
      <c r="CH2008" s="155">
        <v>0</v>
      </c>
      <c r="CI2008" s="155">
        <v>8.7522190000000003E-7</v>
      </c>
      <c r="CJ2008" s="155">
        <v>-3.5710049000000003E-5</v>
      </c>
      <c r="CK2008" s="155">
        <v>-5.162052E-15</v>
      </c>
      <c r="CL2008" s="155">
        <v>0</v>
      </c>
      <c r="CM2008"/>
      <c r="CN2008" s="284">
        <v>0</v>
      </c>
      <c r="CO2008" s="284">
        <v>1.2544983000000001</v>
      </c>
      <c r="CP2008" s="285">
        <v>4.5482309999999998E-2</v>
      </c>
      <c r="CQ2008" s="284">
        <v>1.2009894000000001E-3</v>
      </c>
      <c r="CR2008" s="284">
        <v>-4.2184008999999998E-11</v>
      </c>
      <c r="CS2008" s="284">
        <v>-4.9185798000000001E-9</v>
      </c>
      <c r="CT2008" s="284">
        <v>-5.9913015000000002E-5</v>
      </c>
      <c r="CU2008" s="284">
        <v>-5.1678052000000002E-3</v>
      </c>
      <c r="CV2008" s="284">
        <v>0</v>
      </c>
      <c r="CW2008" s="284">
        <v>5.5937789999999999E-4</v>
      </c>
      <c r="CX2008"/>
      <c r="CY2008"/>
      <c r="CZ2008"/>
      <c r="DA2008"/>
      <c r="DB2008" s="212"/>
      <c r="DC2008" s="48"/>
      <c r="DD2008" s="48"/>
      <c r="DE2008" s="48"/>
      <c r="DF2008" s="48"/>
      <c r="DG2008" s="48"/>
      <c r="DH2008" s="48"/>
      <c r="DI2008" s="48"/>
      <c r="DJ2008" s="48"/>
      <c r="DK2008" s="48"/>
      <c r="DL2008" s="48"/>
    </row>
    <row r="2009" spans="1:116" ht="14.4">
      <c r="A2009" t="s">
        <v>1134</v>
      </c>
      <c r="B2009" s="188" t="s">
        <v>334</v>
      </c>
      <c r="C2009" s="151" t="str">
        <f t="shared" si="514"/>
        <v>F.070.01.104</v>
      </c>
      <c r="D2009" s="54" t="s">
        <v>62</v>
      </c>
      <c r="E2009" s="150" t="s">
        <v>352</v>
      </c>
      <c r="F2009" s="153" t="str">
        <f t="shared" si="515"/>
        <v>Natural rubber waste incineration with electricity</v>
      </c>
      <c r="G2009" s="154">
        <f t="shared" si="513"/>
        <v>-1.8641065999999999</v>
      </c>
      <c r="H2009"/>
      <c r="I2009"/>
      <c r="J2009" s="227">
        <f t="shared" si="516"/>
        <v>-0.2768680363655</v>
      </c>
      <c r="K2009"/>
      <c r="L2009" s="280">
        <f t="shared" si="517"/>
        <v>3.9128349399999993E-3</v>
      </c>
      <c r="M2009" s="280">
        <f t="shared" si="518"/>
        <v>1.5837704944999995E-3</v>
      </c>
      <c r="N2009" s="281">
        <f t="shared" si="519"/>
        <v>-2.7486517999999998E-3</v>
      </c>
      <c r="O2009" s="280">
        <v>-0.27961598999999998</v>
      </c>
      <c r="P2009" s="286">
        <v>-6.4827475000000002E-3</v>
      </c>
      <c r="Q2009" s="219">
        <v>9.0339241999999997E-3</v>
      </c>
      <c r="R2009" s="219">
        <v>5.6300083000000003E-3</v>
      </c>
      <c r="S2009" s="219">
        <v>-1.4045365E-3</v>
      </c>
      <c r="T2009" s="286">
        <v>-1.6716478E-4</v>
      </c>
      <c r="U2009" s="286">
        <v>-1.4547208000000001E-4</v>
      </c>
      <c r="V2009" s="219">
        <v>-9.6012561999999995E-4</v>
      </c>
      <c r="W2009" s="219">
        <v>-3.4422419999999998E-4</v>
      </c>
      <c r="X2009" s="219">
        <v>0</v>
      </c>
      <c r="Y2009" s="219">
        <v>-2.4044276E-3</v>
      </c>
      <c r="Z2009" s="286">
        <v>-7.2805854999999997E-6</v>
      </c>
      <c r="AA2009" s="219">
        <v>0</v>
      </c>
      <c r="AB2009" s="219">
        <v>0</v>
      </c>
      <c r="AC2009"/>
      <c r="AD2009" s="227">
        <f t="shared" si="520"/>
        <v>-0.27961598999999998</v>
      </c>
      <c r="AE2009" s="227">
        <f t="shared" si="521"/>
        <v>5.5038860199999994E-3</v>
      </c>
      <c r="AF2009" s="227">
        <f t="shared" si="522"/>
        <v>1.5910510799999995E-3</v>
      </c>
      <c r="AG2009" s="227">
        <f t="shared" si="523"/>
        <v>1.5837704944999993E-3</v>
      </c>
      <c r="AH2009" s="227">
        <f t="shared" si="524"/>
        <v>-2.7486517999999998E-3</v>
      </c>
      <c r="AI2009"/>
      <c r="AJ2009">
        <v>-27.620145000000001</v>
      </c>
      <c r="AK2009" s="155">
        <v>-27.190560000000001</v>
      </c>
      <c r="AL2009" s="155">
        <v>-0.29868665999999999</v>
      </c>
      <c r="AM2009" s="155">
        <v>0</v>
      </c>
      <c r="AN2009" s="155">
        <v>0</v>
      </c>
      <c r="AO2009" s="155">
        <v>-7.3167174000000001E-2</v>
      </c>
      <c r="AP2009" s="155">
        <v>-5.7730793000000002E-2</v>
      </c>
      <c r="AQ2009"/>
      <c r="AR2009" s="156">
        <v>-3.1294732999999998E-2</v>
      </c>
      <c r="AS2009" s="156">
        <v>-2.8036506999999999E-2</v>
      </c>
      <c r="AT2009" s="156">
        <v>-1.3166141000000001E-3</v>
      </c>
      <c r="AU2009" s="156">
        <v>-1.9416122E-3</v>
      </c>
      <c r="AV2009" s="282">
        <f t="shared" si="510"/>
        <v>-1.6808457843769999E-6</v>
      </c>
      <c r="AW2009" s="282">
        <f t="shared" si="511"/>
        <v>-4.8691349566140002E-9</v>
      </c>
      <c r="AX2009" s="283">
        <f t="shared" si="512"/>
        <v>-0.27193447982700003</v>
      </c>
      <c r="AY2009" s="157">
        <v>-1.7298909999999999E-6</v>
      </c>
      <c r="AZ2009" s="157">
        <v>-5.2194986000000004E-9</v>
      </c>
      <c r="BA2009" s="157">
        <v>-1.4260416E-13</v>
      </c>
      <c r="BB2009" s="157">
        <v>0</v>
      </c>
      <c r="BC2009" s="157">
        <v>0</v>
      </c>
      <c r="BD2009" s="157">
        <v>2.1650695000000001E-9</v>
      </c>
      <c r="BE2009" s="157">
        <v>4.7075862E-8</v>
      </c>
      <c r="BF2009" s="157">
        <v>2.8172561E-10</v>
      </c>
      <c r="BG2009" s="157">
        <v>6.8870602000000002E-11</v>
      </c>
      <c r="BH2009" s="157">
        <v>0</v>
      </c>
      <c r="BI2009" s="157">
        <v>0</v>
      </c>
      <c r="BJ2009" s="157">
        <v>-8.2911343999999995E-14</v>
      </c>
      <c r="BK2009" s="157">
        <v>-5.7792951999999999E-15</v>
      </c>
      <c r="BL2009" s="157">
        <v>-1.2738148E-15</v>
      </c>
      <c r="BM2009" s="157">
        <v>-2.3052507E-11</v>
      </c>
      <c r="BN2009" s="157">
        <v>-1.7266337E-10</v>
      </c>
      <c r="BO2009" s="157">
        <v>0</v>
      </c>
      <c r="BP2009" s="157">
        <v>-2.8879827000000001E-5</v>
      </c>
      <c r="BQ2009" s="157">
        <v>-0.27190560000000003</v>
      </c>
      <c r="BR2009" s="157">
        <v>0</v>
      </c>
      <c r="BS2009" s="157">
        <v>0</v>
      </c>
      <c r="BT2009" s="157">
        <v>0</v>
      </c>
      <c r="BU2009"/>
      <c r="BV2009" s="155">
        <v>-8.1080586000000006E-5</v>
      </c>
      <c r="BW2009" s="155">
        <v>1.2837263999999999E-6</v>
      </c>
      <c r="BX2009" s="155">
        <v>-5.1976238999999999E-5</v>
      </c>
      <c r="BY2009" s="155">
        <v>-1.1768755999999999E-7</v>
      </c>
      <c r="BZ2009" s="155">
        <v>-1.3858571E-6</v>
      </c>
      <c r="CA2009" s="155">
        <v>1.5906161E-6</v>
      </c>
      <c r="CB2009" s="155">
        <v>0</v>
      </c>
      <c r="CC2009" s="155">
        <v>2.4142128999999999E-6</v>
      </c>
      <c r="CD2009" s="155">
        <v>-2.3241109000000001E-7</v>
      </c>
      <c r="CE2009" s="155">
        <v>-1.4506975999999999E-7</v>
      </c>
      <c r="CF2009" s="155">
        <v>0</v>
      </c>
      <c r="CG2009" s="155">
        <v>0</v>
      </c>
      <c r="CH2009" s="155">
        <v>0</v>
      </c>
      <c r="CI2009" s="155">
        <v>1.0148325E-6</v>
      </c>
      <c r="CJ2009" s="155">
        <v>-3.3526709000000003E-5</v>
      </c>
      <c r="CK2009" s="155">
        <v>-4.8464401999999999E-15</v>
      </c>
      <c r="CL2009" s="155">
        <v>0</v>
      </c>
      <c r="CM2009"/>
      <c r="CN2009" s="284">
        <v>0</v>
      </c>
      <c r="CO2009" s="284">
        <v>-1.8641065999999999</v>
      </c>
      <c r="CP2009" s="285">
        <v>4.5482309999999998E-2</v>
      </c>
      <c r="CQ2009" s="284">
        <v>1.2431160000000001E-3</v>
      </c>
      <c r="CR2009" s="284">
        <v>-3.9604847999999998E-11</v>
      </c>
      <c r="CS2009" s="284">
        <v>-4.6178542000000002E-9</v>
      </c>
      <c r="CT2009" s="284">
        <v>-5.5057644E-5</v>
      </c>
      <c r="CU2009" s="284">
        <v>-4.8518416999999998E-3</v>
      </c>
      <c r="CV2009" s="284">
        <v>0</v>
      </c>
      <c r="CW2009" s="284">
        <v>5.5937789999999999E-4</v>
      </c>
      <c r="CX2009"/>
      <c r="CY2009"/>
      <c r="CZ2009"/>
      <c r="DA2009"/>
      <c r="DB2009" s="212"/>
      <c r="DC2009" s="48"/>
      <c r="DD2009" s="48"/>
      <c r="DE2009" s="48"/>
      <c r="DF2009" s="48"/>
      <c r="DG2009" s="48"/>
      <c r="DH2009" s="48"/>
      <c r="DI2009" s="48"/>
      <c r="DJ2009" s="48"/>
      <c r="DK2009" s="48"/>
      <c r="DL2009" s="48"/>
    </row>
    <row r="2010" spans="1:116" ht="14.4">
      <c r="A2010" t="s">
        <v>1982</v>
      </c>
      <c r="B2010" s="188" t="s">
        <v>334</v>
      </c>
      <c r="C2010" s="151" t="str">
        <f t="shared" si="514"/>
        <v>F.070.01.105</v>
      </c>
      <c r="D2010" s="54" t="s">
        <v>62</v>
      </c>
      <c r="E2010" s="150" t="s">
        <v>352</v>
      </c>
      <c r="F2010" s="153" t="str">
        <f t="shared" si="515"/>
        <v>Polychloroprene (Neoprene  CR) waste incineration with electricity</v>
      </c>
      <c r="G2010" s="154">
        <f t="shared" si="513"/>
        <v>0.88766773333333326</v>
      </c>
      <c r="H2010"/>
      <c r="I2010"/>
      <c r="J2010" s="227">
        <f t="shared" si="516"/>
        <v>0.64841077190679997</v>
      </c>
      <c r="K2010"/>
      <c r="L2010" s="280">
        <f t="shared" si="517"/>
        <v>5.9703632413000002E-2</v>
      </c>
      <c r="M2010" s="280">
        <f t="shared" si="518"/>
        <v>0.45718238415380003</v>
      </c>
      <c r="N2010" s="281">
        <f t="shared" si="519"/>
        <v>-1.62540466E-3</v>
      </c>
      <c r="O2010" s="280">
        <v>0.13315015999999999</v>
      </c>
      <c r="P2010" s="286">
        <v>-3.8335477999999999E-3</v>
      </c>
      <c r="Q2010" s="219">
        <v>1.5080973E-3</v>
      </c>
      <c r="R2010" s="219">
        <v>1.0627992E-4</v>
      </c>
      <c r="S2010" s="219">
        <v>-8.3056725999999998E-4</v>
      </c>
      <c r="T2010" s="286">
        <v>-9.8852246999999997E-5</v>
      </c>
      <c r="U2010" s="286">
        <v>6.0526772E-2</v>
      </c>
      <c r="V2010" s="219">
        <v>0.45951214000000001</v>
      </c>
      <c r="W2010" s="219">
        <v>-2.0355566E-4</v>
      </c>
      <c r="X2010" s="219">
        <v>0</v>
      </c>
      <c r="Y2010" s="219">
        <v>-1.421849E-3</v>
      </c>
      <c r="Z2010" s="286">
        <v>-4.3053462E-6</v>
      </c>
      <c r="AA2010" s="219">
        <v>0</v>
      </c>
      <c r="AB2010" s="219">
        <v>0</v>
      </c>
      <c r="AC2010"/>
      <c r="AD2010" s="227">
        <f t="shared" si="520"/>
        <v>0.13315015999999999</v>
      </c>
      <c r="AE2010" s="227">
        <f t="shared" si="521"/>
        <v>0.51689032191299999</v>
      </c>
      <c r="AF2010" s="227">
        <f t="shared" si="522"/>
        <v>0.45718668950000002</v>
      </c>
      <c r="AG2010" s="227">
        <f t="shared" si="523"/>
        <v>0.45718238415380003</v>
      </c>
      <c r="AH2010" s="227">
        <f t="shared" si="524"/>
        <v>-1.62540466E-3</v>
      </c>
      <c r="AI2010"/>
      <c r="AJ2010">
        <v>-16.333065999999999</v>
      </c>
      <c r="AK2010" s="155">
        <v>-16.079032999999999</v>
      </c>
      <c r="AL2010" s="155">
        <v>-0.17662721000000001</v>
      </c>
      <c r="AM2010" s="155">
        <v>0</v>
      </c>
      <c r="AN2010" s="155">
        <v>0</v>
      </c>
      <c r="AO2010" s="155">
        <v>-4.3267127000000002E-2</v>
      </c>
      <c r="AP2010" s="155">
        <v>-3.4138882000000002E-2</v>
      </c>
      <c r="AQ2010"/>
      <c r="AR2010" s="156">
        <v>1.3158879E-2</v>
      </c>
      <c r="AS2010" s="156">
        <v>1.3608144000000001E-2</v>
      </c>
      <c r="AT2010" s="156">
        <v>6.9890016000000003E-4</v>
      </c>
      <c r="AU2010" s="156">
        <v>-1.1481649E-3</v>
      </c>
      <c r="AV2010" s="282">
        <f t="shared" si="510"/>
        <v>8.1583598698899999E-7</v>
      </c>
      <c r="AW2010" s="282">
        <f t="shared" si="511"/>
        <v>2.5846899390065299E-9</v>
      </c>
      <c r="AX2010" s="283">
        <f t="shared" si="512"/>
        <v>-0.16080740797500001</v>
      </c>
      <c r="AY2010" s="157">
        <v>8.2375563999999997E-7</v>
      </c>
      <c r="AZ2010" s="157">
        <v>2.4854696E-9</v>
      </c>
      <c r="BA2010" s="157">
        <v>6.7906579999999995E-14</v>
      </c>
      <c r="BB2010" s="157">
        <v>0</v>
      </c>
      <c r="BC2010" s="157">
        <v>0</v>
      </c>
      <c r="BD2010" s="157">
        <v>8.0106801999999997E-10</v>
      </c>
      <c r="BE2010" s="157">
        <v>-8.6049852000000002E-9</v>
      </c>
      <c r="BF2010" s="157">
        <v>9.8661488000000004E-11</v>
      </c>
      <c r="BG2010" s="157">
        <v>5.4414456000000003E-13</v>
      </c>
      <c r="BH2010" s="157">
        <v>0</v>
      </c>
      <c r="BI2010" s="157">
        <v>0</v>
      </c>
      <c r="BJ2010" s="157">
        <v>-4.9029303999999999E-14</v>
      </c>
      <c r="BK2010" s="157">
        <v>-3.4175639999999999E-15</v>
      </c>
      <c r="BL2010" s="157">
        <v>-7.5326547000000004E-16</v>
      </c>
      <c r="BM2010" s="157">
        <v>-1.3632011E-11</v>
      </c>
      <c r="BN2010" s="157">
        <v>-1.0210382E-10</v>
      </c>
      <c r="BO2010" s="157">
        <v>0</v>
      </c>
      <c r="BP2010" s="157">
        <v>-1.7077975E-5</v>
      </c>
      <c r="BQ2010" s="157">
        <v>-0.16079033000000001</v>
      </c>
      <c r="BR2010" s="157">
        <v>0</v>
      </c>
      <c r="BS2010" s="157">
        <v>0</v>
      </c>
      <c r="BT2010" s="157">
        <v>0</v>
      </c>
      <c r="BU2010"/>
      <c r="BV2010" s="155">
        <v>9.9581056999999997E-5</v>
      </c>
      <c r="BW2010" s="155">
        <v>3.2432018E-7</v>
      </c>
      <c r="BX2010" s="155">
        <v>2.4750531000000001E-5</v>
      </c>
      <c r="BY2010" s="155">
        <v>5.3822687E-5</v>
      </c>
      <c r="BZ2010" s="155">
        <v>-9.4633108000000003E-7</v>
      </c>
      <c r="CA2010" s="155">
        <v>6.3035526000000005E-7</v>
      </c>
      <c r="CB2010" s="155">
        <v>0</v>
      </c>
      <c r="CC2010" s="155">
        <v>9.5674362999999996E-7</v>
      </c>
      <c r="CD2010" s="155">
        <v>-1.3743540999999999E-7</v>
      </c>
      <c r="CE2010" s="155">
        <v>4.0022053999999998E-5</v>
      </c>
      <c r="CF2010" s="155">
        <v>0</v>
      </c>
      <c r="CG2010" s="155">
        <v>0</v>
      </c>
      <c r="CH2010" s="155">
        <v>0</v>
      </c>
      <c r="CI2010" s="155">
        <v>-1.5977366999999999E-8</v>
      </c>
      <c r="CJ2010" s="155">
        <v>-1.9825891000000001E-5</v>
      </c>
      <c r="CK2010" s="155">
        <v>-2.8659237999999999E-15</v>
      </c>
      <c r="CL2010" s="155">
        <v>0</v>
      </c>
      <c r="CM2010"/>
      <c r="CN2010" s="284">
        <v>0</v>
      </c>
      <c r="CO2010" s="284">
        <v>0.88766771</v>
      </c>
      <c r="CP2010" s="285">
        <v>1.8024471E-2</v>
      </c>
      <c r="CQ2010" s="284">
        <v>3.6646766000000001E-4</v>
      </c>
      <c r="CR2010" s="284">
        <v>-2.3420173999999999E-11</v>
      </c>
      <c r="CS2010" s="284">
        <v>-2.7307503E-9</v>
      </c>
      <c r="CT2010" s="284">
        <v>-3.6361596999999999E-5</v>
      </c>
      <c r="CU2010" s="284">
        <v>-2.8691179999999999E-3</v>
      </c>
      <c r="CV2010" s="284">
        <v>0</v>
      </c>
      <c r="CW2010" s="284">
        <v>2.2167939E-4</v>
      </c>
      <c r="CX2010"/>
      <c r="CY2010"/>
      <c r="CZ2010"/>
      <c r="DA2010"/>
      <c r="DB2010" s="212"/>
      <c r="DC2010" s="48"/>
      <c r="DD2010" s="48"/>
      <c r="DE2010" s="48"/>
      <c r="DF2010" s="48"/>
      <c r="DG2010" s="48"/>
      <c r="DH2010" s="48"/>
      <c r="DI2010" s="48"/>
      <c r="DJ2010" s="48"/>
      <c r="DK2010" s="48"/>
      <c r="DL2010" s="48"/>
    </row>
    <row r="2011" spans="1:116" ht="14.4">
      <c r="A2011" t="s">
        <v>1135</v>
      </c>
      <c r="B2011" s="188" t="s">
        <v>334</v>
      </c>
      <c r="C2011" s="151" t="str">
        <f t="shared" si="514"/>
        <v>F.070.01.106</v>
      </c>
      <c r="D2011" s="54" t="s">
        <v>62</v>
      </c>
      <c r="E2011" s="150" t="s">
        <v>352</v>
      </c>
      <c r="F2011" s="153" t="str">
        <f t="shared" si="515"/>
        <v>PU (Polyurethane) waste incineration with electricity</v>
      </c>
      <c r="G2011" s="154">
        <f t="shared" si="513"/>
        <v>1.2739959333333335</v>
      </c>
      <c r="H2011"/>
      <c r="I2011"/>
      <c r="J2011" s="227">
        <f t="shared" si="516"/>
        <v>0.18982380789520001</v>
      </c>
      <c r="K2011"/>
      <c r="L2011" s="280">
        <f t="shared" si="517"/>
        <v>1.4363650300000001E-3</v>
      </c>
      <c r="M2011" s="280">
        <f t="shared" si="518"/>
        <v>-6.2402893479999934E-4</v>
      </c>
      <c r="N2011" s="281">
        <f t="shared" si="519"/>
        <v>-2.0879181999999999E-3</v>
      </c>
      <c r="O2011" s="280">
        <v>0.19109939000000001</v>
      </c>
      <c r="P2011" s="286">
        <v>-4.9243947999999997E-3</v>
      </c>
      <c r="Q2011" s="219">
        <v>5.0352225000000004E-3</v>
      </c>
      <c r="R2011" s="219">
        <v>2.7407563000000001E-3</v>
      </c>
      <c r="S2011" s="219">
        <v>-1.0669074999999999E-3</v>
      </c>
      <c r="T2011" s="286">
        <v>-1.2698093999999999E-4</v>
      </c>
      <c r="U2011" s="286">
        <v>-1.1050283E-4</v>
      </c>
      <c r="V2011" s="219">
        <v>-7.2932618999999998E-4</v>
      </c>
      <c r="W2011" s="286">
        <v>-2.6147799999999999E-4</v>
      </c>
      <c r="X2011" s="219">
        <v>0</v>
      </c>
      <c r="Y2011" s="219">
        <v>-1.8264402E-3</v>
      </c>
      <c r="Z2011" s="286">
        <v>-5.5304448000000003E-6</v>
      </c>
      <c r="AA2011" s="219">
        <v>0</v>
      </c>
      <c r="AB2011" s="219">
        <v>0</v>
      </c>
      <c r="AC2011"/>
      <c r="AD2011" s="227">
        <f t="shared" si="520"/>
        <v>0.19109939000000001</v>
      </c>
      <c r="AE2011" s="227">
        <f t="shared" si="521"/>
        <v>8.1786654000000076E-4</v>
      </c>
      <c r="AF2011" s="227">
        <f t="shared" si="522"/>
        <v>-6.1849848999999933E-4</v>
      </c>
      <c r="AG2011" s="227">
        <f t="shared" si="523"/>
        <v>-6.2402893479999923E-4</v>
      </c>
      <c r="AH2011" s="227">
        <f t="shared" si="524"/>
        <v>-2.0879181999999999E-3</v>
      </c>
      <c r="AI2011"/>
      <c r="AJ2011">
        <v>-20.980687</v>
      </c>
      <c r="AK2011" s="155">
        <v>-20.654368000000002</v>
      </c>
      <c r="AL2011" s="155">
        <v>-0.22688697999999999</v>
      </c>
      <c r="AM2011" s="155">
        <v>0</v>
      </c>
      <c r="AN2011" s="155">
        <v>0</v>
      </c>
      <c r="AO2011" s="155">
        <v>-5.5578911000000002E-2</v>
      </c>
      <c r="AP2011" s="155">
        <v>-4.3853199000000002E-2</v>
      </c>
      <c r="AQ2011"/>
      <c r="AR2011" s="156">
        <v>1.9595950000000001E-2</v>
      </c>
      <c r="AS2011" s="156">
        <v>2.0048172E-2</v>
      </c>
      <c r="AT2011" s="156">
        <v>1.0226565E-3</v>
      </c>
      <c r="AU2011" s="156">
        <v>-1.4748784999999999E-3</v>
      </c>
      <c r="AV2011" s="282">
        <f t="shared" si="510"/>
        <v>1.2019287873109998E-6</v>
      </c>
      <c r="AW2011" s="282">
        <f t="shared" si="511"/>
        <v>3.7820135963051999E-9</v>
      </c>
      <c r="AX2011" s="283">
        <f t="shared" si="512"/>
        <v>-0.206565617561</v>
      </c>
      <c r="AY2011" s="157">
        <v>1.1822681999999999E-6</v>
      </c>
      <c r="AZ2011" s="157">
        <v>3.5671885999999999E-9</v>
      </c>
      <c r="BA2011" s="157">
        <v>9.7460687999999998E-14</v>
      </c>
      <c r="BB2011" s="157">
        <v>0</v>
      </c>
      <c r="BC2011" s="157">
        <v>0</v>
      </c>
      <c r="BD2011" s="157">
        <v>1.4162451E-9</v>
      </c>
      <c r="BE2011" s="157">
        <v>1.8393011000000002E-8</v>
      </c>
      <c r="BF2011" s="157">
        <v>1.8162906999999999E-10</v>
      </c>
      <c r="BG2011" s="157">
        <v>3.3166803999999997E-11</v>
      </c>
      <c r="BH2011" s="157">
        <v>0</v>
      </c>
      <c r="BI2011" s="157">
        <v>0</v>
      </c>
      <c r="BJ2011" s="157">
        <v>-6.2980731999999995E-14</v>
      </c>
      <c r="BK2011" s="157">
        <v>-4.3900415000000004E-15</v>
      </c>
      <c r="BL2011" s="157">
        <v>-9.6760930000000009E-16</v>
      </c>
      <c r="BM2011" s="157">
        <v>-1.7511039000000002E-11</v>
      </c>
      <c r="BN2011" s="157">
        <v>-1.3115775E-10</v>
      </c>
      <c r="BO2011" s="157">
        <v>0</v>
      </c>
      <c r="BP2011" s="157">
        <v>-2.1937561000000001E-5</v>
      </c>
      <c r="BQ2011" s="157">
        <v>-0.20654368000000001</v>
      </c>
      <c r="BR2011" s="157">
        <v>0</v>
      </c>
      <c r="BS2011" s="157">
        <v>0</v>
      </c>
      <c r="BT2011" s="157">
        <v>0</v>
      </c>
      <c r="BU2011"/>
      <c r="BV2011" s="155">
        <v>1.2480809E-5</v>
      </c>
      <c r="BW2011" s="155">
        <v>7.6793638000000003E-7</v>
      </c>
      <c r="BX2011" s="155">
        <v>3.5522387000000002E-5</v>
      </c>
      <c r="BY2011" s="155">
        <v>-8.939728E-8</v>
      </c>
      <c r="BZ2011" s="155">
        <v>-1.1131481E-6</v>
      </c>
      <c r="CA2011" s="155">
        <v>1.0604106999999999E-6</v>
      </c>
      <c r="CB2011" s="155">
        <v>0</v>
      </c>
      <c r="CC2011" s="155">
        <v>1.6094753E-6</v>
      </c>
      <c r="CD2011" s="155">
        <v>-1.7654304000000001E-7</v>
      </c>
      <c r="CE2011" s="155">
        <v>-1.1019721999999999E-7</v>
      </c>
      <c r="CF2011" s="155">
        <v>0</v>
      </c>
      <c r="CG2011" s="155">
        <v>0</v>
      </c>
      <c r="CH2011" s="155">
        <v>0</v>
      </c>
      <c r="CI2011" s="155">
        <v>4.7728972999999998E-7</v>
      </c>
      <c r="CJ2011" s="155">
        <v>-2.5467404E-5</v>
      </c>
      <c r="CK2011" s="155">
        <v>-3.6814306000000002E-15</v>
      </c>
      <c r="CL2011" s="155">
        <v>0</v>
      </c>
      <c r="CM2011"/>
      <c r="CN2011" s="284">
        <v>0</v>
      </c>
      <c r="CO2011" s="284">
        <v>1.2739959000000001</v>
      </c>
      <c r="CP2011" s="285">
        <v>3.0321540000000001E-2</v>
      </c>
      <c r="CQ2011" s="284">
        <v>7.6861699999999998E-4</v>
      </c>
      <c r="CR2011" s="284">
        <v>-3.0084451999999999E-11</v>
      </c>
      <c r="CS2011" s="284">
        <v>-3.5077931000000001E-9</v>
      </c>
      <c r="CT2011" s="284">
        <v>-4.3635133000000002E-5</v>
      </c>
      <c r="CU2011" s="284">
        <v>-3.6855336000000002E-3</v>
      </c>
      <c r="CV2011" s="284">
        <v>0</v>
      </c>
      <c r="CW2011" s="284">
        <v>3.7291860000000001E-4</v>
      </c>
      <c r="CX2011"/>
      <c r="CY2011"/>
      <c r="CZ2011"/>
      <c r="DA2011"/>
      <c r="DB2011" s="212"/>
      <c r="DC2011" s="48"/>
      <c r="DD2011" s="48"/>
      <c r="DE2011" s="48"/>
      <c r="DF2011" s="48"/>
      <c r="DG2011" s="48"/>
      <c r="DH2011" s="48"/>
      <c r="DI2011" s="48"/>
      <c r="DJ2011" s="48"/>
      <c r="DK2011" s="48"/>
      <c r="DL2011" s="48"/>
    </row>
    <row r="2012" spans="1:116" ht="14.4">
      <c r="A2012" t="s">
        <v>1136</v>
      </c>
      <c r="B2012" s="188" t="s">
        <v>334</v>
      </c>
      <c r="C2012" s="151" t="str">
        <f t="shared" si="514"/>
        <v>F.070.01.107</v>
      </c>
      <c r="D2012" s="54" t="s">
        <v>62</v>
      </c>
      <c r="E2012" s="150" t="s">
        <v>352</v>
      </c>
      <c r="F2012" s="153" t="str">
        <f t="shared" si="515"/>
        <v>SBR (Styrene butadiene rubber) waste incineration with electricity</v>
      </c>
      <c r="G2012" s="154">
        <f t="shared" si="513"/>
        <v>1.6396656666666667</v>
      </c>
      <c r="H2012"/>
      <c r="I2012"/>
      <c r="J2012" s="227">
        <f t="shared" si="516"/>
        <v>0.25019822970139999</v>
      </c>
      <c r="K2012"/>
      <c r="L2012" s="280">
        <f t="shared" si="517"/>
        <v>4.5214186200000003E-3</v>
      </c>
      <c r="M2012" s="280">
        <f t="shared" si="518"/>
        <v>2.3963248413999992E-3</v>
      </c>
      <c r="N2012" s="281">
        <f t="shared" si="519"/>
        <v>-2.6693637600000001E-3</v>
      </c>
      <c r="O2012" s="280">
        <v>0.24594985</v>
      </c>
      <c r="P2012" s="286">
        <v>-6.2957452000000002E-3</v>
      </c>
      <c r="Q2012" s="219">
        <v>9.6315702999999996E-3</v>
      </c>
      <c r="R2012" s="219">
        <v>6.1890581000000004E-3</v>
      </c>
      <c r="S2012" s="219">
        <v>-1.364021E-3</v>
      </c>
      <c r="T2012" s="286">
        <v>-1.6234271000000001E-4</v>
      </c>
      <c r="U2012" s="286">
        <v>-1.4127576999999999E-4</v>
      </c>
      <c r="V2012" s="219">
        <v>-9.3242968999999998E-4</v>
      </c>
      <c r="W2012" s="219">
        <v>-3.3429465999999997E-4</v>
      </c>
      <c r="X2012" s="219">
        <v>0</v>
      </c>
      <c r="Y2012" s="219">
        <v>-2.3350691E-3</v>
      </c>
      <c r="Z2012" s="286">
        <v>-7.0705686000000001E-6</v>
      </c>
      <c r="AA2012" s="219">
        <v>0</v>
      </c>
      <c r="AB2012" s="219">
        <v>0</v>
      </c>
      <c r="AC2012"/>
      <c r="AD2012" s="227">
        <f t="shared" si="520"/>
        <v>0.24594985</v>
      </c>
      <c r="AE2012" s="227">
        <f t="shared" si="521"/>
        <v>6.9248140300000004E-3</v>
      </c>
      <c r="AF2012" s="227">
        <f t="shared" si="522"/>
        <v>2.4033954099999992E-3</v>
      </c>
      <c r="AG2012" s="227">
        <f t="shared" si="523"/>
        <v>2.3963248413999992E-3</v>
      </c>
      <c r="AH2012" s="227">
        <f t="shared" si="524"/>
        <v>-2.6693637600000001E-3</v>
      </c>
      <c r="AI2012"/>
      <c r="AJ2012">
        <v>-26.823409999999999</v>
      </c>
      <c r="AK2012" s="155">
        <v>-26.406217000000002</v>
      </c>
      <c r="AL2012" s="155">
        <v>-0.29007070000000001</v>
      </c>
      <c r="AM2012" s="155">
        <v>0</v>
      </c>
      <c r="AN2012" s="155">
        <v>0</v>
      </c>
      <c r="AO2012" s="155">
        <v>-7.1056583000000006E-2</v>
      </c>
      <c r="AP2012" s="155">
        <v>-5.6065482E-2</v>
      </c>
      <c r="AQ2012"/>
      <c r="AR2012" s="156">
        <v>2.5767225000000001E-2</v>
      </c>
      <c r="AS2012" s="156">
        <v>2.6312785000000002E-2</v>
      </c>
      <c r="AT2012" s="156">
        <v>1.3400446999999999E-3</v>
      </c>
      <c r="AU2012" s="156">
        <v>-1.8856042E-3</v>
      </c>
      <c r="AV2012" s="282">
        <f t="shared" si="510"/>
        <v>1.577505040369E-6</v>
      </c>
      <c r="AW2012" s="282">
        <f t="shared" si="511"/>
        <v>4.9557865310951987E-9</v>
      </c>
      <c r="AX2012" s="283">
        <f t="shared" si="512"/>
        <v>-0.264090216755</v>
      </c>
      <c r="AY2012" s="157">
        <v>1.5216097E-6</v>
      </c>
      <c r="AZ2012" s="157">
        <v>4.5910639000000001E-9</v>
      </c>
      <c r="BA2012" s="157">
        <v>1.2543441999999999E-13</v>
      </c>
      <c r="BB2012" s="157">
        <v>0</v>
      </c>
      <c r="BC2012" s="157">
        <v>0</v>
      </c>
      <c r="BD2012" s="157">
        <v>2.2098905999999999E-9</v>
      </c>
      <c r="BE2012" s="157">
        <v>5.3875519999999998E-8</v>
      </c>
      <c r="BF2012" s="157">
        <v>2.8880602000000001E-10</v>
      </c>
      <c r="BG2012" s="157">
        <v>7.5878546000000001E-11</v>
      </c>
      <c r="BH2012" s="157">
        <v>0</v>
      </c>
      <c r="BI2012" s="157">
        <v>0</v>
      </c>
      <c r="BJ2012" s="157">
        <v>-8.0519670000000003E-14</v>
      </c>
      <c r="BK2012" s="157">
        <v>-5.6125847000000001E-15</v>
      </c>
      <c r="BL2012" s="157">
        <v>-1.2370701E-15</v>
      </c>
      <c r="BM2012" s="157">
        <v>-2.2387530999999999E-11</v>
      </c>
      <c r="BN2012" s="157">
        <v>-1.6768269999999999E-10</v>
      </c>
      <c r="BO2012" s="157">
        <v>0</v>
      </c>
      <c r="BP2012" s="157">
        <v>-2.8046755000000001E-5</v>
      </c>
      <c r="BQ2012" s="157">
        <v>-0.26406216999999998</v>
      </c>
      <c r="BR2012" s="157">
        <v>0</v>
      </c>
      <c r="BS2012" s="157">
        <v>0</v>
      </c>
      <c r="BT2012" s="157">
        <v>0</v>
      </c>
      <c r="BU2012"/>
      <c r="BV2012" s="155">
        <v>1.7891911000000001E-5</v>
      </c>
      <c r="BW2012" s="155">
        <v>1.3440251E-6</v>
      </c>
      <c r="BX2012" s="155">
        <v>4.5718230000000001E-5</v>
      </c>
      <c r="BY2012" s="155">
        <v>-1.1429273E-7</v>
      </c>
      <c r="BZ2012" s="155">
        <v>-1.3174946999999999E-6</v>
      </c>
      <c r="CA2012" s="155">
        <v>1.6141808E-6</v>
      </c>
      <c r="CB2012" s="155">
        <v>0</v>
      </c>
      <c r="CC2012" s="155">
        <v>2.4499789999999999E-6</v>
      </c>
      <c r="CD2012" s="155">
        <v>-2.2570693000000001E-7</v>
      </c>
      <c r="CE2012" s="155">
        <v>-1.4088505E-7</v>
      </c>
      <c r="CF2012" s="155">
        <v>0</v>
      </c>
      <c r="CG2012" s="155">
        <v>0</v>
      </c>
      <c r="CH2012" s="155">
        <v>0</v>
      </c>
      <c r="CI2012" s="155">
        <v>1.1234682999999999E-6</v>
      </c>
      <c r="CJ2012" s="155">
        <v>-3.2559593E-5</v>
      </c>
      <c r="CK2012" s="155">
        <v>-4.7066390999999997E-15</v>
      </c>
      <c r="CL2012" s="155">
        <v>0</v>
      </c>
      <c r="CM2012"/>
      <c r="CN2012" s="284">
        <v>0</v>
      </c>
      <c r="CO2012" s="284">
        <v>1.6396656999999999</v>
      </c>
      <c r="CP2012" s="285">
        <v>4.6156122000000001E-2</v>
      </c>
      <c r="CQ2012" s="284">
        <v>1.2897761999999999E-3</v>
      </c>
      <c r="CR2012" s="284">
        <v>-3.8462399999999998E-11</v>
      </c>
      <c r="CS2012" s="284">
        <v>-4.4846468E-9</v>
      </c>
      <c r="CT2012" s="284">
        <v>-5.2618053999999998E-5</v>
      </c>
      <c r="CU2012" s="284">
        <v>-4.7118847999999998E-3</v>
      </c>
      <c r="CV2012" s="284">
        <v>0</v>
      </c>
      <c r="CW2012" s="284">
        <v>5.6766498000000005E-4</v>
      </c>
      <c r="CX2012"/>
      <c r="CY2012"/>
      <c r="CZ2012"/>
      <c r="DA2012"/>
      <c r="DB2012" s="212"/>
      <c r="DC2012" s="48"/>
      <c r="DD2012" s="48"/>
      <c r="DE2012" s="48"/>
      <c r="DF2012" s="48"/>
      <c r="DG2012" s="48"/>
      <c r="DH2012" s="48"/>
      <c r="DI2012" s="48"/>
      <c r="DJ2012" s="48"/>
      <c r="DK2012" s="48"/>
      <c r="DL2012" s="48"/>
    </row>
    <row r="2013" spans="1:116" ht="14.4">
      <c r="A2013" t="s">
        <v>1137</v>
      </c>
      <c r="B2013" s="188" t="s">
        <v>334</v>
      </c>
      <c r="C2013" s="151" t="str">
        <f t="shared" si="514"/>
        <v>F.070.01.108</v>
      </c>
      <c r="D2013" s="54" t="s">
        <v>62</v>
      </c>
      <c r="E2013" s="150" t="s">
        <v>352</v>
      </c>
      <c r="F2013" s="153" t="str">
        <f t="shared" si="515"/>
        <v>Silicone rubbers waste incineration with electricity</v>
      </c>
      <c r="G2013" s="154">
        <f t="shared" si="513"/>
        <v>0.99587079999999994</v>
      </c>
      <c r="H2013"/>
      <c r="I2013"/>
      <c r="J2013" s="227">
        <f t="shared" si="516"/>
        <v>0.14424189419889999</v>
      </c>
      <c r="K2013"/>
      <c r="L2013" s="280">
        <f t="shared" si="517"/>
        <v>-1.043521314E-3</v>
      </c>
      <c r="M2013" s="280">
        <f t="shared" si="518"/>
        <v>-2.7473079371000001E-3</v>
      </c>
      <c r="N2013" s="281">
        <f t="shared" si="519"/>
        <v>-1.3478965499999999E-3</v>
      </c>
      <c r="O2013" s="280">
        <v>0.14938061999999999</v>
      </c>
      <c r="P2013" s="286">
        <v>-3.1790397000000001E-3</v>
      </c>
      <c r="Q2013" s="219">
        <v>9.0613287999999998E-4</v>
      </c>
      <c r="R2013" s="219">
        <v>-2.0144592E-4</v>
      </c>
      <c r="S2013" s="219">
        <v>-6.8876308999999997E-4</v>
      </c>
      <c r="T2013" s="286">
        <v>-8.1975034E-5</v>
      </c>
      <c r="U2013" s="286">
        <v>-7.1337270000000004E-5</v>
      </c>
      <c r="V2013" s="219">
        <v>-4.7083082999999998E-4</v>
      </c>
      <c r="W2013" s="219">
        <v>-1.6880224999999999E-4</v>
      </c>
      <c r="X2013" s="219">
        <v>0</v>
      </c>
      <c r="Y2013" s="219">
        <v>-1.1790943E-3</v>
      </c>
      <c r="Z2013" s="286">
        <v>-3.5702871000000002E-6</v>
      </c>
      <c r="AA2013" s="219">
        <v>0</v>
      </c>
      <c r="AB2013" s="219">
        <v>0</v>
      </c>
      <c r="AC2013"/>
      <c r="AD2013" s="227">
        <f t="shared" si="520"/>
        <v>0.14938061999999999</v>
      </c>
      <c r="AE2013" s="227">
        <f t="shared" si="521"/>
        <v>-3.787258964E-3</v>
      </c>
      <c r="AF2013" s="227">
        <f t="shared" si="522"/>
        <v>-2.74373765E-3</v>
      </c>
      <c r="AG2013" s="227">
        <f t="shared" si="523"/>
        <v>-2.7473079371000001E-3</v>
      </c>
      <c r="AH2013" s="227">
        <f t="shared" si="524"/>
        <v>-1.3478965499999999E-3</v>
      </c>
      <c r="AI2013"/>
      <c r="AJ2013">
        <v>-13.544494</v>
      </c>
      <c r="AK2013" s="155">
        <v>-13.333831999999999</v>
      </c>
      <c r="AL2013" s="155">
        <v>-0.14647134000000001</v>
      </c>
      <c r="AM2013" s="155">
        <v>0</v>
      </c>
      <c r="AN2013" s="155">
        <v>0</v>
      </c>
      <c r="AO2013" s="155">
        <v>-3.5880057E-2</v>
      </c>
      <c r="AP2013" s="155">
        <v>-2.8310293E-2</v>
      </c>
      <c r="AQ2013"/>
      <c r="AR2013" s="156">
        <v>1.5071727E-2</v>
      </c>
      <c r="AS2013" s="156">
        <v>1.5250243E-2</v>
      </c>
      <c r="AT2013" s="156">
        <v>7.7362093000000001E-4</v>
      </c>
      <c r="AU2013" s="156">
        <v>-9.5213674999999995E-4</v>
      </c>
      <c r="AV2013" s="282">
        <f t="shared" si="510"/>
        <v>9.1428317272499998E-7</v>
      </c>
      <c r="AW2013" s="282">
        <f t="shared" si="511"/>
        <v>2.8610241580314305E-9</v>
      </c>
      <c r="AX2013" s="283">
        <f t="shared" si="512"/>
        <v>-0.133352482223</v>
      </c>
      <c r="AY2013" s="157">
        <v>9.2416808999999995E-7</v>
      </c>
      <c r="AZ2013" s="157">
        <v>2.7884382000000002E-9</v>
      </c>
      <c r="BA2013" s="157">
        <v>7.6184114999999995E-14</v>
      </c>
      <c r="BB2013" s="157">
        <v>0</v>
      </c>
      <c r="BC2013" s="157">
        <v>0</v>
      </c>
      <c r="BD2013" s="157">
        <v>6.2124177999999999E-10</v>
      </c>
      <c r="BE2013" s="157">
        <v>-1.0410183000000001E-8</v>
      </c>
      <c r="BF2013" s="157">
        <v>7.5712941999999995E-11</v>
      </c>
      <c r="BG2013" s="157">
        <v>-3.1590509000000001E-12</v>
      </c>
      <c r="BH2013" s="157">
        <v>0</v>
      </c>
      <c r="BI2013" s="157">
        <v>0</v>
      </c>
      <c r="BJ2013" s="157">
        <v>-4.0658447000000002E-14</v>
      </c>
      <c r="BK2013" s="157">
        <v>-2.8340774000000002E-15</v>
      </c>
      <c r="BL2013" s="157">
        <v>-6.2465917000000003E-16</v>
      </c>
      <c r="BM2013" s="157">
        <v>-1.1304595E-11</v>
      </c>
      <c r="BN2013" s="157">
        <v>-8.4671460000000006E-11</v>
      </c>
      <c r="BO2013" s="157">
        <v>0</v>
      </c>
      <c r="BP2013" s="157">
        <v>-1.4162222999999999E-5</v>
      </c>
      <c r="BQ2013" s="157">
        <v>-0.13333832000000001</v>
      </c>
      <c r="BR2013" s="157">
        <v>0</v>
      </c>
      <c r="BS2013" s="157">
        <v>0</v>
      </c>
      <c r="BT2013" s="157">
        <v>0</v>
      </c>
      <c r="BU2013"/>
      <c r="BV2013" s="155">
        <v>1.1694783E-5</v>
      </c>
      <c r="BW2013" s="155">
        <v>2.2988193999999999E-7</v>
      </c>
      <c r="BX2013" s="155">
        <v>2.7767519999999999E-5</v>
      </c>
      <c r="BY2013" s="155">
        <v>-5.7712168000000001E-8</v>
      </c>
      <c r="BZ2013" s="155">
        <v>-7.9615596000000001E-7</v>
      </c>
      <c r="CA2013" s="155">
        <v>4.9485832999999995E-7</v>
      </c>
      <c r="CB2013" s="155">
        <v>0</v>
      </c>
      <c r="CC2013" s="155">
        <v>7.5108845999999996E-7</v>
      </c>
      <c r="CD2013" s="155">
        <v>-1.1397082E-7</v>
      </c>
      <c r="CE2013" s="155">
        <v>-7.1139976999999996E-8</v>
      </c>
      <c r="CF2013" s="155">
        <v>0</v>
      </c>
      <c r="CG2013" s="155">
        <v>0</v>
      </c>
      <c r="CH2013" s="155">
        <v>0</v>
      </c>
      <c r="CI2013" s="155">
        <v>-6.8604407000000004E-8</v>
      </c>
      <c r="CJ2013" s="155">
        <v>-1.6440983000000001E-5</v>
      </c>
      <c r="CK2013" s="155">
        <v>-2.3766197E-15</v>
      </c>
      <c r="CL2013" s="155">
        <v>0</v>
      </c>
      <c r="CM2013"/>
      <c r="CN2013" s="284">
        <v>0</v>
      </c>
      <c r="CO2013" s="284">
        <v>0.99587079000000001</v>
      </c>
      <c r="CP2013" s="285">
        <v>1.4150052E-2</v>
      </c>
      <c r="CQ2013" s="284">
        <v>2.7077805999999998E-4</v>
      </c>
      <c r="CR2013" s="284">
        <v>-1.9421608E-11</v>
      </c>
      <c r="CS2013" s="284">
        <v>-2.2645246000000002E-9</v>
      </c>
      <c r="CT2013" s="284">
        <v>-3.0495254E-5</v>
      </c>
      <c r="CU2013" s="284">
        <v>-2.3792685000000001E-3</v>
      </c>
      <c r="CV2013" s="284">
        <v>0</v>
      </c>
      <c r="CW2013" s="284">
        <v>1.7402868E-4</v>
      </c>
      <c r="CX2013"/>
      <c r="CY2013"/>
      <c r="CZ2013"/>
      <c r="DA2013"/>
      <c r="DB2013" s="212"/>
      <c r="DC2013" s="48"/>
      <c r="DD2013" s="48"/>
      <c r="DE2013" s="48"/>
      <c r="DF2013" s="48"/>
      <c r="DG2013" s="48"/>
      <c r="DH2013" s="48"/>
      <c r="DI2013" s="48"/>
      <c r="DJ2013" s="48"/>
      <c r="DK2013" s="48"/>
      <c r="DL2013" s="48"/>
    </row>
    <row r="2014" spans="1:116" ht="14.4">
      <c r="B2014" s="188"/>
      <c r="C2014" s="151"/>
      <c r="D2014" s="51" t="s">
        <v>63</v>
      </c>
      <c r="E2014" s="150"/>
      <c r="F2014"/>
      <c r="G2014"/>
      <c r="H2014"/>
      <c r="I2014"/>
      <c r="J2014"/>
      <c r="K2014"/>
      <c r="L2014"/>
      <c r="M2014"/>
      <c r="N2014" s="174"/>
      <c r="O2014"/>
      <c r="P2014" s="53"/>
      <c r="Q2014"/>
      <c r="R2014"/>
      <c r="S2014"/>
      <c r="T2014" s="53"/>
      <c r="U2014" s="53"/>
      <c r="V2014"/>
      <c r="W2014"/>
      <c r="X2014"/>
      <c r="Y2014"/>
      <c r="Z2014" s="53"/>
      <c r="AA2014"/>
      <c r="AB2014"/>
      <c r="AC2014"/>
      <c r="AD2014"/>
      <c r="AE2014"/>
      <c r="AF2014"/>
      <c r="AG2014"/>
      <c r="AH2014"/>
      <c r="AI2014"/>
      <c r="AJ2014"/>
      <c r="AK2014"/>
      <c r="AL2014"/>
      <c r="AM2014"/>
      <c r="AN2014"/>
      <c r="AO2014"/>
      <c r="AP2014"/>
      <c r="AQ2014"/>
      <c r="AR2014"/>
      <c r="AS2014"/>
      <c r="AT2014"/>
      <c r="AU2014"/>
      <c r="AX2014" s="19"/>
      <c r="AY2014"/>
      <c r="AZ2014"/>
      <c r="BA2014"/>
      <c r="BB2014"/>
      <c r="BC2014"/>
      <c r="BD2014"/>
      <c r="BE2014"/>
      <c r="BF2014"/>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s="117"/>
      <c r="CQ2014"/>
      <c r="CR2014"/>
      <c r="CS2014"/>
      <c r="CT2014"/>
      <c r="CU2014"/>
      <c r="CV2014"/>
      <c r="CW2014"/>
      <c r="CX2014"/>
      <c r="CY2014"/>
      <c r="CZ2014"/>
      <c r="DA2014"/>
      <c r="DB2014" s="212"/>
      <c r="DC2014" s="48"/>
      <c r="DD2014" s="48"/>
      <c r="DE2014" s="48"/>
      <c r="DF2014" s="48"/>
      <c r="DG2014" s="48"/>
      <c r="DH2014" s="48"/>
      <c r="DI2014" s="48"/>
      <c r="DJ2014" s="48"/>
      <c r="DK2014" s="48"/>
      <c r="DL2014" s="48"/>
    </row>
    <row r="2015" spans="1:116" ht="14.4">
      <c r="A2015" t="s">
        <v>1138</v>
      </c>
      <c r="B2015" s="188" t="s">
        <v>334</v>
      </c>
      <c r="C2015" s="151" t="str">
        <f t="shared" si="514"/>
        <v>F.080.01.101</v>
      </c>
      <c r="D2015" s="54" t="s">
        <v>63</v>
      </c>
      <c r="E2015" s="150" t="s">
        <v>352</v>
      </c>
      <c r="F2015" s="153" t="str">
        <f t="shared" si="515"/>
        <v>CFRP (50%) waste incineration with electricity</v>
      </c>
      <c r="G2015" s="154">
        <f t="shared" si="513"/>
        <v>0.67155153333333339</v>
      </c>
      <c r="H2015"/>
      <c r="I2015"/>
      <c r="J2015" s="227">
        <f t="shared" si="516"/>
        <v>0.1019196718524</v>
      </c>
      <c r="K2015"/>
      <c r="L2015" s="280">
        <f t="shared" si="517"/>
        <v>1.5236674550000002E-3</v>
      </c>
      <c r="M2015" s="280">
        <f t="shared" si="518"/>
        <v>6.7840149740000012E-4</v>
      </c>
      <c r="N2015" s="281">
        <f t="shared" si="519"/>
        <v>-1.0151271E-3</v>
      </c>
      <c r="O2015" s="280">
        <v>0.10073273000000001</v>
      </c>
      <c r="P2015" s="286">
        <v>-2.3941965000000001E-3</v>
      </c>
      <c r="Q2015" s="219">
        <v>3.4298787000000002E-3</v>
      </c>
      <c r="R2015" s="219">
        <v>2.1578508000000001E-3</v>
      </c>
      <c r="S2015" s="219">
        <v>-5.1872086999999996E-4</v>
      </c>
      <c r="T2015" s="286">
        <v>-6.1736991000000004E-5</v>
      </c>
      <c r="U2015" s="286">
        <v>-5.3725484000000002E-5</v>
      </c>
      <c r="V2015" s="219">
        <v>-3.5459184999999999E-4</v>
      </c>
      <c r="W2015" s="219">
        <v>-1.2712826E-4</v>
      </c>
      <c r="X2015" s="219">
        <v>0</v>
      </c>
      <c r="Y2015" s="219">
        <v>-8.8799883999999998E-4</v>
      </c>
      <c r="Z2015" s="286">
        <v>-2.6888525999999998E-6</v>
      </c>
      <c r="AA2015" s="219">
        <v>0</v>
      </c>
      <c r="AB2015" s="219">
        <v>0</v>
      </c>
      <c r="AC2015"/>
      <c r="AD2015" s="227">
        <f t="shared" si="520"/>
        <v>0.10073273000000001</v>
      </c>
      <c r="AE2015" s="227">
        <f t="shared" si="521"/>
        <v>2.2047578050000002E-3</v>
      </c>
      <c r="AF2015" s="227">
        <f t="shared" si="522"/>
        <v>6.8109035000000009E-4</v>
      </c>
      <c r="AG2015" s="227">
        <f t="shared" si="523"/>
        <v>6.7840149740000012E-4</v>
      </c>
      <c r="AH2015" s="227">
        <f t="shared" si="524"/>
        <v>-1.0151271E-3</v>
      </c>
      <c r="AI2015"/>
      <c r="AJ2015">
        <v>-10.200621999999999</v>
      </c>
      <c r="AK2015" s="155">
        <v>-10.041968000000001</v>
      </c>
      <c r="AL2015" s="155">
        <v>-0.11031042000000001</v>
      </c>
      <c r="AM2015" s="155">
        <v>0</v>
      </c>
      <c r="AN2015" s="155">
        <v>0</v>
      </c>
      <c r="AO2015" s="155">
        <v>-2.7021968E-2</v>
      </c>
      <c r="AP2015" s="155">
        <v>-2.1321032E-2</v>
      </c>
      <c r="AQ2015"/>
      <c r="AR2015" s="156">
        <v>1.0539221E-2</v>
      </c>
      <c r="AS2015" s="156">
        <v>1.0712119000000001E-2</v>
      </c>
      <c r="AT2015" s="156">
        <v>5.4417465000000003E-4</v>
      </c>
      <c r="AU2015" s="156">
        <v>-7.1707268999999998E-4</v>
      </c>
      <c r="AV2015" s="282">
        <f t="shared" si="510"/>
        <v>6.4221338632800009E-7</v>
      </c>
      <c r="AW2015" s="282">
        <f t="shared" si="511"/>
        <v>2.0124802451832398E-9</v>
      </c>
      <c r="AX2015" s="283">
        <f t="shared" si="512"/>
        <v>-0.10043034584499999</v>
      </c>
      <c r="AY2015" s="157">
        <v>6.2319982E-7</v>
      </c>
      <c r="AZ2015" s="157">
        <v>1.8803442999999999E-9</v>
      </c>
      <c r="BA2015" s="157">
        <v>5.1373691999999998E-14</v>
      </c>
      <c r="BB2015" s="157">
        <v>0</v>
      </c>
      <c r="BC2015" s="157">
        <v>0</v>
      </c>
      <c r="BD2015" s="157">
        <v>8.1128476000000002E-10</v>
      </c>
      <c r="BE2015" s="157">
        <v>1.8274563E-8</v>
      </c>
      <c r="BF2015" s="157">
        <v>1.0570287E-10</v>
      </c>
      <c r="BG2015" s="157">
        <v>2.6414927E-11</v>
      </c>
      <c r="BH2015" s="157">
        <v>0</v>
      </c>
      <c r="BI2015" s="157">
        <v>0</v>
      </c>
      <c r="BJ2015" s="157">
        <v>-3.0620667E-14</v>
      </c>
      <c r="BK2015" s="157">
        <v>-2.1343988E-15</v>
      </c>
      <c r="BL2015" s="157">
        <v>-4.7044295999999997E-16</v>
      </c>
      <c r="BM2015" s="157">
        <v>-8.5137099999999993E-12</v>
      </c>
      <c r="BN2015" s="157">
        <v>-6.3767722000000006E-11</v>
      </c>
      <c r="BO2015" s="157">
        <v>0</v>
      </c>
      <c r="BP2015" s="157">
        <v>-1.0665845E-5</v>
      </c>
      <c r="BQ2015" s="157">
        <v>-0.10041968</v>
      </c>
      <c r="BR2015" s="157">
        <v>0</v>
      </c>
      <c r="BS2015" s="157">
        <v>0</v>
      </c>
      <c r="BT2015" s="157">
        <v>0</v>
      </c>
      <c r="BU2015"/>
      <c r="BV2015" s="155">
        <v>8.0236365000000004E-6</v>
      </c>
      <c r="BW2015" s="155">
        <v>4.8470535999999995E-7</v>
      </c>
      <c r="BX2015" s="155">
        <v>1.8724638000000001E-5</v>
      </c>
      <c r="BY2015" s="155">
        <v>-4.3464154999999998E-8</v>
      </c>
      <c r="BZ2015" s="155">
        <v>-5.0873024E-7</v>
      </c>
      <c r="CA2015" s="155">
        <v>5.9500823999999995E-7</v>
      </c>
      <c r="CB2015" s="155">
        <v>0</v>
      </c>
      <c r="CC2015" s="155">
        <v>9.0309444999999996E-7</v>
      </c>
      <c r="CD2015" s="155">
        <v>-8.5833641999999998E-8</v>
      </c>
      <c r="CE2015" s="155">
        <v>-5.3576899000000001E-8</v>
      </c>
      <c r="CF2015" s="155">
        <v>0</v>
      </c>
      <c r="CG2015" s="155">
        <v>0</v>
      </c>
      <c r="CH2015" s="155">
        <v>0</v>
      </c>
      <c r="CI2015" s="155">
        <v>3.8981832000000003E-7</v>
      </c>
      <c r="CJ2015" s="155">
        <v>-1.2382023000000001E-5</v>
      </c>
      <c r="CK2015" s="155">
        <v>-1.7898785000000001E-15</v>
      </c>
      <c r="CL2015" s="155">
        <v>0</v>
      </c>
      <c r="CM2015"/>
      <c r="CN2015" s="284">
        <v>0</v>
      </c>
      <c r="CO2015" s="284">
        <v>0.67155153000000001</v>
      </c>
      <c r="CP2015" s="285">
        <v>1.7013753E-2</v>
      </c>
      <c r="CQ2015" s="284">
        <v>4.6809398999999999E-4</v>
      </c>
      <c r="CR2015" s="284">
        <v>-1.4626790000000001E-11</v>
      </c>
      <c r="CS2015" s="284">
        <v>-1.7054575000000001E-9</v>
      </c>
      <c r="CT2015" s="284">
        <v>-2.0241048999999999E-5</v>
      </c>
      <c r="CU2015" s="284">
        <v>-1.7918734E-3</v>
      </c>
      <c r="CV2015" s="284">
        <v>0</v>
      </c>
      <c r="CW2015" s="284">
        <v>2.0924877E-4</v>
      </c>
      <c r="CX2015"/>
      <c r="CY2015"/>
      <c r="CZ2015"/>
      <c r="DA2015"/>
      <c r="DB2015" s="212"/>
      <c r="DC2015" s="48"/>
      <c r="DD2015" s="48"/>
      <c r="DE2015" s="48"/>
      <c r="DF2015" s="48"/>
      <c r="DG2015" s="48"/>
      <c r="DH2015" s="48"/>
      <c r="DI2015" s="48"/>
      <c r="DJ2015" s="48"/>
      <c r="DK2015" s="48"/>
      <c r="DL2015" s="48"/>
    </row>
    <row r="2016" spans="1:116" ht="14.4">
      <c r="A2016" t="s">
        <v>1139</v>
      </c>
      <c r="B2016" s="188" t="s">
        <v>334</v>
      </c>
      <c r="C2016" s="151" t="str">
        <f t="shared" si="514"/>
        <v>F.080.01.102</v>
      </c>
      <c r="D2016" s="54" t="s">
        <v>63</v>
      </c>
      <c r="E2016" s="150" t="s">
        <v>352</v>
      </c>
      <c r="F2016" s="153" t="str">
        <f t="shared" si="515"/>
        <v>DMC (50%) waste incineration with electricity</v>
      </c>
      <c r="G2016" s="154">
        <f t="shared" si="513"/>
        <v>0.67155153333333339</v>
      </c>
      <c r="H2016"/>
      <c r="I2016"/>
      <c r="J2016" s="227">
        <f t="shared" si="516"/>
        <v>0.1019196718524</v>
      </c>
      <c r="K2016"/>
      <c r="L2016" s="280">
        <f t="shared" si="517"/>
        <v>1.5236674550000002E-3</v>
      </c>
      <c r="M2016" s="280">
        <f t="shared" si="518"/>
        <v>6.7840149740000012E-4</v>
      </c>
      <c r="N2016" s="281">
        <f t="shared" si="519"/>
        <v>-1.0151271E-3</v>
      </c>
      <c r="O2016" s="280">
        <v>0.10073273000000001</v>
      </c>
      <c r="P2016" s="286">
        <v>-2.3941965000000001E-3</v>
      </c>
      <c r="Q2016" s="219">
        <v>3.4298787000000002E-3</v>
      </c>
      <c r="R2016" s="219">
        <v>2.1578508000000001E-3</v>
      </c>
      <c r="S2016" s="219">
        <v>-5.1872086999999996E-4</v>
      </c>
      <c r="T2016" s="286">
        <v>-6.1736991000000004E-5</v>
      </c>
      <c r="U2016" s="286">
        <v>-5.3725484000000002E-5</v>
      </c>
      <c r="V2016" s="219">
        <v>-3.5459184999999999E-4</v>
      </c>
      <c r="W2016" s="219">
        <v>-1.2712826E-4</v>
      </c>
      <c r="X2016" s="219">
        <v>0</v>
      </c>
      <c r="Y2016" s="219">
        <v>-8.8799883999999998E-4</v>
      </c>
      <c r="Z2016" s="286">
        <v>-2.6888525999999998E-6</v>
      </c>
      <c r="AA2016" s="219">
        <v>0</v>
      </c>
      <c r="AB2016" s="219">
        <v>0</v>
      </c>
      <c r="AC2016"/>
      <c r="AD2016" s="227">
        <f t="shared" si="520"/>
        <v>0.10073273000000001</v>
      </c>
      <c r="AE2016" s="227">
        <f t="shared" si="521"/>
        <v>2.2047578050000002E-3</v>
      </c>
      <c r="AF2016" s="227">
        <f t="shared" si="522"/>
        <v>6.8109035000000009E-4</v>
      </c>
      <c r="AG2016" s="227">
        <f t="shared" si="523"/>
        <v>6.7840149740000012E-4</v>
      </c>
      <c r="AH2016" s="227">
        <f t="shared" si="524"/>
        <v>-1.0151271E-3</v>
      </c>
      <c r="AI2016"/>
      <c r="AJ2016">
        <v>-10.200621999999999</v>
      </c>
      <c r="AK2016" s="155">
        <v>-10.041968000000001</v>
      </c>
      <c r="AL2016" s="155">
        <v>-0.11031042000000001</v>
      </c>
      <c r="AM2016" s="155">
        <v>0</v>
      </c>
      <c r="AN2016" s="155">
        <v>0</v>
      </c>
      <c r="AO2016" s="155">
        <v>-2.7021968E-2</v>
      </c>
      <c r="AP2016" s="155">
        <v>-2.1321032E-2</v>
      </c>
      <c r="AQ2016"/>
      <c r="AR2016" s="156">
        <v>1.0539221E-2</v>
      </c>
      <c r="AS2016" s="156">
        <v>1.0712119000000001E-2</v>
      </c>
      <c r="AT2016" s="156">
        <v>5.4417465000000003E-4</v>
      </c>
      <c r="AU2016" s="156">
        <v>-7.1707268999999998E-4</v>
      </c>
      <c r="AV2016" s="282">
        <f t="shared" si="510"/>
        <v>6.4221338632800009E-7</v>
      </c>
      <c r="AW2016" s="282">
        <f t="shared" si="511"/>
        <v>2.0124802451832398E-9</v>
      </c>
      <c r="AX2016" s="283">
        <f t="shared" si="512"/>
        <v>-0.10043034584499999</v>
      </c>
      <c r="AY2016" s="157">
        <v>6.2319982E-7</v>
      </c>
      <c r="AZ2016" s="157">
        <v>1.8803442999999999E-9</v>
      </c>
      <c r="BA2016" s="157">
        <v>5.1373691999999998E-14</v>
      </c>
      <c r="BB2016" s="157">
        <v>0</v>
      </c>
      <c r="BC2016" s="157">
        <v>0</v>
      </c>
      <c r="BD2016" s="157">
        <v>8.1128476000000002E-10</v>
      </c>
      <c r="BE2016" s="157">
        <v>1.8274563E-8</v>
      </c>
      <c r="BF2016" s="157">
        <v>1.0570287E-10</v>
      </c>
      <c r="BG2016" s="157">
        <v>2.6414927E-11</v>
      </c>
      <c r="BH2016" s="157">
        <v>0</v>
      </c>
      <c r="BI2016" s="157">
        <v>0</v>
      </c>
      <c r="BJ2016" s="157">
        <v>-3.0620667E-14</v>
      </c>
      <c r="BK2016" s="157">
        <v>-2.1343988E-15</v>
      </c>
      <c r="BL2016" s="157">
        <v>-4.7044295999999997E-16</v>
      </c>
      <c r="BM2016" s="157">
        <v>-8.5137099999999993E-12</v>
      </c>
      <c r="BN2016" s="157">
        <v>-6.3767722000000006E-11</v>
      </c>
      <c r="BO2016" s="157">
        <v>0</v>
      </c>
      <c r="BP2016" s="157">
        <v>-1.0665845E-5</v>
      </c>
      <c r="BQ2016" s="157">
        <v>-0.10041968</v>
      </c>
      <c r="BR2016" s="157">
        <v>0</v>
      </c>
      <c r="BS2016" s="157">
        <v>0</v>
      </c>
      <c r="BT2016" s="157">
        <v>0</v>
      </c>
      <c r="BU2016"/>
      <c r="BV2016" s="155">
        <v>8.0236365000000004E-6</v>
      </c>
      <c r="BW2016" s="155">
        <v>4.8470535999999995E-7</v>
      </c>
      <c r="BX2016" s="155">
        <v>1.8724638000000001E-5</v>
      </c>
      <c r="BY2016" s="155">
        <v>-4.3464154999999998E-8</v>
      </c>
      <c r="BZ2016" s="155">
        <v>-5.0873024E-7</v>
      </c>
      <c r="CA2016" s="155">
        <v>5.9500823999999995E-7</v>
      </c>
      <c r="CB2016" s="155">
        <v>0</v>
      </c>
      <c r="CC2016" s="155">
        <v>9.0309444999999996E-7</v>
      </c>
      <c r="CD2016" s="155">
        <v>-8.5833641999999998E-8</v>
      </c>
      <c r="CE2016" s="155">
        <v>-5.3576899000000001E-8</v>
      </c>
      <c r="CF2016" s="155">
        <v>0</v>
      </c>
      <c r="CG2016" s="155">
        <v>0</v>
      </c>
      <c r="CH2016" s="155">
        <v>0</v>
      </c>
      <c r="CI2016" s="155">
        <v>3.8981832000000003E-7</v>
      </c>
      <c r="CJ2016" s="155">
        <v>-1.2382023000000001E-5</v>
      </c>
      <c r="CK2016" s="155">
        <v>-1.7898785000000001E-15</v>
      </c>
      <c r="CL2016" s="155">
        <v>0</v>
      </c>
      <c r="CM2016"/>
      <c r="CN2016" s="284">
        <v>0</v>
      </c>
      <c r="CO2016" s="284">
        <v>0.67155153000000001</v>
      </c>
      <c r="CP2016" s="285">
        <v>1.7013753E-2</v>
      </c>
      <c r="CQ2016" s="284">
        <v>4.6809398999999999E-4</v>
      </c>
      <c r="CR2016" s="284">
        <v>-1.4626790000000001E-11</v>
      </c>
      <c r="CS2016" s="284">
        <v>-1.7054575000000001E-9</v>
      </c>
      <c r="CT2016" s="284">
        <v>-2.0241048999999999E-5</v>
      </c>
      <c r="CU2016" s="284">
        <v>-1.7918734E-3</v>
      </c>
      <c r="CV2016" s="284">
        <v>0</v>
      </c>
      <c r="CW2016" s="284">
        <v>2.0924877E-4</v>
      </c>
      <c r="CX2016"/>
      <c r="CY2016"/>
      <c r="CZ2016"/>
      <c r="DA2016"/>
      <c r="DB2016" s="212"/>
      <c r="DC2016" s="48"/>
      <c r="DD2016" s="48"/>
      <c r="DE2016" s="48"/>
      <c r="DF2016" s="48"/>
      <c r="DG2016" s="48"/>
      <c r="DH2016" s="48"/>
      <c r="DI2016" s="48"/>
      <c r="DJ2016" s="48"/>
      <c r="DK2016" s="48"/>
      <c r="DL2016" s="48"/>
    </row>
    <row r="2017" spans="1:116" ht="14.4">
      <c r="A2017" t="s">
        <v>1983</v>
      </c>
      <c r="B2017" s="188" t="s">
        <v>334</v>
      </c>
      <c r="C2017" s="151" t="str">
        <f t="shared" si="514"/>
        <v>F.080.01.103</v>
      </c>
      <c r="D2017" s="54" t="s">
        <v>63</v>
      </c>
      <c r="E2017" s="150" t="s">
        <v>352</v>
      </c>
      <c r="F2017" s="153" t="str">
        <f t="shared" si="515"/>
        <v>Flexible Polymer Foam waste incineration with electricity</v>
      </c>
      <c r="G2017" s="154">
        <f t="shared" si="513"/>
        <v>1.3864289333333333</v>
      </c>
      <c r="H2017"/>
      <c r="I2017"/>
      <c r="J2017" s="227">
        <f t="shared" si="516"/>
        <v>0.20307711381150001</v>
      </c>
      <c r="K2017"/>
      <c r="L2017" s="280">
        <f t="shared" si="517"/>
        <v>-3.7339653000000001E-4</v>
      </c>
      <c r="M2017" s="280">
        <f t="shared" si="518"/>
        <v>-2.5916955385E-3</v>
      </c>
      <c r="N2017" s="281">
        <f t="shared" si="519"/>
        <v>-1.92213412E-3</v>
      </c>
      <c r="O2017" s="280">
        <v>0.20796434</v>
      </c>
      <c r="P2017" s="286">
        <v>-4.5333899000000004E-3</v>
      </c>
      <c r="Q2017" s="219">
        <v>2.6182022000000001E-3</v>
      </c>
      <c r="R2017" s="219">
        <v>8.27424E-4</v>
      </c>
      <c r="S2017" s="219">
        <v>-9.8219335999999999E-4</v>
      </c>
      <c r="T2017" s="286">
        <v>-1.1689843999999999E-4</v>
      </c>
      <c r="U2017" s="286">
        <v>-1.0172873E-4</v>
      </c>
      <c r="V2017" s="219">
        <v>-6.7141651999999997E-4</v>
      </c>
      <c r="W2017" s="219">
        <v>-2.4071621999999999E-4</v>
      </c>
      <c r="X2017" s="219">
        <v>0</v>
      </c>
      <c r="Y2017" s="219">
        <v>-1.6814179E-3</v>
      </c>
      <c r="Z2017" s="286">
        <v>-5.0913184999999996E-6</v>
      </c>
      <c r="AA2017" s="219">
        <v>0</v>
      </c>
      <c r="AB2017" s="219">
        <v>0</v>
      </c>
      <c r="AC2017"/>
      <c r="AD2017" s="227">
        <f t="shared" si="520"/>
        <v>0.20796434</v>
      </c>
      <c r="AE2017" s="227">
        <f t="shared" si="521"/>
        <v>-2.96000075E-3</v>
      </c>
      <c r="AF2017" s="227">
        <f t="shared" si="522"/>
        <v>-2.5866042200000001E-3</v>
      </c>
      <c r="AG2017" s="227">
        <f t="shared" si="523"/>
        <v>-2.5916955385000004E-3</v>
      </c>
      <c r="AH2017" s="227">
        <f t="shared" si="524"/>
        <v>-1.92213412E-3</v>
      </c>
      <c r="AI2017"/>
      <c r="AJ2017">
        <v>-19.314786999999999</v>
      </c>
      <c r="AK2017" s="155">
        <v>-19.014378000000001</v>
      </c>
      <c r="AL2017" s="155">
        <v>-0.20887179</v>
      </c>
      <c r="AM2017" s="155">
        <v>0</v>
      </c>
      <c r="AN2017" s="155">
        <v>0</v>
      </c>
      <c r="AO2017" s="155">
        <v>-5.1165856000000003E-2</v>
      </c>
      <c r="AP2017" s="155">
        <v>-4.0371183999999997E-2</v>
      </c>
      <c r="AQ2017"/>
      <c r="AR2017" s="156">
        <v>2.1168487E-2</v>
      </c>
      <c r="AS2017" s="156">
        <v>2.1438465E-2</v>
      </c>
      <c r="AT2017" s="156">
        <v>1.0877924000000001E-3</v>
      </c>
      <c r="AU2017" s="156">
        <v>-1.3577708E-3</v>
      </c>
      <c r="AV2017" s="282">
        <f t="shared" si="510"/>
        <v>1.2852796293460002E-6</v>
      </c>
      <c r="AW2017" s="282">
        <f t="shared" si="511"/>
        <v>4.0229009528043298E-9</v>
      </c>
      <c r="AX2017" s="283">
        <f t="shared" si="512"/>
        <v>-0.190163975683</v>
      </c>
      <c r="AY2017" s="157">
        <v>1.2866060000000001E-6</v>
      </c>
      <c r="AZ2017" s="157">
        <v>3.8820009999999999E-9</v>
      </c>
      <c r="BA2017" s="157">
        <v>1.0606180999999999E-13</v>
      </c>
      <c r="BB2017" s="157">
        <v>0</v>
      </c>
      <c r="BC2017" s="157">
        <v>0</v>
      </c>
      <c r="BD2017" s="157">
        <v>1.0516528E-9</v>
      </c>
      <c r="BE2017" s="157">
        <v>-2.2411591999999999E-9</v>
      </c>
      <c r="BF2017" s="157">
        <v>1.3146448000000001E-10</v>
      </c>
      <c r="BG2017" s="157">
        <v>9.3923231999999995E-12</v>
      </c>
      <c r="BH2017" s="157">
        <v>0</v>
      </c>
      <c r="BI2017" s="157">
        <v>0</v>
      </c>
      <c r="BJ2017" s="157">
        <v>-5.7979960999999997E-14</v>
      </c>
      <c r="BK2017" s="157">
        <v>-4.0414650999999999E-15</v>
      </c>
      <c r="BL2017" s="157">
        <v>-8.9077956999999993E-16</v>
      </c>
      <c r="BM2017" s="157">
        <v>-1.6120633999999999E-11</v>
      </c>
      <c r="BN2017" s="157">
        <v>-1.2074362000000001E-10</v>
      </c>
      <c r="BO2017" s="157">
        <v>0</v>
      </c>
      <c r="BP2017" s="157">
        <v>-2.0195683000000001E-5</v>
      </c>
      <c r="BQ2017" s="157">
        <v>-0.19014378000000001</v>
      </c>
      <c r="BR2017" s="157">
        <v>0</v>
      </c>
      <c r="BS2017" s="157">
        <v>0</v>
      </c>
      <c r="BT2017" s="157">
        <v>0</v>
      </c>
      <c r="BU2017"/>
      <c r="BV2017" s="155">
        <v>1.6414671000000001E-5</v>
      </c>
      <c r="BW2017" s="155">
        <v>4.7819723999999997E-7</v>
      </c>
      <c r="BX2017" s="155">
        <v>3.8657317E-5</v>
      </c>
      <c r="BY2017" s="155">
        <v>-8.2298991999999999E-8</v>
      </c>
      <c r="BZ2017" s="155">
        <v>-1.0914805E-6</v>
      </c>
      <c r="CA2017" s="155">
        <v>8.1298154999999998E-7</v>
      </c>
      <c r="CB2017" s="155">
        <v>0</v>
      </c>
      <c r="CC2017" s="155">
        <v>1.233931E-6</v>
      </c>
      <c r="CD2017" s="155">
        <v>-1.6252524E-7</v>
      </c>
      <c r="CE2017" s="155">
        <v>-1.0144738E-7</v>
      </c>
      <c r="CF2017" s="155">
        <v>0</v>
      </c>
      <c r="CG2017" s="155">
        <v>0</v>
      </c>
      <c r="CH2017" s="155">
        <v>0</v>
      </c>
      <c r="CI2017" s="155">
        <v>1.1524762E-7</v>
      </c>
      <c r="CJ2017" s="155">
        <v>-2.3445251E-5</v>
      </c>
      <c r="CK2017" s="155">
        <v>-3.3891190999999999E-15</v>
      </c>
      <c r="CL2017" s="155">
        <v>0</v>
      </c>
      <c r="CM2017"/>
      <c r="CN2017" s="284">
        <v>0</v>
      </c>
      <c r="CO2017" s="284">
        <v>1.3864289000000001</v>
      </c>
      <c r="CP2017" s="285">
        <v>2.3246513999999999E-2</v>
      </c>
      <c r="CQ2017" s="284">
        <v>5.1363359999999998E-4</v>
      </c>
      <c r="CR2017" s="284">
        <v>-2.7695698E-11</v>
      </c>
      <c r="CS2017" s="284">
        <v>-3.2292685999999999E-9</v>
      </c>
      <c r="CT2017" s="284">
        <v>-4.2171544999999997E-5</v>
      </c>
      <c r="CU2017" s="284">
        <v>-3.3928962999999999E-3</v>
      </c>
      <c r="CV2017" s="284">
        <v>0</v>
      </c>
      <c r="CW2017" s="284">
        <v>2.8590426000000001E-4</v>
      </c>
      <c r="CX2017"/>
      <c r="CY2017"/>
      <c r="CZ2017"/>
      <c r="DA2017"/>
      <c r="DB2017" s="212"/>
      <c r="DC2017" s="48"/>
      <c r="DD2017" s="48"/>
      <c r="DE2017" s="48"/>
      <c r="DF2017" s="48"/>
      <c r="DG2017" s="48"/>
      <c r="DH2017" s="48"/>
      <c r="DI2017" s="48"/>
      <c r="DJ2017" s="48"/>
      <c r="DK2017" s="48"/>
      <c r="DL2017" s="48"/>
    </row>
    <row r="2018" spans="1:116" ht="14.4">
      <c r="A2018" t="s">
        <v>1140</v>
      </c>
      <c r="B2018" s="188" t="s">
        <v>334</v>
      </c>
      <c r="C2018" s="151" t="str">
        <f t="shared" si="514"/>
        <v>F.080.01.104</v>
      </c>
      <c r="D2018" s="54" t="s">
        <v>63</v>
      </c>
      <c r="E2018" s="150" t="s">
        <v>352</v>
      </c>
      <c r="F2018" s="153" t="str">
        <f t="shared" si="515"/>
        <v>GFRP (50%) waste incineration with electricity</v>
      </c>
      <c r="G2018" s="154">
        <f t="shared" si="513"/>
        <v>0.67155153333333339</v>
      </c>
      <c r="H2018"/>
      <c r="I2018"/>
      <c r="J2018" s="227">
        <f t="shared" si="516"/>
        <v>0.1019196718524</v>
      </c>
      <c r="K2018"/>
      <c r="L2018" s="280">
        <f t="shared" si="517"/>
        <v>1.5236674550000002E-3</v>
      </c>
      <c r="M2018" s="280">
        <f t="shared" si="518"/>
        <v>6.7840149740000012E-4</v>
      </c>
      <c r="N2018" s="281">
        <f t="shared" si="519"/>
        <v>-1.0151271E-3</v>
      </c>
      <c r="O2018" s="280">
        <v>0.10073273000000001</v>
      </c>
      <c r="P2018" s="286">
        <v>-2.3941965000000001E-3</v>
      </c>
      <c r="Q2018" s="219">
        <v>3.4298787000000002E-3</v>
      </c>
      <c r="R2018" s="219">
        <v>2.1578508000000001E-3</v>
      </c>
      <c r="S2018" s="219">
        <v>-5.1872086999999996E-4</v>
      </c>
      <c r="T2018" s="286">
        <v>-6.1736991000000004E-5</v>
      </c>
      <c r="U2018" s="286">
        <v>-5.3725484000000002E-5</v>
      </c>
      <c r="V2018" s="219">
        <v>-3.5459184999999999E-4</v>
      </c>
      <c r="W2018" s="286">
        <v>-1.2712826E-4</v>
      </c>
      <c r="X2018" s="219">
        <v>0</v>
      </c>
      <c r="Y2018" s="219">
        <v>-8.8799883999999998E-4</v>
      </c>
      <c r="Z2018" s="286">
        <v>-2.6888525999999998E-6</v>
      </c>
      <c r="AA2018" s="219">
        <v>0</v>
      </c>
      <c r="AB2018" s="219">
        <v>0</v>
      </c>
      <c r="AC2018"/>
      <c r="AD2018" s="227">
        <f t="shared" si="520"/>
        <v>0.10073273000000001</v>
      </c>
      <c r="AE2018" s="227">
        <f t="shared" si="521"/>
        <v>2.2047578050000002E-3</v>
      </c>
      <c r="AF2018" s="227">
        <f t="shared" si="522"/>
        <v>6.8109035000000009E-4</v>
      </c>
      <c r="AG2018" s="227">
        <f t="shared" si="523"/>
        <v>6.7840149740000012E-4</v>
      </c>
      <c r="AH2018" s="227">
        <f t="shared" si="524"/>
        <v>-1.0151271E-3</v>
      </c>
      <c r="AI2018"/>
      <c r="AJ2018">
        <v>-10.200621999999999</v>
      </c>
      <c r="AK2018" s="155">
        <v>-10.041968000000001</v>
      </c>
      <c r="AL2018" s="155">
        <v>-0.11031042000000001</v>
      </c>
      <c r="AM2018" s="155">
        <v>0</v>
      </c>
      <c r="AN2018" s="155">
        <v>0</v>
      </c>
      <c r="AO2018" s="155">
        <v>-2.7021968E-2</v>
      </c>
      <c r="AP2018" s="155">
        <v>-2.1321032E-2</v>
      </c>
      <c r="AQ2018"/>
      <c r="AR2018" s="156">
        <v>1.0539221E-2</v>
      </c>
      <c r="AS2018" s="156">
        <v>1.0712119000000001E-2</v>
      </c>
      <c r="AT2018" s="156">
        <v>5.4417465000000003E-4</v>
      </c>
      <c r="AU2018" s="156">
        <v>-7.1707268999999998E-4</v>
      </c>
      <c r="AV2018" s="282">
        <f t="shared" si="510"/>
        <v>6.4221338632800009E-7</v>
      </c>
      <c r="AW2018" s="282">
        <f t="shared" si="511"/>
        <v>2.0124802451832398E-9</v>
      </c>
      <c r="AX2018" s="283">
        <f t="shared" si="512"/>
        <v>-0.10043034584499999</v>
      </c>
      <c r="AY2018" s="157">
        <v>6.2319982E-7</v>
      </c>
      <c r="AZ2018" s="157">
        <v>1.8803442999999999E-9</v>
      </c>
      <c r="BA2018" s="157">
        <v>5.1373691999999998E-14</v>
      </c>
      <c r="BB2018" s="157">
        <v>0</v>
      </c>
      <c r="BC2018" s="157">
        <v>0</v>
      </c>
      <c r="BD2018" s="157">
        <v>8.1128476000000002E-10</v>
      </c>
      <c r="BE2018" s="157">
        <v>1.8274563E-8</v>
      </c>
      <c r="BF2018" s="157">
        <v>1.0570287E-10</v>
      </c>
      <c r="BG2018" s="157">
        <v>2.6414927E-11</v>
      </c>
      <c r="BH2018" s="157">
        <v>0</v>
      </c>
      <c r="BI2018" s="157">
        <v>0</v>
      </c>
      <c r="BJ2018" s="157">
        <v>-3.0620667E-14</v>
      </c>
      <c r="BK2018" s="157">
        <v>-2.1343988E-15</v>
      </c>
      <c r="BL2018" s="157">
        <v>-4.7044295999999997E-16</v>
      </c>
      <c r="BM2018" s="157">
        <v>-8.5137099999999993E-12</v>
      </c>
      <c r="BN2018" s="157">
        <v>-6.3767722000000006E-11</v>
      </c>
      <c r="BO2018" s="157">
        <v>0</v>
      </c>
      <c r="BP2018" s="157">
        <v>-1.0665845E-5</v>
      </c>
      <c r="BQ2018" s="157">
        <v>-0.10041968</v>
      </c>
      <c r="BR2018" s="157">
        <v>0</v>
      </c>
      <c r="BS2018" s="157">
        <v>0</v>
      </c>
      <c r="BT2018" s="157">
        <v>0</v>
      </c>
      <c r="BU2018"/>
      <c r="BV2018" s="155">
        <v>8.0236365000000004E-6</v>
      </c>
      <c r="BW2018" s="155">
        <v>4.8470535999999995E-7</v>
      </c>
      <c r="BX2018" s="155">
        <v>1.8724638000000001E-5</v>
      </c>
      <c r="BY2018" s="155">
        <v>-4.3464154999999998E-8</v>
      </c>
      <c r="BZ2018" s="155">
        <v>-5.0873024E-7</v>
      </c>
      <c r="CA2018" s="155">
        <v>5.9500823999999995E-7</v>
      </c>
      <c r="CB2018" s="155">
        <v>0</v>
      </c>
      <c r="CC2018" s="155">
        <v>9.0309444999999996E-7</v>
      </c>
      <c r="CD2018" s="155">
        <v>-8.5833641999999998E-8</v>
      </c>
      <c r="CE2018" s="155">
        <v>-5.3576899000000001E-8</v>
      </c>
      <c r="CF2018" s="155">
        <v>0</v>
      </c>
      <c r="CG2018" s="155">
        <v>0</v>
      </c>
      <c r="CH2018" s="155">
        <v>0</v>
      </c>
      <c r="CI2018" s="155">
        <v>3.8981832000000003E-7</v>
      </c>
      <c r="CJ2018" s="155">
        <v>-1.2382023000000001E-5</v>
      </c>
      <c r="CK2018" s="155">
        <v>-1.7898785000000001E-15</v>
      </c>
      <c r="CL2018" s="155">
        <v>0</v>
      </c>
      <c r="CM2018"/>
      <c r="CN2018" s="284">
        <v>0</v>
      </c>
      <c r="CO2018" s="284">
        <v>0.67155153000000001</v>
      </c>
      <c r="CP2018" s="285">
        <v>1.7013753E-2</v>
      </c>
      <c r="CQ2018" s="284">
        <v>4.6809398999999999E-4</v>
      </c>
      <c r="CR2018" s="284">
        <v>-1.4626790000000001E-11</v>
      </c>
      <c r="CS2018" s="284">
        <v>-1.7054575000000001E-9</v>
      </c>
      <c r="CT2018" s="284">
        <v>-2.0241048999999999E-5</v>
      </c>
      <c r="CU2018" s="284">
        <v>-1.7918734E-3</v>
      </c>
      <c r="CV2018" s="284">
        <v>0</v>
      </c>
      <c r="CW2018" s="284">
        <v>2.0924877E-4</v>
      </c>
      <c r="CX2018"/>
      <c r="CY2018"/>
      <c r="CZ2018"/>
      <c r="DA2018"/>
      <c r="DB2018" s="212"/>
      <c r="DC2018" s="48"/>
      <c r="DD2018" s="48"/>
      <c r="DE2018" s="48"/>
      <c r="DF2018" s="48"/>
      <c r="DG2018" s="48"/>
      <c r="DH2018" s="48"/>
      <c r="DI2018" s="48"/>
      <c r="DJ2018" s="48"/>
      <c r="DK2018" s="48"/>
      <c r="DL2018" s="48"/>
    </row>
    <row r="2019" spans="1:116" ht="14.4">
      <c r="A2019" t="s">
        <v>1984</v>
      </c>
      <c r="B2019" s="188" t="s">
        <v>334</v>
      </c>
      <c r="C2019" s="151" t="str">
        <f t="shared" si="514"/>
        <v>F.080.01.105</v>
      </c>
      <c r="D2019" s="54" t="s">
        <v>63</v>
      </c>
      <c r="E2019" s="150" t="s">
        <v>352</v>
      </c>
      <c r="F2019" s="153" t="str">
        <f t="shared" si="515"/>
        <v>Hardwood 0%MC  Bamboo and Cork  waste incineration with electricity</v>
      </c>
      <c r="G2019" s="154">
        <f t="shared" si="513"/>
        <v>-0.79762253333333333</v>
      </c>
      <c r="H2019"/>
      <c r="I2019"/>
      <c r="J2019" s="227">
        <f t="shared" si="516"/>
        <v>-0.11693039923149999</v>
      </c>
      <c r="K2019"/>
      <c r="L2019" s="280">
        <f t="shared" si="517"/>
        <v>2.3762765389999997E-3</v>
      </c>
      <c r="M2019" s="280">
        <f t="shared" si="518"/>
        <v>1.5128100695000004E-3</v>
      </c>
      <c r="N2019" s="281">
        <f t="shared" si="519"/>
        <v>-1.1761058399999999E-3</v>
      </c>
      <c r="O2019" s="280">
        <v>-0.11964337999999999</v>
      </c>
      <c r="P2019" s="286">
        <v>-2.7738679E-3</v>
      </c>
      <c r="Q2019" s="219">
        <v>4.7006162000000004E-3</v>
      </c>
      <c r="R2019" s="219">
        <v>3.1110285999999998E-3</v>
      </c>
      <c r="S2019" s="219">
        <v>-6.0097956000000001E-4</v>
      </c>
      <c r="T2019" s="286">
        <v>-7.1527236E-5</v>
      </c>
      <c r="U2019" s="286">
        <v>-6.2245264999999996E-5</v>
      </c>
      <c r="V2019" s="219">
        <v>-4.1082298000000002E-4</v>
      </c>
      <c r="W2019" s="219">
        <v>-1.4728823999999999E-4</v>
      </c>
      <c r="X2019" s="219">
        <v>0</v>
      </c>
      <c r="Y2019" s="219">
        <v>-1.0288176E-3</v>
      </c>
      <c r="Z2019" s="286">
        <v>-3.1152505000000001E-6</v>
      </c>
      <c r="AA2019" s="219">
        <v>0</v>
      </c>
      <c r="AB2019" s="219">
        <v>0</v>
      </c>
      <c r="AC2019"/>
      <c r="AD2019" s="227">
        <f t="shared" si="520"/>
        <v>-0.11964337999999999</v>
      </c>
      <c r="AE2019" s="227">
        <f t="shared" si="521"/>
        <v>3.8922018590000006E-3</v>
      </c>
      <c r="AF2019" s="227">
        <f t="shared" si="522"/>
        <v>1.5159253200000005E-3</v>
      </c>
      <c r="AG2019" s="227">
        <f t="shared" si="523"/>
        <v>1.5128100695000007E-3</v>
      </c>
      <c r="AH2019" s="227">
        <f t="shared" si="524"/>
        <v>-1.1761058399999999E-3</v>
      </c>
      <c r="AI2019"/>
      <c r="AJ2019">
        <v>-11.818235</v>
      </c>
      <c r="AK2019" s="155">
        <v>-11.634422000000001</v>
      </c>
      <c r="AL2019" s="155">
        <v>-0.12780343</v>
      </c>
      <c r="AM2019" s="155">
        <v>0</v>
      </c>
      <c r="AN2019" s="155">
        <v>0</v>
      </c>
      <c r="AO2019" s="155">
        <v>-3.1307108E-2</v>
      </c>
      <c r="AP2019" s="155">
        <v>-2.4702117999999999E-2</v>
      </c>
      <c r="AQ2019"/>
      <c r="AR2019" s="156">
        <v>-1.3250019E-2</v>
      </c>
      <c r="AS2019" s="156">
        <v>-1.1862242E-2</v>
      </c>
      <c r="AT2019" s="156">
        <v>-5.5699091999999995E-4</v>
      </c>
      <c r="AU2019" s="156">
        <v>-8.3078598999999996E-4</v>
      </c>
      <c r="AV2019" s="282">
        <f t="shared" si="510"/>
        <v>-7.1116561041310002E-7</v>
      </c>
      <c r="AW2019" s="282">
        <f t="shared" si="511"/>
        <v>-2.0598776105302501E-9</v>
      </c>
      <c r="AX2019" s="283">
        <f t="shared" si="512"/>
        <v>-0.116356577234</v>
      </c>
      <c r="AY2019" s="157">
        <v>-7.4019373000000004E-7</v>
      </c>
      <c r="AZ2019" s="157">
        <v>-2.2333430999999998E-9</v>
      </c>
      <c r="BA2019" s="157">
        <v>-6.1018125000000005E-14</v>
      </c>
      <c r="BB2019" s="157">
        <v>0</v>
      </c>
      <c r="BC2019" s="157">
        <v>0</v>
      </c>
      <c r="BD2019" s="157">
        <v>1.0307873999999999E-9</v>
      </c>
      <c r="BE2019" s="157">
        <v>2.8081076E-8</v>
      </c>
      <c r="BF2019" s="157">
        <v>1.3534383999999999E-10</v>
      </c>
      <c r="BG2019" s="157">
        <v>3.8221161999999997E-11</v>
      </c>
      <c r="BH2019" s="157">
        <v>0</v>
      </c>
      <c r="BI2019" s="157">
        <v>0</v>
      </c>
      <c r="BJ2019" s="157">
        <v>-3.5476487999999999E-14</v>
      </c>
      <c r="BK2019" s="157">
        <v>-2.4728715E-15</v>
      </c>
      <c r="BL2019" s="157">
        <v>-5.4504575000000003E-16</v>
      </c>
      <c r="BM2019" s="157">
        <v>-9.8638130999999995E-12</v>
      </c>
      <c r="BN2019" s="157">
        <v>-7.3879999999999995E-11</v>
      </c>
      <c r="BO2019" s="157">
        <v>0</v>
      </c>
      <c r="BP2019" s="157">
        <v>-1.2357234000000001E-5</v>
      </c>
      <c r="BQ2019" s="157">
        <v>-0.11634422</v>
      </c>
      <c r="BR2019" s="157">
        <v>0</v>
      </c>
      <c r="BS2019" s="157">
        <v>0</v>
      </c>
      <c r="BT2019" s="157">
        <v>0</v>
      </c>
      <c r="BU2019"/>
      <c r="BV2019" s="155">
        <v>-3.4266458E-5</v>
      </c>
      <c r="BW2019" s="155">
        <v>6.4399630000000002E-7</v>
      </c>
      <c r="BX2019" s="155">
        <v>-2.2239833E-5</v>
      </c>
      <c r="BY2019" s="155">
        <v>-5.0356696000000001E-8</v>
      </c>
      <c r="BZ2019" s="155">
        <v>-5.6536524999999996E-7</v>
      </c>
      <c r="CA2019" s="155">
        <v>7.4817867000000001E-7</v>
      </c>
      <c r="CB2019" s="155">
        <v>0</v>
      </c>
      <c r="CC2019" s="155">
        <v>1.1355742E-6</v>
      </c>
      <c r="CD2019" s="155">
        <v>-9.9445131E-8</v>
      </c>
      <c r="CE2019" s="155">
        <v>-6.2073117000000004E-8</v>
      </c>
      <c r="CF2019" s="155">
        <v>0</v>
      </c>
      <c r="CG2019" s="155">
        <v>0</v>
      </c>
      <c r="CH2019" s="155">
        <v>0</v>
      </c>
      <c r="CI2019" s="155">
        <v>5.6842895999999995E-7</v>
      </c>
      <c r="CJ2019" s="155">
        <v>-1.4345563000000001E-5</v>
      </c>
      <c r="CK2019" s="155">
        <v>-2.0737171999999998E-15</v>
      </c>
      <c r="CL2019" s="155">
        <v>0</v>
      </c>
      <c r="CM2019"/>
      <c r="CN2019" s="284">
        <v>0</v>
      </c>
      <c r="CO2019" s="284">
        <v>-0.79762255000000004</v>
      </c>
      <c r="CP2019" s="285">
        <v>2.1393531E-2</v>
      </c>
      <c r="CQ2019" s="284">
        <v>6.1220831E-4</v>
      </c>
      <c r="CR2019" s="284">
        <v>-1.6946305E-11</v>
      </c>
      <c r="CS2019" s="284">
        <v>-1.9759088000000001E-9</v>
      </c>
      <c r="CT2019" s="284">
        <v>-2.2729846999999999E-5</v>
      </c>
      <c r="CU2019" s="284">
        <v>-2.0760283999999999E-3</v>
      </c>
      <c r="CV2019" s="284">
        <v>0</v>
      </c>
      <c r="CW2019" s="284">
        <v>2.6311478999999999E-4</v>
      </c>
      <c r="CX2019"/>
      <c r="CY2019"/>
      <c r="CZ2019"/>
      <c r="DA2019"/>
      <c r="DB2019" s="212"/>
      <c r="DC2019" s="48"/>
      <c r="DD2019" s="48"/>
      <c r="DE2019" s="48"/>
      <c r="DF2019" s="48"/>
      <c r="DG2019" s="48"/>
      <c r="DH2019" s="48"/>
      <c r="DI2019" s="48"/>
      <c r="DJ2019" s="48"/>
      <c r="DK2019" s="48"/>
      <c r="DL2019" s="48"/>
    </row>
    <row r="2020" spans="1:116" ht="14.4">
      <c r="A2020" t="s">
        <v>1985</v>
      </c>
      <c r="B2020" s="188" t="s">
        <v>334</v>
      </c>
      <c r="C2020" s="151" t="str">
        <f t="shared" si="514"/>
        <v>F.080.01.106</v>
      </c>
      <c r="D2020" s="54" t="s">
        <v>63</v>
      </c>
      <c r="E2020" s="150" t="s">
        <v>352</v>
      </c>
      <c r="F2020" s="153" t="str">
        <f t="shared" si="515"/>
        <v>Hardwood 12%MC  Bamboo and Cork  waste incineration with electricity</v>
      </c>
      <c r="G2020" s="154">
        <f t="shared" si="513"/>
        <v>-0.6884484666666667</v>
      </c>
      <c r="H2020"/>
      <c r="I2020"/>
      <c r="J2020" s="227">
        <f t="shared" si="516"/>
        <v>-9.8596239747599998E-2</v>
      </c>
      <c r="K2020"/>
      <c r="L2020" s="280">
        <f t="shared" si="517"/>
        <v>3.1148674550000002E-3</v>
      </c>
      <c r="M2020" s="280">
        <f t="shared" si="518"/>
        <v>2.5712898974000003E-3</v>
      </c>
      <c r="N2020" s="281">
        <f t="shared" si="519"/>
        <v>-1.0151271E-3</v>
      </c>
      <c r="O2020" s="280">
        <v>-0.10326726999999999</v>
      </c>
      <c r="P2020" s="286">
        <v>-2.3941965000000001E-3</v>
      </c>
      <c r="Q2020" s="219">
        <v>5.3227671000000004E-3</v>
      </c>
      <c r="R2020" s="219">
        <v>3.7490508000000001E-3</v>
      </c>
      <c r="S2020" s="219">
        <v>-5.1872086999999996E-4</v>
      </c>
      <c r="T2020" s="286">
        <v>-6.1736991000000004E-5</v>
      </c>
      <c r="U2020" s="286">
        <v>-5.3725484000000002E-5</v>
      </c>
      <c r="V2020" s="219">
        <v>-3.5459184999999999E-4</v>
      </c>
      <c r="W2020" s="219">
        <v>-1.2712826E-4</v>
      </c>
      <c r="X2020" s="219">
        <v>0</v>
      </c>
      <c r="Y2020" s="219">
        <v>-8.8799883999999998E-4</v>
      </c>
      <c r="Z2020" s="286">
        <v>-2.6888525999999998E-6</v>
      </c>
      <c r="AA2020" s="219">
        <v>0</v>
      </c>
      <c r="AB2020" s="219">
        <v>0</v>
      </c>
      <c r="AC2020"/>
      <c r="AD2020" s="227">
        <f t="shared" si="520"/>
        <v>-0.10326726999999999</v>
      </c>
      <c r="AE2020" s="227">
        <f t="shared" si="521"/>
        <v>5.6888462050000005E-3</v>
      </c>
      <c r="AF2020" s="227">
        <f t="shared" si="522"/>
        <v>2.5739787500000002E-3</v>
      </c>
      <c r="AG2020" s="227">
        <f t="shared" si="523"/>
        <v>2.5712898974000003E-3</v>
      </c>
      <c r="AH2020" s="227">
        <f t="shared" si="524"/>
        <v>-1.0151271E-3</v>
      </c>
      <c r="AI2020"/>
      <c r="AJ2020">
        <v>-10.200621999999999</v>
      </c>
      <c r="AK2020" s="155">
        <v>-10.041968000000001</v>
      </c>
      <c r="AL2020" s="155">
        <v>-0.11031042000000001</v>
      </c>
      <c r="AM2020" s="155">
        <v>0</v>
      </c>
      <c r="AN2020" s="155">
        <v>0</v>
      </c>
      <c r="AO2020" s="155">
        <v>-2.7021968E-2</v>
      </c>
      <c r="AP2020" s="155">
        <v>-2.1321032E-2</v>
      </c>
      <c r="AQ2020"/>
      <c r="AR2020" s="156">
        <v>-1.1223498E-2</v>
      </c>
      <c r="AS2020" s="156">
        <v>-1.0035321999999999E-2</v>
      </c>
      <c r="AT2020" s="156">
        <v>-4.7110327000000001E-4</v>
      </c>
      <c r="AU2020" s="156">
        <v>-7.1707268999999998E-4</v>
      </c>
      <c r="AV2020" s="282">
        <f t="shared" si="510"/>
        <v>-6.01638013632E-7</v>
      </c>
      <c r="AW2020" s="282">
        <f t="shared" si="511"/>
        <v>-1.7422457948167599E-9</v>
      </c>
      <c r="AX2020" s="283">
        <f t="shared" si="512"/>
        <v>-0.10043034584499999</v>
      </c>
      <c r="AY2020" s="157">
        <v>-6.3888018000000003E-7</v>
      </c>
      <c r="AZ2020" s="157">
        <v>-1.9276556999999998E-9</v>
      </c>
      <c r="BA2020" s="157">
        <v>-5.2666308E-14</v>
      </c>
      <c r="BB2020" s="157">
        <v>0</v>
      </c>
      <c r="BC2020" s="157">
        <v>0</v>
      </c>
      <c r="BD2020" s="157">
        <v>1.0478848E-9</v>
      </c>
      <c r="BE2020" s="157">
        <v>3.6266562999999999E-8</v>
      </c>
      <c r="BF2020" s="157">
        <v>1.3924286999999999E-10</v>
      </c>
      <c r="BG2020" s="157">
        <v>4.6252926999999998E-11</v>
      </c>
      <c r="BH2020" s="157">
        <v>0</v>
      </c>
      <c r="BI2020" s="157">
        <v>0</v>
      </c>
      <c r="BJ2020" s="157">
        <v>-3.0620667E-14</v>
      </c>
      <c r="BK2020" s="157">
        <v>-2.1343988E-15</v>
      </c>
      <c r="BL2020" s="157">
        <v>-4.7044295999999997E-16</v>
      </c>
      <c r="BM2020" s="157">
        <v>-8.5137099999999993E-12</v>
      </c>
      <c r="BN2020" s="157">
        <v>-6.3767722000000006E-11</v>
      </c>
      <c r="BO2020" s="157">
        <v>0</v>
      </c>
      <c r="BP2020" s="157">
        <v>-1.0665845E-5</v>
      </c>
      <c r="BQ2020" s="157">
        <v>-0.10041968</v>
      </c>
      <c r="BR2020" s="157">
        <v>0</v>
      </c>
      <c r="BS2020" s="157">
        <v>0</v>
      </c>
      <c r="BT2020" s="157">
        <v>0</v>
      </c>
      <c r="BU2020"/>
      <c r="BV2020" s="155">
        <v>-2.8929685000000001E-5</v>
      </c>
      <c r="BW2020" s="155">
        <v>6.9936971999999999E-7</v>
      </c>
      <c r="BX2020" s="155">
        <v>-1.9195770000000001E-5</v>
      </c>
      <c r="BY2020" s="155">
        <v>-4.3464154999999998E-8</v>
      </c>
      <c r="BZ2020" s="155">
        <v>-4.4612412999999997E-7</v>
      </c>
      <c r="CA2020" s="155">
        <v>7.4817867000000001E-7</v>
      </c>
      <c r="CB2020" s="155">
        <v>0</v>
      </c>
      <c r="CC2020" s="155">
        <v>1.1355742E-6</v>
      </c>
      <c r="CD2020" s="155">
        <v>-8.5833641999999998E-8</v>
      </c>
      <c r="CE2020" s="155">
        <v>-5.3576899000000001E-8</v>
      </c>
      <c r="CF2020" s="155">
        <v>0</v>
      </c>
      <c r="CG2020" s="155">
        <v>0</v>
      </c>
      <c r="CH2020" s="155">
        <v>0</v>
      </c>
      <c r="CI2020" s="155">
        <v>6.9398484000000001E-7</v>
      </c>
      <c r="CJ2020" s="155">
        <v>-1.2382023000000001E-5</v>
      </c>
      <c r="CK2020" s="155">
        <v>-1.7898785000000001E-15</v>
      </c>
      <c r="CL2020" s="155">
        <v>0</v>
      </c>
      <c r="CM2020"/>
      <c r="CN2020" s="284">
        <v>0</v>
      </c>
      <c r="CO2020" s="284">
        <v>-0.68844846999999998</v>
      </c>
      <c r="CP2020" s="285">
        <v>2.1393531E-2</v>
      </c>
      <c r="CQ2020" s="284">
        <v>6.5009398999999997E-4</v>
      </c>
      <c r="CR2020" s="284">
        <v>-1.4626790000000001E-11</v>
      </c>
      <c r="CS2020" s="284">
        <v>-1.7054575000000001E-9</v>
      </c>
      <c r="CT2020" s="284">
        <v>-1.8363272000000001E-5</v>
      </c>
      <c r="CU2020" s="284">
        <v>-1.7918734E-3</v>
      </c>
      <c r="CV2020" s="284">
        <v>0</v>
      </c>
      <c r="CW2020" s="284">
        <v>2.6311478999999999E-4</v>
      </c>
      <c r="CX2020"/>
      <c r="CY2020"/>
      <c r="CZ2020"/>
      <c r="DA2020"/>
      <c r="DB2020" s="212"/>
      <c r="DC2020" s="48"/>
      <c r="DD2020" s="48"/>
      <c r="DE2020" s="48"/>
      <c r="DF2020" s="48"/>
      <c r="DG2020" s="48"/>
      <c r="DH2020" s="48"/>
      <c r="DI2020" s="48"/>
      <c r="DJ2020" s="48"/>
      <c r="DK2020" s="48"/>
      <c r="DL2020" s="48"/>
    </row>
    <row r="2021" spans="1:116" ht="14.4">
      <c r="A2021" t="s">
        <v>1986</v>
      </c>
      <c r="B2021" s="188" t="s">
        <v>334</v>
      </c>
      <c r="C2021" s="151" t="str">
        <f t="shared" si="514"/>
        <v>F.080.01.107</v>
      </c>
      <c r="D2021" s="54" t="s">
        <v>63</v>
      </c>
      <c r="E2021" s="150" t="s">
        <v>352</v>
      </c>
      <c r="F2021" s="153" t="str">
        <f t="shared" si="515"/>
        <v>Hardwood fresh  50%MC  Bamboo and Cork  waste incineration with electricity</v>
      </c>
      <c r="G2021" s="154">
        <f t="shared" si="513"/>
        <v>-0.34544633333333336</v>
      </c>
      <c r="H2021"/>
      <c r="I2021"/>
      <c r="J2021" s="227">
        <f t="shared" si="516"/>
        <v>-4.0994137369399997E-2</v>
      </c>
      <c r="K2021"/>
      <c r="L2021" s="280">
        <f t="shared" si="517"/>
        <v>5.4353659590000002E-3</v>
      </c>
      <c r="M2021" s="280">
        <f t="shared" si="518"/>
        <v>5.8968122205999996E-3</v>
      </c>
      <c r="N2021" s="281">
        <f t="shared" si="519"/>
        <v>-5.0936554899999999E-4</v>
      </c>
      <c r="O2021" s="280">
        <v>-5.1816950000000001E-2</v>
      </c>
      <c r="P2021" s="286">
        <v>-1.2013483E-3</v>
      </c>
      <c r="Q2021" s="219">
        <v>7.2774351000000001E-3</v>
      </c>
      <c r="R2021" s="219">
        <v>5.7535833999999998E-3</v>
      </c>
      <c r="S2021" s="219">
        <v>-2.6028123999999997E-4</v>
      </c>
      <c r="T2021" s="286">
        <v>-3.0978088000000001E-5</v>
      </c>
      <c r="U2021" s="286">
        <v>-2.6958113000000001E-5</v>
      </c>
      <c r="V2021" s="219">
        <v>-1.7792538E-4</v>
      </c>
      <c r="W2021" s="286">
        <v>-6.3789799000000001E-5</v>
      </c>
      <c r="X2021" s="219">
        <v>0</v>
      </c>
      <c r="Y2021" s="219">
        <v>-4.4557575000000001E-4</v>
      </c>
      <c r="Z2021" s="286">
        <v>-1.3491994000000001E-6</v>
      </c>
      <c r="AA2021" s="219">
        <v>0</v>
      </c>
      <c r="AB2021" s="219">
        <v>0</v>
      </c>
      <c r="AC2021"/>
      <c r="AD2021" s="227">
        <f t="shared" si="520"/>
        <v>-5.1816950000000001E-2</v>
      </c>
      <c r="AE2021" s="227">
        <f t="shared" si="521"/>
        <v>1.1333527378999998E-2</v>
      </c>
      <c r="AF2021" s="227">
        <f t="shared" si="522"/>
        <v>5.8981614199999999E-3</v>
      </c>
      <c r="AG2021" s="227">
        <f t="shared" si="523"/>
        <v>5.8968122206000005E-3</v>
      </c>
      <c r="AH2021" s="227">
        <f t="shared" si="524"/>
        <v>-5.0936554899999999E-4</v>
      </c>
      <c r="AI2021"/>
      <c r="AJ2021">
        <v>-5.1184184000000004</v>
      </c>
      <c r="AK2021" s="155">
        <v>-5.0388101000000001</v>
      </c>
      <c r="AL2021" s="155">
        <v>-5.5351024999999998E-2</v>
      </c>
      <c r="AM2021" s="155">
        <v>0</v>
      </c>
      <c r="AN2021" s="155">
        <v>0</v>
      </c>
      <c r="AO2021" s="155">
        <v>-1.3558952000000001E-2</v>
      </c>
      <c r="AP2021" s="155">
        <v>-1.0698364E-2</v>
      </c>
      <c r="AQ2021"/>
      <c r="AR2021" s="156">
        <v>-4.8565919999999999E-3</v>
      </c>
      <c r="AS2021" s="156">
        <v>-4.2955205999999999E-3</v>
      </c>
      <c r="AT2021" s="156">
        <v>-2.0126222999999999E-4</v>
      </c>
      <c r="AU2021" s="156">
        <v>-3.5980924999999997E-4</v>
      </c>
      <c r="AV2021" s="282">
        <f t="shared" si="510"/>
        <v>-2.5752521502610001E-7</v>
      </c>
      <c r="AW2021" s="282">
        <f t="shared" si="511"/>
        <v>-7.4431299237988999E-10</v>
      </c>
      <c r="AX2021" s="283">
        <f t="shared" si="512"/>
        <v>-5.0393452855999998E-2</v>
      </c>
      <c r="AY2021" s="157">
        <v>-3.2057420000000001E-7</v>
      </c>
      <c r="AZ2021" s="157">
        <v>-9.6724974000000003E-10</v>
      </c>
      <c r="BA2021" s="157">
        <v>-2.6426644999999999E-14</v>
      </c>
      <c r="BB2021" s="157">
        <v>0</v>
      </c>
      <c r="BC2021" s="157">
        <v>0</v>
      </c>
      <c r="BD2021" s="157">
        <v>1.1016009999999999E-9</v>
      </c>
      <c r="BE2021" s="157">
        <v>6.1983653000000006E-8</v>
      </c>
      <c r="BF2021" s="157">
        <v>1.5149279000000001E-10</v>
      </c>
      <c r="BG2021" s="157">
        <v>7.1487055999999997E-11</v>
      </c>
      <c r="BH2021" s="157">
        <v>0</v>
      </c>
      <c r="BI2021" s="157">
        <v>0</v>
      </c>
      <c r="BJ2021" s="157">
        <v>-1.5364690000000002E-14</v>
      </c>
      <c r="BK2021" s="157">
        <v>-1.0709883E-15</v>
      </c>
      <c r="BL2021" s="157">
        <v>-2.3605659000000001E-16</v>
      </c>
      <c r="BM2021" s="157">
        <v>-4.2719680999999997E-12</v>
      </c>
      <c r="BN2021" s="157">
        <v>-3.1997058000000001E-11</v>
      </c>
      <c r="BO2021" s="157">
        <v>0</v>
      </c>
      <c r="BP2021" s="157">
        <v>-5.351856E-6</v>
      </c>
      <c r="BQ2021" s="157">
        <v>-5.0388100999999998E-2</v>
      </c>
      <c r="BR2021" s="157">
        <v>0</v>
      </c>
      <c r="BS2021" s="157">
        <v>0</v>
      </c>
      <c r="BT2021" s="157">
        <v>0</v>
      </c>
      <c r="BU2021"/>
      <c r="BV2021" s="155">
        <v>-1.2162658E-5</v>
      </c>
      <c r="BW2021" s="155">
        <v>8.7334141999999997E-7</v>
      </c>
      <c r="BX2021" s="155">
        <v>-9.6319604000000006E-6</v>
      </c>
      <c r="BY2021" s="155">
        <v>-2.1809232999999998E-8</v>
      </c>
      <c r="BZ2021" s="155">
        <v>-7.1493475000000006E-8</v>
      </c>
      <c r="CA2021" s="155">
        <v>7.4817867000000001E-7</v>
      </c>
      <c r="CB2021" s="155">
        <v>0</v>
      </c>
      <c r="CC2021" s="155">
        <v>1.1355742E-6</v>
      </c>
      <c r="CD2021" s="155">
        <v>-4.3069188E-8</v>
      </c>
      <c r="CE2021" s="155">
        <v>-2.6883555999999998E-8</v>
      </c>
      <c r="CF2021" s="155">
        <v>0</v>
      </c>
      <c r="CG2021" s="155">
        <v>0</v>
      </c>
      <c r="CH2021" s="155">
        <v>0</v>
      </c>
      <c r="CI2021" s="155">
        <v>1.0884551999999999E-6</v>
      </c>
      <c r="CJ2021" s="155">
        <v>-6.2129915999999997E-6</v>
      </c>
      <c r="CK2021" s="155">
        <v>-8.9811654999999992E-16</v>
      </c>
      <c r="CL2021" s="155">
        <v>0</v>
      </c>
      <c r="CM2021"/>
      <c r="CN2021" s="284">
        <v>0</v>
      </c>
      <c r="CO2021" s="284">
        <v>-0.34544633000000002</v>
      </c>
      <c r="CP2021" s="285">
        <v>2.1393531E-2</v>
      </c>
      <c r="CQ2021" s="284">
        <v>7.6912289999999999E-4</v>
      </c>
      <c r="CR2021" s="284">
        <v>-7.3393598999999995E-12</v>
      </c>
      <c r="CS2021" s="284">
        <v>-8.5575619000000004E-10</v>
      </c>
      <c r="CT2021" s="284">
        <v>-4.6444057999999998E-6</v>
      </c>
      <c r="CU2021" s="284">
        <v>-8.9911753E-4</v>
      </c>
      <c r="CV2021" s="284">
        <v>0</v>
      </c>
      <c r="CW2021" s="284">
        <v>2.6311478999999999E-4</v>
      </c>
      <c r="CX2021"/>
      <c r="CY2021"/>
      <c r="CZ2021"/>
      <c r="DA2021"/>
      <c r="DB2021" s="212"/>
      <c r="DC2021" s="48"/>
      <c r="DD2021" s="48"/>
      <c r="DE2021" s="48"/>
      <c r="DF2021" s="48"/>
      <c r="DG2021" s="48"/>
      <c r="DH2021" s="48"/>
      <c r="DI2021" s="48"/>
      <c r="DJ2021" s="48"/>
      <c r="DK2021" s="48"/>
      <c r="DL2021" s="48"/>
    </row>
    <row r="2022" spans="1:116" ht="14.4">
      <c r="A2022" t="s">
        <v>3119</v>
      </c>
      <c r="B2022" s="188" t="s">
        <v>334</v>
      </c>
      <c r="C2022" s="151" t="str">
        <f t="shared" si="514"/>
        <v>F.080.01.108</v>
      </c>
      <c r="D2022" s="54" t="s">
        <v>63</v>
      </c>
      <c r="E2022" s="150" t="s">
        <v>352</v>
      </c>
      <c r="F2022" s="153" t="str">
        <f t="shared" si="515"/>
        <v>Paper Cardboard Leather Cotton Wool waste incineration with electricity</v>
      </c>
      <c r="G2022" s="154">
        <f t="shared" si="513"/>
        <v>-0.67215386666666666</v>
      </c>
      <c r="H2022"/>
      <c r="I2022"/>
      <c r="J2022" s="227">
        <f t="shared" si="516"/>
        <v>-9.5859803656100001E-2</v>
      </c>
      <c r="K2022"/>
      <c r="L2022" s="280">
        <f t="shared" si="517"/>
        <v>3.2251049150000002E-3</v>
      </c>
      <c r="M2022" s="280">
        <f t="shared" si="518"/>
        <v>2.7292718488999995E-3</v>
      </c>
      <c r="N2022" s="281">
        <f t="shared" si="519"/>
        <v>-9.9110042000000002E-4</v>
      </c>
      <c r="O2022" s="280">
        <v>-0.10082308</v>
      </c>
      <c r="P2022" s="286">
        <v>-2.3375292000000002E-3</v>
      </c>
      <c r="Q2022" s="219">
        <v>5.4156253999999996E-3</v>
      </c>
      <c r="R2022" s="219">
        <v>3.844278E-3</v>
      </c>
      <c r="S2022" s="219">
        <v>-5.0644345000000002E-4</v>
      </c>
      <c r="T2022" s="286">
        <v>-6.027576E-5</v>
      </c>
      <c r="U2022" s="286">
        <v>-5.2453875000000001E-5</v>
      </c>
      <c r="V2022" s="219">
        <v>-3.4619913999999998E-4</v>
      </c>
      <c r="W2022" s="219">
        <v>-1.241193E-4</v>
      </c>
      <c r="X2022" s="219">
        <v>0</v>
      </c>
      <c r="Y2022" s="219">
        <v>-8.6698112000000002E-4</v>
      </c>
      <c r="Z2022" s="286">
        <v>-2.6252110999999999E-6</v>
      </c>
      <c r="AA2022" s="219">
        <v>0</v>
      </c>
      <c r="AB2022" s="219">
        <v>0</v>
      </c>
      <c r="AC2022"/>
      <c r="AD2022" s="227">
        <f t="shared" si="520"/>
        <v>-0.10082308</v>
      </c>
      <c r="AE2022" s="227">
        <f t="shared" si="521"/>
        <v>5.9570019750000008E-3</v>
      </c>
      <c r="AF2022" s="227">
        <f t="shared" si="522"/>
        <v>2.7318970599999994E-3</v>
      </c>
      <c r="AG2022" s="227">
        <f t="shared" si="523"/>
        <v>2.7292718488999995E-3</v>
      </c>
      <c r="AH2022" s="227">
        <f t="shared" si="524"/>
        <v>-9.9110042000000002E-4</v>
      </c>
      <c r="AI2022"/>
      <c r="AJ2022">
        <v>-9.9591867999999995</v>
      </c>
      <c r="AK2022" s="155">
        <v>-9.8042885000000002</v>
      </c>
      <c r="AL2022" s="155">
        <v>-0.10769952000000001</v>
      </c>
      <c r="AM2022" s="155">
        <v>0</v>
      </c>
      <c r="AN2022" s="155">
        <v>0</v>
      </c>
      <c r="AO2022" s="155">
        <v>-2.6382394E-2</v>
      </c>
      <c r="AP2022" s="155">
        <v>-2.0816392E-2</v>
      </c>
      <c r="AQ2022"/>
      <c r="AR2022" s="156">
        <v>-1.0921032000000001E-2</v>
      </c>
      <c r="AS2022" s="156">
        <v>-9.7626475000000008E-3</v>
      </c>
      <c r="AT2022" s="156">
        <v>-4.5828421999999998E-4</v>
      </c>
      <c r="AU2022" s="156">
        <v>-7.0010055000000002E-4</v>
      </c>
      <c r="AV2022" s="282">
        <f t="shared" ref="AV2022:AV2090" si="525">AY2022+BB2022+BC2022+BD2022+BE2022+BM2022+BN2022+BR2022</f>
        <v>-5.8529061702910001E-7</v>
      </c>
      <c r="AW2022" s="282">
        <f t="shared" ref="AW2022:AW2090" si="526">AZ2022+BA2022+BF2022+BG2022+BH2022+BI2022+BJ2022+BK2022+BL2022+BO2022+BS2022+BT2022</f>
        <v>-1.6948380508737105E-9</v>
      </c>
      <c r="AX2022" s="283">
        <f t="shared" ref="AX2022:AX2090" si="527">BP2022+BQ2022</f>
        <v>-9.8053298398999997E-2</v>
      </c>
      <c r="AY2022" s="157">
        <v>-6.2375875999999997E-7</v>
      </c>
      <c r="AZ2022" s="157">
        <v>-1.8820307000000002E-9</v>
      </c>
      <c r="BA2022" s="157">
        <v>-5.1419768000000001E-14</v>
      </c>
      <c r="BB2022" s="157">
        <v>0</v>
      </c>
      <c r="BC2022" s="157">
        <v>0</v>
      </c>
      <c r="BD2022" s="157">
        <v>1.0504366000000001E-9</v>
      </c>
      <c r="BE2022" s="157">
        <v>3.7488276999999997E-8</v>
      </c>
      <c r="BF2022" s="157">
        <v>1.3982481000000001E-10</v>
      </c>
      <c r="BG2022" s="157">
        <v>4.7451697999999999E-11</v>
      </c>
      <c r="BH2022" s="157">
        <v>0</v>
      </c>
      <c r="BI2022" s="157">
        <v>0</v>
      </c>
      <c r="BJ2022" s="157">
        <v>-2.9895917000000001E-14</v>
      </c>
      <c r="BK2022" s="157">
        <v>-2.0838805000000002E-15</v>
      </c>
      <c r="BL2022" s="157">
        <v>-4.5930820999999999E-16</v>
      </c>
      <c r="BM2022" s="157">
        <v>-8.3122020999999997E-12</v>
      </c>
      <c r="BN2022" s="157">
        <v>-6.2258427000000003E-11</v>
      </c>
      <c r="BO2022" s="157">
        <v>0</v>
      </c>
      <c r="BP2022" s="157">
        <v>-1.0413399E-5</v>
      </c>
      <c r="BQ2022" s="157">
        <v>-9.8042884999999996E-2</v>
      </c>
      <c r="BR2022" s="157">
        <v>0</v>
      </c>
      <c r="BS2022" s="157">
        <v>0</v>
      </c>
      <c r="BT2022" s="157">
        <v>0</v>
      </c>
      <c r="BU2022"/>
      <c r="BV2022" s="155">
        <v>-2.8133151999999999E-5</v>
      </c>
      <c r="BW2022" s="155">
        <v>7.0763441E-7</v>
      </c>
      <c r="BX2022" s="155">
        <v>-1.8741432000000001E-5</v>
      </c>
      <c r="BY2022" s="155">
        <v>-4.2435417999999997E-8</v>
      </c>
      <c r="BZ2022" s="155">
        <v>-4.2832695000000002E-7</v>
      </c>
      <c r="CA2022" s="155">
        <v>7.4817867000000001E-7</v>
      </c>
      <c r="CB2022" s="155">
        <v>0</v>
      </c>
      <c r="CC2022" s="155">
        <v>1.1355742E-6</v>
      </c>
      <c r="CD2022" s="155">
        <v>-8.3802075999999996E-8</v>
      </c>
      <c r="CE2022" s="155">
        <v>-5.2308806E-8</v>
      </c>
      <c r="CF2022" s="155">
        <v>0</v>
      </c>
      <c r="CG2022" s="155">
        <v>0</v>
      </c>
      <c r="CH2022" s="155">
        <v>0</v>
      </c>
      <c r="CI2022" s="155">
        <v>7.1272451999999998E-7</v>
      </c>
      <c r="CJ2022" s="155">
        <v>-1.2088958000000001E-5</v>
      </c>
      <c r="CK2022" s="155">
        <v>-1.7475145E-15</v>
      </c>
      <c r="CL2022" s="155">
        <v>0</v>
      </c>
      <c r="CM2022"/>
      <c r="CN2022" s="284">
        <v>0</v>
      </c>
      <c r="CO2022" s="284">
        <v>-0.67215382999999995</v>
      </c>
      <c r="CP2022" s="285">
        <v>2.1393531E-2</v>
      </c>
      <c r="CQ2022" s="284">
        <v>6.5574858000000001E-4</v>
      </c>
      <c r="CR2022" s="284">
        <v>-1.4280594E-11</v>
      </c>
      <c r="CS2022" s="284">
        <v>-1.6650916E-9</v>
      </c>
      <c r="CT2022" s="284">
        <v>-1.7711543999999998E-5</v>
      </c>
      <c r="CU2022" s="284">
        <v>-1.7494622000000001E-3</v>
      </c>
      <c r="CV2022" s="284">
        <v>0</v>
      </c>
      <c r="CW2022" s="284">
        <v>2.6311478999999999E-4</v>
      </c>
      <c r="CX2022"/>
      <c r="CY2022"/>
      <c r="CZ2022"/>
      <c r="DA2022"/>
      <c r="DB2022" s="212"/>
      <c r="DC2022" s="48"/>
      <c r="DD2022" s="48"/>
      <c r="DE2022" s="48"/>
      <c r="DF2022" s="48"/>
      <c r="DG2022" s="48"/>
      <c r="DH2022" s="48"/>
      <c r="DI2022" s="48"/>
      <c r="DJ2022" s="48"/>
      <c r="DK2022" s="48"/>
      <c r="DL2022" s="48"/>
    </row>
    <row r="2023" spans="1:116" ht="14.4">
      <c r="A2023" t="s">
        <v>1987</v>
      </c>
      <c r="B2023" s="188" t="s">
        <v>334</v>
      </c>
      <c r="C2023" s="151" t="str">
        <f t="shared" si="514"/>
        <v>F.080.01.109</v>
      </c>
      <c r="D2023" s="54" t="s">
        <v>63</v>
      </c>
      <c r="E2023" s="150" t="s">
        <v>352</v>
      </c>
      <c r="F2023" s="153" t="str">
        <f t="shared" si="515"/>
        <v>Rigid Polymer Foam waste incineration with electricity</v>
      </c>
      <c r="G2023" s="154">
        <f t="shared" si="513"/>
        <v>1.3864289333333333</v>
      </c>
      <c r="H2023"/>
      <c r="I2023"/>
      <c r="J2023" s="227">
        <f t="shared" si="516"/>
        <v>0.20307711381150001</v>
      </c>
      <c r="K2023"/>
      <c r="L2023" s="280">
        <f t="shared" si="517"/>
        <v>-3.7339653000000001E-4</v>
      </c>
      <c r="M2023" s="280">
        <f t="shared" si="518"/>
        <v>-2.5916955385E-3</v>
      </c>
      <c r="N2023" s="281">
        <f t="shared" si="519"/>
        <v>-1.92213412E-3</v>
      </c>
      <c r="O2023" s="280">
        <v>0.20796434</v>
      </c>
      <c r="P2023" s="286">
        <v>-4.5333899000000004E-3</v>
      </c>
      <c r="Q2023" s="219">
        <v>2.6182022000000001E-3</v>
      </c>
      <c r="R2023" s="219">
        <v>8.27424E-4</v>
      </c>
      <c r="S2023" s="219">
        <v>-9.8219335999999999E-4</v>
      </c>
      <c r="T2023" s="219">
        <v>-1.1689843999999999E-4</v>
      </c>
      <c r="U2023" s="219">
        <v>-1.0172873E-4</v>
      </c>
      <c r="V2023" s="219">
        <v>-6.7141651999999997E-4</v>
      </c>
      <c r="W2023" s="219">
        <v>-2.4071621999999999E-4</v>
      </c>
      <c r="X2023" s="219">
        <v>0</v>
      </c>
      <c r="Y2023" s="219">
        <v>-1.6814179E-3</v>
      </c>
      <c r="Z2023" s="286">
        <v>-5.0913184999999996E-6</v>
      </c>
      <c r="AA2023" s="219">
        <v>0</v>
      </c>
      <c r="AB2023" s="219">
        <v>0</v>
      </c>
      <c r="AC2023"/>
      <c r="AD2023" s="227">
        <f t="shared" si="520"/>
        <v>0.20796434</v>
      </c>
      <c r="AE2023" s="227">
        <f t="shared" si="521"/>
        <v>-2.96000075E-3</v>
      </c>
      <c r="AF2023" s="227">
        <f t="shared" si="522"/>
        <v>-2.5866042200000001E-3</v>
      </c>
      <c r="AG2023" s="227">
        <f t="shared" si="523"/>
        <v>-2.5916955385000004E-3</v>
      </c>
      <c r="AH2023" s="227">
        <f t="shared" si="524"/>
        <v>-1.92213412E-3</v>
      </c>
      <c r="AI2023"/>
      <c r="AJ2023">
        <v>-19.314786999999999</v>
      </c>
      <c r="AK2023" s="155">
        <v>-19.014378000000001</v>
      </c>
      <c r="AL2023" s="155">
        <v>-0.20887179</v>
      </c>
      <c r="AM2023" s="155">
        <v>0</v>
      </c>
      <c r="AN2023" s="155">
        <v>0</v>
      </c>
      <c r="AO2023" s="155">
        <v>-5.1165856000000003E-2</v>
      </c>
      <c r="AP2023" s="155">
        <v>-4.0371183999999997E-2</v>
      </c>
      <c r="AQ2023"/>
      <c r="AR2023" s="156">
        <v>2.1168487E-2</v>
      </c>
      <c r="AS2023" s="156">
        <v>2.1438465E-2</v>
      </c>
      <c r="AT2023" s="156">
        <v>1.0877924000000001E-3</v>
      </c>
      <c r="AU2023" s="156">
        <v>-1.3577708E-3</v>
      </c>
      <c r="AV2023" s="282">
        <f t="shared" si="525"/>
        <v>1.2852796293460002E-6</v>
      </c>
      <c r="AW2023" s="282">
        <f t="shared" si="526"/>
        <v>4.0229009528043298E-9</v>
      </c>
      <c r="AX2023" s="283">
        <f t="shared" si="527"/>
        <v>-0.190163975683</v>
      </c>
      <c r="AY2023" s="157">
        <v>1.2866060000000001E-6</v>
      </c>
      <c r="AZ2023" s="157">
        <v>3.8820009999999999E-9</v>
      </c>
      <c r="BA2023" s="157">
        <v>1.0606180999999999E-13</v>
      </c>
      <c r="BB2023" s="157">
        <v>0</v>
      </c>
      <c r="BC2023" s="157">
        <v>0</v>
      </c>
      <c r="BD2023" s="157">
        <v>1.0516528E-9</v>
      </c>
      <c r="BE2023" s="157">
        <v>-2.2411591999999999E-9</v>
      </c>
      <c r="BF2023" s="157">
        <v>1.3146448000000001E-10</v>
      </c>
      <c r="BG2023" s="157">
        <v>9.3923231999999995E-12</v>
      </c>
      <c r="BH2023" s="157">
        <v>0</v>
      </c>
      <c r="BI2023" s="157">
        <v>0</v>
      </c>
      <c r="BJ2023" s="157">
        <v>-5.7979960999999997E-14</v>
      </c>
      <c r="BK2023" s="157">
        <v>-4.0414650999999999E-15</v>
      </c>
      <c r="BL2023" s="157">
        <v>-8.9077956999999993E-16</v>
      </c>
      <c r="BM2023" s="157">
        <v>-1.6120633999999999E-11</v>
      </c>
      <c r="BN2023" s="157">
        <v>-1.2074362000000001E-10</v>
      </c>
      <c r="BO2023" s="157">
        <v>0</v>
      </c>
      <c r="BP2023" s="157">
        <v>-2.0195683000000001E-5</v>
      </c>
      <c r="BQ2023" s="157">
        <v>-0.19014378000000001</v>
      </c>
      <c r="BR2023" s="157">
        <v>0</v>
      </c>
      <c r="BS2023" s="157">
        <v>0</v>
      </c>
      <c r="BT2023" s="157">
        <v>0</v>
      </c>
      <c r="BU2023"/>
      <c r="BV2023" s="155">
        <v>1.6414671000000001E-5</v>
      </c>
      <c r="BW2023" s="155">
        <v>4.7819723999999997E-7</v>
      </c>
      <c r="BX2023" s="155">
        <v>3.8657317E-5</v>
      </c>
      <c r="BY2023" s="155">
        <v>-8.2298991999999999E-8</v>
      </c>
      <c r="BZ2023" s="155">
        <v>-1.0914805E-6</v>
      </c>
      <c r="CA2023" s="155">
        <v>8.1298154999999998E-7</v>
      </c>
      <c r="CB2023" s="155">
        <v>0</v>
      </c>
      <c r="CC2023" s="155">
        <v>1.233931E-6</v>
      </c>
      <c r="CD2023" s="155">
        <v>-1.6252524E-7</v>
      </c>
      <c r="CE2023" s="155">
        <v>-1.0144738E-7</v>
      </c>
      <c r="CF2023" s="155">
        <v>0</v>
      </c>
      <c r="CG2023" s="155">
        <v>0</v>
      </c>
      <c r="CH2023" s="155">
        <v>0</v>
      </c>
      <c r="CI2023" s="155">
        <v>1.1524762E-7</v>
      </c>
      <c r="CJ2023" s="155">
        <v>-2.3445251E-5</v>
      </c>
      <c r="CK2023" s="155">
        <v>-3.3891190999999999E-15</v>
      </c>
      <c r="CL2023" s="155">
        <v>0</v>
      </c>
      <c r="CM2023"/>
      <c r="CN2023" s="284">
        <v>0</v>
      </c>
      <c r="CO2023" s="284">
        <v>1.3864289000000001</v>
      </c>
      <c r="CP2023" s="285">
        <v>2.3246513999999999E-2</v>
      </c>
      <c r="CQ2023" s="284">
        <v>5.1363359999999998E-4</v>
      </c>
      <c r="CR2023" s="284">
        <v>-2.7695698E-11</v>
      </c>
      <c r="CS2023" s="284">
        <v>-3.2292685999999999E-9</v>
      </c>
      <c r="CT2023" s="284">
        <v>-4.2171544999999997E-5</v>
      </c>
      <c r="CU2023" s="284">
        <v>-3.3928962999999999E-3</v>
      </c>
      <c r="CV2023" s="284">
        <v>0</v>
      </c>
      <c r="CW2023" s="284">
        <v>2.8590426000000001E-4</v>
      </c>
      <c r="CX2023"/>
      <c r="CY2023"/>
      <c r="CZ2023"/>
      <c r="DA2023"/>
      <c r="DB2023" s="212"/>
      <c r="DC2023" s="48"/>
      <c r="DD2023" s="48"/>
      <c r="DE2023" s="48"/>
      <c r="DF2023" s="48"/>
      <c r="DG2023" s="48"/>
      <c r="DH2023" s="48"/>
      <c r="DI2023" s="48"/>
      <c r="DJ2023" s="48"/>
      <c r="DK2023" s="48"/>
      <c r="DL2023" s="48"/>
    </row>
    <row r="2024" spans="1:116" ht="14.4">
      <c r="A2024" t="s">
        <v>1523</v>
      </c>
      <c r="B2024" s="188" t="s">
        <v>334</v>
      </c>
      <c r="C2024" s="151" t="str">
        <f t="shared" si="514"/>
        <v>F.080.01.110</v>
      </c>
      <c r="D2024" s="54" t="s">
        <v>63</v>
      </c>
      <c r="E2024" s="150" t="s">
        <v>352</v>
      </c>
      <c r="F2024" s="153" t="str">
        <f t="shared" si="515"/>
        <v>SMC (50%) waste incineration with electricity</v>
      </c>
      <c r="G2024" s="154">
        <f t="shared" si="513"/>
        <v>1.0641408000000001</v>
      </c>
      <c r="H2024"/>
      <c r="I2024"/>
      <c r="J2024" s="227">
        <f t="shared" si="516"/>
        <v>0.16206257112440001</v>
      </c>
      <c r="K2024"/>
      <c r="L2024" s="280">
        <f t="shared" si="517"/>
        <v>2.0501423740000003E-3</v>
      </c>
      <c r="M2024" s="280">
        <f t="shared" si="518"/>
        <v>1.3583824903999999E-3</v>
      </c>
      <c r="N2024" s="281">
        <f t="shared" si="519"/>
        <v>-9.6707374000000001E-4</v>
      </c>
      <c r="O2024" s="280">
        <v>0.15962112000000001</v>
      </c>
      <c r="P2024" s="286">
        <v>-2.2808618000000002E-3</v>
      </c>
      <c r="Q2024" s="219">
        <v>3.9796123000000001E-3</v>
      </c>
      <c r="R2024" s="219">
        <v>2.6543052000000001E-3</v>
      </c>
      <c r="S2024" s="219">
        <v>-4.9416602999999997E-4</v>
      </c>
      <c r="T2024" s="286">
        <v>-5.8814529999999999E-5</v>
      </c>
      <c r="U2024" s="286">
        <v>-5.1182266E-5</v>
      </c>
      <c r="V2024" s="219">
        <v>-3.3780643999999999E-4</v>
      </c>
      <c r="W2024" s="219">
        <v>-1.2111034999999999E-4</v>
      </c>
      <c r="X2024" s="219">
        <v>0</v>
      </c>
      <c r="Y2024" s="219">
        <v>-8.4596338999999999E-4</v>
      </c>
      <c r="Z2024" s="286">
        <v>-2.5615696E-6</v>
      </c>
      <c r="AA2024" s="219">
        <v>0</v>
      </c>
      <c r="AB2024" s="219">
        <v>0</v>
      </c>
      <c r="AC2024"/>
      <c r="AD2024" s="227">
        <f t="shared" si="520"/>
        <v>0.15962112000000001</v>
      </c>
      <c r="AE2024" s="227">
        <f t="shared" si="521"/>
        <v>3.4110864340000007E-3</v>
      </c>
      <c r="AF2024" s="227">
        <f t="shared" si="522"/>
        <v>1.36094406E-3</v>
      </c>
      <c r="AG2024" s="227">
        <f t="shared" si="523"/>
        <v>1.3583824904000001E-3</v>
      </c>
      <c r="AH2024" s="227">
        <f t="shared" si="524"/>
        <v>-9.6707374000000001E-4</v>
      </c>
      <c r="AI2024"/>
      <c r="AJ2024">
        <v>-9.7177520000000008</v>
      </c>
      <c r="AK2024" s="155">
        <v>-9.5666087999999991</v>
      </c>
      <c r="AL2024" s="155">
        <v>-0.10508861999999999</v>
      </c>
      <c r="AM2024" s="155">
        <v>0</v>
      </c>
      <c r="AN2024" s="155">
        <v>0</v>
      </c>
      <c r="AO2024" s="155">
        <v>-2.5742820999999999E-2</v>
      </c>
      <c r="AP2024" s="155">
        <v>-2.0311751999999999E-2</v>
      </c>
      <c r="AQ2024"/>
      <c r="AR2024" s="156">
        <v>1.7050425000000001E-2</v>
      </c>
      <c r="AS2024" s="156">
        <v>1.6888395E-2</v>
      </c>
      <c r="AT2024" s="156">
        <v>8.4515906000000003E-4</v>
      </c>
      <c r="AU2024" s="156">
        <v>-6.8312842000000003E-4</v>
      </c>
      <c r="AV2024" s="282">
        <f t="shared" si="525"/>
        <v>1.0124936906148998E-6</v>
      </c>
      <c r="AW2024" s="282">
        <f t="shared" si="526"/>
        <v>3.1255882730683306E-9</v>
      </c>
      <c r="AX2024" s="283">
        <f t="shared" si="527"/>
        <v>-9.567624895299999E-2</v>
      </c>
      <c r="AY2024" s="157">
        <v>9.8752266999999994E-7</v>
      </c>
      <c r="AZ2024" s="157">
        <v>2.9795943000000002E-9</v>
      </c>
      <c r="BA2024" s="157">
        <v>8.1406772000000004E-14</v>
      </c>
      <c r="BB2024" s="157">
        <v>0</v>
      </c>
      <c r="BC2024" s="157">
        <v>0</v>
      </c>
      <c r="BD2024" s="157">
        <v>8.6188843999999999E-10</v>
      </c>
      <c r="BE2024" s="157">
        <v>2.4177992000000001E-8</v>
      </c>
      <c r="BF2024" s="157">
        <v>1.1331675E-10</v>
      </c>
      <c r="BG2024" s="157">
        <v>3.2627469000000001E-11</v>
      </c>
      <c r="BH2024" s="157">
        <v>0</v>
      </c>
      <c r="BI2024" s="157">
        <v>0</v>
      </c>
      <c r="BJ2024" s="157">
        <v>-2.9171168000000001E-14</v>
      </c>
      <c r="BK2024" s="157">
        <v>-2.0333622E-15</v>
      </c>
      <c r="BL2024" s="157">
        <v>-4.4817347000000001E-16</v>
      </c>
      <c r="BM2024" s="157">
        <v>-8.1106941E-12</v>
      </c>
      <c r="BN2024" s="157">
        <v>-6.0749131000000006E-11</v>
      </c>
      <c r="BO2024" s="157">
        <v>0</v>
      </c>
      <c r="BP2024" s="157">
        <v>-1.0160953E-5</v>
      </c>
      <c r="BQ2024" s="157">
        <v>-9.5666087999999996E-2</v>
      </c>
      <c r="BR2024" s="157">
        <v>0</v>
      </c>
      <c r="BS2024" s="157">
        <v>0</v>
      </c>
      <c r="BT2024" s="157">
        <v>0</v>
      </c>
      <c r="BU2024"/>
      <c r="BV2024" s="155">
        <v>1.9840436999999999E-5</v>
      </c>
      <c r="BW2024" s="155">
        <v>5.4251633999999997E-7</v>
      </c>
      <c r="BX2024" s="155">
        <v>2.9671069E-5</v>
      </c>
      <c r="BY2024" s="155">
        <v>-4.1406679999999999E-8</v>
      </c>
      <c r="BZ2024" s="155">
        <v>-4.6109625000000002E-7</v>
      </c>
      <c r="CA2024" s="155">
        <v>6.2446408999999998E-7</v>
      </c>
      <c r="CB2024" s="155">
        <v>0</v>
      </c>
      <c r="CC2024" s="155">
        <v>9.4780210000000005E-7</v>
      </c>
      <c r="CD2024" s="155">
        <v>-8.1770510999999998E-8</v>
      </c>
      <c r="CE2024" s="155">
        <v>-5.1040714000000002E-8</v>
      </c>
      <c r="CF2024" s="155">
        <v>0</v>
      </c>
      <c r="CG2024" s="155">
        <v>0</v>
      </c>
      <c r="CH2024" s="155">
        <v>0</v>
      </c>
      <c r="CI2024" s="155">
        <v>4.8579124999999999E-7</v>
      </c>
      <c r="CJ2024" s="155">
        <v>-1.1795892E-5</v>
      </c>
      <c r="CK2024" s="155">
        <v>-1.7051505E-15</v>
      </c>
      <c r="CL2024" s="155">
        <v>0</v>
      </c>
      <c r="CM2024"/>
      <c r="CN2024" s="284">
        <v>0</v>
      </c>
      <c r="CO2024" s="284">
        <v>1.0641408000000001</v>
      </c>
      <c r="CP2024" s="285">
        <v>1.7856018000000001E-2</v>
      </c>
      <c r="CQ2024" s="284">
        <v>5.1440315999999999E-4</v>
      </c>
      <c r="CR2024" s="284">
        <v>-1.3934398E-11</v>
      </c>
      <c r="CS2024" s="284">
        <v>-1.6247257999999999E-9</v>
      </c>
      <c r="CT2024" s="284">
        <v>-1.8576483000000001E-5</v>
      </c>
      <c r="CU2024" s="284">
        <v>-1.707051E-3</v>
      </c>
      <c r="CV2024" s="284">
        <v>0</v>
      </c>
      <c r="CW2024" s="284">
        <v>2.1960761999999999E-4</v>
      </c>
      <c r="CX2024"/>
      <c r="CY2024"/>
      <c r="CZ2024"/>
      <c r="DA2024"/>
      <c r="DB2024" s="212"/>
      <c r="DC2024" s="48"/>
      <c r="DD2024" s="48"/>
      <c r="DE2024" s="48"/>
      <c r="DF2024" s="48"/>
      <c r="DG2024" s="48"/>
      <c r="DH2024" s="48"/>
      <c r="DI2024" s="48"/>
      <c r="DJ2024" s="48"/>
      <c r="DK2024" s="48"/>
      <c r="DL2024" s="48"/>
    </row>
    <row r="2025" spans="1:116" ht="14.4">
      <c r="A2025" t="s">
        <v>1988</v>
      </c>
      <c r="B2025" s="188" t="s">
        <v>334</v>
      </c>
      <c r="C2025" s="151" t="str">
        <f t="shared" si="514"/>
        <v>F.080.01.111</v>
      </c>
      <c r="D2025" s="54" t="s">
        <v>63</v>
      </c>
      <c r="E2025" s="150" t="s">
        <v>352</v>
      </c>
      <c r="F2025" s="153" t="str">
        <f t="shared" si="515"/>
        <v>Softwood 0%MC  waste incineration with electricity</v>
      </c>
      <c r="G2025" s="154">
        <f t="shared" si="513"/>
        <v>-0.81473193333333338</v>
      </c>
      <c r="H2025"/>
      <c r="I2025"/>
      <c r="J2025" s="227">
        <f t="shared" si="516"/>
        <v>-0.1191336508671</v>
      </c>
      <c r="K2025"/>
      <c r="L2025" s="280">
        <f t="shared" si="517"/>
        <v>2.5665271669999996E-3</v>
      </c>
      <c r="M2025" s="280">
        <f t="shared" si="518"/>
        <v>1.7109458059000003E-3</v>
      </c>
      <c r="N2025" s="281">
        <f t="shared" si="519"/>
        <v>-1.2013338400000001E-3</v>
      </c>
      <c r="O2025" s="280">
        <v>-0.12220979</v>
      </c>
      <c r="P2025" s="286">
        <v>-2.8333687E-3</v>
      </c>
      <c r="Q2025" s="219">
        <v>4.9671319000000004E-3</v>
      </c>
      <c r="R2025" s="219">
        <v>3.3170399999999998E-3</v>
      </c>
      <c r="S2025" s="219">
        <v>-6.1387085000000005E-4</v>
      </c>
      <c r="T2025" s="286">
        <v>-7.3061528000000002E-5</v>
      </c>
      <c r="U2025" s="286">
        <v>-6.3580454999999996E-5</v>
      </c>
      <c r="V2025" s="219">
        <v>-4.1963531999999998E-4</v>
      </c>
      <c r="W2025" s="219">
        <v>-1.5044764E-4</v>
      </c>
      <c r="X2025" s="219">
        <v>0</v>
      </c>
      <c r="Y2025" s="219">
        <v>-1.0508862000000001E-3</v>
      </c>
      <c r="Z2025" s="286">
        <v>-3.1820741000000001E-6</v>
      </c>
      <c r="AA2025" s="219">
        <v>0</v>
      </c>
      <c r="AB2025" s="219">
        <v>0</v>
      </c>
      <c r="AC2025"/>
      <c r="AD2025" s="227">
        <f t="shared" si="520"/>
        <v>-0.12220979</v>
      </c>
      <c r="AE2025" s="227">
        <f t="shared" si="521"/>
        <v>4.2806550469999998E-3</v>
      </c>
      <c r="AF2025" s="227">
        <f t="shared" si="522"/>
        <v>1.7141278800000004E-3</v>
      </c>
      <c r="AG2025" s="227">
        <f t="shared" si="523"/>
        <v>1.7109458059000003E-3</v>
      </c>
      <c r="AH2025" s="227">
        <f t="shared" si="524"/>
        <v>-1.2013338400000001E-3</v>
      </c>
      <c r="AI2025"/>
      <c r="AJ2025">
        <v>-12.071742</v>
      </c>
      <c r="AK2025" s="155">
        <v>-11.883986</v>
      </c>
      <c r="AL2025" s="155">
        <v>-0.13054487000000001</v>
      </c>
      <c r="AM2025" s="155">
        <v>0</v>
      </c>
      <c r="AN2025" s="155">
        <v>0</v>
      </c>
      <c r="AO2025" s="155">
        <v>-3.1978659999999999E-2</v>
      </c>
      <c r="AP2025" s="155">
        <v>-2.5231989999999999E-2</v>
      </c>
      <c r="AQ2025"/>
      <c r="AR2025" s="156">
        <v>-1.3506361E-2</v>
      </c>
      <c r="AS2025" s="156">
        <v>-1.2090079E-2</v>
      </c>
      <c r="AT2025" s="156">
        <v>-5.6767525999999995E-4</v>
      </c>
      <c r="AU2025" s="156">
        <v>-8.4860673000000002E-4</v>
      </c>
      <c r="AV2025" s="282">
        <f t="shared" si="525"/>
        <v>-7.2482487715600013E-7</v>
      </c>
      <c r="AW2025" s="282">
        <f t="shared" si="526"/>
        <v>-2.0993907951199297E-9</v>
      </c>
      <c r="AX2025" s="283">
        <f t="shared" si="527"/>
        <v>-0.118852482302</v>
      </c>
      <c r="AY2025" s="157">
        <v>-7.5607122000000005E-7</v>
      </c>
      <c r="AZ2025" s="157">
        <v>-2.2812494E-9</v>
      </c>
      <c r="BA2025" s="157">
        <v>-6.2326991999999997E-14</v>
      </c>
      <c r="BB2025" s="157">
        <v>0</v>
      </c>
      <c r="BC2025" s="157">
        <v>0</v>
      </c>
      <c r="BD2025" s="157">
        <v>1.073608E-9</v>
      </c>
      <c r="BE2025" s="157">
        <v>3.0258274999999997E-8</v>
      </c>
      <c r="BF2025" s="157">
        <v>1.4118280000000001E-10</v>
      </c>
      <c r="BG2025" s="157">
        <v>4.0777452000000003E-11</v>
      </c>
      <c r="BH2025" s="157">
        <v>0</v>
      </c>
      <c r="BI2025" s="157">
        <v>0</v>
      </c>
      <c r="BJ2025" s="157">
        <v>-3.6237474999999999E-14</v>
      </c>
      <c r="BK2025" s="157">
        <v>-2.5259156999999998E-15</v>
      </c>
      <c r="BL2025" s="157">
        <v>-5.5673722999999996E-16</v>
      </c>
      <c r="BM2025" s="157">
        <v>-1.0075396000000001E-11</v>
      </c>
      <c r="BN2025" s="157">
        <v>-7.5464759999999998E-11</v>
      </c>
      <c r="BO2025" s="157">
        <v>0</v>
      </c>
      <c r="BP2025" s="157">
        <v>-1.2622302E-5</v>
      </c>
      <c r="BQ2025" s="157">
        <v>-0.11883986000000001</v>
      </c>
      <c r="BR2025" s="157">
        <v>0</v>
      </c>
      <c r="BS2025" s="157">
        <v>0</v>
      </c>
      <c r="BT2025" s="157">
        <v>0</v>
      </c>
      <c r="BU2025"/>
      <c r="BV2025" s="155">
        <v>-3.491684E-5</v>
      </c>
      <c r="BW2025" s="155">
        <v>6.7659998000000004E-7</v>
      </c>
      <c r="BX2025" s="155">
        <v>-2.2716888E-5</v>
      </c>
      <c r="BY2025" s="155">
        <v>-5.1436869999999998E-8</v>
      </c>
      <c r="BZ2025" s="155">
        <v>-5.7201265000000003E-7</v>
      </c>
      <c r="CA2025" s="155">
        <v>7.7763452999999998E-7</v>
      </c>
      <c r="CB2025" s="155">
        <v>0</v>
      </c>
      <c r="CC2025" s="155">
        <v>1.1802818999999999E-6</v>
      </c>
      <c r="CD2025" s="155">
        <v>-1.0157827E-7</v>
      </c>
      <c r="CE2025" s="155">
        <v>-6.3404613999999994E-8</v>
      </c>
      <c r="CF2025" s="155">
        <v>0</v>
      </c>
      <c r="CG2025" s="155">
        <v>0</v>
      </c>
      <c r="CH2025" s="155">
        <v>0</v>
      </c>
      <c r="CI2025" s="155">
        <v>6.0724584999999997E-7</v>
      </c>
      <c r="CJ2025" s="155">
        <v>-1.4653282E-5</v>
      </c>
      <c r="CK2025" s="155">
        <v>-2.1181994000000001E-15</v>
      </c>
      <c r="CL2025" s="155">
        <v>0</v>
      </c>
      <c r="CM2025"/>
      <c r="CN2025" s="284">
        <v>0</v>
      </c>
      <c r="CO2025" s="284">
        <v>-0.81473192000000005</v>
      </c>
      <c r="CP2025" s="285">
        <v>2.2235795999999999E-2</v>
      </c>
      <c r="CQ2025" s="284">
        <v>6.4127100000000001E-4</v>
      </c>
      <c r="CR2025" s="284">
        <v>-1.7309811E-11</v>
      </c>
      <c r="CS2025" s="284">
        <v>-2.0182929000000002E-9</v>
      </c>
      <c r="CT2025" s="284">
        <v>-2.3053050000000001E-5</v>
      </c>
      <c r="CU2025" s="284">
        <v>-2.1205602000000001E-3</v>
      </c>
      <c r="CV2025" s="284">
        <v>0</v>
      </c>
      <c r="CW2025" s="284">
        <v>2.7347363999999998E-4</v>
      </c>
      <c r="CX2025"/>
      <c r="CY2025"/>
      <c r="CZ2025"/>
      <c r="DA2025"/>
      <c r="DB2025" s="212"/>
      <c r="DC2025" s="48"/>
      <c r="DD2025" s="48"/>
      <c r="DE2025" s="48"/>
      <c r="DF2025" s="48"/>
      <c r="DG2025" s="48"/>
      <c r="DH2025" s="48"/>
      <c r="DI2025" s="48"/>
      <c r="DJ2025" s="48"/>
      <c r="DK2025" s="48"/>
      <c r="DL2025" s="48"/>
    </row>
    <row r="2026" spans="1:116" ht="14.4">
      <c r="A2026" t="s">
        <v>1989</v>
      </c>
      <c r="B2026" s="188" t="s">
        <v>334</v>
      </c>
      <c r="C2026" s="151" t="str">
        <f t="shared" si="514"/>
        <v>F.080.01.112</v>
      </c>
      <c r="D2026" s="54" t="s">
        <v>63</v>
      </c>
      <c r="E2026" s="150" t="s">
        <v>352</v>
      </c>
      <c r="F2026" s="153" t="str">
        <f t="shared" si="515"/>
        <v>Softwood 12%MC  waste incineration with electricity</v>
      </c>
      <c r="G2026" s="154">
        <f t="shared" si="513"/>
        <v>-0.70066946666666674</v>
      </c>
      <c r="H2026"/>
      <c r="I2026"/>
      <c r="J2026" s="227">
        <f t="shared" si="516"/>
        <v>-9.9978557508699994E-2</v>
      </c>
      <c r="K2026"/>
      <c r="L2026" s="280">
        <f t="shared" si="517"/>
        <v>3.3381893650000004E-3</v>
      </c>
      <c r="M2026" s="280">
        <f t="shared" si="518"/>
        <v>2.8168202363000002E-3</v>
      </c>
      <c r="N2026" s="281">
        <f t="shared" si="519"/>
        <v>-1.0331471099999999E-3</v>
      </c>
      <c r="O2026" s="280">
        <v>-0.10510042</v>
      </c>
      <c r="P2026" s="286">
        <v>-2.4366970999999999E-3</v>
      </c>
      <c r="Q2026" s="219">
        <v>5.6171403000000002E-3</v>
      </c>
      <c r="R2026" s="219">
        <v>3.9836304000000003E-3</v>
      </c>
      <c r="S2026" s="219">
        <v>-5.2792892999999996E-4</v>
      </c>
      <c r="T2026" s="286">
        <v>-6.2832914000000004E-5</v>
      </c>
      <c r="U2026" s="286">
        <v>-5.4679190999999999E-5</v>
      </c>
      <c r="V2026" s="219">
        <v>-3.6088637999999999E-4</v>
      </c>
      <c r="W2026" s="219">
        <v>-1.2938496999999999E-4</v>
      </c>
      <c r="X2026" s="219">
        <v>0</v>
      </c>
      <c r="Y2026" s="219">
        <v>-9.0376213999999999E-4</v>
      </c>
      <c r="Z2026" s="286">
        <v>-2.7365836999999999E-6</v>
      </c>
      <c r="AA2026" s="219">
        <v>0</v>
      </c>
      <c r="AB2026" s="219">
        <v>0</v>
      </c>
      <c r="AC2026"/>
      <c r="AD2026" s="227">
        <f t="shared" si="520"/>
        <v>-0.10510042</v>
      </c>
      <c r="AE2026" s="227">
        <f t="shared" si="521"/>
        <v>6.157746185000001E-3</v>
      </c>
      <c r="AF2026" s="227">
        <f t="shared" si="522"/>
        <v>2.8195568200000002E-3</v>
      </c>
      <c r="AG2026" s="227">
        <f t="shared" si="523"/>
        <v>2.8168202363000002E-3</v>
      </c>
      <c r="AH2026" s="227">
        <f t="shared" si="524"/>
        <v>-1.0331471099999999E-3</v>
      </c>
      <c r="AI2026"/>
      <c r="AJ2026">
        <v>-10.381698</v>
      </c>
      <c r="AK2026" s="155">
        <v>-10.220228000000001</v>
      </c>
      <c r="AL2026" s="155">
        <v>-0.11226859</v>
      </c>
      <c r="AM2026" s="155">
        <v>0</v>
      </c>
      <c r="AN2026" s="155">
        <v>0</v>
      </c>
      <c r="AO2026" s="155">
        <v>-2.7501648E-2</v>
      </c>
      <c r="AP2026" s="155">
        <v>-2.1699511000000001E-2</v>
      </c>
      <c r="AQ2026"/>
      <c r="AR2026" s="156">
        <v>-1.1389099999999999E-2</v>
      </c>
      <c r="AS2026" s="156">
        <v>-1.0181356000000001E-2</v>
      </c>
      <c r="AT2026" s="156">
        <v>-4.7794189999999999E-4</v>
      </c>
      <c r="AU2026" s="156">
        <v>-7.2980178999999996E-4</v>
      </c>
      <c r="AV2026" s="282">
        <f t="shared" si="525"/>
        <v>-6.1039306663390004E-7</v>
      </c>
      <c r="AW2026" s="282">
        <f t="shared" si="526"/>
        <v>-1.7675366575235204E-9</v>
      </c>
      <c r="AX2026" s="283">
        <f t="shared" si="527"/>
        <v>-0.10221313518000001</v>
      </c>
      <c r="AY2026" s="157">
        <v>-6.5022125000000004E-7</v>
      </c>
      <c r="AZ2026" s="157">
        <v>-1.9618745000000002E-9</v>
      </c>
      <c r="BA2026" s="157">
        <v>-5.3601213000000003E-14</v>
      </c>
      <c r="BB2026" s="157">
        <v>0</v>
      </c>
      <c r="BC2026" s="157">
        <v>0</v>
      </c>
      <c r="BD2026" s="157">
        <v>1.0914709E-9</v>
      </c>
      <c r="BE2026" s="157">
        <v>3.8810277E-8</v>
      </c>
      <c r="BF2026" s="157">
        <v>1.4525641000000001E-10</v>
      </c>
      <c r="BG2026" s="157">
        <v>4.9168848999999998E-11</v>
      </c>
      <c r="BH2026" s="157">
        <v>0</v>
      </c>
      <c r="BI2026" s="157">
        <v>0</v>
      </c>
      <c r="BJ2026" s="157">
        <v>-3.1164228999999999E-14</v>
      </c>
      <c r="BK2026" s="157">
        <v>-2.1722875000000001E-15</v>
      </c>
      <c r="BL2026" s="157">
        <v>-4.7879402E-16</v>
      </c>
      <c r="BM2026" s="157">
        <v>-8.6648409000000002E-12</v>
      </c>
      <c r="BN2026" s="157">
        <v>-6.4899693000000001E-11</v>
      </c>
      <c r="BO2026" s="157">
        <v>0</v>
      </c>
      <c r="BP2026" s="157">
        <v>-1.0855179999999999E-5</v>
      </c>
      <c r="BQ2026" s="157">
        <v>-0.10220228000000001</v>
      </c>
      <c r="BR2026" s="157">
        <v>0</v>
      </c>
      <c r="BS2026" s="157">
        <v>0</v>
      </c>
      <c r="BT2026" s="157">
        <v>0</v>
      </c>
      <c r="BU2026"/>
      <c r="BV2026" s="155">
        <v>-2.9341106999999998E-5</v>
      </c>
      <c r="BW2026" s="155">
        <v>7.3445281000000004E-7</v>
      </c>
      <c r="BX2026" s="155">
        <v>-1.9536523000000001E-5</v>
      </c>
      <c r="BY2026" s="155">
        <v>-4.4235707999999999E-8</v>
      </c>
      <c r="BZ2026" s="155">
        <v>-4.4743237999999998E-7</v>
      </c>
      <c r="CA2026" s="155">
        <v>7.7763452999999998E-7</v>
      </c>
      <c r="CB2026" s="155">
        <v>0</v>
      </c>
      <c r="CC2026" s="155">
        <v>1.1802818999999999E-6</v>
      </c>
      <c r="CD2026" s="155">
        <v>-8.7357316000000001E-8</v>
      </c>
      <c r="CE2026" s="155">
        <v>-5.4527968E-8</v>
      </c>
      <c r="CF2026" s="155">
        <v>0</v>
      </c>
      <c r="CG2026" s="155">
        <v>0</v>
      </c>
      <c r="CH2026" s="155">
        <v>0</v>
      </c>
      <c r="CI2026" s="155">
        <v>7.3842363999999999E-7</v>
      </c>
      <c r="CJ2026" s="155">
        <v>-1.2601823E-5</v>
      </c>
      <c r="CK2026" s="155">
        <v>-1.8216515000000001E-15</v>
      </c>
      <c r="CL2026" s="155">
        <v>0</v>
      </c>
      <c r="CM2026"/>
      <c r="CN2026" s="284">
        <v>0</v>
      </c>
      <c r="CO2026" s="284">
        <v>-0.70066945000000003</v>
      </c>
      <c r="CP2026" s="285">
        <v>2.2235795999999999E-2</v>
      </c>
      <c r="CQ2026" s="284">
        <v>6.8085306000000001E-4</v>
      </c>
      <c r="CR2026" s="284">
        <v>-1.4886437000000001E-11</v>
      </c>
      <c r="CS2026" s="284">
        <v>-1.7357318999999999E-9</v>
      </c>
      <c r="CT2026" s="284">
        <v>-1.8490956999999999E-5</v>
      </c>
      <c r="CU2026" s="284">
        <v>-1.8236818E-3</v>
      </c>
      <c r="CV2026" s="284">
        <v>0</v>
      </c>
      <c r="CW2026" s="284">
        <v>2.7347363999999998E-4</v>
      </c>
      <c r="CX2026"/>
      <c r="CY2026"/>
      <c r="CZ2026"/>
      <c r="DA2026"/>
      <c r="DB2026" s="212"/>
      <c r="DC2026" s="48"/>
      <c r="DD2026" s="48"/>
      <c r="DE2026" s="48"/>
      <c r="DF2026" s="48"/>
      <c r="DG2026" s="48"/>
      <c r="DH2026" s="48"/>
      <c r="DI2026" s="48"/>
      <c r="DJ2026" s="48"/>
      <c r="DK2026" s="48"/>
      <c r="DL2026" s="48"/>
    </row>
    <row r="2027" spans="1:116" ht="14.4">
      <c r="A2027" t="s">
        <v>1990</v>
      </c>
      <c r="B2027" s="188" t="s">
        <v>334</v>
      </c>
      <c r="C2027" s="151" t="str">
        <f t="shared" si="514"/>
        <v>F.080.01.113</v>
      </c>
      <c r="D2027" s="54" t="s">
        <v>63</v>
      </c>
      <c r="E2027" s="150" t="s">
        <v>352</v>
      </c>
      <c r="F2027" s="153" t="str">
        <f t="shared" si="515"/>
        <v>Softwood fresh  50%MC  waste incineration with electricity</v>
      </c>
      <c r="G2027" s="154">
        <f t="shared" si="513"/>
        <v>-0.35033472666666671</v>
      </c>
      <c r="H2027"/>
      <c r="I2027"/>
      <c r="J2027" s="227">
        <f t="shared" si="516"/>
        <v>-4.1145053259899998E-2</v>
      </c>
      <c r="K2027"/>
      <c r="L2027" s="280">
        <f t="shared" si="517"/>
        <v>5.7082946770000004E-3</v>
      </c>
      <c r="M2027" s="280">
        <f t="shared" si="518"/>
        <v>6.2134346181000003E-3</v>
      </c>
      <c r="N2027" s="281">
        <f t="shared" si="519"/>
        <v>-5.1657355499999994E-4</v>
      </c>
      <c r="O2027" s="280">
        <v>-5.2550209000000001E-2</v>
      </c>
      <c r="P2027" s="286">
        <v>-1.2183484999999999E-3</v>
      </c>
      <c r="Q2027" s="219">
        <v>7.6135945999999998E-3</v>
      </c>
      <c r="R2027" s="219">
        <v>6.0310151999999999E-3</v>
      </c>
      <c r="S2027" s="219">
        <v>-2.6396447000000001E-4</v>
      </c>
      <c r="T2027" s="286">
        <v>-3.1416457000000002E-5</v>
      </c>
      <c r="U2027" s="286">
        <v>-2.7339596000000001E-5</v>
      </c>
      <c r="V2027" s="219">
        <v>-1.8044318999999999E-4</v>
      </c>
      <c r="W2027" s="286">
        <v>-6.4692484999999997E-5</v>
      </c>
      <c r="X2027" s="219">
        <v>0</v>
      </c>
      <c r="Y2027" s="219">
        <v>-4.5188107E-4</v>
      </c>
      <c r="Z2027" s="286">
        <v>-1.3682918999999999E-6</v>
      </c>
      <c r="AA2027" s="219">
        <v>0</v>
      </c>
      <c r="AB2027" s="219">
        <v>0</v>
      </c>
      <c r="AC2027"/>
      <c r="AD2027" s="227">
        <f t="shared" si="520"/>
        <v>-5.2550209000000001E-2</v>
      </c>
      <c r="AE2027" s="227">
        <f t="shared" si="521"/>
        <v>1.1923097587E-2</v>
      </c>
      <c r="AF2027" s="227">
        <f t="shared" si="522"/>
        <v>6.21480291E-3</v>
      </c>
      <c r="AG2027" s="227">
        <f t="shared" si="523"/>
        <v>6.2134346181000003E-3</v>
      </c>
      <c r="AH2027" s="227">
        <f t="shared" si="524"/>
        <v>-5.1657355499999994E-4</v>
      </c>
      <c r="AI2027"/>
      <c r="AJ2027">
        <v>-5.1908488999999998</v>
      </c>
      <c r="AK2027" s="155">
        <v>-5.1101140000000003</v>
      </c>
      <c r="AL2027" s="155">
        <v>-5.6134294000000001E-2</v>
      </c>
      <c r="AM2027" s="155">
        <v>0</v>
      </c>
      <c r="AN2027" s="155">
        <v>0</v>
      </c>
      <c r="AO2027" s="155">
        <v>-1.3750824E-2</v>
      </c>
      <c r="AP2027" s="155">
        <v>-1.0849756E-2</v>
      </c>
      <c r="AQ2027"/>
      <c r="AR2027" s="156">
        <v>-4.8860843999999999E-3</v>
      </c>
      <c r="AS2027" s="156">
        <v>-4.3188512000000004E-3</v>
      </c>
      <c r="AT2027" s="156">
        <v>-2.0233229000000001E-4</v>
      </c>
      <c r="AU2027" s="156">
        <v>-3.6490089E-4</v>
      </c>
      <c r="AV2027" s="282">
        <f t="shared" si="525"/>
        <v>-2.589239388675E-7</v>
      </c>
      <c r="AW2027" s="282">
        <f t="shared" si="526"/>
        <v>-7.4827031426181006E-10</v>
      </c>
      <c r="AX2027" s="283">
        <f t="shared" si="527"/>
        <v>-5.1106567589900002E-2</v>
      </c>
      <c r="AY2027" s="157">
        <v>-3.2511062999999999E-7</v>
      </c>
      <c r="AZ2027" s="157">
        <v>-9.8093722999999999E-10</v>
      </c>
      <c r="BA2027" s="157">
        <v>-2.6800607000000001E-14</v>
      </c>
      <c r="BB2027" s="157">
        <v>0</v>
      </c>
      <c r="BC2027" s="157">
        <v>0</v>
      </c>
      <c r="BD2027" s="157">
        <v>1.1463354E-9</v>
      </c>
      <c r="BE2027" s="157">
        <v>6.5077138000000005E-8</v>
      </c>
      <c r="BF2027" s="157">
        <v>1.5776820000000001E-10</v>
      </c>
      <c r="BG2027" s="157">
        <v>7.4942424000000005E-11</v>
      </c>
      <c r="BH2027" s="157">
        <v>0</v>
      </c>
      <c r="BI2027" s="157">
        <v>0</v>
      </c>
      <c r="BJ2027" s="157">
        <v>-1.5582114E-14</v>
      </c>
      <c r="BK2027" s="157">
        <v>-1.0861438E-15</v>
      </c>
      <c r="BL2027" s="157">
        <v>-2.3939701E-16</v>
      </c>
      <c r="BM2027" s="157">
        <v>-4.3324205000000001E-12</v>
      </c>
      <c r="BN2027" s="157">
        <v>-3.2449846999999997E-11</v>
      </c>
      <c r="BO2027" s="157">
        <v>0</v>
      </c>
      <c r="BP2027" s="157">
        <v>-5.4275898999999997E-6</v>
      </c>
      <c r="BQ2027" s="157">
        <v>-5.1101140000000003E-2</v>
      </c>
      <c r="BR2027" s="157">
        <v>0</v>
      </c>
      <c r="BS2027" s="157">
        <v>0</v>
      </c>
      <c r="BT2027" s="157">
        <v>0</v>
      </c>
      <c r="BU2027"/>
      <c r="BV2027" s="155">
        <v>-1.221564E-5</v>
      </c>
      <c r="BW2027" s="155">
        <v>9.1214361999999996E-7</v>
      </c>
      <c r="BX2027" s="155">
        <v>-9.7682617000000005E-6</v>
      </c>
      <c r="BY2027" s="155">
        <v>-2.2117854E-8</v>
      </c>
      <c r="BZ2027" s="155">
        <v>-6.4792993000000004E-8</v>
      </c>
      <c r="CA2027" s="155">
        <v>7.7763452999999998E-7</v>
      </c>
      <c r="CB2027" s="155">
        <v>0</v>
      </c>
      <c r="CC2027" s="155">
        <v>1.1802818999999999E-6</v>
      </c>
      <c r="CD2027" s="155">
        <v>-4.3678658E-8</v>
      </c>
      <c r="CE2027" s="155">
        <v>-2.7263984E-8</v>
      </c>
      <c r="CF2027" s="155">
        <v>0</v>
      </c>
      <c r="CG2027" s="155">
        <v>0</v>
      </c>
      <c r="CH2027" s="155">
        <v>0</v>
      </c>
      <c r="CI2027" s="155">
        <v>1.1413268E-6</v>
      </c>
      <c r="CJ2027" s="155">
        <v>-6.3009113E-6</v>
      </c>
      <c r="CK2027" s="155">
        <v>-9.1082575000000003E-16</v>
      </c>
      <c r="CL2027" s="155">
        <v>0</v>
      </c>
      <c r="CM2027"/>
      <c r="CN2027" s="284">
        <v>0</v>
      </c>
      <c r="CO2027" s="284">
        <v>-0.35033472999999998</v>
      </c>
      <c r="CP2027" s="285">
        <v>2.2235795999999999E-2</v>
      </c>
      <c r="CQ2027" s="284">
        <v>8.0242653000000001E-4</v>
      </c>
      <c r="CR2027" s="284">
        <v>-7.4432187000000007E-12</v>
      </c>
      <c r="CS2027" s="284">
        <v>-8.6786594999999997E-10</v>
      </c>
      <c r="CT2027" s="284">
        <v>-4.4788130999999999E-6</v>
      </c>
      <c r="CU2027" s="284">
        <v>-9.1184089000000005E-4</v>
      </c>
      <c r="CV2027" s="284">
        <v>0</v>
      </c>
      <c r="CW2027" s="284">
        <v>2.7347363999999998E-4</v>
      </c>
      <c r="CX2027"/>
      <c r="CY2027"/>
      <c r="CZ2027"/>
      <c r="DA2027"/>
      <c r="DB2027" s="212"/>
      <c r="DC2027" s="48"/>
      <c r="DD2027" s="48"/>
      <c r="DE2027" s="48"/>
      <c r="DF2027" s="48"/>
      <c r="DG2027" s="48"/>
      <c r="DH2027" s="48"/>
      <c r="DI2027" s="48"/>
      <c r="DJ2027" s="48"/>
      <c r="DK2027" s="48"/>
      <c r="DL2027" s="48"/>
    </row>
    <row r="2028" spans="1:116" ht="14.4">
      <c r="A2028" t="s">
        <v>1991</v>
      </c>
      <c r="B2028" s="188" t="s">
        <v>334</v>
      </c>
      <c r="C2028" s="151" t="str">
        <f t="shared" si="514"/>
        <v>F.080.01.114</v>
      </c>
      <c r="D2028" s="54" t="s">
        <v>63</v>
      </c>
      <c r="E2028" s="150" t="s">
        <v>352</v>
      </c>
      <c r="F2028" s="153" t="str">
        <f t="shared" si="515"/>
        <v>Paper and Cardboard, as wet household waste   waste incineration with electricity</v>
      </c>
      <c r="G2028" s="154">
        <f t="shared" si="513"/>
        <v>0</v>
      </c>
      <c r="H2028"/>
      <c r="I2028"/>
      <c r="J2028" s="227">
        <f t="shared" si="516"/>
        <v>1.7688448799999999E-2</v>
      </c>
      <c r="K2028"/>
      <c r="L2028" s="280">
        <f t="shared" si="517"/>
        <v>8.0783999999999995E-3</v>
      </c>
      <c r="M2028" s="280">
        <f t="shared" si="518"/>
        <v>9.6100487999999998E-3</v>
      </c>
      <c r="N2028" s="281">
        <f t="shared" si="519"/>
        <v>0</v>
      </c>
      <c r="O2028" s="280">
        <v>0</v>
      </c>
      <c r="P2028" s="286">
        <v>0</v>
      </c>
      <c r="Q2028" s="219">
        <v>9.6100487999999998E-3</v>
      </c>
      <c r="R2028" s="219">
        <v>8.0783999999999995E-3</v>
      </c>
      <c r="S2028" s="219">
        <v>0</v>
      </c>
      <c r="T2028" s="286">
        <v>0</v>
      </c>
      <c r="U2028" s="286">
        <v>0</v>
      </c>
      <c r="V2028" s="219">
        <v>0</v>
      </c>
      <c r="W2028" s="219">
        <v>0</v>
      </c>
      <c r="X2028" s="219">
        <v>0</v>
      </c>
      <c r="Y2028" s="219">
        <v>0</v>
      </c>
      <c r="Z2028" s="286">
        <v>0</v>
      </c>
      <c r="AA2028" s="219">
        <v>0</v>
      </c>
      <c r="AB2028" s="219">
        <v>0</v>
      </c>
      <c r="AC2028"/>
      <c r="AD2028" s="227">
        <f t="shared" si="520"/>
        <v>0</v>
      </c>
      <c r="AE2028" s="227">
        <f t="shared" si="521"/>
        <v>1.7688448799999999E-2</v>
      </c>
      <c r="AF2028" s="227">
        <f t="shared" si="522"/>
        <v>9.6100487999999998E-3</v>
      </c>
      <c r="AG2028" s="227">
        <f t="shared" si="523"/>
        <v>9.6100487999999998E-3</v>
      </c>
      <c r="AH2028" s="227">
        <f t="shared" si="524"/>
        <v>0</v>
      </c>
      <c r="AI2028"/>
      <c r="AJ2028">
        <v>0</v>
      </c>
      <c r="AK2028" s="155">
        <v>0</v>
      </c>
      <c r="AL2028" s="155">
        <v>0</v>
      </c>
      <c r="AM2028" s="155">
        <v>0</v>
      </c>
      <c r="AN2028" s="155">
        <v>0</v>
      </c>
      <c r="AO2028" s="155">
        <v>0</v>
      </c>
      <c r="AP2028" s="155">
        <v>0</v>
      </c>
      <c r="AQ2028"/>
      <c r="AR2028" s="156">
        <v>1.6169312999999999E-3</v>
      </c>
      <c r="AS2028" s="156">
        <v>1.5436539E-3</v>
      </c>
      <c r="AT2028" s="156">
        <v>7.3277318E-5</v>
      </c>
      <c r="AU2028" s="156">
        <v>0</v>
      </c>
      <c r="AV2028" s="282">
        <f t="shared" si="525"/>
        <v>9.2545199999999997E-8</v>
      </c>
      <c r="AW2028" s="282">
        <f t="shared" si="526"/>
        <v>2.7099600000000001E-10</v>
      </c>
      <c r="AX2028" s="283">
        <f t="shared" si="527"/>
        <v>0</v>
      </c>
      <c r="AY2028" s="157">
        <v>0</v>
      </c>
      <c r="AZ2028" s="157">
        <v>0</v>
      </c>
      <c r="BA2028" s="157">
        <v>0</v>
      </c>
      <c r="BB2028" s="157">
        <v>0</v>
      </c>
      <c r="BC2028" s="157">
        <v>0</v>
      </c>
      <c r="BD2028" s="157">
        <v>1.2011999999999999E-9</v>
      </c>
      <c r="BE2028" s="157">
        <v>9.1344000000000001E-8</v>
      </c>
      <c r="BF2028" s="157">
        <v>1.7028000000000001E-10</v>
      </c>
      <c r="BG2028" s="157">
        <v>1.0071599999999999E-10</v>
      </c>
      <c r="BH2028" s="157">
        <v>0</v>
      </c>
      <c r="BI2028" s="157">
        <v>0</v>
      </c>
      <c r="BJ2028" s="157">
        <v>0</v>
      </c>
      <c r="BK2028" s="157">
        <v>0</v>
      </c>
      <c r="BL2028" s="157">
        <v>0</v>
      </c>
      <c r="BM2028" s="157">
        <v>0</v>
      </c>
      <c r="BN2028" s="157">
        <v>0</v>
      </c>
      <c r="BO2028" s="157">
        <v>0</v>
      </c>
      <c r="BP2028" s="157">
        <v>0</v>
      </c>
      <c r="BQ2028" s="157">
        <v>0</v>
      </c>
      <c r="BR2028" s="157">
        <v>0</v>
      </c>
      <c r="BS2028" s="157">
        <v>0</v>
      </c>
      <c r="BT2028" s="157">
        <v>0</v>
      </c>
      <c r="BU2028"/>
      <c r="BV2028" s="155">
        <v>4.9098273000000003E-6</v>
      </c>
      <c r="BW2028" s="155">
        <v>1.0898344E-6</v>
      </c>
      <c r="BX2028" s="155">
        <v>0</v>
      </c>
      <c r="BY2028" s="155">
        <v>0</v>
      </c>
      <c r="BZ2028" s="155">
        <v>3.1784640000000002E-7</v>
      </c>
      <c r="CA2028" s="155">
        <v>7.7763452999999998E-7</v>
      </c>
      <c r="CB2028" s="155">
        <v>0</v>
      </c>
      <c r="CC2028" s="155">
        <v>1.1802818999999999E-6</v>
      </c>
      <c r="CD2028" s="155">
        <v>0</v>
      </c>
      <c r="CE2028" s="155">
        <v>0</v>
      </c>
      <c r="CF2028" s="155">
        <v>0</v>
      </c>
      <c r="CG2028" s="155">
        <v>0</v>
      </c>
      <c r="CH2028" s="155">
        <v>0</v>
      </c>
      <c r="CI2028" s="155">
        <v>1.54423E-6</v>
      </c>
      <c r="CJ2028" s="155">
        <v>0</v>
      </c>
      <c r="CK2028" s="155">
        <v>0</v>
      </c>
      <c r="CL2028" s="155">
        <v>0</v>
      </c>
      <c r="CM2028"/>
      <c r="CN2028" s="284">
        <v>0</v>
      </c>
      <c r="CO2028" s="284">
        <v>0</v>
      </c>
      <c r="CP2028" s="285">
        <v>2.2235795999999999E-2</v>
      </c>
      <c r="CQ2028" s="284">
        <v>9.2400000000000002E-4</v>
      </c>
      <c r="CR2028" s="284">
        <v>0</v>
      </c>
      <c r="CS2028" s="284">
        <v>0</v>
      </c>
      <c r="CT2028" s="284">
        <v>9.5333303999999992E-6</v>
      </c>
      <c r="CU2028" s="284">
        <v>0</v>
      </c>
      <c r="CV2028" s="284">
        <v>0</v>
      </c>
      <c r="CW2028" s="284">
        <v>2.7347363999999998E-4</v>
      </c>
      <c r="CX2028"/>
      <c r="CY2028"/>
      <c r="CZ2028"/>
      <c r="DA2028"/>
      <c r="DB2028" s="212"/>
      <c r="DC2028" s="48"/>
      <c r="DD2028" s="48"/>
      <c r="DE2028" s="48"/>
      <c r="DF2028" s="48"/>
      <c r="DG2028" s="48"/>
      <c r="DH2028" s="48"/>
      <c r="DI2028" s="48"/>
      <c r="DJ2028" s="48"/>
      <c r="DK2028" s="48"/>
      <c r="DL2028" s="48"/>
    </row>
    <row r="2029" spans="1:116" ht="14.4">
      <c r="B2029" s="188"/>
      <c r="C2029" s="151"/>
      <c r="D2029" s="51" t="s">
        <v>64</v>
      </c>
      <c r="E2029" s="150"/>
      <c r="F2029"/>
      <c r="G2029"/>
      <c r="H2029"/>
      <c r="I2029"/>
      <c r="J2029"/>
      <c r="K2029"/>
      <c r="L2029"/>
      <c r="M2029"/>
      <c r="N2029" s="174"/>
      <c r="O2029"/>
      <c r="P2029" s="53"/>
      <c r="Q2029"/>
      <c r="R2029"/>
      <c r="S2029"/>
      <c r="T2029" s="53"/>
      <c r="U2029" s="53"/>
      <c r="V2029"/>
      <c r="W2029"/>
      <c r="X2029"/>
      <c r="Y2029"/>
      <c r="Z2029" s="53"/>
      <c r="AA2029"/>
      <c r="AB2029"/>
      <c r="AC2029"/>
      <c r="AD2029"/>
      <c r="AE2029"/>
      <c r="AF2029"/>
      <c r="AG2029"/>
      <c r="AH2029"/>
      <c r="AI2029"/>
      <c r="AJ2029"/>
      <c r="AK2029"/>
      <c r="AL2029"/>
      <c r="AM2029"/>
      <c r="AN2029"/>
      <c r="AO2029"/>
      <c r="AP2029"/>
      <c r="AQ2029"/>
      <c r="AR2029"/>
      <c r="AS2029"/>
      <c r="AT2029"/>
      <c r="AU2029"/>
      <c r="AX2029" s="19"/>
      <c r="AY2029"/>
      <c r="AZ2029"/>
      <c r="BA2029"/>
      <c r="BB2029"/>
      <c r="BC2029"/>
      <c r="BD2029"/>
      <c r="BE2029"/>
      <c r="BF2029"/>
      <c r="BG2029"/>
      <c r="BH2029"/>
      <c r="BI2029"/>
      <c r="BJ2029"/>
      <c r="BK2029"/>
      <c r="BL2029"/>
      <c r="BM2029"/>
      <c r="BN2029"/>
      <c r="BO2029"/>
      <c r="BP2029"/>
      <c r="BQ2029"/>
      <c r="BR2029"/>
      <c r="BS2029"/>
      <c r="BT2029"/>
      <c r="BU2029"/>
      <c r="BV2029"/>
      <c r="BW2029"/>
      <c r="BX2029"/>
      <c r="BY2029"/>
      <c r="BZ2029"/>
      <c r="CA2029"/>
      <c r="CB2029"/>
      <c r="CC2029"/>
      <c r="CD2029"/>
      <c r="CE2029"/>
      <c r="CF2029"/>
      <c r="CG2029"/>
      <c r="CH2029"/>
      <c r="CI2029"/>
      <c r="CJ2029"/>
      <c r="CK2029"/>
      <c r="CL2029"/>
      <c r="CM2029"/>
      <c r="CN2029"/>
      <c r="CO2029"/>
      <c r="CP2029" s="117"/>
      <c r="CQ2029"/>
      <c r="CR2029"/>
      <c r="CS2029"/>
      <c r="CT2029"/>
      <c r="CU2029"/>
      <c r="CV2029"/>
      <c r="CW2029"/>
      <c r="CX2029"/>
      <c r="CY2029"/>
      <c r="CZ2029"/>
      <c r="DA2029"/>
      <c r="DB2029" s="212"/>
      <c r="DC2029" s="48"/>
      <c r="DD2029" s="48"/>
      <c r="DE2029" s="48"/>
      <c r="DF2029" s="48"/>
      <c r="DG2029" s="48"/>
      <c r="DH2029" s="48"/>
      <c r="DI2029" s="48"/>
      <c r="DJ2029" s="48"/>
      <c r="DK2029" s="48"/>
      <c r="DL2029" s="48"/>
    </row>
    <row r="2030" spans="1:116" ht="14.4">
      <c r="A2030" t="s">
        <v>1141</v>
      </c>
      <c r="B2030" s="188" t="s">
        <v>334</v>
      </c>
      <c r="C2030" s="151" t="str">
        <f t="shared" si="514"/>
        <v>F.090.01.101</v>
      </c>
      <c r="D2030" s="54" t="s">
        <v>64</v>
      </c>
      <c r="E2030" s="150" t="s">
        <v>352</v>
      </c>
      <c r="F2030" s="153" t="str">
        <f t="shared" si="515"/>
        <v>ABS (Acrylonitrile butadiene styrene) waste incineration with electricity</v>
      </c>
      <c r="G2030" s="154">
        <f t="shared" si="513"/>
        <v>1.4239513333333333</v>
      </c>
      <c r="H2030"/>
      <c r="I2030"/>
      <c r="J2030" s="227">
        <f t="shared" si="516"/>
        <v>0.21502133629689998</v>
      </c>
      <c r="K2030"/>
      <c r="L2030" s="280">
        <f t="shared" si="517"/>
        <v>3.0849382899999999E-3</v>
      </c>
      <c r="M2030" s="280">
        <f t="shared" si="518"/>
        <v>8.5929106690000006E-4</v>
      </c>
      <c r="N2030" s="281">
        <f t="shared" si="519"/>
        <v>-2.5155930600000002E-3</v>
      </c>
      <c r="O2030" s="280">
        <v>0.2135927</v>
      </c>
      <c r="P2030" s="286">
        <v>-5.933074E-3</v>
      </c>
      <c r="Q2030" s="219">
        <v>7.6777447E-3</v>
      </c>
      <c r="R2030" s="219">
        <v>4.6565121999999999E-3</v>
      </c>
      <c r="S2030" s="219">
        <v>-1.2854456000000001E-3</v>
      </c>
      <c r="T2030" s="219">
        <v>-1.5299083999999999E-4</v>
      </c>
      <c r="U2030" s="286">
        <v>-1.3313746999999999E-4</v>
      </c>
      <c r="V2030" s="219">
        <v>-8.7871637000000002E-4</v>
      </c>
      <c r="W2030" s="219">
        <v>-3.1503736000000002E-4</v>
      </c>
      <c r="X2030" s="219">
        <v>0</v>
      </c>
      <c r="Y2030" s="219">
        <v>-2.2005557000000001E-3</v>
      </c>
      <c r="Z2030" s="286">
        <v>-6.6632630999999998E-6</v>
      </c>
      <c r="AA2030" s="219">
        <v>0</v>
      </c>
      <c r="AB2030" s="219">
        <v>0</v>
      </c>
      <c r="AC2030"/>
      <c r="AD2030" s="227">
        <f t="shared" si="520"/>
        <v>0.2135927</v>
      </c>
      <c r="AE2030" s="227">
        <f t="shared" si="521"/>
        <v>3.9508926200000002E-3</v>
      </c>
      <c r="AF2030" s="227">
        <f t="shared" si="522"/>
        <v>8.6595433000000003E-4</v>
      </c>
      <c r="AG2030" s="227">
        <f t="shared" si="523"/>
        <v>8.5929106690000028E-4</v>
      </c>
      <c r="AH2030" s="227">
        <f t="shared" si="524"/>
        <v>-2.5155930600000002E-3</v>
      </c>
      <c r="AI2030"/>
      <c r="AJ2030">
        <v>-25.278227000000001</v>
      </c>
      <c r="AK2030" s="155">
        <v>-24.885066999999999</v>
      </c>
      <c r="AL2030" s="155">
        <v>-0.27336095999999999</v>
      </c>
      <c r="AM2030" s="155">
        <v>0</v>
      </c>
      <c r="AN2030" s="155">
        <v>0</v>
      </c>
      <c r="AO2030" s="155">
        <v>-6.6963313999999996E-2</v>
      </c>
      <c r="AP2030" s="155">
        <v>-5.2835787000000002E-2</v>
      </c>
      <c r="AQ2030"/>
      <c r="AR2030" s="156">
        <v>2.2078697000000001E-2</v>
      </c>
      <c r="AS2030" s="156">
        <v>2.2695308000000001E-2</v>
      </c>
      <c r="AT2030" s="156">
        <v>1.160372E-3</v>
      </c>
      <c r="AU2030" s="156">
        <v>-1.7769825E-3</v>
      </c>
      <c r="AV2030" s="282">
        <f t="shared" si="525"/>
        <v>1.36062999431E-6</v>
      </c>
      <c r="AW2030" s="282">
        <f t="shared" si="526"/>
        <v>4.2913165359316994E-9</v>
      </c>
      <c r="AX2030" s="283">
        <f t="shared" si="527"/>
        <v>-0.2488771011</v>
      </c>
      <c r="AY2030" s="157">
        <v>1.3214268999999999E-6</v>
      </c>
      <c r="AZ2030" s="157">
        <v>3.9870638000000001E-9</v>
      </c>
      <c r="BA2030" s="157">
        <v>1.0893228E-13</v>
      </c>
      <c r="BB2030" s="157">
        <v>0</v>
      </c>
      <c r="BC2030" s="157">
        <v>0</v>
      </c>
      <c r="BD2030" s="157">
        <v>1.9077224E-9</v>
      </c>
      <c r="BE2030" s="157">
        <v>3.7474492999999997E-8</v>
      </c>
      <c r="BF2030" s="157">
        <v>2.4738046000000001E-10</v>
      </c>
      <c r="BG2030" s="157">
        <v>5.6845679999999997E-11</v>
      </c>
      <c r="BH2030" s="157">
        <v>0</v>
      </c>
      <c r="BI2030" s="157">
        <v>0</v>
      </c>
      <c r="BJ2030" s="157">
        <v>-7.5881273000000005E-14</v>
      </c>
      <c r="BK2030" s="157">
        <v>-5.2892674999999997E-15</v>
      </c>
      <c r="BL2030" s="157">
        <v>-1.1658077999999999E-15</v>
      </c>
      <c r="BM2030" s="157">
        <v>-2.1097880000000001E-11</v>
      </c>
      <c r="BN2030" s="157">
        <v>-1.5802320999999999E-10</v>
      </c>
      <c r="BO2030" s="157">
        <v>0</v>
      </c>
      <c r="BP2030" s="157">
        <v>-2.6431099999999998E-5</v>
      </c>
      <c r="BQ2030" s="157">
        <v>-0.24885067</v>
      </c>
      <c r="BR2030" s="157">
        <v>0</v>
      </c>
      <c r="BS2030" s="157">
        <v>0</v>
      </c>
      <c r="BT2030" s="157">
        <v>0</v>
      </c>
      <c r="BU2030"/>
      <c r="BV2030" s="155">
        <v>1.2765427E-5</v>
      </c>
      <c r="BW2030" s="155">
        <v>1.1079478999999999E-6</v>
      </c>
      <c r="BX2030" s="155">
        <v>3.9703541999999998E-5</v>
      </c>
      <c r="BY2030" s="155">
        <v>-1.0770881E-7</v>
      </c>
      <c r="BZ2030" s="155">
        <v>-1.2878702000000001E-6</v>
      </c>
      <c r="CA2030" s="155">
        <v>1.4079898E-6</v>
      </c>
      <c r="CB2030" s="155">
        <v>0</v>
      </c>
      <c r="CC2030" s="155">
        <v>2.1370254999999998E-6</v>
      </c>
      <c r="CD2030" s="155">
        <v>-2.1270490999999999E-7</v>
      </c>
      <c r="CE2030" s="155">
        <v>-1.3276926000000001E-7</v>
      </c>
      <c r="CF2030" s="155">
        <v>0</v>
      </c>
      <c r="CG2030" s="155">
        <v>0</v>
      </c>
      <c r="CH2030" s="155">
        <v>0</v>
      </c>
      <c r="CI2030" s="155">
        <v>8.3394739000000003E-7</v>
      </c>
      <c r="CJ2030" s="155">
        <v>-3.0683972999999999E-5</v>
      </c>
      <c r="CK2030" s="155">
        <v>-4.4355096000000002E-15</v>
      </c>
      <c r="CL2030" s="155">
        <v>0</v>
      </c>
      <c r="CM2030"/>
      <c r="CN2030" s="284">
        <v>0</v>
      </c>
      <c r="CO2030" s="284">
        <v>1.4239514</v>
      </c>
      <c r="CP2030" s="285">
        <v>4.0260267000000002E-2</v>
      </c>
      <c r="CQ2030" s="284">
        <v>1.0809655000000001E-3</v>
      </c>
      <c r="CR2030" s="284">
        <v>-3.6246743999999999E-11</v>
      </c>
      <c r="CS2030" s="284">
        <v>-4.2263052999999998E-9</v>
      </c>
      <c r="CT2030" s="284">
        <v>-5.0974774000000001E-5</v>
      </c>
      <c r="CU2030" s="284">
        <v>-4.4404531000000001E-3</v>
      </c>
      <c r="CV2030" s="284">
        <v>0</v>
      </c>
      <c r="CW2030" s="284">
        <v>4.9515303000000001E-4</v>
      </c>
      <c r="CX2030"/>
      <c r="CY2030"/>
      <c r="CZ2030"/>
      <c r="DA2030"/>
      <c r="DB2030" s="212"/>
      <c r="DC2030" s="48"/>
      <c r="DD2030" s="48"/>
      <c r="DE2030" s="48"/>
      <c r="DF2030" s="48"/>
      <c r="DG2030" s="48"/>
      <c r="DH2030" s="48"/>
      <c r="DI2030" s="48"/>
      <c r="DJ2030" s="48"/>
      <c r="DK2030" s="48"/>
      <c r="DL2030" s="48"/>
    </row>
    <row r="2031" spans="1:116" ht="14.4">
      <c r="A2031" t="s">
        <v>1142</v>
      </c>
      <c r="B2031" s="188" t="s">
        <v>334</v>
      </c>
      <c r="C2031" s="151" t="str">
        <f t="shared" si="514"/>
        <v>F.090.01.102</v>
      </c>
      <c r="D2031" s="54" t="s">
        <v>64</v>
      </c>
      <c r="E2031" s="150" t="s">
        <v>352</v>
      </c>
      <c r="F2031" s="153" t="str">
        <f t="shared" si="515"/>
        <v>bio-PE (Polyethylene) waste incineration with electricity</v>
      </c>
      <c r="G2031" s="154">
        <f t="shared" si="513"/>
        <v>-1.9985374</v>
      </c>
      <c r="H2031"/>
      <c r="I2031"/>
      <c r="J2031" s="227">
        <f t="shared" si="516"/>
        <v>-0.2982376570777</v>
      </c>
      <c r="K2031"/>
      <c r="L2031" s="280">
        <f t="shared" si="517"/>
        <v>3.5541759100000004E-3</v>
      </c>
      <c r="M2031" s="280">
        <f t="shared" si="518"/>
        <v>9.3564897229999981E-4</v>
      </c>
      <c r="N2031" s="281">
        <f t="shared" si="519"/>
        <v>-2.9468719599999998E-3</v>
      </c>
      <c r="O2031" s="280">
        <v>-0.29978061</v>
      </c>
      <c r="P2031" s="286">
        <v>-6.9502534000000001E-3</v>
      </c>
      <c r="Q2031" s="219">
        <v>8.9230734999999999E-3</v>
      </c>
      <c r="R2031" s="219">
        <v>5.3951839000000003E-3</v>
      </c>
      <c r="S2031" s="219">
        <v>-1.5058252E-3</v>
      </c>
      <c r="T2031" s="286">
        <v>-1.7921992999999999E-4</v>
      </c>
      <c r="U2031" s="286">
        <v>-1.5596286E-4</v>
      </c>
      <c r="V2031" s="219">
        <v>-1.0293654999999999E-3</v>
      </c>
      <c r="W2031" s="219">
        <v>-3.6904806E-4</v>
      </c>
      <c r="X2031" s="219">
        <v>0</v>
      </c>
      <c r="Y2031" s="219">
        <v>-2.5778238999999998E-3</v>
      </c>
      <c r="Z2031" s="286">
        <v>-7.8056277000000004E-6</v>
      </c>
      <c r="AA2031" s="219">
        <v>0</v>
      </c>
      <c r="AB2031" s="219">
        <v>0</v>
      </c>
      <c r="AC2031"/>
      <c r="AD2031" s="227">
        <f t="shared" si="520"/>
        <v>-0.29978061</v>
      </c>
      <c r="AE2031" s="227">
        <f t="shared" si="521"/>
        <v>4.4976305100000004E-3</v>
      </c>
      <c r="AF2031" s="227">
        <f t="shared" si="522"/>
        <v>9.4345459999999981E-4</v>
      </c>
      <c r="AG2031" s="227">
        <f t="shared" si="523"/>
        <v>9.3564897229999971E-4</v>
      </c>
      <c r="AH2031" s="227">
        <f t="shared" si="524"/>
        <v>-2.9468719599999998E-3</v>
      </c>
      <c r="AI2031"/>
      <c r="AJ2031">
        <v>-29.611982000000001</v>
      </c>
      <c r="AK2031" s="155">
        <v>-29.151418</v>
      </c>
      <c r="AL2031" s="155">
        <v>-0.32022656999999999</v>
      </c>
      <c r="AM2031" s="155">
        <v>0</v>
      </c>
      <c r="AN2031" s="155">
        <v>0</v>
      </c>
      <c r="AO2031" s="155">
        <v>-7.8443653000000002E-2</v>
      </c>
      <c r="AP2031" s="155">
        <v>-6.1894071000000002E-2</v>
      </c>
      <c r="AQ2031"/>
      <c r="AR2031" s="156">
        <v>-3.3679831E-2</v>
      </c>
      <c r="AS2031" s="156">
        <v>-3.0180823999999998E-2</v>
      </c>
      <c r="AT2031" s="156">
        <v>-1.4173751E-3</v>
      </c>
      <c r="AU2031" s="156">
        <v>-2.0816323E-3</v>
      </c>
      <c r="AV2031" s="282">
        <f t="shared" si="525"/>
        <v>-1.8094018952070002E-6</v>
      </c>
      <c r="AW2031" s="282">
        <f t="shared" si="526"/>
        <v>-5.2417717283846993E-9</v>
      </c>
      <c r="AX2031" s="283">
        <f t="shared" si="527"/>
        <v>-0.29154514250700003</v>
      </c>
      <c r="AY2031" s="157">
        <v>-1.8546427000000001E-6</v>
      </c>
      <c r="AZ2031" s="157">
        <v>-5.5959047000000003E-9</v>
      </c>
      <c r="BA2031" s="157">
        <v>-1.5288810999999999E-13</v>
      </c>
      <c r="BB2031" s="157">
        <v>0</v>
      </c>
      <c r="BC2031" s="157">
        <v>0</v>
      </c>
      <c r="BD2031" s="157">
        <v>2.2259167999999999E-9</v>
      </c>
      <c r="BE2031" s="157">
        <v>4.3224718000000001E-8</v>
      </c>
      <c r="BF2031" s="157">
        <v>2.8853457000000003E-10</v>
      </c>
      <c r="BG2031" s="157">
        <v>6.5847741999999999E-11</v>
      </c>
      <c r="BH2031" s="157">
        <v>0</v>
      </c>
      <c r="BI2031" s="157">
        <v>0</v>
      </c>
      <c r="BJ2031" s="157">
        <v>-8.8890527E-14</v>
      </c>
      <c r="BK2031" s="157">
        <v>-6.1960713000000003E-15</v>
      </c>
      <c r="BL2031" s="157">
        <v>-1.3656764E-15</v>
      </c>
      <c r="BM2031" s="157">
        <v>-2.4714947000000001E-11</v>
      </c>
      <c r="BN2031" s="157">
        <v>-1.8511505999999999E-10</v>
      </c>
      <c r="BO2031" s="157">
        <v>0</v>
      </c>
      <c r="BP2031" s="157">
        <v>-3.0962507E-5</v>
      </c>
      <c r="BQ2031" s="157">
        <v>-0.29151418000000001</v>
      </c>
      <c r="BR2031" s="157">
        <v>0</v>
      </c>
      <c r="BS2031" s="157">
        <v>0</v>
      </c>
      <c r="BT2031" s="157">
        <v>0</v>
      </c>
      <c r="BU2031"/>
      <c r="BV2031" s="155">
        <v>-8.7317225E-5</v>
      </c>
      <c r="BW2031" s="155">
        <v>1.2898496000000001E-6</v>
      </c>
      <c r="BX2031" s="155">
        <v>-5.5724526000000003E-5</v>
      </c>
      <c r="BY2031" s="155">
        <v>-1.2617463999999999E-7</v>
      </c>
      <c r="BZ2031" s="155">
        <v>-1.5110125E-6</v>
      </c>
      <c r="CA2031" s="155">
        <v>1.6436366E-6</v>
      </c>
      <c r="CB2031" s="155">
        <v>0</v>
      </c>
      <c r="CC2031" s="155">
        <v>2.4946867000000001E-6</v>
      </c>
      <c r="CD2031" s="155">
        <v>-2.4917151000000003E-7</v>
      </c>
      <c r="CE2031" s="155">
        <v>-1.5553152E-7</v>
      </c>
      <c r="CF2031" s="155">
        <v>0</v>
      </c>
      <c r="CG2031" s="155">
        <v>0</v>
      </c>
      <c r="CH2031" s="155">
        <v>0</v>
      </c>
      <c r="CI2031" s="155">
        <v>9.655185600000001E-7</v>
      </c>
      <c r="CJ2031" s="155">
        <v>-3.5944500999999997E-5</v>
      </c>
      <c r="CK2031" s="155">
        <v>-5.1959432E-15</v>
      </c>
      <c r="CL2031" s="155">
        <v>0</v>
      </c>
      <c r="CM2031"/>
      <c r="CN2031" s="284">
        <v>0</v>
      </c>
      <c r="CO2031" s="284">
        <v>-1.9985374</v>
      </c>
      <c r="CP2031" s="285">
        <v>4.6998387000000003E-2</v>
      </c>
      <c r="CQ2031" s="284">
        <v>1.2594658E-3</v>
      </c>
      <c r="CR2031" s="284">
        <v>-4.2460966000000003E-11</v>
      </c>
      <c r="CS2031" s="284">
        <v>-4.9508724999999999E-9</v>
      </c>
      <c r="CT2031" s="284">
        <v>-5.9784397000000002E-5</v>
      </c>
      <c r="CU2031" s="284">
        <v>-5.2017341999999996E-3</v>
      </c>
      <c r="CV2031" s="284">
        <v>0</v>
      </c>
      <c r="CW2031" s="284">
        <v>5.7802383000000004E-4</v>
      </c>
      <c r="CX2031"/>
      <c r="CY2031"/>
      <c r="CZ2031"/>
      <c r="DA2031"/>
      <c r="DB2031" s="212"/>
      <c r="DC2031" s="48"/>
      <c r="DD2031" s="48"/>
      <c r="DE2031" s="48"/>
      <c r="DF2031" s="48"/>
      <c r="DG2031" s="48"/>
      <c r="DH2031" s="48"/>
      <c r="DI2031" s="48"/>
      <c r="DJ2031" s="48"/>
      <c r="DK2031" s="48"/>
      <c r="DL2031" s="48"/>
    </row>
    <row r="2032" spans="1:116" ht="14.4">
      <c r="A2032" t="s">
        <v>1143</v>
      </c>
      <c r="B2032" s="188" t="s">
        <v>334</v>
      </c>
      <c r="C2032" s="151" t="str">
        <f t="shared" si="514"/>
        <v>F.090.01.103</v>
      </c>
      <c r="D2032" s="54" t="s">
        <v>64</v>
      </c>
      <c r="E2032" s="150" t="s">
        <v>352</v>
      </c>
      <c r="F2032" s="153" t="str">
        <f t="shared" si="515"/>
        <v>CA (Cellulose polymers) waste incineration with electricity</v>
      </c>
      <c r="G2032" s="154">
        <f t="shared" si="513"/>
        <v>-0.66767280000000007</v>
      </c>
      <c r="H2032"/>
      <c r="I2032"/>
      <c r="J2032" s="227">
        <f t="shared" si="516"/>
        <v>-9.6447309904700004E-2</v>
      </c>
      <c r="K2032"/>
      <c r="L2032" s="280">
        <f t="shared" si="517"/>
        <v>2.643420235E-3</v>
      </c>
      <c r="M2032" s="280">
        <f t="shared" si="518"/>
        <v>2.0446829403000001E-3</v>
      </c>
      <c r="N2032" s="281">
        <f t="shared" si="519"/>
        <v>-9.8449308000000003E-4</v>
      </c>
      <c r="O2032" s="280">
        <v>-0.10015092</v>
      </c>
      <c r="P2032" s="286">
        <v>-2.3219455999999999E-3</v>
      </c>
      <c r="Q2032" s="219">
        <v>4.7131274000000003E-3</v>
      </c>
      <c r="R2032" s="219">
        <v>3.2584655000000001E-3</v>
      </c>
      <c r="S2032" s="219">
        <v>-5.0306715999999996E-4</v>
      </c>
      <c r="T2032" s="286">
        <v>-5.9873922000000003E-5</v>
      </c>
      <c r="U2032" s="286">
        <v>-5.2104183000000002E-5</v>
      </c>
      <c r="V2032" s="219">
        <v>-3.4389114999999997E-4</v>
      </c>
      <c r="W2032" s="219">
        <v>-1.2329183999999999E-4</v>
      </c>
      <c r="X2032" s="219">
        <v>0</v>
      </c>
      <c r="Y2032" s="219">
        <v>-8.6120124000000004E-4</v>
      </c>
      <c r="Z2032" s="286">
        <v>-2.6077097000000001E-6</v>
      </c>
      <c r="AA2032" s="219">
        <v>0</v>
      </c>
      <c r="AB2032" s="219">
        <v>0</v>
      </c>
      <c r="AC2032"/>
      <c r="AD2032" s="227">
        <f t="shared" si="520"/>
        <v>-0.10015092</v>
      </c>
      <c r="AE2032" s="227">
        <f t="shared" si="521"/>
        <v>4.6907108850000002E-3</v>
      </c>
      <c r="AF2032" s="227">
        <f t="shared" si="522"/>
        <v>2.0472906500000002E-3</v>
      </c>
      <c r="AG2032" s="227">
        <f t="shared" si="523"/>
        <v>2.0446829403000001E-3</v>
      </c>
      <c r="AH2032" s="227">
        <f t="shared" si="524"/>
        <v>-9.8449308000000003E-4</v>
      </c>
      <c r="AI2032"/>
      <c r="AJ2032">
        <v>-9.8927923</v>
      </c>
      <c r="AK2032" s="155">
        <v>-9.7389265999999992</v>
      </c>
      <c r="AL2032" s="155">
        <v>-0.10698152</v>
      </c>
      <c r="AM2032" s="155">
        <v>0</v>
      </c>
      <c r="AN2032" s="155">
        <v>0</v>
      </c>
      <c r="AO2032" s="155">
        <v>-2.6206512000000001E-2</v>
      </c>
      <c r="AP2032" s="155">
        <v>-2.0677615999999999E-2</v>
      </c>
      <c r="AQ2032"/>
      <c r="AR2032" s="156">
        <v>-1.0960348999999999E-2</v>
      </c>
      <c r="AS2032" s="156">
        <v>-9.8046053999999994E-3</v>
      </c>
      <c r="AT2032" s="156">
        <v>-4.6031029E-4</v>
      </c>
      <c r="AU2032" s="156">
        <v>-6.9543321999999996E-4</v>
      </c>
      <c r="AV2032" s="282">
        <f t="shared" si="525"/>
        <v>-5.8780608279740004E-7</v>
      </c>
      <c r="AW2032" s="282">
        <f t="shared" si="526"/>
        <v>-1.70233099981506E-9</v>
      </c>
      <c r="AX2032" s="283">
        <f t="shared" si="527"/>
        <v>-9.7399609976000001E-2</v>
      </c>
      <c r="AY2032" s="157">
        <v>-6.1960037000000003E-7</v>
      </c>
      <c r="AZ2032" s="157">
        <v>-1.8694839E-9</v>
      </c>
      <c r="BA2032" s="157">
        <v>-5.1076969999999998E-14</v>
      </c>
      <c r="BB2032" s="157">
        <v>0</v>
      </c>
      <c r="BC2032" s="157">
        <v>0</v>
      </c>
      <c r="BD2032" s="157">
        <v>9.6013836000000009E-10</v>
      </c>
      <c r="BE2032" s="157">
        <v>3.0904249E-8</v>
      </c>
      <c r="BF2032" s="157">
        <v>1.2708483999999999E-10</v>
      </c>
      <c r="BG2032" s="157">
        <v>4.0151360000000001E-11</v>
      </c>
      <c r="BH2032" s="157">
        <v>0</v>
      </c>
      <c r="BI2032" s="157">
        <v>0</v>
      </c>
      <c r="BJ2032" s="157">
        <v>-2.9696611E-14</v>
      </c>
      <c r="BK2032" s="157">
        <v>-2.0699878999999999E-15</v>
      </c>
      <c r="BL2032" s="157">
        <v>-4.5624615999999997E-16</v>
      </c>
      <c r="BM2032" s="157">
        <v>-8.2567873999999993E-12</v>
      </c>
      <c r="BN2032" s="157">
        <v>-6.1843369999999997E-11</v>
      </c>
      <c r="BO2032" s="157">
        <v>0</v>
      </c>
      <c r="BP2032" s="157">
        <v>-1.0343976000000001E-5</v>
      </c>
      <c r="BQ2032" s="157">
        <v>-9.7389266000000002E-2</v>
      </c>
      <c r="BR2032" s="157">
        <v>0</v>
      </c>
      <c r="BS2032" s="157">
        <v>0</v>
      </c>
      <c r="BT2032" s="157">
        <v>0</v>
      </c>
      <c r="BU2032"/>
      <c r="BV2032" s="155">
        <v>-2.8286061999999999E-5</v>
      </c>
      <c r="BW2032" s="155">
        <v>6.2734397999999999E-7</v>
      </c>
      <c r="BX2032" s="155">
        <v>-1.861649E-5</v>
      </c>
      <c r="BY2032" s="155">
        <v>-4.2152515000000001E-8</v>
      </c>
      <c r="BZ2032" s="155">
        <v>-4.4751200000000002E-7</v>
      </c>
      <c r="CA2032" s="155">
        <v>6.8926697000000005E-7</v>
      </c>
      <c r="CB2032" s="155">
        <v>0</v>
      </c>
      <c r="CC2032" s="155">
        <v>1.0461589E-6</v>
      </c>
      <c r="CD2032" s="155">
        <v>-8.3243395999999994E-8</v>
      </c>
      <c r="CE2032" s="155">
        <v>-5.1960080999999999E-8</v>
      </c>
      <c r="CF2032" s="155">
        <v>0</v>
      </c>
      <c r="CG2032" s="155">
        <v>0</v>
      </c>
      <c r="CH2032" s="155">
        <v>0</v>
      </c>
      <c r="CI2032" s="155">
        <v>6.0089080999999995E-7</v>
      </c>
      <c r="CJ2032" s="155">
        <v>-1.2008364999999999E-5</v>
      </c>
      <c r="CK2032" s="155">
        <v>-1.7358644E-15</v>
      </c>
      <c r="CL2032" s="155">
        <v>0</v>
      </c>
      <c r="CM2032"/>
      <c r="CN2032" s="284">
        <v>0</v>
      </c>
      <c r="CO2032" s="284">
        <v>-0.66767281000000001</v>
      </c>
      <c r="CP2032" s="285">
        <v>1.9709001E-2</v>
      </c>
      <c r="CQ2032" s="284">
        <v>5.8730358000000002E-4</v>
      </c>
      <c r="CR2032" s="284">
        <v>-1.418539E-11</v>
      </c>
      <c r="CS2032" s="284">
        <v>-1.6539909999999999E-9</v>
      </c>
      <c r="CT2032" s="284">
        <v>-1.8254541000000002E-5</v>
      </c>
      <c r="CU2032" s="284">
        <v>-1.7377991E-3</v>
      </c>
      <c r="CV2032" s="284">
        <v>0</v>
      </c>
      <c r="CW2032" s="284">
        <v>2.4239709000000001E-4</v>
      </c>
      <c r="CX2032"/>
      <c r="CY2032"/>
      <c r="CZ2032"/>
      <c r="DA2032"/>
      <c r="DB2032" s="212"/>
      <c r="DC2032" s="48"/>
      <c r="DD2032" s="48"/>
      <c r="DE2032" s="48"/>
      <c r="DF2032" s="48"/>
      <c r="DG2032" s="48"/>
      <c r="DH2032" s="48"/>
      <c r="DI2032" s="48"/>
      <c r="DJ2032" s="48"/>
      <c r="DK2032" s="48"/>
      <c r="DL2032" s="48"/>
    </row>
    <row r="2033" spans="1:116" ht="14.4">
      <c r="A2033" t="s">
        <v>1144</v>
      </c>
      <c r="B2033" s="188" t="s">
        <v>334</v>
      </c>
      <c r="C2033" s="151" t="str">
        <f t="shared" si="514"/>
        <v>F.090.01.104</v>
      </c>
      <c r="D2033" s="54" t="s">
        <v>64</v>
      </c>
      <c r="E2033" s="150" t="s">
        <v>352</v>
      </c>
      <c r="F2033" s="153" t="str">
        <f t="shared" si="515"/>
        <v>Ionomer waste incineration with electricity</v>
      </c>
      <c r="G2033" s="154">
        <f t="shared" si="513"/>
        <v>1.4665406666666667</v>
      </c>
      <c r="H2033"/>
      <c r="I2033"/>
      <c r="J2033" s="227">
        <f t="shared" si="516"/>
        <v>0.22092220147980002</v>
      </c>
      <c r="K2033"/>
      <c r="L2033" s="280">
        <f t="shared" si="517"/>
        <v>2.8158132700000001E-3</v>
      </c>
      <c r="M2033" s="280">
        <f t="shared" si="518"/>
        <v>5.9282795980000009E-4</v>
      </c>
      <c r="N2033" s="281">
        <f t="shared" si="519"/>
        <v>-2.46753975E-3</v>
      </c>
      <c r="O2033" s="280">
        <v>0.21998110000000001</v>
      </c>
      <c r="P2033" s="286">
        <v>-5.8197392999999997E-3</v>
      </c>
      <c r="Q2033" s="219">
        <v>7.2810341999999997E-3</v>
      </c>
      <c r="R2033" s="219">
        <v>4.3573665999999999E-3</v>
      </c>
      <c r="S2033" s="219">
        <v>-1.2608907E-3</v>
      </c>
      <c r="T2033" s="286">
        <v>-1.5006838E-4</v>
      </c>
      <c r="U2033" s="286">
        <v>-1.3059424999999999E-4</v>
      </c>
      <c r="V2033" s="219">
        <v>-8.6193095999999997E-4</v>
      </c>
      <c r="W2033" s="219">
        <v>-3.0901944999999999E-4</v>
      </c>
      <c r="X2033" s="219">
        <v>0</v>
      </c>
      <c r="Y2033" s="219">
        <v>-2.1585202999999998E-3</v>
      </c>
      <c r="Z2033" s="286">
        <v>-6.5359801999999999E-6</v>
      </c>
      <c r="AA2033" s="219">
        <v>0</v>
      </c>
      <c r="AB2033" s="219">
        <v>0</v>
      </c>
      <c r="AC2033"/>
      <c r="AD2033" s="227">
        <f t="shared" si="520"/>
        <v>0.21998110000000001</v>
      </c>
      <c r="AE2033" s="227">
        <f t="shared" si="521"/>
        <v>3.4151772099999993E-3</v>
      </c>
      <c r="AF2033" s="227">
        <f t="shared" si="522"/>
        <v>5.9936394000000004E-4</v>
      </c>
      <c r="AG2033" s="227">
        <f t="shared" si="523"/>
        <v>5.9282795979999966E-4</v>
      </c>
      <c r="AH2033" s="227">
        <f t="shared" si="524"/>
        <v>-2.46753975E-3</v>
      </c>
      <c r="AI2033"/>
      <c r="AJ2033">
        <v>-24.795356999999999</v>
      </c>
      <c r="AK2033" s="155">
        <v>-24.409707000000001</v>
      </c>
      <c r="AL2033" s="155">
        <v>-0.26813915999999999</v>
      </c>
      <c r="AM2033" s="155">
        <v>0</v>
      </c>
      <c r="AN2033" s="155">
        <v>0</v>
      </c>
      <c r="AO2033" s="155">
        <v>-6.5684168000000001E-2</v>
      </c>
      <c r="AP2033" s="155">
        <v>-5.1826507000000001E-2</v>
      </c>
      <c r="AQ2033"/>
      <c r="AR2033" s="156">
        <v>2.2747995E-2</v>
      </c>
      <c r="AS2033" s="156">
        <v>2.3301893000000001E-2</v>
      </c>
      <c r="AT2033" s="156">
        <v>1.1891404999999999E-3</v>
      </c>
      <c r="AU2033" s="156">
        <v>-1.7430382E-3</v>
      </c>
      <c r="AV2033" s="282">
        <f t="shared" si="525"/>
        <v>1.396995948516E-6</v>
      </c>
      <c r="AW2033" s="282">
        <f t="shared" si="526"/>
        <v>4.3977087988167998E-9</v>
      </c>
      <c r="AX2033" s="283">
        <f t="shared" si="527"/>
        <v>-0.24412299620799999</v>
      </c>
      <c r="AY2033" s="157">
        <v>1.3609497E-6</v>
      </c>
      <c r="AZ2033" s="157">
        <v>4.1063137999999996E-9</v>
      </c>
      <c r="BA2033" s="157">
        <v>1.1219036E-13</v>
      </c>
      <c r="BB2033" s="157">
        <v>0</v>
      </c>
      <c r="BC2033" s="157">
        <v>0</v>
      </c>
      <c r="BD2033" s="157">
        <v>1.8400260000000001E-9</v>
      </c>
      <c r="BE2033" s="157">
        <v>3.4381921999999998E-8</v>
      </c>
      <c r="BF2033" s="157">
        <v>2.3822435000000002E-10</v>
      </c>
      <c r="BG2033" s="157">
        <v>5.3139222E-11</v>
      </c>
      <c r="BH2033" s="157">
        <v>0</v>
      </c>
      <c r="BI2033" s="157">
        <v>0</v>
      </c>
      <c r="BJ2033" s="157">
        <v>-7.4431774000000001E-14</v>
      </c>
      <c r="BK2033" s="157">
        <v>-5.1882309000000001E-15</v>
      </c>
      <c r="BL2033" s="157">
        <v>-1.1435383E-15</v>
      </c>
      <c r="BM2033" s="157">
        <v>-2.0694863999999998E-11</v>
      </c>
      <c r="BN2033" s="157">
        <v>-1.5500462000000001E-10</v>
      </c>
      <c r="BO2033" s="157">
        <v>0</v>
      </c>
      <c r="BP2033" s="157">
        <v>-2.5926208000000001E-5</v>
      </c>
      <c r="BQ2033" s="157">
        <v>-0.24409707</v>
      </c>
      <c r="BR2033" s="157">
        <v>0</v>
      </c>
      <c r="BS2033" s="157">
        <v>0</v>
      </c>
      <c r="BT2033" s="157">
        <v>0</v>
      </c>
      <c r="BU2033"/>
      <c r="BV2033" s="155">
        <v>1.4339755E-5</v>
      </c>
      <c r="BW2033" s="155">
        <v>1.0584267E-6</v>
      </c>
      <c r="BX2033" s="155">
        <v>4.0891043999999999E-5</v>
      </c>
      <c r="BY2033" s="155">
        <v>-1.0565133E-7</v>
      </c>
      <c r="BZ2033" s="155">
        <v>-1.2715393000000001E-6</v>
      </c>
      <c r="CA2033" s="155">
        <v>1.3608604000000001E-6</v>
      </c>
      <c r="CB2033" s="155">
        <v>0</v>
      </c>
      <c r="CC2033" s="155">
        <v>2.0654932999999998E-6</v>
      </c>
      <c r="CD2033" s="155">
        <v>-2.0864177999999999E-7</v>
      </c>
      <c r="CE2033" s="155">
        <v>-1.3023308E-7</v>
      </c>
      <c r="CF2033" s="155">
        <v>0</v>
      </c>
      <c r="CG2033" s="155">
        <v>0</v>
      </c>
      <c r="CH2033" s="155">
        <v>0</v>
      </c>
      <c r="CI2033" s="155">
        <v>7.7783705999999996E-7</v>
      </c>
      <c r="CJ2033" s="155">
        <v>-3.0097841000000001E-5</v>
      </c>
      <c r="CK2033" s="155">
        <v>-4.3507815999999998E-15</v>
      </c>
      <c r="CL2033" s="155">
        <v>0</v>
      </c>
      <c r="CM2033"/>
      <c r="CN2033" s="284">
        <v>0</v>
      </c>
      <c r="CO2033" s="284">
        <v>1.4665406000000001</v>
      </c>
      <c r="CP2033" s="285">
        <v>3.8912642999999997E-2</v>
      </c>
      <c r="CQ2033" s="284">
        <v>1.0362746E-3</v>
      </c>
      <c r="CR2033" s="284">
        <v>-3.5554352000000001E-11</v>
      </c>
      <c r="CS2033" s="284">
        <v>-4.1455736000000001E-9</v>
      </c>
      <c r="CT2033" s="284">
        <v>-5.0249096999999998E-5</v>
      </c>
      <c r="CU2033" s="284">
        <v>-4.3556306999999999E-3</v>
      </c>
      <c r="CV2033" s="284">
        <v>0</v>
      </c>
      <c r="CW2033" s="284">
        <v>4.7857887E-4</v>
      </c>
      <c r="CX2033"/>
      <c r="CY2033"/>
      <c r="CZ2033"/>
      <c r="DA2033"/>
      <c r="DB2033" s="212"/>
      <c r="DC2033" s="48"/>
      <c r="DD2033" s="48"/>
      <c r="DE2033" s="48"/>
      <c r="DF2033" s="48"/>
      <c r="DG2033" s="48"/>
      <c r="DH2033" s="48"/>
      <c r="DI2033" s="48"/>
      <c r="DJ2033" s="48"/>
      <c r="DK2033" s="48"/>
      <c r="DL2033" s="48"/>
    </row>
    <row r="2034" spans="1:116" ht="14.4">
      <c r="A2034" t="s">
        <v>3120</v>
      </c>
      <c r="B2034" s="188" t="s">
        <v>334</v>
      </c>
      <c r="C2034" s="151" t="str">
        <f t="shared" si="514"/>
        <v>F.090.01.105</v>
      </c>
      <c r="D2034" s="54" t="s">
        <v>64</v>
      </c>
      <c r="E2034" s="150" t="s">
        <v>352</v>
      </c>
      <c r="F2034" s="153" t="str">
        <f t="shared" si="515"/>
        <v>PA-11 (Nylon-11) waste incineration with electricity</v>
      </c>
      <c r="G2034" s="154">
        <f t="shared" si="513"/>
        <v>-1.6759035333333336</v>
      </c>
      <c r="H2034"/>
      <c r="I2034"/>
      <c r="J2034" s="227">
        <f t="shared" si="516"/>
        <v>-0.25129228584640001</v>
      </c>
      <c r="K2034"/>
      <c r="L2034" s="280">
        <f t="shared" si="517"/>
        <v>2.4320776399999995E-3</v>
      </c>
      <c r="M2034" s="280">
        <f t="shared" si="518"/>
        <v>1.3231021360000019E-4</v>
      </c>
      <c r="N2034" s="281">
        <f t="shared" si="519"/>
        <v>-2.4711437000000001E-3</v>
      </c>
      <c r="O2034" s="280">
        <v>-0.25138553000000002</v>
      </c>
      <c r="P2034" s="286">
        <v>-5.8282394E-3</v>
      </c>
      <c r="Q2034" s="219">
        <v>6.8302850000000002E-3</v>
      </c>
      <c r="R2034" s="219">
        <v>3.9758824999999998E-3</v>
      </c>
      <c r="S2034" s="219">
        <v>-1.2627323E-3</v>
      </c>
      <c r="T2034" s="219">
        <v>-1.5028755999999999E-4</v>
      </c>
      <c r="U2034" s="219">
        <v>-1.3078499999999999E-4</v>
      </c>
      <c r="V2034" s="219">
        <v>-8.6318986000000002E-4</v>
      </c>
      <c r="W2034" s="219">
        <v>-3.0947080000000001E-4</v>
      </c>
      <c r="X2034" s="219">
        <v>0</v>
      </c>
      <c r="Y2034" s="219">
        <v>-2.1616729000000002E-3</v>
      </c>
      <c r="Z2034" s="286">
        <v>-6.5455264000000003E-6</v>
      </c>
      <c r="AA2034" s="219">
        <v>0</v>
      </c>
      <c r="AB2034" s="219">
        <v>0</v>
      </c>
      <c r="AC2034"/>
      <c r="AD2034" s="227">
        <f t="shared" si="520"/>
        <v>-0.25138553000000002</v>
      </c>
      <c r="AE2034" s="227">
        <f t="shared" si="521"/>
        <v>2.5709333799999999E-3</v>
      </c>
      <c r="AF2034" s="227">
        <f t="shared" si="522"/>
        <v>1.388557400000002E-4</v>
      </c>
      <c r="AG2034" s="227">
        <f t="shared" si="523"/>
        <v>1.3231021360000006E-4</v>
      </c>
      <c r="AH2034" s="227">
        <f t="shared" si="524"/>
        <v>-2.4711437000000001E-3</v>
      </c>
      <c r="AI2034"/>
      <c r="AJ2034">
        <v>-24.831572999999999</v>
      </c>
      <c r="AK2034" s="155">
        <v>-24.445359</v>
      </c>
      <c r="AL2034" s="155">
        <v>-0.26853080000000001</v>
      </c>
      <c r="AM2034" s="155">
        <v>0</v>
      </c>
      <c r="AN2034" s="155">
        <v>0</v>
      </c>
      <c r="AO2034" s="155">
        <v>-6.5780104000000006E-2</v>
      </c>
      <c r="AP2034" s="155">
        <v>-5.1902203000000001E-2</v>
      </c>
      <c r="AQ2034"/>
      <c r="AR2034" s="156">
        <v>-2.8352479E-2</v>
      </c>
      <c r="AS2034" s="156">
        <v>-2.5413359999999999E-2</v>
      </c>
      <c r="AT2034" s="156">
        <v>-1.1935349000000001E-3</v>
      </c>
      <c r="AU2034" s="156">
        <v>-1.7455839999999999E-3</v>
      </c>
      <c r="AV2034" s="282">
        <f t="shared" si="525"/>
        <v>-1.5235827478000001E-6</v>
      </c>
      <c r="AW2034" s="282">
        <f t="shared" si="526"/>
        <v>-4.4139606211240998E-9</v>
      </c>
      <c r="AX2034" s="283">
        <f t="shared" si="527"/>
        <v>-0.24447955407499999</v>
      </c>
      <c r="AY2034" s="157">
        <v>-1.5552385000000001E-6</v>
      </c>
      <c r="AZ2034" s="157">
        <v>-4.6925300000000001E-9</v>
      </c>
      <c r="BA2034" s="157">
        <v>-1.2820661999999999E-13</v>
      </c>
      <c r="BB2034" s="157">
        <v>0</v>
      </c>
      <c r="BC2034" s="157">
        <v>0</v>
      </c>
      <c r="BD2034" s="157">
        <v>1.7850433000000001E-9</v>
      </c>
      <c r="BE2034" s="157">
        <v>3.0046665E-8</v>
      </c>
      <c r="BF2034" s="157">
        <v>2.3039706000000001E-10</v>
      </c>
      <c r="BG2034" s="157">
        <v>4.8381407000000003E-11</v>
      </c>
      <c r="BH2034" s="157">
        <v>0</v>
      </c>
      <c r="BI2034" s="157">
        <v>0</v>
      </c>
      <c r="BJ2034" s="157">
        <v>-7.4540486999999998E-14</v>
      </c>
      <c r="BK2034" s="157">
        <v>-5.1958085999999998E-15</v>
      </c>
      <c r="BL2034" s="157">
        <v>-1.1452085E-15</v>
      </c>
      <c r="BM2034" s="157">
        <v>-2.0725089999999998E-11</v>
      </c>
      <c r="BN2034" s="157">
        <v>-1.5523100999999999E-10</v>
      </c>
      <c r="BO2034" s="157">
        <v>0</v>
      </c>
      <c r="BP2034" s="157">
        <v>-2.5964074999999999E-5</v>
      </c>
      <c r="BQ2034" s="157">
        <v>-0.24445359</v>
      </c>
      <c r="BR2034" s="157">
        <v>0</v>
      </c>
      <c r="BS2034" s="157">
        <v>0</v>
      </c>
      <c r="BT2034" s="157">
        <v>0</v>
      </c>
      <c r="BU2034"/>
      <c r="BV2034" s="155">
        <v>-7.3554431000000007E-5</v>
      </c>
      <c r="BW2034" s="155">
        <v>1.0076490999999999E-6</v>
      </c>
      <c r="BX2034" s="155">
        <v>-4.6728638000000002E-5</v>
      </c>
      <c r="BY2034" s="155">
        <v>-1.0580564000000001E-7</v>
      </c>
      <c r="BZ2034" s="155">
        <v>-1.2886564000000001E-6</v>
      </c>
      <c r="CA2034" s="155">
        <v>1.3255134E-6</v>
      </c>
      <c r="CB2034" s="155">
        <v>0</v>
      </c>
      <c r="CC2034" s="155">
        <v>2.0118440999999998E-6</v>
      </c>
      <c r="CD2034" s="155">
        <v>-2.0894650999999999E-7</v>
      </c>
      <c r="CE2034" s="155">
        <v>-1.3042329E-7</v>
      </c>
      <c r="CF2034" s="155">
        <v>0</v>
      </c>
      <c r="CG2034" s="155">
        <v>0</v>
      </c>
      <c r="CH2034" s="155">
        <v>0</v>
      </c>
      <c r="CI2034" s="155">
        <v>7.0483383000000002E-7</v>
      </c>
      <c r="CJ2034" s="155">
        <v>-3.0141800999999999E-5</v>
      </c>
      <c r="CK2034" s="155">
        <v>-4.3571362000000003E-15</v>
      </c>
      <c r="CL2034" s="155">
        <v>0</v>
      </c>
      <c r="CM2034"/>
      <c r="CN2034" s="284">
        <v>0</v>
      </c>
      <c r="CO2034" s="284">
        <v>-1.6759036</v>
      </c>
      <c r="CP2034" s="285">
        <v>3.7901925000000003E-2</v>
      </c>
      <c r="CQ2034" s="284">
        <v>9.934264500000001E-4</v>
      </c>
      <c r="CR2034" s="284">
        <v>-3.5606280999999999E-11</v>
      </c>
      <c r="CS2034" s="284">
        <v>-4.1516284999999996E-9</v>
      </c>
      <c r="CT2034" s="284">
        <v>-5.0780189000000002E-5</v>
      </c>
      <c r="CU2034" s="284">
        <v>-4.3619923E-3</v>
      </c>
      <c r="CV2034" s="284">
        <v>0</v>
      </c>
      <c r="CW2034" s="284">
        <v>4.6614824999999997E-4</v>
      </c>
      <c r="CX2034"/>
      <c r="CY2034"/>
      <c r="CZ2034"/>
      <c r="DA2034"/>
      <c r="DB2034" s="212"/>
      <c r="DC2034" s="48"/>
      <c r="DD2034" s="48"/>
      <c r="DE2034" s="48"/>
      <c r="DF2034" s="48"/>
      <c r="DG2034" s="48"/>
      <c r="DH2034" s="48"/>
      <c r="DI2034" s="48"/>
      <c r="DJ2034" s="48"/>
      <c r="DK2034" s="48"/>
      <c r="DL2034" s="48"/>
    </row>
    <row r="2035" spans="1:116" ht="14.4">
      <c r="A2035" t="s">
        <v>1145</v>
      </c>
      <c r="B2035" s="188" t="s">
        <v>334</v>
      </c>
      <c r="C2035" s="151" t="str">
        <f t="shared" si="514"/>
        <v>F.090.01.106</v>
      </c>
      <c r="D2035" s="54" t="s">
        <v>64</v>
      </c>
      <c r="E2035" s="150" t="s">
        <v>352</v>
      </c>
      <c r="F2035" s="153" t="str">
        <f t="shared" si="515"/>
        <v>PA (Nylons, Polyamides) waste incineration with electricity</v>
      </c>
      <c r="G2035" s="154">
        <f t="shared" ref="G2035:G2104" si="528">O2035/0.15</f>
        <v>1.1810941333333334</v>
      </c>
      <c r="H2035"/>
      <c r="I2035"/>
      <c r="J2035" s="227">
        <f t="shared" si="516"/>
        <v>0.1779000514088</v>
      </c>
      <c r="K2035"/>
      <c r="L2035" s="280">
        <f t="shared" si="517"/>
        <v>2.1738171999999994E-3</v>
      </c>
      <c r="M2035" s="280">
        <f t="shared" si="518"/>
        <v>4.626243788000005E-4</v>
      </c>
      <c r="N2035" s="281">
        <f t="shared" si="519"/>
        <v>-1.90051017E-3</v>
      </c>
      <c r="O2035" s="280">
        <v>0.17716412000000001</v>
      </c>
      <c r="P2035" s="286">
        <v>-4.4823891999999999E-3</v>
      </c>
      <c r="Q2035" s="219">
        <v>5.6139107000000004E-3</v>
      </c>
      <c r="R2035" s="219">
        <v>3.3611284999999999E-3</v>
      </c>
      <c r="S2035" s="219">
        <v>-9.7114368000000004E-4</v>
      </c>
      <c r="T2035" s="219">
        <v>-1.1558334E-4</v>
      </c>
      <c r="U2035" s="219">
        <v>-1.0058428E-4</v>
      </c>
      <c r="V2035" s="219">
        <v>-6.6386308E-4</v>
      </c>
      <c r="W2035" s="219">
        <v>-2.3800817E-4</v>
      </c>
      <c r="X2035" s="219">
        <v>0</v>
      </c>
      <c r="Y2035" s="219">
        <v>-1.6625019999999999E-3</v>
      </c>
      <c r="Z2035" s="286">
        <v>-5.0340412E-6</v>
      </c>
      <c r="AA2035" s="219">
        <v>0</v>
      </c>
      <c r="AB2035" s="219">
        <v>0</v>
      </c>
      <c r="AC2035"/>
      <c r="AD2035" s="227">
        <f t="shared" si="520"/>
        <v>0.17716412000000001</v>
      </c>
      <c r="AE2035" s="227">
        <f t="shared" si="521"/>
        <v>2.6414756200000005E-3</v>
      </c>
      <c r="AF2035" s="227">
        <f t="shared" si="522"/>
        <v>4.6765842000000052E-4</v>
      </c>
      <c r="AG2035" s="227">
        <f t="shared" si="523"/>
        <v>4.6262437880000039E-4</v>
      </c>
      <c r="AH2035" s="227">
        <f t="shared" si="524"/>
        <v>-1.90051017E-3</v>
      </c>
      <c r="AI2035"/>
      <c r="AJ2035">
        <v>-19.097494999999999</v>
      </c>
      <c r="AK2035" s="155">
        <v>-18.800466</v>
      </c>
      <c r="AL2035" s="155">
        <v>-0.20652197999999999</v>
      </c>
      <c r="AM2035" s="155">
        <v>0</v>
      </c>
      <c r="AN2035" s="155">
        <v>0</v>
      </c>
      <c r="AO2035" s="155">
        <v>-5.0590240000000002E-2</v>
      </c>
      <c r="AP2035" s="155">
        <v>-3.9917007999999997E-2</v>
      </c>
      <c r="AQ2035"/>
      <c r="AR2035" s="156">
        <v>1.8358724999999999E-2</v>
      </c>
      <c r="AS2035" s="156">
        <v>1.8746256999999999E-2</v>
      </c>
      <c r="AT2035" s="156">
        <v>9.5496386E-4</v>
      </c>
      <c r="AU2035" s="156">
        <v>-1.3424958E-3</v>
      </c>
      <c r="AV2035" s="282">
        <f t="shared" si="525"/>
        <v>1.1238763089730001E-6</v>
      </c>
      <c r="AW2035" s="282">
        <f t="shared" si="526"/>
        <v>3.5316710962560002E-9</v>
      </c>
      <c r="AX2035" s="283">
        <f t="shared" si="527"/>
        <v>-0.18802462848199999</v>
      </c>
      <c r="AY2035" s="157">
        <v>1.0960553E-6</v>
      </c>
      <c r="AZ2035" s="157">
        <v>3.3070634999999998E-9</v>
      </c>
      <c r="BA2035" s="157">
        <v>9.0353698999999998E-14</v>
      </c>
      <c r="BB2035" s="157">
        <v>0</v>
      </c>
      <c r="BC2035" s="157">
        <v>0</v>
      </c>
      <c r="BD2035" s="157">
        <v>1.4179495000000001E-9</v>
      </c>
      <c r="BE2035" s="157">
        <v>2.6538383999999999E-8</v>
      </c>
      <c r="BF2035" s="157">
        <v>1.8358823000000001E-10</v>
      </c>
      <c r="BG2035" s="157">
        <v>4.0991216999999997E-11</v>
      </c>
      <c r="BH2035" s="157">
        <v>0</v>
      </c>
      <c r="BI2035" s="157">
        <v>0</v>
      </c>
      <c r="BJ2035" s="157">
        <v>-5.7327685999999994E-14</v>
      </c>
      <c r="BK2035" s="157">
        <v>-3.9959986999999997E-15</v>
      </c>
      <c r="BL2035" s="157">
        <v>-8.8075830000000005E-16</v>
      </c>
      <c r="BM2035" s="157">
        <v>-1.5939277000000001E-11</v>
      </c>
      <c r="BN2035" s="157">
        <v>-1.1938525E-10</v>
      </c>
      <c r="BO2035" s="157">
        <v>0</v>
      </c>
      <c r="BP2035" s="157">
        <v>-1.9968482000000001E-5</v>
      </c>
      <c r="BQ2035" s="157">
        <v>-0.18800465999999999</v>
      </c>
      <c r="BR2035" s="157">
        <v>0</v>
      </c>
      <c r="BS2035" s="157">
        <v>0</v>
      </c>
      <c r="BT2035" s="157">
        <v>0</v>
      </c>
      <c r="BU2035"/>
      <c r="BV2035" s="155">
        <v>1.2485194000000001E-5</v>
      </c>
      <c r="BW2035" s="155">
        <v>8.1588831999999998E-7</v>
      </c>
      <c r="BX2035" s="155">
        <v>3.2932038E-5</v>
      </c>
      <c r="BY2035" s="155">
        <v>-8.1373127999999998E-8</v>
      </c>
      <c r="BZ2035" s="155">
        <v>-9.7914595999999993E-7</v>
      </c>
      <c r="CA2035" s="155">
        <v>1.0486283999999999E-6</v>
      </c>
      <c r="CB2035" s="155">
        <v>0</v>
      </c>
      <c r="CC2035" s="155">
        <v>1.5915922E-6</v>
      </c>
      <c r="CD2035" s="155">
        <v>-1.6069682999999999E-7</v>
      </c>
      <c r="CE2035" s="155">
        <v>-1.003061E-7</v>
      </c>
      <c r="CF2035" s="155">
        <v>0</v>
      </c>
      <c r="CG2035" s="155">
        <v>0</v>
      </c>
      <c r="CH2035" s="155">
        <v>0</v>
      </c>
      <c r="CI2035" s="155">
        <v>6.0006183000000001E-7</v>
      </c>
      <c r="CJ2035" s="155">
        <v>-2.3181492E-5</v>
      </c>
      <c r="CK2035" s="155">
        <v>-3.3509915000000002E-15</v>
      </c>
      <c r="CL2035" s="155">
        <v>0</v>
      </c>
      <c r="CM2035"/>
      <c r="CN2035" s="284">
        <v>0</v>
      </c>
      <c r="CO2035" s="284">
        <v>1.1810940999999999</v>
      </c>
      <c r="CP2035" s="285">
        <v>2.9984634E-2</v>
      </c>
      <c r="CQ2035" s="284">
        <v>7.9872272000000002E-4</v>
      </c>
      <c r="CR2035" s="284">
        <v>-2.7384121000000001E-11</v>
      </c>
      <c r="CS2035" s="284">
        <v>-3.1929394000000002E-9</v>
      </c>
      <c r="CT2035" s="284">
        <v>-3.8696102000000003E-5</v>
      </c>
      <c r="CU2035" s="284">
        <v>-3.3547261999999998E-3</v>
      </c>
      <c r="CV2035" s="284">
        <v>0</v>
      </c>
      <c r="CW2035" s="284">
        <v>3.6877505999999998E-4</v>
      </c>
      <c r="CX2035"/>
      <c r="CY2035"/>
      <c r="CZ2035"/>
      <c r="DA2035"/>
      <c r="DB2035" s="212"/>
      <c r="DC2035" s="48"/>
      <c r="DD2035" s="48"/>
      <c r="DE2035" s="48"/>
      <c r="DF2035" s="48"/>
      <c r="DG2035" s="48"/>
      <c r="DH2035" s="48"/>
      <c r="DI2035" s="48"/>
      <c r="DJ2035" s="48"/>
      <c r="DK2035" s="48"/>
      <c r="DL2035" s="48"/>
    </row>
    <row r="2036" spans="1:116" ht="14.4">
      <c r="A2036" t="s">
        <v>1146</v>
      </c>
      <c r="B2036" s="188" t="s">
        <v>334</v>
      </c>
      <c r="C2036" s="151" t="str">
        <f t="shared" si="514"/>
        <v>F.090.01.107</v>
      </c>
      <c r="D2036" s="54" t="s">
        <v>64</v>
      </c>
      <c r="E2036" s="150" t="s">
        <v>352</v>
      </c>
      <c r="F2036" s="153" t="str">
        <f t="shared" si="515"/>
        <v>PC (Polycarbonate) waste incineration with electricity</v>
      </c>
      <c r="G2036" s="154">
        <f t="shared" si="528"/>
        <v>1.5916186666666667</v>
      </c>
      <c r="H2036"/>
      <c r="I2036"/>
      <c r="J2036" s="227">
        <f t="shared" si="516"/>
        <v>0.23948405988740001</v>
      </c>
      <c r="K2036"/>
      <c r="L2036" s="280">
        <f t="shared" si="517"/>
        <v>2.2610504199999997E-3</v>
      </c>
      <c r="M2036" s="280">
        <f t="shared" si="518"/>
        <v>4.6841700740000042E-4</v>
      </c>
      <c r="N2036" s="281">
        <f t="shared" si="519"/>
        <v>-1.9882075400000001E-3</v>
      </c>
      <c r="O2036" s="280">
        <v>0.23874280000000001</v>
      </c>
      <c r="P2036" s="286">
        <v>-4.6892252000000001E-3</v>
      </c>
      <c r="Q2036" s="219">
        <v>5.8574050000000004E-3</v>
      </c>
      <c r="R2036" s="219">
        <v>3.5031492000000002E-3</v>
      </c>
      <c r="S2036" s="219">
        <v>-1.0159563E-3</v>
      </c>
      <c r="T2036" s="286">
        <v>-1.2091683E-4</v>
      </c>
      <c r="U2036" s="286">
        <v>-1.0522565E-4</v>
      </c>
      <c r="V2036" s="219">
        <v>-6.9449645999999996E-4</v>
      </c>
      <c r="W2036" s="286">
        <v>-2.4899083999999999E-4</v>
      </c>
      <c r="X2036" s="219">
        <v>0</v>
      </c>
      <c r="Y2036" s="219">
        <v>-1.7392167E-3</v>
      </c>
      <c r="Z2036" s="286">
        <v>-5.2663326000000004E-6</v>
      </c>
      <c r="AA2036" s="219">
        <v>0</v>
      </c>
      <c r="AB2036" s="219">
        <v>0</v>
      </c>
      <c r="AC2036"/>
      <c r="AD2036" s="227">
        <f t="shared" si="520"/>
        <v>0.23874280000000001</v>
      </c>
      <c r="AE2036" s="227">
        <f t="shared" si="521"/>
        <v>2.73473376E-3</v>
      </c>
      <c r="AF2036" s="227">
        <f t="shared" si="522"/>
        <v>4.736833400000004E-4</v>
      </c>
      <c r="AG2036" s="227">
        <f t="shared" si="523"/>
        <v>4.6841700740000048E-4</v>
      </c>
      <c r="AH2036" s="227">
        <f t="shared" si="524"/>
        <v>-1.9882075400000001E-3</v>
      </c>
      <c r="AI2036"/>
      <c r="AJ2036">
        <v>-19.978732000000001</v>
      </c>
      <c r="AK2036" s="155">
        <v>-19.667997</v>
      </c>
      <c r="AL2036" s="155">
        <v>-0.21605176000000001</v>
      </c>
      <c r="AM2036" s="155">
        <v>0</v>
      </c>
      <c r="AN2036" s="155">
        <v>0</v>
      </c>
      <c r="AO2036" s="155">
        <v>-5.2924682000000001E-2</v>
      </c>
      <c r="AP2036" s="155">
        <v>-4.1758943E-2</v>
      </c>
      <c r="AQ2036"/>
      <c r="AR2036" s="156">
        <v>2.4983726000000001E-2</v>
      </c>
      <c r="AS2036" s="156">
        <v>2.5119697999999999E-2</v>
      </c>
      <c r="AT2036" s="156">
        <v>1.2684714999999999E-3</v>
      </c>
      <c r="AU2036" s="156">
        <v>-1.4044441E-3</v>
      </c>
      <c r="AV2036" s="282">
        <f t="shared" si="525"/>
        <v>1.5059770922389999E-6</v>
      </c>
      <c r="AW2036" s="282">
        <f t="shared" si="526"/>
        <v>4.6910928170173901E-9</v>
      </c>
      <c r="AX2036" s="283">
        <f t="shared" si="527"/>
        <v>-0.19670085991</v>
      </c>
      <c r="AY2036" s="157">
        <v>1.4770220999999999E-6</v>
      </c>
      <c r="AZ2036" s="157">
        <v>4.4565322999999996E-9</v>
      </c>
      <c r="BA2036" s="157">
        <v>1.2175883E-13</v>
      </c>
      <c r="BB2036" s="157">
        <v>0</v>
      </c>
      <c r="BC2036" s="157">
        <v>0</v>
      </c>
      <c r="BD2036" s="157">
        <v>1.4814351999999999E-9</v>
      </c>
      <c r="BE2036" s="157">
        <v>2.7615126E-8</v>
      </c>
      <c r="BF2036" s="157">
        <v>1.9178413E-10</v>
      </c>
      <c r="BG2036" s="157">
        <v>4.2719702999999999E-11</v>
      </c>
      <c r="BH2036" s="157">
        <v>0</v>
      </c>
      <c r="BI2036" s="157">
        <v>0</v>
      </c>
      <c r="BJ2036" s="157">
        <v>-5.9973021999999995E-14</v>
      </c>
      <c r="BK2036" s="157">
        <v>-4.1803905E-15</v>
      </c>
      <c r="BL2036" s="157">
        <v>-9.2140010999999992E-16</v>
      </c>
      <c r="BM2036" s="157">
        <v>-1.6674781E-11</v>
      </c>
      <c r="BN2036" s="157">
        <v>-1.2489418E-10</v>
      </c>
      <c r="BO2036" s="157">
        <v>0</v>
      </c>
      <c r="BP2036" s="157">
        <v>-2.0889909999999999E-5</v>
      </c>
      <c r="BQ2036" s="157">
        <v>-0.19667997000000001</v>
      </c>
      <c r="BR2036" s="157">
        <v>0</v>
      </c>
      <c r="BS2036" s="157">
        <v>0</v>
      </c>
      <c r="BT2036" s="157">
        <v>0</v>
      </c>
      <c r="BU2036"/>
      <c r="BV2036" s="155">
        <v>2.2980260000000001E-5</v>
      </c>
      <c r="BW2036" s="155">
        <v>8.5177277000000005E-7</v>
      </c>
      <c r="BX2036" s="155">
        <v>4.4378551999999998E-5</v>
      </c>
      <c r="BY2036" s="155">
        <v>-8.5128019999999999E-8</v>
      </c>
      <c r="BZ2036" s="155">
        <v>-1.0248423E-6</v>
      </c>
      <c r="CA2036" s="155">
        <v>1.0957577E-6</v>
      </c>
      <c r="CB2036" s="155">
        <v>0</v>
      </c>
      <c r="CC2036" s="155">
        <v>1.6631244E-6</v>
      </c>
      <c r="CD2036" s="155">
        <v>-1.6811204E-7</v>
      </c>
      <c r="CE2036" s="155">
        <v>-1.0493464E-7</v>
      </c>
      <c r="CF2036" s="155">
        <v>0</v>
      </c>
      <c r="CG2036" s="155">
        <v>0</v>
      </c>
      <c r="CH2036" s="155">
        <v>0</v>
      </c>
      <c r="CI2036" s="155">
        <v>6.2525168999999995E-7</v>
      </c>
      <c r="CJ2036" s="155">
        <v>-2.4251182E-5</v>
      </c>
      <c r="CK2036" s="155">
        <v>-3.50562E-15</v>
      </c>
      <c r="CL2036" s="155">
        <v>0</v>
      </c>
      <c r="CM2036"/>
      <c r="CN2036" s="284">
        <v>0</v>
      </c>
      <c r="CO2036" s="284">
        <v>1.5916186999999999</v>
      </c>
      <c r="CP2036" s="285">
        <v>3.1332258000000002E-2</v>
      </c>
      <c r="CQ2036" s="284">
        <v>8.3408351000000003E-4</v>
      </c>
      <c r="CR2036" s="284">
        <v>-2.8647737000000002E-11</v>
      </c>
      <c r="CS2036" s="284">
        <v>-3.3402748E-9</v>
      </c>
      <c r="CT2036" s="284">
        <v>-4.0497129999999998E-5</v>
      </c>
      <c r="CU2036" s="284">
        <v>-3.5095271000000002E-3</v>
      </c>
      <c r="CV2036" s="284">
        <v>0</v>
      </c>
      <c r="CW2036" s="284">
        <v>3.8534921999999999E-4</v>
      </c>
      <c r="CX2036"/>
      <c r="CY2036"/>
      <c r="CZ2036"/>
      <c r="DA2036"/>
      <c r="DB2036" s="212"/>
      <c r="DC2036" s="48"/>
      <c r="DD2036" s="48"/>
      <c r="DE2036" s="48"/>
      <c r="DF2036" s="48"/>
      <c r="DG2036" s="48"/>
      <c r="DH2036" s="48"/>
      <c r="DI2036" s="48"/>
      <c r="DJ2036" s="48"/>
      <c r="DK2036" s="48"/>
      <c r="DL2036" s="48"/>
    </row>
    <row r="2037" spans="1:116" ht="14.4">
      <c r="A2037" t="s">
        <v>3669</v>
      </c>
      <c r="B2037" s="188" t="s">
        <v>334</v>
      </c>
      <c r="C2037" s="151" t="str">
        <f t="shared" si="514"/>
        <v>F.090.01.108</v>
      </c>
      <c r="D2037" s="54" t="s">
        <v>64</v>
      </c>
      <c r="E2037" s="150" t="s">
        <v>352</v>
      </c>
      <c r="F2037" s="153" t="str">
        <f t="shared" si="515"/>
        <v>PE (Polyethylene HDPE LDPE LLDPE) waste incineration with electricity</v>
      </c>
      <c r="G2037" s="154">
        <f t="shared" si="528"/>
        <v>1.1414626000000001</v>
      </c>
      <c r="H2037"/>
      <c r="I2037"/>
      <c r="J2037" s="227">
        <f t="shared" si="516"/>
        <v>0.1723603327223</v>
      </c>
      <c r="K2037"/>
      <c r="L2037" s="280">
        <f t="shared" si="517"/>
        <v>3.3705759100000005E-3</v>
      </c>
      <c r="M2037" s="280">
        <f t="shared" si="518"/>
        <v>7.1723877230000014E-4</v>
      </c>
      <c r="N2037" s="281">
        <f t="shared" si="519"/>
        <v>-2.9468719599999998E-3</v>
      </c>
      <c r="O2037" s="280">
        <v>0.17121939</v>
      </c>
      <c r="P2037" s="286">
        <v>-6.9502534000000001E-3</v>
      </c>
      <c r="Q2037" s="219">
        <v>8.7046633000000002E-3</v>
      </c>
      <c r="R2037" s="219">
        <v>5.2115839000000004E-3</v>
      </c>
      <c r="S2037" s="219">
        <v>-1.5058252E-3</v>
      </c>
      <c r="T2037" s="286">
        <v>-1.7921992999999999E-4</v>
      </c>
      <c r="U2037" s="286">
        <v>-1.5596286E-4</v>
      </c>
      <c r="V2037" s="219">
        <v>-1.0293654999999999E-3</v>
      </c>
      <c r="W2037" s="219">
        <v>-3.6904806E-4</v>
      </c>
      <c r="X2037" s="219">
        <v>0</v>
      </c>
      <c r="Y2037" s="219">
        <v>-2.5778238999999998E-3</v>
      </c>
      <c r="Z2037" s="286">
        <v>-7.8056277000000004E-6</v>
      </c>
      <c r="AA2037" s="219">
        <v>0</v>
      </c>
      <c r="AB2037" s="219">
        <v>0</v>
      </c>
      <c r="AC2037"/>
      <c r="AD2037" s="227">
        <f t="shared" si="520"/>
        <v>0.17121939</v>
      </c>
      <c r="AE2037" s="227">
        <f t="shared" si="521"/>
        <v>4.0956203100000008E-3</v>
      </c>
      <c r="AF2037" s="227">
        <f t="shared" si="522"/>
        <v>7.2504440000000013E-4</v>
      </c>
      <c r="AG2037" s="227">
        <f t="shared" si="523"/>
        <v>7.1723877230000003E-4</v>
      </c>
      <c r="AH2037" s="227">
        <f t="shared" si="524"/>
        <v>-2.9468719599999998E-3</v>
      </c>
      <c r="AI2037"/>
      <c r="AJ2037">
        <v>-29.611982000000001</v>
      </c>
      <c r="AK2037" s="155">
        <v>-29.151418</v>
      </c>
      <c r="AL2037" s="155">
        <v>-0.32022656999999999</v>
      </c>
      <c r="AM2037" s="155">
        <v>0</v>
      </c>
      <c r="AN2037" s="155">
        <v>0</v>
      </c>
      <c r="AO2037" s="155">
        <v>-7.8443653000000002E-2</v>
      </c>
      <c r="AP2037" s="155">
        <v>-6.1894071000000002E-2</v>
      </c>
      <c r="AQ2037"/>
      <c r="AR2037" s="156">
        <v>1.7265028000000002E-2</v>
      </c>
      <c r="AS2037" s="156">
        <v>1.8388279E-2</v>
      </c>
      <c r="AT2037" s="156">
        <v>9.5838127999999998E-4</v>
      </c>
      <c r="AU2037" s="156">
        <v>-2.0816323E-3</v>
      </c>
      <c r="AV2037" s="282">
        <f t="shared" si="525"/>
        <v>1.102414804793E-6</v>
      </c>
      <c r="AW2037" s="282">
        <f t="shared" si="526"/>
        <v>3.5443094816142999E-9</v>
      </c>
      <c r="AX2037" s="283">
        <f t="shared" si="527"/>
        <v>-0.29154514250700003</v>
      </c>
      <c r="AY2037" s="157">
        <v>1.0592773E-6</v>
      </c>
      <c r="AZ2037" s="157">
        <v>3.1960952999999999E-9</v>
      </c>
      <c r="BA2037" s="157">
        <v>8.7321888999999995E-14</v>
      </c>
      <c r="BB2037" s="157">
        <v>0</v>
      </c>
      <c r="BC2037" s="157">
        <v>0</v>
      </c>
      <c r="BD2037" s="157">
        <v>2.1986167999999998E-9</v>
      </c>
      <c r="BE2037" s="157">
        <v>4.1148718000000003E-8</v>
      </c>
      <c r="BF2037" s="157">
        <v>2.8466457000000002E-10</v>
      </c>
      <c r="BG2037" s="157">
        <v>6.3558741999999996E-11</v>
      </c>
      <c r="BH2037" s="157">
        <v>0</v>
      </c>
      <c r="BI2037" s="157">
        <v>0</v>
      </c>
      <c r="BJ2037" s="157">
        <v>-8.8890527E-14</v>
      </c>
      <c r="BK2037" s="157">
        <v>-6.1960713000000003E-15</v>
      </c>
      <c r="BL2037" s="157">
        <v>-1.3656764E-15</v>
      </c>
      <c r="BM2037" s="157">
        <v>-2.4714947000000001E-11</v>
      </c>
      <c r="BN2037" s="157">
        <v>-1.8511505999999999E-10</v>
      </c>
      <c r="BO2037" s="157">
        <v>0</v>
      </c>
      <c r="BP2037" s="157">
        <v>-3.0962507E-5</v>
      </c>
      <c r="BQ2037" s="157">
        <v>-0.29151418000000001</v>
      </c>
      <c r="BR2037" s="157">
        <v>0</v>
      </c>
      <c r="BS2037" s="157">
        <v>0</v>
      </c>
      <c r="BT2037" s="157">
        <v>0</v>
      </c>
      <c r="BU2037"/>
      <c r="BV2037" s="155">
        <v>1.2271924E-7</v>
      </c>
      <c r="BW2037" s="155">
        <v>1.2650805999999999E-6</v>
      </c>
      <c r="BX2037" s="155">
        <v>3.1827006000000002E-5</v>
      </c>
      <c r="BY2037" s="155">
        <v>-1.2617463999999999E-7</v>
      </c>
      <c r="BZ2037" s="155">
        <v>-1.5182363000000001E-6</v>
      </c>
      <c r="CA2037" s="155">
        <v>1.6259631E-6</v>
      </c>
      <c r="CB2037" s="155">
        <v>0</v>
      </c>
      <c r="CC2037" s="155">
        <v>2.4678620999999999E-6</v>
      </c>
      <c r="CD2037" s="155">
        <v>-2.4917151000000003E-7</v>
      </c>
      <c r="CE2037" s="155">
        <v>-1.5553152E-7</v>
      </c>
      <c r="CF2037" s="155">
        <v>0</v>
      </c>
      <c r="CG2037" s="155">
        <v>0</v>
      </c>
      <c r="CH2037" s="155">
        <v>0</v>
      </c>
      <c r="CI2037" s="155">
        <v>9.3042242999999996E-7</v>
      </c>
      <c r="CJ2037" s="155">
        <v>-3.5944500999999997E-5</v>
      </c>
      <c r="CK2037" s="155">
        <v>-5.1959432E-15</v>
      </c>
      <c r="CL2037" s="155">
        <v>0</v>
      </c>
      <c r="CM2037"/>
      <c r="CN2037" s="284">
        <v>0</v>
      </c>
      <c r="CO2037" s="284">
        <v>1.1414626000000001</v>
      </c>
      <c r="CP2037" s="285">
        <v>4.6493027999999999E-2</v>
      </c>
      <c r="CQ2037" s="284">
        <v>1.2384658000000001E-3</v>
      </c>
      <c r="CR2037" s="284">
        <v>-4.2460966000000003E-11</v>
      </c>
      <c r="CS2037" s="284">
        <v>-4.9508724999999999E-9</v>
      </c>
      <c r="CT2037" s="284">
        <v>-6.0001063000000003E-5</v>
      </c>
      <c r="CU2037" s="284">
        <v>-5.2017341999999996E-3</v>
      </c>
      <c r="CV2037" s="284">
        <v>0</v>
      </c>
      <c r="CW2037" s="284">
        <v>5.7180852000000002E-4</v>
      </c>
      <c r="CX2037"/>
      <c r="CY2037"/>
      <c r="CZ2037"/>
      <c r="DA2037"/>
      <c r="DB2037" s="212"/>
      <c r="DC2037" s="48"/>
      <c r="DD2037" s="48"/>
      <c r="DE2037" s="48"/>
      <c r="DF2037" s="48"/>
      <c r="DG2037" s="48"/>
      <c r="DH2037" s="48"/>
      <c r="DI2037" s="48"/>
      <c r="DJ2037" s="48"/>
      <c r="DK2037" s="48"/>
      <c r="DL2037" s="48"/>
    </row>
    <row r="2038" spans="1:116" ht="14.4">
      <c r="A2038" t="s">
        <v>1147</v>
      </c>
      <c r="B2038" s="188" t="s">
        <v>334</v>
      </c>
      <c r="C2038" s="151" t="str">
        <f t="shared" si="514"/>
        <v>F.090.01.111</v>
      </c>
      <c r="D2038" s="54" t="s">
        <v>64</v>
      </c>
      <c r="E2038" s="150" t="s">
        <v>352</v>
      </c>
      <c r="F2038" s="153" t="str">
        <f t="shared" si="515"/>
        <v>PET (Polyethylene terephthalate) waste incineration with electricity</v>
      </c>
      <c r="G2038" s="154">
        <f t="shared" si="528"/>
        <v>1.2495873333333334</v>
      </c>
      <c r="H2038"/>
      <c r="I2038"/>
      <c r="J2038" s="227">
        <f t="shared" si="516"/>
        <v>0.19397081984939998</v>
      </c>
      <c r="K2038"/>
      <c r="L2038" s="280">
        <f t="shared" si="517"/>
        <v>4.4669384079999994E-3</v>
      </c>
      <c r="M2038" s="280">
        <f t="shared" si="518"/>
        <v>3.5998847813999996E-3</v>
      </c>
      <c r="N2038" s="281">
        <f t="shared" si="519"/>
        <v>-1.5341033399999999E-3</v>
      </c>
      <c r="O2038" s="280">
        <v>0.1874381</v>
      </c>
      <c r="P2038" s="286">
        <v>-3.6182117999999999E-3</v>
      </c>
      <c r="Q2038" s="219">
        <v>7.7580343999999997E-3</v>
      </c>
      <c r="R2038" s="219">
        <v>5.4253432999999997E-3</v>
      </c>
      <c r="S2038" s="219">
        <v>-7.8391308000000002E-4</v>
      </c>
      <c r="T2038" s="286">
        <v>-9.3299570999999998E-5</v>
      </c>
      <c r="U2038" s="286">
        <v>-8.1192241000000004E-5</v>
      </c>
      <c r="V2038" s="219">
        <v>-5.3587431000000005E-4</v>
      </c>
      <c r="W2038" s="219">
        <v>-1.9212164E-4</v>
      </c>
      <c r="X2038" s="219">
        <v>0</v>
      </c>
      <c r="Y2038" s="219">
        <v>-1.3419816999999999E-3</v>
      </c>
      <c r="Z2038" s="286">
        <v>-4.0635086E-6</v>
      </c>
      <c r="AA2038" s="219">
        <v>0</v>
      </c>
      <c r="AB2038" s="219">
        <v>0</v>
      </c>
      <c r="AC2038"/>
      <c r="AD2038" s="227">
        <f t="shared" si="520"/>
        <v>0.1874381</v>
      </c>
      <c r="AE2038" s="227">
        <f t="shared" si="521"/>
        <v>8.0708866979999974E-3</v>
      </c>
      <c r="AF2038" s="227">
        <f t="shared" si="522"/>
        <v>3.6039482899999998E-3</v>
      </c>
      <c r="AG2038" s="227">
        <f t="shared" si="523"/>
        <v>3.5998847813999996E-3</v>
      </c>
      <c r="AH2038" s="227">
        <f t="shared" si="524"/>
        <v>-1.5341033399999999E-3</v>
      </c>
      <c r="AI2038"/>
      <c r="AJ2038">
        <v>-15.415614</v>
      </c>
      <c r="AK2038" s="155">
        <v>-15.175850000000001</v>
      </c>
      <c r="AL2038" s="155">
        <v>-0.16670579999999999</v>
      </c>
      <c r="AM2038" s="155">
        <v>0</v>
      </c>
      <c r="AN2038" s="155">
        <v>0</v>
      </c>
      <c r="AO2038" s="155">
        <v>-4.0836748999999999E-2</v>
      </c>
      <c r="AP2038" s="155">
        <v>-3.2221250999999999E-2</v>
      </c>
      <c r="AQ2038"/>
      <c r="AR2038" s="156">
        <v>2.0171312E-2</v>
      </c>
      <c r="AS2038" s="156">
        <v>2.0235262E-2</v>
      </c>
      <c r="AT2038" s="156">
        <v>1.0197203999999999E-3</v>
      </c>
      <c r="AU2038" s="156">
        <v>-1.0836708E-3</v>
      </c>
      <c r="AV2038" s="282">
        <f t="shared" si="525"/>
        <v>1.2131451602209998E-6</v>
      </c>
      <c r="AW2038" s="282">
        <f t="shared" si="526"/>
        <v>3.7711552356271597E-9</v>
      </c>
      <c r="AX2038" s="283">
        <f t="shared" si="527"/>
        <v>-0.15177461868</v>
      </c>
      <c r="AY2038" s="157">
        <v>1.1596169999999999E-6</v>
      </c>
      <c r="AZ2038" s="157">
        <v>3.4988445000000001E-9</v>
      </c>
      <c r="BA2038" s="157">
        <v>9.5593430999999994E-14</v>
      </c>
      <c r="BB2038" s="157">
        <v>0</v>
      </c>
      <c r="BC2038" s="157">
        <v>0</v>
      </c>
      <c r="BD2038" s="157">
        <v>1.547865E-9</v>
      </c>
      <c r="BE2038" s="157">
        <v>5.2089530000000001E-8</v>
      </c>
      <c r="BF2038" s="157">
        <v>2.0536288000000001E-10</v>
      </c>
      <c r="BG2038" s="157">
        <v>6.6902474000000003E-11</v>
      </c>
      <c r="BH2038" s="157">
        <v>0</v>
      </c>
      <c r="BI2038" s="157">
        <v>0</v>
      </c>
      <c r="BJ2038" s="157">
        <v>-4.6275256000000002E-14</v>
      </c>
      <c r="BK2038" s="157">
        <v>-3.2255944E-15</v>
      </c>
      <c r="BL2038" s="157">
        <v>-7.1095344000000002E-16</v>
      </c>
      <c r="BM2038" s="157">
        <v>-1.2866281E-11</v>
      </c>
      <c r="BN2038" s="157">
        <v>-9.6368497999999998E-11</v>
      </c>
      <c r="BO2038" s="157">
        <v>0</v>
      </c>
      <c r="BP2038" s="157">
        <v>-1.6118680000000001E-5</v>
      </c>
      <c r="BQ2038" s="157">
        <v>-0.15175849999999999</v>
      </c>
      <c r="BR2038" s="157">
        <v>0</v>
      </c>
      <c r="BS2038" s="157">
        <v>0</v>
      </c>
      <c r="BT2038" s="157">
        <v>0</v>
      </c>
      <c r="BU2038"/>
      <c r="BV2038" s="155">
        <v>1.9985406E-5</v>
      </c>
      <c r="BW2038" s="155">
        <v>1.024488E-6</v>
      </c>
      <c r="BX2038" s="155">
        <v>3.4841810999999999E-5</v>
      </c>
      <c r="BY2038" s="155">
        <v>-6.5684882999999995E-8</v>
      </c>
      <c r="BZ2038" s="155">
        <v>-6.8365967999999997E-7</v>
      </c>
      <c r="CA2038" s="155">
        <v>1.1075401E-6</v>
      </c>
      <c r="CB2038" s="155">
        <v>0</v>
      </c>
      <c r="CC2038" s="155">
        <v>1.6810075E-6</v>
      </c>
      <c r="CD2038" s="155">
        <v>-1.2971545999999999E-7</v>
      </c>
      <c r="CE2038" s="155">
        <v>-8.0967691999999995E-8</v>
      </c>
      <c r="CF2038" s="155">
        <v>0</v>
      </c>
      <c r="CG2038" s="155">
        <v>0</v>
      </c>
      <c r="CH2038" s="155">
        <v>0</v>
      </c>
      <c r="CI2038" s="155">
        <v>1.0028291000000001E-6</v>
      </c>
      <c r="CJ2038" s="155">
        <v>-1.8712240999999999E-5</v>
      </c>
      <c r="CK2038" s="155">
        <v>-2.7049406E-15</v>
      </c>
      <c r="CL2038" s="155">
        <v>0</v>
      </c>
      <c r="CM2038"/>
      <c r="CN2038" s="284">
        <v>0</v>
      </c>
      <c r="CO2038" s="284">
        <v>1.2495873</v>
      </c>
      <c r="CP2038" s="285">
        <v>3.1669164E-2</v>
      </c>
      <c r="CQ2038" s="284">
        <v>9.5495507E-4</v>
      </c>
      <c r="CR2038" s="284">
        <v>-2.2104629E-11</v>
      </c>
      <c r="CS2038" s="284">
        <v>-2.5773599999999999E-9</v>
      </c>
      <c r="CT2038" s="284">
        <v>-2.8035034000000001E-5</v>
      </c>
      <c r="CU2038" s="284">
        <v>-2.7079553999999999E-3</v>
      </c>
      <c r="CV2038" s="284">
        <v>0</v>
      </c>
      <c r="CW2038" s="284">
        <v>3.8949276000000002E-4</v>
      </c>
      <c r="CX2038"/>
      <c r="CY2038"/>
      <c r="CZ2038"/>
      <c r="DA2038"/>
      <c r="DB2038" s="212"/>
      <c r="DC2038" s="48"/>
      <c r="DD2038" s="48"/>
      <c r="DE2038" s="48"/>
      <c r="DF2038" s="48"/>
      <c r="DG2038" s="48"/>
      <c r="DH2038" s="48"/>
      <c r="DI2038" s="48"/>
      <c r="DJ2038" s="48"/>
      <c r="DK2038" s="48"/>
      <c r="DL2038" s="48"/>
    </row>
    <row r="2039" spans="1:116" ht="14.4">
      <c r="A2039" t="s">
        <v>1148</v>
      </c>
      <c r="B2039" s="188" t="s">
        <v>334</v>
      </c>
      <c r="C2039" s="151" t="str">
        <f t="shared" si="514"/>
        <v>F.090.01.112</v>
      </c>
      <c r="D2039" s="54" t="s">
        <v>64</v>
      </c>
      <c r="E2039" s="150" t="s">
        <v>352</v>
      </c>
      <c r="F2039" s="153" t="str">
        <f t="shared" si="515"/>
        <v>PHA (Polyhydroxyalkanoates) waste incineration with electricity</v>
      </c>
      <c r="G2039" s="154">
        <f t="shared" si="528"/>
        <v>-1.1813612666666669</v>
      </c>
      <c r="H2039"/>
      <c r="I2039"/>
      <c r="J2039" s="227">
        <f t="shared" si="516"/>
        <v>-0.17896154591740002</v>
      </c>
      <c r="K2039"/>
      <c r="L2039" s="280">
        <f t="shared" si="517"/>
        <v>8.8178439000000011E-4</v>
      </c>
      <c r="M2039" s="280">
        <f t="shared" si="518"/>
        <v>-8.9720622739999998E-4</v>
      </c>
      <c r="N2039" s="281">
        <f t="shared" si="519"/>
        <v>-1.74193408E-3</v>
      </c>
      <c r="O2039" s="280">
        <v>-0.17720419000000001</v>
      </c>
      <c r="P2039" s="286">
        <v>-4.1083845999999999E-3</v>
      </c>
      <c r="Q2039" s="219">
        <v>3.8242635999999998E-3</v>
      </c>
      <c r="R2039" s="219">
        <v>1.970028E-3</v>
      </c>
      <c r="S2039" s="219">
        <v>-8.9011272999999999E-4</v>
      </c>
      <c r="T2039" s="286">
        <v>-1.0593922000000001E-4</v>
      </c>
      <c r="U2039" s="286">
        <v>-9.2191660000000004E-5</v>
      </c>
      <c r="V2039" s="219">
        <v>-6.0847121999999996E-4</v>
      </c>
      <c r="W2039" s="219">
        <v>-2.1814908000000001E-4</v>
      </c>
      <c r="X2039" s="219">
        <v>0</v>
      </c>
      <c r="Y2039" s="219">
        <v>-1.5237849999999999E-3</v>
      </c>
      <c r="Z2039" s="286">
        <v>-4.6140073999999999E-6</v>
      </c>
      <c r="AA2039" s="219">
        <v>0</v>
      </c>
      <c r="AB2039" s="219">
        <v>0</v>
      </c>
      <c r="AC2039"/>
      <c r="AD2039" s="227">
        <f t="shared" si="520"/>
        <v>-0.17720419000000001</v>
      </c>
      <c r="AE2039" s="227">
        <f t="shared" si="521"/>
        <v>-1.0807829999999984E-5</v>
      </c>
      <c r="AF2039" s="227">
        <f t="shared" si="522"/>
        <v>-8.9259221999999998E-4</v>
      </c>
      <c r="AG2039" s="227">
        <f t="shared" si="523"/>
        <v>-8.9720622739999987E-4</v>
      </c>
      <c r="AH2039" s="227">
        <f t="shared" si="524"/>
        <v>-1.74193408E-3</v>
      </c>
      <c r="AI2039"/>
      <c r="AJ2039">
        <v>-17.504024999999999</v>
      </c>
      <c r="AK2039" s="155">
        <v>-17.231780000000001</v>
      </c>
      <c r="AL2039" s="155">
        <v>-0.18929006000000001</v>
      </c>
      <c r="AM2039" s="155">
        <v>0</v>
      </c>
      <c r="AN2039" s="155">
        <v>0</v>
      </c>
      <c r="AO2039" s="155">
        <v>-4.6369056999999998E-2</v>
      </c>
      <c r="AP2039" s="155">
        <v>-3.6586384999999999E-2</v>
      </c>
      <c r="AQ2039"/>
      <c r="AR2039" s="156">
        <v>-2.0152599E-2</v>
      </c>
      <c r="AS2039" s="156">
        <v>-1.8073232000000002E-2</v>
      </c>
      <c r="AT2039" s="156">
        <v>-8.4888721999999998E-4</v>
      </c>
      <c r="AU2039" s="156">
        <v>-1.2304798000000001E-3</v>
      </c>
      <c r="AV2039" s="282">
        <f t="shared" si="525"/>
        <v>-1.0835271426250001E-6</v>
      </c>
      <c r="AW2039" s="282">
        <f t="shared" si="526"/>
        <v>-3.1393758233237804E-9</v>
      </c>
      <c r="AX2039" s="283">
        <f t="shared" si="527"/>
        <v>-0.17233610233799998</v>
      </c>
      <c r="AY2039" s="157">
        <v>-1.0963033000000001E-6</v>
      </c>
      <c r="AZ2039" s="157">
        <v>-3.3078116000000001E-9</v>
      </c>
      <c r="BA2039" s="157">
        <v>-9.0374137999999997E-14</v>
      </c>
      <c r="BB2039" s="157">
        <v>0</v>
      </c>
      <c r="BC2039" s="157">
        <v>0</v>
      </c>
      <c r="BD2039" s="157">
        <v>1.1344916E-9</v>
      </c>
      <c r="BE2039" s="157">
        <v>1.1765698999999999E-8</v>
      </c>
      <c r="BF2039" s="157">
        <v>1.4485906E-10</v>
      </c>
      <c r="BG2039" s="157">
        <v>2.3724105000000001E-11</v>
      </c>
      <c r="BH2039" s="157">
        <v>0</v>
      </c>
      <c r="BI2039" s="157">
        <v>0</v>
      </c>
      <c r="BJ2039" s="157">
        <v>-5.2544338999999998E-14</v>
      </c>
      <c r="BK2039" s="157">
        <v>-3.6625778E-15</v>
      </c>
      <c r="BL2039" s="157">
        <v>-8.0726897999999999E-16</v>
      </c>
      <c r="BM2039" s="157">
        <v>-1.4609325E-11</v>
      </c>
      <c r="BN2039" s="157">
        <v>-1.094239E-10</v>
      </c>
      <c r="BO2039" s="157">
        <v>0</v>
      </c>
      <c r="BP2039" s="157">
        <v>-1.8302338E-5</v>
      </c>
      <c r="BQ2039" s="157">
        <v>-0.17231779999999999</v>
      </c>
      <c r="BR2039" s="157">
        <v>0</v>
      </c>
      <c r="BS2039" s="157">
        <v>0</v>
      </c>
      <c r="BT2039" s="157">
        <v>0</v>
      </c>
      <c r="BU2039"/>
      <c r="BV2039" s="155">
        <v>-5.2355297000000002E-5</v>
      </c>
      <c r="BW2039" s="155">
        <v>5.9797665999999997E-7</v>
      </c>
      <c r="BX2039" s="155">
        <v>-3.2939487000000003E-5</v>
      </c>
      <c r="BY2039" s="155">
        <v>-7.4583461999999995E-8</v>
      </c>
      <c r="BZ2039" s="155">
        <v>-9.4114616999999996E-7</v>
      </c>
      <c r="CA2039" s="155">
        <v>8.5421974000000004E-7</v>
      </c>
      <c r="CB2039" s="155">
        <v>0</v>
      </c>
      <c r="CC2039" s="155">
        <v>1.2965216999999999E-6</v>
      </c>
      <c r="CD2039" s="155">
        <v>-1.472885E-7</v>
      </c>
      <c r="CE2039" s="155">
        <v>-9.1936689999999998E-8</v>
      </c>
      <c r="CF2039" s="155">
        <v>0</v>
      </c>
      <c r="CG2039" s="155">
        <v>0</v>
      </c>
      <c r="CH2039" s="155">
        <v>0</v>
      </c>
      <c r="CI2039" s="155">
        <v>3.3768624000000002E-7</v>
      </c>
      <c r="CJ2039" s="155">
        <v>-2.1247259E-5</v>
      </c>
      <c r="CK2039" s="155">
        <v>-3.0713891000000002E-15</v>
      </c>
      <c r="CL2039" s="155">
        <v>0</v>
      </c>
      <c r="CM2039"/>
      <c r="CN2039" s="284">
        <v>0</v>
      </c>
      <c r="CO2039" s="284">
        <v>-1.1813613000000001</v>
      </c>
      <c r="CP2039" s="285">
        <v>2.4425684999999999E-2</v>
      </c>
      <c r="CQ2039" s="284">
        <v>6.0504294999999997E-4</v>
      </c>
      <c r="CR2039" s="284">
        <v>-2.5099226000000002E-11</v>
      </c>
      <c r="CS2039" s="284">
        <v>-2.9265247000000002E-9</v>
      </c>
      <c r="CT2039" s="284">
        <v>-3.6778032E-5</v>
      </c>
      <c r="CU2039" s="284">
        <v>-3.0748122999999998E-3</v>
      </c>
      <c r="CV2039" s="284">
        <v>0</v>
      </c>
      <c r="CW2039" s="284">
        <v>3.0040664999999997E-4</v>
      </c>
      <c r="CX2039"/>
      <c r="CY2039"/>
      <c r="CZ2039"/>
      <c r="DA2039"/>
      <c r="DB2039" s="212"/>
      <c r="DC2039" s="48"/>
      <c r="DD2039" s="48"/>
      <c r="DE2039" s="48"/>
      <c r="DF2039" s="48"/>
      <c r="DG2039" s="48"/>
      <c r="DH2039" s="48"/>
      <c r="DI2039" s="48"/>
      <c r="DJ2039" s="48"/>
      <c r="DK2039" s="48"/>
      <c r="DL2039" s="48"/>
    </row>
    <row r="2040" spans="1:116" ht="14.4">
      <c r="A2040" t="s">
        <v>1149</v>
      </c>
      <c r="B2040" s="188" t="s">
        <v>334</v>
      </c>
      <c r="C2040" s="151" t="str">
        <f t="shared" si="514"/>
        <v>F.090.01.113</v>
      </c>
      <c r="D2040" s="54" t="s">
        <v>64</v>
      </c>
      <c r="E2040" s="150" t="s">
        <v>352</v>
      </c>
      <c r="F2040" s="153" t="str">
        <f t="shared" si="515"/>
        <v>PLA (Polylactide) waste incineration with electricity</v>
      </c>
      <c r="G2040" s="154">
        <f t="shared" si="528"/>
        <v>-0.78417946666666671</v>
      </c>
      <c r="H2040"/>
      <c r="I2040"/>
      <c r="J2040" s="227">
        <f t="shared" si="516"/>
        <v>-0.11574486339529999</v>
      </c>
      <c r="K2040"/>
      <c r="L2040" s="280">
        <f t="shared" si="517"/>
        <v>1.9776224010000002E-3</v>
      </c>
      <c r="M2040" s="280">
        <f t="shared" si="518"/>
        <v>1.0607180536999997E-3</v>
      </c>
      <c r="N2040" s="281">
        <f t="shared" si="519"/>
        <v>-1.15628385E-3</v>
      </c>
      <c r="O2040" s="280">
        <v>-0.11762692</v>
      </c>
      <c r="P2040" s="286">
        <v>-2.7271172999999999E-3</v>
      </c>
      <c r="Q2040" s="219">
        <v>4.1947970999999997E-3</v>
      </c>
      <c r="R2040" s="219">
        <v>2.6999910000000001E-3</v>
      </c>
      <c r="S2040" s="219">
        <v>-5.9085069000000003E-4</v>
      </c>
      <c r="T2040" s="286">
        <v>-7.0321720999999999E-5</v>
      </c>
      <c r="U2040" s="286">
        <v>-6.1196187999999996E-5</v>
      </c>
      <c r="V2040" s="219">
        <v>-4.0389899999999999E-4</v>
      </c>
      <c r="W2040" s="286">
        <v>-1.4480585000000001E-4</v>
      </c>
      <c r="X2040" s="219">
        <v>0</v>
      </c>
      <c r="Y2040" s="219">
        <v>-1.0114779999999999E-3</v>
      </c>
      <c r="Z2040" s="286">
        <v>-3.0627463000000002E-6</v>
      </c>
      <c r="AA2040" s="219">
        <v>0</v>
      </c>
      <c r="AB2040" s="219">
        <v>0</v>
      </c>
      <c r="AC2040"/>
      <c r="AD2040" s="227">
        <f t="shared" si="520"/>
        <v>-0.11762692</v>
      </c>
      <c r="AE2040" s="227">
        <f t="shared" si="521"/>
        <v>3.0414032009999999E-3</v>
      </c>
      <c r="AF2040" s="227">
        <f t="shared" si="522"/>
        <v>1.0637807999999997E-3</v>
      </c>
      <c r="AG2040" s="227">
        <f t="shared" si="523"/>
        <v>1.0607180536999997E-3</v>
      </c>
      <c r="AH2040" s="227">
        <f t="shared" si="524"/>
        <v>-1.15628385E-3</v>
      </c>
      <c r="AI2040"/>
      <c r="AJ2040">
        <v>-11.619051000000001</v>
      </c>
      <c r="AK2040" s="155">
        <v>-11.438337000000001</v>
      </c>
      <c r="AL2040" s="155">
        <v>-0.12564944</v>
      </c>
      <c r="AM2040" s="155">
        <v>0</v>
      </c>
      <c r="AN2040" s="155">
        <v>0</v>
      </c>
      <c r="AO2040" s="155">
        <v>-3.0779460000000002E-2</v>
      </c>
      <c r="AP2040" s="155">
        <v>-2.4285790000000002E-2</v>
      </c>
      <c r="AQ2040"/>
      <c r="AR2040" s="156">
        <v>-1.3098481E-2</v>
      </c>
      <c r="AS2040" s="156">
        <v>-1.1730841000000001E-2</v>
      </c>
      <c r="AT2040" s="156">
        <v>-5.5085625000000004E-4</v>
      </c>
      <c r="AU2040" s="156">
        <v>-8.1678397999999995E-4</v>
      </c>
      <c r="AV2040" s="282">
        <f t="shared" si="525"/>
        <v>-7.0328779970009994E-7</v>
      </c>
      <c r="AW2040" s="282">
        <f t="shared" si="526"/>
        <v>-2.0371902373534798E-9</v>
      </c>
      <c r="AX2040" s="283">
        <f t="shared" si="527"/>
        <v>-0.114395518966</v>
      </c>
      <c r="AY2040" s="157">
        <v>-7.2771854999999999E-7</v>
      </c>
      <c r="AZ2040" s="157">
        <v>-2.1957025000000002E-9</v>
      </c>
      <c r="BA2040" s="157">
        <v>-5.9989730000000003E-14</v>
      </c>
      <c r="BB2040" s="157">
        <v>0</v>
      </c>
      <c r="BC2040" s="157">
        <v>0</v>
      </c>
      <c r="BD2040" s="157">
        <v>9.6009269999999997E-10</v>
      </c>
      <c r="BE2040" s="157">
        <v>2.3552989999999999E-8</v>
      </c>
      <c r="BF2040" s="157">
        <v>1.2550395E-10</v>
      </c>
      <c r="BG2040" s="157">
        <v>3.3106148000000002E-11</v>
      </c>
      <c r="BH2040" s="157">
        <v>0</v>
      </c>
      <c r="BI2040" s="157">
        <v>0</v>
      </c>
      <c r="BJ2040" s="157">
        <v>-3.4878569999999998E-14</v>
      </c>
      <c r="BK2040" s="157">
        <v>-2.4311939000000001E-15</v>
      </c>
      <c r="BL2040" s="157">
        <v>-5.3585957999999997E-16</v>
      </c>
      <c r="BM2040" s="157">
        <v>-9.6975691000000001E-12</v>
      </c>
      <c r="BN2040" s="157">
        <v>-7.2634831000000002E-11</v>
      </c>
      <c r="BO2040" s="157">
        <v>0</v>
      </c>
      <c r="BP2040" s="157">
        <v>-1.2148966E-5</v>
      </c>
      <c r="BQ2040" s="157">
        <v>-0.11438337</v>
      </c>
      <c r="BR2040" s="157">
        <v>0</v>
      </c>
      <c r="BS2040" s="157">
        <v>0</v>
      </c>
      <c r="BT2040" s="157">
        <v>0</v>
      </c>
      <c r="BU2040"/>
      <c r="BV2040" s="155">
        <v>-3.3906884000000002E-5</v>
      </c>
      <c r="BW2040" s="155">
        <v>5.8476408999999996E-7</v>
      </c>
      <c r="BX2040" s="155">
        <v>-2.1865003999999999E-5</v>
      </c>
      <c r="BY2040" s="155">
        <v>-4.9507987000000001E-8</v>
      </c>
      <c r="BZ2040" s="155">
        <v>-5.6994599E-7</v>
      </c>
      <c r="CA2040" s="155">
        <v>7.0104930999999998E-7</v>
      </c>
      <c r="CB2040" s="155">
        <v>0</v>
      </c>
      <c r="CC2040" s="155">
        <v>1.064042E-6</v>
      </c>
      <c r="CD2040" s="155">
        <v>-9.7769088999999999E-8</v>
      </c>
      <c r="CE2040" s="155">
        <v>-6.1026941000000005E-8</v>
      </c>
      <c r="CF2040" s="155">
        <v>0</v>
      </c>
      <c r="CG2040" s="155">
        <v>0</v>
      </c>
      <c r="CH2040" s="155">
        <v>0</v>
      </c>
      <c r="CI2040" s="155">
        <v>4.9029949999999998E-7</v>
      </c>
      <c r="CJ2040" s="155">
        <v>-1.4103784E-5</v>
      </c>
      <c r="CK2040" s="155">
        <v>-2.0387669E-15</v>
      </c>
      <c r="CL2040" s="155">
        <v>0</v>
      </c>
      <c r="CM2040"/>
      <c r="CN2040" s="284">
        <v>0</v>
      </c>
      <c r="CO2040" s="284">
        <v>-0.78417946999999999</v>
      </c>
      <c r="CP2040" s="285">
        <v>2.0045907000000002E-2</v>
      </c>
      <c r="CQ2040" s="284">
        <v>5.6087333999999998E-4</v>
      </c>
      <c r="CR2040" s="284">
        <v>-1.6660693E-11</v>
      </c>
      <c r="CS2040" s="284">
        <v>-1.9426069E-9</v>
      </c>
      <c r="CT2040" s="284">
        <v>-2.2769949000000001E-5</v>
      </c>
      <c r="CU2040" s="284">
        <v>-2.0410392000000002E-3</v>
      </c>
      <c r="CV2040" s="284">
        <v>0</v>
      </c>
      <c r="CW2040" s="284">
        <v>2.4654062999999998E-4</v>
      </c>
      <c r="CX2040"/>
      <c r="CY2040"/>
      <c r="CZ2040"/>
      <c r="DA2040"/>
      <c r="DB2040" s="212"/>
      <c r="DC2040" s="48"/>
      <c r="DD2040" s="48"/>
      <c r="DE2040" s="48"/>
      <c r="DF2040" s="48"/>
      <c r="DG2040" s="48"/>
      <c r="DH2040" s="48"/>
      <c r="DI2040" s="48"/>
      <c r="DJ2040" s="48"/>
      <c r="DK2040" s="48"/>
      <c r="DL2040" s="48"/>
    </row>
    <row r="2041" spans="1:116" ht="14.4">
      <c r="A2041" t="s">
        <v>1150</v>
      </c>
      <c r="B2041" s="188" t="s">
        <v>334</v>
      </c>
      <c r="C2041" s="151" t="str">
        <f t="shared" ref="C2041:C2110" si="529">MID(A2041,1,12)</f>
        <v>F.090.01.114</v>
      </c>
      <c r="D2041" s="54" t="s">
        <v>64</v>
      </c>
      <c r="E2041" s="150" t="s">
        <v>352</v>
      </c>
      <c r="F2041" s="153" t="str">
        <f t="shared" ref="F2041:F2110" si="530">MID(A2041, 21,85)</f>
        <v>PMMA (Polymethyl methacrylate) waste incineration with electricity</v>
      </c>
      <c r="G2041" s="154">
        <f t="shared" si="528"/>
        <v>1.0748552</v>
      </c>
      <c r="H2041"/>
      <c r="I2041"/>
      <c r="J2041" s="227">
        <f t="shared" si="516"/>
        <v>0.16181920746770001</v>
      </c>
      <c r="K2041"/>
      <c r="L2041" s="280">
        <f t="shared" si="517"/>
        <v>1.8741035820000001E-3</v>
      </c>
      <c r="M2041" s="280">
        <f t="shared" si="518"/>
        <v>3.7586587569999968E-4</v>
      </c>
      <c r="N2041" s="281">
        <f t="shared" si="519"/>
        <v>-1.6590419899999999E-3</v>
      </c>
      <c r="O2041" s="280">
        <v>0.16122828</v>
      </c>
      <c r="P2041" s="286">
        <v>-3.9128820999999999E-3</v>
      </c>
      <c r="Q2041" s="219">
        <v>4.8726587999999996E-3</v>
      </c>
      <c r="R2041" s="219">
        <v>2.9105618000000002E-3</v>
      </c>
      <c r="S2041" s="219">
        <v>-8.4775563999999999E-4</v>
      </c>
      <c r="T2041" s="286">
        <v>-1.0089797000000001E-4</v>
      </c>
      <c r="U2041" s="286">
        <v>-8.7804607999999998E-5</v>
      </c>
      <c r="V2041" s="219">
        <v>-5.7951637999999997E-4</v>
      </c>
      <c r="W2041" s="219">
        <v>-2.0776818999999999E-4</v>
      </c>
      <c r="X2041" s="219">
        <v>0</v>
      </c>
      <c r="Y2041" s="219">
        <v>-1.4512737999999999E-3</v>
      </c>
      <c r="Z2041" s="286">
        <v>-4.3944443E-6</v>
      </c>
      <c r="AA2041" s="219">
        <v>0</v>
      </c>
      <c r="AB2041" s="219">
        <v>0</v>
      </c>
      <c r="AC2041"/>
      <c r="AD2041" s="227">
        <f t="shared" si="520"/>
        <v>0.16122828</v>
      </c>
      <c r="AE2041" s="227">
        <f t="shared" si="521"/>
        <v>2.2543639019999995E-3</v>
      </c>
      <c r="AF2041" s="227">
        <f t="shared" si="522"/>
        <v>3.8026031999999969E-4</v>
      </c>
      <c r="AG2041" s="227">
        <f t="shared" si="523"/>
        <v>3.7586587569999968E-4</v>
      </c>
      <c r="AH2041" s="227">
        <f t="shared" si="524"/>
        <v>-1.6590419899999999E-3</v>
      </c>
      <c r="AI2041"/>
      <c r="AJ2041">
        <v>-16.671074999999998</v>
      </c>
      <c r="AK2041" s="155">
        <v>-16.411784999999998</v>
      </c>
      <c r="AL2041" s="155">
        <v>-0.18028247</v>
      </c>
      <c r="AM2041" s="155">
        <v>0</v>
      </c>
      <c r="AN2041" s="155">
        <v>0</v>
      </c>
      <c r="AO2041" s="155">
        <v>-4.4162528999999999E-2</v>
      </c>
      <c r="AP2041" s="155">
        <v>-3.4845378000000003E-2</v>
      </c>
      <c r="AQ2041"/>
      <c r="AR2041" s="156">
        <v>1.6733000000000001E-2</v>
      </c>
      <c r="AS2041" s="156">
        <v>1.7038326999999999E-2</v>
      </c>
      <c r="AT2041" s="156">
        <v>8.6659933E-4</v>
      </c>
      <c r="AU2041" s="156">
        <v>-1.1719259E-3</v>
      </c>
      <c r="AV2041" s="282">
        <f t="shared" si="525"/>
        <v>1.021482418448E-6</v>
      </c>
      <c r="AW2041" s="282">
        <f t="shared" si="526"/>
        <v>3.2048791603262903E-9</v>
      </c>
      <c r="AX2041" s="283">
        <f t="shared" si="527"/>
        <v>-0.16413528139900002</v>
      </c>
      <c r="AY2041" s="157">
        <v>9.9746564000000006E-7</v>
      </c>
      <c r="AZ2041" s="157">
        <v>3.0095946E-9</v>
      </c>
      <c r="BA2041" s="157">
        <v>8.2226423999999994E-14</v>
      </c>
      <c r="BB2041" s="157">
        <v>0</v>
      </c>
      <c r="BC2041" s="157">
        <v>0</v>
      </c>
      <c r="BD2041" s="157">
        <v>1.2342953999999999E-9</v>
      </c>
      <c r="BE2041" s="157">
        <v>2.2900614E-8</v>
      </c>
      <c r="BF2041" s="157">
        <v>1.5976676999999999E-10</v>
      </c>
      <c r="BG2041" s="157">
        <v>3.5489864999999998E-11</v>
      </c>
      <c r="BH2041" s="157">
        <v>0</v>
      </c>
      <c r="BI2041" s="157">
        <v>0</v>
      </c>
      <c r="BJ2041" s="157">
        <v>-5.0043954000000002E-14</v>
      </c>
      <c r="BK2041" s="157">
        <v>-3.4882895999999998E-15</v>
      </c>
      <c r="BL2041" s="157">
        <v>-7.6885411000000001E-16</v>
      </c>
      <c r="BM2041" s="157">
        <v>-1.3914122E-11</v>
      </c>
      <c r="BN2041" s="157">
        <v>-1.0421683E-10</v>
      </c>
      <c r="BO2041" s="157">
        <v>0</v>
      </c>
      <c r="BP2041" s="157">
        <v>-1.7431399000000001E-5</v>
      </c>
      <c r="BQ2041" s="157">
        <v>-0.16411785000000001</v>
      </c>
      <c r="BR2041" s="157">
        <v>0</v>
      </c>
      <c r="BS2041" s="157">
        <v>0</v>
      </c>
      <c r="BT2041" s="157">
        <v>0</v>
      </c>
      <c r="BU2041"/>
      <c r="BV2041" s="155">
        <v>1.2106537E-5</v>
      </c>
      <c r="BW2041" s="155">
        <v>7.0905304999999996E-7</v>
      </c>
      <c r="BX2041" s="155">
        <v>2.9969815999999999E-5</v>
      </c>
      <c r="BY2041" s="155">
        <v>-7.1034316999999998E-8</v>
      </c>
      <c r="BZ2041" s="155">
        <v>-8.5566661999999995E-7</v>
      </c>
      <c r="CA2041" s="155">
        <v>9.1313145000000004E-7</v>
      </c>
      <c r="CB2041" s="155">
        <v>0</v>
      </c>
      <c r="CC2041" s="155">
        <v>1.3859369999999999E-6</v>
      </c>
      <c r="CD2041" s="155">
        <v>-1.4027959999999999E-7</v>
      </c>
      <c r="CE2041" s="155">
        <v>-8.7561771999999994E-8</v>
      </c>
      <c r="CF2041" s="155">
        <v>0</v>
      </c>
      <c r="CG2041" s="155">
        <v>0</v>
      </c>
      <c r="CH2041" s="155">
        <v>0</v>
      </c>
      <c r="CI2041" s="155">
        <v>5.1932527000000003E-7</v>
      </c>
      <c r="CJ2041" s="155">
        <v>-2.0236183000000001E-5</v>
      </c>
      <c r="CK2041" s="155">
        <v>-2.9252334000000002E-15</v>
      </c>
      <c r="CL2041" s="155">
        <v>0</v>
      </c>
      <c r="CM2041"/>
      <c r="CN2041" s="284">
        <v>0</v>
      </c>
      <c r="CO2041" s="284">
        <v>1.0748552</v>
      </c>
      <c r="CP2041" s="285">
        <v>2.6110214999999999E-2</v>
      </c>
      <c r="CQ2041" s="284">
        <v>6.9455125000000004E-4</v>
      </c>
      <c r="CR2041" s="284">
        <v>-2.3904849000000001E-11</v>
      </c>
      <c r="CS2041" s="284">
        <v>-2.7872625000000001E-9</v>
      </c>
      <c r="CT2041" s="284">
        <v>-3.3807350000000001E-5</v>
      </c>
      <c r="CU2041" s="284">
        <v>-2.9284936000000001E-3</v>
      </c>
      <c r="CV2041" s="284">
        <v>0</v>
      </c>
      <c r="CW2041" s="284">
        <v>3.2112435000000001E-4</v>
      </c>
      <c r="CX2041"/>
      <c r="CY2041"/>
      <c r="CZ2041"/>
      <c r="DA2041"/>
      <c r="DB2041" s="212"/>
      <c r="DC2041" s="48"/>
      <c r="DD2041" s="48"/>
      <c r="DE2041" s="48"/>
      <c r="DF2041" s="48"/>
      <c r="DG2041" s="48"/>
      <c r="DH2041" s="48"/>
      <c r="DI2041" s="48"/>
      <c r="DJ2041" s="48"/>
      <c r="DK2041" s="48"/>
      <c r="DL2041" s="48"/>
    </row>
    <row r="2042" spans="1:116" ht="14.4">
      <c r="A2042" t="s">
        <v>1151</v>
      </c>
      <c r="B2042" s="188" t="s">
        <v>334</v>
      </c>
      <c r="C2042" s="151" t="str">
        <f t="shared" si="529"/>
        <v>F.090.01.115</v>
      </c>
      <c r="D2042" s="54" t="s">
        <v>64</v>
      </c>
      <c r="E2042" s="150" t="s">
        <v>352</v>
      </c>
      <c r="F2042" s="153" t="str">
        <f t="shared" si="530"/>
        <v>POM (Polyoxymethylene, Polyacetaal) waste incineration with electricity</v>
      </c>
      <c r="G2042" s="154">
        <f t="shared" si="528"/>
        <v>0.75710960000000005</v>
      </c>
      <c r="H2042"/>
      <c r="I2042"/>
      <c r="J2042" s="227">
        <f t="shared" si="516"/>
        <v>0.1139130022402</v>
      </c>
      <c r="K2042"/>
      <c r="L2042" s="280">
        <f t="shared" si="517"/>
        <v>1.1747112749999997E-3</v>
      </c>
      <c r="M2042" s="280">
        <f t="shared" si="518"/>
        <v>2.2301807520000016E-4</v>
      </c>
      <c r="N2042" s="281">
        <f t="shared" si="519"/>
        <v>-1.05116711E-3</v>
      </c>
      <c r="O2042" s="280">
        <v>0.11356644</v>
      </c>
      <c r="P2042" s="286">
        <v>-2.4791976E-3</v>
      </c>
      <c r="Q2042" s="219">
        <v>3.0721809000000002E-3</v>
      </c>
      <c r="R2042" s="219">
        <v>1.8314099999999999E-3</v>
      </c>
      <c r="S2042" s="219">
        <v>-5.3713698999999996E-4</v>
      </c>
      <c r="T2042" s="286">
        <v>-6.3928837000000005E-5</v>
      </c>
      <c r="U2042" s="286">
        <v>-5.5632898000000002E-5</v>
      </c>
      <c r="V2042" s="219">
        <v>-3.6718090999999999E-4</v>
      </c>
      <c r="W2042" s="219">
        <v>-1.3164167999999999E-4</v>
      </c>
      <c r="X2042" s="219">
        <v>0</v>
      </c>
      <c r="Y2042" s="219">
        <v>-9.1952543000000005E-4</v>
      </c>
      <c r="Z2042" s="286">
        <v>-2.7843148000000001E-6</v>
      </c>
      <c r="AA2042" s="219">
        <v>0</v>
      </c>
      <c r="AB2042" s="219">
        <v>0</v>
      </c>
      <c r="AC2042"/>
      <c r="AD2042" s="227">
        <f t="shared" si="520"/>
        <v>0.11356644</v>
      </c>
      <c r="AE2042" s="227">
        <f t="shared" si="521"/>
        <v>1.4005136649999999E-3</v>
      </c>
      <c r="AF2042" s="227">
        <f t="shared" si="522"/>
        <v>2.2580239000000017E-4</v>
      </c>
      <c r="AG2042" s="227">
        <f t="shared" si="523"/>
        <v>2.2301807520000026E-4</v>
      </c>
      <c r="AH2042" s="227">
        <f t="shared" si="524"/>
        <v>-1.05116711E-3</v>
      </c>
      <c r="AI2042"/>
      <c r="AJ2042">
        <v>-10.562773999999999</v>
      </c>
      <c r="AK2042" s="155">
        <v>-10.398488</v>
      </c>
      <c r="AL2042" s="155">
        <v>-0.11422676</v>
      </c>
      <c r="AM2042" s="155">
        <v>0</v>
      </c>
      <c r="AN2042" s="155">
        <v>0</v>
      </c>
      <c r="AO2042" s="155">
        <v>-2.7981328E-2</v>
      </c>
      <c r="AP2042" s="155">
        <v>-2.2077991000000002E-2</v>
      </c>
      <c r="AQ2042"/>
      <c r="AR2042" s="156">
        <v>1.1834753999999999E-2</v>
      </c>
      <c r="AS2042" s="156">
        <v>1.1970718999999999E-2</v>
      </c>
      <c r="AT2042" s="156">
        <v>6.0656616000000002E-4</v>
      </c>
      <c r="AU2042" s="156">
        <v>-7.4253088999999995E-4</v>
      </c>
      <c r="AV2042" s="282">
        <f t="shared" si="525"/>
        <v>7.176689803631E-7</v>
      </c>
      <c r="AW2042" s="282">
        <f t="shared" si="526"/>
        <v>2.2432180347696203E-9</v>
      </c>
      <c r="AX2042" s="283">
        <f t="shared" si="527"/>
        <v>-0.103995924514</v>
      </c>
      <c r="AY2042" s="157">
        <v>7.0259768000000001E-7</v>
      </c>
      <c r="AZ2042" s="157">
        <v>2.1199068000000002E-9</v>
      </c>
      <c r="BA2042" s="157">
        <v>5.7918881999999994E-14</v>
      </c>
      <c r="BB2042" s="157">
        <v>0</v>
      </c>
      <c r="BC2042" s="157">
        <v>0</v>
      </c>
      <c r="BD2042" s="157">
        <v>7.80157E-10</v>
      </c>
      <c r="BE2042" s="157">
        <v>1.4365991E-8</v>
      </c>
      <c r="BF2042" s="157">
        <v>1.0095995E-10</v>
      </c>
      <c r="BG2042" s="157">
        <v>2.2327771000000001E-11</v>
      </c>
      <c r="BH2042" s="157">
        <v>0</v>
      </c>
      <c r="BI2042" s="157">
        <v>0</v>
      </c>
      <c r="BJ2042" s="157">
        <v>-3.1707790999999998E-14</v>
      </c>
      <c r="BK2042" s="157">
        <v>-2.2101762999999998E-15</v>
      </c>
      <c r="BL2042" s="157">
        <v>-4.8714508000000004E-16</v>
      </c>
      <c r="BM2042" s="157">
        <v>-8.8159718999999995E-12</v>
      </c>
      <c r="BN2042" s="157">
        <v>-6.6031665000000002E-11</v>
      </c>
      <c r="BO2042" s="157">
        <v>0</v>
      </c>
      <c r="BP2042" s="157">
        <v>-1.1044514000000001E-5</v>
      </c>
      <c r="BQ2042" s="157">
        <v>-0.10398488</v>
      </c>
      <c r="BR2042" s="157">
        <v>0</v>
      </c>
      <c r="BS2042" s="157">
        <v>0</v>
      </c>
      <c r="BT2042" s="157">
        <v>0</v>
      </c>
      <c r="BU2042"/>
      <c r="BV2042" s="155">
        <v>9.7843414000000007E-6</v>
      </c>
      <c r="BW2042" s="155">
        <v>4.4753936E-7</v>
      </c>
      <c r="BX2042" s="155">
        <v>2.1110223999999999E-5</v>
      </c>
      <c r="BY2042" s="155">
        <v>-4.5007261000000001E-8</v>
      </c>
      <c r="BZ2042" s="155">
        <v>-5.4264980000000002E-7</v>
      </c>
      <c r="CA2042" s="155">
        <v>5.7733472000000002E-7</v>
      </c>
      <c r="CB2042" s="155">
        <v>0</v>
      </c>
      <c r="CC2042" s="155">
        <v>8.7626986999999995E-7</v>
      </c>
      <c r="CD2042" s="155">
        <v>-8.8880990000000004E-8</v>
      </c>
      <c r="CE2042" s="155">
        <v>-5.5479036999999999E-8</v>
      </c>
      <c r="CF2042" s="155">
        <v>0</v>
      </c>
      <c r="CG2042" s="155">
        <v>0</v>
      </c>
      <c r="CH2042" s="155">
        <v>0</v>
      </c>
      <c r="CI2042" s="155">
        <v>3.2661266E-7</v>
      </c>
      <c r="CJ2042" s="155">
        <v>-1.2821622E-5</v>
      </c>
      <c r="CK2042" s="155">
        <v>-1.8534245E-15</v>
      </c>
      <c r="CL2042" s="155">
        <v>0</v>
      </c>
      <c r="CM2042"/>
      <c r="CN2042" s="284">
        <v>0</v>
      </c>
      <c r="CO2042" s="284">
        <v>0.75710957000000001</v>
      </c>
      <c r="CP2042" s="285">
        <v>1.6508393999999999E-2</v>
      </c>
      <c r="CQ2042" s="284">
        <v>4.3861212000000002E-4</v>
      </c>
      <c r="CR2042" s="284">
        <v>-1.5146084999999999E-11</v>
      </c>
      <c r="CS2042" s="284">
        <v>-1.7660063E-9</v>
      </c>
      <c r="CT2042" s="284">
        <v>-2.1435307E-5</v>
      </c>
      <c r="CU2042" s="284">
        <v>-1.8554902000000001E-3</v>
      </c>
      <c r="CV2042" s="284">
        <v>0</v>
      </c>
      <c r="CW2042" s="284">
        <v>2.0303346000000001E-4</v>
      </c>
      <c r="CX2042"/>
      <c r="CY2042"/>
      <c r="CZ2042"/>
      <c r="DA2042"/>
      <c r="DB2042" s="212"/>
      <c r="DC2042" s="48"/>
      <c r="DD2042" s="48"/>
      <c r="DE2042" s="48"/>
      <c r="DF2042" s="48"/>
      <c r="DG2042" s="48"/>
      <c r="DH2042" s="48"/>
      <c r="DI2042" s="48"/>
      <c r="DJ2042" s="48"/>
      <c r="DK2042" s="48"/>
      <c r="DL2042" s="48"/>
    </row>
    <row r="2043" spans="1:116" ht="14.4">
      <c r="A2043" t="s">
        <v>1152</v>
      </c>
      <c r="B2043" s="188" t="s">
        <v>334</v>
      </c>
      <c r="C2043" s="151" t="str">
        <f t="shared" si="529"/>
        <v>F.090.01.116</v>
      </c>
      <c r="D2043" s="54" t="s">
        <v>64</v>
      </c>
      <c r="E2043" s="150" t="s">
        <v>352</v>
      </c>
      <c r="F2043" s="153" t="str">
        <f t="shared" si="530"/>
        <v>PP (Polypropylene) waste incineration with electricity</v>
      </c>
      <c r="G2043" s="154">
        <f t="shared" si="528"/>
        <v>1.2270094666666667</v>
      </c>
      <c r="H2043"/>
      <c r="I2043"/>
      <c r="J2043" s="227">
        <f t="shared" si="516"/>
        <v>0.18511861461009999</v>
      </c>
      <c r="K2043"/>
      <c r="L2043" s="280">
        <f t="shared" si="517"/>
        <v>3.2149225199999999E-3</v>
      </c>
      <c r="M2043" s="280">
        <f t="shared" si="518"/>
        <v>6.7300395010000099E-4</v>
      </c>
      <c r="N2043" s="281">
        <f t="shared" si="519"/>
        <v>-2.82073186E-3</v>
      </c>
      <c r="O2043" s="280">
        <v>0.18405141999999999</v>
      </c>
      <c r="P2043" s="286">
        <v>-6.6527495999999997E-3</v>
      </c>
      <c r="Q2043" s="219">
        <v>8.3185288000000007E-3</v>
      </c>
      <c r="R2043" s="219">
        <v>4.9771266999999999E-3</v>
      </c>
      <c r="S2043" s="219">
        <v>-1.4413688E-3</v>
      </c>
      <c r="T2043" s="219">
        <v>-1.7154847000000001E-4</v>
      </c>
      <c r="U2043" s="286">
        <v>-1.4928690999999999E-4</v>
      </c>
      <c r="V2043" s="219">
        <v>-9.8530373999999995E-4</v>
      </c>
      <c r="W2043" s="219">
        <v>-3.5325105999999999E-4</v>
      </c>
      <c r="X2043" s="219">
        <v>0</v>
      </c>
      <c r="Y2043" s="219">
        <v>-2.4674808E-3</v>
      </c>
      <c r="Z2043" s="286">
        <v>-7.4715099000000003E-6</v>
      </c>
      <c r="AA2043" s="219">
        <v>0</v>
      </c>
      <c r="AB2043" s="219">
        <v>0</v>
      </c>
      <c r="AC2043"/>
      <c r="AD2043" s="227">
        <f t="shared" si="520"/>
        <v>0.18405141999999999</v>
      </c>
      <c r="AE2043" s="227">
        <f t="shared" si="521"/>
        <v>3.8953979800000001E-3</v>
      </c>
      <c r="AF2043" s="227">
        <f t="shared" si="522"/>
        <v>6.8047546000000103E-4</v>
      </c>
      <c r="AG2043" s="227">
        <f t="shared" si="523"/>
        <v>6.7300395010000099E-4</v>
      </c>
      <c r="AH2043" s="227">
        <f t="shared" si="524"/>
        <v>-2.82073186E-3</v>
      </c>
      <c r="AI2043"/>
      <c r="AJ2043">
        <v>-28.344449000000001</v>
      </c>
      <c r="AK2043" s="155">
        <v>-27.903599</v>
      </c>
      <c r="AL2043" s="155">
        <v>-0.30651935000000002</v>
      </c>
      <c r="AM2043" s="155">
        <v>0</v>
      </c>
      <c r="AN2043" s="155">
        <v>0</v>
      </c>
      <c r="AO2043" s="155">
        <v>-7.5085894E-2</v>
      </c>
      <c r="AP2043" s="155">
        <v>-5.9244712999999997E-2</v>
      </c>
      <c r="AQ2043"/>
      <c r="AR2043" s="156">
        <v>1.8705980000000001E-2</v>
      </c>
      <c r="AS2043" s="156">
        <v>1.9679489000000001E-2</v>
      </c>
      <c r="AT2043" s="156">
        <v>1.0190196999999999E-3</v>
      </c>
      <c r="AU2043" s="156">
        <v>-1.9925286000000001E-3</v>
      </c>
      <c r="AV2043" s="282">
        <f t="shared" si="525"/>
        <v>1.1798254847090001E-6</v>
      </c>
      <c r="AW2043" s="282">
        <f t="shared" si="526"/>
        <v>3.7685641015619003E-9</v>
      </c>
      <c r="AX2043" s="283">
        <f t="shared" si="527"/>
        <v>-0.279065627165</v>
      </c>
      <c r="AY2043" s="157">
        <v>1.1386648E-6</v>
      </c>
      <c r="AZ2043" s="157">
        <v>3.4356265000000002E-9</v>
      </c>
      <c r="BA2043" s="157">
        <v>9.3866223E-14</v>
      </c>
      <c r="BB2043" s="157">
        <v>0</v>
      </c>
      <c r="BC2043" s="157">
        <v>0</v>
      </c>
      <c r="BD2043" s="157">
        <v>2.1028140000000001E-9</v>
      </c>
      <c r="BE2043" s="157">
        <v>3.9258719000000001E-8</v>
      </c>
      <c r="BF2043" s="157">
        <v>2.7223976999999999E-10</v>
      </c>
      <c r="BG2043" s="157">
        <v>6.0696289000000004E-11</v>
      </c>
      <c r="BH2043" s="157">
        <v>0</v>
      </c>
      <c r="BI2043" s="157">
        <v>0</v>
      </c>
      <c r="BJ2043" s="157">
        <v>-8.5085592000000005E-14</v>
      </c>
      <c r="BK2043" s="157">
        <v>-5.9308500999999997E-15</v>
      </c>
      <c r="BL2043" s="157">
        <v>-1.307219E-15</v>
      </c>
      <c r="BM2043" s="157">
        <v>-2.3657031000000001E-11</v>
      </c>
      <c r="BN2043" s="157">
        <v>-1.7719125999999999E-10</v>
      </c>
      <c r="BO2043" s="157">
        <v>0</v>
      </c>
      <c r="BP2043" s="157">
        <v>-2.9637164999999999E-5</v>
      </c>
      <c r="BQ2043" s="157">
        <v>-0.27903599000000001</v>
      </c>
      <c r="BR2043" s="157">
        <v>0</v>
      </c>
      <c r="BS2043" s="157">
        <v>0</v>
      </c>
      <c r="BT2043" s="157">
        <v>0</v>
      </c>
      <c r="BU2043"/>
      <c r="BV2043" s="155">
        <v>3.8581714000000002E-6</v>
      </c>
      <c r="BW2043" s="155">
        <v>1.2093944E-6</v>
      </c>
      <c r="BX2043" s="155">
        <v>3.4212279E-5</v>
      </c>
      <c r="BY2043" s="155">
        <v>-1.2077377000000001E-7</v>
      </c>
      <c r="BZ2043" s="155">
        <v>-1.4536963000000001E-6</v>
      </c>
      <c r="CA2043" s="155">
        <v>1.5552691000000001E-6</v>
      </c>
      <c r="CB2043" s="155">
        <v>0</v>
      </c>
      <c r="CC2043" s="155">
        <v>2.3605636999999999E-6</v>
      </c>
      <c r="CD2043" s="155">
        <v>-2.3850579000000001E-7</v>
      </c>
      <c r="CE2043" s="155">
        <v>-1.4887402999999999E-7</v>
      </c>
      <c r="CF2043" s="155">
        <v>0</v>
      </c>
      <c r="CG2043" s="155">
        <v>0</v>
      </c>
      <c r="CH2043" s="155">
        <v>0</v>
      </c>
      <c r="CI2043" s="155">
        <v>8.8842122000000004E-7</v>
      </c>
      <c r="CJ2043" s="155">
        <v>-3.4405905999999998E-5</v>
      </c>
      <c r="CK2043" s="155">
        <v>-4.9735321999999998E-15</v>
      </c>
      <c r="CL2043" s="155">
        <v>0</v>
      </c>
      <c r="CM2043"/>
      <c r="CN2043" s="284">
        <v>0</v>
      </c>
      <c r="CO2043" s="284">
        <v>1.2270095000000001</v>
      </c>
      <c r="CP2043" s="285">
        <v>4.4471591999999997E-2</v>
      </c>
      <c r="CQ2043" s="284">
        <v>1.1841523E-3</v>
      </c>
      <c r="CR2043" s="284">
        <v>-4.0643436000000001E-11</v>
      </c>
      <c r="CS2043" s="284">
        <v>-4.7389516999999998E-9</v>
      </c>
      <c r="CT2043" s="284">
        <v>-5.7446160000000003E-5</v>
      </c>
      <c r="CU2043" s="284">
        <v>-4.9790753999999996E-3</v>
      </c>
      <c r="CV2043" s="284">
        <v>0</v>
      </c>
      <c r="CW2043" s="284">
        <v>5.4694727999999996E-4</v>
      </c>
      <c r="CX2043"/>
      <c r="CY2043"/>
      <c r="CZ2043"/>
      <c r="DA2043"/>
      <c r="DB2043" s="212"/>
      <c r="DC2043" s="48"/>
      <c r="DD2043" s="48"/>
      <c r="DE2043" s="48"/>
      <c r="DF2043" s="48"/>
      <c r="DG2043" s="48"/>
      <c r="DH2043" s="48"/>
      <c r="DI2043" s="48"/>
      <c r="DJ2043" s="48"/>
      <c r="DK2043" s="48"/>
      <c r="DL2043" s="48"/>
    </row>
    <row r="2044" spans="1:116" ht="14.4">
      <c r="A2044" t="s">
        <v>1153</v>
      </c>
      <c r="B2044" s="188" t="s">
        <v>334</v>
      </c>
      <c r="C2044" s="151" t="str">
        <f t="shared" si="529"/>
        <v>F.090.01.117</v>
      </c>
      <c r="D2044" s="54" t="s">
        <v>64</v>
      </c>
      <c r="E2044" s="150" t="s">
        <v>352</v>
      </c>
      <c r="F2044" s="153" t="str">
        <f t="shared" si="530"/>
        <v>PS (Polystyrene) waste incineration with electricity</v>
      </c>
      <c r="G2044" s="154">
        <f t="shared" si="528"/>
        <v>1.4979692666666666</v>
      </c>
      <c r="H2044"/>
      <c r="I2044"/>
      <c r="J2044" s="227">
        <f t="shared" ref="J2044:J2111" si="531">L2044+M2044+N2044+O2044</f>
        <v>0.22578183887889999</v>
      </c>
      <c r="K2044"/>
      <c r="L2044" s="280">
        <f t="shared" ref="L2044:L2111" si="532">R2044+S2044+T2044+U2044</f>
        <v>3.1795737200000004E-3</v>
      </c>
      <c r="M2044" s="280">
        <f t="shared" ref="M2044:M2111" si="533">P2044+Q2044+V2044+Z2044+X2044</f>
        <v>6.8195630889999949E-4</v>
      </c>
      <c r="N2044" s="281">
        <f t="shared" ref="N2044:N2111" si="534">W2044+Y2044+AA2044+AB2044</f>
        <v>-2.7750811499999998E-3</v>
      </c>
      <c r="O2044" s="280">
        <v>0.22469538999999999</v>
      </c>
      <c r="P2044" s="286">
        <v>-6.5450815999999997E-3</v>
      </c>
      <c r="Q2044" s="219">
        <v>8.2037460999999992E-3</v>
      </c>
      <c r="R2044" s="219">
        <v>4.9132584000000003E-3</v>
      </c>
      <c r="S2044" s="219">
        <v>-1.4180416999999999E-3</v>
      </c>
      <c r="T2044" s="219">
        <v>-1.6877213E-4</v>
      </c>
      <c r="U2044" s="286">
        <v>-1.4687085E-4</v>
      </c>
      <c r="V2044" s="219">
        <v>-9.693576E-4</v>
      </c>
      <c r="W2044" s="219">
        <v>-3.4753405E-4</v>
      </c>
      <c r="X2044" s="219">
        <v>0</v>
      </c>
      <c r="Y2044" s="219">
        <v>-2.4275471E-3</v>
      </c>
      <c r="Z2044" s="286">
        <v>-7.3505910999999999E-6</v>
      </c>
      <c r="AA2044" s="219">
        <v>0</v>
      </c>
      <c r="AB2044" s="219">
        <v>0</v>
      </c>
      <c r="AC2044"/>
      <c r="AD2044" s="227">
        <f t="shared" si="520"/>
        <v>0.22469538999999999</v>
      </c>
      <c r="AE2044" s="227">
        <f t="shared" si="521"/>
        <v>3.86888062E-3</v>
      </c>
      <c r="AF2044" s="227">
        <f t="shared" si="522"/>
        <v>6.8930689999999954E-4</v>
      </c>
      <c r="AG2044" s="227">
        <f t="shared" si="523"/>
        <v>6.8195630889999928E-4</v>
      </c>
      <c r="AH2044" s="227">
        <f t="shared" si="524"/>
        <v>-2.7750811499999998E-3</v>
      </c>
      <c r="AI2044"/>
      <c r="AJ2044">
        <v>-27.885722999999999</v>
      </c>
      <c r="AK2044" s="155">
        <v>-27.452007999999999</v>
      </c>
      <c r="AL2044" s="155">
        <v>-0.30155864999999998</v>
      </c>
      <c r="AM2044" s="155">
        <v>0</v>
      </c>
      <c r="AN2044" s="155">
        <v>0</v>
      </c>
      <c r="AO2044" s="155">
        <v>-7.3870704999999995E-2</v>
      </c>
      <c r="AP2044" s="155">
        <v>-5.8285897000000003E-2</v>
      </c>
      <c r="AQ2044"/>
      <c r="AR2044" s="156">
        <v>2.3128349999999999E-2</v>
      </c>
      <c r="AS2044" s="156">
        <v>2.3865763000000002E-2</v>
      </c>
      <c r="AT2044" s="156">
        <v>1.2228692E-3</v>
      </c>
      <c r="AU2044" s="156">
        <v>-1.9602815000000001E-3</v>
      </c>
      <c r="AV2044" s="282">
        <f t="shared" si="525"/>
        <v>1.4308011407439999E-6</v>
      </c>
      <c r="AW2044" s="282">
        <f t="shared" si="526"/>
        <v>4.5224450891537013E-9</v>
      </c>
      <c r="AX2044" s="283">
        <f t="shared" si="527"/>
        <v>-0.27454923751799998</v>
      </c>
      <c r="AY2044" s="157">
        <v>1.3901154999999999E-6</v>
      </c>
      <c r="AZ2044" s="157">
        <v>4.1943139000000002E-9</v>
      </c>
      <c r="BA2044" s="157">
        <v>1.1459465E-13</v>
      </c>
      <c r="BB2044" s="157">
        <v>0</v>
      </c>
      <c r="BC2044" s="157">
        <v>0</v>
      </c>
      <c r="BD2044" s="157">
        <v>2.0712625000000001E-9</v>
      </c>
      <c r="BE2044" s="157">
        <v>3.8811976000000003E-8</v>
      </c>
      <c r="BF2044" s="157">
        <v>2.6818547000000002E-10</v>
      </c>
      <c r="BG2044" s="157">
        <v>5.9921954000000002E-11</v>
      </c>
      <c r="BH2044" s="157">
        <v>0</v>
      </c>
      <c r="BI2044" s="157">
        <v>0</v>
      </c>
      <c r="BJ2044" s="157">
        <v>-8.3708567999999997E-14</v>
      </c>
      <c r="BK2044" s="157">
        <v>-5.8348653000000001E-15</v>
      </c>
      <c r="BL2044" s="157">
        <v>-1.2860630000000001E-15</v>
      </c>
      <c r="BM2044" s="157">
        <v>-2.3274165999999998E-11</v>
      </c>
      <c r="BN2044" s="157">
        <v>-1.7432358999999999E-10</v>
      </c>
      <c r="BO2044" s="157">
        <v>0</v>
      </c>
      <c r="BP2044" s="157">
        <v>-2.9157517999999999E-5</v>
      </c>
      <c r="BQ2044" s="157">
        <v>-0.27452008</v>
      </c>
      <c r="BR2044" s="157">
        <v>0</v>
      </c>
      <c r="BS2044" s="157">
        <v>0</v>
      </c>
      <c r="BT2044" s="157">
        <v>0</v>
      </c>
      <c r="BU2044"/>
      <c r="BV2044" s="155">
        <v>1.1914638999999999E-5</v>
      </c>
      <c r="BW2044" s="155">
        <v>1.1920720000000001E-6</v>
      </c>
      <c r="BX2044" s="155">
        <v>4.1767358000000001E-5</v>
      </c>
      <c r="BY2044" s="155">
        <v>-1.1881916999999999E-7</v>
      </c>
      <c r="BZ2044" s="155">
        <v>-1.4295133E-6</v>
      </c>
      <c r="CA2044" s="155">
        <v>1.5317044E-6</v>
      </c>
      <c r="CB2044" s="155">
        <v>0</v>
      </c>
      <c r="CC2044" s="155">
        <v>2.3247975999999999E-6</v>
      </c>
      <c r="CD2044" s="155">
        <v>-2.3464580999999999E-7</v>
      </c>
      <c r="CE2044" s="155">
        <v>-1.4646465999999999E-7</v>
      </c>
      <c r="CF2044" s="155">
        <v>0</v>
      </c>
      <c r="CG2044" s="155">
        <v>0</v>
      </c>
      <c r="CH2044" s="155">
        <v>0</v>
      </c>
      <c r="CI2044" s="155">
        <v>8.7723175999999995E-7</v>
      </c>
      <c r="CJ2044" s="155">
        <v>-3.3849081999999998E-5</v>
      </c>
      <c r="CK2044" s="155">
        <v>-4.8930406000000002E-15</v>
      </c>
      <c r="CL2044" s="155">
        <v>0</v>
      </c>
      <c r="CM2044"/>
      <c r="CN2044" s="284">
        <v>0</v>
      </c>
      <c r="CO2044" s="284">
        <v>1.4979693000000001</v>
      </c>
      <c r="CP2044" s="285">
        <v>4.3797780000000001E-2</v>
      </c>
      <c r="CQ2044" s="284">
        <v>1.1668959999999999E-3</v>
      </c>
      <c r="CR2044" s="284">
        <v>-3.9985663E-11</v>
      </c>
      <c r="CS2044" s="284">
        <v>-4.6622565999999997E-9</v>
      </c>
      <c r="CT2044" s="284">
        <v>-5.6496765999999998E-5</v>
      </c>
      <c r="CU2044" s="284">
        <v>-4.8984941000000002E-3</v>
      </c>
      <c r="CV2044" s="284">
        <v>0</v>
      </c>
      <c r="CW2044" s="284">
        <v>5.3866020000000001E-4</v>
      </c>
      <c r="CX2044"/>
      <c r="CY2044"/>
      <c r="CZ2044"/>
      <c r="DA2044"/>
      <c r="DB2044" s="212"/>
      <c r="DC2044" s="48"/>
      <c r="DD2044" s="48"/>
      <c r="DE2044" s="48"/>
      <c r="DF2044" s="48"/>
      <c r="DG2044" s="48"/>
      <c r="DH2044" s="48"/>
      <c r="DI2044" s="48"/>
      <c r="DJ2044" s="48"/>
      <c r="DK2044" s="48"/>
      <c r="DL2044" s="48"/>
    </row>
    <row r="2045" spans="1:116" ht="14.4">
      <c r="A2045" t="s">
        <v>1154</v>
      </c>
      <c r="B2045" s="188" t="s">
        <v>334</v>
      </c>
      <c r="C2045" s="151" t="str">
        <f t="shared" si="529"/>
        <v>F.090.01.118</v>
      </c>
      <c r="D2045" s="54" t="s">
        <v>64</v>
      </c>
      <c r="E2045" s="150" t="s">
        <v>352</v>
      </c>
      <c r="F2045" s="153" t="str">
        <f t="shared" si="530"/>
        <v>PTFE (Teflon, Polytetrafluoroethylene) waste incineration with electricity</v>
      </c>
      <c r="G2045" s="154">
        <f t="shared" si="528"/>
        <v>0.58017865333333341</v>
      </c>
      <c r="H2045"/>
      <c r="I2045"/>
      <c r="J2045" s="227">
        <f t="shared" si="531"/>
        <v>8.7143607445700003E-2</v>
      </c>
      <c r="K2045"/>
      <c r="L2045" s="280">
        <f t="shared" si="532"/>
        <v>4.8083080100000001E-4</v>
      </c>
      <c r="M2045" s="280">
        <f t="shared" si="533"/>
        <v>7.80694967000001E-5</v>
      </c>
      <c r="N2045" s="281">
        <f t="shared" si="534"/>
        <v>-4.4209085200000003E-4</v>
      </c>
      <c r="O2045" s="280">
        <v>8.7026798000000002E-2</v>
      </c>
      <c r="P2045" s="286">
        <v>-1.0426796999999999E-3</v>
      </c>
      <c r="Q2045" s="219">
        <v>1.276346E-3</v>
      </c>
      <c r="R2045" s="219">
        <v>7.5701952000000003E-4</v>
      </c>
      <c r="S2045" s="219">
        <v>-2.2590446999999999E-4</v>
      </c>
      <c r="T2045" s="286">
        <v>-2.6886641999999999E-5</v>
      </c>
      <c r="U2045" s="286">
        <v>-2.3397607E-5</v>
      </c>
      <c r="V2045" s="219">
        <v>-1.544258E-4</v>
      </c>
      <c r="W2045" s="286">
        <v>-5.5364732000000003E-5</v>
      </c>
      <c r="X2045" s="219">
        <v>0</v>
      </c>
      <c r="Y2045" s="219">
        <v>-3.8672612000000001E-4</v>
      </c>
      <c r="Z2045" s="286">
        <v>-1.1710033E-6</v>
      </c>
      <c r="AA2045" s="219">
        <v>0</v>
      </c>
      <c r="AB2045" s="219">
        <v>0</v>
      </c>
      <c r="AC2045"/>
      <c r="AD2045" s="227">
        <f t="shared" si="520"/>
        <v>8.7026798000000002E-2</v>
      </c>
      <c r="AE2045" s="227">
        <f t="shared" si="521"/>
        <v>5.6007130100000008E-4</v>
      </c>
      <c r="AF2045" s="227">
        <f t="shared" si="522"/>
        <v>7.9240500000000096E-5</v>
      </c>
      <c r="AG2045" s="227">
        <f t="shared" si="523"/>
        <v>7.8069496700000168E-5</v>
      </c>
      <c r="AH2045" s="227">
        <f t="shared" si="524"/>
        <v>-4.4209085200000003E-4</v>
      </c>
      <c r="AI2045"/>
      <c r="AJ2045">
        <v>-4.4424009</v>
      </c>
      <c r="AK2045" s="155">
        <v>-4.3733069000000002</v>
      </c>
      <c r="AL2045" s="155">
        <v>-4.8040512E-2</v>
      </c>
      <c r="AM2045" s="155">
        <v>0</v>
      </c>
      <c r="AN2045" s="155">
        <v>0</v>
      </c>
      <c r="AO2045" s="155">
        <v>-1.1768147E-2</v>
      </c>
      <c r="AP2045" s="155">
        <v>-9.2853723000000006E-3</v>
      </c>
      <c r="AQ2045"/>
      <c r="AR2045" s="156">
        <v>9.2246961000000006E-3</v>
      </c>
      <c r="AS2045" s="156">
        <v>9.0838098000000003E-3</v>
      </c>
      <c r="AT2045" s="156">
        <v>4.5317363E-4</v>
      </c>
      <c r="AU2045" s="156">
        <v>-3.1228727999999998E-4</v>
      </c>
      <c r="AV2045" s="282">
        <f t="shared" si="525"/>
        <v>5.4459291076310019E-7</v>
      </c>
      <c r="AW2045" s="282">
        <f t="shared" si="526"/>
        <v>1.6759379581597199E-9</v>
      </c>
      <c r="AX2045" s="283">
        <f t="shared" si="527"/>
        <v>-4.3737714007099998E-2</v>
      </c>
      <c r="AY2045" s="157">
        <v>5.3840579000000004E-7</v>
      </c>
      <c r="AZ2045" s="157">
        <v>1.6245002E-9</v>
      </c>
      <c r="BA2045" s="157">
        <v>4.4383666999999999E-14</v>
      </c>
      <c r="BB2045" s="157">
        <v>0</v>
      </c>
      <c r="BC2045" s="157">
        <v>0</v>
      </c>
      <c r="BD2045" s="157">
        <v>3.2614613999999997E-10</v>
      </c>
      <c r="BE2045" s="157">
        <v>5.8924533999999997E-9</v>
      </c>
      <c r="BF2045" s="157">
        <v>4.2182229999999998E-11</v>
      </c>
      <c r="BG2045" s="157">
        <v>9.2256143E-12</v>
      </c>
      <c r="BH2045" s="157">
        <v>0</v>
      </c>
      <c r="BI2045" s="157">
        <v>0</v>
      </c>
      <c r="BJ2045" s="157">
        <v>-1.3335391E-14</v>
      </c>
      <c r="BK2045" s="157">
        <v>-9.2953698000000006E-16</v>
      </c>
      <c r="BL2045" s="157">
        <v>-2.0487929999999999E-16</v>
      </c>
      <c r="BM2045" s="157">
        <v>-3.7077459000000003E-12</v>
      </c>
      <c r="BN2045" s="157">
        <v>-2.7771030999999999E-11</v>
      </c>
      <c r="BO2045" s="157">
        <v>0</v>
      </c>
      <c r="BP2045" s="157">
        <v>-4.6450071000000003E-6</v>
      </c>
      <c r="BQ2045" s="157">
        <v>-4.3733068999999999E-2</v>
      </c>
      <c r="BR2045" s="157">
        <v>0</v>
      </c>
      <c r="BS2045" s="157">
        <v>0</v>
      </c>
      <c r="BT2045" s="157">
        <v>0</v>
      </c>
      <c r="BU2045"/>
      <c r="BV2045" s="155">
        <v>1.1405544E-5</v>
      </c>
      <c r="BW2045" s="155">
        <v>1.864389E-7</v>
      </c>
      <c r="BX2045" s="155">
        <v>1.6176919999999999E-5</v>
      </c>
      <c r="BY2045" s="155">
        <v>-1.8928767999999999E-8</v>
      </c>
      <c r="BZ2045" s="155">
        <v>-2.2874311E-7</v>
      </c>
      <c r="CA2045" s="155">
        <v>2.4153799999999998E-7</v>
      </c>
      <c r="CB2045" s="155">
        <v>0</v>
      </c>
      <c r="CC2045" s="155">
        <v>3.6660270000000001E-7</v>
      </c>
      <c r="CD2045" s="155">
        <v>-3.7380805000000003E-8</v>
      </c>
      <c r="CE2045" s="155">
        <v>-2.3332897999999998E-8</v>
      </c>
      <c r="CF2045" s="155">
        <v>0</v>
      </c>
      <c r="CG2045" s="155">
        <v>0</v>
      </c>
      <c r="CH2045" s="155">
        <v>0</v>
      </c>
      <c r="CI2045" s="155">
        <v>1.3483703000000001E-7</v>
      </c>
      <c r="CJ2045" s="155">
        <v>-5.3924077999999997E-6</v>
      </c>
      <c r="CK2045" s="155">
        <v>-7.7949738000000002E-16</v>
      </c>
      <c r="CL2045" s="155">
        <v>0</v>
      </c>
      <c r="CM2045"/>
      <c r="CN2045" s="284">
        <v>0</v>
      </c>
      <c r="CO2045" s="284">
        <v>0.58017865000000002</v>
      </c>
      <c r="CP2045" s="285">
        <v>6.9065730000000001E-3</v>
      </c>
      <c r="CQ2045" s="284">
        <v>1.8295573000000001E-4</v>
      </c>
      <c r="CR2045" s="284">
        <v>-6.3700105000000001E-12</v>
      </c>
      <c r="CS2045" s="284">
        <v>-7.4273178999999999E-10</v>
      </c>
      <c r="CT2045" s="284">
        <v>-9.0306776999999998E-6</v>
      </c>
      <c r="CU2045" s="284">
        <v>-7.8036615000000005E-4</v>
      </c>
      <c r="CV2045" s="284">
        <v>0</v>
      </c>
      <c r="CW2045" s="284">
        <v>8.494257E-5</v>
      </c>
      <c r="CX2045"/>
      <c r="CY2045"/>
      <c r="CZ2045"/>
      <c r="DA2045"/>
      <c r="DB2045" s="212"/>
      <c r="DC2045" s="48"/>
      <c r="DD2045" s="48"/>
      <c r="DE2045" s="48"/>
      <c r="DF2045" s="48"/>
      <c r="DG2045" s="48"/>
      <c r="DH2045" s="48"/>
      <c r="DI2045" s="48"/>
      <c r="DJ2045" s="48"/>
      <c r="DK2045" s="48"/>
      <c r="DL2045" s="48"/>
    </row>
    <row r="2046" spans="1:116" ht="14.4">
      <c r="A2046" t="s">
        <v>1155</v>
      </c>
      <c r="B2046" s="188" t="s">
        <v>334</v>
      </c>
      <c r="C2046" s="151" t="str">
        <f t="shared" si="529"/>
        <v>F.090.01.119</v>
      </c>
      <c r="D2046" s="54" t="s">
        <v>64</v>
      </c>
      <c r="E2046" s="150" t="s">
        <v>352</v>
      </c>
      <c r="F2046" s="153" t="str">
        <f t="shared" si="530"/>
        <v>PTT (Polyltrimethylene terephthalate) waste incineration with electricity</v>
      </c>
      <c r="G2046" s="154">
        <f t="shared" si="528"/>
        <v>0.67040206666666669</v>
      </c>
      <c r="H2046"/>
      <c r="I2046"/>
      <c r="J2046" s="227">
        <f t="shared" si="531"/>
        <v>9.7727404144499999E-2</v>
      </c>
      <c r="K2046"/>
      <c r="L2046" s="280">
        <f t="shared" si="532"/>
        <v>1.8845023100000005E-4</v>
      </c>
      <c r="M2046" s="280">
        <f t="shared" si="533"/>
        <v>-1.4884540964999998E-3</v>
      </c>
      <c r="N2046" s="281">
        <f t="shared" si="534"/>
        <v>-1.5329019900000001E-3</v>
      </c>
      <c r="O2046" s="280">
        <v>0.10056031</v>
      </c>
      <c r="P2046" s="286">
        <v>-3.6153784E-3</v>
      </c>
      <c r="Q2046" s="219">
        <v>2.6664393000000002E-3</v>
      </c>
      <c r="R2046" s="219">
        <v>1.1461046E-3</v>
      </c>
      <c r="S2046" s="219">
        <v>-7.8329919999999996E-4</v>
      </c>
      <c r="T2046" s="286">
        <v>-9.3226509000000004E-5</v>
      </c>
      <c r="U2046" s="286">
        <v>-8.1128660000000005E-5</v>
      </c>
      <c r="V2046" s="219">
        <v>-5.3545467000000002E-4</v>
      </c>
      <c r="W2046" s="219">
        <v>-1.9197119000000001E-4</v>
      </c>
      <c r="X2046" s="219">
        <v>0</v>
      </c>
      <c r="Y2046" s="219">
        <v>-1.3409308E-3</v>
      </c>
      <c r="Z2046" s="286">
        <v>-4.0603264999999999E-6</v>
      </c>
      <c r="AA2046" s="219">
        <v>0</v>
      </c>
      <c r="AB2046" s="219">
        <v>0</v>
      </c>
      <c r="AC2046"/>
      <c r="AD2046" s="227">
        <f t="shared" si="520"/>
        <v>0.10056031</v>
      </c>
      <c r="AE2046" s="227">
        <f t="shared" si="521"/>
        <v>-1.2959435389999999E-3</v>
      </c>
      <c r="AF2046" s="227">
        <f t="shared" si="522"/>
        <v>-1.4843937699999998E-3</v>
      </c>
      <c r="AG2046" s="227">
        <f t="shared" si="523"/>
        <v>-1.4884540964999998E-3</v>
      </c>
      <c r="AH2046" s="227">
        <f t="shared" si="524"/>
        <v>-1.5329019900000001E-3</v>
      </c>
      <c r="AI2046"/>
      <c r="AJ2046">
        <v>-15.403542</v>
      </c>
      <c r="AK2046" s="155">
        <v>-15.163966</v>
      </c>
      <c r="AL2046" s="155">
        <v>-0.16657525000000001</v>
      </c>
      <c r="AM2046" s="155">
        <v>0</v>
      </c>
      <c r="AN2046" s="155">
        <v>0</v>
      </c>
      <c r="AO2046" s="155">
        <v>-4.0804769999999997E-2</v>
      </c>
      <c r="AP2046" s="155">
        <v>-3.2196018999999999E-2</v>
      </c>
      <c r="AQ2046"/>
      <c r="AR2046" s="156">
        <v>9.9119866000000004E-3</v>
      </c>
      <c r="AS2046" s="156">
        <v>1.0452448E-2</v>
      </c>
      <c r="AT2046" s="156">
        <v>5.4236056000000002E-4</v>
      </c>
      <c r="AU2046" s="156">
        <v>-1.0828222000000001E-3</v>
      </c>
      <c r="AV2046" s="282">
        <f t="shared" si="525"/>
        <v>6.2664557887099997E-7</v>
      </c>
      <c r="AW2046" s="282">
        <f t="shared" si="526"/>
        <v>2.0057712962737997E-9</v>
      </c>
      <c r="AX2046" s="283">
        <f t="shared" si="527"/>
        <v>-0.15165576605700001</v>
      </c>
      <c r="AY2046" s="157">
        <v>6.2213312000000001E-7</v>
      </c>
      <c r="AZ2046" s="157">
        <v>1.8771258E-9</v>
      </c>
      <c r="BA2046" s="157">
        <v>5.1285758000000002E-14</v>
      </c>
      <c r="BB2046" s="157">
        <v>0</v>
      </c>
      <c r="BC2046" s="157">
        <v>0</v>
      </c>
      <c r="BD2046" s="157">
        <v>9.1099261000000002E-10</v>
      </c>
      <c r="BE2046" s="157">
        <v>3.7106155E-9</v>
      </c>
      <c r="BF2046" s="157">
        <v>1.1509197E-10</v>
      </c>
      <c r="BG2046" s="157">
        <v>1.3552413E-11</v>
      </c>
      <c r="BH2046" s="157">
        <v>0</v>
      </c>
      <c r="BI2046" s="157">
        <v>0</v>
      </c>
      <c r="BJ2046" s="157">
        <v>-4.6239019E-14</v>
      </c>
      <c r="BK2046" s="157">
        <v>-3.2230685E-15</v>
      </c>
      <c r="BL2046" s="157">
        <v>-7.1039669999999997E-16</v>
      </c>
      <c r="BM2046" s="157">
        <v>-1.2856206E-11</v>
      </c>
      <c r="BN2046" s="157">
        <v>-9.6293032999999997E-11</v>
      </c>
      <c r="BO2046" s="157">
        <v>0</v>
      </c>
      <c r="BP2046" s="157">
        <v>-1.6106057000000001E-5</v>
      </c>
      <c r="BQ2046" s="157">
        <v>-0.15163966000000001</v>
      </c>
      <c r="BR2046" s="157">
        <v>0</v>
      </c>
      <c r="BS2046" s="157">
        <v>0</v>
      </c>
      <c r="BT2046" s="157">
        <v>0</v>
      </c>
      <c r="BU2046"/>
      <c r="BV2046" s="155">
        <v>1.2495977999999999E-6</v>
      </c>
      <c r="BW2046" s="155">
        <v>4.4695877000000001E-7</v>
      </c>
      <c r="BX2046" s="155">
        <v>1.8692589000000001E-5</v>
      </c>
      <c r="BY2046" s="155">
        <v>-6.5633446000000006E-8</v>
      </c>
      <c r="BZ2046" s="155">
        <v>-8.5132473000000003E-7</v>
      </c>
      <c r="CA2046" s="155">
        <v>6.9515814000000001E-7</v>
      </c>
      <c r="CB2046" s="155">
        <v>0</v>
      </c>
      <c r="CC2046" s="155">
        <v>1.0551005E-6</v>
      </c>
      <c r="CD2046" s="155">
        <v>-1.2961388E-7</v>
      </c>
      <c r="CE2046" s="155">
        <v>-8.0904287000000003E-8</v>
      </c>
      <c r="CF2046" s="155">
        <v>0</v>
      </c>
      <c r="CG2046" s="155">
        <v>0</v>
      </c>
      <c r="CH2046" s="155">
        <v>0</v>
      </c>
      <c r="CI2046" s="155">
        <v>1.8485625E-7</v>
      </c>
      <c r="CJ2046" s="155">
        <v>-1.8697587999999999E-5</v>
      </c>
      <c r="CK2046" s="155">
        <v>-2.7028224E-15</v>
      </c>
      <c r="CL2046" s="155">
        <v>0</v>
      </c>
      <c r="CM2046"/>
      <c r="CN2046" s="284">
        <v>0</v>
      </c>
      <c r="CO2046" s="284">
        <v>0.67040206999999996</v>
      </c>
      <c r="CP2046" s="285">
        <v>1.9877453999999999E-2</v>
      </c>
      <c r="CQ2046" s="284">
        <v>4.6523780000000002E-4</v>
      </c>
      <c r="CR2046" s="284">
        <v>-2.2087319000000001E-11</v>
      </c>
      <c r="CS2046" s="284">
        <v>-2.5753417E-9</v>
      </c>
      <c r="CT2046" s="284">
        <v>-3.3058002E-5</v>
      </c>
      <c r="CU2046" s="284">
        <v>-2.7058348000000001E-3</v>
      </c>
      <c r="CV2046" s="284">
        <v>0</v>
      </c>
      <c r="CW2046" s="284">
        <v>2.4446886E-4</v>
      </c>
      <c r="CX2046"/>
      <c r="CY2046"/>
      <c r="CZ2046"/>
      <c r="DA2046"/>
      <c r="DB2046" s="212"/>
      <c r="DC2046" s="48"/>
      <c r="DD2046" s="48"/>
      <c r="DE2046" s="48"/>
      <c r="DF2046" s="48"/>
      <c r="DG2046" s="48"/>
      <c r="DH2046" s="48"/>
      <c r="DI2046" s="48"/>
      <c r="DJ2046" s="48"/>
      <c r="DK2046" s="48"/>
      <c r="DL2046" s="48"/>
    </row>
    <row r="2047" spans="1:116" ht="14.4">
      <c r="A2047" t="s">
        <v>1156</v>
      </c>
      <c r="B2047" s="188" t="s">
        <v>334</v>
      </c>
      <c r="C2047" s="151" t="str">
        <f t="shared" si="529"/>
        <v>F.090.01.120</v>
      </c>
      <c r="D2047" s="54" t="s">
        <v>64</v>
      </c>
      <c r="E2047" s="150" t="s">
        <v>352</v>
      </c>
      <c r="F2047" s="153" t="str">
        <f t="shared" si="530"/>
        <v>PUR (Polyurethane) waste incineration with electricity</v>
      </c>
      <c r="G2047" s="154">
        <f t="shared" si="528"/>
        <v>1.3864289333333333</v>
      </c>
      <c r="H2047"/>
      <c r="I2047"/>
      <c r="J2047" s="227">
        <f t="shared" si="531"/>
        <v>0.20307711381150001</v>
      </c>
      <c r="K2047"/>
      <c r="L2047" s="280">
        <f t="shared" si="532"/>
        <v>-3.7339653000000001E-4</v>
      </c>
      <c r="M2047" s="280">
        <f t="shared" si="533"/>
        <v>-2.5916955385E-3</v>
      </c>
      <c r="N2047" s="281">
        <f t="shared" si="534"/>
        <v>-1.92213412E-3</v>
      </c>
      <c r="O2047" s="280">
        <v>0.20796434</v>
      </c>
      <c r="P2047" s="286">
        <v>-4.5333899000000004E-3</v>
      </c>
      <c r="Q2047" s="219">
        <v>2.6182022000000001E-3</v>
      </c>
      <c r="R2047" s="219">
        <v>8.27424E-4</v>
      </c>
      <c r="S2047" s="219">
        <v>-9.8219335999999999E-4</v>
      </c>
      <c r="T2047" s="286">
        <v>-1.1689843999999999E-4</v>
      </c>
      <c r="U2047" s="286">
        <v>-1.0172873E-4</v>
      </c>
      <c r="V2047" s="219">
        <v>-6.7141651999999997E-4</v>
      </c>
      <c r="W2047" s="219">
        <v>-2.4071621999999999E-4</v>
      </c>
      <c r="X2047" s="219">
        <v>0</v>
      </c>
      <c r="Y2047" s="219">
        <v>-1.6814179E-3</v>
      </c>
      <c r="Z2047" s="286">
        <v>-5.0913184999999996E-6</v>
      </c>
      <c r="AA2047" s="219">
        <v>0</v>
      </c>
      <c r="AB2047" s="219">
        <v>0</v>
      </c>
      <c r="AC2047"/>
      <c r="AD2047" s="227">
        <f t="shared" si="520"/>
        <v>0.20796434</v>
      </c>
      <c r="AE2047" s="227">
        <f t="shared" si="521"/>
        <v>-2.96000075E-3</v>
      </c>
      <c r="AF2047" s="227">
        <f t="shared" si="522"/>
        <v>-2.5866042200000001E-3</v>
      </c>
      <c r="AG2047" s="227">
        <f t="shared" si="523"/>
        <v>-2.5916955385000004E-3</v>
      </c>
      <c r="AH2047" s="227">
        <f t="shared" si="524"/>
        <v>-1.92213412E-3</v>
      </c>
      <c r="AI2047"/>
      <c r="AJ2047">
        <v>-19.314786999999999</v>
      </c>
      <c r="AK2047" s="155">
        <v>-19.014378000000001</v>
      </c>
      <c r="AL2047" s="155">
        <v>-0.20887179</v>
      </c>
      <c r="AM2047" s="155">
        <v>0</v>
      </c>
      <c r="AN2047" s="155">
        <v>0</v>
      </c>
      <c r="AO2047" s="155">
        <v>-5.1165856000000003E-2</v>
      </c>
      <c r="AP2047" s="155">
        <v>-4.0371183999999997E-2</v>
      </c>
      <c r="AQ2047"/>
      <c r="AR2047" s="156">
        <v>2.1168487E-2</v>
      </c>
      <c r="AS2047" s="156">
        <v>2.1438465E-2</v>
      </c>
      <c r="AT2047" s="156">
        <v>1.0877924000000001E-3</v>
      </c>
      <c r="AU2047" s="156">
        <v>-1.3577708E-3</v>
      </c>
      <c r="AV2047" s="282">
        <f t="shared" si="525"/>
        <v>1.2852796293460002E-6</v>
      </c>
      <c r="AW2047" s="282">
        <f t="shared" si="526"/>
        <v>4.0229009528043298E-9</v>
      </c>
      <c r="AX2047" s="283">
        <f t="shared" si="527"/>
        <v>-0.190163975683</v>
      </c>
      <c r="AY2047" s="157">
        <v>1.2866060000000001E-6</v>
      </c>
      <c r="AZ2047" s="157">
        <v>3.8820009999999999E-9</v>
      </c>
      <c r="BA2047" s="157">
        <v>1.0606180999999999E-13</v>
      </c>
      <c r="BB2047" s="157">
        <v>0</v>
      </c>
      <c r="BC2047" s="157">
        <v>0</v>
      </c>
      <c r="BD2047" s="157">
        <v>1.0516528E-9</v>
      </c>
      <c r="BE2047" s="157">
        <v>-2.2411591999999999E-9</v>
      </c>
      <c r="BF2047" s="157">
        <v>1.3146448000000001E-10</v>
      </c>
      <c r="BG2047" s="157">
        <v>9.3923231999999995E-12</v>
      </c>
      <c r="BH2047" s="157">
        <v>0</v>
      </c>
      <c r="BI2047" s="157">
        <v>0</v>
      </c>
      <c r="BJ2047" s="157">
        <v>-5.7979960999999997E-14</v>
      </c>
      <c r="BK2047" s="157">
        <v>-4.0414650999999999E-15</v>
      </c>
      <c r="BL2047" s="157">
        <v>-8.9077956999999993E-16</v>
      </c>
      <c r="BM2047" s="157">
        <v>-1.6120633999999999E-11</v>
      </c>
      <c r="BN2047" s="157">
        <v>-1.2074362000000001E-10</v>
      </c>
      <c r="BO2047" s="157">
        <v>0</v>
      </c>
      <c r="BP2047" s="157">
        <v>-2.0195683000000001E-5</v>
      </c>
      <c r="BQ2047" s="157">
        <v>-0.19014378000000001</v>
      </c>
      <c r="BR2047" s="157">
        <v>0</v>
      </c>
      <c r="BS2047" s="157">
        <v>0</v>
      </c>
      <c r="BT2047" s="157">
        <v>0</v>
      </c>
      <c r="BU2047"/>
      <c r="BV2047" s="155">
        <v>1.6414671000000001E-5</v>
      </c>
      <c r="BW2047" s="155">
        <v>4.7819723999999997E-7</v>
      </c>
      <c r="BX2047" s="155">
        <v>3.8657317E-5</v>
      </c>
      <c r="BY2047" s="155">
        <v>-8.2298991999999999E-8</v>
      </c>
      <c r="BZ2047" s="155">
        <v>-1.0914805E-6</v>
      </c>
      <c r="CA2047" s="155">
        <v>8.1298154999999998E-7</v>
      </c>
      <c r="CB2047" s="155">
        <v>0</v>
      </c>
      <c r="CC2047" s="155">
        <v>1.233931E-6</v>
      </c>
      <c r="CD2047" s="155">
        <v>-1.6252524E-7</v>
      </c>
      <c r="CE2047" s="155">
        <v>-1.0144738E-7</v>
      </c>
      <c r="CF2047" s="155">
        <v>0</v>
      </c>
      <c r="CG2047" s="155">
        <v>0</v>
      </c>
      <c r="CH2047" s="155">
        <v>0</v>
      </c>
      <c r="CI2047" s="155">
        <v>1.1524762E-7</v>
      </c>
      <c r="CJ2047" s="155">
        <v>-2.3445251E-5</v>
      </c>
      <c r="CK2047" s="155">
        <v>-3.3891190999999999E-15</v>
      </c>
      <c r="CL2047" s="155">
        <v>0</v>
      </c>
      <c r="CM2047"/>
      <c r="CN2047" s="284">
        <v>0</v>
      </c>
      <c r="CO2047" s="284">
        <v>1.3864289000000001</v>
      </c>
      <c r="CP2047" s="285">
        <v>2.3246513999999999E-2</v>
      </c>
      <c r="CQ2047" s="284">
        <v>5.1363359999999998E-4</v>
      </c>
      <c r="CR2047" s="284">
        <v>-2.7695698E-11</v>
      </c>
      <c r="CS2047" s="284">
        <v>-3.2292685999999999E-9</v>
      </c>
      <c r="CT2047" s="284">
        <v>-4.2171544999999997E-5</v>
      </c>
      <c r="CU2047" s="284">
        <v>-3.3928962999999999E-3</v>
      </c>
      <c r="CV2047" s="284">
        <v>0</v>
      </c>
      <c r="CW2047" s="284">
        <v>2.8590426000000001E-4</v>
      </c>
      <c r="CX2047"/>
      <c r="CY2047"/>
      <c r="CZ2047"/>
      <c r="DA2047"/>
      <c r="DB2047" s="212"/>
      <c r="DC2047" s="48"/>
      <c r="DD2047" s="48"/>
      <c r="DE2047" s="48"/>
      <c r="DF2047" s="48"/>
      <c r="DG2047" s="48"/>
      <c r="DH2047" s="48"/>
      <c r="DI2047" s="48"/>
      <c r="DJ2047" s="48"/>
      <c r="DK2047" s="48"/>
      <c r="DL2047" s="48"/>
    </row>
    <row r="2048" spans="1:116" ht="14.4">
      <c r="A2048" t="s">
        <v>1157</v>
      </c>
      <c r="B2048" s="188" t="s">
        <v>334</v>
      </c>
      <c r="C2048" s="151" t="str">
        <f t="shared" si="529"/>
        <v>F.090.01.121</v>
      </c>
      <c r="D2048" s="54" t="s">
        <v>64</v>
      </c>
      <c r="E2048" s="150" t="s">
        <v>352</v>
      </c>
      <c r="F2048" s="153" t="str">
        <f t="shared" si="530"/>
        <v>PVC (Polyvinylchloride) waste incineration with electricity</v>
      </c>
      <c r="G2048" s="154">
        <f t="shared" si="528"/>
        <v>0.62582052666666665</v>
      </c>
      <c r="H2048"/>
      <c r="I2048"/>
      <c r="J2048" s="227">
        <f t="shared" si="531"/>
        <v>9.4693039363699993E-2</v>
      </c>
      <c r="K2048"/>
      <c r="L2048" s="280">
        <f t="shared" si="532"/>
        <v>1.4979285199999998E-3</v>
      </c>
      <c r="M2048" s="280">
        <f t="shared" si="533"/>
        <v>4.7831569370000021E-4</v>
      </c>
      <c r="N2048" s="281">
        <f t="shared" si="534"/>
        <v>-1.15628385E-3</v>
      </c>
      <c r="O2048" s="280">
        <v>9.3873078999999998E-2</v>
      </c>
      <c r="P2048" s="286">
        <v>-2.7271172999999999E-3</v>
      </c>
      <c r="Q2048" s="219">
        <v>3.6123699000000001E-3</v>
      </c>
      <c r="R2048" s="219">
        <v>2.2103909999999999E-3</v>
      </c>
      <c r="S2048" s="219">
        <v>-5.9085069000000003E-4</v>
      </c>
      <c r="T2048" s="286">
        <v>-7.0321720999999999E-5</v>
      </c>
      <c r="U2048" s="286">
        <v>-5.1290069000000001E-5</v>
      </c>
      <c r="V2048" s="219">
        <v>-4.0387415999999999E-4</v>
      </c>
      <c r="W2048" s="219">
        <v>-1.4480585000000001E-4</v>
      </c>
      <c r="X2048" s="219">
        <v>0</v>
      </c>
      <c r="Y2048" s="219">
        <v>-1.0114779999999999E-3</v>
      </c>
      <c r="Z2048" s="286">
        <v>-3.0627463000000002E-6</v>
      </c>
      <c r="AA2048" s="219">
        <v>0</v>
      </c>
      <c r="AB2048" s="219">
        <v>0</v>
      </c>
      <c r="AC2048"/>
      <c r="AD2048" s="227">
        <f t="shared" si="520"/>
        <v>9.3873078999999998E-2</v>
      </c>
      <c r="AE2048" s="227">
        <f t="shared" si="521"/>
        <v>1.9793069600000002E-3</v>
      </c>
      <c r="AF2048" s="227">
        <f t="shared" si="522"/>
        <v>4.8137844000000022E-4</v>
      </c>
      <c r="AG2048" s="227">
        <f t="shared" si="523"/>
        <v>4.7831569370000026E-4</v>
      </c>
      <c r="AH2048" s="227">
        <f t="shared" si="524"/>
        <v>-1.15628385E-3</v>
      </c>
      <c r="AI2048"/>
      <c r="AJ2048">
        <v>-11.619051000000001</v>
      </c>
      <c r="AK2048" s="155">
        <v>-11.438337000000001</v>
      </c>
      <c r="AL2048" s="155">
        <v>-0.12564944</v>
      </c>
      <c r="AM2048" s="155">
        <v>0</v>
      </c>
      <c r="AN2048" s="155">
        <v>0</v>
      </c>
      <c r="AO2048" s="155">
        <v>-3.0779460000000002E-2</v>
      </c>
      <c r="AP2048" s="155">
        <v>-2.4285790000000002E-2</v>
      </c>
      <c r="AQ2048"/>
      <c r="AR2048" s="156">
        <v>9.6965382000000003E-3</v>
      </c>
      <c r="AS2048" s="156">
        <v>1.0001051E-2</v>
      </c>
      <c r="AT2048" s="156">
        <v>5.1227106999999995E-4</v>
      </c>
      <c r="AU2048" s="156">
        <v>-8.1678397999999995E-4</v>
      </c>
      <c r="AV2048" s="282">
        <f t="shared" si="525"/>
        <v>5.9958340029990003E-7</v>
      </c>
      <c r="AW2048" s="282">
        <f t="shared" si="526"/>
        <v>1.8944936276465202E-9</v>
      </c>
      <c r="AX2048" s="283">
        <f t="shared" si="527"/>
        <v>-0.114395518966</v>
      </c>
      <c r="AY2048" s="157">
        <v>5.8076145000000004E-7</v>
      </c>
      <c r="AZ2048" s="157">
        <v>1.7522975000000001E-9</v>
      </c>
      <c r="BA2048" s="157">
        <v>4.787527E-14</v>
      </c>
      <c r="BB2048" s="157">
        <v>0</v>
      </c>
      <c r="BC2048" s="157">
        <v>0</v>
      </c>
      <c r="BD2048" s="157">
        <v>8.8729269999999998E-10</v>
      </c>
      <c r="BE2048" s="157">
        <v>1.8016989999999999E-8</v>
      </c>
      <c r="BF2048" s="157">
        <v>1.1518395E-10</v>
      </c>
      <c r="BG2048" s="157">
        <v>2.7002148E-11</v>
      </c>
      <c r="BH2048" s="157">
        <v>0</v>
      </c>
      <c r="BI2048" s="157">
        <v>0</v>
      </c>
      <c r="BJ2048" s="157">
        <v>-3.4878569999999998E-14</v>
      </c>
      <c r="BK2048" s="157">
        <v>-2.4311939000000001E-15</v>
      </c>
      <c r="BL2048" s="157">
        <v>-5.3585957999999997E-16</v>
      </c>
      <c r="BM2048" s="157">
        <v>-9.6975691000000001E-12</v>
      </c>
      <c r="BN2048" s="157">
        <v>-7.2634831000000002E-11</v>
      </c>
      <c r="BO2048" s="157">
        <v>0</v>
      </c>
      <c r="BP2048" s="157">
        <v>-1.2148966E-5</v>
      </c>
      <c r="BQ2048" s="157">
        <v>-0.11438337</v>
      </c>
      <c r="BR2048" s="157">
        <v>0</v>
      </c>
      <c r="BS2048" s="157">
        <v>0</v>
      </c>
      <c r="BT2048" s="157">
        <v>0</v>
      </c>
      <c r="BU2048"/>
      <c r="BV2048" s="155">
        <v>5.1166502000000003E-6</v>
      </c>
      <c r="BW2048" s="155">
        <v>5.1871352000000003E-7</v>
      </c>
      <c r="BX2048" s="155">
        <v>1.7449537000000001E-5</v>
      </c>
      <c r="BY2048" s="155">
        <v>-4.9505077999999997E-8</v>
      </c>
      <c r="BZ2048" s="155">
        <v>-5.8920941000000005E-7</v>
      </c>
      <c r="CA2048" s="155">
        <v>6.5391994000000002E-7</v>
      </c>
      <c r="CB2048" s="155">
        <v>0</v>
      </c>
      <c r="CC2048" s="155">
        <v>9.9250975000000003E-7</v>
      </c>
      <c r="CD2048" s="155">
        <v>-9.7769088999999999E-8</v>
      </c>
      <c r="CE2048" s="155">
        <v>-5.4472004999999998E-8</v>
      </c>
      <c r="CF2048" s="155">
        <v>0</v>
      </c>
      <c r="CG2048" s="155">
        <v>0</v>
      </c>
      <c r="CH2048" s="155">
        <v>0</v>
      </c>
      <c r="CI2048" s="155">
        <v>3.9670980000000003E-7</v>
      </c>
      <c r="CJ2048" s="155">
        <v>-1.4103784E-5</v>
      </c>
      <c r="CK2048" s="155">
        <v>-2.0387669E-15</v>
      </c>
      <c r="CL2048" s="155">
        <v>0</v>
      </c>
      <c r="CM2048"/>
      <c r="CN2048" s="284">
        <v>0</v>
      </c>
      <c r="CO2048" s="284">
        <v>0.62582053000000004</v>
      </c>
      <c r="CP2048" s="285">
        <v>1.8698283E-2</v>
      </c>
      <c r="CQ2048" s="284">
        <v>5.0487334000000003E-4</v>
      </c>
      <c r="CR2048" s="284">
        <v>-1.6660693E-11</v>
      </c>
      <c r="CS2048" s="284">
        <v>-1.9426069E-9</v>
      </c>
      <c r="CT2048" s="284">
        <v>-2.3347727000000001E-5</v>
      </c>
      <c r="CU2048" s="284">
        <v>-2.0410392000000002E-3</v>
      </c>
      <c r="CV2048" s="284">
        <v>0</v>
      </c>
      <c r="CW2048" s="284">
        <v>2.2996647000000001E-4</v>
      </c>
      <c r="CX2048"/>
      <c r="CY2048"/>
      <c r="CZ2048"/>
      <c r="DA2048"/>
      <c r="DB2048" s="212"/>
      <c r="DC2048" s="48"/>
      <c r="DD2048" s="48"/>
      <c r="DE2048" s="48"/>
      <c r="DF2048" s="48"/>
      <c r="DG2048" s="48"/>
      <c r="DH2048" s="48"/>
      <c r="DI2048" s="48"/>
      <c r="DJ2048" s="48"/>
      <c r="DK2048" s="48"/>
      <c r="DL2048" s="48"/>
    </row>
    <row r="2049" spans="1:116" ht="14.4">
      <c r="A2049" t="s">
        <v>1158</v>
      </c>
      <c r="B2049" s="188" t="s">
        <v>334</v>
      </c>
      <c r="C2049" s="151" t="str">
        <f t="shared" si="529"/>
        <v>F.090.01.122</v>
      </c>
      <c r="D2049" s="54" t="s">
        <v>64</v>
      </c>
      <c r="E2049" s="150" t="s">
        <v>352</v>
      </c>
      <c r="F2049" s="153" t="str">
        <f t="shared" si="530"/>
        <v>PVDC (Polyvinyliden chloride) waste incineration with electricity</v>
      </c>
      <c r="G2049" s="154">
        <f t="shared" si="528"/>
        <v>0.44397334000000005</v>
      </c>
      <c r="H2049"/>
      <c r="I2049"/>
      <c r="J2049" s="227">
        <f t="shared" si="531"/>
        <v>6.68139775396E-2</v>
      </c>
      <c r="K2049"/>
      <c r="L2049" s="280">
        <f t="shared" si="532"/>
        <v>7.6400875600000006E-4</v>
      </c>
      <c r="M2049" s="280">
        <f t="shared" si="533"/>
        <v>1.4113074360000012E-4</v>
      </c>
      <c r="N2049" s="281">
        <f t="shared" si="534"/>
        <v>-6.8716295999999991E-4</v>
      </c>
      <c r="O2049" s="280">
        <v>6.6596001000000002E-2</v>
      </c>
      <c r="P2049" s="286">
        <v>-1.6206869E-3</v>
      </c>
      <c r="Q2049" s="219">
        <v>2.0036692000000001E-3</v>
      </c>
      <c r="R2049" s="219">
        <v>1.1933021000000001E-3</v>
      </c>
      <c r="S2049" s="219">
        <v>-3.5113412999999998E-4</v>
      </c>
      <c r="T2049" s="286">
        <v>-4.1791193999999997E-5</v>
      </c>
      <c r="U2049" s="286">
        <v>-3.6368020000000003E-5</v>
      </c>
      <c r="V2049" s="219">
        <v>-2.4003140999999999E-4</v>
      </c>
      <c r="W2049" s="286">
        <v>-8.6056049999999994E-5</v>
      </c>
      <c r="X2049" s="219">
        <v>0</v>
      </c>
      <c r="Y2049" s="219">
        <v>-6.0110690999999996E-4</v>
      </c>
      <c r="Z2049" s="286">
        <v>-1.8201463999999999E-6</v>
      </c>
      <c r="AA2049" s="219">
        <v>0</v>
      </c>
      <c r="AB2049" s="219">
        <v>0</v>
      </c>
      <c r="AC2049"/>
      <c r="AD2049" s="227">
        <f t="shared" si="520"/>
        <v>6.6596001000000002E-2</v>
      </c>
      <c r="AE2049" s="227">
        <f t="shared" si="521"/>
        <v>9.0695964599999995E-4</v>
      </c>
      <c r="AF2049" s="227">
        <f t="shared" si="522"/>
        <v>1.4295089000000014E-4</v>
      </c>
      <c r="AG2049" s="227">
        <f t="shared" si="523"/>
        <v>1.4113074360000012E-4</v>
      </c>
      <c r="AH2049" s="227">
        <f t="shared" si="524"/>
        <v>-6.8716295999999991E-4</v>
      </c>
      <c r="AI2049"/>
      <c r="AJ2049">
        <v>-6.9050361999999996</v>
      </c>
      <c r="AK2049" s="155">
        <v>-6.7976400000000003</v>
      </c>
      <c r="AL2049" s="155">
        <v>-7.4671665999999998E-2</v>
      </c>
      <c r="AM2049" s="155">
        <v>0</v>
      </c>
      <c r="AN2049" s="155">
        <v>0</v>
      </c>
      <c r="AO2049" s="155">
        <v>-1.8291794E-2</v>
      </c>
      <c r="AP2049" s="155">
        <v>-1.4432698000000001E-2</v>
      </c>
      <c r="AQ2049"/>
      <c r="AR2049" s="156">
        <v>6.9083679000000002E-3</v>
      </c>
      <c r="AS2049" s="156">
        <v>7.0358694000000003E-3</v>
      </c>
      <c r="AT2049" s="156">
        <v>3.5790154E-4</v>
      </c>
      <c r="AU2049" s="156">
        <v>-4.8540304999999999E-4</v>
      </c>
      <c r="AV2049" s="282">
        <f t="shared" si="525"/>
        <v>4.2181471401119999E-7</v>
      </c>
      <c r="AW2049" s="282">
        <f t="shared" si="526"/>
        <v>1.32360042584751E-9</v>
      </c>
      <c r="AX2049" s="283">
        <f t="shared" si="527"/>
        <v>-6.7983619956700006E-2</v>
      </c>
      <c r="AY2049" s="157">
        <v>4.1200726000000001E-7</v>
      </c>
      <c r="AZ2049" s="157">
        <v>1.2431254E-9</v>
      </c>
      <c r="BA2049" s="157">
        <v>3.3963961000000001E-14</v>
      </c>
      <c r="BB2049" s="157">
        <v>0</v>
      </c>
      <c r="BC2049" s="157">
        <v>0</v>
      </c>
      <c r="BD2049" s="157">
        <v>5.0941738E-10</v>
      </c>
      <c r="BE2049" s="157">
        <v>9.3469655999999999E-9</v>
      </c>
      <c r="BF2049" s="157">
        <v>6.5916401999999994E-11</v>
      </c>
      <c r="BG2049" s="157">
        <v>1.4547150999999999E-11</v>
      </c>
      <c r="BH2049" s="157">
        <v>0</v>
      </c>
      <c r="BI2049" s="157">
        <v>0</v>
      </c>
      <c r="BJ2049" s="157">
        <v>-2.0727835999999999E-14</v>
      </c>
      <c r="BK2049" s="157">
        <v>-1.4448238E-15</v>
      </c>
      <c r="BL2049" s="157">
        <v>-3.1845369E-16</v>
      </c>
      <c r="BM2049" s="157">
        <v>-5.7631268000000001E-12</v>
      </c>
      <c r="BN2049" s="157">
        <v>-4.3165842000000002E-11</v>
      </c>
      <c r="BO2049" s="157">
        <v>0</v>
      </c>
      <c r="BP2049" s="157">
        <v>-7.2199567000000004E-6</v>
      </c>
      <c r="BQ2049" s="157">
        <v>-6.7976400000000006E-2</v>
      </c>
      <c r="BR2049" s="157">
        <v>0</v>
      </c>
      <c r="BS2049" s="157">
        <v>0</v>
      </c>
      <c r="BT2049" s="157">
        <v>0</v>
      </c>
      <c r="BU2049"/>
      <c r="BV2049" s="155">
        <v>4.9728832000000003E-6</v>
      </c>
      <c r="BW2049" s="155">
        <v>2.9203447000000002E-7</v>
      </c>
      <c r="BX2049" s="155">
        <v>1.2379155E-5</v>
      </c>
      <c r="BY2049" s="155">
        <v>-2.9421889999999998E-8</v>
      </c>
      <c r="BZ2049" s="155">
        <v>-3.5489202999999998E-7</v>
      </c>
      <c r="CA2049" s="155">
        <v>3.7703491999999999E-7</v>
      </c>
      <c r="CB2049" s="155">
        <v>0</v>
      </c>
      <c r="CC2049" s="155">
        <v>5.7225786999999997E-7</v>
      </c>
      <c r="CD2049" s="155">
        <v>-5.8102772999999998E-8</v>
      </c>
      <c r="CE2049" s="155">
        <v>-3.6267439000000001E-8</v>
      </c>
      <c r="CF2049" s="155">
        <v>0</v>
      </c>
      <c r="CG2049" s="155">
        <v>0</v>
      </c>
      <c r="CH2049" s="155">
        <v>0</v>
      </c>
      <c r="CI2049" s="155">
        <v>2.1276264E-7</v>
      </c>
      <c r="CJ2049" s="155">
        <v>-8.3816773999999999E-6</v>
      </c>
      <c r="CK2049" s="155">
        <v>-1.2116101E-15</v>
      </c>
      <c r="CL2049" s="155">
        <v>0</v>
      </c>
      <c r="CM2049"/>
      <c r="CN2049" s="284">
        <v>0</v>
      </c>
      <c r="CO2049" s="284">
        <v>0.44397333999999999</v>
      </c>
      <c r="CP2049" s="285">
        <v>1.0780992E-2</v>
      </c>
      <c r="CQ2049" s="284">
        <v>2.8627900999999997E-4</v>
      </c>
      <c r="CR2049" s="284">
        <v>-9.9012118999999995E-12</v>
      </c>
      <c r="CS2049" s="284">
        <v>-1.1544635E-9</v>
      </c>
      <c r="CT2049" s="284">
        <v>-1.4017189E-5</v>
      </c>
      <c r="CU2049" s="284">
        <v>-1.2129604E-3</v>
      </c>
      <c r="CV2049" s="284">
        <v>0</v>
      </c>
      <c r="CW2049" s="284">
        <v>1.3259327999999999E-4</v>
      </c>
      <c r="CX2049"/>
      <c r="CY2049"/>
      <c r="CZ2049"/>
      <c r="DA2049"/>
      <c r="DB2049" s="212"/>
      <c r="DC2049" s="48"/>
      <c r="DD2049" s="48"/>
      <c r="DE2049" s="48"/>
      <c r="DF2049" s="48"/>
      <c r="DG2049" s="48"/>
      <c r="DH2049" s="48"/>
      <c r="DI2049" s="48"/>
      <c r="DJ2049" s="48"/>
      <c r="DK2049" s="48"/>
      <c r="DL2049" s="48"/>
    </row>
    <row r="2050" spans="1:116" ht="14.4">
      <c r="A2050" t="s">
        <v>1159</v>
      </c>
      <c r="B2050" s="188" t="s">
        <v>334</v>
      </c>
      <c r="C2050" s="151" t="str">
        <f t="shared" si="529"/>
        <v>F.090.01.123</v>
      </c>
      <c r="D2050" s="54" t="s">
        <v>64</v>
      </c>
      <c r="E2050" s="150" t="s">
        <v>352</v>
      </c>
      <c r="F2050" s="153" t="str">
        <f t="shared" si="530"/>
        <v>Starch PBS 50%-50% (Polybutylene succinate) waste incineration with electricity</v>
      </c>
      <c r="G2050" s="154">
        <f t="shared" si="528"/>
        <v>-0.72103773333333332</v>
      </c>
      <c r="H2050"/>
      <c r="I2050"/>
      <c r="J2050" s="227">
        <f t="shared" si="531"/>
        <v>-0.1070171970006</v>
      </c>
      <c r="K2050"/>
      <c r="L2050" s="280">
        <f t="shared" si="532"/>
        <v>1.5479925450000002E-3</v>
      </c>
      <c r="M2050" s="280">
        <f t="shared" si="533"/>
        <v>6.5365090440000007E-4</v>
      </c>
      <c r="N2050" s="281">
        <f t="shared" si="534"/>
        <v>-1.0631804499999999E-3</v>
      </c>
      <c r="O2050" s="280">
        <v>-0.10815566</v>
      </c>
      <c r="P2050" s="286">
        <v>-2.5075313E-3</v>
      </c>
      <c r="Q2050" s="219">
        <v>3.5353756000000001E-3</v>
      </c>
      <c r="R2050" s="219">
        <v>2.2121964000000002E-3</v>
      </c>
      <c r="S2050" s="219">
        <v>-5.4327569999999999E-4</v>
      </c>
      <c r="T2050" s="286">
        <v>-6.4659452000000002E-5</v>
      </c>
      <c r="U2050" s="286">
        <v>-5.6268703E-5</v>
      </c>
      <c r="V2050" s="219">
        <v>-3.7137725999999998E-4</v>
      </c>
      <c r="W2050" s="219">
        <v>-1.3314616000000001E-4</v>
      </c>
      <c r="X2050" s="219">
        <v>0</v>
      </c>
      <c r="Y2050" s="219">
        <v>-9.3003428999999997E-4</v>
      </c>
      <c r="Z2050" s="286">
        <v>-2.8161356E-6</v>
      </c>
      <c r="AA2050" s="219">
        <v>0</v>
      </c>
      <c r="AB2050" s="219">
        <v>0</v>
      </c>
      <c r="AC2050"/>
      <c r="AD2050" s="227">
        <f t="shared" si="520"/>
        <v>-0.10815566</v>
      </c>
      <c r="AE2050" s="227">
        <f t="shared" si="521"/>
        <v>2.2044595850000005E-3</v>
      </c>
      <c r="AF2050" s="227">
        <f t="shared" si="522"/>
        <v>6.5646704000000005E-4</v>
      </c>
      <c r="AG2050" s="227">
        <f t="shared" si="523"/>
        <v>6.5365090439999996E-4</v>
      </c>
      <c r="AH2050" s="227">
        <f t="shared" si="524"/>
        <v>-1.0631804499999999E-3</v>
      </c>
      <c r="AI2050"/>
      <c r="AJ2050">
        <v>-10.683491</v>
      </c>
      <c r="AK2050" s="155">
        <v>-10.517327999999999</v>
      </c>
      <c r="AL2050" s="155">
        <v>-0.11553221</v>
      </c>
      <c r="AM2050" s="155">
        <v>0</v>
      </c>
      <c r="AN2050" s="155">
        <v>0</v>
      </c>
      <c r="AO2050" s="155">
        <v>-2.8301113999999999E-2</v>
      </c>
      <c r="AP2050" s="155">
        <v>-2.2330310999999999E-2</v>
      </c>
      <c r="AQ2050"/>
      <c r="AR2050" s="156">
        <v>-1.2097917999999999E-2</v>
      </c>
      <c r="AS2050" s="156">
        <v>-1.0837947000000001E-2</v>
      </c>
      <c r="AT2050" s="156">
        <v>-5.0895425999999998E-4</v>
      </c>
      <c r="AU2050" s="156">
        <v>-7.5101696000000003E-4</v>
      </c>
      <c r="AV2050" s="282">
        <f t="shared" si="525"/>
        <v>-6.4975701795780013E-7</v>
      </c>
      <c r="AW2050" s="282">
        <f t="shared" si="526"/>
        <v>-1.8822272927018496E-9</v>
      </c>
      <c r="AX2050" s="283">
        <f t="shared" si="527"/>
        <v>-0.10518445073699999</v>
      </c>
      <c r="AY2050" s="157">
        <v>-6.6912302999999998E-7</v>
      </c>
      <c r="AZ2050" s="157">
        <v>-2.0189056999999999E-9</v>
      </c>
      <c r="BA2050" s="157">
        <v>-5.5159387999999998E-14</v>
      </c>
      <c r="BB2050" s="157">
        <v>0</v>
      </c>
      <c r="BC2050" s="157">
        <v>0</v>
      </c>
      <c r="BD2050" s="157">
        <v>8.4258107999999995E-10</v>
      </c>
      <c r="BE2050" s="157">
        <v>1.8599134E-8</v>
      </c>
      <c r="BF2050" s="157">
        <v>1.0969898E-10</v>
      </c>
      <c r="BG2050" s="157">
        <v>2.7069385E-11</v>
      </c>
      <c r="BH2050" s="157">
        <v>0</v>
      </c>
      <c r="BI2050" s="157">
        <v>0</v>
      </c>
      <c r="BJ2050" s="157">
        <v>-3.2070165999999998E-14</v>
      </c>
      <c r="BK2050" s="157">
        <v>-2.2354353999999999E-15</v>
      </c>
      <c r="BL2050" s="157">
        <v>-4.9271245000000003E-16</v>
      </c>
      <c r="BM2050" s="157">
        <v>-8.9167258000000001E-12</v>
      </c>
      <c r="BN2050" s="157">
        <v>-6.6786312E-11</v>
      </c>
      <c r="BO2050" s="157">
        <v>0</v>
      </c>
      <c r="BP2050" s="157">
        <v>-1.1170736999999999E-5</v>
      </c>
      <c r="BQ2050" s="157">
        <v>-0.10517327999999999</v>
      </c>
      <c r="BR2050" s="157">
        <v>0</v>
      </c>
      <c r="BS2050" s="157">
        <v>0</v>
      </c>
      <c r="BT2050" s="157">
        <v>0</v>
      </c>
      <c r="BU2050"/>
      <c r="BV2050" s="155">
        <v>-3.1341055999999997E-5</v>
      </c>
      <c r="BW2050" s="155">
        <v>5.0120125999999998E-7</v>
      </c>
      <c r="BX2050" s="155">
        <v>-2.0104445999999999E-5</v>
      </c>
      <c r="BY2050" s="155">
        <v>-4.5521629999999997E-8</v>
      </c>
      <c r="BZ2050" s="155">
        <v>-5.3469290000000002E-7</v>
      </c>
      <c r="CA2050" s="155">
        <v>6.1857292000000002E-7</v>
      </c>
      <c r="CB2050" s="155">
        <v>0</v>
      </c>
      <c r="CC2050" s="155">
        <v>9.3886057000000003E-7</v>
      </c>
      <c r="CD2050" s="155">
        <v>-8.9896772999999998E-8</v>
      </c>
      <c r="CE2050" s="155">
        <v>-5.6113082999999998E-8</v>
      </c>
      <c r="CF2050" s="155">
        <v>0</v>
      </c>
      <c r="CG2050" s="155">
        <v>0</v>
      </c>
      <c r="CH2050" s="155">
        <v>0</v>
      </c>
      <c r="CI2050" s="155">
        <v>3.9913380000000002E-7</v>
      </c>
      <c r="CJ2050" s="155">
        <v>-1.2968154999999999E-5</v>
      </c>
      <c r="CK2050" s="155">
        <v>-1.8746065000000001E-15</v>
      </c>
      <c r="CL2050" s="155">
        <v>0</v>
      </c>
      <c r="CM2050"/>
      <c r="CN2050" s="284">
        <v>0</v>
      </c>
      <c r="CO2050" s="284">
        <v>-0.72103775000000003</v>
      </c>
      <c r="CP2050" s="285">
        <v>1.7687564999999999E-2</v>
      </c>
      <c r="CQ2050" s="284">
        <v>4.8478483999999999E-4</v>
      </c>
      <c r="CR2050" s="284">
        <v>-1.5319182999999999E-11</v>
      </c>
      <c r="CS2050" s="284">
        <v>-1.7861892E-9</v>
      </c>
      <c r="CT2050" s="284">
        <v>-2.1255615000000001E-5</v>
      </c>
      <c r="CU2050" s="284">
        <v>-1.8766957999999999E-3</v>
      </c>
      <c r="CV2050" s="284">
        <v>0</v>
      </c>
      <c r="CW2050" s="284">
        <v>2.1753585E-4</v>
      </c>
      <c r="CX2050"/>
      <c r="CY2050"/>
      <c r="CZ2050"/>
      <c r="DA2050"/>
      <c r="DB2050" s="212"/>
      <c r="DC2050" s="48"/>
      <c r="DD2050" s="48"/>
      <c r="DE2050" s="48"/>
      <c r="DF2050" s="48"/>
      <c r="DG2050" s="48"/>
      <c r="DH2050" s="48"/>
      <c r="DI2050" s="48"/>
      <c r="DJ2050" s="48"/>
      <c r="DK2050" s="48"/>
      <c r="DL2050" s="48"/>
    </row>
    <row r="2051" spans="1:116" ht="14.4">
      <c r="A2051" t="s">
        <v>1267</v>
      </c>
      <c r="B2051" s="188" t="s">
        <v>334</v>
      </c>
      <c r="C2051" s="151" t="str">
        <f t="shared" si="529"/>
        <v>F.090.01.124</v>
      </c>
      <c r="D2051" s="54" t="s">
        <v>64</v>
      </c>
      <c r="E2051" s="150" t="s">
        <v>352</v>
      </c>
      <c r="F2051" s="153" t="str">
        <f t="shared" si="530"/>
        <v>PBS (Polybutylene succinate)  incineration with electricity</v>
      </c>
      <c r="G2051" s="154">
        <f t="shared" si="528"/>
        <v>-1.1895085999999999</v>
      </c>
      <c r="H2051"/>
      <c r="I2051"/>
      <c r="J2051" s="227">
        <f t="shared" si="531"/>
        <v>-0.18568990509219999</v>
      </c>
      <c r="K2051"/>
      <c r="L2051" s="280">
        <f t="shared" si="532"/>
        <v>-1.6213343339999998E-3</v>
      </c>
      <c r="M2051" s="280">
        <f t="shared" si="533"/>
        <v>-3.8883333082000001E-3</v>
      </c>
      <c r="N2051" s="281">
        <f t="shared" si="534"/>
        <v>-1.75394745E-3</v>
      </c>
      <c r="O2051" s="280">
        <v>-0.17842628999999999</v>
      </c>
      <c r="P2051" s="286">
        <v>-4.1367182999999998E-3</v>
      </c>
      <c r="Q2051" s="219">
        <v>8.6569838999999999E-4</v>
      </c>
      <c r="R2051" s="219">
        <v>-5.2558559999999995E-4</v>
      </c>
      <c r="S2051" s="219">
        <v>-8.9625144000000001E-4</v>
      </c>
      <c r="T2051" s="219">
        <v>-1.0666983E-4</v>
      </c>
      <c r="U2051" s="286">
        <v>-9.2827464E-5</v>
      </c>
      <c r="V2051" s="219">
        <v>-6.1266757000000001E-4</v>
      </c>
      <c r="W2051" s="219">
        <v>-2.1965354999999999E-4</v>
      </c>
      <c r="X2051" s="219">
        <v>0</v>
      </c>
      <c r="Y2051" s="219">
        <v>-1.5342939E-3</v>
      </c>
      <c r="Z2051" s="286">
        <v>-4.6458282000000003E-6</v>
      </c>
      <c r="AA2051" s="219">
        <v>0</v>
      </c>
      <c r="AB2051" s="219">
        <v>0</v>
      </c>
      <c r="AC2051"/>
      <c r="AD2051" s="227">
        <f t="shared" si="520"/>
        <v>-0.17842628999999999</v>
      </c>
      <c r="AE2051" s="227">
        <f t="shared" si="521"/>
        <v>-5.5050218140000008E-3</v>
      </c>
      <c r="AF2051" s="227">
        <f t="shared" si="522"/>
        <v>-3.8836874800000001E-3</v>
      </c>
      <c r="AG2051" s="227">
        <f t="shared" si="523"/>
        <v>-3.8883333082000001E-3</v>
      </c>
      <c r="AH2051" s="227">
        <f t="shared" si="524"/>
        <v>-1.75394745E-3</v>
      </c>
      <c r="AI2051"/>
      <c r="AJ2051">
        <v>-17.624742999999999</v>
      </c>
      <c r="AK2051" s="155">
        <v>-17.350619999999999</v>
      </c>
      <c r="AL2051" s="155">
        <v>-0.19059551</v>
      </c>
      <c r="AM2051" s="155">
        <v>0</v>
      </c>
      <c r="AN2051" s="155">
        <v>0</v>
      </c>
      <c r="AO2051" s="155">
        <v>-4.6688844E-2</v>
      </c>
      <c r="AP2051" s="155">
        <v>-3.6838704999999999E-2</v>
      </c>
      <c r="AQ2051"/>
      <c r="AR2051" s="156">
        <v>-2.0793810999999999E-2</v>
      </c>
      <c r="AS2051" s="156">
        <v>-1.8677343999999999E-2</v>
      </c>
      <c r="AT2051" s="156">
        <v>-8.7750199999999995E-4</v>
      </c>
      <c r="AU2051" s="156">
        <v>-1.2389657999999999E-3</v>
      </c>
      <c r="AV2051" s="282">
        <f t="shared" si="525"/>
        <v>-1.1197448309489999E-6</v>
      </c>
      <c r="AW2051" s="282">
        <f t="shared" si="526"/>
        <v>-3.2451996968952498E-9</v>
      </c>
      <c r="AX2051" s="283">
        <f t="shared" si="527"/>
        <v>-0.17352462856100001</v>
      </c>
      <c r="AY2051" s="157">
        <v>-1.103864E-6</v>
      </c>
      <c r="AZ2051" s="157">
        <v>-3.3306240999999999E-9</v>
      </c>
      <c r="BA2051" s="157">
        <v>-9.0997408000000003E-14</v>
      </c>
      <c r="BB2051" s="157">
        <v>0</v>
      </c>
      <c r="BC2051" s="157">
        <v>0</v>
      </c>
      <c r="BD2051" s="157">
        <v>7.6921568000000005E-10</v>
      </c>
      <c r="BE2051" s="157">
        <v>-1.6525158000000001E-8</v>
      </c>
      <c r="BF2051" s="157">
        <v>9.2968087999999998E-11</v>
      </c>
      <c r="BG2051" s="157">
        <v>-7.3952800999999992E-12</v>
      </c>
      <c r="BH2051" s="157">
        <v>0</v>
      </c>
      <c r="BI2051" s="157">
        <v>0</v>
      </c>
      <c r="BJ2051" s="157">
        <v>-5.2906713999999997E-14</v>
      </c>
      <c r="BK2051" s="157">
        <v>-3.6878369000000002E-15</v>
      </c>
      <c r="BL2051" s="157">
        <v>-8.1283634999999998E-16</v>
      </c>
      <c r="BM2051" s="157">
        <v>-1.4710079E-11</v>
      </c>
      <c r="BN2051" s="157">
        <v>-1.1017855E-10</v>
      </c>
      <c r="BO2051" s="157">
        <v>0</v>
      </c>
      <c r="BP2051" s="157">
        <v>-1.8428560999999998E-5</v>
      </c>
      <c r="BQ2051" s="157">
        <v>-0.1735062</v>
      </c>
      <c r="BR2051" s="157">
        <v>0</v>
      </c>
      <c r="BS2051" s="157">
        <v>0</v>
      </c>
      <c r="BT2051" s="157">
        <v>0</v>
      </c>
      <c r="BU2051"/>
      <c r="BV2051" s="155">
        <v>-5.4241389999999998E-5</v>
      </c>
      <c r="BW2051" s="155">
        <v>2.6359145000000001E-7</v>
      </c>
      <c r="BX2051" s="155">
        <v>-3.3166656000000002E-5</v>
      </c>
      <c r="BY2051" s="155">
        <v>-7.5097829999999994E-8</v>
      </c>
      <c r="BZ2051" s="155">
        <v>-1.0463618999999999E-6</v>
      </c>
      <c r="CA2051" s="155">
        <v>6.1857292000000002E-7</v>
      </c>
      <c r="CB2051" s="155">
        <v>0</v>
      </c>
      <c r="CC2051" s="155">
        <v>9.3886057000000003E-7</v>
      </c>
      <c r="CD2051" s="155">
        <v>-1.4830428000000001E-7</v>
      </c>
      <c r="CE2051" s="155">
        <v>-9.2570735999999997E-8</v>
      </c>
      <c r="CF2051" s="155">
        <v>0</v>
      </c>
      <c r="CG2051" s="155">
        <v>0</v>
      </c>
      <c r="CH2051" s="155">
        <v>0</v>
      </c>
      <c r="CI2051" s="155">
        <v>-1.3963210000000001E-7</v>
      </c>
      <c r="CJ2051" s="155">
        <v>-2.1393792E-5</v>
      </c>
      <c r="CK2051" s="155">
        <v>-3.0925710999999999E-15</v>
      </c>
      <c r="CL2051" s="155">
        <v>0</v>
      </c>
      <c r="CM2051"/>
      <c r="CN2051" s="284">
        <v>0</v>
      </c>
      <c r="CO2051" s="284">
        <v>-1.1895085999999999</v>
      </c>
      <c r="CP2051" s="285">
        <v>1.7687564999999999E-2</v>
      </c>
      <c r="CQ2051" s="284">
        <v>3.2221566000000001E-4</v>
      </c>
      <c r="CR2051" s="284">
        <v>-2.5272324000000001E-11</v>
      </c>
      <c r="CS2051" s="284">
        <v>-2.9467076000000001E-9</v>
      </c>
      <c r="CT2051" s="284">
        <v>-3.9992783999999997E-5</v>
      </c>
      <c r="CU2051" s="284">
        <v>-3.0960178999999998E-3</v>
      </c>
      <c r="CV2051" s="284">
        <v>0</v>
      </c>
      <c r="CW2051" s="284">
        <v>2.1753585E-4</v>
      </c>
      <c r="CX2051"/>
      <c r="CY2051"/>
      <c r="CZ2051"/>
      <c r="DA2051"/>
      <c r="DB2051" s="212"/>
      <c r="DC2051" s="48"/>
      <c r="DD2051" s="48"/>
      <c r="DE2051" s="48"/>
      <c r="DF2051" s="48"/>
      <c r="DG2051" s="48"/>
      <c r="DH2051" s="48"/>
      <c r="DI2051" s="48"/>
      <c r="DJ2051" s="48"/>
      <c r="DK2051" s="48"/>
      <c r="DL2051" s="48"/>
    </row>
    <row r="2052" spans="1:116" ht="14.4">
      <c r="A2052" t="s">
        <v>1268</v>
      </c>
      <c r="B2052" s="188" t="s">
        <v>334</v>
      </c>
      <c r="C2052" s="151" t="str">
        <f t="shared" si="529"/>
        <v>F.090.01.125</v>
      </c>
      <c r="D2052" s="54" t="s">
        <v>64</v>
      </c>
      <c r="E2052" s="150" t="s">
        <v>352</v>
      </c>
      <c r="F2052" s="153" t="str">
        <f t="shared" si="530"/>
        <v>PBAT (Polybutylene adipate terephthalate) waste incineration with electricity</v>
      </c>
      <c r="G2052" s="154">
        <f t="shared" si="528"/>
        <v>-1.1813612666666669</v>
      </c>
      <c r="H2052"/>
      <c r="I2052"/>
      <c r="J2052" s="227">
        <f t="shared" si="531"/>
        <v>-0.18432168196740001</v>
      </c>
      <c r="K2052"/>
      <c r="L2052" s="280">
        <f t="shared" si="532"/>
        <v>-1.5662156099999999E-3</v>
      </c>
      <c r="M2052" s="280">
        <f t="shared" si="533"/>
        <v>-3.8093422774E-3</v>
      </c>
      <c r="N2052" s="281">
        <f t="shared" si="534"/>
        <v>-1.74193408E-3</v>
      </c>
      <c r="O2052" s="280">
        <v>-0.17720419000000001</v>
      </c>
      <c r="P2052" s="286">
        <v>-4.1083845999999999E-3</v>
      </c>
      <c r="Q2052" s="219">
        <v>9.1212754999999996E-4</v>
      </c>
      <c r="R2052" s="219">
        <v>-4.7797200000000001E-4</v>
      </c>
      <c r="S2052" s="219">
        <v>-8.9011272999999999E-4</v>
      </c>
      <c r="T2052" s="219">
        <v>-1.0593922000000001E-4</v>
      </c>
      <c r="U2052" s="286">
        <v>-9.2191660000000004E-5</v>
      </c>
      <c r="V2052" s="219">
        <v>-6.0847121999999996E-4</v>
      </c>
      <c r="W2052" s="219">
        <v>-2.1814908000000001E-4</v>
      </c>
      <c r="X2052" s="219">
        <v>0</v>
      </c>
      <c r="Y2052" s="219">
        <v>-1.5237849999999999E-3</v>
      </c>
      <c r="Z2052" s="286">
        <v>-4.6140073999999999E-6</v>
      </c>
      <c r="AA2052" s="219">
        <v>0</v>
      </c>
      <c r="AB2052" s="219">
        <v>0</v>
      </c>
      <c r="AC2052"/>
      <c r="AD2052" s="227">
        <f t="shared" ref="AD2052:AD2121" si="535">O2052</f>
        <v>-0.17720419000000001</v>
      </c>
      <c r="AE2052" s="227">
        <f t="shared" ref="AE2052:AE2121" si="536">P2052+Q2052+R2052+S2052+T2052+U2052+V2052</f>
        <v>-5.3709438800000004E-3</v>
      </c>
      <c r="AF2052" s="227">
        <f t="shared" ref="AF2052:AF2121" si="537">P2052+Q2052+V2052+AA2052</f>
        <v>-3.8047282700000001E-3</v>
      </c>
      <c r="AG2052" s="227">
        <f t="shared" ref="AG2052:AG2121" si="538">Z2052+P2052+Q2052+V2052+X2052</f>
        <v>-3.8093422774E-3</v>
      </c>
      <c r="AH2052" s="227">
        <f t="shared" ref="AH2052:AH2121" si="539">W2052+Y2052+AB2052</f>
        <v>-1.74193408E-3</v>
      </c>
      <c r="AI2052"/>
      <c r="AJ2052">
        <v>-17.504024999999999</v>
      </c>
      <c r="AK2052" s="155">
        <v>-17.231780000000001</v>
      </c>
      <c r="AL2052" s="155">
        <v>-0.18929006000000001</v>
      </c>
      <c r="AM2052" s="155">
        <v>0</v>
      </c>
      <c r="AN2052" s="155">
        <v>0</v>
      </c>
      <c r="AO2052" s="155">
        <v>-4.6369056999999998E-2</v>
      </c>
      <c r="AP2052" s="155">
        <v>-3.6586384999999999E-2</v>
      </c>
      <c r="AQ2052"/>
      <c r="AR2052" s="156">
        <v>-2.0642578000000002E-2</v>
      </c>
      <c r="AS2052" s="156">
        <v>-1.8541005999999999E-2</v>
      </c>
      <c r="AT2052" s="156">
        <v>-8.7109247000000003E-4</v>
      </c>
      <c r="AU2052" s="156">
        <v>-1.2304798000000001E-3</v>
      </c>
      <c r="AV2052" s="282">
        <f t="shared" si="525"/>
        <v>-1.111571142625E-6</v>
      </c>
      <c r="AW2052" s="282">
        <f t="shared" si="526"/>
        <v>-3.22149582292378E-9</v>
      </c>
      <c r="AX2052" s="283">
        <f t="shared" si="527"/>
        <v>-0.17233610233799998</v>
      </c>
      <c r="AY2052" s="157">
        <v>-1.0963033000000001E-6</v>
      </c>
      <c r="AZ2052" s="157">
        <v>-3.3078116000000001E-9</v>
      </c>
      <c r="BA2052" s="157">
        <v>-9.0374137999999997E-14</v>
      </c>
      <c r="BB2052" s="157">
        <v>0</v>
      </c>
      <c r="BC2052" s="157">
        <v>0</v>
      </c>
      <c r="BD2052" s="157">
        <v>7.7049159999999999E-10</v>
      </c>
      <c r="BE2052" s="157">
        <v>-1.5914300999999999E-8</v>
      </c>
      <c r="BF2052" s="157">
        <v>9.3259059999999997E-11</v>
      </c>
      <c r="BG2052" s="157">
        <v>-6.7958946000000003E-12</v>
      </c>
      <c r="BH2052" s="157">
        <v>0</v>
      </c>
      <c r="BI2052" s="157">
        <v>0</v>
      </c>
      <c r="BJ2052" s="157">
        <v>-5.2544338999999998E-14</v>
      </c>
      <c r="BK2052" s="157">
        <v>-3.6625778E-15</v>
      </c>
      <c r="BL2052" s="157">
        <v>-8.0726897999999999E-16</v>
      </c>
      <c r="BM2052" s="157">
        <v>-1.4609325E-11</v>
      </c>
      <c r="BN2052" s="157">
        <v>-1.094239E-10</v>
      </c>
      <c r="BO2052" s="157">
        <v>0</v>
      </c>
      <c r="BP2052" s="157">
        <v>-1.8302338E-5</v>
      </c>
      <c r="BQ2052" s="157">
        <v>-0.17231779999999999</v>
      </c>
      <c r="BR2052" s="157">
        <v>0</v>
      </c>
      <c r="BS2052" s="157">
        <v>0</v>
      </c>
      <c r="BT2052" s="157">
        <v>0</v>
      </c>
      <c r="BU2052"/>
      <c r="BV2052" s="155">
        <v>-5.3843123000000002E-5</v>
      </c>
      <c r="BW2052" s="155">
        <v>2.6772379E-7</v>
      </c>
      <c r="BX2052" s="155">
        <v>-3.2939487000000003E-5</v>
      </c>
      <c r="BY2052" s="155">
        <v>-7.4583461999999995E-8</v>
      </c>
      <c r="BZ2052" s="155">
        <v>-1.0374633000000001E-6</v>
      </c>
      <c r="CA2052" s="155">
        <v>6.1857292000000002E-7</v>
      </c>
      <c r="CB2052" s="155">
        <v>0</v>
      </c>
      <c r="CC2052" s="155">
        <v>9.3886057000000003E-7</v>
      </c>
      <c r="CD2052" s="155">
        <v>-1.472885E-7</v>
      </c>
      <c r="CE2052" s="155">
        <v>-9.1936689999999998E-8</v>
      </c>
      <c r="CF2052" s="155">
        <v>0</v>
      </c>
      <c r="CG2052" s="155">
        <v>0</v>
      </c>
      <c r="CH2052" s="155">
        <v>0</v>
      </c>
      <c r="CI2052" s="155">
        <v>-1.3026226E-7</v>
      </c>
      <c r="CJ2052" s="155">
        <v>-2.1247259E-5</v>
      </c>
      <c r="CK2052" s="155">
        <v>-3.0713891000000002E-15</v>
      </c>
      <c r="CL2052" s="155">
        <v>0</v>
      </c>
      <c r="CM2052"/>
      <c r="CN2052" s="284">
        <v>0</v>
      </c>
      <c r="CO2052" s="284">
        <v>-1.1813613000000001</v>
      </c>
      <c r="CP2052" s="285">
        <v>1.7687564999999999E-2</v>
      </c>
      <c r="CQ2052" s="284">
        <v>3.2504294999999999E-4</v>
      </c>
      <c r="CR2052" s="284">
        <v>-2.5099226000000002E-11</v>
      </c>
      <c r="CS2052" s="284">
        <v>-2.9265247000000002E-9</v>
      </c>
      <c r="CT2052" s="284">
        <v>-3.9666919999999999E-5</v>
      </c>
      <c r="CU2052" s="284">
        <v>-3.0748122999999998E-3</v>
      </c>
      <c r="CV2052" s="284">
        <v>0</v>
      </c>
      <c r="CW2052" s="284">
        <v>2.1753585E-4</v>
      </c>
      <c r="CX2052"/>
      <c r="CY2052"/>
      <c r="CZ2052"/>
      <c r="DA2052"/>
      <c r="DB2052" s="212"/>
      <c r="DC2052" s="48"/>
      <c r="DD2052" s="48"/>
      <c r="DE2052" s="48"/>
      <c r="DF2052" s="48"/>
      <c r="DG2052" s="48"/>
      <c r="DH2052" s="48"/>
      <c r="DI2052" s="48"/>
      <c r="DJ2052" s="48"/>
      <c r="DK2052" s="48"/>
      <c r="DL2052" s="48"/>
    </row>
    <row r="2053" spans="1:116" ht="14.4">
      <c r="A2053" t="s">
        <v>1269</v>
      </c>
      <c r="B2053" s="188" t="s">
        <v>334</v>
      </c>
      <c r="C2053" s="151" t="str">
        <f t="shared" si="529"/>
        <v>F.090.01.126</v>
      </c>
      <c r="D2053" s="54" t="s">
        <v>64</v>
      </c>
      <c r="E2053" s="150" t="s">
        <v>352</v>
      </c>
      <c r="F2053" s="153" t="str">
        <f t="shared" si="530"/>
        <v>PHB (Polyhydroxybutyrate) waste incineration with electricity</v>
      </c>
      <c r="G2053" s="154">
        <f t="shared" si="528"/>
        <v>-1.1243300666666667</v>
      </c>
      <c r="H2053"/>
      <c r="I2053"/>
      <c r="J2053" s="227">
        <f t="shared" si="531"/>
        <v>-0.1747441403602</v>
      </c>
      <c r="K2053"/>
      <c r="L2053" s="280">
        <f t="shared" si="532"/>
        <v>-1.1803845080000002E-3</v>
      </c>
      <c r="M2053" s="280">
        <f t="shared" si="533"/>
        <v>-3.2564051121999993E-3</v>
      </c>
      <c r="N2053" s="281">
        <f t="shared" si="534"/>
        <v>-1.6578407400000001E-3</v>
      </c>
      <c r="O2053" s="280">
        <v>-0.16864951</v>
      </c>
      <c r="P2053" s="219">
        <v>-3.9100487999999996E-3</v>
      </c>
      <c r="Q2053" s="219">
        <v>1.2371317000000001E-3</v>
      </c>
      <c r="R2053" s="219">
        <v>-1.446768E-4</v>
      </c>
      <c r="S2053" s="219">
        <v>-8.4714177E-4</v>
      </c>
      <c r="T2053" s="219">
        <v>-1.0082491E-4</v>
      </c>
      <c r="U2053" s="286">
        <v>-8.7741027999999996E-5</v>
      </c>
      <c r="V2053" s="219">
        <v>-5.7909675000000001E-4</v>
      </c>
      <c r="W2053" s="219">
        <v>-2.0761774E-4</v>
      </c>
      <c r="X2053" s="219">
        <v>0</v>
      </c>
      <c r="Y2053" s="219">
        <v>-1.4502230000000001E-3</v>
      </c>
      <c r="Z2053" s="286">
        <v>-4.3912621999999999E-6</v>
      </c>
      <c r="AA2053" s="219">
        <v>0</v>
      </c>
      <c r="AB2053" s="219">
        <v>0</v>
      </c>
      <c r="AC2053"/>
      <c r="AD2053" s="227">
        <f t="shared" si="535"/>
        <v>-0.16864951</v>
      </c>
      <c r="AE2053" s="227">
        <f t="shared" si="536"/>
        <v>-4.432398358E-3</v>
      </c>
      <c r="AF2053" s="227">
        <f t="shared" si="537"/>
        <v>-3.2520138499999994E-3</v>
      </c>
      <c r="AG2053" s="227">
        <f t="shared" si="538"/>
        <v>-3.2564051121999993E-3</v>
      </c>
      <c r="AH2053" s="227">
        <f t="shared" si="539"/>
        <v>-1.6578407400000001E-3</v>
      </c>
      <c r="AI2053"/>
      <c r="AJ2053">
        <v>-16.659002999999998</v>
      </c>
      <c r="AK2053" s="155">
        <v>-16.399901</v>
      </c>
      <c r="AL2053" s="155">
        <v>-0.18015191999999999</v>
      </c>
      <c r="AM2053" s="155">
        <v>0</v>
      </c>
      <c r="AN2053" s="155">
        <v>0</v>
      </c>
      <c r="AO2053" s="155">
        <v>-4.4130550999999997E-2</v>
      </c>
      <c r="AP2053" s="155">
        <v>-3.4820146000000003E-2</v>
      </c>
      <c r="AQ2053"/>
      <c r="AR2053" s="156">
        <v>-1.9583948E-2</v>
      </c>
      <c r="AS2053" s="156">
        <v>-1.7586645000000001E-2</v>
      </c>
      <c r="AT2053" s="156">
        <v>-8.2622578999999997E-4</v>
      </c>
      <c r="AU2053" s="156">
        <v>-1.1710773000000001E-3</v>
      </c>
      <c r="AV2053" s="282">
        <f t="shared" si="525"/>
        <v>-1.0543552223770002E-6</v>
      </c>
      <c r="AW2053" s="282">
        <f t="shared" si="526"/>
        <v>-3.0555687052260808E-9</v>
      </c>
      <c r="AX2053" s="283">
        <f t="shared" si="527"/>
        <v>-0.16401642877700001</v>
      </c>
      <c r="AY2053" s="157">
        <v>-1.0433783000000001E-6</v>
      </c>
      <c r="AZ2053" s="157">
        <v>-3.1481241000000002E-9</v>
      </c>
      <c r="BA2053" s="157">
        <v>-8.6011249E-14</v>
      </c>
      <c r="BB2053" s="157">
        <v>0</v>
      </c>
      <c r="BC2053" s="157">
        <v>0</v>
      </c>
      <c r="BD2053" s="157">
        <v>7.7942303999999998E-10</v>
      </c>
      <c r="BE2053" s="157">
        <v>-1.1638299999999999E-8</v>
      </c>
      <c r="BF2053" s="157">
        <v>9.5295864E-11</v>
      </c>
      <c r="BG2053" s="157">
        <v>-2.6001962E-12</v>
      </c>
      <c r="BH2053" s="157">
        <v>0</v>
      </c>
      <c r="BI2053" s="157">
        <v>0</v>
      </c>
      <c r="BJ2053" s="157">
        <v>-5.0007716000000001E-14</v>
      </c>
      <c r="BK2053" s="157">
        <v>-3.4857637000000002E-15</v>
      </c>
      <c r="BL2053" s="157">
        <v>-7.6829737999999996E-16</v>
      </c>
      <c r="BM2053" s="157">
        <v>-1.3904047E-11</v>
      </c>
      <c r="BN2053" s="157">
        <v>-1.0414137E-10</v>
      </c>
      <c r="BO2053" s="157">
        <v>0</v>
      </c>
      <c r="BP2053" s="157">
        <v>-1.7418777E-5</v>
      </c>
      <c r="BQ2053" s="157">
        <v>-0.16399901</v>
      </c>
      <c r="BR2053" s="157">
        <v>0</v>
      </c>
      <c r="BS2053" s="157">
        <v>0</v>
      </c>
      <c r="BT2053" s="157">
        <v>0</v>
      </c>
      <c r="BU2053"/>
      <c r="BV2053" s="155">
        <v>-5.1055255999999999E-5</v>
      </c>
      <c r="BW2053" s="155">
        <v>2.9665021000000002E-7</v>
      </c>
      <c r="BX2053" s="155">
        <v>-3.1349305000000002E-5</v>
      </c>
      <c r="BY2053" s="155">
        <v>-7.0982881E-8</v>
      </c>
      <c r="BZ2053" s="155">
        <v>-9.7517312999999994E-7</v>
      </c>
      <c r="CA2053" s="155">
        <v>6.1857292000000002E-7</v>
      </c>
      <c r="CB2053" s="155">
        <v>0</v>
      </c>
      <c r="CC2053" s="155">
        <v>9.3886057000000003E-7</v>
      </c>
      <c r="CD2053" s="155">
        <v>-1.4017801999999999E-7</v>
      </c>
      <c r="CE2053" s="155">
        <v>-8.7498367000000002E-8</v>
      </c>
      <c r="CF2053" s="155">
        <v>0</v>
      </c>
      <c r="CG2053" s="155">
        <v>0</v>
      </c>
      <c r="CH2053" s="155">
        <v>0</v>
      </c>
      <c r="CI2053" s="155">
        <v>-6.4673365E-8</v>
      </c>
      <c r="CJ2053" s="155">
        <v>-2.0221528999999999E-5</v>
      </c>
      <c r="CK2053" s="155">
        <v>-2.9231152000000001E-15</v>
      </c>
      <c r="CL2053" s="155">
        <v>0</v>
      </c>
      <c r="CM2053"/>
      <c r="CN2053" s="284">
        <v>0</v>
      </c>
      <c r="CO2053" s="284">
        <v>-1.1243300000000001</v>
      </c>
      <c r="CP2053" s="285">
        <v>1.7687564999999999E-2</v>
      </c>
      <c r="CQ2053" s="284">
        <v>3.4483398E-4</v>
      </c>
      <c r="CR2053" s="284">
        <v>-2.3887538999999999E-11</v>
      </c>
      <c r="CS2053" s="284">
        <v>-2.7852441999999999E-9</v>
      </c>
      <c r="CT2053" s="284">
        <v>-3.7385873999999999E-5</v>
      </c>
      <c r="CU2053" s="284">
        <v>-2.9263730999999999E-3</v>
      </c>
      <c r="CV2053" s="284">
        <v>0</v>
      </c>
      <c r="CW2053" s="284">
        <v>2.1753585E-4</v>
      </c>
      <c r="CX2053"/>
      <c r="CY2053"/>
      <c r="CZ2053"/>
      <c r="DA2053"/>
      <c r="DB2053" s="212"/>
      <c r="DC2053" s="48"/>
      <c r="DD2053" s="48"/>
      <c r="DE2053" s="48"/>
      <c r="DF2053" s="48"/>
      <c r="DG2053" s="48"/>
      <c r="DH2053" s="48"/>
      <c r="DI2053" s="48"/>
      <c r="DJ2053" s="48"/>
      <c r="DK2053" s="48"/>
      <c r="DL2053" s="48"/>
    </row>
    <row r="2054" spans="1:116" ht="14.4">
      <c r="A2054" t="s">
        <v>1524</v>
      </c>
      <c r="B2054" s="188" t="s">
        <v>334</v>
      </c>
      <c r="C2054" s="151" t="str">
        <f t="shared" si="529"/>
        <v>F.090.01.127</v>
      </c>
      <c r="D2054" s="54" t="s">
        <v>64</v>
      </c>
      <c r="E2054" s="150" t="s">
        <v>352</v>
      </c>
      <c r="F2054" s="153" t="str">
        <f t="shared" si="530"/>
        <v>PAN (Polyacrylonitrile fibres) waste incineration with electricity</v>
      </c>
      <c r="G2054" s="154">
        <f t="shared" si="528"/>
        <v>1.1619870000000001</v>
      </c>
      <c r="H2054"/>
      <c r="I2054"/>
      <c r="J2054" s="227">
        <f t="shared" si="531"/>
        <v>0.1750026075592</v>
      </c>
      <c r="K2054"/>
      <c r="L2054" s="280">
        <f t="shared" si="532"/>
        <v>2.2152472699999998E-3</v>
      </c>
      <c r="M2054" s="280">
        <f t="shared" si="533"/>
        <v>4.4748443919999999E-4</v>
      </c>
      <c r="N2054" s="281">
        <f t="shared" si="534"/>
        <v>-1.9581741500000003E-3</v>
      </c>
      <c r="O2054" s="280">
        <v>0.17429805000000001</v>
      </c>
      <c r="P2054" s="219">
        <v>-4.6183908999999999E-3</v>
      </c>
      <c r="Q2054" s="219">
        <v>5.7550676999999998E-3</v>
      </c>
      <c r="R2054" s="219">
        <v>3.4385831999999999E-3</v>
      </c>
      <c r="S2054" s="219">
        <v>-1.0006094999999999E-3</v>
      </c>
      <c r="T2054" s="219">
        <v>-1.1909029000000001E-4</v>
      </c>
      <c r="U2054" s="219">
        <v>-1.0363614E-4</v>
      </c>
      <c r="V2054" s="219">
        <v>-6.8400557999999997E-4</v>
      </c>
      <c r="W2054" s="219">
        <v>-2.4522965000000002E-4</v>
      </c>
      <c r="X2054" s="219">
        <v>0</v>
      </c>
      <c r="Y2054" s="219">
        <v>-1.7129445000000001E-3</v>
      </c>
      <c r="Z2054" s="286">
        <v>-5.1867807999999999E-6</v>
      </c>
      <c r="AA2054" s="219">
        <v>0</v>
      </c>
      <c r="AB2054" s="219">
        <v>0</v>
      </c>
      <c r="AC2054"/>
      <c r="AD2054" s="227">
        <f t="shared" si="535"/>
        <v>0.17429805000000001</v>
      </c>
      <c r="AE2054" s="227">
        <f t="shared" si="536"/>
        <v>2.6679184899999989E-3</v>
      </c>
      <c r="AF2054" s="227">
        <f t="shared" si="537"/>
        <v>4.5267121999999996E-4</v>
      </c>
      <c r="AG2054" s="227">
        <f t="shared" si="538"/>
        <v>4.4748443919999988E-4</v>
      </c>
      <c r="AH2054" s="227">
        <f t="shared" si="539"/>
        <v>-1.9581741500000003E-3</v>
      </c>
      <c r="AI2054"/>
      <c r="AJ2054">
        <v>-19.676939000000001</v>
      </c>
      <c r="AK2054" s="155">
        <v>-19.370896999999999</v>
      </c>
      <c r="AL2054" s="155">
        <v>-0.21278813999999999</v>
      </c>
      <c r="AM2054" s="155">
        <v>0</v>
      </c>
      <c r="AN2054" s="155">
        <v>0</v>
      </c>
      <c r="AO2054" s="155">
        <v>-5.2125216000000002E-2</v>
      </c>
      <c r="AP2054" s="155">
        <v>-4.1128143999999998E-2</v>
      </c>
      <c r="AQ2054"/>
      <c r="AR2054" s="156">
        <v>1.8018777999999999E-2</v>
      </c>
      <c r="AS2054" s="156">
        <v>1.8459890999999999E-2</v>
      </c>
      <c r="AT2054" s="156">
        <v>9.4211660999999995E-4</v>
      </c>
      <c r="AU2054" s="156">
        <v>-1.3832289999999999E-3</v>
      </c>
      <c r="AV2054" s="282">
        <f t="shared" si="525"/>
        <v>1.106708063544E-6</v>
      </c>
      <c r="AW2054" s="282">
        <f t="shared" si="526"/>
        <v>3.4841590271937196E-9</v>
      </c>
      <c r="AX2054" s="283">
        <f t="shared" si="527"/>
        <v>-0.19372954435200002</v>
      </c>
      <c r="AY2054" s="157">
        <v>1.0783239E-6</v>
      </c>
      <c r="AZ2054" s="157">
        <v>3.2535635E-9</v>
      </c>
      <c r="BA2054" s="157">
        <v>8.8892002999999999E-14</v>
      </c>
      <c r="BB2054" s="157">
        <v>0</v>
      </c>
      <c r="BC2054" s="157">
        <v>0</v>
      </c>
      <c r="BD2054" s="157">
        <v>1.457325E-9</v>
      </c>
      <c r="BE2054" s="157">
        <v>2.7066268999999999E-8</v>
      </c>
      <c r="BF2054" s="157">
        <v>1.8864156E-10</v>
      </c>
      <c r="BG2054" s="157">
        <v>4.1929167000000001E-11</v>
      </c>
      <c r="BH2054" s="157">
        <v>0</v>
      </c>
      <c r="BI2054" s="157">
        <v>0</v>
      </c>
      <c r="BJ2054" s="157">
        <v>-5.9067084999999996E-14</v>
      </c>
      <c r="BK2054" s="157">
        <v>-4.1172426000000001E-15</v>
      </c>
      <c r="BL2054" s="157">
        <v>-9.0748168E-16</v>
      </c>
      <c r="BM2054" s="157">
        <v>-1.6422896000000001E-11</v>
      </c>
      <c r="BN2054" s="157">
        <v>-1.2300756000000001E-10</v>
      </c>
      <c r="BO2054" s="157">
        <v>0</v>
      </c>
      <c r="BP2054" s="157">
        <v>-2.0574351999999999E-5</v>
      </c>
      <c r="BQ2054" s="157">
        <v>-0.19370897000000001</v>
      </c>
      <c r="BR2054" s="157">
        <v>0</v>
      </c>
      <c r="BS2054" s="157">
        <v>0</v>
      </c>
      <c r="BT2054" s="157">
        <v>0</v>
      </c>
      <c r="BU2054"/>
      <c r="BV2054" s="155">
        <v>1.1317145E-5</v>
      </c>
      <c r="BW2054" s="155">
        <v>8.3733466999999999E-7</v>
      </c>
      <c r="BX2054" s="155">
        <v>3.2399279999999999E-5</v>
      </c>
      <c r="BY2054" s="155">
        <v>-8.3842098000000002E-8</v>
      </c>
      <c r="BZ2054" s="155">
        <v>-1.0098196E-6</v>
      </c>
      <c r="CA2054" s="155">
        <v>1.0780842E-6</v>
      </c>
      <c r="CB2054" s="155">
        <v>0</v>
      </c>
      <c r="CC2054" s="155">
        <v>1.6362999E-6</v>
      </c>
      <c r="CD2054" s="155">
        <v>-1.6557258999999999E-7</v>
      </c>
      <c r="CE2054" s="155">
        <v>-1.0334952E-7</v>
      </c>
      <c r="CF2054" s="155">
        <v>0</v>
      </c>
      <c r="CG2054" s="155">
        <v>0</v>
      </c>
      <c r="CH2054" s="155">
        <v>0</v>
      </c>
      <c r="CI2054" s="155">
        <v>6.1358015000000003E-7</v>
      </c>
      <c r="CJ2054" s="155">
        <v>-2.3884849999999999E-5</v>
      </c>
      <c r="CK2054" s="155">
        <v>-3.4526649999999999E-15</v>
      </c>
      <c r="CL2054" s="155">
        <v>0</v>
      </c>
      <c r="CM2054"/>
      <c r="CN2054" s="284">
        <v>0</v>
      </c>
      <c r="CO2054" s="284">
        <v>1.1619870000000001</v>
      </c>
      <c r="CP2054" s="285">
        <v>3.0826899000000001E-2</v>
      </c>
      <c r="CQ2054" s="284">
        <v>8.2015172999999999E-4</v>
      </c>
      <c r="CR2054" s="284">
        <v>-2.8214992000000001E-11</v>
      </c>
      <c r="CS2054" s="284">
        <v>-3.2898174000000001E-9</v>
      </c>
      <c r="CT2054" s="284">
        <v>-3.9899137E-5</v>
      </c>
      <c r="CU2054" s="284">
        <v>-3.4565131000000001E-3</v>
      </c>
      <c r="CV2054" s="284">
        <v>0</v>
      </c>
      <c r="CW2054" s="284">
        <v>3.7913391000000003E-4</v>
      </c>
      <c r="CX2054"/>
      <c r="CY2054"/>
      <c r="CZ2054"/>
      <c r="DA2054"/>
      <c r="DB2054" s="212"/>
      <c r="DC2054" s="48"/>
      <c r="DD2054" s="48"/>
      <c r="DE2054" s="48"/>
      <c r="DF2054" s="48"/>
      <c r="DG2054" s="48"/>
      <c r="DH2054" s="48"/>
      <c r="DI2054" s="48"/>
      <c r="DJ2054" s="48"/>
      <c r="DK2054" s="48"/>
      <c r="DL2054" s="48"/>
    </row>
    <row r="2055" spans="1:116" ht="14.4">
      <c r="A2055" t="s">
        <v>1525</v>
      </c>
      <c r="B2055" s="188" t="s">
        <v>334</v>
      </c>
      <c r="C2055" s="151" t="str">
        <f t="shared" si="529"/>
        <v>F.090.01.128</v>
      </c>
      <c r="D2055" s="54" t="s">
        <v>64</v>
      </c>
      <c r="E2055" s="150" t="s">
        <v>352</v>
      </c>
      <c r="F2055" s="153" t="str">
        <f t="shared" si="530"/>
        <v>bio-PP (Polypropylene) waste incineration with electricity</v>
      </c>
      <c r="G2055" s="154">
        <f t="shared" si="528"/>
        <v>-1.9129905333333335</v>
      </c>
      <c r="H2055"/>
      <c r="I2055"/>
      <c r="J2055" s="227">
        <f t="shared" si="531"/>
        <v>-0.28588138538989999</v>
      </c>
      <c r="K2055"/>
      <c r="L2055" s="280">
        <f t="shared" si="532"/>
        <v>3.2149225199999999E-3</v>
      </c>
      <c r="M2055" s="280">
        <f t="shared" si="533"/>
        <v>6.7300395010000099E-4</v>
      </c>
      <c r="N2055" s="281">
        <f t="shared" si="534"/>
        <v>-2.82073186E-3</v>
      </c>
      <c r="O2055" s="280">
        <v>-0.28694858000000001</v>
      </c>
      <c r="P2055" s="219">
        <v>-6.6527495999999997E-3</v>
      </c>
      <c r="Q2055" s="219">
        <v>8.3185288000000007E-3</v>
      </c>
      <c r="R2055" s="219">
        <v>4.9771266999999999E-3</v>
      </c>
      <c r="S2055" s="219">
        <v>-1.4413688E-3</v>
      </c>
      <c r="T2055" s="286">
        <v>-1.7154847000000001E-4</v>
      </c>
      <c r="U2055" s="286">
        <v>-1.4928690999999999E-4</v>
      </c>
      <c r="V2055" s="219">
        <v>-9.8530373999999995E-4</v>
      </c>
      <c r="W2055" s="219">
        <v>-3.5325105999999999E-4</v>
      </c>
      <c r="X2055" s="219">
        <v>0</v>
      </c>
      <c r="Y2055" s="219">
        <v>-2.4674808E-3</v>
      </c>
      <c r="Z2055" s="286">
        <v>-7.4715099000000003E-6</v>
      </c>
      <c r="AA2055" s="219">
        <v>0</v>
      </c>
      <c r="AB2055" s="219">
        <v>0</v>
      </c>
      <c r="AC2055"/>
      <c r="AD2055" s="227">
        <f t="shared" si="535"/>
        <v>-0.28694858000000001</v>
      </c>
      <c r="AE2055" s="227">
        <f t="shared" si="536"/>
        <v>3.8953979800000001E-3</v>
      </c>
      <c r="AF2055" s="227">
        <f t="shared" si="537"/>
        <v>6.8047546000000103E-4</v>
      </c>
      <c r="AG2055" s="227">
        <f t="shared" si="538"/>
        <v>6.7300395010000099E-4</v>
      </c>
      <c r="AH2055" s="227">
        <f t="shared" si="539"/>
        <v>-2.82073186E-3</v>
      </c>
      <c r="AI2055"/>
      <c r="AJ2055">
        <v>-28.344449000000001</v>
      </c>
      <c r="AK2055" s="155">
        <v>-27.903599</v>
      </c>
      <c r="AL2055" s="155">
        <v>-0.30651935000000002</v>
      </c>
      <c r="AM2055" s="155">
        <v>0</v>
      </c>
      <c r="AN2055" s="155">
        <v>0</v>
      </c>
      <c r="AO2055" s="155">
        <v>-7.5085894E-2</v>
      </c>
      <c r="AP2055" s="155">
        <v>-5.9244712999999997E-2</v>
      </c>
      <c r="AQ2055"/>
      <c r="AR2055" s="156">
        <v>-3.2275628000000001E-2</v>
      </c>
      <c r="AS2055" s="156">
        <v>-2.8924696999999999E-2</v>
      </c>
      <c r="AT2055" s="156">
        <v>-1.3584020000000001E-3</v>
      </c>
      <c r="AU2055" s="156">
        <v>-1.9925286000000001E-3</v>
      </c>
      <c r="AV2055" s="282">
        <f t="shared" si="525"/>
        <v>-1.734094515291E-6</v>
      </c>
      <c r="AW2055" s="282">
        <f t="shared" si="526"/>
        <v>-5.0236761084411004E-9</v>
      </c>
      <c r="AX2055" s="283">
        <f t="shared" si="527"/>
        <v>-0.279065627165</v>
      </c>
      <c r="AY2055" s="157">
        <v>-1.7752552000000001E-6</v>
      </c>
      <c r="AZ2055" s="157">
        <v>-5.3563735000000001E-9</v>
      </c>
      <c r="BA2055" s="157">
        <v>-1.4634378000000001E-13</v>
      </c>
      <c r="BB2055" s="157">
        <v>0</v>
      </c>
      <c r="BC2055" s="157">
        <v>0</v>
      </c>
      <c r="BD2055" s="157">
        <v>2.1028140000000001E-9</v>
      </c>
      <c r="BE2055" s="157">
        <v>3.9258719000000001E-8</v>
      </c>
      <c r="BF2055" s="157">
        <v>2.7223976999999999E-10</v>
      </c>
      <c r="BG2055" s="157">
        <v>6.0696289000000004E-11</v>
      </c>
      <c r="BH2055" s="157">
        <v>0</v>
      </c>
      <c r="BI2055" s="157">
        <v>0</v>
      </c>
      <c r="BJ2055" s="157">
        <v>-8.5085592000000005E-14</v>
      </c>
      <c r="BK2055" s="157">
        <v>-5.9308500999999997E-15</v>
      </c>
      <c r="BL2055" s="157">
        <v>-1.307219E-15</v>
      </c>
      <c r="BM2055" s="157">
        <v>-2.3657031000000001E-11</v>
      </c>
      <c r="BN2055" s="157">
        <v>-1.7719125999999999E-10</v>
      </c>
      <c r="BO2055" s="157">
        <v>0</v>
      </c>
      <c r="BP2055" s="157">
        <v>-2.9637164999999999E-5</v>
      </c>
      <c r="BQ2055" s="157">
        <v>-0.27903599000000001</v>
      </c>
      <c r="BR2055" s="157">
        <v>0</v>
      </c>
      <c r="BS2055" s="157">
        <v>0</v>
      </c>
      <c r="BT2055" s="157">
        <v>0</v>
      </c>
      <c r="BU2055"/>
      <c r="BV2055" s="155">
        <v>-8.3693359999999998E-5</v>
      </c>
      <c r="BW2055" s="155">
        <v>1.2093944E-6</v>
      </c>
      <c r="BX2055" s="155">
        <v>-5.3339252000000001E-5</v>
      </c>
      <c r="BY2055" s="155">
        <v>-1.2077377000000001E-7</v>
      </c>
      <c r="BZ2055" s="155">
        <v>-1.4536963000000001E-6</v>
      </c>
      <c r="CA2055" s="155">
        <v>1.5552691000000001E-6</v>
      </c>
      <c r="CB2055" s="155">
        <v>0</v>
      </c>
      <c r="CC2055" s="155">
        <v>2.3605636999999999E-6</v>
      </c>
      <c r="CD2055" s="155">
        <v>-2.3850579000000001E-7</v>
      </c>
      <c r="CE2055" s="155">
        <v>-1.4887402999999999E-7</v>
      </c>
      <c r="CF2055" s="155">
        <v>0</v>
      </c>
      <c r="CG2055" s="155">
        <v>0</v>
      </c>
      <c r="CH2055" s="155">
        <v>0</v>
      </c>
      <c r="CI2055" s="155">
        <v>8.8842122000000004E-7</v>
      </c>
      <c r="CJ2055" s="155">
        <v>-3.4405905999999998E-5</v>
      </c>
      <c r="CK2055" s="155">
        <v>-4.9735321999999998E-15</v>
      </c>
      <c r="CL2055" s="155">
        <v>0</v>
      </c>
      <c r="CM2055"/>
      <c r="CN2055" s="284">
        <v>0</v>
      </c>
      <c r="CO2055" s="284">
        <v>-1.9129905</v>
      </c>
      <c r="CP2055" s="285">
        <v>4.4471591999999997E-2</v>
      </c>
      <c r="CQ2055" s="284">
        <v>1.1841523E-3</v>
      </c>
      <c r="CR2055" s="284">
        <v>-4.0643436000000001E-11</v>
      </c>
      <c r="CS2055" s="284">
        <v>-4.7389516999999998E-9</v>
      </c>
      <c r="CT2055" s="284">
        <v>-5.7446160000000003E-5</v>
      </c>
      <c r="CU2055" s="284">
        <v>-4.9790753999999996E-3</v>
      </c>
      <c r="CV2055" s="284">
        <v>0</v>
      </c>
      <c r="CW2055" s="284">
        <v>5.4694727999999996E-4</v>
      </c>
      <c r="CX2055"/>
      <c r="CY2055"/>
      <c r="CZ2055"/>
      <c r="DA2055"/>
      <c r="DB2055" s="212"/>
      <c r="DC2055" s="48"/>
      <c r="DD2055" s="48"/>
      <c r="DE2055" s="48"/>
      <c r="DF2055" s="48"/>
      <c r="DG2055" s="48"/>
      <c r="DH2055" s="48"/>
      <c r="DI2055" s="48"/>
      <c r="DJ2055" s="48"/>
      <c r="DK2055" s="48"/>
      <c r="DL2055" s="48"/>
    </row>
    <row r="2056" spans="1:116" ht="14.4">
      <c r="A2056" t="s">
        <v>1526</v>
      </c>
      <c r="B2056" s="188" t="s">
        <v>334</v>
      </c>
      <c r="C2056" s="151" t="str">
        <f t="shared" si="529"/>
        <v>F.090.01.129</v>
      </c>
      <c r="D2056" s="54" t="s">
        <v>64</v>
      </c>
      <c r="E2056" s="150" t="s">
        <v>352</v>
      </c>
      <c r="F2056" s="153" t="str">
        <f t="shared" si="530"/>
        <v>bio-PET (Polyethylene terephthalate) waste incineration with electricity</v>
      </c>
      <c r="G2056" s="154">
        <f t="shared" si="528"/>
        <v>0.78958733333333342</v>
      </c>
      <c r="H2056"/>
      <c r="I2056"/>
      <c r="J2056" s="227">
        <f t="shared" si="531"/>
        <v>0.11907467024940001</v>
      </c>
      <c r="K2056"/>
      <c r="L2056" s="280">
        <f t="shared" si="532"/>
        <v>1.7741384080000003E-3</v>
      </c>
      <c r="M2056" s="280">
        <f t="shared" si="533"/>
        <v>3.9653518140000011E-4</v>
      </c>
      <c r="N2056" s="281">
        <f t="shared" si="534"/>
        <v>-1.5341033399999999E-3</v>
      </c>
      <c r="O2056" s="280">
        <v>0.1184381</v>
      </c>
      <c r="P2056" s="219">
        <v>-3.6182117999999999E-3</v>
      </c>
      <c r="Q2056" s="219">
        <v>4.5546848000000001E-3</v>
      </c>
      <c r="R2056" s="219">
        <v>2.7325433000000001E-3</v>
      </c>
      <c r="S2056" s="219">
        <v>-7.8391308000000002E-4</v>
      </c>
      <c r="T2056" s="286">
        <v>-9.3299570999999998E-5</v>
      </c>
      <c r="U2056" s="286">
        <v>-8.1192241000000004E-5</v>
      </c>
      <c r="V2056" s="219">
        <v>-5.3587431000000005E-4</v>
      </c>
      <c r="W2056" s="219">
        <v>-1.9212164E-4</v>
      </c>
      <c r="X2056" s="219">
        <v>0</v>
      </c>
      <c r="Y2056" s="219">
        <v>-1.3419816999999999E-3</v>
      </c>
      <c r="Z2056" s="286">
        <v>-4.0635086E-6</v>
      </c>
      <c r="AA2056" s="219">
        <v>0</v>
      </c>
      <c r="AB2056" s="219">
        <v>0</v>
      </c>
      <c r="AC2056"/>
      <c r="AD2056" s="227">
        <f t="shared" si="535"/>
        <v>0.1184381</v>
      </c>
      <c r="AE2056" s="227">
        <f t="shared" si="536"/>
        <v>2.1747370980000004E-3</v>
      </c>
      <c r="AF2056" s="227">
        <f t="shared" si="537"/>
        <v>4.0059869000000012E-4</v>
      </c>
      <c r="AG2056" s="227">
        <f t="shared" si="538"/>
        <v>3.965351814E-4</v>
      </c>
      <c r="AH2056" s="227">
        <f t="shared" si="539"/>
        <v>-1.5341033399999999E-3</v>
      </c>
      <c r="AI2056"/>
      <c r="AJ2056">
        <v>-15.415614</v>
      </c>
      <c r="AK2056" s="155">
        <v>-15.175850000000001</v>
      </c>
      <c r="AL2056" s="155">
        <v>-0.16670579999999999</v>
      </c>
      <c r="AM2056" s="155">
        <v>0</v>
      </c>
      <c r="AN2056" s="155">
        <v>0</v>
      </c>
      <c r="AO2056" s="155">
        <v>-4.0836748999999999E-2</v>
      </c>
      <c r="AP2056" s="155">
        <v>-3.2221250999999999E-2</v>
      </c>
      <c r="AQ2056"/>
      <c r="AR2056" s="156">
        <v>1.2163691000000001E-2</v>
      </c>
      <c r="AS2056" s="156">
        <v>1.2600352E-2</v>
      </c>
      <c r="AT2056" s="156">
        <v>6.4700990000000002E-4</v>
      </c>
      <c r="AU2056" s="156">
        <v>-1.0836708E-3</v>
      </c>
      <c r="AV2056" s="282">
        <f t="shared" si="525"/>
        <v>7.554168102210001E-7</v>
      </c>
      <c r="AW2056" s="282">
        <f t="shared" si="526"/>
        <v>2.3927880456271599E-9</v>
      </c>
      <c r="AX2056" s="283">
        <f t="shared" si="527"/>
        <v>-0.15177461868</v>
      </c>
      <c r="AY2056" s="157">
        <v>7.3273705000000003E-7</v>
      </c>
      <c r="AZ2056" s="157">
        <v>2.2108445E-9</v>
      </c>
      <c r="BA2056" s="157">
        <v>6.0403430999999995E-14</v>
      </c>
      <c r="BB2056" s="157">
        <v>0</v>
      </c>
      <c r="BC2056" s="157">
        <v>0</v>
      </c>
      <c r="BD2056" s="157">
        <v>1.147465E-9</v>
      </c>
      <c r="BE2056" s="157">
        <v>2.1641529999999999E-8</v>
      </c>
      <c r="BF2056" s="157">
        <v>1.4860287999999999E-10</v>
      </c>
      <c r="BG2056" s="157">
        <v>3.3330473999999999E-11</v>
      </c>
      <c r="BH2056" s="157">
        <v>0</v>
      </c>
      <c r="BI2056" s="157">
        <v>0</v>
      </c>
      <c r="BJ2056" s="157">
        <v>-4.6275256000000002E-14</v>
      </c>
      <c r="BK2056" s="157">
        <v>-3.2255944E-15</v>
      </c>
      <c r="BL2056" s="157">
        <v>-7.1095344000000002E-16</v>
      </c>
      <c r="BM2056" s="157">
        <v>-1.2866281E-11</v>
      </c>
      <c r="BN2056" s="157">
        <v>-9.6368497999999998E-11</v>
      </c>
      <c r="BO2056" s="157">
        <v>0</v>
      </c>
      <c r="BP2056" s="157">
        <v>-1.6118680000000001E-5</v>
      </c>
      <c r="BQ2056" s="157">
        <v>-0.15175849999999999</v>
      </c>
      <c r="BR2056" s="157">
        <v>0</v>
      </c>
      <c r="BS2056" s="157">
        <v>0</v>
      </c>
      <c r="BT2056" s="157">
        <v>0</v>
      </c>
      <c r="BU2056"/>
      <c r="BV2056" s="155">
        <v>5.5227768000000004E-6</v>
      </c>
      <c r="BW2056" s="155">
        <v>6.6120990000000004E-7</v>
      </c>
      <c r="BX2056" s="155">
        <v>2.2015789999999999E-5</v>
      </c>
      <c r="BY2056" s="155">
        <v>-6.5684882999999995E-8</v>
      </c>
      <c r="BZ2056" s="155">
        <v>-7.8960847999999998E-7</v>
      </c>
      <c r="CA2056" s="155">
        <v>8.4832856999999997E-7</v>
      </c>
      <c r="CB2056" s="155">
        <v>0</v>
      </c>
      <c r="CC2056" s="155">
        <v>1.2875801999999999E-6</v>
      </c>
      <c r="CD2056" s="155">
        <v>-1.2971545999999999E-7</v>
      </c>
      <c r="CE2056" s="155">
        <v>-8.0967691999999995E-8</v>
      </c>
      <c r="CF2056" s="155">
        <v>0</v>
      </c>
      <c r="CG2056" s="155">
        <v>0</v>
      </c>
      <c r="CH2056" s="155">
        <v>0</v>
      </c>
      <c r="CI2056" s="155">
        <v>4.8808579000000005E-7</v>
      </c>
      <c r="CJ2056" s="155">
        <v>-1.8712240999999999E-5</v>
      </c>
      <c r="CK2056" s="155">
        <v>-2.7049406E-15</v>
      </c>
      <c r="CL2056" s="155">
        <v>0</v>
      </c>
      <c r="CM2056"/>
      <c r="CN2056" s="284">
        <v>0</v>
      </c>
      <c r="CO2056" s="284">
        <v>0.78958733999999997</v>
      </c>
      <c r="CP2056" s="285">
        <v>2.4257232E-2</v>
      </c>
      <c r="CQ2056" s="284">
        <v>6.4695506999999999E-4</v>
      </c>
      <c r="CR2056" s="284">
        <v>-2.2104629E-11</v>
      </c>
      <c r="CS2056" s="284">
        <v>-2.5773599999999999E-9</v>
      </c>
      <c r="CT2056" s="284">
        <v>-3.1212810999999997E-5</v>
      </c>
      <c r="CU2056" s="284">
        <v>-2.7079553999999999E-3</v>
      </c>
      <c r="CV2056" s="284">
        <v>0</v>
      </c>
      <c r="CW2056" s="284">
        <v>2.9833487999999999E-4</v>
      </c>
      <c r="CX2056"/>
      <c r="CY2056"/>
      <c r="CZ2056"/>
      <c r="DA2056"/>
      <c r="DB2056" s="212"/>
      <c r="DC2056" s="48"/>
      <c r="DD2056" s="48"/>
      <c r="DE2056" s="48"/>
      <c r="DF2056" s="48"/>
      <c r="DG2056" s="48"/>
      <c r="DH2056" s="48"/>
      <c r="DI2056" s="48"/>
      <c r="DJ2056" s="48"/>
      <c r="DK2056" s="48"/>
      <c r="DL2056" s="48"/>
    </row>
    <row r="2057" spans="1:116" ht="14.4">
      <c r="A2057" t="s">
        <v>1992</v>
      </c>
      <c r="B2057" s="188" t="s">
        <v>334</v>
      </c>
      <c r="C2057" s="151" t="str">
        <f t="shared" si="529"/>
        <v>F.090.01.130</v>
      </c>
      <c r="D2057" s="54" t="s">
        <v>64</v>
      </c>
      <c r="E2057" s="150" t="s">
        <v>352</v>
      </c>
      <c r="F2057" s="153" t="str">
        <f t="shared" si="530"/>
        <v>PEF (Polyethylene furan-2.5-dicarboxylate) waste incineration with electricity</v>
      </c>
      <c r="G2057" s="154">
        <f t="shared" si="528"/>
        <v>-0.98582560000000008</v>
      </c>
      <c r="H2057"/>
      <c r="I2057"/>
      <c r="J2057" s="227">
        <f t="shared" si="531"/>
        <v>-0.14733027221860001</v>
      </c>
      <c r="K2057"/>
      <c r="L2057" s="280">
        <f t="shared" si="532"/>
        <v>1.6538338710000002E-3</v>
      </c>
      <c r="M2057" s="280">
        <f t="shared" si="533"/>
        <v>3.4334785040000029E-4</v>
      </c>
      <c r="N2057" s="281">
        <f t="shared" si="534"/>
        <v>-1.45361394E-3</v>
      </c>
      <c r="O2057" s="280">
        <v>-0.14787384000000001</v>
      </c>
      <c r="P2057" s="219">
        <v>-3.4283760999999999E-3</v>
      </c>
      <c r="Q2057" s="219">
        <v>4.2833330000000003E-3</v>
      </c>
      <c r="R2057" s="219">
        <v>2.5619544000000001E-3</v>
      </c>
      <c r="S2057" s="219">
        <v>-7.4278373000000002E-4</v>
      </c>
      <c r="T2057" s="286">
        <v>-8.8404448999999997E-5</v>
      </c>
      <c r="U2057" s="286">
        <v>-7.6932349999999999E-5</v>
      </c>
      <c r="V2057" s="219">
        <v>-5.0775874000000005E-4</v>
      </c>
      <c r="W2057" s="219">
        <v>-1.8204163999999999E-4</v>
      </c>
      <c r="X2057" s="219">
        <v>0</v>
      </c>
      <c r="Y2057" s="219">
        <v>-1.2715723E-3</v>
      </c>
      <c r="Z2057" s="286">
        <v>-3.8503096000000003E-6</v>
      </c>
      <c r="AA2057" s="219">
        <v>0</v>
      </c>
      <c r="AB2057" s="219">
        <v>0</v>
      </c>
      <c r="AC2057"/>
      <c r="AD2057" s="227">
        <f t="shared" si="535"/>
        <v>-0.14787384000000001</v>
      </c>
      <c r="AE2057" s="227">
        <f t="shared" si="536"/>
        <v>2.0010320310000001E-3</v>
      </c>
      <c r="AF2057" s="227">
        <f t="shared" si="537"/>
        <v>3.4719816000000029E-4</v>
      </c>
      <c r="AG2057" s="227">
        <f t="shared" si="538"/>
        <v>3.4334785040000045E-4</v>
      </c>
      <c r="AH2057" s="227">
        <f t="shared" si="539"/>
        <v>-1.45361394E-3</v>
      </c>
      <c r="AI2057"/>
      <c r="AJ2057">
        <v>-14.606807</v>
      </c>
      <c r="AK2057" s="155">
        <v>-14.379623</v>
      </c>
      <c r="AL2057" s="155">
        <v>-0.15795929</v>
      </c>
      <c r="AM2057" s="155">
        <v>0</v>
      </c>
      <c r="AN2057" s="155">
        <v>0</v>
      </c>
      <c r="AO2057" s="155">
        <v>-3.8694179000000002E-2</v>
      </c>
      <c r="AP2057" s="155">
        <v>-3.0530708E-2</v>
      </c>
      <c r="AQ2057"/>
      <c r="AR2057" s="156">
        <v>-1.6633254E-2</v>
      </c>
      <c r="AS2057" s="156">
        <v>-1.4906384999999999E-2</v>
      </c>
      <c r="AT2057" s="156">
        <v>-7.0005478E-4</v>
      </c>
      <c r="AU2057" s="156">
        <v>-1.0268141000000001E-3</v>
      </c>
      <c r="AV2057" s="282">
        <f t="shared" si="525"/>
        <v>-8.936681968890001E-7</v>
      </c>
      <c r="AW2057" s="282">
        <f t="shared" si="526"/>
        <v>-2.5889599460150497E-9</v>
      </c>
      <c r="AX2057" s="283">
        <f t="shared" si="527"/>
        <v>-0.14381150298500001</v>
      </c>
      <c r="AY2057" s="157">
        <v>-9.1484618000000003E-7</v>
      </c>
      <c r="AZ2057" s="157">
        <v>-2.7603117000000001E-9</v>
      </c>
      <c r="BA2057" s="157">
        <v>-7.5415659999999995E-14</v>
      </c>
      <c r="BB2057" s="157">
        <v>0</v>
      </c>
      <c r="BC2057" s="157">
        <v>0</v>
      </c>
      <c r="BD2057" s="157">
        <v>1.0832137E-9</v>
      </c>
      <c r="BE2057" s="157">
        <v>2.0198273000000001E-8</v>
      </c>
      <c r="BF2057" s="157">
        <v>1.4023238999999999E-10</v>
      </c>
      <c r="BG2057" s="157">
        <v>3.1242356999999997E-11</v>
      </c>
      <c r="BH2057" s="157">
        <v>0</v>
      </c>
      <c r="BI2057" s="157">
        <v>0</v>
      </c>
      <c r="BJ2057" s="157">
        <v>-4.3847345000000002E-14</v>
      </c>
      <c r="BK2057" s="157">
        <v>-3.0563580000000002E-15</v>
      </c>
      <c r="BL2057" s="157">
        <v>-6.7365205000000004E-16</v>
      </c>
      <c r="BM2057" s="157">
        <v>-1.219123E-11</v>
      </c>
      <c r="BN2057" s="157">
        <v>-9.1312359000000004E-11</v>
      </c>
      <c r="BO2057" s="157">
        <v>0</v>
      </c>
      <c r="BP2057" s="157">
        <v>-1.5272985E-5</v>
      </c>
      <c r="BQ2057" s="157">
        <v>-0.14379623</v>
      </c>
      <c r="BR2057" s="157">
        <v>0</v>
      </c>
      <c r="BS2057" s="157">
        <v>0</v>
      </c>
      <c r="BT2057" s="157">
        <v>0</v>
      </c>
      <c r="BU2057"/>
      <c r="BV2057" s="155">
        <v>-4.3131657999999997E-5</v>
      </c>
      <c r="BW2057" s="155">
        <v>6.2284602999999999E-7</v>
      </c>
      <c r="BX2057" s="155">
        <v>-2.7487434E-5</v>
      </c>
      <c r="BY2057" s="155">
        <v>-6.2238613000000005E-8</v>
      </c>
      <c r="BZ2057" s="155">
        <v>-7.4925133999999995E-7</v>
      </c>
      <c r="CA2057" s="155">
        <v>8.0119921000000005E-7</v>
      </c>
      <c r="CB2057" s="155">
        <v>0</v>
      </c>
      <c r="CC2057" s="155">
        <v>1.2160479999999999E-6</v>
      </c>
      <c r="CD2057" s="155">
        <v>-1.2290970999999999E-7</v>
      </c>
      <c r="CE2057" s="155">
        <v>-7.6719582999999998E-8</v>
      </c>
      <c r="CF2057" s="155">
        <v>0</v>
      </c>
      <c r="CG2057" s="155">
        <v>0</v>
      </c>
      <c r="CH2057" s="155">
        <v>0</v>
      </c>
      <c r="CI2057" s="155">
        <v>4.5727403000000003E-7</v>
      </c>
      <c r="CJ2057" s="155">
        <v>-1.7730471E-5</v>
      </c>
      <c r="CK2057" s="155">
        <v>-2.5630213000000001E-15</v>
      </c>
      <c r="CL2057" s="155">
        <v>0</v>
      </c>
      <c r="CM2057"/>
      <c r="CN2057" s="284">
        <v>0</v>
      </c>
      <c r="CO2057" s="284">
        <v>-0.98582561999999996</v>
      </c>
      <c r="CP2057" s="285">
        <v>2.2909608000000001E-2</v>
      </c>
      <c r="CQ2057" s="284">
        <v>6.0989791000000003E-4</v>
      </c>
      <c r="CR2057" s="284">
        <v>-2.0944871000000002E-11</v>
      </c>
      <c r="CS2057" s="284">
        <v>-2.4421343999999999E-9</v>
      </c>
      <c r="CT2057" s="284">
        <v>-2.9607301E-5</v>
      </c>
      <c r="CU2057" s="284">
        <v>-2.5658778000000001E-3</v>
      </c>
      <c r="CV2057" s="284">
        <v>0</v>
      </c>
      <c r="CW2057" s="284">
        <v>2.8176071999999998E-4</v>
      </c>
      <c r="CX2057"/>
      <c r="CY2057"/>
      <c r="CZ2057"/>
      <c r="DA2057"/>
      <c r="DB2057" s="212"/>
      <c r="DC2057" s="48"/>
      <c r="DD2057" s="48"/>
      <c r="DE2057" s="48"/>
      <c r="DF2057" s="48"/>
      <c r="DG2057" s="48"/>
      <c r="DH2057" s="48"/>
      <c r="DI2057" s="48"/>
      <c r="DJ2057" s="48"/>
      <c r="DK2057" s="48"/>
      <c r="DL2057" s="48"/>
    </row>
    <row r="2058" spans="1:116" ht="14.4">
      <c r="B2058" s="188"/>
      <c r="C2058" s="151"/>
      <c r="D2058" s="51" t="s">
        <v>65</v>
      </c>
      <c r="E2058" s="150"/>
      <c r="F2058"/>
      <c r="G2058"/>
      <c r="H2058"/>
      <c r="I2058"/>
      <c r="J2058"/>
      <c r="K2058"/>
      <c r="L2058"/>
      <c r="M2058"/>
      <c r="N2058" s="174"/>
      <c r="O2058"/>
      <c r="P2058"/>
      <c r="Q2058"/>
      <c r="R2058"/>
      <c r="S2058"/>
      <c r="T2058" s="53"/>
      <c r="U2058" s="53"/>
      <c r="V2058"/>
      <c r="W2058"/>
      <c r="X2058"/>
      <c r="Y2058"/>
      <c r="Z2058" s="53"/>
      <c r="AA2058"/>
      <c r="AB2058"/>
      <c r="AC2058"/>
      <c r="AD2058"/>
      <c r="AE2058"/>
      <c r="AF2058"/>
      <c r="AG2058"/>
      <c r="AH2058"/>
      <c r="AI2058"/>
      <c r="AJ2058"/>
      <c r="AK2058"/>
      <c r="AL2058"/>
      <c r="AM2058"/>
      <c r="AN2058"/>
      <c r="AO2058"/>
      <c r="AP2058"/>
      <c r="AQ2058"/>
      <c r="AR2058"/>
      <c r="AS2058"/>
      <c r="AT2058"/>
      <c r="AU2058"/>
      <c r="AX2058" s="19"/>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s="117"/>
      <c r="CQ2058"/>
      <c r="CR2058"/>
      <c r="CS2058"/>
      <c r="CT2058"/>
      <c r="CU2058"/>
      <c r="CV2058"/>
      <c r="CW2058"/>
      <c r="CX2058"/>
      <c r="CY2058"/>
      <c r="CZ2058"/>
      <c r="DA2058"/>
      <c r="DB2058" s="212"/>
      <c r="DC2058" s="48"/>
      <c r="DD2058" s="48"/>
      <c r="DE2058" s="48"/>
      <c r="DF2058" s="48"/>
      <c r="DG2058" s="48"/>
      <c r="DH2058" s="48"/>
      <c r="DI2058" s="48"/>
      <c r="DJ2058" s="48"/>
      <c r="DK2058" s="48"/>
      <c r="DL2058" s="48"/>
    </row>
    <row r="2059" spans="1:116" ht="14.4">
      <c r="A2059" t="s">
        <v>1160</v>
      </c>
      <c r="B2059" s="188" t="s">
        <v>334</v>
      </c>
      <c r="C2059" s="151" t="str">
        <f t="shared" si="529"/>
        <v>F.100.01.101</v>
      </c>
      <c r="D2059" s="54" t="s">
        <v>65</v>
      </c>
      <c r="E2059" s="150" t="s">
        <v>352</v>
      </c>
      <c r="F2059" s="153" t="str">
        <f t="shared" si="530"/>
        <v>Epoxies waste incineration with electricity</v>
      </c>
      <c r="G2059" s="154">
        <f t="shared" si="528"/>
        <v>1.2534825333333333</v>
      </c>
      <c r="H2059"/>
      <c r="I2059"/>
      <c r="J2059" s="227">
        <f t="shared" si="531"/>
        <v>0.1887889095667</v>
      </c>
      <c r="K2059"/>
      <c r="L2059" s="280">
        <f t="shared" si="532"/>
        <v>2.4410289299999994E-3</v>
      </c>
      <c r="M2059" s="280">
        <f t="shared" si="533"/>
        <v>4.879015867E-4</v>
      </c>
      <c r="N2059" s="281">
        <f t="shared" si="534"/>
        <v>-2.1624009500000002E-3</v>
      </c>
      <c r="O2059" s="280">
        <v>0.18802237999999999</v>
      </c>
      <c r="P2059" s="219">
        <v>-5.1000636000000004E-3</v>
      </c>
      <c r="Q2059" s="219">
        <v>6.3490365000000003E-3</v>
      </c>
      <c r="R2059" s="219">
        <v>3.7919519999999999E-3</v>
      </c>
      <c r="S2059" s="219">
        <v>-1.1049675000000001E-3</v>
      </c>
      <c r="T2059" s="219">
        <v>-1.3151075E-4</v>
      </c>
      <c r="U2059" s="286">
        <v>-1.1444481999999999E-4</v>
      </c>
      <c r="V2059" s="219">
        <v>-7.5534357999999997E-4</v>
      </c>
      <c r="W2059" s="219">
        <v>-2.7080574999999998E-4</v>
      </c>
      <c r="X2059" s="219">
        <v>0</v>
      </c>
      <c r="Y2059" s="219">
        <v>-1.8915952000000001E-3</v>
      </c>
      <c r="Z2059" s="286">
        <v>-5.7277333000000003E-6</v>
      </c>
      <c r="AA2059" s="219">
        <v>0</v>
      </c>
      <c r="AB2059" s="219">
        <v>0</v>
      </c>
      <c r="AC2059"/>
      <c r="AD2059" s="227">
        <f t="shared" si="535"/>
        <v>0.18802237999999999</v>
      </c>
      <c r="AE2059" s="227">
        <f t="shared" si="536"/>
        <v>2.9346582500000004E-3</v>
      </c>
      <c r="AF2059" s="227">
        <f t="shared" si="537"/>
        <v>4.9362932000000001E-4</v>
      </c>
      <c r="AG2059" s="227">
        <f t="shared" si="538"/>
        <v>4.8790158669999978E-4</v>
      </c>
      <c r="AH2059" s="227">
        <f t="shared" si="539"/>
        <v>-2.1624009500000002E-3</v>
      </c>
      <c r="AI2059"/>
      <c r="AJ2059">
        <v>-21.729134999999999</v>
      </c>
      <c r="AK2059" s="155">
        <v>-21.391175</v>
      </c>
      <c r="AL2059" s="155">
        <v>-0.23498077000000001</v>
      </c>
      <c r="AM2059" s="155">
        <v>0</v>
      </c>
      <c r="AN2059" s="155">
        <v>0</v>
      </c>
      <c r="AO2059" s="155">
        <v>-5.7561587999999997E-2</v>
      </c>
      <c r="AP2059" s="155">
        <v>-4.5417581999999998E-2</v>
      </c>
      <c r="AQ2059"/>
      <c r="AR2059" s="156">
        <v>1.9414879999999999E-2</v>
      </c>
      <c r="AS2059" s="156">
        <v>1.9924528E-2</v>
      </c>
      <c r="AT2059" s="156">
        <v>1.0178444999999999E-3</v>
      </c>
      <c r="AU2059" s="156">
        <v>-1.5274920999999999E-3</v>
      </c>
      <c r="AV2059" s="282">
        <f t="shared" si="525"/>
        <v>1.1945160581160001E-6</v>
      </c>
      <c r="AW2059" s="282">
        <f t="shared" si="526"/>
        <v>3.7642178691836996E-9</v>
      </c>
      <c r="AX2059" s="283">
        <f t="shared" si="527"/>
        <v>-0.21393447014400002</v>
      </c>
      <c r="AY2059" s="157">
        <v>1.1632318000000001E-6</v>
      </c>
      <c r="AZ2059" s="157">
        <v>3.5097511000000001E-9</v>
      </c>
      <c r="BA2059" s="157">
        <v>9.5891415E-14</v>
      </c>
      <c r="BB2059" s="157">
        <v>0</v>
      </c>
      <c r="BC2059" s="157">
        <v>0</v>
      </c>
      <c r="BD2059" s="157">
        <v>1.6085344E-9</v>
      </c>
      <c r="BE2059" s="157">
        <v>2.9829695999999999E-8</v>
      </c>
      <c r="BF2059" s="157">
        <v>2.0820504E-10</v>
      </c>
      <c r="BG2059" s="157">
        <v>4.6236613999999997E-11</v>
      </c>
      <c r="BH2059" s="157">
        <v>0</v>
      </c>
      <c r="BI2059" s="157">
        <v>0</v>
      </c>
      <c r="BJ2059" s="157">
        <v>-6.5227455999999994E-14</v>
      </c>
      <c r="BK2059" s="157">
        <v>-4.5466483000000001E-15</v>
      </c>
      <c r="BL2059" s="157">
        <v>-1.0021269999999999E-15</v>
      </c>
      <c r="BM2059" s="157">
        <v>-1.8135713999999999E-11</v>
      </c>
      <c r="BN2059" s="157">
        <v>-1.3583656999999999E-10</v>
      </c>
      <c r="BO2059" s="157">
        <v>0</v>
      </c>
      <c r="BP2059" s="157">
        <v>-2.2720144E-5</v>
      </c>
      <c r="BQ2059" s="157">
        <v>-0.21391175000000001</v>
      </c>
      <c r="BR2059" s="157">
        <v>0</v>
      </c>
      <c r="BS2059" s="157">
        <v>0</v>
      </c>
      <c r="BT2059" s="157">
        <v>0</v>
      </c>
      <c r="BU2059"/>
      <c r="BV2059" s="155">
        <v>1.166634E-5</v>
      </c>
      <c r="BW2059" s="155">
        <v>9.2395492000000002E-7</v>
      </c>
      <c r="BX2059" s="155">
        <v>3.4950419000000002E-5</v>
      </c>
      <c r="BY2059" s="155">
        <v>-9.2586365999999997E-8</v>
      </c>
      <c r="BZ2059" s="155">
        <v>-1.1153449999999999E-6</v>
      </c>
      <c r="CA2059" s="155">
        <v>1.1900165E-6</v>
      </c>
      <c r="CB2059" s="155">
        <v>0</v>
      </c>
      <c r="CC2059" s="155">
        <v>1.8061888999999999E-6</v>
      </c>
      <c r="CD2059" s="155">
        <v>-1.8284088999999999E-7</v>
      </c>
      <c r="CE2059" s="155">
        <v>-1.1412831E-7</v>
      </c>
      <c r="CF2059" s="155">
        <v>0</v>
      </c>
      <c r="CG2059" s="155">
        <v>0</v>
      </c>
      <c r="CH2059" s="155">
        <v>0</v>
      </c>
      <c r="CI2059" s="155">
        <v>6.7656837999999998E-7</v>
      </c>
      <c r="CJ2059" s="155">
        <v>-2.6375908000000001E-5</v>
      </c>
      <c r="CK2059" s="155">
        <v>-3.8127589000000003E-15</v>
      </c>
      <c r="CL2059" s="155">
        <v>0</v>
      </c>
      <c r="CM2059"/>
      <c r="CN2059" s="284">
        <v>0</v>
      </c>
      <c r="CO2059" s="284">
        <v>1.2534825000000001</v>
      </c>
      <c r="CP2059" s="285">
        <v>3.4027505999999999E-2</v>
      </c>
      <c r="CQ2059" s="284">
        <v>9.050878E-4</v>
      </c>
      <c r="CR2059" s="284">
        <v>-3.1157659999999999E-11</v>
      </c>
      <c r="CS2059" s="284">
        <v>-3.6329272000000001E-9</v>
      </c>
      <c r="CT2059" s="284">
        <v>-4.4066600000000003E-5</v>
      </c>
      <c r="CU2059" s="284">
        <v>-3.8170083999999999E-3</v>
      </c>
      <c r="CV2059" s="284">
        <v>0</v>
      </c>
      <c r="CW2059" s="284">
        <v>4.1849754E-4</v>
      </c>
      <c r="CX2059"/>
      <c r="CY2059"/>
      <c r="CZ2059"/>
      <c r="DA2059"/>
      <c r="DB2059" s="212"/>
      <c r="DC2059" s="48"/>
      <c r="DD2059" s="48"/>
      <c r="DE2059" s="48"/>
      <c r="DF2059" s="48"/>
      <c r="DG2059" s="48"/>
      <c r="DH2059" s="48"/>
      <c r="DI2059" s="48"/>
      <c r="DJ2059" s="48"/>
      <c r="DK2059" s="48"/>
      <c r="DL2059" s="48"/>
    </row>
    <row r="2060" spans="1:116" ht="14.4">
      <c r="A2060" t="s">
        <v>1161</v>
      </c>
      <c r="B2060" s="188" t="s">
        <v>334</v>
      </c>
      <c r="C2060" s="151" t="str">
        <f t="shared" si="529"/>
        <v>F.100.01.102</v>
      </c>
      <c r="D2060" s="54" t="s">
        <v>65</v>
      </c>
      <c r="E2060" s="150" t="s">
        <v>352</v>
      </c>
      <c r="F2060" s="153" t="str">
        <f t="shared" si="530"/>
        <v>Phenolics (Bakelite) waste incineration with electricity</v>
      </c>
      <c r="G2060" s="154">
        <f t="shared" si="528"/>
        <v>1.3630361333333334</v>
      </c>
      <c r="H2060"/>
      <c r="I2060"/>
      <c r="J2060" s="227">
        <f t="shared" si="531"/>
        <v>0.20530463812639999</v>
      </c>
      <c r="K2060"/>
      <c r="L2060" s="280">
        <f t="shared" si="532"/>
        <v>2.45091384E-3</v>
      </c>
      <c r="M2060" s="280">
        <f t="shared" si="533"/>
        <v>5.3187319639999998E-4</v>
      </c>
      <c r="N2060" s="281">
        <f t="shared" si="534"/>
        <v>-2.13356891E-3</v>
      </c>
      <c r="O2060" s="280">
        <v>0.20445542</v>
      </c>
      <c r="P2060" s="219">
        <v>-5.0320627999999997E-3</v>
      </c>
      <c r="Q2060" s="219">
        <v>6.3148596999999997E-3</v>
      </c>
      <c r="R2060" s="219">
        <v>3.7838246000000001E-3</v>
      </c>
      <c r="S2060" s="219">
        <v>-1.0902346E-3</v>
      </c>
      <c r="T2060" s="219">
        <v>-1.2975726999999999E-4</v>
      </c>
      <c r="U2060" s="286">
        <v>-1.1291889E-4</v>
      </c>
      <c r="V2060" s="219">
        <v>-7.4527234E-4</v>
      </c>
      <c r="W2060" s="219">
        <v>-2.6719500999999998E-4</v>
      </c>
      <c r="X2060" s="219">
        <v>0</v>
      </c>
      <c r="Y2060" s="219">
        <v>-1.8663739E-3</v>
      </c>
      <c r="Z2060" s="286">
        <v>-5.6513635999999999E-6</v>
      </c>
      <c r="AA2060" s="219">
        <v>0</v>
      </c>
      <c r="AB2060" s="219">
        <v>0</v>
      </c>
      <c r="AC2060"/>
      <c r="AD2060" s="227">
        <f t="shared" si="535"/>
        <v>0.20445542</v>
      </c>
      <c r="AE2060" s="227">
        <f t="shared" si="536"/>
        <v>2.9884384000000001E-3</v>
      </c>
      <c r="AF2060" s="227">
        <f t="shared" si="537"/>
        <v>5.3752455999999998E-4</v>
      </c>
      <c r="AG2060" s="227">
        <f t="shared" si="538"/>
        <v>5.318731964000003E-4</v>
      </c>
      <c r="AH2060" s="227">
        <f t="shared" si="539"/>
        <v>-2.13356891E-3</v>
      </c>
      <c r="AI2060"/>
      <c r="AJ2060">
        <v>-21.439412999999998</v>
      </c>
      <c r="AK2060" s="155">
        <v>-21.105958999999999</v>
      </c>
      <c r="AL2060" s="155">
        <v>-0.23184769</v>
      </c>
      <c r="AM2060" s="155">
        <v>0</v>
      </c>
      <c r="AN2060" s="155">
        <v>0</v>
      </c>
      <c r="AO2060" s="155">
        <v>-5.67941E-2</v>
      </c>
      <c r="AP2060" s="155">
        <v>-4.4812013999999997E-2</v>
      </c>
      <c r="AQ2060"/>
      <c r="AR2060" s="156">
        <v>2.1214597000000002E-2</v>
      </c>
      <c r="AS2060" s="156">
        <v>2.1621462000000001E-2</v>
      </c>
      <c r="AT2060" s="156">
        <v>1.1002598E-3</v>
      </c>
      <c r="AU2060" s="156">
        <v>-1.5071256E-3</v>
      </c>
      <c r="AV2060" s="282">
        <f t="shared" si="525"/>
        <v>1.296250730286E-6</v>
      </c>
      <c r="AW2060" s="282">
        <f t="shared" si="526"/>
        <v>4.0690080487123792E-9</v>
      </c>
      <c r="AX2060" s="283">
        <f t="shared" si="527"/>
        <v>-0.21108200720799999</v>
      </c>
      <c r="AY2060" s="157">
        <v>1.2648975E-6</v>
      </c>
      <c r="AZ2060" s="157">
        <v>3.8165011000000001E-9</v>
      </c>
      <c r="BA2060" s="157">
        <v>1.0427226E-13</v>
      </c>
      <c r="BB2060" s="157">
        <v>0</v>
      </c>
      <c r="BC2060" s="157">
        <v>0</v>
      </c>
      <c r="BD2060" s="157">
        <v>1.5933966000000001E-9</v>
      </c>
      <c r="BE2060" s="157">
        <v>2.9911753000000001E-8</v>
      </c>
      <c r="BF2060" s="157">
        <v>2.0632337000000001E-10</v>
      </c>
      <c r="BG2060" s="157">
        <v>4.6149138999999998E-11</v>
      </c>
      <c r="BH2060" s="157">
        <v>0</v>
      </c>
      <c r="BI2060" s="157">
        <v>0</v>
      </c>
      <c r="BJ2060" s="157">
        <v>-6.4357756000000003E-14</v>
      </c>
      <c r="BK2060" s="157">
        <v>-4.4860262999999999E-15</v>
      </c>
      <c r="BL2060" s="157">
        <v>-9.8876531999999995E-16</v>
      </c>
      <c r="BM2060" s="157">
        <v>-1.7893904000000001E-11</v>
      </c>
      <c r="BN2060" s="157">
        <v>-1.3402541E-10</v>
      </c>
      <c r="BO2060" s="157">
        <v>0</v>
      </c>
      <c r="BP2060" s="157">
        <v>-2.2417208000000001E-5</v>
      </c>
      <c r="BQ2060" s="157">
        <v>-0.21105958999999999</v>
      </c>
      <c r="BR2060" s="157">
        <v>0</v>
      </c>
      <c r="BS2060" s="157">
        <v>0</v>
      </c>
      <c r="BT2060" s="157">
        <v>0</v>
      </c>
      <c r="BU2060"/>
      <c r="BV2060" s="155">
        <v>1.5057226999999999E-5</v>
      </c>
      <c r="BW2060" s="155">
        <v>9.1735991000000005E-7</v>
      </c>
      <c r="BX2060" s="155">
        <v>3.8005062999999998E-5</v>
      </c>
      <c r="BY2060" s="155">
        <v>-9.1351881000000001E-8</v>
      </c>
      <c r="BZ2060" s="155">
        <v>-1.0988042E-6</v>
      </c>
      <c r="CA2060" s="155">
        <v>1.1782341E-6</v>
      </c>
      <c r="CB2060" s="155">
        <v>0</v>
      </c>
      <c r="CC2060" s="155">
        <v>1.7883058E-6</v>
      </c>
      <c r="CD2060" s="155">
        <v>-1.8040302E-7</v>
      </c>
      <c r="CE2060" s="155">
        <v>-1.1260659000000001E-7</v>
      </c>
      <c r="CF2060" s="155">
        <v>0</v>
      </c>
      <c r="CG2060" s="155">
        <v>0</v>
      </c>
      <c r="CH2060" s="155">
        <v>0</v>
      </c>
      <c r="CI2060" s="155">
        <v>6.7565857E-7</v>
      </c>
      <c r="CJ2060" s="155">
        <v>-2.6024229E-5</v>
      </c>
      <c r="CK2060" s="155">
        <v>-3.7619221999999998E-15</v>
      </c>
      <c r="CL2060" s="155">
        <v>0</v>
      </c>
      <c r="CM2060"/>
      <c r="CN2060" s="284">
        <v>0</v>
      </c>
      <c r="CO2060" s="284">
        <v>1.3630361</v>
      </c>
      <c r="CP2060" s="285">
        <v>3.3690600000000001E-2</v>
      </c>
      <c r="CQ2060" s="284">
        <v>8.9787329999999998E-4</v>
      </c>
      <c r="CR2060" s="284">
        <v>-3.0742224E-11</v>
      </c>
      <c r="CS2060" s="284">
        <v>-3.5844882000000001E-9</v>
      </c>
      <c r="CT2060" s="284">
        <v>-4.3428971000000001E-5</v>
      </c>
      <c r="CU2060" s="284">
        <v>-3.7661149E-3</v>
      </c>
      <c r="CV2060" s="284">
        <v>0</v>
      </c>
      <c r="CW2060" s="284">
        <v>4.1435400000000002E-4</v>
      </c>
      <c r="CX2060"/>
      <c r="CY2060"/>
      <c r="CZ2060"/>
      <c r="DA2060"/>
      <c r="DB2060" s="212"/>
      <c r="DC2060" s="48"/>
      <c r="DD2060" s="48"/>
      <c r="DE2060" s="48"/>
      <c r="DF2060" s="48"/>
      <c r="DG2060" s="48"/>
      <c r="DH2060" s="48"/>
      <c r="DI2060" s="48"/>
      <c r="DJ2060" s="48"/>
      <c r="DK2060" s="48"/>
      <c r="DL2060" s="48"/>
    </row>
    <row r="2061" spans="1:116" ht="14.4">
      <c r="A2061" t="s">
        <v>1162</v>
      </c>
      <c r="B2061" s="188" t="s">
        <v>334</v>
      </c>
      <c r="C2061" s="151" t="str">
        <f t="shared" si="529"/>
        <v>F.100.01.103</v>
      </c>
      <c r="D2061" s="54" t="s">
        <v>65</v>
      </c>
      <c r="E2061" s="150" t="s">
        <v>352</v>
      </c>
      <c r="F2061" s="153" t="str">
        <f t="shared" si="530"/>
        <v>Polyester waste incineration with electricity</v>
      </c>
      <c r="G2061" s="154">
        <f t="shared" si="528"/>
        <v>1.0043530000000001</v>
      </c>
      <c r="H2061"/>
      <c r="I2061"/>
      <c r="J2061" s="227">
        <f t="shared" si="531"/>
        <v>0.1514473306171</v>
      </c>
      <c r="K2061"/>
      <c r="L2061" s="280">
        <f t="shared" si="532"/>
        <v>2.1958646500000001E-3</v>
      </c>
      <c r="M2061" s="280">
        <f t="shared" si="533"/>
        <v>4.9422074710000032E-4</v>
      </c>
      <c r="N2061" s="281">
        <f t="shared" si="534"/>
        <v>-1.8957047800000001E-3</v>
      </c>
      <c r="O2061" s="280">
        <v>0.15065295000000001</v>
      </c>
      <c r="P2061" s="219">
        <v>-4.4710558000000001E-3</v>
      </c>
      <c r="Q2061" s="219">
        <v>5.6324824000000004E-3</v>
      </c>
      <c r="R2061" s="219">
        <v>3.3801739000000001E-3</v>
      </c>
      <c r="S2061" s="219">
        <v>-9.6868819999999995E-4</v>
      </c>
      <c r="T2061" s="286">
        <v>-1.1529109E-4</v>
      </c>
      <c r="U2061" s="286">
        <v>-1.0032995999999999E-4</v>
      </c>
      <c r="V2061" s="219">
        <v>-6.6218454000000003E-4</v>
      </c>
      <c r="W2061" s="286">
        <v>-2.3740638000000001E-4</v>
      </c>
      <c r="X2061" s="219">
        <v>0</v>
      </c>
      <c r="Y2061" s="219">
        <v>-1.6582984E-3</v>
      </c>
      <c r="Z2061" s="286">
        <v>-5.0213129000000003E-6</v>
      </c>
      <c r="AA2061" s="219">
        <v>0</v>
      </c>
      <c r="AB2061" s="219">
        <v>0</v>
      </c>
      <c r="AC2061"/>
      <c r="AD2061" s="227">
        <f t="shared" si="535"/>
        <v>0.15065295000000001</v>
      </c>
      <c r="AE2061" s="227">
        <f t="shared" si="536"/>
        <v>2.6951067100000003E-3</v>
      </c>
      <c r="AF2061" s="227">
        <f t="shared" si="537"/>
        <v>4.992420600000003E-4</v>
      </c>
      <c r="AG2061" s="227">
        <f t="shared" si="538"/>
        <v>4.942207471000001E-4</v>
      </c>
      <c r="AH2061" s="227">
        <f t="shared" si="539"/>
        <v>-1.8957047800000001E-3</v>
      </c>
      <c r="AI2061"/>
      <c r="AJ2061">
        <v>-19.049208</v>
      </c>
      <c r="AK2061" s="155">
        <v>-18.752929999999999</v>
      </c>
      <c r="AL2061" s="155">
        <v>-0.20599980000000001</v>
      </c>
      <c r="AM2061" s="155">
        <v>0</v>
      </c>
      <c r="AN2061" s="155">
        <v>0</v>
      </c>
      <c r="AO2061" s="155">
        <v>-5.0462325000000002E-2</v>
      </c>
      <c r="AP2061" s="155">
        <v>-3.9816079999999997E-2</v>
      </c>
      <c r="AQ2061"/>
      <c r="AR2061" s="156">
        <v>1.5496706000000001E-2</v>
      </c>
      <c r="AS2061" s="156">
        <v>1.6014565000000001E-2</v>
      </c>
      <c r="AT2061" s="156">
        <v>8.2124235000000003E-4</v>
      </c>
      <c r="AU2061" s="156">
        <v>-1.3391014E-3</v>
      </c>
      <c r="AV2061" s="282">
        <f t="shared" si="525"/>
        <v>9.6010581443400025E-7</v>
      </c>
      <c r="AW2061" s="282">
        <f t="shared" si="526"/>
        <v>3.0371388768446498E-9</v>
      </c>
      <c r="AX2061" s="283">
        <f t="shared" si="527"/>
        <v>-0.18754921799300001</v>
      </c>
      <c r="AY2061" s="157">
        <v>9.3203961000000004E-7</v>
      </c>
      <c r="AZ2061" s="157">
        <v>2.8121884999999999E-9</v>
      </c>
      <c r="BA2061" s="157">
        <v>7.6833006999999994E-14</v>
      </c>
      <c r="BB2061" s="157">
        <v>0</v>
      </c>
      <c r="BC2061" s="157">
        <v>0</v>
      </c>
      <c r="BD2061" s="157">
        <v>1.4184598E-9</v>
      </c>
      <c r="BE2061" s="157">
        <v>2.6782727000000001E-8</v>
      </c>
      <c r="BF2061" s="157">
        <v>1.8370462E-10</v>
      </c>
      <c r="BG2061" s="157">
        <v>4.1230971000000001E-11</v>
      </c>
      <c r="BH2061" s="157">
        <v>0</v>
      </c>
      <c r="BI2061" s="157">
        <v>0</v>
      </c>
      <c r="BJ2061" s="157">
        <v>-5.7182736000000002E-14</v>
      </c>
      <c r="BK2061" s="157">
        <v>-3.9858949999999997E-15</v>
      </c>
      <c r="BL2061" s="157">
        <v>-8.7853134999999995E-16</v>
      </c>
      <c r="BM2061" s="157">
        <v>-1.5898976000000002E-11</v>
      </c>
      <c r="BN2061" s="157">
        <v>-1.1908339E-10</v>
      </c>
      <c r="BO2061" s="157">
        <v>0</v>
      </c>
      <c r="BP2061" s="157">
        <v>-1.9917992999999999E-5</v>
      </c>
      <c r="BQ2061" s="157">
        <v>-0.18752930000000001</v>
      </c>
      <c r="BR2061" s="157">
        <v>0</v>
      </c>
      <c r="BS2061" s="157">
        <v>0</v>
      </c>
      <c r="BT2061" s="157">
        <v>0</v>
      </c>
      <c r="BU2061"/>
      <c r="BV2061" s="155">
        <v>7.6256229999999999E-6</v>
      </c>
      <c r="BW2061" s="155">
        <v>8.1754125999999997E-7</v>
      </c>
      <c r="BX2061" s="155">
        <v>2.8004026999999999E-5</v>
      </c>
      <c r="BY2061" s="155">
        <v>-8.1167380999999994E-8</v>
      </c>
      <c r="BZ2061" s="155">
        <v>-9.7558653000000008E-7</v>
      </c>
      <c r="CA2061" s="155">
        <v>1.0486283999999999E-6</v>
      </c>
      <c r="CB2061" s="155">
        <v>0</v>
      </c>
      <c r="CC2061" s="155">
        <v>1.5915922E-6</v>
      </c>
      <c r="CD2061" s="155">
        <v>-1.6029052E-7</v>
      </c>
      <c r="CE2061" s="155">
        <v>-1.0005248E-7</v>
      </c>
      <c r="CF2061" s="155">
        <v>0</v>
      </c>
      <c r="CG2061" s="155">
        <v>0</v>
      </c>
      <c r="CH2061" s="155">
        <v>0</v>
      </c>
      <c r="CI2061" s="155">
        <v>6.0380977000000002E-7</v>
      </c>
      <c r="CJ2061" s="155">
        <v>-2.3122879000000001E-5</v>
      </c>
      <c r="CK2061" s="155">
        <v>-3.3425187E-15</v>
      </c>
      <c r="CL2061" s="155">
        <v>0</v>
      </c>
      <c r="CM2061"/>
      <c r="CN2061" s="284">
        <v>0</v>
      </c>
      <c r="CO2061" s="284">
        <v>1.0043530000000001</v>
      </c>
      <c r="CP2061" s="285">
        <v>2.9984634E-2</v>
      </c>
      <c r="CQ2061" s="284">
        <v>7.9985364000000005E-4</v>
      </c>
      <c r="CR2061" s="284">
        <v>-2.7314882000000001E-11</v>
      </c>
      <c r="CS2061" s="284">
        <v>-3.1848662E-9</v>
      </c>
      <c r="CT2061" s="284">
        <v>-3.8565756000000002E-5</v>
      </c>
      <c r="CU2061" s="284">
        <v>-3.346244E-3</v>
      </c>
      <c r="CV2061" s="284">
        <v>0</v>
      </c>
      <c r="CW2061" s="284">
        <v>3.6877505999999998E-4</v>
      </c>
      <c r="CX2061"/>
      <c r="CY2061"/>
      <c r="CZ2061"/>
      <c r="DA2061"/>
      <c r="DB2061" s="212"/>
      <c r="DC2061" s="48"/>
      <c r="DD2061" s="48"/>
      <c r="DE2061" s="48"/>
      <c r="DF2061" s="48"/>
      <c r="DG2061" s="48"/>
      <c r="DH2061" s="48"/>
      <c r="DI2061" s="48"/>
      <c r="DJ2061" s="48"/>
      <c r="DK2061" s="48"/>
      <c r="DL2061" s="48"/>
    </row>
    <row r="2062" spans="1:116" ht="14.4">
      <c r="B2062" s="188"/>
      <c r="C2062" s="151"/>
      <c r="D2062" s="51" t="s">
        <v>1993</v>
      </c>
      <c r="E2062" s="150"/>
      <c r="F2062"/>
      <c r="G2062"/>
      <c r="H2062"/>
      <c r="I2062"/>
      <c r="J2062"/>
      <c r="K2062"/>
      <c r="L2062"/>
      <c r="M2062"/>
      <c r="N2062" s="174"/>
      <c r="O2062"/>
      <c r="P2062"/>
      <c r="Q2062"/>
      <c r="R2062"/>
      <c r="S2062"/>
      <c r="T2062" s="53"/>
      <c r="U2062" s="53"/>
      <c r="V2062"/>
      <c r="W2062" s="53"/>
      <c r="X2062"/>
      <c r="Y2062"/>
      <c r="Z2062" s="53"/>
      <c r="AA2062"/>
      <c r="AB2062"/>
      <c r="AC2062"/>
      <c r="AD2062"/>
      <c r="AE2062"/>
      <c r="AF2062"/>
      <c r="AG2062"/>
      <c r="AH2062"/>
      <c r="AI2062"/>
      <c r="AJ2062"/>
      <c r="AK2062"/>
      <c r="AL2062"/>
      <c r="AM2062"/>
      <c r="AN2062"/>
      <c r="AO2062"/>
      <c r="AP2062"/>
      <c r="AQ2062"/>
      <c r="AR2062"/>
      <c r="AS2062"/>
      <c r="AT2062"/>
      <c r="AU2062"/>
      <c r="AX2062" s="19"/>
      <c r="AY2062"/>
      <c r="AZ2062"/>
      <c r="BA2062"/>
      <c r="BB2062"/>
      <c r="BC2062"/>
      <c r="BD2062"/>
      <c r="BE2062"/>
      <c r="BF2062"/>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c r="CP2062" s="117"/>
      <c r="CQ2062"/>
      <c r="CR2062"/>
      <c r="CS2062"/>
      <c r="CT2062"/>
      <c r="CU2062"/>
      <c r="CV2062"/>
      <c r="CW2062"/>
      <c r="CX2062"/>
      <c r="CY2062"/>
      <c r="CZ2062"/>
      <c r="DA2062"/>
      <c r="DB2062" s="212"/>
      <c r="DC2062" s="48"/>
      <c r="DD2062" s="48"/>
      <c r="DE2062" s="48"/>
      <c r="DF2062" s="48"/>
      <c r="DG2062" s="48"/>
      <c r="DH2062" s="48"/>
      <c r="DI2062" s="48"/>
      <c r="DJ2062" s="48"/>
      <c r="DK2062" s="48"/>
      <c r="DL2062" s="48"/>
    </row>
    <row r="2063" spans="1:116" ht="14.4">
      <c r="A2063" t="s">
        <v>1163</v>
      </c>
      <c r="B2063" s="188" t="s">
        <v>334</v>
      </c>
      <c r="C2063" s="151" t="str">
        <f t="shared" si="529"/>
        <v>F.104.01.101</v>
      </c>
      <c r="D2063" s="54" t="s">
        <v>1993</v>
      </c>
      <c r="E2063" s="150" t="s">
        <v>352</v>
      </c>
      <c r="F2063" s="153" t="str">
        <f t="shared" si="530"/>
        <v>Bisphenol A  waste incineration with electricity</v>
      </c>
      <c r="G2063" s="154">
        <f t="shared" si="528"/>
        <v>1.4202235999999999</v>
      </c>
      <c r="H2063"/>
      <c r="I2063"/>
      <c r="J2063" s="227">
        <f t="shared" si="531"/>
        <v>0.21387562372839999</v>
      </c>
      <c r="K2063"/>
      <c r="L2063" s="280">
        <f t="shared" si="532"/>
        <v>2.48018146E-3</v>
      </c>
      <c r="M2063" s="280">
        <f t="shared" si="533"/>
        <v>5.2910850840000041E-4</v>
      </c>
      <c r="N2063" s="281">
        <f t="shared" si="534"/>
        <v>-2.16720624E-3</v>
      </c>
      <c r="O2063" s="280">
        <v>0.21303353999999999</v>
      </c>
      <c r="P2063" s="219">
        <v>-5.1113970999999998E-3</v>
      </c>
      <c r="Q2063" s="219">
        <v>6.4032682000000002E-3</v>
      </c>
      <c r="R2063" s="219">
        <v>3.8341066000000001E-3</v>
      </c>
      <c r="S2063" s="219">
        <v>-1.107423E-3</v>
      </c>
      <c r="T2063" s="286">
        <v>-1.31803E-4</v>
      </c>
      <c r="U2063" s="286">
        <v>-1.1469914E-4</v>
      </c>
      <c r="V2063" s="219">
        <v>-7.5702213000000001E-4</v>
      </c>
      <c r="W2063" s="219">
        <v>-2.7140754E-4</v>
      </c>
      <c r="X2063" s="219">
        <v>0</v>
      </c>
      <c r="Y2063" s="219">
        <v>-1.8957987E-3</v>
      </c>
      <c r="Z2063" s="286">
        <v>-5.7404616E-6</v>
      </c>
      <c r="AA2063" s="219">
        <v>0</v>
      </c>
      <c r="AB2063" s="219">
        <v>0</v>
      </c>
      <c r="AC2063"/>
      <c r="AD2063" s="227">
        <f t="shared" si="535"/>
        <v>0.21303353999999999</v>
      </c>
      <c r="AE2063" s="227">
        <f t="shared" si="536"/>
        <v>3.0150304300000015E-3</v>
      </c>
      <c r="AF2063" s="227">
        <f t="shared" si="537"/>
        <v>5.3484897000000045E-4</v>
      </c>
      <c r="AG2063" s="227">
        <f t="shared" si="538"/>
        <v>5.291085084000003E-4</v>
      </c>
      <c r="AH2063" s="227">
        <f t="shared" si="539"/>
        <v>-2.16720624E-3</v>
      </c>
      <c r="AI2063"/>
      <c r="AJ2063">
        <v>-21.777422000000001</v>
      </c>
      <c r="AK2063" s="155">
        <v>-21.438711000000001</v>
      </c>
      <c r="AL2063" s="155">
        <v>-0.23550294999999999</v>
      </c>
      <c r="AM2063" s="155">
        <v>0</v>
      </c>
      <c r="AN2063" s="155">
        <v>0</v>
      </c>
      <c r="AO2063" s="155">
        <v>-5.7689503000000003E-2</v>
      </c>
      <c r="AP2063" s="155">
        <v>-4.5518509999999998E-2</v>
      </c>
      <c r="AQ2063"/>
      <c r="AR2063" s="156">
        <v>2.2126786999999998E-2</v>
      </c>
      <c r="AS2063" s="156">
        <v>2.2513123999999999E-2</v>
      </c>
      <c r="AT2063" s="156">
        <v>1.1445498E-3</v>
      </c>
      <c r="AU2063" s="156">
        <v>-1.5308864999999999E-3</v>
      </c>
      <c r="AV2063" s="282">
        <f t="shared" si="525"/>
        <v>1.3497076625550002E-6</v>
      </c>
      <c r="AW2063" s="282">
        <f t="shared" si="526"/>
        <v>4.2328023225979999E-9</v>
      </c>
      <c r="AX2063" s="283">
        <f t="shared" si="527"/>
        <v>-0.21440988063299998</v>
      </c>
      <c r="AY2063" s="157">
        <v>1.3179675E-6</v>
      </c>
      <c r="AZ2063" s="157">
        <v>3.9766260999999997E-9</v>
      </c>
      <c r="BA2063" s="157">
        <v>1.0864711E-13</v>
      </c>
      <c r="BB2063" s="157">
        <v>0</v>
      </c>
      <c r="BC2063" s="157">
        <v>0</v>
      </c>
      <c r="BD2063" s="157">
        <v>1.6171239999999999E-9</v>
      </c>
      <c r="BE2063" s="157">
        <v>3.0277352999999997E-8</v>
      </c>
      <c r="BF2063" s="157">
        <v>2.0937864999999999E-10</v>
      </c>
      <c r="BG2063" s="157">
        <v>4.6759858999999998E-11</v>
      </c>
      <c r="BH2063" s="157">
        <v>0</v>
      </c>
      <c r="BI2063" s="157">
        <v>0</v>
      </c>
      <c r="BJ2063" s="157">
        <v>-6.5372405999999999E-14</v>
      </c>
      <c r="BK2063" s="157">
        <v>-4.5567520000000002E-15</v>
      </c>
      <c r="BL2063" s="157">
        <v>-1.0043539999999999E-15</v>
      </c>
      <c r="BM2063" s="157">
        <v>-1.8176014999999999E-11</v>
      </c>
      <c r="BN2063" s="157">
        <v>-1.3613842999999999E-10</v>
      </c>
      <c r="BO2063" s="157">
        <v>0</v>
      </c>
      <c r="BP2063" s="157">
        <v>-2.2770632999999999E-5</v>
      </c>
      <c r="BQ2063" s="157">
        <v>-0.21438710999999999</v>
      </c>
      <c r="BR2063" s="157">
        <v>0</v>
      </c>
      <c r="BS2063" s="157">
        <v>0</v>
      </c>
      <c r="BT2063" s="157">
        <v>0</v>
      </c>
      <c r="BU2063"/>
      <c r="BV2063" s="155">
        <v>1.6284280000000001E-5</v>
      </c>
      <c r="BW2063" s="155">
        <v>9.3055831E-7</v>
      </c>
      <c r="BX2063" s="155">
        <v>3.9599603000000001E-5</v>
      </c>
      <c r="BY2063" s="155">
        <v>-9.2792114000000005E-8</v>
      </c>
      <c r="BZ2063" s="155">
        <v>-1.1164965E-6</v>
      </c>
      <c r="CA2063" s="155">
        <v>1.1959076000000001E-6</v>
      </c>
      <c r="CB2063" s="155">
        <v>0</v>
      </c>
      <c r="CC2063" s="155">
        <v>1.8151303999999999E-6</v>
      </c>
      <c r="CD2063" s="155">
        <v>-1.8324720999999999E-7</v>
      </c>
      <c r="CE2063" s="155">
        <v>-1.1438192E-7</v>
      </c>
      <c r="CF2063" s="155">
        <v>0</v>
      </c>
      <c r="CG2063" s="155">
        <v>0</v>
      </c>
      <c r="CH2063" s="155">
        <v>0</v>
      </c>
      <c r="CI2063" s="155">
        <v>6.8451914999999998E-7</v>
      </c>
      <c r="CJ2063" s="155">
        <v>-2.6434521E-5</v>
      </c>
      <c r="CK2063" s="155">
        <v>-3.8212316999999997E-15</v>
      </c>
      <c r="CL2063" s="155">
        <v>0</v>
      </c>
      <c r="CM2063"/>
      <c r="CN2063" s="284">
        <v>0</v>
      </c>
      <c r="CO2063" s="284">
        <v>1.4202235999999999</v>
      </c>
      <c r="CP2063" s="285">
        <v>3.4195958999999998E-2</v>
      </c>
      <c r="CQ2063" s="284">
        <v>9.1095688000000005E-4</v>
      </c>
      <c r="CR2063" s="284">
        <v>-3.1226898999999998E-11</v>
      </c>
      <c r="CS2063" s="284">
        <v>-3.6410003999999999E-9</v>
      </c>
      <c r="CT2063" s="284">
        <v>-4.4124722999999997E-5</v>
      </c>
      <c r="CU2063" s="284">
        <v>-3.8254906000000002E-3</v>
      </c>
      <c r="CV2063" s="284">
        <v>0</v>
      </c>
      <c r="CW2063" s="284">
        <v>4.2056930999999999E-4</v>
      </c>
      <c r="CX2063"/>
      <c r="CY2063"/>
      <c r="CZ2063"/>
      <c r="DA2063"/>
      <c r="DB2063" s="212"/>
      <c r="DC2063" s="48"/>
      <c r="DD2063" s="48"/>
      <c r="DE2063" s="48"/>
      <c r="DF2063" s="48"/>
      <c r="DG2063" s="48"/>
      <c r="DH2063" s="48"/>
      <c r="DI2063" s="48"/>
      <c r="DJ2063" s="48"/>
      <c r="DK2063" s="48"/>
      <c r="DL2063" s="48"/>
    </row>
    <row r="2064" spans="1:116" ht="14.4">
      <c r="A2064" t="s">
        <v>1164</v>
      </c>
      <c r="B2064" s="188" t="s">
        <v>334</v>
      </c>
      <c r="C2064" s="151" t="str">
        <f t="shared" si="529"/>
        <v>F.104.01.102</v>
      </c>
      <c r="D2064" s="54" t="s">
        <v>1993</v>
      </c>
      <c r="E2064" s="150" t="s">
        <v>352</v>
      </c>
      <c r="F2064" s="153" t="str">
        <f t="shared" si="530"/>
        <v>DEHP  waste incineration with electricity</v>
      </c>
      <c r="G2064" s="154">
        <f t="shared" si="528"/>
        <v>1.0968308000000002</v>
      </c>
      <c r="H2064"/>
      <c r="I2064"/>
      <c r="J2064" s="227">
        <f t="shared" si="531"/>
        <v>0.1631969472933</v>
      </c>
      <c r="K2064"/>
      <c r="L2064" s="280">
        <f t="shared" si="532"/>
        <v>1.6936917699999999E-3</v>
      </c>
      <c r="M2064" s="280">
        <f t="shared" si="533"/>
        <v>-6.4272344670000033E-4</v>
      </c>
      <c r="N2064" s="281">
        <f t="shared" si="534"/>
        <v>-2.3786410299999998E-3</v>
      </c>
      <c r="O2064" s="280">
        <v>0.16452462000000001</v>
      </c>
      <c r="P2064" s="219">
        <v>-5.61007E-3</v>
      </c>
      <c r="Q2064" s="219">
        <v>5.8045249999999996E-3</v>
      </c>
      <c r="R2064" s="219">
        <v>3.1797072E-3</v>
      </c>
      <c r="S2064" s="219">
        <v>-1.2154643E-3</v>
      </c>
      <c r="T2064" s="219">
        <v>-1.4466182999999999E-4</v>
      </c>
      <c r="U2064" s="219">
        <v>-1.2588930000000001E-4</v>
      </c>
      <c r="V2064" s="219">
        <v>-8.3087793999999998E-4</v>
      </c>
      <c r="W2064" s="219">
        <v>-2.9788633000000001E-4</v>
      </c>
      <c r="X2064" s="219">
        <v>0</v>
      </c>
      <c r="Y2064" s="219">
        <v>-2.0807547E-3</v>
      </c>
      <c r="Z2064" s="286">
        <v>-6.3005067000000002E-6</v>
      </c>
      <c r="AA2064" s="219">
        <v>0</v>
      </c>
      <c r="AB2064" s="219">
        <v>0</v>
      </c>
      <c r="AC2064"/>
      <c r="AD2064" s="227">
        <f t="shared" si="535"/>
        <v>0.16452462000000001</v>
      </c>
      <c r="AE2064" s="227">
        <f t="shared" si="536"/>
        <v>1.0572688299999996E-3</v>
      </c>
      <c r="AF2064" s="227">
        <f t="shared" si="537"/>
        <v>-6.3642294000000035E-4</v>
      </c>
      <c r="AG2064" s="227">
        <f t="shared" si="538"/>
        <v>-6.4272344670000077E-4</v>
      </c>
      <c r="AH2064" s="227">
        <f t="shared" si="539"/>
        <v>-2.3786410299999998E-3</v>
      </c>
      <c r="AI2064"/>
      <c r="AJ2064">
        <v>-23.902048000000001</v>
      </c>
      <c r="AK2064" s="155">
        <v>-23.530291999999999</v>
      </c>
      <c r="AL2064" s="155">
        <v>-0.25847883999999999</v>
      </c>
      <c r="AM2064" s="155">
        <v>0</v>
      </c>
      <c r="AN2064" s="155">
        <v>0</v>
      </c>
      <c r="AO2064" s="155">
        <v>-6.3317746999999994E-2</v>
      </c>
      <c r="AP2064" s="155">
        <v>-4.9959339999999998E-2</v>
      </c>
      <c r="AQ2064"/>
      <c r="AR2064" s="156">
        <v>1.6579323999999999E-2</v>
      </c>
      <c r="AS2064" s="156">
        <v>1.7362443000000002E-2</v>
      </c>
      <c r="AT2064" s="156">
        <v>8.9712216999999995E-4</v>
      </c>
      <c r="AU2064" s="156">
        <v>-1.6802413E-3</v>
      </c>
      <c r="AV2064" s="282">
        <f t="shared" si="525"/>
        <v>1.040913863295E-6</v>
      </c>
      <c r="AW2064" s="282">
        <f t="shared" si="526"/>
        <v>3.3177594687021998E-9</v>
      </c>
      <c r="AX2064" s="283">
        <f t="shared" si="527"/>
        <v>-0.235327912158</v>
      </c>
      <c r="AY2064" s="157">
        <v>1.017859E-6</v>
      </c>
      <c r="AZ2064" s="157">
        <v>3.0711261999999999E-9</v>
      </c>
      <c r="BA2064" s="157">
        <v>8.3907556000000004E-14</v>
      </c>
      <c r="BB2064" s="157">
        <v>0</v>
      </c>
      <c r="BC2064" s="157">
        <v>0</v>
      </c>
      <c r="BD2064" s="157">
        <v>1.6219678000000001E-9</v>
      </c>
      <c r="BE2064" s="157">
        <v>2.1602264999999999E-8</v>
      </c>
      <c r="BF2064" s="157">
        <v>2.0812754000000001E-10</v>
      </c>
      <c r="BG2064" s="157">
        <v>3.8499675000000003E-11</v>
      </c>
      <c r="BH2064" s="157">
        <v>0</v>
      </c>
      <c r="BI2064" s="157">
        <v>0</v>
      </c>
      <c r="BJ2064" s="157">
        <v>-7.1750201000000005E-14</v>
      </c>
      <c r="BK2064" s="157">
        <v>-5.0013131000000002E-15</v>
      </c>
      <c r="BL2064" s="157">
        <v>-1.1023396999999999E-15</v>
      </c>
      <c r="BM2064" s="157">
        <v>-1.9949285E-11</v>
      </c>
      <c r="BN2064" s="157">
        <v>-1.4942022000000001E-10</v>
      </c>
      <c r="BO2064" s="157">
        <v>0</v>
      </c>
      <c r="BP2064" s="157">
        <v>-2.4992157999999999E-5</v>
      </c>
      <c r="BQ2064" s="157">
        <v>-0.23530292</v>
      </c>
      <c r="BR2064" s="157">
        <v>0</v>
      </c>
      <c r="BS2064" s="157">
        <v>0</v>
      </c>
      <c r="BT2064" s="157">
        <v>0</v>
      </c>
      <c r="BU2064"/>
      <c r="BV2064" s="155">
        <v>4.3674956000000002E-6</v>
      </c>
      <c r="BW2064" s="155">
        <v>8.8259799999999997E-7</v>
      </c>
      <c r="BX2064" s="155">
        <v>3.0582552999999999E-5</v>
      </c>
      <c r="BY2064" s="155">
        <v>-1.01845E-7</v>
      </c>
      <c r="BZ2064" s="155">
        <v>-1.2658879E-6</v>
      </c>
      <c r="CA2064" s="155">
        <v>1.2135811999999999E-6</v>
      </c>
      <c r="CB2064" s="155">
        <v>0</v>
      </c>
      <c r="CC2064" s="155">
        <v>1.8419549999999999E-6</v>
      </c>
      <c r="CD2064" s="155">
        <v>-2.0112498E-7</v>
      </c>
      <c r="CE2064" s="155">
        <v>-1.2554114E-7</v>
      </c>
      <c r="CF2064" s="155">
        <v>0</v>
      </c>
      <c r="CG2064" s="155">
        <v>0</v>
      </c>
      <c r="CH2064" s="155">
        <v>0</v>
      </c>
      <c r="CI2064" s="155">
        <v>5.5470607999999999E-7</v>
      </c>
      <c r="CJ2064" s="155">
        <v>-2.9013499E-5</v>
      </c>
      <c r="CK2064" s="155">
        <v>-4.1940348E-15</v>
      </c>
      <c r="CL2064" s="155">
        <v>0</v>
      </c>
      <c r="CM2064"/>
      <c r="CN2064" s="284">
        <v>0</v>
      </c>
      <c r="CO2064" s="284">
        <v>1.0968308</v>
      </c>
      <c r="CP2064" s="285">
        <v>3.4701318000000002E-2</v>
      </c>
      <c r="CQ2064" s="284">
        <v>8.8219657999999998E-4</v>
      </c>
      <c r="CR2064" s="284">
        <v>-3.4273426000000002E-11</v>
      </c>
      <c r="CS2064" s="284">
        <v>-3.9962198999999996E-9</v>
      </c>
      <c r="CT2064" s="284">
        <v>-4.9643259999999997E-5</v>
      </c>
      <c r="CU2064" s="284">
        <v>-4.1987092000000002E-3</v>
      </c>
      <c r="CV2064" s="284">
        <v>0</v>
      </c>
      <c r="CW2064" s="284">
        <v>4.2678462E-4</v>
      </c>
      <c r="CX2064"/>
      <c r="CY2064"/>
      <c r="CZ2064"/>
      <c r="DA2064"/>
      <c r="DB2064" s="212"/>
      <c r="DC2064" s="48"/>
      <c r="DD2064" s="48"/>
      <c r="DE2064" s="48"/>
      <c r="DF2064" s="48"/>
      <c r="DG2064" s="48"/>
      <c r="DH2064" s="48"/>
      <c r="DI2064" s="48"/>
      <c r="DJ2064" s="48"/>
      <c r="DK2064" s="48"/>
      <c r="DL2064" s="48"/>
    </row>
    <row r="2065" spans="1:116" ht="14.4">
      <c r="A2065" t="s">
        <v>1165</v>
      </c>
      <c r="B2065" s="188" t="s">
        <v>334</v>
      </c>
      <c r="C2065" s="151" t="str">
        <f t="shared" si="529"/>
        <v>F.104.01.103</v>
      </c>
      <c r="D2065" s="54" t="s">
        <v>1993</v>
      </c>
      <c r="E2065" s="150" t="s">
        <v>352</v>
      </c>
      <c r="F2065" s="153" t="str">
        <f t="shared" si="530"/>
        <v>DINP  waste incineration with electricity</v>
      </c>
      <c r="G2065" s="154">
        <f t="shared" si="528"/>
        <v>1.0999446666666666</v>
      </c>
      <c r="H2065"/>
      <c r="I2065"/>
      <c r="J2065" s="227">
        <f t="shared" si="531"/>
        <v>0.16385183825489999</v>
      </c>
      <c r="K2065"/>
      <c r="L2065" s="280">
        <f t="shared" si="532"/>
        <v>1.8177999799999997E-3</v>
      </c>
      <c r="M2065" s="280">
        <f t="shared" si="533"/>
        <v>-5.3937672510000016E-4</v>
      </c>
      <c r="N2065" s="281">
        <f t="shared" si="534"/>
        <v>-2.4182850000000001E-3</v>
      </c>
      <c r="O2065" s="280">
        <v>0.16499169999999999</v>
      </c>
      <c r="P2065" s="219">
        <v>-5.7035710999999998E-3</v>
      </c>
      <c r="Q2065" s="219">
        <v>6.0153257999999996E-3</v>
      </c>
      <c r="R2065" s="219">
        <v>3.3285823000000002E-3</v>
      </c>
      <c r="S2065" s="219">
        <v>-1.2357220000000001E-3</v>
      </c>
      <c r="T2065" s="219">
        <v>-1.4707286E-4</v>
      </c>
      <c r="U2065" s="286">
        <v>-1.2798746000000001E-4</v>
      </c>
      <c r="V2065" s="219">
        <v>-8.4472591E-4</v>
      </c>
      <c r="W2065" s="219">
        <v>-3.0285110000000001E-4</v>
      </c>
      <c r="X2065" s="219">
        <v>0</v>
      </c>
      <c r="Y2065" s="219">
        <v>-2.1154339000000002E-3</v>
      </c>
      <c r="Z2065" s="286">
        <v>-6.4055151000000001E-6</v>
      </c>
      <c r="AA2065" s="219">
        <v>0</v>
      </c>
      <c r="AB2065" s="219">
        <v>0</v>
      </c>
      <c r="AC2065"/>
      <c r="AD2065" s="227">
        <f t="shared" si="535"/>
        <v>0.16499169999999999</v>
      </c>
      <c r="AE2065" s="227">
        <f t="shared" si="536"/>
        <v>1.28482877E-3</v>
      </c>
      <c r="AF2065" s="227">
        <f t="shared" si="537"/>
        <v>-5.3297121000000017E-4</v>
      </c>
      <c r="AG2065" s="227">
        <f t="shared" si="538"/>
        <v>-5.3937672510000027E-4</v>
      </c>
      <c r="AH2065" s="227">
        <f t="shared" si="539"/>
        <v>-2.4182850000000001E-3</v>
      </c>
      <c r="AI2065"/>
      <c r="AJ2065">
        <v>-24.300415999999998</v>
      </c>
      <c r="AK2065" s="155">
        <v>-23.922464000000002</v>
      </c>
      <c r="AL2065" s="155">
        <v>-0.26278681999999998</v>
      </c>
      <c r="AM2065" s="155">
        <v>0</v>
      </c>
      <c r="AN2065" s="155">
        <v>0</v>
      </c>
      <c r="AO2065" s="155">
        <v>-6.4373043000000005E-2</v>
      </c>
      <c r="AP2065" s="155">
        <v>-5.0791995999999999E-2</v>
      </c>
      <c r="AQ2065"/>
      <c r="AR2065" s="156">
        <v>1.6628588E-2</v>
      </c>
      <c r="AS2065" s="156">
        <v>1.7435373000000001E-2</v>
      </c>
      <c r="AT2065" s="156">
        <v>9.0146061000000003E-4</v>
      </c>
      <c r="AU2065" s="156">
        <v>-1.7082453E-3</v>
      </c>
      <c r="AV2065" s="282">
        <f t="shared" si="525"/>
        <v>1.045286101967E-6</v>
      </c>
      <c r="AW2065" s="282">
        <f t="shared" si="526"/>
        <v>3.3338040373466999E-9</v>
      </c>
      <c r="AX2065" s="283">
        <f t="shared" si="527"/>
        <v>-0.23925004869399999</v>
      </c>
      <c r="AY2065" s="157">
        <v>1.0207485999999999E-6</v>
      </c>
      <c r="AZ2065" s="157">
        <v>3.0798449999999999E-9</v>
      </c>
      <c r="BA2065" s="157">
        <v>8.4145764999999999E-14</v>
      </c>
      <c r="BB2065" s="157">
        <v>0</v>
      </c>
      <c r="BC2065" s="157">
        <v>0</v>
      </c>
      <c r="BD2065" s="157">
        <v>1.6632573000000001E-9</v>
      </c>
      <c r="BE2065" s="157">
        <v>2.3046437E-8</v>
      </c>
      <c r="BF2065" s="157">
        <v>2.1361734E-10</v>
      </c>
      <c r="BG2065" s="157">
        <v>4.0336703000000003E-11</v>
      </c>
      <c r="BH2065" s="157">
        <v>0</v>
      </c>
      <c r="BI2065" s="157">
        <v>0</v>
      </c>
      <c r="BJ2065" s="157">
        <v>-7.2946038000000001E-14</v>
      </c>
      <c r="BK2065" s="157">
        <v>-5.0846683000000002E-15</v>
      </c>
      <c r="BL2065" s="157">
        <v>-1.1207120000000001E-15</v>
      </c>
      <c r="BM2065" s="157">
        <v>-2.0281772999999999E-11</v>
      </c>
      <c r="BN2065" s="157">
        <v>-1.5191056000000001E-10</v>
      </c>
      <c r="BO2065" s="157">
        <v>0</v>
      </c>
      <c r="BP2065" s="157">
        <v>-2.5408694E-5</v>
      </c>
      <c r="BQ2065" s="157">
        <v>-0.23922463999999999</v>
      </c>
      <c r="BR2065" s="157">
        <v>0</v>
      </c>
      <c r="BS2065" s="157">
        <v>0</v>
      </c>
      <c r="BT2065" s="157">
        <v>0</v>
      </c>
      <c r="BU2065"/>
      <c r="BV2065" s="155">
        <v>4.0756734999999998E-6</v>
      </c>
      <c r="BW2065" s="155">
        <v>9.1024287999999999E-7</v>
      </c>
      <c r="BX2065" s="155">
        <v>3.0669375E-5</v>
      </c>
      <c r="BY2065" s="155">
        <v>-1.0354242E-7</v>
      </c>
      <c r="BZ2065" s="155">
        <v>-1.2832136E-6</v>
      </c>
      <c r="CA2065" s="155">
        <v>1.243037E-6</v>
      </c>
      <c r="CB2065" s="155">
        <v>0</v>
      </c>
      <c r="CC2065" s="155">
        <v>1.8866627000000001E-6</v>
      </c>
      <c r="CD2065" s="155">
        <v>-2.0447707E-7</v>
      </c>
      <c r="CE2065" s="155">
        <v>-1.2763348999999999E-7</v>
      </c>
      <c r="CF2065" s="155">
        <v>0</v>
      </c>
      <c r="CG2065" s="155">
        <v>0</v>
      </c>
      <c r="CH2065" s="155">
        <v>0</v>
      </c>
      <c r="CI2065" s="155">
        <v>5.8227916000000002E-7</v>
      </c>
      <c r="CJ2065" s="155">
        <v>-2.9497057000000002E-5</v>
      </c>
      <c r="CK2065" s="155">
        <v>-4.2639353999999997E-15</v>
      </c>
      <c r="CL2065" s="155">
        <v>0</v>
      </c>
      <c r="CM2065"/>
      <c r="CN2065" s="284">
        <v>0</v>
      </c>
      <c r="CO2065" s="284">
        <v>1.0999445999999999</v>
      </c>
      <c r="CP2065" s="285">
        <v>3.5543582999999997E-2</v>
      </c>
      <c r="CQ2065" s="284">
        <v>9.0786651999999999E-4</v>
      </c>
      <c r="CR2065" s="284">
        <v>-3.4844650000000002E-11</v>
      </c>
      <c r="CS2065" s="284">
        <v>-4.0628235999999997E-9</v>
      </c>
      <c r="CT2065" s="284">
        <v>-5.0357498999999997E-5</v>
      </c>
      <c r="CU2065" s="284">
        <v>-4.2686877E-3</v>
      </c>
      <c r="CV2065" s="284">
        <v>0</v>
      </c>
      <c r="CW2065" s="284">
        <v>4.3714346999999999E-4</v>
      </c>
      <c r="CX2065"/>
      <c r="CY2065"/>
      <c r="CZ2065"/>
      <c r="DA2065"/>
      <c r="DB2065" s="212"/>
      <c r="DC2065" s="48"/>
      <c r="DD2065" s="48"/>
      <c r="DE2065" s="48"/>
      <c r="DF2065" s="48"/>
      <c r="DG2065" s="48"/>
      <c r="DH2065" s="48"/>
      <c r="DI2065" s="48"/>
      <c r="DJ2065" s="48"/>
      <c r="DK2065" s="48"/>
      <c r="DL2065" s="48"/>
    </row>
    <row r="2066" spans="1:116" ht="14.4">
      <c r="A2066" t="s">
        <v>1166</v>
      </c>
      <c r="B2066" s="188" t="s">
        <v>334</v>
      </c>
      <c r="C2066" s="151" t="str">
        <f t="shared" si="529"/>
        <v>F.104.01.104</v>
      </c>
      <c r="D2066" s="54" t="s">
        <v>1993</v>
      </c>
      <c r="E2066" s="150" t="s">
        <v>352</v>
      </c>
      <c r="F2066" s="153" t="str">
        <f t="shared" si="530"/>
        <v>Epichlorohydrin  waste incineration with electricity</v>
      </c>
      <c r="G2066" s="154">
        <f t="shared" si="528"/>
        <v>0.63645110666666671</v>
      </c>
      <c r="H2066"/>
      <c r="I2066"/>
      <c r="J2066" s="227">
        <f t="shared" si="531"/>
        <v>9.5975650448800007E-2</v>
      </c>
      <c r="K2066"/>
      <c r="L2066" s="280">
        <f t="shared" si="532"/>
        <v>1.363435899E-3</v>
      </c>
      <c r="M2066" s="280">
        <f t="shared" si="533"/>
        <v>3.1464774980000012E-4</v>
      </c>
      <c r="N2066" s="281">
        <f t="shared" si="534"/>
        <v>-1.1700992E-3</v>
      </c>
      <c r="O2066" s="280">
        <v>9.5467666000000007E-2</v>
      </c>
      <c r="P2066" s="219">
        <v>-2.7597010999999999E-3</v>
      </c>
      <c r="Q2066" s="219">
        <v>3.486173E-3</v>
      </c>
      <c r="R2066" s="219">
        <v>2.0944354000000001E-3</v>
      </c>
      <c r="S2066" s="219">
        <v>-5.9791021000000003E-4</v>
      </c>
      <c r="T2066" s="286">
        <v>-7.1161927999999997E-5</v>
      </c>
      <c r="U2066" s="286">
        <v>-6.1927363000000005E-5</v>
      </c>
      <c r="V2066" s="219">
        <v>-4.0872480999999997E-4</v>
      </c>
      <c r="W2066" s="219">
        <v>-1.4653600000000001E-4</v>
      </c>
      <c r="X2066" s="219">
        <v>0</v>
      </c>
      <c r="Y2066" s="219">
        <v>-1.0235632E-3</v>
      </c>
      <c r="Z2066" s="286">
        <v>-3.0993401999999998E-6</v>
      </c>
      <c r="AA2066" s="219">
        <v>0</v>
      </c>
      <c r="AB2066" s="219">
        <v>0</v>
      </c>
      <c r="AC2066"/>
      <c r="AD2066" s="227">
        <f t="shared" si="535"/>
        <v>9.5467666000000007E-2</v>
      </c>
      <c r="AE2066" s="227">
        <f t="shared" si="536"/>
        <v>1.6811829890000002E-3</v>
      </c>
      <c r="AF2066" s="227">
        <f t="shared" si="537"/>
        <v>3.1774709000000013E-4</v>
      </c>
      <c r="AG2066" s="227">
        <f t="shared" si="538"/>
        <v>3.1464774980000012E-4</v>
      </c>
      <c r="AH2066" s="227">
        <f t="shared" si="539"/>
        <v>-1.1700992E-3</v>
      </c>
      <c r="AI2066"/>
      <c r="AJ2066">
        <v>-11.757876</v>
      </c>
      <c r="AK2066" s="155">
        <v>-11.575002</v>
      </c>
      <c r="AL2066" s="155">
        <v>-0.12715070000000001</v>
      </c>
      <c r="AM2066" s="155">
        <v>0</v>
      </c>
      <c r="AN2066" s="155">
        <v>0</v>
      </c>
      <c r="AO2066" s="155">
        <v>-3.1147214999999999E-2</v>
      </c>
      <c r="AP2066" s="155">
        <v>-2.4575957999999998E-2</v>
      </c>
      <c r="AQ2066"/>
      <c r="AR2066" s="156">
        <v>9.8350945000000006E-3</v>
      </c>
      <c r="AS2066" s="156">
        <v>1.0142150000000001E-2</v>
      </c>
      <c r="AT2066" s="156">
        <v>5.1948779999999996E-4</v>
      </c>
      <c r="AU2066" s="156">
        <v>-8.2654295999999995E-4</v>
      </c>
      <c r="AV2066" s="282">
        <f t="shared" si="525"/>
        <v>6.0804254327790007E-7</v>
      </c>
      <c r="AW2066" s="282">
        <f t="shared" si="526"/>
        <v>1.9211826747050396E-9</v>
      </c>
      <c r="AX2066" s="283">
        <f t="shared" si="527"/>
        <v>-0.115762314122</v>
      </c>
      <c r="AY2066" s="157">
        <v>5.9062663000000005E-7</v>
      </c>
      <c r="AZ2066" s="157">
        <v>1.7820630999999999E-9</v>
      </c>
      <c r="BA2066" s="157">
        <v>4.8688510000000002E-14</v>
      </c>
      <c r="BB2066" s="157">
        <v>0</v>
      </c>
      <c r="BC2066" s="157">
        <v>0</v>
      </c>
      <c r="BD2066" s="157">
        <v>8.7672538999999997E-10</v>
      </c>
      <c r="BE2066" s="157">
        <v>1.6622504E-8</v>
      </c>
      <c r="BF2066" s="157">
        <v>1.1355932999999999E-10</v>
      </c>
      <c r="BG2066" s="157">
        <v>2.5549854000000001E-11</v>
      </c>
      <c r="BH2066" s="157">
        <v>0</v>
      </c>
      <c r="BI2066" s="157">
        <v>0</v>
      </c>
      <c r="BJ2066" s="157">
        <v>-3.5295300999999999E-14</v>
      </c>
      <c r="BK2066" s="157">
        <v>-2.4602419E-15</v>
      </c>
      <c r="BL2066" s="157">
        <v>-5.4226205999999998E-16</v>
      </c>
      <c r="BM2066" s="157">
        <v>-9.8134360999999992E-12</v>
      </c>
      <c r="BN2066" s="157">
        <v>-7.3502675999999998E-11</v>
      </c>
      <c r="BO2066" s="157">
        <v>0</v>
      </c>
      <c r="BP2066" s="157">
        <v>-1.2294122E-5</v>
      </c>
      <c r="BQ2066" s="157">
        <v>-0.11575002</v>
      </c>
      <c r="BR2066" s="157">
        <v>0</v>
      </c>
      <c r="BS2066" s="157">
        <v>0</v>
      </c>
      <c r="BT2066" s="157">
        <v>0</v>
      </c>
      <c r="BU2066"/>
      <c r="BV2066" s="155">
        <v>5.1725431000000001E-6</v>
      </c>
      <c r="BW2066" s="155">
        <v>5.0570500000000001E-7</v>
      </c>
      <c r="BX2066" s="155">
        <v>1.7745946000000001E-5</v>
      </c>
      <c r="BY2066" s="155">
        <v>-5.0099510999999998E-8</v>
      </c>
      <c r="BZ2066" s="155">
        <v>-6.0185071999999997E-7</v>
      </c>
      <c r="CA2066" s="155">
        <v>6.4802877000000005E-7</v>
      </c>
      <c r="CB2066" s="155">
        <v>0</v>
      </c>
      <c r="CC2066" s="155">
        <v>9.8356821999999991E-7</v>
      </c>
      <c r="CD2066" s="155">
        <v>-9.8937239000000001E-8</v>
      </c>
      <c r="CE2066" s="155">
        <v>-6.1756093999999997E-8</v>
      </c>
      <c r="CF2066" s="155">
        <v>0</v>
      </c>
      <c r="CG2066" s="155">
        <v>0</v>
      </c>
      <c r="CH2066" s="155">
        <v>0</v>
      </c>
      <c r="CI2066" s="155">
        <v>3.7423577E-7</v>
      </c>
      <c r="CJ2066" s="155">
        <v>-1.4272297000000001E-5</v>
      </c>
      <c r="CK2066" s="155">
        <v>-2.0631262E-15</v>
      </c>
      <c r="CL2066" s="155">
        <v>0</v>
      </c>
      <c r="CM2066"/>
      <c r="CN2066" s="284">
        <v>0</v>
      </c>
      <c r="CO2066" s="284">
        <v>0.63645110999999999</v>
      </c>
      <c r="CP2066" s="285">
        <v>1.8529830000000001E-2</v>
      </c>
      <c r="CQ2066" s="284">
        <v>4.9462194999999999E-4</v>
      </c>
      <c r="CR2066" s="284">
        <v>-1.6859755999999999E-11</v>
      </c>
      <c r="CS2066" s="284">
        <v>-1.9658173000000001E-9</v>
      </c>
      <c r="CT2066" s="284">
        <v>-2.3794691999999999E-5</v>
      </c>
      <c r="CU2066" s="284">
        <v>-2.0654255999999998E-3</v>
      </c>
      <c r="CV2066" s="284">
        <v>0</v>
      </c>
      <c r="CW2066" s="284">
        <v>2.2789469999999999E-4</v>
      </c>
      <c r="CX2066"/>
      <c r="CY2066"/>
      <c r="CZ2066"/>
      <c r="DA2066"/>
      <c r="DB2066" s="212"/>
      <c r="DC2066" s="48"/>
      <c r="DD2066" s="48"/>
      <c r="DE2066" s="48"/>
      <c r="DF2066" s="48"/>
      <c r="DG2066" s="48"/>
      <c r="DH2066" s="48"/>
      <c r="DI2066" s="48"/>
      <c r="DJ2066" s="48"/>
      <c r="DK2066" s="48"/>
      <c r="DL2066" s="48"/>
    </row>
    <row r="2067" spans="1:116" ht="14.4">
      <c r="A2067" t="s">
        <v>1167</v>
      </c>
      <c r="B2067" s="188" t="s">
        <v>334</v>
      </c>
      <c r="C2067" s="151" t="str">
        <f t="shared" si="529"/>
        <v>F.104.01.105</v>
      </c>
      <c r="D2067" s="54" t="s">
        <v>1993</v>
      </c>
      <c r="E2067" s="150" t="s">
        <v>352</v>
      </c>
      <c r="F2067" s="153" t="str">
        <f t="shared" si="530"/>
        <v>EVOH  waste incineration with electricity</v>
      </c>
      <c r="G2067" s="154">
        <f t="shared" si="528"/>
        <v>0.8594200666666667</v>
      </c>
      <c r="H2067"/>
      <c r="I2067"/>
      <c r="J2067" s="227">
        <f t="shared" si="531"/>
        <v>0.1270978026863</v>
      </c>
      <c r="K2067"/>
      <c r="L2067" s="280">
        <f t="shared" si="532"/>
        <v>1.4245667600000002E-3</v>
      </c>
      <c r="M2067" s="280">
        <f t="shared" si="533"/>
        <v>-9.0918645369999997E-4</v>
      </c>
      <c r="N2067" s="281">
        <f t="shared" si="534"/>
        <v>-2.33058762E-3</v>
      </c>
      <c r="O2067" s="280">
        <v>0.12891300999999999</v>
      </c>
      <c r="P2067" s="219">
        <v>-5.4967352000000001E-3</v>
      </c>
      <c r="Q2067" s="219">
        <v>5.4078145000000001E-3</v>
      </c>
      <c r="R2067" s="219">
        <v>2.8805616E-3</v>
      </c>
      <c r="S2067" s="219">
        <v>-1.1909093999999999E-3</v>
      </c>
      <c r="T2067" s="219">
        <v>-1.4173935999999999E-4</v>
      </c>
      <c r="U2067" s="219">
        <v>-1.2334608000000001E-4</v>
      </c>
      <c r="V2067" s="219">
        <v>-8.1409253000000003E-4</v>
      </c>
      <c r="W2067" s="219">
        <v>-2.9186841999999998E-4</v>
      </c>
      <c r="X2067" s="219">
        <v>0</v>
      </c>
      <c r="Y2067" s="219">
        <v>-2.0387192000000001E-3</v>
      </c>
      <c r="Z2067" s="286">
        <v>-6.1732236999999996E-6</v>
      </c>
      <c r="AA2067" s="219">
        <v>0</v>
      </c>
      <c r="AB2067" s="219">
        <v>0</v>
      </c>
      <c r="AC2067"/>
      <c r="AD2067" s="227">
        <f t="shared" si="535"/>
        <v>0.12891300999999999</v>
      </c>
      <c r="AE2067" s="227">
        <f t="shared" si="536"/>
        <v>5.2155353000000017E-4</v>
      </c>
      <c r="AF2067" s="227">
        <f t="shared" si="537"/>
        <v>-9.0301322999999998E-4</v>
      </c>
      <c r="AG2067" s="227">
        <f t="shared" si="538"/>
        <v>-9.0918645370000029E-4</v>
      </c>
      <c r="AH2067" s="227">
        <f t="shared" si="539"/>
        <v>-2.33058762E-3</v>
      </c>
      <c r="AI2067"/>
      <c r="AJ2067">
        <v>-23.419179</v>
      </c>
      <c r="AK2067" s="155">
        <v>-23.054932999999998</v>
      </c>
      <c r="AL2067" s="155">
        <v>-0.25325704999999998</v>
      </c>
      <c r="AM2067" s="155">
        <v>0</v>
      </c>
      <c r="AN2067" s="155">
        <v>0</v>
      </c>
      <c r="AO2067" s="155">
        <v>-6.2038599999999999E-2</v>
      </c>
      <c r="AP2067" s="155">
        <v>-4.8950061000000003E-2</v>
      </c>
      <c r="AQ2067"/>
      <c r="AR2067" s="156">
        <v>1.2702491E-2</v>
      </c>
      <c r="AS2067" s="156">
        <v>1.3634897E-2</v>
      </c>
      <c r="AT2067" s="156">
        <v>7.1389124000000004E-4</v>
      </c>
      <c r="AU2067" s="156">
        <v>-1.6462970999999999E-3</v>
      </c>
      <c r="AV2067" s="282">
        <f t="shared" si="525"/>
        <v>8.1743984760099997E-7</v>
      </c>
      <c r="AW2067" s="282">
        <f t="shared" si="526"/>
        <v>2.6401303115873E-9</v>
      </c>
      <c r="AX2067" s="283">
        <f t="shared" si="527"/>
        <v>-0.23057381726599999</v>
      </c>
      <c r="AY2067" s="157">
        <v>7.9754183E-7</v>
      </c>
      <c r="AZ2067" s="157">
        <v>2.4063762000000002E-9</v>
      </c>
      <c r="BA2067" s="157">
        <v>6.5745636000000001E-14</v>
      </c>
      <c r="BB2067" s="157">
        <v>0</v>
      </c>
      <c r="BC2067" s="157">
        <v>0</v>
      </c>
      <c r="BD2067" s="157">
        <v>1.5542714999999999E-9</v>
      </c>
      <c r="BE2067" s="157">
        <v>1.8509694E-8</v>
      </c>
      <c r="BF2067" s="157">
        <v>1.9897143E-10</v>
      </c>
      <c r="BG2067" s="157">
        <v>3.4793216999999999E-11</v>
      </c>
      <c r="BH2067" s="157">
        <v>0</v>
      </c>
      <c r="BI2067" s="157">
        <v>0</v>
      </c>
      <c r="BJ2067" s="157">
        <v>-7.0300702000000001E-14</v>
      </c>
      <c r="BK2067" s="157">
        <v>-4.9002764999999999E-15</v>
      </c>
      <c r="BL2067" s="157">
        <v>-1.0800702E-15</v>
      </c>
      <c r="BM2067" s="157">
        <v>-1.9546269000000001E-11</v>
      </c>
      <c r="BN2067" s="157">
        <v>-1.4640163E-10</v>
      </c>
      <c r="BO2067" s="157">
        <v>0</v>
      </c>
      <c r="BP2067" s="157">
        <v>-2.4487265999999999E-5</v>
      </c>
      <c r="BQ2067" s="157">
        <v>-0.23054933</v>
      </c>
      <c r="BR2067" s="157">
        <v>0</v>
      </c>
      <c r="BS2067" s="157">
        <v>0</v>
      </c>
      <c r="BT2067" s="157">
        <v>0</v>
      </c>
      <c r="BU2067"/>
      <c r="BV2067" s="155">
        <v>-1.8653194E-6</v>
      </c>
      <c r="BW2067" s="155">
        <v>8.3307680999999996E-7</v>
      </c>
      <c r="BX2067" s="155">
        <v>2.3962912E-5</v>
      </c>
      <c r="BY2067" s="155">
        <v>-9.9787528000000002E-8</v>
      </c>
      <c r="BZ2067" s="155">
        <v>-1.2495569999999999E-6</v>
      </c>
      <c r="CA2067" s="155">
        <v>1.1664518E-6</v>
      </c>
      <c r="CB2067" s="155">
        <v>0</v>
      </c>
      <c r="CC2067" s="155">
        <v>1.7704227999999999E-6</v>
      </c>
      <c r="CD2067" s="155">
        <v>-1.9706185000000001E-7</v>
      </c>
      <c r="CE2067" s="155">
        <v>-1.2300495000000001E-7</v>
      </c>
      <c r="CF2067" s="155">
        <v>0</v>
      </c>
      <c r="CG2067" s="155">
        <v>0</v>
      </c>
      <c r="CH2067" s="155">
        <v>0</v>
      </c>
      <c r="CI2067" s="155">
        <v>4.9859573999999998E-7</v>
      </c>
      <c r="CJ2067" s="155">
        <v>-2.8427367000000001E-5</v>
      </c>
      <c r="CK2067" s="155">
        <v>-4.1093069000000003E-15</v>
      </c>
      <c r="CL2067" s="155">
        <v>0</v>
      </c>
      <c r="CM2067"/>
      <c r="CN2067" s="284">
        <v>0</v>
      </c>
      <c r="CO2067" s="284">
        <v>0.85942008000000003</v>
      </c>
      <c r="CP2067" s="285">
        <v>3.3353694000000003E-2</v>
      </c>
      <c r="CQ2067" s="284">
        <v>8.3750573999999997E-4</v>
      </c>
      <c r="CR2067" s="284">
        <v>-3.3581032999999997E-11</v>
      </c>
      <c r="CS2067" s="284">
        <v>-3.9154881999999999E-9</v>
      </c>
      <c r="CT2067" s="284">
        <v>-4.8917581999999998E-5</v>
      </c>
      <c r="CU2067" s="284">
        <v>-4.1138868E-3</v>
      </c>
      <c r="CV2067" s="284">
        <v>0</v>
      </c>
      <c r="CW2067" s="284">
        <v>4.1021046E-4</v>
      </c>
      <c r="CX2067"/>
      <c r="CY2067"/>
      <c r="CZ2067"/>
      <c r="DA2067"/>
      <c r="DB2067" s="212"/>
      <c r="DC2067" s="48"/>
      <c r="DD2067" s="48"/>
      <c r="DE2067" s="48"/>
      <c r="DF2067" s="48"/>
      <c r="DG2067" s="48"/>
      <c r="DH2067" s="48"/>
      <c r="DI2067" s="48"/>
      <c r="DJ2067" s="48"/>
      <c r="DK2067" s="48"/>
      <c r="DL2067" s="48"/>
    </row>
    <row r="2068" spans="1:116" ht="14.4">
      <c r="A2068" t="s">
        <v>1168</v>
      </c>
      <c r="B2068" s="188" t="s">
        <v>334</v>
      </c>
      <c r="C2068" s="151" t="str">
        <f t="shared" si="529"/>
        <v>F.104.01.106</v>
      </c>
      <c r="D2068" s="54" t="s">
        <v>1993</v>
      </c>
      <c r="E2068" s="150" t="s">
        <v>352</v>
      </c>
      <c r="F2068" s="153" t="str">
        <f t="shared" si="530"/>
        <v>Formaldehyde  waste incineration with electricity</v>
      </c>
      <c r="G2068" s="154">
        <f t="shared" si="528"/>
        <v>0.6813395333333333</v>
      </c>
      <c r="H2068"/>
      <c r="I2068"/>
      <c r="J2068" s="227">
        <f t="shared" si="531"/>
        <v>0.10266258492329999</v>
      </c>
      <c r="K2068"/>
      <c r="L2068" s="280">
        <f t="shared" si="532"/>
        <v>1.3353070809999999E-3</v>
      </c>
      <c r="M2068" s="280">
        <f t="shared" si="533"/>
        <v>2.8923896229999976E-4</v>
      </c>
      <c r="N2068" s="281">
        <f t="shared" si="534"/>
        <v>-1.1628911200000001E-3</v>
      </c>
      <c r="O2068" s="280">
        <v>0.10220093</v>
      </c>
      <c r="P2068" s="219">
        <v>-2.7427009000000001E-3</v>
      </c>
      <c r="Q2068" s="219">
        <v>3.4412270999999999E-3</v>
      </c>
      <c r="R2068" s="219">
        <v>2.0618034999999998E-3</v>
      </c>
      <c r="S2068" s="219">
        <v>-5.9422697999999999E-4</v>
      </c>
      <c r="T2068" s="286">
        <v>-7.0723558999999996E-5</v>
      </c>
      <c r="U2068" s="286">
        <v>-6.1545880000000002E-5</v>
      </c>
      <c r="V2068" s="219">
        <v>-4.0620698999999999E-4</v>
      </c>
      <c r="W2068" s="219">
        <v>-1.4563331999999999E-4</v>
      </c>
      <c r="X2068" s="219">
        <v>0</v>
      </c>
      <c r="Y2068" s="219">
        <v>-1.0172578E-3</v>
      </c>
      <c r="Z2068" s="286">
        <v>-3.0802477E-6</v>
      </c>
      <c r="AA2068" s="219">
        <v>0</v>
      </c>
      <c r="AB2068" s="219">
        <v>0</v>
      </c>
      <c r="AC2068"/>
      <c r="AD2068" s="227">
        <f t="shared" si="535"/>
        <v>0.10220093</v>
      </c>
      <c r="AE2068" s="227">
        <f t="shared" si="536"/>
        <v>1.6276262909999993E-3</v>
      </c>
      <c r="AF2068" s="227">
        <f t="shared" si="537"/>
        <v>2.9231920999999973E-4</v>
      </c>
      <c r="AG2068" s="227">
        <f t="shared" si="538"/>
        <v>2.8923896229999954E-4</v>
      </c>
      <c r="AH2068" s="227">
        <f t="shared" si="539"/>
        <v>-1.1628911200000001E-3</v>
      </c>
      <c r="AI2068"/>
      <c r="AJ2068">
        <v>-11.685446000000001</v>
      </c>
      <c r="AK2068" s="155">
        <v>-11.503698999999999</v>
      </c>
      <c r="AL2068" s="155">
        <v>-0.12636743</v>
      </c>
      <c r="AM2068" s="155">
        <v>0</v>
      </c>
      <c r="AN2068" s="155">
        <v>0</v>
      </c>
      <c r="AO2068" s="155">
        <v>-3.0955343E-2</v>
      </c>
      <c r="AP2068" s="155">
        <v>-2.4424566000000002E-2</v>
      </c>
      <c r="AQ2068"/>
      <c r="AR2068" s="156">
        <v>1.0563032E-2</v>
      </c>
      <c r="AS2068" s="156">
        <v>1.0831419E-2</v>
      </c>
      <c r="AT2068" s="156">
        <v>5.5306400999999999E-4</v>
      </c>
      <c r="AU2068" s="156">
        <v>-8.2145131999999997E-4</v>
      </c>
      <c r="AV2068" s="282">
        <f t="shared" si="525"/>
        <v>6.4936566706930006E-7</v>
      </c>
      <c r="AW2068" s="282">
        <f t="shared" si="526"/>
        <v>2.0453550565879602E-9</v>
      </c>
      <c r="AX2068" s="283">
        <f t="shared" si="527"/>
        <v>-0.11504920838800001</v>
      </c>
      <c r="AY2068" s="157">
        <v>6.3228306000000003E-7</v>
      </c>
      <c r="AZ2068" s="157">
        <v>1.9077505999999999E-9</v>
      </c>
      <c r="BA2068" s="157">
        <v>5.2122472E-14</v>
      </c>
      <c r="BB2068" s="157">
        <v>0</v>
      </c>
      <c r="BC2068" s="157">
        <v>0</v>
      </c>
      <c r="BD2068" s="157">
        <v>8.6839093999999999E-10</v>
      </c>
      <c r="BE2068" s="157">
        <v>1.6297019E-8</v>
      </c>
      <c r="BF2068" s="157">
        <v>1.1244391E-10</v>
      </c>
      <c r="BG2068" s="157">
        <v>2.5146485999999999E-11</v>
      </c>
      <c r="BH2068" s="157">
        <v>0</v>
      </c>
      <c r="BI2068" s="157">
        <v>0</v>
      </c>
      <c r="BJ2068" s="157">
        <v>-3.5077875999999998E-14</v>
      </c>
      <c r="BK2068" s="157">
        <v>-2.4450863999999999E-15</v>
      </c>
      <c r="BL2068" s="157">
        <v>-5.3892163999999999E-16</v>
      </c>
      <c r="BM2068" s="157">
        <v>-9.7529837000000004E-12</v>
      </c>
      <c r="BN2068" s="157">
        <v>-7.3049887000000002E-11</v>
      </c>
      <c r="BO2068" s="157">
        <v>0</v>
      </c>
      <c r="BP2068" s="157">
        <v>-1.2218388E-5</v>
      </c>
      <c r="BQ2068" s="157">
        <v>-0.11503699000000001</v>
      </c>
      <c r="BR2068" s="157">
        <v>0</v>
      </c>
      <c r="BS2068" s="157">
        <v>0</v>
      </c>
      <c r="BT2068" s="157">
        <v>0</v>
      </c>
      <c r="BU2068"/>
      <c r="BV2068" s="155">
        <v>6.4896135999999999E-6</v>
      </c>
      <c r="BW2068" s="155">
        <v>4.9992809000000001E-7</v>
      </c>
      <c r="BX2068" s="155">
        <v>1.8997553000000001E-5</v>
      </c>
      <c r="BY2068" s="155">
        <v>-4.9790889999999997E-8</v>
      </c>
      <c r="BZ2068" s="155">
        <v>-5.9891948999999997E-7</v>
      </c>
      <c r="CA2068" s="155">
        <v>6.4213759999999998E-7</v>
      </c>
      <c r="CB2068" s="155">
        <v>0</v>
      </c>
      <c r="CC2068" s="155">
        <v>9.7462669E-7</v>
      </c>
      <c r="CD2068" s="155">
        <v>-9.8327770000000005E-8</v>
      </c>
      <c r="CE2068" s="155">
        <v>-6.1375665999999999E-8</v>
      </c>
      <c r="CF2068" s="155">
        <v>0</v>
      </c>
      <c r="CG2068" s="155">
        <v>0</v>
      </c>
      <c r="CH2068" s="155">
        <v>0</v>
      </c>
      <c r="CI2068" s="155">
        <v>3.6815896000000002E-7</v>
      </c>
      <c r="CJ2068" s="155">
        <v>-1.4184377E-5</v>
      </c>
      <c r="CK2068" s="155">
        <v>-2.050417E-15</v>
      </c>
      <c r="CL2068" s="155">
        <v>0</v>
      </c>
      <c r="CM2068"/>
      <c r="CN2068" s="284">
        <v>0</v>
      </c>
      <c r="CO2068" s="284">
        <v>0.68133949999999999</v>
      </c>
      <c r="CP2068" s="285">
        <v>1.8361377000000002E-2</v>
      </c>
      <c r="CQ2068" s="284">
        <v>4.8931832999999996E-4</v>
      </c>
      <c r="CR2068" s="284">
        <v>-1.6755896999999999E-11</v>
      </c>
      <c r="CS2068" s="284">
        <v>-1.9537074999999999E-9</v>
      </c>
      <c r="CT2068" s="284">
        <v>-2.3671396000000001E-5</v>
      </c>
      <c r="CU2068" s="284">
        <v>-2.0527023000000001E-3</v>
      </c>
      <c r="CV2068" s="284">
        <v>0</v>
      </c>
      <c r="CW2068" s="284">
        <v>2.2582293E-4</v>
      </c>
      <c r="CX2068"/>
      <c r="CY2068"/>
      <c r="CZ2068"/>
      <c r="DA2068"/>
      <c r="DB2068" s="212"/>
      <c r="DC2068" s="48"/>
      <c r="DD2068" s="48"/>
      <c r="DE2068" s="48"/>
      <c r="DF2068" s="48"/>
      <c r="DG2068" s="48"/>
      <c r="DH2068" s="48"/>
      <c r="DI2068" s="48"/>
      <c r="DJ2068" s="48"/>
      <c r="DK2068" s="48"/>
      <c r="DL2068" s="48"/>
    </row>
    <row r="2069" spans="1:116" ht="14.4">
      <c r="A2069" t="s">
        <v>1169</v>
      </c>
      <c r="B2069" s="188" t="s">
        <v>334</v>
      </c>
      <c r="C2069" s="151" t="str">
        <f t="shared" si="529"/>
        <v>F.104.01.107</v>
      </c>
      <c r="D2069" s="54" t="s">
        <v>1993</v>
      </c>
      <c r="E2069" s="150" t="s">
        <v>352</v>
      </c>
      <c r="F2069" s="153" t="str">
        <f t="shared" si="530"/>
        <v>MDI  waste incineration with electricity</v>
      </c>
      <c r="G2069" s="154">
        <f t="shared" si="528"/>
        <v>1.3853128666666668</v>
      </c>
      <c r="H2069"/>
      <c r="I2069"/>
      <c r="J2069" s="227">
        <f t="shared" si="531"/>
        <v>0.2084765612759</v>
      </c>
      <c r="K2069"/>
      <c r="L2069" s="280">
        <f t="shared" si="532"/>
        <v>2.0993158400000001E-3</v>
      </c>
      <c r="M2069" s="280">
        <f t="shared" si="533"/>
        <v>4.3036960590000031E-4</v>
      </c>
      <c r="N2069" s="281">
        <f t="shared" si="534"/>
        <v>-1.85005417E-3</v>
      </c>
      <c r="O2069" s="280">
        <v>0.20779692999999999</v>
      </c>
      <c r="P2069" s="219">
        <v>-4.3633878000000001E-3</v>
      </c>
      <c r="Q2069" s="219">
        <v>5.4448962000000004E-3</v>
      </c>
      <c r="R2069" s="219">
        <v>3.2551056000000001E-3</v>
      </c>
      <c r="S2069" s="219">
        <v>-9.4536111000000003E-4</v>
      </c>
      <c r="T2069" s="286">
        <v>-1.1251475E-4</v>
      </c>
      <c r="U2069" s="286">
        <v>-9.7913900000000005E-5</v>
      </c>
      <c r="V2069" s="219">
        <v>-6.4623839999999996E-4</v>
      </c>
      <c r="W2069" s="219">
        <v>-2.3168937E-4</v>
      </c>
      <c r="X2069" s="219">
        <v>0</v>
      </c>
      <c r="Y2069" s="219">
        <v>-1.6183648E-3</v>
      </c>
      <c r="Z2069" s="286">
        <v>-4.9003940999999999E-6</v>
      </c>
      <c r="AA2069" s="219">
        <v>0</v>
      </c>
      <c r="AB2069" s="219">
        <v>0</v>
      </c>
      <c r="AC2069"/>
      <c r="AD2069" s="227">
        <f t="shared" si="535"/>
        <v>0.20779692999999999</v>
      </c>
      <c r="AE2069" s="227">
        <f t="shared" si="536"/>
        <v>2.5345858400000008E-3</v>
      </c>
      <c r="AF2069" s="227">
        <f t="shared" si="537"/>
        <v>4.352700000000003E-4</v>
      </c>
      <c r="AG2069" s="227">
        <f t="shared" si="538"/>
        <v>4.3036960589999988E-4</v>
      </c>
      <c r="AH2069" s="227">
        <f t="shared" si="539"/>
        <v>-1.85005417E-3</v>
      </c>
      <c r="AI2069"/>
      <c r="AJ2069">
        <v>-18.590482000000002</v>
      </c>
      <c r="AK2069" s="155">
        <v>-18.301338999999999</v>
      </c>
      <c r="AL2069" s="155">
        <v>-0.2010391</v>
      </c>
      <c r="AM2069" s="155">
        <v>0</v>
      </c>
      <c r="AN2069" s="155">
        <v>0</v>
      </c>
      <c r="AO2069" s="155">
        <v>-4.9247135999999997E-2</v>
      </c>
      <c r="AP2069" s="155">
        <v>-3.8857265000000002E-2</v>
      </c>
      <c r="AQ2069"/>
      <c r="AR2069" s="156">
        <v>2.1692807000000001E-2</v>
      </c>
      <c r="AS2069" s="156">
        <v>2.1891839E-2</v>
      </c>
      <c r="AT2069" s="156">
        <v>1.1078221000000001E-3</v>
      </c>
      <c r="AU2069" s="156">
        <v>-1.3068544E-3</v>
      </c>
      <c r="AV2069" s="282">
        <f t="shared" si="525"/>
        <v>1.3124603604590001E-6</v>
      </c>
      <c r="AW2069" s="282">
        <f t="shared" si="526"/>
        <v>4.0969753694324692E-9</v>
      </c>
      <c r="AX2069" s="283">
        <f t="shared" si="527"/>
        <v>-0.18303282834500001</v>
      </c>
      <c r="AY2069" s="157">
        <v>1.2855703000000001E-6</v>
      </c>
      <c r="AZ2069" s="157">
        <v>3.8788759999999997E-9</v>
      </c>
      <c r="BA2069" s="157">
        <v>1.0597643000000001E-13</v>
      </c>
      <c r="BB2069" s="157">
        <v>0</v>
      </c>
      <c r="BC2069" s="157">
        <v>0</v>
      </c>
      <c r="BD2069" s="157">
        <v>1.3778083000000001E-9</v>
      </c>
      <c r="BE2069" s="157">
        <v>2.5643983999999999E-8</v>
      </c>
      <c r="BF2069" s="157">
        <v>1.7836031E-10</v>
      </c>
      <c r="BG2069" s="157">
        <v>3.9693635999999999E-11</v>
      </c>
      <c r="BH2069" s="157">
        <v>0</v>
      </c>
      <c r="BI2069" s="157">
        <v>0</v>
      </c>
      <c r="BJ2069" s="157">
        <v>-5.5805712E-14</v>
      </c>
      <c r="BK2069" s="157">
        <v>-3.8899102000000001E-15</v>
      </c>
      <c r="BL2069" s="157">
        <v>-8.5737532999999999E-16</v>
      </c>
      <c r="BM2069" s="157">
        <v>-1.5516110999999999E-11</v>
      </c>
      <c r="BN2069" s="157">
        <v>-1.1621573E-10</v>
      </c>
      <c r="BO2069" s="157">
        <v>0</v>
      </c>
      <c r="BP2069" s="157">
        <v>-1.9438345E-5</v>
      </c>
      <c r="BQ2069" s="157">
        <v>-0.18301339</v>
      </c>
      <c r="BR2069" s="157">
        <v>0</v>
      </c>
      <c r="BS2069" s="157">
        <v>0</v>
      </c>
      <c r="BT2069" s="157">
        <v>0</v>
      </c>
      <c r="BU2069"/>
      <c r="BV2069" s="155">
        <v>1.8711987000000001E-5</v>
      </c>
      <c r="BW2069" s="155">
        <v>7.9196256000000003E-7</v>
      </c>
      <c r="BX2069" s="155">
        <v>3.8626198000000001E-5</v>
      </c>
      <c r="BY2069" s="155">
        <v>-7.9212780000000005E-8</v>
      </c>
      <c r="BZ2069" s="155">
        <v>-9.5381151999999994E-7</v>
      </c>
      <c r="CA2069" s="155">
        <v>1.0191724999999999E-6</v>
      </c>
      <c r="CB2069" s="155">
        <v>0</v>
      </c>
      <c r="CC2069" s="155">
        <v>1.5468846E-6</v>
      </c>
      <c r="CD2069" s="155">
        <v>-1.5643054000000001E-7</v>
      </c>
      <c r="CE2069" s="155">
        <v>-9.7643105000000007E-8</v>
      </c>
      <c r="CF2069" s="155">
        <v>0</v>
      </c>
      <c r="CG2069" s="155">
        <v>0</v>
      </c>
      <c r="CH2069" s="155">
        <v>0</v>
      </c>
      <c r="CI2069" s="155">
        <v>5.8092160999999995E-7</v>
      </c>
      <c r="CJ2069" s="155">
        <v>-2.2566054000000002E-5</v>
      </c>
      <c r="CK2069" s="155">
        <v>-3.2620271E-15</v>
      </c>
      <c r="CL2069" s="155">
        <v>0</v>
      </c>
      <c r="CM2069"/>
      <c r="CN2069" s="284">
        <v>0</v>
      </c>
      <c r="CO2069" s="284">
        <v>1.3853127999999999</v>
      </c>
      <c r="CP2069" s="285">
        <v>2.9142369000000001E-2</v>
      </c>
      <c r="CQ2069" s="284">
        <v>7.7559733999999999E-4</v>
      </c>
      <c r="CR2069" s="284">
        <v>-2.6657109E-11</v>
      </c>
      <c r="CS2069" s="284">
        <v>-3.1081711E-9</v>
      </c>
      <c r="CT2069" s="284">
        <v>-3.7688585000000003E-5</v>
      </c>
      <c r="CU2069" s="284">
        <v>-3.2656627000000001E-3</v>
      </c>
      <c r="CV2069" s="284">
        <v>0</v>
      </c>
      <c r="CW2069" s="284">
        <v>3.5841620999999999E-4</v>
      </c>
      <c r="CX2069"/>
      <c r="CY2069"/>
      <c r="CZ2069"/>
      <c r="DA2069"/>
      <c r="DB2069" s="212"/>
      <c r="DC2069" s="48"/>
      <c r="DD2069" s="48"/>
      <c r="DE2069" s="48"/>
      <c r="DF2069" s="48"/>
      <c r="DG2069" s="48"/>
      <c r="DH2069" s="48"/>
      <c r="DI2069" s="48"/>
      <c r="DJ2069" s="48"/>
      <c r="DK2069" s="48"/>
      <c r="DL2069" s="48"/>
    </row>
    <row r="2070" spans="1:116" ht="14.4">
      <c r="A2070" t="s">
        <v>1170</v>
      </c>
      <c r="B2070" s="188" t="s">
        <v>334</v>
      </c>
      <c r="C2070" s="151" t="str">
        <f t="shared" si="529"/>
        <v>F.104.01.108</v>
      </c>
      <c r="D2070" s="54" t="s">
        <v>1993</v>
      </c>
      <c r="E2070" s="150" t="s">
        <v>352</v>
      </c>
      <c r="F2070" s="153" t="str">
        <f t="shared" si="530"/>
        <v>MMA monomer  waste incineration with electricity</v>
      </c>
      <c r="G2070" s="154">
        <f t="shared" si="528"/>
        <v>1.0569311333333333</v>
      </c>
      <c r="H2070"/>
      <c r="I2070"/>
      <c r="J2070" s="227">
        <f t="shared" si="531"/>
        <v>0.1592111368521</v>
      </c>
      <c r="K2070"/>
      <c r="L2070" s="280">
        <f t="shared" si="532"/>
        <v>1.9364424019999995E-3</v>
      </c>
      <c r="M2070" s="280">
        <f t="shared" si="533"/>
        <v>4.2049579009999965E-4</v>
      </c>
      <c r="N2070" s="281">
        <f t="shared" si="534"/>
        <v>-1.68547134E-3</v>
      </c>
      <c r="O2070" s="280">
        <v>0.15853966999999999</v>
      </c>
      <c r="P2070" s="219">
        <v>-3.9752162000000002E-3</v>
      </c>
      <c r="Q2070" s="219">
        <v>4.9889247999999999E-3</v>
      </c>
      <c r="R2070" s="219">
        <v>2.9894118999999999E-3</v>
      </c>
      <c r="S2070" s="219">
        <v>-8.6126080000000003E-4</v>
      </c>
      <c r="T2070" s="286">
        <v>-1.0250532E-4</v>
      </c>
      <c r="U2070" s="286">
        <v>-8.9203378E-5</v>
      </c>
      <c r="V2070" s="219">
        <v>-5.8874836000000002E-4</v>
      </c>
      <c r="W2070" s="219">
        <v>-2.1107803999999999E-4</v>
      </c>
      <c r="X2070" s="219">
        <v>0</v>
      </c>
      <c r="Y2070" s="219">
        <v>-1.4743932999999999E-3</v>
      </c>
      <c r="Z2070" s="286">
        <v>-4.4644499000000002E-6</v>
      </c>
      <c r="AA2070" s="219">
        <v>0</v>
      </c>
      <c r="AB2070" s="219">
        <v>0</v>
      </c>
      <c r="AC2070"/>
      <c r="AD2070" s="227">
        <f t="shared" si="535"/>
        <v>0.15853966999999999</v>
      </c>
      <c r="AE2070" s="227">
        <f t="shared" si="536"/>
        <v>2.361402641999999E-3</v>
      </c>
      <c r="AF2070" s="227">
        <f t="shared" si="537"/>
        <v>4.2496023999999963E-4</v>
      </c>
      <c r="AG2070" s="227">
        <f t="shared" si="538"/>
        <v>4.2049579009999954E-4</v>
      </c>
      <c r="AH2070" s="227">
        <f t="shared" si="539"/>
        <v>-1.68547134E-3</v>
      </c>
      <c r="AI2070"/>
      <c r="AJ2070">
        <v>-16.936653</v>
      </c>
      <c r="AK2070" s="155">
        <v>-16.673231999999999</v>
      </c>
      <c r="AL2070" s="155">
        <v>-0.18315445</v>
      </c>
      <c r="AM2070" s="155">
        <v>0</v>
      </c>
      <c r="AN2070" s="155">
        <v>0</v>
      </c>
      <c r="AO2070" s="155">
        <v>-4.4866059999999999E-2</v>
      </c>
      <c r="AP2070" s="155">
        <v>-3.5400481999999997E-2</v>
      </c>
      <c r="AQ2070"/>
      <c r="AR2070" s="156">
        <v>1.6437035999999999E-2</v>
      </c>
      <c r="AS2070" s="156">
        <v>1.6773468E-2</v>
      </c>
      <c r="AT2070" s="156">
        <v>8.5416376000000001E-4</v>
      </c>
      <c r="AU2070" s="156">
        <v>-1.1905952000000001E-3</v>
      </c>
      <c r="AV2070" s="282">
        <f t="shared" si="525"/>
        <v>1.0056035845589996E-6</v>
      </c>
      <c r="AW2070" s="282">
        <f t="shared" si="526"/>
        <v>3.1588896360899699E-9</v>
      </c>
      <c r="AX2070" s="283">
        <f t="shared" si="527"/>
        <v>-0.16675002909</v>
      </c>
      <c r="AY2070" s="157">
        <v>9.808320799999999E-7</v>
      </c>
      <c r="AZ2070" s="157">
        <v>2.9594071000000001E-9</v>
      </c>
      <c r="BA2070" s="157">
        <v>8.0855229999999996E-14</v>
      </c>
      <c r="BB2070" s="157">
        <v>0</v>
      </c>
      <c r="BC2070" s="157">
        <v>0</v>
      </c>
      <c r="BD2070" s="157">
        <v>1.2587884000000001E-9</v>
      </c>
      <c r="BE2070" s="157">
        <v>2.3632729E-8</v>
      </c>
      <c r="BF2070" s="157">
        <v>1.6299663000000001E-10</v>
      </c>
      <c r="BG2070" s="157">
        <v>3.6460216999999999E-11</v>
      </c>
      <c r="BH2070" s="157">
        <v>0</v>
      </c>
      <c r="BI2070" s="157">
        <v>0</v>
      </c>
      <c r="BJ2070" s="157">
        <v>-5.0841177999999997E-14</v>
      </c>
      <c r="BK2070" s="157">
        <v>-3.5438597E-15</v>
      </c>
      <c r="BL2070" s="157">
        <v>-7.8110232999999999E-16</v>
      </c>
      <c r="BM2070" s="157">
        <v>-1.4135781E-11</v>
      </c>
      <c r="BN2070" s="157">
        <v>-1.0587706E-10</v>
      </c>
      <c r="BO2070" s="157">
        <v>0</v>
      </c>
      <c r="BP2070" s="157">
        <v>-1.7709089999999999E-5</v>
      </c>
      <c r="BQ2070" s="157">
        <v>-0.16673231999999999</v>
      </c>
      <c r="BR2070" s="157">
        <v>0</v>
      </c>
      <c r="BS2070" s="157">
        <v>0</v>
      </c>
      <c r="BT2070" s="157">
        <v>0</v>
      </c>
      <c r="BU2070"/>
      <c r="BV2070" s="155">
        <v>1.1341938E-5</v>
      </c>
      <c r="BW2070" s="155">
        <v>7.2473085000000002E-7</v>
      </c>
      <c r="BX2070" s="155">
        <v>2.9470044000000001E-5</v>
      </c>
      <c r="BY2070" s="155">
        <v>-7.2165929000000006E-8</v>
      </c>
      <c r="BZ2070" s="155">
        <v>-8.6801974000000002E-7</v>
      </c>
      <c r="CA2070" s="155">
        <v>9.3080496000000004E-7</v>
      </c>
      <c r="CB2070" s="155">
        <v>0</v>
      </c>
      <c r="CC2070" s="155">
        <v>1.4127616000000001E-6</v>
      </c>
      <c r="CD2070" s="155">
        <v>-1.4251432E-7</v>
      </c>
      <c r="CE2070" s="155">
        <v>-8.8956672999999999E-8</v>
      </c>
      <c r="CF2070" s="155">
        <v>0</v>
      </c>
      <c r="CG2070" s="155">
        <v>0</v>
      </c>
      <c r="CH2070" s="155">
        <v>0</v>
      </c>
      <c r="CI2070" s="155">
        <v>5.3380775000000003E-7</v>
      </c>
      <c r="CJ2070" s="155">
        <v>-2.0558555E-5</v>
      </c>
      <c r="CK2070" s="155">
        <v>-2.9718338000000001E-15</v>
      </c>
      <c r="CL2070" s="155">
        <v>0</v>
      </c>
      <c r="CM2070"/>
      <c r="CN2070" s="284">
        <v>0</v>
      </c>
      <c r="CO2070" s="284">
        <v>1.0569310999999999</v>
      </c>
      <c r="CP2070" s="285">
        <v>2.6615573999999999E-2</v>
      </c>
      <c r="CQ2070" s="284">
        <v>7.0933121000000003E-4</v>
      </c>
      <c r="CR2070" s="284">
        <v>-2.4285664999999999E-11</v>
      </c>
      <c r="CS2070" s="284">
        <v>-2.8316649E-9</v>
      </c>
      <c r="CT2070" s="284">
        <v>-3.4307584E-5</v>
      </c>
      <c r="CU2070" s="284">
        <v>-2.9751460000000001E-3</v>
      </c>
      <c r="CV2070" s="284">
        <v>0</v>
      </c>
      <c r="CW2070" s="284">
        <v>3.2733966000000002E-4</v>
      </c>
      <c r="CX2070"/>
      <c r="CY2070"/>
      <c r="CZ2070"/>
      <c r="DA2070"/>
      <c r="DB2070" s="212"/>
      <c r="DC2070" s="48"/>
      <c r="DD2070" s="48"/>
      <c r="DE2070" s="48"/>
      <c r="DF2070" s="48"/>
      <c r="DG2070" s="48"/>
      <c r="DH2070" s="48"/>
      <c r="DI2070" s="48"/>
      <c r="DJ2070" s="48"/>
      <c r="DK2070" s="48"/>
      <c r="DL2070" s="48"/>
    </row>
    <row r="2071" spans="1:116" ht="14.4">
      <c r="A2071" t="s">
        <v>1171</v>
      </c>
      <c r="B2071" s="188" t="s">
        <v>334</v>
      </c>
      <c r="C2071" s="151" t="str">
        <f t="shared" si="529"/>
        <v>F.104.01.109</v>
      </c>
      <c r="D2071" s="54" t="s">
        <v>1993</v>
      </c>
      <c r="E2071" s="150" t="s">
        <v>352</v>
      </c>
      <c r="F2071" s="153" t="str">
        <f t="shared" si="530"/>
        <v>Nafion  waste incineration with electricity</v>
      </c>
      <c r="G2071" s="154">
        <f t="shared" si="528"/>
        <v>0.40247776666666668</v>
      </c>
      <c r="H2071"/>
      <c r="I2071"/>
      <c r="J2071" s="227">
        <f t="shared" si="531"/>
        <v>6.11976865482E-2</v>
      </c>
      <c r="K2071"/>
      <c r="L2071" s="280">
        <f t="shared" si="532"/>
        <v>8.4422714299999988E-4</v>
      </c>
      <c r="M2071" s="280">
        <f t="shared" si="533"/>
        <v>4.6473060620000019E-4</v>
      </c>
      <c r="N2071" s="281">
        <f t="shared" si="534"/>
        <v>-4.8293620100000001E-4</v>
      </c>
      <c r="O2071" s="280">
        <v>6.0371664999999998E-2</v>
      </c>
      <c r="P2071" s="219">
        <v>-1.1390141999999999E-3</v>
      </c>
      <c r="Q2071" s="219">
        <v>1.7737174000000001E-3</v>
      </c>
      <c r="R2071" s="219">
        <v>1.1459332999999999E-3</v>
      </c>
      <c r="S2071" s="219">
        <v>-2.4677607999999999E-4</v>
      </c>
      <c r="T2071" s="286">
        <v>-2.9370734E-5</v>
      </c>
      <c r="U2071" s="286">
        <v>-2.5559342999999999E-5</v>
      </c>
      <c r="V2071" s="219">
        <v>-1.6869340000000001E-4</v>
      </c>
      <c r="W2071" s="286">
        <v>-6.0479951000000003E-5</v>
      </c>
      <c r="X2071" s="219">
        <v>0</v>
      </c>
      <c r="Y2071" s="219">
        <v>-4.2245625000000001E-4</v>
      </c>
      <c r="Z2071" s="286">
        <v>-1.2791937999999999E-6</v>
      </c>
      <c r="AA2071" s="219">
        <v>0</v>
      </c>
      <c r="AB2071" s="219">
        <v>0</v>
      </c>
      <c r="AC2071"/>
      <c r="AD2071" s="227">
        <f t="shared" si="535"/>
        <v>6.0371664999999998E-2</v>
      </c>
      <c r="AE2071" s="227">
        <f t="shared" si="536"/>
        <v>1.3102369430000001E-3</v>
      </c>
      <c r="AF2071" s="227">
        <f t="shared" si="537"/>
        <v>4.6600980000000019E-4</v>
      </c>
      <c r="AG2071" s="227">
        <f t="shared" si="538"/>
        <v>4.6473060620000019E-4</v>
      </c>
      <c r="AH2071" s="227">
        <f t="shared" si="539"/>
        <v>-4.8293620100000001E-4</v>
      </c>
      <c r="AI2071"/>
      <c r="AJ2071">
        <v>-4.8528400999999999</v>
      </c>
      <c r="AK2071" s="155">
        <v>-4.7773624000000003</v>
      </c>
      <c r="AL2071" s="155">
        <v>-5.2479037999999999E-2</v>
      </c>
      <c r="AM2071" s="155">
        <v>0</v>
      </c>
      <c r="AN2071" s="155">
        <v>0</v>
      </c>
      <c r="AO2071" s="155">
        <v>-1.2855421000000001E-2</v>
      </c>
      <c r="AP2071" s="155">
        <v>-1.0143259999999999E-2</v>
      </c>
      <c r="AQ2071"/>
      <c r="AR2071" s="156">
        <v>6.3853223999999998E-3</v>
      </c>
      <c r="AS2071" s="156">
        <v>6.4036559999999998E-3</v>
      </c>
      <c r="AT2071" s="156">
        <v>3.2280631999999999E-4</v>
      </c>
      <c r="AU2071" s="156">
        <v>-3.4113991000000001E-4</v>
      </c>
      <c r="AV2071" s="282">
        <f t="shared" si="525"/>
        <v>3.8391222987760002E-7</v>
      </c>
      <c r="AW2071" s="282">
        <f t="shared" si="526"/>
        <v>1.19381041285753E-9</v>
      </c>
      <c r="AX2071" s="283">
        <f t="shared" si="527"/>
        <v>-4.7778698165400001E-2</v>
      </c>
      <c r="AY2071" s="157">
        <v>3.7349936999999999E-7</v>
      </c>
      <c r="AZ2071" s="157">
        <v>1.1269378E-9</v>
      </c>
      <c r="BA2071" s="157">
        <v>3.0789549E-14</v>
      </c>
      <c r="BB2071" s="157">
        <v>0</v>
      </c>
      <c r="BC2071" s="157">
        <v>0</v>
      </c>
      <c r="BD2071" s="157">
        <v>4.0370802000000001E-10</v>
      </c>
      <c r="BE2071" s="157">
        <v>1.0043539000000001E-8</v>
      </c>
      <c r="BF2071" s="157">
        <v>5.2802925999999997E-11</v>
      </c>
      <c r="BG2071" s="157">
        <v>1.4054704000000001E-11</v>
      </c>
      <c r="BH2071" s="157">
        <v>0</v>
      </c>
      <c r="BI2071" s="157">
        <v>0</v>
      </c>
      <c r="BJ2071" s="157">
        <v>-1.4567465E-14</v>
      </c>
      <c r="BK2071" s="157">
        <v>-1.0154181E-15</v>
      </c>
      <c r="BL2071" s="157">
        <v>-2.2380836999999998E-16</v>
      </c>
      <c r="BM2071" s="157">
        <v>-4.0503094E-12</v>
      </c>
      <c r="BN2071" s="157">
        <v>-3.0336833000000003E-11</v>
      </c>
      <c r="BO2071" s="157">
        <v>0</v>
      </c>
      <c r="BP2071" s="157">
        <v>-5.0741654000000003E-6</v>
      </c>
      <c r="BQ2071" s="157">
        <v>-4.7773624000000001E-2</v>
      </c>
      <c r="BR2071" s="157">
        <v>0</v>
      </c>
      <c r="BS2071" s="157">
        <v>0</v>
      </c>
      <c r="BT2071" s="157">
        <v>0</v>
      </c>
      <c r="BU2071"/>
      <c r="BV2071" s="155">
        <v>6.2037997999999999E-6</v>
      </c>
      <c r="BW2071" s="155">
        <v>2.4669581999999998E-7</v>
      </c>
      <c r="BX2071" s="155">
        <v>1.1222148E-5</v>
      </c>
      <c r="BY2071" s="155">
        <v>-2.0677622E-8</v>
      </c>
      <c r="BZ2071" s="155">
        <v>-2.3732696999999999E-7</v>
      </c>
      <c r="CA2071" s="155">
        <v>2.9455853000000003E-7</v>
      </c>
      <c r="CB2071" s="155">
        <v>0</v>
      </c>
      <c r="CC2071" s="155">
        <v>4.4707645999999997E-7</v>
      </c>
      <c r="CD2071" s="155">
        <v>-4.0834466000000003E-8</v>
      </c>
      <c r="CE2071" s="155">
        <v>-2.5488655E-8</v>
      </c>
      <c r="CF2071" s="155">
        <v>0</v>
      </c>
      <c r="CG2071" s="155">
        <v>0</v>
      </c>
      <c r="CH2071" s="155">
        <v>0</v>
      </c>
      <c r="CI2071" s="155">
        <v>2.0826798E-7</v>
      </c>
      <c r="CJ2071" s="155">
        <v>-5.8906194E-6</v>
      </c>
      <c r="CK2071" s="155">
        <v>-8.5151615999999998E-16</v>
      </c>
      <c r="CL2071" s="155">
        <v>0</v>
      </c>
      <c r="CM2071"/>
      <c r="CN2071" s="284">
        <v>0</v>
      </c>
      <c r="CO2071" s="284">
        <v>0.40247777000000001</v>
      </c>
      <c r="CP2071" s="285">
        <v>8.4226500000000003E-3</v>
      </c>
      <c r="CQ2071" s="284">
        <v>2.3634293999999999E-4</v>
      </c>
      <c r="CR2071" s="284">
        <v>-6.9585439999999998E-12</v>
      </c>
      <c r="CS2071" s="284">
        <v>-8.1135374999999995E-10</v>
      </c>
      <c r="CT2071" s="284">
        <v>-9.4886148000000004E-6</v>
      </c>
      <c r="CU2071" s="284">
        <v>-8.5246520000000002E-4</v>
      </c>
      <c r="CV2071" s="284">
        <v>0</v>
      </c>
      <c r="CW2071" s="284">
        <v>1.0358850000000001E-4</v>
      </c>
      <c r="CX2071"/>
      <c r="CY2071"/>
      <c r="CZ2071"/>
      <c r="DA2071"/>
      <c r="DB2071" s="212"/>
      <c r="DC2071" s="48"/>
      <c r="DD2071" s="48"/>
      <c r="DE2071" s="48"/>
      <c r="DF2071" s="48"/>
      <c r="DG2071" s="48"/>
      <c r="DH2071" s="48"/>
      <c r="DI2071" s="48"/>
      <c r="DJ2071" s="48"/>
      <c r="DK2071" s="48"/>
      <c r="DL2071" s="48"/>
    </row>
    <row r="2072" spans="1:116" ht="14.4">
      <c r="A2072" t="s">
        <v>1172</v>
      </c>
      <c r="B2072" s="188" t="s">
        <v>334</v>
      </c>
      <c r="C2072" s="151" t="str">
        <f t="shared" si="529"/>
        <v>F.104.01.110</v>
      </c>
      <c r="D2072" s="54" t="s">
        <v>1993</v>
      </c>
      <c r="E2072" s="150" t="s">
        <v>352</v>
      </c>
      <c r="F2072" s="153" t="str">
        <f t="shared" si="530"/>
        <v>Paperfoam  waste incineration with electricity</v>
      </c>
      <c r="G2072" s="154">
        <f t="shared" si="528"/>
        <v>-0.72103773333333332</v>
      </c>
      <c r="H2072"/>
      <c r="I2072"/>
      <c r="J2072" s="227">
        <f t="shared" si="531"/>
        <v>-0.1070171970006</v>
      </c>
      <c r="K2072"/>
      <c r="L2072" s="280">
        <f t="shared" si="532"/>
        <v>1.5479925450000002E-3</v>
      </c>
      <c r="M2072" s="280">
        <f t="shared" si="533"/>
        <v>6.5365090440000007E-4</v>
      </c>
      <c r="N2072" s="281">
        <f t="shared" si="534"/>
        <v>-1.0631804499999999E-3</v>
      </c>
      <c r="O2072" s="280">
        <v>-0.10815566</v>
      </c>
      <c r="P2072" s="219">
        <v>-2.5075313E-3</v>
      </c>
      <c r="Q2072" s="219">
        <v>3.5353756000000001E-3</v>
      </c>
      <c r="R2072" s="219">
        <v>2.2121964000000002E-3</v>
      </c>
      <c r="S2072" s="219">
        <v>-5.4327569999999999E-4</v>
      </c>
      <c r="T2072" s="286">
        <v>-6.4659452000000002E-5</v>
      </c>
      <c r="U2072" s="286">
        <v>-5.6268703E-5</v>
      </c>
      <c r="V2072" s="219">
        <v>-3.7137725999999998E-4</v>
      </c>
      <c r="W2072" s="219">
        <v>-1.3314616000000001E-4</v>
      </c>
      <c r="X2072" s="219">
        <v>0</v>
      </c>
      <c r="Y2072" s="219">
        <v>-9.3003428999999997E-4</v>
      </c>
      <c r="Z2072" s="286">
        <v>-2.8161356E-6</v>
      </c>
      <c r="AA2072" s="219">
        <v>0</v>
      </c>
      <c r="AB2072" s="219">
        <v>0</v>
      </c>
      <c r="AC2072"/>
      <c r="AD2072" s="227">
        <f t="shared" si="535"/>
        <v>-0.10815566</v>
      </c>
      <c r="AE2072" s="227">
        <f t="shared" si="536"/>
        <v>2.2044595850000005E-3</v>
      </c>
      <c r="AF2072" s="227">
        <f t="shared" si="537"/>
        <v>6.5646704000000005E-4</v>
      </c>
      <c r="AG2072" s="227">
        <f t="shared" si="538"/>
        <v>6.5365090439999996E-4</v>
      </c>
      <c r="AH2072" s="227">
        <f t="shared" si="539"/>
        <v>-1.0631804499999999E-3</v>
      </c>
      <c r="AI2072"/>
      <c r="AJ2072">
        <v>-10.683491</v>
      </c>
      <c r="AK2072" s="155">
        <v>-10.517327999999999</v>
      </c>
      <c r="AL2072" s="155">
        <v>-0.11553221</v>
      </c>
      <c r="AM2072" s="155">
        <v>0</v>
      </c>
      <c r="AN2072" s="155">
        <v>0</v>
      </c>
      <c r="AO2072" s="155">
        <v>-2.8301113999999999E-2</v>
      </c>
      <c r="AP2072" s="155">
        <v>-2.2330310999999999E-2</v>
      </c>
      <c r="AQ2072"/>
      <c r="AR2072" s="156">
        <v>-1.2097917999999999E-2</v>
      </c>
      <c r="AS2072" s="156">
        <v>-1.0837947000000001E-2</v>
      </c>
      <c r="AT2072" s="156">
        <v>-5.0895425999999998E-4</v>
      </c>
      <c r="AU2072" s="156">
        <v>-7.5101696000000003E-4</v>
      </c>
      <c r="AV2072" s="282">
        <f t="shared" si="525"/>
        <v>-6.4975701795780013E-7</v>
      </c>
      <c r="AW2072" s="282">
        <f t="shared" si="526"/>
        <v>-1.8822272927018496E-9</v>
      </c>
      <c r="AX2072" s="283">
        <f t="shared" si="527"/>
        <v>-0.10518445073699999</v>
      </c>
      <c r="AY2072" s="157">
        <v>-6.6912302999999998E-7</v>
      </c>
      <c r="AZ2072" s="157">
        <v>-2.0189056999999999E-9</v>
      </c>
      <c r="BA2072" s="157">
        <v>-5.5159387999999998E-14</v>
      </c>
      <c r="BB2072" s="157">
        <v>0</v>
      </c>
      <c r="BC2072" s="157">
        <v>0</v>
      </c>
      <c r="BD2072" s="157">
        <v>8.4258107999999995E-10</v>
      </c>
      <c r="BE2072" s="157">
        <v>1.8599134E-8</v>
      </c>
      <c r="BF2072" s="157">
        <v>1.0969898E-10</v>
      </c>
      <c r="BG2072" s="157">
        <v>2.7069385E-11</v>
      </c>
      <c r="BH2072" s="157">
        <v>0</v>
      </c>
      <c r="BI2072" s="157">
        <v>0</v>
      </c>
      <c r="BJ2072" s="157">
        <v>-3.2070165999999998E-14</v>
      </c>
      <c r="BK2072" s="157">
        <v>-2.2354353999999999E-15</v>
      </c>
      <c r="BL2072" s="157">
        <v>-4.9271245000000003E-16</v>
      </c>
      <c r="BM2072" s="157">
        <v>-8.9167258000000001E-12</v>
      </c>
      <c r="BN2072" s="157">
        <v>-6.6786312E-11</v>
      </c>
      <c r="BO2072" s="157">
        <v>0</v>
      </c>
      <c r="BP2072" s="157">
        <v>-1.1170736999999999E-5</v>
      </c>
      <c r="BQ2072" s="157">
        <v>-0.10517327999999999</v>
      </c>
      <c r="BR2072" s="157">
        <v>0</v>
      </c>
      <c r="BS2072" s="157">
        <v>0</v>
      </c>
      <c r="BT2072" s="157">
        <v>0</v>
      </c>
      <c r="BU2072"/>
      <c r="BV2072" s="155">
        <v>-3.1341055999999997E-5</v>
      </c>
      <c r="BW2072" s="155">
        <v>5.0120125999999998E-7</v>
      </c>
      <c r="BX2072" s="155">
        <v>-2.0104445999999999E-5</v>
      </c>
      <c r="BY2072" s="155">
        <v>-4.5521629999999997E-8</v>
      </c>
      <c r="BZ2072" s="155">
        <v>-5.3469290000000002E-7</v>
      </c>
      <c r="CA2072" s="155">
        <v>6.1857292000000002E-7</v>
      </c>
      <c r="CB2072" s="155">
        <v>0</v>
      </c>
      <c r="CC2072" s="155">
        <v>9.3886057000000003E-7</v>
      </c>
      <c r="CD2072" s="155">
        <v>-8.9896772999999998E-8</v>
      </c>
      <c r="CE2072" s="155">
        <v>-5.6113082999999998E-8</v>
      </c>
      <c r="CF2072" s="155">
        <v>0</v>
      </c>
      <c r="CG2072" s="155">
        <v>0</v>
      </c>
      <c r="CH2072" s="155">
        <v>0</v>
      </c>
      <c r="CI2072" s="155">
        <v>3.9913380000000002E-7</v>
      </c>
      <c r="CJ2072" s="155">
        <v>-1.2968154999999999E-5</v>
      </c>
      <c r="CK2072" s="155">
        <v>-1.8746065000000001E-15</v>
      </c>
      <c r="CL2072" s="155">
        <v>0</v>
      </c>
      <c r="CM2072"/>
      <c r="CN2072" s="284">
        <v>0</v>
      </c>
      <c r="CO2072" s="284">
        <v>-0.72103775000000003</v>
      </c>
      <c r="CP2072" s="285">
        <v>1.7687564999999999E-2</v>
      </c>
      <c r="CQ2072" s="284">
        <v>4.8478483999999999E-4</v>
      </c>
      <c r="CR2072" s="284">
        <v>-1.5319182999999999E-11</v>
      </c>
      <c r="CS2072" s="284">
        <v>-1.7861892E-9</v>
      </c>
      <c r="CT2072" s="284">
        <v>-2.1255615000000001E-5</v>
      </c>
      <c r="CU2072" s="284">
        <v>-1.8766957999999999E-3</v>
      </c>
      <c r="CV2072" s="284">
        <v>0</v>
      </c>
      <c r="CW2072" s="284">
        <v>2.1753585E-4</v>
      </c>
      <c r="CX2072"/>
      <c r="CY2072"/>
      <c r="CZ2072"/>
      <c r="DA2072"/>
      <c r="DB2072" s="212"/>
      <c r="DC2072" s="48"/>
      <c r="DD2072" s="48"/>
      <c r="DE2072" s="48"/>
      <c r="DF2072" s="48"/>
      <c r="DG2072" s="48"/>
      <c r="DH2072" s="48"/>
      <c r="DI2072" s="48"/>
      <c r="DJ2072" s="48"/>
      <c r="DK2072" s="48"/>
      <c r="DL2072" s="48"/>
    </row>
    <row r="2073" spans="1:116" ht="14.4">
      <c r="A2073" t="s">
        <v>1173</v>
      </c>
      <c r="B2073" s="188" t="s">
        <v>334</v>
      </c>
      <c r="C2073" s="151" t="str">
        <f t="shared" si="529"/>
        <v>F.104.01.111</v>
      </c>
      <c r="D2073" s="54" t="s">
        <v>1993</v>
      </c>
      <c r="E2073" s="150" t="s">
        <v>352</v>
      </c>
      <c r="F2073" s="153" t="str">
        <f t="shared" si="530"/>
        <v>PEEK (Polyetheretherketone)  waste incineration with electricity</v>
      </c>
      <c r="G2073" s="154">
        <f t="shared" si="528"/>
        <v>1.4404356666666667</v>
      </c>
      <c r="H2073"/>
      <c r="I2073"/>
      <c r="J2073" s="227">
        <f t="shared" si="531"/>
        <v>0.21669469680349998</v>
      </c>
      <c r="K2073"/>
      <c r="L2073" s="280">
        <f t="shared" si="532"/>
        <v>2.2401417300000003E-3</v>
      </c>
      <c r="M2073" s="280">
        <f t="shared" si="533"/>
        <v>4.0864725350000028E-4</v>
      </c>
      <c r="N2073" s="281">
        <f t="shared" si="534"/>
        <v>-2.0194421799999999E-3</v>
      </c>
      <c r="O2073" s="280">
        <v>0.21606534999999999</v>
      </c>
      <c r="P2073" s="219">
        <v>-4.7628927000000001E-3</v>
      </c>
      <c r="Q2073" s="219">
        <v>5.8822960000000004E-3</v>
      </c>
      <c r="R2073" s="219">
        <v>3.5017538000000001E-3</v>
      </c>
      <c r="S2073" s="219">
        <v>-1.0319169E-3</v>
      </c>
      <c r="T2073" s="219">
        <v>-1.2281643E-4</v>
      </c>
      <c r="U2073" s="219">
        <v>-1.0687874E-4</v>
      </c>
      <c r="V2073" s="219">
        <v>-7.0540697999999999E-4</v>
      </c>
      <c r="W2073" s="219">
        <v>-2.5290247999999998E-4</v>
      </c>
      <c r="X2073" s="219">
        <v>0</v>
      </c>
      <c r="Y2073" s="219">
        <v>-1.7665396999999999E-3</v>
      </c>
      <c r="Z2073" s="286">
        <v>-5.3490665000000002E-6</v>
      </c>
      <c r="AA2073" s="219">
        <v>0</v>
      </c>
      <c r="AB2073" s="219">
        <v>0</v>
      </c>
      <c r="AC2073"/>
      <c r="AD2073" s="227">
        <f t="shared" si="535"/>
        <v>0.21606534999999999</v>
      </c>
      <c r="AE2073" s="227">
        <f t="shared" si="536"/>
        <v>2.6541380500000006E-3</v>
      </c>
      <c r="AF2073" s="227">
        <f t="shared" si="537"/>
        <v>4.1399632000000026E-4</v>
      </c>
      <c r="AG2073" s="227">
        <f t="shared" si="538"/>
        <v>4.0864725350000033E-4</v>
      </c>
      <c r="AH2073" s="227">
        <f t="shared" si="539"/>
        <v>-2.0194421799999999E-3</v>
      </c>
      <c r="AI2073"/>
      <c r="AJ2073">
        <v>-20.292598000000002</v>
      </c>
      <c r="AK2073" s="155">
        <v>-19.976980999999999</v>
      </c>
      <c r="AL2073" s="155">
        <v>-0.21944593000000001</v>
      </c>
      <c r="AM2073" s="155">
        <v>0</v>
      </c>
      <c r="AN2073" s="155">
        <v>0</v>
      </c>
      <c r="AO2073" s="155">
        <v>-5.3756127000000001E-2</v>
      </c>
      <c r="AP2073" s="155">
        <v>-4.2414975000000001E-2</v>
      </c>
      <c r="AQ2073"/>
      <c r="AR2073" s="156">
        <v>2.2504316E-2</v>
      </c>
      <c r="AS2073" s="156">
        <v>2.2776335000000002E-2</v>
      </c>
      <c r="AT2073" s="156">
        <v>1.1544887E-3</v>
      </c>
      <c r="AU2073" s="156">
        <v>-1.4265078999999999E-3</v>
      </c>
      <c r="AV2073" s="282">
        <f t="shared" si="525"/>
        <v>1.365487721799E-6</v>
      </c>
      <c r="AW2073" s="282">
        <f t="shared" si="526"/>
        <v>4.2695588071944194E-9</v>
      </c>
      <c r="AX2073" s="283">
        <f t="shared" si="527"/>
        <v>-0.19979102808999999</v>
      </c>
      <c r="AY2073" s="157">
        <v>1.3367242999999999E-6</v>
      </c>
      <c r="AZ2073" s="157">
        <v>4.0332198000000002E-9</v>
      </c>
      <c r="BA2073" s="157">
        <v>1.1019333E-13</v>
      </c>
      <c r="BB2073" s="157">
        <v>0</v>
      </c>
      <c r="BC2073" s="157">
        <v>0</v>
      </c>
      <c r="BD2073" s="157">
        <v>1.4963178E-9</v>
      </c>
      <c r="BE2073" s="157">
        <v>2.7410897E-8</v>
      </c>
      <c r="BF2073" s="157">
        <v>1.9360760999999999E-10</v>
      </c>
      <c r="BG2073" s="157">
        <v>4.2687301000000003E-11</v>
      </c>
      <c r="BH2073" s="157">
        <v>0</v>
      </c>
      <c r="BI2073" s="157">
        <v>0</v>
      </c>
      <c r="BJ2073" s="157">
        <v>-6.0915196000000001E-14</v>
      </c>
      <c r="BK2073" s="157">
        <v>-4.2460643000000002E-15</v>
      </c>
      <c r="BL2073" s="157">
        <v>-9.3587528E-16</v>
      </c>
      <c r="BM2073" s="157">
        <v>-1.6936741000000001E-11</v>
      </c>
      <c r="BN2073" s="157">
        <v>-1.2685626E-10</v>
      </c>
      <c r="BO2073" s="157">
        <v>0</v>
      </c>
      <c r="BP2073" s="157">
        <v>-2.1218089999999999E-5</v>
      </c>
      <c r="BQ2073" s="157">
        <v>-0.19976980999999999</v>
      </c>
      <c r="BR2073" s="157">
        <v>0</v>
      </c>
      <c r="BS2073" s="157">
        <v>0</v>
      </c>
      <c r="BT2073" s="157">
        <v>0</v>
      </c>
      <c r="BU2073"/>
      <c r="BV2073" s="155">
        <v>1.8394413E-5</v>
      </c>
      <c r="BW2073" s="155">
        <v>8.5754132000000001E-7</v>
      </c>
      <c r="BX2073" s="155">
        <v>4.0163168000000001E-5</v>
      </c>
      <c r="BY2073" s="155">
        <v>-8.6465377999999995E-8</v>
      </c>
      <c r="BZ2073" s="155">
        <v>-1.0431627E-6</v>
      </c>
      <c r="CA2073" s="155">
        <v>1.1075401E-6</v>
      </c>
      <c r="CB2073" s="155">
        <v>0</v>
      </c>
      <c r="CC2073" s="155">
        <v>1.6810075E-6</v>
      </c>
      <c r="CD2073" s="155">
        <v>-1.7075307999999999E-7</v>
      </c>
      <c r="CE2073" s="155">
        <v>-1.0658315999999999E-7</v>
      </c>
      <c r="CF2073" s="155">
        <v>0</v>
      </c>
      <c r="CG2073" s="155">
        <v>0</v>
      </c>
      <c r="CH2073" s="155">
        <v>0</v>
      </c>
      <c r="CI2073" s="155">
        <v>6.2428752000000004E-7</v>
      </c>
      <c r="CJ2073" s="155">
        <v>-2.4632167000000001E-5</v>
      </c>
      <c r="CK2073" s="155">
        <v>-3.5606932000000001E-15</v>
      </c>
      <c r="CL2073" s="155">
        <v>0</v>
      </c>
      <c r="CM2073"/>
      <c r="CN2073" s="284">
        <v>0</v>
      </c>
      <c r="CO2073" s="284">
        <v>1.4404356</v>
      </c>
      <c r="CP2073" s="285">
        <v>3.1669164E-2</v>
      </c>
      <c r="CQ2073" s="284">
        <v>8.4073255000000004E-4</v>
      </c>
      <c r="CR2073" s="284">
        <v>-2.9097792E-11</v>
      </c>
      <c r="CS2073" s="284">
        <v>-3.3927504E-9</v>
      </c>
      <c r="CT2073" s="284">
        <v>-4.1199931999999999E-5</v>
      </c>
      <c r="CU2073" s="284">
        <v>-3.5646617E-3</v>
      </c>
      <c r="CV2073" s="284">
        <v>0</v>
      </c>
      <c r="CW2073" s="284">
        <v>3.8949276000000002E-4</v>
      </c>
      <c r="CX2073"/>
      <c r="CY2073"/>
      <c r="CZ2073"/>
      <c r="DA2073"/>
      <c r="DB2073" s="212"/>
      <c r="DC2073" s="48"/>
      <c r="DD2073" s="48"/>
      <c r="DE2073" s="48"/>
      <c r="DF2073" s="48"/>
      <c r="DG2073" s="48"/>
      <c r="DH2073" s="48"/>
      <c r="DI2073" s="48"/>
      <c r="DJ2073" s="48"/>
      <c r="DK2073" s="48"/>
      <c r="DL2073" s="48"/>
    </row>
    <row r="2074" spans="1:116" ht="14.4">
      <c r="A2074" t="s">
        <v>3670</v>
      </c>
      <c r="B2074" s="188" t="s">
        <v>334</v>
      </c>
      <c r="C2074" s="151" t="str">
        <f t="shared" si="529"/>
        <v>F.104.01.112</v>
      </c>
      <c r="D2074" s="54" t="s">
        <v>1993</v>
      </c>
      <c r="E2074" s="150" t="s">
        <v>352</v>
      </c>
      <c r="F2074" s="153" t="str">
        <f t="shared" si="530"/>
        <v>PEI (Polyether Imide) and Aramid waste incineration with electricity</v>
      </c>
      <c r="G2074" s="154">
        <f t="shared" si="528"/>
        <v>1.6263508000000002</v>
      </c>
      <c r="H2074"/>
      <c r="I2074"/>
      <c r="J2074" s="227">
        <f t="shared" si="531"/>
        <v>0.2212889278181</v>
      </c>
      <c r="K2074"/>
      <c r="L2074" s="280">
        <f t="shared" si="532"/>
        <v>-8.5489148050000002E-3</v>
      </c>
      <c r="M2074" s="280">
        <f t="shared" si="533"/>
        <v>-1.22515085869E-2</v>
      </c>
      <c r="N2074" s="281">
        <f t="shared" si="534"/>
        <v>-1.8632687900000001E-3</v>
      </c>
      <c r="O2074" s="280">
        <v>0.24395262000000001</v>
      </c>
      <c r="P2074" s="219">
        <v>-4.3945547999999996E-3</v>
      </c>
      <c r="Q2074" s="219">
        <v>-7.2011640000000003E-3</v>
      </c>
      <c r="R2074" s="219">
        <v>-7.3848693999999998E-3</v>
      </c>
      <c r="S2074" s="219">
        <v>-9.5211369000000004E-4</v>
      </c>
      <c r="T2074" s="219">
        <v>-1.1331843E-4</v>
      </c>
      <c r="U2074" s="286">
        <v>-9.8613284999999999E-5</v>
      </c>
      <c r="V2074" s="219">
        <v>-6.5085439000000004E-4</v>
      </c>
      <c r="W2074" s="219">
        <v>-2.3334429E-4</v>
      </c>
      <c r="X2074" s="219">
        <v>0</v>
      </c>
      <c r="Y2074" s="219">
        <v>-1.6299245E-3</v>
      </c>
      <c r="Z2074" s="286">
        <v>-4.9353969000000004E-6</v>
      </c>
      <c r="AA2074" s="219">
        <v>0</v>
      </c>
      <c r="AB2074" s="219">
        <v>0</v>
      </c>
      <c r="AC2074"/>
      <c r="AD2074" s="227">
        <f t="shared" si="535"/>
        <v>0.24395262000000001</v>
      </c>
      <c r="AE2074" s="227">
        <f t="shared" si="536"/>
        <v>-2.0795487994999997E-2</v>
      </c>
      <c r="AF2074" s="227">
        <f t="shared" si="537"/>
        <v>-1.224657319E-2</v>
      </c>
      <c r="AG2074" s="227">
        <f t="shared" si="538"/>
        <v>-1.22515085869E-2</v>
      </c>
      <c r="AH2074" s="227">
        <f t="shared" si="539"/>
        <v>-1.8632687900000001E-3</v>
      </c>
      <c r="AI2074"/>
      <c r="AJ2074">
        <v>-18.723271</v>
      </c>
      <c r="AK2074" s="155">
        <v>-18.432061999999998</v>
      </c>
      <c r="AL2074" s="155">
        <v>-0.20247509</v>
      </c>
      <c r="AM2074" s="155">
        <v>0</v>
      </c>
      <c r="AN2074" s="155">
        <v>0</v>
      </c>
      <c r="AO2074" s="155">
        <v>-4.9598902E-2</v>
      </c>
      <c r="AP2074" s="155">
        <v>-3.9134816000000003E-2</v>
      </c>
      <c r="AQ2074"/>
      <c r="AR2074" s="156">
        <v>2.3466336000000001E-2</v>
      </c>
      <c r="AS2074" s="156">
        <v>2.3588505999999999E-2</v>
      </c>
      <c r="AT2074" s="156">
        <v>1.1940191E-3</v>
      </c>
      <c r="AU2074" s="156">
        <v>-1.3161889999999999E-3</v>
      </c>
      <c r="AV2074" s="282">
        <f t="shared" si="525"/>
        <v>1.41417897303E-6</v>
      </c>
      <c r="AW2074" s="282">
        <f t="shared" si="526"/>
        <v>4.4157511853212596E-9</v>
      </c>
      <c r="AX2074" s="283">
        <f t="shared" si="527"/>
        <v>-0.18434019719</v>
      </c>
      <c r="AY2074" s="157">
        <v>1.5092535E-6</v>
      </c>
      <c r="AZ2074" s="157">
        <v>4.5537821999999998E-9</v>
      </c>
      <c r="BA2074" s="157">
        <v>1.2441584000000001E-13</v>
      </c>
      <c r="BB2074" s="157">
        <v>0</v>
      </c>
      <c r="BC2074" s="157">
        <v>0</v>
      </c>
      <c r="BD2074" s="157">
        <v>-1.9789519000000001E-10</v>
      </c>
      <c r="BE2074" s="157">
        <v>-9.4743959000000001E-8</v>
      </c>
      <c r="BF2074" s="157">
        <v>-4.5129756999999999E-11</v>
      </c>
      <c r="BG2074" s="157">
        <v>-9.2964688E-11</v>
      </c>
      <c r="BH2074" s="157">
        <v>0</v>
      </c>
      <c r="BI2074" s="157">
        <v>0</v>
      </c>
      <c r="BJ2074" s="157">
        <v>-5.6204324000000001E-14</v>
      </c>
      <c r="BK2074" s="157">
        <v>-3.9176952999999998E-15</v>
      </c>
      <c r="BL2074" s="157">
        <v>-8.6349944000000003E-16</v>
      </c>
      <c r="BM2074" s="157">
        <v>-1.562694E-11</v>
      </c>
      <c r="BN2074" s="157">
        <v>-1.1704584E-10</v>
      </c>
      <c r="BO2074" s="157">
        <v>0</v>
      </c>
      <c r="BP2074" s="157">
        <v>-1.9577189999999999E-5</v>
      </c>
      <c r="BQ2074" s="157">
        <v>-0.18432061999999999</v>
      </c>
      <c r="BR2074" s="157">
        <v>0</v>
      </c>
      <c r="BS2074" s="157">
        <v>0</v>
      </c>
      <c r="BT2074" s="157">
        <v>0</v>
      </c>
      <c r="BU2074"/>
      <c r="BV2074" s="155">
        <v>1.8809707E-5</v>
      </c>
      <c r="BW2074" s="155">
        <v>-6.4092664999999998E-7</v>
      </c>
      <c r="BX2074" s="155">
        <v>4.5346975000000003E-5</v>
      </c>
      <c r="BY2074" s="155">
        <v>-7.9778585000000006E-8</v>
      </c>
      <c r="BZ2074" s="155">
        <v>-1.3801713999999999E-6</v>
      </c>
      <c r="CA2074" s="155">
        <v>0</v>
      </c>
      <c r="CB2074" s="155">
        <v>0</v>
      </c>
      <c r="CC2074" s="155">
        <v>0</v>
      </c>
      <c r="CD2074" s="155">
        <v>-1.5754790000000001E-7</v>
      </c>
      <c r="CE2074" s="155">
        <v>-9.8340555999999998E-8</v>
      </c>
      <c r="CF2074" s="155">
        <v>0</v>
      </c>
      <c r="CG2074" s="155">
        <v>0</v>
      </c>
      <c r="CH2074" s="155">
        <v>0</v>
      </c>
      <c r="CI2074" s="155">
        <v>-1.4532625E-6</v>
      </c>
      <c r="CJ2074" s="155">
        <v>-2.2727241E-5</v>
      </c>
      <c r="CK2074" s="155">
        <v>-3.2853273000000002E-15</v>
      </c>
      <c r="CL2074" s="155">
        <v>0</v>
      </c>
      <c r="CM2074"/>
      <c r="CN2074" s="284">
        <v>0</v>
      </c>
      <c r="CO2074" s="284">
        <v>1.6263508</v>
      </c>
      <c r="CP2074" s="285">
        <v>0</v>
      </c>
      <c r="CQ2074" s="284">
        <v>-4.3851268E-4</v>
      </c>
      <c r="CR2074" s="284">
        <v>-2.6847517000000001E-11</v>
      </c>
      <c r="CS2074" s="284">
        <v>-3.1303723000000001E-9</v>
      </c>
      <c r="CT2074" s="284">
        <v>-5.0541475999999998E-5</v>
      </c>
      <c r="CU2074" s="284">
        <v>-3.2889888999999999E-3</v>
      </c>
      <c r="CV2074" s="284">
        <v>0</v>
      </c>
      <c r="CW2074" s="284">
        <v>0</v>
      </c>
      <c r="CX2074"/>
      <c r="CY2074"/>
      <c r="CZ2074"/>
      <c r="DA2074"/>
      <c r="DB2074" s="212"/>
      <c r="DC2074" s="48"/>
      <c r="DD2074" s="48"/>
      <c r="DE2074" s="48"/>
      <c r="DF2074" s="48"/>
      <c r="DG2074" s="48"/>
      <c r="DH2074" s="48"/>
      <c r="DI2074" s="48"/>
      <c r="DJ2074" s="48"/>
      <c r="DK2074" s="48"/>
      <c r="DL2074" s="48"/>
    </row>
    <row r="2075" spans="1:116" ht="14.4">
      <c r="A2075" t="s">
        <v>1174</v>
      </c>
      <c r="B2075" s="188" t="s">
        <v>334</v>
      </c>
      <c r="C2075" s="151" t="str">
        <f t="shared" si="529"/>
        <v>F.104.01.113</v>
      </c>
      <c r="D2075" s="54" t="s">
        <v>1993</v>
      </c>
      <c r="E2075" s="150" t="s">
        <v>352</v>
      </c>
      <c r="F2075" s="153" t="str">
        <f t="shared" si="530"/>
        <v>Phthalic anhydride waste incineration with electricity</v>
      </c>
      <c r="G2075" s="154">
        <f t="shared" si="528"/>
        <v>1.4210605333333335</v>
      </c>
      <c r="H2075"/>
      <c r="I2075"/>
      <c r="J2075" s="227">
        <f t="shared" si="531"/>
        <v>0.21364884044579999</v>
      </c>
      <c r="K2075"/>
      <c r="L2075" s="280">
        <f t="shared" si="532"/>
        <v>1.590925697E-3</v>
      </c>
      <c r="M2075" s="280">
        <f t="shared" si="533"/>
        <v>3.1280471879999969E-4</v>
      </c>
      <c r="N2075" s="281">
        <f t="shared" si="534"/>
        <v>-1.41396997E-3</v>
      </c>
      <c r="O2075" s="280">
        <v>0.21315908</v>
      </c>
      <c r="P2075" s="219">
        <v>-3.3348749000000001E-3</v>
      </c>
      <c r="Q2075" s="219">
        <v>4.1453356999999998E-3</v>
      </c>
      <c r="R2075" s="219">
        <v>2.4742792999999999E-3</v>
      </c>
      <c r="S2075" s="219">
        <v>-7.2252598999999996E-4</v>
      </c>
      <c r="T2075" s="286">
        <v>-8.5993417999999998E-5</v>
      </c>
      <c r="U2075" s="286">
        <v>-7.4834195000000002E-5</v>
      </c>
      <c r="V2075" s="219">
        <v>-4.9391077999999999E-4</v>
      </c>
      <c r="W2075" s="219">
        <v>-1.7707686999999999E-4</v>
      </c>
      <c r="X2075" s="219">
        <v>0</v>
      </c>
      <c r="Y2075" s="219">
        <v>-1.2368931E-3</v>
      </c>
      <c r="Z2075" s="286">
        <v>-3.7453012000000001E-6</v>
      </c>
      <c r="AA2075" s="219">
        <v>0</v>
      </c>
      <c r="AB2075" s="219">
        <v>0</v>
      </c>
      <c r="AC2075"/>
      <c r="AD2075" s="227">
        <f t="shared" si="535"/>
        <v>0.21315908</v>
      </c>
      <c r="AE2075" s="227">
        <f t="shared" si="536"/>
        <v>1.9074757169999998E-3</v>
      </c>
      <c r="AF2075" s="227">
        <f t="shared" si="537"/>
        <v>3.1655001999999967E-4</v>
      </c>
      <c r="AG2075" s="227">
        <f t="shared" si="538"/>
        <v>3.1280471879999952E-4</v>
      </c>
      <c r="AH2075" s="227">
        <f t="shared" si="539"/>
        <v>-1.41396997E-3</v>
      </c>
      <c r="AI2075"/>
      <c r="AJ2075">
        <v>-14.20844</v>
      </c>
      <c r="AK2075" s="155">
        <v>-13.987451999999999</v>
      </c>
      <c r="AL2075" s="155">
        <v>-0.15365131000000001</v>
      </c>
      <c r="AM2075" s="155">
        <v>0</v>
      </c>
      <c r="AN2075" s="155">
        <v>0</v>
      </c>
      <c r="AO2075" s="155">
        <v>-3.7638882999999998E-2</v>
      </c>
      <c r="AP2075" s="155">
        <v>-2.9698051999999999E-2</v>
      </c>
      <c r="AQ2075"/>
      <c r="AR2075" s="156">
        <v>2.2458926000000001E-2</v>
      </c>
      <c r="AS2075" s="156">
        <v>2.2336866E-2</v>
      </c>
      <c r="AT2075" s="156">
        <v>1.1208710000000001E-3</v>
      </c>
      <c r="AU2075" s="156">
        <v>-9.988101200000001E-4</v>
      </c>
      <c r="AV2075" s="282">
        <f t="shared" si="525"/>
        <v>1.3391406454359998E-6</v>
      </c>
      <c r="AW2075" s="282">
        <f t="shared" si="526"/>
        <v>4.1452328603384787E-9</v>
      </c>
      <c r="AX2075" s="283">
        <f t="shared" si="527"/>
        <v>-0.13988937644900001</v>
      </c>
      <c r="AY2075" s="157">
        <v>1.3187442E-6</v>
      </c>
      <c r="AZ2075" s="157">
        <v>3.9789694999999998E-9</v>
      </c>
      <c r="BA2075" s="157">
        <v>1.0871113E-13</v>
      </c>
      <c r="BB2075" s="157">
        <v>0</v>
      </c>
      <c r="BC2075" s="157">
        <v>0</v>
      </c>
      <c r="BD2075" s="157">
        <v>1.0510242000000001E-9</v>
      </c>
      <c r="BE2075" s="157">
        <v>1.9446102E-8</v>
      </c>
      <c r="BF2075" s="157">
        <v>1.360326E-10</v>
      </c>
      <c r="BG2075" s="157">
        <v>3.0168329000000002E-11</v>
      </c>
      <c r="BH2075" s="157">
        <v>0</v>
      </c>
      <c r="BI2075" s="157">
        <v>0</v>
      </c>
      <c r="BJ2075" s="157">
        <v>-4.2651509E-14</v>
      </c>
      <c r="BK2075" s="157">
        <v>-2.9730027999999999E-15</v>
      </c>
      <c r="BL2075" s="157">
        <v>-6.5527972000000002E-16</v>
      </c>
      <c r="BM2075" s="157">
        <v>-1.1858742000000001E-11</v>
      </c>
      <c r="BN2075" s="157">
        <v>-8.8822022000000001E-11</v>
      </c>
      <c r="BO2075" s="157">
        <v>0</v>
      </c>
      <c r="BP2075" s="157">
        <v>-1.4856449E-5</v>
      </c>
      <c r="BQ2075" s="157">
        <v>-0.13987452</v>
      </c>
      <c r="BR2075" s="157">
        <v>0</v>
      </c>
      <c r="BS2075" s="157">
        <v>0</v>
      </c>
      <c r="BT2075" s="157">
        <v>0</v>
      </c>
      <c r="BU2075"/>
      <c r="BV2075" s="155">
        <v>2.4394554999999999E-5</v>
      </c>
      <c r="BW2075" s="155">
        <v>6.0345748000000005E-7</v>
      </c>
      <c r="BX2075" s="155">
        <v>3.9622938E-5</v>
      </c>
      <c r="BY2075" s="155">
        <v>-6.0541195999999996E-8</v>
      </c>
      <c r="BZ2075" s="155">
        <v>-7.2951770000000001E-7</v>
      </c>
      <c r="CA2075" s="155">
        <v>7.7763452999999998E-7</v>
      </c>
      <c r="CB2075" s="155">
        <v>0</v>
      </c>
      <c r="CC2075" s="155">
        <v>1.1802818999999999E-6</v>
      </c>
      <c r="CD2075" s="155">
        <v>-1.1955763E-7</v>
      </c>
      <c r="CE2075" s="155">
        <v>-7.4627231000000001E-8</v>
      </c>
      <c r="CF2075" s="155">
        <v>0</v>
      </c>
      <c r="CG2075" s="155">
        <v>0</v>
      </c>
      <c r="CH2075" s="155">
        <v>0</v>
      </c>
      <c r="CI2075" s="155">
        <v>4.4139966000000001E-7</v>
      </c>
      <c r="CJ2075" s="155">
        <v>-1.7246913000000001E-5</v>
      </c>
      <c r="CK2075" s="155">
        <v>-2.4931207E-15</v>
      </c>
      <c r="CL2075" s="155">
        <v>0</v>
      </c>
      <c r="CM2075"/>
      <c r="CN2075" s="284">
        <v>0</v>
      </c>
      <c r="CO2075" s="284">
        <v>1.4210605000000001</v>
      </c>
      <c r="CP2075" s="285">
        <v>2.2235795999999999E-2</v>
      </c>
      <c r="CQ2075" s="284">
        <v>5.9122796999999997E-4</v>
      </c>
      <c r="CR2075" s="284">
        <v>-2.0373647999999999E-11</v>
      </c>
      <c r="CS2075" s="284">
        <v>-2.3755307000000002E-9</v>
      </c>
      <c r="CT2075" s="284">
        <v>-2.8820839E-5</v>
      </c>
      <c r="CU2075" s="284">
        <v>-2.4958993999999999E-3</v>
      </c>
      <c r="CV2075" s="284">
        <v>0</v>
      </c>
      <c r="CW2075" s="284">
        <v>2.7347363999999998E-4</v>
      </c>
      <c r="CX2075"/>
      <c r="CY2075"/>
      <c r="CZ2075"/>
      <c r="DA2075"/>
      <c r="DB2075" s="212"/>
      <c r="DC2075" s="48"/>
      <c r="DD2075" s="48"/>
      <c r="DE2075" s="48"/>
      <c r="DF2075" s="48"/>
      <c r="DG2075" s="48"/>
      <c r="DH2075" s="48"/>
      <c r="DI2075" s="48"/>
      <c r="DJ2075" s="48"/>
      <c r="DK2075" s="48"/>
      <c r="DL2075" s="48"/>
    </row>
    <row r="2076" spans="1:116" ht="14.4">
      <c r="A2076" t="s">
        <v>1175</v>
      </c>
      <c r="B2076" s="188" t="s">
        <v>334</v>
      </c>
      <c r="C2076" s="151" t="str">
        <f t="shared" si="529"/>
        <v>F.104.01.114</v>
      </c>
      <c r="D2076" s="54" t="s">
        <v>1993</v>
      </c>
      <c r="E2076" s="150" t="s">
        <v>352</v>
      </c>
      <c r="F2076" s="153" t="str">
        <f t="shared" si="530"/>
        <v>Polyether-polyols waste incineration with electricity</v>
      </c>
      <c r="G2076" s="154">
        <f t="shared" si="528"/>
        <v>1.4101454666666666</v>
      </c>
      <c r="H2076"/>
      <c r="I2076"/>
      <c r="J2076" s="227">
        <f t="shared" si="531"/>
        <v>0.21227588648000001</v>
      </c>
      <c r="K2076"/>
      <c r="L2076" s="280">
        <f t="shared" si="532"/>
        <v>2.3830632199999999E-3</v>
      </c>
      <c r="M2076" s="280">
        <f t="shared" si="533"/>
        <v>4.7934417000000012E-4</v>
      </c>
      <c r="N2076" s="281">
        <f t="shared" si="534"/>
        <v>-2.10834091E-3</v>
      </c>
      <c r="O2076" s="280">
        <v>0.21152182</v>
      </c>
      <c r="P2076" s="219">
        <v>-4.9725619999999998E-3</v>
      </c>
      <c r="Q2076" s="219">
        <v>6.1939507E-3</v>
      </c>
      <c r="R2076" s="219">
        <v>3.7002132E-3</v>
      </c>
      <c r="S2076" s="219">
        <v>-1.0773433E-3</v>
      </c>
      <c r="T2076" s="219">
        <v>-1.2822298000000001E-4</v>
      </c>
      <c r="U2076" s="219">
        <v>-1.115837E-4</v>
      </c>
      <c r="V2076" s="219">
        <v>-7.3645999000000002E-4</v>
      </c>
      <c r="W2076" s="219">
        <v>-2.6403560999999998E-4</v>
      </c>
      <c r="X2076" s="219">
        <v>0</v>
      </c>
      <c r="Y2076" s="219">
        <v>-1.8443053E-3</v>
      </c>
      <c r="Z2076" s="286">
        <v>-5.5845399999999999E-6</v>
      </c>
      <c r="AA2076" s="219">
        <v>0</v>
      </c>
      <c r="AB2076" s="219">
        <v>0</v>
      </c>
      <c r="AC2076"/>
      <c r="AD2076" s="227">
        <f t="shared" si="535"/>
        <v>0.21152182</v>
      </c>
      <c r="AE2076" s="227">
        <f t="shared" si="536"/>
        <v>2.86799193E-3</v>
      </c>
      <c r="AF2076" s="227">
        <f t="shared" si="537"/>
        <v>4.8492871000000012E-4</v>
      </c>
      <c r="AG2076" s="227">
        <f t="shared" si="538"/>
        <v>4.7934417000000023E-4</v>
      </c>
      <c r="AH2076" s="227">
        <f t="shared" si="539"/>
        <v>-2.10834091E-3</v>
      </c>
      <c r="AI2076"/>
      <c r="AJ2076">
        <v>-21.185907</v>
      </c>
      <c r="AK2076" s="155">
        <v>-20.856396</v>
      </c>
      <c r="AL2076" s="155">
        <v>-0.22910625000000001</v>
      </c>
      <c r="AM2076" s="155">
        <v>0</v>
      </c>
      <c r="AN2076" s="155">
        <v>0</v>
      </c>
      <c r="AO2076" s="155">
        <v>-5.6122548000000001E-2</v>
      </c>
      <c r="AP2076" s="155">
        <v>-4.4282141999999997E-2</v>
      </c>
      <c r="AQ2076"/>
      <c r="AR2076" s="156">
        <v>2.1982523E-2</v>
      </c>
      <c r="AS2076" s="156">
        <v>2.2337058999999999E-2</v>
      </c>
      <c r="AT2076" s="156">
        <v>1.1347686E-3</v>
      </c>
      <c r="AU2076" s="156">
        <v>-1.4893047999999999E-3</v>
      </c>
      <c r="AV2076" s="282">
        <f t="shared" si="525"/>
        <v>1.3391522070290001E-6</v>
      </c>
      <c r="AW2076" s="282">
        <f t="shared" si="526"/>
        <v>4.1966294273050596E-9</v>
      </c>
      <c r="AX2076" s="283">
        <f t="shared" si="527"/>
        <v>-0.20858611214</v>
      </c>
      <c r="AY2076" s="157">
        <v>1.308615E-6</v>
      </c>
      <c r="AZ2076" s="157">
        <v>3.9484073E-9</v>
      </c>
      <c r="BA2076" s="157">
        <v>1.0787613000000001E-13</v>
      </c>
      <c r="BB2076" s="157">
        <v>0</v>
      </c>
      <c r="BC2076" s="157">
        <v>0</v>
      </c>
      <c r="BD2076" s="157">
        <v>1.568776E-9</v>
      </c>
      <c r="BE2076" s="157">
        <v>2.9118554000000001E-8</v>
      </c>
      <c r="BF2076" s="157">
        <v>2.0306440999999999E-10</v>
      </c>
      <c r="BG2076" s="157">
        <v>4.5118848000000002E-11</v>
      </c>
      <c r="BH2076" s="157">
        <v>0</v>
      </c>
      <c r="BI2076" s="157">
        <v>0</v>
      </c>
      <c r="BJ2076" s="157">
        <v>-6.3596768999999996E-14</v>
      </c>
      <c r="BK2076" s="157">
        <v>-4.4329821000000001E-15</v>
      </c>
      <c r="BL2076" s="157">
        <v>-9.7707384000000002E-16</v>
      </c>
      <c r="BM2076" s="157">
        <v>-1.7682320999999999E-11</v>
      </c>
      <c r="BN2076" s="157">
        <v>-1.3244065000000001E-10</v>
      </c>
      <c r="BO2076" s="157">
        <v>0</v>
      </c>
      <c r="BP2076" s="157">
        <v>-2.215214E-5</v>
      </c>
      <c r="BQ2076" s="157">
        <v>-0.20856395999999999</v>
      </c>
      <c r="BR2076" s="157">
        <v>0</v>
      </c>
      <c r="BS2076" s="157">
        <v>0</v>
      </c>
      <c r="BT2076" s="157">
        <v>0</v>
      </c>
      <c r="BU2076"/>
      <c r="BV2076" s="155">
        <v>1.6618479999999999E-5</v>
      </c>
      <c r="BW2076" s="155">
        <v>9.0126885999999996E-7</v>
      </c>
      <c r="BX2076" s="155">
        <v>3.9318598000000001E-5</v>
      </c>
      <c r="BY2076" s="155">
        <v>-9.0271706999999999E-8</v>
      </c>
      <c r="BZ2076" s="155">
        <v>-1.087341E-6</v>
      </c>
      <c r="CA2076" s="155">
        <v>1.1605606E-6</v>
      </c>
      <c r="CB2076" s="155">
        <v>0</v>
      </c>
      <c r="CC2076" s="155">
        <v>1.7614812999999999E-6</v>
      </c>
      <c r="CD2076" s="155">
        <v>-1.7826987E-7</v>
      </c>
      <c r="CE2076" s="155">
        <v>-1.112751E-7</v>
      </c>
      <c r="CF2076" s="155">
        <v>0</v>
      </c>
      <c r="CG2076" s="155">
        <v>0</v>
      </c>
      <c r="CH2076" s="155">
        <v>0</v>
      </c>
      <c r="CI2076" s="155">
        <v>6.6023910000000001E-7</v>
      </c>
      <c r="CJ2076" s="155">
        <v>-2.5716510000000001E-5</v>
      </c>
      <c r="CK2076" s="155">
        <v>-3.7174399999999999E-15</v>
      </c>
      <c r="CL2076" s="155">
        <v>0</v>
      </c>
      <c r="CM2076"/>
      <c r="CN2076" s="284">
        <v>0</v>
      </c>
      <c r="CO2076" s="284">
        <v>1.4101455000000001</v>
      </c>
      <c r="CP2076" s="285">
        <v>3.3185240999999997E-2</v>
      </c>
      <c r="CQ2076" s="284">
        <v>8.8281060999999999E-4</v>
      </c>
      <c r="CR2076" s="284">
        <v>-3.0378717999999999E-11</v>
      </c>
      <c r="CS2076" s="284">
        <v>-3.542104E-9</v>
      </c>
      <c r="CT2076" s="284">
        <v>-4.2961323999999997E-5</v>
      </c>
      <c r="CU2076" s="284">
        <v>-3.7215832000000002E-3</v>
      </c>
      <c r="CV2076" s="284">
        <v>0</v>
      </c>
      <c r="CW2076" s="284">
        <v>4.0813869000000001E-4</v>
      </c>
      <c r="CX2076"/>
      <c r="CY2076"/>
      <c r="CZ2076"/>
      <c r="DA2076"/>
      <c r="DB2076" s="212"/>
      <c r="DC2076" s="48"/>
      <c r="DD2076" s="48"/>
      <c r="DE2076" s="48"/>
      <c r="DF2076" s="48"/>
      <c r="DG2076" s="48"/>
      <c r="DH2076" s="48"/>
      <c r="DI2076" s="48"/>
      <c r="DJ2076" s="48"/>
      <c r="DK2076" s="48"/>
      <c r="DL2076" s="48"/>
    </row>
    <row r="2077" spans="1:116" ht="14.4">
      <c r="A2077" t="s">
        <v>1176</v>
      </c>
      <c r="B2077" s="188" t="s">
        <v>334</v>
      </c>
      <c r="C2077" s="151" t="str">
        <f t="shared" si="529"/>
        <v>F.104.01.115</v>
      </c>
      <c r="D2077" s="54" t="s">
        <v>1993</v>
      </c>
      <c r="E2077" s="150" t="s">
        <v>352</v>
      </c>
      <c r="F2077" s="153" t="str">
        <f t="shared" si="530"/>
        <v>PPS  waste incineration with electricity</v>
      </c>
      <c r="G2077" s="154">
        <f t="shared" si="528"/>
        <v>1.1853128666666666</v>
      </c>
      <c r="H2077"/>
      <c r="I2077"/>
      <c r="J2077" s="227">
        <f t="shared" si="531"/>
        <v>0.1784765612759</v>
      </c>
      <c r="K2077"/>
      <c r="L2077" s="280">
        <f t="shared" si="532"/>
        <v>2.0993158400000001E-3</v>
      </c>
      <c r="M2077" s="280">
        <f t="shared" si="533"/>
        <v>4.3036960590000031E-4</v>
      </c>
      <c r="N2077" s="281">
        <f t="shared" si="534"/>
        <v>-1.85005417E-3</v>
      </c>
      <c r="O2077" s="280">
        <v>0.17779692999999999</v>
      </c>
      <c r="P2077" s="219">
        <v>-4.3633878000000001E-3</v>
      </c>
      <c r="Q2077" s="219">
        <v>5.4448962000000004E-3</v>
      </c>
      <c r="R2077" s="219">
        <v>3.2551056000000001E-3</v>
      </c>
      <c r="S2077" s="219">
        <v>-9.4536111000000003E-4</v>
      </c>
      <c r="T2077" s="219">
        <v>-1.1251475E-4</v>
      </c>
      <c r="U2077" s="286">
        <v>-9.7913900000000005E-5</v>
      </c>
      <c r="V2077" s="219">
        <v>-6.4623839999999996E-4</v>
      </c>
      <c r="W2077" s="219">
        <v>-2.3168937E-4</v>
      </c>
      <c r="X2077" s="219">
        <v>0</v>
      </c>
      <c r="Y2077" s="219">
        <v>-1.6183648E-3</v>
      </c>
      <c r="Z2077" s="286">
        <v>-4.9003940999999999E-6</v>
      </c>
      <c r="AA2077" s="219">
        <v>0</v>
      </c>
      <c r="AB2077" s="219">
        <v>0</v>
      </c>
      <c r="AC2077"/>
      <c r="AD2077" s="227">
        <f t="shared" si="535"/>
        <v>0.17779692999999999</v>
      </c>
      <c r="AE2077" s="227">
        <f t="shared" si="536"/>
        <v>2.5345858400000008E-3</v>
      </c>
      <c r="AF2077" s="227">
        <f t="shared" si="537"/>
        <v>4.352700000000003E-4</v>
      </c>
      <c r="AG2077" s="227">
        <f t="shared" si="538"/>
        <v>4.3036960589999988E-4</v>
      </c>
      <c r="AH2077" s="227">
        <f t="shared" si="539"/>
        <v>-1.85005417E-3</v>
      </c>
      <c r="AI2077"/>
      <c r="AJ2077">
        <v>-18.590482000000002</v>
      </c>
      <c r="AK2077" s="155">
        <v>-18.301338999999999</v>
      </c>
      <c r="AL2077" s="155">
        <v>-0.2010391</v>
      </c>
      <c r="AM2077" s="155">
        <v>0</v>
      </c>
      <c r="AN2077" s="155">
        <v>0</v>
      </c>
      <c r="AO2077" s="155">
        <v>-4.9247135999999997E-2</v>
      </c>
      <c r="AP2077" s="155">
        <v>-3.8857265000000002E-2</v>
      </c>
      <c r="AQ2077"/>
      <c r="AR2077" s="156">
        <v>1.8445571000000001E-2</v>
      </c>
      <c r="AS2077" s="156">
        <v>1.8796031000000001E-2</v>
      </c>
      <c r="AT2077" s="156">
        <v>9.5639398999999999E-4</v>
      </c>
      <c r="AU2077" s="156">
        <v>-1.3068544E-3</v>
      </c>
      <c r="AV2077" s="282">
        <f t="shared" si="525"/>
        <v>1.1268603604590001E-6</v>
      </c>
      <c r="AW2077" s="282">
        <f t="shared" si="526"/>
        <v>3.5369600694354702E-9</v>
      </c>
      <c r="AX2077" s="283">
        <f t="shared" si="527"/>
        <v>-0.18303282834500001</v>
      </c>
      <c r="AY2077" s="157">
        <v>1.0999703000000001E-6</v>
      </c>
      <c r="AZ2077" s="157">
        <v>3.318876E-9</v>
      </c>
      <c r="BA2077" s="157">
        <v>9.0676433000000003E-14</v>
      </c>
      <c r="BB2077" s="157">
        <v>0</v>
      </c>
      <c r="BC2077" s="157">
        <v>0</v>
      </c>
      <c r="BD2077" s="157">
        <v>1.3778083000000001E-9</v>
      </c>
      <c r="BE2077" s="157">
        <v>2.5643983999999999E-8</v>
      </c>
      <c r="BF2077" s="157">
        <v>1.7836031E-10</v>
      </c>
      <c r="BG2077" s="157">
        <v>3.9693635999999999E-11</v>
      </c>
      <c r="BH2077" s="157">
        <v>0</v>
      </c>
      <c r="BI2077" s="157">
        <v>0</v>
      </c>
      <c r="BJ2077" s="157">
        <v>-5.5805712E-14</v>
      </c>
      <c r="BK2077" s="157">
        <v>-3.8899102000000001E-15</v>
      </c>
      <c r="BL2077" s="157">
        <v>-8.5737532999999999E-16</v>
      </c>
      <c r="BM2077" s="157">
        <v>-1.5516110999999999E-11</v>
      </c>
      <c r="BN2077" s="157">
        <v>-1.1621573E-10</v>
      </c>
      <c r="BO2077" s="157">
        <v>0</v>
      </c>
      <c r="BP2077" s="157">
        <v>-1.9438345E-5</v>
      </c>
      <c r="BQ2077" s="157">
        <v>-0.18301339</v>
      </c>
      <c r="BR2077" s="157">
        <v>0</v>
      </c>
      <c r="BS2077" s="157">
        <v>0</v>
      </c>
      <c r="BT2077" s="157">
        <v>0</v>
      </c>
      <c r="BU2077"/>
      <c r="BV2077" s="155">
        <v>1.3135455999999999E-5</v>
      </c>
      <c r="BW2077" s="155">
        <v>7.9196256000000003E-7</v>
      </c>
      <c r="BX2077" s="155">
        <v>3.3049666999999999E-5</v>
      </c>
      <c r="BY2077" s="155">
        <v>-7.9212780000000005E-8</v>
      </c>
      <c r="BZ2077" s="155">
        <v>-9.5381151999999994E-7</v>
      </c>
      <c r="CA2077" s="155">
        <v>1.0191724999999999E-6</v>
      </c>
      <c r="CB2077" s="155">
        <v>0</v>
      </c>
      <c r="CC2077" s="155">
        <v>1.5468846E-6</v>
      </c>
      <c r="CD2077" s="155">
        <v>-1.5643054000000001E-7</v>
      </c>
      <c r="CE2077" s="155">
        <v>-9.7643105000000007E-8</v>
      </c>
      <c r="CF2077" s="155">
        <v>0</v>
      </c>
      <c r="CG2077" s="155">
        <v>0</v>
      </c>
      <c r="CH2077" s="155">
        <v>0</v>
      </c>
      <c r="CI2077" s="155">
        <v>5.8092160999999995E-7</v>
      </c>
      <c r="CJ2077" s="155">
        <v>-2.2566054000000002E-5</v>
      </c>
      <c r="CK2077" s="155">
        <v>-3.2620271E-15</v>
      </c>
      <c r="CL2077" s="155">
        <v>0</v>
      </c>
      <c r="CM2077"/>
      <c r="CN2077" s="284">
        <v>0</v>
      </c>
      <c r="CO2077" s="284">
        <v>1.1853127999999999</v>
      </c>
      <c r="CP2077" s="285">
        <v>2.9142369000000001E-2</v>
      </c>
      <c r="CQ2077" s="284">
        <v>7.7559733999999999E-4</v>
      </c>
      <c r="CR2077" s="284">
        <v>-2.6657109E-11</v>
      </c>
      <c r="CS2077" s="284">
        <v>-3.1081711E-9</v>
      </c>
      <c r="CT2077" s="284">
        <v>-3.7688585000000003E-5</v>
      </c>
      <c r="CU2077" s="284">
        <v>-3.2656627000000001E-3</v>
      </c>
      <c r="CV2077" s="284">
        <v>0</v>
      </c>
      <c r="CW2077" s="284">
        <v>3.5841620999999999E-4</v>
      </c>
      <c r="CX2077"/>
      <c r="CY2077"/>
      <c r="CZ2077"/>
      <c r="DA2077"/>
      <c r="DB2077" s="212"/>
      <c r="DC2077" s="48"/>
      <c r="DD2077" s="48"/>
      <c r="DE2077" s="48"/>
      <c r="DF2077" s="48"/>
      <c r="DG2077" s="48"/>
      <c r="DH2077" s="48"/>
      <c r="DI2077" s="48"/>
      <c r="DJ2077" s="48"/>
      <c r="DK2077" s="48"/>
      <c r="DL2077" s="48"/>
    </row>
    <row r="2078" spans="1:116" ht="14.4">
      <c r="A2078" t="s">
        <v>1177</v>
      </c>
      <c r="B2078" s="188" t="s">
        <v>334</v>
      </c>
      <c r="C2078" s="151" t="str">
        <f t="shared" si="529"/>
        <v>F.104.01.116</v>
      </c>
      <c r="D2078" s="54" t="s">
        <v>1993</v>
      </c>
      <c r="E2078" s="150" t="s">
        <v>352</v>
      </c>
      <c r="F2078" s="153" t="str">
        <f t="shared" si="530"/>
        <v>PVOH (PVA) waste incineration with electricity</v>
      </c>
      <c r="G2078" s="154">
        <f t="shared" si="528"/>
        <v>1.0467636666666666</v>
      </c>
      <c r="H2078"/>
      <c r="I2078"/>
      <c r="J2078" s="227">
        <f t="shared" si="531"/>
        <v>0.15760659659330001</v>
      </c>
      <c r="K2078"/>
      <c r="L2078" s="280">
        <f t="shared" si="532"/>
        <v>1.6295087900000001E-3</v>
      </c>
      <c r="M2078" s="280">
        <f t="shared" si="533"/>
        <v>3.6809844330000036E-4</v>
      </c>
      <c r="N2078" s="281">
        <f t="shared" si="534"/>
        <v>-1.40556064E-3</v>
      </c>
      <c r="O2078" s="280">
        <v>0.15701455</v>
      </c>
      <c r="P2078" s="219">
        <v>-3.3150413E-3</v>
      </c>
      <c r="Q2078" s="219">
        <v>4.1778361000000003E-3</v>
      </c>
      <c r="R2078" s="219">
        <v>2.5076088E-3</v>
      </c>
      <c r="S2078" s="219">
        <v>-7.1822889000000003E-4</v>
      </c>
      <c r="T2078" s="286">
        <v>-8.5481988E-5</v>
      </c>
      <c r="U2078" s="286">
        <v>-7.4389131999999996E-5</v>
      </c>
      <c r="V2078" s="219">
        <v>-4.9097333E-4</v>
      </c>
      <c r="W2078" s="219">
        <v>-1.7602374E-4</v>
      </c>
      <c r="X2078" s="219">
        <v>0</v>
      </c>
      <c r="Y2078" s="219">
        <v>-1.2295368999999999E-3</v>
      </c>
      <c r="Z2078" s="286">
        <v>-3.7230267000000001E-6</v>
      </c>
      <c r="AA2078" s="219">
        <v>0</v>
      </c>
      <c r="AB2078" s="219">
        <v>0</v>
      </c>
      <c r="AC2078"/>
      <c r="AD2078" s="227">
        <f t="shared" si="535"/>
        <v>0.15701455</v>
      </c>
      <c r="AE2078" s="227">
        <f t="shared" si="536"/>
        <v>2.0013302600000002E-3</v>
      </c>
      <c r="AF2078" s="227">
        <f t="shared" si="537"/>
        <v>3.7182147000000033E-4</v>
      </c>
      <c r="AG2078" s="227">
        <f t="shared" si="538"/>
        <v>3.680984433000003E-4</v>
      </c>
      <c r="AH2078" s="227">
        <f t="shared" si="539"/>
        <v>-1.40556064E-3</v>
      </c>
      <c r="AI2078"/>
      <c r="AJ2078">
        <v>-14.123938000000001</v>
      </c>
      <c r="AK2078" s="155">
        <v>-13.904264</v>
      </c>
      <c r="AL2078" s="155">
        <v>-0.1527375</v>
      </c>
      <c r="AM2078" s="155">
        <v>0</v>
      </c>
      <c r="AN2078" s="155">
        <v>0</v>
      </c>
      <c r="AO2078" s="155">
        <v>-3.7415032000000001E-2</v>
      </c>
      <c r="AP2078" s="155">
        <v>-2.9521427999999999E-2</v>
      </c>
      <c r="AQ2078"/>
      <c r="AR2078" s="156">
        <v>1.6395040999999999E-2</v>
      </c>
      <c r="AS2078" s="156">
        <v>1.6550266000000001E-2</v>
      </c>
      <c r="AT2078" s="156">
        <v>8.3764416999999999E-4</v>
      </c>
      <c r="AU2078" s="156">
        <v>-9.9286987999999991E-4</v>
      </c>
      <c r="AV2078" s="282">
        <f t="shared" si="525"/>
        <v>9.9222220741699981E-7</v>
      </c>
      <c r="AW2078" s="282">
        <f t="shared" si="526"/>
        <v>3.0977964518700402E-9</v>
      </c>
      <c r="AX2078" s="283">
        <f t="shared" si="527"/>
        <v>-0.13905740809299999</v>
      </c>
      <c r="AY2078" s="157">
        <v>9.7139666999999991E-7</v>
      </c>
      <c r="AZ2078" s="157">
        <v>2.9309382000000001E-9</v>
      </c>
      <c r="BA2078" s="157">
        <v>8.0077419999999996E-14</v>
      </c>
      <c r="BB2078" s="157">
        <v>0</v>
      </c>
      <c r="BC2078" s="157">
        <v>0</v>
      </c>
      <c r="BD2078" s="157">
        <v>1.0519174E-9</v>
      </c>
      <c r="BE2078" s="157">
        <v>1.9873702000000001E-8</v>
      </c>
      <c r="BF2078" s="157">
        <v>1.3623628000000001E-10</v>
      </c>
      <c r="BG2078" s="157">
        <v>3.0587899000000003E-11</v>
      </c>
      <c r="BH2078" s="157">
        <v>0</v>
      </c>
      <c r="BI2078" s="157">
        <v>0</v>
      </c>
      <c r="BJ2078" s="157">
        <v>-4.2397845999999998E-14</v>
      </c>
      <c r="BK2078" s="157">
        <v>-2.9553213999999998E-15</v>
      </c>
      <c r="BL2078" s="157">
        <v>-6.5138255999999998E-16</v>
      </c>
      <c r="BM2078" s="157">
        <v>-1.1788214E-11</v>
      </c>
      <c r="BN2078" s="157">
        <v>-8.8293768999999998E-11</v>
      </c>
      <c r="BO2078" s="157">
        <v>0</v>
      </c>
      <c r="BP2078" s="157">
        <v>-1.4768092999999999E-5</v>
      </c>
      <c r="BQ2078" s="157">
        <v>-0.13904264</v>
      </c>
      <c r="BR2078" s="157">
        <v>0</v>
      </c>
      <c r="BS2078" s="157">
        <v>0</v>
      </c>
      <c r="BT2078" s="157">
        <v>0</v>
      </c>
      <c r="BU2078"/>
      <c r="BV2078" s="155">
        <v>1.4077933E-5</v>
      </c>
      <c r="BW2078" s="155">
        <v>6.0635012000000004E-7</v>
      </c>
      <c r="BX2078" s="155">
        <v>2.9186548E-5</v>
      </c>
      <c r="BY2078" s="155">
        <v>-6.0181137999999999E-8</v>
      </c>
      <c r="BZ2078" s="155">
        <v>-7.2328868999999997E-7</v>
      </c>
      <c r="CA2078" s="155">
        <v>7.7763452999999998E-7</v>
      </c>
      <c r="CB2078" s="155">
        <v>0</v>
      </c>
      <c r="CC2078" s="155">
        <v>1.1802818999999999E-6</v>
      </c>
      <c r="CD2078" s="155">
        <v>-1.1884658E-7</v>
      </c>
      <c r="CE2078" s="155">
        <v>-7.4183397999999998E-8</v>
      </c>
      <c r="CF2078" s="155">
        <v>0</v>
      </c>
      <c r="CG2078" s="155">
        <v>0</v>
      </c>
      <c r="CH2078" s="155">
        <v>0</v>
      </c>
      <c r="CI2078" s="155">
        <v>4.4795853999999999E-7</v>
      </c>
      <c r="CJ2078" s="155">
        <v>-1.7144340000000001E-5</v>
      </c>
      <c r="CK2078" s="155">
        <v>-2.4782933000000001E-15</v>
      </c>
      <c r="CL2078" s="155">
        <v>0</v>
      </c>
      <c r="CM2078"/>
      <c r="CN2078" s="284">
        <v>0</v>
      </c>
      <c r="CO2078" s="284">
        <v>1.0467637000000001</v>
      </c>
      <c r="CP2078" s="285">
        <v>2.2235795999999999E-2</v>
      </c>
      <c r="CQ2078" s="284">
        <v>5.9320707000000005E-4</v>
      </c>
      <c r="CR2078" s="284">
        <v>-2.0252479000000001E-11</v>
      </c>
      <c r="CS2078" s="284">
        <v>-2.3614027000000002E-9</v>
      </c>
      <c r="CT2078" s="284">
        <v>-2.8592734000000001E-5</v>
      </c>
      <c r="CU2078" s="284">
        <v>-2.4810553999999999E-3</v>
      </c>
      <c r="CV2078" s="284">
        <v>0</v>
      </c>
      <c r="CW2078" s="284">
        <v>2.7347363999999998E-4</v>
      </c>
      <c r="CX2078"/>
      <c r="CY2078"/>
      <c r="CZ2078"/>
      <c r="DA2078"/>
      <c r="DB2078" s="212"/>
      <c r="DC2078" s="48"/>
      <c r="DD2078" s="48"/>
      <c r="DE2078" s="48"/>
      <c r="DF2078" s="48"/>
      <c r="DG2078" s="48"/>
      <c r="DH2078" s="48"/>
      <c r="DI2078" s="48"/>
      <c r="DJ2078" s="48"/>
      <c r="DK2078" s="48"/>
      <c r="DL2078" s="48"/>
    </row>
    <row r="2079" spans="1:116" ht="14.4">
      <c r="A2079" t="s">
        <v>1178</v>
      </c>
      <c r="B2079" s="188" t="s">
        <v>334</v>
      </c>
      <c r="C2079" s="151" t="str">
        <f t="shared" si="529"/>
        <v>F.104.01.117</v>
      </c>
      <c r="D2079" s="54" t="s">
        <v>1993</v>
      </c>
      <c r="E2079" s="150" t="s">
        <v>352</v>
      </c>
      <c r="F2079" s="153" t="str">
        <f t="shared" si="530"/>
        <v>TDI waste incineration with electricity</v>
      </c>
      <c r="G2079" s="154">
        <f t="shared" si="528"/>
        <v>1.1996654666666668</v>
      </c>
      <c r="H2079"/>
      <c r="I2079"/>
      <c r="J2079" s="227">
        <f t="shared" si="531"/>
        <v>0.18054040394080001</v>
      </c>
      <c r="K2079"/>
      <c r="L2079" s="280">
        <f t="shared" si="532"/>
        <v>1.8100565809999998E-3</v>
      </c>
      <c r="M2079" s="280">
        <f t="shared" si="533"/>
        <v>3.7349602980000016E-4</v>
      </c>
      <c r="N2079" s="281">
        <f t="shared" si="534"/>
        <v>-1.5929686699999999E-3</v>
      </c>
      <c r="O2079" s="280">
        <v>0.17994982000000001</v>
      </c>
      <c r="P2079" s="219">
        <v>-3.7570468999999999E-3</v>
      </c>
      <c r="Q2079" s="219">
        <v>4.6911988E-3</v>
      </c>
      <c r="R2079" s="219">
        <v>2.8052365999999998E-3</v>
      </c>
      <c r="S2079" s="219">
        <v>-8.1399274999999997E-4</v>
      </c>
      <c r="T2079" s="286">
        <v>-9.6879585999999995E-5</v>
      </c>
      <c r="U2079" s="286">
        <v>-8.4307682999999999E-5</v>
      </c>
      <c r="V2079" s="219">
        <v>-5.5643643999999997E-4</v>
      </c>
      <c r="W2079" s="219">
        <v>-1.9949356999999999E-4</v>
      </c>
      <c r="X2079" s="219">
        <v>0</v>
      </c>
      <c r="Y2079" s="219">
        <v>-1.3934751E-3</v>
      </c>
      <c r="Z2079" s="286">
        <v>-4.2194302000000001E-6</v>
      </c>
      <c r="AA2079" s="219">
        <v>0</v>
      </c>
      <c r="AB2079" s="219">
        <v>0</v>
      </c>
      <c r="AC2079"/>
      <c r="AD2079" s="227">
        <f t="shared" si="535"/>
        <v>0.17994982000000001</v>
      </c>
      <c r="AE2079" s="227">
        <f t="shared" si="536"/>
        <v>2.187772041E-3</v>
      </c>
      <c r="AF2079" s="227">
        <f t="shared" si="537"/>
        <v>3.7771546000000015E-4</v>
      </c>
      <c r="AG2079" s="227">
        <f t="shared" si="538"/>
        <v>3.7349602980000021E-4</v>
      </c>
      <c r="AH2079" s="227">
        <f t="shared" si="539"/>
        <v>-1.5929686699999999E-3</v>
      </c>
      <c r="AI2079"/>
      <c r="AJ2079">
        <v>-16.007128999999999</v>
      </c>
      <c r="AK2079" s="155">
        <v>-15.758165999999999</v>
      </c>
      <c r="AL2079" s="155">
        <v>-0.17310249999999999</v>
      </c>
      <c r="AM2079" s="155">
        <v>0</v>
      </c>
      <c r="AN2079" s="155">
        <v>0</v>
      </c>
      <c r="AO2079" s="155">
        <v>-4.2403703000000001E-2</v>
      </c>
      <c r="AP2079" s="155">
        <v>-3.3457619000000001E-2</v>
      </c>
      <c r="AQ2079"/>
      <c r="AR2079" s="156">
        <v>1.8790179000000001E-2</v>
      </c>
      <c r="AS2079" s="156">
        <v>1.8956338999999999E-2</v>
      </c>
      <c r="AT2079" s="156">
        <v>9.5909219000000004E-4</v>
      </c>
      <c r="AU2079" s="156">
        <v>-1.1252524999999999E-3</v>
      </c>
      <c r="AV2079" s="282">
        <f t="shared" si="525"/>
        <v>1.1364712157540001E-6</v>
      </c>
      <c r="AW2079" s="282">
        <f t="shared" si="526"/>
        <v>3.5469385309192305E-9</v>
      </c>
      <c r="AX2079" s="283">
        <f t="shared" si="527"/>
        <v>-0.157598397172</v>
      </c>
      <c r="AY2079" s="157">
        <v>1.1132896E-6</v>
      </c>
      <c r="AZ2079" s="157">
        <v>3.3590633E-9</v>
      </c>
      <c r="BA2079" s="157">
        <v>9.1774409000000004E-14</v>
      </c>
      <c r="BB2079" s="157">
        <v>0</v>
      </c>
      <c r="BC2079" s="157">
        <v>0</v>
      </c>
      <c r="BD2079" s="157">
        <v>1.1867130000000001E-9</v>
      </c>
      <c r="BE2079" s="157">
        <v>2.2108329000000001E-8</v>
      </c>
      <c r="BF2079" s="157">
        <v>1.5362710999999999E-10</v>
      </c>
      <c r="BG2079" s="157">
        <v>3.4208485000000002E-11</v>
      </c>
      <c r="BH2079" s="157">
        <v>0</v>
      </c>
      <c r="BI2079" s="157">
        <v>0</v>
      </c>
      <c r="BJ2079" s="157">
        <v>-4.8050891999999998E-14</v>
      </c>
      <c r="BK2079" s="157">
        <v>-3.3493642000000001E-15</v>
      </c>
      <c r="BL2079" s="157">
        <v>-7.3823357000000002E-16</v>
      </c>
      <c r="BM2079" s="157">
        <v>-1.3359976E-11</v>
      </c>
      <c r="BN2079" s="157">
        <v>-1.0006627E-10</v>
      </c>
      <c r="BO2079" s="157">
        <v>0</v>
      </c>
      <c r="BP2079" s="157">
        <v>-1.6737172E-5</v>
      </c>
      <c r="BQ2079" s="157">
        <v>-0.15758166000000001</v>
      </c>
      <c r="BR2079" s="157">
        <v>0</v>
      </c>
      <c r="BS2079" s="157">
        <v>0</v>
      </c>
      <c r="BT2079" s="157">
        <v>0</v>
      </c>
      <c r="BU2079"/>
      <c r="BV2079" s="155">
        <v>1.6304442000000001E-5</v>
      </c>
      <c r="BW2079" s="155">
        <v>6.8224300999999996E-7</v>
      </c>
      <c r="BX2079" s="155">
        <v>3.3449857000000002E-5</v>
      </c>
      <c r="BY2079" s="155">
        <v>-6.8205290000000001E-8</v>
      </c>
      <c r="BZ2079" s="155">
        <v>-8.2117194000000004E-7</v>
      </c>
      <c r="CA2079" s="155">
        <v>8.7778443000000004E-7</v>
      </c>
      <c r="CB2079" s="155">
        <v>0</v>
      </c>
      <c r="CC2079" s="155">
        <v>1.3322879000000001E-6</v>
      </c>
      <c r="CD2079" s="155">
        <v>-1.3469279000000001E-7</v>
      </c>
      <c r="CE2079" s="155">
        <v>-8.4074518000000002E-8</v>
      </c>
      <c r="CF2079" s="155">
        <v>0</v>
      </c>
      <c r="CG2079" s="155">
        <v>0</v>
      </c>
      <c r="CH2079" s="155">
        <v>0</v>
      </c>
      <c r="CI2079" s="155">
        <v>5.0066711999999998E-7</v>
      </c>
      <c r="CJ2079" s="155">
        <v>-1.9430252000000001E-5</v>
      </c>
      <c r="CK2079" s="155">
        <v>-2.8087324000000001E-15</v>
      </c>
      <c r="CL2079" s="155">
        <v>0</v>
      </c>
      <c r="CM2079"/>
      <c r="CN2079" s="284">
        <v>0</v>
      </c>
      <c r="CO2079" s="284">
        <v>1.1996655000000001</v>
      </c>
      <c r="CP2079" s="285">
        <v>2.5099496999999998E-2</v>
      </c>
      <c r="CQ2079" s="284">
        <v>6.6810134999999995E-4</v>
      </c>
      <c r="CR2079" s="284">
        <v>-2.2952808999999998E-11</v>
      </c>
      <c r="CS2079" s="284">
        <v>-2.6762564000000001E-9</v>
      </c>
      <c r="CT2079" s="284">
        <v>-3.2448432E-5</v>
      </c>
      <c r="CU2079" s="284">
        <v>-2.8118627999999999E-3</v>
      </c>
      <c r="CV2079" s="284">
        <v>0</v>
      </c>
      <c r="CW2079" s="284">
        <v>3.0869372999999998E-4</v>
      </c>
      <c r="CX2079"/>
      <c r="CY2079"/>
      <c r="CZ2079"/>
      <c r="DA2079"/>
      <c r="DB2079" s="212"/>
      <c r="DC2079" s="48"/>
      <c r="DD2079" s="48"/>
      <c r="DE2079" s="48"/>
      <c r="DF2079" s="48"/>
      <c r="DG2079" s="48"/>
      <c r="DH2079" s="48"/>
      <c r="DI2079" s="48"/>
      <c r="DJ2079" s="48"/>
      <c r="DK2079" s="48"/>
      <c r="DL2079" s="48"/>
    </row>
    <row r="2080" spans="1:116" ht="14.4">
      <c r="B2080" s="188"/>
      <c r="C2080" s="151"/>
      <c r="D2080" s="51" t="s">
        <v>1384</v>
      </c>
      <c r="E2080" s="150"/>
      <c r="F2080"/>
      <c r="G2080"/>
      <c r="H2080"/>
      <c r="I2080"/>
      <c r="J2080"/>
      <c r="K2080"/>
      <c r="L2080"/>
      <c r="M2080"/>
      <c r="N2080" s="174"/>
      <c r="O2080"/>
      <c r="P2080"/>
      <c r="Q2080"/>
      <c r="R2080"/>
      <c r="S2080"/>
      <c r="T2080" s="53"/>
      <c r="U2080" s="53"/>
      <c r="V2080"/>
      <c r="W2080"/>
      <c r="X2080"/>
      <c r="Y2080"/>
      <c r="Z2080" s="53"/>
      <c r="AA2080"/>
      <c r="AB2080"/>
      <c r="AC2080"/>
      <c r="AD2080"/>
      <c r="AE2080"/>
      <c r="AF2080"/>
      <c r="AG2080"/>
      <c r="AH2080"/>
      <c r="AI2080"/>
      <c r="AJ2080"/>
      <c r="AK2080"/>
      <c r="AL2080"/>
      <c r="AM2080"/>
      <c r="AN2080"/>
      <c r="AO2080"/>
      <c r="AP2080"/>
      <c r="AQ2080"/>
      <c r="AR2080"/>
      <c r="AS2080"/>
      <c r="AT2080"/>
      <c r="AU2080"/>
      <c r="AX2080" s="19"/>
      <c r="AY2080"/>
      <c r="AZ2080"/>
      <c r="BA2080"/>
      <c r="BB2080"/>
      <c r="BC2080"/>
      <c r="BD2080"/>
      <c r="BE2080"/>
      <c r="BF2080"/>
      <c r="BG2080"/>
      <c r="BH2080"/>
      <c r="BI2080"/>
      <c r="BJ2080"/>
      <c r="BK2080"/>
      <c r="BL2080"/>
      <c r="BM2080"/>
      <c r="BN2080"/>
      <c r="BO2080"/>
      <c r="BP2080"/>
      <c r="BQ2080"/>
      <c r="BR2080"/>
      <c r="BS2080"/>
      <c r="BT2080"/>
      <c r="BU2080"/>
      <c r="BV2080"/>
      <c r="BW2080"/>
      <c r="BX2080"/>
      <c r="BY2080"/>
      <c r="BZ2080"/>
      <c r="CA2080"/>
      <c r="CB2080"/>
      <c r="CC2080"/>
      <c r="CD2080"/>
      <c r="CE2080"/>
      <c r="CF2080"/>
      <c r="CG2080"/>
      <c r="CH2080"/>
      <c r="CI2080"/>
      <c r="CJ2080"/>
      <c r="CK2080"/>
      <c r="CL2080"/>
      <c r="CM2080"/>
      <c r="CN2080"/>
      <c r="CO2080"/>
      <c r="CP2080" s="117"/>
      <c r="CQ2080"/>
      <c r="CR2080"/>
      <c r="CS2080"/>
      <c r="CT2080"/>
      <c r="CU2080"/>
      <c r="CV2080"/>
      <c r="CW2080"/>
      <c r="CX2080"/>
      <c r="CY2080"/>
      <c r="CZ2080"/>
      <c r="DA2080"/>
      <c r="DB2080" s="212"/>
      <c r="DC2080" s="48"/>
      <c r="DD2080" s="48"/>
      <c r="DE2080" s="48"/>
      <c r="DF2080" s="48"/>
      <c r="DG2080" s="48"/>
      <c r="DH2080" s="48"/>
      <c r="DI2080" s="48"/>
      <c r="DJ2080" s="48"/>
      <c r="DK2080" s="48"/>
      <c r="DL2080" s="48"/>
    </row>
    <row r="2081" spans="1:116" ht="14.4">
      <c r="A2081" t="s">
        <v>1270</v>
      </c>
      <c r="B2081" s="188" t="s">
        <v>334</v>
      </c>
      <c r="C2081" s="151" t="str">
        <f t="shared" si="529"/>
        <v>F.105.01.101</v>
      </c>
      <c r="D2081" s="54" t="s">
        <v>1384</v>
      </c>
      <c r="E2081" s="150" t="s">
        <v>352</v>
      </c>
      <c r="F2081" s="153" t="str">
        <f t="shared" si="530"/>
        <v>AKD (Alkyl ketene dimers) waste incineration with electricity</v>
      </c>
      <c r="G2081" s="154">
        <f t="shared" si="528"/>
        <v>-1.8461825333333335</v>
      </c>
      <c r="H2081"/>
      <c r="I2081"/>
      <c r="J2081" s="227">
        <f t="shared" si="531"/>
        <v>-0.29127839750989998</v>
      </c>
      <c r="K2081"/>
      <c r="L2081" s="280">
        <f t="shared" si="532"/>
        <v>-3.9219038299999993E-3</v>
      </c>
      <c r="M2081" s="280">
        <f t="shared" si="533"/>
        <v>-7.7068912299000005E-3</v>
      </c>
      <c r="N2081" s="281">
        <f t="shared" si="534"/>
        <v>-2.7222224499999998E-3</v>
      </c>
      <c r="O2081" s="280">
        <v>-0.27692738</v>
      </c>
      <c r="P2081" s="219">
        <v>-6.4204134E-3</v>
      </c>
      <c r="Q2081" s="219">
        <v>-3.2837360000000001E-4</v>
      </c>
      <c r="R2081" s="219">
        <v>-2.2212417999999999E-3</v>
      </c>
      <c r="S2081" s="219">
        <v>-1.3910312999999999E-3</v>
      </c>
      <c r="T2081" s="219">
        <v>-1.6555741999999999E-4</v>
      </c>
      <c r="U2081" s="219">
        <v>-1.4407331E-4</v>
      </c>
      <c r="V2081" s="219">
        <v>-9.5089364999999997E-4</v>
      </c>
      <c r="W2081" s="219">
        <v>-3.4091435000000001E-4</v>
      </c>
      <c r="X2081" s="219">
        <v>0</v>
      </c>
      <c r="Y2081" s="219">
        <v>-2.3813081E-3</v>
      </c>
      <c r="Z2081" s="286">
        <v>-7.2105799000000004E-6</v>
      </c>
      <c r="AA2081" s="219">
        <v>0</v>
      </c>
      <c r="AB2081" s="219">
        <v>0</v>
      </c>
      <c r="AC2081"/>
      <c r="AD2081" s="227">
        <f t="shared" si="535"/>
        <v>-0.27692738</v>
      </c>
      <c r="AE2081" s="227">
        <f t="shared" si="536"/>
        <v>-1.1621584479999999E-2</v>
      </c>
      <c r="AF2081" s="227">
        <f t="shared" si="537"/>
        <v>-7.6996806500000004E-3</v>
      </c>
      <c r="AG2081" s="227">
        <f t="shared" si="538"/>
        <v>-7.7068912299000005E-3</v>
      </c>
      <c r="AH2081" s="227">
        <f t="shared" si="539"/>
        <v>-2.7222224499999998E-3</v>
      </c>
      <c r="AI2081"/>
      <c r="AJ2081">
        <v>-27.354566999999999</v>
      </c>
      <c r="AK2081" s="155">
        <v>-26.929113000000001</v>
      </c>
      <c r="AL2081" s="155">
        <v>-0.29581468</v>
      </c>
      <c r="AM2081" s="155">
        <v>0</v>
      </c>
      <c r="AN2081" s="155">
        <v>0</v>
      </c>
      <c r="AO2081" s="155">
        <v>-7.2463643999999994E-2</v>
      </c>
      <c r="AP2081" s="155">
        <v>-5.7175689000000002E-2</v>
      </c>
      <c r="AQ2081"/>
      <c r="AR2081" s="156">
        <v>-3.2554452999999997E-2</v>
      </c>
      <c r="AS2081" s="156">
        <v>-2.9256830000000001E-2</v>
      </c>
      <c r="AT2081" s="156">
        <v>-1.3746801999999999E-3</v>
      </c>
      <c r="AU2081" s="156">
        <v>-1.9229429000000001E-3</v>
      </c>
      <c r="AV2081" s="282">
        <f t="shared" si="525"/>
        <v>-1.7540066094680001E-6</v>
      </c>
      <c r="AW2081" s="282">
        <f t="shared" si="526"/>
        <v>-5.0838764423706003E-9</v>
      </c>
      <c r="AX2081" s="283">
        <f t="shared" si="527"/>
        <v>-0.26931973213599997</v>
      </c>
      <c r="AY2081" s="157">
        <v>-1.7132574E-6</v>
      </c>
      <c r="AZ2081" s="157">
        <v>-5.1693110999999997E-9</v>
      </c>
      <c r="BA2081" s="157">
        <v>-1.4123295999999999E-13</v>
      </c>
      <c r="BB2081" s="157">
        <v>0</v>
      </c>
      <c r="BC2081" s="157">
        <v>0</v>
      </c>
      <c r="BD2081" s="157">
        <v>9.8487653000000007E-10</v>
      </c>
      <c r="BE2081" s="157">
        <v>-4.1540252000000001E-8</v>
      </c>
      <c r="BF2081" s="157">
        <v>1.1466574E-10</v>
      </c>
      <c r="BG2081" s="157">
        <v>-2.900075E-11</v>
      </c>
      <c r="BH2081" s="157">
        <v>0</v>
      </c>
      <c r="BI2081" s="157">
        <v>0</v>
      </c>
      <c r="BJ2081" s="157">
        <v>-8.2114119E-14</v>
      </c>
      <c r="BK2081" s="157">
        <v>-5.7237249999999997E-15</v>
      </c>
      <c r="BL2081" s="157">
        <v>-1.2615665999999999E-15</v>
      </c>
      <c r="BM2081" s="157">
        <v>-2.2830847999999999E-11</v>
      </c>
      <c r="BN2081" s="157">
        <v>-1.7100315E-10</v>
      </c>
      <c r="BO2081" s="157">
        <v>0</v>
      </c>
      <c r="BP2081" s="157">
        <v>-2.8602136E-5</v>
      </c>
      <c r="BQ2081" s="157">
        <v>-0.26929112999999999</v>
      </c>
      <c r="BR2081" s="157">
        <v>0</v>
      </c>
      <c r="BS2081" s="157">
        <v>0</v>
      </c>
      <c r="BT2081" s="157">
        <v>0</v>
      </c>
      <c r="BU2081"/>
      <c r="BV2081" s="155">
        <v>-8.5039836000000004E-5</v>
      </c>
      <c r="BW2081" s="155">
        <v>2.1949573E-7</v>
      </c>
      <c r="BX2081" s="155">
        <v>-5.1476468E-5</v>
      </c>
      <c r="BY2081" s="155">
        <v>-1.1655595000000001E-7</v>
      </c>
      <c r="BZ2081" s="155">
        <v>-1.6793108E-6</v>
      </c>
      <c r="CA2081" s="155">
        <v>8.2476389000000001E-7</v>
      </c>
      <c r="CB2081" s="155">
        <v>0</v>
      </c>
      <c r="CC2081" s="155">
        <v>1.2518140999999999E-6</v>
      </c>
      <c r="CD2081" s="155">
        <v>-2.3017637E-7</v>
      </c>
      <c r="CE2081" s="155">
        <v>-1.4367485999999999E-7</v>
      </c>
      <c r="CF2081" s="155">
        <v>0</v>
      </c>
      <c r="CG2081" s="155">
        <v>0</v>
      </c>
      <c r="CH2081" s="155">
        <v>0</v>
      </c>
      <c r="CI2081" s="155">
        <v>-4.8538640999999998E-7</v>
      </c>
      <c r="CJ2081" s="155">
        <v>-3.3204336999999998E-5</v>
      </c>
      <c r="CK2081" s="155">
        <v>-4.7998399000000003E-15</v>
      </c>
      <c r="CL2081" s="155">
        <v>0</v>
      </c>
      <c r="CM2081"/>
      <c r="CN2081" s="284">
        <v>0</v>
      </c>
      <c r="CO2081" s="284">
        <v>-1.8461825000000001</v>
      </c>
      <c r="CP2081" s="285">
        <v>2.3583420000000001E-2</v>
      </c>
      <c r="CQ2081" s="284">
        <v>3.3933609E-4</v>
      </c>
      <c r="CR2081" s="284">
        <v>-3.9224032000000002E-11</v>
      </c>
      <c r="CS2081" s="284">
        <v>-4.5734516999999999E-9</v>
      </c>
      <c r="CT2081" s="284">
        <v>-6.3729630000000003E-5</v>
      </c>
      <c r="CU2081" s="284">
        <v>-4.8051893999999998E-3</v>
      </c>
      <c r="CV2081" s="284">
        <v>0</v>
      </c>
      <c r="CW2081" s="284">
        <v>2.9004779999999998E-4</v>
      </c>
      <c r="CX2081"/>
      <c r="CY2081"/>
      <c r="CZ2081"/>
      <c r="DA2081"/>
      <c r="DB2081" s="212"/>
      <c r="DC2081" s="48"/>
      <c r="DD2081" s="48"/>
      <c r="DE2081" s="48"/>
      <c r="DF2081" s="48"/>
      <c r="DG2081" s="48"/>
      <c r="DH2081" s="48"/>
      <c r="DI2081" s="48"/>
      <c r="DJ2081" s="48"/>
      <c r="DK2081" s="48"/>
      <c r="DL2081" s="48"/>
    </row>
    <row r="2082" spans="1:116" ht="14.4">
      <c r="A2082" t="s">
        <v>1271</v>
      </c>
      <c r="B2082" s="188" t="s">
        <v>334</v>
      </c>
      <c r="C2082" s="151" t="str">
        <f t="shared" si="529"/>
        <v>F.105.01.102</v>
      </c>
      <c r="D2082" s="54" t="s">
        <v>1384</v>
      </c>
      <c r="E2082" s="150" t="s">
        <v>352</v>
      </c>
      <c r="F2082" s="153" t="str">
        <f t="shared" si="530"/>
        <v>ASA (Acrylonitrile styrene acrylate) waste incineration with electricity</v>
      </c>
      <c r="G2082" s="154">
        <f t="shared" si="528"/>
        <v>1.0756699333333335</v>
      </c>
      <c r="H2082"/>
      <c r="I2082"/>
      <c r="J2082" s="227">
        <f t="shared" si="531"/>
        <v>0.15257579166980001</v>
      </c>
      <c r="K2082"/>
      <c r="L2082" s="280">
        <f t="shared" si="532"/>
        <v>-2.404384508E-3</v>
      </c>
      <c r="M2082" s="280">
        <f t="shared" si="533"/>
        <v>-4.7124730821999994E-3</v>
      </c>
      <c r="N2082" s="281">
        <f t="shared" si="534"/>
        <v>-1.6578407400000001E-3</v>
      </c>
      <c r="O2082" s="280">
        <v>0.16135049000000001</v>
      </c>
      <c r="P2082" s="219">
        <v>-3.9100487999999996E-3</v>
      </c>
      <c r="Q2082" s="219">
        <v>-2.1893627000000001E-4</v>
      </c>
      <c r="R2082" s="219">
        <v>-1.3686767999999999E-3</v>
      </c>
      <c r="S2082" s="219">
        <v>-8.4714177E-4</v>
      </c>
      <c r="T2082" s="219">
        <v>-1.0082491E-4</v>
      </c>
      <c r="U2082" s="286">
        <v>-8.7741027999999996E-5</v>
      </c>
      <c r="V2082" s="219">
        <v>-5.7909675000000001E-4</v>
      </c>
      <c r="W2082" s="219">
        <v>-2.0761774E-4</v>
      </c>
      <c r="X2082" s="219">
        <v>0</v>
      </c>
      <c r="Y2082" s="219">
        <v>-1.4502230000000001E-3</v>
      </c>
      <c r="Z2082" s="286">
        <v>-4.3912621999999999E-6</v>
      </c>
      <c r="AA2082" s="219">
        <v>0</v>
      </c>
      <c r="AB2082" s="219">
        <v>0</v>
      </c>
      <c r="AC2082"/>
      <c r="AD2082" s="227">
        <f t="shared" si="535"/>
        <v>0.16135049000000001</v>
      </c>
      <c r="AE2082" s="227">
        <f t="shared" si="536"/>
        <v>-7.112466328E-3</v>
      </c>
      <c r="AF2082" s="227">
        <f t="shared" si="537"/>
        <v>-4.7080818199999996E-3</v>
      </c>
      <c r="AG2082" s="227">
        <f t="shared" si="538"/>
        <v>-4.7124730821999994E-3</v>
      </c>
      <c r="AH2082" s="227">
        <f t="shared" si="539"/>
        <v>-1.6578407400000001E-3</v>
      </c>
      <c r="AI2082"/>
      <c r="AJ2082">
        <v>-16.659002999999998</v>
      </c>
      <c r="AK2082" s="155">
        <v>-16.399901</v>
      </c>
      <c r="AL2082" s="155">
        <v>-0.18015191999999999</v>
      </c>
      <c r="AM2082" s="155">
        <v>0</v>
      </c>
      <c r="AN2082" s="155">
        <v>0</v>
      </c>
      <c r="AO2082" s="155">
        <v>-4.4130550999999997E-2</v>
      </c>
      <c r="AP2082" s="155">
        <v>-3.4820146000000003E-2</v>
      </c>
      <c r="AQ2082"/>
      <c r="AR2082" s="156">
        <v>1.5890660000000001E-2</v>
      </c>
      <c r="AS2082" s="156">
        <v>1.6233356000000001E-2</v>
      </c>
      <c r="AT2082" s="156">
        <v>8.2838110000000003E-4</v>
      </c>
      <c r="AU2082" s="156">
        <v>-1.1710773000000001E-3</v>
      </c>
      <c r="AV2082" s="282">
        <f t="shared" si="525"/>
        <v>9.7322278762299996E-7</v>
      </c>
      <c r="AW2082" s="282">
        <f t="shared" si="526"/>
        <v>3.0635395949739197E-9</v>
      </c>
      <c r="AX2082" s="283">
        <f t="shared" si="527"/>
        <v>-0.16401642877700001</v>
      </c>
      <c r="AY2082" s="157">
        <v>9.9822171000000001E-7</v>
      </c>
      <c r="AZ2082" s="157">
        <v>3.0118759000000001E-9</v>
      </c>
      <c r="BA2082" s="157">
        <v>8.2288751E-14</v>
      </c>
      <c r="BB2082" s="157">
        <v>0</v>
      </c>
      <c r="BC2082" s="157">
        <v>0</v>
      </c>
      <c r="BD2082" s="157">
        <v>5.9742303999999999E-10</v>
      </c>
      <c r="BE2082" s="157">
        <v>-2.5478300000000001E-8</v>
      </c>
      <c r="BF2082" s="157">
        <v>6.9495863999999996E-11</v>
      </c>
      <c r="BG2082" s="157">
        <v>-1.7860196E-11</v>
      </c>
      <c r="BH2082" s="157">
        <v>0</v>
      </c>
      <c r="BI2082" s="157">
        <v>0</v>
      </c>
      <c r="BJ2082" s="157">
        <v>-5.0007716000000001E-14</v>
      </c>
      <c r="BK2082" s="157">
        <v>-3.4857637000000002E-15</v>
      </c>
      <c r="BL2082" s="157">
        <v>-7.6829737999999996E-16</v>
      </c>
      <c r="BM2082" s="157">
        <v>-1.3904047E-11</v>
      </c>
      <c r="BN2082" s="157">
        <v>-1.0414137E-10</v>
      </c>
      <c r="BO2082" s="157">
        <v>0</v>
      </c>
      <c r="BP2082" s="157">
        <v>-1.7418777E-5</v>
      </c>
      <c r="BQ2082" s="157">
        <v>-0.16399901</v>
      </c>
      <c r="BR2082" s="157">
        <v>0</v>
      </c>
      <c r="BS2082" s="157">
        <v>0</v>
      </c>
      <c r="BT2082" s="157">
        <v>0</v>
      </c>
      <c r="BU2082"/>
      <c r="BV2082" s="155">
        <v>9.5426678000000002E-6</v>
      </c>
      <c r="BW2082" s="155">
        <v>1.3152378E-7</v>
      </c>
      <c r="BX2082" s="155">
        <v>2.9992531999999999E-5</v>
      </c>
      <c r="BY2082" s="155">
        <v>-7.0982881E-8</v>
      </c>
      <c r="BZ2082" s="155">
        <v>-1.0233317E-6</v>
      </c>
      <c r="CA2082" s="155">
        <v>5.0074950999999995E-7</v>
      </c>
      <c r="CB2082" s="155">
        <v>0</v>
      </c>
      <c r="CC2082" s="155">
        <v>7.6002998999999997E-7</v>
      </c>
      <c r="CD2082" s="155">
        <v>-1.4017801999999999E-7</v>
      </c>
      <c r="CE2082" s="155">
        <v>-8.7498367000000002E-8</v>
      </c>
      <c r="CF2082" s="155">
        <v>0</v>
      </c>
      <c r="CG2082" s="155">
        <v>0</v>
      </c>
      <c r="CH2082" s="155">
        <v>0</v>
      </c>
      <c r="CI2082" s="155">
        <v>-2.9864761E-7</v>
      </c>
      <c r="CJ2082" s="155">
        <v>-2.0221528999999999E-5</v>
      </c>
      <c r="CK2082" s="155">
        <v>-2.9231152000000001E-15</v>
      </c>
      <c r="CL2082" s="155">
        <v>0</v>
      </c>
      <c r="CM2082"/>
      <c r="CN2082" s="284">
        <v>0</v>
      </c>
      <c r="CO2082" s="284">
        <v>1.0756699999999999</v>
      </c>
      <c r="CP2082" s="285">
        <v>1.4318505E-2</v>
      </c>
      <c r="CQ2082" s="284">
        <v>2.0483398000000001E-4</v>
      </c>
      <c r="CR2082" s="284">
        <v>-2.3887538999999999E-11</v>
      </c>
      <c r="CS2082" s="284">
        <v>-2.7852441999999999E-9</v>
      </c>
      <c r="CT2082" s="284">
        <v>-3.8830318000000002E-5</v>
      </c>
      <c r="CU2082" s="284">
        <v>-2.9263730999999999E-3</v>
      </c>
      <c r="CV2082" s="284">
        <v>0</v>
      </c>
      <c r="CW2082" s="284">
        <v>1.7610044999999999E-4</v>
      </c>
      <c r="CX2082"/>
      <c r="CY2082"/>
      <c r="CZ2082"/>
      <c r="DA2082"/>
      <c r="DB2082" s="212"/>
      <c r="DC2082" s="48"/>
      <c r="DD2082" s="48"/>
      <c r="DE2082" s="48"/>
      <c r="DF2082" s="48"/>
      <c r="DG2082" s="48"/>
      <c r="DH2082" s="48"/>
      <c r="DI2082" s="48"/>
      <c r="DJ2082" s="48"/>
      <c r="DK2082" s="48"/>
      <c r="DL2082" s="48"/>
    </row>
    <row r="2083" spans="1:116" ht="14.4">
      <c r="A2083" t="s">
        <v>1272</v>
      </c>
      <c r="B2083" s="188" t="s">
        <v>334</v>
      </c>
      <c r="C2083" s="151" t="str">
        <f t="shared" si="529"/>
        <v>F.105.01.103</v>
      </c>
      <c r="D2083" s="54" t="s">
        <v>1384</v>
      </c>
      <c r="E2083" s="150" t="s">
        <v>352</v>
      </c>
      <c r="F2083" s="153" t="str">
        <f t="shared" si="530"/>
        <v>Rosin (from wood, pine) waste incineration with electricity</v>
      </c>
      <c r="G2083" s="154">
        <f t="shared" si="528"/>
        <v>-1.7076781333333335</v>
      </c>
      <c r="H2083"/>
      <c r="I2083"/>
      <c r="J2083" s="227">
        <f t="shared" si="531"/>
        <v>-0.27538883190730001</v>
      </c>
      <c r="K2083"/>
      <c r="L2083" s="280">
        <f t="shared" si="532"/>
        <v>-6.3508854900000003E-3</v>
      </c>
      <c r="M2083" s="280">
        <f t="shared" si="533"/>
        <v>-1.0368230667299999E-2</v>
      </c>
      <c r="N2083" s="281">
        <f t="shared" si="534"/>
        <v>-2.5179957499999999E-3</v>
      </c>
      <c r="O2083" s="280">
        <v>-0.25615172000000003</v>
      </c>
      <c r="P2083" s="219">
        <v>-5.9387407000000003E-3</v>
      </c>
      <c r="Q2083" s="219">
        <v>-3.5432647000000002E-3</v>
      </c>
      <c r="R2083" s="219">
        <v>-4.7778105999999997E-3</v>
      </c>
      <c r="S2083" s="219">
        <v>-1.2866733E-3</v>
      </c>
      <c r="T2083" s="219">
        <v>-1.5313695999999999E-4</v>
      </c>
      <c r="U2083" s="219">
        <v>-1.3326462999999999E-4</v>
      </c>
      <c r="V2083" s="219">
        <v>-8.7955564000000001E-4</v>
      </c>
      <c r="W2083" s="219">
        <v>-3.1533825E-4</v>
      </c>
      <c r="X2083" s="219">
        <v>0</v>
      </c>
      <c r="Y2083" s="219">
        <v>-2.2026575E-3</v>
      </c>
      <c r="Z2083" s="286">
        <v>-6.6696273E-6</v>
      </c>
      <c r="AA2083" s="219">
        <v>0</v>
      </c>
      <c r="AB2083" s="219">
        <v>0</v>
      </c>
      <c r="AC2083"/>
      <c r="AD2083" s="227">
        <f t="shared" si="535"/>
        <v>-0.25615172000000003</v>
      </c>
      <c r="AE2083" s="227">
        <f t="shared" si="536"/>
        <v>-1.6712446530000005E-2</v>
      </c>
      <c r="AF2083" s="227">
        <f t="shared" si="537"/>
        <v>-1.036156104E-2</v>
      </c>
      <c r="AG2083" s="227">
        <f t="shared" si="538"/>
        <v>-1.0368230667300001E-2</v>
      </c>
      <c r="AH2083" s="227">
        <f t="shared" si="539"/>
        <v>-2.5179957499999999E-3</v>
      </c>
      <c r="AI2083"/>
      <c r="AJ2083">
        <v>-25.30237</v>
      </c>
      <c r="AK2083" s="155">
        <v>-24.908835</v>
      </c>
      <c r="AL2083" s="155">
        <v>-0.27362205000000001</v>
      </c>
      <c r="AM2083" s="155">
        <v>0</v>
      </c>
      <c r="AN2083" s="155">
        <v>0</v>
      </c>
      <c r="AO2083" s="155">
        <v>-6.7027270999999999E-2</v>
      </c>
      <c r="AP2083" s="155">
        <v>-5.2886251000000002E-2</v>
      </c>
      <c r="AQ2083"/>
      <c r="AR2083" s="156">
        <v>-3.0657215000000002E-2</v>
      </c>
      <c r="AS2083" s="156">
        <v>-2.7582285000000002E-2</v>
      </c>
      <c r="AT2083" s="156">
        <v>-1.2962505E-3</v>
      </c>
      <c r="AU2083" s="156">
        <v>-1.7786797E-3</v>
      </c>
      <c r="AV2083" s="282">
        <f t="shared" si="525"/>
        <v>-1.6536142040009999E-6</v>
      </c>
      <c r="AW2083" s="282">
        <f t="shared" si="526"/>
        <v>-4.7938256803585E-9</v>
      </c>
      <c r="AX2083" s="283">
        <f t="shared" si="527"/>
        <v>-0.24911480634499999</v>
      </c>
      <c r="AY2083" s="157">
        <v>-1.5847252999999999E-6</v>
      </c>
      <c r="AZ2083" s="157">
        <v>-4.7814987000000001E-9</v>
      </c>
      <c r="BA2083" s="157">
        <v>-1.3063736999999999E-13</v>
      </c>
      <c r="BB2083" s="157">
        <v>0</v>
      </c>
      <c r="BC2083" s="157">
        <v>0</v>
      </c>
      <c r="BD2083" s="157">
        <v>5.0606717E-10</v>
      </c>
      <c r="BE2083" s="157">
        <v>-6.9215679000000003E-8</v>
      </c>
      <c r="BF2083" s="157">
        <v>4.8662269000000001E-11</v>
      </c>
      <c r="BG2083" s="157">
        <v>-6.0776197000000004E-11</v>
      </c>
      <c r="BH2083" s="157">
        <v>0</v>
      </c>
      <c r="BI2083" s="157">
        <v>0</v>
      </c>
      <c r="BJ2083" s="157">
        <v>-7.5953748000000001E-14</v>
      </c>
      <c r="BK2083" s="157">
        <v>-5.2943192999999997E-15</v>
      </c>
      <c r="BL2083" s="157">
        <v>-1.1669212E-15</v>
      </c>
      <c r="BM2083" s="157">
        <v>-2.1118031000000001E-11</v>
      </c>
      <c r="BN2083" s="157">
        <v>-1.5817413999999999E-10</v>
      </c>
      <c r="BO2083" s="157">
        <v>0</v>
      </c>
      <c r="BP2083" s="157">
        <v>-2.6456344999999999E-5</v>
      </c>
      <c r="BQ2083" s="157">
        <v>-0.24908834999999999</v>
      </c>
      <c r="BR2083" s="157">
        <v>0</v>
      </c>
      <c r="BS2083" s="157">
        <v>0</v>
      </c>
      <c r="BT2083" s="157">
        <v>0</v>
      </c>
      <c r="BU2083"/>
      <c r="BV2083" s="155">
        <v>-8.0315062999999998E-5</v>
      </c>
      <c r="BW2083" s="155">
        <v>-1.6435210000000001E-7</v>
      </c>
      <c r="BX2083" s="155">
        <v>-4.7614597000000002E-5</v>
      </c>
      <c r="BY2083" s="155">
        <v>-1.0781168E-7</v>
      </c>
      <c r="BZ2083" s="155">
        <v>-1.6604708E-6</v>
      </c>
      <c r="CA2083" s="155">
        <v>5.0074950999999995E-7</v>
      </c>
      <c r="CB2083" s="155">
        <v>0</v>
      </c>
      <c r="CC2083" s="155">
        <v>7.6002998999999997E-7</v>
      </c>
      <c r="CD2083" s="155">
        <v>-2.1290806E-7</v>
      </c>
      <c r="CE2083" s="155">
        <v>-1.3289606999999999E-7</v>
      </c>
      <c r="CF2083" s="155">
        <v>0</v>
      </c>
      <c r="CG2083" s="155">
        <v>0</v>
      </c>
      <c r="CH2083" s="155">
        <v>0</v>
      </c>
      <c r="CI2083" s="155">
        <v>-9.6952828000000009E-7</v>
      </c>
      <c r="CJ2083" s="155">
        <v>-3.0713278999999999E-5</v>
      </c>
      <c r="CK2083" s="155">
        <v>-4.4397460000000003E-15</v>
      </c>
      <c r="CL2083" s="155">
        <v>0</v>
      </c>
      <c r="CM2083"/>
      <c r="CN2083" s="284">
        <v>0</v>
      </c>
      <c r="CO2083" s="284">
        <v>-1.7076781000000001</v>
      </c>
      <c r="CP2083" s="285">
        <v>1.4318505E-2</v>
      </c>
      <c r="CQ2083" s="284">
        <v>2.4000159999999999E-6</v>
      </c>
      <c r="CR2083" s="284">
        <v>-3.6281364000000002E-11</v>
      </c>
      <c r="CS2083" s="284">
        <v>-4.2303419000000003E-9</v>
      </c>
      <c r="CT2083" s="284">
        <v>-6.2162166000000006E-5</v>
      </c>
      <c r="CU2083" s="284">
        <v>-4.4446942E-3</v>
      </c>
      <c r="CV2083" s="284">
        <v>0</v>
      </c>
      <c r="CW2083" s="284">
        <v>1.7610044999999999E-4</v>
      </c>
      <c r="CX2083"/>
      <c r="CY2083"/>
      <c r="CZ2083"/>
      <c r="DA2083"/>
      <c r="DB2083" s="212"/>
      <c r="DC2083" s="48"/>
      <c r="DD2083" s="48"/>
      <c r="DE2083" s="48"/>
      <c r="DF2083" s="48"/>
      <c r="DG2083" s="48"/>
      <c r="DH2083" s="48"/>
      <c r="DI2083" s="48"/>
      <c r="DJ2083" s="48"/>
      <c r="DK2083" s="48"/>
      <c r="DL2083" s="48"/>
    </row>
    <row r="2084" spans="1:116" ht="14.4">
      <c r="B2084" s="188"/>
      <c r="C2084" s="151"/>
      <c r="D2084" s="51" t="s">
        <v>1385</v>
      </c>
      <c r="E2084" s="150"/>
      <c r="F2084"/>
      <c r="G2084"/>
      <c r="H2084"/>
      <c r="I2084"/>
      <c r="J2084"/>
      <c r="K2084"/>
      <c r="L2084"/>
      <c r="M2084"/>
      <c r="N2084" s="174"/>
      <c r="O2084"/>
      <c r="P2084"/>
      <c r="Q2084"/>
      <c r="R2084"/>
      <c r="S2084"/>
      <c r="T2084"/>
      <c r="U2084"/>
      <c r="V2084"/>
      <c r="W2084"/>
      <c r="X2084"/>
      <c r="Y2084"/>
      <c r="Z2084" s="53"/>
      <c r="AA2084"/>
      <c r="AB2084"/>
      <c r="AC2084"/>
      <c r="AD2084"/>
      <c r="AE2084"/>
      <c r="AF2084"/>
      <c r="AG2084"/>
      <c r="AH2084"/>
      <c r="AI2084"/>
      <c r="AJ2084"/>
      <c r="AK2084"/>
      <c r="AL2084"/>
      <c r="AM2084"/>
      <c r="AN2084"/>
      <c r="AO2084"/>
      <c r="AP2084"/>
      <c r="AQ2084"/>
      <c r="AR2084"/>
      <c r="AS2084"/>
      <c r="AT2084"/>
      <c r="AU2084"/>
      <c r="AX2084" s="19"/>
      <c r="AY2084"/>
      <c r="AZ2084"/>
      <c r="BA2084"/>
      <c r="BB2084"/>
      <c r="BC2084"/>
      <c r="BD2084"/>
      <c r="BE2084"/>
      <c r="BF2084"/>
      <c r="BG2084"/>
      <c r="BH2084"/>
      <c r="BI2084"/>
      <c r="BJ2084"/>
      <c r="BK2084"/>
      <c r="BL2084"/>
      <c r="BM2084"/>
      <c r="BN2084"/>
      <c r="BO2084"/>
      <c r="BP2084"/>
      <c r="BQ2084"/>
      <c r="BR2084"/>
      <c r="BS2084"/>
      <c r="BT2084"/>
      <c r="BU2084"/>
      <c r="BV2084"/>
      <c r="BW2084"/>
      <c r="BX2084"/>
      <c r="BY2084"/>
      <c r="BZ2084"/>
      <c r="CA2084"/>
      <c r="CB2084"/>
      <c r="CC2084"/>
      <c r="CD2084"/>
      <c r="CE2084"/>
      <c r="CF2084"/>
      <c r="CG2084"/>
      <c r="CH2084"/>
      <c r="CI2084"/>
      <c r="CJ2084"/>
      <c r="CK2084"/>
      <c r="CL2084"/>
      <c r="CM2084"/>
      <c r="CN2084"/>
      <c r="CO2084"/>
      <c r="CP2084" s="117"/>
      <c r="CQ2084"/>
      <c r="CR2084"/>
      <c r="CS2084"/>
      <c r="CT2084"/>
      <c r="CU2084"/>
      <c r="CV2084"/>
      <c r="CW2084"/>
      <c r="CX2084"/>
      <c r="CY2084"/>
      <c r="CZ2084"/>
      <c r="DA2084"/>
      <c r="DB2084" s="212"/>
      <c r="DC2084" s="48"/>
      <c r="DD2084" s="48"/>
      <c r="DE2084" s="48"/>
      <c r="DF2084" s="48"/>
      <c r="DG2084" s="48"/>
      <c r="DH2084" s="48"/>
      <c r="DI2084" s="48"/>
      <c r="DJ2084" s="48"/>
      <c r="DK2084" s="48"/>
      <c r="DL2084" s="48"/>
    </row>
    <row r="2085" spans="1:116" ht="14.4">
      <c r="A2085" t="s">
        <v>1994</v>
      </c>
      <c r="B2085" s="188" t="s">
        <v>334</v>
      </c>
      <c r="C2085" s="151" t="str">
        <f t="shared" si="529"/>
        <v>F.106.01.101</v>
      </c>
      <c r="D2085" s="54" t="s">
        <v>1385</v>
      </c>
      <c r="E2085" s="150" t="s">
        <v>352</v>
      </c>
      <c r="F2085" s="153" t="str">
        <f t="shared" si="530"/>
        <v>BR and IIR (Butyl rubber) waste combustion - clean tech without heat recovery</v>
      </c>
      <c r="G2085" s="154">
        <f t="shared" si="528"/>
        <v>3.4499999999999997</v>
      </c>
      <c r="H2085"/>
      <c r="I2085"/>
      <c r="J2085" s="227">
        <f t="shared" si="531"/>
        <v>0.554216932</v>
      </c>
      <c r="K2085"/>
      <c r="L2085" s="280">
        <f t="shared" si="532"/>
        <v>1.67688E-2</v>
      </c>
      <c r="M2085" s="280">
        <f t="shared" si="533"/>
        <v>1.9948132E-2</v>
      </c>
      <c r="N2085" s="281">
        <f t="shared" si="534"/>
        <v>0</v>
      </c>
      <c r="O2085" s="280">
        <v>0.51749999999999996</v>
      </c>
      <c r="P2085" s="219">
        <v>0</v>
      </c>
      <c r="Q2085" s="219">
        <v>1.9948132E-2</v>
      </c>
      <c r="R2085" s="219">
        <v>1.67688E-2</v>
      </c>
      <c r="S2085" s="219">
        <v>0</v>
      </c>
      <c r="T2085" s="219">
        <v>0</v>
      </c>
      <c r="U2085" s="219">
        <v>0</v>
      </c>
      <c r="V2085" s="219">
        <v>0</v>
      </c>
      <c r="W2085" s="219">
        <v>0</v>
      </c>
      <c r="X2085" s="219">
        <v>0</v>
      </c>
      <c r="Y2085" s="219">
        <v>0</v>
      </c>
      <c r="Z2085" s="219">
        <v>0</v>
      </c>
      <c r="AA2085" s="219">
        <v>0</v>
      </c>
      <c r="AB2085" s="219">
        <v>0</v>
      </c>
      <c r="AC2085"/>
      <c r="AD2085" s="227">
        <f t="shared" si="535"/>
        <v>0.51749999999999996</v>
      </c>
      <c r="AE2085" s="227">
        <f t="shared" si="536"/>
        <v>3.6716932000000001E-2</v>
      </c>
      <c r="AF2085" s="227">
        <f t="shared" si="537"/>
        <v>1.9948132E-2</v>
      </c>
      <c r="AG2085" s="227">
        <f t="shared" si="538"/>
        <v>1.9948132E-2</v>
      </c>
      <c r="AH2085" s="227">
        <f t="shared" si="539"/>
        <v>0</v>
      </c>
      <c r="AI2085"/>
      <c r="AJ2085">
        <v>0</v>
      </c>
      <c r="AK2085" s="155">
        <v>0</v>
      </c>
      <c r="AL2085" s="155">
        <v>0</v>
      </c>
      <c r="AM2085" s="155">
        <v>0</v>
      </c>
      <c r="AN2085" s="155">
        <v>0</v>
      </c>
      <c r="AO2085" s="155">
        <v>0</v>
      </c>
      <c r="AP2085" s="155">
        <v>0</v>
      </c>
      <c r="AQ2085"/>
      <c r="AR2085" s="156">
        <v>5.9371181000000002E-2</v>
      </c>
      <c r="AS2085" s="156">
        <v>5.6606939000000002E-2</v>
      </c>
      <c r="AT2085" s="156">
        <v>2.7642412999999998E-3</v>
      </c>
      <c r="AU2085" s="156">
        <v>0</v>
      </c>
      <c r="AV2085" s="282">
        <f t="shared" si="525"/>
        <v>3.3937014000000002E-6</v>
      </c>
      <c r="AW2085" s="282">
        <f t="shared" si="526"/>
        <v>1.0222785925E-8</v>
      </c>
      <c r="AX2085" s="283">
        <f t="shared" si="527"/>
        <v>0</v>
      </c>
      <c r="AY2085" s="157">
        <v>3.2016E-6</v>
      </c>
      <c r="AZ2085" s="157">
        <v>9.6600000000000001E-9</v>
      </c>
      <c r="BA2085" s="157">
        <v>2.6392500000000001E-13</v>
      </c>
      <c r="BB2085" s="157">
        <v>0</v>
      </c>
      <c r="BC2085" s="157">
        <v>0</v>
      </c>
      <c r="BD2085" s="157">
        <v>2.4934000000000001E-9</v>
      </c>
      <c r="BE2085" s="157">
        <v>1.8960800000000001E-7</v>
      </c>
      <c r="BF2085" s="157">
        <v>3.5345999999999999E-10</v>
      </c>
      <c r="BG2085" s="157">
        <v>2.0906199999999999E-10</v>
      </c>
      <c r="BH2085" s="157">
        <v>0</v>
      </c>
      <c r="BI2085" s="157">
        <v>0</v>
      </c>
      <c r="BJ2085" s="157">
        <v>0</v>
      </c>
      <c r="BK2085" s="157">
        <v>0</v>
      </c>
      <c r="BL2085" s="157">
        <v>0</v>
      </c>
      <c r="BM2085" s="157">
        <v>0</v>
      </c>
      <c r="BN2085" s="157">
        <v>0</v>
      </c>
      <c r="BO2085" s="157">
        <v>0</v>
      </c>
      <c r="BP2085" s="157">
        <v>0</v>
      </c>
      <c r="BQ2085" s="157">
        <v>0</v>
      </c>
      <c r="BR2085" s="157">
        <v>0</v>
      </c>
      <c r="BS2085" s="157">
        <v>0</v>
      </c>
      <c r="BT2085" s="157">
        <v>0</v>
      </c>
      <c r="BU2085"/>
      <c r="BV2085" s="155">
        <v>1.0638676999999999E-4</v>
      </c>
      <c r="BW2085" s="155">
        <v>2.2622321000000001E-6</v>
      </c>
      <c r="BX2085" s="155">
        <v>9.6195154000000004E-5</v>
      </c>
      <c r="BY2085" s="155">
        <v>0</v>
      </c>
      <c r="BZ2085" s="155">
        <v>6.5977207000000003E-7</v>
      </c>
      <c r="CA2085" s="155">
        <v>1.6141808E-6</v>
      </c>
      <c r="CB2085" s="155">
        <v>0</v>
      </c>
      <c r="CC2085" s="155">
        <v>2.4499789999999999E-6</v>
      </c>
      <c r="CD2085" s="155">
        <v>0</v>
      </c>
      <c r="CE2085" s="155">
        <v>0</v>
      </c>
      <c r="CF2085" s="155">
        <v>0</v>
      </c>
      <c r="CG2085" s="155">
        <v>0</v>
      </c>
      <c r="CH2085" s="155">
        <v>0</v>
      </c>
      <c r="CI2085" s="155">
        <v>3.2054472E-6</v>
      </c>
      <c r="CJ2085" s="155">
        <v>0</v>
      </c>
      <c r="CK2085" s="155">
        <v>0</v>
      </c>
      <c r="CL2085" s="155">
        <v>0</v>
      </c>
      <c r="CM2085"/>
      <c r="CN2085" s="284">
        <v>0</v>
      </c>
      <c r="CO2085" s="284">
        <v>3.45</v>
      </c>
      <c r="CP2085" s="285">
        <v>4.6156122000000001E-2</v>
      </c>
      <c r="CQ2085" s="284">
        <v>1.918E-3</v>
      </c>
      <c r="CR2085" s="284">
        <v>0</v>
      </c>
      <c r="CS2085" s="284">
        <v>0</v>
      </c>
      <c r="CT2085" s="284">
        <v>1.9788883E-5</v>
      </c>
      <c r="CU2085" s="284">
        <v>0</v>
      </c>
      <c r="CV2085" s="284">
        <v>0</v>
      </c>
      <c r="CW2085" s="284">
        <v>5.6766498000000005E-4</v>
      </c>
      <c r="CX2085"/>
      <c r="CY2085"/>
      <c r="CZ2085"/>
      <c r="DA2085"/>
      <c r="DB2085" s="212"/>
      <c r="DC2085" s="48"/>
      <c r="DD2085" s="48"/>
      <c r="DE2085" s="48"/>
      <c r="DF2085" s="48"/>
      <c r="DG2085" s="48"/>
      <c r="DH2085" s="48"/>
      <c r="DI2085" s="48"/>
      <c r="DJ2085" s="48"/>
      <c r="DK2085" s="48"/>
      <c r="DL2085" s="48"/>
    </row>
    <row r="2086" spans="1:116" ht="14.4">
      <c r="A2086" t="s">
        <v>1995</v>
      </c>
      <c r="B2086" s="188" t="s">
        <v>334</v>
      </c>
      <c r="C2086" s="151" t="str">
        <f t="shared" si="529"/>
        <v>F.106.01.102</v>
      </c>
      <c r="D2086" s="54" t="s">
        <v>1385</v>
      </c>
      <c r="E2086" s="150" t="s">
        <v>352</v>
      </c>
      <c r="F2086" s="153" t="str">
        <f t="shared" si="530"/>
        <v>EVA (Ethylene vinyl acetate) waste combustion - clean tech without heat recovery</v>
      </c>
      <c r="G2086" s="154">
        <f t="shared" si="528"/>
        <v>2.3199999999999998</v>
      </c>
      <c r="H2086"/>
      <c r="I2086"/>
      <c r="J2086" s="227">
        <f t="shared" si="531"/>
        <v>0.38136684700000001</v>
      </c>
      <c r="K2086"/>
      <c r="L2086" s="280">
        <f t="shared" si="532"/>
        <v>1.52388E-2</v>
      </c>
      <c r="M2086" s="280">
        <f t="shared" si="533"/>
        <v>1.8128047000000001E-2</v>
      </c>
      <c r="N2086" s="281">
        <f t="shared" si="534"/>
        <v>0</v>
      </c>
      <c r="O2086" s="280">
        <v>0.34799999999999998</v>
      </c>
      <c r="P2086" s="219">
        <v>0</v>
      </c>
      <c r="Q2086" s="219">
        <v>1.8128047000000001E-2</v>
      </c>
      <c r="R2086" s="219">
        <v>1.52388E-2</v>
      </c>
      <c r="S2086" s="219">
        <v>0</v>
      </c>
      <c r="T2086" s="219">
        <v>0</v>
      </c>
      <c r="U2086" s="219">
        <v>0</v>
      </c>
      <c r="V2086" s="219">
        <v>0</v>
      </c>
      <c r="W2086" s="219">
        <v>0</v>
      </c>
      <c r="X2086" s="219">
        <v>0</v>
      </c>
      <c r="Y2086" s="219">
        <v>0</v>
      </c>
      <c r="Z2086" s="219">
        <v>0</v>
      </c>
      <c r="AA2086" s="219">
        <v>0</v>
      </c>
      <c r="AB2086" s="219">
        <v>0</v>
      </c>
      <c r="AC2086"/>
      <c r="AD2086" s="227">
        <f t="shared" si="535"/>
        <v>0.34799999999999998</v>
      </c>
      <c r="AE2086" s="227">
        <f t="shared" si="536"/>
        <v>3.3366847000000005E-2</v>
      </c>
      <c r="AF2086" s="227">
        <f t="shared" si="537"/>
        <v>1.8128047000000001E-2</v>
      </c>
      <c r="AG2086" s="227">
        <f t="shared" si="538"/>
        <v>1.8128047000000001E-2</v>
      </c>
      <c r="AH2086" s="227">
        <f t="shared" si="539"/>
        <v>0</v>
      </c>
      <c r="AI2086"/>
      <c r="AJ2086">
        <v>0</v>
      </c>
      <c r="AK2086" s="155">
        <v>0</v>
      </c>
      <c r="AL2086" s="155">
        <v>0</v>
      </c>
      <c r="AM2086" s="155">
        <v>0</v>
      </c>
      <c r="AN2086" s="155">
        <v>0</v>
      </c>
      <c r="AO2086" s="155">
        <v>0</v>
      </c>
      <c r="AP2086" s="155">
        <v>0</v>
      </c>
      <c r="AQ2086"/>
      <c r="AR2086" s="156">
        <v>4.071806E-2</v>
      </c>
      <c r="AS2086" s="156">
        <v>3.8823265000000003E-2</v>
      </c>
      <c r="AT2086" s="156">
        <v>1.8947941E-3</v>
      </c>
      <c r="AU2086" s="156">
        <v>0</v>
      </c>
      <c r="AV2086" s="282">
        <f t="shared" si="525"/>
        <v>2.3275338999999999E-6</v>
      </c>
      <c r="AW2086" s="282">
        <f t="shared" si="526"/>
        <v>7.0073744800000001E-9</v>
      </c>
      <c r="AX2086" s="283">
        <f t="shared" si="527"/>
        <v>0</v>
      </c>
      <c r="AY2086" s="157">
        <v>2.1529600000000001E-6</v>
      </c>
      <c r="AZ2086" s="157">
        <v>6.4959999999999999E-9</v>
      </c>
      <c r="BA2086" s="157">
        <v>1.7747999999999999E-13</v>
      </c>
      <c r="BB2086" s="157">
        <v>0</v>
      </c>
      <c r="BC2086" s="157">
        <v>0</v>
      </c>
      <c r="BD2086" s="157">
        <v>2.2658999999999998E-9</v>
      </c>
      <c r="BE2086" s="157">
        <v>1.7230800000000001E-7</v>
      </c>
      <c r="BF2086" s="157">
        <v>3.2121000000000002E-10</v>
      </c>
      <c r="BG2086" s="157">
        <v>1.8998700000000001E-10</v>
      </c>
      <c r="BH2086" s="157">
        <v>0</v>
      </c>
      <c r="BI2086" s="157">
        <v>0</v>
      </c>
      <c r="BJ2086" s="157">
        <v>0</v>
      </c>
      <c r="BK2086" s="157">
        <v>0</v>
      </c>
      <c r="BL2086" s="157">
        <v>0</v>
      </c>
      <c r="BM2086" s="157">
        <v>0</v>
      </c>
      <c r="BN2086" s="157">
        <v>0</v>
      </c>
      <c r="BO2086" s="157">
        <v>0</v>
      </c>
      <c r="BP2086" s="157">
        <v>0</v>
      </c>
      <c r="BQ2086" s="157">
        <v>0</v>
      </c>
      <c r="BR2086" s="157">
        <v>0</v>
      </c>
      <c r="BS2086" s="157">
        <v>0</v>
      </c>
      <c r="BT2086" s="157">
        <v>0</v>
      </c>
      <c r="BU2086"/>
      <c r="BV2086" s="155">
        <v>7.3949476000000002E-5</v>
      </c>
      <c r="BW2086" s="155">
        <v>2.0558241E-6</v>
      </c>
      <c r="BX2086" s="155">
        <v>6.4687756000000001E-5</v>
      </c>
      <c r="BY2086" s="155">
        <v>0</v>
      </c>
      <c r="BZ2086" s="155">
        <v>5.9957388999999999E-7</v>
      </c>
      <c r="CA2086" s="155">
        <v>1.4669015E-6</v>
      </c>
      <c r="CB2086" s="155">
        <v>0</v>
      </c>
      <c r="CC2086" s="155">
        <v>2.2264408000000002E-6</v>
      </c>
      <c r="CD2086" s="155">
        <v>0</v>
      </c>
      <c r="CE2086" s="155">
        <v>0</v>
      </c>
      <c r="CF2086" s="155">
        <v>0</v>
      </c>
      <c r="CG2086" s="155">
        <v>0</v>
      </c>
      <c r="CH2086" s="155">
        <v>0</v>
      </c>
      <c r="CI2086" s="155">
        <v>2.9129794000000001E-6</v>
      </c>
      <c r="CJ2086" s="155">
        <v>0</v>
      </c>
      <c r="CK2086" s="155">
        <v>0</v>
      </c>
      <c r="CL2086" s="155">
        <v>0</v>
      </c>
      <c r="CM2086"/>
      <c r="CN2086" s="284">
        <v>0</v>
      </c>
      <c r="CO2086" s="284">
        <v>2.3199999999999998</v>
      </c>
      <c r="CP2086" s="285">
        <v>4.1944796999999999E-2</v>
      </c>
      <c r="CQ2086" s="284">
        <v>1.743E-3</v>
      </c>
      <c r="CR2086" s="284">
        <v>0</v>
      </c>
      <c r="CS2086" s="284">
        <v>0</v>
      </c>
      <c r="CT2086" s="284">
        <v>1.7983328000000001E-5</v>
      </c>
      <c r="CU2086" s="284">
        <v>0</v>
      </c>
      <c r="CV2086" s="284">
        <v>0</v>
      </c>
      <c r="CW2086" s="284">
        <v>5.1587072999999999E-4</v>
      </c>
      <c r="CX2086"/>
      <c r="CY2086"/>
      <c r="CZ2086"/>
      <c r="DA2086"/>
      <c r="DB2086" s="212"/>
      <c r="DC2086" s="48"/>
      <c r="DD2086" s="48"/>
      <c r="DE2086" s="48"/>
      <c r="DF2086" s="48"/>
      <c r="DG2086" s="48"/>
      <c r="DH2086" s="48"/>
      <c r="DI2086" s="48"/>
      <c r="DJ2086" s="48"/>
      <c r="DK2086" s="48"/>
      <c r="DL2086" s="48"/>
    </row>
    <row r="2087" spans="1:116" ht="14.4">
      <c r="A2087" t="s">
        <v>1996</v>
      </c>
      <c r="B2087" s="188" t="s">
        <v>334</v>
      </c>
      <c r="C2087" s="151" t="str">
        <f t="shared" si="529"/>
        <v>F.106.01.103</v>
      </c>
      <c r="D2087" s="54" t="s">
        <v>1385</v>
      </c>
      <c r="E2087" s="150" t="s">
        <v>352</v>
      </c>
      <c r="F2087" s="153" t="str">
        <f t="shared" si="530"/>
        <v>IR (Polyisoprene rubber) waste combustion - clean tech without heat recovery</v>
      </c>
      <c r="G2087" s="154">
        <f t="shared" si="528"/>
        <v>3.24</v>
      </c>
      <c r="H2087"/>
      <c r="I2087"/>
      <c r="J2087" s="227">
        <f t="shared" si="531"/>
        <v>0.52218091799999999</v>
      </c>
      <c r="K2087"/>
      <c r="L2087" s="280">
        <f t="shared" si="532"/>
        <v>1.6524E-2</v>
      </c>
      <c r="M2087" s="280">
        <f t="shared" si="533"/>
        <v>1.9656917999999999E-2</v>
      </c>
      <c r="N2087" s="281">
        <f t="shared" si="534"/>
        <v>0</v>
      </c>
      <c r="O2087" s="280">
        <v>0.48599999999999999</v>
      </c>
      <c r="P2087" s="219">
        <v>0</v>
      </c>
      <c r="Q2087" s="219">
        <v>1.9656917999999999E-2</v>
      </c>
      <c r="R2087" s="219">
        <v>1.6524E-2</v>
      </c>
      <c r="S2087" s="219">
        <v>0</v>
      </c>
      <c r="T2087" s="219">
        <v>0</v>
      </c>
      <c r="U2087" s="219">
        <v>0</v>
      </c>
      <c r="V2087" s="219">
        <v>0</v>
      </c>
      <c r="W2087" s="219">
        <v>0</v>
      </c>
      <c r="X2087" s="219">
        <v>0</v>
      </c>
      <c r="Y2087" s="219">
        <v>0</v>
      </c>
      <c r="Z2087" s="219">
        <v>0</v>
      </c>
      <c r="AA2087" s="219">
        <v>0</v>
      </c>
      <c r="AB2087" s="219">
        <v>0</v>
      </c>
      <c r="AC2087"/>
      <c r="AD2087" s="227">
        <f t="shared" si="535"/>
        <v>0.48599999999999999</v>
      </c>
      <c r="AE2087" s="227">
        <f t="shared" si="536"/>
        <v>3.6180917999999999E-2</v>
      </c>
      <c r="AF2087" s="227">
        <f t="shared" si="537"/>
        <v>1.9656917999999999E-2</v>
      </c>
      <c r="AG2087" s="227">
        <f t="shared" si="538"/>
        <v>1.9656917999999999E-2</v>
      </c>
      <c r="AH2087" s="227">
        <f t="shared" si="539"/>
        <v>0</v>
      </c>
      <c r="AI2087"/>
      <c r="AJ2087">
        <v>0</v>
      </c>
      <c r="AK2087" s="155">
        <v>0</v>
      </c>
      <c r="AL2087" s="155">
        <v>0</v>
      </c>
      <c r="AM2087" s="155">
        <v>0</v>
      </c>
      <c r="AN2087" s="155">
        <v>0</v>
      </c>
      <c r="AO2087" s="155">
        <v>0</v>
      </c>
      <c r="AP2087" s="155">
        <v>0</v>
      </c>
      <c r="AQ2087"/>
      <c r="AR2087" s="156">
        <v>5.5912585000000001E-2</v>
      </c>
      <c r="AS2087" s="156">
        <v>5.3309563999999997E-2</v>
      </c>
      <c r="AT2087" s="156">
        <v>2.6030212000000001E-3</v>
      </c>
      <c r="AU2087" s="156">
        <v>0</v>
      </c>
      <c r="AV2087" s="282">
        <f t="shared" si="525"/>
        <v>3.1960169999999998E-6</v>
      </c>
      <c r="AW2087" s="282">
        <f t="shared" si="526"/>
        <v>9.6265578600000011E-9</v>
      </c>
      <c r="AX2087" s="283">
        <f t="shared" si="527"/>
        <v>0</v>
      </c>
      <c r="AY2087" s="157">
        <v>3.0067200000000001E-6</v>
      </c>
      <c r="AZ2087" s="157">
        <v>9.0720000000000001E-9</v>
      </c>
      <c r="BA2087" s="157">
        <v>2.4786000000000002E-13</v>
      </c>
      <c r="BB2087" s="157">
        <v>0</v>
      </c>
      <c r="BC2087" s="157">
        <v>0</v>
      </c>
      <c r="BD2087" s="157">
        <v>2.4570000000000001E-9</v>
      </c>
      <c r="BE2087" s="157">
        <v>1.8684E-7</v>
      </c>
      <c r="BF2087" s="157">
        <v>3.4829999999999998E-10</v>
      </c>
      <c r="BG2087" s="157">
        <v>2.0600999999999999E-10</v>
      </c>
      <c r="BH2087" s="157">
        <v>0</v>
      </c>
      <c r="BI2087" s="157">
        <v>0</v>
      </c>
      <c r="BJ2087" s="157">
        <v>0</v>
      </c>
      <c r="BK2087" s="157">
        <v>0</v>
      </c>
      <c r="BL2087" s="157">
        <v>0</v>
      </c>
      <c r="BM2087" s="157">
        <v>0</v>
      </c>
      <c r="BN2087" s="157">
        <v>0</v>
      </c>
      <c r="BO2087" s="157">
        <v>0</v>
      </c>
      <c r="BP2087" s="157">
        <v>0</v>
      </c>
      <c r="BQ2087" s="157">
        <v>0</v>
      </c>
      <c r="BR2087" s="157">
        <v>0</v>
      </c>
      <c r="BS2087" s="157">
        <v>0</v>
      </c>
      <c r="BT2087" s="157">
        <v>0</v>
      </c>
      <c r="BU2087"/>
      <c r="BV2087" s="155">
        <v>1.0038263000000001E-4</v>
      </c>
      <c r="BW2087" s="155">
        <v>2.2292067999999999E-6</v>
      </c>
      <c r="BX2087" s="155">
        <v>9.0339797000000004E-5</v>
      </c>
      <c r="BY2087" s="155">
        <v>0</v>
      </c>
      <c r="BZ2087" s="155">
        <v>6.5014036000000001E-7</v>
      </c>
      <c r="CA2087" s="155">
        <v>1.5906161E-6</v>
      </c>
      <c r="CB2087" s="155">
        <v>0</v>
      </c>
      <c r="CC2087" s="155">
        <v>2.4142128999999999E-6</v>
      </c>
      <c r="CD2087" s="155">
        <v>0</v>
      </c>
      <c r="CE2087" s="155">
        <v>0</v>
      </c>
      <c r="CF2087" s="155">
        <v>0</v>
      </c>
      <c r="CG2087" s="155">
        <v>0</v>
      </c>
      <c r="CH2087" s="155">
        <v>0</v>
      </c>
      <c r="CI2087" s="155">
        <v>3.1586523000000001E-6</v>
      </c>
      <c r="CJ2087" s="155">
        <v>0</v>
      </c>
      <c r="CK2087" s="155">
        <v>0</v>
      </c>
      <c r="CL2087" s="155">
        <v>0</v>
      </c>
      <c r="CM2087"/>
      <c r="CN2087" s="284">
        <v>0</v>
      </c>
      <c r="CO2087" s="284">
        <v>3.24</v>
      </c>
      <c r="CP2087" s="285">
        <v>4.5482309999999998E-2</v>
      </c>
      <c r="CQ2087" s="284">
        <v>1.89E-3</v>
      </c>
      <c r="CR2087" s="284">
        <v>0</v>
      </c>
      <c r="CS2087" s="284">
        <v>0</v>
      </c>
      <c r="CT2087" s="284">
        <v>1.9499994E-5</v>
      </c>
      <c r="CU2087" s="284">
        <v>0</v>
      </c>
      <c r="CV2087" s="284">
        <v>0</v>
      </c>
      <c r="CW2087" s="284">
        <v>5.5937789999999999E-4</v>
      </c>
      <c r="CX2087"/>
      <c r="CY2087"/>
      <c r="CZ2087"/>
      <c r="DA2087"/>
      <c r="DB2087" s="212"/>
      <c r="DC2087" s="48"/>
      <c r="DD2087" s="48"/>
      <c r="DE2087" s="48"/>
      <c r="DF2087" s="48"/>
      <c r="DG2087" s="48"/>
      <c r="DH2087" s="48"/>
      <c r="DI2087" s="48"/>
      <c r="DJ2087" s="48"/>
      <c r="DK2087" s="48"/>
      <c r="DL2087" s="48"/>
    </row>
    <row r="2088" spans="1:116" ht="14.4">
      <c r="A2088" t="s">
        <v>1997</v>
      </c>
      <c r="B2088" s="188" t="s">
        <v>334</v>
      </c>
      <c r="C2088" s="151" t="str">
        <f t="shared" si="529"/>
        <v>F.106.01.104</v>
      </c>
      <c r="D2088" s="54" t="s">
        <v>1385</v>
      </c>
      <c r="E2088" s="150" t="s">
        <v>352</v>
      </c>
      <c r="F2088" s="153" t="str">
        <f t="shared" si="530"/>
        <v>Natural rubber waste combustion - clean tech without heat recovery</v>
      </c>
      <c r="G2088" s="154">
        <f t="shared" si="528"/>
        <v>0</v>
      </c>
      <c r="H2088"/>
      <c r="I2088"/>
      <c r="J2088" s="227">
        <f t="shared" si="531"/>
        <v>3.6180917999999999E-2</v>
      </c>
      <c r="K2088"/>
      <c r="L2088" s="280">
        <f t="shared" si="532"/>
        <v>1.6524E-2</v>
      </c>
      <c r="M2088" s="280">
        <f t="shared" si="533"/>
        <v>1.9656917999999999E-2</v>
      </c>
      <c r="N2088" s="281">
        <f t="shared" si="534"/>
        <v>0</v>
      </c>
      <c r="O2088" s="280">
        <v>0</v>
      </c>
      <c r="P2088" s="219">
        <v>0</v>
      </c>
      <c r="Q2088" s="219">
        <v>1.9656917999999999E-2</v>
      </c>
      <c r="R2088" s="219">
        <v>1.6524E-2</v>
      </c>
      <c r="S2088" s="219">
        <v>0</v>
      </c>
      <c r="T2088" s="219">
        <v>0</v>
      </c>
      <c r="U2088" s="219">
        <v>0</v>
      </c>
      <c r="V2088" s="219">
        <v>0</v>
      </c>
      <c r="W2088" s="219">
        <v>0</v>
      </c>
      <c r="X2088" s="219">
        <v>0</v>
      </c>
      <c r="Y2088" s="219">
        <v>0</v>
      </c>
      <c r="Z2088" s="219">
        <v>0</v>
      </c>
      <c r="AA2088" s="219">
        <v>0</v>
      </c>
      <c r="AB2088" s="219">
        <v>0</v>
      </c>
      <c r="AC2088"/>
      <c r="AD2088" s="227">
        <f t="shared" si="535"/>
        <v>0</v>
      </c>
      <c r="AE2088" s="227">
        <f t="shared" si="536"/>
        <v>3.6180917999999999E-2</v>
      </c>
      <c r="AF2088" s="227">
        <f t="shared" si="537"/>
        <v>1.9656917999999999E-2</v>
      </c>
      <c r="AG2088" s="227">
        <f t="shared" si="538"/>
        <v>1.9656917999999999E-2</v>
      </c>
      <c r="AH2088" s="227">
        <f t="shared" si="539"/>
        <v>0</v>
      </c>
      <c r="AI2088"/>
      <c r="AJ2088">
        <v>0</v>
      </c>
      <c r="AK2088" s="155">
        <v>0</v>
      </c>
      <c r="AL2088" s="155">
        <v>0</v>
      </c>
      <c r="AM2088" s="155">
        <v>0</v>
      </c>
      <c r="AN2088" s="155">
        <v>0</v>
      </c>
      <c r="AO2088" s="155">
        <v>0</v>
      </c>
      <c r="AP2088" s="155">
        <v>0</v>
      </c>
      <c r="AQ2088"/>
      <c r="AR2088" s="156">
        <v>3.3073593999999999E-3</v>
      </c>
      <c r="AS2088" s="156">
        <v>3.157474E-3</v>
      </c>
      <c r="AT2088" s="156">
        <v>1.4988541999999999E-4</v>
      </c>
      <c r="AU2088" s="156">
        <v>0</v>
      </c>
      <c r="AV2088" s="282">
        <f t="shared" si="525"/>
        <v>1.89297E-7</v>
      </c>
      <c r="AW2088" s="282">
        <f t="shared" si="526"/>
        <v>5.5430999999999992E-10</v>
      </c>
      <c r="AX2088" s="283">
        <f t="shared" si="527"/>
        <v>0</v>
      </c>
      <c r="AY2088" s="157">
        <v>0</v>
      </c>
      <c r="AZ2088" s="157">
        <v>0</v>
      </c>
      <c r="BA2088" s="157">
        <v>0</v>
      </c>
      <c r="BB2088" s="157">
        <v>0</v>
      </c>
      <c r="BC2088" s="157">
        <v>0</v>
      </c>
      <c r="BD2088" s="157">
        <v>2.4570000000000001E-9</v>
      </c>
      <c r="BE2088" s="157">
        <v>1.8684E-7</v>
      </c>
      <c r="BF2088" s="157">
        <v>3.4829999999999998E-10</v>
      </c>
      <c r="BG2088" s="157">
        <v>2.0600999999999999E-10</v>
      </c>
      <c r="BH2088" s="157">
        <v>0</v>
      </c>
      <c r="BI2088" s="157">
        <v>0</v>
      </c>
      <c r="BJ2088" s="157">
        <v>0</v>
      </c>
      <c r="BK2088" s="157">
        <v>0</v>
      </c>
      <c r="BL2088" s="157">
        <v>0</v>
      </c>
      <c r="BM2088" s="157">
        <v>0</v>
      </c>
      <c r="BN2088" s="157">
        <v>0</v>
      </c>
      <c r="BO2088" s="157">
        <v>0</v>
      </c>
      <c r="BP2088" s="157">
        <v>0</v>
      </c>
      <c r="BQ2088" s="157">
        <v>0</v>
      </c>
      <c r="BR2088" s="157">
        <v>0</v>
      </c>
      <c r="BS2088" s="157">
        <v>0</v>
      </c>
      <c r="BT2088" s="157">
        <v>0</v>
      </c>
      <c r="BU2088"/>
      <c r="BV2088" s="155">
        <v>1.0042828E-5</v>
      </c>
      <c r="BW2088" s="155">
        <v>2.2292067999999999E-6</v>
      </c>
      <c r="BX2088" s="155">
        <v>0</v>
      </c>
      <c r="BY2088" s="155">
        <v>0</v>
      </c>
      <c r="BZ2088" s="155">
        <v>6.5014036000000001E-7</v>
      </c>
      <c r="CA2088" s="155">
        <v>1.5906161E-6</v>
      </c>
      <c r="CB2088" s="155">
        <v>0</v>
      </c>
      <c r="CC2088" s="155">
        <v>2.4142128999999999E-6</v>
      </c>
      <c r="CD2088" s="155">
        <v>0</v>
      </c>
      <c r="CE2088" s="155">
        <v>0</v>
      </c>
      <c r="CF2088" s="155">
        <v>0</v>
      </c>
      <c r="CG2088" s="155">
        <v>0</v>
      </c>
      <c r="CH2088" s="155">
        <v>0</v>
      </c>
      <c r="CI2088" s="155">
        <v>3.1586523000000001E-6</v>
      </c>
      <c r="CJ2088" s="155">
        <v>0</v>
      </c>
      <c r="CK2088" s="155">
        <v>0</v>
      </c>
      <c r="CL2088" s="155">
        <v>0</v>
      </c>
      <c r="CM2088"/>
      <c r="CN2088" s="284">
        <v>0</v>
      </c>
      <c r="CO2088" s="284">
        <v>0</v>
      </c>
      <c r="CP2088" s="285">
        <v>4.5482309999999998E-2</v>
      </c>
      <c r="CQ2088" s="284">
        <v>1.89E-3</v>
      </c>
      <c r="CR2088" s="284">
        <v>0</v>
      </c>
      <c r="CS2088" s="284">
        <v>0</v>
      </c>
      <c r="CT2088" s="284">
        <v>1.9499994E-5</v>
      </c>
      <c r="CU2088" s="284">
        <v>0</v>
      </c>
      <c r="CV2088" s="284">
        <v>0</v>
      </c>
      <c r="CW2088" s="284">
        <v>5.5937789999999999E-4</v>
      </c>
      <c r="CX2088"/>
      <c r="CY2088"/>
      <c r="CZ2088"/>
      <c r="DA2088"/>
      <c r="DB2088" s="212"/>
      <c r="DC2088" s="48"/>
      <c r="DD2088" s="48"/>
      <c r="DE2088" s="48"/>
      <c r="DF2088" s="48"/>
      <c r="DG2088" s="48"/>
      <c r="DH2088" s="48"/>
      <c r="DI2088" s="48"/>
      <c r="DJ2088" s="48"/>
      <c r="DK2088" s="48"/>
      <c r="DL2088" s="48"/>
    </row>
    <row r="2089" spans="1:116" ht="14.4">
      <c r="A2089" t="s">
        <v>1998</v>
      </c>
      <c r="B2089" s="188" t="s">
        <v>334</v>
      </c>
      <c r="C2089" s="151" t="str">
        <f t="shared" si="529"/>
        <v>F.106.01.105</v>
      </c>
      <c r="D2089" s="54" t="s">
        <v>1385</v>
      </c>
      <c r="E2089" s="150" t="s">
        <v>352</v>
      </c>
      <c r="F2089" s="153" t="str">
        <f t="shared" si="530"/>
        <v>Polychloroprene (Neoprene, CR) waste combustion - clean tech without heat recovery</v>
      </c>
      <c r="G2089" s="154">
        <f t="shared" si="528"/>
        <v>1.99</v>
      </c>
      <c r="H2089"/>
      <c r="I2089"/>
      <c r="J2089" s="227">
        <f t="shared" si="531"/>
        <v>0.8335310708</v>
      </c>
      <c r="K2089"/>
      <c r="L2089" s="280">
        <f t="shared" si="532"/>
        <v>6.7161197000000006E-2</v>
      </c>
      <c r="M2089" s="280">
        <f t="shared" si="533"/>
        <v>0.4678698738</v>
      </c>
      <c r="N2089" s="281">
        <f t="shared" si="534"/>
        <v>0</v>
      </c>
      <c r="O2089" s="280">
        <v>0.29849999999999999</v>
      </c>
      <c r="P2089" s="219">
        <v>0</v>
      </c>
      <c r="Q2089" s="219">
        <v>7.7899637999999998E-3</v>
      </c>
      <c r="R2089" s="219">
        <v>6.5484000000000002E-3</v>
      </c>
      <c r="S2089" s="219">
        <v>0</v>
      </c>
      <c r="T2089" s="219">
        <v>0</v>
      </c>
      <c r="U2089" s="219">
        <v>6.0612797000000003E-2</v>
      </c>
      <c r="V2089" s="219">
        <v>0.46007990999999998</v>
      </c>
      <c r="W2089" s="219">
        <v>0</v>
      </c>
      <c r="X2089" s="219">
        <v>0</v>
      </c>
      <c r="Y2089" s="219">
        <v>0</v>
      </c>
      <c r="Z2089" s="219">
        <v>0</v>
      </c>
      <c r="AA2089" s="219">
        <v>0</v>
      </c>
      <c r="AB2089" s="219">
        <v>0</v>
      </c>
      <c r="AC2089"/>
      <c r="AD2089" s="227">
        <f t="shared" si="535"/>
        <v>0.29849999999999999</v>
      </c>
      <c r="AE2089" s="227">
        <f t="shared" si="536"/>
        <v>0.53503107080000001</v>
      </c>
      <c r="AF2089" s="227">
        <f t="shared" si="537"/>
        <v>0.4678698738</v>
      </c>
      <c r="AG2089" s="227">
        <f t="shared" si="538"/>
        <v>0.4678698738</v>
      </c>
      <c r="AH2089" s="227">
        <f t="shared" si="539"/>
        <v>0</v>
      </c>
      <c r="AI2089"/>
      <c r="AJ2089">
        <v>0</v>
      </c>
      <c r="AK2089" s="155">
        <v>0</v>
      </c>
      <c r="AL2089" s="155">
        <v>0</v>
      </c>
      <c r="AM2089" s="155">
        <v>0</v>
      </c>
      <c r="AN2089" s="155">
        <v>0</v>
      </c>
      <c r="AO2089" s="155">
        <v>0</v>
      </c>
      <c r="AP2089" s="155">
        <v>0</v>
      </c>
      <c r="AQ2089"/>
      <c r="AR2089" s="156">
        <v>3.3620694E-2</v>
      </c>
      <c r="AS2089" s="156">
        <v>3.2054584999999997E-2</v>
      </c>
      <c r="AT2089" s="156">
        <v>1.566109E-3</v>
      </c>
      <c r="AU2089" s="156">
        <v>0</v>
      </c>
      <c r="AV2089" s="282">
        <f t="shared" si="525"/>
        <v>1.9217376999999997E-6</v>
      </c>
      <c r="AW2089" s="282">
        <f t="shared" si="526"/>
        <v>5.791823235E-9</v>
      </c>
      <c r="AX2089" s="283">
        <f t="shared" si="527"/>
        <v>0</v>
      </c>
      <c r="AY2089" s="157">
        <v>1.84672E-6</v>
      </c>
      <c r="AZ2089" s="157">
        <v>5.5720000000000002E-9</v>
      </c>
      <c r="BA2089" s="157">
        <v>1.5223500000000001E-13</v>
      </c>
      <c r="BB2089" s="157">
        <v>0</v>
      </c>
      <c r="BC2089" s="157">
        <v>0</v>
      </c>
      <c r="BD2089" s="157">
        <v>9.7370000000000006E-10</v>
      </c>
      <c r="BE2089" s="157">
        <v>7.4043999999999998E-8</v>
      </c>
      <c r="BF2089" s="157">
        <v>1.3802999999999999E-10</v>
      </c>
      <c r="BG2089" s="157">
        <v>8.1640999999999998E-11</v>
      </c>
      <c r="BH2089" s="157">
        <v>0</v>
      </c>
      <c r="BI2089" s="157">
        <v>0</v>
      </c>
      <c r="BJ2089" s="157">
        <v>0</v>
      </c>
      <c r="BK2089" s="157">
        <v>0</v>
      </c>
      <c r="BL2089" s="157">
        <v>0</v>
      </c>
      <c r="BM2089" s="157">
        <v>0</v>
      </c>
      <c r="BN2089" s="157">
        <v>0</v>
      </c>
      <c r="BO2089" s="157">
        <v>0</v>
      </c>
      <c r="BP2089" s="157">
        <v>0</v>
      </c>
      <c r="BQ2089" s="157">
        <v>0</v>
      </c>
      <c r="BR2089" s="157">
        <v>0</v>
      </c>
      <c r="BS2089" s="157">
        <v>0</v>
      </c>
      <c r="BT2089" s="157">
        <v>0</v>
      </c>
      <c r="BU2089"/>
      <c r="BV2089" s="155">
        <v>1.5346654000000001E-4</v>
      </c>
      <c r="BW2089" s="155">
        <v>8.8342640000000003E-7</v>
      </c>
      <c r="BX2089" s="155">
        <v>5.5486479999999997E-5</v>
      </c>
      <c r="BY2089" s="155">
        <v>5.3892282000000003E-5</v>
      </c>
      <c r="BZ2089" s="155">
        <v>2.5764821999999998E-7</v>
      </c>
      <c r="CA2089" s="155">
        <v>6.3035526000000005E-7</v>
      </c>
      <c r="CB2089" s="155">
        <v>0</v>
      </c>
      <c r="CC2089" s="155">
        <v>9.5674362999999996E-7</v>
      </c>
      <c r="CD2089" s="155">
        <v>0</v>
      </c>
      <c r="CE2089" s="155">
        <v>4.0107839999999998E-5</v>
      </c>
      <c r="CF2089" s="155">
        <v>0</v>
      </c>
      <c r="CG2089" s="155">
        <v>0</v>
      </c>
      <c r="CH2089" s="155">
        <v>0</v>
      </c>
      <c r="CI2089" s="155">
        <v>1.2517621999999999E-6</v>
      </c>
      <c r="CJ2089" s="155">
        <v>0</v>
      </c>
      <c r="CK2089" s="155">
        <v>0</v>
      </c>
      <c r="CL2089" s="155">
        <v>0</v>
      </c>
      <c r="CM2089"/>
      <c r="CN2089" s="284">
        <v>0</v>
      </c>
      <c r="CO2089" s="284">
        <v>1.99</v>
      </c>
      <c r="CP2089" s="285">
        <v>1.8024471E-2</v>
      </c>
      <c r="CQ2089" s="284">
        <v>7.4899999999999999E-4</v>
      </c>
      <c r="CR2089" s="284">
        <v>0</v>
      </c>
      <c r="CS2089" s="284">
        <v>0</v>
      </c>
      <c r="CT2089" s="284">
        <v>7.7277754000000005E-6</v>
      </c>
      <c r="CU2089" s="284">
        <v>0</v>
      </c>
      <c r="CV2089" s="284">
        <v>0</v>
      </c>
      <c r="CW2089" s="284">
        <v>2.2167939E-4</v>
      </c>
      <c r="CX2089"/>
      <c r="CY2089"/>
      <c r="CZ2089"/>
      <c r="DA2089"/>
      <c r="DB2089" s="212"/>
      <c r="DC2089" s="48"/>
      <c r="DD2089" s="48"/>
      <c r="DE2089" s="48"/>
      <c r="DF2089" s="48"/>
      <c r="DG2089" s="48"/>
      <c r="DH2089" s="48"/>
      <c r="DI2089" s="48"/>
      <c r="DJ2089" s="48"/>
      <c r="DK2089" s="48"/>
      <c r="DL2089" s="48"/>
    </row>
    <row r="2090" spans="1:116" ht="14.4">
      <c r="A2090" t="s">
        <v>1999</v>
      </c>
      <c r="B2090" s="188" t="s">
        <v>334</v>
      </c>
      <c r="C2090" s="151" t="str">
        <f t="shared" si="529"/>
        <v>F.106.01.106</v>
      </c>
      <c r="D2090" s="54" t="s">
        <v>1385</v>
      </c>
      <c r="E2090" s="150" t="s">
        <v>352</v>
      </c>
      <c r="F2090" s="153" t="str">
        <f t="shared" si="530"/>
        <v>PU (Polyurethane) waste combustion - clean tech without heat recovery</v>
      </c>
      <c r="G2090" s="154">
        <f t="shared" si="528"/>
        <v>2.6900000000000004</v>
      </c>
      <c r="H2090"/>
      <c r="I2090"/>
      <c r="J2090" s="227">
        <f t="shared" si="531"/>
        <v>0.42762061200000001</v>
      </c>
      <c r="K2090"/>
      <c r="L2090" s="280">
        <f t="shared" si="532"/>
        <v>1.1016E-2</v>
      </c>
      <c r="M2090" s="280">
        <f t="shared" si="533"/>
        <v>1.3104612E-2</v>
      </c>
      <c r="N2090" s="281">
        <f t="shared" si="534"/>
        <v>0</v>
      </c>
      <c r="O2090" s="280">
        <v>0.40350000000000003</v>
      </c>
      <c r="P2090" s="219">
        <v>0</v>
      </c>
      <c r="Q2090" s="219">
        <v>1.3104612E-2</v>
      </c>
      <c r="R2090" s="219">
        <v>1.1016E-2</v>
      </c>
      <c r="S2090" s="219">
        <v>0</v>
      </c>
      <c r="T2090" s="219">
        <v>0</v>
      </c>
      <c r="U2090" s="219">
        <v>0</v>
      </c>
      <c r="V2090" s="219">
        <v>0</v>
      </c>
      <c r="W2090" s="219">
        <v>0</v>
      </c>
      <c r="X2090" s="219">
        <v>0</v>
      </c>
      <c r="Y2090" s="219">
        <v>0</v>
      </c>
      <c r="Z2090" s="219">
        <v>0</v>
      </c>
      <c r="AA2090" s="219">
        <v>0</v>
      </c>
      <c r="AB2090" s="219">
        <v>0</v>
      </c>
      <c r="AC2090"/>
      <c r="AD2090" s="227">
        <f t="shared" si="535"/>
        <v>0.40350000000000003</v>
      </c>
      <c r="AE2090" s="227">
        <f t="shared" si="536"/>
        <v>2.4120612E-2</v>
      </c>
      <c r="AF2090" s="227">
        <f t="shared" si="537"/>
        <v>1.3104612E-2</v>
      </c>
      <c r="AG2090" s="227">
        <f t="shared" si="538"/>
        <v>1.3104612E-2</v>
      </c>
      <c r="AH2090" s="227">
        <f t="shared" si="539"/>
        <v>0</v>
      </c>
      <c r="AI2090"/>
      <c r="AJ2090">
        <v>0</v>
      </c>
      <c r="AK2090" s="155">
        <v>0</v>
      </c>
      <c r="AL2090" s="155">
        <v>0</v>
      </c>
      <c r="AM2090" s="155">
        <v>0</v>
      </c>
      <c r="AN2090" s="155">
        <v>0</v>
      </c>
      <c r="AO2090" s="155">
        <v>0</v>
      </c>
      <c r="AP2090" s="155">
        <v>0</v>
      </c>
      <c r="AQ2090"/>
      <c r="AR2090" s="156">
        <v>4.5880232E-2</v>
      </c>
      <c r="AS2090" s="156">
        <v>4.3743600000000001E-2</v>
      </c>
      <c r="AT2090" s="156">
        <v>2.1366320999999999E-3</v>
      </c>
      <c r="AU2090" s="156">
        <v>0</v>
      </c>
      <c r="AV2090" s="282">
        <f t="shared" si="525"/>
        <v>2.622518E-6</v>
      </c>
      <c r="AW2090" s="282">
        <f t="shared" si="526"/>
        <v>7.9017457849999997E-9</v>
      </c>
      <c r="AX2090" s="283">
        <f t="shared" si="527"/>
        <v>0</v>
      </c>
      <c r="AY2090" s="157">
        <v>2.4963199999999998E-6</v>
      </c>
      <c r="AZ2090" s="157">
        <v>7.5319999999999992E-9</v>
      </c>
      <c r="BA2090" s="157">
        <v>2.0578499999999999E-13</v>
      </c>
      <c r="BB2090" s="157">
        <v>0</v>
      </c>
      <c r="BC2090" s="157">
        <v>0</v>
      </c>
      <c r="BD2090" s="157">
        <v>1.6379999999999999E-9</v>
      </c>
      <c r="BE2090" s="157">
        <v>1.2456E-7</v>
      </c>
      <c r="BF2090" s="157">
        <v>2.3220000000000001E-10</v>
      </c>
      <c r="BG2090" s="157">
        <v>1.3733999999999999E-10</v>
      </c>
      <c r="BH2090" s="157">
        <v>0</v>
      </c>
      <c r="BI2090" s="157">
        <v>0</v>
      </c>
      <c r="BJ2090" s="157">
        <v>0</v>
      </c>
      <c r="BK2090" s="157">
        <v>0</v>
      </c>
      <c r="BL2090" s="157">
        <v>0</v>
      </c>
      <c r="BM2090" s="157">
        <v>0</v>
      </c>
      <c r="BN2090" s="157">
        <v>0</v>
      </c>
      <c r="BO2090" s="157">
        <v>0</v>
      </c>
      <c r="BP2090" s="157">
        <v>0</v>
      </c>
      <c r="BQ2090" s="157">
        <v>0</v>
      </c>
      <c r="BR2090" s="157">
        <v>0</v>
      </c>
      <c r="BS2090" s="157">
        <v>0</v>
      </c>
      <c r="BT2090" s="157">
        <v>0</v>
      </c>
      <c r="BU2090"/>
      <c r="BV2090" s="155">
        <v>8.1699557000000002E-5</v>
      </c>
      <c r="BW2090" s="155">
        <v>1.4861379000000001E-6</v>
      </c>
      <c r="BX2090" s="155">
        <v>7.5004337999999993E-5</v>
      </c>
      <c r="BY2090" s="155">
        <v>0</v>
      </c>
      <c r="BZ2090" s="155">
        <v>4.3342691E-7</v>
      </c>
      <c r="CA2090" s="155">
        <v>1.0604106999999999E-6</v>
      </c>
      <c r="CB2090" s="155">
        <v>0</v>
      </c>
      <c r="CC2090" s="155">
        <v>1.6094753E-6</v>
      </c>
      <c r="CD2090" s="155">
        <v>0</v>
      </c>
      <c r="CE2090" s="155">
        <v>0</v>
      </c>
      <c r="CF2090" s="155">
        <v>0</v>
      </c>
      <c r="CG2090" s="155">
        <v>0</v>
      </c>
      <c r="CH2090" s="155">
        <v>0</v>
      </c>
      <c r="CI2090" s="155">
        <v>2.1057682000000001E-6</v>
      </c>
      <c r="CJ2090" s="155">
        <v>0</v>
      </c>
      <c r="CK2090" s="155">
        <v>0</v>
      </c>
      <c r="CL2090" s="155">
        <v>0</v>
      </c>
      <c r="CM2090"/>
      <c r="CN2090" s="284">
        <v>0</v>
      </c>
      <c r="CO2090" s="284">
        <v>2.69</v>
      </c>
      <c r="CP2090" s="285">
        <v>3.0321540000000001E-2</v>
      </c>
      <c r="CQ2090" s="284">
        <v>1.2600000000000001E-3</v>
      </c>
      <c r="CR2090" s="284">
        <v>0</v>
      </c>
      <c r="CS2090" s="284">
        <v>0</v>
      </c>
      <c r="CT2090" s="284">
        <v>1.2999996E-5</v>
      </c>
      <c r="CU2090" s="284">
        <v>0</v>
      </c>
      <c r="CV2090" s="284">
        <v>0</v>
      </c>
      <c r="CW2090" s="284">
        <v>3.7291860000000001E-4</v>
      </c>
      <c r="CX2090"/>
      <c r="CY2090"/>
      <c r="CZ2090"/>
      <c r="DA2090"/>
      <c r="DB2090" s="212"/>
      <c r="DC2090" s="48"/>
      <c r="DD2090" s="48"/>
      <c r="DE2090" s="48"/>
      <c r="DF2090" s="48"/>
      <c r="DG2090" s="48"/>
      <c r="DH2090" s="48"/>
      <c r="DI2090" s="48"/>
      <c r="DJ2090" s="48"/>
      <c r="DK2090" s="48"/>
      <c r="DL2090" s="48"/>
    </row>
    <row r="2091" spans="1:116" ht="14.4">
      <c r="A2091" t="s">
        <v>2000</v>
      </c>
      <c r="B2091" s="188" t="s">
        <v>334</v>
      </c>
      <c r="C2091" s="151" t="str">
        <f t="shared" si="529"/>
        <v>F.106.01.107</v>
      </c>
      <c r="D2091" s="54" t="s">
        <v>1385</v>
      </c>
      <c r="E2091" s="150" t="s">
        <v>352</v>
      </c>
      <c r="F2091" s="153" t="str">
        <f t="shared" si="530"/>
        <v>SBR (Styrene butadiene rubber) waste combustion - clean tech without heat recovery</v>
      </c>
      <c r="G2091" s="154">
        <f t="shared" si="528"/>
        <v>3.4499999999999997</v>
      </c>
      <c r="H2091"/>
      <c r="I2091"/>
      <c r="J2091" s="227">
        <f t="shared" si="531"/>
        <v>0.554216932</v>
      </c>
      <c r="K2091"/>
      <c r="L2091" s="280">
        <f t="shared" si="532"/>
        <v>1.67688E-2</v>
      </c>
      <c r="M2091" s="280">
        <f t="shared" si="533"/>
        <v>1.9948132E-2</v>
      </c>
      <c r="N2091" s="281">
        <f t="shared" si="534"/>
        <v>0</v>
      </c>
      <c r="O2091" s="280">
        <v>0.51749999999999996</v>
      </c>
      <c r="P2091" s="219">
        <v>0</v>
      </c>
      <c r="Q2091" s="219">
        <v>1.9948132E-2</v>
      </c>
      <c r="R2091" s="219">
        <v>1.67688E-2</v>
      </c>
      <c r="S2091" s="219">
        <v>0</v>
      </c>
      <c r="T2091" s="219">
        <v>0</v>
      </c>
      <c r="U2091" s="219">
        <v>0</v>
      </c>
      <c r="V2091" s="219">
        <v>0</v>
      </c>
      <c r="W2091" s="219">
        <v>0</v>
      </c>
      <c r="X2091" s="219">
        <v>0</v>
      </c>
      <c r="Y2091" s="219">
        <v>0</v>
      </c>
      <c r="Z2091" s="219">
        <v>0</v>
      </c>
      <c r="AA2091" s="219">
        <v>0</v>
      </c>
      <c r="AB2091" s="219">
        <v>0</v>
      </c>
      <c r="AC2091"/>
      <c r="AD2091" s="227">
        <f t="shared" si="535"/>
        <v>0.51749999999999996</v>
      </c>
      <c r="AE2091" s="227">
        <f t="shared" si="536"/>
        <v>3.6716932000000001E-2</v>
      </c>
      <c r="AF2091" s="227">
        <f t="shared" si="537"/>
        <v>1.9948132E-2</v>
      </c>
      <c r="AG2091" s="227">
        <f t="shared" si="538"/>
        <v>1.9948132E-2</v>
      </c>
      <c r="AH2091" s="227">
        <f t="shared" si="539"/>
        <v>0</v>
      </c>
      <c r="AI2091"/>
      <c r="AJ2091">
        <v>0</v>
      </c>
      <c r="AK2091" s="155">
        <v>0</v>
      </c>
      <c r="AL2091" s="155">
        <v>0</v>
      </c>
      <c r="AM2091" s="155">
        <v>0</v>
      </c>
      <c r="AN2091" s="155">
        <v>0</v>
      </c>
      <c r="AO2091" s="155">
        <v>0</v>
      </c>
      <c r="AP2091" s="155">
        <v>0</v>
      </c>
      <c r="AQ2091"/>
      <c r="AR2091" s="156">
        <v>5.9371181000000002E-2</v>
      </c>
      <c r="AS2091" s="156">
        <v>5.6606939000000002E-2</v>
      </c>
      <c r="AT2091" s="156">
        <v>2.7642412999999998E-3</v>
      </c>
      <c r="AU2091" s="156">
        <v>0</v>
      </c>
      <c r="AV2091" s="282">
        <f t="shared" ref="AV2091:AV2160" si="540">AY2091+BB2091+BC2091+BD2091+BE2091+BM2091+BN2091+BR2091</f>
        <v>3.3937014000000002E-6</v>
      </c>
      <c r="AW2091" s="282">
        <f t="shared" ref="AW2091:AW2160" si="541">AZ2091+BA2091+BF2091+BG2091+BH2091+BI2091+BJ2091+BK2091+BL2091+BO2091+BS2091+BT2091</f>
        <v>1.0222785925E-8</v>
      </c>
      <c r="AX2091" s="283">
        <f t="shared" ref="AX2091:AX2160" si="542">BP2091+BQ2091</f>
        <v>0</v>
      </c>
      <c r="AY2091" s="157">
        <v>3.2016E-6</v>
      </c>
      <c r="AZ2091" s="157">
        <v>9.6600000000000001E-9</v>
      </c>
      <c r="BA2091" s="157">
        <v>2.6392500000000001E-13</v>
      </c>
      <c r="BB2091" s="157">
        <v>0</v>
      </c>
      <c r="BC2091" s="157">
        <v>0</v>
      </c>
      <c r="BD2091" s="157">
        <v>2.4934000000000001E-9</v>
      </c>
      <c r="BE2091" s="157">
        <v>1.8960800000000001E-7</v>
      </c>
      <c r="BF2091" s="157">
        <v>3.5345999999999999E-10</v>
      </c>
      <c r="BG2091" s="157">
        <v>2.0906199999999999E-10</v>
      </c>
      <c r="BH2091" s="157">
        <v>0</v>
      </c>
      <c r="BI2091" s="157">
        <v>0</v>
      </c>
      <c r="BJ2091" s="157">
        <v>0</v>
      </c>
      <c r="BK2091" s="157">
        <v>0</v>
      </c>
      <c r="BL2091" s="157">
        <v>0</v>
      </c>
      <c r="BM2091" s="157">
        <v>0</v>
      </c>
      <c r="BN2091" s="157">
        <v>0</v>
      </c>
      <c r="BO2091" s="157">
        <v>0</v>
      </c>
      <c r="BP2091" s="157">
        <v>0</v>
      </c>
      <c r="BQ2091" s="157">
        <v>0</v>
      </c>
      <c r="BR2091" s="157">
        <v>0</v>
      </c>
      <c r="BS2091" s="157">
        <v>0</v>
      </c>
      <c r="BT2091" s="157">
        <v>0</v>
      </c>
      <c r="BU2091"/>
      <c r="BV2091" s="155">
        <v>1.0638676999999999E-4</v>
      </c>
      <c r="BW2091" s="155">
        <v>2.2622321000000001E-6</v>
      </c>
      <c r="BX2091" s="155">
        <v>9.6195154000000004E-5</v>
      </c>
      <c r="BY2091" s="155">
        <v>0</v>
      </c>
      <c r="BZ2091" s="155">
        <v>6.5977207000000003E-7</v>
      </c>
      <c r="CA2091" s="155">
        <v>1.6141808E-6</v>
      </c>
      <c r="CB2091" s="155">
        <v>0</v>
      </c>
      <c r="CC2091" s="155">
        <v>2.4499789999999999E-6</v>
      </c>
      <c r="CD2091" s="155">
        <v>0</v>
      </c>
      <c r="CE2091" s="155">
        <v>0</v>
      </c>
      <c r="CF2091" s="155">
        <v>0</v>
      </c>
      <c r="CG2091" s="155">
        <v>0</v>
      </c>
      <c r="CH2091" s="155">
        <v>0</v>
      </c>
      <c r="CI2091" s="155">
        <v>3.2054472E-6</v>
      </c>
      <c r="CJ2091" s="155">
        <v>0</v>
      </c>
      <c r="CK2091" s="155">
        <v>0</v>
      </c>
      <c r="CL2091" s="155">
        <v>0</v>
      </c>
      <c r="CM2091"/>
      <c r="CN2091" s="284">
        <v>0</v>
      </c>
      <c r="CO2091" s="284">
        <v>3.45</v>
      </c>
      <c r="CP2091" s="285">
        <v>4.6156122000000001E-2</v>
      </c>
      <c r="CQ2091" s="284">
        <v>1.918E-3</v>
      </c>
      <c r="CR2091" s="284">
        <v>0</v>
      </c>
      <c r="CS2091" s="284">
        <v>0</v>
      </c>
      <c r="CT2091" s="284">
        <v>1.9788883E-5</v>
      </c>
      <c r="CU2091" s="284">
        <v>0</v>
      </c>
      <c r="CV2091" s="284">
        <v>0</v>
      </c>
      <c r="CW2091" s="284">
        <v>5.6766498000000005E-4</v>
      </c>
      <c r="CX2091"/>
      <c r="CY2091"/>
      <c r="CZ2091"/>
      <c r="DA2091"/>
      <c r="DB2091" s="212"/>
      <c r="DC2091" s="48"/>
      <c r="DD2091" s="48"/>
      <c r="DE2091" s="48"/>
      <c r="DF2091" s="48"/>
      <c r="DG2091" s="48"/>
      <c r="DH2091" s="48"/>
      <c r="DI2091" s="48"/>
      <c r="DJ2091" s="48"/>
      <c r="DK2091" s="48"/>
      <c r="DL2091" s="48"/>
    </row>
    <row r="2092" spans="1:116" ht="14.4">
      <c r="A2092" t="s">
        <v>2001</v>
      </c>
      <c r="B2092" s="188" t="s">
        <v>334</v>
      </c>
      <c r="C2092" s="151" t="str">
        <f t="shared" si="529"/>
        <v>F.106.01.108</v>
      </c>
      <c r="D2092" s="54" t="s">
        <v>1385</v>
      </c>
      <c r="E2092" s="150" t="s">
        <v>352</v>
      </c>
      <c r="F2092" s="153" t="str">
        <f t="shared" si="530"/>
        <v>Silicone rubbers combustion - clean tech without heat recovery</v>
      </c>
      <c r="G2092" s="154">
        <f t="shared" si="528"/>
        <v>1.91</v>
      </c>
      <c r="H2092"/>
      <c r="I2092"/>
      <c r="J2092" s="227">
        <f t="shared" si="531"/>
        <v>0.2977562856</v>
      </c>
      <c r="K2092"/>
      <c r="L2092" s="280">
        <f t="shared" si="532"/>
        <v>5.1408000000000001E-3</v>
      </c>
      <c r="M2092" s="280">
        <f t="shared" si="533"/>
        <v>6.1154855999999997E-3</v>
      </c>
      <c r="N2092" s="281">
        <f t="shared" si="534"/>
        <v>0</v>
      </c>
      <c r="O2092" s="280">
        <v>0.28649999999999998</v>
      </c>
      <c r="P2092" s="219">
        <v>0</v>
      </c>
      <c r="Q2092" s="219">
        <v>6.1154855999999997E-3</v>
      </c>
      <c r="R2092" s="219">
        <v>5.1408000000000001E-3</v>
      </c>
      <c r="S2092" s="219">
        <v>0</v>
      </c>
      <c r="T2092" s="219">
        <v>0</v>
      </c>
      <c r="U2092" s="219">
        <v>0</v>
      </c>
      <c r="V2092" s="219">
        <v>0</v>
      </c>
      <c r="W2092" s="219">
        <v>0</v>
      </c>
      <c r="X2092" s="219">
        <v>0</v>
      </c>
      <c r="Y2092" s="219">
        <v>0</v>
      </c>
      <c r="Z2092" s="219">
        <v>0</v>
      </c>
      <c r="AA2092" s="219">
        <v>0</v>
      </c>
      <c r="AB2092" s="219">
        <v>0</v>
      </c>
      <c r="AC2092"/>
      <c r="AD2092" s="227">
        <f t="shared" si="535"/>
        <v>0.28649999999999998</v>
      </c>
      <c r="AE2092" s="227">
        <f t="shared" si="536"/>
        <v>1.1256285599999999E-2</v>
      </c>
      <c r="AF2092" s="227">
        <f t="shared" si="537"/>
        <v>6.1154855999999997E-3</v>
      </c>
      <c r="AG2092" s="227">
        <f t="shared" si="538"/>
        <v>6.1154855999999997E-3</v>
      </c>
      <c r="AH2092" s="227">
        <f t="shared" si="539"/>
        <v>0</v>
      </c>
      <c r="AI2092"/>
      <c r="AJ2092">
        <v>0</v>
      </c>
      <c r="AK2092" s="155">
        <v>0</v>
      </c>
      <c r="AL2092" s="155">
        <v>0</v>
      </c>
      <c r="AM2092" s="155">
        <v>0</v>
      </c>
      <c r="AN2092" s="155">
        <v>0</v>
      </c>
      <c r="AO2092" s="155">
        <v>0</v>
      </c>
      <c r="AP2092" s="155">
        <v>0</v>
      </c>
      <c r="AQ2092"/>
      <c r="AR2092" s="156">
        <v>3.2040061000000002E-2</v>
      </c>
      <c r="AS2092" s="156">
        <v>3.0547292E-2</v>
      </c>
      <c r="AT2092" s="156">
        <v>1.4927696999999999E-3</v>
      </c>
      <c r="AU2092" s="156">
        <v>0</v>
      </c>
      <c r="AV2092" s="282">
        <f t="shared" si="540"/>
        <v>1.8313724000000002E-6</v>
      </c>
      <c r="AW2092" s="282">
        <f t="shared" si="541"/>
        <v>5.5205981150000001E-9</v>
      </c>
      <c r="AX2092" s="283">
        <f t="shared" si="542"/>
        <v>0</v>
      </c>
      <c r="AY2092" s="157">
        <v>1.7724800000000001E-6</v>
      </c>
      <c r="AZ2092" s="157">
        <v>5.3480000000000001E-9</v>
      </c>
      <c r="BA2092" s="157">
        <v>1.46115E-13</v>
      </c>
      <c r="BB2092" s="157">
        <v>0</v>
      </c>
      <c r="BC2092" s="157">
        <v>0</v>
      </c>
      <c r="BD2092" s="157">
        <v>7.6439999999999997E-10</v>
      </c>
      <c r="BE2092" s="157">
        <v>5.8128000000000003E-8</v>
      </c>
      <c r="BF2092" s="157">
        <v>1.0836E-10</v>
      </c>
      <c r="BG2092" s="157">
        <v>6.4092E-11</v>
      </c>
      <c r="BH2092" s="157">
        <v>0</v>
      </c>
      <c r="BI2092" s="157">
        <v>0</v>
      </c>
      <c r="BJ2092" s="157">
        <v>0</v>
      </c>
      <c r="BK2092" s="157">
        <v>0</v>
      </c>
      <c r="BL2092" s="157">
        <v>0</v>
      </c>
      <c r="BM2092" s="157">
        <v>0</v>
      </c>
      <c r="BN2092" s="157">
        <v>0</v>
      </c>
      <c r="BO2092" s="157">
        <v>0</v>
      </c>
      <c r="BP2092" s="157">
        <v>0</v>
      </c>
      <c r="BQ2092" s="157">
        <v>0</v>
      </c>
      <c r="BR2092" s="157">
        <v>0</v>
      </c>
      <c r="BS2092" s="157">
        <v>0</v>
      </c>
      <c r="BT2092" s="157">
        <v>0</v>
      </c>
      <c r="BU2092"/>
      <c r="BV2092" s="155">
        <v>5.6380303999999997E-5</v>
      </c>
      <c r="BW2092" s="155">
        <v>6.9353100999999995E-7</v>
      </c>
      <c r="BX2092" s="155">
        <v>5.3255867999999999E-5</v>
      </c>
      <c r="BY2092" s="155">
        <v>0</v>
      </c>
      <c r="BZ2092" s="155">
        <v>2.0226588999999999E-7</v>
      </c>
      <c r="CA2092" s="155">
        <v>4.9485832999999995E-7</v>
      </c>
      <c r="CB2092" s="155">
        <v>0</v>
      </c>
      <c r="CC2092" s="155">
        <v>7.5108845999999996E-7</v>
      </c>
      <c r="CD2092" s="155">
        <v>0</v>
      </c>
      <c r="CE2092" s="155">
        <v>0</v>
      </c>
      <c r="CF2092" s="155">
        <v>0</v>
      </c>
      <c r="CG2092" s="155">
        <v>0</v>
      </c>
      <c r="CH2092" s="155">
        <v>0</v>
      </c>
      <c r="CI2092" s="155">
        <v>9.8269183999999997E-7</v>
      </c>
      <c r="CJ2092" s="155">
        <v>0</v>
      </c>
      <c r="CK2092" s="155">
        <v>0</v>
      </c>
      <c r="CL2092" s="155">
        <v>0</v>
      </c>
      <c r="CM2092"/>
      <c r="CN2092" s="284">
        <v>0</v>
      </c>
      <c r="CO2092" s="284">
        <v>1.91</v>
      </c>
      <c r="CP2092" s="285">
        <v>1.4150052E-2</v>
      </c>
      <c r="CQ2092" s="284">
        <v>5.8799999999999998E-4</v>
      </c>
      <c r="CR2092" s="284">
        <v>0</v>
      </c>
      <c r="CS2092" s="284">
        <v>0</v>
      </c>
      <c r="CT2092" s="284">
        <v>6.0666648000000001E-6</v>
      </c>
      <c r="CU2092" s="284">
        <v>0</v>
      </c>
      <c r="CV2092" s="284">
        <v>0</v>
      </c>
      <c r="CW2092" s="284">
        <v>1.7402868E-4</v>
      </c>
      <c r="CX2092"/>
      <c r="CY2092"/>
      <c r="CZ2092"/>
      <c r="DA2092"/>
      <c r="DB2092" s="212"/>
      <c r="DC2092" s="48"/>
      <c r="DD2092" s="48"/>
      <c r="DE2092" s="48"/>
      <c r="DF2092" s="48"/>
      <c r="DG2092" s="48"/>
      <c r="DH2092" s="48"/>
      <c r="DI2092" s="48"/>
      <c r="DJ2092" s="48"/>
      <c r="DK2092" s="48"/>
      <c r="DL2092" s="48"/>
    </row>
    <row r="2093" spans="1:116" ht="14.4">
      <c r="B2093" s="188"/>
      <c r="C2093" s="151"/>
      <c r="D2093" s="51" t="s">
        <v>1386</v>
      </c>
      <c r="E2093" s="150"/>
      <c r="F2093"/>
      <c r="G2093"/>
      <c r="H2093"/>
      <c r="I2093"/>
      <c r="J2093"/>
      <c r="K2093"/>
      <c r="L2093"/>
      <c r="M2093"/>
      <c r="N2093" s="174"/>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X2093" s="19"/>
      <c r="AY2093"/>
      <c r="AZ2093"/>
      <c r="BA2093"/>
      <c r="BB2093"/>
      <c r="BC2093"/>
      <c r="BD2093"/>
      <c r="BE2093"/>
      <c r="BF2093"/>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c r="CP2093" s="117"/>
      <c r="CQ2093"/>
      <c r="CR2093"/>
      <c r="CS2093"/>
      <c r="CT2093"/>
      <c r="CU2093"/>
      <c r="CV2093"/>
      <c r="CW2093"/>
      <c r="CX2093"/>
      <c r="CY2093"/>
      <c r="CZ2093"/>
      <c r="DA2093"/>
      <c r="DB2093" s="212"/>
      <c r="DC2093" s="48"/>
      <c r="DD2093" s="48"/>
      <c r="DE2093" s="48"/>
      <c r="DF2093" s="48"/>
      <c r="DG2093" s="48"/>
      <c r="DH2093" s="48"/>
      <c r="DI2093" s="48"/>
      <c r="DJ2093" s="48"/>
      <c r="DK2093" s="48"/>
      <c r="DL2093" s="48"/>
    </row>
    <row r="2094" spans="1:116" ht="14.4">
      <c r="A2094" t="s">
        <v>2002</v>
      </c>
      <c r="B2094" s="188" t="s">
        <v>334</v>
      </c>
      <c r="C2094" s="151" t="str">
        <f t="shared" si="529"/>
        <v>F.106.02.101</v>
      </c>
      <c r="D2094" s="54" t="s">
        <v>1386</v>
      </c>
      <c r="E2094" s="150" t="s">
        <v>352</v>
      </c>
      <c r="F2094" s="153" t="str">
        <f t="shared" si="530"/>
        <v>CFRP (50%) waste combustion - clean tech without heat recovery</v>
      </c>
      <c r="G2094" s="154">
        <f t="shared" si="528"/>
        <v>3.19</v>
      </c>
      <c r="H2094"/>
      <c r="I2094"/>
      <c r="J2094" s="227">
        <f t="shared" si="531"/>
        <v>0.49203434339999996</v>
      </c>
      <c r="K2094"/>
      <c r="L2094" s="280">
        <f t="shared" si="532"/>
        <v>6.1812000000000004E-3</v>
      </c>
      <c r="M2094" s="280">
        <f t="shared" si="533"/>
        <v>7.3531433999999996E-3</v>
      </c>
      <c r="N2094" s="281">
        <f t="shared" si="534"/>
        <v>0</v>
      </c>
      <c r="O2094" s="280">
        <v>0.47849999999999998</v>
      </c>
      <c r="P2094" s="219">
        <v>0</v>
      </c>
      <c r="Q2094" s="219">
        <v>7.3531433999999996E-3</v>
      </c>
      <c r="R2094" s="219">
        <v>6.1812000000000004E-3</v>
      </c>
      <c r="S2094" s="219">
        <v>0</v>
      </c>
      <c r="T2094" s="219">
        <v>0</v>
      </c>
      <c r="U2094" s="219">
        <v>0</v>
      </c>
      <c r="V2094" s="219">
        <v>0</v>
      </c>
      <c r="W2094" s="219">
        <v>0</v>
      </c>
      <c r="X2094" s="219">
        <v>0</v>
      </c>
      <c r="Y2094" s="219">
        <v>0</v>
      </c>
      <c r="Z2094" s="219">
        <v>0</v>
      </c>
      <c r="AA2094" s="219">
        <v>0</v>
      </c>
      <c r="AB2094" s="219">
        <v>0</v>
      </c>
      <c r="AC2094"/>
      <c r="AD2094" s="227">
        <f t="shared" si="535"/>
        <v>0.47849999999999998</v>
      </c>
      <c r="AE2094" s="227">
        <f t="shared" si="536"/>
        <v>1.3534343399999999E-2</v>
      </c>
      <c r="AF2094" s="227">
        <f t="shared" si="537"/>
        <v>7.3531433999999996E-3</v>
      </c>
      <c r="AG2094" s="227">
        <f t="shared" si="538"/>
        <v>7.3531433999999996E-3</v>
      </c>
      <c r="AH2094" s="227">
        <f t="shared" si="539"/>
        <v>0</v>
      </c>
      <c r="AI2094"/>
      <c r="AJ2094">
        <v>0</v>
      </c>
      <c r="AK2094" s="155">
        <v>0</v>
      </c>
      <c r="AL2094" s="155">
        <v>0</v>
      </c>
      <c r="AM2094" s="155">
        <v>0</v>
      </c>
      <c r="AN2094" s="155">
        <v>0</v>
      </c>
      <c r="AO2094" s="155">
        <v>0</v>
      </c>
      <c r="AP2094" s="155">
        <v>0</v>
      </c>
      <c r="AQ2094"/>
      <c r="AR2094" s="156">
        <v>5.3030613999999997E-2</v>
      </c>
      <c r="AS2094" s="156">
        <v>5.0559266999999998E-2</v>
      </c>
      <c r="AT2094" s="156">
        <v>2.471347E-3</v>
      </c>
      <c r="AU2094" s="156">
        <v>0</v>
      </c>
      <c r="AV2094" s="282">
        <f t="shared" si="540"/>
        <v>3.0311311000000002E-6</v>
      </c>
      <c r="AW2094" s="282">
        <f t="shared" si="541"/>
        <v>9.1395970350000003E-9</v>
      </c>
      <c r="AX2094" s="283">
        <f t="shared" si="542"/>
        <v>0</v>
      </c>
      <c r="AY2094" s="157">
        <v>2.96032E-6</v>
      </c>
      <c r="AZ2094" s="157">
        <v>8.9320000000000002E-9</v>
      </c>
      <c r="BA2094" s="157">
        <v>2.4403499999999998E-13</v>
      </c>
      <c r="BB2094" s="157">
        <v>0</v>
      </c>
      <c r="BC2094" s="157">
        <v>0</v>
      </c>
      <c r="BD2094" s="157">
        <v>9.1909999999999996E-10</v>
      </c>
      <c r="BE2094" s="157">
        <v>6.9892000000000001E-8</v>
      </c>
      <c r="BF2094" s="157">
        <v>1.3029E-10</v>
      </c>
      <c r="BG2094" s="157">
        <v>7.7063000000000003E-11</v>
      </c>
      <c r="BH2094" s="157">
        <v>0</v>
      </c>
      <c r="BI2094" s="157">
        <v>0</v>
      </c>
      <c r="BJ2094" s="157">
        <v>0</v>
      </c>
      <c r="BK2094" s="157">
        <v>0</v>
      </c>
      <c r="BL2094" s="157">
        <v>0</v>
      </c>
      <c r="BM2094" s="157">
        <v>0</v>
      </c>
      <c r="BN2094" s="157">
        <v>0</v>
      </c>
      <c r="BO2094" s="157">
        <v>0</v>
      </c>
      <c r="BP2094" s="157">
        <v>0</v>
      </c>
      <c r="BQ2094" s="157">
        <v>0</v>
      </c>
      <c r="BR2094" s="157">
        <v>0</v>
      </c>
      <c r="BS2094" s="157">
        <v>0</v>
      </c>
      <c r="BT2094" s="157">
        <v>0</v>
      </c>
      <c r="BU2094"/>
      <c r="BV2094" s="155">
        <v>9.2702426E-5</v>
      </c>
      <c r="BW2094" s="155">
        <v>8.3388848E-7</v>
      </c>
      <c r="BX2094" s="155">
        <v>8.8945663999999999E-5</v>
      </c>
      <c r="BY2094" s="155">
        <v>0</v>
      </c>
      <c r="BZ2094" s="155">
        <v>2.4320064999999998E-7</v>
      </c>
      <c r="CA2094" s="155">
        <v>5.9500823999999995E-7</v>
      </c>
      <c r="CB2094" s="155">
        <v>0</v>
      </c>
      <c r="CC2094" s="155">
        <v>9.0309444999999996E-7</v>
      </c>
      <c r="CD2094" s="155">
        <v>0</v>
      </c>
      <c r="CE2094" s="155">
        <v>0</v>
      </c>
      <c r="CF2094" s="155">
        <v>0</v>
      </c>
      <c r="CG2094" s="155">
        <v>0</v>
      </c>
      <c r="CH2094" s="155">
        <v>0</v>
      </c>
      <c r="CI2094" s="155">
        <v>1.1815698999999999E-6</v>
      </c>
      <c r="CJ2094" s="155">
        <v>0</v>
      </c>
      <c r="CK2094" s="155">
        <v>0</v>
      </c>
      <c r="CL2094" s="155">
        <v>0</v>
      </c>
      <c r="CM2094"/>
      <c r="CN2094" s="284">
        <v>0</v>
      </c>
      <c r="CO2094" s="284">
        <v>3.19</v>
      </c>
      <c r="CP2094" s="285">
        <v>1.7013753E-2</v>
      </c>
      <c r="CQ2094" s="284">
        <v>7.0699999999999995E-4</v>
      </c>
      <c r="CR2094" s="284">
        <v>0</v>
      </c>
      <c r="CS2094" s="284">
        <v>0</v>
      </c>
      <c r="CT2094" s="284">
        <v>7.2944421999999998E-6</v>
      </c>
      <c r="CU2094" s="284">
        <v>0</v>
      </c>
      <c r="CV2094" s="284">
        <v>0</v>
      </c>
      <c r="CW2094" s="284">
        <v>2.0924877E-4</v>
      </c>
      <c r="CX2094"/>
      <c r="CY2094"/>
      <c r="CZ2094"/>
      <c r="DA2094"/>
      <c r="DB2094" s="212"/>
      <c r="DC2094" s="48"/>
      <c r="DD2094" s="48"/>
      <c r="DE2094" s="48"/>
      <c r="DF2094" s="48"/>
      <c r="DG2094" s="48"/>
      <c r="DH2094" s="48"/>
      <c r="DI2094" s="48"/>
      <c r="DJ2094" s="48"/>
      <c r="DK2094" s="48"/>
      <c r="DL2094" s="48"/>
    </row>
    <row r="2095" spans="1:116" ht="14.4">
      <c r="A2095" t="s">
        <v>2003</v>
      </c>
      <c r="B2095" s="188" t="s">
        <v>334</v>
      </c>
      <c r="C2095" s="151" t="str">
        <f t="shared" si="529"/>
        <v>F.106.02.102</v>
      </c>
      <c r="D2095" s="54" t="s">
        <v>1386</v>
      </c>
      <c r="E2095" s="150" t="s">
        <v>352</v>
      </c>
      <c r="F2095" s="153" t="str">
        <f t="shared" si="530"/>
        <v>DMC (50%) waste combustion - clean tech without heat recovery</v>
      </c>
      <c r="G2095" s="154">
        <f t="shared" si="528"/>
        <v>1.3599999999999999</v>
      </c>
      <c r="H2095"/>
      <c r="I2095"/>
      <c r="J2095" s="227">
        <f t="shared" si="531"/>
        <v>0.2175343434</v>
      </c>
      <c r="K2095"/>
      <c r="L2095" s="280">
        <f t="shared" si="532"/>
        <v>6.1812000000000004E-3</v>
      </c>
      <c r="M2095" s="280">
        <f t="shared" si="533"/>
        <v>7.3531433999999996E-3</v>
      </c>
      <c r="N2095" s="281">
        <f t="shared" si="534"/>
        <v>0</v>
      </c>
      <c r="O2095" s="280">
        <v>0.20399999999999999</v>
      </c>
      <c r="P2095" s="219">
        <v>0</v>
      </c>
      <c r="Q2095" s="219">
        <v>7.3531433999999996E-3</v>
      </c>
      <c r="R2095" s="219">
        <v>6.1812000000000004E-3</v>
      </c>
      <c r="S2095" s="219">
        <v>0</v>
      </c>
      <c r="T2095" s="219">
        <v>0</v>
      </c>
      <c r="U2095" s="219">
        <v>0</v>
      </c>
      <c r="V2095" s="219">
        <v>0</v>
      </c>
      <c r="W2095" s="219">
        <v>0</v>
      </c>
      <c r="X2095" s="219">
        <v>0</v>
      </c>
      <c r="Y2095" s="219">
        <v>0</v>
      </c>
      <c r="Z2095" s="219">
        <v>0</v>
      </c>
      <c r="AA2095" s="219">
        <v>0</v>
      </c>
      <c r="AB2095" s="219">
        <v>0</v>
      </c>
      <c r="AC2095"/>
      <c r="AD2095" s="227">
        <f t="shared" si="535"/>
        <v>0.20399999999999999</v>
      </c>
      <c r="AE2095" s="227">
        <f t="shared" si="536"/>
        <v>1.3534343399999999E-2</v>
      </c>
      <c r="AF2095" s="227">
        <f t="shared" si="537"/>
        <v>7.3531433999999996E-3</v>
      </c>
      <c r="AG2095" s="227">
        <f t="shared" si="538"/>
        <v>7.3531433999999996E-3</v>
      </c>
      <c r="AH2095" s="227">
        <f t="shared" si="539"/>
        <v>0</v>
      </c>
      <c r="AI2095"/>
      <c r="AJ2095">
        <v>0</v>
      </c>
      <c r="AK2095" s="155">
        <v>0</v>
      </c>
      <c r="AL2095" s="155">
        <v>0</v>
      </c>
      <c r="AM2095" s="155">
        <v>0</v>
      </c>
      <c r="AN2095" s="155">
        <v>0</v>
      </c>
      <c r="AO2095" s="155">
        <v>0</v>
      </c>
      <c r="AP2095" s="155">
        <v>0</v>
      </c>
      <c r="AQ2095"/>
      <c r="AR2095" s="156">
        <v>2.3318403000000001E-2</v>
      </c>
      <c r="AS2095" s="156">
        <v>2.2232623999999999E-2</v>
      </c>
      <c r="AT2095" s="156">
        <v>1.0857796E-3</v>
      </c>
      <c r="AU2095" s="156">
        <v>0</v>
      </c>
      <c r="AV2095" s="282">
        <f t="shared" si="540"/>
        <v>1.3328910999999999E-6</v>
      </c>
      <c r="AW2095" s="282">
        <f t="shared" si="541"/>
        <v>4.0154570400000002E-9</v>
      </c>
      <c r="AX2095" s="283">
        <f t="shared" si="542"/>
        <v>0</v>
      </c>
      <c r="AY2095" s="157">
        <v>1.26208E-6</v>
      </c>
      <c r="AZ2095" s="157">
        <v>3.8080000000000001E-9</v>
      </c>
      <c r="BA2095" s="157">
        <v>1.0404E-13</v>
      </c>
      <c r="BB2095" s="157">
        <v>0</v>
      </c>
      <c r="BC2095" s="157">
        <v>0</v>
      </c>
      <c r="BD2095" s="157">
        <v>9.1909999999999996E-10</v>
      </c>
      <c r="BE2095" s="157">
        <v>6.9892000000000001E-8</v>
      </c>
      <c r="BF2095" s="157">
        <v>1.3029E-10</v>
      </c>
      <c r="BG2095" s="157">
        <v>7.7063000000000003E-11</v>
      </c>
      <c r="BH2095" s="157">
        <v>0</v>
      </c>
      <c r="BI2095" s="157">
        <v>0</v>
      </c>
      <c r="BJ2095" s="157">
        <v>0</v>
      </c>
      <c r="BK2095" s="157">
        <v>0</v>
      </c>
      <c r="BL2095" s="157">
        <v>0</v>
      </c>
      <c r="BM2095" s="157">
        <v>0</v>
      </c>
      <c r="BN2095" s="157">
        <v>0</v>
      </c>
      <c r="BO2095" s="157">
        <v>0</v>
      </c>
      <c r="BP2095" s="157">
        <v>0</v>
      </c>
      <c r="BQ2095" s="157">
        <v>0</v>
      </c>
      <c r="BR2095" s="157">
        <v>0</v>
      </c>
      <c r="BS2095" s="157">
        <v>0</v>
      </c>
      <c r="BT2095" s="157">
        <v>0</v>
      </c>
      <c r="BU2095"/>
      <c r="BV2095" s="155">
        <v>4.1677169999999999E-5</v>
      </c>
      <c r="BW2095" s="155">
        <v>8.3388848E-7</v>
      </c>
      <c r="BX2095" s="155">
        <v>3.7920409000000002E-5</v>
      </c>
      <c r="BY2095" s="155">
        <v>0</v>
      </c>
      <c r="BZ2095" s="155">
        <v>2.4320064999999998E-7</v>
      </c>
      <c r="CA2095" s="155">
        <v>5.9500823999999995E-7</v>
      </c>
      <c r="CB2095" s="155">
        <v>0</v>
      </c>
      <c r="CC2095" s="155">
        <v>9.0309444999999996E-7</v>
      </c>
      <c r="CD2095" s="155">
        <v>0</v>
      </c>
      <c r="CE2095" s="155">
        <v>0</v>
      </c>
      <c r="CF2095" s="155">
        <v>0</v>
      </c>
      <c r="CG2095" s="155">
        <v>0</v>
      </c>
      <c r="CH2095" s="155">
        <v>0</v>
      </c>
      <c r="CI2095" s="155">
        <v>1.1815698999999999E-6</v>
      </c>
      <c r="CJ2095" s="155">
        <v>0</v>
      </c>
      <c r="CK2095" s="155">
        <v>0</v>
      </c>
      <c r="CL2095" s="155">
        <v>0</v>
      </c>
      <c r="CM2095"/>
      <c r="CN2095" s="284">
        <v>0</v>
      </c>
      <c r="CO2095" s="284">
        <v>1.36</v>
      </c>
      <c r="CP2095" s="285">
        <v>1.7013753E-2</v>
      </c>
      <c r="CQ2095" s="284">
        <v>7.0699999999999995E-4</v>
      </c>
      <c r="CR2095" s="284">
        <v>0</v>
      </c>
      <c r="CS2095" s="284">
        <v>0</v>
      </c>
      <c r="CT2095" s="284">
        <v>7.2944421999999998E-6</v>
      </c>
      <c r="CU2095" s="284">
        <v>0</v>
      </c>
      <c r="CV2095" s="284">
        <v>0</v>
      </c>
      <c r="CW2095" s="284">
        <v>2.0924877E-4</v>
      </c>
      <c r="CX2095"/>
      <c r="CY2095"/>
      <c r="CZ2095"/>
      <c r="DA2095"/>
      <c r="DB2095" s="212"/>
      <c r="DC2095" s="48"/>
      <c r="DD2095" s="48"/>
      <c r="DE2095" s="48"/>
      <c r="DF2095" s="48"/>
      <c r="DG2095" s="48"/>
      <c r="DH2095" s="48"/>
      <c r="DI2095" s="48"/>
      <c r="DJ2095" s="48"/>
      <c r="DK2095" s="48"/>
      <c r="DL2095" s="48"/>
    </row>
    <row r="2096" spans="1:116" ht="14.4">
      <c r="A2096" t="s">
        <v>2004</v>
      </c>
      <c r="B2096" s="188" t="s">
        <v>334</v>
      </c>
      <c r="C2096" s="151" t="str">
        <f t="shared" si="529"/>
        <v>F.106.02.103</v>
      </c>
      <c r="D2096" s="54" t="s">
        <v>1386</v>
      </c>
      <c r="E2096" s="150" t="s">
        <v>352</v>
      </c>
      <c r="F2096" s="153" t="str">
        <f t="shared" si="530"/>
        <v>Flexible Polymer Foam, waste combustion - clean tech without heat recovery</v>
      </c>
      <c r="G2096" s="154">
        <f t="shared" si="528"/>
        <v>5.3800000000000008</v>
      </c>
      <c r="H2096"/>
      <c r="I2096"/>
      <c r="J2096" s="227">
        <f t="shared" si="531"/>
        <v>0.84398493800000007</v>
      </c>
      <c r="K2096"/>
      <c r="L2096" s="280">
        <f t="shared" si="532"/>
        <v>1.6891199999999999E-2</v>
      </c>
      <c r="M2096" s="280">
        <f t="shared" si="533"/>
        <v>2.0093738E-2</v>
      </c>
      <c r="N2096" s="281">
        <f t="shared" si="534"/>
        <v>0</v>
      </c>
      <c r="O2096" s="280">
        <v>0.80700000000000005</v>
      </c>
      <c r="P2096" s="219">
        <v>0</v>
      </c>
      <c r="Q2096" s="219">
        <v>2.0093738E-2</v>
      </c>
      <c r="R2096" s="219">
        <v>1.6891199999999999E-2</v>
      </c>
      <c r="S2096" s="219">
        <v>0</v>
      </c>
      <c r="T2096" s="219">
        <v>0</v>
      </c>
      <c r="U2096" s="219">
        <v>0</v>
      </c>
      <c r="V2096" s="219">
        <v>0</v>
      </c>
      <c r="W2096" s="219">
        <v>0</v>
      </c>
      <c r="X2096" s="219">
        <v>0</v>
      </c>
      <c r="Y2096" s="219">
        <v>0</v>
      </c>
      <c r="Z2096" s="219">
        <v>0</v>
      </c>
      <c r="AA2096" s="219">
        <v>0</v>
      </c>
      <c r="AB2096" s="219">
        <v>0</v>
      </c>
      <c r="AC2096"/>
      <c r="AD2096" s="227">
        <f t="shared" si="535"/>
        <v>0.80700000000000005</v>
      </c>
      <c r="AE2096" s="227">
        <f t="shared" si="536"/>
        <v>3.6984937999999995E-2</v>
      </c>
      <c r="AF2096" s="227">
        <f t="shared" si="537"/>
        <v>2.0093738E-2</v>
      </c>
      <c r="AG2096" s="227">
        <f t="shared" si="538"/>
        <v>2.0093738E-2</v>
      </c>
      <c r="AH2096" s="227">
        <f t="shared" si="539"/>
        <v>0</v>
      </c>
      <c r="AI2096"/>
      <c r="AJ2096">
        <v>0</v>
      </c>
      <c r="AK2096" s="155">
        <v>0</v>
      </c>
      <c r="AL2096" s="155">
        <v>0</v>
      </c>
      <c r="AM2096" s="155">
        <v>0</v>
      </c>
      <c r="AN2096" s="155">
        <v>0</v>
      </c>
      <c r="AO2096" s="155">
        <v>0</v>
      </c>
      <c r="AP2096" s="155">
        <v>0</v>
      </c>
      <c r="AQ2096"/>
      <c r="AR2096" s="156">
        <v>9.0731508000000002E-2</v>
      </c>
      <c r="AS2096" s="156">
        <v>8.6504874999999995E-2</v>
      </c>
      <c r="AT2096" s="156">
        <v>4.2266331000000001E-3</v>
      </c>
      <c r="AU2096" s="156">
        <v>0</v>
      </c>
      <c r="AV2096" s="282">
        <f t="shared" si="540"/>
        <v>5.1861436E-6</v>
      </c>
      <c r="AW2096" s="282">
        <f t="shared" si="541"/>
        <v>1.5631039569999998E-8</v>
      </c>
      <c r="AX2096" s="283">
        <f t="shared" si="542"/>
        <v>0</v>
      </c>
      <c r="AY2096" s="157">
        <v>4.9926399999999997E-6</v>
      </c>
      <c r="AZ2096" s="157">
        <v>1.5063999999999998E-8</v>
      </c>
      <c r="BA2096" s="157">
        <v>4.1156999999999998E-13</v>
      </c>
      <c r="BB2096" s="157">
        <v>0</v>
      </c>
      <c r="BC2096" s="157">
        <v>0</v>
      </c>
      <c r="BD2096" s="157">
        <v>2.5115999999999999E-9</v>
      </c>
      <c r="BE2096" s="157">
        <v>1.9099199999999999E-7</v>
      </c>
      <c r="BF2096" s="157">
        <v>3.5603999999999999E-10</v>
      </c>
      <c r="BG2096" s="157">
        <v>2.10588E-10</v>
      </c>
      <c r="BH2096" s="157">
        <v>0</v>
      </c>
      <c r="BI2096" s="157">
        <v>0</v>
      </c>
      <c r="BJ2096" s="157">
        <v>0</v>
      </c>
      <c r="BK2096" s="157">
        <v>0</v>
      </c>
      <c r="BL2096" s="157">
        <v>0</v>
      </c>
      <c r="BM2096" s="157">
        <v>0</v>
      </c>
      <c r="BN2096" s="157">
        <v>0</v>
      </c>
      <c r="BO2096" s="157">
        <v>0</v>
      </c>
      <c r="BP2096" s="157">
        <v>0</v>
      </c>
      <c r="BQ2096" s="157">
        <v>0</v>
      </c>
      <c r="BR2096" s="157">
        <v>0</v>
      </c>
      <c r="BS2096" s="157">
        <v>0</v>
      </c>
      <c r="BT2096" s="157">
        <v>0</v>
      </c>
      <c r="BU2096"/>
      <c r="BV2096" s="155">
        <v>1.6027468000000001E-4</v>
      </c>
      <c r="BW2096" s="155">
        <v>2.2787446999999998E-6</v>
      </c>
      <c r="BX2096" s="155">
        <v>1.5000868E-4</v>
      </c>
      <c r="BY2096" s="155">
        <v>0</v>
      </c>
      <c r="BZ2096" s="155">
        <v>6.6458791999999997E-7</v>
      </c>
      <c r="CA2096" s="155">
        <v>1.6259631E-6</v>
      </c>
      <c r="CB2096" s="155">
        <v>0</v>
      </c>
      <c r="CC2096" s="155">
        <v>2.4678620999999999E-6</v>
      </c>
      <c r="CD2096" s="155">
        <v>0</v>
      </c>
      <c r="CE2096" s="155">
        <v>0</v>
      </c>
      <c r="CF2096" s="155">
        <v>0</v>
      </c>
      <c r="CG2096" s="155">
        <v>0</v>
      </c>
      <c r="CH2096" s="155">
        <v>0</v>
      </c>
      <c r="CI2096" s="155">
        <v>3.2288445999999999E-6</v>
      </c>
      <c r="CJ2096" s="155">
        <v>0</v>
      </c>
      <c r="CK2096" s="155">
        <v>0</v>
      </c>
      <c r="CL2096" s="155">
        <v>0</v>
      </c>
      <c r="CM2096"/>
      <c r="CN2096" s="284">
        <v>0</v>
      </c>
      <c r="CO2096" s="284">
        <v>5.38</v>
      </c>
      <c r="CP2096" s="285">
        <v>4.6493027999999999E-2</v>
      </c>
      <c r="CQ2096" s="284">
        <v>1.9319999999999999E-3</v>
      </c>
      <c r="CR2096" s="284">
        <v>0</v>
      </c>
      <c r="CS2096" s="284">
        <v>0</v>
      </c>
      <c r="CT2096" s="284">
        <v>1.9933327000000002E-5</v>
      </c>
      <c r="CU2096" s="284">
        <v>0</v>
      </c>
      <c r="CV2096" s="284">
        <v>0</v>
      </c>
      <c r="CW2096" s="284">
        <v>5.7180852000000002E-4</v>
      </c>
      <c r="CX2096"/>
      <c r="CY2096"/>
      <c r="CZ2096"/>
      <c r="DA2096"/>
      <c r="DB2096" s="212"/>
      <c r="DC2096" s="48"/>
      <c r="DD2096" s="48"/>
      <c r="DE2096" s="48"/>
      <c r="DF2096" s="48"/>
      <c r="DG2096" s="48"/>
      <c r="DH2096" s="48"/>
      <c r="DI2096" s="48"/>
      <c r="DJ2096" s="48"/>
      <c r="DK2096" s="48"/>
      <c r="DL2096" s="48"/>
    </row>
    <row r="2097" spans="1:116" ht="14.4">
      <c r="A2097" t="s">
        <v>2005</v>
      </c>
      <c r="B2097" s="188" t="s">
        <v>334</v>
      </c>
      <c r="C2097" s="151" t="str">
        <f t="shared" si="529"/>
        <v>F.106.02.104</v>
      </c>
      <c r="D2097" s="54" t="s">
        <v>1386</v>
      </c>
      <c r="E2097" s="150" t="s">
        <v>352</v>
      </c>
      <c r="F2097" s="153" t="str">
        <f t="shared" si="530"/>
        <v>GFRP (50%) waste combustion - clean tech without heat recovery</v>
      </c>
      <c r="G2097" s="154">
        <f t="shared" si="528"/>
        <v>1.3599999999999999</v>
      </c>
      <c r="H2097"/>
      <c r="I2097"/>
      <c r="J2097" s="227">
        <f t="shared" si="531"/>
        <v>0.2175343434</v>
      </c>
      <c r="K2097"/>
      <c r="L2097" s="280">
        <f t="shared" si="532"/>
        <v>6.1812000000000004E-3</v>
      </c>
      <c r="M2097" s="280">
        <f t="shared" si="533"/>
        <v>7.3531433999999996E-3</v>
      </c>
      <c r="N2097" s="281">
        <f t="shared" si="534"/>
        <v>0</v>
      </c>
      <c r="O2097" s="280">
        <v>0.20399999999999999</v>
      </c>
      <c r="P2097" s="219">
        <v>0</v>
      </c>
      <c r="Q2097" s="219">
        <v>7.3531433999999996E-3</v>
      </c>
      <c r="R2097" s="219">
        <v>6.1812000000000004E-3</v>
      </c>
      <c r="S2097" s="219">
        <v>0</v>
      </c>
      <c r="T2097" s="219">
        <v>0</v>
      </c>
      <c r="U2097" s="219">
        <v>0</v>
      </c>
      <c r="V2097" s="219">
        <v>0</v>
      </c>
      <c r="W2097" s="219">
        <v>0</v>
      </c>
      <c r="X2097" s="219">
        <v>0</v>
      </c>
      <c r="Y2097" s="219">
        <v>0</v>
      </c>
      <c r="Z2097" s="219">
        <v>0</v>
      </c>
      <c r="AA2097" s="219">
        <v>0</v>
      </c>
      <c r="AB2097" s="219">
        <v>0</v>
      </c>
      <c r="AC2097"/>
      <c r="AD2097" s="227">
        <f t="shared" si="535"/>
        <v>0.20399999999999999</v>
      </c>
      <c r="AE2097" s="227">
        <f t="shared" si="536"/>
        <v>1.3534343399999999E-2</v>
      </c>
      <c r="AF2097" s="227">
        <f t="shared" si="537"/>
        <v>7.3531433999999996E-3</v>
      </c>
      <c r="AG2097" s="227">
        <f t="shared" si="538"/>
        <v>7.3531433999999996E-3</v>
      </c>
      <c r="AH2097" s="227">
        <f t="shared" si="539"/>
        <v>0</v>
      </c>
      <c r="AI2097"/>
      <c r="AJ2097">
        <v>0</v>
      </c>
      <c r="AK2097" s="155">
        <v>0</v>
      </c>
      <c r="AL2097" s="155">
        <v>0</v>
      </c>
      <c r="AM2097" s="155">
        <v>0</v>
      </c>
      <c r="AN2097" s="155">
        <v>0</v>
      </c>
      <c r="AO2097" s="155">
        <v>0</v>
      </c>
      <c r="AP2097" s="155">
        <v>0</v>
      </c>
      <c r="AQ2097"/>
      <c r="AR2097" s="156">
        <v>2.3318403000000001E-2</v>
      </c>
      <c r="AS2097" s="156">
        <v>2.2232623999999999E-2</v>
      </c>
      <c r="AT2097" s="156">
        <v>1.0857796E-3</v>
      </c>
      <c r="AU2097" s="156">
        <v>0</v>
      </c>
      <c r="AV2097" s="282">
        <f t="shared" si="540"/>
        <v>1.3328910999999999E-6</v>
      </c>
      <c r="AW2097" s="282">
        <f t="shared" si="541"/>
        <v>4.0154570400000002E-9</v>
      </c>
      <c r="AX2097" s="283">
        <f t="shared" si="542"/>
        <v>0</v>
      </c>
      <c r="AY2097" s="157">
        <v>1.26208E-6</v>
      </c>
      <c r="AZ2097" s="157">
        <v>3.8080000000000001E-9</v>
      </c>
      <c r="BA2097" s="157">
        <v>1.0404E-13</v>
      </c>
      <c r="BB2097" s="157">
        <v>0</v>
      </c>
      <c r="BC2097" s="157">
        <v>0</v>
      </c>
      <c r="BD2097" s="157">
        <v>9.1909999999999996E-10</v>
      </c>
      <c r="BE2097" s="157">
        <v>6.9892000000000001E-8</v>
      </c>
      <c r="BF2097" s="157">
        <v>1.3029E-10</v>
      </c>
      <c r="BG2097" s="157">
        <v>7.7063000000000003E-11</v>
      </c>
      <c r="BH2097" s="157">
        <v>0</v>
      </c>
      <c r="BI2097" s="157">
        <v>0</v>
      </c>
      <c r="BJ2097" s="157">
        <v>0</v>
      </c>
      <c r="BK2097" s="157">
        <v>0</v>
      </c>
      <c r="BL2097" s="157">
        <v>0</v>
      </c>
      <c r="BM2097" s="157">
        <v>0</v>
      </c>
      <c r="BN2097" s="157">
        <v>0</v>
      </c>
      <c r="BO2097" s="157">
        <v>0</v>
      </c>
      <c r="BP2097" s="157">
        <v>0</v>
      </c>
      <c r="BQ2097" s="157">
        <v>0</v>
      </c>
      <c r="BR2097" s="157">
        <v>0</v>
      </c>
      <c r="BS2097" s="157">
        <v>0</v>
      </c>
      <c r="BT2097" s="157">
        <v>0</v>
      </c>
      <c r="BU2097"/>
      <c r="BV2097" s="155">
        <v>4.1677169999999999E-5</v>
      </c>
      <c r="BW2097" s="155">
        <v>8.3388848E-7</v>
      </c>
      <c r="BX2097" s="155">
        <v>3.7920409000000002E-5</v>
      </c>
      <c r="BY2097" s="155">
        <v>0</v>
      </c>
      <c r="BZ2097" s="155">
        <v>2.4320064999999998E-7</v>
      </c>
      <c r="CA2097" s="155">
        <v>5.9500823999999995E-7</v>
      </c>
      <c r="CB2097" s="155">
        <v>0</v>
      </c>
      <c r="CC2097" s="155">
        <v>9.0309444999999996E-7</v>
      </c>
      <c r="CD2097" s="155">
        <v>0</v>
      </c>
      <c r="CE2097" s="155">
        <v>0</v>
      </c>
      <c r="CF2097" s="155">
        <v>0</v>
      </c>
      <c r="CG2097" s="155">
        <v>0</v>
      </c>
      <c r="CH2097" s="155">
        <v>0</v>
      </c>
      <c r="CI2097" s="155">
        <v>1.1815698999999999E-6</v>
      </c>
      <c r="CJ2097" s="155">
        <v>0</v>
      </c>
      <c r="CK2097" s="155">
        <v>0</v>
      </c>
      <c r="CL2097" s="155">
        <v>0</v>
      </c>
      <c r="CM2097"/>
      <c r="CN2097" s="284">
        <v>0</v>
      </c>
      <c r="CO2097" s="284">
        <v>1.36</v>
      </c>
      <c r="CP2097" s="285">
        <v>1.7013753E-2</v>
      </c>
      <c r="CQ2097" s="284">
        <v>7.0699999999999995E-4</v>
      </c>
      <c r="CR2097" s="284">
        <v>0</v>
      </c>
      <c r="CS2097" s="284">
        <v>0</v>
      </c>
      <c r="CT2097" s="284">
        <v>7.2944421999999998E-6</v>
      </c>
      <c r="CU2097" s="284">
        <v>0</v>
      </c>
      <c r="CV2097" s="284">
        <v>0</v>
      </c>
      <c r="CW2097" s="284">
        <v>2.0924877E-4</v>
      </c>
      <c r="CX2097"/>
      <c r="CY2097"/>
      <c r="CZ2097"/>
      <c r="DA2097"/>
      <c r="DB2097" s="212"/>
      <c r="DC2097" s="48"/>
      <c r="DD2097" s="48"/>
      <c r="DE2097" s="48"/>
      <c r="DF2097" s="48"/>
      <c r="DG2097" s="48"/>
      <c r="DH2097" s="48"/>
      <c r="DI2097" s="48"/>
      <c r="DJ2097" s="48"/>
      <c r="DK2097" s="48"/>
      <c r="DL2097" s="48"/>
    </row>
    <row r="2098" spans="1:116" ht="14.4">
      <c r="A2098" t="s">
        <v>2006</v>
      </c>
      <c r="B2098" s="188" t="s">
        <v>334</v>
      </c>
      <c r="C2098" s="151" t="str">
        <f t="shared" si="529"/>
        <v>F.106.02.110</v>
      </c>
      <c r="D2098" s="54" t="s">
        <v>1386</v>
      </c>
      <c r="E2098" s="150" t="s">
        <v>352</v>
      </c>
      <c r="F2098" s="153" t="str">
        <f t="shared" si="530"/>
        <v>SMC waste combustion - clean tech without heat recovery</v>
      </c>
      <c r="G2098" s="154">
        <f t="shared" si="528"/>
        <v>1.7200000000000002</v>
      </c>
      <c r="H2098"/>
      <c r="I2098"/>
      <c r="J2098" s="227">
        <f t="shared" si="531"/>
        <v>0.27220436040000001</v>
      </c>
      <c r="K2098"/>
      <c r="L2098" s="280">
        <f t="shared" si="532"/>
        <v>6.4872000000000003E-3</v>
      </c>
      <c r="M2098" s="280">
        <f t="shared" si="533"/>
        <v>7.7171604E-3</v>
      </c>
      <c r="N2098" s="281">
        <f t="shared" si="534"/>
        <v>0</v>
      </c>
      <c r="O2098" s="280">
        <v>0.25800000000000001</v>
      </c>
      <c r="P2098" s="219">
        <v>0</v>
      </c>
      <c r="Q2098" s="219">
        <v>7.7171604E-3</v>
      </c>
      <c r="R2098" s="219">
        <v>6.4872000000000003E-3</v>
      </c>
      <c r="S2098" s="219">
        <v>0</v>
      </c>
      <c r="T2098" s="219">
        <v>0</v>
      </c>
      <c r="U2098" s="219">
        <v>0</v>
      </c>
      <c r="V2098" s="219">
        <v>0</v>
      </c>
      <c r="W2098" s="219">
        <v>0</v>
      </c>
      <c r="X2098" s="219">
        <v>0</v>
      </c>
      <c r="Y2098" s="219">
        <v>0</v>
      </c>
      <c r="Z2098" s="219">
        <v>0</v>
      </c>
      <c r="AA2098" s="219">
        <v>0</v>
      </c>
      <c r="AB2098" s="219">
        <v>0</v>
      </c>
      <c r="AC2098"/>
      <c r="AD2098" s="227">
        <f t="shared" si="535"/>
        <v>0.25800000000000001</v>
      </c>
      <c r="AE2098" s="227">
        <f t="shared" si="536"/>
        <v>1.4204360400000001E-2</v>
      </c>
      <c r="AF2098" s="227">
        <f t="shared" si="537"/>
        <v>7.7171604E-3</v>
      </c>
      <c r="AG2098" s="227">
        <f t="shared" si="538"/>
        <v>7.7171604E-3</v>
      </c>
      <c r="AH2098" s="227">
        <f t="shared" si="539"/>
        <v>0</v>
      </c>
      <c r="AI2098"/>
      <c r="AJ2098">
        <v>0</v>
      </c>
      <c r="AK2098" s="155">
        <v>0</v>
      </c>
      <c r="AL2098" s="155">
        <v>0</v>
      </c>
      <c r="AM2098" s="155">
        <v>0</v>
      </c>
      <c r="AN2098" s="155">
        <v>0</v>
      </c>
      <c r="AO2098" s="155">
        <v>0</v>
      </c>
      <c r="AP2098" s="155">
        <v>0</v>
      </c>
      <c r="AQ2098"/>
      <c r="AR2098" s="156">
        <v>2.9224676000000002E-2</v>
      </c>
      <c r="AS2098" s="156">
        <v>2.7863550000000001E-2</v>
      </c>
      <c r="AT2098" s="156">
        <v>1.3611259E-3</v>
      </c>
      <c r="AU2098" s="156">
        <v>0</v>
      </c>
      <c r="AV2098" s="282">
        <f t="shared" si="540"/>
        <v>1.6704766E-6</v>
      </c>
      <c r="AW2098" s="282">
        <f t="shared" si="541"/>
        <v>5.0337495799999997E-9</v>
      </c>
      <c r="AX2098" s="283">
        <f t="shared" si="542"/>
        <v>0</v>
      </c>
      <c r="AY2098" s="157">
        <v>1.59616E-6</v>
      </c>
      <c r="AZ2098" s="157">
        <v>4.8159999999999999E-9</v>
      </c>
      <c r="BA2098" s="157">
        <v>1.3158000000000001E-13</v>
      </c>
      <c r="BB2098" s="157">
        <v>0</v>
      </c>
      <c r="BC2098" s="157">
        <v>0</v>
      </c>
      <c r="BD2098" s="157">
        <v>9.6459999999999996E-10</v>
      </c>
      <c r="BE2098" s="157">
        <v>7.3351999999999994E-8</v>
      </c>
      <c r="BF2098" s="157">
        <v>1.3674000000000001E-10</v>
      </c>
      <c r="BG2098" s="157">
        <v>8.0878000000000005E-11</v>
      </c>
      <c r="BH2098" s="157">
        <v>0</v>
      </c>
      <c r="BI2098" s="157">
        <v>0</v>
      </c>
      <c r="BJ2098" s="157">
        <v>0</v>
      </c>
      <c r="BK2098" s="157">
        <v>0</v>
      </c>
      <c r="BL2098" s="157">
        <v>0</v>
      </c>
      <c r="BM2098" s="157">
        <v>0</v>
      </c>
      <c r="BN2098" s="157">
        <v>0</v>
      </c>
      <c r="BO2098" s="157">
        <v>0</v>
      </c>
      <c r="BP2098" s="157">
        <v>0</v>
      </c>
      <c r="BQ2098" s="157">
        <v>0</v>
      </c>
      <c r="BR2098" s="157">
        <v>0</v>
      </c>
      <c r="BS2098" s="157">
        <v>0</v>
      </c>
      <c r="BT2098" s="157">
        <v>0</v>
      </c>
      <c r="BU2098"/>
      <c r="BV2098" s="155">
        <v>5.1900904000000001E-5</v>
      </c>
      <c r="BW2098" s="155">
        <v>8.7517007999999999E-7</v>
      </c>
      <c r="BX2098" s="155">
        <v>4.7958163999999999E-5</v>
      </c>
      <c r="BY2098" s="155">
        <v>0</v>
      </c>
      <c r="BZ2098" s="155">
        <v>2.5524028999999999E-7</v>
      </c>
      <c r="CA2098" s="155">
        <v>6.2446408999999998E-7</v>
      </c>
      <c r="CB2098" s="155">
        <v>0</v>
      </c>
      <c r="CC2098" s="155">
        <v>9.4780210000000005E-7</v>
      </c>
      <c r="CD2098" s="155">
        <v>0</v>
      </c>
      <c r="CE2098" s="155">
        <v>0</v>
      </c>
      <c r="CF2098" s="155">
        <v>0</v>
      </c>
      <c r="CG2098" s="155">
        <v>0</v>
      </c>
      <c r="CH2098" s="155">
        <v>0</v>
      </c>
      <c r="CI2098" s="155">
        <v>1.2400634999999999E-6</v>
      </c>
      <c r="CJ2098" s="155">
        <v>0</v>
      </c>
      <c r="CK2098" s="155">
        <v>0</v>
      </c>
      <c r="CL2098" s="155">
        <v>0</v>
      </c>
      <c r="CM2098"/>
      <c r="CN2098" s="284">
        <v>0</v>
      </c>
      <c r="CO2098" s="284">
        <v>1.72</v>
      </c>
      <c r="CP2098" s="285">
        <v>1.7856018000000001E-2</v>
      </c>
      <c r="CQ2098" s="284">
        <v>7.4200000000000004E-4</v>
      </c>
      <c r="CR2098" s="284">
        <v>0</v>
      </c>
      <c r="CS2098" s="284">
        <v>0</v>
      </c>
      <c r="CT2098" s="284">
        <v>7.6555531999999997E-6</v>
      </c>
      <c r="CU2098" s="284">
        <v>0</v>
      </c>
      <c r="CV2098" s="284">
        <v>0</v>
      </c>
      <c r="CW2098" s="284">
        <v>2.1960761999999999E-4</v>
      </c>
      <c r="CX2098"/>
      <c r="CY2098"/>
      <c r="CZ2098"/>
      <c r="DA2098"/>
      <c r="DB2098" s="212"/>
      <c r="DC2098" s="48"/>
      <c r="DD2098" s="48"/>
      <c r="DE2098" s="48"/>
      <c r="DF2098" s="48"/>
      <c r="DG2098" s="48"/>
      <c r="DH2098" s="48"/>
      <c r="DI2098" s="48"/>
      <c r="DJ2098" s="48"/>
      <c r="DK2098" s="48"/>
      <c r="DL2098" s="48"/>
    </row>
    <row r="2099" spans="1:116" ht="14.4">
      <c r="B2099" s="188"/>
      <c r="C2099" s="151"/>
      <c r="D2099" s="51" t="s">
        <v>1387</v>
      </c>
      <c r="E2099" s="150"/>
      <c r="F2099"/>
      <c r="G2099"/>
      <c r="H2099"/>
      <c r="I2099"/>
      <c r="J2099"/>
      <c r="K2099"/>
      <c r="L2099"/>
      <c r="M2099"/>
      <c r="N2099" s="174"/>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X2099" s="19"/>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s="117"/>
      <c r="CQ2099"/>
      <c r="CR2099"/>
      <c r="CS2099"/>
      <c r="CT2099"/>
      <c r="CU2099"/>
      <c r="CV2099"/>
      <c r="CW2099"/>
      <c r="CX2099"/>
      <c r="CY2099"/>
      <c r="CZ2099"/>
      <c r="DA2099"/>
      <c r="DB2099" s="212"/>
      <c r="DC2099" s="48"/>
      <c r="DD2099" s="48"/>
      <c r="DE2099" s="48"/>
      <c r="DF2099" s="48"/>
      <c r="DG2099" s="48"/>
      <c r="DH2099" s="48"/>
      <c r="DI2099" s="48"/>
      <c r="DJ2099" s="48"/>
      <c r="DK2099" s="48"/>
      <c r="DL2099" s="48"/>
    </row>
    <row r="2100" spans="1:116" ht="14.4">
      <c r="A2100" t="s">
        <v>2007</v>
      </c>
      <c r="B2100" s="188" t="s">
        <v>334</v>
      </c>
      <c r="C2100" s="151" t="str">
        <f t="shared" si="529"/>
        <v>F.106.03.101</v>
      </c>
      <c r="D2100" s="54" t="s">
        <v>1387</v>
      </c>
      <c r="E2100" s="150" t="s">
        <v>352</v>
      </c>
      <c r="F2100" s="153" t="str">
        <f t="shared" si="530"/>
        <v>ABS (Acrylonitrile butadiene styrene) waste combustion - clean tech without heat reco</v>
      </c>
      <c r="G2100" s="154">
        <f t="shared" si="528"/>
        <v>3.13</v>
      </c>
      <c r="H2100"/>
      <c r="I2100"/>
      <c r="J2100" s="227">
        <f t="shared" si="531"/>
        <v>0.50152681300000002</v>
      </c>
      <c r="K2100"/>
      <c r="L2100" s="280">
        <f t="shared" si="532"/>
        <v>1.4626800000000001E-2</v>
      </c>
      <c r="M2100" s="280">
        <f t="shared" si="533"/>
        <v>1.7400012999999999E-2</v>
      </c>
      <c r="N2100" s="281">
        <f t="shared" si="534"/>
        <v>0</v>
      </c>
      <c r="O2100" s="280">
        <v>0.46949999999999997</v>
      </c>
      <c r="P2100" s="219">
        <v>0</v>
      </c>
      <c r="Q2100" s="219">
        <v>1.7400012999999999E-2</v>
      </c>
      <c r="R2100" s="219">
        <v>1.4626800000000001E-2</v>
      </c>
      <c r="S2100" s="219">
        <v>0</v>
      </c>
      <c r="T2100" s="219">
        <v>0</v>
      </c>
      <c r="U2100" s="219">
        <v>0</v>
      </c>
      <c r="V2100" s="219">
        <v>0</v>
      </c>
      <c r="W2100" s="219">
        <v>0</v>
      </c>
      <c r="X2100" s="219">
        <v>0</v>
      </c>
      <c r="Y2100" s="219">
        <v>0</v>
      </c>
      <c r="Z2100" s="219">
        <v>0</v>
      </c>
      <c r="AA2100" s="219">
        <v>0</v>
      </c>
      <c r="AB2100" s="219">
        <v>0</v>
      </c>
      <c r="AC2100"/>
      <c r="AD2100" s="227">
        <f t="shared" si="535"/>
        <v>0.46949999999999997</v>
      </c>
      <c r="AE2100" s="227">
        <f t="shared" si="536"/>
        <v>3.2026813000000001E-2</v>
      </c>
      <c r="AF2100" s="227">
        <f t="shared" si="537"/>
        <v>1.7400012999999999E-2</v>
      </c>
      <c r="AG2100" s="227">
        <f t="shared" si="538"/>
        <v>1.7400012999999999E-2</v>
      </c>
      <c r="AH2100" s="227">
        <f t="shared" si="539"/>
        <v>0</v>
      </c>
      <c r="AI2100"/>
      <c r="AJ2100">
        <v>0</v>
      </c>
      <c r="AK2100" s="155">
        <v>0</v>
      </c>
      <c r="AL2100" s="155">
        <v>0</v>
      </c>
      <c r="AM2100" s="155">
        <v>0</v>
      </c>
      <c r="AN2100" s="155">
        <v>0</v>
      </c>
      <c r="AO2100" s="155">
        <v>0</v>
      </c>
      <c r="AP2100" s="155">
        <v>0</v>
      </c>
      <c r="AQ2100"/>
      <c r="AR2100" s="156">
        <v>5.3746871000000002E-2</v>
      </c>
      <c r="AS2100" s="156">
        <v>5.1244343999999997E-2</v>
      </c>
      <c r="AT2100" s="156">
        <v>2.5025266999999999E-3</v>
      </c>
      <c r="AU2100" s="156">
        <v>0</v>
      </c>
      <c r="AV2100" s="282">
        <f t="shared" si="540"/>
        <v>3.0722028999999999E-6</v>
      </c>
      <c r="AW2100" s="282">
        <f t="shared" si="541"/>
        <v>9.2549064449999992E-9</v>
      </c>
      <c r="AX2100" s="283">
        <f t="shared" si="542"/>
        <v>0</v>
      </c>
      <c r="AY2100" s="157">
        <v>2.9046399999999999E-6</v>
      </c>
      <c r="AZ2100" s="157">
        <v>8.7639999999999999E-9</v>
      </c>
      <c r="BA2100" s="157">
        <v>2.39445E-13</v>
      </c>
      <c r="BB2100" s="157">
        <v>0</v>
      </c>
      <c r="BC2100" s="157">
        <v>0</v>
      </c>
      <c r="BD2100" s="157">
        <v>2.1749E-9</v>
      </c>
      <c r="BE2100" s="157">
        <v>1.65388E-7</v>
      </c>
      <c r="BF2100" s="157">
        <v>3.0830999999999999E-10</v>
      </c>
      <c r="BG2100" s="157">
        <v>1.82357E-10</v>
      </c>
      <c r="BH2100" s="157">
        <v>0</v>
      </c>
      <c r="BI2100" s="157">
        <v>0</v>
      </c>
      <c r="BJ2100" s="157">
        <v>0</v>
      </c>
      <c r="BK2100" s="157">
        <v>0</v>
      </c>
      <c r="BL2100" s="157">
        <v>0</v>
      </c>
      <c r="BM2100" s="157">
        <v>0</v>
      </c>
      <c r="BN2100" s="157">
        <v>0</v>
      </c>
      <c r="BO2100" s="157">
        <v>0</v>
      </c>
      <c r="BP2100" s="157">
        <v>0</v>
      </c>
      <c r="BQ2100" s="157">
        <v>0</v>
      </c>
      <c r="BR2100" s="157">
        <v>0</v>
      </c>
      <c r="BS2100" s="157">
        <v>0</v>
      </c>
      <c r="BT2100" s="157">
        <v>0</v>
      </c>
      <c r="BU2100"/>
      <c r="BV2100" s="155">
        <v>9.6162468000000005E-5</v>
      </c>
      <c r="BW2100" s="155">
        <v>1.9732607999999999E-6</v>
      </c>
      <c r="BX2100" s="155">
        <v>8.7272705000000003E-5</v>
      </c>
      <c r="BY2100" s="155">
        <v>0</v>
      </c>
      <c r="BZ2100" s="155">
        <v>5.7549462E-7</v>
      </c>
      <c r="CA2100" s="155">
        <v>1.4079898E-6</v>
      </c>
      <c r="CB2100" s="155">
        <v>0</v>
      </c>
      <c r="CC2100" s="155">
        <v>2.1370254999999998E-6</v>
      </c>
      <c r="CD2100" s="155">
        <v>0</v>
      </c>
      <c r="CE2100" s="155">
        <v>0</v>
      </c>
      <c r="CF2100" s="155">
        <v>0</v>
      </c>
      <c r="CG2100" s="155">
        <v>0</v>
      </c>
      <c r="CH2100" s="155">
        <v>0</v>
      </c>
      <c r="CI2100" s="155">
        <v>2.7959922000000001E-6</v>
      </c>
      <c r="CJ2100" s="155">
        <v>0</v>
      </c>
      <c r="CK2100" s="155">
        <v>0</v>
      </c>
      <c r="CL2100" s="155">
        <v>0</v>
      </c>
      <c r="CM2100"/>
      <c r="CN2100" s="284">
        <v>0</v>
      </c>
      <c r="CO2100" s="284">
        <v>3.13</v>
      </c>
      <c r="CP2100" s="285">
        <v>4.0260267000000002E-2</v>
      </c>
      <c r="CQ2100" s="284">
        <v>1.673E-3</v>
      </c>
      <c r="CR2100" s="284">
        <v>0</v>
      </c>
      <c r="CS2100" s="284">
        <v>0</v>
      </c>
      <c r="CT2100" s="284">
        <v>1.7261106E-5</v>
      </c>
      <c r="CU2100" s="284">
        <v>0</v>
      </c>
      <c r="CV2100" s="284">
        <v>0</v>
      </c>
      <c r="CW2100" s="284">
        <v>4.9515303000000001E-4</v>
      </c>
      <c r="CX2100"/>
      <c r="CY2100"/>
      <c r="CZ2100"/>
      <c r="DA2100"/>
      <c r="DB2100" s="212"/>
      <c r="DC2100" s="48"/>
      <c r="DD2100" s="48"/>
      <c r="DE2100" s="48"/>
      <c r="DF2100" s="48"/>
      <c r="DG2100" s="48"/>
      <c r="DH2100" s="48"/>
      <c r="DI2100" s="48"/>
      <c r="DJ2100" s="48"/>
      <c r="DK2100" s="48"/>
      <c r="DL2100" s="48"/>
    </row>
    <row r="2101" spans="1:116" ht="14.4">
      <c r="A2101" t="s">
        <v>2008</v>
      </c>
      <c r="B2101" s="188" t="s">
        <v>334</v>
      </c>
      <c r="C2101" s="151" t="str">
        <f t="shared" si="529"/>
        <v>F.106.03.102</v>
      </c>
      <c r="D2101" s="54" t="s">
        <v>1387</v>
      </c>
      <c r="E2101" s="150" t="s">
        <v>352</v>
      </c>
      <c r="F2101" s="153" t="str">
        <f t="shared" si="530"/>
        <v>bio-PE (Polyethylene) waste combustion - clean tech without heat recovery</v>
      </c>
      <c r="G2101" s="154">
        <f t="shared" si="528"/>
        <v>0</v>
      </c>
      <c r="H2101"/>
      <c r="I2101"/>
      <c r="J2101" s="227">
        <f t="shared" si="531"/>
        <v>3.7386949000000003E-2</v>
      </c>
      <c r="K2101"/>
      <c r="L2101" s="280">
        <f t="shared" si="532"/>
        <v>1.7074800000000001E-2</v>
      </c>
      <c r="M2101" s="280">
        <f t="shared" si="533"/>
        <v>2.0312149000000002E-2</v>
      </c>
      <c r="N2101" s="281">
        <f t="shared" si="534"/>
        <v>0</v>
      </c>
      <c r="O2101" s="280">
        <v>0</v>
      </c>
      <c r="P2101" s="219">
        <v>0</v>
      </c>
      <c r="Q2101" s="219">
        <v>2.0312149000000002E-2</v>
      </c>
      <c r="R2101" s="219">
        <v>1.7074800000000001E-2</v>
      </c>
      <c r="S2101" s="219">
        <v>0</v>
      </c>
      <c r="T2101" s="219">
        <v>0</v>
      </c>
      <c r="U2101" s="219">
        <v>0</v>
      </c>
      <c r="V2101" s="219">
        <v>0</v>
      </c>
      <c r="W2101" s="219">
        <v>0</v>
      </c>
      <c r="X2101" s="219">
        <v>0</v>
      </c>
      <c r="Y2101" s="219">
        <v>0</v>
      </c>
      <c r="Z2101" s="219">
        <v>0</v>
      </c>
      <c r="AA2101" s="219">
        <v>0</v>
      </c>
      <c r="AB2101" s="219">
        <v>0</v>
      </c>
      <c r="AC2101"/>
      <c r="AD2101" s="227">
        <f t="shared" si="535"/>
        <v>0</v>
      </c>
      <c r="AE2101" s="227">
        <f t="shared" si="536"/>
        <v>3.7386949000000003E-2</v>
      </c>
      <c r="AF2101" s="227">
        <f t="shared" si="537"/>
        <v>2.0312149000000002E-2</v>
      </c>
      <c r="AG2101" s="227">
        <f t="shared" si="538"/>
        <v>2.0312149000000002E-2</v>
      </c>
      <c r="AH2101" s="227">
        <f t="shared" si="539"/>
        <v>0</v>
      </c>
      <c r="AI2101"/>
      <c r="AJ2101">
        <v>0</v>
      </c>
      <c r="AK2101" s="155">
        <v>0</v>
      </c>
      <c r="AL2101" s="155">
        <v>0</v>
      </c>
      <c r="AM2101" s="155">
        <v>0</v>
      </c>
      <c r="AN2101" s="155">
        <v>0</v>
      </c>
      <c r="AO2101" s="155">
        <v>0</v>
      </c>
      <c r="AP2101" s="155">
        <v>0</v>
      </c>
      <c r="AQ2101"/>
      <c r="AR2101" s="156">
        <v>3.4176047000000001E-3</v>
      </c>
      <c r="AS2101" s="156">
        <v>3.2627231E-3</v>
      </c>
      <c r="AT2101" s="156">
        <v>1.5488160000000001E-4</v>
      </c>
      <c r="AU2101" s="156">
        <v>0</v>
      </c>
      <c r="AV2101" s="282">
        <f t="shared" si="540"/>
        <v>1.9560689999999999E-7</v>
      </c>
      <c r="AW2101" s="282">
        <f t="shared" si="541"/>
        <v>5.7278700000000002E-10</v>
      </c>
      <c r="AX2101" s="283">
        <f t="shared" si="542"/>
        <v>0</v>
      </c>
      <c r="AY2101" s="157">
        <v>0</v>
      </c>
      <c r="AZ2101" s="157">
        <v>0</v>
      </c>
      <c r="BA2101" s="157">
        <v>0</v>
      </c>
      <c r="BB2101" s="157">
        <v>0</v>
      </c>
      <c r="BC2101" s="157">
        <v>0</v>
      </c>
      <c r="BD2101" s="157">
        <v>2.5389E-9</v>
      </c>
      <c r="BE2101" s="157">
        <v>1.9306799999999999E-7</v>
      </c>
      <c r="BF2101" s="157">
        <v>3.5991E-10</v>
      </c>
      <c r="BG2101" s="157">
        <v>2.1287699999999999E-10</v>
      </c>
      <c r="BH2101" s="157">
        <v>0</v>
      </c>
      <c r="BI2101" s="157">
        <v>0</v>
      </c>
      <c r="BJ2101" s="157">
        <v>0</v>
      </c>
      <c r="BK2101" s="157">
        <v>0</v>
      </c>
      <c r="BL2101" s="157">
        <v>0</v>
      </c>
      <c r="BM2101" s="157">
        <v>0</v>
      </c>
      <c r="BN2101" s="157">
        <v>0</v>
      </c>
      <c r="BO2101" s="157">
        <v>0</v>
      </c>
      <c r="BP2101" s="157">
        <v>0</v>
      </c>
      <c r="BQ2101" s="157">
        <v>0</v>
      </c>
      <c r="BR2101" s="157">
        <v>0</v>
      </c>
      <c r="BS2101" s="157">
        <v>0</v>
      </c>
      <c r="BT2101" s="157">
        <v>0</v>
      </c>
      <c r="BU2101"/>
      <c r="BV2101" s="155">
        <v>1.0377589E-5</v>
      </c>
      <c r="BW2101" s="155">
        <v>2.3035137000000002E-6</v>
      </c>
      <c r="BX2101" s="155">
        <v>0</v>
      </c>
      <c r="BY2101" s="155">
        <v>0</v>
      </c>
      <c r="BZ2101" s="155">
        <v>6.7181170999999999E-7</v>
      </c>
      <c r="CA2101" s="155">
        <v>1.6436366E-6</v>
      </c>
      <c r="CB2101" s="155">
        <v>0</v>
      </c>
      <c r="CC2101" s="155">
        <v>2.4946867000000001E-6</v>
      </c>
      <c r="CD2101" s="155">
        <v>0</v>
      </c>
      <c r="CE2101" s="155">
        <v>0</v>
      </c>
      <c r="CF2101" s="155">
        <v>0</v>
      </c>
      <c r="CG2101" s="155">
        <v>0</v>
      </c>
      <c r="CH2101" s="155">
        <v>0</v>
      </c>
      <c r="CI2101" s="155">
        <v>3.2639407E-6</v>
      </c>
      <c r="CJ2101" s="155">
        <v>0</v>
      </c>
      <c r="CK2101" s="155">
        <v>0</v>
      </c>
      <c r="CL2101" s="155">
        <v>0</v>
      </c>
      <c r="CM2101"/>
      <c r="CN2101" s="284">
        <v>0</v>
      </c>
      <c r="CO2101" s="284">
        <v>0</v>
      </c>
      <c r="CP2101" s="285">
        <v>4.6998387000000003E-2</v>
      </c>
      <c r="CQ2101" s="284">
        <v>1.9530000000000001E-3</v>
      </c>
      <c r="CR2101" s="284">
        <v>0</v>
      </c>
      <c r="CS2101" s="284">
        <v>0</v>
      </c>
      <c r="CT2101" s="284">
        <v>2.0149993999999999E-5</v>
      </c>
      <c r="CU2101" s="284">
        <v>0</v>
      </c>
      <c r="CV2101" s="284">
        <v>0</v>
      </c>
      <c r="CW2101" s="284">
        <v>5.7802383000000004E-4</v>
      </c>
      <c r="CX2101"/>
      <c r="CY2101"/>
      <c r="CZ2101"/>
      <c r="DA2101"/>
      <c r="DB2101" s="212"/>
      <c r="DC2101" s="48"/>
      <c r="DD2101" s="48"/>
      <c r="DE2101" s="48"/>
      <c r="DF2101" s="48"/>
      <c r="DG2101" s="48"/>
      <c r="DH2101" s="48"/>
      <c r="DI2101" s="48"/>
      <c r="DJ2101" s="48"/>
      <c r="DK2101" s="48"/>
      <c r="DL2101" s="48"/>
    </row>
    <row r="2102" spans="1:116" ht="14.4">
      <c r="A2102" t="s">
        <v>2009</v>
      </c>
      <c r="B2102" s="188" t="s">
        <v>334</v>
      </c>
      <c r="C2102" s="151" t="str">
        <f t="shared" si="529"/>
        <v>F.106.03.103</v>
      </c>
      <c r="D2102" s="54" t="s">
        <v>1387</v>
      </c>
      <c r="E2102" s="150" t="s">
        <v>352</v>
      </c>
      <c r="F2102" s="153" t="str">
        <f t="shared" si="530"/>
        <v>CA (Cellulose polymers) waste combustion - clean tech without heat recovery</v>
      </c>
      <c r="G2102" s="154">
        <f t="shared" si="528"/>
        <v>0</v>
      </c>
      <c r="H2102"/>
      <c r="I2102"/>
      <c r="J2102" s="227">
        <f t="shared" si="531"/>
        <v>1.56783978E-2</v>
      </c>
      <c r="K2102"/>
      <c r="L2102" s="280">
        <f t="shared" si="532"/>
        <v>7.1603999999999999E-3</v>
      </c>
      <c r="M2102" s="280">
        <f t="shared" si="533"/>
        <v>8.5179977999999996E-3</v>
      </c>
      <c r="N2102" s="281">
        <f t="shared" si="534"/>
        <v>0</v>
      </c>
      <c r="O2102" s="280">
        <v>0</v>
      </c>
      <c r="P2102" s="219">
        <v>0</v>
      </c>
      <c r="Q2102" s="219">
        <v>8.5179977999999996E-3</v>
      </c>
      <c r="R2102" s="219">
        <v>7.1603999999999999E-3</v>
      </c>
      <c r="S2102" s="219">
        <v>0</v>
      </c>
      <c r="T2102" s="219">
        <v>0</v>
      </c>
      <c r="U2102" s="219">
        <v>0</v>
      </c>
      <c r="V2102" s="219">
        <v>0</v>
      </c>
      <c r="W2102" s="219">
        <v>0</v>
      </c>
      <c r="X2102" s="219">
        <v>0</v>
      </c>
      <c r="Y2102" s="219">
        <v>0</v>
      </c>
      <c r="Z2102" s="219">
        <v>0</v>
      </c>
      <c r="AA2102" s="219">
        <v>0</v>
      </c>
      <c r="AB2102" s="219">
        <v>0</v>
      </c>
      <c r="AC2102"/>
      <c r="AD2102" s="227">
        <f t="shared" si="535"/>
        <v>0</v>
      </c>
      <c r="AE2102" s="227">
        <f t="shared" si="536"/>
        <v>1.56783978E-2</v>
      </c>
      <c r="AF2102" s="227">
        <f t="shared" si="537"/>
        <v>8.5179977999999996E-3</v>
      </c>
      <c r="AG2102" s="227">
        <f t="shared" si="538"/>
        <v>8.5179977999999996E-3</v>
      </c>
      <c r="AH2102" s="227">
        <f t="shared" si="539"/>
        <v>0</v>
      </c>
      <c r="AI2102"/>
      <c r="AJ2102">
        <v>0</v>
      </c>
      <c r="AK2102" s="155">
        <v>0</v>
      </c>
      <c r="AL2102" s="155">
        <v>0</v>
      </c>
      <c r="AM2102" s="155">
        <v>0</v>
      </c>
      <c r="AN2102" s="155">
        <v>0</v>
      </c>
      <c r="AO2102" s="155">
        <v>0</v>
      </c>
      <c r="AP2102" s="155">
        <v>0</v>
      </c>
      <c r="AQ2102"/>
      <c r="AR2102" s="156">
        <v>1.4331890999999999E-3</v>
      </c>
      <c r="AS2102" s="156">
        <v>1.3682386999999999E-3</v>
      </c>
      <c r="AT2102" s="156">
        <v>6.4950350000000004E-5</v>
      </c>
      <c r="AU2102" s="156">
        <v>0</v>
      </c>
      <c r="AV2102" s="282">
        <f t="shared" si="540"/>
        <v>8.2028699999999997E-8</v>
      </c>
      <c r="AW2102" s="282">
        <f t="shared" si="541"/>
        <v>2.4020099999999996E-10</v>
      </c>
      <c r="AX2102" s="283">
        <f t="shared" si="542"/>
        <v>0</v>
      </c>
      <c r="AY2102" s="157">
        <v>0</v>
      </c>
      <c r="AZ2102" s="157">
        <v>0</v>
      </c>
      <c r="BA2102" s="157">
        <v>0</v>
      </c>
      <c r="BB2102" s="157">
        <v>0</v>
      </c>
      <c r="BC2102" s="157">
        <v>0</v>
      </c>
      <c r="BD2102" s="157">
        <v>1.0647000000000001E-9</v>
      </c>
      <c r="BE2102" s="157">
        <v>8.0963999999999996E-8</v>
      </c>
      <c r="BF2102" s="157">
        <v>1.5092999999999999E-10</v>
      </c>
      <c r="BG2102" s="157">
        <v>8.9271000000000001E-11</v>
      </c>
      <c r="BH2102" s="157">
        <v>0</v>
      </c>
      <c r="BI2102" s="157">
        <v>0</v>
      </c>
      <c r="BJ2102" s="157">
        <v>0</v>
      </c>
      <c r="BK2102" s="157">
        <v>0</v>
      </c>
      <c r="BL2102" s="157">
        <v>0</v>
      </c>
      <c r="BM2102" s="157">
        <v>0</v>
      </c>
      <c r="BN2102" s="157">
        <v>0</v>
      </c>
      <c r="BO2102" s="157">
        <v>0</v>
      </c>
      <c r="BP2102" s="157">
        <v>0</v>
      </c>
      <c r="BQ2102" s="157">
        <v>0</v>
      </c>
      <c r="BR2102" s="157">
        <v>0</v>
      </c>
      <c r="BS2102" s="157">
        <v>0</v>
      </c>
      <c r="BT2102" s="157">
        <v>0</v>
      </c>
      <c r="BU2102"/>
      <c r="BV2102" s="155">
        <v>4.3518923000000002E-6</v>
      </c>
      <c r="BW2102" s="155">
        <v>9.6598961999999998E-7</v>
      </c>
      <c r="BX2102" s="155">
        <v>0</v>
      </c>
      <c r="BY2102" s="155">
        <v>0</v>
      </c>
      <c r="BZ2102" s="155">
        <v>2.8172749000000002E-7</v>
      </c>
      <c r="CA2102" s="155">
        <v>6.8926697000000005E-7</v>
      </c>
      <c r="CB2102" s="155">
        <v>0</v>
      </c>
      <c r="CC2102" s="155">
        <v>1.0461589E-6</v>
      </c>
      <c r="CD2102" s="155">
        <v>0</v>
      </c>
      <c r="CE2102" s="155">
        <v>0</v>
      </c>
      <c r="CF2102" s="155">
        <v>0</v>
      </c>
      <c r="CG2102" s="155">
        <v>0</v>
      </c>
      <c r="CH2102" s="155">
        <v>0</v>
      </c>
      <c r="CI2102" s="155">
        <v>1.3687493E-6</v>
      </c>
      <c r="CJ2102" s="155">
        <v>0</v>
      </c>
      <c r="CK2102" s="155">
        <v>0</v>
      </c>
      <c r="CL2102" s="155">
        <v>0</v>
      </c>
      <c r="CM2102"/>
      <c r="CN2102" s="284">
        <v>0</v>
      </c>
      <c r="CO2102" s="284">
        <v>0</v>
      </c>
      <c r="CP2102" s="285">
        <v>1.9709001E-2</v>
      </c>
      <c r="CQ2102" s="284">
        <v>8.1899999999999996E-4</v>
      </c>
      <c r="CR2102" s="284">
        <v>0</v>
      </c>
      <c r="CS2102" s="284">
        <v>0</v>
      </c>
      <c r="CT2102" s="284">
        <v>8.4499974000000003E-6</v>
      </c>
      <c r="CU2102" s="284">
        <v>0</v>
      </c>
      <c r="CV2102" s="284">
        <v>0</v>
      </c>
      <c r="CW2102" s="284">
        <v>2.4239709000000001E-4</v>
      </c>
      <c r="CX2102"/>
      <c r="CY2102"/>
      <c r="CZ2102"/>
      <c r="DA2102"/>
      <c r="DB2102" s="212"/>
      <c r="DC2102" s="48"/>
      <c r="DD2102" s="48"/>
      <c r="DE2102" s="48"/>
      <c r="DF2102" s="48"/>
      <c r="DG2102" s="48"/>
      <c r="DH2102" s="48"/>
      <c r="DI2102" s="48"/>
      <c r="DJ2102" s="48"/>
      <c r="DK2102" s="48"/>
      <c r="DL2102" s="48"/>
    </row>
    <row r="2103" spans="1:116" ht="14.4">
      <c r="A2103" t="s">
        <v>2010</v>
      </c>
      <c r="B2103" s="188" t="s">
        <v>334</v>
      </c>
      <c r="C2103" s="151" t="str">
        <f t="shared" si="529"/>
        <v>F.106.03.104</v>
      </c>
      <c r="D2103" s="54" t="s">
        <v>1387</v>
      </c>
      <c r="E2103" s="150" t="s">
        <v>352</v>
      </c>
      <c r="F2103" s="153" t="str">
        <f t="shared" si="530"/>
        <v>Ionomer waste combustion - clean tech without heat recovery</v>
      </c>
      <c r="G2103" s="154">
        <f t="shared" si="528"/>
        <v>3.14</v>
      </c>
      <c r="H2103"/>
      <c r="I2103"/>
      <c r="J2103" s="227">
        <f t="shared" si="531"/>
        <v>0.50195478500000001</v>
      </c>
      <c r="K2103"/>
      <c r="L2103" s="280">
        <f t="shared" si="532"/>
        <v>1.4137200000000001E-2</v>
      </c>
      <c r="M2103" s="280">
        <f t="shared" si="533"/>
        <v>1.6817584999999999E-2</v>
      </c>
      <c r="N2103" s="281">
        <f t="shared" si="534"/>
        <v>0</v>
      </c>
      <c r="O2103" s="280">
        <v>0.47099999999999997</v>
      </c>
      <c r="P2103" s="219">
        <v>0</v>
      </c>
      <c r="Q2103" s="219">
        <v>1.6817584999999999E-2</v>
      </c>
      <c r="R2103" s="219">
        <v>1.4137200000000001E-2</v>
      </c>
      <c r="S2103" s="219">
        <v>0</v>
      </c>
      <c r="T2103" s="219">
        <v>0</v>
      </c>
      <c r="U2103" s="219">
        <v>0</v>
      </c>
      <c r="V2103" s="219">
        <v>0</v>
      </c>
      <c r="W2103" s="219">
        <v>0</v>
      </c>
      <c r="X2103" s="219">
        <v>0</v>
      </c>
      <c r="Y2103" s="219">
        <v>0</v>
      </c>
      <c r="Z2103" s="219">
        <v>0</v>
      </c>
      <c r="AA2103" s="219">
        <v>0</v>
      </c>
      <c r="AB2103" s="219">
        <v>0</v>
      </c>
      <c r="AC2103"/>
      <c r="AD2103" s="227">
        <f t="shared" si="535"/>
        <v>0.47099999999999997</v>
      </c>
      <c r="AE2103" s="227">
        <f t="shared" si="536"/>
        <v>3.0954784999999999E-2</v>
      </c>
      <c r="AF2103" s="227">
        <f t="shared" si="537"/>
        <v>1.6817584999999999E-2</v>
      </c>
      <c r="AG2103" s="227">
        <f t="shared" si="538"/>
        <v>1.6817584999999999E-2</v>
      </c>
      <c r="AH2103" s="227">
        <f t="shared" si="539"/>
        <v>0</v>
      </c>
      <c r="AI2103"/>
      <c r="AJ2103">
        <v>0</v>
      </c>
      <c r="AK2103" s="155">
        <v>0</v>
      </c>
      <c r="AL2103" s="155">
        <v>0</v>
      </c>
      <c r="AM2103" s="155">
        <v>0</v>
      </c>
      <c r="AN2103" s="155">
        <v>0</v>
      </c>
      <c r="AO2103" s="155">
        <v>0</v>
      </c>
      <c r="AP2103" s="155">
        <v>0</v>
      </c>
      <c r="AQ2103"/>
      <c r="AR2103" s="156">
        <v>5.3811236999999998E-2</v>
      </c>
      <c r="AS2103" s="156">
        <v>5.1305580000000003E-2</v>
      </c>
      <c r="AT2103" s="156">
        <v>2.5056571000000001E-3</v>
      </c>
      <c r="AU2103" s="156">
        <v>0</v>
      </c>
      <c r="AV2103" s="282">
        <f t="shared" si="540"/>
        <v>3.0758740999999997E-6</v>
      </c>
      <c r="AW2103" s="282">
        <f t="shared" si="541"/>
        <v>9.2664832100000017E-9</v>
      </c>
      <c r="AX2103" s="283">
        <f t="shared" si="542"/>
        <v>0</v>
      </c>
      <c r="AY2103" s="157">
        <v>2.9139199999999999E-6</v>
      </c>
      <c r="AZ2103" s="157">
        <v>8.7920000000000002E-9</v>
      </c>
      <c r="BA2103" s="157">
        <v>2.4020999999999999E-13</v>
      </c>
      <c r="BB2103" s="157">
        <v>0</v>
      </c>
      <c r="BC2103" s="157">
        <v>0</v>
      </c>
      <c r="BD2103" s="157">
        <v>2.1021E-9</v>
      </c>
      <c r="BE2103" s="157">
        <v>1.5985199999999999E-7</v>
      </c>
      <c r="BF2103" s="157">
        <v>2.9799000000000002E-10</v>
      </c>
      <c r="BG2103" s="157">
        <v>1.7625300000000001E-10</v>
      </c>
      <c r="BH2103" s="157">
        <v>0</v>
      </c>
      <c r="BI2103" s="157">
        <v>0</v>
      </c>
      <c r="BJ2103" s="157">
        <v>0</v>
      </c>
      <c r="BK2103" s="157">
        <v>0</v>
      </c>
      <c r="BL2103" s="157">
        <v>0</v>
      </c>
      <c r="BM2103" s="157">
        <v>0</v>
      </c>
      <c r="BN2103" s="157">
        <v>0</v>
      </c>
      <c r="BO2103" s="157">
        <v>0</v>
      </c>
      <c r="BP2103" s="157">
        <v>0</v>
      </c>
      <c r="BQ2103" s="157">
        <v>0</v>
      </c>
      <c r="BR2103" s="157">
        <v>0</v>
      </c>
      <c r="BS2103" s="157">
        <v>0</v>
      </c>
      <c r="BT2103" s="157">
        <v>0</v>
      </c>
      <c r="BU2103"/>
      <c r="BV2103" s="155">
        <v>9.6143729000000005E-5</v>
      </c>
      <c r="BW2103" s="155">
        <v>1.9072103E-6</v>
      </c>
      <c r="BX2103" s="155">
        <v>8.7551532000000004E-5</v>
      </c>
      <c r="BY2103" s="155">
        <v>0</v>
      </c>
      <c r="BZ2103" s="155">
        <v>5.5623119999999996E-7</v>
      </c>
      <c r="CA2103" s="155">
        <v>1.3608604000000001E-6</v>
      </c>
      <c r="CB2103" s="155">
        <v>0</v>
      </c>
      <c r="CC2103" s="155">
        <v>2.0654932999999998E-6</v>
      </c>
      <c r="CD2103" s="155">
        <v>0</v>
      </c>
      <c r="CE2103" s="155">
        <v>0</v>
      </c>
      <c r="CF2103" s="155">
        <v>0</v>
      </c>
      <c r="CG2103" s="155">
        <v>0</v>
      </c>
      <c r="CH2103" s="155">
        <v>0</v>
      </c>
      <c r="CI2103" s="155">
        <v>2.7024024999999999E-6</v>
      </c>
      <c r="CJ2103" s="155">
        <v>0</v>
      </c>
      <c r="CK2103" s="155">
        <v>0</v>
      </c>
      <c r="CL2103" s="155">
        <v>0</v>
      </c>
      <c r="CM2103"/>
      <c r="CN2103" s="284">
        <v>0</v>
      </c>
      <c r="CO2103" s="284">
        <v>3.14</v>
      </c>
      <c r="CP2103" s="285">
        <v>3.8912642999999997E-2</v>
      </c>
      <c r="CQ2103" s="284">
        <v>1.6169999999999999E-3</v>
      </c>
      <c r="CR2103" s="284">
        <v>0</v>
      </c>
      <c r="CS2103" s="284">
        <v>0</v>
      </c>
      <c r="CT2103" s="284">
        <v>1.6683328E-5</v>
      </c>
      <c r="CU2103" s="284">
        <v>0</v>
      </c>
      <c r="CV2103" s="284">
        <v>0</v>
      </c>
      <c r="CW2103" s="284">
        <v>4.7857887E-4</v>
      </c>
      <c r="CX2103"/>
      <c r="CY2103"/>
      <c r="CZ2103"/>
      <c r="DA2103"/>
      <c r="DB2103" s="212"/>
      <c r="DC2103" s="48"/>
      <c r="DD2103" s="48"/>
      <c r="DE2103" s="48"/>
      <c r="DF2103" s="48"/>
      <c r="DG2103" s="48"/>
      <c r="DH2103" s="48"/>
      <c r="DI2103" s="48"/>
      <c r="DJ2103" s="48"/>
      <c r="DK2103" s="48"/>
      <c r="DL2103" s="48"/>
    </row>
    <row r="2104" spans="1:116" ht="14.4">
      <c r="A2104" t="s">
        <v>2011</v>
      </c>
      <c r="B2104" s="188" t="s">
        <v>334</v>
      </c>
      <c r="C2104" s="151" t="str">
        <f t="shared" si="529"/>
        <v>F.106.03.105</v>
      </c>
      <c r="D2104" s="54" t="s">
        <v>1387</v>
      </c>
      <c r="E2104" s="150" t="s">
        <v>352</v>
      </c>
      <c r="F2104" s="153" t="str">
        <f t="shared" si="530"/>
        <v>PA-11 (Nylon-11) waste combustion - clean tech without heat recovery</v>
      </c>
      <c r="G2104" s="154">
        <f t="shared" si="528"/>
        <v>0</v>
      </c>
      <c r="H2104"/>
      <c r="I2104"/>
      <c r="J2104" s="227">
        <f t="shared" si="531"/>
        <v>3.0150764999999996E-2</v>
      </c>
      <c r="K2104"/>
      <c r="L2104" s="280">
        <f t="shared" si="532"/>
        <v>1.3769999999999999E-2</v>
      </c>
      <c r="M2104" s="280">
        <f t="shared" si="533"/>
        <v>1.6380764999999999E-2</v>
      </c>
      <c r="N2104" s="281">
        <f t="shared" si="534"/>
        <v>0</v>
      </c>
      <c r="O2104" s="280">
        <v>0</v>
      </c>
      <c r="P2104" s="219">
        <v>0</v>
      </c>
      <c r="Q2104" s="219">
        <v>1.6380764999999999E-2</v>
      </c>
      <c r="R2104" s="219">
        <v>1.3769999999999999E-2</v>
      </c>
      <c r="S2104" s="219">
        <v>0</v>
      </c>
      <c r="T2104" s="219">
        <v>0</v>
      </c>
      <c r="U2104" s="219">
        <v>0</v>
      </c>
      <c r="V2104" s="219">
        <v>0</v>
      </c>
      <c r="W2104" s="219">
        <v>0</v>
      </c>
      <c r="X2104" s="219">
        <v>0</v>
      </c>
      <c r="Y2104" s="219">
        <v>0</v>
      </c>
      <c r="Z2104" s="219">
        <v>0</v>
      </c>
      <c r="AA2104" s="219">
        <v>0</v>
      </c>
      <c r="AB2104" s="219">
        <v>0</v>
      </c>
      <c r="AC2104"/>
      <c r="AD2104" s="227">
        <f t="shared" si="535"/>
        <v>0</v>
      </c>
      <c r="AE2104" s="227">
        <f t="shared" si="536"/>
        <v>3.0150764999999996E-2</v>
      </c>
      <c r="AF2104" s="227">
        <f t="shared" si="537"/>
        <v>1.6380764999999999E-2</v>
      </c>
      <c r="AG2104" s="227">
        <f t="shared" si="538"/>
        <v>1.6380764999999999E-2</v>
      </c>
      <c r="AH2104" s="227">
        <f t="shared" si="539"/>
        <v>0</v>
      </c>
      <c r="AI2104"/>
      <c r="AJ2104">
        <v>0</v>
      </c>
      <c r="AK2104" s="155">
        <v>0</v>
      </c>
      <c r="AL2104" s="155">
        <v>0</v>
      </c>
      <c r="AM2104" s="155">
        <v>0</v>
      </c>
      <c r="AN2104" s="155">
        <v>0</v>
      </c>
      <c r="AO2104" s="155">
        <v>0</v>
      </c>
      <c r="AP2104" s="155">
        <v>0</v>
      </c>
      <c r="AQ2104"/>
      <c r="AR2104" s="156">
        <v>2.7561328E-3</v>
      </c>
      <c r="AS2104" s="156">
        <v>2.6312282999999999E-3</v>
      </c>
      <c r="AT2104" s="156">
        <v>1.2490451999999999E-4</v>
      </c>
      <c r="AU2104" s="156">
        <v>0</v>
      </c>
      <c r="AV2104" s="282">
        <f t="shared" si="540"/>
        <v>1.577475E-7</v>
      </c>
      <c r="AW2104" s="282">
        <f t="shared" si="541"/>
        <v>4.6192500000000004E-10</v>
      </c>
      <c r="AX2104" s="283">
        <f t="shared" si="542"/>
        <v>0</v>
      </c>
      <c r="AY2104" s="157">
        <v>0</v>
      </c>
      <c r="AZ2104" s="157">
        <v>0</v>
      </c>
      <c r="BA2104" s="157">
        <v>0</v>
      </c>
      <c r="BB2104" s="157">
        <v>0</v>
      </c>
      <c r="BC2104" s="157">
        <v>0</v>
      </c>
      <c r="BD2104" s="157">
        <v>2.0474999999999998E-9</v>
      </c>
      <c r="BE2104" s="157">
        <v>1.557E-7</v>
      </c>
      <c r="BF2104" s="157">
        <v>2.9025000000000001E-10</v>
      </c>
      <c r="BG2104" s="157">
        <v>1.71675E-10</v>
      </c>
      <c r="BH2104" s="157">
        <v>0</v>
      </c>
      <c r="BI2104" s="157">
        <v>0</v>
      </c>
      <c r="BJ2104" s="157">
        <v>0</v>
      </c>
      <c r="BK2104" s="157">
        <v>0</v>
      </c>
      <c r="BL2104" s="157">
        <v>0</v>
      </c>
      <c r="BM2104" s="157">
        <v>0</v>
      </c>
      <c r="BN2104" s="157">
        <v>0</v>
      </c>
      <c r="BO2104" s="157">
        <v>0</v>
      </c>
      <c r="BP2104" s="157">
        <v>0</v>
      </c>
      <c r="BQ2104" s="157">
        <v>0</v>
      </c>
      <c r="BR2104" s="157">
        <v>0</v>
      </c>
      <c r="BS2104" s="157">
        <v>0</v>
      </c>
      <c r="BT2104" s="157">
        <v>0</v>
      </c>
      <c r="BU2104"/>
      <c r="BV2104" s="155">
        <v>8.3690236999999998E-6</v>
      </c>
      <c r="BW2104" s="155">
        <v>1.8576722999999999E-6</v>
      </c>
      <c r="BX2104" s="155">
        <v>0</v>
      </c>
      <c r="BY2104" s="155">
        <v>0</v>
      </c>
      <c r="BZ2104" s="155">
        <v>5.4178362999999996E-7</v>
      </c>
      <c r="CA2104" s="155">
        <v>1.3255134E-6</v>
      </c>
      <c r="CB2104" s="155">
        <v>0</v>
      </c>
      <c r="CC2104" s="155">
        <v>2.0118440999999998E-6</v>
      </c>
      <c r="CD2104" s="155">
        <v>0</v>
      </c>
      <c r="CE2104" s="155">
        <v>0</v>
      </c>
      <c r="CF2104" s="155">
        <v>0</v>
      </c>
      <c r="CG2104" s="155">
        <v>0</v>
      </c>
      <c r="CH2104" s="155">
        <v>0</v>
      </c>
      <c r="CI2104" s="155">
        <v>2.6322103000000001E-6</v>
      </c>
      <c r="CJ2104" s="155">
        <v>0</v>
      </c>
      <c r="CK2104" s="155">
        <v>0</v>
      </c>
      <c r="CL2104" s="155">
        <v>0</v>
      </c>
      <c r="CM2104"/>
      <c r="CN2104" s="284">
        <v>0</v>
      </c>
      <c r="CO2104" s="284">
        <v>0</v>
      </c>
      <c r="CP2104" s="285">
        <v>3.7901925000000003E-2</v>
      </c>
      <c r="CQ2104" s="284">
        <v>1.575E-3</v>
      </c>
      <c r="CR2104" s="284">
        <v>0</v>
      </c>
      <c r="CS2104" s="284">
        <v>0</v>
      </c>
      <c r="CT2104" s="284">
        <v>1.6249995000000002E-5</v>
      </c>
      <c r="CU2104" s="284">
        <v>0</v>
      </c>
      <c r="CV2104" s="284">
        <v>0</v>
      </c>
      <c r="CW2104" s="284">
        <v>4.6614824999999997E-4</v>
      </c>
      <c r="CX2104"/>
      <c r="CY2104"/>
      <c r="CZ2104"/>
      <c r="DA2104"/>
      <c r="DB2104" s="212"/>
      <c r="DC2104" s="48"/>
      <c r="DD2104" s="48"/>
      <c r="DE2104" s="48"/>
      <c r="DF2104" s="48"/>
      <c r="DG2104" s="48"/>
      <c r="DH2104" s="48"/>
      <c r="DI2104" s="48"/>
      <c r="DJ2104" s="48"/>
      <c r="DK2104" s="48"/>
      <c r="DL2104" s="48"/>
    </row>
    <row r="2105" spans="1:116" ht="14.4">
      <c r="A2105" t="s">
        <v>2012</v>
      </c>
      <c r="B2105" s="188" t="s">
        <v>334</v>
      </c>
      <c r="C2105" s="151" t="str">
        <f t="shared" si="529"/>
        <v>F.106.03.106</v>
      </c>
      <c r="D2105" s="54" t="s">
        <v>1387</v>
      </c>
      <c r="E2105" s="150" t="s">
        <v>352</v>
      </c>
      <c r="F2105" s="153" t="str">
        <f t="shared" si="530"/>
        <v>PA (Nylons  Polyamides) waste combustion - clean tech without heat recovery</v>
      </c>
      <c r="G2105" s="154">
        <f t="shared" ref="G2105:G2173" si="543">O2105/0.15</f>
        <v>2.4700000000000002</v>
      </c>
      <c r="H2105"/>
      <c r="I2105"/>
      <c r="J2105" s="227">
        <f t="shared" si="531"/>
        <v>0.39435260500000002</v>
      </c>
      <c r="K2105"/>
      <c r="L2105" s="280">
        <f t="shared" si="532"/>
        <v>1.08936E-2</v>
      </c>
      <c r="M2105" s="280">
        <f t="shared" si="533"/>
        <v>1.2959004999999999E-2</v>
      </c>
      <c r="N2105" s="281">
        <f t="shared" si="534"/>
        <v>0</v>
      </c>
      <c r="O2105" s="280">
        <v>0.3705</v>
      </c>
      <c r="P2105" s="219">
        <v>0</v>
      </c>
      <c r="Q2105" s="219">
        <v>1.2959004999999999E-2</v>
      </c>
      <c r="R2105" s="219">
        <v>1.08936E-2</v>
      </c>
      <c r="S2105" s="219">
        <v>0</v>
      </c>
      <c r="T2105" s="219">
        <v>0</v>
      </c>
      <c r="U2105" s="219">
        <v>0</v>
      </c>
      <c r="V2105" s="219">
        <v>0</v>
      </c>
      <c r="W2105" s="219">
        <v>0</v>
      </c>
      <c r="X2105" s="219">
        <v>0</v>
      </c>
      <c r="Y2105" s="219">
        <v>0</v>
      </c>
      <c r="Z2105" s="219">
        <v>0</v>
      </c>
      <c r="AA2105" s="219">
        <v>0</v>
      </c>
      <c r="AB2105" s="219">
        <v>0</v>
      </c>
      <c r="AC2105"/>
      <c r="AD2105" s="227">
        <f t="shared" si="535"/>
        <v>0.3705</v>
      </c>
      <c r="AE2105" s="227">
        <f t="shared" si="536"/>
        <v>2.3852604999999999E-2</v>
      </c>
      <c r="AF2105" s="227">
        <f t="shared" si="537"/>
        <v>1.2959004999999999E-2</v>
      </c>
      <c r="AG2105" s="227">
        <f t="shared" si="538"/>
        <v>1.2959004999999999E-2</v>
      </c>
      <c r="AH2105" s="227">
        <f t="shared" si="539"/>
        <v>0</v>
      </c>
      <c r="AI2105"/>
      <c r="AJ2105">
        <v>0</v>
      </c>
      <c r="AK2105" s="155">
        <v>0</v>
      </c>
      <c r="AL2105" s="155">
        <v>0</v>
      </c>
      <c r="AM2105" s="155">
        <v>0</v>
      </c>
      <c r="AN2105" s="155">
        <v>0</v>
      </c>
      <c r="AO2105" s="155">
        <v>0</v>
      </c>
      <c r="AP2105" s="155">
        <v>0</v>
      </c>
      <c r="AQ2105"/>
      <c r="AR2105" s="156">
        <v>4.2283774000000003E-2</v>
      </c>
      <c r="AS2105" s="156">
        <v>4.0314823E-2</v>
      </c>
      <c r="AT2105" s="156">
        <v>1.9689508E-3</v>
      </c>
      <c r="AU2105" s="156">
        <v>0</v>
      </c>
      <c r="AV2105" s="282">
        <f t="shared" si="540"/>
        <v>2.4169558000000001E-6</v>
      </c>
      <c r="AW2105" s="282">
        <f t="shared" si="541"/>
        <v>7.2816229549999991E-9</v>
      </c>
      <c r="AX2105" s="283">
        <f t="shared" si="542"/>
        <v>0</v>
      </c>
      <c r="AY2105" s="157">
        <v>2.29216E-6</v>
      </c>
      <c r="AZ2105" s="157">
        <v>6.9159999999999997E-9</v>
      </c>
      <c r="BA2105" s="157">
        <v>1.88955E-13</v>
      </c>
      <c r="BB2105" s="157">
        <v>0</v>
      </c>
      <c r="BC2105" s="157">
        <v>0</v>
      </c>
      <c r="BD2105" s="157">
        <v>1.6197999999999999E-9</v>
      </c>
      <c r="BE2105" s="157">
        <v>1.2317599999999999E-7</v>
      </c>
      <c r="BF2105" s="157">
        <v>2.2962E-10</v>
      </c>
      <c r="BG2105" s="157">
        <v>1.35814E-10</v>
      </c>
      <c r="BH2105" s="157">
        <v>0</v>
      </c>
      <c r="BI2105" s="157">
        <v>0</v>
      </c>
      <c r="BJ2105" s="157">
        <v>0</v>
      </c>
      <c r="BK2105" s="157">
        <v>0</v>
      </c>
      <c r="BL2105" s="157">
        <v>0</v>
      </c>
      <c r="BM2105" s="157">
        <v>0</v>
      </c>
      <c r="BN2105" s="157">
        <v>0</v>
      </c>
      <c r="BO2105" s="157">
        <v>0</v>
      </c>
      <c r="BP2105" s="157">
        <v>0</v>
      </c>
      <c r="BQ2105" s="157">
        <v>0</v>
      </c>
      <c r="BR2105" s="157">
        <v>0</v>
      </c>
      <c r="BS2105" s="157">
        <v>0</v>
      </c>
      <c r="BT2105" s="157">
        <v>0</v>
      </c>
      <c r="BU2105"/>
      <c r="BV2105" s="155">
        <v>7.5490982000000004E-5</v>
      </c>
      <c r="BW2105" s="155">
        <v>1.4696252E-6</v>
      </c>
      <c r="BX2105" s="155">
        <v>6.8870154000000004E-5</v>
      </c>
      <c r="BY2105" s="155">
        <v>0</v>
      </c>
      <c r="BZ2105" s="155">
        <v>4.2861105000000002E-7</v>
      </c>
      <c r="CA2105" s="155">
        <v>1.0486283999999999E-6</v>
      </c>
      <c r="CB2105" s="155">
        <v>0</v>
      </c>
      <c r="CC2105" s="155">
        <v>1.5915922E-6</v>
      </c>
      <c r="CD2105" s="155">
        <v>0</v>
      </c>
      <c r="CE2105" s="155">
        <v>0</v>
      </c>
      <c r="CF2105" s="155">
        <v>0</v>
      </c>
      <c r="CG2105" s="155">
        <v>0</v>
      </c>
      <c r="CH2105" s="155">
        <v>0</v>
      </c>
      <c r="CI2105" s="155">
        <v>2.0823708000000001E-6</v>
      </c>
      <c r="CJ2105" s="155">
        <v>0</v>
      </c>
      <c r="CK2105" s="155">
        <v>0</v>
      </c>
      <c r="CL2105" s="155">
        <v>0</v>
      </c>
      <c r="CM2105"/>
      <c r="CN2105" s="284">
        <v>0</v>
      </c>
      <c r="CO2105" s="284">
        <v>2.4700000000000002</v>
      </c>
      <c r="CP2105" s="285">
        <v>2.9984634E-2</v>
      </c>
      <c r="CQ2105" s="284">
        <v>1.2459999999999999E-3</v>
      </c>
      <c r="CR2105" s="284">
        <v>0</v>
      </c>
      <c r="CS2105" s="284">
        <v>0</v>
      </c>
      <c r="CT2105" s="284">
        <v>1.2855552E-5</v>
      </c>
      <c r="CU2105" s="284">
        <v>0</v>
      </c>
      <c r="CV2105" s="284">
        <v>0</v>
      </c>
      <c r="CW2105" s="284">
        <v>3.6877505999999998E-4</v>
      </c>
      <c r="CX2105"/>
      <c r="CY2105"/>
      <c r="CZ2105"/>
      <c r="DA2105"/>
      <c r="DB2105" s="212"/>
      <c r="DC2105" s="48"/>
      <c r="DD2105" s="48"/>
      <c r="DE2105" s="48"/>
      <c r="DF2105" s="48"/>
      <c r="DG2105" s="48"/>
      <c r="DH2105" s="48"/>
      <c r="DI2105" s="48"/>
      <c r="DJ2105" s="48"/>
      <c r="DK2105" s="48"/>
      <c r="DL2105" s="48"/>
    </row>
    <row r="2106" spans="1:116" ht="14.4">
      <c r="A2106" t="s">
        <v>2013</v>
      </c>
      <c r="B2106" s="188" t="s">
        <v>334</v>
      </c>
      <c r="C2106" s="151" t="str">
        <f t="shared" si="529"/>
        <v>F.106.03.107</v>
      </c>
      <c r="D2106" s="54" t="s">
        <v>1387</v>
      </c>
      <c r="E2106" s="150" t="s">
        <v>352</v>
      </c>
      <c r="F2106" s="153" t="str">
        <f t="shared" si="530"/>
        <v>PC (Polycarbonate) waste combustion - clean tech without heat recovery</v>
      </c>
      <c r="G2106" s="154">
        <f t="shared" si="543"/>
        <v>2.94</v>
      </c>
      <c r="H2106"/>
      <c r="I2106"/>
      <c r="J2106" s="227">
        <f t="shared" si="531"/>
        <v>0.46592463200000001</v>
      </c>
      <c r="K2106"/>
      <c r="L2106" s="280">
        <f t="shared" si="532"/>
        <v>1.13832E-2</v>
      </c>
      <c r="M2106" s="280">
        <f t="shared" si="533"/>
        <v>1.3541432000000001E-2</v>
      </c>
      <c r="N2106" s="281">
        <f t="shared" si="534"/>
        <v>0</v>
      </c>
      <c r="O2106" s="280">
        <v>0.441</v>
      </c>
      <c r="P2106" s="219">
        <v>0</v>
      </c>
      <c r="Q2106" s="219">
        <v>1.3541432000000001E-2</v>
      </c>
      <c r="R2106" s="219">
        <v>1.13832E-2</v>
      </c>
      <c r="S2106" s="219">
        <v>0</v>
      </c>
      <c r="T2106" s="219">
        <v>0</v>
      </c>
      <c r="U2106" s="219">
        <v>0</v>
      </c>
      <c r="V2106" s="219">
        <v>0</v>
      </c>
      <c r="W2106" s="219">
        <v>0</v>
      </c>
      <c r="X2106" s="219">
        <v>0</v>
      </c>
      <c r="Y2106" s="219">
        <v>0</v>
      </c>
      <c r="Z2106" s="219">
        <v>0</v>
      </c>
      <c r="AA2106" s="219">
        <v>0</v>
      </c>
      <c r="AB2106" s="219">
        <v>0</v>
      </c>
      <c r="AC2106"/>
      <c r="AD2106" s="227">
        <f t="shared" si="535"/>
        <v>0.441</v>
      </c>
      <c r="AE2106" s="227">
        <f t="shared" si="536"/>
        <v>2.4924632000000002E-2</v>
      </c>
      <c r="AF2106" s="227">
        <f t="shared" si="537"/>
        <v>1.3541432000000001E-2</v>
      </c>
      <c r="AG2106" s="227">
        <f t="shared" si="538"/>
        <v>1.3541432000000001E-2</v>
      </c>
      <c r="AH2106" s="227">
        <f t="shared" si="539"/>
        <v>0</v>
      </c>
      <c r="AI2106"/>
      <c r="AJ2106">
        <v>0</v>
      </c>
      <c r="AK2106" s="155">
        <v>0</v>
      </c>
      <c r="AL2106" s="155">
        <v>0</v>
      </c>
      <c r="AM2106" s="155">
        <v>0</v>
      </c>
      <c r="AN2106" s="155">
        <v>0</v>
      </c>
      <c r="AO2106" s="155">
        <v>0</v>
      </c>
      <c r="AP2106" s="155">
        <v>0</v>
      </c>
      <c r="AQ2106"/>
      <c r="AR2106" s="156">
        <v>5.0012774000000003E-2</v>
      </c>
      <c r="AS2106" s="156">
        <v>4.7683525999999997E-2</v>
      </c>
      <c r="AT2106" s="156">
        <v>2.3292479999999999E-3</v>
      </c>
      <c r="AU2106" s="156">
        <v>0</v>
      </c>
      <c r="AV2106" s="282">
        <f t="shared" si="540"/>
        <v>2.8587246000000001E-6</v>
      </c>
      <c r="AW2106" s="282">
        <f t="shared" si="541"/>
        <v>8.61408291E-9</v>
      </c>
      <c r="AX2106" s="283">
        <f t="shared" si="542"/>
        <v>0</v>
      </c>
      <c r="AY2106" s="157">
        <v>2.7283199999999999E-6</v>
      </c>
      <c r="AZ2106" s="157">
        <v>8.2320000000000005E-9</v>
      </c>
      <c r="BA2106" s="157">
        <v>2.2491E-13</v>
      </c>
      <c r="BB2106" s="157">
        <v>0</v>
      </c>
      <c r="BC2106" s="157">
        <v>0</v>
      </c>
      <c r="BD2106" s="157">
        <v>1.6925999999999999E-9</v>
      </c>
      <c r="BE2106" s="157">
        <v>1.2871199999999999E-7</v>
      </c>
      <c r="BF2106" s="157">
        <v>2.3994E-10</v>
      </c>
      <c r="BG2106" s="157">
        <v>1.41918E-10</v>
      </c>
      <c r="BH2106" s="157">
        <v>0</v>
      </c>
      <c r="BI2106" s="157">
        <v>0</v>
      </c>
      <c r="BJ2106" s="157">
        <v>0</v>
      </c>
      <c r="BK2106" s="157">
        <v>0</v>
      </c>
      <c r="BL2106" s="157">
        <v>0</v>
      </c>
      <c r="BM2106" s="157">
        <v>0</v>
      </c>
      <c r="BN2106" s="157">
        <v>0</v>
      </c>
      <c r="BO2106" s="157">
        <v>0</v>
      </c>
      <c r="BP2106" s="157">
        <v>0</v>
      </c>
      <c r="BQ2106" s="157">
        <v>0</v>
      </c>
      <c r="BR2106" s="157">
        <v>0</v>
      </c>
      <c r="BS2106" s="157">
        <v>0</v>
      </c>
      <c r="BT2106" s="157">
        <v>0</v>
      </c>
      <c r="BU2106"/>
      <c r="BV2106" s="155">
        <v>8.8893394000000002E-5</v>
      </c>
      <c r="BW2106" s="155">
        <v>1.5356758000000001E-6</v>
      </c>
      <c r="BX2106" s="155">
        <v>8.1975000999999996E-5</v>
      </c>
      <c r="BY2106" s="155">
        <v>0</v>
      </c>
      <c r="BZ2106" s="155">
        <v>4.4787447000000001E-7</v>
      </c>
      <c r="CA2106" s="155">
        <v>1.0957577E-6</v>
      </c>
      <c r="CB2106" s="155">
        <v>0</v>
      </c>
      <c r="CC2106" s="155">
        <v>1.6631244E-6</v>
      </c>
      <c r="CD2106" s="155">
        <v>0</v>
      </c>
      <c r="CE2106" s="155">
        <v>0</v>
      </c>
      <c r="CF2106" s="155">
        <v>0</v>
      </c>
      <c r="CG2106" s="155">
        <v>0</v>
      </c>
      <c r="CH2106" s="155">
        <v>0</v>
      </c>
      <c r="CI2106" s="155">
        <v>2.1759604999999999E-6</v>
      </c>
      <c r="CJ2106" s="155">
        <v>0</v>
      </c>
      <c r="CK2106" s="155">
        <v>0</v>
      </c>
      <c r="CL2106" s="155">
        <v>0</v>
      </c>
      <c r="CM2106"/>
      <c r="CN2106" s="284">
        <v>0</v>
      </c>
      <c r="CO2106" s="284">
        <v>2.94</v>
      </c>
      <c r="CP2106" s="285">
        <v>3.1332258000000002E-2</v>
      </c>
      <c r="CQ2106" s="284">
        <v>1.302E-3</v>
      </c>
      <c r="CR2106" s="284">
        <v>0</v>
      </c>
      <c r="CS2106" s="284">
        <v>0</v>
      </c>
      <c r="CT2106" s="284">
        <v>1.3433329E-5</v>
      </c>
      <c r="CU2106" s="284">
        <v>0</v>
      </c>
      <c r="CV2106" s="284">
        <v>0</v>
      </c>
      <c r="CW2106" s="284">
        <v>3.8534921999999999E-4</v>
      </c>
      <c r="CX2106"/>
      <c r="CY2106"/>
      <c r="CZ2106"/>
      <c r="DA2106"/>
      <c r="DB2106" s="212"/>
      <c r="DC2106" s="48"/>
      <c r="DD2106" s="48"/>
      <c r="DE2106" s="48"/>
      <c r="DF2106" s="48"/>
      <c r="DG2106" s="48"/>
      <c r="DH2106" s="48"/>
      <c r="DI2106" s="48"/>
      <c r="DJ2106" s="48"/>
      <c r="DK2106" s="48"/>
      <c r="DL2106" s="48"/>
    </row>
    <row r="2107" spans="1:116" ht="14.4">
      <c r="A2107" t="s">
        <v>3671</v>
      </c>
      <c r="B2107" s="188" t="s">
        <v>334</v>
      </c>
      <c r="C2107" s="151" t="str">
        <f t="shared" si="529"/>
        <v>F.106.03.108</v>
      </c>
      <c r="D2107" s="54" t="s">
        <v>1387</v>
      </c>
      <c r="E2107" s="150" t="s">
        <v>352</v>
      </c>
      <c r="F2107" s="153" t="str">
        <f t="shared" si="530"/>
        <v>PE (Polyethylene HDPE LDPE LLDPE) waste combustion - clean tech without heat recovery</v>
      </c>
      <c r="G2107" s="154">
        <f t="shared" si="543"/>
        <v>3.14</v>
      </c>
      <c r="H2107"/>
      <c r="I2107"/>
      <c r="J2107" s="227">
        <f t="shared" si="531"/>
        <v>0.507984938</v>
      </c>
      <c r="K2107"/>
      <c r="L2107" s="280">
        <f t="shared" si="532"/>
        <v>1.6891199999999999E-2</v>
      </c>
      <c r="M2107" s="280">
        <f t="shared" si="533"/>
        <v>2.0093738E-2</v>
      </c>
      <c r="N2107" s="281">
        <f t="shared" si="534"/>
        <v>0</v>
      </c>
      <c r="O2107" s="280">
        <v>0.47099999999999997</v>
      </c>
      <c r="P2107" s="219">
        <v>0</v>
      </c>
      <c r="Q2107" s="219">
        <v>2.0093738E-2</v>
      </c>
      <c r="R2107" s="219">
        <v>1.6891199999999999E-2</v>
      </c>
      <c r="S2107" s="219">
        <v>0</v>
      </c>
      <c r="T2107" s="219">
        <v>0</v>
      </c>
      <c r="U2107" s="219">
        <v>0</v>
      </c>
      <c r="V2107" s="219">
        <v>0</v>
      </c>
      <c r="W2107" s="219">
        <v>0</v>
      </c>
      <c r="X2107" s="219">
        <v>0</v>
      </c>
      <c r="Y2107" s="219">
        <v>0</v>
      </c>
      <c r="Z2107" s="219">
        <v>0</v>
      </c>
      <c r="AA2107" s="219">
        <v>0</v>
      </c>
      <c r="AB2107" s="219">
        <v>0</v>
      </c>
      <c r="AC2107"/>
      <c r="AD2107" s="227">
        <f t="shared" si="535"/>
        <v>0.47099999999999997</v>
      </c>
      <c r="AE2107" s="227">
        <f t="shared" si="536"/>
        <v>3.6984937999999995E-2</v>
      </c>
      <c r="AF2107" s="227">
        <f t="shared" si="537"/>
        <v>2.0093738E-2</v>
      </c>
      <c r="AG2107" s="227">
        <f t="shared" si="538"/>
        <v>2.0093738E-2</v>
      </c>
      <c r="AH2107" s="227">
        <f t="shared" si="539"/>
        <v>0</v>
      </c>
      <c r="AI2107"/>
      <c r="AJ2107">
        <v>0</v>
      </c>
      <c r="AK2107" s="155">
        <v>0</v>
      </c>
      <c r="AL2107" s="155">
        <v>0</v>
      </c>
      <c r="AM2107" s="155">
        <v>0</v>
      </c>
      <c r="AN2107" s="155">
        <v>0</v>
      </c>
      <c r="AO2107" s="155">
        <v>0</v>
      </c>
      <c r="AP2107" s="155">
        <v>0</v>
      </c>
      <c r="AQ2107"/>
      <c r="AR2107" s="156">
        <v>5.4362463999999999E-2</v>
      </c>
      <c r="AS2107" s="156">
        <v>5.1831825999999998E-2</v>
      </c>
      <c r="AT2107" s="156">
        <v>2.530638E-3</v>
      </c>
      <c r="AU2107" s="156">
        <v>0</v>
      </c>
      <c r="AV2107" s="282">
        <f t="shared" si="540"/>
        <v>3.1074236000000002E-6</v>
      </c>
      <c r="AW2107" s="282">
        <f t="shared" si="541"/>
        <v>9.3588682100000005E-9</v>
      </c>
      <c r="AX2107" s="283">
        <f t="shared" si="542"/>
        <v>0</v>
      </c>
      <c r="AY2107" s="157">
        <v>2.9139199999999999E-6</v>
      </c>
      <c r="AZ2107" s="157">
        <v>8.7920000000000002E-9</v>
      </c>
      <c r="BA2107" s="157">
        <v>2.4020999999999999E-13</v>
      </c>
      <c r="BB2107" s="157">
        <v>0</v>
      </c>
      <c r="BC2107" s="157">
        <v>0</v>
      </c>
      <c r="BD2107" s="157">
        <v>2.5115999999999999E-9</v>
      </c>
      <c r="BE2107" s="157">
        <v>1.9099199999999999E-7</v>
      </c>
      <c r="BF2107" s="157">
        <v>3.5603999999999999E-10</v>
      </c>
      <c r="BG2107" s="157">
        <v>2.10588E-10</v>
      </c>
      <c r="BH2107" s="157">
        <v>0</v>
      </c>
      <c r="BI2107" s="157">
        <v>0</v>
      </c>
      <c r="BJ2107" s="157">
        <v>0</v>
      </c>
      <c r="BK2107" s="157">
        <v>0</v>
      </c>
      <c r="BL2107" s="157">
        <v>0</v>
      </c>
      <c r="BM2107" s="157">
        <v>0</v>
      </c>
      <c r="BN2107" s="157">
        <v>0</v>
      </c>
      <c r="BO2107" s="157">
        <v>0</v>
      </c>
      <c r="BP2107" s="157">
        <v>0</v>
      </c>
      <c r="BQ2107" s="157">
        <v>0</v>
      </c>
      <c r="BR2107" s="157">
        <v>0</v>
      </c>
      <c r="BS2107" s="157">
        <v>0</v>
      </c>
      <c r="BT2107" s="157">
        <v>0</v>
      </c>
      <c r="BU2107"/>
      <c r="BV2107" s="155">
        <v>9.7817533999999996E-5</v>
      </c>
      <c r="BW2107" s="155">
        <v>2.2787446999999998E-6</v>
      </c>
      <c r="BX2107" s="155">
        <v>8.7551532000000004E-5</v>
      </c>
      <c r="BY2107" s="155">
        <v>0</v>
      </c>
      <c r="BZ2107" s="155">
        <v>6.6458791999999997E-7</v>
      </c>
      <c r="CA2107" s="155">
        <v>1.6259631E-6</v>
      </c>
      <c r="CB2107" s="155">
        <v>0</v>
      </c>
      <c r="CC2107" s="155">
        <v>2.4678620999999999E-6</v>
      </c>
      <c r="CD2107" s="155">
        <v>0</v>
      </c>
      <c r="CE2107" s="155">
        <v>0</v>
      </c>
      <c r="CF2107" s="155">
        <v>0</v>
      </c>
      <c r="CG2107" s="155">
        <v>0</v>
      </c>
      <c r="CH2107" s="155">
        <v>0</v>
      </c>
      <c r="CI2107" s="155">
        <v>3.2288445999999999E-6</v>
      </c>
      <c r="CJ2107" s="155">
        <v>0</v>
      </c>
      <c r="CK2107" s="155">
        <v>0</v>
      </c>
      <c r="CL2107" s="155">
        <v>0</v>
      </c>
      <c r="CM2107"/>
      <c r="CN2107" s="284">
        <v>0</v>
      </c>
      <c r="CO2107" s="284">
        <v>3.14</v>
      </c>
      <c r="CP2107" s="285">
        <v>4.6493027999999999E-2</v>
      </c>
      <c r="CQ2107" s="284">
        <v>1.9319999999999999E-3</v>
      </c>
      <c r="CR2107" s="284">
        <v>0</v>
      </c>
      <c r="CS2107" s="284">
        <v>0</v>
      </c>
      <c r="CT2107" s="284">
        <v>1.9933327000000002E-5</v>
      </c>
      <c r="CU2107" s="284">
        <v>0</v>
      </c>
      <c r="CV2107" s="284">
        <v>0</v>
      </c>
      <c r="CW2107" s="284">
        <v>5.7180852000000002E-4</v>
      </c>
      <c r="CX2107"/>
      <c r="CY2107"/>
      <c r="CZ2107"/>
      <c r="DA2107"/>
      <c r="DB2107" s="212"/>
      <c r="DC2107" s="48"/>
      <c r="DD2107" s="48"/>
      <c r="DE2107" s="48"/>
      <c r="DF2107" s="48"/>
      <c r="DG2107" s="48"/>
      <c r="DH2107" s="48"/>
      <c r="DI2107" s="48"/>
      <c r="DJ2107" s="48"/>
      <c r="DK2107" s="48"/>
      <c r="DL2107" s="48"/>
    </row>
    <row r="2108" spans="1:116" ht="14.4">
      <c r="A2108" t="s">
        <v>2014</v>
      </c>
      <c r="B2108" s="188" t="s">
        <v>334</v>
      </c>
      <c r="C2108" s="151" t="str">
        <f t="shared" si="529"/>
        <v>F.106.03.111</v>
      </c>
      <c r="D2108" s="54" t="s">
        <v>1387</v>
      </c>
      <c r="E2108" s="150" t="s">
        <v>352</v>
      </c>
      <c r="F2108" s="153" t="str">
        <f t="shared" si="530"/>
        <v>PET (Polyethylene terephthalate) waste combustion - clean tech without heat recovery</v>
      </c>
      <c r="G2108" s="154">
        <f t="shared" si="543"/>
        <v>2.2900000000000005</v>
      </c>
      <c r="H2108"/>
      <c r="I2108"/>
      <c r="J2108" s="227">
        <f t="shared" si="531"/>
        <v>0.36869263900000004</v>
      </c>
      <c r="K2108"/>
      <c r="L2108" s="280">
        <f t="shared" si="532"/>
        <v>1.15056E-2</v>
      </c>
      <c r="M2108" s="280">
        <f t="shared" si="533"/>
        <v>1.3687039E-2</v>
      </c>
      <c r="N2108" s="281">
        <f t="shared" si="534"/>
        <v>0</v>
      </c>
      <c r="O2108" s="280">
        <v>0.34350000000000003</v>
      </c>
      <c r="P2108" s="219">
        <v>0</v>
      </c>
      <c r="Q2108" s="219">
        <v>1.3687039E-2</v>
      </c>
      <c r="R2108" s="219">
        <v>1.15056E-2</v>
      </c>
      <c r="S2108" s="219">
        <v>0</v>
      </c>
      <c r="T2108" s="219">
        <v>0</v>
      </c>
      <c r="U2108" s="219">
        <v>0</v>
      </c>
      <c r="V2108" s="219">
        <v>0</v>
      </c>
      <c r="W2108" s="219">
        <v>0</v>
      </c>
      <c r="X2108" s="219">
        <v>0</v>
      </c>
      <c r="Y2108" s="219">
        <v>0</v>
      </c>
      <c r="Z2108" s="219">
        <v>0</v>
      </c>
      <c r="AA2108" s="219">
        <v>0</v>
      </c>
      <c r="AB2108" s="219">
        <v>0</v>
      </c>
      <c r="AC2108"/>
      <c r="AD2108" s="227">
        <f t="shared" si="535"/>
        <v>0.34350000000000003</v>
      </c>
      <c r="AE2108" s="227">
        <f t="shared" si="536"/>
        <v>2.5192638999999999E-2</v>
      </c>
      <c r="AF2108" s="227">
        <f t="shared" si="537"/>
        <v>1.3687039E-2</v>
      </c>
      <c r="AG2108" s="227">
        <f t="shared" si="538"/>
        <v>1.3687039E-2</v>
      </c>
      <c r="AH2108" s="227">
        <f t="shared" si="539"/>
        <v>0</v>
      </c>
      <c r="AI2108"/>
      <c r="AJ2108">
        <v>0</v>
      </c>
      <c r="AK2108" s="155">
        <v>0</v>
      </c>
      <c r="AL2108" s="155">
        <v>0</v>
      </c>
      <c r="AM2108" s="155">
        <v>0</v>
      </c>
      <c r="AN2108" s="155">
        <v>0</v>
      </c>
      <c r="AO2108" s="155">
        <v>0</v>
      </c>
      <c r="AP2108" s="155">
        <v>0</v>
      </c>
      <c r="AQ2108"/>
      <c r="AR2108" s="156">
        <v>3.9483756000000002E-2</v>
      </c>
      <c r="AS2108" s="156">
        <v>3.7645538999999999E-2</v>
      </c>
      <c r="AT2108" s="156">
        <v>1.8382168E-3</v>
      </c>
      <c r="AU2108" s="156">
        <v>0</v>
      </c>
      <c r="AV2108" s="282">
        <f t="shared" si="540"/>
        <v>2.2569268000000002E-6</v>
      </c>
      <c r="AW2108" s="282">
        <f t="shared" si="541"/>
        <v>6.7981391849999998E-9</v>
      </c>
      <c r="AX2108" s="283">
        <f t="shared" si="542"/>
        <v>0</v>
      </c>
      <c r="AY2108" s="157">
        <v>2.1251199999999999E-6</v>
      </c>
      <c r="AZ2108" s="157">
        <v>6.4119999999999998E-9</v>
      </c>
      <c r="BA2108" s="157">
        <v>1.75185E-13</v>
      </c>
      <c r="BB2108" s="157">
        <v>0</v>
      </c>
      <c r="BC2108" s="157">
        <v>0</v>
      </c>
      <c r="BD2108" s="157">
        <v>1.7107999999999999E-9</v>
      </c>
      <c r="BE2108" s="157">
        <v>1.30096E-7</v>
      </c>
      <c r="BF2108" s="157">
        <v>2.4252000000000001E-10</v>
      </c>
      <c r="BG2108" s="157">
        <v>1.4344400000000001E-10</v>
      </c>
      <c r="BH2108" s="157">
        <v>0</v>
      </c>
      <c r="BI2108" s="157">
        <v>0</v>
      </c>
      <c r="BJ2108" s="157">
        <v>0</v>
      </c>
      <c r="BK2108" s="157">
        <v>0</v>
      </c>
      <c r="BL2108" s="157">
        <v>0</v>
      </c>
      <c r="BM2108" s="157">
        <v>0</v>
      </c>
      <c r="BN2108" s="157">
        <v>0</v>
      </c>
      <c r="BO2108" s="157">
        <v>0</v>
      </c>
      <c r="BP2108" s="157">
        <v>0</v>
      </c>
      <c r="BQ2108" s="157">
        <v>0</v>
      </c>
      <c r="BR2108" s="157">
        <v>0</v>
      </c>
      <c r="BS2108" s="157">
        <v>0</v>
      </c>
      <c r="BT2108" s="157">
        <v>0</v>
      </c>
      <c r="BU2108"/>
      <c r="BV2108" s="155">
        <v>7.0844061000000002E-5</v>
      </c>
      <c r="BW2108" s="155">
        <v>1.5521884E-6</v>
      </c>
      <c r="BX2108" s="155">
        <v>6.3851276000000004E-5</v>
      </c>
      <c r="BY2108" s="155">
        <v>0</v>
      </c>
      <c r="BZ2108" s="155">
        <v>4.5269032999999999E-7</v>
      </c>
      <c r="CA2108" s="155">
        <v>1.1075401E-6</v>
      </c>
      <c r="CB2108" s="155">
        <v>0</v>
      </c>
      <c r="CC2108" s="155">
        <v>1.6810075E-6</v>
      </c>
      <c r="CD2108" s="155">
        <v>0</v>
      </c>
      <c r="CE2108" s="155">
        <v>0</v>
      </c>
      <c r="CF2108" s="155">
        <v>0</v>
      </c>
      <c r="CG2108" s="155">
        <v>0</v>
      </c>
      <c r="CH2108" s="155">
        <v>0</v>
      </c>
      <c r="CI2108" s="155">
        <v>2.1993578999999998E-6</v>
      </c>
      <c r="CJ2108" s="155">
        <v>0</v>
      </c>
      <c r="CK2108" s="155">
        <v>0</v>
      </c>
      <c r="CL2108" s="155">
        <v>0</v>
      </c>
      <c r="CM2108"/>
      <c r="CN2108" s="284">
        <v>0</v>
      </c>
      <c r="CO2108" s="284">
        <v>2.29</v>
      </c>
      <c r="CP2108" s="285">
        <v>3.1669164E-2</v>
      </c>
      <c r="CQ2108" s="284">
        <v>1.3159999999999999E-3</v>
      </c>
      <c r="CR2108" s="284">
        <v>0</v>
      </c>
      <c r="CS2108" s="284">
        <v>0</v>
      </c>
      <c r="CT2108" s="284">
        <v>1.3577774E-5</v>
      </c>
      <c r="CU2108" s="284">
        <v>0</v>
      </c>
      <c r="CV2108" s="284">
        <v>0</v>
      </c>
      <c r="CW2108" s="284">
        <v>3.8949276000000002E-4</v>
      </c>
      <c r="CX2108"/>
      <c r="CY2108"/>
      <c r="CZ2108"/>
      <c r="DA2108"/>
      <c r="DB2108" s="212"/>
      <c r="DC2108" s="48"/>
      <c r="DD2108" s="48"/>
      <c r="DE2108" s="48"/>
      <c r="DF2108" s="48"/>
      <c r="DG2108" s="48"/>
      <c r="DH2108" s="48"/>
      <c r="DI2108" s="48"/>
      <c r="DJ2108" s="48"/>
      <c r="DK2108" s="48"/>
      <c r="DL2108" s="48"/>
    </row>
    <row r="2109" spans="1:116" ht="14.4">
      <c r="A2109" t="s">
        <v>2015</v>
      </c>
      <c r="B2109" s="188" t="s">
        <v>334</v>
      </c>
      <c r="C2109" s="151" t="str">
        <f t="shared" si="529"/>
        <v>F.106.03.112</v>
      </c>
      <c r="D2109" s="54" t="s">
        <v>1387</v>
      </c>
      <c r="E2109" s="150" t="s">
        <v>352</v>
      </c>
      <c r="F2109" s="153" t="str">
        <f t="shared" si="530"/>
        <v>PHA (Polyhydroxyalkanoates) waste combustion - clean tech without heat recovery</v>
      </c>
      <c r="G2109" s="154">
        <f t="shared" si="543"/>
        <v>0</v>
      </c>
      <c r="H2109"/>
      <c r="I2109"/>
      <c r="J2109" s="227">
        <f t="shared" si="531"/>
        <v>1.9430493E-2</v>
      </c>
      <c r="K2109"/>
      <c r="L2109" s="280">
        <f t="shared" si="532"/>
        <v>8.8739999999999999E-3</v>
      </c>
      <c r="M2109" s="280">
        <f t="shared" si="533"/>
        <v>1.0556493E-2</v>
      </c>
      <c r="N2109" s="281">
        <f t="shared" si="534"/>
        <v>0</v>
      </c>
      <c r="O2109" s="280">
        <v>0</v>
      </c>
      <c r="P2109" s="219">
        <v>0</v>
      </c>
      <c r="Q2109" s="219">
        <v>1.0556493E-2</v>
      </c>
      <c r="R2109" s="219">
        <v>8.8739999999999999E-3</v>
      </c>
      <c r="S2109" s="219">
        <v>0</v>
      </c>
      <c r="T2109" s="219">
        <v>0</v>
      </c>
      <c r="U2109" s="219">
        <v>0</v>
      </c>
      <c r="V2109" s="219">
        <v>0</v>
      </c>
      <c r="W2109" s="219">
        <v>0</v>
      </c>
      <c r="X2109" s="219">
        <v>0</v>
      </c>
      <c r="Y2109" s="219">
        <v>0</v>
      </c>
      <c r="Z2109" s="219">
        <v>0</v>
      </c>
      <c r="AA2109" s="219">
        <v>0</v>
      </c>
      <c r="AB2109" s="219">
        <v>0</v>
      </c>
      <c r="AC2109"/>
      <c r="AD2109" s="227">
        <f t="shared" si="535"/>
        <v>0</v>
      </c>
      <c r="AE2109" s="227">
        <f t="shared" si="536"/>
        <v>1.9430493E-2</v>
      </c>
      <c r="AF2109" s="227">
        <f t="shared" si="537"/>
        <v>1.0556493E-2</v>
      </c>
      <c r="AG2109" s="227">
        <f t="shared" si="538"/>
        <v>1.0556493E-2</v>
      </c>
      <c r="AH2109" s="227">
        <f t="shared" si="539"/>
        <v>0</v>
      </c>
      <c r="AI2109"/>
      <c r="AJ2109">
        <v>0</v>
      </c>
      <c r="AK2109" s="155">
        <v>0</v>
      </c>
      <c r="AL2109" s="155">
        <v>0</v>
      </c>
      <c r="AM2109" s="155">
        <v>0</v>
      </c>
      <c r="AN2109" s="155">
        <v>0</v>
      </c>
      <c r="AO2109" s="155">
        <v>0</v>
      </c>
      <c r="AP2109" s="155">
        <v>0</v>
      </c>
      <c r="AQ2109"/>
      <c r="AR2109" s="156">
        <v>1.7761744999999999E-3</v>
      </c>
      <c r="AS2109" s="156">
        <v>1.6956804999999999E-3</v>
      </c>
      <c r="AT2109" s="156">
        <v>8.0494024000000005E-5</v>
      </c>
      <c r="AU2109" s="156">
        <v>0</v>
      </c>
      <c r="AV2109" s="282">
        <f t="shared" si="540"/>
        <v>1.016595E-7</v>
      </c>
      <c r="AW2109" s="282">
        <f t="shared" si="541"/>
        <v>2.9768499999999999E-10</v>
      </c>
      <c r="AX2109" s="283">
        <f t="shared" si="542"/>
        <v>0</v>
      </c>
      <c r="AY2109" s="157">
        <v>0</v>
      </c>
      <c r="AZ2109" s="157">
        <v>0</v>
      </c>
      <c r="BA2109" s="157">
        <v>0</v>
      </c>
      <c r="BB2109" s="157">
        <v>0</v>
      </c>
      <c r="BC2109" s="157">
        <v>0</v>
      </c>
      <c r="BD2109" s="157">
        <v>1.3195E-9</v>
      </c>
      <c r="BE2109" s="157">
        <v>1.0034E-7</v>
      </c>
      <c r="BF2109" s="157">
        <v>1.8704999999999999E-10</v>
      </c>
      <c r="BG2109" s="157">
        <v>1.10635E-10</v>
      </c>
      <c r="BH2109" s="157">
        <v>0</v>
      </c>
      <c r="BI2109" s="157">
        <v>0</v>
      </c>
      <c r="BJ2109" s="157">
        <v>0</v>
      </c>
      <c r="BK2109" s="157">
        <v>0</v>
      </c>
      <c r="BL2109" s="157">
        <v>0</v>
      </c>
      <c r="BM2109" s="157">
        <v>0</v>
      </c>
      <c r="BN2109" s="157">
        <v>0</v>
      </c>
      <c r="BO2109" s="157">
        <v>0</v>
      </c>
      <c r="BP2109" s="157">
        <v>0</v>
      </c>
      <c r="BQ2109" s="157">
        <v>0</v>
      </c>
      <c r="BR2109" s="157">
        <v>0</v>
      </c>
      <c r="BS2109" s="157">
        <v>0</v>
      </c>
      <c r="BT2109" s="157">
        <v>0</v>
      </c>
      <c r="BU2109"/>
      <c r="BV2109" s="155">
        <v>5.3933707999999999E-6</v>
      </c>
      <c r="BW2109" s="155">
        <v>1.1971665999999999E-6</v>
      </c>
      <c r="BX2109" s="155">
        <v>0</v>
      </c>
      <c r="BY2109" s="155">
        <v>0</v>
      </c>
      <c r="BZ2109" s="155">
        <v>3.4914944999999999E-7</v>
      </c>
      <c r="CA2109" s="155">
        <v>8.5421974000000004E-7</v>
      </c>
      <c r="CB2109" s="155">
        <v>0</v>
      </c>
      <c r="CC2109" s="155">
        <v>1.2965216999999999E-6</v>
      </c>
      <c r="CD2109" s="155">
        <v>0</v>
      </c>
      <c r="CE2109" s="155">
        <v>0</v>
      </c>
      <c r="CF2109" s="155">
        <v>0</v>
      </c>
      <c r="CG2109" s="155">
        <v>0</v>
      </c>
      <c r="CH2109" s="155">
        <v>0</v>
      </c>
      <c r="CI2109" s="155">
        <v>1.6963132999999999E-6</v>
      </c>
      <c r="CJ2109" s="155">
        <v>0</v>
      </c>
      <c r="CK2109" s="155">
        <v>0</v>
      </c>
      <c r="CL2109" s="155">
        <v>0</v>
      </c>
      <c r="CM2109"/>
      <c r="CN2109" s="284">
        <v>0</v>
      </c>
      <c r="CO2109" s="284">
        <v>0</v>
      </c>
      <c r="CP2109" s="285">
        <v>2.4425684999999999E-2</v>
      </c>
      <c r="CQ2109" s="284">
        <v>1.0150000000000001E-3</v>
      </c>
      <c r="CR2109" s="284">
        <v>0</v>
      </c>
      <c r="CS2109" s="284">
        <v>0</v>
      </c>
      <c r="CT2109" s="284">
        <v>1.0472219E-5</v>
      </c>
      <c r="CU2109" s="284">
        <v>0</v>
      </c>
      <c r="CV2109" s="284">
        <v>0</v>
      </c>
      <c r="CW2109" s="284">
        <v>3.0040664999999997E-4</v>
      </c>
      <c r="CX2109"/>
      <c r="CY2109"/>
      <c r="CZ2109"/>
      <c r="DA2109"/>
      <c r="DB2109" s="212"/>
      <c r="DC2109" s="48"/>
      <c r="DD2109" s="48"/>
      <c r="DE2109" s="48"/>
      <c r="DF2109" s="48"/>
      <c r="DG2109" s="48"/>
      <c r="DH2109" s="48"/>
      <c r="DI2109" s="48"/>
      <c r="DJ2109" s="48"/>
      <c r="DK2109" s="48"/>
      <c r="DL2109" s="48"/>
    </row>
    <row r="2110" spans="1:116" ht="14.4">
      <c r="A2110" t="s">
        <v>2016</v>
      </c>
      <c r="B2110" s="188" t="s">
        <v>334</v>
      </c>
      <c r="C2110" s="151" t="str">
        <f t="shared" si="529"/>
        <v>F.106.03.113</v>
      </c>
      <c r="D2110" s="54" t="s">
        <v>1387</v>
      </c>
      <c r="E2110" s="150" t="s">
        <v>352</v>
      </c>
      <c r="F2110" s="153" t="str">
        <f t="shared" si="530"/>
        <v>PLA (Polylactide) waste combustion - clean tech without heat recovery</v>
      </c>
      <c r="G2110" s="154">
        <f t="shared" si="543"/>
        <v>0</v>
      </c>
      <c r="H2110"/>
      <c r="I2110"/>
      <c r="J2110" s="227">
        <f t="shared" si="531"/>
        <v>1.5946404599999998E-2</v>
      </c>
      <c r="K2110"/>
      <c r="L2110" s="280">
        <f t="shared" si="532"/>
        <v>7.2827999999999999E-3</v>
      </c>
      <c r="M2110" s="280">
        <f t="shared" si="533"/>
        <v>8.6636045999999994E-3</v>
      </c>
      <c r="N2110" s="281">
        <f t="shared" si="534"/>
        <v>0</v>
      </c>
      <c r="O2110" s="280">
        <v>0</v>
      </c>
      <c r="P2110" s="219">
        <v>0</v>
      </c>
      <c r="Q2110" s="219">
        <v>8.6636045999999994E-3</v>
      </c>
      <c r="R2110" s="219">
        <v>7.2827999999999999E-3</v>
      </c>
      <c r="S2110" s="219">
        <v>0</v>
      </c>
      <c r="T2110" s="219">
        <v>0</v>
      </c>
      <c r="U2110" s="219">
        <v>0</v>
      </c>
      <c r="V2110" s="219">
        <v>0</v>
      </c>
      <c r="W2110" s="219">
        <v>0</v>
      </c>
      <c r="X2110" s="219">
        <v>0</v>
      </c>
      <c r="Y2110" s="219">
        <v>0</v>
      </c>
      <c r="Z2110" s="219">
        <v>0</v>
      </c>
      <c r="AA2110" s="219">
        <v>0</v>
      </c>
      <c r="AB2110" s="219">
        <v>0</v>
      </c>
      <c r="AC2110"/>
      <c r="AD2110" s="227">
        <f t="shared" si="535"/>
        <v>0</v>
      </c>
      <c r="AE2110" s="227">
        <f t="shared" si="536"/>
        <v>1.5946404599999998E-2</v>
      </c>
      <c r="AF2110" s="227">
        <f t="shared" si="537"/>
        <v>8.6636045999999994E-3</v>
      </c>
      <c r="AG2110" s="227">
        <f t="shared" si="538"/>
        <v>8.6636045999999994E-3</v>
      </c>
      <c r="AH2110" s="227">
        <f t="shared" si="539"/>
        <v>0</v>
      </c>
      <c r="AI2110"/>
      <c r="AJ2110">
        <v>0</v>
      </c>
      <c r="AK2110" s="155">
        <v>0</v>
      </c>
      <c r="AL2110" s="155">
        <v>0</v>
      </c>
      <c r="AM2110" s="155">
        <v>0</v>
      </c>
      <c r="AN2110" s="155">
        <v>0</v>
      </c>
      <c r="AO2110" s="155">
        <v>0</v>
      </c>
      <c r="AP2110" s="155">
        <v>0</v>
      </c>
      <c r="AQ2110"/>
      <c r="AR2110" s="156">
        <v>1.457688E-3</v>
      </c>
      <c r="AS2110" s="156">
        <v>1.3916274E-3</v>
      </c>
      <c r="AT2110" s="156">
        <v>6.6060613000000005E-5</v>
      </c>
      <c r="AU2110" s="156">
        <v>0</v>
      </c>
      <c r="AV2110" s="282">
        <f t="shared" si="540"/>
        <v>8.3430900000000009E-8</v>
      </c>
      <c r="AW2110" s="282">
        <f t="shared" si="541"/>
        <v>2.4430699999999998E-10</v>
      </c>
      <c r="AX2110" s="283">
        <f t="shared" si="542"/>
        <v>0</v>
      </c>
      <c r="AY2110" s="157">
        <v>0</v>
      </c>
      <c r="AZ2110" s="157">
        <v>0</v>
      </c>
      <c r="BA2110" s="157">
        <v>0</v>
      </c>
      <c r="BB2110" s="157">
        <v>0</v>
      </c>
      <c r="BC2110" s="157">
        <v>0</v>
      </c>
      <c r="BD2110" s="157">
        <v>1.0829000000000001E-9</v>
      </c>
      <c r="BE2110" s="157">
        <v>8.2348000000000004E-8</v>
      </c>
      <c r="BF2110" s="157">
        <v>1.5351E-10</v>
      </c>
      <c r="BG2110" s="157">
        <v>9.0796999999999999E-11</v>
      </c>
      <c r="BH2110" s="157">
        <v>0</v>
      </c>
      <c r="BI2110" s="157">
        <v>0</v>
      </c>
      <c r="BJ2110" s="157">
        <v>0</v>
      </c>
      <c r="BK2110" s="157">
        <v>0</v>
      </c>
      <c r="BL2110" s="157">
        <v>0</v>
      </c>
      <c r="BM2110" s="157">
        <v>0</v>
      </c>
      <c r="BN2110" s="157">
        <v>0</v>
      </c>
      <c r="BO2110" s="157">
        <v>0</v>
      </c>
      <c r="BP2110" s="157">
        <v>0</v>
      </c>
      <c r="BQ2110" s="157">
        <v>0</v>
      </c>
      <c r="BR2110" s="157">
        <v>0</v>
      </c>
      <c r="BS2110" s="157">
        <v>0</v>
      </c>
      <c r="BT2110" s="157">
        <v>0</v>
      </c>
      <c r="BU2110"/>
      <c r="BV2110" s="155">
        <v>4.4262837E-6</v>
      </c>
      <c r="BW2110" s="155">
        <v>9.8250226000000006E-7</v>
      </c>
      <c r="BX2110" s="155">
        <v>0</v>
      </c>
      <c r="BY2110" s="155">
        <v>0</v>
      </c>
      <c r="BZ2110" s="155">
        <v>2.8654334000000002E-7</v>
      </c>
      <c r="CA2110" s="155">
        <v>7.0104930999999998E-7</v>
      </c>
      <c r="CB2110" s="155">
        <v>0</v>
      </c>
      <c r="CC2110" s="155">
        <v>1.064042E-6</v>
      </c>
      <c r="CD2110" s="155">
        <v>0</v>
      </c>
      <c r="CE2110" s="155">
        <v>0</v>
      </c>
      <c r="CF2110" s="155">
        <v>0</v>
      </c>
      <c r="CG2110" s="155">
        <v>0</v>
      </c>
      <c r="CH2110" s="155">
        <v>0</v>
      </c>
      <c r="CI2110" s="155">
        <v>1.3921467999999999E-6</v>
      </c>
      <c r="CJ2110" s="155">
        <v>0</v>
      </c>
      <c r="CK2110" s="155">
        <v>0</v>
      </c>
      <c r="CL2110" s="155">
        <v>0</v>
      </c>
      <c r="CM2110"/>
      <c r="CN2110" s="284">
        <v>0</v>
      </c>
      <c r="CO2110" s="284">
        <v>0</v>
      </c>
      <c r="CP2110" s="285">
        <v>2.0045907000000002E-2</v>
      </c>
      <c r="CQ2110" s="284">
        <v>8.3299999999999997E-4</v>
      </c>
      <c r="CR2110" s="284">
        <v>0</v>
      </c>
      <c r="CS2110" s="284">
        <v>0</v>
      </c>
      <c r="CT2110" s="284">
        <v>8.5944418000000003E-6</v>
      </c>
      <c r="CU2110" s="284">
        <v>0</v>
      </c>
      <c r="CV2110" s="284">
        <v>0</v>
      </c>
      <c r="CW2110" s="284">
        <v>2.4654062999999998E-4</v>
      </c>
      <c r="CX2110"/>
      <c r="CY2110"/>
      <c r="CZ2110"/>
      <c r="DA2110"/>
      <c r="DB2110" s="212"/>
      <c r="DC2110" s="48"/>
      <c r="DD2110" s="48"/>
      <c r="DE2110" s="48"/>
      <c r="DF2110" s="48"/>
      <c r="DG2110" s="48"/>
      <c r="DH2110" s="48"/>
      <c r="DI2110" s="48"/>
      <c r="DJ2110" s="48"/>
      <c r="DK2110" s="48"/>
      <c r="DL2110" s="48"/>
    </row>
    <row r="2111" spans="1:116" ht="14.4">
      <c r="A2111" t="s">
        <v>2017</v>
      </c>
      <c r="B2111" s="188" t="s">
        <v>334</v>
      </c>
      <c r="C2111" s="151" t="str">
        <f t="shared" ref="C2111:C2179" si="544">MID(A2111,1,12)</f>
        <v>F.106.03.114</v>
      </c>
      <c r="D2111" s="54" t="s">
        <v>1387</v>
      </c>
      <c r="E2111" s="150" t="s">
        <v>352</v>
      </c>
      <c r="F2111" s="153" t="str">
        <f t="shared" ref="F2111:F2179" si="545">MID(A2111, 21,85)</f>
        <v>PMMA (Polymethyl methacrylate) waste combustion - clean tech without heat recovery</v>
      </c>
      <c r="G2111" s="154">
        <f t="shared" si="543"/>
        <v>2.2000000000000002</v>
      </c>
      <c r="H2111"/>
      <c r="I2111"/>
      <c r="J2111" s="227">
        <f t="shared" si="531"/>
        <v>0.350770527</v>
      </c>
      <c r="K2111"/>
      <c r="L2111" s="280">
        <f t="shared" si="532"/>
        <v>9.4859999999999996E-3</v>
      </c>
      <c r="M2111" s="280">
        <f t="shared" si="533"/>
        <v>1.1284527000000001E-2</v>
      </c>
      <c r="N2111" s="281">
        <f t="shared" si="534"/>
        <v>0</v>
      </c>
      <c r="O2111" s="280">
        <v>0.33</v>
      </c>
      <c r="P2111" s="219">
        <v>0</v>
      </c>
      <c r="Q2111" s="219">
        <v>1.1284527000000001E-2</v>
      </c>
      <c r="R2111" s="219">
        <v>9.4859999999999996E-3</v>
      </c>
      <c r="S2111" s="219">
        <v>0</v>
      </c>
      <c r="T2111" s="219">
        <v>0</v>
      </c>
      <c r="U2111" s="219">
        <v>0</v>
      </c>
      <c r="V2111" s="219">
        <v>0</v>
      </c>
      <c r="W2111" s="219">
        <v>0</v>
      </c>
      <c r="X2111" s="219">
        <v>0</v>
      </c>
      <c r="Y2111" s="219">
        <v>0</v>
      </c>
      <c r="Z2111" s="219">
        <v>0</v>
      </c>
      <c r="AA2111" s="219">
        <v>0</v>
      </c>
      <c r="AB2111" s="219">
        <v>0</v>
      </c>
      <c r="AC2111"/>
      <c r="AD2111" s="227">
        <f t="shared" si="535"/>
        <v>0.33</v>
      </c>
      <c r="AE2111" s="227">
        <f t="shared" si="536"/>
        <v>2.0770527E-2</v>
      </c>
      <c r="AF2111" s="227">
        <f t="shared" si="537"/>
        <v>1.1284527000000001E-2</v>
      </c>
      <c r="AG2111" s="227">
        <f t="shared" si="538"/>
        <v>1.1284527000000001E-2</v>
      </c>
      <c r="AH2111" s="227">
        <f t="shared" si="539"/>
        <v>0</v>
      </c>
      <c r="AI2111"/>
      <c r="AJ2111">
        <v>0</v>
      </c>
      <c r="AK2111" s="155">
        <v>0</v>
      </c>
      <c r="AL2111" s="155">
        <v>0</v>
      </c>
      <c r="AM2111" s="155">
        <v>0</v>
      </c>
      <c r="AN2111" s="155">
        <v>0</v>
      </c>
      <c r="AO2111" s="155">
        <v>0</v>
      </c>
      <c r="AP2111" s="155">
        <v>0</v>
      </c>
      <c r="AQ2111"/>
      <c r="AR2111" s="156">
        <v>3.7618266999999997E-2</v>
      </c>
      <c r="AS2111" s="156">
        <v>3.5866512000000003E-2</v>
      </c>
      <c r="AT2111" s="156">
        <v>1.7517548E-3</v>
      </c>
      <c r="AU2111" s="156">
        <v>0</v>
      </c>
      <c r="AV2111" s="282">
        <f t="shared" si="540"/>
        <v>2.1502705000000001E-6</v>
      </c>
      <c r="AW2111" s="282">
        <f t="shared" si="541"/>
        <v>6.4783832999999999E-9</v>
      </c>
      <c r="AX2111" s="283">
        <f t="shared" si="542"/>
        <v>0</v>
      </c>
      <c r="AY2111" s="157">
        <v>2.0416000000000001E-6</v>
      </c>
      <c r="AZ2111" s="157">
        <v>6.1600000000000002E-9</v>
      </c>
      <c r="BA2111" s="157">
        <v>1.683E-13</v>
      </c>
      <c r="BB2111" s="157">
        <v>0</v>
      </c>
      <c r="BC2111" s="157">
        <v>0</v>
      </c>
      <c r="BD2111" s="157">
        <v>1.4105E-9</v>
      </c>
      <c r="BE2111" s="157">
        <v>1.0726E-7</v>
      </c>
      <c r="BF2111" s="157">
        <v>1.9994999999999999E-10</v>
      </c>
      <c r="BG2111" s="157">
        <v>1.18265E-10</v>
      </c>
      <c r="BH2111" s="157">
        <v>0</v>
      </c>
      <c r="BI2111" s="157">
        <v>0</v>
      </c>
      <c r="BJ2111" s="157">
        <v>0</v>
      </c>
      <c r="BK2111" s="157">
        <v>0</v>
      </c>
      <c r="BL2111" s="157">
        <v>0</v>
      </c>
      <c r="BM2111" s="157">
        <v>0</v>
      </c>
      <c r="BN2111" s="157">
        <v>0</v>
      </c>
      <c r="BO2111" s="157">
        <v>0</v>
      </c>
      <c r="BP2111" s="157">
        <v>0</v>
      </c>
      <c r="BQ2111" s="157">
        <v>0</v>
      </c>
      <c r="BR2111" s="157">
        <v>0</v>
      </c>
      <c r="BS2111" s="157">
        <v>0</v>
      </c>
      <c r="BT2111" s="157">
        <v>0</v>
      </c>
      <c r="BU2111"/>
      <c r="BV2111" s="155">
        <v>6.7107164999999998E-5</v>
      </c>
      <c r="BW2111" s="155">
        <v>1.2797297999999999E-6</v>
      </c>
      <c r="BX2111" s="155">
        <v>6.1341837999999993E-5</v>
      </c>
      <c r="BY2111" s="155">
        <v>0</v>
      </c>
      <c r="BZ2111" s="155">
        <v>3.7322873000000001E-7</v>
      </c>
      <c r="CA2111" s="155">
        <v>9.1313145000000004E-7</v>
      </c>
      <c r="CB2111" s="155">
        <v>0</v>
      </c>
      <c r="CC2111" s="155">
        <v>1.3859369999999999E-6</v>
      </c>
      <c r="CD2111" s="155">
        <v>0</v>
      </c>
      <c r="CE2111" s="155">
        <v>0</v>
      </c>
      <c r="CF2111" s="155">
        <v>0</v>
      </c>
      <c r="CG2111" s="155">
        <v>0</v>
      </c>
      <c r="CH2111" s="155">
        <v>0</v>
      </c>
      <c r="CI2111" s="155">
        <v>1.8133004E-6</v>
      </c>
      <c r="CJ2111" s="155">
        <v>0</v>
      </c>
      <c r="CK2111" s="155">
        <v>0</v>
      </c>
      <c r="CL2111" s="155">
        <v>0</v>
      </c>
      <c r="CM2111"/>
      <c r="CN2111" s="284">
        <v>0</v>
      </c>
      <c r="CO2111" s="284">
        <v>2.2000000000000002</v>
      </c>
      <c r="CP2111" s="285">
        <v>2.6110214999999999E-2</v>
      </c>
      <c r="CQ2111" s="284">
        <v>1.085E-3</v>
      </c>
      <c r="CR2111" s="284">
        <v>0</v>
      </c>
      <c r="CS2111" s="284">
        <v>0</v>
      </c>
      <c r="CT2111" s="284">
        <v>1.1194441E-5</v>
      </c>
      <c r="CU2111" s="284">
        <v>0</v>
      </c>
      <c r="CV2111" s="284">
        <v>0</v>
      </c>
      <c r="CW2111" s="284">
        <v>3.2112435000000001E-4</v>
      </c>
      <c r="CX2111"/>
      <c r="CY2111"/>
      <c r="CZ2111"/>
      <c r="DA2111"/>
      <c r="DB2111" s="212"/>
      <c r="DC2111" s="48"/>
      <c r="DD2111" s="48"/>
      <c r="DE2111" s="48"/>
      <c r="DF2111" s="48"/>
      <c r="DG2111" s="48"/>
      <c r="DH2111" s="48"/>
      <c r="DI2111" s="48"/>
      <c r="DJ2111" s="48"/>
      <c r="DK2111" s="48"/>
      <c r="DL2111" s="48"/>
    </row>
    <row r="2112" spans="1:116" ht="14.4">
      <c r="A2112" t="s">
        <v>2018</v>
      </c>
      <c r="B2112" s="188" t="s">
        <v>334</v>
      </c>
      <c r="C2112" s="151" t="str">
        <f t="shared" si="544"/>
        <v>F.106.03.115</v>
      </c>
      <c r="D2112" s="54" t="s">
        <v>1387</v>
      </c>
      <c r="E2112" s="150" t="s">
        <v>352</v>
      </c>
      <c r="F2112" s="153" t="str">
        <f t="shared" si="545"/>
        <v>POM (Polyoxymethylene  Polyacetaal) waste combustion - clean tech without heat recove</v>
      </c>
      <c r="G2112" s="154">
        <f t="shared" si="543"/>
        <v>1.47</v>
      </c>
      <c r="H2112"/>
      <c r="I2112"/>
      <c r="J2112" s="227">
        <f t="shared" ref="J2112:J2193" si="546">L2112+M2112+N2112+O2112</f>
        <v>0.23363233319999999</v>
      </c>
      <c r="K2112"/>
      <c r="L2112" s="280">
        <f t="shared" ref="L2112:L2193" si="547">R2112+S2112+T2112+U2112</f>
        <v>5.9975999999999996E-3</v>
      </c>
      <c r="M2112" s="280">
        <f t="shared" ref="M2112:M2193" si="548">P2112+Q2112+V2112+Z2112+X2112</f>
        <v>7.1347331999999999E-3</v>
      </c>
      <c r="N2112" s="281">
        <f t="shared" ref="N2112:N2193" si="549">W2112+Y2112+AA2112+AB2112</f>
        <v>0</v>
      </c>
      <c r="O2112" s="280">
        <v>0.2205</v>
      </c>
      <c r="P2112" s="219">
        <v>0</v>
      </c>
      <c r="Q2112" s="219">
        <v>7.1347331999999999E-3</v>
      </c>
      <c r="R2112" s="219">
        <v>5.9975999999999996E-3</v>
      </c>
      <c r="S2112" s="219">
        <v>0</v>
      </c>
      <c r="T2112" s="219">
        <v>0</v>
      </c>
      <c r="U2112" s="219">
        <v>0</v>
      </c>
      <c r="V2112" s="219">
        <v>0</v>
      </c>
      <c r="W2112" s="219">
        <v>0</v>
      </c>
      <c r="X2112" s="219">
        <v>0</v>
      </c>
      <c r="Y2112" s="219">
        <v>0</v>
      </c>
      <c r="Z2112" s="219">
        <v>0</v>
      </c>
      <c r="AA2112" s="219">
        <v>0</v>
      </c>
      <c r="AB2112" s="219">
        <v>0</v>
      </c>
      <c r="AC2112"/>
      <c r="AD2112" s="227">
        <f t="shared" si="535"/>
        <v>0.2205</v>
      </c>
      <c r="AE2112" s="227">
        <f t="shared" si="536"/>
        <v>1.3132333199999999E-2</v>
      </c>
      <c r="AF2112" s="227">
        <f t="shared" si="537"/>
        <v>7.1347331999999999E-3</v>
      </c>
      <c r="AG2112" s="227">
        <f t="shared" si="538"/>
        <v>7.1347331999999999E-3</v>
      </c>
      <c r="AH2112" s="227">
        <f t="shared" si="539"/>
        <v>0</v>
      </c>
      <c r="AI2112"/>
      <c r="AJ2112">
        <v>0</v>
      </c>
      <c r="AK2112" s="155">
        <v>0</v>
      </c>
      <c r="AL2112" s="155">
        <v>0</v>
      </c>
      <c r="AM2112" s="155">
        <v>0</v>
      </c>
      <c r="AN2112" s="155">
        <v>0</v>
      </c>
      <c r="AO2112" s="155">
        <v>0</v>
      </c>
      <c r="AP2112" s="155">
        <v>0</v>
      </c>
      <c r="AQ2112"/>
      <c r="AR2112" s="156">
        <v>2.5067635000000001E-2</v>
      </c>
      <c r="AS2112" s="156">
        <v>2.3900234999999999E-2</v>
      </c>
      <c r="AT2112" s="156">
        <v>1.1673997E-3</v>
      </c>
      <c r="AU2112" s="156">
        <v>0</v>
      </c>
      <c r="AV2112" s="282">
        <f t="shared" si="540"/>
        <v>1.4328678E-6</v>
      </c>
      <c r="AW2112" s="282">
        <f t="shared" si="541"/>
        <v>4.3173064549999999E-9</v>
      </c>
      <c r="AX2112" s="283">
        <f t="shared" si="542"/>
        <v>0</v>
      </c>
      <c r="AY2112" s="157">
        <v>1.36416E-6</v>
      </c>
      <c r="AZ2112" s="157">
        <v>4.1160000000000003E-9</v>
      </c>
      <c r="BA2112" s="157">
        <v>1.12455E-13</v>
      </c>
      <c r="BB2112" s="157">
        <v>0</v>
      </c>
      <c r="BC2112" s="157">
        <v>0</v>
      </c>
      <c r="BD2112" s="157">
        <v>8.9179999999999996E-10</v>
      </c>
      <c r="BE2112" s="157">
        <v>6.7816000000000003E-8</v>
      </c>
      <c r="BF2112" s="157">
        <v>1.2641999999999999E-10</v>
      </c>
      <c r="BG2112" s="157">
        <v>7.4773999999999999E-11</v>
      </c>
      <c r="BH2112" s="157">
        <v>0</v>
      </c>
      <c r="BI2112" s="157">
        <v>0</v>
      </c>
      <c r="BJ2112" s="157">
        <v>0</v>
      </c>
      <c r="BK2112" s="157">
        <v>0</v>
      </c>
      <c r="BL2112" s="157">
        <v>0</v>
      </c>
      <c r="BM2112" s="157">
        <v>0</v>
      </c>
      <c r="BN2112" s="157">
        <v>0</v>
      </c>
      <c r="BO2112" s="157">
        <v>0</v>
      </c>
      <c r="BP2112" s="157">
        <v>0</v>
      </c>
      <c r="BQ2112" s="157">
        <v>0</v>
      </c>
      <c r="BR2112" s="157">
        <v>0</v>
      </c>
      <c r="BS2112" s="157">
        <v>0</v>
      </c>
      <c r="BT2112" s="157">
        <v>0</v>
      </c>
      <c r="BU2112"/>
      <c r="BV2112" s="155">
        <v>4.4632675000000002E-5</v>
      </c>
      <c r="BW2112" s="155">
        <v>8.0911950999999995E-7</v>
      </c>
      <c r="BX2112" s="155">
        <v>4.0987501000000003E-5</v>
      </c>
      <c r="BY2112" s="155">
        <v>0</v>
      </c>
      <c r="BZ2112" s="155">
        <v>2.3597687E-7</v>
      </c>
      <c r="CA2112" s="155">
        <v>5.7733472000000002E-7</v>
      </c>
      <c r="CB2112" s="155">
        <v>0</v>
      </c>
      <c r="CC2112" s="155">
        <v>8.7626986999999995E-7</v>
      </c>
      <c r="CD2112" s="155">
        <v>0</v>
      </c>
      <c r="CE2112" s="155">
        <v>0</v>
      </c>
      <c r="CF2112" s="155">
        <v>0</v>
      </c>
      <c r="CG2112" s="155">
        <v>0</v>
      </c>
      <c r="CH2112" s="155">
        <v>0</v>
      </c>
      <c r="CI2112" s="155">
        <v>1.1464738E-6</v>
      </c>
      <c r="CJ2112" s="155">
        <v>0</v>
      </c>
      <c r="CK2112" s="155">
        <v>0</v>
      </c>
      <c r="CL2112" s="155">
        <v>0</v>
      </c>
      <c r="CM2112"/>
      <c r="CN2112" s="284">
        <v>0</v>
      </c>
      <c r="CO2112" s="284">
        <v>1.47</v>
      </c>
      <c r="CP2112" s="285">
        <v>1.6508393999999999E-2</v>
      </c>
      <c r="CQ2112" s="284">
        <v>6.8599999999999998E-4</v>
      </c>
      <c r="CR2112" s="284">
        <v>0</v>
      </c>
      <c r="CS2112" s="284">
        <v>0</v>
      </c>
      <c r="CT2112" s="284">
        <v>7.0777755999999998E-6</v>
      </c>
      <c r="CU2112" s="284">
        <v>0</v>
      </c>
      <c r="CV2112" s="284">
        <v>0</v>
      </c>
      <c r="CW2112" s="284">
        <v>2.0303346000000001E-4</v>
      </c>
      <c r="CX2112"/>
      <c r="CY2112"/>
      <c r="CZ2112"/>
      <c r="DA2112"/>
      <c r="DB2112" s="212"/>
      <c r="DC2112" s="48"/>
      <c r="DD2112" s="48"/>
      <c r="DE2112" s="48"/>
      <c r="DF2112" s="48"/>
      <c r="DG2112" s="48"/>
      <c r="DH2112" s="48"/>
      <c r="DI2112" s="48"/>
      <c r="DJ2112" s="48"/>
      <c r="DK2112" s="48"/>
      <c r="DL2112" s="48"/>
    </row>
    <row r="2113" spans="1:116" ht="14.4">
      <c r="A2113" t="s">
        <v>2019</v>
      </c>
      <c r="B2113" s="188" t="s">
        <v>334</v>
      </c>
      <c r="C2113" s="151" t="str">
        <f t="shared" si="544"/>
        <v>F.106.03.116</v>
      </c>
      <c r="D2113" s="54" t="s">
        <v>1387</v>
      </c>
      <c r="E2113" s="150" t="s">
        <v>352</v>
      </c>
      <c r="F2113" s="153" t="str">
        <f t="shared" si="545"/>
        <v>PP (Polypropylene) waste combustion - clean tech without heat recovery</v>
      </c>
      <c r="G2113" s="154">
        <f t="shared" si="543"/>
        <v>3.14</v>
      </c>
      <c r="H2113"/>
      <c r="I2113"/>
      <c r="J2113" s="227">
        <f t="shared" si="546"/>
        <v>0.50637689799999996</v>
      </c>
      <c r="K2113"/>
      <c r="L2113" s="280">
        <f t="shared" si="547"/>
        <v>1.6156799999999999E-2</v>
      </c>
      <c r="M2113" s="280">
        <f t="shared" si="548"/>
        <v>1.9220098000000001E-2</v>
      </c>
      <c r="N2113" s="281">
        <f t="shared" si="549"/>
        <v>0</v>
      </c>
      <c r="O2113" s="280">
        <v>0.47099999999999997</v>
      </c>
      <c r="P2113" s="219">
        <v>0</v>
      </c>
      <c r="Q2113" s="219">
        <v>1.9220098000000001E-2</v>
      </c>
      <c r="R2113" s="219">
        <v>1.6156799999999999E-2</v>
      </c>
      <c r="S2113" s="219">
        <v>0</v>
      </c>
      <c r="T2113" s="219">
        <v>0</v>
      </c>
      <c r="U2113" s="219">
        <v>0</v>
      </c>
      <c r="V2113" s="219">
        <v>0</v>
      </c>
      <c r="W2113" s="219">
        <v>0</v>
      </c>
      <c r="X2113" s="219">
        <v>0</v>
      </c>
      <c r="Y2113" s="219">
        <v>0</v>
      </c>
      <c r="Z2113" s="219">
        <v>0</v>
      </c>
      <c r="AA2113" s="219">
        <v>0</v>
      </c>
      <c r="AB2113" s="219">
        <v>0</v>
      </c>
      <c r="AC2113"/>
      <c r="AD2113" s="227">
        <f t="shared" si="535"/>
        <v>0.47099999999999997</v>
      </c>
      <c r="AE2113" s="227">
        <f t="shared" si="536"/>
        <v>3.5376898000000004E-2</v>
      </c>
      <c r="AF2113" s="227">
        <f t="shared" si="537"/>
        <v>1.9220098000000001E-2</v>
      </c>
      <c r="AG2113" s="227">
        <f t="shared" si="538"/>
        <v>1.9220098000000001E-2</v>
      </c>
      <c r="AH2113" s="227">
        <f t="shared" si="539"/>
        <v>0</v>
      </c>
      <c r="AI2113"/>
      <c r="AJ2113">
        <v>0</v>
      </c>
      <c r="AK2113" s="155">
        <v>0</v>
      </c>
      <c r="AL2113" s="155">
        <v>0</v>
      </c>
      <c r="AM2113" s="155">
        <v>0</v>
      </c>
      <c r="AN2113" s="155">
        <v>0</v>
      </c>
      <c r="AO2113" s="155">
        <v>0</v>
      </c>
      <c r="AP2113" s="155">
        <v>0</v>
      </c>
      <c r="AQ2113"/>
      <c r="AR2113" s="156">
        <v>5.4215470000000002E-2</v>
      </c>
      <c r="AS2113" s="156">
        <v>5.1691492999999998E-2</v>
      </c>
      <c r="AT2113" s="156">
        <v>2.5239764E-3</v>
      </c>
      <c r="AU2113" s="156">
        <v>0</v>
      </c>
      <c r="AV2113" s="282">
        <f t="shared" si="540"/>
        <v>3.0990103999999999E-6</v>
      </c>
      <c r="AW2113" s="282">
        <f t="shared" si="541"/>
        <v>9.3342322100000005E-9</v>
      </c>
      <c r="AX2113" s="283">
        <f t="shared" si="542"/>
        <v>0</v>
      </c>
      <c r="AY2113" s="157">
        <v>2.9139199999999999E-6</v>
      </c>
      <c r="AZ2113" s="157">
        <v>8.7920000000000002E-9</v>
      </c>
      <c r="BA2113" s="157">
        <v>2.4020999999999999E-13</v>
      </c>
      <c r="BB2113" s="157">
        <v>0</v>
      </c>
      <c r="BC2113" s="157">
        <v>0</v>
      </c>
      <c r="BD2113" s="157">
        <v>2.4023999999999999E-9</v>
      </c>
      <c r="BE2113" s="157">
        <v>1.82688E-7</v>
      </c>
      <c r="BF2113" s="157">
        <v>3.4056000000000001E-10</v>
      </c>
      <c r="BG2113" s="157">
        <v>2.0143199999999999E-10</v>
      </c>
      <c r="BH2113" s="157">
        <v>0</v>
      </c>
      <c r="BI2113" s="157">
        <v>0</v>
      </c>
      <c r="BJ2113" s="157">
        <v>0</v>
      </c>
      <c r="BK2113" s="157">
        <v>0</v>
      </c>
      <c r="BL2113" s="157">
        <v>0</v>
      </c>
      <c r="BM2113" s="157">
        <v>0</v>
      </c>
      <c r="BN2113" s="157">
        <v>0</v>
      </c>
      <c r="BO2113" s="157">
        <v>0</v>
      </c>
      <c r="BP2113" s="157">
        <v>0</v>
      </c>
      <c r="BQ2113" s="157">
        <v>0</v>
      </c>
      <c r="BR2113" s="157">
        <v>0</v>
      </c>
      <c r="BS2113" s="157">
        <v>0</v>
      </c>
      <c r="BT2113" s="157">
        <v>0</v>
      </c>
      <c r="BU2113"/>
      <c r="BV2113" s="155">
        <v>9.7371186000000002E-5</v>
      </c>
      <c r="BW2113" s="155">
        <v>2.1796688999999999E-6</v>
      </c>
      <c r="BX2113" s="155">
        <v>8.7551532000000004E-5</v>
      </c>
      <c r="BY2113" s="155">
        <v>0</v>
      </c>
      <c r="BZ2113" s="155">
        <v>6.3569280000000004E-7</v>
      </c>
      <c r="CA2113" s="155">
        <v>1.5552691000000001E-6</v>
      </c>
      <c r="CB2113" s="155">
        <v>0</v>
      </c>
      <c r="CC2113" s="155">
        <v>2.3605636999999999E-6</v>
      </c>
      <c r="CD2113" s="155">
        <v>0</v>
      </c>
      <c r="CE2113" s="155">
        <v>0</v>
      </c>
      <c r="CF2113" s="155">
        <v>0</v>
      </c>
      <c r="CG2113" s="155">
        <v>0</v>
      </c>
      <c r="CH2113" s="155">
        <v>0</v>
      </c>
      <c r="CI2113" s="155">
        <v>3.0884600999999998E-6</v>
      </c>
      <c r="CJ2113" s="155">
        <v>0</v>
      </c>
      <c r="CK2113" s="155">
        <v>0</v>
      </c>
      <c r="CL2113" s="155">
        <v>0</v>
      </c>
      <c r="CM2113"/>
      <c r="CN2113" s="284">
        <v>0</v>
      </c>
      <c r="CO2113" s="284">
        <v>3.14</v>
      </c>
      <c r="CP2113" s="285">
        <v>4.4471591999999997E-2</v>
      </c>
      <c r="CQ2113" s="284">
        <v>1.848E-3</v>
      </c>
      <c r="CR2113" s="284">
        <v>0</v>
      </c>
      <c r="CS2113" s="284">
        <v>0</v>
      </c>
      <c r="CT2113" s="284">
        <v>1.9066661000000002E-5</v>
      </c>
      <c r="CU2113" s="284">
        <v>0</v>
      </c>
      <c r="CV2113" s="284">
        <v>0</v>
      </c>
      <c r="CW2113" s="284">
        <v>5.4694727999999996E-4</v>
      </c>
      <c r="CX2113"/>
      <c r="CY2113"/>
      <c r="CZ2113"/>
      <c r="DA2113"/>
      <c r="DB2113" s="212"/>
      <c r="DC2113" s="48"/>
      <c r="DD2113" s="48"/>
      <c r="DE2113" s="48"/>
      <c r="DF2113" s="48"/>
      <c r="DG2113" s="48"/>
      <c r="DH2113" s="48"/>
      <c r="DI2113" s="48"/>
      <c r="DJ2113" s="48"/>
      <c r="DK2113" s="48"/>
      <c r="DL2113" s="48"/>
    </row>
    <row r="2114" spans="1:116" ht="14.4">
      <c r="A2114" t="s">
        <v>2020</v>
      </c>
      <c r="B2114" s="188" t="s">
        <v>334</v>
      </c>
      <c r="C2114" s="151" t="str">
        <f t="shared" si="544"/>
        <v>F.106.03.117</v>
      </c>
      <c r="D2114" s="54" t="s">
        <v>1387</v>
      </c>
      <c r="E2114" s="150" t="s">
        <v>352</v>
      </c>
      <c r="F2114" s="153" t="str">
        <f t="shared" si="545"/>
        <v>PS (Polystyrene) waste combustion - clean tech without heat recovery</v>
      </c>
      <c r="G2114" s="154">
        <f t="shared" si="543"/>
        <v>3.3800000000000003</v>
      </c>
      <c r="H2114"/>
      <c r="I2114"/>
      <c r="J2114" s="227">
        <f t="shared" si="546"/>
        <v>0.54184088399999997</v>
      </c>
      <c r="K2114"/>
      <c r="L2114" s="280">
        <f t="shared" si="547"/>
        <v>1.5911999999999999E-2</v>
      </c>
      <c r="M2114" s="280">
        <f t="shared" si="548"/>
        <v>1.8928884E-2</v>
      </c>
      <c r="N2114" s="281">
        <f t="shared" si="549"/>
        <v>0</v>
      </c>
      <c r="O2114" s="280">
        <v>0.50700000000000001</v>
      </c>
      <c r="P2114" s="219">
        <v>0</v>
      </c>
      <c r="Q2114" s="219">
        <v>1.8928884E-2</v>
      </c>
      <c r="R2114" s="219">
        <v>1.5911999999999999E-2</v>
      </c>
      <c r="S2114" s="219">
        <v>0</v>
      </c>
      <c r="T2114" s="219">
        <v>0</v>
      </c>
      <c r="U2114" s="219">
        <v>0</v>
      </c>
      <c r="V2114" s="219">
        <v>0</v>
      </c>
      <c r="W2114" s="219">
        <v>0</v>
      </c>
      <c r="X2114" s="219">
        <v>0</v>
      </c>
      <c r="Y2114" s="219">
        <v>0</v>
      </c>
      <c r="Z2114" s="219">
        <v>0</v>
      </c>
      <c r="AA2114" s="219">
        <v>0</v>
      </c>
      <c r="AB2114" s="219">
        <v>0</v>
      </c>
      <c r="AC2114"/>
      <c r="AD2114" s="227">
        <f t="shared" si="535"/>
        <v>0.50700000000000001</v>
      </c>
      <c r="AE2114" s="227">
        <f t="shared" si="536"/>
        <v>3.4840884000000003E-2</v>
      </c>
      <c r="AF2114" s="227">
        <f t="shared" si="537"/>
        <v>1.8928884E-2</v>
      </c>
      <c r="AG2114" s="227">
        <f t="shared" si="538"/>
        <v>1.8928884E-2</v>
      </c>
      <c r="AH2114" s="227">
        <f t="shared" si="539"/>
        <v>0</v>
      </c>
      <c r="AI2114"/>
      <c r="AJ2114">
        <v>0</v>
      </c>
      <c r="AK2114" s="155">
        <v>0</v>
      </c>
      <c r="AL2114" s="155">
        <v>0</v>
      </c>
      <c r="AM2114" s="155">
        <v>0</v>
      </c>
      <c r="AN2114" s="155">
        <v>0</v>
      </c>
      <c r="AO2114" s="155">
        <v>0</v>
      </c>
      <c r="AP2114" s="155">
        <v>0</v>
      </c>
      <c r="AQ2114"/>
      <c r="AR2114" s="156">
        <v>5.8063154999999998E-2</v>
      </c>
      <c r="AS2114" s="156">
        <v>5.5359685999999998E-2</v>
      </c>
      <c r="AT2114" s="156">
        <v>2.7034696000000002E-3</v>
      </c>
      <c r="AU2114" s="156">
        <v>0</v>
      </c>
      <c r="AV2114" s="282">
        <f t="shared" si="540"/>
        <v>3.318926E-6</v>
      </c>
      <c r="AW2114" s="282">
        <f t="shared" si="541"/>
        <v>9.9980385699999992E-9</v>
      </c>
      <c r="AX2114" s="283">
        <f t="shared" si="542"/>
        <v>0</v>
      </c>
      <c r="AY2114" s="157">
        <v>3.13664E-6</v>
      </c>
      <c r="AZ2114" s="157">
        <v>9.4639999999999996E-9</v>
      </c>
      <c r="BA2114" s="157">
        <v>2.5856999999999998E-13</v>
      </c>
      <c r="BB2114" s="157">
        <v>0</v>
      </c>
      <c r="BC2114" s="157">
        <v>0</v>
      </c>
      <c r="BD2114" s="157">
        <v>2.3659999999999999E-9</v>
      </c>
      <c r="BE2114" s="157">
        <v>1.7992000000000001E-7</v>
      </c>
      <c r="BF2114" s="157">
        <v>3.354E-10</v>
      </c>
      <c r="BG2114" s="157">
        <v>1.9837999999999999E-10</v>
      </c>
      <c r="BH2114" s="157">
        <v>0</v>
      </c>
      <c r="BI2114" s="157">
        <v>0</v>
      </c>
      <c r="BJ2114" s="157">
        <v>0</v>
      </c>
      <c r="BK2114" s="157">
        <v>0</v>
      </c>
      <c r="BL2114" s="157">
        <v>0</v>
      </c>
      <c r="BM2114" s="157">
        <v>0</v>
      </c>
      <c r="BN2114" s="157">
        <v>0</v>
      </c>
      <c r="BO2114" s="157">
        <v>0</v>
      </c>
      <c r="BP2114" s="157">
        <v>0</v>
      </c>
      <c r="BQ2114" s="157">
        <v>0</v>
      </c>
      <c r="BR2114" s="157">
        <v>0</v>
      </c>
      <c r="BS2114" s="157">
        <v>0</v>
      </c>
      <c r="BT2114" s="157">
        <v>0</v>
      </c>
      <c r="BU2114"/>
      <c r="BV2114" s="155">
        <v>1.0391424E-4</v>
      </c>
      <c r="BW2114" s="155">
        <v>2.1466436000000001E-6</v>
      </c>
      <c r="BX2114" s="155">
        <v>9.4243369000000002E-5</v>
      </c>
      <c r="BY2114" s="155">
        <v>0</v>
      </c>
      <c r="BZ2114" s="155">
        <v>6.2606109000000002E-7</v>
      </c>
      <c r="CA2114" s="155">
        <v>1.5317044E-6</v>
      </c>
      <c r="CB2114" s="155">
        <v>0</v>
      </c>
      <c r="CC2114" s="155">
        <v>2.3247975999999999E-6</v>
      </c>
      <c r="CD2114" s="155">
        <v>0</v>
      </c>
      <c r="CE2114" s="155">
        <v>0</v>
      </c>
      <c r="CF2114" s="155">
        <v>0</v>
      </c>
      <c r="CG2114" s="155">
        <v>0</v>
      </c>
      <c r="CH2114" s="155">
        <v>0</v>
      </c>
      <c r="CI2114" s="155">
        <v>3.0416652E-6</v>
      </c>
      <c r="CJ2114" s="155">
        <v>0</v>
      </c>
      <c r="CK2114" s="155">
        <v>0</v>
      </c>
      <c r="CL2114" s="155">
        <v>0</v>
      </c>
      <c r="CM2114"/>
      <c r="CN2114" s="284">
        <v>0</v>
      </c>
      <c r="CO2114" s="284">
        <v>3.38</v>
      </c>
      <c r="CP2114" s="285">
        <v>4.3797780000000001E-2</v>
      </c>
      <c r="CQ2114" s="284">
        <v>1.82E-3</v>
      </c>
      <c r="CR2114" s="284">
        <v>0</v>
      </c>
      <c r="CS2114" s="284">
        <v>0</v>
      </c>
      <c r="CT2114" s="284">
        <v>1.8777771999999998E-5</v>
      </c>
      <c r="CU2114" s="284">
        <v>0</v>
      </c>
      <c r="CV2114" s="284">
        <v>0</v>
      </c>
      <c r="CW2114" s="284">
        <v>5.3866020000000001E-4</v>
      </c>
      <c r="CX2114"/>
      <c r="CY2114"/>
      <c r="CZ2114"/>
      <c r="DA2114"/>
      <c r="DB2114" s="212"/>
      <c r="DC2114" s="48"/>
      <c r="DD2114" s="48"/>
      <c r="DE2114" s="48"/>
      <c r="DF2114" s="48"/>
      <c r="DG2114" s="48"/>
      <c r="DH2114" s="48"/>
      <c r="DI2114" s="48"/>
      <c r="DJ2114" s="48"/>
      <c r="DK2114" s="48"/>
      <c r="DL2114" s="48"/>
    </row>
    <row r="2115" spans="1:116" ht="14.4">
      <c r="A2115" t="s">
        <v>2021</v>
      </c>
      <c r="B2115" s="188" t="s">
        <v>334</v>
      </c>
      <c r="C2115" s="151" t="str">
        <f t="shared" si="544"/>
        <v>F.106.03.118</v>
      </c>
      <c r="D2115" s="54" t="s">
        <v>1387</v>
      </c>
      <c r="E2115" s="150" t="s">
        <v>352</v>
      </c>
      <c r="F2115" s="153" t="str">
        <f t="shared" si="545"/>
        <v>PTFE (Teflon, Polytetrafluoroethylene) waste combustion - clean tech without heat rec</v>
      </c>
      <c r="G2115" s="154">
        <f t="shared" si="543"/>
        <v>0.88000000000000012</v>
      </c>
      <c r="H2115"/>
      <c r="I2115"/>
      <c r="J2115" s="227">
        <f t="shared" si="546"/>
        <v>0.13749413939999999</v>
      </c>
      <c r="K2115"/>
      <c r="L2115" s="280">
        <f t="shared" si="547"/>
        <v>2.5092000000000001E-3</v>
      </c>
      <c r="M2115" s="280">
        <f t="shared" si="548"/>
        <v>2.9849394E-3</v>
      </c>
      <c r="N2115" s="281">
        <f t="shared" si="549"/>
        <v>0</v>
      </c>
      <c r="O2115" s="280">
        <v>0.13200000000000001</v>
      </c>
      <c r="P2115" s="219">
        <v>0</v>
      </c>
      <c r="Q2115" s="219">
        <v>2.9849394E-3</v>
      </c>
      <c r="R2115" s="219">
        <v>2.5092000000000001E-3</v>
      </c>
      <c r="S2115" s="219">
        <v>0</v>
      </c>
      <c r="T2115" s="219">
        <v>0</v>
      </c>
      <c r="U2115" s="219">
        <v>0</v>
      </c>
      <c r="V2115" s="219">
        <v>0</v>
      </c>
      <c r="W2115" s="219">
        <v>0</v>
      </c>
      <c r="X2115" s="219">
        <v>0</v>
      </c>
      <c r="Y2115" s="219">
        <v>0</v>
      </c>
      <c r="Z2115" s="219">
        <v>0</v>
      </c>
      <c r="AA2115" s="219">
        <v>0</v>
      </c>
      <c r="AB2115" s="219">
        <v>0</v>
      </c>
      <c r="AC2115"/>
      <c r="AD2115" s="227">
        <f t="shared" si="535"/>
        <v>0.13200000000000001</v>
      </c>
      <c r="AE2115" s="227">
        <f t="shared" si="536"/>
        <v>5.4941394000000005E-3</v>
      </c>
      <c r="AF2115" s="227">
        <f t="shared" si="537"/>
        <v>2.9849394E-3</v>
      </c>
      <c r="AG2115" s="227">
        <f t="shared" si="538"/>
        <v>2.9849394E-3</v>
      </c>
      <c r="AH2115" s="227">
        <f t="shared" si="539"/>
        <v>0</v>
      </c>
      <c r="AI2115"/>
      <c r="AJ2115">
        <v>0</v>
      </c>
      <c r="AK2115" s="155">
        <v>0</v>
      </c>
      <c r="AL2115" s="155">
        <v>0</v>
      </c>
      <c r="AM2115" s="155">
        <v>0</v>
      </c>
      <c r="AN2115" s="155">
        <v>0</v>
      </c>
      <c r="AO2115" s="155">
        <v>0</v>
      </c>
      <c r="AP2115" s="155">
        <v>0</v>
      </c>
      <c r="AQ2115"/>
      <c r="AR2115" s="156">
        <v>1.4790068E-2</v>
      </c>
      <c r="AS2115" s="156">
        <v>1.4101023000000001E-2</v>
      </c>
      <c r="AT2115" s="156">
        <v>6.8904418000000002E-4</v>
      </c>
      <c r="AU2115" s="156">
        <v>0</v>
      </c>
      <c r="AV2115" s="282">
        <f t="shared" si="540"/>
        <v>8.4538509999999994E-7</v>
      </c>
      <c r="AW2115" s="282">
        <f t="shared" si="541"/>
        <v>2.5482403200000001E-9</v>
      </c>
      <c r="AX2115" s="283">
        <f t="shared" si="542"/>
        <v>0</v>
      </c>
      <c r="AY2115" s="157">
        <v>8.1663999999999999E-7</v>
      </c>
      <c r="AZ2115" s="157">
        <v>2.4640000000000002E-9</v>
      </c>
      <c r="BA2115" s="157">
        <v>6.7319999999999997E-14</v>
      </c>
      <c r="BB2115" s="157">
        <v>0</v>
      </c>
      <c r="BC2115" s="157">
        <v>0</v>
      </c>
      <c r="BD2115" s="157">
        <v>3.7309999999999998E-10</v>
      </c>
      <c r="BE2115" s="157">
        <v>2.8372000000000001E-8</v>
      </c>
      <c r="BF2115" s="157">
        <v>5.2889999999999998E-11</v>
      </c>
      <c r="BG2115" s="157">
        <v>3.1283000000000001E-11</v>
      </c>
      <c r="BH2115" s="157">
        <v>0</v>
      </c>
      <c r="BI2115" s="157">
        <v>0</v>
      </c>
      <c r="BJ2115" s="157">
        <v>0</v>
      </c>
      <c r="BK2115" s="157">
        <v>0</v>
      </c>
      <c r="BL2115" s="157">
        <v>0</v>
      </c>
      <c r="BM2115" s="157">
        <v>0</v>
      </c>
      <c r="BN2115" s="157">
        <v>0</v>
      </c>
      <c r="BO2115" s="157">
        <v>0</v>
      </c>
      <c r="BP2115" s="157">
        <v>0</v>
      </c>
      <c r="BQ2115" s="157">
        <v>0</v>
      </c>
      <c r="BR2115" s="157">
        <v>0</v>
      </c>
      <c r="BS2115" s="157">
        <v>0</v>
      </c>
      <c r="BT2115" s="157">
        <v>0</v>
      </c>
      <c r="BU2115"/>
      <c r="BV2115" s="155">
        <v>2.6061757000000001E-5</v>
      </c>
      <c r="BW2115" s="155">
        <v>3.3850918000000002E-7</v>
      </c>
      <c r="BX2115" s="155">
        <v>2.4536735000000001E-5</v>
      </c>
      <c r="BY2115" s="155">
        <v>0</v>
      </c>
      <c r="BZ2115" s="155">
        <v>9.8725018000000005E-8</v>
      </c>
      <c r="CA2115" s="155">
        <v>2.4153799999999998E-7</v>
      </c>
      <c r="CB2115" s="155">
        <v>0</v>
      </c>
      <c r="CC2115" s="155">
        <v>3.6660270000000001E-7</v>
      </c>
      <c r="CD2115" s="155">
        <v>0</v>
      </c>
      <c r="CE2115" s="155">
        <v>0</v>
      </c>
      <c r="CF2115" s="155">
        <v>0</v>
      </c>
      <c r="CG2115" s="155">
        <v>0</v>
      </c>
      <c r="CH2115" s="155">
        <v>0</v>
      </c>
      <c r="CI2115" s="155">
        <v>4.7964720999999997E-7</v>
      </c>
      <c r="CJ2115" s="155">
        <v>0</v>
      </c>
      <c r="CK2115" s="155">
        <v>0</v>
      </c>
      <c r="CL2115" s="155">
        <v>0</v>
      </c>
      <c r="CM2115"/>
      <c r="CN2115" s="284">
        <v>0</v>
      </c>
      <c r="CO2115" s="284">
        <v>0.88</v>
      </c>
      <c r="CP2115" s="285">
        <v>6.9065730000000001E-3</v>
      </c>
      <c r="CQ2115" s="284">
        <v>2.8699999999999998E-4</v>
      </c>
      <c r="CR2115" s="284">
        <v>0</v>
      </c>
      <c r="CS2115" s="284">
        <v>0</v>
      </c>
      <c r="CT2115" s="284">
        <v>2.9611102000000001E-6</v>
      </c>
      <c r="CU2115" s="284">
        <v>0</v>
      </c>
      <c r="CV2115" s="284">
        <v>0</v>
      </c>
      <c r="CW2115" s="284">
        <v>8.494257E-5</v>
      </c>
      <c r="CX2115"/>
      <c r="CY2115"/>
      <c r="CZ2115"/>
      <c r="DA2115"/>
      <c r="DB2115" s="212"/>
      <c r="DC2115" s="48"/>
      <c r="DD2115" s="48"/>
      <c r="DE2115" s="48"/>
      <c r="DF2115" s="48"/>
      <c r="DG2115" s="48"/>
      <c r="DH2115" s="48"/>
      <c r="DI2115" s="48"/>
      <c r="DJ2115" s="48"/>
      <c r="DK2115" s="48"/>
      <c r="DL2115" s="48"/>
    </row>
    <row r="2116" spans="1:116" ht="14.4">
      <c r="A2116" t="s">
        <v>2022</v>
      </c>
      <c r="B2116" s="188" t="s">
        <v>334</v>
      </c>
      <c r="C2116" s="151" t="str">
        <f t="shared" si="544"/>
        <v>F.106.03.119</v>
      </c>
      <c r="D2116" s="54" t="s">
        <v>1387</v>
      </c>
      <c r="E2116" s="150" t="s">
        <v>352</v>
      </c>
      <c r="F2116" s="153" t="str">
        <f t="shared" si="545"/>
        <v>PTT (Polyltrimethylene terephthalate) waste combustion - clean tech without heat reco</v>
      </c>
      <c r="G2116" s="154">
        <f t="shared" si="543"/>
        <v>1.7100000000000002</v>
      </c>
      <c r="H2116"/>
      <c r="I2116"/>
      <c r="J2116" s="227">
        <f t="shared" si="546"/>
        <v>0.2723124012</v>
      </c>
      <c r="K2116"/>
      <c r="L2116" s="280">
        <f t="shared" si="547"/>
        <v>7.2215999999999999E-3</v>
      </c>
      <c r="M2116" s="280">
        <f t="shared" si="548"/>
        <v>8.5908011999999995E-3</v>
      </c>
      <c r="N2116" s="281">
        <f t="shared" si="549"/>
        <v>0</v>
      </c>
      <c r="O2116" s="280">
        <v>0.25650000000000001</v>
      </c>
      <c r="P2116" s="219">
        <v>0</v>
      </c>
      <c r="Q2116" s="219">
        <v>8.5908011999999995E-3</v>
      </c>
      <c r="R2116" s="219">
        <v>7.2215999999999999E-3</v>
      </c>
      <c r="S2116" s="219">
        <v>0</v>
      </c>
      <c r="T2116" s="219">
        <v>0</v>
      </c>
      <c r="U2116" s="219">
        <v>0</v>
      </c>
      <c r="V2116" s="219">
        <v>0</v>
      </c>
      <c r="W2116" s="219">
        <v>0</v>
      </c>
      <c r="X2116" s="219">
        <v>0</v>
      </c>
      <c r="Y2116" s="219">
        <v>0</v>
      </c>
      <c r="Z2116" s="219">
        <v>0</v>
      </c>
      <c r="AA2116" s="219">
        <v>0</v>
      </c>
      <c r="AB2116" s="219">
        <v>0</v>
      </c>
      <c r="AC2116"/>
      <c r="AD2116" s="227">
        <f t="shared" si="535"/>
        <v>0.25650000000000001</v>
      </c>
      <c r="AE2116" s="227">
        <f t="shared" si="536"/>
        <v>1.5812401199999999E-2</v>
      </c>
      <c r="AF2116" s="227">
        <f t="shared" si="537"/>
        <v>8.5908011999999995E-3</v>
      </c>
      <c r="AG2116" s="227">
        <f t="shared" si="538"/>
        <v>8.5908011999999995E-3</v>
      </c>
      <c r="AH2116" s="227">
        <f t="shared" si="539"/>
        <v>0</v>
      </c>
      <c r="AI2116"/>
      <c r="AJ2116">
        <v>0</v>
      </c>
      <c r="AK2116" s="155">
        <v>0</v>
      </c>
      <c r="AL2116" s="155">
        <v>0</v>
      </c>
      <c r="AM2116" s="155">
        <v>0</v>
      </c>
      <c r="AN2116" s="155">
        <v>0</v>
      </c>
      <c r="AO2116" s="155">
        <v>0</v>
      </c>
      <c r="AP2116" s="155">
        <v>0</v>
      </c>
      <c r="AQ2116"/>
      <c r="AR2116" s="156">
        <v>2.9209308E-2</v>
      </c>
      <c r="AS2116" s="156">
        <v>2.7849090999999999E-2</v>
      </c>
      <c r="AT2116" s="156">
        <v>1.3602161000000001E-3</v>
      </c>
      <c r="AU2116" s="156">
        <v>0</v>
      </c>
      <c r="AV2116" s="282">
        <f t="shared" si="540"/>
        <v>1.6696098E-6</v>
      </c>
      <c r="AW2116" s="282">
        <f t="shared" si="541"/>
        <v>5.0303848150000002E-9</v>
      </c>
      <c r="AX2116" s="283">
        <f t="shared" si="542"/>
        <v>0</v>
      </c>
      <c r="AY2116" s="157">
        <v>1.5868800000000001E-6</v>
      </c>
      <c r="AZ2116" s="157">
        <v>4.7879999999999996E-9</v>
      </c>
      <c r="BA2116" s="157">
        <v>1.3081500000000001E-13</v>
      </c>
      <c r="BB2116" s="157">
        <v>0</v>
      </c>
      <c r="BC2116" s="157">
        <v>0</v>
      </c>
      <c r="BD2116" s="157">
        <v>1.0738E-9</v>
      </c>
      <c r="BE2116" s="157">
        <v>8.1656E-8</v>
      </c>
      <c r="BF2116" s="157">
        <v>1.5221999999999999E-10</v>
      </c>
      <c r="BG2116" s="157">
        <v>9.0033999999999994E-11</v>
      </c>
      <c r="BH2116" s="157">
        <v>0</v>
      </c>
      <c r="BI2116" s="157">
        <v>0</v>
      </c>
      <c r="BJ2116" s="157">
        <v>0</v>
      </c>
      <c r="BK2116" s="157">
        <v>0</v>
      </c>
      <c r="BL2116" s="157">
        <v>0</v>
      </c>
      <c r="BM2116" s="157">
        <v>0</v>
      </c>
      <c r="BN2116" s="157">
        <v>0</v>
      </c>
      <c r="BO2116" s="157">
        <v>0</v>
      </c>
      <c r="BP2116" s="157">
        <v>0</v>
      </c>
      <c r="BQ2116" s="157">
        <v>0</v>
      </c>
      <c r="BR2116" s="157">
        <v>0</v>
      </c>
      <c r="BS2116" s="157">
        <v>0</v>
      </c>
      <c r="BT2116" s="157">
        <v>0</v>
      </c>
      <c r="BU2116"/>
      <c r="BV2116" s="155">
        <v>5.2068424999999999E-5</v>
      </c>
      <c r="BW2116" s="155">
        <v>9.7424593999999992E-7</v>
      </c>
      <c r="BX2116" s="155">
        <v>4.7679336999999997E-5</v>
      </c>
      <c r="BY2116" s="155">
        <v>0</v>
      </c>
      <c r="BZ2116" s="155">
        <v>2.8413542000000001E-7</v>
      </c>
      <c r="CA2116" s="155">
        <v>6.9515814000000001E-7</v>
      </c>
      <c r="CB2116" s="155">
        <v>0</v>
      </c>
      <c r="CC2116" s="155">
        <v>1.0551005E-6</v>
      </c>
      <c r="CD2116" s="155">
        <v>0</v>
      </c>
      <c r="CE2116" s="155">
        <v>0</v>
      </c>
      <c r="CF2116" s="155">
        <v>0</v>
      </c>
      <c r="CG2116" s="155">
        <v>0</v>
      </c>
      <c r="CH2116" s="155">
        <v>0</v>
      </c>
      <c r="CI2116" s="155">
        <v>1.3804480999999999E-6</v>
      </c>
      <c r="CJ2116" s="155">
        <v>0</v>
      </c>
      <c r="CK2116" s="155">
        <v>0</v>
      </c>
      <c r="CL2116" s="155">
        <v>0</v>
      </c>
      <c r="CM2116"/>
      <c r="CN2116" s="284">
        <v>0</v>
      </c>
      <c r="CO2116" s="284">
        <v>1.71</v>
      </c>
      <c r="CP2116" s="285">
        <v>1.9877453999999999E-2</v>
      </c>
      <c r="CQ2116" s="284">
        <v>8.2600000000000002E-4</v>
      </c>
      <c r="CR2116" s="284">
        <v>0</v>
      </c>
      <c r="CS2116" s="284">
        <v>0</v>
      </c>
      <c r="CT2116" s="284">
        <v>8.5222195999999994E-6</v>
      </c>
      <c r="CU2116" s="284">
        <v>0</v>
      </c>
      <c r="CV2116" s="284">
        <v>0</v>
      </c>
      <c r="CW2116" s="284">
        <v>2.4446886E-4</v>
      </c>
      <c r="CX2116"/>
      <c r="CY2116"/>
      <c r="CZ2116"/>
      <c r="DA2116"/>
      <c r="DB2116" s="212"/>
      <c r="DC2116" s="48"/>
      <c r="DD2116" s="48"/>
      <c r="DE2116" s="48"/>
      <c r="DF2116" s="48"/>
      <c r="DG2116" s="48"/>
      <c r="DH2116" s="48"/>
      <c r="DI2116" s="48"/>
      <c r="DJ2116" s="48"/>
      <c r="DK2116" s="48"/>
      <c r="DL2116" s="48"/>
    </row>
    <row r="2117" spans="1:116" ht="14.4">
      <c r="A2117" t="s">
        <v>2023</v>
      </c>
      <c r="B2117" s="188" t="s">
        <v>334</v>
      </c>
      <c r="C2117" s="151" t="str">
        <f t="shared" si="544"/>
        <v>F.106.03.120</v>
      </c>
      <c r="D2117" s="54" t="s">
        <v>1387</v>
      </c>
      <c r="E2117" s="150" t="s">
        <v>352</v>
      </c>
      <c r="F2117" s="153" t="str">
        <f t="shared" si="545"/>
        <v>PUR (Polyurethane) waste combustion - clean tech without heat recovery</v>
      </c>
      <c r="G2117" s="154">
        <f t="shared" si="543"/>
        <v>2.6900000000000004</v>
      </c>
      <c r="H2117"/>
      <c r="I2117"/>
      <c r="J2117" s="227">
        <f t="shared" si="546"/>
        <v>0.42199246900000004</v>
      </c>
      <c r="K2117"/>
      <c r="L2117" s="280">
        <f t="shared" si="547"/>
        <v>8.4455999999999993E-3</v>
      </c>
      <c r="M2117" s="280">
        <f t="shared" si="548"/>
        <v>1.0046869E-2</v>
      </c>
      <c r="N2117" s="281">
        <f t="shared" si="549"/>
        <v>0</v>
      </c>
      <c r="O2117" s="280">
        <v>0.40350000000000003</v>
      </c>
      <c r="P2117" s="219">
        <v>0</v>
      </c>
      <c r="Q2117" s="219">
        <v>1.0046869E-2</v>
      </c>
      <c r="R2117" s="219">
        <v>8.4455999999999993E-3</v>
      </c>
      <c r="S2117" s="219">
        <v>0</v>
      </c>
      <c r="T2117" s="219">
        <v>0</v>
      </c>
      <c r="U2117" s="219">
        <v>0</v>
      </c>
      <c r="V2117" s="219">
        <v>0</v>
      </c>
      <c r="W2117" s="219">
        <v>0</v>
      </c>
      <c r="X2117" s="219">
        <v>0</v>
      </c>
      <c r="Y2117" s="219">
        <v>0</v>
      </c>
      <c r="Z2117" s="219">
        <v>0</v>
      </c>
      <c r="AA2117" s="219">
        <v>0</v>
      </c>
      <c r="AB2117" s="219">
        <v>0</v>
      </c>
      <c r="AC2117"/>
      <c r="AD2117" s="227">
        <f t="shared" si="535"/>
        <v>0.40350000000000003</v>
      </c>
      <c r="AE2117" s="227">
        <f t="shared" si="536"/>
        <v>1.8492468999999997E-2</v>
      </c>
      <c r="AF2117" s="227">
        <f t="shared" si="537"/>
        <v>1.0046869E-2</v>
      </c>
      <c r="AG2117" s="227">
        <f t="shared" si="538"/>
        <v>1.0046869E-2</v>
      </c>
      <c r="AH2117" s="227">
        <f t="shared" si="539"/>
        <v>0</v>
      </c>
      <c r="AI2117"/>
      <c r="AJ2117">
        <v>0</v>
      </c>
      <c r="AK2117" s="155">
        <v>0</v>
      </c>
      <c r="AL2117" s="155">
        <v>0</v>
      </c>
      <c r="AM2117" s="155">
        <v>0</v>
      </c>
      <c r="AN2117" s="155">
        <v>0</v>
      </c>
      <c r="AO2117" s="155">
        <v>0</v>
      </c>
      <c r="AP2117" s="155">
        <v>0</v>
      </c>
      <c r="AQ2117"/>
      <c r="AR2117" s="156">
        <v>4.5365754000000001E-2</v>
      </c>
      <c r="AS2117" s="156">
        <v>4.3252437999999997E-2</v>
      </c>
      <c r="AT2117" s="156">
        <v>2.1133164999999998E-3</v>
      </c>
      <c r="AU2117" s="156">
        <v>0</v>
      </c>
      <c r="AV2117" s="282">
        <f t="shared" si="540"/>
        <v>2.5930718E-6</v>
      </c>
      <c r="AW2117" s="282">
        <f t="shared" si="541"/>
        <v>7.8155197849999988E-9</v>
      </c>
      <c r="AX2117" s="283">
        <f t="shared" si="542"/>
        <v>0</v>
      </c>
      <c r="AY2117" s="157">
        <v>2.4963199999999998E-6</v>
      </c>
      <c r="AZ2117" s="157">
        <v>7.5319999999999992E-9</v>
      </c>
      <c r="BA2117" s="157">
        <v>2.0578499999999999E-13</v>
      </c>
      <c r="BB2117" s="157">
        <v>0</v>
      </c>
      <c r="BC2117" s="157">
        <v>0</v>
      </c>
      <c r="BD2117" s="157">
        <v>1.2557999999999999E-9</v>
      </c>
      <c r="BE2117" s="157">
        <v>9.5495999999999997E-8</v>
      </c>
      <c r="BF2117" s="157">
        <v>1.7802E-10</v>
      </c>
      <c r="BG2117" s="157">
        <v>1.05294E-10</v>
      </c>
      <c r="BH2117" s="157">
        <v>0</v>
      </c>
      <c r="BI2117" s="157">
        <v>0</v>
      </c>
      <c r="BJ2117" s="157">
        <v>0</v>
      </c>
      <c r="BK2117" s="157">
        <v>0</v>
      </c>
      <c r="BL2117" s="157">
        <v>0</v>
      </c>
      <c r="BM2117" s="157">
        <v>0</v>
      </c>
      <c r="BN2117" s="157">
        <v>0</v>
      </c>
      <c r="BO2117" s="157">
        <v>0</v>
      </c>
      <c r="BP2117" s="157">
        <v>0</v>
      </c>
      <c r="BQ2117" s="157">
        <v>0</v>
      </c>
      <c r="BR2117" s="157">
        <v>0</v>
      </c>
      <c r="BS2117" s="157">
        <v>0</v>
      </c>
      <c r="BT2117" s="157">
        <v>0</v>
      </c>
      <c r="BU2117"/>
      <c r="BV2117" s="155">
        <v>8.0137338999999996E-5</v>
      </c>
      <c r="BW2117" s="155">
        <v>1.1393724000000001E-6</v>
      </c>
      <c r="BX2117" s="155">
        <v>7.5004337999999993E-5</v>
      </c>
      <c r="BY2117" s="155">
        <v>0</v>
      </c>
      <c r="BZ2117" s="155">
        <v>3.3229395999999998E-7</v>
      </c>
      <c r="CA2117" s="155">
        <v>8.1298154999999998E-7</v>
      </c>
      <c r="CB2117" s="155">
        <v>0</v>
      </c>
      <c r="CC2117" s="155">
        <v>1.233931E-6</v>
      </c>
      <c r="CD2117" s="155">
        <v>0</v>
      </c>
      <c r="CE2117" s="155">
        <v>0</v>
      </c>
      <c r="CF2117" s="155">
        <v>0</v>
      </c>
      <c r="CG2117" s="155">
        <v>0</v>
      </c>
      <c r="CH2117" s="155">
        <v>0</v>
      </c>
      <c r="CI2117" s="155">
        <v>1.6144223E-6</v>
      </c>
      <c r="CJ2117" s="155">
        <v>0</v>
      </c>
      <c r="CK2117" s="155">
        <v>0</v>
      </c>
      <c r="CL2117" s="155">
        <v>0</v>
      </c>
      <c r="CM2117"/>
      <c r="CN2117" s="284">
        <v>0</v>
      </c>
      <c r="CO2117" s="284">
        <v>2.69</v>
      </c>
      <c r="CP2117" s="285">
        <v>2.3246513999999999E-2</v>
      </c>
      <c r="CQ2117" s="284">
        <v>9.6599999999999995E-4</v>
      </c>
      <c r="CR2117" s="284">
        <v>0</v>
      </c>
      <c r="CS2117" s="284">
        <v>0</v>
      </c>
      <c r="CT2117" s="284">
        <v>9.9666636000000007E-6</v>
      </c>
      <c r="CU2117" s="284">
        <v>0</v>
      </c>
      <c r="CV2117" s="284">
        <v>0</v>
      </c>
      <c r="CW2117" s="284">
        <v>2.8590426000000001E-4</v>
      </c>
      <c r="CX2117"/>
      <c r="CY2117"/>
      <c r="CZ2117"/>
      <c r="DA2117"/>
      <c r="DB2117" s="212"/>
      <c r="DC2117" s="48"/>
      <c r="DD2117" s="48"/>
      <c r="DE2117" s="48"/>
      <c r="DF2117" s="48"/>
      <c r="DG2117" s="48"/>
      <c r="DH2117" s="48"/>
      <c r="DI2117" s="48"/>
      <c r="DJ2117" s="48"/>
      <c r="DK2117" s="48"/>
      <c r="DL2117" s="48"/>
    </row>
    <row r="2118" spans="1:116" ht="14.4">
      <c r="A2118" t="s">
        <v>2024</v>
      </c>
      <c r="B2118" s="188" t="s">
        <v>334</v>
      </c>
      <c r="C2118" s="151" t="str">
        <f t="shared" si="544"/>
        <v>F.106.03.122</v>
      </c>
      <c r="D2118" s="54" t="s">
        <v>1387</v>
      </c>
      <c r="E2118" s="150" t="s">
        <v>352</v>
      </c>
      <c r="F2118" s="153" t="str">
        <f t="shared" si="545"/>
        <v>PVDC (Polyvinyliden chloride) waste combustion - clean tech without heat recovery</v>
      </c>
      <c r="G2118" s="154">
        <f t="shared" si="543"/>
        <v>0.91000000000000014</v>
      </c>
      <c r="H2118"/>
      <c r="I2118"/>
      <c r="J2118" s="227">
        <f t="shared" si="546"/>
        <v>1.0973957776000001</v>
      </c>
      <c r="K2118"/>
      <c r="L2118" s="280">
        <f t="shared" si="547"/>
        <v>0.11477442</v>
      </c>
      <c r="M2118" s="280">
        <f t="shared" si="548"/>
        <v>0.84612135759999996</v>
      </c>
      <c r="N2118" s="281">
        <f t="shared" si="549"/>
        <v>0</v>
      </c>
      <c r="O2118" s="280">
        <v>0.13650000000000001</v>
      </c>
      <c r="P2118" s="219">
        <v>0</v>
      </c>
      <c r="Q2118" s="219">
        <v>4.6594176000000001E-3</v>
      </c>
      <c r="R2118" s="219">
        <v>3.9167999999999998E-3</v>
      </c>
      <c r="S2118" s="219">
        <v>0</v>
      </c>
      <c r="T2118" s="219">
        <v>0</v>
      </c>
      <c r="U2118" s="219">
        <v>0.11085762</v>
      </c>
      <c r="V2118" s="219">
        <v>0.84146193999999996</v>
      </c>
      <c r="W2118" s="219">
        <v>0</v>
      </c>
      <c r="X2118" s="219">
        <v>0</v>
      </c>
      <c r="Y2118" s="219">
        <v>0</v>
      </c>
      <c r="Z2118" s="219">
        <v>0</v>
      </c>
      <c r="AA2118" s="219">
        <v>0</v>
      </c>
      <c r="AB2118" s="219">
        <v>0</v>
      </c>
      <c r="AC2118"/>
      <c r="AD2118" s="227">
        <f t="shared" si="535"/>
        <v>0.13650000000000001</v>
      </c>
      <c r="AE2118" s="227">
        <f t="shared" si="536"/>
        <v>0.9608957776</v>
      </c>
      <c r="AF2118" s="227">
        <f t="shared" si="537"/>
        <v>0.84612135759999996</v>
      </c>
      <c r="AG2118" s="227">
        <f t="shared" si="538"/>
        <v>0.84612135759999996</v>
      </c>
      <c r="AH2118" s="227">
        <f t="shared" si="539"/>
        <v>0</v>
      </c>
      <c r="AI2118"/>
      <c r="AJ2118">
        <v>0</v>
      </c>
      <c r="AK2118" s="155">
        <v>0</v>
      </c>
      <c r="AL2118" s="155">
        <v>0</v>
      </c>
      <c r="AM2118" s="155">
        <v>0</v>
      </c>
      <c r="AN2118" s="155">
        <v>0</v>
      </c>
      <c r="AO2118" s="155">
        <v>0</v>
      </c>
      <c r="AP2118" s="155">
        <v>0</v>
      </c>
      <c r="AQ2118"/>
      <c r="AR2118" s="156">
        <v>1.5558891E-2</v>
      </c>
      <c r="AS2118" s="156">
        <v>1.4834365E-2</v>
      </c>
      <c r="AT2118" s="156">
        <v>7.2452642000000002E-4</v>
      </c>
      <c r="AU2118" s="156">
        <v>0</v>
      </c>
      <c r="AV2118" s="282">
        <f t="shared" si="540"/>
        <v>8.8935040000000008E-7</v>
      </c>
      <c r="AW2118" s="282">
        <f t="shared" si="541"/>
        <v>2.679461615E-9</v>
      </c>
      <c r="AX2118" s="283">
        <f t="shared" si="542"/>
        <v>0</v>
      </c>
      <c r="AY2118" s="157">
        <v>8.4448E-7</v>
      </c>
      <c r="AZ2118" s="157">
        <v>2.5479999999999999E-9</v>
      </c>
      <c r="BA2118" s="157">
        <v>6.9615000000000002E-14</v>
      </c>
      <c r="BB2118" s="157">
        <v>0</v>
      </c>
      <c r="BC2118" s="157">
        <v>0</v>
      </c>
      <c r="BD2118" s="157">
        <v>5.8239999999999997E-10</v>
      </c>
      <c r="BE2118" s="157">
        <v>4.4287999999999999E-8</v>
      </c>
      <c r="BF2118" s="157">
        <v>8.2559999999999997E-11</v>
      </c>
      <c r="BG2118" s="157">
        <v>4.8831999999999999E-11</v>
      </c>
      <c r="BH2118" s="157">
        <v>0</v>
      </c>
      <c r="BI2118" s="157">
        <v>0</v>
      </c>
      <c r="BJ2118" s="157">
        <v>0</v>
      </c>
      <c r="BK2118" s="157">
        <v>0</v>
      </c>
      <c r="BL2118" s="157">
        <v>0</v>
      </c>
      <c r="BM2118" s="157">
        <v>0</v>
      </c>
      <c r="BN2118" s="157">
        <v>0</v>
      </c>
      <c r="BO2118" s="157">
        <v>0</v>
      </c>
      <c r="BP2118" s="157">
        <v>0</v>
      </c>
      <c r="BQ2118" s="157">
        <v>0</v>
      </c>
      <c r="BR2118" s="157">
        <v>0</v>
      </c>
      <c r="BS2118" s="157">
        <v>0</v>
      </c>
      <c r="BT2118" s="157">
        <v>0</v>
      </c>
      <c r="BU2118"/>
      <c r="BV2118" s="155">
        <v>1.9967501E-4</v>
      </c>
      <c r="BW2118" s="155">
        <v>5.2840457999999998E-7</v>
      </c>
      <c r="BX2118" s="155">
        <v>2.5373215000000001E-5</v>
      </c>
      <c r="BY2118" s="155">
        <v>9.8566147E-5</v>
      </c>
      <c r="BZ2118" s="155">
        <v>1.5410734000000001E-7</v>
      </c>
      <c r="CA2118" s="155">
        <v>3.7703491999999999E-7</v>
      </c>
      <c r="CB2118" s="155">
        <v>0</v>
      </c>
      <c r="CC2118" s="155">
        <v>5.7225786999999997E-7</v>
      </c>
      <c r="CD2118" s="155">
        <v>0</v>
      </c>
      <c r="CE2118" s="155">
        <v>7.3355129000000004E-5</v>
      </c>
      <c r="CF2118" s="155">
        <v>0</v>
      </c>
      <c r="CG2118" s="155">
        <v>0</v>
      </c>
      <c r="CH2118" s="155">
        <v>0</v>
      </c>
      <c r="CI2118" s="155">
        <v>7.4871758999999999E-7</v>
      </c>
      <c r="CJ2118" s="155">
        <v>0</v>
      </c>
      <c r="CK2118" s="155">
        <v>0</v>
      </c>
      <c r="CL2118" s="155">
        <v>0</v>
      </c>
      <c r="CM2118"/>
      <c r="CN2118" s="284">
        <v>0</v>
      </c>
      <c r="CO2118" s="284">
        <v>0.91</v>
      </c>
      <c r="CP2118" s="285">
        <v>1.0780992E-2</v>
      </c>
      <c r="CQ2118" s="284">
        <v>4.4799999999999999E-4</v>
      </c>
      <c r="CR2118" s="284">
        <v>0</v>
      </c>
      <c r="CS2118" s="284">
        <v>0</v>
      </c>
      <c r="CT2118" s="284">
        <v>4.6222207999999996E-6</v>
      </c>
      <c r="CU2118" s="284">
        <v>0</v>
      </c>
      <c r="CV2118" s="284">
        <v>0</v>
      </c>
      <c r="CW2118" s="284">
        <v>1.3259327999999999E-4</v>
      </c>
      <c r="CX2118"/>
      <c r="CY2118"/>
      <c r="CZ2118"/>
      <c r="DA2118"/>
      <c r="DB2118" s="212"/>
      <c r="DC2118" s="48"/>
      <c r="DD2118" s="48"/>
      <c r="DE2118" s="48"/>
      <c r="DF2118" s="48"/>
      <c r="DG2118" s="48"/>
      <c r="DH2118" s="48"/>
      <c r="DI2118" s="48"/>
      <c r="DJ2118" s="48"/>
      <c r="DK2118" s="48"/>
      <c r="DL2118" s="48"/>
    </row>
    <row r="2119" spans="1:116" ht="14.4">
      <c r="A2119" t="s">
        <v>2025</v>
      </c>
      <c r="B2119" s="188" t="s">
        <v>334</v>
      </c>
      <c r="C2119" s="151" t="str">
        <f t="shared" si="544"/>
        <v>F.106.03.123</v>
      </c>
      <c r="D2119" s="54" t="s">
        <v>1387</v>
      </c>
      <c r="E2119" s="150" t="s">
        <v>352</v>
      </c>
      <c r="F2119" s="153" t="str">
        <f t="shared" si="545"/>
        <v>Starch PBS 50%-50% (Polybutylene succinate) waste combustion - clean tech without hea</v>
      </c>
      <c r="G2119" s="154">
        <f t="shared" si="543"/>
        <v>0</v>
      </c>
      <c r="H2119"/>
      <c r="I2119"/>
      <c r="J2119" s="227">
        <f t="shared" si="546"/>
        <v>1.4070357E-2</v>
      </c>
      <c r="K2119"/>
      <c r="L2119" s="280">
        <f t="shared" si="547"/>
        <v>6.4260000000000003E-3</v>
      </c>
      <c r="M2119" s="280">
        <f t="shared" si="548"/>
        <v>7.6443570000000001E-3</v>
      </c>
      <c r="N2119" s="281">
        <f t="shared" si="549"/>
        <v>0</v>
      </c>
      <c r="O2119" s="280">
        <v>0</v>
      </c>
      <c r="P2119" s="219">
        <v>0</v>
      </c>
      <c r="Q2119" s="219">
        <v>7.6443570000000001E-3</v>
      </c>
      <c r="R2119" s="219">
        <v>6.4260000000000003E-3</v>
      </c>
      <c r="S2119" s="219">
        <v>0</v>
      </c>
      <c r="T2119" s="219">
        <v>0</v>
      </c>
      <c r="U2119" s="219">
        <v>0</v>
      </c>
      <c r="V2119" s="219">
        <v>0</v>
      </c>
      <c r="W2119" s="219">
        <v>0</v>
      </c>
      <c r="X2119" s="219">
        <v>0</v>
      </c>
      <c r="Y2119" s="219">
        <v>0</v>
      </c>
      <c r="Z2119" s="219">
        <v>0</v>
      </c>
      <c r="AA2119" s="219">
        <v>0</v>
      </c>
      <c r="AB2119" s="219">
        <v>0</v>
      </c>
      <c r="AC2119"/>
      <c r="AD2119" s="227">
        <f t="shared" si="535"/>
        <v>0</v>
      </c>
      <c r="AE2119" s="227">
        <f t="shared" si="536"/>
        <v>1.4070357E-2</v>
      </c>
      <c r="AF2119" s="227">
        <f t="shared" si="537"/>
        <v>7.6443570000000001E-3</v>
      </c>
      <c r="AG2119" s="227">
        <f t="shared" si="538"/>
        <v>7.6443570000000001E-3</v>
      </c>
      <c r="AH2119" s="227">
        <f t="shared" si="539"/>
        <v>0</v>
      </c>
      <c r="AI2119"/>
      <c r="AJ2119">
        <v>0</v>
      </c>
      <c r="AK2119" s="155">
        <v>0</v>
      </c>
      <c r="AL2119" s="155">
        <v>0</v>
      </c>
      <c r="AM2119" s="155">
        <v>0</v>
      </c>
      <c r="AN2119" s="155">
        <v>0</v>
      </c>
      <c r="AO2119" s="155">
        <v>0</v>
      </c>
      <c r="AP2119" s="155">
        <v>0</v>
      </c>
      <c r="AQ2119"/>
      <c r="AR2119" s="156">
        <v>1.2861953000000001E-3</v>
      </c>
      <c r="AS2119" s="156">
        <v>1.2279064999999999E-3</v>
      </c>
      <c r="AT2119" s="156">
        <v>5.8288775999999998E-5</v>
      </c>
      <c r="AU2119" s="156">
        <v>0</v>
      </c>
      <c r="AV2119" s="282">
        <f t="shared" si="540"/>
        <v>7.3615500000000002E-8</v>
      </c>
      <c r="AW2119" s="282">
        <f t="shared" si="541"/>
        <v>2.1556500000000002E-10</v>
      </c>
      <c r="AX2119" s="283">
        <f t="shared" si="542"/>
        <v>0</v>
      </c>
      <c r="AY2119" s="157">
        <v>0</v>
      </c>
      <c r="AZ2119" s="157">
        <v>0</v>
      </c>
      <c r="BA2119" s="157">
        <v>0</v>
      </c>
      <c r="BB2119" s="157">
        <v>0</v>
      </c>
      <c r="BC2119" s="157">
        <v>0</v>
      </c>
      <c r="BD2119" s="157">
        <v>9.5550000000000006E-10</v>
      </c>
      <c r="BE2119" s="157">
        <v>7.2660000000000003E-8</v>
      </c>
      <c r="BF2119" s="157">
        <v>1.3545000000000001E-10</v>
      </c>
      <c r="BG2119" s="157">
        <v>8.0114999999999999E-11</v>
      </c>
      <c r="BH2119" s="157">
        <v>0</v>
      </c>
      <c r="BI2119" s="157">
        <v>0</v>
      </c>
      <c r="BJ2119" s="157">
        <v>0</v>
      </c>
      <c r="BK2119" s="157">
        <v>0</v>
      </c>
      <c r="BL2119" s="157">
        <v>0</v>
      </c>
      <c r="BM2119" s="157">
        <v>0</v>
      </c>
      <c r="BN2119" s="157">
        <v>0</v>
      </c>
      <c r="BO2119" s="157">
        <v>0</v>
      </c>
      <c r="BP2119" s="157">
        <v>0</v>
      </c>
      <c r="BQ2119" s="157">
        <v>0</v>
      </c>
      <c r="BR2119" s="157">
        <v>0</v>
      </c>
      <c r="BS2119" s="157">
        <v>0</v>
      </c>
      <c r="BT2119" s="157">
        <v>0</v>
      </c>
      <c r="BU2119"/>
      <c r="BV2119" s="155">
        <v>3.9055444000000003E-6</v>
      </c>
      <c r="BW2119" s="155">
        <v>8.6691375999999995E-7</v>
      </c>
      <c r="BX2119" s="155">
        <v>0</v>
      </c>
      <c r="BY2119" s="155">
        <v>0</v>
      </c>
      <c r="BZ2119" s="155">
        <v>2.5283236000000001E-7</v>
      </c>
      <c r="CA2119" s="155">
        <v>6.1857292000000002E-7</v>
      </c>
      <c r="CB2119" s="155">
        <v>0</v>
      </c>
      <c r="CC2119" s="155">
        <v>9.3886057000000003E-7</v>
      </c>
      <c r="CD2119" s="155">
        <v>0</v>
      </c>
      <c r="CE2119" s="155">
        <v>0</v>
      </c>
      <c r="CF2119" s="155">
        <v>0</v>
      </c>
      <c r="CG2119" s="155">
        <v>0</v>
      </c>
      <c r="CH2119" s="155">
        <v>0</v>
      </c>
      <c r="CI2119" s="155">
        <v>1.2283648E-6</v>
      </c>
      <c r="CJ2119" s="155">
        <v>0</v>
      </c>
      <c r="CK2119" s="155">
        <v>0</v>
      </c>
      <c r="CL2119" s="155">
        <v>0</v>
      </c>
      <c r="CM2119"/>
      <c r="CN2119" s="284">
        <v>0</v>
      </c>
      <c r="CO2119" s="284">
        <v>0</v>
      </c>
      <c r="CP2119" s="285">
        <v>1.7687564999999999E-2</v>
      </c>
      <c r="CQ2119" s="284">
        <v>7.3499999999999998E-4</v>
      </c>
      <c r="CR2119" s="284">
        <v>0</v>
      </c>
      <c r="CS2119" s="284">
        <v>0</v>
      </c>
      <c r="CT2119" s="284">
        <v>7.5833309999999997E-6</v>
      </c>
      <c r="CU2119" s="284">
        <v>0</v>
      </c>
      <c r="CV2119" s="284">
        <v>0</v>
      </c>
      <c r="CW2119" s="284">
        <v>2.1753585E-4</v>
      </c>
      <c r="CX2119"/>
      <c r="CY2119"/>
      <c r="CZ2119"/>
      <c r="DA2119"/>
      <c r="DB2119" s="212"/>
      <c r="DC2119" s="48"/>
      <c r="DD2119" s="48"/>
      <c r="DE2119" s="48"/>
      <c r="DF2119" s="48"/>
      <c r="DG2119" s="48"/>
      <c r="DH2119" s="48"/>
      <c r="DI2119" s="48"/>
      <c r="DJ2119" s="48"/>
      <c r="DK2119" s="48"/>
      <c r="DL2119" s="48"/>
    </row>
    <row r="2120" spans="1:116" ht="14.4">
      <c r="A2120" t="s">
        <v>2026</v>
      </c>
      <c r="B2120" s="188" t="s">
        <v>334</v>
      </c>
      <c r="C2120" s="151" t="str">
        <f t="shared" si="544"/>
        <v>F.106.03.124</v>
      </c>
      <c r="D2120" s="54" t="s">
        <v>1387</v>
      </c>
      <c r="E2120" s="150" t="s">
        <v>352</v>
      </c>
      <c r="F2120" s="153" t="str">
        <f t="shared" si="545"/>
        <v>PBS (Polybutylene succinate) waste combustion - clean tech without heat recovery</v>
      </c>
      <c r="G2120" s="154">
        <f t="shared" si="543"/>
        <v>0</v>
      </c>
      <c r="H2120"/>
      <c r="I2120"/>
      <c r="J2120" s="227">
        <f t="shared" si="546"/>
        <v>1.5946404599999998E-2</v>
      </c>
      <c r="K2120"/>
      <c r="L2120" s="280">
        <f t="shared" si="547"/>
        <v>7.2827999999999999E-3</v>
      </c>
      <c r="M2120" s="280">
        <f t="shared" si="548"/>
        <v>8.6636045999999994E-3</v>
      </c>
      <c r="N2120" s="281">
        <f t="shared" si="549"/>
        <v>0</v>
      </c>
      <c r="O2120" s="280">
        <v>0</v>
      </c>
      <c r="P2120" s="219">
        <v>0</v>
      </c>
      <c r="Q2120" s="219">
        <v>8.6636045999999994E-3</v>
      </c>
      <c r="R2120" s="219">
        <v>7.2827999999999999E-3</v>
      </c>
      <c r="S2120" s="219">
        <v>0</v>
      </c>
      <c r="T2120" s="219">
        <v>0</v>
      </c>
      <c r="U2120" s="219">
        <v>0</v>
      </c>
      <c r="V2120" s="219">
        <v>0</v>
      </c>
      <c r="W2120" s="219">
        <v>0</v>
      </c>
      <c r="X2120" s="219">
        <v>0</v>
      </c>
      <c r="Y2120" s="219">
        <v>0</v>
      </c>
      <c r="Z2120" s="219">
        <v>0</v>
      </c>
      <c r="AA2120" s="219">
        <v>0</v>
      </c>
      <c r="AB2120" s="219">
        <v>0</v>
      </c>
      <c r="AC2120"/>
      <c r="AD2120" s="227">
        <f t="shared" si="535"/>
        <v>0</v>
      </c>
      <c r="AE2120" s="227">
        <f t="shared" si="536"/>
        <v>1.5946404599999998E-2</v>
      </c>
      <c r="AF2120" s="227">
        <f t="shared" si="537"/>
        <v>8.6636045999999994E-3</v>
      </c>
      <c r="AG2120" s="227">
        <f t="shared" si="538"/>
        <v>8.6636045999999994E-3</v>
      </c>
      <c r="AH2120" s="227">
        <f t="shared" si="539"/>
        <v>0</v>
      </c>
      <c r="AI2120"/>
      <c r="AJ2120">
        <v>0</v>
      </c>
      <c r="AK2120" s="155">
        <v>0</v>
      </c>
      <c r="AL2120" s="155">
        <v>0</v>
      </c>
      <c r="AM2120" s="155">
        <v>0</v>
      </c>
      <c r="AN2120" s="155">
        <v>0</v>
      </c>
      <c r="AO2120" s="155">
        <v>0</v>
      </c>
      <c r="AP2120" s="155">
        <v>0</v>
      </c>
      <c r="AQ2120"/>
      <c r="AR2120" s="156">
        <v>1.457688E-3</v>
      </c>
      <c r="AS2120" s="156">
        <v>1.3916274E-3</v>
      </c>
      <c r="AT2120" s="156">
        <v>6.6060613000000005E-5</v>
      </c>
      <c r="AU2120" s="156">
        <v>0</v>
      </c>
      <c r="AV2120" s="282">
        <f t="shared" si="540"/>
        <v>8.3430900000000009E-8</v>
      </c>
      <c r="AW2120" s="282">
        <f t="shared" si="541"/>
        <v>2.4430699999999998E-10</v>
      </c>
      <c r="AX2120" s="283">
        <f t="shared" si="542"/>
        <v>0</v>
      </c>
      <c r="AY2120" s="157">
        <v>0</v>
      </c>
      <c r="AZ2120" s="157">
        <v>0</v>
      </c>
      <c r="BA2120" s="157">
        <v>0</v>
      </c>
      <c r="BB2120" s="157">
        <v>0</v>
      </c>
      <c r="BC2120" s="157">
        <v>0</v>
      </c>
      <c r="BD2120" s="157">
        <v>1.0829000000000001E-9</v>
      </c>
      <c r="BE2120" s="157">
        <v>8.2348000000000004E-8</v>
      </c>
      <c r="BF2120" s="157">
        <v>1.5351E-10</v>
      </c>
      <c r="BG2120" s="157">
        <v>9.0796999999999999E-11</v>
      </c>
      <c r="BH2120" s="157">
        <v>0</v>
      </c>
      <c r="BI2120" s="157">
        <v>0</v>
      </c>
      <c r="BJ2120" s="157">
        <v>0</v>
      </c>
      <c r="BK2120" s="157">
        <v>0</v>
      </c>
      <c r="BL2120" s="157">
        <v>0</v>
      </c>
      <c r="BM2120" s="157">
        <v>0</v>
      </c>
      <c r="BN2120" s="157">
        <v>0</v>
      </c>
      <c r="BO2120" s="157">
        <v>0</v>
      </c>
      <c r="BP2120" s="157">
        <v>0</v>
      </c>
      <c r="BQ2120" s="157">
        <v>0</v>
      </c>
      <c r="BR2120" s="157">
        <v>0</v>
      </c>
      <c r="BS2120" s="157">
        <v>0</v>
      </c>
      <c r="BT2120" s="157">
        <v>0</v>
      </c>
      <c r="BU2120"/>
      <c r="BV2120" s="155">
        <v>4.4262837E-6</v>
      </c>
      <c r="BW2120" s="155">
        <v>9.8250226000000006E-7</v>
      </c>
      <c r="BX2120" s="155">
        <v>0</v>
      </c>
      <c r="BY2120" s="155">
        <v>0</v>
      </c>
      <c r="BZ2120" s="155">
        <v>2.8654334000000002E-7</v>
      </c>
      <c r="CA2120" s="155">
        <v>7.0104930999999998E-7</v>
      </c>
      <c r="CB2120" s="155">
        <v>0</v>
      </c>
      <c r="CC2120" s="155">
        <v>1.064042E-6</v>
      </c>
      <c r="CD2120" s="155">
        <v>0</v>
      </c>
      <c r="CE2120" s="155">
        <v>0</v>
      </c>
      <c r="CF2120" s="155">
        <v>0</v>
      </c>
      <c r="CG2120" s="155">
        <v>0</v>
      </c>
      <c r="CH2120" s="155">
        <v>0</v>
      </c>
      <c r="CI2120" s="155">
        <v>1.3921467999999999E-6</v>
      </c>
      <c r="CJ2120" s="155">
        <v>0</v>
      </c>
      <c r="CK2120" s="155">
        <v>0</v>
      </c>
      <c r="CL2120" s="155">
        <v>0</v>
      </c>
      <c r="CM2120"/>
      <c r="CN2120" s="284">
        <v>0</v>
      </c>
      <c r="CO2120" s="284">
        <v>0</v>
      </c>
      <c r="CP2120" s="285">
        <v>2.0045907000000002E-2</v>
      </c>
      <c r="CQ2120" s="284">
        <v>8.3299999999999997E-4</v>
      </c>
      <c r="CR2120" s="284">
        <v>0</v>
      </c>
      <c r="CS2120" s="284">
        <v>0</v>
      </c>
      <c r="CT2120" s="284">
        <v>8.5944418000000003E-6</v>
      </c>
      <c r="CU2120" s="284">
        <v>0</v>
      </c>
      <c r="CV2120" s="284">
        <v>0</v>
      </c>
      <c r="CW2120" s="284">
        <v>2.4654062999999998E-4</v>
      </c>
      <c r="CX2120"/>
      <c r="CY2120"/>
      <c r="CZ2120"/>
      <c r="DA2120"/>
      <c r="DB2120" s="212"/>
      <c r="DC2120" s="48"/>
      <c r="DD2120" s="48"/>
      <c r="DE2120" s="48"/>
      <c r="DF2120" s="48"/>
      <c r="DG2120" s="48"/>
      <c r="DH2120" s="48"/>
      <c r="DI2120" s="48"/>
      <c r="DJ2120" s="48"/>
      <c r="DK2120" s="48"/>
      <c r="DL2120" s="48"/>
    </row>
    <row r="2121" spans="1:116" ht="14.4">
      <c r="A2121" t="s">
        <v>2027</v>
      </c>
      <c r="B2121" s="188" t="s">
        <v>334</v>
      </c>
      <c r="C2121" s="151" t="str">
        <f t="shared" si="544"/>
        <v>F.106.03.125</v>
      </c>
      <c r="D2121" s="54" t="s">
        <v>1387</v>
      </c>
      <c r="E2121" s="150" t="s">
        <v>352</v>
      </c>
      <c r="F2121" s="153" t="str">
        <f t="shared" si="545"/>
        <v>PBAT (Polybutylene adipate terepht) waste combustion - clean tech without heat recove</v>
      </c>
      <c r="G2121" s="154">
        <f t="shared" si="543"/>
        <v>0</v>
      </c>
      <c r="H2121"/>
      <c r="I2121"/>
      <c r="J2121" s="227">
        <f t="shared" si="546"/>
        <v>1.5946404599999998E-2</v>
      </c>
      <c r="K2121"/>
      <c r="L2121" s="280">
        <f t="shared" si="547"/>
        <v>7.2827999999999999E-3</v>
      </c>
      <c r="M2121" s="280">
        <f t="shared" si="548"/>
        <v>8.6636045999999994E-3</v>
      </c>
      <c r="N2121" s="281">
        <f t="shared" si="549"/>
        <v>0</v>
      </c>
      <c r="O2121" s="280">
        <v>0</v>
      </c>
      <c r="P2121" s="219">
        <v>0</v>
      </c>
      <c r="Q2121" s="219">
        <v>8.6636045999999994E-3</v>
      </c>
      <c r="R2121" s="219">
        <v>7.2827999999999999E-3</v>
      </c>
      <c r="S2121" s="219">
        <v>0</v>
      </c>
      <c r="T2121" s="219">
        <v>0</v>
      </c>
      <c r="U2121" s="219">
        <v>0</v>
      </c>
      <c r="V2121" s="219">
        <v>0</v>
      </c>
      <c r="W2121" s="219">
        <v>0</v>
      </c>
      <c r="X2121" s="219">
        <v>0</v>
      </c>
      <c r="Y2121" s="219">
        <v>0</v>
      </c>
      <c r="Z2121" s="219">
        <v>0</v>
      </c>
      <c r="AA2121" s="219">
        <v>0</v>
      </c>
      <c r="AB2121" s="219">
        <v>0</v>
      </c>
      <c r="AC2121"/>
      <c r="AD2121" s="227">
        <f t="shared" si="535"/>
        <v>0</v>
      </c>
      <c r="AE2121" s="227">
        <f t="shared" si="536"/>
        <v>1.5946404599999998E-2</v>
      </c>
      <c r="AF2121" s="227">
        <f t="shared" si="537"/>
        <v>8.6636045999999994E-3</v>
      </c>
      <c r="AG2121" s="227">
        <f t="shared" si="538"/>
        <v>8.6636045999999994E-3</v>
      </c>
      <c r="AH2121" s="227">
        <f t="shared" si="539"/>
        <v>0</v>
      </c>
      <c r="AI2121"/>
      <c r="AJ2121">
        <v>0</v>
      </c>
      <c r="AK2121" s="155">
        <v>0</v>
      </c>
      <c r="AL2121" s="155">
        <v>0</v>
      </c>
      <c r="AM2121" s="155">
        <v>0</v>
      </c>
      <c r="AN2121" s="155">
        <v>0</v>
      </c>
      <c r="AO2121" s="155">
        <v>0</v>
      </c>
      <c r="AP2121" s="155">
        <v>0</v>
      </c>
      <c r="AQ2121"/>
      <c r="AR2121" s="156">
        <v>1.457688E-3</v>
      </c>
      <c r="AS2121" s="156">
        <v>1.3916274E-3</v>
      </c>
      <c r="AT2121" s="156">
        <v>6.6060613000000005E-5</v>
      </c>
      <c r="AU2121" s="156">
        <v>0</v>
      </c>
      <c r="AV2121" s="282">
        <f t="shared" si="540"/>
        <v>8.3430900000000009E-8</v>
      </c>
      <c r="AW2121" s="282">
        <f t="shared" si="541"/>
        <v>2.4430699999999998E-10</v>
      </c>
      <c r="AX2121" s="283">
        <f t="shared" si="542"/>
        <v>0</v>
      </c>
      <c r="AY2121" s="157">
        <v>0</v>
      </c>
      <c r="AZ2121" s="157">
        <v>0</v>
      </c>
      <c r="BA2121" s="157">
        <v>0</v>
      </c>
      <c r="BB2121" s="157">
        <v>0</v>
      </c>
      <c r="BC2121" s="157">
        <v>0</v>
      </c>
      <c r="BD2121" s="157">
        <v>1.0829000000000001E-9</v>
      </c>
      <c r="BE2121" s="157">
        <v>8.2348000000000004E-8</v>
      </c>
      <c r="BF2121" s="157">
        <v>1.5351E-10</v>
      </c>
      <c r="BG2121" s="157">
        <v>9.0796999999999999E-11</v>
      </c>
      <c r="BH2121" s="157">
        <v>0</v>
      </c>
      <c r="BI2121" s="157">
        <v>0</v>
      </c>
      <c r="BJ2121" s="157">
        <v>0</v>
      </c>
      <c r="BK2121" s="157">
        <v>0</v>
      </c>
      <c r="BL2121" s="157">
        <v>0</v>
      </c>
      <c r="BM2121" s="157">
        <v>0</v>
      </c>
      <c r="BN2121" s="157">
        <v>0</v>
      </c>
      <c r="BO2121" s="157">
        <v>0</v>
      </c>
      <c r="BP2121" s="157">
        <v>0</v>
      </c>
      <c r="BQ2121" s="157">
        <v>0</v>
      </c>
      <c r="BR2121" s="157">
        <v>0</v>
      </c>
      <c r="BS2121" s="157">
        <v>0</v>
      </c>
      <c r="BT2121" s="157">
        <v>0</v>
      </c>
      <c r="BU2121"/>
      <c r="BV2121" s="155">
        <v>4.4262837E-6</v>
      </c>
      <c r="BW2121" s="155">
        <v>9.8250226000000006E-7</v>
      </c>
      <c r="BX2121" s="155">
        <v>0</v>
      </c>
      <c r="BY2121" s="155">
        <v>0</v>
      </c>
      <c r="BZ2121" s="155">
        <v>2.8654334000000002E-7</v>
      </c>
      <c r="CA2121" s="155">
        <v>7.0104930999999998E-7</v>
      </c>
      <c r="CB2121" s="155">
        <v>0</v>
      </c>
      <c r="CC2121" s="155">
        <v>1.064042E-6</v>
      </c>
      <c r="CD2121" s="155">
        <v>0</v>
      </c>
      <c r="CE2121" s="155">
        <v>0</v>
      </c>
      <c r="CF2121" s="155">
        <v>0</v>
      </c>
      <c r="CG2121" s="155">
        <v>0</v>
      </c>
      <c r="CH2121" s="155">
        <v>0</v>
      </c>
      <c r="CI2121" s="155">
        <v>1.3921467999999999E-6</v>
      </c>
      <c r="CJ2121" s="155">
        <v>0</v>
      </c>
      <c r="CK2121" s="155">
        <v>0</v>
      </c>
      <c r="CL2121" s="155">
        <v>0</v>
      </c>
      <c r="CM2121"/>
      <c r="CN2121" s="284">
        <v>0</v>
      </c>
      <c r="CO2121" s="284">
        <v>0</v>
      </c>
      <c r="CP2121" s="285">
        <v>2.0045907000000002E-2</v>
      </c>
      <c r="CQ2121" s="284">
        <v>8.3299999999999997E-4</v>
      </c>
      <c r="CR2121" s="284">
        <v>0</v>
      </c>
      <c r="CS2121" s="284">
        <v>0</v>
      </c>
      <c r="CT2121" s="284">
        <v>8.5944418000000003E-6</v>
      </c>
      <c r="CU2121" s="284">
        <v>0</v>
      </c>
      <c r="CV2121" s="284">
        <v>0</v>
      </c>
      <c r="CW2121" s="284">
        <v>2.4654062999999998E-4</v>
      </c>
      <c r="CX2121"/>
      <c r="CY2121"/>
      <c r="CZ2121"/>
      <c r="DA2121"/>
      <c r="DB2121" s="212"/>
      <c r="DC2121" s="48"/>
      <c r="DD2121" s="48"/>
      <c r="DE2121" s="48"/>
      <c r="DF2121" s="48"/>
      <c r="DG2121" s="48"/>
      <c r="DH2121" s="48"/>
      <c r="DI2121" s="48"/>
      <c r="DJ2121" s="48"/>
      <c r="DK2121" s="48"/>
      <c r="DL2121" s="48"/>
    </row>
    <row r="2122" spans="1:116" ht="14.4">
      <c r="A2122" t="s">
        <v>2028</v>
      </c>
      <c r="B2122" s="188" t="s">
        <v>334</v>
      </c>
      <c r="C2122" s="151" t="str">
        <f t="shared" si="544"/>
        <v>F.106.03.126</v>
      </c>
      <c r="D2122" s="54" t="s">
        <v>1387</v>
      </c>
      <c r="E2122" s="150" t="s">
        <v>352</v>
      </c>
      <c r="F2122" s="153" t="str">
        <f t="shared" si="545"/>
        <v>PHB (Polyhydroxybutyrate) waste combustion - clean tech without heat recovery</v>
      </c>
      <c r="G2122" s="154">
        <f t="shared" si="543"/>
        <v>0</v>
      </c>
      <c r="H2122"/>
      <c r="I2122"/>
      <c r="J2122" s="227">
        <f t="shared" si="546"/>
        <v>1.5946404599999998E-2</v>
      </c>
      <c r="K2122"/>
      <c r="L2122" s="280">
        <f t="shared" si="547"/>
        <v>7.2827999999999999E-3</v>
      </c>
      <c r="M2122" s="280">
        <f t="shared" si="548"/>
        <v>8.6636045999999994E-3</v>
      </c>
      <c r="N2122" s="281">
        <f t="shared" si="549"/>
        <v>0</v>
      </c>
      <c r="O2122" s="280">
        <v>0</v>
      </c>
      <c r="P2122" s="286">
        <v>0</v>
      </c>
      <c r="Q2122" s="219">
        <v>8.6636045999999994E-3</v>
      </c>
      <c r="R2122" s="219">
        <v>7.2827999999999999E-3</v>
      </c>
      <c r="S2122" s="219">
        <v>0</v>
      </c>
      <c r="T2122" s="219">
        <v>0</v>
      </c>
      <c r="U2122" s="219">
        <v>0</v>
      </c>
      <c r="V2122" s="219">
        <v>0</v>
      </c>
      <c r="W2122" s="219">
        <v>0</v>
      </c>
      <c r="X2122" s="219">
        <v>0</v>
      </c>
      <c r="Y2122" s="219">
        <v>0</v>
      </c>
      <c r="Z2122" s="219">
        <v>0</v>
      </c>
      <c r="AA2122" s="219">
        <v>0</v>
      </c>
      <c r="AB2122" s="219">
        <v>0</v>
      </c>
      <c r="AC2122"/>
      <c r="AD2122" s="227">
        <f t="shared" ref="AD2122:AD2165" si="550">O2122</f>
        <v>0</v>
      </c>
      <c r="AE2122" s="227">
        <f t="shared" ref="AE2122:AE2165" si="551">P2122+Q2122+R2122+S2122+T2122+U2122+V2122</f>
        <v>1.5946404599999998E-2</v>
      </c>
      <c r="AF2122" s="227">
        <f t="shared" ref="AF2122:AF2165" si="552">P2122+Q2122+V2122+AA2122</f>
        <v>8.6636045999999994E-3</v>
      </c>
      <c r="AG2122" s="227">
        <f t="shared" ref="AG2122:AG2165" si="553">Z2122+P2122+Q2122+V2122+X2122</f>
        <v>8.6636045999999994E-3</v>
      </c>
      <c r="AH2122" s="227">
        <f t="shared" ref="AH2122:AH2165" si="554">W2122+Y2122+AB2122</f>
        <v>0</v>
      </c>
      <c r="AI2122"/>
      <c r="AJ2122">
        <v>0</v>
      </c>
      <c r="AK2122" s="155">
        <v>0</v>
      </c>
      <c r="AL2122" s="155">
        <v>0</v>
      </c>
      <c r="AM2122" s="155">
        <v>0</v>
      </c>
      <c r="AN2122" s="155">
        <v>0</v>
      </c>
      <c r="AO2122" s="155">
        <v>0</v>
      </c>
      <c r="AP2122" s="155">
        <v>0</v>
      </c>
      <c r="AQ2122"/>
      <c r="AR2122" s="156">
        <v>1.457688E-3</v>
      </c>
      <c r="AS2122" s="156">
        <v>1.3916274E-3</v>
      </c>
      <c r="AT2122" s="156">
        <v>6.6060613000000005E-5</v>
      </c>
      <c r="AU2122" s="156">
        <v>0</v>
      </c>
      <c r="AV2122" s="282">
        <f t="shared" si="540"/>
        <v>8.3430900000000009E-8</v>
      </c>
      <c r="AW2122" s="282">
        <f t="shared" si="541"/>
        <v>2.4430699999999998E-10</v>
      </c>
      <c r="AX2122" s="283">
        <f t="shared" si="542"/>
        <v>0</v>
      </c>
      <c r="AY2122" s="157">
        <v>0</v>
      </c>
      <c r="AZ2122" s="157">
        <v>0</v>
      </c>
      <c r="BA2122" s="157">
        <v>0</v>
      </c>
      <c r="BB2122" s="157">
        <v>0</v>
      </c>
      <c r="BC2122" s="157">
        <v>0</v>
      </c>
      <c r="BD2122" s="157">
        <v>1.0829000000000001E-9</v>
      </c>
      <c r="BE2122" s="157">
        <v>8.2348000000000004E-8</v>
      </c>
      <c r="BF2122" s="157">
        <v>1.5351E-10</v>
      </c>
      <c r="BG2122" s="157">
        <v>9.0796999999999999E-11</v>
      </c>
      <c r="BH2122" s="157">
        <v>0</v>
      </c>
      <c r="BI2122" s="157">
        <v>0</v>
      </c>
      <c r="BJ2122" s="157">
        <v>0</v>
      </c>
      <c r="BK2122" s="157">
        <v>0</v>
      </c>
      <c r="BL2122" s="157">
        <v>0</v>
      </c>
      <c r="BM2122" s="157">
        <v>0</v>
      </c>
      <c r="BN2122" s="157">
        <v>0</v>
      </c>
      <c r="BO2122" s="157">
        <v>0</v>
      </c>
      <c r="BP2122" s="157">
        <v>0</v>
      </c>
      <c r="BQ2122" s="157">
        <v>0</v>
      </c>
      <c r="BR2122" s="157">
        <v>0</v>
      </c>
      <c r="BS2122" s="157">
        <v>0</v>
      </c>
      <c r="BT2122" s="157">
        <v>0</v>
      </c>
      <c r="BU2122"/>
      <c r="BV2122" s="155">
        <v>4.4262837E-6</v>
      </c>
      <c r="BW2122" s="155">
        <v>9.8250226000000006E-7</v>
      </c>
      <c r="BX2122" s="155">
        <v>0</v>
      </c>
      <c r="BY2122" s="155">
        <v>0</v>
      </c>
      <c r="BZ2122" s="155">
        <v>2.8654334000000002E-7</v>
      </c>
      <c r="CA2122" s="155">
        <v>7.0104930999999998E-7</v>
      </c>
      <c r="CB2122" s="155">
        <v>0</v>
      </c>
      <c r="CC2122" s="155">
        <v>1.064042E-6</v>
      </c>
      <c r="CD2122" s="155">
        <v>0</v>
      </c>
      <c r="CE2122" s="155">
        <v>0</v>
      </c>
      <c r="CF2122" s="155">
        <v>0</v>
      </c>
      <c r="CG2122" s="155">
        <v>0</v>
      </c>
      <c r="CH2122" s="155">
        <v>0</v>
      </c>
      <c r="CI2122" s="155">
        <v>1.3921467999999999E-6</v>
      </c>
      <c r="CJ2122" s="155">
        <v>0</v>
      </c>
      <c r="CK2122" s="155">
        <v>0</v>
      </c>
      <c r="CL2122" s="155">
        <v>0</v>
      </c>
      <c r="CM2122"/>
      <c r="CN2122" s="284">
        <v>0</v>
      </c>
      <c r="CO2122" s="284">
        <v>0</v>
      </c>
      <c r="CP2122" s="285">
        <v>2.0045907000000002E-2</v>
      </c>
      <c r="CQ2122" s="284">
        <v>8.3299999999999997E-4</v>
      </c>
      <c r="CR2122" s="284">
        <v>0</v>
      </c>
      <c r="CS2122" s="284">
        <v>0</v>
      </c>
      <c r="CT2122" s="284">
        <v>8.5944418000000003E-6</v>
      </c>
      <c r="CU2122" s="284">
        <v>0</v>
      </c>
      <c r="CV2122" s="284">
        <v>0</v>
      </c>
      <c r="CW2122" s="284">
        <v>2.4654062999999998E-4</v>
      </c>
      <c r="CX2122"/>
      <c r="CY2122"/>
      <c r="CZ2122"/>
      <c r="DA2122"/>
      <c r="DB2122" s="212"/>
      <c r="DC2122" s="48"/>
      <c r="DD2122" s="48"/>
      <c r="DE2122" s="48"/>
      <c r="DF2122" s="48"/>
      <c r="DG2122" s="48"/>
      <c r="DH2122" s="48"/>
      <c r="DI2122" s="48"/>
      <c r="DJ2122" s="48"/>
      <c r="DK2122" s="48"/>
      <c r="DL2122" s="48"/>
    </row>
    <row r="2123" spans="1:116" ht="14.4">
      <c r="A2123" t="s">
        <v>2029</v>
      </c>
      <c r="B2123" s="188" t="s">
        <v>334</v>
      </c>
      <c r="C2123" s="151" t="str">
        <f t="shared" si="544"/>
        <v>F.106.03.127</v>
      </c>
      <c r="D2123" s="54" t="s">
        <v>1387</v>
      </c>
      <c r="E2123" s="150" t="s">
        <v>352</v>
      </c>
      <c r="F2123" s="153" t="str">
        <f t="shared" si="545"/>
        <v>PAN (Polyacrylonitrile fibres) waste combustion - clean tech without heat recovery</v>
      </c>
      <c r="G2123" s="154">
        <f t="shared" si="543"/>
        <v>2.4900000000000002</v>
      </c>
      <c r="H2123"/>
      <c r="I2123"/>
      <c r="J2123" s="227">
        <f t="shared" si="546"/>
        <v>0.39802262199999999</v>
      </c>
      <c r="K2123"/>
      <c r="L2123" s="280">
        <f t="shared" si="547"/>
        <v>1.1199600000000001E-2</v>
      </c>
      <c r="M2123" s="280">
        <f t="shared" si="548"/>
        <v>1.3323022E-2</v>
      </c>
      <c r="N2123" s="281">
        <f t="shared" si="549"/>
        <v>0</v>
      </c>
      <c r="O2123" s="280">
        <v>0.3735</v>
      </c>
      <c r="P2123" s="286">
        <v>0</v>
      </c>
      <c r="Q2123" s="219">
        <v>1.3323022E-2</v>
      </c>
      <c r="R2123" s="219">
        <v>1.1199600000000001E-2</v>
      </c>
      <c r="S2123" s="219">
        <v>0</v>
      </c>
      <c r="T2123" s="219">
        <v>0</v>
      </c>
      <c r="U2123" s="219">
        <v>0</v>
      </c>
      <c r="V2123" s="219">
        <v>0</v>
      </c>
      <c r="W2123" s="219">
        <v>0</v>
      </c>
      <c r="X2123" s="219">
        <v>0</v>
      </c>
      <c r="Y2123" s="219">
        <v>0</v>
      </c>
      <c r="Z2123" s="219">
        <v>0</v>
      </c>
      <c r="AA2123" s="219">
        <v>0</v>
      </c>
      <c r="AB2123" s="219">
        <v>0</v>
      </c>
      <c r="AC2123"/>
      <c r="AD2123" s="227">
        <f t="shared" si="550"/>
        <v>0.3735</v>
      </c>
      <c r="AE2123" s="227">
        <f t="shared" si="551"/>
        <v>2.4522622000000001E-2</v>
      </c>
      <c r="AF2123" s="227">
        <f t="shared" si="552"/>
        <v>1.3323022E-2</v>
      </c>
      <c r="AG2123" s="227">
        <f t="shared" si="553"/>
        <v>1.3323022E-2</v>
      </c>
      <c r="AH2123" s="227">
        <f t="shared" si="554"/>
        <v>0</v>
      </c>
      <c r="AI2123"/>
      <c r="AJ2123">
        <v>0</v>
      </c>
      <c r="AK2123" s="155">
        <v>0</v>
      </c>
      <c r="AL2123" s="155">
        <v>0</v>
      </c>
      <c r="AM2123" s="155">
        <v>0</v>
      </c>
      <c r="AN2123" s="155">
        <v>0</v>
      </c>
      <c r="AO2123" s="155">
        <v>0</v>
      </c>
      <c r="AP2123" s="155">
        <v>0</v>
      </c>
      <c r="AQ2123"/>
      <c r="AR2123" s="156">
        <v>4.2669745000000002E-2</v>
      </c>
      <c r="AS2123" s="156">
        <v>4.0682875E-2</v>
      </c>
      <c r="AT2123" s="156">
        <v>1.9868693000000002E-3</v>
      </c>
      <c r="AU2123" s="156">
        <v>0</v>
      </c>
      <c r="AV2123" s="282">
        <f t="shared" si="540"/>
        <v>2.4390212999999996E-6</v>
      </c>
      <c r="AW2123" s="282">
        <f t="shared" si="541"/>
        <v>7.3478894850000004E-9</v>
      </c>
      <c r="AX2123" s="283">
        <f t="shared" si="542"/>
        <v>0</v>
      </c>
      <c r="AY2123" s="157">
        <v>2.3107199999999999E-6</v>
      </c>
      <c r="AZ2123" s="157">
        <v>6.9720000000000003E-9</v>
      </c>
      <c r="BA2123" s="157">
        <v>1.90485E-13</v>
      </c>
      <c r="BB2123" s="157">
        <v>0</v>
      </c>
      <c r="BC2123" s="157">
        <v>0</v>
      </c>
      <c r="BD2123" s="157">
        <v>1.6653E-9</v>
      </c>
      <c r="BE2123" s="157">
        <v>1.26636E-7</v>
      </c>
      <c r="BF2123" s="157">
        <v>2.3606999999999999E-10</v>
      </c>
      <c r="BG2123" s="157">
        <v>1.39629E-10</v>
      </c>
      <c r="BH2123" s="157">
        <v>0</v>
      </c>
      <c r="BI2123" s="157">
        <v>0</v>
      </c>
      <c r="BJ2123" s="157">
        <v>0</v>
      </c>
      <c r="BK2123" s="157">
        <v>0</v>
      </c>
      <c r="BL2123" s="157">
        <v>0</v>
      </c>
      <c r="BM2123" s="157">
        <v>0</v>
      </c>
      <c r="BN2123" s="157">
        <v>0</v>
      </c>
      <c r="BO2123" s="157">
        <v>0</v>
      </c>
      <c r="BP2123" s="157">
        <v>0</v>
      </c>
      <c r="BQ2123" s="157">
        <v>0</v>
      </c>
      <c r="BR2123" s="157">
        <v>0</v>
      </c>
      <c r="BS2123" s="157">
        <v>0</v>
      </c>
      <c r="BT2123" s="157">
        <v>0</v>
      </c>
      <c r="BU2123"/>
      <c r="BV2123" s="155">
        <v>7.6234613000000006E-5</v>
      </c>
      <c r="BW2123" s="155">
        <v>1.5109067999999999E-6</v>
      </c>
      <c r="BX2123" s="155">
        <v>6.9427806999999999E-5</v>
      </c>
      <c r="BY2123" s="155">
        <v>0</v>
      </c>
      <c r="BZ2123" s="155">
        <v>4.4065068999999998E-7</v>
      </c>
      <c r="CA2123" s="155">
        <v>1.0780842E-6</v>
      </c>
      <c r="CB2123" s="155">
        <v>0</v>
      </c>
      <c r="CC2123" s="155">
        <v>1.6362999E-6</v>
      </c>
      <c r="CD2123" s="155">
        <v>0</v>
      </c>
      <c r="CE2123" s="155">
        <v>0</v>
      </c>
      <c r="CF2123" s="155">
        <v>0</v>
      </c>
      <c r="CG2123" s="155">
        <v>0</v>
      </c>
      <c r="CH2123" s="155">
        <v>0</v>
      </c>
      <c r="CI2123" s="155">
        <v>2.1408644000000002E-6</v>
      </c>
      <c r="CJ2123" s="155">
        <v>0</v>
      </c>
      <c r="CK2123" s="155">
        <v>0</v>
      </c>
      <c r="CL2123" s="155">
        <v>0</v>
      </c>
      <c r="CM2123"/>
      <c r="CN2123" s="284">
        <v>0</v>
      </c>
      <c r="CO2123" s="284">
        <v>2.4900000000000002</v>
      </c>
      <c r="CP2123" s="285">
        <v>3.0826899000000001E-2</v>
      </c>
      <c r="CQ2123" s="284">
        <v>1.281E-3</v>
      </c>
      <c r="CR2123" s="284">
        <v>0</v>
      </c>
      <c r="CS2123" s="284">
        <v>0</v>
      </c>
      <c r="CT2123" s="284">
        <v>1.3216663E-5</v>
      </c>
      <c r="CU2123" s="284">
        <v>0</v>
      </c>
      <c r="CV2123" s="284">
        <v>0</v>
      </c>
      <c r="CW2123" s="284">
        <v>3.7913391000000003E-4</v>
      </c>
      <c r="CX2123"/>
      <c r="CY2123"/>
      <c r="CZ2123"/>
      <c r="DA2123"/>
      <c r="DB2123" s="212"/>
      <c r="DC2123" s="48"/>
      <c r="DD2123" s="48"/>
      <c r="DE2123" s="48"/>
      <c r="DF2123" s="48"/>
      <c r="DG2123" s="48"/>
      <c r="DH2123" s="48"/>
      <c r="DI2123" s="48"/>
      <c r="DJ2123" s="48"/>
      <c r="DK2123" s="48"/>
      <c r="DL2123" s="48"/>
    </row>
    <row r="2124" spans="1:116" ht="14.4">
      <c r="A2124" t="s">
        <v>2030</v>
      </c>
      <c r="B2124" s="188" t="s">
        <v>334</v>
      </c>
      <c r="C2124" s="151" t="str">
        <f t="shared" si="544"/>
        <v>F.106.03.128</v>
      </c>
      <c r="D2124" s="54" t="s">
        <v>1387</v>
      </c>
      <c r="E2124" s="150" t="s">
        <v>352</v>
      </c>
      <c r="F2124" s="153" t="str">
        <f t="shared" si="545"/>
        <v>bio-PP (Polypropylene) waste combustion - clean tech without heat recovery</v>
      </c>
      <c r="G2124" s="154">
        <f t="shared" si="543"/>
        <v>0</v>
      </c>
      <c r="H2124"/>
      <c r="I2124"/>
      <c r="J2124" s="227">
        <f t="shared" si="546"/>
        <v>3.5376898000000004E-2</v>
      </c>
      <c r="K2124"/>
      <c r="L2124" s="280">
        <f t="shared" si="547"/>
        <v>1.6156799999999999E-2</v>
      </c>
      <c r="M2124" s="280">
        <f t="shared" si="548"/>
        <v>1.9220098000000001E-2</v>
      </c>
      <c r="N2124" s="281">
        <f t="shared" si="549"/>
        <v>0</v>
      </c>
      <c r="O2124" s="280">
        <v>0</v>
      </c>
      <c r="P2124" s="286">
        <v>0</v>
      </c>
      <c r="Q2124" s="219">
        <v>1.9220098000000001E-2</v>
      </c>
      <c r="R2124" s="219">
        <v>1.6156799999999999E-2</v>
      </c>
      <c r="S2124" s="219">
        <v>0</v>
      </c>
      <c r="T2124" s="219">
        <v>0</v>
      </c>
      <c r="U2124" s="219">
        <v>0</v>
      </c>
      <c r="V2124" s="219">
        <v>0</v>
      </c>
      <c r="W2124" s="219">
        <v>0</v>
      </c>
      <c r="X2124" s="219">
        <v>0</v>
      </c>
      <c r="Y2124" s="219">
        <v>0</v>
      </c>
      <c r="Z2124" s="219">
        <v>0</v>
      </c>
      <c r="AA2124" s="219">
        <v>0</v>
      </c>
      <c r="AB2124" s="219">
        <v>0</v>
      </c>
      <c r="AC2124"/>
      <c r="AD2124" s="227">
        <f t="shared" si="550"/>
        <v>0</v>
      </c>
      <c r="AE2124" s="227">
        <f t="shared" si="551"/>
        <v>3.5376898000000004E-2</v>
      </c>
      <c r="AF2124" s="227">
        <f t="shared" si="552"/>
        <v>1.9220098000000001E-2</v>
      </c>
      <c r="AG2124" s="227">
        <f t="shared" si="553"/>
        <v>1.9220098000000001E-2</v>
      </c>
      <c r="AH2124" s="227">
        <f t="shared" si="554"/>
        <v>0</v>
      </c>
      <c r="AI2124"/>
      <c r="AJ2124">
        <v>0</v>
      </c>
      <c r="AK2124" s="155">
        <v>0</v>
      </c>
      <c r="AL2124" s="155">
        <v>0</v>
      </c>
      <c r="AM2124" s="155">
        <v>0</v>
      </c>
      <c r="AN2124" s="155">
        <v>0</v>
      </c>
      <c r="AO2124" s="155">
        <v>0</v>
      </c>
      <c r="AP2124" s="155">
        <v>0</v>
      </c>
      <c r="AQ2124"/>
      <c r="AR2124" s="156">
        <v>3.2338624999999998E-3</v>
      </c>
      <c r="AS2124" s="156">
        <v>3.0873078999999999E-3</v>
      </c>
      <c r="AT2124" s="156">
        <v>1.4655464000000001E-4</v>
      </c>
      <c r="AU2124" s="156">
        <v>0</v>
      </c>
      <c r="AV2124" s="282">
        <f t="shared" si="540"/>
        <v>1.8509039999999999E-7</v>
      </c>
      <c r="AW2124" s="282">
        <f t="shared" si="541"/>
        <v>5.4199200000000002E-10</v>
      </c>
      <c r="AX2124" s="283">
        <f t="shared" si="542"/>
        <v>0</v>
      </c>
      <c r="AY2124" s="157">
        <v>0</v>
      </c>
      <c r="AZ2124" s="157">
        <v>0</v>
      </c>
      <c r="BA2124" s="157">
        <v>0</v>
      </c>
      <c r="BB2124" s="157">
        <v>0</v>
      </c>
      <c r="BC2124" s="157">
        <v>0</v>
      </c>
      <c r="BD2124" s="157">
        <v>2.4023999999999999E-9</v>
      </c>
      <c r="BE2124" s="157">
        <v>1.82688E-7</v>
      </c>
      <c r="BF2124" s="157">
        <v>3.4056000000000001E-10</v>
      </c>
      <c r="BG2124" s="157">
        <v>2.0143199999999999E-10</v>
      </c>
      <c r="BH2124" s="157">
        <v>0</v>
      </c>
      <c r="BI2124" s="157">
        <v>0</v>
      </c>
      <c r="BJ2124" s="157">
        <v>0</v>
      </c>
      <c r="BK2124" s="157">
        <v>0</v>
      </c>
      <c r="BL2124" s="157">
        <v>0</v>
      </c>
      <c r="BM2124" s="157">
        <v>0</v>
      </c>
      <c r="BN2124" s="157">
        <v>0</v>
      </c>
      <c r="BO2124" s="157">
        <v>0</v>
      </c>
      <c r="BP2124" s="157">
        <v>0</v>
      </c>
      <c r="BQ2124" s="157">
        <v>0</v>
      </c>
      <c r="BR2124" s="157">
        <v>0</v>
      </c>
      <c r="BS2124" s="157">
        <v>0</v>
      </c>
      <c r="BT2124" s="157">
        <v>0</v>
      </c>
      <c r="BU2124"/>
      <c r="BV2124" s="155">
        <v>9.8196545000000007E-6</v>
      </c>
      <c r="BW2124" s="155">
        <v>2.1796688999999999E-6</v>
      </c>
      <c r="BX2124" s="155">
        <v>0</v>
      </c>
      <c r="BY2124" s="155">
        <v>0</v>
      </c>
      <c r="BZ2124" s="155">
        <v>6.3569280000000004E-7</v>
      </c>
      <c r="CA2124" s="155">
        <v>1.5552691000000001E-6</v>
      </c>
      <c r="CB2124" s="155">
        <v>0</v>
      </c>
      <c r="CC2124" s="155">
        <v>2.3605636999999999E-6</v>
      </c>
      <c r="CD2124" s="155">
        <v>0</v>
      </c>
      <c r="CE2124" s="155">
        <v>0</v>
      </c>
      <c r="CF2124" s="155">
        <v>0</v>
      </c>
      <c r="CG2124" s="155">
        <v>0</v>
      </c>
      <c r="CH2124" s="155">
        <v>0</v>
      </c>
      <c r="CI2124" s="155">
        <v>3.0884600999999998E-6</v>
      </c>
      <c r="CJ2124" s="155">
        <v>0</v>
      </c>
      <c r="CK2124" s="155">
        <v>0</v>
      </c>
      <c r="CL2124" s="155">
        <v>0</v>
      </c>
      <c r="CM2124"/>
      <c r="CN2124" s="284">
        <v>0</v>
      </c>
      <c r="CO2124" s="284">
        <v>0</v>
      </c>
      <c r="CP2124" s="285">
        <v>4.4471591999999997E-2</v>
      </c>
      <c r="CQ2124" s="284">
        <v>1.848E-3</v>
      </c>
      <c r="CR2124" s="284">
        <v>0</v>
      </c>
      <c r="CS2124" s="284">
        <v>0</v>
      </c>
      <c r="CT2124" s="284">
        <v>1.9066661000000002E-5</v>
      </c>
      <c r="CU2124" s="284">
        <v>0</v>
      </c>
      <c r="CV2124" s="284">
        <v>0</v>
      </c>
      <c r="CW2124" s="284">
        <v>5.4694727999999996E-4</v>
      </c>
      <c r="CX2124"/>
      <c r="CY2124"/>
      <c r="CZ2124"/>
      <c r="DA2124"/>
      <c r="DB2124" s="212"/>
      <c r="DC2124" s="48"/>
      <c r="DD2124" s="48"/>
      <c r="DE2124" s="48"/>
      <c r="DF2124" s="48"/>
      <c r="DG2124" s="48"/>
      <c r="DH2124" s="48"/>
      <c r="DI2124" s="48"/>
      <c r="DJ2124" s="48"/>
      <c r="DK2124" s="48"/>
      <c r="DL2124" s="48"/>
    </row>
    <row r="2125" spans="1:116" ht="14.4">
      <c r="A2125" t="s">
        <v>2031</v>
      </c>
      <c r="B2125" s="188" t="s">
        <v>334</v>
      </c>
      <c r="C2125" s="151" t="str">
        <f t="shared" si="544"/>
        <v>F.106.03.129</v>
      </c>
      <c r="D2125" s="54" t="s">
        <v>1387</v>
      </c>
      <c r="E2125" s="150" t="s">
        <v>352</v>
      </c>
      <c r="F2125" s="153" t="str">
        <f t="shared" si="545"/>
        <v>bio-PET (Polyethylene terephthalate)waste combustion - clean tech without heat recove</v>
      </c>
      <c r="G2125" s="154">
        <f t="shared" si="543"/>
        <v>2.2900000000000005</v>
      </c>
      <c r="H2125"/>
      <c r="I2125"/>
      <c r="J2125" s="227">
        <f t="shared" si="546"/>
        <v>0.36279649000000003</v>
      </c>
      <c r="K2125"/>
      <c r="L2125" s="280">
        <f t="shared" si="547"/>
        <v>8.8128000000000008E-3</v>
      </c>
      <c r="M2125" s="280">
        <f t="shared" si="548"/>
        <v>1.048369E-2</v>
      </c>
      <c r="N2125" s="281">
        <f t="shared" si="549"/>
        <v>0</v>
      </c>
      <c r="O2125" s="280">
        <v>0.34350000000000003</v>
      </c>
      <c r="P2125" s="286">
        <v>0</v>
      </c>
      <c r="Q2125" s="219">
        <v>1.048369E-2</v>
      </c>
      <c r="R2125" s="219">
        <v>8.8128000000000008E-3</v>
      </c>
      <c r="S2125" s="219">
        <v>0</v>
      </c>
      <c r="T2125" s="219">
        <v>0</v>
      </c>
      <c r="U2125" s="219">
        <v>0</v>
      </c>
      <c r="V2125" s="219">
        <v>0</v>
      </c>
      <c r="W2125" s="219">
        <v>0</v>
      </c>
      <c r="X2125" s="219">
        <v>0</v>
      </c>
      <c r="Y2125" s="219">
        <v>0</v>
      </c>
      <c r="Z2125" s="219">
        <v>0</v>
      </c>
      <c r="AA2125" s="219">
        <v>0</v>
      </c>
      <c r="AB2125" s="219">
        <v>0</v>
      </c>
      <c r="AC2125"/>
      <c r="AD2125" s="227">
        <f t="shared" si="550"/>
        <v>0.34350000000000003</v>
      </c>
      <c r="AE2125" s="227">
        <f t="shared" si="551"/>
        <v>1.9296489999999999E-2</v>
      </c>
      <c r="AF2125" s="227">
        <f t="shared" si="552"/>
        <v>1.048369E-2</v>
      </c>
      <c r="AG2125" s="227">
        <f t="shared" si="553"/>
        <v>1.048369E-2</v>
      </c>
      <c r="AH2125" s="227">
        <f t="shared" si="554"/>
        <v>0</v>
      </c>
      <c r="AI2125"/>
      <c r="AJ2125">
        <v>0</v>
      </c>
      <c r="AK2125" s="155">
        <v>0</v>
      </c>
      <c r="AL2125" s="155">
        <v>0</v>
      </c>
      <c r="AM2125" s="155">
        <v>0</v>
      </c>
      <c r="AN2125" s="155">
        <v>0</v>
      </c>
      <c r="AO2125" s="155">
        <v>0</v>
      </c>
      <c r="AP2125" s="155">
        <v>0</v>
      </c>
      <c r="AQ2125"/>
      <c r="AR2125" s="156">
        <v>3.8944778999999999E-2</v>
      </c>
      <c r="AS2125" s="156">
        <v>3.7130987999999997E-2</v>
      </c>
      <c r="AT2125" s="156">
        <v>1.8137911E-3</v>
      </c>
      <c r="AU2125" s="156">
        <v>0</v>
      </c>
      <c r="AV2125" s="282">
        <f t="shared" si="540"/>
        <v>2.2260783999999997E-6</v>
      </c>
      <c r="AW2125" s="282">
        <f t="shared" si="541"/>
        <v>6.7078071849999996E-9</v>
      </c>
      <c r="AX2125" s="283">
        <f t="shared" si="542"/>
        <v>0</v>
      </c>
      <c r="AY2125" s="157">
        <v>2.1251199999999999E-6</v>
      </c>
      <c r="AZ2125" s="157">
        <v>6.4119999999999998E-9</v>
      </c>
      <c r="BA2125" s="157">
        <v>1.75185E-13</v>
      </c>
      <c r="BB2125" s="157">
        <v>0</v>
      </c>
      <c r="BC2125" s="157">
        <v>0</v>
      </c>
      <c r="BD2125" s="157">
        <v>1.3103999999999999E-9</v>
      </c>
      <c r="BE2125" s="157">
        <v>9.9647999999999993E-8</v>
      </c>
      <c r="BF2125" s="157">
        <v>1.8575999999999999E-10</v>
      </c>
      <c r="BG2125" s="157">
        <v>1.09872E-10</v>
      </c>
      <c r="BH2125" s="157">
        <v>0</v>
      </c>
      <c r="BI2125" s="157">
        <v>0</v>
      </c>
      <c r="BJ2125" s="157">
        <v>0</v>
      </c>
      <c r="BK2125" s="157">
        <v>0</v>
      </c>
      <c r="BL2125" s="157">
        <v>0</v>
      </c>
      <c r="BM2125" s="157">
        <v>0</v>
      </c>
      <c r="BN2125" s="157">
        <v>0</v>
      </c>
      <c r="BO2125" s="157">
        <v>0</v>
      </c>
      <c r="BP2125" s="157">
        <v>0</v>
      </c>
      <c r="BQ2125" s="157">
        <v>0</v>
      </c>
      <c r="BR2125" s="157">
        <v>0</v>
      </c>
      <c r="BS2125" s="157">
        <v>0</v>
      </c>
      <c r="BT2125" s="157">
        <v>0</v>
      </c>
      <c r="BU2125"/>
      <c r="BV2125" s="155">
        <v>6.9207451000000004E-5</v>
      </c>
      <c r="BW2125" s="155">
        <v>1.1889103000000001E-6</v>
      </c>
      <c r="BX2125" s="155">
        <v>6.3851276000000004E-5</v>
      </c>
      <c r="BY2125" s="155">
        <v>0</v>
      </c>
      <c r="BZ2125" s="155">
        <v>3.4674152999999998E-7</v>
      </c>
      <c r="CA2125" s="155">
        <v>8.4832856999999997E-7</v>
      </c>
      <c r="CB2125" s="155">
        <v>0</v>
      </c>
      <c r="CC2125" s="155">
        <v>1.2875801999999999E-6</v>
      </c>
      <c r="CD2125" s="155">
        <v>0</v>
      </c>
      <c r="CE2125" s="155">
        <v>0</v>
      </c>
      <c r="CF2125" s="155">
        <v>0</v>
      </c>
      <c r="CG2125" s="155">
        <v>0</v>
      </c>
      <c r="CH2125" s="155">
        <v>0</v>
      </c>
      <c r="CI2125" s="155">
        <v>1.6846146E-6</v>
      </c>
      <c r="CJ2125" s="155">
        <v>0</v>
      </c>
      <c r="CK2125" s="155">
        <v>0</v>
      </c>
      <c r="CL2125" s="155">
        <v>0</v>
      </c>
      <c r="CM2125"/>
      <c r="CN2125" s="284">
        <v>0</v>
      </c>
      <c r="CO2125" s="284">
        <v>2.29</v>
      </c>
      <c r="CP2125" s="285">
        <v>2.4257232E-2</v>
      </c>
      <c r="CQ2125" s="284">
        <v>1.008E-3</v>
      </c>
      <c r="CR2125" s="284">
        <v>0</v>
      </c>
      <c r="CS2125" s="284">
        <v>0</v>
      </c>
      <c r="CT2125" s="284">
        <v>1.0399997000000001E-5</v>
      </c>
      <c r="CU2125" s="284">
        <v>0</v>
      </c>
      <c r="CV2125" s="284">
        <v>0</v>
      </c>
      <c r="CW2125" s="284">
        <v>2.9833487999999999E-4</v>
      </c>
      <c r="CX2125"/>
      <c r="CY2125"/>
      <c r="CZ2125"/>
      <c r="DA2125"/>
      <c r="DB2125" s="212"/>
      <c r="DC2125" s="48"/>
      <c r="DD2125" s="48"/>
      <c r="DE2125" s="48"/>
      <c r="DF2125" s="48"/>
      <c r="DG2125" s="48"/>
      <c r="DH2125" s="48"/>
      <c r="DI2125" s="48"/>
      <c r="DJ2125" s="48"/>
      <c r="DK2125" s="48"/>
      <c r="DL2125" s="48"/>
    </row>
    <row r="2126" spans="1:116" ht="14.4">
      <c r="A2126" t="s">
        <v>2032</v>
      </c>
      <c r="B2126" s="188" t="s">
        <v>334</v>
      </c>
      <c r="C2126" s="151" t="str">
        <f t="shared" si="544"/>
        <v>F.106.03.130</v>
      </c>
      <c r="D2126" s="54" t="s">
        <v>1387</v>
      </c>
      <c r="E2126" s="150" t="s">
        <v>352</v>
      </c>
      <c r="F2126" s="153" t="str">
        <f t="shared" si="545"/>
        <v>PEF (Polyethylene terephthalate) waste combustion - clean tech without heat recovery</v>
      </c>
      <c r="G2126" s="154">
        <f t="shared" si="543"/>
        <v>0</v>
      </c>
      <c r="H2126"/>
      <c r="I2126"/>
      <c r="J2126" s="227">
        <f t="shared" si="546"/>
        <v>1.8224462399999999E-2</v>
      </c>
      <c r="K2126"/>
      <c r="L2126" s="280">
        <f t="shared" si="547"/>
        <v>8.3231999999999993E-3</v>
      </c>
      <c r="M2126" s="280">
        <f t="shared" si="548"/>
        <v>9.9012623999999994E-3</v>
      </c>
      <c r="N2126" s="281">
        <f t="shared" si="549"/>
        <v>0</v>
      </c>
      <c r="O2126" s="287">
        <v>0</v>
      </c>
      <c r="P2126" s="286">
        <v>0</v>
      </c>
      <c r="Q2126" s="219">
        <v>9.9012623999999994E-3</v>
      </c>
      <c r="R2126" s="219">
        <v>8.3231999999999993E-3</v>
      </c>
      <c r="S2126" s="219">
        <v>0</v>
      </c>
      <c r="T2126" s="219">
        <v>0</v>
      </c>
      <c r="U2126" s="219">
        <v>0</v>
      </c>
      <c r="V2126" s="219">
        <v>0</v>
      </c>
      <c r="W2126" s="219">
        <v>0</v>
      </c>
      <c r="X2126" s="219">
        <v>0</v>
      </c>
      <c r="Y2126" s="219">
        <v>0</v>
      </c>
      <c r="Z2126" s="219">
        <v>0</v>
      </c>
      <c r="AA2126" s="219">
        <v>0</v>
      </c>
      <c r="AB2126" s="219">
        <v>0</v>
      </c>
      <c r="AC2126"/>
      <c r="AD2126" s="227">
        <f t="shared" si="550"/>
        <v>0</v>
      </c>
      <c r="AE2126" s="227">
        <f t="shared" si="551"/>
        <v>1.8224462399999999E-2</v>
      </c>
      <c r="AF2126" s="227">
        <f t="shared" si="552"/>
        <v>9.9012623999999994E-3</v>
      </c>
      <c r="AG2126" s="227">
        <f t="shared" si="553"/>
        <v>9.9012623999999994E-3</v>
      </c>
      <c r="AH2126" s="227">
        <f t="shared" si="554"/>
        <v>0</v>
      </c>
      <c r="AI2126"/>
      <c r="AJ2126">
        <v>0</v>
      </c>
      <c r="AK2126" s="155">
        <v>0</v>
      </c>
      <c r="AL2126" s="155">
        <v>0</v>
      </c>
      <c r="AM2126" s="155">
        <v>0</v>
      </c>
      <c r="AN2126" s="155">
        <v>0</v>
      </c>
      <c r="AO2126" s="155">
        <v>0</v>
      </c>
      <c r="AP2126" s="155">
        <v>0</v>
      </c>
      <c r="AQ2126"/>
      <c r="AR2126" s="156">
        <v>1.6659292000000001E-3</v>
      </c>
      <c r="AS2126" s="156">
        <v>1.5904312999999999E-3</v>
      </c>
      <c r="AT2126" s="156">
        <v>7.5497843000000005E-5</v>
      </c>
      <c r="AU2126" s="156">
        <v>0</v>
      </c>
      <c r="AV2126" s="282">
        <f t="shared" si="540"/>
        <v>9.5349600000000008E-8</v>
      </c>
      <c r="AW2126" s="282">
        <f t="shared" si="541"/>
        <v>2.7920799999999999E-10</v>
      </c>
      <c r="AX2126" s="283">
        <f t="shared" si="542"/>
        <v>0</v>
      </c>
      <c r="AY2126" s="157">
        <v>0</v>
      </c>
      <c r="AZ2126" s="157">
        <v>0</v>
      </c>
      <c r="BA2126" s="157">
        <v>0</v>
      </c>
      <c r="BB2126" s="157">
        <v>0</v>
      </c>
      <c r="BC2126" s="157">
        <v>0</v>
      </c>
      <c r="BD2126" s="157">
        <v>1.2375999999999999E-9</v>
      </c>
      <c r="BE2126" s="157">
        <v>9.4112000000000003E-8</v>
      </c>
      <c r="BF2126" s="157">
        <v>1.7543999999999999E-10</v>
      </c>
      <c r="BG2126" s="157">
        <v>1.03768E-10</v>
      </c>
      <c r="BH2126" s="157">
        <v>0</v>
      </c>
      <c r="BI2126" s="157">
        <v>0</v>
      </c>
      <c r="BJ2126" s="157">
        <v>0</v>
      </c>
      <c r="BK2126" s="157">
        <v>0</v>
      </c>
      <c r="BL2126" s="157">
        <v>0</v>
      </c>
      <c r="BM2126" s="157">
        <v>0</v>
      </c>
      <c r="BN2126" s="157">
        <v>0</v>
      </c>
      <c r="BO2126" s="157">
        <v>0</v>
      </c>
      <c r="BP2126" s="157">
        <v>0</v>
      </c>
      <c r="BQ2126" s="157">
        <v>0</v>
      </c>
      <c r="BR2126" s="157">
        <v>0</v>
      </c>
      <c r="BS2126" s="157">
        <v>0</v>
      </c>
      <c r="BT2126" s="157">
        <v>0</v>
      </c>
      <c r="BU2126"/>
      <c r="BV2126" s="155">
        <v>5.0586099000000001E-6</v>
      </c>
      <c r="BW2126" s="155">
        <v>1.1228597E-6</v>
      </c>
      <c r="BX2126" s="155">
        <v>0</v>
      </c>
      <c r="BY2126" s="155">
        <v>0</v>
      </c>
      <c r="BZ2126" s="155">
        <v>3.2747810999999999E-7</v>
      </c>
      <c r="CA2126" s="155">
        <v>8.0119921000000005E-7</v>
      </c>
      <c r="CB2126" s="155">
        <v>0</v>
      </c>
      <c r="CC2126" s="155">
        <v>1.2160479999999999E-6</v>
      </c>
      <c r="CD2126" s="155">
        <v>0</v>
      </c>
      <c r="CE2126" s="155">
        <v>0</v>
      </c>
      <c r="CF2126" s="155">
        <v>0</v>
      </c>
      <c r="CG2126" s="155">
        <v>0</v>
      </c>
      <c r="CH2126" s="155">
        <v>0</v>
      </c>
      <c r="CI2126" s="155">
        <v>1.5910249E-6</v>
      </c>
      <c r="CJ2126" s="155">
        <v>0</v>
      </c>
      <c r="CK2126" s="155">
        <v>0</v>
      </c>
      <c r="CL2126" s="155">
        <v>0</v>
      </c>
      <c r="CM2126"/>
      <c r="CN2126" s="284">
        <v>0</v>
      </c>
      <c r="CO2126" s="284">
        <v>0</v>
      </c>
      <c r="CP2126" s="285">
        <v>2.2909608000000001E-2</v>
      </c>
      <c r="CQ2126" s="284">
        <v>9.5200000000000005E-4</v>
      </c>
      <c r="CR2126" s="284">
        <v>0</v>
      </c>
      <c r="CS2126" s="284">
        <v>0</v>
      </c>
      <c r="CT2126" s="284">
        <v>9.8222192000000008E-6</v>
      </c>
      <c r="CU2126" s="284">
        <v>0</v>
      </c>
      <c r="CV2126" s="284">
        <v>0</v>
      </c>
      <c r="CW2126" s="284">
        <v>2.8176071999999998E-4</v>
      </c>
      <c r="CX2126"/>
      <c r="CY2126"/>
      <c r="CZ2126"/>
      <c r="DA2126"/>
      <c r="DB2126" s="212"/>
      <c r="DC2126" s="48"/>
      <c r="DD2126" s="48"/>
      <c r="DE2126" s="48"/>
      <c r="DF2126" s="48"/>
      <c r="DG2126" s="48"/>
      <c r="DH2126" s="48"/>
      <c r="DI2126" s="48"/>
      <c r="DJ2126" s="48"/>
      <c r="DK2126" s="48"/>
      <c r="DL2126" s="48"/>
    </row>
    <row r="2127" spans="1:116" ht="14.4">
      <c r="B2127" s="188"/>
      <c r="C2127" s="151"/>
      <c r="D2127" s="51" t="s">
        <v>1388</v>
      </c>
      <c r="E2127" s="150"/>
      <c r="F2127"/>
      <c r="G2127"/>
      <c r="H2127"/>
      <c r="I2127"/>
      <c r="J2127"/>
      <c r="K2127"/>
      <c r="L2127"/>
      <c r="M2127"/>
      <c r="N2127" s="174"/>
      <c r="O2127" s="53"/>
      <c r="P2127" s="53"/>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X2127" s="19"/>
      <c r="AY2127"/>
      <c r="AZ2127"/>
      <c r="BA2127"/>
      <c r="BB2127"/>
      <c r="BC2127"/>
      <c r="BD2127"/>
      <c r="BE2127"/>
      <c r="BF2127"/>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c r="CL2127"/>
      <c r="CM2127"/>
      <c r="CN2127"/>
      <c r="CO2127"/>
      <c r="CP2127" s="117"/>
      <c r="CQ2127"/>
      <c r="CR2127"/>
      <c r="CS2127"/>
      <c r="CT2127"/>
      <c r="CU2127"/>
      <c r="CV2127"/>
      <c r="CW2127"/>
      <c r="CX2127"/>
      <c r="CY2127"/>
      <c r="CZ2127"/>
      <c r="DA2127"/>
      <c r="DB2127" s="212"/>
      <c r="DC2127" s="48"/>
      <c r="DD2127" s="48"/>
      <c r="DE2127" s="48"/>
      <c r="DF2127" s="48"/>
      <c r="DG2127" s="48"/>
      <c r="DH2127" s="48"/>
      <c r="DI2127" s="48"/>
      <c r="DJ2127" s="48"/>
      <c r="DK2127" s="48"/>
      <c r="DL2127" s="48"/>
    </row>
    <row r="2128" spans="1:116" ht="14.4">
      <c r="A2128" t="s">
        <v>2033</v>
      </c>
      <c r="B2128" s="188" t="s">
        <v>334</v>
      </c>
      <c r="C2128" s="151" t="str">
        <f t="shared" si="544"/>
        <v>F.106.04.101</v>
      </c>
      <c r="D2128" s="54" t="s">
        <v>1388</v>
      </c>
      <c r="E2128" s="150" t="s">
        <v>352</v>
      </c>
      <c r="F2128" s="153" t="str">
        <f t="shared" si="545"/>
        <v>Epoxies waste combustion - clean tech without heat recovery</v>
      </c>
      <c r="G2128" s="154">
        <f t="shared" si="543"/>
        <v>2.7199999999999998</v>
      </c>
      <c r="H2128"/>
      <c r="I2128"/>
      <c r="J2128" s="227">
        <f t="shared" si="546"/>
        <v>0.43506868699999995</v>
      </c>
      <c r="K2128"/>
      <c r="L2128" s="280">
        <f t="shared" si="547"/>
        <v>1.2362400000000001E-2</v>
      </c>
      <c r="M2128" s="280">
        <f t="shared" si="548"/>
        <v>1.4706287E-2</v>
      </c>
      <c r="N2128" s="281">
        <f t="shared" si="549"/>
        <v>0</v>
      </c>
      <c r="O2128" s="280">
        <v>0.40799999999999997</v>
      </c>
      <c r="P2128" s="286">
        <v>0</v>
      </c>
      <c r="Q2128" s="219">
        <v>1.4706287E-2</v>
      </c>
      <c r="R2128" s="219">
        <v>1.2362400000000001E-2</v>
      </c>
      <c r="S2128" s="219">
        <v>0</v>
      </c>
      <c r="T2128" s="219">
        <v>0</v>
      </c>
      <c r="U2128" s="219">
        <v>0</v>
      </c>
      <c r="V2128" s="219">
        <v>0</v>
      </c>
      <c r="W2128" s="219">
        <v>0</v>
      </c>
      <c r="X2128" s="219">
        <v>0</v>
      </c>
      <c r="Y2128" s="219">
        <v>0</v>
      </c>
      <c r="Z2128" s="219">
        <v>0</v>
      </c>
      <c r="AA2128" s="219">
        <v>0</v>
      </c>
      <c r="AB2128" s="219">
        <v>0</v>
      </c>
      <c r="AC2128"/>
      <c r="AD2128" s="227">
        <f t="shared" si="550"/>
        <v>0.40799999999999997</v>
      </c>
      <c r="AE2128" s="227">
        <f t="shared" si="551"/>
        <v>2.7068687000000001E-2</v>
      </c>
      <c r="AF2128" s="227">
        <f t="shared" si="552"/>
        <v>1.4706287E-2</v>
      </c>
      <c r="AG2128" s="227">
        <f t="shared" si="553"/>
        <v>1.4706287E-2</v>
      </c>
      <c r="AH2128" s="227">
        <f t="shared" si="554"/>
        <v>0</v>
      </c>
      <c r="AI2128"/>
      <c r="AJ2128">
        <v>0</v>
      </c>
      <c r="AK2128" s="155">
        <v>0</v>
      </c>
      <c r="AL2128" s="155">
        <v>0</v>
      </c>
      <c r="AM2128" s="155">
        <v>0</v>
      </c>
      <c r="AN2128" s="155">
        <v>0</v>
      </c>
      <c r="AO2128" s="155">
        <v>0</v>
      </c>
      <c r="AP2128" s="155">
        <v>0</v>
      </c>
      <c r="AQ2128"/>
      <c r="AR2128" s="156">
        <v>4.6636806000000003E-2</v>
      </c>
      <c r="AS2128" s="156">
        <v>4.4465246999999999E-2</v>
      </c>
      <c r="AT2128" s="156">
        <v>2.1715592000000001E-3</v>
      </c>
      <c r="AU2128" s="156">
        <v>0</v>
      </c>
      <c r="AV2128" s="282">
        <f t="shared" si="540"/>
        <v>2.6657821999999998E-6</v>
      </c>
      <c r="AW2128" s="282">
        <f t="shared" si="541"/>
        <v>8.0309140800000003E-9</v>
      </c>
      <c r="AX2128" s="283">
        <f t="shared" si="542"/>
        <v>0</v>
      </c>
      <c r="AY2128" s="157">
        <v>2.5241600000000001E-6</v>
      </c>
      <c r="AZ2128" s="157">
        <v>7.6160000000000002E-9</v>
      </c>
      <c r="BA2128" s="157">
        <v>2.0808000000000001E-13</v>
      </c>
      <c r="BB2128" s="157">
        <v>0</v>
      </c>
      <c r="BC2128" s="157">
        <v>0</v>
      </c>
      <c r="BD2128" s="157">
        <v>1.8381999999999999E-9</v>
      </c>
      <c r="BE2128" s="157">
        <v>1.39784E-7</v>
      </c>
      <c r="BF2128" s="157">
        <v>2.6057999999999999E-10</v>
      </c>
      <c r="BG2128" s="157">
        <v>1.5412600000000001E-10</v>
      </c>
      <c r="BH2128" s="157">
        <v>0</v>
      </c>
      <c r="BI2128" s="157">
        <v>0</v>
      </c>
      <c r="BJ2128" s="157">
        <v>0</v>
      </c>
      <c r="BK2128" s="157">
        <v>0</v>
      </c>
      <c r="BL2128" s="157">
        <v>0</v>
      </c>
      <c r="BM2128" s="157">
        <v>0</v>
      </c>
      <c r="BN2128" s="157">
        <v>0</v>
      </c>
      <c r="BO2128" s="157">
        <v>0</v>
      </c>
      <c r="BP2128" s="157">
        <v>0</v>
      </c>
      <c r="BQ2128" s="157">
        <v>0</v>
      </c>
      <c r="BR2128" s="157">
        <v>0</v>
      </c>
      <c r="BS2128" s="157">
        <v>0</v>
      </c>
      <c r="BT2128" s="157">
        <v>0</v>
      </c>
      <c r="BU2128"/>
      <c r="BV2128" s="155">
        <v>8.3354340999999995E-5</v>
      </c>
      <c r="BW2128" s="155">
        <v>1.6677769999999999E-6</v>
      </c>
      <c r="BX2128" s="155">
        <v>7.5840816999999994E-5</v>
      </c>
      <c r="BY2128" s="155">
        <v>0</v>
      </c>
      <c r="BZ2128" s="155">
        <v>4.8640131E-7</v>
      </c>
      <c r="CA2128" s="155">
        <v>1.1900165E-6</v>
      </c>
      <c r="CB2128" s="155">
        <v>0</v>
      </c>
      <c r="CC2128" s="155">
        <v>1.8061888999999999E-6</v>
      </c>
      <c r="CD2128" s="155">
        <v>0</v>
      </c>
      <c r="CE2128" s="155">
        <v>0</v>
      </c>
      <c r="CF2128" s="155">
        <v>0</v>
      </c>
      <c r="CG2128" s="155">
        <v>0</v>
      </c>
      <c r="CH2128" s="155">
        <v>0</v>
      </c>
      <c r="CI2128" s="155">
        <v>2.3631399000000002E-6</v>
      </c>
      <c r="CJ2128" s="155">
        <v>0</v>
      </c>
      <c r="CK2128" s="155">
        <v>0</v>
      </c>
      <c r="CL2128" s="155">
        <v>0</v>
      </c>
      <c r="CM2128"/>
      <c r="CN2128" s="284">
        <v>0</v>
      </c>
      <c r="CO2128" s="284">
        <v>2.72</v>
      </c>
      <c r="CP2128" s="285">
        <v>3.4027505999999999E-2</v>
      </c>
      <c r="CQ2128" s="284">
        <v>1.4139999999999999E-3</v>
      </c>
      <c r="CR2128" s="284">
        <v>0</v>
      </c>
      <c r="CS2128" s="284">
        <v>0</v>
      </c>
      <c r="CT2128" s="284">
        <v>1.4588884E-5</v>
      </c>
      <c r="CU2128" s="284">
        <v>0</v>
      </c>
      <c r="CV2128" s="284">
        <v>0</v>
      </c>
      <c r="CW2128" s="284">
        <v>4.1849754E-4</v>
      </c>
      <c r="CX2128"/>
      <c r="CY2128"/>
      <c r="CZ2128"/>
      <c r="DA2128"/>
      <c r="DB2128" s="212"/>
      <c r="DC2128" s="48"/>
      <c r="DD2128" s="48"/>
      <c r="DE2128" s="48"/>
      <c r="DF2128" s="48"/>
      <c r="DG2128" s="48"/>
      <c r="DH2128" s="48"/>
      <c r="DI2128" s="48"/>
      <c r="DJ2128" s="48"/>
      <c r="DK2128" s="48"/>
      <c r="DL2128" s="48"/>
    </row>
    <row r="2129" spans="1:116" ht="14.4">
      <c r="A2129" t="s">
        <v>2034</v>
      </c>
      <c r="B2129" s="188" t="s">
        <v>334</v>
      </c>
      <c r="C2129" s="151" t="str">
        <f t="shared" si="544"/>
        <v>F.106.04.102</v>
      </c>
      <c r="D2129" s="54" t="s">
        <v>1388</v>
      </c>
      <c r="E2129" s="150" t="s">
        <v>352</v>
      </c>
      <c r="F2129" s="153" t="str">
        <f t="shared" si="545"/>
        <v>Phenolics (Bakelite) waste combustion - clean tech without heat recovery</v>
      </c>
      <c r="G2129" s="154">
        <f t="shared" si="543"/>
        <v>2.81</v>
      </c>
      <c r="H2129"/>
      <c r="I2129"/>
      <c r="J2129" s="227">
        <f t="shared" si="546"/>
        <v>0.44830068000000001</v>
      </c>
      <c r="K2129"/>
      <c r="L2129" s="280">
        <f t="shared" si="547"/>
        <v>1.2239999999999999E-2</v>
      </c>
      <c r="M2129" s="280">
        <f t="shared" si="548"/>
        <v>1.4560679999999999E-2</v>
      </c>
      <c r="N2129" s="281">
        <f t="shared" si="549"/>
        <v>0</v>
      </c>
      <c r="O2129" s="280">
        <v>0.42149999999999999</v>
      </c>
      <c r="P2129" s="286">
        <v>0</v>
      </c>
      <c r="Q2129" s="219">
        <v>1.4560679999999999E-2</v>
      </c>
      <c r="R2129" s="219">
        <v>1.2239999999999999E-2</v>
      </c>
      <c r="S2129" s="219">
        <v>0</v>
      </c>
      <c r="T2129" s="219">
        <v>0</v>
      </c>
      <c r="U2129" s="219">
        <v>0</v>
      </c>
      <c r="V2129" s="219">
        <v>0</v>
      </c>
      <c r="W2129" s="219">
        <v>0</v>
      </c>
      <c r="X2129" s="219">
        <v>0</v>
      </c>
      <c r="Y2129" s="219">
        <v>0</v>
      </c>
      <c r="Z2129" s="219">
        <v>0</v>
      </c>
      <c r="AA2129" s="219">
        <v>0</v>
      </c>
      <c r="AB2129" s="219">
        <v>0</v>
      </c>
      <c r="AC2129"/>
      <c r="AD2129" s="227">
        <f t="shared" si="550"/>
        <v>0.42149999999999999</v>
      </c>
      <c r="AE2129" s="227">
        <f t="shared" si="551"/>
        <v>2.680068E-2</v>
      </c>
      <c r="AF2129" s="227">
        <f t="shared" si="552"/>
        <v>1.4560679999999999E-2</v>
      </c>
      <c r="AG2129" s="227">
        <f t="shared" si="553"/>
        <v>1.4560679999999999E-2</v>
      </c>
      <c r="AH2129" s="227">
        <f t="shared" si="554"/>
        <v>0</v>
      </c>
      <c r="AI2129"/>
      <c r="AJ2129">
        <v>0</v>
      </c>
      <c r="AK2129" s="155">
        <v>0</v>
      </c>
      <c r="AL2129" s="155">
        <v>0</v>
      </c>
      <c r="AM2129" s="155">
        <v>0</v>
      </c>
      <c r="AN2129" s="155">
        <v>0</v>
      </c>
      <c r="AO2129" s="155">
        <v>0</v>
      </c>
      <c r="AP2129" s="155">
        <v>0</v>
      </c>
      <c r="AQ2129"/>
      <c r="AR2129" s="156">
        <v>4.8073563999999999E-2</v>
      </c>
      <c r="AS2129" s="156">
        <v>4.5834972000000002E-2</v>
      </c>
      <c r="AT2129" s="156">
        <v>2.2385916E-3</v>
      </c>
      <c r="AU2129" s="156">
        <v>0</v>
      </c>
      <c r="AV2129" s="282">
        <f t="shared" si="540"/>
        <v>2.7478999999999996E-6</v>
      </c>
      <c r="AW2129" s="282">
        <f t="shared" si="541"/>
        <v>8.2788149649999995E-9</v>
      </c>
      <c r="AX2129" s="283">
        <f t="shared" si="542"/>
        <v>0</v>
      </c>
      <c r="AY2129" s="157">
        <v>2.6076799999999999E-6</v>
      </c>
      <c r="AZ2129" s="157">
        <v>7.8679999999999997E-9</v>
      </c>
      <c r="BA2129" s="157">
        <v>2.1496500000000001E-13</v>
      </c>
      <c r="BB2129" s="157">
        <v>0</v>
      </c>
      <c r="BC2129" s="157">
        <v>0</v>
      </c>
      <c r="BD2129" s="157">
        <v>1.8199999999999999E-9</v>
      </c>
      <c r="BE2129" s="157">
        <v>1.384E-7</v>
      </c>
      <c r="BF2129" s="157">
        <v>2.5799999999999999E-10</v>
      </c>
      <c r="BG2129" s="157">
        <v>1.526E-10</v>
      </c>
      <c r="BH2129" s="157">
        <v>0</v>
      </c>
      <c r="BI2129" s="157">
        <v>0</v>
      </c>
      <c r="BJ2129" s="157">
        <v>0</v>
      </c>
      <c r="BK2129" s="157">
        <v>0</v>
      </c>
      <c r="BL2129" s="157">
        <v>0</v>
      </c>
      <c r="BM2129" s="157">
        <v>0</v>
      </c>
      <c r="BN2129" s="157">
        <v>0</v>
      </c>
      <c r="BO2129" s="157">
        <v>0</v>
      </c>
      <c r="BP2129" s="157">
        <v>0</v>
      </c>
      <c r="BQ2129" s="157">
        <v>0</v>
      </c>
      <c r="BR2129" s="157">
        <v>0</v>
      </c>
      <c r="BS2129" s="157">
        <v>0</v>
      </c>
      <c r="BT2129" s="157">
        <v>0</v>
      </c>
      <c r="BU2129"/>
      <c r="BV2129" s="155">
        <v>8.5789387999999996E-5</v>
      </c>
      <c r="BW2129" s="155">
        <v>1.6512643000000001E-6</v>
      </c>
      <c r="BX2129" s="155">
        <v>7.8350256000000001E-5</v>
      </c>
      <c r="BY2129" s="155">
        <v>0</v>
      </c>
      <c r="BZ2129" s="155">
        <v>4.8158545000000003E-7</v>
      </c>
      <c r="CA2129" s="155">
        <v>1.1782341E-6</v>
      </c>
      <c r="CB2129" s="155">
        <v>0</v>
      </c>
      <c r="CC2129" s="155">
        <v>1.7883058E-6</v>
      </c>
      <c r="CD2129" s="155">
        <v>0</v>
      </c>
      <c r="CE2129" s="155">
        <v>0</v>
      </c>
      <c r="CF2129" s="155">
        <v>0</v>
      </c>
      <c r="CG2129" s="155">
        <v>0</v>
      </c>
      <c r="CH2129" s="155">
        <v>0</v>
      </c>
      <c r="CI2129" s="155">
        <v>2.3397424999999998E-6</v>
      </c>
      <c r="CJ2129" s="155">
        <v>0</v>
      </c>
      <c r="CK2129" s="155">
        <v>0</v>
      </c>
      <c r="CL2129" s="155">
        <v>0</v>
      </c>
      <c r="CM2129"/>
      <c r="CN2129" s="284">
        <v>0</v>
      </c>
      <c r="CO2129" s="284">
        <v>2.81</v>
      </c>
      <c r="CP2129" s="285">
        <v>3.3690600000000001E-2</v>
      </c>
      <c r="CQ2129" s="284">
        <v>1.4E-3</v>
      </c>
      <c r="CR2129" s="284">
        <v>0</v>
      </c>
      <c r="CS2129" s="284">
        <v>0</v>
      </c>
      <c r="CT2129" s="284">
        <v>1.444444E-5</v>
      </c>
      <c r="CU2129" s="284">
        <v>0</v>
      </c>
      <c r="CV2129" s="284">
        <v>0</v>
      </c>
      <c r="CW2129" s="284">
        <v>4.1435400000000002E-4</v>
      </c>
      <c r="CX2129"/>
      <c r="CY2129"/>
      <c r="CZ2129"/>
      <c r="DA2129"/>
      <c r="DB2129" s="212"/>
      <c r="DC2129" s="48"/>
      <c r="DD2129" s="48"/>
      <c r="DE2129" s="48"/>
      <c r="DF2129" s="48"/>
      <c r="DG2129" s="48"/>
      <c r="DH2129" s="48"/>
      <c r="DI2129" s="48"/>
      <c r="DJ2129" s="48"/>
      <c r="DK2129" s="48"/>
      <c r="DL2129" s="48"/>
    </row>
    <row r="2130" spans="1:116" ht="14.4">
      <c r="A2130" t="s">
        <v>2035</v>
      </c>
      <c r="B2130" s="188" t="s">
        <v>334</v>
      </c>
      <c r="C2130" s="151" t="str">
        <f t="shared" si="544"/>
        <v>F.106.04.103</v>
      </c>
      <c r="D2130" s="54" t="s">
        <v>1388</v>
      </c>
      <c r="E2130" s="150" t="s">
        <v>352</v>
      </c>
      <c r="F2130" s="153" t="str">
        <f t="shared" si="545"/>
        <v>Polyester waste combustion - clean tech without heat recovery</v>
      </c>
      <c r="G2130" s="154">
        <f t="shared" si="543"/>
        <v>2.2900000000000005</v>
      </c>
      <c r="H2130"/>
      <c r="I2130"/>
      <c r="J2130" s="227">
        <f t="shared" si="546"/>
        <v>0.367352605</v>
      </c>
      <c r="K2130"/>
      <c r="L2130" s="280">
        <f t="shared" si="547"/>
        <v>1.08936E-2</v>
      </c>
      <c r="M2130" s="280">
        <f t="shared" si="548"/>
        <v>1.2959004999999999E-2</v>
      </c>
      <c r="N2130" s="281">
        <f t="shared" si="549"/>
        <v>0</v>
      </c>
      <c r="O2130" s="287">
        <v>0.34350000000000003</v>
      </c>
      <c r="P2130" s="286">
        <v>0</v>
      </c>
      <c r="Q2130" s="219">
        <v>1.2959004999999999E-2</v>
      </c>
      <c r="R2130" s="219">
        <v>1.08936E-2</v>
      </c>
      <c r="S2130" s="219">
        <v>0</v>
      </c>
      <c r="T2130" s="219">
        <v>0</v>
      </c>
      <c r="U2130" s="219">
        <v>0</v>
      </c>
      <c r="V2130" s="219">
        <v>0</v>
      </c>
      <c r="W2130" s="219">
        <v>0</v>
      </c>
      <c r="X2130" s="219">
        <v>0</v>
      </c>
      <c r="Y2130" s="219">
        <v>0</v>
      </c>
      <c r="Z2130" s="219">
        <v>0</v>
      </c>
      <c r="AA2130" s="219">
        <v>0</v>
      </c>
      <c r="AB2130" s="219">
        <v>0</v>
      </c>
      <c r="AC2130"/>
      <c r="AD2130" s="227">
        <f t="shared" si="550"/>
        <v>0.34350000000000003</v>
      </c>
      <c r="AE2130" s="227">
        <f t="shared" si="551"/>
        <v>2.3852604999999999E-2</v>
      </c>
      <c r="AF2130" s="227">
        <f t="shared" si="552"/>
        <v>1.2959004999999999E-2</v>
      </c>
      <c r="AG2130" s="227">
        <f t="shared" si="553"/>
        <v>1.2959004999999999E-2</v>
      </c>
      <c r="AH2130" s="227">
        <f t="shared" si="554"/>
        <v>0</v>
      </c>
      <c r="AI2130"/>
      <c r="AJ2130">
        <v>0</v>
      </c>
      <c r="AK2130" s="155">
        <v>0</v>
      </c>
      <c r="AL2130" s="155">
        <v>0</v>
      </c>
      <c r="AM2130" s="155">
        <v>0</v>
      </c>
      <c r="AN2130" s="155">
        <v>0</v>
      </c>
      <c r="AO2130" s="155">
        <v>0</v>
      </c>
      <c r="AP2130" s="155">
        <v>0</v>
      </c>
      <c r="AQ2130"/>
      <c r="AR2130" s="156">
        <v>3.9361261000000002E-2</v>
      </c>
      <c r="AS2130" s="156">
        <v>3.7528595999999997E-2</v>
      </c>
      <c r="AT2130" s="156">
        <v>1.8326655E-3</v>
      </c>
      <c r="AU2130" s="156">
        <v>0</v>
      </c>
      <c r="AV2130" s="282">
        <f t="shared" si="540"/>
        <v>2.2499158E-6</v>
      </c>
      <c r="AW2130" s="282">
        <f t="shared" si="541"/>
        <v>6.7776091849999993E-9</v>
      </c>
      <c r="AX2130" s="283">
        <f t="shared" si="542"/>
        <v>0</v>
      </c>
      <c r="AY2130" s="157">
        <v>2.1251199999999999E-6</v>
      </c>
      <c r="AZ2130" s="157">
        <v>6.4119999999999998E-9</v>
      </c>
      <c r="BA2130" s="157">
        <v>1.75185E-13</v>
      </c>
      <c r="BB2130" s="157">
        <v>0</v>
      </c>
      <c r="BC2130" s="157">
        <v>0</v>
      </c>
      <c r="BD2130" s="157">
        <v>1.6197999999999999E-9</v>
      </c>
      <c r="BE2130" s="157">
        <v>1.2317599999999999E-7</v>
      </c>
      <c r="BF2130" s="157">
        <v>2.2962E-10</v>
      </c>
      <c r="BG2130" s="157">
        <v>1.35814E-10</v>
      </c>
      <c r="BH2130" s="157">
        <v>0</v>
      </c>
      <c r="BI2130" s="157">
        <v>0</v>
      </c>
      <c r="BJ2130" s="157">
        <v>0</v>
      </c>
      <c r="BK2130" s="157">
        <v>0</v>
      </c>
      <c r="BL2130" s="157">
        <v>0</v>
      </c>
      <c r="BM2130" s="157">
        <v>0</v>
      </c>
      <c r="BN2130" s="157">
        <v>0</v>
      </c>
      <c r="BO2130" s="157">
        <v>0</v>
      </c>
      <c r="BP2130" s="157">
        <v>0</v>
      </c>
      <c r="BQ2130" s="157">
        <v>0</v>
      </c>
      <c r="BR2130" s="157">
        <v>0</v>
      </c>
      <c r="BS2130" s="157">
        <v>0</v>
      </c>
      <c r="BT2130" s="157">
        <v>0</v>
      </c>
      <c r="BU2130"/>
      <c r="BV2130" s="155">
        <v>7.0472104000000003E-5</v>
      </c>
      <c r="BW2130" s="155">
        <v>1.4696252E-6</v>
      </c>
      <c r="BX2130" s="155">
        <v>6.3851276000000004E-5</v>
      </c>
      <c r="BY2130" s="155">
        <v>0</v>
      </c>
      <c r="BZ2130" s="155">
        <v>4.2861105000000002E-7</v>
      </c>
      <c r="CA2130" s="155">
        <v>1.0486283999999999E-6</v>
      </c>
      <c r="CB2130" s="155">
        <v>0</v>
      </c>
      <c r="CC2130" s="155">
        <v>1.5915922E-6</v>
      </c>
      <c r="CD2130" s="155">
        <v>0</v>
      </c>
      <c r="CE2130" s="155">
        <v>0</v>
      </c>
      <c r="CF2130" s="155">
        <v>0</v>
      </c>
      <c r="CG2130" s="155">
        <v>0</v>
      </c>
      <c r="CH2130" s="155">
        <v>0</v>
      </c>
      <c r="CI2130" s="155">
        <v>2.0823708000000001E-6</v>
      </c>
      <c r="CJ2130" s="155">
        <v>0</v>
      </c>
      <c r="CK2130" s="155">
        <v>0</v>
      </c>
      <c r="CL2130" s="155">
        <v>0</v>
      </c>
      <c r="CM2130"/>
      <c r="CN2130" s="284">
        <v>0</v>
      </c>
      <c r="CO2130" s="284">
        <v>2.29</v>
      </c>
      <c r="CP2130" s="285">
        <v>2.9984634E-2</v>
      </c>
      <c r="CQ2130" s="284">
        <v>1.2459999999999999E-3</v>
      </c>
      <c r="CR2130" s="284">
        <v>0</v>
      </c>
      <c r="CS2130" s="284">
        <v>0</v>
      </c>
      <c r="CT2130" s="284">
        <v>1.2855552E-5</v>
      </c>
      <c r="CU2130" s="284">
        <v>0</v>
      </c>
      <c r="CV2130" s="284">
        <v>0</v>
      </c>
      <c r="CW2130" s="284">
        <v>3.6877505999999998E-4</v>
      </c>
      <c r="CX2130"/>
      <c r="CY2130"/>
      <c r="CZ2130"/>
      <c r="DA2130"/>
      <c r="DB2130" s="212"/>
      <c r="DC2130" s="48"/>
      <c r="DD2130" s="48"/>
      <c r="DE2130" s="48"/>
      <c r="DF2130" s="48"/>
      <c r="DG2130" s="48"/>
      <c r="DH2130" s="48"/>
      <c r="DI2130" s="48"/>
      <c r="DJ2130" s="48"/>
      <c r="DK2130" s="48"/>
      <c r="DL2130" s="48"/>
    </row>
    <row r="2131" spans="1:116" ht="14.4">
      <c r="B2131" s="188"/>
      <c r="C2131" s="151"/>
      <c r="D2131" s="51" t="s">
        <v>2036</v>
      </c>
      <c r="E2131" s="150"/>
      <c r="F2131"/>
      <c r="G2131"/>
      <c r="H2131"/>
      <c r="I2131"/>
      <c r="J2131"/>
      <c r="K2131"/>
      <c r="L2131"/>
      <c r="M2131"/>
      <c r="N2131" s="174"/>
      <c r="O2131" s="53"/>
      <c r="P2131" s="53"/>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X2131" s="19"/>
      <c r="AY2131"/>
      <c r="AZ2131"/>
      <c r="BA2131"/>
      <c r="BB2131"/>
      <c r="BC2131"/>
      <c r="BD2131"/>
      <c r="BE2131"/>
      <c r="BF2131"/>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c r="CL2131"/>
      <c r="CM2131"/>
      <c r="CN2131"/>
      <c r="CO2131"/>
      <c r="CP2131" s="117"/>
      <c r="CQ2131"/>
      <c r="CR2131"/>
      <c r="CS2131"/>
      <c r="CT2131"/>
      <c r="CU2131"/>
      <c r="CV2131"/>
      <c r="CW2131"/>
      <c r="CX2131"/>
      <c r="CY2131"/>
      <c r="CZ2131"/>
      <c r="DA2131"/>
      <c r="DB2131" s="212"/>
      <c r="DC2131" s="48"/>
      <c r="DD2131" s="48"/>
      <c r="DE2131" s="48"/>
      <c r="DF2131" s="48"/>
      <c r="DG2131" s="48"/>
      <c r="DH2131" s="48"/>
      <c r="DI2131" s="48"/>
      <c r="DJ2131" s="48"/>
      <c r="DK2131" s="48"/>
      <c r="DL2131" s="48"/>
    </row>
    <row r="2132" spans="1:116" ht="14.4">
      <c r="A2132" t="s">
        <v>2037</v>
      </c>
      <c r="B2132" s="188" t="s">
        <v>334</v>
      </c>
      <c r="C2132" s="151" t="str">
        <f t="shared" si="544"/>
        <v>F.106.05.101</v>
      </c>
      <c r="D2132" s="54" t="s">
        <v>2036</v>
      </c>
      <c r="E2132" s="150" t="s">
        <v>352</v>
      </c>
      <c r="F2132" s="153" t="str">
        <f t="shared" si="545"/>
        <v>Bisphenol A  waste combustion - clean tech without heat recovery</v>
      </c>
      <c r="G2132" s="154">
        <f t="shared" si="543"/>
        <v>2.89</v>
      </c>
      <c r="H2132"/>
      <c r="I2132"/>
      <c r="J2132" s="227">
        <f t="shared" si="546"/>
        <v>0.46070268999999997</v>
      </c>
      <c r="K2132"/>
      <c r="L2132" s="280">
        <f t="shared" si="547"/>
        <v>1.24236E-2</v>
      </c>
      <c r="M2132" s="280">
        <f t="shared" si="548"/>
        <v>1.477909E-2</v>
      </c>
      <c r="N2132" s="281">
        <f t="shared" si="549"/>
        <v>0</v>
      </c>
      <c r="O2132" s="280">
        <v>0.4335</v>
      </c>
      <c r="P2132" s="286">
        <v>0</v>
      </c>
      <c r="Q2132" s="219">
        <v>1.477909E-2</v>
      </c>
      <c r="R2132" s="219">
        <v>1.24236E-2</v>
      </c>
      <c r="S2132" s="219">
        <v>0</v>
      </c>
      <c r="T2132" s="219">
        <v>0</v>
      </c>
      <c r="U2132" s="219">
        <v>0</v>
      </c>
      <c r="V2132" s="219">
        <v>0</v>
      </c>
      <c r="W2132" s="219">
        <v>0</v>
      </c>
      <c r="X2132" s="219">
        <v>0</v>
      </c>
      <c r="Y2132" s="219">
        <v>0</v>
      </c>
      <c r="Z2132" s="219">
        <v>0</v>
      </c>
      <c r="AA2132" s="219">
        <v>0</v>
      </c>
      <c r="AB2132" s="219">
        <v>0</v>
      </c>
      <c r="AC2132"/>
      <c r="AD2132" s="227">
        <f t="shared" si="550"/>
        <v>0.4335</v>
      </c>
      <c r="AE2132" s="227">
        <f t="shared" si="551"/>
        <v>2.7202690000000002E-2</v>
      </c>
      <c r="AF2132" s="227">
        <f t="shared" si="552"/>
        <v>1.477909E-2</v>
      </c>
      <c r="AG2132" s="227">
        <f t="shared" si="553"/>
        <v>1.477909E-2</v>
      </c>
      <c r="AH2132" s="227">
        <f t="shared" si="554"/>
        <v>0</v>
      </c>
      <c r="AI2132"/>
      <c r="AJ2132">
        <v>0</v>
      </c>
      <c r="AK2132" s="155">
        <v>0</v>
      </c>
      <c r="AL2132" s="155">
        <v>0</v>
      </c>
      <c r="AM2132" s="155">
        <v>0</v>
      </c>
      <c r="AN2132" s="155">
        <v>0</v>
      </c>
      <c r="AO2132" s="155">
        <v>0</v>
      </c>
      <c r="AP2132" s="155">
        <v>0</v>
      </c>
      <c r="AQ2132"/>
      <c r="AR2132" s="156">
        <v>4.9409205999999997E-2</v>
      </c>
      <c r="AS2132" s="156">
        <v>4.7108377999999999E-2</v>
      </c>
      <c r="AT2132" s="156">
        <v>2.3008282000000001E-3</v>
      </c>
      <c r="AU2132" s="156">
        <v>0</v>
      </c>
      <c r="AV2132" s="282">
        <f t="shared" si="540"/>
        <v>2.8242432999999999E-6</v>
      </c>
      <c r="AW2132" s="282">
        <f t="shared" si="541"/>
        <v>8.508980085E-9</v>
      </c>
      <c r="AX2132" s="283">
        <f t="shared" si="542"/>
        <v>0</v>
      </c>
      <c r="AY2132" s="157">
        <v>2.6819199999999998E-6</v>
      </c>
      <c r="AZ2132" s="157">
        <v>8.0920000000000006E-9</v>
      </c>
      <c r="BA2132" s="157">
        <v>2.2108500000000001E-13</v>
      </c>
      <c r="BB2132" s="157">
        <v>0</v>
      </c>
      <c r="BC2132" s="157">
        <v>0</v>
      </c>
      <c r="BD2132" s="157">
        <v>1.8473E-9</v>
      </c>
      <c r="BE2132" s="157">
        <v>1.4047599999999999E-7</v>
      </c>
      <c r="BF2132" s="157">
        <v>2.6187E-10</v>
      </c>
      <c r="BG2132" s="157">
        <v>1.5488900000000001E-10</v>
      </c>
      <c r="BH2132" s="157">
        <v>0</v>
      </c>
      <c r="BI2132" s="157">
        <v>0</v>
      </c>
      <c r="BJ2132" s="157">
        <v>0</v>
      </c>
      <c r="BK2132" s="157">
        <v>0</v>
      </c>
      <c r="BL2132" s="157">
        <v>0</v>
      </c>
      <c r="BM2132" s="157">
        <v>0</v>
      </c>
      <c r="BN2132" s="157">
        <v>0</v>
      </c>
      <c r="BO2132" s="157">
        <v>0</v>
      </c>
      <c r="BP2132" s="157">
        <v>0</v>
      </c>
      <c r="BQ2132" s="157">
        <v>0</v>
      </c>
      <c r="BR2132" s="157">
        <v>0</v>
      </c>
      <c r="BS2132" s="157">
        <v>0</v>
      </c>
      <c r="BT2132" s="157">
        <v>0</v>
      </c>
      <c r="BU2132"/>
      <c r="BV2132" s="155">
        <v>8.8131587999999995E-5</v>
      </c>
      <c r="BW2132" s="155">
        <v>1.6760333E-6</v>
      </c>
      <c r="BX2132" s="155">
        <v>8.0580868000000005E-5</v>
      </c>
      <c r="BY2132" s="155">
        <v>0</v>
      </c>
      <c r="BZ2132" s="155">
        <v>4.8880923000000001E-7</v>
      </c>
      <c r="CA2132" s="155">
        <v>1.1959076000000001E-6</v>
      </c>
      <c r="CB2132" s="155">
        <v>0</v>
      </c>
      <c r="CC2132" s="155">
        <v>1.8151303999999999E-6</v>
      </c>
      <c r="CD2132" s="155">
        <v>0</v>
      </c>
      <c r="CE2132" s="155">
        <v>0</v>
      </c>
      <c r="CF2132" s="155">
        <v>0</v>
      </c>
      <c r="CG2132" s="155">
        <v>0</v>
      </c>
      <c r="CH2132" s="155">
        <v>0</v>
      </c>
      <c r="CI2132" s="155">
        <v>2.3748386E-6</v>
      </c>
      <c r="CJ2132" s="155">
        <v>0</v>
      </c>
      <c r="CK2132" s="155">
        <v>0</v>
      </c>
      <c r="CL2132" s="155">
        <v>0</v>
      </c>
      <c r="CM2132"/>
      <c r="CN2132" s="284">
        <v>0</v>
      </c>
      <c r="CO2132" s="284">
        <v>2.89</v>
      </c>
      <c r="CP2132" s="285">
        <v>3.4195958999999998E-2</v>
      </c>
      <c r="CQ2132" s="284">
        <v>1.421E-3</v>
      </c>
      <c r="CR2132" s="284">
        <v>0</v>
      </c>
      <c r="CS2132" s="284">
        <v>0</v>
      </c>
      <c r="CT2132" s="284">
        <v>1.4661107E-5</v>
      </c>
      <c r="CU2132" s="284">
        <v>0</v>
      </c>
      <c r="CV2132" s="284">
        <v>0</v>
      </c>
      <c r="CW2132" s="284">
        <v>4.2056930999999999E-4</v>
      </c>
      <c r="CX2132"/>
      <c r="CY2132"/>
      <c r="CZ2132"/>
      <c r="DA2132"/>
      <c r="DB2132" s="212"/>
      <c r="DC2132" s="48"/>
      <c r="DD2132" s="48"/>
      <c r="DE2132" s="48"/>
      <c r="DF2132" s="48"/>
      <c r="DG2132" s="48"/>
      <c r="DH2132" s="48"/>
      <c r="DI2132" s="48"/>
      <c r="DJ2132" s="48"/>
      <c r="DK2132" s="48"/>
      <c r="DL2132" s="48"/>
    </row>
    <row r="2133" spans="1:116" ht="14.4">
      <c r="A2133" t="s">
        <v>2038</v>
      </c>
      <c r="B2133" s="188" t="s">
        <v>334</v>
      </c>
      <c r="C2133" s="151" t="str">
        <f t="shared" si="544"/>
        <v>F.106.05.102</v>
      </c>
      <c r="D2133" s="54" t="s">
        <v>2036</v>
      </c>
      <c r="E2133" s="150" t="s">
        <v>352</v>
      </c>
      <c r="F2133" s="153" t="str">
        <f t="shared" si="545"/>
        <v>DEHP  waste combustion - clean tech without heat recovery</v>
      </c>
      <c r="G2133" s="154">
        <f t="shared" si="543"/>
        <v>2.71</v>
      </c>
      <c r="H2133"/>
      <c r="I2133"/>
      <c r="J2133" s="227">
        <f t="shared" si="546"/>
        <v>0.43410469999999995</v>
      </c>
      <c r="K2133"/>
      <c r="L2133" s="280">
        <f t="shared" si="547"/>
        <v>1.2607200000000001E-2</v>
      </c>
      <c r="M2133" s="280">
        <f t="shared" si="548"/>
        <v>1.49975E-2</v>
      </c>
      <c r="N2133" s="281">
        <f t="shared" si="549"/>
        <v>0</v>
      </c>
      <c r="O2133" s="280">
        <v>0.40649999999999997</v>
      </c>
      <c r="P2133" s="286">
        <v>0</v>
      </c>
      <c r="Q2133" s="219">
        <v>1.49975E-2</v>
      </c>
      <c r="R2133" s="219">
        <v>1.2607200000000001E-2</v>
      </c>
      <c r="S2133" s="219">
        <v>0</v>
      </c>
      <c r="T2133" s="219">
        <v>0</v>
      </c>
      <c r="U2133" s="219">
        <v>0</v>
      </c>
      <c r="V2133" s="219">
        <v>0</v>
      </c>
      <c r="W2133" s="219">
        <v>0</v>
      </c>
      <c r="X2133" s="219">
        <v>0</v>
      </c>
      <c r="Y2133" s="219">
        <v>0</v>
      </c>
      <c r="Z2133" s="219">
        <v>0</v>
      </c>
      <c r="AA2133" s="219">
        <v>0</v>
      </c>
      <c r="AB2133" s="219">
        <v>0</v>
      </c>
      <c r="AC2133"/>
      <c r="AD2133" s="227">
        <f t="shared" si="550"/>
        <v>0.40649999999999997</v>
      </c>
      <c r="AE2133" s="227">
        <f t="shared" si="551"/>
        <v>2.7604700000000003E-2</v>
      </c>
      <c r="AF2133" s="227">
        <f t="shared" si="552"/>
        <v>1.49975E-2</v>
      </c>
      <c r="AG2133" s="227">
        <f t="shared" si="553"/>
        <v>1.49975E-2</v>
      </c>
      <c r="AH2133" s="227">
        <f t="shared" si="554"/>
        <v>0</v>
      </c>
      <c r="AI2133"/>
      <c r="AJ2133">
        <v>0</v>
      </c>
      <c r="AK2133" s="155">
        <v>0</v>
      </c>
      <c r="AL2133" s="155">
        <v>0</v>
      </c>
      <c r="AM2133" s="155">
        <v>0</v>
      </c>
      <c r="AN2133" s="155">
        <v>0</v>
      </c>
      <c r="AO2133" s="155">
        <v>0</v>
      </c>
      <c r="AP2133" s="155">
        <v>0</v>
      </c>
      <c r="AQ2133"/>
      <c r="AR2133" s="156">
        <v>4.6523441999999998E-2</v>
      </c>
      <c r="AS2133" s="156">
        <v>4.4357234000000002E-2</v>
      </c>
      <c r="AT2133" s="156">
        <v>2.1662082999999999E-3</v>
      </c>
      <c r="AU2133" s="156">
        <v>0</v>
      </c>
      <c r="AV2133" s="282">
        <f t="shared" si="540"/>
        <v>2.6593066000000003E-6</v>
      </c>
      <c r="AW2133" s="282">
        <f t="shared" si="541"/>
        <v>8.0111253150000006E-9</v>
      </c>
      <c r="AX2133" s="283">
        <f t="shared" si="542"/>
        <v>0</v>
      </c>
      <c r="AY2133" s="157">
        <v>2.5148800000000001E-6</v>
      </c>
      <c r="AZ2133" s="157">
        <v>7.5879999999999999E-9</v>
      </c>
      <c r="BA2133" s="157">
        <v>2.0731500000000001E-13</v>
      </c>
      <c r="BB2133" s="157">
        <v>0</v>
      </c>
      <c r="BC2133" s="157">
        <v>0</v>
      </c>
      <c r="BD2133" s="157">
        <v>1.8746000000000001E-9</v>
      </c>
      <c r="BE2133" s="157">
        <v>1.4255199999999999E-7</v>
      </c>
      <c r="BF2133" s="157">
        <v>2.6574E-10</v>
      </c>
      <c r="BG2133" s="157">
        <v>1.57178E-10</v>
      </c>
      <c r="BH2133" s="157">
        <v>0</v>
      </c>
      <c r="BI2133" s="157">
        <v>0</v>
      </c>
      <c r="BJ2133" s="157">
        <v>0</v>
      </c>
      <c r="BK2133" s="157">
        <v>0</v>
      </c>
      <c r="BL2133" s="157">
        <v>0</v>
      </c>
      <c r="BM2133" s="157">
        <v>0</v>
      </c>
      <c r="BN2133" s="157">
        <v>0</v>
      </c>
      <c r="BO2133" s="157">
        <v>0</v>
      </c>
      <c r="BP2133" s="157">
        <v>0</v>
      </c>
      <c r="BQ2133" s="157">
        <v>0</v>
      </c>
      <c r="BR2133" s="157">
        <v>0</v>
      </c>
      <c r="BS2133" s="157">
        <v>0</v>
      </c>
      <c r="BT2133" s="157">
        <v>0</v>
      </c>
      <c r="BU2133"/>
      <c r="BV2133" s="155">
        <v>8.3224296999999994E-5</v>
      </c>
      <c r="BW2133" s="155">
        <v>1.7008022E-6</v>
      </c>
      <c r="BX2133" s="155">
        <v>7.5561991000000001E-5</v>
      </c>
      <c r="BY2133" s="155">
        <v>0</v>
      </c>
      <c r="BZ2133" s="155">
        <v>4.9603302000000003E-7</v>
      </c>
      <c r="CA2133" s="155">
        <v>1.2135811999999999E-6</v>
      </c>
      <c r="CB2133" s="155">
        <v>0</v>
      </c>
      <c r="CC2133" s="155">
        <v>1.8419549999999999E-6</v>
      </c>
      <c r="CD2133" s="155">
        <v>0</v>
      </c>
      <c r="CE2133" s="155">
        <v>0</v>
      </c>
      <c r="CF2133" s="155">
        <v>0</v>
      </c>
      <c r="CG2133" s="155">
        <v>0</v>
      </c>
      <c r="CH2133" s="155">
        <v>0</v>
      </c>
      <c r="CI2133" s="155">
        <v>2.4099347000000001E-6</v>
      </c>
      <c r="CJ2133" s="155">
        <v>0</v>
      </c>
      <c r="CK2133" s="155">
        <v>0</v>
      </c>
      <c r="CL2133" s="155">
        <v>0</v>
      </c>
      <c r="CM2133"/>
      <c r="CN2133" s="284">
        <v>0</v>
      </c>
      <c r="CO2133" s="284">
        <v>2.71</v>
      </c>
      <c r="CP2133" s="285">
        <v>3.4701318000000002E-2</v>
      </c>
      <c r="CQ2133" s="284">
        <v>1.4419999999999999E-3</v>
      </c>
      <c r="CR2133" s="284">
        <v>0</v>
      </c>
      <c r="CS2133" s="284">
        <v>0</v>
      </c>
      <c r="CT2133" s="284">
        <v>1.4877773E-5</v>
      </c>
      <c r="CU2133" s="284">
        <v>0</v>
      </c>
      <c r="CV2133" s="284">
        <v>0</v>
      </c>
      <c r="CW2133" s="284">
        <v>4.2678462E-4</v>
      </c>
      <c r="CX2133"/>
      <c r="CY2133"/>
      <c r="CZ2133"/>
      <c r="DA2133"/>
      <c r="DB2133" s="212"/>
      <c r="DC2133" s="48"/>
      <c r="DD2133" s="48"/>
      <c r="DE2133" s="48"/>
      <c r="DF2133" s="48"/>
      <c r="DG2133" s="48"/>
      <c r="DH2133" s="48"/>
      <c r="DI2133" s="48"/>
      <c r="DJ2133" s="48"/>
      <c r="DK2133" s="48"/>
      <c r="DL2133" s="48"/>
    </row>
    <row r="2134" spans="1:116" ht="14.4">
      <c r="A2134" t="s">
        <v>2039</v>
      </c>
      <c r="B2134" s="188" t="s">
        <v>334</v>
      </c>
      <c r="C2134" s="151" t="str">
        <f t="shared" si="544"/>
        <v>F.106.05.103</v>
      </c>
      <c r="D2134" s="54" t="s">
        <v>2036</v>
      </c>
      <c r="E2134" s="150" t="s">
        <v>352</v>
      </c>
      <c r="F2134" s="153" t="str">
        <f t="shared" si="545"/>
        <v>DINP  waste combustion - clean tech without heat recovery</v>
      </c>
      <c r="G2134" s="154">
        <f t="shared" si="543"/>
        <v>2.7399999999999998</v>
      </c>
      <c r="H2134"/>
      <c r="I2134"/>
      <c r="J2134" s="227">
        <f t="shared" si="546"/>
        <v>0.43927471699999998</v>
      </c>
      <c r="K2134"/>
      <c r="L2134" s="280">
        <f t="shared" si="547"/>
        <v>1.29132E-2</v>
      </c>
      <c r="M2134" s="280">
        <f t="shared" si="548"/>
        <v>1.5361517E-2</v>
      </c>
      <c r="N2134" s="281">
        <f t="shared" si="549"/>
        <v>0</v>
      </c>
      <c r="O2134" s="280">
        <v>0.41099999999999998</v>
      </c>
      <c r="P2134" s="286">
        <v>0</v>
      </c>
      <c r="Q2134" s="219">
        <v>1.5361517E-2</v>
      </c>
      <c r="R2134" s="219">
        <v>1.29132E-2</v>
      </c>
      <c r="S2134" s="219">
        <v>0</v>
      </c>
      <c r="T2134" s="219">
        <v>0</v>
      </c>
      <c r="U2134" s="219">
        <v>0</v>
      </c>
      <c r="V2134" s="219">
        <v>0</v>
      </c>
      <c r="W2134" s="219">
        <v>0</v>
      </c>
      <c r="X2134" s="219">
        <v>0</v>
      </c>
      <c r="Y2134" s="219">
        <v>0</v>
      </c>
      <c r="Z2134" s="219">
        <v>0</v>
      </c>
      <c r="AA2134" s="219">
        <v>0</v>
      </c>
      <c r="AB2134" s="219">
        <v>0</v>
      </c>
      <c r="AC2134"/>
      <c r="AD2134" s="227">
        <f t="shared" si="550"/>
        <v>0.41099999999999998</v>
      </c>
      <c r="AE2134" s="227">
        <f t="shared" si="551"/>
        <v>2.8274716999999998E-2</v>
      </c>
      <c r="AF2134" s="227">
        <f t="shared" si="552"/>
        <v>1.5361517E-2</v>
      </c>
      <c r="AG2134" s="227">
        <f t="shared" si="553"/>
        <v>1.5361517E-2</v>
      </c>
      <c r="AH2134" s="227">
        <f t="shared" si="554"/>
        <v>0</v>
      </c>
      <c r="AI2134"/>
      <c r="AJ2134">
        <v>0</v>
      </c>
      <c r="AK2134" s="155">
        <v>0</v>
      </c>
      <c r="AL2134" s="155">
        <v>0</v>
      </c>
      <c r="AM2134" s="155">
        <v>0</v>
      </c>
      <c r="AN2134" s="155">
        <v>0</v>
      </c>
      <c r="AO2134" s="155">
        <v>0</v>
      </c>
      <c r="AP2134" s="155">
        <v>0</v>
      </c>
      <c r="AQ2134"/>
      <c r="AR2134" s="156">
        <v>4.7071775000000003E-2</v>
      </c>
      <c r="AS2134" s="156">
        <v>4.4880076999999997E-2</v>
      </c>
      <c r="AT2134" s="156">
        <v>2.1916981999999998E-3</v>
      </c>
      <c r="AU2134" s="156">
        <v>0</v>
      </c>
      <c r="AV2134" s="282">
        <f t="shared" si="540"/>
        <v>2.6906520999999998E-6</v>
      </c>
      <c r="AW2134" s="282">
        <f t="shared" si="541"/>
        <v>8.1053926100000014E-9</v>
      </c>
      <c r="AX2134" s="283">
        <f t="shared" si="542"/>
        <v>0</v>
      </c>
      <c r="AY2134" s="157">
        <v>2.5427199999999999E-6</v>
      </c>
      <c r="AZ2134" s="157">
        <v>7.6720000000000008E-9</v>
      </c>
      <c r="BA2134" s="157">
        <v>2.0961E-13</v>
      </c>
      <c r="BB2134" s="157">
        <v>0</v>
      </c>
      <c r="BC2134" s="157">
        <v>0</v>
      </c>
      <c r="BD2134" s="157">
        <v>1.9201E-9</v>
      </c>
      <c r="BE2134" s="157">
        <v>1.46012E-7</v>
      </c>
      <c r="BF2134" s="157">
        <v>2.7219000000000002E-10</v>
      </c>
      <c r="BG2134" s="157">
        <v>1.60993E-10</v>
      </c>
      <c r="BH2134" s="157">
        <v>0</v>
      </c>
      <c r="BI2134" s="157">
        <v>0</v>
      </c>
      <c r="BJ2134" s="157">
        <v>0</v>
      </c>
      <c r="BK2134" s="157">
        <v>0</v>
      </c>
      <c r="BL2134" s="157">
        <v>0</v>
      </c>
      <c r="BM2134" s="157">
        <v>0</v>
      </c>
      <c r="BN2134" s="157">
        <v>0</v>
      </c>
      <c r="BO2134" s="157">
        <v>0</v>
      </c>
      <c r="BP2134" s="157">
        <v>0</v>
      </c>
      <c r="BQ2134" s="157">
        <v>0</v>
      </c>
      <c r="BR2134" s="157">
        <v>0</v>
      </c>
      <c r="BS2134" s="157">
        <v>0</v>
      </c>
      <c r="BT2134" s="157">
        <v>0</v>
      </c>
      <c r="BU2134"/>
      <c r="BV2134" s="155">
        <v>8.4246754999999998E-5</v>
      </c>
      <c r="BW2134" s="155">
        <v>1.7420837999999999E-6</v>
      </c>
      <c r="BX2134" s="155">
        <v>7.6398470000000002E-5</v>
      </c>
      <c r="BY2134" s="155">
        <v>0</v>
      </c>
      <c r="BZ2134" s="155">
        <v>5.0807264999999995E-7</v>
      </c>
      <c r="CA2134" s="155">
        <v>1.243037E-6</v>
      </c>
      <c r="CB2134" s="155">
        <v>0</v>
      </c>
      <c r="CC2134" s="155">
        <v>1.8866627000000001E-6</v>
      </c>
      <c r="CD2134" s="155">
        <v>0</v>
      </c>
      <c r="CE2134" s="155">
        <v>0</v>
      </c>
      <c r="CF2134" s="155">
        <v>0</v>
      </c>
      <c r="CG2134" s="155">
        <v>0</v>
      </c>
      <c r="CH2134" s="155">
        <v>0</v>
      </c>
      <c r="CI2134" s="155">
        <v>2.4684283000000001E-6</v>
      </c>
      <c r="CJ2134" s="155">
        <v>0</v>
      </c>
      <c r="CK2134" s="155">
        <v>0</v>
      </c>
      <c r="CL2134" s="155">
        <v>0</v>
      </c>
      <c r="CM2134"/>
      <c r="CN2134" s="284">
        <v>0</v>
      </c>
      <c r="CO2134" s="284">
        <v>2.74</v>
      </c>
      <c r="CP2134" s="285">
        <v>3.5543582999999997E-2</v>
      </c>
      <c r="CQ2134" s="284">
        <v>1.477E-3</v>
      </c>
      <c r="CR2134" s="284">
        <v>0</v>
      </c>
      <c r="CS2134" s="284">
        <v>0</v>
      </c>
      <c r="CT2134" s="284">
        <v>1.5238884E-5</v>
      </c>
      <c r="CU2134" s="284">
        <v>0</v>
      </c>
      <c r="CV2134" s="284">
        <v>0</v>
      </c>
      <c r="CW2134" s="284">
        <v>4.3714346999999999E-4</v>
      </c>
      <c r="CX2134"/>
      <c r="CY2134"/>
      <c r="CZ2134"/>
      <c r="DA2134"/>
      <c r="DB2134" s="212"/>
      <c r="DC2134" s="48"/>
      <c r="DD2134" s="48"/>
      <c r="DE2134" s="48"/>
      <c r="DF2134" s="48"/>
      <c r="DG2134" s="48"/>
      <c r="DH2134" s="48"/>
      <c r="DI2134" s="48"/>
      <c r="DJ2134" s="48"/>
      <c r="DK2134" s="48"/>
      <c r="DL2134" s="48"/>
    </row>
    <row r="2135" spans="1:116" ht="14.4">
      <c r="A2135" t="s">
        <v>2040</v>
      </c>
      <c r="B2135" s="188" t="s">
        <v>334</v>
      </c>
      <c r="C2135" s="151" t="str">
        <f t="shared" si="544"/>
        <v>F.106.05.104</v>
      </c>
      <c r="D2135" s="54" t="s">
        <v>2036</v>
      </c>
      <c r="E2135" s="150" t="s">
        <v>352</v>
      </c>
      <c r="F2135" s="153" t="str">
        <f t="shared" si="545"/>
        <v>Epichlorohydrin waste combustion - clean tech without heat recovery</v>
      </c>
      <c r="G2135" s="154">
        <f t="shared" si="543"/>
        <v>1.43</v>
      </c>
      <c r="H2135"/>
      <c r="I2135"/>
      <c r="J2135" s="227">
        <f t="shared" si="546"/>
        <v>0.72937942</v>
      </c>
      <c r="K2135"/>
      <c r="L2135" s="280">
        <f t="shared" si="547"/>
        <v>6.4952185999999995E-2</v>
      </c>
      <c r="M2135" s="280">
        <f t="shared" si="548"/>
        <v>0.44992723400000001</v>
      </c>
      <c r="N2135" s="281">
        <f t="shared" si="549"/>
        <v>0</v>
      </c>
      <c r="O2135" s="287">
        <v>0.2145</v>
      </c>
      <c r="P2135" s="286">
        <v>0</v>
      </c>
      <c r="Q2135" s="219">
        <v>8.0083740000000004E-3</v>
      </c>
      <c r="R2135" s="219">
        <v>6.7320000000000001E-3</v>
      </c>
      <c r="S2135" s="219">
        <v>0</v>
      </c>
      <c r="T2135" s="219">
        <v>0</v>
      </c>
      <c r="U2135" s="219">
        <v>5.8220186E-2</v>
      </c>
      <c r="V2135" s="219">
        <v>0.44191886000000002</v>
      </c>
      <c r="W2135" s="219">
        <v>0</v>
      </c>
      <c r="X2135" s="219">
        <v>0</v>
      </c>
      <c r="Y2135" s="219">
        <v>0</v>
      </c>
      <c r="Z2135" s="219">
        <v>0</v>
      </c>
      <c r="AA2135" s="219">
        <v>0</v>
      </c>
      <c r="AB2135" s="219">
        <v>0</v>
      </c>
      <c r="AC2135"/>
      <c r="AD2135" s="227">
        <f t="shared" si="550"/>
        <v>0.2145</v>
      </c>
      <c r="AE2135" s="227">
        <f t="shared" si="551"/>
        <v>0.51487941999999998</v>
      </c>
      <c r="AF2135" s="227">
        <f t="shared" si="552"/>
        <v>0.44992723400000001</v>
      </c>
      <c r="AG2135" s="227">
        <f t="shared" si="553"/>
        <v>0.44992723400000001</v>
      </c>
      <c r="AH2135" s="227">
        <f t="shared" si="554"/>
        <v>0</v>
      </c>
      <c r="AI2135"/>
      <c r="AJ2135">
        <v>0</v>
      </c>
      <c r="AK2135" s="155">
        <v>0</v>
      </c>
      <c r="AL2135" s="155">
        <v>0</v>
      </c>
      <c r="AM2135" s="155">
        <v>0</v>
      </c>
      <c r="AN2135" s="155">
        <v>0</v>
      </c>
      <c r="AO2135" s="155">
        <v>0</v>
      </c>
      <c r="AP2135" s="155">
        <v>0</v>
      </c>
      <c r="AQ2135"/>
      <c r="AR2135" s="156">
        <v>2.4565180999999998E-2</v>
      </c>
      <c r="AS2135" s="156">
        <v>2.3421404999999999E-2</v>
      </c>
      <c r="AT2135" s="156">
        <v>1.1437756000000001E-3</v>
      </c>
      <c r="AU2135" s="156">
        <v>0</v>
      </c>
      <c r="AV2135" s="282">
        <f t="shared" si="540"/>
        <v>1.404161E-6</v>
      </c>
      <c r="AW2135" s="282">
        <f t="shared" si="541"/>
        <v>4.2299393950000003E-9</v>
      </c>
      <c r="AX2135" s="283">
        <f t="shared" si="542"/>
        <v>0</v>
      </c>
      <c r="AY2135" s="157">
        <v>1.32704E-6</v>
      </c>
      <c r="AZ2135" s="157">
        <v>4.0039999999999998E-9</v>
      </c>
      <c r="BA2135" s="157">
        <v>1.09395E-13</v>
      </c>
      <c r="BB2135" s="157">
        <v>0</v>
      </c>
      <c r="BC2135" s="157">
        <v>0</v>
      </c>
      <c r="BD2135" s="157">
        <v>1.001E-9</v>
      </c>
      <c r="BE2135" s="157">
        <v>7.6119999999999996E-8</v>
      </c>
      <c r="BF2135" s="157">
        <v>1.419E-10</v>
      </c>
      <c r="BG2135" s="157">
        <v>8.3930000000000001E-11</v>
      </c>
      <c r="BH2135" s="157">
        <v>0</v>
      </c>
      <c r="BI2135" s="157">
        <v>0</v>
      </c>
      <c r="BJ2135" s="157">
        <v>0</v>
      </c>
      <c r="BK2135" s="157">
        <v>0</v>
      </c>
      <c r="BL2135" s="157">
        <v>0</v>
      </c>
      <c r="BM2135" s="157">
        <v>0</v>
      </c>
      <c r="BN2135" s="157">
        <v>0</v>
      </c>
      <c r="BO2135" s="157">
        <v>0</v>
      </c>
      <c r="BP2135" s="157">
        <v>0</v>
      </c>
      <c r="BQ2135" s="157">
        <v>0</v>
      </c>
      <c r="BR2135" s="157">
        <v>0</v>
      </c>
      <c r="BS2135" s="157">
        <v>0</v>
      </c>
      <c r="BT2135" s="157">
        <v>0</v>
      </c>
      <c r="BU2135"/>
      <c r="BV2135" s="155">
        <v>1.3425331000000001E-4</v>
      </c>
      <c r="BW2135" s="155">
        <v>9.0819536999999998E-7</v>
      </c>
      <c r="BX2135" s="155">
        <v>3.9872193999999998E-5</v>
      </c>
      <c r="BY2135" s="155">
        <v>5.1764955E-5</v>
      </c>
      <c r="BZ2135" s="155">
        <v>2.6487200000000002E-7</v>
      </c>
      <c r="CA2135" s="155">
        <v>6.4802877000000005E-7</v>
      </c>
      <c r="CB2135" s="155">
        <v>0</v>
      </c>
      <c r="CC2135" s="155">
        <v>9.8356821999999991E-7</v>
      </c>
      <c r="CD2135" s="155">
        <v>0</v>
      </c>
      <c r="CE2135" s="155">
        <v>3.8524635999999999E-5</v>
      </c>
      <c r="CF2135" s="155">
        <v>0</v>
      </c>
      <c r="CG2135" s="155">
        <v>0</v>
      </c>
      <c r="CH2135" s="155">
        <v>0</v>
      </c>
      <c r="CI2135" s="155">
        <v>1.2868584E-6</v>
      </c>
      <c r="CJ2135" s="155">
        <v>0</v>
      </c>
      <c r="CK2135" s="155">
        <v>0</v>
      </c>
      <c r="CL2135" s="155">
        <v>0</v>
      </c>
      <c r="CM2135"/>
      <c r="CN2135" s="284">
        <v>0</v>
      </c>
      <c r="CO2135" s="284">
        <v>1.43</v>
      </c>
      <c r="CP2135" s="285">
        <v>1.8529830000000001E-2</v>
      </c>
      <c r="CQ2135" s="284">
        <v>7.6999999999999996E-4</v>
      </c>
      <c r="CR2135" s="284">
        <v>0</v>
      </c>
      <c r="CS2135" s="284">
        <v>0</v>
      </c>
      <c r="CT2135" s="284">
        <v>7.9444419999999996E-6</v>
      </c>
      <c r="CU2135" s="284">
        <v>0</v>
      </c>
      <c r="CV2135" s="284">
        <v>0</v>
      </c>
      <c r="CW2135" s="284">
        <v>2.2789469999999999E-4</v>
      </c>
      <c r="CX2135"/>
      <c r="CY2135"/>
      <c r="CZ2135"/>
      <c r="DA2135"/>
      <c r="DB2135" s="212"/>
      <c r="DC2135" s="48"/>
      <c r="DD2135" s="48"/>
      <c r="DE2135" s="48"/>
      <c r="DF2135" s="48"/>
      <c r="DG2135" s="48"/>
      <c r="DH2135" s="48"/>
      <c r="DI2135" s="48"/>
      <c r="DJ2135" s="48"/>
      <c r="DK2135" s="48"/>
      <c r="DL2135" s="48"/>
    </row>
    <row r="2136" spans="1:116" ht="14.4">
      <c r="A2136" t="s">
        <v>2041</v>
      </c>
      <c r="B2136" s="188" t="s">
        <v>334</v>
      </c>
      <c r="C2136" s="151" t="str">
        <f t="shared" si="544"/>
        <v>F.106.05.105</v>
      </c>
      <c r="D2136" s="54" t="s">
        <v>2036</v>
      </c>
      <c r="E2136" s="150" t="s">
        <v>352</v>
      </c>
      <c r="F2136" s="153" t="str">
        <f t="shared" si="545"/>
        <v>EVOH  waste combustion - clean tech without heat recovery</v>
      </c>
      <c r="G2136" s="154">
        <f t="shared" si="543"/>
        <v>2.44</v>
      </c>
      <c r="H2136"/>
      <c r="I2136"/>
      <c r="J2136" s="227">
        <f t="shared" si="546"/>
        <v>0.392532673</v>
      </c>
      <c r="K2136"/>
      <c r="L2136" s="280">
        <f t="shared" si="547"/>
        <v>1.2117599999999999E-2</v>
      </c>
      <c r="M2136" s="280">
        <f t="shared" si="548"/>
        <v>1.4415073E-2</v>
      </c>
      <c r="N2136" s="281">
        <f t="shared" si="549"/>
        <v>0</v>
      </c>
      <c r="O2136" s="280">
        <v>0.36599999999999999</v>
      </c>
      <c r="P2136" s="219">
        <v>0</v>
      </c>
      <c r="Q2136" s="219">
        <v>1.4415073E-2</v>
      </c>
      <c r="R2136" s="219">
        <v>1.2117599999999999E-2</v>
      </c>
      <c r="S2136" s="219">
        <v>0</v>
      </c>
      <c r="T2136" s="219">
        <v>0</v>
      </c>
      <c r="U2136" s="219">
        <v>0</v>
      </c>
      <c r="V2136" s="219">
        <v>0</v>
      </c>
      <c r="W2136" s="219">
        <v>0</v>
      </c>
      <c r="X2136" s="219">
        <v>0</v>
      </c>
      <c r="Y2136" s="219">
        <v>0</v>
      </c>
      <c r="Z2136" s="219">
        <v>0</v>
      </c>
      <c r="AA2136" s="219">
        <v>0</v>
      </c>
      <c r="AB2136" s="219">
        <v>0</v>
      </c>
      <c r="AC2136"/>
      <c r="AD2136" s="227">
        <f t="shared" si="550"/>
        <v>0.36599999999999999</v>
      </c>
      <c r="AE2136" s="227">
        <f t="shared" si="551"/>
        <v>2.6532673E-2</v>
      </c>
      <c r="AF2136" s="227">
        <f t="shared" si="552"/>
        <v>1.4415073E-2</v>
      </c>
      <c r="AG2136" s="227">
        <f t="shared" si="553"/>
        <v>1.4415073E-2</v>
      </c>
      <c r="AH2136" s="227">
        <f t="shared" si="554"/>
        <v>0</v>
      </c>
      <c r="AI2136"/>
      <c r="AJ2136">
        <v>0</v>
      </c>
      <c r="AK2136" s="155">
        <v>0</v>
      </c>
      <c r="AL2136" s="155">
        <v>0</v>
      </c>
      <c r="AM2136" s="155">
        <v>0</v>
      </c>
      <c r="AN2136" s="155">
        <v>0</v>
      </c>
      <c r="AO2136" s="155">
        <v>0</v>
      </c>
      <c r="AP2136" s="155">
        <v>0</v>
      </c>
      <c r="AQ2136"/>
      <c r="AR2136" s="156">
        <v>4.2041677999999999E-2</v>
      </c>
      <c r="AS2136" s="156">
        <v>4.0084338999999997E-2</v>
      </c>
      <c r="AT2136" s="156">
        <v>1.9573392999999999E-3</v>
      </c>
      <c r="AU2136" s="156">
        <v>0</v>
      </c>
      <c r="AV2136" s="282">
        <f t="shared" si="540"/>
        <v>2.4031378000000002E-6</v>
      </c>
      <c r="AW2136" s="282">
        <f t="shared" si="541"/>
        <v>7.2386806600000009E-9</v>
      </c>
      <c r="AX2136" s="283">
        <f t="shared" si="542"/>
        <v>0</v>
      </c>
      <c r="AY2136" s="157">
        <v>2.2643200000000002E-6</v>
      </c>
      <c r="AZ2136" s="157">
        <v>6.8320000000000004E-9</v>
      </c>
      <c r="BA2136" s="157">
        <v>1.8666000000000001E-13</v>
      </c>
      <c r="BB2136" s="157">
        <v>0</v>
      </c>
      <c r="BC2136" s="157">
        <v>0</v>
      </c>
      <c r="BD2136" s="157">
        <v>1.8017999999999999E-9</v>
      </c>
      <c r="BE2136" s="157">
        <v>1.3701599999999999E-7</v>
      </c>
      <c r="BF2136" s="157">
        <v>2.5541999999999998E-10</v>
      </c>
      <c r="BG2136" s="157">
        <v>1.5107400000000001E-10</v>
      </c>
      <c r="BH2136" s="157">
        <v>0</v>
      </c>
      <c r="BI2136" s="157">
        <v>0</v>
      </c>
      <c r="BJ2136" s="157">
        <v>0</v>
      </c>
      <c r="BK2136" s="157">
        <v>0</v>
      </c>
      <c r="BL2136" s="157">
        <v>0</v>
      </c>
      <c r="BM2136" s="157">
        <v>0</v>
      </c>
      <c r="BN2136" s="157">
        <v>0</v>
      </c>
      <c r="BO2136" s="157">
        <v>0</v>
      </c>
      <c r="BP2136" s="157">
        <v>0</v>
      </c>
      <c r="BQ2136" s="157">
        <v>0</v>
      </c>
      <c r="BR2136" s="157">
        <v>0</v>
      </c>
      <c r="BS2136" s="157">
        <v>0</v>
      </c>
      <c r="BT2136" s="157">
        <v>0</v>
      </c>
      <c r="BU2136"/>
      <c r="BV2136" s="155">
        <v>7.5398414999999994E-5</v>
      </c>
      <c r="BW2136" s="155">
        <v>1.6347516999999999E-6</v>
      </c>
      <c r="BX2136" s="155">
        <v>6.8033673999999994E-5</v>
      </c>
      <c r="BY2136" s="155">
        <v>0</v>
      </c>
      <c r="BZ2136" s="155">
        <v>4.7676959999999998E-7</v>
      </c>
      <c r="CA2136" s="155">
        <v>1.1664518E-6</v>
      </c>
      <c r="CB2136" s="155">
        <v>0</v>
      </c>
      <c r="CC2136" s="155">
        <v>1.7704227999999999E-6</v>
      </c>
      <c r="CD2136" s="155">
        <v>0</v>
      </c>
      <c r="CE2136" s="155">
        <v>0</v>
      </c>
      <c r="CF2136" s="155">
        <v>0</v>
      </c>
      <c r="CG2136" s="155">
        <v>0</v>
      </c>
      <c r="CH2136" s="155">
        <v>0</v>
      </c>
      <c r="CI2136" s="155">
        <v>2.3163449999999999E-6</v>
      </c>
      <c r="CJ2136" s="155">
        <v>0</v>
      </c>
      <c r="CK2136" s="155">
        <v>0</v>
      </c>
      <c r="CL2136" s="155">
        <v>0</v>
      </c>
      <c r="CM2136"/>
      <c r="CN2136" s="284">
        <v>0</v>
      </c>
      <c r="CO2136" s="284">
        <v>2.44</v>
      </c>
      <c r="CP2136" s="285">
        <v>3.3353694000000003E-2</v>
      </c>
      <c r="CQ2136" s="284">
        <v>1.3860000000000001E-3</v>
      </c>
      <c r="CR2136" s="284">
        <v>0</v>
      </c>
      <c r="CS2136" s="284">
        <v>0</v>
      </c>
      <c r="CT2136" s="284">
        <v>1.4299995999999999E-5</v>
      </c>
      <c r="CU2136" s="284">
        <v>0</v>
      </c>
      <c r="CV2136" s="284">
        <v>0</v>
      </c>
      <c r="CW2136" s="284">
        <v>4.1021046E-4</v>
      </c>
      <c r="CX2136"/>
      <c r="CY2136"/>
      <c r="CZ2136"/>
      <c r="DA2136"/>
      <c r="DB2136" s="212"/>
      <c r="DC2136" s="48"/>
      <c r="DD2136" s="48"/>
      <c r="DE2136" s="48"/>
      <c r="DF2136" s="48"/>
      <c r="DG2136" s="48"/>
      <c r="DH2136" s="48"/>
      <c r="DI2136" s="48"/>
      <c r="DJ2136" s="48"/>
      <c r="DK2136" s="48"/>
      <c r="DL2136" s="48"/>
    </row>
    <row r="2137" spans="1:116" ht="14.4">
      <c r="A2137" t="s">
        <v>2042</v>
      </c>
      <c r="B2137" s="188" t="s">
        <v>334</v>
      </c>
      <c r="C2137" s="151" t="str">
        <f t="shared" si="544"/>
        <v>F.106.05.106</v>
      </c>
      <c r="D2137" s="54" t="s">
        <v>2036</v>
      </c>
      <c r="E2137" s="150" t="s">
        <v>352</v>
      </c>
      <c r="F2137" s="153" t="str">
        <f t="shared" si="545"/>
        <v>Formaldehyde  waste combustion - clean tech without heat recovery</v>
      </c>
      <c r="G2137" s="154">
        <f t="shared" si="543"/>
        <v>1.47</v>
      </c>
      <c r="H2137"/>
      <c r="I2137"/>
      <c r="J2137" s="227">
        <f t="shared" si="546"/>
        <v>0.2351063706</v>
      </c>
      <c r="K2137"/>
      <c r="L2137" s="280">
        <f t="shared" si="547"/>
        <v>6.6708000000000002E-3</v>
      </c>
      <c r="M2137" s="280">
        <f t="shared" si="548"/>
        <v>7.9355706000000005E-3</v>
      </c>
      <c r="N2137" s="281">
        <f t="shared" si="549"/>
        <v>0</v>
      </c>
      <c r="O2137" s="280">
        <v>0.2205</v>
      </c>
      <c r="P2137" s="286">
        <v>0</v>
      </c>
      <c r="Q2137" s="286">
        <v>7.9355706000000005E-3</v>
      </c>
      <c r="R2137" s="286">
        <v>6.6708000000000002E-3</v>
      </c>
      <c r="S2137" s="219">
        <v>0</v>
      </c>
      <c r="T2137" s="219">
        <v>0</v>
      </c>
      <c r="U2137" s="219">
        <v>0</v>
      </c>
      <c r="V2137" s="219">
        <v>0</v>
      </c>
      <c r="W2137" s="219">
        <v>0</v>
      </c>
      <c r="X2137" s="219">
        <v>0</v>
      </c>
      <c r="Y2137" s="219">
        <v>0</v>
      </c>
      <c r="Z2137" s="219">
        <v>0</v>
      </c>
      <c r="AA2137" s="219">
        <v>0</v>
      </c>
      <c r="AB2137" s="219">
        <v>0</v>
      </c>
      <c r="AC2137"/>
      <c r="AD2137" s="227">
        <f t="shared" si="550"/>
        <v>0.2205</v>
      </c>
      <c r="AE2137" s="227">
        <f t="shared" si="551"/>
        <v>1.4606370600000002E-2</v>
      </c>
      <c r="AF2137" s="227">
        <f t="shared" si="552"/>
        <v>7.9355706000000005E-3</v>
      </c>
      <c r="AG2137" s="227">
        <f t="shared" si="553"/>
        <v>7.9355706000000005E-3</v>
      </c>
      <c r="AH2137" s="227">
        <f t="shared" si="554"/>
        <v>0</v>
      </c>
      <c r="AI2137"/>
      <c r="AJ2137">
        <v>0</v>
      </c>
      <c r="AK2137" s="155">
        <v>0</v>
      </c>
      <c r="AL2137" s="155">
        <v>0</v>
      </c>
      <c r="AM2137" s="155">
        <v>0</v>
      </c>
      <c r="AN2137" s="155">
        <v>0</v>
      </c>
      <c r="AO2137" s="155">
        <v>0</v>
      </c>
      <c r="AP2137" s="155">
        <v>0</v>
      </c>
      <c r="AQ2137"/>
      <c r="AR2137" s="156">
        <v>2.5202379E-2</v>
      </c>
      <c r="AS2137" s="156">
        <v>2.4028872999999999E-2</v>
      </c>
      <c r="AT2137" s="156">
        <v>1.1735061E-3</v>
      </c>
      <c r="AU2137" s="156">
        <v>0</v>
      </c>
      <c r="AV2137" s="282">
        <f t="shared" si="540"/>
        <v>1.4405799E-6</v>
      </c>
      <c r="AW2137" s="282">
        <f t="shared" si="541"/>
        <v>4.3398894550000006E-9</v>
      </c>
      <c r="AX2137" s="283">
        <f t="shared" si="542"/>
        <v>0</v>
      </c>
      <c r="AY2137" s="157">
        <v>1.36416E-6</v>
      </c>
      <c r="AZ2137" s="157">
        <v>4.1160000000000003E-9</v>
      </c>
      <c r="BA2137" s="157">
        <v>1.12455E-13</v>
      </c>
      <c r="BB2137" s="157">
        <v>0</v>
      </c>
      <c r="BC2137" s="157">
        <v>0</v>
      </c>
      <c r="BD2137" s="157">
        <v>9.9190000000000006E-10</v>
      </c>
      <c r="BE2137" s="157">
        <v>7.5428000000000005E-8</v>
      </c>
      <c r="BF2137" s="157">
        <v>1.4060999999999999E-10</v>
      </c>
      <c r="BG2137" s="157">
        <v>8.3166999999999996E-11</v>
      </c>
      <c r="BH2137" s="157">
        <v>0</v>
      </c>
      <c r="BI2137" s="157">
        <v>0</v>
      </c>
      <c r="BJ2137" s="157">
        <v>0</v>
      </c>
      <c r="BK2137" s="157">
        <v>0</v>
      </c>
      <c r="BL2137" s="157">
        <v>0</v>
      </c>
      <c r="BM2137" s="157">
        <v>0</v>
      </c>
      <c r="BN2137" s="157">
        <v>0</v>
      </c>
      <c r="BO2137" s="157">
        <v>0</v>
      </c>
      <c r="BP2137" s="157">
        <v>0</v>
      </c>
      <c r="BQ2137" s="157">
        <v>0</v>
      </c>
      <c r="BR2137" s="157">
        <v>0</v>
      </c>
      <c r="BS2137" s="157">
        <v>0</v>
      </c>
      <c r="BT2137" s="157">
        <v>0</v>
      </c>
      <c r="BU2137"/>
      <c r="BV2137" s="155">
        <v>4.5041828000000003E-5</v>
      </c>
      <c r="BW2137" s="155">
        <v>8.9993905000000005E-7</v>
      </c>
      <c r="BX2137" s="155">
        <v>4.0987501000000003E-5</v>
      </c>
      <c r="BY2137" s="155">
        <v>0</v>
      </c>
      <c r="BZ2137" s="155">
        <v>2.6246406999999998E-7</v>
      </c>
      <c r="CA2137" s="155">
        <v>6.4213759999999998E-7</v>
      </c>
      <c r="CB2137" s="155">
        <v>0</v>
      </c>
      <c r="CC2137" s="155">
        <v>9.7462669E-7</v>
      </c>
      <c r="CD2137" s="155">
        <v>0</v>
      </c>
      <c r="CE2137" s="155">
        <v>0</v>
      </c>
      <c r="CF2137" s="155">
        <v>0</v>
      </c>
      <c r="CG2137" s="155">
        <v>0</v>
      </c>
      <c r="CH2137" s="155">
        <v>0</v>
      </c>
      <c r="CI2137" s="155">
        <v>1.2751596000000001E-6</v>
      </c>
      <c r="CJ2137" s="155">
        <v>0</v>
      </c>
      <c r="CK2137" s="155">
        <v>0</v>
      </c>
      <c r="CL2137" s="155">
        <v>0</v>
      </c>
      <c r="CM2137"/>
      <c r="CN2137" s="284">
        <v>0</v>
      </c>
      <c r="CO2137" s="284">
        <v>1.47</v>
      </c>
      <c r="CP2137" s="285">
        <v>1.8361377000000002E-2</v>
      </c>
      <c r="CQ2137" s="284">
        <v>7.6300000000000001E-4</v>
      </c>
      <c r="CR2137" s="284">
        <v>0</v>
      </c>
      <c r="CS2137" s="284">
        <v>0</v>
      </c>
      <c r="CT2137" s="284">
        <v>7.8722198000000005E-6</v>
      </c>
      <c r="CU2137" s="284">
        <v>0</v>
      </c>
      <c r="CV2137" s="284">
        <v>0</v>
      </c>
      <c r="CW2137" s="284">
        <v>2.2582293E-4</v>
      </c>
      <c r="CX2137"/>
      <c r="CY2137"/>
      <c r="CZ2137"/>
      <c r="DA2137"/>
      <c r="DB2137" s="212"/>
      <c r="DC2137" s="48"/>
      <c r="DD2137" s="48"/>
      <c r="DE2137" s="48"/>
      <c r="DF2137" s="48"/>
      <c r="DG2137" s="48"/>
      <c r="DH2137" s="48"/>
      <c r="DI2137" s="48"/>
      <c r="DJ2137" s="48"/>
      <c r="DK2137" s="48"/>
      <c r="DL2137" s="48"/>
    </row>
    <row r="2138" spans="1:116" ht="14.4">
      <c r="A2138" t="s">
        <v>2043</v>
      </c>
      <c r="B2138" s="188" t="s">
        <v>334</v>
      </c>
      <c r="C2138" s="151" t="str">
        <f t="shared" si="544"/>
        <v>F.106.05.107</v>
      </c>
      <c r="D2138" s="54" t="s">
        <v>2036</v>
      </c>
      <c r="E2138" s="150" t="s">
        <v>352</v>
      </c>
      <c r="F2138" s="153" t="str">
        <f t="shared" si="545"/>
        <v>MDI  waste combustion - clean tech without heat recovery</v>
      </c>
      <c r="G2138" s="154">
        <f t="shared" si="543"/>
        <v>2.64</v>
      </c>
      <c r="H2138"/>
      <c r="I2138"/>
      <c r="J2138" s="227">
        <f t="shared" si="546"/>
        <v>0.41918258800000002</v>
      </c>
      <c r="K2138"/>
      <c r="L2138" s="280">
        <f t="shared" si="547"/>
        <v>1.0587600000000001E-2</v>
      </c>
      <c r="M2138" s="280">
        <f t="shared" si="548"/>
        <v>1.2594988E-2</v>
      </c>
      <c r="N2138" s="281">
        <f t="shared" si="549"/>
        <v>0</v>
      </c>
      <c r="O2138" s="280">
        <v>0.39600000000000002</v>
      </c>
      <c r="P2138" s="286">
        <v>0</v>
      </c>
      <c r="Q2138" s="286">
        <v>1.2594988E-2</v>
      </c>
      <c r="R2138" s="286">
        <v>1.0587600000000001E-2</v>
      </c>
      <c r="S2138" s="219">
        <v>0</v>
      </c>
      <c r="T2138" s="219">
        <v>0</v>
      </c>
      <c r="U2138" s="219">
        <v>0</v>
      </c>
      <c r="V2138" s="219">
        <v>0</v>
      </c>
      <c r="W2138" s="219">
        <v>0</v>
      </c>
      <c r="X2138" s="219">
        <v>0</v>
      </c>
      <c r="Y2138" s="219">
        <v>0</v>
      </c>
      <c r="Z2138" s="219">
        <v>0</v>
      </c>
      <c r="AA2138" s="219">
        <v>0</v>
      </c>
      <c r="AB2138" s="219">
        <v>0</v>
      </c>
      <c r="AC2138"/>
      <c r="AD2138" s="227">
        <f t="shared" si="550"/>
        <v>0.39600000000000002</v>
      </c>
      <c r="AE2138" s="227">
        <f t="shared" si="551"/>
        <v>2.3182588E-2</v>
      </c>
      <c r="AF2138" s="227">
        <f t="shared" si="552"/>
        <v>1.2594988E-2</v>
      </c>
      <c r="AG2138" s="227">
        <f t="shared" si="553"/>
        <v>1.2594988E-2</v>
      </c>
      <c r="AH2138" s="227">
        <f t="shared" si="554"/>
        <v>0</v>
      </c>
      <c r="AI2138"/>
      <c r="AJ2138">
        <v>0</v>
      </c>
      <c r="AK2138" s="155">
        <v>0</v>
      </c>
      <c r="AL2138" s="155">
        <v>0</v>
      </c>
      <c r="AM2138" s="155">
        <v>0</v>
      </c>
      <c r="AN2138" s="155">
        <v>0</v>
      </c>
      <c r="AO2138" s="155">
        <v>0</v>
      </c>
      <c r="AP2138" s="155">
        <v>0</v>
      </c>
      <c r="AQ2138"/>
      <c r="AR2138" s="156">
        <v>4.4982676999999999E-2</v>
      </c>
      <c r="AS2138" s="156">
        <v>4.2887788000000003E-2</v>
      </c>
      <c r="AT2138" s="156">
        <v>2.0948891E-3</v>
      </c>
      <c r="AU2138" s="156">
        <v>0</v>
      </c>
      <c r="AV2138" s="282">
        <f t="shared" si="540"/>
        <v>2.5712103000000001E-6</v>
      </c>
      <c r="AW2138" s="282">
        <f t="shared" si="541"/>
        <v>7.7473709599999996E-9</v>
      </c>
      <c r="AX2138" s="283">
        <f t="shared" si="542"/>
        <v>0</v>
      </c>
      <c r="AY2138" s="157">
        <v>2.4499200000000002E-6</v>
      </c>
      <c r="AZ2138" s="157">
        <v>7.3920000000000001E-9</v>
      </c>
      <c r="BA2138" s="157">
        <v>2.0196E-13</v>
      </c>
      <c r="BB2138" s="157">
        <v>0</v>
      </c>
      <c r="BC2138" s="157">
        <v>0</v>
      </c>
      <c r="BD2138" s="157">
        <v>1.5743E-9</v>
      </c>
      <c r="BE2138" s="157">
        <v>1.1971600000000001E-7</v>
      </c>
      <c r="BF2138" s="157">
        <v>2.2316999999999999E-10</v>
      </c>
      <c r="BG2138" s="157">
        <v>1.31999E-10</v>
      </c>
      <c r="BH2138" s="157">
        <v>0</v>
      </c>
      <c r="BI2138" s="157">
        <v>0</v>
      </c>
      <c r="BJ2138" s="157">
        <v>0</v>
      </c>
      <c r="BK2138" s="157">
        <v>0</v>
      </c>
      <c r="BL2138" s="157">
        <v>0</v>
      </c>
      <c r="BM2138" s="157">
        <v>0</v>
      </c>
      <c r="BN2138" s="157">
        <v>0</v>
      </c>
      <c r="BO2138" s="157">
        <v>0</v>
      </c>
      <c r="BP2138" s="157">
        <v>0</v>
      </c>
      <c r="BQ2138" s="157">
        <v>0</v>
      </c>
      <c r="BR2138" s="157">
        <v>0</v>
      </c>
      <c r="BS2138" s="157">
        <v>0</v>
      </c>
      <c r="BT2138" s="157">
        <v>0</v>
      </c>
      <c r="BU2138"/>
      <c r="BV2138" s="155">
        <v>8.0045053999999998E-5</v>
      </c>
      <c r="BW2138" s="155">
        <v>1.4283435999999999E-6</v>
      </c>
      <c r="BX2138" s="155">
        <v>7.3610205000000002E-5</v>
      </c>
      <c r="BY2138" s="155">
        <v>0</v>
      </c>
      <c r="BZ2138" s="155">
        <v>4.1657141999999999E-7</v>
      </c>
      <c r="CA2138" s="155">
        <v>1.0191724999999999E-6</v>
      </c>
      <c r="CB2138" s="155">
        <v>0</v>
      </c>
      <c r="CC2138" s="155">
        <v>1.5468846E-6</v>
      </c>
      <c r="CD2138" s="155">
        <v>0</v>
      </c>
      <c r="CE2138" s="155">
        <v>0</v>
      </c>
      <c r="CF2138" s="155">
        <v>0</v>
      </c>
      <c r="CG2138" s="155">
        <v>0</v>
      </c>
      <c r="CH2138" s="155">
        <v>0</v>
      </c>
      <c r="CI2138" s="155">
        <v>2.0238772000000001E-6</v>
      </c>
      <c r="CJ2138" s="155">
        <v>0</v>
      </c>
      <c r="CK2138" s="155">
        <v>0</v>
      </c>
      <c r="CL2138" s="155">
        <v>0</v>
      </c>
      <c r="CM2138"/>
      <c r="CN2138" s="284">
        <v>0</v>
      </c>
      <c r="CO2138" s="284">
        <v>2.64</v>
      </c>
      <c r="CP2138" s="285">
        <v>2.9142369000000001E-2</v>
      </c>
      <c r="CQ2138" s="284">
        <v>1.2110000000000001E-3</v>
      </c>
      <c r="CR2138" s="284">
        <v>0</v>
      </c>
      <c r="CS2138" s="284">
        <v>0</v>
      </c>
      <c r="CT2138" s="284">
        <v>1.2494441000000001E-5</v>
      </c>
      <c r="CU2138" s="284">
        <v>0</v>
      </c>
      <c r="CV2138" s="284">
        <v>0</v>
      </c>
      <c r="CW2138" s="284">
        <v>3.5841620999999999E-4</v>
      </c>
      <c r="CX2138"/>
      <c r="CY2138"/>
      <c r="CZ2138"/>
      <c r="DA2138"/>
      <c r="DB2138" s="212"/>
      <c r="DC2138" s="48"/>
      <c r="DD2138" s="48"/>
      <c r="DE2138" s="48"/>
      <c r="DF2138" s="48"/>
      <c r="DG2138" s="48"/>
      <c r="DH2138" s="48"/>
      <c r="DI2138" s="48"/>
      <c r="DJ2138" s="48"/>
      <c r="DK2138" s="48"/>
      <c r="DL2138" s="48"/>
    </row>
    <row r="2139" spans="1:116" ht="14.4">
      <c r="A2139" t="s">
        <v>2044</v>
      </c>
      <c r="B2139" s="188" t="s">
        <v>334</v>
      </c>
      <c r="C2139" s="151" t="str">
        <f t="shared" si="544"/>
        <v>F.106.05.108</v>
      </c>
      <c r="D2139" s="54" t="s">
        <v>2036</v>
      </c>
      <c r="E2139" s="150" t="s">
        <v>352</v>
      </c>
      <c r="F2139" s="153" t="str">
        <f t="shared" si="545"/>
        <v>MMA monomer  waste combustion - clean tech without heat recovery</v>
      </c>
      <c r="G2139" s="154">
        <f t="shared" si="543"/>
        <v>2.2000000000000002</v>
      </c>
      <c r="H2139"/>
      <c r="I2139"/>
      <c r="J2139" s="227">
        <f t="shared" si="546"/>
        <v>0.35117253700000001</v>
      </c>
      <c r="K2139"/>
      <c r="L2139" s="280">
        <f t="shared" si="547"/>
        <v>9.6696000000000004E-3</v>
      </c>
      <c r="M2139" s="280">
        <f t="shared" si="548"/>
        <v>1.1502937E-2</v>
      </c>
      <c r="N2139" s="281">
        <f t="shared" si="549"/>
        <v>0</v>
      </c>
      <c r="O2139" s="280">
        <v>0.33</v>
      </c>
      <c r="P2139" s="219">
        <v>0</v>
      </c>
      <c r="Q2139" s="219">
        <v>1.1502937E-2</v>
      </c>
      <c r="R2139" s="219">
        <v>9.6696000000000004E-3</v>
      </c>
      <c r="S2139" s="219">
        <v>0</v>
      </c>
      <c r="T2139" s="219">
        <v>0</v>
      </c>
      <c r="U2139" s="219">
        <v>0</v>
      </c>
      <c r="V2139" s="219">
        <v>0</v>
      </c>
      <c r="W2139" s="219">
        <v>0</v>
      </c>
      <c r="X2139" s="219">
        <v>0</v>
      </c>
      <c r="Y2139" s="219">
        <v>0</v>
      </c>
      <c r="Z2139" s="219">
        <v>0</v>
      </c>
      <c r="AA2139" s="219">
        <v>0</v>
      </c>
      <c r="AB2139" s="219">
        <v>0</v>
      </c>
      <c r="AC2139"/>
      <c r="AD2139" s="227">
        <f t="shared" si="550"/>
        <v>0.33</v>
      </c>
      <c r="AE2139" s="227">
        <f t="shared" si="551"/>
        <v>2.1172536999999998E-2</v>
      </c>
      <c r="AF2139" s="227">
        <f t="shared" si="552"/>
        <v>1.1502937E-2</v>
      </c>
      <c r="AG2139" s="227">
        <f t="shared" si="553"/>
        <v>1.1502937E-2</v>
      </c>
      <c r="AH2139" s="227">
        <f t="shared" si="554"/>
        <v>0</v>
      </c>
      <c r="AI2139"/>
      <c r="AJ2139">
        <v>0</v>
      </c>
      <c r="AK2139" s="155">
        <v>0</v>
      </c>
      <c r="AL2139" s="155">
        <v>0</v>
      </c>
      <c r="AM2139" s="155">
        <v>0</v>
      </c>
      <c r="AN2139" s="155">
        <v>0</v>
      </c>
      <c r="AO2139" s="155">
        <v>0</v>
      </c>
      <c r="AP2139" s="155">
        <v>0</v>
      </c>
      <c r="AQ2139"/>
      <c r="AR2139" s="156">
        <v>3.7655015E-2</v>
      </c>
      <c r="AS2139" s="156">
        <v>3.5901595000000001E-2</v>
      </c>
      <c r="AT2139" s="156">
        <v>1.7534202E-3</v>
      </c>
      <c r="AU2139" s="156">
        <v>0</v>
      </c>
      <c r="AV2139" s="282">
        <f t="shared" si="540"/>
        <v>2.1523738000000002E-6</v>
      </c>
      <c r="AW2139" s="282">
        <f t="shared" si="541"/>
        <v>6.4845423000000003E-9</v>
      </c>
      <c r="AX2139" s="283">
        <f t="shared" si="542"/>
        <v>0</v>
      </c>
      <c r="AY2139" s="157">
        <v>2.0416000000000001E-6</v>
      </c>
      <c r="AZ2139" s="157">
        <v>6.1600000000000002E-9</v>
      </c>
      <c r="BA2139" s="157">
        <v>1.683E-13</v>
      </c>
      <c r="BB2139" s="157">
        <v>0</v>
      </c>
      <c r="BC2139" s="157">
        <v>0</v>
      </c>
      <c r="BD2139" s="157">
        <v>1.4377999999999999E-9</v>
      </c>
      <c r="BE2139" s="157">
        <v>1.0933599999999999E-7</v>
      </c>
      <c r="BF2139" s="157">
        <v>2.0382E-10</v>
      </c>
      <c r="BG2139" s="157">
        <v>1.20554E-10</v>
      </c>
      <c r="BH2139" s="157">
        <v>0</v>
      </c>
      <c r="BI2139" s="157">
        <v>0</v>
      </c>
      <c r="BJ2139" s="157">
        <v>0</v>
      </c>
      <c r="BK2139" s="157">
        <v>0</v>
      </c>
      <c r="BL2139" s="157">
        <v>0</v>
      </c>
      <c r="BM2139" s="157">
        <v>0</v>
      </c>
      <c r="BN2139" s="157">
        <v>0</v>
      </c>
      <c r="BO2139" s="157">
        <v>0</v>
      </c>
      <c r="BP2139" s="157">
        <v>0</v>
      </c>
      <c r="BQ2139" s="157">
        <v>0</v>
      </c>
      <c r="BR2139" s="157">
        <v>0</v>
      </c>
      <c r="BS2139" s="157">
        <v>0</v>
      </c>
      <c r="BT2139" s="157">
        <v>0</v>
      </c>
      <c r="BU2139"/>
      <c r="BV2139" s="155">
        <v>6.7218751999999996E-5</v>
      </c>
      <c r="BW2139" s="155">
        <v>1.3044988000000001E-6</v>
      </c>
      <c r="BX2139" s="155">
        <v>6.1341837999999993E-5</v>
      </c>
      <c r="BY2139" s="155">
        <v>0</v>
      </c>
      <c r="BZ2139" s="155">
        <v>3.8045250999999999E-7</v>
      </c>
      <c r="CA2139" s="155">
        <v>9.3080496000000004E-7</v>
      </c>
      <c r="CB2139" s="155">
        <v>0</v>
      </c>
      <c r="CC2139" s="155">
        <v>1.4127616000000001E-6</v>
      </c>
      <c r="CD2139" s="155">
        <v>0</v>
      </c>
      <c r="CE2139" s="155">
        <v>0</v>
      </c>
      <c r="CF2139" s="155">
        <v>0</v>
      </c>
      <c r="CG2139" s="155">
        <v>0</v>
      </c>
      <c r="CH2139" s="155">
        <v>0</v>
      </c>
      <c r="CI2139" s="155">
        <v>1.8483965E-6</v>
      </c>
      <c r="CJ2139" s="155">
        <v>0</v>
      </c>
      <c r="CK2139" s="155">
        <v>0</v>
      </c>
      <c r="CL2139" s="155">
        <v>0</v>
      </c>
      <c r="CM2139"/>
      <c r="CN2139" s="284">
        <v>0</v>
      </c>
      <c r="CO2139" s="284">
        <v>2.2000000000000002</v>
      </c>
      <c r="CP2139" s="285">
        <v>2.6615573999999999E-2</v>
      </c>
      <c r="CQ2139" s="284">
        <v>1.106E-3</v>
      </c>
      <c r="CR2139" s="284">
        <v>0</v>
      </c>
      <c r="CS2139" s="284">
        <v>0</v>
      </c>
      <c r="CT2139" s="284">
        <v>1.1411108E-5</v>
      </c>
      <c r="CU2139" s="284">
        <v>0</v>
      </c>
      <c r="CV2139" s="284">
        <v>0</v>
      </c>
      <c r="CW2139" s="284">
        <v>3.2733966000000002E-4</v>
      </c>
      <c r="CX2139"/>
      <c r="CY2139"/>
      <c r="CZ2139"/>
      <c r="DA2139"/>
      <c r="DB2139" s="212"/>
      <c r="DC2139" s="48"/>
      <c r="DD2139" s="48"/>
      <c r="DE2139" s="48"/>
      <c r="DF2139" s="48"/>
      <c r="DG2139" s="48"/>
      <c r="DH2139" s="48"/>
      <c r="DI2139" s="48"/>
      <c r="DJ2139" s="48"/>
      <c r="DK2139" s="48"/>
      <c r="DL2139" s="48"/>
    </row>
    <row r="2140" spans="1:116" ht="14.4">
      <c r="A2140" t="s">
        <v>2045</v>
      </c>
      <c r="B2140" s="188" t="s">
        <v>334</v>
      </c>
      <c r="C2140" s="151" t="str">
        <f t="shared" si="544"/>
        <v>F.106.05.109</v>
      </c>
      <c r="D2140" s="54" t="s">
        <v>2036</v>
      </c>
      <c r="E2140" s="150" t="s">
        <v>352</v>
      </c>
      <c r="F2140" s="153" t="str">
        <f t="shared" si="545"/>
        <v>Nafion  waste combustion - clean tech without heat recovery</v>
      </c>
      <c r="G2140" s="154">
        <f t="shared" si="543"/>
        <v>0.73</v>
      </c>
      <c r="H2140"/>
      <c r="I2140"/>
      <c r="J2140" s="227">
        <f t="shared" si="546"/>
        <v>1.3187801699999999</v>
      </c>
      <c r="K2140"/>
      <c r="L2140" s="280">
        <f t="shared" si="547"/>
        <v>3.0599999999999998E-3</v>
      </c>
      <c r="M2140" s="280">
        <f t="shared" si="548"/>
        <v>1.2062201699999999</v>
      </c>
      <c r="N2140" s="281">
        <f t="shared" si="549"/>
        <v>0</v>
      </c>
      <c r="O2140" s="280">
        <v>0.1095</v>
      </c>
      <c r="P2140" s="286">
        <v>1.20258</v>
      </c>
      <c r="Q2140" s="286">
        <v>3.6401699999999999E-3</v>
      </c>
      <c r="R2140" s="286">
        <v>3.0599999999999998E-3</v>
      </c>
      <c r="S2140" s="219">
        <v>0</v>
      </c>
      <c r="T2140" s="219">
        <v>0</v>
      </c>
      <c r="U2140" s="219">
        <v>0</v>
      </c>
      <c r="V2140" s="219">
        <v>0</v>
      </c>
      <c r="W2140" s="219">
        <v>0</v>
      </c>
      <c r="X2140" s="219">
        <v>0</v>
      </c>
      <c r="Y2140" s="219">
        <v>0</v>
      </c>
      <c r="Z2140" s="219">
        <v>0</v>
      </c>
      <c r="AA2140" s="219">
        <v>0</v>
      </c>
      <c r="AB2140" s="219">
        <v>0</v>
      </c>
      <c r="AC2140"/>
      <c r="AD2140" s="227">
        <f t="shared" si="550"/>
        <v>0.1095</v>
      </c>
      <c r="AE2140" s="227">
        <f t="shared" si="551"/>
        <v>1.20928017</v>
      </c>
      <c r="AF2140" s="227">
        <f t="shared" si="552"/>
        <v>1.2062201699999999</v>
      </c>
      <c r="AG2140" s="227">
        <f t="shared" si="553"/>
        <v>1.2062201699999999</v>
      </c>
      <c r="AH2140" s="227">
        <f t="shared" si="554"/>
        <v>0</v>
      </c>
      <c r="AI2140"/>
      <c r="AJ2140">
        <v>0</v>
      </c>
      <c r="AK2140" s="155">
        <v>0</v>
      </c>
      <c r="AL2140" s="155">
        <v>0</v>
      </c>
      <c r="AM2140" s="155">
        <v>0</v>
      </c>
      <c r="AN2140" s="155">
        <v>0</v>
      </c>
      <c r="AO2140" s="155">
        <v>0</v>
      </c>
      <c r="AP2140" s="155">
        <v>0</v>
      </c>
      <c r="AQ2140"/>
      <c r="AR2140" s="156">
        <v>0.38363506000000003</v>
      </c>
      <c r="AS2140" s="156">
        <v>0.37617561999999999</v>
      </c>
      <c r="AT2140" s="156">
        <v>7.4594453E-3</v>
      </c>
      <c r="AU2140" s="156">
        <v>0</v>
      </c>
      <c r="AV2140" s="282">
        <f t="shared" si="540"/>
        <v>2.2552494999999998E-5</v>
      </c>
      <c r="AW2140" s="282">
        <f t="shared" si="541"/>
        <v>2.7586705844999998E-8</v>
      </c>
      <c r="AX2140" s="283">
        <f t="shared" si="542"/>
        <v>0</v>
      </c>
      <c r="AY2140" s="157">
        <v>6.7744000000000001E-7</v>
      </c>
      <c r="AZ2140" s="157">
        <v>2.044E-9</v>
      </c>
      <c r="BA2140" s="157">
        <v>5.5845000000000001E-14</v>
      </c>
      <c r="BB2140" s="157">
        <v>0</v>
      </c>
      <c r="BC2140" s="157">
        <v>0</v>
      </c>
      <c r="BD2140" s="157">
        <v>4.5499999999999998E-10</v>
      </c>
      <c r="BE2140" s="157">
        <v>2.1874599999999999E-5</v>
      </c>
      <c r="BF2140" s="157">
        <v>6.4499999999999997E-11</v>
      </c>
      <c r="BG2140" s="157">
        <v>2.547815E-8</v>
      </c>
      <c r="BH2140" s="157">
        <v>0</v>
      </c>
      <c r="BI2140" s="157">
        <v>0</v>
      </c>
      <c r="BJ2140" s="157">
        <v>0</v>
      </c>
      <c r="BK2140" s="157">
        <v>0</v>
      </c>
      <c r="BL2140" s="157">
        <v>0</v>
      </c>
      <c r="BM2140" s="157">
        <v>0</v>
      </c>
      <c r="BN2140" s="157">
        <v>0</v>
      </c>
      <c r="BO2140" s="157">
        <v>0</v>
      </c>
      <c r="BP2140" s="157">
        <v>0</v>
      </c>
      <c r="BQ2140" s="157">
        <v>0</v>
      </c>
      <c r="BR2140" s="157">
        <v>0</v>
      </c>
      <c r="BS2140" s="157">
        <v>0</v>
      </c>
      <c r="BT2140" s="157">
        <v>0</v>
      </c>
      <c r="BU2140"/>
      <c r="BV2140" s="155">
        <v>3.5346599000000002E-4</v>
      </c>
      <c r="BW2140" s="155">
        <v>1.7580385999999999E-4</v>
      </c>
      <c r="BX2140" s="155">
        <v>2.0354337E-5</v>
      </c>
      <c r="BY2140" s="155">
        <v>0</v>
      </c>
      <c r="BZ2140" s="155">
        <v>1.4459603E-4</v>
      </c>
      <c r="CA2140" s="155">
        <v>2.9455853000000003E-7</v>
      </c>
      <c r="CB2140" s="155">
        <v>0</v>
      </c>
      <c r="CC2140" s="155">
        <v>4.4707645999999997E-7</v>
      </c>
      <c r="CD2140" s="155">
        <v>0</v>
      </c>
      <c r="CE2140" s="155">
        <v>0</v>
      </c>
      <c r="CF2140" s="155">
        <v>0</v>
      </c>
      <c r="CG2140" s="155">
        <v>0</v>
      </c>
      <c r="CH2140" s="155">
        <v>0</v>
      </c>
      <c r="CI2140" s="155">
        <v>1.1970121999999999E-5</v>
      </c>
      <c r="CJ2140" s="155">
        <v>0</v>
      </c>
      <c r="CK2140" s="155">
        <v>0</v>
      </c>
      <c r="CL2140" s="155">
        <v>0</v>
      </c>
      <c r="CM2140"/>
      <c r="CN2140" s="284">
        <v>0</v>
      </c>
      <c r="CO2140" s="284">
        <v>0.73</v>
      </c>
      <c r="CP2140" s="285">
        <v>8.4226500000000003E-3</v>
      </c>
      <c r="CQ2140" s="284">
        <v>0.12035</v>
      </c>
      <c r="CR2140" s="284">
        <v>0</v>
      </c>
      <c r="CS2140" s="284">
        <v>0</v>
      </c>
      <c r="CT2140" s="284">
        <v>7.3369430999999999E-3</v>
      </c>
      <c r="CU2140" s="284">
        <v>0</v>
      </c>
      <c r="CV2140" s="284">
        <v>0</v>
      </c>
      <c r="CW2140" s="284">
        <v>1.0358850000000001E-4</v>
      </c>
      <c r="CX2140"/>
      <c r="CY2140"/>
      <c r="CZ2140"/>
      <c r="DA2140"/>
      <c r="DB2140" s="212"/>
      <c r="DC2140" s="48"/>
      <c r="DD2140" s="48"/>
      <c r="DE2140" s="48"/>
      <c r="DF2140" s="48"/>
      <c r="DG2140" s="48"/>
      <c r="DH2140" s="48"/>
      <c r="DI2140" s="48"/>
      <c r="DJ2140" s="48"/>
      <c r="DK2140" s="48"/>
      <c r="DL2140" s="48"/>
    </row>
    <row r="2141" spans="1:116" ht="14.4">
      <c r="A2141" t="s">
        <v>2046</v>
      </c>
      <c r="B2141" s="188" t="s">
        <v>334</v>
      </c>
      <c r="C2141" s="151" t="str">
        <f t="shared" si="544"/>
        <v>F.106.05.110</v>
      </c>
      <c r="D2141" s="54" t="s">
        <v>2036</v>
      </c>
      <c r="E2141" s="150" t="s">
        <v>352</v>
      </c>
      <c r="F2141" s="153" t="str">
        <f t="shared" si="545"/>
        <v>Paperfoam  waste combustion - clean tech without heat recovery</v>
      </c>
      <c r="G2141" s="154">
        <f t="shared" si="543"/>
        <v>0</v>
      </c>
      <c r="H2141"/>
      <c r="I2141"/>
      <c r="J2141" s="227">
        <f t="shared" si="546"/>
        <v>1.4070357E-2</v>
      </c>
      <c r="K2141"/>
      <c r="L2141" s="280">
        <f t="shared" si="547"/>
        <v>6.4260000000000003E-3</v>
      </c>
      <c r="M2141" s="280">
        <f t="shared" si="548"/>
        <v>7.6443570000000001E-3</v>
      </c>
      <c r="N2141" s="281">
        <f t="shared" si="549"/>
        <v>0</v>
      </c>
      <c r="O2141" s="280">
        <v>0</v>
      </c>
      <c r="P2141" s="286">
        <v>0</v>
      </c>
      <c r="Q2141" s="286">
        <v>7.6443570000000001E-3</v>
      </c>
      <c r="R2141" s="286">
        <v>6.4260000000000003E-3</v>
      </c>
      <c r="S2141" s="219">
        <v>0</v>
      </c>
      <c r="T2141" s="219">
        <v>0</v>
      </c>
      <c r="U2141" s="219">
        <v>0</v>
      </c>
      <c r="V2141" s="219">
        <v>0</v>
      </c>
      <c r="W2141" s="219">
        <v>0</v>
      </c>
      <c r="X2141" s="219">
        <v>0</v>
      </c>
      <c r="Y2141" s="219">
        <v>0</v>
      </c>
      <c r="Z2141" s="219">
        <v>0</v>
      </c>
      <c r="AA2141" s="219">
        <v>0</v>
      </c>
      <c r="AB2141" s="219">
        <v>0</v>
      </c>
      <c r="AC2141"/>
      <c r="AD2141" s="227">
        <f t="shared" si="550"/>
        <v>0</v>
      </c>
      <c r="AE2141" s="227">
        <f t="shared" si="551"/>
        <v>1.4070357E-2</v>
      </c>
      <c r="AF2141" s="227">
        <f t="shared" si="552"/>
        <v>7.6443570000000001E-3</v>
      </c>
      <c r="AG2141" s="227">
        <f t="shared" si="553"/>
        <v>7.6443570000000001E-3</v>
      </c>
      <c r="AH2141" s="227">
        <f t="shared" si="554"/>
        <v>0</v>
      </c>
      <c r="AI2141"/>
      <c r="AJ2141">
        <v>0</v>
      </c>
      <c r="AK2141" s="155">
        <v>0</v>
      </c>
      <c r="AL2141" s="155">
        <v>0</v>
      </c>
      <c r="AM2141" s="155">
        <v>0</v>
      </c>
      <c r="AN2141" s="155">
        <v>0</v>
      </c>
      <c r="AO2141" s="155">
        <v>0</v>
      </c>
      <c r="AP2141" s="155">
        <v>0</v>
      </c>
      <c r="AQ2141"/>
      <c r="AR2141" s="156">
        <v>1.2861953000000001E-3</v>
      </c>
      <c r="AS2141" s="156">
        <v>1.2279064999999999E-3</v>
      </c>
      <c r="AT2141" s="156">
        <v>5.8288775999999998E-5</v>
      </c>
      <c r="AU2141" s="156">
        <v>0</v>
      </c>
      <c r="AV2141" s="282">
        <f t="shared" si="540"/>
        <v>7.3615500000000002E-8</v>
      </c>
      <c r="AW2141" s="282">
        <f t="shared" si="541"/>
        <v>2.1556500000000002E-10</v>
      </c>
      <c r="AX2141" s="283">
        <f t="shared" si="542"/>
        <v>0</v>
      </c>
      <c r="AY2141" s="157">
        <v>0</v>
      </c>
      <c r="AZ2141" s="157">
        <v>0</v>
      </c>
      <c r="BA2141" s="157">
        <v>0</v>
      </c>
      <c r="BB2141" s="157">
        <v>0</v>
      </c>
      <c r="BC2141" s="157">
        <v>0</v>
      </c>
      <c r="BD2141" s="157">
        <v>9.5550000000000006E-10</v>
      </c>
      <c r="BE2141" s="157">
        <v>7.2660000000000003E-8</v>
      </c>
      <c r="BF2141" s="157">
        <v>1.3545000000000001E-10</v>
      </c>
      <c r="BG2141" s="157">
        <v>8.0114999999999999E-11</v>
      </c>
      <c r="BH2141" s="157">
        <v>0</v>
      </c>
      <c r="BI2141" s="157">
        <v>0</v>
      </c>
      <c r="BJ2141" s="157">
        <v>0</v>
      </c>
      <c r="BK2141" s="157">
        <v>0</v>
      </c>
      <c r="BL2141" s="157">
        <v>0</v>
      </c>
      <c r="BM2141" s="157">
        <v>0</v>
      </c>
      <c r="BN2141" s="157">
        <v>0</v>
      </c>
      <c r="BO2141" s="157">
        <v>0</v>
      </c>
      <c r="BP2141" s="157">
        <v>0</v>
      </c>
      <c r="BQ2141" s="157">
        <v>0</v>
      </c>
      <c r="BR2141" s="157">
        <v>0</v>
      </c>
      <c r="BS2141" s="157">
        <v>0</v>
      </c>
      <c r="BT2141" s="157">
        <v>0</v>
      </c>
      <c r="BU2141"/>
      <c r="BV2141" s="155">
        <v>3.9055444000000003E-6</v>
      </c>
      <c r="BW2141" s="155">
        <v>8.6691375999999995E-7</v>
      </c>
      <c r="BX2141" s="155">
        <v>0</v>
      </c>
      <c r="BY2141" s="155">
        <v>0</v>
      </c>
      <c r="BZ2141" s="155">
        <v>2.5283236000000001E-7</v>
      </c>
      <c r="CA2141" s="155">
        <v>6.1857292000000002E-7</v>
      </c>
      <c r="CB2141" s="155">
        <v>0</v>
      </c>
      <c r="CC2141" s="155">
        <v>9.3886057000000003E-7</v>
      </c>
      <c r="CD2141" s="155">
        <v>0</v>
      </c>
      <c r="CE2141" s="155">
        <v>0</v>
      </c>
      <c r="CF2141" s="155">
        <v>0</v>
      </c>
      <c r="CG2141" s="155">
        <v>0</v>
      </c>
      <c r="CH2141" s="155">
        <v>0</v>
      </c>
      <c r="CI2141" s="155">
        <v>1.2283648E-6</v>
      </c>
      <c r="CJ2141" s="155">
        <v>0</v>
      </c>
      <c r="CK2141" s="155">
        <v>0</v>
      </c>
      <c r="CL2141" s="155">
        <v>0</v>
      </c>
      <c r="CM2141"/>
      <c r="CN2141" s="284">
        <v>0</v>
      </c>
      <c r="CO2141" s="284">
        <v>0</v>
      </c>
      <c r="CP2141" s="285">
        <v>1.7687564999999999E-2</v>
      </c>
      <c r="CQ2141" s="284">
        <v>7.3499999999999998E-4</v>
      </c>
      <c r="CR2141" s="284">
        <v>0</v>
      </c>
      <c r="CS2141" s="284">
        <v>0</v>
      </c>
      <c r="CT2141" s="284">
        <v>7.5833309999999997E-6</v>
      </c>
      <c r="CU2141" s="284">
        <v>0</v>
      </c>
      <c r="CV2141" s="284">
        <v>0</v>
      </c>
      <c r="CW2141" s="284">
        <v>2.1753585E-4</v>
      </c>
      <c r="CX2141"/>
      <c r="CY2141"/>
      <c r="CZ2141"/>
      <c r="DA2141"/>
      <c r="DB2141" s="212"/>
      <c r="DC2141" s="48"/>
      <c r="DD2141" s="48"/>
      <c r="DE2141" s="48"/>
      <c r="DF2141" s="48"/>
      <c r="DG2141" s="48"/>
      <c r="DH2141" s="48"/>
      <c r="DI2141" s="48"/>
      <c r="DJ2141" s="48"/>
      <c r="DK2141" s="48"/>
      <c r="DL2141" s="48"/>
    </row>
    <row r="2142" spans="1:116" ht="14.4">
      <c r="A2142" t="s">
        <v>2047</v>
      </c>
      <c r="B2142" s="188" t="s">
        <v>334</v>
      </c>
      <c r="C2142" s="151" t="str">
        <f t="shared" si="544"/>
        <v>F.106.05.111</v>
      </c>
      <c r="D2142" s="54" t="s">
        <v>2036</v>
      </c>
      <c r="E2142" s="150" t="s">
        <v>352</v>
      </c>
      <c r="F2142" s="153" t="str">
        <f t="shared" si="545"/>
        <v>PEEK (Polyetheretherketone)  waste combustion - clean tech without heat recovery</v>
      </c>
      <c r="G2142" s="154">
        <f t="shared" si="543"/>
        <v>2.81</v>
      </c>
      <c r="H2142"/>
      <c r="I2142"/>
      <c r="J2142" s="227">
        <f t="shared" si="546"/>
        <v>0.446692639</v>
      </c>
      <c r="K2142"/>
      <c r="L2142" s="280">
        <f t="shared" si="547"/>
        <v>1.15056E-2</v>
      </c>
      <c r="M2142" s="280">
        <f t="shared" si="548"/>
        <v>1.3687039E-2</v>
      </c>
      <c r="N2142" s="281">
        <f t="shared" si="549"/>
        <v>0</v>
      </c>
      <c r="O2142" s="280">
        <v>0.42149999999999999</v>
      </c>
      <c r="P2142" s="286">
        <v>0</v>
      </c>
      <c r="Q2142" s="286">
        <v>1.3687039E-2</v>
      </c>
      <c r="R2142" s="286">
        <v>1.15056E-2</v>
      </c>
      <c r="S2142" s="219">
        <v>0</v>
      </c>
      <c r="T2142" s="219">
        <v>0</v>
      </c>
      <c r="U2142" s="219">
        <v>0</v>
      </c>
      <c r="V2142" s="219">
        <v>0</v>
      </c>
      <c r="W2142" s="219">
        <v>0</v>
      </c>
      <c r="X2142" s="219">
        <v>0</v>
      </c>
      <c r="Y2142" s="219">
        <v>0</v>
      </c>
      <c r="Z2142" s="219">
        <v>0</v>
      </c>
      <c r="AA2142" s="219">
        <v>0</v>
      </c>
      <c r="AB2142" s="219">
        <v>0</v>
      </c>
      <c r="AC2142"/>
      <c r="AD2142" s="227">
        <f t="shared" si="550"/>
        <v>0.42149999999999999</v>
      </c>
      <c r="AE2142" s="227">
        <f t="shared" si="551"/>
        <v>2.5192638999999999E-2</v>
      </c>
      <c r="AF2142" s="227">
        <f t="shared" si="552"/>
        <v>1.3687039E-2</v>
      </c>
      <c r="AG2142" s="227">
        <f t="shared" si="553"/>
        <v>1.3687039E-2</v>
      </c>
      <c r="AH2142" s="227">
        <f t="shared" si="554"/>
        <v>0</v>
      </c>
      <c r="AI2142"/>
      <c r="AJ2142">
        <v>0</v>
      </c>
      <c r="AK2142" s="155">
        <v>0</v>
      </c>
      <c r="AL2142" s="155">
        <v>0</v>
      </c>
      <c r="AM2142" s="155">
        <v>0</v>
      </c>
      <c r="AN2142" s="155">
        <v>0</v>
      </c>
      <c r="AO2142" s="155">
        <v>0</v>
      </c>
      <c r="AP2142" s="155">
        <v>0</v>
      </c>
      <c r="AQ2142"/>
      <c r="AR2142" s="156">
        <v>4.7926570000000002E-2</v>
      </c>
      <c r="AS2142" s="156">
        <v>4.5694640000000002E-2</v>
      </c>
      <c r="AT2142" s="156">
        <v>2.23193E-3</v>
      </c>
      <c r="AU2142" s="156">
        <v>0</v>
      </c>
      <c r="AV2142" s="282">
        <f t="shared" si="540"/>
        <v>2.7394868000000002E-6</v>
      </c>
      <c r="AW2142" s="282">
        <f t="shared" si="541"/>
        <v>8.2541789649999996E-9</v>
      </c>
      <c r="AX2142" s="283">
        <f t="shared" si="542"/>
        <v>0</v>
      </c>
      <c r="AY2142" s="157">
        <v>2.6076799999999999E-6</v>
      </c>
      <c r="AZ2142" s="157">
        <v>7.8679999999999997E-9</v>
      </c>
      <c r="BA2142" s="157">
        <v>2.1496500000000001E-13</v>
      </c>
      <c r="BB2142" s="157">
        <v>0</v>
      </c>
      <c r="BC2142" s="157">
        <v>0</v>
      </c>
      <c r="BD2142" s="157">
        <v>1.7107999999999999E-9</v>
      </c>
      <c r="BE2142" s="157">
        <v>1.30096E-7</v>
      </c>
      <c r="BF2142" s="157">
        <v>2.4252000000000001E-10</v>
      </c>
      <c r="BG2142" s="157">
        <v>1.4344400000000001E-10</v>
      </c>
      <c r="BH2142" s="157">
        <v>0</v>
      </c>
      <c r="BI2142" s="157">
        <v>0</v>
      </c>
      <c r="BJ2142" s="157">
        <v>0</v>
      </c>
      <c r="BK2142" s="157">
        <v>0</v>
      </c>
      <c r="BL2142" s="157">
        <v>0</v>
      </c>
      <c r="BM2142" s="157">
        <v>0</v>
      </c>
      <c r="BN2142" s="157">
        <v>0</v>
      </c>
      <c r="BO2142" s="157">
        <v>0</v>
      </c>
      <c r="BP2142" s="157">
        <v>0</v>
      </c>
      <c r="BQ2142" s="157">
        <v>0</v>
      </c>
      <c r="BR2142" s="157">
        <v>0</v>
      </c>
      <c r="BS2142" s="157">
        <v>0</v>
      </c>
      <c r="BT2142" s="157">
        <v>0</v>
      </c>
      <c r="BU2142"/>
      <c r="BV2142" s="155">
        <v>8.5343040000000002E-5</v>
      </c>
      <c r="BW2142" s="155">
        <v>1.5521884E-6</v>
      </c>
      <c r="BX2142" s="155">
        <v>7.8350256000000001E-5</v>
      </c>
      <c r="BY2142" s="155">
        <v>0</v>
      </c>
      <c r="BZ2142" s="155">
        <v>4.5269032999999999E-7</v>
      </c>
      <c r="CA2142" s="155">
        <v>1.1075401E-6</v>
      </c>
      <c r="CB2142" s="155">
        <v>0</v>
      </c>
      <c r="CC2142" s="155">
        <v>1.6810075E-6</v>
      </c>
      <c r="CD2142" s="155">
        <v>0</v>
      </c>
      <c r="CE2142" s="155">
        <v>0</v>
      </c>
      <c r="CF2142" s="155">
        <v>0</v>
      </c>
      <c r="CG2142" s="155">
        <v>0</v>
      </c>
      <c r="CH2142" s="155">
        <v>0</v>
      </c>
      <c r="CI2142" s="155">
        <v>2.1993578999999998E-6</v>
      </c>
      <c r="CJ2142" s="155">
        <v>0</v>
      </c>
      <c r="CK2142" s="155">
        <v>0</v>
      </c>
      <c r="CL2142" s="155">
        <v>0</v>
      </c>
      <c r="CM2142"/>
      <c r="CN2142" s="284">
        <v>0</v>
      </c>
      <c r="CO2142" s="284">
        <v>2.81</v>
      </c>
      <c r="CP2142" s="285">
        <v>3.1669164E-2</v>
      </c>
      <c r="CQ2142" s="284">
        <v>1.3159999999999999E-3</v>
      </c>
      <c r="CR2142" s="284">
        <v>0</v>
      </c>
      <c r="CS2142" s="284">
        <v>0</v>
      </c>
      <c r="CT2142" s="284">
        <v>1.3577774E-5</v>
      </c>
      <c r="CU2142" s="284">
        <v>0</v>
      </c>
      <c r="CV2142" s="284">
        <v>0</v>
      </c>
      <c r="CW2142" s="284">
        <v>3.8949276000000002E-4</v>
      </c>
      <c r="CX2142"/>
      <c r="CY2142"/>
      <c r="CZ2142"/>
      <c r="DA2142"/>
      <c r="DB2142" s="212"/>
      <c r="DC2142" s="48"/>
      <c r="DD2142" s="48"/>
      <c r="DE2142" s="48"/>
      <c r="DF2142" s="48"/>
      <c r="DG2142" s="48"/>
      <c r="DH2142" s="48"/>
      <c r="DI2142" s="48"/>
      <c r="DJ2142" s="48"/>
      <c r="DK2142" s="48"/>
      <c r="DL2142" s="48"/>
    </row>
    <row r="2143" spans="1:116" ht="14.4">
      <c r="A2143" t="s">
        <v>3672</v>
      </c>
      <c r="B2143" s="188" t="s">
        <v>334</v>
      </c>
      <c r="C2143" s="151" t="str">
        <f t="shared" si="544"/>
        <v>F.106.05.112</v>
      </c>
      <c r="D2143" s="54" t="s">
        <v>2036</v>
      </c>
      <c r="E2143" s="150" t="s">
        <v>352</v>
      </c>
      <c r="F2143" s="153" t="str">
        <f t="shared" si="545"/>
        <v>PEI (Polyether Imide) and Aramid waste combustion - clean tech without heat recovery</v>
      </c>
      <c r="G2143" s="154">
        <f t="shared" si="543"/>
        <v>2.89</v>
      </c>
      <c r="H2143"/>
      <c r="I2143"/>
      <c r="J2143" s="227">
        <f t="shared" si="546"/>
        <v>0.4335</v>
      </c>
      <c r="K2143"/>
      <c r="L2143" s="280">
        <f t="shared" si="547"/>
        <v>0</v>
      </c>
      <c r="M2143" s="280">
        <f t="shared" si="548"/>
        <v>0</v>
      </c>
      <c r="N2143" s="281">
        <f t="shared" si="549"/>
        <v>0</v>
      </c>
      <c r="O2143" s="280">
        <v>0.4335</v>
      </c>
      <c r="P2143" s="219">
        <v>0</v>
      </c>
      <c r="Q2143" s="219">
        <v>0</v>
      </c>
      <c r="R2143" s="219">
        <v>0</v>
      </c>
      <c r="S2143" s="286">
        <v>0</v>
      </c>
      <c r="T2143" s="286">
        <v>0</v>
      </c>
      <c r="U2143" s="286">
        <v>0</v>
      </c>
      <c r="V2143" s="286">
        <v>0</v>
      </c>
      <c r="W2143" s="286">
        <v>0</v>
      </c>
      <c r="X2143" s="219">
        <v>0</v>
      </c>
      <c r="Y2143" s="219">
        <v>0</v>
      </c>
      <c r="Z2143" s="286">
        <v>0</v>
      </c>
      <c r="AA2143" s="219">
        <v>0</v>
      </c>
      <c r="AB2143" s="219">
        <v>0</v>
      </c>
      <c r="AC2143"/>
      <c r="AD2143" s="227">
        <f t="shared" si="550"/>
        <v>0.4335</v>
      </c>
      <c r="AE2143" s="227">
        <f t="shared" si="551"/>
        <v>0</v>
      </c>
      <c r="AF2143" s="227">
        <f t="shared" si="552"/>
        <v>0</v>
      </c>
      <c r="AG2143" s="227">
        <f t="shared" si="553"/>
        <v>0</v>
      </c>
      <c r="AH2143" s="227">
        <f t="shared" si="554"/>
        <v>0</v>
      </c>
      <c r="AI2143"/>
      <c r="AJ2143">
        <v>0</v>
      </c>
      <c r="AK2143" s="155">
        <v>0</v>
      </c>
      <c r="AL2143" s="155">
        <v>0</v>
      </c>
      <c r="AM2143" s="155">
        <v>0</v>
      </c>
      <c r="AN2143" s="155">
        <v>0</v>
      </c>
      <c r="AO2143" s="155">
        <v>0</v>
      </c>
      <c r="AP2143" s="155">
        <v>0</v>
      </c>
      <c r="AQ2143"/>
      <c r="AR2143" s="156">
        <v>4.6922562000000001E-2</v>
      </c>
      <c r="AS2143" s="156">
        <v>4.4734426000000001E-2</v>
      </c>
      <c r="AT2143" s="156">
        <v>2.1881366E-3</v>
      </c>
      <c r="AU2143" s="156">
        <v>0</v>
      </c>
      <c r="AV2143" s="282">
        <f t="shared" si="540"/>
        <v>2.6819199999999998E-6</v>
      </c>
      <c r="AW2143" s="282">
        <f t="shared" si="541"/>
        <v>8.092221085000001E-9</v>
      </c>
      <c r="AX2143" s="283">
        <f t="shared" si="542"/>
        <v>0</v>
      </c>
      <c r="AY2143" s="157">
        <v>2.6819199999999998E-6</v>
      </c>
      <c r="AZ2143" s="157">
        <v>8.0920000000000006E-9</v>
      </c>
      <c r="BA2143" s="157">
        <v>2.2108500000000001E-13</v>
      </c>
      <c r="BB2143" s="157">
        <v>0</v>
      </c>
      <c r="BC2143" s="157">
        <v>0</v>
      </c>
      <c r="BD2143" s="157">
        <v>0</v>
      </c>
      <c r="BE2143" s="157">
        <v>0</v>
      </c>
      <c r="BF2143" s="157">
        <v>0</v>
      </c>
      <c r="BG2143" s="157">
        <v>0</v>
      </c>
      <c r="BH2143" s="157">
        <v>0</v>
      </c>
      <c r="BI2143" s="157">
        <v>0</v>
      </c>
      <c r="BJ2143" s="157">
        <v>0</v>
      </c>
      <c r="BK2143" s="157">
        <v>0</v>
      </c>
      <c r="BL2143" s="157">
        <v>0</v>
      </c>
      <c r="BM2143" s="157">
        <v>0</v>
      </c>
      <c r="BN2143" s="157">
        <v>0</v>
      </c>
      <c r="BO2143" s="157">
        <v>0</v>
      </c>
      <c r="BP2143" s="157">
        <v>0</v>
      </c>
      <c r="BQ2143" s="157">
        <v>0</v>
      </c>
      <c r="BR2143" s="157">
        <v>0</v>
      </c>
      <c r="BS2143" s="157">
        <v>0</v>
      </c>
      <c r="BT2143" s="157">
        <v>0</v>
      </c>
      <c r="BU2143"/>
      <c r="BV2143" s="155">
        <v>8.0580868000000005E-5</v>
      </c>
      <c r="BW2143" s="155">
        <v>0</v>
      </c>
      <c r="BX2143" s="155">
        <v>8.0580868000000005E-5</v>
      </c>
      <c r="BY2143" s="155">
        <v>0</v>
      </c>
      <c r="BZ2143" s="155">
        <v>0</v>
      </c>
      <c r="CA2143" s="155">
        <v>0</v>
      </c>
      <c r="CB2143" s="155">
        <v>0</v>
      </c>
      <c r="CC2143" s="155">
        <v>0</v>
      </c>
      <c r="CD2143" s="155">
        <v>0</v>
      </c>
      <c r="CE2143" s="155">
        <v>0</v>
      </c>
      <c r="CF2143" s="155">
        <v>0</v>
      </c>
      <c r="CG2143" s="155">
        <v>0</v>
      </c>
      <c r="CH2143" s="155">
        <v>0</v>
      </c>
      <c r="CI2143" s="155">
        <v>0</v>
      </c>
      <c r="CJ2143" s="155">
        <v>0</v>
      </c>
      <c r="CK2143" s="155">
        <v>0</v>
      </c>
      <c r="CL2143" s="155">
        <v>0</v>
      </c>
      <c r="CM2143"/>
      <c r="CN2143" s="284">
        <v>0</v>
      </c>
      <c r="CO2143" s="284">
        <v>2.89</v>
      </c>
      <c r="CP2143" s="285">
        <v>0</v>
      </c>
      <c r="CQ2143" s="284">
        <v>0</v>
      </c>
      <c r="CR2143" s="284">
        <v>0</v>
      </c>
      <c r="CS2143" s="284">
        <v>0</v>
      </c>
      <c r="CT2143" s="284">
        <v>0</v>
      </c>
      <c r="CU2143" s="284">
        <v>0</v>
      </c>
      <c r="CV2143" s="284">
        <v>0</v>
      </c>
      <c r="CW2143" s="284">
        <v>0</v>
      </c>
      <c r="CX2143"/>
      <c r="CY2143"/>
      <c r="CZ2143"/>
      <c r="DA2143"/>
      <c r="DB2143" s="212"/>
      <c r="DC2143" s="48"/>
      <c r="DD2143" s="48"/>
      <c r="DE2143" s="48"/>
      <c r="DF2143" s="48"/>
      <c r="DG2143" s="48"/>
      <c r="DH2143" s="48"/>
      <c r="DI2143" s="48"/>
      <c r="DJ2143" s="48"/>
      <c r="DK2143" s="48"/>
      <c r="DL2143" s="48"/>
    </row>
    <row r="2144" spans="1:116" ht="14.4">
      <c r="A2144" t="s">
        <v>2048</v>
      </c>
      <c r="B2144" s="188" t="s">
        <v>334</v>
      </c>
      <c r="C2144" s="151" t="str">
        <f t="shared" si="544"/>
        <v>F.106.05.113</v>
      </c>
      <c r="D2144" s="54" t="s">
        <v>2036</v>
      </c>
      <c r="E2144" s="150" t="s">
        <v>352</v>
      </c>
      <c r="F2144" s="153" t="str">
        <f t="shared" si="545"/>
        <v>Phthalic anhydride  waste combustion - clean tech without heat recovery</v>
      </c>
      <c r="G2144" s="154">
        <f t="shared" si="543"/>
        <v>2.38</v>
      </c>
      <c r="H2144"/>
      <c r="I2144"/>
      <c r="J2144" s="227">
        <f t="shared" si="546"/>
        <v>0.37468844879999996</v>
      </c>
      <c r="K2144"/>
      <c r="L2144" s="280">
        <f t="shared" si="547"/>
        <v>8.0783999999999995E-3</v>
      </c>
      <c r="M2144" s="280">
        <f t="shared" si="548"/>
        <v>9.6100487999999998E-3</v>
      </c>
      <c r="N2144" s="281">
        <f t="shared" si="549"/>
        <v>0</v>
      </c>
      <c r="O2144" s="280">
        <v>0.35699999999999998</v>
      </c>
      <c r="P2144" s="219">
        <v>0</v>
      </c>
      <c r="Q2144" s="219">
        <v>9.6100487999999998E-3</v>
      </c>
      <c r="R2144" s="219">
        <v>8.0783999999999995E-3</v>
      </c>
      <c r="S2144" s="286">
        <v>0</v>
      </c>
      <c r="T2144" s="286">
        <v>0</v>
      </c>
      <c r="U2144" s="286">
        <v>0</v>
      </c>
      <c r="V2144" s="286">
        <v>0</v>
      </c>
      <c r="W2144" s="286">
        <v>0</v>
      </c>
      <c r="X2144" s="219">
        <v>0</v>
      </c>
      <c r="Y2144" s="219">
        <v>0</v>
      </c>
      <c r="Z2144" s="286">
        <v>0</v>
      </c>
      <c r="AA2144" s="219">
        <v>0</v>
      </c>
      <c r="AB2144" s="219">
        <v>0</v>
      </c>
      <c r="AC2144"/>
      <c r="AD2144" s="227">
        <f t="shared" si="550"/>
        <v>0.35699999999999998</v>
      </c>
      <c r="AE2144" s="227">
        <f t="shared" si="551"/>
        <v>1.7688448799999999E-2</v>
      </c>
      <c r="AF2144" s="227">
        <f t="shared" si="552"/>
        <v>9.6100487999999998E-3</v>
      </c>
      <c r="AG2144" s="227">
        <f t="shared" si="553"/>
        <v>9.6100487999999998E-3</v>
      </c>
      <c r="AH2144" s="227">
        <f t="shared" si="554"/>
        <v>0</v>
      </c>
      <c r="AI2144"/>
      <c r="AJ2144">
        <v>0</v>
      </c>
      <c r="AK2144" s="155">
        <v>0</v>
      </c>
      <c r="AL2144" s="155">
        <v>0</v>
      </c>
      <c r="AM2144" s="155">
        <v>0</v>
      </c>
      <c r="AN2144" s="155">
        <v>0</v>
      </c>
      <c r="AO2144" s="155">
        <v>0</v>
      </c>
      <c r="AP2144" s="155">
        <v>0</v>
      </c>
      <c r="AQ2144"/>
      <c r="AR2144" s="156">
        <v>4.0259041000000002E-2</v>
      </c>
      <c r="AS2144" s="156">
        <v>3.8383768999999998E-2</v>
      </c>
      <c r="AT2144" s="156">
        <v>1.8752721999999999E-3</v>
      </c>
      <c r="AU2144" s="156">
        <v>0</v>
      </c>
      <c r="AV2144" s="282">
        <f t="shared" si="540"/>
        <v>2.3011852000000002E-6</v>
      </c>
      <c r="AW2144" s="282">
        <f t="shared" si="541"/>
        <v>6.9351780699999999E-9</v>
      </c>
      <c r="AX2144" s="283">
        <f t="shared" si="542"/>
        <v>0</v>
      </c>
      <c r="AY2144" s="157">
        <v>2.2086400000000002E-6</v>
      </c>
      <c r="AZ2144" s="157">
        <v>6.6640000000000001E-9</v>
      </c>
      <c r="BA2144" s="157">
        <v>1.8207E-13</v>
      </c>
      <c r="BB2144" s="157">
        <v>0</v>
      </c>
      <c r="BC2144" s="157">
        <v>0</v>
      </c>
      <c r="BD2144" s="157">
        <v>1.2011999999999999E-9</v>
      </c>
      <c r="BE2144" s="157">
        <v>9.1344000000000001E-8</v>
      </c>
      <c r="BF2144" s="157">
        <v>1.7028000000000001E-10</v>
      </c>
      <c r="BG2144" s="157">
        <v>1.0071599999999999E-10</v>
      </c>
      <c r="BH2144" s="157">
        <v>0</v>
      </c>
      <c r="BI2144" s="157">
        <v>0</v>
      </c>
      <c r="BJ2144" s="157">
        <v>0</v>
      </c>
      <c r="BK2144" s="157">
        <v>0</v>
      </c>
      <c r="BL2144" s="157">
        <v>0</v>
      </c>
      <c r="BM2144" s="157">
        <v>0</v>
      </c>
      <c r="BN2144" s="157">
        <v>0</v>
      </c>
      <c r="BO2144" s="157">
        <v>0</v>
      </c>
      <c r="BP2144" s="157">
        <v>0</v>
      </c>
      <c r="BQ2144" s="157">
        <v>0</v>
      </c>
      <c r="BR2144" s="157">
        <v>0</v>
      </c>
      <c r="BS2144" s="157">
        <v>0</v>
      </c>
      <c r="BT2144" s="157">
        <v>0</v>
      </c>
      <c r="BU2144"/>
      <c r="BV2144" s="155">
        <v>7.1270542000000003E-5</v>
      </c>
      <c r="BW2144" s="155">
        <v>1.0898344E-6</v>
      </c>
      <c r="BX2144" s="155">
        <v>6.6360714999999997E-5</v>
      </c>
      <c r="BY2144" s="155">
        <v>0</v>
      </c>
      <c r="BZ2144" s="155">
        <v>3.1784640000000002E-7</v>
      </c>
      <c r="CA2144" s="155">
        <v>7.7763452999999998E-7</v>
      </c>
      <c r="CB2144" s="155">
        <v>0</v>
      </c>
      <c r="CC2144" s="155">
        <v>1.1802818999999999E-6</v>
      </c>
      <c r="CD2144" s="155">
        <v>0</v>
      </c>
      <c r="CE2144" s="155">
        <v>0</v>
      </c>
      <c r="CF2144" s="155">
        <v>0</v>
      </c>
      <c r="CG2144" s="155">
        <v>0</v>
      </c>
      <c r="CH2144" s="155">
        <v>0</v>
      </c>
      <c r="CI2144" s="155">
        <v>1.54423E-6</v>
      </c>
      <c r="CJ2144" s="155">
        <v>0</v>
      </c>
      <c r="CK2144" s="155">
        <v>0</v>
      </c>
      <c r="CL2144" s="155">
        <v>0</v>
      </c>
      <c r="CM2144"/>
      <c r="CN2144" s="284">
        <v>0</v>
      </c>
      <c r="CO2144" s="284">
        <v>2.38</v>
      </c>
      <c r="CP2144" s="285">
        <v>2.2235795999999999E-2</v>
      </c>
      <c r="CQ2144" s="284">
        <v>9.2400000000000002E-4</v>
      </c>
      <c r="CR2144" s="284">
        <v>0</v>
      </c>
      <c r="CS2144" s="284">
        <v>0</v>
      </c>
      <c r="CT2144" s="284">
        <v>9.5333303999999992E-6</v>
      </c>
      <c r="CU2144" s="284">
        <v>0</v>
      </c>
      <c r="CV2144" s="284">
        <v>0</v>
      </c>
      <c r="CW2144" s="284">
        <v>2.7347363999999998E-4</v>
      </c>
      <c r="CX2144"/>
      <c r="CY2144"/>
      <c r="CZ2144"/>
      <c r="DA2144"/>
      <c r="DB2144" s="212"/>
      <c r="DC2144" s="48"/>
      <c r="DD2144" s="48"/>
      <c r="DE2144" s="48"/>
      <c r="DF2144" s="48"/>
      <c r="DG2144" s="48"/>
      <c r="DH2144" s="48"/>
      <c r="DI2144" s="48"/>
      <c r="DJ2144" s="48"/>
      <c r="DK2144" s="48"/>
      <c r="DL2144" s="48"/>
    </row>
    <row r="2145" spans="1:116" ht="14.4">
      <c r="A2145" t="s">
        <v>2049</v>
      </c>
      <c r="B2145" s="188" t="s">
        <v>334</v>
      </c>
      <c r="C2145" s="151" t="str">
        <f t="shared" si="544"/>
        <v>F.106.05.114</v>
      </c>
      <c r="D2145" s="54" t="s">
        <v>2036</v>
      </c>
      <c r="E2145" s="150" t="s">
        <v>352</v>
      </c>
      <c r="F2145" s="153" t="str">
        <f t="shared" si="545"/>
        <v>Polyether-polyols  waste combustion - clean tech without heat recovery</v>
      </c>
      <c r="G2145" s="154">
        <f t="shared" si="543"/>
        <v>2.84</v>
      </c>
      <c r="H2145"/>
      <c r="I2145"/>
      <c r="J2145" s="227">
        <f t="shared" si="546"/>
        <v>0.45239867</v>
      </c>
      <c r="K2145"/>
      <c r="L2145" s="280">
        <f t="shared" si="547"/>
        <v>1.20564E-2</v>
      </c>
      <c r="M2145" s="280">
        <f t="shared" si="548"/>
        <v>1.4342270000000001E-2</v>
      </c>
      <c r="N2145" s="281">
        <f t="shared" si="549"/>
        <v>0</v>
      </c>
      <c r="O2145" s="280">
        <v>0.42599999999999999</v>
      </c>
      <c r="P2145" s="219">
        <v>0</v>
      </c>
      <c r="Q2145" s="219">
        <v>1.4342270000000001E-2</v>
      </c>
      <c r="R2145" s="219">
        <v>1.20564E-2</v>
      </c>
      <c r="S2145" s="286">
        <v>0</v>
      </c>
      <c r="T2145" s="286">
        <v>0</v>
      </c>
      <c r="U2145" s="286">
        <v>0</v>
      </c>
      <c r="V2145" s="286">
        <v>0</v>
      </c>
      <c r="W2145" s="286">
        <v>0</v>
      </c>
      <c r="X2145" s="219">
        <v>0</v>
      </c>
      <c r="Y2145" s="219">
        <v>0</v>
      </c>
      <c r="Z2145" s="286">
        <v>0</v>
      </c>
      <c r="AA2145" s="219">
        <v>0</v>
      </c>
      <c r="AB2145" s="219">
        <v>0</v>
      </c>
      <c r="AC2145"/>
      <c r="AD2145" s="227">
        <f t="shared" si="550"/>
        <v>0.42599999999999999</v>
      </c>
      <c r="AE2145" s="227">
        <f t="shared" si="551"/>
        <v>2.6398669999999999E-2</v>
      </c>
      <c r="AF2145" s="227">
        <f t="shared" si="552"/>
        <v>1.4342270000000001E-2</v>
      </c>
      <c r="AG2145" s="227">
        <f t="shared" si="553"/>
        <v>1.4342270000000001E-2</v>
      </c>
      <c r="AH2145" s="227">
        <f t="shared" si="554"/>
        <v>0</v>
      </c>
      <c r="AI2145"/>
      <c r="AJ2145">
        <v>0</v>
      </c>
      <c r="AK2145" s="155">
        <v>0</v>
      </c>
      <c r="AL2145" s="155">
        <v>0</v>
      </c>
      <c r="AM2145" s="155">
        <v>0</v>
      </c>
      <c r="AN2145" s="155">
        <v>0</v>
      </c>
      <c r="AO2145" s="155">
        <v>0</v>
      </c>
      <c r="AP2145" s="155">
        <v>0</v>
      </c>
      <c r="AQ2145"/>
      <c r="AR2145" s="156">
        <v>4.8523901000000001E-2</v>
      </c>
      <c r="AS2145" s="156">
        <v>4.6264260000000001E-2</v>
      </c>
      <c r="AT2145" s="156">
        <v>2.2596404E-3</v>
      </c>
      <c r="AU2145" s="156">
        <v>0</v>
      </c>
      <c r="AV2145" s="282">
        <f t="shared" si="540"/>
        <v>2.7736367000000002E-6</v>
      </c>
      <c r="AW2145" s="282">
        <f t="shared" si="541"/>
        <v>8.3566582600000009E-9</v>
      </c>
      <c r="AX2145" s="283">
        <f t="shared" si="542"/>
        <v>0</v>
      </c>
      <c r="AY2145" s="157">
        <v>2.6355200000000001E-6</v>
      </c>
      <c r="AZ2145" s="157">
        <v>7.9520000000000007E-9</v>
      </c>
      <c r="BA2145" s="157">
        <v>2.1726E-13</v>
      </c>
      <c r="BB2145" s="157">
        <v>0</v>
      </c>
      <c r="BC2145" s="157">
        <v>0</v>
      </c>
      <c r="BD2145" s="157">
        <v>1.7927E-9</v>
      </c>
      <c r="BE2145" s="157">
        <v>1.36324E-7</v>
      </c>
      <c r="BF2145" s="157">
        <v>2.5412999999999998E-10</v>
      </c>
      <c r="BG2145" s="157">
        <v>1.50311E-10</v>
      </c>
      <c r="BH2145" s="157">
        <v>0</v>
      </c>
      <c r="BI2145" s="157">
        <v>0</v>
      </c>
      <c r="BJ2145" s="157">
        <v>0</v>
      </c>
      <c r="BK2145" s="157">
        <v>0</v>
      </c>
      <c r="BL2145" s="157">
        <v>0</v>
      </c>
      <c r="BM2145" s="157">
        <v>0</v>
      </c>
      <c r="BN2145" s="157">
        <v>0</v>
      </c>
      <c r="BO2145" s="157">
        <v>0</v>
      </c>
      <c r="BP2145" s="157">
        <v>0</v>
      </c>
      <c r="BQ2145" s="157">
        <v>0</v>
      </c>
      <c r="BR2145" s="157">
        <v>0</v>
      </c>
      <c r="BS2145" s="157">
        <v>0</v>
      </c>
      <c r="BT2145" s="157">
        <v>0</v>
      </c>
      <c r="BU2145"/>
      <c r="BV2145" s="155">
        <v>8.6514280999999994E-5</v>
      </c>
      <c r="BW2145" s="155">
        <v>1.6264952999999999E-6</v>
      </c>
      <c r="BX2145" s="155">
        <v>7.9186735999999997E-5</v>
      </c>
      <c r="BY2145" s="155">
        <v>0</v>
      </c>
      <c r="BZ2145" s="155">
        <v>4.7436166999999999E-7</v>
      </c>
      <c r="CA2145" s="155">
        <v>1.1605606E-6</v>
      </c>
      <c r="CB2145" s="155">
        <v>0</v>
      </c>
      <c r="CC2145" s="155">
        <v>1.7614812999999999E-6</v>
      </c>
      <c r="CD2145" s="155">
        <v>0</v>
      </c>
      <c r="CE2145" s="155">
        <v>0</v>
      </c>
      <c r="CF2145" s="155">
        <v>0</v>
      </c>
      <c r="CG2145" s="155">
        <v>0</v>
      </c>
      <c r="CH2145" s="155">
        <v>0</v>
      </c>
      <c r="CI2145" s="155">
        <v>2.3046463000000002E-6</v>
      </c>
      <c r="CJ2145" s="155">
        <v>0</v>
      </c>
      <c r="CK2145" s="155">
        <v>0</v>
      </c>
      <c r="CL2145" s="155">
        <v>0</v>
      </c>
      <c r="CM2145"/>
      <c r="CN2145" s="284">
        <v>0</v>
      </c>
      <c r="CO2145" s="284">
        <v>2.84</v>
      </c>
      <c r="CP2145" s="285">
        <v>3.3185240999999997E-2</v>
      </c>
      <c r="CQ2145" s="284">
        <v>1.379E-3</v>
      </c>
      <c r="CR2145" s="284">
        <v>0</v>
      </c>
      <c r="CS2145" s="284">
        <v>0</v>
      </c>
      <c r="CT2145" s="284">
        <v>1.4227773000000001E-5</v>
      </c>
      <c r="CU2145" s="284">
        <v>0</v>
      </c>
      <c r="CV2145" s="284">
        <v>0</v>
      </c>
      <c r="CW2145" s="284">
        <v>4.0813869000000001E-4</v>
      </c>
      <c r="CX2145"/>
      <c r="CY2145"/>
      <c r="CZ2145"/>
      <c r="DA2145"/>
      <c r="DB2145" s="212"/>
      <c r="DC2145" s="48"/>
      <c r="DD2145" s="48"/>
      <c r="DE2145" s="48"/>
      <c r="DF2145" s="48"/>
      <c r="DG2145" s="48"/>
      <c r="DH2145" s="48"/>
      <c r="DI2145" s="48"/>
      <c r="DJ2145" s="48"/>
      <c r="DK2145" s="48"/>
      <c r="DL2145" s="48"/>
    </row>
    <row r="2146" spans="1:116" ht="14.4">
      <c r="A2146" t="s">
        <v>2050</v>
      </c>
      <c r="B2146" s="188" t="s">
        <v>334</v>
      </c>
      <c r="C2146" s="151" t="str">
        <f t="shared" si="544"/>
        <v>F.106.05.115</v>
      </c>
      <c r="D2146" s="54" t="s">
        <v>2036</v>
      </c>
      <c r="E2146" s="150" t="s">
        <v>352</v>
      </c>
      <c r="F2146" s="153" t="str">
        <f t="shared" si="545"/>
        <v>PPS  waste combustion - clean tech without heat recovery</v>
      </c>
      <c r="G2146" s="154">
        <f t="shared" si="543"/>
        <v>2.44</v>
      </c>
      <c r="H2146"/>
      <c r="I2146"/>
      <c r="J2146" s="227">
        <f t="shared" si="546"/>
        <v>6.3018675879999995</v>
      </c>
      <c r="K2146"/>
      <c r="L2146" s="280">
        <f t="shared" si="547"/>
        <v>1.0587600000000001E-2</v>
      </c>
      <c r="M2146" s="280">
        <f t="shared" si="548"/>
        <v>5.9252799879999998</v>
      </c>
      <c r="N2146" s="281">
        <f t="shared" si="549"/>
        <v>0</v>
      </c>
      <c r="O2146" s="280">
        <v>0.36599999999999999</v>
      </c>
      <c r="P2146" s="286">
        <v>5.9126849999999997</v>
      </c>
      <c r="Q2146" s="219">
        <v>1.2594988E-2</v>
      </c>
      <c r="R2146" s="219">
        <v>1.0587600000000001E-2</v>
      </c>
      <c r="S2146" s="286">
        <v>0</v>
      </c>
      <c r="T2146" s="286">
        <v>0</v>
      </c>
      <c r="U2146" s="286">
        <v>0</v>
      </c>
      <c r="V2146" s="286">
        <v>0</v>
      </c>
      <c r="W2146" s="286">
        <v>0</v>
      </c>
      <c r="X2146" s="219">
        <v>0</v>
      </c>
      <c r="Y2146" s="219">
        <v>0</v>
      </c>
      <c r="Z2146" s="286">
        <v>0</v>
      </c>
      <c r="AA2146" s="219">
        <v>0</v>
      </c>
      <c r="AB2146" s="219">
        <v>0</v>
      </c>
      <c r="AC2146"/>
      <c r="AD2146" s="227">
        <f t="shared" si="550"/>
        <v>0.36599999999999999</v>
      </c>
      <c r="AE2146" s="227">
        <f t="shared" si="551"/>
        <v>5.9358675879999998</v>
      </c>
      <c r="AF2146" s="227">
        <f t="shared" si="552"/>
        <v>5.9252799879999998</v>
      </c>
      <c r="AG2146" s="227">
        <f t="shared" si="553"/>
        <v>5.9252799879999998</v>
      </c>
      <c r="AH2146" s="227">
        <f t="shared" si="554"/>
        <v>0</v>
      </c>
      <c r="AI2146"/>
      <c r="AJ2146">
        <v>0</v>
      </c>
      <c r="AK2146" s="155">
        <v>0</v>
      </c>
      <c r="AL2146" s="155">
        <v>0</v>
      </c>
      <c r="AM2146" s="155">
        <v>0</v>
      </c>
      <c r="AN2146" s="155">
        <v>0</v>
      </c>
      <c r="AO2146" s="155">
        <v>0</v>
      </c>
      <c r="AP2146" s="155">
        <v>0</v>
      </c>
      <c r="AQ2146"/>
      <c r="AR2146" s="156">
        <v>1.8666555</v>
      </c>
      <c r="AS2146" s="156">
        <v>1.8308903999999999</v>
      </c>
      <c r="AT2146" s="156">
        <v>3.5765092999999998E-2</v>
      </c>
      <c r="AU2146" s="156">
        <v>0</v>
      </c>
      <c r="AV2146" s="282">
        <f t="shared" si="540"/>
        <v>1.097656143E-4</v>
      </c>
      <c r="AW2146" s="282">
        <f t="shared" si="541"/>
        <v>1.3226735666E-7</v>
      </c>
      <c r="AX2146" s="283">
        <f t="shared" si="542"/>
        <v>0</v>
      </c>
      <c r="AY2146" s="157">
        <v>2.2643200000000002E-6</v>
      </c>
      <c r="AZ2146" s="157">
        <v>6.8320000000000004E-9</v>
      </c>
      <c r="BA2146" s="157">
        <v>1.8666000000000001E-13</v>
      </c>
      <c r="BB2146" s="157">
        <v>0</v>
      </c>
      <c r="BC2146" s="157">
        <v>0</v>
      </c>
      <c r="BD2146" s="157">
        <v>1.5743E-9</v>
      </c>
      <c r="BE2146" s="157">
        <v>1.0749972E-4</v>
      </c>
      <c r="BF2146" s="157">
        <v>2.2316999999999999E-10</v>
      </c>
      <c r="BG2146" s="157">
        <v>1.25212E-7</v>
      </c>
      <c r="BH2146" s="157">
        <v>0</v>
      </c>
      <c r="BI2146" s="157">
        <v>0</v>
      </c>
      <c r="BJ2146" s="157">
        <v>0</v>
      </c>
      <c r="BK2146" s="157">
        <v>0</v>
      </c>
      <c r="BL2146" s="157">
        <v>0</v>
      </c>
      <c r="BM2146" s="157">
        <v>0</v>
      </c>
      <c r="BN2146" s="157">
        <v>0</v>
      </c>
      <c r="BO2146" s="157">
        <v>0</v>
      </c>
      <c r="BP2146" s="157">
        <v>0</v>
      </c>
      <c r="BQ2146" s="157">
        <v>0</v>
      </c>
      <c r="BR2146" s="157">
        <v>0</v>
      </c>
      <c r="BS2146" s="157">
        <v>0</v>
      </c>
      <c r="BT2146" s="157">
        <v>0</v>
      </c>
      <c r="BU2146"/>
      <c r="BV2146" s="155">
        <v>1.7031234999999999E-3</v>
      </c>
      <c r="BW2146" s="155">
        <v>8.6376765999999995E-4</v>
      </c>
      <c r="BX2146" s="155">
        <v>6.8033673999999994E-5</v>
      </c>
      <c r="BY2146" s="155">
        <v>0</v>
      </c>
      <c r="BZ2146" s="155">
        <v>7.1075510999999997E-4</v>
      </c>
      <c r="CA2146" s="155">
        <v>1.0191724999999999E-6</v>
      </c>
      <c r="CB2146" s="155">
        <v>0</v>
      </c>
      <c r="CC2146" s="155">
        <v>1.5468846E-6</v>
      </c>
      <c r="CD2146" s="155">
        <v>0</v>
      </c>
      <c r="CE2146" s="155">
        <v>0</v>
      </c>
      <c r="CF2146" s="155">
        <v>0</v>
      </c>
      <c r="CG2146" s="155">
        <v>0</v>
      </c>
      <c r="CH2146" s="155">
        <v>0</v>
      </c>
      <c r="CI2146" s="155">
        <v>5.8001046000000002E-5</v>
      </c>
      <c r="CJ2146" s="155">
        <v>0</v>
      </c>
      <c r="CK2146" s="155">
        <v>0</v>
      </c>
      <c r="CL2146" s="155">
        <v>0</v>
      </c>
      <c r="CM2146"/>
      <c r="CN2146" s="284">
        <v>0</v>
      </c>
      <c r="CO2146" s="284">
        <v>2.44</v>
      </c>
      <c r="CP2146" s="285">
        <v>2.9142369000000001E-2</v>
      </c>
      <c r="CQ2146" s="284">
        <v>0.59121100000000004</v>
      </c>
      <c r="CR2146" s="284">
        <v>0</v>
      </c>
      <c r="CS2146" s="284">
        <v>0</v>
      </c>
      <c r="CT2146" s="284">
        <v>3.6068043000000001E-2</v>
      </c>
      <c r="CU2146" s="284">
        <v>0</v>
      </c>
      <c r="CV2146" s="284">
        <v>0</v>
      </c>
      <c r="CW2146" s="284">
        <v>3.5841620999999999E-4</v>
      </c>
      <c r="CX2146"/>
      <c r="CY2146"/>
      <c r="CZ2146"/>
      <c r="DA2146"/>
      <c r="DB2146" s="212"/>
      <c r="DC2146" s="48"/>
      <c r="DD2146" s="48"/>
      <c r="DE2146" s="48"/>
      <c r="DF2146" s="48"/>
      <c r="DG2146" s="48"/>
      <c r="DH2146" s="48"/>
      <c r="DI2146" s="48"/>
      <c r="DJ2146" s="48"/>
      <c r="DK2146" s="48"/>
      <c r="DL2146" s="48"/>
    </row>
    <row r="2147" spans="1:116" ht="14.4">
      <c r="A2147" t="s">
        <v>2051</v>
      </c>
      <c r="B2147" s="188" t="s">
        <v>334</v>
      </c>
      <c r="C2147" s="151" t="str">
        <f t="shared" si="544"/>
        <v>F.106.05.116</v>
      </c>
      <c r="D2147" s="54" t="s">
        <v>2036</v>
      </c>
      <c r="E2147" s="150" t="s">
        <v>352</v>
      </c>
      <c r="F2147" s="153" t="str">
        <f t="shared" si="545"/>
        <v>PVOH (PVA)  waste combustion - clean tech without heat recovery</v>
      </c>
      <c r="G2147" s="154">
        <f t="shared" si="543"/>
        <v>2</v>
      </c>
      <c r="H2147"/>
      <c r="I2147"/>
      <c r="J2147" s="227">
        <f t="shared" si="546"/>
        <v>0.31768844879999997</v>
      </c>
      <c r="K2147"/>
      <c r="L2147" s="280">
        <f t="shared" si="547"/>
        <v>8.0783999999999995E-3</v>
      </c>
      <c r="M2147" s="280">
        <f t="shared" si="548"/>
        <v>9.6100487999999998E-3</v>
      </c>
      <c r="N2147" s="281">
        <f t="shared" si="549"/>
        <v>0</v>
      </c>
      <c r="O2147" s="280">
        <v>0.3</v>
      </c>
      <c r="P2147" s="219">
        <v>0</v>
      </c>
      <c r="Q2147" s="219">
        <v>9.6100487999999998E-3</v>
      </c>
      <c r="R2147" s="219">
        <v>8.0783999999999995E-3</v>
      </c>
      <c r="S2147" s="286">
        <v>0</v>
      </c>
      <c r="T2147" s="286">
        <v>0</v>
      </c>
      <c r="U2147" s="286">
        <v>0</v>
      </c>
      <c r="V2147" s="286">
        <v>0</v>
      </c>
      <c r="W2147" s="286">
        <v>0</v>
      </c>
      <c r="X2147" s="219">
        <v>0</v>
      </c>
      <c r="Y2147" s="286">
        <v>0</v>
      </c>
      <c r="Z2147" s="286">
        <v>0</v>
      </c>
      <c r="AA2147" s="219">
        <v>0</v>
      </c>
      <c r="AB2147" s="219">
        <v>0</v>
      </c>
      <c r="AC2147"/>
      <c r="AD2147" s="227">
        <f t="shared" si="550"/>
        <v>0.3</v>
      </c>
      <c r="AE2147" s="227">
        <f t="shared" si="551"/>
        <v>1.7688448799999999E-2</v>
      </c>
      <c r="AF2147" s="227">
        <f t="shared" si="552"/>
        <v>9.6100487999999998E-3</v>
      </c>
      <c r="AG2147" s="227">
        <f t="shared" si="553"/>
        <v>9.6100487999999998E-3</v>
      </c>
      <c r="AH2147" s="227">
        <f t="shared" si="554"/>
        <v>0</v>
      </c>
      <c r="AI2147"/>
      <c r="AJ2147">
        <v>0</v>
      </c>
      <c r="AK2147" s="155">
        <v>0</v>
      </c>
      <c r="AL2147" s="155">
        <v>0</v>
      </c>
      <c r="AM2147" s="155">
        <v>0</v>
      </c>
      <c r="AN2147" s="155">
        <v>0</v>
      </c>
      <c r="AO2147" s="155">
        <v>0</v>
      </c>
      <c r="AP2147" s="155">
        <v>0</v>
      </c>
      <c r="AQ2147"/>
      <c r="AR2147" s="156">
        <v>3.4089293E-2</v>
      </c>
      <c r="AS2147" s="156">
        <v>3.2501733999999997E-2</v>
      </c>
      <c r="AT2147" s="156">
        <v>1.5875587E-3</v>
      </c>
      <c r="AU2147" s="156">
        <v>0</v>
      </c>
      <c r="AV2147" s="282">
        <f t="shared" si="540"/>
        <v>1.9485452000000001E-6</v>
      </c>
      <c r="AW2147" s="282">
        <f t="shared" si="541"/>
        <v>5.8711489999999996E-9</v>
      </c>
      <c r="AX2147" s="283">
        <f t="shared" si="542"/>
        <v>0</v>
      </c>
      <c r="AY2147" s="157">
        <v>1.8560000000000001E-6</v>
      </c>
      <c r="AZ2147" s="157">
        <v>5.5999999999999997E-9</v>
      </c>
      <c r="BA2147" s="157">
        <v>1.53E-13</v>
      </c>
      <c r="BB2147" s="157">
        <v>0</v>
      </c>
      <c r="BC2147" s="157">
        <v>0</v>
      </c>
      <c r="BD2147" s="157">
        <v>1.2011999999999999E-9</v>
      </c>
      <c r="BE2147" s="157">
        <v>9.1344000000000001E-8</v>
      </c>
      <c r="BF2147" s="157">
        <v>1.7028000000000001E-10</v>
      </c>
      <c r="BG2147" s="157">
        <v>1.0071599999999999E-10</v>
      </c>
      <c r="BH2147" s="157">
        <v>0</v>
      </c>
      <c r="BI2147" s="157">
        <v>0</v>
      </c>
      <c r="BJ2147" s="157">
        <v>0</v>
      </c>
      <c r="BK2147" s="157">
        <v>0</v>
      </c>
      <c r="BL2147" s="157">
        <v>0</v>
      </c>
      <c r="BM2147" s="157">
        <v>0</v>
      </c>
      <c r="BN2147" s="157">
        <v>0</v>
      </c>
      <c r="BO2147" s="157">
        <v>0</v>
      </c>
      <c r="BP2147" s="157">
        <v>0</v>
      </c>
      <c r="BQ2147" s="157">
        <v>0</v>
      </c>
      <c r="BR2147" s="157">
        <v>0</v>
      </c>
      <c r="BS2147" s="157">
        <v>0</v>
      </c>
      <c r="BT2147" s="157">
        <v>0</v>
      </c>
      <c r="BU2147"/>
      <c r="BV2147" s="155">
        <v>6.0675133999999997E-5</v>
      </c>
      <c r="BW2147" s="155">
        <v>1.0898344E-6</v>
      </c>
      <c r="BX2147" s="155">
        <v>5.5765306999999999E-5</v>
      </c>
      <c r="BY2147" s="155">
        <v>0</v>
      </c>
      <c r="BZ2147" s="155">
        <v>3.1784640000000002E-7</v>
      </c>
      <c r="CA2147" s="155">
        <v>7.7763452999999998E-7</v>
      </c>
      <c r="CB2147" s="155">
        <v>0</v>
      </c>
      <c r="CC2147" s="155">
        <v>1.1802818999999999E-6</v>
      </c>
      <c r="CD2147" s="155">
        <v>0</v>
      </c>
      <c r="CE2147" s="155">
        <v>0</v>
      </c>
      <c r="CF2147" s="155">
        <v>0</v>
      </c>
      <c r="CG2147" s="155">
        <v>0</v>
      </c>
      <c r="CH2147" s="155">
        <v>0</v>
      </c>
      <c r="CI2147" s="155">
        <v>1.54423E-6</v>
      </c>
      <c r="CJ2147" s="155">
        <v>0</v>
      </c>
      <c r="CK2147" s="155">
        <v>0</v>
      </c>
      <c r="CL2147" s="155">
        <v>0</v>
      </c>
      <c r="CM2147"/>
      <c r="CN2147" s="284">
        <v>0</v>
      </c>
      <c r="CO2147" s="284">
        <v>2</v>
      </c>
      <c r="CP2147" s="285">
        <v>2.2235795999999999E-2</v>
      </c>
      <c r="CQ2147" s="284">
        <v>9.2400000000000002E-4</v>
      </c>
      <c r="CR2147" s="284">
        <v>0</v>
      </c>
      <c r="CS2147" s="284">
        <v>0</v>
      </c>
      <c r="CT2147" s="284">
        <v>9.5333303999999992E-6</v>
      </c>
      <c r="CU2147" s="284">
        <v>0</v>
      </c>
      <c r="CV2147" s="284">
        <v>0</v>
      </c>
      <c r="CW2147" s="284">
        <v>2.7347363999999998E-4</v>
      </c>
      <c r="CX2147"/>
      <c r="CY2147"/>
      <c r="CZ2147"/>
      <c r="DA2147"/>
      <c r="DB2147" s="212"/>
      <c r="DC2147" s="48"/>
      <c r="DD2147" s="48"/>
      <c r="DE2147" s="48"/>
      <c r="DF2147" s="48"/>
      <c r="DG2147" s="48"/>
      <c r="DH2147" s="48"/>
      <c r="DI2147" s="48"/>
      <c r="DJ2147" s="48"/>
      <c r="DK2147" s="48"/>
      <c r="DL2147" s="48"/>
    </row>
    <row r="2148" spans="1:116" ht="14.4">
      <c r="A2148" t="s">
        <v>2052</v>
      </c>
      <c r="B2148" s="188" t="s">
        <v>334</v>
      </c>
      <c r="C2148" s="151" t="str">
        <f t="shared" si="544"/>
        <v>F.106.05.117</v>
      </c>
      <c r="D2148" s="54" t="s">
        <v>2036</v>
      </c>
      <c r="E2148" s="150" t="s">
        <v>352</v>
      </c>
      <c r="F2148" s="153" t="str">
        <f t="shared" si="545"/>
        <v>TDI  waste combustion - clean tech without heat recovery</v>
      </c>
      <c r="G2148" s="154">
        <f t="shared" si="543"/>
        <v>2.2800000000000002</v>
      </c>
      <c r="H2148"/>
      <c r="I2148"/>
      <c r="J2148" s="227">
        <f t="shared" si="546"/>
        <v>0.36196650700000005</v>
      </c>
      <c r="K2148"/>
      <c r="L2148" s="280">
        <f t="shared" si="547"/>
        <v>9.1187999999999998E-3</v>
      </c>
      <c r="M2148" s="280">
        <f t="shared" si="548"/>
        <v>1.0847707E-2</v>
      </c>
      <c r="N2148" s="281">
        <f t="shared" si="549"/>
        <v>0</v>
      </c>
      <c r="O2148" s="280">
        <v>0.34200000000000003</v>
      </c>
      <c r="P2148" s="286">
        <v>0</v>
      </c>
      <c r="Q2148" s="286">
        <v>1.0847707E-2</v>
      </c>
      <c r="R2148" s="286">
        <v>9.1187999999999998E-3</v>
      </c>
      <c r="S2148" s="286">
        <v>0</v>
      </c>
      <c r="T2148" s="286">
        <v>0</v>
      </c>
      <c r="U2148" s="286">
        <v>0</v>
      </c>
      <c r="V2148" s="286">
        <v>0</v>
      </c>
      <c r="W2148" s="286">
        <v>0</v>
      </c>
      <c r="X2148" s="219">
        <v>0</v>
      </c>
      <c r="Y2148" s="219">
        <v>0</v>
      </c>
      <c r="Z2148" s="286">
        <v>0</v>
      </c>
      <c r="AA2148" s="219">
        <v>0</v>
      </c>
      <c r="AB2148" s="219">
        <v>0</v>
      </c>
      <c r="AC2148"/>
      <c r="AD2148" s="227">
        <f t="shared" si="550"/>
        <v>0.34200000000000003</v>
      </c>
      <c r="AE2148" s="227">
        <f t="shared" si="551"/>
        <v>1.9966507000000001E-2</v>
      </c>
      <c r="AF2148" s="227">
        <f t="shared" si="552"/>
        <v>1.0847707E-2</v>
      </c>
      <c r="AG2148" s="227">
        <f t="shared" si="553"/>
        <v>1.0847707E-2</v>
      </c>
      <c r="AH2148" s="227">
        <f t="shared" si="554"/>
        <v>0</v>
      </c>
      <c r="AI2148"/>
      <c r="AJ2148">
        <v>0</v>
      </c>
      <c r="AK2148" s="155">
        <v>0</v>
      </c>
      <c r="AL2148" s="155">
        <v>0</v>
      </c>
      <c r="AM2148" s="155">
        <v>0</v>
      </c>
      <c r="AN2148" s="155">
        <v>0</v>
      </c>
      <c r="AO2148" s="155">
        <v>0</v>
      </c>
      <c r="AP2148" s="155">
        <v>0</v>
      </c>
      <c r="AQ2148"/>
      <c r="AR2148" s="156">
        <v>3.8843664E-2</v>
      </c>
      <c r="AS2148" s="156">
        <v>3.7034668999999999E-2</v>
      </c>
      <c r="AT2148" s="156">
        <v>1.8089953E-3</v>
      </c>
      <c r="AU2148" s="156">
        <v>0</v>
      </c>
      <c r="AV2148" s="282">
        <f t="shared" si="540"/>
        <v>2.2203038999999999E-6</v>
      </c>
      <c r="AW2148" s="282">
        <f t="shared" si="541"/>
        <v>6.69007142E-9</v>
      </c>
      <c r="AX2148" s="283">
        <f t="shared" si="542"/>
        <v>0</v>
      </c>
      <c r="AY2148" s="157">
        <v>2.11584E-6</v>
      </c>
      <c r="AZ2148" s="157">
        <v>6.3840000000000003E-9</v>
      </c>
      <c r="BA2148" s="157">
        <v>1.7442E-13</v>
      </c>
      <c r="BB2148" s="157">
        <v>0</v>
      </c>
      <c r="BC2148" s="157">
        <v>0</v>
      </c>
      <c r="BD2148" s="157">
        <v>1.3559E-9</v>
      </c>
      <c r="BE2148" s="157">
        <v>1.03108E-7</v>
      </c>
      <c r="BF2148" s="157">
        <v>1.9221E-10</v>
      </c>
      <c r="BG2148" s="157">
        <v>1.13687E-10</v>
      </c>
      <c r="BH2148" s="157">
        <v>0</v>
      </c>
      <c r="BI2148" s="157">
        <v>0</v>
      </c>
      <c r="BJ2148" s="157">
        <v>0</v>
      </c>
      <c r="BK2148" s="157">
        <v>0</v>
      </c>
      <c r="BL2148" s="157">
        <v>0</v>
      </c>
      <c r="BM2148" s="157">
        <v>0</v>
      </c>
      <c r="BN2148" s="157">
        <v>0</v>
      </c>
      <c r="BO2148" s="157">
        <v>0</v>
      </c>
      <c r="BP2148" s="157">
        <v>0</v>
      </c>
      <c r="BQ2148" s="157">
        <v>0</v>
      </c>
      <c r="BR2148" s="157">
        <v>0</v>
      </c>
      <c r="BS2148" s="157">
        <v>0</v>
      </c>
      <c r="BT2148" s="157">
        <v>0</v>
      </c>
      <c r="BU2148"/>
      <c r="BV2148" s="155">
        <v>6.9114603000000006E-5</v>
      </c>
      <c r="BW2148" s="155">
        <v>1.2301918999999999E-6</v>
      </c>
      <c r="BX2148" s="155">
        <v>6.3572449999999998E-5</v>
      </c>
      <c r="BY2148" s="155">
        <v>0</v>
      </c>
      <c r="BZ2148" s="155">
        <v>3.5878116000000001E-7</v>
      </c>
      <c r="CA2148" s="155">
        <v>8.7778443000000004E-7</v>
      </c>
      <c r="CB2148" s="155">
        <v>0</v>
      </c>
      <c r="CC2148" s="155">
        <v>1.3322879000000001E-6</v>
      </c>
      <c r="CD2148" s="155">
        <v>0</v>
      </c>
      <c r="CE2148" s="155">
        <v>0</v>
      </c>
      <c r="CF2148" s="155">
        <v>0</v>
      </c>
      <c r="CG2148" s="155">
        <v>0</v>
      </c>
      <c r="CH2148" s="155">
        <v>0</v>
      </c>
      <c r="CI2148" s="155">
        <v>1.7431081E-6</v>
      </c>
      <c r="CJ2148" s="155">
        <v>0</v>
      </c>
      <c r="CK2148" s="155">
        <v>0</v>
      </c>
      <c r="CL2148" s="155">
        <v>0</v>
      </c>
      <c r="CM2148"/>
      <c r="CN2148" s="284">
        <v>0</v>
      </c>
      <c r="CO2148" s="284">
        <v>2.2799999999999998</v>
      </c>
      <c r="CP2148" s="285">
        <v>2.5099496999999998E-2</v>
      </c>
      <c r="CQ2148" s="284">
        <v>1.0430000000000001E-3</v>
      </c>
      <c r="CR2148" s="284">
        <v>0</v>
      </c>
      <c r="CS2148" s="284">
        <v>0</v>
      </c>
      <c r="CT2148" s="284">
        <v>1.0761108E-5</v>
      </c>
      <c r="CU2148" s="284">
        <v>0</v>
      </c>
      <c r="CV2148" s="284">
        <v>0</v>
      </c>
      <c r="CW2148" s="284">
        <v>3.0869372999999998E-4</v>
      </c>
      <c r="CX2148"/>
      <c r="CY2148"/>
      <c r="CZ2148"/>
      <c r="DA2148"/>
      <c r="DB2148" s="212"/>
      <c r="DC2148" s="48"/>
      <c r="DD2148" s="48"/>
      <c r="DE2148" s="48"/>
      <c r="DF2148" s="48"/>
      <c r="DG2148" s="48"/>
      <c r="DH2148" s="48"/>
      <c r="DI2148" s="48"/>
      <c r="DJ2148" s="48"/>
      <c r="DK2148" s="48"/>
      <c r="DL2148" s="48"/>
    </row>
    <row r="2149" spans="1:116" ht="14.4">
      <c r="B2149" s="188"/>
      <c r="C2149" s="151"/>
      <c r="D2149" s="54" t="s">
        <v>1389</v>
      </c>
      <c r="E2149" s="150"/>
      <c r="F2149"/>
      <c r="G2149"/>
      <c r="H2149"/>
      <c r="I2149"/>
      <c r="J2149"/>
      <c r="K2149"/>
      <c r="L2149"/>
      <c r="M2149"/>
      <c r="N2149" s="174"/>
      <c r="O2149"/>
      <c r="P2149" s="53"/>
      <c r="Q2149" s="53"/>
      <c r="R2149" s="53"/>
      <c r="S2149" s="53"/>
      <c r="T2149" s="53"/>
      <c r="U2149" s="53"/>
      <c r="V2149" s="53"/>
      <c r="W2149" s="53"/>
      <c r="X2149"/>
      <c r="Y2149"/>
      <c r="Z2149" s="53"/>
      <c r="AA2149"/>
      <c r="AB2149"/>
      <c r="AC2149"/>
      <c r="AD2149"/>
      <c r="AE2149"/>
      <c r="AF2149"/>
      <c r="AG2149"/>
      <c r="AH2149"/>
      <c r="AI2149"/>
      <c r="AJ2149"/>
      <c r="AK2149"/>
      <c r="AL2149"/>
      <c r="AM2149"/>
      <c r="AN2149"/>
      <c r="AO2149"/>
      <c r="AP2149"/>
      <c r="AQ2149"/>
      <c r="AR2149"/>
      <c r="AS2149"/>
      <c r="AT2149"/>
      <c r="AU2149"/>
      <c r="AX2149" s="19"/>
      <c r="AY2149"/>
      <c r="AZ2149"/>
      <c r="BA2149"/>
      <c r="BB2149"/>
      <c r="BC2149"/>
      <c r="BD2149"/>
      <c r="BE2149"/>
      <c r="BF2149"/>
      <c r="BG2149"/>
      <c r="BH2149"/>
      <c r="BI2149"/>
      <c r="BJ2149"/>
      <c r="BK2149"/>
      <c r="BL2149"/>
      <c r="BM2149"/>
      <c r="BN2149"/>
      <c r="BO2149"/>
      <c r="BP2149"/>
      <c r="BQ2149"/>
      <c r="BR2149"/>
      <c r="BS2149"/>
      <c r="BT2149"/>
      <c r="BU2149"/>
      <c r="BV2149"/>
      <c r="BW2149"/>
      <c r="BX2149"/>
      <c r="BY2149"/>
      <c r="BZ2149"/>
      <c r="CA2149"/>
      <c r="CB2149"/>
      <c r="CC2149"/>
      <c r="CD2149"/>
      <c r="CE2149"/>
      <c r="CF2149"/>
      <c r="CG2149"/>
      <c r="CH2149"/>
      <c r="CI2149"/>
      <c r="CJ2149"/>
      <c r="CK2149"/>
      <c r="CL2149"/>
      <c r="CM2149"/>
      <c r="CN2149"/>
      <c r="CO2149"/>
      <c r="CP2149" s="117"/>
      <c r="CQ2149"/>
      <c r="CR2149"/>
      <c r="CS2149"/>
      <c r="CT2149"/>
      <c r="CU2149"/>
      <c r="CV2149"/>
      <c r="CW2149"/>
      <c r="CX2149"/>
      <c r="CY2149"/>
      <c r="CZ2149"/>
      <c r="DA2149"/>
      <c r="DB2149" s="212"/>
      <c r="DC2149" s="48"/>
      <c r="DD2149" s="48"/>
      <c r="DE2149" s="48"/>
      <c r="DF2149" s="48"/>
      <c r="DG2149" s="48"/>
      <c r="DH2149" s="48"/>
      <c r="DI2149" s="48"/>
      <c r="DJ2149" s="48"/>
      <c r="DK2149" s="48"/>
      <c r="DL2149" s="48"/>
    </row>
    <row r="2150" spans="1:116" ht="14.4">
      <c r="A2150" t="s">
        <v>2053</v>
      </c>
      <c r="B2150" s="188" t="s">
        <v>334</v>
      </c>
      <c r="C2150" s="151" t="str">
        <f t="shared" si="544"/>
        <v>F.106.06.101</v>
      </c>
      <c r="D2150" s="54" t="s">
        <v>1389</v>
      </c>
      <c r="E2150" s="150" t="s">
        <v>352</v>
      </c>
      <c r="F2150" s="153" t="str">
        <f t="shared" si="545"/>
        <v>AKD (Alkyl ketene dimers)  waste combustion - clean tech without heat recovery</v>
      </c>
      <c r="G2150" s="154">
        <f t="shared" si="543"/>
        <v>0</v>
      </c>
      <c r="H2150"/>
      <c r="I2150"/>
      <c r="J2150" s="227">
        <f t="shared" si="546"/>
        <v>1.8760475999999998E-2</v>
      </c>
      <c r="K2150"/>
      <c r="L2150" s="280">
        <f t="shared" si="547"/>
        <v>8.5679999999999992E-3</v>
      </c>
      <c r="M2150" s="280">
        <f t="shared" si="548"/>
        <v>1.0192476000000001E-2</v>
      </c>
      <c r="N2150" s="281">
        <f t="shared" si="549"/>
        <v>0</v>
      </c>
      <c r="O2150" s="280">
        <v>0</v>
      </c>
      <c r="P2150" s="286">
        <v>0</v>
      </c>
      <c r="Q2150" s="286">
        <v>1.0192476000000001E-2</v>
      </c>
      <c r="R2150" s="286">
        <v>8.5679999999999992E-3</v>
      </c>
      <c r="S2150" s="286">
        <v>0</v>
      </c>
      <c r="T2150" s="286">
        <v>0</v>
      </c>
      <c r="U2150" s="286">
        <v>0</v>
      </c>
      <c r="V2150" s="286">
        <v>0</v>
      </c>
      <c r="W2150" s="286">
        <v>0</v>
      </c>
      <c r="X2150" s="219">
        <v>0</v>
      </c>
      <c r="Y2150" s="219">
        <v>0</v>
      </c>
      <c r="Z2150" s="286">
        <v>0</v>
      </c>
      <c r="AA2150" s="219">
        <v>0</v>
      </c>
      <c r="AB2150" s="219">
        <v>0</v>
      </c>
      <c r="AC2150"/>
      <c r="AD2150" s="227">
        <f t="shared" si="550"/>
        <v>0</v>
      </c>
      <c r="AE2150" s="227">
        <f t="shared" si="551"/>
        <v>1.8760475999999998E-2</v>
      </c>
      <c r="AF2150" s="227">
        <f t="shared" si="552"/>
        <v>1.0192476000000001E-2</v>
      </c>
      <c r="AG2150" s="227">
        <f t="shared" si="553"/>
        <v>1.0192476000000001E-2</v>
      </c>
      <c r="AH2150" s="227">
        <f t="shared" si="554"/>
        <v>0</v>
      </c>
      <c r="AI2150"/>
      <c r="AJ2150">
        <v>0</v>
      </c>
      <c r="AK2150" s="155">
        <v>0</v>
      </c>
      <c r="AL2150" s="155">
        <v>0</v>
      </c>
      <c r="AM2150" s="155">
        <v>0</v>
      </c>
      <c r="AN2150" s="155">
        <v>0</v>
      </c>
      <c r="AO2150" s="155">
        <v>0</v>
      </c>
      <c r="AP2150" s="155">
        <v>0</v>
      </c>
      <c r="AQ2150"/>
      <c r="AR2150" s="156">
        <v>1.7149271E-3</v>
      </c>
      <c r="AS2150" s="156">
        <v>1.6372087E-3</v>
      </c>
      <c r="AT2150" s="156">
        <v>7.7718367999999997E-5</v>
      </c>
      <c r="AU2150" s="156">
        <v>0</v>
      </c>
      <c r="AV2150" s="282">
        <f t="shared" si="540"/>
        <v>9.8154000000000007E-8</v>
      </c>
      <c r="AW2150" s="282">
        <f t="shared" si="541"/>
        <v>2.8742000000000003E-10</v>
      </c>
      <c r="AX2150" s="283">
        <f t="shared" si="542"/>
        <v>0</v>
      </c>
      <c r="AY2150" s="157">
        <v>0</v>
      </c>
      <c r="AZ2150" s="157">
        <v>0</v>
      </c>
      <c r="BA2150" s="157">
        <v>0</v>
      </c>
      <c r="BB2150" s="157">
        <v>0</v>
      </c>
      <c r="BC2150" s="157">
        <v>0</v>
      </c>
      <c r="BD2150" s="157">
        <v>1.2739999999999999E-9</v>
      </c>
      <c r="BE2150" s="157">
        <v>9.6880000000000005E-8</v>
      </c>
      <c r="BF2150" s="157">
        <v>1.806E-10</v>
      </c>
      <c r="BG2150" s="157">
        <v>1.0682E-10</v>
      </c>
      <c r="BH2150" s="157">
        <v>0</v>
      </c>
      <c r="BI2150" s="157">
        <v>0</v>
      </c>
      <c r="BJ2150" s="157">
        <v>0</v>
      </c>
      <c r="BK2150" s="157">
        <v>0</v>
      </c>
      <c r="BL2150" s="157">
        <v>0</v>
      </c>
      <c r="BM2150" s="157">
        <v>0</v>
      </c>
      <c r="BN2150" s="157">
        <v>0</v>
      </c>
      <c r="BO2150" s="157">
        <v>0</v>
      </c>
      <c r="BP2150" s="157">
        <v>0</v>
      </c>
      <c r="BQ2150" s="157">
        <v>0</v>
      </c>
      <c r="BR2150" s="157">
        <v>0</v>
      </c>
      <c r="BS2150" s="157">
        <v>0</v>
      </c>
      <c r="BT2150" s="157">
        <v>0</v>
      </c>
      <c r="BU2150"/>
      <c r="BV2150" s="155">
        <v>5.2073924999999998E-6</v>
      </c>
      <c r="BW2150" s="155">
        <v>1.155885E-6</v>
      </c>
      <c r="BX2150" s="155">
        <v>0</v>
      </c>
      <c r="BY2150" s="155">
        <v>0</v>
      </c>
      <c r="BZ2150" s="155">
        <v>3.3710982000000001E-7</v>
      </c>
      <c r="CA2150" s="155">
        <v>8.2476389000000001E-7</v>
      </c>
      <c r="CB2150" s="155">
        <v>0</v>
      </c>
      <c r="CC2150" s="155">
        <v>1.2518140999999999E-6</v>
      </c>
      <c r="CD2150" s="155">
        <v>0</v>
      </c>
      <c r="CE2150" s="155">
        <v>0</v>
      </c>
      <c r="CF2150" s="155">
        <v>0</v>
      </c>
      <c r="CG2150" s="155">
        <v>0</v>
      </c>
      <c r="CH2150" s="155">
        <v>0</v>
      </c>
      <c r="CI2150" s="155">
        <v>1.6378196999999999E-6</v>
      </c>
      <c r="CJ2150" s="155">
        <v>0</v>
      </c>
      <c r="CK2150" s="155">
        <v>0</v>
      </c>
      <c r="CL2150" s="155">
        <v>0</v>
      </c>
      <c r="CM2150"/>
      <c r="CN2150" s="284">
        <v>0</v>
      </c>
      <c r="CO2150" s="284">
        <v>0</v>
      </c>
      <c r="CP2150" s="285">
        <v>2.3583420000000001E-2</v>
      </c>
      <c r="CQ2150" s="284">
        <v>9.7999999999999997E-4</v>
      </c>
      <c r="CR2150" s="284">
        <v>0</v>
      </c>
      <c r="CS2150" s="284">
        <v>0</v>
      </c>
      <c r="CT2150" s="284">
        <v>1.0111108000000001E-5</v>
      </c>
      <c r="CU2150" s="284">
        <v>0</v>
      </c>
      <c r="CV2150" s="284">
        <v>0</v>
      </c>
      <c r="CW2150" s="284">
        <v>2.9004779999999998E-4</v>
      </c>
      <c r="CX2150"/>
      <c r="CY2150"/>
      <c r="CZ2150"/>
      <c r="DA2150"/>
      <c r="DB2150" s="212"/>
      <c r="DC2150" s="48"/>
      <c r="DD2150" s="48"/>
      <c r="DE2150" s="48"/>
      <c r="DF2150" s="48"/>
      <c r="DG2150" s="48"/>
      <c r="DH2150" s="48"/>
      <c r="DI2150" s="48"/>
      <c r="DJ2150" s="48"/>
      <c r="DK2150" s="48"/>
      <c r="DL2150" s="48"/>
    </row>
    <row r="2151" spans="1:116" ht="14.4">
      <c r="A2151" t="s">
        <v>2054</v>
      </c>
      <c r="B2151" s="188" t="s">
        <v>334</v>
      </c>
      <c r="C2151" s="151" t="str">
        <f t="shared" si="544"/>
        <v>F.106.06.102</v>
      </c>
      <c r="D2151" s="54" t="s">
        <v>1389</v>
      </c>
      <c r="E2151" s="150" t="s">
        <v>352</v>
      </c>
      <c r="F2151" s="153" t="str">
        <f t="shared" si="545"/>
        <v>ASA (Acrylonitrile styrene acrylate)  waste combustion - clean tech without heat reco</v>
      </c>
      <c r="G2151" s="154">
        <f t="shared" si="543"/>
        <v>2.2000000000000002</v>
      </c>
      <c r="H2151"/>
      <c r="I2151"/>
      <c r="J2151" s="227">
        <f t="shared" si="546"/>
        <v>0.34139028900000001</v>
      </c>
      <c r="K2151"/>
      <c r="L2151" s="280">
        <f t="shared" si="547"/>
        <v>5.202E-3</v>
      </c>
      <c r="M2151" s="280">
        <f t="shared" si="548"/>
        <v>6.1882889999999996E-3</v>
      </c>
      <c r="N2151" s="281">
        <f t="shared" si="549"/>
        <v>0</v>
      </c>
      <c r="O2151" s="280">
        <v>0.33</v>
      </c>
      <c r="P2151" s="219">
        <v>0</v>
      </c>
      <c r="Q2151" s="219">
        <v>6.1882889999999996E-3</v>
      </c>
      <c r="R2151" s="219">
        <v>5.202E-3</v>
      </c>
      <c r="S2151" s="286">
        <v>0</v>
      </c>
      <c r="T2151" s="286">
        <v>0</v>
      </c>
      <c r="U2151" s="286">
        <v>0</v>
      </c>
      <c r="V2151" s="286">
        <v>0</v>
      </c>
      <c r="W2151" s="286">
        <v>0</v>
      </c>
      <c r="X2151" s="219">
        <v>0</v>
      </c>
      <c r="Y2151" s="286">
        <v>0</v>
      </c>
      <c r="Z2151" s="286">
        <v>0</v>
      </c>
      <c r="AA2151" s="219">
        <v>0</v>
      </c>
      <c r="AB2151" s="219">
        <v>0</v>
      </c>
      <c r="AC2151"/>
      <c r="AD2151" s="227">
        <f t="shared" si="550"/>
        <v>0.33</v>
      </c>
      <c r="AE2151" s="227">
        <f t="shared" si="551"/>
        <v>1.1390289E-2</v>
      </c>
      <c r="AF2151" s="227">
        <f t="shared" si="552"/>
        <v>6.1882889999999996E-3</v>
      </c>
      <c r="AG2151" s="227">
        <f t="shared" si="553"/>
        <v>6.1882889999999996E-3</v>
      </c>
      <c r="AH2151" s="227">
        <f t="shared" si="554"/>
        <v>0</v>
      </c>
      <c r="AI2151"/>
      <c r="AJ2151">
        <v>0</v>
      </c>
      <c r="AK2151" s="155">
        <v>0</v>
      </c>
      <c r="AL2151" s="155">
        <v>0</v>
      </c>
      <c r="AM2151" s="155">
        <v>0</v>
      </c>
      <c r="AN2151" s="155">
        <v>0</v>
      </c>
      <c r="AO2151" s="155">
        <v>0</v>
      </c>
      <c r="AP2151" s="155">
        <v>0</v>
      </c>
      <c r="AQ2151"/>
      <c r="AR2151" s="156">
        <v>3.6760803000000002E-2</v>
      </c>
      <c r="AS2151" s="156">
        <v>3.5047908000000003E-2</v>
      </c>
      <c r="AT2151" s="156">
        <v>1.7128957000000001E-3</v>
      </c>
      <c r="AU2151" s="156">
        <v>0</v>
      </c>
      <c r="AV2151" s="282">
        <f t="shared" si="540"/>
        <v>2.1011935E-6</v>
      </c>
      <c r="AW2151" s="282">
        <f t="shared" si="541"/>
        <v>6.3346733000000002E-9</v>
      </c>
      <c r="AX2151" s="283">
        <f t="shared" si="542"/>
        <v>0</v>
      </c>
      <c r="AY2151" s="157">
        <v>2.0416000000000001E-6</v>
      </c>
      <c r="AZ2151" s="157">
        <v>6.1600000000000002E-9</v>
      </c>
      <c r="BA2151" s="157">
        <v>1.683E-13</v>
      </c>
      <c r="BB2151" s="157">
        <v>0</v>
      </c>
      <c r="BC2151" s="157">
        <v>0</v>
      </c>
      <c r="BD2151" s="157">
        <v>7.7349999999999997E-10</v>
      </c>
      <c r="BE2151" s="157">
        <v>5.882E-8</v>
      </c>
      <c r="BF2151" s="157">
        <v>1.0965E-10</v>
      </c>
      <c r="BG2151" s="157">
        <v>6.4855000000000005E-11</v>
      </c>
      <c r="BH2151" s="157">
        <v>0</v>
      </c>
      <c r="BI2151" s="157">
        <v>0</v>
      </c>
      <c r="BJ2151" s="157">
        <v>0</v>
      </c>
      <c r="BK2151" s="157">
        <v>0</v>
      </c>
      <c r="BL2151" s="157">
        <v>0</v>
      </c>
      <c r="BM2151" s="157">
        <v>0</v>
      </c>
      <c r="BN2151" s="157">
        <v>0</v>
      </c>
      <c r="BO2151" s="157">
        <v>0</v>
      </c>
      <c r="BP2151" s="157">
        <v>0</v>
      </c>
      <c r="BQ2151" s="157">
        <v>0</v>
      </c>
      <c r="BR2151" s="157">
        <v>0</v>
      </c>
      <c r="BS2151" s="157">
        <v>0</v>
      </c>
      <c r="BT2151" s="157">
        <v>0</v>
      </c>
      <c r="BU2151"/>
      <c r="BV2151" s="155">
        <v>6.4503468999999999E-5</v>
      </c>
      <c r="BW2151" s="155">
        <v>7.0178732999999999E-7</v>
      </c>
      <c r="BX2151" s="155">
        <v>6.1341837999999993E-5</v>
      </c>
      <c r="BY2151" s="155">
        <v>0</v>
      </c>
      <c r="BZ2151" s="155">
        <v>2.0467382000000001E-7</v>
      </c>
      <c r="CA2151" s="155">
        <v>5.0074950999999995E-7</v>
      </c>
      <c r="CB2151" s="155">
        <v>0</v>
      </c>
      <c r="CC2151" s="155">
        <v>7.6002998999999997E-7</v>
      </c>
      <c r="CD2151" s="155">
        <v>0</v>
      </c>
      <c r="CE2151" s="155">
        <v>0</v>
      </c>
      <c r="CF2151" s="155">
        <v>0</v>
      </c>
      <c r="CG2151" s="155">
        <v>0</v>
      </c>
      <c r="CH2151" s="155">
        <v>0</v>
      </c>
      <c r="CI2151" s="155">
        <v>9.9439054999999998E-7</v>
      </c>
      <c r="CJ2151" s="155">
        <v>0</v>
      </c>
      <c r="CK2151" s="155">
        <v>0</v>
      </c>
      <c r="CL2151" s="155">
        <v>0</v>
      </c>
      <c r="CM2151"/>
      <c r="CN2151" s="284">
        <v>0</v>
      </c>
      <c r="CO2151" s="284">
        <v>2.2000000000000002</v>
      </c>
      <c r="CP2151" s="285">
        <v>1.4318505E-2</v>
      </c>
      <c r="CQ2151" s="284">
        <v>5.9500000000000004E-4</v>
      </c>
      <c r="CR2151" s="284">
        <v>0</v>
      </c>
      <c r="CS2151" s="284">
        <v>0</v>
      </c>
      <c r="CT2151" s="284">
        <v>6.1388870000000001E-6</v>
      </c>
      <c r="CU2151" s="284">
        <v>0</v>
      </c>
      <c r="CV2151" s="284">
        <v>0</v>
      </c>
      <c r="CW2151" s="284">
        <v>1.7610044999999999E-4</v>
      </c>
      <c r="CX2151"/>
      <c r="CY2151"/>
      <c r="CZ2151"/>
      <c r="DA2151"/>
      <c r="DB2151" s="212"/>
      <c r="DC2151" s="48"/>
      <c r="DD2151" s="48"/>
      <c r="DE2151" s="48"/>
      <c r="DF2151" s="48"/>
      <c r="DG2151" s="48"/>
      <c r="DH2151" s="48"/>
      <c r="DI2151" s="48"/>
      <c r="DJ2151" s="48"/>
      <c r="DK2151" s="48"/>
      <c r="DL2151" s="48"/>
    </row>
    <row r="2152" spans="1:116" ht="14.4">
      <c r="A2152" t="s">
        <v>2055</v>
      </c>
      <c r="B2152" s="188" t="s">
        <v>334</v>
      </c>
      <c r="C2152" s="151" t="str">
        <f t="shared" si="544"/>
        <v>F.106.06.103</v>
      </c>
      <c r="D2152" s="54" t="s">
        <v>1389</v>
      </c>
      <c r="E2152" s="150" t="s">
        <v>352</v>
      </c>
      <c r="F2152" s="153" t="str">
        <f t="shared" si="545"/>
        <v>Rosin (from wood, pine)  waste combustion - clean tech without heat recovery</v>
      </c>
      <c r="G2152" s="154">
        <f t="shared" si="543"/>
        <v>0</v>
      </c>
      <c r="H2152"/>
      <c r="I2152"/>
      <c r="J2152" s="227">
        <f t="shared" si="546"/>
        <v>1.1390289E-2</v>
      </c>
      <c r="K2152"/>
      <c r="L2152" s="280">
        <f t="shared" si="547"/>
        <v>5.202E-3</v>
      </c>
      <c r="M2152" s="280">
        <f t="shared" si="548"/>
        <v>6.1882889999999996E-3</v>
      </c>
      <c r="N2152" s="281">
        <f t="shared" si="549"/>
        <v>0</v>
      </c>
      <c r="O2152" s="280">
        <v>0</v>
      </c>
      <c r="P2152" s="286">
        <v>0</v>
      </c>
      <c r="Q2152" s="219">
        <v>6.1882889999999996E-3</v>
      </c>
      <c r="R2152" s="286">
        <v>5.202E-3</v>
      </c>
      <c r="S2152" s="286">
        <v>0</v>
      </c>
      <c r="T2152" s="286">
        <v>0</v>
      </c>
      <c r="U2152" s="286">
        <v>0</v>
      </c>
      <c r="V2152" s="286">
        <v>0</v>
      </c>
      <c r="W2152" s="286">
        <v>0</v>
      </c>
      <c r="X2152" s="219">
        <v>0</v>
      </c>
      <c r="Y2152" s="219">
        <v>0</v>
      </c>
      <c r="Z2152" s="286">
        <v>0</v>
      </c>
      <c r="AA2152" s="219">
        <v>0</v>
      </c>
      <c r="AB2152" s="219">
        <v>0</v>
      </c>
      <c r="AC2152"/>
      <c r="AD2152" s="227">
        <f t="shared" si="550"/>
        <v>0</v>
      </c>
      <c r="AE2152" s="227">
        <f t="shared" si="551"/>
        <v>1.1390289E-2</v>
      </c>
      <c r="AF2152" s="227">
        <f t="shared" si="552"/>
        <v>6.1882889999999996E-3</v>
      </c>
      <c r="AG2152" s="227">
        <f t="shared" si="553"/>
        <v>6.1882889999999996E-3</v>
      </c>
      <c r="AH2152" s="227">
        <f t="shared" si="554"/>
        <v>0</v>
      </c>
      <c r="AI2152"/>
      <c r="AJ2152">
        <v>0</v>
      </c>
      <c r="AK2152" s="155">
        <v>0</v>
      </c>
      <c r="AL2152" s="155">
        <v>0</v>
      </c>
      <c r="AM2152" s="155">
        <v>0</v>
      </c>
      <c r="AN2152" s="155">
        <v>0</v>
      </c>
      <c r="AO2152" s="155">
        <v>0</v>
      </c>
      <c r="AP2152" s="155">
        <v>0</v>
      </c>
      <c r="AQ2152"/>
      <c r="AR2152" s="156">
        <v>1.0412056999999999E-3</v>
      </c>
      <c r="AS2152" s="156">
        <v>9.9401957999999992E-4</v>
      </c>
      <c r="AT2152" s="156">
        <v>4.7186152000000001E-5</v>
      </c>
      <c r="AU2152" s="156">
        <v>0</v>
      </c>
      <c r="AV2152" s="282">
        <f t="shared" si="540"/>
        <v>5.9593499999999997E-8</v>
      </c>
      <c r="AW2152" s="282">
        <f t="shared" si="541"/>
        <v>1.7450500000000001E-10</v>
      </c>
      <c r="AX2152" s="283">
        <f t="shared" si="542"/>
        <v>0</v>
      </c>
      <c r="AY2152" s="157">
        <v>0</v>
      </c>
      <c r="AZ2152" s="157">
        <v>0</v>
      </c>
      <c r="BA2152" s="157">
        <v>0</v>
      </c>
      <c r="BB2152" s="157">
        <v>0</v>
      </c>
      <c r="BC2152" s="157">
        <v>0</v>
      </c>
      <c r="BD2152" s="157">
        <v>7.7349999999999997E-10</v>
      </c>
      <c r="BE2152" s="157">
        <v>5.882E-8</v>
      </c>
      <c r="BF2152" s="157">
        <v>1.0965E-10</v>
      </c>
      <c r="BG2152" s="157">
        <v>6.4855000000000005E-11</v>
      </c>
      <c r="BH2152" s="157">
        <v>0</v>
      </c>
      <c r="BI2152" s="157">
        <v>0</v>
      </c>
      <c r="BJ2152" s="157">
        <v>0</v>
      </c>
      <c r="BK2152" s="157">
        <v>0</v>
      </c>
      <c r="BL2152" s="157">
        <v>0</v>
      </c>
      <c r="BM2152" s="157">
        <v>0</v>
      </c>
      <c r="BN2152" s="157">
        <v>0</v>
      </c>
      <c r="BO2152" s="157">
        <v>0</v>
      </c>
      <c r="BP2152" s="157">
        <v>0</v>
      </c>
      <c r="BQ2152" s="157">
        <v>0</v>
      </c>
      <c r="BR2152" s="157">
        <v>0</v>
      </c>
      <c r="BS2152" s="157">
        <v>0</v>
      </c>
      <c r="BT2152" s="157">
        <v>0</v>
      </c>
      <c r="BU2152"/>
      <c r="BV2152" s="155">
        <v>3.1616312E-6</v>
      </c>
      <c r="BW2152" s="155">
        <v>7.0178732999999999E-7</v>
      </c>
      <c r="BX2152" s="155">
        <v>0</v>
      </c>
      <c r="BY2152" s="155">
        <v>0</v>
      </c>
      <c r="BZ2152" s="155">
        <v>2.0467382000000001E-7</v>
      </c>
      <c r="CA2152" s="155">
        <v>5.0074950999999995E-7</v>
      </c>
      <c r="CB2152" s="155">
        <v>0</v>
      </c>
      <c r="CC2152" s="155">
        <v>7.6002998999999997E-7</v>
      </c>
      <c r="CD2152" s="155">
        <v>0</v>
      </c>
      <c r="CE2152" s="155">
        <v>0</v>
      </c>
      <c r="CF2152" s="155">
        <v>0</v>
      </c>
      <c r="CG2152" s="155">
        <v>0</v>
      </c>
      <c r="CH2152" s="155">
        <v>0</v>
      </c>
      <c r="CI2152" s="155">
        <v>9.9439054999999998E-7</v>
      </c>
      <c r="CJ2152" s="155">
        <v>0</v>
      </c>
      <c r="CK2152" s="155">
        <v>0</v>
      </c>
      <c r="CL2152" s="155">
        <v>0</v>
      </c>
      <c r="CM2152"/>
      <c r="CN2152" s="284">
        <v>0</v>
      </c>
      <c r="CO2152" s="284">
        <v>0</v>
      </c>
      <c r="CP2152" s="285">
        <v>1.4318505E-2</v>
      </c>
      <c r="CQ2152" s="284">
        <v>5.9500000000000004E-4</v>
      </c>
      <c r="CR2152" s="284">
        <v>0</v>
      </c>
      <c r="CS2152" s="284">
        <v>0</v>
      </c>
      <c r="CT2152" s="284">
        <v>6.1388870000000001E-6</v>
      </c>
      <c r="CU2152" s="284">
        <v>0</v>
      </c>
      <c r="CV2152" s="284">
        <v>0</v>
      </c>
      <c r="CW2152" s="284">
        <v>1.7610044999999999E-4</v>
      </c>
      <c r="CX2152"/>
      <c r="CY2152"/>
      <c r="CZ2152"/>
      <c r="DA2152"/>
      <c r="DB2152" s="212"/>
      <c r="DC2152" s="48"/>
      <c r="DD2152" s="48"/>
      <c r="DE2152" s="48"/>
      <c r="DF2152" s="48"/>
      <c r="DG2152" s="48"/>
      <c r="DH2152" s="48"/>
      <c r="DI2152" s="48"/>
      <c r="DJ2152" s="48"/>
      <c r="DK2152" s="48"/>
      <c r="DL2152" s="48"/>
    </row>
    <row r="2153" spans="1:116" ht="14.4">
      <c r="B2153" s="188"/>
      <c r="C2153" s="151"/>
      <c r="D2153" s="51" t="s">
        <v>444</v>
      </c>
      <c r="E2153" s="150"/>
      <c r="F2153"/>
      <c r="G2153"/>
      <c r="H2153"/>
      <c r="I2153"/>
      <c r="J2153"/>
      <c r="K2153"/>
      <c r="L2153"/>
      <c r="M2153"/>
      <c r="N2153" s="174"/>
      <c r="O2153"/>
      <c r="P2153" s="53"/>
      <c r="Q2153"/>
      <c r="R2153" s="53"/>
      <c r="S2153" s="53"/>
      <c r="T2153" s="53"/>
      <c r="U2153" s="53"/>
      <c r="V2153" s="53"/>
      <c r="W2153" s="53"/>
      <c r="X2153"/>
      <c r="Y2153"/>
      <c r="Z2153" s="53"/>
      <c r="AA2153"/>
      <c r="AB2153"/>
      <c r="AC2153"/>
      <c r="AD2153"/>
      <c r="AE2153"/>
      <c r="AF2153"/>
      <c r="AG2153"/>
      <c r="AH2153"/>
      <c r="AI2153"/>
      <c r="AJ2153"/>
      <c r="AK2153"/>
      <c r="AL2153"/>
      <c r="AM2153"/>
      <c r="AN2153"/>
      <c r="AO2153"/>
      <c r="AP2153"/>
      <c r="AQ2153"/>
      <c r="AR2153"/>
      <c r="AS2153"/>
      <c r="AT2153"/>
      <c r="AU2153"/>
      <c r="AX2153" s="19"/>
      <c r="AY2153"/>
      <c r="AZ2153"/>
      <c r="BA2153"/>
      <c r="BB2153"/>
      <c r="BC2153"/>
      <c r="BD2153"/>
      <c r="BE2153"/>
      <c r="BF2153"/>
      <c r="BG2153"/>
      <c r="BH2153"/>
      <c r="BI2153"/>
      <c r="BJ2153"/>
      <c r="BK2153"/>
      <c r="BL2153"/>
      <c r="BM2153"/>
      <c r="BN2153"/>
      <c r="BO2153"/>
      <c r="BP2153"/>
      <c r="BQ2153"/>
      <c r="BR2153"/>
      <c r="BS2153"/>
      <c r="BT2153"/>
      <c r="BU2153"/>
      <c r="BV2153"/>
      <c r="BW2153"/>
      <c r="BX2153"/>
      <c r="BY2153"/>
      <c r="BZ2153"/>
      <c r="CA2153"/>
      <c r="CB2153"/>
      <c r="CC2153"/>
      <c r="CD2153"/>
      <c r="CE2153"/>
      <c r="CF2153"/>
      <c r="CG2153"/>
      <c r="CH2153"/>
      <c r="CI2153"/>
      <c r="CJ2153"/>
      <c r="CK2153"/>
      <c r="CL2153"/>
      <c r="CM2153"/>
      <c r="CN2153"/>
      <c r="CO2153"/>
      <c r="CP2153" s="117"/>
      <c r="CQ2153"/>
      <c r="CR2153"/>
      <c r="CS2153"/>
      <c r="CT2153"/>
      <c r="CU2153"/>
      <c r="CV2153"/>
      <c r="CW2153"/>
      <c r="CX2153"/>
      <c r="CY2153"/>
      <c r="CZ2153"/>
      <c r="DA2153"/>
      <c r="DB2153" s="212"/>
      <c r="DC2153" s="48"/>
      <c r="DD2153" s="48"/>
      <c r="DE2153" s="48"/>
      <c r="DF2153" s="48"/>
      <c r="DG2153" s="48"/>
      <c r="DH2153" s="48"/>
      <c r="DI2153" s="48"/>
      <c r="DJ2153" s="48"/>
      <c r="DK2153" s="48"/>
      <c r="DL2153" s="48"/>
    </row>
    <row r="2154" spans="1:116" ht="14.4">
      <c r="A2154" t="s">
        <v>1179</v>
      </c>
      <c r="B2154" s="188" t="s">
        <v>334</v>
      </c>
      <c r="C2154" s="151" t="str">
        <f t="shared" si="544"/>
        <v>F.108.01.101</v>
      </c>
      <c r="D2154" s="54" t="s">
        <v>444</v>
      </c>
      <c r="E2154" s="150" t="s">
        <v>351</v>
      </c>
      <c r="F2154" s="153" t="str">
        <f t="shared" si="545"/>
        <v>film HDPE 50 mu in mun waste inc</v>
      </c>
      <c r="G2154" s="154">
        <f t="shared" si="543"/>
        <v>5.4002257999999997E-2</v>
      </c>
      <c r="H2154"/>
      <c r="I2154"/>
      <c r="J2154" s="227">
        <f t="shared" si="546"/>
        <v>8.1519879300599989E-3</v>
      </c>
      <c r="K2154"/>
      <c r="L2154" s="280">
        <f t="shared" si="547"/>
        <v>1.5903562389999997E-4</v>
      </c>
      <c r="M2154" s="280">
        <f t="shared" si="548"/>
        <v>3.2689131159999967E-5</v>
      </c>
      <c r="N2154" s="281">
        <f t="shared" si="549"/>
        <v>-1.4007552500000002E-4</v>
      </c>
      <c r="O2154" s="280">
        <v>8.1003386999999993E-3</v>
      </c>
      <c r="P2154" s="286">
        <v>-3.3037079000000001E-4</v>
      </c>
      <c r="Q2154" s="286">
        <v>4.1236042999999998E-4</v>
      </c>
      <c r="R2154" s="286">
        <v>2.4654541999999998E-4</v>
      </c>
      <c r="S2154" s="286">
        <v>-7.1577341000000002E-5</v>
      </c>
      <c r="T2154" s="286">
        <v>-8.5189740999999997E-6</v>
      </c>
      <c r="U2154" s="286">
        <v>-7.4134809999999999E-6</v>
      </c>
      <c r="V2154" s="286">
        <v>-4.8929479000000002E-5</v>
      </c>
      <c r="W2154" s="286">
        <v>-1.7542194999999999E-5</v>
      </c>
      <c r="X2154" s="219">
        <v>0</v>
      </c>
      <c r="Y2154" s="219">
        <v>-1.2253333000000001E-4</v>
      </c>
      <c r="Z2154" s="286">
        <v>-3.7102984000000001E-7</v>
      </c>
      <c r="AA2154" s="219">
        <v>0</v>
      </c>
      <c r="AB2154" s="219">
        <v>0</v>
      </c>
      <c r="AC2154"/>
      <c r="AD2154" s="227">
        <f t="shared" si="550"/>
        <v>8.1003386999999993E-3</v>
      </c>
      <c r="AE2154" s="227">
        <f t="shared" si="551"/>
        <v>1.9209578489999993E-4</v>
      </c>
      <c r="AF2154" s="227">
        <f t="shared" si="552"/>
        <v>3.3060160999999965E-5</v>
      </c>
      <c r="AG2154" s="227">
        <f t="shared" si="553"/>
        <v>3.2689131159999987E-5</v>
      </c>
      <c r="AH2154" s="227">
        <f t="shared" si="554"/>
        <v>-1.4007552500000002E-4</v>
      </c>
      <c r="AI2154"/>
      <c r="AJ2154">
        <v>-1.4075651</v>
      </c>
      <c r="AK2154" s="155">
        <v>-1.3856728</v>
      </c>
      <c r="AL2154" s="155">
        <v>-1.5221531999999999E-2</v>
      </c>
      <c r="AM2154" s="155">
        <v>0</v>
      </c>
      <c r="AN2154" s="155">
        <v>0</v>
      </c>
      <c r="AO2154" s="155">
        <v>-3.7287117999999998E-3</v>
      </c>
      <c r="AP2154" s="155">
        <v>-2.9420499999999999E-3</v>
      </c>
      <c r="AQ2154"/>
      <c r="AR2154" s="156">
        <v>8.1628322999999995E-4</v>
      </c>
      <c r="AS2154" s="156">
        <v>8.6987966000000002E-4</v>
      </c>
      <c r="AT2154" s="156">
        <v>4.5351110000000001E-5</v>
      </c>
      <c r="AU2154" s="156">
        <v>-9.8947545000000004E-5</v>
      </c>
      <c r="AV2154" s="282">
        <f t="shared" si="540"/>
        <v>5.2151059287799995E-8</v>
      </c>
      <c r="AW2154" s="282">
        <f t="shared" si="541"/>
        <v>1.6771859774576901E-10</v>
      </c>
      <c r="AX2154" s="283">
        <f t="shared" si="542"/>
        <v>-1.38581997604E-2</v>
      </c>
      <c r="AY2154" s="157">
        <v>5.0114095999999999E-8</v>
      </c>
      <c r="AZ2154" s="157">
        <v>1.5120632000000001E-10</v>
      </c>
      <c r="BA2154" s="157">
        <v>4.1311726999999999E-15</v>
      </c>
      <c r="BB2154" s="157">
        <v>0</v>
      </c>
      <c r="BC2154" s="157">
        <v>0</v>
      </c>
      <c r="BD2154" s="157">
        <v>1.0433277E-10</v>
      </c>
      <c r="BE2154" s="157">
        <v>1.9426045000000001E-9</v>
      </c>
      <c r="BF2154" s="157">
        <v>1.3506266E-11</v>
      </c>
      <c r="BG2154" s="157">
        <v>3.0064652999999999E-12</v>
      </c>
      <c r="BH2154" s="157">
        <v>0</v>
      </c>
      <c r="BI2154" s="157">
        <v>0</v>
      </c>
      <c r="BJ2154" s="157">
        <v>-4.2252895999999998E-15</v>
      </c>
      <c r="BK2154" s="157">
        <v>-2.9452176999999998E-16</v>
      </c>
      <c r="BL2154" s="157">
        <v>-6.4915560999999996E-17</v>
      </c>
      <c r="BM2154" s="157">
        <v>-1.1747912E-12</v>
      </c>
      <c r="BN2154" s="157">
        <v>-8.7991909999999996E-12</v>
      </c>
      <c r="BO2154" s="157">
        <v>0</v>
      </c>
      <c r="BP2154" s="157">
        <v>-1.4717604E-6</v>
      </c>
      <c r="BQ2154" s="157">
        <v>-1.3856728E-2</v>
      </c>
      <c r="BR2154" s="157">
        <v>0</v>
      </c>
      <c r="BS2154" s="157">
        <v>0</v>
      </c>
      <c r="BT2154" s="157">
        <v>0</v>
      </c>
      <c r="BU2154"/>
      <c r="BV2154" s="155">
        <v>-2.0108906000000001E-9</v>
      </c>
      <c r="BW2154" s="155">
        <v>5.9974674000000001E-8</v>
      </c>
      <c r="BX2154" s="155">
        <v>1.5057262E-6</v>
      </c>
      <c r="BY2154" s="155">
        <v>-5.9975389999999996E-9</v>
      </c>
      <c r="BZ2154" s="155">
        <v>-7.2213717999999997E-8</v>
      </c>
      <c r="CA2154" s="155">
        <v>7.7174336000000001E-8</v>
      </c>
      <c r="CB2154" s="155">
        <v>0</v>
      </c>
      <c r="CC2154" s="155">
        <v>1.1713403E-7</v>
      </c>
      <c r="CD2154" s="155">
        <v>-1.1844027E-8</v>
      </c>
      <c r="CE2154" s="155">
        <v>-7.392978E-9</v>
      </c>
      <c r="CF2154" s="155">
        <v>0</v>
      </c>
      <c r="CG2154" s="155">
        <v>0</v>
      </c>
      <c r="CH2154" s="155">
        <v>0</v>
      </c>
      <c r="CI2154" s="155">
        <v>4.4000777000000003E-8</v>
      </c>
      <c r="CJ2154" s="155">
        <v>-1.7085726999999999E-6</v>
      </c>
      <c r="CK2154" s="155">
        <v>-2.4698205E-16</v>
      </c>
      <c r="CL2154" s="155">
        <v>0</v>
      </c>
      <c r="CM2154"/>
      <c r="CN2154" s="284">
        <v>0</v>
      </c>
      <c r="CO2154" s="284">
        <v>5.4002257999999997E-2</v>
      </c>
      <c r="CP2154" s="285">
        <v>2.2067342999999998E-3</v>
      </c>
      <c r="CQ2154" s="284">
        <v>5.8733799000000001E-5</v>
      </c>
      <c r="CR2154" s="284">
        <v>-2.0183240000000001E-12</v>
      </c>
      <c r="CS2154" s="284">
        <v>-2.3533295000000001E-10</v>
      </c>
      <c r="CT2154" s="284">
        <v>-2.8534610999999998E-6</v>
      </c>
      <c r="CU2154" s="284">
        <v>-2.4725731999999999E-4</v>
      </c>
      <c r="CV2154" s="284">
        <v>0</v>
      </c>
      <c r="CW2154" s="284">
        <v>2.7140186999999999E-5</v>
      </c>
      <c r="CX2154"/>
      <c r="CY2154"/>
      <c r="CZ2154"/>
      <c r="DA2154"/>
      <c r="DB2154" s="212"/>
      <c r="DC2154" s="48"/>
      <c r="DD2154" s="48"/>
      <c r="DE2154" s="48"/>
      <c r="DF2154" s="48"/>
      <c r="DG2154" s="48"/>
      <c r="DH2154" s="48"/>
      <c r="DI2154" s="48"/>
      <c r="DJ2154" s="48"/>
      <c r="DK2154" s="48"/>
      <c r="DL2154" s="48"/>
    </row>
    <row r="2155" spans="1:116" ht="14.4">
      <c r="A2155" t="s">
        <v>1180</v>
      </c>
      <c r="B2155" s="188" t="s">
        <v>334</v>
      </c>
      <c r="C2155" s="151" t="str">
        <f t="shared" si="544"/>
        <v>F.108.01.102</v>
      </c>
      <c r="D2155" s="54" t="s">
        <v>444</v>
      </c>
      <c r="E2155" s="150" t="s">
        <v>351</v>
      </c>
      <c r="F2155" s="153" t="str">
        <f t="shared" si="545"/>
        <v>film LDPE 50 mu in mun waste inc</v>
      </c>
      <c r="G2155" s="154">
        <f t="shared" si="543"/>
        <v>5.4002257999999997E-2</v>
      </c>
      <c r="H2155"/>
      <c r="I2155"/>
      <c r="J2155" s="227">
        <f t="shared" si="546"/>
        <v>8.1519879300599989E-3</v>
      </c>
      <c r="K2155"/>
      <c r="L2155" s="280">
        <f t="shared" si="547"/>
        <v>1.5903562389999997E-4</v>
      </c>
      <c r="M2155" s="280">
        <f t="shared" si="548"/>
        <v>3.2689131159999967E-5</v>
      </c>
      <c r="N2155" s="281">
        <f t="shared" si="549"/>
        <v>-1.4007552500000002E-4</v>
      </c>
      <c r="O2155" s="287">
        <v>8.1003386999999993E-3</v>
      </c>
      <c r="P2155" s="286">
        <v>-3.3037079000000001E-4</v>
      </c>
      <c r="Q2155" s="286">
        <v>4.1236042999999998E-4</v>
      </c>
      <c r="R2155" s="286">
        <v>2.4654541999999998E-4</v>
      </c>
      <c r="S2155" s="286">
        <v>-7.1577341000000002E-5</v>
      </c>
      <c r="T2155" s="286">
        <v>-8.5189740999999997E-6</v>
      </c>
      <c r="U2155" s="286">
        <v>-7.4134809999999999E-6</v>
      </c>
      <c r="V2155" s="286">
        <v>-4.8929479000000002E-5</v>
      </c>
      <c r="W2155" s="286">
        <v>-1.7542194999999999E-5</v>
      </c>
      <c r="X2155" s="219">
        <v>0</v>
      </c>
      <c r="Y2155" s="219">
        <v>-1.2253333000000001E-4</v>
      </c>
      <c r="Z2155" s="286">
        <v>-3.7102984000000001E-7</v>
      </c>
      <c r="AA2155" s="219">
        <v>0</v>
      </c>
      <c r="AB2155" s="219">
        <v>0</v>
      </c>
      <c r="AC2155"/>
      <c r="AD2155" s="227">
        <f t="shared" si="550"/>
        <v>8.1003386999999993E-3</v>
      </c>
      <c r="AE2155" s="227">
        <f t="shared" si="551"/>
        <v>1.9209578489999993E-4</v>
      </c>
      <c r="AF2155" s="227">
        <f t="shared" si="552"/>
        <v>3.3060160999999965E-5</v>
      </c>
      <c r="AG2155" s="227">
        <f t="shared" si="553"/>
        <v>3.2689131159999987E-5</v>
      </c>
      <c r="AH2155" s="227">
        <f t="shared" si="554"/>
        <v>-1.4007552500000002E-4</v>
      </c>
      <c r="AI2155"/>
      <c r="AJ2155">
        <v>-1.4075651</v>
      </c>
      <c r="AK2155" s="155">
        <v>-1.3856728</v>
      </c>
      <c r="AL2155" s="155">
        <v>-1.5221531999999999E-2</v>
      </c>
      <c r="AM2155" s="155">
        <v>0</v>
      </c>
      <c r="AN2155" s="155">
        <v>0</v>
      </c>
      <c r="AO2155" s="155">
        <v>-3.7287117999999998E-3</v>
      </c>
      <c r="AP2155" s="155">
        <v>-2.9420499999999999E-3</v>
      </c>
      <c r="AQ2155"/>
      <c r="AR2155" s="156">
        <v>8.1628322999999995E-4</v>
      </c>
      <c r="AS2155" s="156">
        <v>8.6987966000000002E-4</v>
      </c>
      <c r="AT2155" s="156">
        <v>4.5351110000000001E-5</v>
      </c>
      <c r="AU2155" s="156">
        <v>-9.8947545000000004E-5</v>
      </c>
      <c r="AV2155" s="282">
        <f t="shared" si="540"/>
        <v>5.2151059287799995E-8</v>
      </c>
      <c r="AW2155" s="282">
        <f t="shared" si="541"/>
        <v>1.6771859774576901E-10</v>
      </c>
      <c r="AX2155" s="283">
        <f t="shared" si="542"/>
        <v>-1.38581997604E-2</v>
      </c>
      <c r="AY2155" s="157">
        <v>5.0114095999999999E-8</v>
      </c>
      <c r="AZ2155" s="157">
        <v>1.5120632000000001E-10</v>
      </c>
      <c r="BA2155" s="157">
        <v>4.1311726999999999E-15</v>
      </c>
      <c r="BB2155" s="157">
        <v>0</v>
      </c>
      <c r="BC2155" s="157">
        <v>0</v>
      </c>
      <c r="BD2155" s="157">
        <v>1.0433277E-10</v>
      </c>
      <c r="BE2155" s="157">
        <v>1.9426045000000001E-9</v>
      </c>
      <c r="BF2155" s="157">
        <v>1.3506266E-11</v>
      </c>
      <c r="BG2155" s="157">
        <v>3.0064652999999999E-12</v>
      </c>
      <c r="BH2155" s="157">
        <v>0</v>
      </c>
      <c r="BI2155" s="157">
        <v>0</v>
      </c>
      <c r="BJ2155" s="157">
        <v>-4.2252895999999998E-15</v>
      </c>
      <c r="BK2155" s="157">
        <v>-2.9452176999999998E-16</v>
      </c>
      <c r="BL2155" s="157">
        <v>-6.4915560999999996E-17</v>
      </c>
      <c r="BM2155" s="157">
        <v>-1.1747912E-12</v>
      </c>
      <c r="BN2155" s="157">
        <v>-8.7991909999999996E-12</v>
      </c>
      <c r="BO2155" s="157">
        <v>0</v>
      </c>
      <c r="BP2155" s="157">
        <v>-1.4717604E-6</v>
      </c>
      <c r="BQ2155" s="157">
        <v>-1.3856728E-2</v>
      </c>
      <c r="BR2155" s="157">
        <v>0</v>
      </c>
      <c r="BS2155" s="157">
        <v>0</v>
      </c>
      <c r="BT2155" s="157">
        <v>0</v>
      </c>
      <c r="BU2155"/>
      <c r="BV2155" s="155">
        <v>-2.0108906000000001E-9</v>
      </c>
      <c r="BW2155" s="155">
        <v>5.9974674000000001E-8</v>
      </c>
      <c r="BX2155" s="155">
        <v>1.5057262E-6</v>
      </c>
      <c r="BY2155" s="155">
        <v>-5.9975389999999996E-9</v>
      </c>
      <c r="BZ2155" s="155">
        <v>-7.2213717999999997E-8</v>
      </c>
      <c r="CA2155" s="155">
        <v>7.7174336000000001E-8</v>
      </c>
      <c r="CB2155" s="155">
        <v>0</v>
      </c>
      <c r="CC2155" s="155">
        <v>1.1713403E-7</v>
      </c>
      <c r="CD2155" s="155">
        <v>-1.1844027E-8</v>
      </c>
      <c r="CE2155" s="155">
        <v>-7.392978E-9</v>
      </c>
      <c r="CF2155" s="155">
        <v>0</v>
      </c>
      <c r="CG2155" s="155">
        <v>0</v>
      </c>
      <c r="CH2155" s="155">
        <v>0</v>
      </c>
      <c r="CI2155" s="155">
        <v>4.4000777000000003E-8</v>
      </c>
      <c r="CJ2155" s="155">
        <v>-1.7085726999999999E-6</v>
      </c>
      <c r="CK2155" s="155">
        <v>-2.4698205E-16</v>
      </c>
      <c r="CL2155" s="155">
        <v>0</v>
      </c>
      <c r="CM2155"/>
      <c r="CN2155" s="284">
        <v>0</v>
      </c>
      <c r="CO2155" s="284">
        <v>5.4002257999999997E-2</v>
      </c>
      <c r="CP2155" s="285">
        <v>2.2067342999999998E-3</v>
      </c>
      <c r="CQ2155" s="284">
        <v>5.8733799000000001E-5</v>
      </c>
      <c r="CR2155" s="284">
        <v>-2.0183240000000001E-12</v>
      </c>
      <c r="CS2155" s="284">
        <v>-2.3533295000000001E-10</v>
      </c>
      <c r="CT2155" s="284">
        <v>-2.8534610999999998E-6</v>
      </c>
      <c r="CU2155" s="284">
        <v>-2.4725731999999999E-4</v>
      </c>
      <c r="CV2155" s="284">
        <v>0</v>
      </c>
      <c r="CW2155" s="284">
        <v>2.7140186999999999E-5</v>
      </c>
      <c r="CX2155"/>
      <c r="CY2155"/>
      <c r="CZ2155"/>
      <c r="DA2155"/>
      <c r="DB2155" s="212"/>
      <c r="DC2155" s="48"/>
      <c r="DD2155" s="48"/>
      <c r="DE2155" s="48"/>
      <c r="DF2155" s="48"/>
      <c r="DG2155" s="48"/>
      <c r="DH2155" s="48"/>
      <c r="DI2155" s="48"/>
      <c r="DJ2155" s="48"/>
      <c r="DK2155" s="48"/>
      <c r="DL2155" s="48"/>
    </row>
    <row r="2156" spans="1:116" ht="14.4">
      <c r="A2156" t="s">
        <v>1181</v>
      </c>
      <c r="B2156" s="188" t="s">
        <v>334</v>
      </c>
      <c r="C2156" s="151" t="str">
        <f t="shared" si="544"/>
        <v>F.108.01.103</v>
      </c>
      <c r="D2156" s="54" t="s">
        <v>444</v>
      </c>
      <c r="E2156" s="150" t="s">
        <v>351</v>
      </c>
      <c r="F2156" s="153" t="str">
        <f t="shared" si="545"/>
        <v>film PC 50 mu in mun waste inc</v>
      </c>
      <c r="G2156" s="154">
        <f t="shared" si="543"/>
        <v>8.4534173333333337E-2</v>
      </c>
      <c r="H2156"/>
      <c r="I2156"/>
      <c r="J2156" s="227">
        <f t="shared" si="546"/>
        <v>1.2727039271329999E-2</v>
      </c>
      <c r="K2156"/>
      <c r="L2156" s="280">
        <f t="shared" si="547"/>
        <v>1.3700865270000002E-4</v>
      </c>
      <c r="M2156" s="280">
        <f t="shared" si="548"/>
        <v>2.9437338629999983E-5</v>
      </c>
      <c r="N2156" s="281">
        <f t="shared" si="549"/>
        <v>-1.1953271999999999E-4</v>
      </c>
      <c r="O2156" s="280">
        <v>1.2680126E-2</v>
      </c>
      <c r="P2156" s="286">
        <v>-2.8192018E-4</v>
      </c>
      <c r="Q2156" s="219">
        <v>3.5342784999999998E-4</v>
      </c>
      <c r="R2156" s="286">
        <v>2.1168468000000001E-4</v>
      </c>
      <c r="S2156" s="286">
        <v>-6.1080150000000002E-5</v>
      </c>
      <c r="T2156" s="286">
        <v>-7.269622E-6</v>
      </c>
      <c r="U2156" s="286">
        <v>-6.3262552999999999E-6</v>
      </c>
      <c r="V2156" s="286">
        <v>-4.1753715000000001E-5</v>
      </c>
      <c r="W2156" s="286">
        <v>-1.4969540000000001E-5</v>
      </c>
      <c r="X2156" s="219">
        <v>0</v>
      </c>
      <c r="Y2156" s="286">
        <v>-1.0456317999999999E-4</v>
      </c>
      <c r="Z2156" s="286">
        <v>-3.1661637E-7</v>
      </c>
      <c r="AA2156" s="219">
        <v>0</v>
      </c>
      <c r="AB2156" s="219">
        <v>0</v>
      </c>
      <c r="AC2156"/>
      <c r="AD2156" s="227">
        <f t="shared" si="550"/>
        <v>1.2680126E-2</v>
      </c>
      <c r="AE2156" s="227">
        <f t="shared" si="551"/>
        <v>1.6676260770000001E-4</v>
      </c>
      <c r="AF2156" s="227">
        <f t="shared" si="552"/>
        <v>2.9753954999999983E-5</v>
      </c>
      <c r="AG2156" s="227">
        <f t="shared" si="553"/>
        <v>2.943733862999998E-5</v>
      </c>
      <c r="AH2156" s="227">
        <f t="shared" si="554"/>
        <v>-1.1953271999999999E-4</v>
      </c>
      <c r="AI2156"/>
      <c r="AJ2156">
        <v>-1.2011383</v>
      </c>
      <c r="AK2156" s="155">
        <v>-1.1824566000000001</v>
      </c>
      <c r="AL2156" s="155">
        <v>-1.2989215E-2</v>
      </c>
      <c r="AM2156" s="155">
        <v>0</v>
      </c>
      <c r="AN2156" s="155">
        <v>0</v>
      </c>
      <c r="AO2156" s="155">
        <v>-3.1818767E-3</v>
      </c>
      <c r="AP2156" s="155">
        <v>-2.5105829999999998E-3</v>
      </c>
      <c r="AQ2156"/>
      <c r="AR2156" s="156">
        <v>1.3211380999999999E-3</v>
      </c>
      <c r="AS2156" s="156">
        <v>1.3377492999999999E-3</v>
      </c>
      <c r="AT2156" s="156">
        <v>6.7825185000000001E-5</v>
      </c>
      <c r="AU2156" s="156">
        <v>-8.4436370000000001E-5</v>
      </c>
      <c r="AV2156" s="282">
        <f t="shared" si="540"/>
        <v>8.0200796750500009E-8</v>
      </c>
      <c r="AW2156" s="282">
        <f t="shared" si="541"/>
        <v>2.50832788011536E-10</v>
      </c>
      <c r="AX2156" s="283">
        <f t="shared" si="542"/>
        <v>-1.1825821919E-2</v>
      </c>
      <c r="AY2156" s="157">
        <v>7.8447713000000007E-8</v>
      </c>
      <c r="AZ2156" s="157">
        <v>2.3669569E-10</v>
      </c>
      <c r="BA2156" s="157">
        <v>6.4668643000000003E-15</v>
      </c>
      <c r="BB2156" s="157">
        <v>0</v>
      </c>
      <c r="BC2156" s="157">
        <v>0</v>
      </c>
      <c r="BD2156" s="157">
        <v>8.9224595999999994E-11</v>
      </c>
      <c r="BE2156" s="157">
        <v>1.6723704E-9</v>
      </c>
      <c r="BF2156" s="157">
        <v>1.1552829E-11</v>
      </c>
      <c r="BG2156" s="157">
        <v>2.5817145000000001E-12</v>
      </c>
      <c r="BH2156" s="157">
        <v>0</v>
      </c>
      <c r="BI2156" s="157">
        <v>0</v>
      </c>
      <c r="BJ2156" s="157">
        <v>-3.6056288000000004E-15</v>
      </c>
      <c r="BK2156" s="157">
        <v>-2.5132860999999999E-16</v>
      </c>
      <c r="BL2156" s="157">
        <v>-5.5395354000000001E-17</v>
      </c>
      <c r="BM2156" s="157">
        <v>-1.0025018999999999E-12</v>
      </c>
      <c r="BN2156" s="157">
        <v>-7.5087436000000002E-12</v>
      </c>
      <c r="BO2156" s="157">
        <v>0</v>
      </c>
      <c r="BP2156" s="157">
        <v>-1.255919E-6</v>
      </c>
      <c r="BQ2156" s="157">
        <v>-1.1824566E-2</v>
      </c>
      <c r="BR2156" s="157">
        <v>0</v>
      </c>
      <c r="BS2156" s="157">
        <v>0</v>
      </c>
      <c r="BT2156" s="157">
        <v>0</v>
      </c>
      <c r="BU2156"/>
      <c r="BV2156" s="155">
        <v>1.0712053999999999E-6</v>
      </c>
      <c r="BW2156" s="155">
        <v>5.1353972000000002E-8</v>
      </c>
      <c r="BX2156" s="155">
        <v>2.3570371E-6</v>
      </c>
      <c r="BY2156" s="155">
        <v>-5.1179685999999998E-9</v>
      </c>
      <c r="BZ2156" s="155">
        <v>-6.1572190000000005E-8</v>
      </c>
      <c r="CA2156" s="155">
        <v>6.5981111000000006E-8</v>
      </c>
      <c r="CB2156" s="155">
        <v>0</v>
      </c>
      <c r="CC2156" s="155">
        <v>1.0014513E-7</v>
      </c>
      <c r="CD2156" s="155">
        <v>-1.0107038E-8</v>
      </c>
      <c r="CE2156" s="155">
        <v>-6.3087590999999998E-9</v>
      </c>
      <c r="CF2156" s="155">
        <v>0</v>
      </c>
      <c r="CG2156" s="155">
        <v>0</v>
      </c>
      <c r="CH2156" s="155">
        <v>0</v>
      </c>
      <c r="CI2156" s="155">
        <v>3.7795653000000002E-8</v>
      </c>
      <c r="CJ2156" s="155">
        <v>-1.4580015999999999E-6</v>
      </c>
      <c r="CK2156" s="155">
        <v>-2.1076083999999999E-16</v>
      </c>
      <c r="CL2156" s="155">
        <v>0</v>
      </c>
      <c r="CM2156"/>
      <c r="CN2156" s="284">
        <v>0</v>
      </c>
      <c r="CO2156" s="284">
        <v>8.4534174000000004E-2</v>
      </c>
      <c r="CP2156" s="285">
        <v>1.8866735999999999E-3</v>
      </c>
      <c r="CQ2156" s="284">
        <v>5.0268464999999999E-5</v>
      </c>
      <c r="CR2156" s="284">
        <v>-1.7223262E-12</v>
      </c>
      <c r="CS2156" s="284">
        <v>-2.0082013999999999E-10</v>
      </c>
      <c r="CT2156" s="284">
        <v>-2.4334562E-6</v>
      </c>
      <c r="CU2156" s="284">
        <v>-2.1099574000000001E-4</v>
      </c>
      <c r="CV2156" s="284">
        <v>0</v>
      </c>
      <c r="CW2156" s="284">
        <v>2.3203823999999999E-5</v>
      </c>
      <c r="CX2156"/>
      <c r="CY2156"/>
      <c r="CZ2156"/>
      <c r="DA2156"/>
      <c r="DB2156" s="212"/>
      <c r="DC2156" s="48"/>
      <c r="DD2156" s="48"/>
      <c r="DE2156" s="48"/>
      <c r="DF2156" s="48"/>
      <c r="DG2156" s="48"/>
      <c r="DH2156" s="48"/>
      <c r="DI2156" s="48"/>
      <c r="DJ2156" s="48"/>
      <c r="DK2156" s="48"/>
      <c r="DL2156" s="48"/>
    </row>
    <row r="2157" spans="1:116" ht="14.4">
      <c r="A2157" t="s">
        <v>1182</v>
      </c>
      <c r="B2157" s="188" t="s">
        <v>334</v>
      </c>
      <c r="C2157" s="151" t="str">
        <f t="shared" si="544"/>
        <v>F.108.01.104</v>
      </c>
      <c r="D2157" s="54" t="s">
        <v>444</v>
      </c>
      <c r="E2157" s="150" t="s">
        <v>351</v>
      </c>
      <c r="F2157" s="153" t="str">
        <f t="shared" si="545"/>
        <v>film PET / PE+EVOH+PE 62 mu in mun waste inc</v>
      </c>
      <c r="G2157" s="154">
        <f t="shared" si="543"/>
        <v>7.1028846666666673E-2</v>
      </c>
      <c r="H2157"/>
      <c r="I2157"/>
      <c r="J2157" s="227">
        <f t="shared" si="546"/>
        <v>1.071956394544E-2</v>
      </c>
      <c r="K2157"/>
      <c r="L2157" s="280">
        <f t="shared" si="547"/>
        <v>1.7970360910000001E-4</v>
      </c>
      <c r="M2157" s="280">
        <f t="shared" si="548"/>
        <v>4.0565464339999985E-5</v>
      </c>
      <c r="N2157" s="281">
        <f t="shared" si="549"/>
        <v>-1.5503212799999999E-4</v>
      </c>
      <c r="O2157" s="280">
        <v>1.0654327E-2</v>
      </c>
      <c r="P2157" s="286">
        <v>-3.6564623000000002E-4</v>
      </c>
      <c r="Q2157" s="219">
        <v>4.6077628E-4</v>
      </c>
      <c r="R2157" s="286">
        <v>2.7655729000000001E-4</v>
      </c>
      <c r="S2157" s="286">
        <v>-7.9220032999999994E-5</v>
      </c>
      <c r="T2157" s="286">
        <v>-9.4285902000000007E-6</v>
      </c>
      <c r="U2157" s="286">
        <v>-8.2050577000000007E-6</v>
      </c>
      <c r="V2157" s="286">
        <v>-5.4153938999999997E-5</v>
      </c>
      <c r="W2157" s="286">
        <v>-1.9415267999999999E-5</v>
      </c>
      <c r="X2157" s="219">
        <v>0</v>
      </c>
      <c r="Y2157" s="219">
        <v>-1.3561686E-4</v>
      </c>
      <c r="Z2157" s="286">
        <v>-4.1064666E-7</v>
      </c>
      <c r="AA2157" s="219">
        <v>0</v>
      </c>
      <c r="AB2157" s="219">
        <v>0</v>
      </c>
      <c r="AC2157"/>
      <c r="AD2157" s="227">
        <f t="shared" si="550"/>
        <v>1.0654327E-2</v>
      </c>
      <c r="AE2157" s="227">
        <f t="shared" si="551"/>
        <v>2.2067972009999999E-4</v>
      </c>
      <c r="AF2157" s="227">
        <f t="shared" si="552"/>
        <v>4.0976110999999985E-5</v>
      </c>
      <c r="AG2157" s="227">
        <f t="shared" si="553"/>
        <v>4.0565464339999965E-5</v>
      </c>
      <c r="AH2157" s="227">
        <f t="shared" si="554"/>
        <v>-1.5503212799999999E-4</v>
      </c>
      <c r="AI2157"/>
      <c r="AJ2157">
        <v>-1.5578582999999999</v>
      </c>
      <c r="AK2157" s="155">
        <v>-1.5336284</v>
      </c>
      <c r="AL2157" s="155">
        <v>-1.6846815000000001E-2</v>
      </c>
      <c r="AM2157" s="155">
        <v>0</v>
      </c>
      <c r="AN2157" s="155">
        <v>0</v>
      </c>
      <c r="AO2157" s="155">
        <v>-4.1268460999999996E-3</v>
      </c>
      <c r="AP2157" s="155">
        <v>-3.2561882999999998E-3</v>
      </c>
      <c r="AQ2157"/>
      <c r="AR2157" s="156">
        <v>1.0870073E-3</v>
      </c>
      <c r="AS2157" s="156">
        <v>1.1377672999999999E-3</v>
      </c>
      <c r="AT2157" s="156">
        <v>5.8752699000000001E-5</v>
      </c>
      <c r="AU2157" s="156">
        <v>-1.095127E-4</v>
      </c>
      <c r="AV2157" s="282">
        <f t="shared" si="540"/>
        <v>6.8211466492899997E-8</v>
      </c>
      <c r="AW2157" s="282">
        <f t="shared" si="541"/>
        <v>2.17280692844141E-10</v>
      </c>
      <c r="AX2157" s="283">
        <f t="shared" si="542"/>
        <v>-1.53379129081E-2</v>
      </c>
      <c r="AY2157" s="157">
        <v>6.5914769000000001E-8</v>
      </c>
      <c r="AZ2157" s="157">
        <v>1.9888077000000001E-10</v>
      </c>
      <c r="BA2157" s="157">
        <v>5.4337067000000003E-15</v>
      </c>
      <c r="BB2157" s="157">
        <v>0</v>
      </c>
      <c r="BC2157" s="157">
        <v>0</v>
      </c>
      <c r="BD2157" s="157">
        <v>1.1602115E-10</v>
      </c>
      <c r="BE2157" s="157">
        <v>2.1917153000000001E-9</v>
      </c>
      <c r="BF2157" s="157">
        <v>1.5026115999999999E-11</v>
      </c>
      <c r="BG2157" s="157">
        <v>3.3734474E-12</v>
      </c>
      <c r="BH2157" s="157">
        <v>0</v>
      </c>
      <c r="BI2157" s="157">
        <v>0</v>
      </c>
      <c r="BJ2157" s="157">
        <v>-4.6764462000000004E-15</v>
      </c>
      <c r="BK2157" s="157">
        <v>-3.2596942000000001E-16</v>
      </c>
      <c r="BL2157" s="157">
        <v>-7.1846939E-17</v>
      </c>
      <c r="BM2157" s="157">
        <v>-1.3002298999999999E-12</v>
      </c>
      <c r="BN2157" s="157">
        <v>-9.7387272000000004E-12</v>
      </c>
      <c r="BO2157" s="157">
        <v>0</v>
      </c>
      <c r="BP2157" s="157">
        <v>-1.6289080999999999E-6</v>
      </c>
      <c r="BQ2157" s="157">
        <v>-1.5336284E-2</v>
      </c>
      <c r="BR2157" s="157">
        <v>0</v>
      </c>
      <c r="BS2157" s="157">
        <v>0</v>
      </c>
      <c r="BT2157" s="157">
        <v>0</v>
      </c>
      <c r="BU2157"/>
      <c r="BV2157" s="155">
        <v>3.1398725999999998E-7</v>
      </c>
      <c r="BW2157" s="155">
        <v>6.6875878000000004E-8</v>
      </c>
      <c r="BX2157" s="155">
        <v>1.9804727E-6</v>
      </c>
      <c r="BY2157" s="155">
        <v>-6.6379280999999999E-9</v>
      </c>
      <c r="BZ2157" s="155">
        <v>-7.9779296999999995E-8</v>
      </c>
      <c r="CA2157" s="155">
        <v>8.5769554000000003E-8</v>
      </c>
      <c r="CB2157" s="155">
        <v>0</v>
      </c>
      <c r="CC2157" s="155">
        <v>1.3017972000000001E-7</v>
      </c>
      <c r="CD2157" s="155">
        <v>-1.3108675999999999E-8</v>
      </c>
      <c r="CE2157" s="155">
        <v>-8.1823654000000008E-9</v>
      </c>
      <c r="CF2157" s="155">
        <v>0</v>
      </c>
      <c r="CG2157" s="155">
        <v>0</v>
      </c>
      <c r="CH2157" s="155">
        <v>0</v>
      </c>
      <c r="CI2157" s="155">
        <v>4.9403744999999998E-8</v>
      </c>
      <c r="CJ2157" s="155">
        <v>-1.8910061000000001E-6</v>
      </c>
      <c r="CK2157" s="155">
        <v>-2.7335362999999998E-16</v>
      </c>
      <c r="CL2157" s="155">
        <v>0</v>
      </c>
      <c r="CM2157"/>
      <c r="CN2157" s="284">
        <v>0</v>
      </c>
      <c r="CO2157" s="284">
        <v>7.1028846000000007E-2</v>
      </c>
      <c r="CP2157" s="285">
        <v>2.4525072000000001E-3</v>
      </c>
      <c r="CQ2157" s="284">
        <v>6.5426822999999998E-5</v>
      </c>
      <c r="CR2157" s="284">
        <v>-2.2338310999999998E-12</v>
      </c>
      <c r="CS2157" s="284">
        <v>-2.6046070000000001E-10</v>
      </c>
      <c r="CT2157" s="284">
        <v>-3.1537893999999999E-6</v>
      </c>
      <c r="CU2157" s="284">
        <v>-2.7365829000000001E-4</v>
      </c>
      <c r="CV2157" s="284">
        <v>0</v>
      </c>
      <c r="CW2157" s="284">
        <v>3.0162898999999999E-5</v>
      </c>
      <c r="CX2157"/>
      <c r="CY2157"/>
      <c r="CZ2157"/>
      <c r="DA2157"/>
      <c r="DB2157" s="212"/>
      <c r="DC2157" s="48"/>
      <c r="DD2157" s="48"/>
      <c r="DE2157" s="48"/>
      <c r="DF2157" s="48"/>
      <c r="DG2157" s="48"/>
      <c r="DH2157" s="48"/>
      <c r="DI2157" s="48"/>
      <c r="DJ2157" s="48"/>
      <c r="DK2157" s="48"/>
      <c r="DL2157" s="48"/>
    </row>
    <row r="2158" spans="1:116" ht="14.4">
      <c r="A2158" t="s">
        <v>1183</v>
      </c>
      <c r="B2158" s="188" t="s">
        <v>334</v>
      </c>
      <c r="C2158" s="151" t="str">
        <f t="shared" si="544"/>
        <v>F.108.01.105</v>
      </c>
      <c r="D2158" s="54" t="s">
        <v>444</v>
      </c>
      <c r="E2158" s="150" t="s">
        <v>351</v>
      </c>
      <c r="F2158" s="153" t="str">
        <f t="shared" si="545"/>
        <v>film PET 50 mu in mun waste inc</v>
      </c>
      <c r="G2158" s="154">
        <f t="shared" si="543"/>
        <v>8.530359333333333E-2</v>
      </c>
      <c r="H2158"/>
      <c r="I2158"/>
      <c r="J2158" s="227">
        <f t="shared" si="546"/>
        <v>1.2837629451079999E-2</v>
      </c>
      <c r="K2158"/>
      <c r="L2158" s="280">
        <f t="shared" si="547"/>
        <v>1.2144719059999999E-4</v>
      </c>
      <c r="M2158" s="280">
        <f t="shared" si="548"/>
        <v>2.6360638480000012E-5</v>
      </c>
      <c r="N2158" s="281">
        <f t="shared" si="549"/>
        <v>-1.0571737800000001E-4</v>
      </c>
      <c r="O2158" s="280">
        <v>1.2795539E-2</v>
      </c>
      <c r="P2158" s="219">
        <v>-2.4933643999999999E-4</v>
      </c>
      <c r="Q2158" s="219">
        <v>3.1290501E-4</v>
      </c>
      <c r="R2158" s="219">
        <v>1.8749232000000001E-4</v>
      </c>
      <c r="S2158" s="286">
        <v>-5.4020634999999998E-5</v>
      </c>
      <c r="T2158" s="286">
        <v>-6.4294144000000004E-6</v>
      </c>
      <c r="U2158" s="286">
        <v>-5.5950800000000003E-6</v>
      </c>
      <c r="V2158" s="286">
        <v>-3.6927909000000001E-5</v>
      </c>
      <c r="W2158" s="286">
        <v>-1.3239392E-5</v>
      </c>
      <c r="X2158" s="219">
        <v>0</v>
      </c>
      <c r="Y2158" s="286">
        <v>-9.2477986000000006E-5</v>
      </c>
      <c r="Z2158" s="286">
        <v>-2.8002252000000002E-7</v>
      </c>
      <c r="AA2158" s="286">
        <v>0</v>
      </c>
      <c r="AB2158" s="286">
        <v>0</v>
      </c>
      <c r="AC2158"/>
      <c r="AD2158" s="227">
        <f t="shared" si="550"/>
        <v>1.2795539E-2</v>
      </c>
      <c r="AE2158" s="227">
        <f t="shared" si="551"/>
        <v>1.480878516E-4</v>
      </c>
      <c r="AF2158" s="227">
        <f t="shared" si="552"/>
        <v>2.6640661000000011E-5</v>
      </c>
      <c r="AG2158" s="227">
        <f t="shared" si="553"/>
        <v>2.6360638480000022E-5</v>
      </c>
      <c r="AH2158" s="227">
        <f t="shared" si="554"/>
        <v>-1.0571737800000001E-4</v>
      </c>
      <c r="AI2158"/>
      <c r="AJ2158">
        <v>-1.0623133</v>
      </c>
      <c r="AK2158" s="155">
        <v>-1.0457908</v>
      </c>
      <c r="AL2158" s="155">
        <v>-1.1487949000000001E-2</v>
      </c>
      <c r="AM2158" s="155">
        <v>0</v>
      </c>
      <c r="AN2158" s="155">
        <v>0</v>
      </c>
      <c r="AO2158" s="155">
        <v>-2.8141221000000001E-3</v>
      </c>
      <c r="AP2158" s="155">
        <v>-2.2204150999999999E-3</v>
      </c>
      <c r="AQ2158"/>
      <c r="AR2158" s="156">
        <v>1.3396230000000001E-3</v>
      </c>
      <c r="AS2158" s="156">
        <v>1.3463317999999999E-3</v>
      </c>
      <c r="AT2158" s="156">
        <v>6.7968610999999995E-5</v>
      </c>
      <c r="AU2158" s="156">
        <v>-7.4677391999999996E-5</v>
      </c>
      <c r="AV2158" s="282">
        <f t="shared" si="540"/>
        <v>8.0715333570310005E-8</v>
      </c>
      <c r="AW2158" s="282">
        <f t="shared" si="541"/>
        <v>2.5136319935344398E-10</v>
      </c>
      <c r="AX2158" s="283">
        <f t="shared" si="542"/>
        <v>-1.0459018762600001E-2</v>
      </c>
      <c r="AY2158" s="157">
        <v>7.9161731999999998E-8</v>
      </c>
      <c r="AZ2158" s="157">
        <v>2.3885005000000002E-10</v>
      </c>
      <c r="BA2158" s="157">
        <v>6.5257246999999998E-15</v>
      </c>
      <c r="BB2158" s="157">
        <v>0</v>
      </c>
      <c r="BC2158" s="157">
        <v>0</v>
      </c>
      <c r="BD2158" s="157">
        <v>7.8952904000000005E-11</v>
      </c>
      <c r="BE2158" s="157">
        <v>1.4821762E-9</v>
      </c>
      <c r="BF2158" s="157">
        <v>1.0223346000000001E-11</v>
      </c>
      <c r="BG2158" s="157">
        <v>2.2867377999999999E-12</v>
      </c>
      <c r="BH2158" s="157">
        <v>0</v>
      </c>
      <c r="BI2158" s="157">
        <v>0</v>
      </c>
      <c r="BJ2158" s="157">
        <v>-3.1888977999999998E-15</v>
      </c>
      <c r="BK2158" s="157">
        <v>-2.2228057999999998E-16</v>
      </c>
      <c r="BL2158" s="157">
        <v>-4.8992875999999997E-17</v>
      </c>
      <c r="BM2158" s="157">
        <v>-8.8663489000000005E-13</v>
      </c>
      <c r="BN2158" s="157">
        <v>-6.6408988000000002E-12</v>
      </c>
      <c r="BO2158" s="157">
        <v>0</v>
      </c>
      <c r="BP2158" s="157">
        <v>-1.1107626000000001E-6</v>
      </c>
      <c r="BQ2158" s="157">
        <v>-1.0457908E-2</v>
      </c>
      <c r="BR2158" s="157">
        <v>0</v>
      </c>
      <c r="BS2158" s="157">
        <v>0</v>
      </c>
      <c r="BT2158" s="157">
        <v>0</v>
      </c>
      <c r="BU2158"/>
      <c r="BV2158" s="155">
        <v>1.2414389E-6</v>
      </c>
      <c r="BW2158" s="155">
        <v>4.5455513999999997E-8</v>
      </c>
      <c r="BX2158" s="155">
        <v>2.3784905E-6</v>
      </c>
      <c r="BY2158" s="155">
        <v>-4.5264445999999997E-9</v>
      </c>
      <c r="BZ2158" s="155">
        <v>-5.4445036999999997E-8</v>
      </c>
      <c r="CA2158" s="155">
        <v>5.8381501000000003E-8</v>
      </c>
      <c r="CB2158" s="155">
        <v>0</v>
      </c>
      <c r="CC2158" s="155">
        <v>8.8610554999999999E-8</v>
      </c>
      <c r="CD2158" s="155">
        <v>-8.9388882000000006E-9</v>
      </c>
      <c r="CE2158" s="155">
        <v>-5.5796060000000003E-9</v>
      </c>
      <c r="CF2158" s="155">
        <v>0</v>
      </c>
      <c r="CG2158" s="155">
        <v>0</v>
      </c>
      <c r="CH2158" s="155">
        <v>0</v>
      </c>
      <c r="CI2158" s="155">
        <v>3.3479632000000001E-8</v>
      </c>
      <c r="CJ2158" s="155">
        <v>-1.2894887999999999E-6</v>
      </c>
      <c r="CK2158" s="155">
        <v>-1.8640155E-16</v>
      </c>
      <c r="CL2158" s="155">
        <v>0</v>
      </c>
      <c r="CM2158"/>
      <c r="CN2158" s="284">
        <v>0</v>
      </c>
      <c r="CO2158" s="284">
        <v>8.5303590999999998E-2</v>
      </c>
      <c r="CP2158" s="285">
        <v>1.6693692E-3</v>
      </c>
      <c r="CQ2158" s="284">
        <v>4.4489848E-5</v>
      </c>
      <c r="CR2158" s="284">
        <v>-1.5232634000000001E-12</v>
      </c>
      <c r="CS2158" s="284">
        <v>-1.7760978E-10</v>
      </c>
      <c r="CT2158" s="284">
        <v>-2.1518794999999999E-6</v>
      </c>
      <c r="CU2158" s="284">
        <v>-1.8660930000000001E-4</v>
      </c>
      <c r="CV2158" s="284">
        <v>0</v>
      </c>
      <c r="CW2158" s="284">
        <v>2.0531241E-5</v>
      </c>
      <c r="CX2158"/>
      <c r="CY2158"/>
      <c r="CZ2158"/>
      <c r="DA2158"/>
      <c r="DB2158" s="212"/>
      <c r="DC2158" s="48"/>
      <c r="DD2158" s="48"/>
      <c r="DE2158" s="48"/>
      <c r="DF2158" s="48"/>
      <c r="DG2158" s="48"/>
      <c r="DH2158" s="48"/>
      <c r="DI2158" s="48"/>
      <c r="DJ2158" s="48"/>
      <c r="DK2158" s="48"/>
      <c r="DL2158" s="48"/>
    </row>
    <row r="2159" spans="1:116" ht="14.4">
      <c r="A2159" t="s">
        <v>1184</v>
      </c>
      <c r="B2159" s="188" t="s">
        <v>334</v>
      </c>
      <c r="C2159" s="151" t="str">
        <f t="shared" si="544"/>
        <v>F.108.01.106</v>
      </c>
      <c r="D2159" s="54" t="s">
        <v>444</v>
      </c>
      <c r="E2159" s="150" t="s">
        <v>351</v>
      </c>
      <c r="F2159" s="153" t="str">
        <f t="shared" si="545"/>
        <v>film PET+ALOx / LDPE 62 mu in mun waste inc</v>
      </c>
      <c r="G2159" s="154">
        <f t="shared" si="543"/>
        <v>7.0677800000000013E-2</v>
      </c>
      <c r="H2159"/>
      <c r="I2159"/>
      <c r="J2159" s="227">
        <f t="shared" si="546"/>
        <v>1.0660101822480001E-2</v>
      </c>
      <c r="K2159"/>
      <c r="L2159" s="280">
        <f t="shared" si="547"/>
        <v>1.7746690469999999E-4</v>
      </c>
      <c r="M2159" s="280">
        <f t="shared" si="548"/>
        <v>3.6898051779999991E-5</v>
      </c>
      <c r="N2159" s="281">
        <f t="shared" si="549"/>
        <v>-1.5593313400000001E-4</v>
      </c>
      <c r="O2159" s="280">
        <v>1.0601670000000001E-2</v>
      </c>
      <c r="P2159" s="286">
        <v>-3.6777125E-4</v>
      </c>
      <c r="Q2159" s="219">
        <v>4.5955099999999999E-4</v>
      </c>
      <c r="R2159" s="286">
        <v>2.7488346999999998E-4</v>
      </c>
      <c r="S2159" s="286">
        <v>-7.9680436000000002E-5</v>
      </c>
      <c r="T2159" s="286">
        <v>-9.4833862999999996E-6</v>
      </c>
      <c r="U2159" s="286">
        <v>-8.2527430000000008E-6</v>
      </c>
      <c r="V2159" s="286">
        <v>-5.4468665E-5</v>
      </c>
      <c r="W2159" s="286">
        <v>-1.9528104000000001E-5</v>
      </c>
      <c r="X2159" s="219">
        <v>0</v>
      </c>
      <c r="Y2159" s="219">
        <v>-1.3640502999999999E-4</v>
      </c>
      <c r="Z2159" s="286">
        <v>-4.1303322000000002E-7</v>
      </c>
      <c r="AA2159" s="286">
        <v>0</v>
      </c>
      <c r="AB2159" s="286">
        <v>0</v>
      </c>
      <c r="AC2159"/>
      <c r="AD2159" s="227">
        <f t="shared" si="550"/>
        <v>1.0601670000000001E-2</v>
      </c>
      <c r="AE2159" s="227">
        <f t="shared" si="551"/>
        <v>2.1477798969999999E-4</v>
      </c>
      <c r="AF2159" s="227">
        <f t="shared" si="552"/>
        <v>3.7311084999999988E-5</v>
      </c>
      <c r="AG2159" s="227">
        <f t="shared" si="553"/>
        <v>3.6898051779999997E-5</v>
      </c>
      <c r="AH2159" s="227">
        <f t="shared" si="554"/>
        <v>-1.5593313400000001E-4</v>
      </c>
      <c r="AI2159"/>
      <c r="AJ2159">
        <v>-1.5669120999999999</v>
      </c>
      <c r="AK2159" s="155">
        <v>-1.5425414</v>
      </c>
      <c r="AL2159" s="155">
        <v>-1.6944724000000001E-2</v>
      </c>
      <c r="AM2159" s="155">
        <v>0</v>
      </c>
      <c r="AN2159" s="155">
        <v>0</v>
      </c>
      <c r="AO2159" s="155">
        <v>-4.1508300999999999E-3</v>
      </c>
      <c r="AP2159" s="155">
        <v>-3.2751122999999998E-3</v>
      </c>
      <c r="AQ2159"/>
      <c r="AR2159" s="156">
        <v>1.0802659E-3</v>
      </c>
      <c r="AS2159" s="156">
        <v>1.1319290000000001E-3</v>
      </c>
      <c r="AT2159" s="156">
        <v>5.8486049999999999E-5</v>
      </c>
      <c r="AU2159" s="156">
        <v>-1.1014915E-4</v>
      </c>
      <c r="AV2159" s="282">
        <f t="shared" si="540"/>
        <v>6.7861452447700005E-8</v>
      </c>
      <c r="AW2159" s="282">
        <f t="shared" si="541"/>
        <v>2.1629456259884802E-10</v>
      </c>
      <c r="AX2159" s="283">
        <f t="shared" si="542"/>
        <v>-1.54270523748E-2</v>
      </c>
      <c r="AY2159" s="157">
        <v>6.5588995000000001E-8</v>
      </c>
      <c r="AZ2159" s="157">
        <v>1.9789783000000001E-10</v>
      </c>
      <c r="BA2159" s="157">
        <v>5.4068514999999996E-15</v>
      </c>
      <c r="BB2159" s="157">
        <v>0</v>
      </c>
      <c r="BC2159" s="157">
        <v>0</v>
      </c>
      <c r="BD2159" s="157">
        <v>1.1620756000000001E-10</v>
      </c>
      <c r="BE2159" s="157">
        <v>2.1673530000000001E-9</v>
      </c>
      <c r="BF2159" s="157">
        <v>1.5044283000000001E-11</v>
      </c>
      <c r="BG2159" s="157">
        <v>3.3521465E-12</v>
      </c>
      <c r="BH2159" s="157">
        <v>0</v>
      </c>
      <c r="BI2159" s="157">
        <v>0</v>
      </c>
      <c r="BJ2159" s="157">
        <v>-4.7036242999999997E-15</v>
      </c>
      <c r="BK2159" s="157">
        <v>-3.2786386000000001E-16</v>
      </c>
      <c r="BL2159" s="157">
        <v>-7.2264491999999997E-17</v>
      </c>
      <c r="BM2159" s="157">
        <v>-1.3077865E-12</v>
      </c>
      <c r="BN2159" s="157">
        <v>-9.7953257999999992E-12</v>
      </c>
      <c r="BO2159" s="157">
        <v>0</v>
      </c>
      <c r="BP2159" s="157">
        <v>-1.6383747999999999E-6</v>
      </c>
      <c r="BQ2159" s="157">
        <v>-1.5425414E-2</v>
      </c>
      <c r="BR2159" s="157">
        <v>0</v>
      </c>
      <c r="BS2159" s="157">
        <v>0</v>
      </c>
      <c r="BT2159" s="157">
        <v>0</v>
      </c>
      <c r="BU2159"/>
      <c r="BV2159" s="155">
        <v>2.9251982000000001E-7</v>
      </c>
      <c r="BW2159" s="155">
        <v>6.6821898000000002E-8</v>
      </c>
      <c r="BX2159" s="155">
        <v>1.9706845000000001E-6</v>
      </c>
      <c r="BY2159" s="155">
        <v>-6.6765056999999996E-9</v>
      </c>
      <c r="BZ2159" s="155">
        <v>-8.0372045999999995E-8</v>
      </c>
      <c r="CA2159" s="155">
        <v>8.5952180000000005E-8</v>
      </c>
      <c r="CB2159" s="155">
        <v>0</v>
      </c>
      <c r="CC2159" s="155">
        <v>1.3045691000000001E-7</v>
      </c>
      <c r="CD2159" s="155">
        <v>-1.318486E-8</v>
      </c>
      <c r="CE2159" s="155">
        <v>-8.2299189000000005E-9</v>
      </c>
      <c r="CF2159" s="155">
        <v>0</v>
      </c>
      <c r="CG2159" s="155">
        <v>0</v>
      </c>
      <c r="CH2159" s="155">
        <v>0</v>
      </c>
      <c r="CI2159" s="155">
        <v>4.9063666999999998E-8</v>
      </c>
      <c r="CJ2159" s="155">
        <v>-1.9019960000000001E-6</v>
      </c>
      <c r="CK2159" s="155">
        <v>-2.7494228000000002E-16</v>
      </c>
      <c r="CL2159" s="155">
        <v>0</v>
      </c>
      <c r="CM2159"/>
      <c r="CN2159" s="284">
        <v>0</v>
      </c>
      <c r="CO2159" s="284">
        <v>7.0677797000000001E-2</v>
      </c>
      <c r="CP2159" s="285">
        <v>2.4577293000000002E-3</v>
      </c>
      <c r="CQ2159" s="284">
        <v>6.5431775999999993E-5</v>
      </c>
      <c r="CR2159" s="284">
        <v>-2.2468135000000002E-12</v>
      </c>
      <c r="CS2159" s="284">
        <v>-2.6197442000000002E-10</v>
      </c>
      <c r="CT2159" s="284">
        <v>-3.1759903000000001E-6</v>
      </c>
      <c r="CU2159" s="284">
        <v>-2.7524871E-4</v>
      </c>
      <c r="CV2159" s="284">
        <v>0</v>
      </c>
      <c r="CW2159" s="284">
        <v>3.0227124E-5</v>
      </c>
      <c r="CX2159"/>
      <c r="CY2159"/>
      <c r="CZ2159"/>
      <c r="DA2159"/>
      <c r="DB2159" s="212"/>
      <c r="DC2159" s="48"/>
      <c r="DD2159" s="48"/>
      <c r="DE2159" s="48"/>
      <c r="DF2159" s="48"/>
      <c r="DG2159" s="48"/>
      <c r="DH2159" s="48"/>
      <c r="DI2159" s="48"/>
      <c r="DJ2159" s="48"/>
      <c r="DK2159" s="48"/>
      <c r="DL2159" s="48"/>
    </row>
    <row r="2160" spans="1:116" ht="14.4">
      <c r="A2160" t="s">
        <v>1185</v>
      </c>
      <c r="B2160" s="188" t="s">
        <v>334</v>
      </c>
      <c r="C2160" s="151" t="str">
        <f t="shared" si="544"/>
        <v>F.108.01.107</v>
      </c>
      <c r="D2160" s="54" t="s">
        <v>444</v>
      </c>
      <c r="E2160" s="150" t="s">
        <v>351</v>
      </c>
      <c r="F2160" s="153" t="str">
        <f t="shared" si="545"/>
        <v>film PET+PVOH / LDPE 62 mu in mun waste inc</v>
      </c>
      <c r="G2160" s="154">
        <f t="shared" si="543"/>
        <v>9.4663400000000009E-2</v>
      </c>
      <c r="H2160"/>
      <c r="I2160"/>
      <c r="J2160" s="227">
        <f t="shared" si="546"/>
        <v>1.42557769687E-2</v>
      </c>
      <c r="K2160"/>
      <c r="L2160" s="280">
        <f t="shared" si="547"/>
        <v>1.7714034169999998E-4</v>
      </c>
      <c r="M2160" s="280">
        <f t="shared" si="548"/>
        <v>3.5744516E-5</v>
      </c>
      <c r="N2160" s="281">
        <f t="shared" si="549"/>
        <v>-1.5661788899999998E-4</v>
      </c>
      <c r="O2160" s="280">
        <v>1.419951E-2</v>
      </c>
      <c r="P2160" s="286">
        <v>-3.6938626999999998E-4</v>
      </c>
      <c r="Q2160" s="219">
        <v>4.6025348999999998E-4</v>
      </c>
      <c r="R2160" s="286">
        <v>2.749847E-4</v>
      </c>
      <c r="S2160" s="286">
        <v>-8.0030343000000003E-5</v>
      </c>
      <c r="T2160" s="286">
        <v>-9.5250314000000007E-6</v>
      </c>
      <c r="U2160" s="286">
        <v>-8.2889838999999994E-6</v>
      </c>
      <c r="V2160" s="286">
        <v>-5.4707857000000001E-5</v>
      </c>
      <c r="W2160" s="286">
        <v>-1.9613859E-5</v>
      </c>
      <c r="X2160" s="219">
        <v>0</v>
      </c>
      <c r="Y2160" s="219">
        <v>-1.3700402999999999E-4</v>
      </c>
      <c r="Z2160" s="286">
        <v>-4.1484700000000001E-7</v>
      </c>
      <c r="AA2160" s="219">
        <v>0</v>
      </c>
      <c r="AB2160" s="219">
        <v>0</v>
      </c>
      <c r="AC2160"/>
      <c r="AD2160" s="227">
        <f t="shared" si="550"/>
        <v>1.419951E-2</v>
      </c>
      <c r="AE2160" s="227">
        <f t="shared" si="551"/>
        <v>2.1329970470000001E-4</v>
      </c>
      <c r="AF2160" s="227">
        <f t="shared" si="552"/>
        <v>3.6159362999999997E-5</v>
      </c>
      <c r="AG2160" s="227">
        <f t="shared" si="553"/>
        <v>3.5744516000000007E-5</v>
      </c>
      <c r="AH2160" s="227">
        <f t="shared" si="554"/>
        <v>-1.5661788899999998E-4</v>
      </c>
      <c r="AI2160"/>
      <c r="AJ2160">
        <v>-1.573793</v>
      </c>
      <c r="AK2160" s="155">
        <v>-1.5493153</v>
      </c>
      <c r="AL2160" s="155">
        <v>-1.7019135000000001E-2</v>
      </c>
      <c r="AM2160" s="155">
        <v>0</v>
      </c>
      <c r="AN2160" s="155">
        <v>0</v>
      </c>
      <c r="AO2160" s="155">
        <v>-4.1690579000000002E-3</v>
      </c>
      <c r="AP2160" s="155">
        <v>-3.2894945000000002E-3</v>
      </c>
      <c r="AQ2160"/>
      <c r="AR2160" s="156">
        <v>1.4691837E-3</v>
      </c>
      <c r="AS2160" s="156">
        <v>1.5031583E-3</v>
      </c>
      <c r="AT2160" s="156">
        <v>7.6658332999999994E-5</v>
      </c>
      <c r="AU2160" s="156">
        <v>-1.1063286E-4</v>
      </c>
      <c r="AV2160" s="282">
        <f t="shared" si="540"/>
        <v>9.0117402659900011E-8</v>
      </c>
      <c r="AW2160" s="282">
        <f t="shared" si="541"/>
        <v>2.8349975308493693E-10</v>
      </c>
      <c r="AX2160" s="283">
        <f t="shared" si="542"/>
        <v>-1.5494798569500002E-2</v>
      </c>
      <c r="AY2160" s="157">
        <v>8.7847635000000006E-8</v>
      </c>
      <c r="AZ2160" s="157">
        <v>2.6505751999999998E-10</v>
      </c>
      <c r="BA2160" s="157">
        <v>7.2417500999999998E-15</v>
      </c>
      <c r="BB2160" s="157">
        <v>0</v>
      </c>
      <c r="BC2160" s="157">
        <v>0</v>
      </c>
      <c r="BD2160" s="157">
        <v>1.1655343E-10</v>
      </c>
      <c r="BE2160" s="157">
        <v>2.1643661E-9</v>
      </c>
      <c r="BF2160" s="157">
        <v>1.5087037999999999E-11</v>
      </c>
      <c r="BG2160" s="157">
        <v>3.3530794999999998E-12</v>
      </c>
      <c r="BH2160" s="157">
        <v>0</v>
      </c>
      <c r="BI2160" s="157">
        <v>0</v>
      </c>
      <c r="BJ2160" s="157">
        <v>-4.7242797000000004E-15</v>
      </c>
      <c r="BK2160" s="157">
        <v>-3.2930362999999998E-16</v>
      </c>
      <c r="BL2160" s="157">
        <v>-7.2581833000000001E-17</v>
      </c>
      <c r="BM2160" s="157">
        <v>-1.3135294E-12</v>
      </c>
      <c r="BN2160" s="157">
        <v>-9.8383407000000003E-12</v>
      </c>
      <c r="BO2160" s="157">
        <v>0</v>
      </c>
      <c r="BP2160" s="157">
        <v>-1.6455695000000001E-6</v>
      </c>
      <c r="BQ2160" s="157">
        <v>-1.5493153000000001E-2</v>
      </c>
      <c r="BR2160" s="157">
        <v>0</v>
      </c>
      <c r="BS2160" s="157">
        <v>0</v>
      </c>
      <c r="BT2160" s="157">
        <v>0</v>
      </c>
      <c r="BU2160"/>
      <c r="BV2160" s="155">
        <v>9.5326048999999998E-7</v>
      </c>
      <c r="BW2160" s="155">
        <v>6.6966145000000002E-8</v>
      </c>
      <c r="BX2160" s="155">
        <v>2.6394668000000002E-6</v>
      </c>
      <c r="BY2160" s="155">
        <v>-6.7058247000000002E-9</v>
      </c>
      <c r="BZ2160" s="155">
        <v>-8.0768501000000003E-8</v>
      </c>
      <c r="CA2160" s="155">
        <v>8.6223174E-8</v>
      </c>
      <c r="CB2160" s="155">
        <v>0</v>
      </c>
      <c r="CC2160" s="155">
        <v>1.3086822000000001E-7</v>
      </c>
      <c r="CD2160" s="155">
        <v>-1.3242759999999999E-8</v>
      </c>
      <c r="CE2160" s="155">
        <v>-8.2660595000000001E-9</v>
      </c>
      <c r="CF2160" s="155">
        <v>0</v>
      </c>
      <c r="CG2160" s="155">
        <v>0</v>
      </c>
      <c r="CH2160" s="155">
        <v>0</v>
      </c>
      <c r="CI2160" s="155">
        <v>4.9067727000000002E-8</v>
      </c>
      <c r="CJ2160" s="155">
        <v>-1.9103484E-6</v>
      </c>
      <c r="CK2160" s="155">
        <v>-2.7614966000000002E-16</v>
      </c>
      <c r="CL2160" s="155">
        <v>0</v>
      </c>
      <c r="CM2160"/>
      <c r="CN2160" s="284">
        <v>0</v>
      </c>
      <c r="CO2160" s="284">
        <v>9.4663399999999995E-2</v>
      </c>
      <c r="CP2160" s="285">
        <v>2.4654781000000001E-3</v>
      </c>
      <c r="CQ2160" s="284">
        <v>6.5592619999999994E-5</v>
      </c>
      <c r="CR2160" s="284">
        <v>-2.2566801000000001E-12</v>
      </c>
      <c r="CS2160" s="284">
        <v>-2.6312485000000001E-10</v>
      </c>
      <c r="CT2160" s="284">
        <v>-3.1912423000000002E-6</v>
      </c>
      <c r="CU2160" s="284">
        <v>-2.7645742999999999E-4</v>
      </c>
      <c r="CV2160" s="284">
        <v>0</v>
      </c>
      <c r="CW2160" s="284">
        <v>3.0322426000000001E-5</v>
      </c>
      <c r="CX2160"/>
      <c r="CY2160"/>
      <c r="CZ2160"/>
      <c r="DA2160"/>
      <c r="DB2160" s="212"/>
      <c r="DC2160" s="48"/>
      <c r="DD2160" s="48"/>
      <c r="DE2160" s="48"/>
      <c r="DF2160" s="48"/>
      <c r="DG2160" s="48"/>
      <c r="DH2160" s="48"/>
      <c r="DI2160" s="48"/>
      <c r="DJ2160" s="48"/>
      <c r="DK2160" s="48"/>
      <c r="DL2160" s="48"/>
    </row>
    <row r="2161" spans="1:116" ht="14.4">
      <c r="A2161" t="s">
        <v>1186</v>
      </c>
      <c r="B2161" s="188" t="s">
        <v>334</v>
      </c>
      <c r="C2161" s="151" t="str">
        <f t="shared" si="544"/>
        <v>F.108.01.108</v>
      </c>
      <c r="D2161" s="54" t="s">
        <v>444</v>
      </c>
      <c r="E2161" s="150" t="s">
        <v>351</v>
      </c>
      <c r="F2161" s="153" t="str">
        <f t="shared" si="545"/>
        <v>film PLA (biobased) 50 mu in mun waste inc</v>
      </c>
      <c r="G2161" s="154">
        <f t="shared" si="543"/>
        <v>-5.6053556000000004E-2</v>
      </c>
      <c r="H2161"/>
      <c r="I2161"/>
      <c r="J2161" s="227">
        <f t="shared" si="546"/>
        <v>-8.3748339481000012E-3</v>
      </c>
      <c r="K2161"/>
      <c r="L2161" s="280">
        <f t="shared" si="547"/>
        <v>9.5083147599999982E-5</v>
      </c>
      <c r="M2161" s="280">
        <f t="shared" si="548"/>
        <v>2.0768073300000016E-5</v>
      </c>
      <c r="N2161" s="281">
        <f t="shared" si="549"/>
        <v>-8.2651769000000009E-5</v>
      </c>
      <c r="O2161" s="280">
        <v>-8.4080334000000007E-3</v>
      </c>
      <c r="P2161" s="286">
        <v>-1.9493576E-4</v>
      </c>
      <c r="Q2161" s="219">
        <v>2.4479367000000002E-4</v>
      </c>
      <c r="R2161" s="286">
        <v>1.4671842999999999E-4</v>
      </c>
      <c r="S2161" s="286">
        <v>-4.2234314000000001E-5</v>
      </c>
      <c r="T2161" s="286">
        <v>-5.0266330999999997E-6</v>
      </c>
      <c r="U2161" s="286">
        <v>-4.3743353000000003E-6</v>
      </c>
      <c r="V2161" s="286">
        <v>-2.8870909999999999E-5</v>
      </c>
      <c r="W2161" s="286">
        <v>-1.0350798E-5</v>
      </c>
      <c r="X2161" s="219">
        <v>0</v>
      </c>
      <c r="Y2161" s="286">
        <v>-7.2300971000000005E-5</v>
      </c>
      <c r="Z2161" s="286">
        <v>-2.1892670000000001E-7</v>
      </c>
      <c r="AA2161" s="286">
        <v>0</v>
      </c>
      <c r="AB2161" s="286">
        <v>0</v>
      </c>
      <c r="AC2161"/>
      <c r="AD2161" s="227">
        <f t="shared" si="550"/>
        <v>-8.4080334000000007E-3</v>
      </c>
      <c r="AE2161" s="227">
        <f t="shared" si="551"/>
        <v>1.1607014759999999E-4</v>
      </c>
      <c r="AF2161" s="227">
        <f t="shared" si="552"/>
        <v>2.0987000000000018E-5</v>
      </c>
      <c r="AG2161" s="227">
        <f t="shared" si="553"/>
        <v>2.0768073300000006E-5</v>
      </c>
      <c r="AH2161" s="227">
        <f t="shared" si="554"/>
        <v>-8.2651769000000009E-5</v>
      </c>
      <c r="AI2161"/>
      <c r="AJ2161">
        <v>-0.83053582000000004</v>
      </c>
      <c r="AK2161" s="155">
        <v>-0.81761824000000005</v>
      </c>
      <c r="AL2161" s="155">
        <v>-8.9814870999999994E-3</v>
      </c>
      <c r="AM2161" s="155">
        <v>0</v>
      </c>
      <c r="AN2161" s="155">
        <v>0</v>
      </c>
      <c r="AO2161" s="155">
        <v>-2.2001318E-3</v>
      </c>
      <c r="AP2161" s="155">
        <v>-1.7359609E-3</v>
      </c>
      <c r="AQ2161"/>
      <c r="AR2161" s="156">
        <v>-9.4554904000000001E-4</v>
      </c>
      <c r="AS2161" s="156">
        <v>-8.4736963000000003E-4</v>
      </c>
      <c r="AT2161" s="156">
        <v>-3.9795271000000002E-5</v>
      </c>
      <c r="AU2161" s="156">
        <v>-5.8384143E-5</v>
      </c>
      <c r="AV2161" s="282">
        <f t="shared" ref="AV2161:AV2228" si="555">AY2161+BB2161+BC2161+BD2161+BE2161+BM2161+BN2161+BR2161</f>
        <v>-5.0801536292770001E-8</v>
      </c>
      <c r="AW2161" s="282">
        <f t="shared" ref="AW2161:AW2228" si="556">AZ2161+BA2161+BF2161+BG2161+BH2161+BI2161+BJ2161+BK2161+BL2161+BO2161+BS2161+BT2161</f>
        <v>-1.4717186282182102E-10</v>
      </c>
      <c r="AX2161" s="283">
        <f t="shared" ref="AX2161:AX2228" si="557">BP2161+BQ2161</f>
        <v>-8.1770508143800009E-3</v>
      </c>
      <c r="AY2161" s="157">
        <v>-5.20177E-8</v>
      </c>
      <c r="AZ2161" s="157">
        <v>-1.5694995999999999E-10</v>
      </c>
      <c r="BA2161" s="157">
        <v>-4.2880970000000001E-15</v>
      </c>
      <c r="BB2161" s="157">
        <v>0</v>
      </c>
      <c r="BC2161" s="157">
        <v>0</v>
      </c>
      <c r="BD2161" s="157">
        <v>6.1746669999999997E-11</v>
      </c>
      <c r="BE2161" s="157">
        <v>1.1603022000000001E-9</v>
      </c>
      <c r="BF2161" s="157">
        <v>7.9956126000000004E-12</v>
      </c>
      <c r="BG2161" s="157">
        <v>1.7894779E-12</v>
      </c>
      <c r="BH2161" s="157">
        <v>0</v>
      </c>
      <c r="BI2161" s="157">
        <v>0</v>
      </c>
      <c r="BJ2161" s="157">
        <v>-2.4931383E-15</v>
      </c>
      <c r="BK2161" s="157">
        <v>-1.7378299999999999E-16</v>
      </c>
      <c r="BL2161" s="157">
        <v>-3.8303520999999997E-17</v>
      </c>
      <c r="BM2161" s="157">
        <v>-6.9318727E-13</v>
      </c>
      <c r="BN2161" s="157">
        <v>-5.1919755000000001E-12</v>
      </c>
      <c r="BO2161" s="157">
        <v>0</v>
      </c>
      <c r="BP2161" s="157">
        <v>-8.6841437999999999E-7</v>
      </c>
      <c r="BQ2161" s="157">
        <v>-8.1761824000000007E-3</v>
      </c>
      <c r="BR2161" s="157">
        <v>0</v>
      </c>
      <c r="BS2161" s="157">
        <v>0</v>
      </c>
      <c r="BT2161" s="157">
        <v>0</v>
      </c>
      <c r="BU2161"/>
      <c r="BV2161" s="155">
        <v>-2.4518083E-6</v>
      </c>
      <c r="BW2161" s="155">
        <v>3.5555961000000002E-8</v>
      </c>
      <c r="BX2161" s="155">
        <v>-1.5629218999999999E-6</v>
      </c>
      <c r="BY2161" s="155">
        <v>-3.5388567000000001E-9</v>
      </c>
      <c r="BZ2161" s="155">
        <v>-4.2560865999999997E-8</v>
      </c>
      <c r="CA2161" s="155">
        <v>4.5656573000000003E-8</v>
      </c>
      <c r="CB2161" s="155">
        <v>0</v>
      </c>
      <c r="CC2161" s="155">
        <v>6.9296851999999994E-8</v>
      </c>
      <c r="CD2161" s="155">
        <v>-6.9885852999999999E-9</v>
      </c>
      <c r="CE2161" s="155">
        <v>-4.3622374E-9</v>
      </c>
      <c r="CF2161" s="155">
        <v>0</v>
      </c>
      <c r="CG2161" s="155">
        <v>0</v>
      </c>
      <c r="CH2161" s="155">
        <v>0</v>
      </c>
      <c r="CI2161" s="155">
        <v>2.6200509E-8</v>
      </c>
      <c r="CJ2161" s="155">
        <v>-1.0081458E-6</v>
      </c>
      <c r="CK2161" s="155">
        <v>-1.4573211999999999E-16</v>
      </c>
      <c r="CL2161" s="155">
        <v>0</v>
      </c>
      <c r="CM2161"/>
      <c r="CN2161" s="284">
        <v>0</v>
      </c>
      <c r="CO2161" s="284">
        <v>-5.6053555999999997E-2</v>
      </c>
      <c r="CP2161" s="285">
        <v>1.3055108E-3</v>
      </c>
      <c r="CQ2161" s="284">
        <v>3.4798244999999998E-5</v>
      </c>
      <c r="CR2161" s="284">
        <v>-1.1909150000000001E-12</v>
      </c>
      <c r="CS2161" s="284">
        <v>-1.3885855E-10</v>
      </c>
      <c r="CT2161" s="284">
        <v>-1.6822209E-6</v>
      </c>
      <c r="CU2161" s="284">
        <v>-1.4589453999999999E-4</v>
      </c>
      <c r="CV2161" s="284">
        <v>0</v>
      </c>
      <c r="CW2161" s="284">
        <v>1.6056217E-5</v>
      </c>
      <c r="CX2161"/>
      <c r="CY2161"/>
      <c r="CZ2161"/>
      <c r="DA2161"/>
      <c r="DB2161" s="212"/>
      <c r="DC2161" s="48"/>
      <c r="DD2161" s="48"/>
      <c r="DE2161" s="48"/>
      <c r="DF2161" s="48"/>
      <c r="DG2161" s="48"/>
      <c r="DH2161" s="48"/>
      <c r="DI2161" s="48"/>
      <c r="DJ2161" s="48"/>
      <c r="DK2161" s="48"/>
      <c r="DL2161" s="48"/>
    </row>
    <row r="2162" spans="1:116" ht="14.4">
      <c r="A2162" t="s">
        <v>1187</v>
      </c>
      <c r="B2162" s="188" t="s">
        <v>334</v>
      </c>
      <c r="C2162" s="151" t="str">
        <f t="shared" si="544"/>
        <v>F.108.01.109</v>
      </c>
      <c r="D2162" s="54" t="s">
        <v>444</v>
      </c>
      <c r="E2162" s="150" t="s">
        <v>351</v>
      </c>
      <c r="F2162" s="153" t="str">
        <f t="shared" si="545"/>
        <v>film PP 50 mu in mun waste inc</v>
      </c>
      <c r="G2162" s="154">
        <f t="shared" si="543"/>
        <v>5.5668104000000003E-2</v>
      </c>
      <c r="H2162"/>
      <c r="I2162"/>
      <c r="J2162" s="227">
        <f t="shared" si="546"/>
        <v>8.3991229612E-3</v>
      </c>
      <c r="K2162"/>
      <c r="L2162" s="280">
        <f t="shared" si="547"/>
        <v>1.4628317050000001E-4</v>
      </c>
      <c r="M2162" s="280">
        <f t="shared" si="548"/>
        <v>3.0806513700000028E-5</v>
      </c>
      <c r="N2162" s="281">
        <f t="shared" si="549"/>
        <v>-1.28182323E-4</v>
      </c>
      <c r="O2162" s="280">
        <v>8.3502156000000004E-3</v>
      </c>
      <c r="P2162" s="286">
        <v>-3.0232044E-4</v>
      </c>
      <c r="Q2162" s="286">
        <v>3.7824157000000003E-4</v>
      </c>
      <c r="R2162" s="286">
        <v>2.2636288999999999E-4</v>
      </c>
      <c r="S2162" s="286">
        <v>-6.5500019999999994E-5</v>
      </c>
      <c r="T2162" s="286">
        <v>-7.7956649999999998E-6</v>
      </c>
      <c r="U2162" s="286">
        <v>-6.7840345E-6</v>
      </c>
      <c r="V2162" s="286">
        <v>-4.4775089000000001E-5</v>
      </c>
      <c r="W2162" s="286">
        <v>-1.6052762999999999E-5</v>
      </c>
      <c r="X2162" s="219">
        <v>0</v>
      </c>
      <c r="Y2162" s="219">
        <v>-1.1212956E-4</v>
      </c>
      <c r="Z2162" s="286">
        <v>-3.3952730000000002E-7</v>
      </c>
      <c r="AA2162" s="286">
        <v>0</v>
      </c>
      <c r="AB2162" s="286">
        <v>0</v>
      </c>
      <c r="AC2162"/>
      <c r="AD2162" s="227">
        <f t="shared" si="550"/>
        <v>8.3502156000000004E-3</v>
      </c>
      <c r="AE2162" s="227">
        <f t="shared" si="551"/>
        <v>1.7742921150000002E-4</v>
      </c>
      <c r="AF2162" s="227">
        <f t="shared" si="552"/>
        <v>3.1146041000000029E-5</v>
      </c>
      <c r="AG2162" s="227">
        <f t="shared" si="553"/>
        <v>3.0806513700000007E-5</v>
      </c>
      <c r="AH2162" s="227">
        <f t="shared" si="554"/>
        <v>-1.28182323E-4</v>
      </c>
      <c r="AI2162"/>
      <c r="AJ2162">
        <v>-1.2880548000000001</v>
      </c>
      <c r="AK2162" s="155">
        <v>-1.2680213</v>
      </c>
      <c r="AL2162" s="155">
        <v>-1.3929138000000001E-2</v>
      </c>
      <c r="AM2162" s="155">
        <v>0</v>
      </c>
      <c r="AN2162" s="155">
        <v>0</v>
      </c>
      <c r="AO2162" s="155">
        <v>-3.412123E-3</v>
      </c>
      <c r="AP2162" s="155">
        <v>-2.6922533E-3</v>
      </c>
      <c r="AQ2162"/>
      <c r="AR2162" s="156">
        <v>8.4861783999999997E-4</v>
      </c>
      <c r="AS2162" s="156">
        <v>8.9292397999999999E-4</v>
      </c>
      <c r="AT2162" s="156">
        <v>4.6240196000000001E-5</v>
      </c>
      <c r="AU2162" s="156">
        <v>-9.0546338000000001E-5</v>
      </c>
      <c r="AV2162" s="282">
        <f t="shared" si="555"/>
        <v>5.3532612999400002E-8</v>
      </c>
      <c r="AW2162" s="282">
        <f t="shared" si="556"/>
        <v>1.7100663905232798E-10</v>
      </c>
      <c r="AX2162" s="283">
        <f t="shared" si="557"/>
        <v>-1.2681559799599999E-2</v>
      </c>
      <c r="AY2162" s="157">
        <v>5.1660000999999998E-8</v>
      </c>
      <c r="AZ2162" s="157">
        <v>1.5587069E-10</v>
      </c>
      <c r="BA2162" s="157">
        <v>4.25861E-15</v>
      </c>
      <c r="BB2162" s="157">
        <v>0</v>
      </c>
      <c r="BC2162" s="157">
        <v>0</v>
      </c>
      <c r="BD2162" s="157">
        <v>9.5585933999999995E-11</v>
      </c>
      <c r="BE2162" s="157">
        <v>1.7861532000000001E-9</v>
      </c>
      <c r="BF2162" s="157">
        <v>1.2375329E-11</v>
      </c>
      <c r="BG2162" s="157">
        <v>2.7605568999999999E-12</v>
      </c>
      <c r="BH2162" s="157">
        <v>0</v>
      </c>
      <c r="BI2162" s="157">
        <v>0</v>
      </c>
      <c r="BJ2162" s="157">
        <v>-3.8665386000000002E-15</v>
      </c>
      <c r="BK2162" s="157">
        <v>-2.6951521000000001E-16</v>
      </c>
      <c r="BL2162" s="157">
        <v>-5.9403861999999999E-17</v>
      </c>
      <c r="BM2162" s="157">
        <v>-1.0750448E-12</v>
      </c>
      <c r="BN2162" s="157">
        <v>-8.0520898000000002E-12</v>
      </c>
      <c r="BO2162" s="157">
        <v>0</v>
      </c>
      <c r="BP2162" s="157">
        <v>-1.3467996E-6</v>
      </c>
      <c r="BQ2162" s="157">
        <v>-1.2680212999999999E-2</v>
      </c>
      <c r="BR2162" s="157">
        <v>0</v>
      </c>
      <c r="BS2162" s="157">
        <v>0</v>
      </c>
      <c r="BT2162" s="157">
        <v>0</v>
      </c>
      <c r="BU2162"/>
      <c r="BV2162" s="155">
        <v>1.7290890999999999E-7</v>
      </c>
      <c r="BW2162" s="155">
        <v>5.4983742000000002E-8</v>
      </c>
      <c r="BX2162" s="155">
        <v>1.5521745E-6</v>
      </c>
      <c r="BY2162" s="155">
        <v>-5.4883140000000001E-9</v>
      </c>
      <c r="BZ2162" s="155">
        <v>-6.6052833000000006E-8</v>
      </c>
      <c r="CA2162" s="155">
        <v>7.0694048E-8</v>
      </c>
      <c r="CB2162" s="155">
        <v>0</v>
      </c>
      <c r="CC2162" s="155">
        <v>1.0729835E-7</v>
      </c>
      <c r="CD2162" s="155">
        <v>-1.0838402E-8</v>
      </c>
      <c r="CE2162" s="155">
        <v>-6.7652722999999996E-9</v>
      </c>
      <c r="CF2162" s="155">
        <v>0</v>
      </c>
      <c r="CG2162" s="155">
        <v>0</v>
      </c>
      <c r="CH2162" s="155">
        <v>0</v>
      </c>
      <c r="CI2162" s="155">
        <v>4.0408336999999998E-8</v>
      </c>
      <c r="CJ2162" s="155">
        <v>-1.5635052E-6</v>
      </c>
      <c r="CK2162" s="155">
        <v>-2.2601188000000001E-16</v>
      </c>
      <c r="CL2162" s="155">
        <v>0</v>
      </c>
      <c r="CM2162"/>
      <c r="CN2162" s="284">
        <v>0</v>
      </c>
      <c r="CO2162" s="284">
        <v>5.5668104000000003E-2</v>
      </c>
      <c r="CP2162" s="285">
        <v>2.0214360000000002E-3</v>
      </c>
      <c r="CQ2162" s="284">
        <v>5.3832816000000001E-5</v>
      </c>
      <c r="CR2162" s="284">
        <v>-1.8469567999999998E-12</v>
      </c>
      <c r="CS2162" s="284">
        <v>-2.1535185000000001E-10</v>
      </c>
      <c r="CT2162" s="284">
        <v>-2.6103004E-6</v>
      </c>
      <c r="CU2162" s="284">
        <v>-2.2626377E-4</v>
      </c>
      <c r="CV2162" s="284">
        <v>0</v>
      </c>
      <c r="CW2162" s="284">
        <v>2.4861240000000001E-5</v>
      </c>
      <c r="CX2162"/>
      <c r="CY2162"/>
      <c r="CZ2162"/>
      <c r="DA2162"/>
      <c r="DB2162" s="212"/>
      <c r="DC2162" s="48"/>
      <c r="DD2162" s="48"/>
      <c r="DE2162" s="48"/>
      <c r="DF2162" s="48"/>
      <c r="DG2162" s="48"/>
      <c r="DH2162" s="48"/>
      <c r="DI2162" s="48"/>
      <c r="DJ2162" s="48"/>
      <c r="DK2162" s="48"/>
      <c r="DL2162" s="48"/>
    </row>
    <row r="2163" spans="1:116" ht="14.4">
      <c r="A2163" t="s">
        <v>1188</v>
      </c>
      <c r="B2163" s="188" t="s">
        <v>334</v>
      </c>
      <c r="C2163" s="151" t="str">
        <f t="shared" si="544"/>
        <v>F.108.01.110</v>
      </c>
      <c r="D2163" s="54" t="s">
        <v>444</v>
      </c>
      <c r="E2163" s="150" t="s">
        <v>351</v>
      </c>
      <c r="F2163" s="153" t="str">
        <f t="shared" si="545"/>
        <v>film PP+PVDC 62 mu in mun waste inc</v>
      </c>
      <c r="G2163" s="154">
        <f t="shared" si="543"/>
        <v>5.9005693999999997E-2</v>
      </c>
      <c r="H2163"/>
      <c r="I2163"/>
      <c r="J2163" s="227">
        <f t="shared" si="546"/>
        <v>8.9024552692299995E-3</v>
      </c>
      <c r="K2163"/>
      <c r="L2163" s="280">
        <f t="shared" si="547"/>
        <v>1.5006905209999998E-4</v>
      </c>
      <c r="M2163" s="280">
        <f t="shared" si="548"/>
        <v>3.2357375129999982E-5</v>
      </c>
      <c r="N2163" s="281">
        <f t="shared" si="549"/>
        <v>-1.3082525799999999E-4</v>
      </c>
      <c r="O2163" s="280">
        <v>8.8508540999999996E-3</v>
      </c>
      <c r="P2163" s="219">
        <v>-3.0855385E-4</v>
      </c>
      <c r="Q2163" s="219">
        <v>3.8695603999999999E-4</v>
      </c>
      <c r="R2163" s="219">
        <v>2.3179989999999999E-4</v>
      </c>
      <c r="S2163" s="286">
        <v>-6.6850535999999998E-5</v>
      </c>
      <c r="T2163" s="286">
        <v>-7.9564004000000004E-6</v>
      </c>
      <c r="U2163" s="286">
        <v>-6.9239114999999997E-6</v>
      </c>
      <c r="V2163" s="286">
        <v>-4.5698287E-5</v>
      </c>
      <c r="W2163" s="286">
        <v>-1.6383748000000002E-5</v>
      </c>
      <c r="X2163" s="219">
        <v>0</v>
      </c>
      <c r="Y2163" s="219">
        <v>-1.1444151000000001E-4</v>
      </c>
      <c r="Z2163" s="286">
        <v>-3.4652787000000002E-7</v>
      </c>
      <c r="AA2163" s="286">
        <v>0</v>
      </c>
      <c r="AB2163" s="286">
        <v>0</v>
      </c>
      <c r="AC2163"/>
      <c r="AD2163" s="227">
        <f t="shared" si="550"/>
        <v>8.8508540999999996E-3</v>
      </c>
      <c r="AE2163" s="227">
        <f t="shared" si="551"/>
        <v>1.8277295509999995E-4</v>
      </c>
      <c r="AF2163" s="227">
        <f t="shared" si="552"/>
        <v>3.2703902999999985E-5</v>
      </c>
      <c r="AG2163" s="227">
        <f t="shared" si="553"/>
        <v>3.2357375129999968E-5</v>
      </c>
      <c r="AH2163" s="227">
        <f t="shared" si="554"/>
        <v>-1.3082525799999999E-4</v>
      </c>
      <c r="AI2163"/>
      <c r="AJ2163">
        <v>-1.3146127000000001</v>
      </c>
      <c r="AK2163" s="155">
        <v>-1.2941661</v>
      </c>
      <c r="AL2163" s="155">
        <v>-1.4216336E-2</v>
      </c>
      <c r="AM2163" s="155">
        <v>0</v>
      </c>
      <c r="AN2163" s="155">
        <v>0</v>
      </c>
      <c r="AO2163" s="155">
        <v>-3.4824761E-3</v>
      </c>
      <c r="AP2163" s="155">
        <v>-2.7477637000000001E-3</v>
      </c>
      <c r="AQ2163"/>
      <c r="AR2163" s="156">
        <v>9.0182306000000003E-4</v>
      </c>
      <c r="AS2163" s="156">
        <v>9.4537777000000003E-4</v>
      </c>
      <c r="AT2163" s="156">
        <v>4.8858566E-5</v>
      </c>
      <c r="AU2163" s="156">
        <v>-9.2413273000000005E-5</v>
      </c>
      <c r="AV2163" s="282">
        <f t="shared" si="555"/>
        <v>5.6677324508000012E-8</v>
      </c>
      <c r="AW2163" s="282">
        <f t="shared" si="556"/>
        <v>1.80689959073596E-10</v>
      </c>
      <c r="AX2163" s="283">
        <f t="shared" si="557"/>
        <v>-1.2943035568700001E-2</v>
      </c>
      <c r="AY2163" s="157">
        <v>5.4757284000000003E-8</v>
      </c>
      <c r="AZ2163" s="157">
        <v>1.6521594000000001E-10</v>
      </c>
      <c r="BA2163" s="157">
        <v>4.5139356000000001E-15</v>
      </c>
      <c r="BB2163" s="157">
        <v>0</v>
      </c>
      <c r="BC2163" s="157">
        <v>0</v>
      </c>
      <c r="BD2163" s="157">
        <v>9.7671231000000003E-11</v>
      </c>
      <c r="BE2163" s="157">
        <v>1.8316846E-9</v>
      </c>
      <c r="BF2163" s="157">
        <v>1.2646715E-11</v>
      </c>
      <c r="BG2163" s="157">
        <v>2.8270721E-12</v>
      </c>
      <c r="BH2163" s="157">
        <v>0</v>
      </c>
      <c r="BI2163" s="157">
        <v>0</v>
      </c>
      <c r="BJ2163" s="157">
        <v>-3.9462611000000002E-15</v>
      </c>
      <c r="BK2163" s="157">
        <v>-2.7507222E-16</v>
      </c>
      <c r="BL2163" s="157">
        <v>-6.0628683999999994E-17</v>
      </c>
      <c r="BM2163" s="157">
        <v>-1.0972106999999999E-12</v>
      </c>
      <c r="BN2163" s="157">
        <v>-8.2181122999999993E-12</v>
      </c>
      <c r="BO2163" s="157">
        <v>0</v>
      </c>
      <c r="BP2163" s="157">
        <v>-1.3745686999999999E-6</v>
      </c>
      <c r="BQ2163" s="157">
        <v>-1.2941661E-2</v>
      </c>
      <c r="BR2163" s="157">
        <v>0</v>
      </c>
      <c r="BS2163" s="157">
        <v>0</v>
      </c>
      <c r="BT2163" s="157">
        <v>0</v>
      </c>
      <c r="BU2163"/>
      <c r="BV2163" s="155">
        <v>2.3799912E-7</v>
      </c>
      <c r="BW2163" s="155">
        <v>5.6221269000000001E-8</v>
      </c>
      <c r="BX2163" s="155">
        <v>1.6452353000000001E-6</v>
      </c>
      <c r="BY2163" s="155">
        <v>-5.6014751000000001E-9</v>
      </c>
      <c r="BZ2163" s="155">
        <v>-6.7384461999999998E-8</v>
      </c>
      <c r="CA2163" s="155">
        <v>7.2225752000000001E-8</v>
      </c>
      <c r="CB2163" s="155">
        <v>0</v>
      </c>
      <c r="CC2163" s="155">
        <v>1.0962315E-7</v>
      </c>
      <c r="CD2163" s="155">
        <v>-1.1061874E-8</v>
      </c>
      <c r="CE2163" s="155">
        <v>-6.9047625E-9</v>
      </c>
      <c r="CF2163" s="155">
        <v>0</v>
      </c>
      <c r="CG2163" s="155">
        <v>0</v>
      </c>
      <c r="CH2163" s="155">
        <v>0</v>
      </c>
      <c r="CI2163" s="155">
        <v>4.1388637000000001E-8</v>
      </c>
      <c r="CJ2163" s="155">
        <v>-1.5957424000000001E-6</v>
      </c>
      <c r="CK2163" s="155">
        <v>-2.3067192000000001E-16</v>
      </c>
      <c r="CL2163" s="155">
        <v>0</v>
      </c>
      <c r="CM2163"/>
      <c r="CN2163" s="284">
        <v>0</v>
      </c>
      <c r="CO2163" s="284">
        <v>5.9005693999999997E-2</v>
      </c>
      <c r="CP2163" s="285">
        <v>2.0652337999999999E-3</v>
      </c>
      <c r="CQ2163" s="284">
        <v>5.5030812000000001E-5</v>
      </c>
      <c r="CR2163" s="284">
        <v>-1.8850384000000001E-12</v>
      </c>
      <c r="CS2163" s="284">
        <v>-2.197921E-10</v>
      </c>
      <c r="CT2163" s="284">
        <v>-2.6632126000000002E-6</v>
      </c>
      <c r="CU2163" s="284">
        <v>-2.3092901000000001E-4</v>
      </c>
      <c r="CV2163" s="284">
        <v>0</v>
      </c>
      <c r="CW2163" s="284">
        <v>2.5399900000000001E-5</v>
      </c>
      <c r="CX2163"/>
      <c r="CY2163"/>
      <c r="CZ2163"/>
      <c r="DA2163"/>
      <c r="DB2163" s="212"/>
      <c r="DC2163" s="48"/>
      <c r="DD2163" s="48"/>
      <c r="DE2163" s="48"/>
      <c r="DF2163" s="48"/>
      <c r="DG2163" s="48"/>
      <c r="DH2163" s="48"/>
      <c r="DI2163" s="48"/>
      <c r="DJ2163" s="48"/>
      <c r="DK2163" s="48"/>
      <c r="DL2163" s="48"/>
    </row>
    <row r="2164" spans="1:116" ht="14.4">
      <c r="A2164" t="s">
        <v>1189</v>
      </c>
      <c r="B2164" s="188" t="s">
        <v>334</v>
      </c>
      <c r="C2164" s="151" t="str">
        <f t="shared" si="544"/>
        <v>F.108.01.111</v>
      </c>
      <c r="D2164" s="54" t="s">
        <v>444</v>
      </c>
      <c r="E2164" s="150" t="s">
        <v>351</v>
      </c>
      <c r="F2164" s="153" t="str">
        <f t="shared" si="545"/>
        <v>film PS (shrink) 50 mu in mun waste inc</v>
      </c>
      <c r="G2164" s="154">
        <f t="shared" si="543"/>
        <v>7.8487440000000006E-2</v>
      </c>
      <c r="H2164"/>
      <c r="I2164"/>
      <c r="J2164" s="227">
        <f t="shared" si="546"/>
        <v>1.1827472778140001E-2</v>
      </c>
      <c r="K2164"/>
      <c r="L2164" s="280">
        <f t="shared" si="547"/>
        <v>1.6538338709999999E-4</v>
      </c>
      <c r="M2164" s="280">
        <f t="shared" si="548"/>
        <v>3.4334785039999946E-5</v>
      </c>
      <c r="N2164" s="281">
        <f t="shared" si="549"/>
        <v>-1.4536139399999999E-4</v>
      </c>
      <c r="O2164" s="280">
        <v>1.1773116E-2</v>
      </c>
      <c r="P2164" s="219">
        <v>-3.4283761000000003E-4</v>
      </c>
      <c r="Q2164" s="219">
        <v>4.2833329999999997E-4</v>
      </c>
      <c r="R2164" s="219">
        <v>2.5619544E-4</v>
      </c>
      <c r="S2164" s="286">
        <v>-7.4278372999999996E-5</v>
      </c>
      <c r="T2164" s="286">
        <v>-8.8404449000000008E-6</v>
      </c>
      <c r="U2164" s="286">
        <v>-7.6932350000000002E-6</v>
      </c>
      <c r="V2164" s="286">
        <v>-5.0775873999999998E-5</v>
      </c>
      <c r="W2164" s="286">
        <v>-1.8204163999999999E-5</v>
      </c>
      <c r="X2164" s="219">
        <v>0</v>
      </c>
      <c r="Y2164" s="219">
        <v>-1.2715723E-4</v>
      </c>
      <c r="Z2164" s="286">
        <v>-3.8503095999999999E-7</v>
      </c>
      <c r="AA2164" s="219">
        <v>0</v>
      </c>
      <c r="AB2164" s="219">
        <v>0</v>
      </c>
      <c r="AC2164"/>
      <c r="AD2164" s="227">
        <f t="shared" si="550"/>
        <v>1.1773116E-2</v>
      </c>
      <c r="AE2164" s="227">
        <f t="shared" si="551"/>
        <v>2.0010320309999996E-4</v>
      </c>
      <c r="AF2164" s="227">
        <f t="shared" si="552"/>
        <v>3.4719815999999949E-5</v>
      </c>
      <c r="AG2164" s="227">
        <f t="shared" si="553"/>
        <v>3.4334785039999933E-5</v>
      </c>
      <c r="AH2164" s="227">
        <f t="shared" si="554"/>
        <v>-1.4536139399999999E-4</v>
      </c>
      <c r="AI2164"/>
      <c r="AJ2164">
        <v>-1.4606806999999999</v>
      </c>
      <c r="AK2164" s="155">
        <v>-1.4379622999999999</v>
      </c>
      <c r="AL2164" s="155">
        <v>-1.5795929E-2</v>
      </c>
      <c r="AM2164" s="155">
        <v>0</v>
      </c>
      <c r="AN2164" s="155">
        <v>0</v>
      </c>
      <c r="AO2164" s="155">
        <v>-3.8694178999999999E-3</v>
      </c>
      <c r="AP2164" s="155">
        <v>-3.0530708E-3</v>
      </c>
      <c r="AQ2164"/>
      <c r="AR2164" s="156">
        <v>1.2116150999999999E-3</v>
      </c>
      <c r="AS2164" s="156">
        <v>1.2502351E-3</v>
      </c>
      <c r="AT2164" s="156">
        <v>6.4061422999999999E-5</v>
      </c>
      <c r="AU2164" s="156">
        <v>-1.0268141E-4</v>
      </c>
      <c r="AV2164" s="282">
        <f t="shared" si="555"/>
        <v>7.4954140311099997E-8</v>
      </c>
      <c r="AW2164" s="282">
        <f t="shared" si="556"/>
        <v>2.3691355125349503E-10</v>
      </c>
      <c r="AX2164" s="283">
        <f t="shared" si="557"/>
        <v>-1.43811502985E-2</v>
      </c>
      <c r="AY2164" s="157">
        <v>7.2836342000000001E-8</v>
      </c>
      <c r="AZ2164" s="157">
        <v>2.1976483000000001E-10</v>
      </c>
      <c r="BA2164" s="157">
        <v>6.0042889999999998E-15</v>
      </c>
      <c r="BB2164" s="157">
        <v>0</v>
      </c>
      <c r="BC2164" s="157">
        <v>0</v>
      </c>
      <c r="BD2164" s="157">
        <v>1.0832137E-10</v>
      </c>
      <c r="BE2164" s="157">
        <v>2.0198273E-9</v>
      </c>
      <c r="BF2164" s="157">
        <v>1.4023238999999999E-11</v>
      </c>
      <c r="BG2164" s="157">
        <v>3.1242357E-12</v>
      </c>
      <c r="BH2164" s="157">
        <v>0</v>
      </c>
      <c r="BI2164" s="157">
        <v>0</v>
      </c>
      <c r="BJ2164" s="157">
        <v>-4.3847344999999997E-15</v>
      </c>
      <c r="BK2164" s="157">
        <v>-3.0563579999999999E-16</v>
      </c>
      <c r="BL2164" s="157">
        <v>-6.7365204999999999E-17</v>
      </c>
      <c r="BM2164" s="157">
        <v>-1.2191230000000001E-12</v>
      </c>
      <c r="BN2164" s="157">
        <v>-9.1312358999999994E-12</v>
      </c>
      <c r="BO2164" s="157">
        <v>0</v>
      </c>
      <c r="BP2164" s="157">
        <v>-1.5272985E-6</v>
      </c>
      <c r="BQ2164" s="157">
        <v>-1.4379622999999999E-2</v>
      </c>
      <c r="BR2164" s="157">
        <v>0</v>
      </c>
      <c r="BS2164" s="157">
        <v>0</v>
      </c>
      <c r="BT2164" s="157">
        <v>0</v>
      </c>
      <c r="BU2164"/>
      <c r="BV2164" s="155">
        <v>6.2401569000000003E-7</v>
      </c>
      <c r="BW2164" s="155">
        <v>6.2284602999999994E-8</v>
      </c>
      <c r="BX2164" s="155">
        <v>2.1884379999999999E-6</v>
      </c>
      <c r="BY2164" s="155">
        <v>-6.2238612999999996E-9</v>
      </c>
      <c r="BZ2164" s="155">
        <v>-7.4925134000000001E-8</v>
      </c>
      <c r="CA2164" s="155">
        <v>8.0119920999999997E-8</v>
      </c>
      <c r="CB2164" s="155">
        <v>0</v>
      </c>
      <c r="CC2164" s="155">
        <v>1.216048E-7</v>
      </c>
      <c r="CD2164" s="155">
        <v>-1.2290971E-8</v>
      </c>
      <c r="CE2164" s="155">
        <v>-7.6719583000000007E-9</v>
      </c>
      <c r="CF2164" s="155">
        <v>0</v>
      </c>
      <c r="CG2164" s="155">
        <v>0</v>
      </c>
      <c r="CH2164" s="155">
        <v>0</v>
      </c>
      <c r="CI2164" s="155">
        <v>4.5727403000000003E-8</v>
      </c>
      <c r="CJ2164" s="155">
        <v>-1.7730471E-6</v>
      </c>
      <c r="CK2164" s="155">
        <v>-2.5630213E-16</v>
      </c>
      <c r="CL2164" s="155">
        <v>0</v>
      </c>
      <c r="CM2164"/>
      <c r="CN2164" s="284">
        <v>0</v>
      </c>
      <c r="CO2164" s="284">
        <v>7.8487438000000007E-2</v>
      </c>
      <c r="CP2164" s="285">
        <v>2.2909608000000001E-3</v>
      </c>
      <c r="CQ2164" s="284">
        <v>6.0989790999999999E-5</v>
      </c>
      <c r="CR2164" s="284">
        <v>-2.0944870999999998E-12</v>
      </c>
      <c r="CS2164" s="284">
        <v>-2.4421344E-10</v>
      </c>
      <c r="CT2164" s="284">
        <v>-2.9607300999999998E-6</v>
      </c>
      <c r="CU2164" s="284">
        <v>-2.5658777999999999E-4</v>
      </c>
      <c r="CV2164" s="284">
        <v>0</v>
      </c>
      <c r="CW2164" s="284">
        <v>2.8176072E-5</v>
      </c>
      <c r="CX2164"/>
      <c r="CY2164"/>
      <c r="CZ2164"/>
      <c r="DA2164"/>
      <c r="DB2164" s="212"/>
      <c r="DC2164" s="48"/>
      <c r="DD2164" s="48"/>
      <c r="DE2164" s="48"/>
      <c r="DF2164" s="48"/>
      <c r="DG2164" s="48"/>
      <c r="DH2164" s="48"/>
      <c r="DI2164" s="48"/>
      <c r="DJ2164" s="48"/>
      <c r="DK2164" s="48"/>
      <c r="DL2164" s="48"/>
    </row>
    <row r="2165" spans="1:116" ht="14.4">
      <c r="A2165" t="s">
        <v>2056</v>
      </c>
      <c r="B2165" s="188" t="s">
        <v>334</v>
      </c>
      <c r="C2165" s="151" t="str">
        <f t="shared" si="544"/>
        <v>F.108.01.112</v>
      </c>
      <c r="D2165" s="54" t="s">
        <v>444</v>
      </c>
      <c r="E2165" s="150" t="s">
        <v>351</v>
      </c>
      <c r="F2165" s="153" t="str">
        <f t="shared" si="545"/>
        <v>film PVC (stiff shrink) 50 mu in mun waste inc</v>
      </c>
      <c r="G2165" s="154">
        <f t="shared" si="543"/>
        <v>4.1863497333333333E-2</v>
      </c>
      <c r="H2165"/>
      <c r="I2165"/>
      <c r="J2165" s="227">
        <f t="shared" si="546"/>
        <v>6.2092990390900001E-3</v>
      </c>
      <c r="K2165"/>
      <c r="L2165" s="280">
        <f t="shared" si="547"/>
        <v>4.8080774200000008E-5</v>
      </c>
      <c r="M2165" s="280">
        <f t="shared" si="548"/>
        <v>-3.5414300109999985E-5</v>
      </c>
      <c r="N2165" s="281">
        <f t="shared" si="549"/>
        <v>-8.2892035000000001E-5</v>
      </c>
      <c r="O2165" s="280">
        <v>6.2795246000000001E-3</v>
      </c>
      <c r="P2165" s="286">
        <v>-1.9550243999999999E-4</v>
      </c>
      <c r="Q2165" s="219">
        <v>1.8926254E-4</v>
      </c>
      <c r="R2165" s="286">
        <v>9.9866160000000007E-5</v>
      </c>
      <c r="S2165" s="286">
        <v>-4.2357088999999998E-5</v>
      </c>
      <c r="T2165" s="286">
        <v>-5.0412453999999996E-6</v>
      </c>
      <c r="U2165" s="286">
        <v>-4.3870513999999998E-6</v>
      </c>
      <c r="V2165" s="286">
        <v>-2.8954837000000001E-5</v>
      </c>
      <c r="W2165" s="286">
        <v>-1.0380887E-5</v>
      </c>
      <c r="X2165" s="219">
        <v>0</v>
      </c>
      <c r="Y2165" s="286">
        <v>-7.2511148000000002E-5</v>
      </c>
      <c r="Z2165" s="286">
        <v>-2.1956310999999999E-7</v>
      </c>
      <c r="AA2165" s="219">
        <v>0</v>
      </c>
      <c r="AB2165" s="219">
        <v>0</v>
      </c>
      <c r="AC2165"/>
      <c r="AD2165" s="227">
        <f t="shared" si="550"/>
        <v>6.2795246000000001E-3</v>
      </c>
      <c r="AE2165" s="227">
        <f t="shared" si="551"/>
        <v>1.288603720000002E-5</v>
      </c>
      <c r="AF2165" s="227">
        <f t="shared" si="552"/>
        <v>-3.5194736999999985E-5</v>
      </c>
      <c r="AG2165" s="227">
        <f t="shared" si="553"/>
        <v>-3.5414300109999972E-5</v>
      </c>
      <c r="AH2165" s="227">
        <f t="shared" si="554"/>
        <v>-8.2892035000000001E-5</v>
      </c>
      <c r="AI2165"/>
      <c r="AJ2165">
        <v>-0.83295017000000005</v>
      </c>
      <c r="AK2165" s="155">
        <v>-0.81999504000000001</v>
      </c>
      <c r="AL2165" s="155">
        <v>-9.0075959999999997E-3</v>
      </c>
      <c r="AM2165" s="155">
        <v>0</v>
      </c>
      <c r="AN2165" s="155">
        <v>0</v>
      </c>
      <c r="AO2165" s="155">
        <v>-2.2065275E-3</v>
      </c>
      <c r="AP2165" s="155">
        <v>-1.7410073E-3</v>
      </c>
      <c r="AQ2165"/>
      <c r="AR2165" s="156">
        <v>6.3468379000000002E-4</v>
      </c>
      <c r="AS2165" s="156">
        <v>6.5931710999999997E-4</v>
      </c>
      <c r="AT2165" s="156">
        <v>3.3920549000000002E-5</v>
      </c>
      <c r="AU2165" s="156">
        <v>-5.8553863999999997E-5</v>
      </c>
      <c r="AV2165" s="282">
        <f t="shared" si="555"/>
        <v>3.9527404891250003E-8</v>
      </c>
      <c r="AW2165" s="282">
        <f t="shared" si="556"/>
        <v>1.2544581286875099E-10</v>
      </c>
      <c r="AX2165" s="283">
        <f t="shared" si="557"/>
        <v>-8.20082133884E-3</v>
      </c>
      <c r="AY2165" s="157">
        <v>3.8849325999999997E-8</v>
      </c>
      <c r="AZ2165" s="157">
        <v>1.1721778999999999E-10</v>
      </c>
      <c r="BA2165" s="157">
        <v>3.2025576000000002E-15</v>
      </c>
      <c r="BB2165" s="157">
        <v>0</v>
      </c>
      <c r="BC2165" s="157">
        <v>0</v>
      </c>
      <c r="BD2165" s="157">
        <v>5.4896152000000001E-11</v>
      </c>
      <c r="BE2165" s="157">
        <v>6.2908501000000005E-10</v>
      </c>
      <c r="BF2165" s="157">
        <v>7.0222932000000002E-12</v>
      </c>
      <c r="BG2165" s="157">
        <v>1.2052401999999999E-12</v>
      </c>
      <c r="BH2165" s="157">
        <v>0</v>
      </c>
      <c r="BI2165" s="157">
        <v>0</v>
      </c>
      <c r="BJ2165" s="157">
        <v>-2.5003858E-15</v>
      </c>
      <c r="BK2165" s="157">
        <v>-1.7428818E-16</v>
      </c>
      <c r="BL2165" s="157">
        <v>-3.8414869000000002E-17</v>
      </c>
      <c r="BM2165" s="157">
        <v>-6.9520235000000005E-13</v>
      </c>
      <c r="BN2165" s="157">
        <v>-5.2070683999999998E-12</v>
      </c>
      <c r="BO2165" s="157">
        <v>0</v>
      </c>
      <c r="BP2165" s="157">
        <v>-8.7093883999999996E-7</v>
      </c>
      <c r="BQ2165" s="157">
        <v>-8.1999503999999994E-3</v>
      </c>
      <c r="BR2165" s="157">
        <v>0</v>
      </c>
      <c r="BS2165" s="157">
        <v>0</v>
      </c>
      <c r="BT2165" s="157">
        <v>0</v>
      </c>
      <c r="BU2165"/>
      <c r="BV2165" s="155">
        <v>2.4706022999999998E-7</v>
      </c>
      <c r="BW2165" s="155">
        <v>2.9281072999999999E-8</v>
      </c>
      <c r="BX2165" s="155">
        <v>1.1672654000000001E-6</v>
      </c>
      <c r="BY2165" s="155">
        <v>-3.549144E-9</v>
      </c>
      <c r="BZ2165" s="155">
        <v>-4.4544783999999997E-8</v>
      </c>
      <c r="CA2165" s="155">
        <v>4.1238195000000001E-8</v>
      </c>
      <c r="CB2165" s="155">
        <v>0</v>
      </c>
      <c r="CC2165" s="155">
        <v>6.2590704999999996E-8</v>
      </c>
      <c r="CD2165" s="155">
        <v>-7.0089008999999999E-9</v>
      </c>
      <c r="CE2165" s="155">
        <v>-4.3749183999999999E-9</v>
      </c>
      <c r="CF2165" s="155">
        <v>0</v>
      </c>
      <c r="CG2165" s="155">
        <v>0</v>
      </c>
      <c r="CH2165" s="155">
        <v>0</v>
      </c>
      <c r="CI2165" s="155">
        <v>1.7239078000000001E-8</v>
      </c>
      <c r="CJ2165" s="155">
        <v>-1.0110765E-6</v>
      </c>
      <c r="CK2165" s="155">
        <v>-1.4615575999999999E-16</v>
      </c>
      <c r="CL2165" s="155">
        <v>0</v>
      </c>
      <c r="CM2165"/>
      <c r="CN2165" s="284">
        <v>0</v>
      </c>
      <c r="CO2165" s="284">
        <v>4.1863497999999999E-2</v>
      </c>
      <c r="CP2165" s="285">
        <v>1.1791709999999999E-3</v>
      </c>
      <c r="CQ2165" s="284">
        <v>2.9491699000000002E-5</v>
      </c>
      <c r="CR2165" s="284">
        <v>-1.1943770000000001E-12</v>
      </c>
      <c r="CS2165" s="284">
        <v>-1.3926220999999999E-10</v>
      </c>
      <c r="CT2165" s="284">
        <v>-1.7429047999999999E-6</v>
      </c>
      <c r="CU2165" s="284">
        <v>-1.4631865E-4</v>
      </c>
      <c r="CV2165" s="284">
        <v>0</v>
      </c>
      <c r="CW2165" s="284">
        <v>1.450239E-5</v>
      </c>
      <c r="CX2165"/>
      <c r="CY2165"/>
      <c r="CZ2165"/>
      <c r="DA2165"/>
      <c r="DB2165" s="212"/>
      <c r="DC2165" s="48"/>
      <c r="DD2165" s="48"/>
      <c r="DE2165" s="48"/>
      <c r="DF2165" s="48"/>
      <c r="DG2165" s="48"/>
      <c r="DH2165" s="48"/>
      <c r="DI2165" s="48"/>
      <c r="DJ2165" s="48"/>
      <c r="DK2165" s="48"/>
      <c r="DL2165" s="48"/>
    </row>
    <row r="2166" spans="1:116" ht="14.4">
      <c r="B2166" s="188"/>
      <c r="C2166" s="151"/>
      <c r="D2166" s="51" t="s">
        <v>445</v>
      </c>
      <c r="E2166" s="150"/>
      <c r="F2166"/>
      <c r="G2166"/>
      <c r="H2166"/>
      <c r="I2166"/>
      <c r="J2166"/>
      <c r="K2166"/>
      <c r="L2166"/>
      <c r="M2166"/>
      <c r="N2166" s="174"/>
      <c r="O2166"/>
      <c r="P2166" s="53"/>
      <c r="Q2166"/>
      <c r="R2166" s="53"/>
      <c r="S2166" s="53"/>
      <c r="T2166" s="53"/>
      <c r="U2166" s="53"/>
      <c r="V2166" s="53"/>
      <c r="W2166" s="53"/>
      <c r="X2166"/>
      <c r="Z2166" s="53"/>
      <c r="AA2166"/>
      <c r="AB2166"/>
      <c r="AC2166"/>
      <c r="AD2166"/>
      <c r="AE2166"/>
      <c r="AF2166"/>
      <c r="AG2166"/>
      <c r="AH2166"/>
      <c r="AI2166"/>
      <c r="AJ2166"/>
      <c r="AK2166"/>
      <c r="AL2166"/>
      <c r="AM2166"/>
      <c r="AN2166"/>
      <c r="AO2166"/>
      <c r="AP2166"/>
      <c r="AQ2166"/>
      <c r="AR2166"/>
      <c r="AS2166"/>
      <c r="AT2166"/>
      <c r="AU2166"/>
      <c r="AX2166" s="19"/>
      <c r="AY2166"/>
      <c r="AZ2166"/>
      <c r="BA2166"/>
      <c r="BB2166"/>
      <c r="BC2166"/>
      <c r="BD2166"/>
      <c r="BE2166"/>
      <c r="BF2166"/>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c r="CL2166"/>
      <c r="CM2166"/>
      <c r="CN2166"/>
      <c r="CO2166"/>
      <c r="CP2166" s="117"/>
      <c r="CQ2166"/>
      <c r="CR2166"/>
      <c r="CS2166"/>
      <c r="CT2166"/>
      <c r="CU2166"/>
      <c r="CV2166"/>
      <c r="CW2166"/>
      <c r="CX2166"/>
      <c r="CY2166"/>
      <c r="CZ2166"/>
      <c r="DA2166"/>
      <c r="DB2166" s="212"/>
      <c r="DC2166" s="48"/>
      <c r="DD2166" s="48"/>
      <c r="DE2166" s="48"/>
      <c r="DF2166" s="48"/>
      <c r="DG2166" s="48"/>
      <c r="DH2166" s="48"/>
      <c r="DI2166" s="48"/>
      <c r="DJ2166" s="48"/>
      <c r="DK2166" s="48"/>
      <c r="DL2166" s="48"/>
    </row>
    <row r="2167" spans="1:116" ht="14.4">
      <c r="A2167" t="s">
        <v>1190</v>
      </c>
      <c r="B2167" s="188" t="s">
        <v>334</v>
      </c>
      <c r="C2167" s="151" t="str">
        <f t="shared" si="544"/>
        <v>F.110.01.100</v>
      </c>
      <c r="D2167" s="54" t="s">
        <v>445</v>
      </c>
      <c r="E2167" s="150" t="s">
        <v>352</v>
      </c>
      <c r="F2167" s="153" t="str">
        <f t="shared" si="545"/>
        <v>Metals open loop recycling credit</v>
      </c>
      <c r="G2167" s="154">
        <f t="shared" si="543"/>
        <v>0</v>
      </c>
      <c r="H2167"/>
      <c r="I2167"/>
      <c r="J2167" s="227">
        <f t="shared" si="546"/>
        <v>0</v>
      </c>
      <c r="K2167"/>
      <c r="L2167" s="280">
        <f t="shared" si="547"/>
        <v>0</v>
      </c>
      <c r="M2167" s="280">
        <f t="shared" si="548"/>
        <v>0</v>
      </c>
      <c r="N2167" s="281">
        <f t="shared" si="549"/>
        <v>0</v>
      </c>
      <c r="O2167" s="280">
        <v>0</v>
      </c>
      <c r="P2167" s="286">
        <v>0</v>
      </c>
      <c r="Q2167" s="219">
        <v>0</v>
      </c>
      <c r="R2167" s="286">
        <v>0</v>
      </c>
      <c r="S2167" s="219">
        <v>0</v>
      </c>
      <c r="T2167" s="219">
        <v>0</v>
      </c>
      <c r="U2167" s="219">
        <v>0</v>
      </c>
      <c r="V2167" s="219">
        <v>0</v>
      </c>
      <c r="W2167" s="219">
        <v>0</v>
      </c>
      <c r="X2167" s="219">
        <v>0</v>
      </c>
      <c r="Y2167" s="219">
        <v>0</v>
      </c>
      <c r="Z2167" s="219">
        <v>0</v>
      </c>
      <c r="AA2167" s="219">
        <v>0</v>
      </c>
      <c r="AB2167" s="219">
        <v>0</v>
      </c>
      <c r="AC2167"/>
      <c r="AD2167" s="227">
        <f t="shared" ref="AD2167:AD2231" si="558">O2167</f>
        <v>0</v>
      </c>
      <c r="AE2167" s="227">
        <f t="shared" ref="AE2167:AE2231" si="559">P2167+Q2167+R2167+S2167+T2167+U2167+V2167</f>
        <v>0</v>
      </c>
      <c r="AF2167" s="227">
        <f t="shared" ref="AF2167:AF2231" si="560">P2167+Q2167+V2167+AA2167</f>
        <v>0</v>
      </c>
      <c r="AG2167" s="227">
        <f t="shared" ref="AG2167:AG2231" si="561">Z2167+P2167+Q2167+V2167+X2167</f>
        <v>0</v>
      </c>
      <c r="AH2167" s="227">
        <f t="shared" ref="AH2167:AH2231" si="562">W2167+Y2167+AB2167</f>
        <v>0</v>
      </c>
      <c r="AI2167"/>
      <c r="AJ2167">
        <v>0</v>
      </c>
      <c r="AK2167" s="155">
        <v>0</v>
      </c>
      <c r="AL2167" s="155">
        <v>0</v>
      </c>
      <c r="AM2167" s="155">
        <v>0</v>
      </c>
      <c r="AN2167" s="155">
        <v>0</v>
      </c>
      <c r="AO2167" s="155">
        <v>0</v>
      </c>
      <c r="AP2167" s="155">
        <v>0</v>
      </c>
      <c r="AQ2167"/>
      <c r="AR2167" s="156">
        <v>0</v>
      </c>
      <c r="AS2167" s="156">
        <v>0</v>
      </c>
      <c r="AT2167" s="156">
        <v>0</v>
      </c>
      <c r="AU2167" s="156">
        <v>0</v>
      </c>
      <c r="AV2167" s="282">
        <f t="shared" si="555"/>
        <v>0</v>
      </c>
      <c r="AW2167" s="282">
        <f t="shared" si="556"/>
        <v>0</v>
      </c>
      <c r="AX2167" s="283">
        <f t="shared" si="557"/>
        <v>0</v>
      </c>
      <c r="AY2167" s="157">
        <v>0</v>
      </c>
      <c r="AZ2167" s="157">
        <v>0</v>
      </c>
      <c r="BA2167" s="157">
        <v>0</v>
      </c>
      <c r="BB2167" s="157">
        <v>0</v>
      </c>
      <c r="BC2167" s="157">
        <v>0</v>
      </c>
      <c r="BD2167" s="157">
        <v>0</v>
      </c>
      <c r="BE2167" s="157">
        <v>0</v>
      </c>
      <c r="BF2167" s="157">
        <v>0</v>
      </c>
      <c r="BG2167" s="157">
        <v>0</v>
      </c>
      <c r="BH2167" s="157">
        <v>0</v>
      </c>
      <c r="BI2167" s="157">
        <v>0</v>
      </c>
      <c r="BJ2167" s="157">
        <v>0</v>
      </c>
      <c r="BK2167" s="157">
        <v>0</v>
      </c>
      <c r="BL2167" s="157">
        <v>0</v>
      </c>
      <c r="BM2167" s="157">
        <v>0</v>
      </c>
      <c r="BN2167" s="157">
        <v>0</v>
      </c>
      <c r="BO2167" s="157">
        <v>0</v>
      </c>
      <c r="BP2167" s="157">
        <v>0</v>
      </c>
      <c r="BQ2167" s="157">
        <v>0</v>
      </c>
      <c r="BR2167" s="157">
        <v>0</v>
      </c>
      <c r="BS2167" s="157">
        <v>0</v>
      </c>
      <c r="BT2167" s="157">
        <v>0</v>
      </c>
      <c r="BU2167"/>
      <c r="BV2167" s="155">
        <v>0</v>
      </c>
      <c r="BW2167" s="155">
        <v>0</v>
      </c>
      <c r="BX2167" s="155">
        <v>0</v>
      </c>
      <c r="BY2167" s="155">
        <v>0</v>
      </c>
      <c r="BZ2167" s="155">
        <v>0</v>
      </c>
      <c r="CA2167" s="155">
        <v>0</v>
      </c>
      <c r="CB2167" s="155">
        <v>0</v>
      </c>
      <c r="CC2167" s="155">
        <v>0</v>
      </c>
      <c r="CD2167" s="155">
        <v>0</v>
      </c>
      <c r="CE2167" s="155">
        <v>0</v>
      </c>
      <c r="CF2167" s="155">
        <v>0</v>
      </c>
      <c r="CG2167" s="155">
        <v>0</v>
      </c>
      <c r="CH2167" s="155">
        <v>0</v>
      </c>
      <c r="CI2167" s="155">
        <v>0</v>
      </c>
      <c r="CJ2167" s="155">
        <v>0</v>
      </c>
      <c r="CK2167" s="155">
        <v>0</v>
      </c>
      <c r="CL2167" s="155">
        <v>0</v>
      </c>
      <c r="CM2167"/>
      <c r="CN2167" s="284">
        <v>0</v>
      </c>
      <c r="CO2167" s="284">
        <v>0</v>
      </c>
      <c r="CP2167" s="285">
        <v>0</v>
      </c>
      <c r="CQ2167" s="284">
        <v>0</v>
      </c>
      <c r="CR2167" s="284">
        <v>0</v>
      </c>
      <c r="CS2167" s="284">
        <v>0</v>
      </c>
      <c r="CT2167" s="284">
        <v>0</v>
      </c>
      <c r="CU2167" s="284">
        <v>0</v>
      </c>
      <c r="CV2167" s="284">
        <v>0</v>
      </c>
      <c r="CW2167" s="284">
        <v>0</v>
      </c>
      <c r="CX2167"/>
      <c r="CY2167"/>
      <c r="CZ2167"/>
      <c r="DA2167"/>
      <c r="DB2167" s="212"/>
      <c r="DC2167" s="48"/>
      <c r="DD2167" s="48"/>
      <c r="DE2167" s="48"/>
      <c r="DF2167" s="48"/>
      <c r="DG2167" s="48"/>
      <c r="DH2167" s="48"/>
      <c r="DI2167" s="48"/>
      <c r="DJ2167" s="48"/>
      <c r="DK2167" s="48"/>
      <c r="DL2167" s="48"/>
    </row>
    <row r="2168" spans="1:116" ht="14.4">
      <c r="A2168" t="s">
        <v>2057</v>
      </c>
      <c r="B2168" s="188" t="s">
        <v>334</v>
      </c>
      <c r="C2168" s="151" t="str">
        <f t="shared" si="544"/>
        <v>F.110.01.101</v>
      </c>
      <c r="D2168" s="54" t="s">
        <v>445</v>
      </c>
      <c r="E2168" s="150" t="s">
        <v>352</v>
      </c>
      <c r="F2168" s="153" t="str">
        <f t="shared" si="545"/>
        <v>Aluminium  recycling credit closed loop (79% virgin part trade mix)</v>
      </c>
      <c r="G2168" s="154">
        <f t="shared" si="543"/>
        <v>-3.4519337999999999</v>
      </c>
      <c r="H2168"/>
      <c r="I2168"/>
      <c r="J2168" s="227">
        <f t="shared" si="546"/>
        <v>-1.44419473116537</v>
      </c>
      <c r="K2168"/>
      <c r="L2168" s="280">
        <f t="shared" si="547"/>
        <v>-1.0466020492200001E-2</v>
      </c>
      <c r="M2168" s="280">
        <f t="shared" si="548"/>
        <v>-4.0176143053000005E-2</v>
      </c>
      <c r="N2168" s="281">
        <f t="shared" si="549"/>
        <v>-0.87576249762016989</v>
      </c>
      <c r="O2168" s="280">
        <v>-0.51779006999999999</v>
      </c>
      <c r="P2168" s="286">
        <v>-2.8665697E-2</v>
      </c>
      <c r="Q2168" s="219">
        <v>-1.2221894000000001E-2</v>
      </c>
      <c r="R2168" s="286">
        <v>-1.0126427E-2</v>
      </c>
      <c r="S2168" s="219">
        <v>-2.7443934000000002E-4</v>
      </c>
      <c r="T2168" s="286">
        <v>8.5156608000000006E-6</v>
      </c>
      <c r="U2168" s="286">
        <v>-7.3669813000000006E-5</v>
      </c>
      <c r="V2168" s="219">
        <v>-1.2088579999999999E-4</v>
      </c>
      <c r="W2168" s="219">
        <v>-0.81305947999999995</v>
      </c>
      <c r="X2168" s="219">
        <v>8.1681699999999996E-4</v>
      </c>
      <c r="Y2168" s="219">
        <v>-6.2702175999999998E-2</v>
      </c>
      <c r="Z2168" s="286">
        <v>1.5516746999999999E-5</v>
      </c>
      <c r="AA2168" s="286">
        <v>-4.4996363000000003E-7</v>
      </c>
      <c r="AB2168" s="286">
        <v>-3.9165654E-7</v>
      </c>
      <c r="AC2168"/>
      <c r="AD2168" s="227">
        <f t="shared" si="558"/>
        <v>-0.51779006999999999</v>
      </c>
      <c r="AE2168" s="227">
        <f t="shared" si="559"/>
        <v>-5.1474497292200001E-2</v>
      </c>
      <c r="AF2168" s="227">
        <f t="shared" si="560"/>
        <v>-4.1008926763630001E-2</v>
      </c>
      <c r="AG2168" s="227">
        <f t="shared" si="561"/>
        <v>-4.0176143053000005E-2</v>
      </c>
      <c r="AH2168" s="227">
        <f t="shared" si="562"/>
        <v>-0.87576204765653987</v>
      </c>
      <c r="AI2168"/>
      <c r="AJ2168">
        <v>-51.170763999999998</v>
      </c>
      <c r="AK2168" s="155">
        <v>-5.8798518</v>
      </c>
      <c r="AL2168" s="155">
        <v>-8.1575381999999994</v>
      </c>
      <c r="AM2168" s="155">
        <v>0</v>
      </c>
      <c r="AN2168" s="155">
        <v>5.6936194000000002E-2</v>
      </c>
      <c r="AO2168" s="155">
        <v>-2.5173706</v>
      </c>
      <c r="AP2168" s="155">
        <v>-34.672939</v>
      </c>
      <c r="AQ2168"/>
      <c r="AR2168" s="156">
        <v>-6.7788125000000005E-2</v>
      </c>
      <c r="AS2168" s="156">
        <v>-6.4765023000000005E-2</v>
      </c>
      <c r="AT2168" s="156">
        <v>-2.883615E-3</v>
      </c>
      <c r="AU2168" s="156">
        <v>-1.3948743E-4</v>
      </c>
      <c r="AV2168" s="282">
        <f t="shared" si="555"/>
        <v>-3.8827951125841999E-6</v>
      </c>
      <c r="AW2168" s="282">
        <f t="shared" si="556"/>
        <v>-1.0664256533938416E-8</v>
      </c>
      <c r="AX2168" s="283">
        <f t="shared" si="557"/>
        <v>-1.9536056000000003E-2</v>
      </c>
      <c r="AY2168" s="157">
        <v>-3.2092456999999999E-6</v>
      </c>
      <c r="AZ2168" s="157">
        <v>-9.6832982000000005E-9</v>
      </c>
      <c r="BA2168" s="157">
        <v>-2.6455187999999998E-13</v>
      </c>
      <c r="BB2168" s="157">
        <v>2.0858758E-12</v>
      </c>
      <c r="BC2168" s="157">
        <v>0</v>
      </c>
      <c r="BD2168" s="157">
        <v>-1.6595226999999999E-9</v>
      </c>
      <c r="BE2168" s="157">
        <v>-6.6750577999999996E-7</v>
      </c>
      <c r="BF2168" s="157">
        <v>-2.3213100000000001E-10</v>
      </c>
      <c r="BG2168" s="157">
        <v>-7.4818946999999999E-10</v>
      </c>
      <c r="BH2168" s="157">
        <v>-2.4965489000000002E-13</v>
      </c>
      <c r="BI2168" s="157">
        <v>-8.0003165E-16</v>
      </c>
      <c r="BJ2168" s="157">
        <v>4.7131118000000002E-15</v>
      </c>
      <c r="BK2168" s="157">
        <v>-1.0626232E-13</v>
      </c>
      <c r="BL2168" s="157">
        <v>-2.1307949E-14</v>
      </c>
      <c r="BM2168" s="157">
        <v>-2.8507156E-10</v>
      </c>
      <c r="BN2168" s="157">
        <v>-4.1011241999999997E-9</v>
      </c>
      <c r="BO2168" s="157">
        <v>2.0435157000000001E-20</v>
      </c>
      <c r="BP2168" s="157">
        <v>-3.1474751000000002E-2</v>
      </c>
      <c r="BQ2168" s="157">
        <v>1.1938694999999999E-2</v>
      </c>
      <c r="BR2168" s="157">
        <v>0</v>
      </c>
      <c r="BS2168" s="157">
        <v>0</v>
      </c>
      <c r="BT2168" s="157">
        <v>0</v>
      </c>
      <c r="BU2168"/>
      <c r="BV2168" s="155">
        <v>-1.2990866E-4</v>
      </c>
      <c r="BW2168" s="155">
        <v>-5.7166911000000002E-6</v>
      </c>
      <c r="BX2168" s="155">
        <v>-9.6249073999999995E-5</v>
      </c>
      <c r="BY2168" s="155">
        <v>-1.3532890000000001E-8</v>
      </c>
      <c r="BZ2168" s="155">
        <v>-4.9413880000000003E-6</v>
      </c>
      <c r="CA2168" s="155">
        <v>-1.0988650000000001E-6</v>
      </c>
      <c r="CB2168" s="155">
        <v>-6.5066105999999999E-9</v>
      </c>
      <c r="CC2168" s="155">
        <v>-1.6676224000000001E-6</v>
      </c>
      <c r="CD2168" s="155">
        <v>1.3150279E-8</v>
      </c>
      <c r="CE2168" s="155">
        <v>-4.5705247000000001E-8</v>
      </c>
      <c r="CF2168" s="155">
        <v>0</v>
      </c>
      <c r="CG2168" s="155">
        <v>4.5189743000000001E-17</v>
      </c>
      <c r="CH2168" s="155">
        <v>3.7001185000000001E-13</v>
      </c>
      <c r="CI2168" s="155">
        <v>-2.2068290999999999E-6</v>
      </c>
      <c r="CJ2168" s="155">
        <v>-1.7582971000000002E-5</v>
      </c>
      <c r="CK2168" s="155">
        <v>-3.9262904E-7</v>
      </c>
      <c r="CL2168" s="155">
        <v>0</v>
      </c>
      <c r="CM2168"/>
      <c r="CN2168" s="284">
        <v>3.1318307999999999E-13</v>
      </c>
      <c r="CO2168" s="284">
        <v>-3.4470296999999999</v>
      </c>
      <c r="CP2168" s="285">
        <v>-3.1112560000000001E-2</v>
      </c>
      <c r="CQ2168" s="284">
        <v>-4.1628665999999996E-3</v>
      </c>
      <c r="CR2168" s="284">
        <v>-9.3052721999999999E-11</v>
      </c>
      <c r="CS2168" s="284">
        <v>-3.2346112999999999E-9</v>
      </c>
      <c r="CT2168" s="284">
        <v>-2.1738884E-4</v>
      </c>
      <c r="CU2168" s="284">
        <v>-3.9641384000000002E-2</v>
      </c>
      <c r="CV2168" s="284">
        <v>-1.6572118E-7</v>
      </c>
      <c r="CW2168" s="284">
        <v>-3.8663271999999998E-4</v>
      </c>
      <c r="CX2168"/>
      <c r="CY2168"/>
      <c r="CZ2168"/>
      <c r="DA2168"/>
      <c r="DB2168" s="212"/>
      <c r="DC2168" s="48"/>
      <c r="DD2168" s="48"/>
      <c r="DE2168" s="48"/>
      <c r="DF2168" s="48"/>
      <c r="DG2168" s="48"/>
      <c r="DH2168" s="48"/>
      <c r="DI2168" s="48"/>
      <c r="DJ2168" s="48"/>
      <c r="DK2168" s="48"/>
      <c r="DL2168" s="48"/>
    </row>
    <row r="2169" spans="1:116" ht="14.4">
      <c r="A2169" t="s">
        <v>2058</v>
      </c>
      <c r="B2169" s="188" t="s">
        <v>334</v>
      </c>
      <c r="C2169" s="151" t="str">
        <f t="shared" si="544"/>
        <v>F.110.01.102</v>
      </c>
      <c r="D2169" s="54" t="s">
        <v>445</v>
      </c>
      <c r="E2169" s="150" t="s">
        <v>352</v>
      </c>
      <c r="F2169" s="153" t="str">
        <f t="shared" si="545"/>
        <v>Copper  recycling credit closed loop (45% virgin part in trade mix)</v>
      </c>
      <c r="G2169" s="154">
        <f t="shared" si="543"/>
        <v>-1.3562858666666666</v>
      </c>
      <c r="H2169"/>
      <c r="I2169"/>
      <c r="J2169" s="227">
        <f t="shared" si="546"/>
        <v>-2.3064889336858223</v>
      </c>
      <c r="K2169"/>
      <c r="L2169" s="280">
        <f t="shared" si="547"/>
        <v>-6.4055853470000007E-2</v>
      </c>
      <c r="M2169" s="280">
        <f t="shared" si="548"/>
        <v>-0.133800643641</v>
      </c>
      <c r="N2169" s="281">
        <f t="shared" si="549"/>
        <v>-1.9051895565748223</v>
      </c>
      <c r="O2169" s="280">
        <v>-0.20344287999999999</v>
      </c>
      <c r="P2169" s="286">
        <v>-9.2784980000000003E-2</v>
      </c>
      <c r="Q2169" s="219">
        <v>-4.1309170999999999E-2</v>
      </c>
      <c r="R2169" s="286">
        <v>-3.5528680999999999E-2</v>
      </c>
      <c r="S2169" s="219">
        <v>-1.9282611000000002E-2</v>
      </c>
      <c r="T2169" s="219">
        <v>-6.0833266999999998E-4</v>
      </c>
      <c r="U2169" s="286">
        <v>-8.6362287999999995E-3</v>
      </c>
      <c r="V2169" s="286">
        <v>-2.2898914000000001E-4</v>
      </c>
      <c r="W2169" s="219">
        <v>-1.9033500999999999</v>
      </c>
      <c r="X2169" s="219">
        <v>5.0899303999999996E-4</v>
      </c>
      <c r="Y2169" s="219">
        <v>-1.8409086E-3</v>
      </c>
      <c r="Z2169" s="286">
        <v>1.3503459E-5</v>
      </c>
      <c r="AA2169" s="286">
        <v>1.4520165E-6</v>
      </c>
      <c r="AB2169" s="286">
        <v>8.6777117E-12</v>
      </c>
      <c r="AC2169"/>
      <c r="AD2169" s="227">
        <f t="shared" si="558"/>
        <v>-0.20344287999999999</v>
      </c>
      <c r="AE2169" s="227">
        <f t="shared" si="559"/>
        <v>-0.19837899361</v>
      </c>
      <c r="AF2169" s="227">
        <f t="shared" si="560"/>
        <v>-0.13432168812349998</v>
      </c>
      <c r="AG2169" s="227">
        <f t="shared" si="561"/>
        <v>-0.133800643641</v>
      </c>
      <c r="AH2169" s="227">
        <f t="shared" si="562"/>
        <v>-1.9051910085913222</v>
      </c>
      <c r="AI2169"/>
      <c r="AJ2169">
        <v>-22.167110999999998</v>
      </c>
      <c r="AK2169" s="155">
        <v>-17.631014</v>
      </c>
      <c r="AL2169" s="155">
        <v>-0.44536069</v>
      </c>
      <c r="AM2169" s="155">
        <v>0</v>
      </c>
      <c r="AN2169" s="155">
        <v>0.15823543000000001</v>
      </c>
      <c r="AO2169" s="155">
        <v>-2.8228577000000001</v>
      </c>
      <c r="AP2169" s="155">
        <v>-1.4261140000000001</v>
      </c>
      <c r="AQ2169"/>
      <c r="AR2169" s="156">
        <v>-7.1250667000000004E-2</v>
      </c>
      <c r="AS2169" s="156">
        <v>-6.7853334000000001E-2</v>
      </c>
      <c r="AT2169" s="156">
        <v>-1.8860088000000001E-3</v>
      </c>
      <c r="AU2169" s="156">
        <v>-1.5113233000000001E-3</v>
      </c>
      <c r="AV2169" s="282">
        <f t="shared" si="555"/>
        <v>-4.0679456807200002E-6</v>
      </c>
      <c r="AW2169" s="282">
        <f t="shared" si="556"/>
        <v>-6.9748847109202764E-9</v>
      </c>
      <c r="AX2169" s="283">
        <f t="shared" si="557"/>
        <v>-0.21166994</v>
      </c>
      <c r="AY2169" s="157">
        <v>-1.2745871E-6</v>
      </c>
      <c r="AZ2169" s="157">
        <v>-3.8460108000000003E-9</v>
      </c>
      <c r="BA2169" s="157">
        <v>-1.0505906E-13</v>
      </c>
      <c r="BB2169" s="157">
        <v>-7.5432392000000003E-10</v>
      </c>
      <c r="BC2169" s="157">
        <v>0</v>
      </c>
      <c r="BD2169" s="157">
        <v>-5.0744287999999998E-9</v>
      </c>
      <c r="BE2169" s="157">
        <v>-2.3414383000000002E-6</v>
      </c>
      <c r="BF2169" s="157">
        <v>-7.2290385000000004E-10</v>
      </c>
      <c r="BG2169" s="157">
        <v>-2.3850331000000001E-9</v>
      </c>
      <c r="BH2169" s="157">
        <v>-1.3767407E-11</v>
      </c>
      <c r="BI2169" s="157">
        <v>-5.3843000999999997E-14</v>
      </c>
      <c r="BJ2169" s="157">
        <v>-6.8195937000000001E-12</v>
      </c>
      <c r="BK2169" s="157">
        <v>-1.2158612000000001E-13</v>
      </c>
      <c r="BL2169" s="157">
        <v>-6.9472050999999996E-14</v>
      </c>
      <c r="BM2169" s="157">
        <v>-4.2283038000000001E-8</v>
      </c>
      <c r="BN2169" s="157">
        <v>-4.0380848999999999E-7</v>
      </c>
      <c r="BO2169" s="157">
        <v>1.1723155E-20</v>
      </c>
      <c r="BP2169" s="157">
        <v>-0.10393495</v>
      </c>
      <c r="BQ2169" s="157">
        <v>-0.10773499</v>
      </c>
      <c r="BR2169" s="157">
        <v>0</v>
      </c>
      <c r="BS2169" s="157">
        <v>0</v>
      </c>
      <c r="BT2169" s="157">
        <v>0</v>
      </c>
      <c r="BU2169"/>
      <c r="BV2169" s="155">
        <v>-8.6184949000000003E-4</v>
      </c>
      <c r="BW2169" s="155">
        <v>-1.8100189999999999E-5</v>
      </c>
      <c r="BX2169" s="155">
        <v>-3.7816847999999998E-5</v>
      </c>
      <c r="BY2169" s="155">
        <v>-2.7543293000000001E-8</v>
      </c>
      <c r="BZ2169" s="155">
        <v>-3.0220481000000001E-5</v>
      </c>
      <c r="CA2169" s="155">
        <v>-3.4204157000000001E-6</v>
      </c>
      <c r="CB2169" s="155">
        <v>-4.8116030000000002E-8</v>
      </c>
      <c r="CC2169" s="155">
        <v>-4.9455029000000003E-6</v>
      </c>
      <c r="CD2169" s="155">
        <v>-8.1266735000000001E-7</v>
      </c>
      <c r="CE2169" s="155">
        <v>-5.7145734000000004E-6</v>
      </c>
      <c r="CF2169" s="155">
        <v>0</v>
      </c>
      <c r="CG2169" s="155">
        <v>2.5924262E-17</v>
      </c>
      <c r="CH2169" s="155">
        <v>2.1226685000000001E-13</v>
      </c>
      <c r="CI2169" s="155">
        <v>-7.6700135999999996E-6</v>
      </c>
      <c r="CJ2169" s="155">
        <v>-2.1486647E-5</v>
      </c>
      <c r="CK2169" s="155">
        <v>-7.3158649999999995E-4</v>
      </c>
      <c r="CL2169" s="155">
        <v>0</v>
      </c>
      <c r="CM2169"/>
      <c r="CN2169" s="284">
        <v>1.7966556E-13</v>
      </c>
      <c r="CO2169" s="284">
        <v>-1.3487393999999999</v>
      </c>
      <c r="CP2169" s="285">
        <v>-9.3013956999999994E-2</v>
      </c>
      <c r="CQ2169" s="284">
        <v>-1.3131195999999999E-2</v>
      </c>
      <c r="CR2169" s="284">
        <v>-5.8036163000000003E-9</v>
      </c>
      <c r="CS2169" s="284">
        <v>-3.4072063000000001E-7</v>
      </c>
      <c r="CT2169" s="284">
        <v>-1.1004005E-3</v>
      </c>
      <c r="CU2169" s="284">
        <v>-0.16513096999999999</v>
      </c>
      <c r="CV2169" s="284">
        <v>-9.2199523999999999E-6</v>
      </c>
      <c r="CW2169" s="284">
        <v>-1.1642829000000001E-3</v>
      </c>
      <c r="CX2169"/>
      <c r="CY2169"/>
      <c r="CZ2169"/>
      <c r="DA2169"/>
      <c r="DB2169" s="212"/>
      <c r="DC2169" s="48"/>
      <c r="DD2169" s="48"/>
      <c r="DE2169" s="48"/>
      <c r="DF2169" s="48"/>
      <c r="DG2169" s="48"/>
      <c r="DH2169" s="48"/>
      <c r="DI2169" s="48"/>
      <c r="DJ2169" s="48"/>
      <c r="DK2169" s="48"/>
      <c r="DL2169" s="48"/>
    </row>
    <row r="2170" spans="1:116" ht="14.4">
      <c r="A2170" t="s">
        <v>2059</v>
      </c>
      <c r="B2170" s="188" t="s">
        <v>334</v>
      </c>
      <c r="C2170" s="151" t="str">
        <f t="shared" si="544"/>
        <v>F.110.01.103</v>
      </c>
      <c r="D2170" s="54" t="s">
        <v>445</v>
      </c>
      <c r="E2170" s="150" t="s">
        <v>352</v>
      </c>
      <c r="F2170" s="153" t="str">
        <f t="shared" si="545"/>
        <v>Gold  recycling credit closed loop (80% virgin part trade mix)</v>
      </c>
      <c r="G2170" s="154">
        <f t="shared" si="543"/>
        <v>-37631.740000000005</v>
      </c>
      <c r="H2170"/>
      <c r="I2170"/>
      <c r="J2170" s="227">
        <f t="shared" si="546"/>
        <v>-36218.140660646</v>
      </c>
      <c r="K2170"/>
      <c r="L2170" s="280">
        <f t="shared" si="547"/>
        <v>-694.84431299999994</v>
      </c>
      <c r="M2170" s="280">
        <f t="shared" si="548"/>
        <v>-7063.0400476460009</v>
      </c>
      <c r="N2170" s="281">
        <f t="shared" si="549"/>
        <v>-22815.495300000002</v>
      </c>
      <c r="O2170" s="280">
        <v>-5644.7610000000004</v>
      </c>
      <c r="P2170" s="286">
        <v>-4021.5913</v>
      </c>
      <c r="Q2170" s="219">
        <v>-2475.0969</v>
      </c>
      <c r="R2170" s="286">
        <v>82.196645000000004</v>
      </c>
      <c r="S2170" s="219">
        <v>-167.04648</v>
      </c>
      <c r="T2170" s="286">
        <v>-11.085838000000001</v>
      </c>
      <c r="U2170" s="219">
        <v>-598.90863999999999</v>
      </c>
      <c r="V2170" s="219">
        <v>-566.35350000000005</v>
      </c>
      <c r="W2170" s="219">
        <v>-21745.264999999999</v>
      </c>
      <c r="X2170" s="219">
        <v>0</v>
      </c>
      <c r="Y2170" s="219">
        <v>-596.27760000000001</v>
      </c>
      <c r="Z2170" s="286">
        <v>1.652354E-3</v>
      </c>
      <c r="AA2170" s="286">
        <v>-473.95269999999999</v>
      </c>
      <c r="AB2170" s="286">
        <v>0</v>
      </c>
      <c r="AC2170"/>
      <c r="AD2170" s="227">
        <f t="shared" si="558"/>
        <v>-5644.7610000000004</v>
      </c>
      <c r="AE2170" s="227">
        <f t="shared" si="559"/>
        <v>-7757.8860130000003</v>
      </c>
      <c r="AF2170" s="227">
        <f t="shared" si="560"/>
        <v>-7536.9944000000005</v>
      </c>
      <c r="AG2170" s="227">
        <f t="shared" si="561"/>
        <v>-7063.0400476460009</v>
      </c>
      <c r="AH2170" s="227">
        <f t="shared" si="562"/>
        <v>-22341.542600000001</v>
      </c>
      <c r="AI2170"/>
      <c r="AJ2170">
        <v>-66205.006999999998</v>
      </c>
      <c r="AK2170" s="155">
        <v>7841.058</v>
      </c>
      <c r="AL2170" s="155">
        <v>-74071.751000000004</v>
      </c>
      <c r="AM2170" s="155">
        <v>0</v>
      </c>
      <c r="AN2170" s="155">
        <v>0</v>
      </c>
      <c r="AO2170" s="155">
        <v>13.712458</v>
      </c>
      <c r="AP2170" s="155">
        <v>11.973998999999999</v>
      </c>
      <c r="AQ2170"/>
      <c r="AR2170" s="156">
        <v>-2289.5904999999998</v>
      </c>
      <c r="AS2170" s="156">
        <v>-2207.5819999999999</v>
      </c>
      <c r="AT2170" s="156">
        <v>-77.638912000000005</v>
      </c>
      <c r="AU2170" s="156">
        <v>-4.3695620000000002</v>
      </c>
      <c r="AV2170" s="282">
        <f t="shared" si="555"/>
        <v>-0.13234904261730002</v>
      </c>
      <c r="AW2170" s="282">
        <f t="shared" si="556"/>
        <v>-2.8712615265809999E-4</v>
      </c>
      <c r="AX2170" s="283">
        <f t="shared" si="557"/>
        <v>-611.98347999999999</v>
      </c>
      <c r="AY2170" s="157">
        <v>-3.4922254999999999E-2</v>
      </c>
      <c r="AZ2170" s="157">
        <v>-1.0536887E-4</v>
      </c>
      <c r="BA2170" s="157">
        <v>-2.8788280999999999E-9</v>
      </c>
      <c r="BB2170" s="157">
        <v>0</v>
      </c>
      <c r="BC2170" s="157">
        <v>0</v>
      </c>
      <c r="BD2170" s="157">
        <v>2.5937827E-6</v>
      </c>
      <c r="BE2170" s="157">
        <v>-7.3011238000000006E-2</v>
      </c>
      <c r="BF2170" s="157">
        <v>5.9257411999999998E-7</v>
      </c>
      <c r="BG2170" s="157">
        <v>-8.5074825000000002E-5</v>
      </c>
      <c r="BH2170" s="157">
        <v>-9.4711759999999994E-5</v>
      </c>
      <c r="BI2170" s="157">
        <v>0</v>
      </c>
      <c r="BJ2170" s="157">
        <v>-1.5191693E-6</v>
      </c>
      <c r="BK2170" s="157">
        <v>-8.5721010000000003E-7</v>
      </c>
      <c r="BL2170" s="157">
        <v>-1.8401355E-7</v>
      </c>
      <c r="BM2170" s="157">
        <v>-2.4785343999999998E-3</v>
      </c>
      <c r="BN2170" s="157">
        <v>-2.1939608999999999E-2</v>
      </c>
      <c r="BO2170" s="157">
        <v>0</v>
      </c>
      <c r="BP2170" s="157">
        <v>-690.39405999999997</v>
      </c>
      <c r="BQ2170" s="157">
        <v>78.410579999999996</v>
      </c>
      <c r="BR2170" s="157">
        <v>0</v>
      </c>
      <c r="BS2170" s="157">
        <v>0</v>
      </c>
      <c r="BT2170" s="157">
        <v>0</v>
      </c>
      <c r="BU2170"/>
      <c r="BV2170" s="155">
        <v>-54.556432999999998</v>
      </c>
      <c r="BW2170" s="155">
        <v>-0.58653155000000001</v>
      </c>
      <c r="BX2170" s="155">
        <v>-1.0492728</v>
      </c>
      <c r="BY2170" s="155">
        <v>-6.6427788000000002E-2</v>
      </c>
      <c r="BZ2170" s="155">
        <v>-0.48173694</v>
      </c>
      <c r="CA2170" s="155">
        <v>0</v>
      </c>
      <c r="CB2170" s="155">
        <v>-2.4643801000000001</v>
      </c>
      <c r="CC2170" s="155">
        <v>0</v>
      </c>
      <c r="CD2170" s="155">
        <v>-3.7041987999999998E-2</v>
      </c>
      <c r="CE2170" s="155">
        <v>-0.39733951000000001</v>
      </c>
      <c r="CF2170" s="155">
        <v>0</v>
      </c>
      <c r="CG2170" s="155">
        <v>0</v>
      </c>
      <c r="CH2170" s="155">
        <v>0</v>
      </c>
      <c r="CI2170" s="155">
        <v>-2.2361281E-2</v>
      </c>
      <c r="CJ2170" s="155">
        <v>-8.5247632000000004E-2</v>
      </c>
      <c r="CK2170" s="155">
        <v>-49.366093999999997</v>
      </c>
      <c r="CL2170" s="155">
        <v>0</v>
      </c>
      <c r="CM2170"/>
      <c r="CN2170" s="284">
        <v>0</v>
      </c>
      <c r="CO2170" s="284">
        <v>-37631.74</v>
      </c>
      <c r="CP2170" s="285">
        <v>66.576679999999996</v>
      </c>
      <c r="CQ2170" s="284">
        <v>-401.29635000000002</v>
      </c>
      <c r="CR2170" s="284">
        <v>-1.0865484E-3</v>
      </c>
      <c r="CS2170" s="284">
        <v>-3.8270777999999998E-2</v>
      </c>
      <c r="CT2170" s="284">
        <v>-24.484397999999999</v>
      </c>
      <c r="CU2170" s="284">
        <v>-291449.14</v>
      </c>
      <c r="CV2170" s="284">
        <v>-62.902323000000003</v>
      </c>
      <c r="CW2170" s="284">
        <v>0</v>
      </c>
      <c r="CX2170"/>
      <c r="CY2170"/>
      <c r="CZ2170"/>
      <c r="DA2170"/>
      <c r="DB2170" s="212"/>
      <c r="DC2170" s="48"/>
      <c r="DD2170" s="48"/>
      <c r="DE2170" s="48"/>
      <c r="DF2170" s="48"/>
      <c r="DG2170" s="48"/>
      <c r="DH2170" s="48"/>
      <c r="DI2170" s="48"/>
      <c r="DJ2170" s="48"/>
      <c r="DK2170" s="48"/>
      <c r="DL2170" s="48"/>
    </row>
    <row r="2171" spans="1:116" ht="14.4">
      <c r="A2171" t="s">
        <v>2060</v>
      </c>
      <c r="B2171" s="188" t="s">
        <v>334</v>
      </c>
      <c r="C2171" s="151" t="str">
        <f t="shared" si="544"/>
        <v>F.110.01.104</v>
      </c>
      <c r="D2171" s="54" t="s">
        <v>445</v>
      </c>
      <c r="E2171" s="150" t="s">
        <v>352</v>
      </c>
      <c r="F2171" s="153" t="str">
        <f t="shared" si="545"/>
        <v>Lead  recycling credit  closed loop (25% virgin part in trade mix)</v>
      </c>
      <c r="G2171" s="154">
        <f t="shared" si="543"/>
        <v>-0.32120734000000001</v>
      </c>
      <c r="H2171"/>
      <c r="I2171"/>
      <c r="J2171" s="227">
        <f t="shared" si="546"/>
        <v>-0.57033447542986948</v>
      </c>
      <c r="K2171"/>
      <c r="L2171" s="280">
        <f t="shared" si="547"/>
        <v>-1.7627954559999999E-2</v>
      </c>
      <c r="M2171" s="280">
        <f t="shared" si="548"/>
        <v>-8.9992331610199983E-2</v>
      </c>
      <c r="N2171" s="281">
        <f t="shared" si="549"/>
        <v>-0.41453308825966956</v>
      </c>
      <c r="O2171" s="280">
        <v>-4.8181100999999997E-2</v>
      </c>
      <c r="P2171" s="286">
        <v>-8.2356844999999998E-2</v>
      </c>
      <c r="Q2171" s="219">
        <v>-4.2915100999999997E-3</v>
      </c>
      <c r="R2171" s="286">
        <v>-7.7667993000000001E-3</v>
      </c>
      <c r="S2171" s="219">
        <v>-3.8837714E-3</v>
      </c>
      <c r="T2171" s="286">
        <v>-1.0461146E-4</v>
      </c>
      <c r="U2171" s="219">
        <v>-5.8727724000000002E-3</v>
      </c>
      <c r="V2171" s="219">
        <v>-3.4896287000000001E-3</v>
      </c>
      <c r="W2171" s="219">
        <v>-0.40706171000000002</v>
      </c>
      <c r="X2171" s="219">
        <v>1.4138696E-4</v>
      </c>
      <c r="Y2171" s="219">
        <v>-7.4717815999999996E-3</v>
      </c>
      <c r="Z2171" s="286">
        <v>4.2652297999999999E-6</v>
      </c>
      <c r="AA2171" s="286">
        <v>4.0333791999999998E-7</v>
      </c>
      <c r="AB2171" s="286">
        <v>2.4104754999999999E-12</v>
      </c>
      <c r="AC2171"/>
      <c r="AD2171" s="227">
        <f t="shared" si="558"/>
        <v>-4.8181100999999997E-2</v>
      </c>
      <c r="AE2171" s="227">
        <f t="shared" si="559"/>
        <v>-0.10776593835999999</v>
      </c>
      <c r="AF2171" s="227">
        <f t="shared" si="560"/>
        <v>-9.0137580462079994E-2</v>
      </c>
      <c r="AG2171" s="227">
        <f t="shared" si="561"/>
        <v>-8.9992331610199996E-2</v>
      </c>
      <c r="AH2171" s="227">
        <f t="shared" si="562"/>
        <v>-0.41453349159758957</v>
      </c>
      <c r="AI2171"/>
      <c r="AJ2171">
        <v>-5.4716089999999999</v>
      </c>
      <c r="AK2171" s="155">
        <v>-4.1572063999999997</v>
      </c>
      <c r="AL2171" s="155">
        <v>-1.0087212999999999</v>
      </c>
      <c r="AM2171" s="155">
        <v>0</v>
      </c>
      <c r="AN2171" s="155">
        <v>6.0391174999999998E-3</v>
      </c>
      <c r="AO2171" s="155">
        <v>-4.8310993000000003E-2</v>
      </c>
      <c r="AP2171" s="155">
        <v>-0.26340950000000002</v>
      </c>
      <c r="AQ2171"/>
      <c r="AR2171" s="156">
        <v>-3.2262220000000001E-2</v>
      </c>
      <c r="AS2171" s="156">
        <v>-3.0993957999999999E-2</v>
      </c>
      <c r="AT2171" s="156">
        <v>-7.2751843000000004E-4</v>
      </c>
      <c r="AU2171" s="156">
        <v>-5.4074419000000001E-4</v>
      </c>
      <c r="AV2171" s="282">
        <f t="shared" si="555"/>
        <v>-1.8581509820165399E-6</v>
      </c>
      <c r="AW2171" s="282">
        <f t="shared" si="556"/>
        <v>-2.6905266958103368E-9</v>
      </c>
      <c r="AX2171" s="283">
        <f t="shared" si="557"/>
        <v>-7.5734480999999992E-2</v>
      </c>
      <c r="AY2171" s="157">
        <v>-2.9807837999999998E-7</v>
      </c>
      <c r="AZ2171" s="157">
        <v>-8.9937451E-10</v>
      </c>
      <c r="BA2171" s="157">
        <v>-2.4572196999999999E-14</v>
      </c>
      <c r="BB2171" s="157">
        <v>3.4057646000000001E-13</v>
      </c>
      <c r="BC2171" s="157">
        <v>0</v>
      </c>
      <c r="BD2171" s="157">
        <v>-1.9932098000000001E-10</v>
      </c>
      <c r="BE2171" s="157">
        <v>-1.5580815999999999E-6</v>
      </c>
      <c r="BF2171" s="157">
        <v>-4.6381941000000002E-11</v>
      </c>
      <c r="BG2171" s="157">
        <v>-1.7413743999999999E-9</v>
      </c>
      <c r="BH2171" s="157">
        <v>4.4961826999999999E-15</v>
      </c>
      <c r="BI2171" s="157">
        <v>5.7777506999999994E-17</v>
      </c>
      <c r="BJ2171" s="157">
        <v>-3.3456033000000001E-12</v>
      </c>
      <c r="BK2171" s="157">
        <v>-2.1089166E-14</v>
      </c>
      <c r="BL2171" s="157">
        <v>-9.1341107999999995E-15</v>
      </c>
      <c r="BM2171" s="157">
        <v>-6.9607813000000003E-11</v>
      </c>
      <c r="BN2171" s="157">
        <v>-1.7224138E-9</v>
      </c>
      <c r="BO2171" s="157">
        <v>3.2564319999999999E-21</v>
      </c>
      <c r="BP2171" s="157">
        <v>-3.4151797999999997E-2</v>
      </c>
      <c r="BQ2171" s="157">
        <v>-4.1582683000000002E-2</v>
      </c>
      <c r="BR2171" s="157">
        <v>0</v>
      </c>
      <c r="BS2171" s="157">
        <v>0</v>
      </c>
      <c r="BT2171" s="157">
        <v>0</v>
      </c>
      <c r="BU2171"/>
      <c r="BV2171" s="155">
        <v>-4.7917419000000002E-5</v>
      </c>
      <c r="BW2171" s="155">
        <v>-1.2002025E-5</v>
      </c>
      <c r="BX2171" s="155">
        <v>-8.9561129999999994E-6</v>
      </c>
      <c r="BY2171" s="155">
        <v>-4.1365280999999998E-7</v>
      </c>
      <c r="BZ2171" s="155">
        <v>-1.3496414999999999E-5</v>
      </c>
      <c r="CA2171" s="155">
        <v>7.009119E-9</v>
      </c>
      <c r="CB2171" s="155">
        <v>1.1187426999999999E-10</v>
      </c>
      <c r="CC2171" s="155">
        <v>1.0556260999999999E-8</v>
      </c>
      <c r="CD2171" s="155">
        <v>-4.2787056E-7</v>
      </c>
      <c r="CE2171" s="155">
        <v>-4.0173347999999997E-6</v>
      </c>
      <c r="CF2171" s="155">
        <v>0</v>
      </c>
      <c r="CG2171" s="155">
        <v>7.201184E-18</v>
      </c>
      <c r="CH2171" s="155">
        <v>5.8963013999999996E-14</v>
      </c>
      <c r="CI2171" s="155">
        <v>-2.2643879E-6</v>
      </c>
      <c r="CJ2171" s="155">
        <v>-6.3586196000000004E-6</v>
      </c>
      <c r="CK2171" s="155">
        <v>1.3210633E-9</v>
      </c>
      <c r="CL2171" s="155">
        <v>0</v>
      </c>
      <c r="CM2171"/>
      <c r="CN2171" s="284">
        <v>4.9907098999999997E-14</v>
      </c>
      <c r="CO2171" s="284">
        <v>-0.32120642999999999</v>
      </c>
      <c r="CP2171" s="285">
        <v>2.9044752999999999E-4</v>
      </c>
      <c r="CQ2171" s="284">
        <v>-8.2100152000000003E-3</v>
      </c>
      <c r="CR2171" s="284">
        <v>-1.5082496999999999E-9</v>
      </c>
      <c r="CS2171" s="284">
        <v>-1.7869844000000001E-7</v>
      </c>
      <c r="CT2171" s="284">
        <v>-6.0257465000000004E-4</v>
      </c>
      <c r="CU2171" s="284">
        <v>-1.9979549999999999E-2</v>
      </c>
      <c r="CV2171" s="284">
        <v>3.0089226E-9</v>
      </c>
      <c r="CW2171" s="284">
        <v>2.4656456E-6</v>
      </c>
      <c r="CX2171"/>
      <c r="CY2171"/>
      <c r="CZ2171"/>
      <c r="DA2171"/>
      <c r="DB2171" s="212"/>
      <c r="DC2171" s="48"/>
      <c r="DD2171" s="48"/>
      <c r="DE2171" s="48"/>
      <c r="DF2171" s="48"/>
      <c r="DG2171" s="48"/>
      <c r="DH2171" s="48"/>
      <c r="DI2171" s="48"/>
      <c r="DJ2171" s="48"/>
      <c r="DK2171" s="48"/>
      <c r="DL2171" s="48"/>
    </row>
    <row r="2172" spans="1:116" ht="14.4">
      <c r="A2172" t="s">
        <v>2061</v>
      </c>
      <c r="B2172" s="188" t="s">
        <v>334</v>
      </c>
      <c r="C2172" s="151" t="str">
        <f t="shared" si="544"/>
        <v>F.110.01.105</v>
      </c>
      <c r="D2172" s="54" t="s">
        <v>445</v>
      </c>
      <c r="E2172" s="150" t="s">
        <v>352</v>
      </c>
      <c r="F2172" s="153" t="str">
        <f t="shared" si="545"/>
        <v>Magnesium  recycling credit closed loop (90% virgin part in trade mix)</v>
      </c>
      <c r="G2172" s="154">
        <f t="shared" si="543"/>
        <v>-23.387111333333333</v>
      </c>
      <c r="H2172"/>
      <c r="I2172"/>
      <c r="J2172" s="227">
        <f t="shared" si="546"/>
        <v>-4.0402824371778223</v>
      </c>
      <c r="K2172"/>
      <c r="L2172" s="280">
        <f t="shared" si="547"/>
        <v>-0.15739475480000001</v>
      </c>
      <c r="M2172" s="280">
        <f t="shared" si="548"/>
        <v>-0.225695049403</v>
      </c>
      <c r="N2172" s="281">
        <f t="shared" si="549"/>
        <v>-0.14912593297482227</v>
      </c>
      <c r="O2172" s="280">
        <v>-3.5080667000000001</v>
      </c>
      <c r="P2172" s="286">
        <v>-8.1177195999999993E-2</v>
      </c>
      <c r="Q2172" s="219">
        <v>-0.13295356</v>
      </c>
      <c r="R2172" s="286">
        <v>-0.13643458999999999</v>
      </c>
      <c r="S2172" s="219">
        <v>-1.7109477000000001E-2</v>
      </c>
      <c r="T2172" s="219">
        <v>-2.0975636E-3</v>
      </c>
      <c r="U2172" s="219">
        <v>-1.7531242000000001E-3</v>
      </c>
      <c r="V2172" s="219">
        <v>-1.1995318E-2</v>
      </c>
      <c r="W2172" s="219">
        <v>-0.12128170000000001</v>
      </c>
      <c r="X2172" s="219">
        <v>5.0899303999999996E-4</v>
      </c>
      <c r="Y2172" s="219">
        <v>-2.7845684999999998E-2</v>
      </c>
      <c r="Z2172" s="286">
        <v>-7.7968443000000001E-5</v>
      </c>
      <c r="AA2172" s="286">
        <v>1.4520165E-6</v>
      </c>
      <c r="AB2172" s="286">
        <v>8.6777117E-12</v>
      </c>
      <c r="AC2172"/>
      <c r="AD2172" s="227">
        <f t="shared" si="558"/>
        <v>-3.5080667000000001</v>
      </c>
      <c r="AE2172" s="227">
        <f t="shared" si="559"/>
        <v>-0.38352082879999999</v>
      </c>
      <c r="AF2172" s="227">
        <f t="shared" si="560"/>
        <v>-0.22612462198349997</v>
      </c>
      <c r="AG2172" s="227">
        <f t="shared" si="561"/>
        <v>-0.225695049403</v>
      </c>
      <c r="AH2172" s="227">
        <f t="shared" si="562"/>
        <v>-0.14912738499132228</v>
      </c>
      <c r="AI2172"/>
      <c r="AJ2172">
        <v>-346.44765999999998</v>
      </c>
      <c r="AK2172" s="155">
        <v>-341.08926000000002</v>
      </c>
      <c r="AL2172" s="155">
        <v>-3.7490700000000001</v>
      </c>
      <c r="AM2172" s="155">
        <v>0</v>
      </c>
      <c r="AN2172" s="155">
        <v>2.2423444000000001E-2</v>
      </c>
      <c r="AO2172" s="155">
        <v>-0.90732124999999997</v>
      </c>
      <c r="AP2172" s="155">
        <v>-0.72443327999999996</v>
      </c>
      <c r="AQ2172"/>
      <c r="AR2172" s="156">
        <v>-0.4351951</v>
      </c>
      <c r="AS2172" s="156">
        <v>-0.39126698999999998</v>
      </c>
      <c r="AT2172" s="156">
        <v>-1.8395541000000001E-2</v>
      </c>
      <c r="AU2172" s="156">
        <v>-2.5532569000000001E-2</v>
      </c>
      <c r="AV2172" s="282">
        <f t="shared" si="555"/>
        <v>-2.3457253180594703E-5</v>
      </c>
      <c r="AW2172" s="282">
        <f t="shared" si="556"/>
        <v>-6.8030846041089243E-8</v>
      </c>
      <c r="AX2172" s="283">
        <f t="shared" si="557"/>
        <v>-3.5759901699999999</v>
      </c>
      <c r="AY2172" s="157">
        <v>-2.1703232E-5</v>
      </c>
      <c r="AZ2172" s="157">
        <v>-6.5483890999999994E-8</v>
      </c>
      <c r="BA2172" s="157">
        <v>-1.7891134E-12</v>
      </c>
      <c r="BB2172" s="157">
        <v>1.2260753000000001E-12</v>
      </c>
      <c r="BC2172" s="157">
        <v>0</v>
      </c>
      <c r="BD2172" s="157">
        <v>-3.6243782000000001E-9</v>
      </c>
      <c r="BE2172" s="157">
        <v>-1.7479684999999999E-6</v>
      </c>
      <c r="BF2172" s="157">
        <v>-8.2987234000000003E-10</v>
      </c>
      <c r="BG2172" s="157">
        <v>-1.7142228E-9</v>
      </c>
      <c r="BH2172" s="157">
        <v>1.6186258E-14</v>
      </c>
      <c r="BI2172" s="157">
        <v>2.0799902000000001E-16</v>
      </c>
      <c r="BJ2172" s="157">
        <v>-9.9917457000000005E-13</v>
      </c>
      <c r="BK2172" s="157">
        <v>-7.2154458000000006E-14</v>
      </c>
      <c r="BL2172" s="157">
        <v>-1.5852929999999999E-14</v>
      </c>
      <c r="BM2172" s="157">
        <v>-2.8818106999999999E-10</v>
      </c>
      <c r="BN2172" s="157">
        <v>-2.1413473999999998E-9</v>
      </c>
      <c r="BO2172" s="157">
        <v>1.1723155E-20</v>
      </c>
      <c r="BP2172" s="157">
        <v>-0.16505927000000001</v>
      </c>
      <c r="BQ2172" s="157">
        <v>-3.4109308999999999</v>
      </c>
      <c r="BR2172" s="157">
        <v>0</v>
      </c>
      <c r="BS2172" s="157">
        <v>0</v>
      </c>
      <c r="BT2172" s="157">
        <v>0</v>
      </c>
      <c r="BU2172"/>
      <c r="BV2172" s="155">
        <v>-1.1429325999999999E-3</v>
      </c>
      <c r="BW2172" s="155">
        <v>-1.1805635999999999E-5</v>
      </c>
      <c r="BX2172" s="155">
        <v>-6.5209472000000003E-4</v>
      </c>
      <c r="BY2172" s="155">
        <v>-1.4705986E-6</v>
      </c>
      <c r="BZ2172" s="155">
        <v>-2.5520194E-5</v>
      </c>
      <c r="CA2172" s="155">
        <v>2.5232828E-8</v>
      </c>
      <c r="CB2172" s="155">
        <v>4.0274737999999999E-10</v>
      </c>
      <c r="CC2172" s="155">
        <v>3.8002539000000002E-8</v>
      </c>
      <c r="CD2172" s="155">
        <v>-2.9127232E-6</v>
      </c>
      <c r="CE2172" s="155">
        <v>-1.7707310000000001E-6</v>
      </c>
      <c r="CF2172" s="155">
        <v>0</v>
      </c>
      <c r="CG2172" s="155">
        <v>2.5924262E-17</v>
      </c>
      <c r="CH2172" s="155">
        <v>2.1226685000000001E-13</v>
      </c>
      <c r="CI2172" s="155">
        <v>-2.6848832E-5</v>
      </c>
      <c r="CJ2172" s="155">
        <v>-4.2057545000000001E-4</v>
      </c>
      <c r="CK2172" s="155">
        <v>2.6190065000000002E-9</v>
      </c>
      <c r="CL2172" s="155">
        <v>0</v>
      </c>
      <c r="CM2172"/>
      <c r="CN2172" s="284">
        <v>1.7966556E-13</v>
      </c>
      <c r="CO2172" s="284">
        <v>-23.387108000000001</v>
      </c>
      <c r="CP2172" s="285">
        <v>1.0456110999999999E-3</v>
      </c>
      <c r="CQ2172" s="284">
        <v>-8.0715019999999995E-3</v>
      </c>
      <c r="CR2172" s="284">
        <v>-4.7833828000000001E-10</v>
      </c>
      <c r="CS2172" s="284">
        <v>-5.5743637E-8</v>
      </c>
      <c r="CT2172" s="284">
        <v>-9.3432659E-4</v>
      </c>
      <c r="CU2172" s="284">
        <v>-6.0566314000000003E-2</v>
      </c>
      <c r="CV2172" s="284">
        <v>1.0832121E-8</v>
      </c>
      <c r="CW2172" s="284">
        <v>8.8763242000000006E-6</v>
      </c>
      <c r="CX2172"/>
      <c r="CY2172"/>
      <c r="CZ2172"/>
      <c r="DA2172"/>
      <c r="DB2172" s="212"/>
      <c r="DC2172" s="48"/>
      <c r="DD2172" s="48"/>
      <c r="DE2172" s="48"/>
      <c r="DF2172" s="48"/>
      <c r="DG2172" s="48"/>
      <c r="DH2172" s="48"/>
      <c r="DI2172" s="48"/>
      <c r="DJ2172" s="48"/>
      <c r="DK2172" s="48"/>
      <c r="DL2172" s="48"/>
    </row>
    <row r="2173" spans="1:116" ht="14.4">
      <c r="A2173" t="s">
        <v>2062</v>
      </c>
      <c r="B2173" s="188" t="s">
        <v>334</v>
      </c>
      <c r="C2173" s="151" t="str">
        <f t="shared" si="544"/>
        <v>F.110.01.106</v>
      </c>
      <c r="D2173" s="54" t="s">
        <v>445</v>
      </c>
      <c r="E2173" s="150" t="s">
        <v>352</v>
      </c>
      <c r="F2173" s="153" t="str">
        <f t="shared" si="545"/>
        <v>Nickel  recycling credit closed loop (66% virgin part in trade mix)</v>
      </c>
      <c r="G2173" s="154">
        <f t="shared" si="543"/>
        <v>-8.2853206666666672</v>
      </c>
      <c r="H2173"/>
      <c r="I2173"/>
      <c r="J2173" s="227">
        <f t="shared" si="546"/>
        <v>-19.818134510714536</v>
      </c>
      <c r="K2173"/>
      <c r="L2173" s="280">
        <f t="shared" si="547"/>
        <v>-0.37261593878499993</v>
      </c>
      <c r="M2173" s="280">
        <f t="shared" si="548"/>
        <v>-9.2763190646480016</v>
      </c>
      <c r="N2173" s="281">
        <f t="shared" si="549"/>
        <v>-8.9264014072815367</v>
      </c>
      <c r="O2173" s="280">
        <v>-1.2427980999999999</v>
      </c>
      <c r="P2173" s="286">
        <v>-9.2605996000000008</v>
      </c>
      <c r="Q2173" s="219">
        <v>-1.6324827E-2</v>
      </c>
      <c r="R2173" s="286">
        <v>-0.37334500999999998</v>
      </c>
      <c r="S2173" s="219">
        <v>6.2721364999999995E-4</v>
      </c>
      <c r="T2173" s="286">
        <v>3.1044658000000003E-5</v>
      </c>
      <c r="U2173" s="286">
        <v>7.0812906999999993E-5</v>
      </c>
      <c r="V2173" s="219">
        <v>2.2100877000000001E-4</v>
      </c>
      <c r="W2173" s="286">
        <v>-8.9231104999999999</v>
      </c>
      <c r="X2173" s="219">
        <v>3.7326155999999999E-4</v>
      </c>
      <c r="Y2173" s="219">
        <v>-3.2919720999999998E-3</v>
      </c>
      <c r="Z2173" s="286">
        <v>1.1092022E-5</v>
      </c>
      <c r="AA2173" s="286">
        <v>1.0648121E-6</v>
      </c>
      <c r="AB2173" s="286">
        <v>6.3636552999999997E-12</v>
      </c>
      <c r="AC2173"/>
      <c r="AD2173" s="227">
        <f t="shared" si="558"/>
        <v>-1.2427980999999999</v>
      </c>
      <c r="AE2173" s="227">
        <f t="shared" si="559"/>
        <v>-9.6493193570150009</v>
      </c>
      <c r="AF2173" s="227">
        <f t="shared" si="560"/>
        <v>-9.2767023534179014</v>
      </c>
      <c r="AG2173" s="227">
        <f t="shared" si="561"/>
        <v>-9.2763190646480016</v>
      </c>
      <c r="AH2173" s="227">
        <f t="shared" si="562"/>
        <v>-8.9264024720936366</v>
      </c>
      <c r="AI2173"/>
      <c r="AJ2173">
        <v>-160.57826</v>
      </c>
      <c r="AK2173" s="155">
        <v>-160.67950999999999</v>
      </c>
      <c r="AL2173" s="155">
        <v>5.3234917999999999E-2</v>
      </c>
      <c r="AM2173" s="155">
        <v>0</v>
      </c>
      <c r="AN2173" s="155">
        <v>1.6443859000000002E-2</v>
      </c>
      <c r="AO2173" s="155">
        <v>2.1293129000000001E-2</v>
      </c>
      <c r="AP2173" s="155">
        <v>1.0283927999999999E-2</v>
      </c>
      <c r="AQ2173"/>
      <c r="AR2173" s="156">
        <v>-3.0082122</v>
      </c>
      <c r="AS2173" s="156">
        <v>-2.9336118999999998</v>
      </c>
      <c r="AT2173" s="156">
        <v>-5.9980723999999999E-2</v>
      </c>
      <c r="AU2173" s="156">
        <v>-1.4619514E-2</v>
      </c>
      <c r="AV2173" s="282">
        <f t="shared" si="555"/>
        <v>-1.7587601592763106E-4</v>
      </c>
      <c r="AW2173" s="282">
        <f t="shared" si="556"/>
        <v>-2.2182220649687479E-7</v>
      </c>
      <c r="AX2173" s="283">
        <f t="shared" si="557"/>
        <v>-2.0475509500000002</v>
      </c>
      <c r="AY2173" s="157">
        <v>-7.6887721999999999E-6</v>
      </c>
      <c r="AZ2173" s="157">
        <v>-2.3198882E-8</v>
      </c>
      <c r="BA2173" s="157">
        <v>-6.3382659000000001E-13</v>
      </c>
      <c r="BB2173" s="157">
        <v>8.9912184999999997E-13</v>
      </c>
      <c r="BC2173" s="157">
        <v>0</v>
      </c>
      <c r="BD2173" s="157">
        <v>-1.1899507000000001E-8</v>
      </c>
      <c r="BE2173" s="157">
        <v>-1.6817540000000001E-4</v>
      </c>
      <c r="BF2173" s="157">
        <v>-2.7213390000000001E-9</v>
      </c>
      <c r="BG2173" s="157">
        <v>-1.9590128999999999E-7</v>
      </c>
      <c r="BH2173" s="157">
        <v>1.1869922000000001E-14</v>
      </c>
      <c r="BI2173" s="157">
        <v>1.5253262000000001E-16</v>
      </c>
      <c r="BJ2173" s="157">
        <v>4.3304116E-14</v>
      </c>
      <c r="BK2173" s="157">
        <v>-9.9117590000000003E-14</v>
      </c>
      <c r="BL2173" s="157">
        <v>-1.7879274E-14</v>
      </c>
      <c r="BM2173" s="157">
        <v>5.0495450999999996E-12</v>
      </c>
      <c r="BN2173" s="157">
        <v>4.9830702000000002E-11</v>
      </c>
      <c r="BO2173" s="157">
        <v>8.5969805E-21</v>
      </c>
      <c r="BP2173" s="157">
        <v>-0.44087254999999997</v>
      </c>
      <c r="BQ2173" s="157">
        <v>-1.6066784000000001</v>
      </c>
      <c r="BR2173" s="157">
        <v>0</v>
      </c>
      <c r="BS2173" s="157">
        <v>0</v>
      </c>
      <c r="BT2173" s="157">
        <v>0</v>
      </c>
      <c r="BU2173"/>
      <c r="BV2173" s="155">
        <v>-3.0978192E-3</v>
      </c>
      <c r="BW2173" s="155">
        <v>-1.3505933000000001E-3</v>
      </c>
      <c r="BX2173" s="155">
        <v>-2.3101672000000001E-4</v>
      </c>
      <c r="BY2173" s="155">
        <v>2.6811562999999998E-8</v>
      </c>
      <c r="BZ2173" s="155">
        <v>-1.1123216000000001E-3</v>
      </c>
      <c r="CA2173" s="155">
        <v>1.8504073999999999E-8</v>
      </c>
      <c r="CB2173" s="155">
        <v>2.9534808E-10</v>
      </c>
      <c r="CC2173" s="155">
        <v>2.7868528000000001E-8</v>
      </c>
      <c r="CD2173" s="155">
        <v>4.5570594000000001E-8</v>
      </c>
      <c r="CE2173" s="155">
        <v>5.7219729000000002E-8</v>
      </c>
      <c r="CF2173" s="155">
        <v>0</v>
      </c>
      <c r="CG2173" s="155">
        <v>1.9011125999999999E-17</v>
      </c>
      <c r="CH2173" s="155">
        <v>1.5566235999999999E-13</v>
      </c>
      <c r="CI2173" s="155">
        <v>-1.5903987999999999E-4</v>
      </c>
      <c r="CJ2173" s="155">
        <v>-1.9388373000000001E-4</v>
      </c>
      <c r="CK2173" s="155">
        <v>-5.1140244999999998E-5</v>
      </c>
      <c r="CL2173" s="155">
        <v>0</v>
      </c>
      <c r="CM2173"/>
      <c r="CN2173" s="284">
        <v>1.3175474E-13</v>
      </c>
      <c r="CO2173" s="284">
        <v>-8.2853182000000007</v>
      </c>
      <c r="CP2173" s="285">
        <v>-0.32575281</v>
      </c>
      <c r="CQ2173" s="284">
        <v>-0.92405208000000005</v>
      </c>
      <c r="CR2173" s="284">
        <v>1.9979438E-11</v>
      </c>
      <c r="CS2173" s="284">
        <v>2.3494516000000001E-9</v>
      </c>
      <c r="CT2173" s="284">
        <v>-5.6464755999999998E-2</v>
      </c>
      <c r="CU2173" s="284">
        <v>-4.8372203000000003E-2</v>
      </c>
      <c r="CV2173" s="284">
        <v>7.9435556000000005E-9</v>
      </c>
      <c r="CW2173" s="284">
        <v>6.5093044000000004E-6</v>
      </c>
      <c r="CX2173"/>
      <c r="CY2173"/>
      <c r="CZ2173"/>
      <c r="DA2173"/>
      <c r="DB2173" s="212"/>
      <c r="DC2173" s="48"/>
      <c r="DD2173" s="48"/>
      <c r="DE2173" s="48"/>
      <c r="DF2173" s="48"/>
      <c r="DG2173" s="48"/>
      <c r="DH2173" s="48"/>
      <c r="DI2173" s="48"/>
      <c r="DJ2173" s="48"/>
      <c r="DK2173" s="48"/>
      <c r="DL2173" s="48"/>
    </row>
    <row r="2174" spans="1:116" ht="14.4">
      <c r="A2174" t="s">
        <v>2063</v>
      </c>
      <c r="B2174" s="188" t="s">
        <v>334</v>
      </c>
      <c r="C2174" s="151" t="str">
        <f t="shared" si="544"/>
        <v>F.110.01.107</v>
      </c>
      <c r="D2174" s="54" t="s">
        <v>445</v>
      </c>
      <c r="E2174" s="150" t="s">
        <v>352</v>
      </c>
      <c r="F2174" s="153" t="str">
        <f t="shared" si="545"/>
        <v>Palladium  recycling credit  closed loop (91% virgin part in trade mix)</v>
      </c>
      <c r="G2174" s="154">
        <f t="shared" ref="G2174:G2243" si="563">O2174/0.15</f>
        <v>-21283.509333333335</v>
      </c>
      <c r="H2174"/>
      <c r="I2174"/>
      <c r="J2174" s="227">
        <f t="shared" si="546"/>
        <v>-27014.983240038338</v>
      </c>
      <c r="K2174"/>
      <c r="L2174" s="280">
        <f t="shared" si="547"/>
        <v>-617.71369116899996</v>
      </c>
      <c r="M2174" s="280">
        <f t="shared" si="548"/>
        <v>-14734.92871243934</v>
      </c>
      <c r="N2174" s="281">
        <f t="shared" si="549"/>
        <v>-8469.8144364300006</v>
      </c>
      <c r="O2174" s="280">
        <v>-3192.5264000000002</v>
      </c>
      <c r="P2174" s="219">
        <v>-14674.553</v>
      </c>
      <c r="Q2174" s="219">
        <v>-60.820472000000002</v>
      </c>
      <c r="R2174" s="219">
        <v>-618.52535999999998</v>
      </c>
      <c r="S2174" s="219">
        <v>0.74328656999999998</v>
      </c>
      <c r="T2174" s="286">
        <v>2.3728945000000001E-2</v>
      </c>
      <c r="U2174" s="286">
        <v>4.4653315999999998E-2</v>
      </c>
      <c r="V2174" s="286">
        <v>0.44397950000000003</v>
      </c>
      <c r="W2174" s="286">
        <v>-8470.0282000000007</v>
      </c>
      <c r="X2174" s="219">
        <v>0</v>
      </c>
      <c r="Y2174" s="219">
        <v>0.21376357000000001</v>
      </c>
      <c r="Z2174" s="286">
        <v>7.8006066000000003E-4</v>
      </c>
      <c r="AA2174" s="286">
        <v>0</v>
      </c>
      <c r="AB2174" s="286">
        <v>0</v>
      </c>
      <c r="AC2174"/>
      <c r="AD2174" s="227">
        <f t="shared" si="558"/>
        <v>-3192.5264000000002</v>
      </c>
      <c r="AE2174" s="227">
        <f t="shared" si="559"/>
        <v>-15352.643183669001</v>
      </c>
      <c r="AF2174" s="227">
        <f t="shared" si="560"/>
        <v>-14734.929492499999</v>
      </c>
      <c r="AG2174" s="227">
        <f t="shared" si="561"/>
        <v>-14734.92871243934</v>
      </c>
      <c r="AH2174" s="227">
        <f t="shared" si="562"/>
        <v>-8469.8144364300006</v>
      </c>
      <c r="AI2174"/>
      <c r="AJ2174">
        <v>-326862.63</v>
      </c>
      <c r="AK2174" s="155">
        <v>-326901.31</v>
      </c>
      <c r="AL2174" s="155">
        <v>26.554480000000002</v>
      </c>
      <c r="AM2174" s="155">
        <v>0</v>
      </c>
      <c r="AN2174" s="155">
        <v>0</v>
      </c>
      <c r="AO2174" s="155">
        <v>6.4735215999999998</v>
      </c>
      <c r="AP2174" s="155">
        <v>5.6528112999999998</v>
      </c>
      <c r="AQ2174"/>
      <c r="AR2174" s="156">
        <v>-4905.9026000000003</v>
      </c>
      <c r="AS2174" s="156">
        <v>-4774.8666000000003</v>
      </c>
      <c r="AT2174" s="156">
        <v>-101.27582</v>
      </c>
      <c r="AU2174" s="156">
        <v>-29.760165000000001</v>
      </c>
      <c r="AV2174" s="282">
        <f t="shared" si="555"/>
        <v>-0.28626298418488794</v>
      </c>
      <c r="AW2174" s="282">
        <f t="shared" si="556"/>
        <v>-3.7454076048810692E-4</v>
      </c>
      <c r="AX2174" s="283">
        <f t="shared" si="557"/>
        <v>-4168.0902900000001</v>
      </c>
      <c r="AY2174" s="157">
        <v>-1.9751096999999999E-2</v>
      </c>
      <c r="AZ2174" s="157">
        <v>-5.9593826999999999E-5</v>
      </c>
      <c r="BA2174" s="157">
        <v>-1.6281885000000001E-9</v>
      </c>
      <c r="BB2174" s="157">
        <v>0</v>
      </c>
      <c r="BC2174" s="157">
        <v>0</v>
      </c>
      <c r="BD2174" s="157">
        <v>-1.9748432999999999E-5</v>
      </c>
      <c r="BE2174" s="157">
        <v>-0.26649222</v>
      </c>
      <c r="BF2174" s="157">
        <v>-4.5122487999999998E-6</v>
      </c>
      <c r="BG2174" s="157">
        <v>-3.1043309000000001E-4</v>
      </c>
      <c r="BH2174" s="157">
        <v>0</v>
      </c>
      <c r="BI2174" s="157">
        <v>0</v>
      </c>
      <c r="BJ2174" s="157">
        <v>3.0295505999999999E-11</v>
      </c>
      <c r="BK2174" s="157">
        <v>2.6689940999999999E-12</v>
      </c>
      <c r="BL2174" s="157">
        <v>5.3589296000000002E-13</v>
      </c>
      <c r="BM2174" s="157">
        <v>4.2713600999999996E-9</v>
      </c>
      <c r="BN2174" s="157">
        <v>7.6976752000000002E-8</v>
      </c>
      <c r="BO2174" s="157">
        <v>0</v>
      </c>
      <c r="BP2174" s="157">
        <v>-899.07718999999997</v>
      </c>
      <c r="BQ2174" s="157">
        <v>-3269.0131000000001</v>
      </c>
      <c r="BR2174" s="157">
        <v>0</v>
      </c>
      <c r="BS2174" s="157">
        <v>0</v>
      </c>
      <c r="BT2174" s="157">
        <v>0</v>
      </c>
      <c r="BU2174"/>
      <c r="BV2174" s="155">
        <v>-5.7680550000000004</v>
      </c>
      <c r="BW2174" s="155">
        <v>-2.1402196</v>
      </c>
      <c r="BX2174" s="155">
        <v>-0.59344072000000003</v>
      </c>
      <c r="BY2174" s="155">
        <v>5.3285617999999999E-5</v>
      </c>
      <c r="BZ2174" s="155">
        <v>-1.7623070999999999</v>
      </c>
      <c r="CA2174" s="155">
        <v>0</v>
      </c>
      <c r="CB2174" s="155">
        <v>0</v>
      </c>
      <c r="CC2174" s="155">
        <v>0</v>
      </c>
      <c r="CD2174" s="155">
        <v>3.4901770999999999E-5</v>
      </c>
      <c r="CE2174" s="155">
        <v>4.8675323999999997E-5</v>
      </c>
      <c r="CF2174" s="155">
        <v>0</v>
      </c>
      <c r="CG2174" s="155">
        <v>0</v>
      </c>
      <c r="CH2174" s="155">
        <v>0</v>
      </c>
      <c r="CI2174" s="155">
        <v>-0.25716288999999998</v>
      </c>
      <c r="CJ2174" s="155">
        <v>-0.39844816</v>
      </c>
      <c r="CK2174" s="155">
        <v>-0.61661337000000005</v>
      </c>
      <c r="CL2174" s="155">
        <v>0</v>
      </c>
      <c r="CM2174"/>
      <c r="CN2174" s="284">
        <v>0</v>
      </c>
      <c r="CO2174" s="284">
        <v>-21283.51</v>
      </c>
      <c r="CP2174" s="285">
        <v>-540.24149999999997</v>
      </c>
      <c r="CQ2174" s="284">
        <v>-1464.3071</v>
      </c>
      <c r="CR2174" s="284">
        <v>1.4203926000000001E-8</v>
      </c>
      <c r="CS2174" s="284">
        <v>1.7082539000000001E-6</v>
      </c>
      <c r="CT2174" s="284">
        <v>-89.466879000000006</v>
      </c>
      <c r="CU2174" s="284">
        <v>2.2366288000000001</v>
      </c>
      <c r="CV2174" s="284">
        <v>0</v>
      </c>
      <c r="CW2174" s="284">
        <v>0</v>
      </c>
      <c r="CX2174"/>
      <c r="CY2174"/>
      <c r="CZ2174"/>
      <c r="DA2174"/>
      <c r="DB2174" s="212"/>
      <c r="DC2174" s="48"/>
      <c r="DD2174" s="48"/>
      <c r="DE2174" s="48"/>
      <c r="DF2174" s="48"/>
      <c r="DG2174" s="48"/>
      <c r="DH2174" s="48"/>
      <c r="DI2174" s="48"/>
      <c r="DJ2174" s="48"/>
      <c r="DK2174" s="48"/>
      <c r="DL2174" s="48"/>
    </row>
    <row r="2175" spans="1:116" ht="14.4">
      <c r="A2175" t="s">
        <v>2064</v>
      </c>
      <c r="B2175" s="188" t="s">
        <v>334</v>
      </c>
      <c r="C2175" s="151" t="str">
        <f t="shared" si="544"/>
        <v>F.110.01.108</v>
      </c>
      <c r="D2175" s="54" t="s">
        <v>445</v>
      </c>
      <c r="E2175" s="150" t="s">
        <v>352</v>
      </c>
      <c r="F2175" s="153" t="str">
        <f t="shared" si="545"/>
        <v>Platinum  recycling credit  closed loop (88.5% virgin part in trade mix)</v>
      </c>
      <c r="G2175" s="154">
        <f t="shared" si="563"/>
        <v>-28496.952666666672</v>
      </c>
      <c r="H2175"/>
      <c r="I2175"/>
      <c r="J2175" s="227">
        <f t="shared" si="546"/>
        <v>-20748.606108941698</v>
      </c>
      <c r="K2175"/>
      <c r="L2175" s="280">
        <f t="shared" si="547"/>
        <v>-335.87063988499995</v>
      </c>
      <c r="M2175" s="280">
        <f t="shared" si="548"/>
        <v>-7901.6738646567001</v>
      </c>
      <c r="N2175" s="281">
        <f t="shared" si="549"/>
        <v>-8236.5187043999995</v>
      </c>
      <c r="O2175" s="287">
        <v>-4274.5429000000004</v>
      </c>
      <c r="P2175" s="286">
        <v>-7812.9306999999999</v>
      </c>
      <c r="Q2175" s="286">
        <v>-90.271006999999997</v>
      </c>
      <c r="R2175" s="286">
        <v>-338.68250999999998</v>
      </c>
      <c r="S2175" s="286">
        <v>2.5525557000000001</v>
      </c>
      <c r="T2175" s="286">
        <v>8.1488695E-2</v>
      </c>
      <c r="U2175" s="286">
        <v>0.17782571999999999</v>
      </c>
      <c r="V2175" s="286">
        <v>1.5251634999999999</v>
      </c>
      <c r="W2175" s="286">
        <v>-8237.2528000000002</v>
      </c>
      <c r="X2175" s="286">
        <v>0</v>
      </c>
      <c r="Y2175" s="286">
        <v>0.73409559999999996</v>
      </c>
      <c r="Z2175" s="286">
        <v>2.6788432999999999E-3</v>
      </c>
      <c r="AA2175" s="286">
        <v>0</v>
      </c>
      <c r="AB2175" s="286">
        <v>0</v>
      </c>
      <c r="AC2175"/>
      <c r="AD2175" s="227">
        <f t="shared" si="558"/>
        <v>-4274.5429000000004</v>
      </c>
      <c r="AE2175" s="227">
        <f t="shared" si="559"/>
        <v>-8237.5471833850006</v>
      </c>
      <c r="AF2175" s="227">
        <f t="shared" si="560"/>
        <v>-7901.6765434999998</v>
      </c>
      <c r="AG2175" s="227">
        <f t="shared" si="561"/>
        <v>-7901.6738646567001</v>
      </c>
      <c r="AH2175" s="227">
        <f t="shared" si="562"/>
        <v>-8236.5187043999995</v>
      </c>
      <c r="AI2175"/>
      <c r="AJ2175">
        <v>-398812.77</v>
      </c>
      <c r="AK2175" s="155">
        <v>-398945.6</v>
      </c>
      <c r="AL2175" s="155">
        <v>91.191999999999993</v>
      </c>
      <c r="AM2175" s="155">
        <v>0</v>
      </c>
      <c r="AN2175" s="155">
        <v>0</v>
      </c>
      <c r="AO2175" s="155">
        <v>22.231027999999998</v>
      </c>
      <c r="AP2175" s="155">
        <v>19.412588</v>
      </c>
      <c r="AQ2175"/>
      <c r="AR2175" s="156">
        <v>-2915.5938999999998</v>
      </c>
      <c r="AS2175" s="156">
        <v>-2807.3438000000001</v>
      </c>
      <c r="AT2175" s="156">
        <v>-66.938094000000007</v>
      </c>
      <c r="AU2175" s="156">
        <v>-41.312013999999998</v>
      </c>
      <c r="AV2175" s="282">
        <f t="shared" si="555"/>
        <v>-0.16830598579700001</v>
      </c>
      <c r="AW2175" s="282">
        <f t="shared" si="556"/>
        <v>-2.4755212267160525E-4</v>
      </c>
      <c r="AX2175" s="283">
        <f t="shared" si="557"/>
        <v>-5785.9964</v>
      </c>
      <c r="AY2175" s="157">
        <v>-2.6445171999999999E-2</v>
      </c>
      <c r="AZ2175" s="157">
        <v>-7.9791467E-5</v>
      </c>
      <c r="BA2175" s="157">
        <v>-2.1800168999999999E-9</v>
      </c>
      <c r="BB2175" s="157">
        <v>0</v>
      </c>
      <c r="BC2175" s="157">
        <v>0</v>
      </c>
      <c r="BD2175" s="157">
        <v>-1.0852815E-5</v>
      </c>
      <c r="BE2175" s="157">
        <v>-0.14185023999999999</v>
      </c>
      <c r="BF2175" s="157">
        <v>-2.4798106999999998E-6</v>
      </c>
      <c r="BG2175" s="157">
        <v>-1.6527878000000001E-4</v>
      </c>
      <c r="BH2175" s="157">
        <v>0</v>
      </c>
      <c r="BI2175" s="157">
        <v>0</v>
      </c>
      <c r="BJ2175" s="157">
        <v>1.0403924E-10</v>
      </c>
      <c r="BK2175" s="157">
        <v>9.1657192999999998E-12</v>
      </c>
      <c r="BL2175" s="157">
        <v>1.8403355E-12</v>
      </c>
      <c r="BM2175" s="157">
        <v>1.466848E-8</v>
      </c>
      <c r="BN2175" s="157">
        <v>2.6434952000000001E-7</v>
      </c>
      <c r="BO2175" s="157">
        <v>0</v>
      </c>
      <c r="BP2175" s="157">
        <v>-1796.5404000000001</v>
      </c>
      <c r="BQ2175" s="157">
        <v>-3989.4560000000001</v>
      </c>
      <c r="BR2175" s="157">
        <v>0</v>
      </c>
      <c r="BS2175" s="157">
        <v>0</v>
      </c>
      <c r="BT2175" s="157">
        <v>0</v>
      </c>
      <c r="BU2175"/>
      <c r="BV2175" s="155">
        <v>-5.8262853000000003</v>
      </c>
      <c r="BW2175" s="155">
        <v>-1.1394819</v>
      </c>
      <c r="BX2175" s="155">
        <v>-0.79457065000000004</v>
      </c>
      <c r="BY2175" s="155">
        <v>1.8304601000000001E-4</v>
      </c>
      <c r="BZ2175" s="155">
        <v>-0.93634565000000003</v>
      </c>
      <c r="CA2175" s="155">
        <v>0</v>
      </c>
      <c r="CB2175" s="155">
        <v>0</v>
      </c>
      <c r="CC2175" s="155">
        <v>0</v>
      </c>
      <c r="CD2175" s="155">
        <v>1.1985783000000001E-4</v>
      </c>
      <c r="CE2175" s="155">
        <v>1.8335656000000001E-4</v>
      </c>
      <c r="CF2175" s="155">
        <v>0</v>
      </c>
      <c r="CG2175" s="155">
        <v>0</v>
      </c>
      <c r="CH2175" s="155">
        <v>0</v>
      </c>
      <c r="CI2175" s="155">
        <v>-0.13870837</v>
      </c>
      <c r="CJ2175" s="155">
        <v>-0.48618509999999998</v>
      </c>
      <c r="CK2175" s="155">
        <v>-2.3314799000000002</v>
      </c>
      <c r="CL2175" s="155">
        <v>0</v>
      </c>
      <c r="CM2175"/>
      <c r="CN2175" s="284">
        <v>0</v>
      </c>
      <c r="CO2175" s="284">
        <v>-28496.952000000001</v>
      </c>
      <c r="CP2175" s="285">
        <v>-302.50286</v>
      </c>
      <c r="CQ2175" s="284">
        <v>-779.61689999999999</v>
      </c>
      <c r="CR2175" s="284">
        <v>4.8778378000000003E-8</v>
      </c>
      <c r="CS2175" s="284">
        <v>5.8663958000000003E-6</v>
      </c>
      <c r="CT2175" s="284">
        <v>-47.579591000000001</v>
      </c>
      <c r="CU2175" s="284">
        <v>7.6809132</v>
      </c>
      <c r="CV2175" s="284">
        <v>0</v>
      </c>
      <c r="CW2175" s="284">
        <v>0</v>
      </c>
      <c r="CX2175"/>
      <c r="CY2175"/>
      <c r="CZ2175"/>
      <c r="DA2175"/>
      <c r="DB2175" s="212"/>
      <c r="DC2175" s="48"/>
      <c r="DD2175" s="48"/>
      <c r="DE2175" s="48"/>
      <c r="DF2175" s="48"/>
      <c r="DG2175" s="48"/>
      <c r="DH2175" s="48"/>
      <c r="DI2175" s="48"/>
      <c r="DJ2175" s="48"/>
      <c r="DK2175" s="48"/>
      <c r="DL2175" s="48"/>
    </row>
    <row r="2176" spans="1:116" ht="14.4">
      <c r="A2176" t="s">
        <v>2065</v>
      </c>
      <c r="B2176" s="188" t="s">
        <v>334</v>
      </c>
      <c r="C2176" s="151" t="str">
        <f t="shared" si="544"/>
        <v>F.110.01.109</v>
      </c>
      <c r="D2176" s="54" t="s">
        <v>445</v>
      </c>
      <c r="E2176" s="150" t="s">
        <v>352</v>
      </c>
      <c r="F2176" s="153" t="str">
        <f t="shared" si="545"/>
        <v>Rhodium  recycling credit  closed loop (91% virgin part in trade mix)</v>
      </c>
      <c r="G2176" s="154">
        <f t="shared" si="563"/>
        <v>-28932.508666666668</v>
      </c>
      <c r="H2176"/>
      <c r="I2176"/>
      <c r="J2176" s="227">
        <f t="shared" si="546"/>
        <v>-17050.8052158506</v>
      </c>
      <c r="K2176"/>
      <c r="L2176" s="280">
        <f t="shared" si="547"/>
        <v>-153.51097031</v>
      </c>
      <c r="M2176" s="280">
        <f t="shared" si="548"/>
        <v>-4089.8210380406003</v>
      </c>
      <c r="N2176" s="281">
        <f t="shared" si="549"/>
        <v>-8467.5969074999994</v>
      </c>
      <c r="O2176" s="287">
        <v>-4339.8762999999999</v>
      </c>
      <c r="P2176" s="286">
        <v>-4024.5747000000001</v>
      </c>
      <c r="Q2176" s="286">
        <v>-69.682325000000006</v>
      </c>
      <c r="R2176" s="286">
        <v>-161.68591000000001</v>
      </c>
      <c r="S2176" s="219">
        <v>7.4108098</v>
      </c>
      <c r="T2176" s="286">
        <v>0.23658531999999999</v>
      </c>
      <c r="U2176" s="219">
        <v>0.52754456999999999</v>
      </c>
      <c r="V2176" s="219">
        <v>4.4282095000000004</v>
      </c>
      <c r="W2176" s="286">
        <v>-8469.7281999999996</v>
      </c>
      <c r="X2176" s="219">
        <v>0</v>
      </c>
      <c r="Y2176" s="219">
        <v>2.1312924999999998</v>
      </c>
      <c r="Z2176" s="286">
        <v>7.7774593999999997E-3</v>
      </c>
      <c r="AA2176" s="219">
        <v>0</v>
      </c>
      <c r="AB2176" s="286">
        <v>0</v>
      </c>
      <c r="AC2176"/>
      <c r="AD2176" s="227">
        <f t="shared" si="558"/>
        <v>-4339.8762999999999</v>
      </c>
      <c r="AE2176" s="227">
        <f t="shared" si="559"/>
        <v>-4243.3397858100006</v>
      </c>
      <c r="AF2176" s="227">
        <f t="shared" si="560"/>
        <v>-4089.8288155000005</v>
      </c>
      <c r="AG2176" s="227">
        <f t="shared" si="561"/>
        <v>-4089.8210380406003</v>
      </c>
      <c r="AH2176" s="227">
        <f t="shared" si="562"/>
        <v>-8467.5969074999994</v>
      </c>
      <c r="AI2176"/>
      <c r="AJ2176">
        <v>-401281.79</v>
      </c>
      <c r="AK2176" s="155">
        <v>-401667.45</v>
      </c>
      <c r="AL2176" s="155">
        <v>264.75682999999998</v>
      </c>
      <c r="AM2176" s="155">
        <v>0</v>
      </c>
      <c r="AN2176" s="155">
        <v>0</v>
      </c>
      <c r="AO2176" s="155">
        <v>64.543122999999994</v>
      </c>
      <c r="AP2176" s="155">
        <v>56.360374</v>
      </c>
      <c r="AQ2176"/>
      <c r="AR2176" s="156">
        <v>-1748.6107999999999</v>
      </c>
      <c r="AS2176" s="156">
        <v>-1665.1264000000001</v>
      </c>
      <c r="AT2176" s="156">
        <v>-45.254373999999999</v>
      </c>
      <c r="AU2176" s="156">
        <v>-38.230034000000003</v>
      </c>
      <c r="AV2176" s="282">
        <f t="shared" si="555"/>
        <v>-9.9827723377404989E-2</v>
      </c>
      <c r="AW2176" s="282">
        <f t="shared" si="556"/>
        <v>-1.6736085262705018E-4</v>
      </c>
      <c r="AX2176" s="283">
        <f t="shared" si="557"/>
        <v>-5354.3464999999997</v>
      </c>
      <c r="AY2176" s="157">
        <v>-2.6849367999999998E-2</v>
      </c>
      <c r="AZ2176" s="157">
        <v>-8.1011024999999996E-5</v>
      </c>
      <c r="BA2176" s="157">
        <v>-2.2133369E-9</v>
      </c>
      <c r="BB2176" s="157">
        <v>0</v>
      </c>
      <c r="BC2176" s="157">
        <v>0</v>
      </c>
      <c r="BD2176" s="157">
        <v>-5.2944476000000004E-6</v>
      </c>
      <c r="BE2176" s="157">
        <v>-7.2973870999999996E-2</v>
      </c>
      <c r="BF2176" s="157">
        <v>-1.2100113E-6</v>
      </c>
      <c r="BG2176" s="157">
        <v>-8.5137937000000005E-5</v>
      </c>
      <c r="BH2176" s="157">
        <v>0</v>
      </c>
      <c r="BI2176" s="157">
        <v>0</v>
      </c>
      <c r="BJ2176" s="157">
        <v>3.0205608E-10</v>
      </c>
      <c r="BK2176" s="157">
        <v>2.6610742000000001E-11</v>
      </c>
      <c r="BL2176" s="157">
        <v>5.3430278E-12</v>
      </c>
      <c r="BM2176" s="157">
        <v>4.2586855E-8</v>
      </c>
      <c r="BN2176" s="157">
        <v>7.6748333999999998E-7</v>
      </c>
      <c r="BO2176" s="157">
        <v>0</v>
      </c>
      <c r="BP2176" s="157">
        <v>-1337.672</v>
      </c>
      <c r="BQ2176" s="157">
        <v>-4016.6745000000001</v>
      </c>
      <c r="BR2176" s="157">
        <v>0</v>
      </c>
      <c r="BS2176" s="157">
        <v>0</v>
      </c>
      <c r="BT2176" s="157">
        <v>0</v>
      </c>
      <c r="BU2176"/>
      <c r="BV2176" s="155">
        <v>-2.4274236999999999</v>
      </c>
      <c r="BW2176" s="155">
        <v>-0.58696665999999997</v>
      </c>
      <c r="BX2176" s="155">
        <v>-0.80671512000000001</v>
      </c>
      <c r="BY2176" s="155">
        <v>5.3146113000000002E-4</v>
      </c>
      <c r="BZ2176" s="155">
        <v>-0.47687135000000003</v>
      </c>
      <c r="CA2176" s="155">
        <v>0</v>
      </c>
      <c r="CB2176" s="155">
        <v>0</v>
      </c>
      <c r="CC2176" s="155">
        <v>0</v>
      </c>
      <c r="CD2176" s="155">
        <v>3.4798205000000001E-4</v>
      </c>
      <c r="CE2176" s="155">
        <v>5.3979137000000001E-4</v>
      </c>
      <c r="CF2176" s="155">
        <v>0</v>
      </c>
      <c r="CG2176" s="155">
        <v>0</v>
      </c>
      <c r="CH2176" s="155">
        <v>0</v>
      </c>
      <c r="CI2176" s="155">
        <v>-6.9008999000000001E-2</v>
      </c>
      <c r="CJ2176" s="155">
        <v>-0.48928080000000002</v>
      </c>
      <c r="CK2176" s="155">
        <v>4.6944857000000001E-12</v>
      </c>
      <c r="CL2176" s="155">
        <v>0</v>
      </c>
      <c r="CM2176"/>
      <c r="CN2176" s="284">
        <v>0</v>
      </c>
      <c r="CO2176" s="284">
        <v>-28932.508999999998</v>
      </c>
      <c r="CP2176" s="285">
        <v>-163.70955000000001</v>
      </c>
      <c r="CQ2176" s="284">
        <v>-401.59404000000001</v>
      </c>
      <c r="CR2176" s="284">
        <v>1.4161777999999999E-7</v>
      </c>
      <c r="CS2176" s="284">
        <v>1.7031848999999999E-5</v>
      </c>
      <c r="CT2176" s="284">
        <v>-24.357044999999999</v>
      </c>
      <c r="CU2176" s="284">
        <v>22.299918999999999</v>
      </c>
      <c r="CV2176" s="284">
        <v>0</v>
      </c>
      <c r="CW2176" s="284">
        <v>0</v>
      </c>
      <c r="CX2176"/>
      <c r="CY2176"/>
      <c r="CZ2176"/>
      <c r="DA2176"/>
      <c r="DB2176" s="212"/>
      <c r="DC2176" s="48"/>
      <c r="DD2176" s="48"/>
      <c r="DE2176" s="48"/>
      <c r="DF2176" s="48"/>
      <c r="DG2176" s="48"/>
      <c r="DH2176" s="48"/>
      <c r="DI2176" s="48"/>
      <c r="DJ2176" s="48"/>
      <c r="DK2176" s="48"/>
      <c r="DL2176" s="48"/>
    </row>
    <row r="2177" spans="1:116" ht="14.4">
      <c r="A2177" t="s">
        <v>2066</v>
      </c>
      <c r="B2177" s="188" t="s">
        <v>334</v>
      </c>
      <c r="C2177" s="151" t="str">
        <f t="shared" si="544"/>
        <v>F.110.01.110</v>
      </c>
      <c r="D2177" s="54" t="s">
        <v>445</v>
      </c>
      <c r="E2177" s="150" t="s">
        <v>352</v>
      </c>
      <c r="F2177" s="153" t="str">
        <f t="shared" si="545"/>
        <v>Silver  recycling credit closed loop (45% virgin part trade mix)</v>
      </c>
      <c r="G2177" s="154">
        <f t="shared" si="563"/>
        <v>-195.75582</v>
      </c>
      <c r="H2177"/>
      <c r="I2177"/>
      <c r="J2177" s="227">
        <f t="shared" si="546"/>
        <v>-367.20027165283204</v>
      </c>
      <c r="K2177"/>
      <c r="L2177" s="280">
        <f t="shared" si="547"/>
        <v>-2.08196767</v>
      </c>
      <c r="M2177" s="280">
        <f t="shared" si="548"/>
        <v>-38.320047882831993</v>
      </c>
      <c r="N2177" s="281">
        <f t="shared" si="549"/>
        <v>-297.43488310000004</v>
      </c>
      <c r="O2177" s="280">
        <v>-29.363372999999999</v>
      </c>
      <c r="P2177" s="286">
        <v>-25.070042000000001</v>
      </c>
      <c r="Q2177" s="219">
        <v>-11.093669</v>
      </c>
      <c r="R2177" s="286">
        <v>0.87468241999999996</v>
      </c>
      <c r="S2177" s="219">
        <v>-1.180326</v>
      </c>
      <c r="T2177" s="286">
        <v>-0.12909988999999999</v>
      </c>
      <c r="U2177" s="219">
        <v>-1.6472241999999999</v>
      </c>
      <c r="V2177" s="219">
        <v>-2.1563488</v>
      </c>
      <c r="W2177" s="286">
        <v>-292.61207999999999</v>
      </c>
      <c r="X2177" s="219">
        <v>0</v>
      </c>
      <c r="Y2177" s="219">
        <v>-2.9004175999999999</v>
      </c>
      <c r="Z2177" s="286">
        <v>1.1917168000000001E-5</v>
      </c>
      <c r="AA2177" s="219">
        <v>-1.9223855000000001</v>
      </c>
      <c r="AB2177" s="286">
        <v>0</v>
      </c>
      <c r="AC2177"/>
      <c r="AD2177" s="227">
        <f t="shared" si="558"/>
        <v>-29.363372999999999</v>
      </c>
      <c r="AE2177" s="227">
        <f t="shared" si="559"/>
        <v>-40.402027469999993</v>
      </c>
      <c r="AF2177" s="227">
        <f t="shared" si="560"/>
        <v>-40.242445299999993</v>
      </c>
      <c r="AG2177" s="227">
        <f t="shared" si="561"/>
        <v>-38.320047882832</v>
      </c>
      <c r="AH2177" s="227">
        <f t="shared" si="562"/>
        <v>-295.51249760000002</v>
      </c>
      <c r="AI2177"/>
      <c r="AJ2177">
        <v>-283.49470000000002</v>
      </c>
      <c r="AK2177" s="155">
        <v>76.668800000000005</v>
      </c>
      <c r="AL2177" s="155">
        <v>-360.30032</v>
      </c>
      <c r="AM2177" s="155">
        <v>0</v>
      </c>
      <c r="AN2177" s="155">
        <v>0</v>
      </c>
      <c r="AO2177" s="155">
        <v>6.4048071999999998E-2</v>
      </c>
      <c r="AP2177" s="155">
        <v>7.2769231000000004E-2</v>
      </c>
      <c r="AQ2177"/>
      <c r="AR2177" s="156">
        <v>-12.775311</v>
      </c>
      <c r="AS2177" s="156">
        <v>-12.262006</v>
      </c>
      <c r="AT2177" s="156">
        <v>-0.40503911999999997</v>
      </c>
      <c r="AU2177" s="156">
        <v>-0.10826579</v>
      </c>
      <c r="AV2177" s="282">
        <f t="shared" si="555"/>
        <v>-7.3513227793400003E-4</v>
      </c>
      <c r="AW2177" s="282">
        <f t="shared" si="556"/>
        <v>-1.4979257422399999E-6</v>
      </c>
      <c r="AX2177" s="283">
        <f t="shared" si="557"/>
        <v>-15.163276</v>
      </c>
      <c r="AY2177" s="157">
        <v>-1.8166140000000001E-4</v>
      </c>
      <c r="AZ2177" s="157">
        <v>-5.4811630000000004E-7</v>
      </c>
      <c r="BA2177" s="157">
        <v>-1.4975319999999999E-11</v>
      </c>
      <c r="BB2177" s="157">
        <v>0</v>
      </c>
      <c r="BC2177" s="157">
        <v>0</v>
      </c>
      <c r="BD2177" s="157">
        <v>2.7505066000000002E-8</v>
      </c>
      <c r="BE2177" s="157">
        <v>-4.5488050000000002E-4</v>
      </c>
      <c r="BF2177" s="157">
        <v>6.2835694000000003E-9</v>
      </c>
      <c r="BG2177" s="157">
        <v>-5.3034463999999997E-7</v>
      </c>
      <c r="BH2177" s="157">
        <v>-4.0080538000000002E-7</v>
      </c>
      <c r="BI2177" s="157">
        <v>0</v>
      </c>
      <c r="BJ2177" s="157">
        <v>-2.2758033000000002E-8</v>
      </c>
      <c r="BK2177" s="157">
        <v>-1.7144721E-9</v>
      </c>
      <c r="BL2177" s="157">
        <v>-4.5551122000000002E-10</v>
      </c>
      <c r="BM2177" s="157">
        <v>-3.1058751000000001E-5</v>
      </c>
      <c r="BN2177" s="157">
        <v>-6.7559131999999996E-5</v>
      </c>
      <c r="BO2177" s="157">
        <v>0</v>
      </c>
      <c r="BP2177" s="157">
        <v>-15.929964</v>
      </c>
      <c r="BQ2177" s="157">
        <v>0.76668800000000004</v>
      </c>
      <c r="BR2177" s="157">
        <v>0</v>
      </c>
      <c r="BS2177" s="157">
        <v>0</v>
      </c>
      <c r="BT2177" s="157">
        <v>0</v>
      </c>
      <c r="BU2177"/>
      <c r="BV2177" s="155">
        <v>-0.65462456000000002</v>
      </c>
      <c r="BW2177" s="155">
        <v>-3.6563562E-3</v>
      </c>
      <c r="BX2177" s="155">
        <v>-5.4581917000000001E-3</v>
      </c>
      <c r="BY2177" s="155">
        <v>-2.5257851999999998E-4</v>
      </c>
      <c r="BZ2177" s="155">
        <v>-2.9881636E-3</v>
      </c>
      <c r="CA2177" s="155">
        <v>0</v>
      </c>
      <c r="CB2177" s="155">
        <v>-1.0428872E-2</v>
      </c>
      <c r="CC2177" s="155">
        <v>0</v>
      </c>
      <c r="CD2177" s="155">
        <v>-1.8022892000000001E-4</v>
      </c>
      <c r="CE2177" s="155">
        <v>-1.0926198E-3</v>
      </c>
      <c r="CF2177" s="155">
        <v>0</v>
      </c>
      <c r="CG2177" s="155">
        <v>0</v>
      </c>
      <c r="CH2177" s="155">
        <v>0</v>
      </c>
      <c r="CI2177" s="155">
        <v>-7.0145338000000005E-5</v>
      </c>
      <c r="CJ2177" s="155">
        <v>-3.6769739999999997E-4</v>
      </c>
      <c r="CK2177" s="155">
        <v>-0.63012970999999995</v>
      </c>
      <c r="CL2177" s="155">
        <v>0</v>
      </c>
      <c r="CM2177"/>
      <c r="CN2177" s="284">
        <v>0</v>
      </c>
      <c r="CO2177" s="284">
        <v>-195.75582</v>
      </c>
      <c r="CP2177" s="285">
        <v>0.69210340000000004</v>
      </c>
      <c r="CQ2177" s="284">
        <v>-2.5016257</v>
      </c>
      <c r="CR2177" s="284">
        <v>-1.2530547999999999E-5</v>
      </c>
      <c r="CS2177" s="284">
        <v>-1.05404E-4</v>
      </c>
      <c r="CT2177" s="284">
        <v>-0.15221672</v>
      </c>
      <c r="CU2177" s="284">
        <v>-702.80137999999999</v>
      </c>
      <c r="CV2177" s="284">
        <v>-0.26619281</v>
      </c>
      <c r="CW2177" s="284">
        <v>0</v>
      </c>
      <c r="CX2177"/>
      <c r="CY2177"/>
      <c r="CZ2177"/>
      <c r="DA2177"/>
      <c r="DB2177" s="212"/>
      <c r="DC2177" s="48"/>
      <c r="DD2177" s="48"/>
      <c r="DE2177" s="48"/>
      <c r="DF2177" s="48"/>
      <c r="DG2177" s="48"/>
      <c r="DH2177" s="48"/>
      <c r="DI2177" s="48"/>
      <c r="DJ2177" s="48"/>
      <c r="DK2177" s="48"/>
      <c r="DL2177" s="48"/>
    </row>
    <row r="2178" spans="1:116" ht="14.4">
      <c r="A2178" t="s">
        <v>2067</v>
      </c>
      <c r="B2178" s="188" t="s">
        <v>334</v>
      </c>
      <c r="C2178" s="151" t="str">
        <f t="shared" si="544"/>
        <v>F.110.01.111</v>
      </c>
      <c r="D2178" s="54" t="s">
        <v>445</v>
      </c>
      <c r="E2178" s="150" t="s">
        <v>352</v>
      </c>
      <c r="F2178" s="153" t="str">
        <f t="shared" si="545"/>
        <v>Steel  recycling credit closed loop (50.2% virgin part in trade mix)</v>
      </c>
      <c r="G2178" s="154">
        <f t="shared" si="563"/>
        <v>-0.92051739999999993</v>
      </c>
      <c r="H2178"/>
      <c r="I2178"/>
      <c r="J2178" s="227">
        <f t="shared" si="546"/>
        <v>-0.22755958861838119</v>
      </c>
      <c r="K2178"/>
      <c r="L2178" s="280">
        <f t="shared" si="547"/>
        <v>-1.1675428708888999E-2</v>
      </c>
      <c r="M2178" s="280">
        <f t="shared" si="548"/>
        <v>-4.1963749909492198E-2</v>
      </c>
      <c r="N2178" s="281">
        <f t="shared" si="549"/>
        <v>-3.5842800000000001E-2</v>
      </c>
      <c r="O2178" s="280">
        <v>-0.13807760999999999</v>
      </c>
      <c r="P2178" s="286">
        <v>-3.5245120999999997E-2</v>
      </c>
      <c r="Q2178" s="286">
        <v>-6.7186279000000003E-3</v>
      </c>
      <c r="R2178" s="286">
        <v>-1.1675372E-2</v>
      </c>
      <c r="S2178" s="219">
        <v>0</v>
      </c>
      <c r="T2178" s="219">
        <v>0</v>
      </c>
      <c r="U2178" s="286">
        <v>-5.6708889000000003E-8</v>
      </c>
      <c r="V2178" s="286">
        <v>-1.0094922000000001E-9</v>
      </c>
      <c r="W2178" s="219">
        <v>-3.5842800000000001E-2</v>
      </c>
      <c r="X2178" s="219">
        <v>0</v>
      </c>
      <c r="Y2178" s="219">
        <v>0</v>
      </c>
      <c r="Z2178" s="219">
        <v>0</v>
      </c>
      <c r="AA2178" s="219">
        <v>0</v>
      </c>
      <c r="AB2178" s="219">
        <v>0</v>
      </c>
      <c r="AC2178"/>
      <c r="AD2178" s="227">
        <f t="shared" si="558"/>
        <v>-0.13807760999999999</v>
      </c>
      <c r="AE2178" s="227">
        <f t="shared" si="559"/>
        <v>-5.3639178618381203E-2</v>
      </c>
      <c r="AF2178" s="227">
        <f t="shared" si="560"/>
        <v>-4.1963749909492198E-2</v>
      </c>
      <c r="AG2178" s="227">
        <f t="shared" si="561"/>
        <v>-4.1963749909492198E-2</v>
      </c>
      <c r="AH2178" s="227">
        <f t="shared" si="562"/>
        <v>-3.5842800000000001E-2</v>
      </c>
      <c r="AI2178"/>
      <c r="AJ2178">
        <v>-6.8855073000000004</v>
      </c>
      <c r="AK2178" s="155">
        <v>-6.8855073000000004</v>
      </c>
      <c r="AL2178" s="155">
        <v>0</v>
      </c>
      <c r="AM2178" s="155">
        <v>0</v>
      </c>
      <c r="AN2178" s="155">
        <v>0</v>
      </c>
      <c r="AO2178" s="155">
        <v>0</v>
      </c>
      <c r="AP2178" s="155">
        <v>0</v>
      </c>
      <c r="AQ2178"/>
      <c r="AR2178" s="156">
        <v>-2.2758381000000001E-2</v>
      </c>
      <c r="AS2178" s="156">
        <v>-2.1371156999999998E-2</v>
      </c>
      <c r="AT2178" s="156">
        <v>-8.5203163999999999E-4</v>
      </c>
      <c r="AU2178" s="156">
        <v>-5.3519213999999996E-4</v>
      </c>
      <c r="AV2178" s="282">
        <f t="shared" si="555"/>
        <v>-1.2812444383E-6</v>
      </c>
      <c r="AW2178" s="282">
        <f t="shared" si="556"/>
        <v>-3.1510045521010001E-9</v>
      </c>
      <c r="AX2178" s="283">
        <f t="shared" si="557"/>
        <v>-7.4956883000000002E-2</v>
      </c>
      <c r="AY2178" s="157">
        <v>-8.5424014999999997E-7</v>
      </c>
      <c r="AZ2178" s="157">
        <v>-2.5774487E-9</v>
      </c>
      <c r="BA2178" s="157">
        <v>-7.0419580999999998E-14</v>
      </c>
      <c r="BB2178" s="157">
        <v>0</v>
      </c>
      <c r="BC2178" s="157">
        <v>0</v>
      </c>
      <c r="BD2178" s="157">
        <v>-3.3440830000000001E-10</v>
      </c>
      <c r="BE2178" s="157">
        <v>-4.2666987999999998E-7</v>
      </c>
      <c r="BF2178" s="157">
        <v>-7.6320063999999999E-11</v>
      </c>
      <c r="BG2178" s="157">
        <v>-4.9700007999999998E-10</v>
      </c>
      <c r="BH2178" s="157">
        <v>0</v>
      </c>
      <c r="BI2178" s="157">
        <v>-1.6528852000000001E-13</v>
      </c>
      <c r="BJ2178" s="157">
        <v>0</v>
      </c>
      <c r="BK2178" s="157">
        <v>0</v>
      </c>
      <c r="BL2178" s="157">
        <v>0</v>
      </c>
      <c r="BM2178" s="157">
        <v>0</v>
      </c>
      <c r="BN2178" s="157">
        <v>0</v>
      </c>
      <c r="BO2178" s="157">
        <v>0</v>
      </c>
      <c r="BP2178" s="157">
        <v>-6.10181E-3</v>
      </c>
      <c r="BQ2178" s="157">
        <v>-6.8855073000000003E-2</v>
      </c>
      <c r="BR2178" s="157">
        <v>0</v>
      </c>
      <c r="BS2178" s="157">
        <v>0</v>
      </c>
      <c r="BT2178" s="157">
        <v>0</v>
      </c>
      <c r="BU2178"/>
      <c r="BV2178" s="155">
        <v>-4.2803837E-5</v>
      </c>
      <c r="BW2178" s="155">
        <v>-3.4264687000000001E-6</v>
      </c>
      <c r="BX2178" s="155">
        <v>-2.5666468000000001E-5</v>
      </c>
      <c r="BY2178" s="155">
        <v>-3.5514422999999998E-9</v>
      </c>
      <c r="BZ2178" s="155">
        <v>-2.8225001E-6</v>
      </c>
      <c r="CA2178" s="155">
        <v>0</v>
      </c>
      <c r="CB2178" s="155">
        <v>0</v>
      </c>
      <c r="CC2178" s="155">
        <v>0</v>
      </c>
      <c r="CD2178" s="155">
        <v>0</v>
      </c>
      <c r="CE2178" s="155">
        <v>-1.0870898000000001E-8</v>
      </c>
      <c r="CF2178" s="155">
        <v>0</v>
      </c>
      <c r="CG2178" s="155">
        <v>0</v>
      </c>
      <c r="CH2178" s="155">
        <v>0</v>
      </c>
      <c r="CI2178" s="155">
        <v>-2.4542337E-6</v>
      </c>
      <c r="CJ2178" s="155">
        <v>-8.3932111999999995E-6</v>
      </c>
      <c r="CK2178" s="155">
        <v>-2.6533183999999999E-8</v>
      </c>
      <c r="CL2178" s="155">
        <v>0</v>
      </c>
      <c r="CM2178"/>
      <c r="CN2178" s="284">
        <v>0</v>
      </c>
      <c r="CO2178" s="284">
        <v>-0.92051740000000004</v>
      </c>
      <c r="CP2178" s="285">
        <v>-3.6665901E-3</v>
      </c>
      <c r="CQ2178" s="284">
        <v>-2.3443399999999999E-3</v>
      </c>
      <c r="CR2178" s="284">
        <v>0</v>
      </c>
      <c r="CS2178" s="284">
        <v>0</v>
      </c>
      <c r="CT2178" s="284">
        <v>-1.4326519999999999E-4</v>
      </c>
      <c r="CU2178" s="284">
        <v>0</v>
      </c>
      <c r="CV2178" s="284">
        <v>0</v>
      </c>
      <c r="CW2178" s="284">
        <v>-5.6469431999999999E-5</v>
      </c>
      <c r="CX2178"/>
      <c r="CY2178"/>
      <c r="CZ2178"/>
      <c r="DA2178"/>
      <c r="DB2178" s="212"/>
      <c r="DC2178" s="48"/>
      <c r="DD2178" s="48"/>
      <c r="DE2178" s="48"/>
      <c r="DF2178" s="48"/>
      <c r="DG2178" s="48"/>
      <c r="DH2178" s="48"/>
      <c r="DI2178" s="48"/>
      <c r="DJ2178" s="48"/>
      <c r="DK2178" s="48"/>
      <c r="DL2178" s="48"/>
    </row>
    <row r="2179" spans="1:116" ht="14.4">
      <c r="A2179" t="s">
        <v>2068</v>
      </c>
      <c r="B2179" s="188" t="s">
        <v>334</v>
      </c>
      <c r="C2179" s="151" t="str">
        <f t="shared" si="544"/>
        <v>F.110.01.112</v>
      </c>
      <c r="D2179" s="54" t="s">
        <v>445</v>
      </c>
      <c r="E2179" s="150" t="s">
        <v>352</v>
      </c>
      <c r="F2179" s="153" t="str">
        <f t="shared" si="545"/>
        <v>Titanium  recycling credit  closed loop (81% virgin part in trade mix)</v>
      </c>
      <c r="G2179" s="154">
        <f t="shared" si="563"/>
        <v>-8.2580026666666662</v>
      </c>
      <c r="H2179"/>
      <c r="I2179"/>
      <c r="J2179" s="227">
        <f t="shared" si="546"/>
        <v>-13.82426234878729</v>
      </c>
      <c r="K2179"/>
      <c r="L2179" s="280">
        <f t="shared" si="547"/>
        <v>-0.10209067926000001</v>
      </c>
      <c r="M2179" s="280">
        <f t="shared" si="548"/>
        <v>-0.29869941634999997</v>
      </c>
      <c r="N2179" s="281">
        <f t="shared" si="549"/>
        <v>-12.18477185317729</v>
      </c>
      <c r="O2179" s="280">
        <v>-1.2387003999999999</v>
      </c>
      <c r="P2179" s="286">
        <v>-0.17852198999999999</v>
      </c>
      <c r="Q2179" s="286">
        <v>-0.12004681</v>
      </c>
      <c r="R2179" s="286">
        <v>-0.10380713</v>
      </c>
      <c r="S2179" s="219">
        <v>2.4985037999999998E-3</v>
      </c>
      <c r="T2179" s="286">
        <v>-8.7470640000000005E-5</v>
      </c>
      <c r="U2179" s="219">
        <v>-6.9458241999999996E-4</v>
      </c>
      <c r="V2179" s="219">
        <v>-5.3684529000000002E-4</v>
      </c>
      <c r="W2179" s="286">
        <v>-12.301526000000001</v>
      </c>
      <c r="X2179" s="219">
        <v>4.5809373999999999E-4</v>
      </c>
      <c r="Y2179" s="219">
        <v>0.11675284</v>
      </c>
      <c r="Z2179" s="286">
        <v>-5.1864799999999999E-5</v>
      </c>
      <c r="AA2179" s="286">
        <v>1.3068149E-6</v>
      </c>
      <c r="AB2179" s="286">
        <v>7.8099405999999997E-12</v>
      </c>
      <c r="AC2179"/>
      <c r="AD2179" s="227">
        <f t="shared" si="558"/>
        <v>-1.2387003999999999</v>
      </c>
      <c r="AE2179" s="227">
        <f t="shared" si="559"/>
        <v>-0.40119632454999987</v>
      </c>
      <c r="AF2179" s="227">
        <f t="shared" si="560"/>
        <v>-0.29910433847509993</v>
      </c>
      <c r="AG2179" s="227">
        <f t="shared" si="561"/>
        <v>-0.29869941634999997</v>
      </c>
      <c r="AH2179" s="227">
        <f t="shared" si="562"/>
        <v>-12.18477315999219</v>
      </c>
      <c r="AI2179"/>
      <c r="AJ2179">
        <v>-82.290463000000003</v>
      </c>
      <c r="AK2179" s="155">
        <v>-113.41791000000001</v>
      </c>
      <c r="AL2179" s="155">
        <v>17.283498999999999</v>
      </c>
      <c r="AM2179" s="155">
        <v>0</v>
      </c>
      <c r="AN2179" s="155">
        <v>3.3757587999999998</v>
      </c>
      <c r="AO2179" s="155">
        <v>7.0179127000000001</v>
      </c>
      <c r="AP2179" s="155">
        <v>3.4502722000000001</v>
      </c>
      <c r="AQ2179"/>
      <c r="AR2179" s="156">
        <v>-0.21749233000000001</v>
      </c>
      <c r="AS2179" s="156">
        <v>-0.20388783999999999</v>
      </c>
      <c r="AT2179" s="156">
        <v>-8.3318763000000007E-3</v>
      </c>
      <c r="AU2179" s="156">
        <v>-5.2726118000000002E-3</v>
      </c>
      <c r="AV2179" s="282">
        <f t="shared" si="555"/>
        <v>-1.2223491794696299E-5</v>
      </c>
      <c r="AW2179" s="282">
        <f t="shared" si="556"/>
        <v>-3.0813151510828337E-8</v>
      </c>
      <c r="AX2179" s="283">
        <f t="shared" si="557"/>
        <v>-0.73846104000000001</v>
      </c>
      <c r="AY2179" s="157">
        <v>-7.7291907999999993E-6</v>
      </c>
      <c r="AZ2179" s="157">
        <v>-2.3323400000000002E-8</v>
      </c>
      <c r="BA2179" s="157">
        <v>-6.3712028000000002E-13</v>
      </c>
      <c r="BB2179" s="157">
        <v>1.1034677E-12</v>
      </c>
      <c r="BC2179" s="157">
        <v>0</v>
      </c>
      <c r="BD2179" s="157">
        <v>-1.6421528999999998E-8</v>
      </c>
      <c r="BE2179" s="157">
        <v>-4.4776565999999996E-6</v>
      </c>
      <c r="BF2179" s="157">
        <v>-2.3068839999999998E-9</v>
      </c>
      <c r="BG2179" s="157">
        <v>-5.1740178999999996E-9</v>
      </c>
      <c r="BH2179" s="157">
        <v>1.4567631999999998E-14</v>
      </c>
      <c r="BI2179" s="157">
        <v>1.8719912E-16</v>
      </c>
      <c r="BJ2179" s="157">
        <v>-3.2682609000000002E-13</v>
      </c>
      <c r="BK2179" s="157">
        <v>-6.6876990999999998E-12</v>
      </c>
      <c r="BL2179" s="157">
        <v>-1.2127202E-12</v>
      </c>
      <c r="BM2179" s="157">
        <v>-1.5592304E-11</v>
      </c>
      <c r="BN2179" s="157">
        <v>-2.0837686000000001E-10</v>
      </c>
      <c r="BO2179" s="157">
        <v>1.055084E-20</v>
      </c>
      <c r="BP2179" s="157">
        <v>-0.16417066999999999</v>
      </c>
      <c r="BQ2179" s="157">
        <v>-0.57429037000000005</v>
      </c>
      <c r="BR2179" s="157">
        <v>0</v>
      </c>
      <c r="BS2179" s="157">
        <v>0</v>
      </c>
      <c r="BT2179" s="157">
        <v>0</v>
      </c>
      <c r="BU2179"/>
      <c r="BV2179" s="155">
        <v>-4.6121855000000003E-4</v>
      </c>
      <c r="BW2179" s="155">
        <v>-4.1157793000000002E-5</v>
      </c>
      <c r="BX2179" s="155">
        <v>-2.3025502000000001E-4</v>
      </c>
      <c r="BY2179" s="155">
        <v>-5.8677474999999999E-8</v>
      </c>
      <c r="BZ2179" s="155">
        <v>-2.4037831E-5</v>
      </c>
      <c r="CA2179" s="155">
        <v>-1.0788389999999999E-5</v>
      </c>
      <c r="CB2179" s="155">
        <v>3.6247264000000001E-10</v>
      </c>
      <c r="CC2179" s="155">
        <v>-1.6374719999999999E-5</v>
      </c>
      <c r="CD2179" s="155">
        <v>-1.4549348000000001E-7</v>
      </c>
      <c r="CE2179" s="155">
        <v>-4.5894903999999998E-7</v>
      </c>
      <c r="CF2179" s="155">
        <v>0</v>
      </c>
      <c r="CG2179" s="155">
        <v>2.3331835999999999E-17</v>
      </c>
      <c r="CH2179" s="155">
        <v>1.9104016000000001E-13</v>
      </c>
      <c r="CI2179" s="155">
        <v>-2.1533499E-5</v>
      </c>
      <c r="CJ2179" s="155">
        <v>-1.1638603E-4</v>
      </c>
      <c r="CK2179" s="155">
        <v>-2.2515734999999999E-8</v>
      </c>
      <c r="CL2179" s="155">
        <v>0</v>
      </c>
      <c r="CM2179"/>
      <c r="CN2179" s="284">
        <v>1.6169900000000001E-13</v>
      </c>
      <c r="CO2179" s="284">
        <v>-8.2030525999999995</v>
      </c>
      <c r="CP2179" s="285">
        <v>-0.30862290999999997</v>
      </c>
      <c r="CQ2179" s="284">
        <v>-3.0633929000000001E-2</v>
      </c>
      <c r="CR2179" s="284">
        <v>-1.4802017E-10</v>
      </c>
      <c r="CS2179" s="284">
        <v>-1.7513577999999998E-8</v>
      </c>
      <c r="CT2179" s="284">
        <v>-1.1702317999999999E-3</v>
      </c>
      <c r="CU2179" s="284">
        <v>-3.2970651000000002</v>
      </c>
      <c r="CV2179" s="284">
        <v>9.7489091999999993E-9</v>
      </c>
      <c r="CW2179" s="284">
        <v>-3.793991E-3</v>
      </c>
      <c r="CX2179"/>
      <c r="CY2179"/>
      <c r="CZ2179"/>
      <c r="DA2179"/>
      <c r="DB2179" s="212"/>
      <c r="DC2179" s="48"/>
      <c r="DD2179" s="48"/>
      <c r="DE2179" s="48"/>
      <c r="DF2179" s="48"/>
      <c r="DG2179" s="48"/>
      <c r="DH2179" s="48"/>
      <c r="DI2179" s="48"/>
      <c r="DJ2179" s="48"/>
      <c r="DK2179" s="48"/>
      <c r="DL2179" s="48"/>
    </row>
    <row r="2180" spans="1:116" ht="14.4">
      <c r="A2180" t="s">
        <v>2069</v>
      </c>
      <c r="B2180" s="188" t="s">
        <v>334</v>
      </c>
      <c r="C2180" s="151" t="str">
        <f t="shared" ref="C2180:C2251" si="564">MID(A2180,1,12)</f>
        <v>F.110.01.113</v>
      </c>
      <c r="D2180" s="54" t="s">
        <v>445</v>
      </c>
      <c r="E2180" s="150" t="s">
        <v>352</v>
      </c>
      <c r="F2180" s="153" t="str">
        <f t="shared" ref="F2180:F2251" si="565">MID(A2180, 21,85)</f>
        <v>Zinc  recycling credit closed loop (69% virgin part in trade mix)</v>
      </c>
      <c r="G2180" s="154">
        <f t="shared" si="563"/>
        <v>-1.9911414666666669</v>
      </c>
      <c r="H2180"/>
      <c r="I2180"/>
      <c r="J2180" s="227">
        <f t="shared" si="546"/>
        <v>-1.6340539632178164</v>
      </c>
      <c r="K2180"/>
      <c r="L2180" s="280">
        <f t="shared" si="547"/>
        <v>5.1110587789999998E-3</v>
      </c>
      <c r="M2180" s="280">
        <f t="shared" si="548"/>
        <v>-0.22581235215999998</v>
      </c>
      <c r="N2180" s="281">
        <f t="shared" si="549"/>
        <v>-1.1146814498368165</v>
      </c>
      <c r="O2180" s="280">
        <v>-0.29867122000000002</v>
      </c>
      <c r="P2180" s="219">
        <v>-0.22580942000000001</v>
      </c>
      <c r="Q2180" s="219">
        <v>-8.6374727E-4</v>
      </c>
      <c r="R2180" s="219">
        <v>3.9816471999999997E-3</v>
      </c>
      <c r="S2180" s="219">
        <v>9.5559832999999998E-4</v>
      </c>
      <c r="T2180" s="286">
        <v>5.7399589000000002E-5</v>
      </c>
      <c r="U2180" s="219">
        <v>1.1641366E-4</v>
      </c>
      <c r="V2180" s="219">
        <v>3.7772509E-4</v>
      </c>
      <c r="W2180" s="286">
        <v>-1.1176472</v>
      </c>
      <c r="X2180" s="219">
        <v>4.682736E-4</v>
      </c>
      <c r="Y2180" s="219">
        <v>2.9644143E-3</v>
      </c>
      <c r="Z2180" s="286">
        <v>1.4816420000000001E-5</v>
      </c>
      <c r="AA2180" s="286">
        <v>1.3358551999999999E-6</v>
      </c>
      <c r="AB2180" s="286">
        <v>7.9834948000000007E-12</v>
      </c>
      <c r="AC2180"/>
      <c r="AD2180" s="227">
        <f t="shared" si="558"/>
        <v>-0.29867122000000002</v>
      </c>
      <c r="AE2180" s="227">
        <f t="shared" si="559"/>
        <v>-0.221184383401</v>
      </c>
      <c r="AF2180" s="227">
        <f t="shared" si="560"/>
        <v>-0.22629410632479999</v>
      </c>
      <c r="AG2180" s="227">
        <f t="shared" si="561"/>
        <v>-0.22581235215999998</v>
      </c>
      <c r="AH2180" s="227">
        <f t="shared" si="562"/>
        <v>-1.1146827856920165</v>
      </c>
      <c r="AI2180"/>
      <c r="AJ2180">
        <v>-44.416094999999999</v>
      </c>
      <c r="AK2180" s="155">
        <v>-44.593020000000003</v>
      </c>
      <c r="AL2180" s="155">
        <v>0.10146982</v>
      </c>
      <c r="AM2180" s="155">
        <v>0</v>
      </c>
      <c r="AN2180" s="155">
        <v>2.0629569E-2</v>
      </c>
      <c r="AO2180" s="155">
        <v>3.5033482999999997E-2</v>
      </c>
      <c r="AP2180" s="155">
        <v>1.9791651E-2</v>
      </c>
      <c r="AQ2180"/>
      <c r="AR2180" s="156">
        <v>-0.10520209</v>
      </c>
      <c r="AS2180" s="156">
        <v>-9.9052179000000004E-2</v>
      </c>
      <c r="AT2180" s="156">
        <v>-2.7909119E-3</v>
      </c>
      <c r="AU2180" s="156">
        <v>-3.3589957999999999E-3</v>
      </c>
      <c r="AV2180" s="282">
        <f t="shared" si="555"/>
        <v>-5.9383801081856002E-6</v>
      </c>
      <c r="AW2180" s="282">
        <f t="shared" si="556"/>
        <v>-1.0321419884080428E-8</v>
      </c>
      <c r="AX2180" s="283">
        <f t="shared" si="557"/>
        <v>-0.470447587</v>
      </c>
      <c r="AY2180" s="157">
        <v>-1.8477726E-6</v>
      </c>
      <c r="AZ2180" s="157">
        <v>-5.5751761000000002E-9</v>
      </c>
      <c r="BA2180" s="157">
        <v>-1.5232178000000001E-13</v>
      </c>
      <c r="BB2180" s="157">
        <v>1.1279892000000001E-12</v>
      </c>
      <c r="BC2180" s="157">
        <v>0</v>
      </c>
      <c r="BD2180" s="157">
        <v>1.3587292E-10</v>
      </c>
      <c r="BE2180" s="157">
        <v>-4.0908359000000001E-6</v>
      </c>
      <c r="BF2180" s="157">
        <v>2.7915317E-11</v>
      </c>
      <c r="BG2180" s="157">
        <v>-4.7740911000000004E-9</v>
      </c>
      <c r="BH2180" s="157">
        <v>1.4891356999999999E-14</v>
      </c>
      <c r="BI2180" s="157">
        <v>1.9135910000000001E-16</v>
      </c>
      <c r="BJ2180" s="157">
        <v>6.6361478999999999E-14</v>
      </c>
      <c r="BK2180" s="157">
        <v>2.3188162E-15</v>
      </c>
      <c r="BL2180" s="157">
        <v>5.5767748999999998E-16</v>
      </c>
      <c r="BM2180" s="157">
        <v>8.9082772000000005E-12</v>
      </c>
      <c r="BN2180" s="157">
        <v>8.2482628000000001E-11</v>
      </c>
      <c r="BO2180" s="157">
        <v>1.0785303E-20</v>
      </c>
      <c r="BP2180" s="157">
        <v>-2.4482217000000001E-2</v>
      </c>
      <c r="BQ2180" s="157">
        <v>-0.44596537000000003</v>
      </c>
      <c r="BR2180" s="157">
        <v>0</v>
      </c>
      <c r="BS2180" s="157">
        <v>0</v>
      </c>
      <c r="BT2180" s="157">
        <v>0</v>
      </c>
      <c r="BU2180"/>
      <c r="BV2180" s="155">
        <v>-6.1094888E-4</v>
      </c>
      <c r="BW2180" s="155">
        <v>-3.2902311999999998E-5</v>
      </c>
      <c r="BX2180" s="155">
        <v>-5.5518306999999999E-5</v>
      </c>
      <c r="BY2180" s="155">
        <v>4.6050849000000001E-8</v>
      </c>
      <c r="BZ2180" s="155">
        <v>-2.6690069999999998E-5</v>
      </c>
      <c r="CA2180" s="155">
        <v>2.3214202E-8</v>
      </c>
      <c r="CB2180" s="155">
        <v>3.7052758999999998E-10</v>
      </c>
      <c r="CC2180" s="155">
        <v>3.4962336E-8</v>
      </c>
      <c r="CD2180" s="155">
        <v>8.3063248999999997E-8</v>
      </c>
      <c r="CE2180" s="155">
        <v>9.5432799000000004E-8</v>
      </c>
      <c r="CF2180" s="155">
        <v>0</v>
      </c>
      <c r="CG2180" s="155">
        <v>2.3850321000000001E-17</v>
      </c>
      <c r="CH2180" s="155">
        <v>1.952855E-13</v>
      </c>
      <c r="CI2180" s="155">
        <v>-1.3767751E-6</v>
      </c>
      <c r="CJ2180" s="155">
        <v>-5.4227714000000001E-5</v>
      </c>
      <c r="CK2180" s="155">
        <v>-4.4051679E-4</v>
      </c>
      <c r="CL2180" s="155">
        <v>0</v>
      </c>
      <c r="CM2180"/>
      <c r="CN2180" s="284">
        <v>1.6529231E-13</v>
      </c>
      <c r="CO2180" s="284">
        <v>-1.9911384000000001</v>
      </c>
      <c r="CP2180" s="285">
        <v>9.6196219999999998E-4</v>
      </c>
      <c r="CQ2180" s="284">
        <v>-2.2506000000000002E-2</v>
      </c>
      <c r="CR2180" s="284">
        <v>3.0728294999999998E-11</v>
      </c>
      <c r="CS2180" s="284">
        <v>3.6102324000000002E-9</v>
      </c>
      <c r="CT2180" s="284">
        <v>-1.3647821E-3</v>
      </c>
      <c r="CU2180" s="284">
        <v>1.9548785999999999E-3</v>
      </c>
      <c r="CV2180" s="284">
        <v>9.9655516000000007E-9</v>
      </c>
      <c r="CW2180" s="284">
        <v>8.1662183000000006E-6</v>
      </c>
      <c r="CX2180"/>
      <c r="CY2180"/>
      <c r="CZ2180"/>
      <c r="DA2180"/>
      <c r="DB2180" s="212"/>
      <c r="DC2180" s="48"/>
      <c r="DD2180" s="48"/>
      <c r="DE2180" s="48"/>
      <c r="DF2180" s="48"/>
      <c r="DG2180" s="48"/>
      <c r="DH2180" s="48"/>
      <c r="DI2180" s="48"/>
      <c r="DJ2180" s="48"/>
      <c r="DK2180" s="48"/>
      <c r="DL2180" s="48"/>
    </row>
    <row r="2181" spans="1:116" ht="14.4">
      <c r="B2181" s="188"/>
      <c r="C2181" s="151"/>
      <c r="D2181" s="51" t="s">
        <v>446</v>
      </c>
      <c r="E2181" s="150"/>
      <c r="F2181"/>
      <c r="G2181"/>
      <c r="H2181"/>
      <c r="I2181"/>
      <c r="J2181"/>
      <c r="K2181"/>
      <c r="L2181"/>
      <c r="M2181"/>
      <c r="N2181" s="174"/>
      <c r="O2181"/>
      <c r="P2181"/>
      <c r="Q2181"/>
      <c r="R2181"/>
      <c r="S2181"/>
      <c r="T2181" s="53"/>
      <c r="U2181"/>
      <c r="V2181"/>
      <c r="W2181" s="53"/>
      <c r="X2181"/>
      <c r="Y2181"/>
      <c r="Z2181" s="53"/>
      <c r="AA2181" s="53"/>
      <c r="AB2181" s="53"/>
      <c r="AC2181"/>
      <c r="AD2181"/>
      <c r="AE2181"/>
      <c r="AF2181"/>
      <c r="AG2181"/>
      <c r="AH2181"/>
      <c r="AI2181"/>
      <c r="AJ2181"/>
      <c r="AK2181"/>
      <c r="AL2181"/>
      <c r="AM2181"/>
      <c r="AN2181"/>
      <c r="AO2181"/>
      <c r="AP2181"/>
      <c r="AQ2181"/>
      <c r="AR2181"/>
      <c r="AS2181"/>
      <c r="AT2181"/>
      <c r="AU2181"/>
      <c r="AX2181" s="19"/>
      <c r="AY2181"/>
      <c r="AZ2181"/>
      <c r="BA2181"/>
      <c r="BB2181"/>
      <c r="BC2181"/>
      <c r="BD2181"/>
      <c r="BE2181"/>
      <c r="BF2181"/>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c r="CL2181"/>
      <c r="CM2181"/>
      <c r="CN2181"/>
      <c r="CO2181"/>
      <c r="CP2181" s="117"/>
      <c r="CQ2181"/>
      <c r="CR2181"/>
      <c r="CS2181"/>
      <c r="CT2181"/>
      <c r="CU2181"/>
      <c r="CV2181"/>
      <c r="CW2181"/>
      <c r="CX2181"/>
      <c r="CY2181"/>
      <c r="CZ2181"/>
      <c r="DA2181"/>
      <c r="DB2181" s="212"/>
      <c r="DC2181" s="48"/>
      <c r="DD2181" s="48"/>
      <c r="DE2181" s="48"/>
      <c r="DF2181" s="48"/>
      <c r="DG2181" s="48"/>
      <c r="DH2181" s="48"/>
      <c r="DI2181" s="48"/>
      <c r="DJ2181" s="48"/>
      <c r="DK2181" s="48"/>
      <c r="DL2181" s="48"/>
    </row>
    <row r="2182" spans="1:116" ht="14.4">
      <c r="A2182" t="s">
        <v>1191</v>
      </c>
      <c r="B2182" s="188" t="s">
        <v>334</v>
      </c>
      <c r="C2182" s="151" t="str">
        <f t="shared" si="564"/>
        <v>F.120.01.100</v>
      </c>
      <c r="D2182" s="54" t="s">
        <v>446</v>
      </c>
      <c r="E2182" s="150" t="s">
        <v>352</v>
      </c>
      <c r="F2182" s="153" t="str">
        <f t="shared" si="565"/>
        <v>Plastics open loop recycling credit</v>
      </c>
      <c r="G2182" s="154">
        <f t="shared" si="563"/>
        <v>0</v>
      </c>
      <c r="H2182"/>
      <c r="I2182"/>
      <c r="J2182" s="227">
        <f t="shared" si="546"/>
        <v>0</v>
      </c>
      <c r="K2182"/>
      <c r="L2182" s="280">
        <f t="shared" si="547"/>
        <v>0</v>
      </c>
      <c r="M2182" s="280">
        <f t="shared" si="548"/>
        <v>0</v>
      </c>
      <c r="N2182" s="281">
        <f t="shared" si="549"/>
        <v>0</v>
      </c>
      <c r="O2182" s="280">
        <v>0</v>
      </c>
      <c r="P2182" s="286">
        <v>0</v>
      </c>
      <c r="Q2182" s="286">
        <v>0</v>
      </c>
      <c r="R2182" s="286">
        <v>0</v>
      </c>
      <c r="S2182" s="219">
        <v>0</v>
      </c>
      <c r="T2182" s="286">
        <v>0</v>
      </c>
      <c r="U2182" s="219">
        <v>0</v>
      </c>
      <c r="V2182" s="219">
        <v>0</v>
      </c>
      <c r="W2182" s="286">
        <v>0</v>
      </c>
      <c r="X2182" s="219">
        <v>0</v>
      </c>
      <c r="Y2182" s="219">
        <v>0</v>
      </c>
      <c r="Z2182" s="286">
        <v>0</v>
      </c>
      <c r="AA2182" s="219">
        <v>0</v>
      </c>
      <c r="AB2182" s="286">
        <v>0</v>
      </c>
      <c r="AC2182"/>
      <c r="AD2182" s="227">
        <f t="shared" si="558"/>
        <v>0</v>
      </c>
      <c r="AE2182" s="227">
        <f t="shared" si="559"/>
        <v>0</v>
      </c>
      <c r="AF2182" s="227">
        <f t="shared" si="560"/>
        <v>0</v>
      </c>
      <c r="AG2182" s="227">
        <f t="shared" si="561"/>
        <v>0</v>
      </c>
      <c r="AH2182" s="227">
        <f t="shared" si="562"/>
        <v>0</v>
      </c>
      <c r="AI2182"/>
      <c r="AJ2182">
        <v>0</v>
      </c>
      <c r="AK2182" s="155">
        <v>0</v>
      </c>
      <c r="AL2182" s="155">
        <v>0</v>
      </c>
      <c r="AM2182" s="155">
        <v>0</v>
      </c>
      <c r="AN2182" s="155">
        <v>0</v>
      </c>
      <c r="AO2182" s="155">
        <v>0</v>
      </c>
      <c r="AP2182" s="155">
        <v>0</v>
      </c>
      <c r="AQ2182"/>
      <c r="AR2182" s="156">
        <v>0</v>
      </c>
      <c r="AS2182" s="156">
        <v>0</v>
      </c>
      <c r="AT2182" s="156">
        <v>0</v>
      </c>
      <c r="AU2182" s="156">
        <v>0</v>
      </c>
      <c r="AV2182" s="282">
        <f t="shared" si="555"/>
        <v>0</v>
      </c>
      <c r="AW2182" s="282">
        <f t="shared" si="556"/>
        <v>0</v>
      </c>
      <c r="AX2182" s="283">
        <f t="shared" si="557"/>
        <v>0</v>
      </c>
      <c r="AY2182" s="157">
        <v>0</v>
      </c>
      <c r="AZ2182" s="157">
        <v>0</v>
      </c>
      <c r="BA2182" s="157">
        <v>0</v>
      </c>
      <c r="BB2182" s="157">
        <v>0</v>
      </c>
      <c r="BC2182" s="157">
        <v>0</v>
      </c>
      <c r="BD2182" s="157">
        <v>0</v>
      </c>
      <c r="BE2182" s="157">
        <v>0</v>
      </c>
      <c r="BF2182" s="157">
        <v>0</v>
      </c>
      <c r="BG2182" s="157">
        <v>0</v>
      </c>
      <c r="BH2182" s="157">
        <v>0</v>
      </c>
      <c r="BI2182" s="157">
        <v>0</v>
      </c>
      <c r="BJ2182" s="157">
        <v>0</v>
      </c>
      <c r="BK2182" s="157">
        <v>0</v>
      </c>
      <c r="BL2182" s="157">
        <v>0</v>
      </c>
      <c r="BM2182" s="157">
        <v>0</v>
      </c>
      <c r="BN2182" s="157">
        <v>0</v>
      </c>
      <c r="BO2182" s="157">
        <v>0</v>
      </c>
      <c r="BP2182" s="157">
        <v>0</v>
      </c>
      <c r="BQ2182" s="157">
        <v>0</v>
      </c>
      <c r="BR2182" s="157">
        <v>0</v>
      </c>
      <c r="BS2182" s="157">
        <v>0</v>
      </c>
      <c r="BT2182" s="157">
        <v>0</v>
      </c>
      <c r="BU2182"/>
      <c r="BV2182" s="155">
        <v>0</v>
      </c>
      <c r="BW2182" s="155">
        <v>0</v>
      </c>
      <c r="BX2182" s="155">
        <v>0</v>
      </c>
      <c r="BY2182" s="155">
        <v>0</v>
      </c>
      <c r="BZ2182" s="155">
        <v>0</v>
      </c>
      <c r="CA2182" s="155">
        <v>0</v>
      </c>
      <c r="CB2182" s="155">
        <v>0</v>
      </c>
      <c r="CC2182" s="155">
        <v>0</v>
      </c>
      <c r="CD2182" s="155">
        <v>0</v>
      </c>
      <c r="CE2182" s="155">
        <v>0</v>
      </c>
      <c r="CF2182" s="155">
        <v>0</v>
      </c>
      <c r="CG2182" s="155">
        <v>0</v>
      </c>
      <c r="CH2182" s="155">
        <v>0</v>
      </c>
      <c r="CI2182" s="155">
        <v>0</v>
      </c>
      <c r="CJ2182" s="155">
        <v>0</v>
      </c>
      <c r="CK2182" s="155">
        <v>0</v>
      </c>
      <c r="CL2182" s="155">
        <v>0</v>
      </c>
      <c r="CM2182"/>
      <c r="CN2182" s="284">
        <v>0</v>
      </c>
      <c r="CO2182" s="284">
        <v>0</v>
      </c>
      <c r="CP2182" s="285">
        <v>0</v>
      </c>
      <c r="CQ2182" s="284">
        <v>0</v>
      </c>
      <c r="CR2182" s="284">
        <v>0</v>
      </c>
      <c r="CS2182" s="284">
        <v>0</v>
      </c>
      <c r="CT2182" s="284">
        <v>0</v>
      </c>
      <c r="CU2182" s="284">
        <v>0</v>
      </c>
      <c r="CV2182" s="284">
        <v>0</v>
      </c>
      <c r="CW2182" s="284">
        <v>0</v>
      </c>
      <c r="CX2182"/>
      <c r="CY2182"/>
      <c r="CZ2182"/>
      <c r="DA2182"/>
      <c r="DB2182" s="212"/>
      <c r="DC2182" s="48"/>
      <c r="DD2182" s="48"/>
      <c r="DE2182" s="48"/>
      <c r="DF2182" s="48"/>
      <c r="DG2182" s="48"/>
      <c r="DH2182" s="48"/>
      <c r="DI2182" s="48"/>
      <c r="DJ2182" s="48"/>
      <c r="DK2182" s="48"/>
      <c r="DL2182" s="48"/>
    </row>
    <row r="2183" spans="1:116" ht="14.4">
      <c r="A2183" t="s">
        <v>2070</v>
      </c>
      <c r="B2183" s="188" t="s">
        <v>334</v>
      </c>
      <c r="C2183" s="151" t="str">
        <f t="shared" si="564"/>
        <v>F.120.01.101</v>
      </c>
      <c r="D2183" s="54" t="s">
        <v>446</v>
      </c>
      <c r="E2183" s="150" t="s">
        <v>352</v>
      </c>
      <c r="F2183" s="153" t="str">
        <f t="shared" si="565"/>
        <v>ABS closed loop chemical upcycling credit</v>
      </c>
      <c r="G2183" s="154">
        <f t="shared" si="563"/>
        <v>-0.21340682</v>
      </c>
      <c r="H2183"/>
      <c r="I2183"/>
      <c r="J2183" s="227">
        <f t="shared" si="546"/>
        <v>-0.84237086283085405</v>
      </c>
      <c r="K2183"/>
      <c r="L2183" s="280">
        <f t="shared" si="547"/>
        <v>-8.3072044520000003E-3</v>
      </c>
      <c r="M2183" s="280">
        <f t="shared" si="548"/>
        <v>-0.80064811802400004</v>
      </c>
      <c r="N2183" s="281">
        <f t="shared" si="549"/>
        <v>-1.40451735485402E-3</v>
      </c>
      <c r="O2183" s="280">
        <v>-3.2011023E-2</v>
      </c>
      <c r="P2183" s="286">
        <v>-1.5446319999999999E-2</v>
      </c>
      <c r="Q2183" s="286">
        <v>-3.4736424E-3</v>
      </c>
      <c r="R2183" s="286">
        <v>-9.4772381000000003E-3</v>
      </c>
      <c r="S2183" s="219">
        <v>1.4317649E-3</v>
      </c>
      <c r="T2183" s="286">
        <v>-3.4980741999999997E-5</v>
      </c>
      <c r="U2183" s="219">
        <v>-2.2675051E-4</v>
      </c>
      <c r="V2183" s="219">
        <v>-7.0228249000000003E-3</v>
      </c>
      <c r="W2183" s="286">
        <v>-5.9740278000000001E-5</v>
      </c>
      <c r="X2183" s="219">
        <v>-0.77474237000000001</v>
      </c>
      <c r="Y2183" s="219">
        <v>3.828456E-3</v>
      </c>
      <c r="Z2183" s="286">
        <v>3.7039275999999997E-5</v>
      </c>
      <c r="AA2183" s="219">
        <v>-5.1732330999999998E-3</v>
      </c>
      <c r="AB2183" s="286">
        <v>2.3145980000000002E-11</v>
      </c>
      <c r="AC2183"/>
      <c r="AD2183" s="227">
        <f t="shared" si="558"/>
        <v>-3.2011023E-2</v>
      </c>
      <c r="AE2183" s="227">
        <f t="shared" si="559"/>
        <v>-3.4249991751999997E-2</v>
      </c>
      <c r="AF2183" s="227">
        <f t="shared" si="560"/>
        <v>-3.11160204E-2</v>
      </c>
      <c r="AG2183" s="227">
        <f t="shared" si="561"/>
        <v>-0.80064811802400004</v>
      </c>
      <c r="AH2183" s="227">
        <f t="shared" si="562"/>
        <v>3.7687157451459798E-3</v>
      </c>
      <c r="AI2183"/>
      <c r="AJ2183">
        <v>-51.184376999999998</v>
      </c>
      <c r="AK2183" s="155">
        <v>-50.918922000000002</v>
      </c>
      <c r="AL2183" s="155">
        <v>-0.29712643999999999</v>
      </c>
      <c r="AM2183" s="155">
        <v>0</v>
      </c>
      <c r="AN2183" s="155">
        <v>6.1213317000000003E-2</v>
      </c>
      <c r="AO2183" s="155">
        <v>2.6446394000000002E-2</v>
      </c>
      <c r="AP2183" s="155">
        <v>-5.5989018000000002E-2</v>
      </c>
      <c r="AQ2183"/>
      <c r="AR2183" s="156">
        <v>-1.1761582E-2</v>
      </c>
      <c r="AS2183" s="156">
        <v>-7.8640237000000002E-3</v>
      </c>
      <c r="AT2183" s="156">
        <v>-2.6040280000000002E-4</v>
      </c>
      <c r="AU2183" s="156">
        <v>-3.6371557999999998E-3</v>
      </c>
      <c r="AV2183" s="282">
        <f t="shared" si="555"/>
        <v>-4.7146425791490003E-7</v>
      </c>
      <c r="AW2183" s="282">
        <f t="shared" si="556"/>
        <v>-9.6302809944457091E-10</v>
      </c>
      <c r="AX2183" s="283">
        <f t="shared" si="557"/>
        <v>-0.50940557647310003</v>
      </c>
      <c r="AY2183" s="157">
        <v>-1.9802152999999999E-7</v>
      </c>
      <c r="AZ2183" s="157">
        <v>-5.9747947000000001E-10</v>
      </c>
      <c r="BA2183" s="157">
        <v>-1.6323996E-14</v>
      </c>
      <c r="BB2183" s="157">
        <v>3.2702991000000002E-12</v>
      </c>
      <c r="BC2183" s="157">
        <v>0</v>
      </c>
      <c r="BD2183" s="157">
        <v>-1.6937980999999999E-10</v>
      </c>
      <c r="BE2183" s="157">
        <v>-2.7229858999999999E-7</v>
      </c>
      <c r="BF2183" s="157">
        <v>-4.7528468999999998E-11</v>
      </c>
      <c r="BG2183" s="157">
        <v>-3.1864643999999999E-10</v>
      </c>
      <c r="BH2183" s="157">
        <v>4.3173454999999997E-14</v>
      </c>
      <c r="BI2183" s="157">
        <v>5.5479385999999998E-16</v>
      </c>
      <c r="BJ2183" s="157">
        <v>-1.2909716000000001E-13</v>
      </c>
      <c r="BK2183" s="157">
        <v>-4.2032273999999999E-14</v>
      </c>
      <c r="BL2183" s="157">
        <v>-7.6300851000000002E-15</v>
      </c>
      <c r="BM2183" s="157">
        <v>-2.1633704E-11</v>
      </c>
      <c r="BN2183" s="157">
        <v>-1.0842667E-9</v>
      </c>
      <c r="BO2183" s="157">
        <v>3.1269061999999999E-20</v>
      </c>
      <c r="BP2183" s="157">
        <v>-5.0864730999999997E-6</v>
      </c>
      <c r="BQ2183" s="157">
        <v>-0.50940048999999998</v>
      </c>
      <c r="BR2183" s="157">
        <v>1.2787200000000001E-10</v>
      </c>
      <c r="BS2183" s="157">
        <v>7.7760000000000004E-13</v>
      </c>
      <c r="BT2183" s="157">
        <v>3.4790400000000002E-17</v>
      </c>
      <c r="BU2183"/>
      <c r="BV2183" s="155">
        <v>-7.5403062000000006E-5</v>
      </c>
      <c r="BW2183" s="155">
        <v>-2.1628817000000002E-6</v>
      </c>
      <c r="BX2183" s="155">
        <v>-5.9503483999999998E-6</v>
      </c>
      <c r="BY2183" s="155">
        <v>-8.2752365000000005E-7</v>
      </c>
      <c r="BZ2183" s="155">
        <v>-1.7834132E-6</v>
      </c>
      <c r="CA2183" s="155">
        <v>6.7303286999999999E-8</v>
      </c>
      <c r="CB2183" s="155">
        <v>1.0742442999999999E-9</v>
      </c>
      <c r="CC2183" s="155">
        <v>1.0136382E-7</v>
      </c>
      <c r="CD2183" s="155">
        <v>-6.5670262000000003E-8</v>
      </c>
      <c r="CE2183" s="155">
        <v>-4.0614264E-7</v>
      </c>
      <c r="CF2183" s="155">
        <v>0</v>
      </c>
      <c r="CG2183" s="155">
        <v>6.9147542999999996E-17</v>
      </c>
      <c r="CH2183" s="155">
        <v>5.6617739000000005E-13</v>
      </c>
      <c r="CI2183" s="155">
        <v>-1.9581006E-6</v>
      </c>
      <c r="CJ2183" s="155">
        <v>-6.2449820999999997E-5</v>
      </c>
      <c r="CK2183" s="155">
        <v>1.2740208E-8</v>
      </c>
      <c r="CL2183" s="155">
        <v>1.8356957E-8</v>
      </c>
      <c r="CM2183"/>
      <c r="CN2183" s="284">
        <v>4.7922025999999998E-13</v>
      </c>
      <c r="CO2183" s="284">
        <v>-0.21339847000000001</v>
      </c>
      <c r="CP2183" s="285">
        <v>2.7935554999999998E-3</v>
      </c>
      <c r="CQ2183" s="284">
        <v>-1.4644952E-3</v>
      </c>
      <c r="CR2183" s="284">
        <v>-6.3956254999999995E-11</v>
      </c>
      <c r="CS2183" s="284">
        <v>-8.4074506000000001E-9</v>
      </c>
      <c r="CT2183" s="284">
        <v>-9.2187439999999994E-5</v>
      </c>
      <c r="CU2183" s="284">
        <v>-3.5025779E-2</v>
      </c>
      <c r="CV2183" s="284">
        <v>2.8892415999999999E-8</v>
      </c>
      <c r="CW2183" s="284">
        <v>2.3675736999999999E-5</v>
      </c>
      <c r="CX2183"/>
      <c r="CY2183"/>
      <c r="CZ2183"/>
      <c r="DA2183"/>
      <c r="DB2183" s="212"/>
      <c r="DC2183" s="48"/>
      <c r="DD2183" s="48"/>
      <c r="DE2183" s="48"/>
      <c r="DF2183" s="48"/>
      <c r="DG2183" s="48"/>
      <c r="DH2183" s="48"/>
      <c r="DI2183" s="48"/>
      <c r="DJ2183" s="48"/>
      <c r="DK2183" s="48"/>
      <c r="DL2183" s="48"/>
    </row>
    <row r="2184" spans="1:116" ht="14.4">
      <c r="A2184" t="s">
        <v>2071</v>
      </c>
      <c r="B2184" s="188" t="s">
        <v>334</v>
      </c>
      <c r="C2184" s="151" t="str">
        <f t="shared" si="564"/>
        <v>F.120.01.102</v>
      </c>
      <c r="D2184" s="54" t="s">
        <v>446</v>
      </c>
      <c r="E2184" s="150" t="s">
        <v>352</v>
      </c>
      <c r="F2184" s="153" t="str">
        <f t="shared" si="565"/>
        <v>bio-PE (Polyethylene) closed loop chemical upcycling credit</v>
      </c>
      <c r="G2184" s="154">
        <f t="shared" si="563"/>
        <v>-0.10841314666666667</v>
      </c>
      <c r="H2184"/>
      <c r="I2184"/>
      <c r="J2184" s="227">
        <f t="shared" si="546"/>
        <v>-0.78978928379295366</v>
      </c>
      <c r="K2184"/>
      <c r="L2184" s="280">
        <f t="shared" si="547"/>
        <v>-2.17365297E-4</v>
      </c>
      <c r="M2184" s="280">
        <f t="shared" si="548"/>
        <v>-0.77026335955000003</v>
      </c>
      <c r="N2184" s="281">
        <f t="shared" si="549"/>
        <v>-3.0465869459536175E-3</v>
      </c>
      <c r="O2184" s="280">
        <v>-1.6261972E-2</v>
      </c>
      <c r="P2184" s="286">
        <v>-1.5353357000000001E-3</v>
      </c>
      <c r="Q2184" s="286">
        <v>-3.4445983999999998E-4</v>
      </c>
      <c r="R2184" s="286">
        <v>-3.9866688E-4</v>
      </c>
      <c r="S2184" s="219">
        <v>1.6110302000000001E-4</v>
      </c>
      <c r="T2184" s="286">
        <v>-5.0014070000000001E-6</v>
      </c>
      <c r="U2184" s="286">
        <v>2.5199970000000001E-5</v>
      </c>
      <c r="V2184" s="286">
        <v>-2.8410991999999998E-6</v>
      </c>
      <c r="W2184" s="286">
        <v>-8.7665537999999993E-6</v>
      </c>
      <c r="X2184" s="219">
        <v>-0.76838638999999997</v>
      </c>
      <c r="Y2184" s="219">
        <v>-3.0258232E-3</v>
      </c>
      <c r="Z2184" s="286">
        <v>5.6670892000000001E-6</v>
      </c>
      <c r="AA2184" s="286">
        <v>-1.1997196E-5</v>
      </c>
      <c r="AB2184" s="286">
        <v>3.8463821999999997E-12</v>
      </c>
      <c r="AC2184"/>
      <c r="AD2184" s="227">
        <f t="shared" si="558"/>
        <v>-1.6261972E-2</v>
      </c>
      <c r="AE2184" s="227">
        <f t="shared" si="559"/>
        <v>-2.1000019362000001E-3</v>
      </c>
      <c r="AF2184" s="227">
        <f t="shared" si="560"/>
        <v>-1.8946338352E-3</v>
      </c>
      <c r="AG2184" s="227">
        <f t="shared" si="561"/>
        <v>-0.77026335955000003</v>
      </c>
      <c r="AH2184" s="227">
        <f t="shared" si="562"/>
        <v>-3.0345897499536177E-3</v>
      </c>
      <c r="AI2184"/>
      <c r="AJ2184">
        <v>-42.732134000000002</v>
      </c>
      <c r="AK2184" s="155">
        <v>49.233919999999998</v>
      </c>
      <c r="AL2184" s="155">
        <v>-0.10275809</v>
      </c>
      <c r="AM2184" s="155">
        <v>0</v>
      </c>
      <c r="AN2184" s="155">
        <v>-91.807770000000005</v>
      </c>
      <c r="AO2184" s="155">
        <v>-3.5029059000000001E-2</v>
      </c>
      <c r="AP2184" s="155">
        <v>-2.0497443000000001E-2</v>
      </c>
      <c r="AQ2184"/>
      <c r="AR2184" s="156">
        <v>1.2899910999999999E-3</v>
      </c>
      <c r="AS2184" s="156">
        <v>-2.1444314000000002E-3</v>
      </c>
      <c r="AT2184" s="156">
        <v>-9.1108762999999996E-5</v>
      </c>
      <c r="AU2184" s="156">
        <v>3.5255312999999998E-3</v>
      </c>
      <c r="AV2184" s="282">
        <f t="shared" si="555"/>
        <v>-1.2856303639252E-7</v>
      </c>
      <c r="AW2184" s="282">
        <f t="shared" si="556"/>
        <v>-3.369406912094597E-10</v>
      </c>
      <c r="AX2184" s="283">
        <f t="shared" si="557"/>
        <v>0.49377189228160001</v>
      </c>
      <c r="AY2184" s="157">
        <v>-1.0060517E-7</v>
      </c>
      <c r="AZ2184" s="157">
        <v>-3.0355023999999998E-10</v>
      </c>
      <c r="BA2184" s="157">
        <v>-8.2934249000000005E-15</v>
      </c>
      <c r="BB2184" s="157">
        <v>5.4345594999999997E-13</v>
      </c>
      <c r="BC2184" s="157">
        <v>0</v>
      </c>
      <c r="BD2184" s="157">
        <v>3.3734252999999998E-12</v>
      </c>
      <c r="BE2184" s="157">
        <v>-2.7722035E-8</v>
      </c>
      <c r="BF2184" s="157">
        <v>-7.0995775000000005E-13</v>
      </c>
      <c r="BG2184" s="157">
        <v>-3.1131072999999999E-11</v>
      </c>
      <c r="BH2184" s="157">
        <v>7.1745336000000004E-15</v>
      </c>
      <c r="BI2184" s="157">
        <v>9.2195243999999998E-17</v>
      </c>
      <c r="BJ2184" s="157">
        <v>1.4370131000000001E-14</v>
      </c>
      <c r="BK2184" s="157">
        <v>-6.1220630000000003E-14</v>
      </c>
      <c r="BL2184" s="157">
        <v>-1.1076588000000001E-14</v>
      </c>
      <c r="BM2184" s="157">
        <v>-2.2547507000000001E-13</v>
      </c>
      <c r="BN2184" s="157">
        <v>5.5652012999999997E-12</v>
      </c>
      <c r="BO2184" s="157">
        <v>5.1962703000000003E-21</v>
      </c>
      <c r="BP2184" s="157">
        <v>-1.0977183999999999E-6</v>
      </c>
      <c r="BQ2184" s="157">
        <v>0.49377299000000002</v>
      </c>
      <c r="BR2184" s="157">
        <v>-2.4508800000000001E-10</v>
      </c>
      <c r="BS2184" s="157">
        <v>-1.4904E-12</v>
      </c>
      <c r="BT2184" s="157">
        <v>-6.6681600000000001E-17</v>
      </c>
      <c r="BU2184"/>
      <c r="BV2184" s="155">
        <v>5.5756766000000002E-5</v>
      </c>
      <c r="BW2184" s="155">
        <v>-2.0898305000000001E-7</v>
      </c>
      <c r="BX2184" s="155">
        <v>-3.0228462E-6</v>
      </c>
      <c r="BY2184" s="155">
        <v>-5.7341043999999998E-10</v>
      </c>
      <c r="BZ2184" s="155">
        <v>-2.4120719E-7</v>
      </c>
      <c r="CA2184" s="155">
        <v>1.1184412E-8</v>
      </c>
      <c r="CB2184" s="155">
        <v>1.7851714999999999E-10</v>
      </c>
      <c r="CC2184" s="155">
        <v>1.6844566E-8</v>
      </c>
      <c r="CD2184" s="155">
        <v>-5.4989294E-9</v>
      </c>
      <c r="CE2184" s="155">
        <v>1.5827703999999999E-8</v>
      </c>
      <c r="CF2184" s="155">
        <v>0</v>
      </c>
      <c r="CG2184" s="155">
        <v>1.1490889E-17</v>
      </c>
      <c r="CH2184" s="155">
        <v>9.4086951000000006E-14</v>
      </c>
      <c r="CI2184" s="155">
        <v>-9.0782731000000003E-8</v>
      </c>
      <c r="CJ2184" s="155">
        <v>5.9315689000000002E-5</v>
      </c>
      <c r="CK2184" s="155">
        <v>2.1171408999999999E-9</v>
      </c>
      <c r="CL2184" s="155">
        <v>-3.5184168E-8</v>
      </c>
      <c r="CM2184"/>
      <c r="CN2184" s="284">
        <v>7.9636478999999998E-14</v>
      </c>
      <c r="CO2184" s="284">
        <v>-0.10841083999999999</v>
      </c>
      <c r="CP2184" s="285">
        <v>4.5463570999999998E-4</v>
      </c>
      <c r="CQ2184" s="284">
        <v>-1.4043779E-4</v>
      </c>
      <c r="CR2184" s="284">
        <v>6.4380681999999996E-12</v>
      </c>
      <c r="CS2184" s="284">
        <v>7.6267191999999999E-10</v>
      </c>
      <c r="CT2184" s="284">
        <v>-1.0962317999999999E-5</v>
      </c>
      <c r="CU2184" s="284">
        <v>-3.0168553000000001E-2</v>
      </c>
      <c r="CV2184" s="284">
        <v>4.8013209E-9</v>
      </c>
      <c r="CW2184" s="284">
        <v>3.9344168999999999E-6</v>
      </c>
      <c r="CX2184"/>
      <c r="CY2184"/>
      <c r="CZ2184"/>
      <c r="DA2184"/>
      <c r="DB2184" s="212"/>
      <c r="DC2184" s="48"/>
      <c r="DD2184" s="48"/>
      <c r="DE2184" s="48"/>
      <c r="DF2184" s="48"/>
      <c r="DG2184" s="48"/>
      <c r="DH2184" s="48"/>
      <c r="DI2184" s="48"/>
      <c r="DJ2184" s="48"/>
      <c r="DK2184" s="48"/>
      <c r="DL2184" s="48"/>
    </row>
    <row r="2185" spans="1:116" ht="14.4">
      <c r="A2185" t="s">
        <v>2072</v>
      </c>
      <c r="B2185" s="188" t="s">
        <v>334</v>
      </c>
      <c r="C2185" s="151" t="str">
        <f t="shared" si="564"/>
        <v>F.120.01.103</v>
      </c>
      <c r="D2185" s="54" t="s">
        <v>446</v>
      </c>
      <c r="E2185" s="150" t="s">
        <v>352</v>
      </c>
      <c r="F2185" s="153" t="str">
        <f t="shared" si="565"/>
        <v>CA (Cellulose polymers) closed loop chemical upcycling credit</v>
      </c>
      <c r="G2185" s="154">
        <f t="shared" si="563"/>
        <v>-1.3704780666666668E-15</v>
      </c>
      <c r="H2185"/>
      <c r="I2185"/>
      <c r="J2185" s="227">
        <f t="shared" si="546"/>
        <v>-2.4206853641354997E-16</v>
      </c>
      <c r="K2185"/>
      <c r="L2185" s="280">
        <f t="shared" si="547"/>
        <v>-9.4434495689999992E-18</v>
      </c>
      <c r="M2185" s="280">
        <f t="shared" si="548"/>
        <v>-1.4806550834299998E-17</v>
      </c>
      <c r="N2185" s="281">
        <f t="shared" si="549"/>
        <v>-1.2246826010250001E-17</v>
      </c>
      <c r="O2185" s="287">
        <v>-2.0557170999999999E-16</v>
      </c>
      <c r="P2185" s="286">
        <v>-6.1125204E-18</v>
      </c>
      <c r="Q2185" s="286">
        <v>-8.1432097E-18</v>
      </c>
      <c r="R2185" s="286">
        <v>-8.1602150999999999E-18</v>
      </c>
      <c r="S2185" s="286">
        <v>-1.0890552999999999E-18</v>
      </c>
      <c r="T2185" s="286">
        <v>-9.8584855000000001E-20</v>
      </c>
      <c r="U2185" s="286">
        <v>-9.5594313999999997E-20</v>
      </c>
      <c r="V2185" s="286">
        <v>-5.9175900999999997E-19</v>
      </c>
      <c r="W2185" s="286">
        <v>-4.3245402999999998E-19</v>
      </c>
      <c r="X2185" s="286">
        <v>4.6947848999999998E-20</v>
      </c>
      <c r="Y2185" s="286">
        <v>-1.1806928E-17</v>
      </c>
      <c r="Z2185" s="286">
        <v>-6.0095733E-21</v>
      </c>
      <c r="AA2185" s="286">
        <v>1.4169584999999999E-22</v>
      </c>
      <c r="AB2185" s="286">
        <v>-7.5856761000000007E-21</v>
      </c>
      <c r="AC2185"/>
      <c r="AD2185" s="227">
        <f t="shared" si="558"/>
        <v>-2.0557170999999999E-16</v>
      </c>
      <c r="AE2185" s="227">
        <f t="shared" si="559"/>
        <v>-2.4290938678999998E-17</v>
      </c>
      <c r="AF2185" s="227">
        <f t="shared" si="560"/>
        <v>-1.484734741415E-17</v>
      </c>
      <c r="AG2185" s="227">
        <f t="shared" si="561"/>
        <v>-1.4806550834299998E-17</v>
      </c>
      <c r="AH2185" s="227">
        <f t="shared" si="562"/>
        <v>-1.2246967706100001E-17</v>
      </c>
      <c r="AI2185"/>
      <c r="AJ2185">
        <v>-2.2503145000000001E-14</v>
      </c>
      <c r="AK2185" s="155">
        <v>-1.9684871000000001E-14</v>
      </c>
      <c r="AL2185" s="155">
        <v>-1.5882655000000001E-15</v>
      </c>
      <c r="AM2185" s="155">
        <v>0</v>
      </c>
      <c r="AN2185" s="155">
        <v>-2.7967177999999999E-16</v>
      </c>
      <c r="AO2185" s="155">
        <v>-6.2564051999999995E-16</v>
      </c>
      <c r="AP2185" s="155">
        <v>-3.2469687E-16</v>
      </c>
      <c r="AQ2185"/>
      <c r="AR2185" s="156">
        <v>-2.5698505000000001E-17</v>
      </c>
      <c r="AS2185" s="156">
        <v>-2.3357925E-17</v>
      </c>
      <c r="AT2185" s="156">
        <v>-1.0861205E-18</v>
      </c>
      <c r="AU2185" s="156">
        <v>-1.2544593E-18</v>
      </c>
      <c r="AV2185" s="282">
        <f t="shared" si="555"/>
        <v>-1.4003551980268814E-21</v>
      </c>
      <c r="AW2185" s="282">
        <f t="shared" si="556"/>
        <v>-4.0167176815428968E-24</v>
      </c>
      <c r="AX2185" s="283">
        <f t="shared" si="557"/>
        <v>-1.75694580981E-16</v>
      </c>
      <c r="AY2185" s="157">
        <v>-1.2718074E-21</v>
      </c>
      <c r="AZ2185" s="157">
        <v>-3.8373501000000003E-24</v>
      </c>
      <c r="BA2185" s="157">
        <v>-1.0484188000000001E-28</v>
      </c>
      <c r="BB2185" s="157">
        <v>-7.5488813999999998E-30</v>
      </c>
      <c r="BC2185" s="157">
        <v>0</v>
      </c>
      <c r="BD2185" s="157">
        <v>-2.1727324E-25</v>
      </c>
      <c r="BE2185" s="157">
        <v>-1.2820915999999999E-22</v>
      </c>
      <c r="BF2185" s="157">
        <v>-4.9696183999999998E-26</v>
      </c>
      <c r="BG2185" s="157">
        <v>-1.2917635E-25</v>
      </c>
      <c r="BH2185" s="157">
        <v>5.5261376000000004E-31</v>
      </c>
      <c r="BI2185" s="157">
        <v>9.5945435E-33</v>
      </c>
      <c r="BJ2185" s="157">
        <v>-2.0861655000000001E-28</v>
      </c>
      <c r="BK2185" s="157">
        <v>-1.6652960999999999E-28</v>
      </c>
      <c r="BL2185" s="157">
        <v>-1.5993009000000001E-29</v>
      </c>
      <c r="BM2185" s="157">
        <v>-1.3893648000000001E-26</v>
      </c>
      <c r="BN2185" s="157">
        <v>-1.0746359000000001E-25</v>
      </c>
      <c r="BO2185" s="157">
        <v>3.7129779999999999E-31</v>
      </c>
      <c r="BP2185" s="157">
        <v>-4.0420981000000003E-20</v>
      </c>
      <c r="BQ2185" s="157">
        <v>-1.7565416E-16</v>
      </c>
      <c r="BR2185" s="157">
        <v>0</v>
      </c>
      <c r="BS2185" s="157">
        <v>0</v>
      </c>
      <c r="BT2185" s="157">
        <v>0</v>
      </c>
      <c r="BU2185"/>
      <c r="BV2185" s="155">
        <v>-6.8666600999999997E-20</v>
      </c>
      <c r="BW2185" s="155">
        <v>-8.9001881999999996E-22</v>
      </c>
      <c r="BX2185" s="155">
        <v>-3.8212565999999997E-20</v>
      </c>
      <c r="BY2185" s="155">
        <v>-7.3229601000000005E-23</v>
      </c>
      <c r="BZ2185" s="155">
        <v>-1.7292857000000002E-21</v>
      </c>
      <c r="CA2185" s="155">
        <v>1.1090925E-24</v>
      </c>
      <c r="CB2185" s="155">
        <v>1.3231010999999999E-26</v>
      </c>
      <c r="CC2185" s="155">
        <v>1.6770999000000001E-24</v>
      </c>
      <c r="CD2185" s="155">
        <v>-1.3753726E-22</v>
      </c>
      <c r="CE2185" s="155">
        <v>-9.4800692000000001E-23</v>
      </c>
      <c r="CF2185" s="155">
        <v>0</v>
      </c>
      <c r="CG2185" s="155">
        <v>8.2107773000000003E-28</v>
      </c>
      <c r="CH2185" s="155">
        <v>-5.1943917000000001E-26</v>
      </c>
      <c r="CI2185" s="155">
        <v>-1.6177438999999999E-21</v>
      </c>
      <c r="CJ2185" s="155">
        <v>-2.5914386000000001E-20</v>
      </c>
      <c r="CK2185" s="155">
        <v>2.1787466000000001E-25</v>
      </c>
      <c r="CL2185" s="155">
        <v>0</v>
      </c>
      <c r="CM2185"/>
      <c r="CN2185" s="284">
        <v>-4.3966040000000003E-26</v>
      </c>
      <c r="CO2185" s="284">
        <v>-1.3704746999999999E-15</v>
      </c>
      <c r="CP2185" s="285">
        <v>4.6055571000000002E-20</v>
      </c>
      <c r="CQ2185" s="284">
        <v>-6.0868451000000002E-19</v>
      </c>
      <c r="CR2185" s="284">
        <v>-2.5851611000000001E-26</v>
      </c>
      <c r="CS2185" s="284">
        <v>-3.0186766E-24</v>
      </c>
      <c r="CT2185" s="284">
        <v>-6.4800385000000002E-20</v>
      </c>
      <c r="CU2185" s="284">
        <v>-8.3312578000000006E-17</v>
      </c>
      <c r="CV2185" s="284">
        <v>3.6861153E-25</v>
      </c>
      <c r="CW2185" s="284">
        <v>3.9186522999999998E-22</v>
      </c>
      <c r="CX2185"/>
      <c r="CY2185"/>
      <c r="CZ2185"/>
      <c r="DA2185"/>
      <c r="DB2185" s="212"/>
      <c r="DC2185" s="48"/>
      <c r="DD2185" s="48"/>
      <c r="DE2185" s="48"/>
      <c r="DF2185" s="48"/>
      <c r="DG2185" s="48"/>
      <c r="DH2185" s="48"/>
      <c r="DI2185" s="48"/>
      <c r="DJ2185" s="48"/>
      <c r="DK2185" s="48"/>
      <c r="DL2185" s="48"/>
    </row>
    <row r="2186" spans="1:116" ht="14.4">
      <c r="A2186" t="s">
        <v>2073</v>
      </c>
      <c r="B2186" s="188" t="s">
        <v>334</v>
      </c>
      <c r="C2186" s="151" t="str">
        <f t="shared" si="564"/>
        <v>F.120.01.104</v>
      </c>
      <c r="D2186" s="54" t="s">
        <v>446</v>
      </c>
      <c r="E2186" s="150" t="s">
        <v>352</v>
      </c>
      <c r="F2186" s="153" t="str">
        <f t="shared" si="565"/>
        <v>EVA (Ethylene vinyl acetate) closed loop chemical upcycling credit</v>
      </c>
      <c r="G2186" s="154">
        <f t="shared" si="563"/>
        <v>0.30364165999999998</v>
      </c>
      <c r="H2186"/>
      <c r="I2186"/>
      <c r="J2186" s="227">
        <f t="shared" si="546"/>
        <v>-0.56237775107685406</v>
      </c>
      <c r="K2186"/>
      <c r="L2186" s="280">
        <f t="shared" si="547"/>
        <v>-6.9880617440000008E-3</v>
      </c>
      <c r="M2186" s="280">
        <f t="shared" si="548"/>
        <v>-0.60185422351100004</v>
      </c>
      <c r="N2186" s="281">
        <f t="shared" si="549"/>
        <v>9.182851781459803E-4</v>
      </c>
      <c r="O2186" s="287">
        <v>4.5546248999999997E-2</v>
      </c>
      <c r="P2186" s="286">
        <v>-1.9487718000000001E-2</v>
      </c>
      <c r="Q2186" s="286">
        <v>-3.4112183999999999E-3</v>
      </c>
      <c r="R2186" s="286">
        <v>-7.6491941000000003E-3</v>
      </c>
      <c r="S2186" s="219">
        <v>8.2893056999999997E-4</v>
      </c>
      <c r="T2186" s="286">
        <v>-1.7689334E-5</v>
      </c>
      <c r="U2186" s="219">
        <v>-1.5010887999999999E-4</v>
      </c>
      <c r="V2186" s="219">
        <v>-5.4902756000000004E-3</v>
      </c>
      <c r="W2186" s="286">
        <v>1.7584355000000001E-5</v>
      </c>
      <c r="X2186" s="219">
        <v>-0.57350237000000004</v>
      </c>
      <c r="Y2186" s="219">
        <v>4.7298184000000004E-3</v>
      </c>
      <c r="Z2186" s="286">
        <v>3.7358489000000001E-5</v>
      </c>
      <c r="AA2186" s="219">
        <v>-3.8291176000000001E-3</v>
      </c>
      <c r="AB2186" s="286">
        <v>2.3145980000000002E-11</v>
      </c>
      <c r="AC2186"/>
      <c r="AD2186" s="227">
        <f t="shared" si="558"/>
        <v>4.5546248999999997E-2</v>
      </c>
      <c r="AE2186" s="227">
        <f t="shared" si="559"/>
        <v>-3.5377273744000001E-2</v>
      </c>
      <c r="AF2186" s="227">
        <f t="shared" si="560"/>
        <v>-3.2218329599999998E-2</v>
      </c>
      <c r="AG2186" s="227">
        <f t="shared" si="561"/>
        <v>-0.60185422351100004</v>
      </c>
      <c r="AH2186" s="227">
        <f t="shared" si="562"/>
        <v>4.7474027781459803E-3</v>
      </c>
      <c r="AI2186"/>
      <c r="AJ2186">
        <v>-36.240354000000004</v>
      </c>
      <c r="AK2186" s="155">
        <v>-36.117356999999998</v>
      </c>
      <c r="AL2186" s="155">
        <v>-0.18515595000000001</v>
      </c>
      <c r="AM2186" s="155">
        <v>0</v>
      </c>
      <c r="AN2186" s="155">
        <v>6.1217780999999999E-2</v>
      </c>
      <c r="AO2186" s="155">
        <v>3.6142275000000001E-2</v>
      </c>
      <c r="AP2186" s="155">
        <v>-3.5200937000000002E-2</v>
      </c>
      <c r="AQ2186"/>
      <c r="AR2186" s="156">
        <v>-3.706871E-3</v>
      </c>
      <c r="AS2186" s="156">
        <v>-1.2375868E-3</v>
      </c>
      <c r="AT2186" s="156">
        <v>1.1099361E-4</v>
      </c>
      <c r="AU2186" s="156">
        <v>-2.5802778E-3</v>
      </c>
      <c r="AV2186" s="282">
        <f t="shared" si="555"/>
        <v>-7.4195855059900014E-8</v>
      </c>
      <c r="AW2186" s="282">
        <f t="shared" si="556"/>
        <v>4.1047931447702918E-10</v>
      </c>
      <c r="AX2186" s="283">
        <f t="shared" si="557"/>
        <v>-0.3613834490674</v>
      </c>
      <c r="AY2186" s="157">
        <v>2.8179946E-7</v>
      </c>
      <c r="AZ2186" s="157">
        <v>8.5025627000000005E-10</v>
      </c>
      <c r="BA2186" s="157">
        <v>2.3230212999999999E-14</v>
      </c>
      <c r="BB2186" s="157">
        <v>3.2702991000000002E-12</v>
      </c>
      <c r="BC2186" s="157">
        <v>0</v>
      </c>
      <c r="BD2186" s="157">
        <v>-1.2039301E-10</v>
      </c>
      <c r="BE2186" s="157">
        <v>-3.5515016E-7</v>
      </c>
      <c r="BF2186" s="157">
        <v>-3.6357088999999998E-11</v>
      </c>
      <c r="BG2186" s="157">
        <v>-4.0414026999999997E-10</v>
      </c>
      <c r="BH2186" s="157">
        <v>4.3173454999999997E-14</v>
      </c>
      <c r="BI2186" s="157">
        <v>5.5479385999999998E-16</v>
      </c>
      <c r="BJ2186" s="157">
        <v>-8.5432076E-14</v>
      </c>
      <c r="BK2186" s="157">
        <v>-3.2830364000000001E-14</v>
      </c>
      <c r="BL2186" s="157">
        <v>-5.9273664999999998E-15</v>
      </c>
      <c r="BM2186" s="157">
        <v>-1.5350699E-11</v>
      </c>
      <c r="BN2186" s="157">
        <v>-8.4055364999999998E-10</v>
      </c>
      <c r="BO2186" s="157">
        <v>3.1269061999999999E-20</v>
      </c>
      <c r="BP2186" s="157">
        <v>1.4009326000000001E-6</v>
      </c>
      <c r="BQ2186" s="157">
        <v>-0.36138484999999998</v>
      </c>
      <c r="BR2186" s="157">
        <v>1.2787200000000001E-10</v>
      </c>
      <c r="BS2186" s="157">
        <v>7.7760000000000004E-13</v>
      </c>
      <c r="BT2186" s="157">
        <v>3.4790400000000002E-17</v>
      </c>
      <c r="BU2186"/>
      <c r="BV2186" s="155">
        <v>-4.3788758999999998E-5</v>
      </c>
      <c r="BW2186" s="155">
        <v>-2.7523019E-6</v>
      </c>
      <c r="BX2186" s="155">
        <v>8.4663351999999995E-6</v>
      </c>
      <c r="BY2186" s="155">
        <v>-6.4711968000000004E-7</v>
      </c>
      <c r="BZ2186" s="155">
        <v>-2.8085240000000001E-6</v>
      </c>
      <c r="CA2186" s="155">
        <v>6.7303286999999999E-8</v>
      </c>
      <c r="CB2186" s="155">
        <v>1.0742442999999999E-9</v>
      </c>
      <c r="CC2186" s="155">
        <v>1.0136382E-7</v>
      </c>
      <c r="CD2186" s="155">
        <v>-3.7069657999999997E-8</v>
      </c>
      <c r="CE2186" s="155">
        <v>-3.0011731E-7</v>
      </c>
      <c r="CF2186" s="155">
        <v>0</v>
      </c>
      <c r="CG2186" s="155">
        <v>6.9147542999999996E-17</v>
      </c>
      <c r="CH2186" s="155">
        <v>5.6617739000000005E-13</v>
      </c>
      <c r="CI2186" s="155">
        <v>-1.6469212000000001E-6</v>
      </c>
      <c r="CJ2186" s="155">
        <v>-4.4263878999999997E-5</v>
      </c>
      <c r="CK2186" s="155">
        <v>1.2740209000000001E-8</v>
      </c>
      <c r="CL2186" s="155">
        <v>1.8356957E-8</v>
      </c>
      <c r="CM2186"/>
      <c r="CN2186" s="284">
        <v>4.7922025999999998E-13</v>
      </c>
      <c r="CO2186" s="284">
        <v>0.30365001000000003</v>
      </c>
      <c r="CP2186" s="285">
        <v>2.7935554999999998E-3</v>
      </c>
      <c r="CQ2186" s="284">
        <v>-1.8677679000000001E-3</v>
      </c>
      <c r="CR2186" s="284">
        <v>-4.2911713999999998E-11</v>
      </c>
      <c r="CS2186" s="284">
        <v>-5.7496399000000004E-9</v>
      </c>
      <c r="CT2186" s="284">
        <v>-1.3186516000000001E-4</v>
      </c>
      <c r="CU2186" s="284">
        <v>-2.7357269E-2</v>
      </c>
      <c r="CV2186" s="284">
        <v>2.8892415999999999E-8</v>
      </c>
      <c r="CW2186" s="284">
        <v>2.3675736999999999E-5</v>
      </c>
      <c r="CX2186"/>
      <c r="CY2186"/>
      <c r="CZ2186"/>
      <c r="DA2186"/>
      <c r="DB2186" s="212"/>
      <c r="DC2186" s="48"/>
      <c r="DD2186" s="48"/>
      <c r="DE2186" s="48"/>
      <c r="DF2186" s="48"/>
      <c r="DG2186" s="48"/>
      <c r="DH2186" s="48"/>
      <c r="DI2186" s="48"/>
      <c r="DJ2186" s="48"/>
      <c r="DK2186" s="48"/>
      <c r="DL2186" s="48"/>
    </row>
    <row r="2187" spans="1:116" ht="14.4">
      <c r="A2187" t="s">
        <v>2074</v>
      </c>
      <c r="B2187" s="188" t="s">
        <v>334</v>
      </c>
      <c r="C2187" s="151" t="str">
        <f t="shared" si="564"/>
        <v>F.120.01.105</v>
      </c>
      <c r="D2187" s="54" t="s">
        <v>446</v>
      </c>
      <c r="E2187" s="150" t="s">
        <v>352</v>
      </c>
      <c r="F2187" s="153" t="str">
        <f t="shared" si="565"/>
        <v>Ionomer closed loop chemical upcycling credit</v>
      </c>
      <c r="G2187" s="154">
        <f t="shared" si="563"/>
        <v>-0.27177334000000003</v>
      </c>
      <c r="H2187"/>
      <c r="I2187"/>
      <c r="J2187" s="227">
        <f t="shared" si="546"/>
        <v>-0.87245682425985405</v>
      </c>
      <c r="K2187"/>
      <c r="L2187" s="280">
        <f t="shared" si="547"/>
        <v>-1.1312873687E-2</v>
      </c>
      <c r="M2187" s="280">
        <f t="shared" si="548"/>
        <v>-0.81912986471100002</v>
      </c>
      <c r="N2187" s="281">
        <f t="shared" si="549"/>
        <v>-1.2480848618540204E-3</v>
      </c>
      <c r="O2187" s="280">
        <v>-4.0766001000000003E-2</v>
      </c>
      <c r="P2187" s="219">
        <v>-2.7131116E-2</v>
      </c>
      <c r="Q2187" s="219">
        <v>-5.8169221999999996E-3</v>
      </c>
      <c r="R2187" s="219">
        <v>-1.1512138E-2</v>
      </c>
      <c r="S2187" s="219">
        <v>5.2097861000000001E-4</v>
      </c>
      <c r="T2187" s="286">
        <v>-3.7514966999999999E-5</v>
      </c>
      <c r="U2187" s="286">
        <v>-2.8419932999999999E-4</v>
      </c>
      <c r="V2187" s="219">
        <v>-7.5768149999999998E-3</v>
      </c>
      <c r="W2187" s="286">
        <v>-4.0138885000000002E-5</v>
      </c>
      <c r="X2187" s="219">
        <v>-0.77864237000000003</v>
      </c>
      <c r="Y2187" s="219">
        <v>3.9913357999999998E-3</v>
      </c>
      <c r="Z2187" s="286">
        <v>3.7358489000000001E-5</v>
      </c>
      <c r="AA2187" s="219">
        <v>-5.1992818000000003E-3</v>
      </c>
      <c r="AB2187" s="286">
        <v>2.3145980000000002E-11</v>
      </c>
      <c r="AC2187"/>
      <c r="AD2187" s="227">
        <f t="shared" si="558"/>
        <v>-4.0766001000000003E-2</v>
      </c>
      <c r="AE2187" s="227">
        <f t="shared" si="559"/>
        <v>-5.1837726887000002E-2</v>
      </c>
      <c r="AF2187" s="227">
        <f t="shared" si="560"/>
        <v>-4.5724134999999999E-2</v>
      </c>
      <c r="AG2187" s="227">
        <f t="shared" si="561"/>
        <v>-0.81912986471100002</v>
      </c>
      <c r="AH2187" s="227">
        <f t="shared" si="562"/>
        <v>3.9511969381459799E-3</v>
      </c>
      <c r="AI2187"/>
      <c r="AJ2187">
        <v>-51.537692999999997</v>
      </c>
      <c r="AK2187" s="155">
        <v>-51.300885999999998</v>
      </c>
      <c r="AL2187" s="155">
        <v>-0.27689292999999998</v>
      </c>
      <c r="AM2187" s="155">
        <v>0</v>
      </c>
      <c r="AN2187" s="155">
        <v>6.1213231E-2</v>
      </c>
      <c r="AO2187" s="155">
        <v>3.1798604000000001E-2</v>
      </c>
      <c r="AP2187" s="155">
        <v>-5.292645E-2</v>
      </c>
      <c r="AQ2187"/>
      <c r="AR2187" s="156">
        <v>-1.6587129999999999E-2</v>
      </c>
      <c r="AS2187" s="156">
        <v>-1.2547908E-2</v>
      </c>
      <c r="AT2187" s="156">
        <v>-3.7480610000000002E-4</v>
      </c>
      <c r="AU2187" s="156">
        <v>-3.6644162999999999E-3</v>
      </c>
      <c r="AV2187" s="282">
        <f t="shared" si="555"/>
        <v>-7.5227263931290005E-7</v>
      </c>
      <c r="AW2187" s="282">
        <f t="shared" si="556"/>
        <v>-1.3861172490953712E-9</v>
      </c>
      <c r="AX2187" s="283">
        <f t="shared" si="557"/>
        <v>-0.51322357194940005</v>
      </c>
      <c r="AY2187" s="157">
        <v>-2.5218566000000002E-7</v>
      </c>
      <c r="AZ2187" s="157">
        <v>-7.6090573000000002E-10</v>
      </c>
      <c r="BA2187" s="157">
        <v>-2.0789034999999999E-14</v>
      </c>
      <c r="BB2187" s="157">
        <v>3.2702991000000002E-12</v>
      </c>
      <c r="BC2187" s="157">
        <v>0</v>
      </c>
      <c r="BD2187" s="157">
        <v>-2.2390981000000001E-10</v>
      </c>
      <c r="BE2187" s="157">
        <v>-4.9879202999999999E-7</v>
      </c>
      <c r="BF2187" s="157">
        <v>-5.9963969000000002E-11</v>
      </c>
      <c r="BG2187" s="157">
        <v>-5.6583267E-10</v>
      </c>
      <c r="BH2187" s="157">
        <v>4.3173454999999997E-14</v>
      </c>
      <c r="BI2187" s="157">
        <v>5.5479385999999998E-16</v>
      </c>
      <c r="BJ2187" s="157">
        <v>-1.6182506999999999E-13</v>
      </c>
      <c r="BK2187" s="157">
        <v>-4.5359078999999997E-14</v>
      </c>
      <c r="BL2187" s="157">
        <v>-8.2699819000000008E-15</v>
      </c>
      <c r="BM2187" s="157">
        <v>-2.3719202000000001E-11</v>
      </c>
      <c r="BN2187" s="157">
        <v>-1.1784626000000001E-9</v>
      </c>
      <c r="BO2187" s="157">
        <v>3.1269061999999999E-20</v>
      </c>
      <c r="BP2187" s="157">
        <v>-3.4419494000000001E-6</v>
      </c>
      <c r="BQ2187" s="157">
        <v>-0.51322013</v>
      </c>
      <c r="BR2187" s="157">
        <v>1.2787200000000001E-10</v>
      </c>
      <c r="BS2187" s="157">
        <v>7.7760000000000004E-13</v>
      </c>
      <c r="BT2187" s="157">
        <v>3.4790400000000002E-17</v>
      </c>
      <c r="BU2187"/>
      <c r="BV2187" s="155">
        <v>-8.2025642999999994E-5</v>
      </c>
      <c r="BW2187" s="155">
        <v>-3.8670581999999998E-6</v>
      </c>
      <c r="BX2187" s="155">
        <v>-7.5777618E-6</v>
      </c>
      <c r="BY2187" s="155">
        <v>-8.9339645000000003E-7</v>
      </c>
      <c r="BZ2187" s="155">
        <v>-4.0024287000000003E-6</v>
      </c>
      <c r="CA2187" s="155">
        <v>6.7303286999999999E-8</v>
      </c>
      <c r="CB2187" s="155">
        <v>1.0742442999999999E-9</v>
      </c>
      <c r="CC2187" s="155">
        <v>1.0136382E-7</v>
      </c>
      <c r="CD2187" s="155">
        <v>-7.2458355999999994E-8</v>
      </c>
      <c r="CE2187" s="155">
        <v>-4.6614649E-7</v>
      </c>
      <c r="CF2187" s="155">
        <v>0</v>
      </c>
      <c r="CG2187" s="155">
        <v>6.9147542999999996E-17</v>
      </c>
      <c r="CH2187" s="155">
        <v>5.6617739000000005E-13</v>
      </c>
      <c r="CI2187" s="155">
        <v>-2.4577063000000002E-6</v>
      </c>
      <c r="CJ2187" s="155">
        <v>-6.2889525999999999E-5</v>
      </c>
      <c r="CK2187" s="155">
        <v>1.2740208E-8</v>
      </c>
      <c r="CL2187" s="155">
        <v>1.8356957E-8</v>
      </c>
      <c r="CM2187"/>
      <c r="CN2187" s="284">
        <v>4.7922025999999998E-13</v>
      </c>
      <c r="CO2187" s="284">
        <v>-0.27176498999999998</v>
      </c>
      <c r="CP2187" s="285">
        <v>2.7935554999999998E-3</v>
      </c>
      <c r="CQ2187" s="284">
        <v>-2.6304678999999999E-3</v>
      </c>
      <c r="CR2187" s="284">
        <v>-7.9148586999999998E-11</v>
      </c>
      <c r="CS2187" s="284">
        <v>-1.0269397E-8</v>
      </c>
      <c r="CT2187" s="284">
        <v>-1.8615419000000001E-4</v>
      </c>
      <c r="CU2187" s="284">
        <v>-3.7810875000000001E-2</v>
      </c>
      <c r="CV2187" s="284">
        <v>2.8892415999999999E-8</v>
      </c>
      <c r="CW2187" s="284">
        <v>2.3675736999999999E-5</v>
      </c>
      <c r="CX2187"/>
      <c r="CY2187"/>
      <c r="CZ2187"/>
      <c r="DA2187"/>
      <c r="DB2187" s="212"/>
      <c r="DC2187" s="48"/>
      <c r="DD2187" s="48"/>
      <c r="DE2187" s="48"/>
      <c r="DF2187" s="48"/>
      <c r="DG2187" s="48"/>
      <c r="DH2187" s="48"/>
      <c r="DI2187" s="48"/>
      <c r="DJ2187" s="48"/>
      <c r="DK2187" s="48"/>
      <c r="DL2187" s="48"/>
    </row>
    <row r="2188" spans="1:116" ht="14.4">
      <c r="A2188" t="s">
        <v>2075</v>
      </c>
      <c r="B2188" s="188" t="s">
        <v>334</v>
      </c>
      <c r="C2188" s="151" t="str">
        <f t="shared" si="564"/>
        <v>F.120.01.106</v>
      </c>
      <c r="D2188" s="54" t="s">
        <v>446</v>
      </c>
      <c r="E2188" s="150" t="s">
        <v>352</v>
      </c>
      <c r="F2188" s="153" t="str">
        <f t="shared" si="565"/>
        <v>PA-11 (nylon-11) closed loop chemical upcycling credit</v>
      </c>
      <c r="G2188" s="154">
        <f t="shared" si="563"/>
        <v>0</v>
      </c>
      <c r="H2188"/>
      <c r="I2188"/>
      <c r="J2188" s="227">
        <f t="shared" si="546"/>
        <v>-0.61229999999999996</v>
      </c>
      <c r="K2188"/>
      <c r="L2188" s="280">
        <f t="shared" si="547"/>
        <v>0</v>
      </c>
      <c r="M2188" s="280">
        <f t="shared" si="548"/>
        <v>-0.61229999999999996</v>
      </c>
      <c r="N2188" s="281">
        <f t="shared" si="549"/>
        <v>0</v>
      </c>
      <c r="O2188" s="280">
        <v>0</v>
      </c>
      <c r="P2188" s="219">
        <v>0</v>
      </c>
      <c r="Q2188" s="219">
        <v>0</v>
      </c>
      <c r="R2188" s="219">
        <v>0</v>
      </c>
      <c r="S2188" s="219">
        <v>0</v>
      </c>
      <c r="T2188" s="286">
        <v>0</v>
      </c>
      <c r="U2188" s="219">
        <v>0</v>
      </c>
      <c r="V2188" s="219">
        <v>0</v>
      </c>
      <c r="W2188" s="286">
        <v>0</v>
      </c>
      <c r="X2188" s="219">
        <v>-0.61229999999999996</v>
      </c>
      <c r="Y2188" s="219">
        <v>0</v>
      </c>
      <c r="Z2188" s="286">
        <v>0</v>
      </c>
      <c r="AA2188" s="219">
        <v>0</v>
      </c>
      <c r="AB2188" s="286">
        <v>0</v>
      </c>
      <c r="AC2188"/>
      <c r="AD2188" s="227">
        <f t="shared" si="558"/>
        <v>0</v>
      </c>
      <c r="AE2188" s="227">
        <f t="shared" si="559"/>
        <v>0</v>
      </c>
      <c r="AF2188" s="227">
        <f t="shared" si="560"/>
        <v>0</v>
      </c>
      <c r="AG2188" s="227">
        <f t="shared" si="561"/>
        <v>-0.61229999999999996</v>
      </c>
      <c r="AH2188" s="227">
        <f t="shared" si="562"/>
        <v>0</v>
      </c>
      <c r="AI2188"/>
      <c r="AJ2188">
        <v>0</v>
      </c>
      <c r="AK2188" s="155">
        <v>0</v>
      </c>
      <c r="AL2188" s="155">
        <v>0</v>
      </c>
      <c r="AM2188" s="155">
        <v>0</v>
      </c>
      <c r="AN2188" s="155">
        <v>0</v>
      </c>
      <c r="AO2188" s="155">
        <v>0</v>
      </c>
      <c r="AP2188" s="155">
        <v>0</v>
      </c>
      <c r="AQ2188"/>
      <c r="AR2188" s="156">
        <v>0</v>
      </c>
      <c r="AS2188" s="156">
        <v>0</v>
      </c>
      <c r="AT2188" s="156">
        <v>0</v>
      </c>
      <c r="AU2188" s="156">
        <v>0</v>
      </c>
      <c r="AV2188" s="282">
        <f t="shared" si="555"/>
        <v>0</v>
      </c>
      <c r="AW2188" s="282">
        <f t="shared" si="556"/>
        <v>0</v>
      </c>
      <c r="AX2188" s="283">
        <f t="shared" si="557"/>
        <v>0</v>
      </c>
      <c r="AY2188" s="157">
        <v>0</v>
      </c>
      <c r="AZ2188" s="157">
        <v>0</v>
      </c>
      <c r="BA2188" s="157">
        <v>0</v>
      </c>
      <c r="BB2188" s="157">
        <v>0</v>
      </c>
      <c r="BC2188" s="157">
        <v>0</v>
      </c>
      <c r="BD2188" s="157">
        <v>0</v>
      </c>
      <c r="BE2188" s="157">
        <v>0</v>
      </c>
      <c r="BF2188" s="157">
        <v>0</v>
      </c>
      <c r="BG2188" s="157">
        <v>0</v>
      </c>
      <c r="BH2188" s="157">
        <v>0</v>
      </c>
      <c r="BI2188" s="157">
        <v>0</v>
      </c>
      <c r="BJ2188" s="157">
        <v>0</v>
      </c>
      <c r="BK2188" s="157">
        <v>0</v>
      </c>
      <c r="BL2188" s="157">
        <v>0</v>
      </c>
      <c r="BM2188" s="157">
        <v>0</v>
      </c>
      <c r="BN2188" s="157">
        <v>0</v>
      </c>
      <c r="BO2188" s="157">
        <v>0</v>
      </c>
      <c r="BP2188" s="157">
        <v>0</v>
      </c>
      <c r="BQ2188" s="157">
        <v>0</v>
      </c>
      <c r="BR2188" s="157">
        <v>0</v>
      </c>
      <c r="BS2188" s="157">
        <v>0</v>
      </c>
      <c r="BT2188" s="157">
        <v>0</v>
      </c>
      <c r="BU2188"/>
      <c r="BV2188" s="155">
        <v>0</v>
      </c>
      <c r="BW2188" s="155">
        <v>0</v>
      </c>
      <c r="BX2188" s="155">
        <v>0</v>
      </c>
      <c r="BY2188" s="155">
        <v>0</v>
      </c>
      <c r="BZ2188" s="155">
        <v>0</v>
      </c>
      <c r="CA2188" s="155">
        <v>0</v>
      </c>
      <c r="CB2188" s="155">
        <v>0</v>
      </c>
      <c r="CC2188" s="155">
        <v>0</v>
      </c>
      <c r="CD2188" s="155">
        <v>0</v>
      </c>
      <c r="CE2188" s="155">
        <v>0</v>
      </c>
      <c r="CF2188" s="155">
        <v>0</v>
      </c>
      <c r="CG2188" s="155">
        <v>0</v>
      </c>
      <c r="CH2188" s="155">
        <v>0</v>
      </c>
      <c r="CI2188" s="155">
        <v>0</v>
      </c>
      <c r="CJ2188" s="155">
        <v>0</v>
      </c>
      <c r="CK2188" s="155">
        <v>0</v>
      </c>
      <c r="CL2188" s="155">
        <v>0</v>
      </c>
      <c r="CM2188"/>
      <c r="CN2188" s="284">
        <v>0</v>
      </c>
      <c r="CO2188" s="284">
        <v>0</v>
      </c>
      <c r="CP2188" s="285">
        <v>0</v>
      </c>
      <c r="CQ2188" s="284">
        <v>0</v>
      </c>
      <c r="CR2188" s="284">
        <v>0</v>
      </c>
      <c r="CS2188" s="284">
        <v>0</v>
      </c>
      <c r="CT2188" s="284">
        <v>0</v>
      </c>
      <c r="CU2188" s="284">
        <v>0</v>
      </c>
      <c r="CV2188" s="284">
        <v>0</v>
      </c>
      <c r="CW2188" s="284">
        <v>0</v>
      </c>
      <c r="CX2188"/>
      <c r="CY2188"/>
      <c r="CZ2188"/>
      <c r="DA2188"/>
      <c r="DB2188" s="212"/>
      <c r="DC2188" s="48"/>
      <c r="DD2188" s="48"/>
      <c r="DE2188" s="48"/>
      <c r="DF2188" s="48"/>
      <c r="DG2188" s="48"/>
      <c r="DH2188" s="48"/>
      <c r="DI2188" s="48"/>
      <c r="DJ2188" s="48"/>
      <c r="DK2188" s="48"/>
      <c r="DL2188" s="48"/>
    </row>
    <row r="2189" spans="1:116" ht="14.4">
      <c r="A2189" t="s">
        <v>2076</v>
      </c>
      <c r="B2189" s="188" t="s">
        <v>334</v>
      </c>
      <c r="C2189" s="151" t="str">
        <f t="shared" si="564"/>
        <v>F.120.01.107</v>
      </c>
      <c r="D2189" s="54" t="s">
        <v>446</v>
      </c>
      <c r="E2189" s="150" t="s">
        <v>352</v>
      </c>
      <c r="F2189" s="153" t="str">
        <f t="shared" si="565"/>
        <v>PA (nylons, polyamides) closed loop chemical upcycling credit</v>
      </c>
      <c r="G2189" s="154">
        <f t="shared" si="563"/>
        <v>8.9801660000000005E-2</v>
      </c>
      <c r="H2189"/>
      <c r="I2189"/>
      <c r="J2189" s="227">
        <f t="shared" si="546"/>
        <v>-0.63529332262285398</v>
      </c>
      <c r="K2189"/>
      <c r="L2189" s="280">
        <f t="shared" si="547"/>
        <v>-7.7773810499999997E-3</v>
      </c>
      <c r="M2189" s="280">
        <f t="shared" si="548"/>
        <v>-0.64150909271099998</v>
      </c>
      <c r="N2189" s="281">
        <f t="shared" si="549"/>
        <v>5.2290213814598044E-4</v>
      </c>
      <c r="O2189" s="280">
        <v>1.3470249E-2</v>
      </c>
      <c r="P2189" s="286">
        <v>-2.0882709999999999E-2</v>
      </c>
      <c r="Q2189" s="219">
        <v>-3.8502823000000001E-3</v>
      </c>
      <c r="R2189" s="219">
        <v>-8.3542180999999997E-3</v>
      </c>
      <c r="S2189" s="219">
        <v>7.7272641000000004E-4</v>
      </c>
      <c r="T2189" s="286">
        <v>-2.1307699999999999E-5</v>
      </c>
      <c r="U2189" s="219">
        <v>-1.7458166000000001E-4</v>
      </c>
      <c r="V2189" s="219">
        <v>-5.8710888999999999E-3</v>
      </c>
      <c r="W2189" s="286">
        <v>7.0493149999999998E-6</v>
      </c>
      <c r="X2189" s="219">
        <v>-0.61094236999999996</v>
      </c>
      <c r="Y2189" s="219">
        <v>4.5950384000000002E-3</v>
      </c>
      <c r="Z2189" s="286">
        <v>3.7358489000000001E-5</v>
      </c>
      <c r="AA2189" s="219">
        <v>-4.0791856000000001E-3</v>
      </c>
      <c r="AB2189" s="286">
        <v>2.3145980000000002E-11</v>
      </c>
      <c r="AC2189"/>
      <c r="AD2189" s="227">
        <f t="shared" si="558"/>
        <v>1.3470249E-2</v>
      </c>
      <c r="AE2189" s="227">
        <f t="shared" si="559"/>
        <v>-3.8381462249999998E-2</v>
      </c>
      <c r="AF2189" s="227">
        <f t="shared" si="560"/>
        <v>-3.4683266800000001E-2</v>
      </c>
      <c r="AG2189" s="227">
        <f t="shared" si="561"/>
        <v>-0.64150909271099998</v>
      </c>
      <c r="AH2189" s="227">
        <f t="shared" si="562"/>
        <v>4.6020877381459805E-3</v>
      </c>
      <c r="AI2189"/>
      <c r="AJ2189">
        <v>-39.032263999999998</v>
      </c>
      <c r="AK2189" s="155">
        <v>-38.888496000000004</v>
      </c>
      <c r="AL2189" s="155">
        <v>-0.20189883</v>
      </c>
      <c r="AM2189" s="155">
        <v>0</v>
      </c>
      <c r="AN2189" s="155">
        <v>6.1216949999999999E-2</v>
      </c>
      <c r="AO2189" s="155">
        <v>3.5349513999999999E-2</v>
      </c>
      <c r="AP2189" s="155">
        <v>-3.8436011999999999E-2</v>
      </c>
      <c r="AQ2189"/>
      <c r="AR2189" s="156">
        <v>-7.8244827999999992E-3</v>
      </c>
      <c r="AS2189" s="156">
        <v>-4.9862769999999999E-3</v>
      </c>
      <c r="AT2189" s="156">
        <v>-6.0062485000000002E-5</v>
      </c>
      <c r="AU2189" s="156">
        <v>-2.7781434E-3</v>
      </c>
      <c r="AV2189" s="282">
        <f t="shared" si="555"/>
        <v>-2.9893747279190004E-7</v>
      </c>
      <c r="AW2189" s="282">
        <f t="shared" si="556"/>
        <v>-2.221245808888709E-10</v>
      </c>
      <c r="AX2189" s="283">
        <f t="shared" si="557"/>
        <v>-0.38909571293941997</v>
      </c>
      <c r="AY2189" s="157">
        <v>8.3355944000000004E-8</v>
      </c>
      <c r="AZ2189" s="157">
        <v>2.5150427000000001E-10</v>
      </c>
      <c r="BA2189" s="157">
        <v>6.8714527000000004E-15</v>
      </c>
      <c r="BB2189" s="157">
        <v>3.2702991000000002E-12</v>
      </c>
      <c r="BC2189" s="157">
        <v>0</v>
      </c>
      <c r="BD2189" s="157">
        <v>-1.3928580999999999E-10</v>
      </c>
      <c r="BE2189" s="157">
        <v>-3.8136617000000001E-7</v>
      </c>
      <c r="BF2189" s="157">
        <v>-4.0665569000000001E-11</v>
      </c>
      <c r="BG2189" s="157">
        <v>-4.3365066999999998E-10</v>
      </c>
      <c r="BH2189" s="157">
        <v>4.3173454999999997E-14</v>
      </c>
      <c r="BI2189" s="157">
        <v>5.5479385999999998E-16</v>
      </c>
      <c r="BJ2189" s="157">
        <v>-9.9374522999999997E-14</v>
      </c>
      <c r="BK2189" s="157">
        <v>-3.5116973000000002E-14</v>
      </c>
      <c r="BL2189" s="157">
        <v>-6.3549161000000002E-15</v>
      </c>
      <c r="BM2189" s="157">
        <v>-1.6878031000000002E-11</v>
      </c>
      <c r="BN2189" s="157">
        <v>-9.0222525000000003E-10</v>
      </c>
      <c r="BO2189" s="157">
        <v>3.1269061999999999E-20</v>
      </c>
      <c r="BP2189" s="157">
        <v>5.1706058000000004E-7</v>
      </c>
      <c r="BQ2189" s="157">
        <v>-0.38909622999999999</v>
      </c>
      <c r="BR2189" s="157">
        <v>1.2787200000000001E-10</v>
      </c>
      <c r="BS2189" s="157">
        <v>7.7760000000000004E-13</v>
      </c>
      <c r="BT2189" s="157">
        <v>3.4790400000000002E-17</v>
      </c>
      <c r="BU2189"/>
      <c r="BV2189" s="155">
        <v>-5.3801580000000002E-5</v>
      </c>
      <c r="BW2189" s="155">
        <v>-2.9557555000000001E-6</v>
      </c>
      <c r="BX2189" s="155">
        <v>2.5039086000000001E-6</v>
      </c>
      <c r="BY2189" s="155">
        <v>-6.9206752999999996E-7</v>
      </c>
      <c r="BZ2189" s="155">
        <v>-3.0264229E-6</v>
      </c>
      <c r="CA2189" s="155">
        <v>6.7303286999999999E-8</v>
      </c>
      <c r="CB2189" s="155">
        <v>1.0742442999999999E-9</v>
      </c>
      <c r="CC2189" s="155">
        <v>1.0136382E-7</v>
      </c>
      <c r="CD2189" s="155">
        <v>-4.3528430999999999E-8</v>
      </c>
      <c r="CE2189" s="155">
        <v>-3.3041921999999999E-7</v>
      </c>
      <c r="CF2189" s="155">
        <v>0</v>
      </c>
      <c r="CG2189" s="155">
        <v>6.9147542999999996E-17</v>
      </c>
      <c r="CH2189" s="155">
        <v>5.6617739000000005E-13</v>
      </c>
      <c r="CI2189" s="155">
        <v>-1.7948972E-6</v>
      </c>
      <c r="CJ2189" s="155">
        <v>-4.7663237000000003E-5</v>
      </c>
      <c r="CK2189" s="155">
        <v>1.2740209000000001E-8</v>
      </c>
      <c r="CL2189" s="155">
        <v>1.8356957E-8</v>
      </c>
      <c r="CM2189"/>
      <c r="CN2189" s="284">
        <v>4.7922025999999998E-13</v>
      </c>
      <c r="CO2189" s="284">
        <v>8.9810013999999994E-2</v>
      </c>
      <c r="CP2189" s="285">
        <v>2.7935554999999998E-3</v>
      </c>
      <c r="CQ2189" s="284">
        <v>-2.0069679E-3</v>
      </c>
      <c r="CR2189" s="284">
        <v>-4.9525287000000002E-11</v>
      </c>
      <c r="CS2189" s="284">
        <v>-6.5745386000000003E-9</v>
      </c>
      <c r="CT2189" s="284">
        <v>-1.4177341999999999E-4</v>
      </c>
      <c r="CU2189" s="284">
        <v>-2.9265151E-2</v>
      </c>
      <c r="CV2189" s="284">
        <v>2.8892415999999999E-8</v>
      </c>
      <c r="CW2189" s="284">
        <v>2.3675736999999999E-5</v>
      </c>
      <c r="CX2189"/>
      <c r="CY2189"/>
      <c r="CZ2189"/>
      <c r="DA2189"/>
      <c r="DB2189" s="212"/>
      <c r="DC2189" s="48"/>
      <c r="DD2189" s="48"/>
      <c r="DE2189" s="48"/>
      <c r="DF2189" s="48"/>
      <c r="DG2189" s="48"/>
      <c r="DH2189" s="48"/>
      <c r="DI2189" s="48"/>
      <c r="DJ2189" s="48"/>
      <c r="DK2189" s="48"/>
      <c r="DL2189" s="48"/>
    </row>
    <row r="2190" spans="1:116" ht="14.4">
      <c r="A2190" t="s">
        <v>2077</v>
      </c>
      <c r="B2190" s="188" t="s">
        <v>334</v>
      </c>
      <c r="C2190" s="151" t="str">
        <f t="shared" si="564"/>
        <v>F.120.01.108</v>
      </c>
      <c r="D2190" s="54" t="s">
        <v>446</v>
      </c>
      <c r="E2190" s="150" t="s">
        <v>352</v>
      </c>
      <c r="F2190" s="153" t="str">
        <f t="shared" si="565"/>
        <v>PC (Polycarbonate) closed loop chemical upcycling credit</v>
      </c>
      <c r="G2190" s="154">
        <f t="shared" si="563"/>
        <v>-3.594833866666667E-2</v>
      </c>
      <c r="H2190"/>
      <c r="I2190"/>
      <c r="J2190" s="227">
        <f t="shared" si="546"/>
        <v>-0.78177948636885408</v>
      </c>
      <c r="K2190"/>
      <c r="L2190" s="280">
        <f t="shared" si="547"/>
        <v>-1.0244003796E-2</v>
      </c>
      <c r="M2190" s="280">
        <f t="shared" si="548"/>
        <v>-0.76543056151099997</v>
      </c>
      <c r="N2190" s="281">
        <f t="shared" si="549"/>
        <v>-7.1267026185401958E-4</v>
      </c>
      <c r="O2190" s="280">
        <v>-5.3922507999999997E-3</v>
      </c>
      <c r="P2190" s="286">
        <v>-2.5242062999999999E-2</v>
      </c>
      <c r="Q2190" s="219">
        <v>-5.2223566999999999E-3</v>
      </c>
      <c r="R2190" s="219">
        <v>-1.0557418000000001E-2</v>
      </c>
      <c r="S2190" s="219">
        <v>5.9708840999999995E-4</v>
      </c>
      <c r="T2190" s="286">
        <v>-3.2615096000000001E-5</v>
      </c>
      <c r="U2190" s="286">
        <v>-2.5105910999999998E-4</v>
      </c>
      <c r="V2190" s="219">
        <v>-7.0611303000000002E-3</v>
      </c>
      <c r="W2190" s="286">
        <v>-2.5872684999999999E-5</v>
      </c>
      <c r="X2190" s="219">
        <v>-0.72794236999999995</v>
      </c>
      <c r="Y2190" s="219">
        <v>4.1738505000000004E-3</v>
      </c>
      <c r="Z2190" s="286">
        <v>3.7358489000000001E-5</v>
      </c>
      <c r="AA2190" s="219">
        <v>-4.8606481E-3</v>
      </c>
      <c r="AB2190" s="286">
        <v>2.3145980000000002E-11</v>
      </c>
      <c r="AC2190"/>
      <c r="AD2190" s="227">
        <f t="shared" si="558"/>
        <v>-5.3922507999999997E-3</v>
      </c>
      <c r="AE2190" s="227">
        <f t="shared" si="559"/>
        <v>-4.7769553796000001E-2</v>
      </c>
      <c r="AF2190" s="227">
        <f t="shared" si="560"/>
        <v>-4.2386198099999994E-2</v>
      </c>
      <c r="AG2190" s="227">
        <f t="shared" si="561"/>
        <v>-0.76543056151099997</v>
      </c>
      <c r="AH2190" s="227">
        <f t="shared" si="562"/>
        <v>4.1479778381459803E-3</v>
      </c>
      <c r="AI2190"/>
      <c r="AJ2190">
        <v>-47.756982000000001</v>
      </c>
      <c r="AK2190" s="155">
        <v>-47.548302999999997</v>
      </c>
      <c r="AL2190" s="155">
        <v>-0.25422030000000001</v>
      </c>
      <c r="AM2190" s="155">
        <v>0</v>
      </c>
      <c r="AN2190" s="155">
        <v>6.1214354999999998E-2</v>
      </c>
      <c r="AO2190" s="155">
        <v>3.2872134999999997E-2</v>
      </c>
      <c r="AP2190" s="155">
        <v>-4.8545619999999998E-2</v>
      </c>
      <c r="AQ2190"/>
      <c r="AR2190" s="156">
        <v>-1.1883892E-2</v>
      </c>
      <c r="AS2190" s="156">
        <v>-8.3035546000000005E-3</v>
      </c>
      <c r="AT2190" s="156">
        <v>-1.8386395000000001E-4</v>
      </c>
      <c r="AU2190" s="156">
        <v>-3.3964733000000002E-3</v>
      </c>
      <c r="AV2190" s="282">
        <f t="shared" si="555"/>
        <v>-4.9781502945189993E-7</v>
      </c>
      <c r="AW2190" s="282">
        <f t="shared" si="556"/>
        <v>-6.7997025265827079E-10</v>
      </c>
      <c r="AX2190" s="283">
        <f t="shared" si="557"/>
        <v>-0.47569654503940001</v>
      </c>
      <c r="AY2190" s="157">
        <v>-3.3340055999999997E-8</v>
      </c>
      <c r="AZ2190" s="157">
        <v>-1.0059573E-10</v>
      </c>
      <c r="BA2190" s="157">
        <v>-2.7484223000000002E-15</v>
      </c>
      <c r="BB2190" s="157">
        <v>3.2702991000000002E-12</v>
      </c>
      <c r="BC2190" s="157">
        <v>0</v>
      </c>
      <c r="BD2190" s="157">
        <v>-1.9832581E-10</v>
      </c>
      <c r="BE2190" s="157">
        <v>-4.6329118999999999E-7</v>
      </c>
      <c r="BF2190" s="157">
        <v>-5.4129569000000001E-11</v>
      </c>
      <c r="BG2190" s="157">
        <v>-5.2587066999999995E-10</v>
      </c>
      <c r="BH2190" s="157">
        <v>4.3173454999999997E-14</v>
      </c>
      <c r="BI2190" s="157">
        <v>5.5479385999999998E-16</v>
      </c>
      <c r="BJ2190" s="157">
        <v>-1.4294467E-13</v>
      </c>
      <c r="BK2190" s="157">
        <v>-4.2262628000000001E-14</v>
      </c>
      <c r="BL2190" s="157">
        <v>-7.6910084999999998E-15</v>
      </c>
      <c r="BM2190" s="157">
        <v>-2.1650941000000001E-11</v>
      </c>
      <c r="BN2190" s="157">
        <v>-1.0949489999999999E-9</v>
      </c>
      <c r="BO2190" s="157">
        <v>3.1269061999999999E-20</v>
      </c>
      <c r="BP2190" s="157">
        <v>-2.2450393999999999E-6</v>
      </c>
      <c r="BQ2190" s="157">
        <v>-0.47569430000000001</v>
      </c>
      <c r="BR2190" s="157">
        <v>1.2787200000000001E-10</v>
      </c>
      <c r="BS2190" s="157">
        <v>7.7760000000000004E-13</v>
      </c>
      <c r="BT2190" s="157">
        <v>3.4790400000000002E-17</v>
      </c>
      <c r="BU2190"/>
      <c r="BV2190" s="155">
        <v>-6.9965307000000005E-5</v>
      </c>
      <c r="BW2190" s="155">
        <v>-3.5915480999999998E-6</v>
      </c>
      <c r="BX2190" s="155">
        <v>-1.0023351E-6</v>
      </c>
      <c r="BY2190" s="155">
        <v>-8.3252956999999998E-7</v>
      </c>
      <c r="BZ2190" s="155">
        <v>-3.7073572E-6</v>
      </c>
      <c r="CA2190" s="155">
        <v>6.7303286999999999E-8</v>
      </c>
      <c r="CB2190" s="155">
        <v>1.0742442999999999E-9</v>
      </c>
      <c r="CC2190" s="155">
        <v>1.0136382E-7</v>
      </c>
      <c r="CD2190" s="155">
        <v>-6.3712098999999997E-8</v>
      </c>
      <c r="CE2190" s="155">
        <v>-4.2511267000000002E-7</v>
      </c>
      <c r="CF2190" s="155">
        <v>0</v>
      </c>
      <c r="CG2190" s="155">
        <v>6.9147542999999996E-17</v>
      </c>
      <c r="CH2190" s="155">
        <v>5.6617739000000005E-13</v>
      </c>
      <c r="CI2190" s="155">
        <v>-2.2573221000000001E-6</v>
      </c>
      <c r="CJ2190" s="155">
        <v>-5.8286228999999997E-5</v>
      </c>
      <c r="CK2190" s="155">
        <v>1.2740208E-8</v>
      </c>
      <c r="CL2190" s="155">
        <v>1.8356957E-8</v>
      </c>
      <c r="CM2190"/>
      <c r="CN2190" s="284">
        <v>4.7922025999999998E-13</v>
      </c>
      <c r="CO2190" s="284">
        <v>-3.5939986E-2</v>
      </c>
      <c r="CP2190" s="285">
        <v>2.7935554999999998E-3</v>
      </c>
      <c r="CQ2190" s="284">
        <v>-2.4419679000000001E-3</v>
      </c>
      <c r="CR2190" s="284">
        <v>-7.0192706000000003E-11</v>
      </c>
      <c r="CS2190" s="284">
        <v>-9.1523470999999996E-9</v>
      </c>
      <c r="CT2190" s="284">
        <v>-1.7273675000000001E-4</v>
      </c>
      <c r="CU2190" s="284">
        <v>-3.5227283999999998E-2</v>
      </c>
      <c r="CV2190" s="284">
        <v>2.8892415999999999E-8</v>
      </c>
      <c r="CW2190" s="284">
        <v>2.3675736999999999E-5</v>
      </c>
      <c r="CX2190"/>
      <c r="CY2190"/>
      <c r="CZ2190"/>
      <c r="DA2190"/>
      <c r="DB2190" s="212"/>
      <c r="DC2190" s="48"/>
      <c r="DD2190" s="48"/>
      <c r="DE2190" s="48"/>
      <c r="DF2190" s="48"/>
      <c r="DG2190" s="48"/>
      <c r="DH2190" s="48"/>
      <c r="DI2190" s="48"/>
      <c r="DJ2190" s="48"/>
      <c r="DK2190" s="48"/>
      <c r="DL2190" s="48"/>
    </row>
    <row r="2191" spans="1:116" ht="14.4">
      <c r="A2191" t="s">
        <v>2078</v>
      </c>
      <c r="B2191" s="188" t="s">
        <v>334</v>
      </c>
      <c r="C2191" s="151" t="str">
        <f t="shared" si="564"/>
        <v>F.120.01.109</v>
      </c>
      <c r="D2191" s="54" t="s">
        <v>446</v>
      </c>
      <c r="E2191" s="150" t="s">
        <v>352</v>
      </c>
      <c r="F2191" s="153" t="str">
        <f t="shared" si="565"/>
        <v>PE (Polyethylene) closed loop chemical upcycling credit</v>
      </c>
      <c r="G2191" s="154">
        <f t="shared" si="563"/>
        <v>-0.27177334000000003</v>
      </c>
      <c r="H2191"/>
      <c r="I2191"/>
      <c r="J2191" s="227">
        <f t="shared" si="546"/>
        <v>-0.87245682425985405</v>
      </c>
      <c r="K2191"/>
      <c r="L2191" s="280">
        <f t="shared" si="547"/>
        <v>-1.1312873687E-2</v>
      </c>
      <c r="M2191" s="280">
        <f t="shared" si="548"/>
        <v>-0.81912986471100002</v>
      </c>
      <c r="N2191" s="281">
        <f t="shared" si="549"/>
        <v>-1.2480848618540204E-3</v>
      </c>
      <c r="O2191" s="280">
        <v>-4.0766001000000003E-2</v>
      </c>
      <c r="P2191" s="219">
        <v>-2.7131116E-2</v>
      </c>
      <c r="Q2191" s="219">
        <v>-5.8169221999999996E-3</v>
      </c>
      <c r="R2191" s="219">
        <v>-1.1512138E-2</v>
      </c>
      <c r="S2191" s="219">
        <v>5.2097861000000001E-4</v>
      </c>
      <c r="T2191" s="286">
        <v>-3.7514966999999999E-5</v>
      </c>
      <c r="U2191" s="286">
        <v>-2.8419932999999999E-4</v>
      </c>
      <c r="V2191" s="219">
        <v>-7.5768149999999998E-3</v>
      </c>
      <c r="W2191" s="286">
        <v>-4.0138885000000002E-5</v>
      </c>
      <c r="X2191" s="219">
        <v>-0.77864237000000003</v>
      </c>
      <c r="Y2191" s="219">
        <v>3.9913357999999998E-3</v>
      </c>
      <c r="Z2191" s="286">
        <v>3.7358489000000001E-5</v>
      </c>
      <c r="AA2191" s="219">
        <v>-5.1992818000000003E-3</v>
      </c>
      <c r="AB2191" s="286">
        <v>2.3145980000000002E-11</v>
      </c>
      <c r="AC2191"/>
      <c r="AD2191" s="227">
        <f t="shared" si="558"/>
        <v>-4.0766001000000003E-2</v>
      </c>
      <c r="AE2191" s="227">
        <f t="shared" si="559"/>
        <v>-5.1837726887000002E-2</v>
      </c>
      <c r="AF2191" s="227">
        <f t="shared" si="560"/>
        <v>-4.5724134999999999E-2</v>
      </c>
      <c r="AG2191" s="227">
        <f t="shared" si="561"/>
        <v>-0.81912986471100002</v>
      </c>
      <c r="AH2191" s="227">
        <f t="shared" si="562"/>
        <v>3.9511969381459799E-3</v>
      </c>
      <c r="AI2191"/>
      <c r="AJ2191">
        <v>-51.537692999999997</v>
      </c>
      <c r="AK2191" s="155">
        <v>-51.300885999999998</v>
      </c>
      <c r="AL2191" s="155">
        <v>-0.27689292999999998</v>
      </c>
      <c r="AM2191" s="155">
        <v>0</v>
      </c>
      <c r="AN2191" s="155">
        <v>6.1213231E-2</v>
      </c>
      <c r="AO2191" s="155">
        <v>3.1798604000000001E-2</v>
      </c>
      <c r="AP2191" s="155">
        <v>-5.292645E-2</v>
      </c>
      <c r="AQ2191"/>
      <c r="AR2191" s="156">
        <v>-1.6587129999999999E-2</v>
      </c>
      <c r="AS2191" s="156">
        <v>-1.2547908E-2</v>
      </c>
      <c r="AT2191" s="156">
        <v>-3.7480610000000002E-4</v>
      </c>
      <c r="AU2191" s="156">
        <v>-3.6644162999999999E-3</v>
      </c>
      <c r="AV2191" s="282">
        <f t="shared" si="555"/>
        <v>-7.5227263931290005E-7</v>
      </c>
      <c r="AW2191" s="282">
        <f t="shared" si="556"/>
        <v>-1.3861172490953712E-9</v>
      </c>
      <c r="AX2191" s="283">
        <f t="shared" si="557"/>
        <v>-0.51322357194940005</v>
      </c>
      <c r="AY2191" s="157">
        <v>-2.5218566000000002E-7</v>
      </c>
      <c r="AZ2191" s="157">
        <v>-7.6090573000000002E-10</v>
      </c>
      <c r="BA2191" s="157">
        <v>-2.0789034999999999E-14</v>
      </c>
      <c r="BB2191" s="157">
        <v>3.2702991000000002E-12</v>
      </c>
      <c r="BC2191" s="157">
        <v>0</v>
      </c>
      <c r="BD2191" s="157">
        <v>-2.2390981000000001E-10</v>
      </c>
      <c r="BE2191" s="157">
        <v>-4.9879202999999999E-7</v>
      </c>
      <c r="BF2191" s="157">
        <v>-5.9963969000000002E-11</v>
      </c>
      <c r="BG2191" s="157">
        <v>-5.6583267E-10</v>
      </c>
      <c r="BH2191" s="157">
        <v>4.3173454999999997E-14</v>
      </c>
      <c r="BI2191" s="157">
        <v>5.5479385999999998E-16</v>
      </c>
      <c r="BJ2191" s="157">
        <v>-1.6182506999999999E-13</v>
      </c>
      <c r="BK2191" s="157">
        <v>-4.5359078999999997E-14</v>
      </c>
      <c r="BL2191" s="157">
        <v>-8.2699819000000008E-15</v>
      </c>
      <c r="BM2191" s="157">
        <v>-2.3719202000000001E-11</v>
      </c>
      <c r="BN2191" s="157">
        <v>-1.1784626000000001E-9</v>
      </c>
      <c r="BO2191" s="157">
        <v>3.1269061999999999E-20</v>
      </c>
      <c r="BP2191" s="157">
        <v>-3.4419494000000001E-6</v>
      </c>
      <c r="BQ2191" s="157">
        <v>-0.51322013</v>
      </c>
      <c r="BR2191" s="157">
        <v>1.2787200000000001E-10</v>
      </c>
      <c r="BS2191" s="157">
        <v>7.7760000000000004E-13</v>
      </c>
      <c r="BT2191" s="157">
        <v>3.4790400000000002E-17</v>
      </c>
      <c r="BU2191"/>
      <c r="BV2191" s="155">
        <v>-8.2025642999999994E-5</v>
      </c>
      <c r="BW2191" s="155">
        <v>-3.8670581999999998E-6</v>
      </c>
      <c r="BX2191" s="155">
        <v>-7.5777618E-6</v>
      </c>
      <c r="BY2191" s="155">
        <v>-8.9339645000000003E-7</v>
      </c>
      <c r="BZ2191" s="155">
        <v>-4.0024287000000003E-6</v>
      </c>
      <c r="CA2191" s="155">
        <v>6.7303286999999999E-8</v>
      </c>
      <c r="CB2191" s="155">
        <v>1.0742442999999999E-9</v>
      </c>
      <c r="CC2191" s="155">
        <v>1.0136382E-7</v>
      </c>
      <c r="CD2191" s="155">
        <v>-7.2458355999999994E-8</v>
      </c>
      <c r="CE2191" s="155">
        <v>-4.6614649E-7</v>
      </c>
      <c r="CF2191" s="155">
        <v>0</v>
      </c>
      <c r="CG2191" s="155">
        <v>6.9147542999999996E-17</v>
      </c>
      <c r="CH2191" s="155">
        <v>5.6617739000000005E-13</v>
      </c>
      <c r="CI2191" s="155">
        <v>-2.4577063000000002E-6</v>
      </c>
      <c r="CJ2191" s="155">
        <v>-6.2889525999999999E-5</v>
      </c>
      <c r="CK2191" s="155">
        <v>1.2740208E-8</v>
      </c>
      <c r="CL2191" s="155">
        <v>1.8356957E-8</v>
      </c>
      <c r="CM2191"/>
      <c r="CN2191" s="284">
        <v>4.7922025999999998E-13</v>
      </c>
      <c r="CO2191" s="284">
        <v>-0.27176498999999998</v>
      </c>
      <c r="CP2191" s="285">
        <v>2.7935554999999998E-3</v>
      </c>
      <c r="CQ2191" s="284">
        <v>-2.6304678999999999E-3</v>
      </c>
      <c r="CR2191" s="284">
        <v>-7.9148586999999998E-11</v>
      </c>
      <c r="CS2191" s="284">
        <v>-1.0269397E-8</v>
      </c>
      <c r="CT2191" s="284">
        <v>-1.8615419000000001E-4</v>
      </c>
      <c r="CU2191" s="284">
        <v>-3.7810875000000001E-2</v>
      </c>
      <c r="CV2191" s="284">
        <v>2.8892415999999999E-8</v>
      </c>
      <c r="CW2191" s="284">
        <v>2.3675736999999999E-5</v>
      </c>
      <c r="CX2191"/>
      <c r="CY2191"/>
      <c r="CZ2191"/>
      <c r="DA2191"/>
      <c r="DB2191" s="212"/>
      <c r="DC2191" s="48"/>
      <c r="DD2191" s="48"/>
      <c r="DE2191" s="48"/>
      <c r="DF2191" s="48"/>
      <c r="DG2191" s="48"/>
      <c r="DH2191" s="48"/>
      <c r="DI2191" s="48"/>
      <c r="DJ2191" s="48"/>
      <c r="DK2191" s="48"/>
      <c r="DL2191" s="48"/>
    </row>
    <row r="2192" spans="1:116" ht="14.4">
      <c r="A2192" t="s">
        <v>2079</v>
      </c>
      <c r="B2192" s="188" t="s">
        <v>334</v>
      </c>
      <c r="C2192" s="151" t="str">
        <f t="shared" si="564"/>
        <v>F.120.01.111</v>
      </c>
      <c r="D2192" s="54" t="s">
        <v>446</v>
      </c>
      <c r="E2192" s="150" t="s">
        <v>352</v>
      </c>
      <c r="F2192" s="153" t="str">
        <f t="shared" si="565"/>
        <v>PET (Polyethylene terephthalate) closed loop chemical upcycling credit</v>
      </c>
      <c r="G2192" s="154">
        <f t="shared" si="563"/>
        <v>-0.76380006666666667</v>
      </c>
      <c r="H2192"/>
      <c r="I2192"/>
      <c r="J2192" s="227">
        <f t="shared" si="546"/>
        <v>-0.71538440625143607</v>
      </c>
      <c r="K2192"/>
      <c r="L2192" s="280">
        <f t="shared" si="547"/>
        <v>-1.617642188E-2</v>
      </c>
      <c r="M2192" s="280">
        <f t="shared" si="548"/>
        <v>-0.62873699205599998</v>
      </c>
      <c r="N2192" s="281">
        <f t="shared" si="549"/>
        <v>4.4099017684563889E-2</v>
      </c>
      <c r="O2192" s="280">
        <v>-0.11457001</v>
      </c>
      <c r="P2192" s="286">
        <v>-5.6044876E-2</v>
      </c>
      <c r="Q2192" s="286">
        <v>3.4321756999999998E-3</v>
      </c>
      <c r="R2192" s="286">
        <v>-1.0178011000000001E-2</v>
      </c>
      <c r="S2192" s="219">
        <v>-1.1762166999999999E-3</v>
      </c>
      <c r="T2192" s="286">
        <v>-3.9422576000000004E-3</v>
      </c>
      <c r="U2192" s="219">
        <v>-8.7993657999999996E-4</v>
      </c>
      <c r="V2192" s="219">
        <v>-8.9813867999999995E-3</v>
      </c>
      <c r="W2192" s="286">
        <v>6.5524926000000005E-4</v>
      </c>
      <c r="X2192" s="219">
        <v>-0.56717919999999999</v>
      </c>
      <c r="Y2192" s="219">
        <v>4.1165845E-2</v>
      </c>
      <c r="Z2192" s="286">
        <v>3.6295043999999998E-5</v>
      </c>
      <c r="AA2192" s="219">
        <v>2.2779234E-3</v>
      </c>
      <c r="AB2192" s="286">
        <v>2.4563892999999999E-11</v>
      </c>
      <c r="AC2192"/>
      <c r="AD2192" s="227">
        <f t="shared" si="558"/>
        <v>-0.11457001</v>
      </c>
      <c r="AE2192" s="227">
        <f t="shared" si="559"/>
        <v>-7.777050898E-2</v>
      </c>
      <c r="AF2192" s="227">
        <f t="shared" si="560"/>
        <v>-5.9316163700000001E-2</v>
      </c>
      <c r="AG2192" s="227">
        <f t="shared" si="561"/>
        <v>-0.62873699205599998</v>
      </c>
      <c r="AH2192" s="227">
        <f t="shared" si="562"/>
        <v>4.1821094284563889E-2</v>
      </c>
      <c r="AI2192"/>
      <c r="AJ2192">
        <v>-57.269089000000001</v>
      </c>
      <c r="AK2192" s="155">
        <v>-65.971902999999998</v>
      </c>
      <c r="AL2192" s="155">
        <v>4.7959168999999999</v>
      </c>
      <c r="AM2192" s="155">
        <v>0</v>
      </c>
      <c r="AN2192" s="155">
        <v>1.2154583000000001</v>
      </c>
      <c r="AO2192" s="155">
        <v>1.9236498</v>
      </c>
      <c r="AP2192" s="155">
        <v>0.76778886999999996</v>
      </c>
      <c r="AQ2192"/>
      <c r="AR2192" s="156">
        <v>-3.5294169E-2</v>
      </c>
      <c r="AS2192" s="156">
        <v>-2.9496784000000002E-2</v>
      </c>
      <c r="AT2192" s="156">
        <v>-8.957476E-4</v>
      </c>
      <c r="AU2192" s="156">
        <v>-4.9016366999999998E-3</v>
      </c>
      <c r="AV2192" s="282">
        <f t="shared" si="555"/>
        <v>-1.7683923971537E-6</v>
      </c>
      <c r="AW2192" s="282">
        <f t="shared" si="556"/>
        <v>-3.3126760624795049E-9</v>
      </c>
      <c r="AX2192" s="283">
        <f t="shared" si="557"/>
        <v>-0.68650374804800007</v>
      </c>
      <c r="AY2192" s="157">
        <v>-7.0878577999999997E-7</v>
      </c>
      <c r="AZ2192" s="157">
        <v>-2.1385785999999998E-9</v>
      </c>
      <c r="BA2192" s="157">
        <v>-5.8429023999999996E-14</v>
      </c>
      <c r="BB2192" s="157">
        <v>3.4706363000000001E-12</v>
      </c>
      <c r="BC2192" s="157">
        <v>0</v>
      </c>
      <c r="BD2192" s="157">
        <v>3.7950655999999999E-10</v>
      </c>
      <c r="BE2192" s="157">
        <v>-1.0579914999999999E-6</v>
      </c>
      <c r="BF2192" s="157">
        <v>4.7111966E-12</v>
      </c>
      <c r="BG2192" s="157">
        <v>-1.1864491000000001E-9</v>
      </c>
      <c r="BH2192" s="157">
        <v>8.2675444000000002E-12</v>
      </c>
      <c r="BI2192" s="157">
        <v>5.8878031000000002E-16</v>
      </c>
      <c r="BJ2192" s="157">
        <v>-5.0192501999999998E-13</v>
      </c>
      <c r="BK2192" s="157">
        <v>-5.4094566999999998E-14</v>
      </c>
      <c r="BL2192" s="157">
        <v>-1.3243682E-14</v>
      </c>
      <c r="BM2192" s="157">
        <v>-4.8903604999999998E-10</v>
      </c>
      <c r="BN2192" s="157">
        <v>-1.5090583E-9</v>
      </c>
      <c r="BO2192" s="157">
        <v>3.3184593000000002E-20</v>
      </c>
      <c r="BP2192" s="157">
        <v>7.7041952000000001E-5</v>
      </c>
      <c r="BQ2192" s="157">
        <v>-0.68658079000000005</v>
      </c>
      <c r="BR2192" s="157">
        <v>0</v>
      </c>
      <c r="BS2192" s="157">
        <v>0</v>
      </c>
      <c r="BT2192" s="157">
        <v>0</v>
      </c>
      <c r="BU2192"/>
      <c r="BV2192" s="155">
        <v>-1.2056051000000001E-4</v>
      </c>
      <c r="BW2192" s="155">
        <v>-7.8687788999999992E-6</v>
      </c>
      <c r="BX2192" s="155">
        <v>-2.1296771999999999E-5</v>
      </c>
      <c r="BY2192" s="155">
        <v>-1.0488756E-6</v>
      </c>
      <c r="BZ2192" s="155">
        <v>-9.2987029999999995E-6</v>
      </c>
      <c r="CA2192" s="155">
        <v>6.1201130000000004E-7</v>
      </c>
      <c r="CB2192" s="155">
        <v>2.1506763999999999E-7</v>
      </c>
      <c r="CC2192" s="155">
        <v>9.2806508000000002E-7</v>
      </c>
      <c r="CD2192" s="155">
        <v>-5.3430595999999997E-6</v>
      </c>
      <c r="CE2192" s="155">
        <v>-8.9266952000000002E-7</v>
      </c>
      <c r="CF2192" s="155">
        <v>0</v>
      </c>
      <c r="CG2192" s="155">
        <v>7.3383494000000001E-17</v>
      </c>
      <c r="CH2192" s="155">
        <v>6.0086119000000003E-13</v>
      </c>
      <c r="CI2192" s="155">
        <v>-2.5119963999999999E-6</v>
      </c>
      <c r="CJ2192" s="155">
        <v>-7.4068324000000003E-5</v>
      </c>
      <c r="CK2192" s="155">
        <v>1.352146E-8</v>
      </c>
      <c r="CL2192" s="155">
        <v>0</v>
      </c>
      <c r="CM2192"/>
      <c r="CN2192" s="284">
        <v>5.0857710999999997E-13</v>
      </c>
      <c r="CO2192" s="284">
        <v>-0.76379072000000003</v>
      </c>
      <c r="CP2192" s="285">
        <v>-2.3611525999999998E-3</v>
      </c>
      <c r="CQ2192" s="284">
        <v>-5.2434650000000001E-3</v>
      </c>
      <c r="CR2192" s="284">
        <v>-2.6914733999999999E-10</v>
      </c>
      <c r="CS2192" s="284">
        <v>-2.8616789E-8</v>
      </c>
      <c r="CT2192" s="284">
        <v>-4.2613432000000002E-4</v>
      </c>
      <c r="CU2192" s="284">
        <v>-4.5178839999999998E-2</v>
      </c>
      <c r="CV2192" s="284">
        <v>5.4910789999999999E-6</v>
      </c>
      <c r="CW2192" s="284">
        <v>2.1523566E-4</v>
      </c>
      <c r="CX2192"/>
      <c r="CY2192"/>
      <c r="CZ2192"/>
      <c r="DA2192"/>
      <c r="DB2192" s="212"/>
      <c r="DC2192" s="48"/>
      <c r="DD2192" s="48"/>
      <c r="DE2192" s="48"/>
      <c r="DF2192" s="48"/>
      <c r="DG2192" s="48"/>
      <c r="DH2192" s="48"/>
      <c r="DI2192" s="48"/>
      <c r="DJ2192" s="48"/>
      <c r="DK2192" s="48"/>
      <c r="DL2192" s="48"/>
    </row>
    <row r="2193" spans="1:116" ht="14.4">
      <c r="A2193" t="s">
        <v>2080</v>
      </c>
      <c r="B2193" s="188" t="s">
        <v>334</v>
      </c>
      <c r="C2193" s="151" t="str">
        <f t="shared" si="564"/>
        <v>F.120.01.112</v>
      </c>
      <c r="D2193" s="54" t="s">
        <v>446</v>
      </c>
      <c r="E2193" s="150" t="s">
        <v>352</v>
      </c>
      <c r="F2193" s="153" t="str">
        <f t="shared" si="565"/>
        <v>PHA and PHB (Polyhydroxyalkanoates)  closed loop chemical upcycling credit</v>
      </c>
      <c r="G2193" s="154">
        <f t="shared" si="563"/>
        <v>0</v>
      </c>
      <c r="H2193"/>
      <c r="I2193"/>
      <c r="J2193" s="227">
        <f t="shared" si="546"/>
        <v>0</v>
      </c>
      <c r="K2193"/>
      <c r="L2193" s="280">
        <f t="shared" si="547"/>
        <v>0</v>
      </c>
      <c r="M2193" s="280">
        <f t="shared" si="548"/>
        <v>0</v>
      </c>
      <c r="N2193" s="281">
        <f t="shared" si="549"/>
        <v>0</v>
      </c>
      <c r="O2193" s="280">
        <v>0</v>
      </c>
      <c r="P2193" s="219">
        <v>0</v>
      </c>
      <c r="Q2193" s="219">
        <v>0</v>
      </c>
      <c r="R2193" s="219">
        <v>0</v>
      </c>
      <c r="S2193" s="219">
        <v>0</v>
      </c>
      <c r="T2193" s="286">
        <v>0</v>
      </c>
      <c r="U2193" s="286">
        <v>0</v>
      </c>
      <c r="V2193" s="219">
        <v>0</v>
      </c>
      <c r="W2193" s="286">
        <v>0</v>
      </c>
      <c r="X2193" s="219">
        <v>0</v>
      </c>
      <c r="Y2193" s="219">
        <v>0</v>
      </c>
      <c r="Z2193" s="286">
        <v>0</v>
      </c>
      <c r="AA2193" s="219">
        <v>0</v>
      </c>
      <c r="AB2193" s="286">
        <v>0</v>
      </c>
      <c r="AC2193"/>
      <c r="AD2193" s="227">
        <f t="shared" si="558"/>
        <v>0</v>
      </c>
      <c r="AE2193" s="227">
        <f t="shared" si="559"/>
        <v>0</v>
      </c>
      <c r="AF2193" s="227">
        <f t="shared" si="560"/>
        <v>0</v>
      </c>
      <c r="AG2193" s="227">
        <f t="shared" si="561"/>
        <v>0</v>
      </c>
      <c r="AH2193" s="227">
        <f t="shared" si="562"/>
        <v>0</v>
      </c>
      <c r="AI2193"/>
      <c r="AJ2193">
        <v>0</v>
      </c>
      <c r="AK2193" s="155">
        <v>0</v>
      </c>
      <c r="AL2193" s="155">
        <v>0</v>
      </c>
      <c r="AM2193" s="155">
        <v>0</v>
      </c>
      <c r="AN2193" s="155">
        <v>0</v>
      </c>
      <c r="AO2193" s="155">
        <v>0</v>
      </c>
      <c r="AP2193" s="155">
        <v>0</v>
      </c>
      <c r="AQ2193"/>
      <c r="AR2193" s="156">
        <v>0</v>
      </c>
      <c r="AS2193" s="156">
        <v>0</v>
      </c>
      <c r="AT2193" s="156">
        <v>0</v>
      </c>
      <c r="AU2193" s="156">
        <v>0</v>
      </c>
      <c r="AV2193" s="282">
        <f t="shared" si="555"/>
        <v>0</v>
      </c>
      <c r="AW2193" s="282">
        <f t="shared" si="556"/>
        <v>0</v>
      </c>
      <c r="AX2193" s="283">
        <f t="shared" si="557"/>
        <v>0</v>
      </c>
      <c r="AY2193" s="157">
        <v>0</v>
      </c>
      <c r="AZ2193" s="157">
        <v>0</v>
      </c>
      <c r="BA2193" s="157">
        <v>0</v>
      </c>
      <c r="BB2193" s="157">
        <v>0</v>
      </c>
      <c r="BC2193" s="157">
        <v>0</v>
      </c>
      <c r="BD2193" s="157">
        <v>0</v>
      </c>
      <c r="BE2193" s="157">
        <v>0</v>
      </c>
      <c r="BF2193" s="157">
        <v>0</v>
      </c>
      <c r="BG2193" s="157">
        <v>0</v>
      </c>
      <c r="BH2193" s="157">
        <v>0</v>
      </c>
      <c r="BI2193" s="157">
        <v>0</v>
      </c>
      <c r="BJ2193" s="157">
        <v>0</v>
      </c>
      <c r="BK2193" s="157">
        <v>0</v>
      </c>
      <c r="BL2193" s="157">
        <v>0</v>
      </c>
      <c r="BM2193" s="157">
        <v>0</v>
      </c>
      <c r="BN2193" s="157">
        <v>0</v>
      </c>
      <c r="BO2193" s="157">
        <v>0</v>
      </c>
      <c r="BP2193" s="157">
        <v>0</v>
      </c>
      <c r="BQ2193" s="157">
        <v>0</v>
      </c>
      <c r="BR2193" s="157">
        <v>0</v>
      </c>
      <c r="BS2193" s="157">
        <v>0</v>
      </c>
      <c r="BT2193" s="157">
        <v>0</v>
      </c>
      <c r="BU2193"/>
      <c r="BV2193" s="155">
        <v>0</v>
      </c>
      <c r="BW2193" s="155">
        <v>0</v>
      </c>
      <c r="BX2193" s="155">
        <v>0</v>
      </c>
      <c r="BY2193" s="155">
        <v>0</v>
      </c>
      <c r="BZ2193" s="155">
        <v>0</v>
      </c>
      <c r="CA2193" s="155">
        <v>0</v>
      </c>
      <c r="CB2193" s="155">
        <v>0</v>
      </c>
      <c r="CC2193" s="155">
        <v>0</v>
      </c>
      <c r="CD2193" s="155">
        <v>0</v>
      </c>
      <c r="CE2193" s="155">
        <v>0</v>
      </c>
      <c r="CF2193" s="155">
        <v>0</v>
      </c>
      <c r="CG2193" s="155">
        <v>0</v>
      </c>
      <c r="CH2193" s="155">
        <v>0</v>
      </c>
      <c r="CI2193" s="155">
        <v>0</v>
      </c>
      <c r="CJ2193" s="155">
        <v>0</v>
      </c>
      <c r="CK2193" s="155">
        <v>0</v>
      </c>
      <c r="CL2193" s="155">
        <v>0</v>
      </c>
      <c r="CM2193"/>
      <c r="CN2193" s="284">
        <v>0</v>
      </c>
      <c r="CO2193" s="284">
        <v>0</v>
      </c>
      <c r="CP2193" s="285">
        <v>0</v>
      </c>
      <c r="CQ2193" s="284">
        <v>0</v>
      </c>
      <c r="CR2193" s="284">
        <v>0</v>
      </c>
      <c r="CS2193" s="284">
        <v>0</v>
      </c>
      <c r="CT2193" s="284">
        <v>0</v>
      </c>
      <c r="CU2193" s="284">
        <v>0</v>
      </c>
      <c r="CV2193" s="284">
        <v>0</v>
      </c>
      <c r="CW2193" s="284">
        <v>0</v>
      </c>
      <c r="CX2193"/>
      <c r="CY2193"/>
      <c r="CZ2193"/>
      <c r="DA2193"/>
      <c r="DB2193" s="212"/>
      <c r="DC2193" s="48"/>
      <c r="DD2193" s="48"/>
      <c r="DE2193" s="48"/>
      <c r="DF2193" s="48"/>
      <c r="DG2193" s="48"/>
      <c r="DH2193" s="48"/>
      <c r="DI2193" s="48"/>
      <c r="DJ2193" s="48"/>
      <c r="DK2193" s="48"/>
      <c r="DL2193" s="48"/>
    </row>
    <row r="2194" spans="1:116" ht="14.4">
      <c r="A2194" t="s">
        <v>2081</v>
      </c>
      <c r="B2194" s="188" t="s">
        <v>334</v>
      </c>
      <c r="C2194" s="151" t="str">
        <f t="shared" si="564"/>
        <v>F.120.01.113</v>
      </c>
      <c r="D2194" s="54" t="s">
        <v>446</v>
      </c>
      <c r="E2194" s="150" t="s">
        <v>352</v>
      </c>
      <c r="F2194" s="153" t="str">
        <f t="shared" si="565"/>
        <v>PLA (Polylactide) closed loop chemical upcycling credit</v>
      </c>
      <c r="G2194" s="154">
        <f t="shared" si="563"/>
        <v>0</v>
      </c>
      <c r="H2194"/>
      <c r="I2194"/>
      <c r="J2194" s="227">
        <f t="shared" ref="J2194:J2273" si="566">L2194+M2194+N2194+O2194</f>
        <v>0</v>
      </c>
      <c r="K2194"/>
      <c r="L2194" s="280">
        <f t="shared" ref="L2194:L2273" si="567">R2194+S2194+T2194+U2194</f>
        <v>0</v>
      </c>
      <c r="M2194" s="280">
        <f t="shared" ref="M2194:M2273" si="568">P2194+Q2194+V2194+Z2194+X2194</f>
        <v>0</v>
      </c>
      <c r="N2194" s="281">
        <f t="shared" ref="N2194:N2273" si="569">W2194+Y2194+AA2194+AB2194</f>
        <v>0</v>
      </c>
      <c r="O2194" s="280">
        <v>0</v>
      </c>
      <c r="P2194" s="286">
        <v>0</v>
      </c>
      <c r="Q2194" s="286">
        <v>0</v>
      </c>
      <c r="R2194" s="286">
        <v>0</v>
      </c>
      <c r="S2194" s="219">
        <v>0</v>
      </c>
      <c r="T2194" s="219">
        <v>0</v>
      </c>
      <c r="U2194" s="219">
        <v>0</v>
      </c>
      <c r="V2194" s="219">
        <v>0</v>
      </c>
      <c r="W2194" s="219">
        <v>0</v>
      </c>
      <c r="X2194" s="219">
        <v>0</v>
      </c>
      <c r="Y2194" s="219">
        <v>0</v>
      </c>
      <c r="Z2194" s="219">
        <v>0</v>
      </c>
      <c r="AA2194" s="219">
        <v>0</v>
      </c>
      <c r="AB2194" s="219">
        <v>0</v>
      </c>
      <c r="AC2194"/>
      <c r="AD2194" s="227">
        <f t="shared" si="558"/>
        <v>0</v>
      </c>
      <c r="AE2194" s="227">
        <f t="shared" si="559"/>
        <v>0</v>
      </c>
      <c r="AF2194" s="227">
        <f t="shared" si="560"/>
        <v>0</v>
      </c>
      <c r="AG2194" s="227">
        <f t="shared" si="561"/>
        <v>0</v>
      </c>
      <c r="AH2194" s="227">
        <f t="shared" si="562"/>
        <v>0</v>
      </c>
      <c r="AI2194"/>
      <c r="AJ2194">
        <v>0</v>
      </c>
      <c r="AK2194" s="155">
        <v>0</v>
      </c>
      <c r="AL2194" s="155">
        <v>0</v>
      </c>
      <c r="AM2194" s="155">
        <v>0</v>
      </c>
      <c r="AN2194" s="155">
        <v>0</v>
      </c>
      <c r="AO2194" s="155">
        <v>0</v>
      </c>
      <c r="AP2194" s="155">
        <v>0</v>
      </c>
      <c r="AQ2194"/>
      <c r="AR2194" s="156">
        <v>0</v>
      </c>
      <c r="AS2194" s="156">
        <v>0</v>
      </c>
      <c r="AT2194" s="156">
        <v>0</v>
      </c>
      <c r="AU2194" s="156">
        <v>0</v>
      </c>
      <c r="AV2194" s="282">
        <f t="shared" si="555"/>
        <v>0</v>
      </c>
      <c r="AW2194" s="282">
        <f t="shared" si="556"/>
        <v>0</v>
      </c>
      <c r="AX2194" s="283">
        <f t="shared" si="557"/>
        <v>0</v>
      </c>
      <c r="AY2194" s="157">
        <v>0</v>
      </c>
      <c r="AZ2194" s="157">
        <v>0</v>
      </c>
      <c r="BA2194" s="157">
        <v>0</v>
      </c>
      <c r="BB2194" s="157">
        <v>0</v>
      </c>
      <c r="BC2194" s="157">
        <v>0</v>
      </c>
      <c r="BD2194" s="157">
        <v>0</v>
      </c>
      <c r="BE2194" s="157">
        <v>0</v>
      </c>
      <c r="BF2194" s="157">
        <v>0</v>
      </c>
      <c r="BG2194" s="157">
        <v>0</v>
      </c>
      <c r="BH2194" s="157">
        <v>0</v>
      </c>
      <c r="BI2194" s="157">
        <v>0</v>
      </c>
      <c r="BJ2194" s="157">
        <v>0</v>
      </c>
      <c r="BK2194" s="157">
        <v>0</v>
      </c>
      <c r="BL2194" s="157">
        <v>0</v>
      </c>
      <c r="BM2194" s="157">
        <v>0</v>
      </c>
      <c r="BN2194" s="157">
        <v>0</v>
      </c>
      <c r="BO2194" s="157">
        <v>0</v>
      </c>
      <c r="BP2194" s="157">
        <v>0</v>
      </c>
      <c r="BQ2194" s="157">
        <v>0</v>
      </c>
      <c r="BR2194" s="157">
        <v>0</v>
      </c>
      <c r="BS2194" s="157">
        <v>0</v>
      </c>
      <c r="BT2194" s="157">
        <v>0</v>
      </c>
      <c r="BU2194"/>
      <c r="BV2194" s="155">
        <v>0</v>
      </c>
      <c r="BW2194" s="155">
        <v>0</v>
      </c>
      <c r="BX2194" s="155">
        <v>0</v>
      </c>
      <c r="BY2194" s="155">
        <v>0</v>
      </c>
      <c r="BZ2194" s="155">
        <v>0</v>
      </c>
      <c r="CA2194" s="155">
        <v>0</v>
      </c>
      <c r="CB2194" s="155">
        <v>0</v>
      </c>
      <c r="CC2194" s="155">
        <v>0</v>
      </c>
      <c r="CD2194" s="155">
        <v>0</v>
      </c>
      <c r="CE2194" s="155">
        <v>0</v>
      </c>
      <c r="CF2194" s="155">
        <v>0</v>
      </c>
      <c r="CG2194" s="155">
        <v>0</v>
      </c>
      <c r="CH2194" s="155">
        <v>0</v>
      </c>
      <c r="CI2194" s="155">
        <v>0</v>
      </c>
      <c r="CJ2194" s="155">
        <v>0</v>
      </c>
      <c r="CK2194" s="155">
        <v>0</v>
      </c>
      <c r="CL2194" s="155">
        <v>0</v>
      </c>
      <c r="CM2194"/>
      <c r="CN2194" s="284">
        <v>0</v>
      </c>
      <c r="CO2194" s="284">
        <v>0</v>
      </c>
      <c r="CP2194" s="285">
        <v>0</v>
      </c>
      <c r="CQ2194" s="284">
        <v>0</v>
      </c>
      <c r="CR2194" s="284">
        <v>0</v>
      </c>
      <c r="CS2194" s="284">
        <v>0</v>
      </c>
      <c r="CT2194" s="284">
        <v>0</v>
      </c>
      <c r="CU2194" s="284">
        <v>0</v>
      </c>
      <c r="CV2194" s="284">
        <v>0</v>
      </c>
      <c r="CW2194" s="284">
        <v>0</v>
      </c>
      <c r="CX2194"/>
      <c r="CY2194"/>
      <c r="CZ2194"/>
      <c r="DA2194"/>
      <c r="DB2194" s="212"/>
      <c r="DC2194" s="48"/>
      <c r="DD2194" s="48"/>
      <c r="DE2194" s="48"/>
      <c r="DF2194" s="48"/>
      <c r="DG2194" s="48"/>
      <c r="DH2194" s="48"/>
      <c r="DI2194" s="48"/>
      <c r="DJ2194" s="48"/>
      <c r="DK2194" s="48"/>
      <c r="DL2194" s="48"/>
    </row>
    <row r="2195" spans="1:116" ht="14.4">
      <c r="A2195" t="s">
        <v>2082</v>
      </c>
      <c r="B2195" s="188" t="s">
        <v>334</v>
      </c>
      <c r="C2195" s="151" t="str">
        <f t="shared" si="564"/>
        <v>F.120.01.114</v>
      </c>
      <c r="D2195" s="54" t="s">
        <v>446</v>
      </c>
      <c r="E2195" s="150" t="s">
        <v>352</v>
      </c>
      <c r="F2195" s="153" t="str">
        <f t="shared" si="565"/>
        <v>PMMA (Acrilylic Polymethyl Methacrylate) closed loop chemical upcycling credit</v>
      </c>
      <c r="G2195" s="154">
        <f t="shared" si="563"/>
        <v>0.37972666000000005</v>
      </c>
      <c r="H2195"/>
      <c r="I2195"/>
      <c r="J2195" s="227">
        <f t="shared" si="566"/>
        <v>-0.51948449727885404</v>
      </c>
      <c r="K2195"/>
      <c r="L2195" s="280">
        <f t="shared" si="567"/>
        <v>-6.3796281060000005E-3</v>
      </c>
      <c r="M2195" s="280">
        <f t="shared" si="568"/>
        <v>-0.57128692801100001</v>
      </c>
      <c r="N2195" s="281">
        <f t="shared" si="569"/>
        <v>1.2230598381459796E-3</v>
      </c>
      <c r="O2195" s="287">
        <v>5.6958999000000003E-2</v>
      </c>
      <c r="P2195" s="286">
        <v>-1.8412411E-2</v>
      </c>
      <c r="Q2195" s="286">
        <v>-3.0727734000000001E-3</v>
      </c>
      <c r="R2195" s="286">
        <v>-7.1057380999999999E-3</v>
      </c>
      <c r="S2195" s="286">
        <v>8.7225460999999999E-4</v>
      </c>
      <c r="T2195" s="286">
        <v>-1.4900175999999999E-5</v>
      </c>
      <c r="U2195" s="286">
        <v>-1.3124444000000001E-4</v>
      </c>
      <c r="V2195" s="286">
        <v>-5.1967321000000004E-3</v>
      </c>
      <c r="W2195" s="286">
        <v>2.5705115E-5</v>
      </c>
      <c r="X2195" s="286">
        <v>-0.54464237000000004</v>
      </c>
      <c r="Y2195" s="286">
        <v>4.8337114999999998E-3</v>
      </c>
      <c r="Z2195" s="286">
        <v>3.7358489000000001E-5</v>
      </c>
      <c r="AA2195" s="286">
        <v>-3.6363568000000001E-3</v>
      </c>
      <c r="AB2195" s="286">
        <v>2.3145980000000002E-11</v>
      </c>
      <c r="AC2195"/>
      <c r="AD2195" s="227">
        <f t="shared" si="558"/>
        <v>5.6958999000000003E-2</v>
      </c>
      <c r="AE2195" s="227">
        <f t="shared" si="559"/>
        <v>-3.3061544605999998E-2</v>
      </c>
      <c r="AF2195" s="227">
        <f t="shared" si="560"/>
        <v>-3.03182733E-2</v>
      </c>
      <c r="AG2195" s="227">
        <f t="shared" si="561"/>
        <v>-0.57128692801100001</v>
      </c>
      <c r="AH2195" s="227">
        <f t="shared" si="562"/>
        <v>4.8594166381459797E-3</v>
      </c>
      <c r="AI2195"/>
      <c r="AJ2195">
        <v>-34.088256999999999</v>
      </c>
      <c r="AK2195" s="155">
        <v>-33.981271999999997</v>
      </c>
      <c r="AL2195" s="155">
        <v>-0.17224998999999999</v>
      </c>
      <c r="AM2195" s="155">
        <v>0</v>
      </c>
      <c r="AN2195" s="155">
        <v>6.1218421000000002E-2</v>
      </c>
      <c r="AO2195" s="155">
        <v>3.6753361999999998E-2</v>
      </c>
      <c r="AP2195" s="155">
        <v>-3.2707234000000002E-2</v>
      </c>
      <c r="AQ2195"/>
      <c r="AR2195" s="156">
        <v>-1.9738395E-3</v>
      </c>
      <c r="AS2195" s="156">
        <v>2.7826377000000002E-4</v>
      </c>
      <c r="AT2195" s="156">
        <v>1.7565311E-4</v>
      </c>
      <c r="AU2195" s="156">
        <v>-2.4277563999999998E-3</v>
      </c>
      <c r="AV2195" s="282">
        <f t="shared" si="555"/>
        <v>1.6682473977099931E-8</v>
      </c>
      <c r="AW2195" s="282">
        <f t="shared" si="556"/>
        <v>6.4960472444652928E-10</v>
      </c>
      <c r="AX2195" s="283">
        <f t="shared" si="557"/>
        <v>-0.3400219077494</v>
      </c>
      <c r="AY2195" s="157">
        <v>3.5240633999999998E-7</v>
      </c>
      <c r="AZ2195" s="157">
        <v>1.0632943000000001E-9</v>
      </c>
      <c r="BA2195" s="157">
        <v>2.9050714999999997E-14</v>
      </c>
      <c r="BB2195" s="157">
        <v>3.2702991000000002E-12</v>
      </c>
      <c r="BC2195" s="157">
        <v>0</v>
      </c>
      <c r="BD2195" s="157">
        <v>-1.0582981E-10</v>
      </c>
      <c r="BE2195" s="157">
        <v>-3.3494199000000003E-7</v>
      </c>
      <c r="BF2195" s="157">
        <v>-3.3035969000000002E-11</v>
      </c>
      <c r="BG2195" s="157">
        <v>-3.8139267000000002E-10</v>
      </c>
      <c r="BH2195" s="157">
        <v>4.3173454999999997E-14</v>
      </c>
      <c r="BI2195" s="157">
        <v>5.5479385999999998E-16</v>
      </c>
      <c r="BJ2195" s="157">
        <v>-7.4684772999999996E-14</v>
      </c>
      <c r="BK2195" s="157">
        <v>-3.1067768999999998E-14</v>
      </c>
      <c r="BL2195" s="157">
        <v>-5.5977970000000001E-15</v>
      </c>
      <c r="BM2195" s="157">
        <v>-1.4173382E-11</v>
      </c>
      <c r="BN2195" s="157">
        <v>-7.9301513000000004E-10</v>
      </c>
      <c r="BO2195" s="157">
        <v>3.1269061999999999E-20</v>
      </c>
      <c r="BP2195" s="157">
        <v>2.0822505999999999E-6</v>
      </c>
      <c r="BQ2195" s="157">
        <v>-0.34002399</v>
      </c>
      <c r="BR2195" s="157">
        <v>1.2787200000000001E-10</v>
      </c>
      <c r="BS2195" s="157">
        <v>7.7760000000000004E-13</v>
      </c>
      <c r="BT2195" s="157">
        <v>3.4790400000000002E-17</v>
      </c>
      <c r="BU2195"/>
      <c r="BV2195" s="155">
        <v>-3.8545128000000001E-5</v>
      </c>
      <c r="BW2195" s="155">
        <v>-2.5954730999999998E-6</v>
      </c>
      <c r="BX2195" s="155">
        <v>1.0587787E-5</v>
      </c>
      <c r="BY2195" s="155">
        <v>-6.1247238000000004E-7</v>
      </c>
      <c r="BZ2195" s="155">
        <v>-2.6405601999999998E-6</v>
      </c>
      <c r="CA2195" s="155">
        <v>6.7303286999999999E-8</v>
      </c>
      <c r="CB2195" s="155">
        <v>1.0742442999999999E-9</v>
      </c>
      <c r="CC2195" s="155">
        <v>1.0136382E-7</v>
      </c>
      <c r="CD2195" s="155">
        <v>-3.2091019000000002E-8</v>
      </c>
      <c r="CE2195" s="155">
        <v>-2.7675959999999998E-7</v>
      </c>
      <c r="CF2195" s="155">
        <v>0</v>
      </c>
      <c r="CG2195" s="155">
        <v>6.9147542999999996E-17</v>
      </c>
      <c r="CH2195" s="155">
        <v>5.6617739000000005E-13</v>
      </c>
      <c r="CI2195" s="155">
        <v>-1.5328564E-6</v>
      </c>
      <c r="CJ2195" s="155">
        <v>-4.1643541000000001E-5</v>
      </c>
      <c r="CK2195" s="155">
        <v>1.2740209000000001E-8</v>
      </c>
      <c r="CL2195" s="155">
        <v>1.8356957E-8</v>
      </c>
      <c r="CM2195"/>
      <c r="CN2195" s="284">
        <v>4.7922025999999998E-13</v>
      </c>
      <c r="CO2195" s="284">
        <v>0.37973500999999998</v>
      </c>
      <c r="CP2195" s="285">
        <v>2.7935554999999998E-3</v>
      </c>
      <c r="CQ2195" s="284">
        <v>-1.7604679E-3</v>
      </c>
      <c r="CR2195" s="284">
        <v>-3.7813750000000003E-11</v>
      </c>
      <c r="CS2195" s="284">
        <v>-5.1137803999999998E-9</v>
      </c>
      <c r="CT2195" s="284">
        <v>-1.2422753E-4</v>
      </c>
      <c r="CU2195" s="284">
        <v>-2.5886609000000001E-2</v>
      </c>
      <c r="CV2195" s="284">
        <v>2.8892415999999999E-8</v>
      </c>
      <c r="CW2195" s="284">
        <v>2.3675736999999999E-5</v>
      </c>
      <c r="CX2195"/>
      <c r="CY2195"/>
      <c r="CZ2195"/>
      <c r="DA2195"/>
      <c r="DB2195" s="212"/>
      <c r="DC2195" s="48"/>
      <c r="DD2195" s="48"/>
      <c r="DE2195" s="48"/>
      <c r="DF2195" s="48"/>
      <c r="DG2195" s="48"/>
      <c r="DH2195" s="48"/>
      <c r="DI2195" s="48"/>
      <c r="DJ2195" s="48"/>
      <c r="DK2195" s="48"/>
      <c r="DL2195" s="48"/>
    </row>
    <row r="2196" spans="1:116" ht="14.4">
      <c r="A2196" t="s">
        <v>2083</v>
      </c>
      <c r="B2196" s="188" t="s">
        <v>334</v>
      </c>
      <c r="C2196" s="151" t="str">
        <f t="shared" si="564"/>
        <v>F.120.01.115</v>
      </c>
      <c r="D2196" s="54" t="s">
        <v>446</v>
      </c>
      <c r="E2196" s="150" t="s">
        <v>352</v>
      </c>
      <c r="F2196" s="153" t="str">
        <f t="shared" si="565"/>
        <v>POM and Acetal (Polyoxymethylene) closed loop chemical upcycling credit</v>
      </c>
      <c r="G2196" s="154">
        <f t="shared" si="563"/>
        <v>0.8339916666666668</v>
      </c>
      <c r="H2196"/>
      <c r="I2196"/>
      <c r="J2196" s="227">
        <f t="shared" si="566"/>
        <v>-0.253102655128154</v>
      </c>
      <c r="K2196"/>
      <c r="L2196" s="280">
        <f t="shared" si="567"/>
        <v>-2.5481405952999998E-3</v>
      </c>
      <c r="M2196" s="280">
        <f t="shared" si="568"/>
        <v>-0.378795580011</v>
      </c>
      <c r="N2196" s="281">
        <f t="shared" si="569"/>
        <v>3.14231547814598E-3</v>
      </c>
      <c r="O2196" s="287">
        <v>0.12509875000000001</v>
      </c>
      <c r="P2196" s="286">
        <v>-1.1640882999999999E-2</v>
      </c>
      <c r="Q2196" s="286">
        <v>-9.4148449999999998E-4</v>
      </c>
      <c r="R2196" s="286">
        <v>-3.6834340999999998E-3</v>
      </c>
      <c r="S2196" s="286">
        <v>1.145079E-3</v>
      </c>
      <c r="T2196" s="286">
        <v>2.6639787000000001E-6</v>
      </c>
      <c r="U2196" s="286">
        <v>-1.2449474000000001E-5</v>
      </c>
      <c r="V2196" s="286">
        <v>-3.3482009999999999E-3</v>
      </c>
      <c r="W2196" s="286">
        <v>7.6843955000000002E-5</v>
      </c>
      <c r="X2196" s="286">
        <v>-0.36290236999999997</v>
      </c>
      <c r="Y2196" s="286">
        <v>5.4879565999999998E-3</v>
      </c>
      <c r="Z2196" s="286">
        <v>3.7358489000000001E-5</v>
      </c>
      <c r="AA2196" s="286">
        <v>-2.4224850999999999E-3</v>
      </c>
      <c r="AB2196" s="286">
        <v>2.3145980000000002E-11</v>
      </c>
      <c r="AC2196"/>
      <c r="AD2196" s="227">
        <f t="shared" si="558"/>
        <v>0.12509875000000001</v>
      </c>
      <c r="AE2196" s="227">
        <f t="shared" si="559"/>
        <v>-1.84787090953E-2</v>
      </c>
      <c r="AF2196" s="227">
        <f t="shared" si="560"/>
        <v>-1.8353053599999999E-2</v>
      </c>
      <c r="AG2196" s="227">
        <f t="shared" si="561"/>
        <v>-0.378795580011</v>
      </c>
      <c r="AH2196" s="227">
        <f t="shared" si="562"/>
        <v>5.5648005781459798E-3</v>
      </c>
      <c r="AI2196"/>
      <c r="AJ2196">
        <v>-20.535862000000002</v>
      </c>
      <c r="AK2196" s="155">
        <v>-20.529705</v>
      </c>
      <c r="AL2196" s="155">
        <v>-9.0977305999999994E-2</v>
      </c>
      <c r="AM2196" s="155">
        <v>0</v>
      </c>
      <c r="AN2196" s="155">
        <v>6.1222451999999997E-2</v>
      </c>
      <c r="AO2196" s="155">
        <v>4.0601558000000003E-2</v>
      </c>
      <c r="AP2196" s="155">
        <v>-1.7003641999999999E-2</v>
      </c>
      <c r="AQ2196"/>
      <c r="AR2196" s="156">
        <v>8.5358642999999994E-3</v>
      </c>
      <c r="AS2196" s="156">
        <v>9.4391410999999995E-3</v>
      </c>
      <c r="AT2196" s="156">
        <v>5.6400701999999997E-4</v>
      </c>
      <c r="AU2196" s="156">
        <v>-1.4672839000000001E-3</v>
      </c>
      <c r="AV2196" s="282">
        <f t="shared" si="555"/>
        <v>5.6589575093079995E-7</v>
      </c>
      <c r="AW2196" s="282">
        <f t="shared" si="556"/>
        <v>2.0858248096627294E-9</v>
      </c>
      <c r="AX2196" s="283">
        <f t="shared" si="557"/>
        <v>-0.20550194728739998</v>
      </c>
      <c r="AY2196" s="157">
        <v>7.7396425999999997E-7</v>
      </c>
      <c r="AZ2196" s="157">
        <v>2.3352363E-9</v>
      </c>
      <c r="BA2196" s="157">
        <v>6.3801987999999999E-14</v>
      </c>
      <c r="BB2196" s="157">
        <v>3.2702991000000002E-12</v>
      </c>
      <c r="BC2196" s="157">
        <v>0</v>
      </c>
      <c r="BD2196" s="157">
        <v>-1.4121007E-11</v>
      </c>
      <c r="BE2196" s="157">
        <v>-2.0768512000000001E-7</v>
      </c>
      <c r="BF2196" s="157">
        <v>-1.2121889000000001E-11</v>
      </c>
      <c r="BG2196" s="157">
        <v>-2.3814427000000001E-10</v>
      </c>
      <c r="BH2196" s="157">
        <v>4.3173454999999997E-14</v>
      </c>
      <c r="BI2196" s="157">
        <v>5.5479385999999998E-16</v>
      </c>
      <c r="BJ2196" s="157">
        <v>-7.0058107E-15</v>
      </c>
      <c r="BK2196" s="157">
        <v>-1.9968185000000001E-14</v>
      </c>
      <c r="BL2196" s="157">
        <v>-3.5224001000000002E-15</v>
      </c>
      <c r="BM2196" s="157">
        <v>-6.7594613000000003E-12</v>
      </c>
      <c r="BN2196" s="157">
        <v>-4.9365090000000002E-10</v>
      </c>
      <c r="BO2196" s="157">
        <v>3.1269061999999999E-20</v>
      </c>
      <c r="BP2196" s="157">
        <v>6.3727126E-6</v>
      </c>
      <c r="BQ2196" s="157">
        <v>-0.20550831999999999</v>
      </c>
      <c r="BR2196" s="157">
        <v>1.2787200000000001E-10</v>
      </c>
      <c r="BS2196" s="157">
        <v>7.7760000000000004E-13</v>
      </c>
      <c r="BT2196" s="157">
        <v>3.4790400000000002E-17</v>
      </c>
      <c r="BU2196"/>
      <c r="BV2196" s="155">
        <v>-6.2177232000000001E-6</v>
      </c>
      <c r="BW2196" s="155">
        <v>-1.6078753000000001E-6</v>
      </c>
      <c r="BX2196" s="155">
        <v>2.3253900000000001E-5</v>
      </c>
      <c r="BY2196" s="155">
        <v>-3.9428801E-7</v>
      </c>
      <c r="BZ2196" s="155">
        <v>-1.5828423E-6</v>
      </c>
      <c r="CA2196" s="155">
        <v>6.7303286999999999E-8</v>
      </c>
      <c r="CB2196" s="155">
        <v>1.0742442999999999E-9</v>
      </c>
      <c r="CC2196" s="155">
        <v>1.0136382E-7</v>
      </c>
      <c r="CD2196" s="155">
        <v>-7.3905454000000001E-10</v>
      </c>
      <c r="CE2196" s="155">
        <v>-1.2966911E-7</v>
      </c>
      <c r="CF2196" s="155">
        <v>0</v>
      </c>
      <c r="CG2196" s="155">
        <v>6.9147542999999996E-17</v>
      </c>
      <c r="CH2196" s="155">
        <v>5.6617739000000005E-13</v>
      </c>
      <c r="CI2196" s="155">
        <v>-8.1455631000000002E-7</v>
      </c>
      <c r="CJ2196" s="155">
        <v>-2.5142492999999999E-5</v>
      </c>
      <c r="CK2196" s="155">
        <v>1.2740209999999999E-8</v>
      </c>
      <c r="CL2196" s="155">
        <v>1.8356957E-8</v>
      </c>
      <c r="CM2196"/>
      <c r="CN2196" s="284">
        <v>4.7922025999999998E-13</v>
      </c>
      <c r="CO2196" s="284">
        <v>0.83400001000000001</v>
      </c>
      <c r="CP2196" s="285">
        <v>2.7935554999999998E-3</v>
      </c>
      <c r="CQ2196" s="284">
        <v>-1.0847679E-3</v>
      </c>
      <c r="CR2196" s="284">
        <v>-5.7103602E-12</v>
      </c>
      <c r="CS2196" s="284">
        <v>-1.1095845E-9</v>
      </c>
      <c r="CT2196" s="284">
        <v>-7.6131164999999998E-5</v>
      </c>
      <c r="CU2196" s="284">
        <v>-1.662543E-2</v>
      </c>
      <c r="CV2196" s="284">
        <v>2.8892415999999999E-8</v>
      </c>
      <c r="CW2196" s="284">
        <v>2.3675736999999999E-5</v>
      </c>
      <c r="CX2196"/>
      <c r="CY2196"/>
      <c r="CZ2196"/>
      <c r="DA2196"/>
      <c r="DB2196" s="212"/>
      <c r="DC2196" s="48"/>
      <c r="DD2196" s="48"/>
      <c r="DE2196" s="48"/>
      <c r="DF2196" s="48"/>
      <c r="DG2196" s="48"/>
      <c r="DH2196" s="48"/>
      <c r="DI2196" s="48"/>
      <c r="DJ2196" s="48"/>
      <c r="DK2196" s="48"/>
      <c r="DL2196" s="48"/>
    </row>
    <row r="2197" spans="1:116" ht="14.4">
      <c r="A2197" t="s">
        <v>2084</v>
      </c>
      <c r="B2197" s="188" t="s">
        <v>334</v>
      </c>
      <c r="C2197" s="151" t="str">
        <f t="shared" si="564"/>
        <v>F.120.01.116</v>
      </c>
      <c r="D2197" s="54" t="s">
        <v>446</v>
      </c>
      <c r="E2197" s="150" t="s">
        <v>352</v>
      </c>
      <c r="F2197" s="153" t="str">
        <f t="shared" si="565"/>
        <v>PP (Polypropylene) closed loop chemical upcycling credit</v>
      </c>
      <c r="G2197" s="154">
        <f t="shared" si="563"/>
        <v>-0.27177334000000003</v>
      </c>
      <c r="H2197"/>
      <c r="I2197"/>
      <c r="J2197" s="227">
        <f t="shared" si="566"/>
        <v>-0.87245682425985405</v>
      </c>
      <c r="K2197"/>
      <c r="L2197" s="280">
        <f t="shared" si="567"/>
        <v>-1.1312873687E-2</v>
      </c>
      <c r="M2197" s="280">
        <f t="shared" si="568"/>
        <v>-0.81912986471100002</v>
      </c>
      <c r="N2197" s="281">
        <f t="shared" si="569"/>
        <v>-1.2480848618540204E-3</v>
      </c>
      <c r="O2197" s="280">
        <v>-4.0766001000000003E-2</v>
      </c>
      <c r="P2197" s="286">
        <v>-2.7131116E-2</v>
      </c>
      <c r="Q2197" s="286">
        <v>-5.8169221999999996E-3</v>
      </c>
      <c r="R2197" s="286">
        <v>-1.1512138E-2</v>
      </c>
      <c r="S2197" s="219">
        <v>5.2097861000000001E-4</v>
      </c>
      <c r="T2197" s="286">
        <v>-3.7514966999999999E-5</v>
      </c>
      <c r="U2197" s="219">
        <v>-2.8419932999999999E-4</v>
      </c>
      <c r="V2197" s="219">
        <v>-7.5768149999999998E-3</v>
      </c>
      <c r="W2197" s="286">
        <v>-4.0138885000000002E-5</v>
      </c>
      <c r="X2197" s="219">
        <v>-0.77864237000000003</v>
      </c>
      <c r="Y2197" s="219">
        <v>3.9913357999999998E-3</v>
      </c>
      <c r="Z2197" s="286">
        <v>3.7358489000000001E-5</v>
      </c>
      <c r="AA2197" s="219">
        <v>-5.1992818000000003E-3</v>
      </c>
      <c r="AB2197" s="286">
        <v>2.3145980000000002E-11</v>
      </c>
      <c r="AC2197"/>
      <c r="AD2197" s="227">
        <f t="shared" si="558"/>
        <v>-4.0766001000000003E-2</v>
      </c>
      <c r="AE2197" s="227">
        <f t="shared" si="559"/>
        <v>-5.1837726887000002E-2</v>
      </c>
      <c r="AF2197" s="227">
        <f t="shared" si="560"/>
        <v>-4.5724134999999999E-2</v>
      </c>
      <c r="AG2197" s="227">
        <f t="shared" si="561"/>
        <v>-0.81912986471100002</v>
      </c>
      <c r="AH2197" s="227">
        <f t="shared" si="562"/>
        <v>3.9511969381459799E-3</v>
      </c>
      <c r="AI2197"/>
      <c r="AJ2197">
        <v>-51.537692999999997</v>
      </c>
      <c r="AK2197" s="155">
        <v>-51.300885999999998</v>
      </c>
      <c r="AL2197" s="155">
        <v>-0.27689292999999998</v>
      </c>
      <c r="AM2197" s="155">
        <v>0</v>
      </c>
      <c r="AN2197" s="155">
        <v>6.1213231E-2</v>
      </c>
      <c r="AO2197" s="155">
        <v>3.1798604000000001E-2</v>
      </c>
      <c r="AP2197" s="155">
        <v>-5.292645E-2</v>
      </c>
      <c r="AQ2197"/>
      <c r="AR2197" s="156">
        <v>-1.6587129999999999E-2</v>
      </c>
      <c r="AS2197" s="156">
        <v>-1.2547908E-2</v>
      </c>
      <c r="AT2197" s="156">
        <v>-3.7480610000000002E-4</v>
      </c>
      <c r="AU2197" s="156">
        <v>-3.6644162999999999E-3</v>
      </c>
      <c r="AV2197" s="282">
        <f t="shared" si="555"/>
        <v>-7.5227263931290005E-7</v>
      </c>
      <c r="AW2197" s="282">
        <f t="shared" si="556"/>
        <v>-1.3861172490953712E-9</v>
      </c>
      <c r="AX2197" s="283">
        <f t="shared" si="557"/>
        <v>-0.51322357194940005</v>
      </c>
      <c r="AY2197" s="157">
        <v>-2.5218566000000002E-7</v>
      </c>
      <c r="AZ2197" s="157">
        <v>-7.6090573000000002E-10</v>
      </c>
      <c r="BA2197" s="157">
        <v>-2.0789034999999999E-14</v>
      </c>
      <c r="BB2197" s="157">
        <v>3.2702991000000002E-12</v>
      </c>
      <c r="BC2197" s="157">
        <v>0</v>
      </c>
      <c r="BD2197" s="157">
        <v>-2.2390981000000001E-10</v>
      </c>
      <c r="BE2197" s="157">
        <v>-4.9879202999999999E-7</v>
      </c>
      <c r="BF2197" s="157">
        <v>-5.9963969000000002E-11</v>
      </c>
      <c r="BG2197" s="157">
        <v>-5.6583267E-10</v>
      </c>
      <c r="BH2197" s="157">
        <v>4.3173454999999997E-14</v>
      </c>
      <c r="BI2197" s="157">
        <v>5.5479385999999998E-16</v>
      </c>
      <c r="BJ2197" s="157">
        <v>-1.6182506999999999E-13</v>
      </c>
      <c r="BK2197" s="157">
        <v>-4.5359078999999997E-14</v>
      </c>
      <c r="BL2197" s="157">
        <v>-8.2699819000000008E-15</v>
      </c>
      <c r="BM2197" s="157">
        <v>-2.3719202000000001E-11</v>
      </c>
      <c r="BN2197" s="157">
        <v>-1.1784626000000001E-9</v>
      </c>
      <c r="BO2197" s="157">
        <v>3.1269061999999999E-20</v>
      </c>
      <c r="BP2197" s="157">
        <v>-3.4419494000000001E-6</v>
      </c>
      <c r="BQ2197" s="157">
        <v>-0.51322013</v>
      </c>
      <c r="BR2197" s="157">
        <v>1.2787200000000001E-10</v>
      </c>
      <c r="BS2197" s="157">
        <v>7.7760000000000004E-13</v>
      </c>
      <c r="BT2197" s="157">
        <v>3.4790400000000002E-17</v>
      </c>
      <c r="BU2197"/>
      <c r="BV2197" s="155">
        <v>-8.2025642999999994E-5</v>
      </c>
      <c r="BW2197" s="155">
        <v>-3.8670581999999998E-6</v>
      </c>
      <c r="BX2197" s="155">
        <v>-7.5777618E-6</v>
      </c>
      <c r="BY2197" s="155">
        <v>-8.9339645000000003E-7</v>
      </c>
      <c r="BZ2197" s="155">
        <v>-4.0024287000000003E-6</v>
      </c>
      <c r="CA2197" s="155">
        <v>6.7303286999999999E-8</v>
      </c>
      <c r="CB2197" s="155">
        <v>1.0742442999999999E-9</v>
      </c>
      <c r="CC2197" s="155">
        <v>1.0136382E-7</v>
      </c>
      <c r="CD2197" s="155">
        <v>-7.2458355999999994E-8</v>
      </c>
      <c r="CE2197" s="155">
        <v>-4.6614649E-7</v>
      </c>
      <c r="CF2197" s="155">
        <v>0</v>
      </c>
      <c r="CG2197" s="155">
        <v>6.9147542999999996E-17</v>
      </c>
      <c r="CH2197" s="155">
        <v>5.6617739000000005E-13</v>
      </c>
      <c r="CI2197" s="155">
        <v>-2.4577063000000002E-6</v>
      </c>
      <c r="CJ2197" s="155">
        <v>-6.2889525999999999E-5</v>
      </c>
      <c r="CK2197" s="155">
        <v>1.2740208E-8</v>
      </c>
      <c r="CL2197" s="155">
        <v>1.8356957E-8</v>
      </c>
      <c r="CM2197"/>
      <c r="CN2197" s="284">
        <v>4.7922025999999998E-13</v>
      </c>
      <c r="CO2197" s="284">
        <v>-0.27176498999999998</v>
      </c>
      <c r="CP2197" s="285">
        <v>2.7935554999999998E-3</v>
      </c>
      <c r="CQ2197" s="284">
        <v>-2.6304678999999999E-3</v>
      </c>
      <c r="CR2197" s="284">
        <v>-7.9148586999999998E-11</v>
      </c>
      <c r="CS2197" s="284">
        <v>-1.0269397E-8</v>
      </c>
      <c r="CT2197" s="284">
        <v>-1.8615419000000001E-4</v>
      </c>
      <c r="CU2197" s="284">
        <v>-3.7810875000000001E-2</v>
      </c>
      <c r="CV2197" s="284">
        <v>2.8892415999999999E-8</v>
      </c>
      <c r="CW2197" s="284">
        <v>2.3675736999999999E-5</v>
      </c>
      <c r="CX2197"/>
      <c r="CY2197"/>
      <c r="CZ2197"/>
      <c r="DA2197"/>
      <c r="DB2197" s="212"/>
      <c r="DC2197" s="48"/>
      <c r="DD2197" s="48"/>
      <c r="DE2197" s="48"/>
      <c r="DF2197" s="48"/>
      <c r="DG2197" s="48"/>
      <c r="DH2197" s="48"/>
      <c r="DI2197" s="48"/>
      <c r="DJ2197" s="48"/>
      <c r="DK2197" s="48"/>
      <c r="DL2197" s="48"/>
    </row>
    <row r="2198" spans="1:116" ht="14.4">
      <c r="A2198" t="s">
        <v>2085</v>
      </c>
      <c r="B2198" s="188" t="s">
        <v>334</v>
      </c>
      <c r="C2198" s="151" t="str">
        <f t="shared" si="564"/>
        <v>F.120.01.117</v>
      </c>
      <c r="D2198" s="54" t="s">
        <v>446</v>
      </c>
      <c r="E2198" s="150" t="s">
        <v>352</v>
      </c>
      <c r="F2198" s="153" t="str">
        <f t="shared" si="565"/>
        <v>PS (Polystyrene) closed loop chemical upcycle credit</v>
      </c>
      <c r="G2198" s="154">
        <f t="shared" si="563"/>
        <v>-0.23605834000000003</v>
      </c>
      <c r="H2198"/>
      <c r="I2198"/>
      <c r="J2198" s="227">
        <f t="shared" si="566"/>
        <v>-0.93040348511285409</v>
      </c>
      <c r="K2198"/>
      <c r="L2198" s="280">
        <f t="shared" si="567"/>
        <v>-1.1481977679999998E-2</v>
      </c>
      <c r="M2198" s="280">
        <f t="shared" si="568"/>
        <v>-0.88163041101100004</v>
      </c>
      <c r="N2198" s="281">
        <f t="shared" si="569"/>
        <v>-1.8823454218540206E-3</v>
      </c>
      <c r="O2198" s="280">
        <v>-3.5408751000000002E-2</v>
      </c>
      <c r="P2198" s="286">
        <v>-2.8266552E-2</v>
      </c>
      <c r="Q2198" s="286">
        <v>-6.5111446000000002E-3</v>
      </c>
      <c r="R2198" s="286">
        <v>-1.2214714E-2</v>
      </c>
      <c r="S2198" s="219">
        <v>5.9923777000000004E-4</v>
      </c>
      <c r="T2198" s="286">
        <v>-1.7066769999999999E-5</v>
      </c>
      <c r="U2198" s="286">
        <v>1.5056531999999999E-4</v>
      </c>
      <c r="V2198" s="286">
        <v>-8.1877028999999997E-3</v>
      </c>
      <c r="W2198" s="286">
        <v>-5.7038845000000003E-5</v>
      </c>
      <c r="X2198" s="219">
        <v>-0.83870237000000003</v>
      </c>
      <c r="Y2198" s="219">
        <v>3.7751260000000002E-3</v>
      </c>
      <c r="Z2198" s="286">
        <v>3.7358489000000001E-5</v>
      </c>
      <c r="AA2198" s="286">
        <v>-5.6004326E-3</v>
      </c>
      <c r="AB2198" s="286">
        <v>2.3145979000000001E-11</v>
      </c>
      <c r="AC2198"/>
      <c r="AD2198" s="227">
        <f t="shared" si="558"/>
        <v>-3.5408751000000002E-2</v>
      </c>
      <c r="AE2198" s="227">
        <f t="shared" si="559"/>
        <v>-5.4447377180000006E-2</v>
      </c>
      <c r="AF2198" s="227">
        <f t="shared" si="560"/>
        <v>-4.8565832099999998E-2</v>
      </c>
      <c r="AG2198" s="227">
        <f t="shared" si="561"/>
        <v>-0.88163041101100004</v>
      </c>
      <c r="AH2198" s="227">
        <f t="shared" si="562"/>
        <v>3.7180871781459794E-3</v>
      </c>
      <c r="AI2198"/>
      <c r="AJ2198">
        <v>-54.347181999999997</v>
      </c>
      <c r="AK2198" s="155">
        <v>-54.360253</v>
      </c>
      <c r="AL2198" s="155">
        <v>-0.30375129000000001</v>
      </c>
      <c r="AM2198" s="155">
        <v>0</v>
      </c>
      <c r="AN2198" s="155">
        <v>0.34441189999999999</v>
      </c>
      <c r="AO2198" s="155">
        <v>3.0526883000000001E-2</v>
      </c>
      <c r="AP2198" s="155">
        <v>-5.8116049000000003E-2</v>
      </c>
      <c r="AQ2198"/>
      <c r="AR2198" s="156">
        <v>-1.6557036000000001E-2</v>
      </c>
      <c r="AS2198" s="156">
        <v>-1.2318816E-2</v>
      </c>
      <c r="AT2198" s="156">
        <v>-3.5535477000000001E-4</v>
      </c>
      <c r="AU2198" s="156">
        <v>-3.8828653000000002E-3</v>
      </c>
      <c r="AV2198" s="282">
        <f t="shared" si="555"/>
        <v>-7.3853814200589999E-7</v>
      </c>
      <c r="AW2198" s="282">
        <f t="shared" si="556"/>
        <v>-1.3141818434281711E-9</v>
      </c>
      <c r="AX2198" s="283">
        <f t="shared" si="557"/>
        <v>-0.5438186698273999</v>
      </c>
      <c r="AY2198" s="157">
        <v>-2.1904213999999999E-7</v>
      </c>
      <c r="AZ2198" s="157">
        <v>-6.6090373000000003E-10</v>
      </c>
      <c r="BA2198" s="157">
        <v>-1.8056836999999999E-14</v>
      </c>
      <c r="BB2198" s="157">
        <v>3.2702991000000002E-12</v>
      </c>
      <c r="BC2198" s="157">
        <v>0</v>
      </c>
      <c r="BD2198" s="157">
        <v>-2.4273701E-10</v>
      </c>
      <c r="BE2198" s="157">
        <v>-5.1818507000000002E-7</v>
      </c>
      <c r="BF2198" s="157">
        <v>-6.4257488999999998E-11</v>
      </c>
      <c r="BG2198" s="157">
        <v>-5.8985226999999996E-10</v>
      </c>
      <c r="BH2198" s="157">
        <v>4.3173454999999997E-14</v>
      </c>
      <c r="BI2198" s="157">
        <v>5.5479385999999998E-16</v>
      </c>
      <c r="BJ2198" s="157">
        <v>8.5855070000000004E-14</v>
      </c>
      <c r="BK2198" s="157">
        <v>-4.9013139E-14</v>
      </c>
      <c r="BL2198" s="157">
        <v>-8.5025927000000003E-15</v>
      </c>
      <c r="BM2198" s="157">
        <v>-1.9123095000000001E-11</v>
      </c>
      <c r="BN2198" s="157">
        <v>-1.1802142000000001E-9</v>
      </c>
      <c r="BO2198" s="157">
        <v>3.1269061999999999E-20</v>
      </c>
      <c r="BP2198" s="157">
        <v>-4.8598273999999999E-6</v>
      </c>
      <c r="BQ2198" s="157">
        <v>-0.54381380999999995</v>
      </c>
      <c r="BR2198" s="157">
        <v>1.2787200000000001E-10</v>
      </c>
      <c r="BS2198" s="157">
        <v>7.7760000000000004E-13</v>
      </c>
      <c r="BT2198" s="157">
        <v>3.4790400000000002E-17</v>
      </c>
      <c r="BU2198"/>
      <c r="BV2198" s="155">
        <v>-8.4928839000000006E-5</v>
      </c>
      <c r="BW2198" s="155">
        <v>-4.0326565999999996E-6</v>
      </c>
      <c r="BX2198" s="155">
        <v>-6.5819328E-6</v>
      </c>
      <c r="BY2198" s="155">
        <v>-9.6520232000000004E-7</v>
      </c>
      <c r="BZ2198" s="155">
        <v>-4.0687896000000003E-6</v>
      </c>
      <c r="CA2198" s="155">
        <v>6.7303286999999999E-8</v>
      </c>
      <c r="CB2198" s="155">
        <v>1.0742442999999999E-9</v>
      </c>
      <c r="CC2198" s="155">
        <v>1.0136382E-7</v>
      </c>
      <c r="CD2198" s="155">
        <v>-2.4696961E-8</v>
      </c>
      <c r="CE2198" s="155">
        <v>-2.0046980000000001E-7</v>
      </c>
      <c r="CF2198" s="155">
        <v>0</v>
      </c>
      <c r="CG2198" s="155">
        <v>6.9147542999999996E-17</v>
      </c>
      <c r="CH2198" s="155">
        <v>5.6617739000000005E-13</v>
      </c>
      <c r="CI2198" s="155">
        <v>-2.6027570000000002E-6</v>
      </c>
      <c r="CJ2198" s="155">
        <v>-6.6653173E-5</v>
      </c>
      <c r="CK2198" s="155">
        <v>1.2740208E-8</v>
      </c>
      <c r="CL2198" s="155">
        <v>1.8356957E-8</v>
      </c>
      <c r="CM2198"/>
      <c r="CN2198" s="284">
        <v>4.7922025999999998E-13</v>
      </c>
      <c r="CO2198" s="284">
        <v>-0.23604998999999999</v>
      </c>
      <c r="CP2198" s="285">
        <v>2.7935554999999998E-3</v>
      </c>
      <c r="CQ2198" s="284">
        <v>-2.7437679000000001E-3</v>
      </c>
      <c r="CR2198" s="284">
        <v>3.1918438000000001E-11</v>
      </c>
      <c r="CS2198" s="284">
        <v>2.7693275E-9</v>
      </c>
      <c r="CT2198" s="284">
        <v>-1.9112647999999999E-4</v>
      </c>
      <c r="CU2198" s="284">
        <v>-4.0660847E-2</v>
      </c>
      <c r="CV2198" s="284">
        <v>2.8892415999999999E-8</v>
      </c>
      <c r="CW2198" s="284">
        <v>2.3675736999999999E-5</v>
      </c>
      <c r="CX2198"/>
      <c r="CY2198"/>
      <c r="CZ2198"/>
      <c r="DA2198"/>
      <c r="DB2198" s="212"/>
      <c r="DC2198" s="48"/>
      <c r="DD2198" s="48"/>
      <c r="DE2198" s="48"/>
      <c r="DF2198" s="48"/>
      <c r="DG2198" s="48"/>
      <c r="DH2198" s="48"/>
      <c r="DI2198" s="48"/>
      <c r="DJ2198" s="48"/>
      <c r="DK2198" s="48"/>
      <c r="DL2198" s="48"/>
    </row>
    <row r="2199" spans="1:116" ht="14.4">
      <c r="A2199" t="s">
        <v>2086</v>
      </c>
      <c r="B2199" s="188" t="s">
        <v>334</v>
      </c>
      <c r="C2199" s="151" t="str">
        <f t="shared" si="564"/>
        <v>F.120.01.118</v>
      </c>
      <c r="D2199" s="54" t="s">
        <v>446</v>
      </c>
      <c r="E2199" s="150" t="s">
        <v>352</v>
      </c>
      <c r="F2199" s="153" t="str">
        <f t="shared" si="565"/>
        <v>PTFE  Teflon (Polytetrafluoroethylene) closed loop chemical upcycling credit</v>
      </c>
      <c r="G2199" s="154">
        <f t="shared" si="563"/>
        <v>0.91483020000000015</v>
      </c>
      <c r="H2199"/>
      <c r="I2199"/>
      <c r="J2199" s="227">
        <f t="shared" si="566"/>
        <v>-0.38018666293381786</v>
      </c>
      <c r="K2199"/>
      <c r="L2199" s="280">
        <f t="shared" si="567"/>
        <v>7.8966856999999999E-4</v>
      </c>
      <c r="M2199" s="280">
        <f t="shared" si="568"/>
        <v>-0.52161713296699996</v>
      </c>
      <c r="N2199" s="281">
        <f t="shared" si="569"/>
        <v>3.4162714631820789E-3</v>
      </c>
      <c r="O2199" s="280">
        <v>0.13722453000000001</v>
      </c>
      <c r="P2199" s="286">
        <v>-1.3650336000000001E-2</v>
      </c>
      <c r="Q2199" s="286">
        <v>2.7414840999999998E-3</v>
      </c>
      <c r="R2199" s="286">
        <v>-8.9082357999999996E-4</v>
      </c>
      <c r="S2199" s="219">
        <v>1.6417572000000001E-3</v>
      </c>
      <c r="T2199" s="286">
        <v>7.2132235999999999E-5</v>
      </c>
      <c r="U2199" s="286">
        <v>-3.3397286000000001E-5</v>
      </c>
      <c r="V2199" s="219">
        <v>-4.3290812000000003E-3</v>
      </c>
      <c r="W2199" s="219">
        <v>2.1567734E-4</v>
      </c>
      <c r="X2199" s="219">
        <v>-0.50642025000000002</v>
      </c>
      <c r="Y2199" s="219">
        <v>6.5376992000000002E-3</v>
      </c>
      <c r="Z2199" s="286">
        <v>4.1050132999999999E-5</v>
      </c>
      <c r="AA2199" s="219">
        <v>-3.3371051E-3</v>
      </c>
      <c r="AB2199" s="286">
        <v>2.3182078999999999E-11</v>
      </c>
      <c r="AC2199"/>
      <c r="AD2199" s="227">
        <f t="shared" si="558"/>
        <v>0.13722453000000001</v>
      </c>
      <c r="AE2199" s="227">
        <f t="shared" si="559"/>
        <v>-1.4448264530000001E-2</v>
      </c>
      <c r="AF2199" s="227">
        <f t="shared" si="560"/>
        <v>-1.8575038200000001E-2</v>
      </c>
      <c r="AG2199" s="227">
        <f t="shared" si="561"/>
        <v>-0.52161713296699996</v>
      </c>
      <c r="AH2199" s="227">
        <f t="shared" si="562"/>
        <v>6.7533765631820784E-3</v>
      </c>
      <c r="AI2199"/>
      <c r="AJ2199">
        <v>-17.250443000000001</v>
      </c>
      <c r="AK2199" s="155">
        <v>-17.467836999999999</v>
      </c>
      <c r="AL2199" s="155">
        <v>4.3195394999999998E-2</v>
      </c>
      <c r="AM2199" s="155">
        <v>0</v>
      </c>
      <c r="AN2199" s="155">
        <v>7.0783796999999996E-2</v>
      </c>
      <c r="AO2199" s="155">
        <v>9.4142317000000003E-2</v>
      </c>
      <c r="AP2199" s="155">
        <v>9.2723929000000007E-3</v>
      </c>
      <c r="AQ2199"/>
      <c r="AR2199" s="156">
        <v>9.5903832000000001E-3</v>
      </c>
      <c r="AS2199" s="156">
        <v>1.0224429E-2</v>
      </c>
      <c r="AT2199" s="156">
        <v>6.1974078000000005E-4</v>
      </c>
      <c r="AU2199" s="156">
        <v>-1.2537862000000001E-3</v>
      </c>
      <c r="AV2199" s="282">
        <f t="shared" si="555"/>
        <v>6.1297534168549986E-7</v>
      </c>
      <c r="AW2199" s="282">
        <f t="shared" si="556"/>
        <v>2.2919407622400476E-9</v>
      </c>
      <c r="AX2199" s="283">
        <f t="shared" si="557"/>
        <v>-0.175600314295</v>
      </c>
      <c r="AY2199" s="157">
        <v>8.4898596999999997E-7</v>
      </c>
      <c r="AZ2199" s="157">
        <v>2.561595E-9</v>
      </c>
      <c r="BA2199" s="157">
        <v>6.9986426E-14</v>
      </c>
      <c r="BB2199" s="157">
        <v>3.2753996000000001E-12</v>
      </c>
      <c r="BC2199" s="157">
        <v>0</v>
      </c>
      <c r="BD2199" s="157">
        <v>6.0844567999999994E-11</v>
      </c>
      <c r="BE2199" s="157">
        <v>-2.3641012E-7</v>
      </c>
      <c r="BF2199" s="157">
        <v>4.9600355000000002E-12</v>
      </c>
      <c r="BG2199" s="157">
        <v>-2.8064062E-10</v>
      </c>
      <c r="BH2199" s="157">
        <v>4.3240788999999997E-14</v>
      </c>
      <c r="BI2199" s="157">
        <v>5.5565913E-16</v>
      </c>
      <c r="BJ2199" s="157">
        <v>-1.8926553E-14</v>
      </c>
      <c r="BK2199" s="157">
        <v>-2.5850647999999998E-14</v>
      </c>
      <c r="BL2199" s="157">
        <v>-4.5256908000000002E-15</v>
      </c>
      <c r="BM2199" s="157">
        <v>-1.1167621E-12</v>
      </c>
      <c r="BN2199" s="157">
        <v>-6.4386351999999995E-10</v>
      </c>
      <c r="BO2199" s="157">
        <v>3.1317830999999997E-20</v>
      </c>
      <c r="BP2199" s="157">
        <v>1.8195705E-5</v>
      </c>
      <c r="BQ2199" s="157">
        <v>-0.17561851000000001</v>
      </c>
      <c r="BR2199" s="157">
        <v>9.8035200000000005E-10</v>
      </c>
      <c r="BS2199" s="157">
        <v>5.9616E-12</v>
      </c>
      <c r="BT2199" s="157">
        <v>2.667264E-16</v>
      </c>
      <c r="BU2199"/>
      <c r="BV2199" s="155">
        <v>4.1608315999999998E-7</v>
      </c>
      <c r="BW2199" s="155">
        <v>-1.9008050999999999E-6</v>
      </c>
      <c r="BX2199" s="155">
        <v>2.5507894E-5</v>
      </c>
      <c r="BY2199" s="155">
        <v>-5.0785765000000005E-7</v>
      </c>
      <c r="BZ2199" s="155">
        <v>-1.3815733E-6</v>
      </c>
      <c r="CA2199" s="155">
        <v>6.7408256000000006E-8</v>
      </c>
      <c r="CB2199" s="155">
        <v>1.0759198000000001E-9</v>
      </c>
      <c r="CC2199" s="155">
        <v>1.0152191000000001E-7</v>
      </c>
      <c r="CD2199" s="155">
        <v>9.0385396999999996E-8</v>
      </c>
      <c r="CE2199" s="155">
        <v>-1.7317801E-7</v>
      </c>
      <c r="CF2199" s="155">
        <v>0</v>
      </c>
      <c r="CG2199" s="155">
        <v>6.9255388000000005E-17</v>
      </c>
      <c r="CH2199" s="155">
        <v>5.6706042000000001E-13</v>
      </c>
      <c r="CI2199" s="155">
        <v>-2.9975811999999999E-7</v>
      </c>
      <c r="CJ2199" s="155">
        <v>-2.1242526999999999E-5</v>
      </c>
      <c r="CK2199" s="155">
        <v>1.2760091000000001E-8</v>
      </c>
      <c r="CL2199" s="155">
        <v>1.4073666999999999E-7</v>
      </c>
      <c r="CM2199"/>
      <c r="CN2199" s="284">
        <v>4.7996766999999995E-13</v>
      </c>
      <c r="CO2199" s="284">
        <v>0.91483566000000005</v>
      </c>
      <c r="CP2199" s="285">
        <v>2.8286176000000001E-3</v>
      </c>
      <c r="CQ2199" s="284">
        <v>-1.2851623E-3</v>
      </c>
      <c r="CR2199" s="284">
        <v>-1.1231616999999999E-11</v>
      </c>
      <c r="CS2199" s="284">
        <v>-1.9593222000000001E-9</v>
      </c>
      <c r="CT2199" s="284">
        <v>-7.5996901E-5</v>
      </c>
      <c r="CU2199" s="284">
        <v>-2.1518696E-2</v>
      </c>
      <c r="CV2199" s="284">
        <v>2.8937478E-8</v>
      </c>
      <c r="CW2199" s="284">
        <v>2.3712662E-5</v>
      </c>
      <c r="CX2199"/>
      <c r="CY2199"/>
      <c r="CZ2199"/>
      <c r="DA2199"/>
      <c r="DB2199" s="212"/>
      <c r="DC2199" s="48"/>
      <c r="DD2199" s="48"/>
      <c r="DE2199" s="48"/>
      <c r="DF2199" s="48"/>
      <c r="DG2199" s="48"/>
      <c r="DH2199" s="48"/>
      <c r="DI2199" s="48"/>
      <c r="DJ2199" s="48"/>
      <c r="DK2199" s="48"/>
      <c r="DL2199" s="48"/>
    </row>
    <row r="2200" spans="1:116" ht="14.4">
      <c r="A2200" t="s">
        <v>2087</v>
      </c>
      <c r="B2200" s="188" t="s">
        <v>334</v>
      </c>
      <c r="C2200" s="151" t="str">
        <f t="shared" si="564"/>
        <v>F.120.01.119</v>
      </c>
      <c r="D2200" s="54" t="s">
        <v>446</v>
      </c>
      <c r="E2200" s="150" t="s">
        <v>352</v>
      </c>
      <c r="F2200" s="153" t="str">
        <f t="shared" si="565"/>
        <v>PTT (Polyltrimethylene terephthalate) closed loop chemical upcycling credit</v>
      </c>
      <c r="G2200" s="154">
        <f t="shared" si="563"/>
        <v>0.50970665999999998</v>
      </c>
      <c r="H2200"/>
      <c r="I2200"/>
      <c r="J2200" s="227">
        <f t="shared" si="566"/>
        <v>-0.36725888677325402</v>
      </c>
      <c r="K2200"/>
      <c r="L2200" s="280">
        <f t="shared" si="567"/>
        <v>-3.8143403804000008E-3</v>
      </c>
      <c r="M2200" s="280">
        <f t="shared" si="568"/>
        <v>-0.442408600411</v>
      </c>
      <c r="N2200" s="281">
        <f t="shared" si="569"/>
        <v>2.5080550181459799E-3</v>
      </c>
      <c r="O2200" s="280">
        <v>7.6455998999999997E-2</v>
      </c>
      <c r="P2200" s="219">
        <v>-1.3878684000000001E-2</v>
      </c>
      <c r="Q2200" s="219">
        <v>-1.645816E-3</v>
      </c>
      <c r="R2200" s="219">
        <v>-4.8144101000000003E-3</v>
      </c>
      <c r="S2200" s="219">
        <v>1.0549181E-3</v>
      </c>
      <c r="T2200" s="286">
        <v>-3.1404844E-6</v>
      </c>
      <c r="U2200" s="286">
        <v>-5.1707896000000002E-5</v>
      </c>
      <c r="V2200" s="219">
        <v>-3.9590889000000002E-3</v>
      </c>
      <c r="W2200" s="286">
        <v>5.9943995E-5</v>
      </c>
      <c r="X2200" s="219">
        <v>-0.42296236999999998</v>
      </c>
      <c r="Y2200" s="219">
        <v>5.2717468000000002E-3</v>
      </c>
      <c r="Z2200" s="286">
        <v>3.7358489000000001E-5</v>
      </c>
      <c r="AA2200" s="219">
        <v>-2.8236358E-3</v>
      </c>
      <c r="AB2200" s="286">
        <v>2.3145980000000002E-11</v>
      </c>
      <c r="AC2200"/>
      <c r="AD2200" s="227">
        <f t="shared" si="558"/>
        <v>7.6455998999999997E-2</v>
      </c>
      <c r="AE2200" s="227">
        <f t="shared" si="559"/>
        <v>-2.3297929280400004E-2</v>
      </c>
      <c r="AF2200" s="227">
        <f t="shared" si="560"/>
        <v>-2.2307224700000003E-2</v>
      </c>
      <c r="AG2200" s="227">
        <f t="shared" si="561"/>
        <v>-0.442408600411</v>
      </c>
      <c r="AH2200" s="227">
        <f t="shared" si="562"/>
        <v>5.3316908181459798E-3</v>
      </c>
      <c r="AI2200"/>
      <c r="AJ2200">
        <v>-25.01455</v>
      </c>
      <c r="AK2200" s="155">
        <v>-24.975072000000001</v>
      </c>
      <c r="AL2200" s="155">
        <v>-0.11783565999999999</v>
      </c>
      <c r="AM2200" s="155">
        <v>0</v>
      </c>
      <c r="AN2200" s="155">
        <v>6.1221118999999997E-2</v>
      </c>
      <c r="AO2200" s="155">
        <v>3.9329836999999999E-2</v>
      </c>
      <c r="AP2200" s="155">
        <v>-2.2193240999999999E-2</v>
      </c>
      <c r="AQ2200"/>
      <c r="AR2200" s="156">
        <v>2.2349569000000001E-3</v>
      </c>
      <c r="AS2200" s="156">
        <v>3.7158492999999999E-3</v>
      </c>
      <c r="AT2200" s="156">
        <v>3.0380092999999998E-4</v>
      </c>
      <c r="AU2200" s="156">
        <v>-1.7846933000000001E-3</v>
      </c>
      <c r="AV2200" s="282">
        <f t="shared" si="555"/>
        <v>2.2277273210699997E-7</v>
      </c>
      <c r="AW2200" s="282">
        <f t="shared" si="556"/>
        <v>1.123524161886629E-9</v>
      </c>
      <c r="AX2200" s="283">
        <f t="shared" si="557"/>
        <v>-0.24995704516539999</v>
      </c>
      <c r="AY2200" s="157">
        <v>4.7302777999999999E-7</v>
      </c>
      <c r="AZ2200" s="157">
        <v>1.4272383E-9</v>
      </c>
      <c r="BA2200" s="157">
        <v>3.8994184999999997E-14</v>
      </c>
      <c r="BB2200" s="157">
        <v>3.2702991000000002E-12</v>
      </c>
      <c r="BC2200" s="157">
        <v>0</v>
      </c>
      <c r="BD2200" s="157">
        <v>-4.4428207000000001E-11</v>
      </c>
      <c r="BE2200" s="157">
        <v>-2.4973997000000001E-7</v>
      </c>
      <c r="BF2200" s="157">
        <v>-1.9033409000000001E-11</v>
      </c>
      <c r="BG2200" s="157">
        <v>-2.8548387E-10</v>
      </c>
      <c r="BH2200" s="157">
        <v>4.3173454999999997E-14</v>
      </c>
      <c r="BI2200" s="157">
        <v>5.5479385999999998E-16</v>
      </c>
      <c r="BJ2200" s="157">
        <v>-2.9371819999999999E-14</v>
      </c>
      <c r="BK2200" s="157">
        <v>-2.3636288E-14</v>
      </c>
      <c r="BL2200" s="157">
        <v>-4.2082609000000001E-15</v>
      </c>
      <c r="BM2200" s="157">
        <v>-9.2095550999999998E-12</v>
      </c>
      <c r="BN2200" s="157">
        <v>-5.9258243E-10</v>
      </c>
      <c r="BO2200" s="157">
        <v>3.1269061999999999E-20</v>
      </c>
      <c r="BP2200" s="157">
        <v>4.9548345999999997E-6</v>
      </c>
      <c r="BQ2200" s="157">
        <v>-0.24996199999999999</v>
      </c>
      <c r="BR2200" s="157">
        <v>1.2787200000000001E-10</v>
      </c>
      <c r="BS2200" s="157">
        <v>7.7760000000000004E-13</v>
      </c>
      <c r="BT2200" s="157">
        <v>3.4790400000000002E-17</v>
      </c>
      <c r="BU2200"/>
      <c r="BV2200" s="155">
        <v>-2.1757158000000001E-5</v>
      </c>
      <c r="BW2200" s="155">
        <v>-1.9342488E-6</v>
      </c>
      <c r="BX2200" s="155">
        <v>1.4211973999999999E-5</v>
      </c>
      <c r="BY2200" s="155">
        <v>-4.6639186000000001E-7</v>
      </c>
      <c r="BZ2200" s="155">
        <v>-1.9323885000000001E-6</v>
      </c>
      <c r="CA2200" s="155">
        <v>6.7303286999999999E-8</v>
      </c>
      <c r="CB2200" s="155">
        <v>1.0742442999999999E-9</v>
      </c>
      <c r="CC2200" s="155">
        <v>1.0136382E-7</v>
      </c>
      <c r="CD2200" s="155">
        <v>-1.1100004E-8</v>
      </c>
      <c r="CE2200" s="155">
        <v>-1.7827841000000001E-7</v>
      </c>
      <c r="CF2200" s="155">
        <v>0</v>
      </c>
      <c r="CG2200" s="155">
        <v>6.9147542999999996E-17</v>
      </c>
      <c r="CH2200" s="155">
        <v>5.6617739000000005E-13</v>
      </c>
      <c r="CI2200" s="155">
        <v>-1.0519345E-6</v>
      </c>
      <c r="CJ2200" s="155">
        <v>-3.0595629000000002E-5</v>
      </c>
      <c r="CK2200" s="155">
        <v>1.2740209999999999E-8</v>
      </c>
      <c r="CL2200" s="155">
        <v>1.8356957E-8</v>
      </c>
      <c r="CM2200"/>
      <c r="CN2200" s="284">
        <v>4.7922025999999998E-13</v>
      </c>
      <c r="CO2200" s="284">
        <v>0.50971500999999997</v>
      </c>
      <c r="CP2200" s="285">
        <v>2.7935554999999998E-3</v>
      </c>
      <c r="CQ2200" s="284">
        <v>-1.3080679000000001E-3</v>
      </c>
      <c r="CR2200" s="284">
        <v>-1.6319635000000001E-11</v>
      </c>
      <c r="CS2200" s="284">
        <v>-2.4328596000000001E-9</v>
      </c>
      <c r="CT2200" s="284">
        <v>-9.2025672999999995E-5</v>
      </c>
      <c r="CU2200" s="284">
        <v>-1.9685991E-2</v>
      </c>
      <c r="CV2200" s="284">
        <v>2.8892415999999999E-8</v>
      </c>
      <c r="CW2200" s="284">
        <v>2.3675736999999999E-5</v>
      </c>
      <c r="CX2200"/>
      <c r="CY2200"/>
      <c r="CZ2200"/>
      <c r="DA2200"/>
      <c r="DB2200" s="212"/>
      <c r="DC2200" s="48"/>
      <c r="DD2200" s="48"/>
      <c r="DE2200" s="48"/>
      <c r="DF2200" s="48"/>
      <c r="DG2200" s="48"/>
      <c r="DH2200" s="48"/>
      <c r="DI2200" s="48"/>
      <c r="DJ2200" s="48"/>
      <c r="DK2200" s="48"/>
      <c r="DL2200" s="48"/>
    </row>
    <row r="2201" spans="1:116" ht="14.4">
      <c r="A2201" t="s">
        <v>2088</v>
      </c>
      <c r="B2201" s="188" t="s">
        <v>334</v>
      </c>
      <c r="C2201" s="151" t="str">
        <f t="shared" si="564"/>
        <v>F.120.01.120</v>
      </c>
      <c r="D2201" s="54" t="s">
        <v>446</v>
      </c>
      <c r="E2201" s="150" t="s">
        <v>352</v>
      </c>
      <c r="F2201" s="153" t="str">
        <f t="shared" si="565"/>
        <v>PUR (Polyethane) closed loop chemical upcycling credit</v>
      </c>
      <c r="G2201" s="154">
        <f t="shared" si="563"/>
        <v>4.1156661333333337E-2</v>
      </c>
      <c r="H2201"/>
      <c r="I2201"/>
      <c r="J2201" s="227">
        <f t="shared" si="566"/>
        <v>-0.70129695755495414</v>
      </c>
      <c r="K2201"/>
      <c r="L2201" s="280">
        <f t="shared" si="567"/>
        <v>-8.9120275619999998E-3</v>
      </c>
      <c r="M2201" s="280">
        <f t="shared" si="568"/>
        <v>-0.69851296801100005</v>
      </c>
      <c r="N2201" s="281">
        <f t="shared" si="569"/>
        <v>-4.5461181954021461E-5</v>
      </c>
      <c r="O2201" s="280">
        <v>6.1734991999999999E-3</v>
      </c>
      <c r="P2201" s="219">
        <v>-2.2888011999999999E-2</v>
      </c>
      <c r="Q2201" s="219">
        <v>-4.4814364999999998E-3</v>
      </c>
      <c r="R2201" s="219">
        <v>-9.3676900999999993E-3</v>
      </c>
      <c r="S2201" s="286">
        <v>6.9193293E-4</v>
      </c>
      <c r="T2201" s="286">
        <v>-2.6509101999999999E-5</v>
      </c>
      <c r="U2201" s="286">
        <v>-2.0976128999999999E-4</v>
      </c>
      <c r="V2201" s="286">
        <v>-6.4185079999999999E-3</v>
      </c>
      <c r="W2201" s="286">
        <v>-8.0948050999999994E-6</v>
      </c>
      <c r="X2201" s="219">
        <v>-0.66476237000000005</v>
      </c>
      <c r="Y2201" s="219">
        <v>4.4012918999999998E-3</v>
      </c>
      <c r="Z2201" s="286">
        <v>3.7358489000000001E-5</v>
      </c>
      <c r="AA2201" s="286">
        <v>-4.4386583000000004E-3</v>
      </c>
      <c r="AB2201" s="286">
        <v>2.3145979000000001E-11</v>
      </c>
      <c r="AC2201"/>
      <c r="AD2201" s="227">
        <f t="shared" si="558"/>
        <v>6.1734991999999999E-3</v>
      </c>
      <c r="AE2201" s="227">
        <f t="shared" si="559"/>
        <v>-4.2699984061999999E-2</v>
      </c>
      <c r="AF2201" s="227">
        <f t="shared" si="560"/>
        <v>-3.8226614799999996E-2</v>
      </c>
      <c r="AG2201" s="227">
        <f t="shared" si="561"/>
        <v>-0.69851296801100005</v>
      </c>
      <c r="AH2201" s="227">
        <f t="shared" si="562"/>
        <v>4.393197118045979E-3</v>
      </c>
      <c r="AI2201"/>
      <c r="AJ2201">
        <v>-43.045634</v>
      </c>
      <c r="AK2201" s="155">
        <v>-42.872007000000004</v>
      </c>
      <c r="AL2201" s="155">
        <v>-0.22596669999999999</v>
      </c>
      <c r="AM2201" s="155">
        <v>0</v>
      </c>
      <c r="AN2201" s="155">
        <v>6.1215756000000003E-2</v>
      </c>
      <c r="AO2201" s="155">
        <v>3.4209919999999998E-2</v>
      </c>
      <c r="AP2201" s="155">
        <v>-4.3086431000000001E-2</v>
      </c>
      <c r="AQ2201"/>
      <c r="AR2201" s="156">
        <v>-9.5424381999999995E-3</v>
      </c>
      <c r="AS2201" s="156">
        <v>-6.3698174999999996E-3</v>
      </c>
      <c r="AT2201" s="156">
        <v>-1.1004547E-4</v>
      </c>
      <c r="AU2201" s="156">
        <v>-3.0625752000000002E-3</v>
      </c>
      <c r="AV2201" s="282">
        <f t="shared" si="555"/>
        <v>-3.8188354965990001E-7</v>
      </c>
      <c r="AW2201" s="282">
        <f t="shared" si="556"/>
        <v>-4.0697288610287094E-10</v>
      </c>
      <c r="AX2201" s="283">
        <f t="shared" si="557"/>
        <v>-0.42893209350542</v>
      </c>
      <c r="AY2201" s="157">
        <v>3.8213384000000003E-8</v>
      </c>
      <c r="AZ2201" s="157">
        <v>1.1529827E-10</v>
      </c>
      <c r="BA2201" s="157">
        <v>3.1501102000000002E-15</v>
      </c>
      <c r="BB2201" s="157">
        <v>3.2702991000000002E-12</v>
      </c>
      <c r="BC2201" s="157">
        <v>0</v>
      </c>
      <c r="BD2201" s="157">
        <v>-1.6644421000000001E-10</v>
      </c>
      <c r="BE2201" s="157">
        <v>-4.1905167999999999E-7</v>
      </c>
      <c r="BF2201" s="157">
        <v>-4.6859008999999997E-11</v>
      </c>
      <c r="BG2201" s="157">
        <v>-4.7607187000000005E-10</v>
      </c>
      <c r="BH2201" s="157">
        <v>4.3173454999999997E-14</v>
      </c>
      <c r="BI2201" s="157">
        <v>5.5479385999999998E-16</v>
      </c>
      <c r="BJ2201" s="157">
        <v>-1.1941678999999999E-13</v>
      </c>
      <c r="BK2201" s="157">
        <v>-3.8403975000000003E-14</v>
      </c>
      <c r="BL2201" s="157">
        <v>-6.9695186E-15</v>
      </c>
      <c r="BM2201" s="157">
        <v>-1.9073569000000001E-11</v>
      </c>
      <c r="BN2201" s="157">
        <v>-9.9087817999999995E-10</v>
      </c>
      <c r="BO2201" s="157">
        <v>3.1269061999999999E-20</v>
      </c>
      <c r="BP2201" s="157">
        <v>-7.5350542000000004E-7</v>
      </c>
      <c r="BQ2201" s="157">
        <v>-0.42893133999999999</v>
      </c>
      <c r="BR2201" s="157">
        <v>1.2787200000000001E-10</v>
      </c>
      <c r="BS2201" s="157">
        <v>7.7760000000000004E-13</v>
      </c>
      <c r="BT2201" s="157">
        <v>3.4790400000000002E-17</v>
      </c>
      <c r="BU2201"/>
      <c r="BV2201" s="155">
        <v>-6.0980373999999999E-5</v>
      </c>
      <c r="BW2201" s="155">
        <v>-3.2482201000000002E-6</v>
      </c>
      <c r="BX2201" s="155">
        <v>1.1475569E-6</v>
      </c>
      <c r="BY2201" s="155">
        <v>-7.5668007000000001E-7</v>
      </c>
      <c r="BZ2201" s="155">
        <v>-3.3396526999999999E-6</v>
      </c>
      <c r="CA2201" s="155">
        <v>6.7303286999999999E-8</v>
      </c>
      <c r="CB2201" s="155">
        <v>1.0742442999999999E-9</v>
      </c>
      <c r="CC2201" s="155">
        <v>1.0136382E-7</v>
      </c>
      <c r="CD2201" s="155">
        <v>-5.2812919000000002E-8</v>
      </c>
      <c r="CE2201" s="155">
        <v>-3.739782E-7</v>
      </c>
      <c r="CF2201" s="155">
        <v>0</v>
      </c>
      <c r="CG2201" s="155">
        <v>6.9147542999999996E-17</v>
      </c>
      <c r="CH2201" s="155">
        <v>5.6617739000000005E-13</v>
      </c>
      <c r="CI2201" s="155">
        <v>-2.0076127E-6</v>
      </c>
      <c r="CJ2201" s="155">
        <v>-5.2549812999999998E-5</v>
      </c>
      <c r="CK2201" s="155">
        <v>1.2740209000000001E-8</v>
      </c>
      <c r="CL2201" s="155">
        <v>1.8356957E-8</v>
      </c>
      <c r="CM2201"/>
      <c r="CN2201" s="284">
        <v>4.7922025999999998E-13</v>
      </c>
      <c r="CO2201" s="284">
        <v>4.1165014E-2</v>
      </c>
      <c r="CP2201" s="285">
        <v>2.7935554999999998E-3</v>
      </c>
      <c r="CQ2201" s="284">
        <v>-2.2070678999999999E-3</v>
      </c>
      <c r="CR2201" s="284">
        <v>-5.9032299999999998E-11</v>
      </c>
      <c r="CS2201" s="284">
        <v>-7.7603305000000008E-9</v>
      </c>
      <c r="CT2201" s="284">
        <v>-1.5601655E-4</v>
      </c>
      <c r="CU2201" s="284">
        <v>-3.2007731999999997E-2</v>
      </c>
      <c r="CV2201" s="284">
        <v>2.8892415999999999E-8</v>
      </c>
      <c r="CW2201" s="284">
        <v>2.3675736999999999E-5</v>
      </c>
      <c r="CX2201"/>
      <c r="CY2201"/>
      <c r="CZ2201"/>
      <c r="DA2201"/>
      <c r="DB2201" s="212"/>
      <c r="DC2201" s="48"/>
      <c r="DD2201" s="48"/>
      <c r="DE2201" s="48"/>
      <c r="DF2201" s="48"/>
      <c r="DG2201" s="48"/>
      <c r="DH2201" s="48"/>
      <c r="DI2201" s="48"/>
      <c r="DJ2201" s="48"/>
      <c r="DK2201" s="48"/>
      <c r="DL2201" s="48"/>
    </row>
    <row r="2202" spans="1:116" ht="14.4">
      <c r="A2202" t="s">
        <v>2089</v>
      </c>
      <c r="B2202" s="188" t="s">
        <v>334</v>
      </c>
      <c r="C2202" s="151" t="str">
        <f t="shared" si="564"/>
        <v>F.120.01.121</v>
      </c>
      <c r="D2202" s="54" t="s">
        <v>446</v>
      </c>
      <c r="E2202" s="150" t="s">
        <v>352</v>
      </c>
      <c r="F2202" s="153" t="str">
        <f t="shared" si="565"/>
        <v>PVC (Polyvinylchloride) closed loop chemical upcycling credit</v>
      </c>
      <c r="G2202" s="154">
        <f t="shared" si="563"/>
        <v>0.11738666</v>
      </c>
      <c r="H2202"/>
      <c r="I2202"/>
      <c r="J2202" s="227">
        <f t="shared" si="566"/>
        <v>-0.344427741604454</v>
      </c>
      <c r="K2202"/>
      <c r="L2202" s="280">
        <f t="shared" si="567"/>
        <v>-2.2357016816000001E-3</v>
      </c>
      <c r="M2202" s="280">
        <f t="shared" si="568"/>
        <v>-0.36309886032099997</v>
      </c>
      <c r="N2202" s="281">
        <f t="shared" si="569"/>
        <v>3.2988213981459801E-3</v>
      </c>
      <c r="O2202" s="280">
        <v>1.7607998999999999E-2</v>
      </c>
      <c r="P2202" s="219">
        <v>-1.1088697999999999E-2</v>
      </c>
      <c r="Q2202" s="219">
        <v>-7.6768840999999997E-4</v>
      </c>
      <c r="R2202" s="219">
        <v>-3.4043620999999998E-3</v>
      </c>
      <c r="S2202" s="286">
        <v>1.1673265E-3</v>
      </c>
      <c r="T2202" s="286">
        <v>4.0962488999999998E-6</v>
      </c>
      <c r="U2202" s="286">
        <v>-2.7623304999999999E-6</v>
      </c>
      <c r="V2202" s="219">
        <v>-3.1974624E-3</v>
      </c>
      <c r="W2202" s="286">
        <v>8.1014075000000006E-5</v>
      </c>
      <c r="X2202" s="219">
        <v>-0.34808236999999997</v>
      </c>
      <c r="Y2202" s="219">
        <v>5.5413071000000001E-3</v>
      </c>
      <c r="Z2202" s="286">
        <v>3.7358489000000001E-5</v>
      </c>
      <c r="AA2202" s="286">
        <v>-2.3234998E-3</v>
      </c>
      <c r="AB2202" s="286">
        <v>2.3145980000000002E-11</v>
      </c>
      <c r="AC2202"/>
      <c r="AD2202" s="227">
        <f t="shared" si="558"/>
        <v>1.7607998999999999E-2</v>
      </c>
      <c r="AE2202" s="227">
        <f t="shared" si="559"/>
        <v>-1.7289550491599998E-2</v>
      </c>
      <c r="AF2202" s="227">
        <f t="shared" si="560"/>
        <v>-1.7377348609999999E-2</v>
      </c>
      <c r="AG2202" s="227">
        <f t="shared" si="561"/>
        <v>-0.36309886032099997</v>
      </c>
      <c r="AH2202" s="227">
        <f t="shared" si="562"/>
        <v>5.6223211981459801E-3</v>
      </c>
      <c r="AI2202"/>
      <c r="AJ2202">
        <v>-19.430731000000002</v>
      </c>
      <c r="AK2202" s="155">
        <v>-19.432796</v>
      </c>
      <c r="AL2202" s="155">
        <v>-8.4349918999999995E-2</v>
      </c>
      <c r="AM2202" s="155">
        <v>0</v>
      </c>
      <c r="AN2202" s="155">
        <v>6.1222779999999997E-2</v>
      </c>
      <c r="AO2202" s="155">
        <v>4.0915358999999998E-2</v>
      </c>
      <c r="AP2202" s="155">
        <v>-1.5723092000000001E-2</v>
      </c>
      <c r="AQ2202"/>
      <c r="AR2202" s="156">
        <v>-2.8434875000000002E-3</v>
      </c>
      <c r="AS2202" s="156">
        <v>-1.4795831000000001E-3</v>
      </c>
      <c r="AT2202" s="156">
        <v>2.5057752000000001E-5</v>
      </c>
      <c r="AU2202" s="156">
        <v>-1.3889620999999999E-3</v>
      </c>
      <c r="AV2202" s="282">
        <f t="shared" si="555"/>
        <v>-8.8704024430400012E-8</v>
      </c>
      <c r="AW2202" s="282">
        <f t="shared" si="556"/>
        <v>9.2669192619629068E-11</v>
      </c>
      <c r="AX2202" s="283">
        <f t="shared" si="557"/>
        <v>-0.19453250742140002</v>
      </c>
      <c r="AY2202" s="157">
        <v>1.0895481999999999E-7</v>
      </c>
      <c r="AZ2202" s="157">
        <v>3.2874227000000002E-10</v>
      </c>
      <c r="BA2202" s="157">
        <v>8.9817052000000006E-15</v>
      </c>
      <c r="BB2202" s="157">
        <v>3.2702991000000002E-12</v>
      </c>
      <c r="BC2202" s="157">
        <v>0</v>
      </c>
      <c r="BD2202" s="157">
        <v>-6.6426067999999999E-12</v>
      </c>
      <c r="BE2202" s="157">
        <v>-1.9730795000000001E-7</v>
      </c>
      <c r="BF2202" s="157">
        <v>-1.0416449E-11</v>
      </c>
      <c r="BG2202" s="157">
        <v>-2.2646306999999999E-10</v>
      </c>
      <c r="BH2202" s="157">
        <v>4.3173454999999997E-14</v>
      </c>
      <c r="BI2202" s="157">
        <v>5.5479385999999998E-16</v>
      </c>
      <c r="BJ2202" s="157">
        <v>-1.4869253999999999E-15</v>
      </c>
      <c r="BK2202" s="157">
        <v>-1.9063068999999999E-14</v>
      </c>
      <c r="BL2202" s="157">
        <v>-3.3531616999999999E-15</v>
      </c>
      <c r="BM2202" s="157">
        <v>-6.1548926999999998E-12</v>
      </c>
      <c r="BN2202" s="157">
        <v>-4.6923923000000001E-10</v>
      </c>
      <c r="BO2202" s="157">
        <v>3.1269061999999999E-20</v>
      </c>
      <c r="BP2202" s="157">
        <v>6.7225786000000001E-6</v>
      </c>
      <c r="BQ2202" s="157">
        <v>-0.19453923000000001</v>
      </c>
      <c r="BR2202" s="157">
        <v>1.2787200000000001E-10</v>
      </c>
      <c r="BS2202" s="157">
        <v>7.7760000000000004E-13</v>
      </c>
      <c r="BT2202" s="157">
        <v>3.4790400000000002E-17</v>
      </c>
      <c r="BU2202"/>
      <c r="BV2202" s="155">
        <v>-2.4595291E-5</v>
      </c>
      <c r="BW2202" s="155">
        <v>-1.5273416000000001E-6</v>
      </c>
      <c r="BX2202" s="155">
        <v>3.2730515999999998E-6</v>
      </c>
      <c r="BY2202" s="155">
        <v>-3.7649614999999997E-7</v>
      </c>
      <c r="BZ2202" s="155">
        <v>-1.4965906E-6</v>
      </c>
      <c r="CA2202" s="155">
        <v>6.7303286999999999E-8</v>
      </c>
      <c r="CB2202" s="155">
        <v>1.0742442999999999E-9</v>
      </c>
      <c r="CC2202" s="155">
        <v>1.0136382E-7</v>
      </c>
      <c r="CD2202" s="155">
        <v>1.8175434E-9</v>
      </c>
      <c r="CE2202" s="155">
        <v>-1.176746E-7</v>
      </c>
      <c r="CF2202" s="155">
        <v>0</v>
      </c>
      <c r="CG2202" s="155">
        <v>6.9147542999999996E-17</v>
      </c>
      <c r="CH2202" s="155">
        <v>5.6617739000000005E-13</v>
      </c>
      <c r="CI2202" s="155">
        <v>-7.5598248999999995E-7</v>
      </c>
      <c r="CJ2202" s="155">
        <v>-2.3796914000000001E-5</v>
      </c>
      <c r="CK2202" s="155">
        <v>1.2740209999999999E-8</v>
      </c>
      <c r="CL2202" s="155">
        <v>1.8356957E-8</v>
      </c>
      <c r="CM2202"/>
      <c r="CN2202" s="284">
        <v>4.7922025999999998E-13</v>
      </c>
      <c r="CO2202" s="284">
        <v>0.11739500999999999</v>
      </c>
      <c r="CP2202" s="285">
        <v>2.7935554999999998E-3</v>
      </c>
      <c r="CQ2202" s="284">
        <v>-1.0296679E-3</v>
      </c>
      <c r="CR2202" s="284">
        <v>-3.0924871999999999E-12</v>
      </c>
      <c r="CS2202" s="284">
        <v>-7.8306212000000002E-10</v>
      </c>
      <c r="CT2202" s="284">
        <v>-7.2209142999999997E-5</v>
      </c>
      <c r="CU2202" s="284">
        <v>-1.5870227000000001E-2</v>
      </c>
      <c r="CV2202" s="284">
        <v>2.8892415999999999E-8</v>
      </c>
      <c r="CW2202" s="284">
        <v>2.3675736999999999E-5</v>
      </c>
      <c r="CX2202"/>
      <c r="CY2202"/>
      <c r="CZ2202"/>
      <c r="DA2202"/>
      <c r="DB2202" s="212"/>
      <c r="DC2202" s="48"/>
      <c r="DD2202" s="48"/>
      <c r="DE2202" s="48"/>
      <c r="DF2202" s="48"/>
      <c r="DG2202" s="48"/>
      <c r="DH2202" s="48"/>
      <c r="DI2202" s="48"/>
      <c r="DJ2202" s="48"/>
      <c r="DK2202" s="48"/>
      <c r="DL2202" s="48"/>
    </row>
    <row r="2203" spans="1:116" ht="14.4">
      <c r="A2203" t="s">
        <v>2090</v>
      </c>
      <c r="B2203" s="188" t="s">
        <v>334</v>
      </c>
      <c r="C2203" s="151" t="str">
        <f t="shared" si="564"/>
        <v>F.120.01.122</v>
      </c>
      <c r="D2203" s="54" t="s">
        <v>446</v>
      </c>
      <c r="E2203" s="150" t="s">
        <v>352</v>
      </c>
      <c r="F2203" s="153" t="str">
        <f t="shared" si="565"/>
        <v>Starch-PBS 50%-50% blend biodegradeble plastic closed loop chemical upcycling credit</v>
      </c>
      <c r="G2203" s="154">
        <f t="shared" si="563"/>
        <v>0</v>
      </c>
      <c r="H2203"/>
      <c r="I2203"/>
      <c r="J2203" s="227">
        <f t="shared" si="566"/>
        <v>0</v>
      </c>
      <c r="K2203"/>
      <c r="L2203" s="280">
        <f t="shared" si="567"/>
        <v>0</v>
      </c>
      <c r="M2203" s="280">
        <f t="shared" si="568"/>
        <v>0</v>
      </c>
      <c r="N2203" s="281">
        <f t="shared" si="569"/>
        <v>0</v>
      </c>
      <c r="O2203" s="280">
        <v>0</v>
      </c>
      <c r="P2203" s="219">
        <v>0</v>
      </c>
      <c r="Q2203" s="219">
        <v>0</v>
      </c>
      <c r="R2203" s="219">
        <v>0</v>
      </c>
      <c r="S2203" s="286">
        <v>0</v>
      </c>
      <c r="T2203" s="286">
        <v>0</v>
      </c>
      <c r="U2203" s="286">
        <v>0</v>
      </c>
      <c r="V2203" s="286">
        <v>0</v>
      </c>
      <c r="W2203" s="286">
        <v>0</v>
      </c>
      <c r="X2203" s="219">
        <v>0</v>
      </c>
      <c r="Y2203" s="219">
        <v>0</v>
      </c>
      <c r="Z2203" s="286">
        <v>0</v>
      </c>
      <c r="AA2203" s="286">
        <v>0</v>
      </c>
      <c r="AB2203" s="286">
        <v>0</v>
      </c>
      <c r="AC2203"/>
      <c r="AD2203" s="227">
        <f t="shared" si="558"/>
        <v>0</v>
      </c>
      <c r="AE2203" s="227">
        <f t="shared" si="559"/>
        <v>0</v>
      </c>
      <c r="AF2203" s="227">
        <f t="shared" si="560"/>
        <v>0</v>
      </c>
      <c r="AG2203" s="227">
        <f t="shared" si="561"/>
        <v>0</v>
      </c>
      <c r="AH2203" s="227">
        <f t="shared" si="562"/>
        <v>0</v>
      </c>
      <c r="AI2203"/>
      <c r="AJ2203">
        <v>0</v>
      </c>
      <c r="AK2203" s="155">
        <v>0</v>
      </c>
      <c r="AL2203" s="155">
        <v>0</v>
      </c>
      <c r="AM2203" s="155">
        <v>0</v>
      </c>
      <c r="AN2203" s="155">
        <v>0</v>
      </c>
      <c r="AO2203" s="155">
        <v>0</v>
      </c>
      <c r="AP2203" s="155">
        <v>0</v>
      </c>
      <c r="AQ2203"/>
      <c r="AR2203" s="156">
        <v>0</v>
      </c>
      <c r="AS2203" s="156">
        <v>0</v>
      </c>
      <c r="AT2203" s="156">
        <v>0</v>
      </c>
      <c r="AU2203" s="156">
        <v>0</v>
      </c>
      <c r="AV2203" s="282">
        <f t="shared" si="555"/>
        <v>0</v>
      </c>
      <c r="AW2203" s="282">
        <f t="shared" si="556"/>
        <v>0</v>
      </c>
      <c r="AX2203" s="283">
        <f t="shared" si="557"/>
        <v>0</v>
      </c>
      <c r="AY2203" s="157">
        <v>0</v>
      </c>
      <c r="AZ2203" s="157">
        <v>0</v>
      </c>
      <c r="BA2203" s="157">
        <v>0</v>
      </c>
      <c r="BB2203" s="157">
        <v>0</v>
      </c>
      <c r="BC2203" s="157">
        <v>0</v>
      </c>
      <c r="BD2203" s="157">
        <v>0</v>
      </c>
      <c r="BE2203" s="157">
        <v>0</v>
      </c>
      <c r="BF2203" s="157">
        <v>0</v>
      </c>
      <c r="BG2203" s="157">
        <v>0</v>
      </c>
      <c r="BH2203" s="157">
        <v>0</v>
      </c>
      <c r="BI2203" s="157">
        <v>0</v>
      </c>
      <c r="BJ2203" s="157">
        <v>0</v>
      </c>
      <c r="BK2203" s="157">
        <v>0</v>
      </c>
      <c r="BL2203" s="157">
        <v>0</v>
      </c>
      <c r="BM2203" s="157">
        <v>0</v>
      </c>
      <c r="BN2203" s="157">
        <v>0</v>
      </c>
      <c r="BO2203" s="157">
        <v>0</v>
      </c>
      <c r="BP2203" s="157">
        <v>0</v>
      </c>
      <c r="BQ2203" s="157">
        <v>0</v>
      </c>
      <c r="BR2203" s="157">
        <v>0</v>
      </c>
      <c r="BS2203" s="157">
        <v>0</v>
      </c>
      <c r="BT2203" s="157">
        <v>0</v>
      </c>
      <c r="BU2203"/>
      <c r="BV2203" s="155">
        <v>0</v>
      </c>
      <c r="BW2203" s="155">
        <v>0</v>
      </c>
      <c r="BX2203" s="155">
        <v>0</v>
      </c>
      <c r="BY2203" s="155">
        <v>0</v>
      </c>
      <c r="BZ2203" s="155">
        <v>0</v>
      </c>
      <c r="CA2203" s="155">
        <v>0</v>
      </c>
      <c r="CB2203" s="155">
        <v>0</v>
      </c>
      <c r="CC2203" s="155">
        <v>0</v>
      </c>
      <c r="CD2203" s="155">
        <v>0</v>
      </c>
      <c r="CE2203" s="155">
        <v>0</v>
      </c>
      <c r="CF2203" s="155">
        <v>0</v>
      </c>
      <c r="CG2203" s="155">
        <v>0</v>
      </c>
      <c r="CH2203" s="155">
        <v>0</v>
      </c>
      <c r="CI2203" s="155">
        <v>0</v>
      </c>
      <c r="CJ2203" s="155">
        <v>0</v>
      </c>
      <c r="CK2203" s="155">
        <v>0</v>
      </c>
      <c r="CL2203" s="155">
        <v>0</v>
      </c>
      <c r="CM2203"/>
      <c r="CN2203" s="284">
        <v>0</v>
      </c>
      <c r="CO2203" s="284">
        <v>0</v>
      </c>
      <c r="CP2203" s="285">
        <v>0</v>
      </c>
      <c r="CQ2203" s="284">
        <v>0</v>
      </c>
      <c r="CR2203" s="284">
        <v>0</v>
      </c>
      <c r="CS2203" s="284">
        <v>0</v>
      </c>
      <c r="CT2203" s="284">
        <v>0</v>
      </c>
      <c r="CU2203" s="284">
        <v>0</v>
      </c>
      <c r="CV2203" s="284">
        <v>0</v>
      </c>
      <c r="CW2203" s="284">
        <v>0</v>
      </c>
      <c r="CX2203"/>
      <c r="CY2203"/>
      <c r="CZ2203"/>
      <c r="DA2203"/>
      <c r="DB2203" s="212"/>
      <c r="DC2203" s="48"/>
      <c r="DD2203" s="48"/>
      <c r="DE2203" s="48"/>
      <c r="DF2203" s="48"/>
      <c r="DG2203" s="48"/>
      <c r="DH2203" s="48"/>
      <c r="DI2203" s="48"/>
      <c r="DJ2203" s="48"/>
      <c r="DK2203" s="48"/>
      <c r="DL2203" s="48"/>
    </row>
    <row r="2204" spans="1:116" ht="14.4">
      <c r="A2204" t="s">
        <v>2091</v>
      </c>
      <c r="B2204" s="188" t="s">
        <v>334</v>
      </c>
      <c r="C2204" s="151" t="str">
        <f t="shared" si="564"/>
        <v>F.120.01.123</v>
      </c>
      <c r="D2204" s="54" t="s">
        <v>446</v>
      </c>
      <c r="E2204" s="150" t="s">
        <v>352</v>
      </c>
      <c r="F2204" s="153" t="str">
        <f t="shared" si="565"/>
        <v>PBS (Polybutylene succinate) closed loop chemical upcycling credit</v>
      </c>
      <c r="G2204" s="154">
        <f t="shared" si="563"/>
        <v>3.2963874666666666E-16</v>
      </c>
      <c r="H2204"/>
      <c r="I2204"/>
      <c r="J2204" s="227">
        <f t="shared" si="566"/>
        <v>5.2028159117154561E-17</v>
      </c>
      <c r="K2204"/>
      <c r="L2204" s="280">
        <f t="shared" si="567"/>
        <v>1.4285525610000001E-18</v>
      </c>
      <c r="M2204" s="280">
        <f t="shared" si="568"/>
        <v>2.2982016907000001E-18</v>
      </c>
      <c r="N2204" s="281">
        <f t="shared" si="569"/>
        <v>-1.1444071345454387E-18</v>
      </c>
      <c r="O2204" s="287">
        <v>4.9445812E-17</v>
      </c>
      <c r="P2204" s="286">
        <v>1.0506128E-18</v>
      </c>
      <c r="Q2204" s="286">
        <v>1.0846112999999999E-18</v>
      </c>
      <c r="R2204" s="286">
        <v>1.2298051999999999E-18</v>
      </c>
      <c r="S2204" s="286">
        <v>1.4587989999999999E-19</v>
      </c>
      <c r="T2204" s="286">
        <v>2.8483712999999999E-20</v>
      </c>
      <c r="U2204" s="286">
        <v>2.4383748000000001E-20</v>
      </c>
      <c r="V2204" s="286">
        <v>1.5150455999999999E-19</v>
      </c>
      <c r="W2204" s="286">
        <v>2.4910852000000001E-20</v>
      </c>
      <c r="X2204" s="286">
        <v>1.0432399E-20</v>
      </c>
      <c r="Y2204" s="286">
        <v>-1.1693418000000001E-18</v>
      </c>
      <c r="Z2204" s="286">
        <v>1.0406316999999999E-21</v>
      </c>
      <c r="AA2204" s="286">
        <v>2.3813199E-23</v>
      </c>
      <c r="AB2204" s="286">
        <v>2.555614E-28</v>
      </c>
      <c r="AC2204"/>
      <c r="AD2204" s="227">
        <f t="shared" si="558"/>
        <v>4.9445812E-17</v>
      </c>
      <c r="AE2204" s="227">
        <f t="shared" si="559"/>
        <v>3.7152812209999995E-18</v>
      </c>
      <c r="AF2204" s="227">
        <f t="shared" si="560"/>
        <v>2.2867524731990001E-18</v>
      </c>
      <c r="AG2204" s="227">
        <f t="shared" si="561"/>
        <v>2.2982016907000001E-18</v>
      </c>
      <c r="AH2204" s="227">
        <f t="shared" si="562"/>
        <v>-1.1444309477444386E-18</v>
      </c>
      <c r="AI2204"/>
      <c r="AJ2204">
        <v>3.3809522999999998E-15</v>
      </c>
      <c r="AK2204" s="155">
        <v>3.6912279000000002E-15</v>
      </c>
      <c r="AL2204" s="155">
        <v>-1.6329443E-16</v>
      </c>
      <c r="AM2204" s="155">
        <v>0</v>
      </c>
      <c r="AN2204" s="155">
        <v>-4.2072908999999998E-17</v>
      </c>
      <c r="AO2204" s="155">
        <v>-7.2494555000000001E-17</v>
      </c>
      <c r="AP2204" s="155">
        <v>-3.2413643E-17</v>
      </c>
      <c r="AQ2204"/>
      <c r="AR2204" s="156">
        <v>5.8895658999999999E-18</v>
      </c>
      <c r="AS2204" s="156">
        <v>5.4123429000000002E-18</v>
      </c>
      <c r="AT2204" s="156">
        <v>2.5547065999999999E-19</v>
      </c>
      <c r="AU2204" s="156">
        <v>2.2175236000000002E-19</v>
      </c>
      <c r="AV2204" s="282">
        <f t="shared" si="555"/>
        <v>3.2448098770727198E-22</v>
      </c>
      <c r="AW2204" s="282">
        <f t="shared" si="556"/>
        <v>9.4478795456945011E-25</v>
      </c>
      <c r="AX2204" s="283">
        <f t="shared" si="557"/>
        <v>3.1057753525400001E-17</v>
      </c>
      <c r="AY2204" s="157">
        <v>3.0663214000000001E-22</v>
      </c>
      <c r="AZ2204" s="157">
        <v>9.2521158999999999E-25</v>
      </c>
      <c r="BA2204" s="157">
        <v>2.5276904E-29</v>
      </c>
      <c r="BB2204" s="157">
        <v>-4.8697428000000001E-29</v>
      </c>
      <c r="BC2204" s="157">
        <v>0</v>
      </c>
      <c r="BD2204" s="157">
        <v>-4.6699831000000002E-27</v>
      </c>
      <c r="BE2204" s="157">
        <v>1.7820516000000001E-23</v>
      </c>
      <c r="BF2204" s="157">
        <v>2.8700844000000002E-27</v>
      </c>
      <c r="BG2204" s="157">
        <v>1.8396500999999999E-26</v>
      </c>
      <c r="BH2204" s="157">
        <v>-1.0185195000000001E-29</v>
      </c>
      <c r="BI2204" s="157">
        <v>-1.9642817000000001E-31</v>
      </c>
      <c r="BJ2204" s="157">
        <v>1.3181903000000001E-29</v>
      </c>
      <c r="BK2204" s="157">
        <v>9.8021719000000001E-31</v>
      </c>
      <c r="BL2204" s="157">
        <v>2.1476842999999999E-31</v>
      </c>
      <c r="BM2204" s="157">
        <v>3.9357438000000001E-27</v>
      </c>
      <c r="BN2204" s="157">
        <v>2.9114644000000001E-26</v>
      </c>
      <c r="BO2204" s="157">
        <v>-1.719493E-27</v>
      </c>
      <c r="BP2204" s="157">
        <v>1.6295253999999999E-21</v>
      </c>
      <c r="BQ2204" s="157">
        <v>3.1056124E-17</v>
      </c>
      <c r="BR2204" s="157">
        <v>0</v>
      </c>
      <c r="BS2204" s="157">
        <v>0</v>
      </c>
      <c r="BT2204" s="157">
        <v>0</v>
      </c>
      <c r="BU2204"/>
      <c r="BV2204" s="155">
        <v>1.4095514000000001E-20</v>
      </c>
      <c r="BW2204" s="155">
        <v>1.1181741000000001E-22</v>
      </c>
      <c r="BX2204" s="155">
        <v>9.1912028999999996E-21</v>
      </c>
      <c r="BY2204" s="155">
        <v>1.8479821E-23</v>
      </c>
      <c r="BZ2204" s="155">
        <v>2.4008206000000001E-22</v>
      </c>
      <c r="CA2204" s="155">
        <v>-3.0123371000000003E-23</v>
      </c>
      <c r="CB2204" s="155">
        <v>-9.2752225000000002E-27</v>
      </c>
      <c r="CC2204" s="155">
        <v>-4.4808476000000003E-23</v>
      </c>
      <c r="CD2204" s="155">
        <v>3.95199E-23</v>
      </c>
      <c r="CE2204" s="155">
        <v>2.3955103000000001E-23</v>
      </c>
      <c r="CF2204" s="155">
        <v>0</v>
      </c>
      <c r="CG2204" s="155">
        <v>-3.8024393999999997E-24</v>
      </c>
      <c r="CH2204" s="155">
        <v>-7.7683692000000004E-30</v>
      </c>
      <c r="CI2204" s="155">
        <v>2.4502813E-22</v>
      </c>
      <c r="CJ2204" s="155">
        <v>4.3036389E-21</v>
      </c>
      <c r="CK2204" s="155">
        <v>5.3282405000000002E-25</v>
      </c>
      <c r="CL2204" s="155">
        <v>0</v>
      </c>
      <c r="CM2204"/>
      <c r="CN2204" s="284">
        <v>-6.5752537000000002E-30</v>
      </c>
      <c r="CO2204" s="284">
        <v>3.2903070000000002E-16</v>
      </c>
      <c r="CP2204" s="285">
        <v>-1.9937405999999999E-18</v>
      </c>
      <c r="CQ2204" s="284">
        <v>6.9395399999999995E-20</v>
      </c>
      <c r="CR2204" s="284">
        <v>6.3218876000000001E-27</v>
      </c>
      <c r="CS2204" s="284">
        <v>7.3613179E-25</v>
      </c>
      <c r="CT2204" s="284">
        <v>9.5593116999999993E-21</v>
      </c>
      <c r="CU2204" s="284">
        <v>8.2261854000000001E-19</v>
      </c>
      <c r="CV2204" s="284">
        <v>-6.8305965999999993E-24</v>
      </c>
      <c r="CW2204" s="284">
        <v>-1.0449176E-20</v>
      </c>
      <c r="CX2204"/>
      <c r="CY2204"/>
      <c r="CZ2204"/>
      <c r="DA2204"/>
      <c r="DB2204" s="212"/>
      <c r="DC2204" s="48"/>
      <c r="DD2204" s="48"/>
      <c r="DE2204" s="48"/>
      <c r="DF2204" s="48"/>
      <c r="DG2204" s="48"/>
      <c r="DH2204" s="48"/>
      <c r="DI2204" s="48"/>
      <c r="DJ2204" s="48"/>
      <c r="DK2204" s="48"/>
      <c r="DL2204" s="48"/>
    </row>
    <row r="2205" spans="1:116" ht="14.4">
      <c r="A2205" t="s">
        <v>2092</v>
      </c>
      <c r="B2205" s="188" t="s">
        <v>334</v>
      </c>
      <c r="C2205" s="151" t="str">
        <f t="shared" si="564"/>
        <v>F.120.01.124</v>
      </c>
      <c r="D2205" s="54" t="s">
        <v>446</v>
      </c>
      <c r="E2205" s="150" t="s">
        <v>352</v>
      </c>
      <c r="F2205" s="153" t="str">
        <f t="shared" si="565"/>
        <v>PBAT (polybutylene adipate-co-terephthalate) closed loop chemical upcycling credit</v>
      </c>
      <c r="G2205" s="154">
        <f t="shared" si="563"/>
        <v>4.3142787999999998E-16</v>
      </c>
      <c r="H2205"/>
      <c r="I2205"/>
      <c r="J2205" s="227">
        <f t="shared" si="566"/>
        <v>7.3435025455082072E-17</v>
      </c>
      <c r="K2205"/>
      <c r="L2205" s="280">
        <f t="shared" si="567"/>
        <v>3.0772959789999998E-18</v>
      </c>
      <c r="M2205" s="280">
        <f t="shared" si="568"/>
        <v>4.4813991682200009E-18</v>
      </c>
      <c r="N2205" s="281">
        <f t="shared" si="569"/>
        <v>1.1621483078620749E-18</v>
      </c>
      <c r="O2205" s="287">
        <v>6.4714181999999997E-17</v>
      </c>
      <c r="P2205" s="286">
        <v>1.6484119999999999E-18</v>
      </c>
      <c r="Q2205" s="286">
        <v>2.6082001000000001E-18</v>
      </c>
      <c r="R2205" s="286">
        <v>2.66647E-18</v>
      </c>
      <c r="S2205" s="286">
        <v>3.3994948999999999E-19</v>
      </c>
      <c r="T2205" s="286">
        <v>3.9317008999999997E-20</v>
      </c>
      <c r="U2205" s="286">
        <v>3.1559479999999999E-20</v>
      </c>
      <c r="V2205" s="286">
        <v>2.2388665999999999E-19</v>
      </c>
      <c r="W2205" s="286">
        <v>5.2749114000000001E-20</v>
      </c>
      <c r="X2205" s="286">
        <v>-3.1406258000000001E-22</v>
      </c>
      <c r="Y2205" s="286">
        <v>1.1093954000000001E-18</v>
      </c>
      <c r="Z2205" s="286">
        <v>1.2144708000000001E-21</v>
      </c>
      <c r="AA2205" s="286">
        <v>3.7940782E-24</v>
      </c>
      <c r="AB2205" s="286">
        <v>-2.1612516000000001E-28</v>
      </c>
      <c r="AC2205"/>
      <c r="AD2205" s="227">
        <f t="shared" si="558"/>
        <v>6.4714181999999997E-17</v>
      </c>
      <c r="AE2205" s="227">
        <f t="shared" si="559"/>
        <v>7.5577947390000009E-18</v>
      </c>
      <c r="AF2205" s="227">
        <f t="shared" si="560"/>
        <v>4.4805025540782005E-18</v>
      </c>
      <c r="AG2205" s="227">
        <f t="shared" si="561"/>
        <v>4.4813991682200009E-18</v>
      </c>
      <c r="AH2205" s="227">
        <f t="shared" si="562"/>
        <v>1.1621445137838748E-18</v>
      </c>
      <c r="AI2205"/>
      <c r="AJ2205">
        <v>6.8774586999999998E-15</v>
      </c>
      <c r="AK2205" s="155">
        <v>6.6177133000000002E-15</v>
      </c>
      <c r="AL2205" s="155">
        <v>1.5760826E-16</v>
      </c>
      <c r="AM2205" s="155">
        <v>0</v>
      </c>
      <c r="AN2205" s="155">
        <v>1.7425755000000001E-17</v>
      </c>
      <c r="AO2205" s="155">
        <v>5.2943038000000002E-17</v>
      </c>
      <c r="AP2205" s="155">
        <v>3.1768364E-17</v>
      </c>
      <c r="AQ2205"/>
      <c r="AR2205" s="156">
        <v>8.0734779000000005E-18</v>
      </c>
      <c r="AS2205" s="156">
        <v>7.2698286999999996E-18</v>
      </c>
      <c r="AT2205" s="156">
        <v>3.4046827999999998E-19</v>
      </c>
      <c r="AU2205" s="156">
        <v>4.6318088000000001E-19</v>
      </c>
      <c r="AV2205" s="282">
        <f t="shared" si="555"/>
        <v>4.3584104475740104E-22</v>
      </c>
      <c r="AW2205" s="282">
        <f t="shared" si="556"/>
        <v>1.2591282415249978E-24</v>
      </c>
      <c r="AX2205" s="283">
        <f t="shared" si="557"/>
        <v>6.4871271306799994E-17</v>
      </c>
      <c r="AY2205" s="157">
        <v>4.0036495000000001E-22</v>
      </c>
      <c r="AZ2205" s="157">
        <v>1.2079977E-24</v>
      </c>
      <c r="BA2205" s="157">
        <v>3.3004223000000002E-29</v>
      </c>
      <c r="BB2205" s="157">
        <v>-2.1614198999999999E-29</v>
      </c>
      <c r="BC2205" s="157">
        <v>0</v>
      </c>
      <c r="BD2205" s="157">
        <v>7.1024049999999996E-26</v>
      </c>
      <c r="BE2205" s="157">
        <v>3.5358438999999999E-23</v>
      </c>
      <c r="BF2205" s="157">
        <v>1.6242228999999999E-26</v>
      </c>
      <c r="BG2205" s="157">
        <v>3.4835205999999998E-26</v>
      </c>
      <c r="BH2205" s="157">
        <v>4.7592467000000001E-31</v>
      </c>
      <c r="BI2205" s="157">
        <v>-6.9021109E-33</v>
      </c>
      <c r="BJ2205" s="157">
        <v>1.7989442E-29</v>
      </c>
      <c r="BK2205" s="157">
        <v>1.3484568E-30</v>
      </c>
      <c r="BL2205" s="157">
        <v>2.9538084000000001E-31</v>
      </c>
      <c r="BM2205" s="157">
        <v>5.5230585999999999E-27</v>
      </c>
      <c r="BN2205" s="157">
        <v>4.1130263E-26</v>
      </c>
      <c r="BO2205" s="157">
        <v>-2.0169427000000001E-37</v>
      </c>
      <c r="BP2205" s="157">
        <v>7.3793068000000007E-21</v>
      </c>
      <c r="BQ2205" s="157">
        <v>6.4863892E-17</v>
      </c>
      <c r="BR2205" s="157">
        <v>0</v>
      </c>
      <c r="BS2205" s="157">
        <v>0</v>
      </c>
      <c r="BT2205" s="157">
        <v>0</v>
      </c>
      <c r="BU2205"/>
      <c r="BV2205" s="155">
        <v>2.1662225000000001E-20</v>
      </c>
      <c r="BW2205" s="155">
        <v>2.3999168E-22</v>
      </c>
      <c r="BX2205" s="155">
        <v>1.2029353999999999E-20</v>
      </c>
      <c r="BY2205" s="155">
        <v>2.7504165999999999E-23</v>
      </c>
      <c r="BZ2205" s="155">
        <v>5.0865899000000005E-22</v>
      </c>
      <c r="CA2205" s="155">
        <v>-3.4293426000000002E-25</v>
      </c>
      <c r="CB2205" s="155">
        <v>-5.5904899999999997E-27</v>
      </c>
      <c r="CC2205" s="155">
        <v>-5.1559559999999996E-25</v>
      </c>
      <c r="CD2205" s="155">
        <v>5.4531142999999997E-23</v>
      </c>
      <c r="CE2205" s="155">
        <v>3.2452148000000002E-23</v>
      </c>
      <c r="CF2205" s="155">
        <v>0</v>
      </c>
      <c r="CG2205" s="155">
        <v>-4.4602114E-34</v>
      </c>
      <c r="CH2205" s="155">
        <v>1.0111545E-30</v>
      </c>
      <c r="CI2205" s="155">
        <v>5.2531974999999995E-22</v>
      </c>
      <c r="CJ2205" s="155">
        <v>8.2615714000000004E-21</v>
      </c>
      <c r="CK2205" s="155">
        <v>-1.6294054E-23</v>
      </c>
      <c r="CL2205" s="155">
        <v>0</v>
      </c>
      <c r="CM2205"/>
      <c r="CN2205" s="284">
        <v>8.5585492999999996E-31</v>
      </c>
      <c r="CO2205" s="284">
        <v>4.3142780999999999E-16</v>
      </c>
      <c r="CP2205" s="285">
        <v>-1.4168559E-20</v>
      </c>
      <c r="CQ2205" s="284">
        <v>1.6412090000000001E-19</v>
      </c>
      <c r="CR2205" s="284">
        <v>8.6467154999999998E-27</v>
      </c>
      <c r="CS2205" s="284">
        <v>1.0056928000000001E-24</v>
      </c>
      <c r="CT2205" s="284">
        <v>1.8722685E-20</v>
      </c>
      <c r="CU2205" s="284">
        <v>1.1310488999999999E-18</v>
      </c>
      <c r="CV2205" s="284">
        <v>3.1896249000000002E-25</v>
      </c>
      <c r="CW2205" s="284">
        <v>-1.2182255000000001E-22</v>
      </c>
      <c r="CX2205"/>
      <c r="CY2205"/>
      <c r="CZ2205"/>
      <c r="DA2205"/>
      <c r="DB2205" s="212"/>
      <c r="DC2205" s="48"/>
      <c r="DD2205" s="48"/>
      <c r="DE2205" s="48"/>
      <c r="DF2205" s="48"/>
      <c r="DG2205" s="48"/>
      <c r="DH2205" s="48"/>
      <c r="DI2205" s="48"/>
      <c r="DJ2205" s="48"/>
      <c r="DK2205" s="48"/>
      <c r="DL2205" s="48"/>
    </row>
    <row r="2206" spans="1:116" ht="14.4">
      <c r="A2206" t="s">
        <v>2093</v>
      </c>
      <c r="B2206" s="188" t="s">
        <v>334</v>
      </c>
      <c r="C2206" s="151" t="str">
        <f t="shared" si="564"/>
        <v>F.120.01.125</v>
      </c>
      <c r="D2206" s="54" t="s">
        <v>446</v>
      </c>
      <c r="E2206" s="150" t="s">
        <v>352</v>
      </c>
      <c r="F2206" s="153" t="str">
        <f t="shared" si="565"/>
        <v>PAN (Polyacrylonitrile fibres) closed loop chemical upcycling credit</v>
      </c>
      <c r="G2206" s="154">
        <f t="shared" si="563"/>
        <v>-0.27177334000000003</v>
      </c>
      <c r="H2206"/>
      <c r="I2206"/>
      <c r="J2206" s="227">
        <f t="shared" si="566"/>
        <v>-0.710216824259854</v>
      </c>
      <c r="K2206"/>
      <c r="L2206" s="280">
        <f t="shared" si="567"/>
        <v>-1.1312873687E-2</v>
      </c>
      <c r="M2206" s="280">
        <f t="shared" si="568"/>
        <v>-0.65688986471099997</v>
      </c>
      <c r="N2206" s="281">
        <f t="shared" si="569"/>
        <v>-1.2480848618540204E-3</v>
      </c>
      <c r="O2206" s="280">
        <v>-4.0766001000000003E-2</v>
      </c>
      <c r="P2206" s="219">
        <v>-2.7131116E-2</v>
      </c>
      <c r="Q2206" s="219">
        <v>-5.8169221999999996E-3</v>
      </c>
      <c r="R2206" s="219">
        <v>-1.1512138E-2</v>
      </c>
      <c r="S2206" s="219">
        <v>5.2097861000000001E-4</v>
      </c>
      <c r="T2206" s="286">
        <v>-3.7514966999999999E-5</v>
      </c>
      <c r="U2206" s="219">
        <v>-2.8419932999999999E-4</v>
      </c>
      <c r="V2206" s="219">
        <v>-7.5768149999999998E-3</v>
      </c>
      <c r="W2206" s="286">
        <v>-4.0138885000000002E-5</v>
      </c>
      <c r="X2206" s="219">
        <v>-0.61640236999999998</v>
      </c>
      <c r="Y2206" s="219">
        <v>3.9913357999999998E-3</v>
      </c>
      <c r="Z2206" s="286">
        <v>3.7358489000000001E-5</v>
      </c>
      <c r="AA2206" s="219">
        <v>-5.1992818000000003E-3</v>
      </c>
      <c r="AB2206" s="286">
        <v>2.3145980000000002E-11</v>
      </c>
      <c r="AC2206"/>
      <c r="AD2206" s="227">
        <f t="shared" si="558"/>
        <v>-4.0766001000000003E-2</v>
      </c>
      <c r="AE2206" s="227">
        <f t="shared" si="559"/>
        <v>-5.1837726887000002E-2</v>
      </c>
      <c r="AF2206" s="227">
        <f t="shared" si="560"/>
        <v>-4.5724134999999999E-2</v>
      </c>
      <c r="AG2206" s="227">
        <f t="shared" si="561"/>
        <v>-0.65688986471099997</v>
      </c>
      <c r="AH2206" s="227">
        <f t="shared" si="562"/>
        <v>3.9511969381459799E-3</v>
      </c>
      <c r="AI2206"/>
      <c r="AJ2206">
        <v>-51.537692999999997</v>
      </c>
      <c r="AK2206" s="155">
        <v>-51.300885999999998</v>
      </c>
      <c r="AL2206" s="155">
        <v>-0.27689292999999998</v>
      </c>
      <c r="AM2206" s="155">
        <v>0</v>
      </c>
      <c r="AN2206" s="155">
        <v>6.1213231E-2</v>
      </c>
      <c r="AO2206" s="155">
        <v>3.1798604000000001E-2</v>
      </c>
      <c r="AP2206" s="155">
        <v>-5.292645E-2</v>
      </c>
      <c r="AQ2206"/>
      <c r="AR2206" s="156">
        <v>-1.6587129999999999E-2</v>
      </c>
      <c r="AS2206" s="156">
        <v>-1.2547908E-2</v>
      </c>
      <c r="AT2206" s="156">
        <v>-3.7480610000000002E-4</v>
      </c>
      <c r="AU2206" s="156">
        <v>-3.6644162999999999E-3</v>
      </c>
      <c r="AV2206" s="282">
        <f t="shared" si="555"/>
        <v>-7.5227263931290005E-7</v>
      </c>
      <c r="AW2206" s="282">
        <f t="shared" si="556"/>
        <v>-1.3861172490953712E-9</v>
      </c>
      <c r="AX2206" s="283">
        <f t="shared" si="557"/>
        <v>-0.51322357194940005</v>
      </c>
      <c r="AY2206" s="157">
        <v>-2.5218566000000002E-7</v>
      </c>
      <c r="AZ2206" s="157">
        <v>-7.6090573000000002E-10</v>
      </c>
      <c r="BA2206" s="157">
        <v>-2.0789034999999999E-14</v>
      </c>
      <c r="BB2206" s="157">
        <v>3.2702991000000002E-12</v>
      </c>
      <c r="BC2206" s="157">
        <v>0</v>
      </c>
      <c r="BD2206" s="157">
        <v>-2.2390981000000001E-10</v>
      </c>
      <c r="BE2206" s="157">
        <v>-4.9879202999999999E-7</v>
      </c>
      <c r="BF2206" s="157">
        <v>-5.9963969000000002E-11</v>
      </c>
      <c r="BG2206" s="157">
        <v>-5.6583267E-10</v>
      </c>
      <c r="BH2206" s="157">
        <v>4.3173454999999997E-14</v>
      </c>
      <c r="BI2206" s="157">
        <v>5.5479385999999998E-16</v>
      </c>
      <c r="BJ2206" s="157">
        <v>-1.6182506999999999E-13</v>
      </c>
      <c r="BK2206" s="157">
        <v>-4.5359078999999997E-14</v>
      </c>
      <c r="BL2206" s="157">
        <v>-8.2699819000000008E-15</v>
      </c>
      <c r="BM2206" s="157">
        <v>-2.3719202000000001E-11</v>
      </c>
      <c r="BN2206" s="157">
        <v>-1.1784626000000001E-9</v>
      </c>
      <c r="BO2206" s="157">
        <v>3.1269061999999999E-20</v>
      </c>
      <c r="BP2206" s="157">
        <v>-3.4419494000000001E-6</v>
      </c>
      <c r="BQ2206" s="157">
        <v>-0.51322013</v>
      </c>
      <c r="BR2206" s="157">
        <v>1.2787200000000001E-10</v>
      </c>
      <c r="BS2206" s="157">
        <v>7.7760000000000004E-13</v>
      </c>
      <c r="BT2206" s="157">
        <v>3.4790400000000002E-17</v>
      </c>
      <c r="BU2206"/>
      <c r="BV2206" s="155">
        <v>-8.2025642999999994E-5</v>
      </c>
      <c r="BW2206" s="155">
        <v>-3.8670581999999998E-6</v>
      </c>
      <c r="BX2206" s="155">
        <v>-7.5777618E-6</v>
      </c>
      <c r="BY2206" s="155">
        <v>-8.9339645000000003E-7</v>
      </c>
      <c r="BZ2206" s="155">
        <v>-4.0024287000000003E-6</v>
      </c>
      <c r="CA2206" s="155">
        <v>6.7303286999999999E-8</v>
      </c>
      <c r="CB2206" s="155">
        <v>1.0742442999999999E-9</v>
      </c>
      <c r="CC2206" s="155">
        <v>1.0136382E-7</v>
      </c>
      <c r="CD2206" s="155">
        <v>-7.2458355999999994E-8</v>
      </c>
      <c r="CE2206" s="155">
        <v>-4.6614649E-7</v>
      </c>
      <c r="CF2206" s="155">
        <v>0</v>
      </c>
      <c r="CG2206" s="155">
        <v>6.9147542999999996E-17</v>
      </c>
      <c r="CH2206" s="155">
        <v>5.6617739000000005E-13</v>
      </c>
      <c r="CI2206" s="155">
        <v>-2.4577063000000002E-6</v>
      </c>
      <c r="CJ2206" s="155">
        <v>-6.2889525999999999E-5</v>
      </c>
      <c r="CK2206" s="155">
        <v>1.2740208E-8</v>
      </c>
      <c r="CL2206" s="155">
        <v>1.8356957E-8</v>
      </c>
      <c r="CM2206"/>
      <c r="CN2206" s="284">
        <v>4.7922025999999998E-13</v>
      </c>
      <c r="CO2206" s="284">
        <v>-0.27176498999999998</v>
      </c>
      <c r="CP2206" s="285">
        <v>2.7935554999999998E-3</v>
      </c>
      <c r="CQ2206" s="284">
        <v>-2.6304678999999999E-3</v>
      </c>
      <c r="CR2206" s="284">
        <v>-7.9148586999999998E-11</v>
      </c>
      <c r="CS2206" s="284">
        <v>-1.0269397E-8</v>
      </c>
      <c r="CT2206" s="284">
        <v>-1.8615419000000001E-4</v>
      </c>
      <c r="CU2206" s="284">
        <v>-3.7810875000000001E-2</v>
      </c>
      <c r="CV2206" s="284">
        <v>2.8892415999999999E-8</v>
      </c>
      <c r="CW2206" s="284">
        <v>2.3675736999999999E-5</v>
      </c>
      <c r="CX2206"/>
      <c r="CY2206"/>
      <c r="CZ2206"/>
      <c r="DA2206"/>
      <c r="DB2206" s="212"/>
      <c r="DC2206" s="48"/>
      <c r="DD2206" s="48"/>
      <c r="DE2206" s="48"/>
      <c r="DF2206" s="48"/>
      <c r="DG2206" s="48"/>
      <c r="DH2206" s="48"/>
      <c r="DI2206" s="48"/>
      <c r="DJ2206" s="48"/>
      <c r="DK2206" s="48"/>
      <c r="DL2206" s="48"/>
    </row>
    <row r="2207" spans="1:116" ht="14.4">
      <c r="A2207" t="s">
        <v>2094</v>
      </c>
      <c r="B2207" s="188" t="s">
        <v>334</v>
      </c>
      <c r="C2207" s="151" t="str">
        <f t="shared" si="564"/>
        <v>F.120.01.126</v>
      </c>
      <c r="D2207" s="54" t="s">
        <v>446</v>
      </c>
      <c r="E2207" s="150" t="s">
        <v>352</v>
      </c>
      <c r="F2207" s="153" t="str">
        <f t="shared" si="565"/>
        <v>Bio-PP (Polypropylene) closed loop chemical upcycling credit</v>
      </c>
      <c r="G2207" s="154">
        <f t="shared" si="563"/>
        <v>-0.10841314666666667</v>
      </c>
      <c r="H2207"/>
      <c r="I2207"/>
      <c r="J2207" s="227">
        <f t="shared" si="566"/>
        <v>-0.78978928379295366</v>
      </c>
      <c r="K2207"/>
      <c r="L2207" s="280">
        <f t="shared" si="567"/>
        <v>-2.17365297E-4</v>
      </c>
      <c r="M2207" s="280">
        <f t="shared" si="568"/>
        <v>-0.77026335955000003</v>
      </c>
      <c r="N2207" s="281">
        <f t="shared" si="569"/>
        <v>-3.0465869459536175E-3</v>
      </c>
      <c r="O2207" s="280">
        <v>-1.6261972E-2</v>
      </c>
      <c r="P2207" s="219">
        <v>-1.5353357000000001E-3</v>
      </c>
      <c r="Q2207" s="219">
        <v>-3.4445983999999998E-4</v>
      </c>
      <c r="R2207" s="219">
        <v>-3.9866688E-4</v>
      </c>
      <c r="S2207" s="219">
        <v>1.6110302000000001E-4</v>
      </c>
      <c r="T2207" s="286">
        <v>-5.0014070000000001E-6</v>
      </c>
      <c r="U2207" s="286">
        <v>2.5199970000000001E-5</v>
      </c>
      <c r="V2207" s="286">
        <v>-2.8410991999999998E-6</v>
      </c>
      <c r="W2207" s="286">
        <v>-8.7665537999999993E-6</v>
      </c>
      <c r="X2207" s="219">
        <v>-0.76838638999999997</v>
      </c>
      <c r="Y2207" s="219">
        <v>-3.0258232E-3</v>
      </c>
      <c r="Z2207" s="286">
        <v>5.6670892000000001E-6</v>
      </c>
      <c r="AA2207" s="286">
        <v>-1.1997196E-5</v>
      </c>
      <c r="AB2207" s="286">
        <v>3.8463821999999997E-12</v>
      </c>
      <c r="AC2207"/>
      <c r="AD2207" s="227">
        <f t="shared" si="558"/>
        <v>-1.6261972E-2</v>
      </c>
      <c r="AE2207" s="227">
        <f t="shared" si="559"/>
        <v>-2.1000019362000001E-3</v>
      </c>
      <c r="AF2207" s="227">
        <f t="shared" si="560"/>
        <v>-1.8946338352E-3</v>
      </c>
      <c r="AG2207" s="227">
        <f t="shared" si="561"/>
        <v>-0.77026335955000003</v>
      </c>
      <c r="AH2207" s="227">
        <f t="shared" si="562"/>
        <v>-3.0345897499536177E-3</v>
      </c>
      <c r="AI2207"/>
      <c r="AJ2207">
        <v>-42.756134000000003</v>
      </c>
      <c r="AK2207" s="155">
        <v>48.809919999999998</v>
      </c>
      <c r="AL2207" s="155">
        <v>-0.10275809</v>
      </c>
      <c r="AM2207" s="155">
        <v>0</v>
      </c>
      <c r="AN2207" s="155">
        <v>-91.407769999999999</v>
      </c>
      <c r="AO2207" s="155">
        <v>-3.5029059000000001E-2</v>
      </c>
      <c r="AP2207" s="155">
        <v>-2.0497443000000001E-2</v>
      </c>
      <c r="AQ2207"/>
      <c r="AR2207" s="156">
        <v>1.2597175E-3</v>
      </c>
      <c r="AS2207" s="156">
        <v>-2.1444314000000002E-3</v>
      </c>
      <c r="AT2207" s="156">
        <v>-9.1108762999999996E-5</v>
      </c>
      <c r="AU2207" s="156">
        <v>3.4952577000000001E-3</v>
      </c>
      <c r="AV2207" s="282">
        <f t="shared" si="555"/>
        <v>-1.2856303639252E-7</v>
      </c>
      <c r="AW2207" s="282">
        <f t="shared" si="556"/>
        <v>-3.369406912094597E-10</v>
      </c>
      <c r="AX2207" s="283">
        <f t="shared" si="557"/>
        <v>0.48953189228159999</v>
      </c>
      <c r="AY2207" s="157">
        <v>-1.0060517E-7</v>
      </c>
      <c r="AZ2207" s="157">
        <v>-3.0355023999999998E-10</v>
      </c>
      <c r="BA2207" s="157">
        <v>-8.2934249000000005E-15</v>
      </c>
      <c r="BB2207" s="157">
        <v>5.4345594999999997E-13</v>
      </c>
      <c r="BC2207" s="157">
        <v>0</v>
      </c>
      <c r="BD2207" s="157">
        <v>3.3734252999999998E-12</v>
      </c>
      <c r="BE2207" s="157">
        <v>-2.7722035E-8</v>
      </c>
      <c r="BF2207" s="157">
        <v>-7.0995775000000005E-13</v>
      </c>
      <c r="BG2207" s="157">
        <v>-3.1131072999999999E-11</v>
      </c>
      <c r="BH2207" s="157">
        <v>7.1745336000000004E-15</v>
      </c>
      <c r="BI2207" s="157">
        <v>9.2195243999999998E-17</v>
      </c>
      <c r="BJ2207" s="157">
        <v>1.4370131000000001E-14</v>
      </c>
      <c r="BK2207" s="157">
        <v>-6.1220630000000003E-14</v>
      </c>
      <c r="BL2207" s="157">
        <v>-1.1076588000000001E-14</v>
      </c>
      <c r="BM2207" s="157">
        <v>-2.2547507000000001E-13</v>
      </c>
      <c r="BN2207" s="157">
        <v>5.5652012999999997E-12</v>
      </c>
      <c r="BO2207" s="157">
        <v>5.1962703000000003E-21</v>
      </c>
      <c r="BP2207" s="157">
        <v>-1.0977183999999999E-6</v>
      </c>
      <c r="BQ2207" s="157">
        <v>0.48953299</v>
      </c>
      <c r="BR2207" s="157">
        <v>-2.4508800000000001E-10</v>
      </c>
      <c r="BS2207" s="157">
        <v>-1.4904E-12</v>
      </c>
      <c r="BT2207" s="157">
        <v>-6.6681600000000001E-17</v>
      </c>
      <c r="BU2207"/>
      <c r="BV2207" s="155">
        <v>5.5244799999999997E-5</v>
      </c>
      <c r="BW2207" s="155">
        <v>-2.0898305000000001E-7</v>
      </c>
      <c r="BX2207" s="155">
        <v>-3.0228462E-6</v>
      </c>
      <c r="BY2207" s="155">
        <v>-5.7341043999999998E-10</v>
      </c>
      <c r="BZ2207" s="155">
        <v>-2.4120719E-7</v>
      </c>
      <c r="CA2207" s="155">
        <v>1.1184412E-8</v>
      </c>
      <c r="CB2207" s="155">
        <v>1.7851714999999999E-10</v>
      </c>
      <c r="CC2207" s="155">
        <v>1.6844566E-8</v>
      </c>
      <c r="CD2207" s="155">
        <v>-5.4989294E-9</v>
      </c>
      <c r="CE2207" s="155">
        <v>1.5827703999999999E-8</v>
      </c>
      <c r="CF2207" s="155">
        <v>0</v>
      </c>
      <c r="CG2207" s="155">
        <v>1.1490889E-17</v>
      </c>
      <c r="CH2207" s="155">
        <v>9.4086951000000006E-14</v>
      </c>
      <c r="CI2207" s="155">
        <v>-9.0782731000000003E-8</v>
      </c>
      <c r="CJ2207" s="155">
        <v>5.8803722999999997E-5</v>
      </c>
      <c r="CK2207" s="155">
        <v>2.1171408999999999E-9</v>
      </c>
      <c r="CL2207" s="155">
        <v>-3.5184168E-8</v>
      </c>
      <c r="CM2207"/>
      <c r="CN2207" s="284">
        <v>7.9636478999999998E-14</v>
      </c>
      <c r="CO2207" s="284">
        <v>-0.10841083999999999</v>
      </c>
      <c r="CP2207" s="285">
        <v>4.5463570999999998E-4</v>
      </c>
      <c r="CQ2207" s="284">
        <v>-1.4043779E-4</v>
      </c>
      <c r="CR2207" s="284">
        <v>6.4380681999999996E-12</v>
      </c>
      <c r="CS2207" s="284">
        <v>7.6267191999999999E-10</v>
      </c>
      <c r="CT2207" s="284">
        <v>-1.0962317999999999E-5</v>
      </c>
      <c r="CU2207" s="284">
        <v>-3.0168553000000001E-2</v>
      </c>
      <c r="CV2207" s="284">
        <v>4.8013209E-9</v>
      </c>
      <c r="CW2207" s="284">
        <v>3.9344168999999999E-6</v>
      </c>
      <c r="CX2207"/>
      <c r="CY2207"/>
      <c r="CZ2207"/>
      <c r="DA2207"/>
      <c r="DB2207" s="212"/>
      <c r="DC2207" s="48"/>
      <c r="DD2207" s="48"/>
      <c r="DE2207" s="48"/>
      <c r="DF2207" s="48"/>
      <c r="DG2207" s="48"/>
      <c r="DH2207" s="48"/>
      <c r="DI2207" s="48"/>
      <c r="DJ2207" s="48"/>
      <c r="DK2207" s="48"/>
      <c r="DL2207" s="48"/>
    </row>
    <row r="2208" spans="1:116" ht="14.4">
      <c r="A2208" t="s">
        <v>2095</v>
      </c>
      <c r="B2208" s="188" t="s">
        <v>334</v>
      </c>
      <c r="C2208" s="151" t="str">
        <f t="shared" si="564"/>
        <v>F.120.01.127</v>
      </c>
      <c r="D2208" s="54" t="s">
        <v>446</v>
      </c>
      <c r="E2208" s="150" t="s">
        <v>352</v>
      </c>
      <c r="F2208" s="153" t="str">
        <f t="shared" si="565"/>
        <v>Bio-PET (Polyethylene terephthalate) closed loop chemical upcycling credit</v>
      </c>
      <c r="G2208" s="154">
        <f t="shared" si="563"/>
        <v>-0.76380006666666667</v>
      </c>
      <c r="H2208"/>
      <c r="I2208"/>
      <c r="J2208" s="227">
        <f t="shared" si="566"/>
        <v>-0.71538440625143607</v>
      </c>
      <c r="K2208"/>
      <c r="L2208" s="280">
        <f t="shared" si="567"/>
        <v>-1.617642188E-2</v>
      </c>
      <c r="M2208" s="280">
        <f t="shared" si="568"/>
        <v>-0.62873699205599998</v>
      </c>
      <c r="N2208" s="281">
        <f t="shared" si="569"/>
        <v>4.4099017684563889E-2</v>
      </c>
      <c r="O2208" s="280">
        <v>-0.11457001</v>
      </c>
      <c r="P2208" s="219">
        <v>-5.6044876E-2</v>
      </c>
      <c r="Q2208" s="219">
        <v>3.4321756999999998E-3</v>
      </c>
      <c r="R2208" s="219">
        <v>-1.0178011000000001E-2</v>
      </c>
      <c r="S2208" s="219">
        <v>-1.1762166999999999E-3</v>
      </c>
      <c r="T2208" s="286">
        <v>-3.9422576000000004E-3</v>
      </c>
      <c r="U2208" s="286">
        <v>-8.7993657999999996E-4</v>
      </c>
      <c r="V2208" s="286">
        <v>-8.9813867999999995E-3</v>
      </c>
      <c r="W2208" s="286">
        <v>6.5524926000000005E-4</v>
      </c>
      <c r="X2208" s="219">
        <v>-0.56717919999999999</v>
      </c>
      <c r="Y2208" s="219">
        <v>4.1165845E-2</v>
      </c>
      <c r="Z2208" s="286">
        <v>3.6295043999999998E-5</v>
      </c>
      <c r="AA2208" s="219">
        <v>2.2779234E-3</v>
      </c>
      <c r="AB2208" s="286">
        <v>2.4563892999999999E-11</v>
      </c>
      <c r="AC2208"/>
      <c r="AD2208" s="227">
        <f t="shared" si="558"/>
        <v>-0.11457001</v>
      </c>
      <c r="AE2208" s="227">
        <f t="shared" si="559"/>
        <v>-7.777050898E-2</v>
      </c>
      <c r="AF2208" s="227">
        <f t="shared" si="560"/>
        <v>-5.9316163700000001E-2</v>
      </c>
      <c r="AG2208" s="227">
        <f t="shared" si="561"/>
        <v>-0.62873699205599998</v>
      </c>
      <c r="AH2208" s="227">
        <f t="shared" si="562"/>
        <v>4.1821094284563889E-2</v>
      </c>
      <c r="AI2208"/>
      <c r="AJ2208">
        <v>-57.848788999999996</v>
      </c>
      <c r="AK2208" s="155">
        <v>-56.321603000000003</v>
      </c>
      <c r="AL2208" s="155">
        <v>4.7959168999999999</v>
      </c>
      <c r="AM2208" s="155">
        <v>0</v>
      </c>
      <c r="AN2208" s="155">
        <v>-9.0145417000000005</v>
      </c>
      <c r="AO2208" s="155">
        <v>1.9236498</v>
      </c>
      <c r="AP2208" s="155">
        <v>0.76778886999999996</v>
      </c>
      <c r="AQ2208"/>
      <c r="AR2208" s="156">
        <v>-3.4202917999999999E-2</v>
      </c>
      <c r="AS2208" s="156">
        <v>-2.9496784000000002E-2</v>
      </c>
      <c r="AT2208" s="156">
        <v>-8.957476E-4</v>
      </c>
      <c r="AU2208" s="156">
        <v>-3.8103862999999999E-3</v>
      </c>
      <c r="AV2208" s="282">
        <f t="shared" si="555"/>
        <v>-1.7683923971537E-6</v>
      </c>
      <c r="AW2208" s="282">
        <f t="shared" si="556"/>
        <v>-3.3126760623795054E-9</v>
      </c>
      <c r="AX2208" s="283">
        <f t="shared" si="557"/>
        <v>-0.53366754804799998</v>
      </c>
      <c r="AY2208" s="157">
        <v>-7.0878577999999997E-7</v>
      </c>
      <c r="AZ2208" s="157">
        <v>-2.1385785999999998E-9</v>
      </c>
      <c r="BA2208" s="157">
        <v>-5.8429023999999996E-14</v>
      </c>
      <c r="BB2208" s="157">
        <v>3.4706363000000001E-12</v>
      </c>
      <c r="BC2208" s="157">
        <v>0</v>
      </c>
      <c r="BD2208" s="157">
        <v>3.7950655999999999E-10</v>
      </c>
      <c r="BE2208" s="157">
        <v>-1.0579914999999999E-6</v>
      </c>
      <c r="BF2208" s="157">
        <v>4.7111967000000001E-12</v>
      </c>
      <c r="BG2208" s="157">
        <v>-1.1864491000000001E-9</v>
      </c>
      <c r="BH2208" s="157">
        <v>8.2675444000000002E-12</v>
      </c>
      <c r="BI2208" s="157">
        <v>5.8878031000000002E-16</v>
      </c>
      <c r="BJ2208" s="157">
        <v>-5.0192501999999998E-13</v>
      </c>
      <c r="BK2208" s="157">
        <v>-5.4094566999999998E-14</v>
      </c>
      <c r="BL2208" s="157">
        <v>-1.3243682E-14</v>
      </c>
      <c r="BM2208" s="157">
        <v>-4.8903604999999998E-10</v>
      </c>
      <c r="BN2208" s="157">
        <v>-1.5090583E-9</v>
      </c>
      <c r="BO2208" s="157">
        <v>3.3184593000000002E-20</v>
      </c>
      <c r="BP2208" s="157">
        <v>7.7041952000000001E-5</v>
      </c>
      <c r="BQ2208" s="157">
        <v>-0.53374458999999996</v>
      </c>
      <c r="BR2208" s="157">
        <v>0</v>
      </c>
      <c r="BS2208" s="157">
        <v>0</v>
      </c>
      <c r="BT2208" s="157">
        <v>0</v>
      </c>
      <c r="BU2208"/>
      <c r="BV2208" s="155">
        <v>-1.0746697E-4</v>
      </c>
      <c r="BW2208" s="155">
        <v>-7.8687788999999992E-6</v>
      </c>
      <c r="BX2208" s="155">
        <v>-2.1296771999999999E-5</v>
      </c>
      <c r="BY2208" s="155">
        <v>-1.0488756E-6</v>
      </c>
      <c r="BZ2208" s="155">
        <v>-9.2987029999999995E-6</v>
      </c>
      <c r="CA2208" s="155">
        <v>6.1201130000000004E-7</v>
      </c>
      <c r="CB2208" s="155">
        <v>2.1506763999999999E-7</v>
      </c>
      <c r="CC2208" s="155">
        <v>9.2806508000000002E-7</v>
      </c>
      <c r="CD2208" s="155">
        <v>-5.3430595999999997E-6</v>
      </c>
      <c r="CE2208" s="155">
        <v>-8.9266952000000002E-7</v>
      </c>
      <c r="CF2208" s="155">
        <v>0</v>
      </c>
      <c r="CG2208" s="155">
        <v>7.3383494000000001E-17</v>
      </c>
      <c r="CH2208" s="155">
        <v>6.0086119000000003E-13</v>
      </c>
      <c r="CI2208" s="155">
        <v>-2.5119963999999999E-6</v>
      </c>
      <c r="CJ2208" s="155">
        <v>-6.0974782000000002E-5</v>
      </c>
      <c r="CK2208" s="155">
        <v>1.352146E-8</v>
      </c>
      <c r="CL2208" s="155">
        <v>0</v>
      </c>
      <c r="CM2208"/>
      <c r="CN2208" s="284">
        <v>5.0857710999999997E-13</v>
      </c>
      <c r="CO2208" s="284">
        <v>-0.76379072000000003</v>
      </c>
      <c r="CP2208" s="285">
        <v>-2.3611525999999998E-3</v>
      </c>
      <c r="CQ2208" s="284">
        <v>-5.2434650000000001E-3</v>
      </c>
      <c r="CR2208" s="284">
        <v>-2.6914733999999999E-10</v>
      </c>
      <c r="CS2208" s="284">
        <v>-2.8616789E-8</v>
      </c>
      <c r="CT2208" s="284">
        <v>-4.2613432000000002E-4</v>
      </c>
      <c r="CU2208" s="284">
        <v>-4.5178839999999998E-2</v>
      </c>
      <c r="CV2208" s="284">
        <v>5.4910789999999999E-6</v>
      </c>
      <c r="CW2208" s="284">
        <v>2.1523566E-4</v>
      </c>
      <c r="CX2208"/>
      <c r="CY2208"/>
      <c r="CZ2208"/>
      <c r="DA2208"/>
      <c r="DB2208" s="212"/>
      <c r="DC2208" s="48"/>
      <c r="DD2208" s="48"/>
      <c r="DE2208" s="48"/>
      <c r="DF2208" s="48"/>
      <c r="DG2208" s="48"/>
      <c r="DH2208" s="48"/>
      <c r="DI2208" s="48"/>
      <c r="DJ2208" s="48"/>
      <c r="DK2208" s="48"/>
      <c r="DL2208" s="48"/>
    </row>
    <row r="2209" spans="1:116" ht="14.4">
      <c r="A2209" t="s">
        <v>2096</v>
      </c>
      <c r="B2209" s="188" t="s">
        <v>334</v>
      </c>
      <c r="C2209" s="151" t="str">
        <f t="shared" si="564"/>
        <v>F.120.01.128</v>
      </c>
      <c r="D2209" s="54" t="s">
        <v>446</v>
      </c>
      <c r="E2209" s="150" t="s">
        <v>352</v>
      </c>
      <c r="F2209" s="153" t="str">
        <f t="shared" si="565"/>
        <v>PEF (Polyethylene furan-2.5-dicarboxylate) closed loop chemical upcycling credit</v>
      </c>
      <c r="G2209" s="154">
        <f t="shared" si="563"/>
        <v>0</v>
      </c>
      <c r="H2209"/>
      <c r="I2209"/>
      <c r="J2209" s="227">
        <f t="shared" si="566"/>
        <v>0</v>
      </c>
      <c r="K2209"/>
      <c r="L2209" s="280">
        <f t="shared" si="567"/>
        <v>0</v>
      </c>
      <c r="M2209" s="280">
        <f t="shared" si="568"/>
        <v>0</v>
      </c>
      <c r="N2209" s="281">
        <f t="shared" si="569"/>
        <v>0</v>
      </c>
      <c r="O2209" s="280">
        <v>0</v>
      </c>
      <c r="P2209" s="219">
        <v>0</v>
      </c>
      <c r="Q2209" s="219">
        <v>0</v>
      </c>
      <c r="R2209" s="219">
        <v>0</v>
      </c>
      <c r="S2209" s="219">
        <v>0</v>
      </c>
      <c r="T2209" s="219">
        <v>0</v>
      </c>
      <c r="U2209" s="219">
        <v>0</v>
      </c>
      <c r="V2209" s="219">
        <v>0</v>
      </c>
      <c r="W2209" s="219">
        <v>0</v>
      </c>
      <c r="X2209" s="219">
        <v>0</v>
      </c>
      <c r="Y2209" s="219">
        <v>0</v>
      </c>
      <c r="Z2209" s="286">
        <v>0</v>
      </c>
      <c r="AA2209" s="219">
        <v>0</v>
      </c>
      <c r="AB2209" s="219">
        <v>0</v>
      </c>
      <c r="AC2209"/>
      <c r="AD2209" s="227">
        <f t="shared" si="558"/>
        <v>0</v>
      </c>
      <c r="AE2209" s="227">
        <f t="shared" si="559"/>
        <v>0</v>
      </c>
      <c r="AF2209" s="227">
        <f t="shared" si="560"/>
        <v>0</v>
      </c>
      <c r="AG2209" s="227">
        <f t="shared" si="561"/>
        <v>0</v>
      </c>
      <c r="AH2209" s="227">
        <f t="shared" si="562"/>
        <v>0</v>
      </c>
      <c r="AI2209"/>
      <c r="AJ2209">
        <v>0</v>
      </c>
      <c r="AK2209" s="155">
        <v>0</v>
      </c>
      <c r="AL2209" s="155">
        <v>0</v>
      </c>
      <c r="AM2209" s="155">
        <v>0</v>
      </c>
      <c r="AN2209" s="155">
        <v>0</v>
      </c>
      <c r="AO2209" s="155">
        <v>0</v>
      </c>
      <c r="AP2209" s="155">
        <v>0</v>
      </c>
      <c r="AQ2209"/>
      <c r="AR2209" s="156">
        <v>0</v>
      </c>
      <c r="AS2209" s="156">
        <v>0</v>
      </c>
      <c r="AT2209" s="156">
        <v>0</v>
      </c>
      <c r="AU2209" s="156">
        <v>0</v>
      </c>
      <c r="AV2209" s="282">
        <f t="shared" si="555"/>
        <v>0</v>
      </c>
      <c r="AW2209" s="282">
        <f t="shared" si="556"/>
        <v>0</v>
      </c>
      <c r="AX2209" s="283">
        <f t="shared" si="557"/>
        <v>0</v>
      </c>
      <c r="AY2209" s="157">
        <v>0</v>
      </c>
      <c r="AZ2209" s="157">
        <v>0</v>
      </c>
      <c r="BA2209" s="157">
        <v>0</v>
      </c>
      <c r="BB2209" s="157">
        <v>0</v>
      </c>
      <c r="BC2209" s="157">
        <v>0</v>
      </c>
      <c r="BD2209" s="157">
        <v>0</v>
      </c>
      <c r="BE2209" s="157">
        <v>0</v>
      </c>
      <c r="BF2209" s="157">
        <v>0</v>
      </c>
      <c r="BG2209" s="157">
        <v>0</v>
      </c>
      <c r="BH2209" s="157">
        <v>0</v>
      </c>
      <c r="BI2209" s="157">
        <v>0</v>
      </c>
      <c r="BJ2209" s="157">
        <v>0</v>
      </c>
      <c r="BK2209" s="157">
        <v>0</v>
      </c>
      <c r="BL2209" s="157">
        <v>0</v>
      </c>
      <c r="BM2209" s="157">
        <v>0</v>
      </c>
      <c r="BN2209" s="157">
        <v>0</v>
      </c>
      <c r="BO2209" s="157">
        <v>0</v>
      </c>
      <c r="BP2209" s="157">
        <v>0</v>
      </c>
      <c r="BQ2209" s="157">
        <v>0</v>
      </c>
      <c r="BR2209" s="157">
        <v>0</v>
      </c>
      <c r="BS2209" s="157">
        <v>0</v>
      </c>
      <c r="BT2209" s="157">
        <v>0</v>
      </c>
      <c r="BU2209"/>
      <c r="BV2209" s="155">
        <v>0</v>
      </c>
      <c r="BW2209" s="155">
        <v>0</v>
      </c>
      <c r="BX2209" s="155">
        <v>0</v>
      </c>
      <c r="BY2209" s="155">
        <v>0</v>
      </c>
      <c r="BZ2209" s="155">
        <v>0</v>
      </c>
      <c r="CA2209" s="155">
        <v>0</v>
      </c>
      <c r="CB2209" s="155">
        <v>0</v>
      </c>
      <c r="CC2209" s="155">
        <v>0</v>
      </c>
      <c r="CD2209" s="155">
        <v>0</v>
      </c>
      <c r="CE2209" s="155">
        <v>0</v>
      </c>
      <c r="CF2209" s="155">
        <v>0</v>
      </c>
      <c r="CG2209" s="155">
        <v>0</v>
      </c>
      <c r="CH2209" s="155">
        <v>0</v>
      </c>
      <c r="CI2209" s="155">
        <v>0</v>
      </c>
      <c r="CJ2209" s="155">
        <v>0</v>
      </c>
      <c r="CK2209" s="155">
        <v>0</v>
      </c>
      <c r="CL2209" s="155">
        <v>0</v>
      </c>
      <c r="CM2209"/>
      <c r="CN2209" s="284">
        <v>0</v>
      </c>
      <c r="CO2209" s="284">
        <v>0</v>
      </c>
      <c r="CP2209" s="285">
        <v>0</v>
      </c>
      <c r="CQ2209" s="284">
        <v>0</v>
      </c>
      <c r="CR2209" s="284">
        <v>0</v>
      </c>
      <c r="CS2209" s="284">
        <v>0</v>
      </c>
      <c r="CT2209" s="284">
        <v>0</v>
      </c>
      <c r="CU2209" s="284">
        <v>0</v>
      </c>
      <c r="CV2209" s="284">
        <v>0</v>
      </c>
      <c r="CW2209" s="284">
        <v>0</v>
      </c>
      <c r="CX2209"/>
      <c r="CY2209"/>
      <c r="CZ2209"/>
      <c r="DA2209"/>
      <c r="DB2209" s="212"/>
      <c r="DC2209" s="48"/>
      <c r="DD2209" s="48"/>
      <c r="DE2209" s="48"/>
      <c r="DF2209" s="48"/>
      <c r="DG2209" s="48"/>
      <c r="DH2209" s="48"/>
      <c r="DI2209" s="48"/>
      <c r="DJ2209" s="48"/>
      <c r="DK2209" s="48"/>
      <c r="DL2209" s="48"/>
    </row>
    <row r="2210" spans="1:116" ht="14.4">
      <c r="B2210" s="188"/>
      <c r="C2210" s="151"/>
      <c r="D2210" s="51" t="s">
        <v>3121</v>
      </c>
      <c r="E2210" s="150"/>
      <c r="F2210"/>
      <c r="G2210"/>
      <c r="H2210"/>
      <c r="I2210"/>
      <c r="J2210"/>
      <c r="K2210"/>
      <c r="L2210"/>
      <c r="M2210"/>
      <c r="N2210" s="174"/>
      <c r="O2210"/>
      <c r="P2210"/>
      <c r="Q2210"/>
      <c r="R2210"/>
      <c r="S2210"/>
      <c r="T2210"/>
      <c r="U2210"/>
      <c r="V2210"/>
      <c r="W2210"/>
      <c r="X2210"/>
      <c r="Y2210"/>
      <c r="Z2210" s="53"/>
      <c r="AA2210"/>
      <c r="AB2210"/>
      <c r="AC2210"/>
      <c r="AD2210"/>
      <c r="AE2210"/>
      <c r="AF2210"/>
      <c r="AG2210"/>
      <c r="AH2210"/>
      <c r="AI2210"/>
      <c r="AJ2210"/>
      <c r="AK2210"/>
      <c r="AL2210"/>
      <c r="AM2210"/>
      <c r="AN2210"/>
      <c r="AO2210"/>
      <c r="AP2210"/>
      <c r="AQ2210"/>
      <c r="AR2210"/>
      <c r="AS2210"/>
      <c r="AT2210"/>
      <c r="AU2210"/>
      <c r="AX2210" s="19"/>
      <c r="AY2210"/>
      <c r="AZ2210"/>
      <c r="BA2210"/>
      <c r="BB2210"/>
      <c r="BC2210"/>
      <c r="BD2210"/>
      <c r="BE2210"/>
      <c r="BF2210"/>
      <c r="BG2210"/>
      <c r="BH2210"/>
      <c r="BI2210"/>
      <c r="BJ2210"/>
      <c r="BK2210"/>
      <c r="BL2210"/>
      <c r="BM2210"/>
      <c r="BN2210"/>
      <c r="BO2210"/>
      <c r="BP2210"/>
      <c r="BQ2210"/>
      <c r="BR2210"/>
      <c r="BS2210"/>
      <c r="BT2210"/>
      <c r="BU2210"/>
      <c r="BV2210"/>
      <c r="BW2210"/>
      <c r="BX2210"/>
      <c r="BY2210"/>
      <c r="BZ2210"/>
      <c r="CA2210"/>
      <c r="CB2210"/>
      <c r="CC2210"/>
      <c r="CD2210"/>
      <c r="CE2210"/>
      <c r="CF2210"/>
      <c r="CG2210"/>
      <c r="CH2210"/>
      <c r="CI2210"/>
      <c r="CJ2210"/>
      <c r="CK2210"/>
      <c r="CL2210"/>
      <c r="CM2210"/>
      <c r="CN2210"/>
      <c r="CO2210"/>
      <c r="CP2210" s="117"/>
      <c r="CQ2210"/>
      <c r="CR2210"/>
      <c r="CS2210"/>
      <c r="CT2210"/>
      <c r="CU2210"/>
      <c r="CV2210"/>
      <c r="CW2210"/>
      <c r="CX2210"/>
      <c r="CY2210"/>
      <c r="CZ2210"/>
      <c r="DA2210"/>
      <c r="DB2210" s="212"/>
      <c r="DC2210" s="48"/>
      <c r="DD2210" s="48"/>
      <c r="DE2210" s="48"/>
      <c r="DF2210" s="48"/>
      <c r="DG2210" s="48"/>
      <c r="DH2210" s="48"/>
      <c r="DI2210" s="48"/>
      <c r="DJ2210" s="48"/>
      <c r="DK2210" s="48"/>
      <c r="DL2210" s="48"/>
    </row>
    <row r="2211" spans="1:116" ht="14.4">
      <c r="A2211" t="s">
        <v>3122</v>
      </c>
      <c r="B2211" s="188" t="s">
        <v>334</v>
      </c>
      <c r="C2211" s="151" t="str">
        <f t="shared" si="564"/>
        <v>F.130.01.101</v>
      </c>
      <c r="D2211" s="54" t="s">
        <v>3121</v>
      </c>
      <c r="E2211" s="150" t="s">
        <v>352</v>
      </c>
      <c r="F2211" s="153" t="str">
        <f t="shared" si="565"/>
        <v>anaerobic digestion (fermentation, methane production) cow dung</v>
      </c>
      <c r="G2211" s="154">
        <f t="shared" si="563"/>
        <v>-7.2390599999999999E-2</v>
      </c>
      <c r="H2211"/>
      <c r="I2211"/>
      <c r="J2211" s="227">
        <f t="shared" si="566"/>
        <v>-1.1215865118131619E-2</v>
      </c>
      <c r="K2211"/>
      <c r="L2211" s="280">
        <f t="shared" si="567"/>
        <v>-3.0638066180000003E-4</v>
      </c>
      <c r="M2211" s="280">
        <f t="shared" si="568"/>
        <v>-4.6830819040000004E-4</v>
      </c>
      <c r="N2211" s="281">
        <f t="shared" si="569"/>
        <v>4.1741373406838046E-4</v>
      </c>
      <c r="O2211" s="280">
        <v>-1.085859E-2</v>
      </c>
      <c r="P2211" s="219">
        <v>-2.1720434999999999E-4</v>
      </c>
      <c r="Q2211" s="219">
        <v>-3.4082454E-4</v>
      </c>
      <c r="R2211" s="219">
        <v>-3.6936701999999998E-4</v>
      </c>
      <c r="S2211" s="286">
        <v>5.9203024999999997E-5</v>
      </c>
      <c r="T2211" s="286">
        <v>-6.5609327999999997E-6</v>
      </c>
      <c r="U2211" s="286">
        <v>1.0344266000000001E-5</v>
      </c>
      <c r="V2211" s="286">
        <v>-2.6078104000000001E-5</v>
      </c>
      <c r="W2211" s="286">
        <v>-5.1582781999999999E-6</v>
      </c>
      <c r="X2211" s="219">
        <v>1.1310956E-4</v>
      </c>
      <c r="Y2211" s="219">
        <v>4.2224934000000003E-4</v>
      </c>
      <c r="Z2211" s="286">
        <v>2.6892436000000002E-6</v>
      </c>
      <c r="AA2211" s="286">
        <v>3.2267033999999998E-7</v>
      </c>
      <c r="AB2211" s="286">
        <v>1.9283804000000001E-12</v>
      </c>
      <c r="AC2211"/>
      <c r="AD2211" s="227">
        <f t="shared" si="558"/>
        <v>-1.085859E-2</v>
      </c>
      <c r="AE2211" s="227">
        <f t="shared" si="559"/>
        <v>-8.9048765579999994E-4</v>
      </c>
      <c r="AF2211" s="227">
        <f t="shared" si="560"/>
        <v>-5.8378432366000012E-4</v>
      </c>
      <c r="AG2211" s="227">
        <f t="shared" si="561"/>
        <v>-4.6830819040000004E-4</v>
      </c>
      <c r="AH2211" s="227">
        <f t="shared" si="562"/>
        <v>4.1709106372838045E-4</v>
      </c>
      <c r="AI2211"/>
      <c r="AJ2211">
        <v>-1.0559069999999999</v>
      </c>
      <c r="AK2211" s="155">
        <v>-1.0461522000000001</v>
      </c>
      <c r="AL2211" s="155">
        <v>-1.1986376E-2</v>
      </c>
      <c r="AM2211" s="155">
        <v>0</v>
      </c>
      <c r="AN2211" s="155">
        <v>4.9829875999999997E-3</v>
      </c>
      <c r="AO2211" s="155">
        <v>-4.7797350999999999E-4</v>
      </c>
      <c r="AP2211" s="155">
        <v>-2.2734311999999999E-3</v>
      </c>
      <c r="AQ2211"/>
      <c r="AR2211" s="156">
        <v>-1.3216763E-3</v>
      </c>
      <c r="AS2211" s="156">
        <v>-1.1906752E-3</v>
      </c>
      <c r="AT2211" s="156">
        <v>-5.6242039000000001E-5</v>
      </c>
      <c r="AU2211" s="156">
        <v>-7.4759075000000006E-5</v>
      </c>
      <c r="AV2211" s="282">
        <f t="shared" si="555"/>
        <v>-7.138340374116E-8</v>
      </c>
      <c r="AW2211" s="282">
        <f t="shared" si="556"/>
        <v>-2.0799570802726287E-10</v>
      </c>
      <c r="AX2211" s="283">
        <f t="shared" si="557"/>
        <v>-1.0470459156719999E-2</v>
      </c>
      <c r="AY2211" s="157">
        <v>-6.7176850999999995E-8</v>
      </c>
      <c r="AZ2211" s="157">
        <v>-2.0268884E-10</v>
      </c>
      <c r="BA2211" s="157">
        <v>-5.5377487999999999E-15</v>
      </c>
      <c r="BB2211" s="157">
        <v>2.7246117000000001E-13</v>
      </c>
      <c r="BC2211" s="157">
        <v>0</v>
      </c>
      <c r="BD2211" s="157">
        <v>-2.8509237999999999E-12</v>
      </c>
      <c r="BE2211" s="157">
        <v>-4.2021352000000003E-9</v>
      </c>
      <c r="BF2211" s="157">
        <v>-1.391777E-12</v>
      </c>
      <c r="BG2211" s="157">
        <v>-3.9189280000000002E-12</v>
      </c>
      <c r="BH2211" s="157">
        <v>3.5969462000000001E-15</v>
      </c>
      <c r="BI2211" s="157">
        <v>4.6222004999999999E-17</v>
      </c>
      <c r="BJ2211" s="157">
        <v>5.8985524999999999E-15</v>
      </c>
      <c r="BK2211" s="157">
        <v>-1.4606131000000001E-16</v>
      </c>
      <c r="BL2211" s="157">
        <v>-2.0940463000000002E-17</v>
      </c>
      <c r="BM2211" s="157">
        <v>-6.6498723000000003E-13</v>
      </c>
      <c r="BN2211" s="157">
        <v>-1.1740913E-12</v>
      </c>
      <c r="BO2211" s="157">
        <v>2.6051455999999999E-21</v>
      </c>
      <c r="BP2211" s="157">
        <v>-4.4115671999999997E-7</v>
      </c>
      <c r="BQ2211" s="157">
        <v>-1.0470017999999999E-2</v>
      </c>
      <c r="BR2211" s="157">
        <v>0</v>
      </c>
      <c r="BS2211" s="157">
        <v>0</v>
      </c>
      <c r="BT2211" s="157">
        <v>0</v>
      </c>
      <c r="BU2211"/>
      <c r="BV2211" s="155">
        <v>-3.470827E-6</v>
      </c>
      <c r="BW2211" s="155">
        <v>-2.4188671E-8</v>
      </c>
      <c r="BX2211" s="155">
        <v>-2.0184419E-6</v>
      </c>
      <c r="BY2211" s="155">
        <v>-3.2566408999999999E-9</v>
      </c>
      <c r="BZ2211" s="155">
        <v>-7.3851696000000001E-8</v>
      </c>
      <c r="CA2211" s="155">
        <v>5.6072952E-9</v>
      </c>
      <c r="CB2211" s="155">
        <v>8.9499418000000001E-11</v>
      </c>
      <c r="CC2211" s="155">
        <v>8.4450085999999999E-9</v>
      </c>
      <c r="CD2211" s="155">
        <v>-8.3343129999999992E-9</v>
      </c>
      <c r="CE2211" s="155">
        <v>5.3255840999999998E-9</v>
      </c>
      <c r="CF2211" s="155">
        <v>0</v>
      </c>
      <c r="CG2211" s="155">
        <v>5.7609472000000001E-18</v>
      </c>
      <c r="CH2211" s="155">
        <v>4.7170410999999998E-14</v>
      </c>
      <c r="CI2211" s="155">
        <v>-7.2682857E-8</v>
      </c>
      <c r="CJ2211" s="155">
        <v>-1.2905998000000001E-6</v>
      </c>
      <c r="CK2211" s="155">
        <v>1.0614355E-9</v>
      </c>
      <c r="CL2211" s="155">
        <v>0</v>
      </c>
      <c r="CM2211"/>
      <c r="CN2211" s="284">
        <v>3.9925679000000002E-14</v>
      </c>
      <c r="CO2211" s="284">
        <v>-7.2389864999999998E-2</v>
      </c>
      <c r="CP2211" s="285">
        <v>2.3235802E-4</v>
      </c>
      <c r="CQ2211" s="284">
        <v>-1.5273419E-5</v>
      </c>
      <c r="CR2211" s="284">
        <v>2.5830473E-12</v>
      </c>
      <c r="CS2211" s="284">
        <v>3.0778939999999999E-10</v>
      </c>
      <c r="CT2211" s="284">
        <v>-2.6565389999999999E-6</v>
      </c>
      <c r="CU2211" s="284">
        <v>-1.2064505E-4</v>
      </c>
      <c r="CV2211" s="284">
        <v>2.4071380999999998E-9</v>
      </c>
      <c r="CW2211" s="284">
        <v>1.9725164999999999E-6</v>
      </c>
      <c r="CX2211"/>
      <c r="CY2211"/>
      <c r="CZ2211"/>
      <c r="DA2211"/>
      <c r="DB2211" s="212"/>
      <c r="DC2211" s="48"/>
      <c r="DD2211" s="48"/>
      <c r="DE2211" s="48"/>
      <c r="DF2211" s="48"/>
      <c r="DG2211" s="48"/>
      <c r="DH2211" s="48"/>
      <c r="DI2211" s="48"/>
      <c r="DJ2211" s="48"/>
      <c r="DK2211" s="48"/>
      <c r="DL2211" s="48"/>
    </row>
    <row r="2212" spans="1:116" ht="14.4">
      <c r="A2212" t="s">
        <v>3123</v>
      </c>
      <c r="B2212" s="188" t="s">
        <v>334</v>
      </c>
      <c r="C2212" s="151" t="str">
        <f t="shared" si="564"/>
        <v>F.130.01.102</v>
      </c>
      <c r="D2212" s="54" t="s">
        <v>3121</v>
      </c>
      <c r="E2212" s="150" t="s">
        <v>352</v>
      </c>
      <c r="F2212" s="153" t="str">
        <f t="shared" si="565"/>
        <v>anaerobic digestion (fermentation, methane production) food waste</v>
      </c>
      <c r="G2212" s="154">
        <f t="shared" si="563"/>
        <v>-0.23704792000000002</v>
      </c>
      <c r="H2212"/>
      <c r="I2212"/>
      <c r="J2212" s="227">
        <f t="shared" si="566"/>
        <v>-3.8867610871831625E-2</v>
      </c>
      <c r="K2212"/>
      <c r="L2212" s="280">
        <f t="shared" si="567"/>
        <v>-1.4203301844999999E-3</v>
      </c>
      <c r="M2212" s="280">
        <f t="shared" si="568"/>
        <v>-2.0647168536E-3</v>
      </c>
      <c r="N2212" s="281">
        <f t="shared" si="569"/>
        <v>1.746241662683804E-4</v>
      </c>
      <c r="O2212" s="280">
        <v>-3.5557188000000003E-2</v>
      </c>
      <c r="P2212" s="219">
        <v>-7.8982816000000003E-4</v>
      </c>
      <c r="Q2212" s="219">
        <v>-1.2791580000000001E-3</v>
      </c>
      <c r="R2212" s="219">
        <v>-1.3316379E-3</v>
      </c>
      <c r="S2212" s="286">
        <v>-6.4860273000000006E-5</v>
      </c>
      <c r="T2212" s="286">
        <v>-2.1326667999999999E-5</v>
      </c>
      <c r="U2212" s="286">
        <v>-2.5053434999999998E-6</v>
      </c>
      <c r="V2212" s="219">
        <v>-1.108864E-4</v>
      </c>
      <c r="W2212" s="286">
        <v>-3.5563745999999999E-5</v>
      </c>
      <c r="X2212" s="219">
        <v>1.1310956E-4</v>
      </c>
      <c r="Y2212" s="219">
        <v>2.0986523999999999E-4</v>
      </c>
      <c r="Z2212" s="286">
        <v>2.0461464E-6</v>
      </c>
      <c r="AA2212" s="286">
        <v>3.2267033999999998E-7</v>
      </c>
      <c r="AB2212" s="286">
        <v>1.9283804000000001E-12</v>
      </c>
      <c r="AC2212"/>
      <c r="AD2212" s="227">
        <f t="shared" si="558"/>
        <v>-3.5557188000000003E-2</v>
      </c>
      <c r="AE2212" s="227">
        <f t="shared" si="559"/>
        <v>-3.6002027445000001E-3</v>
      </c>
      <c r="AF2212" s="227">
        <f t="shared" si="560"/>
        <v>-2.17954988966E-3</v>
      </c>
      <c r="AG2212" s="227">
        <f t="shared" si="561"/>
        <v>-2.0647168536E-3</v>
      </c>
      <c r="AH2212" s="227">
        <f t="shared" si="562"/>
        <v>1.7430149592838039E-4</v>
      </c>
      <c r="AI2212"/>
      <c r="AJ2212">
        <v>-3.495606</v>
      </c>
      <c r="AK2212" s="155">
        <v>-3.4479058</v>
      </c>
      <c r="AL2212" s="155">
        <v>-3.8369493999999997E-2</v>
      </c>
      <c r="AM2212" s="155">
        <v>0</v>
      </c>
      <c r="AN2212" s="155">
        <v>4.9829875999999997E-3</v>
      </c>
      <c r="AO2212" s="155">
        <v>-6.9408606999999999E-3</v>
      </c>
      <c r="AP2212" s="155">
        <v>-7.3728164000000001E-3</v>
      </c>
      <c r="AQ2212"/>
      <c r="AR2212" s="156">
        <v>-4.3780937000000002E-3</v>
      </c>
      <c r="AS2212" s="156">
        <v>-3.9460525999999996E-3</v>
      </c>
      <c r="AT2212" s="156">
        <v>-1.8577856000000001E-4</v>
      </c>
      <c r="AU2212" s="156">
        <v>-2.4626249999999998E-4</v>
      </c>
      <c r="AV2212" s="282">
        <f t="shared" si="555"/>
        <v>-2.3657390154962999E-7</v>
      </c>
      <c r="AW2212" s="282">
        <f t="shared" si="556"/>
        <v>-6.8705087611041986E-10</v>
      </c>
      <c r="AX2212" s="283">
        <f t="shared" si="557"/>
        <v>-3.4490545123999995E-2</v>
      </c>
      <c r="AY2212" s="157">
        <v>-2.1997885E-7</v>
      </c>
      <c r="AZ2212" s="157">
        <v>-6.6372934E-10</v>
      </c>
      <c r="BA2212" s="157">
        <v>-1.8134034E-14</v>
      </c>
      <c r="BB2212" s="157">
        <v>2.7246117000000001E-13</v>
      </c>
      <c r="BC2212" s="157">
        <v>0</v>
      </c>
      <c r="BD2212" s="157">
        <v>-2.8637267E-11</v>
      </c>
      <c r="BE2212" s="157">
        <v>-1.6547559999999999E-8</v>
      </c>
      <c r="BF2212" s="157">
        <v>-7.2723212000000001E-12</v>
      </c>
      <c r="BG2212" s="157">
        <v>-1.6032508999999999E-11</v>
      </c>
      <c r="BH2212" s="157">
        <v>3.5969462000000001E-15</v>
      </c>
      <c r="BI2212" s="157">
        <v>4.6222004999999999E-17</v>
      </c>
      <c r="BJ2212" s="157">
        <v>-1.4250412999999999E-15</v>
      </c>
      <c r="BK2212" s="157">
        <v>-6.5654887E-16</v>
      </c>
      <c r="BL2212" s="157">
        <v>-1.3345705999999999E-16</v>
      </c>
      <c r="BM2212" s="157">
        <v>-2.7012248E-12</v>
      </c>
      <c r="BN2212" s="157">
        <v>-1.6425519E-11</v>
      </c>
      <c r="BO2212" s="157">
        <v>2.6051455999999999E-21</v>
      </c>
      <c r="BP2212" s="157">
        <v>-2.9921239999999999E-6</v>
      </c>
      <c r="BQ2212" s="157">
        <v>-3.4487552999999997E-2</v>
      </c>
      <c r="BR2212" s="157">
        <v>0</v>
      </c>
      <c r="BS2212" s="157">
        <v>0</v>
      </c>
      <c r="BT2212" s="157">
        <v>0</v>
      </c>
      <c r="BU2212"/>
      <c r="BV2212" s="155">
        <v>-1.1519797E-5</v>
      </c>
      <c r="BW2212" s="155">
        <v>-1.0770336E-7</v>
      </c>
      <c r="BX2212" s="155">
        <v>-6.6095249000000001E-6</v>
      </c>
      <c r="BY2212" s="155">
        <v>-1.3652032000000001E-8</v>
      </c>
      <c r="BZ2212" s="155">
        <v>-2.5369221000000001E-7</v>
      </c>
      <c r="CA2212" s="155">
        <v>5.6072952E-9</v>
      </c>
      <c r="CB2212" s="155">
        <v>8.9499418000000001E-11</v>
      </c>
      <c r="CC2212" s="155">
        <v>8.4450085999999999E-9</v>
      </c>
      <c r="CD2212" s="155">
        <v>-2.8863281999999999E-8</v>
      </c>
      <c r="CE2212" s="155">
        <v>-7.4884884000000008E-9</v>
      </c>
      <c r="CF2212" s="155">
        <v>0</v>
      </c>
      <c r="CG2212" s="155">
        <v>5.7609472000000001E-18</v>
      </c>
      <c r="CH2212" s="155">
        <v>4.7170410999999998E-14</v>
      </c>
      <c r="CI2212" s="155">
        <v>-2.6204736E-7</v>
      </c>
      <c r="CJ2212" s="155">
        <v>-4.2520281E-6</v>
      </c>
      <c r="CK2212" s="155">
        <v>1.0614351000000001E-9</v>
      </c>
      <c r="CL2212" s="155">
        <v>0</v>
      </c>
      <c r="CM2212"/>
      <c r="CN2212" s="284">
        <v>3.9925679000000002E-14</v>
      </c>
      <c r="CO2212" s="284">
        <v>-0.23704718999999999</v>
      </c>
      <c r="CP2212" s="285">
        <v>2.3235802E-4</v>
      </c>
      <c r="CQ2212" s="284">
        <v>-7.2412949999999996E-5</v>
      </c>
      <c r="CR2212" s="284">
        <v>-9.1526553999999997E-13</v>
      </c>
      <c r="CS2212" s="284">
        <v>-1.001076E-10</v>
      </c>
      <c r="CT2212" s="284">
        <v>-9.2422464999999999E-6</v>
      </c>
      <c r="CU2212" s="284">
        <v>-5.4921026999999996E-4</v>
      </c>
      <c r="CV2212" s="284">
        <v>2.4071380999999998E-9</v>
      </c>
      <c r="CW2212" s="284">
        <v>1.9725164999999999E-6</v>
      </c>
      <c r="CX2212"/>
      <c r="CY2212"/>
      <c r="CZ2212"/>
      <c r="DA2212"/>
      <c r="DB2212" s="212"/>
      <c r="DC2212" s="48"/>
      <c r="DD2212" s="48"/>
      <c r="DE2212" s="48"/>
      <c r="DF2212" s="48"/>
      <c r="DG2212" s="48"/>
      <c r="DH2212" s="48"/>
      <c r="DI2212" s="48"/>
      <c r="DJ2212" s="48"/>
      <c r="DK2212" s="48"/>
      <c r="DL2212" s="48"/>
    </row>
    <row r="2213" spans="1:116" ht="14.4">
      <c r="A2213" t="s">
        <v>3124</v>
      </c>
      <c r="B2213" s="188" t="s">
        <v>334</v>
      </c>
      <c r="C2213" s="151" t="str">
        <f t="shared" si="564"/>
        <v>F.130.01.103</v>
      </c>
      <c r="D2213" s="54" t="s">
        <v>3121</v>
      </c>
      <c r="E2213" s="150" t="s">
        <v>352</v>
      </c>
      <c r="F2213" s="153" t="str">
        <f t="shared" si="565"/>
        <v>anaerobic digestion (fermentation, methane production) garden waste</v>
      </c>
      <c r="G2213" s="154">
        <f t="shared" si="563"/>
        <v>-0.20445864000000002</v>
      </c>
      <c r="H2213"/>
      <c r="I2213"/>
      <c r="J2213" s="227">
        <f t="shared" si="566"/>
        <v>-3.3394726559602621E-2</v>
      </c>
      <c r="K2213"/>
      <c r="L2213" s="280">
        <f t="shared" si="567"/>
        <v>-1.1998552702709999E-3</v>
      </c>
      <c r="M2213" s="280">
        <f t="shared" si="568"/>
        <v>-1.7487528106E-3</v>
      </c>
      <c r="N2213" s="281">
        <f t="shared" si="569"/>
        <v>2.2267752126838041E-4</v>
      </c>
      <c r="O2213" s="280">
        <v>-3.0668796000000002E-2</v>
      </c>
      <c r="P2213" s="286">
        <v>-6.7649341E-4</v>
      </c>
      <c r="Q2213" s="286">
        <v>-1.0934414E-3</v>
      </c>
      <c r="R2213" s="286">
        <v>-1.1411835E-3</v>
      </c>
      <c r="S2213" s="286">
        <v>-4.0305439000000002E-5</v>
      </c>
      <c r="T2213" s="286">
        <v>-1.8404205999999999E-5</v>
      </c>
      <c r="U2213" s="286">
        <v>3.7874729000000003E-8</v>
      </c>
      <c r="V2213" s="286">
        <v>-9.4100989999999998E-5</v>
      </c>
      <c r="W2213" s="286">
        <v>-2.9545841E-5</v>
      </c>
      <c r="X2213" s="219">
        <v>1.1310956E-4</v>
      </c>
      <c r="Y2213" s="219">
        <v>2.5190069E-4</v>
      </c>
      <c r="Z2213" s="286">
        <v>2.1734294000000002E-6</v>
      </c>
      <c r="AA2213" s="286">
        <v>3.2267033999999998E-7</v>
      </c>
      <c r="AB2213" s="286">
        <v>1.9283804000000001E-12</v>
      </c>
      <c r="AC2213"/>
      <c r="AD2213" s="227">
        <f t="shared" si="558"/>
        <v>-3.0668796000000002E-2</v>
      </c>
      <c r="AE2213" s="227">
        <f t="shared" si="559"/>
        <v>-3.0638910702710004E-3</v>
      </c>
      <c r="AF2213" s="227">
        <f t="shared" si="560"/>
        <v>-1.8637131296600001E-3</v>
      </c>
      <c r="AG2213" s="227">
        <f t="shared" si="561"/>
        <v>-1.7487528105999998E-3</v>
      </c>
      <c r="AH2213" s="227">
        <f t="shared" si="562"/>
        <v>2.223548509283804E-4</v>
      </c>
      <c r="AI2213"/>
      <c r="AJ2213">
        <v>-3.0127362999999998</v>
      </c>
      <c r="AK2213" s="155">
        <v>-2.9725464000000001</v>
      </c>
      <c r="AL2213" s="155">
        <v>-3.3147699000000003E-2</v>
      </c>
      <c r="AM2213" s="155">
        <v>0</v>
      </c>
      <c r="AN2213" s="155">
        <v>4.9829875999999997E-3</v>
      </c>
      <c r="AO2213" s="155">
        <v>-5.6617142999999997E-3</v>
      </c>
      <c r="AP2213" s="155">
        <v>-6.3635367999999998E-3</v>
      </c>
      <c r="AQ2213"/>
      <c r="AR2213" s="156">
        <v>-3.773162E-3</v>
      </c>
      <c r="AS2213" s="156">
        <v>-3.4007032999999998E-3</v>
      </c>
      <c r="AT2213" s="156">
        <v>-1.6014045000000001E-4</v>
      </c>
      <c r="AU2213" s="156">
        <v>-2.1231823E-4</v>
      </c>
      <c r="AV2213" s="282">
        <f t="shared" si="555"/>
        <v>-2.0387909726383001E-7</v>
      </c>
      <c r="AW2213" s="282">
        <f t="shared" si="556"/>
        <v>-5.9223540022526692E-10</v>
      </c>
      <c r="AX2213" s="283">
        <f t="shared" si="557"/>
        <v>-2.9736446231900002E-2</v>
      </c>
      <c r="AY2213" s="157">
        <v>-1.89736E-7</v>
      </c>
      <c r="AZ2213" s="157">
        <v>-5.7247936000000002E-10</v>
      </c>
      <c r="BA2213" s="157">
        <v>-1.5640953999999999E-14</v>
      </c>
      <c r="BB2213" s="157">
        <v>2.7246117000000001E-13</v>
      </c>
      <c r="BC2213" s="157">
        <v>0</v>
      </c>
      <c r="BD2213" s="157">
        <v>-2.3533587000000001E-11</v>
      </c>
      <c r="BE2213" s="157">
        <v>-1.4104131E-8</v>
      </c>
      <c r="BF2213" s="157">
        <v>-6.1084331999999999E-12</v>
      </c>
      <c r="BG2213" s="157">
        <v>-1.3634967E-11</v>
      </c>
      <c r="BH2213" s="157">
        <v>3.5969462000000001E-15</v>
      </c>
      <c r="BI2213" s="157">
        <v>4.6222004999999999E-17</v>
      </c>
      <c r="BJ2213" s="157">
        <v>2.4457733E-17</v>
      </c>
      <c r="BK2213" s="157">
        <v>-5.5551224000000002E-16</v>
      </c>
      <c r="BL2213" s="157">
        <v>-1.1118757000000001E-16</v>
      </c>
      <c r="BM2213" s="157">
        <v>-2.298209E-12</v>
      </c>
      <c r="BN2213" s="157">
        <v>-1.3406929E-11</v>
      </c>
      <c r="BO2213" s="157">
        <v>2.6051455999999999E-21</v>
      </c>
      <c r="BP2213" s="157">
        <v>-2.4872319000000002E-6</v>
      </c>
      <c r="BQ2213" s="157">
        <v>-2.9733959000000001E-2</v>
      </c>
      <c r="BR2213" s="157">
        <v>0</v>
      </c>
      <c r="BS2213" s="157">
        <v>0</v>
      </c>
      <c r="BT2213" s="157">
        <v>0</v>
      </c>
      <c r="BU2213"/>
      <c r="BV2213" s="155">
        <v>-9.9267297999999999E-6</v>
      </c>
      <c r="BW2213" s="155">
        <v>-9.1173977000000002E-8</v>
      </c>
      <c r="BX2213" s="155">
        <v>-5.7008494000000002E-6</v>
      </c>
      <c r="BY2213" s="155">
        <v>-1.1594557E-8</v>
      </c>
      <c r="BZ2213" s="155">
        <v>-2.1809785000000001E-7</v>
      </c>
      <c r="CA2213" s="155">
        <v>5.6072952E-9</v>
      </c>
      <c r="CB2213" s="155">
        <v>8.9499418000000001E-11</v>
      </c>
      <c r="CC2213" s="155">
        <v>8.4450085999999999E-9</v>
      </c>
      <c r="CD2213" s="155">
        <v>-2.4800150999999999E-8</v>
      </c>
      <c r="CE2213" s="155">
        <v>-4.9523039000000004E-9</v>
      </c>
      <c r="CF2213" s="155">
        <v>0</v>
      </c>
      <c r="CG2213" s="155">
        <v>5.7609472000000001E-18</v>
      </c>
      <c r="CH2213" s="155">
        <v>4.7170410999999998E-14</v>
      </c>
      <c r="CI2213" s="155">
        <v>-2.2456798999999999E-7</v>
      </c>
      <c r="CJ2213" s="155">
        <v>-3.6658968000000002E-6</v>
      </c>
      <c r="CK2213" s="155">
        <v>1.0614351000000001E-9</v>
      </c>
      <c r="CL2213" s="155">
        <v>0</v>
      </c>
      <c r="CM2213"/>
      <c r="CN2213" s="284">
        <v>3.9925679000000002E-14</v>
      </c>
      <c r="CO2213" s="284">
        <v>-0.20445790999999999</v>
      </c>
      <c r="CP2213" s="285">
        <v>2.3235802E-4</v>
      </c>
      <c r="CQ2213" s="284">
        <v>-6.1103790000000002E-5</v>
      </c>
      <c r="CR2213" s="284">
        <v>-2.2287309E-13</v>
      </c>
      <c r="CS2213" s="284">
        <v>-1.9375884000000001E-11</v>
      </c>
      <c r="CT2213" s="284">
        <v>-7.9387912999999995E-6</v>
      </c>
      <c r="CU2213" s="284">
        <v>-4.6438786E-4</v>
      </c>
      <c r="CV2213" s="284">
        <v>2.4071380999999998E-9</v>
      </c>
      <c r="CW2213" s="284">
        <v>1.9725164999999999E-6</v>
      </c>
      <c r="CX2213"/>
      <c r="CY2213"/>
      <c r="CZ2213"/>
      <c r="DA2213"/>
      <c r="DB2213" s="212"/>
      <c r="DC2213" s="48"/>
      <c r="DD2213" s="48"/>
      <c r="DE2213" s="48"/>
      <c r="DF2213" s="48"/>
      <c r="DG2213" s="48"/>
      <c r="DH2213" s="48"/>
      <c r="DI2213" s="48"/>
      <c r="DJ2213" s="48"/>
      <c r="DK2213" s="48"/>
      <c r="DL2213" s="48"/>
    </row>
    <row r="2214" spans="1:116" ht="14.4">
      <c r="A2214" t="s">
        <v>3125</v>
      </c>
      <c r="B2214" s="188" t="s">
        <v>334</v>
      </c>
      <c r="C2214" s="151" t="str">
        <f t="shared" si="564"/>
        <v>F.130.01.104</v>
      </c>
      <c r="D2214" s="54" t="s">
        <v>3121</v>
      </c>
      <c r="E2214" s="150" t="s">
        <v>352</v>
      </c>
      <c r="F2214" s="153" t="str">
        <f t="shared" si="565"/>
        <v>composting biodegradable plastics (aerobic, without transport)</v>
      </c>
      <c r="G2214" s="154">
        <f t="shared" si="563"/>
        <v>0</v>
      </c>
      <c r="H2214"/>
      <c r="I2214"/>
      <c r="J2214" s="227">
        <f t="shared" si="566"/>
        <v>0</v>
      </c>
      <c r="K2214"/>
      <c r="L2214" s="280">
        <f t="shared" si="567"/>
        <v>0</v>
      </c>
      <c r="M2214" s="280">
        <f t="shared" si="568"/>
        <v>0</v>
      </c>
      <c r="N2214" s="281">
        <f t="shared" si="569"/>
        <v>0</v>
      </c>
      <c r="O2214" s="280">
        <v>0</v>
      </c>
      <c r="P2214" s="219">
        <v>0</v>
      </c>
      <c r="Q2214" s="219">
        <v>0</v>
      </c>
      <c r="R2214" s="219">
        <v>0</v>
      </c>
      <c r="S2214" s="219">
        <v>0</v>
      </c>
      <c r="T2214" s="286">
        <v>0</v>
      </c>
      <c r="U2214" s="286">
        <v>0</v>
      </c>
      <c r="V2214" s="286">
        <v>0</v>
      </c>
      <c r="W2214" s="286">
        <v>0</v>
      </c>
      <c r="X2214" s="219">
        <v>0</v>
      </c>
      <c r="Y2214" s="219">
        <v>0</v>
      </c>
      <c r="Z2214" s="286">
        <v>0</v>
      </c>
      <c r="AA2214" s="286">
        <v>0</v>
      </c>
      <c r="AB2214" s="286">
        <v>0</v>
      </c>
      <c r="AC2214"/>
      <c r="AD2214" s="227">
        <f t="shared" si="558"/>
        <v>0</v>
      </c>
      <c r="AE2214" s="227">
        <f t="shared" si="559"/>
        <v>0</v>
      </c>
      <c r="AF2214" s="227">
        <f t="shared" si="560"/>
        <v>0</v>
      </c>
      <c r="AG2214" s="227">
        <f t="shared" si="561"/>
        <v>0</v>
      </c>
      <c r="AH2214" s="227">
        <f t="shared" si="562"/>
        <v>0</v>
      </c>
      <c r="AI2214"/>
      <c r="AJ2214">
        <v>0</v>
      </c>
      <c r="AK2214" s="155">
        <v>0</v>
      </c>
      <c r="AL2214" s="155">
        <v>0</v>
      </c>
      <c r="AM2214" s="155">
        <v>0</v>
      </c>
      <c r="AN2214" s="155">
        <v>0</v>
      </c>
      <c r="AO2214" s="155">
        <v>0</v>
      </c>
      <c r="AP2214" s="155">
        <v>0</v>
      </c>
      <c r="AQ2214"/>
      <c r="AR2214" s="156">
        <v>0</v>
      </c>
      <c r="AS2214" s="156">
        <v>0</v>
      </c>
      <c r="AT2214" s="156">
        <v>0</v>
      </c>
      <c r="AU2214" s="156">
        <v>0</v>
      </c>
      <c r="AV2214" s="282">
        <f t="shared" si="555"/>
        <v>0</v>
      </c>
      <c r="AW2214" s="282">
        <f t="shared" si="556"/>
        <v>0</v>
      </c>
      <c r="AX2214" s="283">
        <f t="shared" si="557"/>
        <v>0</v>
      </c>
      <c r="AY2214" s="157">
        <v>0</v>
      </c>
      <c r="AZ2214" s="157">
        <v>0</v>
      </c>
      <c r="BA2214" s="157">
        <v>0</v>
      </c>
      <c r="BB2214" s="157">
        <v>0</v>
      </c>
      <c r="BC2214" s="157">
        <v>0</v>
      </c>
      <c r="BD2214" s="157">
        <v>0</v>
      </c>
      <c r="BE2214" s="157">
        <v>0</v>
      </c>
      <c r="BF2214" s="157">
        <v>0</v>
      </c>
      <c r="BG2214" s="157">
        <v>0</v>
      </c>
      <c r="BH2214" s="157">
        <v>0</v>
      </c>
      <c r="BI2214" s="157">
        <v>0</v>
      </c>
      <c r="BJ2214" s="157">
        <v>0</v>
      </c>
      <c r="BK2214" s="157">
        <v>0</v>
      </c>
      <c r="BL2214" s="157">
        <v>0</v>
      </c>
      <c r="BM2214" s="157">
        <v>0</v>
      </c>
      <c r="BN2214" s="157">
        <v>0</v>
      </c>
      <c r="BO2214" s="157">
        <v>0</v>
      </c>
      <c r="BP2214" s="157">
        <v>0</v>
      </c>
      <c r="BQ2214" s="157">
        <v>0</v>
      </c>
      <c r="BR2214" s="157">
        <v>0</v>
      </c>
      <c r="BS2214" s="157">
        <v>0</v>
      </c>
      <c r="BT2214" s="157">
        <v>0</v>
      </c>
      <c r="BU2214"/>
      <c r="BV2214" s="155">
        <v>0</v>
      </c>
      <c r="BW2214" s="155">
        <v>0</v>
      </c>
      <c r="BX2214" s="155">
        <v>0</v>
      </c>
      <c r="BY2214" s="155">
        <v>0</v>
      </c>
      <c r="BZ2214" s="155">
        <v>0</v>
      </c>
      <c r="CA2214" s="155">
        <v>0</v>
      </c>
      <c r="CB2214" s="155">
        <v>0</v>
      </c>
      <c r="CC2214" s="155">
        <v>0</v>
      </c>
      <c r="CD2214" s="155">
        <v>0</v>
      </c>
      <c r="CE2214" s="155">
        <v>0</v>
      </c>
      <c r="CF2214" s="155">
        <v>0</v>
      </c>
      <c r="CG2214" s="155">
        <v>0</v>
      </c>
      <c r="CH2214" s="155">
        <v>0</v>
      </c>
      <c r="CI2214" s="155">
        <v>0</v>
      </c>
      <c r="CJ2214" s="155">
        <v>0</v>
      </c>
      <c r="CK2214" s="155">
        <v>0</v>
      </c>
      <c r="CL2214" s="155">
        <v>0</v>
      </c>
      <c r="CM2214"/>
      <c r="CN2214" s="284">
        <v>0</v>
      </c>
      <c r="CO2214" s="284">
        <v>0</v>
      </c>
      <c r="CP2214" s="285">
        <v>0</v>
      </c>
      <c r="CQ2214" s="284">
        <v>0</v>
      </c>
      <c r="CR2214" s="284">
        <v>0</v>
      </c>
      <c r="CS2214" s="284">
        <v>0</v>
      </c>
      <c r="CT2214" s="284">
        <v>0</v>
      </c>
      <c r="CU2214" s="284">
        <v>0</v>
      </c>
      <c r="CV2214" s="284">
        <v>0</v>
      </c>
      <c r="CW2214" s="284">
        <v>0</v>
      </c>
      <c r="CX2214"/>
      <c r="CY2214"/>
      <c r="CZ2214"/>
      <c r="DA2214"/>
      <c r="DB2214" s="212"/>
      <c r="DC2214" s="48"/>
      <c r="DD2214" s="48"/>
      <c r="DE2214" s="48"/>
      <c r="DF2214" s="48"/>
      <c r="DG2214" s="48"/>
      <c r="DH2214" s="48"/>
      <c r="DI2214" s="48"/>
      <c r="DJ2214" s="48"/>
      <c r="DK2214" s="48"/>
      <c r="DL2214" s="48"/>
    </row>
    <row r="2215" spans="1:116" ht="14.4">
      <c r="A2215" t="s">
        <v>3126</v>
      </c>
      <c r="B2215" s="188" t="s">
        <v>334</v>
      </c>
      <c r="C2215" s="151" t="str">
        <f t="shared" si="564"/>
        <v>F.130.01.105</v>
      </c>
      <c r="D2215" s="54" t="s">
        <v>3121</v>
      </c>
      <c r="E2215" s="150" t="s">
        <v>352</v>
      </c>
      <c r="F2215" s="153" t="str">
        <f t="shared" si="565"/>
        <v>composting organic waste (aerobic, without transport)</v>
      </c>
      <c r="G2215" s="154">
        <f t="shared" si="563"/>
        <v>-1.5519415333333333E-2</v>
      </c>
      <c r="H2215"/>
      <c r="I2215"/>
      <c r="J2215" s="227">
        <f t="shared" si="566"/>
        <v>-2.8773612573361907E-3</v>
      </c>
      <c r="K2215"/>
      <c r="L2215" s="280">
        <f t="shared" si="567"/>
        <v>-1.3801809020000001E-4</v>
      </c>
      <c r="M2215" s="280">
        <f t="shared" si="568"/>
        <v>-3.25816222053E-4</v>
      </c>
      <c r="N2215" s="281">
        <f t="shared" si="569"/>
        <v>-8.5614645083191072E-5</v>
      </c>
      <c r="O2215" s="280">
        <v>-2.3279122999999998E-3</v>
      </c>
      <c r="P2215" s="219">
        <v>-1.9299308999999999E-4</v>
      </c>
      <c r="Q2215" s="219">
        <v>-1.1915750000000001E-4</v>
      </c>
      <c r="R2215" s="219">
        <v>-1.1374309E-4</v>
      </c>
      <c r="S2215" s="286">
        <v>-1.9971641999999999E-5</v>
      </c>
      <c r="T2215" s="286">
        <v>-1.2224099000000001E-6</v>
      </c>
      <c r="U2215" s="286">
        <v>-3.0809482999999999E-6</v>
      </c>
      <c r="V2215" s="286">
        <v>-1.3262670000000001E-5</v>
      </c>
      <c r="W2215" s="286">
        <v>-2.6429573E-6</v>
      </c>
      <c r="X2215" s="286">
        <v>-8.3352543000000002E-8</v>
      </c>
      <c r="Y2215" s="286">
        <v>-8.2971450000000007E-5</v>
      </c>
      <c r="Z2215" s="286">
        <v>-3.1960951000000001E-7</v>
      </c>
      <c r="AA2215" s="286">
        <v>-2.3778177000000001E-10</v>
      </c>
      <c r="AB2215" s="286">
        <v>-1.4210594E-15</v>
      </c>
      <c r="AC2215"/>
      <c r="AD2215" s="227">
        <f t="shared" si="558"/>
        <v>-2.3279122999999998E-3</v>
      </c>
      <c r="AE2215" s="227">
        <f t="shared" si="559"/>
        <v>-4.6343135020000001E-4</v>
      </c>
      <c r="AF2215" s="227">
        <f t="shared" si="560"/>
        <v>-3.2541349778177E-4</v>
      </c>
      <c r="AG2215" s="227">
        <f t="shared" si="561"/>
        <v>-3.25816222053E-4</v>
      </c>
      <c r="AH2215" s="227">
        <f t="shared" si="562"/>
        <v>-8.5614407301421076E-5</v>
      </c>
      <c r="AI2215"/>
      <c r="AJ2215">
        <v>-0.22363150000000001</v>
      </c>
      <c r="AK2215" s="155">
        <v>-0.21553615000000001</v>
      </c>
      <c r="AL2215" s="155">
        <v>-4.7426507999999996E-3</v>
      </c>
      <c r="AM2215" s="155">
        <v>0</v>
      </c>
      <c r="AN2215" s="155">
        <v>-5.5588543000000001E-4</v>
      </c>
      <c r="AO2215" s="155">
        <v>-1.8497246000000001E-3</v>
      </c>
      <c r="AP2215" s="155">
        <v>-9.4709378999999997E-4</v>
      </c>
      <c r="AQ2215"/>
      <c r="AR2215" s="156">
        <v>-3.3409170999999999E-4</v>
      </c>
      <c r="AS2215" s="156">
        <v>-3.0650586999999999E-4</v>
      </c>
      <c r="AT2215" s="156">
        <v>-1.31419E-5</v>
      </c>
      <c r="AU2215" s="156">
        <v>-1.4443946999999999E-5</v>
      </c>
      <c r="AV2215" s="282">
        <f t="shared" si="555"/>
        <v>-1.8375650939521702E-8</v>
      </c>
      <c r="AW2215" s="282">
        <f t="shared" si="556"/>
        <v>-4.860170121276938E-11</v>
      </c>
      <c r="AX2215" s="283">
        <f t="shared" si="557"/>
        <v>-2.0229618520999997E-3</v>
      </c>
      <c r="AY2215" s="157">
        <v>-1.4409351E-8</v>
      </c>
      <c r="AZ2215" s="157">
        <v>-4.3476778000000003E-11</v>
      </c>
      <c r="BA2215" s="157">
        <v>-1.1878356E-15</v>
      </c>
      <c r="BB2215" s="157">
        <v>-2.007817E-16</v>
      </c>
      <c r="BC2215" s="157">
        <v>0</v>
      </c>
      <c r="BD2215" s="157">
        <v>-4.5771409000000001E-12</v>
      </c>
      <c r="BE2215" s="157">
        <v>-3.9589228000000003E-9</v>
      </c>
      <c r="BF2215" s="157">
        <v>-8.8259923E-13</v>
      </c>
      <c r="BG2215" s="157">
        <v>-4.2392883E-12</v>
      </c>
      <c r="BH2215" s="157">
        <v>-2.6506566000000002E-18</v>
      </c>
      <c r="BI2215" s="157">
        <v>-3.4061855999999997E-20</v>
      </c>
      <c r="BJ2215" s="157">
        <v>-1.7477631000000001E-15</v>
      </c>
      <c r="BK2215" s="157">
        <v>-7.9673969000000001E-17</v>
      </c>
      <c r="BL2215" s="157">
        <v>-1.772538E-17</v>
      </c>
      <c r="BM2215" s="157">
        <v>-2.0011194E-13</v>
      </c>
      <c r="BN2215" s="157">
        <v>-2.5996858999999999E-12</v>
      </c>
      <c r="BO2215" s="157">
        <v>-1.9197803000000002E-24</v>
      </c>
      <c r="BP2215" s="157">
        <v>-2.319521E-7</v>
      </c>
      <c r="BQ2215" s="157">
        <v>-2.0227298999999999E-3</v>
      </c>
      <c r="BR2215" s="157">
        <v>0</v>
      </c>
      <c r="BS2215" s="157">
        <v>0</v>
      </c>
      <c r="BT2215" s="157">
        <v>0</v>
      </c>
      <c r="BU2215"/>
      <c r="BV2215" s="155">
        <v>-8.0523208999999998E-7</v>
      </c>
      <c r="BW2215" s="155">
        <v>-2.9842012999999998E-8</v>
      </c>
      <c r="BX2215" s="155">
        <v>-4.3272246999999999E-7</v>
      </c>
      <c r="BY2215" s="155">
        <v>-1.6023225000000001E-9</v>
      </c>
      <c r="BZ2215" s="155">
        <v>-4.1480470000000002E-8</v>
      </c>
      <c r="CA2215" s="155">
        <v>-1.2095013E-9</v>
      </c>
      <c r="CB2215" s="155">
        <v>-6.5953785999999999E-14</v>
      </c>
      <c r="CC2215" s="155">
        <v>-1.8357144E-9</v>
      </c>
      <c r="CD2215" s="155">
        <v>-1.8031834E-9</v>
      </c>
      <c r="CE2215" s="155">
        <v>-2.6405469999999998E-9</v>
      </c>
      <c r="CF2215" s="155">
        <v>0</v>
      </c>
      <c r="CG2215" s="155">
        <v>-4.2453490999999997E-21</v>
      </c>
      <c r="CH2215" s="155">
        <v>-3.4760753000000001E-17</v>
      </c>
      <c r="CI2215" s="155">
        <v>-2.3569718999999998E-8</v>
      </c>
      <c r="CJ2215" s="155">
        <v>-2.6852529999999998E-7</v>
      </c>
      <c r="CK2215" s="155">
        <v>-7.8277371000000001E-13</v>
      </c>
      <c r="CL2215" s="155">
        <v>0</v>
      </c>
      <c r="CM2215"/>
      <c r="CN2215" s="284">
        <v>-2.9421976000000002E-17</v>
      </c>
      <c r="CO2215" s="284">
        <v>-1.5513289E-2</v>
      </c>
      <c r="CP2215" s="285">
        <v>-3.4685652999999997E-5</v>
      </c>
      <c r="CQ2215" s="284">
        <v>-2.0694863999999999E-5</v>
      </c>
      <c r="CR2215" s="284">
        <v>-8.0799566999999997E-13</v>
      </c>
      <c r="CS2215" s="284">
        <v>-9.5840070000000004E-11</v>
      </c>
      <c r="CT2215" s="284">
        <v>-1.6876252000000001E-6</v>
      </c>
      <c r="CU2215" s="284">
        <v>-6.7370383000000001E-5</v>
      </c>
      <c r="CV2215" s="284">
        <v>-1.7738648E-12</v>
      </c>
      <c r="CW2215" s="284">
        <v>-4.2535027999999999E-7</v>
      </c>
      <c r="CX2215"/>
      <c r="CY2215"/>
      <c r="CZ2215"/>
      <c r="DA2215"/>
      <c r="DB2215" s="212"/>
      <c r="DC2215" s="48"/>
      <c r="DD2215" s="48"/>
      <c r="DE2215" s="48"/>
      <c r="DF2215" s="48"/>
      <c r="DG2215" s="48"/>
      <c r="DH2215" s="48"/>
      <c r="DI2215" s="48"/>
      <c r="DJ2215" s="48"/>
      <c r="DK2215" s="48"/>
      <c r="DL2215" s="48"/>
    </row>
    <row r="2216" spans="1:116" ht="14.4">
      <c r="A2216" t="s">
        <v>1527</v>
      </c>
      <c r="B2216" s="188" t="s">
        <v>334</v>
      </c>
      <c r="C2216" s="151" t="str">
        <f t="shared" si="564"/>
        <v>F.130.01.106</v>
      </c>
      <c r="D2216" s="54" t="s">
        <v>3121</v>
      </c>
      <c r="E2216" s="150" t="s">
        <v>352</v>
      </c>
      <c r="F2216" s="153" t="str">
        <f t="shared" si="565"/>
        <v>landfill (inert waste)</v>
      </c>
      <c r="G2216" s="154">
        <f t="shared" si="563"/>
        <v>0</v>
      </c>
      <c r="H2216"/>
      <c r="I2216"/>
      <c r="J2216" s="227">
        <f t="shared" si="566"/>
        <v>0.14099999999999999</v>
      </c>
      <c r="K2216"/>
      <c r="L2216" s="280">
        <f t="shared" si="567"/>
        <v>0</v>
      </c>
      <c r="M2216" s="280">
        <f t="shared" si="568"/>
        <v>0</v>
      </c>
      <c r="N2216" s="281">
        <f t="shared" si="569"/>
        <v>0.14099999999999999</v>
      </c>
      <c r="O2216" s="280">
        <v>0</v>
      </c>
      <c r="P2216" s="219">
        <v>0</v>
      </c>
      <c r="Q2216" s="219">
        <v>0</v>
      </c>
      <c r="R2216" s="219">
        <v>0</v>
      </c>
      <c r="S2216" s="219">
        <v>0</v>
      </c>
      <c r="T2216" s="286">
        <v>0</v>
      </c>
      <c r="U2216" s="286">
        <v>0</v>
      </c>
      <c r="V2216" s="286">
        <v>0</v>
      </c>
      <c r="W2216" s="286">
        <v>0</v>
      </c>
      <c r="X2216" s="219">
        <v>0</v>
      </c>
      <c r="Y2216" s="219">
        <v>0</v>
      </c>
      <c r="Z2216" s="286">
        <v>0</v>
      </c>
      <c r="AA2216" s="286">
        <v>0</v>
      </c>
      <c r="AB2216" s="286">
        <v>0.14099999999999999</v>
      </c>
      <c r="AC2216"/>
      <c r="AD2216" s="227">
        <f t="shared" si="558"/>
        <v>0</v>
      </c>
      <c r="AE2216" s="227">
        <f t="shared" si="559"/>
        <v>0</v>
      </c>
      <c r="AF2216" s="227">
        <f t="shared" si="560"/>
        <v>0</v>
      </c>
      <c r="AG2216" s="227">
        <f t="shared" si="561"/>
        <v>0</v>
      </c>
      <c r="AH2216" s="227">
        <f t="shared" si="562"/>
        <v>0.14099999999999999</v>
      </c>
      <c r="AI2216"/>
      <c r="AJ2216">
        <v>0</v>
      </c>
      <c r="AK2216" s="155">
        <v>0</v>
      </c>
      <c r="AL2216" s="155">
        <v>0</v>
      </c>
      <c r="AM2216" s="155">
        <v>0</v>
      </c>
      <c r="AN2216" s="155">
        <v>0</v>
      </c>
      <c r="AO2216" s="155">
        <v>0</v>
      </c>
      <c r="AP2216" s="155">
        <v>0</v>
      </c>
      <c r="AQ2216"/>
      <c r="AR2216" s="156">
        <v>0</v>
      </c>
      <c r="AS2216" s="156">
        <v>0</v>
      </c>
      <c r="AT2216" s="156">
        <v>0</v>
      </c>
      <c r="AU2216" s="156">
        <v>0</v>
      </c>
      <c r="AV2216" s="282">
        <f t="shared" si="555"/>
        <v>0</v>
      </c>
      <c r="AW2216" s="282">
        <f t="shared" si="556"/>
        <v>0</v>
      </c>
      <c r="AX2216" s="283">
        <f t="shared" si="557"/>
        <v>0</v>
      </c>
      <c r="AY2216" s="157">
        <v>0</v>
      </c>
      <c r="AZ2216" s="157">
        <v>0</v>
      </c>
      <c r="BA2216" s="157">
        <v>0</v>
      </c>
      <c r="BB2216" s="157">
        <v>0</v>
      </c>
      <c r="BC2216" s="157">
        <v>0</v>
      </c>
      <c r="BD2216" s="157">
        <v>0</v>
      </c>
      <c r="BE2216" s="157">
        <v>0</v>
      </c>
      <c r="BF2216" s="157">
        <v>0</v>
      </c>
      <c r="BG2216" s="157">
        <v>0</v>
      </c>
      <c r="BH2216" s="157">
        <v>0</v>
      </c>
      <c r="BI2216" s="157">
        <v>0</v>
      </c>
      <c r="BJ2216" s="157">
        <v>0</v>
      </c>
      <c r="BK2216" s="157">
        <v>0</v>
      </c>
      <c r="BL2216" s="157">
        <v>0</v>
      </c>
      <c r="BM2216" s="157">
        <v>0</v>
      </c>
      <c r="BN2216" s="157">
        <v>0</v>
      </c>
      <c r="BO2216" s="157">
        <v>0</v>
      </c>
      <c r="BP2216" s="157">
        <v>0</v>
      </c>
      <c r="BQ2216" s="157">
        <v>0</v>
      </c>
      <c r="BR2216" s="157">
        <v>0</v>
      </c>
      <c r="BS2216" s="157">
        <v>0</v>
      </c>
      <c r="BT2216" s="157">
        <v>0</v>
      </c>
      <c r="BU2216"/>
      <c r="BV2216" s="155">
        <v>0</v>
      </c>
      <c r="BW2216" s="155">
        <v>0</v>
      </c>
      <c r="BX2216" s="155">
        <v>0</v>
      </c>
      <c r="BY2216" s="155">
        <v>0</v>
      </c>
      <c r="BZ2216" s="155">
        <v>0</v>
      </c>
      <c r="CA2216" s="155">
        <v>0</v>
      </c>
      <c r="CB2216" s="155">
        <v>0</v>
      </c>
      <c r="CC2216" s="155">
        <v>0</v>
      </c>
      <c r="CD2216" s="155">
        <v>0</v>
      </c>
      <c r="CE2216" s="155">
        <v>0</v>
      </c>
      <c r="CF2216" s="155">
        <v>0</v>
      </c>
      <c r="CG2216" s="155">
        <v>0</v>
      </c>
      <c r="CH2216" s="155">
        <v>0</v>
      </c>
      <c r="CI2216" s="155">
        <v>0</v>
      </c>
      <c r="CJ2216" s="155">
        <v>0</v>
      </c>
      <c r="CK2216" s="155">
        <v>0</v>
      </c>
      <c r="CL2216" s="155">
        <v>0</v>
      </c>
      <c r="CM2216"/>
      <c r="CN2216" s="284">
        <v>0</v>
      </c>
      <c r="CO2216" s="284">
        <v>0</v>
      </c>
      <c r="CP2216" s="285">
        <v>0</v>
      </c>
      <c r="CQ2216" s="284">
        <v>0</v>
      </c>
      <c r="CR2216" s="284">
        <v>0</v>
      </c>
      <c r="CS2216" s="284">
        <v>0</v>
      </c>
      <c r="CT2216" s="284">
        <v>0</v>
      </c>
      <c r="CU2216" s="284">
        <v>0</v>
      </c>
      <c r="CV2216" s="284">
        <v>0</v>
      </c>
      <c r="CW2216" s="284">
        <v>0</v>
      </c>
      <c r="CX2216"/>
      <c r="CY2216"/>
      <c r="CZ2216"/>
      <c r="DA2216"/>
      <c r="DB2216" s="212"/>
      <c r="DC2216" s="48"/>
      <c r="DD2216" s="48"/>
      <c r="DE2216" s="48"/>
      <c r="DF2216" s="48"/>
      <c r="DG2216" s="48"/>
      <c r="DH2216" s="48"/>
      <c r="DI2216" s="48"/>
      <c r="DJ2216" s="48"/>
      <c r="DK2216" s="48"/>
      <c r="DL2216" s="48"/>
    </row>
    <row r="2217" spans="1:116" ht="14.4">
      <c r="A2217" t="s">
        <v>3675</v>
      </c>
      <c r="B2217" s="188" t="s">
        <v>334</v>
      </c>
      <c r="C2217" s="151" t="str">
        <f t="shared" si="564"/>
        <v>F.130.01.107</v>
      </c>
      <c r="D2217" s="54" t="s">
        <v>3121</v>
      </c>
      <c r="E2217" s="150" t="s">
        <v>352</v>
      </c>
      <c r="F2217" s="153" t="str">
        <f t="shared" si="565"/>
        <v>landfill organic waste and biodegradable plastics without CH4 emission prevention</v>
      </c>
      <c r="G2217" s="154">
        <f t="shared" si="563"/>
        <v>2.2410000000000001</v>
      </c>
      <c r="H2217"/>
      <c r="I2217"/>
      <c r="J2217" s="227">
        <f t="shared" si="566"/>
        <v>0.342227460574</v>
      </c>
      <c r="K2217"/>
      <c r="L2217" s="280">
        <f t="shared" si="567"/>
        <v>6.00076454E-3</v>
      </c>
      <c r="M2217" s="280">
        <f t="shared" si="568"/>
        <v>7.6696033999999999E-5</v>
      </c>
      <c r="N2217" s="281">
        <f t="shared" si="569"/>
        <v>0</v>
      </c>
      <c r="O2217" s="280">
        <v>0.33615</v>
      </c>
      <c r="P2217" s="219">
        <v>0</v>
      </c>
      <c r="Q2217" s="219">
        <v>0</v>
      </c>
      <c r="R2217" s="219">
        <v>5.1303959999999997E-3</v>
      </c>
      <c r="S2217" s="219">
        <v>0</v>
      </c>
      <c r="T2217" s="286">
        <v>0</v>
      </c>
      <c r="U2217" s="219">
        <v>8.7036853999999996E-4</v>
      </c>
      <c r="V2217" s="286">
        <v>7.6696033999999999E-5</v>
      </c>
      <c r="W2217" s="219">
        <v>0</v>
      </c>
      <c r="X2217" s="219">
        <v>0</v>
      </c>
      <c r="Y2217" s="219">
        <v>0</v>
      </c>
      <c r="Z2217" s="286">
        <v>0</v>
      </c>
      <c r="AA2217" s="286">
        <v>0</v>
      </c>
      <c r="AB2217" s="286">
        <v>0</v>
      </c>
      <c r="AC2217"/>
      <c r="AD2217" s="227">
        <f t="shared" si="558"/>
        <v>0.33615</v>
      </c>
      <c r="AE2217" s="227">
        <f t="shared" si="559"/>
        <v>6.0774605740000001E-3</v>
      </c>
      <c r="AF2217" s="227">
        <f t="shared" si="560"/>
        <v>7.6696033999999999E-5</v>
      </c>
      <c r="AG2217" s="227">
        <f t="shared" si="561"/>
        <v>7.6696033999999999E-5</v>
      </c>
      <c r="AH2217" s="227">
        <f t="shared" si="562"/>
        <v>0</v>
      </c>
      <c r="AI2217"/>
      <c r="AJ2217">
        <v>0</v>
      </c>
      <c r="AK2217" s="155">
        <v>0</v>
      </c>
      <c r="AL2217" s="155">
        <v>0</v>
      </c>
      <c r="AM2217" s="155">
        <v>0</v>
      </c>
      <c r="AN2217" s="155">
        <v>0</v>
      </c>
      <c r="AO2217" s="155">
        <v>0</v>
      </c>
      <c r="AP2217" s="155">
        <v>0</v>
      </c>
      <c r="AQ2217"/>
      <c r="AR2217" s="156">
        <v>4.4868715000000003E-2</v>
      </c>
      <c r="AS2217" s="156">
        <v>4.2779195999999999E-2</v>
      </c>
      <c r="AT2217" s="156">
        <v>2.0895189000000002E-3</v>
      </c>
      <c r="AU2217" s="156">
        <v>0</v>
      </c>
      <c r="AV2217" s="282">
        <f t="shared" si="555"/>
        <v>2.5647000000000002E-6</v>
      </c>
      <c r="AW2217" s="282">
        <f t="shared" si="556"/>
        <v>7.7275108200000007E-9</v>
      </c>
      <c r="AX2217" s="283">
        <f t="shared" si="557"/>
        <v>0</v>
      </c>
      <c r="AY2217" s="157">
        <v>2.5647000000000002E-6</v>
      </c>
      <c r="AZ2217" s="157">
        <v>7.7273E-9</v>
      </c>
      <c r="BA2217" s="157">
        <v>2.1082E-13</v>
      </c>
      <c r="BB2217" s="157">
        <v>0</v>
      </c>
      <c r="BC2217" s="157">
        <v>0</v>
      </c>
      <c r="BD2217" s="157">
        <v>0</v>
      </c>
      <c r="BE2217" s="157">
        <v>0</v>
      </c>
      <c r="BF2217" s="157">
        <v>0</v>
      </c>
      <c r="BG2217" s="157">
        <v>0</v>
      </c>
      <c r="BH2217" s="157">
        <v>0</v>
      </c>
      <c r="BI2217" s="157">
        <v>0</v>
      </c>
      <c r="BJ2217" s="157">
        <v>0</v>
      </c>
      <c r="BK2217" s="157">
        <v>0</v>
      </c>
      <c r="BL2217" s="157">
        <v>0</v>
      </c>
      <c r="BM2217" s="157">
        <v>0</v>
      </c>
      <c r="BN2217" s="157">
        <v>0</v>
      </c>
      <c r="BO2217" s="157">
        <v>0</v>
      </c>
      <c r="BP2217" s="157">
        <v>0</v>
      </c>
      <c r="BQ2217" s="157">
        <v>0</v>
      </c>
      <c r="BR2217" s="157">
        <v>0</v>
      </c>
      <c r="BS2217" s="157">
        <v>0</v>
      </c>
      <c r="BT2217" s="157">
        <v>0</v>
      </c>
      <c r="BU2217"/>
      <c r="BV2217" s="155">
        <v>6.4050640999999998E-5</v>
      </c>
      <c r="BW2217" s="155">
        <v>0</v>
      </c>
      <c r="BX2217" s="155">
        <v>6.2485026E-5</v>
      </c>
      <c r="BY2217" s="155">
        <v>8.9839268999999994E-9</v>
      </c>
      <c r="BZ2217" s="155">
        <v>0</v>
      </c>
      <c r="CA2217" s="155">
        <v>0</v>
      </c>
      <c r="CB2217" s="155">
        <v>0</v>
      </c>
      <c r="CC2217" s="155">
        <v>0</v>
      </c>
      <c r="CD2217" s="155">
        <v>0</v>
      </c>
      <c r="CE2217" s="155">
        <v>5.7592792999999995E-7</v>
      </c>
      <c r="CF2217" s="155">
        <v>0</v>
      </c>
      <c r="CG2217" s="155">
        <v>0</v>
      </c>
      <c r="CH2217" s="155">
        <v>0</v>
      </c>
      <c r="CI2217" s="155">
        <v>9.8070305000000004E-7</v>
      </c>
      <c r="CJ2217" s="155">
        <v>0</v>
      </c>
      <c r="CK2217" s="155">
        <v>0</v>
      </c>
      <c r="CL2217" s="155">
        <v>0</v>
      </c>
      <c r="CM2217"/>
      <c r="CN2217" s="284">
        <v>0</v>
      </c>
      <c r="CO2217" s="284">
        <v>1.8467499999999999</v>
      </c>
      <c r="CP2217" s="285">
        <v>0</v>
      </c>
      <c r="CQ2217" s="284">
        <v>0</v>
      </c>
      <c r="CR2217" s="284">
        <v>0</v>
      </c>
      <c r="CS2217" s="284">
        <v>0</v>
      </c>
      <c r="CT2217" s="284">
        <v>0</v>
      </c>
      <c r="CU2217" s="284">
        <v>0</v>
      </c>
      <c r="CV2217" s="284">
        <v>0</v>
      </c>
      <c r="CW2217" s="284">
        <v>0</v>
      </c>
      <c r="CX2217"/>
      <c r="CY2217"/>
      <c r="CZ2217"/>
      <c r="DA2217"/>
      <c r="DB2217" s="212"/>
      <c r="DC2217" s="48"/>
      <c r="DD2217" s="48"/>
      <c r="DE2217" s="48"/>
      <c r="DF2217" s="48"/>
      <c r="DG2217" s="48"/>
      <c r="DH2217" s="48"/>
      <c r="DI2217" s="48"/>
      <c r="DJ2217" s="48"/>
      <c r="DK2217" s="48"/>
      <c r="DL2217" s="48"/>
    </row>
    <row r="2218" spans="1:116" ht="14.4">
      <c r="A2218" t="s">
        <v>1528</v>
      </c>
      <c r="B2218" s="188" t="s">
        <v>334</v>
      </c>
      <c r="C2218" s="151" t="str">
        <f t="shared" si="564"/>
        <v>F.130.01.108</v>
      </c>
      <c r="D2218" s="54" t="s">
        <v>3121</v>
      </c>
      <c r="E2218" s="150" t="s">
        <v>352</v>
      </c>
      <c r="F2218" s="153" t="str">
        <f t="shared" si="565"/>
        <v>Torrefied wood excl EoL credit</v>
      </c>
      <c r="G2218" s="154">
        <f t="shared" si="563"/>
        <v>0.12236178</v>
      </c>
      <c r="H2218"/>
      <c r="I2218"/>
      <c r="J2218" s="227">
        <f t="shared" si="566"/>
        <v>2.376132749679E-2</v>
      </c>
      <c r="K2218"/>
      <c r="L2218" s="280">
        <f t="shared" si="567"/>
        <v>7.9187320250000007E-4</v>
      </c>
      <c r="M2218" s="280">
        <f t="shared" si="568"/>
        <v>1.5239166022899999E-3</v>
      </c>
      <c r="N2218" s="281">
        <f t="shared" si="569"/>
        <v>3.091270692E-3</v>
      </c>
      <c r="O2218" s="280">
        <v>1.8354267E-2</v>
      </c>
      <c r="P2218" s="219">
        <v>7.8156926000000002E-4</v>
      </c>
      <c r="Q2218" s="219">
        <v>7.2834362999999998E-4</v>
      </c>
      <c r="R2218" s="219">
        <v>6.8519265000000005E-4</v>
      </c>
      <c r="S2218" s="219">
        <v>1.0215497E-4</v>
      </c>
      <c r="T2218" s="286">
        <v>2.4197978000000002E-6</v>
      </c>
      <c r="U2218" s="286">
        <v>2.1057846999999998E-6</v>
      </c>
      <c r="V2218" s="286">
        <v>1.3898322000000001E-5</v>
      </c>
      <c r="W2218" s="286">
        <v>6.7390591999999996E-5</v>
      </c>
      <c r="X2218" s="219">
        <v>0</v>
      </c>
      <c r="Y2218" s="219">
        <v>3.0238801000000001E-3</v>
      </c>
      <c r="Z2218" s="286">
        <v>1.0539029E-7</v>
      </c>
      <c r="AA2218" s="286">
        <v>0</v>
      </c>
      <c r="AB2218" s="286">
        <v>0</v>
      </c>
      <c r="AC2218"/>
      <c r="AD2218" s="227">
        <f t="shared" si="558"/>
        <v>1.8354267E-2</v>
      </c>
      <c r="AE2218" s="227">
        <f t="shared" si="559"/>
        <v>2.3156844145E-3</v>
      </c>
      <c r="AF2218" s="227">
        <f t="shared" si="560"/>
        <v>1.5238112119999999E-3</v>
      </c>
      <c r="AG2218" s="227">
        <f t="shared" si="561"/>
        <v>1.5239166022900002E-3</v>
      </c>
      <c r="AH2218" s="227">
        <f t="shared" si="562"/>
        <v>3.091270692E-3</v>
      </c>
      <c r="AI2218"/>
      <c r="AJ2218">
        <v>2.2202524000000001</v>
      </c>
      <c r="AK2218" s="155">
        <v>1.4697955</v>
      </c>
      <c r="AL2218" s="155">
        <v>0.41844583000000002</v>
      </c>
      <c r="AM2218" s="155">
        <v>0</v>
      </c>
      <c r="AN2218" s="155">
        <v>7.9314198000000002E-2</v>
      </c>
      <c r="AO2218" s="155">
        <v>0.16898758999999999</v>
      </c>
      <c r="AP2218" s="155">
        <v>8.3709203999999995E-2</v>
      </c>
      <c r="AQ2218"/>
      <c r="AR2218" s="156">
        <v>2.3175526999999999E-3</v>
      </c>
      <c r="AS2218" s="156">
        <v>2.1578807999999999E-3</v>
      </c>
      <c r="AT2218" s="156">
        <v>9.8248396999999998E-5</v>
      </c>
      <c r="AU2218" s="156">
        <v>6.1423528000000002E-5</v>
      </c>
      <c r="AV2218" s="282">
        <f t="shared" si="555"/>
        <v>1.2936934846192999E-7</v>
      </c>
      <c r="AW2218" s="282">
        <f t="shared" si="556"/>
        <v>3.63344662359066E-10</v>
      </c>
      <c r="AX2218" s="283">
        <f t="shared" si="557"/>
        <v>8.6027350560999999E-3</v>
      </c>
      <c r="AY2218" s="157">
        <v>1.1355173E-7</v>
      </c>
      <c r="AZ2218" s="157">
        <v>3.4261299E-10</v>
      </c>
      <c r="BA2218" s="157">
        <v>9.3606764000000003E-15</v>
      </c>
      <c r="BB2218" s="157">
        <v>0</v>
      </c>
      <c r="BC2218" s="157">
        <v>0</v>
      </c>
      <c r="BD2218" s="157">
        <v>1.8361371999999999E-11</v>
      </c>
      <c r="BE2218" s="157">
        <v>1.5796424000000001E-8</v>
      </c>
      <c r="BF2218" s="157">
        <v>4.1872883999999999E-12</v>
      </c>
      <c r="BG2218" s="157">
        <v>1.6533720999999999E-11</v>
      </c>
      <c r="BH2218" s="157">
        <v>0</v>
      </c>
      <c r="BI2218" s="157">
        <v>0</v>
      </c>
      <c r="BJ2218" s="157">
        <v>1.2001852E-15</v>
      </c>
      <c r="BK2218" s="157">
        <v>8.3658328999999998E-17</v>
      </c>
      <c r="BL2218" s="157">
        <v>1.8439137000000001E-17</v>
      </c>
      <c r="BM2218" s="157">
        <v>3.3369712999999998E-13</v>
      </c>
      <c r="BN2218" s="157">
        <v>2.4993927999999999E-12</v>
      </c>
      <c r="BO2218" s="157">
        <v>0</v>
      </c>
      <c r="BP2218" s="157">
        <v>7.1216561000000004E-6</v>
      </c>
      <c r="BQ2218" s="157">
        <v>8.5956134000000003E-3</v>
      </c>
      <c r="BR2218" s="157">
        <v>0</v>
      </c>
      <c r="BS2218" s="157">
        <v>0</v>
      </c>
      <c r="BT2218" s="157">
        <v>0</v>
      </c>
      <c r="BU2218"/>
      <c r="BV2218" s="155">
        <v>6.1506827999999997E-6</v>
      </c>
      <c r="BW2218" s="155">
        <v>1.1398847E-7</v>
      </c>
      <c r="BX2218" s="155">
        <v>3.4117711999999998E-6</v>
      </c>
      <c r="BY2218" s="155">
        <v>1.9547233999999999E-9</v>
      </c>
      <c r="BZ2218" s="155">
        <v>1.853331E-7</v>
      </c>
      <c r="CA2218" s="155">
        <v>0</v>
      </c>
      <c r="CB2218" s="155">
        <v>0</v>
      </c>
      <c r="CC2218" s="155">
        <v>0</v>
      </c>
      <c r="CD2218" s="155">
        <v>3.3642725E-9</v>
      </c>
      <c r="CE2218" s="155">
        <v>2.8660501000000001E-9</v>
      </c>
      <c r="CF2218" s="155">
        <v>0</v>
      </c>
      <c r="CG2218" s="155">
        <v>0</v>
      </c>
      <c r="CH2218" s="155">
        <v>0</v>
      </c>
      <c r="CI2218" s="155">
        <v>1.3837765E-7</v>
      </c>
      <c r="CJ2218" s="155">
        <v>2.2930272999999998E-6</v>
      </c>
      <c r="CK2218" s="155">
        <v>7.9210946999999998E-14</v>
      </c>
      <c r="CL2218" s="155">
        <v>0</v>
      </c>
      <c r="CM2218"/>
      <c r="CN2218" s="284">
        <v>0</v>
      </c>
      <c r="CO2218" s="284">
        <v>0.12236178</v>
      </c>
      <c r="CP2218" s="285">
        <v>0</v>
      </c>
      <c r="CQ2218" s="284">
        <v>7.7989248999999996E-5</v>
      </c>
      <c r="CR2218" s="284">
        <v>5.7330094000000005E-13</v>
      </c>
      <c r="CS2218" s="284">
        <v>6.6845861000000002E-11</v>
      </c>
      <c r="CT2218" s="284">
        <v>7.3135142000000002E-6</v>
      </c>
      <c r="CU2218" s="284">
        <v>7.0232953999999997E-5</v>
      </c>
      <c r="CV2218" s="284">
        <v>0</v>
      </c>
      <c r="CW2218" s="284">
        <v>0</v>
      </c>
      <c r="CX2218"/>
      <c r="CY2218"/>
      <c r="CZ2218"/>
      <c r="DA2218"/>
      <c r="DB2218" s="212"/>
      <c r="DC2218" s="48"/>
      <c r="DD2218" s="48"/>
      <c r="DE2218" s="48"/>
      <c r="DF2218" s="48"/>
      <c r="DG2218" s="48"/>
      <c r="DH2218" s="48"/>
      <c r="DI2218" s="48"/>
      <c r="DJ2218" s="48"/>
      <c r="DK2218" s="48"/>
      <c r="DL2218" s="48"/>
    </row>
    <row r="2219" spans="1:116" ht="14.4">
      <c r="A2219" t="s">
        <v>1529</v>
      </c>
      <c r="B2219" s="188" t="s">
        <v>334</v>
      </c>
      <c r="C2219" s="151" t="str">
        <f t="shared" si="564"/>
        <v>F.130.01.109</v>
      </c>
      <c r="D2219" s="54" t="s">
        <v>3121</v>
      </c>
      <c r="E2219" s="150" t="s">
        <v>352</v>
      </c>
      <c r="F2219" s="153" t="str">
        <f t="shared" si="565"/>
        <v>Torrefied wood incl EoL credit</v>
      </c>
      <c r="G2219" s="154">
        <f t="shared" si="563"/>
        <v>-1.5584302000000001</v>
      </c>
      <c r="H2219"/>
      <c r="I2219"/>
      <c r="J2219" s="227">
        <f t="shared" si="566"/>
        <v>-0.25850266418849999</v>
      </c>
      <c r="K2219"/>
      <c r="L2219" s="280">
        <f t="shared" si="567"/>
        <v>-1.0579120419999999E-2</v>
      </c>
      <c r="M2219" s="280">
        <f t="shared" si="568"/>
        <v>-1.47719327785E-2</v>
      </c>
      <c r="N2219" s="281">
        <f t="shared" si="569"/>
        <v>6.1291901000000003E-4</v>
      </c>
      <c r="O2219" s="280">
        <v>-0.23376453</v>
      </c>
      <c r="P2219" s="219">
        <v>-5.0636702999999998E-3</v>
      </c>
      <c r="Q2219" s="219">
        <v>-8.8499939000000003E-3</v>
      </c>
      <c r="R2219" s="219">
        <v>-9.137493E-3</v>
      </c>
      <c r="S2219" s="219">
        <v>-1.1642606000000001E-3</v>
      </c>
      <c r="T2219" s="286">
        <v>-1.4830613000000001E-4</v>
      </c>
      <c r="U2219" s="219">
        <v>-1.2906069E-4</v>
      </c>
      <c r="V2219" s="219">
        <v>-8.5180935000000004E-4</v>
      </c>
      <c r="W2219" s="219">
        <v>-2.4298289000000001E-4</v>
      </c>
      <c r="X2219" s="219">
        <v>0</v>
      </c>
      <c r="Y2219" s="219">
        <v>8.5590190000000004E-4</v>
      </c>
      <c r="Z2219" s="286">
        <v>-6.4592285000000004E-6</v>
      </c>
      <c r="AA2219" s="286">
        <v>0</v>
      </c>
      <c r="AB2219" s="286">
        <v>0</v>
      </c>
      <c r="AC2219"/>
      <c r="AD2219" s="227">
        <f t="shared" si="558"/>
        <v>-0.23376453</v>
      </c>
      <c r="AE2219" s="227">
        <f t="shared" si="559"/>
        <v>-2.5344593969999999E-2</v>
      </c>
      <c r="AF2219" s="227">
        <f t="shared" si="560"/>
        <v>-1.476547355E-2</v>
      </c>
      <c r="AG2219" s="227">
        <f t="shared" si="561"/>
        <v>-1.4771932778499999E-2</v>
      </c>
      <c r="AH2219" s="227">
        <f t="shared" si="562"/>
        <v>6.1291901000000003E-4</v>
      </c>
      <c r="AI2219"/>
      <c r="AJ2219">
        <v>-22.683751000000001</v>
      </c>
      <c r="AK2219" s="155">
        <v>-23.046868</v>
      </c>
      <c r="AL2219" s="155">
        <v>0.14913177</v>
      </c>
      <c r="AM2219" s="155">
        <v>0</v>
      </c>
      <c r="AN2219" s="155">
        <v>7.9314198000000002E-2</v>
      </c>
      <c r="AO2219" s="155">
        <v>0.10301560999999999</v>
      </c>
      <c r="AP2219" s="155">
        <v>3.1655609000000001E-2</v>
      </c>
      <c r="AQ2219"/>
      <c r="AR2219" s="156">
        <v>-2.8881799E-2</v>
      </c>
      <c r="AS2219" s="156">
        <v>-2.596851E-2</v>
      </c>
      <c r="AT2219" s="156">
        <v>-1.2240368E-3</v>
      </c>
      <c r="AU2219" s="156">
        <v>-1.6892522000000001E-3</v>
      </c>
      <c r="AV2219" s="282">
        <f t="shared" si="555"/>
        <v>-1.556865127176E-6</v>
      </c>
      <c r="AW2219" s="282">
        <f t="shared" si="556"/>
        <v>-4.5267632700525997E-9</v>
      </c>
      <c r="AX2219" s="283">
        <f t="shared" si="557"/>
        <v>-0.236589938153</v>
      </c>
      <c r="AY2219" s="157">
        <v>-1.4462231999999999E-6</v>
      </c>
      <c r="AZ2219" s="157">
        <v>-4.3636044999999999E-9</v>
      </c>
      <c r="BA2219" s="157">
        <v>-1.1921991E-13</v>
      </c>
      <c r="BB2219" s="157">
        <v>0</v>
      </c>
      <c r="BC2219" s="157">
        <v>0</v>
      </c>
      <c r="BD2219" s="157">
        <v>-2.4486091999999998E-10</v>
      </c>
      <c r="BE2219" s="157">
        <v>-1.1022343000000001E-7</v>
      </c>
      <c r="BF2219" s="157">
        <v>-5.5840234999999998E-11</v>
      </c>
      <c r="BG2219" s="157">
        <v>-1.071195E-10</v>
      </c>
      <c r="BH2219" s="157">
        <v>0</v>
      </c>
      <c r="BI2219" s="157">
        <v>0</v>
      </c>
      <c r="BJ2219" s="157">
        <v>-7.3557727000000003E-14</v>
      </c>
      <c r="BK2219" s="157">
        <v>-5.1273058000000001E-15</v>
      </c>
      <c r="BL2219" s="157">
        <v>-1.1301098E-15</v>
      </c>
      <c r="BM2219" s="157">
        <v>-2.0451846E-11</v>
      </c>
      <c r="BN2219" s="157">
        <v>-1.5318441000000001E-10</v>
      </c>
      <c r="BO2219" s="157">
        <v>0</v>
      </c>
      <c r="BP2219" s="157">
        <v>-1.8918152999999999E-5</v>
      </c>
      <c r="BQ2219" s="157">
        <v>-0.23657101999999999</v>
      </c>
      <c r="BR2219" s="157">
        <v>0</v>
      </c>
      <c r="BS2219" s="157">
        <v>0</v>
      </c>
      <c r="BT2219" s="157">
        <v>0</v>
      </c>
      <c r="BU2219"/>
      <c r="BV2219" s="155">
        <v>-7.6011732000000004E-5</v>
      </c>
      <c r="BW2219" s="155">
        <v>-7.3851422999999995E-7</v>
      </c>
      <c r="BX2219" s="155">
        <v>-4.3453167999999998E-5</v>
      </c>
      <c r="BY2219" s="155">
        <v>-1.0415954E-7</v>
      </c>
      <c r="BZ2219" s="155">
        <v>-1.6504461000000001E-6</v>
      </c>
      <c r="CA2219" s="155">
        <v>0</v>
      </c>
      <c r="CB2219" s="155">
        <v>0</v>
      </c>
      <c r="CC2219" s="155">
        <v>0</v>
      </c>
      <c r="CD2219" s="155">
        <v>-2.0619171E-7</v>
      </c>
      <c r="CE2219" s="155">
        <v>-1.2793767000000001E-7</v>
      </c>
      <c r="CF2219" s="155">
        <v>0</v>
      </c>
      <c r="CG2219" s="155">
        <v>0</v>
      </c>
      <c r="CH2219" s="155">
        <v>0</v>
      </c>
      <c r="CI2219" s="155">
        <v>-1.7946207000000001E-6</v>
      </c>
      <c r="CJ2219" s="155">
        <v>-2.7936694E-5</v>
      </c>
      <c r="CK2219" s="155">
        <v>7.4841102000000003E-14</v>
      </c>
      <c r="CL2219" s="155">
        <v>0</v>
      </c>
      <c r="CM2219"/>
      <c r="CN2219" s="284">
        <v>0</v>
      </c>
      <c r="CO2219" s="284">
        <v>-1.5584302000000001</v>
      </c>
      <c r="CP2219" s="285">
        <v>0</v>
      </c>
      <c r="CQ2219" s="284">
        <v>-5.0528067999999998E-4</v>
      </c>
      <c r="CR2219" s="284">
        <v>-3.5136838999999999E-11</v>
      </c>
      <c r="CS2219" s="284">
        <v>-4.0968923999999998E-9</v>
      </c>
      <c r="CT2219" s="284">
        <v>-5.9912187999999999E-5</v>
      </c>
      <c r="CU2219" s="284">
        <v>-4.3044826999999999E-3</v>
      </c>
      <c r="CV2219" s="284">
        <v>0</v>
      </c>
      <c r="CW2219" s="284">
        <v>0</v>
      </c>
      <c r="CX2219"/>
      <c r="CY2219"/>
      <c r="CZ2219"/>
      <c r="DA2219"/>
      <c r="DB2219" s="212"/>
      <c r="DC2219" s="48"/>
      <c r="DD2219" s="48"/>
      <c r="DE2219" s="48"/>
      <c r="DF2219" s="48"/>
      <c r="DG2219" s="48"/>
      <c r="DH2219" s="48"/>
      <c r="DI2219" s="48"/>
      <c r="DJ2219" s="48"/>
      <c r="DK2219" s="48"/>
      <c r="DL2219" s="48"/>
    </row>
    <row r="2220" spans="1:116" ht="14.4">
      <c r="A2220" t="s">
        <v>1530</v>
      </c>
      <c r="B2220" s="188" t="s">
        <v>334</v>
      </c>
      <c r="C2220" s="151" t="str">
        <f t="shared" si="564"/>
        <v>F.130.01.110</v>
      </c>
      <c r="D2220" s="54" t="s">
        <v>3121</v>
      </c>
      <c r="E2220" s="150" t="s">
        <v>352</v>
      </c>
      <c r="F2220" s="153" t="str">
        <f t="shared" si="565"/>
        <v>Waste to recycling prosesses</v>
      </c>
      <c r="G2220" s="154">
        <f t="shared" si="563"/>
        <v>0</v>
      </c>
      <c r="H2220"/>
      <c r="I2220"/>
      <c r="J2220" s="227">
        <f t="shared" si="566"/>
        <v>0</v>
      </c>
      <c r="K2220"/>
      <c r="L2220" s="280">
        <f t="shared" si="567"/>
        <v>0</v>
      </c>
      <c r="M2220" s="280">
        <f t="shared" si="568"/>
        <v>0</v>
      </c>
      <c r="N2220" s="281">
        <f t="shared" si="569"/>
        <v>0</v>
      </c>
      <c r="O2220" s="280">
        <v>0</v>
      </c>
      <c r="P2220" s="219">
        <v>0</v>
      </c>
      <c r="Q2220" s="219">
        <v>0</v>
      </c>
      <c r="R2220" s="219">
        <v>0</v>
      </c>
      <c r="S2220" s="219">
        <v>0</v>
      </c>
      <c r="T2220" s="219">
        <v>0</v>
      </c>
      <c r="U2220" s="219">
        <v>0</v>
      </c>
      <c r="V2220" s="219">
        <v>0</v>
      </c>
      <c r="W2220" s="219">
        <v>0</v>
      </c>
      <c r="X2220" s="219">
        <v>0</v>
      </c>
      <c r="Y2220" s="219">
        <v>0</v>
      </c>
      <c r="Z2220" s="219">
        <v>0</v>
      </c>
      <c r="AA2220" s="219">
        <v>0</v>
      </c>
      <c r="AB2220" s="219">
        <v>0</v>
      </c>
      <c r="AC2220"/>
      <c r="AD2220" s="227">
        <f t="shared" si="558"/>
        <v>0</v>
      </c>
      <c r="AE2220" s="227">
        <f t="shared" si="559"/>
        <v>0</v>
      </c>
      <c r="AF2220" s="227">
        <f t="shared" si="560"/>
        <v>0</v>
      </c>
      <c r="AG2220" s="227">
        <f t="shared" si="561"/>
        <v>0</v>
      </c>
      <c r="AH2220" s="227">
        <f t="shared" si="562"/>
        <v>0</v>
      </c>
      <c r="AI2220"/>
      <c r="AJ2220">
        <v>0</v>
      </c>
      <c r="AK2220" s="155">
        <v>0</v>
      </c>
      <c r="AL2220" s="155">
        <v>0</v>
      </c>
      <c r="AM2220" s="155">
        <v>0</v>
      </c>
      <c r="AN2220" s="155">
        <v>0</v>
      </c>
      <c r="AO2220" s="155">
        <v>0</v>
      </c>
      <c r="AP2220" s="155">
        <v>0</v>
      </c>
      <c r="AQ2220"/>
      <c r="AR2220" s="156">
        <v>0</v>
      </c>
      <c r="AS2220" s="156">
        <v>0</v>
      </c>
      <c r="AT2220" s="156">
        <v>0</v>
      </c>
      <c r="AU2220" s="156">
        <v>0</v>
      </c>
      <c r="AV2220" s="282">
        <f t="shared" si="555"/>
        <v>0</v>
      </c>
      <c r="AW2220" s="282">
        <f t="shared" si="556"/>
        <v>0</v>
      </c>
      <c r="AX2220" s="283">
        <f t="shared" si="557"/>
        <v>0</v>
      </c>
      <c r="AY2220" s="157">
        <v>0</v>
      </c>
      <c r="AZ2220" s="157">
        <v>0</v>
      </c>
      <c r="BA2220" s="157">
        <v>0</v>
      </c>
      <c r="BB2220" s="157">
        <v>0</v>
      </c>
      <c r="BC2220" s="157">
        <v>0</v>
      </c>
      <c r="BD2220" s="157">
        <v>0</v>
      </c>
      <c r="BE2220" s="157">
        <v>0</v>
      </c>
      <c r="BF2220" s="157">
        <v>0</v>
      </c>
      <c r="BG2220" s="157">
        <v>0</v>
      </c>
      <c r="BH2220" s="157">
        <v>0</v>
      </c>
      <c r="BI2220" s="157">
        <v>0</v>
      </c>
      <c r="BJ2220" s="157">
        <v>0</v>
      </c>
      <c r="BK2220" s="157">
        <v>0</v>
      </c>
      <c r="BL2220" s="157">
        <v>0</v>
      </c>
      <c r="BM2220" s="157">
        <v>0</v>
      </c>
      <c r="BN2220" s="157">
        <v>0</v>
      </c>
      <c r="BO2220" s="157">
        <v>0</v>
      </c>
      <c r="BP2220" s="157">
        <v>0</v>
      </c>
      <c r="BQ2220" s="157">
        <v>0</v>
      </c>
      <c r="BR2220" s="157">
        <v>0</v>
      </c>
      <c r="BS2220" s="157">
        <v>0</v>
      </c>
      <c r="BT2220" s="157">
        <v>0</v>
      </c>
      <c r="BU2220"/>
      <c r="BV2220" s="155">
        <v>0</v>
      </c>
      <c r="BW2220" s="155">
        <v>0</v>
      </c>
      <c r="BX2220" s="155">
        <v>0</v>
      </c>
      <c r="BY2220" s="155">
        <v>0</v>
      </c>
      <c r="BZ2220" s="155">
        <v>0</v>
      </c>
      <c r="CA2220" s="155">
        <v>0</v>
      </c>
      <c r="CB2220" s="155">
        <v>0</v>
      </c>
      <c r="CC2220" s="155">
        <v>0</v>
      </c>
      <c r="CD2220" s="155">
        <v>0</v>
      </c>
      <c r="CE2220" s="155">
        <v>0</v>
      </c>
      <c r="CF2220" s="155">
        <v>0</v>
      </c>
      <c r="CG2220" s="155">
        <v>0</v>
      </c>
      <c r="CH2220" s="155">
        <v>0</v>
      </c>
      <c r="CI2220" s="155">
        <v>0</v>
      </c>
      <c r="CJ2220" s="155">
        <v>0</v>
      </c>
      <c r="CK2220" s="155">
        <v>0</v>
      </c>
      <c r="CL2220" s="155">
        <v>0</v>
      </c>
      <c r="CM2220"/>
      <c r="CN2220" s="284">
        <v>0</v>
      </c>
      <c r="CO2220" s="284">
        <v>0</v>
      </c>
      <c r="CP2220" s="285">
        <v>0</v>
      </c>
      <c r="CQ2220" s="284">
        <v>0</v>
      </c>
      <c r="CR2220" s="284">
        <v>0</v>
      </c>
      <c r="CS2220" s="284">
        <v>0</v>
      </c>
      <c r="CT2220" s="284">
        <v>0</v>
      </c>
      <c r="CU2220" s="284">
        <v>0</v>
      </c>
      <c r="CV2220" s="284">
        <v>0</v>
      </c>
      <c r="CW2220" s="284">
        <v>0</v>
      </c>
      <c r="CX2220"/>
      <c r="CY2220"/>
      <c r="CZ2220"/>
      <c r="DA2220"/>
      <c r="DB2220" s="212"/>
      <c r="DC2220" s="48"/>
      <c r="DD2220" s="48"/>
      <c r="DE2220" s="48"/>
      <c r="DF2220" s="48"/>
      <c r="DG2220" s="48"/>
      <c r="DH2220" s="48"/>
      <c r="DI2220" s="48"/>
      <c r="DJ2220" s="48"/>
      <c r="DK2220" s="48"/>
      <c r="DL2220" s="48"/>
    </row>
    <row r="2221" spans="1:116" ht="14.4">
      <c r="B2221" s="188"/>
      <c r="C2221" s="151"/>
      <c r="D2221" s="51" t="s">
        <v>3127</v>
      </c>
      <c r="E2221" s="150"/>
      <c r="F2221"/>
      <c r="G2221"/>
      <c r="H2221"/>
      <c r="I2221"/>
      <c r="J2221"/>
      <c r="K2221"/>
      <c r="L2221"/>
      <c r="M2221"/>
      <c r="N2221" s="174"/>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X2221" s="19"/>
      <c r="AY2221"/>
      <c r="AZ2221"/>
      <c r="BA2221"/>
      <c r="BB2221"/>
      <c r="BC2221"/>
      <c r="BD2221"/>
      <c r="BE2221"/>
      <c r="BF2221"/>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c r="CP2221" s="117"/>
      <c r="CQ2221"/>
      <c r="CR2221"/>
      <c r="CS2221"/>
      <c r="CT2221"/>
      <c r="CU2221"/>
      <c r="CV2221"/>
      <c r="CW2221"/>
      <c r="CX2221"/>
      <c r="CY2221"/>
      <c r="CZ2221"/>
      <c r="DA2221"/>
      <c r="DB2221" s="212"/>
      <c r="DC2221" s="48"/>
      <c r="DD2221" s="48"/>
      <c r="DE2221" s="48"/>
      <c r="DF2221" s="48"/>
      <c r="DG2221" s="48"/>
      <c r="DH2221" s="48"/>
      <c r="DI2221" s="48"/>
      <c r="DJ2221" s="48"/>
      <c r="DK2221" s="48"/>
      <c r="DL2221" s="48"/>
    </row>
    <row r="2222" spans="1:116" ht="14.4">
      <c r="A2222" t="s">
        <v>2097</v>
      </c>
      <c r="B2222" s="188" t="s">
        <v>334</v>
      </c>
      <c r="C2222" s="151" t="str">
        <f t="shared" si="564"/>
        <v>F.130.03.101</v>
      </c>
      <c r="D2222" s="54" t="s">
        <v>3128</v>
      </c>
      <c r="E2222" s="150" t="s">
        <v>352</v>
      </c>
      <c r="F2222" s="153" t="str">
        <f t="shared" si="565"/>
        <v>plastic waste collection&amp;sorting</v>
      </c>
      <c r="G2222" s="154">
        <f t="shared" si="563"/>
        <v>8.8459900000000008E-2</v>
      </c>
      <c r="H2222"/>
      <c r="I2222"/>
      <c r="J2222" s="227">
        <f t="shared" si="566"/>
        <v>2.6148225210340565E-2</v>
      </c>
      <c r="K2222"/>
      <c r="L2222" s="280">
        <f t="shared" si="567"/>
        <v>2.7987803092000005E-3</v>
      </c>
      <c r="M2222" s="280">
        <f t="shared" si="568"/>
        <v>3.6601679840000002E-3</v>
      </c>
      <c r="N2222" s="281">
        <f t="shared" si="569"/>
        <v>6.4202919171405647E-3</v>
      </c>
      <c r="O2222" s="280">
        <v>1.3268985000000001E-2</v>
      </c>
      <c r="P2222" s="219">
        <v>7.2218933000000002E-4</v>
      </c>
      <c r="Q2222" s="219">
        <v>1.3646043E-3</v>
      </c>
      <c r="R2222" s="219">
        <v>1.1612415000000001E-3</v>
      </c>
      <c r="S2222" s="219">
        <v>1.4316118E-3</v>
      </c>
      <c r="T2222" s="286">
        <v>7.1014892000000003E-6</v>
      </c>
      <c r="U2222" s="219">
        <v>1.9882552E-4</v>
      </c>
      <c r="V2222" s="219">
        <v>1.8005032999999999E-4</v>
      </c>
      <c r="W2222" s="219">
        <v>1.1484655E-4</v>
      </c>
      <c r="X2222" s="219">
        <v>1.3573147999999999E-3</v>
      </c>
      <c r="Y2222" s="219">
        <v>6.3015733000000001E-3</v>
      </c>
      <c r="Z2222" s="286">
        <v>3.6009224E-5</v>
      </c>
      <c r="AA2222" s="286">
        <v>3.8720439999999999E-6</v>
      </c>
      <c r="AB2222" s="286">
        <v>2.3140565E-11</v>
      </c>
      <c r="AC2222"/>
      <c r="AD2222" s="227">
        <f t="shared" si="558"/>
        <v>1.3268985000000001E-2</v>
      </c>
      <c r="AE2222" s="227">
        <f t="shared" si="559"/>
        <v>5.0656242691999994E-3</v>
      </c>
      <c r="AF2222" s="227">
        <f t="shared" si="560"/>
        <v>2.2707160040000003E-3</v>
      </c>
      <c r="AG2222" s="227">
        <f t="shared" si="561"/>
        <v>3.6601679840000002E-3</v>
      </c>
      <c r="AH2222" s="227">
        <f t="shared" si="562"/>
        <v>6.4164198731405647E-3</v>
      </c>
      <c r="AI2222"/>
      <c r="AJ2222">
        <v>1.5109977999999999</v>
      </c>
      <c r="AK2222" s="155">
        <v>1.4074800999999999</v>
      </c>
      <c r="AL2222" s="155">
        <v>9.5276022000000005E-3</v>
      </c>
      <c r="AM2222" s="155">
        <v>0</v>
      </c>
      <c r="AN2222" s="155">
        <v>5.9795850999999997E-2</v>
      </c>
      <c r="AO2222" s="155">
        <v>3.1832847999999997E-2</v>
      </c>
      <c r="AP2222" s="155">
        <v>2.3613674000000002E-3</v>
      </c>
      <c r="AQ2222"/>
      <c r="AR2222" s="156">
        <v>1.9067282E-3</v>
      </c>
      <c r="AS2222" s="156">
        <v>1.7288073000000001E-3</v>
      </c>
      <c r="AT2222" s="156">
        <v>7.8086629000000005E-5</v>
      </c>
      <c r="AU2222" s="156">
        <v>9.9834290999999996E-5</v>
      </c>
      <c r="AV2222" s="282">
        <f t="shared" si="555"/>
        <v>1.03645522167E-7</v>
      </c>
      <c r="AW2222" s="282">
        <f t="shared" si="556"/>
        <v>2.8878191471327176E-10</v>
      </c>
      <c r="AX2222" s="283">
        <f t="shared" si="557"/>
        <v>1.3982393799800001E-2</v>
      </c>
      <c r="AY2222" s="157">
        <v>8.2110257999999995E-8</v>
      </c>
      <c r="AZ2222" s="157">
        <v>2.4774572000000001E-10</v>
      </c>
      <c r="BA2222" s="157">
        <v>6.7687644999999999E-15</v>
      </c>
      <c r="BB2222" s="157">
        <v>3.269534E-12</v>
      </c>
      <c r="BC2222" s="157">
        <v>0</v>
      </c>
      <c r="BD2222" s="157">
        <v>1.15684E-10</v>
      </c>
      <c r="BE2222" s="157">
        <v>2.1337886999999999E-8</v>
      </c>
      <c r="BF2222" s="157">
        <v>1.7482066000000001E-11</v>
      </c>
      <c r="BG2222" s="157">
        <v>2.3388670000000001E-11</v>
      </c>
      <c r="BH2222" s="157">
        <v>4.3163353999999998E-14</v>
      </c>
      <c r="BI2222" s="157">
        <v>5.5466406999999998E-16</v>
      </c>
      <c r="BJ2222" s="157">
        <v>1.1335442E-13</v>
      </c>
      <c r="BK2222" s="157">
        <v>1.2147101E-15</v>
      </c>
      <c r="BL2222" s="157">
        <v>4.0276934000000001E-16</v>
      </c>
      <c r="BM2222" s="157">
        <v>3.8567289999999997E-12</v>
      </c>
      <c r="BN2222" s="157">
        <v>7.4566904000000004E-11</v>
      </c>
      <c r="BO2222" s="157">
        <v>3.1261746999999998E-20</v>
      </c>
      <c r="BP2222" s="157">
        <v>9.5347998000000007E-6</v>
      </c>
      <c r="BQ2222" s="157">
        <v>1.3972859000000001E-2</v>
      </c>
      <c r="BR2222" s="157">
        <v>0</v>
      </c>
      <c r="BS2222" s="157">
        <v>0</v>
      </c>
      <c r="BT2222" s="157">
        <v>0</v>
      </c>
      <c r="BU2222"/>
      <c r="BV2222" s="155">
        <v>5.1384443E-6</v>
      </c>
      <c r="BW2222" s="155">
        <v>1.9520379999999999E-7</v>
      </c>
      <c r="BX2222" s="155">
        <v>2.4664966999999999E-6</v>
      </c>
      <c r="BY2222" s="155">
        <v>2.1348345000000001E-8</v>
      </c>
      <c r="BZ2222" s="155">
        <v>1.5918606000000001E-7</v>
      </c>
      <c r="CA2222" s="155">
        <v>6.7287542000000006E-8</v>
      </c>
      <c r="CB2222" s="155">
        <v>1.0739930000000001E-9</v>
      </c>
      <c r="CC2222" s="155">
        <v>1.013401E-7</v>
      </c>
      <c r="CD2222" s="155">
        <v>1.9322401000000001E-8</v>
      </c>
      <c r="CE2222" s="155">
        <v>1.3839475000000001E-7</v>
      </c>
      <c r="CF2222" s="155">
        <v>0</v>
      </c>
      <c r="CG2222" s="155">
        <v>6.9131365999999997E-17</v>
      </c>
      <c r="CH2222" s="155">
        <v>5.6604493000000004E-13</v>
      </c>
      <c r="CI2222" s="155">
        <v>2.2857472000000001E-7</v>
      </c>
      <c r="CJ2222" s="155">
        <v>1.7274780999999999E-6</v>
      </c>
      <c r="CK2222" s="155">
        <v>1.2737228E-8</v>
      </c>
      <c r="CL2222" s="155">
        <v>0</v>
      </c>
      <c r="CM2222"/>
      <c r="CN2222" s="284">
        <v>4.7910815000000001E-13</v>
      </c>
      <c r="CO2222" s="284">
        <v>8.8468687000000004E-2</v>
      </c>
      <c r="CP2222" s="285">
        <v>2.7882962000000001E-3</v>
      </c>
      <c r="CQ2222" s="284">
        <v>1.4886899999999999E-4</v>
      </c>
      <c r="CR2222" s="284">
        <v>5.1332133000000002E-11</v>
      </c>
      <c r="CS2222" s="284">
        <v>6.0645632999999998E-9</v>
      </c>
      <c r="CT2222" s="284">
        <v>6.4040110000000001E-6</v>
      </c>
      <c r="CU2222" s="284">
        <v>1.0434935000000001E-3</v>
      </c>
      <c r="CV2222" s="284">
        <v>2.8885657000000001E-8</v>
      </c>
      <c r="CW2222" s="284">
        <v>2.3670198E-5</v>
      </c>
      <c r="CX2222"/>
      <c r="CY2222"/>
      <c r="CZ2222"/>
      <c r="DA2222"/>
      <c r="DB2222" s="212"/>
      <c r="DC2222" s="48"/>
      <c r="DD2222" s="48"/>
      <c r="DE2222" s="48"/>
      <c r="DF2222" s="48"/>
      <c r="DG2222" s="48"/>
      <c r="DH2222" s="48"/>
      <c r="DI2222" s="48"/>
      <c r="DJ2222" s="48"/>
      <c r="DK2222" s="48"/>
      <c r="DL2222" s="48"/>
    </row>
    <row r="2223" spans="1:116" ht="14.4">
      <c r="A2223" t="s">
        <v>2098</v>
      </c>
      <c r="B2223" s="188" t="s">
        <v>334</v>
      </c>
      <c r="C2223" s="151" t="str">
        <f t="shared" si="564"/>
        <v>F.130.03.102</v>
      </c>
      <c r="D2223" s="54" t="s">
        <v>3128</v>
      </c>
      <c r="E2223" s="150" t="s">
        <v>352</v>
      </c>
      <c r="F2223" s="153" t="str">
        <f t="shared" si="565"/>
        <v>Scrap separation Mn  Fe  Cu  Ni and Zn</v>
      </c>
      <c r="G2223" s="154">
        <f t="shared" si="563"/>
        <v>1.2164394E-2</v>
      </c>
      <c r="H2223"/>
      <c r="I2223"/>
      <c r="J2223" s="227">
        <f t="shared" si="566"/>
        <v>3.06525463102E-2</v>
      </c>
      <c r="K2223"/>
      <c r="L2223" s="280">
        <f t="shared" si="567"/>
        <v>7.7712041999999999E-5</v>
      </c>
      <c r="M2223" s="280">
        <f t="shared" si="568"/>
        <v>1.6099222600000001E-4</v>
      </c>
      <c r="N2223" s="281">
        <f t="shared" si="569"/>
        <v>2.85891829422E-2</v>
      </c>
      <c r="O2223" s="280">
        <v>1.8246591E-3</v>
      </c>
      <c r="P2223" s="286">
        <v>8.7712132000000004E-5</v>
      </c>
      <c r="Q2223" s="286">
        <v>7.3280093999999993E-5</v>
      </c>
      <c r="R2223" s="286">
        <v>6.7276348999999999E-5</v>
      </c>
      <c r="S2223" s="286">
        <v>1.0435693E-5</v>
      </c>
      <c r="T2223" s="219">
        <v>0</v>
      </c>
      <c r="U2223" s="219">
        <v>0</v>
      </c>
      <c r="V2223" s="219">
        <v>0</v>
      </c>
      <c r="W2223" s="286">
        <v>7.9594222000000005E-6</v>
      </c>
      <c r="X2223" s="219">
        <v>0</v>
      </c>
      <c r="Y2223" s="219">
        <v>3.8122352000000001E-4</v>
      </c>
      <c r="Z2223" s="219">
        <v>0</v>
      </c>
      <c r="AA2223" s="219">
        <v>0</v>
      </c>
      <c r="AB2223" s="219">
        <v>2.8199999999999999E-2</v>
      </c>
      <c r="AC2223"/>
      <c r="AD2223" s="227">
        <f t="shared" si="558"/>
        <v>1.8246591E-3</v>
      </c>
      <c r="AE2223" s="227">
        <f t="shared" si="559"/>
        <v>2.3870426800000002E-4</v>
      </c>
      <c r="AF2223" s="227">
        <f t="shared" si="560"/>
        <v>1.6099222600000001E-4</v>
      </c>
      <c r="AG2223" s="227">
        <f t="shared" si="561"/>
        <v>1.6099222600000001E-4</v>
      </c>
      <c r="AH2223" s="227">
        <f t="shared" si="562"/>
        <v>2.85891829422E-2</v>
      </c>
      <c r="AI2223"/>
      <c r="AJ2223">
        <v>0.23217657</v>
      </c>
      <c r="AK2223" s="155">
        <v>0.13725717000000001</v>
      </c>
      <c r="AL2223" s="155">
        <v>5.2816716999999999E-2</v>
      </c>
      <c r="AM2223" s="155">
        <v>0</v>
      </c>
      <c r="AN2223" s="155">
        <v>1.0115651E-2</v>
      </c>
      <c r="AO2223" s="155">
        <v>2.1417421999999998E-2</v>
      </c>
      <c r="AP2223" s="155">
        <v>1.0569604E-2</v>
      </c>
      <c r="AQ2223"/>
      <c r="AR2223" s="156">
        <v>2.3169613000000001E-4</v>
      </c>
      <c r="AS2223" s="156">
        <v>2.1762377E-4</v>
      </c>
      <c r="AT2223" s="156">
        <v>9.8230574999999996E-6</v>
      </c>
      <c r="AU2223" s="156">
        <v>4.2493016999999999E-6</v>
      </c>
      <c r="AV2223" s="282">
        <f t="shared" si="555"/>
        <v>1.30469888303E-8</v>
      </c>
      <c r="AW2223" s="282">
        <f t="shared" si="556"/>
        <v>3.6327875716160004E-11</v>
      </c>
      <c r="AX2223" s="283">
        <f t="shared" si="557"/>
        <v>5.9514030094E-4</v>
      </c>
      <c r="AY2223" s="157">
        <v>1.1288558000000001E-8</v>
      </c>
      <c r="AZ2223" s="157">
        <v>3.4060303999999998E-11</v>
      </c>
      <c r="BA2223" s="157">
        <v>9.3057615999999993E-16</v>
      </c>
      <c r="BB2223" s="157">
        <v>0</v>
      </c>
      <c r="BC2223" s="157">
        <v>0</v>
      </c>
      <c r="BD2223" s="157">
        <v>1.8028303000000001E-12</v>
      </c>
      <c r="BE2223" s="157">
        <v>1.7566279999999999E-9</v>
      </c>
      <c r="BF2223" s="157">
        <v>4.1113324000000001E-13</v>
      </c>
      <c r="BG2223" s="157">
        <v>1.8555079E-12</v>
      </c>
      <c r="BH2223" s="157">
        <v>0</v>
      </c>
      <c r="BI2223" s="157">
        <v>0</v>
      </c>
      <c r="BJ2223" s="157">
        <v>0</v>
      </c>
      <c r="BK2223" s="157">
        <v>0</v>
      </c>
      <c r="BL2223" s="157">
        <v>0</v>
      </c>
      <c r="BM2223" s="157">
        <v>0</v>
      </c>
      <c r="BN2223" s="157">
        <v>0</v>
      </c>
      <c r="BO2223" s="157">
        <v>0</v>
      </c>
      <c r="BP2223" s="157">
        <v>8.5497094000000001E-7</v>
      </c>
      <c r="BQ2223" s="157">
        <v>5.9428533000000004E-4</v>
      </c>
      <c r="BR2223" s="157">
        <v>0</v>
      </c>
      <c r="BS2223" s="157">
        <v>0</v>
      </c>
      <c r="BT2223" s="157">
        <v>0</v>
      </c>
      <c r="BU2223"/>
      <c r="BV2223" s="155">
        <v>6.1622029999999997E-7</v>
      </c>
      <c r="BW2223" s="155">
        <v>1.2792432E-8</v>
      </c>
      <c r="BX2223" s="155">
        <v>3.3917558999999999E-7</v>
      </c>
      <c r="BY2223" s="155">
        <v>3.2029406999999998E-11</v>
      </c>
      <c r="BZ2223" s="155">
        <v>1.9878347999999999E-8</v>
      </c>
      <c r="CA2223" s="155">
        <v>0</v>
      </c>
      <c r="CB2223" s="155">
        <v>0</v>
      </c>
      <c r="CC2223" s="155">
        <v>0</v>
      </c>
      <c r="CD2223" s="155">
        <v>0</v>
      </c>
      <c r="CE2223" s="155">
        <v>9.7706243999999995E-11</v>
      </c>
      <c r="CF2223" s="155">
        <v>0</v>
      </c>
      <c r="CG2223" s="155">
        <v>0</v>
      </c>
      <c r="CH2223" s="155">
        <v>0</v>
      </c>
      <c r="CI2223" s="155">
        <v>1.3690636E-8</v>
      </c>
      <c r="CJ2223" s="155">
        <v>2.3055355E-7</v>
      </c>
      <c r="CK2223" s="155">
        <v>1.0093535E-14</v>
      </c>
      <c r="CL2223" s="155">
        <v>0</v>
      </c>
      <c r="CM2223"/>
      <c r="CN2223" s="284">
        <v>0</v>
      </c>
      <c r="CO2223" s="284">
        <v>1.2164394E-2</v>
      </c>
      <c r="CP2223" s="285">
        <v>0</v>
      </c>
      <c r="CQ2223" s="284">
        <v>8.7523955000000005E-6</v>
      </c>
      <c r="CR2223" s="284">
        <v>0</v>
      </c>
      <c r="CS2223" s="284">
        <v>0</v>
      </c>
      <c r="CT2223" s="284">
        <v>7.9511025000000004E-7</v>
      </c>
      <c r="CU2223" s="284">
        <v>0</v>
      </c>
      <c r="CV2223" s="284">
        <v>0</v>
      </c>
      <c r="CW2223" s="284">
        <v>0</v>
      </c>
      <c r="CX2223"/>
      <c r="CY2223"/>
      <c r="CZ2223"/>
      <c r="DA2223"/>
      <c r="DB2223" s="212"/>
      <c r="DC2223" s="48"/>
      <c r="DD2223" s="48"/>
      <c r="DE2223" s="48"/>
      <c r="DF2223" s="48"/>
      <c r="DG2223" s="48"/>
      <c r="DH2223" s="48"/>
      <c r="DI2223" s="48"/>
      <c r="DJ2223" s="48"/>
      <c r="DK2223" s="48"/>
      <c r="DL2223" s="48"/>
    </row>
    <row r="2224" spans="1:116" ht="14.4">
      <c r="A2224" t="s">
        <v>2099</v>
      </c>
      <c r="B2224" s="188" t="s">
        <v>334</v>
      </c>
      <c r="C2224" s="151" t="str">
        <f t="shared" si="564"/>
        <v>F.130.03.103</v>
      </c>
      <c r="D2224" s="54" t="s">
        <v>3128</v>
      </c>
      <c r="E2224" s="150" t="s">
        <v>352</v>
      </c>
      <c r="F2224" s="153" t="str">
        <f t="shared" si="565"/>
        <v>Scrap collection&amp;sorting (alum.)</v>
      </c>
      <c r="G2224" s="154">
        <f t="shared" si="563"/>
        <v>4.4229949333333331E-2</v>
      </c>
      <c r="H2224"/>
      <c r="I2224"/>
      <c r="J2224" s="227">
        <f t="shared" si="566"/>
        <v>1.3074112440170281E-2</v>
      </c>
      <c r="K2224"/>
      <c r="L2224" s="280">
        <f t="shared" si="567"/>
        <v>1.3993901526E-3</v>
      </c>
      <c r="M2224" s="280">
        <f t="shared" si="568"/>
        <v>1.8300839790000001E-3</v>
      </c>
      <c r="N2224" s="281">
        <f t="shared" si="569"/>
        <v>3.2101459085702817E-3</v>
      </c>
      <c r="O2224" s="280">
        <v>6.6344923999999998E-3</v>
      </c>
      <c r="P2224" s="219">
        <v>3.6109465999999997E-4</v>
      </c>
      <c r="Q2224" s="219">
        <v>6.8230215000000002E-4</v>
      </c>
      <c r="R2224" s="219">
        <v>5.8062076000000001E-4</v>
      </c>
      <c r="S2224" s="219">
        <v>7.1580589000000004E-4</v>
      </c>
      <c r="T2224" s="286">
        <v>3.5507446000000002E-6</v>
      </c>
      <c r="U2224" s="286">
        <v>9.9412757999999996E-5</v>
      </c>
      <c r="V2224" s="286">
        <v>9.0025167000000003E-5</v>
      </c>
      <c r="W2224" s="286">
        <v>5.7423275000000001E-5</v>
      </c>
      <c r="X2224" s="219">
        <v>6.7865739E-4</v>
      </c>
      <c r="Y2224" s="219">
        <v>3.1507865999999998E-3</v>
      </c>
      <c r="Z2224" s="286">
        <v>1.8004612E-5</v>
      </c>
      <c r="AA2224" s="286">
        <v>1.9360219999999999E-6</v>
      </c>
      <c r="AB2224" s="286">
        <v>1.1570282E-11</v>
      </c>
      <c r="AC2224"/>
      <c r="AD2224" s="227">
        <f t="shared" si="558"/>
        <v>6.6344923999999998E-3</v>
      </c>
      <c r="AE2224" s="227">
        <f t="shared" si="559"/>
        <v>2.5328121296000002E-3</v>
      </c>
      <c r="AF2224" s="227">
        <f t="shared" si="560"/>
        <v>1.1353579990000002E-3</v>
      </c>
      <c r="AG2224" s="227">
        <f t="shared" si="561"/>
        <v>1.8300839790000001E-3</v>
      </c>
      <c r="AH2224" s="227">
        <f t="shared" si="562"/>
        <v>3.2082098865702817E-3</v>
      </c>
      <c r="AI2224"/>
      <c r="AJ2224">
        <v>0.75549889999999997</v>
      </c>
      <c r="AK2224" s="155">
        <v>0.70374006</v>
      </c>
      <c r="AL2224" s="155">
        <v>4.7638011000000003E-3</v>
      </c>
      <c r="AM2224" s="155">
        <v>0</v>
      </c>
      <c r="AN2224" s="155">
        <v>2.9897925999999998E-2</v>
      </c>
      <c r="AO2224" s="155">
        <v>1.5916423999999998E-2</v>
      </c>
      <c r="AP2224" s="155">
        <v>1.1806837000000001E-3</v>
      </c>
      <c r="AQ2224"/>
      <c r="AR2224" s="156">
        <v>9.5336412000000001E-4</v>
      </c>
      <c r="AS2224" s="156">
        <v>8.6440365999999999E-4</v>
      </c>
      <c r="AT2224" s="156">
        <v>3.9043315E-5</v>
      </c>
      <c r="AU2224" s="156">
        <v>4.9917145E-5</v>
      </c>
      <c r="AV2224" s="282">
        <f t="shared" si="555"/>
        <v>5.1822760581499993E-8</v>
      </c>
      <c r="AW2224" s="282">
        <f t="shared" si="556"/>
        <v>1.4439095735459091E-10</v>
      </c>
      <c r="AX2224" s="283">
        <f t="shared" si="557"/>
        <v>6.9911967999000003E-3</v>
      </c>
      <c r="AY2224" s="157">
        <v>4.1055128999999997E-8</v>
      </c>
      <c r="AZ2224" s="157">
        <v>1.2387286E-10</v>
      </c>
      <c r="BA2224" s="157">
        <v>3.3843822E-15</v>
      </c>
      <c r="BB2224" s="157">
        <v>1.634767E-12</v>
      </c>
      <c r="BC2224" s="157">
        <v>0</v>
      </c>
      <c r="BD2224" s="157">
        <v>5.7841998000000001E-11</v>
      </c>
      <c r="BE2224" s="157">
        <v>1.0668942999999999E-8</v>
      </c>
      <c r="BF2224" s="157">
        <v>8.7410330000000005E-12</v>
      </c>
      <c r="BG2224" s="157">
        <v>1.1694335E-11</v>
      </c>
      <c r="BH2224" s="157">
        <v>2.1581676999999999E-14</v>
      </c>
      <c r="BI2224" s="157">
        <v>2.7733202999999999E-16</v>
      </c>
      <c r="BJ2224" s="157">
        <v>5.6677208000000002E-14</v>
      </c>
      <c r="BK2224" s="157">
        <v>6.0735505999999997E-16</v>
      </c>
      <c r="BL2224" s="157">
        <v>2.0138467E-16</v>
      </c>
      <c r="BM2224" s="157">
        <v>1.9283644999999998E-12</v>
      </c>
      <c r="BN2224" s="157">
        <v>3.7283452000000002E-11</v>
      </c>
      <c r="BO2224" s="157">
        <v>1.5630874000000001E-20</v>
      </c>
      <c r="BP2224" s="157">
        <v>4.7673999000000004E-6</v>
      </c>
      <c r="BQ2224" s="157">
        <v>6.9864293999999999E-3</v>
      </c>
      <c r="BR2224" s="157">
        <v>0</v>
      </c>
      <c r="BS2224" s="157">
        <v>0</v>
      </c>
      <c r="BT2224" s="157">
        <v>0</v>
      </c>
      <c r="BU2224"/>
      <c r="BV2224" s="155">
        <v>2.5692222E-6</v>
      </c>
      <c r="BW2224" s="155">
        <v>9.7601898999999994E-8</v>
      </c>
      <c r="BX2224" s="155">
        <v>1.2332483E-6</v>
      </c>
      <c r="BY2224" s="155">
        <v>1.0674172E-8</v>
      </c>
      <c r="BZ2224" s="155">
        <v>7.9593029000000003E-8</v>
      </c>
      <c r="CA2224" s="155">
        <v>3.3643771000000003E-8</v>
      </c>
      <c r="CB2224" s="155">
        <v>5.3699650999999997E-10</v>
      </c>
      <c r="CC2224" s="155">
        <v>5.0670052E-8</v>
      </c>
      <c r="CD2224" s="155">
        <v>9.6612006000000007E-9</v>
      </c>
      <c r="CE2224" s="155">
        <v>6.9197375000000005E-8</v>
      </c>
      <c r="CF2224" s="155">
        <v>0</v>
      </c>
      <c r="CG2224" s="155">
        <v>3.4565682999999998E-17</v>
      </c>
      <c r="CH2224" s="155">
        <v>2.8302247000000001E-13</v>
      </c>
      <c r="CI2224" s="155">
        <v>1.1428736000000001E-7</v>
      </c>
      <c r="CJ2224" s="155">
        <v>8.6373907000000004E-7</v>
      </c>
      <c r="CK2224" s="155">
        <v>6.3686142000000001E-9</v>
      </c>
      <c r="CL2224" s="155">
        <v>0</v>
      </c>
      <c r="CM2224"/>
      <c r="CN2224" s="284">
        <v>2.3955408E-13</v>
      </c>
      <c r="CO2224" s="284">
        <v>4.4234344000000002E-2</v>
      </c>
      <c r="CP2224" s="285">
        <v>1.3941481E-3</v>
      </c>
      <c r="CQ2224" s="284">
        <v>7.4434498999999998E-5</v>
      </c>
      <c r="CR2224" s="284">
        <v>2.5666067000000001E-11</v>
      </c>
      <c r="CS2224" s="284">
        <v>3.0322815999999999E-9</v>
      </c>
      <c r="CT2224" s="284">
        <v>3.2020055000000001E-6</v>
      </c>
      <c r="CU2224" s="284">
        <v>5.2174673999999999E-4</v>
      </c>
      <c r="CV2224" s="284">
        <v>1.4442828E-8</v>
      </c>
      <c r="CW2224" s="284">
        <v>1.1835099E-5</v>
      </c>
      <c r="CX2224"/>
      <c r="CY2224"/>
      <c r="CZ2224"/>
      <c r="DA2224"/>
      <c r="DB2224" s="212"/>
      <c r="DC2224" s="48"/>
      <c r="DD2224" s="48"/>
      <c r="DE2224" s="48"/>
      <c r="DF2224" s="48"/>
      <c r="DG2224" s="48"/>
      <c r="DH2224" s="48"/>
      <c r="DI2224" s="48"/>
      <c r="DJ2224" s="48"/>
      <c r="DK2224" s="48"/>
      <c r="DL2224" s="48"/>
    </row>
    <row r="2225" spans="1:116" ht="14.4">
      <c r="A2225" t="s">
        <v>2100</v>
      </c>
      <c r="B2225" s="188" t="s">
        <v>334</v>
      </c>
      <c r="C2225" s="151" t="str">
        <f t="shared" si="564"/>
        <v>F.130.03.104</v>
      </c>
      <c r="D2225" s="54" t="s">
        <v>3128</v>
      </c>
      <c r="E2225" s="150" t="s">
        <v>352</v>
      </c>
      <c r="F2225" s="153" t="str">
        <f t="shared" si="565"/>
        <v>Scrap collection&amp;sorting (copper)</v>
      </c>
      <c r="G2225" s="154">
        <f t="shared" si="563"/>
        <v>4.4229949333333331E-2</v>
      </c>
      <c r="H2225"/>
      <c r="I2225"/>
      <c r="J2225" s="227">
        <f t="shared" si="566"/>
        <v>1.3074112440170281E-2</v>
      </c>
      <c r="K2225"/>
      <c r="L2225" s="280">
        <f t="shared" si="567"/>
        <v>1.3993901526E-3</v>
      </c>
      <c r="M2225" s="280">
        <f t="shared" si="568"/>
        <v>1.8300839790000001E-3</v>
      </c>
      <c r="N2225" s="281">
        <f t="shared" si="569"/>
        <v>3.2101459085702817E-3</v>
      </c>
      <c r="O2225" s="280">
        <v>6.6344923999999998E-3</v>
      </c>
      <c r="P2225" s="219">
        <v>3.6109465999999997E-4</v>
      </c>
      <c r="Q2225" s="219">
        <v>6.8230215000000002E-4</v>
      </c>
      <c r="R2225" s="219">
        <v>5.8062076000000001E-4</v>
      </c>
      <c r="S2225" s="219">
        <v>7.1580589000000004E-4</v>
      </c>
      <c r="T2225" s="286">
        <v>3.5507446000000002E-6</v>
      </c>
      <c r="U2225" s="286">
        <v>9.9412757999999996E-5</v>
      </c>
      <c r="V2225" s="286">
        <v>9.0025167000000003E-5</v>
      </c>
      <c r="W2225" s="286">
        <v>5.7423275000000001E-5</v>
      </c>
      <c r="X2225" s="219">
        <v>6.7865739E-4</v>
      </c>
      <c r="Y2225" s="219">
        <v>3.1507865999999998E-3</v>
      </c>
      <c r="Z2225" s="286">
        <v>1.8004612E-5</v>
      </c>
      <c r="AA2225" s="286">
        <v>1.9360219999999999E-6</v>
      </c>
      <c r="AB2225" s="286">
        <v>1.1570282E-11</v>
      </c>
      <c r="AC2225"/>
      <c r="AD2225" s="227">
        <f t="shared" si="558"/>
        <v>6.6344923999999998E-3</v>
      </c>
      <c r="AE2225" s="227">
        <f t="shared" si="559"/>
        <v>2.5328121296000002E-3</v>
      </c>
      <c r="AF2225" s="227">
        <f t="shared" si="560"/>
        <v>1.1353579990000002E-3</v>
      </c>
      <c r="AG2225" s="227">
        <f t="shared" si="561"/>
        <v>1.8300839790000001E-3</v>
      </c>
      <c r="AH2225" s="227">
        <f t="shared" si="562"/>
        <v>3.2082098865702817E-3</v>
      </c>
      <c r="AI2225"/>
      <c r="AJ2225">
        <v>0.75549889999999997</v>
      </c>
      <c r="AK2225" s="155">
        <v>0.70374006</v>
      </c>
      <c r="AL2225" s="155">
        <v>4.7638011000000003E-3</v>
      </c>
      <c r="AM2225" s="155">
        <v>0</v>
      </c>
      <c r="AN2225" s="155">
        <v>2.9897925999999998E-2</v>
      </c>
      <c r="AO2225" s="155">
        <v>1.5916423999999998E-2</v>
      </c>
      <c r="AP2225" s="155">
        <v>1.1806837000000001E-3</v>
      </c>
      <c r="AQ2225"/>
      <c r="AR2225" s="156">
        <v>9.5336412000000001E-4</v>
      </c>
      <c r="AS2225" s="156">
        <v>8.6440365999999999E-4</v>
      </c>
      <c r="AT2225" s="156">
        <v>3.9043315E-5</v>
      </c>
      <c r="AU2225" s="156">
        <v>4.9917145E-5</v>
      </c>
      <c r="AV2225" s="282">
        <f t="shared" si="555"/>
        <v>5.1822760581499993E-8</v>
      </c>
      <c r="AW2225" s="282">
        <f t="shared" si="556"/>
        <v>1.4439095735459091E-10</v>
      </c>
      <c r="AX2225" s="283">
        <f t="shared" si="557"/>
        <v>6.9911967999000003E-3</v>
      </c>
      <c r="AY2225" s="157">
        <v>4.1055128999999997E-8</v>
      </c>
      <c r="AZ2225" s="157">
        <v>1.2387286E-10</v>
      </c>
      <c r="BA2225" s="157">
        <v>3.3843822E-15</v>
      </c>
      <c r="BB2225" s="157">
        <v>1.634767E-12</v>
      </c>
      <c r="BC2225" s="157">
        <v>0</v>
      </c>
      <c r="BD2225" s="157">
        <v>5.7841998000000001E-11</v>
      </c>
      <c r="BE2225" s="157">
        <v>1.0668942999999999E-8</v>
      </c>
      <c r="BF2225" s="157">
        <v>8.7410330000000005E-12</v>
      </c>
      <c r="BG2225" s="157">
        <v>1.1694335E-11</v>
      </c>
      <c r="BH2225" s="157">
        <v>2.1581676999999999E-14</v>
      </c>
      <c r="BI2225" s="157">
        <v>2.7733202999999999E-16</v>
      </c>
      <c r="BJ2225" s="157">
        <v>5.6677208000000002E-14</v>
      </c>
      <c r="BK2225" s="157">
        <v>6.0735505999999997E-16</v>
      </c>
      <c r="BL2225" s="157">
        <v>2.0138467E-16</v>
      </c>
      <c r="BM2225" s="157">
        <v>1.9283644999999998E-12</v>
      </c>
      <c r="BN2225" s="157">
        <v>3.7283452000000002E-11</v>
      </c>
      <c r="BO2225" s="157">
        <v>1.5630874000000001E-20</v>
      </c>
      <c r="BP2225" s="157">
        <v>4.7673999000000004E-6</v>
      </c>
      <c r="BQ2225" s="157">
        <v>6.9864293999999999E-3</v>
      </c>
      <c r="BR2225" s="157">
        <v>0</v>
      </c>
      <c r="BS2225" s="157">
        <v>0</v>
      </c>
      <c r="BT2225" s="157">
        <v>0</v>
      </c>
      <c r="BU2225"/>
      <c r="BV2225" s="155">
        <v>2.5692222E-6</v>
      </c>
      <c r="BW2225" s="155">
        <v>9.7601898999999994E-8</v>
      </c>
      <c r="BX2225" s="155">
        <v>1.2332483E-6</v>
      </c>
      <c r="BY2225" s="155">
        <v>1.0674172E-8</v>
      </c>
      <c r="BZ2225" s="155">
        <v>7.9593029000000003E-8</v>
      </c>
      <c r="CA2225" s="155">
        <v>3.3643771000000003E-8</v>
      </c>
      <c r="CB2225" s="155">
        <v>5.3699650999999997E-10</v>
      </c>
      <c r="CC2225" s="155">
        <v>5.0670052E-8</v>
      </c>
      <c r="CD2225" s="155">
        <v>9.6612006000000007E-9</v>
      </c>
      <c r="CE2225" s="155">
        <v>6.9197375000000005E-8</v>
      </c>
      <c r="CF2225" s="155">
        <v>0</v>
      </c>
      <c r="CG2225" s="155">
        <v>3.4565682999999998E-17</v>
      </c>
      <c r="CH2225" s="155">
        <v>2.8302247000000001E-13</v>
      </c>
      <c r="CI2225" s="155">
        <v>1.1428736000000001E-7</v>
      </c>
      <c r="CJ2225" s="155">
        <v>8.6373907000000004E-7</v>
      </c>
      <c r="CK2225" s="155">
        <v>6.3686142000000001E-9</v>
      </c>
      <c r="CL2225" s="155">
        <v>0</v>
      </c>
      <c r="CM2225"/>
      <c r="CN2225" s="284">
        <v>2.3955408E-13</v>
      </c>
      <c r="CO2225" s="284">
        <v>4.4234344000000002E-2</v>
      </c>
      <c r="CP2225" s="285">
        <v>1.3941481E-3</v>
      </c>
      <c r="CQ2225" s="284">
        <v>7.4434498999999998E-5</v>
      </c>
      <c r="CR2225" s="284">
        <v>2.5666067000000001E-11</v>
      </c>
      <c r="CS2225" s="284">
        <v>3.0322815999999999E-9</v>
      </c>
      <c r="CT2225" s="284">
        <v>3.2020055000000001E-6</v>
      </c>
      <c r="CU2225" s="284">
        <v>5.2174673999999999E-4</v>
      </c>
      <c r="CV2225" s="284">
        <v>1.4442828E-8</v>
      </c>
      <c r="CW2225" s="284">
        <v>1.1835099E-5</v>
      </c>
      <c r="CX2225"/>
      <c r="CY2225"/>
      <c r="CZ2225"/>
      <c r="DA2225"/>
      <c r="DB2225" s="212"/>
      <c r="DC2225" s="48"/>
      <c r="DD2225" s="48"/>
      <c r="DE2225" s="48"/>
      <c r="DF2225" s="48"/>
      <c r="DG2225" s="48"/>
      <c r="DH2225" s="48"/>
      <c r="DI2225" s="48"/>
      <c r="DJ2225" s="48"/>
      <c r="DK2225" s="48"/>
      <c r="DL2225" s="48"/>
    </row>
    <row r="2226" spans="1:116" ht="14.4">
      <c r="A2226" t="s">
        <v>2101</v>
      </c>
      <c r="B2226" s="188" t="s">
        <v>334</v>
      </c>
      <c r="C2226" s="151" t="str">
        <f t="shared" si="564"/>
        <v>F.130.03.105</v>
      </c>
      <c r="D2226" s="54" t="s">
        <v>3128</v>
      </c>
      <c r="E2226" s="150" t="s">
        <v>352</v>
      </c>
      <c r="F2226" s="153" t="str">
        <f t="shared" si="565"/>
        <v>Scrap collection&amp;sorting (iron and glass)</v>
      </c>
      <c r="G2226" s="154">
        <f t="shared" si="563"/>
        <v>2.9486632666666669E-2</v>
      </c>
      <c r="H2226"/>
      <c r="I2226"/>
      <c r="J2226" s="227">
        <f t="shared" si="566"/>
        <v>8.7160749401135225E-3</v>
      </c>
      <c r="K2226"/>
      <c r="L2226" s="280">
        <f t="shared" si="567"/>
        <v>9.3292677510000007E-4</v>
      </c>
      <c r="M2226" s="280">
        <f t="shared" si="568"/>
        <v>1.220055993E-3</v>
      </c>
      <c r="N2226" s="281">
        <f t="shared" si="569"/>
        <v>2.1400972720135216E-3</v>
      </c>
      <c r="O2226" s="280">
        <v>4.4229949000000003E-3</v>
      </c>
      <c r="P2226" s="219">
        <v>2.4072977999999999E-4</v>
      </c>
      <c r="Q2226" s="219">
        <v>4.5486810000000002E-4</v>
      </c>
      <c r="R2226" s="219">
        <v>3.8708051000000001E-4</v>
      </c>
      <c r="S2226" s="219">
        <v>4.7720393000000002E-4</v>
      </c>
      <c r="T2226" s="286">
        <v>2.3671630999999999E-6</v>
      </c>
      <c r="U2226" s="286">
        <v>6.6275172000000002E-5</v>
      </c>
      <c r="V2226" s="286">
        <v>6.0016777999999998E-5</v>
      </c>
      <c r="W2226" s="286">
        <v>3.8282182999999998E-5</v>
      </c>
      <c r="X2226" s="219">
        <v>4.5243825999999998E-4</v>
      </c>
      <c r="Y2226" s="219">
        <v>2.1005244E-3</v>
      </c>
      <c r="Z2226" s="286">
        <v>1.2003075E-5</v>
      </c>
      <c r="AA2226" s="286">
        <v>1.2906812999999999E-6</v>
      </c>
      <c r="AB2226" s="286">
        <v>7.7135215000000005E-12</v>
      </c>
      <c r="AC2226"/>
      <c r="AD2226" s="227">
        <f t="shared" si="558"/>
        <v>4.4229949000000003E-3</v>
      </c>
      <c r="AE2226" s="227">
        <f t="shared" si="559"/>
        <v>1.6885414330999999E-3</v>
      </c>
      <c r="AF2226" s="227">
        <f t="shared" si="560"/>
        <v>7.5690533929999998E-4</v>
      </c>
      <c r="AG2226" s="227">
        <f t="shared" si="561"/>
        <v>1.220055993E-3</v>
      </c>
      <c r="AH2226" s="227">
        <f t="shared" si="562"/>
        <v>2.1388065907135215E-3</v>
      </c>
      <c r="AI2226"/>
      <c r="AJ2226">
        <v>0.50366593000000004</v>
      </c>
      <c r="AK2226" s="155">
        <v>0.46916004</v>
      </c>
      <c r="AL2226" s="155">
        <v>3.1758673999999999E-3</v>
      </c>
      <c r="AM2226" s="155">
        <v>0</v>
      </c>
      <c r="AN2226" s="155">
        <v>1.993195E-2</v>
      </c>
      <c r="AO2226" s="155">
        <v>1.0610949E-2</v>
      </c>
      <c r="AP2226" s="155">
        <v>7.8712246000000002E-4</v>
      </c>
      <c r="AQ2226"/>
      <c r="AR2226" s="156">
        <v>6.3557608000000001E-4</v>
      </c>
      <c r="AS2226" s="156">
        <v>5.7626911000000002E-4</v>
      </c>
      <c r="AT2226" s="156">
        <v>2.6028875999999998E-5</v>
      </c>
      <c r="AU2226" s="156">
        <v>3.3278097000000001E-5</v>
      </c>
      <c r="AV2226" s="282">
        <f t="shared" si="555"/>
        <v>3.4548507387999997E-8</v>
      </c>
      <c r="AW2226" s="282">
        <f t="shared" si="556"/>
        <v>9.6260637703070574E-11</v>
      </c>
      <c r="AX2226" s="283">
        <f t="shared" si="557"/>
        <v>4.6607978666000005E-3</v>
      </c>
      <c r="AY2226" s="157">
        <v>2.7370086000000001E-8</v>
      </c>
      <c r="AZ2226" s="157">
        <v>8.2581906000000002E-11</v>
      </c>
      <c r="BA2226" s="157">
        <v>2.2562547999999999E-15</v>
      </c>
      <c r="BB2226" s="157">
        <v>1.0898447E-12</v>
      </c>
      <c r="BC2226" s="157">
        <v>0</v>
      </c>
      <c r="BD2226" s="157">
        <v>3.8561332E-11</v>
      </c>
      <c r="BE2226" s="157">
        <v>7.1126289999999998E-9</v>
      </c>
      <c r="BF2226" s="157">
        <v>5.8273554000000001E-12</v>
      </c>
      <c r="BG2226" s="157">
        <v>7.7962233999999992E-12</v>
      </c>
      <c r="BH2226" s="157">
        <v>1.4387785E-14</v>
      </c>
      <c r="BI2226" s="157">
        <v>1.8488801999999999E-16</v>
      </c>
      <c r="BJ2226" s="157">
        <v>3.7784804999999997E-14</v>
      </c>
      <c r="BK2226" s="157">
        <v>4.0490338000000001E-16</v>
      </c>
      <c r="BL2226" s="157">
        <v>1.3425645000000001E-16</v>
      </c>
      <c r="BM2226" s="157">
        <v>1.2855762999999999E-12</v>
      </c>
      <c r="BN2226" s="157">
        <v>2.4855634999999999E-11</v>
      </c>
      <c r="BO2226" s="157">
        <v>1.0420582E-20</v>
      </c>
      <c r="BP2226" s="157">
        <v>3.1782666000000001E-6</v>
      </c>
      <c r="BQ2226" s="157">
        <v>4.6576196000000002E-3</v>
      </c>
      <c r="BR2226" s="157">
        <v>0</v>
      </c>
      <c r="BS2226" s="157">
        <v>0</v>
      </c>
      <c r="BT2226" s="157">
        <v>0</v>
      </c>
      <c r="BU2226"/>
      <c r="BV2226" s="155">
        <v>1.7128148E-6</v>
      </c>
      <c r="BW2226" s="155">
        <v>6.5067933000000006E-8</v>
      </c>
      <c r="BX2226" s="155">
        <v>8.2216556000000005E-7</v>
      </c>
      <c r="BY2226" s="155">
        <v>7.1161149000000001E-9</v>
      </c>
      <c r="BZ2226" s="155">
        <v>5.3062018999999998E-8</v>
      </c>
      <c r="CA2226" s="155">
        <v>2.2429181E-8</v>
      </c>
      <c r="CB2226" s="155">
        <v>3.5799767000000002E-10</v>
      </c>
      <c r="CC2226" s="155">
        <v>3.3780034E-8</v>
      </c>
      <c r="CD2226" s="155">
        <v>6.4408003999999996E-9</v>
      </c>
      <c r="CE2226" s="155">
        <v>4.6131583000000002E-8</v>
      </c>
      <c r="CF2226" s="155">
        <v>0</v>
      </c>
      <c r="CG2226" s="155">
        <v>2.3043789000000001E-17</v>
      </c>
      <c r="CH2226" s="155">
        <v>1.8868163999999999E-13</v>
      </c>
      <c r="CI2226" s="155">
        <v>7.6191572999999998E-8</v>
      </c>
      <c r="CJ2226" s="155">
        <v>5.7582603999999997E-7</v>
      </c>
      <c r="CK2226" s="155">
        <v>4.2457428000000003E-9</v>
      </c>
      <c r="CL2226" s="155">
        <v>0</v>
      </c>
      <c r="CM2226"/>
      <c r="CN2226" s="284">
        <v>1.5970272000000001E-13</v>
      </c>
      <c r="CO2226" s="284">
        <v>2.9489562E-2</v>
      </c>
      <c r="CP2226" s="285">
        <v>9.2943208000000001E-4</v>
      </c>
      <c r="CQ2226" s="284">
        <v>4.9622999E-5</v>
      </c>
      <c r="CR2226" s="284">
        <v>1.7110711E-11</v>
      </c>
      <c r="CS2226" s="284">
        <v>2.0215210999999998E-9</v>
      </c>
      <c r="CT2226" s="284">
        <v>2.1346702999999999E-6</v>
      </c>
      <c r="CU2226" s="284">
        <v>3.4783116000000001E-4</v>
      </c>
      <c r="CV2226" s="284">
        <v>9.6285522999999993E-9</v>
      </c>
      <c r="CW2226" s="284">
        <v>7.8900658999999996E-6</v>
      </c>
      <c r="CX2226"/>
      <c r="CY2226"/>
      <c r="CZ2226"/>
      <c r="DA2226"/>
      <c r="DB2226" s="212"/>
      <c r="DC2226" s="48"/>
      <c r="DD2226" s="48"/>
      <c r="DE2226" s="48"/>
      <c r="DF2226" s="48"/>
      <c r="DG2226" s="48"/>
      <c r="DH2226" s="48"/>
      <c r="DI2226" s="48"/>
      <c r="DJ2226" s="48"/>
      <c r="DK2226" s="48"/>
      <c r="DL2226" s="48"/>
    </row>
    <row r="2227" spans="1:116" ht="14.4">
      <c r="A2227" t="s">
        <v>2102</v>
      </c>
      <c r="B2227" s="188" t="s">
        <v>334</v>
      </c>
      <c r="C2227" s="151" t="str">
        <f t="shared" si="564"/>
        <v>F.130.03.106</v>
      </c>
      <c r="D2227" s="54" t="s">
        <v>3128</v>
      </c>
      <c r="E2227" s="150" t="s">
        <v>352</v>
      </c>
      <c r="F2227" s="153" t="str">
        <f t="shared" si="565"/>
        <v>Scrap collection&amp;sorting (other non-ferro metals)</v>
      </c>
      <c r="G2227" s="154">
        <f t="shared" si="563"/>
        <v>8.8459900000000008E-2</v>
      </c>
      <c r="H2227"/>
      <c r="I2227"/>
      <c r="J2227" s="227">
        <f t="shared" si="566"/>
        <v>2.6148225210340565E-2</v>
      </c>
      <c r="K2227"/>
      <c r="L2227" s="280">
        <f t="shared" si="567"/>
        <v>2.7987803092000005E-3</v>
      </c>
      <c r="M2227" s="280">
        <f t="shared" si="568"/>
        <v>3.6601679840000002E-3</v>
      </c>
      <c r="N2227" s="281">
        <f t="shared" si="569"/>
        <v>6.4202919171405647E-3</v>
      </c>
      <c r="O2227" s="280">
        <v>1.3268985000000001E-2</v>
      </c>
      <c r="P2227" s="219">
        <v>7.2218933000000002E-4</v>
      </c>
      <c r="Q2227" s="219">
        <v>1.3646043E-3</v>
      </c>
      <c r="R2227" s="219">
        <v>1.1612415000000001E-3</v>
      </c>
      <c r="S2227" s="219">
        <v>1.4316118E-3</v>
      </c>
      <c r="T2227" s="286">
        <v>7.1014892000000003E-6</v>
      </c>
      <c r="U2227" s="219">
        <v>1.9882552E-4</v>
      </c>
      <c r="V2227" s="219">
        <v>1.8005032999999999E-4</v>
      </c>
      <c r="W2227" s="219">
        <v>1.1484655E-4</v>
      </c>
      <c r="X2227" s="219">
        <v>1.3573147999999999E-3</v>
      </c>
      <c r="Y2227" s="219">
        <v>6.3015733000000001E-3</v>
      </c>
      <c r="Z2227" s="286">
        <v>3.6009224E-5</v>
      </c>
      <c r="AA2227" s="286">
        <v>3.8720439999999999E-6</v>
      </c>
      <c r="AB2227" s="286">
        <v>2.3140565E-11</v>
      </c>
      <c r="AC2227"/>
      <c r="AD2227" s="227">
        <f t="shared" si="558"/>
        <v>1.3268985000000001E-2</v>
      </c>
      <c r="AE2227" s="227">
        <f t="shared" si="559"/>
        <v>5.0656242691999994E-3</v>
      </c>
      <c r="AF2227" s="227">
        <f t="shared" si="560"/>
        <v>2.2707160040000003E-3</v>
      </c>
      <c r="AG2227" s="227">
        <f t="shared" si="561"/>
        <v>3.6601679840000002E-3</v>
      </c>
      <c r="AH2227" s="227">
        <f t="shared" si="562"/>
        <v>6.4164198731405647E-3</v>
      </c>
      <c r="AI2227"/>
      <c r="AJ2227">
        <v>1.5109977999999999</v>
      </c>
      <c r="AK2227" s="155">
        <v>1.4074800999999999</v>
      </c>
      <c r="AL2227" s="155">
        <v>9.5276022000000005E-3</v>
      </c>
      <c r="AM2227" s="155">
        <v>0</v>
      </c>
      <c r="AN2227" s="155">
        <v>5.9795850999999997E-2</v>
      </c>
      <c r="AO2227" s="155">
        <v>3.1832847999999997E-2</v>
      </c>
      <c r="AP2227" s="155">
        <v>2.3613674000000002E-3</v>
      </c>
      <c r="AQ2227"/>
      <c r="AR2227" s="156">
        <v>1.9067282E-3</v>
      </c>
      <c r="AS2227" s="156">
        <v>1.7288073000000001E-3</v>
      </c>
      <c r="AT2227" s="156">
        <v>7.8086629000000005E-5</v>
      </c>
      <c r="AU2227" s="156">
        <v>9.9834290999999996E-5</v>
      </c>
      <c r="AV2227" s="282">
        <f t="shared" si="555"/>
        <v>1.03645522167E-7</v>
      </c>
      <c r="AW2227" s="282">
        <f t="shared" si="556"/>
        <v>2.8878191471327176E-10</v>
      </c>
      <c r="AX2227" s="283">
        <f t="shared" si="557"/>
        <v>1.3982393799800001E-2</v>
      </c>
      <c r="AY2227" s="157">
        <v>8.2110257999999995E-8</v>
      </c>
      <c r="AZ2227" s="157">
        <v>2.4774572000000001E-10</v>
      </c>
      <c r="BA2227" s="157">
        <v>6.7687644999999999E-15</v>
      </c>
      <c r="BB2227" s="157">
        <v>3.269534E-12</v>
      </c>
      <c r="BC2227" s="157">
        <v>0</v>
      </c>
      <c r="BD2227" s="157">
        <v>1.15684E-10</v>
      </c>
      <c r="BE2227" s="157">
        <v>2.1337886999999999E-8</v>
      </c>
      <c r="BF2227" s="157">
        <v>1.7482066000000001E-11</v>
      </c>
      <c r="BG2227" s="157">
        <v>2.3388670000000001E-11</v>
      </c>
      <c r="BH2227" s="157">
        <v>4.3163353999999998E-14</v>
      </c>
      <c r="BI2227" s="157">
        <v>5.5466406999999998E-16</v>
      </c>
      <c r="BJ2227" s="157">
        <v>1.1335442E-13</v>
      </c>
      <c r="BK2227" s="157">
        <v>1.2147101E-15</v>
      </c>
      <c r="BL2227" s="157">
        <v>4.0276934000000001E-16</v>
      </c>
      <c r="BM2227" s="157">
        <v>3.8567289999999997E-12</v>
      </c>
      <c r="BN2227" s="157">
        <v>7.4566904000000004E-11</v>
      </c>
      <c r="BO2227" s="157">
        <v>3.1261746999999998E-20</v>
      </c>
      <c r="BP2227" s="157">
        <v>9.5347998000000007E-6</v>
      </c>
      <c r="BQ2227" s="157">
        <v>1.3972859000000001E-2</v>
      </c>
      <c r="BR2227" s="157">
        <v>0</v>
      </c>
      <c r="BS2227" s="157">
        <v>0</v>
      </c>
      <c r="BT2227" s="157">
        <v>0</v>
      </c>
      <c r="BU2227"/>
      <c r="BV2227" s="155">
        <v>5.1384443E-6</v>
      </c>
      <c r="BW2227" s="155">
        <v>1.9520379999999999E-7</v>
      </c>
      <c r="BX2227" s="155">
        <v>2.4664966999999999E-6</v>
      </c>
      <c r="BY2227" s="155">
        <v>2.1348345000000001E-8</v>
      </c>
      <c r="BZ2227" s="155">
        <v>1.5918606000000001E-7</v>
      </c>
      <c r="CA2227" s="155">
        <v>6.7287542000000006E-8</v>
      </c>
      <c r="CB2227" s="155">
        <v>1.0739930000000001E-9</v>
      </c>
      <c r="CC2227" s="155">
        <v>1.013401E-7</v>
      </c>
      <c r="CD2227" s="155">
        <v>1.9322401000000001E-8</v>
      </c>
      <c r="CE2227" s="155">
        <v>1.3839475000000001E-7</v>
      </c>
      <c r="CF2227" s="155">
        <v>0</v>
      </c>
      <c r="CG2227" s="155">
        <v>6.9131365999999997E-17</v>
      </c>
      <c r="CH2227" s="155">
        <v>5.6604493000000004E-13</v>
      </c>
      <c r="CI2227" s="155">
        <v>2.2857472000000001E-7</v>
      </c>
      <c r="CJ2227" s="155">
        <v>1.7274780999999999E-6</v>
      </c>
      <c r="CK2227" s="155">
        <v>1.2737228E-8</v>
      </c>
      <c r="CL2227" s="155">
        <v>0</v>
      </c>
      <c r="CM2227"/>
      <c r="CN2227" s="284">
        <v>4.7910815000000001E-13</v>
      </c>
      <c r="CO2227" s="284">
        <v>8.8468687000000004E-2</v>
      </c>
      <c r="CP2227" s="285">
        <v>2.7882962000000001E-3</v>
      </c>
      <c r="CQ2227" s="284">
        <v>1.4886899999999999E-4</v>
      </c>
      <c r="CR2227" s="284">
        <v>5.1332133000000002E-11</v>
      </c>
      <c r="CS2227" s="284">
        <v>6.0645632999999998E-9</v>
      </c>
      <c r="CT2227" s="284">
        <v>6.4040110000000001E-6</v>
      </c>
      <c r="CU2227" s="284">
        <v>1.0434935000000001E-3</v>
      </c>
      <c r="CV2227" s="284">
        <v>2.8885657000000001E-8</v>
      </c>
      <c r="CW2227" s="284">
        <v>2.3670198E-5</v>
      </c>
      <c r="CX2227"/>
      <c r="CY2227"/>
      <c r="CZ2227"/>
      <c r="DA2227"/>
      <c r="DB2227" s="212"/>
      <c r="DC2227" s="48"/>
      <c r="DD2227" s="48"/>
      <c r="DE2227" s="48"/>
      <c r="DF2227" s="48"/>
      <c r="DG2227" s="48"/>
      <c r="DH2227" s="48"/>
      <c r="DI2227" s="48"/>
      <c r="DJ2227" s="48"/>
      <c r="DK2227" s="48"/>
      <c r="DL2227" s="48"/>
    </row>
    <row r="2228" spans="1:116" ht="14.4">
      <c r="A2228" t="s">
        <v>2103</v>
      </c>
      <c r="B2228" s="188" t="s">
        <v>334</v>
      </c>
      <c r="C2228" s="151" t="str">
        <f t="shared" si="564"/>
        <v>F.130.03.107</v>
      </c>
      <c r="D2228" s="54" t="s">
        <v>3128</v>
      </c>
      <c r="E2228" s="150" t="s">
        <v>352</v>
      </c>
      <c r="F2228" s="153" t="str">
        <f t="shared" si="565"/>
        <v>Scrap collection&amp;sorting (Pb)</v>
      </c>
      <c r="G2228" s="154">
        <f t="shared" si="563"/>
        <v>7.3716580000000004E-2</v>
      </c>
      <c r="H2228"/>
      <c r="I2228"/>
      <c r="J2228" s="227">
        <f t="shared" si="566"/>
        <v>2.1790186964383805E-2</v>
      </c>
      <c r="K2228"/>
      <c r="L2228" s="280">
        <f t="shared" si="567"/>
        <v>2.3323169076999999E-3</v>
      </c>
      <c r="M2228" s="280">
        <f t="shared" si="568"/>
        <v>3.0501398759999994E-3</v>
      </c>
      <c r="N2228" s="281">
        <f t="shared" si="569"/>
        <v>5.3502431806838032E-3</v>
      </c>
      <c r="O2228" s="280">
        <v>1.1057487E-2</v>
      </c>
      <c r="P2228" s="219">
        <v>6.0182444000000002E-4</v>
      </c>
      <c r="Q2228" s="219">
        <v>1.1371701999999999E-3</v>
      </c>
      <c r="R2228" s="219">
        <v>9.6770126999999996E-4</v>
      </c>
      <c r="S2228" s="219">
        <v>1.1930097999999999E-3</v>
      </c>
      <c r="T2228" s="286">
        <v>5.9179077000000001E-6</v>
      </c>
      <c r="U2228" s="219">
        <v>1.6568793E-4</v>
      </c>
      <c r="V2228" s="219">
        <v>1.5004195000000001E-4</v>
      </c>
      <c r="W2228" s="286">
        <v>9.5705458000000006E-5</v>
      </c>
      <c r="X2228" s="219">
        <v>1.1310955999999999E-3</v>
      </c>
      <c r="Y2228" s="219">
        <v>5.2513109999999998E-3</v>
      </c>
      <c r="Z2228" s="286">
        <v>3.0007685999999999E-5</v>
      </c>
      <c r="AA2228" s="286">
        <v>3.2267034E-6</v>
      </c>
      <c r="AB2228" s="286">
        <v>1.9283803999999999E-11</v>
      </c>
      <c r="AC2228"/>
      <c r="AD2228" s="227">
        <f t="shared" si="558"/>
        <v>1.1057487E-2</v>
      </c>
      <c r="AE2228" s="227">
        <f t="shared" si="559"/>
        <v>4.221353497699999E-3</v>
      </c>
      <c r="AF2228" s="227">
        <f t="shared" si="560"/>
        <v>1.8922632933999998E-3</v>
      </c>
      <c r="AG2228" s="227">
        <f t="shared" si="561"/>
        <v>3.0501398759999999E-3</v>
      </c>
      <c r="AH2228" s="227">
        <f t="shared" si="562"/>
        <v>5.3470164772838032E-3</v>
      </c>
      <c r="AI2228"/>
      <c r="AJ2228">
        <v>1.2591648</v>
      </c>
      <c r="AK2228" s="155">
        <v>1.1729000999999999</v>
      </c>
      <c r="AL2228" s="155">
        <v>7.9396685000000002E-3</v>
      </c>
      <c r="AM2228" s="155">
        <v>0</v>
      </c>
      <c r="AN2228" s="155">
        <v>4.9829876000000002E-2</v>
      </c>
      <c r="AO2228" s="155">
        <v>2.6527373E-2</v>
      </c>
      <c r="AP2228" s="155">
        <v>1.9678060999999999E-3</v>
      </c>
      <c r="AQ2228"/>
      <c r="AR2228" s="156">
        <v>1.5889401999999999E-3</v>
      </c>
      <c r="AS2228" s="156">
        <v>1.4406728000000001E-3</v>
      </c>
      <c r="AT2228" s="156">
        <v>6.5072190999999999E-5</v>
      </c>
      <c r="AU2228" s="156">
        <v>8.3195242000000001E-5</v>
      </c>
      <c r="AV2228" s="282">
        <f t="shared" si="555"/>
        <v>8.6371267970500019E-8</v>
      </c>
      <c r="AW2228" s="282">
        <f t="shared" si="556"/>
        <v>2.4065159925772145E-10</v>
      </c>
      <c r="AX2228" s="283">
        <f t="shared" si="557"/>
        <v>1.16519946665E-2</v>
      </c>
      <c r="AY2228" s="157">
        <v>6.8425215000000005E-8</v>
      </c>
      <c r="AZ2228" s="157">
        <v>2.0645477E-10</v>
      </c>
      <c r="BA2228" s="157">
        <v>5.6406370999999998E-15</v>
      </c>
      <c r="BB2228" s="157">
        <v>2.7246116999999998E-12</v>
      </c>
      <c r="BC2228" s="157">
        <v>0</v>
      </c>
      <c r="BD2228" s="157">
        <v>9.6403331000000002E-11</v>
      </c>
      <c r="BE2228" s="157">
        <v>1.7781571999999999E-8</v>
      </c>
      <c r="BF2228" s="157">
        <v>1.4568388000000001E-11</v>
      </c>
      <c r="BG2228" s="157">
        <v>1.9490559000000002E-11</v>
      </c>
      <c r="BH2228" s="157">
        <v>3.5969461999999999E-14</v>
      </c>
      <c r="BI2228" s="157">
        <v>4.6222005000000004E-16</v>
      </c>
      <c r="BJ2228" s="157">
        <v>9.4462013000000006E-14</v>
      </c>
      <c r="BK2228" s="157">
        <v>1.0122584000000001E-15</v>
      </c>
      <c r="BL2228" s="157">
        <v>3.3564112000000001E-16</v>
      </c>
      <c r="BM2228" s="157">
        <v>3.2139408E-12</v>
      </c>
      <c r="BN2228" s="157">
        <v>6.2139087000000001E-11</v>
      </c>
      <c r="BO2228" s="157">
        <v>2.6051455999999999E-20</v>
      </c>
      <c r="BP2228" s="157">
        <v>7.9456664999999992E-6</v>
      </c>
      <c r="BQ2228" s="157">
        <v>1.1644049E-2</v>
      </c>
      <c r="BR2228" s="157">
        <v>0</v>
      </c>
      <c r="BS2228" s="157">
        <v>0</v>
      </c>
      <c r="BT2228" s="157">
        <v>0</v>
      </c>
      <c r="BU2228"/>
      <c r="BV2228" s="155">
        <v>4.2820369000000003E-6</v>
      </c>
      <c r="BW2228" s="155">
        <v>1.6266983000000001E-7</v>
      </c>
      <c r="BX2228" s="155">
        <v>2.0554138999999999E-6</v>
      </c>
      <c r="BY2228" s="155">
        <v>1.7790287000000001E-8</v>
      </c>
      <c r="BZ2228" s="155">
        <v>1.3265504999999999E-7</v>
      </c>
      <c r="CA2228" s="155">
        <v>5.6072952E-8</v>
      </c>
      <c r="CB2228" s="155">
        <v>8.9499418000000004E-10</v>
      </c>
      <c r="CC2228" s="155">
        <v>8.4450085999999999E-8</v>
      </c>
      <c r="CD2228" s="155">
        <v>1.6102001000000001E-8</v>
      </c>
      <c r="CE2228" s="155">
        <v>1.1532896E-7</v>
      </c>
      <c r="CF2228" s="155">
        <v>0</v>
      </c>
      <c r="CG2228" s="155">
        <v>5.7609472E-17</v>
      </c>
      <c r="CH2228" s="155">
        <v>4.7170411000000003E-13</v>
      </c>
      <c r="CI2228" s="155">
        <v>1.9047893000000001E-7</v>
      </c>
      <c r="CJ2228" s="155">
        <v>1.4395651E-6</v>
      </c>
      <c r="CK2228" s="155">
        <v>1.0614357E-8</v>
      </c>
      <c r="CL2228" s="155">
        <v>0</v>
      </c>
      <c r="CM2228"/>
      <c r="CN2228" s="284">
        <v>3.9925678999999999E-13</v>
      </c>
      <c r="CO2228" s="284">
        <v>7.3723906000000006E-2</v>
      </c>
      <c r="CP2228" s="285">
        <v>2.3235802000000001E-3</v>
      </c>
      <c r="CQ2228" s="284">
        <v>1.2405749999999999E-4</v>
      </c>
      <c r="CR2228" s="284">
        <v>4.2776778000000001E-11</v>
      </c>
      <c r="CS2228" s="284">
        <v>5.0538027000000001E-9</v>
      </c>
      <c r="CT2228" s="284">
        <v>5.3366758000000004E-6</v>
      </c>
      <c r="CU2228" s="284">
        <v>8.6957790000000005E-4</v>
      </c>
      <c r="CV2228" s="284">
        <v>2.4071381E-8</v>
      </c>
      <c r="CW2228" s="284">
        <v>1.9725165E-5</v>
      </c>
      <c r="CX2228"/>
      <c r="CY2228"/>
      <c r="CZ2228"/>
      <c r="DA2228"/>
      <c r="DB2228" s="212"/>
      <c r="DC2228" s="48"/>
      <c r="DD2228" s="48"/>
      <c r="DE2228" s="48"/>
      <c r="DF2228" s="48"/>
      <c r="DG2228" s="48"/>
      <c r="DH2228" s="48"/>
      <c r="DI2228" s="48"/>
      <c r="DJ2228" s="48"/>
      <c r="DK2228" s="48"/>
      <c r="DL2228" s="48"/>
    </row>
    <row r="2229" spans="1:116" ht="14.4">
      <c r="A2229" t="s">
        <v>2104</v>
      </c>
      <c r="B2229" s="188" t="s">
        <v>334</v>
      </c>
      <c r="C2229" s="151" t="str">
        <f t="shared" si="564"/>
        <v>F.130.03.108</v>
      </c>
      <c r="D2229" s="54" t="s">
        <v>3128</v>
      </c>
      <c r="E2229" s="150" t="s">
        <v>352</v>
      </c>
      <c r="F2229" s="153" t="str">
        <f t="shared" si="565"/>
        <v>Scrap collection&amp;sorting (Stainless st)</v>
      </c>
      <c r="G2229" s="154">
        <f t="shared" si="563"/>
        <v>8.8459900000000008E-2</v>
      </c>
      <c r="H2229"/>
      <c r="I2229"/>
      <c r="J2229" s="227">
        <f t="shared" si="566"/>
        <v>2.6148225210340565E-2</v>
      </c>
      <c r="K2229"/>
      <c r="L2229" s="280">
        <f t="shared" si="567"/>
        <v>2.7987803092000005E-3</v>
      </c>
      <c r="M2229" s="280">
        <f t="shared" si="568"/>
        <v>3.6601679840000002E-3</v>
      </c>
      <c r="N2229" s="281">
        <f t="shared" si="569"/>
        <v>6.4202919171405647E-3</v>
      </c>
      <c r="O2229" s="280">
        <v>1.3268985000000001E-2</v>
      </c>
      <c r="P2229" s="286">
        <v>7.2218933000000002E-4</v>
      </c>
      <c r="Q2229" s="219">
        <v>1.3646043E-3</v>
      </c>
      <c r="R2229" s="219">
        <v>1.1612415000000001E-3</v>
      </c>
      <c r="S2229" s="219">
        <v>1.4316118E-3</v>
      </c>
      <c r="T2229" s="286">
        <v>7.1014892000000003E-6</v>
      </c>
      <c r="U2229" s="219">
        <v>1.9882552E-4</v>
      </c>
      <c r="V2229" s="219">
        <v>1.8005032999999999E-4</v>
      </c>
      <c r="W2229" s="219">
        <v>1.1484655E-4</v>
      </c>
      <c r="X2229" s="219">
        <v>1.3573147999999999E-3</v>
      </c>
      <c r="Y2229" s="219">
        <v>6.3015733000000001E-3</v>
      </c>
      <c r="Z2229" s="286">
        <v>3.6009224E-5</v>
      </c>
      <c r="AA2229" s="286">
        <v>3.8720439999999999E-6</v>
      </c>
      <c r="AB2229" s="286">
        <v>2.3140565E-11</v>
      </c>
      <c r="AC2229"/>
      <c r="AD2229" s="227">
        <f t="shared" si="558"/>
        <v>1.3268985000000001E-2</v>
      </c>
      <c r="AE2229" s="227">
        <f t="shared" si="559"/>
        <v>5.0656242691999994E-3</v>
      </c>
      <c r="AF2229" s="227">
        <f t="shared" si="560"/>
        <v>2.2707160040000003E-3</v>
      </c>
      <c r="AG2229" s="227">
        <f t="shared" si="561"/>
        <v>3.6601679840000002E-3</v>
      </c>
      <c r="AH2229" s="227">
        <f t="shared" si="562"/>
        <v>6.4164198731405647E-3</v>
      </c>
      <c r="AI2229"/>
      <c r="AJ2229">
        <v>1.5109977999999999</v>
      </c>
      <c r="AK2229" s="155">
        <v>1.4074800999999999</v>
      </c>
      <c r="AL2229" s="155">
        <v>9.5276022000000005E-3</v>
      </c>
      <c r="AM2229" s="155">
        <v>0</v>
      </c>
      <c r="AN2229" s="155">
        <v>5.9795850999999997E-2</v>
      </c>
      <c r="AO2229" s="155">
        <v>3.1832847999999997E-2</v>
      </c>
      <c r="AP2229" s="155">
        <v>2.3613674000000002E-3</v>
      </c>
      <c r="AQ2229"/>
      <c r="AR2229" s="156">
        <v>1.9067282E-3</v>
      </c>
      <c r="AS2229" s="156">
        <v>1.7288073000000001E-3</v>
      </c>
      <c r="AT2229" s="156">
        <v>7.8086629000000005E-5</v>
      </c>
      <c r="AU2229" s="156">
        <v>9.9834290999999996E-5</v>
      </c>
      <c r="AV2229" s="282">
        <f t="shared" ref="AV2229:AV2301" si="570">AY2229+BB2229+BC2229+BD2229+BE2229+BM2229+BN2229+BR2229</f>
        <v>1.03645522167E-7</v>
      </c>
      <c r="AW2229" s="282">
        <f t="shared" ref="AW2229:AW2301" si="571">AZ2229+BA2229+BF2229+BG2229+BH2229+BI2229+BJ2229+BK2229+BL2229+BO2229+BS2229+BT2229</f>
        <v>2.8878191471327176E-10</v>
      </c>
      <c r="AX2229" s="283">
        <f t="shared" ref="AX2229:AX2301" si="572">BP2229+BQ2229</f>
        <v>1.3982393799800001E-2</v>
      </c>
      <c r="AY2229" s="157">
        <v>8.2110257999999995E-8</v>
      </c>
      <c r="AZ2229" s="157">
        <v>2.4774572000000001E-10</v>
      </c>
      <c r="BA2229" s="157">
        <v>6.7687644999999999E-15</v>
      </c>
      <c r="BB2229" s="157">
        <v>3.269534E-12</v>
      </c>
      <c r="BC2229" s="157">
        <v>0</v>
      </c>
      <c r="BD2229" s="157">
        <v>1.15684E-10</v>
      </c>
      <c r="BE2229" s="157">
        <v>2.1337886999999999E-8</v>
      </c>
      <c r="BF2229" s="157">
        <v>1.7482066000000001E-11</v>
      </c>
      <c r="BG2229" s="157">
        <v>2.3388670000000001E-11</v>
      </c>
      <c r="BH2229" s="157">
        <v>4.3163353999999998E-14</v>
      </c>
      <c r="BI2229" s="157">
        <v>5.5466406999999998E-16</v>
      </c>
      <c r="BJ2229" s="157">
        <v>1.1335442E-13</v>
      </c>
      <c r="BK2229" s="157">
        <v>1.2147101E-15</v>
      </c>
      <c r="BL2229" s="157">
        <v>4.0276934000000001E-16</v>
      </c>
      <c r="BM2229" s="157">
        <v>3.8567289999999997E-12</v>
      </c>
      <c r="BN2229" s="157">
        <v>7.4566904000000004E-11</v>
      </c>
      <c r="BO2229" s="157">
        <v>3.1261746999999998E-20</v>
      </c>
      <c r="BP2229" s="157">
        <v>9.5347998000000007E-6</v>
      </c>
      <c r="BQ2229" s="157">
        <v>1.3972859000000001E-2</v>
      </c>
      <c r="BR2229" s="157">
        <v>0</v>
      </c>
      <c r="BS2229" s="157">
        <v>0</v>
      </c>
      <c r="BT2229" s="157">
        <v>0</v>
      </c>
      <c r="BU2229"/>
      <c r="BV2229" s="155">
        <v>5.1384443E-6</v>
      </c>
      <c r="BW2229" s="155">
        <v>1.9520379999999999E-7</v>
      </c>
      <c r="BX2229" s="155">
        <v>2.4664966999999999E-6</v>
      </c>
      <c r="BY2229" s="155">
        <v>2.1348345000000001E-8</v>
      </c>
      <c r="BZ2229" s="155">
        <v>1.5918606000000001E-7</v>
      </c>
      <c r="CA2229" s="155">
        <v>6.7287542000000006E-8</v>
      </c>
      <c r="CB2229" s="155">
        <v>1.0739930000000001E-9</v>
      </c>
      <c r="CC2229" s="155">
        <v>1.013401E-7</v>
      </c>
      <c r="CD2229" s="155">
        <v>1.9322401000000001E-8</v>
      </c>
      <c r="CE2229" s="155">
        <v>1.3839475000000001E-7</v>
      </c>
      <c r="CF2229" s="155">
        <v>0</v>
      </c>
      <c r="CG2229" s="155">
        <v>6.9131365999999997E-17</v>
      </c>
      <c r="CH2229" s="155">
        <v>5.6604493000000004E-13</v>
      </c>
      <c r="CI2229" s="155">
        <v>2.2857472000000001E-7</v>
      </c>
      <c r="CJ2229" s="155">
        <v>1.7274780999999999E-6</v>
      </c>
      <c r="CK2229" s="155">
        <v>1.2737228E-8</v>
      </c>
      <c r="CL2229" s="155">
        <v>0</v>
      </c>
      <c r="CM2229"/>
      <c r="CN2229" s="284">
        <v>4.7910815000000001E-13</v>
      </c>
      <c r="CO2229" s="284">
        <v>8.8468687000000004E-2</v>
      </c>
      <c r="CP2229" s="285">
        <v>2.7882962000000001E-3</v>
      </c>
      <c r="CQ2229" s="284">
        <v>1.4886899999999999E-4</v>
      </c>
      <c r="CR2229" s="284">
        <v>5.1332133000000002E-11</v>
      </c>
      <c r="CS2229" s="284">
        <v>6.0645632999999998E-9</v>
      </c>
      <c r="CT2229" s="284">
        <v>6.4040110000000001E-6</v>
      </c>
      <c r="CU2229" s="284">
        <v>1.0434935000000001E-3</v>
      </c>
      <c r="CV2229" s="284">
        <v>2.8885657000000001E-8</v>
      </c>
      <c r="CW2229" s="284">
        <v>2.3670198E-5</v>
      </c>
      <c r="CX2229"/>
      <c r="CY2229"/>
      <c r="CZ2229"/>
      <c r="DA2229"/>
      <c r="DB2229" s="212"/>
      <c r="DC2229" s="48"/>
      <c r="DD2229" s="48"/>
      <c r="DE2229" s="48"/>
      <c r="DF2229" s="48"/>
      <c r="DG2229" s="48"/>
      <c r="DH2229" s="48"/>
      <c r="DI2229" s="48"/>
      <c r="DJ2229" s="48"/>
      <c r="DK2229" s="48"/>
      <c r="DL2229" s="48"/>
    </row>
    <row r="2230" spans="1:116" ht="14.4">
      <c r="B2230" s="188"/>
      <c r="C2230" s="151"/>
      <c r="D2230" s="51" t="s">
        <v>3129</v>
      </c>
      <c r="E2230" s="150"/>
      <c r="F2230"/>
      <c r="G2230"/>
      <c r="H2230"/>
      <c r="I2230"/>
      <c r="J2230"/>
      <c r="K2230"/>
      <c r="L2230"/>
      <c r="M2230"/>
      <c r="N2230" s="174"/>
      <c r="O2230"/>
      <c r="P2230" s="53"/>
      <c r="Q2230"/>
      <c r="R2230"/>
      <c r="S2230"/>
      <c r="T2230" s="53"/>
      <c r="U2230"/>
      <c r="V2230"/>
      <c r="W2230"/>
      <c r="X2230"/>
      <c r="Y2230"/>
      <c r="Z2230" s="53"/>
      <c r="AA2230" s="53"/>
      <c r="AB2230" s="53"/>
      <c r="AC2230"/>
      <c r="AD2230"/>
      <c r="AE2230"/>
      <c r="AF2230"/>
      <c r="AG2230"/>
      <c r="AH2230"/>
      <c r="AI2230"/>
      <c r="AJ2230"/>
      <c r="AK2230"/>
      <c r="AL2230"/>
      <c r="AM2230"/>
      <c r="AN2230"/>
      <c r="AO2230"/>
      <c r="AP2230"/>
      <c r="AQ2230"/>
      <c r="AR2230"/>
      <c r="AS2230"/>
      <c r="AT2230"/>
      <c r="AU2230"/>
      <c r="AX2230" s="19"/>
      <c r="AY2230"/>
      <c r="AZ2230"/>
      <c r="BA2230"/>
      <c r="BB2230"/>
      <c r="BC2230"/>
      <c r="BD2230"/>
      <c r="BE2230"/>
      <c r="BF2230"/>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c r="CP2230" s="117"/>
      <c r="CQ2230"/>
      <c r="CR2230"/>
      <c r="CS2230"/>
      <c r="CT2230"/>
      <c r="CU2230"/>
      <c r="CV2230"/>
      <c r="CW2230"/>
      <c r="CX2230"/>
      <c r="CY2230"/>
      <c r="CZ2230"/>
      <c r="DA2230"/>
      <c r="DB2230" s="212"/>
      <c r="DC2230" s="48"/>
      <c r="DD2230" s="48"/>
      <c r="DE2230" s="48"/>
      <c r="DF2230" s="48"/>
      <c r="DG2230" s="48"/>
      <c r="DH2230" s="48"/>
      <c r="DI2230" s="48"/>
      <c r="DJ2230" s="48"/>
      <c r="DK2230" s="48"/>
      <c r="DL2230" s="48"/>
    </row>
    <row r="2231" spans="1:116" ht="14.4">
      <c r="A2231" t="s">
        <v>1531</v>
      </c>
      <c r="B2231" s="188" t="s">
        <v>334</v>
      </c>
      <c r="C2231" s="151" t="str">
        <f t="shared" si="564"/>
        <v>F.130.05.101</v>
      </c>
      <c r="D2231" s="54" t="s">
        <v>3129</v>
      </c>
      <c r="E2231" s="150" t="s">
        <v>352</v>
      </c>
      <c r="F2231" s="153" t="str">
        <f t="shared" si="565"/>
        <v>Carbon storage in wood &gt;100 years (per kg wood 12%MC)</v>
      </c>
      <c r="G2231" s="154">
        <f t="shared" si="563"/>
        <v>1.51</v>
      </c>
      <c r="H2231"/>
      <c r="I2231"/>
      <c r="J2231" s="227">
        <f t="shared" si="566"/>
        <v>0.22650000000000001</v>
      </c>
      <c r="K2231"/>
      <c r="L2231" s="280">
        <f t="shared" si="567"/>
        <v>0</v>
      </c>
      <c r="M2231" s="280">
        <f t="shared" si="568"/>
        <v>0</v>
      </c>
      <c r="N2231" s="281">
        <f t="shared" si="569"/>
        <v>0</v>
      </c>
      <c r="O2231" s="280">
        <v>0.22650000000000001</v>
      </c>
      <c r="P2231" s="219">
        <v>0</v>
      </c>
      <c r="Q2231" s="219">
        <v>0</v>
      </c>
      <c r="R2231" s="219">
        <v>0</v>
      </c>
      <c r="S2231" s="219">
        <v>0</v>
      </c>
      <c r="T2231" s="219">
        <v>0</v>
      </c>
      <c r="U2231" s="286">
        <v>0</v>
      </c>
      <c r="V2231" s="286">
        <v>0</v>
      </c>
      <c r="W2231" s="219">
        <v>0</v>
      </c>
      <c r="X2231" s="219">
        <v>0</v>
      </c>
      <c r="Y2231" s="219">
        <v>0</v>
      </c>
      <c r="Z2231" s="219">
        <v>0</v>
      </c>
      <c r="AA2231" s="219">
        <v>0</v>
      </c>
      <c r="AB2231" s="219">
        <v>0</v>
      </c>
      <c r="AC2231"/>
      <c r="AD2231" s="227">
        <f t="shared" si="558"/>
        <v>0.22650000000000001</v>
      </c>
      <c r="AE2231" s="227">
        <f t="shared" si="559"/>
        <v>0</v>
      </c>
      <c r="AF2231" s="227">
        <f t="shared" si="560"/>
        <v>0</v>
      </c>
      <c r="AG2231" s="227">
        <f t="shared" si="561"/>
        <v>0</v>
      </c>
      <c r="AH2231" s="227">
        <f t="shared" si="562"/>
        <v>0</v>
      </c>
      <c r="AI2231"/>
      <c r="AJ2231">
        <v>0</v>
      </c>
      <c r="AK2231" s="155">
        <v>0</v>
      </c>
      <c r="AL2231" s="155">
        <v>0</v>
      </c>
      <c r="AM2231" s="155">
        <v>0</v>
      </c>
      <c r="AN2231" s="155">
        <v>0</v>
      </c>
      <c r="AO2231" s="155">
        <v>0</v>
      </c>
      <c r="AP2231" s="155">
        <v>0</v>
      </c>
      <c r="AQ2231"/>
      <c r="AR2231" s="156">
        <v>2.4516632999999999E-2</v>
      </c>
      <c r="AS2231" s="156">
        <v>2.3373350000000001E-2</v>
      </c>
      <c r="AT2231" s="156">
        <v>1.1432823999999999E-3</v>
      </c>
      <c r="AU2231" s="156">
        <v>0</v>
      </c>
      <c r="AV2231" s="282">
        <f t="shared" si="570"/>
        <v>1.4012799999999999E-6</v>
      </c>
      <c r="AW2231" s="282">
        <f t="shared" si="571"/>
        <v>4.2281155150000001E-9</v>
      </c>
      <c r="AX2231" s="283">
        <f t="shared" si="572"/>
        <v>0</v>
      </c>
      <c r="AY2231" s="157">
        <v>1.4012799999999999E-6</v>
      </c>
      <c r="AZ2231" s="157">
        <v>4.2279999999999999E-9</v>
      </c>
      <c r="BA2231" s="157">
        <v>1.1551499999999999E-13</v>
      </c>
      <c r="BB2231" s="157">
        <v>0</v>
      </c>
      <c r="BC2231" s="157">
        <v>0</v>
      </c>
      <c r="BD2231" s="157">
        <v>0</v>
      </c>
      <c r="BE2231" s="157">
        <v>0</v>
      </c>
      <c r="BF2231" s="157">
        <v>0</v>
      </c>
      <c r="BG2231" s="157">
        <v>0</v>
      </c>
      <c r="BH2231" s="157">
        <v>0</v>
      </c>
      <c r="BI2231" s="157">
        <v>0</v>
      </c>
      <c r="BJ2231" s="157">
        <v>0</v>
      </c>
      <c r="BK2231" s="157">
        <v>0</v>
      </c>
      <c r="BL2231" s="157">
        <v>0</v>
      </c>
      <c r="BM2231" s="157">
        <v>0</v>
      </c>
      <c r="BN2231" s="157">
        <v>0</v>
      </c>
      <c r="BO2231" s="157">
        <v>0</v>
      </c>
      <c r="BP2231" s="157">
        <v>0</v>
      </c>
      <c r="BQ2231" s="157">
        <v>0</v>
      </c>
      <c r="BR2231" s="157">
        <v>0</v>
      </c>
      <c r="BS2231" s="157">
        <v>0</v>
      </c>
      <c r="BT2231" s="157">
        <v>0</v>
      </c>
      <c r="BU2231"/>
      <c r="BV2231" s="155">
        <v>4.2102806999999999E-5</v>
      </c>
      <c r="BW2231" s="155">
        <v>0</v>
      </c>
      <c r="BX2231" s="155">
        <v>4.2102806999999999E-5</v>
      </c>
      <c r="BY2231" s="155">
        <v>0</v>
      </c>
      <c r="BZ2231" s="155">
        <v>0</v>
      </c>
      <c r="CA2231" s="155">
        <v>0</v>
      </c>
      <c r="CB2231" s="155">
        <v>0</v>
      </c>
      <c r="CC2231" s="155">
        <v>0</v>
      </c>
      <c r="CD2231" s="155">
        <v>0</v>
      </c>
      <c r="CE2231" s="155">
        <v>0</v>
      </c>
      <c r="CF2231" s="155">
        <v>0</v>
      </c>
      <c r="CG2231" s="155">
        <v>0</v>
      </c>
      <c r="CH2231" s="155">
        <v>0</v>
      </c>
      <c r="CI2231" s="155">
        <v>0</v>
      </c>
      <c r="CJ2231" s="155">
        <v>0</v>
      </c>
      <c r="CK2231" s="155">
        <v>0</v>
      </c>
      <c r="CL2231" s="155">
        <v>0</v>
      </c>
      <c r="CM2231"/>
      <c r="CN2231" s="284">
        <v>0</v>
      </c>
      <c r="CO2231" s="284">
        <v>1.51</v>
      </c>
      <c r="CP2231" s="285">
        <v>0</v>
      </c>
      <c r="CQ2231" s="284">
        <v>0</v>
      </c>
      <c r="CR2231" s="284">
        <v>0</v>
      </c>
      <c r="CS2231" s="284">
        <v>0</v>
      </c>
      <c r="CT2231" s="284">
        <v>0</v>
      </c>
      <c r="CU2231" s="284">
        <v>0</v>
      </c>
      <c r="CV2231" s="284">
        <v>0</v>
      </c>
      <c r="CW2231" s="284">
        <v>0</v>
      </c>
      <c r="CX2231"/>
      <c r="CY2231"/>
      <c r="CZ2231"/>
      <c r="DA2231"/>
      <c r="DB2231" s="212"/>
      <c r="DC2231" s="48"/>
      <c r="DD2231" s="48"/>
      <c r="DE2231" s="48"/>
      <c r="DF2231" s="48"/>
      <c r="DG2231" s="48"/>
      <c r="DH2231" s="48"/>
      <c r="DI2231" s="48"/>
      <c r="DJ2231" s="48"/>
      <c r="DK2231" s="48"/>
      <c r="DL2231" s="48"/>
    </row>
    <row r="2232" spans="1:116" ht="14.4">
      <c r="A2232" t="s">
        <v>1532</v>
      </c>
      <c r="B2232" s="188" t="s">
        <v>334</v>
      </c>
      <c r="C2232" s="151" t="str">
        <f t="shared" si="564"/>
        <v>F.130.05.102</v>
      </c>
      <c r="D2232" s="54" t="s">
        <v>3129</v>
      </c>
      <c r="E2232" s="150" t="s">
        <v>352</v>
      </c>
      <c r="F2232" s="153" t="str">
        <f t="shared" si="565"/>
        <v>landfill of bio-PE (incl carbon sequestration)</v>
      </c>
      <c r="G2232" s="154">
        <f t="shared" si="563"/>
        <v>-3.14</v>
      </c>
      <c r="H2232"/>
      <c r="I2232"/>
      <c r="J2232" s="227">
        <f t="shared" si="566"/>
        <v>-0.32999999999999996</v>
      </c>
      <c r="K2232"/>
      <c r="L2232" s="280">
        <f t="shared" si="567"/>
        <v>0</v>
      </c>
      <c r="M2232" s="280">
        <f t="shared" si="568"/>
        <v>0</v>
      </c>
      <c r="N2232" s="281">
        <f t="shared" si="569"/>
        <v>0.14099999999999999</v>
      </c>
      <c r="O2232" s="280">
        <v>-0.47099999999999997</v>
      </c>
      <c r="P2232" s="219">
        <v>0</v>
      </c>
      <c r="Q2232" s="219">
        <v>0</v>
      </c>
      <c r="R2232" s="219">
        <v>0</v>
      </c>
      <c r="S2232" s="219">
        <v>0</v>
      </c>
      <c r="T2232" s="219">
        <v>0</v>
      </c>
      <c r="U2232" s="286">
        <v>0</v>
      </c>
      <c r="V2232" s="286">
        <v>0</v>
      </c>
      <c r="W2232" s="219">
        <v>0</v>
      </c>
      <c r="X2232" s="219">
        <v>0</v>
      </c>
      <c r="Y2232" s="219">
        <v>0</v>
      </c>
      <c r="Z2232" s="219">
        <v>0</v>
      </c>
      <c r="AA2232" s="219">
        <v>0</v>
      </c>
      <c r="AB2232" s="219">
        <v>0.14099999999999999</v>
      </c>
      <c r="AC2232"/>
      <c r="AD2232" s="227">
        <f t="shared" ref="AD2232:AD2305" si="573">O2232</f>
        <v>-0.47099999999999997</v>
      </c>
      <c r="AE2232" s="227">
        <f t="shared" ref="AE2232:AE2305" si="574">P2232+Q2232+R2232+S2232+T2232+U2232+V2232</f>
        <v>0</v>
      </c>
      <c r="AF2232" s="227">
        <f t="shared" ref="AF2232:AF2305" si="575">P2232+Q2232+V2232+AA2232</f>
        <v>0</v>
      </c>
      <c r="AG2232" s="227">
        <f t="shared" ref="AG2232:AG2305" si="576">Z2232+P2232+Q2232+V2232+X2232</f>
        <v>0</v>
      </c>
      <c r="AH2232" s="227">
        <f t="shared" ref="AH2232:AH2305" si="577">W2232+Y2232+AB2232</f>
        <v>0.14099999999999999</v>
      </c>
      <c r="AI2232"/>
      <c r="AJ2232">
        <v>0</v>
      </c>
      <c r="AK2232" s="155">
        <v>0</v>
      </c>
      <c r="AL2232" s="155">
        <v>0</v>
      </c>
      <c r="AM2232" s="155">
        <v>0</v>
      </c>
      <c r="AN2232" s="155">
        <v>0</v>
      </c>
      <c r="AO2232" s="155">
        <v>0</v>
      </c>
      <c r="AP2232" s="155">
        <v>0</v>
      </c>
      <c r="AQ2232"/>
      <c r="AR2232" s="156">
        <v>-5.0981606999999998E-2</v>
      </c>
      <c r="AS2232" s="156">
        <v>-4.8604186000000001E-2</v>
      </c>
      <c r="AT2232" s="156">
        <v>-2.3774218000000001E-3</v>
      </c>
      <c r="AU2232" s="156">
        <v>0</v>
      </c>
      <c r="AV2232" s="282">
        <f t="shared" si="570"/>
        <v>-2.9139199999999999E-6</v>
      </c>
      <c r="AW2232" s="282">
        <f t="shared" si="571"/>
        <v>-8.7922402100000006E-9</v>
      </c>
      <c r="AX2232" s="283">
        <f t="shared" si="572"/>
        <v>0</v>
      </c>
      <c r="AY2232" s="157">
        <v>-2.9139199999999999E-6</v>
      </c>
      <c r="AZ2232" s="157">
        <v>-8.7920000000000002E-9</v>
      </c>
      <c r="BA2232" s="157">
        <v>-2.4020999999999999E-13</v>
      </c>
      <c r="BB2232" s="157">
        <v>0</v>
      </c>
      <c r="BC2232" s="157">
        <v>0</v>
      </c>
      <c r="BD2232" s="157">
        <v>0</v>
      </c>
      <c r="BE2232" s="157">
        <v>0</v>
      </c>
      <c r="BF2232" s="157">
        <v>0</v>
      </c>
      <c r="BG2232" s="157">
        <v>0</v>
      </c>
      <c r="BH2232" s="157">
        <v>0</v>
      </c>
      <c r="BI2232" s="157">
        <v>0</v>
      </c>
      <c r="BJ2232" s="157">
        <v>0</v>
      </c>
      <c r="BK2232" s="157">
        <v>0</v>
      </c>
      <c r="BL2232" s="157">
        <v>0</v>
      </c>
      <c r="BM2232" s="157">
        <v>0</v>
      </c>
      <c r="BN2232" s="157">
        <v>0</v>
      </c>
      <c r="BO2232" s="157">
        <v>0</v>
      </c>
      <c r="BP2232" s="157">
        <v>0</v>
      </c>
      <c r="BQ2232" s="157">
        <v>0</v>
      </c>
      <c r="BR2232" s="157">
        <v>0</v>
      </c>
      <c r="BS2232" s="157">
        <v>0</v>
      </c>
      <c r="BT2232" s="157">
        <v>0</v>
      </c>
      <c r="BU2232"/>
      <c r="BV2232" s="155">
        <v>-8.7551532000000004E-5</v>
      </c>
      <c r="BW2232" s="155">
        <v>0</v>
      </c>
      <c r="BX2232" s="155">
        <v>-8.7551532000000004E-5</v>
      </c>
      <c r="BY2232" s="155">
        <v>0</v>
      </c>
      <c r="BZ2232" s="155">
        <v>0</v>
      </c>
      <c r="CA2232" s="155">
        <v>0</v>
      </c>
      <c r="CB2232" s="155">
        <v>0</v>
      </c>
      <c r="CC2232" s="155">
        <v>0</v>
      </c>
      <c r="CD2232" s="155">
        <v>0</v>
      </c>
      <c r="CE2232" s="155">
        <v>0</v>
      </c>
      <c r="CF2232" s="155">
        <v>0</v>
      </c>
      <c r="CG2232" s="155">
        <v>0</v>
      </c>
      <c r="CH2232" s="155">
        <v>0</v>
      </c>
      <c r="CI2232" s="155">
        <v>0</v>
      </c>
      <c r="CJ2232" s="155">
        <v>0</v>
      </c>
      <c r="CK2232" s="155">
        <v>0</v>
      </c>
      <c r="CL2232" s="155">
        <v>0</v>
      </c>
      <c r="CM2232"/>
      <c r="CN2232" s="284">
        <v>0</v>
      </c>
      <c r="CO2232" s="284">
        <v>-3.14</v>
      </c>
      <c r="CP2232" s="285">
        <v>0</v>
      </c>
      <c r="CQ2232" s="284">
        <v>0</v>
      </c>
      <c r="CR2232" s="284">
        <v>0</v>
      </c>
      <c r="CS2232" s="284">
        <v>0</v>
      </c>
      <c r="CT2232" s="284">
        <v>0</v>
      </c>
      <c r="CU2232" s="284">
        <v>0</v>
      </c>
      <c r="CV2232" s="284">
        <v>0</v>
      </c>
      <c r="CW2232" s="284">
        <v>0</v>
      </c>
      <c r="CX2232"/>
      <c r="CY2232"/>
      <c r="CZ2232"/>
      <c r="DA2232"/>
      <c r="DB2232" s="212"/>
      <c r="DC2232" s="48"/>
      <c r="DD2232" s="48"/>
      <c r="DE2232" s="48"/>
      <c r="DF2232" s="48"/>
      <c r="DG2232" s="48"/>
      <c r="DH2232" s="48"/>
      <c r="DI2232" s="48"/>
      <c r="DJ2232" s="48"/>
      <c r="DK2232" s="48"/>
      <c r="DL2232" s="48"/>
    </row>
    <row r="2233" spans="1:116" ht="14.4">
      <c r="A2233" t="s">
        <v>1533</v>
      </c>
      <c r="B2233" s="188" t="s">
        <v>334</v>
      </c>
      <c r="C2233" s="151" t="str">
        <f t="shared" si="564"/>
        <v>F.130.05.103</v>
      </c>
      <c r="D2233" s="54" t="s">
        <v>3129</v>
      </c>
      <c r="E2233" s="150" t="s">
        <v>352</v>
      </c>
      <c r="F2233" s="153" t="str">
        <f t="shared" si="565"/>
        <v>landfill of bio-PP (incl carbon sequestration)</v>
      </c>
      <c r="G2233" s="154">
        <f t="shared" si="563"/>
        <v>-3.14</v>
      </c>
      <c r="H2233"/>
      <c r="I2233"/>
      <c r="J2233" s="227">
        <f t="shared" si="566"/>
        <v>-0.32999999999999996</v>
      </c>
      <c r="K2233"/>
      <c r="L2233" s="280">
        <f t="shared" si="567"/>
        <v>0</v>
      </c>
      <c r="M2233" s="280">
        <f t="shared" si="568"/>
        <v>0</v>
      </c>
      <c r="N2233" s="281">
        <f t="shared" si="569"/>
        <v>0.14099999999999999</v>
      </c>
      <c r="O2233" s="280">
        <v>-0.47099999999999997</v>
      </c>
      <c r="P2233" s="219">
        <v>0</v>
      </c>
      <c r="Q2233" s="219">
        <v>0</v>
      </c>
      <c r="R2233" s="219">
        <v>0</v>
      </c>
      <c r="S2233" s="219">
        <v>0</v>
      </c>
      <c r="T2233" s="219">
        <v>0</v>
      </c>
      <c r="U2233" s="286">
        <v>0</v>
      </c>
      <c r="V2233" s="286">
        <v>0</v>
      </c>
      <c r="W2233" s="219">
        <v>0</v>
      </c>
      <c r="X2233" s="219">
        <v>0</v>
      </c>
      <c r="Y2233" s="219">
        <v>0</v>
      </c>
      <c r="Z2233" s="219">
        <v>0</v>
      </c>
      <c r="AA2233" s="219">
        <v>0</v>
      </c>
      <c r="AB2233" s="219">
        <v>0.14099999999999999</v>
      </c>
      <c r="AC2233"/>
      <c r="AD2233" s="227">
        <f t="shared" si="573"/>
        <v>-0.47099999999999997</v>
      </c>
      <c r="AE2233" s="227">
        <f t="shared" si="574"/>
        <v>0</v>
      </c>
      <c r="AF2233" s="227">
        <f t="shared" si="575"/>
        <v>0</v>
      </c>
      <c r="AG2233" s="227">
        <f t="shared" si="576"/>
        <v>0</v>
      </c>
      <c r="AH2233" s="227">
        <f t="shared" si="577"/>
        <v>0.14099999999999999</v>
      </c>
      <c r="AI2233"/>
      <c r="AJ2233">
        <v>0</v>
      </c>
      <c r="AK2233" s="155">
        <v>0</v>
      </c>
      <c r="AL2233" s="155">
        <v>0</v>
      </c>
      <c r="AM2233" s="155">
        <v>0</v>
      </c>
      <c r="AN2233" s="155">
        <v>0</v>
      </c>
      <c r="AO2233" s="155">
        <v>0</v>
      </c>
      <c r="AP2233" s="155">
        <v>0</v>
      </c>
      <c r="AQ2233"/>
      <c r="AR2233" s="156">
        <v>-5.0981606999999998E-2</v>
      </c>
      <c r="AS2233" s="156">
        <v>-4.8604186000000001E-2</v>
      </c>
      <c r="AT2233" s="156">
        <v>-2.3774218000000001E-3</v>
      </c>
      <c r="AU2233" s="156">
        <v>0</v>
      </c>
      <c r="AV2233" s="282">
        <f t="shared" si="570"/>
        <v>-2.9139199999999999E-6</v>
      </c>
      <c r="AW2233" s="282">
        <f t="shared" si="571"/>
        <v>-8.7922402100000006E-9</v>
      </c>
      <c r="AX2233" s="283">
        <f t="shared" si="572"/>
        <v>0</v>
      </c>
      <c r="AY2233" s="157">
        <v>-2.9139199999999999E-6</v>
      </c>
      <c r="AZ2233" s="157">
        <v>-8.7920000000000002E-9</v>
      </c>
      <c r="BA2233" s="157">
        <v>-2.4020999999999999E-13</v>
      </c>
      <c r="BB2233" s="157">
        <v>0</v>
      </c>
      <c r="BC2233" s="157">
        <v>0</v>
      </c>
      <c r="BD2233" s="157">
        <v>0</v>
      </c>
      <c r="BE2233" s="157">
        <v>0</v>
      </c>
      <c r="BF2233" s="157">
        <v>0</v>
      </c>
      <c r="BG2233" s="157">
        <v>0</v>
      </c>
      <c r="BH2233" s="157">
        <v>0</v>
      </c>
      <c r="BI2233" s="157">
        <v>0</v>
      </c>
      <c r="BJ2233" s="157">
        <v>0</v>
      </c>
      <c r="BK2233" s="157">
        <v>0</v>
      </c>
      <c r="BL2233" s="157">
        <v>0</v>
      </c>
      <c r="BM2233" s="157">
        <v>0</v>
      </c>
      <c r="BN2233" s="157">
        <v>0</v>
      </c>
      <c r="BO2233" s="157">
        <v>0</v>
      </c>
      <c r="BP2233" s="157">
        <v>0</v>
      </c>
      <c r="BQ2233" s="157">
        <v>0</v>
      </c>
      <c r="BR2233" s="157">
        <v>0</v>
      </c>
      <c r="BS2233" s="157">
        <v>0</v>
      </c>
      <c r="BT2233" s="157">
        <v>0</v>
      </c>
      <c r="BU2233"/>
      <c r="BV2233" s="155">
        <v>-8.7551532000000004E-5</v>
      </c>
      <c r="BW2233" s="155">
        <v>0</v>
      </c>
      <c r="BX2233" s="155">
        <v>-8.7551532000000004E-5</v>
      </c>
      <c r="BY2233" s="155">
        <v>0</v>
      </c>
      <c r="BZ2233" s="155">
        <v>0</v>
      </c>
      <c r="CA2233" s="155">
        <v>0</v>
      </c>
      <c r="CB2233" s="155">
        <v>0</v>
      </c>
      <c r="CC2233" s="155">
        <v>0</v>
      </c>
      <c r="CD2233" s="155">
        <v>0</v>
      </c>
      <c r="CE2233" s="155">
        <v>0</v>
      </c>
      <c r="CF2233" s="155">
        <v>0</v>
      </c>
      <c r="CG2233" s="155">
        <v>0</v>
      </c>
      <c r="CH2233" s="155">
        <v>0</v>
      </c>
      <c r="CI2233" s="155">
        <v>0</v>
      </c>
      <c r="CJ2233" s="155">
        <v>0</v>
      </c>
      <c r="CK2233" s="155">
        <v>0</v>
      </c>
      <c r="CL2233" s="155">
        <v>0</v>
      </c>
      <c r="CM2233"/>
      <c r="CN2233" s="284">
        <v>0</v>
      </c>
      <c r="CO2233" s="284">
        <v>-3.14</v>
      </c>
      <c r="CP2233" s="285">
        <v>0</v>
      </c>
      <c r="CQ2233" s="284">
        <v>0</v>
      </c>
      <c r="CR2233" s="284">
        <v>0</v>
      </c>
      <c r="CS2233" s="284">
        <v>0</v>
      </c>
      <c r="CT2233" s="284">
        <v>0</v>
      </c>
      <c r="CU2233" s="284">
        <v>0</v>
      </c>
      <c r="CV2233" s="284">
        <v>0</v>
      </c>
      <c r="CW2233" s="284">
        <v>0</v>
      </c>
      <c r="CX2233"/>
      <c r="CY2233"/>
      <c r="CZ2233"/>
      <c r="DA2233"/>
      <c r="DB2233" s="212"/>
      <c r="DC2233" s="48"/>
      <c r="DD2233" s="48"/>
      <c r="DE2233" s="48"/>
      <c r="DF2233" s="48"/>
      <c r="DG2233" s="48"/>
      <c r="DH2233" s="48"/>
      <c r="DI2233" s="48"/>
      <c r="DJ2233" s="48"/>
      <c r="DK2233" s="48"/>
      <c r="DL2233" s="48"/>
    </row>
    <row r="2234" spans="1:116" ht="14.4">
      <c r="A2234" t="s">
        <v>1534</v>
      </c>
      <c r="B2234" s="188" t="s">
        <v>334</v>
      </c>
      <c r="C2234" s="151" t="str">
        <f t="shared" si="564"/>
        <v>F.130.05.104</v>
      </c>
      <c r="D2234" s="54" t="s">
        <v>3129</v>
      </c>
      <c r="E2234" s="150" t="s">
        <v>352</v>
      </c>
      <c r="F2234" s="153" t="str">
        <f t="shared" si="565"/>
        <v>landfill of bio-PET (incl carbon sequestration)</v>
      </c>
      <c r="G2234" s="154">
        <f t="shared" si="563"/>
        <v>-0.438</v>
      </c>
      <c r="H2234"/>
      <c r="I2234"/>
      <c r="J2234" s="227">
        <f t="shared" si="566"/>
        <v>7.5299999999999992E-2</v>
      </c>
      <c r="K2234"/>
      <c r="L2234" s="280">
        <f t="shared" si="567"/>
        <v>0</v>
      </c>
      <c r="M2234" s="280">
        <f t="shared" si="568"/>
        <v>0</v>
      </c>
      <c r="N2234" s="281">
        <f t="shared" si="569"/>
        <v>0.14099999999999999</v>
      </c>
      <c r="O2234" s="280">
        <v>-6.5699999999999995E-2</v>
      </c>
      <c r="P2234" s="219">
        <v>0</v>
      </c>
      <c r="Q2234" s="219">
        <v>0</v>
      </c>
      <c r="R2234" s="219">
        <v>0</v>
      </c>
      <c r="S2234" s="219">
        <v>0</v>
      </c>
      <c r="T2234" s="219">
        <v>0</v>
      </c>
      <c r="U2234" s="286">
        <v>0</v>
      </c>
      <c r="V2234" s="286">
        <v>0</v>
      </c>
      <c r="W2234" s="219">
        <v>0</v>
      </c>
      <c r="X2234" s="219">
        <v>0</v>
      </c>
      <c r="Y2234" s="219">
        <v>0</v>
      </c>
      <c r="Z2234" s="219">
        <v>0</v>
      </c>
      <c r="AA2234" s="219">
        <v>0</v>
      </c>
      <c r="AB2234" s="219">
        <v>0.14099999999999999</v>
      </c>
      <c r="AC2234"/>
      <c r="AD2234" s="227">
        <f t="shared" si="573"/>
        <v>-6.5699999999999995E-2</v>
      </c>
      <c r="AE2234" s="227">
        <f t="shared" si="574"/>
        <v>0</v>
      </c>
      <c r="AF2234" s="227">
        <f t="shared" si="575"/>
        <v>0</v>
      </c>
      <c r="AG2234" s="227">
        <f t="shared" si="576"/>
        <v>0</v>
      </c>
      <c r="AH2234" s="227">
        <f t="shared" si="577"/>
        <v>0.14099999999999999</v>
      </c>
      <c r="AI2234"/>
      <c r="AJ2234">
        <v>0</v>
      </c>
      <c r="AK2234" s="155">
        <v>0</v>
      </c>
      <c r="AL2234" s="155">
        <v>0</v>
      </c>
      <c r="AM2234" s="155">
        <v>0</v>
      </c>
      <c r="AN2234" s="155">
        <v>0</v>
      </c>
      <c r="AO2234" s="155">
        <v>0</v>
      </c>
      <c r="AP2234" s="155">
        <v>0</v>
      </c>
      <c r="AQ2234"/>
      <c r="AR2234" s="156">
        <v>-7.1114471000000004E-3</v>
      </c>
      <c r="AS2234" s="156">
        <v>-6.7798195E-3</v>
      </c>
      <c r="AT2234" s="156">
        <v>-3.3162761999999999E-4</v>
      </c>
      <c r="AU2234" s="156">
        <v>0</v>
      </c>
      <c r="AV2234" s="282">
        <f t="shared" si="570"/>
        <v>-4.0646400000000001E-7</v>
      </c>
      <c r="AW2234" s="282">
        <f t="shared" si="571"/>
        <v>-1.226433507E-9</v>
      </c>
      <c r="AX2234" s="283">
        <f t="shared" si="572"/>
        <v>0</v>
      </c>
      <c r="AY2234" s="157">
        <v>-4.0646400000000001E-7</v>
      </c>
      <c r="AZ2234" s="157">
        <v>-1.2264E-9</v>
      </c>
      <c r="BA2234" s="157">
        <v>-3.3506999999999998E-14</v>
      </c>
      <c r="BB2234" s="157">
        <v>0</v>
      </c>
      <c r="BC2234" s="157">
        <v>0</v>
      </c>
      <c r="BD2234" s="157">
        <v>0</v>
      </c>
      <c r="BE2234" s="157">
        <v>0</v>
      </c>
      <c r="BF2234" s="157">
        <v>0</v>
      </c>
      <c r="BG2234" s="157">
        <v>0</v>
      </c>
      <c r="BH2234" s="157">
        <v>0</v>
      </c>
      <c r="BI2234" s="157">
        <v>0</v>
      </c>
      <c r="BJ2234" s="157">
        <v>0</v>
      </c>
      <c r="BK2234" s="157">
        <v>0</v>
      </c>
      <c r="BL2234" s="157">
        <v>0</v>
      </c>
      <c r="BM2234" s="157">
        <v>0</v>
      </c>
      <c r="BN2234" s="157">
        <v>0</v>
      </c>
      <c r="BO2234" s="157">
        <v>0</v>
      </c>
      <c r="BP2234" s="157">
        <v>0</v>
      </c>
      <c r="BQ2234" s="157">
        <v>0</v>
      </c>
      <c r="BR2234" s="157">
        <v>0</v>
      </c>
      <c r="BS2234" s="157">
        <v>0</v>
      </c>
      <c r="BT2234" s="157">
        <v>0</v>
      </c>
      <c r="BU2234"/>
      <c r="BV2234" s="155">
        <v>-1.2212601999999999E-5</v>
      </c>
      <c r="BW2234" s="155">
        <v>0</v>
      </c>
      <c r="BX2234" s="155">
        <v>-1.2212601999999999E-5</v>
      </c>
      <c r="BY2234" s="155">
        <v>0</v>
      </c>
      <c r="BZ2234" s="155">
        <v>0</v>
      </c>
      <c r="CA2234" s="155">
        <v>0</v>
      </c>
      <c r="CB2234" s="155">
        <v>0</v>
      </c>
      <c r="CC2234" s="155">
        <v>0</v>
      </c>
      <c r="CD2234" s="155">
        <v>0</v>
      </c>
      <c r="CE2234" s="155">
        <v>0</v>
      </c>
      <c r="CF2234" s="155">
        <v>0</v>
      </c>
      <c r="CG2234" s="155">
        <v>0</v>
      </c>
      <c r="CH2234" s="155">
        <v>0</v>
      </c>
      <c r="CI2234" s="155">
        <v>0</v>
      </c>
      <c r="CJ2234" s="155">
        <v>0</v>
      </c>
      <c r="CK2234" s="155">
        <v>0</v>
      </c>
      <c r="CL2234" s="155">
        <v>0</v>
      </c>
      <c r="CM2234"/>
      <c r="CN2234" s="284">
        <v>0</v>
      </c>
      <c r="CO2234" s="284">
        <v>-0.438</v>
      </c>
      <c r="CP2234" s="285">
        <v>0</v>
      </c>
      <c r="CQ2234" s="284">
        <v>0</v>
      </c>
      <c r="CR2234" s="284">
        <v>0</v>
      </c>
      <c r="CS2234" s="284">
        <v>0</v>
      </c>
      <c r="CT2234" s="284">
        <v>0</v>
      </c>
      <c r="CU2234" s="284">
        <v>0</v>
      </c>
      <c r="CV2234" s="284">
        <v>0</v>
      </c>
      <c r="CW2234" s="284">
        <v>0</v>
      </c>
      <c r="CX2234"/>
      <c r="CY2234"/>
      <c r="CZ2234"/>
      <c r="DA2234"/>
      <c r="DB2234" s="212"/>
      <c r="DC2234" s="48"/>
      <c r="DD2234" s="48"/>
      <c r="DE2234" s="48"/>
      <c r="DF2234" s="48"/>
      <c r="DG2234" s="48"/>
      <c r="DH2234" s="48"/>
      <c r="DI2234" s="48"/>
      <c r="DJ2234" s="48"/>
      <c r="DK2234" s="48"/>
      <c r="DL2234" s="48"/>
    </row>
    <row r="2235" spans="1:116" ht="14.4">
      <c r="A2235" t="s">
        <v>1535</v>
      </c>
      <c r="B2235" s="188" t="s">
        <v>334</v>
      </c>
      <c r="C2235" s="151" t="str">
        <f t="shared" si="564"/>
        <v>F.130.05.105</v>
      </c>
      <c r="D2235" s="54" t="s">
        <v>3129</v>
      </c>
      <c r="E2235" s="150" t="s">
        <v>352</v>
      </c>
      <c r="F2235" s="153" t="str">
        <f t="shared" si="565"/>
        <v>landfill of PEF (incl carbon sequestration)</v>
      </c>
      <c r="G2235" s="154">
        <f t="shared" si="563"/>
        <v>-1.93</v>
      </c>
      <c r="H2235"/>
      <c r="I2235"/>
      <c r="J2235" s="227">
        <f t="shared" si="566"/>
        <v>-0.14849999999999999</v>
      </c>
      <c r="K2235"/>
      <c r="L2235" s="280">
        <f t="shared" si="567"/>
        <v>0</v>
      </c>
      <c r="M2235" s="280">
        <f t="shared" si="568"/>
        <v>0</v>
      </c>
      <c r="N2235" s="281">
        <f t="shared" si="569"/>
        <v>0.14099999999999999</v>
      </c>
      <c r="O2235" s="280">
        <v>-0.28949999999999998</v>
      </c>
      <c r="P2235" s="219">
        <v>0</v>
      </c>
      <c r="Q2235" s="219">
        <v>0</v>
      </c>
      <c r="R2235" s="219">
        <v>0</v>
      </c>
      <c r="S2235" s="219">
        <v>0</v>
      </c>
      <c r="T2235" s="219">
        <v>0</v>
      </c>
      <c r="U2235" s="286">
        <v>0</v>
      </c>
      <c r="V2235" s="286">
        <v>0</v>
      </c>
      <c r="W2235" s="219">
        <v>0</v>
      </c>
      <c r="X2235" s="219">
        <v>0</v>
      </c>
      <c r="Y2235" s="219">
        <v>0</v>
      </c>
      <c r="Z2235" s="219">
        <v>0</v>
      </c>
      <c r="AA2235" s="219">
        <v>0</v>
      </c>
      <c r="AB2235" s="219">
        <v>0.14099999999999999</v>
      </c>
      <c r="AC2235"/>
      <c r="AD2235" s="227">
        <f t="shared" si="573"/>
        <v>-0.28949999999999998</v>
      </c>
      <c r="AE2235" s="227">
        <f t="shared" si="574"/>
        <v>0</v>
      </c>
      <c r="AF2235" s="227">
        <f t="shared" si="575"/>
        <v>0</v>
      </c>
      <c r="AG2235" s="227">
        <f t="shared" si="576"/>
        <v>0</v>
      </c>
      <c r="AH2235" s="227">
        <f t="shared" si="577"/>
        <v>0.14099999999999999</v>
      </c>
      <c r="AI2235"/>
      <c r="AJ2235">
        <v>0</v>
      </c>
      <c r="AK2235" s="155">
        <v>0</v>
      </c>
      <c r="AL2235" s="155">
        <v>0</v>
      </c>
      <c r="AM2235" s="155">
        <v>0</v>
      </c>
      <c r="AN2235" s="155">
        <v>0</v>
      </c>
      <c r="AO2235" s="155">
        <v>0</v>
      </c>
      <c r="AP2235" s="155">
        <v>0</v>
      </c>
      <c r="AQ2235"/>
      <c r="AR2235" s="156">
        <v>-3.1335829000000003E-2</v>
      </c>
      <c r="AS2235" s="156">
        <v>-2.9874547000000001E-2</v>
      </c>
      <c r="AT2235" s="156">
        <v>-1.4612815E-3</v>
      </c>
      <c r="AU2235" s="156">
        <v>0</v>
      </c>
      <c r="AV2235" s="282">
        <f t="shared" si="570"/>
        <v>-1.7910399999999999E-6</v>
      </c>
      <c r="AW2235" s="282">
        <f t="shared" si="571"/>
        <v>-5.4041476449999999E-9</v>
      </c>
      <c r="AX2235" s="283">
        <f t="shared" si="572"/>
        <v>0</v>
      </c>
      <c r="AY2235" s="157">
        <v>-1.7910399999999999E-6</v>
      </c>
      <c r="AZ2235" s="157">
        <v>-5.404E-9</v>
      </c>
      <c r="BA2235" s="157">
        <v>-1.47645E-13</v>
      </c>
      <c r="BB2235" s="157">
        <v>0</v>
      </c>
      <c r="BC2235" s="157">
        <v>0</v>
      </c>
      <c r="BD2235" s="157">
        <v>0</v>
      </c>
      <c r="BE2235" s="157">
        <v>0</v>
      </c>
      <c r="BF2235" s="157">
        <v>0</v>
      </c>
      <c r="BG2235" s="157">
        <v>0</v>
      </c>
      <c r="BH2235" s="157">
        <v>0</v>
      </c>
      <c r="BI2235" s="157">
        <v>0</v>
      </c>
      <c r="BJ2235" s="157">
        <v>0</v>
      </c>
      <c r="BK2235" s="157">
        <v>0</v>
      </c>
      <c r="BL2235" s="157">
        <v>0</v>
      </c>
      <c r="BM2235" s="157">
        <v>0</v>
      </c>
      <c r="BN2235" s="157">
        <v>0</v>
      </c>
      <c r="BO2235" s="157">
        <v>0</v>
      </c>
      <c r="BP2235" s="157">
        <v>0</v>
      </c>
      <c r="BQ2235" s="157">
        <v>0</v>
      </c>
      <c r="BR2235" s="157">
        <v>0</v>
      </c>
      <c r="BS2235" s="157">
        <v>0</v>
      </c>
      <c r="BT2235" s="157">
        <v>0</v>
      </c>
      <c r="BU2235"/>
      <c r="BV2235" s="155">
        <v>-5.3813521E-5</v>
      </c>
      <c r="BW2235" s="155">
        <v>0</v>
      </c>
      <c r="BX2235" s="155">
        <v>-5.3813521E-5</v>
      </c>
      <c r="BY2235" s="155">
        <v>0</v>
      </c>
      <c r="BZ2235" s="155">
        <v>0</v>
      </c>
      <c r="CA2235" s="155">
        <v>0</v>
      </c>
      <c r="CB2235" s="155">
        <v>0</v>
      </c>
      <c r="CC2235" s="155">
        <v>0</v>
      </c>
      <c r="CD2235" s="155">
        <v>0</v>
      </c>
      <c r="CE2235" s="155">
        <v>0</v>
      </c>
      <c r="CF2235" s="155">
        <v>0</v>
      </c>
      <c r="CG2235" s="155">
        <v>0</v>
      </c>
      <c r="CH2235" s="155">
        <v>0</v>
      </c>
      <c r="CI2235" s="155">
        <v>0</v>
      </c>
      <c r="CJ2235" s="155">
        <v>0</v>
      </c>
      <c r="CK2235" s="155">
        <v>0</v>
      </c>
      <c r="CL2235" s="155">
        <v>0</v>
      </c>
      <c r="CM2235"/>
      <c r="CN2235" s="284">
        <v>0</v>
      </c>
      <c r="CO2235" s="284">
        <v>-1.93</v>
      </c>
      <c r="CP2235" s="285">
        <v>0</v>
      </c>
      <c r="CQ2235" s="284">
        <v>0</v>
      </c>
      <c r="CR2235" s="284">
        <v>0</v>
      </c>
      <c r="CS2235" s="284">
        <v>0</v>
      </c>
      <c r="CT2235" s="284">
        <v>0</v>
      </c>
      <c r="CU2235" s="284">
        <v>0</v>
      </c>
      <c r="CV2235" s="284">
        <v>0</v>
      </c>
      <c r="CW2235" s="284">
        <v>0</v>
      </c>
      <c r="CX2235"/>
      <c r="CY2235"/>
      <c r="CZ2235"/>
      <c r="DA2235"/>
      <c r="DB2235" s="212"/>
      <c r="DC2235" s="48"/>
      <c r="DD2235" s="48"/>
      <c r="DE2235" s="48"/>
      <c r="DF2235" s="48"/>
      <c r="DG2235" s="48"/>
      <c r="DH2235" s="48"/>
      <c r="DI2235" s="48"/>
      <c r="DJ2235" s="48"/>
      <c r="DK2235" s="48"/>
      <c r="DL2235" s="48"/>
    </row>
    <row r="2236" spans="1:116" ht="14.4">
      <c r="A2236" t="s">
        <v>1536</v>
      </c>
      <c r="B2236" s="188" t="s">
        <v>334</v>
      </c>
      <c r="C2236" s="151" t="str">
        <f t="shared" si="564"/>
        <v>F.130.05.106</v>
      </c>
      <c r="D2236" s="54" t="s">
        <v>3129</v>
      </c>
      <c r="E2236" s="150" t="s">
        <v>352</v>
      </c>
      <c r="F2236" s="153" t="str">
        <f t="shared" si="565"/>
        <v>landfill of PA-11 (Nylon-11) (incl carbon sequestration)</v>
      </c>
      <c r="G2236" s="154">
        <f t="shared" si="563"/>
        <v>-2.46</v>
      </c>
      <c r="H2236"/>
      <c r="I2236"/>
      <c r="J2236" s="227">
        <f t="shared" si="566"/>
        <v>-0.22800000000000001</v>
      </c>
      <c r="K2236"/>
      <c r="L2236" s="280">
        <f t="shared" si="567"/>
        <v>0</v>
      </c>
      <c r="M2236" s="280">
        <f t="shared" si="568"/>
        <v>0</v>
      </c>
      <c r="N2236" s="281">
        <f t="shared" si="569"/>
        <v>0.14099999999999999</v>
      </c>
      <c r="O2236" s="280">
        <v>-0.36899999999999999</v>
      </c>
      <c r="P2236" s="219">
        <v>0</v>
      </c>
      <c r="Q2236" s="219">
        <v>0</v>
      </c>
      <c r="R2236" s="219">
        <v>0</v>
      </c>
      <c r="S2236" s="219">
        <v>0</v>
      </c>
      <c r="T2236" s="219">
        <v>0</v>
      </c>
      <c r="U2236" s="286">
        <v>0</v>
      </c>
      <c r="V2236" s="286">
        <v>0</v>
      </c>
      <c r="W2236" s="219">
        <v>0</v>
      </c>
      <c r="X2236" s="219">
        <v>0</v>
      </c>
      <c r="Y2236" s="219">
        <v>0</v>
      </c>
      <c r="Z2236" s="219">
        <v>0</v>
      </c>
      <c r="AA2236" s="219">
        <v>0</v>
      </c>
      <c r="AB2236" s="219">
        <v>0.14099999999999999</v>
      </c>
      <c r="AC2236"/>
      <c r="AD2236" s="227">
        <f t="shared" si="573"/>
        <v>-0.36899999999999999</v>
      </c>
      <c r="AE2236" s="227">
        <f t="shared" si="574"/>
        <v>0</v>
      </c>
      <c r="AF2236" s="227">
        <f t="shared" si="575"/>
        <v>0</v>
      </c>
      <c r="AG2236" s="227">
        <f t="shared" si="576"/>
        <v>0</v>
      </c>
      <c r="AH2236" s="227">
        <f t="shared" si="577"/>
        <v>0.14099999999999999</v>
      </c>
      <c r="AI2236"/>
      <c r="AJ2236">
        <v>0</v>
      </c>
      <c r="AK2236" s="155">
        <v>0</v>
      </c>
      <c r="AL2236" s="155">
        <v>0</v>
      </c>
      <c r="AM2236" s="155">
        <v>0</v>
      </c>
      <c r="AN2236" s="155">
        <v>0</v>
      </c>
      <c r="AO2236" s="155">
        <v>0</v>
      </c>
      <c r="AP2236" s="155">
        <v>0</v>
      </c>
      <c r="AQ2236"/>
      <c r="AR2236" s="156">
        <v>-3.9941004000000002E-2</v>
      </c>
      <c r="AS2236" s="156">
        <v>-3.8078437999999999E-2</v>
      </c>
      <c r="AT2236" s="156">
        <v>-1.8625661E-3</v>
      </c>
      <c r="AU2236" s="156">
        <v>0</v>
      </c>
      <c r="AV2236" s="282">
        <f t="shared" si="570"/>
        <v>-2.2828800000000001E-6</v>
      </c>
      <c r="AW2236" s="282">
        <f t="shared" si="571"/>
        <v>-6.88818819E-9</v>
      </c>
      <c r="AX2236" s="283">
        <f t="shared" si="572"/>
        <v>0</v>
      </c>
      <c r="AY2236" s="157">
        <v>-2.2828800000000001E-6</v>
      </c>
      <c r="AZ2236" s="157">
        <v>-6.8880000000000002E-9</v>
      </c>
      <c r="BA2236" s="157">
        <v>-1.8819E-13</v>
      </c>
      <c r="BB2236" s="157">
        <v>0</v>
      </c>
      <c r="BC2236" s="157">
        <v>0</v>
      </c>
      <c r="BD2236" s="157">
        <v>0</v>
      </c>
      <c r="BE2236" s="157">
        <v>0</v>
      </c>
      <c r="BF2236" s="157">
        <v>0</v>
      </c>
      <c r="BG2236" s="157">
        <v>0</v>
      </c>
      <c r="BH2236" s="157">
        <v>0</v>
      </c>
      <c r="BI2236" s="157">
        <v>0</v>
      </c>
      <c r="BJ2236" s="157">
        <v>0</v>
      </c>
      <c r="BK2236" s="157">
        <v>0</v>
      </c>
      <c r="BL2236" s="157">
        <v>0</v>
      </c>
      <c r="BM2236" s="157">
        <v>0</v>
      </c>
      <c r="BN2236" s="157">
        <v>0</v>
      </c>
      <c r="BO2236" s="157">
        <v>0</v>
      </c>
      <c r="BP2236" s="157">
        <v>0</v>
      </c>
      <c r="BQ2236" s="157">
        <v>0</v>
      </c>
      <c r="BR2236" s="157">
        <v>0</v>
      </c>
      <c r="BS2236" s="157">
        <v>0</v>
      </c>
      <c r="BT2236" s="157">
        <v>0</v>
      </c>
      <c r="BU2236"/>
      <c r="BV2236" s="155">
        <v>-6.8591327000000002E-5</v>
      </c>
      <c r="BW2236" s="155">
        <v>0</v>
      </c>
      <c r="BX2236" s="155">
        <v>-6.8591327000000002E-5</v>
      </c>
      <c r="BY2236" s="155">
        <v>0</v>
      </c>
      <c r="BZ2236" s="155">
        <v>0</v>
      </c>
      <c r="CA2236" s="155">
        <v>0</v>
      </c>
      <c r="CB2236" s="155">
        <v>0</v>
      </c>
      <c r="CC2236" s="155">
        <v>0</v>
      </c>
      <c r="CD2236" s="155">
        <v>0</v>
      </c>
      <c r="CE2236" s="155">
        <v>0</v>
      </c>
      <c r="CF2236" s="155">
        <v>0</v>
      </c>
      <c r="CG2236" s="155">
        <v>0</v>
      </c>
      <c r="CH2236" s="155">
        <v>0</v>
      </c>
      <c r="CI2236" s="155">
        <v>0</v>
      </c>
      <c r="CJ2236" s="155">
        <v>0</v>
      </c>
      <c r="CK2236" s="155">
        <v>0</v>
      </c>
      <c r="CL2236" s="155">
        <v>0</v>
      </c>
      <c r="CM2236"/>
      <c r="CN2236" s="284">
        <v>0</v>
      </c>
      <c r="CO2236" s="284">
        <v>-2.46</v>
      </c>
      <c r="CP2236" s="285">
        <v>0</v>
      </c>
      <c r="CQ2236" s="284">
        <v>0</v>
      </c>
      <c r="CR2236" s="284">
        <v>0</v>
      </c>
      <c r="CS2236" s="284">
        <v>0</v>
      </c>
      <c r="CT2236" s="284">
        <v>0</v>
      </c>
      <c r="CU2236" s="284">
        <v>0</v>
      </c>
      <c r="CV2236" s="284">
        <v>0</v>
      </c>
      <c r="CW2236" s="284">
        <v>0</v>
      </c>
      <c r="CX2236"/>
      <c r="CY2236"/>
      <c r="CZ2236"/>
      <c r="DA2236"/>
      <c r="DB2236" s="212"/>
      <c r="DC2236" s="48"/>
      <c r="DD2236" s="48"/>
      <c r="DE2236" s="48"/>
      <c r="DF2236" s="48"/>
      <c r="DG2236" s="48"/>
      <c r="DH2236" s="48"/>
      <c r="DI2236" s="48"/>
      <c r="DJ2236" s="48"/>
      <c r="DK2236" s="48"/>
      <c r="DL2236" s="48"/>
    </row>
    <row r="2237" spans="1:116" ht="14.4">
      <c r="A2237" t="s">
        <v>3130</v>
      </c>
      <c r="B2237" s="188" t="s">
        <v>334</v>
      </c>
      <c r="C2237" s="151" t="str">
        <f t="shared" si="564"/>
        <v>F.130.05.110</v>
      </c>
      <c r="D2237" s="54" t="s">
        <v>3129</v>
      </c>
      <c r="E2237" s="150" t="s">
        <v>352</v>
      </c>
      <c r="F2237" s="153" t="str">
        <f t="shared" si="565"/>
        <v>landfill of biodegradable bioplastics with CH4 emission prevention</v>
      </c>
      <c r="G2237" s="154">
        <f t="shared" si="563"/>
        <v>0</v>
      </c>
      <c r="H2237"/>
      <c r="I2237"/>
      <c r="J2237" s="227">
        <f t="shared" si="566"/>
        <v>0</v>
      </c>
      <c r="K2237"/>
      <c r="L2237" s="280">
        <f t="shared" si="567"/>
        <v>0</v>
      </c>
      <c r="M2237" s="280">
        <f t="shared" si="568"/>
        <v>0</v>
      </c>
      <c r="N2237" s="281">
        <f t="shared" si="569"/>
        <v>0</v>
      </c>
      <c r="O2237" s="280">
        <v>0</v>
      </c>
      <c r="P2237" s="219">
        <v>0</v>
      </c>
      <c r="Q2237" s="219">
        <v>0</v>
      </c>
      <c r="R2237" s="219">
        <v>0</v>
      </c>
      <c r="S2237" s="219">
        <v>0</v>
      </c>
      <c r="T2237" s="219">
        <v>0</v>
      </c>
      <c r="U2237" s="286">
        <v>0</v>
      </c>
      <c r="V2237" s="286">
        <v>0</v>
      </c>
      <c r="W2237" s="219">
        <v>0</v>
      </c>
      <c r="X2237" s="219">
        <v>0</v>
      </c>
      <c r="Y2237" s="219">
        <v>0</v>
      </c>
      <c r="Z2237" s="219">
        <v>0</v>
      </c>
      <c r="AA2237" s="219">
        <v>0</v>
      </c>
      <c r="AB2237" s="219">
        <v>0</v>
      </c>
      <c r="AC2237"/>
      <c r="AD2237" s="227">
        <f t="shared" si="573"/>
        <v>0</v>
      </c>
      <c r="AE2237" s="227">
        <f t="shared" si="574"/>
        <v>0</v>
      </c>
      <c r="AF2237" s="227">
        <f t="shared" si="575"/>
        <v>0</v>
      </c>
      <c r="AG2237" s="227">
        <f t="shared" si="576"/>
        <v>0</v>
      </c>
      <c r="AH2237" s="227">
        <f t="shared" si="577"/>
        <v>0</v>
      </c>
      <c r="AI2237"/>
      <c r="AJ2237">
        <v>0</v>
      </c>
      <c r="AK2237" s="155">
        <v>0</v>
      </c>
      <c r="AL2237" s="155">
        <v>0</v>
      </c>
      <c r="AM2237" s="155">
        <v>0</v>
      </c>
      <c r="AN2237" s="155">
        <v>0</v>
      </c>
      <c r="AO2237" s="155">
        <v>0</v>
      </c>
      <c r="AP2237" s="155">
        <v>0</v>
      </c>
      <c r="AQ2237"/>
      <c r="AR2237" s="156">
        <v>0</v>
      </c>
      <c r="AS2237" s="156">
        <v>0</v>
      </c>
      <c r="AT2237" s="156">
        <v>0</v>
      </c>
      <c r="AU2237" s="156">
        <v>0</v>
      </c>
      <c r="AV2237" s="282">
        <f t="shared" si="570"/>
        <v>0</v>
      </c>
      <c r="AW2237" s="282">
        <f t="shared" si="571"/>
        <v>0</v>
      </c>
      <c r="AX2237" s="283">
        <f t="shared" si="572"/>
        <v>0</v>
      </c>
      <c r="AY2237" s="157">
        <v>0</v>
      </c>
      <c r="AZ2237" s="157">
        <v>0</v>
      </c>
      <c r="BA2237" s="157">
        <v>0</v>
      </c>
      <c r="BB2237" s="157">
        <v>0</v>
      </c>
      <c r="BC2237" s="157">
        <v>0</v>
      </c>
      <c r="BD2237" s="157">
        <v>0</v>
      </c>
      <c r="BE2237" s="157">
        <v>0</v>
      </c>
      <c r="BF2237" s="157">
        <v>0</v>
      </c>
      <c r="BG2237" s="157">
        <v>0</v>
      </c>
      <c r="BH2237" s="157">
        <v>0</v>
      </c>
      <c r="BI2237" s="157">
        <v>0</v>
      </c>
      <c r="BJ2237" s="157">
        <v>0</v>
      </c>
      <c r="BK2237" s="157">
        <v>0</v>
      </c>
      <c r="BL2237" s="157">
        <v>0</v>
      </c>
      <c r="BM2237" s="157">
        <v>0</v>
      </c>
      <c r="BN2237" s="157">
        <v>0</v>
      </c>
      <c r="BO2237" s="157">
        <v>0</v>
      </c>
      <c r="BP2237" s="157">
        <v>0</v>
      </c>
      <c r="BQ2237" s="157">
        <v>0</v>
      </c>
      <c r="BR2237" s="157">
        <v>0</v>
      </c>
      <c r="BS2237" s="157">
        <v>0</v>
      </c>
      <c r="BT2237" s="157">
        <v>0</v>
      </c>
      <c r="BU2237"/>
      <c r="BV2237" s="155">
        <v>0</v>
      </c>
      <c r="BW2237" s="155">
        <v>0</v>
      </c>
      <c r="BX2237" s="155">
        <v>0</v>
      </c>
      <c r="BY2237" s="155">
        <v>0</v>
      </c>
      <c r="BZ2237" s="155">
        <v>0</v>
      </c>
      <c r="CA2237" s="155">
        <v>0</v>
      </c>
      <c r="CB2237" s="155">
        <v>0</v>
      </c>
      <c r="CC2237" s="155">
        <v>0</v>
      </c>
      <c r="CD2237" s="155">
        <v>0</v>
      </c>
      <c r="CE2237" s="155">
        <v>0</v>
      </c>
      <c r="CF2237" s="155">
        <v>0</v>
      </c>
      <c r="CG2237" s="155">
        <v>0</v>
      </c>
      <c r="CH2237" s="155">
        <v>0</v>
      </c>
      <c r="CI2237" s="155">
        <v>0</v>
      </c>
      <c r="CJ2237" s="155">
        <v>0</v>
      </c>
      <c r="CK2237" s="155">
        <v>0</v>
      </c>
      <c r="CL2237" s="155">
        <v>0</v>
      </c>
      <c r="CM2237"/>
      <c r="CN2237" s="284">
        <v>0</v>
      </c>
      <c r="CO2237" s="284">
        <v>0</v>
      </c>
      <c r="CP2237" s="285">
        <v>0</v>
      </c>
      <c r="CQ2237" s="284">
        <v>0</v>
      </c>
      <c r="CR2237" s="284">
        <v>0</v>
      </c>
      <c r="CS2237" s="284">
        <v>0</v>
      </c>
      <c r="CT2237" s="284">
        <v>0</v>
      </c>
      <c r="CU2237" s="284">
        <v>0</v>
      </c>
      <c r="CV2237" s="284">
        <v>0</v>
      </c>
      <c r="CW2237" s="284">
        <v>0</v>
      </c>
      <c r="CX2237"/>
      <c r="CY2237"/>
      <c r="CZ2237"/>
      <c r="DA2237"/>
      <c r="DB2237" s="212"/>
      <c r="DC2237" s="48"/>
      <c r="DD2237" s="48"/>
      <c r="DE2237" s="48"/>
      <c r="DF2237" s="48"/>
      <c r="DG2237" s="48"/>
      <c r="DH2237" s="48"/>
      <c r="DI2237" s="48"/>
      <c r="DJ2237" s="48"/>
      <c r="DK2237" s="48"/>
      <c r="DL2237" s="48"/>
    </row>
    <row r="2238" spans="1:116" ht="14.4">
      <c r="A2238" t="s">
        <v>3131</v>
      </c>
      <c r="B2238" s="188" t="s">
        <v>334</v>
      </c>
      <c r="C2238" s="151" t="str">
        <f t="shared" si="564"/>
        <v>F.130.05.111</v>
      </c>
      <c r="D2238" s="54" t="s">
        <v>3129</v>
      </c>
      <c r="E2238" s="150" t="s">
        <v>352</v>
      </c>
      <c r="F2238" s="153" t="str">
        <f t="shared" si="565"/>
        <v>Carbon uptake per kg Cement &lt; 100 years</v>
      </c>
      <c r="G2238" s="154">
        <f t="shared" si="563"/>
        <v>-0.05</v>
      </c>
      <c r="H2238"/>
      <c r="I2238"/>
      <c r="J2238" s="227">
        <f t="shared" si="566"/>
        <v>0.13349999999999998</v>
      </c>
      <c r="K2238"/>
      <c r="L2238" s="280">
        <f t="shared" si="567"/>
        <v>0</v>
      </c>
      <c r="M2238" s="280">
        <f t="shared" si="568"/>
        <v>0</v>
      </c>
      <c r="N2238" s="281">
        <f t="shared" si="569"/>
        <v>0.14099999999999999</v>
      </c>
      <c r="O2238" s="280">
        <v>-7.4999999999999997E-3</v>
      </c>
      <c r="P2238" s="219">
        <v>0</v>
      </c>
      <c r="Q2238" s="219">
        <v>0</v>
      </c>
      <c r="R2238" s="219">
        <v>0</v>
      </c>
      <c r="S2238" s="219">
        <v>0</v>
      </c>
      <c r="T2238" s="219">
        <v>0</v>
      </c>
      <c r="U2238" s="286">
        <v>0</v>
      </c>
      <c r="V2238" s="286">
        <v>0</v>
      </c>
      <c r="W2238" s="219">
        <v>0</v>
      </c>
      <c r="X2238" s="219">
        <v>0</v>
      </c>
      <c r="Y2238" s="219">
        <v>0</v>
      </c>
      <c r="Z2238" s="219">
        <v>0</v>
      </c>
      <c r="AA2238" s="219">
        <v>0</v>
      </c>
      <c r="AB2238" s="219">
        <v>0.14099999999999999</v>
      </c>
      <c r="AC2238"/>
      <c r="AD2238" s="227">
        <f t="shared" si="573"/>
        <v>-7.4999999999999997E-3</v>
      </c>
      <c r="AE2238" s="227">
        <f t="shared" si="574"/>
        <v>0</v>
      </c>
      <c r="AF2238" s="227">
        <f t="shared" si="575"/>
        <v>0</v>
      </c>
      <c r="AG2238" s="227">
        <f t="shared" si="576"/>
        <v>0</v>
      </c>
      <c r="AH2238" s="227">
        <f t="shared" si="577"/>
        <v>0.14099999999999999</v>
      </c>
      <c r="AI2238"/>
      <c r="AJ2238">
        <v>0</v>
      </c>
      <c r="AK2238" s="155">
        <v>0</v>
      </c>
      <c r="AL2238" s="155">
        <v>0</v>
      </c>
      <c r="AM2238" s="155">
        <v>0</v>
      </c>
      <c r="AN2238" s="155">
        <v>0</v>
      </c>
      <c r="AO2238" s="155">
        <v>0</v>
      </c>
      <c r="AP2238" s="155">
        <v>0</v>
      </c>
      <c r="AQ2238"/>
      <c r="AR2238" s="156">
        <v>-8.1180903000000002E-4</v>
      </c>
      <c r="AS2238" s="156">
        <v>-7.7395199999999995E-4</v>
      </c>
      <c r="AT2238" s="156">
        <v>-3.7857034E-5</v>
      </c>
      <c r="AU2238" s="156">
        <v>0</v>
      </c>
      <c r="AV2238" s="282">
        <f t="shared" si="570"/>
        <v>-4.6399999999999999E-8</v>
      </c>
      <c r="AW2238" s="282">
        <f t="shared" si="571"/>
        <v>-1.4000382500000001E-10</v>
      </c>
      <c r="AX2238" s="283">
        <f t="shared" si="572"/>
        <v>0</v>
      </c>
      <c r="AY2238" s="157">
        <v>-4.6399999999999999E-8</v>
      </c>
      <c r="AZ2238" s="157">
        <v>-1.4000000000000001E-10</v>
      </c>
      <c r="BA2238" s="157">
        <v>-3.8249999999999996E-15</v>
      </c>
      <c r="BB2238" s="157">
        <v>0</v>
      </c>
      <c r="BC2238" s="157">
        <v>0</v>
      </c>
      <c r="BD2238" s="157">
        <v>0</v>
      </c>
      <c r="BE2238" s="157">
        <v>0</v>
      </c>
      <c r="BF2238" s="157">
        <v>0</v>
      </c>
      <c r="BG2238" s="157">
        <v>0</v>
      </c>
      <c r="BH2238" s="157">
        <v>0</v>
      </c>
      <c r="BI2238" s="157">
        <v>0</v>
      </c>
      <c r="BJ2238" s="157">
        <v>0</v>
      </c>
      <c r="BK2238" s="157">
        <v>0</v>
      </c>
      <c r="BL2238" s="157">
        <v>0</v>
      </c>
      <c r="BM2238" s="157">
        <v>0</v>
      </c>
      <c r="BN2238" s="157">
        <v>0</v>
      </c>
      <c r="BO2238" s="157">
        <v>0</v>
      </c>
      <c r="BP2238" s="157">
        <v>0</v>
      </c>
      <c r="BQ2238" s="157">
        <v>0</v>
      </c>
      <c r="BR2238" s="157">
        <v>0</v>
      </c>
      <c r="BS2238" s="157">
        <v>0</v>
      </c>
      <c r="BT2238" s="157">
        <v>0</v>
      </c>
      <c r="BU2238"/>
      <c r="BV2238" s="155">
        <v>-1.3941327E-6</v>
      </c>
      <c r="BW2238" s="155">
        <v>0</v>
      </c>
      <c r="BX2238" s="155">
        <v>-1.3941327E-6</v>
      </c>
      <c r="BY2238" s="155">
        <v>0</v>
      </c>
      <c r="BZ2238" s="155">
        <v>0</v>
      </c>
      <c r="CA2238" s="155">
        <v>0</v>
      </c>
      <c r="CB2238" s="155">
        <v>0</v>
      </c>
      <c r="CC2238" s="155">
        <v>0</v>
      </c>
      <c r="CD2238" s="155">
        <v>0</v>
      </c>
      <c r="CE2238" s="155">
        <v>0</v>
      </c>
      <c r="CF2238" s="155">
        <v>0</v>
      </c>
      <c r="CG2238" s="155">
        <v>0</v>
      </c>
      <c r="CH2238" s="155">
        <v>0</v>
      </c>
      <c r="CI2238" s="155">
        <v>0</v>
      </c>
      <c r="CJ2238" s="155">
        <v>0</v>
      </c>
      <c r="CK2238" s="155">
        <v>0</v>
      </c>
      <c r="CL2238" s="155">
        <v>0</v>
      </c>
      <c r="CM2238"/>
      <c r="CN2238" s="284">
        <v>0</v>
      </c>
      <c r="CO2238" s="284">
        <v>-0.05</v>
      </c>
      <c r="CP2238" s="285">
        <v>0</v>
      </c>
      <c r="CQ2238" s="284">
        <v>0</v>
      </c>
      <c r="CR2238" s="284">
        <v>0</v>
      </c>
      <c r="CS2238" s="284">
        <v>0</v>
      </c>
      <c r="CT2238" s="284">
        <v>0</v>
      </c>
      <c r="CU2238" s="284">
        <v>0</v>
      </c>
      <c r="CV2238" s="284">
        <v>0</v>
      </c>
      <c r="CW2238" s="284">
        <v>0</v>
      </c>
      <c r="CX2238"/>
      <c r="CY2238"/>
      <c r="CZ2238"/>
      <c r="DA2238"/>
      <c r="DB2238" s="212"/>
      <c r="DC2238" s="48"/>
      <c r="DD2238" s="48"/>
      <c r="DE2238" s="48"/>
      <c r="DF2238" s="48"/>
      <c r="DG2238" s="48"/>
      <c r="DH2238" s="48"/>
      <c r="DI2238" s="48"/>
      <c r="DJ2238" s="48"/>
      <c r="DK2238" s="48"/>
      <c r="DL2238" s="48"/>
    </row>
    <row r="2239" spans="1:116" ht="14.4">
      <c r="A2239" t="s">
        <v>3132</v>
      </c>
      <c r="B2239" s="188" t="s">
        <v>334</v>
      </c>
      <c r="C2239" s="151" t="str">
        <f t="shared" si="564"/>
        <v>F.130.05.112</v>
      </c>
      <c r="D2239" s="54" t="s">
        <v>3129</v>
      </c>
      <c r="E2239" s="150" t="s">
        <v>352</v>
      </c>
      <c r="F2239" s="153" t="str">
        <f t="shared" si="565"/>
        <v>Carbon uptake per kg Cement &gt; 100 years</v>
      </c>
      <c r="G2239" s="154">
        <f t="shared" si="563"/>
        <v>-0.12</v>
      </c>
      <c r="H2239"/>
      <c r="I2239"/>
      <c r="J2239" s="227">
        <f t="shared" si="566"/>
        <v>0.12299999999999998</v>
      </c>
      <c r="K2239"/>
      <c r="L2239" s="280">
        <f t="shared" si="567"/>
        <v>0</v>
      </c>
      <c r="M2239" s="280">
        <f t="shared" si="568"/>
        <v>0</v>
      </c>
      <c r="N2239" s="281">
        <f t="shared" si="569"/>
        <v>0.14099999999999999</v>
      </c>
      <c r="O2239" s="280">
        <v>-1.7999999999999999E-2</v>
      </c>
      <c r="P2239" s="219">
        <v>0</v>
      </c>
      <c r="Q2239" s="219">
        <v>0</v>
      </c>
      <c r="R2239" s="219">
        <v>0</v>
      </c>
      <c r="S2239" s="219">
        <v>0</v>
      </c>
      <c r="T2239" s="219">
        <v>0</v>
      </c>
      <c r="U2239" s="286">
        <v>0</v>
      </c>
      <c r="V2239" s="286">
        <v>0</v>
      </c>
      <c r="W2239" s="219">
        <v>0</v>
      </c>
      <c r="X2239" s="219">
        <v>0</v>
      </c>
      <c r="Y2239" s="219">
        <v>0</v>
      </c>
      <c r="Z2239" s="219">
        <v>0</v>
      </c>
      <c r="AA2239" s="219">
        <v>0</v>
      </c>
      <c r="AB2239" s="219">
        <v>0.14099999999999999</v>
      </c>
      <c r="AC2239"/>
      <c r="AD2239" s="227">
        <f t="shared" si="573"/>
        <v>-1.7999999999999999E-2</v>
      </c>
      <c r="AE2239" s="227">
        <f t="shared" si="574"/>
        <v>0</v>
      </c>
      <c r="AF2239" s="227">
        <f t="shared" si="575"/>
        <v>0</v>
      </c>
      <c r="AG2239" s="227">
        <f t="shared" si="576"/>
        <v>0</v>
      </c>
      <c r="AH2239" s="227">
        <f t="shared" si="577"/>
        <v>0.14099999999999999</v>
      </c>
      <c r="AI2239"/>
      <c r="AJ2239">
        <v>0</v>
      </c>
      <c r="AK2239" s="155">
        <v>0</v>
      </c>
      <c r="AL2239" s="155">
        <v>0</v>
      </c>
      <c r="AM2239" s="155">
        <v>0</v>
      </c>
      <c r="AN2239" s="155">
        <v>0</v>
      </c>
      <c r="AO2239" s="155">
        <v>0</v>
      </c>
      <c r="AP2239" s="155">
        <v>0</v>
      </c>
      <c r="AQ2239"/>
      <c r="AR2239" s="156">
        <v>-1.9483416999999999E-3</v>
      </c>
      <c r="AS2239" s="156">
        <v>-1.8574848E-3</v>
      </c>
      <c r="AT2239" s="156">
        <v>-9.0856881999999998E-5</v>
      </c>
      <c r="AU2239" s="156">
        <v>0</v>
      </c>
      <c r="AV2239" s="282">
        <f t="shared" si="570"/>
        <v>-1.1136E-7</v>
      </c>
      <c r="AW2239" s="282">
        <f t="shared" si="571"/>
        <v>-3.3600917999999998E-10</v>
      </c>
      <c r="AX2239" s="283">
        <f t="shared" si="572"/>
        <v>0</v>
      </c>
      <c r="AY2239" s="157">
        <v>-1.1136E-7</v>
      </c>
      <c r="AZ2239" s="157">
        <v>-3.3599999999999998E-10</v>
      </c>
      <c r="BA2239" s="157">
        <v>-9.1800000000000001E-15</v>
      </c>
      <c r="BB2239" s="157">
        <v>0</v>
      </c>
      <c r="BC2239" s="157">
        <v>0</v>
      </c>
      <c r="BD2239" s="157">
        <v>0</v>
      </c>
      <c r="BE2239" s="157">
        <v>0</v>
      </c>
      <c r="BF2239" s="157">
        <v>0</v>
      </c>
      <c r="BG2239" s="157">
        <v>0</v>
      </c>
      <c r="BH2239" s="157">
        <v>0</v>
      </c>
      <c r="BI2239" s="157">
        <v>0</v>
      </c>
      <c r="BJ2239" s="157">
        <v>0</v>
      </c>
      <c r="BK2239" s="157">
        <v>0</v>
      </c>
      <c r="BL2239" s="157">
        <v>0</v>
      </c>
      <c r="BM2239" s="157">
        <v>0</v>
      </c>
      <c r="BN2239" s="157">
        <v>0</v>
      </c>
      <c r="BO2239" s="157">
        <v>0</v>
      </c>
      <c r="BP2239" s="157">
        <v>0</v>
      </c>
      <c r="BQ2239" s="157">
        <v>0</v>
      </c>
      <c r="BR2239" s="157">
        <v>0</v>
      </c>
      <c r="BS2239" s="157">
        <v>0</v>
      </c>
      <c r="BT2239" s="157">
        <v>0</v>
      </c>
      <c r="BU2239"/>
      <c r="BV2239" s="155">
        <v>-3.3459183999999998E-6</v>
      </c>
      <c r="BW2239" s="155">
        <v>0</v>
      </c>
      <c r="BX2239" s="155">
        <v>-3.3459183999999998E-6</v>
      </c>
      <c r="BY2239" s="155">
        <v>0</v>
      </c>
      <c r="BZ2239" s="155">
        <v>0</v>
      </c>
      <c r="CA2239" s="155">
        <v>0</v>
      </c>
      <c r="CB2239" s="155">
        <v>0</v>
      </c>
      <c r="CC2239" s="155">
        <v>0</v>
      </c>
      <c r="CD2239" s="155">
        <v>0</v>
      </c>
      <c r="CE2239" s="155">
        <v>0</v>
      </c>
      <c r="CF2239" s="155">
        <v>0</v>
      </c>
      <c r="CG2239" s="155">
        <v>0</v>
      </c>
      <c r="CH2239" s="155">
        <v>0</v>
      </c>
      <c r="CI2239" s="155">
        <v>0</v>
      </c>
      <c r="CJ2239" s="155">
        <v>0</v>
      </c>
      <c r="CK2239" s="155">
        <v>0</v>
      </c>
      <c r="CL2239" s="155">
        <v>0</v>
      </c>
      <c r="CM2239"/>
      <c r="CN2239" s="284">
        <v>0</v>
      </c>
      <c r="CO2239" s="284">
        <v>-0.12</v>
      </c>
      <c r="CP2239" s="285">
        <v>0</v>
      </c>
      <c r="CQ2239" s="284">
        <v>0</v>
      </c>
      <c r="CR2239" s="284">
        <v>0</v>
      </c>
      <c r="CS2239" s="284">
        <v>0</v>
      </c>
      <c r="CT2239" s="284">
        <v>0</v>
      </c>
      <c r="CU2239" s="284">
        <v>0</v>
      </c>
      <c r="CV2239" s="284">
        <v>0</v>
      </c>
      <c r="CW2239" s="284">
        <v>0</v>
      </c>
      <c r="CX2239"/>
      <c r="CY2239"/>
      <c r="CZ2239"/>
      <c r="DA2239"/>
      <c r="DB2239" s="212"/>
      <c r="DC2239" s="48"/>
      <c r="DD2239" s="48"/>
      <c r="DE2239" s="48"/>
      <c r="DF2239" s="48"/>
      <c r="DG2239" s="48"/>
      <c r="DH2239" s="48"/>
      <c r="DI2239" s="48"/>
      <c r="DJ2239" s="48"/>
      <c r="DK2239" s="48"/>
      <c r="DL2239" s="48"/>
    </row>
    <row r="2240" spans="1:116" ht="14.4">
      <c r="B2240" s="188"/>
      <c r="C2240" s="151"/>
      <c r="D2240" s="51" t="s">
        <v>2105</v>
      </c>
      <c r="E2240" s="150"/>
      <c r="F2240"/>
      <c r="G2240"/>
      <c r="H2240"/>
      <c r="I2240"/>
      <c r="J2240"/>
      <c r="K2240"/>
      <c r="L2240"/>
      <c r="M2240"/>
      <c r="N2240" s="174"/>
      <c r="O2240"/>
      <c r="P2240"/>
      <c r="Q2240"/>
      <c r="R2240"/>
      <c r="S2240"/>
      <c r="T2240"/>
      <c r="U2240" s="53"/>
      <c r="V2240" s="53"/>
      <c r="W2240"/>
      <c r="X2240"/>
      <c r="Y2240"/>
      <c r="Z2240"/>
      <c r="AA2240"/>
      <c r="AB2240"/>
      <c r="AC2240"/>
      <c r="AD2240"/>
      <c r="AE2240"/>
      <c r="AF2240"/>
      <c r="AG2240"/>
      <c r="AH2240"/>
      <c r="AI2240"/>
      <c r="AJ2240"/>
      <c r="AK2240"/>
      <c r="AL2240"/>
      <c r="AM2240"/>
      <c r="AN2240"/>
      <c r="AO2240"/>
      <c r="AP2240"/>
      <c r="AQ2240"/>
      <c r="AR2240"/>
      <c r="AS2240"/>
      <c r="AT2240"/>
      <c r="AU2240"/>
      <c r="AX2240" s="19"/>
      <c r="AY2240"/>
      <c r="AZ2240"/>
      <c r="BA2240"/>
      <c r="BB2240"/>
      <c r="BC2240"/>
      <c r="BD2240"/>
      <c r="BE2240"/>
      <c r="BF2240"/>
      <c r="BG2240"/>
      <c r="BH2240"/>
      <c r="BI2240"/>
      <c r="BJ2240"/>
      <c r="BK2240"/>
      <c r="BL2240"/>
      <c r="BM2240"/>
      <c r="BN2240"/>
      <c r="BO2240"/>
      <c r="BP2240"/>
      <c r="BQ2240"/>
      <c r="BR2240"/>
      <c r="BS2240"/>
      <c r="BT2240"/>
      <c r="BU2240"/>
      <c r="BV2240"/>
      <c r="BW2240"/>
      <c r="BX2240"/>
      <c r="BY2240"/>
      <c r="BZ2240"/>
      <c r="CA2240"/>
      <c r="CB2240"/>
      <c r="CC2240"/>
      <c r="CD2240"/>
      <c r="CE2240"/>
      <c r="CF2240"/>
      <c r="CG2240"/>
      <c r="CH2240"/>
      <c r="CI2240"/>
      <c r="CJ2240"/>
      <c r="CK2240"/>
      <c r="CL2240"/>
      <c r="CM2240"/>
      <c r="CN2240"/>
      <c r="CO2240"/>
      <c r="CP2240" s="117"/>
      <c r="CQ2240"/>
      <c r="CR2240"/>
      <c r="CS2240"/>
      <c r="CT2240"/>
      <c r="CU2240"/>
      <c r="CV2240"/>
      <c r="CW2240"/>
      <c r="CX2240"/>
      <c r="CY2240"/>
      <c r="CZ2240"/>
      <c r="DA2240"/>
      <c r="DB2240" s="212"/>
      <c r="DC2240" s="48"/>
      <c r="DD2240" s="48"/>
      <c r="DE2240" s="48"/>
      <c r="DF2240" s="48"/>
      <c r="DG2240" s="48"/>
      <c r="DH2240" s="48"/>
      <c r="DI2240" s="48"/>
      <c r="DJ2240" s="48"/>
      <c r="DK2240" s="48"/>
      <c r="DL2240" s="48"/>
    </row>
    <row r="2241" spans="1:116" ht="14.4">
      <c r="B2241" s="188"/>
      <c r="C2241" s="151"/>
      <c r="D2241" s="51" t="s">
        <v>1390</v>
      </c>
      <c r="E2241" s="150"/>
      <c r="F2241"/>
      <c r="G2241"/>
      <c r="H2241"/>
      <c r="I2241"/>
      <c r="J2241"/>
      <c r="K2241"/>
      <c r="L2241"/>
      <c r="M2241"/>
      <c r="N2241" s="174"/>
      <c r="O2241"/>
      <c r="P2241"/>
      <c r="Q2241"/>
      <c r="R2241"/>
      <c r="S2241"/>
      <c r="T2241"/>
      <c r="U2241" s="53"/>
      <c r="V2241" s="53"/>
      <c r="W2241"/>
      <c r="X2241"/>
      <c r="Y2241"/>
      <c r="Z2241"/>
      <c r="AA2241"/>
      <c r="AB2241"/>
      <c r="AC2241"/>
      <c r="AD2241"/>
      <c r="AE2241"/>
      <c r="AF2241"/>
      <c r="AG2241"/>
      <c r="AH2241"/>
      <c r="AI2241"/>
      <c r="AJ2241"/>
      <c r="AK2241"/>
      <c r="AL2241"/>
      <c r="AM2241"/>
      <c r="AN2241"/>
      <c r="AO2241"/>
      <c r="AP2241"/>
      <c r="AQ2241"/>
      <c r="AR2241"/>
      <c r="AS2241"/>
      <c r="AT2241"/>
      <c r="AU2241"/>
      <c r="AX2241" s="19"/>
      <c r="AY2241"/>
      <c r="AZ2241"/>
      <c r="BA2241"/>
      <c r="BB2241"/>
      <c r="BC2241"/>
      <c r="BD2241"/>
      <c r="BE2241"/>
      <c r="BF2241"/>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c r="CL2241"/>
      <c r="CM2241"/>
      <c r="CN2241"/>
      <c r="CO2241"/>
      <c r="CP2241" s="117"/>
      <c r="CQ2241"/>
      <c r="CR2241"/>
      <c r="CS2241"/>
      <c r="CT2241"/>
      <c r="CU2241"/>
      <c r="CV2241"/>
      <c r="CW2241"/>
      <c r="CX2241"/>
      <c r="CY2241"/>
      <c r="CZ2241"/>
      <c r="DA2241"/>
      <c r="DB2241" s="212"/>
      <c r="DC2241" s="48"/>
      <c r="DD2241" s="48"/>
      <c r="DE2241" s="48"/>
      <c r="DF2241" s="48"/>
      <c r="DG2241" s="48"/>
      <c r="DH2241" s="48"/>
      <c r="DI2241" s="48"/>
      <c r="DJ2241" s="48"/>
      <c r="DK2241" s="48"/>
      <c r="DL2241" s="48"/>
    </row>
    <row r="2242" spans="1:116" ht="14.4">
      <c r="A2242" t="s">
        <v>3133</v>
      </c>
      <c r="B2242" s="150" t="s">
        <v>325</v>
      </c>
      <c r="C2242" s="151" t="str">
        <f t="shared" si="564"/>
        <v>M.020.01.101</v>
      </c>
      <c r="D2242" s="54" t="s">
        <v>1390</v>
      </c>
      <c r="E2242" s="150" t="s">
        <v>352</v>
      </c>
      <c r="F2242" s="153" t="str">
        <f t="shared" si="565"/>
        <v>Chips, frozen preperfried in plastic foil (LDPE) per 500 gram NL</v>
      </c>
      <c r="G2242" s="154">
        <f t="shared" si="563"/>
        <v>1.7444092</v>
      </c>
      <c r="H2242"/>
      <c r="I2242"/>
      <c r="J2242" s="227">
        <f t="shared" si="566"/>
        <v>0.36840289129870996</v>
      </c>
      <c r="K2242"/>
      <c r="L2242" s="280">
        <f t="shared" si="567"/>
        <v>2.7843091E-7</v>
      </c>
      <c r="M2242" s="280">
        <f t="shared" si="568"/>
        <v>9.0649860867799997E-2</v>
      </c>
      <c r="N2242" s="281">
        <f t="shared" si="569"/>
        <v>1.6091372E-2</v>
      </c>
      <c r="O2242" s="280">
        <v>0.26166138</v>
      </c>
      <c r="P2242" s="219">
        <v>5.8324131000000001E-2</v>
      </c>
      <c r="Q2242" s="219">
        <v>1.8938371999999998E-2</v>
      </c>
      <c r="R2242" s="219">
        <v>0</v>
      </c>
      <c r="S2242" s="219">
        <v>0</v>
      </c>
      <c r="T2242" s="219">
        <v>0</v>
      </c>
      <c r="U2242" s="286">
        <v>2.7843091E-7</v>
      </c>
      <c r="V2242" s="286">
        <v>6.8188678000000001E-6</v>
      </c>
      <c r="W2242" s="219">
        <v>0</v>
      </c>
      <c r="X2242" s="219">
        <v>0</v>
      </c>
      <c r="Y2242" s="219">
        <v>0</v>
      </c>
      <c r="Z2242" s="219">
        <v>1.3380539E-2</v>
      </c>
      <c r="AA2242" s="219">
        <v>1.6091372E-2</v>
      </c>
      <c r="AB2242" s="219">
        <v>0</v>
      </c>
      <c r="AC2242"/>
      <c r="AD2242" s="227">
        <f t="shared" si="573"/>
        <v>0.26166138</v>
      </c>
      <c r="AE2242" s="227">
        <f t="shared" si="574"/>
        <v>7.7269600298709995E-2</v>
      </c>
      <c r="AF2242" s="227">
        <f t="shared" si="575"/>
        <v>9.3360693867799993E-2</v>
      </c>
      <c r="AG2242" s="227">
        <f t="shared" si="576"/>
        <v>9.0649860867799997E-2</v>
      </c>
      <c r="AH2242" s="227">
        <f t="shared" si="577"/>
        <v>0</v>
      </c>
      <c r="AI2242"/>
      <c r="AJ2242">
        <v>0</v>
      </c>
      <c r="AK2242" s="155">
        <v>0</v>
      </c>
      <c r="AL2242" s="155">
        <v>0</v>
      </c>
      <c r="AM2242" s="155">
        <v>0</v>
      </c>
      <c r="AN2242" s="155">
        <v>0</v>
      </c>
      <c r="AO2242" s="155">
        <v>0</v>
      </c>
      <c r="AP2242" s="155">
        <v>0</v>
      </c>
      <c r="AQ2242"/>
      <c r="AR2242" s="156">
        <v>4.8182495999999998E-2</v>
      </c>
      <c r="AS2242" s="156">
        <v>4.4669599999999997E-2</v>
      </c>
      <c r="AT2242" s="156">
        <v>3.5128962999999998E-3</v>
      </c>
      <c r="AU2242" s="156">
        <v>0</v>
      </c>
      <c r="AV2242" s="282">
        <f t="shared" si="570"/>
        <v>2.6780335E-6</v>
      </c>
      <c r="AW2242" s="282">
        <f t="shared" si="571"/>
        <v>1.29914803859E-8</v>
      </c>
      <c r="AX2242" s="283">
        <f t="shared" si="572"/>
        <v>0</v>
      </c>
      <c r="AY2242" s="157">
        <v>1.6188116999999999E-6</v>
      </c>
      <c r="AZ2242" s="157">
        <v>4.8843457000000003E-9</v>
      </c>
      <c r="BA2242" s="157">
        <v>1.3344730000000001E-13</v>
      </c>
      <c r="BB2242" s="157">
        <v>0</v>
      </c>
      <c r="BC2242" s="157">
        <v>0</v>
      </c>
      <c r="BD2242" s="157">
        <v>0</v>
      </c>
      <c r="BE2242" s="157">
        <v>1.0592218E-6</v>
      </c>
      <c r="BF2242" s="157">
        <v>0</v>
      </c>
      <c r="BG2242" s="157">
        <v>1.2338189E-9</v>
      </c>
      <c r="BH2242" s="157">
        <v>7.7936607999999998E-10</v>
      </c>
      <c r="BI2242" s="157">
        <v>1.0839586E-12</v>
      </c>
      <c r="BJ2242" s="157">
        <v>0</v>
      </c>
      <c r="BK2242" s="157">
        <v>0</v>
      </c>
      <c r="BL2242" s="157">
        <v>0</v>
      </c>
      <c r="BM2242" s="157">
        <v>0</v>
      </c>
      <c r="BN2242" s="157">
        <v>0</v>
      </c>
      <c r="BO2242" s="157">
        <v>6.0927323000000002E-9</v>
      </c>
      <c r="BP2242" s="157">
        <v>0</v>
      </c>
      <c r="BQ2242" s="157">
        <v>0</v>
      </c>
      <c r="BR2242" s="157">
        <v>0</v>
      </c>
      <c r="BS2242" s="157">
        <v>0</v>
      </c>
      <c r="BT2242" s="157">
        <v>0</v>
      </c>
      <c r="BU2242"/>
      <c r="BV2242" s="155">
        <v>8.9256105000000001E-5</v>
      </c>
      <c r="BW2242" s="155">
        <v>8.5063199999999999E-6</v>
      </c>
      <c r="BX2242" s="155">
        <v>4.8638757000000002E-5</v>
      </c>
      <c r="BY2242" s="155">
        <v>7.9874025999999999E-10</v>
      </c>
      <c r="BZ2242" s="155">
        <v>7.0069483000000001E-6</v>
      </c>
      <c r="CA2242" s="155">
        <v>0</v>
      </c>
      <c r="CB2242" s="155">
        <v>2.0239560999999998E-5</v>
      </c>
      <c r="CC2242" s="155">
        <v>0</v>
      </c>
      <c r="CD2242" s="155">
        <v>0</v>
      </c>
      <c r="CE2242" s="155">
        <v>1.8423935999999999E-10</v>
      </c>
      <c r="CF2242" s="155">
        <v>0</v>
      </c>
      <c r="CG2242" s="155">
        <v>4.3113637E-6</v>
      </c>
      <c r="CH2242" s="155">
        <v>0</v>
      </c>
      <c r="CI2242" s="155">
        <v>5.5217209999999999E-7</v>
      </c>
      <c r="CJ2242" s="155">
        <v>0</v>
      </c>
      <c r="CK2242" s="155">
        <v>0</v>
      </c>
      <c r="CL2242" s="155">
        <v>0</v>
      </c>
      <c r="CM2242"/>
      <c r="CN2242" s="284">
        <v>0</v>
      </c>
      <c r="CO2242" s="284">
        <v>1.7444092</v>
      </c>
      <c r="CP2242" s="285">
        <v>0</v>
      </c>
      <c r="CQ2242" s="284">
        <v>5.8199002999999999E-3</v>
      </c>
      <c r="CR2242" s="284">
        <v>0</v>
      </c>
      <c r="CS2242" s="284">
        <v>0</v>
      </c>
      <c r="CT2242" s="284">
        <v>3.5566051000000002E-4</v>
      </c>
      <c r="CU2242" s="284">
        <v>0</v>
      </c>
      <c r="CV2242" s="284">
        <v>5.2294650999999996E-4</v>
      </c>
      <c r="CW2242" s="284">
        <v>3.7032534000000001E-4</v>
      </c>
      <c r="CX2242"/>
      <c r="CY2242"/>
      <c r="CZ2242"/>
      <c r="DA2242"/>
      <c r="DB2242" s="212"/>
      <c r="DC2242" s="48"/>
      <c r="DD2242" s="48"/>
      <c r="DE2242" s="48"/>
      <c r="DF2242" s="48"/>
      <c r="DG2242" s="48"/>
      <c r="DH2242" s="48"/>
      <c r="DI2242" s="48"/>
      <c r="DJ2242" s="48"/>
      <c r="DK2242" s="48"/>
      <c r="DL2242" s="48"/>
    </row>
    <row r="2243" spans="1:116" ht="14.4">
      <c r="A2243" t="s">
        <v>3134</v>
      </c>
      <c r="B2243" s="150" t="s">
        <v>325</v>
      </c>
      <c r="C2243" s="151" t="str">
        <f t="shared" si="564"/>
        <v>M.020.01.102</v>
      </c>
      <c r="D2243" s="54" t="s">
        <v>1390</v>
      </c>
      <c r="E2243" s="150" t="s">
        <v>352</v>
      </c>
      <c r="F2243" s="153" t="str">
        <f t="shared" si="565"/>
        <v>Potatoes wo skins in plastic foil (LDPE) per 500 gram NL</v>
      </c>
      <c r="G2243" s="154">
        <f t="shared" si="563"/>
        <v>0.26831690000000002</v>
      </c>
      <c r="H2243"/>
      <c r="I2243"/>
      <c r="J2243" s="227">
        <f t="shared" si="566"/>
        <v>6.7652783767402996E-2</v>
      </c>
      <c r="K2243"/>
      <c r="L2243" s="280">
        <f t="shared" si="567"/>
        <v>5.4737102999999999E-8</v>
      </c>
      <c r="M2243" s="280">
        <f t="shared" si="568"/>
        <v>2.38843024303E-2</v>
      </c>
      <c r="N2243" s="281">
        <f t="shared" si="569"/>
        <v>3.5208916000000002E-3</v>
      </c>
      <c r="O2243" s="280">
        <v>4.0247535000000001E-2</v>
      </c>
      <c r="P2243" s="219">
        <v>1.7433818E-2</v>
      </c>
      <c r="Q2243" s="219">
        <v>3.7231196999999998E-3</v>
      </c>
      <c r="R2243" s="219">
        <v>0</v>
      </c>
      <c r="S2243" s="219">
        <v>0</v>
      </c>
      <c r="T2243" s="219">
        <v>0</v>
      </c>
      <c r="U2243" s="286">
        <v>5.4737102999999999E-8</v>
      </c>
      <c r="V2243" s="286">
        <v>1.3405302999999999E-6</v>
      </c>
      <c r="W2243" s="219">
        <v>0</v>
      </c>
      <c r="X2243" s="219">
        <v>0</v>
      </c>
      <c r="Y2243" s="219">
        <v>0</v>
      </c>
      <c r="Z2243" s="219">
        <v>2.7260242000000001E-3</v>
      </c>
      <c r="AA2243" s="219">
        <v>3.5208916000000002E-3</v>
      </c>
      <c r="AB2243" s="219">
        <v>0</v>
      </c>
      <c r="AC2243"/>
      <c r="AD2243" s="227">
        <f t="shared" si="573"/>
        <v>4.0247535000000001E-2</v>
      </c>
      <c r="AE2243" s="227">
        <f t="shared" si="574"/>
        <v>2.1158332967403E-2</v>
      </c>
      <c r="AF2243" s="227">
        <f t="shared" si="575"/>
        <v>2.46791698303E-2</v>
      </c>
      <c r="AG2243" s="227">
        <f t="shared" si="576"/>
        <v>2.38843024303E-2</v>
      </c>
      <c r="AH2243" s="227">
        <f t="shared" si="577"/>
        <v>0</v>
      </c>
      <c r="AI2243"/>
      <c r="AJ2243">
        <v>0</v>
      </c>
      <c r="AK2243" s="155">
        <v>0</v>
      </c>
      <c r="AL2243" s="155">
        <v>0</v>
      </c>
      <c r="AM2243" s="155">
        <v>0</v>
      </c>
      <c r="AN2243" s="155">
        <v>0</v>
      </c>
      <c r="AO2243" s="155">
        <v>0</v>
      </c>
      <c r="AP2243" s="155">
        <v>0</v>
      </c>
      <c r="AQ2243"/>
      <c r="AR2243" s="156">
        <v>1.0114474E-2</v>
      </c>
      <c r="AS2243" s="156">
        <v>9.4344223999999997E-3</v>
      </c>
      <c r="AT2243" s="156">
        <v>6.8005164999999999E-4</v>
      </c>
      <c r="AU2243" s="156">
        <v>0</v>
      </c>
      <c r="AV2243" s="282">
        <f t="shared" si="570"/>
        <v>5.6561284999999996E-7</v>
      </c>
      <c r="AW2243" s="282">
        <f t="shared" si="571"/>
        <v>2.5149838643429999E-9</v>
      </c>
      <c r="AX2243" s="283">
        <f t="shared" si="572"/>
        <v>0</v>
      </c>
      <c r="AY2243" s="157">
        <v>2.4899807999999999E-7</v>
      </c>
      <c r="AZ2243" s="157">
        <v>7.5128731999999995E-10</v>
      </c>
      <c r="BA2243" s="157">
        <v>2.0526243E-14</v>
      </c>
      <c r="BB2243" s="157">
        <v>0</v>
      </c>
      <c r="BC2243" s="157">
        <v>0</v>
      </c>
      <c r="BD2243" s="157">
        <v>0</v>
      </c>
      <c r="BE2243" s="157">
        <v>3.1661477000000002E-7</v>
      </c>
      <c r="BF2243" s="157">
        <v>0</v>
      </c>
      <c r="BG2243" s="157">
        <v>3.6880401999999998E-10</v>
      </c>
      <c r="BH2243" s="157">
        <v>1.5321661000000001E-10</v>
      </c>
      <c r="BI2243" s="157">
        <v>3.7988810000000002E-13</v>
      </c>
      <c r="BJ2243" s="157">
        <v>0</v>
      </c>
      <c r="BK2243" s="157">
        <v>0</v>
      </c>
      <c r="BL2243" s="157">
        <v>0</v>
      </c>
      <c r="BM2243" s="157">
        <v>0</v>
      </c>
      <c r="BN2243" s="157">
        <v>0</v>
      </c>
      <c r="BO2243" s="157">
        <v>1.2412755000000001E-9</v>
      </c>
      <c r="BP2243" s="157">
        <v>0</v>
      </c>
      <c r="BQ2243" s="157">
        <v>0</v>
      </c>
      <c r="BR2243" s="157">
        <v>0</v>
      </c>
      <c r="BS2243" s="157">
        <v>0</v>
      </c>
      <c r="BT2243" s="157">
        <v>0</v>
      </c>
      <c r="BU2243"/>
      <c r="BV2243" s="155">
        <v>1.7141022000000001E-5</v>
      </c>
      <c r="BW2243" s="155">
        <v>2.5426462999999998E-6</v>
      </c>
      <c r="BX2243" s="155">
        <v>7.4813871000000003E-6</v>
      </c>
      <c r="BY2243" s="155">
        <v>1.5702541E-10</v>
      </c>
      <c r="BZ2243" s="155">
        <v>2.0944652E-6</v>
      </c>
      <c r="CA2243" s="155">
        <v>0</v>
      </c>
      <c r="CB2243" s="155">
        <v>3.9789222000000002E-6</v>
      </c>
      <c r="CC2243" s="155">
        <v>0</v>
      </c>
      <c r="CD2243" s="155">
        <v>0</v>
      </c>
      <c r="CE2243" s="155">
        <v>3.6219859000000001E-11</v>
      </c>
      <c r="CF2243" s="155">
        <v>0</v>
      </c>
      <c r="CG2243" s="155">
        <v>8.7835639000000002E-7</v>
      </c>
      <c r="CH2243" s="155">
        <v>0</v>
      </c>
      <c r="CI2243" s="155">
        <v>1.650512E-7</v>
      </c>
      <c r="CJ2243" s="155">
        <v>0</v>
      </c>
      <c r="CK2243" s="155">
        <v>0</v>
      </c>
      <c r="CL2243" s="155">
        <v>0</v>
      </c>
      <c r="CM2243"/>
      <c r="CN2243" s="284">
        <v>0</v>
      </c>
      <c r="CO2243" s="284">
        <v>0.26831690000000002</v>
      </c>
      <c r="CP2243" s="285">
        <v>0</v>
      </c>
      <c r="CQ2243" s="284">
        <v>1.7396416000000001E-3</v>
      </c>
      <c r="CR2243" s="284">
        <v>0</v>
      </c>
      <c r="CS2243" s="284">
        <v>0</v>
      </c>
      <c r="CT2243" s="284">
        <v>1.0631140999999999E-4</v>
      </c>
      <c r="CU2243" s="284">
        <v>0</v>
      </c>
      <c r="CV2243" s="284">
        <v>1.0280675E-4</v>
      </c>
      <c r="CW2243" s="284">
        <v>1.2978556999999999E-4</v>
      </c>
      <c r="CX2243"/>
      <c r="CY2243"/>
      <c r="CZ2243"/>
      <c r="DA2243"/>
      <c r="DB2243" s="212"/>
      <c r="DC2243" s="48"/>
      <c r="DD2243" s="48"/>
      <c r="DE2243" s="48"/>
      <c r="DF2243" s="48"/>
      <c r="DG2243" s="48"/>
      <c r="DH2243" s="48"/>
      <c r="DI2243" s="48"/>
      <c r="DJ2243" s="48"/>
      <c r="DK2243" s="48"/>
      <c r="DL2243" s="48"/>
    </row>
    <row r="2244" spans="1:116" ht="14.4">
      <c r="B2244" s="150"/>
      <c r="C2244" s="151"/>
      <c r="D2244" s="51" t="s">
        <v>1391</v>
      </c>
      <c r="E2244" s="150"/>
      <c r="F2244"/>
      <c r="G2244"/>
      <c r="H2244"/>
      <c r="I2244"/>
      <c r="J2244"/>
      <c r="K2244"/>
      <c r="L2244"/>
      <c r="M2244"/>
      <c r="N2244" s="174"/>
      <c r="O2244"/>
      <c r="P2244"/>
      <c r="Q2244"/>
      <c r="R2244"/>
      <c r="S2244"/>
      <c r="T2244"/>
      <c r="U2244" s="53"/>
      <c r="V2244" s="53"/>
      <c r="W2244"/>
      <c r="X2244"/>
      <c r="Y2244"/>
      <c r="Z2244"/>
      <c r="AA2244"/>
      <c r="AB2244"/>
      <c r="AC2244"/>
      <c r="AD2244"/>
      <c r="AE2244"/>
      <c r="AF2244"/>
      <c r="AG2244"/>
      <c r="AH2244"/>
      <c r="AI2244"/>
      <c r="AJ2244"/>
      <c r="AK2244"/>
      <c r="AL2244"/>
      <c r="AM2244"/>
      <c r="AN2244"/>
      <c r="AO2244"/>
      <c r="AP2244"/>
      <c r="AQ2244"/>
      <c r="AR2244"/>
      <c r="AS2244"/>
      <c r="AT2244"/>
      <c r="AU2244"/>
      <c r="AX2244" s="19"/>
      <c r="AY2244"/>
      <c r="AZ2244"/>
      <c r="BA2244"/>
      <c r="BB2244"/>
      <c r="BC2244"/>
      <c r="BD2244"/>
      <c r="BE2244"/>
      <c r="BF2244"/>
      <c r="BG2244"/>
      <c r="BH2244"/>
      <c r="BI2244"/>
      <c r="BJ2244"/>
      <c r="BK2244"/>
      <c r="BL2244"/>
      <c r="BM2244"/>
      <c r="BN2244"/>
      <c r="BO2244"/>
      <c r="BP2244"/>
      <c r="BQ2244"/>
      <c r="BR2244"/>
      <c r="BS2244"/>
      <c r="BT2244"/>
      <c r="BU2244"/>
      <c r="BV2244"/>
      <c r="BW2244"/>
      <c r="BX2244"/>
      <c r="BY2244"/>
      <c r="BZ2244"/>
      <c r="CA2244"/>
      <c r="CB2244"/>
      <c r="CC2244"/>
      <c r="CD2244"/>
      <c r="CE2244"/>
      <c r="CF2244"/>
      <c r="CG2244"/>
      <c r="CH2244"/>
      <c r="CI2244"/>
      <c r="CJ2244"/>
      <c r="CK2244"/>
      <c r="CL2244"/>
      <c r="CM2244"/>
      <c r="CN2244"/>
      <c r="CO2244"/>
      <c r="CP2244" s="117"/>
      <c r="CQ2244"/>
      <c r="CR2244"/>
      <c r="CS2244"/>
      <c r="CT2244"/>
      <c r="CU2244"/>
      <c r="CV2244"/>
      <c r="CW2244"/>
      <c r="CX2244"/>
      <c r="CY2244"/>
      <c r="CZ2244"/>
      <c r="DA2244"/>
      <c r="DB2244" s="212"/>
      <c r="DC2244" s="48"/>
      <c r="DD2244" s="48"/>
      <c r="DE2244" s="48"/>
      <c r="DF2244" s="48"/>
      <c r="DG2244" s="48"/>
      <c r="DH2244" s="48"/>
      <c r="DI2244" s="48"/>
      <c r="DJ2244" s="48"/>
      <c r="DK2244" s="48"/>
      <c r="DL2244" s="48"/>
    </row>
    <row r="2245" spans="1:116" ht="14.4">
      <c r="A2245" t="s">
        <v>3135</v>
      </c>
      <c r="B2245" s="150" t="s">
        <v>325</v>
      </c>
      <c r="C2245" s="151" t="str">
        <f t="shared" si="564"/>
        <v>M.020.02.101</v>
      </c>
      <c r="D2245" s="54" t="s">
        <v>1391</v>
      </c>
      <c r="E2245" s="150" t="s">
        <v>352</v>
      </c>
      <c r="F2245" s="153" t="str">
        <f t="shared" si="565"/>
        <v>Beer, pilsner in glass bottle, non returnable NL</v>
      </c>
      <c r="G2245" s="154">
        <f t="shared" ref="G2245:G2315" si="578">O2245/0.15</f>
        <v>0.75525853333333337</v>
      </c>
      <c r="H2245"/>
      <c r="I2245"/>
      <c r="J2245" s="227">
        <f t="shared" si="566"/>
        <v>0.16753935903813799</v>
      </c>
      <c r="K2245"/>
      <c r="L2245" s="280">
        <f t="shared" si="567"/>
        <v>5.9004238E-8</v>
      </c>
      <c r="M2245" s="280">
        <f t="shared" si="568"/>
        <v>4.96817964339E-2</v>
      </c>
      <c r="N2245" s="281">
        <f t="shared" si="569"/>
        <v>4.5687236000000004E-3</v>
      </c>
      <c r="O2245" s="280">
        <v>0.11328878000000001</v>
      </c>
      <c r="P2245" s="219">
        <v>4.2765837000000001E-2</v>
      </c>
      <c r="Q2245" s="219">
        <v>4.0133625999999997E-3</v>
      </c>
      <c r="R2245" s="219">
        <v>0</v>
      </c>
      <c r="S2245" s="219">
        <v>0</v>
      </c>
      <c r="T2245" s="219">
        <v>0</v>
      </c>
      <c r="U2245" s="286">
        <v>5.9004238E-8</v>
      </c>
      <c r="V2245" s="286">
        <v>1.4450339000000001E-6</v>
      </c>
      <c r="W2245" s="219">
        <v>0</v>
      </c>
      <c r="X2245" s="219">
        <v>0</v>
      </c>
      <c r="Y2245" s="219">
        <v>0</v>
      </c>
      <c r="Z2245" s="219">
        <v>2.9011518000000001E-3</v>
      </c>
      <c r="AA2245" s="219">
        <v>4.5687236000000004E-3</v>
      </c>
      <c r="AB2245" s="219">
        <v>0</v>
      </c>
      <c r="AC2245"/>
      <c r="AD2245" s="227">
        <f t="shared" si="573"/>
        <v>0.11328878000000001</v>
      </c>
      <c r="AE2245" s="227">
        <f t="shared" si="574"/>
        <v>4.6780703638138001E-2</v>
      </c>
      <c r="AF2245" s="227">
        <f t="shared" si="575"/>
        <v>5.1349368233899996E-2</v>
      </c>
      <c r="AG2245" s="227">
        <f t="shared" si="576"/>
        <v>4.96817964339E-2</v>
      </c>
      <c r="AH2245" s="227">
        <f t="shared" si="577"/>
        <v>0</v>
      </c>
      <c r="AI2245"/>
      <c r="AJ2245">
        <v>0</v>
      </c>
      <c r="AK2245" s="155">
        <v>0</v>
      </c>
      <c r="AL2245" s="155">
        <v>0</v>
      </c>
      <c r="AM2245" s="155">
        <v>0</v>
      </c>
      <c r="AN2245" s="155">
        <v>0</v>
      </c>
      <c r="AO2245" s="155">
        <v>0</v>
      </c>
      <c r="AP2245" s="155">
        <v>0</v>
      </c>
      <c r="AQ2245"/>
      <c r="AR2245" s="156">
        <v>2.5863880999999998E-2</v>
      </c>
      <c r="AS2245" s="156">
        <v>2.4645506000000001E-2</v>
      </c>
      <c r="AT2245" s="156">
        <v>1.2183752999999999E-3</v>
      </c>
      <c r="AU2245" s="156">
        <v>0</v>
      </c>
      <c r="AV2245" s="282">
        <f t="shared" si="570"/>
        <v>1.47754831E-6</v>
      </c>
      <c r="AW2245" s="282">
        <f t="shared" si="571"/>
        <v>4.5058258306370004E-9</v>
      </c>
      <c r="AX2245" s="283">
        <f t="shared" si="572"/>
        <v>0</v>
      </c>
      <c r="AY2245" s="157">
        <v>7.0087991E-7</v>
      </c>
      <c r="AZ2245" s="157">
        <v>2.1147238999999999E-9</v>
      </c>
      <c r="BA2245" s="157">
        <v>5.7777276999999999E-14</v>
      </c>
      <c r="BB2245" s="157">
        <v>0</v>
      </c>
      <c r="BC2245" s="157">
        <v>0</v>
      </c>
      <c r="BD2245" s="157">
        <v>0</v>
      </c>
      <c r="BE2245" s="157">
        <v>7.7666840000000005E-7</v>
      </c>
      <c r="BF2245" s="157">
        <v>0</v>
      </c>
      <c r="BG2245" s="157">
        <v>9.0469066000000005E-10</v>
      </c>
      <c r="BH2245" s="157">
        <v>1.651609E-10</v>
      </c>
      <c r="BI2245" s="157">
        <v>1.7399336E-13</v>
      </c>
      <c r="BJ2245" s="157">
        <v>0</v>
      </c>
      <c r="BK2245" s="157">
        <v>0</v>
      </c>
      <c r="BL2245" s="157">
        <v>0</v>
      </c>
      <c r="BM2245" s="157">
        <v>0</v>
      </c>
      <c r="BN2245" s="157">
        <v>0</v>
      </c>
      <c r="BO2245" s="157">
        <v>1.3210186E-9</v>
      </c>
      <c r="BP2245" s="157">
        <v>0</v>
      </c>
      <c r="BQ2245" s="157">
        <v>0</v>
      </c>
      <c r="BR2245" s="157">
        <v>0</v>
      </c>
      <c r="BS2245" s="157">
        <v>0</v>
      </c>
      <c r="BT2245" s="157">
        <v>0</v>
      </c>
      <c r="BU2245"/>
      <c r="BV2245" s="155">
        <v>3.8062604000000001E-5</v>
      </c>
      <c r="BW2245" s="155">
        <v>6.2372108000000004E-6</v>
      </c>
      <c r="BX2245" s="155">
        <v>2.1058612000000001E-5</v>
      </c>
      <c r="BY2245" s="155">
        <v>1.6926661999999999E-10</v>
      </c>
      <c r="BZ2245" s="155">
        <v>5.1378049999999997E-6</v>
      </c>
      <c r="CA2245" s="155">
        <v>0</v>
      </c>
      <c r="CB2245" s="155">
        <v>4.2891067000000003E-6</v>
      </c>
      <c r="CC2245" s="155">
        <v>0</v>
      </c>
      <c r="CD2245" s="155">
        <v>0</v>
      </c>
      <c r="CE2245" s="155">
        <v>3.9043448000000002E-11</v>
      </c>
      <c r="CF2245" s="155">
        <v>0</v>
      </c>
      <c r="CG2245" s="155">
        <v>9.3478450999999996E-7</v>
      </c>
      <c r="CH2245" s="155">
        <v>0</v>
      </c>
      <c r="CI2245" s="155">
        <v>4.0487705E-7</v>
      </c>
      <c r="CJ2245" s="155">
        <v>0</v>
      </c>
      <c r="CK2245" s="155">
        <v>0</v>
      </c>
      <c r="CL2245" s="155">
        <v>0</v>
      </c>
      <c r="CM2245"/>
      <c r="CN2245" s="284">
        <v>0</v>
      </c>
      <c r="CO2245" s="284">
        <v>0.75525852999999998</v>
      </c>
      <c r="CP2245" s="285">
        <v>0</v>
      </c>
      <c r="CQ2245" s="284">
        <v>4.2674087999999997E-3</v>
      </c>
      <c r="CR2245" s="284">
        <v>0</v>
      </c>
      <c r="CS2245" s="284">
        <v>0</v>
      </c>
      <c r="CT2245" s="284">
        <v>2.6078605000000001E-4</v>
      </c>
      <c r="CU2245" s="284">
        <v>0</v>
      </c>
      <c r="CV2245" s="284">
        <v>1.1082124E-4</v>
      </c>
      <c r="CW2245" s="284">
        <v>5.9443366000000001E-5</v>
      </c>
      <c r="CX2245"/>
      <c r="CY2245"/>
      <c r="CZ2245"/>
      <c r="DA2245"/>
      <c r="DB2245" s="212"/>
      <c r="DC2245" s="48"/>
      <c r="DD2245" s="48"/>
      <c r="DE2245" s="48"/>
      <c r="DF2245" s="48"/>
      <c r="DG2245" s="48"/>
      <c r="DH2245" s="48"/>
      <c r="DI2245" s="48"/>
      <c r="DJ2245" s="48"/>
      <c r="DK2245" s="48"/>
      <c r="DL2245" s="48"/>
    </row>
    <row r="2246" spans="1:116" ht="14.4">
      <c r="A2246" t="s">
        <v>3136</v>
      </c>
      <c r="B2246" s="150" t="s">
        <v>325</v>
      </c>
      <c r="C2246" s="151" t="str">
        <f t="shared" si="564"/>
        <v>M.020.02.102</v>
      </c>
      <c r="D2246" s="54" t="s">
        <v>1391</v>
      </c>
      <c r="E2246" s="150" t="s">
        <v>352</v>
      </c>
      <c r="F2246" s="153" t="str">
        <f t="shared" si="565"/>
        <v>Gin, young Dutch still wine bottle per 750 ml NL</v>
      </c>
      <c r="G2246" s="154">
        <f t="shared" si="578"/>
        <v>1.8999949999999999</v>
      </c>
      <c r="H2246"/>
      <c r="I2246"/>
      <c r="J2246" s="227">
        <f t="shared" si="566"/>
        <v>0.36508986525528997</v>
      </c>
      <c r="K2246"/>
      <c r="L2246" s="280">
        <f t="shared" si="567"/>
        <v>1.5794749000000001E-7</v>
      </c>
      <c r="M2246" s="280">
        <f t="shared" si="568"/>
        <v>7.4115658607799992E-2</v>
      </c>
      <c r="N2246" s="281">
        <f t="shared" si="569"/>
        <v>5.9747986999999997E-3</v>
      </c>
      <c r="O2246" s="280">
        <v>0.28499924999999998</v>
      </c>
      <c r="P2246" s="219">
        <v>6.2714592E-2</v>
      </c>
      <c r="Q2246" s="219">
        <v>1.0743305999999999E-2</v>
      </c>
      <c r="R2246" s="219">
        <v>0</v>
      </c>
      <c r="S2246" s="219">
        <v>0</v>
      </c>
      <c r="T2246" s="219">
        <v>0</v>
      </c>
      <c r="U2246" s="286">
        <v>1.5794749000000001E-7</v>
      </c>
      <c r="V2246" s="286">
        <v>3.8681878000000003E-6</v>
      </c>
      <c r="W2246" s="219">
        <v>0</v>
      </c>
      <c r="X2246" s="219">
        <v>0</v>
      </c>
      <c r="Y2246" s="219">
        <v>0</v>
      </c>
      <c r="Z2246" s="219">
        <v>6.5389242000000005E-4</v>
      </c>
      <c r="AA2246" s="219">
        <v>5.9747986999999997E-3</v>
      </c>
      <c r="AB2246" s="219">
        <v>0</v>
      </c>
      <c r="AC2246"/>
      <c r="AD2246" s="227">
        <f t="shared" si="573"/>
        <v>0.28499924999999998</v>
      </c>
      <c r="AE2246" s="227">
        <f t="shared" si="574"/>
        <v>7.3461924135289999E-2</v>
      </c>
      <c r="AF2246" s="227">
        <f t="shared" si="575"/>
        <v>7.9436564887800001E-2</v>
      </c>
      <c r="AG2246" s="227">
        <f t="shared" si="576"/>
        <v>7.4115658607799992E-2</v>
      </c>
      <c r="AH2246" s="227">
        <f t="shared" si="577"/>
        <v>0</v>
      </c>
      <c r="AI2246"/>
      <c r="AJ2246">
        <v>0</v>
      </c>
      <c r="AK2246" s="155">
        <v>0</v>
      </c>
      <c r="AL2246" s="155">
        <v>0</v>
      </c>
      <c r="AM2246" s="155">
        <v>0</v>
      </c>
      <c r="AN2246" s="155">
        <v>0</v>
      </c>
      <c r="AO2246" s="155">
        <v>0</v>
      </c>
      <c r="AP2246" s="155">
        <v>0</v>
      </c>
      <c r="AQ2246"/>
      <c r="AR2246" s="156">
        <v>5.0405270000000002E-2</v>
      </c>
      <c r="AS2246" s="156">
        <v>4.8407898999999997E-2</v>
      </c>
      <c r="AT2246" s="156">
        <v>1.997371E-3</v>
      </c>
      <c r="AU2246" s="156">
        <v>0</v>
      </c>
      <c r="AV2246" s="282">
        <f t="shared" si="570"/>
        <v>2.9021522000000002E-6</v>
      </c>
      <c r="AW2246" s="282">
        <f t="shared" si="571"/>
        <v>7.3867271652140006E-9</v>
      </c>
      <c r="AX2246" s="283">
        <f t="shared" si="572"/>
        <v>0</v>
      </c>
      <c r="AY2246" s="157">
        <v>1.7631953999999999E-6</v>
      </c>
      <c r="AZ2246" s="157">
        <v>5.3199861000000004E-9</v>
      </c>
      <c r="BA2246" s="157">
        <v>1.4534962E-13</v>
      </c>
      <c r="BB2246" s="157">
        <v>0</v>
      </c>
      <c r="BC2246" s="157">
        <v>0</v>
      </c>
      <c r="BD2246" s="157">
        <v>0</v>
      </c>
      <c r="BE2246" s="157">
        <v>1.1389568E-6</v>
      </c>
      <c r="BF2246" s="157">
        <v>0</v>
      </c>
      <c r="BG2246" s="157">
        <v>1.3266970000000001E-9</v>
      </c>
      <c r="BH2246" s="157">
        <v>4.4211656E-10</v>
      </c>
      <c r="BI2246" s="157">
        <v>3.6945594000000001E-14</v>
      </c>
      <c r="BJ2246" s="157">
        <v>0</v>
      </c>
      <c r="BK2246" s="157">
        <v>0</v>
      </c>
      <c r="BL2246" s="157">
        <v>0</v>
      </c>
      <c r="BM2246" s="157">
        <v>0</v>
      </c>
      <c r="BN2246" s="157">
        <v>0</v>
      </c>
      <c r="BO2246" s="157">
        <v>2.9774520999999999E-10</v>
      </c>
      <c r="BP2246" s="157">
        <v>0</v>
      </c>
      <c r="BQ2246" s="157">
        <v>0</v>
      </c>
      <c r="BR2246" s="157">
        <v>0</v>
      </c>
      <c r="BS2246" s="157">
        <v>0</v>
      </c>
      <c r="BT2246" s="157">
        <v>0</v>
      </c>
      <c r="BU2246"/>
      <c r="BV2246" s="155">
        <v>8.194439E-5</v>
      </c>
      <c r="BW2246" s="155">
        <v>9.1466497000000001E-6</v>
      </c>
      <c r="BX2246" s="155">
        <v>5.2976902999999999E-5</v>
      </c>
      <c r="BY2246" s="155">
        <v>4.5310708000000002E-10</v>
      </c>
      <c r="BZ2246" s="155">
        <v>7.5344098000000002E-6</v>
      </c>
      <c r="CA2246" s="155">
        <v>0</v>
      </c>
      <c r="CB2246" s="155">
        <v>1.1481439999999999E-5</v>
      </c>
      <c r="CC2246" s="155">
        <v>0</v>
      </c>
      <c r="CD2246" s="155">
        <v>0</v>
      </c>
      <c r="CE2246" s="155">
        <v>1.0451477E-10</v>
      </c>
      <c r="CF2246" s="155">
        <v>0</v>
      </c>
      <c r="CG2246" s="155">
        <v>2.1069166E-7</v>
      </c>
      <c r="CH2246" s="155">
        <v>0</v>
      </c>
      <c r="CI2246" s="155">
        <v>5.9373792000000005E-7</v>
      </c>
      <c r="CJ2246" s="155">
        <v>0</v>
      </c>
      <c r="CK2246" s="155">
        <v>0</v>
      </c>
      <c r="CL2246" s="155">
        <v>0</v>
      </c>
      <c r="CM2246"/>
      <c r="CN2246" s="284">
        <v>0</v>
      </c>
      <c r="CO2246" s="284">
        <v>1.8999950000000001</v>
      </c>
      <c r="CP2246" s="285">
        <v>0</v>
      </c>
      <c r="CQ2246" s="284">
        <v>6.2580044999999999E-3</v>
      </c>
      <c r="CR2246" s="284">
        <v>0</v>
      </c>
      <c r="CS2246" s="284">
        <v>0</v>
      </c>
      <c r="CT2246" s="284">
        <v>3.8243354000000001E-4</v>
      </c>
      <c r="CU2246" s="284">
        <v>0</v>
      </c>
      <c r="CV2246" s="284">
        <v>2.9665559999999999E-4</v>
      </c>
      <c r="CW2246" s="284">
        <v>1.2622151E-5</v>
      </c>
      <c r="CX2246"/>
      <c r="CY2246"/>
      <c r="CZ2246"/>
      <c r="DA2246"/>
      <c r="DB2246" s="212"/>
      <c r="DC2246" s="48"/>
      <c r="DD2246" s="48"/>
      <c r="DE2246" s="48"/>
      <c r="DF2246" s="48"/>
      <c r="DG2246" s="48"/>
      <c r="DH2246" s="48"/>
      <c r="DI2246" s="48"/>
      <c r="DJ2246" s="48"/>
      <c r="DK2246" s="48"/>
      <c r="DL2246" s="48"/>
    </row>
    <row r="2247" spans="1:116" ht="14.4">
      <c r="A2247" t="s">
        <v>3137</v>
      </c>
      <c r="B2247" s="150" t="s">
        <v>325</v>
      </c>
      <c r="C2247" s="151" t="str">
        <f t="shared" si="564"/>
        <v>M.020.02.103</v>
      </c>
      <c r="D2247" s="54" t="s">
        <v>1391</v>
      </c>
      <c r="E2247" s="150" t="s">
        <v>352</v>
      </c>
      <c r="F2247" s="153" t="str">
        <f t="shared" si="565"/>
        <v>Red wine still wine bottle per 750 ml NL</v>
      </c>
      <c r="G2247" s="154">
        <f t="shared" si="578"/>
        <v>1.2200311333333334</v>
      </c>
      <c r="H2247"/>
      <c r="I2247"/>
      <c r="J2247" s="227">
        <f t="shared" si="566"/>
        <v>0.29477301498340003</v>
      </c>
      <c r="K2247"/>
      <c r="L2247" s="280">
        <f t="shared" si="567"/>
        <v>1.4364200000000001E-7</v>
      </c>
      <c r="M2247" s="280">
        <f t="shared" si="568"/>
        <v>8.1248740341400005E-2</v>
      </c>
      <c r="N2247" s="281">
        <f t="shared" si="569"/>
        <v>3.0519461000000001E-2</v>
      </c>
      <c r="O2247" s="280">
        <v>0.18300467000000001</v>
      </c>
      <c r="P2247" s="219">
        <v>5.7652429999999998E-2</v>
      </c>
      <c r="Q2247" s="219">
        <v>9.7702715000000002E-3</v>
      </c>
      <c r="R2247" s="219">
        <v>0</v>
      </c>
      <c r="S2247" s="219">
        <v>0</v>
      </c>
      <c r="T2247" s="219">
        <v>0</v>
      </c>
      <c r="U2247" s="286">
        <v>1.4364200000000001E-7</v>
      </c>
      <c r="V2247" s="286">
        <v>3.5178413999999998E-6</v>
      </c>
      <c r="W2247" s="219">
        <v>0</v>
      </c>
      <c r="X2247" s="219">
        <v>0</v>
      </c>
      <c r="Y2247" s="219">
        <v>0</v>
      </c>
      <c r="Z2247" s="219">
        <v>1.3822521000000001E-2</v>
      </c>
      <c r="AA2247" s="219">
        <v>3.0519461000000001E-2</v>
      </c>
      <c r="AB2247" s="219">
        <v>0</v>
      </c>
      <c r="AC2247"/>
      <c r="AD2247" s="227">
        <f t="shared" si="573"/>
        <v>0.18300467000000001</v>
      </c>
      <c r="AE2247" s="227">
        <f t="shared" si="574"/>
        <v>6.7426362983400004E-2</v>
      </c>
      <c r="AF2247" s="227">
        <f t="shared" si="575"/>
        <v>9.7945680341399999E-2</v>
      </c>
      <c r="AG2247" s="227">
        <f t="shared" si="576"/>
        <v>8.1248740341399991E-2</v>
      </c>
      <c r="AH2247" s="227">
        <f t="shared" si="577"/>
        <v>0</v>
      </c>
      <c r="AI2247"/>
      <c r="AJ2247">
        <v>0</v>
      </c>
      <c r="AK2247" s="155">
        <v>0</v>
      </c>
      <c r="AL2247" s="155">
        <v>0</v>
      </c>
      <c r="AM2247" s="155">
        <v>0</v>
      </c>
      <c r="AN2247" s="155">
        <v>0</v>
      </c>
      <c r="AO2247" s="155">
        <v>0</v>
      </c>
      <c r="AP2247" s="155">
        <v>0</v>
      </c>
      <c r="AQ2247"/>
      <c r="AR2247" s="156">
        <v>3.9413453000000001E-2</v>
      </c>
      <c r="AS2247" s="156">
        <v>3.6349256000000003E-2</v>
      </c>
      <c r="AT2247" s="156">
        <v>3.0641965000000001E-3</v>
      </c>
      <c r="AU2247" s="156">
        <v>0</v>
      </c>
      <c r="AV2247" s="282">
        <f t="shared" si="570"/>
        <v>2.1792119999999997E-6</v>
      </c>
      <c r="AW2247" s="282">
        <f t="shared" si="571"/>
        <v>1.1332087753182001E-8</v>
      </c>
      <c r="AX2247" s="283">
        <f t="shared" si="572"/>
        <v>0</v>
      </c>
      <c r="AY2247" s="157">
        <v>1.1321888999999999E-6</v>
      </c>
      <c r="AZ2247" s="157">
        <v>3.4160871999999999E-9</v>
      </c>
      <c r="BA2247" s="157">
        <v>9.3332382000000005E-14</v>
      </c>
      <c r="BB2247" s="157">
        <v>0</v>
      </c>
      <c r="BC2247" s="157">
        <v>0</v>
      </c>
      <c r="BD2247" s="157">
        <v>0</v>
      </c>
      <c r="BE2247" s="157">
        <v>1.0470231E-6</v>
      </c>
      <c r="BF2247" s="157">
        <v>0</v>
      </c>
      <c r="BG2247" s="157">
        <v>1.2196093999999999E-9</v>
      </c>
      <c r="BH2247" s="157">
        <v>4.0207353E-10</v>
      </c>
      <c r="BI2247" s="157">
        <v>2.3879079999999999E-13</v>
      </c>
      <c r="BJ2247" s="157">
        <v>0</v>
      </c>
      <c r="BK2247" s="157">
        <v>0</v>
      </c>
      <c r="BL2247" s="157">
        <v>0</v>
      </c>
      <c r="BM2247" s="157">
        <v>0</v>
      </c>
      <c r="BN2247" s="157">
        <v>0</v>
      </c>
      <c r="BO2247" s="157">
        <v>6.2939855000000003E-9</v>
      </c>
      <c r="BP2247" s="157">
        <v>0</v>
      </c>
      <c r="BQ2247" s="157">
        <v>0</v>
      </c>
      <c r="BR2247" s="157">
        <v>0</v>
      </c>
      <c r="BS2247" s="157">
        <v>0</v>
      </c>
      <c r="BT2247" s="157">
        <v>0</v>
      </c>
      <c r="BU2247"/>
      <c r="BV2247" s="155">
        <v>6.4793960000000001E-5</v>
      </c>
      <c r="BW2247" s="155">
        <v>8.4083554000000007E-6</v>
      </c>
      <c r="BX2247" s="155">
        <v>3.4017704999999998E-5</v>
      </c>
      <c r="BY2247" s="155">
        <v>4.1206863E-10</v>
      </c>
      <c r="BZ2247" s="155">
        <v>6.9262514999999999E-6</v>
      </c>
      <c r="CA2247" s="155">
        <v>0</v>
      </c>
      <c r="CB2247" s="155">
        <v>1.0441553E-5</v>
      </c>
      <c r="CC2247" s="155">
        <v>0</v>
      </c>
      <c r="CD2247" s="155">
        <v>0</v>
      </c>
      <c r="CE2247" s="155">
        <v>9.5048745999999997E-11</v>
      </c>
      <c r="CF2247" s="155">
        <v>0</v>
      </c>
      <c r="CG2247" s="155">
        <v>4.4537753000000002E-6</v>
      </c>
      <c r="CH2247" s="155">
        <v>0</v>
      </c>
      <c r="CI2247" s="155">
        <v>5.4581290999999996E-7</v>
      </c>
      <c r="CJ2247" s="155">
        <v>0</v>
      </c>
      <c r="CK2247" s="155">
        <v>0</v>
      </c>
      <c r="CL2247" s="155">
        <v>0</v>
      </c>
      <c r="CM2247"/>
      <c r="CN2247" s="284">
        <v>0</v>
      </c>
      <c r="CO2247" s="284">
        <v>1.2200310999999999</v>
      </c>
      <c r="CP2247" s="285">
        <v>0</v>
      </c>
      <c r="CQ2247" s="284">
        <v>5.7528743000000004E-3</v>
      </c>
      <c r="CR2247" s="284">
        <v>0</v>
      </c>
      <c r="CS2247" s="284">
        <v>0</v>
      </c>
      <c r="CT2247" s="284">
        <v>3.5156447999999999E-4</v>
      </c>
      <c r="CU2247" s="284">
        <v>0</v>
      </c>
      <c r="CV2247" s="284">
        <v>2.6978715000000001E-4</v>
      </c>
      <c r="CW2247" s="284">
        <v>8.1580868999999999E-5</v>
      </c>
      <c r="CX2247"/>
      <c r="CY2247"/>
      <c r="CZ2247"/>
      <c r="DA2247"/>
      <c r="DB2247" s="212"/>
      <c r="DC2247" s="48"/>
      <c r="DD2247" s="48"/>
      <c r="DE2247" s="48"/>
      <c r="DF2247" s="48"/>
      <c r="DG2247" s="48"/>
      <c r="DH2247" s="48"/>
      <c r="DI2247" s="48"/>
      <c r="DJ2247" s="48"/>
      <c r="DK2247" s="48"/>
      <c r="DL2247" s="48"/>
    </row>
    <row r="2248" spans="1:116" ht="14.4">
      <c r="A2248" t="s">
        <v>3138</v>
      </c>
      <c r="B2248" s="150" t="s">
        <v>325</v>
      </c>
      <c r="C2248" s="151" t="str">
        <f t="shared" si="564"/>
        <v>M.020.02.104</v>
      </c>
      <c r="D2248" s="54" t="s">
        <v>1391</v>
      </c>
      <c r="E2248" s="150" t="s">
        <v>352</v>
      </c>
      <c r="F2248" s="153" t="str">
        <f t="shared" si="565"/>
        <v>Rose wine still wine bottle per 750 ml NL</v>
      </c>
      <c r="G2248" s="154">
        <f t="shared" si="578"/>
        <v>1.2390425333333333</v>
      </c>
      <c r="H2248"/>
      <c r="I2248"/>
      <c r="J2248" s="227">
        <f t="shared" si="566"/>
        <v>0.29798136426590999</v>
      </c>
      <c r="K2248"/>
      <c r="L2248" s="280">
        <f t="shared" si="567"/>
        <v>1.4716421E-7</v>
      </c>
      <c r="M2248" s="280">
        <f t="shared" si="568"/>
        <v>8.0610238101699996E-2</v>
      </c>
      <c r="N2248" s="281">
        <f t="shared" si="569"/>
        <v>3.1514598999999997E-2</v>
      </c>
      <c r="O2248" s="280">
        <v>0.18585637999999999</v>
      </c>
      <c r="P2248" s="219">
        <v>5.7324384999999999E-2</v>
      </c>
      <c r="Q2248" s="219">
        <v>1.0009845999999999E-2</v>
      </c>
      <c r="R2248" s="219">
        <v>0</v>
      </c>
      <c r="S2248" s="219">
        <v>0</v>
      </c>
      <c r="T2248" s="219">
        <v>0</v>
      </c>
      <c r="U2248" s="286">
        <v>1.4716421E-7</v>
      </c>
      <c r="V2248" s="286">
        <v>3.6041017000000002E-6</v>
      </c>
      <c r="W2248" s="219">
        <v>0</v>
      </c>
      <c r="X2248" s="219">
        <v>0</v>
      </c>
      <c r="Y2248" s="219">
        <v>0</v>
      </c>
      <c r="Z2248" s="219">
        <v>1.3272403E-2</v>
      </c>
      <c r="AA2248" s="219">
        <v>3.1514598999999997E-2</v>
      </c>
      <c r="AB2248" s="219">
        <v>0</v>
      </c>
      <c r="AC2248"/>
      <c r="AD2248" s="227">
        <f t="shared" si="573"/>
        <v>0.18585637999999999</v>
      </c>
      <c r="AE2248" s="227">
        <f t="shared" si="574"/>
        <v>6.7337982265909993E-2</v>
      </c>
      <c r="AF2248" s="227">
        <f t="shared" si="575"/>
        <v>9.8852434101699999E-2</v>
      </c>
      <c r="AG2248" s="227">
        <f t="shared" si="576"/>
        <v>8.0610238101699996E-2</v>
      </c>
      <c r="AH2248" s="227">
        <f t="shared" si="577"/>
        <v>0</v>
      </c>
      <c r="AI2248"/>
      <c r="AJ2248">
        <v>0</v>
      </c>
      <c r="AK2248" s="155">
        <v>0</v>
      </c>
      <c r="AL2248" s="155">
        <v>0</v>
      </c>
      <c r="AM2248" s="155">
        <v>0</v>
      </c>
      <c r="AN2248" s="155">
        <v>0</v>
      </c>
      <c r="AO2248" s="155">
        <v>0</v>
      </c>
      <c r="AP2248" s="155">
        <v>0</v>
      </c>
      <c r="AQ2248"/>
      <c r="AR2248" s="156">
        <v>3.9555808999999997E-2</v>
      </c>
      <c r="AS2248" s="156">
        <v>3.6544161999999998E-2</v>
      </c>
      <c r="AT2248" s="156">
        <v>3.0116474999999998E-3</v>
      </c>
      <c r="AU2248" s="156">
        <v>0</v>
      </c>
      <c r="AV2248" s="282">
        <f t="shared" si="570"/>
        <v>2.1908969999999998E-6</v>
      </c>
      <c r="AW2248" s="282">
        <f t="shared" si="571"/>
        <v>1.1137749528014E-8</v>
      </c>
      <c r="AX2248" s="283">
        <f t="shared" si="572"/>
        <v>0</v>
      </c>
      <c r="AY2248" s="157">
        <v>1.1498314999999999E-6</v>
      </c>
      <c r="AZ2248" s="157">
        <v>3.4693190999999999E-9</v>
      </c>
      <c r="BA2248" s="157">
        <v>9.4786753999999997E-14</v>
      </c>
      <c r="BB2248" s="157">
        <v>0</v>
      </c>
      <c r="BC2248" s="157">
        <v>0</v>
      </c>
      <c r="BD2248" s="157">
        <v>0</v>
      </c>
      <c r="BE2248" s="157">
        <v>1.0410655000000001E-6</v>
      </c>
      <c r="BF2248" s="157">
        <v>0</v>
      </c>
      <c r="BG2248" s="157">
        <v>1.2126697E-9</v>
      </c>
      <c r="BH2248" s="157">
        <v>4.1193268999999998E-10</v>
      </c>
      <c r="BI2248" s="157">
        <v>2.4015125999999999E-13</v>
      </c>
      <c r="BJ2248" s="157">
        <v>0</v>
      </c>
      <c r="BK2248" s="157">
        <v>0</v>
      </c>
      <c r="BL2248" s="157">
        <v>0</v>
      </c>
      <c r="BM2248" s="157">
        <v>0</v>
      </c>
      <c r="BN2248" s="157">
        <v>0</v>
      </c>
      <c r="BO2248" s="157">
        <v>6.0434930999999999E-9</v>
      </c>
      <c r="BP2248" s="157">
        <v>0</v>
      </c>
      <c r="BQ2248" s="157">
        <v>0</v>
      </c>
      <c r="BR2248" s="157">
        <v>0</v>
      </c>
      <c r="BS2248" s="157">
        <v>0</v>
      </c>
      <c r="BT2248" s="157">
        <v>0</v>
      </c>
      <c r="BU2248"/>
      <c r="BV2248" s="155">
        <v>6.5312481000000003E-5</v>
      </c>
      <c r="BW2248" s="155">
        <v>8.3605115000000005E-6</v>
      </c>
      <c r="BX2248" s="155">
        <v>3.4547793000000002E-5</v>
      </c>
      <c r="BY2248" s="155">
        <v>4.2217288000000001E-10</v>
      </c>
      <c r="BZ2248" s="155">
        <v>6.8868407999999996E-6</v>
      </c>
      <c r="CA2248" s="155">
        <v>0</v>
      </c>
      <c r="CB2248" s="155">
        <v>1.0697588E-5</v>
      </c>
      <c r="CC2248" s="155">
        <v>0</v>
      </c>
      <c r="CD2248" s="155">
        <v>0</v>
      </c>
      <c r="CE2248" s="155">
        <v>9.7379416000000003E-11</v>
      </c>
      <c r="CF2248" s="155">
        <v>0</v>
      </c>
      <c r="CG2248" s="155">
        <v>4.2765208999999996E-6</v>
      </c>
      <c r="CH2248" s="155">
        <v>0</v>
      </c>
      <c r="CI2248" s="155">
        <v>5.4270721000000001E-7</v>
      </c>
      <c r="CJ2248" s="155">
        <v>0</v>
      </c>
      <c r="CK2248" s="155">
        <v>0</v>
      </c>
      <c r="CL2248" s="155">
        <v>0</v>
      </c>
      <c r="CM2248"/>
      <c r="CN2248" s="284">
        <v>0</v>
      </c>
      <c r="CO2248" s="284">
        <v>1.2390425</v>
      </c>
      <c r="CP2248" s="285">
        <v>0</v>
      </c>
      <c r="CQ2248" s="284">
        <v>5.7201402000000004E-3</v>
      </c>
      <c r="CR2248" s="284">
        <v>0</v>
      </c>
      <c r="CS2248" s="284">
        <v>0</v>
      </c>
      <c r="CT2248" s="284">
        <v>3.4956405999999999E-4</v>
      </c>
      <c r="CU2248" s="284">
        <v>0</v>
      </c>
      <c r="CV2248" s="284">
        <v>2.7640253999999998E-4</v>
      </c>
      <c r="CW2248" s="284">
        <v>8.2045655999999999E-5</v>
      </c>
      <c r="CX2248"/>
      <c r="CY2248"/>
      <c r="CZ2248"/>
      <c r="DA2248"/>
      <c r="DB2248" s="212"/>
      <c r="DC2248" s="48"/>
      <c r="DD2248" s="48"/>
      <c r="DE2248" s="48"/>
      <c r="DF2248" s="48"/>
      <c r="DG2248" s="48"/>
      <c r="DH2248" s="48"/>
      <c r="DI2248" s="48"/>
      <c r="DJ2248" s="48"/>
      <c r="DK2248" s="48"/>
      <c r="DL2248" s="48"/>
    </row>
    <row r="2249" spans="1:116" ht="14.4">
      <c r="A2249" t="s">
        <v>3139</v>
      </c>
      <c r="B2249" s="150" t="s">
        <v>325</v>
      </c>
      <c r="C2249" s="151" t="str">
        <f t="shared" si="564"/>
        <v>M.020.02.105</v>
      </c>
      <c r="D2249" s="54" t="s">
        <v>1391</v>
      </c>
      <c r="E2249" s="150" t="s">
        <v>352</v>
      </c>
      <c r="F2249" s="153" t="str">
        <f t="shared" si="565"/>
        <v>White wine, dry still wine bottle per 750 ml NL</v>
      </c>
      <c r="G2249" s="154">
        <f t="shared" si="578"/>
        <v>1.2580539333333334</v>
      </c>
      <c r="H2249"/>
      <c r="I2249"/>
      <c r="J2249" s="227">
        <f t="shared" si="566"/>
        <v>0.30118971304832998</v>
      </c>
      <c r="K2249"/>
      <c r="L2249" s="280">
        <f t="shared" si="567"/>
        <v>1.5068643E-7</v>
      </c>
      <c r="M2249" s="280">
        <f t="shared" si="568"/>
        <v>7.9971736361899998E-2</v>
      </c>
      <c r="N2249" s="281">
        <f t="shared" si="569"/>
        <v>3.2509735999999997E-2</v>
      </c>
      <c r="O2249" s="280">
        <v>0.18870809</v>
      </c>
      <c r="P2249" s="219">
        <v>5.699634E-2</v>
      </c>
      <c r="Q2249" s="219">
        <v>1.0249421E-2</v>
      </c>
      <c r="R2249" s="219">
        <v>0</v>
      </c>
      <c r="S2249" s="219">
        <v>0</v>
      </c>
      <c r="T2249" s="219">
        <v>0</v>
      </c>
      <c r="U2249" s="286">
        <v>1.5068643E-7</v>
      </c>
      <c r="V2249" s="286">
        <v>3.6903619000000001E-6</v>
      </c>
      <c r="W2249" s="219">
        <v>0</v>
      </c>
      <c r="X2249" s="219">
        <v>0</v>
      </c>
      <c r="Y2249" s="219">
        <v>0</v>
      </c>
      <c r="Z2249" s="219">
        <v>1.2722285E-2</v>
      </c>
      <c r="AA2249" s="219">
        <v>3.2509735999999997E-2</v>
      </c>
      <c r="AB2249" s="219">
        <v>0</v>
      </c>
      <c r="AC2249"/>
      <c r="AD2249" s="227">
        <f t="shared" si="573"/>
        <v>0.18870809</v>
      </c>
      <c r="AE2249" s="227">
        <f t="shared" si="574"/>
        <v>6.7249602048329998E-2</v>
      </c>
      <c r="AF2249" s="227">
        <f t="shared" si="575"/>
        <v>9.9759187361899995E-2</v>
      </c>
      <c r="AG2249" s="227">
        <f t="shared" si="576"/>
        <v>7.9971736361899998E-2</v>
      </c>
      <c r="AH2249" s="227">
        <f t="shared" si="577"/>
        <v>0</v>
      </c>
      <c r="AI2249"/>
      <c r="AJ2249">
        <v>0</v>
      </c>
      <c r="AK2249" s="155">
        <v>0</v>
      </c>
      <c r="AL2249" s="155">
        <v>0</v>
      </c>
      <c r="AM2249" s="155">
        <v>0</v>
      </c>
      <c r="AN2249" s="155">
        <v>0</v>
      </c>
      <c r="AO2249" s="155">
        <v>0</v>
      </c>
      <c r="AP2249" s="155">
        <v>0</v>
      </c>
      <c r="AQ2249"/>
      <c r="AR2249" s="156">
        <v>3.9698166E-2</v>
      </c>
      <c r="AS2249" s="156">
        <v>3.6739067E-2</v>
      </c>
      <c r="AT2249" s="156">
        <v>2.9590985E-3</v>
      </c>
      <c r="AU2249" s="156">
        <v>0</v>
      </c>
      <c r="AV2249" s="282">
        <f t="shared" si="570"/>
        <v>2.2025818999999999E-6</v>
      </c>
      <c r="AW2249" s="282">
        <f t="shared" si="571"/>
        <v>1.0943411502836E-8</v>
      </c>
      <c r="AX2249" s="283">
        <f t="shared" si="572"/>
        <v>0</v>
      </c>
      <c r="AY2249" s="157">
        <v>1.167474E-6</v>
      </c>
      <c r="AZ2249" s="157">
        <v>3.5225509999999999E-9</v>
      </c>
      <c r="BA2249" s="157">
        <v>9.6241126000000001E-14</v>
      </c>
      <c r="BB2249" s="157">
        <v>0</v>
      </c>
      <c r="BC2249" s="157">
        <v>0</v>
      </c>
      <c r="BD2249" s="157">
        <v>0</v>
      </c>
      <c r="BE2249" s="157">
        <v>1.0351078999999999E-6</v>
      </c>
      <c r="BF2249" s="157">
        <v>0</v>
      </c>
      <c r="BG2249" s="157">
        <v>1.2057301E-9</v>
      </c>
      <c r="BH2249" s="157">
        <v>4.2179185000000002E-10</v>
      </c>
      <c r="BI2249" s="157">
        <v>2.4151171000000001E-13</v>
      </c>
      <c r="BJ2249" s="157">
        <v>0</v>
      </c>
      <c r="BK2249" s="157">
        <v>0</v>
      </c>
      <c r="BL2249" s="157">
        <v>0</v>
      </c>
      <c r="BM2249" s="157">
        <v>0</v>
      </c>
      <c r="BN2249" s="157">
        <v>0</v>
      </c>
      <c r="BO2249" s="157">
        <v>5.7930008000000004E-9</v>
      </c>
      <c r="BP2249" s="157">
        <v>0</v>
      </c>
      <c r="BQ2249" s="157">
        <v>0</v>
      </c>
      <c r="BR2249" s="157">
        <v>0</v>
      </c>
      <c r="BS2249" s="157">
        <v>0</v>
      </c>
      <c r="BT2249" s="157">
        <v>0</v>
      </c>
      <c r="BU2249"/>
      <c r="BV2249" s="155">
        <v>6.5831002000000006E-5</v>
      </c>
      <c r="BW2249" s="155">
        <v>8.3126676000000003E-6</v>
      </c>
      <c r="BX2249" s="155">
        <v>3.5077882000000003E-5</v>
      </c>
      <c r="BY2249" s="155">
        <v>4.3227713000000002E-10</v>
      </c>
      <c r="BZ2249" s="155">
        <v>6.8474301000000002E-6</v>
      </c>
      <c r="CA2249" s="155">
        <v>0</v>
      </c>
      <c r="CB2249" s="155">
        <v>1.0953622999999999E-5</v>
      </c>
      <c r="CC2249" s="155">
        <v>0</v>
      </c>
      <c r="CD2249" s="155">
        <v>0</v>
      </c>
      <c r="CE2249" s="155">
        <v>9.9710087000000002E-11</v>
      </c>
      <c r="CF2249" s="155">
        <v>0</v>
      </c>
      <c r="CG2249" s="155">
        <v>4.0992664999999999E-6</v>
      </c>
      <c r="CH2249" s="155">
        <v>0</v>
      </c>
      <c r="CI2249" s="155">
        <v>5.3960150999999996E-7</v>
      </c>
      <c r="CJ2249" s="155">
        <v>0</v>
      </c>
      <c r="CK2249" s="155">
        <v>0</v>
      </c>
      <c r="CL2249" s="155">
        <v>0</v>
      </c>
      <c r="CM2249"/>
      <c r="CN2249" s="284">
        <v>0</v>
      </c>
      <c r="CO2249" s="284">
        <v>1.2580538999999999</v>
      </c>
      <c r="CP2249" s="285">
        <v>0</v>
      </c>
      <c r="CQ2249" s="284">
        <v>5.6874061000000004E-3</v>
      </c>
      <c r="CR2249" s="284">
        <v>0</v>
      </c>
      <c r="CS2249" s="284">
        <v>0</v>
      </c>
      <c r="CT2249" s="284">
        <v>3.4756364E-4</v>
      </c>
      <c r="CU2249" s="284">
        <v>0</v>
      </c>
      <c r="CV2249" s="284">
        <v>2.8301793000000002E-4</v>
      </c>
      <c r="CW2249" s="284">
        <v>8.2510443999999996E-5</v>
      </c>
      <c r="CX2249"/>
      <c r="CY2249"/>
      <c r="CZ2249"/>
      <c r="DA2249"/>
      <c r="DB2249" s="212"/>
      <c r="DC2249" s="48"/>
      <c r="DD2249" s="48"/>
      <c r="DE2249" s="48"/>
      <c r="DF2249" s="48"/>
      <c r="DG2249" s="48"/>
      <c r="DH2249" s="48"/>
      <c r="DI2249" s="48"/>
      <c r="DJ2249" s="48"/>
      <c r="DK2249" s="48"/>
      <c r="DL2249" s="48"/>
    </row>
    <row r="2250" spans="1:116" ht="14.4">
      <c r="B2250" s="150"/>
      <c r="C2250" s="151"/>
      <c r="D2250" s="51" t="s">
        <v>1392</v>
      </c>
      <c r="E2250" s="150"/>
      <c r="F2250"/>
      <c r="G2250"/>
      <c r="H2250"/>
      <c r="I2250"/>
      <c r="J2250"/>
      <c r="K2250"/>
      <c r="L2250"/>
      <c r="M2250"/>
      <c r="N2250" s="174"/>
      <c r="O2250"/>
      <c r="P2250"/>
      <c r="Q2250"/>
      <c r="R2250"/>
      <c r="S2250"/>
      <c r="T2250"/>
      <c r="U2250" s="53"/>
      <c r="V2250" s="53"/>
      <c r="W2250"/>
      <c r="X2250"/>
      <c r="Y2250"/>
      <c r="Z2250"/>
      <c r="AA2250"/>
      <c r="AB2250"/>
      <c r="AC2250"/>
      <c r="AD2250"/>
      <c r="AE2250"/>
      <c r="AF2250"/>
      <c r="AG2250"/>
      <c r="AH2250"/>
      <c r="AI2250"/>
      <c r="AJ2250"/>
      <c r="AK2250"/>
      <c r="AL2250"/>
      <c r="AM2250"/>
      <c r="AN2250"/>
      <c r="AO2250"/>
      <c r="AP2250"/>
      <c r="AQ2250"/>
      <c r="AR2250"/>
      <c r="AS2250"/>
      <c r="AT2250"/>
      <c r="AU2250"/>
      <c r="AX2250" s="19"/>
      <c r="AY2250"/>
      <c r="AZ2250"/>
      <c r="BA2250"/>
      <c r="BB2250"/>
      <c r="BC2250"/>
      <c r="BD2250"/>
      <c r="BE2250"/>
      <c r="BF2250"/>
      <c r="BG2250"/>
      <c r="BH2250"/>
      <c r="BI2250"/>
      <c r="BJ2250"/>
      <c r="BK2250"/>
      <c r="BL2250"/>
      <c r="BM2250"/>
      <c r="BN2250"/>
      <c r="BO2250"/>
      <c r="BP2250"/>
      <c r="BQ2250"/>
      <c r="BR2250"/>
      <c r="BS2250"/>
      <c r="BT2250"/>
      <c r="BU2250"/>
      <c r="BV2250"/>
      <c r="BW2250"/>
      <c r="BX2250"/>
      <c r="BY2250"/>
      <c r="BZ2250"/>
      <c r="CA2250"/>
      <c r="CB2250"/>
      <c r="CC2250"/>
      <c r="CD2250"/>
      <c r="CE2250"/>
      <c r="CF2250"/>
      <c r="CG2250"/>
      <c r="CH2250"/>
      <c r="CI2250"/>
      <c r="CJ2250"/>
      <c r="CK2250"/>
      <c r="CL2250"/>
      <c r="CM2250"/>
      <c r="CN2250"/>
      <c r="CO2250"/>
      <c r="CP2250" s="117"/>
      <c r="CQ2250"/>
      <c r="CR2250"/>
      <c r="CS2250"/>
      <c r="CT2250"/>
      <c r="CU2250"/>
      <c r="CV2250"/>
      <c r="CW2250"/>
      <c r="CX2250"/>
      <c r="CY2250"/>
      <c r="CZ2250"/>
      <c r="DA2250"/>
      <c r="DB2250" s="212"/>
      <c r="DC2250" s="48"/>
      <c r="DD2250" s="48"/>
      <c r="DE2250" s="48"/>
      <c r="DF2250" s="48"/>
      <c r="DG2250" s="48"/>
      <c r="DH2250" s="48"/>
      <c r="DI2250" s="48"/>
      <c r="DJ2250" s="48"/>
      <c r="DK2250" s="48"/>
      <c r="DL2250" s="48"/>
    </row>
    <row r="2251" spans="1:116" ht="14.4">
      <c r="A2251" t="s">
        <v>3140</v>
      </c>
      <c r="B2251" s="150" t="s">
        <v>325</v>
      </c>
      <c r="C2251" s="151" t="str">
        <f t="shared" si="564"/>
        <v>M.020.03.101</v>
      </c>
      <c r="D2251" s="54" t="s">
        <v>1392</v>
      </c>
      <c r="E2251" s="150" t="s">
        <v>352</v>
      </c>
      <c r="F2251" s="153" t="str">
        <f t="shared" si="565"/>
        <v>Baguette, white in plastic foil per 500 gram NL</v>
      </c>
      <c r="G2251" s="154">
        <f t="shared" si="578"/>
        <v>0.75628046666666671</v>
      </c>
      <c r="H2251"/>
      <c r="I2251"/>
      <c r="J2251" s="227">
        <f t="shared" si="566"/>
        <v>0.17209770755925502</v>
      </c>
      <c r="K2251"/>
      <c r="L2251" s="280">
        <f t="shared" si="567"/>
        <v>9.5179554999999996E-8</v>
      </c>
      <c r="M2251" s="280">
        <f t="shared" si="568"/>
        <v>5.572112897970001E-2</v>
      </c>
      <c r="N2251" s="281">
        <f t="shared" si="569"/>
        <v>2.9344134E-3</v>
      </c>
      <c r="O2251" s="280">
        <v>0.11344207000000001</v>
      </c>
      <c r="P2251" s="219">
        <v>3.8284615000000001E-2</v>
      </c>
      <c r="Q2251" s="219">
        <v>6.4739430000000002E-3</v>
      </c>
      <c r="R2251" s="219">
        <v>0</v>
      </c>
      <c r="S2251" s="219">
        <v>0</v>
      </c>
      <c r="T2251" s="219">
        <v>0</v>
      </c>
      <c r="U2251" s="286">
        <v>9.5179554999999996E-8</v>
      </c>
      <c r="V2251" s="286">
        <v>2.3309796999999998E-6</v>
      </c>
      <c r="W2251" s="219">
        <v>0</v>
      </c>
      <c r="X2251" s="219">
        <v>0</v>
      </c>
      <c r="Y2251" s="219">
        <v>0</v>
      </c>
      <c r="Z2251" s="219">
        <v>1.096024E-2</v>
      </c>
      <c r="AA2251" s="219">
        <v>2.9344134E-3</v>
      </c>
      <c r="AB2251" s="219">
        <v>0</v>
      </c>
      <c r="AC2251"/>
      <c r="AD2251" s="227">
        <f t="shared" si="573"/>
        <v>0.11344207000000001</v>
      </c>
      <c r="AE2251" s="227">
        <f t="shared" si="574"/>
        <v>4.4760984159255009E-2</v>
      </c>
      <c r="AF2251" s="227">
        <f t="shared" si="575"/>
        <v>4.7695302379700009E-2</v>
      </c>
      <c r="AG2251" s="227">
        <f t="shared" si="576"/>
        <v>5.572112897970001E-2</v>
      </c>
      <c r="AH2251" s="227">
        <f t="shared" si="577"/>
        <v>0</v>
      </c>
      <c r="AI2251"/>
      <c r="AJ2251">
        <v>0</v>
      </c>
      <c r="AK2251" s="155">
        <v>0</v>
      </c>
      <c r="AL2251" s="155">
        <v>0</v>
      </c>
      <c r="AM2251" s="155">
        <v>0</v>
      </c>
      <c r="AN2251" s="155">
        <v>0</v>
      </c>
      <c r="AO2251" s="155">
        <v>0</v>
      </c>
      <c r="AP2251" s="155">
        <v>0</v>
      </c>
      <c r="AQ2251"/>
      <c r="AR2251" s="156">
        <v>2.5517194999999999E-2</v>
      </c>
      <c r="AS2251" s="156">
        <v>2.3303851E-2</v>
      </c>
      <c r="AT2251" s="156">
        <v>2.2133434000000001E-3</v>
      </c>
      <c r="AU2251" s="156">
        <v>0</v>
      </c>
      <c r="AV2251" s="282">
        <f t="shared" si="570"/>
        <v>1.3971134E-6</v>
      </c>
      <c r="AW2251" s="282">
        <f t="shared" si="571"/>
        <v>8.1854417156740009E-9</v>
      </c>
      <c r="AX2251" s="283">
        <f t="shared" si="572"/>
        <v>0</v>
      </c>
      <c r="AY2251" s="157">
        <v>7.0182826000000002E-7</v>
      </c>
      <c r="AZ2251" s="157">
        <v>2.1175853000000001E-9</v>
      </c>
      <c r="BA2251" s="157">
        <v>5.7855454000000003E-14</v>
      </c>
      <c r="BB2251" s="157">
        <v>0</v>
      </c>
      <c r="BC2251" s="157">
        <v>0</v>
      </c>
      <c r="BD2251" s="157">
        <v>0</v>
      </c>
      <c r="BE2251" s="157">
        <v>6.9528514000000003E-7</v>
      </c>
      <c r="BF2251" s="157">
        <v>0</v>
      </c>
      <c r="BG2251" s="157">
        <v>8.0989258E-10</v>
      </c>
      <c r="BH2251" s="157">
        <v>2.6642055000000002E-10</v>
      </c>
      <c r="BI2251" s="157">
        <v>8.1893022000000001E-13</v>
      </c>
      <c r="BJ2251" s="157">
        <v>0</v>
      </c>
      <c r="BK2251" s="157">
        <v>0</v>
      </c>
      <c r="BL2251" s="157">
        <v>0</v>
      </c>
      <c r="BM2251" s="157">
        <v>0</v>
      </c>
      <c r="BN2251" s="157">
        <v>0</v>
      </c>
      <c r="BO2251" s="157">
        <v>4.9906665000000002E-9</v>
      </c>
      <c r="BP2251" s="157">
        <v>0</v>
      </c>
      <c r="BQ2251" s="157">
        <v>0</v>
      </c>
      <c r="BR2251" s="157">
        <v>0</v>
      </c>
      <c r="BS2251" s="157">
        <v>0</v>
      </c>
      <c r="BT2251" s="157">
        <v>0</v>
      </c>
      <c r="BU2251"/>
      <c r="BV2251" s="155">
        <v>4.2083238000000001E-5</v>
      </c>
      <c r="BW2251" s="155">
        <v>5.5836440999999997E-6</v>
      </c>
      <c r="BX2251" s="155">
        <v>2.1087106E-5</v>
      </c>
      <c r="BY2251" s="155">
        <v>2.7304347000000002E-10</v>
      </c>
      <c r="BZ2251" s="155">
        <v>4.5994397E-6</v>
      </c>
      <c r="CA2251" s="155">
        <v>0</v>
      </c>
      <c r="CB2251" s="155">
        <v>6.9187449000000002E-6</v>
      </c>
      <c r="CC2251" s="155">
        <v>0</v>
      </c>
      <c r="CD2251" s="155">
        <v>0</v>
      </c>
      <c r="CE2251" s="155">
        <v>6.2980865999999994E-11</v>
      </c>
      <c r="CF2251" s="155">
        <v>0</v>
      </c>
      <c r="CG2251" s="155">
        <v>3.5315154999999999E-6</v>
      </c>
      <c r="CH2251" s="155">
        <v>0</v>
      </c>
      <c r="CI2251" s="155">
        <v>3.6245198E-7</v>
      </c>
      <c r="CJ2251" s="155">
        <v>0</v>
      </c>
      <c r="CK2251" s="155">
        <v>0</v>
      </c>
      <c r="CL2251" s="155">
        <v>0</v>
      </c>
      <c r="CM2251"/>
      <c r="CN2251" s="284">
        <v>0</v>
      </c>
      <c r="CO2251" s="284">
        <v>0.75628044999999999</v>
      </c>
      <c r="CP2251" s="285">
        <v>0</v>
      </c>
      <c r="CQ2251" s="284">
        <v>3.820248E-3</v>
      </c>
      <c r="CR2251" s="284">
        <v>0</v>
      </c>
      <c r="CS2251" s="284">
        <v>0</v>
      </c>
      <c r="CT2251" s="284">
        <v>2.3345956E-4</v>
      </c>
      <c r="CU2251" s="284">
        <v>0</v>
      </c>
      <c r="CV2251" s="284">
        <v>1.7876540999999999E-4</v>
      </c>
      <c r="CW2251" s="284">
        <v>2.7978062E-4</v>
      </c>
      <c r="CX2251"/>
      <c r="CY2251"/>
      <c r="CZ2251"/>
      <c r="DA2251"/>
      <c r="DB2251" s="212"/>
      <c r="DC2251" s="48"/>
      <c r="DD2251" s="48"/>
      <c r="DE2251" s="48"/>
      <c r="DF2251" s="48"/>
      <c r="DG2251" s="48"/>
      <c r="DH2251" s="48"/>
      <c r="DI2251" s="48"/>
      <c r="DJ2251" s="48"/>
      <c r="DK2251" s="48"/>
      <c r="DL2251" s="48"/>
    </row>
    <row r="2252" spans="1:116" ht="14.4">
      <c r="A2252" t="s">
        <v>3141</v>
      </c>
      <c r="B2252" s="150" t="s">
        <v>325</v>
      </c>
      <c r="C2252" s="151" t="str">
        <f t="shared" ref="C2252:C2321" si="579">MID(A2252,1,12)</f>
        <v>M.020.03.102</v>
      </c>
      <c r="D2252" s="54" t="s">
        <v>1392</v>
      </c>
      <c r="E2252" s="150" t="s">
        <v>352</v>
      </c>
      <c r="F2252" s="153" t="str">
        <f t="shared" ref="F2252:F2321" si="580">MID(A2252, 21,85)</f>
        <v>Bread, multigrain w seeds plastic foil (LDPE) per 500 gram NL</v>
      </c>
      <c r="G2252" s="154">
        <f t="shared" si="578"/>
        <v>0.81061906666666672</v>
      </c>
      <c r="H2252"/>
      <c r="I2252"/>
      <c r="J2252" s="227">
        <f t="shared" si="566"/>
        <v>0.18409450915849002</v>
      </c>
      <c r="K2252"/>
      <c r="L2252" s="280">
        <f t="shared" si="567"/>
        <v>1.0204879E-7</v>
      </c>
      <c r="M2252" s="280">
        <f t="shared" si="568"/>
        <v>5.9162241409700007E-2</v>
      </c>
      <c r="N2252" s="281">
        <f t="shared" si="569"/>
        <v>3.3393057000000001E-3</v>
      </c>
      <c r="O2252" s="280">
        <v>0.12159286</v>
      </c>
      <c r="P2252" s="219">
        <v>3.9912597000000001E-2</v>
      </c>
      <c r="Q2252" s="219">
        <v>6.9411762000000004E-3</v>
      </c>
      <c r="R2252" s="219">
        <v>0</v>
      </c>
      <c r="S2252" s="219">
        <v>0</v>
      </c>
      <c r="T2252" s="219">
        <v>0</v>
      </c>
      <c r="U2252" s="286">
        <v>1.0204879E-7</v>
      </c>
      <c r="V2252" s="286">
        <v>2.4992097000000002E-6</v>
      </c>
      <c r="W2252" s="219">
        <v>0</v>
      </c>
      <c r="X2252" s="219">
        <v>0</v>
      </c>
      <c r="Y2252" s="219">
        <v>0</v>
      </c>
      <c r="Z2252" s="219">
        <v>1.2305969E-2</v>
      </c>
      <c r="AA2252" s="219">
        <v>3.3393057000000001E-3</v>
      </c>
      <c r="AB2252" s="219">
        <v>0</v>
      </c>
      <c r="AC2252"/>
      <c r="AD2252" s="227">
        <f t="shared" si="573"/>
        <v>0.12159286</v>
      </c>
      <c r="AE2252" s="227">
        <f t="shared" si="574"/>
        <v>4.6856374458490009E-2</v>
      </c>
      <c r="AF2252" s="227">
        <f t="shared" si="575"/>
        <v>5.0195578109700011E-2</v>
      </c>
      <c r="AG2252" s="227">
        <f t="shared" si="576"/>
        <v>5.9162241409700007E-2</v>
      </c>
      <c r="AH2252" s="227">
        <f t="shared" si="577"/>
        <v>0</v>
      </c>
      <c r="AI2252"/>
      <c r="AJ2252">
        <v>0</v>
      </c>
      <c r="AK2252" s="155">
        <v>0</v>
      </c>
      <c r="AL2252" s="155">
        <v>0</v>
      </c>
      <c r="AM2252" s="155">
        <v>0</v>
      </c>
      <c r="AN2252" s="155">
        <v>0</v>
      </c>
      <c r="AO2252" s="155">
        <v>0</v>
      </c>
      <c r="AP2252" s="155">
        <v>0</v>
      </c>
      <c r="AQ2252"/>
      <c r="AR2252" s="156">
        <v>2.7072809E-2</v>
      </c>
      <c r="AS2252" s="156">
        <v>2.4638117000000001E-2</v>
      </c>
      <c r="AT2252" s="156">
        <v>2.4346919E-3</v>
      </c>
      <c r="AU2252" s="156">
        <v>0</v>
      </c>
      <c r="AV2252" s="282">
        <f t="shared" si="570"/>
        <v>1.4771053499999999E-6</v>
      </c>
      <c r="AW2252" s="282">
        <f t="shared" si="571"/>
        <v>9.0040380572610002E-9</v>
      </c>
      <c r="AX2252" s="283">
        <f t="shared" si="572"/>
        <v>0</v>
      </c>
      <c r="AY2252" s="157">
        <v>7.5225451999999996E-7</v>
      </c>
      <c r="AZ2252" s="157">
        <v>2.2697335000000001E-9</v>
      </c>
      <c r="BA2252" s="157">
        <v>6.2012361000000003E-14</v>
      </c>
      <c r="BB2252" s="157">
        <v>0</v>
      </c>
      <c r="BC2252" s="157">
        <v>0</v>
      </c>
      <c r="BD2252" s="157">
        <v>0</v>
      </c>
      <c r="BE2252" s="157">
        <v>7.2485082999999998E-7</v>
      </c>
      <c r="BF2252" s="157">
        <v>0</v>
      </c>
      <c r="BG2252" s="157">
        <v>8.4433174000000002E-10</v>
      </c>
      <c r="BH2252" s="157">
        <v>2.8564847999999999E-10</v>
      </c>
      <c r="BI2252" s="157">
        <v>8.2792489999999997E-13</v>
      </c>
      <c r="BJ2252" s="157">
        <v>0</v>
      </c>
      <c r="BK2252" s="157">
        <v>0</v>
      </c>
      <c r="BL2252" s="157">
        <v>0</v>
      </c>
      <c r="BM2252" s="157">
        <v>0</v>
      </c>
      <c r="BN2252" s="157">
        <v>0</v>
      </c>
      <c r="BO2252" s="157">
        <v>5.6034344000000001E-9</v>
      </c>
      <c r="BP2252" s="157">
        <v>0</v>
      </c>
      <c r="BQ2252" s="157">
        <v>0</v>
      </c>
      <c r="BR2252" s="157">
        <v>0</v>
      </c>
      <c r="BS2252" s="157">
        <v>0</v>
      </c>
      <c r="BT2252" s="157">
        <v>0</v>
      </c>
      <c r="BU2252"/>
      <c r="BV2252" s="155">
        <v>4.4979740999999998E-5</v>
      </c>
      <c r="BW2252" s="155">
        <v>5.8210780999999998E-6</v>
      </c>
      <c r="BX2252" s="155">
        <v>2.2602210999999999E-5</v>
      </c>
      <c r="BY2252" s="155">
        <v>2.9274939000000002E-10</v>
      </c>
      <c r="BZ2252" s="155">
        <v>4.7950221999999999E-6</v>
      </c>
      <c r="CA2252" s="155">
        <v>0</v>
      </c>
      <c r="CB2252" s="155">
        <v>7.4180802000000004E-6</v>
      </c>
      <c r="CC2252" s="155">
        <v>0</v>
      </c>
      <c r="CD2252" s="155">
        <v>0</v>
      </c>
      <c r="CE2252" s="155">
        <v>6.7526281000000004E-11</v>
      </c>
      <c r="CF2252" s="155">
        <v>0</v>
      </c>
      <c r="CG2252" s="155">
        <v>3.9651247999999997E-6</v>
      </c>
      <c r="CH2252" s="155">
        <v>0</v>
      </c>
      <c r="CI2252" s="155">
        <v>3.7786456999999998E-7</v>
      </c>
      <c r="CJ2252" s="155">
        <v>0</v>
      </c>
      <c r="CK2252" s="155">
        <v>0</v>
      </c>
      <c r="CL2252" s="155">
        <v>0</v>
      </c>
      <c r="CM2252"/>
      <c r="CN2252" s="284">
        <v>0</v>
      </c>
      <c r="CO2252" s="284">
        <v>0.81061908999999999</v>
      </c>
      <c r="CP2252" s="285">
        <v>0</v>
      </c>
      <c r="CQ2252" s="284">
        <v>3.9826968999999999E-3</v>
      </c>
      <c r="CR2252" s="284">
        <v>0</v>
      </c>
      <c r="CS2252" s="284">
        <v>0</v>
      </c>
      <c r="CT2252" s="284">
        <v>2.4338699000000001E-4</v>
      </c>
      <c r="CU2252" s="284">
        <v>0</v>
      </c>
      <c r="CV2252" s="284">
        <v>1.9166714999999999E-4</v>
      </c>
      <c r="CW2252" s="284">
        <v>2.8285357000000001E-4</v>
      </c>
      <c r="CX2252"/>
      <c r="CY2252"/>
      <c r="CZ2252"/>
      <c r="DA2252"/>
      <c r="DB2252" s="212"/>
      <c r="DC2252" s="48"/>
      <c r="DD2252" s="48"/>
      <c r="DE2252" s="48"/>
      <c r="DF2252" s="48"/>
      <c r="DG2252" s="48"/>
      <c r="DH2252" s="48"/>
      <c r="DI2252" s="48"/>
      <c r="DJ2252" s="48"/>
      <c r="DK2252" s="48"/>
      <c r="DL2252" s="48"/>
    </row>
    <row r="2253" spans="1:116" ht="14.4">
      <c r="A2253" t="s">
        <v>3142</v>
      </c>
      <c r="B2253" s="150" t="s">
        <v>325</v>
      </c>
      <c r="C2253" s="151" t="str">
        <f t="shared" si="579"/>
        <v>M.020.03.103</v>
      </c>
      <c r="D2253" s="54" t="s">
        <v>1392</v>
      </c>
      <c r="E2253" s="150" t="s">
        <v>352</v>
      </c>
      <c r="F2253" s="153" t="str">
        <f t="shared" si="580"/>
        <v>Bread rye in plastic foil per 500 gram NL</v>
      </c>
      <c r="G2253" s="154">
        <f t="shared" si="578"/>
        <v>1.0588800666666667</v>
      </c>
      <c r="H2253"/>
      <c r="I2253"/>
      <c r="J2253" s="227">
        <f t="shared" si="566"/>
        <v>0.22689939946317</v>
      </c>
      <c r="K2253"/>
      <c r="L2253" s="280">
        <f t="shared" si="567"/>
        <v>1.1795697E-7</v>
      </c>
      <c r="M2253" s="280">
        <f t="shared" si="568"/>
        <v>6.5167420506200002E-2</v>
      </c>
      <c r="N2253" s="281">
        <f t="shared" si="569"/>
        <v>2.8998510000000002E-3</v>
      </c>
      <c r="O2253" s="280">
        <v>0.15883201</v>
      </c>
      <c r="P2253" s="219">
        <v>4.1909441999999998E-2</v>
      </c>
      <c r="Q2253" s="219">
        <v>8.0232216999999995E-3</v>
      </c>
      <c r="R2253" s="219">
        <v>0</v>
      </c>
      <c r="S2253" s="219">
        <v>0</v>
      </c>
      <c r="T2253" s="219">
        <v>0</v>
      </c>
      <c r="U2253" s="286">
        <v>1.1795697E-7</v>
      </c>
      <c r="V2253" s="286">
        <v>2.8888061999999998E-6</v>
      </c>
      <c r="W2253" s="219">
        <v>0</v>
      </c>
      <c r="X2253" s="219">
        <v>0</v>
      </c>
      <c r="Y2253" s="219">
        <v>0</v>
      </c>
      <c r="Z2253" s="219">
        <v>1.5231868000000001E-2</v>
      </c>
      <c r="AA2253" s="219">
        <v>2.8998510000000002E-3</v>
      </c>
      <c r="AB2253" s="219">
        <v>0</v>
      </c>
      <c r="AC2253"/>
      <c r="AD2253" s="227">
        <f t="shared" si="573"/>
        <v>0.15883201</v>
      </c>
      <c r="AE2253" s="227">
        <f t="shared" si="574"/>
        <v>4.9935670463169997E-2</v>
      </c>
      <c r="AF2253" s="227">
        <f t="shared" si="575"/>
        <v>5.2835403506200002E-2</v>
      </c>
      <c r="AG2253" s="227">
        <f t="shared" si="576"/>
        <v>6.5167420506200002E-2</v>
      </c>
      <c r="AH2253" s="227">
        <f t="shared" si="577"/>
        <v>0</v>
      </c>
      <c r="AI2253"/>
      <c r="AJ2253">
        <v>0</v>
      </c>
      <c r="AK2253" s="155">
        <v>0</v>
      </c>
      <c r="AL2253" s="155">
        <v>0</v>
      </c>
      <c r="AM2253" s="155">
        <v>0</v>
      </c>
      <c r="AN2253" s="155">
        <v>0</v>
      </c>
      <c r="AO2253" s="155">
        <v>0</v>
      </c>
      <c r="AP2253" s="155">
        <v>0</v>
      </c>
      <c r="AQ2253"/>
      <c r="AR2253" s="156">
        <v>3.2092193999999998E-2</v>
      </c>
      <c r="AS2253" s="156">
        <v>2.9085852999999998E-2</v>
      </c>
      <c r="AT2253" s="156">
        <v>3.0063412000000001E-3</v>
      </c>
      <c r="AU2253" s="156">
        <v>0</v>
      </c>
      <c r="AV2253" s="282">
        <f t="shared" si="570"/>
        <v>1.7437561599999999E-6</v>
      </c>
      <c r="AW2253" s="282">
        <f t="shared" si="571"/>
        <v>1.1118125856596E-8</v>
      </c>
      <c r="AX2253" s="283">
        <f t="shared" si="572"/>
        <v>0</v>
      </c>
      <c r="AY2253" s="157">
        <v>9.8264071E-7</v>
      </c>
      <c r="AZ2253" s="157">
        <v>2.9648642000000001E-9</v>
      </c>
      <c r="BA2253" s="157">
        <v>8.1004325999999999E-14</v>
      </c>
      <c r="BB2253" s="157">
        <v>0</v>
      </c>
      <c r="BC2253" s="157">
        <v>0</v>
      </c>
      <c r="BD2253" s="157">
        <v>0</v>
      </c>
      <c r="BE2253" s="157">
        <v>7.6111545000000004E-7</v>
      </c>
      <c r="BF2253" s="157">
        <v>0</v>
      </c>
      <c r="BG2253" s="157">
        <v>8.8657403999999997E-10</v>
      </c>
      <c r="BH2253" s="157">
        <v>3.3017762999999998E-10</v>
      </c>
      <c r="BI2253" s="157">
        <v>7.0758226999999996E-13</v>
      </c>
      <c r="BJ2253" s="157">
        <v>0</v>
      </c>
      <c r="BK2253" s="157">
        <v>0</v>
      </c>
      <c r="BL2253" s="157">
        <v>0</v>
      </c>
      <c r="BM2253" s="157">
        <v>0</v>
      </c>
      <c r="BN2253" s="157">
        <v>0</v>
      </c>
      <c r="BO2253" s="157">
        <v>6.9357213999999997E-9</v>
      </c>
      <c r="BP2253" s="157">
        <v>0</v>
      </c>
      <c r="BQ2253" s="157">
        <v>0</v>
      </c>
      <c r="BR2253" s="157">
        <v>0</v>
      </c>
      <c r="BS2253" s="157">
        <v>0</v>
      </c>
      <c r="BT2253" s="157">
        <v>0</v>
      </c>
      <c r="BU2253"/>
      <c r="BV2253" s="155">
        <v>5.4551152999999998E-5</v>
      </c>
      <c r="BW2253" s="155">
        <v>6.1123093000000002E-6</v>
      </c>
      <c r="BX2253" s="155">
        <v>2.9524386E-5</v>
      </c>
      <c r="BY2253" s="155">
        <v>3.3838547999999998E-10</v>
      </c>
      <c r="BZ2253" s="155">
        <v>5.0349193E-6</v>
      </c>
      <c r="CA2253" s="155">
        <v>0</v>
      </c>
      <c r="CB2253" s="155">
        <v>8.5744691000000008E-6</v>
      </c>
      <c r="CC2253" s="155">
        <v>0</v>
      </c>
      <c r="CD2253" s="155">
        <v>0</v>
      </c>
      <c r="CE2253" s="155">
        <v>7.8052811000000005E-11</v>
      </c>
      <c r="CF2253" s="155">
        <v>0</v>
      </c>
      <c r="CG2253" s="155">
        <v>4.9078831000000002E-6</v>
      </c>
      <c r="CH2253" s="155">
        <v>0</v>
      </c>
      <c r="CI2253" s="155">
        <v>3.9676929999999997E-7</v>
      </c>
      <c r="CJ2253" s="155">
        <v>0</v>
      </c>
      <c r="CK2253" s="155">
        <v>0</v>
      </c>
      <c r="CL2253" s="155">
        <v>0</v>
      </c>
      <c r="CM2253"/>
      <c r="CN2253" s="284">
        <v>0</v>
      </c>
      <c r="CO2253" s="284">
        <v>1.0588801000000001</v>
      </c>
      <c r="CP2253" s="285">
        <v>0</v>
      </c>
      <c r="CQ2253" s="284">
        <v>4.1819530000000004E-3</v>
      </c>
      <c r="CR2253" s="284">
        <v>0</v>
      </c>
      <c r="CS2253" s="284">
        <v>0</v>
      </c>
      <c r="CT2253" s="284">
        <v>2.5556374999999998E-4</v>
      </c>
      <c r="CU2253" s="284">
        <v>0</v>
      </c>
      <c r="CV2253" s="284">
        <v>2.2154573999999999E-4</v>
      </c>
      <c r="CW2253" s="284">
        <v>2.4173953000000001E-4</v>
      </c>
      <c r="CX2253"/>
      <c r="CY2253"/>
      <c r="CZ2253"/>
      <c r="DA2253"/>
      <c r="DB2253" s="212"/>
      <c r="DC2253" s="48"/>
      <c r="DD2253" s="48"/>
      <c r="DE2253" s="48"/>
      <c r="DF2253" s="48"/>
      <c r="DG2253" s="48"/>
      <c r="DH2253" s="48"/>
      <c r="DI2253" s="48"/>
      <c r="DJ2253" s="48"/>
      <c r="DK2253" s="48"/>
      <c r="DL2253" s="48"/>
    </row>
    <row r="2254" spans="1:116" ht="14.4">
      <c r="A2254" t="s">
        <v>3143</v>
      </c>
      <c r="B2254" s="150" t="s">
        <v>325</v>
      </c>
      <c r="C2254" s="151" t="str">
        <f t="shared" si="579"/>
        <v>M.020.03.104</v>
      </c>
      <c r="D2254" s="54" t="s">
        <v>1392</v>
      </c>
      <c r="E2254" s="150" t="s">
        <v>352</v>
      </c>
      <c r="F2254" s="153" t="str">
        <f t="shared" si="580"/>
        <v>Bread, white water based in plastic foil per 500 gram NL</v>
      </c>
      <c r="G2254" s="154">
        <f t="shared" si="578"/>
        <v>0.78203726666666673</v>
      </c>
      <c r="H2254"/>
      <c r="I2254"/>
      <c r="J2254" s="227">
        <f t="shared" si="566"/>
        <v>0.17857650807377001</v>
      </c>
      <c r="K2254"/>
      <c r="L2254" s="280">
        <f t="shared" si="567"/>
        <v>1.0027617E-7</v>
      </c>
      <c r="M2254" s="280">
        <f t="shared" si="568"/>
        <v>5.7244013697600002E-2</v>
      </c>
      <c r="N2254" s="281">
        <f t="shared" si="569"/>
        <v>4.0268040999999997E-3</v>
      </c>
      <c r="O2254" s="280">
        <v>0.11730559</v>
      </c>
      <c r="P2254" s="219">
        <v>3.9335540000000002E-2</v>
      </c>
      <c r="Q2254" s="219">
        <v>6.8206059000000003E-3</v>
      </c>
      <c r="R2254" s="219">
        <v>0</v>
      </c>
      <c r="S2254" s="219">
        <v>0</v>
      </c>
      <c r="T2254" s="219">
        <v>0</v>
      </c>
      <c r="U2254" s="286">
        <v>1.0027617E-7</v>
      </c>
      <c r="V2254" s="286">
        <v>2.4557976E-6</v>
      </c>
      <c r="W2254" s="219">
        <v>0</v>
      </c>
      <c r="X2254" s="219">
        <v>0</v>
      </c>
      <c r="Y2254" s="219">
        <v>0</v>
      </c>
      <c r="Z2254" s="219">
        <v>1.1085411999999999E-2</v>
      </c>
      <c r="AA2254" s="219">
        <v>4.0268040999999997E-3</v>
      </c>
      <c r="AB2254" s="219">
        <v>0</v>
      </c>
      <c r="AC2254"/>
      <c r="AD2254" s="227">
        <f t="shared" si="573"/>
        <v>0.11730559</v>
      </c>
      <c r="AE2254" s="227">
        <f t="shared" si="574"/>
        <v>4.6158701973769999E-2</v>
      </c>
      <c r="AF2254" s="227">
        <f t="shared" si="575"/>
        <v>5.0185405797600002E-2</v>
      </c>
      <c r="AG2254" s="227">
        <f t="shared" si="576"/>
        <v>5.7244013697600002E-2</v>
      </c>
      <c r="AH2254" s="227">
        <f t="shared" si="577"/>
        <v>0</v>
      </c>
      <c r="AI2254"/>
      <c r="AJ2254">
        <v>0</v>
      </c>
      <c r="AK2254" s="155">
        <v>0</v>
      </c>
      <c r="AL2254" s="155">
        <v>0</v>
      </c>
      <c r="AM2254" s="155">
        <v>0</v>
      </c>
      <c r="AN2254" s="155">
        <v>0</v>
      </c>
      <c r="AO2254" s="155">
        <v>0</v>
      </c>
      <c r="AP2254" s="155">
        <v>0</v>
      </c>
      <c r="AQ2254"/>
      <c r="AR2254" s="156">
        <v>2.6279022999999999E-2</v>
      </c>
      <c r="AS2254" s="156">
        <v>2.4020893000000001E-2</v>
      </c>
      <c r="AT2254" s="156">
        <v>2.2581300000000001E-3</v>
      </c>
      <c r="AU2254" s="156">
        <v>0</v>
      </c>
      <c r="AV2254" s="282">
        <f t="shared" si="570"/>
        <v>1.44010151E-6</v>
      </c>
      <c r="AW2254" s="282">
        <f t="shared" si="571"/>
        <v>8.3510724932810002E-9</v>
      </c>
      <c r="AX2254" s="283">
        <f t="shared" si="572"/>
        <v>0</v>
      </c>
      <c r="AY2254" s="157">
        <v>7.2573057999999996E-7</v>
      </c>
      <c r="AZ2254" s="157">
        <v>2.1897043000000001E-9</v>
      </c>
      <c r="BA2254" s="157">
        <v>5.9825851000000005E-14</v>
      </c>
      <c r="BB2254" s="157">
        <v>0</v>
      </c>
      <c r="BC2254" s="157">
        <v>0</v>
      </c>
      <c r="BD2254" s="157">
        <v>0</v>
      </c>
      <c r="BE2254" s="157">
        <v>7.1437093E-7</v>
      </c>
      <c r="BF2254" s="157">
        <v>0</v>
      </c>
      <c r="BG2254" s="157">
        <v>8.3212437999999999E-10</v>
      </c>
      <c r="BH2254" s="157">
        <v>2.8068667999999999E-10</v>
      </c>
      <c r="BI2254" s="157">
        <v>8.3470742999999995E-13</v>
      </c>
      <c r="BJ2254" s="157">
        <v>0</v>
      </c>
      <c r="BK2254" s="157">
        <v>0</v>
      </c>
      <c r="BL2254" s="157">
        <v>0</v>
      </c>
      <c r="BM2254" s="157">
        <v>0</v>
      </c>
      <c r="BN2254" s="157">
        <v>0</v>
      </c>
      <c r="BO2254" s="157">
        <v>5.0476625999999999E-9</v>
      </c>
      <c r="BP2254" s="157">
        <v>0</v>
      </c>
      <c r="BQ2254" s="157">
        <v>0</v>
      </c>
      <c r="BR2254" s="157">
        <v>0</v>
      </c>
      <c r="BS2254" s="157">
        <v>0</v>
      </c>
      <c r="BT2254" s="157">
        <v>0</v>
      </c>
      <c r="BU2254"/>
      <c r="BV2254" s="155">
        <v>4.3501714999999998E-5</v>
      </c>
      <c r="BW2254" s="155">
        <v>5.7369169E-6</v>
      </c>
      <c r="BX2254" s="155">
        <v>2.1805274000000002E-5</v>
      </c>
      <c r="BY2254" s="155">
        <v>2.8766423999999998E-10</v>
      </c>
      <c r="BZ2254" s="155">
        <v>4.7256957000000004E-6</v>
      </c>
      <c r="CA2254" s="155">
        <v>0</v>
      </c>
      <c r="CB2254" s="155">
        <v>7.2892258E-6</v>
      </c>
      <c r="CC2254" s="155">
        <v>0</v>
      </c>
      <c r="CD2254" s="155">
        <v>0</v>
      </c>
      <c r="CE2254" s="155">
        <v>6.6353328000000004E-11</v>
      </c>
      <c r="CF2254" s="155">
        <v>0</v>
      </c>
      <c r="CG2254" s="155">
        <v>3.5718472999999999E-6</v>
      </c>
      <c r="CH2254" s="155">
        <v>0</v>
      </c>
      <c r="CI2254" s="155">
        <v>3.7240140000000002E-7</v>
      </c>
      <c r="CJ2254" s="155">
        <v>0</v>
      </c>
      <c r="CK2254" s="155">
        <v>0</v>
      </c>
      <c r="CL2254" s="155">
        <v>0</v>
      </c>
      <c r="CM2254"/>
      <c r="CN2254" s="284">
        <v>0</v>
      </c>
      <c r="CO2254" s="284">
        <v>0.78203727000000001</v>
      </c>
      <c r="CP2254" s="285">
        <v>0</v>
      </c>
      <c r="CQ2254" s="284">
        <v>3.9251149999999999E-3</v>
      </c>
      <c r="CR2254" s="284">
        <v>0</v>
      </c>
      <c r="CS2254" s="284">
        <v>0</v>
      </c>
      <c r="CT2254" s="284">
        <v>2.3986809999999999E-4</v>
      </c>
      <c r="CU2254" s="284">
        <v>0</v>
      </c>
      <c r="CV2254" s="284">
        <v>1.8833783E-4</v>
      </c>
      <c r="CW2254" s="284">
        <v>2.8517077000000002E-4</v>
      </c>
      <c r="CX2254"/>
      <c r="CY2254"/>
      <c r="CZ2254"/>
      <c r="DA2254"/>
      <c r="DB2254" s="212"/>
      <c r="DC2254" s="48"/>
      <c r="DD2254" s="48"/>
      <c r="DE2254" s="48"/>
      <c r="DF2254" s="48"/>
      <c r="DG2254" s="48"/>
      <c r="DH2254" s="48"/>
      <c r="DI2254" s="48"/>
      <c r="DJ2254" s="48"/>
      <c r="DK2254" s="48"/>
      <c r="DL2254" s="48"/>
    </row>
    <row r="2255" spans="1:116" ht="14.4">
      <c r="A2255" t="s">
        <v>3144</v>
      </c>
      <c r="B2255" s="150" t="s">
        <v>325</v>
      </c>
      <c r="C2255" s="151" t="str">
        <f t="shared" si="579"/>
        <v>M.020.03.105</v>
      </c>
      <c r="D2255" s="54" t="s">
        <v>1392</v>
      </c>
      <c r="E2255" s="150" t="s">
        <v>352</v>
      </c>
      <c r="F2255" s="153" t="str">
        <f t="shared" si="580"/>
        <v>Bread, wholemeal in plastic foil per 500 gram NL</v>
      </c>
      <c r="G2255" s="154">
        <f t="shared" si="578"/>
        <v>0.66622390666666675</v>
      </c>
      <c r="H2255"/>
      <c r="I2255"/>
      <c r="J2255" s="227">
        <f t="shared" si="566"/>
        <v>0.15120127469981701</v>
      </c>
      <c r="K2255"/>
      <c r="L2255" s="280">
        <f t="shared" si="567"/>
        <v>8.5714816999999995E-8</v>
      </c>
      <c r="M2255" s="280">
        <f t="shared" si="568"/>
        <v>4.7953881985000002E-2</v>
      </c>
      <c r="N2255" s="281">
        <f t="shared" si="569"/>
        <v>3.3137209999999999E-3</v>
      </c>
      <c r="O2255" s="280">
        <v>9.9933586000000005E-2</v>
      </c>
      <c r="P2255" s="219">
        <v>3.2963249E-2</v>
      </c>
      <c r="Q2255" s="219">
        <v>5.8301684000000003E-3</v>
      </c>
      <c r="R2255" s="219">
        <v>0</v>
      </c>
      <c r="S2255" s="219">
        <v>0</v>
      </c>
      <c r="T2255" s="219">
        <v>0</v>
      </c>
      <c r="U2255" s="286">
        <v>8.5714816999999995E-8</v>
      </c>
      <c r="V2255" s="286">
        <v>2.099185E-6</v>
      </c>
      <c r="W2255" s="219">
        <v>0</v>
      </c>
      <c r="X2255" s="219">
        <v>0</v>
      </c>
      <c r="Y2255" s="219">
        <v>0</v>
      </c>
      <c r="Z2255" s="219">
        <v>9.1583654E-3</v>
      </c>
      <c r="AA2255" s="219">
        <v>3.3137209999999999E-3</v>
      </c>
      <c r="AB2255" s="219">
        <v>0</v>
      </c>
      <c r="AC2255"/>
      <c r="AD2255" s="227">
        <f t="shared" si="573"/>
        <v>9.9933586000000005E-2</v>
      </c>
      <c r="AE2255" s="227">
        <f t="shared" si="574"/>
        <v>3.8795602299817003E-2</v>
      </c>
      <c r="AF2255" s="227">
        <f t="shared" si="575"/>
        <v>4.2109237585000001E-2</v>
      </c>
      <c r="AG2255" s="227">
        <f t="shared" si="576"/>
        <v>4.7953881985000002E-2</v>
      </c>
      <c r="AH2255" s="227">
        <f t="shared" si="577"/>
        <v>0</v>
      </c>
      <c r="AI2255"/>
      <c r="AJ2255">
        <v>0</v>
      </c>
      <c r="AK2255" s="155">
        <v>0</v>
      </c>
      <c r="AL2255" s="155">
        <v>0</v>
      </c>
      <c r="AM2255" s="155">
        <v>0</v>
      </c>
      <c r="AN2255" s="155">
        <v>0</v>
      </c>
      <c r="AO2255" s="155">
        <v>0</v>
      </c>
      <c r="AP2255" s="155">
        <v>0</v>
      </c>
      <c r="AQ2255"/>
      <c r="AR2255" s="156">
        <v>2.2183553000000002E-2</v>
      </c>
      <c r="AS2255" s="156">
        <v>2.0297889E-2</v>
      </c>
      <c r="AT2255" s="156">
        <v>1.8856643000000001E-3</v>
      </c>
      <c r="AU2255" s="156">
        <v>0</v>
      </c>
      <c r="AV2255" s="282">
        <f t="shared" si="570"/>
        <v>1.21689983E-6</v>
      </c>
      <c r="AW2255" s="282">
        <f t="shared" si="571"/>
        <v>6.973610588769E-9</v>
      </c>
      <c r="AX2255" s="283">
        <f t="shared" si="572"/>
        <v>0</v>
      </c>
      <c r="AY2255" s="157">
        <v>6.1825577999999997E-7</v>
      </c>
      <c r="AZ2255" s="157">
        <v>1.8654269000000001E-9</v>
      </c>
      <c r="BA2255" s="157">
        <v>5.0966128999999999E-14</v>
      </c>
      <c r="BB2255" s="157">
        <v>0</v>
      </c>
      <c r="BC2255" s="157">
        <v>0</v>
      </c>
      <c r="BD2255" s="157">
        <v>0</v>
      </c>
      <c r="BE2255" s="157">
        <v>5.9864404999999999E-7</v>
      </c>
      <c r="BF2255" s="157">
        <v>0</v>
      </c>
      <c r="BG2255" s="157">
        <v>6.9732163999999999E-10</v>
      </c>
      <c r="BH2255" s="157">
        <v>2.3992746000000003E-10</v>
      </c>
      <c r="BI2255" s="157">
        <v>6.8772263999999995E-13</v>
      </c>
      <c r="BJ2255" s="157">
        <v>0</v>
      </c>
      <c r="BK2255" s="157">
        <v>0</v>
      </c>
      <c r="BL2255" s="157">
        <v>0</v>
      </c>
      <c r="BM2255" s="157">
        <v>0</v>
      </c>
      <c r="BN2255" s="157">
        <v>0</v>
      </c>
      <c r="BO2255" s="157">
        <v>4.1701958999999999E-9</v>
      </c>
      <c r="BP2255" s="157">
        <v>0</v>
      </c>
      <c r="BQ2255" s="157">
        <v>0</v>
      </c>
      <c r="BR2255" s="157">
        <v>0</v>
      </c>
      <c r="BS2255" s="157">
        <v>0</v>
      </c>
      <c r="BT2255" s="157">
        <v>0</v>
      </c>
      <c r="BU2255"/>
      <c r="BV2255" s="155">
        <v>3.6837822999999998E-5</v>
      </c>
      <c r="BW2255" s="155">
        <v>4.8075461000000001E-6</v>
      </c>
      <c r="BX2255" s="155">
        <v>1.8576089999999999E-5</v>
      </c>
      <c r="BY2255" s="155">
        <v>2.4589178999999998E-10</v>
      </c>
      <c r="BZ2255" s="155">
        <v>3.9601410000000001E-6</v>
      </c>
      <c r="CA2255" s="155">
        <v>0</v>
      </c>
      <c r="CB2255" s="155">
        <v>6.2307389000000004E-6</v>
      </c>
      <c r="CC2255" s="155">
        <v>0</v>
      </c>
      <c r="CD2255" s="155">
        <v>0</v>
      </c>
      <c r="CE2255" s="155">
        <v>5.6717992999999997E-11</v>
      </c>
      <c r="CF2255" s="155">
        <v>0</v>
      </c>
      <c r="CG2255" s="155">
        <v>2.9509307999999999E-6</v>
      </c>
      <c r="CH2255" s="155">
        <v>0</v>
      </c>
      <c r="CI2255" s="155">
        <v>3.1207299999999999E-7</v>
      </c>
      <c r="CJ2255" s="155">
        <v>0</v>
      </c>
      <c r="CK2255" s="155">
        <v>0</v>
      </c>
      <c r="CL2255" s="155">
        <v>0</v>
      </c>
      <c r="CM2255"/>
      <c r="CN2255" s="284">
        <v>0</v>
      </c>
      <c r="CO2255" s="284">
        <v>0.66622389999999998</v>
      </c>
      <c r="CP2255" s="285">
        <v>0</v>
      </c>
      <c r="CQ2255" s="284">
        <v>3.2892529999999998E-3</v>
      </c>
      <c r="CR2255" s="284">
        <v>0</v>
      </c>
      <c r="CS2255" s="284">
        <v>0</v>
      </c>
      <c r="CT2255" s="284">
        <v>2.0100987000000001E-4</v>
      </c>
      <c r="CU2255" s="284">
        <v>0</v>
      </c>
      <c r="CV2255" s="284">
        <v>1.6098881999999999E-4</v>
      </c>
      <c r="CW2255" s="284">
        <v>2.3495465000000001E-4</v>
      </c>
      <c r="CX2255"/>
      <c r="CY2255"/>
      <c r="CZ2255"/>
      <c r="DA2255"/>
      <c r="DB2255" s="212"/>
      <c r="DC2255" s="48"/>
      <c r="DD2255" s="48"/>
      <c r="DE2255" s="48"/>
      <c r="DF2255" s="48"/>
      <c r="DG2255" s="48"/>
      <c r="DH2255" s="48"/>
      <c r="DI2255" s="48"/>
      <c r="DJ2255" s="48"/>
      <c r="DK2255" s="48"/>
      <c r="DL2255" s="48"/>
    </row>
    <row r="2256" spans="1:116" ht="14.4">
      <c r="A2256" t="s">
        <v>3145</v>
      </c>
      <c r="B2256" s="150" t="s">
        <v>325</v>
      </c>
      <c r="C2256" s="151" t="str">
        <f t="shared" si="579"/>
        <v>M.020.03.106</v>
      </c>
      <c r="D2256" s="54" t="s">
        <v>1392</v>
      </c>
      <c r="E2256" s="150" t="s">
        <v>352</v>
      </c>
      <c r="F2256" s="153" t="str">
        <f t="shared" si="580"/>
        <v>Bun, currant/raisin plastic foil (LDPE) per 500 gram</v>
      </c>
      <c r="G2256" s="154">
        <f t="shared" si="578"/>
        <v>1.2264766</v>
      </c>
      <c r="H2256"/>
      <c r="I2256"/>
      <c r="J2256" s="227">
        <f t="shared" si="566"/>
        <v>0.28292096195633998</v>
      </c>
      <c r="K2256"/>
      <c r="L2256" s="280">
        <f t="shared" si="567"/>
        <v>1.5750894000000001E-7</v>
      </c>
      <c r="M2256" s="280">
        <f t="shared" si="568"/>
        <v>8.8656625447400009E-2</v>
      </c>
      <c r="N2256" s="281">
        <f t="shared" si="569"/>
        <v>1.0292689000000001E-2</v>
      </c>
      <c r="O2256" s="280">
        <v>0.18397148999999999</v>
      </c>
      <c r="P2256" s="219">
        <v>5.6443496000000003E-2</v>
      </c>
      <c r="Q2256" s="219">
        <v>1.0713476E-2</v>
      </c>
      <c r="R2256" s="219">
        <v>0</v>
      </c>
      <c r="S2256" s="219">
        <v>0</v>
      </c>
      <c r="T2256" s="219">
        <v>0</v>
      </c>
      <c r="U2256" s="286">
        <v>1.5750894000000001E-7</v>
      </c>
      <c r="V2256" s="286">
        <v>3.8574473999999997E-6</v>
      </c>
      <c r="W2256" s="219">
        <v>0</v>
      </c>
      <c r="X2256" s="219">
        <v>0</v>
      </c>
      <c r="Y2256" s="219">
        <v>0</v>
      </c>
      <c r="Z2256" s="219">
        <v>2.1495796000000001E-2</v>
      </c>
      <c r="AA2256" s="219">
        <v>1.0292689000000001E-2</v>
      </c>
      <c r="AB2256" s="219">
        <v>0</v>
      </c>
      <c r="AC2256"/>
      <c r="AD2256" s="227">
        <f t="shared" si="573"/>
        <v>0.18397148999999999</v>
      </c>
      <c r="AE2256" s="227">
        <f t="shared" si="574"/>
        <v>6.7160986956340013E-2</v>
      </c>
      <c r="AF2256" s="227">
        <f t="shared" si="575"/>
        <v>7.7453518447400005E-2</v>
      </c>
      <c r="AG2256" s="227">
        <f t="shared" si="576"/>
        <v>8.8656625447400009E-2</v>
      </c>
      <c r="AH2256" s="227">
        <f t="shared" si="577"/>
        <v>0</v>
      </c>
      <c r="AI2256"/>
      <c r="AJ2256">
        <v>0</v>
      </c>
      <c r="AK2256" s="155">
        <v>0</v>
      </c>
      <c r="AL2256" s="155">
        <v>0</v>
      </c>
      <c r="AM2256" s="155">
        <v>0</v>
      </c>
      <c r="AN2256" s="155">
        <v>0</v>
      </c>
      <c r="AO2256" s="155">
        <v>0</v>
      </c>
      <c r="AP2256" s="155">
        <v>0</v>
      </c>
      <c r="AQ2256"/>
      <c r="AR2256" s="156">
        <v>4.0100385000000002E-2</v>
      </c>
      <c r="AS2256" s="156">
        <v>3.6082810999999999E-2</v>
      </c>
      <c r="AT2256" s="156">
        <v>4.0175747000000001E-3</v>
      </c>
      <c r="AU2256" s="156">
        <v>0</v>
      </c>
      <c r="AV2256" s="282">
        <f t="shared" si="570"/>
        <v>2.1632380000000001E-6</v>
      </c>
      <c r="AW2256" s="282">
        <f t="shared" si="571"/>
        <v>1.4857894689022001E-8</v>
      </c>
      <c r="AX2256" s="283">
        <f t="shared" si="572"/>
        <v>0</v>
      </c>
      <c r="AY2256" s="157">
        <v>1.1381703E-6</v>
      </c>
      <c r="AZ2256" s="157">
        <v>3.4341345000000002E-9</v>
      </c>
      <c r="BA2256" s="157">
        <v>9.3825461999999999E-14</v>
      </c>
      <c r="BB2256" s="157">
        <v>0</v>
      </c>
      <c r="BC2256" s="157">
        <v>0</v>
      </c>
      <c r="BD2256" s="157">
        <v>0</v>
      </c>
      <c r="BE2256" s="157">
        <v>1.0250677000000001E-6</v>
      </c>
      <c r="BF2256" s="157">
        <v>0</v>
      </c>
      <c r="BG2256" s="157">
        <v>1.1940349E-9</v>
      </c>
      <c r="BH2256" s="157">
        <v>4.4088898000000002E-10</v>
      </c>
      <c r="BI2256" s="157">
        <v>7.8638356000000004E-13</v>
      </c>
      <c r="BJ2256" s="157">
        <v>0</v>
      </c>
      <c r="BK2256" s="157">
        <v>0</v>
      </c>
      <c r="BL2256" s="157">
        <v>0</v>
      </c>
      <c r="BM2256" s="157">
        <v>0</v>
      </c>
      <c r="BN2256" s="157">
        <v>0</v>
      </c>
      <c r="BO2256" s="157">
        <v>9.7879561000000006E-9</v>
      </c>
      <c r="BP2256" s="157">
        <v>0</v>
      </c>
      <c r="BQ2256" s="157">
        <v>0</v>
      </c>
      <c r="BR2256" s="157">
        <v>0</v>
      </c>
      <c r="BS2256" s="157">
        <v>0</v>
      </c>
      <c r="BT2256" s="157">
        <v>0</v>
      </c>
      <c r="BU2256"/>
      <c r="BV2256" s="155">
        <v>6.8121151E-5</v>
      </c>
      <c r="BW2256" s="155">
        <v>8.2320376999999992E-6</v>
      </c>
      <c r="BX2256" s="155">
        <v>3.4197423000000002E-5</v>
      </c>
      <c r="BY2256" s="155">
        <v>4.5184898999999999E-10</v>
      </c>
      <c r="BZ2256" s="155">
        <v>6.7810125E-6</v>
      </c>
      <c r="CA2256" s="155">
        <v>0</v>
      </c>
      <c r="CB2256" s="155">
        <v>1.1449561E-5</v>
      </c>
      <c r="CC2256" s="155">
        <v>0</v>
      </c>
      <c r="CD2256" s="155">
        <v>0</v>
      </c>
      <c r="CE2256" s="155">
        <v>1.0422458E-10</v>
      </c>
      <c r="CF2256" s="155">
        <v>0</v>
      </c>
      <c r="CG2256" s="155">
        <v>6.9261928E-6</v>
      </c>
      <c r="CH2256" s="155">
        <v>0</v>
      </c>
      <c r="CI2256" s="155">
        <v>5.3436757000000001E-7</v>
      </c>
      <c r="CJ2256" s="155">
        <v>0</v>
      </c>
      <c r="CK2256" s="155">
        <v>0</v>
      </c>
      <c r="CL2256" s="155">
        <v>0</v>
      </c>
      <c r="CM2256"/>
      <c r="CN2256" s="284">
        <v>0</v>
      </c>
      <c r="CO2256" s="284">
        <v>1.2264766</v>
      </c>
      <c r="CP2256" s="285">
        <v>0</v>
      </c>
      <c r="CQ2256" s="284">
        <v>5.6322402999999998E-3</v>
      </c>
      <c r="CR2256" s="284">
        <v>0</v>
      </c>
      <c r="CS2256" s="284">
        <v>0</v>
      </c>
      <c r="CT2256" s="284">
        <v>3.4419239999999997E-4</v>
      </c>
      <c r="CU2256" s="284">
        <v>0</v>
      </c>
      <c r="CV2256" s="284">
        <v>2.9583190999999998E-4</v>
      </c>
      <c r="CW2256" s="284">
        <v>2.6866131999999998E-4</v>
      </c>
      <c r="CX2256"/>
      <c r="CY2256"/>
      <c r="CZ2256"/>
      <c r="DA2256"/>
      <c r="DB2256" s="212"/>
      <c r="DC2256" s="48"/>
      <c r="DD2256" s="48"/>
      <c r="DE2256" s="48"/>
      <c r="DF2256" s="48"/>
      <c r="DG2256" s="48"/>
      <c r="DH2256" s="48"/>
      <c r="DI2256" s="48"/>
      <c r="DJ2256" s="48"/>
      <c r="DK2256" s="48"/>
      <c r="DL2256" s="48"/>
    </row>
    <row r="2257" spans="1:116" ht="14.4">
      <c r="A2257" t="s">
        <v>3146</v>
      </c>
      <c r="B2257" s="150" t="s">
        <v>325</v>
      </c>
      <c r="C2257" s="151" t="str">
        <f t="shared" si="579"/>
        <v>M.020.03.107</v>
      </c>
      <c r="D2257" s="54" t="s">
        <v>1392</v>
      </c>
      <c r="E2257" s="150" t="s">
        <v>352</v>
      </c>
      <c r="F2257" s="153" t="str">
        <f t="shared" si="580"/>
        <v>Crispbread, in paper foil per 250 gram NL</v>
      </c>
      <c r="G2257" s="154">
        <f t="shared" si="578"/>
        <v>1.3786088666666667</v>
      </c>
      <c r="H2257"/>
      <c r="I2257"/>
      <c r="J2257" s="227">
        <f t="shared" si="566"/>
        <v>0.31844599395668</v>
      </c>
      <c r="K2257"/>
      <c r="L2257" s="280">
        <f t="shared" si="567"/>
        <v>1.4686178E-7</v>
      </c>
      <c r="M2257" s="280">
        <f t="shared" si="568"/>
        <v>0.10372205789489999</v>
      </c>
      <c r="N2257" s="281">
        <f t="shared" si="569"/>
        <v>7.9324592000000003E-3</v>
      </c>
      <c r="O2257" s="280">
        <v>0.20679133</v>
      </c>
      <c r="P2257" s="219">
        <v>6.5171187000000005E-2</v>
      </c>
      <c r="Q2257" s="219">
        <v>9.9892751999999998E-3</v>
      </c>
      <c r="R2257" s="219">
        <v>0</v>
      </c>
      <c r="S2257" s="219">
        <v>0</v>
      </c>
      <c r="T2257" s="219">
        <v>0</v>
      </c>
      <c r="U2257" s="286">
        <v>1.4686178E-7</v>
      </c>
      <c r="V2257" s="286">
        <v>3.5966948999999999E-6</v>
      </c>
      <c r="W2257" s="219">
        <v>0</v>
      </c>
      <c r="X2257" s="219">
        <v>0</v>
      </c>
      <c r="Y2257" s="219">
        <v>0</v>
      </c>
      <c r="Z2257" s="219">
        <v>2.8557999000000001E-2</v>
      </c>
      <c r="AA2257" s="219">
        <v>7.9324592000000003E-3</v>
      </c>
      <c r="AB2257" s="219">
        <v>0</v>
      </c>
      <c r="AC2257"/>
      <c r="AD2257" s="227">
        <f t="shared" si="573"/>
        <v>0.20679133</v>
      </c>
      <c r="AE2257" s="227">
        <f t="shared" si="574"/>
        <v>7.5164205756679994E-2</v>
      </c>
      <c r="AF2257" s="227">
        <f t="shared" si="575"/>
        <v>8.3096518094899999E-2</v>
      </c>
      <c r="AG2257" s="227">
        <f t="shared" si="576"/>
        <v>0.10372205789489999</v>
      </c>
      <c r="AH2257" s="227">
        <f t="shared" si="577"/>
        <v>0</v>
      </c>
      <c r="AI2257"/>
      <c r="AJ2257">
        <v>0</v>
      </c>
      <c r="AK2257" s="155">
        <v>0</v>
      </c>
      <c r="AL2257" s="155">
        <v>0</v>
      </c>
      <c r="AM2257" s="155">
        <v>0</v>
      </c>
      <c r="AN2257" s="155">
        <v>0</v>
      </c>
      <c r="AO2257" s="155">
        <v>0</v>
      </c>
      <c r="AP2257" s="155">
        <v>0</v>
      </c>
      <c r="AQ2257"/>
      <c r="AR2257" s="156">
        <v>4.6125687999999998E-2</v>
      </c>
      <c r="AS2257" s="156">
        <v>4.1081504999999997E-2</v>
      </c>
      <c r="AT2257" s="156">
        <v>5.0441833000000004E-3</v>
      </c>
      <c r="AU2257" s="156">
        <v>0</v>
      </c>
      <c r="AV2257" s="282">
        <f t="shared" si="570"/>
        <v>2.4629199000000004E-6</v>
      </c>
      <c r="AW2257" s="282">
        <f t="shared" si="571"/>
        <v>1.865452464757E-8</v>
      </c>
      <c r="AX2257" s="283">
        <f t="shared" si="572"/>
        <v>0</v>
      </c>
      <c r="AY2257" s="157">
        <v>1.2793490000000001E-6</v>
      </c>
      <c r="AZ2257" s="157">
        <v>3.8601047999999998E-9</v>
      </c>
      <c r="BA2257" s="157">
        <v>1.0546358E-13</v>
      </c>
      <c r="BB2257" s="157">
        <v>0</v>
      </c>
      <c r="BC2257" s="157">
        <v>0</v>
      </c>
      <c r="BD2257" s="157">
        <v>0</v>
      </c>
      <c r="BE2257" s="157">
        <v>1.1835709000000001E-6</v>
      </c>
      <c r="BF2257" s="157">
        <v>0</v>
      </c>
      <c r="BG2257" s="157">
        <v>1.378665E-9</v>
      </c>
      <c r="BH2257" s="157">
        <v>4.1108613999999999E-10</v>
      </c>
      <c r="BI2257" s="157">
        <v>8.8324398999999998E-13</v>
      </c>
      <c r="BJ2257" s="157">
        <v>0</v>
      </c>
      <c r="BK2257" s="157">
        <v>0</v>
      </c>
      <c r="BL2257" s="157">
        <v>0</v>
      </c>
      <c r="BM2257" s="157">
        <v>0</v>
      </c>
      <c r="BN2257" s="157">
        <v>0</v>
      </c>
      <c r="BO2257" s="157">
        <v>1.3003680000000001E-8</v>
      </c>
      <c r="BP2257" s="157">
        <v>0</v>
      </c>
      <c r="BQ2257" s="157">
        <v>0</v>
      </c>
      <c r="BR2257" s="157">
        <v>0</v>
      </c>
      <c r="BS2257" s="157">
        <v>0</v>
      </c>
      <c r="BT2257" s="157">
        <v>0</v>
      </c>
      <c r="BU2257"/>
      <c r="BV2257" s="155">
        <v>7.6268578999999999E-5</v>
      </c>
      <c r="BW2257" s="155">
        <v>9.5049333999999994E-6</v>
      </c>
      <c r="BX2257" s="155">
        <v>3.8439273000000003E-5</v>
      </c>
      <c r="BY2257" s="155">
        <v>4.2130527999999998E-10</v>
      </c>
      <c r="BZ2257" s="155">
        <v>7.8295403999999993E-6</v>
      </c>
      <c r="CA2257" s="155">
        <v>0</v>
      </c>
      <c r="CB2257" s="155">
        <v>1.0675603E-5</v>
      </c>
      <c r="CC2257" s="155">
        <v>0</v>
      </c>
      <c r="CD2257" s="155">
        <v>0</v>
      </c>
      <c r="CE2257" s="155">
        <v>9.7179294E-11</v>
      </c>
      <c r="CF2257" s="155">
        <v>0</v>
      </c>
      <c r="CG2257" s="155">
        <v>9.2017160000000008E-6</v>
      </c>
      <c r="CH2257" s="155">
        <v>0</v>
      </c>
      <c r="CI2257" s="155">
        <v>6.1699525000000001E-7</v>
      </c>
      <c r="CJ2257" s="155">
        <v>0</v>
      </c>
      <c r="CK2257" s="155">
        <v>0</v>
      </c>
      <c r="CL2257" s="155">
        <v>0</v>
      </c>
      <c r="CM2257"/>
      <c r="CN2257" s="284">
        <v>0</v>
      </c>
      <c r="CO2257" s="284">
        <v>1.3786088000000001</v>
      </c>
      <c r="CP2257" s="285">
        <v>0</v>
      </c>
      <c r="CQ2257" s="284">
        <v>6.503137E-3</v>
      </c>
      <c r="CR2257" s="284">
        <v>0</v>
      </c>
      <c r="CS2257" s="284">
        <v>0</v>
      </c>
      <c r="CT2257" s="284">
        <v>3.9741385999999998E-4</v>
      </c>
      <c r="CU2257" s="284">
        <v>0</v>
      </c>
      <c r="CV2257" s="284">
        <v>2.7583451E-4</v>
      </c>
      <c r="CW2257" s="284">
        <v>3.0175287999999997E-4</v>
      </c>
      <c r="CX2257"/>
      <c r="CY2257"/>
      <c r="CZ2257"/>
      <c r="DA2257"/>
      <c r="DB2257" s="212"/>
      <c r="DC2257" s="48"/>
      <c r="DD2257" s="48"/>
      <c r="DE2257" s="48"/>
      <c r="DF2257" s="48"/>
      <c r="DG2257" s="48"/>
      <c r="DH2257" s="48"/>
      <c r="DI2257" s="48"/>
      <c r="DJ2257" s="48"/>
      <c r="DK2257" s="48"/>
      <c r="DL2257" s="48"/>
    </row>
    <row r="2258" spans="1:116" ht="14.4">
      <c r="A2258" t="s">
        <v>3147</v>
      </c>
      <c r="B2258" s="150" t="s">
        <v>325</v>
      </c>
      <c r="C2258" s="151" t="str">
        <f t="shared" si="579"/>
        <v>M.020.03.108</v>
      </c>
      <c r="D2258" s="54" t="s">
        <v>1392</v>
      </c>
      <c r="E2258" s="150" t="s">
        <v>352</v>
      </c>
      <c r="F2258" s="153" t="str">
        <f t="shared" si="580"/>
        <v>Croissant, w margarine in plastic foil per 500 gram NL</v>
      </c>
      <c r="G2258" s="154">
        <f t="shared" si="578"/>
        <v>1.4191866</v>
      </c>
      <c r="H2258"/>
      <c r="I2258"/>
      <c r="J2258" s="227">
        <f t="shared" si="566"/>
        <v>0.32375359996301001</v>
      </c>
      <c r="K2258"/>
      <c r="L2258" s="280">
        <f t="shared" si="567"/>
        <v>1.6857221E-7</v>
      </c>
      <c r="M2258" s="280">
        <f t="shared" si="568"/>
        <v>0.1007499393908</v>
      </c>
      <c r="N2258" s="281">
        <f t="shared" si="569"/>
        <v>1.0125502E-2</v>
      </c>
      <c r="O2258" s="280">
        <v>0.21287798999999999</v>
      </c>
      <c r="P2258" s="219">
        <v>5.7459252000000002E-2</v>
      </c>
      <c r="Q2258" s="219">
        <v>1.1465980000000001E-2</v>
      </c>
      <c r="R2258" s="219">
        <v>0</v>
      </c>
      <c r="S2258" s="219">
        <v>0</v>
      </c>
      <c r="T2258" s="219">
        <v>0</v>
      </c>
      <c r="U2258" s="286">
        <v>1.6857221E-7</v>
      </c>
      <c r="V2258" s="286">
        <v>4.1283907999999998E-6</v>
      </c>
      <c r="W2258" s="219">
        <v>0</v>
      </c>
      <c r="X2258" s="219">
        <v>0</v>
      </c>
      <c r="Y2258" s="219">
        <v>0</v>
      </c>
      <c r="Z2258" s="219">
        <v>3.1820579000000002E-2</v>
      </c>
      <c r="AA2258" s="219">
        <v>1.0125502E-2</v>
      </c>
      <c r="AB2258" s="219">
        <v>0</v>
      </c>
      <c r="AC2258"/>
      <c r="AD2258" s="227">
        <f t="shared" si="573"/>
        <v>0.21287798999999999</v>
      </c>
      <c r="AE2258" s="227">
        <f t="shared" si="574"/>
        <v>6.8929528963009995E-2</v>
      </c>
      <c r="AF2258" s="227">
        <f t="shared" si="575"/>
        <v>7.9054862390799993E-2</v>
      </c>
      <c r="AG2258" s="227">
        <f t="shared" si="576"/>
        <v>0.1007499393908</v>
      </c>
      <c r="AH2258" s="227">
        <f t="shared" si="577"/>
        <v>0</v>
      </c>
      <c r="AI2258"/>
      <c r="AJ2258">
        <v>0</v>
      </c>
      <c r="AK2258" s="155">
        <v>0</v>
      </c>
      <c r="AL2258" s="155">
        <v>0</v>
      </c>
      <c r="AM2258" s="155">
        <v>0</v>
      </c>
      <c r="AN2258" s="155">
        <v>0</v>
      </c>
      <c r="AO2258" s="155">
        <v>0</v>
      </c>
      <c r="AP2258" s="155">
        <v>0</v>
      </c>
      <c r="AQ2258"/>
      <c r="AR2258" s="156">
        <v>4.4822430000000003E-2</v>
      </c>
      <c r="AS2258" s="156">
        <v>3.9373472999999999E-2</v>
      </c>
      <c r="AT2258" s="156">
        <v>5.4489561999999997E-3</v>
      </c>
      <c r="AU2258" s="156">
        <v>0</v>
      </c>
      <c r="AV2258" s="282">
        <f t="shared" si="570"/>
        <v>2.3605198999999999E-6</v>
      </c>
      <c r="AW2258" s="282">
        <f t="shared" si="571"/>
        <v>2.0151465400870001E-8</v>
      </c>
      <c r="AX2258" s="283">
        <f t="shared" si="572"/>
        <v>0</v>
      </c>
      <c r="AY2258" s="157">
        <v>1.3170050999999999E-6</v>
      </c>
      <c r="AZ2258" s="157">
        <v>3.9737223999999997E-9</v>
      </c>
      <c r="BA2258" s="157">
        <v>1.0856777E-13</v>
      </c>
      <c r="BB2258" s="157">
        <v>0</v>
      </c>
      <c r="BC2258" s="157">
        <v>0</v>
      </c>
      <c r="BD2258" s="157">
        <v>0</v>
      </c>
      <c r="BE2258" s="157">
        <v>1.0435147999999999E-6</v>
      </c>
      <c r="BF2258" s="157">
        <v>0</v>
      </c>
      <c r="BG2258" s="157">
        <v>1.2155228E-9</v>
      </c>
      <c r="BH2258" s="157">
        <v>4.7185658999999997E-10</v>
      </c>
      <c r="BI2258" s="157">
        <v>9.8304309999999999E-13</v>
      </c>
      <c r="BJ2258" s="157">
        <v>0</v>
      </c>
      <c r="BK2258" s="157">
        <v>0</v>
      </c>
      <c r="BL2258" s="157">
        <v>0</v>
      </c>
      <c r="BM2258" s="157">
        <v>0</v>
      </c>
      <c r="BN2258" s="157">
        <v>0</v>
      </c>
      <c r="BO2258" s="157">
        <v>1.4489272000000001E-8</v>
      </c>
      <c r="BP2258" s="157">
        <v>0</v>
      </c>
      <c r="BQ2258" s="157">
        <v>0</v>
      </c>
      <c r="BR2258" s="157">
        <v>0</v>
      </c>
      <c r="BS2258" s="157">
        <v>0</v>
      </c>
      <c r="BT2258" s="157">
        <v>0</v>
      </c>
      <c r="BU2258"/>
      <c r="BV2258" s="155">
        <v>7.7905215999999998E-5</v>
      </c>
      <c r="BW2258" s="155">
        <v>8.3801812999999993E-6</v>
      </c>
      <c r="BX2258" s="155">
        <v>3.9570687999999998E-5</v>
      </c>
      <c r="BY2258" s="155">
        <v>4.8358643E-10</v>
      </c>
      <c r="BZ2258" s="155">
        <v>6.9030434999999996E-6</v>
      </c>
      <c r="CA2258" s="155">
        <v>0</v>
      </c>
      <c r="CB2258" s="155">
        <v>1.2253766999999999E-5</v>
      </c>
      <c r="CC2258" s="155">
        <v>0</v>
      </c>
      <c r="CD2258" s="155">
        <v>0</v>
      </c>
      <c r="CE2258" s="155">
        <v>1.1154521000000001E-10</v>
      </c>
      <c r="CF2258" s="155">
        <v>0</v>
      </c>
      <c r="CG2258" s="155">
        <v>1.0252957000000001E-5</v>
      </c>
      <c r="CH2258" s="155">
        <v>0</v>
      </c>
      <c r="CI2258" s="155">
        <v>5.4398404000000002E-7</v>
      </c>
      <c r="CJ2258" s="155">
        <v>0</v>
      </c>
      <c r="CK2258" s="155">
        <v>0</v>
      </c>
      <c r="CL2258" s="155">
        <v>0</v>
      </c>
      <c r="CM2258"/>
      <c r="CN2258" s="284">
        <v>0</v>
      </c>
      <c r="CO2258" s="284">
        <v>1.4191866</v>
      </c>
      <c r="CP2258" s="285">
        <v>0</v>
      </c>
      <c r="CQ2258" s="284">
        <v>5.7335980000000003E-3</v>
      </c>
      <c r="CR2258" s="284">
        <v>0</v>
      </c>
      <c r="CS2258" s="284">
        <v>0</v>
      </c>
      <c r="CT2258" s="284">
        <v>3.5038647999999998E-4</v>
      </c>
      <c r="CU2258" s="284">
        <v>0</v>
      </c>
      <c r="CV2258" s="284">
        <v>3.1661085000000001E-4</v>
      </c>
      <c r="CW2258" s="284">
        <v>3.358484E-4</v>
      </c>
      <c r="CX2258"/>
      <c r="CY2258"/>
      <c r="CZ2258"/>
      <c r="DA2258"/>
      <c r="DB2258" s="212"/>
      <c r="DC2258" s="48"/>
      <c r="DD2258" s="48"/>
      <c r="DE2258" s="48"/>
      <c r="DF2258" s="48"/>
      <c r="DG2258" s="48"/>
      <c r="DH2258" s="48"/>
      <c r="DI2258" s="48"/>
      <c r="DJ2258" s="48"/>
      <c r="DK2258" s="48"/>
      <c r="DL2258" s="48"/>
    </row>
    <row r="2259" spans="1:116" ht="14.4">
      <c r="A2259" t="s">
        <v>3148</v>
      </c>
      <c r="B2259" s="150" t="s">
        <v>325</v>
      </c>
      <c r="C2259" s="151" t="str">
        <f t="shared" si="579"/>
        <v>M.020.03.109</v>
      </c>
      <c r="D2259" s="54" t="s">
        <v>1392</v>
      </c>
      <c r="E2259" s="150" t="s">
        <v>352</v>
      </c>
      <c r="F2259" s="153" t="str">
        <f t="shared" si="580"/>
        <v>Roll, white hard in plastic foil per 500 gram NL</v>
      </c>
      <c r="G2259" s="154">
        <f t="shared" si="578"/>
        <v>0.78203726666666673</v>
      </c>
      <c r="H2259"/>
      <c r="I2259"/>
      <c r="J2259" s="227">
        <f t="shared" si="566"/>
        <v>0.17857650807377001</v>
      </c>
      <c r="K2259"/>
      <c r="L2259" s="280">
        <f t="shared" si="567"/>
        <v>1.0027617E-7</v>
      </c>
      <c r="M2259" s="280">
        <f t="shared" si="568"/>
        <v>5.7244013697600002E-2</v>
      </c>
      <c r="N2259" s="281">
        <f t="shared" si="569"/>
        <v>4.0268040999999997E-3</v>
      </c>
      <c r="O2259" s="280">
        <v>0.11730559</v>
      </c>
      <c r="P2259" s="219">
        <v>3.9335540000000002E-2</v>
      </c>
      <c r="Q2259" s="219">
        <v>6.8206059000000003E-3</v>
      </c>
      <c r="R2259" s="219">
        <v>0</v>
      </c>
      <c r="S2259" s="219">
        <v>0</v>
      </c>
      <c r="T2259" s="219">
        <v>0</v>
      </c>
      <c r="U2259" s="286">
        <v>1.0027617E-7</v>
      </c>
      <c r="V2259" s="286">
        <v>2.4557976E-6</v>
      </c>
      <c r="W2259" s="219">
        <v>0</v>
      </c>
      <c r="X2259" s="219">
        <v>0</v>
      </c>
      <c r="Y2259" s="219">
        <v>0</v>
      </c>
      <c r="Z2259" s="219">
        <v>1.1085411999999999E-2</v>
      </c>
      <c r="AA2259" s="219">
        <v>4.0268040999999997E-3</v>
      </c>
      <c r="AB2259" s="219">
        <v>0</v>
      </c>
      <c r="AC2259"/>
      <c r="AD2259" s="227">
        <f t="shared" si="573"/>
        <v>0.11730559</v>
      </c>
      <c r="AE2259" s="227">
        <f t="shared" si="574"/>
        <v>4.6158701973769999E-2</v>
      </c>
      <c r="AF2259" s="227">
        <f t="shared" si="575"/>
        <v>5.0185405797600002E-2</v>
      </c>
      <c r="AG2259" s="227">
        <f t="shared" si="576"/>
        <v>5.7244013697600002E-2</v>
      </c>
      <c r="AH2259" s="227">
        <f t="shared" si="577"/>
        <v>0</v>
      </c>
      <c r="AI2259"/>
      <c r="AJ2259">
        <v>0</v>
      </c>
      <c r="AK2259" s="155">
        <v>0</v>
      </c>
      <c r="AL2259" s="155">
        <v>0</v>
      </c>
      <c r="AM2259" s="155">
        <v>0</v>
      </c>
      <c r="AN2259" s="155">
        <v>0</v>
      </c>
      <c r="AO2259" s="155">
        <v>0</v>
      </c>
      <c r="AP2259" s="155">
        <v>0</v>
      </c>
      <c r="AQ2259"/>
      <c r="AR2259" s="156">
        <v>2.6279022999999999E-2</v>
      </c>
      <c r="AS2259" s="156">
        <v>2.4020893000000001E-2</v>
      </c>
      <c r="AT2259" s="156">
        <v>2.2581300000000001E-3</v>
      </c>
      <c r="AU2259" s="156">
        <v>0</v>
      </c>
      <c r="AV2259" s="282">
        <f t="shared" si="570"/>
        <v>1.44010151E-6</v>
      </c>
      <c r="AW2259" s="282">
        <f t="shared" si="571"/>
        <v>8.3510724932810002E-9</v>
      </c>
      <c r="AX2259" s="283">
        <f t="shared" si="572"/>
        <v>0</v>
      </c>
      <c r="AY2259" s="157">
        <v>7.2573057999999996E-7</v>
      </c>
      <c r="AZ2259" s="157">
        <v>2.1897043000000001E-9</v>
      </c>
      <c r="BA2259" s="157">
        <v>5.9825851000000005E-14</v>
      </c>
      <c r="BB2259" s="157">
        <v>0</v>
      </c>
      <c r="BC2259" s="157">
        <v>0</v>
      </c>
      <c r="BD2259" s="157">
        <v>0</v>
      </c>
      <c r="BE2259" s="157">
        <v>7.1437093E-7</v>
      </c>
      <c r="BF2259" s="157">
        <v>0</v>
      </c>
      <c r="BG2259" s="157">
        <v>8.3212437999999999E-10</v>
      </c>
      <c r="BH2259" s="157">
        <v>2.8068667999999999E-10</v>
      </c>
      <c r="BI2259" s="157">
        <v>8.3470742999999995E-13</v>
      </c>
      <c r="BJ2259" s="157">
        <v>0</v>
      </c>
      <c r="BK2259" s="157">
        <v>0</v>
      </c>
      <c r="BL2259" s="157">
        <v>0</v>
      </c>
      <c r="BM2259" s="157">
        <v>0</v>
      </c>
      <c r="BN2259" s="157">
        <v>0</v>
      </c>
      <c r="BO2259" s="157">
        <v>5.0476625999999999E-9</v>
      </c>
      <c r="BP2259" s="157">
        <v>0</v>
      </c>
      <c r="BQ2259" s="157">
        <v>0</v>
      </c>
      <c r="BR2259" s="157">
        <v>0</v>
      </c>
      <c r="BS2259" s="157">
        <v>0</v>
      </c>
      <c r="BT2259" s="157">
        <v>0</v>
      </c>
      <c r="BU2259"/>
      <c r="BV2259" s="155">
        <v>4.3501714999999998E-5</v>
      </c>
      <c r="BW2259" s="155">
        <v>5.7369169E-6</v>
      </c>
      <c r="BX2259" s="155">
        <v>2.1805274000000002E-5</v>
      </c>
      <c r="BY2259" s="155">
        <v>2.8766423999999998E-10</v>
      </c>
      <c r="BZ2259" s="155">
        <v>4.7256957000000004E-6</v>
      </c>
      <c r="CA2259" s="155">
        <v>0</v>
      </c>
      <c r="CB2259" s="155">
        <v>7.2892258E-6</v>
      </c>
      <c r="CC2259" s="155">
        <v>0</v>
      </c>
      <c r="CD2259" s="155">
        <v>0</v>
      </c>
      <c r="CE2259" s="155">
        <v>6.6353328000000004E-11</v>
      </c>
      <c r="CF2259" s="155">
        <v>0</v>
      </c>
      <c r="CG2259" s="155">
        <v>3.5718472999999999E-6</v>
      </c>
      <c r="CH2259" s="155">
        <v>0</v>
      </c>
      <c r="CI2259" s="155">
        <v>3.7240140000000002E-7</v>
      </c>
      <c r="CJ2259" s="155">
        <v>0</v>
      </c>
      <c r="CK2259" s="155">
        <v>0</v>
      </c>
      <c r="CL2259" s="155">
        <v>0</v>
      </c>
      <c r="CM2259"/>
      <c r="CN2259" s="284">
        <v>0</v>
      </c>
      <c r="CO2259" s="284">
        <v>0.78203727000000001</v>
      </c>
      <c r="CP2259" s="285">
        <v>0</v>
      </c>
      <c r="CQ2259" s="284">
        <v>3.9251149999999999E-3</v>
      </c>
      <c r="CR2259" s="284">
        <v>0</v>
      </c>
      <c r="CS2259" s="284">
        <v>0</v>
      </c>
      <c r="CT2259" s="284">
        <v>2.3986809999999999E-4</v>
      </c>
      <c r="CU2259" s="284">
        <v>0</v>
      </c>
      <c r="CV2259" s="284">
        <v>1.8833783E-4</v>
      </c>
      <c r="CW2259" s="284">
        <v>2.8517077000000002E-4</v>
      </c>
      <c r="CX2259"/>
      <c r="CY2259"/>
      <c r="CZ2259"/>
      <c r="DA2259"/>
      <c r="DB2259" s="212"/>
      <c r="DC2259" s="48"/>
      <c r="DD2259" s="48"/>
      <c r="DE2259" s="48"/>
      <c r="DF2259" s="48"/>
      <c r="DG2259" s="48"/>
      <c r="DH2259" s="48"/>
      <c r="DI2259" s="48"/>
      <c r="DJ2259" s="48"/>
      <c r="DK2259" s="48"/>
      <c r="DL2259" s="48"/>
    </row>
    <row r="2260" spans="1:116" ht="14.4">
      <c r="A2260" t="s">
        <v>3149</v>
      </c>
      <c r="B2260" s="150" t="s">
        <v>325</v>
      </c>
      <c r="C2260" s="151" t="str">
        <f t="shared" si="579"/>
        <v>M.020.03.110</v>
      </c>
      <c r="D2260" s="54" t="s">
        <v>1392</v>
      </c>
      <c r="E2260" s="150" t="s">
        <v>352</v>
      </c>
      <c r="F2260" s="153" t="str">
        <f t="shared" si="580"/>
        <v>Roll, white soft in plastic foil per 500 gram NL</v>
      </c>
      <c r="G2260" s="154">
        <f t="shared" si="578"/>
        <v>0.78203726666666673</v>
      </c>
      <c r="H2260"/>
      <c r="I2260"/>
      <c r="J2260" s="227">
        <f t="shared" si="566"/>
        <v>0.17857650807377001</v>
      </c>
      <c r="K2260"/>
      <c r="L2260" s="280">
        <f t="shared" si="567"/>
        <v>1.0027617E-7</v>
      </c>
      <c r="M2260" s="280">
        <f t="shared" si="568"/>
        <v>5.7244013697600002E-2</v>
      </c>
      <c r="N2260" s="281">
        <f t="shared" si="569"/>
        <v>4.0268040999999997E-3</v>
      </c>
      <c r="O2260" s="280">
        <v>0.11730559</v>
      </c>
      <c r="P2260" s="219">
        <v>3.9335540000000002E-2</v>
      </c>
      <c r="Q2260" s="219">
        <v>6.8206059000000003E-3</v>
      </c>
      <c r="R2260" s="219">
        <v>0</v>
      </c>
      <c r="S2260" s="219">
        <v>0</v>
      </c>
      <c r="T2260" s="219">
        <v>0</v>
      </c>
      <c r="U2260" s="286">
        <v>1.0027617E-7</v>
      </c>
      <c r="V2260" s="286">
        <v>2.4557976E-6</v>
      </c>
      <c r="W2260" s="219">
        <v>0</v>
      </c>
      <c r="X2260" s="219">
        <v>0</v>
      </c>
      <c r="Y2260" s="219">
        <v>0</v>
      </c>
      <c r="Z2260" s="219">
        <v>1.1085411999999999E-2</v>
      </c>
      <c r="AA2260" s="219">
        <v>4.0268040999999997E-3</v>
      </c>
      <c r="AB2260" s="219">
        <v>0</v>
      </c>
      <c r="AC2260"/>
      <c r="AD2260" s="227">
        <f t="shared" si="573"/>
        <v>0.11730559</v>
      </c>
      <c r="AE2260" s="227">
        <f t="shared" si="574"/>
        <v>4.6158701973769999E-2</v>
      </c>
      <c r="AF2260" s="227">
        <f t="shared" si="575"/>
        <v>5.0185405797600002E-2</v>
      </c>
      <c r="AG2260" s="227">
        <f t="shared" si="576"/>
        <v>5.7244013697600002E-2</v>
      </c>
      <c r="AH2260" s="227">
        <f t="shared" si="577"/>
        <v>0</v>
      </c>
      <c r="AI2260"/>
      <c r="AJ2260">
        <v>0</v>
      </c>
      <c r="AK2260" s="155">
        <v>0</v>
      </c>
      <c r="AL2260" s="155">
        <v>0</v>
      </c>
      <c r="AM2260" s="155">
        <v>0</v>
      </c>
      <c r="AN2260" s="155">
        <v>0</v>
      </c>
      <c r="AO2260" s="155">
        <v>0</v>
      </c>
      <c r="AP2260" s="155">
        <v>0</v>
      </c>
      <c r="AQ2260"/>
      <c r="AR2260" s="156">
        <v>2.6279022999999999E-2</v>
      </c>
      <c r="AS2260" s="156">
        <v>2.4020893000000001E-2</v>
      </c>
      <c r="AT2260" s="156">
        <v>2.2581300000000001E-3</v>
      </c>
      <c r="AU2260" s="156">
        <v>0</v>
      </c>
      <c r="AV2260" s="282">
        <f t="shared" si="570"/>
        <v>1.44010151E-6</v>
      </c>
      <c r="AW2260" s="282">
        <f t="shared" si="571"/>
        <v>8.3510724932810002E-9</v>
      </c>
      <c r="AX2260" s="283">
        <f t="shared" si="572"/>
        <v>0</v>
      </c>
      <c r="AY2260" s="157">
        <v>7.2573057999999996E-7</v>
      </c>
      <c r="AZ2260" s="157">
        <v>2.1897043000000001E-9</v>
      </c>
      <c r="BA2260" s="157">
        <v>5.9825851000000005E-14</v>
      </c>
      <c r="BB2260" s="157">
        <v>0</v>
      </c>
      <c r="BC2260" s="157">
        <v>0</v>
      </c>
      <c r="BD2260" s="157">
        <v>0</v>
      </c>
      <c r="BE2260" s="157">
        <v>7.1437093E-7</v>
      </c>
      <c r="BF2260" s="157">
        <v>0</v>
      </c>
      <c r="BG2260" s="157">
        <v>8.3212437999999999E-10</v>
      </c>
      <c r="BH2260" s="157">
        <v>2.8068667999999999E-10</v>
      </c>
      <c r="BI2260" s="157">
        <v>8.3470742999999995E-13</v>
      </c>
      <c r="BJ2260" s="157">
        <v>0</v>
      </c>
      <c r="BK2260" s="157">
        <v>0</v>
      </c>
      <c r="BL2260" s="157">
        <v>0</v>
      </c>
      <c r="BM2260" s="157">
        <v>0</v>
      </c>
      <c r="BN2260" s="157">
        <v>0</v>
      </c>
      <c r="BO2260" s="157">
        <v>5.0476625999999999E-9</v>
      </c>
      <c r="BP2260" s="157">
        <v>0</v>
      </c>
      <c r="BQ2260" s="157">
        <v>0</v>
      </c>
      <c r="BR2260" s="157">
        <v>0</v>
      </c>
      <c r="BS2260" s="157">
        <v>0</v>
      </c>
      <c r="BT2260" s="157">
        <v>0</v>
      </c>
      <c r="BU2260"/>
      <c r="BV2260" s="155">
        <v>4.3501714999999998E-5</v>
      </c>
      <c r="BW2260" s="155">
        <v>5.7369169E-6</v>
      </c>
      <c r="BX2260" s="155">
        <v>2.1805274000000002E-5</v>
      </c>
      <c r="BY2260" s="155">
        <v>2.8766423999999998E-10</v>
      </c>
      <c r="BZ2260" s="155">
        <v>4.7256957000000004E-6</v>
      </c>
      <c r="CA2260" s="155">
        <v>0</v>
      </c>
      <c r="CB2260" s="155">
        <v>7.2892258E-6</v>
      </c>
      <c r="CC2260" s="155">
        <v>0</v>
      </c>
      <c r="CD2260" s="155">
        <v>0</v>
      </c>
      <c r="CE2260" s="155">
        <v>6.6353328000000004E-11</v>
      </c>
      <c r="CF2260" s="155">
        <v>0</v>
      </c>
      <c r="CG2260" s="155">
        <v>3.5718472999999999E-6</v>
      </c>
      <c r="CH2260" s="155">
        <v>0</v>
      </c>
      <c r="CI2260" s="155">
        <v>3.7240140000000002E-7</v>
      </c>
      <c r="CJ2260" s="155">
        <v>0</v>
      </c>
      <c r="CK2260" s="155">
        <v>0</v>
      </c>
      <c r="CL2260" s="155">
        <v>0</v>
      </c>
      <c r="CM2260"/>
      <c r="CN2260" s="284">
        <v>0</v>
      </c>
      <c r="CO2260" s="284">
        <v>0.78203727000000001</v>
      </c>
      <c r="CP2260" s="285">
        <v>0</v>
      </c>
      <c r="CQ2260" s="284">
        <v>3.9251149999999999E-3</v>
      </c>
      <c r="CR2260" s="284">
        <v>0</v>
      </c>
      <c r="CS2260" s="284">
        <v>0</v>
      </c>
      <c r="CT2260" s="284">
        <v>2.3986809999999999E-4</v>
      </c>
      <c r="CU2260" s="284">
        <v>0</v>
      </c>
      <c r="CV2260" s="284">
        <v>1.8833783E-4</v>
      </c>
      <c r="CW2260" s="284">
        <v>2.8517077000000002E-4</v>
      </c>
      <c r="CX2260"/>
      <c r="CY2260"/>
      <c r="CZ2260"/>
      <c r="DA2260"/>
      <c r="DB2260" s="212"/>
      <c r="DC2260" s="48"/>
      <c r="DD2260" s="48"/>
      <c r="DE2260" s="48"/>
      <c r="DF2260" s="48"/>
      <c r="DG2260" s="48"/>
      <c r="DH2260" s="48"/>
      <c r="DI2260" s="48"/>
      <c r="DJ2260" s="48"/>
      <c r="DK2260" s="48"/>
      <c r="DL2260" s="48"/>
    </row>
    <row r="2261" spans="1:116" ht="14.4">
      <c r="B2261" s="150"/>
      <c r="C2261" s="151"/>
      <c r="D2261" s="51" t="s">
        <v>1393</v>
      </c>
      <c r="E2261" s="150"/>
      <c r="F2261"/>
      <c r="G2261"/>
      <c r="H2261"/>
      <c r="I2261"/>
      <c r="J2261"/>
      <c r="K2261"/>
      <c r="L2261"/>
      <c r="M2261"/>
      <c r="N2261" s="174"/>
      <c r="O2261"/>
      <c r="P2261"/>
      <c r="Q2261"/>
      <c r="R2261"/>
      <c r="S2261"/>
      <c r="T2261"/>
      <c r="U2261" s="53"/>
      <c r="V2261" s="53"/>
      <c r="W2261"/>
      <c r="X2261"/>
      <c r="Y2261"/>
      <c r="Z2261"/>
      <c r="AA2261"/>
      <c r="AB2261"/>
      <c r="AC2261"/>
      <c r="AD2261"/>
      <c r="AE2261"/>
      <c r="AF2261"/>
      <c r="AG2261"/>
      <c r="AH2261"/>
      <c r="AI2261"/>
      <c r="AJ2261"/>
      <c r="AK2261"/>
      <c r="AL2261"/>
      <c r="AM2261"/>
      <c r="AN2261"/>
      <c r="AO2261"/>
      <c r="AP2261"/>
      <c r="AQ2261"/>
      <c r="AR2261"/>
      <c r="AS2261"/>
      <c r="AT2261"/>
      <c r="AU2261"/>
      <c r="AX2261" s="19"/>
      <c r="AY2261"/>
      <c r="AZ2261"/>
      <c r="BA2261"/>
      <c r="BB2261"/>
      <c r="BC2261"/>
      <c r="BD2261"/>
      <c r="BE2261"/>
      <c r="BF2261"/>
      <c r="BG2261"/>
      <c r="BH2261"/>
      <c r="BI2261"/>
      <c r="BJ2261"/>
      <c r="BK2261"/>
      <c r="BL2261"/>
      <c r="BM2261"/>
      <c r="BN2261"/>
      <c r="BO2261"/>
      <c r="BP2261"/>
      <c r="BQ2261"/>
      <c r="BR2261"/>
      <c r="BS2261"/>
      <c r="BT2261"/>
      <c r="BU2261"/>
      <c r="BV2261"/>
      <c r="BW2261"/>
      <c r="BX2261"/>
      <c r="BY2261"/>
      <c r="BZ2261"/>
      <c r="CA2261"/>
      <c r="CB2261"/>
      <c r="CC2261"/>
      <c r="CD2261"/>
      <c r="CE2261"/>
      <c r="CF2261"/>
      <c r="CG2261"/>
      <c r="CH2261"/>
      <c r="CI2261"/>
      <c r="CJ2261"/>
      <c r="CK2261"/>
      <c r="CL2261"/>
      <c r="CM2261"/>
      <c r="CN2261"/>
      <c r="CO2261"/>
      <c r="CP2261" s="117"/>
      <c r="CQ2261"/>
      <c r="CR2261"/>
      <c r="CS2261"/>
      <c r="CT2261"/>
      <c r="CU2261"/>
      <c r="CV2261"/>
      <c r="CW2261"/>
      <c r="CX2261"/>
      <c r="CY2261"/>
      <c r="CZ2261"/>
      <c r="DA2261"/>
      <c r="DB2261" s="212"/>
      <c r="DC2261" s="48"/>
      <c r="DD2261" s="48"/>
      <c r="DE2261" s="48"/>
      <c r="DF2261" s="48"/>
      <c r="DG2261" s="48"/>
      <c r="DH2261" s="48"/>
      <c r="DI2261" s="48"/>
      <c r="DJ2261" s="48"/>
      <c r="DK2261" s="48"/>
      <c r="DL2261" s="48"/>
    </row>
    <row r="2262" spans="1:116" ht="14.4">
      <c r="A2262" t="s">
        <v>3150</v>
      </c>
      <c r="B2262" s="150" t="s">
        <v>325</v>
      </c>
      <c r="C2262" s="151" t="str">
        <f t="shared" si="579"/>
        <v>M.020.04.101</v>
      </c>
      <c r="D2262" s="54" t="s">
        <v>1393</v>
      </c>
      <c r="E2262" s="150" t="s">
        <v>352</v>
      </c>
      <c r="F2262" s="153" t="str">
        <f t="shared" si="580"/>
        <v>Insects, meat packaging per 1 kg NL</v>
      </c>
      <c r="G2262" s="154">
        <f t="shared" si="578"/>
        <v>2.8875683333333337</v>
      </c>
      <c r="H2262"/>
      <c r="I2262"/>
      <c r="J2262" s="227">
        <f t="shared" si="566"/>
        <v>0.65760528066597002</v>
      </c>
      <c r="K2262"/>
      <c r="L2262" s="280">
        <f t="shared" si="567"/>
        <v>3.0920206999999998E-7</v>
      </c>
      <c r="M2262" s="280">
        <f t="shared" si="568"/>
        <v>0.19584233446390001</v>
      </c>
      <c r="N2262" s="281">
        <f t="shared" si="569"/>
        <v>2.8627387000000001E-2</v>
      </c>
      <c r="O2262" s="280">
        <v>0.43313525000000003</v>
      </c>
      <c r="P2262" s="219">
        <v>0.12788714000000001</v>
      </c>
      <c r="Q2262" s="219">
        <v>2.1031371E-2</v>
      </c>
      <c r="R2262" s="219">
        <v>0</v>
      </c>
      <c r="S2262" s="219">
        <v>0</v>
      </c>
      <c r="T2262" s="219">
        <v>0</v>
      </c>
      <c r="U2262" s="286">
        <v>3.0920206999999998E-7</v>
      </c>
      <c r="V2262" s="286">
        <v>7.5724638999999998E-6</v>
      </c>
      <c r="W2262" s="219">
        <v>0</v>
      </c>
      <c r="X2262" s="219">
        <v>0</v>
      </c>
      <c r="Y2262" s="219">
        <v>0</v>
      </c>
      <c r="Z2262" s="219">
        <v>4.6916250999999999E-2</v>
      </c>
      <c r="AA2262" s="219">
        <v>2.8627387000000001E-2</v>
      </c>
      <c r="AB2262" s="219">
        <v>0</v>
      </c>
      <c r="AC2262"/>
      <c r="AD2262" s="227">
        <f t="shared" si="573"/>
        <v>0.43313525000000003</v>
      </c>
      <c r="AE2262" s="227">
        <f t="shared" si="574"/>
        <v>0.14892639266597002</v>
      </c>
      <c r="AF2262" s="227">
        <f t="shared" si="575"/>
        <v>0.17755347046390002</v>
      </c>
      <c r="AG2262" s="227">
        <f t="shared" si="576"/>
        <v>0.19584233446390001</v>
      </c>
      <c r="AH2262" s="227">
        <f t="shared" si="577"/>
        <v>0</v>
      </c>
      <c r="AI2262"/>
      <c r="AJ2262">
        <v>0</v>
      </c>
      <c r="AK2262" s="155">
        <v>0</v>
      </c>
      <c r="AL2262" s="155">
        <v>0</v>
      </c>
      <c r="AM2262" s="155">
        <v>0</v>
      </c>
      <c r="AN2262" s="155">
        <v>0</v>
      </c>
      <c r="AO2262" s="155">
        <v>0</v>
      </c>
      <c r="AP2262" s="155">
        <v>0</v>
      </c>
      <c r="AQ2262"/>
      <c r="AR2262" s="156">
        <v>9.2366070999999994E-2</v>
      </c>
      <c r="AS2262" s="156">
        <v>8.3436960000000004E-2</v>
      </c>
      <c r="AT2262" s="156">
        <v>8.9291111999999992E-3</v>
      </c>
      <c r="AU2262" s="156">
        <v>0</v>
      </c>
      <c r="AV2262" s="282">
        <f t="shared" si="570"/>
        <v>5.0022157999999999E-6</v>
      </c>
      <c r="AW2262" s="282">
        <f t="shared" si="571"/>
        <v>3.302186139798E-8</v>
      </c>
      <c r="AX2262" s="283">
        <f t="shared" si="572"/>
        <v>0</v>
      </c>
      <c r="AY2262" s="157">
        <v>2.6796634000000002E-6</v>
      </c>
      <c r="AZ2262" s="157">
        <v>8.0851913000000007E-9</v>
      </c>
      <c r="BA2262" s="157">
        <v>2.2089898E-13</v>
      </c>
      <c r="BB2262" s="157">
        <v>0</v>
      </c>
      <c r="BC2262" s="157">
        <v>0</v>
      </c>
      <c r="BD2262" s="157">
        <v>0</v>
      </c>
      <c r="BE2262" s="157">
        <v>2.3225524000000001E-6</v>
      </c>
      <c r="BF2262" s="157">
        <v>0</v>
      </c>
      <c r="BG2262" s="157">
        <v>2.7053907000000001E-9</v>
      </c>
      <c r="BH2262" s="157">
        <v>8.6549874000000003E-10</v>
      </c>
      <c r="BI2262" s="157">
        <v>2.5817589999999999E-12</v>
      </c>
      <c r="BJ2262" s="157">
        <v>0</v>
      </c>
      <c r="BK2262" s="157">
        <v>0</v>
      </c>
      <c r="BL2262" s="157">
        <v>0</v>
      </c>
      <c r="BM2262" s="157">
        <v>0</v>
      </c>
      <c r="BN2262" s="157">
        <v>0</v>
      </c>
      <c r="BO2262" s="157">
        <v>2.1362978E-8</v>
      </c>
      <c r="BP2262" s="157">
        <v>0</v>
      </c>
      <c r="BQ2262" s="157">
        <v>0</v>
      </c>
      <c r="BR2262" s="157">
        <v>0</v>
      </c>
      <c r="BS2262" s="157">
        <v>0</v>
      </c>
      <c r="BT2262" s="157">
        <v>0</v>
      </c>
      <c r="BU2262"/>
      <c r="BV2262" s="155">
        <v>1.5333411999999999E-4</v>
      </c>
      <c r="BW2262" s="155">
        <v>1.8651781000000001E-5</v>
      </c>
      <c r="BX2262" s="155">
        <v>8.0513066999999996E-5</v>
      </c>
      <c r="BY2262" s="155">
        <v>8.8701408E-10</v>
      </c>
      <c r="BZ2262" s="155">
        <v>1.5364113E-5</v>
      </c>
      <c r="CA2262" s="155">
        <v>0</v>
      </c>
      <c r="CB2262" s="155">
        <v>2.2476362999999999E-5</v>
      </c>
      <c r="CC2262" s="155">
        <v>0</v>
      </c>
      <c r="CD2262" s="155">
        <v>0</v>
      </c>
      <c r="CE2262" s="155">
        <v>2.0460081000000001E-10</v>
      </c>
      <c r="CF2262" s="155">
        <v>0</v>
      </c>
      <c r="CG2262" s="155">
        <v>1.5116956000000001E-5</v>
      </c>
      <c r="CH2262" s="155">
        <v>0</v>
      </c>
      <c r="CI2262" s="155">
        <v>1.2107459999999999E-6</v>
      </c>
      <c r="CJ2262" s="155">
        <v>0</v>
      </c>
      <c r="CK2262" s="155">
        <v>0</v>
      </c>
      <c r="CL2262" s="155">
        <v>0</v>
      </c>
      <c r="CM2262"/>
      <c r="CN2262" s="284">
        <v>0</v>
      </c>
      <c r="CO2262" s="284">
        <v>2.8875682999999999</v>
      </c>
      <c r="CP2262" s="285">
        <v>0</v>
      </c>
      <c r="CQ2262" s="284">
        <v>1.2761277E-2</v>
      </c>
      <c r="CR2262" s="284">
        <v>0</v>
      </c>
      <c r="CS2262" s="284">
        <v>0</v>
      </c>
      <c r="CT2262" s="284">
        <v>7.7985567000000001E-4</v>
      </c>
      <c r="CU2262" s="284">
        <v>0</v>
      </c>
      <c r="CV2262" s="284">
        <v>5.8074063000000003E-4</v>
      </c>
      <c r="CW2262" s="284">
        <v>8.8203621999999998E-4</v>
      </c>
      <c r="CX2262"/>
      <c r="CY2262"/>
      <c r="CZ2262"/>
      <c r="DA2262"/>
      <c r="DB2262" s="212"/>
      <c r="DC2262" s="48"/>
      <c r="DD2262" s="48"/>
      <c r="DE2262" s="48"/>
      <c r="DF2262" s="48"/>
      <c r="DG2262" s="48"/>
      <c r="DH2262" s="48"/>
      <c r="DI2262" s="48"/>
      <c r="DJ2262" s="48"/>
      <c r="DK2262" s="48"/>
      <c r="DL2262" s="48"/>
    </row>
    <row r="2263" spans="1:116" ht="14.4">
      <c r="A2263" t="s">
        <v>3151</v>
      </c>
      <c r="B2263" s="150" t="s">
        <v>325</v>
      </c>
      <c r="C2263" s="151" t="str">
        <f t="shared" si="579"/>
        <v>M.020.04.102</v>
      </c>
      <c r="D2263" s="54" t="s">
        <v>1393</v>
      </c>
      <c r="E2263" s="150" t="s">
        <v>352</v>
      </c>
      <c r="F2263" s="153" t="str">
        <f t="shared" si="580"/>
        <v>Kelp, seaweed in fruit bucket per 1 kg NL</v>
      </c>
      <c r="G2263" s="154">
        <f t="shared" si="578"/>
        <v>0.17810239333333336</v>
      </c>
      <c r="H2263"/>
      <c r="I2263"/>
      <c r="J2263" s="227">
        <f t="shared" si="566"/>
        <v>3.3646508480123002E-2</v>
      </c>
      <c r="K2263"/>
      <c r="L2263" s="280">
        <f t="shared" si="567"/>
        <v>1.7087733000000001E-8</v>
      </c>
      <c r="M2263" s="280">
        <f t="shared" si="568"/>
        <v>5.3879740923899995E-3</v>
      </c>
      <c r="N2263" s="281">
        <f t="shared" si="569"/>
        <v>1.5431583000000001E-3</v>
      </c>
      <c r="O2263" s="280">
        <v>2.6715359000000001E-2</v>
      </c>
      <c r="P2263" s="219">
        <v>4.1795167000000001E-3</v>
      </c>
      <c r="Q2263" s="219">
        <v>1.162277E-3</v>
      </c>
      <c r="R2263" s="219">
        <v>0</v>
      </c>
      <c r="S2263" s="219">
        <v>0</v>
      </c>
      <c r="T2263" s="219">
        <v>0</v>
      </c>
      <c r="U2263" s="286">
        <v>1.7087733000000001E-8</v>
      </c>
      <c r="V2263" s="286">
        <v>4.1848439000000002E-7</v>
      </c>
      <c r="W2263" s="219">
        <v>0</v>
      </c>
      <c r="X2263" s="219">
        <v>0</v>
      </c>
      <c r="Y2263" s="219">
        <v>0</v>
      </c>
      <c r="Z2263" s="286">
        <v>4.5761908000000002E-5</v>
      </c>
      <c r="AA2263" s="219">
        <v>1.5431583000000001E-3</v>
      </c>
      <c r="AB2263" s="219">
        <v>0</v>
      </c>
      <c r="AC2263"/>
      <c r="AD2263" s="227">
        <f t="shared" si="573"/>
        <v>2.6715359000000001E-2</v>
      </c>
      <c r="AE2263" s="227">
        <f t="shared" si="574"/>
        <v>5.3422292721229999E-3</v>
      </c>
      <c r="AF2263" s="227">
        <f t="shared" si="575"/>
        <v>6.8853704843899995E-3</v>
      </c>
      <c r="AG2263" s="227">
        <f t="shared" si="576"/>
        <v>5.3879740923899995E-3</v>
      </c>
      <c r="AH2263" s="227">
        <f t="shared" si="577"/>
        <v>0</v>
      </c>
      <c r="AI2263"/>
      <c r="AJ2263">
        <v>0</v>
      </c>
      <c r="AK2263" s="155">
        <v>0</v>
      </c>
      <c r="AL2263" s="155">
        <v>0</v>
      </c>
      <c r="AM2263" s="155">
        <v>0</v>
      </c>
      <c r="AN2263" s="155">
        <v>0</v>
      </c>
      <c r="AO2263" s="155">
        <v>0</v>
      </c>
      <c r="AP2263" s="155">
        <v>0</v>
      </c>
      <c r="AQ2263"/>
      <c r="AR2263" s="156">
        <v>4.2002586000000003E-3</v>
      </c>
      <c r="AS2263" s="156">
        <v>4.0229328999999998E-3</v>
      </c>
      <c r="AT2263" s="156">
        <v>1.7732562999999999E-4</v>
      </c>
      <c r="AU2263" s="156">
        <v>0</v>
      </c>
      <c r="AV2263" s="282">
        <f t="shared" si="570"/>
        <v>2.4118302999999997E-7</v>
      </c>
      <c r="AW2263" s="282">
        <f t="shared" si="571"/>
        <v>6.5579004890700002E-10</v>
      </c>
      <c r="AX2263" s="283">
        <f t="shared" si="572"/>
        <v>0</v>
      </c>
      <c r="AY2263" s="157">
        <v>1.6527902E-7</v>
      </c>
      <c r="AZ2263" s="157">
        <v>4.9868669E-10</v>
      </c>
      <c r="BA2263" s="157">
        <v>1.3624833E-14</v>
      </c>
      <c r="BB2263" s="157">
        <v>0</v>
      </c>
      <c r="BC2263" s="157">
        <v>0</v>
      </c>
      <c r="BD2263" s="157">
        <v>0</v>
      </c>
      <c r="BE2263" s="157">
        <v>7.5904009999999999E-8</v>
      </c>
      <c r="BF2263" s="157">
        <v>0</v>
      </c>
      <c r="BG2263" s="157">
        <v>8.8415660000000005E-11</v>
      </c>
      <c r="BH2263" s="157">
        <v>4.7830893000000003E-11</v>
      </c>
      <c r="BI2263" s="157">
        <v>5.8250739999999999E-15</v>
      </c>
      <c r="BJ2263" s="157">
        <v>0</v>
      </c>
      <c r="BK2263" s="157">
        <v>0</v>
      </c>
      <c r="BL2263" s="157">
        <v>0</v>
      </c>
      <c r="BM2263" s="157">
        <v>0</v>
      </c>
      <c r="BN2263" s="157">
        <v>0</v>
      </c>
      <c r="BO2263" s="157">
        <v>2.0837356000000001E-11</v>
      </c>
      <c r="BP2263" s="157">
        <v>0</v>
      </c>
      <c r="BQ2263" s="157">
        <v>0</v>
      </c>
      <c r="BR2263" s="157">
        <v>0</v>
      </c>
      <c r="BS2263" s="157">
        <v>0</v>
      </c>
      <c r="BT2263" s="157">
        <v>0</v>
      </c>
      <c r="BU2263"/>
      <c r="BV2263" s="155">
        <v>7.3741576E-6</v>
      </c>
      <c r="BW2263" s="155">
        <v>6.0956427000000004E-7</v>
      </c>
      <c r="BX2263" s="155">
        <v>4.9659672E-6</v>
      </c>
      <c r="BY2263" s="155">
        <v>4.9019915999999999E-11</v>
      </c>
      <c r="BZ2263" s="155">
        <v>5.0211904999999999E-7</v>
      </c>
      <c r="CA2263" s="155">
        <v>0</v>
      </c>
      <c r="CB2263" s="155">
        <v>1.242133E-6</v>
      </c>
      <c r="CC2263" s="155">
        <v>0</v>
      </c>
      <c r="CD2263" s="155">
        <v>0</v>
      </c>
      <c r="CE2263" s="155">
        <v>1.1307052E-11</v>
      </c>
      <c r="CF2263" s="155">
        <v>0</v>
      </c>
      <c r="CG2263" s="155">
        <v>1.4745014E-8</v>
      </c>
      <c r="CH2263" s="155">
        <v>0</v>
      </c>
      <c r="CI2263" s="155">
        <v>3.9568741999999999E-8</v>
      </c>
      <c r="CJ2263" s="155">
        <v>0</v>
      </c>
      <c r="CK2263" s="155">
        <v>0</v>
      </c>
      <c r="CL2263" s="155">
        <v>0</v>
      </c>
      <c r="CM2263"/>
      <c r="CN2263" s="284">
        <v>0</v>
      </c>
      <c r="CO2263" s="284">
        <v>0.17810239</v>
      </c>
      <c r="CP2263" s="285">
        <v>0</v>
      </c>
      <c r="CQ2263" s="284">
        <v>4.17055E-4</v>
      </c>
      <c r="CR2263" s="284">
        <v>0</v>
      </c>
      <c r="CS2263" s="284">
        <v>0</v>
      </c>
      <c r="CT2263" s="284">
        <v>2.548669E-5</v>
      </c>
      <c r="CU2263" s="284">
        <v>0</v>
      </c>
      <c r="CV2263" s="284">
        <v>3.2094029999999997E-5</v>
      </c>
      <c r="CW2263" s="284">
        <v>1.9900875000000002E-6</v>
      </c>
      <c r="CX2263"/>
      <c r="CY2263"/>
      <c r="CZ2263"/>
      <c r="DA2263"/>
      <c r="DB2263" s="212"/>
      <c r="DC2263" s="48"/>
      <c r="DD2263" s="48"/>
      <c r="DE2263" s="48"/>
      <c r="DF2263" s="48"/>
      <c r="DG2263" s="48"/>
      <c r="DH2263" s="48"/>
      <c r="DI2263" s="48"/>
      <c r="DJ2263" s="48"/>
      <c r="DK2263" s="48"/>
      <c r="DL2263" s="48"/>
    </row>
    <row r="2264" spans="1:116" ht="14.4">
      <c r="B2264" s="150"/>
      <c r="C2264" s="151"/>
      <c r="D2264" s="51" t="s">
        <v>1394</v>
      </c>
      <c r="E2264" s="150"/>
      <c r="F2264"/>
      <c r="G2264"/>
      <c r="H2264"/>
      <c r="I2264"/>
      <c r="J2264"/>
      <c r="K2264"/>
      <c r="L2264"/>
      <c r="M2264"/>
      <c r="N2264" s="174"/>
      <c r="O2264"/>
      <c r="P2264"/>
      <c r="Q2264"/>
      <c r="R2264"/>
      <c r="S2264"/>
      <c r="T2264"/>
      <c r="U2264" s="53"/>
      <c r="V2264" s="53"/>
      <c r="W2264"/>
      <c r="X2264"/>
      <c r="Y2264"/>
      <c r="Z2264" s="53"/>
      <c r="AA2264"/>
      <c r="AB2264"/>
      <c r="AC2264"/>
      <c r="AD2264"/>
      <c r="AE2264"/>
      <c r="AF2264"/>
      <c r="AG2264"/>
      <c r="AH2264"/>
      <c r="AI2264"/>
      <c r="AJ2264"/>
      <c r="AK2264"/>
      <c r="AL2264"/>
      <c r="AM2264"/>
      <c r="AN2264"/>
      <c r="AO2264"/>
      <c r="AP2264"/>
      <c r="AQ2264"/>
      <c r="AR2264"/>
      <c r="AS2264"/>
      <c r="AT2264"/>
      <c r="AU2264"/>
      <c r="AX2264" s="19"/>
      <c r="AY2264"/>
      <c r="AZ2264"/>
      <c r="BA2264"/>
      <c r="BB2264"/>
      <c r="BC2264"/>
      <c r="BD2264"/>
      <c r="BE2264"/>
      <c r="BF2264"/>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c r="CL2264"/>
      <c r="CM2264"/>
      <c r="CN2264"/>
      <c r="CO2264"/>
      <c r="CP2264" s="117"/>
      <c r="CQ2264"/>
      <c r="CR2264"/>
      <c r="CS2264"/>
      <c r="CT2264"/>
      <c r="CU2264"/>
      <c r="CV2264"/>
      <c r="CW2264"/>
      <c r="CX2264"/>
      <c r="CY2264"/>
      <c r="CZ2264"/>
      <c r="DA2264"/>
      <c r="DB2264" s="212"/>
      <c r="DC2264" s="48"/>
      <c r="DD2264" s="48"/>
      <c r="DE2264" s="48"/>
      <c r="DF2264" s="48"/>
      <c r="DG2264" s="48"/>
      <c r="DH2264" s="48"/>
      <c r="DI2264" s="48"/>
      <c r="DJ2264" s="48"/>
      <c r="DK2264" s="48"/>
      <c r="DL2264" s="48"/>
    </row>
    <row r="2265" spans="1:116" ht="14.4">
      <c r="A2265" t="s">
        <v>3152</v>
      </c>
      <c r="B2265" s="150" t="s">
        <v>325</v>
      </c>
      <c r="C2265" s="151" t="str">
        <f t="shared" si="579"/>
        <v>M.020.05.101</v>
      </c>
      <c r="D2265" s="54" t="s">
        <v>1394</v>
      </c>
      <c r="E2265" s="150" t="s">
        <v>352</v>
      </c>
      <c r="F2265" s="153" t="str">
        <f t="shared" si="580"/>
        <v>Eggs, chicken, in cardboard box NL</v>
      </c>
      <c r="G2265" s="154">
        <f t="shared" si="578"/>
        <v>2.7253978666666669</v>
      </c>
      <c r="H2265"/>
      <c r="I2265"/>
      <c r="J2265" s="227">
        <f t="shared" si="566"/>
        <v>0.70709709136025001</v>
      </c>
      <c r="K2265"/>
      <c r="L2265" s="280">
        <f t="shared" si="567"/>
        <v>2.3633894999999999E-7</v>
      </c>
      <c r="M2265" s="280">
        <f t="shared" si="568"/>
        <v>0.2677327140213</v>
      </c>
      <c r="N2265" s="281">
        <f t="shared" si="569"/>
        <v>3.0554461000000002E-2</v>
      </c>
      <c r="O2265" s="280">
        <v>0.40880968000000001</v>
      </c>
      <c r="P2265" s="219">
        <v>0.20376379</v>
      </c>
      <c r="Q2265" s="219">
        <v>1.6075352000000001E-2</v>
      </c>
      <c r="R2265" s="219">
        <v>0</v>
      </c>
      <c r="S2265" s="219">
        <v>0</v>
      </c>
      <c r="T2265" s="219">
        <v>0</v>
      </c>
      <c r="U2265" s="286">
        <v>2.3633894999999999E-7</v>
      </c>
      <c r="V2265" s="286">
        <v>5.7880213000000001E-6</v>
      </c>
      <c r="W2265" s="219">
        <v>0</v>
      </c>
      <c r="X2265" s="219">
        <v>0</v>
      </c>
      <c r="Y2265" s="219">
        <v>0</v>
      </c>
      <c r="Z2265" s="219">
        <v>4.7887784000000003E-2</v>
      </c>
      <c r="AA2265" s="219">
        <v>3.0554461000000002E-2</v>
      </c>
      <c r="AB2265" s="219">
        <v>0</v>
      </c>
      <c r="AC2265"/>
      <c r="AD2265" s="227">
        <f t="shared" si="573"/>
        <v>0.40880968000000001</v>
      </c>
      <c r="AE2265" s="227">
        <f t="shared" si="574"/>
        <v>0.21984516636024998</v>
      </c>
      <c r="AF2265" s="227">
        <f t="shared" si="575"/>
        <v>0.25039939102129999</v>
      </c>
      <c r="AG2265" s="227">
        <f t="shared" si="576"/>
        <v>0.2677327140213</v>
      </c>
      <c r="AH2265" s="227">
        <f t="shared" si="577"/>
        <v>0</v>
      </c>
      <c r="AI2265"/>
      <c r="AJ2265">
        <v>0</v>
      </c>
      <c r="AK2265" s="155">
        <v>0</v>
      </c>
      <c r="AL2265" s="155">
        <v>0</v>
      </c>
      <c r="AM2265" s="155">
        <v>0</v>
      </c>
      <c r="AN2265" s="155">
        <v>0</v>
      </c>
      <c r="AO2265" s="155">
        <v>0</v>
      </c>
      <c r="AP2265" s="155">
        <v>0</v>
      </c>
      <c r="AQ2265"/>
      <c r="AR2265" s="156">
        <v>0.11321610999999999</v>
      </c>
      <c r="AS2265" s="156">
        <v>0.10391163</v>
      </c>
      <c r="AT2265" s="156">
        <v>9.3044825000000008E-3</v>
      </c>
      <c r="AU2265" s="156">
        <v>0</v>
      </c>
      <c r="AV2265" s="282">
        <f t="shared" si="570"/>
        <v>6.2297139999999998E-6</v>
      </c>
      <c r="AW2265" s="282">
        <f t="shared" si="571"/>
        <v>3.4410068211240002E-8</v>
      </c>
      <c r="AX2265" s="283">
        <f t="shared" si="572"/>
        <v>0</v>
      </c>
      <c r="AY2265" s="157">
        <v>2.5291691999999999E-6</v>
      </c>
      <c r="AZ2265" s="157">
        <v>7.6311141000000006E-9</v>
      </c>
      <c r="BA2265" s="157">
        <v>2.0849294E-13</v>
      </c>
      <c r="BB2265" s="157">
        <v>0</v>
      </c>
      <c r="BC2265" s="157">
        <v>0</v>
      </c>
      <c r="BD2265" s="157">
        <v>0</v>
      </c>
      <c r="BE2265" s="157">
        <v>3.7005447999999999E-6</v>
      </c>
      <c r="BF2265" s="157">
        <v>0</v>
      </c>
      <c r="BG2265" s="157">
        <v>4.3105248000000004E-9</v>
      </c>
      <c r="BH2265" s="157">
        <v>6.6154493999999995E-10</v>
      </c>
      <c r="BI2265" s="157">
        <v>1.3178783000000001E-12</v>
      </c>
      <c r="BJ2265" s="157">
        <v>0</v>
      </c>
      <c r="BK2265" s="157">
        <v>0</v>
      </c>
      <c r="BL2265" s="157">
        <v>0</v>
      </c>
      <c r="BM2265" s="157">
        <v>0</v>
      </c>
      <c r="BN2265" s="157">
        <v>0</v>
      </c>
      <c r="BO2265" s="157">
        <v>2.1805358000000001E-8</v>
      </c>
      <c r="BP2265" s="157">
        <v>0</v>
      </c>
      <c r="BQ2265" s="157">
        <v>0</v>
      </c>
      <c r="BR2265" s="157">
        <v>0</v>
      </c>
      <c r="BS2265" s="157">
        <v>0</v>
      </c>
      <c r="BT2265" s="157">
        <v>0</v>
      </c>
      <c r="BU2265"/>
      <c r="BV2265" s="155">
        <v>1.6472893E-4</v>
      </c>
      <c r="BW2265" s="155">
        <v>2.971806E-5</v>
      </c>
      <c r="BX2265" s="155">
        <v>7.5991325E-5</v>
      </c>
      <c r="BY2265" s="155">
        <v>6.7799020999999996E-10</v>
      </c>
      <c r="BZ2265" s="155">
        <v>2.4479787999999999E-5</v>
      </c>
      <c r="CA2265" s="155">
        <v>0</v>
      </c>
      <c r="CB2265" s="155">
        <v>1.7179833000000001E-5</v>
      </c>
      <c r="CC2265" s="155">
        <v>0</v>
      </c>
      <c r="CD2265" s="155">
        <v>0</v>
      </c>
      <c r="CE2265" s="155">
        <v>1.5638686000000001E-10</v>
      </c>
      <c r="CF2265" s="155">
        <v>0</v>
      </c>
      <c r="CG2265" s="155">
        <v>1.5429994999999999E-5</v>
      </c>
      <c r="CH2265" s="155">
        <v>0</v>
      </c>
      <c r="CI2265" s="155">
        <v>1.9290932000000002E-6</v>
      </c>
      <c r="CJ2265" s="155">
        <v>0</v>
      </c>
      <c r="CK2265" s="155">
        <v>0</v>
      </c>
      <c r="CL2265" s="155">
        <v>0</v>
      </c>
      <c r="CM2265"/>
      <c r="CN2265" s="284">
        <v>0</v>
      </c>
      <c r="CO2265" s="284">
        <v>2.7253978999999999</v>
      </c>
      <c r="CP2265" s="285">
        <v>0</v>
      </c>
      <c r="CQ2265" s="284">
        <v>2.0332664E-2</v>
      </c>
      <c r="CR2265" s="284">
        <v>0</v>
      </c>
      <c r="CS2265" s="284">
        <v>0</v>
      </c>
      <c r="CT2265" s="284">
        <v>1.2425514999999999E-3</v>
      </c>
      <c r="CU2265" s="284">
        <v>0</v>
      </c>
      <c r="CV2265" s="284">
        <v>4.4388974999999998E-4</v>
      </c>
      <c r="CW2265" s="284">
        <v>4.5024202999999999E-4</v>
      </c>
      <c r="CX2265"/>
      <c r="CY2265"/>
      <c r="CZ2265"/>
      <c r="DA2265"/>
      <c r="DB2265" s="212"/>
      <c r="DC2265" s="48"/>
      <c r="DD2265" s="48"/>
      <c r="DE2265" s="48"/>
      <c r="DF2265" s="48"/>
      <c r="DG2265" s="48"/>
      <c r="DH2265" s="48"/>
      <c r="DI2265" s="48"/>
      <c r="DJ2265" s="48"/>
      <c r="DK2265" s="48"/>
      <c r="DL2265" s="48"/>
    </row>
    <row r="2266" spans="1:116" ht="14.4">
      <c r="B2266" s="150"/>
      <c r="C2266" s="151"/>
      <c r="D2266" s="51" t="s">
        <v>1395</v>
      </c>
      <c r="E2266" s="150"/>
      <c r="F2266"/>
      <c r="G2266"/>
      <c r="H2266"/>
      <c r="I2266"/>
      <c r="J2266"/>
      <c r="K2266"/>
      <c r="L2266"/>
      <c r="M2266"/>
      <c r="N2266" s="174"/>
      <c r="O2266"/>
      <c r="P2266"/>
      <c r="Q2266"/>
      <c r="R2266"/>
      <c r="S2266"/>
      <c r="T2266"/>
      <c r="U2266" s="53"/>
      <c r="V2266" s="53"/>
      <c r="W2266"/>
      <c r="X2266"/>
      <c r="Y2266"/>
      <c r="Z2266"/>
      <c r="AA2266"/>
      <c r="AB2266"/>
      <c r="AC2266"/>
      <c r="AD2266"/>
      <c r="AE2266"/>
      <c r="AF2266"/>
      <c r="AG2266"/>
      <c r="AH2266"/>
      <c r="AI2266"/>
      <c r="AJ2266"/>
      <c r="AK2266"/>
      <c r="AL2266"/>
      <c r="AM2266"/>
      <c r="AN2266"/>
      <c r="AO2266"/>
      <c r="AP2266"/>
      <c r="AQ2266"/>
      <c r="AR2266"/>
      <c r="AS2266"/>
      <c r="AT2266"/>
      <c r="AU2266"/>
      <c r="AX2266" s="19"/>
      <c r="AY2266"/>
      <c r="AZ2266"/>
      <c r="BA2266"/>
      <c r="BB2266"/>
      <c r="BC2266"/>
      <c r="BD2266"/>
      <c r="BE2266"/>
      <c r="BF2266"/>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c r="CL2266"/>
      <c r="CM2266"/>
      <c r="CN2266"/>
      <c r="CO2266"/>
      <c r="CP2266" s="117"/>
      <c r="CQ2266"/>
      <c r="CR2266"/>
      <c r="CS2266"/>
      <c r="CT2266"/>
      <c r="CU2266"/>
      <c r="CV2266"/>
      <c r="CW2266"/>
      <c r="CX2266"/>
      <c r="CY2266"/>
      <c r="CZ2266"/>
      <c r="DA2266"/>
      <c r="DB2266" s="212"/>
      <c r="DC2266" s="48"/>
      <c r="DD2266" s="48"/>
      <c r="DE2266" s="48"/>
      <c r="DF2266" s="48"/>
      <c r="DG2266" s="48"/>
      <c r="DH2266" s="48"/>
      <c r="DI2266" s="48"/>
      <c r="DJ2266" s="48"/>
      <c r="DK2266" s="48"/>
      <c r="DL2266" s="48"/>
    </row>
    <row r="2267" spans="1:116" ht="14.4">
      <c r="A2267" t="s">
        <v>3153</v>
      </c>
      <c r="B2267" s="150" t="s">
        <v>325</v>
      </c>
      <c r="C2267" s="151" t="str">
        <f t="shared" si="579"/>
        <v>M.020.06.101</v>
      </c>
      <c r="D2267" s="54" t="s">
        <v>1395</v>
      </c>
      <c r="E2267" s="150" t="s">
        <v>352</v>
      </c>
      <c r="F2267" s="153" t="str">
        <f t="shared" si="580"/>
        <v>Apple sauce in food can NL</v>
      </c>
      <c r="G2267" s="154">
        <f t="shared" si="578"/>
        <v>1.5556919333333334</v>
      </c>
      <c r="H2267"/>
      <c r="I2267"/>
      <c r="J2267" s="227">
        <f t="shared" si="566"/>
        <v>0.34059989065416002</v>
      </c>
      <c r="K2267"/>
      <c r="L2267" s="280">
        <f t="shared" si="567"/>
        <v>2.5544006000000002E-7</v>
      </c>
      <c r="M2267" s="280">
        <f t="shared" si="568"/>
        <v>7.8123380214099994E-2</v>
      </c>
      <c r="N2267" s="281">
        <f t="shared" si="569"/>
        <v>2.9122465E-2</v>
      </c>
      <c r="O2267" s="280">
        <v>0.23335379000000001</v>
      </c>
      <c r="P2267" s="219">
        <v>5.7897842999999997E-2</v>
      </c>
      <c r="Q2267" s="219">
        <v>1.7374575999999999E-2</v>
      </c>
      <c r="R2267" s="219">
        <v>0</v>
      </c>
      <c r="S2267" s="219">
        <v>0</v>
      </c>
      <c r="T2267" s="219">
        <v>0</v>
      </c>
      <c r="U2267" s="286">
        <v>2.5544006000000002E-7</v>
      </c>
      <c r="V2267" s="286">
        <v>6.2558141000000002E-6</v>
      </c>
      <c r="W2267" s="219">
        <v>0</v>
      </c>
      <c r="X2267" s="219">
        <v>0</v>
      </c>
      <c r="Y2267" s="219">
        <v>0</v>
      </c>
      <c r="Z2267" s="219">
        <v>2.8447054E-3</v>
      </c>
      <c r="AA2267" s="219">
        <v>2.9122465E-2</v>
      </c>
      <c r="AB2267" s="219">
        <v>0</v>
      </c>
      <c r="AC2267"/>
      <c r="AD2267" s="227">
        <f t="shared" si="573"/>
        <v>0.23335379000000001</v>
      </c>
      <c r="AE2267" s="227">
        <f t="shared" si="574"/>
        <v>7.5278930254160006E-2</v>
      </c>
      <c r="AF2267" s="227">
        <f t="shared" si="575"/>
        <v>0.1044011398141</v>
      </c>
      <c r="AG2267" s="227">
        <f t="shared" si="576"/>
        <v>7.8123380214100008E-2</v>
      </c>
      <c r="AH2267" s="227">
        <f t="shared" si="577"/>
        <v>0</v>
      </c>
      <c r="AI2267"/>
      <c r="AJ2267">
        <v>0</v>
      </c>
      <c r="AK2267" s="155">
        <v>0</v>
      </c>
      <c r="AL2267" s="155">
        <v>0</v>
      </c>
      <c r="AM2267" s="155">
        <v>0</v>
      </c>
      <c r="AN2267" s="155">
        <v>0</v>
      </c>
      <c r="AO2267" s="155">
        <v>0</v>
      </c>
      <c r="AP2267" s="155">
        <v>0</v>
      </c>
      <c r="AQ2267"/>
      <c r="AR2267" s="156">
        <v>4.3672044E-2</v>
      </c>
      <c r="AS2267" s="156">
        <v>4.1619305000000002E-2</v>
      </c>
      <c r="AT2267" s="156">
        <v>2.0527389E-3</v>
      </c>
      <c r="AU2267" s="156">
        <v>0</v>
      </c>
      <c r="AV2267" s="282">
        <f t="shared" si="570"/>
        <v>2.4951621999999999E-6</v>
      </c>
      <c r="AW2267" s="282">
        <f t="shared" si="571"/>
        <v>7.5914900313399997E-9</v>
      </c>
      <c r="AX2267" s="283">
        <f t="shared" si="572"/>
        <v>0</v>
      </c>
      <c r="AY2267" s="157">
        <v>1.4436820999999999E-6</v>
      </c>
      <c r="AZ2267" s="157">
        <v>4.3559374000000002E-9</v>
      </c>
      <c r="BA2267" s="157">
        <v>1.1901043E-13</v>
      </c>
      <c r="BB2267" s="157">
        <v>0</v>
      </c>
      <c r="BC2267" s="157">
        <v>0</v>
      </c>
      <c r="BD2267" s="157">
        <v>0</v>
      </c>
      <c r="BE2267" s="157">
        <v>1.0514801E-6</v>
      </c>
      <c r="BF2267" s="157">
        <v>0</v>
      </c>
      <c r="BG2267" s="157">
        <v>1.2248010000000001E-9</v>
      </c>
      <c r="BH2267" s="157">
        <v>7.1501156000000002E-10</v>
      </c>
      <c r="BI2267" s="157">
        <v>3.0496091E-13</v>
      </c>
      <c r="BJ2267" s="157">
        <v>0</v>
      </c>
      <c r="BK2267" s="157">
        <v>0</v>
      </c>
      <c r="BL2267" s="157">
        <v>0</v>
      </c>
      <c r="BM2267" s="157">
        <v>0</v>
      </c>
      <c r="BN2267" s="157">
        <v>0</v>
      </c>
      <c r="BO2267" s="157">
        <v>1.2953161E-9</v>
      </c>
      <c r="BP2267" s="157">
        <v>0</v>
      </c>
      <c r="BQ2267" s="157">
        <v>0</v>
      </c>
      <c r="BR2267" s="157">
        <v>0</v>
      </c>
      <c r="BS2267" s="157">
        <v>0</v>
      </c>
      <c r="BT2267" s="157">
        <v>0</v>
      </c>
      <c r="BU2267"/>
      <c r="BV2267" s="155">
        <v>7.8810658999999995E-5</v>
      </c>
      <c r="BW2267" s="155">
        <v>8.4441479000000007E-6</v>
      </c>
      <c r="BX2267" s="155">
        <v>4.3376819E-5</v>
      </c>
      <c r="BY2267" s="155">
        <v>7.3278596E-10</v>
      </c>
      <c r="BZ2267" s="155">
        <v>6.9557349000000001E-6</v>
      </c>
      <c r="CA2267" s="155">
        <v>0</v>
      </c>
      <c r="CB2267" s="155">
        <v>1.8568322E-5</v>
      </c>
      <c r="CC2267" s="155">
        <v>0</v>
      </c>
      <c r="CD2267" s="155">
        <v>0</v>
      </c>
      <c r="CE2267" s="155">
        <v>1.6902618E-10</v>
      </c>
      <c r="CF2267" s="155">
        <v>0</v>
      </c>
      <c r="CG2267" s="155">
        <v>9.1659682000000005E-7</v>
      </c>
      <c r="CH2267" s="155">
        <v>0</v>
      </c>
      <c r="CI2267" s="155">
        <v>5.4813630999999999E-7</v>
      </c>
      <c r="CJ2267" s="155">
        <v>0</v>
      </c>
      <c r="CK2267" s="155">
        <v>0</v>
      </c>
      <c r="CL2267" s="155">
        <v>0</v>
      </c>
      <c r="CM2267"/>
      <c r="CN2267" s="284">
        <v>0</v>
      </c>
      <c r="CO2267" s="284">
        <v>1.5556919</v>
      </c>
      <c r="CP2267" s="285">
        <v>0</v>
      </c>
      <c r="CQ2267" s="284">
        <v>5.7773629999999998E-3</v>
      </c>
      <c r="CR2267" s="284">
        <v>0</v>
      </c>
      <c r="CS2267" s="284">
        <v>0</v>
      </c>
      <c r="CT2267" s="284">
        <v>3.5306101000000001E-4</v>
      </c>
      <c r="CU2267" s="284">
        <v>0</v>
      </c>
      <c r="CV2267" s="284">
        <v>4.7976529999999999E-4</v>
      </c>
      <c r="CW2267" s="284">
        <v>1.0418733000000001E-4</v>
      </c>
      <c r="CX2267"/>
      <c r="CY2267"/>
      <c r="CZ2267"/>
      <c r="DA2267"/>
      <c r="DB2267" s="212"/>
      <c r="DC2267" s="48"/>
      <c r="DD2267" s="48"/>
      <c r="DE2267" s="48"/>
      <c r="DF2267" s="48"/>
      <c r="DG2267" s="48"/>
      <c r="DH2267" s="48"/>
      <c r="DI2267" s="48"/>
      <c r="DJ2267" s="48"/>
      <c r="DK2267" s="48"/>
      <c r="DL2267" s="48"/>
    </row>
    <row r="2268" spans="1:116" ht="14.4">
      <c r="A2268" t="s">
        <v>3154</v>
      </c>
      <c r="B2268" s="150" t="s">
        <v>325</v>
      </c>
      <c r="C2268" s="151" t="str">
        <f t="shared" si="579"/>
        <v>M.020.06.102</v>
      </c>
      <c r="D2268" s="54" t="s">
        <v>1395</v>
      </c>
      <c r="E2268" s="150" t="s">
        <v>352</v>
      </c>
      <c r="F2268" s="153" t="str">
        <f t="shared" si="580"/>
        <v>Apple sauce in glass jarper 720 ml NL</v>
      </c>
      <c r="G2268" s="154">
        <f t="shared" si="578"/>
        <v>1.1005862</v>
      </c>
      <c r="H2268"/>
      <c r="I2268"/>
      <c r="J2268" s="227">
        <f t="shared" si="566"/>
        <v>0.23358010259409001</v>
      </c>
      <c r="K2268"/>
      <c r="L2268" s="280">
        <f t="shared" si="567"/>
        <v>1.4329718999999999E-7</v>
      </c>
      <c r="M2268" s="280">
        <f t="shared" si="568"/>
        <v>5.7281707296899999E-2</v>
      </c>
      <c r="N2268" s="281">
        <f t="shared" si="569"/>
        <v>1.1210322E-2</v>
      </c>
      <c r="O2268" s="280">
        <v>0.16508792999999999</v>
      </c>
      <c r="P2268" s="219">
        <v>4.4470356000000003E-2</v>
      </c>
      <c r="Q2268" s="219">
        <v>9.7468182999999996E-3</v>
      </c>
      <c r="R2268" s="219">
        <v>0</v>
      </c>
      <c r="S2268" s="219">
        <v>0</v>
      </c>
      <c r="T2268" s="219">
        <v>0</v>
      </c>
      <c r="U2268" s="286">
        <v>1.4329718999999999E-7</v>
      </c>
      <c r="V2268" s="286">
        <v>3.5093969E-6</v>
      </c>
      <c r="W2268" s="219">
        <v>0</v>
      </c>
      <c r="X2268" s="219">
        <v>0</v>
      </c>
      <c r="Y2268" s="219">
        <v>0</v>
      </c>
      <c r="Z2268" s="219">
        <v>3.0610236000000002E-3</v>
      </c>
      <c r="AA2268" s="219">
        <v>1.1210322E-2</v>
      </c>
      <c r="AB2268" s="219">
        <v>0</v>
      </c>
      <c r="AC2268"/>
      <c r="AD2268" s="227">
        <f t="shared" si="573"/>
        <v>0.16508792999999999</v>
      </c>
      <c r="AE2268" s="227">
        <f t="shared" si="574"/>
        <v>5.4220826994090005E-2</v>
      </c>
      <c r="AF2268" s="227">
        <f t="shared" si="575"/>
        <v>6.5431005696899996E-2</v>
      </c>
      <c r="AG2268" s="227">
        <f t="shared" si="576"/>
        <v>5.7281707296899999E-2</v>
      </c>
      <c r="AH2268" s="227">
        <f t="shared" si="577"/>
        <v>0</v>
      </c>
      <c r="AI2268"/>
      <c r="AJ2268">
        <v>0</v>
      </c>
      <c r="AK2268" s="155">
        <v>0</v>
      </c>
      <c r="AL2268" s="155">
        <v>0</v>
      </c>
      <c r="AM2268" s="155">
        <v>0</v>
      </c>
      <c r="AN2268" s="155">
        <v>0</v>
      </c>
      <c r="AO2268" s="155">
        <v>0</v>
      </c>
      <c r="AP2268" s="155">
        <v>0</v>
      </c>
      <c r="AQ2268"/>
      <c r="AR2268" s="156">
        <v>3.2080289999999997E-2</v>
      </c>
      <c r="AS2268" s="156">
        <v>3.0507187000000002E-2</v>
      </c>
      <c r="AT2268" s="156">
        <v>1.5731024E-3</v>
      </c>
      <c r="AU2268" s="156">
        <v>0</v>
      </c>
      <c r="AV2268" s="282">
        <f t="shared" si="570"/>
        <v>1.8289680900000001E-6</v>
      </c>
      <c r="AW2268" s="282">
        <f t="shared" si="571"/>
        <v>5.8176863472129999E-9</v>
      </c>
      <c r="AX2268" s="283">
        <f t="shared" si="572"/>
        <v>0</v>
      </c>
      <c r="AY2268" s="157">
        <v>1.021344E-6</v>
      </c>
      <c r="AZ2268" s="157">
        <v>3.0816413000000001E-9</v>
      </c>
      <c r="BA2268" s="157">
        <v>8.4194842999999998E-14</v>
      </c>
      <c r="BB2268" s="157">
        <v>0</v>
      </c>
      <c r="BC2268" s="157">
        <v>0</v>
      </c>
      <c r="BD2268" s="157">
        <v>0</v>
      </c>
      <c r="BE2268" s="157">
        <v>8.0762409000000004E-7</v>
      </c>
      <c r="BF2268" s="157">
        <v>0</v>
      </c>
      <c r="BG2268" s="157">
        <v>9.4074893999999991E-10</v>
      </c>
      <c r="BH2268" s="157">
        <v>4.0110837E-10</v>
      </c>
      <c r="BI2268" s="157">
        <v>2.8844237E-13</v>
      </c>
      <c r="BJ2268" s="157">
        <v>0</v>
      </c>
      <c r="BK2268" s="157">
        <v>0</v>
      </c>
      <c r="BL2268" s="157">
        <v>0</v>
      </c>
      <c r="BM2268" s="157">
        <v>0</v>
      </c>
      <c r="BN2268" s="157">
        <v>0</v>
      </c>
      <c r="BO2268" s="157">
        <v>1.3938150999999999E-9</v>
      </c>
      <c r="BP2268" s="157">
        <v>0</v>
      </c>
      <c r="BQ2268" s="157">
        <v>0</v>
      </c>
      <c r="BR2268" s="157">
        <v>0</v>
      </c>
      <c r="BS2268" s="157">
        <v>0</v>
      </c>
      <c r="BT2268" s="157">
        <v>0</v>
      </c>
      <c r="BU2268"/>
      <c r="BV2268" s="155">
        <v>5.4339958000000003E-5</v>
      </c>
      <c r="BW2268" s="155">
        <v>6.4858074000000004E-6</v>
      </c>
      <c r="BX2268" s="155">
        <v>3.0687262999999999E-5</v>
      </c>
      <c r="BY2268" s="155">
        <v>4.1107948E-10</v>
      </c>
      <c r="BZ2268" s="155">
        <v>5.3425825999999999E-6</v>
      </c>
      <c r="CA2268" s="155">
        <v>0</v>
      </c>
      <c r="CB2268" s="155">
        <v>1.0416488E-5</v>
      </c>
      <c r="CC2268" s="155">
        <v>0</v>
      </c>
      <c r="CD2268" s="155">
        <v>0</v>
      </c>
      <c r="CE2268" s="155">
        <v>9.4820584000000003E-11</v>
      </c>
      <c r="CF2268" s="155">
        <v>0</v>
      </c>
      <c r="CG2268" s="155">
        <v>9.8629704000000005E-7</v>
      </c>
      <c r="CH2268" s="155">
        <v>0</v>
      </c>
      <c r="CI2268" s="155">
        <v>4.2101424999999999E-7</v>
      </c>
      <c r="CJ2268" s="155">
        <v>0</v>
      </c>
      <c r="CK2268" s="155">
        <v>0</v>
      </c>
      <c r="CL2268" s="155">
        <v>0</v>
      </c>
      <c r="CM2268"/>
      <c r="CN2268" s="284">
        <v>0</v>
      </c>
      <c r="CO2268" s="284">
        <v>1.1005862</v>
      </c>
      <c r="CP2268" s="285">
        <v>0</v>
      </c>
      <c r="CQ2268" s="284">
        <v>4.4374949999999996E-3</v>
      </c>
      <c r="CR2268" s="284">
        <v>0</v>
      </c>
      <c r="CS2268" s="284">
        <v>0</v>
      </c>
      <c r="CT2268" s="284">
        <v>2.711802E-4</v>
      </c>
      <c r="CU2268" s="284">
        <v>0</v>
      </c>
      <c r="CV2268" s="284">
        <v>2.6913953E-4</v>
      </c>
      <c r="CW2268" s="284">
        <v>9.8543907000000003E-5</v>
      </c>
      <c r="CX2268"/>
      <c r="CY2268"/>
      <c r="CZ2268"/>
      <c r="DA2268"/>
      <c r="DB2268" s="212"/>
      <c r="DC2268" s="48"/>
      <c r="DD2268" s="48"/>
      <c r="DE2268" s="48"/>
      <c r="DF2268" s="48"/>
      <c r="DG2268" s="48"/>
      <c r="DH2268" s="48"/>
      <c r="DI2268" s="48"/>
      <c r="DJ2268" s="48"/>
      <c r="DK2268" s="48"/>
      <c r="DL2268" s="48"/>
    </row>
    <row r="2269" spans="1:116" ht="14.4">
      <c r="A2269" t="s">
        <v>3155</v>
      </c>
      <c r="B2269" s="150" t="s">
        <v>325</v>
      </c>
      <c r="C2269" s="151" t="str">
        <f t="shared" si="579"/>
        <v>M.020.06.103</v>
      </c>
      <c r="D2269" s="54" t="s">
        <v>1395</v>
      </c>
      <c r="E2269" s="150" t="s">
        <v>352</v>
      </c>
      <c r="F2269" s="153" t="str">
        <f t="shared" si="580"/>
        <v>Apple, w skin in fruit bag per 1 kg NL</v>
      </c>
      <c r="G2269" s="154">
        <f t="shared" si="578"/>
        <v>0.21399840666666667</v>
      </c>
      <c r="H2269"/>
      <c r="I2269"/>
      <c r="J2269" s="227">
        <f t="shared" si="566"/>
        <v>5.3528969659617995E-2</v>
      </c>
      <c r="K2269"/>
      <c r="L2269" s="280">
        <f t="shared" si="567"/>
        <v>3.9582038000000002E-8</v>
      </c>
      <c r="M2269" s="280">
        <f t="shared" si="568"/>
        <v>1.5208329077580001E-2</v>
      </c>
      <c r="N2269" s="281">
        <f t="shared" si="569"/>
        <v>6.2208400000000001E-3</v>
      </c>
      <c r="O2269" s="280">
        <v>3.2099760999999997E-2</v>
      </c>
      <c r="P2269" s="219">
        <v>1.0545334E-2</v>
      </c>
      <c r="Q2269" s="219">
        <v>2.6922994000000001E-3</v>
      </c>
      <c r="R2269" s="219">
        <v>0</v>
      </c>
      <c r="S2269" s="219">
        <v>0</v>
      </c>
      <c r="T2269" s="219">
        <v>0</v>
      </c>
      <c r="U2269" s="286">
        <v>3.9582038000000002E-8</v>
      </c>
      <c r="V2269" s="286">
        <v>9.6937757999999997E-7</v>
      </c>
      <c r="W2269" s="219">
        <v>0</v>
      </c>
      <c r="X2269" s="219">
        <v>0</v>
      </c>
      <c r="Y2269" s="219">
        <v>0</v>
      </c>
      <c r="Z2269" s="219">
        <v>1.9697262999999999E-3</v>
      </c>
      <c r="AA2269" s="219">
        <v>6.2208400000000001E-3</v>
      </c>
      <c r="AB2269" s="219">
        <v>0</v>
      </c>
      <c r="AC2269"/>
      <c r="AD2269" s="227">
        <f t="shared" si="573"/>
        <v>3.2099760999999997E-2</v>
      </c>
      <c r="AE2269" s="227">
        <f t="shared" si="574"/>
        <v>1.3238642359618E-2</v>
      </c>
      <c r="AF2269" s="227">
        <f t="shared" si="575"/>
        <v>1.9459442777580001E-2</v>
      </c>
      <c r="AG2269" s="227">
        <f t="shared" si="576"/>
        <v>1.5208329077580001E-2</v>
      </c>
      <c r="AH2269" s="227">
        <f t="shared" si="577"/>
        <v>0</v>
      </c>
      <c r="AI2269"/>
      <c r="AJ2269">
        <v>0</v>
      </c>
      <c r="AK2269" s="155">
        <v>0</v>
      </c>
      <c r="AL2269" s="155">
        <v>0</v>
      </c>
      <c r="AM2269" s="155">
        <v>0</v>
      </c>
      <c r="AN2269" s="155">
        <v>0</v>
      </c>
      <c r="AO2269" s="155">
        <v>0</v>
      </c>
      <c r="AP2269" s="155">
        <v>0</v>
      </c>
      <c r="AQ2269"/>
      <c r="AR2269" s="156">
        <v>7.0018092000000004E-3</v>
      </c>
      <c r="AS2269" s="156">
        <v>6.5069320999999996E-3</v>
      </c>
      <c r="AT2269" s="156">
        <v>4.9487702000000004E-4</v>
      </c>
      <c r="AU2269" s="156">
        <v>0</v>
      </c>
      <c r="AV2269" s="282">
        <f t="shared" si="570"/>
        <v>3.9010383999999999E-7</v>
      </c>
      <c r="AW2269" s="282">
        <f t="shared" si="571"/>
        <v>1.830166488538E-9</v>
      </c>
      <c r="AX2269" s="283">
        <f t="shared" si="572"/>
        <v>0</v>
      </c>
      <c r="AY2269" s="157">
        <v>1.9859051999999999E-7</v>
      </c>
      <c r="AZ2269" s="157">
        <v>5.9919554999999999E-10</v>
      </c>
      <c r="BA2269" s="157">
        <v>1.6370878E-14</v>
      </c>
      <c r="BB2269" s="157">
        <v>0</v>
      </c>
      <c r="BC2269" s="157">
        <v>0</v>
      </c>
      <c r="BD2269" s="157">
        <v>0</v>
      </c>
      <c r="BE2269" s="157">
        <v>1.9151332E-7</v>
      </c>
      <c r="BF2269" s="157">
        <v>0</v>
      </c>
      <c r="BG2269" s="157">
        <v>2.2308144999999999E-10</v>
      </c>
      <c r="BH2269" s="157">
        <v>1.1079551999999999E-10</v>
      </c>
      <c r="BI2269" s="157">
        <v>1.7686766E-13</v>
      </c>
      <c r="BJ2269" s="157">
        <v>0</v>
      </c>
      <c r="BK2269" s="157">
        <v>0</v>
      </c>
      <c r="BL2269" s="157">
        <v>0</v>
      </c>
      <c r="BM2269" s="157">
        <v>0</v>
      </c>
      <c r="BN2269" s="157">
        <v>0</v>
      </c>
      <c r="BO2269" s="157">
        <v>8.9690073000000002E-10</v>
      </c>
      <c r="BP2269" s="157">
        <v>0</v>
      </c>
      <c r="BQ2269" s="157">
        <v>0</v>
      </c>
      <c r="BR2269" s="157">
        <v>0</v>
      </c>
      <c r="BS2269" s="157">
        <v>0</v>
      </c>
      <c r="BT2269" s="157">
        <v>0</v>
      </c>
      <c r="BU2269"/>
      <c r="BV2269" s="155">
        <v>1.2383652E-5</v>
      </c>
      <c r="BW2269" s="155">
        <v>1.5379909E-6</v>
      </c>
      <c r="BX2269" s="155">
        <v>5.9668435E-6</v>
      </c>
      <c r="BY2269" s="155">
        <v>1.1354976999999999E-10</v>
      </c>
      <c r="BZ2269" s="155">
        <v>1.266896E-6</v>
      </c>
      <c r="CA2269" s="155">
        <v>0</v>
      </c>
      <c r="CB2269" s="155">
        <v>2.8772777999999999E-6</v>
      </c>
      <c r="CC2269" s="155">
        <v>0</v>
      </c>
      <c r="CD2269" s="155">
        <v>0</v>
      </c>
      <c r="CE2269" s="155">
        <v>2.6191665E-11</v>
      </c>
      <c r="CF2269" s="155">
        <v>0</v>
      </c>
      <c r="CG2269" s="155">
        <v>6.3466850000000002E-7</v>
      </c>
      <c r="CH2269" s="155">
        <v>0</v>
      </c>
      <c r="CI2269" s="155">
        <v>9.9835849000000003E-8</v>
      </c>
      <c r="CJ2269" s="155">
        <v>0</v>
      </c>
      <c r="CK2269" s="155">
        <v>0</v>
      </c>
      <c r="CL2269" s="155">
        <v>0</v>
      </c>
      <c r="CM2269"/>
      <c r="CN2269" s="284">
        <v>0</v>
      </c>
      <c r="CO2269" s="284">
        <v>0.21399841</v>
      </c>
      <c r="CP2269" s="285">
        <v>0</v>
      </c>
      <c r="CQ2269" s="284">
        <v>1.052271E-3</v>
      </c>
      <c r="CR2269" s="284">
        <v>0</v>
      </c>
      <c r="CS2269" s="284">
        <v>0</v>
      </c>
      <c r="CT2269" s="284">
        <v>6.4305438E-5</v>
      </c>
      <c r="CU2269" s="284">
        <v>0</v>
      </c>
      <c r="CV2269" s="284">
        <v>7.4342637999999999E-5</v>
      </c>
      <c r="CW2269" s="284">
        <v>6.0425349E-5</v>
      </c>
      <c r="CX2269"/>
      <c r="CY2269"/>
      <c r="CZ2269"/>
      <c r="DA2269"/>
      <c r="DB2269" s="212"/>
      <c r="DC2269" s="48"/>
      <c r="DD2269" s="48"/>
      <c r="DE2269" s="48"/>
      <c r="DF2269" s="48"/>
      <c r="DG2269" s="48"/>
      <c r="DH2269" s="48"/>
      <c r="DI2269" s="48"/>
      <c r="DJ2269" s="48"/>
      <c r="DK2269" s="48"/>
      <c r="DL2269" s="48"/>
    </row>
    <row r="2270" spans="1:116" ht="14.4">
      <c r="A2270" t="s">
        <v>3156</v>
      </c>
      <c r="B2270" s="150" t="s">
        <v>325</v>
      </c>
      <c r="C2270" s="151" t="str">
        <f t="shared" si="579"/>
        <v>M.020.06.104</v>
      </c>
      <c r="D2270" s="54" t="s">
        <v>1395</v>
      </c>
      <c r="E2270" s="150" t="s">
        <v>352</v>
      </c>
      <c r="F2270" s="153" t="str">
        <f t="shared" si="580"/>
        <v>Apricot, w skin in fruit bucket per 1 kg NL</v>
      </c>
      <c r="G2270" s="154">
        <f t="shared" si="578"/>
        <v>0.36390006666666669</v>
      </c>
      <c r="H2270"/>
      <c r="I2270"/>
      <c r="J2270" s="227">
        <f t="shared" si="566"/>
        <v>0.20512085465506402</v>
      </c>
      <c r="K2270"/>
      <c r="L2270" s="280">
        <f t="shared" si="567"/>
        <v>4.8447964E-8</v>
      </c>
      <c r="M2270" s="280">
        <f t="shared" si="568"/>
        <v>2.8802276207099999E-2</v>
      </c>
      <c r="N2270" s="281">
        <f t="shared" si="569"/>
        <v>0.12173352</v>
      </c>
      <c r="O2270" s="280">
        <v>5.4585010000000003E-2</v>
      </c>
      <c r="P2270" s="219">
        <v>1.7449976999999998E-2</v>
      </c>
      <c r="Q2270" s="219">
        <v>3.2953437999999999E-3</v>
      </c>
      <c r="R2270" s="219">
        <v>0</v>
      </c>
      <c r="S2270" s="219">
        <v>0</v>
      </c>
      <c r="T2270" s="219">
        <v>0</v>
      </c>
      <c r="U2270" s="286">
        <v>4.8447964E-8</v>
      </c>
      <c r="V2270" s="286">
        <v>1.1865070999999999E-6</v>
      </c>
      <c r="W2270" s="219">
        <v>0</v>
      </c>
      <c r="X2270" s="219">
        <v>0</v>
      </c>
      <c r="Y2270" s="219">
        <v>0</v>
      </c>
      <c r="Z2270" s="219">
        <v>8.0557688999999995E-3</v>
      </c>
      <c r="AA2270" s="219">
        <v>0.12173352</v>
      </c>
      <c r="AB2270" s="219">
        <v>0</v>
      </c>
      <c r="AC2270"/>
      <c r="AD2270" s="227">
        <f t="shared" si="573"/>
        <v>5.4585010000000003E-2</v>
      </c>
      <c r="AE2270" s="227">
        <f t="shared" si="574"/>
        <v>2.0746555755064001E-2</v>
      </c>
      <c r="AF2270" s="227">
        <f t="shared" si="575"/>
        <v>0.14248002730709999</v>
      </c>
      <c r="AG2270" s="227">
        <f t="shared" si="576"/>
        <v>2.8802276207099999E-2</v>
      </c>
      <c r="AH2270" s="227">
        <f t="shared" si="577"/>
        <v>0</v>
      </c>
      <c r="AI2270"/>
      <c r="AJ2270">
        <v>0</v>
      </c>
      <c r="AK2270" s="155">
        <v>0</v>
      </c>
      <c r="AL2270" s="155">
        <v>0</v>
      </c>
      <c r="AM2270" s="155">
        <v>0</v>
      </c>
      <c r="AN2270" s="155">
        <v>0</v>
      </c>
      <c r="AO2270" s="155">
        <v>0</v>
      </c>
      <c r="AP2270" s="155">
        <v>0</v>
      </c>
      <c r="AQ2270"/>
      <c r="AR2270" s="156">
        <v>1.2322751999999999E-2</v>
      </c>
      <c r="AS2270" s="156">
        <v>1.0918852999999999E-2</v>
      </c>
      <c r="AT2270" s="156">
        <v>1.4038987E-3</v>
      </c>
      <c r="AU2270" s="156">
        <v>0</v>
      </c>
      <c r="AV2270" s="282">
        <f t="shared" si="570"/>
        <v>6.546074899999999E-7</v>
      </c>
      <c r="AW2270" s="282">
        <f t="shared" si="571"/>
        <v>5.1919332544649998E-9</v>
      </c>
      <c r="AX2270" s="283">
        <f t="shared" si="572"/>
        <v>0</v>
      </c>
      <c r="AY2270" s="157">
        <v>3.3769925999999998E-7</v>
      </c>
      <c r="AZ2270" s="157">
        <v>1.0189202000000001E-9</v>
      </c>
      <c r="BA2270" s="157">
        <v>2.7838355000000001E-14</v>
      </c>
      <c r="BB2270" s="157">
        <v>0</v>
      </c>
      <c r="BC2270" s="157">
        <v>0</v>
      </c>
      <c r="BD2270" s="157">
        <v>0</v>
      </c>
      <c r="BE2270" s="157">
        <v>3.1690822999999998E-7</v>
      </c>
      <c r="BF2270" s="157">
        <v>0</v>
      </c>
      <c r="BG2270" s="157">
        <v>3.6914584999999998E-10</v>
      </c>
      <c r="BH2270" s="157">
        <v>1.3561246000000001E-10</v>
      </c>
      <c r="BI2270" s="157">
        <v>9.0406109999999997E-14</v>
      </c>
      <c r="BJ2270" s="157">
        <v>0</v>
      </c>
      <c r="BK2270" s="157">
        <v>0</v>
      </c>
      <c r="BL2270" s="157">
        <v>0</v>
      </c>
      <c r="BM2270" s="157">
        <v>0</v>
      </c>
      <c r="BN2270" s="157">
        <v>0</v>
      </c>
      <c r="BO2270" s="157">
        <v>3.6681364999999998E-9</v>
      </c>
      <c r="BP2270" s="157">
        <v>0</v>
      </c>
      <c r="BQ2270" s="157">
        <v>0</v>
      </c>
      <c r="BR2270" s="157">
        <v>0</v>
      </c>
      <c r="BS2270" s="157">
        <v>0</v>
      </c>
      <c r="BT2270" s="157">
        <v>0</v>
      </c>
      <c r="BU2270"/>
      <c r="BV2270" s="155">
        <v>2.1070701000000001E-5</v>
      </c>
      <c r="BW2270" s="155">
        <v>2.5450030000000001E-6</v>
      </c>
      <c r="BX2270" s="155">
        <v>1.0146499000000001E-5</v>
      </c>
      <c r="BY2270" s="155">
        <v>1.3898363000000001E-10</v>
      </c>
      <c r="BZ2270" s="155">
        <v>2.0964064999999998E-6</v>
      </c>
      <c r="CA2270" s="155">
        <v>0</v>
      </c>
      <c r="CB2270" s="155">
        <v>3.5217552999999999E-6</v>
      </c>
      <c r="CC2270" s="155">
        <v>0</v>
      </c>
      <c r="CD2270" s="155">
        <v>0</v>
      </c>
      <c r="CE2270" s="155">
        <v>3.2058299999999998E-11</v>
      </c>
      <c r="CF2270" s="155">
        <v>0</v>
      </c>
      <c r="CG2270" s="155">
        <v>2.5956615000000001E-6</v>
      </c>
      <c r="CH2270" s="155">
        <v>0</v>
      </c>
      <c r="CI2270" s="155">
        <v>1.6520417999999999E-7</v>
      </c>
      <c r="CJ2270" s="155">
        <v>0</v>
      </c>
      <c r="CK2270" s="155">
        <v>0</v>
      </c>
      <c r="CL2270" s="155">
        <v>0</v>
      </c>
      <c r="CM2270"/>
      <c r="CN2270" s="284">
        <v>0</v>
      </c>
      <c r="CO2270" s="284">
        <v>0.36390007000000002</v>
      </c>
      <c r="CP2270" s="285">
        <v>0</v>
      </c>
      <c r="CQ2270" s="284">
        <v>1.741254E-3</v>
      </c>
      <c r="CR2270" s="284">
        <v>0</v>
      </c>
      <c r="CS2270" s="284">
        <v>0</v>
      </c>
      <c r="CT2270" s="284">
        <v>1.0640995E-4</v>
      </c>
      <c r="CU2270" s="284">
        <v>0</v>
      </c>
      <c r="CV2270" s="284">
        <v>9.0994543000000002E-5</v>
      </c>
      <c r="CW2270" s="284">
        <v>3.0886487000000001E-5</v>
      </c>
      <c r="CX2270"/>
      <c r="CY2270"/>
      <c r="CZ2270"/>
      <c r="DA2270"/>
      <c r="DB2270" s="212"/>
      <c r="DC2270" s="48"/>
      <c r="DD2270" s="48"/>
      <c r="DE2270" s="48"/>
      <c r="DF2270" s="48"/>
      <c r="DG2270" s="48"/>
      <c r="DH2270" s="48"/>
      <c r="DI2270" s="48"/>
      <c r="DJ2270" s="48"/>
      <c r="DK2270" s="48"/>
      <c r="DL2270" s="48"/>
    </row>
    <row r="2271" spans="1:116" ht="14.4">
      <c r="A2271" t="s">
        <v>3157</v>
      </c>
      <c r="B2271" s="150" t="s">
        <v>325</v>
      </c>
      <c r="C2271" s="151" t="str">
        <f t="shared" si="579"/>
        <v>M.020.06.105</v>
      </c>
      <c r="D2271" s="54" t="s">
        <v>1395</v>
      </c>
      <c r="E2271" s="150" t="s">
        <v>352</v>
      </c>
      <c r="F2271" s="153" t="str">
        <f t="shared" si="580"/>
        <v>Avocado, not packed NL</v>
      </c>
      <c r="G2271" s="154">
        <f t="shared" si="578"/>
        <v>1.0526075333333333</v>
      </c>
      <c r="H2271"/>
      <c r="I2271"/>
      <c r="J2271" s="227">
        <f t="shared" si="566"/>
        <v>0.29904699735571699</v>
      </c>
      <c r="K2271"/>
      <c r="L2271" s="280">
        <f t="shared" si="567"/>
        <v>4.8640216999999997E-8</v>
      </c>
      <c r="M2271" s="280">
        <f t="shared" si="568"/>
        <v>4.8260212715499996E-2</v>
      </c>
      <c r="N2271" s="281">
        <f t="shared" si="569"/>
        <v>9.2895606000000006E-2</v>
      </c>
      <c r="O2271" s="280">
        <v>0.15789112999999999</v>
      </c>
      <c r="P2271" s="219">
        <v>3.030675E-2</v>
      </c>
      <c r="Q2271" s="219">
        <v>3.3084205E-3</v>
      </c>
      <c r="R2271" s="219">
        <v>0</v>
      </c>
      <c r="S2271" s="219">
        <v>0</v>
      </c>
      <c r="T2271" s="219">
        <v>0</v>
      </c>
      <c r="U2271" s="286">
        <v>4.8640216999999997E-8</v>
      </c>
      <c r="V2271" s="286">
        <v>1.1912155E-6</v>
      </c>
      <c r="W2271" s="219">
        <v>0</v>
      </c>
      <c r="X2271" s="219">
        <v>0</v>
      </c>
      <c r="Y2271" s="219">
        <v>0</v>
      </c>
      <c r="Z2271" s="219">
        <v>1.4643850999999999E-2</v>
      </c>
      <c r="AA2271" s="219">
        <v>9.2895606000000006E-2</v>
      </c>
      <c r="AB2271" s="219">
        <v>0</v>
      </c>
      <c r="AC2271"/>
      <c r="AD2271" s="227">
        <f t="shared" si="573"/>
        <v>0.15789112999999999</v>
      </c>
      <c r="AE2271" s="227">
        <f t="shared" si="574"/>
        <v>3.3616410355716997E-2</v>
      </c>
      <c r="AF2271" s="227">
        <f t="shared" si="575"/>
        <v>0.1265119677155</v>
      </c>
      <c r="AG2271" s="227">
        <f t="shared" si="576"/>
        <v>4.8260212715499996E-2</v>
      </c>
      <c r="AH2271" s="227">
        <f t="shared" si="577"/>
        <v>0</v>
      </c>
      <c r="AI2271"/>
      <c r="AJ2271">
        <v>0</v>
      </c>
      <c r="AK2271" s="155">
        <v>0</v>
      </c>
      <c r="AL2271" s="155">
        <v>0</v>
      </c>
      <c r="AM2271" s="155">
        <v>0</v>
      </c>
      <c r="AN2271" s="155">
        <v>0</v>
      </c>
      <c r="AO2271" s="155">
        <v>0</v>
      </c>
      <c r="AP2271" s="155">
        <v>0</v>
      </c>
      <c r="AQ2271"/>
      <c r="AR2271" s="156">
        <v>2.8284255000000001E-2</v>
      </c>
      <c r="AS2271" s="156">
        <v>2.5474018000000001E-2</v>
      </c>
      <c r="AT2271" s="156">
        <v>2.8102372999999998E-3</v>
      </c>
      <c r="AU2271" s="156">
        <v>0</v>
      </c>
      <c r="AV2271" s="282">
        <f t="shared" si="570"/>
        <v>1.5272192899999998E-6</v>
      </c>
      <c r="AW2271" s="282">
        <f t="shared" si="571"/>
        <v>1.0392889270387001E-8</v>
      </c>
      <c r="AX2271" s="283">
        <f t="shared" si="572"/>
        <v>0</v>
      </c>
      <c r="AY2271" s="157">
        <v>9.7681979999999994E-7</v>
      </c>
      <c r="AZ2271" s="157">
        <v>2.9473010999999999E-9</v>
      </c>
      <c r="BA2271" s="157">
        <v>8.0524477000000002E-14</v>
      </c>
      <c r="BB2271" s="157">
        <v>0</v>
      </c>
      <c r="BC2271" s="157">
        <v>0</v>
      </c>
      <c r="BD2271" s="157">
        <v>0</v>
      </c>
      <c r="BE2271" s="157">
        <v>5.5039949000000001E-7</v>
      </c>
      <c r="BF2271" s="157">
        <v>0</v>
      </c>
      <c r="BG2271" s="157">
        <v>6.4112468000000002E-10</v>
      </c>
      <c r="BH2271" s="157">
        <v>1.361506E-10</v>
      </c>
      <c r="BI2271" s="157">
        <v>2.6006591000000001E-13</v>
      </c>
      <c r="BJ2271" s="157">
        <v>0</v>
      </c>
      <c r="BK2271" s="157">
        <v>0</v>
      </c>
      <c r="BL2271" s="157">
        <v>0</v>
      </c>
      <c r="BM2271" s="157">
        <v>0</v>
      </c>
      <c r="BN2271" s="157">
        <v>0</v>
      </c>
      <c r="BO2271" s="157">
        <v>6.6679723E-9</v>
      </c>
      <c r="BP2271" s="157">
        <v>0</v>
      </c>
      <c r="BQ2271" s="157">
        <v>0</v>
      </c>
      <c r="BR2271" s="157">
        <v>0</v>
      </c>
      <c r="BS2271" s="157">
        <v>0</v>
      </c>
      <c r="BT2271" s="157">
        <v>0</v>
      </c>
      <c r="BU2271"/>
      <c r="BV2271" s="155">
        <v>4.5951834999999998E-5</v>
      </c>
      <c r="BW2271" s="155">
        <v>4.4201072000000001E-6</v>
      </c>
      <c r="BX2271" s="155">
        <v>2.9349490999999999E-5</v>
      </c>
      <c r="BY2271" s="155">
        <v>1.3953515E-10</v>
      </c>
      <c r="BZ2271" s="155">
        <v>3.6409943E-6</v>
      </c>
      <c r="CA2271" s="155">
        <v>0</v>
      </c>
      <c r="CB2271" s="155">
        <v>3.5357305E-6</v>
      </c>
      <c r="CC2271" s="155">
        <v>0</v>
      </c>
      <c r="CD2271" s="155">
        <v>0</v>
      </c>
      <c r="CE2271" s="155">
        <v>3.2185515000000003E-11</v>
      </c>
      <c r="CF2271" s="155">
        <v>0</v>
      </c>
      <c r="CG2271" s="155">
        <v>4.7184174E-6</v>
      </c>
      <c r="CH2271" s="155">
        <v>0</v>
      </c>
      <c r="CI2271" s="155">
        <v>2.8692312000000002E-7</v>
      </c>
      <c r="CJ2271" s="155">
        <v>0</v>
      </c>
      <c r="CK2271" s="155">
        <v>0</v>
      </c>
      <c r="CL2271" s="155">
        <v>0</v>
      </c>
      <c r="CM2271"/>
      <c r="CN2271" s="284">
        <v>0</v>
      </c>
      <c r="CO2271" s="284">
        <v>1.0526074999999999</v>
      </c>
      <c r="CP2271" s="285">
        <v>0</v>
      </c>
      <c r="CQ2271" s="284">
        <v>3.0241729999999998E-3</v>
      </c>
      <c r="CR2271" s="284">
        <v>0</v>
      </c>
      <c r="CS2271" s="284">
        <v>0</v>
      </c>
      <c r="CT2271" s="284">
        <v>1.8481054E-4</v>
      </c>
      <c r="CU2271" s="284">
        <v>0</v>
      </c>
      <c r="CV2271" s="284">
        <v>9.1355629999999999E-5</v>
      </c>
      <c r="CW2271" s="284">
        <v>8.8849329000000003E-5</v>
      </c>
      <c r="CX2271"/>
      <c r="CY2271"/>
      <c r="CZ2271"/>
      <c r="DA2271"/>
      <c r="DB2271" s="212"/>
      <c r="DC2271" s="48"/>
      <c r="DD2271" s="48"/>
      <c r="DE2271" s="48"/>
      <c r="DF2271" s="48"/>
      <c r="DG2271" s="48"/>
      <c r="DH2271" s="48"/>
      <c r="DI2271" s="48"/>
      <c r="DJ2271" s="48"/>
      <c r="DK2271" s="48"/>
      <c r="DL2271" s="48"/>
    </row>
    <row r="2272" spans="1:116" ht="14.4">
      <c r="A2272" t="s">
        <v>3158</v>
      </c>
      <c r="B2272" s="150" t="s">
        <v>325</v>
      </c>
      <c r="C2272" s="151" t="str">
        <f t="shared" si="579"/>
        <v>M.020.06.106</v>
      </c>
      <c r="D2272" s="54" t="s">
        <v>1395</v>
      </c>
      <c r="E2272" s="150" t="s">
        <v>352</v>
      </c>
      <c r="F2272" s="153" t="str">
        <f t="shared" si="580"/>
        <v>Banana, not packed NL</v>
      </c>
      <c r="G2272" s="154">
        <f t="shared" si="578"/>
        <v>0.25969936666666665</v>
      </c>
      <c r="H2272"/>
      <c r="I2272"/>
      <c r="J2272" s="227">
        <f t="shared" si="566"/>
        <v>6.3221699676308002E-2</v>
      </c>
      <c r="K2272"/>
      <c r="L2272" s="280">
        <f t="shared" si="567"/>
        <v>1.7550818000000001E-8</v>
      </c>
      <c r="M2272" s="280">
        <f t="shared" si="568"/>
        <v>1.7688072525490001E-2</v>
      </c>
      <c r="N2272" s="281">
        <f t="shared" si="569"/>
        <v>6.5787045999999997E-3</v>
      </c>
      <c r="O2272" s="280">
        <v>3.8954904999999998E-2</v>
      </c>
      <c r="P2272" s="219">
        <v>1.4011340000000001E-2</v>
      </c>
      <c r="Q2272" s="219">
        <v>1.1937752000000001E-3</v>
      </c>
      <c r="R2272" s="219">
        <v>0</v>
      </c>
      <c r="S2272" s="219">
        <v>0</v>
      </c>
      <c r="T2272" s="219">
        <v>0</v>
      </c>
      <c r="U2272" s="286">
        <v>1.7550818000000001E-8</v>
      </c>
      <c r="V2272" s="286">
        <v>4.2982548999999998E-7</v>
      </c>
      <c r="W2272" s="219">
        <v>0</v>
      </c>
      <c r="X2272" s="219">
        <v>0</v>
      </c>
      <c r="Y2272" s="219">
        <v>0</v>
      </c>
      <c r="Z2272" s="219">
        <v>2.4825275000000002E-3</v>
      </c>
      <c r="AA2272" s="219">
        <v>6.5787045999999997E-3</v>
      </c>
      <c r="AB2272" s="219">
        <v>0</v>
      </c>
      <c r="AC2272"/>
      <c r="AD2272" s="227">
        <f t="shared" si="573"/>
        <v>3.8954904999999998E-2</v>
      </c>
      <c r="AE2272" s="227">
        <f t="shared" si="574"/>
        <v>1.5205562576308002E-2</v>
      </c>
      <c r="AF2272" s="227">
        <f t="shared" si="575"/>
        <v>2.1784249625490002E-2</v>
      </c>
      <c r="AG2272" s="227">
        <f t="shared" si="576"/>
        <v>1.7688072525490001E-2</v>
      </c>
      <c r="AH2272" s="227">
        <f t="shared" si="577"/>
        <v>0</v>
      </c>
      <c r="AI2272"/>
      <c r="AJ2272">
        <v>0</v>
      </c>
      <c r="AK2272" s="155">
        <v>0</v>
      </c>
      <c r="AL2272" s="155">
        <v>0</v>
      </c>
      <c r="AM2272" s="155">
        <v>0</v>
      </c>
      <c r="AN2272" s="155">
        <v>0</v>
      </c>
      <c r="AO2272" s="155">
        <v>0</v>
      </c>
      <c r="AP2272" s="155">
        <v>0</v>
      </c>
      <c r="AQ2272"/>
      <c r="AR2272" s="156">
        <v>8.8600686999999994E-3</v>
      </c>
      <c r="AS2272" s="156">
        <v>8.2642779000000003E-3</v>
      </c>
      <c r="AT2272" s="156">
        <v>5.9579073000000002E-4</v>
      </c>
      <c r="AU2272" s="156">
        <v>0</v>
      </c>
      <c r="AV2272" s="282">
        <f t="shared" si="570"/>
        <v>4.9546030999999998E-7</v>
      </c>
      <c r="AW2272" s="282">
        <f t="shared" si="571"/>
        <v>2.2033681375819997E-9</v>
      </c>
      <c r="AX2272" s="283">
        <f t="shared" si="572"/>
        <v>0</v>
      </c>
      <c r="AY2272" s="157">
        <v>2.4100101000000001E-7</v>
      </c>
      <c r="AZ2272" s="157">
        <v>7.2715822999999997E-10</v>
      </c>
      <c r="BA2272" s="157">
        <v>1.9867001999999998E-14</v>
      </c>
      <c r="BB2272" s="157">
        <v>0</v>
      </c>
      <c r="BC2272" s="157">
        <v>0</v>
      </c>
      <c r="BD2272" s="157">
        <v>0</v>
      </c>
      <c r="BE2272" s="157">
        <v>2.5445930000000002E-7</v>
      </c>
      <c r="BF2272" s="157">
        <v>0</v>
      </c>
      <c r="BG2272" s="157">
        <v>2.9640314000000001E-10</v>
      </c>
      <c r="BH2272" s="157">
        <v>4.9127131000000001E-11</v>
      </c>
      <c r="BI2272" s="157">
        <v>2.5866958E-13</v>
      </c>
      <c r="BJ2272" s="157">
        <v>0</v>
      </c>
      <c r="BK2272" s="157">
        <v>0</v>
      </c>
      <c r="BL2272" s="157">
        <v>0</v>
      </c>
      <c r="BM2272" s="157">
        <v>0</v>
      </c>
      <c r="BN2272" s="157">
        <v>0</v>
      </c>
      <c r="BO2272" s="157">
        <v>1.1304011000000001E-9</v>
      </c>
      <c r="BP2272" s="157">
        <v>0</v>
      </c>
      <c r="BQ2272" s="157">
        <v>0</v>
      </c>
      <c r="BR2272" s="157">
        <v>0</v>
      </c>
      <c r="BS2272" s="157">
        <v>0</v>
      </c>
      <c r="BT2272" s="157">
        <v>0</v>
      </c>
      <c r="BU2272"/>
      <c r="BV2272" s="155">
        <v>1.3176301000000001E-5</v>
      </c>
      <c r="BW2272" s="155">
        <v>2.0434928000000001E-6</v>
      </c>
      <c r="BX2272" s="155">
        <v>7.2411073999999997E-6</v>
      </c>
      <c r="BY2272" s="155">
        <v>5.0348376999999999E-11</v>
      </c>
      <c r="BZ2272" s="155">
        <v>1.6832952999999999E-6</v>
      </c>
      <c r="CA2272" s="155">
        <v>0</v>
      </c>
      <c r="CB2272" s="155">
        <v>1.2757953E-6</v>
      </c>
      <c r="CC2272" s="155">
        <v>0</v>
      </c>
      <c r="CD2272" s="155">
        <v>0</v>
      </c>
      <c r="CE2272" s="155">
        <v>1.1613478E-11</v>
      </c>
      <c r="CF2272" s="155">
        <v>0</v>
      </c>
      <c r="CG2272" s="155">
        <v>7.9989894999999996E-7</v>
      </c>
      <c r="CH2272" s="155">
        <v>0</v>
      </c>
      <c r="CI2272" s="155">
        <v>1.3264956999999999E-7</v>
      </c>
      <c r="CJ2272" s="155">
        <v>0</v>
      </c>
      <c r="CK2272" s="155">
        <v>0</v>
      </c>
      <c r="CL2272" s="155">
        <v>0</v>
      </c>
      <c r="CM2272"/>
      <c r="CN2272" s="284">
        <v>0</v>
      </c>
      <c r="CO2272" s="284">
        <v>0.25969936999999998</v>
      </c>
      <c r="CP2272" s="285">
        <v>0</v>
      </c>
      <c r="CQ2272" s="284">
        <v>1.398128E-3</v>
      </c>
      <c r="CR2272" s="284">
        <v>0</v>
      </c>
      <c r="CS2272" s="284">
        <v>0</v>
      </c>
      <c r="CT2272" s="284">
        <v>8.5441139999999994E-5</v>
      </c>
      <c r="CU2272" s="284">
        <v>0</v>
      </c>
      <c r="CV2272" s="284">
        <v>3.2963792000000003E-5</v>
      </c>
      <c r="CW2272" s="284">
        <v>8.8372287000000005E-5</v>
      </c>
      <c r="CX2272"/>
      <c r="CY2272"/>
      <c r="CZ2272"/>
      <c r="DA2272"/>
      <c r="DB2272" s="212"/>
      <c r="DC2272" s="48"/>
      <c r="DD2272" s="48"/>
      <c r="DE2272" s="48"/>
      <c r="DF2272" s="48"/>
      <c r="DG2272" s="48"/>
      <c r="DH2272" s="48"/>
      <c r="DI2272" s="48"/>
      <c r="DJ2272" s="48"/>
      <c r="DK2272" s="48"/>
      <c r="DL2272" s="48"/>
    </row>
    <row r="2273" spans="1:116" ht="14.4">
      <c r="A2273" t="s">
        <v>3159</v>
      </c>
      <c r="B2273" s="150" t="s">
        <v>325</v>
      </c>
      <c r="C2273" s="151" t="str">
        <f t="shared" si="579"/>
        <v>M.020.06.107</v>
      </c>
      <c r="D2273" s="54" t="s">
        <v>1395</v>
      </c>
      <c r="E2273" s="150" t="s">
        <v>352</v>
      </c>
      <c r="F2273" s="153" t="str">
        <f t="shared" si="580"/>
        <v>Coconut, milk in metal can (in aluminium) NL</v>
      </c>
      <c r="G2273" s="154">
        <f t="shared" si="578"/>
        <v>1.1134965999999999</v>
      </c>
      <c r="H2273"/>
      <c r="I2273"/>
      <c r="J2273" s="227">
        <f t="shared" si="566"/>
        <v>0.31421384633754001</v>
      </c>
      <c r="K2273"/>
      <c r="L2273" s="280">
        <f t="shared" si="567"/>
        <v>2.9793394000000002E-7</v>
      </c>
      <c r="M2273" s="280">
        <f t="shared" si="568"/>
        <v>0.1397109855036</v>
      </c>
      <c r="N2273" s="281">
        <f t="shared" si="569"/>
        <v>7.4780729000000004E-3</v>
      </c>
      <c r="O2273" s="280">
        <v>0.16702449</v>
      </c>
      <c r="P2273" s="219">
        <v>3.1319262E-2</v>
      </c>
      <c r="Q2273" s="219">
        <v>2.0264932999999999E-2</v>
      </c>
      <c r="R2273" s="219">
        <v>0</v>
      </c>
      <c r="S2273" s="219">
        <v>0</v>
      </c>
      <c r="T2273" s="219">
        <v>0</v>
      </c>
      <c r="U2273" s="286">
        <v>2.9793394000000002E-7</v>
      </c>
      <c r="V2273" s="286">
        <v>7.2965035999999999E-6</v>
      </c>
      <c r="W2273" s="219">
        <v>0</v>
      </c>
      <c r="X2273" s="219">
        <v>0</v>
      </c>
      <c r="Y2273" s="219">
        <v>0</v>
      </c>
      <c r="Z2273" s="219">
        <v>8.8119494000000007E-2</v>
      </c>
      <c r="AA2273" s="219">
        <v>7.4780729000000004E-3</v>
      </c>
      <c r="AB2273" s="219">
        <v>0</v>
      </c>
      <c r="AC2273"/>
      <c r="AD2273" s="227">
        <f t="shared" si="573"/>
        <v>0.16702449</v>
      </c>
      <c r="AE2273" s="227">
        <f t="shared" si="574"/>
        <v>5.1591789437539996E-2</v>
      </c>
      <c r="AF2273" s="227">
        <f t="shared" si="575"/>
        <v>5.9069564403599999E-2</v>
      </c>
      <c r="AG2273" s="227">
        <f t="shared" si="576"/>
        <v>0.13971098550360003</v>
      </c>
      <c r="AH2273" s="227">
        <f t="shared" si="577"/>
        <v>0</v>
      </c>
      <c r="AI2273"/>
      <c r="AJ2273">
        <v>0</v>
      </c>
      <c r="AK2273" s="155">
        <v>0</v>
      </c>
      <c r="AL2273" s="155">
        <v>0</v>
      </c>
      <c r="AM2273" s="155">
        <v>0</v>
      </c>
      <c r="AN2273" s="155">
        <v>0</v>
      </c>
      <c r="AO2273" s="155">
        <v>0</v>
      </c>
      <c r="AP2273" s="155">
        <v>0</v>
      </c>
      <c r="AQ2273"/>
      <c r="AR2273" s="156">
        <v>3.8820795999999998E-2</v>
      </c>
      <c r="AS2273" s="156">
        <v>2.6723237E-2</v>
      </c>
      <c r="AT2273" s="156">
        <v>1.2097559000000001E-2</v>
      </c>
      <c r="AU2273" s="156">
        <v>0</v>
      </c>
      <c r="AV2273" s="282">
        <f t="shared" si="570"/>
        <v>1.6021125699999999E-6</v>
      </c>
      <c r="AW2273" s="282">
        <f t="shared" si="571"/>
        <v>4.4739491978310999E-8</v>
      </c>
      <c r="AX2273" s="283">
        <f t="shared" si="572"/>
        <v>0</v>
      </c>
      <c r="AY2273" s="157">
        <v>1.0333249E-6</v>
      </c>
      <c r="AZ2273" s="157">
        <v>3.1177905E-9</v>
      </c>
      <c r="BA2273" s="157">
        <v>8.5182490999999996E-14</v>
      </c>
      <c r="BB2273" s="157">
        <v>0</v>
      </c>
      <c r="BC2273" s="157">
        <v>0</v>
      </c>
      <c r="BD2273" s="157">
        <v>0</v>
      </c>
      <c r="BE2273" s="157">
        <v>5.6878767000000002E-7</v>
      </c>
      <c r="BF2273" s="157">
        <v>0</v>
      </c>
      <c r="BG2273" s="157">
        <v>6.6254387999999998E-10</v>
      </c>
      <c r="BH2273" s="157">
        <v>8.3395771999999996E-10</v>
      </c>
      <c r="BI2273" s="157">
        <v>5.3669582E-13</v>
      </c>
      <c r="BJ2273" s="157">
        <v>0</v>
      </c>
      <c r="BK2273" s="157">
        <v>0</v>
      </c>
      <c r="BL2273" s="157">
        <v>0</v>
      </c>
      <c r="BM2273" s="157">
        <v>0</v>
      </c>
      <c r="BN2273" s="157">
        <v>0</v>
      </c>
      <c r="BO2273" s="157">
        <v>4.0124578000000001E-8</v>
      </c>
      <c r="BP2273" s="157">
        <v>0</v>
      </c>
      <c r="BQ2273" s="157">
        <v>0</v>
      </c>
      <c r="BR2273" s="157">
        <v>0</v>
      </c>
      <c r="BS2273" s="157">
        <v>0</v>
      </c>
      <c r="BT2273" s="157">
        <v>0</v>
      </c>
      <c r="BU2273"/>
      <c r="BV2273" s="155">
        <v>8.9725596000000003E-5</v>
      </c>
      <c r="BW2273" s="155">
        <v>4.5677776999999997E-6</v>
      </c>
      <c r="BX2273" s="155">
        <v>3.1047239999999999E-5</v>
      </c>
      <c r="BY2273" s="155">
        <v>8.5468897999999998E-10</v>
      </c>
      <c r="BZ2273" s="155">
        <v>3.7626356000000002E-6</v>
      </c>
      <c r="CA2273" s="155">
        <v>0</v>
      </c>
      <c r="CB2273" s="155">
        <v>2.1657266E-5</v>
      </c>
      <c r="CC2273" s="155">
        <v>0</v>
      </c>
      <c r="CD2273" s="155">
        <v>0</v>
      </c>
      <c r="CE2273" s="155">
        <v>1.9714462000000001E-10</v>
      </c>
      <c r="CF2273" s="155">
        <v>0</v>
      </c>
      <c r="CG2273" s="155">
        <v>2.8393116000000001E-5</v>
      </c>
      <c r="CH2273" s="155">
        <v>0</v>
      </c>
      <c r="CI2273" s="155">
        <v>2.9650888000000001E-7</v>
      </c>
      <c r="CJ2273" s="155">
        <v>0</v>
      </c>
      <c r="CK2273" s="155">
        <v>0</v>
      </c>
      <c r="CL2273" s="155">
        <v>0</v>
      </c>
      <c r="CM2273"/>
      <c r="CN2273" s="284">
        <v>0</v>
      </c>
      <c r="CO2273" s="284">
        <v>1.1134965999999999</v>
      </c>
      <c r="CP2273" s="285">
        <v>0</v>
      </c>
      <c r="CQ2273" s="284">
        <v>3.1252070000000001E-3</v>
      </c>
      <c r="CR2273" s="284">
        <v>0</v>
      </c>
      <c r="CS2273" s="284">
        <v>0</v>
      </c>
      <c r="CT2273" s="284">
        <v>1.9098484E-4</v>
      </c>
      <c r="CU2273" s="284">
        <v>0</v>
      </c>
      <c r="CV2273" s="284">
        <v>5.5957692999999997E-4</v>
      </c>
      <c r="CW2273" s="284">
        <v>1.8335760999999999E-4</v>
      </c>
      <c r="CX2273"/>
      <c r="CY2273"/>
      <c r="CZ2273"/>
      <c r="DA2273"/>
      <c r="DB2273" s="212"/>
      <c r="DC2273" s="48"/>
      <c r="DD2273" s="48"/>
      <c r="DE2273" s="48"/>
      <c r="DF2273" s="48"/>
      <c r="DG2273" s="48"/>
      <c r="DH2273" s="48"/>
      <c r="DI2273" s="48"/>
      <c r="DJ2273" s="48"/>
      <c r="DK2273" s="48"/>
      <c r="DL2273" s="48"/>
    </row>
    <row r="2274" spans="1:116" ht="14.4">
      <c r="A2274" t="s">
        <v>3160</v>
      </c>
      <c r="B2274" s="150" t="s">
        <v>325</v>
      </c>
      <c r="C2274" s="151" t="str">
        <f t="shared" si="579"/>
        <v>M.020.06.108</v>
      </c>
      <c r="D2274" s="54" t="s">
        <v>1395</v>
      </c>
      <c r="E2274" s="150" t="s">
        <v>352</v>
      </c>
      <c r="F2274" s="153" t="str">
        <f t="shared" si="580"/>
        <v>Coconut, milk in multilayer carton per 1000 ml NL</v>
      </c>
      <c r="G2274" s="154">
        <f t="shared" si="578"/>
        <v>0.87312920000000005</v>
      </c>
      <c r="H2274"/>
      <c r="I2274"/>
      <c r="J2274" s="227">
        <f t="shared" ref="J2274:J2341" si="581">L2274+M2274+N2274+O2274</f>
        <v>0.25852681921540999</v>
      </c>
      <c r="K2274"/>
      <c r="L2274" s="280">
        <f t="shared" ref="L2274:L2341" si="582">R2274+S2274+T2274+U2274</f>
        <v>2.5580731E-7</v>
      </c>
      <c r="M2274" s="280">
        <f t="shared" ref="M2274:M2341" si="583">P2274+Q2274+V2274+Z2274+X2274</f>
        <v>0.1260454078081</v>
      </c>
      <c r="N2274" s="281">
        <f t="shared" ref="N2274:N2341" si="584">W2274+Y2274+AA2274+AB2274</f>
        <v>1.5117755999999999E-3</v>
      </c>
      <c r="O2274" s="280">
        <v>0.13096938</v>
      </c>
      <c r="P2274" s="219">
        <v>1.9907279E-2</v>
      </c>
      <c r="Q2274" s="219">
        <v>1.7399555000000001E-2</v>
      </c>
      <c r="R2274" s="219">
        <v>0</v>
      </c>
      <c r="S2274" s="219">
        <v>0</v>
      </c>
      <c r="T2274" s="219">
        <v>0</v>
      </c>
      <c r="U2274" s="286">
        <v>2.5580731E-7</v>
      </c>
      <c r="V2274" s="286">
        <v>6.2648080999999999E-6</v>
      </c>
      <c r="W2274" s="219">
        <v>0</v>
      </c>
      <c r="X2274" s="219">
        <v>0</v>
      </c>
      <c r="Y2274" s="219">
        <v>0</v>
      </c>
      <c r="Z2274" s="219">
        <v>8.8732308999999995E-2</v>
      </c>
      <c r="AA2274" s="219">
        <v>1.5117755999999999E-3</v>
      </c>
      <c r="AB2274" s="219">
        <v>0</v>
      </c>
      <c r="AC2274"/>
      <c r="AD2274" s="227">
        <f t="shared" si="573"/>
        <v>0.13096938</v>
      </c>
      <c r="AE2274" s="227">
        <f t="shared" si="574"/>
        <v>3.7313354615410001E-2</v>
      </c>
      <c r="AF2274" s="227">
        <f t="shared" si="575"/>
        <v>3.8824874408100001E-2</v>
      </c>
      <c r="AG2274" s="227">
        <f t="shared" si="576"/>
        <v>0.1260454078081</v>
      </c>
      <c r="AH2274" s="227">
        <f t="shared" si="577"/>
        <v>0</v>
      </c>
      <c r="AI2274"/>
      <c r="AJ2274">
        <v>0</v>
      </c>
      <c r="AK2274" s="155">
        <v>0</v>
      </c>
      <c r="AL2274" s="155">
        <v>0</v>
      </c>
      <c r="AM2274" s="155">
        <v>0</v>
      </c>
      <c r="AN2274" s="155">
        <v>0</v>
      </c>
      <c r="AO2274" s="155">
        <v>0</v>
      </c>
      <c r="AP2274" s="155">
        <v>0</v>
      </c>
      <c r="AQ2274"/>
      <c r="AR2274" s="156">
        <v>3.1439464E-2</v>
      </c>
      <c r="AS2274" s="156">
        <v>1.9545607999999999E-2</v>
      </c>
      <c r="AT2274" s="156">
        <v>1.1893855E-2</v>
      </c>
      <c r="AU2274" s="156">
        <v>0</v>
      </c>
      <c r="AV2274" s="282">
        <f t="shared" si="570"/>
        <v>1.1717990599999999E-6</v>
      </c>
      <c r="AW2274" s="282">
        <f t="shared" si="571"/>
        <v>4.3986150654943003E-8</v>
      </c>
      <c r="AX2274" s="283">
        <f t="shared" si="572"/>
        <v>0</v>
      </c>
      <c r="AY2274" s="157">
        <v>8.1026388999999998E-7</v>
      </c>
      <c r="AZ2274" s="157">
        <v>2.4447616999999999E-9</v>
      </c>
      <c r="BA2274" s="157">
        <v>6.6794382999999998E-14</v>
      </c>
      <c r="BB2274" s="157">
        <v>0</v>
      </c>
      <c r="BC2274" s="157">
        <v>0</v>
      </c>
      <c r="BD2274" s="157">
        <v>0</v>
      </c>
      <c r="BE2274" s="157">
        <v>3.6153517E-7</v>
      </c>
      <c r="BF2274" s="157">
        <v>0</v>
      </c>
      <c r="BG2274" s="157">
        <v>4.2112888E-10</v>
      </c>
      <c r="BH2274" s="157">
        <v>7.1603953000000002E-10</v>
      </c>
      <c r="BI2274" s="157">
        <v>5.3475056000000002E-13</v>
      </c>
      <c r="BJ2274" s="157">
        <v>0</v>
      </c>
      <c r="BK2274" s="157">
        <v>0</v>
      </c>
      <c r="BL2274" s="157">
        <v>0</v>
      </c>
      <c r="BM2274" s="157">
        <v>0</v>
      </c>
      <c r="BN2274" s="157">
        <v>0</v>
      </c>
      <c r="BO2274" s="157">
        <v>4.0403619000000003E-8</v>
      </c>
      <c r="BP2274" s="157">
        <v>0</v>
      </c>
      <c r="BQ2274" s="157">
        <v>0</v>
      </c>
      <c r="BR2274" s="157">
        <v>0</v>
      </c>
      <c r="BS2274" s="157">
        <v>0</v>
      </c>
      <c r="BT2274" s="157">
        <v>0</v>
      </c>
      <c r="BU2274"/>
      <c r="BV2274" s="155">
        <v>7.7015130999999999E-5</v>
      </c>
      <c r="BW2274" s="155">
        <v>2.9033897999999999E-6</v>
      </c>
      <c r="BX2274" s="155">
        <v>2.4345159E-5</v>
      </c>
      <c r="BY2274" s="155">
        <v>7.3383947999999998E-10</v>
      </c>
      <c r="BZ2274" s="155">
        <v>2.3916219999999999E-6</v>
      </c>
      <c r="CA2274" s="155">
        <v>0</v>
      </c>
      <c r="CB2274" s="155">
        <v>1.8595018E-5</v>
      </c>
      <c r="CC2274" s="155">
        <v>0</v>
      </c>
      <c r="CD2274" s="155">
        <v>0</v>
      </c>
      <c r="CE2274" s="155">
        <v>1.6926919000000001E-10</v>
      </c>
      <c r="CF2274" s="155">
        <v>0</v>
      </c>
      <c r="CG2274" s="155">
        <v>2.8590571000000001E-5</v>
      </c>
      <c r="CH2274" s="155">
        <v>0</v>
      </c>
      <c r="CI2274" s="155">
        <v>1.884682E-7</v>
      </c>
      <c r="CJ2274" s="155">
        <v>0</v>
      </c>
      <c r="CK2274" s="155">
        <v>0</v>
      </c>
      <c r="CL2274" s="155">
        <v>0</v>
      </c>
      <c r="CM2274"/>
      <c r="CN2274" s="284">
        <v>0</v>
      </c>
      <c r="CO2274" s="284">
        <v>0.87312919</v>
      </c>
      <c r="CP2274" s="285">
        <v>0</v>
      </c>
      <c r="CQ2274" s="284">
        <v>1.9864570000000001E-3</v>
      </c>
      <c r="CR2274" s="284">
        <v>0</v>
      </c>
      <c r="CS2274" s="284">
        <v>0</v>
      </c>
      <c r="CT2274" s="284">
        <v>1.2139457E-4</v>
      </c>
      <c r="CU2274" s="284">
        <v>0</v>
      </c>
      <c r="CV2274" s="284">
        <v>4.8045506E-4</v>
      </c>
      <c r="CW2274" s="284">
        <v>1.8269303000000001E-4</v>
      </c>
      <c r="CX2274"/>
      <c r="CY2274"/>
      <c r="CZ2274"/>
      <c r="DA2274"/>
      <c r="DB2274" s="212"/>
      <c r="DC2274" s="48"/>
      <c r="DD2274" s="48"/>
      <c r="DE2274" s="48"/>
      <c r="DF2274" s="48"/>
      <c r="DG2274" s="48"/>
      <c r="DH2274" s="48"/>
      <c r="DI2274" s="48"/>
      <c r="DJ2274" s="48"/>
      <c r="DK2274" s="48"/>
      <c r="DL2274" s="48"/>
    </row>
    <row r="2275" spans="1:116" ht="14.4">
      <c r="A2275" t="s">
        <v>3161</v>
      </c>
      <c r="B2275" s="150" t="s">
        <v>325</v>
      </c>
      <c r="C2275" s="151" t="str">
        <f t="shared" si="579"/>
        <v>M.020.06.109</v>
      </c>
      <c r="D2275" s="54" t="s">
        <v>1395</v>
      </c>
      <c r="E2275" s="150" t="s">
        <v>352</v>
      </c>
      <c r="F2275" s="153" t="str">
        <f t="shared" si="580"/>
        <v>Dates, dried in fruit bucket per 1 kg NL</v>
      </c>
      <c r="G2275" s="154">
        <f t="shared" si="578"/>
        <v>1.2875293333333335</v>
      </c>
      <c r="H2275"/>
      <c r="I2275"/>
      <c r="J2275" s="227">
        <f t="shared" si="581"/>
        <v>0.99523820339416003</v>
      </c>
      <c r="K2275"/>
      <c r="L2275" s="280">
        <f t="shared" si="582"/>
        <v>1.7839676000000001E-7</v>
      </c>
      <c r="M2275" s="280">
        <f t="shared" si="583"/>
        <v>0.10759004499739999</v>
      </c>
      <c r="N2275" s="281">
        <f t="shared" si="584"/>
        <v>0.69451858</v>
      </c>
      <c r="O2275" s="280">
        <v>0.19312940000000001</v>
      </c>
      <c r="P2275" s="219">
        <v>8.0887504999999998E-2</v>
      </c>
      <c r="Q2275" s="219">
        <v>1.2134228E-2</v>
      </c>
      <c r="R2275" s="219">
        <v>0</v>
      </c>
      <c r="S2275" s="219">
        <v>0</v>
      </c>
      <c r="T2275" s="219">
        <v>0</v>
      </c>
      <c r="U2275" s="286">
        <v>1.7839676000000001E-7</v>
      </c>
      <c r="V2275" s="286">
        <v>4.3689973999999999E-6</v>
      </c>
      <c r="W2275" s="219">
        <v>0</v>
      </c>
      <c r="X2275" s="219">
        <v>0</v>
      </c>
      <c r="Y2275" s="219">
        <v>0</v>
      </c>
      <c r="Z2275" s="219">
        <v>1.4563942999999999E-2</v>
      </c>
      <c r="AA2275" s="219">
        <v>0.69451858</v>
      </c>
      <c r="AB2275" s="219">
        <v>0</v>
      </c>
      <c r="AC2275"/>
      <c r="AD2275" s="227">
        <f t="shared" si="573"/>
        <v>0.19312940000000001</v>
      </c>
      <c r="AE2275" s="227">
        <f t="shared" si="574"/>
        <v>9.3026280394159999E-2</v>
      </c>
      <c r="AF2275" s="227">
        <f t="shared" si="575"/>
        <v>0.78754468199740002</v>
      </c>
      <c r="AG2275" s="227">
        <f t="shared" si="576"/>
        <v>0.10759004499739999</v>
      </c>
      <c r="AH2275" s="227">
        <f t="shared" si="577"/>
        <v>0</v>
      </c>
      <c r="AI2275"/>
      <c r="AJ2275">
        <v>0</v>
      </c>
      <c r="AK2275" s="155">
        <v>0</v>
      </c>
      <c r="AL2275" s="155">
        <v>0</v>
      </c>
      <c r="AM2275" s="155">
        <v>0</v>
      </c>
      <c r="AN2275" s="155">
        <v>0</v>
      </c>
      <c r="AO2275" s="155">
        <v>0</v>
      </c>
      <c r="AP2275" s="155">
        <v>0</v>
      </c>
      <c r="AQ2275"/>
      <c r="AR2275" s="156">
        <v>4.7798306999999998E-2</v>
      </c>
      <c r="AS2275" s="156">
        <v>4.4432542999999998E-2</v>
      </c>
      <c r="AT2275" s="156">
        <v>3.3657640999999999E-3</v>
      </c>
      <c r="AU2275" s="156">
        <v>0</v>
      </c>
      <c r="AV2275" s="282">
        <f t="shared" si="570"/>
        <v>2.6638214999999999E-6</v>
      </c>
      <c r="AW2275" s="282">
        <f t="shared" si="571"/>
        <v>1.2447352374571001E-8</v>
      </c>
      <c r="AX2275" s="283">
        <f t="shared" si="572"/>
        <v>0</v>
      </c>
      <c r="AY2275" s="157">
        <v>1.1948272E-6</v>
      </c>
      <c r="AZ2275" s="157">
        <v>3.6050822E-9</v>
      </c>
      <c r="BA2275" s="157">
        <v>9.8495995999999998E-14</v>
      </c>
      <c r="BB2275" s="157">
        <v>0</v>
      </c>
      <c r="BC2275" s="157">
        <v>0</v>
      </c>
      <c r="BD2275" s="157">
        <v>0</v>
      </c>
      <c r="BE2275" s="157">
        <v>1.4689942999999999E-6</v>
      </c>
      <c r="BF2275" s="157">
        <v>0</v>
      </c>
      <c r="BG2275" s="157">
        <v>1.7111362E-9</v>
      </c>
      <c r="BH2275" s="157">
        <v>4.9935685999999999E-10</v>
      </c>
      <c r="BI2275" s="157">
        <v>9.2018575000000006E-14</v>
      </c>
      <c r="BJ2275" s="157">
        <v>0</v>
      </c>
      <c r="BK2275" s="157">
        <v>0</v>
      </c>
      <c r="BL2275" s="157">
        <v>0</v>
      </c>
      <c r="BM2275" s="157">
        <v>0</v>
      </c>
      <c r="BN2275" s="157">
        <v>0</v>
      </c>
      <c r="BO2275" s="157">
        <v>6.6315866E-9</v>
      </c>
      <c r="BP2275" s="157">
        <v>0</v>
      </c>
      <c r="BQ2275" s="157">
        <v>0</v>
      </c>
      <c r="BR2275" s="157">
        <v>0</v>
      </c>
      <c r="BS2275" s="157">
        <v>0</v>
      </c>
      <c r="BT2275" s="157">
        <v>0</v>
      </c>
      <c r="BU2275"/>
      <c r="BV2275" s="155">
        <v>7.5841507999999997E-5</v>
      </c>
      <c r="BW2275" s="155">
        <v>1.179709E-5</v>
      </c>
      <c r="BX2275" s="155">
        <v>3.5899735E-5</v>
      </c>
      <c r="BY2275" s="155">
        <v>5.1177031999999996E-10</v>
      </c>
      <c r="BZ2275" s="155">
        <v>9.7176684000000007E-6</v>
      </c>
      <c r="CA2275" s="155">
        <v>0</v>
      </c>
      <c r="CB2275" s="155">
        <v>1.2967928999999999E-5</v>
      </c>
      <c r="CC2275" s="155">
        <v>0</v>
      </c>
      <c r="CD2275" s="155">
        <v>0</v>
      </c>
      <c r="CE2275" s="155">
        <v>1.1804617999999999E-10</v>
      </c>
      <c r="CF2275" s="155">
        <v>0</v>
      </c>
      <c r="CG2275" s="155">
        <v>4.6926700000000004E-6</v>
      </c>
      <c r="CH2275" s="155">
        <v>0</v>
      </c>
      <c r="CI2275" s="155">
        <v>7.6578636000000001E-7</v>
      </c>
      <c r="CJ2275" s="155">
        <v>0</v>
      </c>
      <c r="CK2275" s="155">
        <v>0</v>
      </c>
      <c r="CL2275" s="155">
        <v>0</v>
      </c>
      <c r="CM2275"/>
      <c r="CN2275" s="284">
        <v>0</v>
      </c>
      <c r="CO2275" s="284">
        <v>1.2875293999999999</v>
      </c>
      <c r="CP2275" s="285">
        <v>0</v>
      </c>
      <c r="CQ2275" s="284">
        <v>8.0713969999999993E-3</v>
      </c>
      <c r="CR2275" s="284">
        <v>0</v>
      </c>
      <c r="CS2275" s="284">
        <v>0</v>
      </c>
      <c r="CT2275" s="284">
        <v>4.9325195E-4</v>
      </c>
      <c r="CU2275" s="284">
        <v>0</v>
      </c>
      <c r="CV2275" s="284">
        <v>3.3506323999999999E-4</v>
      </c>
      <c r="CW2275" s="284">
        <v>3.1437372000000002E-5</v>
      </c>
      <c r="CX2275"/>
      <c r="CY2275"/>
      <c r="CZ2275"/>
      <c r="DA2275"/>
      <c r="DB2275" s="212"/>
      <c r="DC2275" s="48"/>
      <c r="DD2275" s="48"/>
      <c r="DE2275" s="48"/>
      <c r="DF2275" s="48"/>
      <c r="DG2275" s="48"/>
      <c r="DH2275" s="48"/>
      <c r="DI2275" s="48"/>
      <c r="DJ2275" s="48"/>
      <c r="DK2275" s="48"/>
      <c r="DL2275" s="48"/>
    </row>
    <row r="2276" spans="1:116" ht="14.4">
      <c r="A2276" t="s">
        <v>3162</v>
      </c>
      <c r="B2276" s="150" t="s">
        <v>325</v>
      </c>
      <c r="C2276" s="151" t="str">
        <f t="shared" si="579"/>
        <v>M.020.06.110</v>
      </c>
      <c r="D2276" s="54" t="s">
        <v>1395</v>
      </c>
      <c r="E2276" s="150" t="s">
        <v>352</v>
      </c>
      <c r="F2276" s="153" t="str">
        <f t="shared" si="580"/>
        <v>Figs, dried in fruit bucket per 1 kg NL</v>
      </c>
      <c r="G2276" s="154">
        <f t="shared" si="578"/>
        <v>1.8730862666666668</v>
      </c>
      <c r="H2276"/>
      <c r="I2276"/>
      <c r="J2276" s="227">
        <f t="shared" si="581"/>
        <v>0.79895474411166001</v>
      </c>
      <c r="K2276"/>
      <c r="L2276" s="280">
        <f t="shared" si="582"/>
        <v>2.9085965999999998E-7</v>
      </c>
      <c r="M2276" s="280">
        <f t="shared" si="583"/>
        <v>0.148062693252</v>
      </c>
      <c r="N2276" s="281">
        <f t="shared" si="584"/>
        <v>0.36992881999999999</v>
      </c>
      <c r="O2276" s="280">
        <v>0.28096293999999999</v>
      </c>
      <c r="P2276" s="219">
        <v>7.5568834000000001E-2</v>
      </c>
      <c r="Q2276" s="219">
        <v>1.9783753000000001E-2</v>
      </c>
      <c r="R2276" s="219">
        <v>0</v>
      </c>
      <c r="S2276" s="219">
        <v>0</v>
      </c>
      <c r="T2276" s="219">
        <v>0</v>
      </c>
      <c r="U2276" s="286">
        <v>2.9085965999999998E-7</v>
      </c>
      <c r="V2276" s="286">
        <v>7.1232520000000004E-6</v>
      </c>
      <c r="W2276" s="219">
        <v>0</v>
      </c>
      <c r="X2276" s="219">
        <v>0</v>
      </c>
      <c r="Y2276" s="219">
        <v>0</v>
      </c>
      <c r="Z2276" s="219">
        <v>5.2702983000000002E-2</v>
      </c>
      <c r="AA2276" s="219">
        <v>0.36992881999999999</v>
      </c>
      <c r="AB2276" s="219">
        <v>0</v>
      </c>
      <c r="AC2276"/>
      <c r="AD2276" s="227">
        <f t="shared" si="573"/>
        <v>0.28096293999999999</v>
      </c>
      <c r="AE2276" s="227">
        <f t="shared" si="574"/>
        <v>9.536000111166E-2</v>
      </c>
      <c r="AF2276" s="227">
        <f t="shared" si="575"/>
        <v>0.46528853025200001</v>
      </c>
      <c r="AG2276" s="227">
        <f t="shared" si="576"/>
        <v>0.14806269325200003</v>
      </c>
      <c r="AH2276" s="227">
        <f t="shared" si="577"/>
        <v>0</v>
      </c>
      <c r="AI2276"/>
      <c r="AJ2276">
        <v>0</v>
      </c>
      <c r="AK2276" s="155">
        <v>0</v>
      </c>
      <c r="AL2276" s="155">
        <v>0</v>
      </c>
      <c r="AM2276" s="155">
        <v>0</v>
      </c>
      <c r="AN2276" s="155">
        <v>0</v>
      </c>
      <c r="AO2276" s="155">
        <v>0</v>
      </c>
      <c r="AP2276" s="155">
        <v>0</v>
      </c>
      <c r="AQ2276"/>
      <c r="AR2276" s="156">
        <v>6.0445042999999997E-2</v>
      </c>
      <c r="AS2276" s="156">
        <v>5.1885243999999997E-2</v>
      </c>
      <c r="AT2276" s="156">
        <v>8.5597985999999997E-3</v>
      </c>
      <c r="AU2276" s="156">
        <v>0</v>
      </c>
      <c r="AV2276" s="282">
        <f t="shared" si="570"/>
        <v>3.1106260999999997E-6</v>
      </c>
      <c r="AW2276" s="282">
        <f t="shared" si="571"/>
        <v>3.1656060401119998E-8</v>
      </c>
      <c r="AX2276" s="283">
        <f t="shared" si="572"/>
        <v>0</v>
      </c>
      <c r="AY2276" s="157">
        <v>1.738224E-6</v>
      </c>
      <c r="AZ2276" s="157">
        <v>5.2446414999999999E-9</v>
      </c>
      <c r="BA2276" s="157">
        <v>1.4329109999999999E-13</v>
      </c>
      <c r="BB2276" s="157">
        <v>0</v>
      </c>
      <c r="BC2276" s="157">
        <v>0</v>
      </c>
      <c r="BD2276" s="157">
        <v>0</v>
      </c>
      <c r="BE2276" s="157">
        <v>1.3724021E-6</v>
      </c>
      <c r="BF2276" s="157">
        <v>0</v>
      </c>
      <c r="BG2276" s="157">
        <v>1.5986222999999999E-9</v>
      </c>
      <c r="BH2276" s="157">
        <v>8.1415583999999999E-10</v>
      </c>
      <c r="BI2276" s="157">
        <v>5.7247001999999995E-13</v>
      </c>
      <c r="BJ2276" s="157">
        <v>0</v>
      </c>
      <c r="BK2276" s="157">
        <v>0</v>
      </c>
      <c r="BL2276" s="157">
        <v>0</v>
      </c>
      <c r="BM2276" s="157">
        <v>0</v>
      </c>
      <c r="BN2276" s="157">
        <v>0</v>
      </c>
      <c r="BO2276" s="157">
        <v>2.3997925E-8</v>
      </c>
      <c r="BP2276" s="157">
        <v>0</v>
      </c>
      <c r="BQ2276" s="157">
        <v>0</v>
      </c>
      <c r="BR2276" s="157">
        <v>0</v>
      </c>
      <c r="BS2276" s="157">
        <v>0</v>
      </c>
      <c r="BT2276" s="157">
        <v>0</v>
      </c>
      <c r="BU2276"/>
      <c r="BV2276" s="155">
        <v>1.1116769E-4</v>
      </c>
      <c r="BW2276" s="155">
        <v>1.1021385E-5</v>
      </c>
      <c r="BX2276" s="155">
        <v>5.2226613999999997E-5</v>
      </c>
      <c r="BY2276" s="155">
        <v>8.3439485000000005E-10</v>
      </c>
      <c r="BZ2276" s="155">
        <v>9.0786936000000005E-6</v>
      </c>
      <c r="CA2276" s="155">
        <v>0</v>
      </c>
      <c r="CB2276" s="155">
        <v>2.1143025999999998E-5</v>
      </c>
      <c r="CC2276" s="155">
        <v>0</v>
      </c>
      <c r="CD2276" s="155">
        <v>0</v>
      </c>
      <c r="CE2276" s="155">
        <v>1.9246353000000001E-10</v>
      </c>
      <c r="CF2276" s="155">
        <v>0</v>
      </c>
      <c r="CG2276" s="155">
        <v>1.6981507999999998E-5</v>
      </c>
      <c r="CH2276" s="155">
        <v>0</v>
      </c>
      <c r="CI2276" s="155">
        <v>7.1543289999999998E-7</v>
      </c>
      <c r="CJ2276" s="155">
        <v>0</v>
      </c>
      <c r="CK2276" s="155">
        <v>0</v>
      </c>
      <c r="CL2276" s="155">
        <v>0</v>
      </c>
      <c r="CM2276"/>
      <c r="CN2276" s="284">
        <v>0</v>
      </c>
      <c r="CO2276" s="284">
        <v>1.8730861999999999</v>
      </c>
      <c r="CP2276" s="285">
        <v>0</v>
      </c>
      <c r="CQ2276" s="284">
        <v>7.5406709999999997E-3</v>
      </c>
      <c r="CR2276" s="284">
        <v>0</v>
      </c>
      <c r="CS2276" s="284">
        <v>0</v>
      </c>
      <c r="CT2276" s="284">
        <v>4.6081870000000001E-4</v>
      </c>
      <c r="CU2276" s="284">
        <v>0</v>
      </c>
      <c r="CV2276" s="284">
        <v>5.4629006999999999E-4</v>
      </c>
      <c r="CW2276" s="284">
        <v>1.9557955999999999E-4</v>
      </c>
      <c r="CX2276"/>
      <c r="CY2276"/>
      <c r="CZ2276"/>
      <c r="DA2276"/>
      <c r="DB2276" s="212"/>
      <c r="DC2276" s="48"/>
      <c r="DD2276" s="48"/>
      <c r="DE2276" s="48"/>
      <c r="DF2276" s="48"/>
      <c r="DG2276" s="48"/>
      <c r="DH2276" s="48"/>
      <c r="DI2276" s="48"/>
      <c r="DJ2276" s="48"/>
      <c r="DK2276" s="48"/>
      <c r="DL2276" s="48"/>
    </row>
    <row r="2277" spans="1:116" ht="14.4">
      <c r="A2277" t="s">
        <v>3163</v>
      </c>
      <c r="B2277" s="150" t="s">
        <v>325</v>
      </c>
      <c r="C2277" s="151" t="str">
        <f t="shared" si="579"/>
        <v>M.020.06.111</v>
      </c>
      <c r="D2277" s="54" t="s">
        <v>1395</v>
      </c>
      <c r="E2277" s="150" t="s">
        <v>352</v>
      </c>
      <c r="F2277" s="153" t="str">
        <f t="shared" si="580"/>
        <v>Figs, fresh in fruit bucket per 1 kg NL</v>
      </c>
      <c r="G2277" s="154">
        <f t="shared" si="578"/>
        <v>0.55091030666666674</v>
      </c>
      <c r="H2277"/>
      <c r="I2277"/>
      <c r="J2277" s="227">
        <f t="shared" si="581"/>
        <v>0.21578734053935503</v>
      </c>
      <c r="K2277"/>
      <c r="L2277" s="280">
        <f t="shared" si="582"/>
        <v>7.9537554999999994E-8</v>
      </c>
      <c r="M2277" s="280">
        <f t="shared" si="583"/>
        <v>4.3247599001800002E-2</v>
      </c>
      <c r="N2277" s="281">
        <f t="shared" si="584"/>
        <v>8.9903116000000005E-2</v>
      </c>
      <c r="O2277" s="280">
        <v>8.2636546000000005E-2</v>
      </c>
      <c r="P2277" s="219">
        <v>2.5287552000000001E-2</v>
      </c>
      <c r="Q2277" s="219">
        <v>5.4100021000000002E-3</v>
      </c>
      <c r="R2277" s="219">
        <v>0</v>
      </c>
      <c r="S2277" s="219">
        <v>0</v>
      </c>
      <c r="T2277" s="219">
        <v>0</v>
      </c>
      <c r="U2277" s="286">
        <v>7.9537554999999994E-8</v>
      </c>
      <c r="V2277" s="286">
        <v>1.9479018000000002E-6</v>
      </c>
      <c r="W2277" s="219">
        <v>0</v>
      </c>
      <c r="X2277" s="219">
        <v>0</v>
      </c>
      <c r="Y2277" s="219">
        <v>0</v>
      </c>
      <c r="Z2277" s="219">
        <v>1.2548096999999999E-2</v>
      </c>
      <c r="AA2277" s="219">
        <v>8.9903116000000005E-2</v>
      </c>
      <c r="AB2277" s="219">
        <v>0</v>
      </c>
      <c r="AC2277"/>
      <c r="AD2277" s="227">
        <f t="shared" si="573"/>
        <v>8.2636546000000005E-2</v>
      </c>
      <c r="AE2277" s="227">
        <f t="shared" si="574"/>
        <v>3.0699581539355005E-2</v>
      </c>
      <c r="AF2277" s="227">
        <f t="shared" si="575"/>
        <v>0.12060261800180001</v>
      </c>
      <c r="AG2277" s="227">
        <f t="shared" si="576"/>
        <v>4.3247599001799995E-2</v>
      </c>
      <c r="AH2277" s="227">
        <f t="shared" si="577"/>
        <v>0</v>
      </c>
      <c r="AI2277"/>
      <c r="AJ2277">
        <v>0</v>
      </c>
      <c r="AK2277" s="155">
        <v>0</v>
      </c>
      <c r="AL2277" s="155">
        <v>0</v>
      </c>
      <c r="AM2277" s="155">
        <v>0</v>
      </c>
      <c r="AN2277" s="155">
        <v>0</v>
      </c>
      <c r="AO2277" s="155">
        <v>0</v>
      </c>
      <c r="AP2277" s="155">
        <v>0</v>
      </c>
      <c r="AQ2277"/>
      <c r="AR2277" s="156">
        <v>1.8354774000000001E-2</v>
      </c>
      <c r="AS2277" s="156">
        <v>1.6187786999999999E-2</v>
      </c>
      <c r="AT2277" s="156">
        <v>2.166987E-3</v>
      </c>
      <c r="AU2277" s="156">
        <v>0</v>
      </c>
      <c r="AV2277" s="282">
        <f t="shared" si="570"/>
        <v>9.7049082999999984E-7</v>
      </c>
      <c r="AW2277" s="282">
        <f t="shared" si="571"/>
        <v>8.0140052813489994E-9</v>
      </c>
      <c r="AX2277" s="283">
        <f t="shared" si="572"/>
        <v>0</v>
      </c>
      <c r="AY2277" s="157">
        <v>5.1124476999999996E-7</v>
      </c>
      <c r="AZ2277" s="157">
        <v>1.5425489000000001E-9</v>
      </c>
      <c r="BA2277" s="157">
        <v>4.2144639000000002E-14</v>
      </c>
      <c r="BB2277" s="157">
        <v>0</v>
      </c>
      <c r="BC2277" s="157">
        <v>0</v>
      </c>
      <c r="BD2277" s="157">
        <v>0</v>
      </c>
      <c r="BE2277" s="157">
        <v>4.5924605999999999E-7</v>
      </c>
      <c r="BF2277" s="157">
        <v>0</v>
      </c>
      <c r="BG2277" s="157">
        <v>5.3494595999999999E-10</v>
      </c>
      <c r="BH2277" s="157">
        <v>2.2263645999999999E-10</v>
      </c>
      <c r="BI2277" s="157">
        <v>1.4601670999999999E-13</v>
      </c>
      <c r="BJ2277" s="157">
        <v>0</v>
      </c>
      <c r="BK2277" s="157">
        <v>0</v>
      </c>
      <c r="BL2277" s="157">
        <v>0</v>
      </c>
      <c r="BM2277" s="157">
        <v>0</v>
      </c>
      <c r="BN2277" s="157">
        <v>0</v>
      </c>
      <c r="BO2277" s="157">
        <v>5.7136857999999998E-9</v>
      </c>
      <c r="BP2277" s="157">
        <v>0</v>
      </c>
      <c r="BQ2277" s="157">
        <v>0</v>
      </c>
      <c r="BR2277" s="157">
        <v>0</v>
      </c>
      <c r="BS2277" s="157">
        <v>0</v>
      </c>
      <c r="BT2277" s="157">
        <v>0</v>
      </c>
      <c r="BU2277"/>
      <c r="BV2277" s="155">
        <v>3.2151448999999999E-5</v>
      </c>
      <c r="BW2277" s="155">
        <v>3.6880790999999999E-6</v>
      </c>
      <c r="BX2277" s="155">
        <v>1.5360840999999999E-5</v>
      </c>
      <c r="BY2277" s="155">
        <v>2.2817094999999999E-10</v>
      </c>
      <c r="BZ2277" s="155">
        <v>3.0379976000000002E-6</v>
      </c>
      <c r="CA2277" s="155">
        <v>0</v>
      </c>
      <c r="CB2277" s="155">
        <v>5.7817043999999999E-6</v>
      </c>
      <c r="CC2277" s="155">
        <v>0</v>
      </c>
      <c r="CD2277" s="155">
        <v>0</v>
      </c>
      <c r="CE2277" s="155">
        <v>5.2630462999999999E-11</v>
      </c>
      <c r="CF2277" s="155">
        <v>0</v>
      </c>
      <c r="CG2277" s="155">
        <v>4.0431412999999998E-6</v>
      </c>
      <c r="CH2277" s="155">
        <v>0</v>
      </c>
      <c r="CI2277" s="155">
        <v>2.3940485999999999E-7</v>
      </c>
      <c r="CJ2277" s="155">
        <v>0</v>
      </c>
      <c r="CK2277" s="155">
        <v>0</v>
      </c>
      <c r="CL2277" s="155">
        <v>0</v>
      </c>
      <c r="CM2277"/>
      <c r="CN2277" s="284">
        <v>0</v>
      </c>
      <c r="CO2277" s="284">
        <v>0.55091031000000001</v>
      </c>
      <c r="CP2277" s="285">
        <v>0</v>
      </c>
      <c r="CQ2277" s="284">
        <v>2.5233299999999998E-3</v>
      </c>
      <c r="CR2277" s="284">
        <v>0</v>
      </c>
      <c r="CS2277" s="284">
        <v>0</v>
      </c>
      <c r="CT2277" s="284">
        <v>1.5420346999999999E-4</v>
      </c>
      <c r="CU2277" s="284">
        <v>0</v>
      </c>
      <c r="CV2277" s="284">
        <v>1.4938673999999999E-4</v>
      </c>
      <c r="CW2277" s="284">
        <v>4.988538E-5</v>
      </c>
      <c r="CX2277"/>
      <c r="CY2277"/>
      <c r="CZ2277"/>
      <c r="DA2277"/>
      <c r="DB2277" s="212"/>
      <c r="DC2277" s="48"/>
      <c r="DD2277" s="48"/>
      <c r="DE2277" s="48"/>
      <c r="DF2277" s="48"/>
      <c r="DG2277" s="48"/>
      <c r="DH2277" s="48"/>
      <c r="DI2277" s="48"/>
      <c r="DJ2277" s="48"/>
      <c r="DK2277" s="48"/>
      <c r="DL2277" s="48"/>
    </row>
    <row r="2278" spans="1:116" ht="14.4">
      <c r="A2278" t="s">
        <v>3164</v>
      </c>
      <c r="B2278" s="150" t="s">
        <v>325</v>
      </c>
      <c r="C2278" s="151" t="str">
        <f t="shared" si="579"/>
        <v>M.020.06.112</v>
      </c>
      <c r="D2278" s="54" t="s">
        <v>1395</v>
      </c>
      <c r="E2278" s="150" t="s">
        <v>352</v>
      </c>
      <c r="F2278" s="153" t="str">
        <f t="shared" si="580"/>
        <v>Fruit snack Knijpfruit/Slurpfruit, in aluminium foil laminated paper per 250 gram NL</v>
      </c>
      <c r="G2278" s="154">
        <f t="shared" si="578"/>
        <v>0.77758320000000003</v>
      </c>
      <c r="H2278"/>
      <c r="I2278"/>
      <c r="J2278" s="227">
        <f t="shared" si="581"/>
        <v>0.18093177911366998</v>
      </c>
      <c r="K2278"/>
      <c r="L2278" s="280">
        <f t="shared" si="582"/>
        <v>1.6278377E-7</v>
      </c>
      <c r="M2278" s="280">
        <f t="shared" si="583"/>
        <v>3.9602310329899998E-2</v>
      </c>
      <c r="N2278" s="281">
        <f t="shared" si="584"/>
        <v>2.4691826E-2</v>
      </c>
      <c r="O2278" s="280">
        <v>0.11663748</v>
      </c>
      <c r="P2278" s="219">
        <v>2.3121194000000001E-2</v>
      </c>
      <c r="Q2278" s="219">
        <v>1.107226E-2</v>
      </c>
      <c r="R2278" s="219">
        <v>0</v>
      </c>
      <c r="S2278" s="219">
        <v>0</v>
      </c>
      <c r="T2278" s="219">
        <v>0</v>
      </c>
      <c r="U2278" s="286">
        <v>1.6278377E-7</v>
      </c>
      <c r="V2278" s="286">
        <v>3.9866298999999997E-6</v>
      </c>
      <c r="W2278" s="219">
        <v>0</v>
      </c>
      <c r="X2278" s="219">
        <v>0</v>
      </c>
      <c r="Y2278" s="219">
        <v>0</v>
      </c>
      <c r="Z2278" s="219">
        <v>5.4048697000000003E-3</v>
      </c>
      <c r="AA2278" s="219">
        <v>2.4691826E-2</v>
      </c>
      <c r="AB2278" s="219">
        <v>0</v>
      </c>
      <c r="AC2278"/>
      <c r="AD2278" s="227">
        <f t="shared" si="573"/>
        <v>0.11663748</v>
      </c>
      <c r="AE2278" s="227">
        <f t="shared" si="574"/>
        <v>3.4197603413669994E-2</v>
      </c>
      <c r="AF2278" s="227">
        <f t="shared" si="575"/>
        <v>5.8889266629899996E-2</v>
      </c>
      <c r="AG2278" s="227">
        <f t="shared" si="576"/>
        <v>3.9602310329899998E-2</v>
      </c>
      <c r="AH2278" s="227">
        <f t="shared" si="577"/>
        <v>0</v>
      </c>
      <c r="AI2278"/>
      <c r="AJ2278">
        <v>0</v>
      </c>
      <c r="AK2278" s="155">
        <v>0</v>
      </c>
      <c r="AL2278" s="155">
        <v>0</v>
      </c>
      <c r="AM2278" s="155">
        <v>0</v>
      </c>
      <c r="AN2278" s="155">
        <v>0</v>
      </c>
      <c r="AO2278" s="155">
        <v>0</v>
      </c>
      <c r="AP2278" s="155">
        <v>0</v>
      </c>
      <c r="AQ2278"/>
      <c r="AR2278" s="156">
        <v>2.0549964E-2</v>
      </c>
      <c r="AS2278" s="156">
        <v>1.9040221999999999E-2</v>
      </c>
      <c r="AT2278" s="156">
        <v>1.5097422E-3</v>
      </c>
      <c r="AU2278" s="156">
        <v>0</v>
      </c>
      <c r="AV2278" s="282">
        <f t="shared" si="570"/>
        <v>1.14150012E-6</v>
      </c>
      <c r="AW2278" s="282">
        <f t="shared" si="571"/>
        <v>5.5833660423730005E-9</v>
      </c>
      <c r="AX2278" s="283">
        <f t="shared" si="572"/>
        <v>0</v>
      </c>
      <c r="AY2278" s="157">
        <v>7.2159718000000004E-7</v>
      </c>
      <c r="AZ2278" s="157">
        <v>2.1772329E-9</v>
      </c>
      <c r="BA2278" s="157">
        <v>5.9485112999999997E-14</v>
      </c>
      <c r="BB2278" s="157">
        <v>0</v>
      </c>
      <c r="BC2278" s="157">
        <v>0</v>
      </c>
      <c r="BD2278" s="157">
        <v>0</v>
      </c>
      <c r="BE2278" s="157">
        <v>4.1990294000000002E-7</v>
      </c>
      <c r="BF2278" s="157">
        <v>0</v>
      </c>
      <c r="BG2278" s="157">
        <v>4.8911771E-10</v>
      </c>
      <c r="BH2278" s="157">
        <v>4.5565395999999998E-10</v>
      </c>
      <c r="BI2278" s="157">
        <v>2.3338725999999999E-13</v>
      </c>
      <c r="BJ2278" s="157">
        <v>0</v>
      </c>
      <c r="BK2278" s="157">
        <v>0</v>
      </c>
      <c r="BL2278" s="157">
        <v>0</v>
      </c>
      <c r="BM2278" s="157">
        <v>0</v>
      </c>
      <c r="BN2278" s="157">
        <v>0</v>
      </c>
      <c r="BO2278" s="157">
        <v>2.4610686E-9</v>
      </c>
      <c r="BP2278" s="157">
        <v>0</v>
      </c>
      <c r="BQ2278" s="157">
        <v>0</v>
      </c>
      <c r="BR2278" s="157">
        <v>0</v>
      </c>
      <c r="BS2278" s="157">
        <v>0</v>
      </c>
      <c r="BT2278" s="157">
        <v>0</v>
      </c>
      <c r="BU2278"/>
      <c r="BV2278" s="155">
        <v>4.1624920999999999E-5</v>
      </c>
      <c r="BW2278" s="155">
        <v>3.3721253000000002E-6</v>
      </c>
      <c r="BX2278" s="155">
        <v>2.1681081999999999E-5</v>
      </c>
      <c r="BY2278" s="155">
        <v>4.6698101000000003E-10</v>
      </c>
      <c r="BZ2278" s="155">
        <v>2.7777355000000001E-6</v>
      </c>
      <c r="CA2278" s="155">
        <v>0</v>
      </c>
      <c r="CB2278" s="155">
        <v>1.1832997E-5</v>
      </c>
      <c r="CC2278" s="155">
        <v>0</v>
      </c>
      <c r="CD2278" s="155">
        <v>0</v>
      </c>
      <c r="CE2278" s="155">
        <v>1.0771497E-10</v>
      </c>
      <c r="CF2278" s="155">
        <v>0</v>
      </c>
      <c r="CG2278" s="155">
        <v>1.7415111999999999E-6</v>
      </c>
      <c r="CH2278" s="155">
        <v>0</v>
      </c>
      <c r="CI2278" s="155">
        <v>2.1889530000000001E-7</v>
      </c>
      <c r="CJ2278" s="155">
        <v>0</v>
      </c>
      <c r="CK2278" s="155">
        <v>0</v>
      </c>
      <c r="CL2278" s="155">
        <v>0</v>
      </c>
      <c r="CM2278"/>
      <c r="CN2278" s="284">
        <v>0</v>
      </c>
      <c r="CO2278" s="284">
        <v>0.77758316999999999</v>
      </c>
      <c r="CP2278" s="285">
        <v>0</v>
      </c>
      <c r="CQ2278" s="284">
        <v>2.307159E-3</v>
      </c>
      <c r="CR2278" s="284">
        <v>0</v>
      </c>
      <c r="CS2278" s="284">
        <v>0</v>
      </c>
      <c r="CT2278" s="284">
        <v>1.4099302000000001E-4</v>
      </c>
      <c r="CU2278" s="284">
        <v>0</v>
      </c>
      <c r="CV2278" s="284">
        <v>3.0573904999999998E-4</v>
      </c>
      <c r="CW2278" s="284">
        <v>7.9734795000000001E-5</v>
      </c>
      <c r="CX2278"/>
      <c r="CY2278"/>
      <c r="CZ2278"/>
      <c r="DA2278"/>
      <c r="DB2278" s="212"/>
      <c r="DC2278" s="48"/>
      <c r="DD2278" s="48"/>
      <c r="DE2278" s="48"/>
      <c r="DF2278" s="48"/>
      <c r="DG2278" s="48"/>
      <c r="DH2278" s="48"/>
      <c r="DI2278" s="48"/>
      <c r="DJ2278" s="48"/>
      <c r="DK2278" s="48"/>
      <c r="DL2278" s="48"/>
    </row>
    <row r="2279" spans="1:116" ht="14.4">
      <c r="A2279" t="s">
        <v>3165</v>
      </c>
      <c r="B2279" s="150" t="s">
        <v>325</v>
      </c>
      <c r="C2279" s="151" t="str">
        <f t="shared" si="579"/>
        <v>M.020.06.113</v>
      </c>
      <c r="D2279" s="54" t="s">
        <v>1395</v>
      </c>
      <c r="E2279" s="150" t="s">
        <v>352</v>
      </c>
      <c r="F2279" s="153" t="str">
        <f t="shared" si="580"/>
        <v>Grapes w skin, in fruit bucket per 1 kg NL</v>
      </c>
      <c r="G2279" s="154">
        <f t="shared" si="578"/>
        <v>0.29129426000000003</v>
      </c>
      <c r="H2279"/>
      <c r="I2279"/>
      <c r="J2279" s="227">
        <f t="shared" si="581"/>
        <v>8.2358964387203998E-2</v>
      </c>
      <c r="K2279"/>
      <c r="L2279" s="280">
        <f t="shared" si="582"/>
        <v>3.8213973999999999E-8</v>
      </c>
      <c r="M2279" s="280">
        <f t="shared" si="583"/>
        <v>2.5405124173230001E-2</v>
      </c>
      <c r="N2279" s="281">
        <f t="shared" si="584"/>
        <v>1.3259663E-2</v>
      </c>
      <c r="O2279" s="280">
        <v>4.3694139E-2</v>
      </c>
      <c r="P2279" s="219">
        <v>1.7551204000000001E-2</v>
      </c>
      <c r="Q2279" s="219">
        <v>2.5992461E-3</v>
      </c>
      <c r="R2279" s="219">
        <v>0</v>
      </c>
      <c r="S2279" s="219">
        <v>0</v>
      </c>
      <c r="T2279" s="219">
        <v>0</v>
      </c>
      <c r="U2279" s="286">
        <v>3.8213973999999999E-8</v>
      </c>
      <c r="V2279" s="286">
        <v>9.3587322999999999E-7</v>
      </c>
      <c r="W2279" s="219">
        <v>0</v>
      </c>
      <c r="X2279" s="219">
        <v>0</v>
      </c>
      <c r="Y2279" s="219">
        <v>0</v>
      </c>
      <c r="Z2279" s="219">
        <v>5.2537382000000001E-3</v>
      </c>
      <c r="AA2279" s="219">
        <v>1.3259663E-2</v>
      </c>
      <c r="AB2279" s="219">
        <v>0</v>
      </c>
      <c r="AC2279"/>
      <c r="AD2279" s="227">
        <f t="shared" si="573"/>
        <v>4.3694139E-2</v>
      </c>
      <c r="AE2279" s="227">
        <f t="shared" si="574"/>
        <v>2.0151424187204E-2</v>
      </c>
      <c r="AF2279" s="227">
        <f t="shared" si="575"/>
        <v>3.3411048973230002E-2</v>
      </c>
      <c r="AG2279" s="227">
        <f t="shared" si="576"/>
        <v>2.5405124173230001E-2</v>
      </c>
      <c r="AH2279" s="227">
        <f t="shared" si="577"/>
        <v>0</v>
      </c>
      <c r="AI2279"/>
      <c r="AJ2279">
        <v>0</v>
      </c>
      <c r="AK2279" s="155">
        <v>0</v>
      </c>
      <c r="AL2279" s="155">
        <v>0</v>
      </c>
      <c r="AM2279" s="155">
        <v>0</v>
      </c>
      <c r="AN2279" s="155">
        <v>0</v>
      </c>
      <c r="AO2279" s="155">
        <v>0</v>
      </c>
      <c r="AP2279" s="155">
        <v>0</v>
      </c>
      <c r="AQ2279"/>
      <c r="AR2279" s="156">
        <v>1.0822406E-2</v>
      </c>
      <c r="AS2279" s="156">
        <v>9.8256488999999992E-3</v>
      </c>
      <c r="AT2279" s="156">
        <v>9.967574700000001E-4</v>
      </c>
      <c r="AU2279" s="156">
        <v>0</v>
      </c>
      <c r="AV2279" s="282">
        <f t="shared" si="570"/>
        <v>5.8906768000000007E-7</v>
      </c>
      <c r="AW2279" s="282">
        <f t="shared" si="571"/>
        <v>3.6862332339160001E-9</v>
      </c>
      <c r="AX2279" s="283">
        <f t="shared" si="572"/>
        <v>0</v>
      </c>
      <c r="AY2279" s="157">
        <v>2.7032107000000002E-7</v>
      </c>
      <c r="AZ2279" s="157">
        <v>8.1562392000000001E-10</v>
      </c>
      <c r="BA2279" s="157">
        <v>2.2284011000000001E-14</v>
      </c>
      <c r="BB2279" s="157">
        <v>0</v>
      </c>
      <c r="BC2279" s="157">
        <v>0</v>
      </c>
      <c r="BD2279" s="157">
        <v>0</v>
      </c>
      <c r="BE2279" s="157">
        <v>3.1874661E-7</v>
      </c>
      <c r="BF2279" s="157">
        <v>0</v>
      </c>
      <c r="BG2279" s="157">
        <v>3.7128726000000001E-10</v>
      </c>
      <c r="BH2279" s="157">
        <v>1.0696612E-10</v>
      </c>
      <c r="BI2279" s="157">
        <v>8.1749905000000003E-14</v>
      </c>
      <c r="BJ2279" s="157">
        <v>0</v>
      </c>
      <c r="BK2279" s="157">
        <v>0</v>
      </c>
      <c r="BL2279" s="157">
        <v>0</v>
      </c>
      <c r="BM2279" s="157">
        <v>0</v>
      </c>
      <c r="BN2279" s="157">
        <v>0</v>
      </c>
      <c r="BO2279" s="157">
        <v>2.3922519000000001E-9</v>
      </c>
      <c r="BP2279" s="157">
        <v>0</v>
      </c>
      <c r="BQ2279" s="157">
        <v>0</v>
      </c>
      <c r="BR2279" s="157">
        <v>0</v>
      </c>
      <c r="BS2279" s="157">
        <v>0</v>
      </c>
      <c r="BT2279" s="157">
        <v>0</v>
      </c>
      <c r="BU2279"/>
      <c r="BV2279" s="155">
        <v>1.7427335000000001E-5</v>
      </c>
      <c r="BW2279" s="155">
        <v>2.5597666E-6</v>
      </c>
      <c r="BX2279" s="155">
        <v>8.1220568000000005E-6</v>
      </c>
      <c r="BY2279" s="155">
        <v>1.0962518E-10</v>
      </c>
      <c r="BZ2279" s="155">
        <v>2.1085677000000002E-6</v>
      </c>
      <c r="CA2279" s="155">
        <v>0</v>
      </c>
      <c r="CB2279" s="155">
        <v>2.7778312E-6</v>
      </c>
      <c r="CC2279" s="155">
        <v>0</v>
      </c>
      <c r="CD2279" s="155">
        <v>0</v>
      </c>
      <c r="CE2279" s="155">
        <v>2.5286408999999999E-11</v>
      </c>
      <c r="CF2279" s="155">
        <v>0</v>
      </c>
      <c r="CG2279" s="155">
        <v>1.6928149E-6</v>
      </c>
      <c r="CH2279" s="155">
        <v>0</v>
      </c>
      <c r="CI2279" s="155">
        <v>1.6616252999999999E-7</v>
      </c>
      <c r="CJ2279" s="155">
        <v>0</v>
      </c>
      <c r="CK2279" s="155">
        <v>0</v>
      </c>
      <c r="CL2279" s="155">
        <v>0</v>
      </c>
      <c r="CM2279"/>
      <c r="CN2279" s="284">
        <v>0</v>
      </c>
      <c r="CO2279" s="284">
        <v>0.29129426000000003</v>
      </c>
      <c r="CP2279" s="285">
        <v>0</v>
      </c>
      <c r="CQ2279" s="284">
        <v>1.751355E-3</v>
      </c>
      <c r="CR2279" s="284">
        <v>0</v>
      </c>
      <c r="CS2279" s="284">
        <v>0</v>
      </c>
      <c r="CT2279" s="284">
        <v>1.0702723000000001E-4</v>
      </c>
      <c r="CU2279" s="284">
        <v>0</v>
      </c>
      <c r="CV2279" s="284">
        <v>7.1773153000000004E-5</v>
      </c>
      <c r="CW2279" s="284">
        <v>2.7929167E-5</v>
      </c>
      <c r="CX2279"/>
      <c r="CY2279"/>
      <c r="CZ2279"/>
      <c r="DA2279"/>
      <c r="DB2279" s="212"/>
      <c r="DC2279" s="48"/>
      <c r="DD2279" s="48"/>
      <c r="DE2279" s="48"/>
      <c r="DF2279" s="48"/>
      <c r="DG2279" s="48"/>
      <c r="DH2279" s="48"/>
      <c r="DI2279" s="48"/>
      <c r="DJ2279" s="48"/>
      <c r="DK2279" s="48"/>
      <c r="DL2279" s="48"/>
    </row>
    <row r="2280" spans="1:116" ht="14.4">
      <c r="A2280" t="s">
        <v>3166</v>
      </c>
      <c r="B2280" s="150" t="s">
        <v>325</v>
      </c>
      <c r="C2280" s="151" t="str">
        <f t="shared" si="579"/>
        <v>M.020.06.114</v>
      </c>
      <c r="D2280" s="54" t="s">
        <v>1395</v>
      </c>
      <c r="E2280" s="150" t="s">
        <v>352</v>
      </c>
      <c r="F2280" s="153" t="str">
        <f t="shared" si="580"/>
        <v>Kiwi, in fruit bucket per 1 kg NL</v>
      </c>
      <c r="G2280" s="154">
        <f t="shared" si="578"/>
        <v>0.33290910000000001</v>
      </c>
      <c r="H2280"/>
      <c r="I2280"/>
      <c r="J2280" s="227">
        <f t="shared" si="581"/>
        <v>0.120841158434734</v>
      </c>
      <c r="K2280"/>
      <c r="L2280" s="280">
        <f t="shared" si="582"/>
        <v>5.7835033999999999E-8</v>
      </c>
      <c r="M2280" s="280">
        <f t="shared" si="583"/>
        <v>2.8338894599700001E-2</v>
      </c>
      <c r="N2280" s="281">
        <f t="shared" si="584"/>
        <v>4.2565841E-2</v>
      </c>
      <c r="O2280" s="280">
        <v>4.9936365000000003E-2</v>
      </c>
      <c r="P2280" s="219">
        <v>2.1277889000000001E-2</v>
      </c>
      <c r="Q2280" s="219">
        <v>3.9338354999999998E-3</v>
      </c>
      <c r="R2280" s="219">
        <v>0</v>
      </c>
      <c r="S2280" s="219">
        <v>0</v>
      </c>
      <c r="T2280" s="219">
        <v>0</v>
      </c>
      <c r="U2280" s="286">
        <v>5.7835033999999999E-8</v>
      </c>
      <c r="V2280" s="286">
        <v>1.4163997000000001E-6</v>
      </c>
      <c r="W2280" s="219">
        <v>0</v>
      </c>
      <c r="X2280" s="219">
        <v>0</v>
      </c>
      <c r="Y2280" s="219">
        <v>0</v>
      </c>
      <c r="Z2280" s="219">
        <v>3.1257537E-3</v>
      </c>
      <c r="AA2280" s="219">
        <v>4.2565841E-2</v>
      </c>
      <c r="AB2280" s="219">
        <v>0</v>
      </c>
      <c r="AC2280"/>
      <c r="AD2280" s="227">
        <f t="shared" si="573"/>
        <v>4.9936365000000003E-2</v>
      </c>
      <c r="AE2280" s="227">
        <f t="shared" si="574"/>
        <v>2.5213198734734002E-2</v>
      </c>
      <c r="AF2280" s="227">
        <f t="shared" si="575"/>
        <v>6.7778981899699997E-2</v>
      </c>
      <c r="AG2280" s="227">
        <f t="shared" si="576"/>
        <v>2.8338894599700001E-2</v>
      </c>
      <c r="AH2280" s="227">
        <f t="shared" si="577"/>
        <v>0</v>
      </c>
      <c r="AI2280"/>
      <c r="AJ2280">
        <v>0</v>
      </c>
      <c r="AK2280" s="155">
        <v>0</v>
      </c>
      <c r="AL2280" s="155">
        <v>0</v>
      </c>
      <c r="AM2280" s="155">
        <v>0</v>
      </c>
      <c r="AN2280" s="155">
        <v>0</v>
      </c>
      <c r="AO2280" s="155">
        <v>0</v>
      </c>
      <c r="AP2280" s="155">
        <v>0</v>
      </c>
      <c r="AQ2280"/>
      <c r="AR2280" s="156">
        <v>1.2401171000000001E-2</v>
      </c>
      <c r="AS2280" s="156">
        <v>1.1598712000000001E-2</v>
      </c>
      <c r="AT2280" s="156">
        <v>8.0245936000000002E-4</v>
      </c>
      <c r="AU2280" s="156">
        <v>0</v>
      </c>
      <c r="AV2280" s="282">
        <f t="shared" si="570"/>
        <v>6.9536640999999996E-7</v>
      </c>
      <c r="AW2280" s="282">
        <f t="shared" si="571"/>
        <v>2.9676751851159999E-9</v>
      </c>
      <c r="AX2280" s="283">
        <f t="shared" si="572"/>
        <v>0</v>
      </c>
      <c r="AY2280" s="157">
        <v>3.0893963999999998E-7</v>
      </c>
      <c r="AZ2280" s="157">
        <v>9.3214547000000002E-10</v>
      </c>
      <c r="BA2280" s="157">
        <v>2.5467546000000001E-14</v>
      </c>
      <c r="BB2280" s="157">
        <v>0</v>
      </c>
      <c r="BC2280" s="157">
        <v>0</v>
      </c>
      <c r="BD2280" s="157">
        <v>0</v>
      </c>
      <c r="BE2280" s="157">
        <v>3.8642676999999998E-7</v>
      </c>
      <c r="BF2280" s="157">
        <v>0</v>
      </c>
      <c r="BG2280" s="157">
        <v>4.5012348999999998E-10</v>
      </c>
      <c r="BH2280" s="157">
        <v>1.6188814000000001E-10</v>
      </c>
      <c r="BI2280" s="157">
        <v>2.0311756999999999E-13</v>
      </c>
      <c r="BJ2280" s="157">
        <v>0</v>
      </c>
      <c r="BK2280" s="157">
        <v>0</v>
      </c>
      <c r="BL2280" s="157">
        <v>0</v>
      </c>
      <c r="BM2280" s="157">
        <v>0</v>
      </c>
      <c r="BN2280" s="157">
        <v>0</v>
      </c>
      <c r="BO2280" s="157">
        <v>1.4232895E-9</v>
      </c>
      <c r="BP2280" s="157">
        <v>0</v>
      </c>
      <c r="BQ2280" s="157">
        <v>0</v>
      </c>
      <c r="BR2280" s="157">
        <v>0</v>
      </c>
      <c r="BS2280" s="157">
        <v>0</v>
      </c>
      <c r="BT2280" s="157">
        <v>0</v>
      </c>
      <c r="BU2280"/>
      <c r="BV2280" s="155">
        <v>2.0354878E-5</v>
      </c>
      <c r="BW2280" s="155">
        <v>3.1032873000000001E-6</v>
      </c>
      <c r="BX2280" s="155">
        <v>9.2823889999999993E-6</v>
      </c>
      <c r="BY2280" s="155">
        <v>1.6591249999999999E-10</v>
      </c>
      <c r="BZ2280" s="155">
        <v>2.5562845000000001E-6</v>
      </c>
      <c r="CA2280" s="155">
        <v>0</v>
      </c>
      <c r="CB2280" s="155">
        <v>4.2041155E-6</v>
      </c>
      <c r="CC2280" s="155">
        <v>0</v>
      </c>
      <c r="CD2280" s="155">
        <v>0</v>
      </c>
      <c r="CE2280" s="155">
        <v>3.8269779000000002E-11</v>
      </c>
      <c r="CF2280" s="155">
        <v>0</v>
      </c>
      <c r="CG2280" s="155">
        <v>1.0071538E-6</v>
      </c>
      <c r="CH2280" s="155">
        <v>0</v>
      </c>
      <c r="CI2280" s="155">
        <v>2.0144418E-7</v>
      </c>
      <c r="CJ2280" s="155">
        <v>0</v>
      </c>
      <c r="CK2280" s="155">
        <v>0</v>
      </c>
      <c r="CL2280" s="155">
        <v>0</v>
      </c>
      <c r="CM2280"/>
      <c r="CN2280" s="284">
        <v>0</v>
      </c>
      <c r="CO2280" s="284">
        <v>0.33290910000000001</v>
      </c>
      <c r="CP2280" s="285">
        <v>0</v>
      </c>
      <c r="CQ2280" s="284">
        <v>2.1232239999999999E-3</v>
      </c>
      <c r="CR2280" s="284">
        <v>0</v>
      </c>
      <c r="CS2280" s="284">
        <v>0</v>
      </c>
      <c r="CT2280" s="284">
        <v>1.2975255000000001E-4</v>
      </c>
      <c r="CU2280" s="284">
        <v>0</v>
      </c>
      <c r="CV2280" s="284">
        <v>1.0862526E-4</v>
      </c>
      <c r="CW2280" s="284">
        <v>6.9393407000000005E-5</v>
      </c>
      <c r="CX2280"/>
      <c r="CY2280"/>
      <c r="CZ2280"/>
      <c r="DA2280"/>
      <c r="DB2280" s="212"/>
      <c r="DC2280" s="48"/>
      <c r="DD2280" s="48"/>
      <c r="DE2280" s="48"/>
      <c r="DF2280" s="48"/>
      <c r="DG2280" s="48"/>
      <c r="DH2280" s="48"/>
      <c r="DI2280" s="48"/>
      <c r="DJ2280" s="48"/>
      <c r="DK2280" s="48"/>
      <c r="DL2280" s="48"/>
    </row>
    <row r="2281" spans="1:116" ht="14.4">
      <c r="A2281" t="s">
        <v>3167</v>
      </c>
      <c r="B2281" s="150" t="s">
        <v>325</v>
      </c>
      <c r="C2281" s="151" t="str">
        <f t="shared" si="579"/>
        <v>M.020.06.115</v>
      </c>
      <c r="D2281" s="54" t="s">
        <v>1395</v>
      </c>
      <c r="E2281" s="150" t="s">
        <v>352</v>
      </c>
      <c r="F2281" s="153" t="str">
        <f t="shared" si="580"/>
        <v>Lemon, in plastic net per 1 kg NL</v>
      </c>
      <c r="G2281" s="154">
        <f t="shared" si="578"/>
        <v>0.30658088666666666</v>
      </c>
      <c r="H2281"/>
      <c r="I2281"/>
      <c r="J2281" s="227">
        <f t="shared" si="581"/>
        <v>8.6622550643564E-2</v>
      </c>
      <c r="K2281"/>
      <c r="L2281" s="280">
        <f t="shared" si="582"/>
        <v>2.9699233999999999E-8</v>
      </c>
      <c r="M2281" s="280">
        <f t="shared" si="583"/>
        <v>2.1432202944330001E-2</v>
      </c>
      <c r="N2281" s="281">
        <f t="shared" si="584"/>
        <v>1.9203185000000001E-2</v>
      </c>
      <c r="O2281" s="280">
        <v>4.5987132999999999E-2</v>
      </c>
      <c r="P2281" s="219">
        <v>1.5436708E-2</v>
      </c>
      <c r="Q2281" s="219">
        <v>2.0200887E-3</v>
      </c>
      <c r="R2281" s="219">
        <v>0</v>
      </c>
      <c r="S2281" s="219">
        <v>0</v>
      </c>
      <c r="T2281" s="219">
        <v>0</v>
      </c>
      <c r="U2281" s="286">
        <v>2.9699233999999999E-8</v>
      </c>
      <c r="V2281" s="286">
        <v>7.2734432999999998E-7</v>
      </c>
      <c r="W2281" s="219">
        <v>0</v>
      </c>
      <c r="X2281" s="219">
        <v>0</v>
      </c>
      <c r="Y2281" s="219">
        <v>0</v>
      </c>
      <c r="Z2281" s="219">
        <v>3.9746788999999996E-3</v>
      </c>
      <c r="AA2281" s="219">
        <v>1.9203185000000001E-2</v>
      </c>
      <c r="AB2281" s="219">
        <v>0</v>
      </c>
      <c r="AC2281"/>
      <c r="AD2281" s="227">
        <f t="shared" si="573"/>
        <v>4.5987132999999999E-2</v>
      </c>
      <c r="AE2281" s="227">
        <f t="shared" si="574"/>
        <v>1.7457553743563999E-2</v>
      </c>
      <c r="AF2281" s="227">
        <f t="shared" si="575"/>
        <v>3.6660709044329998E-2</v>
      </c>
      <c r="AG2281" s="227">
        <f t="shared" si="576"/>
        <v>2.1432202944330001E-2</v>
      </c>
      <c r="AH2281" s="227">
        <f t="shared" si="577"/>
        <v>0</v>
      </c>
      <c r="AI2281"/>
      <c r="AJ2281">
        <v>0</v>
      </c>
      <c r="AK2281" s="155">
        <v>0</v>
      </c>
      <c r="AL2281" s="155">
        <v>0</v>
      </c>
      <c r="AM2281" s="155">
        <v>0</v>
      </c>
      <c r="AN2281" s="155">
        <v>0</v>
      </c>
      <c r="AO2281" s="155">
        <v>0</v>
      </c>
      <c r="AP2281" s="155">
        <v>0</v>
      </c>
      <c r="AQ2281"/>
      <c r="AR2281" s="156">
        <v>1.0254042E-2</v>
      </c>
      <c r="AS2281" s="156">
        <v>9.4217380000000007E-3</v>
      </c>
      <c r="AT2281" s="156">
        <v>8.3230355000000003E-4</v>
      </c>
      <c r="AU2281" s="156">
        <v>0</v>
      </c>
      <c r="AV2281" s="282">
        <f t="shared" si="570"/>
        <v>5.648524E-7</v>
      </c>
      <c r="AW2281" s="282">
        <f t="shared" si="571"/>
        <v>3.0780456762080001E-9</v>
      </c>
      <c r="AX2281" s="283">
        <f t="shared" si="572"/>
        <v>0</v>
      </c>
      <c r="AY2281" s="157">
        <v>2.8450705999999997E-7</v>
      </c>
      <c r="AZ2281" s="157">
        <v>8.5842648000000004E-10</v>
      </c>
      <c r="BA2281" s="157">
        <v>2.3453438E-14</v>
      </c>
      <c r="BB2281" s="157">
        <v>0</v>
      </c>
      <c r="BC2281" s="157">
        <v>0</v>
      </c>
      <c r="BD2281" s="157">
        <v>0</v>
      </c>
      <c r="BE2281" s="157">
        <v>2.8034533999999998E-7</v>
      </c>
      <c r="BF2281" s="157">
        <v>0</v>
      </c>
      <c r="BG2281" s="157">
        <v>3.2655611E-10</v>
      </c>
      <c r="BH2281" s="157">
        <v>8.3132203E-11</v>
      </c>
      <c r="BI2281" s="157">
        <v>6.5929769999999994E-14</v>
      </c>
      <c r="BJ2281" s="157">
        <v>0</v>
      </c>
      <c r="BK2281" s="157">
        <v>0</v>
      </c>
      <c r="BL2281" s="157">
        <v>0</v>
      </c>
      <c r="BM2281" s="157">
        <v>0</v>
      </c>
      <c r="BN2281" s="157">
        <v>0</v>
      </c>
      <c r="BO2281" s="157">
        <v>1.8098415000000001E-9</v>
      </c>
      <c r="BP2281" s="157">
        <v>0</v>
      </c>
      <c r="BQ2281" s="157">
        <v>0</v>
      </c>
      <c r="BR2281" s="157">
        <v>0</v>
      </c>
      <c r="BS2281" s="157">
        <v>0</v>
      </c>
      <c r="BT2281" s="157">
        <v>0</v>
      </c>
      <c r="BU2281"/>
      <c r="BV2281" s="155">
        <v>1.6240018999999999E-5</v>
      </c>
      <c r="BW2281" s="155">
        <v>2.2513765E-6</v>
      </c>
      <c r="BX2281" s="155">
        <v>8.5482885999999993E-6</v>
      </c>
      <c r="BY2281" s="155">
        <v>8.5198776999999999E-11</v>
      </c>
      <c r="BZ2281" s="155">
        <v>1.8545362E-6</v>
      </c>
      <c r="CA2281" s="155">
        <v>0</v>
      </c>
      <c r="CB2281" s="155">
        <v>2.1588819000000002E-6</v>
      </c>
      <c r="CC2281" s="155">
        <v>0</v>
      </c>
      <c r="CD2281" s="155">
        <v>0</v>
      </c>
      <c r="CE2281" s="155">
        <v>1.9652155999999999E-11</v>
      </c>
      <c r="CF2281" s="155">
        <v>0</v>
      </c>
      <c r="CG2281" s="155">
        <v>1.2806873E-6</v>
      </c>
      <c r="CH2281" s="155">
        <v>0</v>
      </c>
      <c r="CI2281" s="155">
        <v>1.4614396E-7</v>
      </c>
      <c r="CJ2281" s="155">
        <v>0</v>
      </c>
      <c r="CK2281" s="155">
        <v>0</v>
      </c>
      <c r="CL2281" s="155">
        <v>0</v>
      </c>
      <c r="CM2281"/>
      <c r="CN2281" s="284">
        <v>0</v>
      </c>
      <c r="CO2281" s="284">
        <v>0.30658088999999999</v>
      </c>
      <c r="CP2281" s="285">
        <v>0</v>
      </c>
      <c r="CQ2281" s="284">
        <v>1.540359E-3</v>
      </c>
      <c r="CR2281" s="284">
        <v>0</v>
      </c>
      <c r="CS2281" s="284">
        <v>0</v>
      </c>
      <c r="CT2281" s="284">
        <v>9.4133033000000005E-5</v>
      </c>
      <c r="CU2281" s="284">
        <v>0</v>
      </c>
      <c r="CV2281" s="284">
        <v>5.5780840999999998E-5</v>
      </c>
      <c r="CW2281" s="284">
        <v>2.2524351E-5</v>
      </c>
      <c r="CX2281"/>
      <c r="CY2281"/>
      <c r="CZ2281"/>
      <c r="DA2281"/>
      <c r="DB2281" s="212"/>
      <c r="DC2281" s="48"/>
      <c r="DD2281" s="48"/>
      <c r="DE2281" s="48"/>
      <c r="DF2281" s="48"/>
      <c r="DG2281" s="48"/>
      <c r="DH2281" s="48"/>
      <c r="DI2281" s="48"/>
      <c r="DJ2281" s="48"/>
      <c r="DK2281" s="48"/>
      <c r="DL2281" s="48"/>
    </row>
    <row r="2282" spans="1:116" ht="14.4">
      <c r="A2282" t="s">
        <v>3168</v>
      </c>
      <c r="B2282" s="150" t="s">
        <v>325</v>
      </c>
      <c r="C2282" s="151" t="str">
        <f t="shared" si="579"/>
        <v>M.020.06.116</v>
      </c>
      <c r="D2282" s="54" t="s">
        <v>1395</v>
      </c>
      <c r="E2282" s="150" t="s">
        <v>352</v>
      </c>
      <c r="F2282" s="153" t="str">
        <f t="shared" si="580"/>
        <v>Manderins, in plastic net per 1 kg NL</v>
      </c>
      <c r="G2282" s="154">
        <f t="shared" si="578"/>
        <v>0.35140822666666671</v>
      </c>
      <c r="H2282"/>
      <c r="I2282"/>
      <c r="J2282" s="227">
        <f t="shared" si="581"/>
        <v>0.12958365967748101</v>
      </c>
      <c r="K2282"/>
      <c r="L2282" s="280">
        <f t="shared" si="582"/>
        <v>5.4121581000000002E-8</v>
      </c>
      <c r="M2282" s="280">
        <f t="shared" si="583"/>
        <v>2.4567882555900002E-2</v>
      </c>
      <c r="N2282" s="281">
        <f t="shared" si="584"/>
        <v>5.2304489000000003E-2</v>
      </c>
      <c r="O2282" s="280">
        <v>5.2711234000000003E-2</v>
      </c>
      <c r="P2282" s="219">
        <v>1.6962590999999999E-2</v>
      </c>
      <c r="Q2282" s="219">
        <v>3.6812530999999998E-3</v>
      </c>
      <c r="R2282" s="219">
        <v>0</v>
      </c>
      <c r="S2282" s="219">
        <v>0</v>
      </c>
      <c r="T2282" s="219">
        <v>0</v>
      </c>
      <c r="U2282" s="286">
        <v>5.4121581000000002E-8</v>
      </c>
      <c r="V2282" s="286">
        <v>1.3254559E-6</v>
      </c>
      <c r="W2282" s="219">
        <v>0</v>
      </c>
      <c r="X2282" s="219">
        <v>0</v>
      </c>
      <c r="Y2282" s="219">
        <v>0</v>
      </c>
      <c r="Z2282" s="219">
        <v>3.9227130000000004E-3</v>
      </c>
      <c r="AA2282" s="219">
        <v>5.2304489000000003E-2</v>
      </c>
      <c r="AB2282" s="219">
        <v>0</v>
      </c>
      <c r="AC2282"/>
      <c r="AD2282" s="227">
        <f t="shared" si="573"/>
        <v>5.2711234000000003E-2</v>
      </c>
      <c r="AE2282" s="227">
        <f t="shared" si="574"/>
        <v>2.0645223677481003E-2</v>
      </c>
      <c r="AF2282" s="227">
        <f t="shared" si="575"/>
        <v>7.2949658555900007E-2</v>
      </c>
      <c r="AG2282" s="227">
        <f t="shared" si="576"/>
        <v>2.4567882555900002E-2</v>
      </c>
      <c r="AH2282" s="227">
        <f t="shared" si="577"/>
        <v>0</v>
      </c>
      <c r="AI2282"/>
      <c r="AJ2282">
        <v>0</v>
      </c>
      <c r="AK2282" s="155">
        <v>0</v>
      </c>
      <c r="AL2282" s="155">
        <v>0</v>
      </c>
      <c r="AM2282" s="155">
        <v>0</v>
      </c>
      <c r="AN2282" s="155">
        <v>0</v>
      </c>
      <c r="AO2282" s="155">
        <v>0</v>
      </c>
      <c r="AP2282" s="155">
        <v>0</v>
      </c>
      <c r="AQ2282"/>
      <c r="AR2282" s="156">
        <v>1.1464916E-2</v>
      </c>
      <c r="AS2282" s="156">
        <v>1.057785E-2</v>
      </c>
      <c r="AT2282" s="156">
        <v>8.8706582000000001E-4</v>
      </c>
      <c r="AU2282" s="156">
        <v>0</v>
      </c>
      <c r="AV2282" s="282">
        <f t="shared" si="570"/>
        <v>6.3416366999999993E-7</v>
      </c>
      <c r="AW2282" s="282">
        <f t="shared" si="571"/>
        <v>3.2805688817440003E-9</v>
      </c>
      <c r="AX2282" s="283">
        <f t="shared" si="572"/>
        <v>0</v>
      </c>
      <c r="AY2282" s="157">
        <v>3.2610682999999999E-7</v>
      </c>
      <c r="AZ2282" s="157">
        <v>9.8394303000000007E-10</v>
      </c>
      <c r="BA2282" s="157">
        <v>2.6882728999999999E-14</v>
      </c>
      <c r="BB2282" s="157">
        <v>0</v>
      </c>
      <c r="BC2282" s="157">
        <v>0</v>
      </c>
      <c r="BD2282" s="157">
        <v>0</v>
      </c>
      <c r="BE2282" s="157">
        <v>3.0805683999999999E-7</v>
      </c>
      <c r="BF2282" s="157">
        <v>0</v>
      </c>
      <c r="BG2282" s="157">
        <v>3.5883543999999998E-10</v>
      </c>
      <c r="BH2282" s="157">
        <v>1.5149367999999999E-10</v>
      </c>
      <c r="BI2282" s="157">
        <v>9.0649015000000004E-14</v>
      </c>
      <c r="BJ2282" s="157">
        <v>0</v>
      </c>
      <c r="BK2282" s="157">
        <v>0</v>
      </c>
      <c r="BL2282" s="157">
        <v>0</v>
      </c>
      <c r="BM2282" s="157">
        <v>0</v>
      </c>
      <c r="BN2282" s="157">
        <v>0</v>
      </c>
      <c r="BO2282" s="157">
        <v>1.7861792000000001E-9</v>
      </c>
      <c r="BP2282" s="157">
        <v>0</v>
      </c>
      <c r="BQ2282" s="157">
        <v>0</v>
      </c>
      <c r="BR2282" s="157">
        <v>0</v>
      </c>
      <c r="BS2282" s="157">
        <v>0</v>
      </c>
      <c r="BT2282" s="157">
        <v>0</v>
      </c>
      <c r="BU2282"/>
      <c r="BV2282" s="155">
        <v>1.9668869999999999E-5</v>
      </c>
      <c r="BW2282" s="155">
        <v>2.4739198999999999E-6</v>
      </c>
      <c r="BX2282" s="155">
        <v>9.7981936999999992E-6</v>
      </c>
      <c r="BY2282" s="155">
        <v>1.5525965000000001E-10</v>
      </c>
      <c r="BZ2282" s="155">
        <v>2.0378528999999998E-6</v>
      </c>
      <c r="CA2282" s="155">
        <v>0</v>
      </c>
      <c r="CB2282" s="155">
        <v>3.9341791000000004E-6</v>
      </c>
      <c r="CC2282" s="155">
        <v>0</v>
      </c>
      <c r="CD2282" s="155">
        <v>0</v>
      </c>
      <c r="CE2282" s="155">
        <v>3.5812564999999998E-11</v>
      </c>
      <c r="CF2282" s="155">
        <v>0</v>
      </c>
      <c r="CG2282" s="155">
        <v>1.2639433E-6</v>
      </c>
      <c r="CH2282" s="155">
        <v>0</v>
      </c>
      <c r="CI2282" s="155">
        <v>1.6058996E-7</v>
      </c>
      <c r="CJ2282" s="155">
        <v>0</v>
      </c>
      <c r="CK2282" s="155">
        <v>0</v>
      </c>
      <c r="CL2282" s="155">
        <v>0</v>
      </c>
      <c r="CM2282"/>
      <c r="CN2282" s="284">
        <v>0</v>
      </c>
      <c r="CO2282" s="284">
        <v>0.35140821999999999</v>
      </c>
      <c r="CP2282" s="285">
        <v>0</v>
      </c>
      <c r="CQ2282" s="284">
        <v>1.6926199999999999E-3</v>
      </c>
      <c r="CR2282" s="284">
        <v>0</v>
      </c>
      <c r="CS2282" s="284">
        <v>0</v>
      </c>
      <c r="CT2282" s="284">
        <v>1.0343787E-4</v>
      </c>
      <c r="CU2282" s="284">
        <v>0</v>
      </c>
      <c r="CV2282" s="284">
        <v>1.0165068E-4</v>
      </c>
      <c r="CW2282" s="284">
        <v>3.0969473000000002E-5</v>
      </c>
      <c r="CX2282"/>
      <c r="CY2282"/>
      <c r="CZ2282"/>
      <c r="DA2282"/>
      <c r="DB2282" s="212"/>
      <c r="DC2282" s="48"/>
      <c r="DD2282" s="48"/>
      <c r="DE2282" s="48"/>
      <c r="DF2282" s="48"/>
      <c r="DG2282" s="48"/>
      <c r="DH2282" s="48"/>
      <c r="DI2282" s="48"/>
      <c r="DJ2282" s="48"/>
      <c r="DK2282" s="48"/>
      <c r="DL2282" s="48"/>
    </row>
    <row r="2283" spans="1:116" ht="14.4">
      <c r="A2283" t="s">
        <v>3169</v>
      </c>
      <c r="B2283" s="150" t="s">
        <v>325</v>
      </c>
      <c r="C2283" s="151" t="str">
        <f t="shared" si="579"/>
        <v>M.020.06.117</v>
      </c>
      <c r="D2283" s="54" t="s">
        <v>1395</v>
      </c>
      <c r="E2283" s="150" t="s">
        <v>352</v>
      </c>
      <c r="F2283" s="153" t="str">
        <f t="shared" si="580"/>
        <v>Mango, not packed NL</v>
      </c>
      <c r="G2283" s="154">
        <f t="shared" si="578"/>
        <v>0.87568420000000002</v>
      </c>
      <c r="H2283"/>
      <c r="I2283"/>
      <c r="J2283" s="227">
        <f t="shared" si="581"/>
        <v>0.21918227859521</v>
      </c>
      <c r="K2283"/>
      <c r="L2283" s="280">
        <f t="shared" si="582"/>
        <v>7.1195410000000002E-8</v>
      </c>
      <c r="M2283" s="280">
        <f t="shared" si="583"/>
        <v>3.7306063399799999E-2</v>
      </c>
      <c r="N2283" s="281">
        <f t="shared" si="584"/>
        <v>5.0523513999999999E-2</v>
      </c>
      <c r="O2283" s="280">
        <v>0.13135263</v>
      </c>
      <c r="P2283" s="219">
        <v>2.2659353E-2</v>
      </c>
      <c r="Q2283" s="219">
        <v>4.8425843000000001E-3</v>
      </c>
      <c r="R2283" s="219">
        <v>0</v>
      </c>
      <c r="S2283" s="219">
        <v>0</v>
      </c>
      <c r="T2283" s="219">
        <v>0</v>
      </c>
      <c r="U2283" s="286">
        <v>7.1195410000000002E-8</v>
      </c>
      <c r="V2283" s="286">
        <v>1.7435998E-6</v>
      </c>
      <c r="W2283" s="219">
        <v>0</v>
      </c>
      <c r="X2283" s="219">
        <v>0</v>
      </c>
      <c r="Y2283" s="219">
        <v>0</v>
      </c>
      <c r="Z2283" s="219">
        <v>9.8023824999999998E-3</v>
      </c>
      <c r="AA2283" s="219">
        <v>5.0523513999999999E-2</v>
      </c>
      <c r="AB2283" s="219">
        <v>0</v>
      </c>
      <c r="AC2283"/>
      <c r="AD2283" s="227">
        <f t="shared" si="573"/>
        <v>0.13135263</v>
      </c>
      <c r="AE2283" s="227">
        <f t="shared" si="574"/>
        <v>2.7503752095210002E-2</v>
      </c>
      <c r="AF2283" s="227">
        <f t="shared" si="575"/>
        <v>7.8027194899800006E-2</v>
      </c>
      <c r="AG2283" s="227">
        <f t="shared" si="576"/>
        <v>3.7306063399799999E-2</v>
      </c>
      <c r="AH2283" s="227">
        <f t="shared" si="577"/>
        <v>0</v>
      </c>
      <c r="AI2283"/>
      <c r="AJ2283">
        <v>0</v>
      </c>
      <c r="AK2283" s="155">
        <v>0</v>
      </c>
      <c r="AL2283" s="155">
        <v>0</v>
      </c>
      <c r="AM2283" s="155">
        <v>0</v>
      </c>
      <c r="AN2283" s="155">
        <v>0</v>
      </c>
      <c r="AO2283" s="155">
        <v>0</v>
      </c>
      <c r="AP2283" s="155">
        <v>0</v>
      </c>
      <c r="AQ2283"/>
      <c r="AR2283" s="156">
        <v>2.2472332000000001E-2</v>
      </c>
      <c r="AS2283" s="156">
        <v>2.0418828E-2</v>
      </c>
      <c r="AT2283" s="156">
        <v>2.0535032E-3</v>
      </c>
      <c r="AU2283" s="156">
        <v>0</v>
      </c>
      <c r="AV2283" s="282">
        <f t="shared" si="570"/>
        <v>1.2241503899999999E-6</v>
      </c>
      <c r="AW2283" s="282">
        <f t="shared" si="571"/>
        <v>7.5943164627189996E-9</v>
      </c>
      <c r="AX2283" s="283">
        <f t="shared" si="572"/>
        <v>0</v>
      </c>
      <c r="AY2283" s="157">
        <v>8.1263492E-7</v>
      </c>
      <c r="AZ2283" s="157">
        <v>2.4519156999999998E-9</v>
      </c>
      <c r="BA2283" s="157">
        <v>6.6989838999999998E-14</v>
      </c>
      <c r="BB2283" s="157">
        <v>0</v>
      </c>
      <c r="BC2283" s="157">
        <v>0</v>
      </c>
      <c r="BD2283" s="157">
        <v>0</v>
      </c>
      <c r="BE2283" s="157">
        <v>4.1151547E-7</v>
      </c>
      <c r="BF2283" s="157">
        <v>0</v>
      </c>
      <c r="BG2283" s="157">
        <v>4.7934768999999995E-10</v>
      </c>
      <c r="BH2283" s="157">
        <v>1.9928565999999999E-10</v>
      </c>
      <c r="BI2283" s="157">
        <v>2.5602287999999999E-13</v>
      </c>
      <c r="BJ2283" s="157">
        <v>0</v>
      </c>
      <c r="BK2283" s="157">
        <v>0</v>
      </c>
      <c r="BL2283" s="157">
        <v>0</v>
      </c>
      <c r="BM2283" s="157">
        <v>0</v>
      </c>
      <c r="BN2283" s="157">
        <v>0</v>
      </c>
      <c r="BO2283" s="157">
        <v>4.4634444000000002E-9</v>
      </c>
      <c r="BP2283" s="157">
        <v>0</v>
      </c>
      <c r="BQ2283" s="157">
        <v>0</v>
      </c>
      <c r="BR2283" s="157">
        <v>0</v>
      </c>
      <c r="BS2283" s="157">
        <v>0</v>
      </c>
      <c r="BT2283" s="157">
        <v>0</v>
      </c>
      <c r="BU2283"/>
      <c r="BV2283" s="155">
        <v>3.8991932999999999E-5</v>
      </c>
      <c r="BW2283" s="155">
        <v>3.3047678000000002E-6</v>
      </c>
      <c r="BX2283" s="155">
        <v>2.4416398E-5</v>
      </c>
      <c r="BY2283" s="155">
        <v>2.0423968000000001E-10</v>
      </c>
      <c r="BZ2283" s="155">
        <v>2.7222508999999999E-6</v>
      </c>
      <c r="CA2283" s="155">
        <v>0</v>
      </c>
      <c r="CB2283" s="155">
        <v>5.1753014000000002E-6</v>
      </c>
      <c r="CC2283" s="155">
        <v>0</v>
      </c>
      <c r="CD2283" s="155">
        <v>0</v>
      </c>
      <c r="CE2283" s="155">
        <v>4.7110417000000001E-11</v>
      </c>
      <c r="CF2283" s="155">
        <v>0</v>
      </c>
      <c r="CG2283" s="155">
        <v>3.1584405000000001E-6</v>
      </c>
      <c r="CH2283" s="155">
        <v>0</v>
      </c>
      <c r="CI2283" s="155">
        <v>2.1452292E-7</v>
      </c>
      <c r="CJ2283" s="155">
        <v>0</v>
      </c>
      <c r="CK2283" s="155">
        <v>0</v>
      </c>
      <c r="CL2283" s="155">
        <v>0</v>
      </c>
      <c r="CM2283"/>
      <c r="CN2283" s="284">
        <v>0</v>
      </c>
      <c r="CO2283" s="284">
        <v>0.87568418000000003</v>
      </c>
      <c r="CP2283" s="285">
        <v>0</v>
      </c>
      <c r="CQ2283" s="284">
        <v>2.2610740000000001E-3</v>
      </c>
      <c r="CR2283" s="284">
        <v>0</v>
      </c>
      <c r="CS2283" s="284">
        <v>0</v>
      </c>
      <c r="CT2283" s="284">
        <v>1.3817672E-4</v>
      </c>
      <c r="CU2283" s="284">
        <v>0</v>
      </c>
      <c r="CV2283" s="284">
        <v>1.337186E-4</v>
      </c>
      <c r="CW2283" s="284">
        <v>8.7468062000000006E-5</v>
      </c>
      <c r="CX2283"/>
      <c r="CY2283"/>
      <c r="CZ2283"/>
      <c r="DA2283"/>
      <c r="DB2283" s="212"/>
      <c r="DC2283" s="48"/>
      <c r="DD2283" s="48"/>
      <c r="DE2283" s="48"/>
      <c r="DF2283" s="48"/>
      <c r="DG2283" s="48"/>
      <c r="DH2283" s="48"/>
      <c r="DI2283" s="48"/>
      <c r="DJ2283" s="48"/>
      <c r="DK2283" s="48"/>
      <c r="DL2283" s="48"/>
    </row>
    <row r="2284" spans="1:116" ht="14.4">
      <c r="A2284" t="s">
        <v>3170</v>
      </c>
      <c r="B2284" s="150" t="s">
        <v>325</v>
      </c>
      <c r="C2284" s="151" t="str">
        <f t="shared" si="579"/>
        <v>M.020.06.118</v>
      </c>
      <c r="D2284" s="54" t="s">
        <v>1395</v>
      </c>
      <c r="E2284" s="150" t="s">
        <v>352</v>
      </c>
      <c r="F2284" s="153" t="str">
        <f t="shared" si="580"/>
        <v>Melon, honeydew, not packed NL</v>
      </c>
      <c r="G2284" s="154">
        <f t="shared" si="578"/>
        <v>0.38558156666666671</v>
      </c>
      <c r="H2284"/>
      <c r="I2284"/>
      <c r="J2284" s="227">
        <f t="shared" si="581"/>
        <v>8.6211586730751993E-2</v>
      </c>
      <c r="K2284"/>
      <c r="L2284" s="280">
        <f t="shared" si="582"/>
        <v>2.9302502000000001E-8</v>
      </c>
      <c r="M2284" s="280">
        <f t="shared" si="583"/>
        <v>2.0364069628249999E-2</v>
      </c>
      <c r="N2284" s="281">
        <f t="shared" si="584"/>
        <v>8.0102527999999992E-3</v>
      </c>
      <c r="O2284" s="280">
        <v>5.7837235000000001E-2</v>
      </c>
      <c r="P2284" s="219">
        <v>1.2958010000000001E-2</v>
      </c>
      <c r="Q2284" s="219">
        <v>1.9931037000000002E-3</v>
      </c>
      <c r="R2284" s="219">
        <v>0</v>
      </c>
      <c r="S2284" s="219">
        <v>0</v>
      </c>
      <c r="T2284" s="219">
        <v>0</v>
      </c>
      <c r="U2284" s="286">
        <v>2.9302502000000001E-8</v>
      </c>
      <c r="V2284" s="286">
        <v>7.1762825000000001E-7</v>
      </c>
      <c r="W2284" s="219">
        <v>0</v>
      </c>
      <c r="X2284" s="219">
        <v>0</v>
      </c>
      <c r="Y2284" s="219">
        <v>0</v>
      </c>
      <c r="Z2284" s="219">
        <v>5.4122383000000003E-3</v>
      </c>
      <c r="AA2284" s="219">
        <v>8.0102527999999992E-3</v>
      </c>
      <c r="AB2284" s="219">
        <v>0</v>
      </c>
      <c r="AC2284"/>
      <c r="AD2284" s="227">
        <f t="shared" si="573"/>
        <v>5.7837235000000001E-2</v>
      </c>
      <c r="AE2284" s="227">
        <f t="shared" si="574"/>
        <v>1.4951860630752E-2</v>
      </c>
      <c r="AF2284" s="227">
        <f t="shared" si="575"/>
        <v>2.2962084128250002E-2</v>
      </c>
      <c r="AG2284" s="227">
        <f t="shared" si="576"/>
        <v>2.0364069628250003E-2</v>
      </c>
      <c r="AH2284" s="227">
        <f t="shared" si="577"/>
        <v>0</v>
      </c>
      <c r="AI2284"/>
      <c r="AJ2284">
        <v>0</v>
      </c>
      <c r="AK2284" s="155">
        <v>0</v>
      </c>
      <c r="AL2284" s="155">
        <v>0</v>
      </c>
      <c r="AM2284" s="155">
        <v>0</v>
      </c>
      <c r="AN2284" s="155">
        <v>0</v>
      </c>
      <c r="AO2284" s="155">
        <v>0</v>
      </c>
      <c r="AP2284" s="155">
        <v>0</v>
      </c>
      <c r="AQ2284"/>
      <c r="AR2284" s="156">
        <v>1.0948387E-2</v>
      </c>
      <c r="AS2284" s="156">
        <v>9.8937338999999999E-3</v>
      </c>
      <c r="AT2284" s="156">
        <v>1.054653E-3</v>
      </c>
      <c r="AU2284" s="156">
        <v>0</v>
      </c>
      <c r="AV2284" s="282">
        <f t="shared" si="570"/>
        <v>5.9314951999999994E-7</v>
      </c>
      <c r="AW2284" s="282">
        <f t="shared" si="571"/>
        <v>3.9003438461199999E-9</v>
      </c>
      <c r="AX2284" s="283">
        <f t="shared" si="572"/>
        <v>0</v>
      </c>
      <c r="AY2284" s="157">
        <v>3.5781969999999998E-7</v>
      </c>
      <c r="AZ2284" s="157">
        <v>1.0796284E-9</v>
      </c>
      <c r="BA2284" s="157">
        <v>2.949699E-14</v>
      </c>
      <c r="BB2284" s="157">
        <v>0</v>
      </c>
      <c r="BC2284" s="157">
        <v>0</v>
      </c>
      <c r="BD2284" s="157">
        <v>0</v>
      </c>
      <c r="BE2284" s="157">
        <v>2.3532982000000001E-7</v>
      </c>
      <c r="BF2284" s="157">
        <v>0</v>
      </c>
      <c r="BG2284" s="157">
        <v>2.7412045000000002E-10</v>
      </c>
      <c r="BH2284" s="157">
        <v>8.2021698000000003E-11</v>
      </c>
      <c r="BI2284" s="157">
        <v>1.2000113E-13</v>
      </c>
      <c r="BJ2284" s="157">
        <v>0</v>
      </c>
      <c r="BK2284" s="157">
        <v>0</v>
      </c>
      <c r="BL2284" s="157">
        <v>0</v>
      </c>
      <c r="BM2284" s="157">
        <v>0</v>
      </c>
      <c r="BN2284" s="157">
        <v>0</v>
      </c>
      <c r="BO2284" s="157">
        <v>2.4644238E-9</v>
      </c>
      <c r="BP2284" s="157">
        <v>0</v>
      </c>
      <c r="BQ2284" s="157">
        <v>0</v>
      </c>
      <c r="BR2284" s="157">
        <v>0</v>
      </c>
      <c r="BS2284" s="157">
        <v>0</v>
      </c>
      <c r="BT2284" s="157">
        <v>0</v>
      </c>
      <c r="BU2284"/>
      <c r="BV2284" s="155">
        <v>1.8194366E-5</v>
      </c>
      <c r="BW2284" s="155">
        <v>1.8898692E-6</v>
      </c>
      <c r="BX2284" s="155">
        <v>1.0751037E-5</v>
      </c>
      <c r="BY2284" s="155">
        <v>8.4060666000000002E-11</v>
      </c>
      <c r="BZ2284" s="155">
        <v>1.5567503E-6</v>
      </c>
      <c r="CA2284" s="155">
        <v>0</v>
      </c>
      <c r="CB2284" s="155">
        <v>2.1300429000000001E-6</v>
      </c>
      <c r="CC2284" s="155">
        <v>0</v>
      </c>
      <c r="CD2284" s="155">
        <v>0</v>
      </c>
      <c r="CE2284" s="155">
        <v>1.9389636E-11</v>
      </c>
      <c r="CF2284" s="155">
        <v>0</v>
      </c>
      <c r="CG2284" s="155">
        <v>1.7438855000000001E-6</v>
      </c>
      <c r="CH2284" s="155">
        <v>0</v>
      </c>
      <c r="CI2284" s="155">
        <v>1.2267738000000001E-7</v>
      </c>
      <c r="CJ2284" s="155">
        <v>0</v>
      </c>
      <c r="CK2284" s="155">
        <v>0</v>
      </c>
      <c r="CL2284" s="155">
        <v>0</v>
      </c>
      <c r="CM2284"/>
      <c r="CN2284" s="284">
        <v>0</v>
      </c>
      <c r="CO2284" s="284">
        <v>0.38558156999999998</v>
      </c>
      <c r="CP2284" s="285">
        <v>0</v>
      </c>
      <c r="CQ2284" s="284">
        <v>1.2930210000000001E-3</v>
      </c>
      <c r="CR2284" s="284">
        <v>0</v>
      </c>
      <c r="CS2284" s="284">
        <v>0</v>
      </c>
      <c r="CT2284" s="284">
        <v>7.9017936000000006E-5</v>
      </c>
      <c r="CU2284" s="284">
        <v>0</v>
      </c>
      <c r="CV2284" s="284">
        <v>5.5035704000000003E-5</v>
      </c>
      <c r="CW2284" s="284">
        <v>4.0997376000000003E-5</v>
      </c>
      <c r="CX2284"/>
      <c r="CY2284"/>
      <c r="CZ2284"/>
      <c r="DA2284"/>
      <c r="DB2284" s="212"/>
      <c r="DC2284" s="48"/>
      <c r="DD2284" s="48"/>
      <c r="DE2284" s="48"/>
      <c r="DF2284" s="48"/>
      <c r="DG2284" s="48"/>
      <c r="DH2284" s="48"/>
      <c r="DI2284" s="48"/>
      <c r="DJ2284" s="48"/>
      <c r="DK2284" s="48"/>
      <c r="DL2284" s="48"/>
    </row>
    <row r="2285" spans="1:116" ht="14.4">
      <c r="A2285" t="s">
        <v>3171</v>
      </c>
      <c r="B2285" s="150" t="s">
        <v>325</v>
      </c>
      <c r="C2285" s="151" t="str">
        <f t="shared" si="579"/>
        <v>M.020.06.119</v>
      </c>
      <c r="D2285" s="54" t="s">
        <v>1395</v>
      </c>
      <c r="E2285" s="150" t="s">
        <v>352</v>
      </c>
      <c r="F2285" s="153" t="str">
        <f t="shared" si="580"/>
        <v>Olives, in brine in food can NL</v>
      </c>
      <c r="G2285" s="154">
        <f t="shared" si="578"/>
        <v>1.9384659333333332</v>
      </c>
      <c r="H2285"/>
      <c r="I2285"/>
      <c r="J2285" s="227">
        <f t="shared" si="581"/>
        <v>0.66938436123032996</v>
      </c>
      <c r="K2285"/>
      <c r="L2285" s="280">
        <f t="shared" si="582"/>
        <v>3.5073013000000001E-7</v>
      </c>
      <c r="M2285" s="280">
        <f t="shared" si="583"/>
        <v>0.17406384050019999</v>
      </c>
      <c r="N2285" s="281">
        <f t="shared" si="584"/>
        <v>0.20455028</v>
      </c>
      <c r="O2285" s="280">
        <v>0.29076988999999998</v>
      </c>
      <c r="P2285" s="219">
        <v>9.9754913000000001E-2</v>
      </c>
      <c r="Q2285" s="219">
        <v>2.3856035000000001E-2</v>
      </c>
      <c r="R2285" s="219">
        <v>0</v>
      </c>
      <c r="S2285" s="219">
        <v>0</v>
      </c>
      <c r="T2285" s="219">
        <v>0</v>
      </c>
      <c r="U2285" s="286">
        <v>3.5073013000000001E-7</v>
      </c>
      <c r="V2285" s="286">
        <v>8.5895001999999995E-6</v>
      </c>
      <c r="W2285" s="219">
        <v>0</v>
      </c>
      <c r="X2285" s="219">
        <v>0</v>
      </c>
      <c r="Y2285" s="219">
        <v>0</v>
      </c>
      <c r="Z2285" s="219">
        <v>5.0444303000000003E-2</v>
      </c>
      <c r="AA2285" s="219">
        <v>0.20455028</v>
      </c>
      <c r="AB2285" s="219">
        <v>0</v>
      </c>
      <c r="AC2285"/>
      <c r="AD2285" s="227">
        <f t="shared" si="573"/>
        <v>0.29076988999999998</v>
      </c>
      <c r="AE2285" s="227">
        <f t="shared" si="574"/>
        <v>0.12361988823032999</v>
      </c>
      <c r="AF2285" s="227">
        <f t="shared" si="575"/>
        <v>0.32816981750020002</v>
      </c>
      <c r="AG2285" s="227">
        <f t="shared" si="576"/>
        <v>0.17406384050019999</v>
      </c>
      <c r="AH2285" s="227">
        <f t="shared" si="577"/>
        <v>0</v>
      </c>
      <c r="AI2285"/>
      <c r="AJ2285">
        <v>0</v>
      </c>
      <c r="AK2285" s="155">
        <v>0</v>
      </c>
      <c r="AL2285" s="155">
        <v>0</v>
      </c>
      <c r="AM2285" s="155">
        <v>0</v>
      </c>
      <c r="AN2285" s="155">
        <v>0</v>
      </c>
      <c r="AO2285" s="155">
        <v>0</v>
      </c>
      <c r="AP2285" s="155">
        <v>0</v>
      </c>
      <c r="AQ2285"/>
      <c r="AR2285" s="156">
        <v>6.8738742000000005E-2</v>
      </c>
      <c r="AS2285" s="156">
        <v>6.0223819999999997E-2</v>
      </c>
      <c r="AT2285" s="156">
        <v>8.5149218999999998E-3</v>
      </c>
      <c r="AU2285" s="156">
        <v>0</v>
      </c>
      <c r="AV2285" s="282">
        <f t="shared" si="570"/>
        <v>3.6105408000000002E-6</v>
      </c>
      <c r="AW2285" s="282">
        <f t="shared" si="571"/>
        <v>3.1490096066389996E-8</v>
      </c>
      <c r="AX2285" s="283">
        <f t="shared" si="572"/>
        <v>0</v>
      </c>
      <c r="AY2285" s="157">
        <v>1.7988963999999999E-6</v>
      </c>
      <c r="AZ2285" s="157">
        <v>5.4277046E-9</v>
      </c>
      <c r="BA2285" s="157">
        <v>1.4829264E-13</v>
      </c>
      <c r="BB2285" s="157">
        <v>0</v>
      </c>
      <c r="BC2285" s="157">
        <v>0</v>
      </c>
      <c r="BD2285" s="157">
        <v>0</v>
      </c>
      <c r="BE2285" s="157">
        <v>1.8116444000000001E-6</v>
      </c>
      <c r="BF2285" s="157">
        <v>0</v>
      </c>
      <c r="BG2285" s="157">
        <v>2.1102670999999999E-9</v>
      </c>
      <c r="BH2285" s="157">
        <v>9.8174143999999997E-10</v>
      </c>
      <c r="BI2285" s="157">
        <v>7.8363375000000001E-13</v>
      </c>
      <c r="BJ2285" s="157">
        <v>0</v>
      </c>
      <c r="BK2285" s="157">
        <v>0</v>
      </c>
      <c r="BL2285" s="157">
        <v>0</v>
      </c>
      <c r="BM2285" s="157">
        <v>0</v>
      </c>
      <c r="BN2285" s="157">
        <v>0</v>
      </c>
      <c r="BO2285" s="157">
        <v>2.2969451E-8</v>
      </c>
      <c r="BP2285" s="157">
        <v>0</v>
      </c>
      <c r="BQ2285" s="157">
        <v>0</v>
      </c>
      <c r="BR2285" s="157">
        <v>0</v>
      </c>
      <c r="BS2285" s="157">
        <v>0</v>
      </c>
      <c r="BT2285" s="157">
        <v>0</v>
      </c>
      <c r="BU2285"/>
      <c r="BV2285" s="155">
        <v>1.2327724E-4</v>
      </c>
      <c r="BW2285" s="155">
        <v>1.4548819000000001E-5</v>
      </c>
      <c r="BX2285" s="155">
        <v>5.4049572999999998E-5</v>
      </c>
      <c r="BY2285" s="155">
        <v>1.0061464E-9</v>
      </c>
      <c r="BZ2285" s="155">
        <v>1.1984361999999999E-5</v>
      </c>
      <c r="CA2285" s="155">
        <v>0</v>
      </c>
      <c r="CB2285" s="155">
        <v>2.5495099999999999E-5</v>
      </c>
      <c r="CC2285" s="155">
        <v>0</v>
      </c>
      <c r="CD2285" s="155">
        <v>0</v>
      </c>
      <c r="CE2285" s="155">
        <v>2.3208017E-10</v>
      </c>
      <c r="CF2285" s="155">
        <v>0</v>
      </c>
      <c r="CG2285" s="155">
        <v>1.6253734999999999E-5</v>
      </c>
      <c r="CH2285" s="155">
        <v>0</v>
      </c>
      <c r="CI2285" s="155">
        <v>9.4440978999999995E-7</v>
      </c>
      <c r="CJ2285" s="155">
        <v>0</v>
      </c>
      <c r="CK2285" s="155">
        <v>0</v>
      </c>
      <c r="CL2285" s="155">
        <v>0</v>
      </c>
      <c r="CM2285"/>
      <c r="CN2285" s="284">
        <v>0</v>
      </c>
      <c r="CO2285" s="284">
        <v>1.9384659</v>
      </c>
      <c r="CP2285" s="285">
        <v>0</v>
      </c>
      <c r="CQ2285" s="284">
        <v>9.9540900000000005E-3</v>
      </c>
      <c r="CR2285" s="284">
        <v>0</v>
      </c>
      <c r="CS2285" s="284">
        <v>0</v>
      </c>
      <c r="CT2285" s="284">
        <v>6.0830539000000002E-4</v>
      </c>
      <c r="CU2285" s="284">
        <v>0</v>
      </c>
      <c r="CV2285" s="284">
        <v>6.5873826999999997E-4</v>
      </c>
      <c r="CW2285" s="284">
        <v>2.6772188000000001E-4</v>
      </c>
      <c r="CX2285"/>
      <c r="CY2285"/>
      <c r="CZ2285"/>
      <c r="DA2285"/>
      <c r="DB2285" s="212"/>
      <c r="DC2285" s="48"/>
      <c r="DD2285" s="48"/>
      <c r="DE2285" s="48"/>
      <c r="DF2285" s="48"/>
      <c r="DG2285" s="48"/>
      <c r="DH2285" s="48"/>
      <c r="DI2285" s="48"/>
      <c r="DJ2285" s="48"/>
      <c r="DK2285" s="48"/>
      <c r="DL2285" s="48"/>
    </row>
    <row r="2286" spans="1:116" ht="14.4">
      <c r="A2286" t="s">
        <v>3172</v>
      </c>
      <c r="B2286" s="150" t="s">
        <v>325</v>
      </c>
      <c r="C2286" s="151" t="str">
        <f t="shared" si="579"/>
        <v>M.020.06.120</v>
      </c>
      <c r="D2286" s="54" t="s">
        <v>1395</v>
      </c>
      <c r="E2286" s="150" t="s">
        <v>352</v>
      </c>
      <c r="F2286" s="153" t="str">
        <f t="shared" si="580"/>
        <v>Olives, in brine in glass jarper 720 ml NL</v>
      </c>
      <c r="G2286" s="154">
        <f t="shared" si="578"/>
        <v>1.4833601333333333</v>
      </c>
      <c r="H2286"/>
      <c r="I2286"/>
      <c r="J2286" s="227">
        <f t="shared" si="581"/>
        <v>0.56236455667024998</v>
      </c>
      <c r="K2286"/>
      <c r="L2286" s="280">
        <f t="shared" si="582"/>
        <v>2.3858725E-7</v>
      </c>
      <c r="M2286" s="280">
        <f t="shared" si="583"/>
        <v>0.15322215808299999</v>
      </c>
      <c r="N2286" s="281">
        <f t="shared" si="584"/>
        <v>0.18663814000000001</v>
      </c>
      <c r="O2286" s="280">
        <v>0.22250402</v>
      </c>
      <c r="P2286" s="219">
        <v>8.6327416000000004E-2</v>
      </c>
      <c r="Q2286" s="219">
        <v>1.6228277999999999E-2</v>
      </c>
      <c r="R2286" s="219">
        <v>0</v>
      </c>
      <c r="S2286" s="219">
        <v>0</v>
      </c>
      <c r="T2286" s="219">
        <v>0</v>
      </c>
      <c r="U2286" s="286">
        <v>2.3858725E-7</v>
      </c>
      <c r="V2286" s="286">
        <v>5.8430830000000002E-6</v>
      </c>
      <c r="W2286" s="219">
        <v>0</v>
      </c>
      <c r="X2286" s="219">
        <v>0</v>
      </c>
      <c r="Y2286" s="219">
        <v>0</v>
      </c>
      <c r="Z2286" s="219">
        <v>5.0660621000000003E-2</v>
      </c>
      <c r="AA2286" s="219">
        <v>0.18663814000000001</v>
      </c>
      <c r="AB2286" s="219">
        <v>0</v>
      </c>
      <c r="AC2286"/>
      <c r="AD2286" s="227">
        <f t="shared" si="573"/>
        <v>0.22250402</v>
      </c>
      <c r="AE2286" s="227">
        <f t="shared" si="574"/>
        <v>0.10256177567025</v>
      </c>
      <c r="AF2286" s="227">
        <f t="shared" si="575"/>
        <v>0.28919967708299998</v>
      </c>
      <c r="AG2286" s="227">
        <f t="shared" si="576"/>
        <v>0.15322215808299999</v>
      </c>
      <c r="AH2286" s="227">
        <f t="shared" si="577"/>
        <v>0</v>
      </c>
      <c r="AI2286"/>
      <c r="AJ2286">
        <v>0</v>
      </c>
      <c r="AK2286" s="155">
        <v>0</v>
      </c>
      <c r="AL2286" s="155">
        <v>0</v>
      </c>
      <c r="AM2286" s="155">
        <v>0</v>
      </c>
      <c r="AN2286" s="155">
        <v>0</v>
      </c>
      <c r="AO2286" s="155">
        <v>0</v>
      </c>
      <c r="AP2286" s="155">
        <v>0</v>
      </c>
      <c r="AQ2286"/>
      <c r="AR2286" s="156">
        <v>5.7146983999999998E-2</v>
      </c>
      <c r="AS2286" s="156">
        <v>4.9111699000000002E-2</v>
      </c>
      <c r="AT2286" s="156">
        <v>8.0352853000000002E-3</v>
      </c>
      <c r="AU2286" s="156">
        <v>0</v>
      </c>
      <c r="AV2286" s="282">
        <f t="shared" si="570"/>
        <v>2.9443464000000001E-6</v>
      </c>
      <c r="AW2286" s="282">
        <f t="shared" si="571"/>
        <v>2.9716292242750001E-8</v>
      </c>
      <c r="AX2286" s="283">
        <f t="shared" si="572"/>
        <v>0</v>
      </c>
      <c r="AY2286" s="157">
        <v>1.3765582000000001E-6</v>
      </c>
      <c r="AZ2286" s="157">
        <v>4.1534085000000004E-9</v>
      </c>
      <c r="BA2286" s="157">
        <v>1.1347705E-13</v>
      </c>
      <c r="BB2286" s="157">
        <v>0</v>
      </c>
      <c r="BC2286" s="157">
        <v>0</v>
      </c>
      <c r="BD2286" s="157">
        <v>0</v>
      </c>
      <c r="BE2286" s="157">
        <v>1.5677882E-6</v>
      </c>
      <c r="BF2286" s="157">
        <v>0</v>
      </c>
      <c r="BG2286" s="157">
        <v>1.8262149E-9</v>
      </c>
      <c r="BH2286" s="157">
        <v>6.6783825E-10</v>
      </c>
      <c r="BI2286" s="157">
        <v>7.6711570000000001E-13</v>
      </c>
      <c r="BJ2286" s="157">
        <v>0</v>
      </c>
      <c r="BK2286" s="157">
        <v>0</v>
      </c>
      <c r="BL2286" s="157">
        <v>0</v>
      </c>
      <c r="BM2286" s="157">
        <v>0</v>
      </c>
      <c r="BN2286" s="157">
        <v>0</v>
      </c>
      <c r="BO2286" s="157">
        <v>2.3067949999999999E-8</v>
      </c>
      <c r="BP2286" s="157">
        <v>0</v>
      </c>
      <c r="BQ2286" s="157">
        <v>0</v>
      </c>
      <c r="BR2286" s="157">
        <v>0</v>
      </c>
      <c r="BS2286" s="157">
        <v>0</v>
      </c>
      <c r="BT2286" s="157">
        <v>0</v>
      </c>
      <c r="BU2286"/>
      <c r="BV2286" s="155">
        <v>9.8806533999999996E-5</v>
      </c>
      <c r="BW2286" s="155">
        <v>1.2590477E-5</v>
      </c>
      <c r="BX2286" s="155">
        <v>4.1360016999999997E-5</v>
      </c>
      <c r="BY2286" s="155">
        <v>6.8443997000000004E-10</v>
      </c>
      <c r="BZ2286" s="155">
        <v>1.0371209E-5</v>
      </c>
      <c r="CA2286" s="155">
        <v>0</v>
      </c>
      <c r="CB2286" s="155">
        <v>1.7343266000000001E-5</v>
      </c>
      <c r="CC2286" s="155">
        <v>0</v>
      </c>
      <c r="CD2286" s="155">
        <v>0</v>
      </c>
      <c r="CE2286" s="155">
        <v>1.5787458E-10</v>
      </c>
      <c r="CF2286" s="155">
        <v>0</v>
      </c>
      <c r="CG2286" s="155">
        <v>1.6323434999999999E-5</v>
      </c>
      <c r="CH2286" s="155">
        <v>0</v>
      </c>
      <c r="CI2286" s="155">
        <v>8.1728763000000001E-7</v>
      </c>
      <c r="CJ2286" s="155">
        <v>0</v>
      </c>
      <c r="CK2286" s="155">
        <v>0</v>
      </c>
      <c r="CL2286" s="155">
        <v>0</v>
      </c>
      <c r="CM2286"/>
      <c r="CN2286" s="284">
        <v>0</v>
      </c>
      <c r="CO2286" s="284">
        <v>1.4833601999999999</v>
      </c>
      <c r="CP2286" s="285">
        <v>0</v>
      </c>
      <c r="CQ2286" s="284">
        <v>8.614221E-3</v>
      </c>
      <c r="CR2286" s="284">
        <v>0</v>
      </c>
      <c r="CS2286" s="284">
        <v>0</v>
      </c>
      <c r="CT2286" s="284">
        <v>5.2642452000000004E-4</v>
      </c>
      <c r="CU2286" s="284">
        <v>0</v>
      </c>
      <c r="CV2286" s="284">
        <v>4.4811249999999998E-4</v>
      </c>
      <c r="CW2286" s="284">
        <v>2.6207862000000002E-4</v>
      </c>
      <c r="CX2286"/>
      <c r="CY2286"/>
      <c r="CZ2286"/>
      <c r="DA2286"/>
      <c r="DB2286" s="212"/>
      <c r="DC2286" s="48"/>
      <c r="DD2286" s="48"/>
      <c r="DE2286" s="48"/>
      <c r="DF2286" s="48"/>
      <c r="DG2286" s="48"/>
      <c r="DH2286" s="48"/>
      <c r="DI2286" s="48"/>
      <c r="DJ2286" s="48"/>
      <c r="DK2286" s="48"/>
      <c r="DL2286" s="48"/>
    </row>
    <row r="2287" spans="1:116" ht="14.4">
      <c r="A2287" t="s">
        <v>3173</v>
      </c>
      <c r="B2287" s="150" t="s">
        <v>325</v>
      </c>
      <c r="C2287" s="151" t="str">
        <f t="shared" si="579"/>
        <v>M.020.06.121</v>
      </c>
      <c r="D2287" s="54" t="s">
        <v>1395</v>
      </c>
      <c r="E2287" s="150" t="s">
        <v>352</v>
      </c>
      <c r="F2287" s="153" t="str">
        <f t="shared" si="580"/>
        <v>Orange, in plastic net per 1 kg NL</v>
      </c>
      <c r="G2287" s="154">
        <f t="shared" si="578"/>
        <v>0.30974530666666666</v>
      </c>
      <c r="H2287"/>
      <c r="I2287"/>
      <c r="J2287" s="227">
        <f t="shared" si="581"/>
        <v>0.131786071684031</v>
      </c>
      <c r="K2287"/>
      <c r="L2287" s="280">
        <f t="shared" si="582"/>
        <v>4.2686131000000001E-8</v>
      </c>
      <c r="M2287" s="280">
        <f t="shared" si="583"/>
        <v>2.3548211997899998E-2</v>
      </c>
      <c r="N2287" s="281">
        <f t="shared" si="584"/>
        <v>6.1776021E-2</v>
      </c>
      <c r="O2287" s="280">
        <v>4.6461796E-2</v>
      </c>
      <c r="P2287" s="219">
        <v>1.7645396000000001E-2</v>
      </c>
      <c r="Q2287" s="219">
        <v>2.9034341999999999E-3</v>
      </c>
      <c r="R2287" s="219">
        <v>0</v>
      </c>
      <c r="S2287" s="219">
        <v>0</v>
      </c>
      <c r="T2287" s="219">
        <v>0</v>
      </c>
      <c r="U2287" s="286">
        <v>4.2686131000000001E-8</v>
      </c>
      <c r="V2287" s="286">
        <v>1.0453979E-6</v>
      </c>
      <c r="W2287" s="219">
        <v>0</v>
      </c>
      <c r="X2287" s="219">
        <v>0</v>
      </c>
      <c r="Y2287" s="219">
        <v>0</v>
      </c>
      <c r="Z2287" s="219">
        <v>2.9983364E-3</v>
      </c>
      <c r="AA2287" s="219">
        <v>6.1776021E-2</v>
      </c>
      <c r="AB2287" s="219">
        <v>0</v>
      </c>
      <c r="AC2287"/>
      <c r="AD2287" s="227">
        <f t="shared" si="573"/>
        <v>4.6461796E-2</v>
      </c>
      <c r="AE2287" s="227">
        <f t="shared" si="574"/>
        <v>2.0549918284031E-2</v>
      </c>
      <c r="AF2287" s="227">
        <f t="shared" si="575"/>
        <v>8.2325896597900003E-2</v>
      </c>
      <c r="AG2287" s="227">
        <f t="shared" si="576"/>
        <v>2.3548211997899998E-2</v>
      </c>
      <c r="AH2287" s="227">
        <f t="shared" si="577"/>
        <v>0</v>
      </c>
      <c r="AI2287"/>
      <c r="AJ2287">
        <v>0</v>
      </c>
      <c r="AK2287" s="155">
        <v>0</v>
      </c>
      <c r="AL2287" s="155">
        <v>0</v>
      </c>
      <c r="AM2287" s="155">
        <v>0</v>
      </c>
      <c r="AN2287" s="155">
        <v>0</v>
      </c>
      <c r="AO2287" s="155">
        <v>0</v>
      </c>
      <c r="AP2287" s="155">
        <v>0</v>
      </c>
      <c r="AQ2287"/>
      <c r="AR2287" s="156">
        <v>1.0876731000000001E-2</v>
      </c>
      <c r="AS2287" s="156">
        <v>1.0139787000000001E-2</v>
      </c>
      <c r="AT2287" s="156">
        <v>7.3694479E-4</v>
      </c>
      <c r="AU2287" s="156">
        <v>0</v>
      </c>
      <c r="AV2287" s="282">
        <f t="shared" si="570"/>
        <v>6.0790087000000002E-7</v>
      </c>
      <c r="AW2287" s="282">
        <f t="shared" si="571"/>
        <v>2.7253875131920003E-9</v>
      </c>
      <c r="AX2287" s="283">
        <f t="shared" si="572"/>
        <v>0</v>
      </c>
      <c r="AY2287" s="157">
        <v>2.8744364000000001E-7</v>
      </c>
      <c r="AZ2287" s="157">
        <v>8.6728685000000004E-10</v>
      </c>
      <c r="BA2287" s="157">
        <v>2.3695515999999999E-14</v>
      </c>
      <c r="BB2287" s="157">
        <v>0</v>
      </c>
      <c r="BC2287" s="157">
        <v>0</v>
      </c>
      <c r="BD2287" s="157">
        <v>0</v>
      </c>
      <c r="BE2287" s="157">
        <v>3.2045723000000001E-7</v>
      </c>
      <c r="BF2287" s="157">
        <v>0</v>
      </c>
      <c r="BG2287" s="157">
        <v>3.7327984999999998E-10</v>
      </c>
      <c r="BH2287" s="157">
        <v>1.1948430000000001E-10</v>
      </c>
      <c r="BI2287" s="157">
        <v>4.1917676000000001E-14</v>
      </c>
      <c r="BJ2287" s="157">
        <v>0</v>
      </c>
      <c r="BK2287" s="157">
        <v>0</v>
      </c>
      <c r="BL2287" s="157">
        <v>0</v>
      </c>
      <c r="BM2287" s="157">
        <v>0</v>
      </c>
      <c r="BN2287" s="157">
        <v>0</v>
      </c>
      <c r="BO2287" s="157">
        <v>1.3652709000000001E-9</v>
      </c>
      <c r="BP2287" s="157">
        <v>0</v>
      </c>
      <c r="BQ2287" s="157">
        <v>0</v>
      </c>
      <c r="BR2287" s="157">
        <v>0</v>
      </c>
      <c r="BS2287" s="157">
        <v>0</v>
      </c>
      <c r="BT2287" s="157">
        <v>0</v>
      </c>
      <c r="BU2287"/>
      <c r="BV2287" s="155">
        <v>1.7566130999999999E-5</v>
      </c>
      <c r="BW2287" s="155">
        <v>2.5735041000000001E-6</v>
      </c>
      <c r="BX2287" s="155">
        <v>8.6365210000000002E-6</v>
      </c>
      <c r="BY2287" s="155">
        <v>1.2245455E-10</v>
      </c>
      <c r="BZ2287" s="155">
        <v>2.1198837999999999E-6</v>
      </c>
      <c r="CA2287" s="155">
        <v>0</v>
      </c>
      <c r="CB2287" s="155">
        <v>3.1029189999999999E-6</v>
      </c>
      <c r="CC2287" s="155">
        <v>0</v>
      </c>
      <c r="CD2287" s="155">
        <v>0</v>
      </c>
      <c r="CE2287" s="155">
        <v>2.8245660999999999E-11</v>
      </c>
      <c r="CF2287" s="155">
        <v>0</v>
      </c>
      <c r="CG2287" s="155">
        <v>9.6609848999999998E-7</v>
      </c>
      <c r="CH2287" s="155">
        <v>0</v>
      </c>
      <c r="CI2287" s="155">
        <v>1.6705427999999999E-7</v>
      </c>
      <c r="CJ2287" s="155">
        <v>0</v>
      </c>
      <c r="CK2287" s="155">
        <v>0</v>
      </c>
      <c r="CL2287" s="155">
        <v>0</v>
      </c>
      <c r="CM2287"/>
      <c r="CN2287" s="284">
        <v>0</v>
      </c>
      <c r="CO2287" s="284">
        <v>0.30974531</v>
      </c>
      <c r="CP2287" s="285">
        <v>0</v>
      </c>
      <c r="CQ2287" s="284">
        <v>1.760754E-3</v>
      </c>
      <c r="CR2287" s="284">
        <v>0</v>
      </c>
      <c r="CS2287" s="284">
        <v>0</v>
      </c>
      <c r="CT2287" s="284">
        <v>1.0760161E-4</v>
      </c>
      <c r="CU2287" s="284">
        <v>0</v>
      </c>
      <c r="CV2287" s="284">
        <v>8.0172717999999995E-5</v>
      </c>
      <c r="CW2287" s="284">
        <v>1.4320820999999999E-5</v>
      </c>
      <c r="CX2287"/>
      <c r="CY2287"/>
      <c r="CZ2287"/>
      <c r="DA2287"/>
      <c r="DB2287" s="212"/>
      <c r="DC2287" s="48"/>
      <c r="DD2287" s="48"/>
      <c r="DE2287" s="48"/>
      <c r="DF2287" s="48"/>
      <c r="DG2287" s="48"/>
      <c r="DH2287" s="48"/>
      <c r="DI2287" s="48"/>
      <c r="DJ2287" s="48"/>
      <c r="DK2287" s="48"/>
      <c r="DL2287" s="48"/>
    </row>
    <row r="2288" spans="1:116" ht="14.4">
      <c r="A2288" t="s">
        <v>3174</v>
      </c>
      <c r="B2288" s="150" t="s">
        <v>325</v>
      </c>
      <c r="C2288" s="151" t="str">
        <f t="shared" si="579"/>
        <v>M.020.06.122</v>
      </c>
      <c r="D2288" s="54" t="s">
        <v>1395</v>
      </c>
      <c r="E2288" s="150" t="s">
        <v>352</v>
      </c>
      <c r="F2288" s="153" t="str">
        <f t="shared" si="580"/>
        <v>Peach, w skin in fruit bucket per 1 kg NL</v>
      </c>
      <c r="G2288" s="154">
        <f t="shared" si="578"/>
        <v>0.27786245333333337</v>
      </c>
      <c r="H2288"/>
      <c r="I2288"/>
      <c r="J2288" s="227">
        <f t="shared" si="581"/>
        <v>0.13197672050994999</v>
      </c>
      <c r="K2288"/>
      <c r="L2288" s="280">
        <f t="shared" si="582"/>
        <v>4.2534149999999997E-8</v>
      </c>
      <c r="M2288" s="280">
        <f t="shared" si="583"/>
        <v>2.07137489758E-2</v>
      </c>
      <c r="N2288" s="281">
        <f t="shared" si="584"/>
        <v>6.9583561000000002E-2</v>
      </c>
      <c r="O2288" s="280">
        <v>4.1679368000000001E-2</v>
      </c>
      <c r="P2288" s="219">
        <v>1.370856E-2</v>
      </c>
      <c r="Q2288" s="219">
        <v>2.8930967999999998E-3</v>
      </c>
      <c r="R2288" s="219">
        <v>0</v>
      </c>
      <c r="S2288" s="219">
        <v>0</v>
      </c>
      <c r="T2288" s="219">
        <v>0</v>
      </c>
      <c r="U2288" s="286">
        <v>4.2534149999999997E-8</v>
      </c>
      <c r="V2288" s="286">
        <v>1.0416758E-6</v>
      </c>
      <c r="W2288" s="219">
        <v>0</v>
      </c>
      <c r="X2288" s="219">
        <v>0</v>
      </c>
      <c r="Y2288" s="219">
        <v>0</v>
      </c>
      <c r="Z2288" s="219">
        <v>4.1110505000000004E-3</v>
      </c>
      <c r="AA2288" s="219">
        <v>6.9583561000000002E-2</v>
      </c>
      <c r="AB2288" s="219">
        <v>0</v>
      </c>
      <c r="AC2288"/>
      <c r="AD2288" s="227">
        <f t="shared" si="573"/>
        <v>4.1679368000000001E-2</v>
      </c>
      <c r="AE2288" s="227">
        <f t="shared" si="574"/>
        <v>1.660274100995E-2</v>
      </c>
      <c r="AF2288" s="227">
        <f t="shared" si="575"/>
        <v>8.6186259475799998E-2</v>
      </c>
      <c r="AG2288" s="227">
        <f t="shared" si="576"/>
        <v>2.07137489758E-2</v>
      </c>
      <c r="AH2288" s="227">
        <f t="shared" si="577"/>
        <v>0</v>
      </c>
      <c r="AI2288"/>
      <c r="AJ2288">
        <v>0</v>
      </c>
      <c r="AK2288" s="155">
        <v>0</v>
      </c>
      <c r="AL2288" s="155">
        <v>0</v>
      </c>
      <c r="AM2288" s="155">
        <v>0</v>
      </c>
      <c r="AN2288" s="155">
        <v>0</v>
      </c>
      <c r="AO2288" s="155">
        <v>0</v>
      </c>
      <c r="AP2288" s="155">
        <v>0</v>
      </c>
      <c r="AQ2288"/>
      <c r="AR2288" s="156">
        <v>9.2808839000000001E-3</v>
      </c>
      <c r="AS2288" s="156">
        <v>8.4537056999999995E-3</v>
      </c>
      <c r="AT2288" s="156">
        <v>8.2717827999999999E-4</v>
      </c>
      <c r="AU2288" s="156">
        <v>0</v>
      </c>
      <c r="AV2288" s="282">
        <f t="shared" si="570"/>
        <v>5.0681689000000003E-7</v>
      </c>
      <c r="AW2288" s="282">
        <f t="shared" si="571"/>
        <v>3.0590912970430002E-9</v>
      </c>
      <c r="AX2288" s="283">
        <f t="shared" si="572"/>
        <v>0</v>
      </c>
      <c r="AY2288" s="157">
        <v>2.5785635999999999E-7</v>
      </c>
      <c r="AZ2288" s="157">
        <v>7.7801486999999996E-10</v>
      </c>
      <c r="BA2288" s="157">
        <v>2.1256477999999999E-14</v>
      </c>
      <c r="BB2288" s="157">
        <v>0</v>
      </c>
      <c r="BC2288" s="157">
        <v>0</v>
      </c>
      <c r="BD2288" s="157">
        <v>0</v>
      </c>
      <c r="BE2288" s="157">
        <v>2.4896052999999999E-7</v>
      </c>
      <c r="BF2288" s="157">
        <v>0</v>
      </c>
      <c r="BG2288" s="157">
        <v>2.8999797999999998E-10</v>
      </c>
      <c r="BH2288" s="157">
        <v>1.1905888E-10</v>
      </c>
      <c r="BI2288" s="157">
        <v>6.1010565000000003E-14</v>
      </c>
      <c r="BJ2288" s="157">
        <v>0</v>
      </c>
      <c r="BK2288" s="157">
        <v>0</v>
      </c>
      <c r="BL2288" s="157">
        <v>0</v>
      </c>
      <c r="BM2288" s="157">
        <v>0</v>
      </c>
      <c r="BN2288" s="157">
        <v>0</v>
      </c>
      <c r="BO2288" s="157">
        <v>1.8719373E-9</v>
      </c>
      <c r="BP2288" s="157">
        <v>0</v>
      </c>
      <c r="BQ2288" s="157">
        <v>0</v>
      </c>
      <c r="BR2288" s="157">
        <v>0</v>
      </c>
      <c r="BS2288" s="157">
        <v>0</v>
      </c>
      <c r="BT2288" s="157">
        <v>0</v>
      </c>
      <c r="BU2288"/>
      <c r="BV2288" s="155">
        <v>1.5940228E-5</v>
      </c>
      <c r="BW2288" s="155">
        <v>1.9993336999999999E-6</v>
      </c>
      <c r="BX2288" s="155">
        <v>7.7475424999999995E-6</v>
      </c>
      <c r="BY2288" s="155">
        <v>1.2201856E-10</v>
      </c>
      <c r="BZ2288" s="155">
        <v>1.6469199E-6</v>
      </c>
      <c r="CA2288" s="155">
        <v>0</v>
      </c>
      <c r="CB2288" s="155">
        <v>3.0918713000000001E-6</v>
      </c>
      <c r="CC2288" s="155">
        <v>0</v>
      </c>
      <c r="CD2288" s="155">
        <v>0</v>
      </c>
      <c r="CE2288" s="155">
        <v>2.8145095E-11</v>
      </c>
      <c r="CF2288" s="155">
        <v>0</v>
      </c>
      <c r="CG2288" s="155">
        <v>1.3246278E-6</v>
      </c>
      <c r="CH2288" s="155">
        <v>0</v>
      </c>
      <c r="CI2288" s="155">
        <v>1.2978307000000001E-7</v>
      </c>
      <c r="CJ2288" s="155">
        <v>0</v>
      </c>
      <c r="CK2288" s="155">
        <v>0</v>
      </c>
      <c r="CL2288" s="155">
        <v>0</v>
      </c>
      <c r="CM2288"/>
      <c r="CN2288" s="284">
        <v>0</v>
      </c>
      <c r="CO2288" s="284">
        <v>0.27786244999999998</v>
      </c>
      <c r="CP2288" s="285">
        <v>0</v>
      </c>
      <c r="CQ2288" s="284">
        <v>1.3679149999999999E-3</v>
      </c>
      <c r="CR2288" s="284">
        <v>0</v>
      </c>
      <c r="CS2288" s="284">
        <v>0</v>
      </c>
      <c r="CT2288" s="284">
        <v>8.3594790000000001E-5</v>
      </c>
      <c r="CU2288" s="284">
        <v>0</v>
      </c>
      <c r="CV2288" s="284">
        <v>7.9887269999999994E-5</v>
      </c>
      <c r="CW2288" s="284">
        <v>2.0843746000000001E-5</v>
      </c>
      <c r="CX2288"/>
      <c r="CY2288"/>
      <c r="CZ2288"/>
      <c r="DA2288"/>
      <c r="DB2288" s="212"/>
      <c r="DC2288" s="48"/>
      <c r="DD2288" s="48"/>
      <c r="DE2288" s="48"/>
      <c r="DF2288" s="48"/>
      <c r="DG2288" s="48"/>
      <c r="DH2288" s="48"/>
      <c r="DI2288" s="48"/>
      <c r="DJ2288" s="48"/>
      <c r="DK2288" s="48"/>
      <c r="DL2288" s="48"/>
    </row>
    <row r="2289" spans="1:116" ht="14.4">
      <c r="A2289" t="s">
        <v>3175</v>
      </c>
      <c r="B2289" s="150" t="s">
        <v>325</v>
      </c>
      <c r="C2289" s="151" t="str">
        <f t="shared" si="579"/>
        <v>M.020.06.123</v>
      </c>
      <c r="D2289" s="54" t="s">
        <v>1395</v>
      </c>
      <c r="E2289" s="150" t="s">
        <v>352</v>
      </c>
      <c r="F2289" s="153" t="str">
        <f t="shared" si="580"/>
        <v>Pineapple in fruit bucket per 1 kg NL</v>
      </c>
      <c r="G2289" s="154">
        <f t="shared" si="578"/>
        <v>0.21974557333333336</v>
      </c>
      <c r="H2289"/>
      <c r="I2289"/>
      <c r="J2289" s="227">
        <f t="shared" si="581"/>
        <v>5.0176681268725001E-2</v>
      </c>
      <c r="K2289"/>
      <c r="L2289" s="280">
        <f t="shared" si="582"/>
        <v>2.4094175E-8</v>
      </c>
      <c r="M2289" s="280">
        <f t="shared" si="583"/>
        <v>1.4192884474550001E-2</v>
      </c>
      <c r="N2289" s="281">
        <f t="shared" si="584"/>
        <v>3.0219367E-3</v>
      </c>
      <c r="O2289" s="280">
        <v>3.2961836000000001E-2</v>
      </c>
      <c r="P2289" s="219">
        <v>1.1355452E-2</v>
      </c>
      <c r="Q2289" s="219">
        <v>1.6388427E-3</v>
      </c>
      <c r="R2289" s="219">
        <v>0</v>
      </c>
      <c r="S2289" s="219">
        <v>0</v>
      </c>
      <c r="T2289" s="219">
        <v>0</v>
      </c>
      <c r="U2289" s="286">
        <v>2.4094175E-8</v>
      </c>
      <c r="V2289" s="286">
        <v>5.9007454999999998E-7</v>
      </c>
      <c r="W2289" s="219">
        <v>0</v>
      </c>
      <c r="X2289" s="219">
        <v>0</v>
      </c>
      <c r="Y2289" s="219">
        <v>0</v>
      </c>
      <c r="Z2289" s="219">
        <v>1.1979997E-3</v>
      </c>
      <c r="AA2289" s="219">
        <v>3.0219367E-3</v>
      </c>
      <c r="AB2289" s="219">
        <v>0</v>
      </c>
      <c r="AC2289"/>
      <c r="AD2289" s="227">
        <f t="shared" si="573"/>
        <v>3.2961836000000001E-2</v>
      </c>
      <c r="AE2289" s="227">
        <f t="shared" si="574"/>
        <v>1.2994908868725001E-2</v>
      </c>
      <c r="AF2289" s="227">
        <f t="shared" si="575"/>
        <v>1.6016821474550001E-2</v>
      </c>
      <c r="AG2289" s="227">
        <f t="shared" si="576"/>
        <v>1.4192884474550001E-2</v>
      </c>
      <c r="AH2289" s="227">
        <f t="shared" si="577"/>
        <v>0</v>
      </c>
      <c r="AI2289"/>
      <c r="AJ2289">
        <v>0</v>
      </c>
      <c r="AK2289" s="155">
        <v>0</v>
      </c>
      <c r="AL2289" s="155">
        <v>0</v>
      </c>
      <c r="AM2289" s="155">
        <v>0</v>
      </c>
      <c r="AN2289" s="155">
        <v>0</v>
      </c>
      <c r="AO2289" s="155">
        <v>0</v>
      </c>
      <c r="AP2289" s="155">
        <v>0</v>
      </c>
      <c r="AQ2289"/>
      <c r="AR2289" s="156">
        <v>7.2384544000000002E-3</v>
      </c>
      <c r="AS2289" s="156">
        <v>6.8412975000000003E-3</v>
      </c>
      <c r="AT2289" s="156">
        <v>3.9715694E-4</v>
      </c>
      <c r="AU2289" s="156">
        <v>0</v>
      </c>
      <c r="AV2289" s="282">
        <f t="shared" si="570"/>
        <v>4.1014972999999998E-7</v>
      </c>
      <c r="AW2289" s="282">
        <f t="shared" si="571"/>
        <v>1.4687756699560001E-9</v>
      </c>
      <c r="AX2289" s="283">
        <f t="shared" si="572"/>
        <v>0</v>
      </c>
      <c r="AY2289" s="157">
        <v>2.0392388999999999E-7</v>
      </c>
      <c r="AZ2289" s="157">
        <v>6.1528760000000001E-10</v>
      </c>
      <c r="BA2289" s="157">
        <v>1.6810536000000001E-14</v>
      </c>
      <c r="BB2289" s="157">
        <v>0</v>
      </c>
      <c r="BC2289" s="157">
        <v>0</v>
      </c>
      <c r="BD2289" s="157">
        <v>0</v>
      </c>
      <c r="BE2289" s="157">
        <v>2.0622584000000001E-7</v>
      </c>
      <c r="BF2289" s="157">
        <v>0</v>
      </c>
      <c r="BG2289" s="157">
        <v>2.4021910999999999E-10</v>
      </c>
      <c r="BH2289" s="157">
        <v>6.7442881000000004E-11</v>
      </c>
      <c r="BI2289" s="157">
        <v>3.0869841999999999E-13</v>
      </c>
      <c r="BJ2289" s="157">
        <v>0</v>
      </c>
      <c r="BK2289" s="157">
        <v>0</v>
      </c>
      <c r="BL2289" s="157">
        <v>0</v>
      </c>
      <c r="BM2289" s="157">
        <v>0</v>
      </c>
      <c r="BN2289" s="157">
        <v>0</v>
      </c>
      <c r="BO2289" s="157">
        <v>5.4550056999999998E-10</v>
      </c>
      <c r="BP2289" s="157">
        <v>0</v>
      </c>
      <c r="BQ2289" s="157">
        <v>0</v>
      </c>
      <c r="BR2289" s="157">
        <v>0</v>
      </c>
      <c r="BS2289" s="157">
        <v>0</v>
      </c>
      <c r="BT2289" s="157">
        <v>0</v>
      </c>
      <c r="BU2289"/>
      <c r="BV2289" s="155">
        <v>1.1392496000000001E-5</v>
      </c>
      <c r="BW2289" s="155">
        <v>1.6561431E-6</v>
      </c>
      <c r="BX2289" s="155">
        <v>6.1270895999999997E-6</v>
      </c>
      <c r="BY2289" s="155">
        <v>6.9119436E-11</v>
      </c>
      <c r="BZ2289" s="155">
        <v>1.364222E-6</v>
      </c>
      <c r="CA2289" s="155">
        <v>0</v>
      </c>
      <c r="CB2289" s="155">
        <v>1.7514418000000001E-6</v>
      </c>
      <c r="CC2289" s="155">
        <v>0</v>
      </c>
      <c r="CD2289" s="155">
        <v>0</v>
      </c>
      <c r="CE2289" s="155">
        <v>1.5943256000000001E-11</v>
      </c>
      <c r="CF2289" s="155">
        <v>0</v>
      </c>
      <c r="CG2289" s="155">
        <v>3.860093E-7</v>
      </c>
      <c r="CH2289" s="155">
        <v>0</v>
      </c>
      <c r="CI2289" s="155">
        <v>1.0750548E-7</v>
      </c>
      <c r="CJ2289" s="155">
        <v>0</v>
      </c>
      <c r="CK2289" s="155">
        <v>0</v>
      </c>
      <c r="CL2289" s="155">
        <v>0</v>
      </c>
      <c r="CM2289"/>
      <c r="CN2289" s="284">
        <v>0</v>
      </c>
      <c r="CO2289" s="284">
        <v>0.21974557</v>
      </c>
      <c r="CP2289" s="285">
        <v>0</v>
      </c>
      <c r="CQ2289" s="284">
        <v>1.133109E-3</v>
      </c>
      <c r="CR2289" s="284">
        <v>0</v>
      </c>
      <c r="CS2289" s="284">
        <v>0</v>
      </c>
      <c r="CT2289" s="284">
        <v>6.9245537000000001E-5</v>
      </c>
      <c r="CU2289" s="284">
        <v>0</v>
      </c>
      <c r="CV2289" s="284">
        <v>4.5253470000000001E-5</v>
      </c>
      <c r="CW2289" s="284">
        <v>1.0546421999999999E-4</v>
      </c>
      <c r="CX2289"/>
      <c r="CY2289"/>
      <c r="CZ2289"/>
      <c r="DA2289"/>
      <c r="DB2289" s="212"/>
      <c r="DC2289" s="48"/>
      <c r="DD2289" s="48"/>
      <c r="DE2289" s="48"/>
      <c r="DF2289" s="48"/>
      <c r="DG2289" s="48"/>
      <c r="DH2289" s="48"/>
      <c r="DI2289" s="48"/>
      <c r="DJ2289" s="48"/>
      <c r="DK2289" s="48"/>
      <c r="DL2289" s="48"/>
    </row>
    <row r="2290" spans="1:116" ht="14.4">
      <c r="A2290" t="s">
        <v>3176</v>
      </c>
      <c r="B2290" s="150" t="s">
        <v>325</v>
      </c>
      <c r="C2290" s="151" t="str">
        <f t="shared" si="579"/>
        <v>M.020.06.124</v>
      </c>
      <c r="D2290" s="54" t="s">
        <v>1395</v>
      </c>
      <c r="E2290" s="150" t="s">
        <v>352</v>
      </c>
      <c r="F2290" s="153" t="str">
        <f t="shared" si="580"/>
        <v>Strawberries in fruit bucket per 1 kg NL</v>
      </c>
      <c r="G2290" s="154">
        <f t="shared" si="578"/>
        <v>2.9208108666666668</v>
      </c>
      <c r="H2290"/>
      <c r="I2290"/>
      <c r="J2290" s="227">
        <f t="shared" si="581"/>
        <v>0.49819693843528701</v>
      </c>
      <c r="K2290"/>
      <c r="L2290" s="280">
        <f t="shared" si="582"/>
        <v>9.7657987000000006E-8</v>
      </c>
      <c r="M2290" s="280">
        <f t="shared" si="583"/>
        <v>4.32544947773E-2</v>
      </c>
      <c r="N2290" s="281">
        <f t="shared" si="584"/>
        <v>1.6820715999999999E-2</v>
      </c>
      <c r="O2290" s="280">
        <v>0.43812162999999998</v>
      </c>
      <c r="P2290" s="219">
        <v>3.3818594E-2</v>
      </c>
      <c r="Q2290" s="219">
        <v>6.6425214999999999E-3</v>
      </c>
      <c r="R2290" s="219">
        <v>0</v>
      </c>
      <c r="S2290" s="219">
        <v>0</v>
      </c>
      <c r="T2290" s="219">
        <v>0</v>
      </c>
      <c r="U2290" s="286">
        <v>9.7657987000000006E-8</v>
      </c>
      <c r="V2290" s="286">
        <v>2.3916773000000001E-6</v>
      </c>
      <c r="W2290" s="219">
        <v>0</v>
      </c>
      <c r="X2290" s="219">
        <v>0</v>
      </c>
      <c r="Y2290" s="219">
        <v>0</v>
      </c>
      <c r="Z2290" s="219">
        <v>2.7909876000000002E-3</v>
      </c>
      <c r="AA2290" s="219">
        <v>1.6820715999999999E-2</v>
      </c>
      <c r="AB2290" s="219">
        <v>0</v>
      </c>
      <c r="AC2290"/>
      <c r="AD2290" s="227">
        <f t="shared" si="573"/>
        <v>0.43812162999999998</v>
      </c>
      <c r="AE2290" s="227">
        <f t="shared" si="574"/>
        <v>4.0463604835287E-2</v>
      </c>
      <c r="AF2290" s="227">
        <f t="shared" si="575"/>
        <v>5.7284223177299996E-2</v>
      </c>
      <c r="AG2290" s="227">
        <f t="shared" si="576"/>
        <v>4.32544947773E-2</v>
      </c>
      <c r="AH2290" s="227">
        <f t="shared" si="577"/>
        <v>0</v>
      </c>
      <c r="AI2290"/>
      <c r="AJ2290">
        <v>0</v>
      </c>
      <c r="AK2290" s="155">
        <v>0</v>
      </c>
      <c r="AL2290" s="155">
        <v>0</v>
      </c>
      <c r="AM2290" s="155">
        <v>0</v>
      </c>
      <c r="AN2290" s="155">
        <v>0</v>
      </c>
      <c r="AO2290" s="155">
        <v>0</v>
      </c>
      <c r="AP2290" s="155">
        <v>0</v>
      </c>
      <c r="AQ2290"/>
      <c r="AR2290" s="156">
        <v>5.8278398000000002E-2</v>
      </c>
      <c r="AS2290" s="156">
        <v>5.5455836000000001E-2</v>
      </c>
      <c r="AT2290" s="156">
        <v>2.8225613E-3</v>
      </c>
      <c r="AU2290" s="156">
        <v>0</v>
      </c>
      <c r="AV2290" s="282">
        <f t="shared" si="570"/>
        <v>3.3246904299999999E-6</v>
      </c>
      <c r="AW2290" s="282">
        <f t="shared" si="571"/>
        <v>1.043846646365E-8</v>
      </c>
      <c r="AX2290" s="283">
        <f t="shared" si="572"/>
        <v>0</v>
      </c>
      <c r="AY2290" s="157">
        <v>2.7105125000000002E-6</v>
      </c>
      <c r="AZ2290" s="157">
        <v>8.1782705000000007E-9</v>
      </c>
      <c r="BA2290" s="157">
        <v>2.2344203000000001E-13</v>
      </c>
      <c r="BB2290" s="157">
        <v>0</v>
      </c>
      <c r="BC2290" s="157">
        <v>0</v>
      </c>
      <c r="BD2290" s="157">
        <v>0</v>
      </c>
      <c r="BE2290" s="157">
        <v>6.1417792999999997E-7</v>
      </c>
      <c r="BF2290" s="157">
        <v>0</v>
      </c>
      <c r="BG2290" s="157">
        <v>7.1541604999999998E-10</v>
      </c>
      <c r="BH2290" s="157">
        <v>2.7335801999999999E-10</v>
      </c>
      <c r="BI2290" s="157">
        <v>3.4235161999999999E-13</v>
      </c>
      <c r="BJ2290" s="157">
        <v>0</v>
      </c>
      <c r="BK2290" s="157">
        <v>0</v>
      </c>
      <c r="BL2290" s="157">
        <v>0</v>
      </c>
      <c r="BM2290" s="157">
        <v>0</v>
      </c>
      <c r="BN2290" s="157">
        <v>0</v>
      </c>
      <c r="BO2290" s="157">
        <v>1.2708561000000001E-9</v>
      </c>
      <c r="BP2290" s="157">
        <v>0</v>
      </c>
      <c r="BQ2290" s="157">
        <v>0</v>
      </c>
      <c r="BR2290" s="157">
        <v>0</v>
      </c>
      <c r="BS2290" s="157">
        <v>0</v>
      </c>
      <c r="BT2290" s="157">
        <v>0</v>
      </c>
      <c r="BU2290"/>
      <c r="BV2290" s="155">
        <v>9.8753862000000006E-5</v>
      </c>
      <c r="BW2290" s="155">
        <v>4.9322944000000002E-6</v>
      </c>
      <c r="BX2290" s="155">
        <v>8.1439957999999998E-5</v>
      </c>
      <c r="BY2290" s="155">
        <v>2.8015340000000001E-10</v>
      </c>
      <c r="BZ2290" s="155">
        <v>4.0629005000000002E-6</v>
      </c>
      <c r="CA2290" s="155">
        <v>0</v>
      </c>
      <c r="CB2290" s="155">
        <v>7.0989058999999997E-6</v>
      </c>
      <c r="CC2290" s="155">
        <v>0</v>
      </c>
      <c r="CD2290" s="155">
        <v>0</v>
      </c>
      <c r="CE2290" s="155">
        <v>6.4620859000000004E-11</v>
      </c>
      <c r="CF2290" s="155">
        <v>0</v>
      </c>
      <c r="CG2290" s="155">
        <v>8.9928833000000003E-7</v>
      </c>
      <c r="CH2290" s="155">
        <v>0</v>
      </c>
      <c r="CI2290" s="155">
        <v>3.2017081000000001E-7</v>
      </c>
      <c r="CJ2290" s="155">
        <v>0</v>
      </c>
      <c r="CK2290" s="155">
        <v>0</v>
      </c>
      <c r="CL2290" s="155">
        <v>0</v>
      </c>
      <c r="CM2290"/>
      <c r="CN2290" s="284">
        <v>0</v>
      </c>
      <c r="CO2290" s="284">
        <v>2.9208109000000002</v>
      </c>
      <c r="CP2290" s="285">
        <v>0</v>
      </c>
      <c r="CQ2290" s="284">
        <v>3.3746039999999998E-3</v>
      </c>
      <c r="CR2290" s="284">
        <v>0</v>
      </c>
      <c r="CS2290" s="284">
        <v>0</v>
      </c>
      <c r="CT2290" s="284">
        <v>2.0622576000000001E-4</v>
      </c>
      <c r="CU2290" s="284">
        <v>0</v>
      </c>
      <c r="CV2290" s="284">
        <v>1.8342038E-4</v>
      </c>
      <c r="CW2290" s="284">
        <v>1.1696155000000001E-4</v>
      </c>
      <c r="CX2290"/>
      <c r="CY2290"/>
      <c r="CZ2290"/>
      <c r="DA2290"/>
      <c r="DB2290" s="212"/>
      <c r="DC2290" s="48"/>
      <c r="DD2290" s="48"/>
      <c r="DE2290" s="48"/>
      <c r="DF2290" s="48"/>
      <c r="DG2290" s="48"/>
      <c r="DH2290" s="48"/>
      <c r="DI2290" s="48"/>
      <c r="DJ2290" s="48"/>
      <c r="DK2290" s="48"/>
      <c r="DL2290" s="48"/>
    </row>
    <row r="2291" spans="1:116" ht="14.4">
      <c r="B2291" s="150"/>
      <c r="C2291" s="151"/>
      <c r="D2291" s="51" t="s">
        <v>1396</v>
      </c>
      <c r="E2291" s="150"/>
      <c r="F2291"/>
      <c r="G2291"/>
      <c r="H2291"/>
      <c r="I2291"/>
      <c r="J2291"/>
      <c r="K2291"/>
      <c r="L2291"/>
      <c r="M2291"/>
      <c r="N2291" s="174"/>
      <c r="O2291"/>
      <c r="P2291"/>
      <c r="Q2291"/>
      <c r="R2291"/>
      <c r="S2291"/>
      <c r="T2291"/>
      <c r="U2291" s="53"/>
      <c r="V2291" s="53"/>
      <c r="W2291"/>
      <c r="X2291"/>
      <c r="Y2291"/>
      <c r="Z2291"/>
      <c r="AA2291"/>
      <c r="AB2291"/>
      <c r="AC2291"/>
      <c r="AD2291"/>
      <c r="AE2291"/>
      <c r="AF2291"/>
      <c r="AG2291"/>
      <c r="AH2291"/>
      <c r="AI2291"/>
      <c r="AJ2291"/>
      <c r="AK2291"/>
      <c r="AL2291"/>
      <c r="AM2291"/>
      <c r="AN2291"/>
      <c r="AO2291"/>
      <c r="AP2291"/>
      <c r="AQ2291"/>
      <c r="AR2291"/>
      <c r="AS2291"/>
      <c r="AT2291"/>
      <c r="AU2291"/>
      <c r="AX2291" s="19"/>
      <c r="AY2291"/>
      <c r="AZ2291"/>
      <c r="BA2291"/>
      <c r="BB2291"/>
      <c r="BC2291"/>
      <c r="BD2291"/>
      <c r="BE2291"/>
      <c r="BF2291"/>
      <c r="BG2291"/>
      <c r="BH2291"/>
      <c r="BI2291"/>
      <c r="BJ2291"/>
      <c r="BK2291"/>
      <c r="BL2291"/>
      <c r="BM2291"/>
      <c r="BN2291"/>
      <c r="BO2291"/>
      <c r="BP2291"/>
      <c r="BQ2291"/>
      <c r="BR2291"/>
      <c r="BS2291"/>
      <c r="BT2291"/>
      <c r="BU2291"/>
      <c r="BV2291"/>
      <c r="BW2291"/>
      <c r="BX2291"/>
      <c r="BY2291"/>
      <c r="BZ2291"/>
      <c r="CA2291"/>
      <c r="CB2291"/>
      <c r="CC2291"/>
      <c r="CD2291"/>
      <c r="CE2291"/>
      <c r="CF2291"/>
      <c r="CG2291"/>
      <c r="CH2291"/>
      <c r="CI2291"/>
      <c r="CJ2291"/>
      <c r="CK2291"/>
      <c r="CL2291"/>
      <c r="CM2291"/>
      <c r="CN2291"/>
      <c r="CO2291"/>
      <c r="CP2291" s="117"/>
      <c r="CQ2291"/>
      <c r="CR2291"/>
      <c r="CS2291"/>
      <c r="CT2291"/>
      <c r="CU2291"/>
      <c r="CV2291"/>
      <c r="CW2291"/>
      <c r="CX2291"/>
      <c r="CY2291"/>
      <c r="CZ2291"/>
      <c r="DA2291"/>
      <c r="DB2291" s="212"/>
      <c r="DC2291" s="48"/>
      <c r="DD2291" s="48"/>
      <c r="DE2291" s="48"/>
      <c r="DF2291" s="48"/>
      <c r="DG2291" s="48"/>
      <c r="DH2291" s="48"/>
      <c r="DI2291" s="48"/>
      <c r="DJ2291" s="48"/>
      <c r="DK2291" s="48"/>
      <c r="DL2291" s="48"/>
    </row>
    <row r="2292" spans="1:116" ht="14.4">
      <c r="A2292" t="s">
        <v>3177</v>
      </c>
      <c r="B2292" s="150" t="s">
        <v>325</v>
      </c>
      <c r="C2292" s="151" t="str">
        <f t="shared" si="579"/>
        <v>M.020.07.101</v>
      </c>
      <c r="D2292" s="54" t="s">
        <v>1396</v>
      </c>
      <c r="E2292" s="150" t="s">
        <v>352</v>
      </c>
      <c r="F2292" s="153" t="str">
        <f t="shared" si="580"/>
        <v>Biscuit, sweet in plastic foil per 500 gram NL</v>
      </c>
      <c r="G2292" s="154">
        <f t="shared" si="578"/>
        <v>1.946365866666667</v>
      </c>
      <c r="H2292"/>
      <c r="I2292"/>
      <c r="J2292" s="227">
        <f t="shared" si="581"/>
        <v>0.40418492807652007</v>
      </c>
      <c r="K2292"/>
      <c r="L2292" s="280">
        <f t="shared" si="582"/>
        <v>2.2356611999999999E-7</v>
      </c>
      <c r="M2292" s="280">
        <f t="shared" si="583"/>
        <v>0.1087200812104</v>
      </c>
      <c r="N2292" s="281">
        <f t="shared" si="584"/>
        <v>3.5097433000000002E-3</v>
      </c>
      <c r="O2292" s="280">
        <v>0.29195488000000003</v>
      </c>
      <c r="P2292" s="219">
        <v>7.3445098E-2</v>
      </c>
      <c r="Q2292" s="219">
        <v>1.5206567000000001E-2</v>
      </c>
      <c r="R2292" s="219">
        <v>0</v>
      </c>
      <c r="S2292" s="219">
        <v>0</v>
      </c>
      <c r="T2292" s="219">
        <v>0</v>
      </c>
      <c r="U2292" s="286">
        <v>2.2356611999999999E-7</v>
      </c>
      <c r="V2292" s="286">
        <v>5.4752104000000001E-6</v>
      </c>
      <c r="W2292" s="219">
        <v>0</v>
      </c>
      <c r="X2292" s="219">
        <v>0</v>
      </c>
      <c r="Y2292" s="219">
        <v>0</v>
      </c>
      <c r="Z2292" s="219">
        <v>2.0062941000000001E-2</v>
      </c>
      <c r="AA2292" s="219">
        <v>3.5097433000000002E-3</v>
      </c>
      <c r="AB2292" s="219">
        <v>0</v>
      </c>
      <c r="AC2292"/>
      <c r="AD2292" s="227">
        <f t="shared" si="573"/>
        <v>0.29195488000000003</v>
      </c>
      <c r="AE2292" s="227">
        <f t="shared" si="574"/>
        <v>8.8657363776520004E-2</v>
      </c>
      <c r="AF2292" s="227">
        <f t="shared" si="575"/>
        <v>9.2166883510400005E-2</v>
      </c>
      <c r="AG2292" s="227">
        <f t="shared" si="576"/>
        <v>0.1087200812104</v>
      </c>
      <c r="AH2292" s="227">
        <f t="shared" si="577"/>
        <v>0</v>
      </c>
      <c r="AI2292"/>
      <c r="AJ2292">
        <v>0</v>
      </c>
      <c r="AK2292" s="155">
        <v>0</v>
      </c>
      <c r="AL2292" s="155">
        <v>0</v>
      </c>
      <c r="AM2292" s="155">
        <v>0</v>
      </c>
      <c r="AN2292" s="155">
        <v>0</v>
      </c>
      <c r="AO2292" s="155">
        <v>0</v>
      </c>
      <c r="AP2292" s="155">
        <v>0</v>
      </c>
      <c r="AQ2292"/>
      <c r="AR2292" s="156">
        <v>5.6909847999999999E-2</v>
      </c>
      <c r="AS2292" s="156">
        <v>5.2376209999999999E-2</v>
      </c>
      <c r="AT2292" s="156">
        <v>4.5336383999999997E-3</v>
      </c>
      <c r="AU2292" s="156">
        <v>0</v>
      </c>
      <c r="AV2292" s="282">
        <f t="shared" si="570"/>
        <v>3.1400605000000001E-6</v>
      </c>
      <c r="AW2292" s="282">
        <f t="shared" si="571"/>
        <v>1.6766414024989999E-8</v>
      </c>
      <c r="AX2292" s="283">
        <f t="shared" si="572"/>
        <v>0</v>
      </c>
      <c r="AY2292" s="157">
        <v>1.8062275E-6</v>
      </c>
      <c r="AZ2292" s="157">
        <v>5.4498243000000002E-9</v>
      </c>
      <c r="BA2292" s="157">
        <v>1.4889699E-13</v>
      </c>
      <c r="BB2292" s="157">
        <v>0</v>
      </c>
      <c r="BC2292" s="157">
        <v>0</v>
      </c>
      <c r="BD2292" s="157">
        <v>0</v>
      </c>
      <c r="BE2292" s="157">
        <v>1.3338329999999999E-6</v>
      </c>
      <c r="BF2292" s="157">
        <v>0</v>
      </c>
      <c r="BG2292" s="157">
        <v>1.5536956E-9</v>
      </c>
      <c r="BH2292" s="157">
        <v>6.2579205E-10</v>
      </c>
      <c r="BI2292" s="157">
        <v>1.437178E-12</v>
      </c>
      <c r="BJ2292" s="157">
        <v>0</v>
      </c>
      <c r="BK2292" s="157">
        <v>0</v>
      </c>
      <c r="BL2292" s="157">
        <v>0</v>
      </c>
      <c r="BM2292" s="157">
        <v>0</v>
      </c>
      <c r="BN2292" s="157">
        <v>0</v>
      </c>
      <c r="BO2292" s="157">
        <v>9.1355159999999995E-9</v>
      </c>
      <c r="BP2292" s="157">
        <v>0</v>
      </c>
      <c r="BQ2292" s="157">
        <v>0</v>
      </c>
      <c r="BR2292" s="157">
        <v>0</v>
      </c>
      <c r="BS2292" s="157">
        <v>0</v>
      </c>
      <c r="BT2292" s="157">
        <v>0</v>
      </c>
      <c r="BU2292"/>
      <c r="BV2292" s="155">
        <v>9.7217027000000002E-5</v>
      </c>
      <c r="BW2292" s="155">
        <v>1.0711646999999999E-5</v>
      </c>
      <c r="BX2292" s="155">
        <v>5.4269844E-5</v>
      </c>
      <c r="BY2292" s="155">
        <v>6.4134853999999997E-10</v>
      </c>
      <c r="BZ2292" s="155">
        <v>8.8235521E-6</v>
      </c>
      <c r="CA2292" s="155">
        <v>0</v>
      </c>
      <c r="CB2292" s="155">
        <v>1.6251357000000001E-5</v>
      </c>
      <c r="CC2292" s="155">
        <v>0</v>
      </c>
      <c r="CD2292" s="155">
        <v>0</v>
      </c>
      <c r="CE2292" s="155">
        <v>1.4793499999999999E-10</v>
      </c>
      <c r="CF2292" s="155">
        <v>0</v>
      </c>
      <c r="CG2292" s="155">
        <v>6.4645105000000001E-6</v>
      </c>
      <c r="CH2292" s="155">
        <v>0</v>
      </c>
      <c r="CI2292" s="155">
        <v>6.9532685000000003E-7</v>
      </c>
      <c r="CJ2292" s="155">
        <v>0</v>
      </c>
      <c r="CK2292" s="155">
        <v>0</v>
      </c>
      <c r="CL2292" s="155">
        <v>0</v>
      </c>
      <c r="CM2292"/>
      <c r="CN2292" s="284">
        <v>0</v>
      </c>
      <c r="CO2292" s="284">
        <v>1.9463657999999999</v>
      </c>
      <c r="CP2292" s="285">
        <v>0</v>
      </c>
      <c r="CQ2292" s="284">
        <v>7.3287530000000004E-3</v>
      </c>
      <c r="CR2292" s="284">
        <v>0</v>
      </c>
      <c r="CS2292" s="284">
        <v>0</v>
      </c>
      <c r="CT2292" s="284">
        <v>4.4786815999999999E-4</v>
      </c>
      <c r="CU2292" s="284">
        <v>0</v>
      </c>
      <c r="CV2292" s="284">
        <v>4.1989993000000002E-4</v>
      </c>
      <c r="CW2292" s="284">
        <v>4.9099975999999999E-4</v>
      </c>
      <c r="CX2292"/>
      <c r="CY2292"/>
      <c r="CZ2292"/>
      <c r="DA2292"/>
      <c r="DB2292" s="212"/>
      <c r="DC2292" s="48"/>
      <c r="DD2292" s="48"/>
      <c r="DE2292" s="48"/>
      <c r="DF2292" s="48"/>
      <c r="DG2292" s="48"/>
      <c r="DH2292" s="48"/>
      <c r="DI2292" s="48"/>
      <c r="DJ2292" s="48"/>
      <c r="DK2292" s="48"/>
      <c r="DL2292" s="48"/>
    </row>
    <row r="2293" spans="1:116" ht="14.4">
      <c r="A2293" t="s">
        <v>3178</v>
      </c>
      <c r="B2293" s="150" t="s">
        <v>325</v>
      </c>
      <c r="C2293" s="151" t="str">
        <f t="shared" si="579"/>
        <v>M.020.07.102</v>
      </c>
      <c r="D2293" s="54" t="s">
        <v>1396</v>
      </c>
      <c r="E2293" s="150" t="s">
        <v>352</v>
      </c>
      <c r="F2293" s="153" t="str">
        <f t="shared" si="580"/>
        <v>Appel pie Dutch w shortbread w butter, in cardboard box NL</v>
      </c>
      <c r="G2293" s="154">
        <f t="shared" si="578"/>
        <v>2.4344212000000001</v>
      </c>
      <c r="H2293"/>
      <c r="I2293"/>
      <c r="J2293" s="227">
        <f t="shared" si="581"/>
        <v>0.50221774567896005</v>
      </c>
      <c r="K2293"/>
      <c r="L2293" s="280">
        <f t="shared" si="582"/>
        <v>2.0951775999999999E-7</v>
      </c>
      <c r="M2293" s="280">
        <f t="shared" si="583"/>
        <v>0.12190742416120001</v>
      </c>
      <c r="N2293" s="281">
        <f t="shared" si="584"/>
        <v>1.5146932E-2</v>
      </c>
      <c r="O2293" s="280">
        <v>0.36516317999999998</v>
      </c>
      <c r="P2293" s="219">
        <v>9.170818E-2</v>
      </c>
      <c r="Q2293" s="219">
        <v>1.4251023E-2</v>
      </c>
      <c r="R2293" s="219">
        <v>0</v>
      </c>
      <c r="S2293" s="219">
        <v>0</v>
      </c>
      <c r="T2293" s="219">
        <v>0</v>
      </c>
      <c r="U2293" s="286">
        <v>2.0951775999999999E-7</v>
      </c>
      <c r="V2293" s="286">
        <v>5.1311612E-6</v>
      </c>
      <c r="W2293" s="219">
        <v>0</v>
      </c>
      <c r="X2293" s="219">
        <v>0</v>
      </c>
      <c r="Y2293" s="219">
        <v>0</v>
      </c>
      <c r="Z2293" s="219">
        <v>1.594309E-2</v>
      </c>
      <c r="AA2293" s="219">
        <v>1.5146932E-2</v>
      </c>
      <c r="AB2293" s="219">
        <v>0</v>
      </c>
      <c r="AC2293"/>
      <c r="AD2293" s="227">
        <f t="shared" si="573"/>
        <v>0.36516317999999998</v>
      </c>
      <c r="AE2293" s="227">
        <f t="shared" si="574"/>
        <v>0.10596454367896001</v>
      </c>
      <c r="AF2293" s="227">
        <f t="shared" si="575"/>
        <v>0.12111126616120001</v>
      </c>
      <c r="AG2293" s="227">
        <f t="shared" si="576"/>
        <v>0.1219074241612</v>
      </c>
      <c r="AH2293" s="227">
        <f t="shared" si="577"/>
        <v>0</v>
      </c>
      <c r="AI2293"/>
      <c r="AJ2293">
        <v>0</v>
      </c>
      <c r="AK2293" s="155">
        <v>0</v>
      </c>
      <c r="AL2293" s="155">
        <v>0</v>
      </c>
      <c r="AM2293" s="155">
        <v>0</v>
      </c>
      <c r="AN2293" s="155">
        <v>0</v>
      </c>
      <c r="AO2293" s="155">
        <v>0</v>
      </c>
      <c r="AP2293" s="155">
        <v>0</v>
      </c>
      <c r="AQ2293"/>
      <c r="AR2293" s="156">
        <v>6.9952881999999994E-2</v>
      </c>
      <c r="AS2293" s="156">
        <v>6.5463176999999997E-2</v>
      </c>
      <c r="AT2293" s="156">
        <v>4.4897052000000002E-3</v>
      </c>
      <c r="AU2293" s="156">
        <v>0</v>
      </c>
      <c r="AV2293" s="282">
        <f t="shared" si="570"/>
        <v>3.9246508000000001E-6</v>
      </c>
      <c r="AW2293" s="282">
        <f t="shared" si="571"/>
        <v>1.660393938832E-8</v>
      </c>
      <c r="AX2293" s="283">
        <f t="shared" si="572"/>
        <v>0</v>
      </c>
      <c r="AY2293" s="157">
        <v>2.2591427999999999E-6</v>
      </c>
      <c r="AZ2293" s="157">
        <v>6.8163792999999998E-9</v>
      </c>
      <c r="BA2293" s="157">
        <v>1.8623322000000001E-13</v>
      </c>
      <c r="BB2293" s="157">
        <v>0</v>
      </c>
      <c r="BC2293" s="157">
        <v>0</v>
      </c>
      <c r="BD2293" s="157">
        <v>0</v>
      </c>
      <c r="BE2293" s="157">
        <v>1.665508E-6</v>
      </c>
      <c r="BF2293" s="157">
        <v>0</v>
      </c>
      <c r="BG2293" s="157">
        <v>1.9400423000000002E-9</v>
      </c>
      <c r="BH2293" s="157">
        <v>5.8646876E-10</v>
      </c>
      <c r="BI2293" s="157">
        <v>1.2914951000000001E-12</v>
      </c>
      <c r="BJ2293" s="157">
        <v>0</v>
      </c>
      <c r="BK2293" s="157">
        <v>0</v>
      </c>
      <c r="BL2293" s="157">
        <v>0</v>
      </c>
      <c r="BM2293" s="157">
        <v>0</v>
      </c>
      <c r="BN2293" s="157">
        <v>0</v>
      </c>
      <c r="BO2293" s="157">
        <v>7.2595713E-9</v>
      </c>
      <c r="BP2293" s="157">
        <v>0</v>
      </c>
      <c r="BQ2293" s="157">
        <v>0</v>
      </c>
      <c r="BR2293" s="157">
        <v>0</v>
      </c>
      <c r="BS2293" s="157">
        <v>0</v>
      </c>
      <c r="BT2293" s="157">
        <v>0</v>
      </c>
      <c r="BU2293"/>
      <c r="BV2293" s="155">
        <v>1.1350717999999999E-4</v>
      </c>
      <c r="BW2293" s="155">
        <v>1.3375237999999999E-5</v>
      </c>
      <c r="BX2293" s="155">
        <v>6.7878122000000003E-5</v>
      </c>
      <c r="BY2293" s="155">
        <v>6.0104771999999998E-10</v>
      </c>
      <c r="BZ2293" s="155">
        <v>1.1017643E-5</v>
      </c>
      <c r="CA2293" s="155">
        <v>0</v>
      </c>
      <c r="CB2293" s="155">
        <v>1.5230161E-5</v>
      </c>
      <c r="CC2293" s="155">
        <v>0</v>
      </c>
      <c r="CD2293" s="155">
        <v>0</v>
      </c>
      <c r="CE2293" s="155">
        <v>1.3863912000000001E-10</v>
      </c>
      <c r="CF2293" s="155">
        <v>0</v>
      </c>
      <c r="CG2293" s="155">
        <v>5.1370471000000003E-6</v>
      </c>
      <c r="CH2293" s="155">
        <v>0</v>
      </c>
      <c r="CI2293" s="155">
        <v>8.6822893999999995E-7</v>
      </c>
      <c r="CJ2293" s="155">
        <v>0</v>
      </c>
      <c r="CK2293" s="155">
        <v>0</v>
      </c>
      <c r="CL2293" s="155">
        <v>0</v>
      </c>
      <c r="CM2293"/>
      <c r="CN2293" s="284">
        <v>0</v>
      </c>
      <c r="CO2293" s="284">
        <v>2.4344212000000001</v>
      </c>
      <c r="CP2293" s="285">
        <v>0</v>
      </c>
      <c r="CQ2293" s="284">
        <v>9.1511430000000005E-3</v>
      </c>
      <c r="CR2293" s="284">
        <v>0</v>
      </c>
      <c r="CS2293" s="284">
        <v>0</v>
      </c>
      <c r="CT2293" s="284">
        <v>5.5923641000000005E-4</v>
      </c>
      <c r="CU2293" s="284">
        <v>0</v>
      </c>
      <c r="CV2293" s="284">
        <v>3.9351441999999998E-4</v>
      </c>
      <c r="CW2293" s="284">
        <v>4.4122843000000001E-4</v>
      </c>
      <c r="CX2293"/>
      <c r="CY2293"/>
      <c r="CZ2293"/>
      <c r="DA2293"/>
      <c r="DB2293" s="212"/>
      <c r="DC2293" s="48"/>
      <c r="DD2293" s="48"/>
      <c r="DE2293" s="48"/>
      <c r="DF2293" s="48"/>
      <c r="DG2293" s="48"/>
      <c r="DH2293" s="48"/>
      <c r="DI2293" s="48"/>
      <c r="DJ2293" s="48"/>
      <c r="DK2293" s="48"/>
      <c r="DL2293" s="48"/>
    </row>
    <row r="2294" spans="1:116" ht="14.4">
      <c r="A2294" t="s">
        <v>3179</v>
      </c>
      <c r="B2294" s="150" t="s">
        <v>325</v>
      </c>
      <c r="C2294" s="151" t="str">
        <f t="shared" si="579"/>
        <v>M.020.07.103</v>
      </c>
      <c r="D2294" s="54" t="s">
        <v>1396</v>
      </c>
      <c r="E2294" s="150" t="s">
        <v>352</v>
      </c>
      <c r="F2294" s="153" t="str">
        <f t="shared" si="580"/>
        <v>Apple pie Dutch w shortbread w margarine, in cardboard box NL</v>
      </c>
      <c r="G2294" s="154">
        <f t="shared" si="578"/>
        <v>1.5194039333333333</v>
      </c>
      <c r="H2294"/>
      <c r="I2294"/>
      <c r="J2294" s="227">
        <f t="shared" si="581"/>
        <v>0.32944088427284002</v>
      </c>
      <c r="K2294"/>
      <c r="L2294" s="280">
        <f t="shared" si="582"/>
        <v>1.8486503999999999E-7</v>
      </c>
      <c r="M2294" s="280">
        <f t="shared" si="583"/>
        <v>8.9383118407800013E-2</v>
      </c>
      <c r="N2294" s="281">
        <f t="shared" si="584"/>
        <v>1.2146990999999999E-2</v>
      </c>
      <c r="O2294" s="280">
        <v>0.22791059</v>
      </c>
      <c r="P2294" s="219">
        <v>5.8723374000000002E-2</v>
      </c>
      <c r="Q2294" s="219">
        <v>1.2574189E-2</v>
      </c>
      <c r="R2294" s="219">
        <v>0</v>
      </c>
      <c r="S2294" s="219">
        <v>0</v>
      </c>
      <c r="T2294" s="219">
        <v>0</v>
      </c>
      <c r="U2294" s="286">
        <v>1.8486503999999999E-7</v>
      </c>
      <c r="V2294" s="286">
        <v>4.5274078000000004E-6</v>
      </c>
      <c r="W2294" s="219">
        <v>0</v>
      </c>
      <c r="X2294" s="219">
        <v>0</v>
      </c>
      <c r="Y2294" s="219">
        <v>0</v>
      </c>
      <c r="Z2294" s="219">
        <v>1.8081027999999999E-2</v>
      </c>
      <c r="AA2294" s="219">
        <v>1.2146990999999999E-2</v>
      </c>
      <c r="AB2294" s="219">
        <v>0</v>
      </c>
      <c r="AC2294"/>
      <c r="AD2294" s="227">
        <f t="shared" si="573"/>
        <v>0.22791059</v>
      </c>
      <c r="AE2294" s="227">
        <f t="shared" si="574"/>
        <v>7.1302275272840013E-2</v>
      </c>
      <c r="AF2294" s="227">
        <f t="shared" si="575"/>
        <v>8.344908140780001E-2</v>
      </c>
      <c r="AG2294" s="227">
        <f t="shared" si="576"/>
        <v>8.93831184078E-2</v>
      </c>
      <c r="AH2294" s="227">
        <f t="shared" si="577"/>
        <v>0</v>
      </c>
      <c r="AI2294"/>
      <c r="AJ2294">
        <v>0</v>
      </c>
      <c r="AK2294" s="155">
        <v>0</v>
      </c>
      <c r="AL2294" s="155">
        <v>0</v>
      </c>
      <c r="AM2294" s="155">
        <v>0</v>
      </c>
      <c r="AN2294" s="155">
        <v>0</v>
      </c>
      <c r="AO2294" s="155">
        <v>0</v>
      </c>
      <c r="AP2294" s="155">
        <v>0</v>
      </c>
      <c r="AQ2294"/>
      <c r="AR2294" s="156">
        <v>4.5160329999999999E-2</v>
      </c>
      <c r="AS2294" s="156">
        <v>4.1307675000000002E-2</v>
      </c>
      <c r="AT2294" s="156">
        <v>3.852655E-3</v>
      </c>
      <c r="AU2294" s="156">
        <v>0</v>
      </c>
      <c r="AV2294" s="282">
        <f t="shared" si="570"/>
        <v>2.4764792999999998E-6</v>
      </c>
      <c r="AW2294" s="282">
        <f t="shared" si="571"/>
        <v>1.424798445395E-8</v>
      </c>
      <c r="AX2294" s="283">
        <f t="shared" si="572"/>
        <v>0</v>
      </c>
      <c r="AY2294" s="157">
        <v>1.4100067999999999E-6</v>
      </c>
      <c r="AZ2294" s="157">
        <v>4.254331E-9</v>
      </c>
      <c r="BA2294" s="157">
        <v>1.1623439999999999E-13</v>
      </c>
      <c r="BB2294" s="157">
        <v>0</v>
      </c>
      <c r="BC2294" s="157">
        <v>0</v>
      </c>
      <c r="BD2294" s="157">
        <v>0</v>
      </c>
      <c r="BE2294" s="157">
        <v>1.0664725000000001E-6</v>
      </c>
      <c r="BF2294" s="157">
        <v>0</v>
      </c>
      <c r="BG2294" s="157">
        <v>1.2422647000000001E-9</v>
      </c>
      <c r="BH2294" s="157">
        <v>5.1746245000000005E-10</v>
      </c>
      <c r="BI2294" s="157">
        <v>7.4376955000000001E-13</v>
      </c>
      <c r="BJ2294" s="157">
        <v>0</v>
      </c>
      <c r="BK2294" s="157">
        <v>0</v>
      </c>
      <c r="BL2294" s="157">
        <v>0</v>
      </c>
      <c r="BM2294" s="157">
        <v>0</v>
      </c>
      <c r="BN2294" s="157">
        <v>0</v>
      </c>
      <c r="BO2294" s="157">
        <v>8.2330662999999996E-9</v>
      </c>
      <c r="BP2294" s="157">
        <v>0</v>
      </c>
      <c r="BQ2294" s="157">
        <v>0</v>
      </c>
      <c r="BR2294" s="157">
        <v>0</v>
      </c>
      <c r="BS2294" s="157">
        <v>0</v>
      </c>
      <c r="BT2294" s="157">
        <v>0</v>
      </c>
      <c r="BU2294"/>
      <c r="BV2294" s="155">
        <v>7.7805110999999995E-5</v>
      </c>
      <c r="BW2294" s="155">
        <v>8.5645480000000004E-6</v>
      </c>
      <c r="BX2294" s="155">
        <v>4.2365013000000001E-5</v>
      </c>
      <c r="BY2294" s="155">
        <v>5.3032598999999999E-10</v>
      </c>
      <c r="BZ2294" s="155">
        <v>7.0549126E-6</v>
      </c>
      <c r="CA2294" s="155">
        <v>0</v>
      </c>
      <c r="CB2294" s="155">
        <v>1.3438118E-5</v>
      </c>
      <c r="CC2294" s="155">
        <v>0</v>
      </c>
      <c r="CD2294" s="155">
        <v>0</v>
      </c>
      <c r="CE2294" s="155">
        <v>1.2232627000000001E-10</v>
      </c>
      <c r="CF2294" s="155">
        <v>0</v>
      </c>
      <c r="CG2294" s="155">
        <v>5.8259155000000003E-6</v>
      </c>
      <c r="CH2294" s="155">
        <v>0</v>
      </c>
      <c r="CI2294" s="155">
        <v>5.5595186000000002E-7</v>
      </c>
      <c r="CJ2294" s="155">
        <v>0</v>
      </c>
      <c r="CK2294" s="155">
        <v>0</v>
      </c>
      <c r="CL2294" s="155">
        <v>0</v>
      </c>
      <c r="CM2294"/>
      <c r="CN2294" s="284">
        <v>0</v>
      </c>
      <c r="CO2294" s="284">
        <v>1.5194038999999999</v>
      </c>
      <c r="CP2294" s="285">
        <v>0</v>
      </c>
      <c r="CQ2294" s="284">
        <v>5.8597390000000001E-3</v>
      </c>
      <c r="CR2294" s="284">
        <v>0</v>
      </c>
      <c r="CS2294" s="284">
        <v>0</v>
      </c>
      <c r="CT2294" s="284">
        <v>3.5809509999999999E-4</v>
      </c>
      <c r="CU2294" s="284">
        <v>0</v>
      </c>
      <c r="CV2294" s="284">
        <v>3.4721190999999999E-4</v>
      </c>
      <c r="CW2294" s="284">
        <v>2.5410260999999998E-4</v>
      </c>
      <c r="CX2294"/>
      <c r="CY2294"/>
      <c r="CZ2294"/>
      <c r="DA2294"/>
      <c r="DB2294" s="212"/>
      <c r="DC2294" s="48"/>
      <c r="DD2294" s="48"/>
      <c r="DE2294" s="48"/>
      <c r="DF2294" s="48"/>
      <c r="DG2294" s="48"/>
      <c r="DH2294" s="48"/>
      <c r="DI2294" s="48"/>
      <c r="DJ2294" s="48"/>
      <c r="DK2294" s="48"/>
      <c r="DL2294" s="48"/>
    </row>
    <row r="2295" spans="1:116" ht="14.4">
      <c r="A2295" t="s">
        <v>3180</v>
      </c>
      <c r="B2295" s="150" t="s">
        <v>325</v>
      </c>
      <c r="C2295" s="151" t="str">
        <f t="shared" si="579"/>
        <v>M.020.07.104</v>
      </c>
      <c r="D2295" s="54" t="s">
        <v>1396</v>
      </c>
      <c r="E2295" s="150" t="s">
        <v>352</v>
      </c>
      <c r="F2295" s="153" t="str">
        <f t="shared" si="580"/>
        <v>Biscuit, brown/wholemeal in plastic foil per 500 gram NL</v>
      </c>
      <c r="G2295" s="154">
        <f t="shared" si="578"/>
        <v>2.1263332666666668</v>
      </c>
      <c r="H2295"/>
      <c r="I2295"/>
      <c r="J2295" s="227">
        <f t="shared" si="581"/>
        <v>0.43538561380315</v>
      </c>
      <c r="K2295"/>
      <c r="L2295" s="280">
        <f t="shared" si="582"/>
        <v>2.5254285000000003E-7</v>
      </c>
      <c r="M2295" s="280">
        <f t="shared" si="583"/>
        <v>0.11291190686029999</v>
      </c>
      <c r="N2295" s="281">
        <f t="shared" si="584"/>
        <v>3.5234644000000002E-3</v>
      </c>
      <c r="O2295" s="280">
        <v>0.31894999000000002</v>
      </c>
      <c r="P2295" s="219">
        <v>7.4241716999999999E-2</v>
      </c>
      <c r="Q2295" s="219">
        <v>1.7177511999999999E-2</v>
      </c>
      <c r="R2295" s="219">
        <v>0</v>
      </c>
      <c r="S2295" s="219">
        <v>0</v>
      </c>
      <c r="T2295" s="219">
        <v>0</v>
      </c>
      <c r="U2295" s="286">
        <v>2.5254285000000003E-7</v>
      </c>
      <c r="V2295" s="286">
        <v>6.1848603000000003E-6</v>
      </c>
      <c r="W2295" s="219">
        <v>0</v>
      </c>
      <c r="X2295" s="219">
        <v>0</v>
      </c>
      <c r="Y2295" s="219">
        <v>0</v>
      </c>
      <c r="Z2295" s="219">
        <v>2.1486492999999999E-2</v>
      </c>
      <c r="AA2295" s="219">
        <v>3.5234644000000002E-3</v>
      </c>
      <c r="AB2295" s="219">
        <v>0</v>
      </c>
      <c r="AC2295"/>
      <c r="AD2295" s="227">
        <f t="shared" si="573"/>
        <v>0.31894999000000002</v>
      </c>
      <c r="AE2295" s="227">
        <f t="shared" si="574"/>
        <v>9.1425666403149988E-2</v>
      </c>
      <c r="AF2295" s="227">
        <f t="shared" si="575"/>
        <v>9.494887826029999E-2</v>
      </c>
      <c r="AG2295" s="227">
        <f t="shared" si="576"/>
        <v>0.11291190686029999</v>
      </c>
      <c r="AH2295" s="227">
        <f t="shared" si="577"/>
        <v>0</v>
      </c>
      <c r="AI2295"/>
      <c r="AJ2295">
        <v>0</v>
      </c>
      <c r="AK2295" s="155">
        <v>0</v>
      </c>
      <c r="AL2295" s="155">
        <v>0</v>
      </c>
      <c r="AM2295" s="155">
        <v>0</v>
      </c>
      <c r="AN2295" s="155">
        <v>0</v>
      </c>
      <c r="AO2295" s="155">
        <v>0</v>
      </c>
      <c r="AP2295" s="155">
        <v>0</v>
      </c>
      <c r="AQ2295"/>
      <c r="AR2295" s="156">
        <v>6.0274926999999999E-2</v>
      </c>
      <c r="AS2295" s="156">
        <v>5.5403248000000002E-2</v>
      </c>
      <c r="AT2295" s="156">
        <v>4.8716790000000003E-3</v>
      </c>
      <c r="AU2295" s="156">
        <v>0</v>
      </c>
      <c r="AV2295" s="282">
        <f t="shared" si="570"/>
        <v>3.3215375999999999E-6</v>
      </c>
      <c r="AW2295" s="282">
        <f t="shared" si="571"/>
        <v>1.8016564442789999E-8</v>
      </c>
      <c r="AX2295" s="283">
        <f t="shared" si="572"/>
        <v>0</v>
      </c>
      <c r="AY2295" s="157">
        <v>1.9732371999999999E-6</v>
      </c>
      <c r="AZ2295" s="157">
        <v>5.9537331E-9</v>
      </c>
      <c r="BA2295" s="157">
        <v>1.6266449E-13</v>
      </c>
      <c r="BB2295" s="157">
        <v>0</v>
      </c>
      <c r="BC2295" s="157">
        <v>0</v>
      </c>
      <c r="BD2295" s="157">
        <v>0</v>
      </c>
      <c r="BE2295" s="157">
        <v>1.3483004E-6</v>
      </c>
      <c r="BF2295" s="157">
        <v>0</v>
      </c>
      <c r="BG2295" s="157">
        <v>1.5705477E-9</v>
      </c>
      <c r="BH2295" s="157">
        <v>7.0690186000000002E-10</v>
      </c>
      <c r="BI2295" s="157">
        <v>1.4991183E-12</v>
      </c>
      <c r="BJ2295" s="157">
        <v>0</v>
      </c>
      <c r="BK2295" s="157">
        <v>0</v>
      </c>
      <c r="BL2295" s="157">
        <v>0</v>
      </c>
      <c r="BM2295" s="157">
        <v>0</v>
      </c>
      <c r="BN2295" s="157">
        <v>0</v>
      </c>
      <c r="BO2295" s="157">
        <v>9.7837200000000002E-9</v>
      </c>
      <c r="BP2295" s="157">
        <v>0</v>
      </c>
      <c r="BQ2295" s="157">
        <v>0</v>
      </c>
      <c r="BR2295" s="157">
        <v>0</v>
      </c>
      <c r="BS2295" s="157">
        <v>0</v>
      </c>
      <c r="BT2295" s="157">
        <v>0</v>
      </c>
      <c r="BU2295"/>
      <c r="BV2295" s="155">
        <v>1.0501957E-4</v>
      </c>
      <c r="BW2295" s="155">
        <v>1.0827831E-5</v>
      </c>
      <c r="BX2295" s="155">
        <v>5.9287813000000001E-5</v>
      </c>
      <c r="BY2295" s="155">
        <v>7.2447465000000002E-10</v>
      </c>
      <c r="BZ2295" s="155">
        <v>8.9192563000000006E-6</v>
      </c>
      <c r="CA2295" s="155">
        <v>0</v>
      </c>
      <c r="CB2295" s="155">
        <v>1.8357719000000001E-5</v>
      </c>
      <c r="CC2295" s="155">
        <v>0</v>
      </c>
      <c r="CD2295" s="155">
        <v>0</v>
      </c>
      <c r="CE2295" s="155">
        <v>1.6710907E-10</v>
      </c>
      <c r="CF2295" s="155">
        <v>0</v>
      </c>
      <c r="CG2295" s="155">
        <v>6.9231953000000004E-6</v>
      </c>
      <c r="CH2295" s="155">
        <v>0</v>
      </c>
      <c r="CI2295" s="155">
        <v>7.0286867999999997E-7</v>
      </c>
      <c r="CJ2295" s="155">
        <v>0</v>
      </c>
      <c r="CK2295" s="155">
        <v>0</v>
      </c>
      <c r="CL2295" s="155">
        <v>0</v>
      </c>
      <c r="CM2295"/>
      <c r="CN2295" s="284">
        <v>0</v>
      </c>
      <c r="CO2295" s="284">
        <v>2.1263331999999999</v>
      </c>
      <c r="CP2295" s="285">
        <v>0</v>
      </c>
      <c r="CQ2295" s="284">
        <v>7.4082439999999996E-3</v>
      </c>
      <c r="CR2295" s="284">
        <v>0</v>
      </c>
      <c r="CS2295" s="284">
        <v>0</v>
      </c>
      <c r="CT2295" s="284">
        <v>4.5272594E-4</v>
      </c>
      <c r="CU2295" s="284">
        <v>0</v>
      </c>
      <c r="CV2295" s="284">
        <v>4.7432376999999998E-4</v>
      </c>
      <c r="CW2295" s="284">
        <v>5.1216114E-4</v>
      </c>
      <c r="CX2295"/>
      <c r="CY2295"/>
      <c r="CZ2295"/>
      <c r="DA2295"/>
      <c r="DB2295" s="212"/>
      <c r="DC2295" s="48"/>
      <c r="DD2295" s="48"/>
      <c r="DE2295" s="48"/>
      <c r="DF2295" s="48"/>
      <c r="DG2295" s="48"/>
      <c r="DH2295" s="48"/>
      <c r="DI2295" s="48"/>
      <c r="DJ2295" s="48"/>
      <c r="DK2295" s="48"/>
      <c r="DL2295" s="48"/>
    </row>
    <row r="2296" spans="1:116" ht="14.4">
      <c r="A2296" t="s">
        <v>3181</v>
      </c>
      <c r="B2296" s="150" t="s">
        <v>325</v>
      </c>
      <c r="C2296" s="151" t="str">
        <f t="shared" si="579"/>
        <v>M.020.07.105</v>
      </c>
      <c r="D2296" s="54" t="s">
        <v>1396</v>
      </c>
      <c r="E2296" s="150" t="s">
        <v>352</v>
      </c>
      <c r="F2296" s="153" t="str">
        <f t="shared" si="580"/>
        <v>Biscuit, fruit in plastic foil per 500 gram NL</v>
      </c>
      <c r="G2296" s="154">
        <f t="shared" si="578"/>
        <v>1.9472107333333333</v>
      </c>
      <c r="H2296"/>
      <c r="I2296"/>
      <c r="J2296" s="227">
        <f t="shared" si="581"/>
        <v>0.44965573173631002</v>
      </c>
      <c r="K2296"/>
      <c r="L2296" s="280">
        <f t="shared" si="582"/>
        <v>2.1273691E-7</v>
      </c>
      <c r="M2296" s="280">
        <f t="shared" si="583"/>
        <v>0.14133138699940001</v>
      </c>
      <c r="N2296" s="281">
        <f t="shared" si="584"/>
        <v>1.6242521999999999E-2</v>
      </c>
      <c r="O2296" s="280">
        <v>0.29208160999999999</v>
      </c>
      <c r="P2296" s="219">
        <v>9.2292352999999994E-2</v>
      </c>
      <c r="Q2296" s="219">
        <v>1.4469984E-2</v>
      </c>
      <c r="R2296" s="219">
        <v>0</v>
      </c>
      <c r="S2296" s="219">
        <v>0</v>
      </c>
      <c r="T2296" s="219">
        <v>0</v>
      </c>
      <c r="U2296" s="286">
        <v>2.1273691E-7</v>
      </c>
      <c r="V2296" s="286">
        <v>5.2099993999999996E-6</v>
      </c>
      <c r="W2296" s="219">
        <v>0</v>
      </c>
      <c r="X2296" s="219">
        <v>0</v>
      </c>
      <c r="Y2296" s="219">
        <v>0</v>
      </c>
      <c r="Z2296" s="219">
        <v>3.4563839999999998E-2</v>
      </c>
      <c r="AA2296" s="219">
        <v>1.6242521999999999E-2</v>
      </c>
      <c r="AB2296" s="219">
        <v>0</v>
      </c>
      <c r="AC2296"/>
      <c r="AD2296" s="227">
        <f t="shared" si="573"/>
        <v>0.29208160999999999</v>
      </c>
      <c r="AE2296" s="227">
        <f t="shared" si="574"/>
        <v>0.10676775973631</v>
      </c>
      <c r="AF2296" s="227">
        <f t="shared" si="575"/>
        <v>0.12301006899939999</v>
      </c>
      <c r="AG2296" s="227">
        <f t="shared" si="576"/>
        <v>0.14133138699940001</v>
      </c>
      <c r="AH2296" s="227">
        <f t="shared" si="577"/>
        <v>0</v>
      </c>
      <c r="AI2296"/>
      <c r="AJ2296">
        <v>0</v>
      </c>
      <c r="AK2296" s="155">
        <v>0</v>
      </c>
      <c r="AL2296" s="155">
        <v>0</v>
      </c>
      <c r="AM2296" s="155">
        <v>0</v>
      </c>
      <c r="AN2296" s="155">
        <v>0</v>
      </c>
      <c r="AO2296" s="155">
        <v>0</v>
      </c>
      <c r="AP2296" s="155">
        <v>0</v>
      </c>
      <c r="AQ2296"/>
      <c r="AR2296" s="156">
        <v>6.4517822000000002E-2</v>
      </c>
      <c r="AS2296" s="156">
        <v>5.8098587E-2</v>
      </c>
      <c r="AT2296" s="156">
        <v>6.4192349999999997E-3</v>
      </c>
      <c r="AU2296" s="156">
        <v>0</v>
      </c>
      <c r="AV2296" s="282">
        <f t="shared" si="570"/>
        <v>3.4831287000000001E-6</v>
      </c>
      <c r="AW2296" s="282">
        <f t="shared" si="571"/>
        <v>2.3739774231820001E-8</v>
      </c>
      <c r="AX2296" s="283">
        <f t="shared" si="572"/>
        <v>0</v>
      </c>
      <c r="AY2296" s="157">
        <v>1.8070115E-6</v>
      </c>
      <c r="AZ2296" s="157">
        <v>5.45219E-9</v>
      </c>
      <c r="BA2296" s="157">
        <v>1.4896161999999999E-13</v>
      </c>
      <c r="BB2296" s="157">
        <v>0</v>
      </c>
      <c r="BC2296" s="157">
        <v>0</v>
      </c>
      <c r="BD2296" s="157">
        <v>0</v>
      </c>
      <c r="BE2296" s="157">
        <v>1.6761172000000001E-6</v>
      </c>
      <c r="BF2296" s="157">
        <v>0</v>
      </c>
      <c r="BG2296" s="157">
        <v>1.9524002000000001E-9</v>
      </c>
      <c r="BH2296" s="157">
        <v>5.9547961999999996E-10</v>
      </c>
      <c r="BI2296" s="157">
        <v>1.1594502E-12</v>
      </c>
      <c r="BJ2296" s="157">
        <v>0</v>
      </c>
      <c r="BK2296" s="157">
        <v>0</v>
      </c>
      <c r="BL2296" s="157">
        <v>0</v>
      </c>
      <c r="BM2296" s="157">
        <v>0</v>
      </c>
      <c r="BN2296" s="157">
        <v>0</v>
      </c>
      <c r="BO2296" s="157">
        <v>1.5738395999999999E-8</v>
      </c>
      <c r="BP2296" s="157">
        <v>0</v>
      </c>
      <c r="BQ2296" s="157">
        <v>0</v>
      </c>
      <c r="BR2296" s="157">
        <v>0</v>
      </c>
      <c r="BS2296" s="157">
        <v>0</v>
      </c>
      <c r="BT2296" s="157">
        <v>0</v>
      </c>
      <c r="BU2296"/>
      <c r="BV2296" s="155">
        <v>1.0631721000000001E-4</v>
      </c>
      <c r="BW2296" s="155">
        <v>1.3460437E-5</v>
      </c>
      <c r="BX2296" s="155">
        <v>5.4293401E-5</v>
      </c>
      <c r="BY2296" s="155">
        <v>6.1028258E-10</v>
      </c>
      <c r="BZ2296" s="155">
        <v>1.1087824999999999E-5</v>
      </c>
      <c r="CA2296" s="155">
        <v>0</v>
      </c>
      <c r="CB2296" s="155">
        <v>1.5464166E-5</v>
      </c>
      <c r="CC2296" s="155">
        <v>0</v>
      </c>
      <c r="CD2296" s="155">
        <v>0</v>
      </c>
      <c r="CE2296" s="155">
        <v>1.4076924999999999E-10</v>
      </c>
      <c r="CF2296" s="155">
        <v>0</v>
      </c>
      <c r="CG2296" s="155">
        <v>1.1136867E-5</v>
      </c>
      <c r="CH2296" s="155">
        <v>0</v>
      </c>
      <c r="CI2296" s="155">
        <v>8.7375947999999998E-7</v>
      </c>
      <c r="CJ2296" s="155">
        <v>0</v>
      </c>
      <c r="CK2296" s="155">
        <v>0</v>
      </c>
      <c r="CL2296" s="155">
        <v>0</v>
      </c>
      <c r="CM2296"/>
      <c r="CN2296" s="284">
        <v>0</v>
      </c>
      <c r="CO2296" s="284">
        <v>1.9472107000000001</v>
      </c>
      <c r="CP2296" s="285">
        <v>0</v>
      </c>
      <c r="CQ2296" s="284">
        <v>9.2094350000000002E-3</v>
      </c>
      <c r="CR2296" s="284">
        <v>0</v>
      </c>
      <c r="CS2296" s="284">
        <v>0</v>
      </c>
      <c r="CT2296" s="284">
        <v>5.6279870000000001E-4</v>
      </c>
      <c r="CU2296" s="284">
        <v>0</v>
      </c>
      <c r="CV2296" s="284">
        <v>3.9956060999999998E-4</v>
      </c>
      <c r="CW2296" s="284">
        <v>3.9611639999999999E-4</v>
      </c>
      <c r="CX2296"/>
      <c r="CY2296"/>
      <c r="CZ2296"/>
      <c r="DA2296"/>
      <c r="DB2296" s="212"/>
      <c r="DC2296" s="48"/>
      <c r="DD2296" s="48"/>
      <c r="DE2296" s="48"/>
      <c r="DF2296" s="48"/>
      <c r="DG2296" s="48"/>
      <c r="DH2296" s="48"/>
      <c r="DI2296" s="48"/>
      <c r="DJ2296" s="48"/>
      <c r="DK2296" s="48"/>
      <c r="DL2296" s="48"/>
    </row>
    <row r="2297" spans="1:116" ht="14.4">
      <c r="A2297" t="s">
        <v>3182</v>
      </c>
      <c r="B2297" s="150" t="s">
        <v>325</v>
      </c>
      <c r="C2297" s="151" t="str">
        <f t="shared" si="579"/>
        <v>M.020.07.106</v>
      </c>
      <c r="D2297" s="54" t="s">
        <v>1396</v>
      </c>
      <c r="E2297" s="150" t="s">
        <v>352</v>
      </c>
      <c r="F2297" s="153" t="str">
        <f t="shared" si="580"/>
        <v>Biscuits, in plastic foil per 500 gram NL</v>
      </c>
      <c r="G2297" s="154">
        <f t="shared" si="578"/>
        <v>1.9472107333333333</v>
      </c>
      <c r="H2297"/>
      <c r="I2297"/>
      <c r="J2297" s="227">
        <f t="shared" si="581"/>
        <v>0.40431165807652003</v>
      </c>
      <c r="K2297"/>
      <c r="L2297" s="280">
        <f t="shared" si="582"/>
        <v>2.2356611999999999E-7</v>
      </c>
      <c r="M2297" s="280">
        <f t="shared" si="583"/>
        <v>0.1087200812104</v>
      </c>
      <c r="N2297" s="281">
        <f t="shared" si="584"/>
        <v>3.5097433000000002E-3</v>
      </c>
      <c r="O2297" s="280">
        <v>0.29208160999999999</v>
      </c>
      <c r="P2297" s="219">
        <v>7.3445098E-2</v>
      </c>
      <c r="Q2297" s="219">
        <v>1.5206567000000001E-2</v>
      </c>
      <c r="R2297" s="219">
        <v>0</v>
      </c>
      <c r="S2297" s="219">
        <v>0</v>
      </c>
      <c r="T2297" s="219">
        <v>0</v>
      </c>
      <c r="U2297" s="286">
        <v>2.2356611999999999E-7</v>
      </c>
      <c r="V2297" s="286">
        <v>5.4752104000000001E-6</v>
      </c>
      <c r="W2297" s="219">
        <v>0</v>
      </c>
      <c r="X2297" s="219">
        <v>0</v>
      </c>
      <c r="Y2297" s="219">
        <v>0</v>
      </c>
      <c r="Z2297" s="219">
        <v>2.0062941000000001E-2</v>
      </c>
      <c r="AA2297" s="219">
        <v>3.5097433000000002E-3</v>
      </c>
      <c r="AB2297" s="219">
        <v>0</v>
      </c>
      <c r="AC2297"/>
      <c r="AD2297" s="227">
        <f t="shared" si="573"/>
        <v>0.29208160999999999</v>
      </c>
      <c r="AE2297" s="227">
        <f t="shared" si="574"/>
        <v>8.8657363776520004E-2</v>
      </c>
      <c r="AF2297" s="227">
        <f t="shared" si="575"/>
        <v>9.2166883510400005E-2</v>
      </c>
      <c r="AG2297" s="227">
        <f t="shared" si="576"/>
        <v>0.1087200812104</v>
      </c>
      <c r="AH2297" s="227">
        <f t="shared" si="577"/>
        <v>0</v>
      </c>
      <c r="AI2297"/>
      <c r="AJ2297">
        <v>0</v>
      </c>
      <c r="AK2297" s="155">
        <v>0</v>
      </c>
      <c r="AL2297" s="155">
        <v>0</v>
      </c>
      <c r="AM2297" s="155">
        <v>0</v>
      </c>
      <c r="AN2297" s="155">
        <v>0</v>
      </c>
      <c r="AO2297" s="155">
        <v>0</v>
      </c>
      <c r="AP2297" s="155">
        <v>0</v>
      </c>
      <c r="AQ2297"/>
      <c r="AR2297" s="156">
        <v>5.6923566000000002E-2</v>
      </c>
      <c r="AS2297" s="156">
        <v>5.2389287999999999E-2</v>
      </c>
      <c r="AT2297" s="156">
        <v>4.5342780999999997E-3</v>
      </c>
      <c r="AU2297" s="156">
        <v>0</v>
      </c>
      <c r="AV2297" s="282">
        <f t="shared" si="570"/>
        <v>3.1408444999999997E-6</v>
      </c>
      <c r="AW2297" s="282">
        <f t="shared" si="571"/>
        <v>1.676877978962E-8</v>
      </c>
      <c r="AX2297" s="283">
        <f t="shared" si="572"/>
        <v>0</v>
      </c>
      <c r="AY2297" s="157">
        <v>1.8070115E-6</v>
      </c>
      <c r="AZ2297" s="157">
        <v>5.45219E-9</v>
      </c>
      <c r="BA2297" s="157">
        <v>1.4896161999999999E-13</v>
      </c>
      <c r="BB2297" s="157">
        <v>0</v>
      </c>
      <c r="BC2297" s="157">
        <v>0</v>
      </c>
      <c r="BD2297" s="157">
        <v>0</v>
      </c>
      <c r="BE2297" s="157">
        <v>1.3338329999999999E-6</v>
      </c>
      <c r="BF2297" s="157">
        <v>0</v>
      </c>
      <c r="BG2297" s="157">
        <v>1.5536956E-9</v>
      </c>
      <c r="BH2297" s="157">
        <v>6.2579205E-10</v>
      </c>
      <c r="BI2297" s="157">
        <v>1.437178E-12</v>
      </c>
      <c r="BJ2297" s="157">
        <v>0</v>
      </c>
      <c r="BK2297" s="157">
        <v>0</v>
      </c>
      <c r="BL2297" s="157">
        <v>0</v>
      </c>
      <c r="BM2297" s="157">
        <v>0</v>
      </c>
      <c r="BN2297" s="157">
        <v>0</v>
      </c>
      <c r="BO2297" s="157">
        <v>9.1355159999999995E-9</v>
      </c>
      <c r="BP2297" s="157">
        <v>0</v>
      </c>
      <c r="BQ2297" s="157">
        <v>0</v>
      </c>
      <c r="BR2297" s="157">
        <v>0</v>
      </c>
      <c r="BS2297" s="157">
        <v>0</v>
      </c>
      <c r="BT2297" s="157">
        <v>0</v>
      </c>
      <c r="BU2297"/>
      <c r="BV2297" s="155">
        <v>9.7240583999999995E-5</v>
      </c>
      <c r="BW2297" s="155">
        <v>1.0711646999999999E-5</v>
      </c>
      <c r="BX2297" s="155">
        <v>5.4293401E-5</v>
      </c>
      <c r="BY2297" s="155">
        <v>6.4134853999999997E-10</v>
      </c>
      <c r="BZ2297" s="155">
        <v>8.8235521E-6</v>
      </c>
      <c r="CA2297" s="155">
        <v>0</v>
      </c>
      <c r="CB2297" s="155">
        <v>1.6251357000000001E-5</v>
      </c>
      <c r="CC2297" s="155">
        <v>0</v>
      </c>
      <c r="CD2297" s="155">
        <v>0</v>
      </c>
      <c r="CE2297" s="155">
        <v>1.4793499999999999E-10</v>
      </c>
      <c r="CF2297" s="155">
        <v>0</v>
      </c>
      <c r="CG2297" s="155">
        <v>6.4645105000000001E-6</v>
      </c>
      <c r="CH2297" s="155">
        <v>0</v>
      </c>
      <c r="CI2297" s="155">
        <v>6.9532685000000003E-7</v>
      </c>
      <c r="CJ2297" s="155">
        <v>0</v>
      </c>
      <c r="CK2297" s="155">
        <v>0</v>
      </c>
      <c r="CL2297" s="155">
        <v>0</v>
      </c>
      <c r="CM2297"/>
      <c r="CN2297" s="284">
        <v>0</v>
      </c>
      <c r="CO2297" s="284">
        <v>1.9472107000000001</v>
      </c>
      <c r="CP2297" s="285">
        <v>0</v>
      </c>
      <c r="CQ2297" s="284">
        <v>7.3287530000000004E-3</v>
      </c>
      <c r="CR2297" s="284">
        <v>0</v>
      </c>
      <c r="CS2297" s="284">
        <v>0</v>
      </c>
      <c r="CT2297" s="284">
        <v>4.4786815999999999E-4</v>
      </c>
      <c r="CU2297" s="284">
        <v>0</v>
      </c>
      <c r="CV2297" s="284">
        <v>4.1989993000000002E-4</v>
      </c>
      <c r="CW2297" s="284">
        <v>4.9099975999999999E-4</v>
      </c>
      <c r="CX2297"/>
      <c r="CY2297"/>
      <c r="CZ2297"/>
      <c r="DA2297"/>
      <c r="DB2297" s="212"/>
      <c r="DC2297" s="48"/>
      <c r="DD2297" s="48"/>
      <c r="DE2297" s="48"/>
      <c r="DF2297" s="48"/>
      <c r="DG2297" s="48"/>
      <c r="DH2297" s="48"/>
      <c r="DI2297" s="48"/>
      <c r="DJ2297" s="48"/>
      <c r="DK2297" s="48"/>
      <c r="DL2297" s="48"/>
    </row>
    <row r="2298" spans="1:116" ht="14.4">
      <c r="A2298" t="s">
        <v>3183</v>
      </c>
      <c r="B2298" s="150" t="s">
        <v>325</v>
      </c>
      <c r="C2298" s="151" t="str">
        <f t="shared" si="579"/>
        <v>M.020.07.107</v>
      </c>
      <c r="D2298" s="54" t="s">
        <v>1396</v>
      </c>
      <c r="E2298" s="150" t="s">
        <v>352</v>
      </c>
      <c r="F2298" s="153" t="str">
        <f t="shared" si="580"/>
        <v>Biscuit spiced Speculaas, in plastic foil per 500 gram NL</v>
      </c>
      <c r="G2298" s="154">
        <f t="shared" si="578"/>
        <v>1.946365866666667</v>
      </c>
      <c r="H2298"/>
      <c r="I2298"/>
      <c r="J2298" s="227">
        <f t="shared" si="581"/>
        <v>0.40418492807652007</v>
      </c>
      <c r="K2298"/>
      <c r="L2298" s="280">
        <f t="shared" si="582"/>
        <v>2.2356611999999999E-7</v>
      </c>
      <c r="M2298" s="280">
        <f t="shared" si="583"/>
        <v>0.1087200812104</v>
      </c>
      <c r="N2298" s="281">
        <f t="shared" si="584"/>
        <v>3.5097433000000002E-3</v>
      </c>
      <c r="O2298" s="280">
        <v>0.29195488000000003</v>
      </c>
      <c r="P2298" s="219">
        <v>7.3445098E-2</v>
      </c>
      <c r="Q2298" s="219">
        <v>1.5206567000000001E-2</v>
      </c>
      <c r="R2298" s="219">
        <v>0</v>
      </c>
      <c r="S2298" s="219">
        <v>0</v>
      </c>
      <c r="T2298" s="219">
        <v>0</v>
      </c>
      <c r="U2298" s="286">
        <v>2.2356611999999999E-7</v>
      </c>
      <c r="V2298" s="286">
        <v>5.4752104000000001E-6</v>
      </c>
      <c r="W2298" s="219">
        <v>0</v>
      </c>
      <c r="X2298" s="219">
        <v>0</v>
      </c>
      <c r="Y2298" s="219">
        <v>0</v>
      </c>
      <c r="Z2298" s="219">
        <v>2.0062941000000001E-2</v>
      </c>
      <c r="AA2298" s="219">
        <v>3.5097433000000002E-3</v>
      </c>
      <c r="AB2298" s="219">
        <v>0</v>
      </c>
      <c r="AC2298"/>
      <c r="AD2298" s="227">
        <f t="shared" si="573"/>
        <v>0.29195488000000003</v>
      </c>
      <c r="AE2298" s="227">
        <f t="shared" si="574"/>
        <v>8.8657363776520004E-2</v>
      </c>
      <c r="AF2298" s="227">
        <f t="shared" si="575"/>
        <v>9.2166883510400005E-2</v>
      </c>
      <c r="AG2298" s="227">
        <f t="shared" si="576"/>
        <v>0.1087200812104</v>
      </c>
      <c r="AH2298" s="227">
        <f t="shared" si="577"/>
        <v>0</v>
      </c>
      <c r="AI2298"/>
      <c r="AJ2298">
        <v>0</v>
      </c>
      <c r="AK2298" s="155">
        <v>0</v>
      </c>
      <c r="AL2298" s="155">
        <v>0</v>
      </c>
      <c r="AM2298" s="155">
        <v>0</v>
      </c>
      <c r="AN2298" s="155">
        <v>0</v>
      </c>
      <c r="AO2298" s="155">
        <v>0</v>
      </c>
      <c r="AP2298" s="155">
        <v>0</v>
      </c>
      <c r="AQ2298"/>
      <c r="AR2298" s="156">
        <v>5.6909847999999999E-2</v>
      </c>
      <c r="AS2298" s="156">
        <v>5.2376209999999999E-2</v>
      </c>
      <c r="AT2298" s="156">
        <v>4.5336383999999997E-3</v>
      </c>
      <c r="AU2298" s="156">
        <v>0</v>
      </c>
      <c r="AV2298" s="282">
        <f t="shared" si="570"/>
        <v>3.1400605000000001E-6</v>
      </c>
      <c r="AW2298" s="282">
        <f t="shared" si="571"/>
        <v>1.6766414024989999E-8</v>
      </c>
      <c r="AX2298" s="283">
        <f t="shared" si="572"/>
        <v>0</v>
      </c>
      <c r="AY2298" s="157">
        <v>1.8062275E-6</v>
      </c>
      <c r="AZ2298" s="157">
        <v>5.4498243000000002E-9</v>
      </c>
      <c r="BA2298" s="157">
        <v>1.4889699E-13</v>
      </c>
      <c r="BB2298" s="157">
        <v>0</v>
      </c>
      <c r="BC2298" s="157">
        <v>0</v>
      </c>
      <c r="BD2298" s="157">
        <v>0</v>
      </c>
      <c r="BE2298" s="157">
        <v>1.3338329999999999E-6</v>
      </c>
      <c r="BF2298" s="157">
        <v>0</v>
      </c>
      <c r="BG2298" s="157">
        <v>1.5536956E-9</v>
      </c>
      <c r="BH2298" s="157">
        <v>6.2579205E-10</v>
      </c>
      <c r="BI2298" s="157">
        <v>1.437178E-12</v>
      </c>
      <c r="BJ2298" s="157">
        <v>0</v>
      </c>
      <c r="BK2298" s="157">
        <v>0</v>
      </c>
      <c r="BL2298" s="157">
        <v>0</v>
      </c>
      <c r="BM2298" s="157">
        <v>0</v>
      </c>
      <c r="BN2298" s="157">
        <v>0</v>
      </c>
      <c r="BO2298" s="157">
        <v>9.1355159999999995E-9</v>
      </c>
      <c r="BP2298" s="157">
        <v>0</v>
      </c>
      <c r="BQ2298" s="157">
        <v>0</v>
      </c>
      <c r="BR2298" s="157">
        <v>0</v>
      </c>
      <c r="BS2298" s="157">
        <v>0</v>
      </c>
      <c r="BT2298" s="157">
        <v>0</v>
      </c>
      <c r="BU2298"/>
      <c r="BV2298" s="155">
        <v>9.7217027000000002E-5</v>
      </c>
      <c r="BW2298" s="155">
        <v>1.0711646999999999E-5</v>
      </c>
      <c r="BX2298" s="155">
        <v>5.4269844E-5</v>
      </c>
      <c r="BY2298" s="155">
        <v>6.4134853999999997E-10</v>
      </c>
      <c r="BZ2298" s="155">
        <v>8.8235521E-6</v>
      </c>
      <c r="CA2298" s="155">
        <v>0</v>
      </c>
      <c r="CB2298" s="155">
        <v>1.6251357000000001E-5</v>
      </c>
      <c r="CC2298" s="155">
        <v>0</v>
      </c>
      <c r="CD2298" s="155">
        <v>0</v>
      </c>
      <c r="CE2298" s="155">
        <v>1.4793499999999999E-10</v>
      </c>
      <c r="CF2298" s="155">
        <v>0</v>
      </c>
      <c r="CG2298" s="155">
        <v>6.4645105000000001E-6</v>
      </c>
      <c r="CH2298" s="155">
        <v>0</v>
      </c>
      <c r="CI2298" s="155">
        <v>6.9532685000000003E-7</v>
      </c>
      <c r="CJ2298" s="155">
        <v>0</v>
      </c>
      <c r="CK2298" s="155">
        <v>0</v>
      </c>
      <c r="CL2298" s="155">
        <v>0</v>
      </c>
      <c r="CM2298"/>
      <c r="CN2298" s="284">
        <v>0</v>
      </c>
      <c r="CO2298" s="284">
        <v>1.9463657999999999</v>
      </c>
      <c r="CP2298" s="285">
        <v>0</v>
      </c>
      <c r="CQ2298" s="284">
        <v>7.3287530000000004E-3</v>
      </c>
      <c r="CR2298" s="284">
        <v>0</v>
      </c>
      <c r="CS2298" s="284">
        <v>0</v>
      </c>
      <c r="CT2298" s="284">
        <v>4.4786815999999999E-4</v>
      </c>
      <c r="CU2298" s="284">
        <v>0</v>
      </c>
      <c r="CV2298" s="284">
        <v>4.1989993000000002E-4</v>
      </c>
      <c r="CW2298" s="284">
        <v>4.9099975999999999E-4</v>
      </c>
      <c r="CX2298"/>
      <c r="CY2298"/>
      <c r="CZ2298"/>
      <c r="DA2298"/>
      <c r="DB2298" s="212"/>
      <c r="DC2298" s="48"/>
      <c r="DD2298" s="48"/>
      <c r="DE2298" s="48"/>
      <c r="DF2298" s="48"/>
      <c r="DG2298" s="48"/>
      <c r="DH2298" s="48"/>
      <c r="DI2298" s="48"/>
      <c r="DJ2298" s="48"/>
      <c r="DK2298" s="48"/>
      <c r="DL2298" s="48"/>
    </row>
    <row r="2299" spans="1:116" ht="14.4">
      <c r="A2299" t="s">
        <v>3184</v>
      </c>
      <c r="B2299" s="150" t="s">
        <v>325</v>
      </c>
      <c r="C2299" s="151" t="str">
        <f t="shared" si="579"/>
        <v>M.020.07.108</v>
      </c>
      <c r="D2299" s="54" t="s">
        <v>1396</v>
      </c>
      <c r="E2299" s="150" t="s">
        <v>352</v>
      </c>
      <c r="F2299" s="153" t="str">
        <f t="shared" si="580"/>
        <v>Cake, w butter in plastic foil per 500 gram NL</v>
      </c>
      <c r="G2299" s="154">
        <f t="shared" si="578"/>
        <v>4.0817244666666666</v>
      </c>
      <c r="H2299"/>
      <c r="I2299"/>
      <c r="J2299" s="227">
        <f t="shared" si="581"/>
        <v>0.88058392606593006</v>
      </c>
      <c r="K2299"/>
      <c r="L2299" s="280">
        <f t="shared" si="582"/>
        <v>2.5806112999999999E-7</v>
      </c>
      <c r="M2299" s="280">
        <f t="shared" si="583"/>
        <v>0.2458694220048</v>
      </c>
      <c r="N2299" s="281">
        <f t="shared" si="584"/>
        <v>2.2455576000000001E-2</v>
      </c>
      <c r="O2299" s="280">
        <v>0.61225867</v>
      </c>
      <c r="P2299" s="219">
        <v>0.19347302999999999</v>
      </c>
      <c r="Q2299" s="219">
        <v>1.7552855999999999E-2</v>
      </c>
      <c r="R2299" s="219">
        <v>0</v>
      </c>
      <c r="S2299" s="219">
        <v>0</v>
      </c>
      <c r="T2299" s="219">
        <v>0</v>
      </c>
      <c r="U2299" s="286">
        <v>2.5806112999999999E-7</v>
      </c>
      <c r="V2299" s="286">
        <v>6.3200048000000001E-6</v>
      </c>
      <c r="W2299" s="219">
        <v>0</v>
      </c>
      <c r="X2299" s="219">
        <v>0</v>
      </c>
      <c r="Y2299" s="219">
        <v>0</v>
      </c>
      <c r="Z2299" s="219">
        <v>3.4837215999999997E-2</v>
      </c>
      <c r="AA2299" s="219">
        <v>2.2455576000000001E-2</v>
      </c>
      <c r="AB2299" s="219">
        <v>0</v>
      </c>
      <c r="AC2299"/>
      <c r="AD2299" s="227">
        <f t="shared" si="573"/>
        <v>0.61225867</v>
      </c>
      <c r="AE2299" s="227">
        <f t="shared" si="574"/>
        <v>0.21103246406592999</v>
      </c>
      <c r="AF2299" s="227">
        <f t="shared" si="575"/>
        <v>0.2334877820048</v>
      </c>
      <c r="AG2299" s="227">
        <f t="shared" si="576"/>
        <v>0.2458694220048</v>
      </c>
      <c r="AH2299" s="227">
        <f t="shared" si="577"/>
        <v>0</v>
      </c>
      <c r="AI2299"/>
      <c r="AJ2299">
        <v>0</v>
      </c>
      <c r="AK2299" s="155">
        <v>0</v>
      </c>
      <c r="AL2299" s="155">
        <v>0</v>
      </c>
      <c r="AM2299" s="155">
        <v>0</v>
      </c>
      <c r="AN2299" s="155">
        <v>0</v>
      </c>
      <c r="AO2299" s="155">
        <v>0</v>
      </c>
      <c r="AP2299" s="155">
        <v>0</v>
      </c>
      <c r="AQ2299"/>
      <c r="AR2299" s="156">
        <v>0.13047146000000001</v>
      </c>
      <c r="AS2299" s="156">
        <v>0.12178894</v>
      </c>
      <c r="AT2299" s="156">
        <v>8.6825180999999998E-3</v>
      </c>
      <c r="AU2299" s="156">
        <v>0</v>
      </c>
      <c r="AV2299" s="282">
        <f t="shared" si="570"/>
        <v>7.3014951999999998E-6</v>
      </c>
      <c r="AW2299" s="282">
        <f t="shared" si="571"/>
        <v>3.2109903938220008E-8</v>
      </c>
      <c r="AX2299" s="283">
        <f t="shared" si="572"/>
        <v>0</v>
      </c>
      <c r="AY2299" s="157">
        <v>3.7878403E-6</v>
      </c>
      <c r="AZ2299" s="157">
        <v>1.1428828000000001E-8</v>
      </c>
      <c r="BA2299" s="157">
        <v>3.1225192000000002E-13</v>
      </c>
      <c r="BB2299" s="157">
        <v>0</v>
      </c>
      <c r="BC2299" s="157">
        <v>0</v>
      </c>
      <c r="BD2299" s="157">
        <v>0</v>
      </c>
      <c r="BE2299" s="157">
        <v>3.5136548999999998E-6</v>
      </c>
      <c r="BF2299" s="157">
        <v>0</v>
      </c>
      <c r="BG2299" s="157">
        <v>4.0928287999999998E-9</v>
      </c>
      <c r="BH2299" s="157">
        <v>7.2234827000000004E-10</v>
      </c>
      <c r="BI2299" s="157">
        <v>2.7106162999999999E-12</v>
      </c>
      <c r="BJ2299" s="157">
        <v>0</v>
      </c>
      <c r="BK2299" s="157">
        <v>0</v>
      </c>
      <c r="BL2299" s="157">
        <v>0</v>
      </c>
      <c r="BM2299" s="157">
        <v>0</v>
      </c>
      <c r="BN2299" s="157">
        <v>0</v>
      </c>
      <c r="BO2299" s="157">
        <v>1.5862876000000001E-8</v>
      </c>
      <c r="BP2299" s="157">
        <v>0</v>
      </c>
      <c r="BQ2299" s="157">
        <v>0</v>
      </c>
      <c r="BR2299" s="157">
        <v>0</v>
      </c>
      <c r="BS2299" s="157">
        <v>0</v>
      </c>
      <c r="BT2299" s="157">
        <v>0</v>
      </c>
      <c r="BU2299"/>
      <c r="BV2299" s="155">
        <v>1.9708635999999999E-4</v>
      </c>
      <c r="BW2299" s="155">
        <v>2.8217197999999999E-5</v>
      </c>
      <c r="BX2299" s="155">
        <v>1.1380931E-4</v>
      </c>
      <c r="BY2299" s="155">
        <v>7.4030504999999997E-10</v>
      </c>
      <c r="BZ2299" s="155">
        <v>2.3243476E-5</v>
      </c>
      <c r="CA2299" s="155">
        <v>0</v>
      </c>
      <c r="CB2299" s="155">
        <v>1.8758851E-5</v>
      </c>
      <c r="CC2299" s="155">
        <v>0</v>
      </c>
      <c r="CD2299" s="155">
        <v>0</v>
      </c>
      <c r="CE2299" s="155">
        <v>1.7076055000000001E-10</v>
      </c>
      <c r="CF2299" s="155">
        <v>0</v>
      </c>
      <c r="CG2299" s="155">
        <v>1.1224952E-5</v>
      </c>
      <c r="CH2299" s="155">
        <v>0</v>
      </c>
      <c r="CI2299" s="155">
        <v>1.8316675E-6</v>
      </c>
      <c r="CJ2299" s="155">
        <v>0</v>
      </c>
      <c r="CK2299" s="155">
        <v>0</v>
      </c>
      <c r="CL2299" s="155">
        <v>0</v>
      </c>
      <c r="CM2299"/>
      <c r="CN2299" s="284">
        <v>0</v>
      </c>
      <c r="CO2299" s="284">
        <v>4.0817245</v>
      </c>
      <c r="CP2299" s="285">
        <v>0</v>
      </c>
      <c r="CQ2299" s="284">
        <v>1.9305796E-2</v>
      </c>
      <c r="CR2299" s="284">
        <v>0</v>
      </c>
      <c r="CS2299" s="284">
        <v>0</v>
      </c>
      <c r="CT2299" s="284">
        <v>1.1797984000000001E-3</v>
      </c>
      <c r="CU2299" s="284">
        <v>0</v>
      </c>
      <c r="CV2299" s="284">
        <v>4.8468816E-4</v>
      </c>
      <c r="CW2299" s="284">
        <v>9.2605924000000004E-4</v>
      </c>
      <c r="CX2299"/>
      <c r="CY2299"/>
      <c r="CZ2299"/>
      <c r="DA2299"/>
      <c r="DB2299" s="212"/>
      <c r="DC2299" s="48"/>
      <c r="DD2299" s="48"/>
      <c r="DE2299" s="48"/>
      <c r="DF2299" s="48"/>
      <c r="DG2299" s="48"/>
      <c r="DH2299" s="48"/>
      <c r="DI2299" s="48"/>
      <c r="DJ2299" s="48"/>
      <c r="DK2299" s="48"/>
      <c r="DL2299" s="48"/>
    </row>
    <row r="2300" spans="1:116" ht="14.4">
      <c r="A2300" t="s">
        <v>3185</v>
      </c>
      <c r="B2300" s="150" t="s">
        <v>325</v>
      </c>
      <c r="C2300" s="151" t="str">
        <f t="shared" si="579"/>
        <v>M.020.07.109</v>
      </c>
      <c r="D2300" s="54" t="s">
        <v>1396</v>
      </c>
      <c r="E2300" s="150" t="s">
        <v>352</v>
      </c>
      <c r="F2300" s="153" t="str">
        <f t="shared" si="580"/>
        <v>Cake, wo butter in plastic foil per 500 gram NL</v>
      </c>
      <c r="G2300" s="154">
        <f t="shared" si="578"/>
        <v>2.1888688000000003</v>
      </c>
      <c r="H2300"/>
      <c r="I2300"/>
      <c r="J2300" s="227">
        <f t="shared" si="581"/>
        <v>0.52054726391478001</v>
      </c>
      <c r="K2300"/>
      <c r="L2300" s="280">
        <f t="shared" si="582"/>
        <v>2.3055458E-7</v>
      </c>
      <c r="M2300" s="280">
        <f t="shared" si="583"/>
        <v>0.17530129036020001</v>
      </c>
      <c r="N2300" s="281">
        <f t="shared" si="584"/>
        <v>1.6915422999999999E-2</v>
      </c>
      <c r="O2300" s="280">
        <v>0.32833032000000001</v>
      </c>
      <c r="P2300" s="219">
        <v>0.11983723</v>
      </c>
      <c r="Q2300" s="219">
        <v>1.568191E-2</v>
      </c>
      <c r="R2300" s="219">
        <v>0</v>
      </c>
      <c r="S2300" s="219">
        <v>0</v>
      </c>
      <c r="T2300" s="219">
        <v>0</v>
      </c>
      <c r="U2300" s="286">
        <v>2.3055458E-7</v>
      </c>
      <c r="V2300" s="286">
        <v>5.6463602000000003E-6</v>
      </c>
      <c r="W2300" s="219">
        <v>0</v>
      </c>
      <c r="X2300" s="219">
        <v>0</v>
      </c>
      <c r="Y2300" s="219">
        <v>0</v>
      </c>
      <c r="Z2300" s="219">
        <v>3.9776503999999997E-2</v>
      </c>
      <c r="AA2300" s="219">
        <v>1.6915422999999999E-2</v>
      </c>
      <c r="AB2300" s="219">
        <v>0</v>
      </c>
      <c r="AC2300"/>
      <c r="AD2300" s="227">
        <f t="shared" si="573"/>
        <v>0.32833032000000001</v>
      </c>
      <c r="AE2300" s="227">
        <f t="shared" si="574"/>
        <v>0.13552501691478003</v>
      </c>
      <c r="AF2300" s="227">
        <f t="shared" si="575"/>
        <v>0.15244020936020003</v>
      </c>
      <c r="AG2300" s="227">
        <f t="shared" si="576"/>
        <v>0.17530129036020001</v>
      </c>
      <c r="AH2300" s="227">
        <f t="shared" si="577"/>
        <v>0</v>
      </c>
      <c r="AI2300"/>
      <c r="AJ2300">
        <v>0</v>
      </c>
      <c r="AK2300" s="155">
        <v>0</v>
      </c>
      <c r="AL2300" s="155">
        <v>0</v>
      </c>
      <c r="AM2300" s="155">
        <v>0</v>
      </c>
      <c r="AN2300" s="155">
        <v>0</v>
      </c>
      <c r="AO2300" s="155">
        <v>0</v>
      </c>
      <c r="AP2300" s="155">
        <v>0</v>
      </c>
      <c r="AQ2300"/>
      <c r="AR2300" s="156">
        <v>7.7598392000000002E-2</v>
      </c>
      <c r="AS2300" s="156">
        <v>7.0183246000000005E-2</v>
      </c>
      <c r="AT2300" s="156">
        <v>7.4151460999999997E-3</v>
      </c>
      <c r="AU2300" s="156">
        <v>0</v>
      </c>
      <c r="AV2300" s="282">
        <f t="shared" si="570"/>
        <v>4.2076286999999997E-6</v>
      </c>
      <c r="AW2300" s="282">
        <f t="shared" si="571"/>
        <v>2.7422877305959997E-8</v>
      </c>
      <c r="AX2300" s="283">
        <f t="shared" si="572"/>
        <v>0</v>
      </c>
      <c r="AY2300" s="157">
        <v>2.0312703000000002E-6</v>
      </c>
      <c r="AZ2300" s="157">
        <v>6.1288327000000003E-9</v>
      </c>
      <c r="BA2300" s="157">
        <v>1.6744846000000001E-13</v>
      </c>
      <c r="BB2300" s="157">
        <v>0</v>
      </c>
      <c r="BC2300" s="157">
        <v>0</v>
      </c>
      <c r="BD2300" s="157">
        <v>0</v>
      </c>
      <c r="BE2300" s="157">
        <v>2.1763583999999999E-6</v>
      </c>
      <c r="BF2300" s="157">
        <v>0</v>
      </c>
      <c r="BG2300" s="157">
        <v>2.5350988000000001E-9</v>
      </c>
      <c r="BH2300" s="157">
        <v>6.4535371000000003E-10</v>
      </c>
      <c r="BI2300" s="157">
        <v>1.4796475E-12</v>
      </c>
      <c r="BJ2300" s="157">
        <v>0</v>
      </c>
      <c r="BK2300" s="157">
        <v>0</v>
      </c>
      <c r="BL2300" s="157">
        <v>0</v>
      </c>
      <c r="BM2300" s="157">
        <v>0</v>
      </c>
      <c r="BN2300" s="157">
        <v>0</v>
      </c>
      <c r="BO2300" s="157">
        <v>1.8111944999999999E-8</v>
      </c>
      <c r="BP2300" s="157">
        <v>0</v>
      </c>
      <c r="BQ2300" s="157">
        <v>0</v>
      </c>
      <c r="BR2300" s="157">
        <v>0</v>
      </c>
      <c r="BS2300" s="157">
        <v>0</v>
      </c>
      <c r="BT2300" s="157">
        <v>0</v>
      </c>
      <c r="BU2300"/>
      <c r="BV2300" s="155">
        <v>1.2361737999999999E-4</v>
      </c>
      <c r="BW2300" s="155">
        <v>1.7477737000000002E-5</v>
      </c>
      <c r="BX2300" s="155">
        <v>6.1031471000000001E-5</v>
      </c>
      <c r="BY2300" s="155">
        <v>6.6139648999999999E-10</v>
      </c>
      <c r="BZ2300" s="155">
        <v>1.4397013E-5</v>
      </c>
      <c r="CA2300" s="155">
        <v>0</v>
      </c>
      <c r="CB2300" s="155">
        <v>1.6759358999999999E-5</v>
      </c>
      <c r="CC2300" s="155">
        <v>0</v>
      </c>
      <c r="CD2300" s="155">
        <v>0</v>
      </c>
      <c r="CE2300" s="155">
        <v>1.5255930999999999E-10</v>
      </c>
      <c r="CF2300" s="155">
        <v>0</v>
      </c>
      <c r="CG2300" s="155">
        <v>1.2816447999999999E-5</v>
      </c>
      <c r="CH2300" s="155">
        <v>0</v>
      </c>
      <c r="CI2300" s="155">
        <v>1.1345351E-6</v>
      </c>
      <c r="CJ2300" s="155">
        <v>0</v>
      </c>
      <c r="CK2300" s="155">
        <v>0</v>
      </c>
      <c r="CL2300" s="155">
        <v>0</v>
      </c>
      <c r="CM2300"/>
      <c r="CN2300" s="284">
        <v>0</v>
      </c>
      <c r="CO2300" s="284">
        <v>2.1888687999999998</v>
      </c>
      <c r="CP2300" s="285">
        <v>0</v>
      </c>
      <c r="CQ2300" s="284">
        <v>1.1958013E-2</v>
      </c>
      <c r="CR2300" s="284">
        <v>0</v>
      </c>
      <c r="CS2300" s="284">
        <v>0</v>
      </c>
      <c r="CT2300" s="284">
        <v>7.3076732999999999E-4</v>
      </c>
      <c r="CU2300" s="284">
        <v>0</v>
      </c>
      <c r="CV2300" s="284">
        <v>4.3302561000000002E-4</v>
      </c>
      <c r="CW2300" s="284">
        <v>5.0550911000000001E-4</v>
      </c>
      <c r="CX2300"/>
      <c r="CY2300"/>
      <c r="CZ2300"/>
      <c r="DA2300"/>
      <c r="DB2300" s="212"/>
      <c r="DC2300" s="48"/>
      <c r="DD2300" s="48"/>
      <c r="DE2300" s="48"/>
      <c r="DF2300" s="48"/>
      <c r="DG2300" s="48"/>
      <c r="DH2300" s="48"/>
      <c r="DI2300" s="48"/>
      <c r="DJ2300" s="48"/>
      <c r="DK2300" s="48"/>
      <c r="DL2300" s="48"/>
    </row>
    <row r="2301" spans="1:116" ht="14.4">
      <c r="A2301" t="s">
        <v>3186</v>
      </c>
      <c r="B2301" s="150" t="s">
        <v>325</v>
      </c>
      <c r="C2301" s="151" t="str">
        <f t="shared" si="579"/>
        <v>M.020.07.110</v>
      </c>
      <c r="D2301" s="54" t="s">
        <v>1396</v>
      </c>
      <c r="E2301" s="150" t="s">
        <v>352</v>
      </c>
      <c r="F2301" s="153" t="str">
        <f t="shared" si="580"/>
        <v>Waffle, syrup in plastic foil per 500 gram NL</v>
      </c>
      <c r="G2301" s="154">
        <f t="shared" si="578"/>
        <v>2.6577938000000003</v>
      </c>
      <c r="H2301"/>
      <c r="I2301"/>
      <c r="J2301" s="227">
        <f t="shared" si="581"/>
        <v>0.55582578746001998</v>
      </c>
      <c r="K2301"/>
      <c r="L2301" s="280">
        <f t="shared" si="582"/>
        <v>1.9185542000000001E-7</v>
      </c>
      <c r="M2301" s="280">
        <f t="shared" si="583"/>
        <v>0.14393754060460001</v>
      </c>
      <c r="N2301" s="281">
        <f t="shared" si="584"/>
        <v>1.3218985000000001E-2</v>
      </c>
      <c r="O2301" s="280">
        <v>0.39866907000000001</v>
      </c>
      <c r="P2301" s="219">
        <v>0.10754065</v>
      </c>
      <c r="Q2301" s="219">
        <v>1.3049662E-2</v>
      </c>
      <c r="R2301" s="219">
        <v>0</v>
      </c>
      <c r="S2301" s="219">
        <v>0</v>
      </c>
      <c r="T2301" s="219">
        <v>0</v>
      </c>
      <c r="U2301" s="286">
        <v>1.9185542000000001E-7</v>
      </c>
      <c r="V2301" s="286">
        <v>4.6986046E-6</v>
      </c>
      <c r="W2301" s="219">
        <v>0</v>
      </c>
      <c r="X2301" s="219">
        <v>0</v>
      </c>
      <c r="Y2301" s="219">
        <v>0</v>
      </c>
      <c r="Z2301" s="219">
        <v>2.334253E-2</v>
      </c>
      <c r="AA2301" s="219">
        <v>1.3218985000000001E-2</v>
      </c>
      <c r="AB2301" s="219">
        <v>0</v>
      </c>
      <c r="AC2301"/>
      <c r="AD2301" s="227">
        <f t="shared" si="573"/>
        <v>0.39866907000000001</v>
      </c>
      <c r="AE2301" s="227">
        <f t="shared" si="574"/>
        <v>0.12059520246002001</v>
      </c>
      <c r="AF2301" s="227">
        <f t="shared" si="575"/>
        <v>0.1338139956046</v>
      </c>
      <c r="AG2301" s="227">
        <f t="shared" si="576"/>
        <v>0.14393754060459998</v>
      </c>
      <c r="AH2301" s="227">
        <f t="shared" si="577"/>
        <v>0</v>
      </c>
      <c r="AI2301"/>
      <c r="AJ2301">
        <v>0</v>
      </c>
      <c r="AK2301" s="155">
        <v>0</v>
      </c>
      <c r="AL2301" s="155">
        <v>0</v>
      </c>
      <c r="AM2301" s="155">
        <v>0</v>
      </c>
      <c r="AN2301" s="155">
        <v>0</v>
      </c>
      <c r="AO2301" s="155">
        <v>0</v>
      </c>
      <c r="AP2301" s="155">
        <v>0</v>
      </c>
      <c r="AQ2301"/>
      <c r="AR2301" s="156">
        <v>7.9363935999999996E-2</v>
      </c>
      <c r="AS2301" s="156">
        <v>7.3716816000000004E-2</v>
      </c>
      <c r="AT2301" s="156">
        <v>5.6471205999999996E-3</v>
      </c>
      <c r="AU2301" s="156">
        <v>0</v>
      </c>
      <c r="AV2301" s="282">
        <f t="shared" si="570"/>
        <v>4.4194732999999999E-6</v>
      </c>
      <c r="AW2301" s="282">
        <f t="shared" si="571"/>
        <v>2.0884321265529999E-8</v>
      </c>
      <c r="AX2301" s="283">
        <f t="shared" si="572"/>
        <v>0</v>
      </c>
      <c r="AY2301" s="157">
        <v>2.4664325999999999E-6</v>
      </c>
      <c r="AZ2301" s="157">
        <v>7.4418226000000003E-9</v>
      </c>
      <c r="BA2301" s="157">
        <v>2.0332123E-13</v>
      </c>
      <c r="BB2301" s="157">
        <v>0</v>
      </c>
      <c r="BC2301" s="157">
        <v>0</v>
      </c>
      <c r="BD2301" s="157">
        <v>0</v>
      </c>
      <c r="BE2301" s="157">
        <v>1.9530407E-6</v>
      </c>
      <c r="BF2301" s="157">
        <v>0</v>
      </c>
      <c r="BG2301" s="157">
        <v>2.2749704999999998E-9</v>
      </c>
      <c r="BH2301" s="157">
        <v>5.3702948000000002E-10</v>
      </c>
      <c r="BI2301" s="157">
        <v>1.4423643E-12</v>
      </c>
      <c r="BJ2301" s="157">
        <v>0</v>
      </c>
      <c r="BK2301" s="157">
        <v>0</v>
      </c>
      <c r="BL2301" s="157">
        <v>0</v>
      </c>
      <c r="BM2301" s="157">
        <v>0</v>
      </c>
      <c r="BN2301" s="157">
        <v>0</v>
      </c>
      <c r="BO2301" s="157">
        <v>1.0628853E-8</v>
      </c>
      <c r="BP2301" s="157">
        <v>0</v>
      </c>
      <c r="BQ2301" s="157">
        <v>0</v>
      </c>
      <c r="BR2301" s="157">
        <v>0</v>
      </c>
      <c r="BS2301" s="157">
        <v>0</v>
      </c>
      <c r="BT2301" s="157">
        <v>0</v>
      </c>
      <c r="BU2301"/>
      <c r="BV2301" s="155">
        <v>1.2519669000000001E-4</v>
      </c>
      <c r="BW2301" s="155">
        <v>1.5684334000000001E-5</v>
      </c>
      <c r="BX2301" s="155">
        <v>7.4106342999999997E-5</v>
      </c>
      <c r="BY2301" s="155">
        <v>5.5037944E-10</v>
      </c>
      <c r="BZ2301" s="155">
        <v>1.2919724999999999E-5</v>
      </c>
      <c r="CA2301" s="155">
        <v>0</v>
      </c>
      <c r="CB2301" s="155">
        <v>1.3946259E-5</v>
      </c>
      <c r="CC2301" s="155">
        <v>0</v>
      </c>
      <c r="CD2301" s="155">
        <v>0</v>
      </c>
      <c r="CE2301" s="155">
        <v>1.2695185000000001E-10</v>
      </c>
      <c r="CF2301" s="155">
        <v>0</v>
      </c>
      <c r="CG2301" s="155">
        <v>7.5212319000000002E-6</v>
      </c>
      <c r="CH2301" s="155">
        <v>0</v>
      </c>
      <c r="CI2301" s="155">
        <v>1.0181196999999999E-6</v>
      </c>
      <c r="CJ2301" s="155">
        <v>0</v>
      </c>
      <c r="CK2301" s="155">
        <v>0</v>
      </c>
      <c r="CL2301" s="155">
        <v>0</v>
      </c>
      <c r="CM2301"/>
      <c r="CN2301" s="284">
        <v>0</v>
      </c>
      <c r="CO2301" s="284">
        <v>2.6577937999999999</v>
      </c>
      <c r="CP2301" s="285">
        <v>0</v>
      </c>
      <c r="CQ2301" s="284">
        <v>1.0730992999999999E-2</v>
      </c>
      <c r="CR2301" s="284">
        <v>0</v>
      </c>
      <c r="CS2301" s="284">
        <v>0</v>
      </c>
      <c r="CT2301" s="284">
        <v>6.5578279000000003E-4</v>
      </c>
      <c r="CU2301" s="284">
        <v>0</v>
      </c>
      <c r="CV2301" s="284">
        <v>3.6034118000000001E-4</v>
      </c>
      <c r="CW2301" s="284">
        <v>4.9277163999999997E-4</v>
      </c>
      <c r="CX2301"/>
      <c r="CY2301"/>
      <c r="CZ2301"/>
      <c r="DA2301"/>
      <c r="DB2301" s="212"/>
      <c r="DC2301" s="48"/>
      <c r="DD2301" s="48"/>
      <c r="DE2301" s="48"/>
      <c r="DF2301" s="48"/>
      <c r="DG2301" s="48"/>
      <c r="DH2301" s="48"/>
      <c r="DI2301" s="48"/>
      <c r="DJ2301" s="48"/>
      <c r="DK2301" s="48"/>
      <c r="DL2301" s="48"/>
    </row>
    <row r="2302" spans="1:116" ht="14.4">
      <c r="B2302" s="150"/>
      <c r="C2302" s="151"/>
      <c r="D2302" s="51" t="s">
        <v>1397</v>
      </c>
      <c r="E2302" s="150"/>
      <c r="F2302"/>
      <c r="G2302"/>
      <c r="H2302"/>
      <c r="I2302"/>
      <c r="J2302"/>
      <c r="K2302"/>
      <c r="L2302"/>
      <c r="M2302"/>
      <c r="N2302" s="174"/>
      <c r="O2302"/>
      <c r="P2302"/>
      <c r="Q2302"/>
      <c r="R2302"/>
      <c r="S2302"/>
      <c r="T2302"/>
      <c r="U2302" s="53"/>
      <c r="V2302" s="53"/>
      <c r="W2302"/>
      <c r="X2302"/>
      <c r="Y2302"/>
      <c r="Z2302"/>
      <c r="AA2302"/>
      <c r="AB2302"/>
      <c r="AC2302"/>
      <c r="AD2302"/>
      <c r="AE2302"/>
      <c r="AF2302"/>
      <c r="AG2302"/>
      <c r="AH2302"/>
      <c r="AI2302"/>
      <c r="AJ2302"/>
      <c r="AK2302"/>
      <c r="AL2302"/>
      <c r="AM2302"/>
      <c r="AN2302"/>
      <c r="AO2302"/>
      <c r="AP2302"/>
      <c r="AQ2302"/>
      <c r="AR2302"/>
      <c r="AS2302"/>
      <c r="AT2302"/>
      <c r="AU2302"/>
      <c r="AX2302" s="19"/>
      <c r="AY2302"/>
      <c r="AZ2302"/>
      <c r="BA2302"/>
      <c r="BB2302"/>
      <c r="BC2302"/>
      <c r="BD2302"/>
      <c r="BE2302"/>
      <c r="BF2302"/>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c r="CL2302"/>
      <c r="CM2302"/>
      <c r="CN2302"/>
      <c r="CO2302"/>
      <c r="CP2302" s="117"/>
      <c r="CQ2302"/>
      <c r="CR2302"/>
      <c r="CS2302"/>
      <c r="CT2302"/>
      <c r="CU2302"/>
      <c r="CV2302"/>
      <c r="CW2302"/>
      <c r="CX2302"/>
      <c r="CY2302"/>
      <c r="CZ2302"/>
      <c r="DA2302"/>
      <c r="DB2302" s="212"/>
      <c r="DC2302" s="48"/>
      <c r="DD2302" s="48"/>
      <c r="DE2302" s="48"/>
      <c r="DF2302" s="48"/>
      <c r="DG2302" s="48"/>
      <c r="DH2302" s="48"/>
      <c r="DI2302" s="48"/>
      <c r="DJ2302" s="48"/>
      <c r="DK2302" s="48"/>
      <c r="DL2302" s="48"/>
    </row>
    <row r="2303" spans="1:116" ht="14.4">
      <c r="A2303" t="s">
        <v>3187</v>
      </c>
      <c r="B2303" s="150" t="s">
        <v>325</v>
      </c>
      <c r="C2303" s="151" t="str">
        <f t="shared" si="579"/>
        <v>M.020.08.101</v>
      </c>
      <c r="D2303" s="54" t="s">
        <v>1397</v>
      </c>
      <c r="E2303" s="150" t="s">
        <v>352</v>
      </c>
      <c r="F2303" s="153" t="str">
        <f t="shared" si="580"/>
        <v>Dough for pizza and savoury pie, in plastic foil per 500 gram NL</v>
      </c>
      <c r="G2303" s="154">
        <f t="shared" si="578"/>
        <v>0.92123093333333339</v>
      </c>
      <c r="H2303"/>
      <c r="I2303"/>
      <c r="J2303" s="227">
        <f t="shared" si="581"/>
        <v>0.21341691519143</v>
      </c>
      <c r="K2303"/>
      <c r="L2303" s="280">
        <f t="shared" si="582"/>
        <v>1.1245403E-7</v>
      </c>
      <c r="M2303" s="280">
        <f t="shared" si="583"/>
        <v>7.16103456374E-2</v>
      </c>
      <c r="N2303" s="281">
        <f t="shared" si="584"/>
        <v>3.6218170999999999E-3</v>
      </c>
      <c r="O2303" s="280">
        <v>0.13818464</v>
      </c>
      <c r="P2303" s="219">
        <v>4.5878206999999997E-2</v>
      </c>
      <c r="Q2303" s="219">
        <v>7.6489215999999997E-3</v>
      </c>
      <c r="R2303" s="219">
        <v>0</v>
      </c>
      <c r="S2303" s="219">
        <v>0</v>
      </c>
      <c r="T2303" s="219">
        <v>0</v>
      </c>
      <c r="U2303" s="286">
        <v>1.1245403E-7</v>
      </c>
      <c r="V2303" s="286">
        <v>2.7540373999999999E-6</v>
      </c>
      <c r="W2303" s="219">
        <v>0</v>
      </c>
      <c r="X2303" s="219">
        <v>0</v>
      </c>
      <c r="Y2303" s="219">
        <v>0</v>
      </c>
      <c r="Z2303" s="219">
        <v>1.8080463000000001E-2</v>
      </c>
      <c r="AA2303" s="219">
        <v>3.6218170999999999E-3</v>
      </c>
      <c r="AB2303" s="219">
        <v>0</v>
      </c>
      <c r="AC2303"/>
      <c r="AD2303" s="227">
        <f t="shared" si="573"/>
        <v>0.13818464</v>
      </c>
      <c r="AE2303" s="227">
        <f t="shared" si="574"/>
        <v>5.3529995091429992E-2</v>
      </c>
      <c r="AF2303" s="227">
        <f t="shared" si="575"/>
        <v>5.7151699737399995E-2</v>
      </c>
      <c r="AG2303" s="227">
        <f t="shared" si="576"/>
        <v>7.1610345637399986E-2</v>
      </c>
      <c r="AH2303" s="227">
        <f t="shared" si="577"/>
        <v>0</v>
      </c>
      <c r="AI2303"/>
      <c r="AJ2303">
        <v>0</v>
      </c>
      <c r="AK2303" s="155">
        <v>0</v>
      </c>
      <c r="AL2303" s="155">
        <v>0</v>
      </c>
      <c r="AM2303" s="155">
        <v>0</v>
      </c>
      <c r="AN2303" s="155">
        <v>0</v>
      </c>
      <c r="AO2303" s="155">
        <v>0</v>
      </c>
      <c r="AP2303" s="155">
        <v>0</v>
      </c>
      <c r="AQ2303"/>
      <c r="AR2303" s="156">
        <v>3.1428866E-2</v>
      </c>
      <c r="AS2303" s="156">
        <v>2.8157412999999999E-2</v>
      </c>
      <c r="AT2303" s="156">
        <v>3.2714534999999999E-3</v>
      </c>
      <c r="AU2303" s="156">
        <v>0</v>
      </c>
      <c r="AV2303" s="282">
        <f t="shared" ref="AV2303:AV2373" si="585">AY2303+BB2303+BC2303+BD2303+BE2303+BM2303+BN2303+BR2303</f>
        <v>1.68809429E-6</v>
      </c>
      <c r="AW2303" s="282">
        <f t="shared" ref="AW2303:AW2373" si="586">AZ2303+BA2303+BF2303+BG2303+BH2303+BI2303+BJ2303+BK2303+BL2303+BO2303+BS2303+BT2303</f>
        <v>1.2098570783865E-8</v>
      </c>
      <c r="AX2303" s="283">
        <f t="shared" ref="AX2303:AX2373" si="587">BP2303+BQ2303</f>
        <v>0</v>
      </c>
      <c r="AY2303" s="157">
        <v>8.5490229000000001E-7</v>
      </c>
      <c r="AZ2303" s="157">
        <v>2.5794466E-9</v>
      </c>
      <c r="BA2303" s="157">
        <v>7.0474165000000003E-14</v>
      </c>
      <c r="BB2303" s="157">
        <v>0</v>
      </c>
      <c r="BC2303" s="157">
        <v>0</v>
      </c>
      <c r="BD2303" s="157">
        <v>0</v>
      </c>
      <c r="BE2303" s="157">
        <v>8.3319200000000001E-7</v>
      </c>
      <c r="BF2303" s="157">
        <v>0</v>
      </c>
      <c r="BG2303" s="157">
        <v>9.7053133999999993E-10</v>
      </c>
      <c r="BH2303" s="157">
        <v>3.1477415000000002E-10</v>
      </c>
      <c r="BI2303" s="157">
        <v>9.3921969999999994E-13</v>
      </c>
      <c r="BJ2303" s="157">
        <v>0</v>
      </c>
      <c r="BK2303" s="157">
        <v>0</v>
      </c>
      <c r="BL2303" s="157">
        <v>0</v>
      </c>
      <c r="BM2303" s="157">
        <v>0</v>
      </c>
      <c r="BN2303" s="157">
        <v>0</v>
      </c>
      <c r="BO2303" s="157">
        <v>8.2328090000000003E-9</v>
      </c>
      <c r="BP2303" s="157">
        <v>0</v>
      </c>
      <c r="BQ2303" s="157">
        <v>0</v>
      </c>
      <c r="BR2303" s="157">
        <v>0</v>
      </c>
      <c r="BS2303" s="157">
        <v>0</v>
      </c>
      <c r="BT2303" s="157">
        <v>0</v>
      </c>
      <c r="BU2303"/>
      <c r="BV2303" s="155">
        <v>5.2324143E-5</v>
      </c>
      <c r="BW2303" s="155">
        <v>6.6911363000000002E-6</v>
      </c>
      <c r="BX2303" s="155">
        <v>2.5686362000000001E-5</v>
      </c>
      <c r="BY2303" s="155">
        <v>3.2259908999999998E-10</v>
      </c>
      <c r="BZ2303" s="155">
        <v>5.5117190000000004E-6</v>
      </c>
      <c r="CA2303" s="155">
        <v>0</v>
      </c>
      <c r="CB2303" s="155">
        <v>8.1744522999999996E-6</v>
      </c>
      <c r="CC2303" s="155">
        <v>0</v>
      </c>
      <c r="CD2303" s="155">
        <v>0</v>
      </c>
      <c r="CE2303" s="155">
        <v>7.4411485000000002E-11</v>
      </c>
      <c r="CF2303" s="155">
        <v>0</v>
      </c>
      <c r="CG2303" s="155">
        <v>5.8257334E-6</v>
      </c>
      <c r="CH2303" s="155">
        <v>0</v>
      </c>
      <c r="CI2303" s="155">
        <v>4.3434279000000002E-7</v>
      </c>
      <c r="CJ2303" s="155">
        <v>0</v>
      </c>
      <c r="CK2303" s="155">
        <v>0</v>
      </c>
      <c r="CL2303" s="155">
        <v>0</v>
      </c>
      <c r="CM2303"/>
      <c r="CN2303" s="284">
        <v>0</v>
      </c>
      <c r="CO2303" s="284">
        <v>0.92123091000000001</v>
      </c>
      <c r="CP2303" s="285">
        <v>0</v>
      </c>
      <c r="CQ2303" s="284">
        <v>4.5779779999999999E-3</v>
      </c>
      <c r="CR2303" s="284">
        <v>0</v>
      </c>
      <c r="CS2303" s="284">
        <v>0</v>
      </c>
      <c r="CT2303" s="284">
        <v>2.7976527000000002E-4</v>
      </c>
      <c r="CU2303" s="284">
        <v>0</v>
      </c>
      <c r="CV2303" s="284">
        <v>2.1121017E-4</v>
      </c>
      <c r="CW2303" s="284">
        <v>3.2087651000000002E-4</v>
      </c>
      <c r="CX2303"/>
      <c r="CY2303"/>
      <c r="CZ2303"/>
      <c r="DA2303"/>
      <c r="DB2303" s="212"/>
      <c r="DC2303" s="48"/>
      <c r="DD2303" s="48"/>
      <c r="DE2303" s="48"/>
      <c r="DF2303" s="48"/>
      <c r="DG2303" s="48"/>
      <c r="DH2303" s="48"/>
      <c r="DI2303" s="48"/>
      <c r="DJ2303" s="48"/>
      <c r="DK2303" s="48"/>
      <c r="DL2303" s="48"/>
    </row>
    <row r="2304" spans="1:116" ht="14.4">
      <c r="A2304" t="s">
        <v>3188</v>
      </c>
      <c r="B2304" s="150" t="s">
        <v>325</v>
      </c>
      <c r="C2304" s="151" t="str">
        <f t="shared" si="579"/>
        <v>M.020.08.102</v>
      </c>
      <c r="D2304" s="54" t="s">
        <v>1397</v>
      </c>
      <c r="E2304" s="150" t="s">
        <v>352</v>
      </c>
      <c r="F2304" s="153" t="str">
        <f t="shared" si="580"/>
        <v>Flour wheat, white Sugar packaging per 1 kg NL</v>
      </c>
      <c r="G2304" s="154">
        <f t="shared" si="578"/>
        <v>0.73111880000000007</v>
      </c>
      <c r="H2304"/>
      <c r="I2304"/>
      <c r="J2304" s="227">
        <f t="shared" si="581"/>
        <v>0.18827465964898998</v>
      </c>
      <c r="K2304"/>
      <c r="L2304" s="280">
        <f t="shared" si="582"/>
        <v>1.0554779000000001E-7</v>
      </c>
      <c r="M2304" s="280">
        <f t="shared" si="583"/>
        <v>7.5252960401199998E-2</v>
      </c>
      <c r="N2304" s="281">
        <f t="shared" si="584"/>
        <v>3.3537736999999998E-3</v>
      </c>
      <c r="O2304" s="280">
        <v>0.10966782</v>
      </c>
      <c r="P2304" s="219">
        <v>5.1157031999999998E-2</v>
      </c>
      <c r="Q2304" s="219">
        <v>7.1791715000000004E-3</v>
      </c>
      <c r="R2304" s="219">
        <v>0</v>
      </c>
      <c r="S2304" s="219">
        <v>0</v>
      </c>
      <c r="T2304" s="219">
        <v>0</v>
      </c>
      <c r="U2304" s="286">
        <v>1.0554779000000001E-7</v>
      </c>
      <c r="V2304" s="286">
        <v>2.5849012000000001E-6</v>
      </c>
      <c r="W2304" s="219">
        <v>0</v>
      </c>
      <c r="X2304" s="219">
        <v>0</v>
      </c>
      <c r="Y2304" s="219">
        <v>0</v>
      </c>
      <c r="Z2304" s="219">
        <v>1.6914172000000002E-2</v>
      </c>
      <c r="AA2304" s="219">
        <v>3.3537736999999998E-3</v>
      </c>
      <c r="AB2304" s="219">
        <v>0</v>
      </c>
      <c r="AC2304"/>
      <c r="AD2304" s="227">
        <f t="shared" si="573"/>
        <v>0.10966782</v>
      </c>
      <c r="AE2304" s="227">
        <f t="shared" si="574"/>
        <v>5.833889394899E-2</v>
      </c>
      <c r="AF2304" s="227">
        <f t="shared" si="575"/>
        <v>6.1692562101199999E-2</v>
      </c>
      <c r="AG2304" s="227">
        <f t="shared" si="576"/>
        <v>7.5252960401199998E-2</v>
      </c>
      <c r="AH2304" s="227">
        <f t="shared" si="577"/>
        <v>0</v>
      </c>
      <c r="AI2304"/>
      <c r="AJ2304">
        <v>0</v>
      </c>
      <c r="AK2304" s="155">
        <v>0</v>
      </c>
      <c r="AL2304" s="155">
        <v>0</v>
      </c>
      <c r="AM2304" s="155">
        <v>0</v>
      </c>
      <c r="AN2304" s="155">
        <v>0</v>
      </c>
      <c r="AO2304" s="155">
        <v>0</v>
      </c>
      <c r="AP2304" s="155">
        <v>0</v>
      </c>
      <c r="AQ2304"/>
      <c r="AR2304" s="156">
        <v>2.9822689999999999E-2</v>
      </c>
      <c r="AS2304" s="156">
        <v>2.6813746999999999E-2</v>
      </c>
      <c r="AT2304" s="156">
        <v>3.0089433000000001E-3</v>
      </c>
      <c r="AU2304" s="156">
        <v>0</v>
      </c>
      <c r="AV2304" s="282">
        <f t="shared" si="585"/>
        <v>1.6075387700000001E-6</v>
      </c>
      <c r="AW2304" s="282">
        <f t="shared" si="586"/>
        <v>1.112774881179E-8</v>
      </c>
      <c r="AX2304" s="283">
        <f t="shared" si="587"/>
        <v>0</v>
      </c>
      <c r="AY2304" s="157">
        <v>6.7847827E-7</v>
      </c>
      <c r="AZ2304" s="157">
        <v>2.0471327000000002E-9</v>
      </c>
      <c r="BA2304" s="157">
        <v>5.5930590000000002E-14</v>
      </c>
      <c r="BB2304" s="157">
        <v>0</v>
      </c>
      <c r="BC2304" s="157">
        <v>0</v>
      </c>
      <c r="BD2304" s="157">
        <v>0</v>
      </c>
      <c r="BE2304" s="157">
        <v>9.290605E-7</v>
      </c>
      <c r="BF2304" s="157">
        <v>0</v>
      </c>
      <c r="BG2304" s="157">
        <v>1.0822023E-9</v>
      </c>
      <c r="BH2304" s="157">
        <v>2.9544263999999999E-10</v>
      </c>
      <c r="BI2304" s="157">
        <v>1.1687412E-12</v>
      </c>
      <c r="BJ2304" s="157">
        <v>0</v>
      </c>
      <c r="BK2304" s="157">
        <v>0</v>
      </c>
      <c r="BL2304" s="157">
        <v>0</v>
      </c>
      <c r="BM2304" s="157">
        <v>0</v>
      </c>
      <c r="BN2304" s="157">
        <v>0</v>
      </c>
      <c r="BO2304" s="157">
        <v>7.7017465000000003E-9</v>
      </c>
      <c r="BP2304" s="157">
        <v>0</v>
      </c>
      <c r="BQ2304" s="157">
        <v>0</v>
      </c>
      <c r="BR2304" s="157">
        <v>0</v>
      </c>
      <c r="BS2304" s="157">
        <v>0</v>
      </c>
      <c r="BT2304" s="157">
        <v>0</v>
      </c>
      <c r="BU2304"/>
      <c r="BV2304" s="155">
        <v>4.7599529000000003E-5</v>
      </c>
      <c r="BW2304" s="155">
        <v>7.4610298999999998E-6</v>
      </c>
      <c r="BX2304" s="155">
        <v>2.0385533E-5</v>
      </c>
      <c r="BY2304" s="155">
        <v>3.0278702000000001E-10</v>
      </c>
      <c r="BZ2304" s="155">
        <v>6.1459068999999999E-6</v>
      </c>
      <c r="CA2304" s="155">
        <v>0</v>
      </c>
      <c r="CB2304" s="155">
        <v>7.6724272E-6</v>
      </c>
      <c r="CC2304" s="155">
        <v>0</v>
      </c>
      <c r="CD2304" s="155">
        <v>0</v>
      </c>
      <c r="CE2304" s="155">
        <v>6.9841585000000005E-11</v>
      </c>
      <c r="CF2304" s="155">
        <v>0</v>
      </c>
      <c r="CG2304" s="155">
        <v>5.4499408999999998E-6</v>
      </c>
      <c r="CH2304" s="155">
        <v>0</v>
      </c>
      <c r="CI2304" s="155">
        <v>4.8431902000000003E-7</v>
      </c>
      <c r="CJ2304" s="155">
        <v>0</v>
      </c>
      <c r="CK2304" s="155">
        <v>0</v>
      </c>
      <c r="CL2304" s="155">
        <v>0</v>
      </c>
      <c r="CM2304"/>
      <c r="CN2304" s="284">
        <v>0</v>
      </c>
      <c r="CO2304" s="284">
        <v>0.73111883</v>
      </c>
      <c r="CP2304" s="285">
        <v>0</v>
      </c>
      <c r="CQ2304" s="284">
        <v>5.1047280000000002E-3</v>
      </c>
      <c r="CR2304" s="284">
        <v>0</v>
      </c>
      <c r="CS2304" s="284">
        <v>0</v>
      </c>
      <c r="CT2304" s="284">
        <v>3.1195554E-4</v>
      </c>
      <c r="CU2304" s="284">
        <v>0</v>
      </c>
      <c r="CV2304" s="284">
        <v>1.9823892999999999E-4</v>
      </c>
      <c r="CW2304" s="284">
        <v>3.9929058999999998E-4</v>
      </c>
      <c r="CX2304"/>
      <c r="CY2304"/>
      <c r="CZ2304"/>
      <c r="DA2304"/>
      <c r="DB2304" s="212"/>
      <c r="DC2304" s="48"/>
      <c r="DD2304" s="48"/>
      <c r="DE2304" s="48"/>
      <c r="DF2304" s="48"/>
      <c r="DG2304" s="48"/>
      <c r="DH2304" s="48"/>
      <c r="DI2304" s="48"/>
      <c r="DJ2304" s="48"/>
      <c r="DK2304" s="48"/>
      <c r="DL2304" s="48"/>
    </row>
    <row r="2305" spans="1:116" ht="14.4">
      <c r="A2305" t="s">
        <v>3189</v>
      </c>
      <c r="B2305" s="150" t="s">
        <v>325</v>
      </c>
      <c r="C2305" s="151" t="str">
        <f t="shared" si="579"/>
        <v>M.020.08.103</v>
      </c>
      <c r="D2305" s="54" t="s">
        <v>1397</v>
      </c>
      <c r="E2305" s="150" t="s">
        <v>352</v>
      </c>
      <c r="F2305" s="153" t="str">
        <f t="shared" si="580"/>
        <v>Muesli, crunchy plain/w fruit in cardboard box NL</v>
      </c>
      <c r="G2305" s="154">
        <f t="shared" si="578"/>
        <v>1.3535901333333333</v>
      </c>
      <c r="H2305"/>
      <c r="I2305"/>
      <c r="J2305" s="227">
        <f t="shared" si="581"/>
        <v>0.32416817273054999</v>
      </c>
      <c r="K2305"/>
      <c r="L2305" s="280">
        <f t="shared" si="582"/>
        <v>1.5836314999999999E-7</v>
      </c>
      <c r="M2305" s="280">
        <f t="shared" si="583"/>
        <v>0.10828932036739999</v>
      </c>
      <c r="N2305" s="281">
        <f t="shared" si="584"/>
        <v>1.2840173999999999E-2</v>
      </c>
      <c r="O2305" s="280">
        <v>0.20303852</v>
      </c>
      <c r="P2305" s="219">
        <v>6.3706264999999998E-2</v>
      </c>
      <c r="Q2305" s="219">
        <v>1.0771578E-2</v>
      </c>
      <c r="R2305" s="219">
        <v>0</v>
      </c>
      <c r="S2305" s="219">
        <v>0</v>
      </c>
      <c r="T2305" s="219">
        <v>0</v>
      </c>
      <c r="U2305" s="286">
        <v>1.5836314999999999E-7</v>
      </c>
      <c r="V2305" s="286">
        <v>3.8783674000000003E-6</v>
      </c>
      <c r="W2305" s="219">
        <v>0</v>
      </c>
      <c r="X2305" s="219">
        <v>0</v>
      </c>
      <c r="Y2305" s="219">
        <v>0</v>
      </c>
      <c r="Z2305" s="219">
        <v>3.3807599000000001E-2</v>
      </c>
      <c r="AA2305" s="219">
        <v>1.2840173999999999E-2</v>
      </c>
      <c r="AB2305" s="219">
        <v>0</v>
      </c>
      <c r="AC2305"/>
      <c r="AD2305" s="227">
        <f t="shared" si="573"/>
        <v>0.20303852</v>
      </c>
      <c r="AE2305" s="227">
        <f t="shared" si="574"/>
        <v>7.4481879730549996E-2</v>
      </c>
      <c r="AF2305" s="227">
        <f t="shared" si="575"/>
        <v>8.7321895367399996E-2</v>
      </c>
      <c r="AG2305" s="227">
        <f t="shared" si="576"/>
        <v>0.10828932036740001</v>
      </c>
      <c r="AH2305" s="227">
        <f t="shared" si="577"/>
        <v>0</v>
      </c>
      <c r="AI2305"/>
      <c r="AJ2305">
        <v>0</v>
      </c>
      <c r="AK2305" s="155">
        <v>0</v>
      </c>
      <c r="AL2305" s="155">
        <v>0</v>
      </c>
      <c r="AM2305" s="155">
        <v>0</v>
      </c>
      <c r="AN2305" s="155">
        <v>0</v>
      </c>
      <c r="AO2305" s="155">
        <v>0</v>
      </c>
      <c r="AP2305" s="155">
        <v>0</v>
      </c>
      <c r="AQ2305"/>
      <c r="AR2305" s="156">
        <v>4.5922421999999997E-2</v>
      </c>
      <c r="AS2305" s="156">
        <v>4.0250477E-2</v>
      </c>
      <c r="AT2305" s="156">
        <v>5.6719442999999996E-3</v>
      </c>
      <c r="AU2305" s="156">
        <v>0</v>
      </c>
      <c r="AV2305" s="282">
        <f t="shared" si="585"/>
        <v>2.4130981000000001E-6</v>
      </c>
      <c r="AW2305" s="282">
        <f t="shared" si="586"/>
        <v>2.097612488983E-8</v>
      </c>
      <c r="AX2305" s="283">
        <f t="shared" si="587"/>
        <v>0</v>
      </c>
      <c r="AY2305" s="157">
        <v>1.2561316E-6</v>
      </c>
      <c r="AZ2305" s="157">
        <v>3.7900522999999997E-9</v>
      </c>
      <c r="BA2305" s="157">
        <v>1.0354964E-13</v>
      </c>
      <c r="BB2305" s="157">
        <v>0</v>
      </c>
      <c r="BC2305" s="157">
        <v>0</v>
      </c>
      <c r="BD2305" s="157">
        <v>0</v>
      </c>
      <c r="BE2305" s="157">
        <v>1.1569664999999999E-6</v>
      </c>
      <c r="BF2305" s="157">
        <v>0</v>
      </c>
      <c r="BG2305" s="157">
        <v>1.3476753E-9</v>
      </c>
      <c r="BH2305" s="157">
        <v>4.4328005000000001E-10</v>
      </c>
      <c r="BI2305" s="157">
        <v>9.6669019000000002E-13</v>
      </c>
      <c r="BJ2305" s="157">
        <v>0</v>
      </c>
      <c r="BK2305" s="157">
        <v>0</v>
      </c>
      <c r="BL2305" s="157">
        <v>0</v>
      </c>
      <c r="BM2305" s="157">
        <v>0</v>
      </c>
      <c r="BN2305" s="157">
        <v>0</v>
      </c>
      <c r="BO2305" s="157">
        <v>1.5394047E-8</v>
      </c>
      <c r="BP2305" s="157">
        <v>0</v>
      </c>
      <c r="BQ2305" s="157">
        <v>0</v>
      </c>
      <c r="BR2305" s="157">
        <v>0</v>
      </c>
      <c r="BS2305" s="157">
        <v>0</v>
      </c>
      <c r="BT2305" s="157">
        <v>0</v>
      </c>
      <c r="BU2305"/>
      <c r="BV2305" s="155">
        <v>7.7695050999999993E-5</v>
      </c>
      <c r="BW2305" s="155">
        <v>9.2912808000000001E-6</v>
      </c>
      <c r="BX2305" s="155">
        <v>3.7741684000000001E-5</v>
      </c>
      <c r="BY2305" s="155">
        <v>4.5429950000000002E-10</v>
      </c>
      <c r="BZ2305" s="155">
        <v>7.6535474000000005E-6</v>
      </c>
      <c r="CA2305" s="155">
        <v>0</v>
      </c>
      <c r="CB2305" s="155">
        <v>1.1511655E-5</v>
      </c>
      <c r="CC2305" s="155">
        <v>0</v>
      </c>
      <c r="CD2305" s="155">
        <v>0</v>
      </c>
      <c r="CE2305" s="155">
        <v>1.0478981999999999E-10</v>
      </c>
      <c r="CF2305" s="155">
        <v>0</v>
      </c>
      <c r="CG2305" s="155">
        <v>1.0893198000000001E-5</v>
      </c>
      <c r="CH2305" s="155">
        <v>0</v>
      </c>
      <c r="CI2305" s="155">
        <v>6.0312637999999997E-7</v>
      </c>
      <c r="CJ2305" s="155">
        <v>0</v>
      </c>
      <c r="CK2305" s="155">
        <v>0</v>
      </c>
      <c r="CL2305" s="155">
        <v>0</v>
      </c>
      <c r="CM2305"/>
      <c r="CN2305" s="284">
        <v>0</v>
      </c>
      <c r="CO2305" s="284">
        <v>1.3535900999999999</v>
      </c>
      <c r="CP2305" s="285">
        <v>0</v>
      </c>
      <c r="CQ2305" s="284">
        <v>6.3569589999999997E-3</v>
      </c>
      <c r="CR2305" s="284">
        <v>0</v>
      </c>
      <c r="CS2305" s="284">
        <v>0</v>
      </c>
      <c r="CT2305" s="284">
        <v>3.8848076000000002E-4</v>
      </c>
      <c r="CU2305" s="284">
        <v>0</v>
      </c>
      <c r="CV2305" s="284">
        <v>2.9743629000000002E-4</v>
      </c>
      <c r="CW2305" s="284">
        <v>3.3026156999999999E-4</v>
      </c>
      <c r="CX2305"/>
      <c r="CY2305"/>
      <c r="CZ2305"/>
      <c r="DA2305"/>
      <c r="DB2305" s="212"/>
      <c r="DC2305" s="48"/>
      <c r="DD2305" s="48"/>
      <c r="DE2305" s="48"/>
      <c r="DF2305" s="48"/>
      <c r="DG2305" s="48"/>
      <c r="DH2305" s="48"/>
      <c r="DI2305" s="48"/>
      <c r="DJ2305" s="48"/>
      <c r="DK2305" s="48"/>
      <c r="DL2305" s="48"/>
    </row>
    <row r="2306" spans="1:116" ht="14.4">
      <c r="A2306" t="s">
        <v>3190</v>
      </c>
      <c r="B2306" s="150" t="s">
        <v>325</v>
      </c>
      <c r="C2306" s="151" t="str">
        <f t="shared" si="579"/>
        <v>M.020.08.104</v>
      </c>
      <c r="D2306" s="54" t="s">
        <v>1397</v>
      </c>
      <c r="E2306" s="150" t="s">
        <v>352</v>
      </c>
      <c r="F2306" s="153" t="str">
        <f t="shared" si="580"/>
        <v>Oatmeal, in cardboard box NL</v>
      </c>
      <c r="G2306" s="154">
        <f t="shared" si="578"/>
        <v>0.95944633333333329</v>
      </c>
      <c r="H2306"/>
      <c r="I2306"/>
      <c r="J2306" s="227">
        <f t="shared" si="581"/>
        <v>0.23190523758454001</v>
      </c>
      <c r="K2306"/>
      <c r="L2306" s="280">
        <f t="shared" si="582"/>
        <v>1.2055094E-7</v>
      </c>
      <c r="M2306" s="280">
        <f t="shared" si="583"/>
        <v>8.4456872533600014E-2</v>
      </c>
      <c r="N2306" s="281">
        <f t="shared" si="584"/>
        <v>3.5312945000000001E-3</v>
      </c>
      <c r="O2306" s="280">
        <v>0.14391694999999999</v>
      </c>
      <c r="P2306" s="219">
        <v>4.8169673000000003E-2</v>
      </c>
      <c r="Q2306" s="219">
        <v>8.1996592000000007E-3</v>
      </c>
      <c r="R2306" s="219">
        <v>0</v>
      </c>
      <c r="S2306" s="219">
        <v>0</v>
      </c>
      <c r="T2306" s="219">
        <v>0</v>
      </c>
      <c r="U2306" s="286">
        <v>1.2055094E-7</v>
      </c>
      <c r="V2306" s="286">
        <v>2.9523336E-6</v>
      </c>
      <c r="W2306" s="219">
        <v>0</v>
      </c>
      <c r="X2306" s="219">
        <v>0</v>
      </c>
      <c r="Y2306" s="219">
        <v>0</v>
      </c>
      <c r="Z2306" s="219">
        <v>2.8084588000000001E-2</v>
      </c>
      <c r="AA2306" s="219">
        <v>3.5312945000000001E-3</v>
      </c>
      <c r="AB2306" s="219">
        <v>0</v>
      </c>
      <c r="AC2306"/>
      <c r="AD2306" s="227">
        <f t="shared" ref="AD2306:AD2375" si="588">O2306</f>
        <v>0.14391694999999999</v>
      </c>
      <c r="AE2306" s="227">
        <f t="shared" ref="AE2306:AE2375" si="589">P2306+Q2306+R2306+S2306+T2306+U2306+V2306</f>
        <v>5.6372405084540007E-2</v>
      </c>
      <c r="AF2306" s="227">
        <f t="shared" ref="AF2306:AF2375" si="590">P2306+Q2306+V2306+AA2306</f>
        <v>5.9903579033600003E-2</v>
      </c>
      <c r="AG2306" s="227">
        <f t="shared" ref="AG2306:AG2375" si="591">Z2306+P2306+Q2306+V2306+X2306</f>
        <v>8.44568725336E-2</v>
      </c>
      <c r="AH2306" s="227">
        <f t="shared" ref="AH2306:AH2375" si="592">W2306+Y2306+AB2306</f>
        <v>0</v>
      </c>
      <c r="AI2306"/>
      <c r="AJ2306">
        <v>0</v>
      </c>
      <c r="AK2306" s="155">
        <v>0</v>
      </c>
      <c r="AL2306" s="155">
        <v>0</v>
      </c>
      <c r="AM2306" s="155">
        <v>0</v>
      </c>
      <c r="AN2306" s="155">
        <v>0</v>
      </c>
      <c r="AO2306" s="155">
        <v>0</v>
      </c>
      <c r="AP2306" s="155">
        <v>0</v>
      </c>
      <c r="AQ2306"/>
      <c r="AR2306" s="156">
        <v>3.3994488000000003E-2</v>
      </c>
      <c r="AS2306" s="156">
        <v>2.9443093E-2</v>
      </c>
      <c r="AT2306" s="156">
        <v>4.5513955000000004E-3</v>
      </c>
      <c r="AU2306" s="156">
        <v>0</v>
      </c>
      <c r="AV2306" s="282">
        <f t="shared" si="585"/>
        <v>1.76517343E-6</v>
      </c>
      <c r="AW2306" s="282">
        <f t="shared" si="586"/>
        <v>1.6832083973546001E-8</v>
      </c>
      <c r="AX2306" s="283">
        <f t="shared" si="587"/>
        <v>0</v>
      </c>
      <c r="AY2306" s="157">
        <v>8.9036622000000005E-7</v>
      </c>
      <c r="AZ2306" s="157">
        <v>2.6864497999999999E-9</v>
      </c>
      <c r="BA2306" s="157">
        <v>7.3397646000000003E-14</v>
      </c>
      <c r="BB2306" s="157">
        <v>0</v>
      </c>
      <c r="BC2306" s="157">
        <v>0</v>
      </c>
      <c r="BD2306" s="157">
        <v>0</v>
      </c>
      <c r="BE2306" s="157">
        <v>8.7480720999999997E-7</v>
      </c>
      <c r="BF2306" s="157">
        <v>0</v>
      </c>
      <c r="BG2306" s="157">
        <v>1.0190062E-9</v>
      </c>
      <c r="BH2306" s="157">
        <v>3.3743852E-10</v>
      </c>
      <c r="BI2306" s="157">
        <v>1.0010559E-12</v>
      </c>
      <c r="BJ2306" s="157">
        <v>0</v>
      </c>
      <c r="BK2306" s="157">
        <v>0</v>
      </c>
      <c r="BL2306" s="157">
        <v>0</v>
      </c>
      <c r="BM2306" s="157">
        <v>0</v>
      </c>
      <c r="BN2306" s="157">
        <v>0</v>
      </c>
      <c r="BO2306" s="157">
        <v>1.2788115E-8</v>
      </c>
      <c r="BP2306" s="157">
        <v>0</v>
      </c>
      <c r="BQ2306" s="157">
        <v>0</v>
      </c>
      <c r="BR2306" s="157">
        <v>0</v>
      </c>
      <c r="BS2306" s="157">
        <v>0</v>
      </c>
      <c r="BT2306" s="157">
        <v>0</v>
      </c>
      <c r="BU2306"/>
      <c r="BV2306" s="155">
        <v>5.7832927E-5</v>
      </c>
      <c r="BW2306" s="155">
        <v>7.0253366000000001E-6</v>
      </c>
      <c r="BX2306" s="155">
        <v>2.6751910000000001E-5</v>
      </c>
      <c r="BY2306" s="155">
        <v>3.4582687E-10</v>
      </c>
      <c r="BZ2306" s="155">
        <v>5.7870112999999997E-6</v>
      </c>
      <c r="CA2306" s="155">
        <v>0</v>
      </c>
      <c r="CB2306" s="155">
        <v>8.7630290999999999E-6</v>
      </c>
      <c r="CC2306" s="155">
        <v>0</v>
      </c>
      <c r="CD2306" s="155">
        <v>0</v>
      </c>
      <c r="CE2306" s="155">
        <v>7.9769259999999999E-11</v>
      </c>
      <c r="CF2306" s="155">
        <v>0</v>
      </c>
      <c r="CG2306" s="155">
        <v>9.0491773999999999E-6</v>
      </c>
      <c r="CH2306" s="155">
        <v>0</v>
      </c>
      <c r="CI2306" s="155">
        <v>4.5603679E-7</v>
      </c>
      <c r="CJ2306" s="155">
        <v>0</v>
      </c>
      <c r="CK2306" s="155">
        <v>0</v>
      </c>
      <c r="CL2306" s="155">
        <v>0</v>
      </c>
      <c r="CM2306"/>
      <c r="CN2306" s="284">
        <v>0</v>
      </c>
      <c r="CO2306" s="284">
        <v>0.95944635</v>
      </c>
      <c r="CP2306" s="285">
        <v>0</v>
      </c>
      <c r="CQ2306" s="284">
        <v>4.8066330000000003E-3</v>
      </c>
      <c r="CR2306" s="284">
        <v>0</v>
      </c>
      <c r="CS2306" s="284">
        <v>0</v>
      </c>
      <c r="CT2306" s="284">
        <v>2.9373863000000002E-4</v>
      </c>
      <c r="CU2306" s="284">
        <v>0</v>
      </c>
      <c r="CV2306" s="284">
        <v>2.2641773000000001E-4</v>
      </c>
      <c r="CW2306" s="284">
        <v>3.4200233999999999E-4</v>
      </c>
      <c r="CX2306"/>
      <c r="CY2306"/>
      <c r="CZ2306"/>
      <c r="DA2306"/>
      <c r="DB2306" s="212"/>
      <c r="DC2306" s="48"/>
      <c r="DD2306" s="48"/>
      <c r="DE2306" s="48"/>
      <c r="DF2306" s="48"/>
      <c r="DG2306" s="48"/>
      <c r="DH2306" s="48"/>
      <c r="DI2306" s="48"/>
      <c r="DJ2306" s="48"/>
      <c r="DK2306" s="48"/>
      <c r="DL2306" s="48"/>
    </row>
    <row r="2307" spans="1:116" ht="14.4">
      <c r="A2307" t="s">
        <v>3191</v>
      </c>
      <c r="B2307" s="150" t="s">
        <v>325</v>
      </c>
      <c r="C2307" s="151" t="str">
        <f t="shared" si="579"/>
        <v>M.020.08.105</v>
      </c>
      <c r="D2307" s="54" t="s">
        <v>1397</v>
      </c>
      <c r="E2307" s="150" t="s">
        <v>352</v>
      </c>
      <c r="F2307" s="153" t="str">
        <f t="shared" si="580"/>
        <v>Pasta, white Pasta packaging per 1 kg NL</v>
      </c>
      <c r="G2307" s="154">
        <f t="shared" si="578"/>
        <v>1.4670312666666667</v>
      </c>
      <c r="H2307"/>
      <c r="I2307"/>
      <c r="J2307" s="227">
        <f t="shared" si="581"/>
        <v>0.32875865196256998</v>
      </c>
      <c r="K2307"/>
      <c r="L2307" s="280">
        <f t="shared" si="582"/>
        <v>1.6625367E-7</v>
      </c>
      <c r="M2307" s="280">
        <f t="shared" si="583"/>
        <v>9.8819736608899991E-2</v>
      </c>
      <c r="N2307" s="281">
        <f t="shared" si="584"/>
        <v>9.8840591000000002E-3</v>
      </c>
      <c r="O2307" s="280">
        <v>0.22005469</v>
      </c>
      <c r="P2307" s="219">
        <v>7.1147829999999995E-2</v>
      </c>
      <c r="Q2307" s="219">
        <v>1.1308277E-2</v>
      </c>
      <c r="R2307" s="219">
        <v>0</v>
      </c>
      <c r="S2307" s="219">
        <v>0</v>
      </c>
      <c r="T2307" s="219">
        <v>0</v>
      </c>
      <c r="U2307" s="286">
        <v>1.6625367E-7</v>
      </c>
      <c r="V2307" s="286">
        <v>4.0716088999999998E-6</v>
      </c>
      <c r="W2307" s="219">
        <v>0</v>
      </c>
      <c r="X2307" s="219">
        <v>0</v>
      </c>
      <c r="Y2307" s="219">
        <v>0</v>
      </c>
      <c r="Z2307" s="219">
        <v>1.6359558E-2</v>
      </c>
      <c r="AA2307" s="219">
        <v>9.8840591000000002E-3</v>
      </c>
      <c r="AB2307" s="219">
        <v>0</v>
      </c>
      <c r="AC2307"/>
      <c r="AD2307" s="227">
        <f t="shared" si="588"/>
        <v>0.22005469</v>
      </c>
      <c r="AE2307" s="227">
        <f t="shared" si="589"/>
        <v>8.2460344862569993E-2</v>
      </c>
      <c r="AF2307" s="227">
        <f t="shared" si="590"/>
        <v>9.234423770889999E-2</v>
      </c>
      <c r="AG2307" s="227">
        <f t="shared" si="591"/>
        <v>9.8819736608899991E-2</v>
      </c>
      <c r="AH2307" s="227">
        <f t="shared" si="592"/>
        <v>0</v>
      </c>
      <c r="AI2307"/>
      <c r="AJ2307">
        <v>0</v>
      </c>
      <c r="AK2307" s="155">
        <v>0</v>
      </c>
      <c r="AL2307" s="155">
        <v>0</v>
      </c>
      <c r="AM2307" s="155">
        <v>0</v>
      </c>
      <c r="AN2307" s="155">
        <v>0</v>
      </c>
      <c r="AO2307" s="155">
        <v>0</v>
      </c>
      <c r="AP2307" s="155">
        <v>0</v>
      </c>
      <c r="AQ2307"/>
      <c r="AR2307" s="156">
        <v>4.7918822999999999E-2</v>
      </c>
      <c r="AS2307" s="156">
        <v>4.4260671000000001E-2</v>
      </c>
      <c r="AT2307" s="156">
        <v>3.6581511000000001E-3</v>
      </c>
      <c r="AU2307" s="156">
        <v>0</v>
      </c>
      <c r="AV2307" s="282">
        <f t="shared" si="585"/>
        <v>2.6535174999999996E-6</v>
      </c>
      <c r="AW2307" s="282">
        <f t="shared" si="586"/>
        <v>1.352866530619E-8</v>
      </c>
      <c r="AX2307" s="283">
        <f t="shared" si="587"/>
        <v>0</v>
      </c>
      <c r="AY2307" s="157">
        <v>1.3614049999999999E-6</v>
      </c>
      <c r="AZ2307" s="157">
        <v>4.1076874999999999E-9</v>
      </c>
      <c r="BA2307" s="157">
        <v>1.1222789000000001E-13</v>
      </c>
      <c r="BB2307" s="157">
        <v>0</v>
      </c>
      <c r="BC2307" s="157">
        <v>0</v>
      </c>
      <c r="BD2307" s="157">
        <v>0</v>
      </c>
      <c r="BE2307" s="157">
        <v>1.2921124999999999E-6</v>
      </c>
      <c r="BF2307" s="157">
        <v>0</v>
      </c>
      <c r="BG2307" s="157">
        <v>1.5050980000000001E-9</v>
      </c>
      <c r="BH2307" s="157">
        <v>4.6536668000000001E-10</v>
      </c>
      <c r="BI2307" s="157">
        <v>1.1937983000000001E-12</v>
      </c>
      <c r="BJ2307" s="157">
        <v>0</v>
      </c>
      <c r="BK2307" s="157">
        <v>0</v>
      </c>
      <c r="BL2307" s="157">
        <v>0</v>
      </c>
      <c r="BM2307" s="157">
        <v>0</v>
      </c>
      <c r="BN2307" s="157">
        <v>0</v>
      </c>
      <c r="BO2307" s="157">
        <v>7.4492071000000001E-9</v>
      </c>
      <c r="BP2307" s="157">
        <v>0</v>
      </c>
      <c r="BQ2307" s="157">
        <v>0</v>
      </c>
      <c r="BR2307" s="157">
        <v>0</v>
      </c>
      <c r="BS2307" s="157">
        <v>0</v>
      </c>
      <c r="BT2307" s="157">
        <v>0</v>
      </c>
      <c r="BU2307"/>
      <c r="BV2307" s="155">
        <v>7.7859519000000001E-5</v>
      </c>
      <c r="BW2307" s="155">
        <v>1.0376600999999999E-5</v>
      </c>
      <c r="BX2307" s="155">
        <v>4.0904724000000001E-5</v>
      </c>
      <c r="BY2307" s="155">
        <v>4.7693518000000004E-10</v>
      </c>
      <c r="BZ2307" s="155">
        <v>8.5475626999999999E-6</v>
      </c>
      <c r="CA2307" s="155">
        <v>0</v>
      </c>
      <c r="CB2307" s="155">
        <v>1.2085229E-5</v>
      </c>
      <c r="CC2307" s="155">
        <v>0</v>
      </c>
      <c r="CD2307" s="155">
        <v>0</v>
      </c>
      <c r="CE2307" s="155">
        <v>1.1001102E-10</v>
      </c>
      <c r="CF2307" s="155">
        <v>0</v>
      </c>
      <c r="CG2307" s="155">
        <v>5.2712379000000003E-6</v>
      </c>
      <c r="CH2307" s="155">
        <v>0</v>
      </c>
      <c r="CI2307" s="155">
        <v>6.7357792000000005E-7</v>
      </c>
      <c r="CJ2307" s="155">
        <v>0</v>
      </c>
      <c r="CK2307" s="155">
        <v>0</v>
      </c>
      <c r="CL2307" s="155">
        <v>0</v>
      </c>
      <c r="CM2307"/>
      <c r="CN2307" s="284">
        <v>0</v>
      </c>
      <c r="CO2307" s="284">
        <v>1.4670312999999999</v>
      </c>
      <c r="CP2307" s="285">
        <v>0</v>
      </c>
      <c r="CQ2307" s="284">
        <v>7.0995190000000003E-3</v>
      </c>
      <c r="CR2307" s="284">
        <v>0</v>
      </c>
      <c r="CS2307" s="284">
        <v>0</v>
      </c>
      <c r="CT2307" s="284">
        <v>4.3385941999999998E-4</v>
      </c>
      <c r="CU2307" s="284">
        <v>0</v>
      </c>
      <c r="CV2307" s="284">
        <v>3.1225619000000001E-4</v>
      </c>
      <c r="CW2307" s="284">
        <v>4.0785114000000002E-4</v>
      </c>
      <c r="CX2307"/>
      <c r="CY2307"/>
      <c r="CZ2307"/>
      <c r="DA2307"/>
      <c r="DB2307" s="212"/>
      <c r="DC2307" s="48"/>
      <c r="DD2307" s="48"/>
      <c r="DE2307" s="48"/>
      <c r="DF2307" s="48"/>
      <c r="DG2307" s="48"/>
      <c r="DH2307" s="48"/>
      <c r="DI2307" s="48"/>
      <c r="DJ2307" s="48"/>
      <c r="DK2307" s="48"/>
      <c r="DL2307" s="48"/>
    </row>
    <row r="2308" spans="1:116" ht="14.4">
      <c r="A2308" t="s">
        <v>3192</v>
      </c>
      <c r="B2308" s="150" t="s">
        <v>325</v>
      </c>
      <c r="C2308" s="151" t="str">
        <f t="shared" si="579"/>
        <v>M.020.08.106</v>
      </c>
      <c r="D2308" s="54" t="s">
        <v>1397</v>
      </c>
      <c r="E2308" s="150" t="s">
        <v>352</v>
      </c>
      <c r="F2308" s="153" t="str">
        <f t="shared" si="580"/>
        <v>Rice, brown in cardboard box NL</v>
      </c>
      <c r="G2308" s="154">
        <f t="shared" si="578"/>
        <v>2.6495286666666669</v>
      </c>
      <c r="H2308"/>
      <c r="I2308"/>
      <c r="J2308" s="227">
        <f t="shared" si="581"/>
        <v>0.68715167824981993</v>
      </c>
      <c r="K2308"/>
      <c r="L2308" s="280">
        <f t="shared" si="582"/>
        <v>1.3010222000000001E-7</v>
      </c>
      <c r="M2308" s="280">
        <f t="shared" si="583"/>
        <v>8.7425268147600002E-2</v>
      </c>
      <c r="N2308" s="281">
        <f t="shared" si="584"/>
        <v>0.20229697999999999</v>
      </c>
      <c r="O2308" s="280">
        <v>0.39742929999999999</v>
      </c>
      <c r="P2308" s="219">
        <v>5.3126066E-2</v>
      </c>
      <c r="Q2308" s="219">
        <v>8.8493198999999995E-3</v>
      </c>
      <c r="R2308" s="219">
        <v>0</v>
      </c>
      <c r="S2308" s="219">
        <v>0</v>
      </c>
      <c r="T2308" s="219">
        <v>0</v>
      </c>
      <c r="U2308" s="286">
        <v>1.3010222000000001E-7</v>
      </c>
      <c r="V2308" s="286">
        <v>3.1862476E-6</v>
      </c>
      <c r="W2308" s="219">
        <v>0</v>
      </c>
      <c r="X2308" s="219">
        <v>0</v>
      </c>
      <c r="Y2308" s="219">
        <v>0</v>
      </c>
      <c r="Z2308" s="219">
        <v>2.5446696000000001E-2</v>
      </c>
      <c r="AA2308" s="219">
        <v>0.20229697999999999</v>
      </c>
      <c r="AB2308" s="219">
        <v>0</v>
      </c>
      <c r="AC2308"/>
      <c r="AD2308" s="227">
        <f t="shared" si="588"/>
        <v>0.39742929999999999</v>
      </c>
      <c r="AE2308" s="227">
        <f t="shared" si="589"/>
        <v>6.1978702249819995E-2</v>
      </c>
      <c r="AF2308" s="227">
        <f t="shared" si="590"/>
        <v>0.26427555214760001</v>
      </c>
      <c r="AG2308" s="227">
        <f t="shared" si="591"/>
        <v>8.7425268147600002E-2</v>
      </c>
      <c r="AH2308" s="227">
        <f t="shared" si="592"/>
        <v>0</v>
      </c>
      <c r="AI2308"/>
      <c r="AJ2308">
        <v>0</v>
      </c>
      <c r="AK2308" s="155">
        <v>0</v>
      </c>
      <c r="AL2308" s="155">
        <v>0</v>
      </c>
      <c r="AM2308" s="155">
        <v>0</v>
      </c>
      <c r="AN2308" s="155">
        <v>0</v>
      </c>
      <c r="AO2308" s="155">
        <v>0</v>
      </c>
      <c r="AP2308" s="155">
        <v>0</v>
      </c>
      <c r="AQ2308"/>
      <c r="AR2308" s="156">
        <v>6.2647095E-2</v>
      </c>
      <c r="AS2308" s="156">
        <v>5.7105358000000002E-2</v>
      </c>
      <c r="AT2308" s="156">
        <v>5.5417369999999997E-3</v>
      </c>
      <c r="AU2308" s="156">
        <v>0</v>
      </c>
      <c r="AV2308" s="282">
        <f t="shared" si="585"/>
        <v>3.4235826399999998E-6</v>
      </c>
      <c r="AW2308" s="282">
        <f t="shared" si="586"/>
        <v>2.049458935578E-8</v>
      </c>
      <c r="AX2308" s="283">
        <f t="shared" si="587"/>
        <v>0</v>
      </c>
      <c r="AY2308" s="157">
        <v>2.4587625999999999E-6</v>
      </c>
      <c r="AZ2308" s="157">
        <v>7.4186803E-9</v>
      </c>
      <c r="BA2308" s="157">
        <v>2.0268894000000001E-13</v>
      </c>
      <c r="BB2308" s="157">
        <v>0</v>
      </c>
      <c r="BC2308" s="157">
        <v>0</v>
      </c>
      <c r="BD2308" s="157">
        <v>0</v>
      </c>
      <c r="BE2308" s="157">
        <v>9.6482003999999991E-7</v>
      </c>
      <c r="BF2308" s="157">
        <v>0</v>
      </c>
      <c r="BG2308" s="157">
        <v>1.1238562999999999E-9</v>
      </c>
      <c r="BH2308" s="157">
        <v>3.6417383999999999E-10</v>
      </c>
      <c r="BI2308" s="157">
        <v>7.0622684000000002E-13</v>
      </c>
      <c r="BJ2308" s="157">
        <v>0</v>
      </c>
      <c r="BK2308" s="157">
        <v>0</v>
      </c>
      <c r="BL2308" s="157">
        <v>0</v>
      </c>
      <c r="BM2308" s="157">
        <v>0</v>
      </c>
      <c r="BN2308" s="157">
        <v>0</v>
      </c>
      <c r="BO2308" s="157">
        <v>1.158697E-8</v>
      </c>
      <c r="BP2308" s="157">
        <v>0</v>
      </c>
      <c r="BQ2308" s="157">
        <v>0</v>
      </c>
      <c r="BR2308" s="157">
        <v>0</v>
      </c>
      <c r="BS2308" s="157">
        <v>0</v>
      </c>
      <c r="BT2308" s="157">
        <v>0</v>
      </c>
      <c r="BU2308"/>
      <c r="BV2308" s="155">
        <v>1.0616652E-4</v>
      </c>
      <c r="BW2308" s="155">
        <v>7.7482050000000001E-6</v>
      </c>
      <c r="BX2308" s="155">
        <v>7.3875889000000005E-5</v>
      </c>
      <c r="BY2308" s="155">
        <v>3.7322679999999998E-10</v>
      </c>
      <c r="BZ2308" s="155">
        <v>6.3824628E-6</v>
      </c>
      <c r="CA2308" s="155">
        <v>0</v>
      </c>
      <c r="CB2308" s="155">
        <v>9.4573256999999997E-6</v>
      </c>
      <c r="CC2308" s="155">
        <v>0</v>
      </c>
      <c r="CD2308" s="155">
        <v>0</v>
      </c>
      <c r="CE2308" s="155">
        <v>8.6089395000000003E-11</v>
      </c>
      <c r="CF2308" s="155">
        <v>0</v>
      </c>
      <c r="CG2308" s="155">
        <v>8.1992185E-6</v>
      </c>
      <c r="CH2308" s="155">
        <v>0</v>
      </c>
      <c r="CI2308" s="155">
        <v>5.0296046000000003E-7</v>
      </c>
      <c r="CJ2308" s="155">
        <v>0</v>
      </c>
      <c r="CK2308" s="155">
        <v>0</v>
      </c>
      <c r="CL2308" s="155">
        <v>0</v>
      </c>
      <c r="CM2308"/>
      <c r="CN2308" s="284">
        <v>0</v>
      </c>
      <c r="CO2308" s="284">
        <v>2.6495286999999998</v>
      </c>
      <c r="CP2308" s="285">
        <v>0</v>
      </c>
      <c r="CQ2308" s="284">
        <v>5.3012090000000003E-3</v>
      </c>
      <c r="CR2308" s="284">
        <v>0</v>
      </c>
      <c r="CS2308" s="284">
        <v>0</v>
      </c>
      <c r="CT2308" s="284">
        <v>3.2396270999999999E-4</v>
      </c>
      <c r="CU2308" s="284">
        <v>0</v>
      </c>
      <c r="CV2308" s="284">
        <v>2.4435685000000001E-4</v>
      </c>
      <c r="CW2308" s="284">
        <v>2.4127645999999999E-4</v>
      </c>
      <c r="CX2308"/>
      <c r="CY2308"/>
      <c r="CZ2308"/>
      <c r="DA2308"/>
      <c r="DB2308" s="212"/>
      <c r="DC2308" s="48"/>
      <c r="DD2308" s="48"/>
      <c r="DE2308" s="48"/>
      <c r="DF2308" s="48"/>
      <c r="DG2308" s="48"/>
      <c r="DH2308" s="48"/>
      <c r="DI2308" s="48"/>
      <c r="DJ2308" s="48"/>
      <c r="DK2308" s="48"/>
      <c r="DL2308" s="48"/>
    </row>
    <row r="2309" spans="1:116" ht="14.4">
      <c r="A2309" t="s">
        <v>3193</v>
      </c>
      <c r="B2309" s="150" t="s">
        <v>325</v>
      </c>
      <c r="C2309" s="151" t="str">
        <f t="shared" si="579"/>
        <v>M.020.08.107</v>
      </c>
      <c r="D2309" s="54" t="s">
        <v>1397</v>
      </c>
      <c r="E2309" s="150" t="s">
        <v>352</v>
      </c>
      <c r="F2309" s="153" t="str">
        <f t="shared" si="580"/>
        <v>Rice, white in cardboard box NL</v>
      </c>
      <c r="G2309" s="154">
        <f t="shared" si="578"/>
        <v>3.0407826666666669</v>
      </c>
      <c r="H2309"/>
      <c r="I2309"/>
      <c r="J2309" s="227">
        <f t="shared" si="581"/>
        <v>0.78339433404712999</v>
      </c>
      <c r="K2309"/>
      <c r="L2309" s="280">
        <f t="shared" si="582"/>
        <v>1.5472713E-7</v>
      </c>
      <c r="M2309" s="280">
        <f t="shared" si="583"/>
        <v>0.10023334932000001</v>
      </c>
      <c r="N2309" s="281">
        <f t="shared" si="584"/>
        <v>0.22704342999999999</v>
      </c>
      <c r="O2309" s="280">
        <v>0.45611740000000001</v>
      </c>
      <c r="P2309" s="219">
        <v>6.1175064000000001E-2</v>
      </c>
      <c r="Q2309" s="219">
        <v>1.0524262E-2</v>
      </c>
      <c r="R2309" s="219">
        <v>0</v>
      </c>
      <c r="S2309" s="219">
        <v>0</v>
      </c>
      <c r="T2309" s="219">
        <v>0</v>
      </c>
      <c r="U2309" s="286">
        <v>1.5472713E-7</v>
      </c>
      <c r="V2309" s="286">
        <v>3.78932E-6</v>
      </c>
      <c r="W2309" s="219">
        <v>0</v>
      </c>
      <c r="X2309" s="219">
        <v>0</v>
      </c>
      <c r="Y2309" s="219">
        <v>0</v>
      </c>
      <c r="Z2309" s="219">
        <v>2.8530234000000002E-2</v>
      </c>
      <c r="AA2309" s="219">
        <v>0.22704342999999999</v>
      </c>
      <c r="AB2309" s="219">
        <v>0</v>
      </c>
      <c r="AC2309"/>
      <c r="AD2309" s="227">
        <f t="shared" si="588"/>
        <v>0.45611740000000001</v>
      </c>
      <c r="AE2309" s="227">
        <f t="shared" si="589"/>
        <v>7.1703270047130008E-2</v>
      </c>
      <c r="AF2309" s="227">
        <f t="shared" si="590"/>
        <v>0.29874654532</v>
      </c>
      <c r="AG2309" s="227">
        <f t="shared" si="591"/>
        <v>0.10023334932</v>
      </c>
      <c r="AH2309" s="227">
        <f t="shared" si="592"/>
        <v>0</v>
      </c>
      <c r="AI2309"/>
      <c r="AJ2309">
        <v>0</v>
      </c>
      <c r="AK2309" s="155">
        <v>0</v>
      </c>
      <c r="AL2309" s="155">
        <v>0</v>
      </c>
      <c r="AM2309" s="155">
        <v>0</v>
      </c>
      <c r="AN2309" s="155">
        <v>0</v>
      </c>
      <c r="AO2309" s="155">
        <v>0</v>
      </c>
      <c r="AP2309" s="155">
        <v>0</v>
      </c>
      <c r="AQ2309"/>
      <c r="AR2309" s="156">
        <v>7.1882169999999995E-2</v>
      </c>
      <c r="AS2309" s="156">
        <v>6.5599834999999995E-2</v>
      </c>
      <c r="AT2309" s="156">
        <v>6.2823343000000002E-3</v>
      </c>
      <c r="AU2309" s="156">
        <v>0</v>
      </c>
      <c r="AV2309" s="282">
        <f t="shared" si="585"/>
        <v>3.9328438000000003E-6</v>
      </c>
      <c r="AW2309" s="282">
        <f t="shared" si="586"/>
        <v>2.3233484703069999E-8</v>
      </c>
      <c r="AX2309" s="283">
        <f t="shared" si="587"/>
        <v>0</v>
      </c>
      <c r="AY2309" s="157">
        <v>2.8218463000000001E-6</v>
      </c>
      <c r="AZ2309" s="157">
        <v>8.5141914999999992E-9</v>
      </c>
      <c r="BA2309" s="157">
        <v>2.3261987999999999E-13</v>
      </c>
      <c r="BB2309" s="157">
        <v>0</v>
      </c>
      <c r="BC2309" s="157">
        <v>0</v>
      </c>
      <c r="BD2309" s="157">
        <v>0</v>
      </c>
      <c r="BE2309" s="157">
        <v>1.1109975000000001E-6</v>
      </c>
      <c r="BF2309" s="157">
        <v>0</v>
      </c>
      <c r="BG2309" s="157">
        <v>1.2941290000000001E-9</v>
      </c>
      <c r="BH2309" s="157">
        <v>4.3310231999999998E-10</v>
      </c>
      <c r="BI2309" s="157">
        <v>7.9226319000000004E-13</v>
      </c>
      <c r="BJ2309" s="157">
        <v>0</v>
      </c>
      <c r="BK2309" s="157">
        <v>0</v>
      </c>
      <c r="BL2309" s="157">
        <v>0</v>
      </c>
      <c r="BM2309" s="157">
        <v>0</v>
      </c>
      <c r="BN2309" s="157">
        <v>0</v>
      </c>
      <c r="BO2309" s="157">
        <v>1.2991037000000001E-8</v>
      </c>
      <c r="BP2309" s="157">
        <v>0</v>
      </c>
      <c r="BQ2309" s="157">
        <v>0</v>
      </c>
      <c r="BR2309" s="157">
        <v>0</v>
      </c>
      <c r="BS2309" s="157">
        <v>0</v>
      </c>
      <c r="BT2309" s="157">
        <v>0</v>
      </c>
      <c r="BU2309"/>
      <c r="BV2309" s="155">
        <v>1.2207649000000001E-4</v>
      </c>
      <c r="BW2309" s="155">
        <v>8.9221162000000008E-6</v>
      </c>
      <c r="BX2309" s="155">
        <v>8.4785090000000002E-5</v>
      </c>
      <c r="BY2309" s="155">
        <v>4.4386876E-10</v>
      </c>
      <c r="BZ2309" s="155">
        <v>7.3494538999999997E-6</v>
      </c>
      <c r="CA2309" s="155">
        <v>0</v>
      </c>
      <c r="CB2309" s="155">
        <v>1.1247347E-5</v>
      </c>
      <c r="CC2309" s="155">
        <v>0</v>
      </c>
      <c r="CD2309" s="155">
        <v>0</v>
      </c>
      <c r="CE2309" s="155">
        <v>1.0238384000000001E-10</v>
      </c>
      <c r="CF2309" s="155">
        <v>0</v>
      </c>
      <c r="CG2309" s="155">
        <v>9.1927697999999992E-6</v>
      </c>
      <c r="CH2309" s="155">
        <v>0</v>
      </c>
      <c r="CI2309" s="155">
        <v>5.7916274999999998E-7</v>
      </c>
      <c r="CJ2309" s="155">
        <v>0</v>
      </c>
      <c r="CK2309" s="155">
        <v>0</v>
      </c>
      <c r="CL2309" s="155">
        <v>0</v>
      </c>
      <c r="CM2309"/>
      <c r="CN2309" s="284">
        <v>0</v>
      </c>
      <c r="CO2309" s="284">
        <v>3.0407826999999998</v>
      </c>
      <c r="CP2309" s="285">
        <v>0</v>
      </c>
      <c r="CQ2309" s="284">
        <v>6.1043820000000002E-3</v>
      </c>
      <c r="CR2309" s="284">
        <v>0</v>
      </c>
      <c r="CS2309" s="284">
        <v>0</v>
      </c>
      <c r="CT2309" s="284">
        <v>3.7304550000000003E-4</v>
      </c>
      <c r="CU2309" s="284">
        <v>0</v>
      </c>
      <c r="CV2309" s="284">
        <v>2.9060714E-4</v>
      </c>
      <c r="CW2309" s="284">
        <v>2.7067005E-4</v>
      </c>
      <c r="CX2309"/>
      <c r="CY2309"/>
      <c r="CZ2309"/>
      <c r="DA2309"/>
      <c r="DB2309" s="212"/>
      <c r="DC2309" s="48"/>
      <c r="DD2309" s="48"/>
      <c r="DE2309" s="48"/>
      <c r="DF2309" s="48"/>
      <c r="DG2309" s="48"/>
      <c r="DH2309" s="48"/>
      <c r="DI2309" s="48"/>
      <c r="DJ2309" s="48"/>
      <c r="DK2309" s="48"/>
      <c r="DL2309" s="48"/>
    </row>
    <row r="2310" spans="1:116" ht="14.4">
      <c r="B2310" s="150"/>
      <c r="C2310" s="151"/>
      <c r="D2310" s="51" t="s">
        <v>1398</v>
      </c>
      <c r="E2310" s="150"/>
      <c r="F2310"/>
      <c r="G2310"/>
      <c r="H2310"/>
      <c r="I2310"/>
      <c r="J2310"/>
      <c r="K2310"/>
      <c r="L2310"/>
      <c r="M2310"/>
      <c r="N2310" s="174"/>
      <c r="O2310"/>
      <c r="P2310"/>
      <c r="Q2310"/>
      <c r="R2310"/>
      <c r="S2310"/>
      <c r="T2310"/>
      <c r="U2310" s="53"/>
      <c r="V2310" s="53"/>
      <c r="W2310"/>
      <c r="X2310"/>
      <c r="Y2310"/>
      <c r="Z2310"/>
      <c r="AA2310"/>
      <c r="AB2310"/>
      <c r="AC2310"/>
      <c r="AD2310"/>
      <c r="AE2310"/>
      <c r="AF2310"/>
      <c r="AG2310"/>
      <c r="AH2310"/>
      <c r="AI2310"/>
      <c r="AJ2310"/>
      <c r="AK2310"/>
      <c r="AL2310"/>
      <c r="AM2310"/>
      <c r="AN2310"/>
      <c r="AO2310"/>
      <c r="AP2310"/>
      <c r="AQ2310"/>
      <c r="AR2310"/>
      <c r="AS2310"/>
      <c r="AT2310"/>
      <c r="AU2310"/>
      <c r="AX2310" s="19"/>
      <c r="AY2310"/>
      <c r="AZ2310"/>
      <c r="BA2310"/>
      <c r="BB2310"/>
      <c r="BC2310"/>
      <c r="BD2310"/>
      <c r="BE2310"/>
      <c r="BF2310"/>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c r="CP2310" s="117"/>
      <c r="CQ2310"/>
      <c r="CR2310"/>
      <c r="CS2310"/>
      <c r="CT2310"/>
      <c r="CU2310"/>
      <c r="CV2310"/>
      <c r="CW2310"/>
      <c r="CX2310"/>
      <c r="CY2310"/>
      <c r="CZ2310"/>
      <c r="DA2310"/>
      <c r="DB2310" s="212"/>
      <c r="DC2310" s="48"/>
      <c r="DD2310" s="48"/>
      <c r="DE2310" s="48"/>
      <c r="DF2310" s="48"/>
      <c r="DG2310" s="48"/>
      <c r="DH2310" s="48"/>
      <c r="DI2310" s="48"/>
      <c r="DJ2310" s="48"/>
      <c r="DK2310" s="48"/>
      <c r="DL2310" s="48"/>
    </row>
    <row r="2311" spans="1:116" ht="14.4">
      <c r="A2311" t="s">
        <v>3194</v>
      </c>
      <c r="B2311" s="150" t="s">
        <v>325</v>
      </c>
      <c r="C2311" s="151" t="str">
        <f t="shared" si="579"/>
        <v>M.020.09.101</v>
      </c>
      <c r="D2311" s="54" t="s">
        <v>1398</v>
      </c>
      <c r="E2311" s="150" t="s">
        <v>352</v>
      </c>
      <c r="F2311" s="153" t="str">
        <f t="shared" si="580"/>
        <v>Bean sprouts in fruit bucket per 1 kg NL</v>
      </c>
      <c r="G2311" s="154">
        <f t="shared" si="578"/>
        <v>0.64267772000000001</v>
      </c>
      <c r="H2311"/>
      <c r="I2311"/>
      <c r="J2311" s="227">
        <f t="shared" si="581"/>
        <v>0.130855305808452</v>
      </c>
      <c r="K2311"/>
      <c r="L2311" s="280">
        <f t="shared" si="582"/>
        <v>6.0156451999999998E-8</v>
      </c>
      <c r="M2311" s="280">
        <f t="shared" si="583"/>
        <v>2.6445105551999998E-2</v>
      </c>
      <c r="N2311" s="281">
        <f t="shared" si="584"/>
        <v>8.0084821000000004E-3</v>
      </c>
      <c r="O2311" s="280">
        <v>9.6401658000000001E-2</v>
      </c>
      <c r="P2311" s="219">
        <v>8.5281561999999995E-3</v>
      </c>
      <c r="Q2311" s="219">
        <v>4.0917341000000001E-3</v>
      </c>
      <c r="R2311" s="219">
        <v>0</v>
      </c>
      <c r="S2311" s="219">
        <v>0</v>
      </c>
      <c r="T2311" s="219">
        <v>0</v>
      </c>
      <c r="U2311" s="286">
        <v>6.0156451999999998E-8</v>
      </c>
      <c r="V2311" s="286">
        <v>1.4732520000000001E-6</v>
      </c>
      <c r="W2311" s="219">
        <v>0</v>
      </c>
      <c r="X2311" s="219">
        <v>0</v>
      </c>
      <c r="Y2311" s="219">
        <v>0</v>
      </c>
      <c r="Z2311" s="219">
        <v>1.3823742E-2</v>
      </c>
      <c r="AA2311" s="219">
        <v>8.0084821000000004E-3</v>
      </c>
      <c r="AB2311" s="219">
        <v>0</v>
      </c>
      <c r="AC2311"/>
      <c r="AD2311" s="227">
        <f t="shared" si="588"/>
        <v>9.6401658000000001E-2</v>
      </c>
      <c r="AE2311" s="227">
        <f t="shared" si="589"/>
        <v>1.2621423708452E-2</v>
      </c>
      <c r="AF2311" s="227">
        <f t="shared" si="590"/>
        <v>2.0629845652E-2</v>
      </c>
      <c r="AG2311" s="227">
        <f t="shared" si="591"/>
        <v>2.6445105551999998E-2</v>
      </c>
      <c r="AH2311" s="227">
        <f t="shared" si="592"/>
        <v>0</v>
      </c>
      <c r="AI2311"/>
      <c r="AJ2311">
        <v>0</v>
      </c>
      <c r="AK2311" s="155">
        <v>0</v>
      </c>
      <c r="AL2311" s="155">
        <v>0</v>
      </c>
      <c r="AM2311" s="155">
        <v>0</v>
      </c>
      <c r="AN2311" s="155">
        <v>0</v>
      </c>
      <c r="AO2311" s="155">
        <v>0</v>
      </c>
      <c r="AP2311" s="155">
        <v>0</v>
      </c>
      <c r="AQ2311"/>
      <c r="AR2311" s="156">
        <v>1.4814427E-2</v>
      </c>
      <c r="AS2311" s="156">
        <v>1.2531423E-2</v>
      </c>
      <c r="AT2311" s="156">
        <v>2.2830033000000001E-3</v>
      </c>
      <c r="AU2311" s="156">
        <v>0</v>
      </c>
      <c r="AV2311" s="282">
        <f t="shared" si="585"/>
        <v>7.5128436999999996E-7</v>
      </c>
      <c r="AW2311" s="282">
        <f t="shared" si="586"/>
        <v>8.4430594397559999E-9</v>
      </c>
      <c r="AX2311" s="283">
        <f t="shared" si="587"/>
        <v>0</v>
      </c>
      <c r="AY2311" s="157">
        <v>5.9640491999999997E-7</v>
      </c>
      <c r="AZ2311" s="157">
        <v>1.7994975999999999E-9</v>
      </c>
      <c r="BA2311" s="157">
        <v>4.9164846E-14</v>
      </c>
      <c r="BB2311" s="157">
        <v>0</v>
      </c>
      <c r="BC2311" s="157">
        <v>0</v>
      </c>
      <c r="BD2311" s="157">
        <v>0</v>
      </c>
      <c r="BE2311" s="157">
        <v>1.5487945000000001E-7</v>
      </c>
      <c r="BF2311" s="157">
        <v>0</v>
      </c>
      <c r="BG2311" s="157">
        <v>1.8040903E-10</v>
      </c>
      <c r="BH2311" s="157">
        <v>1.6838610999999999E-10</v>
      </c>
      <c r="BI2311" s="157">
        <v>1.7613490999999999E-13</v>
      </c>
      <c r="BJ2311" s="157">
        <v>0</v>
      </c>
      <c r="BK2311" s="157">
        <v>0</v>
      </c>
      <c r="BL2311" s="157">
        <v>0</v>
      </c>
      <c r="BM2311" s="157">
        <v>0</v>
      </c>
      <c r="BN2311" s="157">
        <v>0</v>
      </c>
      <c r="BO2311" s="157">
        <v>6.2945413999999997E-9</v>
      </c>
      <c r="BP2311" s="157">
        <v>0</v>
      </c>
      <c r="BQ2311" s="157">
        <v>0</v>
      </c>
      <c r="BR2311" s="157">
        <v>0</v>
      </c>
      <c r="BS2311" s="157">
        <v>0</v>
      </c>
      <c r="BT2311" s="157">
        <v>0</v>
      </c>
      <c r="BU2311"/>
      <c r="BV2311" s="155">
        <v>2.9095893000000001E-5</v>
      </c>
      <c r="BW2311" s="155">
        <v>1.2437944000000001E-6</v>
      </c>
      <c r="BX2311" s="155">
        <v>1.7919560000000001E-5</v>
      </c>
      <c r="BY2311" s="155">
        <v>1.72572E-10</v>
      </c>
      <c r="BZ2311" s="155">
        <v>1.0245562E-6</v>
      </c>
      <c r="CA2311" s="155">
        <v>0</v>
      </c>
      <c r="CB2311" s="155">
        <v>4.3728628999999998E-6</v>
      </c>
      <c r="CC2311" s="155">
        <v>0</v>
      </c>
      <c r="CD2311" s="155">
        <v>0</v>
      </c>
      <c r="CE2311" s="155">
        <v>3.9805873999999999E-11</v>
      </c>
      <c r="CF2311" s="155">
        <v>0</v>
      </c>
      <c r="CG2311" s="155">
        <v>4.4541687E-6</v>
      </c>
      <c r="CH2311" s="155">
        <v>0</v>
      </c>
      <c r="CI2311" s="155">
        <v>8.0738621999999998E-8</v>
      </c>
      <c r="CJ2311" s="155">
        <v>0</v>
      </c>
      <c r="CK2311" s="155">
        <v>0</v>
      </c>
      <c r="CL2311" s="155">
        <v>0</v>
      </c>
      <c r="CM2311"/>
      <c r="CN2311" s="284">
        <v>0</v>
      </c>
      <c r="CO2311" s="284">
        <v>0.64267772000000001</v>
      </c>
      <c r="CP2311" s="285">
        <v>0</v>
      </c>
      <c r="CQ2311" s="284">
        <v>8.5098599999999997E-4</v>
      </c>
      <c r="CR2311" s="284">
        <v>0</v>
      </c>
      <c r="CS2311" s="284">
        <v>0</v>
      </c>
      <c r="CT2311" s="284">
        <v>5.2004691000000002E-5</v>
      </c>
      <c r="CU2311" s="284">
        <v>0</v>
      </c>
      <c r="CV2311" s="284">
        <v>1.1298532E-4</v>
      </c>
      <c r="CW2311" s="284">
        <v>6.017501E-5</v>
      </c>
      <c r="CX2311"/>
      <c r="CY2311"/>
      <c r="CZ2311"/>
      <c r="DA2311"/>
      <c r="DB2311" s="212"/>
      <c r="DC2311" s="48"/>
      <c r="DD2311" s="48"/>
      <c r="DE2311" s="48"/>
      <c r="DF2311" s="48"/>
      <c r="DG2311" s="48"/>
      <c r="DH2311" s="48"/>
      <c r="DI2311" s="48"/>
      <c r="DJ2311" s="48"/>
      <c r="DK2311" s="48"/>
      <c r="DL2311" s="48"/>
    </row>
    <row r="2312" spans="1:116" ht="14.4">
      <c r="A2312" t="s">
        <v>3195</v>
      </c>
      <c r="B2312" s="150" t="s">
        <v>325</v>
      </c>
      <c r="C2312" s="151" t="str">
        <f t="shared" si="579"/>
        <v>M.020.09.103</v>
      </c>
      <c r="D2312" s="54" t="s">
        <v>1398</v>
      </c>
      <c r="E2312" s="150" t="s">
        <v>352</v>
      </c>
      <c r="F2312" s="153" t="str">
        <f t="shared" si="580"/>
        <v>Beans, green in food can NL</v>
      </c>
      <c r="G2312" s="154">
        <f t="shared" si="578"/>
        <v>1.4184285333333333</v>
      </c>
      <c r="H2312"/>
      <c r="I2312"/>
      <c r="J2312" s="227">
        <f t="shared" si="581"/>
        <v>0.35279470166362004</v>
      </c>
      <c r="K2312"/>
      <c r="L2312" s="280">
        <f t="shared" si="582"/>
        <v>2.5647611999999999E-7</v>
      </c>
      <c r="M2312" s="280">
        <f t="shared" si="583"/>
        <v>0.10646974618750001</v>
      </c>
      <c r="N2312" s="281">
        <f t="shared" si="584"/>
        <v>3.3560419000000001E-2</v>
      </c>
      <c r="O2312" s="280">
        <v>0.21276428</v>
      </c>
      <c r="P2312" s="219">
        <v>7.8753447000000004E-2</v>
      </c>
      <c r="Q2312" s="219">
        <v>1.7445047000000002E-2</v>
      </c>
      <c r="R2312" s="219">
        <v>0</v>
      </c>
      <c r="S2312" s="219">
        <v>0</v>
      </c>
      <c r="T2312" s="219">
        <v>0</v>
      </c>
      <c r="U2312" s="286">
        <v>2.5647611999999999E-7</v>
      </c>
      <c r="V2312" s="286">
        <v>6.2811875000000001E-6</v>
      </c>
      <c r="W2312" s="219">
        <v>0</v>
      </c>
      <c r="X2312" s="219">
        <v>0</v>
      </c>
      <c r="Y2312" s="219">
        <v>0</v>
      </c>
      <c r="Z2312" s="219">
        <v>1.0264970999999999E-2</v>
      </c>
      <c r="AA2312" s="219">
        <v>3.3560419000000001E-2</v>
      </c>
      <c r="AB2312" s="219">
        <v>0</v>
      </c>
      <c r="AC2312"/>
      <c r="AD2312" s="227">
        <f t="shared" si="588"/>
        <v>0.21276428</v>
      </c>
      <c r="AE2312" s="227">
        <f t="shared" si="589"/>
        <v>9.6205031663620003E-2</v>
      </c>
      <c r="AF2312" s="227">
        <f t="shared" si="590"/>
        <v>0.12976519418750002</v>
      </c>
      <c r="AG2312" s="227">
        <f t="shared" si="591"/>
        <v>0.10646974618750001</v>
      </c>
      <c r="AH2312" s="227">
        <f t="shared" si="592"/>
        <v>0</v>
      </c>
      <c r="AI2312"/>
      <c r="AJ2312">
        <v>0</v>
      </c>
      <c r="AK2312" s="155">
        <v>0</v>
      </c>
      <c r="AL2312" s="155">
        <v>0</v>
      </c>
      <c r="AM2312" s="155">
        <v>0</v>
      </c>
      <c r="AN2312" s="155">
        <v>0</v>
      </c>
      <c r="AO2312" s="155">
        <v>0</v>
      </c>
      <c r="AP2312" s="155">
        <v>0</v>
      </c>
      <c r="AQ2312"/>
      <c r="AR2312" s="156">
        <v>4.8794889000000001E-2</v>
      </c>
      <c r="AS2312" s="156">
        <v>4.5812276999999998E-2</v>
      </c>
      <c r="AT2312" s="156">
        <v>2.9826116999999998E-3</v>
      </c>
      <c r="AU2312" s="156">
        <v>0</v>
      </c>
      <c r="AV2312" s="282">
        <f t="shared" si="585"/>
        <v>2.7465394000000001E-6</v>
      </c>
      <c r="AW2312" s="282">
        <f t="shared" si="586"/>
        <v>1.1030368790899999E-8</v>
      </c>
      <c r="AX2312" s="283">
        <f t="shared" si="587"/>
        <v>0</v>
      </c>
      <c r="AY2312" s="157">
        <v>1.3163017E-6</v>
      </c>
      <c r="AZ2312" s="157">
        <v>3.9715998999999998E-9</v>
      </c>
      <c r="BA2312" s="157">
        <v>1.0850978E-13</v>
      </c>
      <c r="BB2312" s="157">
        <v>0</v>
      </c>
      <c r="BC2312" s="157">
        <v>0</v>
      </c>
      <c r="BD2312" s="157">
        <v>0</v>
      </c>
      <c r="BE2312" s="157">
        <v>1.4302377E-6</v>
      </c>
      <c r="BF2312" s="157">
        <v>0</v>
      </c>
      <c r="BG2312" s="157">
        <v>1.6659911999999999E-9</v>
      </c>
      <c r="BH2312" s="157">
        <v>7.1791162000000004E-10</v>
      </c>
      <c r="BI2312" s="157">
        <v>6.7666111999999997E-13</v>
      </c>
      <c r="BJ2312" s="157">
        <v>0</v>
      </c>
      <c r="BK2312" s="157">
        <v>0</v>
      </c>
      <c r="BL2312" s="157">
        <v>0</v>
      </c>
      <c r="BM2312" s="157">
        <v>0</v>
      </c>
      <c r="BN2312" s="157">
        <v>0</v>
      </c>
      <c r="BO2312" s="157">
        <v>4.6740809000000003E-9</v>
      </c>
      <c r="BP2312" s="157">
        <v>0</v>
      </c>
      <c r="BQ2312" s="157">
        <v>0</v>
      </c>
      <c r="BR2312" s="157">
        <v>0</v>
      </c>
      <c r="BS2312" s="157">
        <v>0</v>
      </c>
      <c r="BT2312" s="157">
        <v>0</v>
      </c>
      <c r="BU2312"/>
      <c r="BV2312" s="155">
        <v>8.3194299000000001E-5</v>
      </c>
      <c r="BW2312" s="155">
        <v>1.1485847E-5</v>
      </c>
      <c r="BX2312" s="155">
        <v>3.9549550999999998E-5</v>
      </c>
      <c r="BY2312" s="155">
        <v>7.3575811000000001E-10</v>
      </c>
      <c r="BZ2312" s="155">
        <v>9.4612867999999999E-6</v>
      </c>
      <c r="CA2312" s="155">
        <v>0</v>
      </c>
      <c r="CB2312" s="155">
        <v>1.8643635000000001E-5</v>
      </c>
      <c r="CC2312" s="155">
        <v>0</v>
      </c>
      <c r="CD2312" s="155">
        <v>0</v>
      </c>
      <c r="CE2312" s="155">
        <v>1.6971174E-10</v>
      </c>
      <c r="CF2312" s="155">
        <v>0</v>
      </c>
      <c r="CG2312" s="155">
        <v>3.3074918999999999E-6</v>
      </c>
      <c r="CH2312" s="155">
        <v>0</v>
      </c>
      <c r="CI2312" s="155">
        <v>7.4558258000000002E-7</v>
      </c>
      <c r="CJ2312" s="155">
        <v>0</v>
      </c>
      <c r="CK2312" s="155">
        <v>0</v>
      </c>
      <c r="CL2312" s="155">
        <v>0</v>
      </c>
      <c r="CM2312"/>
      <c r="CN2312" s="284">
        <v>0</v>
      </c>
      <c r="CO2312" s="284">
        <v>1.4184285000000001</v>
      </c>
      <c r="CP2312" s="285">
        <v>0</v>
      </c>
      <c r="CQ2312" s="284">
        <v>7.858449E-3</v>
      </c>
      <c r="CR2312" s="284">
        <v>0</v>
      </c>
      <c r="CS2312" s="284">
        <v>0</v>
      </c>
      <c r="CT2312" s="284">
        <v>4.8023846000000002E-4</v>
      </c>
      <c r="CU2312" s="284">
        <v>0</v>
      </c>
      <c r="CV2312" s="284">
        <v>4.8171120999999998E-4</v>
      </c>
      <c r="CW2312" s="284">
        <v>2.3117558000000001E-4</v>
      </c>
      <c r="CX2312"/>
      <c r="CY2312"/>
      <c r="CZ2312"/>
      <c r="DA2312"/>
      <c r="DB2312" s="212"/>
      <c r="DC2312" s="48"/>
      <c r="DD2312" s="48"/>
      <c r="DE2312" s="48"/>
      <c r="DF2312" s="48"/>
      <c r="DG2312" s="48"/>
      <c r="DH2312" s="48"/>
      <c r="DI2312" s="48"/>
      <c r="DJ2312" s="48"/>
      <c r="DK2312" s="48"/>
      <c r="DL2312" s="48"/>
    </row>
    <row r="2313" spans="1:116" ht="14.4">
      <c r="A2313" t="s">
        <v>3196</v>
      </c>
      <c r="B2313" s="150" t="s">
        <v>325</v>
      </c>
      <c r="C2313" s="151" t="str">
        <f t="shared" si="579"/>
        <v>M.020.09.104</v>
      </c>
      <c r="D2313" s="54" t="s">
        <v>1398</v>
      </c>
      <c r="E2313" s="150" t="s">
        <v>352</v>
      </c>
      <c r="F2313" s="153" t="str">
        <f t="shared" si="580"/>
        <v>Beans, green in glass jarper 720 ml NL</v>
      </c>
      <c r="G2313" s="154">
        <f t="shared" si="578"/>
        <v>0.96332279999999992</v>
      </c>
      <c r="H2313"/>
      <c r="I2313"/>
      <c r="J2313" s="227">
        <f t="shared" si="581"/>
        <v>0.24577491310354999</v>
      </c>
      <c r="K2313"/>
      <c r="L2313" s="280">
        <f t="shared" si="582"/>
        <v>1.4433325000000001E-7</v>
      </c>
      <c r="M2313" s="280">
        <f t="shared" si="583"/>
        <v>8.5628072770300004E-2</v>
      </c>
      <c r="N2313" s="281">
        <f t="shared" si="584"/>
        <v>1.5648275999999999E-2</v>
      </c>
      <c r="O2313" s="280">
        <v>0.14449841999999999</v>
      </c>
      <c r="P2313" s="219">
        <v>6.5325959000000003E-2</v>
      </c>
      <c r="Q2313" s="219">
        <v>9.8172889999999999E-3</v>
      </c>
      <c r="R2313" s="219">
        <v>0</v>
      </c>
      <c r="S2313" s="219">
        <v>0</v>
      </c>
      <c r="T2313" s="219">
        <v>0</v>
      </c>
      <c r="U2313" s="286">
        <v>1.4433325000000001E-7</v>
      </c>
      <c r="V2313" s="286">
        <v>3.5347702999999999E-6</v>
      </c>
      <c r="W2313" s="219">
        <v>0</v>
      </c>
      <c r="X2313" s="219">
        <v>0</v>
      </c>
      <c r="Y2313" s="219">
        <v>0</v>
      </c>
      <c r="Z2313" s="219">
        <v>1.0481290000000001E-2</v>
      </c>
      <c r="AA2313" s="219">
        <v>1.5648275999999999E-2</v>
      </c>
      <c r="AB2313" s="219">
        <v>0</v>
      </c>
      <c r="AC2313"/>
      <c r="AD2313" s="227">
        <f t="shared" si="588"/>
        <v>0.14449841999999999</v>
      </c>
      <c r="AE2313" s="227">
        <f t="shared" si="589"/>
        <v>7.5146927103550004E-2</v>
      </c>
      <c r="AF2313" s="227">
        <f t="shared" si="590"/>
        <v>9.0795058770300002E-2</v>
      </c>
      <c r="AG2313" s="227">
        <f t="shared" si="591"/>
        <v>8.5628072770300004E-2</v>
      </c>
      <c r="AH2313" s="227">
        <f t="shared" si="592"/>
        <v>0</v>
      </c>
      <c r="AI2313"/>
      <c r="AJ2313">
        <v>0</v>
      </c>
      <c r="AK2313" s="155">
        <v>0</v>
      </c>
      <c r="AL2313" s="155">
        <v>0</v>
      </c>
      <c r="AM2313" s="155">
        <v>0</v>
      </c>
      <c r="AN2313" s="155">
        <v>0</v>
      </c>
      <c r="AO2313" s="155">
        <v>0</v>
      </c>
      <c r="AP2313" s="155">
        <v>0</v>
      </c>
      <c r="AQ2313"/>
      <c r="AR2313" s="156">
        <v>3.7203133999999999E-2</v>
      </c>
      <c r="AS2313" s="156">
        <v>3.4700159000000001E-2</v>
      </c>
      <c r="AT2313" s="156">
        <v>2.5029751999999998E-3</v>
      </c>
      <c r="AU2313" s="156">
        <v>0</v>
      </c>
      <c r="AV2313" s="282">
        <f t="shared" si="585"/>
        <v>2.08034524E-6</v>
      </c>
      <c r="AW2313" s="282">
        <f t="shared" si="586"/>
        <v>9.2565651667620021E-9</v>
      </c>
      <c r="AX2313" s="283">
        <f t="shared" si="587"/>
        <v>0</v>
      </c>
      <c r="AY2313" s="157">
        <v>8.9396354000000002E-7</v>
      </c>
      <c r="AZ2313" s="157">
        <v>2.6973038000000002E-9</v>
      </c>
      <c r="BA2313" s="157">
        <v>7.3694192000000002E-14</v>
      </c>
      <c r="BB2313" s="157">
        <v>0</v>
      </c>
      <c r="BC2313" s="157">
        <v>0</v>
      </c>
      <c r="BD2313" s="157">
        <v>0</v>
      </c>
      <c r="BE2313" s="157">
        <v>1.1863817000000001E-6</v>
      </c>
      <c r="BF2313" s="157">
        <v>0</v>
      </c>
      <c r="BG2313" s="157">
        <v>1.3819392E-9</v>
      </c>
      <c r="BH2313" s="157">
        <v>4.0400843000000002E-10</v>
      </c>
      <c r="BI2313" s="157">
        <v>6.6014256999999998E-13</v>
      </c>
      <c r="BJ2313" s="157">
        <v>0</v>
      </c>
      <c r="BK2313" s="157">
        <v>0</v>
      </c>
      <c r="BL2313" s="157">
        <v>0</v>
      </c>
      <c r="BM2313" s="157">
        <v>0</v>
      </c>
      <c r="BN2313" s="157">
        <v>0</v>
      </c>
      <c r="BO2313" s="157">
        <v>4.7725799E-9</v>
      </c>
      <c r="BP2313" s="157">
        <v>0</v>
      </c>
      <c r="BQ2313" s="157">
        <v>0</v>
      </c>
      <c r="BR2313" s="157">
        <v>0</v>
      </c>
      <c r="BS2313" s="157">
        <v>0</v>
      </c>
      <c r="BT2313" s="157">
        <v>0</v>
      </c>
      <c r="BU2313"/>
      <c r="BV2313" s="155">
        <v>5.8723598999999999E-5</v>
      </c>
      <c r="BW2313" s="155">
        <v>9.5275061999999995E-6</v>
      </c>
      <c r="BX2313" s="155">
        <v>2.6859995E-5</v>
      </c>
      <c r="BY2313" s="155">
        <v>4.1405163E-10</v>
      </c>
      <c r="BZ2313" s="155">
        <v>7.8481344999999997E-6</v>
      </c>
      <c r="CA2313" s="155">
        <v>0</v>
      </c>
      <c r="CB2313" s="155">
        <v>1.0491800999999999E-5</v>
      </c>
      <c r="CC2313" s="155">
        <v>0</v>
      </c>
      <c r="CD2313" s="155">
        <v>0</v>
      </c>
      <c r="CE2313" s="155">
        <v>9.5506148999999995E-11</v>
      </c>
      <c r="CF2313" s="155">
        <v>0</v>
      </c>
      <c r="CG2313" s="155">
        <v>3.3771922000000001E-6</v>
      </c>
      <c r="CH2313" s="155">
        <v>0</v>
      </c>
      <c r="CI2313" s="155">
        <v>6.1846052000000003E-7</v>
      </c>
      <c r="CJ2313" s="155">
        <v>0</v>
      </c>
      <c r="CK2313" s="155">
        <v>0</v>
      </c>
      <c r="CL2313" s="155">
        <v>0</v>
      </c>
      <c r="CM2313"/>
      <c r="CN2313" s="284">
        <v>0</v>
      </c>
      <c r="CO2313" s="284">
        <v>0.96332278000000005</v>
      </c>
      <c r="CP2313" s="285">
        <v>0</v>
      </c>
      <c r="CQ2313" s="284">
        <v>6.5185809999999999E-3</v>
      </c>
      <c r="CR2313" s="284">
        <v>0</v>
      </c>
      <c r="CS2313" s="284">
        <v>0</v>
      </c>
      <c r="CT2313" s="284">
        <v>3.9835766000000003E-4</v>
      </c>
      <c r="CU2313" s="284">
        <v>0</v>
      </c>
      <c r="CV2313" s="284">
        <v>2.7108543999999999E-4</v>
      </c>
      <c r="CW2313" s="284">
        <v>2.2553214999999999E-4</v>
      </c>
      <c r="CX2313"/>
      <c r="CY2313"/>
      <c r="CZ2313"/>
      <c r="DA2313"/>
      <c r="DB2313" s="212"/>
      <c r="DC2313" s="48"/>
      <c r="DD2313" s="48"/>
      <c r="DE2313" s="48"/>
      <c r="DF2313" s="48"/>
      <c r="DG2313" s="48"/>
      <c r="DH2313" s="48"/>
      <c r="DI2313" s="48"/>
      <c r="DJ2313" s="48"/>
      <c r="DK2313" s="48"/>
      <c r="DL2313" s="48"/>
    </row>
    <row r="2314" spans="1:116" ht="14.4">
      <c r="A2314" t="s">
        <v>3197</v>
      </c>
      <c r="B2314" s="150" t="s">
        <v>325</v>
      </c>
      <c r="C2314" s="151" t="str">
        <f t="shared" si="579"/>
        <v>M.020.09.105</v>
      </c>
      <c r="D2314" s="54" t="s">
        <v>1398</v>
      </c>
      <c r="E2314" s="150" t="s">
        <v>352</v>
      </c>
      <c r="F2314" s="153" t="str">
        <f t="shared" si="580"/>
        <v>Beans, green in plastic foil per 500 gram NL</v>
      </c>
      <c r="G2314" s="154">
        <f t="shared" si="578"/>
        <v>0.43238033333333337</v>
      </c>
      <c r="H2314"/>
      <c r="I2314"/>
      <c r="J2314" s="227">
        <f t="shared" si="581"/>
        <v>0.12711525631140999</v>
      </c>
      <c r="K2314"/>
      <c r="L2314" s="280">
        <f t="shared" si="582"/>
        <v>1.0278841E-7</v>
      </c>
      <c r="M2314" s="280">
        <f t="shared" si="583"/>
        <v>5.0180672523E-2</v>
      </c>
      <c r="N2314" s="281">
        <f t="shared" si="584"/>
        <v>1.2077431E-2</v>
      </c>
      <c r="O2314" s="280">
        <v>6.4857049999999999E-2</v>
      </c>
      <c r="P2314" s="219">
        <v>3.4681676000000002E-2</v>
      </c>
      <c r="Q2314" s="219">
        <v>6.9914833999999999E-3</v>
      </c>
      <c r="R2314" s="219">
        <v>0</v>
      </c>
      <c r="S2314" s="219">
        <v>0</v>
      </c>
      <c r="T2314" s="219">
        <v>0</v>
      </c>
      <c r="U2314" s="286">
        <v>1.0278841E-7</v>
      </c>
      <c r="V2314" s="286">
        <v>2.517323E-6</v>
      </c>
      <c r="W2314" s="219">
        <v>0</v>
      </c>
      <c r="X2314" s="219">
        <v>0</v>
      </c>
      <c r="Y2314" s="219">
        <v>0</v>
      </c>
      <c r="Z2314" s="219">
        <v>8.5049957999999998E-3</v>
      </c>
      <c r="AA2314" s="219">
        <v>1.2077431E-2</v>
      </c>
      <c r="AB2314" s="219">
        <v>0</v>
      </c>
      <c r="AC2314"/>
      <c r="AD2314" s="227">
        <f t="shared" si="588"/>
        <v>6.4857049999999999E-2</v>
      </c>
      <c r="AE2314" s="227">
        <f t="shared" si="589"/>
        <v>4.1675779511410001E-2</v>
      </c>
      <c r="AF2314" s="227">
        <f t="shared" si="590"/>
        <v>5.3753107723000002E-2</v>
      </c>
      <c r="AG2314" s="227">
        <f t="shared" si="591"/>
        <v>5.0180672523E-2</v>
      </c>
      <c r="AH2314" s="227">
        <f t="shared" si="592"/>
        <v>0</v>
      </c>
      <c r="AI2314"/>
      <c r="AJ2314">
        <v>0</v>
      </c>
      <c r="AK2314" s="155">
        <v>0</v>
      </c>
      <c r="AL2314" s="155">
        <v>0</v>
      </c>
      <c r="AM2314" s="155">
        <v>0</v>
      </c>
      <c r="AN2314" s="155">
        <v>0</v>
      </c>
      <c r="AO2314" s="155">
        <v>0</v>
      </c>
      <c r="AP2314" s="155">
        <v>0</v>
      </c>
      <c r="AQ2314"/>
      <c r="AR2314" s="156">
        <v>1.8849649E-2</v>
      </c>
      <c r="AS2314" s="156">
        <v>1.7198768999999999E-2</v>
      </c>
      <c r="AT2314" s="156">
        <v>1.6508801E-3</v>
      </c>
      <c r="AU2314" s="156">
        <v>0</v>
      </c>
      <c r="AV2314" s="282">
        <f t="shared" si="585"/>
        <v>1.0311012600000001E-6</v>
      </c>
      <c r="AW2314" s="282">
        <f t="shared" si="586"/>
        <v>6.1053258524550005E-9</v>
      </c>
      <c r="AX2314" s="283">
        <f t="shared" si="587"/>
        <v>0</v>
      </c>
      <c r="AY2314" s="157">
        <v>4.0124895000000003E-7</v>
      </c>
      <c r="AZ2314" s="157">
        <v>1.2106648999999999E-9</v>
      </c>
      <c r="BA2314" s="157">
        <v>3.3077095000000002E-14</v>
      </c>
      <c r="BB2314" s="157">
        <v>0</v>
      </c>
      <c r="BC2314" s="157">
        <v>0</v>
      </c>
      <c r="BD2314" s="157">
        <v>0</v>
      </c>
      <c r="BE2314" s="157">
        <v>6.2985231000000001E-7</v>
      </c>
      <c r="BF2314" s="157">
        <v>0</v>
      </c>
      <c r="BG2314" s="157">
        <v>7.3367411999999996E-10</v>
      </c>
      <c r="BH2314" s="157">
        <v>2.8771876000000002E-10</v>
      </c>
      <c r="BI2314" s="157">
        <v>5.4629536000000003E-13</v>
      </c>
      <c r="BJ2314" s="157">
        <v>0</v>
      </c>
      <c r="BK2314" s="157">
        <v>0</v>
      </c>
      <c r="BL2314" s="157">
        <v>0</v>
      </c>
      <c r="BM2314" s="157">
        <v>0</v>
      </c>
      <c r="BN2314" s="157">
        <v>0</v>
      </c>
      <c r="BO2314" s="157">
        <v>3.8726887000000002E-9</v>
      </c>
      <c r="BP2314" s="157">
        <v>0</v>
      </c>
      <c r="BQ2314" s="157">
        <v>0</v>
      </c>
      <c r="BR2314" s="157">
        <v>0</v>
      </c>
      <c r="BS2314" s="157">
        <v>0</v>
      </c>
      <c r="BT2314" s="157">
        <v>0</v>
      </c>
      <c r="BU2314"/>
      <c r="BV2314" s="155">
        <v>3.1821627000000001E-5</v>
      </c>
      <c r="BW2314" s="155">
        <v>5.0581710999999999E-6</v>
      </c>
      <c r="BX2314" s="155">
        <v>1.2055910999999999E-5</v>
      </c>
      <c r="BY2314" s="155">
        <v>2.9487113E-10</v>
      </c>
      <c r="BZ2314" s="155">
        <v>4.1665893999999997E-6</v>
      </c>
      <c r="CA2314" s="155">
        <v>0</v>
      </c>
      <c r="CB2314" s="155">
        <v>7.4718436999999999E-6</v>
      </c>
      <c r="CC2314" s="155">
        <v>0</v>
      </c>
      <c r="CD2314" s="155">
        <v>0</v>
      </c>
      <c r="CE2314" s="155">
        <v>6.8015687E-11</v>
      </c>
      <c r="CF2314" s="155">
        <v>0</v>
      </c>
      <c r="CG2314" s="155">
        <v>2.7404075000000002E-6</v>
      </c>
      <c r="CH2314" s="155">
        <v>0</v>
      </c>
      <c r="CI2314" s="155">
        <v>3.2834186000000001E-7</v>
      </c>
      <c r="CJ2314" s="155">
        <v>0</v>
      </c>
      <c r="CK2314" s="155">
        <v>0</v>
      </c>
      <c r="CL2314" s="155">
        <v>0</v>
      </c>
      <c r="CM2314"/>
      <c r="CN2314" s="284">
        <v>0</v>
      </c>
      <c r="CO2314" s="284">
        <v>0.43238032999999998</v>
      </c>
      <c r="CP2314" s="285">
        <v>0</v>
      </c>
      <c r="CQ2314" s="284">
        <v>3.4607269999999998E-3</v>
      </c>
      <c r="CR2314" s="284">
        <v>0</v>
      </c>
      <c r="CS2314" s="284">
        <v>0</v>
      </c>
      <c r="CT2314" s="284">
        <v>2.1148883000000001E-4</v>
      </c>
      <c r="CU2314" s="284">
        <v>0</v>
      </c>
      <c r="CV2314" s="284">
        <v>1.9305629E-4</v>
      </c>
      <c r="CW2314" s="284">
        <v>1.8663721E-4</v>
      </c>
      <c r="CX2314"/>
      <c r="CY2314"/>
      <c r="CZ2314"/>
      <c r="DA2314"/>
      <c r="DB2314" s="212"/>
      <c r="DC2314" s="48"/>
      <c r="DD2314" s="48"/>
      <c r="DE2314" s="48"/>
      <c r="DF2314" s="48"/>
      <c r="DG2314" s="48"/>
      <c r="DH2314" s="48"/>
      <c r="DI2314" s="48"/>
      <c r="DJ2314" s="48"/>
      <c r="DK2314" s="48"/>
      <c r="DL2314" s="48"/>
    </row>
    <row r="2315" spans="1:116" ht="14.4">
      <c r="A2315" t="s">
        <v>3198</v>
      </c>
      <c r="B2315" s="150" t="s">
        <v>325</v>
      </c>
      <c r="C2315" s="151" t="str">
        <f t="shared" si="579"/>
        <v>M.020.09.106</v>
      </c>
      <c r="D2315" s="54" t="s">
        <v>1398</v>
      </c>
      <c r="E2315" s="150" t="s">
        <v>352</v>
      </c>
      <c r="F2315" s="153" t="str">
        <f t="shared" si="580"/>
        <v>Broccoli in plastic foil per 500 gram NL</v>
      </c>
      <c r="G2315" s="154">
        <f t="shared" si="578"/>
        <v>0.51229304000000009</v>
      </c>
      <c r="H2315"/>
      <c r="I2315"/>
      <c r="J2315" s="227">
        <f t="shared" si="581"/>
        <v>0.14903907069407102</v>
      </c>
      <c r="K2315"/>
      <c r="L2315" s="280">
        <f t="shared" si="582"/>
        <v>9.7299370999999999E-8</v>
      </c>
      <c r="M2315" s="280">
        <f t="shared" si="583"/>
        <v>5.7902883394699997E-2</v>
      </c>
      <c r="N2315" s="281">
        <f t="shared" si="584"/>
        <v>1.4292134E-2</v>
      </c>
      <c r="O2315" s="280">
        <v>7.6843956000000005E-2</v>
      </c>
      <c r="P2315" s="219">
        <v>4.4057961E-2</v>
      </c>
      <c r="Q2315" s="219">
        <v>6.6181290000000004E-3</v>
      </c>
      <c r="R2315" s="219">
        <v>0</v>
      </c>
      <c r="S2315" s="219">
        <v>0</v>
      </c>
      <c r="T2315" s="219">
        <v>0</v>
      </c>
      <c r="U2315" s="286">
        <v>9.7299370999999999E-8</v>
      </c>
      <c r="V2315" s="286">
        <v>2.3828946999999999E-6</v>
      </c>
      <c r="W2315" s="219">
        <v>0</v>
      </c>
      <c r="X2315" s="219">
        <v>0</v>
      </c>
      <c r="Y2315" s="219">
        <v>0</v>
      </c>
      <c r="Z2315" s="219">
        <v>7.2244105000000003E-3</v>
      </c>
      <c r="AA2315" s="219">
        <v>1.4292134E-2</v>
      </c>
      <c r="AB2315" s="219">
        <v>0</v>
      </c>
      <c r="AC2315"/>
      <c r="AD2315" s="227">
        <f t="shared" si="588"/>
        <v>7.6843956000000005E-2</v>
      </c>
      <c r="AE2315" s="227">
        <f t="shared" si="589"/>
        <v>5.0678570194070995E-2</v>
      </c>
      <c r="AF2315" s="227">
        <f t="shared" si="590"/>
        <v>6.4970606894699995E-2</v>
      </c>
      <c r="AG2315" s="227">
        <f t="shared" si="591"/>
        <v>5.7902883394699997E-2</v>
      </c>
      <c r="AH2315" s="227">
        <f t="shared" si="592"/>
        <v>0</v>
      </c>
      <c r="AI2315"/>
      <c r="AJ2315">
        <v>0</v>
      </c>
      <c r="AK2315" s="155">
        <v>0</v>
      </c>
      <c r="AL2315" s="155">
        <v>0</v>
      </c>
      <c r="AM2315" s="155">
        <v>0</v>
      </c>
      <c r="AN2315" s="155">
        <v>0</v>
      </c>
      <c r="AO2315" s="155">
        <v>0</v>
      </c>
      <c r="AP2315" s="155">
        <v>0</v>
      </c>
      <c r="AQ2315"/>
      <c r="AR2315" s="156">
        <v>2.2879336E-2</v>
      </c>
      <c r="AS2315" s="156">
        <v>2.1276050000000001E-2</v>
      </c>
      <c r="AT2315" s="156">
        <v>1.6032866E-3</v>
      </c>
      <c r="AU2315" s="156">
        <v>0</v>
      </c>
      <c r="AV2315" s="282">
        <f t="shared" si="585"/>
        <v>1.2755425500000001E-6</v>
      </c>
      <c r="AW2315" s="282">
        <f t="shared" si="586"/>
        <v>5.929314512997E-9</v>
      </c>
      <c r="AX2315" s="283">
        <f t="shared" si="587"/>
        <v>0</v>
      </c>
      <c r="AY2315" s="157">
        <v>4.7540793999999999E-7</v>
      </c>
      <c r="AZ2315" s="157">
        <v>1.4344205000000001E-9</v>
      </c>
      <c r="BA2315" s="157">
        <v>3.9190417000000002E-14</v>
      </c>
      <c r="BB2315" s="157">
        <v>0</v>
      </c>
      <c r="BC2315" s="157">
        <v>0</v>
      </c>
      <c r="BD2315" s="157">
        <v>0</v>
      </c>
      <c r="BE2315" s="157">
        <v>8.0013461000000005E-7</v>
      </c>
      <c r="BF2315" s="157">
        <v>0</v>
      </c>
      <c r="BG2315" s="157">
        <v>9.320249300000001E-10</v>
      </c>
      <c r="BH2315" s="157">
        <v>2.7235419999999999E-10</v>
      </c>
      <c r="BI2315" s="157">
        <v>8.9229258000000004E-13</v>
      </c>
      <c r="BJ2315" s="157">
        <v>0</v>
      </c>
      <c r="BK2315" s="157">
        <v>0</v>
      </c>
      <c r="BL2315" s="157">
        <v>0</v>
      </c>
      <c r="BM2315" s="157">
        <v>0</v>
      </c>
      <c r="BN2315" s="157">
        <v>0</v>
      </c>
      <c r="BO2315" s="157">
        <v>3.2895834E-9</v>
      </c>
      <c r="BP2315" s="157">
        <v>0</v>
      </c>
      <c r="BQ2315" s="157">
        <v>0</v>
      </c>
      <c r="BR2315" s="157">
        <v>0</v>
      </c>
      <c r="BS2315" s="157">
        <v>0</v>
      </c>
      <c r="BT2315" s="157">
        <v>0</v>
      </c>
      <c r="BU2315"/>
      <c r="BV2315" s="155">
        <v>3.5820868E-5</v>
      </c>
      <c r="BW2315" s="155">
        <v>6.4256614999999998E-6</v>
      </c>
      <c r="BX2315" s="155">
        <v>1.4284088999999999E-5</v>
      </c>
      <c r="BY2315" s="155">
        <v>2.7912463000000001E-10</v>
      </c>
      <c r="BZ2315" s="155">
        <v>5.2930383000000004E-6</v>
      </c>
      <c r="CA2315" s="155">
        <v>0</v>
      </c>
      <c r="CB2315" s="155">
        <v>7.0728375000000004E-6</v>
      </c>
      <c r="CC2315" s="155">
        <v>0</v>
      </c>
      <c r="CD2315" s="155">
        <v>0</v>
      </c>
      <c r="CE2315" s="155">
        <v>6.4383560000000002E-11</v>
      </c>
      <c r="CF2315" s="155">
        <v>0</v>
      </c>
      <c r="CG2315" s="155">
        <v>2.3277881999999999E-6</v>
      </c>
      <c r="CH2315" s="155">
        <v>0</v>
      </c>
      <c r="CI2315" s="155">
        <v>4.1710997999999999E-7</v>
      </c>
      <c r="CJ2315" s="155">
        <v>0</v>
      </c>
      <c r="CK2315" s="155">
        <v>0</v>
      </c>
      <c r="CL2315" s="155">
        <v>0</v>
      </c>
      <c r="CM2315"/>
      <c r="CN2315" s="284">
        <v>0</v>
      </c>
      <c r="CO2315" s="284">
        <v>0.51229303999999998</v>
      </c>
      <c r="CP2315" s="285">
        <v>0</v>
      </c>
      <c r="CQ2315" s="284">
        <v>4.3963439999999999E-3</v>
      </c>
      <c r="CR2315" s="284">
        <v>0</v>
      </c>
      <c r="CS2315" s="284">
        <v>0</v>
      </c>
      <c r="CT2315" s="284">
        <v>2.6866542000000002E-4</v>
      </c>
      <c r="CU2315" s="284">
        <v>0</v>
      </c>
      <c r="CV2315" s="284">
        <v>1.8274683000000001E-4</v>
      </c>
      <c r="CW2315" s="284">
        <v>3.0484425E-4</v>
      </c>
      <c r="CX2315"/>
      <c r="CY2315"/>
      <c r="CZ2315"/>
      <c r="DA2315"/>
      <c r="DB2315" s="212"/>
      <c r="DC2315" s="48"/>
      <c r="DD2315" s="48"/>
      <c r="DE2315" s="48"/>
      <c r="DF2315" s="48"/>
      <c r="DG2315" s="48"/>
      <c r="DH2315" s="48"/>
      <c r="DI2315" s="48"/>
      <c r="DJ2315" s="48"/>
      <c r="DK2315" s="48"/>
      <c r="DL2315" s="48"/>
    </row>
    <row r="2316" spans="1:116" ht="14.4">
      <c r="A2316" t="s">
        <v>3199</v>
      </c>
      <c r="B2316" s="150" t="s">
        <v>325</v>
      </c>
      <c r="C2316" s="151" t="str">
        <f t="shared" si="579"/>
        <v>M.020.09.107</v>
      </c>
      <c r="D2316" s="54" t="s">
        <v>1398</v>
      </c>
      <c r="E2316" s="150" t="s">
        <v>352</v>
      </c>
      <c r="F2316" s="153" t="str">
        <f t="shared" si="580"/>
        <v>Carrots in plastic foil per 500 gram NL</v>
      </c>
      <c r="G2316" s="154">
        <f t="shared" ref="G2316:G2386" si="593">O2316/0.15</f>
        <v>0.17282474</v>
      </c>
      <c r="H2316"/>
      <c r="I2316"/>
      <c r="J2316" s="227">
        <f t="shared" si="581"/>
        <v>4.5806168625080995E-2</v>
      </c>
      <c r="K2316"/>
      <c r="L2316" s="280">
        <f t="shared" si="582"/>
        <v>3.4068791000000002E-8</v>
      </c>
      <c r="M2316" s="280">
        <f t="shared" si="583"/>
        <v>1.6291265556289999E-2</v>
      </c>
      <c r="N2316" s="281">
        <f t="shared" si="584"/>
        <v>3.5911580000000001E-3</v>
      </c>
      <c r="O2316" s="280">
        <v>2.5923710999999999E-2</v>
      </c>
      <c r="P2316" s="219">
        <v>1.2078553000000001E-2</v>
      </c>
      <c r="Q2316" s="219">
        <v>2.3172981999999998E-3</v>
      </c>
      <c r="R2316" s="219">
        <v>0</v>
      </c>
      <c r="S2316" s="219">
        <v>0</v>
      </c>
      <c r="T2316" s="219">
        <v>0</v>
      </c>
      <c r="U2316" s="286">
        <v>3.4068791000000002E-8</v>
      </c>
      <c r="V2316" s="286">
        <v>8.3435628999999995E-7</v>
      </c>
      <c r="W2316" s="219">
        <v>0</v>
      </c>
      <c r="X2316" s="219">
        <v>0</v>
      </c>
      <c r="Y2316" s="219">
        <v>0</v>
      </c>
      <c r="Z2316" s="219">
        <v>1.8945800000000001E-3</v>
      </c>
      <c r="AA2316" s="219">
        <v>3.5911580000000001E-3</v>
      </c>
      <c r="AB2316" s="219">
        <v>0</v>
      </c>
      <c r="AC2316"/>
      <c r="AD2316" s="227">
        <f t="shared" si="588"/>
        <v>2.5923710999999999E-2</v>
      </c>
      <c r="AE2316" s="227">
        <f t="shared" si="589"/>
        <v>1.4396719625081E-2</v>
      </c>
      <c r="AF2316" s="227">
        <f t="shared" si="590"/>
        <v>1.798784355629E-2</v>
      </c>
      <c r="AG2316" s="227">
        <f t="shared" si="591"/>
        <v>1.6291265556289999E-2</v>
      </c>
      <c r="AH2316" s="227">
        <f t="shared" si="592"/>
        <v>0</v>
      </c>
      <c r="AI2316"/>
      <c r="AJ2316">
        <v>0</v>
      </c>
      <c r="AK2316" s="155">
        <v>0</v>
      </c>
      <c r="AL2316" s="155">
        <v>0</v>
      </c>
      <c r="AM2316" s="155">
        <v>0</v>
      </c>
      <c r="AN2316" s="155">
        <v>0</v>
      </c>
      <c r="AO2316" s="155">
        <v>0</v>
      </c>
      <c r="AP2316" s="155">
        <v>0</v>
      </c>
      <c r="AQ2316"/>
      <c r="AR2316" s="156">
        <v>6.7931197999999996E-3</v>
      </c>
      <c r="AS2316" s="156">
        <v>6.3340532999999997E-3</v>
      </c>
      <c r="AT2316" s="156">
        <v>4.5906651000000002E-4</v>
      </c>
      <c r="AU2316" s="156">
        <v>0</v>
      </c>
      <c r="AV2316" s="282">
        <f t="shared" si="585"/>
        <v>3.7973940999999996E-7</v>
      </c>
      <c r="AW2316" s="282">
        <f t="shared" si="586"/>
        <v>1.6977311730329999E-9</v>
      </c>
      <c r="AX2316" s="283">
        <f t="shared" si="587"/>
        <v>0</v>
      </c>
      <c r="AY2316" s="157">
        <v>1.6038135999999999E-7</v>
      </c>
      <c r="AZ2316" s="157">
        <v>4.8390926999999999E-10</v>
      </c>
      <c r="BA2316" s="157">
        <v>1.3221093E-14</v>
      </c>
      <c r="BB2316" s="157">
        <v>0</v>
      </c>
      <c r="BC2316" s="157">
        <v>0</v>
      </c>
      <c r="BD2316" s="157">
        <v>0</v>
      </c>
      <c r="BE2316" s="157">
        <v>2.1935804999999999E-7</v>
      </c>
      <c r="BF2316" s="157">
        <v>0</v>
      </c>
      <c r="BG2316" s="157">
        <v>2.5551597E-10</v>
      </c>
      <c r="BH2316" s="157">
        <v>9.5363190999999995E-11</v>
      </c>
      <c r="BI2316" s="157">
        <v>2.4613093999999999E-13</v>
      </c>
      <c r="BJ2316" s="157">
        <v>0</v>
      </c>
      <c r="BK2316" s="157">
        <v>0</v>
      </c>
      <c r="BL2316" s="157">
        <v>0</v>
      </c>
      <c r="BM2316" s="157">
        <v>0</v>
      </c>
      <c r="BN2316" s="157">
        <v>0</v>
      </c>
      <c r="BO2316" s="157">
        <v>8.6268338999999997E-10</v>
      </c>
      <c r="BP2316" s="157">
        <v>0</v>
      </c>
      <c r="BQ2316" s="157">
        <v>0</v>
      </c>
      <c r="BR2316" s="157">
        <v>0</v>
      </c>
      <c r="BS2316" s="157">
        <v>0</v>
      </c>
      <c r="BT2316" s="157">
        <v>0</v>
      </c>
      <c r="BU2316"/>
      <c r="BV2316" s="155">
        <v>1.1232949E-5</v>
      </c>
      <c r="BW2316" s="155">
        <v>1.7616042999999999E-6</v>
      </c>
      <c r="BX2316" s="155">
        <v>4.8188123999999996E-6</v>
      </c>
      <c r="BY2316" s="155">
        <v>9.7733813999999999E-11</v>
      </c>
      <c r="BZ2316" s="155">
        <v>1.451094E-6</v>
      </c>
      <c r="CA2316" s="155">
        <v>0</v>
      </c>
      <c r="CB2316" s="155">
        <v>2.4765116000000001E-6</v>
      </c>
      <c r="CC2316" s="155">
        <v>0</v>
      </c>
      <c r="CD2316" s="155">
        <v>0</v>
      </c>
      <c r="CE2316" s="155">
        <v>2.2543517999999999E-11</v>
      </c>
      <c r="CF2316" s="155">
        <v>0</v>
      </c>
      <c r="CG2316" s="155">
        <v>6.1045549000000003E-7</v>
      </c>
      <c r="CH2316" s="155">
        <v>0</v>
      </c>
      <c r="CI2316" s="155">
        <v>1.1435130000000001E-7</v>
      </c>
      <c r="CJ2316" s="155">
        <v>0</v>
      </c>
      <c r="CK2316" s="155">
        <v>0</v>
      </c>
      <c r="CL2316" s="155">
        <v>0</v>
      </c>
      <c r="CM2316"/>
      <c r="CN2316" s="284">
        <v>0</v>
      </c>
      <c r="CO2316" s="284">
        <v>0.17282474</v>
      </c>
      <c r="CP2316" s="285">
        <v>0</v>
      </c>
      <c r="CQ2316" s="284">
        <v>1.2052639999999999E-3</v>
      </c>
      <c r="CR2316" s="284">
        <v>0</v>
      </c>
      <c r="CS2316" s="284">
        <v>0</v>
      </c>
      <c r="CT2316" s="284">
        <v>7.3655009000000003E-5</v>
      </c>
      <c r="CU2316" s="284">
        <v>0</v>
      </c>
      <c r="CV2316" s="284">
        <v>6.3987705999999994E-5</v>
      </c>
      <c r="CW2316" s="284">
        <v>8.4088563999999995E-5</v>
      </c>
      <c r="CX2316"/>
      <c r="CY2316"/>
      <c r="CZ2316"/>
      <c r="DA2316"/>
      <c r="DB2316" s="212"/>
      <c r="DC2316" s="48"/>
      <c r="DD2316" s="48"/>
      <c r="DE2316" s="48"/>
      <c r="DF2316" s="48"/>
      <c r="DG2316" s="48"/>
      <c r="DH2316" s="48"/>
      <c r="DI2316" s="48"/>
      <c r="DJ2316" s="48"/>
      <c r="DK2316" s="48"/>
      <c r="DL2316" s="48"/>
    </row>
    <row r="2317" spans="1:116" ht="14.4">
      <c r="A2317" t="s">
        <v>3200</v>
      </c>
      <c r="B2317" s="150" t="s">
        <v>325</v>
      </c>
      <c r="C2317" s="151" t="str">
        <f t="shared" si="579"/>
        <v>M.020.09.108</v>
      </c>
      <c r="D2317" s="54" t="s">
        <v>1398</v>
      </c>
      <c r="E2317" s="150" t="s">
        <v>352</v>
      </c>
      <c r="F2317" s="153" t="str">
        <f t="shared" si="580"/>
        <v>Cauliflower in plastic foil per 500 gram NL</v>
      </c>
      <c r="G2317" s="154">
        <f t="shared" si="593"/>
        <v>0.51229304000000009</v>
      </c>
      <c r="H2317"/>
      <c r="I2317"/>
      <c r="J2317" s="227">
        <f t="shared" si="581"/>
        <v>0.14903907069407102</v>
      </c>
      <c r="K2317"/>
      <c r="L2317" s="280">
        <f t="shared" si="582"/>
        <v>9.7299370999999999E-8</v>
      </c>
      <c r="M2317" s="280">
        <f t="shared" si="583"/>
        <v>5.7902883394699997E-2</v>
      </c>
      <c r="N2317" s="281">
        <f t="shared" si="584"/>
        <v>1.4292134E-2</v>
      </c>
      <c r="O2317" s="280">
        <v>7.6843956000000005E-2</v>
      </c>
      <c r="P2317" s="219">
        <v>4.4057961E-2</v>
      </c>
      <c r="Q2317" s="219">
        <v>6.6181290000000004E-3</v>
      </c>
      <c r="R2317" s="219">
        <v>0</v>
      </c>
      <c r="S2317" s="219">
        <v>0</v>
      </c>
      <c r="T2317" s="219">
        <v>0</v>
      </c>
      <c r="U2317" s="286">
        <v>9.7299370999999999E-8</v>
      </c>
      <c r="V2317" s="286">
        <v>2.3828946999999999E-6</v>
      </c>
      <c r="W2317" s="219">
        <v>0</v>
      </c>
      <c r="X2317" s="219">
        <v>0</v>
      </c>
      <c r="Y2317" s="219">
        <v>0</v>
      </c>
      <c r="Z2317" s="219">
        <v>7.2244105000000003E-3</v>
      </c>
      <c r="AA2317" s="219">
        <v>1.4292134E-2</v>
      </c>
      <c r="AB2317" s="219">
        <v>0</v>
      </c>
      <c r="AC2317"/>
      <c r="AD2317" s="227">
        <f t="shared" si="588"/>
        <v>7.6843956000000005E-2</v>
      </c>
      <c r="AE2317" s="227">
        <f t="shared" si="589"/>
        <v>5.0678570194070995E-2</v>
      </c>
      <c r="AF2317" s="227">
        <f t="shared" si="590"/>
        <v>6.4970606894699995E-2</v>
      </c>
      <c r="AG2317" s="227">
        <f t="shared" si="591"/>
        <v>5.7902883394699997E-2</v>
      </c>
      <c r="AH2317" s="227">
        <f t="shared" si="592"/>
        <v>0</v>
      </c>
      <c r="AI2317"/>
      <c r="AJ2317">
        <v>0</v>
      </c>
      <c r="AK2317" s="155">
        <v>0</v>
      </c>
      <c r="AL2317" s="155">
        <v>0</v>
      </c>
      <c r="AM2317" s="155">
        <v>0</v>
      </c>
      <c r="AN2317" s="155">
        <v>0</v>
      </c>
      <c r="AO2317" s="155">
        <v>0</v>
      </c>
      <c r="AP2317" s="155">
        <v>0</v>
      </c>
      <c r="AQ2317"/>
      <c r="AR2317" s="156">
        <v>2.2879336E-2</v>
      </c>
      <c r="AS2317" s="156">
        <v>2.1276050000000001E-2</v>
      </c>
      <c r="AT2317" s="156">
        <v>1.6032866E-3</v>
      </c>
      <c r="AU2317" s="156">
        <v>0</v>
      </c>
      <c r="AV2317" s="282">
        <f t="shared" si="585"/>
        <v>1.2755425500000001E-6</v>
      </c>
      <c r="AW2317" s="282">
        <f t="shared" si="586"/>
        <v>5.929314512997E-9</v>
      </c>
      <c r="AX2317" s="283">
        <f t="shared" si="587"/>
        <v>0</v>
      </c>
      <c r="AY2317" s="157">
        <v>4.7540793999999999E-7</v>
      </c>
      <c r="AZ2317" s="157">
        <v>1.4344205000000001E-9</v>
      </c>
      <c r="BA2317" s="157">
        <v>3.9190417000000002E-14</v>
      </c>
      <c r="BB2317" s="157">
        <v>0</v>
      </c>
      <c r="BC2317" s="157">
        <v>0</v>
      </c>
      <c r="BD2317" s="157">
        <v>0</v>
      </c>
      <c r="BE2317" s="157">
        <v>8.0013461000000005E-7</v>
      </c>
      <c r="BF2317" s="157">
        <v>0</v>
      </c>
      <c r="BG2317" s="157">
        <v>9.320249300000001E-10</v>
      </c>
      <c r="BH2317" s="157">
        <v>2.7235419999999999E-10</v>
      </c>
      <c r="BI2317" s="157">
        <v>8.9229258000000004E-13</v>
      </c>
      <c r="BJ2317" s="157">
        <v>0</v>
      </c>
      <c r="BK2317" s="157">
        <v>0</v>
      </c>
      <c r="BL2317" s="157">
        <v>0</v>
      </c>
      <c r="BM2317" s="157">
        <v>0</v>
      </c>
      <c r="BN2317" s="157">
        <v>0</v>
      </c>
      <c r="BO2317" s="157">
        <v>3.2895834E-9</v>
      </c>
      <c r="BP2317" s="157">
        <v>0</v>
      </c>
      <c r="BQ2317" s="157">
        <v>0</v>
      </c>
      <c r="BR2317" s="157">
        <v>0</v>
      </c>
      <c r="BS2317" s="157">
        <v>0</v>
      </c>
      <c r="BT2317" s="157">
        <v>0</v>
      </c>
      <c r="BU2317"/>
      <c r="BV2317" s="155">
        <v>3.5820868E-5</v>
      </c>
      <c r="BW2317" s="155">
        <v>6.4256614999999998E-6</v>
      </c>
      <c r="BX2317" s="155">
        <v>1.4284088999999999E-5</v>
      </c>
      <c r="BY2317" s="155">
        <v>2.7912463000000001E-10</v>
      </c>
      <c r="BZ2317" s="155">
        <v>5.2930383000000004E-6</v>
      </c>
      <c r="CA2317" s="155">
        <v>0</v>
      </c>
      <c r="CB2317" s="155">
        <v>7.0728375000000004E-6</v>
      </c>
      <c r="CC2317" s="155">
        <v>0</v>
      </c>
      <c r="CD2317" s="155">
        <v>0</v>
      </c>
      <c r="CE2317" s="155">
        <v>6.4383560000000002E-11</v>
      </c>
      <c r="CF2317" s="155">
        <v>0</v>
      </c>
      <c r="CG2317" s="155">
        <v>2.3277881999999999E-6</v>
      </c>
      <c r="CH2317" s="155">
        <v>0</v>
      </c>
      <c r="CI2317" s="155">
        <v>4.1710997999999999E-7</v>
      </c>
      <c r="CJ2317" s="155">
        <v>0</v>
      </c>
      <c r="CK2317" s="155">
        <v>0</v>
      </c>
      <c r="CL2317" s="155">
        <v>0</v>
      </c>
      <c r="CM2317"/>
      <c r="CN2317" s="284">
        <v>0</v>
      </c>
      <c r="CO2317" s="284">
        <v>0.51229303999999998</v>
      </c>
      <c r="CP2317" s="285">
        <v>0</v>
      </c>
      <c r="CQ2317" s="284">
        <v>4.3963439999999999E-3</v>
      </c>
      <c r="CR2317" s="284">
        <v>0</v>
      </c>
      <c r="CS2317" s="284">
        <v>0</v>
      </c>
      <c r="CT2317" s="284">
        <v>2.6866542000000002E-4</v>
      </c>
      <c r="CU2317" s="284">
        <v>0</v>
      </c>
      <c r="CV2317" s="284">
        <v>1.8274683000000001E-4</v>
      </c>
      <c r="CW2317" s="284">
        <v>3.0484425E-4</v>
      </c>
      <c r="CX2317"/>
      <c r="CY2317"/>
      <c r="CZ2317"/>
      <c r="DA2317"/>
      <c r="DB2317" s="212"/>
      <c r="DC2317" s="48"/>
      <c r="DD2317" s="48"/>
      <c r="DE2317" s="48"/>
      <c r="DF2317" s="48"/>
      <c r="DG2317" s="48"/>
      <c r="DH2317" s="48"/>
      <c r="DI2317" s="48"/>
      <c r="DJ2317" s="48"/>
      <c r="DK2317" s="48"/>
      <c r="DL2317" s="48"/>
    </row>
    <row r="2318" spans="1:116" ht="14.4">
      <c r="A2318" t="s">
        <v>3201</v>
      </c>
      <c r="B2318" s="150" t="s">
        <v>325</v>
      </c>
      <c r="C2318" s="151" t="str">
        <f t="shared" si="579"/>
        <v>M.020.09.109</v>
      </c>
      <c r="D2318" s="54" t="s">
        <v>1398</v>
      </c>
      <c r="E2318" s="150" t="s">
        <v>352</v>
      </c>
      <c r="F2318" s="153" t="str">
        <f t="shared" si="580"/>
        <v>Chicory in plastic foil per 500 gram NL</v>
      </c>
      <c r="G2318" s="154">
        <f t="shared" si="593"/>
        <v>0.25468665333333335</v>
      </c>
      <c r="H2318"/>
      <c r="I2318"/>
      <c r="J2318" s="227">
        <f t="shared" si="581"/>
        <v>7.3974047456567008E-2</v>
      </c>
      <c r="K2318"/>
      <c r="L2318" s="280">
        <f t="shared" si="582"/>
        <v>4.9766167000000001E-8</v>
      </c>
      <c r="M2318" s="280">
        <f t="shared" si="583"/>
        <v>2.5905240590400003E-2</v>
      </c>
      <c r="N2318" s="281">
        <f t="shared" si="584"/>
        <v>9.8657590999999996E-3</v>
      </c>
      <c r="O2318" s="280">
        <v>3.8202998000000002E-2</v>
      </c>
      <c r="P2318" s="219">
        <v>1.8801857000000002E-2</v>
      </c>
      <c r="Q2318" s="219">
        <v>3.3850056000000002E-3</v>
      </c>
      <c r="R2318" s="219">
        <v>0</v>
      </c>
      <c r="S2318" s="219">
        <v>0</v>
      </c>
      <c r="T2318" s="219">
        <v>0</v>
      </c>
      <c r="U2318" s="286">
        <v>4.9766167000000001E-8</v>
      </c>
      <c r="V2318" s="286">
        <v>1.2187904E-6</v>
      </c>
      <c r="W2318" s="219">
        <v>0</v>
      </c>
      <c r="X2318" s="219">
        <v>0</v>
      </c>
      <c r="Y2318" s="219">
        <v>0</v>
      </c>
      <c r="Z2318" s="219">
        <v>3.7171591999999999E-3</v>
      </c>
      <c r="AA2318" s="219">
        <v>9.8657590999999996E-3</v>
      </c>
      <c r="AB2318" s="219">
        <v>0</v>
      </c>
      <c r="AC2318"/>
      <c r="AD2318" s="227">
        <f t="shared" si="588"/>
        <v>3.8202998000000002E-2</v>
      </c>
      <c r="AE2318" s="227">
        <f t="shared" si="589"/>
        <v>2.2188131156567002E-2</v>
      </c>
      <c r="AF2318" s="227">
        <f t="shared" si="590"/>
        <v>3.2053840490399998E-2</v>
      </c>
      <c r="AG2318" s="227">
        <f t="shared" si="591"/>
        <v>2.5905240590400003E-2</v>
      </c>
      <c r="AH2318" s="227">
        <f t="shared" si="592"/>
        <v>0</v>
      </c>
      <c r="AI2318"/>
      <c r="AJ2318">
        <v>0</v>
      </c>
      <c r="AK2318" s="155">
        <v>0</v>
      </c>
      <c r="AL2318" s="155">
        <v>0</v>
      </c>
      <c r="AM2318" s="155">
        <v>0</v>
      </c>
      <c r="AN2318" s="155">
        <v>0</v>
      </c>
      <c r="AO2318" s="155">
        <v>0</v>
      </c>
      <c r="AP2318" s="155">
        <v>0</v>
      </c>
      <c r="AQ2318"/>
      <c r="AR2318" s="156">
        <v>1.0433661E-2</v>
      </c>
      <c r="AS2318" s="156">
        <v>9.6378521000000002E-3</v>
      </c>
      <c r="AT2318" s="156">
        <v>7.9580905999999995E-4</v>
      </c>
      <c r="AU2318" s="156">
        <v>0</v>
      </c>
      <c r="AV2318" s="282">
        <f t="shared" si="585"/>
        <v>5.7780886999999999E-7</v>
      </c>
      <c r="AW2318" s="282">
        <f t="shared" si="586"/>
        <v>2.943080824899E-9</v>
      </c>
      <c r="AX2318" s="283">
        <f t="shared" si="587"/>
        <v>0</v>
      </c>
      <c r="AY2318" s="157">
        <v>2.3634920999999999E-7</v>
      </c>
      <c r="AZ2318" s="157">
        <v>7.1312263000000005E-10</v>
      </c>
      <c r="BA2318" s="157">
        <v>1.9483529000000001E-14</v>
      </c>
      <c r="BB2318" s="157">
        <v>0</v>
      </c>
      <c r="BC2318" s="157">
        <v>0</v>
      </c>
      <c r="BD2318" s="157">
        <v>0</v>
      </c>
      <c r="BE2318" s="157">
        <v>3.4145966000000003E-7</v>
      </c>
      <c r="BF2318" s="157">
        <v>0</v>
      </c>
      <c r="BG2318" s="157">
        <v>3.9774421999999999E-10</v>
      </c>
      <c r="BH2318" s="157">
        <v>1.3930228E-10</v>
      </c>
      <c r="BI2318" s="157">
        <v>3.1051137E-13</v>
      </c>
      <c r="BJ2318" s="157">
        <v>0</v>
      </c>
      <c r="BK2318" s="157">
        <v>0</v>
      </c>
      <c r="BL2318" s="157">
        <v>0</v>
      </c>
      <c r="BM2318" s="157">
        <v>0</v>
      </c>
      <c r="BN2318" s="157">
        <v>0</v>
      </c>
      <c r="BO2318" s="157">
        <v>1.6925817000000001E-9</v>
      </c>
      <c r="BP2318" s="157">
        <v>0</v>
      </c>
      <c r="BQ2318" s="157">
        <v>0</v>
      </c>
      <c r="BR2318" s="157">
        <v>0</v>
      </c>
      <c r="BS2318" s="157">
        <v>0</v>
      </c>
      <c r="BT2318" s="157">
        <v>0</v>
      </c>
      <c r="BU2318"/>
      <c r="BV2318" s="155">
        <v>1.7095795E-5</v>
      </c>
      <c r="BW2318" s="155">
        <v>2.7421689E-6</v>
      </c>
      <c r="BX2318" s="155">
        <v>7.1013396999999997E-6</v>
      </c>
      <c r="BY2318" s="155">
        <v>1.4276518E-10</v>
      </c>
      <c r="BZ2318" s="155">
        <v>2.2588187999999999E-6</v>
      </c>
      <c r="CA2318" s="155">
        <v>0</v>
      </c>
      <c r="CB2318" s="155">
        <v>3.6175774000000001E-6</v>
      </c>
      <c r="CC2318" s="155">
        <v>0</v>
      </c>
      <c r="CD2318" s="155">
        <v>0</v>
      </c>
      <c r="CE2318" s="155">
        <v>3.2930561999999998E-11</v>
      </c>
      <c r="CF2318" s="155">
        <v>0</v>
      </c>
      <c r="CG2318" s="155">
        <v>1.1977115E-6</v>
      </c>
      <c r="CH2318" s="155">
        <v>0</v>
      </c>
      <c r="CI2318" s="155">
        <v>1.7800284000000001E-7</v>
      </c>
      <c r="CJ2318" s="155">
        <v>0</v>
      </c>
      <c r="CK2318" s="155">
        <v>0</v>
      </c>
      <c r="CL2318" s="155">
        <v>0</v>
      </c>
      <c r="CM2318"/>
      <c r="CN2318" s="284">
        <v>0</v>
      </c>
      <c r="CO2318" s="284">
        <v>0.25468665000000001</v>
      </c>
      <c r="CP2318" s="285">
        <v>0</v>
      </c>
      <c r="CQ2318" s="284">
        <v>1.8761520000000001E-3</v>
      </c>
      <c r="CR2318" s="284">
        <v>0</v>
      </c>
      <c r="CS2318" s="284">
        <v>0</v>
      </c>
      <c r="CT2318" s="284">
        <v>1.1465371E-4</v>
      </c>
      <c r="CU2318" s="284">
        <v>0</v>
      </c>
      <c r="CV2318" s="284">
        <v>9.3470379000000001E-5</v>
      </c>
      <c r="CW2318" s="284">
        <v>1.060836E-4</v>
      </c>
      <c r="CX2318"/>
      <c r="CY2318"/>
      <c r="CZ2318"/>
      <c r="DA2318"/>
      <c r="DB2318" s="212"/>
      <c r="DC2318" s="48"/>
      <c r="DD2318" s="48"/>
      <c r="DE2318" s="48"/>
      <c r="DF2318" s="48"/>
      <c r="DG2318" s="48"/>
      <c r="DH2318" s="48"/>
      <c r="DI2318" s="48"/>
      <c r="DJ2318" s="48"/>
      <c r="DK2318" s="48"/>
      <c r="DL2318" s="48"/>
    </row>
    <row r="2319" spans="1:116" ht="14.4">
      <c r="A2319" t="s">
        <v>3202</v>
      </c>
      <c r="B2319" s="150" t="s">
        <v>325</v>
      </c>
      <c r="C2319" s="151" t="str">
        <f t="shared" si="579"/>
        <v>M.020.09.110</v>
      </c>
      <c r="D2319" s="54" t="s">
        <v>1398</v>
      </c>
      <c r="E2319" s="150" t="s">
        <v>352</v>
      </c>
      <c r="F2319" s="153" t="str">
        <f t="shared" si="580"/>
        <v>Courgettes, not packed NL</v>
      </c>
      <c r="G2319" s="154">
        <f t="shared" si="593"/>
        <v>2.0031777333333336</v>
      </c>
      <c r="H2319"/>
      <c r="I2319"/>
      <c r="J2319" s="227">
        <f t="shared" si="581"/>
        <v>0.35496086080914302</v>
      </c>
      <c r="K2319"/>
      <c r="L2319" s="280">
        <f t="shared" si="582"/>
        <v>9.2549143000000006E-8</v>
      </c>
      <c r="M2319" s="280">
        <f t="shared" si="583"/>
        <v>4.377122026E-2</v>
      </c>
      <c r="N2319" s="281">
        <f t="shared" si="584"/>
        <v>1.0712888E-2</v>
      </c>
      <c r="O2319" s="280">
        <v>0.30047666000000001</v>
      </c>
      <c r="P2319" s="219">
        <v>3.5352283999999998E-2</v>
      </c>
      <c r="Q2319" s="219">
        <v>6.2950269999999999E-3</v>
      </c>
      <c r="R2319" s="219">
        <v>0</v>
      </c>
      <c r="S2319" s="219">
        <v>0</v>
      </c>
      <c r="T2319" s="219">
        <v>0</v>
      </c>
      <c r="U2319" s="286">
        <v>9.2549143000000006E-8</v>
      </c>
      <c r="V2319" s="286">
        <v>2.2665600000000002E-6</v>
      </c>
      <c r="W2319" s="219">
        <v>0</v>
      </c>
      <c r="X2319" s="219">
        <v>0</v>
      </c>
      <c r="Y2319" s="219">
        <v>0</v>
      </c>
      <c r="Z2319" s="219">
        <v>2.1216427000000002E-3</v>
      </c>
      <c r="AA2319" s="219">
        <v>1.0712888E-2</v>
      </c>
      <c r="AB2319" s="219">
        <v>0</v>
      </c>
      <c r="AC2319"/>
      <c r="AD2319" s="227">
        <f t="shared" si="588"/>
        <v>0.30047666000000001</v>
      </c>
      <c r="AE2319" s="227">
        <f t="shared" si="589"/>
        <v>4.1649670109143E-2</v>
      </c>
      <c r="AF2319" s="227">
        <f t="shared" si="590"/>
        <v>5.2362465560000002E-2</v>
      </c>
      <c r="AG2319" s="227">
        <f t="shared" si="591"/>
        <v>4.377122026E-2</v>
      </c>
      <c r="AH2319" s="227">
        <f t="shared" si="592"/>
        <v>0</v>
      </c>
      <c r="AI2319"/>
      <c r="AJ2319">
        <v>0</v>
      </c>
      <c r="AK2319" s="155">
        <v>0</v>
      </c>
      <c r="AL2319" s="155">
        <v>0</v>
      </c>
      <c r="AM2319" s="155">
        <v>0</v>
      </c>
      <c r="AN2319" s="155">
        <v>0</v>
      </c>
      <c r="AO2319" s="155">
        <v>0</v>
      </c>
      <c r="AP2319" s="155">
        <v>0</v>
      </c>
      <c r="AQ2319"/>
      <c r="AR2319" s="156">
        <v>4.3766591000000001E-2</v>
      </c>
      <c r="AS2319" s="156">
        <v>4.1716349E-2</v>
      </c>
      <c r="AT2319" s="156">
        <v>2.0502423E-3</v>
      </c>
      <c r="AU2319" s="156">
        <v>0</v>
      </c>
      <c r="AV2319" s="282">
        <f t="shared" si="585"/>
        <v>2.5009801099999999E-6</v>
      </c>
      <c r="AW2319" s="282">
        <f t="shared" si="586"/>
        <v>7.5822570841899999E-9</v>
      </c>
      <c r="AX2319" s="283">
        <f t="shared" si="587"/>
        <v>0</v>
      </c>
      <c r="AY2319" s="157">
        <v>1.8589489E-6</v>
      </c>
      <c r="AZ2319" s="157">
        <v>5.6088976000000004E-9</v>
      </c>
      <c r="BA2319" s="157">
        <v>1.5324310000000001E-13</v>
      </c>
      <c r="BB2319" s="157">
        <v>0</v>
      </c>
      <c r="BC2319" s="157">
        <v>0</v>
      </c>
      <c r="BD2319" s="157">
        <v>0</v>
      </c>
      <c r="BE2319" s="157">
        <v>6.4203120999999998E-7</v>
      </c>
      <c r="BF2319" s="157">
        <v>0</v>
      </c>
      <c r="BG2319" s="157">
        <v>7.4786053000000002E-10</v>
      </c>
      <c r="BH2319" s="157">
        <v>2.5905766999999999E-10</v>
      </c>
      <c r="BI2319" s="157">
        <v>2.1327109E-13</v>
      </c>
      <c r="BJ2319" s="157">
        <v>0</v>
      </c>
      <c r="BK2319" s="157">
        <v>0</v>
      </c>
      <c r="BL2319" s="157">
        <v>0</v>
      </c>
      <c r="BM2319" s="157">
        <v>0</v>
      </c>
      <c r="BN2319" s="157">
        <v>0</v>
      </c>
      <c r="BO2319" s="157">
        <v>9.660747699999999E-10</v>
      </c>
      <c r="BP2319" s="157">
        <v>0</v>
      </c>
      <c r="BQ2319" s="157">
        <v>0</v>
      </c>
      <c r="BR2319" s="157">
        <v>0</v>
      </c>
      <c r="BS2319" s="157">
        <v>0</v>
      </c>
      <c r="BT2319" s="157">
        <v>0</v>
      </c>
      <c r="BU2319"/>
      <c r="BV2319" s="155">
        <v>7.3003212999999995E-5</v>
      </c>
      <c r="BW2319" s="155">
        <v>5.1559764000000002E-6</v>
      </c>
      <c r="BX2319" s="155">
        <v>5.5853909999999998E-5</v>
      </c>
      <c r="BY2319" s="155">
        <v>2.6549755000000001E-10</v>
      </c>
      <c r="BZ2319" s="155">
        <v>4.2471550999999999E-6</v>
      </c>
      <c r="CA2319" s="155">
        <v>0</v>
      </c>
      <c r="CB2319" s="155">
        <v>6.7275363000000004E-6</v>
      </c>
      <c r="CC2319" s="155">
        <v>0</v>
      </c>
      <c r="CD2319" s="155">
        <v>0</v>
      </c>
      <c r="CE2319" s="155">
        <v>6.1240307000000003E-11</v>
      </c>
      <c r="CF2319" s="155">
        <v>0</v>
      </c>
      <c r="CG2319" s="155">
        <v>6.8361770999999998E-7</v>
      </c>
      <c r="CH2319" s="155">
        <v>0</v>
      </c>
      <c r="CI2319" s="155">
        <v>3.3469072000000001E-7</v>
      </c>
      <c r="CJ2319" s="155">
        <v>0</v>
      </c>
      <c r="CK2319" s="155">
        <v>0</v>
      </c>
      <c r="CL2319" s="155">
        <v>0</v>
      </c>
      <c r="CM2319"/>
      <c r="CN2319" s="284">
        <v>0</v>
      </c>
      <c r="CO2319" s="284">
        <v>2.0031777000000002</v>
      </c>
      <c r="CP2319" s="285">
        <v>0</v>
      </c>
      <c r="CQ2319" s="284">
        <v>3.5276439999999999E-3</v>
      </c>
      <c r="CR2319" s="284">
        <v>0</v>
      </c>
      <c r="CS2319" s="284">
        <v>0</v>
      </c>
      <c r="CT2319" s="284">
        <v>2.1557820999999999E-4</v>
      </c>
      <c r="CU2319" s="284">
        <v>0</v>
      </c>
      <c r="CV2319" s="284">
        <v>1.7382499E-4</v>
      </c>
      <c r="CW2319" s="284">
        <v>7.2862274999999993E-5</v>
      </c>
      <c r="CX2319"/>
      <c r="CY2319"/>
      <c r="CZ2319"/>
      <c r="DA2319"/>
      <c r="DB2319" s="212"/>
      <c r="DC2319" s="48"/>
      <c r="DD2319" s="48"/>
      <c r="DE2319" s="48"/>
      <c r="DF2319" s="48"/>
      <c r="DG2319" s="48"/>
      <c r="DH2319" s="48"/>
      <c r="DI2319" s="48"/>
      <c r="DJ2319" s="48"/>
      <c r="DK2319" s="48"/>
      <c r="DL2319" s="48"/>
    </row>
    <row r="2320" spans="1:116" ht="14.4">
      <c r="A2320" t="s">
        <v>3203</v>
      </c>
      <c r="B2320" s="150" t="s">
        <v>325</v>
      </c>
      <c r="C2320" s="151" t="str">
        <f t="shared" si="579"/>
        <v>M.020.09.111</v>
      </c>
      <c r="D2320" s="54" t="s">
        <v>1398</v>
      </c>
      <c r="E2320" s="150" t="s">
        <v>352</v>
      </c>
      <c r="F2320" s="153" t="str">
        <f t="shared" si="580"/>
        <v>Cucumber w skin, not packed NL</v>
      </c>
      <c r="G2320" s="154">
        <f t="shared" si="593"/>
        <v>0.53810620000000009</v>
      </c>
      <c r="H2320"/>
      <c r="I2320"/>
      <c r="J2320" s="227">
        <f t="shared" si="581"/>
        <v>9.1153632395568007E-2</v>
      </c>
      <c r="K2320"/>
      <c r="L2320" s="280">
        <f t="shared" si="582"/>
        <v>2.0394218000000001E-8</v>
      </c>
      <c r="M2320" s="280">
        <f t="shared" si="583"/>
        <v>6.9455127013499998E-3</v>
      </c>
      <c r="N2320" s="281">
        <f t="shared" si="584"/>
        <v>3.4921692999999999E-3</v>
      </c>
      <c r="O2320" s="280">
        <v>8.0715930000000005E-2</v>
      </c>
      <c r="P2320" s="219">
        <v>5.3023054999999999E-3</v>
      </c>
      <c r="Q2320" s="219">
        <v>1.3871782E-3</v>
      </c>
      <c r="R2320" s="219">
        <v>0</v>
      </c>
      <c r="S2320" s="219">
        <v>0</v>
      </c>
      <c r="T2320" s="219">
        <v>0</v>
      </c>
      <c r="U2320" s="286">
        <v>2.0394218000000001E-8</v>
      </c>
      <c r="V2320" s="286">
        <v>4.9946135000000003E-7</v>
      </c>
      <c r="W2320" s="219">
        <v>0</v>
      </c>
      <c r="X2320" s="219">
        <v>0</v>
      </c>
      <c r="Y2320" s="219">
        <v>0</v>
      </c>
      <c r="Z2320" s="219">
        <v>2.5552954000000001E-4</v>
      </c>
      <c r="AA2320" s="219">
        <v>3.4921692999999999E-3</v>
      </c>
      <c r="AB2320" s="219">
        <v>0</v>
      </c>
      <c r="AC2320"/>
      <c r="AD2320" s="227">
        <f t="shared" si="588"/>
        <v>8.0715930000000005E-2</v>
      </c>
      <c r="AE2320" s="227">
        <f t="shared" si="589"/>
        <v>6.6900035555680004E-3</v>
      </c>
      <c r="AF2320" s="227">
        <f t="shared" si="590"/>
        <v>1.018215246135E-2</v>
      </c>
      <c r="AG2320" s="227">
        <f t="shared" si="591"/>
        <v>6.9455127013500007E-3</v>
      </c>
      <c r="AH2320" s="227">
        <f t="shared" si="592"/>
        <v>0</v>
      </c>
      <c r="AI2320"/>
      <c r="AJ2320">
        <v>0</v>
      </c>
      <c r="AK2320" s="155">
        <v>0</v>
      </c>
      <c r="AL2320" s="155">
        <v>0</v>
      </c>
      <c r="AM2320" s="155">
        <v>0</v>
      </c>
      <c r="AN2320" s="155">
        <v>0</v>
      </c>
      <c r="AO2320" s="155">
        <v>0</v>
      </c>
      <c r="AP2320" s="155">
        <v>0</v>
      </c>
      <c r="AQ2320"/>
      <c r="AR2320" s="156">
        <v>1.0420222999999999E-2</v>
      </c>
      <c r="AS2320" s="156">
        <v>9.9355667000000005E-3</v>
      </c>
      <c r="AT2320" s="156">
        <v>4.8465668999999998E-4</v>
      </c>
      <c r="AU2320" s="156">
        <v>0</v>
      </c>
      <c r="AV2320" s="282">
        <f t="shared" si="585"/>
        <v>5.9565747599999998E-7</v>
      </c>
      <c r="AW2320" s="282">
        <f t="shared" si="586"/>
        <v>1.7923694535180001E-9</v>
      </c>
      <c r="AX2320" s="283">
        <f t="shared" si="587"/>
        <v>0</v>
      </c>
      <c r="AY2320" s="157">
        <v>4.9936255000000003E-7</v>
      </c>
      <c r="AZ2320" s="157">
        <v>1.5066974E-9</v>
      </c>
      <c r="BA2320" s="157">
        <v>4.1165123999999997E-14</v>
      </c>
      <c r="BB2320" s="157">
        <v>0</v>
      </c>
      <c r="BC2320" s="157">
        <v>0</v>
      </c>
      <c r="BD2320" s="157">
        <v>0</v>
      </c>
      <c r="BE2320" s="157">
        <v>9.6294925999999999E-8</v>
      </c>
      <c r="BF2320" s="157">
        <v>0</v>
      </c>
      <c r="BG2320" s="157">
        <v>1.1216772E-10</v>
      </c>
      <c r="BH2320" s="157">
        <v>5.7086197000000002E-11</v>
      </c>
      <c r="BI2320" s="157">
        <v>2.3431393999999999E-14</v>
      </c>
      <c r="BJ2320" s="157">
        <v>0</v>
      </c>
      <c r="BK2320" s="157">
        <v>0</v>
      </c>
      <c r="BL2320" s="157">
        <v>0</v>
      </c>
      <c r="BM2320" s="157">
        <v>0</v>
      </c>
      <c r="BN2320" s="157">
        <v>0</v>
      </c>
      <c r="BO2320" s="157">
        <v>1.1635354000000001E-10</v>
      </c>
      <c r="BP2320" s="157">
        <v>0</v>
      </c>
      <c r="BQ2320" s="157">
        <v>0</v>
      </c>
      <c r="BR2320" s="157">
        <v>0</v>
      </c>
      <c r="BS2320" s="157">
        <v>0</v>
      </c>
      <c r="BT2320" s="157">
        <v>0</v>
      </c>
      <c r="BU2320"/>
      <c r="BV2320" s="155">
        <v>1.8029246999999999E-5</v>
      </c>
      <c r="BW2320" s="155">
        <v>7.7331812999999999E-7</v>
      </c>
      <c r="BX2320" s="155">
        <v>1.5003829E-5</v>
      </c>
      <c r="BY2320" s="155">
        <v>5.8505297000000006E-11</v>
      </c>
      <c r="BZ2320" s="155">
        <v>6.3700873000000001E-7</v>
      </c>
      <c r="CA2320" s="155">
        <v>0</v>
      </c>
      <c r="CB2320" s="155">
        <v>1.4824864E-6</v>
      </c>
      <c r="CC2320" s="155">
        <v>0</v>
      </c>
      <c r="CD2320" s="155">
        <v>0</v>
      </c>
      <c r="CE2320" s="155">
        <v>1.3494973E-11</v>
      </c>
      <c r="CF2320" s="155">
        <v>0</v>
      </c>
      <c r="CG2320" s="155">
        <v>8.2334558E-8</v>
      </c>
      <c r="CH2320" s="155">
        <v>0</v>
      </c>
      <c r="CI2320" s="155">
        <v>5.0198521999999998E-8</v>
      </c>
      <c r="CJ2320" s="155">
        <v>0</v>
      </c>
      <c r="CK2320" s="155">
        <v>0</v>
      </c>
      <c r="CL2320" s="155">
        <v>0</v>
      </c>
      <c r="CM2320"/>
      <c r="CN2320" s="284">
        <v>0</v>
      </c>
      <c r="CO2320" s="284">
        <v>0.53810619999999998</v>
      </c>
      <c r="CP2320" s="285">
        <v>0</v>
      </c>
      <c r="CQ2320" s="284">
        <v>5.2909300000000001E-4</v>
      </c>
      <c r="CR2320" s="284">
        <v>0</v>
      </c>
      <c r="CS2320" s="284">
        <v>0</v>
      </c>
      <c r="CT2320" s="284">
        <v>3.2333455000000002E-5</v>
      </c>
      <c r="CU2320" s="284">
        <v>0</v>
      </c>
      <c r="CV2320" s="284">
        <v>3.8304243000000003E-5</v>
      </c>
      <c r="CW2320" s="284">
        <v>8.0051385999999992E-6</v>
      </c>
      <c r="CX2320"/>
      <c r="CY2320"/>
      <c r="CZ2320"/>
      <c r="DA2320"/>
      <c r="DB2320" s="212"/>
      <c r="DC2320" s="48"/>
      <c r="DD2320" s="48"/>
      <c r="DE2320" s="48"/>
      <c r="DF2320" s="48"/>
      <c r="DG2320" s="48"/>
      <c r="DH2320" s="48"/>
      <c r="DI2320" s="48"/>
      <c r="DJ2320" s="48"/>
      <c r="DK2320" s="48"/>
      <c r="DL2320" s="48"/>
    </row>
    <row r="2321" spans="1:116" ht="14.4">
      <c r="A2321" t="s">
        <v>3204</v>
      </c>
      <c r="B2321" s="150" t="s">
        <v>325</v>
      </c>
      <c r="C2321" s="151" t="str">
        <f t="shared" si="579"/>
        <v>M.020.09.112</v>
      </c>
      <c r="D2321" s="54" t="s">
        <v>1398</v>
      </c>
      <c r="E2321" s="150" t="s">
        <v>352</v>
      </c>
      <c r="F2321" s="153" t="str">
        <f t="shared" si="580"/>
        <v>Kale curly in plastic foil per 500 gram NL</v>
      </c>
      <c r="G2321" s="154">
        <f t="shared" si="593"/>
        <v>0.25965513333333334</v>
      </c>
      <c r="H2321"/>
      <c r="I2321"/>
      <c r="J2321" s="227">
        <f t="shared" si="581"/>
        <v>7.2278202249381002E-2</v>
      </c>
      <c r="K2321"/>
      <c r="L2321" s="280">
        <f t="shared" si="582"/>
        <v>5.7541380999999998E-8</v>
      </c>
      <c r="M2321" s="280">
        <f t="shared" si="583"/>
        <v>2.7746861608000002E-2</v>
      </c>
      <c r="N2321" s="281">
        <f t="shared" si="584"/>
        <v>5.5830131E-3</v>
      </c>
      <c r="O2321" s="280">
        <v>3.894827E-2</v>
      </c>
      <c r="P2321" s="219">
        <v>2.1201856000000002E-2</v>
      </c>
      <c r="Q2321" s="219">
        <v>3.9138617000000001E-3</v>
      </c>
      <c r="R2321" s="219">
        <v>0</v>
      </c>
      <c r="S2321" s="219">
        <v>0</v>
      </c>
      <c r="T2321" s="219">
        <v>0</v>
      </c>
      <c r="U2321" s="286">
        <v>5.7541380999999998E-8</v>
      </c>
      <c r="V2321" s="286">
        <v>1.409208E-6</v>
      </c>
      <c r="W2321" s="219">
        <v>0</v>
      </c>
      <c r="X2321" s="219">
        <v>0</v>
      </c>
      <c r="Y2321" s="219">
        <v>0</v>
      </c>
      <c r="Z2321" s="219">
        <v>2.6297347000000001E-3</v>
      </c>
      <c r="AA2321" s="219">
        <v>5.5830131E-3</v>
      </c>
      <c r="AB2321" s="219">
        <v>0</v>
      </c>
      <c r="AC2321"/>
      <c r="AD2321" s="227">
        <f t="shared" si="588"/>
        <v>3.894827E-2</v>
      </c>
      <c r="AE2321" s="227">
        <f t="shared" si="589"/>
        <v>2.5117184449381002E-2</v>
      </c>
      <c r="AF2321" s="227">
        <f t="shared" si="590"/>
        <v>3.0700140008000001E-2</v>
      </c>
      <c r="AG2321" s="227">
        <f t="shared" si="591"/>
        <v>2.7746861608000002E-2</v>
      </c>
      <c r="AH2321" s="227">
        <f t="shared" si="592"/>
        <v>0</v>
      </c>
      <c r="AI2321"/>
      <c r="AJ2321">
        <v>0</v>
      </c>
      <c r="AK2321" s="155">
        <v>0</v>
      </c>
      <c r="AL2321" s="155">
        <v>0</v>
      </c>
      <c r="AM2321" s="155">
        <v>0</v>
      </c>
      <c r="AN2321" s="155">
        <v>0</v>
      </c>
      <c r="AO2321" s="155">
        <v>0</v>
      </c>
      <c r="AP2321" s="155">
        <v>0</v>
      </c>
      <c r="AQ2321"/>
      <c r="AR2321" s="156">
        <v>1.1127117000000001E-2</v>
      </c>
      <c r="AS2321" s="156">
        <v>1.0441778000000001E-2</v>
      </c>
      <c r="AT2321" s="156">
        <v>6.8533890000000005E-4</v>
      </c>
      <c r="AU2321" s="156">
        <v>0</v>
      </c>
      <c r="AV2321" s="282">
        <f t="shared" si="585"/>
        <v>6.2600589E-7</v>
      </c>
      <c r="AW2321" s="282">
        <f t="shared" si="586"/>
        <v>2.534537376298E-9</v>
      </c>
      <c r="AX2321" s="283">
        <f t="shared" si="587"/>
        <v>0</v>
      </c>
      <c r="AY2321" s="157">
        <v>2.4095996000000002E-7</v>
      </c>
      <c r="AZ2321" s="157">
        <v>7.2703437000000005E-10</v>
      </c>
      <c r="BA2321" s="157">
        <v>1.9863617999999999E-14</v>
      </c>
      <c r="BB2321" s="157">
        <v>0</v>
      </c>
      <c r="BC2321" s="157">
        <v>0</v>
      </c>
      <c r="BD2321" s="157">
        <v>0</v>
      </c>
      <c r="BE2321" s="157">
        <v>3.8504592999999998E-7</v>
      </c>
      <c r="BF2321" s="157">
        <v>0</v>
      </c>
      <c r="BG2321" s="157">
        <v>4.4851504E-10</v>
      </c>
      <c r="BH2321" s="157">
        <v>1.6106616999999999E-10</v>
      </c>
      <c r="BI2321" s="157">
        <v>4.7113268000000001E-13</v>
      </c>
      <c r="BJ2321" s="157">
        <v>0</v>
      </c>
      <c r="BK2321" s="157">
        <v>0</v>
      </c>
      <c r="BL2321" s="157">
        <v>0</v>
      </c>
      <c r="BM2321" s="157">
        <v>0</v>
      </c>
      <c r="BN2321" s="157">
        <v>0</v>
      </c>
      <c r="BO2321" s="157">
        <v>1.1974307999999999E-9</v>
      </c>
      <c r="BP2321" s="157">
        <v>0</v>
      </c>
      <c r="BQ2321" s="157">
        <v>0</v>
      </c>
      <c r="BR2321" s="157">
        <v>0</v>
      </c>
      <c r="BS2321" s="157">
        <v>0</v>
      </c>
      <c r="BT2321" s="157">
        <v>0</v>
      </c>
      <c r="BU2321"/>
      <c r="BV2321" s="155">
        <v>1.8110250000000002E-5</v>
      </c>
      <c r="BW2321" s="155">
        <v>3.0921982E-6</v>
      </c>
      <c r="BX2321" s="155">
        <v>7.2398741000000004E-6</v>
      </c>
      <c r="BY2321" s="155">
        <v>1.6507010000000001E-10</v>
      </c>
      <c r="BZ2321" s="155">
        <v>2.5471499999999998E-6</v>
      </c>
      <c r="CA2321" s="155">
        <v>0</v>
      </c>
      <c r="CB2321" s="155">
        <v>4.1827694999999999E-6</v>
      </c>
      <c r="CC2321" s="155">
        <v>0</v>
      </c>
      <c r="CD2321" s="155">
        <v>0</v>
      </c>
      <c r="CE2321" s="155">
        <v>3.8075467E-11</v>
      </c>
      <c r="CF2321" s="155">
        <v>0</v>
      </c>
      <c r="CG2321" s="155">
        <v>8.4733077999999998E-7</v>
      </c>
      <c r="CH2321" s="155">
        <v>0</v>
      </c>
      <c r="CI2321" s="155">
        <v>2.0072434999999999E-7</v>
      </c>
      <c r="CJ2321" s="155">
        <v>0</v>
      </c>
      <c r="CK2321" s="155">
        <v>0</v>
      </c>
      <c r="CL2321" s="155">
        <v>0</v>
      </c>
      <c r="CM2321"/>
      <c r="CN2321" s="284">
        <v>0</v>
      </c>
      <c r="CO2321" s="284">
        <v>0.25965513000000001</v>
      </c>
      <c r="CP2321" s="285">
        <v>0</v>
      </c>
      <c r="CQ2321" s="284">
        <v>2.1156370000000001E-3</v>
      </c>
      <c r="CR2321" s="284">
        <v>0</v>
      </c>
      <c r="CS2321" s="284">
        <v>0</v>
      </c>
      <c r="CT2321" s="284">
        <v>1.2928890000000001E-4</v>
      </c>
      <c r="CU2321" s="284">
        <v>0</v>
      </c>
      <c r="CV2321" s="284">
        <v>1.0807372E-4</v>
      </c>
      <c r="CW2321" s="284">
        <v>1.6095852000000001E-4</v>
      </c>
      <c r="CX2321"/>
      <c r="CY2321"/>
      <c r="CZ2321"/>
      <c r="DA2321"/>
      <c r="DB2321" s="212"/>
      <c r="DC2321" s="48"/>
      <c r="DD2321" s="48"/>
      <c r="DE2321" s="48"/>
      <c r="DF2321" s="48"/>
      <c r="DG2321" s="48"/>
      <c r="DH2321" s="48"/>
      <c r="DI2321" s="48"/>
      <c r="DJ2321" s="48"/>
      <c r="DK2321" s="48"/>
      <c r="DL2321" s="48"/>
    </row>
    <row r="2322" spans="1:116" ht="14.4">
      <c r="A2322" t="s">
        <v>3205</v>
      </c>
      <c r="B2322" s="150" t="s">
        <v>325</v>
      </c>
      <c r="C2322" s="151" t="str">
        <f t="shared" ref="C2322:C2393" si="594">MID(A2322,1,12)</f>
        <v>M.020.09.113</v>
      </c>
      <c r="D2322" s="54" t="s">
        <v>1398</v>
      </c>
      <c r="E2322" s="150" t="s">
        <v>352</v>
      </c>
      <c r="F2322" s="153" t="str">
        <f t="shared" ref="F2322:F2393" si="595">MID(A2322, 21,85)</f>
        <v>Lettuce head, not packed NL</v>
      </c>
      <c r="G2322" s="154">
        <f t="shared" si="593"/>
        <v>0.22305211333333336</v>
      </c>
      <c r="H2322"/>
      <c r="I2322"/>
      <c r="J2322" s="227">
        <f t="shared" si="581"/>
        <v>6.7564444697902001E-2</v>
      </c>
      <c r="K2322"/>
      <c r="L2322" s="280">
        <f t="shared" si="582"/>
        <v>4.6570502000000001E-8</v>
      </c>
      <c r="M2322" s="280">
        <f t="shared" si="583"/>
        <v>2.4805574927400001E-2</v>
      </c>
      <c r="N2322" s="281">
        <f t="shared" si="584"/>
        <v>9.3010061999999998E-3</v>
      </c>
      <c r="O2322" s="280">
        <v>3.3457817000000001E-2</v>
      </c>
      <c r="P2322" s="219">
        <v>1.7932663000000001E-2</v>
      </c>
      <c r="Q2322" s="219">
        <v>3.1676422000000001E-3</v>
      </c>
      <c r="R2322" s="219">
        <v>0</v>
      </c>
      <c r="S2322" s="219">
        <v>0</v>
      </c>
      <c r="T2322" s="219">
        <v>0</v>
      </c>
      <c r="U2322" s="286">
        <v>4.6570502000000001E-8</v>
      </c>
      <c r="V2322" s="286">
        <v>1.1405274E-6</v>
      </c>
      <c r="W2322" s="219">
        <v>0</v>
      </c>
      <c r="X2322" s="219">
        <v>0</v>
      </c>
      <c r="Y2322" s="219">
        <v>0</v>
      </c>
      <c r="Z2322" s="219">
        <v>3.7041292000000001E-3</v>
      </c>
      <c r="AA2322" s="219">
        <v>9.3010061999999998E-3</v>
      </c>
      <c r="AB2322" s="219">
        <v>0</v>
      </c>
      <c r="AC2322"/>
      <c r="AD2322" s="227">
        <f t="shared" si="588"/>
        <v>3.3457817000000001E-2</v>
      </c>
      <c r="AE2322" s="227">
        <f t="shared" si="589"/>
        <v>2.1101492297902001E-2</v>
      </c>
      <c r="AF2322" s="227">
        <f t="shared" si="590"/>
        <v>3.0402451927400001E-2</v>
      </c>
      <c r="AG2322" s="227">
        <f t="shared" si="591"/>
        <v>2.4805574927400001E-2</v>
      </c>
      <c r="AH2322" s="227">
        <f t="shared" si="592"/>
        <v>0</v>
      </c>
      <c r="AI2322"/>
      <c r="AJ2322">
        <v>0</v>
      </c>
      <c r="AK2322" s="155">
        <v>0</v>
      </c>
      <c r="AL2322" s="155">
        <v>0</v>
      </c>
      <c r="AM2322" s="155">
        <v>0</v>
      </c>
      <c r="AN2322" s="155">
        <v>0</v>
      </c>
      <c r="AO2322" s="155">
        <v>0</v>
      </c>
      <c r="AP2322" s="155">
        <v>0</v>
      </c>
      <c r="AQ2322"/>
      <c r="AR2322" s="156">
        <v>9.6477413000000001E-3</v>
      </c>
      <c r="AS2322" s="156">
        <v>8.8848791999999992E-3</v>
      </c>
      <c r="AT2322" s="156">
        <v>7.6286208000000001E-4</v>
      </c>
      <c r="AU2322" s="156">
        <v>0</v>
      </c>
      <c r="AV2322" s="282">
        <f t="shared" si="585"/>
        <v>5.3266662000000004E-7</v>
      </c>
      <c r="AW2322" s="282">
        <f t="shared" si="586"/>
        <v>2.8212354715870001E-9</v>
      </c>
      <c r="AX2322" s="283">
        <f t="shared" si="587"/>
        <v>0</v>
      </c>
      <c r="AY2322" s="157">
        <v>2.0699235999999999E-7</v>
      </c>
      <c r="AZ2322" s="157">
        <v>6.2454592E-10</v>
      </c>
      <c r="BA2322" s="157">
        <v>1.7063486999999999E-14</v>
      </c>
      <c r="BB2322" s="157">
        <v>0</v>
      </c>
      <c r="BC2322" s="157">
        <v>0</v>
      </c>
      <c r="BD2322" s="157">
        <v>0</v>
      </c>
      <c r="BE2322" s="157">
        <v>3.2567426000000003E-7</v>
      </c>
      <c r="BF2322" s="157">
        <v>0</v>
      </c>
      <c r="BG2322" s="157">
        <v>3.7935683000000001E-10</v>
      </c>
      <c r="BH2322" s="157">
        <v>1.3035718E-10</v>
      </c>
      <c r="BI2322" s="157">
        <v>3.098781E-13</v>
      </c>
      <c r="BJ2322" s="157">
        <v>0</v>
      </c>
      <c r="BK2322" s="157">
        <v>0</v>
      </c>
      <c r="BL2322" s="157">
        <v>0</v>
      </c>
      <c r="BM2322" s="157">
        <v>0</v>
      </c>
      <c r="BN2322" s="157">
        <v>0</v>
      </c>
      <c r="BO2322" s="157">
        <v>1.6866485999999999E-9</v>
      </c>
      <c r="BP2322" s="157">
        <v>0</v>
      </c>
      <c r="BQ2322" s="157">
        <v>0</v>
      </c>
      <c r="BR2322" s="157">
        <v>0</v>
      </c>
      <c r="BS2322" s="157">
        <v>0</v>
      </c>
      <c r="BT2322" s="157">
        <v>0</v>
      </c>
      <c r="BU2322"/>
      <c r="BV2322" s="155">
        <v>1.5737812E-5</v>
      </c>
      <c r="BW2322" s="155">
        <v>2.6154006E-6</v>
      </c>
      <c r="BX2322" s="155">
        <v>6.2192847999999998E-6</v>
      </c>
      <c r="BY2322" s="155">
        <v>1.3359772000000001E-10</v>
      </c>
      <c r="BZ2322" s="155">
        <v>2.1543953999999999E-6</v>
      </c>
      <c r="CA2322" s="155">
        <v>0</v>
      </c>
      <c r="CB2322" s="155">
        <v>3.3852798E-6</v>
      </c>
      <c r="CC2322" s="155">
        <v>0</v>
      </c>
      <c r="CD2322" s="155">
        <v>0</v>
      </c>
      <c r="CE2322" s="155">
        <v>3.0815971999999998E-11</v>
      </c>
      <c r="CF2322" s="155">
        <v>0</v>
      </c>
      <c r="CG2322" s="155">
        <v>1.1935131E-6</v>
      </c>
      <c r="CH2322" s="155">
        <v>0</v>
      </c>
      <c r="CI2322" s="155">
        <v>1.6977391000000001E-7</v>
      </c>
      <c r="CJ2322" s="155">
        <v>0</v>
      </c>
      <c r="CK2322" s="155">
        <v>0</v>
      </c>
      <c r="CL2322" s="155">
        <v>0</v>
      </c>
      <c r="CM2322"/>
      <c r="CN2322" s="284">
        <v>0</v>
      </c>
      <c r="CO2322" s="284">
        <v>0.22305211999999999</v>
      </c>
      <c r="CP2322" s="285">
        <v>0</v>
      </c>
      <c r="CQ2322" s="284">
        <v>1.789419E-3</v>
      </c>
      <c r="CR2322" s="284">
        <v>0</v>
      </c>
      <c r="CS2322" s="284">
        <v>0</v>
      </c>
      <c r="CT2322" s="284">
        <v>1.0935336000000001E-4</v>
      </c>
      <c r="CU2322" s="284">
        <v>0</v>
      </c>
      <c r="CV2322" s="284">
        <v>8.7468310000000005E-5</v>
      </c>
      <c r="CW2322" s="284">
        <v>1.0586724E-4</v>
      </c>
      <c r="CX2322"/>
      <c r="CY2322"/>
      <c r="CZ2322"/>
      <c r="DA2322"/>
      <c r="DB2322" s="212"/>
      <c r="DC2322" s="48"/>
      <c r="DD2322" s="48"/>
      <c r="DE2322" s="48"/>
      <c r="DF2322" s="48"/>
      <c r="DG2322" s="48"/>
      <c r="DH2322" s="48"/>
      <c r="DI2322" s="48"/>
      <c r="DJ2322" s="48"/>
      <c r="DK2322" s="48"/>
      <c r="DL2322" s="48"/>
    </row>
    <row r="2323" spans="1:116" ht="14.4">
      <c r="A2323" t="s">
        <v>3206</v>
      </c>
      <c r="B2323" s="150" t="s">
        <v>325</v>
      </c>
      <c r="C2323" s="151" t="str">
        <f t="shared" si="594"/>
        <v>M.020.09.114</v>
      </c>
      <c r="D2323" s="54" t="s">
        <v>1398</v>
      </c>
      <c r="E2323" s="150" t="s">
        <v>352</v>
      </c>
      <c r="F2323" s="153" t="str">
        <f t="shared" si="595"/>
        <v>Lettuce, not packed NL</v>
      </c>
      <c r="G2323" s="154">
        <f t="shared" si="593"/>
        <v>0.22305211333333336</v>
      </c>
      <c r="H2323"/>
      <c r="I2323"/>
      <c r="J2323" s="227">
        <f t="shared" si="581"/>
        <v>6.7564444697902001E-2</v>
      </c>
      <c r="K2323"/>
      <c r="L2323" s="280">
        <f t="shared" si="582"/>
        <v>4.6570502000000001E-8</v>
      </c>
      <c r="M2323" s="280">
        <f t="shared" si="583"/>
        <v>2.4805574927400001E-2</v>
      </c>
      <c r="N2323" s="281">
        <f t="shared" si="584"/>
        <v>9.3010061999999998E-3</v>
      </c>
      <c r="O2323" s="280">
        <v>3.3457817000000001E-2</v>
      </c>
      <c r="P2323" s="219">
        <v>1.7932663000000001E-2</v>
      </c>
      <c r="Q2323" s="219">
        <v>3.1676422000000001E-3</v>
      </c>
      <c r="R2323" s="219">
        <v>0</v>
      </c>
      <c r="S2323" s="219">
        <v>0</v>
      </c>
      <c r="T2323" s="219">
        <v>0</v>
      </c>
      <c r="U2323" s="286">
        <v>4.6570502000000001E-8</v>
      </c>
      <c r="V2323" s="286">
        <v>1.1405274E-6</v>
      </c>
      <c r="W2323" s="219">
        <v>0</v>
      </c>
      <c r="X2323" s="219">
        <v>0</v>
      </c>
      <c r="Y2323" s="219">
        <v>0</v>
      </c>
      <c r="Z2323" s="219">
        <v>3.7041292000000001E-3</v>
      </c>
      <c r="AA2323" s="219">
        <v>9.3010061999999998E-3</v>
      </c>
      <c r="AB2323" s="219">
        <v>0</v>
      </c>
      <c r="AC2323"/>
      <c r="AD2323" s="227">
        <f t="shared" si="588"/>
        <v>3.3457817000000001E-2</v>
      </c>
      <c r="AE2323" s="227">
        <f t="shared" si="589"/>
        <v>2.1101492297902001E-2</v>
      </c>
      <c r="AF2323" s="227">
        <f t="shared" si="590"/>
        <v>3.0402451927400001E-2</v>
      </c>
      <c r="AG2323" s="227">
        <f t="shared" si="591"/>
        <v>2.4805574927400001E-2</v>
      </c>
      <c r="AH2323" s="227">
        <f t="shared" si="592"/>
        <v>0</v>
      </c>
      <c r="AI2323"/>
      <c r="AJ2323">
        <v>0</v>
      </c>
      <c r="AK2323" s="155">
        <v>0</v>
      </c>
      <c r="AL2323" s="155">
        <v>0</v>
      </c>
      <c r="AM2323" s="155">
        <v>0</v>
      </c>
      <c r="AN2323" s="155">
        <v>0</v>
      </c>
      <c r="AO2323" s="155">
        <v>0</v>
      </c>
      <c r="AP2323" s="155">
        <v>0</v>
      </c>
      <c r="AQ2323"/>
      <c r="AR2323" s="156">
        <v>9.6477413000000001E-3</v>
      </c>
      <c r="AS2323" s="156">
        <v>8.8848791999999992E-3</v>
      </c>
      <c r="AT2323" s="156">
        <v>7.6286208000000001E-4</v>
      </c>
      <c r="AU2323" s="156">
        <v>0</v>
      </c>
      <c r="AV2323" s="282">
        <f t="shared" si="585"/>
        <v>5.3266662000000004E-7</v>
      </c>
      <c r="AW2323" s="282">
        <f t="shared" si="586"/>
        <v>2.8212354715870001E-9</v>
      </c>
      <c r="AX2323" s="283">
        <f t="shared" si="587"/>
        <v>0</v>
      </c>
      <c r="AY2323" s="157">
        <v>2.0699235999999999E-7</v>
      </c>
      <c r="AZ2323" s="157">
        <v>6.2454592E-10</v>
      </c>
      <c r="BA2323" s="157">
        <v>1.7063486999999999E-14</v>
      </c>
      <c r="BB2323" s="157">
        <v>0</v>
      </c>
      <c r="BC2323" s="157">
        <v>0</v>
      </c>
      <c r="BD2323" s="157">
        <v>0</v>
      </c>
      <c r="BE2323" s="157">
        <v>3.2567426000000003E-7</v>
      </c>
      <c r="BF2323" s="157">
        <v>0</v>
      </c>
      <c r="BG2323" s="157">
        <v>3.7935683000000001E-10</v>
      </c>
      <c r="BH2323" s="157">
        <v>1.3035718E-10</v>
      </c>
      <c r="BI2323" s="157">
        <v>3.098781E-13</v>
      </c>
      <c r="BJ2323" s="157">
        <v>0</v>
      </c>
      <c r="BK2323" s="157">
        <v>0</v>
      </c>
      <c r="BL2323" s="157">
        <v>0</v>
      </c>
      <c r="BM2323" s="157">
        <v>0</v>
      </c>
      <c r="BN2323" s="157">
        <v>0</v>
      </c>
      <c r="BO2323" s="157">
        <v>1.6866485999999999E-9</v>
      </c>
      <c r="BP2323" s="157">
        <v>0</v>
      </c>
      <c r="BQ2323" s="157">
        <v>0</v>
      </c>
      <c r="BR2323" s="157">
        <v>0</v>
      </c>
      <c r="BS2323" s="157">
        <v>0</v>
      </c>
      <c r="BT2323" s="157">
        <v>0</v>
      </c>
      <c r="BU2323"/>
      <c r="BV2323" s="155">
        <v>1.5737812E-5</v>
      </c>
      <c r="BW2323" s="155">
        <v>2.6154006E-6</v>
      </c>
      <c r="BX2323" s="155">
        <v>6.2192847999999998E-6</v>
      </c>
      <c r="BY2323" s="155">
        <v>1.3359772000000001E-10</v>
      </c>
      <c r="BZ2323" s="155">
        <v>2.1543953999999999E-6</v>
      </c>
      <c r="CA2323" s="155">
        <v>0</v>
      </c>
      <c r="CB2323" s="155">
        <v>3.3852798E-6</v>
      </c>
      <c r="CC2323" s="155">
        <v>0</v>
      </c>
      <c r="CD2323" s="155">
        <v>0</v>
      </c>
      <c r="CE2323" s="155">
        <v>3.0815971999999998E-11</v>
      </c>
      <c r="CF2323" s="155">
        <v>0</v>
      </c>
      <c r="CG2323" s="155">
        <v>1.1935131E-6</v>
      </c>
      <c r="CH2323" s="155">
        <v>0</v>
      </c>
      <c r="CI2323" s="155">
        <v>1.6977391000000001E-7</v>
      </c>
      <c r="CJ2323" s="155">
        <v>0</v>
      </c>
      <c r="CK2323" s="155">
        <v>0</v>
      </c>
      <c r="CL2323" s="155">
        <v>0</v>
      </c>
      <c r="CM2323"/>
      <c r="CN2323" s="284">
        <v>0</v>
      </c>
      <c r="CO2323" s="284">
        <v>0.22305211999999999</v>
      </c>
      <c r="CP2323" s="285">
        <v>0</v>
      </c>
      <c r="CQ2323" s="284">
        <v>1.789419E-3</v>
      </c>
      <c r="CR2323" s="284">
        <v>0</v>
      </c>
      <c r="CS2323" s="284">
        <v>0</v>
      </c>
      <c r="CT2323" s="284">
        <v>1.0935336000000001E-4</v>
      </c>
      <c r="CU2323" s="284">
        <v>0</v>
      </c>
      <c r="CV2323" s="284">
        <v>8.7468310000000005E-5</v>
      </c>
      <c r="CW2323" s="284">
        <v>1.0586724E-4</v>
      </c>
      <c r="CX2323"/>
      <c r="CY2323"/>
      <c r="CZ2323"/>
      <c r="DA2323"/>
      <c r="DB2323" s="212"/>
      <c r="DC2323" s="48"/>
      <c r="DD2323" s="48"/>
      <c r="DE2323" s="48"/>
      <c r="DF2323" s="48"/>
      <c r="DG2323" s="48"/>
      <c r="DH2323" s="48"/>
      <c r="DI2323" s="48"/>
      <c r="DJ2323" s="48"/>
      <c r="DK2323" s="48"/>
      <c r="DL2323" s="48"/>
    </row>
    <row r="2324" spans="1:116" ht="14.4">
      <c r="A2324" t="s">
        <v>3207</v>
      </c>
      <c r="B2324" s="150" t="s">
        <v>325</v>
      </c>
      <c r="C2324" s="151" t="str">
        <f t="shared" si="594"/>
        <v>M.020.09.115</v>
      </c>
      <c r="D2324" s="54" t="s">
        <v>1398</v>
      </c>
      <c r="E2324" s="150" t="s">
        <v>352</v>
      </c>
      <c r="F2324" s="153" t="str">
        <f t="shared" si="595"/>
        <v>Mushrooms in fruit bucket per 1 kg NL</v>
      </c>
      <c r="G2324" s="154">
        <f t="shared" si="593"/>
        <v>1.6948724000000002</v>
      </c>
      <c r="H2324"/>
      <c r="I2324"/>
      <c r="J2324" s="227">
        <f t="shared" si="581"/>
        <v>0.29192201483336999</v>
      </c>
      <c r="K2324"/>
      <c r="L2324" s="280">
        <f t="shared" si="582"/>
        <v>7.8678170000000006E-8</v>
      </c>
      <c r="M2324" s="280">
        <f t="shared" si="583"/>
        <v>3.0803208955200001E-2</v>
      </c>
      <c r="N2324" s="281">
        <f t="shared" si="584"/>
        <v>6.8878671999999998E-3</v>
      </c>
      <c r="O2324" s="280">
        <v>0.25423086</v>
      </c>
      <c r="P2324" s="286">
        <v>2.2627244000000001E-2</v>
      </c>
      <c r="Q2324" s="219">
        <v>5.3515482999999999E-3</v>
      </c>
      <c r="R2324" s="219">
        <v>0</v>
      </c>
      <c r="S2324" s="219">
        <v>0</v>
      </c>
      <c r="T2324" s="219">
        <v>0</v>
      </c>
      <c r="U2324" s="286">
        <v>7.8678170000000006E-8</v>
      </c>
      <c r="V2324" s="286">
        <v>1.9268551999999998E-6</v>
      </c>
      <c r="W2324" s="219">
        <v>0</v>
      </c>
      <c r="X2324" s="219">
        <v>0</v>
      </c>
      <c r="Y2324" s="219">
        <v>0</v>
      </c>
      <c r="Z2324" s="219">
        <v>2.8224897999999999E-3</v>
      </c>
      <c r="AA2324" s="219">
        <v>6.8878671999999998E-3</v>
      </c>
      <c r="AB2324" s="219">
        <v>0</v>
      </c>
      <c r="AC2324"/>
      <c r="AD2324" s="227">
        <f t="shared" si="588"/>
        <v>0.25423086</v>
      </c>
      <c r="AE2324" s="227">
        <f t="shared" si="589"/>
        <v>2.798079783337E-2</v>
      </c>
      <c r="AF2324" s="227">
        <f t="shared" si="590"/>
        <v>3.4868586355200001E-2</v>
      </c>
      <c r="AG2324" s="227">
        <f t="shared" si="591"/>
        <v>3.0803208955200001E-2</v>
      </c>
      <c r="AH2324" s="227">
        <f t="shared" si="592"/>
        <v>0</v>
      </c>
      <c r="AI2324"/>
      <c r="AJ2324">
        <v>0</v>
      </c>
      <c r="AK2324" s="155">
        <v>0</v>
      </c>
      <c r="AL2324" s="155">
        <v>0</v>
      </c>
      <c r="AM2324" s="155">
        <v>0</v>
      </c>
      <c r="AN2324" s="155">
        <v>0</v>
      </c>
      <c r="AO2324" s="155">
        <v>0</v>
      </c>
      <c r="AP2324" s="155">
        <v>0</v>
      </c>
      <c r="AQ2324"/>
      <c r="AR2324" s="156">
        <v>3.4909140999999998E-2</v>
      </c>
      <c r="AS2324" s="156">
        <v>3.3089348999999997E-2</v>
      </c>
      <c r="AT2324" s="156">
        <v>1.8197922E-3</v>
      </c>
      <c r="AU2324" s="156">
        <v>0</v>
      </c>
      <c r="AV2324" s="282">
        <f t="shared" si="585"/>
        <v>1.9837739399999999E-6</v>
      </c>
      <c r="AW2324" s="282">
        <f t="shared" si="586"/>
        <v>6.7300009033500004E-9</v>
      </c>
      <c r="AX2324" s="283">
        <f t="shared" si="587"/>
        <v>0</v>
      </c>
      <c r="AY2324" s="157">
        <v>1.5728415999999999E-6</v>
      </c>
      <c r="AZ2324" s="157">
        <v>4.7456426000000002E-9</v>
      </c>
      <c r="BA2324" s="157">
        <v>1.2965774E-13</v>
      </c>
      <c r="BB2324" s="157">
        <v>0</v>
      </c>
      <c r="BC2324" s="157">
        <v>0</v>
      </c>
      <c r="BD2324" s="157">
        <v>0</v>
      </c>
      <c r="BE2324" s="157">
        <v>4.1093234000000001E-7</v>
      </c>
      <c r="BF2324" s="157">
        <v>0</v>
      </c>
      <c r="BG2324" s="157">
        <v>4.7866844000000004E-10</v>
      </c>
      <c r="BH2324" s="157">
        <v>2.2023092000000001E-10</v>
      </c>
      <c r="BI2324" s="157">
        <v>1.2878560999999999E-13</v>
      </c>
      <c r="BJ2324" s="157">
        <v>0</v>
      </c>
      <c r="BK2324" s="157">
        <v>0</v>
      </c>
      <c r="BL2324" s="157">
        <v>0</v>
      </c>
      <c r="BM2324" s="157">
        <v>0</v>
      </c>
      <c r="BN2324" s="157">
        <v>0</v>
      </c>
      <c r="BO2324" s="157">
        <v>1.2852005E-9</v>
      </c>
      <c r="BP2324" s="157">
        <v>0</v>
      </c>
      <c r="BQ2324" s="157">
        <v>0</v>
      </c>
      <c r="BR2324" s="157">
        <v>0</v>
      </c>
      <c r="BS2324" s="157">
        <v>0</v>
      </c>
      <c r="BT2324" s="157">
        <v>0</v>
      </c>
      <c r="BU2324"/>
      <c r="BV2324" s="155">
        <v>6.0119187000000003E-5</v>
      </c>
      <c r="BW2324" s="155">
        <v>3.3000848999999998E-6</v>
      </c>
      <c r="BX2324" s="155">
        <v>4.7257538999999999E-5</v>
      </c>
      <c r="BY2324" s="155">
        <v>2.2570561999999999E-10</v>
      </c>
      <c r="BZ2324" s="155">
        <v>2.7183933999999999E-6</v>
      </c>
      <c r="CA2324" s="155">
        <v>0</v>
      </c>
      <c r="CB2324" s="155">
        <v>5.7192343999999997E-6</v>
      </c>
      <c r="CC2324" s="155">
        <v>0</v>
      </c>
      <c r="CD2324" s="155">
        <v>0</v>
      </c>
      <c r="CE2324" s="155">
        <v>5.2061802999999999E-11</v>
      </c>
      <c r="CF2324" s="155">
        <v>0</v>
      </c>
      <c r="CG2324" s="155">
        <v>9.0943870999999995E-7</v>
      </c>
      <c r="CH2324" s="155">
        <v>0</v>
      </c>
      <c r="CI2324" s="155">
        <v>2.1421893E-7</v>
      </c>
      <c r="CJ2324" s="155">
        <v>0</v>
      </c>
      <c r="CK2324" s="155">
        <v>0</v>
      </c>
      <c r="CL2324" s="155">
        <v>0</v>
      </c>
      <c r="CM2324"/>
      <c r="CN2324" s="284">
        <v>0</v>
      </c>
      <c r="CO2324" s="284">
        <v>1.6948723999999999</v>
      </c>
      <c r="CP2324" s="285">
        <v>0</v>
      </c>
      <c r="CQ2324" s="284">
        <v>2.2578699999999999E-3</v>
      </c>
      <c r="CR2324" s="284">
        <v>0</v>
      </c>
      <c r="CS2324" s="284">
        <v>0</v>
      </c>
      <c r="CT2324" s="284">
        <v>1.3798091999999999E-4</v>
      </c>
      <c r="CU2324" s="284">
        <v>0</v>
      </c>
      <c r="CV2324" s="284">
        <v>1.4777265000000001E-4</v>
      </c>
      <c r="CW2324" s="284">
        <v>4.3998517999999998E-5</v>
      </c>
      <c r="CX2324"/>
      <c r="CY2324"/>
      <c r="CZ2324"/>
      <c r="DA2324"/>
      <c r="DB2324" s="212"/>
      <c r="DC2324" s="48"/>
      <c r="DD2324" s="48"/>
      <c r="DE2324" s="48"/>
      <c r="DF2324" s="48"/>
      <c r="DG2324" s="48"/>
      <c r="DH2324" s="48"/>
      <c r="DI2324" s="48"/>
      <c r="DJ2324" s="48"/>
      <c r="DK2324" s="48"/>
      <c r="DL2324" s="48"/>
    </row>
    <row r="2325" spans="1:116" ht="14.4">
      <c r="A2325" t="s">
        <v>3208</v>
      </c>
      <c r="B2325" s="150" t="s">
        <v>325</v>
      </c>
      <c r="C2325" s="151" t="str">
        <f t="shared" si="594"/>
        <v>M.020.09.116</v>
      </c>
      <c r="D2325" s="54" t="s">
        <v>1398</v>
      </c>
      <c r="E2325" s="150" t="s">
        <v>352</v>
      </c>
      <c r="F2325" s="153" t="str">
        <f t="shared" si="595"/>
        <v>Onions in plastic net per 1 kg NL</v>
      </c>
      <c r="G2325" s="154">
        <f t="shared" si="593"/>
        <v>0.2399312066666667</v>
      </c>
      <c r="H2325"/>
      <c r="I2325"/>
      <c r="J2325" s="227">
        <f t="shared" si="581"/>
        <v>6.5535287726856004E-2</v>
      </c>
      <c r="K2325"/>
      <c r="L2325" s="280">
        <f t="shared" si="582"/>
        <v>6.3217156E-8</v>
      </c>
      <c r="M2325" s="280">
        <f t="shared" si="583"/>
        <v>2.41325474097E-2</v>
      </c>
      <c r="N2325" s="281">
        <f t="shared" si="584"/>
        <v>5.4129961000000002E-3</v>
      </c>
      <c r="O2325" s="280">
        <v>3.5989681000000003E-2</v>
      </c>
      <c r="P2325" s="219">
        <v>1.7323125000000002E-2</v>
      </c>
      <c r="Q2325" s="219">
        <v>4.2999177000000001E-3</v>
      </c>
      <c r="R2325" s="219">
        <v>0</v>
      </c>
      <c r="S2325" s="219">
        <v>0</v>
      </c>
      <c r="T2325" s="219">
        <v>0</v>
      </c>
      <c r="U2325" s="286">
        <v>6.3217156E-8</v>
      </c>
      <c r="V2325" s="286">
        <v>1.5482097000000001E-6</v>
      </c>
      <c r="W2325" s="219">
        <v>0</v>
      </c>
      <c r="X2325" s="219">
        <v>0</v>
      </c>
      <c r="Y2325" s="219">
        <v>0</v>
      </c>
      <c r="Z2325" s="219">
        <v>2.5079565000000002E-3</v>
      </c>
      <c r="AA2325" s="219">
        <v>5.4129961000000002E-3</v>
      </c>
      <c r="AB2325" s="219">
        <v>0</v>
      </c>
      <c r="AC2325"/>
      <c r="AD2325" s="227">
        <f t="shared" si="588"/>
        <v>3.5989681000000003E-2</v>
      </c>
      <c r="AE2325" s="227">
        <f t="shared" si="589"/>
        <v>2.1624654126856001E-2</v>
      </c>
      <c r="AF2325" s="227">
        <f t="shared" si="590"/>
        <v>2.7037587009700003E-2</v>
      </c>
      <c r="AG2325" s="227">
        <f t="shared" si="591"/>
        <v>2.41325474097E-2</v>
      </c>
      <c r="AH2325" s="227">
        <f t="shared" si="592"/>
        <v>0</v>
      </c>
      <c r="AI2325"/>
      <c r="AJ2325">
        <v>0</v>
      </c>
      <c r="AK2325" s="155">
        <v>0</v>
      </c>
      <c r="AL2325" s="155">
        <v>0</v>
      </c>
      <c r="AM2325" s="155">
        <v>0</v>
      </c>
      <c r="AN2325" s="155">
        <v>0</v>
      </c>
      <c r="AO2325" s="155">
        <v>0</v>
      </c>
      <c r="AP2325" s="155">
        <v>0</v>
      </c>
      <c r="AQ2325"/>
      <c r="AR2325" s="156">
        <v>9.5989911000000008E-3</v>
      </c>
      <c r="AS2325" s="156">
        <v>8.9615074000000006E-3</v>
      </c>
      <c r="AT2325" s="156">
        <v>6.3748373999999997E-4</v>
      </c>
      <c r="AU2325" s="156">
        <v>0</v>
      </c>
      <c r="AV2325" s="282">
        <f t="shared" si="585"/>
        <v>5.3726063000000004E-7</v>
      </c>
      <c r="AW2325" s="282">
        <f t="shared" si="586"/>
        <v>2.3575582263169999E-9</v>
      </c>
      <c r="AX2325" s="283">
        <f t="shared" si="587"/>
        <v>0</v>
      </c>
      <c r="AY2325" s="157">
        <v>2.2265616E-7</v>
      </c>
      <c r="AZ2325" s="157">
        <v>6.7180739000000004E-10</v>
      </c>
      <c r="BA2325" s="157">
        <v>1.8354737000000001E-14</v>
      </c>
      <c r="BB2325" s="157">
        <v>0</v>
      </c>
      <c r="BC2325" s="157">
        <v>0</v>
      </c>
      <c r="BD2325" s="157">
        <v>0</v>
      </c>
      <c r="BE2325" s="157">
        <v>3.1460446999999999E-7</v>
      </c>
      <c r="BF2325" s="157">
        <v>0</v>
      </c>
      <c r="BG2325" s="157">
        <v>3.6646235000000002E-10</v>
      </c>
      <c r="BH2325" s="157">
        <v>1.7695343999999999E-10</v>
      </c>
      <c r="BI2325" s="157">
        <v>3.3669158E-13</v>
      </c>
      <c r="BJ2325" s="157">
        <v>0</v>
      </c>
      <c r="BK2325" s="157">
        <v>0</v>
      </c>
      <c r="BL2325" s="157">
        <v>0</v>
      </c>
      <c r="BM2325" s="157">
        <v>0</v>
      </c>
      <c r="BN2325" s="157">
        <v>0</v>
      </c>
      <c r="BO2325" s="157">
        <v>1.14198E-9</v>
      </c>
      <c r="BP2325" s="157">
        <v>0</v>
      </c>
      <c r="BQ2325" s="157">
        <v>0</v>
      </c>
      <c r="BR2325" s="157">
        <v>0</v>
      </c>
      <c r="BS2325" s="157">
        <v>0</v>
      </c>
      <c r="BT2325" s="157">
        <v>0</v>
      </c>
      <c r="BU2325"/>
      <c r="BV2325" s="155">
        <v>1.6865257000000002E-5</v>
      </c>
      <c r="BW2325" s="155">
        <v>2.5265021999999998E-6</v>
      </c>
      <c r="BX2325" s="155">
        <v>6.6899186999999998E-6</v>
      </c>
      <c r="BY2325" s="155">
        <v>1.8135230000000001E-10</v>
      </c>
      <c r="BZ2325" s="155">
        <v>2.0811667E-6</v>
      </c>
      <c r="CA2325" s="155">
        <v>0</v>
      </c>
      <c r="CB2325" s="155">
        <v>4.59535E-6</v>
      </c>
      <c r="CC2325" s="155">
        <v>0</v>
      </c>
      <c r="CD2325" s="155">
        <v>0</v>
      </c>
      <c r="CE2325" s="155">
        <v>4.1831159999999997E-11</v>
      </c>
      <c r="CF2325" s="155">
        <v>0</v>
      </c>
      <c r="CG2325" s="155">
        <v>8.0809247000000004E-7</v>
      </c>
      <c r="CH2325" s="155">
        <v>0</v>
      </c>
      <c r="CI2325" s="155">
        <v>1.6400324000000001E-7</v>
      </c>
      <c r="CJ2325" s="155">
        <v>0</v>
      </c>
      <c r="CK2325" s="155">
        <v>0</v>
      </c>
      <c r="CL2325" s="155">
        <v>0</v>
      </c>
      <c r="CM2325"/>
      <c r="CN2325" s="284">
        <v>0</v>
      </c>
      <c r="CO2325" s="284">
        <v>0.23993121000000001</v>
      </c>
      <c r="CP2325" s="285">
        <v>0</v>
      </c>
      <c r="CQ2325" s="284">
        <v>1.728596E-3</v>
      </c>
      <c r="CR2325" s="284">
        <v>0</v>
      </c>
      <c r="CS2325" s="284">
        <v>0</v>
      </c>
      <c r="CT2325" s="284">
        <v>1.056364E-4</v>
      </c>
      <c r="CU2325" s="284">
        <v>0</v>
      </c>
      <c r="CV2325" s="284">
        <v>1.1873391E-4</v>
      </c>
      <c r="CW2325" s="284">
        <v>1.1502784E-4</v>
      </c>
      <c r="CX2325"/>
      <c r="CY2325"/>
      <c r="CZ2325"/>
      <c r="DA2325"/>
      <c r="DB2325" s="212"/>
      <c r="DC2325" s="48"/>
      <c r="DD2325" s="48"/>
      <c r="DE2325" s="48"/>
      <c r="DF2325" s="48"/>
      <c r="DG2325" s="48"/>
      <c r="DH2325" s="48"/>
      <c r="DI2325" s="48"/>
      <c r="DJ2325" s="48"/>
      <c r="DK2325" s="48"/>
      <c r="DL2325" s="48"/>
    </row>
    <row r="2326" spans="1:116" ht="14.4">
      <c r="A2326" t="s">
        <v>3209</v>
      </c>
      <c r="B2326" s="150" t="s">
        <v>325</v>
      </c>
      <c r="C2326" s="151" t="str">
        <f t="shared" si="594"/>
        <v>M.020.09.117</v>
      </c>
      <c r="D2326" s="54" t="s">
        <v>1398</v>
      </c>
      <c r="E2326" s="150" t="s">
        <v>352</v>
      </c>
      <c r="F2326" s="153" t="str">
        <f t="shared" si="595"/>
        <v>Peas and carrots in food can NL</v>
      </c>
      <c r="G2326" s="154">
        <f t="shared" si="593"/>
        <v>1.5010292000000001</v>
      </c>
      <c r="H2326"/>
      <c r="I2326"/>
      <c r="J2326" s="227">
        <f t="shared" si="581"/>
        <v>0.35477143404293998</v>
      </c>
      <c r="K2326"/>
      <c r="L2326" s="280">
        <f t="shared" si="582"/>
        <v>2.8505084E-7</v>
      </c>
      <c r="M2326" s="280">
        <f t="shared" si="583"/>
        <v>0.1042165239921</v>
      </c>
      <c r="N2326" s="281">
        <f t="shared" si="584"/>
        <v>2.5400244999999998E-2</v>
      </c>
      <c r="O2326" s="280">
        <v>0.22515437999999999</v>
      </c>
      <c r="P2326" s="219">
        <v>6.3986194999999996E-2</v>
      </c>
      <c r="Q2326" s="219">
        <v>1.9388648000000001E-2</v>
      </c>
      <c r="R2326" s="219">
        <v>0</v>
      </c>
      <c r="S2326" s="219">
        <v>0</v>
      </c>
      <c r="T2326" s="219">
        <v>0</v>
      </c>
      <c r="U2326" s="286">
        <v>2.8505084E-7</v>
      </c>
      <c r="V2326" s="286">
        <v>6.9809921000000003E-6</v>
      </c>
      <c r="W2326" s="219">
        <v>0</v>
      </c>
      <c r="X2326" s="219">
        <v>0</v>
      </c>
      <c r="Y2326" s="219">
        <v>0</v>
      </c>
      <c r="Z2326" s="219">
        <v>2.0834700000000001E-2</v>
      </c>
      <c r="AA2326" s="219">
        <v>2.5400244999999998E-2</v>
      </c>
      <c r="AB2326" s="219">
        <v>0</v>
      </c>
      <c r="AC2326"/>
      <c r="AD2326" s="227">
        <f t="shared" si="588"/>
        <v>0.22515437999999999</v>
      </c>
      <c r="AE2326" s="227">
        <f t="shared" si="589"/>
        <v>8.3382109042940009E-2</v>
      </c>
      <c r="AF2326" s="227">
        <f t="shared" si="590"/>
        <v>0.10878206899210001</v>
      </c>
      <c r="AG2326" s="227">
        <f t="shared" si="591"/>
        <v>0.10421652399209999</v>
      </c>
      <c r="AH2326" s="227">
        <f t="shared" si="592"/>
        <v>0</v>
      </c>
      <c r="AI2326"/>
      <c r="AJ2326">
        <v>0</v>
      </c>
      <c r="AK2326" s="155">
        <v>0</v>
      </c>
      <c r="AL2326" s="155">
        <v>0</v>
      </c>
      <c r="AM2326" s="155">
        <v>0</v>
      </c>
      <c r="AN2326" s="155">
        <v>0</v>
      </c>
      <c r="AO2326" s="155">
        <v>0</v>
      </c>
      <c r="AP2326" s="155">
        <v>0</v>
      </c>
      <c r="AQ2326"/>
      <c r="AR2326" s="156">
        <v>4.6901181E-2</v>
      </c>
      <c r="AS2326" s="156">
        <v>4.2617491E-2</v>
      </c>
      <c r="AT2326" s="156">
        <v>4.2836899000000001E-3</v>
      </c>
      <c r="AU2326" s="156">
        <v>0</v>
      </c>
      <c r="AV2326" s="282">
        <f t="shared" si="585"/>
        <v>2.5550054000000002E-6</v>
      </c>
      <c r="AW2326" s="282">
        <f t="shared" si="586"/>
        <v>1.584204833307E-8</v>
      </c>
      <c r="AX2326" s="283">
        <f t="shared" si="587"/>
        <v>0</v>
      </c>
      <c r="AY2326" s="157">
        <v>1.3929551E-6</v>
      </c>
      <c r="AZ2326" s="157">
        <v>4.2028818E-9</v>
      </c>
      <c r="BA2326" s="157">
        <v>1.1482874E-13</v>
      </c>
      <c r="BB2326" s="157">
        <v>0</v>
      </c>
      <c r="BC2326" s="157">
        <v>0</v>
      </c>
      <c r="BD2326" s="157">
        <v>0</v>
      </c>
      <c r="BE2326" s="157">
        <v>1.1620503E-6</v>
      </c>
      <c r="BF2326" s="157">
        <v>0</v>
      </c>
      <c r="BG2326" s="157">
        <v>1.3535971000000001E-9</v>
      </c>
      <c r="BH2326" s="157">
        <v>7.9789615999999996E-10</v>
      </c>
      <c r="BI2326" s="157">
        <v>6.2734433000000005E-13</v>
      </c>
      <c r="BJ2326" s="157">
        <v>0</v>
      </c>
      <c r="BK2326" s="157">
        <v>0</v>
      </c>
      <c r="BL2326" s="157">
        <v>0</v>
      </c>
      <c r="BM2326" s="157">
        <v>0</v>
      </c>
      <c r="BN2326" s="157">
        <v>0</v>
      </c>
      <c r="BO2326" s="157">
        <v>9.4869311000000004E-9</v>
      </c>
      <c r="BP2326" s="157">
        <v>0</v>
      </c>
      <c r="BQ2326" s="157">
        <v>0</v>
      </c>
      <c r="BR2326" s="157">
        <v>0</v>
      </c>
      <c r="BS2326" s="157">
        <v>0</v>
      </c>
      <c r="BT2326" s="157">
        <v>0</v>
      </c>
      <c r="BU2326"/>
      <c r="BV2326" s="155">
        <v>8.6912700000000006E-5</v>
      </c>
      <c r="BW2326" s="155">
        <v>9.3321074000000006E-6</v>
      </c>
      <c r="BX2326" s="155">
        <v>4.1852676999999997E-5</v>
      </c>
      <c r="BY2326" s="155">
        <v>8.1773097999999995E-10</v>
      </c>
      <c r="BZ2326" s="155">
        <v>7.6871777999999998E-6</v>
      </c>
      <c r="CA2326" s="155">
        <v>0</v>
      </c>
      <c r="CB2326" s="155">
        <v>2.0720773999999999E-5</v>
      </c>
      <c r="CC2326" s="155">
        <v>0</v>
      </c>
      <c r="CD2326" s="155">
        <v>0</v>
      </c>
      <c r="CE2326" s="155">
        <v>1.886198E-10</v>
      </c>
      <c r="CF2326" s="155">
        <v>0</v>
      </c>
      <c r="CG2326" s="155">
        <v>6.7131802999999996E-6</v>
      </c>
      <c r="CH2326" s="155">
        <v>0</v>
      </c>
      <c r="CI2326" s="155">
        <v>6.0577657000000001E-7</v>
      </c>
      <c r="CJ2326" s="155">
        <v>0</v>
      </c>
      <c r="CK2326" s="155">
        <v>0</v>
      </c>
      <c r="CL2326" s="155">
        <v>0</v>
      </c>
      <c r="CM2326"/>
      <c r="CN2326" s="284">
        <v>0</v>
      </c>
      <c r="CO2326" s="284">
        <v>1.5010292000000001</v>
      </c>
      <c r="CP2326" s="285">
        <v>0</v>
      </c>
      <c r="CQ2326" s="284">
        <v>6.3848919999999997E-3</v>
      </c>
      <c r="CR2326" s="284">
        <v>0</v>
      </c>
      <c r="CS2326" s="284">
        <v>0</v>
      </c>
      <c r="CT2326" s="284">
        <v>3.9018777000000002E-4</v>
      </c>
      <c r="CU2326" s="284">
        <v>0</v>
      </c>
      <c r="CV2326" s="284">
        <v>5.3538000000000001E-4</v>
      </c>
      <c r="CW2326" s="284">
        <v>2.1432691E-4</v>
      </c>
      <c r="CX2326"/>
      <c r="CY2326"/>
      <c r="CZ2326"/>
      <c r="DA2326"/>
      <c r="DB2326" s="212"/>
      <c r="DC2326" s="48"/>
      <c r="DD2326" s="48"/>
      <c r="DE2326" s="48"/>
      <c r="DF2326" s="48"/>
      <c r="DG2326" s="48"/>
      <c r="DH2326" s="48"/>
      <c r="DI2326" s="48"/>
      <c r="DJ2326" s="48"/>
      <c r="DK2326" s="48"/>
      <c r="DL2326" s="48"/>
    </row>
    <row r="2327" spans="1:116" ht="14.4">
      <c r="A2327" t="s">
        <v>3210</v>
      </c>
      <c r="B2327" s="150" t="s">
        <v>325</v>
      </c>
      <c r="C2327" s="151" t="str">
        <f t="shared" si="594"/>
        <v>M.020.09.118</v>
      </c>
      <c r="D2327" s="54" t="s">
        <v>1398</v>
      </c>
      <c r="E2327" s="150" t="s">
        <v>352</v>
      </c>
      <c r="F2327" s="153" t="str">
        <f t="shared" si="595"/>
        <v>Peas and carrots in glass jarper 720 ml NL</v>
      </c>
      <c r="G2327" s="154">
        <f t="shared" si="593"/>
        <v>1.0459234666666668</v>
      </c>
      <c r="H2327"/>
      <c r="I2327"/>
      <c r="J2327" s="227">
        <f t="shared" si="581"/>
        <v>0.24775164698297</v>
      </c>
      <c r="K2327"/>
      <c r="L2327" s="280">
        <f t="shared" si="582"/>
        <v>1.7290797E-7</v>
      </c>
      <c r="M2327" s="280">
        <f t="shared" si="583"/>
        <v>8.3374851575000006E-2</v>
      </c>
      <c r="N2327" s="281">
        <f t="shared" si="584"/>
        <v>7.4881024999999997E-3</v>
      </c>
      <c r="O2327" s="280">
        <v>0.15688852</v>
      </c>
      <c r="P2327" s="219">
        <v>5.0558708000000001E-2</v>
      </c>
      <c r="Q2327" s="219">
        <v>1.176089E-2</v>
      </c>
      <c r="R2327" s="219">
        <v>0</v>
      </c>
      <c r="S2327" s="219">
        <v>0</v>
      </c>
      <c r="T2327" s="219">
        <v>0</v>
      </c>
      <c r="U2327" s="286">
        <v>1.7290797E-7</v>
      </c>
      <c r="V2327" s="286">
        <v>4.234575E-6</v>
      </c>
      <c r="W2327" s="219">
        <v>0</v>
      </c>
      <c r="X2327" s="219">
        <v>0</v>
      </c>
      <c r="Y2327" s="219">
        <v>0</v>
      </c>
      <c r="Z2327" s="219">
        <v>2.1051019000000001E-2</v>
      </c>
      <c r="AA2327" s="219">
        <v>7.4881024999999997E-3</v>
      </c>
      <c r="AB2327" s="219">
        <v>0</v>
      </c>
      <c r="AC2327"/>
      <c r="AD2327" s="227">
        <f t="shared" si="588"/>
        <v>0.15688852</v>
      </c>
      <c r="AE2327" s="227">
        <f t="shared" si="589"/>
        <v>6.2324005482969999E-2</v>
      </c>
      <c r="AF2327" s="227">
        <f t="shared" si="590"/>
        <v>6.9811935074999998E-2</v>
      </c>
      <c r="AG2327" s="227">
        <f t="shared" si="591"/>
        <v>8.3374851574999992E-2</v>
      </c>
      <c r="AH2327" s="227">
        <f t="shared" si="592"/>
        <v>0</v>
      </c>
      <c r="AI2327"/>
      <c r="AJ2327">
        <v>0</v>
      </c>
      <c r="AK2327" s="155">
        <v>0</v>
      </c>
      <c r="AL2327" s="155">
        <v>0</v>
      </c>
      <c r="AM2327" s="155">
        <v>0</v>
      </c>
      <c r="AN2327" s="155">
        <v>0</v>
      </c>
      <c r="AO2327" s="155">
        <v>0</v>
      </c>
      <c r="AP2327" s="155">
        <v>0</v>
      </c>
      <c r="AQ2327"/>
      <c r="AR2327" s="156">
        <v>3.5309426999999997E-2</v>
      </c>
      <c r="AS2327" s="156">
        <v>3.1505373000000003E-2</v>
      </c>
      <c r="AT2327" s="156">
        <v>3.8040534000000001E-3</v>
      </c>
      <c r="AU2327" s="156">
        <v>0</v>
      </c>
      <c r="AV2327" s="282">
        <f t="shared" si="585"/>
        <v>1.8888113400000001E-6</v>
      </c>
      <c r="AW2327" s="282">
        <f t="shared" si="586"/>
        <v>1.4068244709424999E-8</v>
      </c>
      <c r="AX2327" s="283">
        <f t="shared" si="587"/>
        <v>0</v>
      </c>
      <c r="AY2327" s="157">
        <v>9.7061697000000001E-7</v>
      </c>
      <c r="AZ2327" s="157">
        <v>2.9285857E-9</v>
      </c>
      <c r="BA2327" s="157">
        <v>8.0013145E-14</v>
      </c>
      <c r="BB2327" s="157">
        <v>0</v>
      </c>
      <c r="BC2327" s="157">
        <v>0</v>
      </c>
      <c r="BD2327" s="157">
        <v>0</v>
      </c>
      <c r="BE2327" s="157">
        <v>9.1819436999999996E-7</v>
      </c>
      <c r="BF2327" s="157">
        <v>0</v>
      </c>
      <c r="BG2327" s="157">
        <v>1.0695451E-9</v>
      </c>
      <c r="BH2327" s="157">
        <v>4.8399297E-10</v>
      </c>
      <c r="BI2327" s="157">
        <v>6.1082628000000005E-13</v>
      </c>
      <c r="BJ2327" s="157">
        <v>0</v>
      </c>
      <c r="BK2327" s="157">
        <v>0</v>
      </c>
      <c r="BL2327" s="157">
        <v>0</v>
      </c>
      <c r="BM2327" s="157">
        <v>0</v>
      </c>
      <c r="BN2327" s="157">
        <v>0</v>
      </c>
      <c r="BO2327" s="157">
        <v>9.5854300999999993E-9</v>
      </c>
      <c r="BP2327" s="157">
        <v>0</v>
      </c>
      <c r="BQ2327" s="157">
        <v>0</v>
      </c>
      <c r="BR2327" s="157">
        <v>0</v>
      </c>
      <c r="BS2327" s="157">
        <v>0</v>
      </c>
      <c r="BT2327" s="157">
        <v>0</v>
      </c>
      <c r="BU2327"/>
      <c r="BV2327" s="155">
        <v>6.2441999E-5</v>
      </c>
      <c r="BW2327" s="155">
        <v>7.3737670000000002E-6</v>
      </c>
      <c r="BX2327" s="155">
        <v>2.9163120999999999E-5</v>
      </c>
      <c r="BY2327" s="155">
        <v>4.960245E-10</v>
      </c>
      <c r="BZ2327" s="155">
        <v>6.0740253999999996E-6</v>
      </c>
      <c r="CA2327" s="155">
        <v>0</v>
      </c>
      <c r="CB2327" s="155">
        <v>1.256894E-5</v>
      </c>
      <c r="CC2327" s="155">
        <v>0</v>
      </c>
      <c r="CD2327" s="155">
        <v>0</v>
      </c>
      <c r="CE2327" s="155">
        <v>1.1441421E-10</v>
      </c>
      <c r="CF2327" s="155">
        <v>0</v>
      </c>
      <c r="CG2327" s="155">
        <v>6.7828805999999998E-6</v>
      </c>
      <c r="CH2327" s="155">
        <v>0</v>
      </c>
      <c r="CI2327" s="155">
        <v>4.7865451000000002E-7</v>
      </c>
      <c r="CJ2327" s="155">
        <v>0</v>
      </c>
      <c r="CK2327" s="155">
        <v>0</v>
      </c>
      <c r="CL2327" s="155">
        <v>0</v>
      </c>
      <c r="CM2327"/>
      <c r="CN2327" s="284">
        <v>0</v>
      </c>
      <c r="CO2327" s="284">
        <v>1.0459235</v>
      </c>
      <c r="CP2327" s="285">
        <v>0</v>
      </c>
      <c r="CQ2327" s="284">
        <v>5.0450240000000004E-3</v>
      </c>
      <c r="CR2327" s="284">
        <v>0</v>
      </c>
      <c r="CS2327" s="284">
        <v>0</v>
      </c>
      <c r="CT2327" s="284">
        <v>3.0830697000000003E-4</v>
      </c>
      <c r="CU2327" s="284">
        <v>0</v>
      </c>
      <c r="CV2327" s="284">
        <v>3.2475423000000002E-4</v>
      </c>
      <c r="CW2327" s="284">
        <v>2.0868366E-4</v>
      </c>
      <c r="CX2327"/>
      <c r="CY2327"/>
      <c r="CZ2327"/>
      <c r="DA2327"/>
      <c r="DB2327" s="212"/>
      <c r="DC2327" s="48"/>
      <c r="DD2327" s="48"/>
      <c r="DE2327" s="48"/>
      <c r="DF2327" s="48"/>
      <c r="DG2327" s="48"/>
      <c r="DH2327" s="48"/>
      <c r="DI2327" s="48"/>
      <c r="DJ2327" s="48"/>
      <c r="DK2327" s="48"/>
      <c r="DL2327" s="48"/>
    </row>
    <row r="2328" spans="1:116" ht="14.4">
      <c r="A2328" t="s">
        <v>3211</v>
      </c>
      <c r="B2328" s="150" t="s">
        <v>325</v>
      </c>
      <c r="C2328" s="151" t="str">
        <f t="shared" si="594"/>
        <v>M.020.09.119</v>
      </c>
      <c r="D2328" s="54" t="s">
        <v>1398</v>
      </c>
      <c r="E2328" s="150" t="s">
        <v>352</v>
      </c>
      <c r="F2328" s="153" t="str">
        <f t="shared" si="595"/>
        <v>Peas frozen frozen in cardboard box NL</v>
      </c>
      <c r="G2328" s="154">
        <f t="shared" si="593"/>
        <v>0.47136904000000002</v>
      </c>
      <c r="H2328"/>
      <c r="I2328"/>
      <c r="J2328" s="227">
        <f t="shared" si="581"/>
        <v>0.12362715017383999</v>
      </c>
      <c r="K2328"/>
      <c r="L2328" s="280">
        <f t="shared" si="582"/>
        <v>1.2737664000000001E-7</v>
      </c>
      <c r="M2328" s="280">
        <f t="shared" si="583"/>
        <v>4.7850158897199999E-2</v>
      </c>
      <c r="N2328" s="281">
        <f t="shared" si="584"/>
        <v>5.0715079000000001E-3</v>
      </c>
      <c r="O2328" s="280">
        <v>7.0705355999999997E-2</v>
      </c>
      <c r="P2328" s="219">
        <v>3.1336870000000003E-2</v>
      </c>
      <c r="Q2328" s="219">
        <v>8.6639309000000001E-3</v>
      </c>
      <c r="R2328" s="219">
        <v>0</v>
      </c>
      <c r="S2328" s="219">
        <v>0</v>
      </c>
      <c r="T2328" s="219">
        <v>0</v>
      </c>
      <c r="U2328" s="286">
        <v>1.2737664000000001E-7</v>
      </c>
      <c r="V2328" s="286">
        <v>3.1194972E-6</v>
      </c>
      <c r="W2328" s="219">
        <v>0</v>
      </c>
      <c r="X2328" s="219">
        <v>0</v>
      </c>
      <c r="Y2328" s="219">
        <v>0</v>
      </c>
      <c r="Z2328" s="219">
        <v>7.8462384999999999E-3</v>
      </c>
      <c r="AA2328" s="219">
        <v>5.0715079000000001E-3</v>
      </c>
      <c r="AB2328" s="219">
        <v>0</v>
      </c>
      <c r="AC2328"/>
      <c r="AD2328" s="227">
        <f t="shared" si="588"/>
        <v>7.0705355999999997E-2</v>
      </c>
      <c r="AE2328" s="227">
        <f t="shared" si="589"/>
        <v>4.000404777384E-2</v>
      </c>
      <c r="AF2328" s="227">
        <f t="shared" si="590"/>
        <v>4.5075428297200001E-2</v>
      </c>
      <c r="AG2328" s="227">
        <f t="shared" si="591"/>
        <v>4.7850158897199999E-2</v>
      </c>
      <c r="AH2328" s="227">
        <f t="shared" si="592"/>
        <v>0</v>
      </c>
      <c r="AI2328"/>
      <c r="AJ2328">
        <v>0</v>
      </c>
      <c r="AK2328" s="155">
        <v>0</v>
      </c>
      <c r="AL2328" s="155">
        <v>0</v>
      </c>
      <c r="AM2328" s="155">
        <v>0</v>
      </c>
      <c r="AN2328" s="155">
        <v>0</v>
      </c>
      <c r="AO2328" s="155">
        <v>0</v>
      </c>
      <c r="AP2328" s="155">
        <v>0</v>
      </c>
      <c r="AQ2328"/>
      <c r="AR2328" s="156">
        <v>1.8387794999999998E-2</v>
      </c>
      <c r="AS2328" s="156">
        <v>1.6789053000000002E-2</v>
      </c>
      <c r="AT2328" s="156">
        <v>1.5987423000000001E-3</v>
      </c>
      <c r="AU2328" s="156">
        <v>0</v>
      </c>
      <c r="AV2328" s="282">
        <f t="shared" si="585"/>
        <v>1.0065379199999999E-6</v>
      </c>
      <c r="AW2328" s="282">
        <f t="shared" si="586"/>
        <v>5.9125083764620002E-9</v>
      </c>
      <c r="AX2328" s="283">
        <f t="shared" si="587"/>
        <v>0</v>
      </c>
      <c r="AY2328" s="157">
        <v>4.3743046999999998E-7</v>
      </c>
      <c r="AZ2328" s="157">
        <v>1.3198333E-9</v>
      </c>
      <c r="BA2328" s="157">
        <v>3.6059731999999998E-14</v>
      </c>
      <c r="BB2328" s="157">
        <v>0</v>
      </c>
      <c r="BC2328" s="157">
        <v>0</v>
      </c>
      <c r="BD2328" s="157">
        <v>0</v>
      </c>
      <c r="BE2328" s="157">
        <v>5.6910745000000001E-7</v>
      </c>
      <c r="BF2328" s="157">
        <v>0</v>
      </c>
      <c r="BG2328" s="157">
        <v>6.6291636999999998E-10</v>
      </c>
      <c r="BH2328" s="157">
        <v>3.5654456999999998E-10</v>
      </c>
      <c r="BI2328" s="157">
        <v>4.4977673E-13</v>
      </c>
      <c r="BJ2328" s="157">
        <v>0</v>
      </c>
      <c r="BK2328" s="157">
        <v>0</v>
      </c>
      <c r="BL2328" s="157">
        <v>0</v>
      </c>
      <c r="BM2328" s="157">
        <v>0</v>
      </c>
      <c r="BN2328" s="157">
        <v>0</v>
      </c>
      <c r="BO2328" s="157">
        <v>3.5727282999999998E-9</v>
      </c>
      <c r="BP2328" s="157">
        <v>0</v>
      </c>
      <c r="BQ2328" s="157">
        <v>0</v>
      </c>
      <c r="BR2328" s="157">
        <v>0</v>
      </c>
      <c r="BS2328" s="157">
        <v>0</v>
      </c>
      <c r="BT2328" s="157">
        <v>0</v>
      </c>
      <c r="BU2328"/>
      <c r="BV2328" s="155">
        <v>3.3562588999999999E-5</v>
      </c>
      <c r="BW2328" s="155">
        <v>4.5703457000000003E-6</v>
      </c>
      <c r="BX2328" s="155">
        <v>1.3143020000000001E-5</v>
      </c>
      <c r="BY2328" s="155">
        <v>3.6540788E-10</v>
      </c>
      <c r="BZ2328" s="155">
        <v>3.7647509000000001E-6</v>
      </c>
      <c r="CA2328" s="155">
        <v>0</v>
      </c>
      <c r="CB2328" s="155">
        <v>9.2591991999999999E-6</v>
      </c>
      <c r="CC2328" s="155">
        <v>0</v>
      </c>
      <c r="CD2328" s="155">
        <v>0</v>
      </c>
      <c r="CE2328" s="155">
        <v>8.4285862999999997E-11</v>
      </c>
      <c r="CF2328" s="155">
        <v>0</v>
      </c>
      <c r="CG2328" s="155">
        <v>2.5281483999999998E-6</v>
      </c>
      <c r="CH2328" s="155">
        <v>0</v>
      </c>
      <c r="CI2328" s="155">
        <v>2.9667557999999999E-7</v>
      </c>
      <c r="CJ2328" s="155">
        <v>0</v>
      </c>
      <c r="CK2328" s="155">
        <v>0</v>
      </c>
      <c r="CL2328" s="155">
        <v>0</v>
      </c>
      <c r="CM2328"/>
      <c r="CN2328" s="284">
        <v>0</v>
      </c>
      <c r="CO2328" s="284">
        <v>0.47136904000000002</v>
      </c>
      <c r="CP2328" s="285">
        <v>0</v>
      </c>
      <c r="CQ2328" s="284">
        <v>3.1269639999999999E-3</v>
      </c>
      <c r="CR2328" s="284">
        <v>0</v>
      </c>
      <c r="CS2328" s="284">
        <v>0</v>
      </c>
      <c r="CT2328" s="284">
        <v>1.9109220999999999E-4</v>
      </c>
      <c r="CU2328" s="284">
        <v>0</v>
      </c>
      <c r="CV2328" s="284">
        <v>2.3923769000000001E-4</v>
      </c>
      <c r="CW2328" s="284">
        <v>1.5366244E-4</v>
      </c>
      <c r="CX2328"/>
      <c r="CY2328"/>
      <c r="CZ2328"/>
      <c r="DA2328"/>
      <c r="DB2328" s="212"/>
      <c r="DC2328" s="48"/>
      <c r="DD2328" s="48"/>
      <c r="DE2328" s="48"/>
      <c r="DF2328" s="48"/>
      <c r="DG2328" s="48"/>
      <c r="DH2328" s="48"/>
      <c r="DI2328" s="48"/>
      <c r="DJ2328" s="48"/>
      <c r="DK2328" s="48"/>
      <c r="DL2328" s="48"/>
    </row>
    <row r="2329" spans="1:116" ht="14.4">
      <c r="A2329" t="s">
        <v>3212</v>
      </c>
      <c r="B2329" s="150" t="s">
        <v>325</v>
      </c>
      <c r="C2329" s="151" t="str">
        <f t="shared" si="594"/>
        <v>M.020.09.120</v>
      </c>
      <c r="D2329" s="54" t="s">
        <v>1398</v>
      </c>
      <c r="E2329" s="150" t="s">
        <v>352</v>
      </c>
      <c r="F2329" s="153" t="str">
        <f t="shared" si="595"/>
        <v>Spinach frozen frozen in cardboard box NL</v>
      </c>
      <c r="G2329" s="154">
        <f t="shared" si="593"/>
        <v>0.66337491333333332</v>
      </c>
      <c r="H2329"/>
      <c r="I2329"/>
      <c r="J2329" s="227">
        <f t="shared" si="581"/>
        <v>0.15865061260853999</v>
      </c>
      <c r="K2329"/>
      <c r="L2329" s="280">
        <f t="shared" si="582"/>
        <v>1.0243914E-7</v>
      </c>
      <c r="M2329" s="280">
        <f t="shared" si="583"/>
        <v>5.1062684569399996E-2</v>
      </c>
      <c r="N2329" s="281">
        <f t="shared" si="584"/>
        <v>8.0815886E-3</v>
      </c>
      <c r="O2329" s="280">
        <v>9.9506236999999997E-2</v>
      </c>
      <c r="P2329" s="219">
        <v>3.7983759999999998E-2</v>
      </c>
      <c r="Q2329" s="219">
        <v>6.9677267999999999E-3</v>
      </c>
      <c r="R2329" s="219">
        <v>0</v>
      </c>
      <c r="S2329" s="219">
        <v>0</v>
      </c>
      <c r="T2329" s="219">
        <v>0</v>
      </c>
      <c r="U2329" s="286">
        <v>1.0243914E-7</v>
      </c>
      <c r="V2329" s="286">
        <v>2.5087694E-6</v>
      </c>
      <c r="W2329" s="219">
        <v>0</v>
      </c>
      <c r="X2329" s="219">
        <v>0</v>
      </c>
      <c r="Y2329" s="219">
        <v>0</v>
      </c>
      <c r="Z2329" s="219">
        <v>6.1086889999999996E-3</v>
      </c>
      <c r="AA2329" s="219">
        <v>8.0815886E-3</v>
      </c>
      <c r="AB2329" s="219">
        <v>0</v>
      </c>
      <c r="AC2329"/>
      <c r="AD2329" s="227">
        <f t="shared" si="588"/>
        <v>9.9506236999999997E-2</v>
      </c>
      <c r="AE2329" s="227">
        <f t="shared" si="589"/>
        <v>4.4954098008539993E-2</v>
      </c>
      <c r="AF2329" s="227">
        <f t="shared" si="590"/>
        <v>5.3035584169399998E-2</v>
      </c>
      <c r="AG2329" s="227">
        <f t="shared" si="591"/>
        <v>5.1062684569399996E-2</v>
      </c>
      <c r="AH2329" s="227">
        <f t="shared" si="592"/>
        <v>0</v>
      </c>
      <c r="AI2329"/>
      <c r="AJ2329">
        <v>0</v>
      </c>
      <c r="AK2329" s="155">
        <v>0</v>
      </c>
      <c r="AL2329" s="155">
        <v>0</v>
      </c>
      <c r="AM2329" s="155">
        <v>0</v>
      </c>
      <c r="AN2329" s="155">
        <v>0</v>
      </c>
      <c r="AO2329" s="155">
        <v>0</v>
      </c>
      <c r="AP2329" s="155">
        <v>0</v>
      </c>
      <c r="AQ2329"/>
      <c r="AR2329" s="156">
        <v>2.3324025000000002E-2</v>
      </c>
      <c r="AS2329" s="156">
        <v>2.1774625999999998E-2</v>
      </c>
      <c r="AT2329" s="156">
        <v>1.5493988000000001E-3</v>
      </c>
      <c r="AU2329" s="156">
        <v>0</v>
      </c>
      <c r="AV2329" s="282">
        <f t="shared" si="585"/>
        <v>1.3054332299999999E-6</v>
      </c>
      <c r="AW2329" s="282">
        <f t="shared" si="586"/>
        <v>5.7300250887209999E-9</v>
      </c>
      <c r="AX2329" s="283">
        <f t="shared" si="587"/>
        <v>0</v>
      </c>
      <c r="AY2329" s="157">
        <v>6.1561192000000002E-7</v>
      </c>
      <c r="AZ2329" s="157">
        <v>1.8574498E-9</v>
      </c>
      <c r="BA2329" s="157">
        <v>5.0748180999999998E-14</v>
      </c>
      <c r="BB2329" s="157">
        <v>0</v>
      </c>
      <c r="BC2329" s="157">
        <v>0</v>
      </c>
      <c r="BD2329" s="157">
        <v>0</v>
      </c>
      <c r="BE2329" s="157">
        <v>6.8982130999999995E-7</v>
      </c>
      <c r="BF2329" s="157">
        <v>0</v>
      </c>
      <c r="BG2329" s="157">
        <v>8.0352812000000002E-10</v>
      </c>
      <c r="BH2329" s="157">
        <v>2.8674111000000002E-10</v>
      </c>
      <c r="BI2329" s="157">
        <v>7.0771054000000005E-13</v>
      </c>
      <c r="BJ2329" s="157">
        <v>0</v>
      </c>
      <c r="BK2329" s="157">
        <v>0</v>
      </c>
      <c r="BL2329" s="157">
        <v>0</v>
      </c>
      <c r="BM2329" s="157">
        <v>0</v>
      </c>
      <c r="BN2329" s="157">
        <v>0</v>
      </c>
      <c r="BO2329" s="157">
        <v>2.7815475999999998E-9</v>
      </c>
      <c r="BP2329" s="157">
        <v>0</v>
      </c>
      <c r="BQ2329" s="157">
        <v>0</v>
      </c>
      <c r="BR2329" s="157">
        <v>0</v>
      </c>
      <c r="BS2329" s="157">
        <v>0</v>
      </c>
      <c r="BT2329" s="157">
        <v>0</v>
      </c>
      <c r="BU2329"/>
      <c r="BV2329" s="155">
        <v>3.8374424000000002E-5</v>
      </c>
      <c r="BW2329" s="155">
        <v>5.5397657000000004E-6</v>
      </c>
      <c r="BX2329" s="155">
        <v>1.8496653E-5</v>
      </c>
      <c r="BY2329" s="155">
        <v>2.9386918000000001E-10</v>
      </c>
      <c r="BZ2329" s="155">
        <v>4.5632955000000002E-6</v>
      </c>
      <c r="CA2329" s="155">
        <v>0</v>
      </c>
      <c r="CB2329" s="155">
        <v>7.446455E-6</v>
      </c>
      <c r="CC2329" s="155">
        <v>0</v>
      </c>
      <c r="CD2329" s="155">
        <v>0</v>
      </c>
      <c r="CE2329" s="155">
        <v>6.7784574999999995E-11</v>
      </c>
      <c r="CF2329" s="155">
        <v>0</v>
      </c>
      <c r="CG2329" s="155">
        <v>1.9682899000000001E-6</v>
      </c>
      <c r="CH2329" s="155">
        <v>0</v>
      </c>
      <c r="CI2329" s="155">
        <v>3.5960369000000001E-7</v>
      </c>
      <c r="CJ2329" s="155">
        <v>0</v>
      </c>
      <c r="CK2329" s="155">
        <v>0</v>
      </c>
      <c r="CL2329" s="155">
        <v>0</v>
      </c>
      <c r="CM2329"/>
      <c r="CN2329" s="284">
        <v>0</v>
      </c>
      <c r="CO2329" s="284">
        <v>0.66337491999999998</v>
      </c>
      <c r="CP2329" s="285">
        <v>0</v>
      </c>
      <c r="CQ2329" s="284">
        <v>3.7902270000000002E-3</v>
      </c>
      <c r="CR2329" s="284">
        <v>0</v>
      </c>
      <c r="CS2329" s="284">
        <v>0</v>
      </c>
      <c r="CT2329" s="284">
        <v>2.3162494E-4</v>
      </c>
      <c r="CU2329" s="284">
        <v>0</v>
      </c>
      <c r="CV2329" s="284">
        <v>1.9240030000000001E-4</v>
      </c>
      <c r="CW2329" s="284">
        <v>2.4178335000000001E-4</v>
      </c>
      <c r="CX2329"/>
      <c r="CY2329"/>
      <c r="CZ2329"/>
      <c r="DA2329"/>
      <c r="DB2329" s="212"/>
      <c r="DC2329" s="48"/>
      <c r="DD2329" s="48"/>
      <c r="DE2329" s="48"/>
      <c r="DF2329" s="48"/>
      <c r="DG2329" s="48"/>
      <c r="DH2329" s="48"/>
      <c r="DI2329" s="48"/>
      <c r="DJ2329" s="48"/>
      <c r="DK2329" s="48"/>
      <c r="DL2329" s="48"/>
    </row>
    <row r="2330" spans="1:116" ht="14.4">
      <c r="A2330" t="s">
        <v>3213</v>
      </c>
      <c r="B2330" s="150" t="s">
        <v>325</v>
      </c>
      <c r="C2330" s="151" t="str">
        <f t="shared" si="594"/>
        <v>M.020.09.121</v>
      </c>
      <c r="D2330" s="54" t="s">
        <v>1398</v>
      </c>
      <c r="E2330" s="150" t="s">
        <v>352</v>
      </c>
      <c r="F2330" s="153" t="str">
        <f t="shared" si="595"/>
        <v>Sweet pepper in plastic foil per 500 gram NL</v>
      </c>
      <c r="G2330" s="154">
        <f t="shared" si="593"/>
        <v>1.7513759333333334</v>
      </c>
      <c r="H2330"/>
      <c r="I2330"/>
      <c r="J2330" s="227">
        <f t="shared" si="581"/>
        <v>0.28807726565949399</v>
      </c>
      <c r="K2330"/>
      <c r="L2330" s="280">
        <f t="shared" si="582"/>
        <v>4.0245814000000002E-8</v>
      </c>
      <c r="M2330" s="280">
        <f t="shared" si="583"/>
        <v>2.1531483813679999E-2</v>
      </c>
      <c r="N2330" s="281">
        <f t="shared" si="584"/>
        <v>3.8393516000000002E-3</v>
      </c>
      <c r="O2330" s="280">
        <v>0.26270639000000001</v>
      </c>
      <c r="P2330" s="219">
        <v>1.8256457E-2</v>
      </c>
      <c r="Q2330" s="219">
        <v>2.7374482E-3</v>
      </c>
      <c r="R2330" s="219">
        <v>0</v>
      </c>
      <c r="S2330" s="219">
        <v>0</v>
      </c>
      <c r="T2330" s="219">
        <v>0</v>
      </c>
      <c r="U2330" s="286">
        <v>4.0245814000000002E-8</v>
      </c>
      <c r="V2330" s="286">
        <v>9.8563367999999992E-7</v>
      </c>
      <c r="W2330" s="219">
        <v>0</v>
      </c>
      <c r="X2330" s="219">
        <v>0</v>
      </c>
      <c r="Y2330" s="219">
        <v>0</v>
      </c>
      <c r="Z2330" s="219">
        <v>5.3659298E-4</v>
      </c>
      <c r="AA2330" s="219">
        <v>3.8393516000000002E-3</v>
      </c>
      <c r="AB2330" s="219">
        <v>0</v>
      </c>
      <c r="AC2330"/>
      <c r="AD2330" s="227">
        <f t="shared" si="588"/>
        <v>0.26270639000000001</v>
      </c>
      <c r="AE2330" s="227">
        <f t="shared" si="589"/>
        <v>2.0994931079494E-2</v>
      </c>
      <c r="AF2330" s="227">
        <f t="shared" si="590"/>
        <v>2.4834242433679998E-2</v>
      </c>
      <c r="AG2330" s="227">
        <f t="shared" si="591"/>
        <v>2.1531483813679999E-2</v>
      </c>
      <c r="AH2330" s="227">
        <f t="shared" si="592"/>
        <v>0</v>
      </c>
      <c r="AI2330"/>
      <c r="AJ2330">
        <v>0</v>
      </c>
      <c r="AK2330" s="155">
        <v>0</v>
      </c>
      <c r="AL2330" s="155">
        <v>0</v>
      </c>
      <c r="AM2330" s="155">
        <v>0</v>
      </c>
      <c r="AN2330" s="155">
        <v>0</v>
      </c>
      <c r="AO2330" s="155">
        <v>0</v>
      </c>
      <c r="AP2330" s="155">
        <v>0</v>
      </c>
      <c r="AQ2330"/>
      <c r="AR2330" s="156">
        <v>3.4166973000000003E-2</v>
      </c>
      <c r="AS2330" s="156">
        <v>3.2639950000000001E-2</v>
      </c>
      <c r="AT2330" s="156">
        <v>1.5270225E-3</v>
      </c>
      <c r="AU2330" s="156">
        <v>0</v>
      </c>
      <c r="AV2330" s="282">
        <f t="shared" si="585"/>
        <v>1.9568315799999998E-6</v>
      </c>
      <c r="AW2330" s="282">
        <f t="shared" si="586"/>
        <v>5.6472724242899999E-9</v>
      </c>
      <c r="AX2330" s="283">
        <f t="shared" si="587"/>
        <v>0</v>
      </c>
      <c r="AY2330" s="157">
        <v>1.6252769E-6</v>
      </c>
      <c r="AZ2330" s="157">
        <v>4.9038525999999998E-9</v>
      </c>
      <c r="BA2330" s="157">
        <v>1.3398026E-13</v>
      </c>
      <c r="BB2330" s="157">
        <v>0</v>
      </c>
      <c r="BC2330" s="157">
        <v>0</v>
      </c>
      <c r="BD2330" s="157">
        <v>0</v>
      </c>
      <c r="BE2330" s="157">
        <v>3.3155468000000001E-7</v>
      </c>
      <c r="BF2330" s="157">
        <v>0</v>
      </c>
      <c r="BG2330" s="157">
        <v>3.8620654999999999E-10</v>
      </c>
      <c r="BH2330" s="157">
        <v>1.1265352E-10</v>
      </c>
      <c r="BI2330" s="157">
        <v>9.2014029999999998E-14</v>
      </c>
      <c r="BJ2330" s="157">
        <v>0</v>
      </c>
      <c r="BK2330" s="157">
        <v>0</v>
      </c>
      <c r="BL2330" s="157">
        <v>0</v>
      </c>
      <c r="BM2330" s="157">
        <v>0</v>
      </c>
      <c r="BN2330" s="157">
        <v>0</v>
      </c>
      <c r="BO2330" s="157">
        <v>2.4433376000000002E-10</v>
      </c>
      <c r="BP2330" s="157">
        <v>0</v>
      </c>
      <c r="BQ2330" s="157">
        <v>0</v>
      </c>
      <c r="BR2330" s="157">
        <v>0</v>
      </c>
      <c r="BS2330" s="157">
        <v>0</v>
      </c>
      <c r="BT2330" s="157">
        <v>0</v>
      </c>
      <c r="BU2330"/>
      <c r="BV2330" s="155">
        <v>5.6960335E-5</v>
      </c>
      <c r="BW2330" s="155">
        <v>2.6626246E-6</v>
      </c>
      <c r="BX2330" s="155">
        <v>4.8833008E-5</v>
      </c>
      <c r="BY2330" s="155">
        <v>1.1545396E-10</v>
      </c>
      <c r="BZ2330" s="155">
        <v>2.1932955E-6</v>
      </c>
      <c r="CA2330" s="155">
        <v>0</v>
      </c>
      <c r="CB2330" s="155">
        <v>2.9255287000000001E-6</v>
      </c>
      <c r="CC2330" s="155">
        <v>0</v>
      </c>
      <c r="CD2330" s="155">
        <v>0</v>
      </c>
      <c r="CE2330" s="155">
        <v>2.6630888999999999E-11</v>
      </c>
      <c r="CF2330" s="155">
        <v>0</v>
      </c>
      <c r="CG2330" s="155">
        <v>1.7289644E-7</v>
      </c>
      <c r="CH2330" s="155">
        <v>0</v>
      </c>
      <c r="CI2330" s="155">
        <v>1.7283938000000001E-7</v>
      </c>
      <c r="CJ2330" s="155">
        <v>0</v>
      </c>
      <c r="CK2330" s="155">
        <v>0</v>
      </c>
      <c r="CL2330" s="155">
        <v>0</v>
      </c>
      <c r="CM2330"/>
      <c r="CN2330" s="284">
        <v>0</v>
      </c>
      <c r="CO2330" s="284">
        <v>1.7513759</v>
      </c>
      <c r="CP2330" s="285">
        <v>0</v>
      </c>
      <c r="CQ2330" s="284">
        <v>1.821729E-3</v>
      </c>
      <c r="CR2330" s="284">
        <v>0</v>
      </c>
      <c r="CS2330" s="284">
        <v>0</v>
      </c>
      <c r="CT2330" s="284">
        <v>1.1132786000000001E-4</v>
      </c>
      <c r="CU2330" s="284">
        <v>0</v>
      </c>
      <c r="CV2330" s="284">
        <v>7.5589335999999997E-5</v>
      </c>
      <c r="CW2330" s="284">
        <v>3.1435819E-5</v>
      </c>
      <c r="CX2330"/>
      <c r="CY2330"/>
      <c r="CZ2330"/>
      <c r="DA2330"/>
      <c r="DB2330" s="212"/>
      <c r="DC2330" s="48"/>
      <c r="DD2330" s="48"/>
      <c r="DE2330" s="48"/>
      <c r="DF2330" s="48"/>
      <c r="DG2330" s="48"/>
      <c r="DH2330" s="48"/>
      <c r="DI2330" s="48"/>
      <c r="DJ2330" s="48"/>
      <c r="DK2330" s="48"/>
      <c r="DL2330" s="48"/>
    </row>
    <row r="2331" spans="1:116" ht="14.4">
      <c r="A2331" t="s">
        <v>3214</v>
      </c>
      <c r="B2331" s="150" t="s">
        <v>325</v>
      </c>
      <c r="C2331" s="151" t="str">
        <f t="shared" si="594"/>
        <v>M.020.09.122</v>
      </c>
      <c r="D2331" s="54" t="s">
        <v>1398</v>
      </c>
      <c r="E2331" s="150" t="s">
        <v>352</v>
      </c>
      <c r="F2331" s="153" t="str">
        <f t="shared" si="595"/>
        <v>Sweetcorn in food can NL</v>
      </c>
      <c r="G2331" s="154">
        <f t="shared" si="593"/>
        <v>1.8127586666666666</v>
      </c>
      <c r="H2331"/>
      <c r="I2331"/>
      <c r="J2331" s="227">
        <f t="shared" si="581"/>
        <v>0.44971423767922997</v>
      </c>
      <c r="K2331"/>
      <c r="L2331" s="280">
        <f t="shared" si="582"/>
        <v>2.3591993E-7</v>
      </c>
      <c r="M2331" s="280">
        <f t="shared" si="583"/>
        <v>0.11762454775929999</v>
      </c>
      <c r="N2331" s="281">
        <f t="shared" si="584"/>
        <v>6.0175654000000002E-2</v>
      </c>
      <c r="O2331" s="280">
        <v>0.27191379999999998</v>
      </c>
      <c r="P2331" s="219">
        <v>7.7918105000000001E-2</v>
      </c>
      <c r="Q2331" s="219">
        <v>1.6046851000000001E-2</v>
      </c>
      <c r="R2331" s="219">
        <v>0</v>
      </c>
      <c r="S2331" s="219">
        <v>0</v>
      </c>
      <c r="T2331" s="219">
        <v>0</v>
      </c>
      <c r="U2331" s="286">
        <v>2.3591993E-7</v>
      </c>
      <c r="V2331" s="286">
        <v>5.7777593000000001E-6</v>
      </c>
      <c r="W2331" s="219">
        <v>0</v>
      </c>
      <c r="X2331" s="219">
        <v>0</v>
      </c>
      <c r="Y2331" s="219">
        <v>0</v>
      </c>
      <c r="Z2331" s="219">
        <v>2.3653813999999999E-2</v>
      </c>
      <c r="AA2331" s="219">
        <v>6.0175654000000002E-2</v>
      </c>
      <c r="AB2331" s="219">
        <v>0</v>
      </c>
      <c r="AC2331"/>
      <c r="AD2331" s="227">
        <f t="shared" si="588"/>
        <v>0.27191379999999998</v>
      </c>
      <c r="AE2331" s="227">
        <f t="shared" si="589"/>
        <v>9.3970969679229993E-2</v>
      </c>
      <c r="AF2331" s="227">
        <f t="shared" si="590"/>
        <v>0.15414638775930001</v>
      </c>
      <c r="AG2331" s="227">
        <f t="shared" si="591"/>
        <v>0.11762454775929999</v>
      </c>
      <c r="AH2331" s="227">
        <f t="shared" si="592"/>
        <v>0</v>
      </c>
      <c r="AI2331"/>
      <c r="AJ2331">
        <v>0</v>
      </c>
      <c r="AK2331" s="155">
        <v>0</v>
      </c>
      <c r="AL2331" s="155">
        <v>0</v>
      </c>
      <c r="AM2331" s="155">
        <v>0</v>
      </c>
      <c r="AN2331" s="155">
        <v>0</v>
      </c>
      <c r="AO2331" s="155">
        <v>0</v>
      </c>
      <c r="AP2331" s="155">
        <v>0</v>
      </c>
      <c r="AQ2331"/>
      <c r="AR2331" s="156">
        <v>5.6572432999999998E-2</v>
      </c>
      <c r="AS2331" s="156">
        <v>5.1663082999999999E-2</v>
      </c>
      <c r="AT2331" s="156">
        <v>4.9093495000000001E-3</v>
      </c>
      <c r="AU2331" s="156">
        <v>0</v>
      </c>
      <c r="AV2331" s="282">
        <f t="shared" si="585"/>
        <v>3.0973071999999998E-6</v>
      </c>
      <c r="AW2331" s="282">
        <f t="shared" si="586"/>
        <v>1.815587815786E-8</v>
      </c>
      <c r="AX2331" s="283">
        <f t="shared" si="587"/>
        <v>0</v>
      </c>
      <c r="AY2331" s="157">
        <v>1.6822400999999999E-6</v>
      </c>
      <c r="AZ2331" s="157">
        <v>5.0757243000000001E-9</v>
      </c>
      <c r="BA2331" s="157">
        <v>1.3867604E-13</v>
      </c>
      <c r="BB2331" s="157">
        <v>0</v>
      </c>
      <c r="BC2331" s="157">
        <v>0</v>
      </c>
      <c r="BD2331" s="157">
        <v>0</v>
      </c>
      <c r="BE2331" s="157">
        <v>1.4150671000000001E-6</v>
      </c>
      <c r="BF2331" s="157">
        <v>0</v>
      </c>
      <c r="BG2331" s="157">
        <v>1.6483198999999999E-9</v>
      </c>
      <c r="BH2331" s="157">
        <v>6.6037203000000001E-10</v>
      </c>
      <c r="BI2331" s="157">
        <v>7.2925182000000005E-13</v>
      </c>
      <c r="BJ2331" s="157">
        <v>0</v>
      </c>
      <c r="BK2331" s="157">
        <v>0</v>
      </c>
      <c r="BL2331" s="157">
        <v>0</v>
      </c>
      <c r="BM2331" s="157">
        <v>0</v>
      </c>
      <c r="BN2331" s="157">
        <v>0</v>
      </c>
      <c r="BO2331" s="157">
        <v>1.0770594000000001E-8</v>
      </c>
      <c r="BP2331" s="157">
        <v>0</v>
      </c>
      <c r="BQ2331" s="157">
        <v>0</v>
      </c>
      <c r="BR2331" s="157">
        <v>0</v>
      </c>
      <c r="BS2331" s="157">
        <v>0</v>
      </c>
      <c r="BT2331" s="157">
        <v>0</v>
      </c>
      <c r="BU2331"/>
      <c r="BV2331" s="155">
        <v>9.6778879999999995E-5</v>
      </c>
      <c r="BW2331" s="155">
        <v>1.1364016E-5</v>
      </c>
      <c r="BX2331" s="155">
        <v>5.0544521999999997E-5</v>
      </c>
      <c r="BY2331" s="155">
        <v>6.7678815000000003E-10</v>
      </c>
      <c r="BZ2331" s="155">
        <v>9.3609304000000006E-6</v>
      </c>
      <c r="CA2331" s="155">
        <v>0</v>
      </c>
      <c r="CB2331" s="155">
        <v>1.7149374000000001E-5</v>
      </c>
      <c r="CC2331" s="155">
        <v>0</v>
      </c>
      <c r="CD2331" s="155">
        <v>0</v>
      </c>
      <c r="CE2331" s="155">
        <v>1.5610959E-10</v>
      </c>
      <c r="CF2331" s="155">
        <v>0</v>
      </c>
      <c r="CG2331" s="155">
        <v>7.6215311000000004E-6</v>
      </c>
      <c r="CH2331" s="155">
        <v>0</v>
      </c>
      <c r="CI2331" s="155">
        <v>7.3767414999999998E-7</v>
      </c>
      <c r="CJ2331" s="155">
        <v>0</v>
      </c>
      <c r="CK2331" s="155">
        <v>0</v>
      </c>
      <c r="CL2331" s="155">
        <v>0</v>
      </c>
      <c r="CM2331"/>
      <c r="CN2331" s="284">
        <v>0</v>
      </c>
      <c r="CO2331" s="284">
        <v>1.8127587000000001</v>
      </c>
      <c r="CP2331" s="285">
        <v>0</v>
      </c>
      <c r="CQ2331" s="284">
        <v>7.7750939999999998E-3</v>
      </c>
      <c r="CR2331" s="284">
        <v>0</v>
      </c>
      <c r="CS2331" s="284">
        <v>0</v>
      </c>
      <c r="CT2331" s="284">
        <v>4.7514455000000001E-4</v>
      </c>
      <c r="CU2331" s="284">
        <v>0</v>
      </c>
      <c r="CV2331" s="284">
        <v>4.4310273999999998E-4</v>
      </c>
      <c r="CW2331" s="284">
        <v>2.4914274999999998E-4</v>
      </c>
      <c r="CX2331"/>
      <c r="CY2331"/>
      <c r="CZ2331"/>
      <c r="DA2331"/>
      <c r="DB2331" s="212"/>
      <c r="DC2331" s="48"/>
      <c r="DD2331" s="48"/>
      <c r="DE2331" s="48"/>
      <c r="DF2331" s="48"/>
      <c r="DG2331" s="48"/>
      <c r="DH2331" s="48"/>
      <c r="DI2331" s="48"/>
      <c r="DJ2331" s="48"/>
      <c r="DK2331" s="48"/>
      <c r="DL2331" s="48"/>
    </row>
    <row r="2332" spans="1:116" ht="14.4">
      <c r="A2332" t="s">
        <v>3215</v>
      </c>
      <c r="B2332" s="150" t="s">
        <v>325</v>
      </c>
      <c r="C2332" s="151" t="str">
        <f t="shared" si="594"/>
        <v>M.020.09.123</v>
      </c>
      <c r="D2332" s="54" t="s">
        <v>1398</v>
      </c>
      <c r="E2332" s="150" t="s">
        <v>352</v>
      </c>
      <c r="F2332" s="153" t="str">
        <f t="shared" si="595"/>
        <v>Sweetcorn in glass jarper 720 ml NL</v>
      </c>
      <c r="G2332" s="154">
        <f t="shared" si="593"/>
        <v>1.3576529333333334</v>
      </c>
      <c r="H2332"/>
      <c r="I2332"/>
      <c r="J2332" s="227">
        <f t="shared" si="581"/>
        <v>0.34269443851914999</v>
      </c>
      <c r="K2332"/>
      <c r="L2332" s="280">
        <f t="shared" si="582"/>
        <v>1.2377705000000001E-7</v>
      </c>
      <c r="M2332" s="280">
        <f t="shared" si="583"/>
        <v>9.6782863742100003E-2</v>
      </c>
      <c r="N2332" s="281">
        <f t="shared" si="584"/>
        <v>4.2263510999999997E-2</v>
      </c>
      <c r="O2332" s="280">
        <v>0.20364794</v>
      </c>
      <c r="P2332" s="219">
        <v>6.4490607000000005E-2</v>
      </c>
      <c r="Q2332" s="219">
        <v>8.4190933999999992E-3</v>
      </c>
      <c r="R2332" s="219">
        <v>0</v>
      </c>
      <c r="S2332" s="219">
        <v>0</v>
      </c>
      <c r="T2332" s="219">
        <v>0</v>
      </c>
      <c r="U2332" s="286">
        <v>1.2377705000000001E-7</v>
      </c>
      <c r="V2332" s="286">
        <v>3.0313420999999999E-6</v>
      </c>
      <c r="W2332" s="219">
        <v>0</v>
      </c>
      <c r="X2332" s="219">
        <v>0</v>
      </c>
      <c r="Y2332" s="219">
        <v>0</v>
      </c>
      <c r="Z2332" s="219">
        <v>2.3870131999999999E-2</v>
      </c>
      <c r="AA2332" s="219">
        <v>4.2263510999999997E-2</v>
      </c>
      <c r="AB2332" s="219">
        <v>0</v>
      </c>
      <c r="AC2332"/>
      <c r="AD2332" s="227">
        <f t="shared" si="588"/>
        <v>0.20364794</v>
      </c>
      <c r="AE2332" s="227">
        <f t="shared" si="589"/>
        <v>7.2912855519149999E-2</v>
      </c>
      <c r="AF2332" s="227">
        <f t="shared" si="590"/>
        <v>0.1151762427421</v>
      </c>
      <c r="AG2332" s="227">
        <f t="shared" si="591"/>
        <v>9.6782863742100003E-2</v>
      </c>
      <c r="AH2332" s="227">
        <f t="shared" si="592"/>
        <v>0</v>
      </c>
      <c r="AI2332"/>
      <c r="AJ2332">
        <v>0</v>
      </c>
      <c r="AK2332" s="155">
        <v>0</v>
      </c>
      <c r="AL2332" s="155">
        <v>0</v>
      </c>
      <c r="AM2332" s="155">
        <v>0</v>
      </c>
      <c r="AN2332" s="155">
        <v>0</v>
      </c>
      <c r="AO2332" s="155">
        <v>0</v>
      </c>
      <c r="AP2332" s="155">
        <v>0</v>
      </c>
      <c r="AQ2332"/>
      <c r="AR2332" s="156">
        <v>4.4980674999999998E-2</v>
      </c>
      <c r="AS2332" s="156">
        <v>4.0550963000000002E-2</v>
      </c>
      <c r="AT2332" s="156">
        <v>4.4297128999999996E-3</v>
      </c>
      <c r="AU2332" s="156">
        <v>0</v>
      </c>
      <c r="AV2332" s="282">
        <f t="shared" si="585"/>
        <v>2.4311129000000001E-6</v>
      </c>
      <c r="AW2332" s="282">
        <f t="shared" si="586"/>
        <v>1.6382074333720001E-8</v>
      </c>
      <c r="AX2332" s="283">
        <f t="shared" si="587"/>
        <v>0</v>
      </c>
      <c r="AY2332" s="157">
        <v>1.2599018999999999E-6</v>
      </c>
      <c r="AZ2332" s="157">
        <v>3.8014281999999996E-9</v>
      </c>
      <c r="BA2332" s="157">
        <v>1.0386045000000001E-13</v>
      </c>
      <c r="BB2332" s="157">
        <v>0</v>
      </c>
      <c r="BC2332" s="157">
        <v>0</v>
      </c>
      <c r="BD2332" s="157">
        <v>0</v>
      </c>
      <c r="BE2332" s="157">
        <v>1.171211E-6</v>
      </c>
      <c r="BF2332" s="157">
        <v>0</v>
      </c>
      <c r="BG2332" s="157">
        <v>1.3642677E-9</v>
      </c>
      <c r="BH2332" s="157">
        <v>3.4646884E-10</v>
      </c>
      <c r="BI2332" s="157">
        <v>7.1273326999999996E-13</v>
      </c>
      <c r="BJ2332" s="157">
        <v>0</v>
      </c>
      <c r="BK2332" s="157">
        <v>0</v>
      </c>
      <c r="BL2332" s="157">
        <v>0</v>
      </c>
      <c r="BM2332" s="157">
        <v>0</v>
      </c>
      <c r="BN2332" s="157">
        <v>0</v>
      </c>
      <c r="BO2332" s="157">
        <v>1.0869092999999999E-8</v>
      </c>
      <c r="BP2332" s="157">
        <v>0</v>
      </c>
      <c r="BQ2332" s="157">
        <v>0</v>
      </c>
      <c r="BR2332" s="157">
        <v>0</v>
      </c>
      <c r="BS2332" s="157">
        <v>0</v>
      </c>
      <c r="BT2332" s="157">
        <v>0</v>
      </c>
      <c r="BU2332"/>
      <c r="BV2332" s="155">
        <v>7.2308176999999997E-5</v>
      </c>
      <c r="BW2332" s="155">
        <v>9.4056736999999995E-6</v>
      </c>
      <c r="BX2332" s="155">
        <v>3.7854966000000003E-5</v>
      </c>
      <c r="BY2332" s="155">
        <v>3.5508167000000002E-10</v>
      </c>
      <c r="BZ2332" s="155">
        <v>7.7477768999999994E-6</v>
      </c>
      <c r="CA2332" s="155">
        <v>0</v>
      </c>
      <c r="CB2332" s="155">
        <v>8.9975397999999994E-6</v>
      </c>
      <c r="CC2332" s="155">
        <v>0</v>
      </c>
      <c r="CD2332" s="155">
        <v>0</v>
      </c>
      <c r="CE2332" s="155">
        <v>8.1903994999999995E-11</v>
      </c>
      <c r="CF2332" s="155">
        <v>0</v>
      </c>
      <c r="CG2332" s="155">
        <v>7.6912312999999998E-6</v>
      </c>
      <c r="CH2332" s="155">
        <v>0</v>
      </c>
      <c r="CI2332" s="155">
        <v>6.1055199000000004E-7</v>
      </c>
      <c r="CJ2332" s="155">
        <v>0</v>
      </c>
      <c r="CK2332" s="155">
        <v>0</v>
      </c>
      <c r="CL2332" s="155">
        <v>0</v>
      </c>
      <c r="CM2332"/>
      <c r="CN2332" s="284">
        <v>0</v>
      </c>
      <c r="CO2332" s="284">
        <v>1.3576528999999999</v>
      </c>
      <c r="CP2332" s="285">
        <v>0</v>
      </c>
      <c r="CQ2332" s="284">
        <v>6.4352250000000001E-3</v>
      </c>
      <c r="CR2332" s="284">
        <v>0</v>
      </c>
      <c r="CS2332" s="284">
        <v>0</v>
      </c>
      <c r="CT2332" s="284">
        <v>3.9326368000000003E-4</v>
      </c>
      <c r="CU2332" s="284">
        <v>0</v>
      </c>
      <c r="CV2332" s="284">
        <v>2.3247698E-4</v>
      </c>
      <c r="CW2332" s="284">
        <v>2.4349931999999999E-4</v>
      </c>
      <c r="CX2332"/>
      <c r="CY2332"/>
      <c r="CZ2332"/>
      <c r="DA2332"/>
      <c r="DB2332" s="212"/>
      <c r="DC2332" s="48"/>
      <c r="DD2332" s="48"/>
      <c r="DE2332" s="48"/>
      <c r="DF2332" s="48"/>
      <c r="DG2332" s="48"/>
      <c r="DH2332" s="48"/>
      <c r="DI2332" s="48"/>
      <c r="DJ2332" s="48"/>
      <c r="DK2332" s="48"/>
      <c r="DL2332" s="48"/>
    </row>
    <row r="2333" spans="1:116" ht="14.4">
      <c r="A2333" t="s">
        <v>3216</v>
      </c>
      <c r="B2333" s="150" t="s">
        <v>325</v>
      </c>
      <c r="C2333" s="151" t="str">
        <f t="shared" si="594"/>
        <v>M.020.09.124</v>
      </c>
      <c r="D2333" s="54" t="s">
        <v>1398</v>
      </c>
      <c r="E2333" s="150" t="s">
        <v>352</v>
      </c>
      <c r="F2333" s="153" t="str">
        <f t="shared" si="595"/>
        <v>Tomato, not packed NL</v>
      </c>
      <c r="G2333" s="154">
        <f t="shared" si="593"/>
        <v>0.8317595333333333</v>
      </c>
      <c r="H2333"/>
      <c r="I2333"/>
      <c r="J2333" s="227">
        <f t="shared" si="581"/>
        <v>0.13828866302774701</v>
      </c>
      <c r="K2333"/>
      <c r="L2333" s="280">
        <f t="shared" si="582"/>
        <v>1.7554796999999999E-8</v>
      </c>
      <c r="M2333" s="280">
        <f t="shared" si="583"/>
        <v>1.018978847295E-2</v>
      </c>
      <c r="N2333" s="281">
        <f t="shared" si="584"/>
        <v>3.3349270000000001E-3</v>
      </c>
      <c r="O2333" s="280">
        <v>0.12476393</v>
      </c>
      <c r="P2333" s="219">
        <v>8.7494209000000007E-3</v>
      </c>
      <c r="Q2333" s="219">
        <v>1.1940459E-3</v>
      </c>
      <c r="R2333" s="219">
        <v>0</v>
      </c>
      <c r="S2333" s="219">
        <v>0</v>
      </c>
      <c r="T2333" s="219">
        <v>0</v>
      </c>
      <c r="U2333" s="286">
        <v>1.7554796999999999E-8</v>
      </c>
      <c r="V2333" s="286">
        <v>4.2992294999999998E-7</v>
      </c>
      <c r="W2333" s="219">
        <v>0</v>
      </c>
      <c r="X2333" s="219">
        <v>0</v>
      </c>
      <c r="Y2333" s="219">
        <v>0</v>
      </c>
      <c r="Z2333" s="219">
        <v>2.4589175000000002E-4</v>
      </c>
      <c r="AA2333" s="219">
        <v>3.3349270000000001E-3</v>
      </c>
      <c r="AB2333" s="219">
        <v>0</v>
      </c>
      <c r="AC2333"/>
      <c r="AD2333" s="227">
        <f t="shared" si="588"/>
        <v>0.12476393</v>
      </c>
      <c r="AE2333" s="227">
        <f t="shared" si="589"/>
        <v>9.9439142777470006E-3</v>
      </c>
      <c r="AF2333" s="227">
        <f t="shared" si="590"/>
        <v>1.3278823722950001E-2</v>
      </c>
      <c r="AG2333" s="227">
        <f t="shared" si="591"/>
        <v>1.018978847295E-2</v>
      </c>
      <c r="AH2333" s="227">
        <f t="shared" si="592"/>
        <v>0</v>
      </c>
      <c r="AI2333"/>
      <c r="AJ2333">
        <v>0</v>
      </c>
      <c r="AK2333" s="155">
        <v>0</v>
      </c>
      <c r="AL2333" s="155">
        <v>0</v>
      </c>
      <c r="AM2333" s="155">
        <v>0</v>
      </c>
      <c r="AN2333" s="155">
        <v>0</v>
      </c>
      <c r="AO2333" s="155">
        <v>0</v>
      </c>
      <c r="AP2333" s="155">
        <v>0</v>
      </c>
      <c r="AQ2333"/>
      <c r="AR2333" s="156">
        <v>1.6248632999999998E-2</v>
      </c>
      <c r="AS2333" s="156">
        <v>1.5525255E-2</v>
      </c>
      <c r="AT2333" s="156">
        <v>7.2337838999999996E-4</v>
      </c>
      <c r="AU2333" s="156">
        <v>0</v>
      </c>
      <c r="AV2333" s="282">
        <f t="shared" si="585"/>
        <v>9.3077067999999999E-7</v>
      </c>
      <c r="AW2333" s="282">
        <f t="shared" si="586"/>
        <v>2.675215911921E-9</v>
      </c>
      <c r="AX2333" s="283">
        <f t="shared" si="587"/>
        <v>0</v>
      </c>
      <c r="AY2333" s="157">
        <v>7.7187284999999995E-7</v>
      </c>
      <c r="AZ2333" s="157">
        <v>2.3289266999999999E-9</v>
      </c>
      <c r="BA2333" s="157">
        <v>6.3629605000000004E-14</v>
      </c>
      <c r="BB2333" s="157">
        <v>0</v>
      </c>
      <c r="BC2333" s="157">
        <v>0</v>
      </c>
      <c r="BD2333" s="157">
        <v>0</v>
      </c>
      <c r="BE2333" s="157">
        <v>1.5889782999999999E-7</v>
      </c>
      <c r="BF2333" s="157">
        <v>0</v>
      </c>
      <c r="BG2333" s="157">
        <v>1.8508978000000001E-10</v>
      </c>
      <c r="BH2333" s="157">
        <v>4.9138269E-11</v>
      </c>
      <c r="BI2333" s="157">
        <v>3.2493315999999998E-14</v>
      </c>
      <c r="BJ2333" s="157">
        <v>0</v>
      </c>
      <c r="BK2333" s="157">
        <v>0</v>
      </c>
      <c r="BL2333" s="157">
        <v>0</v>
      </c>
      <c r="BM2333" s="157">
        <v>0</v>
      </c>
      <c r="BN2333" s="157">
        <v>0</v>
      </c>
      <c r="BO2333" s="157">
        <v>1.1196504E-10</v>
      </c>
      <c r="BP2333" s="157">
        <v>0</v>
      </c>
      <c r="BQ2333" s="157">
        <v>0</v>
      </c>
      <c r="BR2333" s="157">
        <v>0</v>
      </c>
      <c r="BS2333" s="157">
        <v>0</v>
      </c>
      <c r="BT2333" s="157">
        <v>0</v>
      </c>
      <c r="BU2333"/>
      <c r="BV2333" s="155">
        <v>2.6957075000000001E-5</v>
      </c>
      <c r="BW2333" s="155">
        <v>1.2760649000000001E-6</v>
      </c>
      <c r="BX2333" s="155">
        <v>2.3191662999999999E-5</v>
      </c>
      <c r="BY2333" s="155">
        <v>5.0359791999999997E-11</v>
      </c>
      <c r="BZ2333" s="155">
        <v>1.0511385000000001E-6</v>
      </c>
      <c r="CA2333" s="155">
        <v>0</v>
      </c>
      <c r="CB2333" s="155">
        <v>1.2760846E-6</v>
      </c>
      <c r="CC2333" s="155">
        <v>0</v>
      </c>
      <c r="CD2333" s="155">
        <v>0</v>
      </c>
      <c r="CE2333" s="155">
        <v>1.1616111E-11</v>
      </c>
      <c r="CF2333" s="155">
        <v>0</v>
      </c>
      <c r="CG2333" s="155">
        <v>7.9229153E-8</v>
      </c>
      <c r="CH2333" s="155">
        <v>0</v>
      </c>
      <c r="CI2333" s="155">
        <v>8.2833400999999997E-8</v>
      </c>
      <c r="CJ2333" s="155">
        <v>0</v>
      </c>
      <c r="CK2333" s="155">
        <v>0</v>
      </c>
      <c r="CL2333" s="155">
        <v>0</v>
      </c>
      <c r="CM2333"/>
      <c r="CN2333" s="284">
        <v>0</v>
      </c>
      <c r="CO2333" s="284">
        <v>0.83175953999999996</v>
      </c>
      <c r="CP2333" s="285">
        <v>0</v>
      </c>
      <c r="CQ2333" s="284">
        <v>8.7306500000000002E-4</v>
      </c>
      <c r="CR2333" s="284">
        <v>0</v>
      </c>
      <c r="CS2333" s="284">
        <v>0</v>
      </c>
      <c r="CT2333" s="284">
        <v>5.3353963000000003E-5</v>
      </c>
      <c r="CU2333" s="284">
        <v>0</v>
      </c>
      <c r="CV2333" s="284">
        <v>3.2971266000000001E-5</v>
      </c>
      <c r="CW2333" s="284">
        <v>1.1101068E-5</v>
      </c>
      <c r="CX2333"/>
      <c r="CY2333"/>
      <c r="CZ2333"/>
      <c r="DA2333"/>
      <c r="DB2333" s="212"/>
      <c r="DC2333" s="48"/>
      <c r="DD2333" s="48"/>
      <c r="DE2333" s="48"/>
      <c r="DF2333" s="48"/>
      <c r="DG2333" s="48"/>
      <c r="DH2333" s="48"/>
      <c r="DI2333" s="48"/>
      <c r="DJ2333" s="48"/>
      <c r="DK2333" s="48"/>
      <c r="DL2333" s="48"/>
    </row>
    <row r="2334" spans="1:116" ht="14.4">
      <c r="B2334" s="150"/>
      <c r="C2334" s="151"/>
      <c r="D2334" s="51" t="s">
        <v>1399</v>
      </c>
      <c r="E2334" s="150"/>
      <c r="F2334"/>
      <c r="G2334"/>
      <c r="H2334"/>
      <c r="I2334"/>
      <c r="J2334"/>
      <c r="K2334"/>
      <c r="L2334"/>
      <c r="M2334"/>
      <c r="N2334" s="174"/>
      <c r="O2334"/>
      <c r="P2334"/>
      <c r="Q2334"/>
      <c r="R2334"/>
      <c r="S2334"/>
      <c r="T2334"/>
      <c r="U2334" s="53"/>
      <c r="V2334" s="53"/>
      <c r="W2334"/>
      <c r="X2334"/>
      <c r="Y2334"/>
      <c r="Z2334"/>
      <c r="AA2334"/>
      <c r="AB2334"/>
      <c r="AC2334"/>
      <c r="AD2334"/>
      <c r="AE2334"/>
      <c r="AF2334"/>
      <c r="AG2334"/>
      <c r="AH2334"/>
      <c r="AI2334"/>
      <c r="AJ2334"/>
      <c r="AK2334"/>
      <c r="AL2334"/>
      <c r="AM2334"/>
      <c r="AN2334"/>
      <c r="AO2334"/>
      <c r="AP2334"/>
      <c r="AQ2334"/>
      <c r="AR2334"/>
      <c r="AS2334"/>
      <c r="AT2334"/>
      <c r="AU2334"/>
      <c r="AX2334" s="19"/>
      <c r="AY2334"/>
      <c r="AZ2334"/>
      <c r="BA2334"/>
      <c r="BB2334"/>
      <c r="BC2334"/>
      <c r="BD2334"/>
      <c r="BE2334"/>
      <c r="BF2334"/>
      <c r="BG2334"/>
      <c r="BH2334"/>
      <c r="BI2334"/>
      <c r="BJ2334"/>
      <c r="BK2334"/>
      <c r="BL2334"/>
      <c r="BM2334"/>
      <c r="BN2334"/>
      <c r="BO2334"/>
      <c r="BP2334"/>
      <c r="BQ2334"/>
      <c r="BR2334"/>
      <c r="BS2334"/>
      <c r="BT2334"/>
      <c r="BU2334"/>
      <c r="BV2334"/>
      <c r="BW2334"/>
      <c r="BX2334"/>
      <c r="BY2334"/>
      <c r="BZ2334"/>
      <c r="CA2334"/>
      <c r="CB2334"/>
      <c r="CC2334"/>
      <c r="CD2334"/>
      <c r="CE2334"/>
      <c r="CF2334"/>
      <c r="CG2334"/>
      <c r="CH2334"/>
      <c r="CI2334"/>
      <c r="CJ2334"/>
      <c r="CK2334"/>
      <c r="CL2334"/>
      <c r="CM2334"/>
      <c r="CN2334"/>
      <c r="CO2334"/>
      <c r="CP2334" s="117"/>
      <c r="CQ2334"/>
      <c r="CR2334"/>
      <c r="CS2334"/>
      <c r="CT2334"/>
      <c r="CU2334"/>
      <c r="CV2334"/>
      <c r="CW2334"/>
      <c r="CX2334"/>
      <c r="CY2334"/>
      <c r="CZ2334"/>
      <c r="DA2334"/>
      <c r="DB2334" s="212"/>
      <c r="DC2334" s="48"/>
      <c r="DD2334" s="48"/>
      <c r="DE2334" s="48"/>
      <c r="DF2334" s="48"/>
      <c r="DG2334" s="48"/>
      <c r="DH2334" s="48"/>
      <c r="DI2334" s="48"/>
      <c r="DJ2334" s="48"/>
      <c r="DK2334" s="48"/>
      <c r="DL2334" s="48"/>
    </row>
    <row r="2335" spans="1:116" ht="14.4">
      <c r="A2335" t="s">
        <v>3217</v>
      </c>
      <c r="B2335" s="150" t="s">
        <v>325</v>
      </c>
      <c r="C2335" s="151" t="str">
        <f t="shared" si="594"/>
        <v>M.020.10.101</v>
      </c>
      <c r="D2335" s="54" t="s">
        <v>1399</v>
      </c>
      <c r="E2335" s="150" t="s">
        <v>352</v>
      </c>
      <c r="F2335" s="153" t="str">
        <f t="shared" si="595"/>
        <v>Fish salad meat packaging per 1 kg NL</v>
      </c>
      <c r="G2335" s="154">
        <f t="shared" si="593"/>
        <v>4.1982555333333336</v>
      </c>
      <c r="H2335"/>
      <c r="I2335"/>
      <c r="J2335" s="227">
        <f t="shared" si="581"/>
        <v>0.89652296562690004</v>
      </c>
      <c r="K2335"/>
      <c r="L2335" s="280">
        <f t="shared" si="582"/>
        <v>5.7063290000000001E-7</v>
      </c>
      <c r="M2335" s="280">
        <f t="shared" si="583"/>
        <v>0.248478620994</v>
      </c>
      <c r="N2335" s="281">
        <f t="shared" si="584"/>
        <v>1.8305444000000001E-2</v>
      </c>
      <c r="O2335" s="280">
        <v>0.62973833000000001</v>
      </c>
      <c r="P2335" s="219">
        <v>0.17345395999999999</v>
      </c>
      <c r="Q2335" s="219">
        <v>3.8813427999999997E-2</v>
      </c>
      <c r="R2335" s="219">
        <v>0</v>
      </c>
      <c r="S2335" s="219">
        <v>0</v>
      </c>
      <c r="T2335" s="219">
        <v>0</v>
      </c>
      <c r="U2335" s="286">
        <v>5.7063290000000001E-7</v>
      </c>
      <c r="V2335" s="286">
        <v>1.3974993999999999E-5</v>
      </c>
      <c r="W2335" s="219">
        <v>0</v>
      </c>
      <c r="X2335" s="219">
        <v>0</v>
      </c>
      <c r="Y2335" s="219">
        <v>0</v>
      </c>
      <c r="Z2335" s="219">
        <v>3.6197258000000003E-2</v>
      </c>
      <c r="AA2335" s="219">
        <v>1.8305444000000001E-2</v>
      </c>
      <c r="AB2335" s="219">
        <v>0</v>
      </c>
      <c r="AC2335"/>
      <c r="AD2335" s="227">
        <f t="shared" si="588"/>
        <v>0.62973833000000001</v>
      </c>
      <c r="AE2335" s="227">
        <f t="shared" si="589"/>
        <v>0.21228193362689998</v>
      </c>
      <c r="AF2335" s="227">
        <f t="shared" si="590"/>
        <v>0.230586806994</v>
      </c>
      <c r="AG2335" s="227">
        <f t="shared" si="591"/>
        <v>0.248478620994</v>
      </c>
      <c r="AH2335" s="227">
        <f t="shared" si="592"/>
        <v>0</v>
      </c>
      <c r="AI2335"/>
      <c r="AJ2335">
        <v>0</v>
      </c>
      <c r="AK2335" s="155">
        <v>0</v>
      </c>
      <c r="AL2335" s="155">
        <v>0</v>
      </c>
      <c r="AM2335" s="155">
        <v>0</v>
      </c>
      <c r="AN2335" s="155">
        <v>0</v>
      </c>
      <c r="AO2335" s="155">
        <v>0</v>
      </c>
      <c r="AP2335" s="155">
        <v>0</v>
      </c>
      <c r="AQ2335"/>
      <c r="AR2335" s="156">
        <v>0.12658875999999999</v>
      </c>
      <c r="AS2335" s="156">
        <v>0.11752845000000001</v>
      </c>
      <c r="AT2335" s="156">
        <v>9.0603061999999998E-3</v>
      </c>
      <c r="AU2335" s="156">
        <v>0</v>
      </c>
      <c r="AV2335" s="282">
        <f t="shared" si="585"/>
        <v>7.0460703999999995E-6</v>
      </c>
      <c r="AW2335" s="282">
        <f t="shared" si="586"/>
        <v>3.3507048975150001E-8</v>
      </c>
      <c r="AX2335" s="283">
        <f t="shared" si="587"/>
        <v>0</v>
      </c>
      <c r="AY2335" s="157">
        <v>3.8959811000000001E-6</v>
      </c>
      <c r="AZ2335" s="157">
        <v>1.1755115E-8</v>
      </c>
      <c r="BA2335" s="157">
        <v>3.2116655000000001E-13</v>
      </c>
      <c r="BB2335" s="157">
        <v>0</v>
      </c>
      <c r="BC2335" s="157">
        <v>0</v>
      </c>
      <c r="BD2335" s="157">
        <v>0</v>
      </c>
      <c r="BE2335" s="157">
        <v>3.1500892999999999E-6</v>
      </c>
      <c r="BF2335" s="157">
        <v>0</v>
      </c>
      <c r="BG2335" s="157">
        <v>3.6693348000000001E-9</v>
      </c>
      <c r="BH2335" s="157">
        <v>1.5972793000000001E-9</v>
      </c>
      <c r="BI2335" s="157">
        <v>2.8377086E-12</v>
      </c>
      <c r="BJ2335" s="157">
        <v>0</v>
      </c>
      <c r="BK2335" s="157">
        <v>0</v>
      </c>
      <c r="BL2335" s="157">
        <v>0</v>
      </c>
      <c r="BM2335" s="157">
        <v>0</v>
      </c>
      <c r="BN2335" s="157">
        <v>0</v>
      </c>
      <c r="BO2335" s="157">
        <v>1.6482161E-8</v>
      </c>
      <c r="BP2335" s="157">
        <v>0</v>
      </c>
      <c r="BQ2335" s="157">
        <v>0</v>
      </c>
      <c r="BR2335" s="157">
        <v>0</v>
      </c>
      <c r="BS2335" s="157">
        <v>0</v>
      </c>
      <c r="BT2335" s="157">
        <v>0</v>
      </c>
      <c r="BU2335"/>
      <c r="BV2335" s="155">
        <v>2.1798192E-4</v>
      </c>
      <c r="BW2335" s="155">
        <v>2.5297503000000001E-5</v>
      </c>
      <c r="BX2335" s="155">
        <v>1.170585E-4</v>
      </c>
      <c r="BY2335" s="155">
        <v>1.6369859000000001E-9</v>
      </c>
      <c r="BZ2335" s="155">
        <v>2.0838423E-5</v>
      </c>
      <c r="CA2335" s="155">
        <v>0</v>
      </c>
      <c r="CB2335" s="155">
        <v>4.1480163000000002E-5</v>
      </c>
      <c r="CC2335" s="155">
        <v>0</v>
      </c>
      <c r="CD2335" s="155">
        <v>0</v>
      </c>
      <c r="CE2335" s="155">
        <v>3.7759111000000002E-10</v>
      </c>
      <c r="CF2335" s="155">
        <v>0</v>
      </c>
      <c r="CG2335" s="155">
        <v>1.1663173E-5</v>
      </c>
      <c r="CH2335" s="155">
        <v>0</v>
      </c>
      <c r="CI2335" s="155">
        <v>1.6421407999999999E-6</v>
      </c>
      <c r="CJ2335" s="155">
        <v>0</v>
      </c>
      <c r="CK2335" s="155">
        <v>0</v>
      </c>
      <c r="CL2335" s="155">
        <v>0</v>
      </c>
      <c r="CM2335"/>
      <c r="CN2335" s="284">
        <v>0</v>
      </c>
      <c r="CO2335" s="284">
        <v>4.1982555000000001</v>
      </c>
      <c r="CP2335" s="285">
        <v>0</v>
      </c>
      <c r="CQ2335" s="284">
        <v>1.7308183000000001E-2</v>
      </c>
      <c r="CR2335" s="284">
        <v>0</v>
      </c>
      <c r="CS2335" s="284">
        <v>0</v>
      </c>
      <c r="CT2335" s="284">
        <v>1.0577220999999999E-3</v>
      </c>
      <c r="CU2335" s="284">
        <v>0</v>
      </c>
      <c r="CV2335" s="284">
        <v>1.0717577E-3</v>
      </c>
      <c r="CW2335" s="284">
        <v>9.6947926999999998E-4</v>
      </c>
      <c r="CX2335"/>
      <c r="CY2335"/>
      <c r="CZ2335"/>
      <c r="DA2335"/>
      <c r="DB2335" s="212"/>
      <c r="DC2335" s="48"/>
      <c r="DD2335" s="48"/>
      <c r="DE2335" s="48"/>
      <c r="DF2335" s="48"/>
      <c r="DG2335" s="48"/>
      <c r="DH2335" s="48"/>
      <c r="DI2335" s="48"/>
      <c r="DJ2335" s="48"/>
      <c r="DK2335" s="48"/>
      <c r="DL2335" s="48"/>
    </row>
    <row r="2336" spans="1:116" ht="14.4">
      <c r="A2336" t="s">
        <v>3218</v>
      </c>
      <c r="B2336" s="150" t="s">
        <v>325</v>
      </c>
      <c r="C2336" s="151" t="str">
        <f t="shared" si="594"/>
        <v>M.020.10.102</v>
      </c>
      <c r="D2336" s="54" t="s">
        <v>1399</v>
      </c>
      <c r="E2336" s="150" t="s">
        <v>352</v>
      </c>
      <c r="F2336" s="153" t="str">
        <f t="shared" si="595"/>
        <v>Hummus, natural in plastic boxper 250 gram NL</v>
      </c>
      <c r="G2336" s="154">
        <f t="shared" si="593"/>
        <v>2.8902782666666669</v>
      </c>
      <c r="H2336"/>
      <c r="I2336"/>
      <c r="J2336" s="227">
        <f t="shared" si="581"/>
        <v>0.61514256116981003</v>
      </c>
      <c r="K2336"/>
      <c r="L2336" s="280">
        <f t="shared" si="582"/>
        <v>1.9643401000000001E-7</v>
      </c>
      <c r="M2336" s="280">
        <f t="shared" si="583"/>
        <v>0.1549143217358</v>
      </c>
      <c r="N2336" s="281">
        <f t="shared" si="584"/>
        <v>2.6686303000000001E-2</v>
      </c>
      <c r="O2336" s="280">
        <v>0.43354174000000001</v>
      </c>
      <c r="P2336" s="219">
        <v>4.7598708000000003E-2</v>
      </c>
      <c r="Q2336" s="219">
        <v>1.3361090000000001E-2</v>
      </c>
      <c r="R2336" s="219">
        <v>0</v>
      </c>
      <c r="S2336" s="219">
        <v>0</v>
      </c>
      <c r="T2336" s="219">
        <v>0</v>
      </c>
      <c r="U2336" s="286">
        <v>1.9643401000000001E-7</v>
      </c>
      <c r="V2336" s="286">
        <v>4.8107357999999998E-6</v>
      </c>
      <c r="W2336" s="219">
        <v>0</v>
      </c>
      <c r="X2336" s="219">
        <v>0</v>
      </c>
      <c r="Y2336" s="219">
        <v>0</v>
      </c>
      <c r="Z2336" s="219">
        <v>9.3949713000000004E-2</v>
      </c>
      <c r="AA2336" s="219">
        <v>2.6686303000000001E-2</v>
      </c>
      <c r="AB2336" s="219">
        <v>0</v>
      </c>
      <c r="AC2336"/>
      <c r="AD2336" s="227">
        <f t="shared" si="588"/>
        <v>0.43354174000000001</v>
      </c>
      <c r="AE2336" s="227">
        <f t="shared" si="589"/>
        <v>6.0964805169810003E-2</v>
      </c>
      <c r="AF2336" s="227">
        <f t="shared" si="590"/>
        <v>8.7650911735800002E-2</v>
      </c>
      <c r="AG2336" s="227">
        <f t="shared" si="591"/>
        <v>0.1549143217358</v>
      </c>
      <c r="AH2336" s="227">
        <f t="shared" si="592"/>
        <v>0</v>
      </c>
      <c r="AI2336"/>
      <c r="AJ2336">
        <v>0</v>
      </c>
      <c r="AK2336" s="155">
        <v>0</v>
      </c>
      <c r="AL2336" s="155">
        <v>0</v>
      </c>
      <c r="AM2336" s="155">
        <v>0</v>
      </c>
      <c r="AN2336" s="155">
        <v>0</v>
      </c>
      <c r="AO2336" s="155">
        <v>0</v>
      </c>
      <c r="AP2336" s="155">
        <v>0</v>
      </c>
      <c r="AQ2336"/>
      <c r="AR2336" s="156">
        <v>7.3334539000000004E-2</v>
      </c>
      <c r="AS2336" s="156">
        <v>5.9157557E-2</v>
      </c>
      <c r="AT2336" s="156">
        <v>1.4176981E-2</v>
      </c>
      <c r="AU2336" s="156">
        <v>0</v>
      </c>
      <c r="AV2336" s="282">
        <f t="shared" si="585"/>
        <v>3.5466161400000002E-6</v>
      </c>
      <c r="AW2336" s="282">
        <f t="shared" si="586"/>
        <v>5.2429663572300003E-8</v>
      </c>
      <c r="AX2336" s="283">
        <f t="shared" si="587"/>
        <v>0</v>
      </c>
      <c r="AY2336" s="157">
        <v>2.6821782E-6</v>
      </c>
      <c r="AZ2336" s="157">
        <v>8.0927791000000008E-9</v>
      </c>
      <c r="BA2336" s="157">
        <v>2.2110629E-13</v>
      </c>
      <c r="BB2336" s="157">
        <v>0</v>
      </c>
      <c r="BC2336" s="157">
        <v>0</v>
      </c>
      <c r="BD2336" s="157">
        <v>0</v>
      </c>
      <c r="BE2336" s="157">
        <v>8.6443794000000002E-7</v>
      </c>
      <c r="BF2336" s="157">
        <v>0</v>
      </c>
      <c r="BG2336" s="157">
        <v>1.0069277E-9</v>
      </c>
      <c r="BH2336" s="157">
        <v>5.4984557999999998E-10</v>
      </c>
      <c r="BI2336" s="157">
        <v>5.6408600999999997E-13</v>
      </c>
      <c r="BJ2336" s="157">
        <v>0</v>
      </c>
      <c r="BK2336" s="157">
        <v>0</v>
      </c>
      <c r="BL2336" s="157">
        <v>0</v>
      </c>
      <c r="BM2336" s="157">
        <v>0</v>
      </c>
      <c r="BN2336" s="157">
        <v>0</v>
      </c>
      <c r="BO2336" s="157">
        <v>4.2779326E-8</v>
      </c>
      <c r="BP2336" s="157">
        <v>0</v>
      </c>
      <c r="BQ2336" s="157">
        <v>0</v>
      </c>
      <c r="BR2336" s="157">
        <v>0</v>
      </c>
      <c r="BS2336" s="157">
        <v>0</v>
      </c>
      <c r="BT2336" s="157">
        <v>0</v>
      </c>
      <c r="BU2336"/>
      <c r="BV2336" s="155">
        <v>1.3825118999999999E-4</v>
      </c>
      <c r="BW2336" s="155">
        <v>6.9420638999999999E-6</v>
      </c>
      <c r="BX2336" s="155">
        <v>8.0588626999999997E-5</v>
      </c>
      <c r="BY2336" s="155">
        <v>5.6351413000000005E-10</v>
      </c>
      <c r="BZ2336" s="155">
        <v>5.7184167000000002E-6</v>
      </c>
      <c r="CA2336" s="155">
        <v>0</v>
      </c>
      <c r="CB2336" s="155">
        <v>1.4279084E-5</v>
      </c>
      <c r="CC2336" s="155">
        <v>0</v>
      </c>
      <c r="CD2336" s="155">
        <v>0</v>
      </c>
      <c r="CE2336" s="155">
        <v>1.2998152999999999E-10</v>
      </c>
      <c r="CF2336" s="155">
        <v>0</v>
      </c>
      <c r="CG2336" s="155">
        <v>3.0271678999999999E-5</v>
      </c>
      <c r="CH2336" s="155">
        <v>0</v>
      </c>
      <c r="CI2336" s="155">
        <v>4.5063128999999997E-7</v>
      </c>
      <c r="CJ2336" s="155">
        <v>0</v>
      </c>
      <c r="CK2336" s="155">
        <v>0</v>
      </c>
      <c r="CL2336" s="155">
        <v>0</v>
      </c>
      <c r="CM2336"/>
      <c r="CN2336" s="284">
        <v>0</v>
      </c>
      <c r="CO2336" s="284">
        <v>2.8902782</v>
      </c>
      <c r="CP2336" s="285">
        <v>0</v>
      </c>
      <c r="CQ2336" s="284">
        <v>4.7496589999999998E-3</v>
      </c>
      <c r="CR2336" s="284">
        <v>0</v>
      </c>
      <c r="CS2336" s="284">
        <v>0</v>
      </c>
      <c r="CT2336" s="284">
        <v>2.9025688999999999E-4</v>
      </c>
      <c r="CU2336" s="284">
        <v>0</v>
      </c>
      <c r="CV2336" s="284">
        <v>3.6894065000000001E-4</v>
      </c>
      <c r="CW2336" s="284">
        <v>1.9271524E-4</v>
      </c>
      <c r="CX2336"/>
      <c r="CY2336"/>
      <c r="CZ2336"/>
      <c r="DA2336"/>
      <c r="DB2336" s="212"/>
      <c r="DC2336" s="48"/>
      <c r="DD2336" s="48"/>
      <c r="DE2336" s="48"/>
      <c r="DF2336" s="48"/>
      <c r="DG2336" s="48"/>
      <c r="DH2336" s="48"/>
      <c r="DI2336" s="48"/>
      <c r="DJ2336" s="48"/>
      <c r="DK2336" s="48"/>
      <c r="DL2336" s="48"/>
    </row>
    <row r="2337" spans="1:116" ht="14.4">
      <c r="A2337" t="s">
        <v>3219</v>
      </c>
      <c r="B2337" s="150" t="s">
        <v>325</v>
      </c>
      <c r="C2337" s="151" t="str">
        <f t="shared" si="594"/>
        <v>M.020.10.103</v>
      </c>
      <c r="D2337" s="54" t="s">
        <v>1399</v>
      </c>
      <c r="E2337" s="150" t="s">
        <v>352</v>
      </c>
      <c r="F2337" s="153" t="str">
        <f t="shared" si="595"/>
        <v>Peanut butter in glass jarper 720 ml NL</v>
      </c>
      <c r="G2337" s="154">
        <f t="shared" si="593"/>
        <v>3.4440005999999999</v>
      </c>
      <c r="H2337"/>
      <c r="I2337"/>
      <c r="J2337" s="227">
        <f t="shared" si="581"/>
        <v>0.71082454973150999</v>
      </c>
      <c r="K2337"/>
      <c r="L2337" s="280">
        <f t="shared" si="582"/>
        <v>2.0732291E-7</v>
      </c>
      <c r="M2337" s="280">
        <f t="shared" si="583"/>
        <v>0.1573980424086</v>
      </c>
      <c r="N2337" s="281">
        <f t="shared" si="584"/>
        <v>3.6826209999999998E-2</v>
      </c>
      <c r="O2337" s="280">
        <v>0.51660008999999996</v>
      </c>
      <c r="P2337" s="219">
        <v>6.5919833999999997E-2</v>
      </c>
      <c r="Q2337" s="219">
        <v>1.4101733E-2</v>
      </c>
      <c r="R2337" s="219">
        <v>0</v>
      </c>
      <c r="S2337" s="219">
        <v>0</v>
      </c>
      <c r="T2337" s="219">
        <v>0</v>
      </c>
      <c r="U2337" s="286">
        <v>2.0732291E-7</v>
      </c>
      <c r="V2337" s="286">
        <v>5.0774085999999997E-6</v>
      </c>
      <c r="W2337" s="219">
        <v>0</v>
      </c>
      <c r="X2337" s="219">
        <v>0</v>
      </c>
      <c r="Y2337" s="219">
        <v>0</v>
      </c>
      <c r="Z2337" s="219">
        <v>7.7371397999999994E-2</v>
      </c>
      <c r="AA2337" s="219">
        <v>3.6826209999999998E-2</v>
      </c>
      <c r="AB2337" s="219">
        <v>0</v>
      </c>
      <c r="AC2337"/>
      <c r="AD2337" s="227">
        <f t="shared" si="588"/>
        <v>0.51660008999999996</v>
      </c>
      <c r="AE2337" s="227">
        <f t="shared" si="589"/>
        <v>8.0026851731510001E-2</v>
      </c>
      <c r="AF2337" s="227">
        <f t="shared" si="590"/>
        <v>0.11685285440859999</v>
      </c>
      <c r="AG2337" s="227">
        <f t="shared" si="591"/>
        <v>0.1573980424086</v>
      </c>
      <c r="AH2337" s="227">
        <f t="shared" si="592"/>
        <v>0</v>
      </c>
      <c r="AI2337"/>
      <c r="AJ2337">
        <v>0</v>
      </c>
      <c r="AK2337" s="155">
        <v>0</v>
      </c>
      <c r="AL2337" s="155">
        <v>0</v>
      </c>
      <c r="AM2337" s="155">
        <v>0</v>
      </c>
      <c r="AN2337" s="155">
        <v>0</v>
      </c>
      <c r="AO2337" s="155">
        <v>0</v>
      </c>
      <c r="AP2337" s="155">
        <v>0</v>
      </c>
      <c r="AQ2337"/>
      <c r="AR2337" s="156">
        <v>8.5946678999999998E-2</v>
      </c>
      <c r="AS2337" s="156">
        <v>7.3278569000000002E-2</v>
      </c>
      <c r="AT2337" s="156">
        <v>1.266811E-2</v>
      </c>
      <c r="AU2337" s="156">
        <v>0</v>
      </c>
      <c r="AV2337" s="282">
        <f t="shared" si="585"/>
        <v>4.3931996E-6</v>
      </c>
      <c r="AW2337" s="282">
        <f t="shared" si="586"/>
        <v>4.6849519897920002E-8</v>
      </c>
      <c r="AX2337" s="283">
        <f t="shared" si="587"/>
        <v>0</v>
      </c>
      <c r="AY2337" s="157">
        <v>3.1960325000000001E-6</v>
      </c>
      <c r="AZ2337" s="157">
        <v>9.6432016000000005E-9</v>
      </c>
      <c r="BA2337" s="157">
        <v>2.6346603999999999E-13</v>
      </c>
      <c r="BB2337" s="157">
        <v>0</v>
      </c>
      <c r="BC2337" s="157">
        <v>0</v>
      </c>
      <c r="BD2337" s="157">
        <v>0</v>
      </c>
      <c r="BE2337" s="157">
        <v>1.1971671E-6</v>
      </c>
      <c r="BF2337" s="157">
        <v>0</v>
      </c>
      <c r="BG2337" s="157">
        <v>1.3945023E-9</v>
      </c>
      <c r="BH2337" s="157">
        <v>5.8032509000000005E-10</v>
      </c>
      <c r="BI2337" s="157">
        <v>7.1744188000000004E-13</v>
      </c>
      <c r="BJ2337" s="157">
        <v>0</v>
      </c>
      <c r="BK2337" s="157">
        <v>0</v>
      </c>
      <c r="BL2337" s="157">
        <v>0</v>
      </c>
      <c r="BM2337" s="157">
        <v>0</v>
      </c>
      <c r="BN2337" s="157">
        <v>0</v>
      </c>
      <c r="BO2337" s="157">
        <v>3.5230510000000002E-8</v>
      </c>
      <c r="BP2337" s="157">
        <v>0</v>
      </c>
      <c r="BQ2337" s="157">
        <v>0</v>
      </c>
      <c r="BR2337" s="157">
        <v>0</v>
      </c>
      <c r="BS2337" s="157">
        <v>0</v>
      </c>
      <c r="BT2337" s="157">
        <v>0</v>
      </c>
      <c r="BU2337"/>
      <c r="BV2337" s="155">
        <v>1.5418686000000001E-4</v>
      </c>
      <c r="BW2337" s="155">
        <v>9.6141200999999996E-6</v>
      </c>
      <c r="BX2337" s="155">
        <v>9.6027873999999998E-5</v>
      </c>
      <c r="BY2337" s="155">
        <v>5.9475132000000003E-10</v>
      </c>
      <c r="BZ2337" s="155">
        <v>7.9194813000000005E-6</v>
      </c>
      <c r="CA2337" s="155">
        <v>0</v>
      </c>
      <c r="CB2337" s="155">
        <v>1.5070613999999999E-5</v>
      </c>
      <c r="CC2337" s="155">
        <v>0</v>
      </c>
      <c r="CD2337" s="155">
        <v>0</v>
      </c>
      <c r="CE2337" s="155">
        <v>1.3718678E-10</v>
      </c>
      <c r="CF2337" s="155">
        <v>0</v>
      </c>
      <c r="CG2337" s="155">
        <v>2.4929955E-5</v>
      </c>
      <c r="CH2337" s="155">
        <v>0</v>
      </c>
      <c r="CI2337" s="155">
        <v>6.2408291000000003E-7</v>
      </c>
      <c r="CJ2337" s="155">
        <v>0</v>
      </c>
      <c r="CK2337" s="155">
        <v>0</v>
      </c>
      <c r="CL2337" s="155">
        <v>0</v>
      </c>
      <c r="CM2337"/>
      <c r="CN2337" s="284">
        <v>0</v>
      </c>
      <c r="CO2337" s="284">
        <v>3.4440005999999999</v>
      </c>
      <c r="CP2337" s="285">
        <v>0</v>
      </c>
      <c r="CQ2337" s="284">
        <v>6.5778410000000001E-3</v>
      </c>
      <c r="CR2337" s="284">
        <v>0</v>
      </c>
      <c r="CS2337" s="284">
        <v>0</v>
      </c>
      <c r="CT2337" s="284">
        <v>4.0197909999999999E-4</v>
      </c>
      <c r="CU2337" s="284">
        <v>0</v>
      </c>
      <c r="CV2337" s="284">
        <v>3.8939208000000002E-4</v>
      </c>
      <c r="CW2337" s="284">
        <v>2.4510797999999998E-4</v>
      </c>
      <c r="CX2337"/>
      <c r="CY2337"/>
      <c r="CZ2337"/>
      <c r="DA2337"/>
      <c r="DB2337" s="212"/>
      <c r="DC2337" s="48"/>
      <c r="DD2337" s="48"/>
      <c r="DE2337" s="48"/>
      <c r="DF2337" s="48"/>
      <c r="DG2337" s="48"/>
      <c r="DH2337" s="48"/>
      <c r="DI2337" s="48"/>
      <c r="DJ2337" s="48"/>
      <c r="DK2337" s="48"/>
      <c r="DL2337" s="48"/>
    </row>
    <row r="2338" spans="1:116" ht="14.4">
      <c r="B2338" s="150"/>
      <c r="C2338" s="151"/>
      <c r="D2338" s="51" t="s">
        <v>1400</v>
      </c>
      <c r="E2338" s="150"/>
      <c r="F2338"/>
      <c r="G2338"/>
      <c r="H2338"/>
      <c r="I2338"/>
      <c r="J2338"/>
      <c r="K2338"/>
      <c r="L2338"/>
      <c r="M2338"/>
      <c r="N2338" s="174"/>
      <c r="O2338"/>
      <c r="P2338"/>
      <c r="Q2338"/>
      <c r="R2338"/>
      <c r="S2338"/>
      <c r="T2338"/>
      <c r="U2338" s="53"/>
      <c r="V2338" s="53"/>
      <c r="W2338"/>
      <c r="X2338"/>
      <c r="Y2338"/>
      <c r="Z2338"/>
      <c r="AA2338"/>
      <c r="AB2338"/>
      <c r="AC2338"/>
      <c r="AD2338"/>
      <c r="AE2338"/>
      <c r="AF2338"/>
      <c r="AG2338"/>
      <c r="AH2338"/>
      <c r="AI2338"/>
      <c r="AJ2338"/>
      <c r="AK2338"/>
      <c r="AL2338"/>
      <c r="AM2338"/>
      <c r="AN2338"/>
      <c r="AO2338"/>
      <c r="AP2338"/>
      <c r="AQ2338"/>
      <c r="AR2338"/>
      <c r="AS2338"/>
      <c r="AT2338"/>
      <c r="AU2338"/>
      <c r="AX2338" s="19"/>
      <c r="AY2338"/>
      <c r="AZ2338"/>
      <c r="BA2338"/>
      <c r="BB2338"/>
      <c r="BC2338"/>
      <c r="BD2338"/>
      <c r="BE2338"/>
      <c r="BF2338"/>
      <c r="BG2338"/>
      <c r="BH2338"/>
      <c r="BI2338"/>
      <c r="BJ2338"/>
      <c r="BK2338"/>
      <c r="BL2338"/>
      <c r="BM2338"/>
      <c r="BN2338"/>
      <c r="BO2338"/>
      <c r="BP2338"/>
      <c r="BQ2338"/>
      <c r="BR2338"/>
      <c r="BS2338"/>
      <c r="BT2338"/>
      <c r="BU2338"/>
      <c r="BV2338"/>
      <c r="BW2338"/>
      <c r="BX2338"/>
      <c r="BY2338"/>
      <c r="BZ2338"/>
      <c r="CA2338"/>
      <c r="CB2338"/>
      <c r="CC2338"/>
      <c r="CD2338"/>
      <c r="CE2338"/>
      <c r="CF2338"/>
      <c r="CG2338"/>
      <c r="CH2338"/>
      <c r="CI2338"/>
      <c r="CJ2338"/>
      <c r="CK2338"/>
      <c r="CL2338"/>
      <c r="CM2338"/>
      <c r="CN2338"/>
      <c r="CO2338"/>
      <c r="CP2338" s="117"/>
      <c r="CQ2338"/>
      <c r="CR2338"/>
      <c r="CS2338"/>
      <c r="CT2338"/>
      <c r="CU2338"/>
      <c r="CV2338"/>
      <c r="CW2338"/>
      <c r="CX2338"/>
      <c r="CY2338"/>
      <c r="CZ2338"/>
      <c r="DA2338"/>
      <c r="DB2338" s="212"/>
      <c r="DC2338" s="48"/>
      <c r="DD2338" s="48"/>
      <c r="DE2338" s="48"/>
      <c r="DF2338" s="48"/>
      <c r="DG2338" s="48"/>
      <c r="DH2338" s="48"/>
      <c r="DI2338" s="48"/>
      <c r="DJ2338" s="48"/>
      <c r="DK2338" s="48"/>
      <c r="DL2338" s="48"/>
    </row>
    <row r="2339" spans="1:116" ht="14.4">
      <c r="A2339" t="s">
        <v>3220</v>
      </c>
      <c r="B2339" s="150" t="s">
        <v>325</v>
      </c>
      <c r="C2339" s="151" t="str">
        <f t="shared" si="594"/>
        <v>M.020.11.101</v>
      </c>
      <c r="D2339" s="54" t="s">
        <v>1400</v>
      </c>
      <c r="E2339" s="150" t="s">
        <v>352</v>
      </c>
      <c r="F2339" s="153" t="str">
        <f t="shared" si="595"/>
        <v>Gravy 25% fat clear prep w gravypowder in plastic cupper 250 gram NL</v>
      </c>
      <c r="G2339" s="154">
        <f t="shared" si="593"/>
        <v>1.0159880666666667</v>
      </c>
      <c r="H2339"/>
      <c r="I2339"/>
      <c r="J2339" s="227">
        <f t="shared" si="581"/>
        <v>0.231234347052132</v>
      </c>
      <c r="K2339"/>
      <c r="L2339" s="280">
        <f t="shared" si="582"/>
        <v>9.0628531999999994E-8</v>
      </c>
      <c r="M2339" s="280">
        <f t="shared" si="583"/>
        <v>6.8907073023599996E-2</v>
      </c>
      <c r="N2339" s="281">
        <f t="shared" si="584"/>
        <v>9.9289734000000008E-3</v>
      </c>
      <c r="O2339" s="280">
        <v>0.15239821000000001</v>
      </c>
      <c r="P2339" s="219">
        <v>3.7240646000000002E-2</v>
      </c>
      <c r="Q2339" s="219">
        <v>6.1643905000000002E-3</v>
      </c>
      <c r="R2339" s="219">
        <v>0</v>
      </c>
      <c r="S2339" s="219">
        <v>0</v>
      </c>
      <c r="T2339" s="219">
        <v>0</v>
      </c>
      <c r="U2339" s="286">
        <v>9.0628531999999994E-8</v>
      </c>
      <c r="V2339" s="286">
        <v>2.2195236000000002E-6</v>
      </c>
      <c r="W2339" s="219">
        <v>0</v>
      </c>
      <c r="X2339" s="219">
        <v>0</v>
      </c>
      <c r="Y2339" s="219">
        <v>0</v>
      </c>
      <c r="Z2339" s="219">
        <v>2.5499817000000001E-2</v>
      </c>
      <c r="AA2339" s="219">
        <v>9.9289734000000008E-3</v>
      </c>
      <c r="AB2339" s="219">
        <v>0</v>
      </c>
      <c r="AC2339"/>
      <c r="AD2339" s="227">
        <f t="shared" si="588"/>
        <v>0.15239821000000001</v>
      </c>
      <c r="AE2339" s="227">
        <f t="shared" si="589"/>
        <v>4.3407346652132001E-2</v>
      </c>
      <c r="AF2339" s="227">
        <f t="shared" si="590"/>
        <v>5.3336229423600001E-2</v>
      </c>
      <c r="AG2339" s="227">
        <f t="shared" si="591"/>
        <v>6.8907073023599996E-2</v>
      </c>
      <c r="AH2339" s="227">
        <f t="shared" si="592"/>
        <v>0</v>
      </c>
      <c r="AI2339"/>
      <c r="AJ2339">
        <v>0</v>
      </c>
      <c r="AK2339" s="155">
        <v>0</v>
      </c>
      <c r="AL2339" s="155">
        <v>0</v>
      </c>
      <c r="AM2339" s="155">
        <v>0</v>
      </c>
      <c r="AN2339" s="155">
        <v>0</v>
      </c>
      <c r="AO2339" s="155">
        <v>0</v>
      </c>
      <c r="AP2339" s="155">
        <v>0</v>
      </c>
      <c r="AQ2339"/>
      <c r="AR2339" s="156">
        <v>3.1198251999999999E-2</v>
      </c>
      <c r="AS2339" s="156">
        <v>2.7007632E-2</v>
      </c>
      <c r="AT2339" s="156">
        <v>4.1906195000000002E-3</v>
      </c>
      <c r="AU2339" s="156">
        <v>0</v>
      </c>
      <c r="AV2339" s="282">
        <f t="shared" si="585"/>
        <v>1.6191625899999999E-6</v>
      </c>
      <c r="AW2339" s="282">
        <f t="shared" si="586"/>
        <v>1.5497852669629E-8</v>
      </c>
      <c r="AX2339" s="283">
        <f t="shared" si="587"/>
        <v>0</v>
      </c>
      <c r="AY2339" s="157">
        <v>9.4283693999999996E-7</v>
      </c>
      <c r="AZ2339" s="157">
        <v>2.8447666E-9</v>
      </c>
      <c r="BA2339" s="157">
        <v>7.7723089000000002E-14</v>
      </c>
      <c r="BB2339" s="157">
        <v>0</v>
      </c>
      <c r="BC2339" s="157">
        <v>0</v>
      </c>
      <c r="BD2339" s="157">
        <v>0</v>
      </c>
      <c r="BE2339" s="157">
        <v>6.7632564999999997E-7</v>
      </c>
      <c r="BF2339" s="157">
        <v>0</v>
      </c>
      <c r="BG2339" s="157">
        <v>7.8780790000000005E-10</v>
      </c>
      <c r="BH2339" s="157">
        <v>2.5368161999999998E-10</v>
      </c>
      <c r="BI2339" s="157">
        <v>3.6082653999999998E-13</v>
      </c>
      <c r="BJ2339" s="157">
        <v>0</v>
      </c>
      <c r="BK2339" s="157">
        <v>0</v>
      </c>
      <c r="BL2339" s="157">
        <v>0</v>
      </c>
      <c r="BM2339" s="157">
        <v>0</v>
      </c>
      <c r="BN2339" s="157">
        <v>0</v>
      </c>
      <c r="BO2339" s="157">
        <v>1.1611158E-8</v>
      </c>
      <c r="BP2339" s="157">
        <v>0</v>
      </c>
      <c r="BQ2339" s="157">
        <v>0</v>
      </c>
      <c r="BR2339" s="157">
        <v>0</v>
      </c>
      <c r="BS2339" s="157">
        <v>0</v>
      </c>
      <c r="BT2339" s="157">
        <v>0</v>
      </c>
      <c r="BU2339"/>
      <c r="BV2339" s="155">
        <v>5.3390996E-5</v>
      </c>
      <c r="BW2339" s="155">
        <v>5.4313856999999996E-6</v>
      </c>
      <c r="BX2339" s="155">
        <v>2.8328443999999998E-5</v>
      </c>
      <c r="BY2339" s="155">
        <v>2.5998785999999998E-10</v>
      </c>
      <c r="BZ2339" s="155">
        <v>4.4740192E-6</v>
      </c>
      <c r="CA2339" s="155">
        <v>0</v>
      </c>
      <c r="CB2339" s="155">
        <v>6.5879241999999998E-6</v>
      </c>
      <c r="CC2339" s="155">
        <v>0</v>
      </c>
      <c r="CD2339" s="155">
        <v>0</v>
      </c>
      <c r="CE2339" s="155">
        <v>5.9969427E-11</v>
      </c>
      <c r="CF2339" s="155">
        <v>0</v>
      </c>
      <c r="CG2339" s="155">
        <v>8.2163346000000006E-6</v>
      </c>
      <c r="CH2339" s="155">
        <v>0</v>
      </c>
      <c r="CI2339" s="155">
        <v>3.5256840000000001E-7</v>
      </c>
      <c r="CJ2339" s="155">
        <v>0</v>
      </c>
      <c r="CK2339" s="155">
        <v>0</v>
      </c>
      <c r="CL2339" s="155">
        <v>0</v>
      </c>
      <c r="CM2339"/>
      <c r="CN2339" s="284">
        <v>0</v>
      </c>
      <c r="CO2339" s="284">
        <v>1.0159880999999999</v>
      </c>
      <c r="CP2339" s="285">
        <v>0</v>
      </c>
      <c r="CQ2339" s="284">
        <v>3.7160750000000001E-3</v>
      </c>
      <c r="CR2339" s="284">
        <v>0</v>
      </c>
      <c r="CS2339" s="284">
        <v>0</v>
      </c>
      <c r="CT2339" s="284">
        <v>2.2709343000000001E-4</v>
      </c>
      <c r="CU2339" s="284">
        <v>0</v>
      </c>
      <c r="CV2339" s="284">
        <v>1.7021772000000001E-4</v>
      </c>
      <c r="CW2339" s="284">
        <v>1.2327335000000001E-4</v>
      </c>
      <c r="CX2339"/>
      <c r="CY2339"/>
      <c r="CZ2339"/>
      <c r="DA2339"/>
      <c r="DB2339" s="212"/>
      <c r="DC2339" s="48"/>
      <c r="DD2339" s="48"/>
      <c r="DE2339" s="48"/>
      <c r="DF2339" s="48"/>
      <c r="DG2339" s="48"/>
      <c r="DH2339" s="48"/>
      <c r="DI2339" s="48"/>
      <c r="DJ2339" s="48"/>
      <c r="DK2339" s="48"/>
      <c r="DL2339" s="48"/>
    </row>
    <row r="2340" spans="1:116" ht="14.4">
      <c r="A2340" t="s">
        <v>3221</v>
      </c>
      <c r="B2340" s="150" t="s">
        <v>325</v>
      </c>
      <c r="C2340" s="151" t="str">
        <f t="shared" si="594"/>
        <v>M.020.11.102</v>
      </c>
      <c r="D2340" s="54" t="s">
        <v>1400</v>
      </c>
      <c r="E2340" s="150" t="s">
        <v>352</v>
      </c>
      <c r="F2340" s="153" t="str">
        <f t="shared" si="595"/>
        <v>Mayonaise, 25% fat in PET bottle NL</v>
      </c>
      <c r="G2340" s="154">
        <f t="shared" si="593"/>
        <v>1.5707355333333335</v>
      </c>
      <c r="H2340"/>
      <c r="I2340"/>
      <c r="J2340" s="227">
        <f t="shared" si="581"/>
        <v>0.35500219494784002</v>
      </c>
      <c r="K2340"/>
      <c r="L2340" s="280">
        <f t="shared" si="582"/>
        <v>1.6348734E-7</v>
      </c>
      <c r="M2340" s="280">
        <f t="shared" si="583"/>
        <v>0.1103700558605</v>
      </c>
      <c r="N2340" s="281">
        <f t="shared" si="584"/>
        <v>9.0216455999999993E-3</v>
      </c>
      <c r="O2340" s="280">
        <v>0.23561033000000001</v>
      </c>
      <c r="P2340" s="219">
        <v>6.8489756999999998E-2</v>
      </c>
      <c r="Q2340" s="219">
        <v>1.1120115999999999E-2</v>
      </c>
      <c r="R2340" s="219">
        <v>0</v>
      </c>
      <c r="S2340" s="219">
        <v>0</v>
      </c>
      <c r="T2340" s="219">
        <v>0</v>
      </c>
      <c r="U2340" s="286">
        <v>1.6348734E-7</v>
      </c>
      <c r="V2340" s="286">
        <v>4.0038605000000002E-6</v>
      </c>
      <c r="W2340" s="219">
        <v>0</v>
      </c>
      <c r="X2340" s="219">
        <v>0</v>
      </c>
      <c r="Y2340" s="219">
        <v>0</v>
      </c>
      <c r="Z2340" s="219">
        <v>3.0756179000000002E-2</v>
      </c>
      <c r="AA2340" s="219">
        <v>9.0216455999999993E-3</v>
      </c>
      <c r="AB2340" s="219">
        <v>0</v>
      </c>
      <c r="AC2340"/>
      <c r="AD2340" s="227">
        <f t="shared" si="588"/>
        <v>0.23561033000000001</v>
      </c>
      <c r="AE2340" s="227">
        <f t="shared" si="589"/>
        <v>7.961404034783999E-2</v>
      </c>
      <c r="AF2340" s="227">
        <f t="shared" si="590"/>
        <v>8.8635522460499994E-2</v>
      </c>
      <c r="AG2340" s="227">
        <f t="shared" si="591"/>
        <v>0.1103700558605</v>
      </c>
      <c r="AH2340" s="227">
        <f t="shared" si="592"/>
        <v>0</v>
      </c>
      <c r="AI2340"/>
      <c r="AJ2340">
        <v>0</v>
      </c>
      <c r="AK2340" s="155">
        <v>0</v>
      </c>
      <c r="AL2340" s="155">
        <v>0</v>
      </c>
      <c r="AM2340" s="155">
        <v>0</v>
      </c>
      <c r="AN2340" s="155">
        <v>0</v>
      </c>
      <c r="AO2340" s="155">
        <v>0</v>
      </c>
      <c r="AP2340" s="155">
        <v>0</v>
      </c>
      <c r="AQ2340"/>
      <c r="AR2340" s="156">
        <v>5.0552515999999999E-2</v>
      </c>
      <c r="AS2340" s="156">
        <v>4.5060718E-2</v>
      </c>
      <c r="AT2340" s="156">
        <v>5.491798E-3</v>
      </c>
      <c r="AU2340" s="156">
        <v>0</v>
      </c>
      <c r="AV2340" s="282">
        <f t="shared" si="585"/>
        <v>2.7014817999999999E-6</v>
      </c>
      <c r="AW2340" s="282">
        <f t="shared" si="586"/>
        <v>2.030990385411E-8</v>
      </c>
      <c r="AX2340" s="283">
        <f t="shared" si="587"/>
        <v>0</v>
      </c>
      <c r="AY2340" s="157">
        <v>1.4576425E-6</v>
      </c>
      <c r="AZ2340" s="157">
        <v>4.3980593999999998E-9</v>
      </c>
      <c r="BA2340" s="157">
        <v>1.2016127E-13</v>
      </c>
      <c r="BB2340" s="157">
        <v>0</v>
      </c>
      <c r="BC2340" s="157">
        <v>0</v>
      </c>
      <c r="BD2340" s="157">
        <v>0</v>
      </c>
      <c r="BE2340" s="157">
        <v>1.2438392999999999E-6</v>
      </c>
      <c r="BF2340" s="157">
        <v>0</v>
      </c>
      <c r="BG2340" s="157">
        <v>1.4488677999999999E-9</v>
      </c>
      <c r="BH2340" s="157">
        <v>4.5762334000000001E-10</v>
      </c>
      <c r="BI2340" s="157">
        <v>6.2815284000000005E-13</v>
      </c>
      <c r="BJ2340" s="157">
        <v>0</v>
      </c>
      <c r="BK2340" s="157">
        <v>0</v>
      </c>
      <c r="BL2340" s="157">
        <v>0</v>
      </c>
      <c r="BM2340" s="157">
        <v>0</v>
      </c>
      <c r="BN2340" s="157">
        <v>0</v>
      </c>
      <c r="BO2340" s="157">
        <v>1.4004605E-8</v>
      </c>
      <c r="BP2340" s="157">
        <v>0</v>
      </c>
      <c r="BQ2340" s="157">
        <v>0</v>
      </c>
      <c r="BR2340" s="157">
        <v>0</v>
      </c>
      <c r="BS2340" s="157">
        <v>0</v>
      </c>
      <c r="BT2340" s="157">
        <v>0</v>
      </c>
      <c r="BU2340"/>
      <c r="BV2340" s="155">
        <v>8.4456557999999999E-5</v>
      </c>
      <c r="BW2340" s="155">
        <v>9.9889322999999992E-6</v>
      </c>
      <c r="BX2340" s="155">
        <v>4.3796274000000002E-5</v>
      </c>
      <c r="BY2340" s="155">
        <v>4.6899935000000003E-10</v>
      </c>
      <c r="BZ2340" s="155">
        <v>8.2282270000000008E-6</v>
      </c>
      <c r="CA2340" s="155">
        <v>0</v>
      </c>
      <c r="CB2340" s="155">
        <v>1.188414E-5</v>
      </c>
      <c r="CC2340" s="155">
        <v>0</v>
      </c>
      <c r="CD2340" s="155">
        <v>0</v>
      </c>
      <c r="CE2340" s="155">
        <v>1.0818052E-10</v>
      </c>
      <c r="CF2340" s="155">
        <v>0</v>
      </c>
      <c r="CG2340" s="155">
        <v>9.9099948999999997E-6</v>
      </c>
      <c r="CH2340" s="155">
        <v>0</v>
      </c>
      <c r="CI2340" s="155">
        <v>6.4841314999999996E-7</v>
      </c>
      <c r="CJ2340" s="155">
        <v>0</v>
      </c>
      <c r="CK2340" s="155">
        <v>0</v>
      </c>
      <c r="CL2340" s="155">
        <v>0</v>
      </c>
      <c r="CM2340"/>
      <c r="CN2340" s="284">
        <v>0</v>
      </c>
      <c r="CO2340" s="284">
        <v>1.5707355000000001</v>
      </c>
      <c r="CP2340" s="285">
        <v>0</v>
      </c>
      <c r="CQ2340" s="284">
        <v>6.8342819999999997E-3</v>
      </c>
      <c r="CR2340" s="284">
        <v>0</v>
      </c>
      <c r="CS2340" s="284">
        <v>0</v>
      </c>
      <c r="CT2340" s="284">
        <v>4.1765048999999998E-4</v>
      </c>
      <c r="CU2340" s="284">
        <v>0</v>
      </c>
      <c r="CV2340" s="284">
        <v>3.0706049E-4</v>
      </c>
      <c r="CW2340" s="284">
        <v>2.1460313E-4</v>
      </c>
      <c r="CX2340"/>
      <c r="CY2340"/>
      <c r="CZ2340"/>
      <c r="DA2340"/>
      <c r="DB2340" s="212"/>
      <c r="DC2340" s="48"/>
      <c r="DD2340" s="48"/>
      <c r="DE2340" s="48"/>
      <c r="DF2340" s="48"/>
      <c r="DG2340" s="48"/>
      <c r="DH2340" s="48"/>
      <c r="DI2340" s="48"/>
      <c r="DJ2340" s="48"/>
      <c r="DK2340" s="48"/>
      <c r="DL2340" s="48"/>
    </row>
    <row r="2341" spans="1:116" ht="14.4">
      <c r="A2341" t="s">
        <v>3222</v>
      </c>
      <c r="B2341" s="150" t="s">
        <v>325</v>
      </c>
      <c r="C2341" s="151" t="str">
        <f t="shared" si="594"/>
        <v>M.020.11.103</v>
      </c>
      <c r="D2341" s="54" t="s">
        <v>1400</v>
      </c>
      <c r="E2341" s="150" t="s">
        <v>352</v>
      </c>
      <c r="F2341" s="153" t="str">
        <f t="shared" si="595"/>
        <v>Mayonnaise in PET bottle NL</v>
      </c>
      <c r="G2341" s="154">
        <f t="shared" si="593"/>
        <v>2.917361866666667</v>
      </c>
      <c r="H2341"/>
      <c r="I2341"/>
      <c r="J2341" s="227">
        <f t="shared" si="581"/>
        <v>0.65580329642770996</v>
      </c>
      <c r="K2341"/>
      <c r="L2341" s="280">
        <f t="shared" si="582"/>
        <v>2.8164110999999998E-7</v>
      </c>
      <c r="M2341" s="280">
        <f t="shared" si="583"/>
        <v>0.20914528448659997</v>
      </c>
      <c r="N2341" s="281">
        <f t="shared" si="584"/>
        <v>9.0534502999999999E-3</v>
      </c>
      <c r="O2341" s="280">
        <v>0.43760428000000001</v>
      </c>
      <c r="P2341" s="219">
        <v>0.11227727</v>
      </c>
      <c r="Q2341" s="219">
        <v>1.9156724E-2</v>
      </c>
      <c r="R2341" s="219">
        <v>0</v>
      </c>
      <c r="S2341" s="219">
        <v>0</v>
      </c>
      <c r="T2341" s="219">
        <v>0</v>
      </c>
      <c r="U2341" s="286">
        <v>2.8164110999999998E-7</v>
      </c>
      <c r="V2341" s="286">
        <v>6.8974866000000001E-6</v>
      </c>
      <c r="W2341" s="219">
        <v>0</v>
      </c>
      <c r="X2341" s="219">
        <v>0</v>
      </c>
      <c r="Y2341" s="219">
        <v>0</v>
      </c>
      <c r="Z2341" s="219">
        <v>7.7704392999999997E-2</v>
      </c>
      <c r="AA2341" s="219">
        <v>9.0534502999999999E-3</v>
      </c>
      <c r="AB2341" s="219">
        <v>0</v>
      </c>
      <c r="AC2341"/>
      <c r="AD2341" s="227">
        <f t="shared" si="588"/>
        <v>0.43760428000000001</v>
      </c>
      <c r="AE2341" s="227">
        <f t="shared" si="589"/>
        <v>0.13144117312770998</v>
      </c>
      <c r="AF2341" s="227">
        <f t="shared" si="590"/>
        <v>0.14049434178659997</v>
      </c>
      <c r="AG2341" s="227">
        <f t="shared" si="591"/>
        <v>0.20914528448659997</v>
      </c>
      <c r="AH2341" s="227">
        <f t="shared" si="592"/>
        <v>0</v>
      </c>
      <c r="AI2341"/>
      <c r="AJ2341">
        <v>0</v>
      </c>
      <c r="AK2341" s="155">
        <v>0</v>
      </c>
      <c r="AL2341" s="155">
        <v>0</v>
      </c>
      <c r="AM2341" s="155">
        <v>0</v>
      </c>
      <c r="AN2341" s="155">
        <v>0</v>
      </c>
      <c r="AO2341" s="155">
        <v>0</v>
      </c>
      <c r="AP2341" s="155">
        <v>0</v>
      </c>
      <c r="AQ2341"/>
      <c r="AR2341" s="156">
        <v>9.1801494999999997E-2</v>
      </c>
      <c r="AS2341" s="156">
        <v>7.9169521000000007E-2</v>
      </c>
      <c r="AT2341" s="156">
        <v>1.2631975E-2</v>
      </c>
      <c r="AU2341" s="156">
        <v>0</v>
      </c>
      <c r="AV2341" s="282">
        <f t="shared" si="585"/>
        <v>4.7463740999999996E-6</v>
      </c>
      <c r="AW2341" s="282">
        <f t="shared" si="586"/>
        <v>4.6715882781879995E-8</v>
      </c>
      <c r="AX2341" s="283">
        <f t="shared" si="587"/>
        <v>0</v>
      </c>
      <c r="AY2341" s="157">
        <v>2.7073117999999999E-6</v>
      </c>
      <c r="AZ2341" s="157">
        <v>8.1686132999999994E-9</v>
      </c>
      <c r="BA2341" s="157">
        <v>2.2317817999999999E-13</v>
      </c>
      <c r="BB2341" s="157">
        <v>0</v>
      </c>
      <c r="BC2341" s="157">
        <v>0</v>
      </c>
      <c r="BD2341" s="157">
        <v>0</v>
      </c>
      <c r="BE2341" s="157">
        <v>2.0390623000000001E-6</v>
      </c>
      <c r="BF2341" s="157">
        <v>0</v>
      </c>
      <c r="BG2341" s="157">
        <v>2.3751714999999998E-9</v>
      </c>
      <c r="BH2341" s="157">
        <v>7.8835185999999999E-10</v>
      </c>
      <c r="BI2341" s="157">
        <v>1.3859437E-12</v>
      </c>
      <c r="BJ2341" s="157">
        <v>0</v>
      </c>
      <c r="BK2341" s="157">
        <v>0</v>
      </c>
      <c r="BL2341" s="157">
        <v>0</v>
      </c>
      <c r="BM2341" s="157">
        <v>0</v>
      </c>
      <c r="BN2341" s="157">
        <v>0</v>
      </c>
      <c r="BO2341" s="157">
        <v>3.5382136999999999E-8</v>
      </c>
      <c r="BP2341" s="157">
        <v>0</v>
      </c>
      <c r="BQ2341" s="157">
        <v>0</v>
      </c>
      <c r="BR2341" s="157">
        <v>0</v>
      </c>
      <c r="BS2341" s="157">
        <v>0</v>
      </c>
      <c r="BT2341" s="157">
        <v>0</v>
      </c>
      <c r="BU2341"/>
      <c r="BV2341" s="155">
        <v>1.5778183999999999E-4</v>
      </c>
      <c r="BW2341" s="155">
        <v>1.6375149999999999E-5</v>
      </c>
      <c r="BX2341" s="155">
        <v>8.1343789999999998E-5</v>
      </c>
      <c r="BY2341" s="155">
        <v>8.0794941000000005E-10</v>
      </c>
      <c r="BZ2341" s="155">
        <v>1.3488773999999999E-5</v>
      </c>
      <c r="CA2341" s="155">
        <v>0</v>
      </c>
      <c r="CB2341" s="155">
        <v>2.0472915999999999E-5</v>
      </c>
      <c r="CC2341" s="155">
        <v>0</v>
      </c>
      <c r="CD2341" s="155">
        <v>0</v>
      </c>
      <c r="CE2341" s="155">
        <v>1.8636356E-10</v>
      </c>
      <c r="CF2341" s="155">
        <v>0</v>
      </c>
      <c r="CG2341" s="155">
        <v>2.5037250000000002E-5</v>
      </c>
      <c r="CH2341" s="155">
        <v>0</v>
      </c>
      <c r="CI2341" s="155">
        <v>1.0629627E-6</v>
      </c>
      <c r="CJ2341" s="155">
        <v>0</v>
      </c>
      <c r="CK2341" s="155">
        <v>0</v>
      </c>
      <c r="CL2341" s="155">
        <v>0</v>
      </c>
      <c r="CM2341"/>
      <c r="CN2341" s="284">
        <v>0</v>
      </c>
      <c r="CO2341" s="284">
        <v>2.9173619</v>
      </c>
      <c r="CP2341" s="285">
        <v>0</v>
      </c>
      <c r="CQ2341" s="284">
        <v>1.1203639E-2</v>
      </c>
      <c r="CR2341" s="284">
        <v>0</v>
      </c>
      <c r="CS2341" s="284">
        <v>0</v>
      </c>
      <c r="CT2341" s="284">
        <v>6.8466670000000003E-4</v>
      </c>
      <c r="CU2341" s="284">
        <v>0</v>
      </c>
      <c r="CV2341" s="284">
        <v>5.2897586999999999E-4</v>
      </c>
      <c r="CW2341" s="284">
        <v>4.7349601000000002E-4</v>
      </c>
      <c r="CX2341"/>
      <c r="CY2341"/>
      <c r="CZ2341"/>
      <c r="DA2341"/>
      <c r="DB2341" s="212"/>
      <c r="DC2341" s="48"/>
      <c r="DD2341" s="48"/>
      <c r="DE2341" s="48"/>
      <c r="DF2341" s="48"/>
      <c r="DG2341" s="48"/>
      <c r="DH2341" s="48"/>
      <c r="DI2341" s="48"/>
      <c r="DJ2341" s="48"/>
      <c r="DK2341" s="48"/>
      <c r="DL2341" s="48"/>
    </row>
    <row r="2342" spans="1:116" ht="14.4">
      <c r="A2342" t="s">
        <v>3223</v>
      </c>
      <c r="B2342" s="150" t="s">
        <v>325</v>
      </c>
      <c r="C2342" s="151" t="str">
        <f t="shared" si="594"/>
        <v>M.020.11.104</v>
      </c>
      <c r="D2342" s="54" t="s">
        <v>1400</v>
      </c>
      <c r="E2342" s="150" t="s">
        <v>352</v>
      </c>
      <c r="F2342" s="153" t="str">
        <f t="shared" si="595"/>
        <v>Oriental sauce, ready-made in glass jarper 125 gram NL</v>
      </c>
      <c r="G2342" s="154">
        <f t="shared" si="593"/>
        <v>2.0720999333333334</v>
      </c>
      <c r="H2342"/>
      <c r="I2342"/>
      <c r="J2342" s="227">
        <f t="shared" ref="J2342:J2414" si="596">L2342+M2342+N2342+O2342</f>
        <v>0.48227190906204004</v>
      </c>
      <c r="K2342"/>
      <c r="L2342" s="280">
        <f t="shared" ref="L2342:L2414" si="597">R2342+S2342+T2342+U2342</f>
        <v>2.5066994E-7</v>
      </c>
      <c r="M2342" s="280">
        <f t="shared" ref="M2342:M2414" si="598">P2342+Q2342+V2342+Z2342+X2342</f>
        <v>0.14562480639210001</v>
      </c>
      <c r="N2342" s="281">
        <f t="shared" ref="N2342:N2414" si="599">W2342+Y2342+AA2342+AB2342</f>
        <v>2.5831862000000001E-2</v>
      </c>
      <c r="O2342" s="280">
        <v>0.31081499000000001</v>
      </c>
      <c r="P2342" s="219">
        <v>0.12049178000000001</v>
      </c>
      <c r="Q2342" s="219">
        <v>1.7050121000000001E-2</v>
      </c>
      <c r="R2342" s="219">
        <v>0</v>
      </c>
      <c r="S2342" s="219">
        <v>0</v>
      </c>
      <c r="T2342" s="219">
        <v>0</v>
      </c>
      <c r="U2342" s="286">
        <v>2.5066994E-7</v>
      </c>
      <c r="V2342" s="286">
        <v>6.1389920999999997E-6</v>
      </c>
      <c r="W2342" s="219">
        <v>0</v>
      </c>
      <c r="X2342" s="219">
        <v>0</v>
      </c>
      <c r="Y2342" s="219">
        <v>0</v>
      </c>
      <c r="Z2342" s="219">
        <v>8.0767663999999992E-3</v>
      </c>
      <c r="AA2342" s="219">
        <v>2.5831862000000001E-2</v>
      </c>
      <c r="AB2342" s="219">
        <v>0</v>
      </c>
      <c r="AC2342"/>
      <c r="AD2342" s="227">
        <f t="shared" si="588"/>
        <v>0.31081499000000001</v>
      </c>
      <c r="AE2342" s="227">
        <f t="shared" si="589"/>
        <v>0.13754829066204002</v>
      </c>
      <c r="AF2342" s="227">
        <f t="shared" si="590"/>
        <v>0.16337990199210004</v>
      </c>
      <c r="AG2342" s="227">
        <f t="shared" si="591"/>
        <v>0.14562480639210001</v>
      </c>
      <c r="AH2342" s="227">
        <f t="shared" si="592"/>
        <v>0</v>
      </c>
      <c r="AI2342"/>
      <c r="AJ2342">
        <v>0</v>
      </c>
      <c r="AK2342" s="155">
        <v>0</v>
      </c>
      <c r="AL2342" s="155">
        <v>0</v>
      </c>
      <c r="AM2342" s="155">
        <v>0</v>
      </c>
      <c r="AN2342" s="155">
        <v>0</v>
      </c>
      <c r="AO2342" s="155">
        <v>0</v>
      </c>
      <c r="AP2342" s="155">
        <v>0</v>
      </c>
      <c r="AQ2342"/>
      <c r="AR2342" s="156">
        <v>7.2016516000000003E-2</v>
      </c>
      <c r="AS2342" s="156">
        <v>6.8574055999999994E-2</v>
      </c>
      <c r="AT2342" s="156">
        <v>3.4424601000000001E-3</v>
      </c>
      <c r="AU2342" s="156">
        <v>0</v>
      </c>
      <c r="AV2342" s="282">
        <f t="shared" si="585"/>
        <v>4.1111543999999995E-6</v>
      </c>
      <c r="AW2342" s="282">
        <f t="shared" si="586"/>
        <v>1.273099164114E-8</v>
      </c>
      <c r="AX2342" s="283">
        <f t="shared" si="587"/>
        <v>0</v>
      </c>
      <c r="AY2342" s="157">
        <v>1.9229087000000001E-6</v>
      </c>
      <c r="AZ2342" s="157">
        <v>5.8018798000000002E-9</v>
      </c>
      <c r="BA2342" s="157">
        <v>1.5851563999999999E-13</v>
      </c>
      <c r="BB2342" s="157">
        <v>0</v>
      </c>
      <c r="BC2342" s="157">
        <v>0</v>
      </c>
      <c r="BD2342" s="157">
        <v>0</v>
      </c>
      <c r="BE2342" s="157">
        <v>2.1882456999999998E-6</v>
      </c>
      <c r="BF2342" s="157">
        <v>0</v>
      </c>
      <c r="BG2342" s="157">
        <v>2.5489455000000002E-9</v>
      </c>
      <c r="BH2342" s="157">
        <v>7.0165933000000005E-10</v>
      </c>
      <c r="BI2342" s="157">
        <v>6.5099549999999998E-13</v>
      </c>
      <c r="BJ2342" s="157">
        <v>0</v>
      </c>
      <c r="BK2342" s="157">
        <v>0</v>
      </c>
      <c r="BL2342" s="157">
        <v>0</v>
      </c>
      <c r="BM2342" s="157">
        <v>0</v>
      </c>
      <c r="BN2342" s="157">
        <v>0</v>
      </c>
      <c r="BO2342" s="157">
        <v>3.6776974999999999E-9</v>
      </c>
      <c r="BP2342" s="157">
        <v>0</v>
      </c>
      <c r="BQ2342" s="157">
        <v>0</v>
      </c>
      <c r="BR2342" s="157">
        <v>0</v>
      </c>
      <c r="BS2342" s="157">
        <v>0</v>
      </c>
      <c r="BT2342" s="157">
        <v>0</v>
      </c>
      <c r="BU2342"/>
      <c r="BV2342" s="155">
        <v>1.1179011000000001E-4</v>
      </c>
      <c r="BW2342" s="155">
        <v>1.7573200999999999E-5</v>
      </c>
      <c r="BX2342" s="155">
        <v>5.7775644000000003E-5</v>
      </c>
      <c r="BY2342" s="155">
        <v>7.1910179999999998E-10</v>
      </c>
      <c r="BZ2342" s="155">
        <v>1.4475649999999999E-5</v>
      </c>
      <c r="CA2342" s="155">
        <v>0</v>
      </c>
      <c r="CB2342" s="155">
        <v>1.8221575E-5</v>
      </c>
      <c r="CC2342" s="155">
        <v>0</v>
      </c>
      <c r="CD2342" s="155">
        <v>0</v>
      </c>
      <c r="CE2342" s="155">
        <v>1.6586976000000001E-10</v>
      </c>
      <c r="CF2342" s="155">
        <v>0</v>
      </c>
      <c r="CG2342" s="155">
        <v>2.6024270999999999E-6</v>
      </c>
      <c r="CH2342" s="155">
        <v>0</v>
      </c>
      <c r="CI2342" s="155">
        <v>1.140732E-6</v>
      </c>
      <c r="CJ2342" s="155">
        <v>0</v>
      </c>
      <c r="CK2342" s="155">
        <v>0</v>
      </c>
      <c r="CL2342" s="155">
        <v>0</v>
      </c>
      <c r="CM2342"/>
      <c r="CN2342" s="284">
        <v>0</v>
      </c>
      <c r="CO2342" s="284">
        <v>2.0720999</v>
      </c>
      <c r="CP2342" s="285">
        <v>0</v>
      </c>
      <c r="CQ2342" s="284">
        <v>1.2023328E-2</v>
      </c>
      <c r="CR2342" s="284">
        <v>0</v>
      </c>
      <c r="CS2342" s="284">
        <v>0</v>
      </c>
      <c r="CT2342" s="284">
        <v>7.3475880000000002E-4</v>
      </c>
      <c r="CU2342" s="284">
        <v>0</v>
      </c>
      <c r="CV2342" s="284">
        <v>4.7080609000000001E-4</v>
      </c>
      <c r="CW2342" s="284">
        <v>2.2240713000000001E-4</v>
      </c>
      <c r="CX2342"/>
      <c r="CY2342"/>
      <c r="CZ2342"/>
      <c r="DA2342"/>
      <c r="DB2342" s="212"/>
      <c r="DC2342" s="48"/>
      <c r="DD2342" s="48"/>
      <c r="DE2342" s="48"/>
      <c r="DF2342" s="48"/>
      <c r="DG2342" s="48"/>
      <c r="DH2342" s="48"/>
      <c r="DI2342" s="48"/>
      <c r="DJ2342" s="48"/>
      <c r="DK2342" s="48"/>
      <c r="DL2342" s="48"/>
    </row>
    <row r="2343" spans="1:116" ht="14.4">
      <c r="A2343" t="s">
        <v>3224</v>
      </c>
      <c r="B2343" s="150" t="s">
        <v>325</v>
      </c>
      <c r="C2343" s="151" t="str">
        <f t="shared" si="594"/>
        <v>M.020.11.105</v>
      </c>
      <c r="D2343" s="54" t="s">
        <v>1400</v>
      </c>
      <c r="E2343" s="150" t="s">
        <v>352</v>
      </c>
      <c r="F2343" s="153" t="str">
        <f t="shared" si="595"/>
        <v>Tomato sauce, ready-made in glass jarper 125 gram NL</v>
      </c>
      <c r="G2343" s="154">
        <f t="shared" si="593"/>
        <v>1.3247587333333333</v>
      </c>
      <c r="H2343"/>
      <c r="I2343"/>
      <c r="J2343" s="227">
        <f t="shared" si="596"/>
        <v>0.30214201786804995</v>
      </c>
      <c r="K2343"/>
      <c r="L2343" s="280">
        <f t="shared" si="597"/>
        <v>1.1781985E-7</v>
      </c>
      <c r="M2343" s="280">
        <f t="shared" si="598"/>
        <v>8.7258237048199988E-2</v>
      </c>
      <c r="N2343" s="281">
        <f t="shared" si="599"/>
        <v>1.6169853000000001E-2</v>
      </c>
      <c r="O2343" s="280">
        <v>0.19871380999999999</v>
      </c>
      <c r="P2343" s="219">
        <v>7.5022151999999995E-2</v>
      </c>
      <c r="Q2343" s="219">
        <v>8.0138951999999992E-3</v>
      </c>
      <c r="R2343" s="219">
        <v>0</v>
      </c>
      <c r="S2343" s="219">
        <v>0</v>
      </c>
      <c r="T2343" s="219">
        <v>0</v>
      </c>
      <c r="U2343" s="286">
        <v>1.1781985E-7</v>
      </c>
      <c r="V2343" s="286">
        <v>2.8854481999999999E-6</v>
      </c>
      <c r="W2343" s="219">
        <v>0</v>
      </c>
      <c r="X2343" s="219">
        <v>0</v>
      </c>
      <c r="Y2343" s="219">
        <v>0</v>
      </c>
      <c r="Z2343" s="219">
        <v>4.2193044000000002E-3</v>
      </c>
      <c r="AA2343" s="219">
        <v>1.6169853000000001E-2</v>
      </c>
      <c r="AB2343" s="219">
        <v>0</v>
      </c>
      <c r="AC2343"/>
      <c r="AD2343" s="227">
        <f t="shared" si="588"/>
        <v>0.19871380999999999</v>
      </c>
      <c r="AE2343" s="227">
        <f t="shared" si="589"/>
        <v>8.3039050468049991E-2</v>
      </c>
      <c r="AF2343" s="227">
        <f t="shared" si="590"/>
        <v>9.9208785648199987E-2</v>
      </c>
      <c r="AG2343" s="227">
        <f t="shared" si="591"/>
        <v>8.7258237048199988E-2</v>
      </c>
      <c r="AH2343" s="227">
        <f t="shared" si="592"/>
        <v>0</v>
      </c>
      <c r="AI2343"/>
      <c r="AJ2343">
        <v>0</v>
      </c>
      <c r="AK2343" s="155">
        <v>0</v>
      </c>
      <c r="AL2343" s="155">
        <v>0</v>
      </c>
      <c r="AM2343" s="155">
        <v>0</v>
      </c>
      <c r="AN2343" s="155">
        <v>0</v>
      </c>
      <c r="AO2343" s="155">
        <v>0</v>
      </c>
      <c r="AP2343" s="155">
        <v>0</v>
      </c>
      <c r="AQ2343"/>
      <c r="AR2343" s="156">
        <v>4.5272943000000003E-2</v>
      </c>
      <c r="AS2343" s="156">
        <v>4.3232057999999997E-2</v>
      </c>
      <c r="AT2343" s="156">
        <v>2.0408859E-3</v>
      </c>
      <c r="AU2343" s="156">
        <v>0</v>
      </c>
      <c r="AV2343" s="282">
        <f t="shared" si="585"/>
        <v>2.5918498999999996E-6</v>
      </c>
      <c r="AW2343" s="282">
        <f t="shared" si="586"/>
        <v>7.5476548356299992E-9</v>
      </c>
      <c r="AX2343" s="283">
        <f t="shared" si="587"/>
        <v>0</v>
      </c>
      <c r="AY2343" s="157">
        <v>1.2293760999999999E-6</v>
      </c>
      <c r="AZ2343" s="157">
        <v>3.7093245E-9</v>
      </c>
      <c r="BA2343" s="157">
        <v>1.0134405E-13</v>
      </c>
      <c r="BB2343" s="157">
        <v>0</v>
      </c>
      <c r="BC2343" s="157">
        <v>0</v>
      </c>
      <c r="BD2343" s="157">
        <v>0</v>
      </c>
      <c r="BE2343" s="157">
        <v>1.3624737999999999E-6</v>
      </c>
      <c r="BF2343" s="157">
        <v>0</v>
      </c>
      <c r="BG2343" s="157">
        <v>1.5870574000000001E-9</v>
      </c>
      <c r="BH2343" s="157">
        <v>3.2979382000000001E-10</v>
      </c>
      <c r="BI2343" s="157">
        <v>1.4777158E-13</v>
      </c>
      <c r="BJ2343" s="157">
        <v>0</v>
      </c>
      <c r="BK2343" s="157">
        <v>0</v>
      </c>
      <c r="BL2343" s="157">
        <v>0</v>
      </c>
      <c r="BM2343" s="157">
        <v>0</v>
      </c>
      <c r="BN2343" s="157">
        <v>0</v>
      </c>
      <c r="BO2343" s="157">
        <v>1.92123E-9</v>
      </c>
      <c r="BP2343" s="157">
        <v>0</v>
      </c>
      <c r="BQ2343" s="157">
        <v>0</v>
      </c>
      <c r="BR2343" s="157">
        <v>0</v>
      </c>
      <c r="BS2343" s="157">
        <v>0</v>
      </c>
      <c r="BT2343" s="157">
        <v>0</v>
      </c>
      <c r="BU2343"/>
      <c r="BV2343" s="155">
        <v>6.7527143000000004E-5</v>
      </c>
      <c r="BW2343" s="155">
        <v>1.0941654E-5</v>
      </c>
      <c r="BX2343" s="155">
        <v>3.6937789000000001E-5</v>
      </c>
      <c r="BY2343" s="155">
        <v>3.3799212000000002E-10</v>
      </c>
      <c r="BZ2343" s="155">
        <v>9.0130162000000003E-6</v>
      </c>
      <c r="CA2343" s="155">
        <v>0</v>
      </c>
      <c r="CB2343" s="155">
        <v>8.5645017999999997E-6</v>
      </c>
      <c r="CC2343" s="155">
        <v>0</v>
      </c>
      <c r="CD2343" s="155">
        <v>0</v>
      </c>
      <c r="CE2343" s="155">
        <v>7.7962079E-11</v>
      </c>
      <c r="CF2343" s="155">
        <v>0</v>
      </c>
      <c r="CG2343" s="155">
        <v>1.3595085E-6</v>
      </c>
      <c r="CH2343" s="155">
        <v>0</v>
      </c>
      <c r="CI2343" s="155">
        <v>7.1025728999999997E-7</v>
      </c>
      <c r="CJ2343" s="155">
        <v>0</v>
      </c>
      <c r="CK2343" s="155">
        <v>0</v>
      </c>
      <c r="CL2343" s="155">
        <v>0</v>
      </c>
      <c r="CM2343"/>
      <c r="CN2343" s="284">
        <v>0</v>
      </c>
      <c r="CO2343" s="284">
        <v>1.3247587999999999</v>
      </c>
      <c r="CP2343" s="285">
        <v>0</v>
      </c>
      <c r="CQ2343" s="284">
        <v>7.4861199999999998E-3</v>
      </c>
      <c r="CR2343" s="284">
        <v>0</v>
      </c>
      <c r="CS2343" s="284">
        <v>0</v>
      </c>
      <c r="CT2343" s="284">
        <v>4.5748502999999998E-4</v>
      </c>
      <c r="CU2343" s="284">
        <v>0</v>
      </c>
      <c r="CV2343" s="284">
        <v>2.2128820999999999E-4</v>
      </c>
      <c r="CW2343" s="284">
        <v>5.0484917999999998E-5</v>
      </c>
      <c r="CX2343"/>
      <c r="CY2343"/>
      <c r="CZ2343"/>
      <c r="DA2343"/>
      <c r="DB2343" s="212"/>
      <c r="DC2343" s="48"/>
      <c r="DD2343" s="48"/>
      <c r="DE2343" s="48"/>
      <c r="DF2343" s="48"/>
      <c r="DG2343" s="48"/>
      <c r="DH2343" s="48"/>
      <c r="DI2343" s="48"/>
      <c r="DJ2343" s="48"/>
      <c r="DK2343" s="48"/>
      <c r="DL2343" s="48"/>
    </row>
    <row r="2344" spans="1:116" ht="14.4">
      <c r="B2344" s="150"/>
      <c r="C2344" s="151"/>
      <c r="D2344" s="51" t="s">
        <v>1401</v>
      </c>
      <c r="E2344" s="150"/>
      <c r="F2344"/>
      <c r="G2344"/>
      <c r="H2344"/>
      <c r="I2344"/>
      <c r="J2344"/>
      <c r="K2344"/>
      <c r="L2344"/>
      <c r="M2344"/>
      <c r="N2344" s="174"/>
      <c r="O2344"/>
      <c r="P2344"/>
      <c r="Q2344"/>
      <c r="R2344"/>
      <c r="S2344"/>
      <c r="T2344"/>
      <c r="U2344" s="53"/>
      <c r="V2344" s="53"/>
      <c r="W2344"/>
      <c r="X2344"/>
      <c r="Y2344"/>
      <c r="Z2344"/>
      <c r="AA2344"/>
      <c r="AB2344"/>
      <c r="AC2344"/>
      <c r="AD2344"/>
      <c r="AE2344"/>
      <c r="AF2344"/>
      <c r="AG2344"/>
      <c r="AH2344"/>
      <c r="AI2344"/>
      <c r="AJ2344"/>
      <c r="AK2344"/>
      <c r="AL2344"/>
      <c r="AM2344"/>
      <c r="AN2344"/>
      <c r="AO2344"/>
      <c r="AP2344"/>
      <c r="AQ2344"/>
      <c r="AR2344"/>
      <c r="AS2344"/>
      <c r="AT2344"/>
      <c r="AU2344"/>
      <c r="AX2344" s="19"/>
      <c r="AY2344"/>
      <c r="AZ2344"/>
      <c r="BA2344"/>
      <c r="BB2344"/>
      <c r="BC2344"/>
      <c r="BD2344"/>
      <c r="BE2344"/>
      <c r="BF2344"/>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c r="CL2344"/>
      <c r="CM2344"/>
      <c r="CN2344"/>
      <c r="CO2344"/>
      <c r="CP2344" s="117"/>
      <c r="CQ2344"/>
      <c r="CR2344"/>
      <c r="CS2344"/>
      <c r="CT2344"/>
      <c r="CU2344"/>
      <c r="CV2344"/>
      <c r="CW2344"/>
      <c r="CX2344"/>
      <c r="CY2344"/>
      <c r="CZ2344"/>
      <c r="DA2344"/>
      <c r="DB2344" s="212"/>
      <c r="DC2344" s="48"/>
      <c r="DD2344" s="48"/>
      <c r="DE2344" s="48"/>
      <c r="DF2344" s="48"/>
      <c r="DG2344" s="48"/>
      <c r="DH2344" s="48"/>
      <c r="DI2344" s="48"/>
      <c r="DJ2344" s="48"/>
      <c r="DK2344" s="48"/>
      <c r="DL2344" s="48"/>
    </row>
    <row r="2345" spans="1:116" ht="14.4">
      <c r="A2345" t="s">
        <v>3225</v>
      </c>
      <c r="B2345" s="150" t="s">
        <v>325</v>
      </c>
      <c r="C2345" s="151" t="str">
        <f t="shared" si="594"/>
        <v>M.020.12.101</v>
      </c>
      <c r="D2345" s="54" t="s">
        <v>1401</v>
      </c>
      <c r="E2345" s="150" t="s">
        <v>352</v>
      </c>
      <c r="F2345" s="153" t="str">
        <f t="shared" si="595"/>
        <v>Crisps potato in plastic foil per 500 gram NL</v>
      </c>
      <c r="G2345" s="154">
        <f t="shared" si="593"/>
        <v>3.1465142000000004</v>
      </c>
      <c r="H2345"/>
      <c r="I2345"/>
      <c r="J2345" s="227">
        <f t="shared" si="596"/>
        <v>0.65482917119852002</v>
      </c>
      <c r="K2345"/>
      <c r="L2345" s="280">
        <f t="shared" si="597"/>
        <v>5.1078952000000004E-7</v>
      </c>
      <c r="M2345" s="280">
        <f t="shared" si="598"/>
        <v>0.15832649640900001</v>
      </c>
      <c r="N2345" s="281">
        <f t="shared" si="599"/>
        <v>2.4525034000000001E-2</v>
      </c>
      <c r="O2345" s="280">
        <v>0.47197713000000002</v>
      </c>
      <c r="P2345" s="219">
        <v>0.1024014</v>
      </c>
      <c r="Q2345" s="219">
        <v>3.4742988000000002E-2</v>
      </c>
      <c r="R2345" s="219">
        <v>0</v>
      </c>
      <c r="S2345" s="219">
        <v>0</v>
      </c>
      <c r="T2345" s="219">
        <v>0</v>
      </c>
      <c r="U2345" s="286">
        <v>5.1078952000000004E-7</v>
      </c>
      <c r="V2345" s="286">
        <v>1.2509409E-5</v>
      </c>
      <c r="W2345" s="219">
        <v>0</v>
      </c>
      <c r="X2345" s="219">
        <v>0</v>
      </c>
      <c r="Y2345" s="219">
        <v>0</v>
      </c>
      <c r="Z2345" s="219">
        <v>2.1169599000000001E-2</v>
      </c>
      <c r="AA2345" s="219">
        <v>2.4525034000000001E-2</v>
      </c>
      <c r="AB2345" s="219">
        <v>0</v>
      </c>
      <c r="AC2345"/>
      <c r="AD2345" s="227">
        <f t="shared" si="588"/>
        <v>0.47197713000000002</v>
      </c>
      <c r="AE2345" s="227">
        <f t="shared" si="589"/>
        <v>0.13715740819851999</v>
      </c>
      <c r="AF2345" s="227">
        <f t="shared" si="590"/>
        <v>0.161681931409</v>
      </c>
      <c r="AG2345" s="227">
        <f t="shared" si="591"/>
        <v>0.15832649640899998</v>
      </c>
      <c r="AH2345" s="227">
        <f t="shared" si="592"/>
        <v>0</v>
      </c>
      <c r="AI2345"/>
      <c r="AJ2345">
        <v>0</v>
      </c>
      <c r="AK2345" s="155">
        <v>0</v>
      </c>
      <c r="AL2345" s="155">
        <v>0</v>
      </c>
      <c r="AM2345" s="155">
        <v>0</v>
      </c>
      <c r="AN2345" s="155">
        <v>0</v>
      </c>
      <c r="AO2345" s="155">
        <v>0</v>
      </c>
      <c r="AP2345" s="155">
        <v>0</v>
      </c>
      <c r="AQ2345"/>
      <c r="AR2345" s="156">
        <v>8.5686656999999999E-2</v>
      </c>
      <c r="AS2345" s="156">
        <v>7.9724933999999997E-2</v>
      </c>
      <c r="AT2345" s="156">
        <v>5.9617233E-3</v>
      </c>
      <c r="AU2345" s="156">
        <v>0</v>
      </c>
      <c r="AV2345" s="282">
        <f t="shared" si="585"/>
        <v>4.7796723000000001E-6</v>
      </c>
      <c r="AW2345" s="282">
        <f t="shared" si="586"/>
        <v>2.2047793350939998E-8</v>
      </c>
      <c r="AX2345" s="283">
        <f t="shared" si="587"/>
        <v>0</v>
      </c>
      <c r="AY2345" s="157">
        <v>2.9199652E-6</v>
      </c>
      <c r="AZ2345" s="157">
        <v>8.8102396999999995E-9</v>
      </c>
      <c r="BA2345" s="157">
        <v>2.4070834000000001E-13</v>
      </c>
      <c r="BB2345" s="157">
        <v>0</v>
      </c>
      <c r="BC2345" s="157">
        <v>0</v>
      </c>
      <c r="BD2345" s="157">
        <v>0</v>
      </c>
      <c r="BE2345" s="157">
        <v>1.8597071000000001E-6</v>
      </c>
      <c r="BF2345" s="157">
        <v>0</v>
      </c>
      <c r="BG2345" s="157">
        <v>2.1662522999999999E-9</v>
      </c>
      <c r="BH2345" s="157">
        <v>1.4297695E-9</v>
      </c>
      <c r="BI2345" s="157">
        <v>1.8662425999999998E-12</v>
      </c>
      <c r="BJ2345" s="157">
        <v>0</v>
      </c>
      <c r="BK2345" s="157">
        <v>0</v>
      </c>
      <c r="BL2345" s="157">
        <v>0</v>
      </c>
      <c r="BM2345" s="157">
        <v>0</v>
      </c>
      <c r="BN2345" s="157">
        <v>0</v>
      </c>
      <c r="BO2345" s="157">
        <v>9.6394248999999993E-9</v>
      </c>
      <c r="BP2345" s="157">
        <v>0</v>
      </c>
      <c r="BQ2345" s="157">
        <v>0</v>
      </c>
      <c r="BR2345" s="157">
        <v>0</v>
      </c>
      <c r="BS2345" s="157">
        <v>0</v>
      </c>
      <c r="BT2345" s="157">
        <v>0</v>
      </c>
      <c r="BU2345"/>
      <c r="BV2345" s="155">
        <v>1.5989267999999999E-4</v>
      </c>
      <c r="BW2345" s="155">
        <v>1.4934797999999999E-5</v>
      </c>
      <c r="BX2345" s="155">
        <v>8.7733165E-5</v>
      </c>
      <c r="BY2345" s="155">
        <v>1.465312E-9</v>
      </c>
      <c r="BZ2345" s="155">
        <v>1.2302306000000001E-5</v>
      </c>
      <c r="CA2345" s="155">
        <v>0</v>
      </c>
      <c r="CB2345" s="155">
        <v>3.7130057999999997E-5</v>
      </c>
      <c r="CC2345" s="155">
        <v>0</v>
      </c>
      <c r="CD2345" s="155">
        <v>0</v>
      </c>
      <c r="CE2345" s="155">
        <v>3.3799239999999998E-10</v>
      </c>
      <c r="CF2345" s="155">
        <v>0</v>
      </c>
      <c r="CG2345" s="155">
        <v>6.8210885999999999E-6</v>
      </c>
      <c r="CH2345" s="155">
        <v>0</v>
      </c>
      <c r="CI2345" s="155">
        <v>9.6946488000000007E-7</v>
      </c>
      <c r="CJ2345" s="155">
        <v>0</v>
      </c>
      <c r="CK2345" s="155">
        <v>0</v>
      </c>
      <c r="CL2345" s="155">
        <v>0</v>
      </c>
      <c r="CM2345"/>
      <c r="CN2345" s="284">
        <v>0</v>
      </c>
      <c r="CO2345" s="284">
        <v>3.1465141999999999</v>
      </c>
      <c r="CP2345" s="285">
        <v>0</v>
      </c>
      <c r="CQ2345" s="284">
        <v>1.0218171E-2</v>
      </c>
      <c r="CR2345" s="284">
        <v>0</v>
      </c>
      <c r="CS2345" s="284">
        <v>0</v>
      </c>
      <c r="CT2345" s="284">
        <v>6.2444366999999995E-4</v>
      </c>
      <c r="CU2345" s="284">
        <v>0</v>
      </c>
      <c r="CV2345" s="284">
        <v>9.5936041000000002E-4</v>
      </c>
      <c r="CW2345" s="284">
        <v>6.3758610000000002E-4</v>
      </c>
      <c r="CX2345"/>
      <c r="CY2345"/>
      <c r="CZ2345"/>
      <c r="DA2345"/>
      <c r="DB2345" s="212"/>
      <c r="DC2345" s="48"/>
      <c r="DD2345" s="48"/>
      <c r="DE2345" s="48"/>
      <c r="DF2345" s="48"/>
      <c r="DG2345" s="48"/>
      <c r="DH2345" s="48"/>
      <c r="DI2345" s="48"/>
      <c r="DJ2345" s="48"/>
      <c r="DK2345" s="48"/>
      <c r="DL2345" s="48"/>
    </row>
    <row r="2346" spans="1:116" ht="14.4">
      <c r="A2346" t="s">
        <v>3226</v>
      </c>
      <c r="B2346" s="150" t="s">
        <v>325</v>
      </c>
      <c r="C2346" s="151" t="str">
        <f t="shared" si="594"/>
        <v>M.020.12.102</v>
      </c>
      <c r="D2346" s="54" t="s">
        <v>1401</v>
      </c>
      <c r="E2346" s="150" t="s">
        <v>352</v>
      </c>
      <c r="F2346" s="153" t="str">
        <f t="shared" si="595"/>
        <v>Croquette meat ragout frozen in cardboard box NL</v>
      </c>
      <c r="G2346" s="154">
        <f t="shared" si="593"/>
        <v>4.8935302666666667</v>
      </c>
      <c r="H2346"/>
      <c r="I2346"/>
      <c r="J2346" s="227">
        <f t="shared" si="596"/>
        <v>0.96084533226253999</v>
      </c>
      <c r="K2346"/>
      <c r="L2346" s="280">
        <f t="shared" si="597"/>
        <v>2.5151734E-7</v>
      </c>
      <c r="M2346" s="280">
        <f t="shared" si="598"/>
        <v>0.20853000974519997</v>
      </c>
      <c r="N2346" s="281">
        <f t="shared" si="599"/>
        <v>1.8285531000000001E-2</v>
      </c>
      <c r="O2346" s="280">
        <v>0.73402953999999998</v>
      </c>
      <c r="P2346" s="219">
        <v>0.15597343999999999</v>
      </c>
      <c r="Q2346" s="219">
        <v>1.7107759E-2</v>
      </c>
      <c r="R2346" s="219">
        <v>0</v>
      </c>
      <c r="S2346" s="219">
        <v>0</v>
      </c>
      <c r="T2346" s="219">
        <v>0</v>
      </c>
      <c r="U2346" s="286">
        <v>2.5151734E-7</v>
      </c>
      <c r="V2346" s="286">
        <v>6.1597452000000001E-6</v>
      </c>
      <c r="W2346" s="219">
        <v>0</v>
      </c>
      <c r="X2346" s="219">
        <v>0</v>
      </c>
      <c r="Y2346" s="219">
        <v>0</v>
      </c>
      <c r="Z2346" s="219">
        <v>3.5442650999999999E-2</v>
      </c>
      <c r="AA2346" s="219">
        <v>1.8285531000000001E-2</v>
      </c>
      <c r="AB2346" s="219">
        <v>0</v>
      </c>
      <c r="AC2346"/>
      <c r="AD2346" s="227">
        <f t="shared" si="588"/>
        <v>0.73402953999999998</v>
      </c>
      <c r="AE2346" s="227">
        <f t="shared" si="589"/>
        <v>0.17308761026253999</v>
      </c>
      <c r="AF2346" s="227">
        <f t="shared" si="590"/>
        <v>0.19137288974519998</v>
      </c>
      <c r="AG2346" s="227">
        <f t="shared" si="591"/>
        <v>0.20853000974519997</v>
      </c>
      <c r="AH2346" s="227">
        <f t="shared" si="592"/>
        <v>0</v>
      </c>
      <c r="AI2346"/>
      <c r="AJ2346">
        <v>0</v>
      </c>
      <c r="AK2346" s="155">
        <v>0</v>
      </c>
      <c r="AL2346" s="155">
        <v>0</v>
      </c>
      <c r="AM2346" s="155">
        <v>0</v>
      </c>
      <c r="AN2346" s="155">
        <v>0</v>
      </c>
      <c r="AO2346" s="155">
        <v>0</v>
      </c>
      <c r="AP2346" s="155">
        <v>0</v>
      </c>
      <c r="AQ2346"/>
      <c r="AR2346" s="156">
        <v>0.13214782999999999</v>
      </c>
      <c r="AS2346" s="156">
        <v>0.12299536</v>
      </c>
      <c r="AT2346" s="156">
        <v>9.1524712999999994E-3</v>
      </c>
      <c r="AU2346" s="156">
        <v>0</v>
      </c>
      <c r="AV2346" s="282">
        <f t="shared" si="585"/>
        <v>7.3738226000000003E-6</v>
      </c>
      <c r="AW2346" s="282">
        <f t="shared" si="586"/>
        <v>3.384789747837E-8</v>
      </c>
      <c r="AX2346" s="283">
        <f t="shared" si="587"/>
        <v>0</v>
      </c>
      <c r="AY2346" s="157">
        <v>4.5411960999999997E-6</v>
      </c>
      <c r="AZ2346" s="157">
        <v>1.3701885000000001E-8</v>
      </c>
      <c r="BA2346" s="157">
        <v>3.7435507000000002E-13</v>
      </c>
      <c r="BB2346" s="157">
        <v>0</v>
      </c>
      <c r="BC2346" s="157">
        <v>0</v>
      </c>
      <c r="BD2346" s="157">
        <v>0</v>
      </c>
      <c r="BE2346" s="157">
        <v>2.8326265000000002E-6</v>
      </c>
      <c r="BF2346" s="157">
        <v>0</v>
      </c>
      <c r="BG2346" s="157">
        <v>3.2995430000000001E-9</v>
      </c>
      <c r="BH2346" s="157">
        <v>7.0403131999999998E-10</v>
      </c>
      <c r="BI2346" s="157">
        <v>3.5068032999999998E-12</v>
      </c>
      <c r="BJ2346" s="157">
        <v>0</v>
      </c>
      <c r="BK2346" s="157">
        <v>0</v>
      </c>
      <c r="BL2346" s="157">
        <v>0</v>
      </c>
      <c r="BM2346" s="157">
        <v>0</v>
      </c>
      <c r="BN2346" s="157">
        <v>0</v>
      </c>
      <c r="BO2346" s="157">
        <v>1.6138557000000001E-8</v>
      </c>
      <c r="BP2346" s="157">
        <v>0</v>
      </c>
      <c r="BQ2346" s="157">
        <v>0</v>
      </c>
      <c r="BR2346" s="157">
        <v>0</v>
      </c>
      <c r="BS2346" s="157">
        <v>0</v>
      </c>
      <c r="BT2346" s="157">
        <v>0</v>
      </c>
      <c r="BU2346"/>
      <c r="BV2346" s="155">
        <v>2.0911173999999999E-4</v>
      </c>
      <c r="BW2346" s="155">
        <v>2.2748045999999999E-5</v>
      </c>
      <c r="BX2346" s="155">
        <v>1.3644461E-4</v>
      </c>
      <c r="BY2346" s="155">
        <v>7.2153275000000004E-10</v>
      </c>
      <c r="BZ2346" s="155">
        <v>1.8738348000000001E-5</v>
      </c>
      <c r="CA2346" s="155">
        <v>0</v>
      </c>
      <c r="CB2346" s="155">
        <v>1.8283173000000001E-5</v>
      </c>
      <c r="CC2346" s="155">
        <v>0</v>
      </c>
      <c r="CD2346" s="155">
        <v>0</v>
      </c>
      <c r="CE2346" s="155">
        <v>1.6643049E-10</v>
      </c>
      <c r="CF2346" s="155">
        <v>0</v>
      </c>
      <c r="CG2346" s="155">
        <v>1.1420029999999999E-5</v>
      </c>
      <c r="CH2346" s="155">
        <v>0</v>
      </c>
      <c r="CI2346" s="155">
        <v>1.4766474999999999E-6</v>
      </c>
      <c r="CJ2346" s="155">
        <v>0</v>
      </c>
      <c r="CK2346" s="155">
        <v>0</v>
      </c>
      <c r="CL2346" s="155">
        <v>0</v>
      </c>
      <c r="CM2346"/>
      <c r="CN2346" s="284">
        <v>0</v>
      </c>
      <c r="CO2346" s="284">
        <v>4.8935303000000001</v>
      </c>
      <c r="CP2346" s="285">
        <v>0</v>
      </c>
      <c r="CQ2346" s="284">
        <v>1.5563881999999999E-2</v>
      </c>
      <c r="CR2346" s="284">
        <v>0</v>
      </c>
      <c r="CS2346" s="284">
        <v>0</v>
      </c>
      <c r="CT2346" s="284">
        <v>9.5112595000000004E-4</v>
      </c>
      <c r="CU2346" s="284">
        <v>0</v>
      </c>
      <c r="CV2346" s="284">
        <v>4.7239766999999998E-4</v>
      </c>
      <c r="CW2346" s="284">
        <v>1.1980698E-3</v>
      </c>
      <c r="CX2346"/>
      <c r="CY2346"/>
      <c r="CZ2346"/>
      <c r="DA2346"/>
      <c r="DB2346" s="212"/>
      <c r="DC2346" s="48"/>
      <c r="DD2346" s="48"/>
      <c r="DE2346" s="48"/>
      <c r="DF2346" s="48"/>
      <c r="DG2346" s="48"/>
      <c r="DH2346" s="48"/>
      <c r="DI2346" s="48"/>
      <c r="DJ2346" s="48"/>
      <c r="DK2346" s="48"/>
      <c r="DL2346" s="48"/>
    </row>
    <row r="2347" spans="1:116" ht="14.4">
      <c r="A2347" t="s">
        <v>3227</v>
      </c>
      <c r="B2347" s="150" t="s">
        <v>325</v>
      </c>
      <c r="C2347" s="151" t="str">
        <f t="shared" si="594"/>
        <v>M.020.12.103</v>
      </c>
      <c r="D2347" s="54" t="s">
        <v>1401</v>
      </c>
      <c r="E2347" s="150" t="s">
        <v>352</v>
      </c>
      <c r="F2347" s="153" t="str">
        <f t="shared" si="595"/>
        <v>Popcorn puffed, natural in plastic foil per 500 gram NL</v>
      </c>
      <c r="G2347" s="154">
        <f t="shared" si="593"/>
        <v>0.62954616666666674</v>
      </c>
      <c r="H2347"/>
      <c r="I2347"/>
      <c r="J2347" s="227">
        <f t="shared" si="596"/>
        <v>0.169621606246807</v>
      </c>
      <c r="K2347"/>
      <c r="L2347" s="280">
        <f t="shared" si="597"/>
        <v>6.8776907000000001E-8</v>
      </c>
      <c r="M2347" s="280">
        <f t="shared" si="598"/>
        <v>4.8653726469900002E-2</v>
      </c>
      <c r="N2347" s="281">
        <f t="shared" si="599"/>
        <v>2.6535886000000002E-2</v>
      </c>
      <c r="O2347" s="280">
        <v>9.4431925E-2</v>
      </c>
      <c r="P2347" s="219">
        <v>2.7963572999999999E-2</v>
      </c>
      <c r="Q2347" s="219">
        <v>4.6780820999999997E-3</v>
      </c>
      <c r="R2347" s="219">
        <v>0</v>
      </c>
      <c r="S2347" s="219">
        <v>0</v>
      </c>
      <c r="T2347" s="219">
        <v>0</v>
      </c>
      <c r="U2347" s="286">
        <v>6.8776907000000001E-8</v>
      </c>
      <c r="V2347" s="286">
        <v>1.6843699E-6</v>
      </c>
      <c r="W2347" s="219">
        <v>0</v>
      </c>
      <c r="X2347" s="219">
        <v>0</v>
      </c>
      <c r="Y2347" s="219">
        <v>0</v>
      </c>
      <c r="Z2347" s="219">
        <v>1.6010387000000001E-2</v>
      </c>
      <c r="AA2347" s="219">
        <v>2.6535886000000002E-2</v>
      </c>
      <c r="AB2347" s="219">
        <v>0</v>
      </c>
      <c r="AC2347"/>
      <c r="AD2347" s="227">
        <f t="shared" si="588"/>
        <v>9.4431925E-2</v>
      </c>
      <c r="AE2347" s="227">
        <f t="shared" si="589"/>
        <v>3.2643408246807004E-2</v>
      </c>
      <c r="AF2347" s="227">
        <f t="shared" si="590"/>
        <v>5.9179225469900003E-2</v>
      </c>
      <c r="AG2347" s="227">
        <f t="shared" si="591"/>
        <v>4.8653726469900002E-2</v>
      </c>
      <c r="AH2347" s="227">
        <f t="shared" si="592"/>
        <v>0</v>
      </c>
      <c r="AI2347"/>
      <c r="AJ2347">
        <v>0</v>
      </c>
      <c r="AK2347" s="155">
        <v>0</v>
      </c>
      <c r="AL2347" s="155">
        <v>0</v>
      </c>
      <c r="AM2347" s="155">
        <v>0</v>
      </c>
      <c r="AN2347" s="155">
        <v>0</v>
      </c>
      <c r="AO2347" s="155">
        <v>0</v>
      </c>
      <c r="AP2347" s="155">
        <v>0</v>
      </c>
      <c r="AQ2347"/>
      <c r="AR2347" s="156">
        <v>2.0875696999999999E-2</v>
      </c>
      <c r="AS2347" s="156">
        <v>1.8215627000000002E-2</v>
      </c>
      <c r="AT2347" s="156">
        <v>2.6600693999999999E-3</v>
      </c>
      <c r="AU2347" s="156">
        <v>0</v>
      </c>
      <c r="AV2347" s="282">
        <f t="shared" si="585"/>
        <v>1.092064E-6</v>
      </c>
      <c r="AW2347" s="282">
        <f t="shared" si="586"/>
        <v>9.8375346097620008E-9</v>
      </c>
      <c r="AX2347" s="283">
        <f t="shared" si="587"/>
        <v>0</v>
      </c>
      <c r="AY2347" s="157">
        <v>5.8421884E-7</v>
      </c>
      <c r="AZ2347" s="157">
        <v>1.7627293E-9</v>
      </c>
      <c r="BA2347" s="157">
        <v>4.8160282E-14</v>
      </c>
      <c r="BB2347" s="157">
        <v>0</v>
      </c>
      <c r="BC2347" s="157">
        <v>0</v>
      </c>
      <c r="BD2347" s="157">
        <v>0</v>
      </c>
      <c r="BE2347" s="157">
        <v>5.0784515999999995E-7</v>
      </c>
      <c r="BF2347" s="157">
        <v>0</v>
      </c>
      <c r="BG2347" s="157">
        <v>5.9155590000000001E-10</v>
      </c>
      <c r="BH2347" s="157">
        <v>1.9251594000000001E-10</v>
      </c>
      <c r="BI2347" s="157">
        <v>4.7080948000000003E-13</v>
      </c>
      <c r="BJ2347" s="157">
        <v>0</v>
      </c>
      <c r="BK2347" s="157">
        <v>0</v>
      </c>
      <c r="BL2347" s="157">
        <v>0</v>
      </c>
      <c r="BM2347" s="157">
        <v>0</v>
      </c>
      <c r="BN2347" s="157">
        <v>0</v>
      </c>
      <c r="BO2347" s="157">
        <v>7.2902145E-9</v>
      </c>
      <c r="BP2347" s="157">
        <v>0</v>
      </c>
      <c r="BQ2347" s="157">
        <v>0</v>
      </c>
      <c r="BR2347" s="157">
        <v>0</v>
      </c>
      <c r="BS2347" s="157">
        <v>0</v>
      </c>
      <c r="BT2347" s="157">
        <v>0</v>
      </c>
      <c r="BU2347"/>
      <c r="BV2347" s="155">
        <v>3.5414482000000002E-5</v>
      </c>
      <c r="BW2347" s="155">
        <v>4.0783650999999998E-6</v>
      </c>
      <c r="BX2347" s="155">
        <v>1.7553418E-5</v>
      </c>
      <c r="BY2347" s="155">
        <v>1.9730167E-10</v>
      </c>
      <c r="BZ2347" s="155">
        <v>3.3594896000000002E-6</v>
      </c>
      <c r="CA2347" s="155">
        <v>0</v>
      </c>
      <c r="CB2347" s="155">
        <v>4.9994968000000004E-6</v>
      </c>
      <c r="CC2347" s="155">
        <v>0</v>
      </c>
      <c r="CD2347" s="155">
        <v>0</v>
      </c>
      <c r="CE2347" s="155">
        <v>4.5510080000000001E-11</v>
      </c>
      <c r="CF2347" s="155">
        <v>0</v>
      </c>
      <c r="CG2347" s="155">
        <v>5.1587309000000001E-6</v>
      </c>
      <c r="CH2347" s="155">
        <v>0</v>
      </c>
      <c r="CI2347" s="155">
        <v>2.6473956000000002E-7</v>
      </c>
      <c r="CJ2347" s="155">
        <v>0</v>
      </c>
      <c r="CK2347" s="155">
        <v>0</v>
      </c>
      <c r="CL2347" s="155">
        <v>0</v>
      </c>
      <c r="CM2347"/>
      <c r="CN2347" s="284">
        <v>0</v>
      </c>
      <c r="CO2347" s="284">
        <v>0.62954617000000002</v>
      </c>
      <c r="CP2347" s="285">
        <v>0</v>
      </c>
      <c r="CQ2347" s="284">
        <v>2.7903580000000002E-3</v>
      </c>
      <c r="CR2347" s="284">
        <v>0</v>
      </c>
      <c r="CS2347" s="284">
        <v>0</v>
      </c>
      <c r="CT2347" s="284">
        <v>1.7052184999999999E-4</v>
      </c>
      <c r="CU2347" s="284">
        <v>0</v>
      </c>
      <c r="CV2347" s="284">
        <v>1.2917619E-4</v>
      </c>
      <c r="CW2347" s="284">
        <v>1.6084810000000001E-4</v>
      </c>
      <c r="CX2347"/>
      <c r="CY2347"/>
      <c r="CZ2347"/>
      <c r="DA2347"/>
      <c r="DB2347" s="212"/>
      <c r="DC2347" s="48"/>
      <c r="DD2347" s="48"/>
      <c r="DE2347" s="48"/>
      <c r="DF2347" s="48"/>
      <c r="DG2347" s="48"/>
      <c r="DH2347" s="48"/>
      <c r="DI2347" s="48"/>
      <c r="DJ2347" s="48"/>
      <c r="DK2347" s="48"/>
      <c r="DL2347" s="48"/>
    </row>
    <row r="2348" spans="1:116" ht="14.4">
      <c r="A2348" t="s">
        <v>3228</v>
      </c>
      <c r="B2348" s="150" t="s">
        <v>325</v>
      </c>
      <c r="C2348" s="151" t="str">
        <f t="shared" si="594"/>
        <v>M.020.12.104</v>
      </c>
      <c r="D2348" s="54" t="s">
        <v>1401</v>
      </c>
      <c r="E2348" s="150" t="s">
        <v>352</v>
      </c>
      <c r="F2348" s="153" t="str">
        <f t="shared" si="595"/>
        <v>Sausage roll, puff pastry in plastic foil per 500 gram NL</v>
      </c>
      <c r="G2348" s="154">
        <f t="shared" si="593"/>
        <v>3.6988120000000002</v>
      </c>
      <c r="H2348"/>
      <c r="I2348"/>
      <c r="J2348" s="227">
        <f t="shared" si="596"/>
        <v>0.77995782205615005</v>
      </c>
      <c r="K2348"/>
      <c r="L2348" s="280">
        <f t="shared" si="597"/>
        <v>2.6127765000000002E-7</v>
      </c>
      <c r="M2348" s="280">
        <f t="shared" si="598"/>
        <v>0.20817588777850002</v>
      </c>
      <c r="N2348" s="281">
        <f t="shared" si="599"/>
        <v>1.6959873E-2</v>
      </c>
      <c r="O2348" s="280">
        <v>0.55482180000000003</v>
      </c>
      <c r="P2348" s="219">
        <v>0.13962472000000001</v>
      </c>
      <c r="Q2348" s="219">
        <v>1.7771637999999999E-2</v>
      </c>
      <c r="R2348" s="219">
        <v>0</v>
      </c>
      <c r="S2348" s="219">
        <v>0</v>
      </c>
      <c r="T2348" s="219">
        <v>0</v>
      </c>
      <c r="U2348" s="286">
        <v>2.6127765000000002E-7</v>
      </c>
      <c r="V2348" s="286">
        <v>6.3987785E-6</v>
      </c>
      <c r="W2348" s="219">
        <v>0</v>
      </c>
      <c r="X2348" s="219">
        <v>0</v>
      </c>
      <c r="Y2348" s="219">
        <v>0</v>
      </c>
      <c r="Z2348" s="219">
        <v>5.0773130999999999E-2</v>
      </c>
      <c r="AA2348" s="219">
        <v>1.6959873E-2</v>
      </c>
      <c r="AB2348" s="219">
        <v>0</v>
      </c>
      <c r="AC2348"/>
      <c r="AD2348" s="227">
        <f t="shared" si="588"/>
        <v>0.55482180000000003</v>
      </c>
      <c r="AE2348" s="227">
        <f t="shared" si="589"/>
        <v>0.15740301805615001</v>
      </c>
      <c r="AF2348" s="227">
        <f t="shared" si="590"/>
        <v>0.17436262977850003</v>
      </c>
      <c r="AG2348" s="227">
        <f t="shared" si="591"/>
        <v>0.20817588777850002</v>
      </c>
      <c r="AH2348" s="227">
        <f t="shared" si="592"/>
        <v>0</v>
      </c>
      <c r="AI2348"/>
      <c r="AJ2348">
        <v>0</v>
      </c>
      <c r="AK2348" s="155">
        <v>0</v>
      </c>
      <c r="AL2348" s="155">
        <v>0</v>
      </c>
      <c r="AM2348" s="155">
        <v>0</v>
      </c>
      <c r="AN2348" s="155">
        <v>0</v>
      </c>
      <c r="AO2348" s="155">
        <v>0</v>
      </c>
      <c r="AP2348" s="155">
        <v>0</v>
      </c>
      <c r="AQ2348"/>
      <c r="AR2348" s="156">
        <v>0.10959888</v>
      </c>
      <c r="AS2348" s="156">
        <v>9.9549837000000002E-2</v>
      </c>
      <c r="AT2348" s="156">
        <v>1.0049046000000001E-2</v>
      </c>
      <c r="AU2348" s="156">
        <v>0</v>
      </c>
      <c r="AV2348" s="282">
        <f t="shared" si="585"/>
        <v>5.9682156000000006E-6</v>
      </c>
      <c r="AW2348" s="282">
        <f t="shared" si="586"/>
        <v>3.7163633475120004E-8</v>
      </c>
      <c r="AX2348" s="283">
        <f t="shared" si="587"/>
        <v>0</v>
      </c>
      <c r="AY2348" s="157">
        <v>3.4324975E-6</v>
      </c>
      <c r="AZ2348" s="157">
        <v>1.0356674E-8</v>
      </c>
      <c r="BA2348" s="157">
        <v>2.8295911999999999E-13</v>
      </c>
      <c r="BB2348" s="157">
        <v>0</v>
      </c>
      <c r="BC2348" s="157">
        <v>0</v>
      </c>
      <c r="BD2348" s="157">
        <v>0</v>
      </c>
      <c r="BE2348" s="157">
        <v>2.5357181000000001E-6</v>
      </c>
      <c r="BF2348" s="157">
        <v>0</v>
      </c>
      <c r="BG2348" s="157">
        <v>2.9536935999999999E-9</v>
      </c>
      <c r="BH2348" s="157">
        <v>7.3135175E-10</v>
      </c>
      <c r="BI2348" s="157">
        <v>2.4511660000000001E-12</v>
      </c>
      <c r="BJ2348" s="157">
        <v>0</v>
      </c>
      <c r="BK2348" s="157">
        <v>0</v>
      </c>
      <c r="BL2348" s="157">
        <v>0</v>
      </c>
      <c r="BM2348" s="157">
        <v>0</v>
      </c>
      <c r="BN2348" s="157">
        <v>0</v>
      </c>
      <c r="BO2348" s="157">
        <v>2.3119180000000001E-8</v>
      </c>
      <c r="BP2348" s="157">
        <v>0</v>
      </c>
      <c r="BQ2348" s="157">
        <v>0</v>
      </c>
      <c r="BR2348" s="157">
        <v>0</v>
      </c>
      <c r="BS2348" s="157">
        <v>0</v>
      </c>
      <c r="BT2348" s="157">
        <v>0</v>
      </c>
      <c r="BU2348"/>
      <c r="BV2348" s="155">
        <v>1.7694573999999999E-4</v>
      </c>
      <c r="BW2348" s="155">
        <v>2.0363655999999999E-5</v>
      </c>
      <c r="BX2348" s="155">
        <v>1.0313269E-4</v>
      </c>
      <c r="BY2348" s="155">
        <v>7.4953235000000002E-10</v>
      </c>
      <c r="BZ2348" s="155">
        <v>1.6774244E-5</v>
      </c>
      <c r="CA2348" s="155">
        <v>0</v>
      </c>
      <c r="CB2348" s="155">
        <v>1.8992665E-5</v>
      </c>
      <c r="CC2348" s="155">
        <v>0</v>
      </c>
      <c r="CD2348" s="155">
        <v>0</v>
      </c>
      <c r="CE2348" s="155">
        <v>1.7288893999999999E-10</v>
      </c>
      <c r="CF2348" s="155">
        <v>0</v>
      </c>
      <c r="CG2348" s="155">
        <v>1.6359687E-5</v>
      </c>
      <c r="CH2348" s="155">
        <v>0</v>
      </c>
      <c r="CI2348" s="155">
        <v>1.3218692000000001E-6</v>
      </c>
      <c r="CJ2348" s="155">
        <v>0</v>
      </c>
      <c r="CK2348" s="155">
        <v>0</v>
      </c>
      <c r="CL2348" s="155">
        <v>0</v>
      </c>
      <c r="CM2348"/>
      <c r="CN2348" s="284">
        <v>0</v>
      </c>
      <c r="CO2348" s="284">
        <v>3.6988120000000002</v>
      </c>
      <c r="CP2348" s="285">
        <v>0</v>
      </c>
      <c r="CQ2348" s="284">
        <v>1.3932517E-2</v>
      </c>
      <c r="CR2348" s="284">
        <v>0</v>
      </c>
      <c r="CS2348" s="284">
        <v>0</v>
      </c>
      <c r="CT2348" s="284">
        <v>8.5143144000000002E-4</v>
      </c>
      <c r="CU2348" s="284">
        <v>0</v>
      </c>
      <c r="CV2348" s="284">
        <v>4.907294E-4</v>
      </c>
      <c r="CW2348" s="284">
        <v>8.3742023000000002E-4</v>
      </c>
      <c r="CX2348"/>
      <c r="CY2348"/>
      <c r="CZ2348"/>
      <c r="DA2348"/>
      <c r="DB2348" s="212"/>
      <c r="DC2348" s="48"/>
      <c r="DD2348" s="48"/>
      <c r="DE2348" s="48"/>
      <c r="DF2348" s="48"/>
      <c r="DG2348" s="48"/>
      <c r="DH2348" s="48"/>
      <c r="DI2348" s="48"/>
      <c r="DJ2348" s="48"/>
      <c r="DK2348" s="48"/>
      <c r="DL2348" s="48"/>
    </row>
    <row r="2349" spans="1:116" ht="14.4">
      <c r="A2349" t="s">
        <v>3229</v>
      </c>
      <c r="B2349" s="150" t="s">
        <v>325</v>
      </c>
      <c r="C2349" s="151" t="str">
        <f t="shared" si="594"/>
        <v>M.020.12.105</v>
      </c>
      <c r="D2349" s="54" t="s">
        <v>1401</v>
      </c>
      <c r="E2349" s="150" t="s">
        <v>352</v>
      </c>
      <c r="F2349" s="153" t="str">
        <f t="shared" si="595"/>
        <v>Sausage, dutch Frikandel frozen in cardboard box NL</v>
      </c>
      <c r="G2349" s="154">
        <f t="shared" si="593"/>
        <v>2.7225182000000001</v>
      </c>
      <c r="H2349"/>
      <c r="I2349"/>
      <c r="J2349" s="227">
        <f t="shared" si="596"/>
        <v>0.61728932355947996</v>
      </c>
      <c r="K2349"/>
      <c r="L2349" s="280">
        <f t="shared" si="597"/>
        <v>2.0888538000000001E-7</v>
      </c>
      <c r="M2349" s="280">
        <f t="shared" si="598"/>
        <v>0.19584268067409999</v>
      </c>
      <c r="N2349" s="281">
        <f t="shared" si="599"/>
        <v>1.3068704E-2</v>
      </c>
      <c r="O2349" s="280">
        <v>0.40837772999999999</v>
      </c>
      <c r="P2349" s="219">
        <v>0.14599482</v>
      </c>
      <c r="Q2349" s="219">
        <v>1.420801E-2</v>
      </c>
      <c r="R2349" s="219">
        <v>0</v>
      </c>
      <c r="S2349" s="219">
        <v>0</v>
      </c>
      <c r="T2349" s="219">
        <v>0</v>
      </c>
      <c r="U2349" s="286">
        <v>2.0888538000000001E-7</v>
      </c>
      <c r="V2349" s="286">
        <v>5.1156740999999996E-6</v>
      </c>
      <c r="W2349" s="219">
        <v>0</v>
      </c>
      <c r="X2349" s="219">
        <v>0</v>
      </c>
      <c r="Y2349" s="219">
        <v>0</v>
      </c>
      <c r="Z2349" s="219">
        <v>3.5634735000000001E-2</v>
      </c>
      <c r="AA2349" s="219">
        <v>1.3068704E-2</v>
      </c>
      <c r="AB2349" s="219">
        <v>0</v>
      </c>
      <c r="AC2349"/>
      <c r="AD2349" s="227">
        <f t="shared" si="588"/>
        <v>0.40837772999999999</v>
      </c>
      <c r="AE2349" s="227">
        <f t="shared" si="589"/>
        <v>0.16020815455947998</v>
      </c>
      <c r="AF2349" s="227">
        <f t="shared" si="590"/>
        <v>0.1732766496741</v>
      </c>
      <c r="AG2349" s="227">
        <f t="shared" si="591"/>
        <v>0.19584268067409999</v>
      </c>
      <c r="AH2349" s="227">
        <f t="shared" si="592"/>
        <v>0</v>
      </c>
      <c r="AI2349"/>
      <c r="AJ2349">
        <v>0</v>
      </c>
      <c r="AK2349" s="155">
        <v>0</v>
      </c>
      <c r="AL2349" s="155">
        <v>0</v>
      </c>
      <c r="AM2349" s="155">
        <v>0</v>
      </c>
      <c r="AN2349" s="155">
        <v>0</v>
      </c>
      <c r="AO2349" s="155">
        <v>0</v>
      </c>
      <c r="AP2349" s="155">
        <v>0</v>
      </c>
      <c r="AQ2349"/>
      <c r="AR2349" s="156">
        <v>9.3809816000000004E-2</v>
      </c>
      <c r="AS2349" s="156">
        <v>8.6367405999999994E-2</v>
      </c>
      <c r="AT2349" s="156">
        <v>7.4424104999999997E-3</v>
      </c>
      <c r="AU2349" s="156">
        <v>0</v>
      </c>
      <c r="AV2349" s="282">
        <f t="shared" si="585"/>
        <v>5.1779020000000005E-6</v>
      </c>
      <c r="AW2349" s="282">
        <f t="shared" si="586"/>
        <v>2.752370792184E-8</v>
      </c>
      <c r="AX2349" s="283">
        <f t="shared" si="587"/>
        <v>0</v>
      </c>
      <c r="AY2349" s="157">
        <v>2.5264969000000001E-6</v>
      </c>
      <c r="AZ2349" s="157">
        <v>7.6230509999999995E-9</v>
      </c>
      <c r="BA2349" s="157">
        <v>2.0827264000000001E-13</v>
      </c>
      <c r="BB2349" s="157">
        <v>0</v>
      </c>
      <c r="BC2349" s="157">
        <v>0</v>
      </c>
      <c r="BD2349" s="157">
        <v>0</v>
      </c>
      <c r="BE2349" s="157">
        <v>2.6514051E-6</v>
      </c>
      <c r="BF2349" s="157">
        <v>0</v>
      </c>
      <c r="BG2349" s="157">
        <v>3.0884499E-9</v>
      </c>
      <c r="BH2349" s="157">
        <v>5.8469865999999998E-10</v>
      </c>
      <c r="BI2349" s="157">
        <v>1.2790892000000001E-12</v>
      </c>
      <c r="BJ2349" s="157">
        <v>0</v>
      </c>
      <c r="BK2349" s="157">
        <v>0</v>
      </c>
      <c r="BL2349" s="157">
        <v>0</v>
      </c>
      <c r="BM2349" s="157">
        <v>0</v>
      </c>
      <c r="BN2349" s="157">
        <v>0</v>
      </c>
      <c r="BO2349" s="157">
        <v>1.6226020999999999E-8</v>
      </c>
      <c r="BP2349" s="157">
        <v>0</v>
      </c>
      <c r="BQ2349" s="157">
        <v>0</v>
      </c>
      <c r="BR2349" s="157">
        <v>0</v>
      </c>
      <c r="BS2349" s="157">
        <v>0</v>
      </c>
      <c r="BT2349" s="157">
        <v>0</v>
      </c>
      <c r="BU2349"/>
      <c r="BV2349" s="155">
        <v>1.4279230000000001E-4</v>
      </c>
      <c r="BW2349" s="155">
        <v>2.1292706999999999E-5</v>
      </c>
      <c r="BX2349" s="155">
        <v>7.5911030999999997E-5</v>
      </c>
      <c r="BY2349" s="155">
        <v>5.9923362E-10</v>
      </c>
      <c r="BZ2349" s="155">
        <v>1.7539534999999999E-5</v>
      </c>
      <c r="CA2349" s="155">
        <v>0</v>
      </c>
      <c r="CB2349" s="155">
        <v>1.5184191999999999E-5</v>
      </c>
      <c r="CC2349" s="155">
        <v>0</v>
      </c>
      <c r="CD2349" s="155">
        <v>0</v>
      </c>
      <c r="CE2349" s="155">
        <v>1.3822067E-10</v>
      </c>
      <c r="CF2349" s="155">
        <v>0</v>
      </c>
      <c r="CG2349" s="155">
        <v>1.1481921999999999E-5</v>
      </c>
      <c r="CH2349" s="155">
        <v>0</v>
      </c>
      <c r="CI2349" s="155">
        <v>1.3821768999999999E-6</v>
      </c>
      <c r="CJ2349" s="155">
        <v>0</v>
      </c>
      <c r="CK2349" s="155">
        <v>0</v>
      </c>
      <c r="CL2349" s="155">
        <v>0</v>
      </c>
      <c r="CM2349"/>
      <c r="CN2349" s="284">
        <v>0</v>
      </c>
      <c r="CO2349" s="284">
        <v>2.7225182000000001</v>
      </c>
      <c r="CP2349" s="285">
        <v>0</v>
      </c>
      <c r="CQ2349" s="284">
        <v>1.456816E-2</v>
      </c>
      <c r="CR2349" s="284">
        <v>0</v>
      </c>
      <c r="CS2349" s="284">
        <v>0</v>
      </c>
      <c r="CT2349" s="284">
        <v>8.9027628000000003E-4</v>
      </c>
      <c r="CU2349" s="284">
        <v>0</v>
      </c>
      <c r="CV2349" s="284">
        <v>3.9232669999999999E-4</v>
      </c>
      <c r="CW2349" s="284">
        <v>4.3699008000000001E-4</v>
      </c>
      <c r="CX2349"/>
      <c r="CY2349"/>
      <c r="CZ2349"/>
      <c r="DA2349"/>
      <c r="DB2349" s="212"/>
      <c r="DC2349" s="48"/>
      <c r="DD2349" s="48"/>
      <c r="DE2349" s="48"/>
      <c r="DF2349" s="48"/>
      <c r="DG2349" s="48"/>
      <c r="DH2349" s="48"/>
      <c r="DI2349" s="48"/>
      <c r="DJ2349" s="48"/>
      <c r="DK2349" s="48"/>
      <c r="DL2349" s="48"/>
    </row>
    <row r="2350" spans="1:116" ht="14.4">
      <c r="B2350" s="150"/>
      <c r="C2350" s="151"/>
      <c r="D2350" s="51" t="s">
        <v>1402</v>
      </c>
      <c r="E2350" s="150"/>
      <c r="F2350"/>
      <c r="G2350"/>
      <c r="H2350"/>
      <c r="I2350"/>
      <c r="J2350"/>
      <c r="K2350"/>
      <c r="L2350"/>
      <c r="M2350"/>
      <c r="N2350" s="174"/>
      <c r="O2350"/>
      <c r="P2350"/>
      <c r="Q2350"/>
      <c r="R2350"/>
      <c r="S2350"/>
      <c r="T2350"/>
      <c r="U2350" s="53"/>
      <c r="V2350" s="53"/>
      <c r="W2350"/>
      <c r="X2350"/>
      <c r="Y2350"/>
      <c r="Z2350"/>
      <c r="AA2350"/>
      <c r="AB2350"/>
      <c r="AC2350"/>
      <c r="AD2350"/>
      <c r="AE2350"/>
      <c r="AF2350"/>
      <c r="AG2350"/>
      <c r="AH2350"/>
      <c r="AI2350"/>
      <c r="AJ2350"/>
      <c r="AK2350"/>
      <c r="AL2350"/>
      <c r="AM2350"/>
      <c r="AN2350"/>
      <c r="AO2350"/>
      <c r="AP2350"/>
      <c r="AQ2350"/>
      <c r="AR2350"/>
      <c r="AS2350"/>
      <c r="AT2350"/>
      <c r="AU2350"/>
      <c r="AX2350" s="19"/>
      <c r="AY2350"/>
      <c r="AZ2350"/>
      <c r="BA2350"/>
      <c r="BB2350"/>
      <c r="BC2350"/>
      <c r="BD2350"/>
      <c r="BE2350"/>
      <c r="BF2350"/>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c r="CP2350" s="117"/>
      <c r="CQ2350"/>
      <c r="CR2350"/>
      <c r="CS2350"/>
      <c r="CT2350"/>
      <c r="CU2350"/>
      <c r="CV2350"/>
      <c r="CW2350"/>
      <c r="CX2350"/>
      <c r="CY2350"/>
      <c r="CZ2350"/>
      <c r="DA2350"/>
      <c r="DB2350" s="212"/>
      <c r="DC2350" s="48"/>
      <c r="DD2350" s="48"/>
      <c r="DE2350" s="48"/>
      <c r="DF2350" s="48"/>
      <c r="DG2350" s="48"/>
      <c r="DH2350" s="48"/>
      <c r="DI2350" s="48"/>
      <c r="DJ2350" s="48"/>
      <c r="DK2350" s="48"/>
      <c r="DL2350" s="48"/>
    </row>
    <row r="2351" spans="1:116" ht="14.4">
      <c r="A2351" t="s">
        <v>3230</v>
      </c>
      <c r="B2351" s="150" t="s">
        <v>325</v>
      </c>
      <c r="C2351" s="151" t="str">
        <f t="shared" si="594"/>
        <v>M.020.13.101</v>
      </c>
      <c r="D2351" s="54" t="s">
        <v>1402</v>
      </c>
      <c r="E2351" s="150" t="s">
        <v>352</v>
      </c>
      <c r="F2351" s="153" t="str">
        <f t="shared" si="595"/>
        <v>Cheese 20+ in plastic boxper 250 gram NL</v>
      </c>
      <c r="G2351" s="154">
        <f t="shared" si="593"/>
        <v>7.596242000000001</v>
      </c>
      <c r="H2351"/>
      <c r="I2351"/>
      <c r="J2351" s="227">
        <f t="shared" si="596"/>
        <v>1.5084981002014801</v>
      </c>
      <c r="K2351"/>
      <c r="L2351" s="280">
        <f t="shared" si="597"/>
        <v>2.6465717999999998E-7</v>
      </c>
      <c r="M2351" s="280">
        <f t="shared" si="598"/>
        <v>0.33282410354430003</v>
      </c>
      <c r="N2351" s="281">
        <f t="shared" si="599"/>
        <v>3.6237432E-2</v>
      </c>
      <c r="O2351" s="280">
        <v>1.1394363000000001</v>
      </c>
      <c r="P2351" s="219">
        <v>0.27870435999999998</v>
      </c>
      <c r="Q2351" s="219">
        <v>1.8001507E-2</v>
      </c>
      <c r="R2351" s="219">
        <v>0</v>
      </c>
      <c r="S2351" s="219">
        <v>0</v>
      </c>
      <c r="T2351" s="219">
        <v>0</v>
      </c>
      <c r="U2351" s="286">
        <v>2.6465717999999998E-7</v>
      </c>
      <c r="V2351" s="286">
        <v>6.4815442999999999E-6</v>
      </c>
      <c r="W2351" s="219">
        <v>0</v>
      </c>
      <c r="X2351" s="219">
        <v>0</v>
      </c>
      <c r="Y2351" s="219">
        <v>0</v>
      </c>
      <c r="Z2351" s="219">
        <v>3.6111755000000002E-2</v>
      </c>
      <c r="AA2351" s="219">
        <v>3.6237432E-2</v>
      </c>
      <c r="AB2351" s="219">
        <v>0</v>
      </c>
      <c r="AC2351"/>
      <c r="AD2351" s="227">
        <f t="shared" si="588"/>
        <v>1.1394363000000001</v>
      </c>
      <c r="AE2351" s="227">
        <f t="shared" si="589"/>
        <v>0.29671261320148001</v>
      </c>
      <c r="AF2351" s="227">
        <f t="shared" si="590"/>
        <v>0.33294978054430002</v>
      </c>
      <c r="AG2351" s="227">
        <f t="shared" si="591"/>
        <v>0.33282410354429998</v>
      </c>
      <c r="AH2351" s="227">
        <f t="shared" si="592"/>
        <v>0</v>
      </c>
      <c r="AI2351"/>
      <c r="AJ2351">
        <v>0</v>
      </c>
      <c r="AK2351" s="155">
        <v>0</v>
      </c>
      <c r="AL2351" s="155">
        <v>0</v>
      </c>
      <c r="AM2351" s="155">
        <v>0</v>
      </c>
      <c r="AN2351" s="155">
        <v>0</v>
      </c>
      <c r="AO2351" s="155">
        <v>0</v>
      </c>
      <c r="AP2351" s="155">
        <v>0</v>
      </c>
      <c r="AQ2351"/>
      <c r="AR2351" s="156">
        <v>0.21400237</v>
      </c>
      <c r="AS2351" s="156">
        <v>0.20200897000000001</v>
      </c>
      <c r="AT2351" s="156">
        <v>1.1993403999999999E-2</v>
      </c>
      <c r="AU2351" s="156">
        <v>0</v>
      </c>
      <c r="AV2351" s="282">
        <f t="shared" si="585"/>
        <v>1.21108494E-5</v>
      </c>
      <c r="AW2351" s="282">
        <f t="shared" si="586"/>
        <v>4.4354304257599996E-8</v>
      </c>
      <c r="AX2351" s="283">
        <f t="shared" si="587"/>
        <v>0</v>
      </c>
      <c r="AY2351" s="157">
        <v>7.0493123999999997E-6</v>
      </c>
      <c r="AZ2351" s="157">
        <v>2.1269477E-8</v>
      </c>
      <c r="BA2351" s="157">
        <v>5.8111249999999996E-13</v>
      </c>
      <c r="BB2351" s="157">
        <v>0</v>
      </c>
      <c r="BC2351" s="157">
        <v>0</v>
      </c>
      <c r="BD2351" s="157">
        <v>0</v>
      </c>
      <c r="BE2351" s="157">
        <v>5.0615370000000001E-6</v>
      </c>
      <c r="BF2351" s="157">
        <v>0</v>
      </c>
      <c r="BG2351" s="157">
        <v>5.8958563E-9</v>
      </c>
      <c r="BH2351" s="157">
        <v>7.4081150999999995E-10</v>
      </c>
      <c r="BI2351" s="157">
        <v>4.3503351000000002E-12</v>
      </c>
      <c r="BJ2351" s="157">
        <v>0</v>
      </c>
      <c r="BK2351" s="157">
        <v>0</v>
      </c>
      <c r="BL2351" s="157">
        <v>0</v>
      </c>
      <c r="BM2351" s="157">
        <v>0</v>
      </c>
      <c r="BN2351" s="157">
        <v>0</v>
      </c>
      <c r="BO2351" s="157">
        <v>1.6443228E-8</v>
      </c>
      <c r="BP2351" s="157">
        <v>0</v>
      </c>
      <c r="BQ2351" s="157">
        <v>0</v>
      </c>
      <c r="BR2351" s="157">
        <v>0</v>
      </c>
      <c r="BS2351" s="157">
        <v>0</v>
      </c>
      <c r="BT2351" s="157">
        <v>0</v>
      </c>
      <c r="BU2351"/>
      <c r="BV2351" s="155">
        <v>3.1944766000000001E-4</v>
      </c>
      <c r="BW2351" s="155">
        <v>4.0647815000000002E-5</v>
      </c>
      <c r="BX2351" s="155">
        <v>2.1180337999999999E-4</v>
      </c>
      <c r="BY2351" s="155">
        <v>7.5922725999999997E-10</v>
      </c>
      <c r="BZ2351" s="155">
        <v>3.3483002999999999E-5</v>
      </c>
      <c r="CA2351" s="155">
        <v>0</v>
      </c>
      <c r="CB2351" s="155">
        <v>1.9238327999999998E-5</v>
      </c>
      <c r="CC2351" s="155">
        <v>0</v>
      </c>
      <c r="CD2351" s="155">
        <v>0</v>
      </c>
      <c r="CE2351" s="155">
        <v>1.7512519E-10</v>
      </c>
      <c r="CF2351" s="155">
        <v>0</v>
      </c>
      <c r="CG2351" s="155">
        <v>1.1635623E-5</v>
      </c>
      <c r="CH2351" s="155">
        <v>0</v>
      </c>
      <c r="CI2351" s="155">
        <v>2.6385781000000002E-6</v>
      </c>
      <c r="CJ2351" s="155">
        <v>0</v>
      </c>
      <c r="CK2351" s="155">
        <v>0</v>
      </c>
      <c r="CL2351" s="155">
        <v>0</v>
      </c>
      <c r="CM2351"/>
      <c r="CN2351" s="284">
        <v>0</v>
      </c>
      <c r="CO2351" s="284">
        <v>7.5962418999999999</v>
      </c>
      <c r="CP2351" s="285">
        <v>0</v>
      </c>
      <c r="CQ2351" s="284">
        <v>2.7810642999999999E-2</v>
      </c>
      <c r="CR2351" s="284">
        <v>0</v>
      </c>
      <c r="CS2351" s="284">
        <v>0</v>
      </c>
      <c r="CT2351" s="284">
        <v>1.6995389999999999E-3</v>
      </c>
      <c r="CU2351" s="284">
        <v>0</v>
      </c>
      <c r="CV2351" s="284">
        <v>4.970768E-4</v>
      </c>
      <c r="CW2351" s="284">
        <v>1.4862554E-3</v>
      </c>
      <c r="CX2351"/>
      <c r="CY2351"/>
      <c r="CZ2351"/>
      <c r="DA2351"/>
      <c r="DB2351" s="212"/>
      <c r="DC2351" s="48"/>
      <c r="DD2351" s="48"/>
      <c r="DE2351" s="48"/>
      <c r="DF2351" s="48"/>
      <c r="DG2351" s="48"/>
      <c r="DH2351" s="48"/>
      <c r="DI2351" s="48"/>
      <c r="DJ2351" s="48"/>
      <c r="DK2351" s="48"/>
      <c r="DL2351" s="48"/>
    </row>
    <row r="2352" spans="1:116" ht="14.4">
      <c r="A2352" t="s">
        <v>3231</v>
      </c>
      <c r="B2352" s="150" t="s">
        <v>325</v>
      </c>
      <c r="C2352" s="151" t="str">
        <f t="shared" si="594"/>
        <v>M.020.13.102</v>
      </c>
      <c r="D2352" s="54" t="s">
        <v>1402</v>
      </c>
      <c r="E2352" s="150" t="s">
        <v>352</v>
      </c>
      <c r="F2352" s="153" t="str">
        <f t="shared" si="595"/>
        <v>Cheese Edam 40+ in plastic boxper 250 gram NL</v>
      </c>
      <c r="G2352" s="154">
        <f t="shared" si="593"/>
        <v>8.0291580000000007</v>
      </c>
      <c r="H2352"/>
      <c r="I2352"/>
      <c r="J2352" s="227">
        <f t="shared" si="596"/>
        <v>1.5945685392444802</v>
      </c>
      <c r="K2352"/>
      <c r="L2352" s="280">
        <f t="shared" si="597"/>
        <v>2.7893878E-7</v>
      </c>
      <c r="M2352" s="280">
        <f t="shared" si="598"/>
        <v>0.35194482730569998</v>
      </c>
      <c r="N2352" s="281">
        <f t="shared" si="599"/>
        <v>3.8249733000000001E-2</v>
      </c>
      <c r="O2352" s="280">
        <v>1.2043737000000001</v>
      </c>
      <c r="P2352" s="219">
        <v>0.29474604999999998</v>
      </c>
      <c r="Q2352" s="219">
        <v>1.8972916999999999E-2</v>
      </c>
      <c r="R2352" s="219">
        <v>0</v>
      </c>
      <c r="S2352" s="219">
        <v>0</v>
      </c>
      <c r="T2352" s="219">
        <v>0</v>
      </c>
      <c r="U2352" s="286">
        <v>2.7893878E-7</v>
      </c>
      <c r="V2352" s="286">
        <v>6.8313057000000001E-6</v>
      </c>
      <c r="W2352" s="219">
        <v>0</v>
      </c>
      <c r="X2352" s="219">
        <v>0</v>
      </c>
      <c r="Y2352" s="219">
        <v>0</v>
      </c>
      <c r="Z2352" s="219">
        <v>3.8219029000000002E-2</v>
      </c>
      <c r="AA2352" s="219">
        <v>3.8249733000000001E-2</v>
      </c>
      <c r="AB2352" s="219">
        <v>0</v>
      </c>
      <c r="AC2352"/>
      <c r="AD2352" s="227">
        <f t="shared" si="588"/>
        <v>1.2043737000000001</v>
      </c>
      <c r="AE2352" s="227">
        <f t="shared" si="589"/>
        <v>0.31372607724447998</v>
      </c>
      <c r="AF2352" s="227">
        <f t="shared" si="590"/>
        <v>0.35197553130569997</v>
      </c>
      <c r="AG2352" s="227">
        <f t="shared" si="591"/>
        <v>0.35194482730569998</v>
      </c>
      <c r="AH2352" s="227">
        <f t="shared" si="592"/>
        <v>0</v>
      </c>
      <c r="AI2352"/>
      <c r="AJ2352">
        <v>0</v>
      </c>
      <c r="AK2352" s="155">
        <v>0</v>
      </c>
      <c r="AL2352" s="155">
        <v>0</v>
      </c>
      <c r="AM2352" s="155">
        <v>0</v>
      </c>
      <c r="AN2352" s="155">
        <v>0</v>
      </c>
      <c r="AO2352" s="155">
        <v>0</v>
      </c>
      <c r="AP2352" s="155">
        <v>0</v>
      </c>
      <c r="AQ2352"/>
      <c r="AR2352" s="156">
        <v>0.2262528</v>
      </c>
      <c r="AS2352" s="156">
        <v>0.21356952000000001</v>
      </c>
      <c r="AT2352" s="156">
        <v>1.268328E-2</v>
      </c>
      <c r="AU2352" s="156">
        <v>0</v>
      </c>
      <c r="AV2352" s="282">
        <f t="shared" si="585"/>
        <v>1.2803928200000001E-5</v>
      </c>
      <c r="AW2352" s="282">
        <f t="shared" si="586"/>
        <v>4.6905619979890003E-8</v>
      </c>
      <c r="AX2352" s="283">
        <f t="shared" si="587"/>
        <v>0</v>
      </c>
      <c r="AY2352" s="157">
        <v>7.4510587000000002E-6</v>
      </c>
      <c r="AZ2352" s="157">
        <v>2.2481643000000001E-8</v>
      </c>
      <c r="BA2352" s="157">
        <v>6.1423058999999996E-13</v>
      </c>
      <c r="BB2352" s="157">
        <v>0</v>
      </c>
      <c r="BC2352" s="157">
        <v>0</v>
      </c>
      <c r="BD2352" s="157">
        <v>0</v>
      </c>
      <c r="BE2352" s="157">
        <v>5.3528694999999999E-6</v>
      </c>
      <c r="BF2352" s="157">
        <v>0</v>
      </c>
      <c r="BG2352" s="157">
        <v>6.2352107000000002E-9</v>
      </c>
      <c r="BH2352" s="157">
        <v>7.8078767999999995E-10</v>
      </c>
      <c r="BI2352" s="157">
        <v>4.6043693000000001E-12</v>
      </c>
      <c r="BJ2352" s="157">
        <v>0</v>
      </c>
      <c r="BK2352" s="157">
        <v>0</v>
      </c>
      <c r="BL2352" s="157">
        <v>0</v>
      </c>
      <c r="BM2352" s="157">
        <v>0</v>
      </c>
      <c r="BN2352" s="157">
        <v>0</v>
      </c>
      <c r="BO2352" s="157">
        <v>1.740276E-8</v>
      </c>
      <c r="BP2352" s="157">
        <v>0</v>
      </c>
      <c r="BQ2352" s="157">
        <v>0</v>
      </c>
      <c r="BR2352" s="157">
        <v>0</v>
      </c>
      <c r="BS2352" s="157">
        <v>0</v>
      </c>
      <c r="BT2352" s="157">
        <v>0</v>
      </c>
      <c r="BU2352"/>
      <c r="BV2352" s="155">
        <v>3.3765439999999998E-4</v>
      </c>
      <c r="BW2352" s="155">
        <v>4.2987425999999999E-5</v>
      </c>
      <c r="BX2352" s="155">
        <v>2.2387422999999999E-4</v>
      </c>
      <c r="BY2352" s="155">
        <v>8.0019718999999998E-10</v>
      </c>
      <c r="BZ2352" s="155">
        <v>3.5410220999999999E-5</v>
      </c>
      <c r="CA2352" s="155">
        <v>0</v>
      </c>
      <c r="CB2352" s="155">
        <v>2.0276479000000001E-5</v>
      </c>
      <c r="CC2352" s="155">
        <v>0</v>
      </c>
      <c r="CD2352" s="155">
        <v>0</v>
      </c>
      <c r="CE2352" s="155">
        <v>1.8457541999999999E-10</v>
      </c>
      <c r="CF2352" s="155">
        <v>0</v>
      </c>
      <c r="CG2352" s="155">
        <v>1.2314611000000001E-5</v>
      </c>
      <c r="CH2352" s="155">
        <v>0</v>
      </c>
      <c r="CI2352" s="155">
        <v>2.7904495999999999E-6</v>
      </c>
      <c r="CJ2352" s="155">
        <v>0</v>
      </c>
      <c r="CK2352" s="155">
        <v>0</v>
      </c>
      <c r="CL2352" s="155">
        <v>0</v>
      </c>
      <c r="CM2352"/>
      <c r="CN2352" s="284">
        <v>0</v>
      </c>
      <c r="CO2352" s="284">
        <v>8.0291580000000007</v>
      </c>
      <c r="CP2352" s="285">
        <v>0</v>
      </c>
      <c r="CQ2352" s="284">
        <v>2.9411370999999999E-2</v>
      </c>
      <c r="CR2352" s="284">
        <v>0</v>
      </c>
      <c r="CS2352" s="284">
        <v>0</v>
      </c>
      <c r="CT2352" s="284">
        <v>1.7973612E-3</v>
      </c>
      <c r="CU2352" s="284">
        <v>0</v>
      </c>
      <c r="CV2352" s="284">
        <v>5.2390038999999995E-4</v>
      </c>
      <c r="CW2352" s="284">
        <v>1.573044E-3</v>
      </c>
      <c r="CX2352"/>
      <c r="CY2352"/>
      <c r="CZ2352"/>
      <c r="DA2352"/>
      <c r="DB2352" s="212"/>
      <c r="DC2352" s="48"/>
      <c r="DD2352" s="48"/>
      <c r="DE2352" s="48"/>
      <c r="DF2352" s="48"/>
      <c r="DG2352" s="48"/>
      <c r="DH2352" s="48"/>
      <c r="DI2352" s="48"/>
      <c r="DJ2352" s="48"/>
      <c r="DK2352" s="48"/>
      <c r="DL2352" s="48"/>
    </row>
    <row r="2353" spans="1:116" ht="14.4">
      <c r="A2353" t="s">
        <v>3232</v>
      </c>
      <c r="B2353" s="150" t="s">
        <v>325</v>
      </c>
      <c r="C2353" s="151" t="str">
        <f t="shared" si="594"/>
        <v>M.020.13.103</v>
      </c>
      <c r="D2353" s="54" t="s">
        <v>1402</v>
      </c>
      <c r="E2353" s="150" t="s">
        <v>352</v>
      </c>
      <c r="F2353" s="153" t="str">
        <f t="shared" si="595"/>
        <v>Cheese goat fresh in plastic boxper 250 gram NL</v>
      </c>
      <c r="G2353" s="154">
        <f t="shared" si="593"/>
        <v>6.8553199999999999</v>
      </c>
      <c r="H2353"/>
      <c r="I2353"/>
      <c r="J2353" s="227">
        <f t="shared" si="596"/>
        <v>1.7396718243738201</v>
      </c>
      <c r="K2353"/>
      <c r="L2353" s="280">
        <f t="shared" si="597"/>
        <v>5.1903482000000002E-7</v>
      </c>
      <c r="M2353" s="280">
        <f t="shared" si="598"/>
        <v>0.66722069833900011</v>
      </c>
      <c r="N2353" s="281">
        <f t="shared" si="599"/>
        <v>4.4152607000000003E-2</v>
      </c>
      <c r="O2353" s="280">
        <v>1.0282979999999999</v>
      </c>
      <c r="P2353" s="219">
        <v>0.56250591999999999</v>
      </c>
      <c r="Q2353" s="219">
        <v>3.5303819E-2</v>
      </c>
      <c r="R2353" s="219">
        <v>0</v>
      </c>
      <c r="S2353" s="219">
        <v>0</v>
      </c>
      <c r="T2353" s="219">
        <v>0</v>
      </c>
      <c r="U2353" s="286">
        <v>5.1903482000000002E-7</v>
      </c>
      <c r="V2353" s="286">
        <v>1.2711339E-5</v>
      </c>
      <c r="W2353" s="219">
        <v>0</v>
      </c>
      <c r="X2353" s="219">
        <v>0</v>
      </c>
      <c r="Y2353" s="219">
        <v>0</v>
      </c>
      <c r="Z2353" s="219">
        <v>6.9398247999999996E-2</v>
      </c>
      <c r="AA2353" s="219">
        <v>4.4152607000000003E-2</v>
      </c>
      <c r="AB2353" s="219">
        <v>0</v>
      </c>
      <c r="AC2353"/>
      <c r="AD2353" s="227">
        <f t="shared" si="588"/>
        <v>1.0282979999999999</v>
      </c>
      <c r="AE2353" s="227">
        <f t="shared" si="589"/>
        <v>0.59782296937382007</v>
      </c>
      <c r="AF2353" s="227">
        <f t="shared" si="590"/>
        <v>0.64197505733900007</v>
      </c>
      <c r="AG2353" s="227">
        <f t="shared" si="591"/>
        <v>0.667220698339</v>
      </c>
      <c r="AH2353" s="227">
        <f t="shared" si="592"/>
        <v>0</v>
      </c>
      <c r="AI2353"/>
      <c r="AJ2353">
        <v>0</v>
      </c>
      <c r="AK2353" s="155">
        <v>0</v>
      </c>
      <c r="AL2353" s="155">
        <v>0</v>
      </c>
      <c r="AM2353" s="155">
        <v>0</v>
      </c>
      <c r="AN2353" s="155">
        <v>0</v>
      </c>
      <c r="AO2353" s="155">
        <v>0</v>
      </c>
      <c r="AP2353" s="155">
        <v>0</v>
      </c>
      <c r="AQ2353"/>
      <c r="AR2353" s="156">
        <v>0.29385762999999998</v>
      </c>
      <c r="AS2353" s="156">
        <v>0.27651071999999999</v>
      </c>
      <c r="AT2353" s="156">
        <v>1.7346908000000001E-2</v>
      </c>
      <c r="AU2353" s="156">
        <v>0</v>
      </c>
      <c r="AV2353" s="282">
        <f t="shared" si="585"/>
        <v>1.6577381100000001E-5</v>
      </c>
      <c r="AW2353" s="282">
        <f t="shared" si="586"/>
        <v>6.4152766095389995E-8</v>
      </c>
      <c r="AX2353" s="283">
        <f t="shared" si="587"/>
        <v>0</v>
      </c>
      <c r="AY2353" s="157">
        <v>6.3617370999999999E-6</v>
      </c>
      <c r="AZ2353" s="157">
        <v>1.9194896000000001E-8</v>
      </c>
      <c r="BA2353" s="157">
        <v>5.2443198999999998E-13</v>
      </c>
      <c r="BB2353" s="157">
        <v>0</v>
      </c>
      <c r="BC2353" s="157">
        <v>0</v>
      </c>
      <c r="BD2353" s="157">
        <v>0</v>
      </c>
      <c r="BE2353" s="157">
        <v>1.0215644E-5</v>
      </c>
      <c r="BF2353" s="157">
        <v>0</v>
      </c>
      <c r="BG2353" s="157">
        <v>1.1899542E-8</v>
      </c>
      <c r="BH2353" s="157">
        <v>1.4528492E-9</v>
      </c>
      <c r="BI2353" s="157">
        <v>4.9614633999999997E-12</v>
      </c>
      <c r="BJ2353" s="157">
        <v>0</v>
      </c>
      <c r="BK2353" s="157">
        <v>0</v>
      </c>
      <c r="BL2353" s="157">
        <v>0</v>
      </c>
      <c r="BM2353" s="157">
        <v>0</v>
      </c>
      <c r="BN2353" s="157">
        <v>0</v>
      </c>
      <c r="BO2353" s="157">
        <v>3.1599992999999999E-8</v>
      </c>
      <c r="BP2353" s="157">
        <v>0</v>
      </c>
      <c r="BQ2353" s="157">
        <v>0</v>
      </c>
      <c r="BR2353" s="157">
        <v>0</v>
      </c>
      <c r="BS2353" s="157">
        <v>0</v>
      </c>
      <c r="BT2353" s="157">
        <v>0</v>
      </c>
      <c r="BU2353"/>
      <c r="BV2353" s="155">
        <v>4.0617951000000002E-4</v>
      </c>
      <c r="BW2353" s="155">
        <v>8.2039035000000001E-5</v>
      </c>
      <c r="BX2353" s="155">
        <v>1.9114452000000001E-4</v>
      </c>
      <c r="BY2353" s="155">
        <v>1.4889654000000001E-9</v>
      </c>
      <c r="BZ2353" s="155">
        <v>6.7578374000000006E-5</v>
      </c>
      <c r="CA2353" s="155">
        <v>0</v>
      </c>
      <c r="CB2353" s="155">
        <v>3.7729421000000002E-5</v>
      </c>
      <c r="CC2353" s="155">
        <v>0</v>
      </c>
      <c r="CD2353" s="155">
        <v>0</v>
      </c>
      <c r="CE2353" s="155">
        <v>3.4344836000000002E-10</v>
      </c>
      <c r="CF2353" s="155">
        <v>0</v>
      </c>
      <c r="CG2353" s="155">
        <v>2.2360914E-5</v>
      </c>
      <c r="CH2353" s="155">
        <v>0</v>
      </c>
      <c r="CI2353" s="155">
        <v>5.3254128999999997E-6</v>
      </c>
      <c r="CJ2353" s="155">
        <v>0</v>
      </c>
      <c r="CK2353" s="155">
        <v>0</v>
      </c>
      <c r="CL2353" s="155">
        <v>0</v>
      </c>
      <c r="CM2353"/>
      <c r="CN2353" s="284">
        <v>0</v>
      </c>
      <c r="CO2353" s="284">
        <v>6.8553202000000004</v>
      </c>
      <c r="CP2353" s="285">
        <v>0</v>
      </c>
      <c r="CQ2353" s="284">
        <v>5.6129912999999997E-2</v>
      </c>
      <c r="CR2353" s="284">
        <v>0</v>
      </c>
      <c r="CS2353" s="284">
        <v>0</v>
      </c>
      <c r="CT2353" s="284">
        <v>3.4301607E-3</v>
      </c>
      <c r="CU2353" s="284">
        <v>0</v>
      </c>
      <c r="CV2353" s="284">
        <v>9.7484665999999999E-4</v>
      </c>
      <c r="CW2353" s="284">
        <v>1.6950422E-3</v>
      </c>
      <c r="CX2353"/>
      <c r="CY2353"/>
      <c r="CZ2353"/>
      <c r="DA2353"/>
      <c r="DB2353" s="212"/>
      <c r="DC2353" s="48"/>
      <c r="DD2353" s="48"/>
      <c r="DE2353" s="48"/>
      <c r="DF2353" s="48"/>
      <c r="DG2353" s="48"/>
      <c r="DH2353" s="48"/>
      <c r="DI2353" s="48"/>
      <c r="DJ2353" s="48"/>
      <c r="DK2353" s="48"/>
      <c r="DL2353" s="48"/>
    </row>
    <row r="2354" spans="1:116" ht="14.4">
      <c r="A2354" t="s">
        <v>3233</v>
      </c>
      <c r="B2354" s="150" t="s">
        <v>325</v>
      </c>
      <c r="C2354" s="151" t="str">
        <f t="shared" si="594"/>
        <v>M.020.13.104</v>
      </c>
      <c r="D2354" s="54" t="s">
        <v>1402</v>
      </c>
      <c r="E2354" s="150" t="s">
        <v>352</v>
      </c>
      <c r="F2354" s="153" t="str">
        <f t="shared" si="595"/>
        <v>Cheese Gouda 48+ in plastic boxper 250 gram NL</v>
      </c>
      <c r="G2354" s="154">
        <f t="shared" si="593"/>
        <v>9.2085746666666672</v>
      </c>
      <c r="H2354"/>
      <c r="I2354"/>
      <c r="J2354" s="227">
        <f t="shared" si="596"/>
        <v>1.8226906161568799</v>
      </c>
      <c r="K2354"/>
      <c r="L2354" s="280">
        <f t="shared" si="597"/>
        <v>3.0620058000000002E-7</v>
      </c>
      <c r="M2354" s="280">
        <f t="shared" si="598"/>
        <v>0.4029561369563</v>
      </c>
      <c r="N2354" s="281">
        <f t="shared" si="599"/>
        <v>3.8447973000000003E-2</v>
      </c>
      <c r="O2354" s="280">
        <v>1.3812861999999999</v>
      </c>
      <c r="P2354" s="219">
        <v>0.33767707000000002</v>
      </c>
      <c r="Q2354" s="219">
        <v>2.0827215E-2</v>
      </c>
      <c r="R2354" s="219">
        <v>0</v>
      </c>
      <c r="S2354" s="219">
        <v>0</v>
      </c>
      <c r="T2354" s="219">
        <v>0</v>
      </c>
      <c r="U2354" s="286">
        <v>3.0620058000000002E-7</v>
      </c>
      <c r="V2354" s="286">
        <v>7.4989563E-6</v>
      </c>
      <c r="W2354" s="219">
        <v>0</v>
      </c>
      <c r="X2354" s="219">
        <v>0</v>
      </c>
      <c r="Y2354" s="219">
        <v>0</v>
      </c>
      <c r="Z2354" s="219">
        <v>4.4444352999999999E-2</v>
      </c>
      <c r="AA2354" s="219">
        <v>3.8447973000000003E-2</v>
      </c>
      <c r="AB2354" s="219">
        <v>0</v>
      </c>
      <c r="AC2354"/>
      <c r="AD2354" s="227">
        <f t="shared" si="588"/>
        <v>1.3812861999999999</v>
      </c>
      <c r="AE2354" s="227">
        <f t="shared" si="589"/>
        <v>0.35851209015688001</v>
      </c>
      <c r="AF2354" s="227">
        <f t="shared" si="590"/>
        <v>0.39695975695630004</v>
      </c>
      <c r="AG2354" s="227">
        <f t="shared" si="591"/>
        <v>0.4029561369563</v>
      </c>
      <c r="AH2354" s="227">
        <f t="shared" si="592"/>
        <v>0</v>
      </c>
      <c r="AI2354"/>
      <c r="AJ2354">
        <v>0</v>
      </c>
      <c r="AK2354" s="155">
        <v>0</v>
      </c>
      <c r="AL2354" s="155">
        <v>0</v>
      </c>
      <c r="AM2354" s="155">
        <v>0</v>
      </c>
      <c r="AN2354" s="155">
        <v>0</v>
      </c>
      <c r="AO2354" s="155">
        <v>0</v>
      </c>
      <c r="AP2354" s="155">
        <v>0</v>
      </c>
      <c r="AQ2354"/>
      <c r="AR2354" s="156">
        <v>0.25943978000000001</v>
      </c>
      <c r="AS2354" s="156">
        <v>0.24483062</v>
      </c>
      <c r="AT2354" s="156">
        <v>1.4609156E-2</v>
      </c>
      <c r="AU2354" s="156">
        <v>0</v>
      </c>
      <c r="AV2354" s="282">
        <f t="shared" si="585"/>
        <v>1.4678094800000001E-5</v>
      </c>
      <c r="AW2354" s="282">
        <f t="shared" si="586"/>
        <v>5.4027945642350001E-8</v>
      </c>
      <c r="AX2354" s="283">
        <f t="shared" si="587"/>
        <v>0</v>
      </c>
      <c r="AY2354" s="157">
        <v>8.5455571000000006E-6</v>
      </c>
      <c r="AZ2354" s="157">
        <v>2.5784009000000001E-8</v>
      </c>
      <c r="BA2354" s="157">
        <v>7.0445594999999999E-13</v>
      </c>
      <c r="BB2354" s="157">
        <v>0</v>
      </c>
      <c r="BC2354" s="157">
        <v>0</v>
      </c>
      <c r="BD2354" s="157">
        <v>0</v>
      </c>
      <c r="BE2354" s="157">
        <v>6.1325377000000001E-6</v>
      </c>
      <c r="BF2354" s="157">
        <v>0</v>
      </c>
      <c r="BG2354" s="157">
        <v>7.1433955000000002E-9</v>
      </c>
      <c r="BH2354" s="157">
        <v>8.5709714999999999E-10</v>
      </c>
      <c r="BI2354" s="157">
        <v>5.3225364000000004E-12</v>
      </c>
      <c r="BJ2354" s="157">
        <v>0</v>
      </c>
      <c r="BK2354" s="157">
        <v>0</v>
      </c>
      <c r="BL2354" s="157">
        <v>0</v>
      </c>
      <c r="BM2354" s="157">
        <v>0</v>
      </c>
      <c r="BN2354" s="157">
        <v>0</v>
      </c>
      <c r="BO2354" s="157">
        <v>2.0237416999999998E-8</v>
      </c>
      <c r="BP2354" s="157">
        <v>0</v>
      </c>
      <c r="BQ2354" s="157">
        <v>0</v>
      </c>
      <c r="BR2354" s="157">
        <v>0</v>
      </c>
      <c r="BS2354" s="157">
        <v>0</v>
      </c>
      <c r="BT2354" s="157">
        <v>0</v>
      </c>
      <c r="BU2354"/>
      <c r="BV2354" s="155">
        <v>3.8635272000000001E-4</v>
      </c>
      <c r="BW2354" s="155">
        <v>4.9248727000000002E-5</v>
      </c>
      <c r="BX2354" s="155">
        <v>2.5675949000000001E-4</v>
      </c>
      <c r="BY2354" s="155">
        <v>8.7840363999999997E-10</v>
      </c>
      <c r="BZ2354" s="155">
        <v>4.056787E-5</v>
      </c>
      <c r="CA2354" s="155">
        <v>0</v>
      </c>
      <c r="CB2354" s="155">
        <v>2.2258179999999998E-5</v>
      </c>
      <c r="CC2354" s="155">
        <v>0</v>
      </c>
      <c r="CD2354" s="155">
        <v>0</v>
      </c>
      <c r="CE2354" s="155">
        <v>2.0261470000000001E-10</v>
      </c>
      <c r="CF2354" s="155">
        <v>0</v>
      </c>
      <c r="CG2354" s="155">
        <v>1.4320482E-5</v>
      </c>
      <c r="CH2354" s="155">
        <v>0</v>
      </c>
      <c r="CI2354" s="155">
        <v>3.1968904000000002E-6</v>
      </c>
      <c r="CJ2354" s="155">
        <v>0</v>
      </c>
      <c r="CK2354" s="155">
        <v>0</v>
      </c>
      <c r="CL2354" s="155">
        <v>0</v>
      </c>
      <c r="CM2354"/>
      <c r="CN2354" s="284">
        <v>0</v>
      </c>
      <c r="CO2354" s="284">
        <v>9.2085744999999992</v>
      </c>
      <c r="CP2354" s="285">
        <v>0</v>
      </c>
      <c r="CQ2354" s="284">
        <v>3.3695261999999997E-2</v>
      </c>
      <c r="CR2354" s="284">
        <v>0</v>
      </c>
      <c r="CS2354" s="284">
        <v>0</v>
      </c>
      <c r="CT2354" s="284">
        <v>2.0591544999999998E-3</v>
      </c>
      <c r="CU2354" s="284">
        <v>0</v>
      </c>
      <c r="CV2354" s="284">
        <v>5.7510324999999996E-4</v>
      </c>
      <c r="CW2354" s="284">
        <v>1.8183997999999999E-3</v>
      </c>
      <c r="CX2354"/>
      <c r="CY2354"/>
      <c r="CZ2354"/>
      <c r="DA2354"/>
      <c r="DB2354" s="212"/>
      <c r="DC2354" s="48"/>
      <c r="DD2354" s="48"/>
      <c r="DE2354" s="48"/>
      <c r="DF2354" s="48"/>
      <c r="DG2354" s="48"/>
      <c r="DH2354" s="48"/>
      <c r="DI2354" s="48"/>
      <c r="DJ2354" s="48"/>
      <c r="DK2354" s="48"/>
      <c r="DL2354" s="48"/>
    </row>
    <row r="2355" spans="1:116" ht="14.4">
      <c r="A2355" t="s">
        <v>3234</v>
      </c>
      <c r="B2355" s="150" t="s">
        <v>325</v>
      </c>
      <c r="C2355" s="151" t="str">
        <f t="shared" si="594"/>
        <v>M.020.13.105</v>
      </c>
      <c r="D2355" s="54" t="s">
        <v>1402</v>
      </c>
      <c r="E2355" s="150" t="s">
        <v>352</v>
      </c>
      <c r="F2355" s="153" t="str">
        <f t="shared" si="595"/>
        <v>Cheese Mozzarella in plastic boxper 250 gram NL</v>
      </c>
      <c r="G2355" s="154">
        <f t="shared" si="593"/>
        <v>6.1650736666666663</v>
      </c>
      <c r="H2355"/>
      <c r="I2355"/>
      <c r="J2355" s="227">
        <f t="shared" si="596"/>
        <v>1.2246282113334899</v>
      </c>
      <c r="K2355"/>
      <c r="L2355" s="280">
        <f t="shared" si="597"/>
        <v>2.1397648999999999E-7</v>
      </c>
      <c r="M2355" s="280">
        <f t="shared" si="598"/>
        <v>0.27028521535700001</v>
      </c>
      <c r="N2355" s="281">
        <f t="shared" si="599"/>
        <v>2.9581731999999999E-2</v>
      </c>
      <c r="O2355" s="280">
        <v>0.92476104999999997</v>
      </c>
      <c r="P2355" s="219">
        <v>0.22640929000000001</v>
      </c>
      <c r="Q2355" s="219">
        <v>1.4554298E-2</v>
      </c>
      <c r="R2355" s="219">
        <v>0</v>
      </c>
      <c r="S2355" s="219">
        <v>0</v>
      </c>
      <c r="T2355" s="219">
        <v>0</v>
      </c>
      <c r="U2355" s="286">
        <v>2.1397648999999999E-7</v>
      </c>
      <c r="V2355" s="286">
        <v>5.2403569999999997E-6</v>
      </c>
      <c r="W2355" s="219">
        <v>0</v>
      </c>
      <c r="X2355" s="219">
        <v>0</v>
      </c>
      <c r="Y2355" s="219">
        <v>0</v>
      </c>
      <c r="Z2355" s="219">
        <v>2.9316386999999999E-2</v>
      </c>
      <c r="AA2355" s="219">
        <v>2.9581731999999999E-2</v>
      </c>
      <c r="AB2355" s="219">
        <v>0</v>
      </c>
      <c r="AC2355"/>
      <c r="AD2355" s="227">
        <f t="shared" si="588"/>
        <v>0.92476104999999997</v>
      </c>
      <c r="AE2355" s="227">
        <f t="shared" si="589"/>
        <v>0.24096904233349001</v>
      </c>
      <c r="AF2355" s="227">
        <f t="shared" si="590"/>
        <v>0.27055056035699998</v>
      </c>
      <c r="AG2355" s="227">
        <f t="shared" si="591"/>
        <v>0.27028521535700006</v>
      </c>
      <c r="AH2355" s="227">
        <f t="shared" si="592"/>
        <v>0</v>
      </c>
      <c r="AI2355"/>
      <c r="AJ2355">
        <v>0</v>
      </c>
      <c r="AK2355" s="155">
        <v>0</v>
      </c>
      <c r="AL2355" s="155">
        <v>0</v>
      </c>
      <c r="AM2355" s="155">
        <v>0</v>
      </c>
      <c r="AN2355" s="155">
        <v>0</v>
      </c>
      <c r="AO2355" s="155">
        <v>0</v>
      </c>
      <c r="AP2355" s="155">
        <v>0</v>
      </c>
      <c r="AQ2355"/>
      <c r="AR2355" s="156">
        <v>0.17374980000000001</v>
      </c>
      <c r="AS2355" s="156">
        <v>0.16401439000000001</v>
      </c>
      <c r="AT2355" s="156">
        <v>9.7354122999999994E-3</v>
      </c>
      <c r="AU2355" s="156">
        <v>0</v>
      </c>
      <c r="AV2355" s="282">
        <f t="shared" si="585"/>
        <v>9.8329970000000007E-6</v>
      </c>
      <c r="AW2355" s="282">
        <f t="shared" si="586"/>
        <v>3.6003743522829998E-8</v>
      </c>
      <c r="AX2355" s="283">
        <f t="shared" si="587"/>
        <v>0</v>
      </c>
      <c r="AY2355" s="157">
        <v>5.7211883999999998E-6</v>
      </c>
      <c r="AZ2355" s="157">
        <v>1.7262205999999999E-8</v>
      </c>
      <c r="BA2355" s="157">
        <v>4.7162812999999995E-13</v>
      </c>
      <c r="BB2355" s="157">
        <v>0</v>
      </c>
      <c r="BC2355" s="157">
        <v>0</v>
      </c>
      <c r="BD2355" s="157">
        <v>0</v>
      </c>
      <c r="BE2355" s="157">
        <v>4.1118086E-6</v>
      </c>
      <c r="BF2355" s="157">
        <v>0</v>
      </c>
      <c r="BG2355" s="157">
        <v>4.7895793000000001E-9</v>
      </c>
      <c r="BH2355" s="157">
        <v>5.9894936000000003E-10</v>
      </c>
      <c r="BI2355" s="157">
        <v>3.5312347E-12</v>
      </c>
      <c r="BJ2355" s="157">
        <v>0</v>
      </c>
      <c r="BK2355" s="157">
        <v>0</v>
      </c>
      <c r="BL2355" s="157">
        <v>0</v>
      </c>
      <c r="BM2355" s="157">
        <v>0</v>
      </c>
      <c r="BN2355" s="157">
        <v>0</v>
      </c>
      <c r="BO2355" s="157">
        <v>1.3349006E-8</v>
      </c>
      <c r="BP2355" s="157">
        <v>0</v>
      </c>
      <c r="BQ2355" s="157">
        <v>0</v>
      </c>
      <c r="BR2355" s="157">
        <v>0</v>
      </c>
      <c r="BS2355" s="157">
        <v>0</v>
      </c>
      <c r="BT2355" s="157">
        <v>0</v>
      </c>
      <c r="BU2355"/>
      <c r="BV2355" s="155">
        <v>2.5926437999999999E-4</v>
      </c>
      <c r="BW2355" s="155">
        <v>3.3020807E-5</v>
      </c>
      <c r="BX2355" s="155">
        <v>1.7189861E-4</v>
      </c>
      <c r="BY2355" s="155">
        <v>6.1383858E-10</v>
      </c>
      <c r="BZ2355" s="155">
        <v>2.7200374E-5</v>
      </c>
      <c r="CA2355" s="155">
        <v>0</v>
      </c>
      <c r="CB2355" s="155">
        <v>1.5554273000000001E-5</v>
      </c>
      <c r="CC2355" s="155">
        <v>0</v>
      </c>
      <c r="CD2355" s="155">
        <v>0</v>
      </c>
      <c r="CE2355" s="155">
        <v>1.4158949E-10</v>
      </c>
      <c r="CF2355" s="155">
        <v>0</v>
      </c>
      <c r="CG2355" s="155">
        <v>9.4460772999999995E-6</v>
      </c>
      <c r="CH2355" s="155">
        <v>0</v>
      </c>
      <c r="CI2355" s="155">
        <v>2.1434849000000002E-6</v>
      </c>
      <c r="CJ2355" s="155">
        <v>0</v>
      </c>
      <c r="CK2355" s="155">
        <v>0</v>
      </c>
      <c r="CL2355" s="155">
        <v>0</v>
      </c>
      <c r="CM2355"/>
      <c r="CN2355" s="284">
        <v>0</v>
      </c>
      <c r="CO2355" s="284">
        <v>6.1650736999999998</v>
      </c>
      <c r="CP2355" s="285">
        <v>0</v>
      </c>
      <c r="CQ2355" s="284">
        <v>2.2592355000000001E-2</v>
      </c>
      <c r="CR2355" s="284">
        <v>0</v>
      </c>
      <c r="CS2355" s="284">
        <v>0</v>
      </c>
      <c r="CT2355" s="284">
        <v>1.3806437E-3</v>
      </c>
      <c r="CU2355" s="284">
        <v>0</v>
      </c>
      <c r="CV2355" s="284">
        <v>4.0188877E-4</v>
      </c>
      <c r="CW2355" s="284">
        <v>1.2064166000000001E-3</v>
      </c>
      <c r="CX2355"/>
      <c r="CY2355"/>
      <c r="CZ2355"/>
      <c r="DA2355"/>
      <c r="DB2355" s="212"/>
      <c r="DC2355" s="48"/>
      <c r="DD2355" s="48"/>
      <c r="DE2355" s="48"/>
      <c r="DF2355" s="48"/>
      <c r="DG2355" s="48"/>
      <c r="DH2355" s="48"/>
      <c r="DI2355" s="48"/>
      <c r="DJ2355" s="48"/>
      <c r="DK2355" s="48"/>
      <c r="DL2355" s="48"/>
    </row>
    <row r="2356" spans="1:116" ht="14.4">
      <c r="A2356" t="s">
        <v>3235</v>
      </c>
      <c r="B2356" s="150" t="s">
        <v>325</v>
      </c>
      <c r="C2356" s="151" t="str">
        <f t="shared" si="594"/>
        <v>M.020.13.106</v>
      </c>
      <c r="D2356" s="54" t="s">
        <v>1402</v>
      </c>
      <c r="E2356" s="150" t="s">
        <v>352</v>
      </c>
      <c r="F2356" s="153" t="str">
        <f t="shared" si="595"/>
        <v>Cheese old 48+ in plastic boxper 250 gram NL</v>
      </c>
      <c r="G2356" s="154">
        <f t="shared" si="593"/>
        <v>9.5486526666666673</v>
      </c>
      <c r="H2356"/>
      <c r="I2356"/>
      <c r="J2356" s="227">
        <f t="shared" si="596"/>
        <v>1.8966676489789001</v>
      </c>
      <c r="K2356"/>
      <c r="L2356" s="280">
        <f t="shared" si="597"/>
        <v>3.2906499999999999E-7</v>
      </c>
      <c r="M2356" s="280">
        <f t="shared" si="598"/>
        <v>0.41905670391390004</v>
      </c>
      <c r="N2356" s="281">
        <f t="shared" si="599"/>
        <v>4.5312716000000003E-2</v>
      </c>
      <c r="O2356" s="280">
        <v>1.4322979</v>
      </c>
      <c r="P2356" s="219">
        <v>0.35105087000000001</v>
      </c>
      <c r="Q2356" s="219">
        <v>2.2382412000000001E-2</v>
      </c>
      <c r="R2356" s="219">
        <v>0</v>
      </c>
      <c r="S2356" s="219">
        <v>0</v>
      </c>
      <c r="T2356" s="219">
        <v>0</v>
      </c>
      <c r="U2356" s="286">
        <v>3.2906499999999999E-7</v>
      </c>
      <c r="V2356" s="286">
        <v>8.0589139000000001E-6</v>
      </c>
      <c r="W2356" s="219">
        <v>0</v>
      </c>
      <c r="X2356" s="219">
        <v>0</v>
      </c>
      <c r="Y2356" s="219">
        <v>0</v>
      </c>
      <c r="Z2356" s="219">
        <v>4.5615362999999999E-2</v>
      </c>
      <c r="AA2356" s="219">
        <v>4.5312716000000003E-2</v>
      </c>
      <c r="AB2356" s="219">
        <v>0</v>
      </c>
      <c r="AC2356"/>
      <c r="AD2356" s="227">
        <f t="shared" si="588"/>
        <v>1.4322979</v>
      </c>
      <c r="AE2356" s="227">
        <f t="shared" si="589"/>
        <v>0.37344166997890005</v>
      </c>
      <c r="AF2356" s="227">
        <f t="shared" si="590"/>
        <v>0.4187540569139</v>
      </c>
      <c r="AG2356" s="227">
        <f t="shared" si="591"/>
        <v>0.41905670391390004</v>
      </c>
      <c r="AH2356" s="227">
        <f t="shared" si="592"/>
        <v>0</v>
      </c>
      <c r="AI2356"/>
      <c r="AJ2356">
        <v>0</v>
      </c>
      <c r="AK2356" s="155">
        <v>0</v>
      </c>
      <c r="AL2356" s="155">
        <v>0</v>
      </c>
      <c r="AM2356" s="155">
        <v>0</v>
      </c>
      <c r="AN2356" s="155">
        <v>0</v>
      </c>
      <c r="AO2356" s="155">
        <v>0</v>
      </c>
      <c r="AP2356" s="155">
        <v>0</v>
      </c>
      <c r="AQ2356"/>
      <c r="AR2356" s="156">
        <v>0.26925063999999999</v>
      </c>
      <c r="AS2356" s="156">
        <v>0.25414596</v>
      </c>
      <c r="AT2356" s="156">
        <v>1.5104677E-2</v>
      </c>
      <c r="AU2356" s="156">
        <v>0</v>
      </c>
      <c r="AV2356" s="282">
        <f t="shared" si="585"/>
        <v>1.52365685E-5</v>
      </c>
      <c r="AW2356" s="282">
        <f t="shared" si="586"/>
        <v>5.5860492176339987E-8</v>
      </c>
      <c r="AX2356" s="283">
        <f t="shared" si="587"/>
        <v>0</v>
      </c>
      <c r="AY2356" s="157">
        <v>8.8611498000000008E-6</v>
      </c>
      <c r="AZ2356" s="157">
        <v>2.6736227999999999E-8</v>
      </c>
      <c r="BA2356" s="157">
        <v>7.3047194000000005E-13</v>
      </c>
      <c r="BB2356" s="157">
        <v>0</v>
      </c>
      <c r="BC2356" s="157">
        <v>0</v>
      </c>
      <c r="BD2356" s="157">
        <v>0</v>
      </c>
      <c r="BE2356" s="157">
        <v>6.3754186999999996E-6</v>
      </c>
      <c r="BF2356" s="157">
        <v>0</v>
      </c>
      <c r="BG2356" s="157">
        <v>7.4263119E-9</v>
      </c>
      <c r="BH2356" s="157">
        <v>9.2109779999999997E-10</v>
      </c>
      <c r="BI2356" s="157">
        <v>5.4960044000000001E-12</v>
      </c>
      <c r="BJ2356" s="157">
        <v>0</v>
      </c>
      <c r="BK2356" s="157">
        <v>0</v>
      </c>
      <c r="BL2356" s="157">
        <v>0</v>
      </c>
      <c r="BM2356" s="157">
        <v>0</v>
      </c>
      <c r="BN2356" s="157">
        <v>0</v>
      </c>
      <c r="BO2356" s="157">
        <v>2.0770627999999998E-8</v>
      </c>
      <c r="BP2356" s="157">
        <v>0</v>
      </c>
      <c r="BQ2356" s="157">
        <v>0</v>
      </c>
      <c r="BR2356" s="157">
        <v>0</v>
      </c>
      <c r="BS2356" s="157">
        <v>0</v>
      </c>
      <c r="BT2356" s="157">
        <v>0</v>
      </c>
      <c r="BU2356"/>
      <c r="BV2356" s="155">
        <v>4.0155828000000001E-4</v>
      </c>
      <c r="BW2356" s="155">
        <v>5.1199238E-5</v>
      </c>
      <c r="BX2356" s="155">
        <v>2.6624177999999999E-4</v>
      </c>
      <c r="BY2356" s="155">
        <v>9.4399527000000007E-10</v>
      </c>
      <c r="BZ2356" s="155">
        <v>4.2174573000000001E-5</v>
      </c>
      <c r="CA2356" s="155">
        <v>0</v>
      </c>
      <c r="CB2356" s="155">
        <v>2.3920230000000001E-5</v>
      </c>
      <c r="CC2356" s="155">
        <v>0</v>
      </c>
      <c r="CD2356" s="155">
        <v>0</v>
      </c>
      <c r="CE2356" s="155">
        <v>2.1774422999999999E-10</v>
      </c>
      <c r="CF2356" s="155">
        <v>0</v>
      </c>
      <c r="CG2356" s="155">
        <v>1.4697795E-5</v>
      </c>
      <c r="CH2356" s="155">
        <v>0</v>
      </c>
      <c r="CI2356" s="155">
        <v>3.3235043E-6</v>
      </c>
      <c r="CJ2356" s="155">
        <v>0</v>
      </c>
      <c r="CK2356" s="155">
        <v>0</v>
      </c>
      <c r="CL2356" s="155">
        <v>0</v>
      </c>
      <c r="CM2356"/>
      <c r="CN2356" s="284">
        <v>0</v>
      </c>
      <c r="CO2356" s="284">
        <v>9.5486527999999993</v>
      </c>
      <c r="CP2356" s="285">
        <v>0</v>
      </c>
      <c r="CQ2356" s="284">
        <v>3.5029773E-2</v>
      </c>
      <c r="CR2356" s="284">
        <v>0</v>
      </c>
      <c r="CS2356" s="284">
        <v>0</v>
      </c>
      <c r="CT2356" s="284">
        <v>2.1407079999999998E-3</v>
      </c>
      <c r="CU2356" s="284">
        <v>0</v>
      </c>
      <c r="CV2356" s="284">
        <v>6.1804701999999996E-4</v>
      </c>
      <c r="CW2356" s="284">
        <v>1.8776636000000001E-3</v>
      </c>
      <c r="CX2356"/>
      <c r="CY2356"/>
      <c r="CZ2356"/>
      <c r="DA2356"/>
      <c r="DB2356" s="212"/>
      <c r="DC2356" s="48"/>
      <c r="DD2356" s="48"/>
      <c r="DE2356" s="48"/>
      <c r="DF2356" s="48"/>
      <c r="DG2356" s="48"/>
      <c r="DH2356" s="48"/>
      <c r="DI2356" s="48"/>
      <c r="DJ2356" s="48"/>
      <c r="DK2356" s="48"/>
      <c r="DL2356" s="48"/>
    </row>
    <row r="2357" spans="1:116" ht="14.4">
      <c r="A2357" t="s">
        <v>3236</v>
      </c>
      <c r="B2357" s="150" t="s">
        <v>325</v>
      </c>
      <c r="C2357" s="151" t="str">
        <f t="shared" si="594"/>
        <v>M.020.13.107</v>
      </c>
      <c r="D2357" s="54" t="s">
        <v>1402</v>
      </c>
      <c r="E2357" s="150" t="s">
        <v>352</v>
      </c>
      <c r="F2357" s="153" t="str">
        <f t="shared" si="595"/>
        <v>Cheese spread 48+ in plastic boxper 250 gram NL</v>
      </c>
      <c r="G2357" s="154">
        <f t="shared" si="593"/>
        <v>6.1394153999999999</v>
      </c>
      <c r="H2357"/>
      <c r="I2357"/>
      <c r="J2357" s="227">
        <f t="shared" si="596"/>
        <v>1.2118882514178499</v>
      </c>
      <c r="K2357"/>
      <c r="L2357" s="280">
        <f t="shared" si="597"/>
        <v>2.1135135E-7</v>
      </c>
      <c r="M2357" s="280">
        <f t="shared" si="598"/>
        <v>0.26487418506650001</v>
      </c>
      <c r="N2357" s="281">
        <f t="shared" si="599"/>
        <v>2.6101545E-2</v>
      </c>
      <c r="O2357" s="280">
        <v>0.92091230999999996</v>
      </c>
      <c r="P2357" s="219">
        <v>0.22164294000000001</v>
      </c>
      <c r="Q2357" s="219">
        <v>1.437574E-2</v>
      </c>
      <c r="R2357" s="219">
        <v>0</v>
      </c>
      <c r="S2357" s="219">
        <v>0</v>
      </c>
      <c r="T2357" s="219">
        <v>0</v>
      </c>
      <c r="U2357" s="286">
        <v>2.1135135E-7</v>
      </c>
      <c r="V2357" s="286">
        <v>5.1760665000000003E-6</v>
      </c>
      <c r="W2357" s="219">
        <v>0</v>
      </c>
      <c r="X2357" s="219">
        <v>0</v>
      </c>
      <c r="Y2357" s="219">
        <v>0</v>
      </c>
      <c r="Z2357" s="219">
        <v>2.8850329000000001E-2</v>
      </c>
      <c r="AA2357" s="219">
        <v>2.6101545E-2</v>
      </c>
      <c r="AB2357" s="219">
        <v>0</v>
      </c>
      <c r="AC2357"/>
      <c r="AD2357" s="227">
        <f t="shared" si="588"/>
        <v>0.92091230999999996</v>
      </c>
      <c r="AE2357" s="227">
        <f t="shared" si="589"/>
        <v>0.23602406741785001</v>
      </c>
      <c r="AF2357" s="227">
        <f t="shared" si="590"/>
        <v>0.26212540106650001</v>
      </c>
      <c r="AG2357" s="227">
        <f t="shared" si="591"/>
        <v>0.26487418506650007</v>
      </c>
      <c r="AH2357" s="227">
        <f t="shared" si="592"/>
        <v>0</v>
      </c>
      <c r="AI2357"/>
      <c r="AJ2357">
        <v>0</v>
      </c>
      <c r="AK2357" s="155">
        <v>0</v>
      </c>
      <c r="AL2357" s="155">
        <v>0</v>
      </c>
      <c r="AM2357" s="155">
        <v>0</v>
      </c>
      <c r="AN2357" s="155">
        <v>0</v>
      </c>
      <c r="AO2357" s="155">
        <v>0</v>
      </c>
      <c r="AP2357" s="155">
        <v>0</v>
      </c>
      <c r="AQ2357"/>
      <c r="AR2357" s="156">
        <v>0.17180271</v>
      </c>
      <c r="AS2357" s="156">
        <v>0.16217338000000001</v>
      </c>
      <c r="AT2357" s="156">
        <v>9.6293300999999998E-3</v>
      </c>
      <c r="AU2357" s="156">
        <v>0</v>
      </c>
      <c r="AV2357" s="282">
        <f t="shared" si="585"/>
        <v>9.722624700000001E-6</v>
      </c>
      <c r="AW2357" s="282">
        <f t="shared" si="586"/>
        <v>3.5611427778980005E-8</v>
      </c>
      <c r="AX2357" s="283">
        <f t="shared" si="587"/>
        <v>0</v>
      </c>
      <c r="AY2357" s="157">
        <v>5.6973775E-6</v>
      </c>
      <c r="AZ2357" s="157">
        <v>1.7190363E-8</v>
      </c>
      <c r="BA2357" s="157">
        <v>4.6966528E-13</v>
      </c>
      <c r="BB2357" s="157">
        <v>0</v>
      </c>
      <c r="BC2357" s="157">
        <v>0</v>
      </c>
      <c r="BD2357" s="157">
        <v>0</v>
      </c>
      <c r="BE2357" s="157">
        <v>4.0252472000000001E-6</v>
      </c>
      <c r="BF2357" s="157">
        <v>0</v>
      </c>
      <c r="BG2357" s="157">
        <v>4.6887495000000002E-9</v>
      </c>
      <c r="BH2357" s="157">
        <v>5.9160124000000005E-10</v>
      </c>
      <c r="BI2357" s="157">
        <v>3.4543737000000001E-12</v>
      </c>
      <c r="BJ2357" s="157">
        <v>0</v>
      </c>
      <c r="BK2357" s="157">
        <v>0</v>
      </c>
      <c r="BL2357" s="157">
        <v>0</v>
      </c>
      <c r="BM2357" s="157">
        <v>0</v>
      </c>
      <c r="BN2357" s="157">
        <v>0</v>
      </c>
      <c r="BO2357" s="157">
        <v>1.313679E-8</v>
      </c>
      <c r="BP2357" s="157">
        <v>0</v>
      </c>
      <c r="BQ2357" s="157">
        <v>0</v>
      </c>
      <c r="BR2357" s="157">
        <v>0</v>
      </c>
      <c r="BS2357" s="157">
        <v>0</v>
      </c>
      <c r="BT2357" s="157">
        <v>0</v>
      </c>
      <c r="BU2357"/>
      <c r="BV2357" s="155">
        <v>2.5689506000000002E-4</v>
      </c>
      <c r="BW2357" s="155">
        <v>3.2325656000000001E-5</v>
      </c>
      <c r="BX2357" s="155">
        <v>1.7118318999999999E-4</v>
      </c>
      <c r="BY2357" s="155">
        <v>6.0630779000000003E-10</v>
      </c>
      <c r="BZ2357" s="155">
        <v>2.6627754E-5</v>
      </c>
      <c r="CA2357" s="155">
        <v>0</v>
      </c>
      <c r="CB2357" s="155">
        <v>1.5363447000000001E-5</v>
      </c>
      <c r="CC2357" s="155">
        <v>0</v>
      </c>
      <c r="CD2357" s="155">
        <v>0</v>
      </c>
      <c r="CE2357" s="155">
        <v>1.3985241999999999E-10</v>
      </c>
      <c r="CF2357" s="155">
        <v>0</v>
      </c>
      <c r="CG2357" s="155">
        <v>9.2959080000000004E-6</v>
      </c>
      <c r="CH2357" s="155">
        <v>0</v>
      </c>
      <c r="CI2357" s="155">
        <v>2.0983604E-6</v>
      </c>
      <c r="CJ2357" s="155">
        <v>0</v>
      </c>
      <c r="CK2357" s="155">
        <v>0</v>
      </c>
      <c r="CL2357" s="155">
        <v>0</v>
      </c>
      <c r="CM2357"/>
      <c r="CN2357" s="284">
        <v>0</v>
      </c>
      <c r="CO2357" s="284">
        <v>6.1394153999999999</v>
      </c>
      <c r="CP2357" s="285">
        <v>0</v>
      </c>
      <c r="CQ2357" s="284">
        <v>2.2116743000000001E-2</v>
      </c>
      <c r="CR2357" s="284">
        <v>0</v>
      </c>
      <c r="CS2357" s="284">
        <v>0</v>
      </c>
      <c r="CT2357" s="284">
        <v>1.3515784999999999E-3</v>
      </c>
      <c r="CU2357" s="284">
        <v>0</v>
      </c>
      <c r="CV2357" s="284">
        <v>3.9695825999999998E-4</v>
      </c>
      <c r="CW2357" s="284">
        <v>1.1801577000000001E-3</v>
      </c>
      <c r="CX2357"/>
      <c r="CY2357"/>
      <c r="CZ2357"/>
      <c r="DA2357"/>
      <c r="DB2357" s="212"/>
      <c r="DC2357" s="48"/>
      <c r="DD2357" s="48"/>
      <c r="DE2357" s="48"/>
      <c r="DF2357" s="48"/>
      <c r="DG2357" s="48"/>
      <c r="DH2357" s="48"/>
      <c r="DI2357" s="48"/>
      <c r="DJ2357" s="48"/>
      <c r="DK2357" s="48"/>
      <c r="DL2357" s="48"/>
    </row>
    <row r="2358" spans="1:116" ht="15" thickBot="1">
      <c r="B2358" s="150"/>
      <c r="C2358" s="151"/>
      <c r="D2358" s="51" t="s">
        <v>1403</v>
      </c>
      <c r="E2358" s="150"/>
      <c r="F2358"/>
      <c r="G2358"/>
      <c r="H2358"/>
      <c r="I2358"/>
      <c r="J2358"/>
      <c r="K2358"/>
      <c r="L2358"/>
      <c r="M2358"/>
      <c r="N2358" s="174"/>
      <c r="O2358"/>
      <c r="P2358"/>
      <c r="Q2358"/>
      <c r="R2358"/>
      <c r="S2358"/>
      <c r="T2358"/>
      <c r="U2358" s="53"/>
      <c r="V2358" s="53"/>
      <c r="W2358"/>
      <c r="X2358"/>
      <c r="Y2358"/>
      <c r="Z2358"/>
      <c r="AA2358"/>
      <c r="AB2358"/>
      <c r="AC2358"/>
      <c r="AD2358"/>
      <c r="AE2358"/>
      <c r="AF2358"/>
      <c r="AG2358"/>
      <c r="AH2358"/>
      <c r="AI2358"/>
      <c r="AJ2358"/>
      <c r="AK2358"/>
      <c r="AL2358"/>
      <c r="AM2358"/>
      <c r="AN2358"/>
      <c r="AO2358"/>
      <c r="AP2358"/>
      <c r="AQ2358"/>
      <c r="AR2358"/>
      <c r="AS2358"/>
      <c r="AT2358"/>
      <c r="AU2358"/>
      <c r="AX2358" s="19"/>
      <c r="AY2358"/>
      <c r="AZ2358"/>
      <c r="BA2358"/>
      <c r="BB2358"/>
      <c r="BC2358"/>
      <c r="BD2358"/>
      <c r="BE2358"/>
      <c r="BF2358"/>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c r="CP2358" s="117"/>
      <c r="CQ2358"/>
      <c r="CR2358"/>
      <c r="CS2358"/>
      <c r="CT2358"/>
      <c r="CU2358"/>
      <c r="CV2358"/>
      <c r="CW2358"/>
      <c r="CX2358"/>
      <c r="CY2358"/>
      <c r="CZ2358"/>
      <c r="DA2358"/>
      <c r="DB2358" s="212"/>
      <c r="DC2358" s="48"/>
      <c r="DD2358" s="48"/>
      <c r="DE2358" s="48"/>
      <c r="DF2358" s="48"/>
      <c r="DG2358" s="48"/>
      <c r="DH2358" s="48"/>
      <c r="DI2358" s="48"/>
      <c r="DJ2358" s="48"/>
      <c r="DK2358" s="48"/>
      <c r="DL2358" s="48"/>
    </row>
    <row r="2359" spans="1:116" ht="14.4">
      <c r="A2359" t="s">
        <v>3237</v>
      </c>
      <c r="B2359" s="150" t="s">
        <v>325</v>
      </c>
      <c r="C2359" s="151" t="str">
        <f t="shared" si="594"/>
        <v>M.020.14.101</v>
      </c>
      <c r="D2359" s="54" t="s">
        <v>1403</v>
      </c>
      <c r="E2359" s="150" t="s">
        <v>352</v>
      </c>
      <c r="F2359" s="153" t="str">
        <f t="shared" si="595"/>
        <v>Stock cubes in cardboard box NL</v>
      </c>
      <c r="G2359" s="154">
        <f t="shared" si="593"/>
        <v>1.4639064666666666</v>
      </c>
      <c r="H2359"/>
      <c r="I2359"/>
      <c r="J2359" s="227">
        <f t="shared" si="596"/>
        <v>0.31278539101118996</v>
      </c>
      <c r="K2359"/>
      <c r="L2359" s="280">
        <f t="shared" si="597"/>
        <v>1.9552549E-7</v>
      </c>
      <c r="M2359" s="280">
        <f t="shared" si="598"/>
        <v>7.6646708485700002E-2</v>
      </c>
      <c r="N2359" s="281">
        <f t="shared" si="599"/>
        <v>1.6552516999999999E-2</v>
      </c>
      <c r="O2359" s="280">
        <v>0.21958596999999999</v>
      </c>
      <c r="P2359" s="219">
        <v>5.2670459000000003E-2</v>
      </c>
      <c r="Q2359" s="219">
        <v>1.3299294E-2</v>
      </c>
      <c r="R2359" s="219">
        <v>0</v>
      </c>
      <c r="S2359" s="219">
        <v>0</v>
      </c>
      <c r="T2359" s="219">
        <v>0</v>
      </c>
      <c r="U2359" s="286">
        <v>1.9552549E-7</v>
      </c>
      <c r="V2359" s="286">
        <v>4.7884857000000002E-6</v>
      </c>
      <c r="W2359" s="219">
        <v>0</v>
      </c>
      <c r="X2359" s="219">
        <v>0</v>
      </c>
      <c r="Y2359" s="219">
        <v>0</v>
      </c>
      <c r="Z2359" s="219">
        <v>1.0672167E-2</v>
      </c>
      <c r="AA2359" s="219">
        <v>1.6552516999999999E-2</v>
      </c>
      <c r="AB2359" s="219">
        <v>0</v>
      </c>
      <c r="AC2359"/>
      <c r="AD2359" s="227">
        <f t="shared" si="588"/>
        <v>0.21958596999999999</v>
      </c>
      <c r="AE2359" s="227">
        <f t="shared" si="589"/>
        <v>6.5974737011189999E-2</v>
      </c>
      <c r="AF2359" s="227">
        <f t="shared" si="590"/>
        <v>8.2527058485700008E-2</v>
      </c>
      <c r="AG2359" s="227">
        <f t="shared" si="591"/>
        <v>7.6646708485700002E-2</v>
      </c>
      <c r="AH2359" s="227">
        <f t="shared" si="592"/>
        <v>0</v>
      </c>
      <c r="AI2359"/>
      <c r="AJ2359">
        <v>0</v>
      </c>
      <c r="AK2359" s="155">
        <v>0</v>
      </c>
      <c r="AL2359" s="155">
        <v>0</v>
      </c>
      <c r="AM2359" s="155">
        <v>0</v>
      </c>
      <c r="AN2359" s="155">
        <v>0</v>
      </c>
      <c r="AO2359" s="155">
        <v>0</v>
      </c>
      <c r="AP2359" s="155">
        <v>0</v>
      </c>
      <c r="AQ2359"/>
      <c r="AR2359" s="156">
        <v>4.1486879999999997E-2</v>
      </c>
      <c r="AS2359" s="156">
        <v>3.8615049999999998E-2</v>
      </c>
      <c r="AT2359" s="156">
        <v>2.8718302000000002E-3</v>
      </c>
      <c r="AU2359" s="156">
        <v>0</v>
      </c>
      <c r="AV2359" s="282">
        <f t="shared" si="585"/>
        <v>2.3150509699999999E-6</v>
      </c>
      <c r="AW2359" s="282">
        <f t="shared" si="586"/>
        <v>1.0620673805840001E-8</v>
      </c>
      <c r="AX2359" s="283">
        <f t="shared" si="587"/>
        <v>0</v>
      </c>
      <c r="AY2359" s="157">
        <v>1.3585052E-6</v>
      </c>
      <c r="AZ2359" s="157">
        <v>4.0989380000000001E-9</v>
      </c>
      <c r="BA2359" s="157">
        <v>1.1198884E-13</v>
      </c>
      <c r="BB2359" s="157">
        <v>0</v>
      </c>
      <c r="BC2359" s="157">
        <v>0</v>
      </c>
      <c r="BD2359" s="157">
        <v>0</v>
      </c>
      <c r="BE2359" s="157">
        <v>9.5654577000000009E-7</v>
      </c>
      <c r="BF2359" s="157">
        <v>0</v>
      </c>
      <c r="BG2359" s="157">
        <v>1.1142181999999999E-9</v>
      </c>
      <c r="BH2359" s="157">
        <v>5.4730248999999999E-10</v>
      </c>
      <c r="BI2359" s="157">
        <v>6.0872699999999996E-13</v>
      </c>
      <c r="BJ2359" s="157">
        <v>0</v>
      </c>
      <c r="BK2359" s="157">
        <v>0</v>
      </c>
      <c r="BL2359" s="157">
        <v>0</v>
      </c>
      <c r="BM2359" s="157">
        <v>0</v>
      </c>
      <c r="BN2359" s="157">
        <v>0</v>
      </c>
      <c r="BO2359" s="157">
        <v>4.8594944000000003E-9</v>
      </c>
      <c r="BP2359" s="157">
        <v>0</v>
      </c>
      <c r="BQ2359" s="157">
        <v>0</v>
      </c>
      <c r="BR2359" s="157">
        <v>0</v>
      </c>
      <c r="BS2359" s="157">
        <v>0</v>
      </c>
      <c r="BT2359" s="157">
        <v>0</v>
      </c>
      <c r="BU2359"/>
      <c r="BV2359" s="155">
        <v>7.2978154E-5</v>
      </c>
      <c r="BW2359" s="155">
        <v>7.6817566000000008E-6</v>
      </c>
      <c r="BX2359" s="155">
        <v>4.0817596000000003E-5</v>
      </c>
      <c r="BY2359" s="155">
        <v>5.6090781999999999E-10</v>
      </c>
      <c r="BZ2359" s="155">
        <v>6.3277270000000001E-6</v>
      </c>
      <c r="CA2359" s="155">
        <v>0</v>
      </c>
      <c r="CB2359" s="155">
        <v>1.4213041999999999E-5</v>
      </c>
      <c r="CC2359" s="155">
        <v>0</v>
      </c>
      <c r="CD2359" s="155">
        <v>0</v>
      </c>
      <c r="CE2359" s="155">
        <v>1.2938035E-10</v>
      </c>
      <c r="CF2359" s="155">
        <v>0</v>
      </c>
      <c r="CG2359" s="155">
        <v>3.4386949999999999E-6</v>
      </c>
      <c r="CH2359" s="155">
        <v>0</v>
      </c>
      <c r="CI2359" s="155">
        <v>4.9864707999999998E-7</v>
      </c>
      <c r="CJ2359" s="155">
        <v>0</v>
      </c>
      <c r="CK2359" s="155">
        <v>0</v>
      </c>
      <c r="CL2359" s="155">
        <v>0</v>
      </c>
      <c r="CM2359"/>
      <c r="CN2359" s="284">
        <v>0</v>
      </c>
      <c r="CO2359" s="284">
        <v>1.4639063999999999</v>
      </c>
      <c r="CP2359" s="285">
        <v>0</v>
      </c>
      <c r="CQ2359" s="284">
        <v>5.2557460000000004E-3</v>
      </c>
      <c r="CR2359" s="284">
        <v>0</v>
      </c>
      <c r="CS2359" s="284">
        <v>0</v>
      </c>
      <c r="CT2359" s="284">
        <v>3.2118442000000002E-4</v>
      </c>
      <c r="CU2359" s="284">
        <v>0</v>
      </c>
      <c r="CV2359" s="284">
        <v>3.6723426000000002E-4</v>
      </c>
      <c r="CW2359" s="284">
        <v>2.0796646E-4</v>
      </c>
      <c r="CX2359"/>
      <c r="CY2359"/>
      <c r="CZ2359"/>
      <c r="DA2359"/>
      <c r="DB2359" s="262"/>
      <c r="DC2359" s="48"/>
      <c r="DD2359" s="48"/>
      <c r="DE2359" s="48"/>
      <c r="DF2359" s="48"/>
      <c r="DG2359" s="48"/>
      <c r="DH2359" s="48"/>
      <c r="DI2359" s="48"/>
      <c r="DJ2359" s="48"/>
      <c r="DK2359" s="48"/>
      <c r="DL2359" s="48"/>
    </row>
    <row r="2360" spans="1:116" ht="14.4">
      <c r="B2360" s="150"/>
      <c r="C2360" s="151"/>
      <c r="D2360" s="51" t="s">
        <v>1404</v>
      </c>
      <c r="E2360" s="150"/>
      <c r="F2360"/>
      <c r="G2360"/>
      <c r="H2360"/>
      <c r="I2360"/>
      <c r="J2360"/>
      <c r="K2360"/>
      <c r="L2360"/>
      <c r="M2360"/>
      <c r="N2360" s="174"/>
      <c r="O2360"/>
      <c r="P2360"/>
      <c r="Q2360"/>
      <c r="R2360"/>
      <c r="S2360"/>
      <c r="T2360"/>
      <c r="U2360" s="53"/>
      <c r="V2360" s="53"/>
      <c r="W2360"/>
      <c r="X2360"/>
      <c r="Y2360"/>
      <c r="Z2360"/>
      <c r="AA2360"/>
      <c r="AB2360"/>
      <c r="AC2360"/>
      <c r="AD2360"/>
      <c r="AE2360"/>
      <c r="AF2360"/>
      <c r="AG2360"/>
      <c r="AH2360"/>
      <c r="AI2360"/>
      <c r="AJ2360"/>
      <c r="AK2360"/>
      <c r="AL2360"/>
      <c r="AM2360"/>
      <c r="AN2360"/>
      <c r="AO2360"/>
      <c r="AP2360"/>
      <c r="AQ2360"/>
      <c r="AR2360"/>
      <c r="AS2360"/>
      <c r="AT2360"/>
      <c r="AU2360"/>
      <c r="AX2360" s="19"/>
      <c r="AY2360"/>
      <c r="AZ2360"/>
      <c r="BA2360"/>
      <c r="BB2360"/>
      <c r="BC2360"/>
      <c r="BD2360"/>
      <c r="BE2360"/>
      <c r="BF2360"/>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c r="CP2360" s="117"/>
      <c r="CQ2360"/>
      <c r="CR2360"/>
      <c r="CS2360"/>
      <c r="CT2360"/>
      <c r="CU2360"/>
      <c r="CV2360"/>
      <c r="CW2360"/>
      <c r="CX2360"/>
      <c r="CY2360"/>
      <c r="CZ2360"/>
      <c r="DA2360"/>
      <c r="DB2360" s="263"/>
      <c r="DC2360" s="48"/>
      <c r="DD2360" s="48"/>
      <c r="DE2360" s="48"/>
      <c r="DF2360" s="48"/>
      <c r="DG2360" s="48"/>
      <c r="DH2360" s="48"/>
      <c r="DI2360" s="48"/>
      <c r="DJ2360" s="48"/>
      <c r="DK2360" s="48"/>
      <c r="DL2360" s="48"/>
    </row>
    <row r="2361" spans="1:116" ht="14.4">
      <c r="A2361" t="s">
        <v>3238</v>
      </c>
      <c r="B2361" s="150" t="s">
        <v>325</v>
      </c>
      <c r="C2361" s="151" t="str">
        <f t="shared" si="594"/>
        <v>M.020.15.102</v>
      </c>
      <c r="D2361" s="54" t="s">
        <v>1404</v>
      </c>
      <c r="E2361" s="150" t="s">
        <v>352</v>
      </c>
      <c r="F2361" s="153" t="str">
        <f t="shared" si="595"/>
        <v>Cream, whipped in multilayer carton per 1000 ml NL</v>
      </c>
      <c r="G2361" s="154">
        <f t="shared" si="593"/>
        <v>4.9970954666666669</v>
      </c>
      <c r="H2361"/>
      <c r="I2361"/>
      <c r="J2361" s="227">
        <f t="shared" si="596"/>
        <v>0.99216045788793994</v>
      </c>
      <c r="K2361"/>
      <c r="L2361" s="280">
        <f t="shared" si="597"/>
        <v>1.6468544E-7</v>
      </c>
      <c r="M2361" s="280">
        <f t="shared" si="598"/>
        <v>0.22182709020249999</v>
      </c>
      <c r="N2361" s="281">
        <f t="shared" si="599"/>
        <v>2.0768882999999998E-2</v>
      </c>
      <c r="O2361" s="280">
        <v>0.74956431999999995</v>
      </c>
      <c r="P2361" s="219">
        <v>0.1857751</v>
      </c>
      <c r="Q2361" s="219">
        <v>1.1201609E-2</v>
      </c>
      <c r="R2361" s="219">
        <v>0</v>
      </c>
      <c r="S2361" s="219">
        <v>0</v>
      </c>
      <c r="T2361" s="219">
        <v>0</v>
      </c>
      <c r="U2361" s="286">
        <v>1.6468544E-7</v>
      </c>
      <c r="V2361" s="286">
        <v>4.0332024999999999E-6</v>
      </c>
      <c r="W2361" s="219">
        <v>0</v>
      </c>
      <c r="X2361" s="219">
        <v>0</v>
      </c>
      <c r="Y2361" s="219">
        <v>0</v>
      </c>
      <c r="Z2361" s="219">
        <v>2.4846348000000001E-2</v>
      </c>
      <c r="AA2361" s="219">
        <v>2.0768882999999998E-2</v>
      </c>
      <c r="AB2361" s="219">
        <v>0</v>
      </c>
      <c r="AC2361"/>
      <c r="AD2361" s="227">
        <f t="shared" si="588"/>
        <v>0.74956431999999995</v>
      </c>
      <c r="AE2361" s="227">
        <f t="shared" si="589"/>
        <v>0.19698090688794001</v>
      </c>
      <c r="AF2361" s="227">
        <f t="shared" si="590"/>
        <v>0.21774962520249999</v>
      </c>
      <c r="AG2361" s="227">
        <f t="shared" si="591"/>
        <v>0.22182709020249999</v>
      </c>
      <c r="AH2361" s="227">
        <f t="shared" si="592"/>
        <v>0</v>
      </c>
      <c r="AI2361"/>
      <c r="AJ2361">
        <v>0</v>
      </c>
      <c r="AK2361" s="155">
        <v>0</v>
      </c>
      <c r="AL2361" s="155">
        <v>0</v>
      </c>
      <c r="AM2361" s="155">
        <v>0</v>
      </c>
      <c r="AN2361" s="155">
        <v>0</v>
      </c>
      <c r="AO2361" s="155">
        <v>0</v>
      </c>
      <c r="AP2361" s="155">
        <v>0</v>
      </c>
      <c r="AQ2361"/>
      <c r="AR2361" s="156">
        <v>0.14165691</v>
      </c>
      <c r="AS2361" s="156">
        <v>0.13362610999999999</v>
      </c>
      <c r="AT2361" s="156">
        <v>8.0308041000000004E-3</v>
      </c>
      <c r="AU2361" s="156">
        <v>0</v>
      </c>
      <c r="AV2361" s="282">
        <f t="shared" si="585"/>
        <v>8.0111576000000008E-6</v>
      </c>
      <c r="AW2361" s="282">
        <f t="shared" si="586"/>
        <v>2.9699718876799999E-8</v>
      </c>
      <c r="AX2361" s="283">
        <f t="shared" si="587"/>
        <v>0</v>
      </c>
      <c r="AY2361" s="157">
        <v>4.6373046000000002E-6</v>
      </c>
      <c r="AZ2361" s="157">
        <v>1.3991866999999999E-8</v>
      </c>
      <c r="BA2361" s="157">
        <v>3.8227780000000001E-13</v>
      </c>
      <c r="BB2361" s="157">
        <v>0</v>
      </c>
      <c r="BC2361" s="157">
        <v>0</v>
      </c>
      <c r="BD2361" s="157">
        <v>0</v>
      </c>
      <c r="BE2361" s="157">
        <v>3.3738530000000002E-6</v>
      </c>
      <c r="BF2361" s="157">
        <v>0</v>
      </c>
      <c r="BG2361" s="157">
        <v>3.9299825999999997E-9</v>
      </c>
      <c r="BH2361" s="157">
        <v>4.6097700000000002E-10</v>
      </c>
      <c r="BI2361" s="157">
        <v>2.903999E-12</v>
      </c>
      <c r="BJ2361" s="157">
        <v>0</v>
      </c>
      <c r="BK2361" s="157">
        <v>0</v>
      </c>
      <c r="BL2361" s="157">
        <v>0</v>
      </c>
      <c r="BM2361" s="157">
        <v>0</v>
      </c>
      <c r="BN2361" s="157">
        <v>0</v>
      </c>
      <c r="BO2361" s="157">
        <v>1.1313606E-8</v>
      </c>
      <c r="BP2361" s="157">
        <v>0</v>
      </c>
      <c r="BQ2361" s="157">
        <v>0</v>
      </c>
      <c r="BR2361" s="157">
        <v>0</v>
      </c>
      <c r="BS2361" s="157">
        <v>0</v>
      </c>
      <c r="BT2361" s="157">
        <v>0</v>
      </c>
      <c r="BU2361"/>
      <c r="BV2361" s="155">
        <v>2.1048181000000001E-4</v>
      </c>
      <c r="BW2361" s="155">
        <v>2.7094488E-5</v>
      </c>
      <c r="BX2361" s="155">
        <v>1.3933228000000001E-4</v>
      </c>
      <c r="BY2361" s="155">
        <v>4.7243637999999998E-10</v>
      </c>
      <c r="BZ2361" s="155">
        <v>2.2318661E-5</v>
      </c>
      <c r="CA2361" s="155">
        <v>0</v>
      </c>
      <c r="CB2361" s="155">
        <v>1.1971232000000001E-5</v>
      </c>
      <c r="CC2361" s="155">
        <v>0</v>
      </c>
      <c r="CD2361" s="155">
        <v>0</v>
      </c>
      <c r="CE2361" s="155">
        <v>1.0897332E-10</v>
      </c>
      <c r="CF2361" s="155">
        <v>0</v>
      </c>
      <c r="CG2361" s="155">
        <v>8.0057793999999995E-6</v>
      </c>
      <c r="CH2361" s="155">
        <v>0</v>
      </c>
      <c r="CI2361" s="155">
        <v>1.7587888E-6</v>
      </c>
      <c r="CJ2361" s="155">
        <v>0</v>
      </c>
      <c r="CK2361" s="155">
        <v>0</v>
      </c>
      <c r="CL2361" s="155">
        <v>0</v>
      </c>
      <c r="CM2361"/>
      <c r="CN2361" s="284">
        <v>0</v>
      </c>
      <c r="CO2361" s="284">
        <v>4.9970955000000004</v>
      </c>
      <c r="CP2361" s="285">
        <v>0</v>
      </c>
      <c r="CQ2361" s="284">
        <v>1.8537654000000001E-2</v>
      </c>
      <c r="CR2361" s="284">
        <v>0</v>
      </c>
      <c r="CS2361" s="284">
        <v>0</v>
      </c>
      <c r="CT2361" s="284">
        <v>1.1328563999999999E-3</v>
      </c>
      <c r="CU2361" s="284">
        <v>0</v>
      </c>
      <c r="CV2361" s="284">
        <v>3.0931075999999998E-4</v>
      </c>
      <c r="CW2361" s="284">
        <v>9.9212681000000009E-4</v>
      </c>
      <c r="CX2361"/>
      <c r="CY2361"/>
      <c r="CZ2361"/>
      <c r="DA2361"/>
      <c r="DB2361" s="263"/>
      <c r="DC2361" s="48"/>
      <c r="DD2361" s="48"/>
      <c r="DE2361" s="48"/>
      <c r="DF2361" s="48"/>
      <c r="DG2361" s="48"/>
      <c r="DH2361" s="48"/>
      <c r="DI2361" s="48"/>
      <c r="DJ2361" s="48"/>
      <c r="DK2361" s="48"/>
      <c r="DL2361" s="48"/>
    </row>
    <row r="2362" spans="1:116" ht="14.4">
      <c r="A2362" t="s">
        <v>3239</v>
      </c>
      <c r="B2362" s="150" t="s">
        <v>325</v>
      </c>
      <c r="C2362" s="151" t="str">
        <f t="shared" si="594"/>
        <v>M.020.15.103</v>
      </c>
      <c r="D2362" s="54" t="s">
        <v>1404</v>
      </c>
      <c r="E2362" s="150" t="s">
        <v>352</v>
      </c>
      <c r="F2362" s="153" t="str">
        <f t="shared" si="595"/>
        <v>Custard several flavours, full fat in multilayer carton per 1000 ml NL</v>
      </c>
      <c r="G2362" s="154">
        <f t="shared" si="593"/>
        <v>1.3989189333333334</v>
      </c>
      <c r="H2362"/>
      <c r="I2362"/>
      <c r="J2362" s="227">
        <f t="shared" si="596"/>
        <v>0.27395044994194101</v>
      </c>
      <c r="K2362"/>
      <c r="L2362" s="280">
        <f t="shared" si="597"/>
        <v>7.5689141000000006E-8</v>
      </c>
      <c r="M2362" s="280">
        <f t="shared" si="598"/>
        <v>5.6535488752799998E-2</v>
      </c>
      <c r="N2362" s="281">
        <f t="shared" si="599"/>
        <v>7.5770454999999999E-3</v>
      </c>
      <c r="O2362" s="280">
        <v>0.20983784</v>
      </c>
      <c r="P2362" s="219">
        <v>4.5363582E-2</v>
      </c>
      <c r="Q2362" s="219">
        <v>5.1482398999999996E-3</v>
      </c>
      <c r="R2362" s="219">
        <v>0</v>
      </c>
      <c r="S2362" s="219">
        <v>0</v>
      </c>
      <c r="T2362" s="219">
        <v>0</v>
      </c>
      <c r="U2362" s="286">
        <v>7.5689141000000006E-8</v>
      </c>
      <c r="V2362" s="286">
        <v>1.8536528E-6</v>
      </c>
      <c r="W2362" s="219">
        <v>0</v>
      </c>
      <c r="X2362" s="219">
        <v>0</v>
      </c>
      <c r="Y2362" s="219">
        <v>0</v>
      </c>
      <c r="Z2362" s="219">
        <v>6.0218132000000001E-3</v>
      </c>
      <c r="AA2362" s="219">
        <v>7.5770454999999999E-3</v>
      </c>
      <c r="AB2362" s="219">
        <v>0</v>
      </c>
      <c r="AC2362"/>
      <c r="AD2362" s="227">
        <f t="shared" si="588"/>
        <v>0.20983784</v>
      </c>
      <c r="AE2362" s="227">
        <f t="shared" si="589"/>
        <v>5.0513751241940998E-2</v>
      </c>
      <c r="AF2362" s="227">
        <f t="shared" si="590"/>
        <v>5.8090721052799991E-2</v>
      </c>
      <c r="AG2362" s="227">
        <f t="shared" si="591"/>
        <v>5.6535488752799998E-2</v>
      </c>
      <c r="AH2362" s="227">
        <f t="shared" si="592"/>
        <v>0</v>
      </c>
      <c r="AI2362"/>
      <c r="AJ2362">
        <v>0</v>
      </c>
      <c r="AK2362" s="155">
        <v>0</v>
      </c>
      <c r="AL2362" s="155">
        <v>0</v>
      </c>
      <c r="AM2362" s="155">
        <v>0</v>
      </c>
      <c r="AN2362" s="155">
        <v>0</v>
      </c>
      <c r="AO2362" s="155">
        <v>0</v>
      </c>
      <c r="AP2362" s="155">
        <v>0</v>
      </c>
      <c r="AQ2362"/>
      <c r="AR2362" s="156">
        <v>3.7513233E-2</v>
      </c>
      <c r="AS2362" s="156">
        <v>3.5395672000000003E-2</v>
      </c>
      <c r="AT2362" s="156">
        <v>2.1175605999999999E-3</v>
      </c>
      <c r="AU2362" s="156">
        <v>0</v>
      </c>
      <c r="AV2362" s="282">
        <f t="shared" si="585"/>
        <v>2.12204273E-6</v>
      </c>
      <c r="AW2362" s="282">
        <f t="shared" si="586"/>
        <v>7.8312150134199994E-9</v>
      </c>
      <c r="AX2362" s="283">
        <f t="shared" si="587"/>
        <v>0</v>
      </c>
      <c r="AY2362" s="157">
        <v>1.2981968E-6</v>
      </c>
      <c r="AZ2362" s="157">
        <v>3.9169730000000001E-9</v>
      </c>
      <c r="BA2362" s="157">
        <v>1.070173E-13</v>
      </c>
      <c r="BB2362" s="157">
        <v>0</v>
      </c>
      <c r="BC2362" s="157">
        <v>0</v>
      </c>
      <c r="BD2362" s="157">
        <v>0</v>
      </c>
      <c r="BE2362" s="157">
        <v>8.2384593000000001E-7</v>
      </c>
      <c r="BF2362" s="157">
        <v>0</v>
      </c>
      <c r="BG2362" s="157">
        <v>9.596447100000001E-10</v>
      </c>
      <c r="BH2362" s="157">
        <v>2.1186422000000001E-10</v>
      </c>
      <c r="BI2362" s="157">
        <v>6.3676611999999996E-13</v>
      </c>
      <c r="BJ2362" s="157">
        <v>0</v>
      </c>
      <c r="BK2362" s="157">
        <v>0</v>
      </c>
      <c r="BL2362" s="157">
        <v>0</v>
      </c>
      <c r="BM2362" s="157">
        <v>0</v>
      </c>
      <c r="BN2362" s="157">
        <v>0</v>
      </c>
      <c r="BO2362" s="157">
        <v>2.7419893000000001E-9</v>
      </c>
      <c r="BP2362" s="157">
        <v>0</v>
      </c>
      <c r="BQ2362" s="157">
        <v>0</v>
      </c>
      <c r="BR2362" s="157">
        <v>0</v>
      </c>
      <c r="BS2362" s="157">
        <v>0</v>
      </c>
      <c r="BT2362" s="157">
        <v>0</v>
      </c>
      <c r="BU2362"/>
      <c r="BV2362" s="155">
        <v>5.8943538E-5</v>
      </c>
      <c r="BW2362" s="155">
        <v>6.6160806E-6</v>
      </c>
      <c r="BX2362" s="155">
        <v>3.9005572000000001E-5</v>
      </c>
      <c r="BY2362" s="155">
        <v>2.1713093000000001E-10</v>
      </c>
      <c r="BZ2362" s="155">
        <v>5.4498931000000001E-6</v>
      </c>
      <c r="CA2362" s="155">
        <v>0</v>
      </c>
      <c r="CB2362" s="155">
        <v>5.5019573999999996E-6</v>
      </c>
      <c r="CC2362" s="155">
        <v>0</v>
      </c>
      <c r="CD2362" s="155">
        <v>0</v>
      </c>
      <c r="CE2362" s="155">
        <v>5.0083944999999999E-11</v>
      </c>
      <c r="CF2362" s="155">
        <v>0</v>
      </c>
      <c r="CG2362" s="155">
        <v>1.9402975000000001E-6</v>
      </c>
      <c r="CH2362" s="155">
        <v>0</v>
      </c>
      <c r="CI2362" s="155">
        <v>4.2947069000000001E-7</v>
      </c>
      <c r="CJ2362" s="155">
        <v>0</v>
      </c>
      <c r="CK2362" s="155">
        <v>0</v>
      </c>
      <c r="CL2362" s="155">
        <v>0</v>
      </c>
      <c r="CM2362"/>
      <c r="CN2362" s="284">
        <v>0</v>
      </c>
      <c r="CO2362" s="284">
        <v>1.3989189</v>
      </c>
      <c r="CP2362" s="285">
        <v>0</v>
      </c>
      <c r="CQ2362" s="284">
        <v>4.5266259999999997E-3</v>
      </c>
      <c r="CR2362" s="284">
        <v>0</v>
      </c>
      <c r="CS2362" s="284">
        <v>0</v>
      </c>
      <c r="CT2362" s="284">
        <v>2.7662709000000001E-4</v>
      </c>
      <c r="CU2362" s="284">
        <v>0</v>
      </c>
      <c r="CV2362" s="284">
        <v>1.4215868E-4</v>
      </c>
      <c r="CW2362" s="284">
        <v>2.1754578000000001E-4</v>
      </c>
      <c r="CX2362"/>
      <c r="CY2362"/>
      <c r="CZ2362"/>
      <c r="DA2362"/>
      <c r="DB2362" s="263"/>
      <c r="DC2362" s="48"/>
      <c r="DD2362" s="48"/>
      <c r="DE2362" s="48"/>
      <c r="DF2362" s="48"/>
      <c r="DG2362" s="48"/>
      <c r="DH2362" s="48"/>
      <c r="DI2362" s="48"/>
      <c r="DJ2362" s="48"/>
      <c r="DK2362" s="48"/>
      <c r="DL2362" s="48"/>
    </row>
    <row r="2363" spans="1:116" ht="15" thickBot="1">
      <c r="A2363" t="s">
        <v>3240</v>
      </c>
      <c r="B2363" s="150" t="s">
        <v>325</v>
      </c>
      <c r="C2363" s="151" t="str">
        <f t="shared" si="594"/>
        <v>M.020.15.104</v>
      </c>
      <c r="D2363" s="54" t="s">
        <v>1404</v>
      </c>
      <c r="E2363" s="150" t="s">
        <v>352</v>
      </c>
      <c r="F2363" s="153" t="str">
        <f t="shared" si="595"/>
        <v>Custard vanilla, full fat in multilayer carton per 1000 ml NL</v>
      </c>
      <c r="G2363" s="154">
        <f t="shared" si="593"/>
        <v>1.3989189333333334</v>
      </c>
      <c r="H2363"/>
      <c r="I2363"/>
      <c r="J2363" s="227">
        <f t="shared" si="596"/>
        <v>0.27395044994194101</v>
      </c>
      <c r="K2363"/>
      <c r="L2363" s="280">
        <f t="shared" si="597"/>
        <v>7.5689141000000006E-8</v>
      </c>
      <c r="M2363" s="280">
        <f t="shared" si="598"/>
        <v>5.6535488752799998E-2</v>
      </c>
      <c r="N2363" s="281">
        <f t="shared" si="599"/>
        <v>7.5770454999999999E-3</v>
      </c>
      <c r="O2363" s="280">
        <v>0.20983784</v>
      </c>
      <c r="P2363" s="219">
        <v>4.5363582E-2</v>
      </c>
      <c r="Q2363" s="219">
        <v>5.1482398999999996E-3</v>
      </c>
      <c r="R2363" s="219">
        <v>0</v>
      </c>
      <c r="S2363" s="219">
        <v>0</v>
      </c>
      <c r="T2363" s="219">
        <v>0</v>
      </c>
      <c r="U2363" s="286">
        <v>7.5689141000000006E-8</v>
      </c>
      <c r="V2363" s="286">
        <v>1.8536528E-6</v>
      </c>
      <c r="W2363" s="219">
        <v>0</v>
      </c>
      <c r="X2363" s="219">
        <v>0</v>
      </c>
      <c r="Y2363" s="219">
        <v>0</v>
      </c>
      <c r="Z2363" s="286">
        <v>6.0218132000000001E-3</v>
      </c>
      <c r="AA2363" s="219">
        <v>7.5770454999999999E-3</v>
      </c>
      <c r="AB2363" s="219">
        <v>0</v>
      </c>
      <c r="AC2363"/>
      <c r="AD2363" s="227">
        <f t="shared" si="588"/>
        <v>0.20983784</v>
      </c>
      <c r="AE2363" s="227">
        <f t="shared" si="589"/>
        <v>5.0513751241940998E-2</v>
      </c>
      <c r="AF2363" s="227">
        <f t="shared" si="590"/>
        <v>5.8090721052799991E-2</v>
      </c>
      <c r="AG2363" s="227">
        <f t="shared" si="591"/>
        <v>5.6535488752799998E-2</v>
      </c>
      <c r="AH2363" s="227">
        <f t="shared" si="592"/>
        <v>0</v>
      </c>
      <c r="AI2363"/>
      <c r="AJ2363">
        <v>0</v>
      </c>
      <c r="AK2363" s="155">
        <v>0</v>
      </c>
      <c r="AL2363" s="155">
        <v>0</v>
      </c>
      <c r="AM2363" s="155">
        <v>0</v>
      </c>
      <c r="AN2363" s="155">
        <v>0</v>
      </c>
      <c r="AO2363" s="155">
        <v>0</v>
      </c>
      <c r="AP2363" s="155">
        <v>0</v>
      </c>
      <c r="AQ2363"/>
      <c r="AR2363" s="156">
        <v>3.7513233E-2</v>
      </c>
      <c r="AS2363" s="156">
        <v>3.5395672000000003E-2</v>
      </c>
      <c r="AT2363" s="156">
        <v>2.1175605999999999E-3</v>
      </c>
      <c r="AU2363" s="156">
        <v>0</v>
      </c>
      <c r="AV2363" s="282">
        <f t="shared" si="585"/>
        <v>2.12204273E-6</v>
      </c>
      <c r="AW2363" s="282">
        <f t="shared" si="586"/>
        <v>7.8312150134199994E-9</v>
      </c>
      <c r="AX2363" s="283">
        <f t="shared" si="587"/>
        <v>0</v>
      </c>
      <c r="AY2363" s="157">
        <v>1.2981968E-6</v>
      </c>
      <c r="AZ2363" s="157">
        <v>3.9169730000000001E-9</v>
      </c>
      <c r="BA2363" s="157">
        <v>1.070173E-13</v>
      </c>
      <c r="BB2363" s="157">
        <v>0</v>
      </c>
      <c r="BC2363" s="157">
        <v>0</v>
      </c>
      <c r="BD2363" s="157">
        <v>0</v>
      </c>
      <c r="BE2363" s="157">
        <v>8.2384593000000001E-7</v>
      </c>
      <c r="BF2363" s="157">
        <v>0</v>
      </c>
      <c r="BG2363" s="157">
        <v>9.596447100000001E-10</v>
      </c>
      <c r="BH2363" s="157">
        <v>2.1186422000000001E-10</v>
      </c>
      <c r="BI2363" s="157">
        <v>6.3676611999999996E-13</v>
      </c>
      <c r="BJ2363" s="157">
        <v>0</v>
      </c>
      <c r="BK2363" s="157">
        <v>0</v>
      </c>
      <c r="BL2363" s="157">
        <v>0</v>
      </c>
      <c r="BM2363" s="157">
        <v>0</v>
      </c>
      <c r="BN2363" s="157">
        <v>0</v>
      </c>
      <c r="BO2363" s="157">
        <v>2.7419893000000001E-9</v>
      </c>
      <c r="BP2363" s="157">
        <v>0</v>
      </c>
      <c r="BQ2363" s="157">
        <v>0</v>
      </c>
      <c r="BR2363" s="157">
        <v>0</v>
      </c>
      <c r="BS2363" s="157">
        <v>0</v>
      </c>
      <c r="BT2363" s="157">
        <v>0</v>
      </c>
      <c r="BU2363"/>
      <c r="BV2363" s="155">
        <v>5.8943538E-5</v>
      </c>
      <c r="BW2363" s="155">
        <v>6.6160806E-6</v>
      </c>
      <c r="BX2363" s="155">
        <v>3.9005572000000001E-5</v>
      </c>
      <c r="BY2363" s="155">
        <v>2.1713093000000001E-10</v>
      </c>
      <c r="BZ2363" s="155">
        <v>5.4498931000000001E-6</v>
      </c>
      <c r="CA2363" s="155">
        <v>0</v>
      </c>
      <c r="CB2363" s="155">
        <v>5.5019573999999996E-6</v>
      </c>
      <c r="CC2363" s="155">
        <v>0</v>
      </c>
      <c r="CD2363" s="155">
        <v>0</v>
      </c>
      <c r="CE2363" s="155">
        <v>5.0083944999999999E-11</v>
      </c>
      <c r="CF2363" s="155">
        <v>0</v>
      </c>
      <c r="CG2363" s="155">
        <v>1.9402975000000001E-6</v>
      </c>
      <c r="CH2363" s="155">
        <v>0</v>
      </c>
      <c r="CI2363" s="155">
        <v>4.2947069000000001E-7</v>
      </c>
      <c r="CJ2363" s="155">
        <v>0</v>
      </c>
      <c r="CK2363" s="155">
        <v>0</v>
      </c>
      <c r="CL2363" s="155">
        <v>0</v>
      </c>
      <c r="CM2363"/>
      <c r="CN2363" s="284">
        <v>0</v>
      </c>
      <c r="CO2363" s="284">
        <v>1.3989189</v>
      </c>
      <c r="CP2363" s="285">
        <v>0</v>
      </c>
      <c r="CQ2363" s="284">
        <v>4.5266259999999997E-3</v>
      </c>
      <c r="CR2363" s="284">
        <v>0</v>
      </c>
      <c r="CS2363" s="284">
        <v>0</v>
      </c>
      <c r="CT2363" s="284">
        <v>2.7662709000000001E-4</v>
      </c>
      <c r="CU2363" s="284">
        <v>0</v>
      </c>
      <c r="CV2363" s="284">
        <v>1.4215868E-4</v>
      </c>
      <c r="CW2363" s="284">
        <v>2.1754578000000001E-4</v>
      </c>
      <c r="CX2363"/>
      <c r="CY2363"/>
      <c r="CZ2363"/>
      <c r="DA2363"/>
      <c r="DB2363" s="264"/>
      <c r="DC2363" s="48"/>
      <c r="DD2363" s="48"/>
      <c r="DE2363" s="48"/>
      <c r="DF2363" s="48"/>
      <c r="DG2363" s="48"/>
      <c r="DH2363" s="48"/>
      <c r="DI2363" s="48"/>
      <c r="DJ2363" s="48"/>
      <c r="DK2363" s="48"/>
      <c r="DL2363" s="48"/>
    </row>
    <row r="2364" spans="1:116" ht="14.4">
      <c r="A2364" t="s">
        <v>3241</v>
      </c>
      <c r="B2364" s="150" t="s">
        <v>325</v>
      </c>
      <c r="C2364" s="151" t="str">
        <f t="shared" si="594"/>
        <v>M.020.15.105</v>
      </c>
      <c r="D2364" s="54" t="s">
        <v>1404</v>
      </c>
      <c r="E2364" s="150" t="s">
        <v>352</v>
      </c>
      <c r="F2364" s="153" t="str">
        <f t="shared" si="595"/>
        <v>Fromage frais, full fat in plastic boxper 250 gram NL</v>
      </c>
      <c r="G2364" s="154">
        <f t="shared" si="593"/>
        <v>3.2675025333333334</v>
      </c>
      <c r="H2364"/>
      <c r="I2364"/>
      <c r="J2364" s="227">
        <f t="shared" si="596"/>
        <v>0.64004408790492995</v>
      </c>
      <c r="K2364"/>
      <c r="L2364" s="280">
        <f t="shared" si="597"/>
        <v>1.3026523E-7</v>
      </c>
      <c r="M2364" s="280">
        <f t="shared" si="598"/>
        <v>0.13500127863969999</v>
      </c>
      <c r="N2364" s="281">
        <f t="shared" si="599"/>
        <v>1.4917299E-2</v>
      </c>
      <c r="O2364" s="280">
        <v>0.49012538</v>
      </c>
      <c r="P2364" s="219">
        <v>0.11218367</v>
      </c>
      <c r="Q2364" s="219">
        <v>8.8604074000000008E-3</v>
      </c>
      <c r="R2364" s="219">
        <v>0</v>
      </c>
      <c r="S2364" s="219">
        <v>0</v>
      </c>
      <c r="T2364" s="219">
        <v>0</v>
      </c>
      <c r="U2364" s="286">
        <v>1.3026523E-7</v>
      </c>
      <c r="V2364" s="286">
        <v>3.1902397E-6</v>
      </c>
      <c r="W2364" s="219">
        <v>0</v>
      </c>
      <c r="X2364" s="219">
        <v>0</v>
      </c>
      <c r="Y2364" s="219">
        <v>0</v>
      </c>
      <c r="Z2364" s="219">
        <v>1.3954011000000001E-2</v>
      </c>
      <c r="AA2364" s="219">
        <v>1.4917299E-2</v>
      </c>
      <c r="AB2364" s="219">
        <v>0</v>
      </c>
      <c r="AC2364"/>
      <c r="AD2364" s="227">
        <f t="shared" si="588"/>
        <v>0.49012538</v>
      </c>
      <c r="AE2364" s="227">
        <f t="shared" si="589"/>
        <v>0.12104739790493001</v>
      </c>
      <c r="AF2364" s="227">
        <f t="shared" si="590"/>
        <v>0.1359645666397</v>
      </c>
      <c r="AG2364" s="227">
        <f t="shared" si="591"/>
        <v>0.13500127863969999</v>
      </c>
      <c r="AH2364" s="227">
        <f t="shared" si="592"/>
        <v>0</v>
      </c>
      <c r="AI2364"/>
      <c r="AJ2364">
        <v>0</v>
      </c>
      <c r="AK2364" s="155">
        <v>0</v>
      </c>
      <c r="AL2364" s="155">
        <v>0</v>
      </c>
      <c r="AM2364" s="155">
        <v>0</v>
      </c>
      <c r="AN2364" s="155">
        <v>0</v>
      </c>
      <c r="AO2364" s="155">
        <v>0</v>
      </c>
      <c r="AP2364" s="155">
        <v>0</v>
      </c>
      <c r="AQ2364"/>
      <c r="AR2364" s="156">
        <v>8.9493809999999993E-2</v>
      </c>
      <c r="AS2364" s="156">
        <v>8.4561006999999994E-2</v>
      </c>
      <c r="AT2364" s="156">
        <v>4.9328030000000004E-3</v>
      </c>
      <c r="AU2364" s="156">
        <v>0</v>
      </c>
      <c r="AV2364" s="282">
        <f t="shared" si="585"/>
        <v>5.0696047000000002E-6</v>
      </c>
      <c r="AW2364" s="282">
        <f t="shared" si="586"/>
        <v>1.8242614737339999E-8</v>
      </c>
      <c r="AX2364" s="283">
        <f t="shared" si="587"/>
        <v>0</v>
      </c>
      <c r="AY2364" s="157">
        <v>3.0322423000000001E-6</v>
      </c>
      <c r="AZ2364" s="157">
        <v>9.1490070000000003E-9</v>
      </c>
      <c r="BA2364" s="157">
        <v>2.4996394E-13</v>
      </c>
      <c r="BB2364" s="157">
        <v>0</v>
      </c>
      <c r="BC2364" s="157">
        <v>0</v>
      </c>
      <c r="BD2364" s="157">
        <v>0</v>
      </c>
      <c r="BE2364" s="157">
        <v>2.0373624000000002E-6</v>
      </c>
      <c r="BF2364" s="157">
        <v>0</v>
      </c>
      <c r="BG2364" s="157">
        <v>2.3731914000000002E-9</v>
      </c>
      <c r="BH2364" s="157">
        <v>3.6463011999999998E-10</v>
      </c>
      <c r="BI2364" s="157">
        <v>1.6777533999999999E-12</v>
      </c>
      <c r="BJ2364" s="157">
        <v>0</v>
      </c>
      <c r="BK2364" s="157">
        <v>0</v>
      </c>
      <c r="BL2364" s="157">
        <v>0</v>
      </c>
      <c r="BM2364" s="157">
        <v>0</v>
      </c>
      <c r="BN2364" s="157">
        <v>0</v>
      </c>
      <c r="BO2364" s="157">
        <v>6.3538584999999997E-9</v>
      </c>
      <c r="BP2364" s="157">
        <v>0</v>
      </c>
      <c r="BQ2364" s="157">
        <v>0</v>
      </c>
      <c r="BR2364" s="157">
        <v>0</v>
      </c>
      <c r="BS2364" s="157">
        <v>0</v>
      </c>
      <c r="BT2364" s="157">
        <v>0</v>
      </c>
      <c r="BU2364"/>
      <c r="BV2364" s="155">
        <v>1.3597351999999999E-4</v>
      </c>
      <c r="BW2364" s="155">
        <v>1.6361498E-5</v>
      </c>
      <c r="BX2364" s="155">
        <v>9.1106639999999995E-5</v>
      </c>
      <c r="BY2364" s="155">
        <v>3.7369442000000002E-10</v>
      </c>
      <c r="BZ2364" s="155">
        <v>1.3477529E-5</v>
      </c>
      <c r="CA2364" s="155">
        <v>0</v>
      </c>
      <c r="CB2364" s="155">
        <v>9.4691750000000007E-6</v>
      </c>
      <c r="CC2364" s="155">
        <v>0</v>
      </c>
      <c r="CD2364" s="155">
        <v>0</v>
      </c>
      <c r="CE2364" s="155">
        <v>8.6197258000000004E-11</v>
      </c>
      <c r="CF2364" s="155">
        <v>0</v>
      </c>
      <c r="CG2364" s="155">
        <v>4.4961429000000002E-6</v>
      </c>
      <c r="CH2364" s="155">
        <v>0</v>
      </c>
      <c r="CI2364" s="155">
        <v>1.0620765000000001E-6</v>
      </c>
      <c r="CJ2364" s="155">
        <v>0</v>
      </c>
      <c r="CK2364" s="155">
        <v>0</v>
      </c>
      <c r="CL2364" s="155">
        <v>0</v>
      </c>
      <c r="CM2364"/>
      <c r="CN2364" s="284">
        <v>0</v>
      </c>
      <c r="CO2364" s="284">
        <v>3.2675025</v>
      </c>
      <c r="CP2364" s="285">
        <v>0</v>
      </c>
      <c r="CQ2364" s="284">
        <v>1.1194299E-2</v>
      </c>
      <c r="CR2364" s="284">
        <v>0</v>
      </c>
      <c r="CS2364" s="284">
        <v>0</v>
      </c>
      <c r="CT2364" s="284">
        <v>6.8409592999999999E-4</v>
      </c>
      <c r="CU2364" s="284">
        <v>0</v>
      </c>
      <c r="CV2364" s="284">
        <v>2.4466301000000001E-4</v>
      </c>
      <c r="CW2364" s="284">
        <v>5.7319033999999995E-4</v>
      </c>
      <c r="CX2364"/>
      <c r="CY2364"/>
      <c r="CZ2364"/>
      <c r="DA2364"/>
      <c r="DB2364" s="212"/>
      <c r="DC2364" s="48"/>
      <c r="DD2364" s="48"/>
      <c r="DE2364" s="48"/>
      <c r="DF2364" s="48"/>
      <c r="DG2364" s="48"/>
      <c r="DH2364" s="48"/>
      <c r="DI2364" s="48"/>
      <c r="DJ2364" s="48"/>
      <c r="DK2364" s="48"/>
      <c r="DL2364" s="48"/>
    </row>
    <row r="2365" spans="1:116" ht="14.4">
      <c r="A2365" t="s">
        <v>3242</v>
      </c>
      <c r="B2365" s="150" t="s">
        <v>325</v>
      </c>
      <c r="C2365" s="151" t="str">
        <f t="shared" si="594"/>
        <v>M.020.15.106</v>
      </c>
      <c r="D2365" s="54" t="s">
        <v>1404</v>
      </c>
      <c r="E2365" s="150" t="s">
        <v>352</v>
      </c>
      <c r="F2365" s="153" t="str">
        <f t="shared" si="595"/>
        <v>Ice cream, dairy cream based frozen in cardboard box NL</v>
      </c>
      <c r="G2365" s="154">
        <f t="shared" si="593"/>
        <v>2.9733623333333332</v>
      </c>
      <c r="H2365"/>
      <c r="I2365"/>
      <c r="J2365" s="227">
        <f t="shared" si="596"/>
        <v>0.58401496617464999</v>
      </c>
      <c r="K2365"/>
      <c r="L2365" s="280">
        <f t="shared" si="597"/>
        <v>1.7658355E-7</v>
      </c>
      <c r="M2365" s="280">
        <f t="shared" si="598"/>
        <v>0.12571861759109998</v>
      </c>
      <c r="N2365" s="281">
        <f t="shared" si="599"/>
        <v>1.2291822000000001E-2</v>
      </c>
      <c r="O2365" s="280">
        <v>0.44600434999999999</v>
      </c>
      <c r="P2365" s="219">
        <v>0.10100313</v>
      </c>
      <c r="Q2365" s="219">
        <v>1.2010897E-2</v>
      </c>
      <c r="R2365" s="219">
        <v>0</v>
      </c>
      <c r="S2365" s="219">
        <v>0</v>
      </c>
      <c r="T2365" s="219">
        <v>0</v>
      </c>
      <c r="U2365" s="286">
        <v>1.7658355E-7</v>
      </c>
      <c r="V2365" s="286">
        <v>4.3245911000000004E-6</v>
      </c>
      <c r="W2365" s="219">
        <v>0</v>
      </c>
      <c r="X2365" s="219">
        <v>0</v>
      </c>
      <c r="Y2365" s="219">
        <v>0</v>
      </c>
      <c r="Z2365" s="219">
        <v>1.2700266E-2</v>
      </c>
      <c r="AA2365" s="219">
        <v>1.2291822000000001E-2</v>
      </c>
      <c r="AB2365" s="219">
        <v>0</v>
      </c>
      <c r="AC2365"/>
      <c r="AD2365" s="227">
        <f t="shared" si="588"/>
        <v>0.44600434999999999</v>
      </c>
      <c r="AE2365" s="227">
        <f t="shared" si="589"/>
        <v>0.11301852817465</v>
      </c>
      <c r="AF2365" s="227">
        <f t="shared" si="590"/>
        <v>0.1253101735911</v>
      </c>
      <c r="AG2365" s="227">
        <f t="shared" si="591"/>
        <v>0.12571861759110001</v>
      </c>
      <c r="AH2365" s="227">
        <f t="shared" si="592"/>
        <v>0</v>
      </c>
      <c r="AI2365"/>
      <c r="AJ2365">
        <v>0</v>
      </c>
      <c r="AK2365" s="155">
        <v>0</v>
      </c>
      <c r="AL2365" s="155">
        <v>0</v>
      </c>
      <c r="AM2365" s="155">
        <v>0</v>
      </c>
      <c r="AN2365" s="155">
        <v>0</v>
      </c>
      <c r="AO2365" s="155">
        <v>0</v>
      </c>
      <c r="AP2365" s="155">
        <v>0</v>
      </c>
      <c r="AQ2365"/>
      <c r="AR2365" s="156">
        <v>8.1147958000000006E-2</v>
      </c>
      <c r="AS2365" s="156">
        <v>7.6621139000000005E-2</v>
      </c>
      <c r="AT2365" s="156">
        <v>4.5268195999999998E-3</v>
      </c>
      <c r="AU2365" s="156">
        <v>0</v>
      </c>
      <c r="AV2365" s="282">
        <f t="shared" si="585"/>
        <v>4.5935934000000001E-6</v>
      </c>
      <c r="AW2365" s="282">
        <f t="shared" si="586"/>
        <v>1.6741196763119998E-8</v>
      </c>
      <c r="AX2365" s="283">
        <f t="shared" si="587"/>
        <v>0</v>
      </c>
      <c r="AY2365" s="157">
        <v>2.7592802000000002E-6</v>
      </c>
      <c r="AZ2365" s="157">
        <v>8.3254144999999999E-9</v>
      </c>
      <c r="BA2365" s="157">
        <v>2.2746222E-13</v>
      </c>
      <c r="BB2365" s="157">
        <v>0</v>
      </c>
      <c r="BC2365" s="157">
        <v>0</v>
      </c>
      <c r="BD2365" s="157">
        <v>0</v>
      </c>
      <c r="BE2365" s="157">
        <v>1.8343132E-6</v>
      </c>
      <c r="BF2365" s="157">
        <v>0</v>
      </c>
      <c r="BG2365" s="157">
        <v>2.1366725000000002E-9</v>
      </c>
      <c r="BH2365" s="157">
        <v>4.9428141000000005E-10</v>
      </c>
      <c r="BI2365" s="157">
        <v>1.6261909000000001E-12</v>
      </c>
      <c r="BJ2365" s="157">
        <v>0</v>
      </c>
      <c r="BK2365" s="157">
        <v>0</v>
      </c>
      <c r="BL2365" s="157">
        <v>0</v>
      </c>
      <c r="BM2365" s="157">
        <v>0</v>
      </c>
      <c r="BN2365" s="157">
        <v>0</v>
      </c>
      <c r="BO2365" s="157">
        <v>5.7829746999999998E-9</v>
      </c>
      <c r="BP2365" s="157">
        <v>0</v>
      </c>
      <c r="BQ2365" s="157">
        <v>0</v>
      </c>
      <c r="BR2365" s="157">
        <v>0</v>
      </c>
      <c r="BS2365" s="157">
        <v>0</v>
      </c>
      <c r="BT2365" s="157">
        <v>0</v>
      </c>
      <c r="BU2365"/>
      <c r="BV2365" s="155">
        <v>1.2765556E-4</v>
      </c>
      <c r="BW2365" s="155">
        <v>1.4730866E-5</v>
      </c>
      <c r="BX2365" s="155">
        <v>8.2905231000000005E-5</v>
      </c>
      <c r="BY2365" s="155">
        <v>5.0656870000000004E-10</v>
      </c>
      <c r="BZ2365" s="155">
        <v>1.2134321000000001E-5</v>
      </c>
      <c r="CA2365" s="155">
        <v>0</v>
      </c>
      <c r="CB2365" s="155">
        <v>1.2836123E-5</v>
      </c>
      <c r="CC2365" s="155">
        <v>0</v>
      </c>
      <c r="CD2365" s="155">
        <v>0</v>
      </c>
      <c r="CE2365" s="155">
        <v>1.1684636000000001E-10</v>
      </c>
      <c r="CF2365" s="155">
        <v>0</v>
      </c>
      <c r="CG2365" s="155">
        <v>4.0921717999999997E-6</v>
      </c>
      <c r="CH2365" s="155">
        <v>0</v>
      </c>
      <c r="CI2365" s="155">
        <v>9.562270400000001E-7</v>
      </c>
      <c r="CJ2365" s="155">
        <v>0</v>
      </c>
      <c r="CK2365" s="155">
        <v>0</v>
      </c>
      <c r="CL2365" s="155">
        <v>0</v>
      </c>
      <c r="CM2365"/>
      <c r="CN2365" s="284">
        <v>0</v>
      </c>
      <c r="CO2365" s="284">
        <v>2.9733622999999998</v>
      </c>
      <c r="CP2365" s="285">
        <v>0</v>
      </c>
      <c r="CQ2365" s="284">
        <v>1.0078643999999999E-2</v>
      </c>
      <c r="CR2365" s="284">
        <v>0</v>
      </c>
      <c r="CS2365" s="284">
        <v>0</v>
      </c>
      <c r="CT2365" s="284">
        <v>6.1591702000000003E-4</v>
      </c>
      <c r="CU2365" s="284">
        <v>0</v>
      </c>
      <c r="CV2365" s="284">
        <v>3.3165766999999999E-4</v>
      </c>
      <c r="CW2365" s="284">
        <v>5.5557443999999995E-4</v>
      </c>
      <c r="CX2365"/>
      <c r="CY2365"/>
      <c r="CZ2365"/>
      <c r="DA2365"/>
      <c r="DB2365" s="212"/>
      <c r="DC2365" s="48"/>
      <c r="DD2365" s="48"/>
      <c r="DE2365" s="48"/>
      <c r="DF2365" s="48"/>
      <c r="DG2365" s="48"/>
      <c r="DH2365" s="48"/>
      <c r="DI2365" s="48"/>
      <c r="DJ2365" s="48"/>
      <c r="DK2365" s="48"/>
      <c r="DL2365" s="48"/>
    </row>
    <row r="2366" spans="1:116" ht="14.4">
      <c r="A2366" t="s">
        <v>3243</v>
      </c>
      <c r="B2366" s="150" t="s">
        <v>325</v>
      </c>
      <c r="C2366" s="151" t="str">
        <f t="shared" si="594"/>
        <v>M.020.15.107</v>
      </c>
      <c r="D2366" s="54" t="s">
        <v>1404</v>
      </c>
      <c r="E2366" s="150" t="s">
        <v>352</v>
      </c>
      <c r="F2366" s="153" t="str">
        <f t="shared" si="595"/>
        <v>Milk chocolate-, flavoured full fat in multilayer carton per 1000 ml NL</v>
      </c>
      <c r="G2366" s="154">
        <f t="shared" si="593"/>
        <v>1.9900980000000001</v>
      </c>
      <c r="H2366"/>
      <c r="I2366"/>
      <c r="J2366" s="227">
        <f t="shared" si="596"/>
        <v>0.38332411968317004</v>
      </c>
      <c r="K2366"/>
      <c r="L2366" s="280">
        <f t="shared" si="597"/>
        <v>1.4363806999999999E-7</v>
      </c>
      <c r="M2366" s="280">
        <f t="shared" si="598"/>
        <v>7.7397480945100003E-2</v>
      </c>
      <c r="N2366" s="281">
        <f t="shared" si="599"/>
        <v>7.4117951000000001E-3</v>
      </c>
      <c r="O2366" s="280">
        <v>0.29851470000000002</v>
      </c>
      <c r="P2366" s="219">
        <v>5.5637553999999999E-2</v>
      </c>
      <c r="Q2366" s="219">
        <v>9.7700041999999997E-3</v>
      </c>
      <c r="R2366" s="219">
        <v>0</v>
      </c>
      <c r="S2366" s="219">
        <v>0</v>
      </c>
      <c r="T2366" s="219">
        <v>0</v>
      </c>
      <c r="U2366" s="286">
        <v>1.4363806999999999E-7</v>
      </c>
      <c r="V2366" s="286">
        <v>3.5177450999999999E-6</v>
      </c>
      <c r="W2366" s="219">
        <v>0</v>
      </c>
      <c r="X2366" s="219">
        <v>0</v>
      </c>
      <c r="Y2366" s="219">
        <v>0</v>
      </c>
      <c r="Z2366" s="219">
        <v>1.1986405E-2</v>
      </c>
      <c r="AA2366" s="219">
        <v>7.4117951000000001E-3</v>
      </c>
      <c r="AB2366" s="219">
        <v>0</v>
      </c>
      <c r="AC2366"/>
      <c r="AD2366" s="227">
        <f t="shared" si="588"/>
        <v>0.29851470000000002</v>
      </c>
      <c r="AE2366" s="227">
        <f t="shared" si="589"/>
        <v>6.5411219583169991E-2</v>
      </c>
      <c r="AF2366" s="227">
        <f t="shared" si="590"/>
        <v>7.2822871045099991E-2</v>
      </c>
      <c r="AG2366" s="227">
        <f t="shared" si="591"/>
        <v>7.7397480945100003E-2</v>
      </c>
      <c r="AH2366" s="227">
        <f t="shared" si="592"/>
        <v>0</v>
      </c>
      <c r="AI2366"/>
      <c r="AJ2366">
        <v>0</v>
      </c>
      <c r="AK2366" s="155">
        <v>0</v>
      </c>
      <c r="AL2366" s="155">
        <v>0</v>
      </c>
      <c r="AM2366" s="155">
        <v>0</v>
      </c>
      <c r="AN2366" s="155">
        <v>0</v>
      </c>
      <c r="AO2366" s="155">
        <v>0</v>
      </c>
      <c r="AP2366" s="155">
        <v>0</v>
      </c>
      <c r="AQ2366"/>
      <c r="AR2366" s="156">
        <v>5.1068605000000003E-2</v>
      </c>
      <c r="AS2366" s="156">
        <v>4.7658796000000003E-2</v>
      </c>
      <c r="AT2366" s="156">
        <v>3.4098091999999998E-3</v>
      </c>
      <c r="AU2366" s="156">
        <v>0</v>
      </c>
      <c r="AV2366" s="282">
        <f t="shared" si="585"/>
        <v>2.8572420000000002E-6</v>
      </c>
      <c r="AW2366" s="282">
        <f t="shared" si="586"/>
        <v>1.2610241001830001E-8</v>
      </c>
      <c r="AX2366" s="283">
        <f t="shared" si="587"/>
        <v>0</v>
      </c>
      <c r="AY2366" s="157">
        <v>1.8468109E-6</v>
      </c>
      <c r="AZ2366" s="157">
        <v>5.5722743E-9</v>
      </c>
      <c r="BA2366" s="157">
        <v>1.5224249000000001E-13</v>
      </c>
      <c r="BB2366" s="157">
        <v>0</v>
      </c>
      <c r="BC2366" s="157">
        <v>0</v>
      </c>
      <c r="BD2366" s="157">
        <v>0</v>
      </c>
      <c r="BE2366" s="157">
        <v>1.0104311E-6</v>
      </c>
      <c r="BF2366" s="157">
        <v>0</v>
      </c>
      <c r="BG2366" s="157">
        <v>1.1769855999999999E-9</v>
      </c>
      <c r="BH2366" s="157">
        <v>4.0206253000000001E-10</v>
      </c>
      <c r="BI2366" s="157">
        <v>8.4292933999999997E-13</v>
      </c>
      <c r="BJ2366" s="157">
        <v>0</v>
      </c>
      <c r="BK2366" s="157">
        <v>0</v>
      </c>
      <c r="BL2366" s="157">
        <v>0</v>
      </c>
      <c r="BM2366" s="157">
        <v>0</v>
      </c>
      <c r="BN2366" s="157">
        <v>0</v>
      </c>
      <c r="BO2366" s="157">
        <v>5.4579234000000004E-9</v>
      </c>
      <c r="BP2366" s="157">
        <v>0</v>
      </c>
      <c r="BQ2366" s="157">
        <v>0</v>
      </c>
      <c r="BR2366" s="157">
        <v>0</v>
      </c>
      <c r="BS2366" s="157">
        <v>0</v>
      </c>
      <c r="BT2366" s="157">
        <v>0</v>
      </c>
      <c r="BU2366"/>
      <c r="BV2366" s="155">
        <v>8.5118564000000003E-5</v>
      </c>
      <c r="BW2366" s="155">
        <v>8.1144944999999999E-6</v>
      </c>
      <c r="BX2366" s="155">
        <v>5.5489211999999997E-5</v>
      </c>
      <c r="BY2366" s="155">
        <v>4.1205736E-10</v>
      </c>
      <c r="BZ2366" s="155">
        <v>6.6841881999999999E-6</v>
      </c>
      <c r="CA2366" s="155">
        <v>0</v>
      </c>
      <c r="CB2366" s="155">
        <v>1.0441266999999999E-5</v>
      </c>
      <c r="CC2366" s="155">
        <v>0</v>
      </c>
      <c r="CD2366" s="155">
        <v>0</v>
      </c>
      <c r="CE2366" s="155">
        <v>9.5046145000000002E-11</v>
      </c>
      <c r="CF2366" s="155">
        <v>0</v>
      </c>
      <c r="CG2366" s="155">
        <v>3.8621577000000003E-6</v>
      </c>
      <c r="CH2366" s="155">
        <v>0</v>
      </c>
      <c r="CI2366" s="155">
        <v>5.2673747000000005E-7</v>
      </c>
      <c r="CJ2366" s="155">
        <v>0</v>
      </c>
      <c r="CK2366" s="155">
        <v>0</v>
      </c>
      <c r="CL2366" s="155">
        <v>0</v>
      </c>
      <c r="CM2366"/>
      <c r="CN2366" s="284">
        <v>0</v>
      </c>
      <c r="CO2366" s="284">
        <v>1.9900979999999999</v>
      </c>
      <c r="CP2366" s="285">
        <v>0</v>
      </c>
      <c r="CQ2366" s="284">
        <v>5.5518190000000004E-3</v>
      </c>
      <c r="CR2366" s="284">
        <v>0</v>
      </c>
      <c r="CS2366" s="284">
        <v>0</v>
      </c>
      <c r="CT2366" s="284">
        <v>3.3927776999999998E-4</v>
      </c>
      <c r="CU2366" s="284">
        <v>0</v>
      </c>
      <c r="CV2366" s="284">
        <v>2.6977975999999999E-4</v>
      </c>
      <c r="CW2366" s="284">
        <v>2.8797970999999998E-4</v>
      </c>
      <c r="CX2366"/>
      <c r="CY2366"/>
      <c r="CZ2366"/>
      <c r="DA2366"/>
      <c r="DB2366" s="212"/>
      <c r="DC2366" s="48"/>
      <c r="DD2366" s="48"/>
      <c r="DE2366" s="48"/>
      <c r="DF2366" s="48"/>
      <c r="DG2366" s="48"/>
      <c r="DH2366" s="48"/>
      <c r="DI2366" s="48"/>
      <c r="DJ2366" s="48"/>
      <c r="DK2366" s="48"/>
      <c r="DL2366" s="48"/>
    </row>
    <row r="2367" spans="1:116" ht="14.4">
      <c r="A2367" t="s">
        <v>3244</v>
      </c>
      <c r="B2367" s="150" t="s">
        <v>325</v>
      </c>
      <c r="C2367" s="151" t="str">
        <f t="shared" si="594"/>
        <v>M.020.15.108</v>
      </c>
      <c r="D2367" s="54" t="s">
        <v>1404</v>
      </c>
      <c r="E2367" s="150" t="s">
        <v>352</v>
      </c>
      <c r="F2367" s="153" t="str">
        <f t="shared" si="595"/>
        <v>Milk chocolate-, flavoured semi-skimmed in multilayer carton per 1000 ml NL</v>
      </c>
      <c r="G2367" s="154">
        <f t="shared" si="593"/>
        <v>1.6920257333333333</v>
      </c>
      <c r="H2367"/>
      <c r="I2367"/>
      <c r="J2367" s="227">
        <f t="shared" si="596"/>
        <v>0.32415575937047997</v>
      </c>
      <c r="K2367"/>
      <c r="L2367" s="280">
        <f t="shared" si="597"/>
        <v>1.3438307999999999E-7</v>
      </c>
      <c r="M2367" s="280">
        <f t="shared" si="598"/>
        <v>6.4142166687399998E-2</v>
      </c>
      <c r="N2367" s="281">
        <f t="shared" si="599"/>
        <v>6.2095982999999999E-3</v>
      </c>
      <c r="O2367" s="280">
        <v>0.25380385999999999</v>
      </c>
      <c r="P2367" s="219">
        <v>4.4485377999999999E-2</v>
      </c>
      <c r="Q2367" s="219">
        <v>9.1404966000000008E-3</v>
      </c>
      <c r="R2367" s="219">
        <v>0</v>
      </c>
      <c r="S2367" s="219">
        <v>0</v>
      </c>
      <c r="T2367" s="219">
        <v>0</v>
      </c>
      <c r="U2367" s="286">
        <v>1.3438307999999999E-7</v>
      </c>
      <c r="V2367" s="286">
        <v>3.2910874000000002E-6</v>
      </c>
      <c r="W2367" s="219">
        <v>0</v>
      </c>
      <c r="X2367" s="219">
        <v>0</v>
      </c>
      <c r="Y2367" s="219">
        <v>0</v>
      </c>
      <c r="Z2367" s="219">
        <v>1.0513000999999999E-2</v>
      </c>
      <c r="AA2367" s="219">
        <v>6.2095982999999999E-3</v>
      </c>
      <c r="AB2367" s="219">
        <v>0</v>
      </c>
      <c r="AC2367"/>
      <c r="AD2367" s="227">
        <f t="shared" si="588"/>
        <v>0.25380385999999999</v>
      </c>
      <c r="AE2367" s="227">
        <f t="shared" si="589"/>
        <v>5.3629300070479995E-2</v>
      </c>
      <c r="AF2367" s="227">
        <f t="shared" si="590"/>
        <v>5.9838763987399998E-2</v>
      </c>
      <c r="AG2367" s="227">
        <f t="shared" si="591"/>
        <v>6.4142166687400012E-2</v>
      </c>
      <c r="AH2367" s="227">
        <f t="shared" si="592"/>
        <v>0</v>
      </c>
      <c r="AI2367"/>
      <c r="AJ2367">
        <v>0</v>
      </c>
      <c r="AK2367" s="155">
        <v>0</v>
      </c>
      <c r="AL2367" s="155">
        <v>0</v>
      </c>
      <c r="AM2367" s="155">
        <v>0</v>
      </c>
      <c r="AN2367" s="155">
        <v>0</v>
      </c>
      <c r="AO2367" s="155">
        <v>0</v>
      </c>
      <c r="AP2367" s="155">
        <v>0</v>
      </c>
      <c r="AQ2367"/>
      <c r="AR2367" s="156">
        <v>4.2598523999999999E-2</v>
      </c>
      <c r="AS2367" s="156">
        <v>3.9666655000000002E-2</v>
      </c>
      <c r="AT2367" s="156">
        <v>2.9318689000000001E-3</v>
      </c>
      <c r="AU2367" s="156">
        <v>0</v>
      </c>
      <c r="AV2367" s="282">
        <f t="shared" si="585"/>
        <v>2.3780968100000002E-6</v>
      </c>
      <c r="AW2367" s="282">
        <f t="shared" si="586"/>
        <v>1.084271055575E-8</v>
      </c>
      <c r="AX2367" s="283">
        <f t="shared" si="587"/>
        <v>0</v>
      </c>
      <c r="AY2367" s="157">
        <v>1.5701999000000001E-6</v>
      </c>
      <c r="AZ2367" s="157">
        <v>4.7376720999999997E-9</v>
      </c>
      <c r="BA2367" s="157">
        <v>1.2943996999999999E-13</v>
      </c>
      <c r="BB2367" s="157">
        <v>0</v>
      </c>
      <c r="BC2367" s="157">
        <v>0</v>
      </c>
      <c r="BD2367" s="157">
        <v>0</v>
      </c>
      <c r="BE2367" s="157">
        <v>8.0789691000000004E-7</v>
      </c>
      <c r="BF2367" s="157">
        <v>0</v>
      </c>
      <c r="BG2367" s="157">
        <v>9.4106673000000005E-10</v>
      </c>
      <c r="BH2367" s="157">
        <v>3.7615656E-10</v>
      </c>
      <c r="BI2367" s="157">
        <v>6.6642578000000005E-13</v>
      </c>
      <c r="BJ2367" s="157">
        <v>0</v>
      </c>
      <c r="BK2367" s="157">
        <v>0</v>
      </c>
      <c r="BL2367" s="157">
        <v>0</v>
      </c>
      <c r="BM2367" s="157">
        <v>0</v>
      </c>
      <c r="BN2367" s="157">
        <v>0</v>
      </c>
      <c r="BO2367" s="157">
        <v>4.7870192999999997E-9</v>
      </c>
      <c r="BP2367" s="157">
        <v>0</v>
      </c>
      <c r="BQ2367" s="157">
        <v>0</v>
      </c>
      <c r="BR2367" s="157">
        <v>0</v>
      </c>
      <c r="BS2367" s="157">
        <v>0</v>
      </c>
      <c r="BT2367" s="157">
        <v>0</v>
      </c>
      <c r="BU2367"/>
      <c r="BV2367" s="155">
        <v>7.2588102000000003E-5</v>
      </c>
      <c r="BW2367" s="155">
        <v>6.4879983999999997E-6</v>
      </c>
      <c r="BX2367" s="155">
        <v>4.7178168000000001E-5</v>
      </c>
      <c r="BY2367" s="155">
        <v>3.8550739999999999E-10</v>
      </c>
      <c r="BZ2367" s="155">
        <v>5.3443873000000001E-6</v>
      </c>
      <c r="CA2367" s="155">
        <v>0</v>
      </c>
      <c r="CB2367" s="155">
        <v>9.7685080999999999E-6</v>
      </c>
      <c r="CC2367" s="155">
        <v>0</v>
      </c>
      <c r="CD2367" s="155">
        <v>0</v>
      </c>
      <c r="CE2367" s="155">
        <v>8.8922066999999999E-11</v>
      </c>
      <c r="CF2367" s="155">
        <v>0</v>
      </c>
      <c r="CG2367" s="155">
        <v>3.3874098999999999E-6</v>
      </c>
      <c r="CH2367" s="155">
        <v>0</v>
      </c>
      <c r="CI2367" s="155">
        <v>4.2115647E-7</v>
      </c>
      <c r="CJ2367" s="155">
        <v>0</v>
      </c>
      <c r="CK2367" s="155">
        <v>0</v>
      </c>
      <c r="CL2367" s="155">
        <v>0</v>
      </c>
      <c r="CM2367"/>
      <c r="CN2367" s="284">
        <v>0</v>
      </c>
      <c r="CO2367" s="284">
        <v>1.6920257999999999</v>
      </c>
      <c r="CP2367" s="285">
        <v>0</v>
      </c>
      <c r="CQ2367" s="284">
        <v>4.4389939999999999E-3</v>
      </c>
      <c r="CR2367" s="284">
        <v>0</v>
      </c>
      <c r="CS2367" s="284">
        <v>0</v>
      </c>
      <c r="CT2367" s="284">
        <v>2.7127180999999997E-4</v>
      </c>
      <c r="CU2367" s="284">
        <v>0</v>
      </c>
      <c r="CV2367" s="284">
        <v>2.5239712999999998E-4</v>
      </c>
      <c r="CW2367" s="284">
        <v>2.2767876000000001E-4</v>
      </c>
      <c r="CX2367"/>
      <c r="CY2367"/>
      <c r="CZ2367"/>
      <c r="DA2367"/>
      <c r="DB2367" s="212"/>
      <c r="DC2367" s="48"/>
      <c r="DD2367" s="48"/>
      <c r="DE2367" s="48"/>
      <c r="DF2367" s="48"/>
      <c r="DG2367" s="48"/>
      <c r="DH2367" s="48"/>
      <c r="DI2367" s="48"/>
      <c r="DJ2367" s="48"/>
      <c r="DK2367" s="48"/>
      <c r="DL2367" s="48"/>
    </row>
    <row r="2368" spans="1:116" ht="14.4">
      <c r="A2368" t="s">
        <v>3245</v>
      </c>
      <c r="B2368" s="150" t="s">
        <v>325</v>
      </c>
      <c r="C2368" s="151" t="str">
        <f t="shared" si="594"/>
        <v>M.020.15.109</v>
      </c>
      <c r="D2368" s="54" t="s">
        <v>1404</v>
      </c>
      <c r="E2368" s="150" t="s">
        <v>352</v>
      </c>
      <c r="F2368" s="153" t="str">
        <f t="shared" si="595"/>
        <v>Milk, semi-skimmed in multilayer carton per 1000 ml NL</v>
      </c>
      <c r="G2368" s="154">
        <f t="shared" si="593"/>
        <v>1.2379859333333334</v>
      </c>
      <c r="H2368"/>
      <c r="I2368"/>
      <c r="J2368" s="227">
        <f t="shared" si="596"/>
        <v>0.24542659246756401</v>
      </c>
      <c r="K2368"/>
      <c r="L2368" s="280">
        <f t="shared" si="597"/>
        <v>5.4525263999999998E-8</v>
      </c>
      <c r="M2368" s="280">
        <f t="shared" si="598"/>
        <v>5.3762475442300006E-2</v>
      </c>
      <c r="N2368" s="281">
        <f t="shared" si="599"/>
        <v>5.9661725000000002E-3</v>
      </c>
      <c r="O2368" s="280">
        <v>0.18569789</v>
      </c>
      <c r="P2368" s="219">
        <v>4.4366804000000003E-2</v>
      </c>
      <c r="Q2368" s="219">
        <v>3.7087108999999999E-3</v>
      </c>
      <c r="R2368" s="219">
        <v>0</v>
      </c>
      <c r="S2368" s="219">
        <v>0</v>
      </c>
      <c r="T2368" s="219">
        <v>0</v>
      </c>
      <c r="U2368" s="286">
        <v>5.4525263999999998E-8</v>
      </c>
      <c r="V2368" s="286">
        <v>1.3353423000000001E-6</v>
      </c>
      <c r="W2368" s="219">
        <v>0</v>
      </c>
      <c r="X2368" s="219">
        <v>0</v>
      </c>
      <c r="Y2368" s="219">
        <v>0</v>
      </c>
      <c r="Z2368" s="219">
        <v>5.6856251999999998E-3</v>
      </c>
      <c r="AA2368" s="219">
        <v>5.9661725000000002E-3</v>
      </c>
      <c r="AB2368" s="219">
        <v>0</v>
      </c>
      <c r="AC2368"/>
      <c r="AD2368" s="227">
        <f t="shared" si="588"/>
        <v>0.18569789</v>
      </c>
      <c r="AE2368" s="227">
        <f t="shared" si="589"/>
        <v>4.8076904767564002E-2</v>
      </c>
      <c r="AF2368" s="227">
        <f t="shared" si="590"/>
        <v>5.4043022742300002E-2</v>
      </c>
      <c r="AG2368" s="227">
        <f t="shared" si="591"/>
        <v>5.3762475442300006E-2</v>
      </c>
      <c r="AH2368" s="227">
        <f t="shared" si="592"/>
        <v>0</v>
      </c>
      <c r="AI2368"/>
      <c r="AJ2368">
        <v>0</v>
      </c>
      <c r="AK2368" s="155">
        <v>0</v>
      </c>
      <c r="AL2368" s="155">
        <v>0</v>
      </c>
      <c r="AM2368" s="155">
        <v>0</v>
      </c>
      <c r="AN2368" s="155">
        <v>0</v>
      </c>
      <c r="AO2368" s="155">
        <v>0</v>
      </c>
      <c r="AP2368" s="155">
        <v>0</v>
      </c>
      <c r="AQ2368"/>
      <c r="AR2368" s="156">
        <v>3.4535226000000002E-2</v>
      </c>
      <c r="AS2368" s="156">
        <v>3.2602634999999998E-2</v>
      </c>
      <c r="AT2368" s="156">
        <v>1.932591E-3</v>
      </c>
      <c r="AU2368" s="156">
        <v>0</v>
      </c>
      <c r="AV2368" s="282">
        <f t="shared" si="585"/>
        <v>1.9545943799999998E-6</v>
      </c>
      <c r="AW2368" s="282">
        <f t="shared" si="586"/>
        <v>7.1471561586240002E-9</v>
      </c>
      <c r="AX2368" s="283">
        <f t="shared" si="587"/>
        <v>0</v>
      </c>
      <c r="AY2368" s="157">
        <v>1.1488508999999999E-6</v>
      </c>
      <c r="AZ2368" s="157">
        <v>3.4663606000000002E-9</v>
      </c>
      <c r="BA2368" s="157">
        <v>9.4705923999999997E-14</v>
      </c>
      <c r="BB2368" s="157">
        <v>0</v>
      </c>
      <c r="BC2368" s="157">
        <v>0</v>
      </c>
      <c r="BD2368" s="157">
        <v>0</v>
      </c>
      <c r="BE2368" s="157">
        <v>8.0574348000000004E-7</v>
      </c>
      <c r="BF2368" s="157">
        <v>0</v>
      </c>
      <c r="BG2368" s="157">
        <v>9.3855833999999996E-10</v>
      </c>
      <c r="BH2368" s="157">
        <v>1.5262365000000001E-10</v>
      </c>
      <c r="BI2368" s="157">
        <v>6.1026270000000001E-13</v>
      </c>
      <c r="BJ2368" s="157">
        <v>0</v>
      </c>
      <c r="BK2368" s="157">
        <v>0</v>
      </c>
      <c r="BL2368" s="157">
        <v>0</v>
      </c>
      <c r="BM2368" s="157">
        <v>0</v>
      </c>
      <c r="BN2368" s="157">
        <v>0</v>
      </c>
      <c r="BO2368" s="157">
        <v>2.5889085999999999E-9</v>
      </c>
      <c r="BP2368" s="157">
        <v>0</v>
      </c>
      <c r="BQ2368" s="157">
        <v>0</v>
      </c>
      <c r="BR2368" s="157">
        <v>0</v>
      </c>
      <c r="BS2368" s="157">
        <v>0</v>
      </c>
      <c r="BT2368" s="157">
        <v>0</v>
      </c>
      <c r="BU2368"/>
      <c r="BV2368" s="155">
        <v>5.2534902999999999E-5</v>
      </c>
      <c r="BW2368" s="155">
        <v>6.4707048000000002E-6</v>
      </c>
      <c r="BX2368" s="155">
        <v>3.4518333000000001E-5</v>
      </c>
      <c r="BY2368" s="155">
        <v>1.564177E-10</v>
      </c>
      <c r="BZ2368" s="155">
        <v>5.3301419999999999E-6</v>
      </c>
      <c r="CA2368" s="155">
        <v>0</v>
      </c>
      <c r="CB2368" s="155">
        <v>3.9635233999999996E-6</v>
      </c>
      <c r="CC2368" s="155">
        <v>0</v>
      </c>
      <c r="CD2368" s="155">
        <v>0</v>
      </c>
      <c r="CE2368" s="155">
        <v>3.6079684999999999E-11</v>
      </c>
      <c r="CF2368" s="155">
        <v>0</v>
      </c>
      <c r="CG2368" s="155">
        <v>1.8319739E-6</v>
      </c>
      <c r="CH2368" s="155">
        <v>0</v>
      </c>
      <c r="CI2368" s="155">
        <v>4.2003389000000001E-7</v>
      </c>
      <c r="CJ2368" s="155">
        <v>0</v>
      </c>
      <c r="CK2368" s="155">
        <v>0</v>
      </c>
      <c r="CL2368" s="155">
        <v>0</v>
      </c>
      <c r="CM2368"/>
      <c r="CN2368" s="284">
        <v>0</v>
      </c>
      <c r="CO2368" s="284">
        <v>1.2379859</v>
      </c>
      <c r="CP2368" s="285">
        <v>0</v>
      </c>
      <c r="CQ2368" s="284">
        <v>4.4271620000000001E-3</v>
      </c>
      <c r="CR2368" s="284">
        <v>0</v>
      </c>
      <c r="CS2368" s="284">
        <v>0</v>
      </c>
      <c r="CT2368" s="284">
        <v>2.7054873999999998E-4</v>
      </c>
      <c r="CU2368" s="284">
        <v>0</v>
      </c>
      <c r="CV2368" s="284">
        <v>1.0240887000000001E-4</v>
      </c>
      <c r="CW2368" s="284">
        <v>2.0849112E-4</v>
      </c>
      <c r="CX2368"/>
      <c r="CY2368"/>
      <c r="CZ2368"/>
      <c r="DA2368"/>
      <c r="DB2368" s="212"/>
      <c r="DC2368" s="48"/>
      <c r="DD2368" s="48"/>
      <c r="DE2368" s="48"/>
      <c r="DF2368" s="48"/>
      <c r="DG2368" s="48"/>
      <c r="DH2368" s="48"/>
      <c r="DI2368" s="48"/>
      <c r="DJ2368" s="48"/>
      <c r="DK2368" s="48"/>
      <c r="DL2368" s="48"/>
    </row>
    <row r="2369" spans="1:116" ht="14.4">
      <c r="A2369" t="s">
        <v>3246</v>
      </c>
      <c r="B2369" s="150" t="s">
        <v>325</v>
      </c>
      <c r="C2369" s="151" t="str">
        <f t="shared" si="594"/>
        <v>M.020.15.110</v>
      </c>
      <c r="D2369" s="54" t="s">
        <v>1404</v>
      </c>
      <c r="E2369" s="150" t="s">
        <v>352</v>
      </c>
      <c r="F2369" s="153" t="str">
        <f t="shared" si="595"/>
        <v>Milk, skimmed in multilayer carton per 1000 ml NL</v>
      </c>
      <c r="G2369" s="154">
        <f t="shared" si="593"/>
        <v>1.0980333333333334</v>
      </c>
      <c r="H2369"/>
      <c r="I2369"/>
      <c r="J2369" s="227">
        <f t="shared" si="596"/>
        <v>0.21764551459707798</v>
      </c>
      <c r="K2369"/>
      <c r="L2369" s="280">
        <f t="shared" si="597"/>
        <v>5.0179678E-8</v>
      </c>
      <c r="M2369" s="280">
        <f t="shared" si="598"/>
        <v>4.7538754617400002E-2</v>
      </c>
      <c r="N2369" s="281">
        <f t="shared" si="599"/>
        <v>5.4017097999999996E-3</v>
      </c>
      <c r="O2369" s="280">
        <v>0.16470499999999999</v>
      </c>
      <c r="P2369" s="219">
        <v>3.9130570000000003E-2</v>
      </c>
      <c r="Q2369" s="219">
        <v>3.4131319000000001E-3</v>
      </c>
      <c r="R2369" s="219">
        <v>0</v>
      </c>
      <c r="S2369" s="219">
        <v>0</v>
      </c>
      <c r="T2369" s="219">
        <v>0</v>
      </c>
      <c r="U2369" s="286">
        <v>5.0179678E-8</v>
      </c>
      <c r="V2369" s="286">
        <v>1.2289174E-6</v>
      </c>
      <c r="W2369" s="219">
        <v>0</v>
      </c>
      <c r="X2369" s="219">
        <v>0</v>
      </c>
      <c r="Y2369" s="219">
        <v>0</v>
      </c>
      <c r="Z2369" s="219">
        <v>4.9938237999999999E-3</v>
      </c>
      <c r="AA2369" s="219">
        <v>5.4017097999999996E-3</v>
      </c>
      <c r="AB2369" s="219">
        <v>0</v>
      </c>
      <c r="AC2369"/>
      <c r="AD2369" s="227">
        <f t="shared" si="588"/>
        <v>0.16470499999999999</v>
      </c>
      <c r="AE2369" s="227">
        <f t="shared" si="589"/>
        <v>4.2544980997078007E-2</v>
      </c>
      <c r="AF2369" s="227">
        <f t="shared" si="590"/>
        <v>4.7946640617400005E-2</v>
      </c>
      <c r="AG2369" s="227">
        <f t="shared" si="591"/>
        <v>4.7538754617400002E-2</v>
      </c>
      <c r="AH2369" s="227">
        <f t="shared" si="592"/>
        <v>0</v>
      </c>
      <c r="AI2369"/>
      <c r="AJ2369">
        <v>0</v>
      </c>
      <c r="AK2369" s="155">
        <v>0</v>
      </c>
      <c r="AL2369" s="155">
        <v>0</v>
      </c>
      <c r="AM2369" s="155">
        <v>0</v>
      </c>
      <c r="AN2369" s="155">
        <v>0</v>
      </c>
      <c r="AO2369" s="155">
        <v>0</v>
      </c>
      <c r="AP2369" s="155">
        <v>0</v>
      </c>
      <c r="AQ2369"/>
      <c r="AR2369" s="156">
        <v>3.0558304000000001E-2</v>
      </c>
      <c r="AS2369" s="156">
        <v>2.8850119E-2</v>
      </c>
      <c r="AT2369" s="156">
        <v>1.7081857000000001E-3</v>
      </c>
      <c r="AU2369" s="156">
        <v>0</v>
      </c>
      <c r="AV2369" s="282">
        <f t="shared" si="585"/>
        <v>1.72962338E-6</v>
      </c>
      <c r="AW2369" s="282">
        <f t="shared" si="586"/>
        <v>6.3172545892299989E-9</v>
      </c>
      <c r="AX2369" s="283">
        <f t="shared" si="587"/>
        <v>0</v>
      </c>
      <c r="AY2369" s="157">
        <v>1.0189748999999999E-6</v>
      </c>
      <c r="AZ2369" s="157">
        <v>3.0744933E-9</v>
      </c>
      <c r="BA2369" s="157">
        <v>8.3999550000000001E-14</v>
      </c>
      <c r="BB2369" s="157">
        <v>0</v>
      </c>
      <c r="BC2369" s="157">
        <v>0</v>
      </c>
      <c r="BD2369" s="157">
        <v>0</v>
      </c>
      <c r="BE2369" s="157">
        <v>7.1064848000000002E-7</v>
      </c>
      <c r="BF2369" s="157">
        <v>0</v>
      </c>
      <c r="BG2369" s="157">
        <v>8.2778834000000004E-10</v>
      </c>
      <c r="BH2369" s="157">
        <v>1.4045975999999999E-10</v>
      </c>
      <c r="BI2369" s="157">
        <v>5.2738967999999999E-13</v>
      </c>
      <c r="BJ2369" s="157">
        <v>0</v>
      </c>
      <c r="BK2369" s="157">
        <v>0</v>
      </c>
      <c r="BL2369" s="157">
        <v>0</v>
      </c>
      <c r="BM2369" s="157">
        <v>0</v>
      </c>
      <c r="BN2369" s="157">
        <v>0</v>
      </c>
      <c r="BO2369" s="157">
        <v>2.2739017999999999E-9</v>
      </c>
      <c r="BP2369" s="157">
        <v>0</v>
      </c>
      <c r="BQ2369" s="157">
        <v>0</v>
      </c>
      <c r="BR2369" s="157">
        <v>0</v>
      </c>
      <c r="BS2369" s="157">
        <v>0</v>
      </c>
      <c r="BT2369" s="157">
        <v>0</v>
      </c>
      <c r="BU2369"/>
      <c r="BV2369" s="155">
        <v>4.6651518999999997E-5</v>
      </c>
      <c r="BW2369" s="155">
        <v>5.7070230000000002E-6</v>
      </c>
      <c r="BX2369" s="155">
        <v>3.0616083E-5</v>
      </c>
      <c r="BY2369" s="155">
        <v>1.4395142999999999E-10</v>
      </c>
      <c r="BZ2369" s="155">
        <v>4.7010709999999996E-6</v>
      </c>
      <c r="CA2369" s="155">
        <v>0</v>
      </c>
      <c r="CB2369" s="155">
        <v>3.6476362000000001E-6</v>
      </c>
      <c r="CC2369" s="155">
        <v>0</v>
      </c>
      <c r="CD2369" s="155">
        <v>0</v>
      </c>
      <c r="CE2369" s="155">
        <v>3.3204184999999998E-11</v>
      </c>
      <c r="CF2369" s="155">
        <v>0</v>
      </c>
      <c r="CG2369" s="155">
        <v>1.6090675E-6</v>
      </c>
      <c r="CH2369" s="155">
        <v>0</v>
      </c>
      <c r="CI2369" s="155">
        <v>3.7046089E-7</v>
      </c>
      <c r="CJ2369" s="155">
        <v>0</v>
      </c>
      <c r="CK2369" s="155">
        <v>0</v>
      </c>
      <c r="CL2369" s="155">
        <v>0</v>
      </c>
      <c r="CM2369"/>
      <c r="CN2369" s="284">
        <v>0</v>
      </c>
      <c r="CO2369" s="284">
        <v>1.0980333</v>
      </c>
      <c r="CP2369" s="285">
        <v>0</v>
      </c>
      <c r="CQ2369" s="284">
        <v>3.9046620000000002E-3</v>
      </c>
      <c r="CR2369" s="284">
        <v>0</v>
      </c>
      <c r="CS2369" s="284">
        <v>0</v>
      </c>
      <c r="CT2369" s="284">
        <v>2.3861819000000001E-4</v>
      </c>
      <c r="CU2369" s="284">
        <v>0</v>
      </c>
      <c r="CV2369" s="284">
        <v>9.4247032999999998E-5</v>
      </c>
      <c r="CW2369" s="284">
        <v>1.8017825E-4</v>
      </c>
      <c r="CX2369"/>
      <c r="CY2369"/>
      <c r="CZ2369"/>
      <c r="DA2369"/>
      <c r="DB2369" s="212"/>
      <c r="DC2369" s="48"/>
      <c r="DD2369" s="48"/>
      <c r="DE2369" s="48"/>
      <c r="DF2369" s="48"/>
      <c r="DG2369" s="48"/>
      <c r="DH2369" s="48"/>
      <c r="DI2369" s="48"/>
      <c r="DJ2369" s="48"/>
      <c r="DK2369" s="48"/>
      <c r="DL2369" s="48"/>
    </row>
    <row r="2370" spans="1:116" ht="14.4">
      <c r="A2370" t="s">
        <v>3247</v>
      </c>
      <c r="B2370" s="150" t="s">
        <v>325</v>
      </c>
      <c r="C2370" s="151" t="str">
        <f t="shared" si="594"/>
        <v>M.020.15.111</v>
      </c>
      <c r="D2370" s="54" t="s">
        <v>1404</v>
      </c>
      <c r="E2370" s="150" t="s">
        <v>352</v>
      </c>
      <c r="F2370" s="153" t="str">
        <f t="shared" si="595"/>
        <v>Milk, whole in multilayer carton per 1000 ml NL</v>
      </c>
      <c r="G2370" s="154">
        <f t="shared" si="593"/>
        <v>1.4292246666666668</v>
      </c>
      <c r="H2370"/>
      <c r="I2370"/>
      <c r="J2370" s="227">
        <f t="shared" si="596"/>
        <v>0.28338811171761003</v>
      </c>
      <c r="K2370"/>
      <c r="L2370" s="280">
        <f t="shared" si="597"/>
        <v>6.0462810000000002E-8</v>
      </c>
      <c r="M2370" s="280">
        <f t="shared" si="598"/>
        <v>6.2266866654799996E-2</v>
      </c>
      <c r="N2370" s="281">
        <f t="shared" si="599"/>
        <v>6.7374846000000004E-3</v>
      </c>
      <c r="O2370" s="280">
        <v>0.21438370000000001</v>
      </c>
      <c r="P2370" s="219">
        <v>5.1521874000000002E-2</v>
      </c>
      <c r="Q2370" s="219">
        <v>4.1125720999999997E-3</v>
      </c>
      <c r="R2370" s="219">
        <v>0</v>
      </c>
      <c r="S2370" s="219">
        <v>0</v>
      </c>
      <c r="T2370" s="219">
        <v>0</v>
      </c>
      <c r="U2370" s="286">
        <v>6.0462810000000002E-8</v>
      </c>
      <c r="V2370" s="286">
        <v>1.4807548E-6</v>
      </c>
      <c r="W2370" s="219">
        <v>0</v>
      </c>
      <c r="X2370" s="219">
        <v>0</v>
      </c>
      <c r="Y2370" s="219">
        <v>0</v>
      </c>
      <c r="Z2370" s="219">
        <v>6.6309398E-3</v>
      </c>
      <c r="AA2370" s="219">
        <v>6.7374846000000004E-3</v>
      </c>
      <c r="AB2370" s="219">
        <v>0</v>
      </c>
      <c r="AC2370"/>
      <c r="AD2370" s="227">
        <f t="shared" si="588"/>
        <v>0.21438370000000001</v>
      </c>
      <c r="AE2370" s="227">
        <f t="shared" si="589"/>
        <v>5.5635987317609999E-2</v>
      </c>
      <c r="AF2370" s="227">
        <f t="shared" si="590"/>
        <v>6.23734114548E-2</v>
      </c>
      <c r="AG2370" s="227">
        <f t="shared" si="591"/>
        <v>6.2266866654799996E-2</v>
      </c>
      <c r="AH2370" s="227">
        <f t="shared" si="592"/>
        <v>0</v>
      </c>
      <c r="AI2370"/>
      <c r="AJ2370">
        <v>0</v>
      </c>
      <c r="AK2370" s="155">
        <v>0</v>
      </c>
      <c r="AL2370" s="155">
        <v>0</v>
      </c>
      <c r="AM2370" s="155">
        <v>0</v>
      </c>
      <c r="AN2370" s="155">
        <v>0</v>
      </c>
      <c r="AO2370" s="155">
        <v>0</v>
      </c>
      <c r="AP2370" s="155">
        <v>0</v>
      </c>
      <c r="AQ2370"/>
      <c r="AR2370" s="156">
        <v>3.9969505000000002E-2</v>
      </c>
      <c r="AS2370" s="156">
        <v>3.7730275000000001E-2</v>
      </c>
      <c r="AT2370" s="156">
        <v>2.2392302000000001E-3</v>
      </c>
      <c r="AU2370" s="156">
        <v>0</v>
      </c>
      <c r="AV2370" s="282">
        <f t="shared" si="585"/>
        <v>2.2620068899999999E-6</v>
      </c>
      <c r="AW2370" s="282">
        <f t="shared" si="586"/>
        <v>8.2811767900999996E-9</v>
      </c>
      <c r="AX2370" s="283">
        <f t="shared" si="587"/>
        <v>0</v>
      </c>
      <c r="AY2370" s="157">
        <v>1.3263204999999999E-6</v>
      </c>
      <c r="AZ2370" s="157">
        <v>4.0018291000000002E-9</v>
      </c>
      <c r="BA2370" s="157">
        <v>1.0933569E-13</v>
      </c>
      <c r="BB2370" s="157">
        <v>0</v>
      </c>
      <c r="BC2370" s="157">
        <v>0</v>
      </c>
      <c r="BD2370" s="157">
        <v>0</v>
      </c>
      <c r="BE2370" s="157">
        <v>9.3568638999999996E-7</v>
      </c>
      <c r="BF2370" s="157">
        <v>0</v>
      </c>
      <c r="BG2370" s="157">
        <v>1.0899204E-9</v>
      </c>
      <c r="BH2370" s="157">
        <v>1.6924365E-10</v>
      </c>
      <c r="BI2370" s="157">
        <v>7.2350441E-13</v>
      </c>
      <c r="BJ2370" s="157">
        <v>0</v>
      </c>
      <c r="BK2370" s="157">
        <v>0</v>
      </c>
      <c r="BL2370" s="157">
        <v>0</v>
      </c>
      <c r="BM2370" s="157">
        <v>0</v>
      </c>
      <c r="BN2370" s="157">
        <v>0</v>
      </c>
      <c r="BO2370" s="157">
        <v>3.0193508000000002E-9</v>
      </c>
      <c r="BP2370" s="157">
        <v>0</v>
      </c>
      <c r="BQ2370" s="157">
        <v>0</v>
      </c>
      <c r="BR2370" s="157">
        <v>0</v>
      </c>
      <c r="BS2370" s="157">
        <v>0</v>
      </c>
      <c r="BT2370" s="157">
        <v>0</v>
      </c>
      <c r="BU2370"/>
      <c r="BV2370" s="155">
        <v>6.0574239E-5</v>
      </c>
      <c r="BW2370" s="155">
        <v>7.5142405999999999E-6</v>
      </c>
      <c r="BX2370" s="155">
        <v>3.9850576000000002E-5</v>
      </c>
      <c r="BY2370" s="155">
        <v>1.7345086000000001E-10</v>
      </c>
      <c r="BZ2370" s="155">
        <v>6.1897383999999998E-6</v>
      </c>
      <c r="CA2370" s="155">
        <v>0</v>
      </c>
      <c r="CB2370" s="155">
        <v>4.3951325000000002E-6</v>
      </c>
      <c r="CC2370" s="155">
        <v>0</v>
      </c>
      <c r="CD2370" s="155">
        <v>0</v>
      </c>
      <c r="CE2370" s="155">
        <v>4.0008593000000001E-11</v>
      </c>
      <c r="CF2370" s="155">
        <v>0</v>
      </c>
      <c r="CG2370" s="155">
        <v>2.1365651E-6</v>
      </c>
      <c r="CH2370" s="155">
        <v>0</v>
      </c>
      <c r="CI2370" s="155">
        <v>4.8777309000000002E-7</v>
      </c>
      <c r="CJ2370" s="155">
        <v>0</v>
      </c>
      <c r="CK2370" s="155">
        <v>0</v>
      </c>
      <c r="CL2370" s="155">
        <v>0</v>
      </c>
      <c r="CM2370"/>
      <c r="CN2370" s="284">
        <v>0</v>
      </c>
      <c r="CO2370" s="284">
        <v>1.4292247</v>
      </c>
      <c r="CP2370" s="285">
        <v>0</v>
      </c>
      <c r="CQ2370" s="284">
        <v>5.1411340000000003E-3</v>
      </c>
      <c r="CR2370" s="284">
        <v>0</v>
      </c>
      <c r="CS2370" s="284">
        <v>0</v>
      </c>
      <c r="CT2370" s="284">
        <v>3.1418035000000001E-4</v>
      </c>
      <c r="CU2370" s="284">
        <v>0</v>
      </c>
      <c r="CV2370" s="284">
        <v>1.1356072E-4</v>
      </c>
      <c r="CW2370" s="284">
        <v>2.4717918999999999E-4</v>
      </c>
      <c r="CX2370"/>
      <c r="CY2370"/>
      <c r="CZ2370"/>
      <c r="DA2370"/>
      <c r="DB2370" s="212"/>
      <c r="DC2370" s="48"/>
      <c r="DD2370" s="48"/>
      <c r="DE2370" s="48"/>
      <c r="DF2370" s="48"/>
      <c r="DG2370" s="48"/>
      <c r="DH2370" s="48"/>
      <c r="DI2370" s="48"/>
      <c r="DJ2370" s="48"/>
      <c r="DK2370" s="48"/>
      <c r="DL2370" s="48"/>
    </row>
    <row r="2371" spans="1:116" ht="14.4">
      <c r="A2371" t="s">
        <v>3248</v>
      </c>
      <c r="B2371" s="150" t="s">
        <v>325</v>
      </c>
      <c r="C2371" s="151" t="str">
        <f t="shared" si="594"/>
        <v>M.020.15.112</v>
      </c>
      <c r="D2371" s="54" t="s">
        <v>1404</v>
      </c>
      <c r="E2371" s="150" t="s">
        <v>352</v>
      </c>
      <c r="F2371" s="153" t="str">
        <f t="shared" si="595"/>
        <v>Yoghurt, drink w sweeteners  in multilayer carton per 1000 ml NL</v>
      </c>
      <c r="G2371" s="154">
        <f t="shared" si="593"/>
        <v>1.2599484666666667</v>
      </c>
      <c r="H2371"/>
      <c r="I2371"/>
      <c r="J2371" s="227">
        <f t="shared" si="596"/>
        <v>0.243795523509306</v>
      </c>
      <c r="K2371"/>
      <c r="L2371" s="280">
        <f t="shared" si="597"/>
        <v>7.0301505999999998E-8</v>
      </c>
      <c r="M2371" s="280">
        <f t="shared" si="598"/>
        <v>4.7925887807800008E-2</v>
      </c>
      <c r="N2371" s="281">
        <f t="shared" si="599"/>
        <v>6.8772954000000004E-3</v>
      </c>
      <c r="O2371" s="280">
        <v>0.18899226999999999</v>
      </c>
      <c r="P2371" s="219">
        <v>3.8167033000000003E-2</v>
      </c>
      <c r="Q2371" s="219">
        <v>4.7817826000000003E-3</v>
      </c>
      <c r="R2371" s="219">
        <v>0</v>
      </c>
      <c r="S2371" s="219">
        <v>0</v>
      </c>
      <c r="T2371" s="219">
        <v>0</v>
      </c>
      <c r="U2371" s="286">
        <v>7.0301505999999998E-8</v>
      </c>
      <c r="V2371" s="286">
        <v>1.7217078000000001E-6</v>
      </c>
      <c r="W2371" s="219">
        <v>0</v>
      </c>
      <c r="X2371" s="219">
        <v>0</v>
      </c>
      <c r="Y2371" s="219">
        <v>0</v>
      </c>
      <c r="Z2371" s="219">
        <v>4.9753504999999996E-3</v>
      </c>
      <c r="AA2371" s="219">
        <v>6.8772954000000004E-3</v>
      </c>
      <c r="AB2371" s="219">
        <v>0</v>
      </c>
      <c r="AC2371"/>
      <c r="AD2371" s="227">
        <f t="shared" si="588"/>
        <v>0.18899226999999999</v>
      </c>
      <c r="AE2371" s="227">
        <f t="shared" si="589"/>
        <v>4.2950607609306003E-2</v>
      </c>
      <c r="AF2371" s="227">
        <f t="shared" si="590"/>
        <v>4.9827832707800002E-2</v>
      </c>
      <c r="AG2371" s="227">
        <f t="shared" si="591"/>
        <v>4.7925887807800008E-2</v>
      </c>
      <c r="AH2371" s="227">
        <f t="shared" si="592"/>
        <v>0</v>
      </c>
      <c r="AI2371"/>
      <c r="AJ2371">
        <v>0</v>
      </c>
      <c r="AK2371" s="155">
        <v>0</v>
      </c>
      <c r="AL2371" s="155">
        <v>0</v>
      </c>
      <c r="AM2371" s="155">
        <v>0</v>
      </c>
      <c r="AN2371" s="155">
        <v>0</v>
      </c>
      <c r="AO2371" s="155">
        <v>0</v>
      </c>
      <c r="AP2371" s="155">
        <v>0</v>
      </c>
      <c r="AQ2371"/>
      <c r="AR2371" s="156">
        <v>3.2902751000000001E-2</v>
      </c>
      <c r="AS2371" s="156">
        <v>3.106453E-2</v>
      </c>
      <c r="AT2371" s="156">
        <v>1.8382203999999999E-3</v>
      </c>
      <c r="AU2371" s="156">
        <v>0</v>
      </c>
      <c r="AV2371" s="282">
        <f t="shared" si="585"/>
        <v>1.86238193E-6</v>
      </c>
      <c r="AW2371" s="282">
        <f t="shared" si="586"/>
        <v>6.798152293198E-9</v>
      </c>
      <c r="AX2371" s="283">
        <f t="shared" si="587"/>
        <v>0</v>
      </c>
      <c r="AY2371" s="157">
        <v>1.1692322000000001E-6</v>
      </c>
      <c r="AZ2371" s="157">
        <v>3.5278557000000001E-9</v>
      </c>
      <c r="BA2371" s="157">
        <v>9.6386057999999997E-14</v>
      </c>
      <c r="BB2371" s="157">
        <v>0</v>
      </c>
      <c r="BC2371" s="157">
        <v>0</v>
      </c>
      <c r="BD2371" s="157">
        <v>0</v>
      </c>
      <c r="BE2371" s="157">
        <v>6.9314972999999996E-7</v>
      </c>
      <c r="BF2371" s="157">
        <v>0</v>
      </c>
      <c r="BG2371" s="157">
        <v>8.0740518000000004E-10</v>
      </c>
      <c r="BH2371" s="157">
        <v>1.967835E-10</v>
      </c>
      <c r="BI2371" s="157">
        <v>5.2142714000000002E-13</v>
      </c>
      <c r="BJ2371" s="157">
        <v>0</v>
      </c>
      <c r="BK2371" s="157">
        <v>0</v>
      </c>
      <c r="BL2371" s="157">
        <v>0</v>
      </c>
      <c r="BM2371" s="157">
        <v>0</v>
      </c>
      <c r="BN2371" s="157">
        <v>0</v>
      </c>
      <c r="BO2371" s="157">
        <v>2.2654900999999998E-9</v>
      </c>
      <c r="BP2371" s="157">
        <v>0</v>
      </c>
      <c r="BQ2371" s="157">
        <v>0</v>
      </c>
      <c r="BR2371" s="157">
        <v>0</v>
      </c>
      <c r="BS2371" s="157">
        <v>0</v>
      </c>
      <c r="BT2371" s="157">
        <v>0</v>
      </c>
      <c r="BU2371"/>
      <c r="BV2371" s="155">
        <v>5.2357539999999997E-5</v>
      </c>
      <c r="BW2371" s="155">
        <v>5.5664953000000003E-6</v>
      </c>
      <c r="BX2371" s="155">
        <v>3.5130706000000002E-5</v>
      </c>
      <c r="BY2371" s="155">
        <v>2.0167532000000001E-10</v>
      </c>
      <c r="BZ2371" s="155">
        <v>4.5853135000000002E-6</v>
      </c>
      <c r="CA2371" s="155">
        <v>0</v>
      </c>
      <c r="CB2371" s="155">
        <v>5.1103221000000001E-6</v>
      </c>
      <c r="CC2371" s="155">
        <v>0</v>
      </c>
      <c r="CD2371" s="155">
        <v>0</v>
      </c>
      <c r="CE2371" s="155">
        <v>4.6518915999999999E-11</v>
      </c>
      <c r="CF2371" s="155">
        <v>0</v>
      </c>
      <c r="CG2371" s="155">
        <v>1.6031152E-6</v>
      </c>
      <c r="CH2371" s="155">
        <v>0</v>
      </c>
      <c r="CI2371" s="155">
        <v>3.6133878999999998E-7</v>
      </c>
      <c r="CJ2371" s="155">
        <v>0</v>
      </c>
      <c r="CK2371" s="155">
        <v>0</v>
      </c>
      <c r="CL2371" s="155">
        <v>0</v>
      </c>
      <c r="CM2371"/>
      <c r="CN2371" s="284">
        <v>0</v>
      </c>
      <c r="CO2371" s="284">
        <v>1.2599484999999999</v>
      </c>
      <c r="CP2371" s="285">
        <v>0</v>
      </c>
      <c r="CQ2371" s="284">
        <v>3.8085150000000002E-3</v>
      </c>
      <c r="CR2371" s="284">
        <v>0</v>
      </c>
      <c r="CS2371" s="284">
        <v>0</v>
      </c>
      <c r="CT2371" s="284">
        <v>2.3274254000000001E-4</v>
      </c>
      <c r="CU2371" s="284">
        <v>0</v>
      </c>
      <c r="CV2371" s="284">
        <v>1.3203967000000001E-4</v>
      </c>
      <c r="CW2371" s="284">
        <v>1.781412E-4</v>
      </c>
      <c r="CX2371"/>
      <c r="CY2371"/>
      <c r="CZ2371"/>
      <c r="DA2371"/>
      <c r="DB2371" s="212"/>
      <c r="DC2371" s="48"/>
      <c r="DD2371" s="48"/>
      <c r="DE2371" s="48"/>
      <c r="DF2371" s="48"/>
      <c r="DG2371" s="48"/>
      <c r="DH2371" s="48"/>
      <c r="DI2371" s="48"/>
      <c r="DJ2371" s="48"/>
      <c r="DK2371" s="48"/>
      <c r="DL2371" s="48"/>
    </row>
    <row r="2372" spans="1:116" ht="14.4">
      <c r="A2372" t="s">
        <v>3249</v>
      </c>
      <c r="B2372" s="150" t="s">
        <v>325</v>
      </c>
      <c r="C2372" s="151" t="str">
        <f t="shared" si="594"/>
        <v>M.020.15.113</v>
      </c>
      <c r="D2372" s="54" t="s">
        <v>1404</v>
      </c>
      <c r="E2372" s="150" t="s">
        <v>352</v>
      </c>
      <c r="F2372" s="153" t="str">
        <f t="shared" si="595"/>
        <v>Yoghurt, full fat in multilayer carton per 1000 ml NL</v>
      </c>
      <c r="G2372" s="154">
        <f t="shared" si="593"/>
        <v>1.6143086</v>
      </c>
      <c r="H2372"/>
      <c r="I2372"/>
      <c r="J2372" s="227">
        <f t="shared" si="596"/>
        <v>0.31301075320932503</v>
      </c>
      <c r="K2372"/>
      <c r="L2372" s="280">
        <f t="shared" si="597"/>
        <v>7.6464625000000006E-8</v>
      </c>
      <c r="M2372" s="280">
        <f t="shared" si="598"/>
        <v>6.3028528844700005E-2</v>
      </c>
      <c r="N2372" s="281">
        <f t="shared" si="599"/>
        <v>7.8358578999999998E-3</v>
      </c>
      <c r="O2372" s="280">
        <v>0.24214628999999999</v>
      </c>
      <c r="P2372" s="219">
        <v>5.1178778000000001E-2</v>
      </c>
      <c r="Q2372" s="219">
        <v>5.2009869000000002E-3</v>
      </c>
      <c r="R2372" s="219">
        <v>0</v>
      </c>
      <c r="S2372" s="219">
        <v>0</v>
      </c>
      <c r="T2372" s="219">
        <v>0</v>
      </c>
      <c r="U2372" s="286">
        <v>7.6464625000000006E-8</v>
      </c>
      <c r="V2372" s="286">
        <v>1.8726447E-6</v>
      </c>
      <c r="W2372" s="219">
        <v>0</v>
      </c>
      <c r="X2372" s="219">
        <v>0</v>
      </c>
      <c r="Y2372" s="219">
        <v>0</v>
      </c>
      <c r="Z2372" s="219">
        <v>6.6468912999999999E-3</v>
      </c>
      <c r="AA2372" s="219">
        <v>7.8358578999999998E-3</v>
      </c>
      <c r="AB2372" s="219">
        <v>0</v>
      </c>
      <c r="AC2372"/>
      <c r="AD2372" s="227">
        <f t="shared" si="588"/>
        <v>0.24214628999999999</v>
      </c>
      <c r="AE2372" s="227">
        <f t="shared" si="589"/>
        <v>5.6381714009325005E-2</v>
      </c>
      <c r="AF2372" s="227">
        <f t="shared" si="590"/>
        <v>6.4217495444700012E-2</v>
      </c>
      <c r="AG2372" s="227">
        <f t="shared" si="591"/>
        <v>6.3028528844700005E-2</v>
      </c>
      <c r="AH2372" s="227">
        <f t="shared" si="592"/>
        <v>0</v>
      </c>
      <c r="AI2372"/>
      <c r="AJ2372">
        <v>0</v>
      </c>
      <c r="AK2372" s="155">
        <v>0</v>
      </c>
      <c r="AL2372" s="155">
        <v>0</v>
      </c>
      <c r="AM2372" s="155">
        <v>0</v>
      </c>
      <c r="AN2372" s="155">
        <v>0</v>
      </c>
      <c r="AO2372" s="155">
        <v>0</v>
      </c>
      <c r="AP2372" s="155">
        <v>0</v>
      </c>
      <c r="AQ2372"/>
      <c r="AR2372" s="156">
        <v>4.2882743000000001E-2</v>
      </c>
      <c r="AS2372" s="156">
        <v>4.0491263999999999E-2</v>
      </c>
      <c r="AT2372" s="156">
        <v>2.3914792999999998E-3</v>
      </c>
      <c r="AU2372" s="156">
        <v>0</v>
      </c>
      <c r="AV2372" s="282">
        <f t="shared" si="585"/>
        <v>2.42753384E-6</v>
      </c>
      <c r="AW2372" s="282">
        <f t="shared" si="586"/>
        <v>8.8442280271599985E-9</v>
      </c>
      <c r="AX2372" s="283">
        <f t="shared" si="587"/>
        <v>0</v>
      </c>
      <c r="AY2372" s="157">
        <v>1.4980784000000001E-6</v>
      </c>
      <c r="AZ2372" s="157">
        <v>4.5200640999999999E-9</v>
      </c>
      <c r="BA2372" s="157">
        <v>1.2349461E-13</v>
      </c>
      <c r="BB2372" s="157">
        <v>0</v>
      </c>
      <c r="BC2372" s="157">
        <v>0</v>
      </c>
      <c r="BD2372" s="157">
        <v>0</v>
      </c>
      <c r="BE2372" s="157">
        <v>9.2945543999999999E-7</v>
      </c>
      <c r="BF2372" s="157">
        <v>0</v>
      </c>
      <c r="BG2372" s="157">
        <v>1.0826624E-9</v>
      </c>
      <c r="BH2372" s="157">
        <v>2.1403490999999999E-10</v>
      </c>
      <c r="BI2372" s="157">
        <v>7.2892255000000005E-13</v>
      </c>
      <c r="BJ2372" s="157">
        <v>0</v>
      </c>
      <c r="BK2372" s="157">
        <v>0</v>
      </c>
      <c r="BL2372" s="157">
        <v>0</v>
      </c>
      <c r="BM2372" s="157">
        <v>0</v>
      </c>
      <c r="BN2372" s="157">
        <v>0</v>
      </c>
      <c r="BO2372" s="157">
        <v>3.0266141999999998E-9</v>
      </c>
      <c r="BP2372" s="157">
        <v>0</v>
      </c>
      <c r="BQ2372" s="157">
        <v>0</v>
      </c>
      <c r="BR2372" s="157">
        <v>0</v>
      </c>
      <c r="BS2372" s="157">
        <v>0</v>
      </c>
      <c r="BT2372" s="157">
        <v>0</v>
      </c>
      <c r="BU2372"/>
      <c r="BV2372" s="155">
        <v>6.6808756999999999E-5</v>
      </c>
      <c r="BW2372" s="155">
        <v>7.4642015000000004E-6</v>
      </c>
      <c r="BX2372" s="155">
        <v>4.5011206999999999E-5</v>
      </c>
      <c r="BY2372" s="155">
        <v>2.1935557999999999E-10</v>
      </c>
      <c r="BZ2372" s="155">
        <v>6.1485194999999997E-6</v>
      </c>
      <c r="CA2372" s="155">
        <v>0</v>
      </c>
      <c r="CB2372" s="155">
        <v>5.5583285000000003E-6</v>
      </c>
      <c r="CC2372" s="155">
        <v>0</v>
      </c>
      <c r="CD2372" s="155">
        <v>0</v>
      </c>
      <c r="CE2372" s="155">
        <v>5.0597087999999998E-11</v>
      </c>
      <c r="CF2372" s="155">
        <v>0</v>
      </c>
      <c r="CG2372" s="155">
        <v>2.1417049000000002E-6</v>
      </c>
      <c r="CH2372" s="155">
        <v>0</v>
      </c>
      <c r="CI2372" s="155">
        <v>4.8452489999999999E-7</v>
      </c>
      <c r="CJ2372" s="155">
        <v>0</v>
      </c>
      <c r="CK2372" s="155">
        <v>0</v>
      </c>
      <c r="CL2372" s="155">
        <v>0</v>
      </c>
      <c r="CM2372"/>
      <c r="CN2372" s="284">
        <v>0</v>
      </c>
      <c r="CO2372" s="284">
        <v>1.6143086</v>
      </c>
      <c r="CP2372" s="285">
        <v>0</v>
      </c>
      <c r="CQ2372" s="284">
        <v>5.1068980000000003E-3</v>
      </c>
      <c r="CR2372" s="284">
        <v>0</v>
      </c>
      <c r="CS2372" s="284">
        <v>0</v>
      </c>
      <c r="CT2372" s="284">
        <v>3.1208815000000002E-4</v>
      </c>
      <c r="CU2372" s="284">
        <v>0</v>
      </c>
      <c r="CV2372" s="284">
        <v>1.4361519000000001E-4</v>
      </c>
      <c r="CW2372" s="284">
        <v>2.4903026000000001E-4</v>
      </c>
      <c r="CX2372"/>
      <c r="CY2372"/>
      <c r="CZ2372"/>
      <c r="DA2372"/>
      <c r="DB2372" s="212"/>
      <c r="DC2372" s="48"/>
      <c r="DD2372" s="48"/>
      <c r="DE2372" s="48"/>
      <c r="DF2372" s="48"/>
      <c r="DG2372" s="48"/>
      <c r="DH2372" s="48"/>
      <c r="DI2372" s="48"/>
      <c r="DJ2372" s="48"/>
      <c r="DK2372" s="48"/>
      <c r="DL2372" s="48"/>
    </row>
    <row r="2373" spans="1:116" ht="14.4">
      <c r="A2373" t="s">
        <v>3250</v>
      </c>
      <c r="B2373" s="150" t="s">
        <v>325</v>
      </c>
      <c r="C2373" s="151" t="str">
        <f t="shared" si="594"/>
        <v>M.020.15.114</v>
      </c>
      <c r="D2373" s="54" t="s">
        <v>1404</v>
      </c>
      <c r="E2373" s="150" t="s">
        <v>352</v>
      </c>
      <c r="F2373" s="153" t="str">
        <f t="shared" si="595"/>
        <v>Yoghurt, half fat in multilayer carton per 1000 ml NL</v>
      </c>
      <c r="G2373" s="154">
        <f t="shared" si="593"/>
        <v>1.4230698666666668</v>
      </c>
      <c r="H2373"/>
      <c r="I2373"/>
      <c r="J2373" s="227">
        <f t="shared" si="596"/>
        <v>0.27504923395928005</v>
      </c>
      <c r="K2373"/>
      <c r="L2373" s="280">
        <f t="shared" si="597"/>
        <v>7.0527080000000006E-8</v>
      </c>
      <c r="M2373" s="280">
        <f t="shared" si="598"/>
        <v>5.4524137632200008E-2</v>
      </c>
      <c r="N2373" s="281">
        <f t="shared" si="599"/>
        <v>7.0645457999999996E-3</v>
      </c>
      <c r="O2373" s="280">
        <v>0.21346048000000001</v>
      </c>
      <c r="P2373" s="219">
        <v>4.4023708000000002E-2</v>
      </c>
      <c r="Q2373" s="219">
        <v>4.7971257E-3</v>
      </c>
      <c r="R2373" s="219">
        <v>0</v>
      </c>
      <c r="S2373" s="219">
        <v>0</v>
      </c>
      <c r="T2373" s="219">
        <v>0</v>
      </c>
      <c r="U2373" s="286">
        <v>7.0527080000000006E-8</v>
      </c>
      <c r="V2373" s="286">
        <v>1.7272322000000001E-6</v>
      </c>
      <c r="W2373" s="219">
        <v>0</v>
      </c>
      <c r="X2373" s="219">
        <v>0</v>
      </c>
      <c r="Y2373" s="219">
        <v>0</v>
      </c>
      <c r="Z2373" s="219">
        <v>5.7015766999999997E-3</v>
      </c>
      <c r="AA2373" s="219">
        <v>7.0645457999999996E-3</v>
      </c>
      <c r="AB2373" s="219">
        <v>0</v>
      </c>
      <c r="AC2373"/>
      <c r="AD2373" s="227">
        <f t="shared" si="588"/>
        <v>0.21346048000000001</v>
      </c>
      <c r="AE2373" s="227">
        <f t="shared" si="589"/>
        <v>4.8822631459280008E-2</v>
      </c>
      <c r="AF2373" s="227">
        <f t="shared" si="590"/>
        <v>5.5887106732200008E-2</v>
      </c>
      <c r="AG2373" s="227">
        <f t="shared" si="591"/>
        <v>5.4524137632200008E-2</v>
      </c>
      <c r="AH2373" s="227">
        <f t="shared" si="592"/>
        <v>0</v>
      </c>
      <c r="AI2373"/>
      <c r="AJ2373">
        <v>0</v>
      </c>
      <c r="AK2373" s="155">
        <v>0</v>
      </c>
      <c r="AL2373" s="155">
        <v>0</v>
      </c>
      <c r="AM2373" s="155">
        <v>0</v>
      </c>
      <c r="AN2373" s="155">
        <v>0</v>
      </c>
      <c r="AO2373" s="155">
        <v>0</v>
      </c>
      <c r="AP2373" s="155">
        <v>0</v>
      </c>
      <c r="AQ2373"/>
      <c r="AR2373" s="156">
        <v>3.7448464000000001E-2</v>
      </c>
      <c r="AS2373" s="156">
        <v>3.5363624000000003E-2</v>
      </c>
      <c r="AT2373" s="156">
        <v>2.0848401000000002E-3</v>
      </c>
      <c r="AU2373" s="156">
        <v>0</v>
      </c>
      <c r="AV2373" s="282">
        <f t="shared" si="585"/>
        <v>2.1201213299999999E-6</v>
      </c>
      <c r="AW2373" s="282">
        <f t="shared" si="586"/>
        <v>7.710207365189999E-9</v>
      </c>
      <c r="AX2373" s="283">
        <f t="shared" si="587"/>
        <v>0</v>
      </c>
      <c r="AY2373" s="157">
        <v>1.3206088000000001E-6</v>
      </c>
      <c r="AZ2373" s="157">
        <v>3.9845955999999999E-9</v>
      </c>
      <c r="BA2373" s="157">
        <v>1.0886484E-13</v>
      </c>
      <c r="BB2373" s="157">
        <v>0</v>
      </c>
      <c r="BC2373" s="157">
        <v>0</v>
      </c>
      <c r="BD2373" s="157">
        <v>0</v>
      </c>
      <c r="BE2373" s="157">
        <v>7.9951252999999996E-7</v>
      </c>
      <c r="BF2373" s="157">
        <v>0</v>
      </c>
      <c r="BG2373" s="157">
        <v>9.3130031000000002E-10</v>
      </c>
      <c r="BH2373" s="157">
        <v>1.9741491E-10</v>
      </c>
      <c r="BI2373" s="157">
        <v>6.1568034999999996E-13</v>
      </c>
      <c r="BJ2373" s="157">
        <v>0</v>
      </c>
      <c r="BK2373" s="157">
        <v>0</v>
      </c>
      <c r="BL2373" s="157">
        <v>0</v>
      </c>
      <c r="BM2373" s="157">
        <v>0</v>
      </c>
      <c r="BN2373" s="157">
        <v>0</v>
      </c>
      <c r="BO2373" s="157">
        <v>2.596172E-9</v>
      </c>
      <c r="BP2373" s="157">
        <v>0</v>
      </c>
      <c r="BQ2373" s="157">
        <v>0</v>
      </c>
      <c r="BR2373" s="157">
        <v>0</v>
      </c>
      <c r="BS2373" s="157">
        <v>0</v>
      </c>
      <c r="BT2373" s="157">
        <v>0</v>
      </c>
      <c r="BU2373"/>
      <c r="BV2373" s="155">
        <v>5.8769420000000002E-5</v>
      </c>
      <c r="BW2373" s="155">
        <v>6.4206656999999999E-6</v>
      </c>
      <c r="BX2373" s="155">
        <v>3.9678963999999999E-5</v>
      </c>
      <c r="BY2373" s="155">
        <v>2.0232243E-10</v>
      </c>
      <c r="BZ2373" s="155">
        <v>5.2889230999999998E-6</v>
      </c>
      <c r="CA2373" s="155">
        <v>0</v>
      </c>
      <c r="CB2373" s="155">
        <v>5.1267193999999996E-6</v>
      </c>
      <c r="CC2373" s="155">
        <v>0</v>
      </c>
      <c r="CD2373" s="155">
        <v>0</v>
      </c>
      <c r="CE2373" s="155">
        <v>4.6668179000000001E-11</v>
      </c>
      <c r="CF2373" s="155">
        <v>0</v>
      </c>
      <c r="CG2373" s="155">
        <v>1.8371137000000001E-6</v>
      </c>
      <c r="CH2373" s="155">
        <v>0</v>
      </c>
      <c r="CI2373" s="155">
        <v>4.1678569E-7</v>
      </c>
      <c r="CJ2373" s="155">
        <v>0</v>
      </c>
      <c r="CK2373" s="155">
        <v>0</v>
      </c>
      <c r="CL2373" s="155">
        <v>0</v>
      </c>
      <c r="CM2373"/>
      <c r="CN2373" s="284">
        <v>0</v>
      </c>
      <c r="CO2373" s="284">
        <v>1.4230699</v>
      </c>
      <c r="CP2373" s="285">
        <v>0</v>
      </c>
      <c r="CQ2373" s="284">
        <v>4.3929260000000001E-3</v>
      </c>
      <c r="CR2373" s="284">
        <v>0</v>
      </c>
      <c r="CS2373" s="284">
        <v>0</v>
      </c>
      <c r="CT2373" s="284">
        <v>2.6845653999999999E-4</v>
      </c>
      <c r="CU2373" s="284">
        <v>0</v>
      </c>
      <c r="CV2373" s="284">
        <v>1.3246334999999999E-4</v>
      </c>
      <c r="CW2373" s="284">
        <v>2.1034200999999999E-4</v>
      </c>
      <c r="CX2373"/>
      <c r="CY2373"/>
      <c r="CZ2373"/>
      <c r="DA2373"/>
      <c r="DB2373" s="212"/>
      <c r="DC2373" s="48"/>
      <c r="DD2373" s="48"/>
      <c r="DE2373" s="48"/>
      <c r="DF2373" s="48"/>
      <c r="DG2373" s="48"/>
      <c r="DH2373" s="48"/>
      <c r="DI2373" s="48"/>
      <c r="DJ2373" s="48"/>
      <c r="DK2373" s="48"/>
      <c r="DL2373" s="48"/>
    </row>
    <row r="2374" spans="1:116" ht="14.4">
      <c r="A2374" t="s">
        <v>3251</v>
      </c>
      <c r="B2374" s="150" t="s">
        <v>325</v>
      </c>
      <c r="C2374" s="151" t="str">
        <f t="shared" si="594"/>
        <v>M.020.15.115</v>
      </c>
      <c r="D2374" s="54" t="s">
        <v>1404</v>
      </c>
      <c r="E2374" s="150" t="s">
        <v>352</v>
      </c>
      <c r="F2374" s="153" t="str">
        <f t="shared" si="595"/>
        <v>Yoghurt, low fat w fruit in multilayer carton per 1000 ml NL</v>
      </c>
      <c r="G2374" s="154">
        <f t="shared" si="593"/>
        <v>1.2911067333333335</v>
      </c>
      <c r="H2374"/>
      <c r="I2374"/>
      <c r="J2374" s="227">
        <f t="shared" si="596"/>
        <v>0.25346624282299401</v>
      </c>
      <c r="K2374"/>
      <c r="L2374" s="280">
        <f t="shared" si="597"/>
        <v>8.0435294E-8</v>
      </c>
      <c r="M2374" s="280">
        <f t="shared" si="598"/>
        <v>5.0458859387699999E-2</v>
      </c>
      <c r="N2374" s="281">
        <f t="shared" si="599"/>
        <v>9.3412930000000005E-3</v>
      </c>
      <c r="O2374" s="280">
        <v>0.19366601</v>
      </c>
      <c r="P2374" s="219">
        <v>3.9679226999999997E-2</v>
      </c>
      <c r="Q2374" s="219">
        <v>5.4710647000000001E-3</v>
      </c>
      <c r="R2374" s="219">
        <v>0</v>
      </c>
      <c r="S2374" s="219">
        <v>0</v>
      </c>
      <c r="T2374" s="219">
        <v>0</v>
      </c>
      <c r="U2374" s="286">
        <v>8.0435294E-8</v>
      </c>
      <c r="V2374" s="286">
        <v>1.9698876999999998E-6</v>
      </c>
      <c r="W2374" s="219">
        <v>0</v>
      </c>
      <c r="X2374" s="219">
        <v>0</v>
      </c>
      <c r="Y2374" s="219">
        <v>0</v>
      </c>
      <c r="Z2374" s="219">
        <v>5.3065978E-3</v>
      </c>
      <c r="AA2374" s="219">
        <v>9.3412930000000005E-3</v>
      </c>
      <c r="AB2374" s="219">
        <v>0</v>
      </c>
      <c r="AC2374"/>
      <c r="AD2374" s="227">
        <f t="shared" si="588"/>
        <v>0.19366601</v>
      </c>
      <c r="AE2374" s="227">
        <f t="shared" si="589"/>
        <v>4.5152342022994001E-2</v>
      </c>
      <c r="AF2374" s="227">
        <f t="shared" si="590"/>
        <v>5.4493554587699999E-2</v>
      </c>
      <c r="AG2374" s="227">
        <f t="shared" si="591"/>
        <v>5.0458859387699999E-2</v>
      </c>
      <c r="AH2374" s="227">
        <f t="shared" si="592"/>
        <v>0</v>
      </c>
      <c r="AI2374"/>
      <c r="AJ2374">
        <v>0</v>
      </c>
      <c r="AK2374" s="155">
        <v>0</v>
      </c>
      <c r="AL2374" s="155">
        <v>0</v>
      </c>
      <c r="AM2374" s="155">
        <v>0</v>
      </c>
      <c r="AN2374" s="155">
        <v>0</v>
      </c>
      <c r="AO2374" s="155">
        <v>0</v>
      </c>
      <c r="AP2374" s="155">
        <v>0</v>
      </c>
      <c r="AQ2374"/>
      <c r="AR2374" s="156">
        <v>3.3923849999999998E-2</v>
      </c>
      <c r="AS2374" s="156">
        <v>3.2004912000000003E-2</v>
      </c>
      <c r="AT2374" s="156">
        <v>1.9189385E-3</v>
      </c>
      <c r="AU2374" s="156">
        <v>0</v>
      </c>
      <c r="AV2374" s="282">
        <f t="shared" ref="AV2374:AV2443" si="600">AY2374+BB2374+BC2374+BD2374+BE2374+BM2374+BN2374+BR2374</f>
        <v>1.9187597199999997E-6</v>
      </c>
      <c r="AW2374" s="282">
        <f t="shared" ref="AW2374:AW2443" si="601">AZ2374+BA2374+BF2374+BG2374+BH2374+BI2374+BJ2374+BK2374+BL2374+BO2374+BS2374+BT2374</f>
        <v>7.0966660788570006E-9</v>
      </c>
      <c r="AX2374" s="283">
        <f t="shared" ref="AX2374:AX2443" si="602">BP2374+BQ2374</f>
        <v>0</v>
      </c>
      <c r="AY2374" s="157">
        <v>1.1981471E-6</v>
      </c>
      <c r="AZ2374" s="157">
        <v>3.6150989000000001E-9</v>
      </c>
      <c r="BA2374" s="157">
        <v>9.8769666999999995E-14</v>
      </c>
      <c r="BB2374" s="157">
        <v>0</v>
      </c>
      <c r="BC2374" s="157">
        <v>0</v>
      </c>
      <c r="BD2374" s="157">
        <v>0</v>
      </c>
      <c r="BE2374" s="157">
        <v>7.2061261999999997E-7</v>
      </c>
      <c r="BF2374" s="157">
        <v>0</v>
      </c>
      <c r="BG2374" s="157">
        <v>8.3939492000000003E-10</v>
      </c>
      <c r="BH2374" s="157">
        <v>2.2514934999999999E-10</v>
      </c>
      <c r="BI2374" s="157">
        <v>6.0293919000000001E-13</v>
      </c>
      <c r="BJ2374" s="157">
        <v>0</v>
      </c>
      <c r="BK2374" s="157">
        <v>0</v>
      </c>
      <c r="BL2374" s="157">
        <v>0</v>
      </c>
      <c r="BM2374" s="157">
        <v>0</v>
      </c>
      <c r="BN2374" s="157">
        <v>0</v>
      </c>
      <c r="BO2374" s="157">
        <v>2.4163212000000002E-9</v>
      </c>
      <c r="BP2374" s="157">
        <v>0</v>
      </c>
      <c r="BQ2374" s="157">
        <v>0</v>
      </c>
      <c r="BR2374" s="157">
        <v>0</v>
      </c>
      <c r="BS2374" s="157">
        <v>0</v>
      </c>
      <c r="BT2374" s="157">
        <v>0</v>
      </c>
      <c r="BU2374"/>
      <c r="BV2374" s="155">
        <v>5.4486257999999999E-5</v>
      </c>
      <c r="BW2374" s="155">
        <v>5.7870421999999996E-6</v>
      </c>
      <c r="BX2374" s="155">
        <v>3.5999481999999997E-5</v>
      </c>
      <c r="BY2374" s="155">
        <v>2.3074632E-10</v>
      </c>
      <c r="BZ2374" s="155">
        <v>4.7669855999999997E-6</v>
      </c>
      <c r="CA2374" s="155">
        <v>0</v>
      </c>
      <c r="CB2374" s="155">
        <v>5.8469624000000001E-6</v>
      </c>
      <c r="CC2374" s="155">
        <v>0</v>
      </c>
      <c r="CD2374" s="155">
        <v>0</v>
      </c>
      <c r="CE2374" s="155">
        <v>5.3224501999999999E-11</v>
      </c>
      <c r="CF2374" s="155">
        <v>0</v>
      </c>
      <c r="CG2374" s="155">
        <v>1.7098469E-6</v>
      </c>
      <c r="CH2374" s="155">
        <v>0</v>
      </c>
      <c r="CI2374" s="155">
        <v>3.7565518999999999E-7</v>
      </c>
      <c r="CJ2374" s="155">
        <v>0</v>
      </c>
      <c r="CK2374" s="155">
        <v>0</v>
      </c>
      <c r="CL2374" s="155">
        <v>0</v>
      </c>
      <c r="CM2374"/>
      <c r="CN2374" s="284">
        <v>0</v>
      </c>
      <c r="CO2374" s="284">
        <v>1.2911068000000001</v>
      </c>
      <c r="CP2374" s="285">
        <v>0</v>
      </c>
      <c r="CQ2374" s="284">
        <v>3.95941E-3</v>
      </c>
      <c r="CR2374" s="284">
        <v>0</v>
      </c>
      <c r="CS2374" s="284">
        <v>0</v>
      </c>
      <c r="CT2374" s="284">
        <v>2.419639E-4</v>
      </c>
      <c r="CU2374" s="284">
        <v>0</v>
      </c>
      <c r="CV2374" s="284">
        <v>1.5107287E-4</v>
      </c>
      <c r="CW2374" s="284">
        <v>2.0598909999999999E-4</v>
      </c>
      <c r="CX2374"/>
      <c r="CY2374"/>
      <c r="CZ2374"/>
      <c r="DA2374"/>
      <c r="DB2374" s="212"/>
      <c r="DC2374" s="48"/>
      <c r="DD2374" s="48"/>
      <c r="DE2374" s="48"/>
      <c r="DF2374" s="48"/>
      <c r="DG2374" s="48"/>
      <c r="DH2374" s="48"/>
      <c r="DI2374" s="48"/>
      <c r="DJ2374" s="48"/>
      <c r="DK2374" s="48"/>
      <c r="DL2374" s="48"/>
    </row>
    <row r="2375" spans="1:116" ht="14.4">
      <c r="A2375" t="s">
        <v>3252</v>
      </c>
      <c r="B2375" s="150" t="s">
        <v>325</v>
      </c>
      <c r="C2375" s="151" t="str">
        <f t="shared" si="594"/>
        <v>M.020.15.116</v>
      </c>
      <c r="D2375" s="54" t="s">
        <v>1404</v>
      </c>
      <c r="E2375" s="150" t="s">
        <v>352</v>
      </c>
      <c r="F2375" s="153" t="str">
        <f t="shared" si="595"/>
        <v>Yoghurt, low fat in multilayer carton per 1000 ml NL</v>
      </c>
      <c r="G2375" s="154">
        <f t="shared" si="593"/>
        <v>1.2831172666666666</v>
      </c>
      <c r="H2375"/>
      <c r="I2375"/>
      <c r="J2375" s="227">
        <f t="shared" si="596"/>
        <v>0.247268156188794</v>
      </c>
      <c r="K2375"/>
      <c r="L2375" s="280">
        <f t="shared" si="597"/>
        <v>6.6181493999999994E-8</v>
      </c>
      <c r="M2375" s="280">
        <f t="shared" si="598"/>
        <v>4.8300416907299998E-2</v>
      </c>
      <c r="N2375" s="281">
        <f t="shared" si="599"/>
        <v>6.5000830999999998E-3</v>
      </c>
      <c r="O2375" s="280">
        <v>0.19246758999999999</v>
      </c>
      <c r="P2375" s="219">
        <v>3.8787474000000002E-2</v>
      </c>
      <c r="Q2375" s="219">
        <v>4.5015467000000002E-3</v>
      </c>
      <c r="R2375" s="219">
        <v>0</v>
      </c>
      <c r="S2375" s="219">
        <v>0</v>
      </c>
      <c r="T2375" s="219">
        <v>0</v>
      </c>
      <c r="U2375" s="286">
        <v>6.6181493999999994E-8</v>
      </c>
      <c r="V2375" s="286">
        <v>1.6208073E-6</v>
      </c>
      <c r="W2375" s="219">
        <v>0</v>
      </c>
      <c r="X2375" s="219">
        <v>0</v>
      </c>
      <c r="Y2375" s="219">
        <v>0</v>
      </c>
      <c r="Z2375" s="219">
        <v>5.0097754000000003E-3</v>
      </c>
      <c r="AA2375" s="219">
        <v>6.5000830999999998E-3</v>
      </c>
      <c r="AB2375" s="219">
        <v>0</v>
      </c>
      <c r="AC2375"/>
      <c r="AD2375" s="227">
        <f t="shared" si="588"/>
        <v>0.19246758999999999</v>
      </c>
      <c r="AE2375" s="227">
        <f t="shared" si="589"/>
        <v>4.3290707688793999E-2</v>
      </c>
      <c r="AF2375" s="227">
        <f t="shared" si="590"/>
        <v>4.9790724607299996E-2</v>
      </c>
      <c r="AG2375" s="227">
        <f t="shared" si="591"/>
        <v>4.8300416907299998E-2</v>
      </c>
      <c r="AH2375" s="227">
        <f t="shared" si="592"/>
        <v>0</v>
      </c>
      <c r="AI2375"/>
      <c r="AJ2375">
        <v>0</v>
      </c>
      <c r="AK2375" s="155">
        <v>0</v>
      </c>
      <c r="AL2375" s="155">
        <v>0</v>
      </c>
      <c r="AM2375" s="155">
        <v>0</v>
      </c>
      <c r="AN2375" s="155">
        <v>0</v>
      </c>
      <c r="AO2375" s="155">
        <v>0</v>
      </c>
      <c r="AP2375" s="155">
        <v>0</v>
      </c>
      <c r="AQ2375"/>
      <c r="AR2375" s="156">
        <v>3.3471542999999999E-2</v>
      </c>
      <c r="AS2375" s="156">
        <v>3.1611107999999999E-2</v>
      </c>
      <c r="AT2375" s="156">
        <v>1.8604347E-3</v>
      </c>
      <c r="AU2375" s="156">
        <v>0</v>
      </c>
      <c r="AV2375" s="282">
        <f t="shared" si="600"/>
        <v>1.8951503300000001E-6</v>
      </c>
      <c r="AW2375" s="282">
        <f t="shared" si="601"/>
        <v>6.8803058957909999E-9</v>
      </c>
      <c r="AX2375" s="283">
        <f t="shared" si="602"/>
        <v>0</v>
      </c>
      <c r="AY2375" s="157">
        <v>1.1907328000000001E-6</v>
      </c>
      <c r="AZ2375" s="157">
        <v>3.5927284000000002E-9</v>
      </c>
      <c r="BA2375" s="157">
        <v>9.8158470999999999E-14</v>
      </c>
      <c r="BB2375" s="157">
        <v>0</v>
      </c>
      <c r="BC2375" s="157">
        <v>0</v>
      </c>
      <c r="BD2375" s="157">
        <v>0</v>
      </c>
      <c r="BE2375" s="157">
        <v>7.0441753000000004E-7</v>
      </c>
      <c r="BF2375" s="157">
        <v>0</v>
      </c>
      <c r="BG2375" s="157">
        <v>8.2053030999999999E-10</v>
      </c>
      <c r="BH2375" s="157">
        <v>1.8525102E-10</v>
      </c>
      <c r="BI2375" s="157">
        <v>5.3280731999999996E-13</v>
      </c>
      <c r="BJ2375" s="157">
        <v>0</v>
      </c>
      <c r="BK2375" s="157">
        <v>0</v>
      </c>
      <c r="BL2375" s="157">
        <v>0</v>
      </c>
      <c r="BM2375" s="157">
        <v>0</v>
      </c>
      <c r="BN2375" s="157">
        <v>0</v>
      </c>
      <c r="BO2375" s="157">
        <v>2.2811652E-9</v>
      </c>
      <c r="BP2375" s="157">
        <v>0</v>
      </c>
      <c r="BQ2375" s="157">
        <v>0</v>
      </c>
      <c r="BR2375" s="157">
        <v>0</v>
      </c>
      <c r="BS2375" s="157">
        <v>0</v>
      </c>
      <c r="BT2375" s="157">
        <v>0</v>
      </c>
      <c r="BU2375"/>
      <c r="BV2375" s="155">
        <v>5.2886036E-5</v>
      </c>
      <c r="BW2375" s="155">
        <v>5.6569838999999998E-6</v>
      </c>
      <c r="BX2375" s="155">
        <v>3.5776713999999997E-5</v>
      </c>
      <c r="BY2375" s="155">
        <v>1.8985616000000001E-10</v>
      </c>
      <c r="BZ2375" s="155">
        <v>4.6598521000000004E-6</v>
      </c>
      <c r="CA2375" s="155">
        <v>0</v>
      </c>
      <c r="CB2375" s="155">
        <v>4.8108321999999997E-6</v>
      </c>
      <c r="CC2375" s="155">
        <v>0</v>
      </c>
      <c r="CD2375" s="155">
        <v>0</v>
      </c>
      <c r="CE2375" s="155">
        <v>4.3792680000000001E-11</v>
      </c>
      <c r="CF2375" s="155">
        <v>0</v>
      </c>
      <c r="CG2375" s="155">
        <v>1.6142072999999999E-6</v>
      </c>
      <c r="CH2375" s="155">
        <v>0</v>
      </c>
      <c r="CI2375" s="155">
        <v>3.6721268999999998E-7</v>
      </c>
      <c r="CJ2375" s="155">
        <v>0</v>
      </c>
      <c r="CK2375" s="155">
        <v>0</v>
      </c>
      <c r="CL2375" s="155">
        <v>0</v>
      </c>
      <c r="CM2375"/>
      <c r="CN2375" s="284">
        <v>0</v>
      </c>
      <c r="CO2375" s="284">
        <v>1.2831173</v>
      </c>
      <c r="CP2375" s="285">
        <v>0</v>
      </c>
      <c r="CQ2375" s="284">
        <v>3.8704260000000002E-3</v>
      </c>
      <c r="CR2375" s="284">
        <v>0</v>
      </c>
      <c r="CS2375" s="284">
        <v>0</v>
      </c>
      <c r="CT2375" s="284">
        <v>2.3652598999999999E-4</v>
      </c>
      <c r="CU2375" s="284">
        <v>0</v>
      </c>
      <c r="CV2375" s="284">
        <v>1.2430150000000001E-4</v>
      </c>
      <c r="CW2375" s="284">
        <v>1.8202914000000001E-4</v>
      </c>
      <c r="CX2375"/>
      <c r="CY2375"/>
      <c r="CZ2375"/>
      <c r="DA2375"/>
      <c r="DB2375" s="212"/>
      <c r="DC2375" s="48"/>
      <c r="DD2375" s="48"/>
      <c r="DE2375" s="48"/>
      <c r="DF2375" s="48"/>
      <c r="DG2375" s="48"/>
      <c r="DH2375" s="48"/>
      <c r="DI2375" s="48"/>
      <c r="DJ2375" s="48"/>
      <c r="DK2375" s="48"/>
      <c r="DL2375" s="48"/>
    </row>
    <row r="2376" spans="1:116" ht="14.4">
      <c r="B2376" s="150"/>
      <c r="C2376" s="151"/>
      <c r="D2376" s="51" t="s">
        <v>1405</v>
      </c>
      <c r="E2376" s="150"/>
      <c r="F2376"/>
      <c r="G2376"/>
      <c r="H2376"/>
      <c r="I2376"/>
      <c r="J2376"/>
      <c r="K2376"/>
      <c r="L2376"/>
      <c r="M2376"/>
      <c r="N2376" s="174"/>
      <c r="O2376"/>
      <c r="P2376"/>
      <c r="Q2376"/>
      <c r="R2376"/>
      <c r="S2376"/>
      <c r="T2376"/>
      <c r="U2376" s="53"/>
      <c r="V2376" s="53"/>
      <c r="W2376"/>
      <c r="X2376"/>
      <c r="Y2376"/>
      <c r="Z2376"/>
      <c r="AA2376"/>
      <c r="AB2376"/>
      <c r="AC2376"/>
      <c r="AD2376"/>
      <c r="AE2376"/>
      <c r="AF2376"/>
      <c r="AG2376"/>
      <c r="AH2376"/>
      <c r="AI2376"/>
      <c r="AJ2376"/>
      <c r="AK2376"/>
      <c r="AL2376"/>
      <c r="AM2376"/>
      <c r="AN2376"/>
      <c r="AO2376"/>
      <c r="AP2376"/>
      <c r="AQ2376"/>
      <c r="AR2376"/>
      <c r="AS2376"/>
      <c r="AT2376"/>
      <c r="AU2376"/>
      <c r="AX2376" s="19"/>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s="117"/>
      <c r="CQ2376"/>
      <c r="CR2376"/>
      <c r="CS2376"/>
      <c r="CT2376"/>
      <c r="CU2376"/>
      <c r="CV2376"/>
      <c r="CW2376"/>
      <c r="CX2376"/>
      <c r="CY2376"/>
      <c r="CZ2376"/>
      <c r="DA2376"/>
      <c r="DB2376" s="212"/>
      <c r="DC2376" s="48"/>
      <c r="DD2376" s="48"/>
      <c r="DE2376" s="48"/>
      <c r="DF2376" s="48"/>
      <c r="DG2376" s="48"/>
      <c r="DH2376" s="48"/>
      <c r="DI2376" s="48"/>
      <c r="DJ2376" s="48"/>
      <c r="DK2376" s="48"/>
      <c r="DL2376" s="48"/>
    </row>
    <row r="2377" spans="1:116" ht="14.4">
      <c r="A2377" t="s">
        <v>3253</v>
      </c>
      <c r="B2377" s="150" t="s">
        <v>325</v>
      </c>
      <c r="C2377" s="151" t="str">
        <f t="shared" si="594"/>
        <v>M.020.16.101</v>
      </c>
      <c r="D2377" s="54" t="s">
        <v>1404</v>
      </c>
      <c r="E2377" s="150" t="s">
        <v>352</v>
      </c>
      <c r="F2377" s="153" t="str">
        <f t="shared" si="595"/>
        <v>Coffee, coffee packaging per 500 gram NL</v>
      </c>
      <c r="G2377" s="154">
        <f t="shared" si="593"/>
        <v>3.1661250666666669</v>
      </c>
      <c r="H2377"/>
      <c r="I2377"/>
      <c r="J2377" s="227">
        <f t="shared" si="596"/>
        <v>0.70183316925697992</v>
      </c>
      <c r="K2377"/>
      <c r="L2377" s="280">
        <f t="shared" si="597"/>
        <v>4.1569698E-7</v>
      </c>
      <c r="M2377" s="280">
        <f t="shared" si="598"/>
        <v>0.21297100355999998</v>
      </c>
      <c r="N2377" s="281">
        <f t="shared" si="599"/>
        <v>1.3942990000000001E-2</v>
      </c>
      <c r="O2377" s="280">
        <v>0.47491876</v>
      </c>
      <c r="P2377" s="219">
        <v>0.10143205</v>
      </c>
      <c r="Q2377" s="219">
        <v>2.8274964E-2</v>
      </c>
      <c r="R2377" s="219">
        <v>0</v>
      </c>
      <c r="S2377" s="219">
        <v>0</v>
      </c>
      <c r="T2377" s="219">
        <v>0</v>
      </c>
      <c r="U2377" s="286">
        <v>4.1569698E-7</v>
      </c>
      <c r="V2377" s="286">
        <v>1.0180559999999999E-5</v>
      </c>
      <c r="W2377" s="219">
        <v>0</v>
      </c>
      <c r="X2377" s="219">
        <v>0</v>
      </c>
      <c r="Y2377" s="219">
        <v>0</v>
      </c>
      <c r="Z2377" s="219">
        <v>8.3253808999999998E-2</v>
      </c>
      <c r="AA2377" s="219">
        <v>1.3942990000000001E-2</v>
      </c>
      <c r="AB2377" s="219">
        <v>0</v>
      </c>
      <c r="AC2377"/>
      <c r="AD2377" s="227">
        <f t="shared" ref="AD2377:AD2445" si="603">O2377</f>
        <v>0.47491876</v>
      </c>
      <c r="AE2377" s="227">
        <f t="shared" ref="AE2377:AE2445" si="604">P2377+Q2377+R2377+S2377+T2377+U2377+V2377</f>
        <v>0.12971761025698</v>
      </c>
      <c r="AF2377" s="227">
        <f t="shared" ref="AF2377:AF2445" si="605">P2377+Q2377+V2377+AA2377</f>
        <v>0.14366018455999999</v>
      </c>
      <c r="AG2377" s="227">
        <f t="shared" ref="AG2377:AG2445" si="606">Z2377+P2377+Q2377+V2377+X2377</f>
        <v>0.21297100356000001</v>
      </c>
      <c r="AH2377" s="227">
        <f t="shared" ref="AH2377:AH2445" si="607">W2377+Y2377+AB2377</f>
        <v>0</v>
      </c>
      <c r="AI2377"/>
      <c r="AJ2377">
        <v>0</v>
      </c>
      <c r="AK2377" s="155">
        <v>0</v>
      </c>
      <c r="AL2377" s="155">
        <v>0</v>
      </c>
      <c r="AM2377" s="155">
        <v>0</v>
      </c>
      <c r="AN2377" s="155">
        <v>0</v>
      </c>
      <c r="AO2377" s="155">
        <v>0</v>
      </c>
      <c r="AP2377" s="155">
        <v>0</v>
      </c>
      <c r="AQ2377"/>
      <c r="AR2377" s="156">
        <v>9.3278721999999994E-2</v>
      </c>
      <c r="AS2377" s="156">
        <v>7.9734851999999995E-2</v>
      </c>
      <c r="AT2377" s="156">
        <v>1.354387E-2</v>
      </c>
      <c r="AU2377" s="156">
        <v>0</v>
      </c>
      <c r="AV2377" s="282">
        <f t="shared" si="600"/>
        <v>4.7802668999999996E-6</v>
      </c>
      <c r="AW2377" s="282">
        <f t="shared" si="601"/>
        <v>5.008827703157E-8</v>
      </c>
      <c r="AX2377" s="283">
        <f t="shared" si="602"/>
        <v>0</v>
      </c>
      <c r="AY2377" s="157">
        <v>2.9381640999999999E-6</v>
      </c>
      <c r="AZ2377" s="157">
        <v>8.8651503000000002E-9</v>
      </c>
      <c r="BA2377" s="157">
        <v>2.4220856999999998E-13</v>
      </c>
      <c r="BB2377" s="157">
        <v>0</v>
      </c>
      <c r="BC2377" s="157">
        <v>0</v>
      </c>
      <c r="BD2377" s="157">
        <v>0</v>
      </c>
      <c r="BE2377" s="157">
        <v>1.8421027999999999E-6</v>
      </c>
      <c r="BF2377" s="157">
        <v>0</v>
      </c>
      <c r="BG2377" s="157">
        <v>2.1457461E-9</v>
      </c>
      <c r="BH2377" s="157">
        <v>1.1635925000000001E-9</v>
      </c>
      <c r="BI2377" s="157">
        <v>4.5219230000000003E-12</v>
      </c>
      <c r="BJ2377" s="157">
        <v>0</v>
      </c>
      <c r="BK2377" s="157">
        <v>0</v>
      </c>
      <c r="BL2377" s="157">
        <v>0</v>
      </c>
      <c r="BM2377" s="157">
        <v>0</v>
      </c>
      <c r="BN2377" s="157">
        <v>0</v>
      </c>
      <c r="BO2377" s="157">
        <v>3.7909024E-8</v>
      </c>
      <c r="BP2377" s="157">
        <v>0</v>
      </c>
      <c r="BQ2377" s="157">
        <v>0</v>
      </c>
      <c r="BR2377" s="157">
        <v>0</v>
      </c>
      <c r="BS2377" s="157">
        <v>0</v>
      </c>
      <c r="BT2377" s="157">
        <v>0</v>
      </c>
      <c r="BU2377"/>
      <c r="BV2377" s="155">
        <v>1.7326397E-4</v>
      </c>
      <c r="BW2377" s="155">
        <v>1.4793422E-5</v>
      </c>
      <c r="BX2377" s="155">
        <v>8.8279969000000004E-5</v>
      </c>
      <c r="BY2377" s="155">
        <v>1.1925180999999999E-9</v>
      </c>
      <c r="BZ2377" s="155">
        <v>1.218585E-5</v>
      </c>
      <c r="CA2377" s="155">
        <v>0</v>
      </c>
      <c r="CB2377" s="155">
        <v>3.0217638000000001E-5</v>
      </c>
      <c r="CC2377" s="155">
        <v>0</v>
      </c>
      <c r="CD2377" s="155">
        <v>0</v>
      </c>
      <c r="CE2377" s="155">
        <v>2.7506910999999998E-10</v>
      </c>
      <c r="CF2377" s="155">
        <v>0</v>
      </c>
      <c r="CG2377" s="155">
        <v>2.6825336000000001E-5</v>
      </c>
      <c r="CH2377" s="155">
        <v>0</v>
      </c>
      <c r="CI2377" s="155">
        <v>9.6028776000000001E-7</v>
      </c>
      <c r="CJ2377" s="155">
        <v>0</v>
      </c>
      <c r="CK2377" s="155">
        <v>0</v>
      </c>
      <c r="CL2377" s="155">
        <v>0</v>
      </c>
      <c r="CM2377"/>
      <c r="CN2377" s="284">
        <v>0</v>
      </c>
      <c r="CO2377" s="284">
        <v>3.1661250999999999</v>
      </c>
      <c r="CP2377" s="285">
        <v>0</v>
      </c>
      <c r="CQ2377" s="284">
        <v>1.0121444E-2</v>
      </c>
      <c r="CR2377" s="284">
        <v>0</v>
      </c>
      <c r="CS2377" s="284">
        <v>0</v>
      </c>
      <c r="CT2377" s="284">
        <v>6.1853258000000005E-4</v>
      </c>
      <c r="CU2377" s="284">
        <v>0</v>
      </c>
      <c r="CV2377" s="284">
        <v>7.8075843000000001E-4</v>
      </c>
      <c r="CW2377" s="284">
        <v>1.5448769E-3</v>
      </c>
      <c r="CX2377"/>
      <c r="CY2377"/>
      <c r="CZ2377"/>
      <c r="DA2377"/>
      <c r="DB2377" s="212"/>
      <c r="DC2377" s="48"/>
      <c r="DD2377" s="48"/>
      <c r="DE2377" s="48"/>
      <c r="DF2377" s="48"/>
      <c r="DG2377" s="48"/>
      <c r="DH2377" s="48"/>
      <c r="DI2377" s="48"/>
      <c r="DJ2377" s="48"/>
      <c r="DK2377" s="48"/>
      <c r="DL2377" s="48"/>
    </row>
    <row r="2378" spans="1:116" ht="14.4">
      <c r="A2378" t="s">
        <v>3254</v>
      </c>
      <c r="B2378" s="150" t="s">
        <v>325</v>
      </c>
      <c r="C2378" s="151" t="str">
        <f t="shared" si="594"/>
        <v>M.020.16.102</v>
      </c>
      <c r="D2378" s="54" t="s">
        <v>1405</v>
      </c>
      <c r="E2378" s="150" t="s">
        <v>352</v>
      </c>
      <c r="F2378" s="153" t="str">
        <f t="shared" si="595"/>
        <v>Cola light soft drink w caffeine in PET bottle, returnable NL</v>
      </c>
      <c r="G2378" s="154">
        <f t="shared" si="593"/>
        <v>0.18526056666666668</v>
      </c>
      <c r="H2378"/>
      <c r="I2378"/>
      <c r="J2378" s="227">
        <f t="shared" si="596"/>
        <v>3.4583534221640004E-2</v>
      </c>
      <c r="K2378"/>
      <c r="L2378" s="280">
        <f t="shared" si="597"/>
        <v>1.9031980000000002E-8</v>
      </c>
      <c r="M2378" s="280">
        <f t="shared" si="598"/>
        <v>4.5230312896600003E-3</v>
      </c>
      <c r="N2378" s="281">
        <f t="shared" si="599"/>
        <v>2.2713988999999999E-3</v>
      </c>
      <c r="O2378" s="280">
        <v>2.7789085000000002E-2</v>
      </c>
      <c r="P2378" s="219">
        <v>3.0976757000000001E-3</v>
      </c>
      <c r="Q2378" s="219">
        <v>1.2945211999999999E-3</v>
      </c>
      <c r="R2378" s="219">
        <v>0</v>
      </c>
      <c r="S2378" s="219">
        <v>0</v>
      </c>
      <c r="T2378" s="219">
        <v>0</v>
      </c>
      <c r="U2378" s="286">
        <v>1.9031980000000002E-8</v>
      </c>
      <c r="V2378" s="286">
        <v>4.6609966000000001E-7</v>
      </c>
      <c r="W2378" s="219">
        <v>0</v>
      </c>
      <c r="X2378" s="219">
        <v>0</v>
      </c>
      <c r="Y2378" s="219">
        <v>0</v>
      </c>
      <c r="Z2378" s="219">
        <v>1.3036828999999999E-4</v>
      </c>
      <c r="AA2378" s="219">
        <v>2.2713988999999999E-3</v>
      </c>
      <c r="AB2378" s="219">
        <v>0</v>
      </c>
      <c r="AC2378"/>
      <c r="AD2378" s="227">
        <f t="shared" si="603"/>
        <v>2.7789085000000002E-2</v>
      </c>
      <c r="AE2378" s="227">
        <f t="shared" si="604"/>
        <v>4.3926820316399998E-3</v>
      </c>
      <c r="AF2378" s="227">
        <f t="shared" si="605"/>
        <v>6.6640618996599999E-3</v>
      </c>
      <c r="AG2378" s="227">
        <f t="shared" si="606"/>
        <v>4.5230312896600003E-3</v>
      </c>
      <c r="AH2378" s="227">
        <f t="shared" si="607"/>
        <v>0</v>
      </c>
      <c r="AI2378"/>
      <c r="AJ2378">
        <v>0</v>
      </c>
      <c r="AK2378" s="155">
        <v>0</v>
      </c>
      <c r="AL2378" s="155">
        <v>0</v>
      </c>
      <c r="AM2378" s="155">
        <v>0</v>
      </c>
      <c r="AN2378" s="155">
        <v>0</v>
      </c>
      <c r="AO2378" s="155">
        <v>0</v>
      </c>
      <c r="AP2378" s="155">
        <v>0</v>
      </c>
      <c r="AQ2378"/>
      <c r="AR2378" s="156">
        <v>3.9944701000000004E-3</v>
      </c>
      <c r="AS2378" s="156">
        <v>3.8060183000000001E-3</v>
      </c>
      <c r="AT2378" s="156">
        <v>1.8845181999999999E-4</v>
      </c>
      <c r="AU2378" s="156">
        <v>0</v>
      </c>
      <c r="AV2378" s="282">
        <f t="shared" si="600"/>
        <v>2.28178556E-7</v>
      </c>
      <c r="AW2378" s="282">
        <f t="shared" si="601"/>
        <v>6.9693721593100003E-10</v>
      </c>
      <c r="AX2378" s="283">
        <f t="shared" si="602"/>
        <v>0</v>
      </c>
      <c r="AY2378" s="157">
        <v>1.7192180999999999E-7</v>
      </c>
      <c r="AZ2378" s="157">
        <v>5.1872958999999996E-10</v>
      </c>
      <c r="BA2378" s="157">
        <v>1.4172433E-14</v>
      </c>
      <c r="BB2378" s="157">
        <v>0</v>
      </c>
      <c r="BC2378" s="157">
        <v>0</v>
      </c>
      <c r="BD2378" s="157">
        <v>0</v>
      </c>
      <c r="BE2378" s="157">
        <v>5.6256745999999997E-8</v>
      </c>
      <c r="BF2378" s="157">
        <v>0</v>
      </c>
      <c r="BG2378" s="157">
        <v>6.5529836000000001E-11</v>
      </c>
      <c r="BH2378" s="157">
        <v>5.3273105999999997E-11</v>
      </c>
      <c r="BI2378" s="157">
        <v>2.8249498000000002E-14</v>
      </c>
      <c r="BJ2378" s="157">
        <v>0</v>
      </c>
      <c r="BK2378" s="157">
        <v>0</v>
      </c>
      <c r="BL2378" s="157">
        <v>0</v>
      </c>
      <c r="BM2378" s="157">
        <v>0</v>
      </c>
      <c r="BN2378" s="157">
        <v>0</v>
      </c>
      <c r="BO2378" s="157">
        <v>5.9362262000000003E-11</v>
      </c>
      <c r="BP2378" s="157">
        <v>0</v>
      </c>
      <c r="BQ2378" s="157">
        <v>0</v>
      </c>
      <c r="BR2378" s="157">
        <v>0</v>
      </c>
      <c r="BS2378" s="157">
        <v>0</v>
      </c>
      <c r="BT2378" s="157">
        <v>0</v>
      </c>
      <c r="BU2378"/>
      <c r="BV2378" s="155">
        <v>7.4443506999999997E-6</v>
      </c>
      <c r="BW2378" s="155">
        <v>4.5178249000000002E-7</v>
      </c>
      <c r="BX2378" s="155">
        <v>5.1655561999999997E-6</v>
      </c>
      <c r="BY2378" s="155">
        <v>5.4597415999999999E-11</v>
      </c>
      <c r="BZ2378" s="155">
        <v>3.7214876999999999E-7</v>
      </c>
      <c r="CA2378" s="155">
        <v>0</v>
      </c>
      <c r="CB2378" s="155">
        <v>1.3834632000000001E-6</v>
      </c>
      <c r="CC2378" s="155">
        <v>0</v>
      </c>
      <c r="CD2378" s="155">
        <v>0</v>
      </c>
      <c r="CE2378" s="155">
        <v>1.2593572000000001E-11</v>
      </c>
      <c r="CF2378" s="155">
        <v>0</v>
      </c>
      <c r="CG2378" s="155">
        <v>4.2006163000000001E-8</v>
      </c>
      <c r="CH2378" s="155">
        <v>0</v>
      </c>
      <c r="CI2378" s="155">
        <v>2.9326627999999999E-8</v>
      </c>
      <c r="CJ2378" s="155">
        <v>0</v>
      </c>
      <c r="CK2378" s="155">
        <v>0</v>
      </c>
      <c r="CL2378" s="155">
        <v>0</v>
      </c>
      <c r="CM2378"/>
      <c r="CN2378" s="284">
        <v>0</v>
      </c>
      <c r="CO2378" s="284">
        <v>0.18526057000000001</v>
      </c>
      <c r="CP2378" s="285">
        <v>0</v>
      </c>
      <c r="CQ2378" s="284">
        <v>3.0910300000000003E-4</v>
      </c>
      <c r="CR2378" s="284">
        <v>0</v>
      </c>
      <c r="CS2378" s="284">
        <v>0</v>
      </c>
      <c r="CT2378" s="284">
        <v>1.8889623999999998E-5</v>
      </c>
      <c r="CU2378" s="284">
        <v>0</v>
      </c>
      <c r="CV2378" s="284">
        <v>3.5745698E-5</v>
      </c>
      <c r="CW2378" s="284">
        <v>9.6512031999999998E-6</v>
      </c>
      <c r="CX2378"/>
      <c r="CY2378"/>
      <c r="CZ2378"/>
      <c r="DA2378"/>
      <c r="DB2378" s="212"/>
      <c r="DC2378" s="48"/>
      <c r="DD2378" s="48"/>
      <c r="DE2378" s="48"/>
      <c r="DF2378" s="48"/>
      <c r="DG2378" s="48"/>
      <c r="DH2378" s="48"/>
      <c r="DI2378" s="48"/>
      <c r="DJ2378" s="48"/>
      <c r="DK2378" s="48"/>
      <c r="DL2378" s="48"/>
    </row>
    <row r="2379" spans="1:116" ht="14.4">
      <c r="A2379" t="s">
        <v>3255</v>
      </c>
      <c r="B2379" s="150" t="s">
        <v>325</v>
      </c>
      <c r="C2379" s="151" t="str">
        <f t="shared" si="594"/>
        <v>M.020.16.103</v>
      </c>
      <c r="D2379" s="54" t="s">
        <v>1405</v>
      </c>
      <c r="E2379" s="150" t="s">
        <v>352</v>
      </c>
      <c r="F2379" s="153" t="str">
        <f t="shared" si="595"/>
        <v>Ice tea in PET bottle, returnable NL</v>
      </c>
      <c r="G2379" s="154">
        <f t="shared" si="593"/>
        <v>0.35782426000000001</v>
      </c>
      <c r="H2379"/>
      <c r="I2379"/>
      <c r="J2379" s="227">
        <f t="shared" si="596"/>
        <v>8.3107163390847005E-2</v>
      </c>
      <c r="K2379"/>
      <c r="L2379" s="280">
        <f t="shared" si="597"/>
        <v>3.8304346999999998E-8</v>
      </c>
      <c r="M2379" s="280">
        <f t="shared" si="598"/>
        <v>1.6075926086499999E-2</v>
      </c>
      <c r="N2379" s="281">
        <f t="shared" si="599"/>
        <v>1.3357559999999999E-2</v>
      </c>
      <c r="O2379" s="280">
        <v>5.3673639000000002E-2</v>
      </c>
      <c r="P2379" s="219">
        <v>1.044585E-2</v>
      </c>
      <c r="Q2379" s="219">
        <v>2.6053931000000002E-3</v>
      </c>
      <c r="R2379" s="219">
        <v>0</v>
      </c>
      <c r="S2379" s="219">
        <v>0</v>
      </c>
      <c r="T2379" s="219">
        <v>0</v>
      </c>
      <c r="U2379" s="286">
        <v>3.8304346999999998E-8</v>
      </c>
      <c r="V2379" s="286">
        <v>9.3808650000000001E-7</v>
      </c>
      <c r="W2379" s="219">
        <v>0</v>
      </c>
      <c r="X2379" s="219">
        <v>0</v>
      </c>
      <c r="Y2379" s="219">
        <v>0</v>
      </c>
      <c r="Z2379" s="219">
        <v>3.0237449E-3</v>
      </c>
      <c r="AA2379" s="219">
        <v>1.3357559999999999E-2</v>
      </c>
      <c r="AB2379" s="219">
        <v>0</v>
      </c>
      <c r="AC2379"/>
      <c r="AD2379" s="227">
        <f t="shared" si="603"/>
        <v>5.3673639000000002E-2</v>
      </c>
      <c r="AE2379" s="227">
        <f t="shared" si="604"/>
        <v>1.3052219490847001E-2</v>
      </c>
      <c r="AF2379" s="227">
        <f t="shared" si="605"/>
        <v>2.64097411865E-2</v>
      </c>
      <c r="AG2379" s="227">
        <f t="shared" si="606"/>
        <v>1.6075926086499999E-2</v>
      </c>
      <c r="AH2379" s="227">
        <f t="shared" si="607"/>
        <v>0</v>
      </c>
      <c r="AI2379"/>
      <c r="AJ2379">
        <v>0</v>
      </c>
      <c r="AK2379" s="155">
        <v>0</v>
      </c>
      <c r="AL2379" s="155">
        <v>0</v>
      </c>
      <c r="AM2379" s="155">
        <v>0</v>
      </c>
      <c r="AN2379" s="155">
        <v>0</v>
      </c>
      <c r="AO2379" s="155">
        <v>0</v>
      </c>
      <c r="AP2379" s="155">
        <v>0</v>
      </c>
      <c r="AQ2379"/>
      <c r="AR2379" s="156">
        <v>9.4351004000000002E-3</v>
      </c>
      <c r="AS2379" s="156">
        <v>8.7030822999999997E-3</v>
      </c>
      <c r="AT2379" s="156">
        <v>7.3201815000000002E-4</v>
      </c>
      <c r="AU2379" s="156">
        <v>0</v>
      </c>
      <c r="AV2379" s="282">
        <f t="shared" si="600"/>
        <v>5.2176751999999994E-7</v>
      </c>
      <c r="AW2379" s="282">
        <f t="shared" si="601"/>
        <v>2.7071676845760002E-9</v>
      </c>
      <c r="AX2379" s="283">
        <f t="shared" si="602"/>
        <v>0</v>
      </c>
      <c r="AY2379" s="157">
        <v>3.3206090999999999E-7</v>
      </c>
      <c r="AZ2379" s="157">
        <v>1.0019079000000001E-9</v>
      </c>
      <c r="BA2379" s="157">
        <v>2.7373556000000001E-14</v>
      </c>
      <c r="BB2379" s="157">
        <v>0</v>
      </c>
      <c r="BC2379" s="157">
        <v>0</v>
      </c>
      <c r="BD2379" s="157">
        <v>0</v>
      </c>
      <c r="BE2379" s="157">
        <v>1.8970661000000001E-7</v>
      </c>
      <c r="BF2379" s="157">
        <v>0</v>
      </c>
      <c r="BG2379" s="157">
        <v>2.2097692999999999E-10</v>
      </c>
      <c r="BH2379" s="157">
        <v>1.0721909E-10</v>
      </c>
      <c r="BI2379" s="157">
        <v>1.9589102E-13</v>
      </c>
      <c r="BJ2379" s="157">
        <v>0</v>
      </c>
      <c r="BK2379" s="157">
        <v>0</v>
      </c>
      <c r="BL2379" s="157">
        <v>0</v>
      </c>
      <c r="BM2379" s="157">
        <v>0</v>
      </c>
      <c r="BN2379" s="157">
        <v>0</v>
      </c>
      <c r="BO2379" s="157">
        <v>1.3768404999999999E-9</v>
      </c>
      <c r="BP2379" s="157">
        <v>0</v>
      </c>
      <c r="BQ2379" s="157">
        <v>0</v>
      </c>
      <c r="BR2379" s="157">
        <v>0</v>
      </c>
      <c r="BS2379" s="157">
        <v>0</v>
      </c>
      <c r="BT2379" s="157">
        <v>0</v>
      </c>
      <c r="BU2379"/>
      <c r="BV2379" s="155">
        <v>1.6613231E-5</v>
      </c>
      <c r="BW2379" s="155">
        <v>1.5234817E-6</v>
      </c>
      <c r="BX2379" s="155">
        <v>9.9770899000000008E-6</v>
      </c>
      <c r="BY2379" s="155">
        <v>1.0988444E-10</v>
      </c>
      <c r="BZ2379" s="155">
        <v>1.2549443E-6</v>
      </c>
      <c r="CA2379" s="155">
        <v>0</v>
      </c>
      <c r="CB2379" s="155">
        <v>2.7844006E-6</v>
      </c>
      <c r="CC2379" s="155">
        <v>0</v>
      </c>
      <c r="CD2379" s="155">
        <v>0</v>
      </c>
      <c r="CE2379" s="155">
        <v>2.5346210000000001E-11</v>
      </c>
      <c r="CF2379" s="155">
        <v>0</v>
      </c>
      <c r="CG2379" s="155">
        <v>9.7428540999999994E-7</v>
      </c>
      <c r="CH2379" s="155">
        <v>0</v>
      </c>
      <c r="CI2379" s="155">
        <v>9.8894009999999995E-8</v>
      </c>
      <c r="CJ2379" s="155">
        <v>0</v>
      </c>
      <c r="CK2379" s="155">
        <v>0</v>
      </c>
      <c r="CL2379" s="155">
        <v>0</v>
      </c>
      <c r="CM2379"/>
      <c r="CN2379" s="284">
        <v>0</v>
      </c>
      <c r="CO2379" s="284">
        <v>0.35782426000000001</v>
      </c>
      <c r="CP2379" s="285">
        <v>0</v>
      </c>
      <c r="CQ2379" s="284">
        <v>1.042344E-3</v>
      </c>
      <c r="CR2379" s="284">
        <v>0</v>
      </c>
      <c r="CS2379" s="284">
        <v>0</v>
      </c>
      <c r="CT2379" s="284">
        <v>6.3698787999999994E-5</v>
      </c>
      <c r="CU2379" s="284">
        <v>0</v>
      </c>
      <c r="CV2379" s="284">
        <v>7.1942891000000001E-5</v>
      </c>
      <c r="CW2379" s="284">
        <v>6.6924517000000006E-5</v>
      </c>
      <c r="CX2379"/>
      <c r="CY2379"/>
      <c r="CZ2379"/>
      <c r="DA2379"/>
      <c r="DB2379" s="212"/>
      <c r="DC2379" s="48"/>
      <c r="DD2379" s="48"/>
      <c r="DE2379" s="48"/>
      <c r="DF2379" s="48"/>
      <c r="DG2379" s="48"/>
      <c r="DH2379" s="48"/>
      <c r="DI2379" s="48"/>
      <c r="DJ2379" s="48"/>
      <c r="DK2379" s="48"/>
      <c r="DL2379" s="48"/>
    </row>
    <row r="2380" spans="1:116" ht="14.4">
      <c r="A2380" t="s">
        <v>3256</v>
      </c>
      <c r="B2380" s="150" t="s">
        <v>325</v>
      </c>
      <c r="C2380" s="151" t="str">
        <f t="shared" si="594"/>
        <v>M.020.16.104</v>
      </c>
      <c r="D2380" s="54" t="s">
        <v>1405</v>
      </c>
      <c r="E2380" s="150" t="s">
        <v>352</v>
      </c>
      <c r="F2380" s="153" t="str">
        <f t="shared" si="595"/>
        <v>Juice drink, 12% in multilayer carton per 1000 ml NL</v>
      </c>
      <c r="G2380" s="154">
        <f t="shared" si="593"/>
        <v>0.38008818</v>
      </c>
      <c r="H2380"/>
      <c r="I2380"/>
      <c r="J2380" s="227">
        <f t="shared" si="596"/>
        <v>8.2490839856894996E-2</v>
      </c>
      <c r="K2380"/>
      <c r="L2380" s="280">
        <f t="shared" si="597"/>
        <v>4.4697595000000001E-8</v>
      </c>
      <c r="M2380" s="280">
        <f t="shared" si="598"/>
        <v>1.85810705593E-2</v>
      </c>
      <c r="N2380" s="281">
        <f t="shared" si="599"/>
        <v>6.8964975999999999E-3</v>
      </c>
      <c r="O2380" s="280">
        <v>5.7013227E-2</v>
      </c>
      <c r="P2380" s="219">
        <v>1.3846526E-2</v>
      </c>
      <c r="Q2380" s="219">
        <v>3.0402504000000001E-3</v>
      </c>
      <c r="R2380" s="219">
        <v>0</v>
      </c>
      <c r="S2380" s="219">
        <v>0</v>
      </c>
      <c r="T2380" s="219">
        <v>0</v>
      </c>
      <c r="U2380" s="286">
        <v>4.4697595000000001E-8</v>
      </c>
      <c r="V2380" s="286">
        <v>1.0946593E-6</v>
      </c>
      <c r="W2380" s="219">
        <v>0</v>
      </c>
      <c r="X2380" s="219">
        <v>0</v>
      </c>
      <c r="Y2380" s="219">
        <v>0</v>
      </c>
      <c r="Z2380" s="219">
        <v>1.6931995E-3</v>
      </c>
      <c r="AA2380" s="219">
        <v>6.8964975999999999E-3</v>
      </c>
      <c r="AB2380" s="219">
        <v>0</v>
      </c>
      <c r="AC2380"/>
      <c r="AD2380" s="227">
        <f t="shared" si="603"/>
        <v>5.7013227E-2</v>
      </c>
      <c r="AE2380" s="227">
        <f t="shared" si="604"/>
        <v>1.6887915756895001E-2</v>
      </c>
      <c r="AF2380" s="227">
        <f t="shared" si="605"/>
        <v>2.37843686593E-2</v>
      </c>
      <c r="AG2380" s="227">
        <f t="shared" si="606"/>
        <v>1.85810705593E-2</v>
      </c>
      <c r="AH2380" s="227">
        <f t="shared" si="607"/>
        <v>0</v>
      </c>
      <c r="AI2380"/>
      <c r="AJ2380">
        <v>0</v>
      </c>
      <c r="AK2380" s="155">
        <v>0</v>
      </c>
      <c r="AL2380" s="155">
        <v>0</v>
      </c>
      <c r="AM2380" s="155">
        <v>0</v>
      </c>
      <c r="AN2380" s="155">
        <v>0</v>
      </c>
      <c r="AO2380" s="155">
        <v>0</v>
      </c>
      <c r="AP2380" s="155">
        <v>0</v>
      </c>
      <c r="AQ2380"/>
      <c r="AR2380" s="156">
        <v>1.0687181E-2</v>
      </c>
      <c r="AS2380" s="156">
        <v>1.0077855E-2</v>
      </c>
      <c r="AT2380" s="156">
        <v>6.0932626000000003E-4</v>
      </c>
      <c r="AU2380" s="156">
        <v>0</v>
      </c>
      <c r="AV2380" s="282">
        <f t="shared" si="600"/>
        <v>6.0418794999999999E-7</v>
      </c>
      <c r="AW2380" s="282">
        <f t="shared" si="601"/>
        <v>2.253425524946E-9</v>
      </c>
      <c r="AX2380" s="283">
        <f t="shared" si="602"/>
        <v>0</v>
      </c>
      <c r="AY2380" s="157">
        <v>3.5272183000000002E-7</v>
      </c>
      <c r="AZ2380" s="157">
        <v>1.0642469E-9</v>
      </c>
      <c r="BA2380" s="157">
        <v>2.9076746E-14</v>
      </c>
      <c r="BB2380" s="157">
        <v>0</v>
      </c>
      <c r="BC2380" s="157">
        <v>0</v>
      </c>
      <c r="BD2380" s="157">
        <v>0</v>
      </c>
      <c r="BE2380" s="157">
        <v>2.5146612000000002E-7</v>
      </c>
      <c r="BF2380" s="157">
        <v>0</v>
      </c>
      <c r="BG2380" s="157">
        <v>2.9291658000000002E-10</v>
      </c>
      <c r="BH2380" s="157">
        <v>1.2511466E-10</v>
      </c>
      <c r="BI2380" s="157">
        <v>1.320782E-13</v>
      </c>
      <c r="BJ2380" s="157">
        <v>0</v>
      </c>
      <c r="BK2380" s="157">
        <v>0</v>
      </c>
      <c r="BL2380" s="157">
        <v>0</v>
      </c>
      <c r="BM2380" s="157">
        <v>0</v>
      </c>
      <c r="BN2380" s="157">
        <v>0</v>
      </c>
      <c r="BO2380" s="157">
        <v>7.7098623E-10</v>
      </c>
      <c r="BP2380" s="157">
        <v>0</v>
      </c>
      <c r="BQ2380" s="157">
        <v>0</v>
      </c>
      <c r="BR2380" s="157">
        <v>0</v>
      </c>
      <c r="BS2380" s="157">
        <v>0</v>
      </c>
      <c r="BT2380" s="157">
        <v>0</v>
      </c>
      <c r="BU2380"/>
      <c r="BV2380" s="155">
        <v>1.8206767999999999E-5</v>
      </c>
      <c r="BW2380" s="155">
        <v>2.0194553999999999E-6</v>
      </c>
      <c r="BX2380" s="155">
        <v>1.0597867E-5</v>
      </c>
      <c r="BY2380" s="155">
        <v>1.2822487E-10</v>
      </c>
      <c r="BZ2380" s="155">
        <v>1.6634949E-6</v>
      </c>
      <c r="CA2380" s="155">
        <v>0</v>
      </c>
      <c r="CB2380" s="155">
        <v>3.2491353000000001E-6</v>
      </c>
      <c r="CC2380" s="155">
        <v>0</v>
      </c>
      <c r="CD2380" s="155">
        <v>0</v>
      </c>
      <c r="CE2380" s="155">
        <v>2.9576657999999999E-11</v>
      </c>
      <c r="CF2380" s="155">
        <v>0</v>
      </c>
      <c r="CG2380" s="155">
        <v>5.4556837999999998E-7</v>
      </c>
      <c r="CH2380" s="155">
        <v>0</v>
      </c>
      <c r="CI2380" s="155">
        <v>1.3108923E-7</v>
      </c>
      <c r="CJ2380" s="155">
        <v>0</v>
      </c>
      <c r="CK2380" s="155">
        <v>0</v>
      </c>
      <c r="CL2380" s="155">
        <v>0</v>
      </c>
      <c r="CM2380"/>
      <c r="CN2380" s="284">
        <v>0</v>
      </c>
      <c r="CO2380" s="284">
        <v>0.38008818</v>
      </c>
      <c r="CP2380" s="285">
        <v>0</v>
      </c>
      <c r="CQ2380" s="284">
        <v>1.381682E-3</v>
      </c>
      <c r="CR2380" s="284">
        <v>0</v>
      </c>
      <c r="CS2380" s="284">
        <v>0</v>
      </c>
      <c r="CT2380" s="284">
        <v>8.4436106999999995E-5</v>
      </c>
      <c r="CU2380" s="284">
        <v>0</v>
      </c>
      <c r="CV2380" s="284">
        <v>8.3950632000000003E-5</v>
      </c>
      <c r="CW2380" s="284">
        <v>4.5123407000000001E-5</v>
      </c>
      <c r="CX2380"/>
      <c r="CY2380"/>
      <c r="CZ2380"/>
      <c r="DA2380"/>
      <c r="DB2380" s="212"/>
      <c r="DC2380" s="48"/>
      <c r="DD2380" s="48"/>
      <c r="DE2380" s="48"/>
      <c r="DF2380" s="48"/>
      <c r="DG2380" s="48"/>
      <c r="DH2380" s="48"/>
      <c r="DI2380" s="48"/>
      <c r="DJ2380" s="48"/>
      <c r="DK2380" s="48"/>
      <c r="DL2380" s="48"/>
    </row>
    <row r="2381" spans="1:116" ht="14.4">
      <c r="A2381" t="s">
        <v>3257</v>
      </c>
      <c r="B2381" s="150" t="s">
        <v>325</v>
      </c>
      <c r="C2381" s="151" t="str">
        <f t="shared" si="594"/>
        <v>M.020.16.105</v>
      </c>
      <c r="D2381" s="54" t="s">
        <v>1405</v>
      </c>
      <c r="E2381" s="150" t="s">
        <v>352</v>
      </c>
      <c r="F2381" s="153" t="str">
        <f t="shared" si="595"/>
        <v>Juice drink, 8% in multilayer carton per 1000 ml NL</v>
      </c>
      <c r="G2381" s="154">
        <f t="shared" si="593"/>
        <v>0.28411226000000001</v>
      </c>
      <c r="H2381"/>
      <c r="I2381"/>
      <c r="J2381" s="227">
        <f t="shared" si="596"/>
        <v>6.1182049128133999E-2</v>
      </c>
      <c r="K2381"/>
      <c r="L2381" s="280">
        <f t="shared" si="597"/>
        <v>3.3558914000000002E-8</v>
      </c>
      <c r="M2381" s="280">
        <f t="shared" si="598"/>
        <v>1.2550754369220001E-2</v>
      </c>
      <c r="N2381" s="281">
        <f t="shared" si="599"/>
        <v>6.0144222000000002E-3</v>
      </c>
      <c r="O2381" s="280">
        <v>4.2616838999999997E-2</v>
      </c>
      <c r="P2381" s="219">
        <v>8.7435583000000008E-3</v>
      </c>
      <c r="Q2381" s="219">
        <v>2.2826171999999999E-3</v>
      </c>
      <c r="R2381" s="219">
        <v>0</v>
      </c>
      <c r="S2381" s="219">
        <v>0</v>
      </c>
      <c r="T2381" s="219">
        <v>0</v>
      </c>
      <c r="U2381" s="286">
        <v>3.3558914000000002E-8</v>
      </c>
      <c r="V2381" s="286">
        <v>8.2186921999999996E-7</v>
      </c>
      <c r="W2381" s="219">
        <v>0</v>
      </c>
      <c r="X2381" s="219">
        <v>0</v>
      </c>
      <c r="Y2381" s="219">
        <v>0</v>
      </c>
      <c r="Z2381" s="219">
        <v>1.5237569999999999E-3</v>
      </c>
      <c r="AA2381" s="219">
        <v>6.0144222000000002E-3</v>
      </c>
      <c r="AB2381" s="219">
        <v>0</v>
      </c>
      <c r="AC2381"/>
      <c r="AD2381" s="227">
        <f t="shared" si="603"/>
        <v>4.2616838999999997E-2</v>
      </c>
      <c r="AE2381" s="227">
        <f t="shared" si="604"/>
        <v>1.1027030928134E-2</v>
      </c>
      <c r="AF2381" s="227">
        <f t="shared" si="605"/>
        <v>1.704141956922E-2</v>
      </c>
      <c r="AG2381" s="227">
        <f t="shared" si="606"/>
        <v>1.2550754369220001E-2</v>
      </c>
      <c r="AH2381" s="227">
        <f t="shared" si="607"/>
        <v>0</v>
      </c>
      <c r="AI2381"/>
      <c r="AJ2381">
        <v>0</v>
      </c>
      <c r="AK2381" s="155">
        <v>0</v>
      </c>
      <c r="AL2381" s="155">
        <v>0</v>
      </c>
      <c r="AM2381" s="155">
        <v>0</v>
      </c>
      <c r="AN2381" s="155">
        <v>0</v>
      </c>
      <c r="AO2381" s="155">
        <v>0</v>
      </c>
      <c r="AP2381" s="155">
        <v>0</v>
      </c>
      <c r="AQ2381"/>
      <c r="AR2381" s="156">
        <v>7.5245924000000002E-3</v>
      </c>
      <c r="AS2381" s="156">
        <v>7.0464248999999998E-3</v>
      </c>
      <c r="AT2381" s="156">
        <v>4.7816744000000002E-4</v>
      </c>
      <c r="AU2381" s="156">
        <v>0</v>
      </c>
      <c r="AV2381" s="282">
        <f t="shared" si="600"/>
        <v>4.2244753999999994E-7</v>
      </c>
      <c r="AW2381" s="282">
        <f t="shared" si="601"/>
        <v>1.768370701908E-9</v>
      </c>
      <c r="AX2381" s="283">
        <f t="shared" si="602"/>
        <v>0</v>
      </c>
      <c r="AY2381" s="157">
        <v>2.6365617999999998E-7</v>
      </c>
      <c r="AZ2381" s="157">
        <v>7.9551433000000003E-10</v>
      </c>
      <c r="BA2381" s="157">
        <v>2.1734588E-14</v>
      </c>
      <c r="BB2381" s="157">
        <v>0</v>
      </c>
      <c r="BC2381" s="157">
        <v>0</v>
      </c>
      <c r="BD2381" s="157">
        <v>0</v>
      </c>
      <c r="BE2381" s="157">
        <v>1.5879135999999999E-7</v>
      </c>
      <c r="BF2381" s="157">
        <v>0</v>
      </c>
      <c r="BG2381" s="157">
        <v>1.8496575999999999E-10</v>
      </c>
      <c r="BH2381" s="157">
        <v>9.3935974000000003E-11</v>
      </c>
      <c r="BI2381" s="157">
        <v>1.0108332000000001E-13</v>
      </c>
      <c r="BJ2381" s="157">
        <v>0</v>
      </c>
      <c r="BK2381" s="157">
        <v>0</v>
      </c>
      <c r="BL2381" s="157">
        <v>0</v>
      </c>
      <c r="BM2381" s="157">
        <v>0</v>
      </c>
      <c r="BN2381" s="157">
        <v>0</v>
      </c>
      <c r="BO2381" s="157">
        <v>6.9383182000000001E-10</v>
      </c>
      <c r="BP2381" s="157">
        <v>0</v>
      </c>
      <c r="BQ2381" s="157">
        <v>0</v>
      </c>
      <c r="BR2381" s="157">
        <v>0</v>
      </c>
      <c r="BS2381" s="157">
        <v>0</v>
      </c>
      <c r="BT2381" s="157">
        <v>0</v>
      </c>
      <c r="BU2381"/>
      <c r="BV2381" s="155">
        <v>1.3260764E-5</v>
      </c>
      <c r="BW2381" s="155">
        <v>1.2752098000000001E-6</v>
      </c>
      <c r="BX2381" s="155">
        <v>7.9218037000000004E-6</v>
      </c>
      <c r="BY2381" s="155">
        <v>9.6271118000000006E-11</v>
      </c>
      <c r="BZ2381" s="155">
        <v>1.0504341999999999E-6</v>
      </c>
      <c r="CA2381" s="155">
        <v>0</v>
      </c>
      <c r="CB2381" s="155">
        <v>2.4394479E-6</v>
      </c>
      <c r="CC2381" s="155">
        <v>0</v>
      </c>
      <c r="CD2381" s="155">
        <v>0</v>
      </c>
      <c r="CE2381" s="155">
        <v>2.2206129000000001E-11</v>
      </c>
      <c r="CF2381" s="155">
        <v>0</v>
      </c>
      <c r="CG2381" s="155">
        <v>4.9097206000000002E-7</v>
      </c>
      <c r="CH2381" s="155">
        <v>0</v>
      </c>
      <c r="CI2381" s="155">
        <v>8.2777898000000002E-8</v>
      </c>
      <c r="CJ2381" s="155">
        <v>0</v>
      </c>
      <c r="CK2381" s="155">
        <v>0</v>
      </c>
      <c r="CL2381" s="155">
        <v>0</v>
      </c>
      <c r="CM2381"/>
      <c r="CN2381" s="284">
        <v>0</v>
      </c>
      <c r="CO2381" s="284">
        <v>0.28411226000000001</v>
      </c>
      <c r="CP2381" s="285">
        <v>0</v>
      </c>
      <c r="CQ2381" s="284">
        <v>8.7248000000000002E-4</v>
      </c>
      <c r="CR2381" s="284">
        <v>0</v>
      </c>
      <c r="CS2381" s="284">
        <v>0</v>
      </c>
      <c r="CT2381" s="284">
        <v>5.3318213000000003E-5</v>
      </c>
      <c r="CU2381" s="284">
        <v>0</v>
      </c>
      <c r="CV2381" s="284">
        <v>6.3030059000000006E-5</v>
      </c>
      <c r="CW2381" s="284">
        <v>3.4534267000000002E-5</v>
      </c>
      <c r="CX2381"/>
      <c r="CY2381"/>
      <c r="CZ2381"/>
      <c r="DA2381"/>
      <c r="DB2381" s="212"/>
      <c r="DC2381" s="48"/>
      <c r="DD2381" s="48"/>
      <c r="DE2381" s="48"/>
      <c r="DF2381" s="48"/>
      <c r="DG2381" s="48"/>
      <c r="DH2381" s="48"/>
      <c r="DI2381" s="48"/>
      <c r="DJ2381" s="48"/>
      <c r="DK2381" s="48"/>
      <c r="DL2381" s="48"/>
    </row>
    <row r="2382" spans="1:116" ht="14.4">
      <c r="A2382" t="s">
        <v>3258</v>
      </c>
      <c r="B2382" s="150" t="s">
        <v>325</v>
      </c>
      <c r="C2382" s="151" t="str">
        <f t="shared" si="594"/>
        <v>M.020.16.106</v>
      </c>
      <c r="D2382" s="54" t="s">
        <v>1405</v>
      </c>
      <c r="E2382" s="150" t="s">
        <v>352</v>
      </c>
      <c r="F2382" s="153" t="str">
        <f t="shared" si="595"/>
        <v>Juice, apple in multilayer carton per 1000 ml NL</v>
      </c>
      <c r="G2382" s="154">
        <f t="shared" si="593"/>
        <v>0.34365101333333337</v>
      </c>
      <c r="H2382"/>
      <c r="I2382"/>
      <c r="J2382" s="227">
        <f t="shared" si="596"/>
        <v>8.4736110663259992E-2</v>
      </c>
      <c r="K2382"/>
      <c r="L2382" s="280">
        <f t="shared" si="597"/>
        <v>5.9793760000000002E-8</v>
      </c>
      <c r="M2382" s="280">
        <f t="shared" si="598"/>
        <v>2.3112368869499997E-2</v>
      </c>
      <c r="N2382" s="281">
        <f t="shared" si="599"/>
        <v>1.007603E-2</v>
      </c>
      <c r="O2382" s="280">
        <v>5.1547651999999999E-2</v>
      </c>
      <c r="P2382" s="219">
        <v>1.5768478999999998E-2</v>
      </c>
      <c r="Q2382" s="219">
        <v>4.0670645000000002E-3</v>
      </c>
      <c r="R2382" s="219">
        <v>0</v>
      </c>
      <c r="S2382" s="219">
        <v>0</v>
      </c>
      <c r="T2382" s="219">
        <v>0</v>
      </c>
      <c r="U2382" s="286">
        <v>5.9793760000000002E-8</v>
      </c>
      <c r="V2382" s="286">
        <v>1.4643695E-6</v>
      </c>
      <c r="W2382" s="219">
        <v>0</v>
      </c>
      <c r="X2382" s="219">
        <v>0</v>
      </c>
      <c r="Y2382" s="219">
        <v>0</v>
      </c>
      <c r="Z2382" s="219">
        <v>3.2753610000000001E-3</v>
      </c>
      <c r="AA2382" s="219">
        <v>1.007603E-2</v>
      </c>
      <c r="AB2382" s="219">
        <v>0</v>
      </c>
      <c r="AC2382"/>
      <c r="AD2382" s="227">
        <f t="shared" si="603"/>
        <v>5.1547651999999999E-2</v>
      </c>
      <c r="AE2382" s="227">
        <f t="shared" si="604"/>
        <v>1.9837067663259995E-2</v>
      </c>
      <c r="AF2382" s="227">
        <f t="shared" si="605"/>
        <v>2.9913037869499996E-2</v>
      </c>
      <c r="AG2382" s="227">
        <f t="shared" si="606"/>
        <v>2.3112368869500001E-2</v>
      </c>
      <c r="AH2382" s="227">
        <f t="shared" si="607"/>
        <v>0</v>
      </c>
      <c r="AI2382"/>
      <c r="AJ2382">
        <v>0</v>
      </c>
      <c r="AK2382" s="155">
        <v>0</v>
      </c>
      <c r="AL2382" s="155">
        <v>0</v>
      </c>
      <c r="AM2382" s="155">
        <v>0</v>
      </c>
      <c r="AN2382" s="155">
        <v>0</v>
      </c>
      <c r="AO2382" s="155">
        <v>0</v>
      </c>
      <c r="AP2382" s="155">
        <v>0</v>
      </c>
      <c r="AQ2382"/>
      <c r="AR2382" s="156">
        <v>1.0895042000000001E-2</v>
      </c>
      <c r="AS2382" s="156">
        <v>1.0096050000000001E-2</v>
      </c>
      <c r="AT2382" s="156">
        <v>7.9899210000000003E-4</v>
      </c>
      <c r="AU2382" s="156">
        <v>0</v>
      </c>
      <c r="AV2382" s="282">
        <f t="shared" si="600"/>
        <v>6.0527877000000002E-7</v>
      </c>
      <c r="AW2382" s="282">
        <f t="shared" si="601"/>
        <v>2.9548524435120001E-9</v>
      </c>
      <c r="AX2382" s="283">
        <f t="shared" si="602"/>
        <v>0</v>
      </c>
      <c r="AY2382" s="157">
        <v>3.1890814000000002E-7</v>
      </c>
      <c r="AZ2382" s="157">
        <v>9.6222283000000001E-10</v>
      </c>
      <c r="BA2382" s="157">
        <v>2.6289302E-14</v>
      </c>
      <c r="BB2382" s="157">
        <v>0</v>
      </c>
      <c r="BC2382" s="157">
        <v>0</v>
      </c>
      <c r="BD2382" s="157">
        <v>0</v>
      </c>
      <c r="BE2382" s="157">
        <v>2.8637063E-7</v>
      </c>
      <c r="BF2382" s="157">
        <v>0</v>
      </c>
      <c r="BG2382" s="157">
        <v>3.3357458E-10</v>
      </c>
      <c r="BH2382" s="157">
        <v>1.6737089E-10</v>
      </c>
      <c r="BI2382" s="157">
        <v>2.4575421000000003E-13</v>
      </c>
      <c r="BJ2382" s="157">
        <v>0</v>
      </c>
      <c r="BK2382" s="157">
        <v>0</v>
      </c>
      <c r="BL2382" s="157">
        <v>0</v>
      </c>
      <c r="BM2382" s="157">
        <v>0</v>
      </c>
      <c r="BN2382" s="157">
        <v>0</v>
      </c>
      <c r="BO2382" s="157">
        <v>1.4914121E-9</v>
      </c>
      <c r="BP2382" s="157">
        <v>0</v>
      </c>
      <c r="BQ2382" s="157">
        <v>0</v>
      </c>
      <c r="BR2382" s="157">
        <v>0</v>
      </c>
      <c r="BS2382" s="157">
        <v>0</v>
      </c>
      <c r="BT2382" s="157">
        <v>0</v>
      </c>
      <c r="BU2382"/>
      <c r="BV2382" s="155">
        <v>1.9327413999999999E-5</v>
      </c>
      <c r="BW2382" s="155">
        <v>2.2997638999999999E-6</v>
      </c>
      <c r="BX2382" s="155">
        <v>9.5819020999999993E-6</v>
      </c>
      <c r="BY2382" s="155">
        <v>1.7153154000000001E-10</v>
      </c>
      <c r="BZ2382" s="155">
        <v>1.8943945999999999E-6</v>
      </c>
      <c r="CA2382" s="155">
        <v>0</v>
      </c>
      <c r="CB2382" s="155">
        <v>4.3464983E-6</v>
      </c>
      <c r="CC2382" s="155">
        <v>0</v>
      </c>
      <c r="CD2382" s="155">
        <v>0</v>
      </c>
      <c r="CE2382" s="155">
        <v>3.9565878999999998E-11</v>
      </c>
      <c r="CF2382" s="155">
        <v>0</v>
      </c>
      <c r="CG2382" s="155">
        <v>1.055359E-6</v>
      </c>
      <c r="CH2382" s="155">
        <v>0</v>
      </c>
      <c r="CI2382" s="155">
        <v>1.4928494E-7</v>
      </c>
      <c r="CJ2382" s="155">
        <v>0</v>
      </c>
      <c r="CK2382" s="155">
        <v>0</v>
      </c>
      <c r="CL2382" s="155">
        <v>0</v>
      </c>
      <c r="CM2382"/>
      <c r="CN2382" s="284">
        <v>0</v>
      </c>
      <c r="CO2382" s="284">
        <v>0.34365100999999998</v>
      </c>
      <c r="CP2382" s="285">
        <v>0</v>
      </c>
      <c r="CQ2382" s="284">
        <v>1.573465E-3</v>
      </c>
      <c r="CR2382" s="284">
        <v>0</v>
      </c>
      <c r="CS2382" s="284">
        <v>0</v>
      </c>
      <c r="CT2382" s="284">
        <v>9.6156177000000003E-5</v>
      </c>
      <c r="CU2382" s="284">
        <v>0</v>
      </c>
      <c r="CV2382" s="284">
        <v>1.1230412E-4</v>
      </c>
      <c r="CW2382" s="284">
        <v>8.3959858000000001E-5</v>
      </c>
      <c r="CX2382"/>
      <c r="CY2382"/>
      <c r="CZ2382"/>
      <c r="DA2382"/>
      <c r="DB2382" s="212"/>
      <c r="DC2382" s="48"/>
      <c r="DD2382" s="48"/>
      <c r="DE2382" s="48"/>
      <c r="DF2382" s="48"/>
      <c r="DG2382" s="48"/>
      <c r="DH2382" s="48"/>
      <c r="DI2382" s="48"/>
      <c r="DJ2382" s="48"/>
      <c r="DK2382" s="48"/>
      <c r="DL2382" s="48"/>
    </row>
    <row r="2383" spans="1:116" ht="14.4">
      <c r="A2383" t="s">
        <v>3259</v>
      </c>
      <c r="B2383" s="150" t="s">
        <v>325</v>
      </c>
      <c r="C2383" s="151" t="str">
        <f t="shared" si="594"/>
        <v>M.020.16.107</v>
      </c>
      <c r="D2383" s="54" t="s">
        <v>1405</v>
      </c>
      <c r="E2383" s="150" t="s">
        <v>352</v>
      </c>
      <c r="F2383" s="153" t="str">
        <f t="shared" si="595"/>
        <v>Juice, orange pasteurized in PET bottle NL</v>
      </c>
      <c r="G2383" s="154">
        <f t="shared" si="593"/>
        <v>0.78919053333333333</v>
      </c>
      <c r="H2383"/>
      <c r="I2383"/>
      <c r="J2383" s="227">
        <f t="shared" si="596"/>
        <v>0.29020533637031498</v>
      </c>
      <c r="K2383"/>
      <c r="L2383" s="280">
        <f t="shared" si="597"/>
        <v>9.7651514999999994E-8</v>
      </c>
      <c r="M2383" s="280">
        <f t="shared" si="598"/>
        <v>4.9546128718800007E-2</v>
      </c>
      <c r="N2383" s="281">
        <f t="shared" si="599"/>
        <v>0.12228053</v>
      </c>
      <c r="O2383" s="280">
        <v>0.11837858</v>
      </c>
      <c r="P2383" s="219">
        <v>3.7056731000000002E-2</v>
      </c>
      <c r="Q2383" s="219">
        <v>6.6420812000000003E-3</v>
      </c>
      <c r="R2383" s="219">
        <v>0</v>
      </c>
      <c r="S2383" s="219">
        <v>0</v>
      </c>
      <c r="T2383" s="219">
        <v>0</v>
      </c>
      <c r="U2383" s="286">
        <v>9.7651514999999994E-8</v>
      </c>
      <c r="V2383" s="286">
        <v>2.3915187999999999E-6</v>
      </c>
      <c r="W2383" s="219">
        <v>0</v>
      </c>
      <c r="X2383" s="219">
        <v>0</v>
      </c>
      <c r="Y2383" s="219">
        <v>0</v>
      </c>
      <c r="Z2383" s="219">
        <v>5.8449249999999999E-3</v>
      </c>
      <c r="AA2383" s="219">
        <v>0.12228053</v>
      </c>
      <c r="AB2383" s="219">
        <v>0</v>
      </c>
      <c r="AC2383"/>
      <c r="AD2383" s="227">
        <f t="shared" si="603"/>
        <v>0.11837858</v>
      </c>
      <c r="AE2383" s="227">
        <f t="shared" si="604"/>
        <v>4.3701301370315006E-2</v>
      </c>
      <c r="AF2383" s="227">
        <f t="shared" si="605"/>
        <v>0.16598173371880001</v>
      </c>
      <c r="AG2383" s="227">
        <f t="shared" si="606"/>
        <v>4.9546128718800007E-2</v>
      </c>
      <c r="AH2383" s="227">
        <f t="shared" si="607"/>
        <v>0</v>
      </c>
      <c r="AI2383"/>
      <c r="AJ2383">
        <v>0</v>
      </c>
      <c r="AK2383" s="155">
        <v>0</v>
      </c>
      <c r="AL2383" s="155">
        <v>0</v>
      </c>
      <c r="AM2383" s="155">
        <v>0</v>
      </c>
      <c r="AN2383" s="155">
        <v>0</v>
      </c>
      <c r="AO2383" s="155">
        <v>0</v>
      </c>
      <c r="AP2383" s="155">
        <v>0</v>
      </c>
      <c r="AQ2383"/>
      <c r="AR2383" s="156">
        <v>2.5044401000000001E-2</v>
      </c>
      <c r="AS2383" s="156">
        <v>2.3441310999999999E-2</v>
      </c>
      <c r="AT2383" s="156">
        <v>1.6030896E-3</v>
      </c>
      <c r="AU2383" s="156">
        <v>0</v>
      </c>
      <c r="AV2383" s="282">
        <f t="shared" si="600"/>
        <v>1.4053543900000001E-6</v>
      </c>
      <c r="AW2383" s="282">
        <f t="shared" si="601"/>
        <v>5.9285859556600008E-9</v>
      </c>
      <c r="AX2383" s="283">
        <f t="shared" si="602"/>
        <v>0</v>
      </c>
      <c r="AY2383" s="157">
        <v>7.3236879999999997E-7</v>
      </c>
      <c r="AZ2383" s="157">
        <v>2.2097334999999999E-9</v>
      </c>
      <c r="BA2383" s="157">
        <v>6.0373074999999995E-14</v>
      </c>
      <c r="BB2383" s="157">
        <v>0</v>
      </c>
      <c r="BC2383" s="157">
        <v>0</v>
      </c>
      <c r="BD2383" s="157">
        <v>0</v>
      </c>
      <c r="BE2383" s="157">
        <v>6.7298558999999998E-7</v>
      </c>
      <c r="BF2383" s="157">
        <v>0</v>
      </c>
      <c r="BG2383" s="157">
        <v>7.8391728E-10</v>
      </c>
      <c r="BH2383" s="157">
        <v>2.7333989999999998E-10</v>
      </c>
      <c r="BI2383" s="157">
        <v>9.0302584999999999E-14</v>
      </c>
      <c r="BJ2383" s="157">
        <v>0</v>
      </c>
      <c r="BK2383" s="157">
        <v>0</v>
      </c>
      <c r="BL2383" s="157">
        <v>0</v>
      </c>
      <c r="BM2383" s="157">
        <v>0</v>
      </c>
      <c r="BN2383" s="157">
        <v>0</v>
      </c>
      <c r="BO2383" s="157">
        <v>2.6614446000000001E-9</v>
      </c>
      <c r="BP2383" s="157">
        <v>0</v>
      </c>
      <c r="BQ2383" s="157">
        <v>0</v>
      </c>
      <c r="BR2383" s="157">
        <v>0</v>
      </c>
      <c r="BS2383" s="157">
        <v>0</v>
      </c>
      <c r="BT2383" s="157">
        <v>0</v>
      </c>
      <c r="BU2383"/>
      <c r="BV2383" s="155">
        <v>4.1194121999999999E-5</v>
      </c>
      <c r="BW2383" s="155">
        <v>5.4045625999999997E-6</v>
      </c>
      <c r="BX2383" s="155">
        <v>2.2004726000000001E-5</v>
      </c>
      <c r="BY2383" s="155">
        <v>2.8013483E-10</v>
      </c>
      <c r="BZ2383" s="155">
        <v>4.4519240000000003E-6</v>
      </c>
      <c r="CA2383" s="155">
        <v>0</v>
      </c>
      <c r="CB2383" s="155">
        <v>7.0984354000000002E-6</v>
      </c>
      <c r="CC2383" s="155">
        <v>0</v>
      </c>
      <c r="CD2383" s="155">
        <v>0</v>
      </c>
      <c r="CE2383" s="155">
        <v>6.4616576000000006E-11</v>
      </c>
      <c r="CF2383" s="155">
        <v>0</v>
      </c>
      <c r="CG2383" s="155">
        <v>1.8833021E-6</v>
      </c>
      <c r="CH2383" s="155">
        <v>0</v>
      </c>
      <c r="CI2383" s="155">
        <v>3.5082722999999998E-7</v>
      </c>
      <c r="CJ2383" s="155">
        <v>0</v>
      </c>
      <c r="CK2383" s="155">
        <v>0</v>
      </c>
      <c r="CL2383" s="155">
        <v>0</v>
      </c>
      <c r="CM2383"/>
      <c r="CN2383" s="284">
        <v>0</v>
      </c>
      <c r="CO2383" s="284">
        <v>0.78919052000000001</v>
      </c>
      <c r="CP2383" s="285">
        <v>0</v>
      </c>
      <c r="CQ2383" s="284">
        <v>3.697723E-3</v>
      </c>
      <c r="CR2383" s="284">
        <v>0</v>
      </c>
      <c r="CS2383" s="284">
        <v>0</v>
      </c>
      <c r="CT2383" s="284">
        <v>2.2597192000000001E-4</v>
      </c>
      <c r="CU2383" s="284">
        <v>0</v>
      </c>
      <c r="CV2383" s="284">
        <v>1.8340821999999999E-4</v>
      </c>
      <c r="CW2383" s="284">
        <v>3.0851118000000003E-5</v>
      </c>
      <c r="CX2383"/>
      <c r="CY2383"/>
      <c r="CZ2383"/>
      <c r="DA2383"/>
      <c r="DB2383" s="212"/>
      <c r="DC2383" s="48"/>
      <c r="DD2383" s="48"/>
      <c r="DE2383" s="48"/>
      <c r="DF2383" s="48"/>
      <c r="DG2383" s="48"/>
      <c r="DH2383" s="48"/>
      <c r="DI2383" s="48"/>
      <c r="DJ2383" s="48"/>
      <c r="DK2383" s="48"/>
      <c r="DL2383" s="48"/>
    </row>
    <row r="2384" spans="1:116" ht="14.4">
      <c r="A2384" t="s">
        <v>3260</v>
      </c>
      <c r="B2384" s="150" t="s">
        <v>325</v>
      </c>
      <c r="C2384" s="151" t="str">
        <f t="shared" si="594"/>
        <v>M.020.16.108</v>
      </c>
      <c r="D2384" s="54" t="s">
        <v>1405</v>
      </c>
      <c r="E2384" s="150" t="s">
        <v>352</v>
      </c>
      <c r="F2384" s="153" t="str">
        <f t="shared" si="595"/>
        <v>Lemonade, light in PET bottle NL</v>
      </c>
      <c r="G2384" s="154">
        <f t="shared" si="593"/>
        <v>0.32463273333333337</v>
      </c>
      <c r="H2384"/>
      <c r="I2384"/>
      <c r="J2384" s="227">
        <f t="shared" si="596"/>
        <v>6.4361251071954007E-2</v>
      </c>
      <c r="K2384"/>
      <c r="L2384" s="280">
        <f t="shared" si="597"/>
        <v>3.4404874000000002E-8</v>
      </c>
      <c r="M2384" s="280">
        <f t="shared" si="598"/>
        <v>1.219418176708E-2</v>
      </c>
      <c r="N2384" s="281">
        <f t="shared" si="599"/>
        <v>3.4721248999999999E-3</v>
      </c>
      <c r="O2384" s="280">
        <v>4.8694910000000001E-2</v>
      </c>
      <c r="P2384" s="219">
        <v>9.2568796000000002E-3</v>
      </c>
      <c r="Q2384" s="219">
        <v>2.3401580000000002E-3</v>
      </c>
      <c r="R2384" s="219">
        <v>0</v>
      </c>
      <c r="S2384" s="219">
        <v>0</v>
      </c>
      <c r="T2384" s="219">
        <v>0</v>
      </c>
      <c r="U2384" s="286">
        <v>3.4404874000000002E-8</v>
      </c>
      <c r="V2384" s="286">
        <v>8.4258708000000003E-7</v>
      </c>
      <c r="W2384" s="219">
        <v>0</v>
      </c>
      <c r="X2384" s="219">
        <v>0</v>
      </c>
      <c r="Y2384" s="219">
        <v>0</v>
      </c>
      <c r="Z2384" s="219">
        <v>5.9630158E-4</v>
      </c>
      <c r="AA2384" s="219">
        <v>3.4721248999999999E-3</v>
      </c>
      <c r="AB2384" s="219">
        <v>0</v>
      </c>
      <c r="AC2384"/>
      <c r="AD2384" s="227">
        <f t="shared" si="603"/>
        <v>4.8694910000000001E-2</v>
      </c>
      <c r="AE2384" s="227">
        <f t="shared" si="604"/>
        <v>1.1597914591954001E-2</v>
      </c>
      <c r="AF2384" s="227">
        <f t="shared" si="605"/>
        <v>1.507000508708E-2</v>
      </c>
      <c r="AG2384" s="227">
        <f t="shared" si="606"/>
        <v>1.219418176708E-2</v>
      </c>
      <c r="AH2384" s="227">
        <f t="shared" si="607"/>
        <v>0</v>
      </c>
      <c r="AI2384"/>
      <c r="AJ2384">
        <v>0</v>
      </c>
      <c r="AK2384" s="155">
        <v>0</v>
      </c>
      <c r="AL2384" s="155">
        <v>0</v>
      </c>
      <c r="AM2384" s="155">
        <v>0</v>
      </c>
      <c r="AN2384" s="155">
        <v>0</v>
      </c>
      <c r="AO2384" s="155">
        <v>0</v>
      </c>
      <c r="AP2384" s="155">
        <v>0</v>
      </c>
      <c r="AQ2384"/>
      <c r="AR2384" s="156">
        <v>8.2273682999999993E-3</v>
      </c>
      <c r="AS2384" s="156">
        <v>7.8291407000000007E-3</v>
      </c>
      <c r="AT2384" s="156">
        <v>3.9822768999999997E-4</v>
      </c>
      <c r="AU2384" s="156">
        <v>0</v>
      </c>
      <c r="AV2384" s="282">
        <f t="shared" si="600"/>
        <v>4.6937294E-7</v>
      </c>
      <c r="AW2384" s="282">
        <f t="shared" si="601"/>
        <v>1.4727355265189998E-9</v>
      </c>
      <c r="AX2384" s="283">
        <f t="shared" si="602"/>
        <v>0</v>
      </c>
      <c r="AY2384" s="157">
        <v>3.0125917999999998E-7</v>
      </c>
      <c r="AZ2384" s="157">
        <v>9.0897165999999997E-10</v>
      </c>
      <c r="BA2384" s="157">
        <v>2.4834403999999999E-14</v>
      </c>
      <c r="BB2384" s="157">
        <v>0</v>
      </c>
      <c r="BC2384" s="157">
        <v>0</v>
      </c>
      <c r="BD2384" s="157">
        <v>0</v>
      </c>
      <c r="BE2384" s="157">
        <v>1.6811376E-7</v>
      </c>
      <c r="BF2384" s="157">
        <v>0</v>
      </c>
      <c r="BG2384" s="157">
        <v>1.9582481999999999E-10</v>
      </c>
      <c r="BH2384" s="157">
        <v>9.6303932999999995E-11</v>
      </c>
      <c r="BI2384" s="157">
        <v>8.8639115000000003E-14</v>
      </c>
      <c r="BJ2384" s="157">
        <v>0</v>
      </c>
      <c r="BK2384" s="157">
        <v>0</v>
      </c>
      <c r="BL2384" s="157">
        <v>0</v>
      </c>
      <c r="BM2384" s="157">
        <v>0</v>
      </c>
      <c r="BN2384" s="157">
        <v>0</v>
      </c>
      <c r="BO2384" s="157">
        <v>2.7152164000000003E-10</v>
      </c>
      <c r="BP2384" s="157">
        <v>0</v>
      </c>
      <c r="BQ2384" s="157">
        <v>0</v>
      </c>
      <c r="BR2384" s="157">
        <v>0</v>
      </c>
      <c r="BS2384" s="157">
        <v>0</v>
      </c>
      <c r="BT2384" s="157">
        <v>0</v>
      </c>
      <c r="BU2384"/>
      <c r="BV2384" s="155">
        <v>1.4294637999999999E-5</v>
      </c>
      <c r="BW2384" s="155">
        <v>1.3500755000000001E-6</v>
      </c>
      <c r="BX2384" s="155">
        <v>9.0516220000000001E-6</v>
      </c>
      <c r="BY2384" s="155">
        <v>9.8697941999999994E-11</v>
      </c>
      <c r="BZ2384" s="155">
        <v>1.1121036E-6</v>
      </c>
      <c r="CA2384" s="155">
        <v>0</v>
      </c>
      <c r="CB2384" s="155">
        <v>2.5009419999999999E-6</v>
      </c>
      <c r="CC2384" s="155">
        <v>0</v>
      </c>
      <c r="CD2384" s="155">
        <v>0</v>
      </c>
      <c r="CE2384" s="155">
        <v>2.2765906000000001E-11</v>
      </c>
      <c r="CF2384" s="155">
        <v>0</v>
      </c>
      <c r="CG2384" s="155">
        <v>1.9213523000000001E-7</v>
      </c>
      <c r="CH2384" s="155">
        <v>0</v>
      </c>
      <c r="CI2384" s="155">
        <v>8.7637664999999996E-8</v>
      </c>
      <c r="CJ2384" s="155">
        <v>0</v>
      </c>
      <c r="CK2384" s="155">
        <v>0</v>
      </c>
      <c r="CL2384" s="155">
        <v>0</v>
      </c>
      <c r="CM2384"/>
      <c r="CN2384" s="284">
        <v>0</v>
      </c>
      <c r="CO2384" s="284">
        <v>0.32463272999999998</v>
      </c>
      <c r="CP2384" s="285">
        <v>0</v>
      </c>
      <c r="CQ2384" s="284">
        <v>9.2370199999999999E-4</v>
      </c>
      <c r="CR2384" s="284">
        <v>0</v>
      </c>
      <c r="CS2384" s="284">
        <v>0</v>
      </c>
      <c r="CT2384" s="284">
        <v>5.6448445000000003E-5</v>
      </c>
      <c r="CU2384" s="284">
        <v>0</v>
      </c>
      <c r="CV2384" s="284">
        <v>6.4618934000000005E-5</v>
      </c>
      <c r="CW2384" s="284">
        <v>3.0282807999999999E-5</v>
      </c>
      <c r="CX2384"/>
      <c r="CY2384"/>
      <c r="CZ2384"/>
      <c r="DA2384"/>
      <c r="DB2384" s="212"/>
      <c r="DC2384" s="48"/>
      <c r="DD2384" s="48"/>
      <c r="DE2384" s="48"/>
      <c r="DF2384" s="48"/>
      <c r="DG2384" s="48"/>
      <c r="DH2384" s="48"/>
      <c r="DI2384" s="48"/>
      <c r="DJ2384" s="48"/>
      <c r="DK2384" s="48"/>
      <c r="DL2384" s="48"/>
    </row>
    <row r="2385" spans="1:116" ht="14.4">
      <c r="A2385" t="s">
        <v>3261</v>
      </c>
      <c r="B2385" s="150" t="s">
        <v>325</v>
      </c>
      <c r="C2385" s="151" t="str">
        <f t="shared" si="594"/>
        <v>M.020.16.109</v>
      </c>
      <c r="D2385" s="54" t="s">
        <v>1405</v>
      </c>
      <c r="E2385" s="150" t="s">
        <v>352</v>
      </c>
      <c r="F2385" s="153" t="str">
        <f t="shared" si="595"/>
        <v>Lemonade in PET bottle NL</v>
      </c>
      <c r="G2385" s="154">
        <f t="shared" si="593"/>
        <v>0.89125460000000012</v>
      </c>
      <c r="H2385"/>
      <c r="I2385"/>
      <c r="J2385" s="227">
        <f t="shared" si="596"/>
        <v>0.20549073068785001</v>
      </c>
      <c r="K2385"/>
      <c r="L2385" s="280">
        <f t="shared" si="597"/>
        <v>1.1338365000000001E-7</v>
      </c>
      <c r="M2385" s="280">
        <f t="shared" si="598"/>
        <v>5.6090263304200007E-2</v>
      </c>
      <c r="N2385" s="281">
        <f t="shared" si="599"/>
        <v>1.5712164000000001E-2</v>
      </c>
      <c r="O2385" s="280">
        <v>0.13368819000000001</v>
      </c>
      <c r="P2385" s="219">
        <v>4.190849E-2</v>
      </c>
      <c r="Q2385" s="219">
        <v>7.7121528000000002E-3</v>
      </c>
      <c r="R2385" s="219">
        <v>0</v>
      </c>
      <c r="S2385" s="219">
        <v>0</v>
      </c>
      <c r="T2385" s="219">
        <v>0</v>
      </c>
      <c r="U2385" s="286">
        <v>1.1338365000000001E-7</v>
      </c>
      <c r="V2385" s="286">
        <v>2.7768041999999998E-6</v>
      </c>
      <c r="W2385" s="219">
        <v>0</v>
      </c>
      <c r="X2385" s="219">
        <v>0</v>
      </c>
      <c r="Y2385" s="219">
        <v>0</v>
      </c>
      <c r="Z2385" s="219">
        <v>6.4668436999999997E-3</v>
      </c>
      <c r="AA2385" s="219">
        <v>1.5712164000000001E-2</v>
      </c>
      <c r="AB2385" s="219">
        <v>0</v>
      </c>
      <c r="AC2385"/>
      <c r="AD2385" s="227">
        <f t="shared" si="603"/>
        <v>0.13368819000000001</v>
      </c>
      <c r="AE2385" s="227">
        <f t="shared" si="604"/>
        <v>4.9623532987850001E-2</v>
      </c>
      <c r="AF2385" s="227">
        <f t="shared" si="605"/>
        <v>6.5335583604199998E-2</v>
      </c>
      <c r="AG2385" s="227">
        <f t="shared" si="606"/>
        <v>5.6090263304200007E-2</v>
      </c>
      <c r="AH2385" s="227">
        <f t="shared" si="607"/>
        <v>0</v>
      </c>
      <c r="AI2385"/>
      <c r="AJ2385">
        <v>0</v>
      </c>
      <c r="AK2385" s="155">
        <v>0</v>
      </c>
      <c r="AL2385" s="155">
        <v>0</v>
      </c>
      <c r="AM2385" s="155">
        <v>0</v>
      </c>
      <c r="AN2385" s="155">
        <v>0</v>
      </c>
      <c r="AO2385" s="155">
        <v>0</v>
      </c>
      <c r="AP2385" s="155">
        <v>0</v>
      </c>
      <c r="AQ2385"/>
      <c r="AR2385" s="156">
        <v>2.8287646999999999E-2</v>
      </c>
      <c r="AS2385" s="156">
        <v>2.6490883E-2</v>
      </c>
      <c r="AT2385" s="156">
        <v>1.7967643000000001E-3</v>
      </c>
      <c r="AU2385" s="156">
        <v>0</v>
      </c>
      <c r="AV2385" s="282">
        <f t="shared" si="600"/>
        <v>1.5881824200000001E-6</v>
      </c>
      <c r="AW2385" s="282">
        <f t="shared" si="601"/>
        <v>6.6448383563859996E-9</v>
      </c>
      <c r="AX2385" s="283">
        <f t="shared" si="602"/>
        <v>0</v>
      </c>
      <c r="AY2385" s="157">
        <v>8.2708425999999996E-7</v>
      </c>
      <c r="AZ2385" s="157">
        <v>2.4955128999999999E-9</v>
      </c>
      <c r="BA2385" s="157">
        <v>6.8180975999999994E-14</v>
      </c>
      <c r="BB2385" s="157">
        <v>0</v>
      </c>
      <c r="BC2385" s="157">
        <v>0</v>
      </c>
      <c r="BD2385" s="157">
        <v>0</v>
      </c>
      <c r="BE2385" s="157">
        <v>7.6109816E-7</v>
      </c>
      <c r="BF2385" s="157">
        <v>0</v>
      </c>
      <c r="BG2385" s="157">
        <v>8.8655390000000001E-10</v>
      </c>
      <c r="BH2385" s="157">
        <v>3.1737629000000001E-10</v>
      </c>
      <c r="BI2385" s="157">
        <v>6.9628541000000001E-13</v>
      </c>
      <c r="BJ2385" s="157">
        <v>0</v>
      </c>
      <c r="BK2385" s="157">
        <v>0</v>
      </c>
      <c r="BL2385" s="157">
        <v>0</v>
      </c>
      <c r="BM2385" s="157">
        <v>0</v>
      </c>
      <c r="BN2385" s="157">
        <v>0</v>
      </c>
      <c r="BO2385" s="157">
        <v>2.9446307999999998E-9</v>
      </c>
      <c r="BP2385" s="157">
        <v>0</v>
      </c>
      <c r="BQ2385" s="157">
        <v>0</v>
      </c>
      <c r="BR2385" s="157">
        <v>0</v>
      </c>
      <c r="BS2385" s="157">
        <v>0</v>
      </c>
      <c r="BT2385" s="157">
        <v>0</v>
      </c>
      <c r="BU2385"/>
      <c r="BV2385" s="155">
        <v>4.6720398000000002E-5</v>
      </c>
      <c r="BW2385" s="155">
        <v>6.1121703999999999E-6</v>
      </c>
      <c r="BX2385" s="155">
        <v>2.4850543E-5</v>
      </c>
      <c r="BY2385" s="155">
        <v>3.2526590999999998E-10</v>
      </c>
      <c r="BZ2385" s="155">
        <v>5.0348049E-6</v>
      </c>
      <c r="CA2385" s="155">
        <v>0</v>
      </c>
      <c r="CB2385" s="155">
        <v>8.2420279E-6</v>
      </c>
      <c r="CC2385" s="155">
        <v>0</v>
      </c>
      <c r="CD2385" s="155">
        <v>0</v>
      </c>
      <c r="CE2385" s="155">
        <v>7.5026621000000006E-11</v>
      </c>
      <c r="CF2385" s="155">
        <v>0</v>
      </c>
      <c r="CG2385" s="155">
        <v>2.0836915000000001E-6</v>
      </c>
      <c r="CH2385" s="155">
        <v>0</v>
      </c>
      <c r="CI2385" s="155">
        <v>3.9676029000000001E-7</v>
      </c>
      <c r="CJ2385" s="155">
        <v>0</v>
      </c>
      <c r="CK2385" s="155">
        <v>0</v>
      </c>
      <c r="CL2385" s="155">
        <v>0</v>
      </c>
      <c r="CM2385"/>
      <c r="CN2385" s="284">
        <v>0</v>
      </c>
      <c r="CO2385" s="284">
        <v>0.89125458999999996</v>
      </c>
      <c r="CP2385" s="285">
        <v>0</v>
      </c>
      <c r="CQ2385" s="284">
        <v>4.1818580000000001E-3</v>
      </c>
      <c r="CR2385" s="284">
        <v>0</v>
      </c>
      <c r="CS2385" s="284">
        <v>0</v>
      </c>
      <c r="CT2385" s="284">
        <v>2.5555793999999999E-4</v>
      </c>
      <c r="CU2385" s="284">
        <v>0</v>
      </c>
      <c r="CV2385" s="284">
        <v>2.1295618E-4</v>
      </c>
      <c r="CW2385" s="284">
        <v>2.3788005000000001E-4</v>
      </c>
      <c r="CX2385"/>
      <c r="CY2385"/>
      <c r="CZ2385"/>
      <c r="DA2385"/>
      <c r="DB2385" s="212"/>
      <c r="DC2385" s="48"/>
      <c r="DD2385" s="48"/>
      <c r="DE2385" s="48"/>
      <c r="DF2385" s="48"/>
      <c r="DG2385" s="48"/>
      <c r="DH2385" s="48"/>
      <c r="DI2385" s="48"/>
      <c r="DJ2385" s="48"/>
      <c r="DK2385" s="48"/>
      <c r="DL2385" s="48"/>
    </row>
    <row r="2386" spans="1:116" ht="14.4">
      <c r="A2386" t="s">
        <v>3262</v>
      </c>
      <c r="B2386" s="150" t="s">
        <v>325</v>
      </c>
      <c r="C2386" s="151" t="str">
        <f t="shared" si="594"/>
        <v>M.020.16.110</v>
      </c>
      <c r="D2386" s="54" t="s">
        <v>1405</v>
      </c>
      <c r="E2386" s="150" t="s">
        <v>352</v>
      </c>
      <c r="F2386" s="153" t="str">
        <f t="shared" si="595"/>
        <v>Lemonade, w sugar and sweetners in PET bottle NL</v>
      </c>
      <c r="G2386" s="154">
        <f t="shared" si="593"/>
        <v>3.3321207333333334</v>
      </c>
      <c r="H2386"/>
      <c r="I2386"/>
      <c r="J2386" s="227">
        <f t="shared" si="596"/>
        <v>0.74344797849070998</v>
      </c>
      <c r="K2386"/>
      <c r="L2386" s="280">
        <f t="shared" si="597"/>
        <v>4.9322570999999998E-7</v>
      </c>
      <c r="M2386" s="280">
        <f t="shared" si="598"/>
        <v>0.22697417726499997</v>
      </c>
      <c r="N2386" s="281">
        <f t="shared" si="599"/>
        <v>1.6655198E-2</v>
      </c>
      <c r="O2386" s="280">
        <v>0.49981810999999998</v>
      </c>
      <c r="P2386" s="219">
        <v>0.16667129999999999</v>
      </c>
      <c r="Q2386" s="219">
        <v>3.3548330000000001E-2</v>
      </c>
      <c r="R2386" s="219">
        <v>0</v>
      </c>
      <c r="S2386" s="219">
        <v>0</v>
      </c>
      <c r="T2386" s="219">
        <v>0</v>
      </c>
      <c r="U2386" s="286">
        <v>4.9322570999999998E-7</v>
      </c>
      <c r="V2386" s="286">
        <v>1.2079265000000001E-5</v>
      </c>
      <c r="W2386" s="219">
        <v>0</v>
      </c>
      <c r="X2386" s="219">
        <v>0</v>
      </c>
      <c r="Y2386" s="219">
        <v>0</v>
      </c>
      <c r="Z2386" s="219">
        <v>2.6742467999999998E-2</v>
      </c>
      <c r="AA2386" s="219">
        <v>1.6655198E-2</v>
      </c>
      <c r="AB2386" s="219">
        <v>0</v>
      </c>
      <c r="AC2386"/>
      <c r="AD2386" s="227">
        <f t="shared" si="603"/>
        <v>0.49981810999999998</v>
      </c>
      <c r="AE2386" s="227">
        <f t="shared" si="604"/>
        <v>0.20023220249070997</v>
      </c>
      <c r="AF2386" s="227">
        <f t="shared" si="605"/>
        <v>0.21688690726499998</v>
      </c>
      <c r="AG2386" s="227">
        <f t="shared" si="606"/>
        <v>0.22697417726499999</v>
      </c>
      <c r="AH2386" s="227">
        <f t="shared" si="607"/>
        <v>0</v>
      </c>
      <c r="AI2386"/>
      <c r="AJ2386">
        <v>0</v>
      </c>
      <c r="AK2386" s="155">
        <v>0</v>
      </c>
      <c r="AL2386" s="155">
        <v>0</v>
      </c>
      <c r="AM2386" s="155">
        <v>0</v>
      </c>
      <c r="AN2386" s="155">
        <v>0</v>
      </c>
      <c r="AO2386" s="155">
        <v>0</v>
      </c>
      <c r="AP2386" s="155">
        <v>0</v>
      </c>
      <c r="AQ2386"/>
      <c r="AR2386" s="156">
        <v>0.10921051</v>
      </c>
      <c r="AS2386" s="156">
        <v>0.10206688999999999</v>
      </c>
      <c r="AT2386" s="156">
        <v>7.1436195000000001E-3</v>
      </c>
      <c r="AU2386" s="156">
        <v>0</v>
      </c>
      <c r="AV2386" s="282">
        <f t="shared" si="600"/>
        <v>6.1191178999999997E-6</v>
      </c>
      <c r="AW2386" s="282">
        <f t="shared" si="601"/>
        <v>2.6418711890539998E-8</v>
      </c>
      <c r="AX2386" s="283">
        <f t="shared" si="602"/>
        <v>0</v>
      </c>
      <c r="AY2386" s="157">
        <v>3.092208E-6</v>
      </c>
      <c r="AZ2386" s="157">
        <v>9.3299381E-9</v>
      </c>
      <c r="BA2386" s="157">
        <v>2.5490724000000001E-13</v>
      </c>
      <c r="BB2386" s="157">
        <v>0</v>
      </c>
      <c r="BC2386" s="157">
        <v>0</v>
      </c>
      <c r="BD2386" s="157">
        <v>0</v>
      </c>
      <c r="BE2386" s="157">
        <v>3.0269099000000001E-6</v>
      </c>
      <c r="BF2386" s="157">
        <v>0</v>
      </c>
      <c r="BG2386" s="157">
        <v>3.5258511000000001E-9</v>
      </c>
      <c r="BH2386" s="157">
        <v>1.380606E-9</v>
      </c>
      <c r="BI2386" s="157">
        <v>5.0707832999999998E-12</v>
      </c>
      <c r="BJ2386" s="157">
        <v>0</v>
      </c>
      <c r="BK2386" s="157">
        <v>0</v>
      </c>
      <c r="BL2386" s="157">
        <v>0</v>
      </c>
      <c r="BM2386" s="157">
        <v>0</v>
      </c>
      <c r="BN2386" s="157">
        <v>0</v>
      </c>
      <c r="BO2386" s="157">
        <v>1.2176990999999999E-8</v>
      </c>
      <c r="BP2386" s="157">
        <v>0</v>
      </c>
      <c r="BQ2386" s="157">
        <v>0</v>
      </c>
      <c r="BR2386" s="157">
        <v>0</v>
      </c>
      <c r="BS2386" s="157">
        <v>0</v>
      </c>
      <c r="BT2386" s="157">
        <v>0</v>
      </c>
      <c r="BU2386"/>
      <c r="BV2386" s="155">
        <v>1.8328994000000001E-4</v>
      </c>
      <c r="BW2386" s="155">
        <v>2.4308282999999999E-5</v>
      </c>
      <c r="BX2386" s="155">
        <v>9.2908368000000006E-5</v>
      </c>
      <c r="BY2386" s="155">
        <v>1.4149263000000001E-9</v>
      </c>
      <c r="BZ2386" s="155">
        <v>2.0023568000000002E-5</v>
      </c>
      <c r="CA2386" s="155">
        <v>0</v>
      </c>
      <c r="CB2386" s="155">
        <v>3.5853318E-5</v>
      </c>
      <c r="CC2386" s="155">
        <v>0</v>
      </c>
      <c r="CD2386" s="155">
        <v>0</v>
      </c>
      <c r="CE2386" s="155">
        <v>3.2637032000000001E-10</v>
      </c>
      <c r="CF2386" s="155">
        <v>0</v>
      </c>
      <c r="CG2386" s="155">
        <v>8.6167309999999998E-6</v>
      </c>
      <c r="CH2386" s="155">
        <v>0</v>
      </c>
      <c r="CI2386" s="155">
        <v>1.5779274E-6</v>
      </c>
      <c r="CJ2386" s="155">
        <v>0</v>
      </c>
      <c r="CK2386" s="155">
        <v>0</v>
      </c>
      <c r="CL2386" s="155">
        <v>0</v>
      </c>
      <c r="CM2386"/>
      <c r="CN2386" s="284">
        <v>0</v>
      </c>
      <c r="CO2386" s="284">
        <v>3.3321206999999999</v>
      </c>
      <c r="CP2386" s="285">
        <v>0</v>
      </c>
      <c r="CQ2386" s="284">
        <v>1.6631373000000001E-2</v>
      </c>
      <c r="CR2386" s="284">
        <v>0</v>
      </c>
      <c r="CS2386" s="284">
        <v>0</v>
      </c>
      <c r="CT2386" s="284">
        <v>1.0163615000000001E-3</v>
      </c>
      <c r="CU2386" s="284">
        <v>0</v>
      </c>
      <c r="CV2386" s="284">
        <v>9.2637220999999999E-4</v>
      </c>
      <c r="CW2386" s="284">
        <v>1.7323904E-3</v>
      </c>
      <c r="CX2386"/>
      <c r="CY2386"/>
      <c r="CZ2386"/>
      <c r="DA2386"/>
      <c r="DB2386" s="212"/>
      <c r="DC2386" s="48"/>
      <c r="DD2386" s="48"/>
      <c r="DE2386" s="48"/>
      <c r="DF2386" s="48"/>
      <c r="DG2386" s="48"/>
      <c r="DH2386" s="48"/>
      <c r="DI2386" s="48"/>
      <c r="DJ2386" s="48"/>
      <c r="DK2386" s="48"/>
      <c r="DL2386" s="48"/>
    </row>
    <row r="2387" spans="1:116" ht="14.4">
      <c r="A2387" t="s">
        <v>3263</v>
      </c>
      <c r="B2387" s="150" t="s">
        <v>325</v>
      </c>
      <c r="C2387" s="151" t="str">
        <f t="shared" si="594"/>
        <v>M.020.16.111</v>
      </c>
      <c r="D2387" s="54" t="s">
        <v>1405</v>
      </c>
      <c r="E2387" s="150" t="s">
        <v>352</v>
      </c>
      <c r="F2387" s="153" t="str">
        <f t="shared" si="595"/>
        <v>Mineral water in PET bottle, returnable NL</v>
      </c>
      <c r="G2387" s="154">
        <f t="shared" ref="G2387:G2457" si="608">O2387/0.15</f>
        <v>4.2604471333333338E-2</v>
      </c>
      <c r="H2387"/>
      <c r="I2387"/>
      <c r="J2387" s="227">
        <f t="shared" si="596"/>
        <v>8.5354218252591992E-3</v>
      </c>
      <c r="K2387"/>
      <c r="L2387" s="280">
        <f t="shared" si="597"/>
        <v>4.6697791999999997E-9</v>
      </c>
      <c r="M2387" s="280">
        <f t="shared" si="598"/>
        <v>1.23930678548E-3</v>
      </c>
      <c r="N2387" s="281">
        <f t="shared" si="599"/>
        <v>9.0543967E-4</v>
      </c>
      <c r="O2387" s="280">
        <v>6.3906707E-3</v>
      </c>
      <c r="P2387" s="219">
        <v>9.1078198000000003E-4</v>
      </c>
      <c r="Q2387" s="219">
        <v>3.1763001999999998E-4</v>
      </c>
      <c r="R2387" s="219">
        <v>0</v>
      </c>
      <c r="S2387" s="219">
        <v>0</v>
      </c>
      <c r="T2387" s="219">
        <v>0</v>
      </c>
      <c r="U2387" s="286">
        <v>4.6697791999999997E-9</v>
      </c>
      <c r="V2387" s="286">
        <v>1.1436448E-7</v>
      </c>
      <c r="W2387" s="219">
        <v>0</v>
      </c>
      <c r="X2387" s="219">
        <v>0</v>
      </c>
      <c r="Y2387" s="219">
        <v>0</v>
      </c>
      <c r="Z2387" s="286">
        <v>1.0780421E-5</v>
      </c>
      <c r="AA2387" s="219">
        <v>9.0543967E-4</v>
      </c>
      <c r="AB2387" s="219">
        <v>0</v>
      </c>
      <c r="AC2387"/>
      <c r="AD2387" s="227">
        <f t="shared" si="603"/>
        <v>6.3906707E-3</v>
      </c>
      <c r="AE2387" s="227">
        <f t="shared" si="604"/>
        <v>1.2285310342592E-3</v>
      </c>
      <c r="AF2387" s="227">
        <f t="shared" si="605"/>
        <v>2.1339660344799997E-3</v>
      </c>
      <c r="AG2387" s="227">
        <f t="shared" si="606"/>
        <v>1.2393067854800002E-3</v>
      </c>
      <c r="AH2387" s="227">
        <f t="shared" si="607"/>
        <v>0</v>
      </c>
      <c r="AI2387"/>
      <c r="AJ2387">
        <v>0</v>
      </c>
      <c r="AK2387" s="155">
        <v>0</v>
      </c>
      <c r="AL2387" s="155">
        <v>0</v>
      </c>
      <c r="AM2387" s="155">
        <v>0</v>
      </c>
      <c r="AN2387" s="155">
        <v>0</v>
      </c>
      <c r="AO2387" s="155">
        <v>0</v>
      </c>
      <c r="AP2387" s="155">
        <v>0</v>
      </c>
      <c r="AQ2387"/>
      <c r="AR2387" s="156">
        <v>9.7770412999999994E-4</v>
      </c>
      <c r="AS2387" s="156">
        <v>9.3537467999999999E-4</v>
      </c>
      <c r="AT2387" s="156">
        <v>4.2329451000000001E-5</v>
      </c>
      <c r="AU2387" s="156">
        <v>0</v>
      </c>
      <c r="AV2387" s="282">
        <f t="shared" si="600"/>
        <v>5.6077619000000002E-8</v>
      </c>
      <c r="AW2387" s="282">
        <f t="shared" si="601"/>
        <v>1.5654382795794999E-10</v>
      </c>
      <c r="AX2387" s="283">
        <f t="shared" si="602"/>
        <v>0</v>
      </c>
      <c r="AY2387" s="157">
        <v>3.9536948999999999E-8</v>
      </c>
      <c r="AZ2387" s="157">
        <v>1.1929251999999999E-10</v>
      </c>
      <c r="BA2387" s="157">
        <v>3.2592420000000001E-15</v>
      </c>
      <c r="BB2387" s="157">
        <v>0</v>
      </c>
      <c r="BC2387" s="157">
        <v>0</v>
      </c>
      <c r="BD2387" s="157">
        <v>0</v>
      </c>
      <c r="BE2387" s="157">
        <v>1.654067E-8</v>
      </c>
      <c r="BF2387" s="157">
        <v>0</v>
      </c>
      <c r="BG2387" s="157">
        <v>1.9267154E-11</v>
      </c>
      <c r="BH2387" s="157">
        <v>1.3071347999999999E-11</v>
      </c>
      <c r="BI2387" s="157">
        <v>7.5961595000000004E-16</v>
      </c>
      <c r="BJ2387" s="157">
        <v>0</v>
      </c>
      <c r="BK2387" s="157">
        <v>0</v>
      </c>
      <c r="BL2387" s="157">
        <v>0</v>
      </c>
      <c r="BM2387" s="157">
        <v>0</v>
      </c>
      <c r="BN2387" s="157">
        <v>0</v>
      </c>
      <c r="BO2387" s="157">
        <v>4.9087871000000001E-12</v>
      </c>
      <c r="BP2387" s="157">
        <v>0</v>
      </c>
      <c r="BQ2387" s="157">
        <v>0</v>
      </c>
      <c r="BR2387" s="157">
        <v>0</v>
      </c>
      <c r="BS2387" s="157">
        <v>0</v>
      </c>
      <c r="BT2387" s="157">
        <v>0</v>
      </c>
      <c r="BU2387"/>
      <c r="BV2387" s="155">
        <v>1.7817447999999999E-6</v>
      </c>
      <c r="BW2387" s="155">
        <v>1.3283358E-7</v>
      </c>
      <c r="BX2387" s="155">
        <v>1.1879256999999999E-6</v>
      </c>
      <c r="BY2387" s="155">
        <v>1.3396288E-11</v>
      </c>
      <c r="BZ2387" s="155">
        <v>1.0941959E-7</v>
      </c>
      <c r="CA2387" s="155">
        <v>0</v>
      </c>
      <c r="CB2387" s="155">
        <v>3.3945326000000001E-7</v>
      </c>
      <c r="CC2387" s="155">
        <v>0</v>
      </c>
      <c r="CD2387" s="155">
        <v>0</v>
      </c>
      <c r="CE2387" s="155">
        <v>3.0900200000000002E-12</v>
      </c>
      <c r="CF2387" s="155">
        <v>0</v>
      </c>
      <c r="CG2387" s="155">
        <v>3.4735757000000002E-9</v>
      </c>
      <c r="CH2387" s="155">
        <v>0</v>
      </c>
      <c r="CI2387" s="155">
        <v>8.6226471000000005E-9</v>
      </c>
      <c r="CJ2387" s="155">
        <v>0</v>
      </c>
      <c r="CK2387" s="155">
        <v>0</v>
      </c>
      <c r="CL2387" s="155">
        <v>0</v>
      </c>
      <c r="CM2387"/>
      <c r="CN2387" s="284">
        <v>0</v>
      </c>
      <c r="CO2387" s="284">
        <v>4.2604470999999998E-2</v>
      </c>
      <c r="CP2387" s="285">
        <v>0</v>
      </c>
      <c r="CQ2387" s="284">
        <v>9.0882800000000003E-5</v>
      </c>
      <c r="CR2387" s="284">
        <v>0</v>
      </c>
      <c r="CS2387" s="284">
        <v>0</v>
      </c>
      <c r="CT2387" s="284">
        <v>5.5539479E-6</v>
      </c>
      <c r="CU2387" s="284">
        <v>0</v>
      </c>
      <c r="CV2387" s="284">
        <v>8.7707383999999993E-6</v>
      </c>
      <c r="CW2387" s="284">
        <v>2.595164E-7</v>
      </c>
      <c r="CX2387"/>
      <c r="CY2387"/>
      <c r="CZ2387"/>
      <c r="DA2387"/>
      <c r="DB2387" s="212"/>
      <c r="DC2387" s="48"/>
      <c r="DD2387" s="48"/>
      <c r="DE2387" s="48"/>
      <c r="DF2387" s="48"/>
      <c r="DG2387" s="48"/>
      <c r="DH2387" s="48"/>
      <c r="DI2387" s="48"/>
      <c r="DJ2387" s="48"/>
      <c r="DK2387" s="48"/>
      <c r="DL2387" s="48"/>
    </row>
    <row r="2388" spans="1:116" ht="14.4">
      <c r="A2388" t="s">
        <v>3264</v>
      </c>
      <c r="B2388" s="150" t="s">
        <v>325</v>
      </c>
      <c r="C2388" s="151" t="str">
        <f t="shared" si="594"/>
        <v>M.020.16.112</v>
      </c>
      <c r="D2388" s="54" t="s">
        <v>1405</v>
      </c>
      <c r="E2388" s="150" t="s">
        <v>352</v>
      </c>
      <c r="F2388" s="153" t="str">
        <f t="shared" si="595"/>
        <v>Soft drink, cola w caffeine in PET bottle, returnable NL</v>
      </c>
      <c r="G2388" s="154">
        <f t="shared" si="608"/>
        <v>0.27998572666666666</v>
      </c>
      <c r="H2388"/>
      <c r="I2388"/>
      <c r="J2388" s="227">
        <f t="shared" si="596"/>
        <v>5.5580199482481996E-2</v>
      </c>
      <c r="K2388"/>
      <c r="L2388" s="280">
        <f t="shared" si="597"/>
        <v>3.3594392000000002E-8</v>
      </c>
      <c r="M2388" s="280">
        <f t="shared" si="598"/>
        <v>1.1282912188090001E-2</v>
      </c>
      <c r="N2388" s="281">
        <f t="shared" si="599"/>
        <v>2.2993947E-3</v>
      </c>
      <c r="O2388" s="280">
        <v>4.1997858999999998E-2</v>
      </c>
      <c r="P2388" s="219">
        <v>8.0532072000000007E-3</v>
      </c>
      <c r="Q2388" s="219">
        <v>2.2850304000000001E-3</v>
      </c>
      <c r="R2388" s="219">
        <v>0</v>
      </c>
      <c r="S2388" s="219">
        <v>0</v>
      </c>
      <c r="T2388" s="219">
        <v>0</v>
      </c>
      <c r="U2388" s="286">
        <v>3.3594392000000002E-8</v>
      </c>
      <c r="V2388" s="286">
        <v>8.2273808999999997E-7</v>
      </c>
      <c r="W2388" s="219">
        <v>0</v>
      </c>
      <c r="X2388" s="219">
        <v>0</v>
      </c>
      <c r="Y2388" s="219">
        <v>0</v>
      </c>
      <c r="Z2388" s="219">
        <v>9.4385184999999996E-4</v>
      </c>
      <c r="AA2388" s="219">
        <v>2.2993947E-3</v>
      </c>
      <c r="AB2388" s="219">
        <v>0</v>
      </c>
      <c r="AC2388"/>
      <c r="AD2388" s="227">
        <f t="shared" si="603"/>
        <v>4.1997858999999998E-2</v>
      </c>
      <c r="AE2388" s="227">
        <f t="shared" si="604"/>
        <v>1.0339093932482E-2</v>
      </c>
      <c r="AF2388" s="227">
        <f t="shared" si="605"/>
        <v>1.2638455038090001E-2</v>
      </c>
      <c r="AG2388" s="227">
        <f t="shared" si="606"/>
        <v>1.1282912188090001E-2</v>
      </c>
      <c r="AH2388" s="227">
        <f t="shared" si="607"/>
        <v>0</v>
      </c>
      <c r="AI2388"/>
      <c r="AJ2388">
        <v>0</v>
      </c>
      <c r="AK2388" s="155">
        <v>0</v>
      </c>
      <c r="AL2388" s="155">
        <v>0</v>
      </c>
      <c r="AM2388" s="155">
        <v>0</v>
      </c>
      <c r="AN2388" s="155">
        <v>0</v>
      </c>
      <c r="AO2388" s="155">
        <v>0</v>
      </c>
      <c r="AP2388" s="155">
        <v>0</v>
      </c>
      <c r="AQ2388"/>
      <c r="AR2388" s="156">
        <v>7.1731714999999996E-3</v>
      </c>
      <c r="AS2388" s="156">
        <v>6.7734257000000003E-3</v>
      </c>
      <c r="AT2388" s="156">
        <v>3.9974576999999997E-4</v>
      </c>
      <c r="AU2388" s="156">
        <v>0</v>
      </c>
      <c r="AV2388" s="282">
        <f t="shared" si="600"/>
        <v>4.0608067999999997E-7</v>
      </c>
      <c r="AW2388" s="282">
        <f t="shared" si="601"/>
        <v>1.4783497661379998E-9</v>
      </c>
      <c r="AX2388" s="283">
        <f t="shared" si="602"/>
        <v>0</v>
      </c>
      <c r="AY2388" s="157">
        <v>2.5982674999999998E-7</v>
      </c>
      <c r="AZ2388" s="157">
        <v>7.8396002999999998E-10</v>
      </c>
      <c r="BA2388" s="157">
        <v>2.1418908E-14</v>
      </c>
      <c r="BB2388" s="157">
        <v>0</v>
      </c>
      <c r="BC2388" s="157">
        <v>0</v>
      </c>
      <c r="BD2388" s="157">
        <v>0</v>
      </c>
      <c r="BE2388" s="157">
        <v>1.4625392999999999E-7</v>
      </c>
      <c r="BF2388" s="157">
        <v>0</v>
      </c>
      <c r="BG2388" s="157">
        <v>1.7036172E-10</v>
      </c>
      <c r="BH2388" s="157">
        <v>9.4035281999999996E-11</v>
      </c>
      <c r="BI2388" s="157">
        <v>1.9515523000000001E-13</v>
      </c>
      <c r="BJ2388" s="157">
        <v>0</v>
      </c>
      <c r="BK2388" s="157">
        <v>0</v>
      </c>
      <c r="BL2388" s="157">
        <v>0</v>
      </c>
      <c r="BM2388" s="157">
        <v>0</v>
      </c>
      <c r="BN2388" s="157">
        <v>0</v>
      </c>
      <c r="BO2388" s="157">
        <v>4.2977615999999999E-10</v>
      </c>
      <c r="BP2388" s="157">
        <v>0</v>
      </c>
      <c r="BQ2388" s="157">
        <v>0</v>
      </c>
      <c r="BR2388" s="157">
        <v>0</v>
      </c>
      <c r="BS2388" s="157">
        <v>0</v>
      </c>
      <c r="BT2388" s="157">
        <v>0</v>
      </c>
      <c r="BU2388"/>
      <c r="BV2388" s="155">
        <v>1.2771274E-5</v>
      </c>
      <c r="BW2388" s="155">
        <v>1.1745250999999999E-6</v>
      </c>
      <c r="BX2388" s="155">
        <v>7.8067449000000008E-6</v>
      </c>
      <c r="BY2388" s="155">
        <v>9.6372894999999997E-11</v>
      </c>
      <c r="BZ2388" s="155">
        <v>9.6749674999999991E-7</v>
      </c>
      <c r="CA2388" s="155">
        <v>0</v>
      </c>
      <c r="CB2388" s="155">
        <v>2.4420267999999999E-6</v>
      </c>
      <c r="CC2388" s="155">
        <v>0</v>
      </c>
      <c r="CD2388" s="155">
        <v>0</v>
      </c>
      <c r="CE2388" s="155">
        <v>2.2229604999999999E-11</v>
      </c>
      <c r="CF2388" s="155">
        <v>0</v>
      </c>
      <c r="CG2388" s="155">
        <v>3.0411993000000001E-7</v>
      </c>
      <c r="CH2388" s="155">
        <v>0</v>
      </c>
      <c r="CI2388" s="155">
        <v>7.6242136999999996E-8</v>
      </c>
      <c r="CJ2388" s="155">
        <v>0</v>
      </c>
      <c r="CK2388" s="155">
        <v>0</v>
      </c>
      <c r="CL2388" s="155">
        <v>0</v>
      </c>
      <c r="CM2388"/>
      <c r="CN2388" s="284">
        <v>0</v>
      </c>
      <c r="CO2388" s="284">
        <v>0.27998571999999999</v>
      </c>
      <c r="CP2388" s="285">
        <v>0</v>
      </c>
      <c r="CQ2388" s="284">
        <v>8.0359300000000002E-4</v>
      </c>
      <c r="CR2388" s="284">
        <v>0</v>
      </c>
      <c r="CS2388" s="284">
        <v>0</v>
      </c>
      <c r="CT2388" s="284">
        <v>4.9108452000000001E-5</v>
      </c>
      <c r="CU2388" s="284">
        <v>0</v>
      </c>
      <c r="CV2388" s="284">
        <v>6.3096693000000003E-5</v>
      </c>
      <c r="CW2388" s="284">
        <v>6.6673142000000005E-5</v>
      </c>
      <c r="CX2388"/>
      <c r="CY2388"/>
      <c r="CZ2388"/>
      <c r="DA2388"/>
      <c r="DB2388" s="212"/>
      <c r="DC2388" s="48"/>
      <c r="DD2388" s="48"/>
      <c r="DE2388" s="48"/>
      <c r="DF2388" s="48"/>
      <c r="DG2388" s="48"/>
      <c r="DH2388" s="48"/>
      <c r="DI2388" s="48"/>
      <c r="DJ2388" s="48"/>
      <c r="DK2388" s="48"/>
      <c r="DL2388" s="48"/>
    </row>
    <row r="2389" spans="1:116" ht="14.4">
      <c r="A2389" t="s">
        <v>3265</v>
      </c>
      <c r="B2389" s="150" t="s">
        <v>325</v>
      </c>
      <c r="C2389" s="151" t="str">
        <f t="shared" si="594"/>
        <v>M.020.16.113</v>
      </c>
      <c r="D2389" s="54" t="s">
        <v>1405</v>
      </c>
      <c r="E2389" s="150" t="s">
        <v>352</v>
      </c>
      <c r="F2389" s="153" t="str">
        <f t="shared" si="595"/>
        <v>Soft drink, light wo caffeine in PET bottle, returnable NL</v>
      </c>
      <c r="G2389" s="154">
        <f t="shared" si="608"/>
        <v>0.18526056666666668</v>
      </c>
      <c r="H2389"/>
      <c r="I2389"/>
      <c r="J2389" s="227">
        <f t="shared" si="596"/>
        <v>3.4583534221640004E-2</v>
      </c>
      <c r="K2389"/>
      <c r="L2389" s="280">
        <f t="shared" si="597"/>
        <v>1.9031980000000002E-8</v>
      </c>
      <c r="M2389" s="280">
        <f t="shared" si="598"/>
        <v>4.5230312896600003E-3</v>
      </c>
      <c r="N2389" s="281">
        <f t="shared" si="599"/>
        <v>2.2713988999999999E-3</v>
      </c>
      <c r="O2389" s="280">
        <v>2.7789085000000002E-2</v>
      </c>
      <c r="P2389" s="219">
        <v>3.0976757000000001E-3</v>
      </c>
      <c r="Q2389" s="219">
        <v>1.2945211999999999E-3</v>
      </c>
      <c r="R2389" s="219">
        <v>0</v>
      </c>
      <c r="S2389" s="219">
        <v>0</v>
      </c>
      <c r="T2389" s="219">
        <v>0</v>
      </c>
      <c r="U2389" s="286">
        <v>1.9031980000000002E-8</v>
      </c>
      <c r="V2389" s="286">
        <v>4.6609966000000001E-7</v>
      </c>
      <c r="W2389" s="219">
        <v>0</v>
      </c>
      <c r="X2389" s="219">
        <v>0</v>
      </c>
      <c r="Y2389" s="219">
        <v>0</v>
      </c>
      <c r="Z2389" s="219">
        <v>1.3036828999999999E-4</v>
      </c>
      <c r="AA2389" s="219">
        <v>2.2713988999999999E-3</v>
      </c>
      <c r="AB2389" s="219">
        <v>0</v>
      </c>
      <c r="AC2389"/>
      <c r="AD2389" s="227">
        <f t="shared" si="603"/>
        <v>2.7789085000000002E-2</v>
      </c>
      <c r="AE2389" s="227">
        <f t="shared" si="604"/>
        <v>4.3926820316399998E-3</v>
      </c>
      <c r="AF2389" s="227">
        <f t="shared" si="605"/>
        <v>6.6640618996599999E-3</v>
      </c>
      <c r="AG2389" s="227">
        <f t="shared" si="606"/>
        <v>4.5230312896600003E-3</v>
      </c>
      <c r="AH2389" s="227">
        <f t="shared" si="607"/>
        <v>0</v>
      </c>
      <c r="AI2389"/>
      <c r="AJ2389">
        <v>0</v>
      </c>
      <c r="AK2389" s="155">
        <v>0</v>
      </c>
      <c r="AL2389" s="155">
        <v>0</v>
      </c>
      <c r="AM2389" s="155">
        <v>0</v>
      </c>
      <c r="AN2389" s="155">
        <v>0</v>
      </c>
      <c r="AO2389" s="155">
        <v>0</v>
      </c>
      <c r="AP2389" s="155">
        <v>0</v>
      </c>
      <c r="AQ2389"/>
      <c r="AR2389" s="156">
        <v>3.9944701000000004E-3</v>
      </c>
      <c r="AS2389" s="156">
        <v>3.8060183000000001E-3</v>
      </c>
      <c r="AT2389" s="156">
        <v>1.8845181999999999E-4</v>
      </c>
      <c r="AU2389" s="156">
        <v>0</v>
      </c>
      <c r="AV2389" s="282">
        <f t="shared" si="600"/>
        <v>2.28178556E-7</v>
      </c>
      <c r="AW2389" s="282">
        <f t="shared" si="601"/>
        <v>6.9693721593100003E-10</v>
      </c>
      <c r="AX2389" s="283">
        <f t="shared" si="602"/>
        <v>0</v>
      </c>
      <c r="AY2389" s="157">
        <v>1.7192180999999999E-7</v>
      </c>
      <c r="AZ2389" s="157">
        <v>5.1872958999999996E-10</v>
      </c>
      <c r="BA2389" s="157">
        <v>1.4172433E-14</v>
      </c>
      <c r="BB2389" s="157">
        <v>0</v>
      </c>
      <c r="BC2389" s="157">
        <v>0</v>
      </c>
      <c r="BD2389" s="157">
        <v>0</v>
      </c>
      <c r="BE2389" s="157">
        <v>5.6256745999999997E-8</v>
      </c>
      <c r="BF2389" s="157">
        <v>0</v>
      </c>
      <c r="BG2389" s="157">
        <v>6.5529836000000001E-11</v>
      </c>
      <c r="BH2389" s="157">
        <v>5.3273105999999997E-11</v>
      </c>
      <c r="BI2389" s="157">
        <v>2.8249498000000002E-14</v>
      </c>
      <c r="BJ2389" s="157">
        <v>0</v>
      </c>
      <c r="BK2389" s="157">
        <v>0</v>
      </c>
      <c r="BL2389" s="157">
        <v>0</v>
      </c>
      <c r="BM2389" s="157">
        <v>0</v>
      </c>
      <c r="BN2389" s="157">
        <v>0</v>
      </c>
      <c r="BO2389" s="157">
        <v>5.9362262000000003E-11</v>
      </c>
      <c r="BP2389" s="157">
        <v>0</v>
      </c>
      <c r="BQ2389" s="157">
        <v>0</v>
      </c>
      <c r="BR2389" s="157">
        <v>0</v>
      </c>
      <c r="BS2389" s="157">
        <v>0</v>
      </c>
      <c r="BT2389" s="157">
        <v>0</v>
      </c>
      <c r="BU2389"/>
      <c r="BV2389" s="155">
        <v>7.4443506999999997E-6</v>
      </c>
      <c r="BW2389" s="155">
        <v>4.5178249000000002E-7</v>
      </c>
      <c r="BX2389" s="155">
        <v>5.1655561999999997E-6</v>
      </c>
      <c r="BY2389" s="155">
        <v>5.4597415999999999E-11</v>
      </c>
      <c r="BZ2389" s="155">
        <v>3.7214876999999999E-7</v>
      </c>
      <c r="CA2389" s="155">
        <v>0</v>
      </c>
      <c r="CB2389" s="155">
        <v>1.3834632000000001E-6</v>
      </c>
      <c r="CC2389" s="155">
        <v>0</v>
      </c>
      <c r="CD2389" s="155">
        <v>0</v>
      </c>
      <c r="CE2389" s="155">
        <v>1.2593572000000001E-11</v>
      </c>
      <c r="CF2389" s="155">
        <v>0</v>
      </c>
      <c r="CG2389" s="155">
        <v>4.2006163000000001E-8</v>
      </c>
      <c r="CH2389" s="155">
        <v>0</v>
      </c>
      <c r="CI2389" s="155">
        <v>2.9326627999999999E-8</v>
      </c>
      <c r="CJ2389" s="155">
        <v>0</v>
      </c>
      <c r="CK2389" s="155">
        <v>0</v>
      </c>
      <c r="CL2389" s="155">
        <v>0</v>
      </c>
      <c r="CM2389"/>
      <c r="CN2389" s="284">
        <v>0</v>
      </c>
      <c r="CO2389" s="284">
        <v>0.18526057000000001</v>
      </c>
      <c r="CP2389" s="285">
        <v>0</v>
      </c>
      <c r="CQ2389" s="284">
        <v>3.0910300000000003E-4</v>
      </c>
      <c r="CR2389" s="284">
        <v>0</v>
      </c>
      <c r="CS2389" s="284">
        <v>0</v>
      </c>
      <c r="CT2389" s="284">
        <v>1.8889623999999998E-5</v>
      </c>
      <c r="CU2389" s="284">
        <v>0</v>
      </c>
      <c r="CV2389" s="284">
        <v>3.5745698E-5</v>
      </c>
      <c r="CW2389" s="284">
        <v>9.6512031999999998E-6</v>
      </c>
      <c r="CX2389"/>
      <c r="CY2389"/>
      <c r="CZ2389"/>
      <c r="DA2389"/>
      <c r="DB2389" s="212"/>
      <c r="DC2389" s="48"/>
      <c r="DD2389" s="48"/>
      <c r="DE2389" s="48"/>
      <c r="DF2389" s="48"/>
      <c r="DG2389" s="48"/>
      <c r="DH2389" s="48"/>
      <c r="DI2389" s="48"/>
      <c r="DJ2389" s="48"/>
      <c r="DK2389" s="48"/>
      <c r="DL2389" s="48"/>
    </row>
    <row r="2390" spans="1:116" ht="14.4">
      <c r="A2390" t="s">
        <v>3266</v>
      </c>
      <c r="B2390" s="150" t="s">
        <v>325</v>
      </c>
      <c r="C2390" s="151" t="str">
        <f t="shared" si="594"/>
        <v>M.020.16.114</v>
      </c>
      <c r="D2390" s="54" t="s">
        <v>1405</v>
      </c>
      <c r="E2390" s="150" t="s">
        <v>352</v>
      </c>
      <c r="F2390" s="153" t="str">
        <f t="shared" si="595"/>
        <v>Soft drink, w sugar, sw&amp;caffeine in PET bottle, returnable NL</v>
      </c>
      <c r="G2390" s="154">
        <f t="shared" si="608"/>
        <v>0.21841437333333336</v>
      </c>
      <c r="H2390"/>
      <c r="I2390"/>
      <c r="J2390" s="227">
        <f t="shared" si="596"/>
        <v>4.1932369384743998E-2</v>
      </c>
      <c r="K2390"/>
      <c r="L2390" s="280">
        <f t="shared" si="597"/>
        <v>2.4128933999999999E-8</v>
      </c>
      <c r="M2390" s="280">
        <f t="shared" si="598"/>
        <v>6.8889920558099999E-3</v>
      </c>
      <c r="N2390" s="281">
        <f t="shared" si="599"/>
        <v>2.2811972000000001E-3</v>
      </c>
      <c r="O2390" s="280">
        <v>3.2762156000000001E-2</v>
      </c>
      <c r="P2390" s="219">
        <v>4.8321066999999999E-3</v>
      </c>
      <c r="Q2390" s="219">
        <v>1.6412069E-3</v>
      </c>
      <c r="R2390" s="219">
        <v>0</v>
      </c>
      <c r="S2390" s="219">
        <v>0</v>
      </c>
      <c r="T2390" s="219">
        <v>0</v>
      </c>
      <c r="U2390" s="286">
        <v>2.4128933999999999E-8</v>
      </c>
      <c r="V2390" s="286">
        <v>5.9092580999999995E-7</v>
      </c>
      <c r="W2390" s="219">
        <v>0</v>
      </c>
      <c r="X2390" s="219">
        <v>0</v>
      </c>
      <c r="Y2390" s="219">
        <v>0</v>
      </c>
      <c r="Z2390" s="219">
        <v>4.1508753000000002E-4</v>
      </c>
      <c r="AA2390" s="219">
        <v>2.2811972000000001E-3</v>
      </c>
      <c r="AB2390" s="219">
        <v>0</v>
      </c>
      <c r="AC2390"/>
      <c r="AD2390" s="227">
        <f t="shared" si="603"/>
        <v>3.2762156000000001E-2</v>
      </c>
      <c r="AE2390" s="227">
        <f t="shared" si="604"/>
        <v>6.4739286547439998E-3</v>
      </c>
      <c r="AF2390" s="227">
        <f t="shared" si="605"/>
        <v>8.7551017258100002E-3</v>
      </c>
      <c r="AG2390" s="227">
        <f t="shared" si="606"/>
        <v>6.8889920558099999E-3</v>
      </c>
      <c r="AH2390" s="227">
        <f t="shared" si="607"/>
        <v>0</v>
      </c>
      <c r="AI2390"/>
      <c r="AJ2390">
        <v>0</v>
      </c>
      <c r="AK2390" s="155">
        <v>0</v>
      </c>
      <c r="AL2390" s="155">
        <v>0</v>
      </c>
      <c r="AM2390" s="155">
        <v>0</v>
      </c>
      <c r="AN2390" s="155">
        <v>0</v>
      </c>
      <c r="AO2390" s="155">
        <v>0</v>
      </c>
      <c r="AP2390" s="155">
        <v>0</v>
      </c>
      <c r="AQ2390"/>
      <c r="AR2390" s="156">
        <v>5.1070140999999996E-3</v>
      </c>
      <c r="AS2390" s="156">
        <v>4.8446093999999999E-3</v>
      </c>
      <c r="AT2390" s="156">
        <v>2.6240475999999999E-4</v>
      </c>
      <c r="AU2390" s="156">
        <v>0</v>
      </c>
      <c r="AV2390" s="282">
        <f t="shared" si="600"/>
        <v>2.9044420799999996E-7</v>
      </c>
      <c r="AW2390" s="282">
        <f t="shared" si="601"/>
        <v>9.7043180128500015E-10</v>
      </c>
      <c r="AX2390" s="283">
        <f t="shared" si="602"/>
        <v>0</v>
      </c>
      <c r="AY2390" s="157">
        <v>2.0268853999999999E-7</v>
      </c>
      <c r="AZ2390" s="157">
        <v>6.1156024000000004E-10</v>
      </c>
      <c r="BA2390" s="157">
        <v>1.67087E-14</v>
      </c>
      <c r="BB2390" s="157">
        <v>0</v>
      </c>
      <c r="BC2390" s="157">
        <v>0</v>
      </c>
      <c r="BD2390" s="157">
        <v>0</v>
      </c>
      <c r="BE2390" s="157">
        <v>8.7755667999999995E-8</v>
      </c>
      <c r="BF2390" s="157">
        <v>0</v>
      </c>
      <c r="BG2390" s="157">
        <v>1.0222088999999999E-10</v>
      </c>
      <c r="BH2390" s="157">
        <v>6.7540176000000005E-11</v>
      </c>
      <c r="BI2390" s="157">
        <v>8.6666585000000001E-14</v>
      </c>
      <c r="BJ2390" s="157">
        <v>0</v>
      </c>
      <c r="BK2390" s="157">
        <v>0</v>
      </c>
      <c r="BL2390" s="157">
        <v>0</v>
      </c>
      <c r="BM2390" s="157">
        <v>0</v>
      </c>
      <c r="BN2390" s="157">
        <v>0</v>
      </c>
      <c r="BO2390" s="157">
        <v>1.8900711999999999E-10</v>
      </c>
      <c r="BP2390" s="157">
        <v>0</v>
      </c>
      <c r="BQ2390" s="157">
        <v>0</v>
      </c>
      <c r="BR2390" s="157">
        <v>0</v>
      </c>
      <c r="BS2390" s="157">
        <v>0</v>
      </c>
      <c r="BT2390" s="157">
        <v>0</v>
      </c>
      <c r="BU2390"/>
      <c r="BV2390" s="155">
        <v>9.3087805999999996E-6</v>
      </c>
      <c r="BW2390" s="155">
        <v>7.0474169000000004E-7</v>
      </c>
      <c r="BX2390" s="155">
        <v>6.0899723E-6</v>
      </c>
      <c r="BY2390" s="155">
        <v>6.9219149999999995E-11</v>
      </c>
      <c r="BZ2390" s="155">
        <v>5.8051995999999997E-7</v>
      </c>
      <c r="CA2390" s="155">
        <v>0</v>
      </c>
      <c r="CB2390" s="155">
        <v>1.7539684999999999E-6</v>
      </c>
      <c r="CC2390" s="155">
        <v>0</v>
      </c>
      <c r="CD2390" s="155">
        <v>0</v>
      </c>
      <c r="CE2390" s="155">
        <v>1.5966256000000001E-11</v>
      </c>
      <c r="CF2390" s="155">
        <v>0</v>
      </c>
      <c r="CG2390" s="155">
        <v>1.3374597999999999E-7</v>
      </c>
      <c r="CH2390" s="155">
        <v>0</v>
      </c>
      <c r="CI2390" s="155">
        <v>4.5747008999999999E-8</v>
      </c>
      <c r="CJ2390" s="155">
        <v>0</v>
      </c>
      <c r="CK2390" s="155">
        <v>0</v>
      </c>
      <c r="CL2390" s="155">
        <v>0</v>
      </c>
      <c r="CM2390"/>
      <c r="CN2390" s="284">
        <v>0</v>
      </c>
      <c r="CO2390" s="284">
        <v>0.21841437</v>
      </c>
      <c r="CP2390" s="285">
        <v>0</v>
      </c>
      <c r="CQ2390" s="284">
        <v>4.8217399999999998E-4</v>
      </c>
      <c r="CR2390" s="284">
        <v>0</v>
      </c>
      <c r="CS2390" s="284">
        <v>0</v>
      </c>
      <c r="CT2390" s="284">
        <v>2.9466183999999999E-5</v>
      </c>
      <c r="CU2390" s="284">
        <v>0</v>
      </c>
      <c r="CV2390" s="284">
        <v>4.5318753999999998E-5</v>
      </c>
      <c r="CW2390" s="284">
        <v>2.9608908999999998E-5</v>
      </c>
      <c r="CX2390"/>
      <c r="CY2390"/>
      <c r="CZ2390"/>
      <c r="DA2390"/>
      <c r="DB2390" s="212"/>
      <c r="DC2390" s="48"/>
      <c r="DD2390" s="48"/>
      <c r="DE2390" s="48"/>
      <c r="DF2390" s="48"/>
      <c r="DG2390" s="48"/>
      <c r="DH2390" s="48"/>
      <c r="DI2390" s="48"/>
      <c r="DJ2390" s="48"/>
      <c r="DK2390" s="48"/>
      <c r="DL2390" s="48"/>
    </row>
    <row r="2391" spans="1:116" ht="14.4">
      <c r="A2391" t="s">
        <v>3267</v>
      </c>
      <c r="B2391" s="150" t="s">
        <v>325</v>
      </c>
      <c r="C2391" s="151" t="str">
        <f t="shared" si="594"/>
        <v>M.020.16.115</v>
      </c>
      <c r="D2391" s="54" t="s">
        <v>1405</v>
      </c>
      <c r="E2391" s="150" t="s">
        <v>352</v>
      </c>
      <c r="F2391" s="153" t="str">
        <f t="shared" si="595"/>
        <v>Tea in cardboard box NL</v>
      </c>
      <c r="G2391" s="154">
        <f t="shared" si="608"/>
        <v>11.847922000000001</v>
      </c>
      <c r="H2391"/>
      <c r="I2391"/>
      <c r="J2391" s="227">
        <f t="shared" si="596"/>
        <v>3.6285020153695999</v>
      </c>
      <c r="K2391"/>
      <c r="L2391" s="280">
        <f t="shared" si="597"/>
        <v>1.1845416E-6</v>
      </c>
      <c r="M2391" s="280">
        <f t="shared" si="598"/>
        <v>0.74366523082800007</v>
      </c>
      <c r="N2391" s="281">
        <f t="shared" si="599"/>
        <v>1.1076473</v>
      </c>
      <c r="O2391" s="280">
        <v>1.7771882999999999</v>
      </c>
      <c r="P2391" s="219">
        <v>0.39509883000000001</v>
      </c>
      <c r="Q2391" s="219">
        <v>8.0570401E-2</v>
      </c>
      <c r="R2391" s="219">
        <v>0</v>
      </c>
      <c r="S2391" s="219">
        <v>0</v>
      </c>
      <c r="T2391" s="219">
        <v>0</v>
      </c>
      <c r="U2391" s="286">
        <v>1.1845416E-6</v>
      </c>
      <c r="V2391" s="286">
        <v>2.9009828000000001E-5</v>
      </c>
      <c r="W2391" s="219">
        <v>0</v>
      </c>
      <c r="X2391" s="219">
        <v>0</v>
      </c>
      <c r="Y2391" s="219">
        <v>0</v>
      </c>
      <c r="Z2391" s="219">
        <v>0.26796699000000002</v>
      </c>
      <c r="AA2391" s="219">
        <v>1.1076473</v>
      </c>
      <c r="AB2391" s="219">
        <v>0</v>
      </c>
      <c r="AC2391"/>
      <c r="AD2391" s="227">
        <f t="shared" si="603"/>
        <v>1.7771882999999999</v>
      </c>
      <c r="AE2391" s="227">
        <f t="shared" si="604"/>
        <v>0.47569942536960003</v>
      </c>
      <c r="AF2391" s="227">
        <f t="shared" si="605"/>
        <v>1.5833455408280002</v>
      </c>
      <c r="AG2391" s="227">
        <f t="shared" si="606"/>
        <v>0.74366523082800007</v>
      </c>
      <c r="AH2391" s="227">
        <f t="shared" si="607"/>
        <v>0</v>
      </c>
      <c r="AI2391"/>
      <c r="AJ2391">
        <v>0</v>
      </c>
      <c r="AK2391" s="155">
        <v>0</v>
      </c>
      <c r="AL2391" s="155">
        <v>0</v>
      </c>
      <c r="AM2391" s="155">
        <v>0</v>
      </c>
      <c r="AN2391" s="155">
        <v>0</v>
      </c>
      <c r="AO2391" s="155">
        <v>0</v>
      </c>
      <c r="AP2391" s="155">
        <v>0</v>
      </c>
      <c r="AQ2391"/>
      <c r="AR2391" s="156">
        <v>0.34820315000000002</v>
      </c>
      <c r="AS2391" s="156">
        <v>0.30307965999999997</v>
      </c>
      <c r="AT2391" s="156">
        <v>4.5123489000000003E-2</v>
      </c>
      <c r="AU2391" s="156">
        <v>0</v>
      </c>
      <c r="AV2391" s="282">
        <f t="shared" si="600"/>
        <v>1.81702437E-5</v>
      </c>
      <c r="AW2391" s="282">
        <f t="shared" si="601"/>
        <v>1.6687681306904002E-7</v>
      </c>
      <c r="AX2391" s="283">
        <f t="shared" si="602"/>
        <v>0</v>
      </c>
      <c r="AY2391" s="157">
        <v>1.0994872E-5</v>
      </c>
      <c r="AZ2391" s="157">
        <v>3.3174182000000002E-8</v>
      </c>
      <c r="BA2391" s="157">
        <v>9.0636603999999996E-13</v>
      </c>
      <c r="BB2391" s="157">
        <v>0</v>
      </c>
      <c r="BC2391" s="157">
        <v>0</v>
      </c>
      <c r="BD2391" s="157">
        <v>0</v>
      </c>
      <c r="BE2391" s="157">
        <v>7.1753717000000002E-6</v>
      </c>
      <c r="BF2391" s="157">
        <v>0</v>
      </c>
      <c r="BG2391" s="157">
        <v>8.3581251999999997E-9</v>
      </c>
      <c r="BH2391" s="157">
        <v>3.3156935E-9</v>
      </c>
      <c r="BI2391" s="157">
        <v>1.1056003E-11</v>
      </c>
      <c r="BJ2391" s="157">
        <v>0</v>
      </c>
      <c r="BK2391" s="157">
        <v>0</v>
      </c>
      <c r="BL2391" s="157">
        <v>0</v>
      </c>
      <c r="BM2391" s="157">
        <v>0</v>
      </c>
      <c r="BN2391" s="157">
        <v>0</v>
      </c>
      <c r="BO2391" s="157">
        <v>1.2201685000000001E-7</v>
      </c>
      <c r="BP2391" s="157">
        <v>0</v>
      </c>
      <c r="BQ2391" s="157">
        <v>0</v>
      </c>
      <c r="BR2391" s="157">
        <v>0</v>
      </c>
      <c r="BS2391" s="157">
        <v>0</v>
      </c>
      <c r="BT2391" s="157">
        <v>0</v>
      </c>
      <c r="BU2391"/>
      <c r="BV2391" s="155">
        <v>6.1163421999999999E-4</v>
      </c>
      <c r="BW2391" s="155">
        <v>5.7623441E-5</v>
      </c>
      <c r="BX2391" s="155">
        <v>3.303515E-4</v>
      </c>
      <c r="BY2391" s="155">
        <v>3.398118E-9</v>
      </c>
      <c r="BZ2391" s="155">
        <v>4.7466409000000001E-5</v>
      </c>
      <c r="CA2391" s="155">
        <v>0</v>
      </c>
      <c r="CB2391" s="155">
        <v>8.6106110999999995E-5</v>
      </c>
      <c r="CC2391" s="155">
        <v>0</v>
      </c>
      <c r="CD2391" s="155">
        <v>0</v>
      </c>
      <c r="CE2391" s="155">
        <v>7.8381808999999996E-10</v>
      </c>
      <c r="CF2391" s="155">
        <v>0</v>
      </c>
      <c r="CG2391" s="155">
        <v>8.6342049999999998E-5</v>
      </c>
      <c r="CH2391" s="155">
        <v>0</v>
      </c>
      <c r="CI2391" s="155">
        <v>3.7405195E-6</v>
      </c>
      <c r="CJ2391" s="155">
        <v>0</v>
      </c>
      <c r="CK2391" s="155">
        <v>0</v>
      </c>
      <c r="CL2391" s="155">
        <v>0</v>
      </c>
      <c r="CM2391"/>
      <c r="CN2391" s="284">
        <v>0</v>
      </c>
      <c r="CO2391" s="284">
        <v>11.847922000000001</v>
      </c>
      <c r="CP2391" s="285">
        <v>0</v>
      </c>
      <c r="CQ2391" s="284">
        <v>3.9425119000000002E-2</v>
      </c>
      <c r="CR2391" s="284">
        <v>0</v>
      </c>
      <c r="CS2391" s="284">
        <v>0</v>
      </c>
      <c r="CT2391" s="284">
        <v>2.4093124E-3</v>
      </c>
      <c r="CU2391" s="284">
        <v>0</v>
      </c>
      <c r="CV2391" s="284">
        <v>2.2247957000000001E-3</v>
      </c>
      <c r="CW2391" s="284">
        <v>3.7771904999999999E-3</v>
      </c>
      <c r="CX2391"/>
      <c r="CY2391"/>
      <c r="CZ2391"/>
      <c r="DA2391"/>
      <c r="DB2391" s="212"/>
      <c r="DC2391" s="48"/>
      <c r="DD2391" s="48"/>
      <c r="DE2391" s="48"/>
      <c r="DF2391" s="48"/>
      <c r="DG2391" s="48"/>
      <c r="DH2391" s="48"/>
      <c r="DI2391" s="48"/>
      <c r="DJ2391" s="48"/>
      <c r="DK2391" s="48"/>
      <c r="DL2391" s="48"/>
    </row>
    <row r="2392" spans="1:116" ht="14.4">
      <c r="B2392" s="150"/>
      <c r="C2392" s="151"/>
      <c r="D2392" s="51" t="s">
        <v>1406</v>
      </c>
      <c r="E2392" s="150"/>
      <c r="F2392"/>
      <c r="G2392"/>
      <c r="H2392"/>
      <c r="I2392"/>
      <c r="J2392"/>
      <c r="K2392"/>
      <c r="L2392"/>
      <c r="M2392"/>
      <c r="N2392" s="174"/>
      <c r="O2392"/>
      <c r="P2392"/>
      <c r="Q2392"/>
      <c r="R2392"/>
      <c r="S2392"/>
      <c r="T2392"/>
      <c r="U2392" s="53"/>
      <c r="V2392" s="53"/>
      <c r="W2392"/>
      <c r="X2392"/>
      <c r="Y2392"/>
      <c r="Z2392"/>
      <c r="AA2392"/>
      <c r="AB2392"/>
      <c r="AC2392"/>
      <c r="AD2392"/>
      <c r="AE2392"/>
      <c r="AF2392"/>
      <c r="AG2392"/>
      <c r="AH2392"/>
      <c r="AI2392"/>
      <c r="AJ2392"/>
      <c r="AK2392"/>
      <c r="AL2392"/>
      <c r="AM2392"/>
      <c r="AN2392"/>
      <c r="AO2392"/>
      <c r="AP2392"/>
      <c r="AQ2392"/>
      <c r="AR2392"/>
      <c r="AS2392"/>
      <c r="AT2392"/>
      <c r="AU2392"/>
      <c r="AX2392" s="19"/>
      <c r="AY2392"/>
      <c r="AZ2392"/>
      <c r="BA2392"/>
      <c r="BB2392"/>
      <c r="BC2392"/>
      <c r="BD2392"/>
      <c r="BE2392"/>
      <c r="BF2392"/>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c r="CP2392" s="117"/>
      <c r="CQ2392"/>
      <c r="CR2392"/>
      <c r="CS2392"/>
      <c r="CT2392"/>
      <c r="CU2392"/>
      <c r="CV2392"/>
      <c r="CW2392"/>
      <c r="CX2392"/>
      <c r="CY2392"/>
      <c r="CZ2392"/>
      <c r="DA2392"/>
      <c r="DB2392" s="212"/>
      <c r="DC2392" s="48"/>
      <c r="DD2392" s="48"/>
      <c r="DE2392" s="48"/>
      <c r="DF2392" s="48"/>
      <c r="DG2392" s="48"/>
      <c r="DH2392" s="48"/>
      <c r="DI2392" s="48"/>
      <c r="DJ2392" s="48"/>
      <c r="DK2392" s="48"/>
      <c r="DL2392" s="48"/>
    </row>
    <row r="2393" spans="1:116" ht="14.4">
      <c r="A2393" t="s">
        <v>3268</v>
      </c>
      <c r="B2393" s="150" t="s">
        <v>325</v>
      </c>
      <c r="C2393" s="151" t="str">
        <f t="shared" si="594"/>
        <v>M.020.17.101</v>
      </c>
      <c r="D2393" s="54" t="s">
        <v>1406</v>
      </c>
      <c r="E2393" s="150" t="s">
        <v>352</v>
      </c>
      <c r="F2393" s="153" t="str">
        <f t="shared" si="595"/>
        <v>Almonds, blanced unsalted in plastic foil per 500 gram NL</v>
      </c>
      <c r="G2393" s="154">
        <f t="shared" si="608"/>
        <v>2.7742733999999998</v>
      </c>
      <c r="H2393"/>
      <c r="I2393"/>
      <c r="J2393" s="227">
        <f t="shared" si="596"/>
        <v>1.87408663342219</v>
      </c>
      <c r="K2393"/>
      <c r="L2393" s="280">
        <f t="shared" si="597"/>
        <v>3.2869009000000002E-7</v>
      </c>
      <c r="M2393" s="280">
        <f t="shared" si="598"/>
        <v>0.25568869473209999</v>
      </c>
      <c r="N2393" s="281">
        <f t="shared" si="599"/>
        <v>1.2022565999999999</v>
      </c>
      <c r="O2393" s="280">
        <v>0.41614100999999998</v>
      </c>
      <c r="P2393" s="219">
        <v>0.17606280999999999</v>
      </c>
      <c r="Q2393" s="219">
        <v>2.2356911E-2</v>
      </c>
      <c r="R2393" s="219">
        <v>0</v>
      </c>
      <c r="S2393" s="219">
        <v>0</v>
      </c>
      <c r="T2393" s="219">
        <v>0</v>
      </c>
      <c r="U2393" s="286">
        <v>3.2869009000000002E-7</v>
      </c>
      <c r="V2393" s="286">
        <v>8.0497320999999993E-6</v>
      </c>
      <c r="W2393" s="219">
        <v>0</v>
      </c>
      <c r="X2393" s="219">
        <v>0</v>
      </c>
      <c r="Y2393" s="219">
        <v>0</v>
      </c>
      <c r="Z2393" s="219">
        <v>5.7260923999999998E-2</v>
      </c>
      <c r="AA2393" s="219">
        <v>1.2022565999999999</v>
      </c>
      <c r="AB2393" s="219">
        <v>0</v>
      </c>
      <c r="AC2393"/>
      <c r="AD2393" s="227">
        <f t="shared" si="603"/>
        <v>0.41614100999999998</v>
      </c>
      <c r="AE2393" s="227">
        <f t="shared" si="604"/>
        <v>0.19842809942219</v>
      </c>
      <c r="AF2393" s="227">
        <f t="shared" si="605"/>
        <v>1.4006843707320999</v>
      </c>
      <c r="AG2393" s="227">
        <f t="shared" si="606"/>
        <v>0.25568869473209999</v>
      </c>
      <c r="AH2393" s="227">
        <f t="shared" si="607"/>
        <v>0</v>
      </c>
      <c r="AI2393"/>
      <c r="AJ2393">
        <v>0</v>
      </c>
      <c r="AK2393" s="155">
        <v>0</v>
      </c>
      <c r="AL2393" s="155">
        <v>0</v>
      </c>
      <c r="AM2393" s="155">
        <v>0</v>
      </c>
      <c r="AN2393" s="155">
        <v>0</v>
      </c>
      <c r="AO2393" s="155">
        <v>0</v>
      </c>
      <c r="AP2393" s="155">
        <v>0</v>
      </c>
      <c r="AQ2393"/>
      <c r="AR2393" s="156">
        <v>0.10668424999999999</v>
      </c>
      <c r="AS2393" s="156">
        <v>9.6276866000000003E-2</v>
      </c>
      <c r="AT2393" s="156">
        <v>1.0407389E-2</v>
      </c>
      <c r="AU2393" s="156">
        <v>0</v>
      </c>
      <c r="AV2393" s="282">
        <f t="shared" si="600"/>
        <v>5.7719943E-6</v>
      </c>
      <c r="AW2393" s="282">
        <f t="shared" si="601"/>
        <v>3.8488865392110002E-8</v>
      </c>
      <c r="AX2393" s="283">
        <f t="shared" si="602"/>
        <v>0</v>
      </c>
      <c r="AY2393" s="157">
        <v>2.5745257000000001E-6</v>
      </c>
      <c r="AZ2393" s="157">
        <v>7.7679654999999994E-9</v>
      </c>
      <c r="BA2393" s="157">
        <v>2.1223190999999999E-13</v>
      </c>
      <c r="BB2393" s="157">
        <v>0</v>
      </c>
      <c r="BC2393" s="157">
        <v>0</v>
      </c>
      <c r="BD2393" s="157">
        <v>0</v>
      </c>
      <c r="BE2393" s="157">
        <v>3.1974685999999999E-6</v>
      </c>
      <c r="BF2393" s="157">
        <v>0</v>
      </c>
      <c r="BG2393" s="157">
        <v>3.7245238999999999E-9</v>
      </c>
      <c r="BH2393" s="157">
        <v>9.2004835999999998E-10</v>
      </c>
      <c r="BI2393" s="157">
        <v>2.7654002E-12</v>
      </c>
      <c r="BJ2393" s="157">
        <v>0</v>
      </c>
      <c r="BK2393" s="157">
        <v>0</v>
      </c>
      <c r="BL2393" s="157">
        <v>0</v>
      </c>
      <c r="BM2393" s="157">
        <v>0</v>
      </c>
      <c r="BN2393" s="157">
        <v>0</v>
      </c>
      <c r="BO2393" s="157">
        <v>2.607335E-8</v>
      </c>
      <c r="BP2393" s="157">
        <v>0</v>
      </c>
      <c r="BQ2393" s="157">
        <v>0</v>
      </c>
      <c r="BR2393" s="157">
        <v>0</v>
      </c>
      <c r="BS2393" s="157">
        <v>0</v>
      </c>
      <c r="BT2393" s="157">
        <v>0</v>
      </c>
      <c r="BU2393"/>
      <c r="BV2393" s="155">
        <v>1.6819504999999999E-4</v>
      </c>
      <c r="BW2393" s="155">
        <v>2.5677993000000001E-5</v>
      </c>
      <c r="BX2393" s="155">
        <v>7.7354103E-5</v>
      </c>
      <c r="BY2393" s="155">
        <v>9.4291973999999997E-10</v>
      </c>
      <c r="BZ2393" s="155">
        <v>2.1151845999999999E-5</v>
      </c>
      <c r="CA2393" s="155">
        <v>0</v>
      </c>
      <c r="CB2393" s="155">
        <v>2.3892976000000001E-5</v>
      </c>
      <c r="CC2393" s="155">
        <v>0</v>
      </c>
      <c r="CD2393" s="155">
        <v>0</v>
      </c>
      <c r="CE2393" s="155">
        <v>2.1749613999999999E-10</v>
      </c>
      <c r="CF2393" s="155">
        <v>0</v>
      </c>
      <c r="CG2393" s="155">
        <v>1.8450129000000001E-5</v>
      </c>
      <c r="CH2393" s="155">
        <v>0</v>
      </c>
      <c r="CI2393" s="155">
        <v>1.6668395999999999E-6</v>
      </c>
      <c r="CJ2393" s="155">
        <v>0</v>
      </c>
      <c r="CK2393" s="155">
        <v>0</v>
      </c>
      <c r="CL2393" s="155">
        <v>0</v>
      </c>
      <c r="CM2393"/>
      <c r="CN2393" s="284">
        <v>0</v>
      </c>
      <c r="CO2393" s="284">
        <v>2.7742733999999998</v>
      </c>
      <c r="CP2393" s="285">
        <v>0</v>
      </c>
      <c r="CQ2393" s="284">
        <v>1.7568509E-2</v>
      </c>
      <c r="CR2393" s="284">
        <v>0</v>
      </c>
      <c r="CS2393" s="284">
        <v>0</v>
      </c>
      <c r="CT2393" s="284">
        <v>1.0736309E-3</v>
      </c>
      <c r="CU2393" s="284">
        <v>0</v>
      </c>
      <c r="CV2393" s="284">
        <v>6.1734284999999996E-4</v>
      </c>
      <c r="CW2393" s="284">
        <v>9.4477571E-4</v>
      </c>
      <c r="CX2393"/>
      <c r="CY2393"/>
      <c r="CZ2393"/>
      <c r="DA2393"/>
      <c r="DB2393" s="212"/>
      <c r="DC2393" s="48"/>
      <c r="DD2393" s="48"/>
      <c r="DE2393" s="48"/>
      <c r="DF2393" s="48"/>
      <c r="DG2393" s="48"/>
      <c r="DH2393" s="48"/>
      <c r="DI2393" s="48"/>
      <c r="DJ2393" s="48"/>
      <c r="DK2393" s="48"/>
      <c r="DL2393" s="48"/>
    </row>
    <row r="2394" spans="1:116" ht="14.4">
      <c r="A2394" t="s">
        <v>3269</v>
      </c>
      <c r="B2394" s="150" t="s">
        <v>325</v>
      </c>
      <c r="C2394" s="151" t="str">
        <f t="shared" ref="C2394:C2463" si="609">MID(A2394,1,12)</f>
        <v>M.020.17.102</v>
      </c>
      <c r="D2394" s="54" t="s">
        <v>1406</v>
      </c>
      <c r="E2394" s="150" t="s">
        <v>352</v>
      </c>
      <c r="F2394" s="153" t="str">
        <f t="shared" ref="F2394:F2463" si="610">MID(A2394, 21,85)</f>
        <v>Cashew nuts, unsalted in plastic foil per 500 gram NL</v>
      </c>
      <c r="G2394" s="154">
        <f t="shared" si="608"/>
        <v>2.6689245333333336</v>
      </c>
      <c r="H2394"/>
      <c r="I2394"/>
      <c r="J2394" s="227">
        <f t="shared" si="596"/>
        <v>1.2670029790623001</v>
      </c>
      <c r="K2394"/>
      <c r="L2394" s="280">
        <f t="shared" si="597"/>
        <v>1.3272502999999999E-6</v>
      </c>
      <c r="M2394" s="280">
        <f t="shared" si="598"/>
        <v>0.308685911812</v>
      </c>
      <c r="N2394" s="281">
        <f t="shared" si="599"/>
        <v>0.55797706000000002</v>
      </c>
      <c r="O2394" s="280">
        <v>0.40033868</v>
      </c>
      <c r="P2394" s="219">
        <v>0.13463990000000001</v>
      </c>
      <c r="Q2394" s="219">
        <v>9.0277189999999993E-2</v>
      </c>
      <c r="R2394" s="219">
        <v>0</v>
      </c>
      <c r="S2394" s="219">
        <v>0</v>
      </c>
      <c r="T2394" s="219">
        <v>0</v>
      </c>
      <c r="U2394" s="286">
        <v>1.3272502999999999E-6</v>
      </c>
      <c r="V2394" s="286">
        <v>3.2504812E-5</v>
      </c>
      <c r="W2394" s="219">
        <v>0</v>
      </c>
      <c r="X2394" s="219">
        <v>0</v>
      </c>
      <c r="Y2394" s="219">
        <v>0</v>
      </c>
      <c r="Z2394" s="219">
        <v>8.3736317000000005E-2</v>
      </c>
      <c r="AA2394" s="219">
        <v>0.55797706000000002</v>
      </c>
      <c r="AB2394" s="219">
        <v>0</v>
      </c>
      <c r="AC2394"/>
      <c r="AD2394" s="227">
        <f t="shared" si="603"/>
        <v>0.40033868</v>
      </c>
      <c r="AE2394" s="227">
        <f t="shared" si="604"/>
        <v>0.2249509220623</v>
      </c>
      <c r="AF2394" s="227">
        <f t="shared" si="605"/>
        <v>0.78292665481199997</v>
      </c>
      <c r="AG2394" s="227">
        <f t="shared" si="606"/>
        <v>0.308685911812</v>
      </c>
      <c r="AH2394" s="227">
        <f t="shared" si="607"/>
        <v>0</v>
      </c>
      <c r="AI2394"/>
      <c r="AJ2394">
        <v>0</v>
      </c>
      <c r="AK2394" s="155">
        <v>0</v>
      </c>
      <c r="AL2394" s="155">
        <v>0</v>
      </c>
      <c r="AM2394" s="155">
        <v>0</v>
      </c>
      <c r="AN2394" s="155">
        <v>0</v>
      </c>
      <c r="AO2394" s="155">
        <v>0</v>
      </c>
      <c r="AP2394" s="155">
        <v>0</v>
      </c>
      <c r="AQ2394"/>
      <c r="AR2394" s="156">
        <v>9.6205152000000002E-2</v>
      </c>
      <c r="AS2394" s="156">
        <v>8.2098143999999998E-2</v>
      </c>
      <c r="AT2394" s="156">
        <v>1.4107008000000001E-2</v>
      </c>
      <c r="AU2394" s="156">
        <v>0</v>
      </c>
      <c r="AV2394" s="282">
        <f t="shared" si="600"/>
        <v>4.9219511000000005E-6</v>
      </c>
      <c r="AW2394" s="282">
        <f t="shared" si="601"/>
        <v>5.2170887987029995E-8</v>
      </c>
      <c r="AX2394" s="283">
        <f t="shared" si="602"/>
        <v>0</v>
      </c>
      <c r="AY2394" s="157">
        <v>2.476762E-6</v>
      </c>
      <c r="AZ2394" s="157">
        <v>7.4729885999999998E-9</v>
      </c>
      <c r="BA2394" s="157">
        <v>2.0417273E-13</v>
      </c>
      <c r="BB2394" s="157">
        <v>0</v>
      </c>
      <c r="BC2394" s="157">
        <v>0</v>
      </c>
      <c r="BD2394" s="157">
        <v>0</v>
      </c>
      <c r="BE2394" s="157">
        <v>2.4451891000000002E-6</v>
      </c>
      <c r="BF2394" s="157">
        <v>0</v>
      </c>
      <c r="BG2394" s="157">
        <v>2.8482423E-9</v>
      </c>
      <c r="BH2394" s="157">
        <v>3.7151546000000002E-9</v>
      </c>
      <c r="BI2394" s="157">
        <v>5.5683143000000002E-12</v>
      </c>
      <c r="BJ2394" s="157">
        <v>0</v>
      </c>
      <c r="BK2394" s="157">
        <v>0</v>
      </c>
      <c r="BL2394" s="157">
        <v>0</v>
      </c>
      <c r="BM2394" s="157">
        <v>0</v>
      </c>
      <c r="BN2394" s="157">
        <v>0</v>
      </c>
      <c r="BO2394" s="157">
        <v>3.8128729999999997E-8</v>
      </c>
      <c r="BP2394" s="157">
        <v>0</v>
      </c>
      <c r="BQ2394" s="157">
        <v>0</v>
      </c>
      <c r="BR2394" s="157">
        <v>0</v>
      </c>
      <c r="BS2394" s="157">
        <v>0</v>
      </c>
      <c r="BT2394" s="157">
        <v>0</v>
      </c>
      <c r="BU2394"/>
      <c r="BV2394" s="155">
        <v>2.3496871000000001E-4</v>
      </c>
      <c r="BW2394" s="155">
        <v>1.9636642999999999E-5</v>
      </c>
      <c r="BX2394" s="155">
        <v>7.4416696999999994E-5</v>
      </c>
      <c r="BY2394" s="155">
        <v>3.8075092E-9</v>
      </c>
      <c r="BZ2394" s="155">
        <v>1.6175378000000001E-5</v>
      </c>
      <c r="CA2394" s="155">
        <v>0</v>
      </c>
      <c r="CB2394" s="155">
        <v>9.6479819999999999E-5</v>
      </c>
      <c r="CC2394" s="155">
        <v>0</v>
      </c>
      <c r="CD2394" s="155">
        <v>0</v>
      </c>
      <c r="CE2394" s="155">
        <v>8.7824925999999995E-10</v>
      </c>
      <c r="CF2394" s="155">
        <v>0</v>
      </c>
      <c r="CG2394" s="155">
        <v>2.6980805000000001E-5</v>
      </c>
      <c r="CH2394" s="155">
        <v>0</v>
      </c>
      <c r="CI2394" s="155">
        <v>1.2746764999999999E-6</v>
      </c>
      <c r="CJ2394" s="155">
        <v>0</v>
      </c>
      <c r="CK2394" s="155">
        <v>0</v>
      </c>
      <c r="CL2394" s="155">
        <v>0</v>
      </c>
      <c r="CM2394"/>
      <c r="CN2394" s="284">
        <v>0</v>
      </c>
      <c r="CO2394" s="284">
        <v>2.6689245000000001</v>
      </c>
      <c r="CP2394" s="285">
        <v>0</v>
      </c>
      <c r="CQ2394" s="284">
        <v>1.3435104999999999E-2</v>
      </c>
      <c r="CR2394" s="284">
        <v>0</v>
      </c>
      <c r="CS2394" s="284">
        <v>0</v>
      </c>
      <c r="CT2394" s="284">
        <v>8.2103405000000002E-4</v>
      </c>
      <c r="CU2394" s="284">
        <v>0</v>
      </c>
      <c r="CV2394" s="284">
        <v>2.4928299000000001E-3</v>
      </c>
      <c r="CW2394" s="284">
        <v>1.9023677000000001E-3</v>
      </c>
      <c r="CX2394"/>
      <c r="CY2394"/>
      <c r="CZ2394"/>
      <c r="DA2394"/>
      <c r="DB2394" s="212"/>
      <c r="DC2394" s="48"/>
      <c r="DD2394" s="48"/>
      <c r="DE2394" s="48"/>
      <c r="DF2394" s="48"/>
      <c r="DG2394" s="48"/>
      <c r="DH2394" s="48"/>
      <c r="DI2394" s="48"/>
      <c r="DJ2394" s="48"/>
      <c r="DK2394" s="48"/>
      <c r="DL2394" s="48"/>
    </row>
    <row r="2395" spans="1:116" ht="14.4">
      <c r="A2395" t="s">
        <v>3270</v>
      </c>
      <c r="B2395" s="150" t="s">
        <v>325</v>
      </c>
      <c r="C2395" s="151" t="str">
        <f t="shared" si="609"/>
        <v>M.020.17.103</v>
      </c>
      <c r="D2395" s="54" t="s">
        <v>1406</v>
      </c>
      <c r="E2395" s="150" t="s">
        <v>352</v>
      </c>
      <c r="F2395" s="153" t="str">
        <f t="shared" si="610"/>
        <v>Hazelnuts, unsalted in plastic foil per 500 gram NL</v>
      </c>
      <c r="G2395" s="154">
        <f t="shared" si="608"/>
        <v>3.8576409333333337</v>
      </c>
      <c r="H2395"/>
      <c r="I2395"/>
      <c r="J2395" s="227">
        <f t="shared" si="596"/>
        <v>1.3759390748865099</v>
      </c>
      <c r="K2395"/>
      <c r="L2395" s="280">
        <f t="shared" si="597"/>
        <v>6.0559751000000004E-7</v>
      </c>
      <c r="M2395" s="280">
        <f t="shared" si="598"/>
        <v>0.42402409928899998</v>
      </c>
      <c r="N2395" s="281">
        <f t="shared" si="599"/>
        <v>0.37326822999999998</v>
      </c>
      <c r="O2395" s="280">
        <v>0.57864614000000003</v>
      </c>
      <c r="P2395" s="219">
        <v>0.23113258</v>
      </c>
      <c r="Q2395" s="219">
        <v>4.1191657999999999E-2</v>
      </c>
      <c r="R2395" s="219">
        <v>0</v>
      </c>
      <c r="S2395" s="219">
        <v>0</v>
      </c>
      <c r="T2395" s="219">
        <v>0</v>
      </c>
      <c r="U2395" s="286">
        <v>6.0559751000000004E-7</v>
      </c>
      <c r="V2395" s="286">
        <v>1.4831289E-5</v>
      </c>
      <c r="W2395" s="219">
        <v>0</v>
      </c>
      <c r="X2395" s="219">
        <v>0</v>
      </c>
      <c r="Y2395" s="219">
        <v>0</v>
      </c>
      <c r="Z2395" s="219">
        <v>0.15168503</v>
      </c>
      <c r="AA2395" s="219">
        <v>0.37326822999999998</v>
      </c>
      <c r="AB2395" s="219">
        <v>0</v>
      </c>
      <c r="AC2395"/>
      <c r="AD2395" s="227">
        <f t="shared" si="603"/>
        <v>0.57864614000000003</v>
      </c>
      <c r="AE2395" s="227">
        <f t="shared" si="604"/>
        <v>0.27233967488650995</v>
      </c>
      <c r="AF2395" s="227">
        <f t="shared" si="605"/>
        <v>0.64560729928899996</v>
      </c>
      <c r="AG2395" s="227">
        <f t="shared" si="606"/>
        <v>0.42402409928900003</v>
      </c>
      <c r="AH2395" s="227">
        <f t="shared" si="607"/>
        <v>0</v>
      </c>
      <c r="AI2395"/>
      <c r="AJ2395">
        <v>0</v>
      </c>
      <c r="AK2395" s="155">
        <v>0</v>
      </c>
      <c r="AL2395" s="155">
        <v>0</v>
      </c>
      <c r="AM2395" s="155">
        <v>0</v>
      </c>
      <c r="AN2395" s="155">
        <v>0</v>
      </c>
      <c r="AO2395" s="155">
        <v>0</v>
      </c>
      <c r="AP2395" s="155">
        <v>0</v>
      </c>
      <c r="AQ2395"/>
      <c r="AR2395" s="156">
        <v>0.15310617000000001</v>
      </c>
      <c r="AS2395" s="156">
        <v>0.12972834999999999</v>
      </c>
      <c r="AT2395" s="156">
        <v>2.3377820000000001E-2</v>
      </c>
      <c r="AU2395" s="156">
        <v>0</v>
      </c>
      <c r="AV2395" s="282">
        <f t="shared" si="600"/>
        <v>7.7774788999999989E-6</v>
      </c>
      <c r="AW2395" s="282">
        <f t="shared" si="601"/>
        <v>8.6456436617129991E-8</v>
      </c>
      <c r="AX2395" s="283">
        <f t="shared" si="602"/>
        <v>0</v>
      </c>
      <c r="AY2395" s="157">
        <v>3.5798907999999999E-6</v>
      </c>
      <c r="AZ2395" s="157">
        <v>1.0801395E-8</v>
      </c>
      <c r="BA2395" s="157">
        <v>2.9510953000000001E-13</v>
      </c>
      <c r="BB2395" s="157">
        <v>0</v>
      </c>
      <c r="BC2395" s="157">
        <v>0</v>
      </c>
      <c r="BD2395" s="157">
        <v>0</v>
      </c>
      <c r="BE2395" s="157">
        <v>4.1975880999999999E-6</v>
      </c>
      <c r="BF2395" s="157">
        <v>0</v>
      </c>
      <c r="BG2395" s="157">
        <v>4.8894983E-9</v>
      </c>
      <c r="BH2395" s="157">
        <v>1.6951500000000001E-9</v>
      </c>
      <c r="BI2395" s="157">
        <v>1.4082075999999999E-12</v>
      </c>
      <c r="BJ2395" s="157">
        <v>0</v>
      </c>
      <c r="BK2395" s="157">
        <v>0</v>
      </c>
      <c r="BL2395" s="157">
        <v>0</v>
      </c>
      <c r="BM2395" s="157">
        <v>0</v>
      </c>
      <c r="BN2395" s="157">
        <v>0</v>
      </c>
      <c r="BO2395" s="157">
        <v>6.9068689999999995E-8</v>
      </c>
      <c r="BP2395" s="157">
        <v>0</v>
      </c>
      <c r="BQ2395" s="157">
        <v>0</v>
      </c>
      <c r="BR2395" s="157">
        <v>0</v>
      </c>
      <c r="BS2395" s="157">
        <v>0</v>
      </c>
      <c r="BT2395" s="157">
        <v>0</v>
      </c>
      <c r="BU2395"/>
      <c r="BV2395" s="155">
        <v>2.6412556000000002E-4</v>
      </c>
      <c r="BW2395" s="155">
        <v>3.3709678E-5</v>
      </c>
      <c r="BX2395" s="155">
        <v>1.0756127E-4</v>
      </c>
      <c r="BY2395" s="155">
        <v>1.7372894999999999E-9</v>
      </c>
      <c r="BZ2395" s="155">
        <v>2.7767820999999999E-5</v>
      </c>
      <c r="CA2395" s="155">
        <v>0</v>
      </c>
      <c r="CB2395" s="155">
        <v>4.4021793E-5</v>
      </c>
      <c r="CC2395" s="155">
        <v>0</v>
      </c>
      <c r="CD2395" s="155">
        <v>0</v>
      </c>
      <c r="CE2395" s="155">
        <v>4.0072740000000002E-10</v>
      </c>
      <c r="CF2395" s="155">
        <v>0</v>
      </c>
      <c r="CG2395" s="155">
        <v>4.8874664000000003E-5</v>
      </c>
      <c r="CH2395" s="155">
        <v>0</v>
      </c>
      <c r="CI2395" s="155">
        <v>2.1882016999999999E-6</v>
      </c>
      <c r="CJ2395" s="155">
        <v>0</v>
      </c>
      <c r="CK2395" s="155">
        <v>0</v>
      </c>
      <c r="CL2395" s="155">
        <v>0</v>
      </c>
      <c r="CM2395"/>
      <c r="CN2395" s="284">
        <v>0</v>
      </c>
      <c r="CO2395" s="284">
        <v>3.8576408999999998</v>
      </c>
      <c r="CP2395" s="285">
        <v>0</v>
      </c>
      <c r="CQ2395" s="284">
        <v>2.3063671000000001E-2</v>
      </c>
      <c r="CR2395" s="284">
        <v>0</v>
      </c>
      <c r="CS2395" s="284">
        <v>0</v>
      </c>
      <c r="CT2395" s="284">
        <v>1.4094463000000001E-3</v>
      </c>
      <c r="CU2395" s="284">
        <v>0</v>
      </c>
      <c r="CV2395" s="284">
        <v>1.137428E-3</v>
      </c>
      <c r="CW2395" s="284">
        <v>4.8110229E-4</v>
      </c>
      <c r="CX2395"/>
      <c r="CY2395"/>
      <c r="CZ2395"/>
      <c r="DA2395"/>
      <c r="DB2395" s="212"/>
      <c r="DC2395" s="48"/>
      <c r="DD2395" s="48"/>
      <c r="DE2395" s="48"/>
      <c r="DF2395" s="48"/>
      <c r="DG2395" s="48"/>
      <c r="DH2395" s="48"/>
      <c r="DI2395" s="48"/>
      <c r="DJ2395" s="48"/>
      <c r="DK2395" s="48"/>
      <c r="DL2395" s="48"/>
    </row>
    <row r="2396" spans="1:116" ht="14.4">
      <c r="A2396" t="s">
        <v>3271</v>
      </c>
      <c r="B2396" s="150" t="s">
        <v>325</v>
      </c>
      <c r="C2396" s="151" t="str">
        <f t="shared" si="609"/>
        <v>M.020.17.104</v>
      </c>
      <c r="D2396" s="54" t="s">
        <v>1406</v>
      </c>
      <c r="E2396" s="150" t="s">
        <v>352</v>
      </c>
      <c r="F2396" s="153" t="str">
        <f t="shared" si="610"/>
        <v>Linseeds in plastic foil per 500 gram NL</v>
      </c>
      <c r="G2396" s="154">
        <f t="shared" si="608"/>
        <v>1.8571764000000002</v>
      </c>
      <c r="H2396"/>
      <c r="I2396"/>
      <c r="J2396" s="227">
        <f t="shared" si="596"/>
        <v>0.52179170504465</v>
      </c>
      <c r="K2396"/>
      <c r="L2396" s="280">
        <f t="shared" si="597"/>
        <v>2.2526355000000001E-7</v>
      </c>
      <c r="M2396" s="280">
        <f t="shared" si="598"/>
        <v>0.20683610478109998</v>
      </c>
      <c r="N2396" s="281">
        <f t="shared" si="599"/>
        <v>3.6378914999999998E-2</v>
      </c>
      <c r="O2396" s="280">
        <v>0.27857646000000003</v>
      </c>
      <c r="P2396" s="219">
        <v>8.1334463999999995E-2</v>
      </c>
      <c r="Q2396" s="219">
        <v>1.5322024E-2</v>
      </c>
      <c r="R2396" s="219">
        <v>0</v>
      </c>
      <c r="S2396" s="219">
        <v>0</v>
      </c>
      <c r="T2396" s="219">
        <v>0</v>
      </c>
      <c r="U2396" s="286">
        <v>2.2526355000000001E-7</v>
      </c>
      <c r="V2396" s="286">
        <v>5.5167810999999999E-6</v>
      </c>
      <c r="W2396" s="219">
        <v>0</v>
      </c>
      <c r="X2396" s="219">
        <v>0</v>
      </c>
      <c r="Y2396" s="219">
        <v>0</v>
      </c>
      <c r="Z2396" s="219">
        <v>0.1101741</v>
      </c>
      <c r="AA2396" s="219">
        <v>3.6378914999999998E-2</v>
      </c>
      <c r="AB2396" s="219">
        <v>0</v>
      </c>
      <c r="AC2396"/>
      <c r="AD2396" s="227">
        <f t="shared" si="603"/>
        <v>0.27857646000000003</v>
      </c>
      <c r="AE2396" s="227">
        <f t="shared" si="604"/>
        <v>9.6662230044649994E-2</v>
      </c>
      <c r="AF2396" s="227">
        <f t="shared" si="605"/>
        <v>0.1330409197811</v>
      </c>
      <c r="AG2396" s="227">
        <f t="shared" si="606"/>
        <v>0.20683610478109998</v>
      </c>
      <c r="AH2396" s="227">
        <f t="shared" si="607"/>
        <v>0</v>
      </c>
      <c r="AI2396"/>
      <c r="AJ2396">
        <v>0</v>
      </c>
      <c r="AK2396" s="155">
        <v>0</v>
      </c>
      <c r="AL2396" s="155">
        <v>0</v>
      </c>
      <c r="AM2396" s="155">
        <v>0</v>
      </c>
      <c r="AN2396" s="155">
        <v>0</v>
      </c>
      <c r="AO2396" s="155">
        <v>0</v>
      </c>
      <c r="AP2396" s="155">
        <v>0</v>
      </c>
      <c r="AQ2396"/>
      <c r="AR2396" s="156">
        <v>6.8992912000000003E-2</v>
      </c>
      <c r="AS2396" s="156">
        <v>5.3385527000000002E-2</v>
      </c>
      <c r="AT2396" s="156">
        <v>1.5607385E-2</v>
      </c>
      <c r="AU2396" s="156">
        <v>0</v>
      </c>
      <c r="AV2396" s="282">
        <f t="shared" si="600"/>
        <v>3.2005712E-6</v>
      </c>
      <c r="AW2396" s="282">
        <f t="shared" si="601"/>
        <v>5.7719618747400003E-8</v>
      </c>
      <c r="AX2396" s="283">
        <f t="shared" si="602"/>
        <v>0</v>
      </c>
      <c r="AY2396" s="157">
        <v>1.7234597E-6</v>
      </c>
      <c r="AZ2396" s="157">
        <v>5.2000939999999996E-9</v>
      </c>
      <c r="BA2396" s="157">
        <v>1.4207400000000001E-13</v>
      </c>
      <c r="BB2396" s="157">
        <v>0</v>
      </c>
      <c r="BC2396" s="157">
        <v>0</v>
      </c>
      <c r="BD2396" s="157">
        <v>0</v>
      </c>
      <c r="BE2396" s="157">
        <v>1.4771115E-6</v>
      </c>
      <c r="BF2396" s="157">
        <v>0</v>
      </c>
      <c r="BG2396" s="157">
        <v>1.7205914E-9</v>
      </c>
      <c r="BH2396" s="157">
        <v>6.3054340000000003E-10</v>
      </c>
      <c r="BI2396" s="157">
        <v>1.2658734000000001E-12</v>
      </c>
      <c r="BJ2396" s="157">
        <v>0</v>
      </c>
      <c r="BK2396" s="157">
        <v>0</v>
      </c>
      <c r="BL2396" s="157">
        <v>0</v>
      </c>
      <c r="BM2396" s="157">
        <v>0</v>
      </c>
      <c r="BN2396" s="157">
        <v>0</v>
      </c>
      <c r="BO2396" s="157">
        <v>5.0166982000000003E-8</v>
      </c>
      <c r="BP2396" s="157">
        <v>0</v>
      </c>
      <c r="BQ2396" s="157">
        <v>0</v>
      </c>
      <c r="BR2396" s="157">
        <v>0</v>
      </c>
      <c r="BS2396" s="157">
        <v>0</v>
      </c>
      <c r="BT2396" s="157">
        <v>0</v>
      </c>
      <c r="BU2396"/>
      <c r="BV2396" s="155">
        <v>1.2606157000000001E-4</v>
      </c>
      <c r="BW2396" s="155">
        <v>1.1862277E-5</v>
      </c>
      <c r="BX2396" s="155">
        <v>5.1783007000000001E-5</v>
      </c>
      <c r="BY2396" s="155">
        <v>6.4621800999999999E-10</v>
      </c>
      <c r="BZ2396" s="155">
        <v>9.7713652000000001E-6</v>
      </c>
      <c r="CA2396" s="155">
        <v>0</v>
      </c>
      <c r="CB2396" s="155">
        <v>1.6374746E-5</v>
      </c>
      <c r="CC2396" s="155">
        <v>0</v>
      </c>
      <c r="CD2396" s="155">
        <v>0</v>
      </c>
      <c r="CE2396" s="155">
        <v>1.4905820999999999E-10</v>
      </c>
      <c r="CF2396" s="155">
        <v>0</v>
      </c>
      <c r="CG2396" s="155">
        <v>3.5499361999999997E-5</v>
      </c>
      <c r="CH2396" s="155">
        <v>0</v>
      </c>
      <c r="CI2396" s="155">
        <v>7.7001784999999999E-7</v>
      </c>
      <c r="CJ2396" s="155">
        <v>0</v>
      </c>
      <c r="CK2396" s="155">
        <v>0</v>
      </c>
      <c r="CL2396" s="155">
        <v>0</v>
      </c>
      <c r="CM2396"/>
      <c r="CN2396" s="284">
        <v>0</v>
      </c>
      <c r="CO2396" s="284">
        <v>1.8571763999999999</v>
      </c>
      <c r="CP2396" s="285">
        <v>0</v>
      </c>
      <c r="CQ2396" s="284">
        <v>8.1159969999999998E-3</v>
      </c>
      <c r="CR2396" s="284">
        <v>0</v>
      </c>
      <c r="CS2396" s="284">
        <v>0</v>
      </c>
      <c r="CT2396" s="284">
        <v>4.9597750000000005E-4</v>
      </c>
      <c r="CU2396" s="284">
        <v>0</v>
      </c>
      <c r="CV2396" s="284">
        <v>4.2308804000000002E-4</v>
      </c>
      <c r="CW2396" s="284">
        <v>4.3247499000000002E-4</v>
      </c>
      <c r="CX2396"/>
      <c r="CY2396"/>
      <c r="CZ2396"/>
      <c r="DA2396"/>
      <c r="DB2396" s="212"/>
      <c r="DC2396" s="48"/>
      <c r="DD2396" s="48"/>
      <c r="DE2396" s="48"/>
      <c r="DF2396" s="48"/>
      <c r="DG2396" s="48"/>
      <c r="DH2396" s="48"/>
      <c r="DI2396" s="48"/>
      <c r="DJ2396" s="48"/>
      <c r="DK2396" s="48"/>
      <c r="DL2396" s="48"/>
    </row>
    <row r="2397" spans="1:116" ht="14.4">
      <c r="A2397" t="s">
        <v>3272</v>
      </c>
      <c r="B2397" s="150" t="s">
        <v>325</v>
      </c>
      <c r="C2397" s="151" t="str">
        <f t="shared" si="609"/>
        <v>M.020.17.105</v>
      </c>
      <c r="D2397" s="54" t="s">
        <v>1406</v>
      </c>
      <c r="E2397" s="150" t="s">
        <v>352</v>
      </c>
      <c r="F2397" s="153" t="str">
        <f t="shared" si="610"/>
        <v>Peanuts, unsalted in plastic foil per 500 gram NL</v>
      </c>
      <c r="G2397" s="154">
        <f t="shared" si="608"/>
        <v>2.3619225333333334</v>
      </c>
      <c r="H2397"/>
      <c r="I2397"/>
      <c r="J2397" s="227">
        <f t="shared" si="596"/>
        <v>0.49341111748845001</v>
      </c>
      <c r="K2397"/>
      <c r="L2397" s="280">
        <f t="shared" si="597"/>
        <v>1.0430965E-7</v>
      </c>
      <c r="M2397" s="280">
        <f t="shared" si="598"/>
        <v>0.1052535071788</v>
      </c>
      <c r="N2397" s="281">
        <f t="shared" si="599"/>
        <v>3.3869125999999999E-2</v>
      </c>
      <c r="O2397" s="280">
        <v>0.35428838000000001</v>
      </c>
      <c r="P2397" s="219">
        <v>2.9691599999999999E-2</v>
      </c>
      <c r="Q2397" s="219">
        <v>7.0949556000000002E-3</v>
      </c>
      <c r="R2397" s="219">
        <v>0</v>
      </c>
      <c r="S2397" s="219">
        <v>0</v>
      </c>
      <c r="T2397" s="219">
        <v>0</v>
      </c>
      <c r="U2397" s="286">
        <v>1.0430965E-7</v>
      </c>
      <c r="V2397" s="286">
        <v>2.5545787999999998E-6</v>
      </c>
      <c r="W2397" s="219">
        <v>0</v>
      </c>
      <c r="X2397" s="219">
        <v>0</v>
      </c>
      <c r="Y2397" s="219">
        <v>0</v>
      </c>
      <c r="Z2397" s="219">
        <v>6.8464396999999996E-2</v>
      </c>
      <c r="AA2397" s="219">
        <v>3.3869125999999999E-2</v>
      </c>
      <c r="AB2397" s="219">
        <v>0</v>
      </c>
      <c r="AC2397"/>
      <c r="AD2397" s="227">
        <f t="shared" si="603"/>
        <v>0.35428838000000001</v>
      </c>
      <c r="AE2397" s="227">
        <f t="shared" si="604"/>
        <v>3.6789214488450003E-2</v>
      </c>
      <c r="AF2397" s="227">
        <f t="shared" si="605"/>
        <v>7.0658236178800002E-2</v>
      </c>
      <c r="AG2397" s="227">
        <f t="shared" si="606"/>
        <v>0.10525350717879998</v>
      </c>
      <c r="AH2397" s="227">
        <f t="shared" si="607"/>
        <v>0</v>
      </c>
      <c r="AI2397"/>
      <c r="AJ2397">
        <v>0</v>
      </c>
      <c r="AK2397" s="155">
        <v>0</v>
      </c>
      <c r="AL2397" s="155">
        <v>0</v>
      </c>
      <c r="AM2397" s="155">
        <v>0</v>
      </c>
      <c r="AN2397" s="155">
        <v>0</v>
      </c>
      <c r="AO2397" s="155">
        <v>0</v>
      </c>
      <c r="AP2397" s="155">
        <v>0</v>
      </c>
      <c r="AQ2397"/>
      <c r="AR2397" s="156">
        <v>5.6021517E-2</v>
      </c>
      <c r="AS2397" s="156">
        <v>4.5554613000000001E-2</v>
      </c>
      <c r="AT2397" s="156">
        <v>1.0466904000000001E-2</v>
      </c>
      <c r="AU2397" s="156">
        <v>0</v>
      </c>
      <c r="AV2397" s="282">
        <f t="shared" si="600"/>
        <v>2.7310918800000002E-6</v>
      </c>
      <c r="AW2397" s="282">
        <f t="shared" si="601"/>
        <v>3.8708965484250005E-8</v>
      </c>
      <c r="AX2397" s="283">
        <f t="shared" si="602"/>
        <v>0</v>
      </c>
      <c r="AY2397" s="157">
        <v>2.1918640999999999E-6</v>
      </c>
      <c r="AZ2397" s="157">
        <v>6.6133830999999999E-9</v>
      </c>
      <c r="BA2397" s="157">
        <v>1.8068707E-13</v>
      </c>
      <c r="BB2397" s="157">
        <v>0</v>
      </c>
      <c r="BC2397" s="157">
        <v>0</v>
      </c>
      <c r="BD2397" s="157">
        <v>0</v>
      </c>
      <c r="BE2397" s="157">
        <v>5.3922778000000004E-7</v>
      </c>
      <c r="BF2397" s="157">
        <v>0</v>
      </c>
      <c r="BG2397" s="157">
        <v>6.2811147999999999E-10</v>
      </c>
      <c r="BH2397" s="157">
        <v>2.9197692999999998E-10</v>
      </c>
      <c r="BI2397" s="157">
        <v>5.4228718000000003E-13</v>
      </c>
      <c r="BJ2397" s="157">
        <v>0</v>
      </c>
      <c r="BK2397" s="157">
        <v>0</v>
      </c>
      <c r="BL2397" s="157">
        <v>0</v>
      </c>
      <c r="BM2397" s="157">
        <v>0</v>
      </c>
      <c r="BN2397" s="157">
        <v>0</v>
      </c>
      <c r="BO2397" s="157">
        <v>3.1174771000000003E-8</v>
      </c>
      <c r="BP2397" s="157">
        <v>0</v>
      </c>
      <c r="BQ2397" s="157">
        <v>0</v>
      </c>
      <c r="BR2397" s="157">
        <v>0</v>
      </c>
      <c r="BS2397" s="157">
        <v>0</v>
      </c>
      <c r="BT2397" s="157">
        <v>0</v>
      </c>
      <c r="BU2397"/>
      <c r="BV2397" s="155">
        <v>1.0367806E-4</v>
      </c>
      <c r="BW2397" s="155">
        <v>4.3303903E-6</v>
      </c>
      <c r="BX2397" s="155">
        <v>6.5856667000000006E-5</v>
      </c>
      <c r="BY2397" s="155">
        <v>2.9923515E-10</v>
      </c>
      <c r="BZ2397" s="155">
        <v>3.5670913999999998E-6</v>
      </c>
      <c r="CA2397" s="155">
        <v>0</v>
      </c>
      <c r="CB2397" s="155">
        <v>7.5824252000000004E-6</v>
      </c>
      <c r="CC2397" s="155">
        <v>0</v>
      </c>
      <c r="CD2397" s="155">
        <v>0</v>
      </c>
      <c r="CE2397" s="155">
        <v>6.9022301999999996E-11</v>
      </c>
      <c r="CF2397" s="155">
        <v>0</v>
      </c>
      <c r="CG2397" s="155">
        <v>2.2060016999999999E-5</v>
      </c>
      <c r="CH2397" s="155">
        <v>0</v>
      </c>
      <c r="CI2397" s="155">
        <v>2.8109930999999998E-7</v>
      </c>
      <c r="CJ2397" s="155">
        <v>0</v>
      </c>
      <c r="CK2397" s="155">
        <v>0</v>
      </c>
      <c r="CL2397" s="155">
        <v>0</v>
      </c>
      <c r="CM2397"/>
      <c r="CN2397" s="284">
        <v>0</v>
      </c>
      <c r="CO2397" s="284">
        <v>2.3619224999999999</v>
      </c>
      <c r="CP2397" s="285">
        <v>0</v>
      </c>
      <c r="CQ2397" s="284">
        <v>2.9627899999999999E-3</v>
      </c>
      <c r="CR2397" s="284">
        <v>0</v>
      </c>
      <c r="CS2397" s="284">
        <v>0</v>
      </c>
      <c r="CT2397" s="284">
        <v>1.8105935999999999E-4</v>
      </c>
      <c r="CU2397" s="284">
        <v>0</v>
      </c>
      <c r="CV2397" s="284">
        <v>1.9591347E-4</v>
      </c>
      <c r="CW2397" s="284">
        <v>1.8526784999999999E-4</v>
      </c>
      <c r="CX2397"/>
      <c r="CY2397"/>
      <c r="CZ2397"/>
      <c r="DA2397"/>
      <c r="DB2397" s="212"/>
      <c r="DC2397" s="48"/>
      <c r="DD2397" s="48"/>
      <c r="DE2397" s="48"/>
      <c r="DF2397" s="48"/>
      <c r="DG2397" s="48"/>
      <c r="DH2397" s="48"/>
      <c r="DI2397" s="48"/>
      <c r="DJ2397" s="48"/>
      <c r="DK2397" s="48"/>
      <c r="DL2397" s="48"/>
    </row>
    <row r="2398" spans="1:116" ht="14.4">
      <c r="A2398" t="s">
        <v>3273</v>
      </c>
      <c r="B2398" s="150" t="s">
        <v>325</v>
      </c>
      <c r="C2398" s="151" t="str">
        <f t="shared" si="609"/>
        <v>M.020.17.106</v>
      </c>
      <c r="D2398" s="54" t="s">
        <v>1406</v>
      </c>
      <c r="E2398" s="150" t="s">
        <v>352</v>
      </c>
      <c r="F2398" s="153" t="str">
        <f t="shared" si="610"/>
        <v>Pistachio nuts, salted in plastic foil per 500 gram NL</v>
      </c>
      <c r="G2398" s="154">
        <f t="shared" si="608"/>
        <v>1.0393762666666668</v>
      </c>
      <c r="H2398"/>
      <c r="I2398"/>
      <c r="J2398" s="227">
        <f t="shared" si="596"/>
        <v>1.0014683026934801</v>
      </c>
      <c r="K2398"/>
      <c r="L2398" s="280">
        <f t="shared" si="597"/>
        <v>3.8244658000000002E-7</v>
      </c>
      <c r="M2398" s="280">
        <f t="shared" si="598"/>
        <v>0.10887878024689999</v>
      </c>
      <c r="N2398" s="281">
        <f t="shared" si="599"/>
        <v>0.73668270000000002</v>
      </c>
      <c r="O2398" s="280">
        <v>0.15590644000000001</v>
      </c>
      <c r="P2398" s="219">
        <v>5.7928939999999998E-2</v>
      </c>
      <c r="Q2398" s="219">
        <v>2.6013332E-2</v>
      </c>
      <c r="R2398" s="219">
        <v>0</v>
      </c>
      <c r="S2398" s="219">
        <v>0</v>
      </c>
      <c r="T2398" s="219">
        <v>0</v>
      </c>
      <c r="U2398" s="286">
        <v>3.8244658000000002E-7</v>
      </c>
      <c r="V2398" s="286">
        <v>9.3662469000000005E-6</v>
      </c>
      <c r="W2398" s="219">
        <v>0</v>
      </c>
      <c r="X2398" s="219">
        <v>0</v>
      </c>
      <c r="Y2398" s="219">
        <v>0</v>
      </c>
      <c r="Z2398" s="219">
        <v>2.4927141999999999E-2</v>
      </c>
      <c r="AA2398" s="219">
        <v>0.73668270000000002</v>
      </c>
      <c r="AB2398" s="219">
        <v>0</v>
      </c>
      <c r="AC2398"/>
      <c r="AD2398" s="227">
        <f t="shared" si="603"/>
        <v>0.15590644000000001</v>
      </c>
      <c r="AE2398" s="227">
        <f t="shared" si="604"/>
        <v>8.3952020693479998E-2</v>
      </c>
      <c r="AF2398" s="227">
        <f t="shared" si="605"/>
        <v>0.82063433824690002</v>
      </c>
      <c r="AG2398" s="227">
        <f t="shared" si="606"/>
        <v>0.10887878024689999</v>
      </c>
      <c r="AH2398" s="227">
        <f t="shared" si="607"/>
        <v>0</v>
      </c>
      <c r="AI2398"/>
      <c r="AJ2398">
        <v>0</v>
      </c>
      <c r="AK2398" s="155">
        <v>0</v>
      </c>
      <c r="AL2398" s="155">
        <v>0</v>
      </c>
      <c r="AM2398" s="155">
        <v>0</v>
      </c>
      <c r="AN2398" s="155">
        <v>0</v>
      </c>
      <c r="AO2398" s="155">
        <v>0</v>
      </c>
      <c r="AP2398" s="155">
        <v>0</v>
      </c>
      <c r="AQ2398"/>
      <c r="AR2398" s="156">
        <v>3.8113807999999999E-2</v>
      </c>
      <c r="AS2398" s="156">
        <v>3.3636654000000002E-2</v>
      </c>
      <c r="AT2398" s="156">
        <v>4.4771537E-3</v>
      </c>
      <c r="AU2398" s="156">
        <v>0</v>
      </c>
      <c r="AV2398" s="282">
        <f t="shared" si="600"/>
        <v>2.0165859799999999E-6</v>
      </c>
      <c r="AW2398" s="282">
        <f t="shared" si="601"/>
        <v>1.6557521168234999E-8</v>
      </c>
      <c r="AX2398" s="283">
        <f t="shared" si="602"/>
        <v>0</v>
      </c>
      <c r="AY2398" s="157">
        <v>9.6454117999999992E-7</v>
      </c>
      <c r="AZ2398" s="157">
        <v>2.9102535999999999E-9</v>
      </c>
      <c r="BA2398" s="157">
        <v>7.9512285000000005E-14</v>
      </c>
      <c r="BB2398" s="157">
        <v>0</v>
      </c>
      <c r="BC2398" s="157">
        <v>0</v>
      </c>
      <c r="BD2398" s="157">
        <v>0</v>
      </c>
      <c r="BE2398" s="157">
        <v>1.0520447999999999E-6</v>
      </c>
      <c r="BF2398" s="157">
        <v>0</v>
      </c>
      <c r="BG2398" s="157">
        <v>1.2254588000000001E-9</v>
      </c>
      <c r="BH2398" s="157">
        <v>1.0705201E-9</v>
      </c>
      <c r="BI2398" s="157">
        <v>8.1415595000000002E-13</v>
      </c>
      <c r="BJ2398" s="157">
        <v>0</v>
      </c>
      <c r="BK2398" s="157">
        <v>0</v>
      </c>
      <c r="BL2398" s="157">
        <v>0</v>
      </c>
      <c r="BM2398" s="157">
        <v>0</v>
      </c>
      <c r="BN2398" s="157">
        <v>0</v>
      </c>
      <c r="BO2398" s="157">
        <v>1.1350394999999999E-8</v>
      </c>
      <c r="BP2398" s="157">
        <v>0</v>
      </c>
      <c r="BQ2398" s="157">
        <v>0</v>
      </c>
      <c r="BR2398" s="157">
        <v>0</v>
      </c>
      <c r="BS2398" s="157">
        <v>0</v>
      </c>
      <c r="BT2398" s="157">
        <v>0</v>
      </c>
      <c r="BU2398"/>
      <c r="BV2398" s="155">
        <v>8.0770932000000004E-5</v>
      </c>
      <c r="BW2398" s="155">
        <v>8.4486831999999993E-6</v>
      </c>
      <c r="BX2398" s="155">
        <v>2.8980568000000001E-5</v>
      </c>
      <c r="BY2398" s="155">
        <v>1.0971321E-9</v>
      </c>
      <c r="BZ2398" s="155">
        <v>6.9594708E-6</v>
      </c>
      <c r="CA2398" s="155">
        <v>0</v>
      </c>
      <c r="CB2398" s="155">
        <v>2.7800616999999999E-5</v>
      </c>
      <c r="CC2398" s="155">
        <v>0</v>
      </c>
      <c r="CD2398" s="155">
        <v>0</v>
      </c>
      <c r="CE2398" s="155">
        <v>2.5306713000000002E-10</v>
      </c>
      <c r="CF2398" s="155">
        <v>0</v>
      </c>
      <c r="CG2398" s="155">
        <v>8.0318121999999993E-6</v>
      </c>
      <c r="CH2398" s="155">
        <v>0</v>
      </c>
      <c r="CI2398" s="155">
        <v>5.4843071000000003E-7</v>
      </c>
      <c r="CJ2398" s="155">
        <v>0</v>
      </c>
      <c r="CK2398" s="155">
        <v>0</v>
      </c>
      <c r="CL2398" s="155">
        <v>0</v>
      </c>
      <c r="CM2398"/>
      <c r="CN2398" s="284">
        <v>0</v>
      </c>
      <c r="CO2398" s="284">
        <v>1.0393763</v>
      </c>
      <c r="CP2398" s="285">
        <v>0</v>
      </c>
      <c r="CQ2398" s="284">
        <v>5.7804659999999997E-3</v>
      </c>
      <c r="CR2398" s="284">
        <v>0</v>
      </c>
      <c r="CS2398" s="284">
        <v>0</v>
      </c>
      <c r="CT2398" s="284">
        <v>3.5325063999999998E-4</v>
      </c>
      <c r="CU2398" s="284">
        <v>0</v>
      </c>
      <c r="CV2398" s="284">
        <v>7.1830783E-4</v>
      </c>
      <c r="CW2398" s="284">
        <v>2.7814952999999999E-4</v>
      </c>
      <c r="CX2398"/>
      <c r="CY2398"/>
      <c r="CZ2398"/>
      <c r="DA2398"/>
      <c r="DB2398" s="212"/>
      <c r="DC2398" s="48"/>
      <c r="DD2398" s="48"/>
      <c r="DE2398" s="48"/>
      <c r="DF2398" s="48"/>
      <c r="DG2398" s="48"/>
      <c r="DH2398" s="48"/>
      <c r="DI2398" s="48"/>
      <c r="DJ2398" s="48"/>
      <c r="DK2398" s="48"/>
      <c r="DL2398" s="48"/>
    </row>
    <row r="2399" spans="1:116" ht="14.4">
      <c r="A2399" t="s">
        <v>3274</v>
      </c>
      <c r="B2399" s="150" t="s">
        <v>325</v>
      </c>
      <c r="C2399" s="151" t="str">
        <f t="shared" si="609"/>
        <v>M.020.17.107</v>
      </c>
      <c r="D2399" s="54" t="s">
        <v>1406</v>
      </c>
      <c r="E2399" s="150" t="s">
        <v>352</v>
      </c>
      <c r="F2399" s="153" t="str">
        <f t="shared" si="610"/>
        <v>Pistachio nuts, unsalted in plastic foil per 500 gram NL</v>
      </c>
      <c r="G2399" s="154">
        <f t="shared" si="608"/>
        <v>1.0465568666666667</v>
      </c>
      <c r="H2399"/>
      <c r="I2399"/>
      <c r="J2399" s="227">
        <f t="shared" si="596"/>
        <v>1.0108741408814901</v>
      </c>
      <c r="K2399"/>
      <c r="L2399" s="280">
        <f t="shared" si="597"/>
        <v>3.8582778999999998E-7</v>
      </c>
      <c r="M2399" s="280">
        <f t="shared" si="598"/>
        <v>0.1097969450537</v>
      </c>
      <c r="N2399" s="281">
        <f t="shared" si="599"/>
        <v>0.74409327999999997</v>
      </c>
      <c r="O2399" s="280">
        <v>0.15698353000000001</v>
      </c>
      <c r="P2399" s="219">
        <v>5.8366829000000002E-2</v>
      </c>
      <c r="Q2399" s="219">
        <v>2.6243315E-2</v>
      </c>
      <c r="R2399" s="219">
        <v>0</v>
      </c>
      <c r="S2399" s="219">
        <v>0</v>
      </c>
      <c r="T2399" s="219">
        <v>0</v>
      </c>
      <c r="U2399" s="286">
        <v>3.8582778999999998E-7</v>
      </c>
      <c r="V2399" s="286">
        <v>9.4490537000000001E-6</v>
      </c>
      <c r="W2399" s="219">
        <v>0</v>
      </c>
      <c r="X2399" s="219">
        <v>0</v>
      </c>
      <c r="Y2399" s="219">
        <v>0</v>
      </c>
      <c r="Z2399" s="219">
        <v>2.5177352E-2</v>
      </c>
      <c r="AA2399" s="219">
        <v>0.74409327999999997</v>
      </c>
      <c r="AB2399" s="219">
        <v>0</v>
      </c>
      <c r="AC2399"/>
      <c r="AD2399" s="227">
        <f t="shared" si="603"/>
        <v>0.15698353000000001</v>
      </c>
      <c r="AE2399" s="227">
        <f t="shared" si="604"/>
        <v>8.4619978881489991E-2</v>
      </c>
      <c r="AF2399" s="227">
        <f t="shared" si="605"/>
        <v>0.82871287305370001</v>
      </c>
      <c r="AG2399" s="227">
        <f t="shared" si="606"/>
        <v>0.1097969450537</v>
      </c>
      <c r="AH2399" s="227">
        <f t="shared" si="607"/>
        <v>0</v>
      </c>
      <c r="AI2399"/>
      <c r="AJ2399">
        <v>0</v>
      </c>
      <c r="AK2399" s="155">
        <v>0</v>
      </c>
      <c r="AL2399" s="155">
        <v>0</v>
      </c>
      <c r="AM2399" s="155">
        <v>0</v>
      </c>
      <c r="AN2399" s="155">
        <v>0</v>
      </c>
      <c r="AO2399" s="155">
        <v>0</v>
      </c>
      <c r="AP2399" s="155">
        <v>0</v>
      </c>
      <c r="AQ2399"/>
      <c r="AR2399" s="156">
        <v>3.8398913999999999E-2</v>
      </c>
      <c r="AS2399" s="156">
        <v>3.3880449999999999E-2</v>
      </c>
      <c r="AT2399" s="156">
        <v>4.5184635999999997E-3</v>
      </c>
      <c r="AU2399" s="156">
        <v>0</v>
      </c>
      <c r="AV2399" s="282">
        <f t="shared" si="600"/>
        <v>2.0312020499999997E-6</v>
      </c>
      <c r="AW2399" s="282">
        <f t="shared" si="601"/>
        <v>1.6710294139979E-8</v>
      </c>
      <c r="AX2399" s="283">
        <f t="shared" si="602"/>
        <v>0</v>
      </c>
      <c r="AY2399" s="157">
        <v>9.7120474999999999E-7</v>
      </c>
      <c r="AZ2399" s="157">
        <v>2.9303592E-9</v>
      </c>
      <c r="BA2399" s="157">
        <v>8.0061598999999998E-14</v>
      </c>
      <c r="BB2399" s="157">
        <v>0</v>
      </c>
      <c r="BC2399" s="157">
        <v>0</v>
      </c>
      <c r="BD2399" s="157">
        <v>0</v>
      </c>
      <c r="BE2399" s="157">
        <v>1.0599973E-6</v>
      </c>
      <c r="BF2399" s="157">
        <v>0</v>
      </c>
      <c r="BG2399" s="157">
        <v>1.2347221000000001E-9</v>
      </c>
      <c r="BH2399" s="157">
        <v>1.0799846E-9</v>
      </c>
      <c r="BI2399" s="157">
        <v>8.2217837999999995E-13</v>
      </c>
      <c r="BJ2399" s="157">
        <v>0</v>
      </c>
      <c r="BK2399" s="157">
        <v>0</v>
      </c>
      <c r="BL2399" s="157">
        <v>0</v>
      </c>
      <c r="BM2399" s="157">
        <v>0</v>
      </c>
      <c r="BN2399" s="157">
        <v>0</v>
      </c>
      <c r="BO2399" s="157">
        <v>1.1464326000000001E-8</v>
      </c>
      <c r="BP2399" s="157">
        <v>0</v>
      </c>
      <c r="BQ2399" s="157">
        <v>0</v>
      </c>
      <c r="BR2399" s="157">
        <v>0</v>
      </c>
      <c r="BS2399" s="157">
        <v>0</v>
      </c>
      <c r="BT2399" s="157">
        <v>0</v>
      </c>
      <c r="BU2399"/>
      <c r="BV2399" s="155">
        <v>8.1418179999999998E-5</v>
      </c>
      <c r="BW2399" s="155">
        <v>8.5125474000000002E-6</v>
      </c>
      <c r="BX2399" s="155">
        <v>2.9180782000000001E-5</v>
      </c>
      <c r="BY2399" s="155">
        <v>1.1068317999999999E-9</v>
      </c>
      <c r="BZ2399" s="155">
        <v>7.012078E-6</v>
      </c>
      <c r="CA2399" s="155">
        <v>0</v>
      </c>
      <c r="CB2399" s="155">
        <v>2.8046401999999998E-5</v>
      </c>
      <c r="CC2399" s="155">
        <v>0</v>
      </c>
      <c r="CD2399" s="155">
        <v>0</v>
      </c>
      <c r="CE2399" s="155">
        <v>2.5530448999999998E-10</v>
      </c>
      <c r="CF2399" s="155">
        <v>0</v>
      </c>
      <c r="CG2399" s="155">
        <v>8.1124326999999992E-6</v>
      </c>
      <c r="CH2399" s="155">
        <v>0</v>
      </c>
      <c r="CI2399" s="155">
        <v>5.5257633999999995E-7</v>
      </c>
      <c r="CJ2399" s="155">
        <v>0</v>
      </c>
      <c r="CK2399" s="155">
        <v>0</v>
      </c>
      <c r="CL2399" s="155">
        <v>0</v>
      </c>
      <c r="CM2399"/>
      <c r="CN2399" s="284">
        <v>0</v>
      </c>
      <c r="CO2399" s="284">
        <v>1.0465568000000001</v>
      </c>
      <c r="CP2399" s="285">
        <v>0</v>
      </c>
      <c r="CQ2399" s="284">
        <v>5.8241609999999996E-3</v>
      </c>
      <c r="CR2399" s="284">
        <v>0</v>
      </c>
      <c r="CS2399" s="284">
        <v>0</v>
      </c>
      <c r="CT2399" s="284">
        <v>3.5592088999999999E-4</v>
      </c>
      <c r="CU2399" s="284">
        <v>0</v>
      </c>
      <c r="CV2399" s="284">
        <v>7.2465837999999999E-4</v>
      </c>
      <c r="CW2399" s="284">
        <v>2.8089032000000002E-4</v>
      </c>
      <c r="CX2399"/>
      <c r="CY2399"/>
      <c r="CZ2399"/>
      <c r="DA2399"/>
      <c r="DB2399" s="212"/>
      <c r="DC2399" s="48"/>
      <c r="DD2399" s="48"/>
      <c r="DE2399" s="48"/>
      <c r="DF2399" s="48"/>
      <c r="DG2399" s="48"/>
      <c r="DH2399" s="48"/>
      <c r="DI2399" s="48"/>
      <c r="DJ2399" s="48"/>
      <c r="DK2399" s="48"/>
      <c r="DL2399" s="48"/>
    </row>
    <row r="2400" spans="1:116" ht="14.4">
      <c r="A2400" t="s">
        <v>3275</v>
      </c>
      <c r="B2400" s="150" t="s">
        <v>325</v>
      </c>
      <c r="C2400" s="151" t="str">
        <f t="shared" si="609"/>
        <v>M.020.17.108</v>
      </c>
      <c r="D2400" s="54" t="s">
        <v>1406</v>
      </c>
      <c r="E2400" s="150" t="s">
        <v>352</v>
      </c>
      <c r="F2400" s="153" t="str">
        <f t="shared" si="610"/>
        <v>Walnuts, unsalted in plastic foil per 500 gram NL</v>
      </c>
      <c r="G2400" s="154">
        <f t="shared" si="608"/>
        <v>2.4851401333333336</v>
      </c>
      <c r="H2400"/>
      <c r="I2400"/>
      <c r="J2400" s="227">
        <f t="shared" si="596"/>
        <v>1.6751010404896201</v>
      </c>
      <c r="K2400"/>
      <c r="L2400" s="280">
        <f t="shared" si="597"/>
        <v>2.2979252E-7</v>
      </c>
      <c r="M2400" s="280">
        <f t="shared" si="598"/>
        <v>0.18224619069709999</v>
      </c>
      <c r="N2400" s="281">
        <f t="shared" si="599"/>
        <v>1.1200836000000001</v>
      </c>
      <c r="O2400" s="280">
        <v>0.37277102000000001</v>
      </c>
      <c r="P2400" s="219">
        <v>0.13010387000000001</v>
      </c>
      <c r="Q2400" s="219">
        <v>1.5630076E-2</v>
      </c>
      <c r="R2400" s="219">
        <v>0</v>
      </c>
      <c r="S2400" s="219">
        <v>0</v>
      </c>
      <c r="T2400" s="219">
        <v>0</v>
      </c>
      <c r="U2400" s="286">
        <v>2.2979252E-7</v>
      </c>
      <c r="V2400" s="286">
        <v>5.6276971000000004E-6</v>
      </c>
      <c r="W2400" s="219">
        <v>0</v>
      </c>
      <c r="X2400" s="219">
        <v>0</v>
      </c>
      <c r="Y2400" s="219">
        <v>0</v>
      </c>
      <c r="Z2400" s="219">
        <v>3.6506616999999998E-2</v>
      </c>
      <c r="AA2400" s="219">
        <v>1.1200836000000001</v>
      </c>
      <c r="AB2400" s="219">
        <v>0</v>
      </c>
      <c r="AC2400"/>
      <c r="AD2400" s="227">
        <f t="shared" si="603"/>
        <v>0.37277102000000001</v>
      </c>
      <c r="AE2400" s="227">
        <f t="shared" si="604"/>
        <v>0.14573980348962001</v>
      </c>
      <c r="AF2400" s="227">
        <f t="shared" si="605"/>
        <v>1.2658231736971</v>
      </c>
      <c r="AG2400" s="227">
        <f t="shared" si="606"/>
        <v>0.18224619069709999</v>
      </c>
      <c r="AH2400" s="227">
        <f t="shared" si="607"/>
        <v>0</v>
      </c>
      <c r="AI2400"/>
      <c r="AJ2400">
        <v>0</v>
      </c>
      <c r="AK2400" s="155">
        <v>0</v>
      </c>
      <c r="AL2400" s="155">
        <v>0</v>
      </c>
      <c r="AM2400" s="155">
        <v>0</v>
      </c>
      <c r="AN2400" s="155">
        <v>0</v>
      </c>
      <c r="AO2400" s="155">
        <v>0</v>
      </c>
      <c r="AP2400" s="155">
        <v>0</v>
      </c>
      <c r="AQ2400"/>
      <c r="AR2400" s="156">
        <v>8.5174391000000002E-2</v>
      </c>
      <c r="AS2400" s="156">
        <v>7.7879262000000005E-2</v>
      </c>
      <c r="AT2400" s="156">
        <v>7.2951298999999999E-3</v>
      </c>
      <c r="AU2400" s="156">
        <v>0</v>
      </c>
      <c r="AV2400" s="282">
        <f t="shared" si="600"/>
        <v>4.6690204999999999E-6</v>
      </c>
      <c r="AW2400" s="282">
        <f t="shared" si="601"/>
        <v>2.6979030947720001E-8</v>
      </c>
      <c r="AX2400" s="283">
        <f t="shared" si="602"/>
        <v>0</v>
      </c>
      <c r="AY2400" s="157">
        <v>2.3062099999999999E-6</v>
      </c>
      <c r="AZ2400" s="157">
        <v>6.9583923000000003E-9</v>
      </c>
      <c r="BA2400" s="157">
        <v>1.9011322000000001E-13</v>
      </c>
      <c r="BB2400" s="157">
        <v>0</v>
      </c>
      <c r="BC2400" s="157">
        <v>0</v>
      </c>
      <c r="BD2400" s="157">
        <v>0</v>
      </c>
      <c r="BE2400" s="157">
        <v>2.3628105E-6</v>
      </c>
      <c r="BF2400" s="157">
        <v>0</v>
      </c>
      <c r="BG2400" s="157">
        <v>2.7522847000000002E-9</v>
      </c>
      <c r="BH2400" s="157">
        <v>6.4322059999999996E-10</v>
      </c>
      <c r="BI2400" s="157">
        <v>1.9172345000000001E-12</v>
      </c>
      <c r="BJ2400" s="157">
        <v>0</v>
      </c>
      <c r="BK2400" s="157">
        <v>0</v>
      </c>
      <c r="BL2400" s="157">
        <v>0</v>
      </c>
      <c r="BM2400" s="157">
        <v>0</v>
      </c>
      <c r="BN2400" s="157">
        <v>0</v>
      </c>
      <c r="BO2400" s="157">
        <v>1.6623026000000001E-8</v>
      </c>
      <c r="BP2400" s="157">
        <v>0</v>
      </c>
      <c r="BQ2400" s="157">
        <v>0</v>
      </c>
      <c r="BR2400" s="157">
        <v>0</v>
      </c>
      <c r="BS2400" s="157">
        <v>0</v>
      </c>
      <c r="BT2400" s="157">
        <v>0</v>
      </c>
      <c r="BU2400"/>
      <c r="BV2400" s="155">
        <v>1.3359717E-4</v>
      </c>
      <c r="BW2400" s="155">
        <v>1.8975082000000001E-5</v>
      </c>
      <c r="BX2400" s="155">
        <v>6.9292299999999994E-5</v>
      </c>
      <c r="BY2400" s="155">
        <v>6.5921035000000005E-10</v>
      </c>
      <c r="BZ2400" s="155">
        <v>1.5630427999999999E-5</v>
      </c>
      <c r="CA2400" s="155">
        <v>0</v>
      </c>
      <c r="CB2400" s="155">
        <v>1.6703964E-5</v>
      </c>
      <c r="CC2400" s="155">
        <v>0</v>
      </c>
      <c r="CD2400" s="155">
        <v>0</v>
      </c>
      <c r="CE2400" s="155">
        <v>1.5205504999999999E-10</v>
      </c>
      <c r="CF2400" s="155">
        <v>0</v>
      </c>
      <c r="CG2400" s="155">
        <v>1.1762851999999999E-5</v>
      </c>
      <c r="CH2400" s="155">
        <v>0</v>
      </c>
      <c r="CI2400" s="155">
        <v>1.2317324999999999E-6</v>
      </c>
      <c r="CJ2400" s="155">
        <v>0</v>
      </c>
      <c r="CK2400" s="155">
        <v>0</v>
      </c>
      <c r="CL2400" s="155">
        <v>0</v>
      </c>
      <c r="CM2400"/>
      <c r="CN2400" s="284">
        <v>0</v>
      </c>
      <c r="CO2400" s="284">
        <v>2.4851401000000002</v>
      </c>
      <c r="CP2400" s="285">
        <v>0</v>
      </c>
      <c r="CQ2400" s="284">
        <v>1.2982475E-2</v>
      </c>
      <c r="CR2400" s="284">
        <v>0</v>
      </c>
      <c r="CS2400" s="284">
        <v>0</v>
      </c>
      <c r="CT2400" s="284">
        <v>7.9337332999999998E-4</v>
      </c>
      <c r="CU2400" s="284">
        <v>0</v>
      </c>
      <c r="CV2400" s="284">
        <v>4.3159431E-4</v>
      </c>
      <c r="CW2400" s="284">
        <v>6.5500704000000004E-4</v>
      </c>
      <c r="CX2400"/>
      <c r="CY2400"/>
      <c r="CZ2400"/>
      <c r="DA2400"/>
      <c r="DB2400" s="212"/>
      <c r="DC2400" s="48"/>
      <c r="DD2400" s="48"/>
      <c r="DE2400" s="48"/>
      <c r="DF2400" s="48"/>
      <c r="DG2400" s="48"/>
      <c r="DH2400" s="48"/>
      <c r="DI2400" s="48"/>
      <c r="DJ2400" s="48"/>
      <c r="DK2400" s="48"/>
      <c r="DL2400" s="48"/>
    </row>
    <row r="2401" spans="1:116" ht="14.4">
      <c r="B2401" s="150"/>
      <c r="C2401" s="151"/>
      <c r="D2401" s="51" t="s">
        <v>1407</v>
      </c>
      <c r="E2401" s="150"/>
      <c r="F2401"/>
      <c r="G2401"/>
      <c r="H2401"/>
      <c r="I2401"/>
      <c r="J2401"/>
      <c r="K2401"/>
      <c r="L2401"/>
      <c r="M2401"/>
      <c r="N2401" s="174"/>
      <c r="O2401"/>
      <c r="P2401"/>
      <c r="Q2401"/>
      <c r="R2401"/>
      <c r="S2401"/>
      <c r="T2401"/>
      <c r="U2401" s="53"/>
      <c r="V2401" s="53"/>
      <c r="W2401"/>
      <c r="X2401"/>
      <c r="Y2401"/>
      <c r="Z2401"/>
      <c r="AA2401"/>
      <c r="AB2401"/>
      <c r="AC2401"/>
      <c r="AD2401"/>
      <c r="AE2401"/>
      <c r="AF2401"/>
      <c r="AG2401"/>
      <c r="AH2401"/>
      <c r="AI2401"/>
      <c r="AJ2401"/>
      <c r="AK2401"/>
      <c r="AL2401"/>
      <c r="AM2401"/>
      <c r="AN2401"/>
      <c r="AO2401"/>
      <c r="AP2401"/>
      <c r="AQ2401"/>
      <c r="AR2401"/>
      <c r="AS2401"/>
      <c r="AT2401"/>
      <c r="AU2401"/>
      <c r="AX2401" s="19"/>
      <c r="AY2401"/>
      <c r="AZ2401"/>
      <c r="BA2401"/>
      <c r="BB2401"/>
      <c r="BC2401"/>
      <c r="BD2401"/>
      <c r="BE2401"/>
      <c r="BF2401"/>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c r="CP2401" s="117"/>
      <c r="CQ2401"/>
      <c r="CR2401"/>
      <c r="CS2401"/>
      <c r="CT2401"/>
      <c r="CU2401"/>
      <c r="CV2401"/>
      <c r="CW2401"/>
      <c r="CX2401"/>
      <c r="CY2401"/>
      <c r="CZ2401"/>
      <c r="DA2401"/>
      <c r="DB2401" s="212"/>
      <c r="DC2401" s="48"/>
      <c r="DD2401" s="48"/>
      <c r="DE2401" s="48"/>
      <c r="DF2401" s="48"/>
      <c r="DG2401" s="48"/>
      <c r="DH2401" s="48"/>
      <c r="DI2401" s="48"/>
      <c r="DJ2401" s="48"/>
      <c r="DK2401" s="48"/>
      <c r="DL2401" s="48"/>
    </row>
    <row r="2402" spans="1:116" ht="14.4">
      <c r="A2402" t="s">
        <v>3276</v>
      </c>
      <c r="B2402" s="150" t="s">
        <v>325</v>
      </c>
      <c r="C2402" s="151" t="str">
        <f t="shared" si="609"/>
        <v>M.020.18.101</v>
      </c>
      <c r="D2402" s="54" t="s">
        <v>1407</v>
      </c>
      <c r="E2402" s="150" t="s">
        <v>352</v>
      </c>
      <c r="F2402" s="153" t="str">
        <f t="shared" si="610"/>
        <v>Brown beans, in food can NL</v>
      </c>
      <c r="G2402" s="154">
        <f t="shared" si="608"/>
        <v>1.8395186666666667</v>
      </c>
      <c r="H2402"/>
      <c r="I2402"/>
      <c r="J2402" s="227">
        <f t="shared" si="596"/>
        <v>0.43362405607468002</v>
      </c>
      <c r="K2402"/>
      <c r="L2402" s="280">
        <f t="shared" si="597"/>
        <v>2.9878278000000001E-7</v>
      </c>
      <c r="M2402" s="280">
        <f t="shared" si="598"/>
        <v>0.12006197229190001</v>
      </c>
      <c r="N2402" s="281">
        <f t="shared" si="599"/>
        <v>3.7633985000000002E-2</v>
      </c>
      <c r="O2402" s="280">
        <v>0.2759278</v>
      </c>
      <c r="P2402" s="219">
        <v>7.8436898000000005E-2</v>
      </c>
      <c r="Q2402" s="219">
        <v>2.0322670000000001E-2</v>
      </c>
      <c r="R2402" s="219">
        <v>0</v>
      </c>
      <c r="S2402" s="219">
        <v>0</v>
      </c>
      <c r="T2402" s="219">
        <v>0</v>
      </c>
      <c r="U2402" s="286">
        <v>2.9878278000000001E-7</v>
      </c>
      <c r="V2402" s="286">
        <v>7.3172919000000001E-6</v>
      </c>
      <c r="W2402" s="219">
        <v>0</v>
      </c>
      <c r="X2402" s="219">
        <v>0</v>
      </c>
      <c r="Y2402" s="219">
        <v>0</v>
      </c>
      <c r="Z2402" s="219">
        <v>2.1295087000000001E-2</v>
      </c>
      <c r="AA2402" s="219">
        <v>3.7633985000000002E-2</v>
      </c>
      <c r="AB2402" s="219">
        <v>0</v>
      </c>
      <c r="AC2402"/>
      <c r="AD2402" s="227">
        <f t="shared" si="603"/>
        <v>0.2759278</v>
      </c>
      <c r="AE2402" s="227">
        <f t="shared" si="604"/>
        <v>9.8767184074680006E-2</v>
      </c>
      <c r="AF2402" s="227">
        <f t="shared" si="605"/>
        <v>0.13640087029190001</v>
      </c>
      <c r="AG2402" s="227">
        <f t="shared" si="606"/>
        <v>0.12006197229190001</v>
      </c>
      <c r="AH2402" s="227">
        <f t="shared" si="607"/>
        <v>0</v>
      </c>
      <c r="AI2402"/>
      <c r="AJ2402">
        <v>0</v>
      </c>
      <c r="AK2402" s="155">
        <v>0</v>
      </c>
      <c r="AL2402" s="155">
        <v>0</v>
      </c>
      <c r="AM2402" s="155">
        <v>0</v>
      </c>
      <c r="AN2402" s="155">
        <v>0</v>
      </c>
      <c r="AO2402" s="155">
        <v>0</v>
      </c>
      <c r="AP2402" s="155">
        <v>0</v>
      </c>
      <c r="AQ2402"/>
      <c r="AR2402" s="156">
        <v>5.6924165999999998E-2</v>
      </c>
      <c r="AS2402" s="156">
        <v>5.2234457999999998E-2</v>
      </c>
      <c r="AT2402" s="156">
        <v>4.6897075999999998E-3</v>
      </c>
      <c r="AU2402" s="156">
        <v>0</v>
      </c>
      <c r="AV2402" s="282">
        <f t="shared" si="600"/>
        <v>3.1315621999999999E-6</v>
      </c>
      <c r="AW2402" s="282">
        <f t="shared" si="601"/>
        <v>1.734359303998E-8</v>
      </c>
      <c r="AX2402" s="283">
        <f t="shared" si="602"/>
        <v>0</v>
      </c>
      <c r="AY2402" s="157">
        <v>1.7070733000000001E-6</v>
      </c>
      <c r="AZ2402" s="157">
        <v>5.1506523000000001E-9</v>
      </c>
      <c r="BA2402" s="157">
        <v>1.4072317999999999E-13</v>
      </c>
      <c r="BB2402" s="157">
        <v>0</v>
      </c>
      <c r="BC2402" s="157">
        <v>0</v>
      </c>
      <c r="BD2402" s="157">
        <v>0</v>
      </c>
      <c r="BE2402" s="157">
        <v>1.4244889000000001E-6</v>
      </c>
      <c r="BF2402" s="157">
        <v>0</v>
      </c>
      <c r="BG2402" s="157">
        <v>1.6592947E-9</v>
      </c>
      <c r="BH2402" s="157">
        <v>8.3633373000000002E-10</v>
      </c>
      <c r="BI2402" s="157">
        <v>6.0668679999999998E-13</v>
      </c>
      <c r="BJ2402" s="157">
        <v>0</v>
      </c>
      <c r="BK2402" s="157">
        <v>0</v>
      </c>
      <c r="BL2402" s="157">
        <v>0</v>
      </c>
      <c r="BM2402" s="157">
        <v>0</v>
      </c>
      <c r="BN2402" s="157">
        <v>0</v>
      </c>
      <c r="BO2402" s="157">
        <v>9.6965648999999994E-9</v>
      </c>
      <c r="BP2402" s="157">
        <v>0</v>
      </c>
      <c r="BQ2402" s="157">
        <v>0</v>
      </c>
      <c r="BR2402" s="157">
        <v>0</v>
      </c>
      <c r="BS2402" s="157">
        <v>0</v>
      </c>
      <c r="BT2402" s="157">
        <v>0</v>
      </c>
      <c r="BU2402"/>
      <c r="BV2402" s="155">
        <v>1.0147773E-4</v>
      </c>
      <c r="BW2402" s="155">
        <v>1.1439679000000001E-5</v>
      </c>
      <c r="BX2402" s="155">
        <v>5.1290662000000003E-5</v>
      </c>
      <c r="BY2402" s="155">
        <v>8.5712406000000003E-10</v>
      </c>
      <c r="BZ2402" s="155">
        <v>9.4232572000000007E-6</v>
      </c>
      <c r="CA2402" s="155">
        <v>0</v>
      </c>
      <c r="CB2402" s="155">
        <v>2.1718968999999998E-5</v>
      </c>
      <c r="CC2402" s="155">
        <v>0</v>
      </c>
      <c r="CD2402" s="155">
        <v>0</v>
      </c>
      <c r="CE2402" s="155">
        <v>1.9770629999999999E-10</v>
      </c>
      <c r="CF2402" s="155">
        <v>0</v>
      </c>
      <c r="CG2402" s="155">
        <v>6.8615222000000004E-6</v>
      </c>
      <c r="CH2402" s="155">
        <v>0</v>
      </c>
      <c r="CI2402" s="155">
        <v>7.4258571999999997E-7</v>
      </c>
      <c r="CJ2402" s="155">
        <v>0</v>
      </c>
      <c r="CK2402" s="155">
        <v>0</v>
      </c>
      <c r="CL2402" s="155">
        <v>0</v>
      </c>
      <c r="CM2402"/>
      <c r="CN2402" s="284">
        <v>0</v>
      </c>
      <c r="CO2402" s="284">
        <v>1.8395187</v>
      </c>
      <c r="CP2402" s="285">
        <v>0</v>
      </c>
      <c r="CQ2402" s="284">
        <v>7.8268620000000004E-3</v>
      </c>
      <c r="CR2402" s="284">
        <v>0</v>
      </c>
      <c r="CS2402" s="284">
        <v>0</v>
      </c>
      <c r="CT2402" s="284">
        <v>4.7830814999999999E-4</v>
      </c>
      <c r="CU2402" s="284">
        <v>0</v>
      </c>
      <c r="CV2402" s="284">
        <v>5.6117120999999999E-4</v>
      </c>
      <c r="CW2402" s="284">
        <v>2.0726944E-4</v>
      </c>
      <c r="CX2402"/>
      <c r="CY2402"/>
      <c r="CZ2402"/>
      <c r="DA2402"/>
      <c r="DB2402" s="212"/>
      <c r="DC2402" s="48"/>
      <c r="DD2402" s="48"/>
      <c r="DE2402" s="48"/>
      <c r="DF2402" s="48"/>
      <c r="DG2402" s="48"/>
      <c r="DH2402" s="48"/>
      <c r="DI2402" s="48"/>
      <c r="DJ2402" s="48"/>
      <c r="DK2402" s="48"/>
      <c r="DL2402" s="48"/>
    </row>
    <row r="2403" spans="1:116" ht="14.4">
      <c r="A2403" t="s">
        <v>3277</v>
      </c>
      <c r="B2403" s="150" t="s">
        <v>325</v>
      </c>
      <c r="C2403" s="151" t="str">
        <f t="shared" si="609"/>
        <v>M.020.18.102</v>
      </c>
      <c r="D2403" s="54" t="s">
        <v>1407</v>
      </c>
      <c r="E2403" s="150" t="s">
        <v>352</v>
      </c>
      <c r="F2403" s="153" t="str">
        <f t="shared" si="610"/>
        <v>Brown beans, in glass jarper 720 ml NL</v>
      </c>
      <c r="G2403" s="154">
        <f t="shared" si="608"/>
        <v>1.3844129333333333</v>
      </c>
      <c r="H2403"/>
      <c r="I2403"/>
      <c r="J2403" s="227">
        <f t="shared" si="596"/>
        <v>0.32660426851469998</v>
      </c>
      <c r="K2403"/>
      <c r="L2403" s="280">
        <f t="shared" si="597"/>
        <v>1.8663989999999999E-7</v>
      </c>
      <c r="M2403" s="280">
        <f t="shared" si="598"/>
        <v>9.9220297874800009E-2</v>
      </c>
      <c r="N2403" s="281">
        <f t="shared" si="599"/>
        <v>1.9721843999999999E-2</v>
      </c>
      <c r="O2403" s="280">
        <v>0.20766193999999999</v>
      </c>
      <c r="P2403" s="219">
        <v>6.5009410000000004E-2</v>
      </c>
      <c r="Q2403" s="219">
        <v>1.2694911999999999E-2</v>
      </c>
      <c r="R2403" s="219">
        <v>0</v>
      </c>
      <c r="S2403" s="219">
        <v>0</v>
      </c>
      <c r="T2403" s="219">
        <v>0</v>
      </c>
      <c r="U2403" s="286">
        <v>1.8663989999999999E-7</v>
      </c>
      <c r="V2403" s="286">
        <v>4.5708747999999998E-6</v>
      </c>
      <c r="W2403" s="219">
        <v>0</v>
      </c>
      <c r="X2403" s="219">
        <v>0</v>
      </c>
      <c r="Y2403" s="219">
        <v>0</v>
      </c>
      <c r="Z2403" s="219">
        <v>2.1511405000000001E-2</v>
      </c>
      <c r="AA2403" s="219">
        <v>1.9721843999999999E-2</v>
      </c>
      <c r="AB2403" s="219">
        <v>0</v>
      </c>
      <c r="AC2403"/>
      <c r="AD2403" s="227">
        <f t="shared" si="603"/>
        <v>0.20766193999999999</v>
      </c>
      <c r="AE2403" s="227">
        <f t="shared" si="604"/>
        <v>7.7709079514700005E-2</v>
      </c>
      <c r="AF2403" s="227">
        <f t="shared" si="605"/>
        <v>9.7430736874800014E-2</v>
      </c>
      <c r="AG2403" s="227">
        <f t="shared" si="606"/>
        <v>9.9220297874800009E-2</v>
      </c>
      <c r="AH2403" s="227">
        <f t="shared" si="607"/>
        <v>0</v>
      </c>
      <c r="AI2403"/>
      <c r="AJ2403">
        <v>0</v>
      </c>
      <c r="AK2403" s="155">
        <v>0</v>
      </c>
      <c r="AL2403" s="155">
        <v>0</v>
      </c>
      <c r="AM2403" s="155">
        <v>0</v>
      </c>
      <c r="AN2403" s="155">
        <v>0</v>
      </c>
      <c r="AO2403" s="155">
        <v>0</v>
      </c>
      <c r="AP2403" s="155">
        <v>0</v>
      </c>
      <c r="AQ2403"/>
      <c r="AR2403" s="156">
        <v>4.5332411000000003E-2</v>
      </c>
      <c r="AS2403" s="156">
        <v>4.112234E-2</v>
      </c>
      <c r="AT2403" s="156">
        <v>4.2100710999999997E-3</v>
      </c>
      <c r="AU2403" s="156">
        <v>0</v>
      </c>
      <c r="AV2403" s="282">
        <f t="shared" si="600"/>
        <v>2.4653681E-6</v>
      </c>
      <c r="AW2403" s="282">
        <f t="shared" si="601"/>
        <v>1.5569789416349998E-8</v>
      </c>
      <c r="AX2403" s="283">
        <f t="shared" si="602"/>
        <v>0</v>
      </c>
      <c r="AY2403" s="157">
        <v>1.2847352E-6</v>
      </c>
      <c r="AZ2403" s="157">
        <v>3.8763561999999997E-9</v>
      </c>
      <c r="BA2403" s="157">
        <v>1.0590759E-13</v>
      </c>
      <c r="BB2403" s="157">
        <v>0</v>
      </c>
      <c r="BC2403" s="157">
        <v>0</v>
      </c>
      <c r="BD2403" s="157">
        <v>0</v>
      </c>
      <c r="BE2403" s="157">
        <v>1.1806329000000001E-6</v>
      </c>
      <c r="BF2403" s="157">
        <v>0</v>
      </c>
      <c r="BG2403" s="157">
        <v>1.3752426999999999E-9</v>
      </c>
      <c r="BH2403" s="157">
        <v>5.2243053999999995E-10</v>
      </c>
      <c r="BI2403" s="157">
        <v>5.9016875999999997E-13</v>
      </c>
      <c r="BJ2403" s="157">
        <v>0</v>
      </c>
      <c r="BK2403" s="157">
        <v>0</v>
      </c>
      <c r="BL2403" s="157">
        <v>0</v>
      </c>
      <c r="BM2403" s="157">
        <v>0</v>
      </c>
      <c r="BN2403" s="157">
        <v>0</v>
      </c>
      <c r="BO2403" s="157">
        <v>9.7950638999999999E-9</v>
      </c>
      <c r="BP2403" s="157">
        <v>0</v>
      </c>
      <c r="BQ2403" s="157">
        <v>0</v>
      </c>
      <c r="BR2403" s="157">
        <v>0</v>
      </c>
      <c r="BS2403" s="157">
        <v>0</v>
      </c>
      <c r="BT2403" s="157">
        <v>0</v>
      </c>
      <c r="BU2403"/>
      <c r="BV2403" s="155">
        <v>7.7007030000000005E-5</v>
      </c>
      <c r="BW2403" s="155">
        <v>9.4813389000000003E-6</v>
      </c>
      <c r="BX2403" s="155">
        <v>3.8601106000000002E-5</v>
      </c>
      <c r="BY2403" s="155">
        <v>5.3541757999999997E-10</v>
      </c>
      <c r="BZ2403" s="155">
        <v>7.8101049000000004E-6</v>
      </c>
      <c r="CA2403" s="155">
        <v>0</v>
      </c>
      <c r="CB2403" s="155">
        <v>1.3567135E-5</v>
      </c>
      <c r="CC2403" s="155">
        <v>0</v>
      </c>
      <c r="CD2403" s="155">
        <v>0</v>
      </c>
      <c r="CE2403" s="155">
        <v>1.2350071E-10</v>
      </c>
      <c r="CF2403" s="155">
        <v>0</v>
      </c>
      <c r="CG2403" s="155">
        <v>6.9312224999999997E-6</v>
      </c>
      <c r="CH2403" s="155">
        <v>0</v>
      </c>
      <c r="CI2403" s="155">
        <v>6.1546365999999997E-7</v>
      </c>
      <c r="CJ2403" s="155">
        <v>0</v>
      </c>
      <c r="CK2403" s="155">
        <v>0</v>
      </c>
      <c r="CL2403" s="155">
        <v>0</v>
      </c>
      <c r="CM2403"/>
      <c r="CN2403" s="284">
        <v>0</v>
      </c>
      <c r="CO2403" s="284">
        <v>1.3844129000000001</v>
      </c>
      <c r="CP2403" s="285">
        <v>0</v>
      </c>
      <c r="CQ2403" s="284">
        <v>6.4869940000000003E-3</v>
      </c>
      <c r="CR2403" s="284">
        <v>0</v>
      </c>
      <c r="CS2403" s="284">
        <v>0</v>
      </c>
      <c r="CT2403" s="284">
        <v>3.9642733999999997E-4</v>
      </c>
      <c r="CU2403" s="284">
        <v>0</v>
      </c>
      <c r="CV2403" s="284">
        <v>3.5054543999999999E-4</v>
      </c>
      <c r="CW2403" s="284">
        <v>2.0162619E-4</v>
      </c>
      <c r="CX2403"/>
      <c r="CY2403"/>
      <c r="CZ2403"/>
      <c r="DA2403"/>
      <c r="DB2403" s="212"/>
      <c r="DC2403" s="48"/>
      <c r="DD2403" s="48"/>
      <c r="DE2403" s="48"/>
      <c r="DF2403" s="48"/>
      <c r="DG2403" s="48"/>
      <c r="DH2403" s="48"/>
      <c r="DI2403" s="48"/>
      <c r="DJ2403" s="48"/>
      <c r="DK2403" s="48"/>
      <c r="DL2403" s="48"/>
    </row>
    <row r="2404" spans="1:116" ht="14.4">
      <c r="A2404" t="s">
        <v>3278</v>
      </c>
      <c r="B2404" s="150" t="s">
        <v>325</v>
      </c>
      <c r="C2404" s="151" t="str">
        <f t="shared" si="609"/>
        <v>M.020.18.103</v>
      </c>
      <c r="D2404" s="54" t="s">
        <v>1407</v>
      </c>
      <c r="E2404" s="150" t="s">
        <v>352</v>
      </c>
      <c r="F2404" s="153" t="str">
        <f t="shared" si="610"/>
        <v>Chickpeas, in plastic foil per 500 gram NL</v>
      </c>
      <c r="G2404" s="154">
        <f t="shared" si="608"/>
        <v>3.7150816666666664</v>
      </c>
      <c r="H2404"/>
      <c r="I2404"/>
      <c r="J2404" s="227">
        <f t="shared" si="596"/>
        <v>0.73394296178705998</v>
      </c>
      <c r="K2404"/>
      <c r="L2404" s="280">
        <f t="shared" si="597"/>
        <v>2.5004716000000001E-7</v>
      </c>
      <c r="M2404" s="280">
        <f t="shared" si="598"/>
        <v>0.16302362173989998</v>
      </c>
      <c r="N2404" s="281">
        <f t="shared" si="599"/>
        <v>1.365684E-2</v>
      </c>
      <c r="O2404" s="280">
        <v>0.55726224999999996</v>
      </c>
      <c r="P2404" s="219">
        <v>4.8241596999999997E-2</v>
      </c>
      <c r="Q2404" s="219">
        <v>1.700776E-2</v>
      </c>
      <c r="R2404" s="219">
        <v>0</v>
      </c>
      <c r="S2404" s="219">
        <v>0</v>
      </c>
      <c r="T2404" s="219">
        <v>0</v>
      </c>
      <c r="U2404" s="286">
        <v>2.5004716000000001E-7</v>
      </c>
      <c r="V2404" s="286">
        <v>6.1237398999999998E-6</v>
      </c>
      <c r="W2404" s="219">
        <v>0</v>
      </c>
      <c r="X2404" s="219">
        <v>0</v>
      </c>
      <c r="Y2404" s="219">
        <v>0</v>
      </c>
      <c r="Z2404" s="219">
        <v>9.7768141000000003E-2</v>
      </c>
      <c r="AA2404" s="219">
        <v>1.365684E-2</v>
      </c>
      <c r="AB2404" s="219">
        <v>0</v>
      </c>
      <c r="AC2404"/>
      <c r="AD2404" s="227">
        <f t="shared" si="603"/>
        <v>0.55726224999999996</v>
      </c>
      <c r="AE2404" s="227">
        <f t="shared" si="604"/>
        <v>6.5255730787059998E-2</v>
      </c>
      <c r="AF2404" s="227">
        <f t="shared" si="605"/>
        <v>7.8912320739899997E-2</v>
      </c>
      <c r="AG2404" s="227">
        <f t="shared" si="606"/>
        <v>0.16302362173990001</v>
      </c>
      <c r="AH2404" s="227">
        <f t="shared" si="607"/>
        <v>0</v>
      </c>
      <c r="AI2404"/>
      <c r="AJ2404">
        <v>0</v>
      </c>
      <c r="AK2404" s="155">
        <v>0</v>
      </c>
      <c r="AL2404" s="155">
        <v>0</v>
      </c>
      <c r="AM2404" s="155">
        <v>0</v>
      </c>
      <c r="AN2404" s="155">
        <v>0</v>
      </c>
      <c r="AO2404" s="155">
        <v>0</v>
      </c>
      <c r="AP2404" s="155">
        <v>0</v>
      </c>
      <c r="AQ2404"/>
      <c r="AR2404" s="156">
        <v>8.7435359000000004E-2</v>
      </c>
      <c r="AS2404" s="156">
        <v>7.2119469000000005E-2</v>
      </c>
      <c r="AT2404" s="156">
        <v>1.531589E-2</v>
      </c>
      <c r="AU2404" s="156">
        <v>0</v>
      </c>
      <c r="AV2404" s="282">
        <f t="shared" si="600"/>
        <v>4.3237092199999998E-6</v>
      </c>
      <c r="AW2404" s="282">
        <f t="shared" si="601"/>
        <v>5.664160603922E-8</v>
      </c>
      <c r="AX2404" s="283">
        <f t="shared" si="602"/>
        <v>0</v>
      </c>
      <c r="AY2404" s="157">
        <v>3.4475957999999998E-6</v>
      </c>
      <c r="AZ2404" s="157">
        <v>1.0402229E-8</v>
      </c>
      <c r="BA2404" s="157">
        <v>2.8420374999999998E-13</v>
      </c>
      <c r="BB2404" s="157">
        <v>0</v>
      </c>
      <c r="BC2404" s="157">
        <v>0</v>
      </c>
      <c r="BD2404" s="157">
        <v>0</v>
      </c>
      <c r="BE2404" s="157">
        <v>8.7611342000000005E-7</v>
      </c>
      <c r="BF2404" s="157">
        <v>0</v>
      </c>
      <c r="BG2404" s="157">
        <v>1.0205277000000001E-9</v>
      </c>
      <c r="BH2404" s="157">
        <v>6.9991606999999997E-10</v>
      </c>
      <c r="BI2404" s="157">
        <v>6.2806547000000004E-13</v>
      </c>
      <c r="BJ2404" s="157">
        <v>0</v>
      </c>
      <c r="BK2404" s="157">
        <v>0</v>
      </c>
      <c r="BL2404" s="157">
        <v>0</v>
      </c>
      <c r="BM2404" s="157">
        <v>0</v>
      </c>
      <c r="BN2404" s="157">
        <v>0</v>
      </c>
      <c r="BO2404" s="157">
        <v>4.4518020999999999E-8</v>
      </c>
      <c r="BP2404" s="157">
        <v>0</v>
      </c>
      <c r="BQ2404" s="157">
        <v>0</v>
      </c>
      <c r="BR2404" s="157">
        <v>0</v>
      </c>
      <c r="BS2404" s="157">
        <v>0</v>
      </c>
      <c r="BT2404" s="157">
        <v>0</v>
      </c>
      <c r="BU2404"/>
      <c r="BV2404" s="155">
        <v>1.6655374E-4</v>
      </c>
      <c r="BW2404" s="155">
        <v>7.0358264999999996E-6</v>
      </c>
      <c r="BX2404" s="155">
        <v>1.0358633E-4</v>
      </c>
      <c r="BY2404" s="155">
        <v>7.1731521000000002E-10</v>
      </c>
      <c r="BZ2404" s="155">
        <v>5.7956521999999997E-6</v>
      </c>
      <c r="CA2404" s="155">
        <v>0</v>
      </c>
      <c r="CB2404" s="155">
        <v>1.8176303999999998E-5</v>
      </c>
      <c r="CC2404" s="155">
        <v>0</v>
      </c>
      <c r="CD2404" s="155">
        <v>0</v>
      </c>
      <c r="CE2404" s="155">
        <v>1.6545766000000001E-10</v>
      </c>
      <c r="CF2404" s="155">
        <v>0</v>
      </c>
      <c r="CG2404" s="155">
        <v>3.1502021000000002E-5</v>
      </c>
      <c r="CH2404" s="155">
        <v>0</v>
      </c>
      <c r="CI2404" s="155">
        <v>4.5671772000000002E-7</v>
      </c>
      <c r="CJ2404" s="155">
        <v>0</v>
      </c>
      <c r="CK2404" s="155">
        <v>0</v>
      </c>
      <c r="CL2404" s="155">
        <v>0</v>
      </c>
      <c r="CM2404"/>
      <c r="CN2404" s="284">
        <v>0</v>
      </c>
      <c r="CO2404" s="284">
        <v>3.7150816</v>
      </c>
      <c r="CP2404" s="285">
        <v>0</v>
      </c>
      <c r="CQ2404" s="284">
        <v>4.81381E-3</v>
      </c>
      <c r="CR2404" s="284">
        <v>0</v>
      </c>
      <c r="CS2404" s="284">
        <v>0</v>
      </c>
      <c r="CT2404" s="284">
        <v>2.9417722E-4</v>
      </c>
      <c r="CU2404" s="284">
        <v>0</v>
      </c>
      <c r="CV2404" s="284">
        <v>4.6963638E-4</v>
      </c>
      <c r="CW2404" s="284">
        <v>2.1457328000000001E-4</v>
      </c>
      <c r="CX2404"/>
      <c r="CY2404"/>
      <c r="CZ2404"/>
      <c r="DA2404"/>
      <c r="DB2404" s="212"/>
      <c r="DC2404" s="48"/>
      <c r="DD2404" s="48"/>
      <c r="DE2404" s="48"/>
      <c r="DF2404" s="48"/>
      <c r="DG2404" s="48"/>
      <c r="DH2404" s="48"/>
      <c r="DI2404" s="48"/>
      <c r="DJ2404" s="48"/>
      <c r="DK2404" s="48"/>
      <c r="DL2404" s="48"/>
    </row>
    <row r="2405" spans="1:116" ht="14.4">
      <c r="B2405" s="150"/>
      <c r="C2405" s="151"/>
      <c r="D2405" s="51" t="s">
        <v>1408</v>
      </c>
      <c r="E2405" s="150"/>
      <c r="F2405"/>
      <c r="G2405"/>
      <c r="H2405"/>
      <c r="I2405"/>
      <c r="J2405"/>
      <c r="K2405"/>
      <c r="L2405"/>
      <c r="M2405"/>
      <c r="N2405" s="174"/>
      <c r="O2405"/>
      <c r="P2405"/>
      <c r="Q2405"/>
      <c r="R2405"/>
      <c r="S2405"/>
      <c r="T2405"/>
      <c r="U2405" s="53"/>
      <c r="V2405" s="53"/>
      <c r="W2405"/>
      <c r="X2405"/>
      <c r="Y2405"/>
      <c r="Z2405"/>
      <c r="AA2405"/>
      <c r="AB2405"/>
      <c r="AC2405"/>
      <c r="AD2405"/>
      <c r="AE2405"/>
      <c r="AF2405"/>
      <c r="AG2405"/>
      <c r="AH2405"/>
      <c r="AI2405"/>
      <c r="AJ2405"/>
      <c r="AK2405"/>
      <c r="AL2405"/>
      <c r="AM2405"/>
      <c r="AN2405"/>
      <c r="AO2405"/>
      <c r="AP2405"/>
      <c r="AQ2405"/>
      <c r="AR2405"/>
      <c r="AS2405"/>
      <c r="AT2405"/>
      <c r="AU2405"/>
      <c r="AX2405" s="19"/>
      <c r="AY2405"/>
      <c r="AZ2405"/>
      <c r="BA2405"/>
      <c r="BB2405"/>
      <c r="BC2405"/>
      <c r="BD2405"/>
      <c r="BE2405"/>
      <c r="BF240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c r="CP2405" s="117"/>
      <c r="CQ2405"/>
      <c r="CR2405"/>
      <c r="CS2405"/>
      <c r="CT2405"/>
      <c r="CU2405"/>
      <c r="CV2405"/>
      <c r="CW2405"/>
      <c r="CX2405"/>
      <c r="CY2405"/>
      <c r="CZ2405"/>
      <c r="DA2405"/>
      <c r="DB2405" s="212"/>
      <c r="DC2405" s="48"/>
      <c r="DD2405" s="48"/>
      <c r="DE2405" s="48"/>
      <c r="DF2405" s="48"/>
      <c r="DG2405" s="48"/>
      <c r="DH2405" s="48"/>
      <c r="DI2405" s="48"/>
      <c r="DJ2405" s="48"/>
      <c r="DK2405" s="48"/>
      <c r="DL2405" s="48"/>
    </row>
    <row r="2406" spans="1:116" ht="14.4">
      <c r="A2406" t="s">
        <v>3279</v>
      </c>
      <c r="B2406" s="150" t="s">
        <v>325</v>
      </c>
      <c r="C2406" s="151" t="str">
        <f t="shared" si="609"/>
        <v>M.020.19.101</v>
      </c>
      <c r="D2406" s="54" t="s">
        <v>1408</v>
      </c>
      <c r="E2406" s="150" t="s">
        <v>352</v>
      </c>
      <c r="F2406" s="153" t="str">
        <f t="shared" si="610"/>
        <v>Baby/toddler milkpowder, in cardboard box NL</v>
      </c>
      <c r="G2406" s="154">
        <f t="shared" si="608"/>
        <v>4.2473042000000003</v>
      </c>
      <c r="H2406"/>
      <c r="I2406"/>
      <c r="J2406" s="227">
        <f t="shared" si="596"/>
        <v>0.82934680998413002</v>
      </c>
      <c r="K2406"/>
      <c r="L2406" s="280">
        <f t="shared" si="597"/>
        <v>1.9116983E-7</v>
      </c>
      <c r="M2406" s="280">
        <f t="shared" si="598"/>
        <v>0.17485385681429999</v>
      </c>
      <c r="N2406" s="281">
        <f t="shared" si="599"/>
        <v>1.7397131999999999E-2</v>
      </c>
      <c r="O2406" s="280">
        <v>0.63709563000000002</v>
      </c>
      <c r="P2406" s="219">
        <v>0.13177915000000001</v>
      </c>
      <c r="Q2406" s="219">
        <v>1.300303E-2</v>
      </c>
      <c r="R2406" s="219">
        <v>0</v>
      </c>
      <c r="S2406" s="219">
        <v>0</v>
      </c>
      <c r="T2406" s="219">
        <v>0</v>
      </c>
      <c r="U2406" s="286">
        <v>1.9116983E-7</v>
      </c>
      <c r="V2406" s="286">
        <v>4.6818142999999996E-6</v>
      </c>
      <c r="W2406" s="219">
        <v>0</v>
      </c>
      <c r="X2406" s="219">
        <v>0</v>
      </c>
      <c r="Y2406" s="219">
        <v>0</v>
      </c>
      <c r="Z2406" s="219">
        <v>3.0066994999999999E-2</v>
      </c>
      <c r="AA2406" s="219">
        <v>1.7397131999999999E-2</v>
      </c>
      <c r="AB2406" s="219">
        <v>0</v>
      </c>
      <c r="AC2406"/>
      <c r="AD2406" s="227">
        <f t="shared" si="603"/>
        <v>0.63709563000000002</v>
      </c>
      <c r="AE2406" s="227">
        <f t="shared" si="604"/>
        <v>0.14478705298413</v>
      </c>
      <c r="AF2406" s="227">
        <f t="shared" si="605"/>
        <v>0.16218399381430001</v>
      </c>
      <c r="AG2406" s="227">
        <f t="shared" si="606"/>
        <v>0.17485385681429999</v>
      </c>
      <c r="AH2406" s="227">
        <f t="shared" si="607"/>
        <v>0</v>
      </c>
      <c r="AI2406"/>
      <c r="AJ2406">
        <v>0</v>
      </c>
      <c r="AK2406" s="155">
        <v>0</v>
      </c>
      <c r="AL2406" s="155">
        <v>0</v>
      </c>
      <c r="AM2406" s="155">
        <v>0</v>
      </c>
      <c r="AN2406" s="155">
        <v>0</v>
      </c>
      <c r="AO2406" s="155">
        <v>0</v>
      </c>
      <c r="AP2406" s="155">
        <v>0</v>
      </c>
      <c r="AQ2406"/>
      <c r="AR2406" s="156">
        <v>0.11348017000000001</v>
      </c>
      <c r="AS2406" s="156">
        <v>0.10566335</v>
      </c>
      <c r="AT2406" s="156">
        <v>7.8168188999999996E-3</v>
      </c>
      <c r="AU2406" s="156">
        <v>0</v>
      </c>
      <c r="AV2406" s="282">
        <f t="shared" si="600"/>
        <v>6.3347332999999998E-6</v>
      </c>
      <c r="AW2406" s="282">
        <f t="shared" si="601"/>
        <v>2.8908354353569999E-8</v>
      </c>
      <c r="AX2406" s="283">
        <f t="shared" si="602"/>
        <v>0</v>
      </c>
      <c r="AY2406" s="157">
        <v>3.9414982999999996E-6</v>
      </c>
      <c r="AZ2406" s="157">
        <v>1.1892452E-8</v>
      </c>
      <c r="BA2406" s="157">
        <v>3.2491877E-13</v>
      </c>
      <c r="BB2406" s="157">
        <v>0</v>
      </c>
      <c r="BC2406" s="157">
        <v>0</v>
      </c>
      <c r="BD2406" s="157">
        <v>0</v>
      </c>
      <c r="BE2406" s="157">
        <v>2.3932350000000001E-6</v>
      </c>
      <c r="BF2406" s="157">
        <v>0</v>
      </c>
      <c r="BG2406" s="157">
        <v>2.7877243000000001E-9</v>
      </c>
      <c r="BH2406" s="157">
        <v>5.3511042000000004E-10</v>
      </c>
      <c r="BI2406" s="157">
        <v>1.9527148E-12</v>
      </c>
      <c r="BJ2406" s="157">
        <v>0</v>
      </c>
      <c r="BK2406" s="157">
        <v>0</v>
      </c>
      <c r="BL2406" s="157">
        <v>0</v>
      </c>
      <c r="BM2406" s="157">
        <v>0</v>
      </c>
      <c r="BN2406" s="157">
        <v>0</v>
      </c>
      <c r="BO2406" s="157">
        <v>1.3690789999999999E-8</v>
      </c>
      <c r="BP2406" s="157">
        <v>0</v>
      </c>
      <c r="BQ2406" s="157">
        <v>0</v>
      </c>
      <c r="BR2406" s="157">
        <v>0</v>
      </c>
      <c r="BS2406" s="157">
        <v>0</v>
      </c>
      <c r="BT2406" s="157">
        <v>0</v>
      </c>
      <c r="BU2406"/>
      <c r="BV2406" s="155">
        <v>1.7830984000000001E-4</v>
      </c>
      <c r="BW2406" s="155">
        <v>1.9219413999999999E-5</v>
      </c>
      <c r="BX2406" s="155">
        <v>1.1842611E-4</v>
      </c>
      <c r="BY2406" s="155">
        <v>5.4841266999999997E-10</v>
      </c>
      <c r="BZ2406" s="155">
        <v>1.5831692000000001E-5</v>
      </c>
      <c r="CA2406" s="155">
        <v>0</v>
      </c>
      <c r="CB2406" s="155">
        <v>1.3896422E-5</v>
      </c>
      <c r="CC2406" s="155">
        <v>0</v>
      </c>
      <c r="CD2406" s="155">
        <v>0</v>
      </c>
      <c r="CE2406" s="155">
        <v>1.2649819E-10</v>
      </c>
      <c r="CF2406" s="155">
        <v>0</v>
      </c>
      <c r="CG2406" s="155">
        <v>9.6879318000000002E-6</v>
      </c>
      <c r="CH2406" s="155">
        <v>0</v>
      </c>
      <c r="CI2406" s="155">
        <v>1.2475929E-6</v>
      </c>
      <c r="CJ2406" s="155">
        <v>0</v>
      </c>
      <c r="CK2406" s="155">
        <v>0</v>
      </c>
      <c r="CL2406" s="155">
        <v>0</v>
      </c>
      <c r="CM2406"/>
      <c r="CN2406" s="284">
        <v>0</v>
      </c>
      <c r="CO2406" s="284">
        <v>4.2473042000000003</v>
      </c>
      <c r="CP2406" s="285">
        <v>0</v>
      </c>
      <c r="CQ2406" s="284">
        <v>1.3149643000000001E-2</v>
      </c>
      <c r="CR2406" s="284">
        <v>0</v>
      </c>
      <c r="CS2406" s="284">
        <v>0</v>
      </c>
      <c r="CT2406" s="284">
        <v>8.0358915E-4</v>
      </c>
      <c r="CU2406" s="284">
        <v>0</v>
      </c>
      <c r="CV2406" s="284">
        <v>3.5905350999999999E-4</v>
      </c>
      <c r="CW2406" s="284">
        <v>6.6712857999999997E-4</v>
      </c>
      <c r="CX2406"/>
      <c r="CY2406"/>
      <c r="CZ2406"/>
      <c r="DA2406"/>
      <c r="DB2406" s="212"/>
      <c r="DC2406" s="48"/>
      <c r="DD2406" s="48"/>
      <c r="DE2406" s="48"/>
      <c r="DF2406" s="48"/>
      <c r="DG2406" s="48"/>
      <c r="DH2406" s="48"/>
      <c r="DI2406" s="48"/>
      <c r="DJ2406" s="48"/>
      <c r="DK2406" s="48"/>
      <c r="DL2406" s="48"/>
    </row>
    <row r="2407" spans="1:116" ht="14.4">
      <c r="B2407" s="150"/>
      <c r="C2407" s="151"/>
      <c r="D2407" s="51" t="s">
        <v>1409</v>
      </c>
      <c r="E2407" s="150"/>
      <c r="F2407" s="153"/>
      <c r="G2407" s="154"/>
      <c r="H2407"/>
      <c r="I2407"/>
      <c r="J2407" s="227"/>
      <c r="K2407"/>
      <c r="L2407" s="280"/>
      <c r="M2407" s="280"/>
      <c r="N2407" s="281"/>
      <c r="O2407" s="280"/>
      <c r="P2407" s="219"/>
      <c r="Q2407" s="219"/>
      <c r="R2407" s="219"/>
      <c r="S2407" s="219"/>
      <c r="T2407" s="219"/>
      <c r="U2407" s="286"/>
      <c r="V2407" s="286"/>
      <c r="W2407" s="219"/>
      <c r="X2407" s="219"/>
      <c r="Y2407" s="219"/>
      <c r="Z2407" s="219"/>
      <c r="AA2407" s="219"/>
      <c r="AB2407" s="219"/>
      <c r="AC2407"/>
      <c r="AD2407" s="227"/>
      <c r="AE2407" s="227"/>
      <c r="AF2407" s="227"/>
      <c r="AG2407" s="227"/>
      <c r="AH2407" s="227"/>
      <c r="AI2407"/>
      <c r="AJ2407"/>
      <c r="AK2407" s="155"/>
      <c r="AL2407" s="155"/>
      <c r="AM2407" s="155"/>
      <c r="AN2407" s="155"/>
      <c r="AO2407" s="155"/>
      <c r="AP2407" s="155"/>
      <c r="AQ2407"/>
      <c r="AR2407" s="156"/>
      <c r="AS2407" s="156"/>
      <c r="AT2407" s="156"/>
      <c r="AU2407" s="156"/>
      <c r="AV2407" s="282"/>
      <c r="AW2407" s="282"/>
      <c r="AX2407" s="283"/>
      <c r="AY2407" s="157"/>
      <c r="AZ2407" s="157"/>
      <c r="BA2407" s="157"/>
      <c r="BB2407" s="157"/>
      <c r="BC2407" s="157"/>
      <c r="BD2407" s="157"/>
      <c r="BE2407" s="157"/>
      <c r="BF2407" s="157"/>
      <c r="BG2407" s="157"/>
      <c r="BH2407" s="157"/>
      <c r="BI2407" s="157"/>
      <c r="BJ2407" s="157"/>
      <c r="BK2407" s="157"/>
      <c r="BL2407" s="157"/>
      <c r="BM2407" s="157"/>
      <c r="BN2407" s="157"/>
      <c r="BO2407" s="157"/>
      <c r="BP2407" s="157"/>
      <c r="BQ2407" s="157"/>
      <c r="BR2407" s="157"/>
      <c r="BS2407" s="157"/>
      <c r="BT2407" s="157"/>
      <c r="BU2407"/>
      <c r="BV2407" s="155"/>
      <c r="BW2407" s="155"/>
      <c r="BX2407" s="155"/>
      <c r="BY2407" s="155"/>
      <c r="BZ2407" s="155"/>
      <c r="CA2407" s="155"/>
      <c r="CB2407" s="155"/>
      <c r="CC2407" s="155"/>
      <c r="CD2407" s="155"/>
      <c r="CE2407" s="155"/>
      <c r="CF2407" s="155"/>
      <c r="CG2407" s="155"/>
      <c r="CH2407" s="155"/>
      <c r="CI2407" s="155"/>
      <c r="CJ2407" s="155"/>
      <c r="CK2407" s="155"/>
      <c r="CL2407" s="155"/>
      <c r="CM2407"/>
      <c r="CN2407" s="284"/>
      <c r="CO2407" s="284"/>
      <c r="CP2407" s="285"/>
      <c r="CQ2407" s="284"/>
      <c r="CR2407" s="284"/>
      <c r="CS2407" s="284"/>
      <c r="CT2407" s="284"/>
      <c r="CU2407" s="284"/>
      <c r="CV2407" s="284"/>
      <c r="CW2407" s="284"/>
      <c r="CX2407"/>
      <c r="CY2407"/>
      <c r="CZ2407"/>
      <c r="DA2407"/>
      <c r="DB2407" s="212"/>
      <c r="DC2407" s="48"/>
      <c r="DD2407" s="48"/>
      <c r="DE2407" s="48"/>
      <c r="DF2407" s="48"/>
      <c r="DG2407" s="48"/>
      <c r="DH2407" s="48"/>
      <c r="DI2407" s="48"/>
      <c r="DJ2407" s="48"/>
      <c r="DK2407" s="48"/>
      <c r="DL2407" s="48"/>
    </row>
    <row r="2408" spans="1:116" ht="14.4">
      <c r="A2408" t="s">
        <v>3280</v>
      </c>
      <c r="B2408" s="150" t="s">
        <v>325</v>
      </c>
      <c r="C2408" s="151" t="str">
        <f t="shared" si="609"/>
        <v>M.020.20.101</v>
      </c>
      <c r="D2408" s="54" t="s">
        <v>1409</v>
      </c>
      <c r="E2408" s="150" t="s">
        <v>352</v>
      </c>
      <c r="F2408" s="153" t="str">
        <f t="shared" si="610"/>
        <v>Chocolate, confetti, milk in cardboard box NL</v>
      </c>
      <c r="G2408" s="154">
        <f t="shared" si="608"/>
        <v>5.8816956666666664</v>
      </c>
      <c r="H2408"/>
      <c r="I2408"/>
      <c r="J2408" s="227">
        <f t="shared" si="596"/>
        <v>1.1564385180980099</v>
      </c>
      <c r="K2408"/>
      <c r="L2408" s="280">
        <f t="shared" si="597"/>
        <v>7.9908300999999999E-7</v>
      </c>
      <c r="M2408" s="280">
        <f t="shared" si="598"/>
        <v>0.26506609581500001</v>
      </c>
      <c r="N2408" s="281">
        <f t="shared" si="599"/>
        <v>9.1172731999999996E-3</v>
      </c>
      <c r="O2408" s="280">
        <v>0.88225434999999996</v>
      </c>
      <c r="P2408" s="219">
        <v>0.10385133000000001</v>
      </c>
      <c r="Q2408" s="219">
        <v>5.4352195999999998E-2</v>
      </c>
      <c r="R2408" s="219">
        <v>0</v>
      </c>
      <c r="S2408" s="219">
        <v>0</v>
      </c>
      <c r="T2408" s="219">
        <v>0</v>
      </c>
      <c r="U2408" s="286">
        <v>7.9908300999999999E-7</v>
      </c>
      <c r="V2408" s="286">
        <v>1.9569815000000001E-5</v>
      </c>
      <c r="W2408" s="219">
        <v>0</v>
      </c>
      <c r="X2408" s="219">
        <v>0</v>
      </c>
      <c r="Y2408" s="219">
        <v>0</v>
      </c>
      <c r="Z2408" s="219">
        <v>0.10684299999999999</v>
      </c>
      <c r="AA2408" s="219">
        <v>9.1172731999999996E-3</v>
      </c>
      <c r="AB2408" s="219">
        <v>0</v>
      </c>
      <c r="AC2408"/>
      <c r="AD2408" s="227">
        <f t="shared" si="603"/>
        <v>0.88225434999999996</v>
      </c>
      <c r="AE2408" s="227">
        <f t="shared" si="604"/>
        <v>0.15822389489801003</v>
      </c>
      <c r="AF2408" s="227">
        <f t="shared" si="605"/>
        <v>0.16734036901500002</v>
      </c>
      <c r="AG2408" s="227">
        <f t="shared" si="606"/>
        <v>0.26506609581500001</v>
      </c>
      <c r="AH2408" s="227">
        <f t="shared" si="607"/>
        <v>0</v>
      </c>
      <c r="AI2408"/>
      <c r="AJ2408">
        <v>0</v>
      </c>
      <c r="AK2408" s="155">
        <v>0</v>
      </c>
      <c r="AL2408" s="155">
        <v>0</v>
      </c>
      <c r="AM2408" s="155">
        <v>0</v>
      </c>
      <c r="AN2408" s="155">
        <v>0</v>
      </c>
      <c r="AO2408" s="155">
        <v>0</v>
      </c>
      <c r="AP2408" s="155">
        <v>0</v>
      </c>
      <c r="AQ2408"/>
      <c r="AR2408" s="156">
        <v>0.14130993999999999</v>
      </c>
      <c r="AS2408" s="156">
        <v>0.12250214</v>
      </c>
      <c r="AT2408" s="156">
        <v>1.8807800999999999E-2</v>
      </c>
      <c r="AU2408" s="156">
        <v>0</v>
      </c>
      <c r="AV2408" s="282">
        <f t="shared" si="600"/>
        <v>7.3442528E-6</v>
      </c>
      <c r="AW2408" s="282">
        <f t="shared" si="601"/>
        <v>6.9555477114419989E-8</v>
      </c>
      <c r="AX2408" s="283">
        <f t="shared" si="602"/>
        <v>0</v>
      </c>
      <c r="AY2408" s="157">
        <v>5.4582135999999999E-6</v>
      </c>
      <c r="AZ2408" s="157">
        <v>1.6468747999999999E-8</v>
      </c>
      <c r="BA2408" s="157">
        <v>4.4994972000000002E-13</v>
      </c>
      <c r="BB2408" s="157">
        <v>0</v>
      </c>
      <c r="BC2408" s="157">
        <v>0</v>
      </c>
      <c r="BD2408" s="157">
        <v>0</v>
      </c>
      <c r="BE2408" s="157">
        <v>1.8860391999999999E-6</v>
      </c>
      <c r="BF2408" s="157">
        <v>0</v>
      </c>
      <c r="BG2408" s="157">
        <v>2.1969248000000002E-9</v>
      </c>
      <c r="BH2408" s="157">
        <v>2.2367423000000002E-9</v>
      </c>
      <c r="BI2408" s="157">
        <v>2.4180647000000002E-12</v>
      </c>
      <c r="BJ2408" s="157">
        <v>0</v>
      </c>
      <c r="BK2408" s="157">
        <v>0</v>
      </c>
      <c r="BL2408" s="157">
        <v>0</v>
      </c>
      <c r="BM2408" s="157">
        <v>0</v>
      </c>
      <c r="BN2408" s="157">
        <v>0</v>
      </c>
      <c r="BO2408" s="157">
        <v>4.8650193999999998E-8</v>
      </c>
      <c r="BP2408" s="157">
        <v>0</v>
      </c>
      <c r="BQ2408" s="157">
        <v>0</v>
      </c>
      <c r="BR2408" s="157">
        <v>0</v>
      </c>
      <c r="BS2408" s="157">
        <v>0</v>
      </c>
      <c r="BT2408" s="157">
        <v>0</v>
      </c>
      <c r="BU2408"/>
      <c r="BV2408" s="155">
        <v>2.8511865000000001E-4</v>
      </c>
      <c r="BW2408" s="155">
        <v>1.5146263999999999E-5</v>
      </c>
      <c r="BX2408" s="155">
        <v>1.6399728E-4</v>
      </c>
      <c r="BY2408" s="155">
        <v>2.2923452E-9</v>
      </c>
      <c r="BZ2408" s="155">
        <v>1.2476497999999999E-5</v>
      </c>
      <c r="CA2408" s="155">
        <v>0</v>
      </c>
      <c r="CB2408" s="155">
        <v>5.8086544999999997E-5</v>
      </c>
      <c r="CC2408" s="155">
        <v>0</v>
      </c>
      <c r="CD2408" s="155">
        <v>0</v>
      </c>
      <c r="CE2408" s="155">
        <v>5.2875788000000001E-10</v>
      </c>
      <c r="CF2408" s="155">
        <v>0</v>
      </c>
      <c r="CG2408" s="155">
        <v>3.4426045999999998E-5</v>
      </c>
      <c r="CH2408" s="155">
        <v>0</v>
      </c>
      <c r="CI2408" s="155">
        <v>9.831918099999999E-7</v>
      </c>
      <c r="CJ2408" s="155">
        <v>0</v>
      </c>
      <c r="CK2408" s="155">
        <v>0</v>
      </c>
      <c r="CL2408" s="155">
        <v>0</v>
      </c>
      <c r="CM2408"/>
      <c r="CN2408" s="284">
        <v>0</v>
      </c>
      <c r="CO2408" s="284">
        <v>5.8816956999999999</v>
      </c>
      <c r="CP2408" s="285">
        <v>0</v>
      </c>
      <c r="CQ2408" s="284">
        <v>1.0362853E-2</v>
      </c>
      <c r="CR2408" s="284">
        <v>0</v>
      </c>
      <c r="CS2408" s="284">
        <v>0</v>
      </c>
      <c r="CT2408" s="284">
        <v>6.3328535000000004E-4</v>
      </c>
      <c r="CU2408" s="284">
        <v>0</v>
      </c>
      <c r="CV2408" s="284">
        <v>1.5008306999999999E-3</v>
      </c>
      <c r="CW2408" s="284">
        <v>8.2611147E-4</v>
      </c>
      <c r="CX2408"/>
      <c r="CY2408"/>
      <c r="CZ2408"/>
      <c r="DA2408"/>
      <c r="DB2408" s="212"/>
      <c r="DC2408" s="48"/>
      <c r="DD2408" s="48"/>
      <c r="DE2408" s="48"/>
      <c r="DF2408" s="48"/>
      <c r="DG2408" s="48"/>
      <c r="DH2408" s="48"/>
      <c r="DI2408" s="48"/>
      <c r="DJ2408" s="48"/>
      <c r="DK2408" s="48"/>
      <c r="DL2408" s="48"/>
    </row>
    <row r="2409" spans="1:116" ht="14.4">
      <c r="A2409" t="s">
        <v>3281</v>
      </c>
      <c r="B2409" s="150" t="s">
        <v>325</v>
      </c>
      <c r="C2409" s="151" t="str">
        <f t="shared" si="609"/>
        <v>M.020.20.102</v>
      </c>
      <c r="D2409" s="54" t="s">
        <v>1409</v>
      </c>
      <c r="E2409" s="150" t="s">
        <v>352</v>
      </c>
      <c r="F2409" s="153" t="str">
        <f t="shared" si="610"/>
        <v>Chocolate, confetti, plain in cardboard box NL</v>
      </c>
      <c r="G2409" s="154">
        <f t="shared" si="608"/>
        <v>6.3611610666666669</v>
      </c>
      <c r="H2409"/>
      <c r="I2409"/>
      <c r="J2409" s="227">
        <f t="shared" si="596"/>
        <v>1.2483931103666599</v>
      </c>
      <c r="K2409"/>
      <c r="L2409" s="280">
        <f t="shared" si="597"/>
        <v>9.9639965999999993E-7</v>
      </c>
      <c r="M2409" s="280">
        <f t="shared" si="598"/>
        <v>0.28791565016699999</v>
      </c>
      <c r="N2409" s="281">
        <f t="shared" si="599"/>
        <v>6.3023037999999998E-3</v>
      </c>
      <c r="O2409" s="280">
        <v>0.95417415999999999</v>
      </c>
      <c r="P2409" s="219">
        <v>8.1713286999999996E-2</v>
      </c>
      <c r="Q2409" s="219">
        <v>6.7773320999999997E-2</v>
      </c>
      <c r="R2409" s="219">
        <v>0</v>
      </c>
      <c r="S2409" s="219">
        <v>0</v>
      </c>
      <c r="T2409" s="219">
        <v>0</v>
      </c>
      <c r="U2409" s="286">
        <v>9.9639965999999993E-7</v>
      </c>
      <c r="V2409" s="286">
        <v>2.4402167000000001E-5</v>
      </c>
      <c r="W2409" s="219">
        <v>0</v>
      </c>
      <c r="X2409" s="219">
        <v>0</v>
      </c>
      <c r="Y2409" s="219">
        <v>0</v>
      </c>
      <c r="Z2409" s="219">
        <v>0.13840464</v>
      </c>
      <c r="AA2409" s="219">
        <v>6.3023037999999998E-3</v>
      </c>
      <c r="AB2409" s="219">
        <v>0</v>
      </c>
      <c r="AC2409"/>
      <c r="AD2409" s="227">
        <f t="shared" si="603"/>
        <v>0.95417415999999999</v>
      </c>
      <c r="AE2409" s="227">
        <f t="shared" si="604"/>
        <v>0.14951200656666</v>
      </c>
      <c r="AF2409" s="227">
        <f t="shared" si="605"/>
        <v>0.15581331396699999</v>
      </c>
      <c r="AG2409" s="227">
        <f t="shared" si="606"/>
        <v>0.28791565016699999</v>
      </c>
      <c r="AH2409" s="227">
        <f t="shared" si="607"/>
        <v>0</v>
      </c>
      <c r="AI2409"/>
      <c r="AJ2409">
        <v>0</v>
      </c>
      <c r="AK2409" s="155">
        <v>0</v>
      </c>
      <c r="AL2409" s="155">
        <v>0</v>
      </c>
      <c r="AM2409" s="155">
        <v>0</v>
      </c>
      <c r="AN2409" s="155">
        <v>0</v>
      </c>
      <c r="AO2409" s="155">
        <v>0</v>
      </c>
      <c r="AP2409" s="155">
        <v>0</v>
      </c>
      <c r="AQ2409"/>
      <c r="AR2409" s="156">
        <v>0.14629712</v>
      </c>
      <c r="AS2409" s="156">
        <v>0.12321764</v>
      </c>
      <c r="AT2409" s="156">
        <v>2.3079483000000001E-2</v>
      </c>
      <c r="AU2409" s="156">
        <v>0</v>
      </c>
      <c r="AV2409" s="282">
        <f t="shared" si="600"/>
        <v>7.3871487E-6</v>
      </c>
      <c r="AW2409" s="282">
        <f t="shared" si="601"/>
        <v>8.5353119780820003E-8</v>
      </c>
      <c r="AX2409" s="283">
        <f t="shared" si="602"/>
        <v>0</v>
      </c>
      <c r="AY2409" s="157">
        <v>5.9031575000000001E-6</v>
      </c>
      <c r="AZ2409" s="157">
        <v>1.7811251E-8</v>
      </c>
      <c r="BA2409" s="157">
        <v>4.8662882E-13</v>
      </c>
      <c r="BB2409" s="157">
        <v>0</v>
      </c>
      <c r="BC2409" s="157">
        <v>0</v>
      </c>
      <c r="BD2409" s="157">
        <v>0</v>
      </c>
      <c r="BE2409" s="157">
        <v>1.4839911999999999E-6</v>
      </c>
      <c r="BF2409" s="157">
        <v>0</v>
      </c>
      <c r="BG2409" s="157">
        <v>1.7286052E-9</v>
      </c>
      <c r="BH2409" s="157">
        <v>2.7890584999999998E-9</v>
      </c>
      <c r="BI2409" s="157">
        <v>2.1614520000000002E-12</v>
      </c>
      <c r="BJ2409" s="157">
        <v>0</v>
      </c>
      <c r="BK2409" s="157">
        <v>0</v>
      </c>
      <c r="BL2409" s="157">
        <v>0</v>
      </c>
      <c r="BM2409" s="157">
        <v>0</v>
      </c>
      <c r="BN2409" s="157">
        <v>0</v>
      </c>
      <c r="BO2409" s="157">
        <v>6.3021557000000001E-8</v>
      </c>
      <c r="BP2409" s="157">
        <v>0</v>
      </c>
      <c r="BQ2409" s="157">
        <v>0</v>
      </c>
      <c r="BR2409" s="157">
        <v>0</v>
      </c>
      <c r="BS2409" s="157">
        <v>0</v>
      </c>
      <c r="BT2409" s="157">
        <v>0</v>
      </c>
      <c r="BU2409"/>
      <c r="BV2409" s="155">
        <v>3.1690293000000001E-4</v>
      </c>
      <c r="BW2409" s="155">
        <v>1.1917526E-5</v>
      </c>
      <c r="BX2409" s="155">
        <v>1.7736605E-4</v>
      </c>
      <c r="BY2409" s="155">
        <v>2.8583914000000001E-9</v>
      </c>
      <c r="BZ2409" s="155">
        <v>9.8168763E-6</v>
      </c>
      <c r="CA2409" s="155">
        <v>0</v>
      </c>
      <c r="CB2409" s="155">
        <v>7.2429788999999999E-5</v>
      </c>
      <c r="CC2409" s="155">
        <v>0</v>
      </c>
      <c r="CD2409" s="155">
        <v>0</v>
      </c>
      <c r="CE2409" s="155">
        <v>6.5932345000000002E-10</v>
      </c>
      <c r="CF2409" s="155">
        <v>0</v>
      </c>
      <c r="CG2409" s="155">
        <v>4.4595567E-5</v>
      </c>
      <c r="CH2409" s="155">
        <v>0</v>
      </c>
      <c r="CI2409" s="155">
        <v>7.7360427999999995E-7</v>
      </c>
      <c r="CJ2409" s="155">
        <v>0</v>
      </c>
      <c r="CK2409" s="155">
        <v>0</v>
      </c>
      <c r="CL2409" s="155">
        <v>0</v>
      </c>
      <c r="CM2409"/>
      <c r="CN2409" s="284">
        <v>0</v>
      </c>
      <c r="CO2409" s="284">
        <v>6.3611611000000003</v>
      </c>
      <c r="CP2409" s="285">
        <v>0</v>
      </c>
      <c r="CQ2409" s="284">
        <v>8.1537980000000003E-3</v>
      </c>
      <c r="CR2409" s="284">
        <v>0</v>
      </c>
      <c r="CS2409" s="284">
        <v>0</v>
      </c>
      <c r="CT2409" s="284">
        <v>4.9828755999999997E-4</v>
      </c>
      <c r="CU2409" s="284">
        <v>0</v>
      </c>
      <c r="CV2409" s="284">
        <v>1.8714291E-3</v>
      </c>
      <c r="CW2409" s="284">
        <v>7.3844188999999997E-4</v>
      </c>
      <c r="CX2409"/>
      <c r="CY2409"/>
      <c r="CZ2409"/>
      <c r="DA2409"/>
      <c r="DB2409" s="212"/>
      <c r="DC2409" s="48"/>
      <c r="DD2409" s="48"/>
      <c r="DE2409" s="48"/>
      <c r="DF2409" s="48"/>
      <c r="DG2409" s="48"/>
      <c r="DH2409" s="48"/>
      <c r="DI2409" s="48"/>
      <c r="DJ2409" s="48"/>
      <c r="DK2409" s="48"/>
      <c r="DL2409" s="48"/>
    </row>
    <row r="2410" spans="1:116" ht="14.4">
      <c r="A2410" t="s">
        <v>3282</v>
      </c>
      <c r="B2410" s="150" t="s">
        <v>325</v>
      </c>
      <c r="C2410" s="151" t="str">
        <f t="shared" si="609"/>
        <v>M.020.20.103</v>
      </c>
      <c r="D2410" s="54" t="s">
        <v>1409</v>
      </c>
      <c r="E2410" s="150" t="s">
        <v>352</v>
      </c>
      <c r="F2410" s="153" t="str">
        <f t="shared" si="610"/>
        <v>Chocolat, milk in aluminium foil laminated paperper 250 gram NL</v>
      </c>
      <c r="G2410" s="154">
        <f t="shared" si="608"/>
        <v>8.1174426666666673</v>
      </c>
      <c r="H2410"/>
      <c r="I2410"/>
      <c r="J2410" s="227">
        <f t="shared" si="596"/>
        <v>1.5839599139270999</v>
      </c>
      <c r="K2410"/>
      <c r="L2410" s="280">
        <f t="shared" si="597"/>
        <v>9.580070999999999E-7</v>
      </c>
      <c r="M2410" s="280">
        <f t="shared" si="598"/>
        <v>0.35080579991999999</v>
      </c>
      <c r="N2410" s="281">
        <f t="shared" si="599"/>
        <v>1.5536756000000001E-2</v>
      </c>
      <c r="O2410" s="280">
        <v>1.2176164</v>
      </c>
      <c r="P2410" s="219">
        <v>0.15306686999999999</v>
      </c>
      <c r="Q2410" s="219">
        <v>6.5161927999999994E-2</v>
      </c>
      <c r="R2410" s="219">
        <v>0</v>
      </c>
      <c r="S2410" s="219">
        <v>0</v>
      </c>
      <c r="T2410" s="219">
        <v>0</v>
      </c>
      <c r="U2410" s="286">
        <v>9.580070999999999E-7</v>
      </c>
      <c r="V2410" s="286">
        <v>2.3461920000000001E-5</v>
      </c>
      <c r="W2410" s="219">
        <v>0</v>
      </c>
      <c r="X2410" s="219">
        <v>0</v>
      </c>
      <c r="Y2410" s="219">
        <v>0</v>
      </c>
      <c r="Z2410" s="219">
        <v>0.13255354</v>
      </c>
      <c r="AA2410" s="219">
        <v>1.5536756000000001E-2</v>
      </c>
      <c r="AB2410" s="219">
        <v>0</v>
      </c>
      <c r="AC2410"/>
      <c r="AD2410" s="227">
        <f t="shared" si="603"/>
        <v>1.2176164</v>
      </c>
      <c r="AE2410" s="227">
        <f t="shared" si="604"/>
        <v>0.21825321792710001</v>
      </c>
      <c r="AF2410" s="227">
        <f t="shared" si="605"/>
        <v>0.23378901592000001</v>
      </c>
      <c r="AG2410" s="227">
        <f t="shared" si="606"/>
        <v>0.35080579991999999</v>
      </c>
      <c r="AH2410" s="227">
        <f t="shared" si="607"/>
        <v>0</v>
      </c>
      <c r="AI2410"/>
      <c r="AJ2410">
        <v>0</v>
      </c>
      <c r="AK2410" s="155">
        <v>0</v>
      </c>
      <c r="AL2410" s="155">
        <v>0</v>
      </c>
      <c r="AM2410" s="155">
        <v>0</v>
      </c>
      <c r="AN2410" s="155">
        <v>0</v>
      </c>
      <c r="AO2410" s="155">
        <v>0</v>
      </c>
      <c r="AP2410" s="155">
        <v>0</v>
      </c>
      <c r="AQ2410"/>
      <c r="AR2410" s="156">
        <v>0.19608612</v>
      </c>
      <c r="AS2410" s="156">
        <v>0.17201796</v>
      </c>
      <c r="AT2410" s="156">
        <v>2.4068168000000001E-2</v>
      </c>
      <c r="AU2410" s="156">
        <v>0</v>
      </c>
      <c r="AV2410" s="282">
        <f t="shared" si="600"/>
        <v>1.0312827099999999E-5</v>
      </c>
      <c r="AW2410" s="282">
        <f t="shared" si="601"/>
        <v>8.9009496134460008E-8</v>
      </c>
      <c r="AX2410" s="283">
        <f t="shared" si="602"/>
        <v>0</v>
      </c>
      <c r="AY2410" s="157">
        <v>7.5329868000000001E-6</v>
      </c>
      <c r="AZ2410" s="157">
        <v>2.2728839E-8</v>
      </c>
      <c r="BA2410" s="157">
        <v>6.2098436000000002E-13</v>
      </c>
      <c r="BB2410" s="157">
        <v>0</v>
      </c>
      <c r="BC2410" s="157">
        <v>0</v>
      </c>
      <c r="BD2410" s="157">
        <v>0</v>
      </c>
      <c r="BE2410" s="157">
        <v>2.7798403000000001E-6</v>
      </c>
      <c r="BF2410" s="157">
        <v>0</v>
      </c>
      <c r="BG2410" s="157">
        <v>3.2380558000000002E-9</v>
      </c>
      <c r="BH2410" s="157">
        <v>2.6815925E-9</v>
      </c>
      <c r="BI2410" s="157">
        <v>3.0848501000000002E-12</v>
      </c>
      <c r="BJ2410" s="157">
        <v>0</v>
      </c>
      <c r="BK2410" s="157">
        <v>0</v>
      </c>
      <c r="BL2410" s="157">
        <v>0</v>
      </c>
      <c r="BM2410" s="157">
        <v>0</v>
      </c>
      <c r="BN2410" s="157">
        <v>0</v>
      </c>
      <c r="BO2410" s="157">
        <v>6.0357303000000003E-8</v>
      </c>
      <c r="BP2410" s="157">
        <v>0</v>
      </c>
      <c r="BQ2410" s="157">
        <v>0</v>
      </c>
      <c r="BR2410" s="157">
        <v>0</v>
      </c>
      <c r="BS2410" s="157">
        <v>0</v>
      </c>
      <c r="BT2410" s="157">
        <v>0</v>
      </c>
      <c r="BU2410"/>
      <c r="BV2410" s="155">
        <v>3.808509E-4</v>
      </c>
      <c r="BW2410" s="155">
        <v>2.2324135000000001E-5</v>
      </c>
      <c r="BX2410" s="155">
        <v>2.2633584000000001E-4</v>
      </c>
      <c r="BY2410" s="155">
        <v>2.7482538999999999E-9</v>
      </c>
      <c r="BZ2410" s="155">
        <v>1.8389157999999998E-5</v>
      </c>
      <c r="CA2410" s="155">
        <v>0</v>
      </c>
      <c r="CB2410" s="155">
        <v>6.9638976000000003E-5</v>
      </c>
      <c r="CC2410" s="155">
        <v>0</v>
      </c>
      <c r="CD2410" s="155">
        <v>0</v>
      </c>
      <c r="CE2410" s="155">
        <v>6.3391886999999995E-10</v>
      </c>
      <c r="CF2410" s="155">
        <v>0</v>
      </c>
      <c r="CG2410" s="155">
        <v>4.2710277E-5</v>
      </c>
      <c r="CH2410" s="155">
        <v>0</v>
      </c>
      <c r="CI2410" s="155">
        <v>1.4491300999999999E-6</v>
      </c>
      <c r="CJ2410" s="155">
        <v>0</v>
      </c>
      <c r="CK2410" s="155">
        <v>0</v>
      </c>
      <c r="CL2410" s="155">
        <v>0</v>
      </c>
      <c r="CM2410"/>
      <c r="CN2410" s="284">
        <v>0</v>
      </c>
      <c r="CO2410" s="284">
        <v>8.1174426000000004</v>
      </c>
      <c r="CP2410" s="285">
        <v>0</v>
      </c>
      <c r="CQ2410" s="284">
        <v>1.5273848E-2</v>
      </c>
      <c r="CR2410" s="284">
        <v>0</v>
      </c>
      <c r="CS2410" s="284">
        <v>0</v>
      </c>
      <c r="CT2410" s="284">
        <v>9.3340165000000005E-4</v>
      </c>
      <c r="CU2410" s="284">
        <v>0</v>
      </c>
      <c r="CV2410" s="284">
        <v>1.7993206000000001E-3</v>
      </c>
      <c r="CW2410" s="284">
        <v>1.0539131000000001E-3</v>
      </c>
      <c r="CX2410"/>
      <c r="CY2410"/>
      <c r="CZ2410"/>
      <c r="DA2410"/>
      <c r="DB2410" s="212"/>
      <c r="DC2410" s="48"/>
      <c r="DD2410" s="48"/>
      <c r="DE2410" s="48"/>
      <c r="DF2410" s="48"/>
      <c r="DG2410" s="48"/>
      <c r="DH2410" s="48"/>
      <c r="DI2410" s="48"/>
      <c r="DJ2410" s="48"/>
      <c r="DK2410" s="48"/>
      <c r="DL2410" s="48"/>
    </row>
    <row r="2411" spans="1:116" ht="14.4">
      <c r="A2411" t="s">
        <v>3283</v>
      </c>
      <c r="B2411" s="150" t="s">
        <v>325</v>
      </c>
      <c r="C2411" s="151" t="str">
        <f t="shared" si="609"/>
        <v>M.020.20.104</v>
      </c>
      <c r="D2411" s="54" t="s">
        <v>1409</v>
      </c>
      <c r="E2411" s="150" t="s">
        <v>352</v>
      </c>
      <c r="F2411" s="153" t="str">
        <f t="shared" si="610"/>
        <v>Chocolate spread, duo in glass jarper 125 gram NL</v>
      </c>
      <c r="G2411" s="154">
        <f t="shared" si="608"/>
        <v>3.7239846000000005</v>
      </c>
      <c r="H2411"/>
      <c r="I2411"/>
      <c r="J2411" s="227">
        <f t="shared" si="596"/>
        <v>0.80598095489769006</v>
      </c>
      <c r="K2411"/>
      <c r="L2411" s="280">
        <f t="shared" si="597"/>
        <v>4.0595369E-7</v>
      </c>
      <c r="M2411" s="280">
        <f t="shared" si="598"/>
        <v>0.21765277594400001</v>
      </c>
      <c r="N2411" s="281">
        <f t="shared" si="599"/>
        <v>2.9730083000000001E-2</v>
      </c>
      <c r="O2411" s="280">
        <v>0.55859769000000004</v>
      </c>
      <c r="P2411" s="219">
        <v>0.14242572000000001</v>
      </c>
      <c r="Q2411" s="219">
        <v>2.7612243000000002E-2</v>
      </c>
      <c r="R2411" s="219">
        <v>0</v>
      </c>
      <c r="S2411" s="219">
        <v>0</v>
      </c>
      <c r="T2411" s="219">
        <v>0</v>
      </c>
      <c r="U2411" s="286">
        <v>4.0595369E-7</v>
      </c>
      <c r="V2411" s="286">
        <v>9.9419440000000008E-6</v>
      </c>
      <c r="W2411" s="219">
        <v>0</v>
      </c>
      <c r="X2411" s="219">
        <v>0</v>
      </c>
      <c r="Y2411" s="219">
        <v>0</v>
      </c>
      <c r="Z2411" s="219">
        <v>4.7604871E-2</v>
      </c>
      <c r="AA2411" s="219">
        <v>2.9730083000000001E-2</v>
      </c>
      <c r="AB2411" s="219">
        <v>0</v>
      </c>
      <c r="AC2411"/>
      <c r="AD2411" s="227">
        <f t="shared" si="603"/>
        <v>0.55859769000000004</v>
      </c>
      <c r="AE2411" s="227">
        <f t="shared" si="604"/>
        <v>0.17004831089769001</v>
      </c>
      <c r="AF2411" s="227">
        <f t="shared" si="605"/>
        <v>0.19977798794400001</v>
      </c>
      <c r="AG2411" s="227">
        <f t="shared" si="606"/>
        <v>0.21765277594400001</v>
      </c>
      <c r="AH2411" s="227">
        <f t="shared" si="607"/>
        <v>0</v>
      </c>
      <c r="AI2411"/>
      <c r="AJ2411">
        <v>0</v>
      </c>
      <c r="AK2411" s="155">
        <v>0</v>
      </c>
      <c r="AL2411" s="155">
        <v>0</v>
      </c>
      <c r="AM2411" s="155">
        <v>0</v>
      </c>
      <c r="AN2411" s="155">
        <v>0</v>
      </c>
      <c r="AO2411" s="155">
        <v>0</v>
      </c>
      <c r="AP2411" s="155">
        <v>0</v>
      </c>
      <c r="AQ2411"/>
      <c r="AR2411" s="156">
        <v>0.11059134</v>
      </c>
      <c r="AS2411" s="156">
        <v>0.10078798</v>
      </c>
      <c r="AT2411" s="156">
        <v>9.8033663999999993E-3</v>
      </c>
      <c r="AU2411" s="156">
        <v>0</v>
      </c>
      <c r="AV2411" s="282">
        <f t="shared" si="600"/>
        <v>6.0424446E-6</v>
      </c>
      <c r="AW2411" s="282">
        <f t="shared" si="601"/>
        <v>3.625505365042E-8</v>
      </c>
      <c r="AX2411" s="283">
        <f t="shared" si="602"/>
        <v>0</v>
      </c>
      <c r="AY2411" s="157">
        <v>3.4558577000000001E-6</v>
      </c>
      <c r="AZ2411" s="157">
        <v>1.0427157E-8</v>
      </c>
      <c r="BA2411" s="157">
        <v>2.8488482000000001E-13</v>
      </c>
      <c r="BB2411" s="157">
        <v>0</v>
      </c>
      <c r="BC2411" s="157">
        <v>0</v>
      </c>
      <c r="BD2411" s="157">
        <v>0</v>
      </c>
      <c r="BE2411" s="157">
        <v>2.5865868999999998E-6</v>
      </c>
      <c r="BF2411" s="157">
        <v>0</v>
      </c>
      <c r="BG2411" s="157">
        <v>3.0129474E-9</v>
      </c>
      <c r="BH2411" s="157">
        <v>1.1363197E-9</v>
      </c>
      <c r="BI2411" s="157">
        <v>1.8086656000000001E-12</v>
      </c>
      <c r="BJ2411" s="157">
        <v>0</v>
      </c>
      <c r="BK2411" s="157">
        <v>0</v>
      </c>
      <c r="BL2411" s="157">
        <v>0</v>
      </c>
      <c r="BM2411" s="157">
        <v>0</v>
      </c>
      <c r="BN2411" s="157">
        <v>0</v>
      </c>
      <c r="BO2411" s="157">
        <v>2.1676536E-8</v>
      </c>
      <c r="BP2411" s="157">
        <v>0</v>
      </c>
      <c r="BQ2411" s="157">
        <v>0</v>
      </c>
      <c r="BR2411" s="157">
        <v>0</v>
      </c>
      <c r="BS2411" s="157">
        <v>0</v>
      </c>
      <c r="BT2411" s="157">
        <v>0</v>
      </c>
      <c r="BU2411"/>
      <c r="BV2411" s="155">
        <v>1.8791553E-4</v>
      </c>
      <c r="BW2411" s="155">
        <v>2.0772169999999999E-5</v>
      </c>
      <c r="BX2411" s="155">
        <v>1.0383456999999999E-4</v>
      </c>
      <c r="BY2411" s="155">
        <v>1.1645674E-9</v>
      </c>
      <c r="BZ2411" s="155">
        <v>1.7110749999999999E-5</v>
      </c>
      <c r="CA2411" s="155">
        <v>0</v>
      </c>
      <c r="CB2411" s="155">
        <v>2.9509383999999999E-5</v>
      </c>
      <c r="CC2411" s="155">
        <v>0</v>
      </c>
      <c r="CD2411" s="155">
        <v>0</v>
      </c>
      <c r="CE2411" s="155">
        <v>2.6862192000000002E-10</v>
      </c>
      <c r="CF2411" s="155">
        <v>0</v>
      </c>
      <c r="CG2411" s="155">
        <v>1.5338837000000001E-5</v>
      </c>
      <c r="CH2411" s="155">
        <v>0</v>
      </c>
      <c r="CI2411" s="155">
        <v>1.3483871000000001E-6</v>
      </c>
      <c r="CJ2411" s="155">
        <v>0</v>
      </c>
      <c r="CK2411" s="155">
        <v>0</v>
      </c>
      <c r="CL2411" s="155">
        <v>0</v>
      </c>
      <c r="CM2411"/>
      <c r="CN2411" s="284">
        <v>0</v>
      </c>
      <c r="CO2411" s="284">
        <v>3.7239846000000001</v>
      </c>
      <c r="CP2411" s="285">
        <v>0</v>
      </c>
      <c r="CQ2411" s="284">
        <v>1.4212015999999999E-2</v>
      </c>
      <c r="CR2411" s="284">
        <v>0</v>
      </c>
      <c r="CS2411" s="284">
        <v>0</v>
      </c>
      <c r="CT2411" s="284">
        <v>8.6851192999999995E-4</v>
      </c>
      <c r="CU2411" s="284">
        <v>0</v>
      </c>
      <c r="CV2411" s="284">
        <v>7.6245866999999996E-4</v>
      </c>
      <c r="CW2411" s="284">
        <v>6.1791536999999995E-4</v>
      </c>
      <c r="CX2411"/>
      <c r="CY2411"/>
      <c r="CZ2411"/>
      <c r="DA2411"/>
      <c r="DB2411" s="212"/>
      <c r="DC2411" s="48"/>
      <c r="DD2411" s="48"/>
      <c r="DE2411" s="48"/>
      <c r="DF2411" s="48"/>
      <c r="DG2411" s="48"/>
      <c r="DH2411" s="48"/>
      <c r="DI2411" s="48"/>
      <c r="DJ2411" s="48"/>
      <c r="DK2411" s="48"/>
      <c r="DL2411" s="48"/>
    </row>
    <row r="2412" spans="1:116" ht="14.4">
      <c r="A2412" t="s">
        <v>3284</v>
      </c>
      <c r="B2412" s="150" t="s">
        <v>325</v>
      </c>
      <c r="C2412" s="151" t="str">
        <f t="shared" si="609"/>
        <v>M.020.20.105</v>
      </c>
      <c r="D2412" s="54" t="s">
        <v>1409</v>
      </c>
      <c r="E2412" s="150" t="s">
        <v>352</v>
      </c>
      <c r="F2412" s="153" t="str">
        <f t="shared" si="610"/>
        <v>Chocolate spread, hazelnut in glass jarper 125 gram NL</v>
      </c>
      <c r="G2412" s="154">
        <f t="shared" si="608"/>
        <v>4.1861169333333335</v>
      </c>
      <c r="H2412"/>
      <c r="I2412"/>
      <c r="J2412" s="227">
        <f t="shared" si="596"/>
        <v>0.93726320181259004</v>
      </c>
      <c r="K2412"/>
      <c r="L2412" s="280">
        <f t="shared" si="597"/>
        <v>4.7405459000000001E-7</v>
      </c>
      <c r="M2412" s="280">
        <f t="shared" si="598"/>
        <v>0.25315072075799999</v>
      </c>
      <c r="N2412" s="281">
        <f t="shared" si="599"/>
        <v>5.6194466999999998E-2</v>
      </c>
      <c r="O2412" s="280">
        <v>0.62791754</v>
      </c>
      <c r="P2412" s="219">
        <v>0.15774057999999999</v>
      </c>
      <c r="Q2412" s="219">
        <v>3.2244345000000001E-2</v>
      </c>
      <c r="R2412" s="219">
        <v>0</v>
      </c>
      <c r="S2412" s="219">
        <v>0</v>
      </c>
      <c r="T2412" s="219">
        <v>0</v>
      </c>
      <c r="U2412" s="286">
        <v>4.7405459000000001E-7</v>
      </c>
      <c r="V2412" s="286">
        <v>1.1609758E-5</v>
      </c>
      <c r="W2412" s="219">
        <v>0</v>
      </c>
      <c r="X2412" s="219">
        <v>0</v>
      </c>
      <c r="Y2412" s="219">
        <v>0</v>
      </c>
      <c r="Z2412" s="219">
        <v>6.3154186000000001E-2</v>
      </c>
      <c r="AA2412" s="219">
        <v>5.6194466999999998E-2</v>
      </c>
      <c r="AB2412" s="219">
        <v>0</v>
      </c>
      <c r="AC2412"/>
      <c r="AD2412" s="227">
        <f t="shared" si="603"/>
        <v>0.62791754</v>
      </c>
      <c r="AE2412" s="227">
        <f t="shared" si="604"/>
        <v>0.18999700881258999</v>
      </c>
      <c r="AF2412" s="227">
        <f t="shared" si="605"/>
        <v>0.24619100175799999</v>
      </c>
      <c r="AG2412" s="227">
        <f t="shared" si="606"/>
        <v>0.25315072075799999</v>
      </c>
      <c r="AH2412" s="227">
        <f t="shared" si="607"/>
        <v>0</v>
      </c>
      <c r="AI2412"/>
      <c r="AJ2412">
        <v>0</v>
      </c>
      <c r="AK2412" s="155">
        <v>0</v>
      </c>
      <c r="AL2412" s="155">
        <v>0</v>
      </c>
      <c r="AM2412" s="155">
        <v>0</v>
      </c>
      <c r="AN2412" s="155">
        <v>0</v>
      </c>
      <c r="AO2412" s="155">
        <v>0</v>
      </c>
      <c r="AP2412" s="155">
        <v>0</v>
      </c>
      <c r="AQ2412"/>
      <c r="AR2412" s="156">
        <v>0.12478752</v>
      </c>
      <c r="AS2412" s="156">
        <v>0.11258058999999999</v>
      </c>
      <c r="AT2412" s="156">
        <v>1.2206925E-2</v>
      </c>
      <c r="AU2412" s="156">
        <v>0</v>
      </c>
      <c r="AV2412" s="282">
        <f t="shared" si="600"/>
        <v>6.7494360000000003E-6</v>
      </c>
      <c r="AW2412" s="282">
        <f t="shared" si="601"/>
        <v>4.5143951717040003E-8</v>
      </c>
      <c r="AX2412" s="283">
        <f t="shared" si="602"/>
        <v>0</v>
      </c>
      <c r="AY2412" s="157">
        <v>3.8847165000000004E-6</v>
      </c>
      <c r="AZ2412" s="157">
        <v>1.1721127E-8</v>
      </c>
      <c r="BA2412" s="157">
        <v>3.2023794E-13</v>
      </c>
      <c r="BB2412" s="157">
        <v>0</v>
      </c>
      <c r="BC2412" s="157">
        <v>0</v>
      </c>
      <c r="BD2412" s="157">
        <v>0</v>
      </c>
      <c r="BE2412" s="157">
        <v>2.8647194999999999E-6</v>
      </c>
      <c r="BF2412" s="157">
        <v>0</v>
      </c>
      <c r="BG2412" s="157">
        <v>3.3369259999999999E-9</v>
      </c>
      <c r="BH2412" s="157">
        <v>1.3269434E-9</v>
      </c>
      <c r="BI2412" s="157">
        <v>1.8300791000000001E-12</v>
      </c>
      <c r="BJ2412" s="157">
        <v>0</v>
      </c>
      <c r="BK2412" s="157">
        <v>0</v>
      </c>
      <c r="BL2412" s="157">
        <v>0</v>
      </c>
      <c r="BM2412" s="157">
        <v>0</v>
      </c>
      <c r="BN2412" s="157">
        <v>0</v>
      </c>
      <c r="BO2412" s="157">
        <v>2.8756805000000001E-8</v>
      </c>
      <c r="BP2412" s="157">
        <v>0</v>
      </c>
      <c r="BQ2412" s="157">
        <v>0</v>
      </c>
      <c r="BR2412" s="157">
        <v>0</v>
      </c>
      <c r="BS2412" s="157">
        <v>0</v>
      </c>
      <c r="BT2412" s="157">
        <v>0</v>
      </c>
      <c r="BU2412"/>
      <c r="BV2412" s="155">
        <v>2.1498027000000001E-4</v>
      </c>
      <c r="BW2412" s="155">
        <v>2.3005776E-5</v>
      </c>
      <c r="BX2412" s="155">
        <v>1.1672005E-4</v>
      </c>
      <c r="BY2412" s="155">
        <v>1.3599298E-9</v>
      </c>
      <c r="BZ2412" s="155">
        <v>1.8950648999999998E-5</v>
      </c>
      <c r="CA2412" s="155">
        <v>0</v>
      </c>
      <c r="CB2412" s="155">
        <v>3.4459740999999997E-5</v>
      </c>
      <c r="CC2412" s="155">
        <v>0</v>
      </c>
      <c r="CD2412" s="155">
        <v>0</v>
      </c>
      <c r="CE2412" s="155">
        <v>3.1368468000000001E-10</v>
      </c>
      <c r="CF2412" s="155">
        <v>0</v>
      </c>
      <c r="CG2412" s="155">
        <v>2.0349006000000001E-5</v>
      </c>
      <c r="CH2412" s="155">
        <v>0</v>
      </c>
      <c r="CI2412" s="155">
        <v>1.4933776E-6</v>
      </c>
      <c r="CJ2412" s="155">
        <v>0</v>
      </c>
      <c r="CK2412" s="155">
        <v>0</v>
      </c>
      <c r="CL2412" s="155">
        <v>0</v>
      </c>
      <c r="CM2412"/>
      <c r="CN2412" s="284">
        <v>0</v>
      </c>
      <c r="CO2412" s="284">
        <v>4.1861169</v>
      </c>
      <c r="CP2412" s="285">
        <v>0</v>
      </c>
      <c r="CQ2412" s="284">
        <v>1.5740217000000001E-2</v>
      </c>
      <c r="CR2412" s="284">
        <v>0</v>
      </c>
      <c r="CS2412" s="284">
        <v>0</v>
      </c>
      <c r="CT2412" s="284">
        <v>9.6190198000000002E-4</v>
      </c>
      <c r="CU2412" s="284">
        <v>0</v>
      </c>
      <c r="CV2412" s="284">
        <v>8.9036520000000002E-4</v>
      </c>
      <c r="CW2412" s="284">
        <v>6.2523112000000003E-4</v>
      </c>
      <c r="CX2412"/>
      <c r="CY2412"/>
      <c r="CZ2412"/>
      <c r="DA2412"/>
      <c r="DB2412" s="212"/>
      <c r="DC2412" s="48"/>
      <c r="DD2412" s="48"/>
      <c r="DE2412" s="48"/>
      <c r="DF2412" s="48"/>
      <c r="DG2412" s="48"/>
      <c r="DH2412" s="48"/>
      <c r="DI2412" s="48"/>
      <c r="DJ2412" s="48"/>
      <c r="DK2412" s="48"/>
      <c r="DL2412" s="48"/>
    </row>
    <row r="2413" spans="1:116" ht="14.4">
      <c r="A2413" t="s">
        <v>3285</v>
      </c>
      <c r="B2413" s="150" t="s">
        <v>325</v>
      </c>
      <c r="C2413" s="151" t="str">
        <f t="shared" si="609"/>
        <v>M.020.20.106</v>
      </c>
      <c r="D2413" s="54" t="s">
        <v>1409</v>
      </c>
      <c r="E2413" s="150" t="s">
        <v>352</v>
      </c>
      <c r="F2413" s="153" t="str">
        <f t="shared" si="610"/>
        <v>Honey, in glass jarper 125 gram NL</v>
      </c>
      <c r="G2413" s="154">
        <f t="shared" si="608"/>
        <v>1.2738861333333333</v>
      </c>
      <c r="H2413"/>
      <c r="I2413"/>
      <c r="J2413" s="227">
        <f t="shared" si="596"/>
        <v>0.28180277065941001</v>
      </c>
      <c r="K2413"/>
      <c r="L2413" s="280">
        <f t="shared" si="597"/>
        <v>1.0497151E-7</v>
      </c>
      <c r="M2413" s="280">
        <f t="shared" si="598"/>
        <v>8.6323123687900002E-2</v>
      </c>
      <c r="N2413" s="281">
        <f t="shared" si="599"/>
        <v>4.3966220000000002E-3</v>
      </c>
      <c r="O2413" s="280">
        <v>0.19108291999999999</v>
      </c>
      <c r="P2413" s="219">
        <v>7.6142644999999995E-2</v>
      </c>
      <c r="Q2413" s="219">
        <v>7.1399740000000003E-3</v>
      </c>
      <c r="R2413" s="219">
        <v>0</v>
      </c>
      <c r="S2413" s="219">
        <v>0</v>
      </c>
      <c r="T2413" s="219">
        <v>0</v>
      </c>
      <c r="U2413" s="286">
        <v>1.0497151E-7</v>
      </c>
      <c r="V2413" s="286">
        <v>2.5707879000000002E-6</v>
      </c>
      <c r="W2413" s="219">
        <v>0</v>
      </c>
      <c r="X2413" s="219">
        <v>0</v>
      </c>
      <c r="Y2413" s="219">
        <v>0</v>
      </c>
      <c r="Z2413" s="219">
        <v>3.0379338999999999E-3</v>
      </c>
      <c r="AA2413" s="219">
        <v>4.3966220000000002E-3</v>
      </c>
      <c r="AB2413" s="219">
        <v>0</v>
      </c>
      <c r="AC2413"/>
      <c r="AD2413" s="227">
        <f t="shared" si="603"/>
        <v>0.19108291999999999</v>
      </c>
      <c r="AE2413" s="227">
        <f t="shared" si="604"/>
        <v>8.3285294759410003E-2</v>
      </c>
      <c r="AF2413" s="227">
        <f t="shared" si="605"/>
        <v>8.7681811787900008E-2</v>
      </c>
      <c r="AG2413" s="227">
        <f t="shared" si="606"/>
        <v>8.6323123687899989E-2</v>
      </c>
      <c r="AH2413" s="227">
        <f t="shared" si="607"/>
        <v>0</v>
      </c>
      <c r="AI2413"/>
      <c r="AJ2413">
        <v>0</v>
      </c>
      <c r="AK2413" s="155">
        <v>0</v>
      </c>
      <c r="AL2413" s="155">
        <v>0</v>
      </c>
      <c r="AM2413" s="155">
        <v>0</v>
      </c>
      <c r="AN2413" s="155">
        <v>0</v>
      </c>
      <c r="AO2413" s="155">
        <v>0</v>
      </c>
      <c r="AP2413" s="155">
        <v>0</v>
      </c>
      <c r="AQ2413"/>
      <c r="AR2413" s="156">
        <v>4.4637661000000002E-2</v>
      </c>
      <c r="AS2413" s="156">
        <v>4.2784023999999997E-2</v>
      </c>
      <c r="AT2413" s="156">
        <v>1.8536379000000001E-3</v>
      </c>
      <c r="AU2413" s="156">
        <v>0</v>
      </c>
      <c r="AV2413" s="282">
        <f t="shared" si="600"/>
        <v>2.5649894000000001E-6</v>
      </c>
      <c r="AW2413" s="282">
        <f t="shared" si="601"/>
        <v>6.8551696586399994E-9</v>
      </c>
      <c r="AX2413" s="283">
        <f t="shared" si="602"/>
        <v>0</v>
      </c>
      <c r="AY2413" s="157">
        <v>1.1821663E-6</v>
      </c>
      <c r="AZ2413" s="157">
        <v>3.5668812E-9</v>
      </c>
      <c r="BA2413" s="157">
        <v>9.7452289999999995E-14</v>
      </c>
      <c r="BB2413" s="157">
        <v>0</v>
      </c>
      <c r="BC2413" s="157">
        <v>0</v>
      </c>
      <c r="BD2413" s="157">
        <v>0</v>
      </c>
      <c r="BE2413" s="157">
        <v>1.3828231000000001E-6</v>
      </c>
      <c r="BF2413" s="157">
        <v>0</v>
      </c>
      <c r="BG2413" s="157">
        <v>1.6107609E-9</v>
      </c>
      <c r="BH2413" s="157">
        <v>2.9382956000000001E-10</v>
      </c>
      <c r="BI2413" s="157">
        <v>2.9914635000000001E-13</v>
      </c>
      <c r="BJ2413" s="157">
        <v>0</v>
      </c>
      <c r="BK2413" s="157">
        <v>0</v>
      </c>
      <c r="BL2413" s="157">
        <v>0</v>
      </c>
      <c r="BM2413" s="157">
        <v>0</v>
      </c>
      <c r="BN2413" s="157">
        <v>0</v>
      </c>
      <c r="BO2413" s="157">
        <v>1.3833014E-9</v>
      </c>
      <c r="BP2413" s="157">
        <v>0</v>
      </c>
      <c r="BQ2413" s="157">
        <v>0</v>
      </c>
      <c r="BR2413" s="157">
        <v>0</v>
      </c>
      <c r="BS2413" s="157">
        <v>0</v>
      </c>
      <c r="BT2413" s="157">
        <v>0</v>
      </c>
      <c r="BU2413"/>
      <c r="BV2413" s="155">
        <v>6.5102658999999997E-5</v>
      </c>
      <c r="BW2413" s="155">
        <v>1.1105072999999999E-5</v>
      </c>
      <c r="BX2413" s="155">
        <v>3.5519326000000002E-5</v>
      </c>
      <c r="BY2413" s="155">
        <v>3.0113383000000002E-10</v>
      </c>
      <c r="BZ2413" s="155">
        <v>9.1476302000000006E-6</v>
      </c>
      <c r="CA2413" s="155">
        <v>0</v>
      </c>
      <c r="CB2413" s="155">
        <v>7.6305366000000007E-6</v>
      </c>
      <c r="CC2413" s="155">
        <v>0</v>
      </c>
      <c r="CD2413" s="155">
        <v>0</v>
      </c>
      <c r="CE2413" s="155">
        <v>6.9460256999999998E-11</v>
      </c>
      <c r="CF2413" s="155">
        <v>0</v>
      </c>
      <c r="CG2413" s="155">
        <v>9.788572800000001E-7</v>
      </c>
      <c r="CH2413" s="155">
        <v>0</v>
      </c>
      <c r="CI2413" s="155">
        <v>7.2086534000000001E-7</v>
      </c>
      <c r="CJ2413" s="155">
        <v>0</v>
      </c>
      <c r="CK2413" s="155">
        <v>0</v>
      </c>
      <c r="CL2413" s="155">
        <v>0</v>
      </c>
      <c r="CM2413"/>
      <c r="CN2413" s="284">
        <v>0</v>
      </c>
      <c r="CO2413" s="284">
        <v>1.2738860999999999</v>
      </c>
      <c r="CP2413" s="285">
        <v>0</v>
      </c>
      <c r="CQ2413" s="284">
        <v>7.5979289999999998E-3</v>
      </c>
      <c r="CR2413" s="284">
        <v>0</v>
      </c>
      <c r="CS2413" s="284">
        <v>0</v>
      </c>
      <c r="CT2413" s="284">
        <v>4.6431780000000001E-4</v>
      </c>
      <c r="CU2413" s="284">
        <v>0</v>
      </c>
      <c r="CV2413" s="284">
        <v>1.9715657000000001E-4</v>
      </c>
      <c r="CW2413" s="284">
        <v>1.0220082999999999E-4</v>
      </c>
      <c r="CX2413"/>
      <c r="CY2413"/>
      <c r="CZ2413"/>
      <c r="DA2413"/>
      <c r="DB2413" s="212"/>
      <c r="DC2413" s="48"/>
      <c r="DD2413" s="48"/>
      <c r="DE2413" s="48"/>
      <c r="DF2413" s="48"/>
      <c r="DG2413" s="48"/>
      <c r="DH2413" s="48"/>
      <c r="DI2413" s="48"/>
      <c r="DJ2413" s="48"/>
      <c r="DK2413" s="48"/>
      <c r="DL2413" s="48"/>
    </row>
    <row r="2414" spans="1:116" ht="14.4">
      <c r="A2414" t="s">
        <v>3286</v>
      </c>
      <c r="B2414" s="150" t="s">
        <v>325</v>
      </c>
      <c r="C2414" s="151" t="str">
        <f t="shared" si="609"/>
        <v>M.020.20.107</v>
      </c>
      <c r="D2414" s="54" t="s">
        <v>1409</v>
      </c>
      <c r="E2414" s="150" t="s">
        <v>352</v>
      </c>
      <c r="F2414" s="153" t="str">
        <f t="shared" si="610"/>
        <v>Honey, in PET bottle NL</v>
      </c>
      <c r="G2414" s="154">
        <f t="shared" si="608"/>
        <v>0.42921616666666662</v>
      </c>
      <c r="H2414"/>
      <c r="I2414"/>
      <c r="J2414" s="227">
        <f t="shared" si="596"/>
        <v>8.931907863694899E-2</v>
      </c>
      <c r="K2414"/>
      <c r="L2414" s="280">
        <f t="shared" si="597"/>
        <v>4.7952949E-8</v>
      </c>
      <c r="M2414" s="280">
        <f t="shared" si="598"/>
        <v>2.3099707984000004E-2</v>
      </c>
      <c r="N2414" s="281">
        <f t="shared" si="599"/>
        <v>1.8368976999999999E-3</v>
      </c>
      <c r="O2414" s="280">
        <v>6.4382424999999993E-2</v>
      </c>
      <c r="P2414" s="219">
        <v>1.7555243000000002E-2</v>
      </c>
      <c r="Q2414" s="219">
        <v>3.2616736999999999E-3</v>
      </c>
      <c r="R2414" s="219">
        <v>0</v>
      </c>
      <c r="S2414" s="219">
        <v>0</v>
      </c>
      <c r="T2414" s="219">
        <v>0</v>
      </c>
      <c r="U2414" s="286">
        <v>4.7952949E-8</v>
      </c>
      <c r="V2414" s="286">
        <v>1.1743839999999999E-6</v>
      </c>
      <c r="W2414" s="219">
        <v>0</v>
      </c>
      <c r="X2414" s="219">
        <v>0</v>
      </c>
      <c r="Y2414" s="219">
        <v>0</v>
      </c>
      <c r="Z2414" s="219">
        <v>2.2816169000000001E-3</v>
      </c>
      <c r="AA2414" s="219">
        <v>1.8368976999999999E-3</v>
      </c>
      <c r="AB2414" s="219">
        <v>0</v>
      </c>
      <c r="AC2414"/>
      <c r="AD2414" s="227">
        <f t="shared" si="603"/>
        <v>6.4382424999999993E-2</v>
      </c>
      <c r="AE2414" s="227">
        <f t="shared" si="604"/>
        <v>2.0818139036949002E-2</v>
      </c>
      <c r="AF2414" s="227">
        <f t="shared" si="605"/>
        <v>2.2654988784000001E-2</v>
      </c>
      <c r="AG2414" s="227">
        <f t="shared" si="606"/>
        <v>2.3099707984000004E-2</v>
      </c>
      <c r="AH2414" s="227">
        <f t="shared" si="607"/>
        <v>0</v>
      </c>
      <c r="AI2414"/>
      <c r="AJ2414">
        <v>0</v>
      </c>
      <c r="AK2414" s="155">
        <v>0</v>
      </c>
      <c r="AL2414" s="155">
        <v>0</v>
      </c>
      <c r="AM2414" s="155">
        <v>0</v>
      </c>
      <c r="AN2414" s="155">
        <v>0</v>
      </c>
      <c r="AO2414" s="155">
        <v>0</v>
      </c>
      <c r="AP2414" s="155">
        <v>0</v>
      </c>
      <c r="AQ2414"/>
      <c r="AR2414" s="156">
        <v>1.2704464E-2</v>
      </c>
      <c r="AS2414" s="156">
        <v>1.1961771E-2</v>
      </c>
      <c r="AT2414" s="156">
        <v>7.4269264000000003E-4</v>
      </c>
      <c r="AU2414" s="156">
        <v>0</v>
      </c>
      <c r="AV2414" s="282">
        <f t="shared" si="600"/>
        <v>7.1713256000000004E-7</v>
      </c>
      <c r="AW2414" s="282">
        <f t="shared" si="601"/>
        <v>2.7466443991669999E-9</v>
      </c>
      <c r="AX2414" s="283">
        <f t="shared" si="602"/>
        <v>0</v>
      </c>
      <c r="AY2414" s="157">
        <v>3.9831259999999998E-7</v>
      </c>
      <c r="AZ2414" s="157">
        <v>1.2018053E-9</v>
      </c>
      <c r="BA2414" s="157">
        <v>3.2835036999999999E-14</v>
      </c>
      <c r="BB2414" s="157">
        <v>0</v>
      </c>
      <c r="BC2414" s="157">
        <v>0</v>
      </c>
      <c r="BD2414" s="157">
        <v>0</v>
      </c>
      <c r="BE2414" s="157">
        <v>3.1881996000000001E-7</v>
      </c>
      <c r="BF2414" s="157">
        <v>0</v>
      </c>
      <c r="BG2414" s="157">
        <v>3.7137270000000001E-10</v>
      </c>
      <c r="BH2414" s="157">
        <v>1.3422684E-10</v>
      </c>
      <c r="BI2414" s="157">
        <v>2.8892413E-13</v>
      </c>
      <c r="BJ2414" s="157">
        <v>0</v>
      </c>
      <c r="BK2414" s="157">
        <v>0</v>
      </c>
      <c r="BL2414" s="157">
        <v>0</v>
      </c>
      <c r="BM2414" s="157">
        <v>0</v>
      </c>
      <c r="BN2414" s="157">
        <v>0</v>
      </c>
      <c r="BO2414" s="157">
        <v>1.0389178000000001E-9</v>
      </c>
      <c r="BP2414" s="157">
        <v>0</v>
      </c>
      <c r="BQ2414" s="157">
        <v>0</v>
      </c>
      <c r="BR2414" s="157">
        <v>0</v>
      </c>
      <c r="BS2414" s="157">
        <v>0</v>
      </c>
      <c r="BT2414" s="157">
        <v>0</v>
      </c>
      <c r="BU2414"/>
      <c r="BV2414" s="155">
        <v>2.1024398999999999E-5</v>
      </c>
      <c r="BW2414" s="155">
        <v>2.5603556E-6</v>
      </c>
      <c r="BX2414" s="155">
        <v>1.1967686000000001E-5</v>
      </c>
      <c r="BY2414" s="155">
        <v>1.3756356999999999E-10</v>
      </c>
      <c r="BZ2414" s="155">
        <v>2.1090529000000001E-6</v>
      </c>
      <c r="CA2414" s="155">
        <v>0</v>
      </c>
      <c r="CB2414" s="155">
        <v>3.4857718999999999E-6</v>
      </c>
      <c r="CC2414" s="155">
        <v>0</v>
      </c>
      <c r="CD2414" s="155">
        <v>0</v>
      </c>
      <c r="CE2414" s="155">
        <v>3.1730745E-11</v>
      </c>
      <c r="CF2414" s="155">
        <v>0</v>
      </c>
      <c r="CG2414" s="155">
        <v>7.3516321999999995E-7</v>
      </c>
      <c r="CH2414" s="155">
        <v>0</v>
      </c>
      <c r="CI2414" s="155">
        <v>1.6620077000000001E-7</v>
      </c>
      <c r="CJ2414" s="155">
        <v>0</v>
      </c>
      <c r="CK2414" s="155">
        <v>0</v>
      </c>
      <c r="CL2414" s="155">
        <v>0</v>
      </c>
      <c r="CM2414"/>
      <c r="CN2414" s="284">
        <v>0</v>
      </c>
      <c r="CO2414" s="284">
        <v>0.42921616000000001</v>
      </c>
      <c r="CP2414" s="285">
        <v>0</v>
      </c>
      <c r="CQ2414" s="284">
        <v>1.751758E-3</v>
      </c>
      <c r="CR2414" s="284">
        <v>0</v>
      </c>
      <c r="CS2414" s="284">
        <v>0</v>
      </c>
      <c r="CT2414" s="284">
        <v>1.0705185999999999E-4</v>
      </c>
      <c r="CU2414" s="284">
        <v>0</v>
      </c>
      <c r="CV2414" s="284">
        <v>9.0064809000000003E-5</v>
      </c>
      <c r="CW2414" s="284">
        <v>9.8708499000000003E-5</v>
      </c>
      <c r="CX2414"/>
      <c r="CY2414"/>
      <c r="CZ2414"/>
      <c r="DA2414"/>
      <c r="DB2414" s="212"/>
      <c r="DC2414" s="48"/>
      <c r="DD2414" s="48"/>
      <c r="DE2414" s="48"/>
      <c r="DF2414" s="48"/>
      <c r="DG2414" s="48"/>
      <c r="DH2414" s="48"/>
      <c r="DI2414" s="48"/>
      <c r="DJ2414" s="48"/>
      <c r="DK2414" s="48"/>
      <c r="DL2414" s="48"/>
    </row>
    <row r="2415" spans="1:116" ht="14.4">
      <c r="A2415" t="s">
        <v>3287</v>
      </c>
      <c r="B2415" s="150" t="s">
        <v>325</v>
      </c>
      <c r="C2415" s="151" t="str">
        <f t="shared" si="609"/>
        <v>M.020.20.108</v>
      </c>
      <c r="D2415" s="54" t="s">
        <v>1409</v>
      </c>
      <c r="E2415" s="150" t="s">
        <v>352</v>
      </c>
      <c r="F2415" s="153" t="str">
        <f t="shared" si="610"/>
        <v>Ice lolly/Sorbet, frozen in cardboard box NL</v>
      </c>
      <c r="G2415" s="154">
        <f t="shared" si="608"/>
        <v>0.59021533333333331</v>
      </c>
      <c r="H2415"/>
      <c r="I2415"/>
      <c r="J2415" s="227">
        <f t="shared" ref="J2415:J2482" si="611">L2415+M2415+N2415+O2415</f>
        <v>0.125869964731053</v>
      </c>
      <c r="K2415"/>
      <c r="L2415" s="280">
        <f t="shared" ref="L2415:L2482" si="612">R2415+S2415+T2415+U2415</f>
        <v>8.8968252999999998E-8</v>
      </c>
      <c r="M2415" s="280">
        <f t="shared" ref="M2415:M2482" si="613">P2415+Q2415+V2415+Z2415+X2415</f>
        <v>2.9271431462799997E-2</v>
      </c>
      <c r="N2415" s="281">
        <f t="shared" ref="N2415:N2482" si="614">W2415+Y2415+AA2415+AB2415</f>
        <v>8.0661442999999996E-3</v>
      </c>
      <c r="O2415" s="280">
        <v>8.8532299999999994E-2</v>
      </c>
      <c r="P2415" s="219">
        <v>1.9795488999999999E-2</v>
      </c>
      <c r="Q2415" s="219">
        <v>6.0514612999999998E-3</v>
      </c>
      <c r="R2415" s="219">
        <v>0</v>
      </c>
      <c r="S2415" s="219">
        <v>0</v>
      </c>
      <c r="T2415" s="219">
        <v>0</v>
      </c>
      <c r="U2415" s="286">
        <v>8.8968252999999998E-8</v>
      </c>
      <c r="V2415" s="286">
        <v>2.1788628000000002E-6</v>
      </c>
      <c r="W2415" s="219">
        <v>0</v>
      </c>
      <c r="X2415" s="219">
        <v>0</v>
      </c>
      <c r="Y2415" s="219">
        <v>0</v>
      </c>
      <c r="Z2415" s="219">
        <v>3.4223023E-3</v>
      </c>
      <c r="AA2415" s="219">
        <v>8.0661442999999996E-3</v>
      </c>
      <c r="AB2415" s="219">
        <v>0</v>
      </c>
      <c r="AC2415"/>
      <c r="AD2415" s="227">
        <f t="shared" si="603"/>
        <v>8.8532299999999994E-2</v>
      </c>
      <c r="AE2415" s="227">
        <f t="shared" si="604"/>
        <v>2.5849218131052999E-2</v>
      </c>
      <c r="AF2415" s="227">
        <f t="shared" si="605"/>
        <v>3.3915273462799995E-2</v>
      </c>
      <c r="AG2415" s="227">
        <f t="shared" si="606"/>
        <v>2.9271431462799997E-2</v>
      </c>
      <c r="AH2415" s="227">
        <f t="shared" si="607"/>
        <v>0</v>
      </c>
      <c r="AI2415"/>
      <c r="AJ2415">
        <v>0</v>
      </c>
      <c r="AK2415" s="155">
        <v>0</v>
      </c>
      <c r="AL2415" s="155">
        <v>0</v>
      </c>
      <c r="AM2415" s="155">
        <v>0</v>
      </c>
      <c r="AN2415" s="155">
        <v>0</v>
      </c>
      <c r="AO2415" s="155">
        <v>0</v>
      </c>
      <c r="AP2415" s="155">
        <v>0</v>
      </c>
      <c r="AQ2415"/>
      <c r="AR2415" s="156">
        <v>1.6181444E-2</v>
      </c>
      <c r="AS2415" s="156">
        <v>1.513251E-2</v>
      </c>
      <c r="AT2415" s="156">
        <v>1.0489348999999999E-3</v>
      </c>
      <c r="AU2415" s="156">
        <v>0</v>
      </c>
      <c r="AV2415" s="282">
        <f t="shared" si="600"/>
        <v>9.0722479000000001E-7</v>
      </c>
      <c r="AW2415" s="282">
        <f t="shared" si="601"/>
        <v>3.8791970252429999E-9</v>
      </c>
      <c r="AX2415" s="283">
        <f t="shared" si="602"/>
        <v>0</v>
      </c>
      <c r="AY2415" s="157">
        <v>5.4771983E-7</v>
      </c>
      <c r="AZ2415" s="157">
        <v>1.6526029E-9</v>
      </c>
      <c r="BA2415" s="157">
        <v>4.5151473000000002E-14</v>
      </c>
      <c r="BB2415" s="157">
        <v>0</v>
      </c>
      <c r="BC2415" s="157">
        <v>0</v>
      </c>
      <c r="BD2415" s="157">
        <v>0</v>
      </c>
      <c r="BE2415" s="157">
        <v>3.5950496E-7</v>
      </c>
      <c r="BF2415" s="157">
        <v>0</v>
      </c>
      <c r="BG2415" s="157">
        <v>4.1876401999999998E-10</v>
      </c>
      <c r="BH2415" s="157">
        <v>2.4903427000000001E-10</v>
      </c>
      <c r="BI2415" s="157">
        <v>4.2988377E-13</v>
      </c>
      <c r="BJ2415" s="157">
        <v>0</v>
      </c>
      <c r="BK2415" s="157">
        <v>0</v>
      </c>
      <c r="BL2415" s="157">
        <v>0</v>
      </c>
      <c r="BM2415" s="157">
        <v>0</v>
      </c>
      <c r="BN2415" s="157">
        <v>0</v>
      </c>
      <c r="BO2415" s="157">
        <v>1.5583208000000001E-9</v>
      </c>
      <c r="BP2415" s="157">
        <v>0</v>
      </c>
      <c r="BQ2415" s="157">
        <v>0</v>
      </c>
      <c r="BR2415" s="157">
        <v>0</v>
      </c>
      <c r="BS2415" s="157">
        <v>0</v>
      </c>
      <c r="BT2415" s="157">
        <v>0</v>
      </c>
      <c r="BU2415"/>
      <c r="BV2415" s="155">
        <v>2.9479712000000001E-5</v>
      </c>
      <c r="BW2415" s="155">
        <v>2.8870857000000001E-6</v>
      </c>
      <c r="BX2415" s="155">
        <v>1.6456769999999999E-5</v>
      </c>
      <c r="BY2415" s="155">
        <v>2.5522497999999998E-10</v>
      </c>
      <c r="BZ2415" s="155">
        <v>2.3781917999999998E-6</v>
      </c>
      <c r="CA2415" s="155">
        <v>0</v>
      </c>
      <c r="CB2415" s="155">
        <v>6.4672359999999998E-6</v>
      </c>
      <c r="CC2415" s="155">
        <v>0</v>
      </c>
      <c r="CD2415" s="155">
        <v>0</v>
      </c>
      <c r="CE2415" s="155">
        <v>5.8870810999999996E-11</v>
      </c>
      <c r="CF2415" s="155">
        <v>0</v>
      </c>
      <c r="CG2415" s="155">
        <v>1.1027052000000001E-6</v>
      </c>
      <c r="CH2415" s="155">
        <v>0</v>
      </c>
      <c r="CI2415" s="155">
        <v>1.8740984999999999E-7</v>
      </c>
      <c r="CJ2415" s="155">
        <v>0</v>
      </c>
      <c r="CK2415" s="155">
        <v>0</v>
      </c>
      <c r="CL2415" s="155">
        <v>0</v>
      </c>
      <c r="CM2415"/>
      <c r="CN2415" s="284">
        <v>0</v>
      </c>
      <c r="CO2415" s="284">
        <v>0.59021533000000004</v>
      </c>
      <c r="CP2415" s="285">
        <v>0</v>
      </c>
      <c r="CQ2415" s="284">
        <v>1.975302E-3</v>
      </c>
      <c r="CR2415" s="284">
        <v>0</v>
      </c>
      <c r="CS2415" s="284">
        <v>0</v>
      </c>
      <c r="CT2415" s="284">
        <v>1.2071288E-4</v>
      </c>
      <c r="CU2415" s="284">
        <v>0</v>
      </c>
      <c r="CV2415" s="284">
        <v>1.6709940000000001E-4</v>
      </c>
      <c r="CW2415" s="284">
        <v>1.4686617E-4</v>
      </c>
      <c r="CX2415"/>
      <c r="CY2415"/>
      <c r="CZ2415"/>
      <c r="DA2415"/>
      <c r="DB2415" s="212"/>
      <c r="DC2415" s="48"/>
      <c r="DD2415" s="48"/>
      <c r="DE2415" s="48"/>
      <c r="DF2415" s="48"/>
      <c r="DG2415" s="48"/>
      <c r="DH2415" s="48"/>
      <c r="DI2415" s="48"/>
      <c r="DJ2415" s="48"/>
      <c r="DK2415" s="48"/>
      <c r="DL2415" s="48"/>
    </row>
    <row r="2416" spans="1:116" ht="14.4">
      <c r="A2416" t="s">
        <v>3288</v>
      </c>
      <c r="B2416" s="150" t="s">
        <v>325</v>
      </c>
      <c r="C2416" s="151" t="str">
        <f t="shared" si="609"/>
        <v>M.020.20.109</v>
      </c>
      <c r="D2416" s="54" t="s">
        <v>1409</v>
      </c>
      <c r="E2416" s="150" t="s">
        <v>352</v>
      </c>
      <c r="F2416" s="153" t="str">
        <f t="shared" si="610"/>
        <v>Jam, in glass jarper 125 gram NL</v>
      </c>
      <c r="G2416" s="154">
        <f t="shared" si="608"/>
        <v>2.0978934000000002</v>
      </c>
      <c r="H2416"/>
      <c r="I2416"/>
      <c r="J2416" s="227">
        <f t="shared" si="611"/>
        <v>0.49376533890356</v>
      </c>
      <c r="K2416"/>
      <c r="L2416" s="280">
        <f t="shared" si="612"/>
        <v>2.1992265999999999E-7</v>
      </c>
      <c r="M2416" s="280">
        <f t="shared" si="613"/>
        <v>0.13940011398089999</v>
      </c>
      <c r="N2416" s="281">
        <f t="shared" si="614"/>
        <v>3.9680994999999997E-2</v>
      </c>
      <c r="O2416" s="280">
        <v>0.31468401000000001</v>
      </c>
      <c r="P2416" s="219">
        <v>0.11153987</v>
      </c>
      <c r="Q2416" s="219">
        <v>1.4958746E-2</v>
      </c>
      <c r="R2416" s="219">
        <v>0</v>
      </c>
      <c r="S2416" s="219">
        <v>0</v>
      </c>
      <c r="T2416" s="219">
        <v>0</v>
      </c>
      <c r="U2416" s="286">
        <v>2.1992265999999999E-7</v>
      </c>
      <c r="V2416" s="286">
        <v>5.3859809000000004E-6</v>
      </c>
      <c r="W2416" s="219">
        <v>0</v>
      </c>
      <c r="X2416" s="219">
        <v>0</v>
      </c>
      <c r="Y2416" s="219">
        <v>0</v>
      </c>
      <c r="Z2416" s="219">
        <v>1.2896112E-2</v>
      </c>
      <c r="AA2416" s="219">
        <v>3.9680994999999997E-2</v>
      </c>
      <c r="AB2416" s="219">
        <v>0</v>
      </c>
      <c r="AC2416"/>
      <c r="AD2416" s="227">
        <f t="shared" si="603"/>
        <v>0.31468401000000001</v>
      </c>
      <c r="AE2416" s="227">
        <f t="shared" si="604"/>
        <v>0.12650422190356</v>
      </c>
      <c r="AF2416" s="227">
        <f t="shared" si="605"/>
        <v>0.1661849969809</v>
      </c>
      <c r="AG2416" s="227">
        <f t="shared" si="606"/>
        <v>0.13940011398089999</v>
      </c>
      <c r="AH2416" s="227">
        <f t="shared" si="607"/>
        <v>0</v>
      </c>
      <c r="AI2416"/>
      <c r="AJ2416">
        <v>0</v>
      </c>
      <c r="AK2416" s="155">
        <v>0</v>
      </c>
      <c r="AL2416" s="155">
        <v>0</v>
      </c>
      <c r="AM2416" s="155">
        <v>0</v>
      </c>
      <c r="AN2416" s="155">
        <v>0</v>
      </c>
      <c r="AO2416" s="155">
        <v>0</v>
      </c>
      <c r="AP2416" s="155">
        <v>0</v>
      </c>
      <c r="AQ2416"/>
      <c r="AR2416" s="156">
        <v>7.0242565000000007E-2</v>
      </c>
      <c r="AS2416" s="156">
        <v>6.6261556999999999E-2</v>
      </c>
      <c r="AT2416" s="156">
        <v>3.9810080999999999E-3</v>
      </c>
      <c r="AU2416" s="156">
        <v>0</v>
      </c>
      <c r="AV2416" s="282">
        <f t="shared" si="600"/>
        <v>3.9725154000000005E-6</v>
      </c>
      <c r="AW2416" s="282">
        <f t="shared" si="601"/>
        <v>1.4722663112539999E-8</v>
      </c>
      <c r="AX2416" s="283">
        <f t="shared" si="602"/>
        <v>0</v>
      </c>
      <c r="AY2416" s="157">
        <v>1.9468449999999999E-6</v>
      </c>
      <c r="AZ2416" s="157">
        <v>5.8741014000000003E-9</v>
      </c>
      <c r="BA2416" s="157">
        <v>1.6048883999999999E-13</v>
      </c>
      <c r="BB2416" s="157">
        <v>0</v>
      </c>
      <c r="BC2416" s="157">
        <v>0</v>
      </c>
      <c r="BD2416" s="157">
        <v>0</v>
      </c>
      <c r="BE2416" s="157">
        <v>2.0256704000000001E-6</v>
      </c>
      <c r="BF2416" s="157">
        <v>0</v>
      </c>
      <c r="BG2416" s="157">
        <v>2.3595721000000002E-9</v>
      </c>
      <c r="BH2416" s="157">
        <v>6.1559352000000001E-10</v>
      </c>
      <c r="BI2416" s="157">
        <v>1.0837037E-12</v>
      </c>
      <c r="BJ2416" s="157">
        <v>0</v>
      </c>
      <c r="BK2416" s="157">
        <v>0</v>
      </c>
      <c r="BL2416" s="157">
        <v>0</v>
      </c>
      <c r="BM2416" s="157">
        <v>0</v>
      </c>
      <c r="BN2416" s="157">
        <v>0</v>
      </c>
      <c r="BO2416" s="157">
        <v>5.8721519E-9</v>
      </c>
      <c r="BP2416" s="157">
        <v>0</v>
      </c>
      <c r="BQ2416" s="157">
        <v>0</v>
      </c>
      <c r="BR2416" s="157">
        <v>0</v>
      </c>
      <c r="BS2416" s="157">
        <v>0</v>
      </c>
      <c r="BT2416" s="157">
        <v>0</v>
      </c>
      <c r="BU2416"/>
      <c r="BV2416" s="155">
        <v>1.0936116E-4</v>
      </c>
      <c r="BW2416" s="155">
        <v>1.6267603000000001E-5</v>
      </c>
      <c r="BX2416" s="155">
        <v>5.8494834000000001E-5</v>
      </c>
      <c r="BY2416" s="155">
        <v>6.3089649000000004E-10</v>
      </c>
      <c r="BZ2416" s="155">
        <v>1.3400184E-5</v>
      </c>
      <c r="CA2416" s="155">
        <v>0</v>
      </c>
      <c r="CB2416" s="155">
        <v>1.5986509000000001E-5</v>
      </c>
      <c r="CC2416" s="155">
        <v>0</v>
      </c>
      <c r="CD2416" s="155">
        <v>0</v>
      </c>
      <c r="CE2416" s="155">
        <v>1.4552411000000001E-10</v>
      </c>
      <c r="CF2416" s="155">
        <v>0</v>
      </c>
      <c r="CG2416" s="155">
        <v>4.1552757000000002E-6</v>
      </c>
      <c r="CH2416" s="155">
        <v>0</v>
      </c>
      <c r="CI2416" s="155">
        <v>1.0559814999999999E-6</v>
      </c>
      <c r="CJ2416" s="155">
        <v>0</v>
      </c>
      <c r="CK2416" s="155">
        <v>0</v>
      </c>
      <c r="CL2416" s="155">
        <v>0</v>
      </c>
      <c r="CM2416"/>
      <c r="CN2416" s="284">
        <v>0</v>
      </c>
      <c r="CO2416" s="284">
        <v>2.0978933999999998</v>
      </c>
      <c r="CP2416" s="285">
        <v>0</v>
      </c>
      <c r="CQ2416" s="284">
        <v>1.1130057E-2</v>
      </c>
      <c r="CR2416" s="284">
        <v>0</v>
      </c>
      <c r="CS2416" s="284">
        <v>0</v>
      </c>
      <c r="CT2416" s="284">
        <v>6.8017003E-4</v>
      </c>
      <c r="CU2416" s="284">
        <v>0</v>
      </c>
      <c r="CV2416" s="284">
        <v>4.1305683000000001E-4</v>
      </c>
      <c r="CW2416" s="284">
        <v>3.7023825999999999E-4</v>
      </c>
      <c r="CX2416"/>
      <c r="CY2416"/>
      <c r="CZ2416"/>
      <c r="DA2416"/>
      <c r="DB2416" s="212"/>
      <c r="DC2416" s="48"/>
      <c r="DD2416" s="48"/>
      <c r="DE2416" s="48"/>
      <c r="DF2416" s="48"/>
      <c r="DG2416" s="48"/>
      <c r="DH2416" s="48"/>
      <c r="DI2416" s="48"/>
      <c r="DJ2416" s="48"/>
      <c r="DK2416" s="48"/>
      <c r="DL2416" s="48"/>
    </row>
    <row r="2417" spans="1:116" ht="14.4">
      <c r="A2417" t="s">
        <v>3289</v>
      </c>
      <c r="B2417" s="150" t="s">
        <v>325</v>
      </c>
      <c r="C2417" s="151" t="str">
        <f t="shared" si="609"/>
        <v>M.020.20.110</v>
      </c>
      <c r="D2417" s="54" t="s">
        <v>1409</v>
      </c>
      <c r="E2417" s="150" t="s">
        <v>352</v>
      </c>
      <c r="F2417" s="153" t="str">
        <f t="shared" si="610"/>
        <v>Sugar, granulated Sugar packaging per 1 kg NL</v>
      </c>
      <c r="G2417" s="154">
        <f t="shared" si="608"/>
        <v>1.1482096000000002</v>
      </c>
      <c r="H2417"/>
      <c r="I2417"/>
      <c r="J2417" s="227">
        <f t="shared" si="611"/>
        <v>0.25644957920200001</v>
      </c>
      <c r="K2417"/>
      <c r="L2417" s="280">
        <f t="shared" si="612"/>
        <v>1.8024089999999999E-7</v>
      </c>
      <c r="M2417" s="280">
        <f t="shared" si="613"/>
        <v>8.1474094161099991E-2</v>
      </c>
      <c r="N2417" s="281">
        <f t="shared" si="614"/>
        <v>2.7438648000000002E-3</v>
      </c>
      <c r="O2417" s="280">
        <v>0.17223144000000001</v>
      </c>
      <c r="P2417" s="219">
        <v>5.8862592999999998E-2</v>
      </c>
      <c r="Q2417" s="219">
        <v>1.2259664E-2</v>
      </c>
      <c r="R2417" s="219">
        <v>0</v>
      </c>
      <c r="S2417" s="219">
        <v>0</v>
      </c>
      <c r="T2417" s="219">
        <v>0</v>
      </c>
      <c r="U2417" s="286">
        <v>1.8024089999999999E-7</v>
      </c>
      <c r="V2417" s="286">
        <v>4.4141610999999999E-6</v>
      </c>
      <c r="W2417" s="219">
        <v>0</v>
      </c>
      <c r="X2417" s="219">
        <v>0</v>
      </c>
      <c r="Y2417" s="219">
        <v>0</v>
      </c>
      <c r="Z2417" s="219">
        <v>1.0347423E-2</v>
      </c>
      <c r="AA2417" s="219">
        <v>2.7438648000000002E-3</v>
      </c>
      <c r="AB2417" s="219">
        <v>0</v>
      </c>
      <c r="AC2417"/>
      <c r="AD2417" s="227">
        <f t="shared" si="603"/>
        <v>0.17223144000000001</v>
      </c>
      <c r="AE2417" s="227">
        <f t="shared" si="604"/>
        <v>7.1126851401999994E-2</v>
      </c>
      <c r="AF2417" s="227">
        <f t="shared" si="605"/>
        <v>7.3870535961099992E-2</v>
      </c>
      <c r="AG2417" s="227">
        <f t="shared" si="606"/>
        <v>8.1474094161100005E-2</v>
      </c>
      <c r="AH2417" s="227">
        <f t="shared" si="607"/>
        <v>0</v>
      </c>
      <c r="AI2417"/>
      <c r="AJ2417">
        <v>0</v>
      </c>
      <c r="AK2417" s="155">
        <v>0</v>
      </c>
      <c r="AL2417" s="155">
        <v>0</v>
      </c>
      <c r="AM2417" s="155">
        <v>0</v>
      </c>
      <c r="AN2417" s="155">
        <v>0</v>
      </c>
      <c r="AO2417" s="155">
        <v>0</v>
      </c>
      <c r="AP2417" s="155">
        <v>0</v>
      </c>
      <c r="AQ2417"/>
      <c r="AR2417" s="156">
        <v>3.8221133999999997E-2</v>
      </c>
      <c r="AS2417" s="156">
        <v>3.5604115999999998E-2</v>
      </c>
      <c r="AT2417" s="156">
        <v>2.617018E-3</v>
      </c>
      <c r="AU2417" s="156">
        <v>0</v>
      </c>
      <c r="AV2417" s="282">
        <f t="shared" si="600"/>
        <v>2.1345392999999999E-6</v>
      </c>
      <c r="AW2417" s="282">
        <f t="shared" si="601"/>
        <v>9.6783210253339999E-9</v>
      </c>
      <c r="AX2417" s="283">
        <f t="shared" si="602"/>
        <v>0</v>
      </c>
      <c r="AY2417" s="157">
        <v>1.0655384999999999E-6</v>
      </c>
      <c r="AZ2417" s="157">
        <v>3.2149869000000001E-9</v>
      </c>
      <c r="BA2417" s="157">
        <v>8.7838033999999995E-14</v>
      </c>
      <c r="BB2417" s="157">
        <v>0</v>
      </c>
      <c r="BC2417" s="157">
        <v>0</v>
      </c>
      <c r="BD2417" s="157">
        <v>0</v>
      </c>
      <c r="BE2417" s="157">
        <v>1.0690008E-6</v>
      </c>
      <c r="BF2417" s="157">
        <v>0</v>
      </c>
      <c r="BG2417" s="157">
        <v>1.2452098E-9</v>
      </c>
      <c r="BH2417" s="157">
        <v>5.0451886000000002E-10</v>
      </c>
      <c r="BI2417" s="157">
        <v>1.8931273000000001E-12</v>
      </c>
      <c r="BJ2417" s="157">
        <v>0</v>
      </c>
      <c r="BK2417" s="157">
        <v>0</v>
      </c>
      <c r="BL2417" s="157">
        <v>0</v>
      </c>
      <c r="BM2417" s="157">
        <v>0</v>
      </c>
      <c r="BN2417" s="157">
        <v>0</v>
      </c>
      <c r="BO2417" s="157">
        <v>4.7116244999999997E-9</v>
      </c>
      <c r="BP2417" s="157">
        <v>0</v>
      </c>
      <c r="BQ2417" s="157">
        <v>0</v>
      </c>
      <c r="BR2417" s="157">
        <v>0</v>
      </c>
      <c r="BS2417" s="157">
        <v>0</v>
      </c>
      <c r="BT2417" s="157">
        <v>0</v>
      </c>
      <c r="BU2417"/>
      <c r="BV2417" s="155">
        <v>6.4665567999999999E-5</v>
      </c>
      <c r="BW2417" s="155">
        <v>8.5848523999999999E-6</v>
      </c>
      <c r="BX2417" s="155">
        <v>3.201513E-5</v>
      </c>
      <c r="BY2417" s="155">
        <v>5.1706064000000003E-10</v>
      </c>
      <c r="BZ2417" s="155">
        <v>7.0716380999999999E-6</v>
      </c>
      <c r="CA2417" s="155">
        <v>0</v>
      </c>
      <c r="CB2417" s="155">
        <v>1.3101982E-5</v>
      </c>
      <c r="CC2417" s="155">
        <v>0</v>
      </c>
      <c r="CD2417" s="155">
        <v>0</v>
      </c>
      <c r="CE2417" s="155">
        <v>1.1926645999999999E-10</v>
      </c>
      <c r="CF2417" s="155">
        <v>0</v>
      </c>
      <c r="CG2417" s="155">
        <v>3.3340587000000001E-6</v>
      </c>
      <c r="CH2417" s="155">
        <v>0</v>
      </c>
      <c r="CI2417" s="155">
        <v>5.5726988999999998E-7</v>
      </c>
      <c r="CJ2417" s="155">
        <v>0</v>
      </c>
      <c r="CK2417" s="155">
        <v>0</v>
      </c>
      <c r="CL2417" s="155">
        <v>0</v>
      </c>
      <c r="CM2417"/>
      <c r="CN2417" s="284">
        <v>0</v>
      </c>
      <c r="CO2417" s="284">
        <v>1.1482095999999999</v>
      </c>
      <c r="CP2417" s="285">
        <v>0</v>
      </c>
      <c r="CQ2417" s="284">
        <v>5.8736309999999998E-3</v>
      </c>
      <c r="CR2417" s="284">
        <v>0</v>
      </c>
      <c r="CS2417" s="284">
        <v>0</v>
      </c>
      <c r="CT2417" s="284">
        <v>3.5894405E-4</v>
      </c>
      <c r="CU2417" s="284">
        <v>0</v>
      </c>
      <c r="CV2417" s="284">
        <v>3.3852688999999999E-4</v>
      </c>
      <c r="CW2417" s="284">
        <v>6.4677102000000001E-4</v>
      </c>
      <c r="CX2417"/>
      <c r="CY2417"/>
      <c r="CZ2417"/>
      <c r="DA2417"/>
      <c r="DB2417" s="212"/>
      <c r="DC2417" s="48"/>
      <c r="DD2417" s="48"/>
      <c r="DE2417" s="48"/>
      <c r="DF2417" s="48"/>
      <c r="DG2417" s="48"/>
      <c r="DH2417" s="48"/>
      <c r="DI2417" s="48"/>
      <c r="DJ2417" s="48"/>
      <c r="DK2417" s="48"/>
      <c r="DL2417" s="48"/>
    </row>
    <row r="2418" spans="1:116" ht="14.4">
      <c r="A2418" t="s">
        <v>3290</v>
      </c>
      <c r="B2418" s="150" t="s">
        <v>325</v>
      </c>
      <c r="C2418" s="151" t="str">
        <f t="shared" si="609"/>
        <v>M.020.20.111</v>
      </c>
      <c r="D2418" s="54" t="s">
        <v>1409</v>
      </c>
      <c r="E2418" s="150" t="s">
        <v>352</v>
      </c>
      <c r="F2418" s="153" t="str">
        <f t="shared" si="610"/>
        <v>Syrup, apple in glass jarper 125 gram NL</v>
      </c>
      <c r="G2418" s="154">
        <f t="shared" si="608"/>
        <v>1.6153789333333333</v>
      </c>
      <c r="H2418"/>
      <c r="I2418"/>
      <c r="J2418" s="227">
        <f t="shared" si="611"/>
        <v>0.36815110250758998</v>
      </c>
      <c r="K2418"/>
      <c r="L2418" s="280">
        <f t="shared" si="612"/>
        <v>1.6151638999999999E-7</v>
      </c>
      <c r="M2418" s="280">
        <f t="shared" si="613"/>
        <v>9.7982516991200003E-2</v>
      </c>
      <c r="N2418" s="281">
        <f t="shared" si="614"/>
        <v>2.7861583999999998E-2</v>
      </c>
      <c r="O2418" s="280">
        <v>0.24230684</v>
      </c>
      <c r="P2418" s="219">
        <v>8.3133583999999996E-2</v>
      </c>
      <c r="Q2418" s="219">
        <v>1.0986055E-2</v>
      </c>
      <c r="R2418" s="219">
        <v>0</v>
      </c>
      <c r="S2418" s="219">
        <v>0</v>
      </c>
      <c r="T2418" s="219">
        <v>0</v>
      </c>
      <c r="U2418" s="286">
        <v>1.6151638999999999E-7</v>
      </c>
      <c r="V2418" s="286">
        <v>3.9555912000000001E-6</v>
      </c>
      <c r="W2418" s="219">
        <v>0</v>
      </c>
      <c r="X2418" s="219">
        <v>0</v>
      </c>
      <c r="Y2418" s="219">
        <v>0</v>
      </c>
      <c r="Z2418" s="219">
        <v>3.8589224E-3</v>
      </c>
      <c r="AA2418" s="219">
        <v>2.7861583999999998E-2</v>
      </c>
      <c r="AB2418" s="219">
        <v>0</v>
      </c>
      <c r="AC2418"/>
      <c r="AD2418" s="227">
        <f t="shared" si="603"/>
        <v>0.24230684</v>
      </c>
      <c r="AE2418" s="227">
        <f t="shared" si="604"/>
        <v>9.4123756107589995E-2</v>
      </c>
      <c r="AF2418" s="227">
        <f t="shared" si="605"/>
        <v>0.12198517859119999</v>
      </c>
      <c r="AG2418" s="227">
        <f t="shared" si="606"/>
        <v>9.7982516991200003E-2</v>
      </c>
      <c r="AH2418" s="227">
        <f t="shared" si="607"/>
        <v>0</v>
      </c>
      <c r="AI2418"/>
      <c r="AJ2418">
        <v>0</v>
      </c>
      <c r="AK2418" s="155">
        <v>0</v>
      </c>
      <c r="AL2418" s="155">
        <v>0</v>
      </c>
      <c r="AM2418" s="155">
        <v>0</v>
      </c>
      <c r="AN2418" s="155">
        <v>0</v>
      </c>
      <c r="AO2418" s="155">
        <v>0</v>
      </c>
      <c r="AP2418" s="155">
        <v>0</v>
      </c>
      <c r="AQ2418"/>
      <c r="AR2418" s="156">
        <v>5.2483806000000001E-2</v>
      </c>
      <c r="AS2418" s="156">
        <v>5.0187732999999998E-2</v>
      </c>
      <c r="AT2418" s="156">
        <v>2.2960735000000002E-3</v>
      </c>
      <c r="AU2418" s="156">
        <v>0</v>
      </c>
      <c r="AV2418" s="282">
        <f t="shared" si="600"/>
        <v>3.0088569E-6</v>
      </c>
      <c r="AW2418" s="282">
        <f t="shared" si="601"/>
        <v>8.4913962869399997E-9</v>
      </c>
      <c r="AX2418" s="283">
        <f t="shared" si="602"/>
        <v>0</v>
      </c>
      <c r="AY2418" s="157">
        <v>1.4990717E-6</v>
      </c>
      <c r="AZ2418" s="157">
        <v>4.5230610999999998E-9</v>
      </c>
      <c r="BA2418" s="157">
        <v>1.2357649E-13</v>
      </c>
      <c r="BB2418" s="157">
        <v>0</v>
      </c>
      <c r="BC2418" s="157">
        <v>0</v>
      </c>
      <c r="BD2418" s="157">
        <v>0</v>
      </c>
      <c r="BE2418" s="157">
        <v>1.5097852E-6</v>
      </c>
      <c r="BF2418" s="157">
        <v>0</v>
      </c>
      <c r="BG2418" s="157">
        <v>1.7586509E-9</v>
      </c>
      <c r="BH2418" s="157">
        <v>4.5210638000000001E-10</v>
      </c>
      <c r="BI2418" s="157">
        <v>3.2173044999999999E-13</v>
      </c>
      <c r="BJ2418" s="157">
        <v>0</v>
      </c>
      <c r="BK2418" s="157">
        <v>0</v>
      </c>
      <c r="BL2418" s="157">
        <v>0</v>
      </c>
      <c r="BM2418" s="157">
        <v>0</v>
      </c>
      <c r="BN2418" s="157">
        <v>0</v>
      </c>
      <c r="BO2418" s="157">
        <v>1.7571325999999999E-9</v>
      </c>
      <c r="BP2418" s="157">
        <v>0</v>
      </c>
      <c r="BQ2418" s="157">
        <v>0</v>
      </c>
      <c r="BR2418" s="157">
        <v>0</v>
      </c>
      <c r="BS2418" s="157">
        <v>0</v>
      </c>
      <c r="BT2418" s="157">
        <v>0</v>
      </c>
      <c r="BU2418"/>
      <c r="BV2418" s="155">
        <v>8.0925109E-5</v>
      </c>
      <c r="BW2418" s="155">
        <v>1.2124671E-5</v>
      </c>
      <c r="BX2418" s="155">
        <v>4.5041052E-5</v>
      </c>
      <c r="BY2418" s="155">
        <v>4.6334524E-10</v>
      </c>
      <c r="BZ2418" s="155">
        <v>9.9875080000000007E-6</v>
      </c>
      <c r="CA2418" s="155">
        <v>0</v>
      </c>
      <c r="CB2418" s="155">
        <v>1.1740869E-5</v>
      </c>
      <c r="CC2418" s="155">
        <v>0</v>
      </c>
      <c r="CD2418" s="155">
        <v>0</v>
      </c>
      <c r="CE2418" s="155">
        <v>1.0687633E-10</v>
      </c>
      <c r="CF2418" s="155">
        <v>0</v>
      </c>
      <c r="CG2418" s="155">
        <v>1.2433892E-6</v>
      </c>
      <c r="CH2418" s="155">
        <v>0</v>
      </c>
      <c r="CI2418" s="155">
        <v>7.8705066000000001E-7</v>
      </c>
      <c r="CJ2418" s="155">
        <v>0</v>
      </c>
      <c r="CK2418" s="155">
        <v>0</v>
      </c>
      <c r="CL2418" s="155">
        <v>0</v>
      </c>
      <c r="CM2418"/>
      <c r="CN2418" s="284">
        <v>0</v>
      </c>
      <c r="CO2418" s="284">
        <v>1.6153789999999999</v>
      </c>
      <c r="CP2418" s="285">
        <v>0</v>
      </c>
      <c r="CQ2418" s="284">
        <v>8.2955230000000008E-3</v>
      </c>
      <c r="CR2418" s="284">
        <v>0</v>
      </c>
      <c r="CS2418" s="284">
        <v>0</v>
      </c>
      <c r="CT2418" s="284">
        <v>5.0694854000000002E-4</v>
      </c>
      <c r="CU2418" s="284">
        <v>0</v>
      </c>
      <c r="CV2418" s="284">
        <v>3.0335866000000001E-4</v>
      </c>
      <c r="CW2418" s="284">
        <v>1.099165E-4</v>
      </c>
      <c r="CX2418"/>
      <c r="CY2418"/>
      <c r="CZ2418"/>
      <c r="DA2418"/>
      <c r="DB2418" s="212"/>
      <c r="DC2418" s="48"/>
      <c r="DD2418" s="48"/>
      <c r="DE2418" s="48"/>
      <c r="DF2418" s="48"/>
      <c r="DG2418" s="48"/>
      <c r="DH2418" s="48"/>
      <c r="DI2418" s="48"/>
      <c r="DJ2418" s="48"/>
      <c r="DK2418" s="48"/>
      <c r="DL2418" s="48"/>
    </row>
    <row r="2419" spans="1:116" ht="14.4">
      <c r="B2419" s="150"/>
      <c r="C2419" s="151"/>
      <c r="D2419" s="51" t="s">
        <v>1410</v>
      </c>
      <c r="E2419" s="150"/>
      <c r="F2419"/>
      <c r="G2419"/>
      <c r="H2419"/>
      <c r="I2419"/>
      <c r="J2419"/>
      <c r="K2419"/>
      <c r="L2419"/>
      <c r="M2419"/>
      <c r="N2419" s="174"/>
      <c r="O2419"/>
      <c r="P2419"/>
      <c r="Q2419"/>
      <c r="R2419"/>
      <c r="S2419"/>
      <c r="T2419"/>
      <c r="U2419" s="53"/>
      <c r="V2419" s="53"/>
      <c r="W2419"/>
      <c r="X2419"/>
      <c r="Y2419"/>
      <c r="Z2419"/>
      <c r="AA2419"/>
      <c r="AB2419"/>
      <c r="AC2419"/>
      <c r="AD2419"/>
      <c r="AE2419"/>
      <c r="AF2419"/>
      <c r="AG2419"/>
      <c r="AH2419"/>
      <c r="AI2419"/>
      <c r="AJ2419"/>
      <c r="AK2419"/>
      <c r="AL2419"/>
      <c r="AM2419"/>
      <c r="AN2419"/>
      <c r="AO2419"/>
      <c r="AP2419"/>
      <c r="AQ2419"/>
      <c r="AR2419"/>
      <c r="AS2419"/>
      <c r="AT2419"/>
      <c r="AU2419"/>
      <c r="AX2419" s="19"/>
      <c r="AY2419"/>
      <c r="AZ2419"/>
      <c r="BA2419"/>
      <c r="BB2419"/>
      <c r="BC2419"/>
      <c r="BD2419"/>
      <c r="BE2419"/>
      <c r="BF2419"/>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c r="CL2419"/>
      <c r="CM2419"/>
      <c r="CN2419"/>
      <c r="CO2419"/>
      <c r="CP2419" s="117"/>
      <c r="CQ2419"/>
      <c r="CR2419"/>
      <c r="CS2419"/>
      <c r="CT2419"/>
      <c r="CU2419"/>
      <c r="CV2419"/>
      <c r="CW2419"/>
      <c r="CX2419"/>
      <c r="CY2419"/>
      <c r="CZ2419"/>
      <c r="DA2419"/>
      <c r="DB2419" s="212"/>
      <c r="DC2419" s="48"/>
      <c r="DD2419" s="48"/>
      <c r="DE2419" s="48"/>
      <c r="DF2419" s="48"/>
      <c r="DG2419" s="48"/>
      <c r="DH2419" s="48"/>
      <c r="DI2419" s="48"/>
      <c r="DJ2419" s="48"/>
      <c r="DK2419" s="48"/>
      <c r="DL2419" s="48"/>
    </row>
    <row r="2420" spans="1:116" ht="14.4">
      <c r="A2420" t="s">
        <v>3291</v>
      </c>
      <c r="B2420" s="150" t="s">
        <v>325</v>
      </c>
      <c r="C2420" s="151" t="str">
        <f t="shared" si="609"/>
        <v>M.020.21.101</v>
      </c>
      <c r="D2420" s="54" t="s">
        <v>1410</v>
      </c>
      <c r="E2420" s="150" t="s">
        <v>352</v>
      </c>
      <c r="F2420" s="153" t="str">
        <f t="shared" si="610"/>
        <v>Butter, salted in plastic cupper 250 gram NL</v>
      </c>
      <c r="G2420" s="154">
        <f t="shared" si="608"/>
        <v>8.9335993333333334</v>
      </c>
      <c r="H2420"/>
      <c r="I2420"/>
      <c r="J2420" s="227">
        <f t="shared" si="611"/>
        <v>1.7748258238783001</v>
      </c>
      <c r="K2420"/>
      <c r="L2420" s="280">
        <f t="shared" si="612"/>
        <v>3.0034429999999998E-7</v>
      </c>
      <c r="M2420" s="280">
        <f t="shared" si="613"/>
        <v>0.39455169253400002</v>
      </c>
      <c r="N2420" s="281">
        <f t="shared" si="614"/>
        <v>4.0233931000000001E-2</v>
      </c>
      <c r="O2420" s="280">
        <v>1.3400399000000001</v>
      </c>
      <c r="P2420" s="219">
        <v>0.33101675000000003</v>
      </c>
      <c r="Q2420" s="219">
        <v>2.0428880999999999E-2</v>
      </c>
      <c r="R2420" s="219">
        <v>0</v>
      </c>
      <c r="S2420" s="219">
        <v>0</v>
      </c>
      <c r="T2420" s="219">
        <v>0</v>
      </c>
      <c r="U2420" s="286">
        <v>3.0034429999999998E-7</v>
      </c>
      <c r="V2420" s="286">
        <v>7.3555339999999998E-6</v>
      </c>
      <c r="W2420" s="219">
        <v>0</v>
      </c>
      <c r="X2420" s="219">
        <v>0</v>
      </c>
      <c r="Y2420" s="219">
        <v>0</v>
      </c>
      <c r="Z2420" s="219">
        <v>4.3098706000000001E-2</v>
      </c>
      <c r="AA2420" s="219">
        <v>4.0233931000000001E-2</v>
      </c>
      <c r="AB2420" s="219">
        <v>0</v>
      </c>
      <c r="AC2420"/>
      <c r="AD2420" s="227">
        <f t="shared" si="603"/>
        <v>1.3400399000000001</v>
      </c>
      <c r="AE2420" s="227">
        <f t="shared" si="604"/>
        <v>0.35145328687830002</v>
      </c>
      <c r="AF2420" s="227">
        <f t="shared" si="605"/>
        <v>0.39168691753400003</v>
      </c>
      <c r="AG2420" s="227">
        <f t="shared" si="606"/>
        <v>0.39455169253400002</v>
      </c>
      <c r="AH2420" s="227">
        <f t="shared" si="607"/>
        <v>0</v>
      </c>
      <c r="AI2420"/>
      <c r="AJ2420">
        <v>0</v>
      </c>
      <c r="AK2420" s="155">
        <v>0</v>
      </c>
      <c r="AL2420" s="155">
        <v>0</v>
      </c>
      <c r="AM2420" s="155">
        <v>0</v>
      </c>
      <c r="AN2420" s="155">
        <v>0</v>
      </c>
      <c r="AO2420" s="155">
        <v>0</v>
      </c>
      <c r="AP2420" s="155">
        <v>0</v>
      </c>
      <c r="AQ2420"/>
      <c r="AR2420" s="156">
        <v>0.25274940000000001</v>
      </c>
      <c r="AS2420" s="156">
        <v>0.23855668999999999</v>
      </c>
      <c r="AT2420" s="156">
        <v>1.4192708E-2</v>
      </c>
      <c r="AU2420" s="156">
        <v>0</v>
      </c>
      <c r="AV2420" s="282">
        <f t="shared" si="600"/>
        <v>1.430196E-5</v>
      </c>
      <c r="AW2420" s="282">
        <f t="shared" si="601"/>
        <v>5.2487825710249991E-8</v>
      </c>
      <c r="AX2420" s="283">
        <f t="shared" si="602"/>
        <v>0</v>
      </c>
      <c r="AY2420" s="157">
        <v>8.2903800999999997E-6</v>
      </c>
      <c r="AZ2420" s="157">
        <v>2.5014078E-8</v>
      </c>
      <c r="BA2420" s="157">
        <v>6.8342035000000003E-13</v>
      </c>
      <c r="BB2420" s="157">
        <v>0</v>
      </c>
      <c r="BC2420" s="157">
        <v>0</v>
      </c>
      <c r="BD2420" s="157">
        <v>0</v>
      </c>
      <c r="BE2420" s="157">
        <v>6.0115798999999997E-6</v>
      </c>
      <c r="BF2420" s="157">
        <v>0</v>
      </c>
      <c r="BG2420" s="157">
        <v>7.0024997000000001E-9</v>
      </c>
      <c r="BH2420" s="157">
        <v>8.4070462000000001E-10</v>
      </c>
      <c r="BI2420" s="157">
        <v>5.1739699E-12</v>
      </c>
      <c r="BJ2420" s="157">
        <v>0</v>
      </c>
      <c r="BK2420" s="157">
        <v>0</v>
      </c>
      <c r="BL2420" s="157">
        <v>0</v>
      </c>
      <c r="BM2420" s="157">
        <v>0</v>
      </c>
      <c r="BN2420" s="157">
        <v>0</v>
      </c>
      <c r="BO2420" s="157">
        <v>1.9624686000000001E-8</v>
      </c>
      <c r="BP2420" s="157">
        <v>0</v>
      </c>
      <c r="BQ2420" s="157">
        <v>0</v>
      </c>
      <c r="BR2420" s="157">
        <v>0</v>
      </c>
      <c r="BS2420" s="157">
        <v>0</v>
      </c>
      <c r="BT2420" s="157">
        <v>0</v>
      </c>
      <c r="BU2420"/>
      <c r="BV2420" s="155">
        <v>3.7599178999999999E-4</v>
      </c>
      <c r="BW2420" s="155">
        <v>4.8277349E-5</v>
      </c>
      <c r="BX2420" s="155">
        <v>2.4909245000000001E-4</v>
      </c>
      <c r="BY2420" s="155">
        <v>8.6160360999999995E-10</v>
      </c>
      <c r="BZ2420" s="155">
        <v>3.9767712000000002E-5</v>
      </c>
      <c r="CA2420" s="155">
        <v>0</v>
      </c>
      <c r="CB2420" s="155">
        <v>2.1832478000000001E-5</v>
      </c>
      <c r="CC2420" s="155">
        <v>0</v>
      </c>
      <c r="CD2420" s="155">
        <v>0</v>
      </c>
      <c r="CE2420" s="155">
        <v>1.9873957E-10</v>
      </c>
      <c r="CF2420" s="155">
        <v>0</v>
      </c>
      <c r="CG2420" s="155">
        <v>1.3886899E-5</v>
      </c>
      <c r="CH2420" s="155">
        <v>0</v>
      </c>
      <c r="CI2420" s="155">
        <v>3.1338352000000002E-6</v>
      </c>
      <c r="CJ2420" s="155">
        <v>0</v>
      </c>
      <c r="CK2420" s="155">
        <v>0</v>
      </c>
      <c r="CL2420" s="155">
        <v>0</v>
      </c>
      <c r="CM2420"/>
      <c r="CN2420" s="284">
        <v>0</v>
      </c>
      <c r="CO2420" s="284">
        <v>8.9335992999999991</v>
      </c>
      <c r="CP2420" s="285">
        <v>0</v>
      </c>
      <c r="CQ2420" s="284">
        <v>3.3030658999999997E-2</v>
      </c>
      <c r="CR2420" s="284">
        <v>0</v>
      </c>
      <c r="CS2420" s="284">
        <v>0</v>
      </c>
      <c r="CT2420" s="284">
        <v>2.0185399000000001E-3</v>
      </c>
      <c r="CU2420" s="284">
        <v>0</v>
      </c>
      <c r="CV2420" s="284">
        <v>5.6410403000000005E-4</v>
      </c>
      <c r="CW2420" s="284">
        <v>1.7676433000000001E-3</v>
      </c>
      <c r="CX2420"/>
      <c r="CY2420"/>
      <c r="CZ2420"/>
      <c r="DA2420"/>
      <c r="DB2420" s="212"/>
      <c r="DC2420" s="48"/>
      <c r="DD2420" s="48"/>
      <c r="DE2420" s="48"/>
      <c r="DF2420" s="48"/>
      <c r="DG2420" s="48"/>
      <c r="DH2420" s="48"/>
      <c r="DI2420" s="48"/>
      <c r="DJ2420" s="48"/>
      <c r="DK2420" s="48"/>
      <c r="DL2420" s="48"/>
    </row>
    <row r="2421" spans="1:116" ht="14.4">
      <c r="A2421" t="s">
        <v>3292</v>
      </c>
      <c r="B2421" s="150" t="s">
        <v>325</v>
      </c>
      <c r="C2421" s="151" t="str">
        <f t="shared" si="609"/>
        <v>M.020.21.102</v>
      </c>
      <c r="D2421" s="54" t="s">
        <v>1410</v>
      </c>
      <c r="E2421" s="150" t="s">
        <v>352</v>
      </c>
      <c r="F2421" s="153" t="str">
        <f t="shared" si="610"/>
        <v>Butter, unsalted in plastic cupper 250 gram NL</v>
      </c>
      <c r="G2421" s="154">
        <f t="shared" si="608"/>
        <v>8.9324239999999993</v>
      </c>
      <c r="H2421"/>
      <c r="I2421"/>
      <c r="J2421" s="227">
        <f t="shared" si="611"/>
        <v>1.7745688813015499</v>
      </c>
      <c r="K2421"/>
      <c r="L2421" s="280">
        <f t="shared" si="612"/>
        <v>3.0016474999999998E-7</v>
      </c>
      <c r="M2421" s="280">
        <f t="shared" si="613"/>
        <v>0.3944812941368</v>
      </c>
      <c r="N2421" s="281">
        <f t="shared" si="614"/>
        <v>4.0223687000000001E-2</v>
      </c>
      <c r="O2421" s="280">
        <v>1.3398635999999999</v>
      </c>
      <c r="P2421" s="219">
        <v>0.33095917000000002</v>
      </c>
      <c r="Q2421" s="219">
        <v>2.0416668999999998E-2</v>
      </c>
      <c r="R2421" s="219">
        <v>0</v>
      </c>
      <c r="S2421" s="219">
        <v>0</v>
      </c>
      <c r="T2421" s="219">
        <v>0</v>
      </c>
      <c r="U2421" s="286">
        <v>3.0016474999999998E-7</v>
      </c>
      <c r="V2421" s="286">
        <v>7.3511368000000003E-6</v>
      </c>
      <c r="W2421" s="219">
        <v>0</v>
      </c>
      <c r="X2421" s="219">
        <v>0</v>
      </c>
      <c r="Y2421" s="219">
        <v>0</v>
      </c>
      <c r="Z2421" s="219">
        <v>4.3098103999999998E-2</v>
      </c>
      <c r="AA2421" s="219">
        <v>4.0223687000000001E-2</v>
      </c>
      <c r="AB2421" s="219">
        <v>0</v>
      </c>
      <c r="AC2421"/>
      <c r="AD2421" s="227">
        <f t="shared" si="603"/>
        <v>1.3398635999999999</v>
      </c>
      <c r="AE2421" s="227">
        <f t="shared" si="604"/>
        <v>0.35138349030155003</v>
      </c>
      <c r="AF2421" s="227">
        <f t="shared" si="605"/>
        <v>0.39160687713680004</v>
      </c>
      <c r="AG2421" s="227">
        <f t="shared" si="606"/>
        <v>0.3944812941368</v>
      </c>
      <c r="AH2421" s="227">
        <f t="shared" si="607"/>
        <v>0</v>
      </c>
      <c r="AI2421"/>
      <c r="AJ2421">
        <v>0</v>
      </c>
      <c r="AK2421" s="155">
        <v>0</v>
      </c>
      <c r="AL2421" s="155">
        <v>0</v>
      </c>
      <c r="AM2421" s="155">
        <v>0</v>
      </c>
      <c r="AN2421" s="155">
        <v>0</v>
      </c>
      <c r="AO2421" s="155">
        <v>0</v>
      </c>
      <c r="AP2421" s="155">
        <v>0</v>
      </c>
      <c r="AQ2421"/>
      <c r="AR2421" s="156">
        <v>0.25271233999999998</v>
      </c>
      <c r="AS2421" s="156">
        <v>0.23852106000000001</v>
      </c>
      <c r="AT2421" s="156">
        <v>1.4191278999999999E-2</v>
      </c>
      <c r="AU2421" s="156">
        <v>0</v>
      </c>
      <c r="AV2421" s="282">
        <f t="shared" si="600"/>
        <v>1.4299823899999999E-5</v>
      </c>
      <c r="AW2421" s="282">
        <f t="shared" si="601"/>
        <v>5.2482540858549994E-8</v>
      </c>
      <c r="AX2421" s="283">
        <f t="shared" si="602"/>
        <v>0</v>
      </c>
      <c r="AY2421" s="157">
        <v>8.2892896999999999E-6</v>
      </c>
      <c r="AZ2421" s="157">
        <v>2.5010788E-8</v>
      </c>
      <c r="BA2421" s="157">
        <v>6.8333045000000004E-13</v>
      </c>
      <c r="BB2421" s="157">
        <v>0</v>
      </c>
      <c r="BC2421" s="157">
        <v>0</v>
      </c>
      <c r="BD2421" s="157">
        <v>0</v>
      </c>
      <c r="BE2421" s="157">
        <v>6.0105341999999999E-6</v>
      </c>
      <c r="BF2421" s="157">
        <v>0</v>
      </c>
      <c r="BG2421" s="157">
        <v>7.0012815999999997E-9</v>
      </c>
      <c r="BH2421" s="157">
        <v>8.4020204000000004E-10</v>
      </c>
      <c r="BI2421" s="157">
        <v>5.1738881000000004E-12</v>
      </c>
      <c r="BJ2421" s="157">
        <v>0</v>
      </c>
      <c r="BK2421" s="157">
        <v>0</v>
      </c>
      <c r="BL2421" s="157">
        <v>0</v>
      </c>
      <c r="BM2421" s="157">
        <v>0</v>
      </c>
      <c r="BN2421" s="157">
        <v>0</v>
      </c>
      <c r="BO2421" s="157">
        <v>1.9624412E-8</v>
      </c>
      <c r="BP2421" s="157">
        <v>0</v>
      </c>
      <c r="BQ2421" s="157">
        <v>0</v>
      </c>
      <c r="BR2421" s="157">
        <v>0</v>
      </c>
      <c r="BS2421" s="157">
        <v>0</v>
      </c>
      <c r="BT2421" s="157">
        <v>0</v>
      </c>
      <c r="BU2421"/>
      <c r="BV2421" s="155">
        <v>3.7592992000000001E-4</v>
      </c>
      <c r="BW2421" s="155">
        <v>4.8268949999999998E-5</v>
      </c>
      <c r="BX2421" s="155">
        <v>2.4905969E-4</v>
      </c>
      <c r="BY2421" s="155">
        <v>8.6108853000000004E-10</v>
      </c>
      <c r="BZ2421" s="155">
        <v>3.9760793999999997E-5</v>
      </c>
      <c r="CA2421" s="155">
        <v>0</v>
      </c>
      <c r="CB2421" s="155">
        <v>2.1819427E-5</v>
      </c>
      <c r="CC2421" s="155">
        <v>0</v>
      </c>
      <c r="CD2421" s="155">
        <v>0</v>
      </c>
      <c r="CE2421" s="155">
        <v>1.9862076000000001E-10</v>
      </c>
      <c r="CF2421" s="155">
        <v>0</v>
      </c>
      <c r="CG2421" s="155">
        <v>1.3886705000000001E-5</v>
      </c>
      <c r="CH2421" s="155">
        <v>0</v>
      </c>
      <c r="CI2421" s="155">
        <v>3.1332899999999999E-6</v>
      </c>
      <c r="CJ2421" s="155">
        <v>0</v>
      </c>
      <c r="CK2421" s="155">
        <v>0</v>
      </c>
      <c r="CL2421" s="155">
        <v>0</v>
      </c>
      <c r="CM2421"/>
      <c r="CN2421" s="284">
        <v>0</v>
      </c>
      <c r="CO2421" s="284">
        <v>8.9324241999999998</v>
      </c>
      <c r="CP2421" s="285">
        <v>0</v>
      </c>
      <c r="CQ2421" s="284">
        <v>3.3024913000000003E-2</v>
      </c>
      <c r="CR2421" s="284">
        <v>0</v>
      </c>
      <c r="CS2421" s="284">
        <v>0</v>
      </c>
      <c r="CT2421" s="284">
        <v>2.0181888E-3</v>
      </c>
      <c r="CU2421" s="284">
        <v>0</v>
      </c>
      <c r="CV2421" s="284">
        <v>5.6376680999999996E-4</v>
      </c>
      <c r="CW2421" s="284">
        <v>1.7676153E-3</v>
      </c>
      <c r="CX2421"/>
      <c r="CY2421"/>
      <c r="CZ2421"/>
      <c r="DA2421"/>
      <c r="DB2421" s="212"/>
      <c r="DC2421" s="48"/>
      <c r="DD2421" s="48"/>
      <c r="DE2421" s="48"/>
      <c r="DF2421" s="48"/>
      <c r="DG2421" s="48"/>
      <c r="DH2421" s="48"/>
      <c r="DI2421" s="48"/>
      <c r="DJ2421" s="48"/>
      <c r="DK2421" s="48"/>
      <c r="DL2421" s="48"/>
    </row>
    <row r="2422" spans="1:116" ht="14.4">
      <c r="A2422" t="s">
        <v>3293</v>
      </c>
      <c r="B2422" s="150" t="s">
        <v>325</v>
      </c>
      <c r="C2422" s="151" t="str">
        <f t="shared" si="609"/>
        <v>M.020.21.103</v>
      </c>
      <c r="D2422" s="54" t="s">
        <v>1410</v>
      </c>
      <c r="E2422" s="150" t="s">
        <v>352</v>
      </c>
      <c r="F2422" s="153" t="str">
        <f t="shared" si="610"/>
        <v>Frying fat horeca, in PET bottle NL</v>
      </c>
      <c r="G2422" s="154">
        <f t="shared" si="608"/>
        <v>2.7635757333333335</v>
      </c>
      <c r="H2422"/>
      <c r="I2422"/>
      <c r="J2422" s="227">
        <f t="shared" si="611"/>
        <v>0.67831626442217008</v>
      </c>
      <c r="K2422"/>
      <c r="L2422" s="280">
        <f t="shared" si="612"/>
        <v>2.5187666999999999E-7</v>
      </c>
      <c r="M2422" s="280">
        <f t="shared" si="613"/>
        <v>0.23569952854550003</v>
      </c>
      <c r="N2422" s="281">
        <f t="shared" si="614"/>
        <v>2.8080124000000001E-2</v>
      </c>
      <c r="O2422" s="280">
        <v>0.41453635999999999</v>
      </c>
      <c r="P2422" s="219">
        <v>0.10924164</v>
      </c>
      <c r="Q2422" s="219">
        <v>1.71322E-2</v>
      </c>
      <c r="R2422" s="219">
        <v>0</v>
      </c>
      <c r="S2422" s="219">
        <v>0</v>
      </c>
      <c r="T2422" s="219">
        <v>0</v>
      </c>
      <c r="U2422" s="286">
        <v>2.5187666999999999E-7</v>
      </c>
      <c r="V2422" s="286">
        <v>6.1685454999999998E-6</v>
      </c>
      <c r="W2422" s="219">
        <v>0</v>
      </c>
      <c r="X2422" s="219">
        <v>0</v>
      </c>
      <c r="Y2422" s="219">
        <v>0</v>
      </c>
      <c r="Z2422" s="219">
        <v>0.10931952</v>
      </c>
      <c r="AA2422" s="219">
        <v>2.8080124000000001E-2</v>
      </c>
      <c r="AB2422" s="219">
        <v>0</v>
      </c>
      <c r="AC2422"/>
      <c r="AD2422" s="227">
        <f t="shared" si="603"/>
        <v>0.41453635999999999</v>
      </c>
      <c r="AE2422" s="227">
        <f t="shared" si="604"/>
        <v>0.12638026042217002</v>
      </c>
      <c r="AF2422" s="227">
        <f t="shared" si="605"/>
        <v>0.15446013254550003</v>
      </c>
      <c r="AG2422" s="227">
        <f t="shared" si="606"/>
        <v>0.23569952854550003</v>
      </c>
      <c r="AH2422" s="227">
        <f t="shared" si="607"/>
        <v>0</v>
      </c>
      <c r="AI2422"/>
      <c r="AJ2422">
        <v>0</v>
      </c>
      <c r="AK2422" s="155">
        <v>0</v>
      </c>
      <c r="AL2422" s="155">
        <v>0</v>
      </c>
      <c r="AM2422" s="155">
        <v>0</v>
      </c>
      <c r="AN2422" s="155">
        <v>0</v>
      </c>
      <c r="AO2422" s="155">
        <v>0</v>
      </c>
      <c r="AP2422" s="155">
        <v>0</v>
      </c>
      <c r="AQ2422"/>
      <c r="AR2422" s="156">
        <v>9.2237689999999997E-2</v>
      </c>
      <c r="AS2422" s="156">
        <v>7.5869489999999998E-2</v>
      </c>
      <c r="AT2422" s="156">
        <v>1.6368199999999999E-2</v>
      </c>
      <c r="AU2422" s="156">
        <v>0</v>
      </c>
      <c r="AV2422" s="282">
        <f t="shared" si="600"/>
        <v>4.5485306000000006E-6</v>
      </c>
      <c r="AW2422" s="282">
        <f t="shared" si="601"/>
        <v>6.0533285398540005E-8</v>
      </c>
      <c r="AX2422" s="283">
        <f t="shared" si="602"/>
        <v>0</v>
      </c>
      <c r="AY2422" s="157">
        <v>2.5645983000000002E-6</v>
      </c>
      <c r="AZ2422" s="157">
        <v>7.7380120000000001E-9</v>
      </c>
      <c r="BA2422" s="157">
        <v>2.1141354E-13</v>
      </c>
      <c r="BB2422" s="157">
        <v>0</v>
      </c>
      <c r="BC2422" s="157">
        <v>0</v>
      </c>
      <c r="BD2422" s="157">
        <v>0</v>
      </c>
      <c r="BE2422" s="157">
        <v>1.9839323E-6</v>
      </c>
      <c r="BF2422" s="157">
        <v>0</v>
      </c>
      <c r="BG2422" s="157">
        <v>2.3109540999999998E-9</v>
      </c>
      <c r="BH2422" s="157">
        <v>7.0503715E-10</v>
      </c>
      <c r="BI2422" s="157">
        <v>1.2107350000000001E-12</v>
      </c>
      <c r="BJ2422" s="157">
        <v>0</v>
      </c>
      <c r="BK2422" s="157">
        <v>0</v>
      </c>
      <c r="BL2422" s="157">
        <v>0</v>
      </c>
      <c r="BM2422" s="157">
        <v>0</v>
      </c>
      <c r="BN2422" s="157">
        <v>0</v>
      </c>
      <c r="BO2422" s="157">
        <v>4.9777859999999999E-8</v>
      </c>
      <c r="BP2422" s="157">
        <v>0</v>
      </c>
      <c r="BQ2422" s="157">
        <v>0</v>
      </c>
      <c r="BR2422" s="157">
        <v>0</v>
      </c>
      <c r="BS2422" s="157">
        <v>0</v>
      </c>
      <c r="BT2422" s="157">
        <v>0</v>
      </c>
      <c r="BU2422"/>
      <c r="BV2422" s="155">
        <v>1.6068073E-4</v>
      </c>
      <c r="BW2422" s="155">
        <v>1.5932416000000001E-5</v>
      </c>
      <c r="BX2422" s="155">
        <v>7.7055824000000001E-5</v>
      </c>
      <c r="BY2422" s="155">
        <v>7.2256359E-10</v>
      </c>
      <c r="BZ2422" s="155">
        <v>1.3124078999999999E-5</v>
      </c>
      <c r="CA2422" s="155">
        <v>0</v>
      </c>
      <c r="CB2422" s="155">
        <v>1.8309294000000001E-5</v>
      </c>
      <c r="CC2422" s="155">
        <v>0</v>
      </c>
      <c r="CD2422" s="155">
        <v>0</v>
      </c>
      <c r="CE2422" s="155">
        <v>1.6666826000000001E-10</v>
      </c>
      <c r="CF2422" s="155">
        <v>0</v>
      </c>
      <c r="CG2422" s="155">
        <v>3.5224008999999998E-5</v>
      </c>
      <c r="CH2422" s="155">
        <v>0</v>
      </c>
      <c r="CI2422" s="155">
        <v>1.0342234E-6</v>
      </c>
      <c r="CJ2422" s="155">
        <v>0</v>
      </c>
      <c r="CK2422" s="155">
        <v>0</v>
      </c>
      <c r="CL2422" s="155">
        <v>0</v>
      </c>
      <c r="CM2422"/>
      <c r="CN2422" s="284">
        <v>0</v>
      </c>
      <c r="CO2422" s="284">
        <v>2.7635757000000001</v>
      </c>
      <c r="CP2422" s="285">
        <v>0</v>
      </c>
      <c r="CQ2422" s="284">
        <v>1.0900727000000001E-2</v>
      </c>
      <c r="CR2422" s="284">
        <v>0</v>
      </c>
      <c r="CS2422" s="284">
        <v>0</v>
      </c>
      <c r="CT2422" s="284">
        <v>6.6615542000000004E-4</v>
      </c>
      <c r="CU2422" s="284">
        <v>0</v>
      </c>
      <c r="CV2422" s="284">
        <v>4.7307257E-4</v>
      </c>
      <c r="CW2422" s="284">
        <v>4.1363741E-4</v>
      </c>
      <c r="CX2422"/>
      <c r="CY2422"/>
      <c r="CZ2422"/>
      <c r="DA2422"/>
      <c r="DB2422" s="212"/>
      <c r="DC2422" s="48"/>
      <c r="DD2422" s="48"/>
      <c r="DE2422" s="48"/>
      <c r="DF2422" s="48"/>
      <c r="DG2422" s="48"/>
      <c r="DH2422" s="48"/>
      <c r="DI2422" s="48"/>
      <c r="DJ2422" s="48"/>
      <c r="DK2422" s="48"/>
      <c r="DL2422" s="48"/>
    </row>
    <row r="2423" spans="1:116" ht="14.4">
      <c r="A2423" t="s">
        <v>3294</v>
      </c>
      <c r="B2423" s="150" t="s">
        <v>325</v>
      </c>
      <c r="C2423" s="151" t="str">
        <f t="shared" si="609"/>
        <v>M.020.21.104</v>
      </c>
      <c r="D2423" s="54" t="s">
        <v>1410</v>
      </c>
      <c r="E2423" s="150" t="s">
        <v>352</v>
      </c>
      <c r="F2423" s="153" t="str">
        <f t="shared" si="610"/>
        <v>Low fat w margarine, 40% fat &lt;17 g sat in plastic cupper 250 gram NL</v>
      </c>
      <c r="G2423" s="154">
        <f t="shared" si="608"/>
        <v>1.4043336666666668</v>
      </c>
      <c r="H2423"/>
      <c r="I2423"/>
      <c r="J2423" s="227">
        <f t="shared" si="611"/>
        <v>0.32573648227492003</v>
      </c>
      <c r="K2423"/>
      <c r="L2423" s="280">
        <f t="shared" si="612"/>
        <v>1.3274342E-7</v>
      </c>
      <c r="M2423" s="280">
        <f t="shared" si="613"/>
        <v>9.9008389531499999E-2</v>
      </c>
      <c r="N2423" s="281">
        <f t="shared" si="614"/>
        <v>1.6077910000000001E-2</v>
      </c>
      <c r="O2423" s="280">
        <v>0.21065005000000001</v>
      </c>
      <c r="P2423" s="219">
        <v>4.6402321000000003E-2</v>
      </c>
      <c r="Q2423" s="219">
        <v>9.0289696000000006E-3</v>
      </c>
      <c r="R2423" s="219">
        <v>0</v>
      </c>
      <c r="S2423" s="219">
        <v>0</v>
      </c>
      <c r="T2423" s="219">
        <v>0</v>
      </c>
      <c r="U2423" s="286">
        <v>1.3274342E-7</v>
      </c>
      <c r="V2423" s="286">
        <v>3.2509315E-6</v>
      </c>
      <c r="W2423" s="219">
        <v>0</v>
      </c>
      <c r="X2423" s="219">
        <v>0</v>
      </c>
      <c r="Y2423" s="219">
        <v>0</v>
      </c>
      <c r="Z2423" s="219">
        <v>4.3573847999999998E-2</v>
      </c>
      <c r="AA2423" s="219">
        <v>1.6077910000000001E-2</v>
      </c>
      <c r="AB2423" s="219">
        <v>0</v>
      </c>
      <c r="AC2423"/>
      <c r="AD2423" s="227">
        <f t="shared" si="603"/>
        <v>0.21065005000000001</v>
      </c>
      <c r="AE2423" s="227">
        <f t="shared" si="604"/>
        <v>5.543467427492E-2</v>
      </c>
      <c r="AF2423" s="227">
        <f t="shared" si="605"/>
        <v>7.1512451531500001E-2</v>
      </c>
      <c r="AG2423" s="227">
        <f t="shared" si="606"/>
        <v>9.9008389531499999E-2</v>
      </c>
      <c r="AH2423" s="227">
        <f t="shared" si="607"/>
        <v>0</v>
      </c>
      <c r="AI2423"/>
      <c r="AJ2423">
        <v>0</v>
      </c>
      <c r="AK2423" s="155">
        <v>0</v>
      </c>
      <c r="AL2423" s="155">
        <v>0</v>
      </c>
      <c r="AM2423" s="155">
        <v>0</v>
      </c>
      <c r="AN2423" s="155">
        <v>0</v>
      </c>
      <c r="AO2423" s="155">
        <v>0</v>
      </c>
      <c r="AP2423" s="155">
        <v>0</v>
      </c>
      <c r="AQ2423"/>
      <c r="AR2423" s="156">
        <v>4.2588465999999998E-2</v>
      </c>
      <c r="AS2423" s="156">
        <v>3.5794146999999998E-2</v>
      </c>
      <c r="AT2423" s="156">
        <v>6.7943188999999996E-3</v>
      </c>
      <c r="AU2423" s="156">
        <v>0</v>
      </c>
      <c r="AV2423" s="282">
        <f t="shared" si="600"/>
        <v>2.1459321099999999E-6</v>
      </c>
      <c r="AW2423" s="282">
        <f t="shared" si="601"/>
        <v>2.5126918636310001E-8</v>
      </c>
      <c r="AX2423" s="283">
        <f t="shared" si="602"/>
        <v>0</v>
      </c>
      <c r="AY2423" s="157">
        <v>1.3032217E-6</v>
      </c>
      <c r="AZ2423" s="157">
        <v>3.9321343999999999E-9</v>
      </c>
      <c r="BA2423" s="157">
        <v>1.0743153E-13</v>
      </c>
      <c r="BB2423" s="157">
        <v>0</v>
      </c>
      <c r="BC2423" s="157">
        <v>0</v>
      </c>
      <c r="BD2423" s="157">
        <v>0</v>
      </c>
      <c r="BE2423" s="157">
        <v>8.4271040999999996E-7</v>
      </c>
      <c r="BF2423" s="157">
        <v>0</v>
      </c>
      <c r="BG2423" s="157">
        <v>9.8161872000000005E-10</v>
      </c>
      <c r="BH2423" s="157">
        <v>3.7156692000000002E-10</v>
      </c>
      <c r="BI2423" s="157">
        <v>4.5316477999999998E-13</v>
      </c>
      <c r="BJ2423" s="157">
        <v>0</v>
      </c>
      <c r="BK2423" s="157">
        <v>0</v>
      </c>
      <c r="BL2423" s="157">
        <v>0</v>
      </c>
      <c r="BM2423" s="157">
        <v>0</v>
      </c>
      <c r="BN2423" s="157">
        <v>0</v>
      </c>
      <c r="BO2423" s="157">
        <v>1.9841038000000001E-8</v>
      </c>
      <c r="BP2423" s="157">
        <v>0</v>
      </c>
      <c r="BQ2423" s="157">
        <v>0</v>
      </c>
      <c r="BR2423" s="157">
        <v>0</v>
      </c>
      <c r="BS2423" s="157">
        <v>0</v>
      </c>
      <c r="BT2423" s="157">
        <v>0</v>
      </c>
      <c r="BU2423"/>
      <c r="BV2423" s="155">
        <v>7.5627898000000003E-5</v>
      </c>
      <c r="BW2423" s="155">
        <v>6.7675761000000003E-6</v>
      </c>
      <c r="BX2423" s="155">
        <v>3.915655E-5</v>
      </c>
      <c r="BY2423" s="155">
        <v>3.8080365999999999E-10</v>
      </c>
      <c r="BZ2423" s="155">
        <v>5.5746850999999999E-6</v>
      </c>
      <c r="CA2423" s="155">
        <v>0</v>
      </c>
      <c r="CB2423" s="155">
        <v>9.6493184999999999E-6</v>
      </c>
      <c r="CC2423" s="155">
        <v>0</v>
      </c>
      <c r="CD2423" s="155">
        <v>0</v>
      </c>
      <c r="CE2423" s="155">
        <v>8.7837092000000005E-11</v>
      </c>
      <c r="CF2423" s="155">
        <v>0</v>
      </c>
      <c r="CG2423" s="155">
        <v>1.4039995000000001E-5</v>
      </c>
      <c r="CH2423" s="155">
        <v>0</v>
      </c>
      <c r="CI2423" s="155">
        <v>4.3930474000000001E-7</v>
      </c>
      <c r="CJ2423" s="155">
        <v>0</v>
      </c>
      <c r="CK2423" s="155">
        <v>0</v>
      </c>
      <c r="CL2423" s="155">
        <v>0</v>
      </c>
      <c r="CM2423"/>
      <c r="CN2423" s="284">
        <v>0</v>
      </c>
      <c r="CO2423" s="284">
        <v>1.4043337</v>
      </c>
      <c r="CP2423" s="285">
        <v>0</v>
      </c>
      <c r="CQ2423" s="284">
        <v>4.6302770000000004E-3</v>
      </c>
      <c r="CR2423" s="284">
        <v>0</v>
      </c>
      <c r="CS2423" s="284">
        <v>0</v>
      </c>
      <c r="CT2423" s="284">
        <v>2.8296132E-4</v>
      </c>
      <c r="CU2423" s="284">
        <v>0</v>
      </c>
      <c r="CV2423" s="284">
        <v>2.4931752999999998E-4</v>
      </c>
      <c r="CW2423" s="284">
        <v>1.5481992999999999E-4</v>
      </c>
      <c r="CX2423"/>
      <c r="CY2423"/>
      <c r="CZ2423"/>
      <c r="DA2423"/>
      <c r="DB2423" s="212"/>
      <c r="DC2423" s="48"/>
      <c r="DD2423" s="48"/>
      <c r="DE2423" s="48"/>
      <c r="DF2423" s="48"/>
      <c r="DG2423" s="48"/>
      <c r="DH2423" s="48"/>
      <c r="DI2423" s="48"/>
      <c r="DJ2423" s="48"/>
      <c r="DK2423" s="48"/>
      <c r="DL2423" s="48"/>
    </row>
    <row r="2424" spans="1:116" ht="14.4">
      <c r="A2424" t="s">
        <v>3295</v>
      </c>
      <c r="B2424" s="150" t="s">
        <v>325</v>
      </c>
      <c r="C2424" s="151" t="str">
        <f t="shared" si="609"/>
        <v>M.020.21.105</v>
      </c>
      <c r="D2424" s="54" t="s">
        <v>1410</v>
      </c>
      <c r="E2424" s="150" t="s">
        <v>352</v>
      </c>
      <c r="F2424" s="153" t="str">
        <f t="shared" si="610"/>
        <v>Margarine, 80% fat 17-24 g saturates in plastic cupper 250 gram NL</v>
      </c>
      <c r="G2424" s="154">
        <f t="shared" si="608"/>
        <v>2.6808142000000004</v>
      </c>
      <c r="H2424"/>
      <c r="I2424"/>
      <c r="J2424" s="227">
        <f t="shared" si="611"/>
        <v>0.60147605080126998</v>
      </c>
      <c r="K2424"/>
      <c r="L2424" s="280">
        <f t="shared" si="612"/>
        <v>2.6515147E-7</v>
      </c>
      <c r="M2424" s="280">
        <f t="shared" si="613"/>
        <v>0.17541092864980001</v>
      </c>
      <c r="N2424" s="281">
        <f t="shared" si="614"/>
        <v>2.3942727E-2</v>
      </c>
      <c r="O2424" s="280">
        <v>0.40212213000000002</v>
      </c>
      <c r="P2424" s="219">
        <v>7.9038408000000004E-2</v>
      </c>
      <c r="Q2424" s="219">
        <v>1.8035128000000001E-2</v>
      </c>
      <c r="R2424" s="219">
        <v>0</v>
      </c>
      <c r="S2424" s="219">
        <v>0</v>
      </c>
      <c r="T2424" s="219">
        <v>0</v>
      </c>
      <c r="U2424" s="286">
        <v>2.6515147E-7</v>
      </c>
      <c r="V2424" s="286">
        <v>6.4936498000000002E-6</v>
      </c>
      <c r="W2424" s="219">
        <v>0</v>
      </c>
      <c r="X2424" s="219">
        <v>0</v>
      </c>
      <c r="Y2424" s="219">
        <v>0</v>
      </c>
      <c r="Z2424" s="219">
        <v>7.8330898999999996E-2</v>
      </c>
      <c r="AA2424" s="219">
        <v>2.3942727E-2</v>
      </c>
      <c r="AB2424" s="219">
        <v>0</v>
      </c>
      <c r="AC2424"/>
      <c r="AD2424" s="227">
        <f t="shared" si="603"/>
        <v>0.40212213000000002</v>
      </c>
      <c r="AE2424" s="227">
        <f t="shared" si="604"/>
        <v>9.7080294801270006E-2</v>
      </c>
      <c r="AF2424" s="227">
        <f t="shared" si="605"/>
        <v>0.1210227566498</v>
      </c>
      <c r="AG2424" s="227">
        <f t="shared" si="606"/>
        <v>0.17541092864980001</v>
      </c>
      <c r="AH2424" s="227">
        <f t="shared" si="607"/>
        <v>0</v>
      </c>
      <c r="AI2424"/>
      <c r="AJ2424">
        <v>0</v>
      </c>
      <c r="AK2424" s="155">
        <v>0</v>
      </c>
      <c r="AL2424" s="155">
        <v>0</v>
      </c>
      <c r="AM2424" s="155">
        <v>0</v>
      </c>
      <c r="AN2424" s="155">
        <v>0</v>
      </c>
      <c r="AO2424" s="155">
        <v>0</v>
      </c>
      <c r="AP2424" s="155">
        <v>0</v>
      </c>
      <c r="AQ2424"/>
      <c r="AR2424" s="156">
        <v>7.7766396000000002E-2</v>
      </c>
      <c r="AS2424" s="156">
        <v>6.5439117000000005E-2</v>
      </c>
      <c r="AT2424" s="156">
        <v>1.2327278000000001E-2</v>
      </c>
      <c r="AU2424" s="156">
        <v>0</v>
      </c>
      <c r="AV2424" s="282">
        <f t="shared" si="600"/>
        <v>3.9232084999999999E-6</v>
      </c>
      <c r="AW2424" s="282">
        <f t="shared" si="601"/>
        <v>4.5589046773999993E-8</v>
      </c>
      <c r="AX2424" s="283">
        <f t="shared" si="602"/>
        <v>0</v>
      </c>
      <c r="AY2424" s="157">
        <v>2.4877955999999998E-6</v>
      </c>
      <c r="AZ2424" s="157">
        <v>7.5062797999999994E-9</v>
      </c>
      <c r="BA2424" s="157">
        <v>2.0508229E-13</v>
      </c>
      <c r="BB2424" s="157">
        <v>0</v>
      </c>
      <c r="BC2424" s="157">
        <v>0</v>
      </c>
      <c r="BD2424" s="157">
        <v>0</v>
      </c>
      <c r="BE2424" s="157">
        <v>1.4354129000000001E-6</v>
      </c>
      <c r="BF2424" s="157">
        <v>0</v>
      </c>
      <c r="BG2424" s="157">
        <v>1.6720194E-9</v>
      </c>
      <c r="BH2424" s="157">
        <v>7.4219511000000001E-10</v>
      </c>
      <c r="BI2424" s="157">
        <v>9.3538171000000006E-13</v>
      </c>
      <c r="BJ2424" s="157">
        <v>0</v>
      </c>
      <c r="BK2424" s="157">
        <v>0</v>
      </c>
      <c r="BL2424" s="157">
        <v>0</v>
      </c>
      <c r="BM2424" s="157">
        <v>0</v>
      </c>
      <c r="BN2424" s="157">
        <v>0</v>
      </c>
      <c r="BO2424" s="157">
        <v>3.5667411999999997E-8</v>
      </c>
      <c r="BP2424" s="157">
        <v>0</v>
      </c>
      <c r="BQ2424" s="157">
        <v>0</v>
      </c>
      <c r="BR2424" s="157">
        <v>0</v>
      </c>
      <c r="BS2424" s="157">
        <v>0</v>
      </c>
      <c r="BT2424" s="157">
        <v>0</v>
      </c>
      <c r="BU2424"/>
      <c r="BV2424" s="155">
        <v>1.4103373E-4</v>
      </c>
      <c r="BW2424" s="155">
        <v>1.1527407E-5</v>
      </c>
      <c r="BX2424" s="155">
        <v>7.4748212999999999E-5</v>
      </c>
      <c r="BY2424" s="155">
        <v>7.6064526000000003E-10</v>
      </c>
      <c r="BZ2424" s="155">
        <v>9.4955214999999996E-6</v>
      </c>
      <c r="CA2424" s="155">
        <v>0</v>
      </c>
      <c r="CB2424" s="155">
        <v>1.9274259000000001E-5</v>
      </c>
      <c r="CC2424" s="155">
        <v>0</v>
      </c>
      <c r="CD2424" s="155">
        <v>0</v>
      </c>
      <c r="CE2424" s="155">
        <v>1.7545227E-10</v>
      </c>
      <c r="CF2424" s="155">
        <v>0</v>
      </c>
      <c r="CG2424" s="155">
        <v>2.5239117E-5</v>
      </c>
      <c r="CH2424" s="155">
        <v>0</v>
      </c>
      <c r="CI2424" s="155">
        <v>7.4828040000000005E-7</v>
      </c>
      <c r="CJ2424" s="155">
        <v>0</v>
      </c>
      <c r="CK2424" s="155">
        <v>0</v>
      </c>
      <c r="CL2424" s="155">
        <v>0</v>
      </c>
      <c r="CM2424"/>
      <c r="CN2424" s="284">
        <v>0</v>
      </c>
      <c r="CO2424" s="284">
        <v>2.6808141999999999</v>
      </c>
      <c r="CP2424" s="285">
        <v>0</v>
      </c>
      <c r="CQ2424" s="284">
        <v>7.8868840000000003E-3</v>
      </c>
      <c r="CR2424" s="284">
        <v>0</v>
      </c>
      <c r="CS2424" s="284">
        <v>0</v>
      </c>
      <c r="CT2424" s="284">
        <v>4.8197616000000002E-4</v>
      </c>
      <c r="CU2424" s="284">
        <v>0</v>
      </c>
      <c r="CV2424" s="284">
        <v>4.9800517999999997E-4</v>
      </c>
      <c r="CW2424" s="284">
        <v>3.1956528999999999E-4</v>
      </c>
      <c r="CX2424"/>
      <c r="CY2424"/>
      <c r="CZ2424"/>
      <c r="DA2424"/>
      <c r="DB2424" s="212"/>
      <c r="DC2424" s="48"/>
      <c r="DD2424" s="48"/>
      <c r="DE2424" s="48"/>
      <c r="DF2424" s="48"/>
      <c r="DG2424" s="48"/>
      <c r="DH2424" s="48"/>
      <c r="DI2424" s="48"/>
      <c r="DJ2424" s="48"/>
      <c r="DK2424" s="48"/>
      <c r="DL2424" s="48"/>
    </row>
    <row r="2425" spans="1:116" ht="14.4">
      <c r="A2425" t="s">
        <v>3296</v>
      </c>
      <c r="B2425" s="150" t="s">
        <v>325</v>
      </c>
      <c r="C2425" s="151" t="str">
        <f t="shared" si="609"/>
        <v>M.020.21.106</v>
      </c>
      <c r="D2425" s="54" t="s">
        <v>1410</v>
      </c>
      <c r="E2425" s="150" t="s">
        <v>352</v>
      </c>
      <c r="F2425" s="153" t="str">
        <f t="shared" si="610"/>
        <v>Olive oil, in PET bottle NL</v>
      </c>
      <c r="G2425" s="154">
        <f t="shared" si="608"/>
        <v>6.2159831333333333</v>
      </c>
      <c r="H2425"/>
      <c r="I2425"/>
      <c r="J2425" s="227">
        <f t="shared" si="611"/>
        <v>2.8697194854749997</v>
      </c>
      <c r="K2425"/>
      <c r="L2425" s="280">
        <f t="shared" si="612"/>
        <v>1.3116920000000001E-6</v>
      </c>
      <c r="M2425" s="280">
        <f t="shared" si="613"/>
        <v>0.79061370378299989</v>
      </c>
      <c r="N2425" s="281">
        <f t="shared" si="614"/>
        <v>1.1467069999999999</v>
      </c>
      <c r="O2425" s="280">
        <v>0.93239746999999995</v>
      </c>
      <c r="P2425" s="219">
        <v>0.38563755</v>
      </c>
      <c r="Q2425" s="219">
        <v>8.9218939999999997E-2</v>
      </c>
      <c r="R2425" s="219">
        <v>0</v>
      </c>
      <c r="S2425" s="219">
        <v>0</v>
      </c>
      <c r="T2425" s="219">
        <v>0</v>
      </c>
      <c r="U2425" s="286">
        <v>1.3116920000000001E-6</v>
      </c>
      <c r="V2425" s="286">
        <v>3.2123782999999999E-5</v>
      </c>
      <c r="W2425" s="219">
        <v>0</v>
      </c>
      <c r="X2425" s="219">
        <v>0</v>
      </c>
      <c r="Y2425" s="219">
        <v>0</v>
      </c>
      <c r="Z2425" s="219">
        <v>0.31572508999999999</v>
      </c>
      <c r="AA2425" s="219">
        <v>1.1467069999999999</v>
      </c>
      <c r="AB2425" s="219">
        <v>0</v>
      </c>
      <c r="AC2425"/>
      <c r="AD2425" s="227">
        <f t="shared" si="603"/>
        <v>0.93239746999999995</v>
      </c>
      <c r="AE2425" s="227">
        <f t="shared" si="604"/>
        <v>0.47488992547499997</v>
      </c>
      <c r="AF2425" s="227">
        <f t="shared" si="605"/>
        <v>1.6215956137829999</v>
      </c>
      <c r="AG2425" s="227">
        <f t="shared" si="606"/>
        <v>0.79061370378299989</v>
      </c>
      <c r="AH2425" s="227">
        <f t="shared" si="607"/>
        <v>0</v>
      </c>
      <c r="AI2425"/>
      <c r="AJ2425">
        <v>0</v>
      </c>
      <c r="AK2425" s="155">
        <v>0</v>
      </c>
      <c r="AL2425" s="155">
        <v>0</v>
      </c>
      <c r="AM2425" s="155">
        <v>0</v>
      </c>
      <c r="AN2425" s="155">
        <v>0</v>
      </c>
      <c r="AO2425" s="155">
        <v>0</v>
      </c>
      <c r="AP2425" s="155">
        <v>0</v>
      </c>
      <c r="AQ2425"/>
      <c r="AR2425" s="156">
        <v>0.25981652</v>
      </c>
      <c r="AS2425" s="156">
        <v>0.21303659999999999</v>
      </c>
      <c r="AT2425" s="156">
        <v>4.6779922000000002E-2</v>
      </c>
      <c r="AU2425" s="156">
        <v>0</v>
      </c>
      <c r="AV2425" s="282">
        <f t="shared" si="600"/>
        <v>1.27719782E-5</v>
      </c>
      <c r="AW2425" s="282">
        <f t="shared" si="601"/>
        <v>1.7300267021881E-7</v>
      </c>
      <c r="AX2425" s="283">
        <f t="shared" si="602"/>
        <v>0</v>
      </c>
      <c r="AY2425" s="157">
        <v>5.7684324000000003E-6</v>
      </c>
      <c r="AZ2425" s="157">
        <v>1.7404753E-8</v>
      </c>
      <c r="BA2425" s="157">
        <v>4.7552271000000001E-13</v>
      </c>
      <c r="BB2425" s="157">
        <v>0</v>
      </c>
      <c r="BC2425" s="157">
        <v>0</v>
      </c>
      <c r="BD2425" s="157">
        <v>0</v>
      </c>
      <c r="BE2425" s="157">
        <v>7.0035458000000001E-6</v>
      </c>
      <c r="BF2425" s="157">
        <v>0</v>
      </c>
      <c r="BG2425" s="157">
        <v>8.1579765000000001E-9</v>
      </c>
      <c r="BH2425" s="157">
        <v>3.6716045999999998E-9</v>
      </c>
      <c r="BI2425" s="157">
        <v>4.7105960999999999E-12</v>
      </c>
      <c r="BJ2425" s="157">
        <v>0</v>
      </c>
      <c r="BK2425" s="157">
        <v>0</v>
      </c>
      <c r="BL2425" s="157">
        <v>0</v>
      </c>
      <c r="BM2425" s="157">
        <v>0</v>
      </c>
      <c r="BN2425" s="157">
        <v>0</v>
      </c>
      <c r="BO2425" s="157">
        <v>1.4376315E-7</v>
      </c>
      <c r="BP2425" s="157">
        <v>0</v>
      </c>
      <c r="BQ2425" s="157">
        <v>0</v>
      </c>
      <c r="BR2425" s="157">
        <v>0</v>
      </c>
      <c r="BS2425" s="157">
        <v>0</v>
      </c>
      <c r="BT2425" s="157">
        <v>0</v>
      </c>
      <c r="BU2425"/>
      <c r="BV2425" s="155">
        <v>4.7662611000000001E-4</v>
      </c>
      <c r="BW2425" s="155">
        <v>5.6243555000000002E-5</v>
      </c>
      <c r="BX2425" s="155">
        <v>1.733181E-4</v>
      </c>
      <c r="BY2425" s="155">
        <v>3.7628766999999999E-9</v>
      </c>
      <c r="BZ2425" s="155">
        <v>4.6329750000000001E-5</v>
      </c>
      <c r="CA2425" s="155">
        <v>0</v>
      </c>
      <c r="CB2425" s="155">
        <v>9.5348860999999998E-5</v>
      </c>
      <c r="CC2425" s="155">
        <v>0</v>
      </c>
      <c r="CD2425" s="155">
        <v>0</v>
      </c>
      <c r="CE2425" s="155">
        <v>8.6795421000000003E-10</v>
      </c>
      <c r="CF2425" s="155">
        <v>0</v>
      </c>
      <c r="CG2425" s="155">
        <v>1.0173025999999999E-4</v>
      </c>
      <c r="CH2425" s="155">
        <v>0</v>
      </c>
      <c r="CI2425" s="155">
        <v>3.6509468E-6</v>
      </c>
      <c r="CJ2425" s="155">
        <v>0</v>
      </c>
      <c r="CK2425" s="155">
        <v>0</v>
      </c>
      <c r="CL2425" s="155">
        <v>0</v>
      </c>
      <c r="CM2425"/>
      <c r="CN2425" s="284">
        <v>0</v>
      </c>
      <c r="CO2425" s="284">
        <v>6.2159832000000002</v>
      </c>
      <c r="CP2425" s="285">
        <v>0</v>
      </c>
      <c r="CQ2425" s="284">
        <v>3.8481020999999997E-2</v>
      </c>
      <c r="CR2425" s="284">
        <v>0</v>
      </c>
      <c r="CS2425" s="284">
        <v>0</v>
      </c>
      <c r="CT2425" s="284">
        <v>2.3516175E-3</v>
      </c>
      <c r="CU2425" s="284">
        <v>0</v>
      </c>
      <c r="CV2425" s="284">
        <v>2.4636084000000001E-3</v>
      </c>
      <c r="CW2425" s="284">
        <v>1.6093355000000001E-3</v>
      </c>
      <c r="CX2425"/>
      <c r="CY2425"/>
      <c r="CZ2425"/>
      <c r="DA2425"/>
      <c r="DB2425" s="212"/>
      <c r="DC2425" s="48"/>
      <c r="DD2425" s="48"/>
      <c r="DE2425" s="48"/>
      <c r="DF2425" s="48"/>
      <c r="DG2425" s="48"/>
      <c r="DH2425" s="48"/>
      <c r="DI2425" s="48"/>
      <c r="DJ2425" s="48"/>
      <c r="DK2425" s="48"/>
      <c r="DL2425" s="48"/>
    </row>
    <row r="2426" spans="1:116" ht="14.4">
      <c r="A2426" t="s">
        <v>3297</v>
      </c>
      <c r="B2426" s="150" t="s">
        <v>325</v>
      </c>
      <c r="C2426" s="151" t="str">
        <f t="shared" si="609"/>
        <v>M.020.21.107</v>
      </c>
      <c r="D2426" s="54" t="s">
        <v>1410</v>
      </c>
      <c r="E2426" s="150" t="s">
        <v>352</v>
      </c>
      <c r="F2426" s="153" t="str">
        <f t="shared" si="610"/>
        <v>Sunflower oil, in PET bottle NL</v>
      </c>
      <c r="G2426" s="154">
        <f t="shared" si="608"/>
        <v>2.7165154666666664</v>
      </c>
      <c r="H2426"/>
      <c r="I2426"/>
      <c r="J2426" s="227">
        <f t="shared" si="611"/>
        <v>0.72795649781517002</v>
      </c>
      <c r="K2426"/>
      <c r="L2426" s="280">
        <f t="shared" si="612"/>
        <v>2.4377137000000001E-7</v>
      </c>
      <c r="M2426" s="280">
        <f t="shared" si="613"/>
        <v>0.26855286204380002</v>
      </c>
      <c r="N2426" s="281">
        <f t="shared" si="614"/>
        <v>5.1926071999999997E-2</v>
      </c>
      <c r="O2426" s="280">
        <v>0.40747731999999998</v>
      </c>
      <c r="P2426" s="219">
        <v>0.12181645000000001</v>
      </c>
      <c r="Q2426" s="219">
        <v>1.6580892E-2</v>
      </c>
      <c r="R2426" s="219">
        <v>0</v>
      </c>
      <c r="S2426" s="219">
        <v>0</v>
      </c>
      <c r="T2426" s="219">
        <v>0</v>
      </c>
      <c r="U2426" s="286">
        <v>2.4377137000000001E-7</v>
      </c>
      <c r="V2426" s="286">
        <v>5.9700438000000001E-6</v>
      </c>
      <c r="W2426" s="219">
        <v>0</v>
      </c>
      <c r="X2426" s="219">
        <v>0</v>
      </c>
      <c r="Y2426" s="219">
        <v>0</v>
      </c>
      <c r="Z2426" s="219">
        <v>0.13014955</v>
      </c>
      <c r="AA2426" s="219">
        <v>5.1926071999999997E-2</v>
      </c>
      <c r="AB2426" s="219">
        <v>0</v>
      </c>
      <c r="AC2426"/>
      <c r="AD2426" s="227">
        <f t="shared" si="603"/>
        <v>0.40747731999999998</v>
      </c>
      <c r="AE2426" s="227">
        <f t="shared" si="604"/>
        <v>0.13840355581517003</v>
      </c>
      <c r="AF2426" s="227">
        <f t="shared" si="605"/>
        <v>0.19032938404380001</v>
      </c>
      <c r="AG2426" s="227">
        <f t="shared" si="606"/>
        <v>0.26855286204380002</v>
      </c>
      <c r="AH2426" s="227">
        <f t="shared" si="607"/>
        <v>0</v>
      </c>
      <c r="AI2426"/>
      <c r="AJ2426">
        <v>0</v>
      </c>
      <c r="AK2426" s="155">
        <v>0</v>
      </c>
      <c r="AL2426" s="155">
        <v>0</v>
      </c>
      <c r="AM2426" s="155">
        <v>0</v>
      </c>
      <c r="AN2426" s="155">
        <v>0</v>
      </c>
      <c r="AO2426" s="155">
        <v>0</v>
      </c>
      <c r="AP2426" s="155">
        <v>0</v>
      </c>
      <c r="AQ2426"/>
      <c r="AR2426" s="156">
        <v>9.7913252000000006E-2</v>
      </c>
      <c r="AS2426" s="156">
        <v>7.8950266000000005E-2</v>
      </c>
      <c r="AT2426" s="156">
        <v>1.8962985000000002E-2</v>
      </c>
      <c r="AU2426" s="156">
        <v>0</v>
      </c>
      <c r="AV2426" s="282">
        <f t="shared" si="600"/>
        <v>4.7332293999999998E-6</v>
      </c>
      <c r="AW2426" s="282">
        <f t="shared" si="601"/>
        <v>7.0129384279799992E-8</v>
      </c>
      <c r="AX2426" s="283">
        <f t="shared" si="602"/>
        <v>0</v>
      </c>
      <c r="AY2426" s="157">
        <v>2.5209263999999999E-6</v>
      </c>
      <c r="AZ2426" s="157">
        <v>7.6062434000000002E-9</v>
      </c>
      <c r="BA2426" s="157">
        <v>2.0781344000000001E-13</v>
      </c>
      <c r="BB2426" s="157">
        <v>0</v>
      </c>
      <c r="BC2426" s="157">
        <v>0</v>
      </c>
      <c r="BD2426" s="157">
        <v>0</v>
      </c>
      <c r="BE2426" s="157">
        <v>2.2123029999999998E-6</v>
      </c>
      <c r="BF2426" s="157">
        <v>0</v>
      </c>
      <c r="BG2426" s="157">
        <v>2.5769682999999999E-9</v>
      </c>
      <c r="BH2426" s="157">
        <v>6.8234928999999997E-10</v>
      </c>
      <c r="BI2426" s="157">
        <v>9.5347636000000009E-13</v>
      </c>
      <c r="BJ2426" s="157">
        <v>0</v>
      </c>
      <c r="BK2426" s="157">
        <v>0</v>
      </c>
      <c r="BL2426" s="157">
        <v>0</v>
      </c>
      <c r="BM2426" s="157">
        <v>0</v>
      </c>
      <c r="BN2426" s="157">
        <v>0</v>
      </c>
      <c r="BO2426" s="157">
        <v>5.9262661999999997E-8</v>
      </c>
      <c r="BP2426" s="157">
        <v>0</v>
      </c>
      <c r="BQ2426" s="157">
        <v>0</v>
      </c>
      <c r="BR2426" s="157">
        <v>0</v>
      </c>
      <c r="BS2426" s="157">
        <v>0</v>
      </c>
      <c r="BT2426" s="157">
        <v>0</v>
      </c>
      <c r="BU2426"/>
      <c r="BV2426" s="155">
        <v>1.6895478E-4</v>
      </c>
      <c r="BW2426" s="155">
        <v>1.7766398000000001E-5</v>
      </c>
      <c r="BX2426" s="155">
        <v>7.5743660000000002E-5</v>
      </c>
      <c r="BY2426" s="155">
        <v>6.9931174000000004E-10</v>
      </c>
      <c r="BZ2426" s="155">
        <v>1.4634793E-5</v>
      </c>
      <c r="CA2426" s="155">
        <v>0</v>
      </c>
      <c r="CB2426" s="155">
        <v>1.7720106999999999E-5</v>
      </c>
      <c r="CC2426" s="155">
        <v>0</v>
      </c>
      <c r="CD2426" s="155">
        <v>0</v>
      </c>
      <c r="CE2426" s="155">
        <v>1.6130492999999999E-10</v>
      </c>
      <c r="CF2426" s="155">
        <v>0</v>
      </c>
      <c r="CG2426" s="155">
        <v>4.1935682999999999E-5</v>
      </c>
      <c r="CH2426" s="155">
        <v>0</v>
      </c>
      <c r="CI2426" s="155">
        <v>1.1532729999999999E-6</v>
      </c>
      <c r="CJ2426" s="155">
        <v>0</v>
      </c>
      <c r="CK2426" s="155">
        <v>0</v>
      </c>
      <c r="CL2426" s="155">
        <v>0</v>
      </c>
      <c r="CM2426"/>
      <c r="CN2426" s="284">
        <v>0</v>
      </c>
      <c r="CO2426" s="284">
        <v>2.7165154999999999</v>
      </c>
      <c r="CP2426" s="285">
        <v>0</v>
      </c>
      <c r="CQ2426" s="284">
        <v>1.2155511000000001E-2</v>
      </c>
      <c r="CR2426" s="284">
        <v>0</v>
      </c>
      <c r="CS2426" s="284">
        <v>0</v>
      </c>
      <c r="CT2426" s="284">
        <v>7.4283664999999998E-4</v>
      </c>
      <c r="CU2426" s="284">
        <v>0</v>
      </c>
      <c r="CV2426" s="284">
        <v>4.5784926000000002E-4</v>
      </c>
      <c r="CW2426" s="284">
        <v>3.2574717000000001E-4</v>
      </c>
      <c r="CX2426"/>
      <c r="CY2426"/>
      <c r="CZ2426"/>
      <c r="DA2426"/>
      <c r="DB2426" s="212"/>
      <c r="DC2426" s="48"/>
      <c r="DD2426" s="48"/>
      <c r="DE2426" s="48"/>
      <c r="DF2426" s="48"/>
      <c r="DG2426" s="48"/>
      <c r="DH2426" s="48"/>
      <c r="DI2426" s="48"/>
      <c r="DJ2426" s="48"/>
      <c r="DK2426" s="48"/>
      <c r="DL2426" s="48"/>
    </row>
    <row r="2427" spans="1:116" ht="14.4">
      <c r="B2427" s="150"/>
      <c r="C2427" s="151"/>
      <c r="D2427" s="51" t="s">
        <v>1537</v>
      </c>
      <c r="E2427" s="150"/>
      <c r="F2427"/>
      <c r="G2427"/>
      <c r="H2427"/>
      <c r="I2427"/>
      <c r="J2427"/>
      <c r="K2427"/>
      <c r="L2427"/>
      <c r="M2427"/>
      <c r="N2427" s="174"/>
      <c r="O2427"/>
      <c r="P2427"/>
      <c r="Q2427"/>
      <c r="R2427"/>
      <c r="S2427"/>
      <c r="T2427"/>
      <c r="U2427" s="53"/>
      <c r="V2427" s="53"/>
      <c r="W2427"/>
      <c r="X2427"/>
      <c r="Y2427"/>
      <c r="Z2427"/>
      <c r="AA2427"/>
      <c r="AB2427"/>
      <c r="AC2427"/>
      <c r="AD2427"/>
      <c r="AE2427"/>
      <c r="AF2427"/>
      <c r="AG2427"/>
      <c r="AH2427"/>
      <c r="AI2427"/>
      <c r="AJ2427"/>
      <c r="AK2427"/>
      <c r="AL2427"/>
      <c r="AM2427"/>
      <c r="AN2427"/>
      <c r="AO2427"/>
      <c r="AP2427"/>
      <c r="AQ2427"/>
      <c r="AR2427"/>
      <c r="AS2427"/>
      <c r="AT2427"/>
      <c r="AU2427"/>
      <c r="AX2427" s="19"/>
      <c r="AY2427"/>
      <c r="AZ2427"/>
      <c r="BA2427"/>
      <c r="BB2427"/>
      <c r="BC2427"/>
      <c r="BD2427"/>
      <c r="BE2427"/>
      <c r="BF2427"/>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c r="CP2427" s="117"/>
      <c r="CQ2427"/>
      <c r="CR2427"/>
      <c r="CS2427"/>
      <c r="CT2427"/>
      <c r="CU2427"/>
      <c r="CV2427"/>
      <c r="CW2427"/>
      <c r="CX2427"/>
      <c r="CY2427"/>
      <c r="CZ2427"/>
      <c r="DA2427"/>
      <c r="DB2427" s="212"/>
      <c r="DC2427" s="48"/>
      <c r="DD2427" s="48"/>
      <c r="DE2427" s="48"/>
      <c r="DF2427" s="48"/>
      <c r="DG2427" s="48"/>
      <c r="DH2427" s="48"/>
      <c r="DI2427" s="48"/>
      <c r="DJ2427" s="48"/>
      <c r="DK2427" s="48"/>
      <c r="DL2427" s="48"/>
    </row>
    <row r="2428" spans="1:116" ht="14.4">
      <c r="A2428" t="s">
        <v>3298</v>
      </c>
      <c r="B2428" s="150" t="s">
        <v>325</v>
      </c>
      <c r="C2428" s="151" t="str">
        <f t="shared" si="609"/>
        <v>M.020.22.101</v>
      </c>
      <c r="D2428" s="54" t="s">
        <v>1537</v>
      </c>
      <c r="E2428" s="150" t="s">
        <v>352</v>
      </c>
      <c r="F2428" s="153" t="str">
        <f t="shared" si="610"/>
        <v>Claresse (catfish) fillet, meat packaging per 1 kg NL</v>
      </c>
      <c r="G2428" s="154">
        <f t="shared" si="608"/>
        <v>13.009746666666667</v>
      </c>
      <c r="H2428"/>
      <c r="I2428"/>
      <c r="J2428" s="227">
        <f t="shared" si="611"/>
        <v>2.4798851059602001</v>
      </c>
      <c r="K2428"/>
      <c r="L2428" s="280">
        <f t="shared" si="612"/>
        <v>2.6277782000000002E-6</v>
      </c>
      <c r="M2428" s="280">
        <f t="shared" si="613"/>
        <v>0.46255544218200001</v>
      </c>
      <c r="N2428" s="281">
        <f t="shared" si="614"/>
        <v>6.5865036000000002E-2</v>
      </c>
      <c r="O2428" s="280">
        <v>1.951462</v>
      </c>
      <c r="P2428" s="219">
        <v>0.24113548000000001</v>
      </c>
      <c r="Q2428" s="219">
        <v>0.17873676999999999</v>
      </c>
      <c r="R2428" s="219">
        <v>0</v>
      </c>
      <c r="S2428" s="219">
        <v>0</v>
      </c>
      <c r="T2428" s="219">
        <v>0</v>
      </c>
      <c r="U2428" s="286">
        <v>2.6277782000000002E-6</v>
      </c>
      <c r="V2428" s="286">
        <v>6.4355181999999994E-5</v>
      </c>
      <c r="W2428" s="219">
        <v>0</v>
      </c>
      <c r="X2428" s="219">
        <v>0</v>
      </c>
      <c r="Y2428" s="219">
        <v>0</v>
      </c>
      <c r="Z2428" s="219">
        <v>4.2618837E-2</v>
      </c>
      <c r="AA2428" s="219">
        <v>6.5865036000000002E-2</v>
      </c>
      <c r="AB2428" s="219">
        <v>0</v>
      </c>
      <c r="AC2428"/>
      <c r="AD2428" s="227">
        <f t="shared" si="603"/>
        <v>1.951462</v>
      </c>
      <c r="AE2428" s="227">
        <f t="shared" si="604"/>
        <v>0.41993923296019997</v>
      </c>
      <c r="AF2428" s="227">
        <f t="shared" si="605"/>
        <v>0.48580164118199998</v>
      </c>
      <c r="AG2428" s="227">
        <f t="shared" si="606"/>
        <v>0.46255544218200001</v>
      </c>
      <c r="AH2428" s="227">
        <f t="shared" si="607"/>
        <v>0</v>
      </c>
      <c r="AI2428"/>
      <c r="AJ2428">
        <v>0</v>
      </c>
      <c r="AK2428" s="155">
        <v>0</v>
      </c>
      <c r="AL2428" s="155">
        <v>0</v>
      </c>
      <c r="AM2428" s="155">
        <v>0</v>
      </c>
      <c r="AN2428" s="155">
        <v>0</v>
      </c>
      <c r="AO2428" s="155">
        <v>0</v>
      </c>
      <c r="AP2428" s="155">
        <v>0</v>
      </c>
      <c r="AQ2428"/>
      <c r="AR2428" s="156">
        <v>0.29289045000000002</v>
      </c>
      <c r="AS2428" s="156">
        <v>0.27442428000000002</v>
      </c>
      <c r="AT2428" s="156">
        <v>1.8466168000000002E-2</v>
      </c>
      <c r="AU2428" s="156">
        <v>0</v>
      </c>
      <c r="AV2428" s="282">
        <f t="shared" si="600"/>
        <v>1.6452295299999999E-5</v>
      </c>
      <c r="AW2428" s="282">
        <f t="shared" si="601"/>
        <v>6.8292043007420006E-8</v>
      </c>
      <c r="AX2428" s="283">
        <f t="shared" si="602"/>
        <v>0</v>
      </c>
      <c r="AY2428" s="157">
        <v>1.2073044999999999E-5</v>
      </c>
      <c r="AZ2428" s="157">
        <v>3.6427289999999999E-8</v>
      </c>
      <c r="BA2428" s="157">
        <v>9.9524559999999991E-13</v>
      </c>
      <c r="BB2428" s="157">
        <v>0</v>
      </c>
      <c r="BC2428" s="157">
        <v>0</v>
      </c>
      <c r="BD2428" s="157">
        <v>0</v>
      </c>
      <c r="BE2428" s="157">
        <v>4.3792503000000003E-6</v>
      </c>
      <c r="BF2428" s="157">
        <v>0</v>
      </c>
      <c r="BG2428" s="157">
        <v>5.1011048E-9</v>
      </c>
      <c r="BH2428" s="157">
        <v>7.3555093999999998E-9</v>
      </c>
      <c r="BI2428" s="157">
        <v>9.6256182000000009E-13</v>
      </c>
      <c r="BJ2428" s="157">
        <v>0</v>
      </c>
      <c r="BK2428" s="157">
        <v>0</v>
      </c>
      <c r="BL2428" s="157">
        <v>0</v>
      </c>
      <c r="BM2428" s="157">
        <v>0</v>
      </c>
      <c r="BN2428" s="157">
        <v>0</v>
      </c>
      <c r="BO2428" s="157">
        <v>1.9406181E-8</v>
      </c>
      <c r="BP2428" s="157">
        <v>0</v>
      </c>
      <c r="BQ2428" s="157">
        <v>0</v>
      </c>
      <c r="BR2428" s="157">
        <v>0</v>
      </c>
      <c r="BS2428" s="157">
        <v>0</v>
      </c>
      <c r="BT2428" s="157">
        <v>0</v>
      </c>
      <c r="BU2428"/>
      <c r="BV2428" s="155">
        <v>6.3392595999999999E-4</v>
      </c>
      <c r="BW2428" s="155">
        <v>3.5168557999999999E-5</v>
      </c>
      <c r="BX2428" s="155">
        <v>3.6274624999999998E-4</v>
      </c>
      <c r="BY2428" s="155">
        <v>7.5383591999999998E-9</v>
      </c>
      <c r="BZ2428" s="155">
        <v>2.8969550000000001E-5</v>
      </c>
      <c r="CA2428" s="155">
        <v>0</v>
      </c>
      <c r="CB2428" s="155">
        <v>1.9101715E-4</v>
      </c>
      <c r="CC2428" s="155">
        <v>0</v>
      </c>
      <c r="CD2428" s="155">
        <v>0</v>
      </c>
      <c r="CE2428" s="155">
        <v>1.7388161E-9</v>
      </c>
      <c r="CF2428" s="155">
        <v>0</v>
      </c>
      <c r="CG2428" s="155">
        <v>1.3732279999999999E-5</v>
      </c>
      <c r="CH2428" s="155">
        <v>0</v>
      </c>
      <c r="CI2428" s="155">
        <v>2.2829022000000001E-6</v>
      </c>
      <c r="CJ2428" s="155">
        <v>0</v>
      </c>
      <c r="CK2428" s="155">
        <v>0</v>
      </c>
      <c r="CL2428" s="155">
        <v>0</v>
      </c>
      <c r="CM2428"/>
      <c r="CN2428" s="284">
        <v>0</v>
      </c>
      <c r="CO2428" s="284">
        <v>13.009746</v>
      </c>
      <c r="CP2428" s="285">
        <v>0</v>
      </c>
      <c r="CQ2428" s="284">
        <v>2.4061815E-2</v>
      </c>
      <c r="CR2428" s="284">
        <v>0</v>
      </c>
      <c r="CS2428" s="284">
        <v>0</v>
      </c>
      <c r="CT2428" s="284">
        <v>1.470444E-3</v>
      </c>
      <c r="CU2428" s="284">
        <v>0</v>
      </c>
      <c r="CV2428" s="284">
        <v>4.9354701000000004E-3</v>
      </c>
      <c r="CW2428" s="284">
        <v>3.2885114E-4</v>
      </c>
      <c r="CX2428"/>
      <c r="CY2428"/>
      <c r="CZ2428"/>
      <c r="DA2428"/>
      <c r="DB2428" s="212"/>
      <c r="DC2428" s="48"/>
      <c r="DD2428" s="48"/>
      <c r="DE2428" s="48"/>
      <c r="DF2428" s="48"/>
      <c r="DG2428" s="48"/>
      <c r="DH2428" s="48"/>
      <c r="DI2428" s="48"/>
      <c r="DJ2428" s="48"/>
      <c r="DK2428" s="48"/>
      <c r="DL2428" s="48"/>
    </row>
    <row r="2429" spans="1:116" ht="14.4">
      <c r="A2429" t="s">
        <v>3299</v>
      </c>
      <c r="B2429" s="150" t="s">
        <v>325</v>
      </c>
      <c r="C2429" s="151" t="str">
        <f t="shared" si="609"/>
        <v>M.020.22.102</v>
      </c>
      <c r="D2429" s="54" t="s">
        <v>1537</v>
      </c>
      <c r="E2429" s="150" t="s">
        <v>352</v>
      </c>
      <c r="F2429" s="153" t="str">
        <f t="shared" si="610"/>
        <v>Cod, in batter (kibbeling) meat packaging per 1 kg NL</v>
      </c>
      <c r="G2429" s="154">
        <f t="shared" si="608"/>
        <v>2.770455866666667</v>
      </c>
      <c r="H2429"/>
      <c r="I2429"/>
      <c r="J2429" s="227">
        <f t="shared" si="611"/>
        <v>0.61055445662172003</v>
      </c>
      <c r="K2429"/>
      <c r="L2429" s="280">
        <f t="shared" si="612"/>
        <v>9.7647272000000003E-7</v>
      </c>
      <c r="M2429" s="280">
        <f t="shared" si="613"/>
        <v>0.17945824114900003</v>
      </c>
      <c r="N2429" s="281">
        <f t="shared" si="614"/>
        <v>1.5526859E-2</v>
      </c>
      <c r="O2429" s="280">
        <v>0.41556838000000001</v>
      </c>
      <c r="P2429" s="219">
        <v>0.10200459000000001</v>
      </c>
      <c r="Q2429" s="219">
        <v>6.6417926000000002E-2</v>
      </c>
      <c r="R2429" s="219">
        <v>0</v>
      </c>
      <c r="S2429" s="219">
        <v>0</v>
      </c>
      <c r="T2429" s="219">
        <v>0</v>
      </c>
      <c r="U2429" s="286">
        <v>9.7647272000000003E-7</v>
      </c>
      <c r="V2429" s="286">
        <v>2.3914148999999999E-5</v>
      </c>
      <c r="W2429" s="219">
        <v>0</v>
      </c>
      <c r="X2429" s="219">
        <v>0</v>
      </c>
      <c r="Y2429" s="219">
        <v>0</v>
      </c>
      <c r="Z2429" s="219">
        <v>1.1011811E-2</v>
      </c>
      <c r="AA2429" s="219">
        <v>1.5526859E-2</v>
      </c>
      <c r="AB2429" s="219">
        <v>0</v>
      </c>
      <c r="AC2429"/>
      <c r="AD2429" s="227">
        <f t="shared" si="603"/>
        <v>0.41556838000000001</v>
      </c>
      <c r="AE2429" s="227">
        <f t="shared" si="604"/>
        <v>0.16844740662172</v>
      </c>
      <c r="AF2429" s="227">
        <f t="shared" si="605"/>
        <v>0.18397328914900002</v>
      </c>
      <c r="AG2429" s="227">
        <f t="shared" si="606"/>
        <v>0.179458241149</v>
      </c>
      <c r="AH2429" s="227">
        <f t="shared" si="607"/>
        <v>0</v>
      </c>
      <c r="AI2429"/>
      <c r="AJ2429">
        <v>0</v>
      </c>
      <c r="AK2429" s="155">
        <v>0</v>
      </c>
      <c r="AL2429" s="155">
        <v>0</v>
      </c>
      <c r="AM2429" s="155">
        <v>0</v>
      </c>
      <c r="AN2429" s="155">
        <v>0</v>
      </c>
      <c r="AO2429" s="155">
        <v>0</v>
      </c>
      <c r="AP2429" s="155">
        <v>0</v>
      </c>
      <c r="AQ2429"/>
      <c r="AR2429" s="156">
        <v>7.8559841000000005E-2</v>
      </c>
      <c r="AS2429" s="156">
        <v>7.3783708000000003E-2</v>
      </c>
      <c r="AT2429" s="156">
        <v>4.7761330000000001E-3</v>
      </c>
      <c r="AU2429" s="156">
        <v>0</v>
      </c>
      <c r="AV2429" s="282">
        <f t="shared" si="600"/>
        <v>4.4234837000000007E-6</v>
      </c>
      <c r="AW2429" s="282">
        <f t="shared" si="601"/>
        <v>1.7663213809169998E-8</v>
      </c>
      <c r="AX2429" s="283">
        <f t="shared" si="602"/>
        <v>0</v>
      </c>
      <c r="AY2429" s="157">
        <v>2.5709830000000002E-6</v>
      </c>
      <c r="AZ2429" s="157">
        <v>7.7572764E-9</v>
      </c>
      <c r="BA2429" s="157">
        <v>2.1193986999999999E-13</v>
      </c>
      <c r="BB2429" s="157">
        <v>0</v>
      </c>
      <c r="BC2429" s="157">
        <v>0</v>
      </c>
      <c r="BD2429" s="157">
        <v>0</v>
      </c>
      <c r="BE2429" s="157">
        <v>1.8525007E-6</v>
      </c>
      <c r="BF2429" s="157">
        <v>0</v>
      </c>
      <c r="BG2429" s="157">
        <v>2.1578579E-9</v>
      </c>
      <c r="BH2429" s="157">
        <v>2.7332803E-9</v>
      </c>
      <c r="BI2429" s="157">
        <v>4.3826930000000001E-13</v>
      </c>
      <c r="BJ2429" s="157">
        <v>0</v>
      </c>
      <c r="BK2429" s="157">
        <v>0</v>
      </c>
      <c r="BL2429" s="157">
        <v>0</v>
      </c>
      <c r="BM2429" s="157">
        <v>0</v>
      </c>
      <c r="BN2429" s="157">
        <v>0</v>
      </c>
      <c r="BO2429" s="157">
        <v>5.0141489999999998E-9</v>
      </c>
      <c r="BP2429" s="157">
        <v>0</v>
      </c>
      <c r="BQ2429" s="157">
        <v>0</v>
      </c>
      <c r="BR2429" s="157">
        <v>0</v>
      </c>
      <c r="BS2429" s="157">
        <v>0</v>
      </c>
      <c r="BT2429" s="157">
        <v>0</v>
      </c>
      <c r="BU2429"/>
      <c r="BV2429" s="155">
        <v>1.7987778E-4</v>
      </c>
      <c r="BW2429" s="155">
        <v>1.4876924E-5</v>
      </c>
      <c r="BX2429" s="155">
        <v>7.7247661000000002E-5</v>
      </c>
      <c r="BY2429" s="155">
        <v>2.8012266E-9</v>
      </c>
      <c r="BZ2429" s="155">
        <v>1.2254633999999999E-5</v>
      </c>
      <c r="CA2429" s="155">
        <v>0</v>
      </c>
      <c r="CB2429" s="155">
        <v>7.0981269999999995E-5</v>
      </c>
      <c r="CC2429" s="155">
        <v>0</v>
      </c>
      <c r="CD2429" s="155">
        <v>0</v>
      </c>
      <c r="CE2429" s="155">
        <v>6.4613768000000001E-10</v>
      </c>
      <c r="CF2429" s="155">
        <v>0</v>
      </c>
      <c r="CG2429" s="155">
        <v>3.5481322999999998E-6</v>
      </c>
      <c r="CH2429" s="155">
        <v>0</v>
      </c>
      <c r="CI2429" s="155">
        <v>9.6570815000000005E-7</v>
      </c>
      <c r="CJ2429" s="155">
        <v>0</v>
      </c>
      <c r="CK2429" s="155">
        <v>0</v>
      </c>
      <c r="CL2429" s="155">
        <v>0</v>
      </c>
      <c r="CM2429"/>
      <c r="CN2429" s="284">
        <v>0</v>
      </c>
      <c r="CO2429" s="284">
        <v>2.7704559</v>
      </c>
      <c r="CP2429" s="285">
        <v>0</v>
      </c>
      <c r="CQ2429" s="284">
        <v>1.0178575E-2</v>
      </c>
      <c r="CR2429" s="284">
        <v>0</v>
      </c>
      <c r="CS2429" s="284">
        <v>0</v>
      </c>
      <c r="CT2429" s="284">
        <v>6.2202391000000003E-4</v>
      </c>
      <c r="CU2429" s="284">
        <v>0</v>
      </c>
      <c r="CV2429" s="284">
        <v>1.8340024999999999E-3</v>
      </c>
      <c r="CW2429" s="284">
        <v>1.4973102000000001E-4</v>
      </c>
      <c r="CX2429"/>
      <c r="CY2429"/>
      <c r="CZ2429"/>
      <c r="DA2429"/>
      <c r="DB2429" s="212"/>
      <c r="DC2429" s="48"/>
      <c r="DD2429" s="48"/>
      <c r="DE2429" s="48"/>
      <c r="DF2429" s="48"/>
      <c r="DG2429" s="48"/>
      <c r="DH2429" s="48"/>
      <c r="DI2429" s="48"/>
      <c r="DJ2429" s="48"/>
      <c r="DK2429" s="48"/>
      <c r="DL2429" s="48"/>
    </row>
    <row r="2430" spans="1:116" ht="14.4">
      <c r="A2430" t="s">
        <v>3300</v>
      </c>
      <c r="B2430" s="150" t="s">
        <v>325</v>
      </c>
      <c r="C2430" s="151" t="str">
        <f t="shared" si="609"/>
        <v>M.020.22.103</v>
      </c>
      <c r="D2430" s="54" t="s">
        <v>1537</v>
      </c>
      <c r="E2430" s="150" t="s">
        <v>352</v>
      </c>
      <c r="F2430" s="153" t="str">
        <f t="shared" si="610"/>
        <v>Cod meat, packaging per 1 kg NL</v>
      </c>
      <c r="G2430" s="154">
        <f t="shared" si="608"/>
        <v>3.8629656666666667</v>
      </c>
      <c r="H2430"/>
      <c r="I2430"/>
      <c r="J2430" s="227">
        <f t="shared" si="611"/>
        <v>0.82851170168260002</v>
      </c>
      <c r="K2430"/>
      <c r="L2430" s="280">
        <f t="shared" si="612"/>
        <v>1.1572455999999999E-6</v>
      </c>
      <c r="M2430" s="280">
        <f t="shared" si="613"/>
        <v>0.234823474437</v>
      </c>
      <c r="N2430" s="281">
        <f t="shared" si="614"/>
        <v>1.424222E-2</v>
      </c>
      <c r="O2430" s="280">
        <v>0.57944485000000001</v>
      </c>
      <c r="P2430" s="219">
        <v>0.15535333000000001</v>
      </c>
      <c r="Q2430" s="219">
        <v>7.8713771000000002E-2</v>
      </c>
      <c r="R2430" s="219">
        <v>0</v>
      </c>
      <c r="S2430" s="219">
        <v>0</v>
      </c>
      <c r="T2430" s="219">
        <v>0</v>
      </c>
      <c r="U2430" s="286">
        <v>1.1572455999999999E-6</v>
      </c>
      <c r="V2430" s="286">
        <v>2.8341337E-5</v>
      </c>
      <c r="W2430" s="219">
        <v>0</v>
      </c>
      <c r="X2430" s="219">
        <v>0</v>
      </c>
      <c r="Y2430" s="219">
        <v>0</v>
      </c>
      <c r="Z2430" s="219">
        <v>7.2803210000000002E-4</v>
      </c>
      <c r="AA2430" s="219">
        <v>1.424222E-2</v>
      </c>
      <c r="AB2430" s="219">
        <v>0</v>
      </c>
      <c r="AC2430"/>
      <c r="AD2430" s="227">
        <f t="shared" si="603"/>
        <v>0.57944485000000001</v>
      </c>
      <c r="AE2430" s="227">
        <f t="shared" si="604"/>
        <v>0.23409659958259998</v>
      </c>
      <c r="AF2430" s="227">
        <f t="shared" si="605"/>
        <v>0.248337662337</v>
      </c>
      <c r="AG2430" s="227">
        <f t="shared" si="606"/>
        <v>0.234823474437</v>
      </c>
      <c r="AH2430" s="227">
        <f t="shared" si="607"/>
        <v>0</v>
      </c>
      <c r="AI2430"/>
      <c r="AJ2430">
        <v>0</v>
      </c>
      <c r="AK2430" s="155">
        <v>0</v>
      </c>
      <c r="AL2430" s="155">
        <v>0</v>
      </c>
      <c r="AM2430" s="155">
        <v>0</v>
      </c>
      <c r="AN2430" s="155">
        <v>0</v>
      </c>
      <c r="AO2430" s="155">
        <v>0</v>
      </c>
      <c r="AP2430" s="155">
        <v>0</v>
      </c>
      <c r="AQ2430"/>
      <c r="AR2430" s="156">
        <v>0.11163438000000001</v>
      </c>
      <c r="AS2430" s="156">
        <v>0.10685536</v>
      </c>
      <c r="AT2430" s="156">
        <v>4.7790178000000003E-3</v>
      </c>
      <c r="AU2430" s="156">
        <v>0</v>
      </c>
      <c r="AV2430" s="282">
        <f t="shared" si="600"/>
        <v>6.4061968999999999E-6</v>
      </c>
      <c r="AW2430" s="282">
        <f t="shared" si="601"/>
        <v>1.7673882345355002E-8</v>
      </c>
      <c r="AX2430" s="283">
        <f t="shared" si="602"/>
        <v>0</v>
      </c>
      <c r="AY2430" s="157">
        <v>3.5848321999999999E-6</v>
      </c>
      <c r="AZ2430" s="157">
        <v>1.0816304E-8</v>
      </c>
      <c r="BA2430" s="157">
        <v>2.9551687999999999E-13</v>
      </c>
      <c r="BB2430" s="157">
        <v>0</v>
      </c>
      <c r="BC2430" s="157">
        <v>0</v>
      </c>
      <c r="BD2430" s="157">
        <v>0</v>
      </c>
      <c r="BE2430" s="157">
        <v>2.8213647000000001E-6</v>
      </c>
      <c r="BF2430" s="157">
        <v>0</v>
      </c>
      <c r="BG2430" s="157">
        <v>3.2864248000000002E-9</v>
      </c>
      <c r="BH2430" s="157">
        <v>3.2392881000000001E-9</v>
      </c>
      <c r="BI2430" s="157">
        <v>6.5748475000000001E-14</v>
      </c>
      <c r="BJ2430" s="157">
        <v>0</v>
      </c>
      <c r="BK2430" s="157">
        <v>0</v>
      </c>
      <c r="BL2430" s="157">
        <v>0</v>
      </c>
      <c r="BM2430" s="157">
        <v>0</v>
      </c>
      <c r="BN2430" s="157">
        <v>0</v>
      </c>
      <c r="BO2430" s="157">
        <v>3.3150418E-10</v>
      </c>
      <c r="BP2430" s="157">
        <v>0</v>
      </c>
      <c r="BQ2430" s="157">
        <v>0</v>
      </c>
      <c r="BR2430" s="157">
        <v>0</v>
      </c>
      <c r="BS2430" s="157">
        <v>0</v>
      </c>
      <c r="BT2430" s="157">
        <v>0</v>
      </c>
      <c r="BU2430"/>
      <c r="BV2430" s="155">
        <v>2.3486255000000001E-4</v>
      </c>
      <c r="BW2430" s="155">
        <v>2.2657606000000001E-5</v>
      </c>
      <c r="BX2430" s="155">
        <v>1.0770973000000001E-4</v>
      </c>
      <c r="BY2430" s="155">
        <v>3.3198132000000001E-9</v>
      </c>
      <c r="BZ2430" s="155">
        <v>1.8663849E-5</v>
      </c>
      <c r="CA2430" s="155">
        <v>0</v>
      </c>
      <c r="CB2430" s="155">
        <v>8.4121919000000004E-5</v>
      </c>
      <c r="CC2430" s="155">
        <v>0</v>
      </c>
      <c r="CD2430" s="155">
        <v>0</v>
      </c>
      <c r="CE2430" s="155">
        <v>7.6575612000000004E-10</v>
      </c>
      <c r="CF2430" s="155">
        <v>0</v>
      </c>
      <c r="CG2430" s="155">
        <v>2.3458032E-7</v>
      </c>
      <c r="CH2430" s="155">
        <v>0</v>
      </c>
      <c r="CI2430" s="155">
        <v>1.4707768000000001E-6</v>
      </c>
      <c r="CJ2430" s="155">
        <v>0</v>
      </c>
      <c r="CK2430" s="155">
        <v>0</v>
      </c>
      <c r="CL2430" s="155">
        <v>0</v>
      </c>
      <c r="CM2430"/>
      <c r="CN2430" s="284">
        <v>0</v>
      </c>
      <c r="CO2430" s="284">
        <v>3.8629657000000002</v>
      </c>
      <c r="CP2430" s="285">
        <v>0</v>
      </c>
      <c r="CQ2430" s="284">
        <v>1.5502004E-2</v>
      </c>
      <c r="CR2430" s="284">
        <v>0</v>
      </c>
      <c r="CS2430" s="284">
        <v>0</v>
      </c>
      <c r="CT2430" s="284">
        <v>9.4734452000000001E-4</v>
      </c>
      <c r="CU2430" s="284">
        <v>0</v>
      </c>
      <c r="CV2430" s="284">
        <v>2.1735284999999998E-3</v>
      </c>
      <c r="CW2430" s="284">
        <v>2.2462412999999999E-5</v>
      </c>
      <c r="CX2430"/>
      <c r="CY2430"/>
      <c r="CZ2430"/>
      <c r="DA2430"/>
      <c r="DB2430" s="212"/>
      <c r="DC2430" s="48"/>
      <c r="DD2430" s="48"/>
      <c r="DE2430" s="48"/>
      <c r="DF2430" s="48"/>
      <c r="DG2430" s="48"/>
      <c r="DH2430" s="48"/>
      <c r="DI2430" s="48"/>
      <c r="DJ2430" s="48"/>
      <c r="DK2430" s="48"/>
      <c r="DL2430" s="48"/>
    </row>
    <row r="2431" spans="1:116" ht="14.4">
      <c r="A2431" t="s">
        <v>3301</v>
      </c>
      <c r="B2431" s="150" t="s">
        <v>325</v>
      </c>
      <c r="C2431" s="151" t="str">
        <f t="shared" si="609"/>
        <v>M.020.22.104</v>
      </c>
      <c r="D2431" s="54" t="s">
        <v>1537</v>
      </c>
      <c r="E2431" s="150" t="s">
        <v>352</v>
      </c>
      <c r="F2431" s="153" t="str">
        <f t="shared" si="610"/>
        <v>Fish fingers, frozen in cardboard box NL</v>
      </c>
      <c r="G2431" s="154">
        <f t="shared" si="608"/>
        <v>3.7113654000000005</v>
      </c>
      <c r="H2431"/>
      <c r="I2431"/>
      <c r="J2431" s="227">
        <f t="shared" si="611"/>
        <v>0.78584971807884008</v>
      </c>
      <c r="K2431"/>
      <c r="L2431" s="280">
        <f t="shared" si="612"/>
        <v>9.2615783999999998E-7</v>
      </c>
      <c r="M2431" s="280">
        <f t="shared" si="613"/>
        <v>0.21561944392100002</v>
      </c>
      <c r="N2431" s="281">
        <f t="shared" si="614"/>
        <v>1.3524537999999999E-2</v>
      </c>
      <c r="O2431" s="280">
        <v>0.55670481000000005</v>
      </c>
      <c r="P2431" s="219">
        <v>0.1416454</v>
      </c>
      <c r="Q2431" s="219">
        <v>6.2995598E-2</v>
      </c>
      <c r="R2431" s="219">
        <v>0</v>
      </c>
      <c r="S2431" s="219">
        <v>0</v>
      </c>
      <c r="T2431" s="219">
        <v>0</v>
      </c>
      <c r="U2431" s="286">
        <v>9.2615783999999998E-7</v>
      </c>
      <c r="V2431" s="286">
        <v>2.2681921000000001E-5</v>
      </c>
      <c r="W2431" s="219">
        <v>0</v>
      </c>
      <c r="X2431" s="219">
        <v>0</v>
      </c>
      <c r="Y2431" s="219">
        <v>0</v>
      </c>
      <c r="Z2431" s="219">
        <v>1.0955764E-2</v>
      </c>
      <c r="AA2431" s="219">
        <v>1.3524537999999999E-2</v>
      </c>
      <c r="AB2431" s="219">
        <v>0</v>
      </c>
      <c r="AC2431"/>
      <c r="AD2431" s="227">
        <f t="shared" si="603"/>
        <v>0.55670481000000005</v>
      </c>
      <c r="AE2431" s="227">
        <f t="shared" si="604"/>
        <v>0.20466460607884002</v>
      </c>
      <c r="AF2431" s="227">
        <f t="shared" si="605"/>
        <v>0.21818821792100002</v>
      </c>
      <c r="AG2431" s="227">
        <f t="shared" si="606"/>
        <v>0.21561944392099999</v>
      </c>
      <c r="AH2431" s="227">
        <f t="shared" si="607"/>
        <v>0</v>
      </c>
      <c r="AI2431"/>
      <c r="AJ2431">
        <v>0</v>
      </c>
      <c r="AK2431" s="155">
        <v>0</v>
      </c>
      <c r="AL2431" s="155">
        <v>0</v>
      </c>
      <c r="AM2431" s="155">
        <v>0</v>
      </c>
      <c r="AN2431" s="155">
        <v>0</v>
      </c>
      <c r="AO2431" s="155">
        <v>0</v>
      </c>
      <c r="AP2431" s="155">
        <v>0</v>
      </c>
      <c r="AQ2431"/>
      <c r="AR2431" s="156">
        <v>0.10602659</v>
      </c>
      <c r="AS2431" s="156">
        <v>0.10035627</v>
      </c>
      <c r="AT2431" s="156">
        <v>5.6703279000000001E-3</v>
      </c>
      <c r="AU2431" s="156">
        <v>0</v>
      </c>
      <c r="AV2431" s="282">
        <f t="shared" si="600"/>
        <v>6.0165627999999999E-6</v>
      </c>
      <c r="AW2431" s="282">
        <f t="shared" si="601"/>
        <v>2.097014737049E-8</v>
      </c>
      <c r="AX2431" s="283">
        <f t="shared" si="602"/>
        <v>0</v>
      </c>
      <c r="AY2431" s="157">
        <v>3.4441470999999999E-6</v>
      </c>
      <c r="AZ2431" s="157">
        <v>1.0391823E-8</v>
      </c>
      <c r="BA2431" s="157">
        <v>2.8391945E-13</v>
      </c>
      <c r="BB2431" s="157">
        <v>0</v>
      </c>
      <c r="BC2431" s="157">
        <v>0</v>
      </c>
      <c r="BD2431" s="157">
        <v>0</v>
      </c>
      <c r="BE2431" s="157">
        <v>2.5724156999999999E-6</v>
      </c>
      <c r="BF2431" s="157">
        <v>0</v>
      </c>
      <c r="BG2431" s="157">
        <v>2.9964402000000001E-9</v>
      </c>
      <c r="BH2431" s="157">
        <v>2.5924421E-9</v>
      </c>
      <c r="BI2431" s="157">
        <v>5.2995103999999999E-13</v>
      </c>
      <c r="BJ2431" s="157">
        <v>0</v>
      </c>
      <c r="BK2431" s="157">
        <v>0</v>
      </c>
      <c r="BL2431" s="157">
        <v>0</v>
      </c>
      <c r="BM2431" s="157">
        <v>0</v>
      </c>
      <c r="BN2431" s="157">
        <v>0</v>
      </c>
      <c r="BO2431" s="157">
        <v>4.9886281999999998E-9</v>
      </c>
      <c r="BP2431" s="157">
        <v>0</v>
      </c>
      <c r="BQ2431" s="157">
        <v>0</v>
      </c>
      <c r="BR2431" s="157">
        <v>0</v>
      </c>
      <c r="BS2431" s="157">
        <v>0</v>
      </c>
      <c r="BT2431" s="157">
        <v>0</v>
      </c>
      <c r="BU2431"/>
      <c r="BV2431" s="155">
        <v>2.1335623E-4</v>
      </c>
      <c r="BW2431" s="155">
        <v>2.0658364E-5</v>
      </c>
      <c r="BX2431" s="155">
        <v>1.0348271000000001E-4</v>
      </c>
      <c r="BY2431" s="155">
        <v>2.6568872999999999E-9</v>
      </c>
      <c r="BZ2431" s="155">
        <v>1.7017005E-5</v>
      </c>
      <c r="CA2431" s="155">
        <v>0</v>
      </c>
      <c r="CB2431" s="155">
        <v>6.7323805000000001E-5</v>
      </c>
      <c r="CC2431" s="155">
        <v>0</v>
      </c>
      <c r="CD2431" s="155">
        <v>0</v>
      </c>
      <c r="CE2431" s="155">
        <v>6.1284404000000003E-10</v>
      </c>
      <c r="CF2431" s="155">
        <v>0</v>
      </c>
      <c r="CG2431" s="155">
        <v>3.5300731000000001E-6</v>
      </c>
      <c r="CH2431" s="155">
        <v>0</v>
      </c>
      <c r="CI2431" s="155">
        <v>1.3409996999999999E-6</v>
      </c>
      <c r="CJ2431" s="155">
        <v>0</v>
      </c>
      <c r="CK2431" s="155">
        <v>0</v>
      </c>
      <c r="CL2431" s="155">
        <v>0</v>
      </c>
      <c r="CM2431"/>
      <c r="CN2431" s="284">
        <v>0</v>
      </c>
      <c r="CO2431" s="284">
        <v>3.7113654</v>
      </c>
      <c r="CP2431" s="285">
        <v>0</v>
      </c>
      <c r="CQ2431" s="284">
        <v>1.4134152000000001E-2</v>
      </c>
      <c r="CR2431" s="284">
        <v>0</v>
      </c>
      <c r="CS2431" s="284">
        <v>0</v>
      </c>
      <c r="CT2431" s="284">
        <v>8.6375358000000005E-4</v>
      </c>
      <c r="CU2431" s="284">
        <v>0</v>
      </c>
      <c r="CV2431" s="284">
        <v>1.7395016000000001E-3</v>
      </c>
      <c r="CW2431" s="284">
        <v>1.8105331000000001E-4</v>
      </c>
      <c r="CX2431"/>
      <c r="CY2431"/>
      <c r="CZ2431"/>
      <c r="DA2431"/>
      <c r="DB2431" s="212"/>
      <c r="DC2431" s="48"/>
      <c r="DD2431" s="48"/>
      <c r="DE2431" s="48"/>
      <c r="DF2431" s="48"/>
      <c r="DG2431" s="48"/>
      <c r="DH2431" s="48"/>
      <c r="DI2431" s="48"/>
      <c r="DJ2431" s="48"/>
      <c r="DK2431" s="48"/>
      <c r="DL2431" s="48"/>
    </row>
    <row r="2432" spans="1:116" ht="14.4">
      <c r="A2432" t="s">
        <v>3302</v>
      </c>
      <c r="B2432" s="150" t="s">
        <v>325</v>
      </c>
      <c r="C2432" s="151" t="str">
        <f t="shared" si="609"/>
        <v>M.020.22.105</v>
      </c>
      <c r="D2432" s="54" t="s">
        <v>1537</v>
      </c>
      <c r="E2432" s="150" t="s">
        <v>352</v>
      </c>
      <c r="F2432" s="153" t="str">
        <f t="shared" si="610"/>
        <v>Herring, fillet in tomato sauce in food can NL</v>
      </c>
      <c r="G2432" s="154">
        <f t="shared" si="608"/>
        <v>1.1723094666666667</v>
      </c>
      <c r="H2432"/>
      <c r="I2432"/>
      <c r="J2432" s="227">
        <f t="shared" si="611"/>
        <v>0.31699429943391</v>
      </c>
      <c r="K2432"/>
      <c r="L2432" s="280">
        <f t="shared" si="612"/>
        <v>8.7415990999999998E-7</v>
      </c>
      <c r="M2432" s="280">
        <f t="shared" si="613"/>
        <v>0.112001110274</v>
      </c>
      <c r="N2432" s="281">
        <f t="shared" si="614"/>
        <v>2.9145895000000002E-2</v>
      </c>
      <c r="O2432" s="280">
        <v>0.17584642</v>
      </c>
      <c r="P2432" s="219">
        <v>5.1012230999999998E-2</v>
      </c>
      <c r="Q2432" s="219">
        <v>5.9458792000000003E-2</v>
      </c>
      <c r="R2432" s="219">
        <v>0</v>
      </c>
      <c r="S2432" s="219">
        <v>0</v>
      </c>
      <c r="T2432" s="219">
        <v>0</v>
      </c>
      <c r="U2432" s="286">
        <v>8.7415990999999998E-7</v>
      </c>
      <c r="V2432" s="286">
        <v>2.1408473999999999E-5</v>
      </c>
      <c r="W2432" s="219">
        <v>0</v>
      </c>
      <c r="X2432" s="219">
        <v>0</v>
      </c>
      <c r="Y2432" s="219">
        <v>0</v>
      </c>
      <c r="Z2432" s="219">
        <v>1.5086787999999999E-3</v>
      </c>
      <c r="AA2432" s="219">
        <v>2.9145895000000002E-2</v>
      </c>
      <c r="AB2432" s="219">
        <v>0</v>
      </c>
      <c r="AC2432"/>
      <c r="AD2432" s="227">
        <f t="shared" si="603"/>
        <v>0.17584642</v>
      </c>
      <c r="AE2432" s="227">
        <f t="shared" si="604"/>
        <v>0.11049330563391001</v>
      </c>
      <c r="AF2432" s="227">
        <f t="shared" si="605"/>
        <v>0.13963832647400001</v>
      </c>
      <c r="AG2432" s="227">
        <f t="shared" si="606"/>
        <v>0.112001110274</v>
      </c>
      <c r="AH2432" s="227">
        <f t="shared" si="607"/>
        <v>0</v>
      </c>
      <c r="AI2432"/>
      <c r="AJ2432">
        <v>0</v>
      </c>
      <c r="AK2432" s="155">
        <v>0</v>
      </c>
      <c r="AL2432" s="155">
        <v>0</v>
      </c>
      <c r="AM2432" s="155">
        <v>0</v>
      </c>
      <c r="AN2432" s="155">
        <v>0</v>
      </c>
      <c r="AO2432" s="155">
        <v>0</v>
      </c>
      <c r="AP2432" s="155">
        <v>0</v>
      </c>
      <c r="AQ2432"/>
      <c r="AR2432" s="156">
        <v>3.5626010999999999E-2</v>
      </c>
      <c r="AS2432" s="156">
        <v>3.3599089999999998E-2</v>
      </c>
      <c r="AT2432" s="156">
        <v>2.0269212000000002E-3</v>
      </c>
      <c r="AU2432" s="156">
        <v>0</v>
      </c>
      <c r="AV2432" s="282">
        <f t="shared" si="600"/>
        <v>2.0143339799999999E-6</v>
      </c>
      <c r="AW2432" s="282">
        <f t="shared" si="601"/>
        <v>7.4960103300830002E-9</v>
      </c>
      <c r="AX2432" s="283">
        <f t="shared" si="602"/>
        <v>0</v>
      </c>
      <c r="AY2432" s="157">
        <v>1.0879032E-6</v>
      </c>
      <c r="AZ2432" s="157">
        <v>3.2824663999999998E-9</v>
      </c>
      <c r="BA2432" s="157">
        <v>8.9681672999999998E-14</v>
      </c>
      <c r="BB2432" s="157">
        <v>0</v>
      </c>
      <c r="BC2432" s="157">
        <v>0</v>
      </c>
      <c r="BD2432" s="157">
        <v>0</v>
      </c>
      <c r="BE2432" s="157">
        <v>9.2643077999999999E-7</v>
      </c>
      <c r="BF2432" s="157">
        <v>0</v>
      </c>
      <c r="BG2432" s="157">
        <v>1.0791391E-9</v>
      </c>
      <c r="BH2432" s="157">
        <v>2.4468928000000001E-9</v>
      </c>
      <c r="BI2432" s="157">
        <v>4.5630840999999997E-13</v>
      </c>
      <c r="BJ2432" s="157">
        <v>0</v>
      </c>
      <c r="BK2432" s="157">
        <v>0</v>
      </c>
      <c r="BL2432" s="157">
        <v>0</v>
      </c>
      <c r="BM2432" s="157">
        <v>0</v>
      </c>
      <c r="BN2432" s="157">
        <v>0</v>
      </c>
      <c r="BO2432" s="157">
        <v>6.8696604E-10</v>
      </c>
      <c r="BP2432" s="157">
        <v>0</v>
      </c>
      <c r="BQ2432" s="157">
        <v>0</v>
      </c>
      <c r="BR2432" s="157">
        <v>0</v>
      </c>
      <c r="BS2432" s="157">
        <v>0</v>
      </c>
      <c r="BT2432" s="157">
        <v>0</v>
      </c>
      <c r="BU2432"/>
      <c r="BV2432" s="155">
        <v>1.1077167000000001E-4</v>
      </c>
      <c r="BW2432" s="155">
        <v>7.4399112999999996E-6</v>
      </c>
      <c r="BX2432" s="155">
        <v>3.2687098000000002E-5</v>
      </c>
      <c r="BY2432" s="155">
        <v>2.5077198E-9</v>
      </c>
      <c r="BZ2432" s="155">
        <v>6.1285108000000001E-6</v>
      </c>
      <c r="CA2432" s="155">
        <v>0</v>
      </c>
      <c r="CB2432" s="155">
        <v>6.3543997999999995E-5</v>
      </c>
      <c r="CC2432" s="155">
        <v>0</v>
      </c>
      <c r="CD2432" s="155">
        <v>0</v>
      </c>
      <c r="CE2432" s="155">
        <v>5.784367E-10</v>
      </c>
      <c r="CF2432" s="155">
        <v>0</v>
      </c>
      <c r="CG2432" s="155">
        <v>4.8611367000000003E-7</v>
      </c>
      <c r="CH2432" s="155">
        <v>0</v>
      </c>
      <c r="CI2432" s="155">
        <v>4.8294815000000003E-7</v>
      </c>
      <c r="CJ2432" s="155">
        <v>0</v>
      </c>
      <c r="CK2432" s="155">
        <v>0</v>
      </c>
      <c r="CL2432" s="155">
        <v>0</v>
      </c>
      <c r="CM2432"/>
      <c r="CN2432" s="284">
        <v>0</v>
      </c>
      <c r="CO2432" s="284">
        <v>1.1723094000000001</v>
      </c>
      <c r="CP2432" s="285">
        <v>0</v>
      </c>
      <c r="CQ2432" s="284">
        <v>5.0902789999999996E-3</v>
      </c>
      <c r="CR2432" s="284">
        <v>0</v>
      </c>
      <c r="CS2432" s="284">
        <v>0</v>
      </c>
      <c r="CT2432" s="284">
        <v>3.1107254999999999E-4</v>
      </c>
      <c r="CU2432" s="284">
        <v>0</v>
      </c>
      <c r="CV2432" s="284">
        <v>1.6418394999999999E-3</v>
      </c>
      <c r="CW2432" s="284">
        <v>1.5589392999999999E-4</v>
      </c>
      <c r="CX2432"/>
      <c r="CY2432"/>
      <c r="CZ2432"/>
      <c r="DA2432"/>
      <c r="DB2432" s="212"/>
      <c r="DC2432" s="48"/>
      <c r="DD2432" s="48"/>
      <c r="DE2432" s="48"/>
      <c r="DF2432" s="48"/>
      <c r="DG2432" s="48"/>
      <c r="DH2432" s="48"/>
      <c r="DI2432" s="48"/>
      <c r="DJ2432" s="48"/>
      <c r="DK2432" s="48"/>
      <c r="DL2432" s="48"/>
    </row>
    <row r="2433" spans="1:116" ht="14.4">
      <c r="A2433" t="s">
        <v>3303</v>
      </c>
      <c r="B2433" s="150" t="s">
        <v>325</v>
      </c>
      <c r="C2433" s="151" t="str">
        <f t="shared" si="609"/>
        <v>M.020.22.106</v>
      </c>
      <c r="D2433" s="54" t="s">
        <v>1537</v>
      </c>
      <c r="E2433" s="150" t="s">
        <v>352</v>
      </c>
      <c r="F2433" s="153" t="str">
        <f t="shared" si="610"/>
        <v>Herring, pickled (sweet)sour in glass jarper 720 ml NL</v>
      </c>
      <c r="G2433" s="154">
        <f t="shared" si="608"/>
        <v>0.93127186666666661</v>
      </c>
      <c r="H2433"/>
      <c r="I2433"/>
      <c r="J2433" s="227">
        <f t="shared" si="611"/>
        <v>0.28499157083519999</v>
      </c>
      <c r="K2433"/>
      <c r="L2433" s="280">
        <f t="shared" si="612"/>
        <v>1.2500392E-6</v>
      </c>
      <c r="M2433" s="280">
        <f t="shared" si="613"/>
        <v>0.13183572079600001</v>
      </c>
      <c r="N2433" s="281">
        <f t="shared" si="614"/>
        <v>1.346382E-2</v>
      </c>
      <c r="O2433" s="280">
        <v>0.13969077999999999</v>
      </c>
      <c r="P2433" s="286">
        <v>4.6314241999999999E-2</v>
      </c>
      <c r="Q2433" s="286">
        <v>8.5025429E-2</v>
      </c>
      <c r="R2433" s="286">
        <v>0</v>
      </c>
      <c r="S2433" s="219">
        <v>0</v>
      </c>
      <c r="T2433" s="219">
        <v>0</v>
      </c>
      <c r="U2433" s="286">
        <v>1.2500392E-6</v>
      </c>
      <c r="V2433" s="286">
        <v>3.0613885999999997E-5</v>
      </c>
      <c r="W2433" s="219">
        <v>0</v>
      </c>
      <c r="X2433" s="219">
        <v>0</v>
      </c>
      <c r="Y2433" s="219">
        <v>0</v>
      </c>
      <c r="Z2433" s="219">
        <v>4.6543590999999999E-4</v>
      </c>
      <c r="AA2433" s="219">
        <v>1.346382E-2</v>
      </c>
      <c r="AB2433" s="219">
        <v>0</v>
      </c>
      <c r="AC2433"/>
      <c r="AD2433" s="227">
        <f t="shared" si="603"/>
        <v>0.13969077999999999</v>
      </c>
      <c r="AE2433" s="227">
        <f t="shared" si="604"/>
        <v>0.13137153492520001</v>
      </c>
      <c r="AF2433" s="227">
        <f t="shared" si="605"/>
        <v>0.14483410488599999</v>
      </c>
      <c r="AG2433" s="227">
        <f t="shared" si="606"/>
        <v>0.13183572079600001</v>
      </c>
      <c r="AH2433" s="227">
        <f t="shared" si="607"/>
        <v>0</v>
      </c>
      <c r="AI2433"/>
      <c r="AJ2433">
        <v>0</v>
      </c>
      <c r="AK2433" s="155">
        <v>0</v>
      </c>
      <c r="AL2433" s="155">
        <v>0</v>
      </c>
      <c r="AM2433" s="155">
        <v>0</v>
      </c>
      <c r="AN2433" s="155">
        <v>0</v>
      </c>
      <c r="AO2433" s="155">
        <v>0</v>
      </c>
      <c r="AP2433" s="155">
        <v>0</v>
      </c>
      <c r="AQ2433"/>
      <c r="AR2433" s="156">
        <v>3.0418574E-2</v>
      </c>
      <c r="AS2433" s="156">
        <v>2.8444923E-2</v>
      </c>
      <c r="AT2433" s="156">
        <v>1.9736505000000001E-3</v>
      </c>
      <c r="AU2433" s="156">
        <v>0</v>
      </c>
      <c r="AV2433" s="282">
        <f t="shared" si="600"/>
        <v>1.7053311399999999E-6</v>
      </c>
      <c r="AW2433" s="282">
        <f t="shared" si="601"/>
        <v>7.2990034188799996E-9</v>
      </c>
      <c r="AX2433" s="283">
        <f t="shared" si="602"/>
        <v>0</v>
      </c>
      <c r="AY2433" s="157">
        <v>8.6422032000000004E-7</v>
      </c>
      <c r="AZ2433" s="157">
        <v>2.6075613E-9</v>
      </c>
      <c r="BA2433" s="157">
        <v>7.1242299999999997E-14</v>
      </c>
      <c r="BB2433" s="157">
        <v>0</v>
      </c>
      <c r="BC2433" s="157">
        <v>0</v>
      </c>
      <c r="BD2433" s="157">
        <v>0</v>
      </c>
      <c r="BE2433" s="157">
        <v>8.4111081999999995E-7</v>
      </c>
      <c r="BF2433" s="157">
        <v>0</v>
      </c>
      <c r="BG2433" s="157">
        <v>9.7975545999999998E-10</v>
      </c>
      <c r="BH2433" s="157">
        <v>3.4990302000000001E-9</v>
      </c>
      <c r="BI2433" s="157">
        <v>6.5231657999999998E-13</v>
      </c>
      <c r="BJ2433" s="157">
        <v>0</v>
      </c>
      <c r="BK2433" s="157">
        <v>0</v>
      </c>
      <c r="BL2433" s="157">
        <v>0</v>
      </c>
      <c r="BM2433" s="157">
        <v>0</v>
      </c>
      <c r="BN2433" s="157">
        <v>0</v>
      </c>
      <c r="BO2433" s="157">
        <v>2.1193290000000001E-10</v>
      </c>
      <c r="BP2433" s="157">
        <v>0</v>
      </c>
      <c r="BQ2433" s="157">
        <v>0</v>
      </c>
      <c r="BR2433" s="157">
        <v>0</v>
      </c>
      <c r="BS2433" s="157">
        <v>0</v>
      </c>
      <c r="BT2433" s="157">
        <v>0</v>
      </c>
      <c r="BU2433"/>
      <c r="BV2433" s="155">
        <v>1.2974524999999999E-4</v>
      </c>
      <c r="BW2433" s="155">
        <v>6.7547301000000002E-6</v>
      </c>
      <c r="BX2433" s="155">
        <v>2.5966331000000001E-5</v>
      </c>
      <c r="BY2433" s="155">
        <v>3.5860122E-9</v>
      </c>
      <c r="BZ2433" s="155">
        <v>5.5641035000000002E-6</v>
      </c>
      <c r="CA2433" s="155">
        <v>0</v>
      </c>
      <c r="CB2433" s="155">
        <v>9.0867229000000002E-5</v>
      </c>
      <c r="CC2433" s="155">
        <v>0</v>
      </c>
      <c r="CD2433" s="155">
        <v>0</v>
      </c>
      <c r="CE2433" s="155">
        <v>8.2715822E-10</v>
      </c>
      <c r="CF2433" s="155">
        <v>0</v>
      </c>
      <c r="CG2433" s="155">
        <v>1.4996881000000001E-7</v>
      </c>
      <c r="CH2433" s="155">
        <v>0</v>
      </c>
      <c r="CI2433" s="155">
        <v>4.3847087000000001E-7</v>
      </c>
      <c r="CJ2433" s="155">
        <v>0</v>
      </c>
      <c r="CK2433" s="155">
        <v>0</v>
      </c>
      <c r="CL2433" s="155">
        <v>0</v>
      </c>
      <c r="CM2433"/>
      <c r="CN2433" s="284">
        <v>0</v>
      </c>
      <c r="CO2433" s="284">
        <v>0.93127188999999999</v>
      </c>
      <c r="CP2433" s="285">
        <v>0</v>
      </c>
      <c r="CQ2433" s="284">
        <v>4.621488E-3</v>
      </c>
      <c r="CR2433" s="284">
        <v>0</v>
      </c>
      <c r="CS2433" s="284">
        <v>0</v>
      </c>
      <c r="CT2433" s="284">
        <v>2.8242422000000002E-4</v>
      </c>
      <c r="CU2433" s="284">
        <v>0</v>
      </c>
      <c r="CV2433" s="284">
        <v>2.3478127000000001E-3</v>
      </c>
      <c r="CW2433" s="284">
        <v>2.2285847000000001E-4</v>
      </c>
      <c r="CX2433"/>
      <c r="CY2433"/>
      <c r="CZ2433"/>
      <c r="DA2433"/>
      <c r="DB2433" s="212"/>
      <c r="DC2433" s="48"/>
      <c r="DD2433" s="48"/>
      <c r="DE2433" s="48"/>
      <c r="DF2433" s="48"/>
      <c r="DG2433" s="48"/>
      <c r="DH2433" s="48"/>
      <c r="DI2433" s="48"/>
      <c r="DJ2433" s="48"/>
      <c r="DK2433" s="48"/>
      <c r="DL2433" s="48"/>
    </row>
    <row r="2434" spans="1:116" ht="14.4">
      <c r="A2434" t="s">
        <v>3304</v>
      </c>
      <c r="B2434" s="150" t="s">
        <v>325</v>
      </c>
      <c r="C2434" s="151" t="str">
        <f t="shared" si="609"/>
        <v>M.020.22.107</v>
      </c>
      <c r="D2434" s="54" t="s">
        <v>1537</v>
      </c>
      <c r="E2434" s="150" t="s">
        <v>352</v>
      </c>
      <c r="F2434" s="153" t="str">
        <f t="shared" si="610"/>
        <v>Herring, salted meat packaging per 1 kg NL</v>
      </c>
      <c r="G2434" s="154">
        <f t="shared" si="608"/>
        <v>0.54748755999999998</v>
      </c>
      <c r="H2434"/>
      <c r="I2434"/>
      <c r="J2434" s="227">
        <f t="shared" si="611"/>
        <v>0.19858889040450001</v>
      </c>
      <c r="K2434"/>
      <c r="L2434" s="280">
        <f t="shared" si="612"/>
        <v>1.2238885E-6</v>
      </c>
      <c r="M2434" s="280">
        <f t="shared" si="613"/>
        <v>0.104921227516</v>
      </c>
      <c r="N2434" s="281">
        <f t="shared" si="614"/>
        <v>1.1543305E-2</v>
      </c>
      <c r="O2434" s="280">
        <v>8.2123134E-2</v>
      </c>
      <c r="P2434" s="219">
        <v>2.1434766000000001E-2</v>
      </c>
      <c r="Q2434" s="219">
        <v>8.3246705000000004E-2</v>
      </c>
      <c r="R2434" s="219">
        <v>0</v>
      </c>
      <c r="S2434" s="219">
        <v>0</v>
      </c>
      <c r="T2434" s="219">
        <v>0</v>
      </c>
      <c r="U2434" s="286">
        <v>1.2238885E-6</v>
      </c>
      <c r="V2434" s="286">
        <v>2.9973445999999999E-5</v>
      </c>
      <c r="W2434" s="219">
        <v>0</v>
      </c>
      <c r="X2434" s="219">
        <v>0</v>
      </c>
      <c r="Y2434" s="219">
        <v>0</v>
      </c>
      <c r="Z2434" s="219">
        <v>2.0978307E-4</v>
      </c>
      <c r="AA2434" s="219">
        <v>1.1543305E-2</v>
      </c>
      <c r="AB2434" s="219">
        <v>0</v>
      </c>
      <c r="AC2434"/>
      <c r="AD2434" s="227">
        <f t="shared" si="603"/>
        <v>8.2123134E-2</v>
      </c>
      <c r="AE2434" s="227">
        <f t="shared" si="604"/>
        <v>0.10471266833450001</v>
      </c>
      <c r="AF2434" s="227">
        <f t="shared" si="605"/>
        <v>0.11625474944600001</v>
      </c>
      <c r="AG2434" s="227">
        <f t="shared" si="606"/>
        <v>0.10492122751600001</v>
      </c>
      <c r="AH2434" s="227">
        <f t="shared" si="607"/>
        <v>0</v>
      </c>
      <c r="AI2434"/>
      <c r="AJ2434">
        <v>0</v>
      </c>
      <c r="AK2434" s="155">
        <v>0</v>
      </c>
      <c r="AL2434" s="155">
        <v>0</v>
      </c>
      <c r="AM2434" s="155">
        <v>0</v>
      </c>
      <c r="AN2434" s="155">
        <v>0</v>
      </c>
      <c r="AO2434" s="155">
        <v>0</v>
      </c>
      <c r="AP2434" s="155">
        <v>0</v>
      </c>
      <c r="AQ2434"/>
      <c r="AR2434" s="156">
        <v>1.6457188000000001E-2</v>
      </c>
      <c r="AS2434" s="156">
        <v>1.4967701999999999E-2</v>
      </c>
      <c r="AT2434" s="156">
        <v>1.4894859999999999E-3</v>
      </c>
      <c r="AU2434" s="156">
        <v>0</v>
      </c>
      <c r="AV2434" s="282">
        <f t="shared" si="600"/>
        <v>8.9734426000000001E-7</v>
      </c>
      <c r="AW2434" s="282">
        <f t="shared" si="601"/>
        <v>5.5084543580480005E-9</v>
      </c>
      <c r="AX2434" s="283">
        <f t="shared" si="602"/>
        <v>0</v>
      </c>
      <c r="AY2434" s="157">
        <v>5.0806845999999999E-7</v>
      </c>
      <c r="AZ2434" s="157">
        <v>1.5329652000000001E-9</v>
      </c>
      <c r="BA2434" s="157">
        <v>4.1882798000000002E-14</v>
      </c>
      <c r="BB2434" s="157">
        <v>0</v>
      </c>
      <c r="BC2434" s="157">
        <v>0</v>
      </c>
      <c r="BD2434" s="157">
        <v>0</v>
      </c>
      <c r="BE2434" s="157">
        <v>3.8927580000000001E-7</v>
      </c>
      <c r="BF2434" s="157">
        <v>0</v>
      </c>
      <c r="BG2434" s="157">
        <v>4.5344214000000001E-10</v>
      </c>
      <c r="BH2434" s="157">
        <v>3.4258308000000002E-9</v>
      </c>
      <c r="BI2434" s="157">
        <v>6.5112124999999997E-13</v>
      </c>
      <c r="BJ2434" s="157">
        <v>0</v>
      </c>
      <c r="BK2434" s="157">
        <v>0</v>
      </c>
      <c r="BL2434" s="157">
        <v>0</v>
      </c>
      <c r="BM2434" s="157">
        <v>0</v>
      </c>
      <c r="BN2434" s="157">
        <v>0</v>
      </c>
      <c r="BO2434" s="157">
        <v>9.5523214000000004E-11</v>
      </c>
      <c r="BP2434" s="157">
        <v>0</v>
      </c>
      <c r="BQ2434" s="157">
        <v>0</v>
      </c>
      <c r="BR2434" s="157">
        <v>0</v>
      </c>
      <c r="BS2434" s="157">
        <v>0</v>
      </c>
      <c r="BT2434" s="157">
        <v>0</v>
      </c>
      <c r="BU2434"/>
      <c r="BV2434" s="155">
        <v>1.1020784E-4</v>
      </c>
      <c r="BW2434" s="155">
        <v>3.1261670999999999E-6</v>
      </c>
      <c r="BX2434" s="155">
        <v>1.5265406000000001E-5</v>
      </c>
      <c r="BY2434" s="155">
        <v>3.5109930999999998E-9</v>
      </c>
      <c r="BZ2434" s="155">
        <v>2.5751313000000002E-6</v>
      </c>
      <c r="CA2434" s="155">
        <v>0</v>
      </c>
      <c r="CB2434" s="155">
        <v>8.8966295000000002E-5</v>
      </c>
      <c r="CC2434" s="155">
        <v>0</v>
      </c>
      <c r="CD2434" s="155">
        <v>0</v>
      </c>
      <c r="CE2434" s="155">
        <v>8.0985415000000003E-10</v>
      </c>
      <c r="CF2434" s="155">
        <v>0</v>
      </c>
      <c r="CG2434" s="155">
        <v>6.7594519999999997E-8</v>
      </c>
      <c r="CH2434" s="155">
        <v>0</v>
      </c>
      <c r="CI2434" s="155">
        <v>2.0292938000000001E-7</v>
      </c>
      <c r="CJ2434" s="155">
        <v>0</v>
      </c>
      <c r="CK2434" s="155">
        <v>0</v>
      </c>
      <c r="CL2434" s="155">
        <v>0</v>
      </c>
      <c r="CM2434"/>
      <c r="CN2434" s="284">
        <v>0</v>
      </c>
      <c r="CO2434" s="284">
        <v>0.54748755999999998</v>
      </c>
      <c r="CP2434" s="285">
        <v>0</v>
      </c>
      <c r="CQ2434" s="284">
        <v>2.1388779999999999E-3</v>
      </c>
      <c r="CR2434" s="284">
        <v>0</v>
      </c>
      <c r="CS2434" s="284">
        <v>0</v>
      </c>
      <c r="CT2434" s="284">
        <v>1.3070919000000001E-4</v>
      </c>
      <c r="CU2434" s="284">
        <v>0</v>
      </c>
      <c r="CV2434" s="284">
        <v>2.2986967000000001E-3</v>
      </c>
      <c r="CW2434" s="284">
        <v>2.2245009000000001E-4</v>
      </c>
      <c r="CX2434"/>
      <c r="CY2434"/>
      <c r="CZ2434"/>
      <c r="DA2434"/>
      <c r="DB2434" s="212"/>
      <c r="DC2434" s="48"/>
      <c r="DD2434" s="48"/>
      <c r="DE2434" s="48"/>
      <c r="DF2434" s="48"/>
      <c r="DG2434" s="48"/>
      <c r="DH2434" s="48"/>
      <c r="DI2434" s="48"/>
      <c r="DJ2434" s="48"/>
      <c r="DK2434" s="48"/>
      <c r="DL2434" s="48"/>
    </row>
    <row r="2435" spans="1:116" ht="14.4">
      <c r="A2435" t="s">
        <v>3305</v>
      </c>
      <c r="B2435" s="150" t="s">
        <v>325</v>
      </c>
      <c r="C2435" s="151" t="str">
        <f t="shared" si="609"/>
        <v>M.020.22.108</v>
      </c>
      <c r="D2435" s="54" t="s">
        <v>1537</v>
      </c>
      <c r="E2435" s="150" t="s">
        <v>352</v>
      </c>
      <c r="F2435" s="153" t="str">
        <f t="shared" si="610"/>
        <v>Lemon sole, meat packaging per 1 kg NL</v>
      </c>
      <c r="G2435" s="154">
        <f t="shared" si="608"/>
        <v>4.2092379333333332</v>
      </c>
      <c r="H2435"/>
      <c r="I2435"/>
      <c r="J2435" s="227">
        <f t="shared" si="611"/>
        <v>0.89339894054869995</v>
      </c>
      <c r="K2435"/>
      <c r="L2435" s="280">
        <f t="shared" si="612"/>
        <v>1.1363677E-6</v>
      </c>
      <c r="M2435" s="280">
        <f t="shared" si="613"/>
        <v>0.24788869018099999</v>
      </c>
      <c r="N2435" s="281">
        <f t="shared" si="614"/>
        <v>1.4123424000000001E-2</v>
      </c>
      <c r="O2435" s="280">
        <v>0.63138569</v>
      </c>
      <c r="P2435" s="286">
        <v>0.16978056999999999</v>
      </c>
      <c r="Q2435" s="219">
        <v>7.7293693999999996E-2</v>
      </c>
      <c r="R2435" s="219">
        <v>0</v>
      </c>
      <c r="S2435" s="219">
        <v>0</v>
      </c>
      <c r="T2435" s="219">
        <v>0</v>
      </c>
      <c r="U2435" s="286">
        <v>1.1363677E-6</v>
      </c>
      <c r="V2435" s="286">
        <v>2.7830031000000001E-5</v>
      </c>
      <c r="W2435" s="219">
        <v>0</v>
      </c>
      <c r="X2435" s="219">
        <v>0</v>
      </c>
      <c r="Y2435" s="219">
        <v>0</v>
      </c>
      <c r="Z2435" s="219">
        <v>7.8659615000000003E-4</v>
      </c>
      <c r="AA2435" s="219">
        <v>1.4123424000000001E-2</v>
      </c>
      <c r="AB2435" s="219">
        <v>0</v>
      </c>
      <c r="AC2435"/>
      <c r="AD2435" s="227">
        <f t="shared" si="603"/>
        <v>0.63138569</v>
      </c>
      <c r="AE2435" s="227">
        <f t="shared" si="604"/>
        <v>0.24710323039869997</v>
      </c>
      <c r="AF2435" s="227">
        <f t="shared" si="605"/>
        <v>0.26122551803099997</v>
      </c>
      <c r="AG2435" s="227">
        <f t="shared" si="606"/>
        <v>0.24788869018099999</v>
      </c>
      <c r="AH2435" s="227">
        <f t="shared" si="607"/>
        <v>0</v>
      </c>
      <c r="AI2435"/>
      <c r="AJ2435">
        <v>0</v>
      </c>
      <c r="AK2435" s="155">
        <v>0</v>
      </c>
      <c r="AL2435" s="155">
        <v>0</v>
      </c>
      <c r="AM2435" s="155">
        <v>0</v>
      </c>
      <c r="AN2435" s="155">
        <v>0</v>
      </c>
      <c r="AO2435" s="155">
        <v>0</v>
      </c>
      <c r="AP2435" s="155">
        <v>0</v>
      </c>
      <c r="AQ2435"/>
      <c r="AR2435" s="156">
        <v>0.12170082</v>
      </c>
      <c r="AS2435" s="156">
        <v>0.11658569000000001</v>
      </c>
      <c r="AT2435" s="156">
        <v>5.1151291999999996E-3</v>
      </c>
      <c r="AU2435" s="156">
        <v>0</v>
      </c>
      <c r="AV2435" s="282">
        <f t="shared" si="600"/>
        <v>6.9895498E-6</v>
      </c>
      <c r="AW2435" s="282">
        <f t="shared" si="601"/>
        <v>1.8916897785059997E-8</v>
      </c>
      <c r="AX2435" s="283">
        <f t="shared" si="602"/>
        <v>0</v>
      </c>
      <c r="AY2435" s="157">
        <v>3.9061728000000004E-6</v>
      </c>
      <c r="AZ2435" s="157">
        <v>1.1785866000000001E-8</v>
      </c>
      <c r="BA2435" s="157">
        <v>3.2200670000000002E-13</v>
      </c>
      <c r="BB2435" s="157">
        <v>0</v>
      </c>
      <c r="BC2435" s="157">
        <v>0</v>
      </c>
      <c r="BD2435" s="157">
        <v>0</v>
      </c>
      <c r="BE2435" s="157">
        <v>3.083377E-6</v>
      </c>
      <c r="BF2435" s="157">
        <v>0</v>
      </c>
      <c r="BG2435" s="157">
        <v>3.5916259999999999E-9</v>
      </c>
      <c r="BH2435" s="157">
        <v>3.180848E-9</v>
      </c>
      <c r="BI2435" s="157">
        <v>6.4878360000000002E-14</v>
      </c>
      <c r="BJ2435" s="157">
        <v>0</v>
      </c>
      <c r="BK2435" s="157">
        <v>0</v>
      </c>
      <c r="BL2435" s="157">
        <v>0</v>
      </c>
      <c r="BM2435" s="157">
        <v>0</v>
      </c>
      <c r="BN2435" s="157">
        <v>0</v>
      </c>
      <c r="BO2435" s="157">
        <v>3.5817089999999999E-10</v>
      </c>
      <c r="BP2435" s="157">
        <v>0</v>
      </c>
      <c r="BQ2435" s="157">
        <v>0</v>
      </c>
      <c r="BR2435" s="157">
        <v>0</v>
      </c>
      <c r="BS2435" s="157">
        <v>0</v>
      </c>
      <c r="BT2435" s="157">
        <v>0</v>
      </c>
      <c r="BU2435"/>
      <c r="BV2435" s="155">
        <v>2.4699268999999998E-4</v>
      </c>
      <c r="BW2435" s="155">
        <v>2.4761755000000001E-5</v>
      </c>
      <c r="BX2435" s="155">
        <v>1.1736472000000001E-4</v>
      </c>
      <c r="BY2435" s="155">
        <v>3.2599203000000001E-9</v>
      </c>
      <c r="BZ2435" s="155">
        <v>2.0397109E-5</v>
      </c>
      <c r="CA2435" s="155">
        <v>0</v>
      </c>
      <c r="CB2435" s="155">
        <v>8.2604273000000004E-5</v>
      </c>
      <c r="CC2435" s="155">
        <v>0</v>
      </c>
      <c r="CD2435" s="155">
        <v>0</v>
      </c>
      <c r="CE2435" s="155">
        <v>7.5194110000000003E-10</v>
      </c>
      <c r="CF2435" s="155">
        <v>0</v>
      </c>
      <c r="CG2435" s="155">
        <v>2.5345033000000002E-7</v>
      </c>
      <c r="CH2435" s="155">
        <v>0</v>
      </c>
      <c r="CI2435" s="155">
        <v>1.6073637000000001E-6</v>
      </c>
      <c r="CJ2435" s="155">
        <v>0</v>
      </c>
      <c r="CK2435" s="155">
        <v>0</v>
      </c>
      <c r="CL2435" s="155">
        <v>0</v>
      </c>
      <c r="CM2435"/>
      <c r="CN2435" s="284">
        <v>0</v>
      </c>
      <c r="CO2435" s="284">
        <v>4.2092378999999998</v>
      </c>
      <c r="CP2435" s="285">
        <v>0</v>
      </c>
      <c r="CQ2435" s="284">
        <v>1.6941632000000002E-2</v>
      </c>
      <c r="CR2435" s="284">
        <v>0</v>
      </c>
      <c r="CS2435" s="284">
        <v>0</v>
      </c>
      <c r="CT2435" s="284">
        <v>1.0353217999999999E-3</v>
      </c>
      <c r="CU2435" s="284">
        <v>0</v>
      </c>
      <c r="CV2435" s="284">
        <v>2.1343158000000002E-3</v>
      </c>
      <c r="CW2435" s="284">
        <v>2.2165146000000001E-5</v>
      </c>
      <c r="CX2435"/>
      <c r="CY2435"/>
      <c r="CZ2435"/>
      <c r="DA2435"/>
      <c r="DB2435" s="212"/>
      <c r="DC2435" s="48"/>
      <c r="DD2435" s="48"/>
      <c r="DE2435" s="48"/>
      <c r="DF2435" s="48"/>
      <c r="DG2435" s="48"/>
      <c r="DH2435" s="48"/>
      <c r="DI2435" s="48"/>
      <c r="DJ2435" s="48"/>
      <c r="DK2435" s="48"/>
      <c r="DL2435" s="48"/>
    </row>
    <row r="2436" spans="1:116" ht="14.4">
      <c r="A2436" t="s">
        <v>3306</v>
      </c>
      <c r="B2436" s="150" t="s">
        <v>325</v>
      </c>
      <c r="C2436" s="151" t="str">
        <f t="shared" si="609"/>
        <v>M.020.22.109</v>
      </c>
      <c r="D2436" s="54" t="s">
        <v>1537</v>
      </c>
      <c r="E2436" s="150" t="s">
        <v>352</v>
      </c>
      <c r="F2436" s="153" t="str">
        <f t="shared" si="610"/>
        <v>Mackerel fillet, smoked meat packaging per 1 kg NL</v>
      </c>
      <c r="G2436" s="154">
        <f t="shared" si="608"/>
        <v>0.61884929333333327</v>
      </c>
      <c r="H2436"/>
      <c r="I2436"/>
      <c r="J2436" s="227">
        <f t="shared" si="611"/>
        <v>0.12061452073217599</v>
      </c>
      <c r="K2436"/>
      <c r="L2436" s="280">
        <f t="shared" si="612"/>
        <v>3.9253385999999998E-8</v>
      </c>
      <c r="M2436" s="280">
        <f t="shared" si="613"/>
        <v>2.6067277478790001E-2</v>
      </c>
      <c r="N2436" s="281">
        <f t="shared" si="614"/>
        <v>1.71981E-3</v>
      </c>
      <c r="O2436" s="280">
        <v>9.2827393999999994E-2</v>
      </c>
      <c r="P2436" s="286">
        <v>2.3212831E-2</v>
      </c>
      <c r="Q2436" s="219">
        <v>2.6699451E-3</v>
      </c>
      <c r="R2436" s="219">
        <v>0</v>
      </c>
      <c r="S2436" s="219">
        <v>0</v>
      </c>
      <c r="T2436" s="219">
        <v>0</v>
      </c>
      <c r="U2436" s="286">
        <v>3.9253385999999998E-8</v>
      </c>
      <c r="V2436" s="286">
        <v>9.6132879000000005E-7</v>
      </c>
      <c r="W2436" s="219">
        <v>0</v>
      </c>
      <c r="X2436" s="219">
        <v>0</v>
      </c>
      <c r="Y2436" s="219">
        <v>0</v>
      </c>
      <c r="Z2436" s="219">
        <v>1.8354005000000001E-4</v>
      </c>
      <c r="AA2436" s="219">
        <v>1.71981E-3</v>
      </c>
      <c r="AB2436" s="219">
        <v>0</v>
      </c>
      <c r="AC2436"/>
      <c r="AD2436" s="227">
        <f t="shared" si="603"/>
        <v>9.2827393999999994E-2</v>
      </c>
      <c r="AE2436" s="227">
        <f t="shared" si="604"/>
        <v>2.5883776682176E-2</v>
      </c>
      <c r="AF2436" s="227">
        <f t="shared" si="605"/>
        <v>2.7603547428789999E-2</v>
      </c>
      <c r="AG2436" s="227">
        <f t="shared" si="606"/>
        <v>2.6067277478790001E-2</v>
      </c>
      <c r="AH2436" s="227">
        <f t="shared" si="607"/>
        <v>0</v>
      </c>
      <c r="AI2436"/>
      <c r="AJ2436">
        <v>0</v>
      </c>
      <c r="AK2436" s="155">
        <v>0</v>
      </c>
      <c r="AL2436" s="155">
        <v>0</v>
      </c>
      <c r="AM2436" s="155">
        <v>0</v>
      </c>
      <c r="AN2436" s="155">
        <v>0</v>
      </c>
      <c r="AO2436" s="155">
        <v>0</v>
      </c>
      <c r="AP2436" s="155">
        <v>0</v>
      </c>
      <c r="AQ2436"/>
      <c r="AR2436" s="156">
        <v>1.7264580000000002E-2</v>
      </c>
      <c r="AS2436" s="156">
        <v>1.6610933000000001E-2</v>
      </c>
      <c r="AT2436" s="156">
        <v>6.5364741999999999E-4</v>
      </c>
      <c r="AU2436" s="156">
        <v>0</v>
      </c>
      <c r="AV2436" s="282">
        <f t="shared" si="600"/>
        <v>9.9585928999999999E-7</v>
      </c>
      <c r="AW2436" s="282">
        <f t="shared" si="601"/>
        <v>2.4173351062273998E-9</v>
      </c>
      <c r="AX2436" s="283">
        <f t="shared" si="602"/>
        <v>0</v>
      </c>
      <c r="AY2436" s="157">
        <v>5.7429214000000002E-7</v>
      </c>
      <c r="AZ2436" s="157">
        <v>1.7327780000000001E-9</v>
      </c>
      <c r="BA2436" s="157">
        <v>4.7341971000000002E-14</v>
      </c>
      <c r="BB2436" s="157">
        <v>0</v>
      </c>
      <c r="BC2436" s="157">
        <v>0</v>
      </c>
      <c r="BD2436" s="157">
        <v>0</v>
      </c>
      <c r="BE2436" s="157">
        <v>4.2156715000000002E-7</v>
      </c>
      <c r="BF2436" s="157">
        <v>0</v>
      </c>
      <c r="BG2436" s="157">
        <v>4.9105623999999996E-10</v>
      </c>
      <c r="BH2436" s="157">
        <v>1.0987557999999999E-10</v>
      </c>
      <c r="BI2436" s="157">
        <v>4.3042564000000001E-15</v>
      </c>
      <c r="BJ2436" s="157">
        <v>0</v>
      </c>
      <c r="BK2436" s="157">
        <v>0</v>
      </c>
      <c r="BL2436" s="157">
        <v>0</v>
      </c>
      <c r="BM2436" s="157">
        <v>0</v>
      </c>
      <c r="BN2436" s="157">
        <v>0</v>
      </c>
      <c r="BO2436" s="157">
        <v>8.3573639999999996E-11</v>
      </c>
      <c r="BP2436" s="157">
        <v>0</v>
      </c>
      <c r="BQ2436" s="157">
        <v>0</v>
      </c>
      <c r="BR2436" s="157">
        <v>0</v>
      </c>
      <c r="BS2436" s="157">
        <v>0</v>
      </c>
      <c r="BT2436" s="157">
        <v>0</v>
      </c>
      <c r="BU2436"/>
      <c r="BV2436" s="155">
        <v>2.6561823E-5</v>
      </c>
      <c r="BW2436" s="155">
        <v>3.3854901000000001E-6</v>
      </c>
      <c r="BX2436" s="155">
        <v>1.7255160000000001E-5</v>
      </c>
      <c r="BY2436" s="155">
        <v>1.1260696E-10</v>
      </c>
      <c r="BZ2436" s="155">
        <v>2.7887446000000001E-6</v>
      </c>
      <c r="CA2436" s="155">
        <v>0</v>
      </c>
      <c r="CB2436" s="155">
        <v>2.8533876E-6</v>
      </c>
      <c r="CC2436" s="155">
        <v>0</v>
      </c>
      <c r="CD2436" s="155">
        <v>0</v>
      </c>
      <c r="CE2436" s="155">
        <v>2.5974193999999999E-11</v>
      </c>
      <c r="CF2436" s="155">
        <v>0</v>
      </c>
      <c r="CG2436" s="155">
        <v>5.9138715000000003E-8</v>
      </c>
      <c r="CH2436" s="155">
        <v>0</v>
      </c>
      <c r="CI2436" s="155">
        <v>2.1976284999999999E-7</v>
      </c>
      <c r="CJ2436" s="155">
        <v>0</v>
      </c>
      <c r="CK2436" s="155">
        <v>0</v>
      </c>
      <c r="CL2436" s="155">
        <v>0</v>
      </c>
      <c r="CM2436"/>
      <c r="CN2436" s="284">
        <v>0</v>
      </c>
      <c r="CO2436" s="284">
        <v>0.61884929</v>
      </c>
      <c r="CP2436" s="285">
        <v>0</v>
      </c>
      <c r="CQ2436" s="284">
        <v>2.316303E-3</v>
      </c>
      <c r="CR2436" s="284">
        <v>0</v>
      </c>
      <c r="CS2436" s="284">
        <v>0</v>
      </c>
      <c r="CT2436" s="284">
        <v>1.4155181999999999E-4</v>
      </c>
      <c r="CU2436" s="284">
        <v>0</v>
      </c>
      <c r="CV2436" s="284">
        <v>7.3725367E-5</v>
      </c>
      <c r="CW2436" s="284">
        <v>1.4705130000000001E-6</v>
      </c>
      <c r="CX2436"/>
      <c r="CY2436"/>
      <c r="CZ2436"/>
      <c r="DA2436"/>
      <c r="DB2436" s="212"/>
      <c r="DC2436" s="48"/>
      <c r="DD2436" s="48"/>
      <c r="DE2436" s="48"/>
      <c r="DF2436" s="48"/>
      <c r="DG2436" s="48"/>
      <c r="DH2436" s="48"/>
      <c r="DI2436" s="48"/>
      <c r="DJ2436" s="48"/>
      <c r="DK2436" s="48"/>
      <c r="DL2436" s="48"/>
    </row>
    <row r="2437" spans="1:116" ht="14.4">
      <c r="A2437" t="s">
        <v>3307</v>
      </c>
      <c r="B2437" s="150" t="s">
        <v>325</v>
      </c>
      <c r="C2437" s="151" t="str">
        <f t="shared" si="609"/>
        <v>M.020.22.110</v>
      </c>
      <c r="D2437" s="54" t="s">
        <v>1537</v>
      </c>
      <c r="E2437" s="150" t="s">
        <v>352</v>
      </c>
      <c r="F2437" s="153" t="str">
        <f t="shared" si="610"/>
        <v>Pangasius, meat packaging per 1 kg NL</v>
      </c>
      <c r="G2437" s="154">
        <f t="shared" si="608"/>
        <v>8.5196326666666682</v>
      </c>
      <c r="H2437"/>
      <c r="I2437"/>
      <c r="J2437" s="227">
        <f t="shared" si="611"/>
        <v>1.7421713479161001</v>
      </c>
      <c r="K2437"/>
      <c r="L2437" s="280">
        <f t="shared" si="612"/>
        <v>1.9135451000000001E-6</v>
      </c>
      <c r="M2437" s="280">
        <f t="shared" si="613"/>
        <v>0.38401834337100005</v>
      </c>
      <c r="N2437" s="281">
        <f t="shared" si="614"/>
        <v>8.0206190999999996E-2</v>
      </c>
      <c r="O2437" s="280">
        <v>1.2779449000000001</v>
      </c>
      <c r="P2437" s="219">
        <v>0.14057269999999999</v>
      </c>
      <c r="Q2437" s="219">
        <v>0.13015591000000001</v>
      </c>
      <c r="R2437" s="219">
        <v>0</v>
      </c>
      <c r="S2437" s="219">
        <v>0</v>
      </c>
      <c r="T2437" s="219">
        <v>0</v>
      </c>
      <c r="U2437" s="286">
        <v>1.9135451000000001E-6</v>
      </c>
      <c r="V2437" s="286">
        <v>4.6863371000000003E-5</v>
      </c>
      <c r="W2437" s="219">
        <v>0</v>
      </c>
      <c r="X2437" s="219">
        <v>0</v>
      </c>
      <c r="Y2437" s="219">
        <v>0</v>
      </c>
      <c r="Z2437" s="219">
        <v>0.11324287</v>
      </c>
      <c r="AA2437" s="219">
        <v>8.0206190999999996E-2</v>
      </c>
      <c r="AB2437" s="219">
        <v>0</v>
      </c>
      <c r="AC2437"/>
      <c r="AD2437" s="227">
        <f t="shared" si="603"/>
        <v>1.2779449000000001</v>
      </c>
      <c r="AE2437" s="227">
        <f t="shared" si="604"/>
        <v>0.27077738691610004</v>
      </c>
      <c r="AF2437" s="227">
        <f t="shared" si="605"/>
        <v>0.35098166437100004</v>
      </c>
      <c r="AG2437" s="227">
        <f t="shared" si="606"/>
        <v>0.38401834337100005</v>
      </c>
      <c r="AH2437" s="227">
        <f t="shared" si="607"/>
        <v>0</v>
      </c>
      <c r="AI2437"/>
      <c r="AJ2437">
        <v>0</v>
      </c>
      <c r="AK2437" s="155">
        <v>0</v>
      </c>
      <c r="AL2437" s="155">
        <v>0</v>
      </c>
      <c r="AM2437" s="155">
        <v>0</v>
      </c>
      <c r="AN2437" s="155">
        <v>0</v>
      </c>
      <c r="AO2437" s="155">
        <v>0</v>
      </c>
      <c r="AP2437" s="155">
        <v>0</v>
      </c>
      <c r="AQ2437"/>
      <c r="AR2437" s="156">
        <v>0.19710527</v>
      </c>
      <c r="AS2437" s="156">
        <v>0.17445868</v>
      </c>
      <c r="AT2437" s="156">
        <v>2.2646590000000001E-2</v>
      </c>
      <c r="AU2437" s="156">
        <v>0</v>
      </c>
      <c r="AV2437" s="282">
        <f t="shared" si="600"/>
        <v>1.0459153600000001E-5</v>
      </c>
      <c r="AW2437" s="282">
        <f t="shared" si="601"/>
        <v>8.3752180720709999E-8</v>
      </c>
      <c r="AX2437" s="283">
        <f t="shared" si="602"/>
        <v>0</v>
      </c>
      <c r="AY2437" s="157">
        <v>7.9062192000000008E-6</v>
      </c>
      <c r="AZ2437" s="157">
        <v>2.3854971999999999E-8</v>
      </c>
      <c r="BA2437" s="157">
        <v>6.5175191E-13</v>
      </c>
      <c r="BB2437" s="157">
        <v>0</v>
      </c>
      <c r="BC2437" s="157">
        <v>0</v>
      </c>
      <c r="BD2437" s="157">
        <v>0</v>
      </c>
      <c r="BE2437" s="157">
        <v>2.5529344E-6</v>
      </c>
      <c r="BF2437" s="157">
        <v>0</v>
      </c>
      <c r="BG2437" s="157">
        <v>2.9737477000000001E-9</v>
      </c>
      <c r="BH2437" s="157">
        <v>5.3562735999999997E-9</v>
      </c>
      <c r="BI2437" s="157">
        <v>2.2106688E-12</v>
      </c>
      <c r="BJ2437" s="157">
        <v>0</v>
      </c>
      <c r="BK2437" s="157">
        <v>0</v>
      </c>
      <c r="BL2437" s="157">
        <v>0</v>
      </c>
      <c r="BM2437" s="157">
        <v>0</v>
      </c>
      <c r="BN2437" s="157">
        <v>0</v>
      </c>
      <c r="BO2437" s="157">
        <v>5.1564324999999999E-8</v>
      </c>
      <c r="BP2437" s="157">
        <v>0</v>
      </c>
      <c r="BQ2437" s="157">
        <v>0</v>
      </c>
      <c r="BR2437" s="157">
        <v>0</v>
      </c>
      <c r="BS2437" s="157">
        <v>0</v>
      </c>
      <c r="BT2437" s="157">
        <v>0</v>
      </c>
      <c r="BU2437"/>
      <c r="BV2437" s="155">
        <v>4.5186424000000003E-4</v>
      </c>
      <c r="BW2437" s="155">
        <v>2.0501914999999999E-5</v>
      </c>
      <c r="BX2437" s="155">
        <v>2.3754997000000001E-4</v>
      </c>
      <c r="BY2437" s="155">
        <v>5.4894246000000001E-9</v>
      </c>
      <c r="BZ2437" s="155">
        <v>1.6888132999999999E-5</v>
      </c>
      <c r="CA2437" s="155">
        <v>0</v>
      </c>
      <c r="CB2437" s="155">
        <v>1.3909847000000001E-4</v>
      </c>
      <c r="CC2437" s="155">
        <v>0</v>
      </c>
      <c r="CD2437" s="155">
        <v>0</v>
      </c>
      <c r="CE2437" s="155">
        <v>1.2662039E-9</v>
      </c>
      <c r="CF2437" s="155">
        <v>0</v>
      </c>
      <c r="CG2437" s="155">
        <v>3.6488154999999998E-5</v>
      </c>
      <c r="CH2437" s="155">
        <v>0</v>
      </c>
      <c r="CI2437" s="155">
        <v>1.3308440999999999E-6</v>
      </c>
      <c r="CJ2437" s="155">
        <v>0</v>
      </c>
      <c r="CK2437" s="155">
        <v>0</v>
      </c>
      <c r="CL2437" s="155">
        <v>0</v>
      </c>
      <c r="CM2437"/>
      <c r="CN2437" s="284">
        <v>0</v>
      </c>
      <c r="CO2437" s="284">
        <v>8.5196328000000001</v>
      </c>
      <c r="CP2437" s="285">
        <v>0</v>
      </c>
      <c r="CQ2437" s="284">
        <v>1.4027112E-2</v>
      </c>
      <c r="CR2437" s="284">
        <v>0</v>
      </c>
      <c r="CS2437" s="284">
        <v>0</v>
      </c>
      <c r="CT2437" s="284">
        <v>8.5721224000000001E-4</v>
      </c>
      <c r="CU2437" s="284">
        <v>0</v>
      </c>
      <c r="CV2437" s="284">
        <v>3.5940036999999999E-3</v>
      </c>
      <c r="CW2437" s="284">
        <v>7.5525639000000001E-4</v>
      </c>
      <c r="CX2437"/>
      <c r="CY2437"/>
      <c r="CZ2437"/>
      <c r="DA2437"/>
      <c r="DB2437" s="212"/>
      <c r="DC2437" s="48"/>
      <c r="DD2437" s="48"/>
      <c r="DE2437" s="48"/>
      <c r="DF2437" s="48"/>
      <c r="DG2437" s="48"/>
      <c r="DH2437" s="48"/>
      <c r="DI2437" s="48"/>
      <c r="DJ2437" s="48"/>
      <c r="DK2437" s="48"/>
      <c r="DL2437" s="48"/>
    </row>
    <row r="2438" spans="1:116" ht="14.4">
      <c r="A2438" t="s">
        <v>3308</v>
      </c>
      <c r="B2438" s="150" t="s">
        <v>325</v>
      </c>
      <c r="C2438" s="151" t="str">
        <f t="shared" si="609"/>
        <v>M.020.22.111</v>
      </c>
      <c r="D2438" s="54" t="s">
        <v>1537</v>
      </c>
      <c r="E2438" s="150" t="s">
        <v>352</v>
      </c>
      <c r="F2438" s="153" t="str">
        <f t="shared" si="610"/>
        <v>Plaice fillet, meat packaging per 1 kg NL</v>
      </c>
      <c r="G2438" s="154">
        <f t="shared" si="608"/>
        <v>4.2092379333333332</v>
      </c>
      <c r="H2438"/>
      <c r="I2438"/>
      <c r="J2438" s="227">
        <f t="shared" si="611"/>
        <v>0.89339894054869995</v>
      </c>
      <c r="K2438"/>
      <c r="L2438" s="280">
        <f t="shared" si="612"/>
        <v>1.1363677E-6</v>
      </c>
      <c r="M2438" s="280">
        <f t="shared" si="613"/>
        <v>0.24788869018099999</v>
      </c>
      <c r="N2438" s="281">
        <f t="shared" si="614"/>
        <v>1.4123424000000001E-2</v>
      </c>
      <c r="O2438" s="280">
        <v>0.63138569</v>
      </c>
      <c r="P2438" s="286">
        <v>0.16978056999999999</v>
      </c>
      <c r="Q2438" s="286">
        <v>7.7293693999999996E-2</v>
      </c>
      <c r="R2438" s="286">
        <v>0</v>
      </c>
      <c r="S2438" s="219">
        <v>0</v>
      </c>
      <c r="T2438" s="219">
        <v>0</v>
      </c>
      <c r="U2438" s="286">
        <v>1.1363677E-6</v>
      </c>
      <c r="V2438" s="286">
        <v>2.7830031000000001E-5</v>
      </c>
      <c r="W2438" s="219">
        <v>0</v>
      </c>
      <c r="X2438" s="219">
        <v>0</v>
      </c>
      <c r="Y2438" s="219">
        <v>0</v>
      </c>
      <c r="Z2438" s="219">
        <v>7.8659615000000003E-4</v>
      </c>
      <c r="AA2438" s="219">
        <v>1.4123424000000001E-2</v>
      </c>
      <c r="AB2438" s="219">
        <v>0</v>
      </c>
      <c r="AC2438"/>
      <c r="AD2438" s="227">
        <f t="shared" si="603"/>
        <v>0.63138569</v>
      </c>
      <c r="AE2438" s="227">
        <f t="shared" si="604"/>
        <v>0.24710323039869997</v>
      </c>
      <c r="AF2438" s="227">
        <f t="shared" si="605"/>
        <v>0.26122551803099997</v>
      </c>
      <c r="AG2438" s="227">
        <f t="shared" si="606"/>
        <v>0.24788869018099999</v>
      </c>
      <c r="AH2438" s="227">
        <f t="shared" si="607"/>
        <v>0</v>
      </c>
      <c r="AI2438"/>
      <c r="AJ2438">
        <v>0</v>
      </c>
      <c r="AK2438" s="155">
        <v>0</v>
      </c>
      <c r="AL2438" s="155">
        <v>0</v>
      </c>
      <c r="AM2438" s="155">
        <v>0</v>
      </c>
      <c r="AN2438" s="155">
        <v>0</v>
      </c>
      <c r="AO2438" s="155">
        <v>0</v>
      </c>
      <c r="AP2438" s="155">
        <v>0</v>
      </c>
      <c r="AQ2438"/>
      <c r="AR2438" s="156">
        <v>0.12170082</v>
      </c>
      <c r="AS2438" s="156">
        <v>0.11658569000000001</v>
      </c>
      <c r="AT2438" s="156">
        <v>5.1151291999999996E-3</v>
      </c>
      <c r="AU2438" s="156">
        <v>0</v>
      </c>
      <c r="AV2438" s="282">
        <f t="shared" si="600"/>
        <v>6.9895498E-6</v>
      </c>
      <c r="AW2438" s="282">
        <f t="shared" si="601"/>
        <v>1.8916897785059997E-8</v>
      </c>
      <c r="AX2438" s="283">
        <f t="shared" si="602"/>
        <v>0</v>
      </c>
      <c r="AY2438" s="157">
        <v>3.9061728000000004E-6</v>
      </c>
      <c r="AZ2438" s="157">
        <v>1.1785866000000001E-8</v>
      </c>
      <c r="BA2438" s="157">
        <v>3.2200670000000002E-13</v>
      </c>
      <c r="BB2438" s="157">
        <v>0</v>
      </c>
      <c r="BC2438" s="157">
        <v>0</v>
      </c>
      <c r="BD2438" s="157">
        <v>0</v>
      </c>
      <c r="BE2438" s="157">
        <v>3.083377E-6</v>
      </c>
      <c r="BF2438" s="157">
        <v>0</v>
      </c>
      <c r="BG2438" s="157">
        <v>3.5916259999999999E-9</v>
      </c>
      <c r="BH2438" s="157">
        <v>3.180848E-9</v>
      </c>
      <c r="BI2438" s="157">
        <v>6.4878360000000002E-14</v>
      </c>
      <c r="BJ2438" s="157">
        <v>0</v>
      </c>
      <c r="BK2438" s="157">
        <v>0</v>
      </c>
      <c r="BL2438" s="157">
        <v>0</v>
      </c>
      <c r="BM2438" s="157">
        <v>0</v>
      </c>
      <c r="BN2438" s="157">
        <v>0</v>
      </c>
      <c r="BO2438" s="157">
        <v>3.5817089999999999E-10</v>
      </c>
      <c r="BP2438" s="157">
        <v>0</v>
      </c>
      <c r="BQ2438" s="157">
        <v>0</v>
      </c>
      <c r="BR2438" s="157">
        <v>0</v>
      </c>
      <c r="BS2438" s="157">
        <v>0</v>
      </c>
      <c r="BT2438" s="157">
        <v>0</v>
      </c>
      <c r="BU2438"/>
      <c r="BV2438" s="155">
        <v>2.4699268999999998E-4</v>
      </c>
      <c r="BW2438" s="155">
        <v>2.4761755000000001E-5</v>
      </c>
      <c r="BX2438" s="155">
        <v>1.1736472000000001E-4</v>
      </c>
      <c r="BY2438" s="155">
        <v>3.2599203000000001E-9</v>
      </c>
      <c r="BZ2438" s="155">
        <v>2.0397109E-5</v>
      </c>
      <c r="CA2438" s="155">
        <v>0</v>
      </c>
      <c r="CB2438" s="155">
        <v>8.2604273000000004E-5</v>
      </c>
      <c r="CC2438" s="155">
        <v>0</v>
      </c>
      <c r="CD2438" s="155">
        <v>0</v>
      </c>
      <c r="CE2438" s="155">
        <v>7.5194110000000003E-10</v>
      </c>
      <c r="CF2438" s="155">
        <v>0</v>
      </c>
      <c r="CG2438" s="155">
        <v>2.5345033000000002E-7</v>
      </c>
      <c r="CH2438" s="155">
        <v>0</v>
      </c>
      <c r="CI2438" s="155">
        <v>1.6073637000000001E-6</v>
      </c>
      <c r="CJ2438" s="155">
        <v>0</v>
      </c>
      <c r="CK2438" s="155">
        <v>0</v>
      </c>
      <c r="CL2438" s="155">
        <v>0</v>
      </c>
      <c r="CM2438"/>
      <c r="CN2438" s="284">
        <v>0</v>
      </c>
      <c r="CO2438" s="284">
        <v>4.2092378999999998</v>
      </c>
      <c r="CP2438" s="285">
        <v>0</v>
      </c>
      <c r="CQ2438" s="284">
        <v>1.6941632000000002E-2</v>
      </c>
      <c r="CR2438" s="284">
        <v>0</v>
      </c>
      <c r="CS2438" s="284">
        <v>0</v>
      </c>
      <c r="CT2438" s="284">
        <v>1.0353217999999999E-3</v>
      </c>
      <c r="CU2438" s="284">
        <v>0</v>
      </c>
      <c r="CV2438" s="284">
        <v>2.1343158000000002E-3</v>
      </c>
      <c r="CW2438" s="284">
        <v>2.2165146000000001E-5</v>
      </c>
      <c r="CX2438"/>
      <c r="CY2438"/>
      <c r="CZ2438"/>
      <c r="DA2438"/>
      <c r="DB2438" s="212"/>
      <c r="DC2438" s="48"/>
      <c r="DD2438" s="48"/>
      <c r="DE2438" s="48"/>
      <c r="DF2438" s="48"/>
      <c r="DG2438" s="48"/>
      <c r="DH2438" s="48"/>
      <c r="DI2438" s="48"/>
      <c r="DJ2438" s="48"/>
      <c r="DK2438" s="48"/>
      <c r="DL2438" s="48"/>
    </row>
    <row r="2439" spans="1:116" ht="14.4">
      <c r="A2439" t="s">
        <v>3309</v>
      </c>
      <c r="B2439" s="150" t="s">
        <v>325</v>
      </c>
      <c r="C2439" s="151" t="str">
        <f t="shared" si="609"/>
        <v>M.020.22.112</v>
      </c>
      <c r="D2439" s="54" t="s">
        <v>1537</v>
      </c>
      <c r="E2439" s="150" t="s">
        <v>352</v>
      </c>
      <c r="F2439" s="153" t="str">
        <f t="shared" si="610"/>
        <v>Pollack, fillet meat packaging per 1 kg NL</v>
      </c>
      <c r="G2439" s="154">
        <f t="shared" si="608"/>
        <v>0.99332066666666663</v>
      </c>
      <c r="H2439"/>
      <c r="I2439"/>
      <c r="J2439" s="227">
        <f t="shared" si="611"/>
        <v>0.28193025825859996</v>
      </c>
      <c r="K2439"/>
      <c r="L2439" s="280">
        <f t="shared" si="612"/>
        <v>1.1406355999999999E-6</v>
      </c>
      <c r="M2439" s="280">
        <f t="shared" si="613"/>
        <v>0.11692451162300001</v>
      </c>
      <c r="N2439" s="281">
        <f t="shared" si="614"/>
        <v>1.6006506E-2</v>
      </c>
      <c r="O2439" s="280">
        <v>0.14899809999999999</v>
      </c>
      <c r="P2439" s="286">
        <v>3.9067545000000002E-2</v>
      </c>
      <c r="Q2439" s="219">
        <v>7.7583990000000005E-2</v>
      </c>
      <c r="R2439" s="219">
        <v>0</v>
      </c>
      <c r="S2439" s="219">
        <v>0</v>
      </c>
      <c r="T2439" s="219">
        <v>0</v>
      </c>
      <c r="U2439" s="286">
        <v>1.1406355999999999E-6</v>
      </c>
      <c r="V2439" s="286">
        <v>2.7934553E-5</v>
      </c>
      <c r="W2439" s="219">
        <v>0</v>
      </c>
      <c r="X2439" s="219">
        <v>0</v>
      </c>
      <c r="Y2439" s="219">
        <v>0</v>
      </c>
      <c r="Z2439" s="219">
        <v>2.4504206999999999E-4</v>
      </c>
      <c r="AA2439" s="219">
        <v>1.6006506E-2</v>
      </c>
      <c r="AB2439" s="219">
        <v>0</v>
      </c>
      <c r="AC2439"/>
      <c r="AD2439" s="227">
        <f t="shared" si="603"/>
        <v>0.14899809999999999</v>
      </c>
      <c r="AE2439" s="227">
        <f t="shared" si="604"/>
        <v>0.1166806101886</v>
      </c>
      <c r="AF2439" s="227">
        <f t="shared" si="605"/>
        <v>0.13268597555299999</v>
      </c>
      <c r="AG2439" s="227">
        <f t="shared" si="606"/>
        <v>0.11692451162300001</v>
      </c>
      <c r="AH2439" s="227">
        <f t="shared" si="607"/>
        <v>0</v>
      </c>
      <c r="AI2439"/>
      <c r="AJ2439">
        <v>0</v>
      </c>
      <c r="AK2439" s="155">
        <v>0</v>
      </c>
      <c r="AL2439" s="155">
        <v>0</v>
      </c>
      <c r="AM2439" s="155">
        <v>0</v>
      </c>
      <c r="AN2439" s="155">
        <v>0</v>
      </c>
      <c r="AO2439" s="155">
        <v>0</v>
      </c>
      <c r="AP2439" s="155">
        <v>0</v>
      </c>
      <c r="AQ2439"/>
      <c r="AR2439" s="156">
        <v>2.9079251E-2</v>
      </c>
      <c r="AS2439" s="156">
        <v>2.7210175E-2</v>
      </c>
      <c r="AT2439" s="156">
        <v>1.8690759999999999E-3</v>
      </c>
      <c r="AU2439" s="156">
        <v>0</v>
      </c>
      <c r="AV2439" s="282">
        <f t="shared" si="600"/>
        <v>1.63130544E-6</v>
      </c>
      <c r="AW2439" s="282">
        <f t="shared" si="601"/>
        <v>6.9122633805189996E-9</v>
      </c>
      <c r="AX2439" s="283">
        <f t="shared" si="602"/>
        <v>0</v>
      </c>
      <c r="AY2439" s="157">
        <v>9.2180155000000002E-7</v>
      </c>
      <c r="AZ2439" s="157">
        <v>2.7812978E-9</v>
      </c>
      <c r="BA2439" s="157">
        <v>7.5989029000000004E-14</v>
      </c>
      <c r="BB2439" s="157">
        <v>0</v>
      </c>
      <c r="BC2439" s="157">
        <v>0</v>
      </c>
      <c r="BD2439" s="157">
        <v>0</v>
      </c>
      <c r="BE2439" s="157">
        <v>7.0950388999999997E-7</v>
      </c>
      <c r="BF2439" s="157">
        <v>0</v>
      </c>
      <c r="BG2439" s="157">
        <v>8.2645507999999996E-10</v>
      </c>
      <c r="BH2439" s="157">
        <v>3.1927944999999999E-9</v>
      </c>
      <c r="BI2439" s="157">
        <v>6.1861489999999998E-14</v>
      </c>
      <c r="BJ2439" s="157">
        <v>0</v>
      </c>
      <c r="BK2439" s="157">
        <v>0</v>
      </c>
      <c r="BL2439" s="157">
        <v>0</v>
      </c>
      <c r="BM2439" s="157">
        <v>0</v>
      </c>
      <c r="BN2439" s="157">
        <v>0</v>
      </c>
      <c r="BO2439" s="157">
        <v>1.1157815E-10</v>
      </c>
      <c r="BP2439" s="157">
        <v>0</v>
      </c>
      <c r="BQ2439" s="157">
        <v>0</v>
      </c>
      <c r="BR2439" s="157">
        <v>0</v>
      </c>
      <c r="BS2439" s="157">
        <v>0</v>
      </c>
      <c r="BT2439" s="157">
        <v>0</v>
      </c>
      <c r="BU2439"/>
      <c r="BV2439" s="155">
        <v>1.2145511E-4</v>
      </c>
      <c r="BW2439" s="155">
        <v>5.6978309999999997E-6</v>
      </c>
      <c r="BX2439" s="155">
        <v>2.7696414999999999E-5</v>
      </c>
      <c r="BY2439" s="155">
        <v>3.2721638E-9</v>
      </c>
      <c r="BZ2439" s="155">
        <v>4.6934992999999996E-6</v>
      </c>
      <c r="CA2439" s="155">
        <v>0</v>
      </c>
      <c r="CB2439" s="155">
        <v>8.2914514000000005E-5</v>
      </c>
      <c r="CC2439" s="155">
        <v>0</v>
      </c>
      <c r="CD2439" s="155">
        <v>0</v>
      </c>
      <c r="CE2439" s="155">
        <v>7.5476519999999999E-10</v>
      </c>
      <c r="CF2439" s="155">
        <v>0</v>
      </c>
      <c r="CG2439" s="155">
        <v>7.8955375999999995E-8</v>
      </c>
      <c r="CH2439" s="155">
        <v>0</v>
      </c>
      <c r="CI2439" s="155">
        <v>3.6986420999999998E-7</v>
      </c>
      <c r="CJ2439" s="155">
        <v>0</v>
      </c>
      <c r="CK2439" s="155">
        <v>0</v>
      </c>
      <c r="CL2439" s="155">
        <v>0</v>
      </c>
      <c r="CM2439"/>
      <c r="CN2439" s="284">
        <v>0</v>
      </c>
      <c r="CO2439" s="284">
        <v>0.99332063999999998</v>
      </c>
      <c r="CP2439" s="285">
        <v>0</v>
      </c>
      <c r="CQ2439" s="284">
        <v>3.8983730000000001E-3</v>
      </c>
      <c r="CR2439" s="284">
        <v>0</v>
      </c>
      <c r="CS2439" s="284">
        <v>0</v>
      </c>
      <c r="CT2439" s="284">
        <v>2.3823386E-4</v>
      </c>
      <c r="CU2439" s="284">
        <v>0</v>
      </c>
      <c r="CV2439" s="284">
        <v>2.1423318000000002E-3</v>
      </c>
      <c r="CW2439" s="284">
        <v>2.1134457000000001E-5</v>
      </c>
      <c r="CX2439"/>
      <c r="CY2439"/>
      <c r="CZ2439"/>
      <c r="DA2439"/>
      <c r="DB2439" s="212"/>
      <c r="DC2439" s="48"/>
      <c r="DD2439" s="48"/>
      <c r="DE2439" s="48"/>
      <c r="DF2439" s="48"/>
      <c r="DG2439" s="48"/>
      <c r="DH2439" s="48"/>
      <c r="DI2439" s="48"/>
      <c r="DJ2439" s="48"/>
      <c r="DK2439" s="48"/>
      <c r="DL2439" s="48"/>
    </row>
    <row r="2440" spans="1:116" ht="14.4">
      <c r="A2440" t="s">
        <v>3310</v>
      </c>
      <c r="B2440" s="150" t="s">
        <v>325</v>
      </c>
      <c r="C2440" s="151" t="str">
        <f t="shared" si="609"/>
        <v>M.020.22.113</v>
      </c>
      <c r="D2440" s="54" t="s">
        <v>1537</v>
      </c>
      <c r="E2440" s="150" t="s">
        <v>352</v>
      </c>
      <c r="F2440" s="153" t="str">
        <f t="shared" si="610"/>
        <v>Salmon, (aquaculture) meat packaging per 1 kg NL</v>
      </c>
      <c r="G2440" s="154">
        <f t="shared" si="608"/>
        <v>4.7852222666666666</v>
      </c>
      <c r="H2440"/>
      <c r="I2440"/>
      <c r="J2440" s="227">
        <f t="shared" si="611"/>
        <v>0.96163678650303996</v>
      </c>
      <c r="K2440"/>
      <c r="L2440" s="280">
        <f t="shared" si="612"/>
        <v>4.0315283999999999E-7</v>
      </c>
      <c r="M2440" s="280">
        <f t="shared" si="613"/>
        <v>0.2120534793502</v>
      </c>
      <c r="N2440" s="281">
        <f t="shared" si="614"/>
        <v>3.1799564000000002E-2</v>
      </c>
      <c r="O2440" s="280">
        <v>0.71778333999999999</v>
      </c>
      <c r="P2440" s="286">
        <v>0.12735152999999999</v>
      </c>
      <c r="Q2440" s="219">
        <v>2.7421734E-2</v>
      </c>
      <c r="R2440" s="219">
        <v>0</v>
      </c>
      <c r="S2440" s="219">
        <v>0</v>
      </c>
      <c r="T2440" s="219">
        <v>0</v>
      </c>
      <c r="U2440" s="286">
        <v>4.0315283999999999E-7</v>
      </c>
      <c r="V2440" s="286">
        <v>9.8733502000000008E-6</v>
      </c>
      <c r="W2440" s="219">
        <v>0</v>
      </c>
      <c r="X2440" s="219">
        <v>0</v>
      </c>
      <c r="Y2440" s="219">
        <v>0</v>
      </c>
      <c r="Z2440" s="219">
        <v>5.7270342000000002E-2</v>
      </c>
      <c r="AA2440" s="219">
        <v>3.1799564000000002E-2</v>
      </c>
      <c r="AB2440" s="219">
        <v>0</v>
      </c>
      <c r="AC2440"/>
      <c r="AD2440" s="227">
        <f t="shared" si="603"/>
        <v>0.71778333999999999</v>
      </c>
      <c r="AE2440" s="227">
        <f t="shared" si="604"/>
        <v>0.15478354050304</v>
      </c>
      <c r="AF2440" s="227">
        <f t="shared" si="605"/>
        <v>0.1865827013502</v>
      </c>
      <c r="AG2440" s="227">
        <f t="shared" si="606"/>
        <v>0.2120534793502</v>
      </c>
      <c r="AH2440" s="227">
        <f t="shared" si="607"/>
        <v>0</v>
      </c>
      <c r="AI2440"/>
      <c r="AJ2440">
        <v>0</v>
      </c>
      <c r="AK2440" s="155">
        <v>0</v>
      </c>
      <c r="AL2440" s="155">
        <v>0</v>
      </c>
      <c r="AM2440" s="155">
        <v>0</v>
      </c>
      <c r="AN2440" s="155">
        <v>0</v>
      </c>
      <c r="AO2440" s="155">
        <v>0</v>
      </c>
      <c r="AP2440" s="155">
        <v>0</v>
      </c>
      <c r="AQ2440"/>
      <c r="AR2440" s="156">
        <v>0.12436355</v>
      </c>
      <c r="AS2440" s="156">
        <v>0.11264857</v>
      </c>
      <c r="AT2440" s="156">
        <v>1.1714982000000001E-2</v>
      </c>
      <c r="AU2440" s="156">
        <v>0</v>
      </c>
      <c r="AV2440" s="282">
        <f t="shared" si="600"/>
        <v>6.7535113999999996E-6</v>
      </c>
      <c r="AW2440" s="282">
        <f t="shared" si="601"/>
        <v>4.3324636264500003E-8</v>
      </c>
      <c r="AX2440" s="283">
        <f t="shared" si="602"/>
        <v>0</v>
      </c>
      <c r="AY2440" s="157">
        <v>4.4406861999999996E-6</v>
      </c>
      <c r="AZ2440" s="157">
        <v>1.3398622E-8</v>
      </c>
      <c r="BA2440" s="157">
        <v>3.6606949999999999E-13</v>
      </c>
      <c r="BB2440" s="157">
        <v>0</v>
      </c>
      <c r="BC2440" s="157">
        <v>0</v>
      </c>
      <c r="BD2440" s="157">
        <v>0</v>
      </c>
      <c r="BE2440" s="157">
        <v>2.3128252E-6</v>
      </c>
      <c r="BF2440" s="157">
        <v>0</v>
      </c>
      <c r="BG2440" s="157">
        <v>2.6940602000000002E-9</v>
      </c>
      <c r="BH2440" s="157">
        <v>1.1284796999999999E-9</v>
      </c>
      <c r="BI2440" s="157">
        <v>2.5470294999999999E-11</v>
      </c>
      <c r="BJ2440" s="157">
        <v>0</v>
      </c>
      <c r="BK2440" s="157">
        <v>0</v>
      </c>
      <c r="BL2440" s="157">
        <v>0</v>
      </c>
      <c r="BM2440" s="157">
        <v>0</v>
      </c>
      <c r="BN2440" s="157">
        <v>0</v>
      </c>
      <c r="BO2440" s="157">
        <v>2.6077638000000001E-8</v>
      </c>
      <c r="BP2440" s="157">
        <v>0</v>
      </c>
      <c r="BQ2440" s="157">
        <v>0</v>
      </c>
      <c r="BR2440" s="157">
        <v>0</v>
      </c>
      <c r="BS2440" s="157">
        <v>0</v>
      </c>
      <c r="BT2440" s="157">
        <v>0</v>
      </c>
      <c r="BU2440"/>
      <c r="BV2440" s="155">
        <v>2.1626417E-4</v>
      </c>
      <c r="BW2440" s="155">
        <v>1.8573664999999999E-5</v>
      </c>
      <c r="BX2440" s="155">
        <v>1.3342469E-4</v>
      </c>
      <c r="BY2440" s="155">
        <v>1.1565324999999999E-9</v>
      </c>
      <c r="BZ2440" s="155">
        <v>1.5299765999999999E-5</v>
      </c>
      <c r="CA2440" s="155">
        <v>0</v>
      </c>
      <c r="CB2440" s="155">
        <v>2.9305786000000002E-5</v>
      </c>
      <c r="CC2440" s="155">
        <v>0</v>
      </c>
      <c r="CD2440" s="155">
        <v>0</v>
      </c>
      <c r="CE2440" s="155">
        <v>2.6676857999999998E-10</v>
      </c>
      <c r="CF2440" s="155">
        <v>0</v>
      </c>
      <c r="CG2440" s="155">
        <v>1.8453163E-5</v>
      </c>
      <c r="CH2440" s="155">
        <v>0</v>
      </c>
      <c r="CI2440" s="155">
        <v>1.2056752999999999E-6</v>
      </c>
      <c r="CJ2440" s="155">
        <v>0</v>
      </c>
      <c r="CK2440" s="155">
        <v>0</v>
      </c>
      <c r="CL2440" s="155">
        <v>0</v>
      </c>
      <c r="CM2440"/>
      <c r="CN2440" s="284">
        <v>0</v>
      </c>
      <c r="CO2440" s="284">
        <v>4.7852221999999998</v>
      </c>
      <c r="CP2440" s="285">
        <v>0</v>
      </c>
      <c r="CQ2440" s="284">
        <v>1.2707830999999999E-2</v>
      </c>
      <c r="CR2440" s="284">
        <v>0</v>
      </c>
      <c r="CS2440" s="284">
        <v>0</v>
      </c>
      <c r="CT2440" s="284">
        <v>7.7658953E-4</v>
      </c>
      <c r="CU2440" s="284">
        <v>0</v>
      </c>
      <c r="CV2440" s="284">
        <v>7.5719814000000003E-4</v>
      </c>
      <c r="CW2440" s="284">
        <v>8.7017120000000003E-3</v>
      </c>
      <c r="CX2440"/>
      <c r="CY2440"/>
      <c r="CZ2440"/>
      <c r="DA2440"/>
      <c r="DB2440" s="212"/>
      <c r="DC2440" s="48"/>
      <c r="DD2440" s="48"/>
      <c r="DE2440" s="48"/>
      <c r="DF2440" s="48"/>
      <c r="DG2440" s="48"/>
      <c r="DH2440" s="48"/>
      <c r="DI2440" s="48"/>
      <c r="DJ2440" s="48"/>
      <c r="DK2440" s="48"/>
      <c r="DL2440" s="48"/>
    </row>
    <row r="2441" spans="1:116" ht="14.4">
      <c r="A2441" t="s">
        <v>3311</v>
      </c>
      <c r="B2441" s="150" t="s">
        <v>325</v>
      </c>
      <c r="C2441" s="151" t="str">
        <f t="shared" si="609"/>
        <v>M.020.22.114</v>
      </c>
      <c r="D2441" s="54" t="s">
        <v>1537</v>
      </c>
      <c r="E2441" s="150" t="s">
        <v>352</v>
      </c>
      <c r="F2441" s="153" t="str">
        <f t="shared" si="610"/>
        <v>Salmon, (wild caught) meat packaging per 1 kg NL</v>
      </c>
      <c r="G2441" s="154">
        <f t="shared" si="608"/>
        <v>2.223961866666667</v>
      </c>
      <c r="H2441"/>
      <c r="I2441"/>
      <c r="J2441" s="227">
        <f t="shared" si="611"/>
        <v>0.51845716698220001</v>
      </c>
      <c r="K2441"/>
      <c r="L2441" s="280">
        <f t="shared" si="612"/>
        <v>1.2827161999999999E-6</v>
      </c>
      <c r="M2441" s="280">
        <f t="shared" si="613"/>
        <v>0.17570757026600001</v>
      </c>
      <c r="N2441" s="281">
        <f t="shared" si="614"/>
        <v>9.1540340000000001E-3</v>
      </c>
      <c r="O2441" s="280">
        <v>0.33359428000000002</v>
      </c>
      <c r="P2441" s="219">
        <v>8.7979390000000005E-2</v>
      </c>
      <c r="Q2441" s="219">
        <v>8.7248060000000002E-2</v>
      </c>
      <c r="R2441" s="219">
        <v>0</v>
      </c>
      <c r="S2441" s="219">
        <v>0</v>
      </c>
      <c r="T2441" s="219">
        <v>0</v>
      </c>
      <c r="U2441" s="286">
        <v>1.2827161999999999E-6</v>
      </c>
      <c r="V2441" s="286">
        <v>3.1414156000000001E-5</v>
      </c>
      <c r="W2441" s="219">
        <v>0</v>
      </c>
      <c r="X2441" s="219">
        <v>0</v>
      </c>
      <c r="Y2441" s="219">
        <v>0</v>
      </c>
      <c r="Z2441" s="219">
        <v>4.4870610999999999E-4</v>
      </c>
      <c r="AA2441" s="219">
        <v>9.1540340000000001E-3</v>
      </c>
      <c r="AB2441" s="219">
        <v>0</v>
      </c>
      <c r="AC2441"/>
      <c r="AD2441" s="227">
        <f t="shared" si="603"/>
        <v>0.33359428000000002</v>
      </c>
      <c r="AE2441" s="227">
        <f t="shared" si="604"/>
        <v>0.17526014687220001</v>
      </c>
      <c r="AF2441" s="227">
        <f t="shared" si="605"/>
        <v>0.18441289815600001</v>
      </c>
      <c r="AG2441" s="227">
        <f t="shared" si="606"/>
        <v>0.17570757026600001</v>
      </c>
      <c r="AH2441" s="227">
        <f t="shared" si="607"/>
        <v>0</v>
      </c>
      <c r="AI2441"/>
      <c r="AJ2441">
        <v>0</v>
      </c>
      <c r="AK2441" s="155">
        <v>0</v>
      </c>
      <c r="AL2441" s="155">
        <v>0</v>
      </c>
      <c r="AM2441" s="155">
        <v>0</v>
      </c>
      <c r="AN2441" s="155">
        <v>0</v>
      </c>
      <c r="AO2441" s="155">
        <v>0</v>
      </c>
      <c r="AP2441" s="155">
        <v>0</v>
      </c>
      <c r="AQ2441"/>
      <c r="AR2441" s="156">
        <v>6.4289323999999995E-2</v>
      </c>
      <c r="AS2441" s="156">
        <v>6.1075926000000003E-2</v>
      </c>
      <c r="AT2441" s="156">
        <v>3.2133986999999999E-3</v>
      </c>
      <c r="AU2441" s="156">
        <v>0</v>
      </c>
      <c r="AV2441" s="282">
        <f t="shared" si="600"/>
        <v>3.6616262E-6</v>
      </c>
      <c r="AW2441" s="282">
        <f t="shared" si="601"/>
        <v>1.1883870967210001E-8</v>
      </c>
      <c r="AX2441" s="283">
        <f t="shared" si="602"/>
        <v>0</v>
      </c>
      <c r="AY2441" s="157">
        <v>2.0638365999999998E-6</v>
      </c>
      <c r="AZ2441" s="157">
        <v>6.2270932E-9</v>
      </c>
      <c r="BA2441" s="157">
        <v>1.7013308E-13</v>
      </c>
      <c r="BB2441" s="157">
        <v>0</v>
      </c>
      <c r="BC2441" s="157">
        <v>0</v>
      </c>
      <c r="BD2441" s="157">
        <v>0</v>
      </c>
      <c r="BE2441" s="157">
        <v>1.5977895999999999E-6</v>
      </c>
      <c r="BF2441" s="157">
        <v>0</v>
      </c>
      <c r="BG2441" s="157">
        <v>1.8611615999999999E-9</v>
      </c>
      <c r="BH2441" s="157">
        <v>3.5904975E-9</v>
      </c>
      <c r="BI2441" s="157">
        <v>6.3343412999999996E-13</v>
      </c>
      <c r="BJ2441" s="157">
        <v>0</v>
      </c>
      <c r="BK2441" s="157">
        <v>0</v>
      </c>
      <c r="BL2441" s="157">
        <v>0</v>
      </c>
      <c r="BM2441" s="157">
        <v>0</v>
      </c>
      <c r="BN2441" s="157">
        <v>0</v>
      </c>
      <c r="BO2441" s="157">
        <v>2.0431509999999999E-10</v>
      </c>
      <c r="BP2441" s="157">
        <v>0</v>
      </c>
      <c r="BQ2441" s="157">
        <v>0</v>
      </c>
      <c r="BR2441" s="157">
        <v>0</v>
      </c>
      <c r="BS2441" s="157">
        <v>0</v>
      </c>
      <c r="BT2441" s="157">
        <v>0</v>
      </c>
      <c r="BU2441"/>
      <c r="BV2441" s="155">
        <v>1.7963564E-4</v>
      </c>
      <c r="BW2441" s="155">
        <v>1.283141E-5</v>
      </c>
      <c r="BX2441" s="155">
        <v>6.2009957000000007E-5</v>
      </c>
      <c r="BY2441" s="155">
        <v>3.6797533000000001E-9</v>
      </c>
      <c r="BZ2441" s="155">
        <v>1.0569674E-5</v>
      </c>
      <c r="CA2441" s="155">
        <v>0</v>
      </c>
      <c r="CB2441" s="155">
        <v>9.3242569000000003E-5</v>
      </c>
      <c r="CC2441" s="155">
        <v>0</v>
      </c>
      <c r="CD2441" s="155">
        <v>0</v>
      </c>
      <c r="CE2441" s="155">
        <v>8.4878078E-10</v>
      </c>
      <c r="CF2441" s="155">
        <v>0</v>
      </c>
      <c r="CG2441" s="155">
        <v>1.4457827000000001E-7</v>
      </c>
      <c r="CH2441" s="155">
        <v>0</v>
      </c>
      <c r="CI2441" s="155">
        <v>8.3292736999999997E-7</v>
      </c>
      <c r="CJ2441" s="155">
        <v>0</v>
      </c>
      <c r="CK2441" s="155">
        <v>0</v>
      </c>
      <c r="CL2441" s="155">
        <v>0</v>
      </c>
      <c r="CM2441"/>
      <c r="CN2441" s="284">
        <v>0</v>
      </c>
      <c r="CO2441" s="284">
        <v>2.2239618000000001</v>
      </c>
      <c r="CP2441" s="285">
        <v>0</v>
      </c>
      <c r="CQ2441" s="284">
        <v>8.7790639999999996E-3</v>
      </c>
      <c r="CR2441" s="284">
        <v>0</v>
      </c>
      <c r="CS2441" s="284">
        <v>0</v>
      </c>
      <c r="CT2441" s="284">
        <v>5.3649825999999999E-4</v>
      </c>
      <c r="CU2441" s="284">
        <v>0</v>
      </c>
      <c r="CV2441" s="284">
        <v>2.4091863999999999E-3</v>
      </c>
      <c r="CW2441" s="284">
        <v>2.1640744000000001E-4</v>
      </c>
      <c r="CX2441"/>
      <c r="CY2441"/>
      <c r="CZ2441"/>
      <c r="DA2441"/>
      <c r="DB2441" s="212"/>
      <c r="DC2441" s="48"/>
      <c r="DD2441" s="48"/>
      <c r="DE2441" s="48"/>
      <c r="DF2441" s="48"/>
      <c r="DG2441" s="48"/>
      <c r="DH2441" s="48"/>
      <c r="DI2441" s="48"/>
      <c r="DJ2441" s="48"/>
      <c r="DK2441" s="48"/>
      <c r="DL2441" s="48"/>
    </row>
    <row r="2442" spans="1:116" ht="14.4">
      <c r="A2442" t="s">
        <v>3312</v>
      </c>
      <c r="B2442" s="150" t="s">
        <v>325</v>
      </c>
      <c r="C2442" s="151" t="str">
        <f t="shared" si="609"/>
        <v>M.020.22.115</v>
      </c>
      <c r="D2442" s="54" t="s">
        <v>1537</v>
      </c>
      <c r="E2442" s="150" t="s">
        <v>352</v>
      </c>
      <c r="F2442" s="153" t="str">
        <f t="shared" si="610"/>
        <v>Salmon, fillet (aquaculture) meat packaging per 1 kg NL</v>
      </c>
      <c r="G2442" s="154">
        <f t="shared" si="608"/>
        <v>4.7852222666666666</v>
      </c>
      <c r="H2442"/>
      <c r="I2442"/>
      <c r="J2442" s="227">
        <f t="shared" si="611"/>
        <v>0.96163678650303996</v>
      </c>
      <c r="K2442"/>
      <c r="L2442" s="280">
        <f t="shared" si="612"/>
        <v>4.0315283999999999E-7</v>
      </c>
      <c r="M2442" s="280">
        <f t="shared" si="613"/>
        <v>0.2120534793502</v>
      </c>
      <c r="N2442" s="281">
        <f t="shared" si="614"/>
        <v>3.1799564000000002E-2</v>
      </c>
      <c r="O2442" s="280">
        <v>0.71778333999999999</v>
      </c>
      <c r="P2442" s="286">
        <v>0.12735152999999999</v>
      </c>
      <c r="Q2442" s="219">
        <v>2.7421734E-2</v>
      </c>
      <c r="R2442" s="219">
        <v>0</v>
      </c>
      <c r="S2442" s="219">
        <v>0</v>
      </c>
      <c r="T2442" s="219">
        <v>0</v>
      </c>
      <c r="U2442" s="286">
        <v>4.0315283999999999E-7</v>
      </c>
      <c r="V2442" s="286">
        <v>9.8733502000000008E-6</v>
      </c>
      <c r="W2442" s="219">
        <v>0</v>
      </c>
      <c r="X2442" s="219">
        <v>0</v>
      </c>
      <c r="Y2442" s="219">
        <v>0</v>
      </c>
      <c r="Z2442" s="219">
        <v>5.7270342000000002E-2</v>
      </c>
      <c r="AA2442" s="219">
        <v>3.1799564000000002E-2</v>
      </c>
      <c r="AB2442" s="219">
        <v>0</v>
      </c>
      <c r="AC2442"/>
      <c r="AD2442" s="227">
        <f t="shared" si="603"/>
        <v>0.71778333999999999</v>
      </c>
      <c r="AE2442" s="227">
        <f t="shared" si="604"/>
        <v>0.15478354050304</v>
      </c>
      <c r="AF2442" s="227">
        <f t="shared" si="605"/>
        <v>0.1865827013502</v>
      </c>
      <c r="AG2442" s="227">
        <f t="shared" si="606"/>
        <v>0.2120534793502</v>
      </c>
      <c r="AH2442" s="227">
        <f t="shared" si="607"/>
        <v>0</v>
      </c>
      <c r="AI2442"/>
      <c r="AJ2442">
        <v>0</v>
      </c>
      <c r="AK2442" s="155">
        <v>0</v>
      </c>
      <c r="AL2442" s="155">
        <v>0</v>
      </c>
      <c r="AM2442" s="155">
        <v>0</v>
      </c>
      <c r="AN2442" s="155">
        <v>0</v>
      </c>
      <c r="AO2442" s="155">
        <v>0</v>
      </c>
      <c r="AP2442" s="155">
        <v>0</v>
      </c>
      <c r="AQ2442"/>
      <c r="AR2442" s="156">
        <v>0.12436355</v>
      </c>
      <c r="AS2442" s="156">
        <v>0.11264857</v>
      </c>
      <c r="AT2442" s="156">
        <v>1.1714982000000001E-2</v>
      </c>
      <c r="AU2442" s="156">
        <v>0</v>
      </c>
      <c r="AV2442" s="282">
        <f t="shared" si="600"/>
        <v>6.7535113999999996E-6</v>
      </c>
      <c r="AW2442" s="282">
        <f t="shared" si="601"/>
        <v>4.3324636264500003E-8</v>
      </c>
      <c r="AX2442" s="283">
        <f t="shared" si="602"/>
        <v>0</v>
      </c>
      <c r="AY2442" s="157">
        <v>4.4406861999999996E-6</v>
      </c>
      <c r="AZ2442" s="157">
        <v>1.3398622E-8</v>
      </c>
      <c r="BA2442" s="157">
        <v>3.6606949999999999E-13</v>
      </c>
      <c r="BB2442" s="157">
        <v>0</v>
      </c>
      <c r="BC2442" s="157">
        <v>0</v>
      </c>
      <c r="BD2442" s="157">
        <v>0</v>
      </c>
      <c r="BE2442" s="157">
        <v>2.3128252E-6</v>
      </c>
      <c r="BF2442" s="157">
        <v>0</v>
      </c>
      <c r="BG2442" s="157">
        <v>2.6940602000000002E-9</v>
      </c>
      <c r="BH2442" s="157">
        <v>1.1284796999999999E-9</v>
      </c>
      <c r="BI2442" s="157">
        <v>2.5470294999999999E-11</v>
      </c>
      <c r="BJ2442" s="157">
        <v>0</v>
      </c>
      <c r="BK2442" s="157">
        <v>0</v>
      </c>
      <c r="BL2442" s="157">
        <v>0</v>
      </c>
      <c r="BM2442" s="157">
        <v>0</v>
      </c>
      <c r="BN2442" s="157">
        <v>0</v>
      </c>
      <c r="BO2442" s="157">
        <v>2.6077638000000001E-8</v>
      </c>
      <c r="BP2442" s="157">
        <v>0</v>
      </c>
      <c r="BQ2442" s="157">
        <v>0</v>
      </c>
      <c r="BR2442" s="157">
        <v>0</v>
      </c>
      <c r="BS2442" s="157">
        <v>0</v>
      </c>
      <c r="BT2442" s="157">
        <v>0</v>
      </c>
      <c r="BU2442"/>
      <c r="BV2442" s="155">
        <v>2.1626417E-4</v>
      </c>
      <c r="BW2442" s="155">
        <v>1.8573664999999999E-5</v>
      </c>
      <c r="BX2442" s="155">
        <v>1.3342469E-4</v>
      </c>
      <c r="BY2442" s="155">
        <v>1.1565324999999999E-9</v>
      </c>
      <c r="BZ2442" s="155">
        <v>1.5299765999999999E-5</v>
      </c>
      <c r="CA2442" s="155">
        <v>0</v>
      </c>
      <c r="CB2442" s="155">
        <v>2.9305786000000002E-5</v>
      </c>
      <c r="CC2442" s="155">
        <v>0</v>
      </c>
      <c r="CD2442" s="155">
        <v>0</v>
      </c>
      <c r="CE2442" s="155">
        <v>2.6676857999999998E-10</v>
      </c>
      <c r="CF2442" s="155">
        <v>0</v>
      </c>
      <c r="CG2442" s="155">
        <v>1.8453163E-5</v>
      </c>
      <c r="CH2442" s="155">
        <v>0</v>
      </c>
      <c r="CI2442" s="155">
        <v>1.2056752999999999E-6</v>
      </c>
      <c r="CJ2442" s="155">
        <v>0</v>
      </c>
      <c r="CK2442" s="155">
        <v>0</v>
      </c>
      <c r="CL2442" s="155">
        <v>0</v>
      </c>
      <c r="CM2442"/>
      <c r="CN2442" s="284">
        <v>0</v>
      </c>
      <c r="CO2442" s="284">
        <v>4.7852221999999998</v>
      </c>
      <c r="CP2442" s="285">
        <v>0</v>
      </c>
      <c r="CQ2442" s="284">
        <v>1.2707830999999999E-2</v>
      </c>
      <c r="CR2442" s="284">
        <v>0</v>
      </c>
      <c r="CS2442" s="284">
        <v>0</v>
      </c>
      <c r="CT2442" s="284">
        <v>7.7658953E-4</v>
      </c>
      <c r="CU2442" s="284">
        <v>0</v>
      </c>
      <c r="CV2442" s="284">
        <v>7.5719814000000003E-4</v>
      </c>
      <c r="CW2442" s="284">
        <v>8.7017120000000003E-3</v>
      </c>
      <c r="CX2442"/>
      <c r="CY2442"/>
      <c r="CZ2442"/>
      <c r="DA2442"/>
      <c r="DB2442" s="212"/>
      <c r="DC2442" s="48"/>
      <c r="DD2442" s="48"/>
      <c r="DE2442" s="48"/>
      <c r="DF2442" s="48"/>
      <c r="DG2442" s="48"/>
      <c r="DH2442" s="48"/>
      <c r="DI2442" s="48"/>
      <c r="DJ2442" s="48"/>
      <c r="DK2442" s="48"/>
      <c r="DL2442" s="48"/>
    </row>
    <row r="2443" spans="1:116" ht="14.4">
      <c r="A2443" t="s">
        <v>3313</v>
      </c>
      <c r="B2443" s="150" t="s">
        <v>325</v>
      </c>
      <c r="C2443" s="151" t="str">
        <f t="shared" si="609"/>
        <v>M.020.22.116</v>
      </c>
      <c r="D2443" s="54" t="s">
        <v>1537</v>
      </c>
      <c r="E2443" s="150" t="s">
        <v>352</v>
      </c>
      <c r="F2443" s="153" t="str">
        <f t="shared" si="610"/>
        <v>Salmon, fillet (wild caught) meat packaging per 1 kg NL</v>
      </c>
      <c r="G2443" s="154">
        <f t="shared" si="608"/>
        <v>2.223961866666667</v>
      </c>
      <c r="H2443"/>
      <c r="I2443"/>
      <c r="J2443" s="227">
        <f t="shared" si="611"/>
        <v>0.51845716698220001</v>
      </c>
      <c r="K2443"/>
      <c r="L2443" s="280">
        <f t="shared" si="612"/>
        <v>1.2827161999999999E-6</v>
      </c>
      <c r="M2443" s="280">
        <f t="shared" si="613"/>
        <v>0.17570757026600001</v>
      </c>
      <c r="N2443" s="281">
        <f t="shared" si="614"/>
        <v>9.1540340000000001E-3</v>
      </c>
      <c r="O2443" s="280">
        <v>0.33359428000000002</v>
      </c>
      <c r="P2443" s="286">
        <v>8.7979390000000005E-2</v>
      </c>
      <c r="Q2443" s="286">
        <v>8.7248060000000002E-2</v>
      </c>
      <c r="R2443" s="286">
        <v>0</v>
      </c>
      <c r="S2443" s="219">
        <v>0</v>
      </c>
      <c r="T2443" s="219">
        <v>0</v>
      </c>
      <c r="U2443" s="286">
        <v>1.2827161999999999E-6</v>
      </c>
      <c r="V2443" s="286">
        <v>3.1414156000000001E-5</v>
      </c>
      <c r="W2443" s="219">
        <v>0</v>
      </c>
      <c r="X2443" s="219">
        <v>0</v>
      </c>
      <c r="Y2443" s="219">
        <v>0</v>
      </c>
      <c r="Z2443" s="219">
        <v>4.4870610999999999E-4</v>
      </c>
      <c r="AA2443" s="219">
        <v>9.1540340000000001E-3</v>
      </c>
      <c r="AB2443" s="219">
        <v>0</v>
      </c>
      <c r="AC2443"/>
      <c r="AD2443" s="227">
        <f t="shared" si="603"/>
        <v>0.33359428000000002</v>
      </c>
      <c r="AE2443" s="227">
        <f t="shared" si="604"/>
        <v>0.17526014687220001</v>
      </c>
      <c r="AF2443" s="227">
        <f t="shared" si="605"/>
        <v>0.18441289815600001</v>
      </c>
      <c r="AG2443" s="227">
        <f t="shared" si="606"/>
        <v>0.17570757026600001</v>
      </c>
      <c r="AH2443" s="227">
        <f t="shared" si="607"/>
        <v>0</v>
      </c>
      <c r="AI2443"/>
      <c r="AJ2443">
        <v>0</v>
      </c>
      <c r="AK2443" s="155">
        <v>0</v>
      </c>
      <c r="AL2443" s="155">
        <v>0</v>
      </c>
      <c r="AM2443" s="155">
        <v>0</v>
      </c>
      <c r="AN2443" s="155">
        <v>0</v>
      </c>
      <c r="AO2443" s="155">
        <v>0</v>
      </c>
      <c r="AP2443" s="155">
        <v>0</v>
      </c>
      <c r="AQ2443"/>
      <c r="AR2443" s="156">
        <v>6.4289323999999995E-2</v>
      </c>
      <c r="AS2443" s="156">
        <v>6.1075926000000003E-2</v>
      </c>
      <c r="AT2443" s="156">
        <v>3.2133986999999999E-3</v>
      </c>
      <c r="AU2443" s="156">
        <v>0</v>
      </c>
      <c r="AV2443" s="282">
        <f t="shared" si="600"/>
        <v>3.6616262E-6</v>
      </c>
      <c r="AW2443" s="282">
        <f t="shared" si="601"/>
        <v>1.1883870967210001E-8</v>
      </c>
      <c r="AX2443" s="283">
        <f t="shared" si="602"/>
        <v>0</v>
      </c>
      <c r="AY2443" s="157">
        <v>2.0638365999999998E-6</v>
      </c>
      <c r="AZ2443" s="157">
        <v>6.2270932E-9</v>
      </c>
      <c r="BA2443" s="157">
        <v>1.7013308E-13</v>
      </c>
      <c r="BB2443" s="157">
        <v>0</v>
      </c>
      <c r="BC2443" s="157">
        <v>0</v>
      </c>
      <c r="BD2443" s="157">
        <v>0</v>
      </c>
      <c r="BE2443" s="157">
        <v>1.5977895999999999E-6</v>
      </c>
      <c r="BF2443" s="157">
        <v>0</v>
      </c>
      <c r="BG2443" s="157">
        <v>1.8611615999999999E-9</v>
      </c>
      <c r="BH2443" s="157">
        <v>3.5904975E-9</v>
      </c>
      <c r="BI2443" s="157">
        <v>6.3343412999999996E-13</v>
      </c>
      <c r="BJ2443" s="157">
        <v>0</v>
      </c>
      <c r="BK2443" s="157">
        <v>0</v>
      </c>
      <c r="BL2443" s="157">
        <v>0</v>
      </c>
      <c r="BM2443" s="157">
        <v>0</v>
      </c>
      <c r="BN2443" s="157">
        <v>0</v>
      </c>
      <c r="BO2443" s="157">
        <v>2.0431509999999999E-10</v>
      </c>
      <c r="BP2443" s="157">
        <v>0</v>
      </c>
      <c r="BQ2443" s="157">
        <v>0</v>
      </c>
      <c r="BR2443" s="157">
        <v>0</v>
      </c>
      <c r="BS2443" s="157">
        <v>0</v>
      </c>
      <c r="BT2443" s="157">
        <v>0</v>
      </c>
      <c r="BU2443"/>
      <c r="BV2443" s="155">
        <v>1.7963564E-4</v>
      </c>
      <c r="BW2443" s="155">
        <v>1.283141E-5</v>
      </c>
      <c r="BX2443" s="155">
        <v>6.2009957000000007E-5</v>
      </c>
      <c r="BY2443" s="155">
        <v>3.6797533000000001E-9</v>
      </c>
      <c r="BZ2443" s="155">
        <v>1.0569674E-5</v>
      </c>
      <c r="CA2443" s="155">
        <v>0</v>
      </c>
      <c r="CB2443" s="155">
        <v>9.3242569000000003E-5</v>
      </c>
      <c r="CC2443" s="155">
        <v>0</v>
      </c>
      <c r="CD2443" s="155">
        <v>0</v>
      </c>
      <c r="CE2443" s="155">
        <v>8.4878078E-10</v>
      </c>
      <c r="CF2443" s="155">
        <v>0</v>
      </c>
      <c r="CG2443" s="155">
        <v>1.4457827000000001E-7</v>
      </c>
      <c r="CH2443" s="155">
        <v>0</v>
      </c>
      <c r="CI2443" s="155">
        <v>8.3292736999999997E-7</v>
      </c>
      <c r="CJ2443" s="155">
        <v>0</v>
      </c>
      <c r="CK2443" s="155">
        <v>0</v>
      </c>
      <c r="CL2443" s="155">
        <v>0</v>
      </c>
      <c r="CM2443"/>
      <c r="CN2443" s="284">
        <v>0</v>
      </c>
      <c r="CO2443" s="284">
        <v>2.2239618000000001</v>
      </c>
      <c r="CP2443" s="285">
        <v>0</v>
      </c>
      <c r="CQ2443" s="284">
        <v>8.7790639999999996E-3</v>
      </c>
      <c r="CR2443" s="284">
        <v>0</v>
      </c>
      <c r="CS2443" s="284">
        <v>0</v>
      </c>
      <c r="CT2443" s="284">
        <v>5.3649825999999999E-4</v>
      </c>
      <c r="CU2443" s="284">
        <v>0</v>
      </c>
      <c r="CV2443" s="284">
        <v>2.4091863999999999E-3</v>
      </c>
      <c r="CW2443" s="284">
        <v>2.1640744000000001E-4</v>
      </c>
      <c r="CX2443"/>
      <c r="CY2443"/>
      <c r="CZ2443"/>
      <c r="DA2443"/>
      <c r="DB2443" s="212"/>
      <c r="DC2443" s="48"/>
      <c r="DD2443" s="48"/>
      <c r="DE2443" s="48"/>
      <c r="DF2443" s="48"/>
      <c r="DG2443" s="48"/>
      <c r="DH2443" s="48"/>
      <c r="DI2443" s="48"/>
      <c r="DJ2443" s="48"/>
      <c r="DK2443" s="48"/>
      <c r="DL2443" s="48"/>
    </row>
    <row r="2444" spans="1:116" ht="14.4">
      <c r="A2444" t="s">
        <v>3314</v>
      </c>
      <c r="B2444" s="150" t="s">
        <v>325</v>
      </c>
      <c r="C2444" s="151" t="str">
        <f t="shared" si="609"/>
        <v>M.020.22.117</v>
      </c>
      <c r="D2444" s="54" t="s">
        <v>1537</v>
      </c>
      <c r="E2444" s="150" t="s">
        <v>352</v>
      </c>
      <c r="F2444" s="153" t="str">
        <f t="shared" si="610"/>
        <v>Salmon, smoked (aquaculture) meat packaging per 1 kg NL</v>
      </c>
      <c r="G2444" s="154">
        <f t="shared" si="608"/>
        <v>5.3795265333333333</v>
      </c>
      <c r="H2444"/>
      <c r="I2444"/>
      <c r="J2444" s="227">
        <f t="shared" si="611"/>
        <v>1.0892010926807301</v>
      </c>
      <c r="K2444"/>
      <c r="L2444" s="280">
        <f t="shared" si="612"/>
        <v>4.5470873000000003E-7</v>
      </c>
      <c r="M2444" s="280">
        <f t="shared" si="613"/>
        <v>0.24685131697200002</v>
      </c>
      <c r="N2444" s="281">
        <f t="shared" si="614"/>
        <v>3.5420341000000001E-2</v>
      </c>
      <c r="O2444" s="280">
        <v>0.80692898000000002</v>
      </c>
      <c r="P2444" s="286">
        <v>0.14302153000000001</v>
      </c>
      <c r="Q2444" s="286">
        <v>3.0928474000000001E-2</v>
      </c>
      <c r="R2444" s="286">
        <v>0</v>
      </c>
      <c r="S2444" s="219">
        <v>0</v>
      </c>
      <c r="T2444" s="219">
        <v>0</v>
      </c>
      <c r="U2444" s="286">
        <v>4.5470873000000003E-7</v>
      </c>
      <c r="V2444" s="286">
        <v>1.1135972E-5</v>
      </c>
      <c r="W2444" s="219">
        <v>0</v>
      </c>
      <c r="X2444" s="219">
        <v>0</v>
      </c>
      <c r="Y2444" s="219">
        <v>0</v>
      </c>
      <c r="Z2444" s="219">
        <v>7.2890177E-2</v>
      </c>
      <c r="AA2444" s="219">
        <v>3.5420341000000001E-2</v>
      </c>
      <c r="AB2444" s="219">
        <v>0</v>
      </c>
      <c r="AC2444"/>
      <c r="AD2444" s="227">
        <f t="shared" si="603"/>
        <v>0.80692898000000002</v>
      </c>
      <c r="AE2444" s="227">
        <f t="shared" si="604"/>
        <v>0.17396159468073003</v>
      </c>
      <c r="AF2444" s="227">
        <f t="shared" si="605"/>
        <v>0.20938148097200002</v>
      </c>
      <c r="AG2444" s="227">
        <f t="shared" si="606"/>
        <v>0.24685131697200002</v>
      </c>
      <c r="AH2444" s="227">
        <f t="shared" si="607"/>
        <v>0</v>
      </c>
      <c r="AI2444"/>
      <c r="AJ2444">
        <v>0</v>
      </c>
      <c r="AK2444" s="155">
        <v>0</v>
      </c>
      <c r="AL2444" s="155">
        <v>0</v>
      </c>
      <c r="AM2444" s="155">
        <v>0</v>
      </c>
      <c r="AN2444" s="155">
        <v>0</v>
      </c>
      <c r="AO2444" s="155">
        <v>0</v>
      </c>
      <c r="AP2444" s="155">
        <v>0</v>
      </c>
      <c r="AQ2444"/>
      <c r="AR2444" s="156">
        <v>0.14081223000000001</v>
      </c>
      <c r="AS2444" s="156">
        <v>0.12659466</v>
      </c>
      <c r="AT2444" s="156">
        <v>1.4217564E-2</v>
      </c>
      <c r="AU2444" s="156">
        <v>0</v>
      </c>
      <c r="AV2444" s="282">
        <f t="shared" ref="AV2444:AV2513" si="615">AY2444+BB2444+BC2444+BD2444+BE2444+BM2444+BN2444+BR2444</f>
        <v>7.5896079999999995E-6</v>
      </c>
      <c r="AW2444" s="282">
        <f t="shared" ref="AW2444:AW2513" si="616">AZ2444+BA2444+BF2444+BG2444+BH2444+BI2444+BJ2444+BK2444+BL2444+BO2444+BS2444+BT2444</f>
        <v>5.2579747892779999E-8</v>
      </c>
      <c r="AX2444" s="283">
        <f t="shared" ref="AX2444:AX2513" si="617">BP2444+BQ2444</f>
        <v>0</v>
      </c>
      <c r="AY2444" s="157">
        <v>4.9922005999999999E-6</v>
      </c>
      <c r="AZ2444" s="157">
        <v>1.5062673999999999E-8</v>
      </c>
      <c r="BA2444" s="157">
        <v>4.1153378000000002E-13</v>
      </c>
      <c r="BB2444" s="157">
        <v>0</v>
      </c>
      <c r="BC2444" s="157">
        <v>0</v>
      </c>
      <c r="BD2444" s="157">
        <v>0</v>
      </c>
      <c r="BE2444" s="157">
        <v>2.5974074000000001E-6</v>
      </c>
      <c r="BF2444" s="157">
        <v>0</v>
      </c>
      <c r="BG2444" s="157">
        <v>3.0255514000000002E-9</v>
      </c>
      <c r="BH2444" s="157">
        <v>1.2727917E-9</v>
      </c>
      <c r="BI2444" s="157">
        <v>2.8301259000000002E-11</v>
      </c>
      <c r="BJ2444" s="157">
        <v>0</v>
      </c>
      <c r="BK2444" s="157">
        <v>0</v>
      </c>
      <c r="BL2444" s="157">
        <v>0</v>
      </c>
      <c r="BM2444" s="157">
        <v>0</v>
      </c>
      <c r="BN2444" s="157">
        <v>0</v>
      </c>
      <c r="BO2444" s="157">
        <v>3.3190018000000001E-8</v>
      </c>
      <c r="BP2444" s="157">
        <v>0</v>
      </c>
      <c r="BQ2444" s="157">
        <v>0</v>
      </c>
      <c r="BR2444" s="157">
        <v>0</v>
      </c>
      <c r="BS2444" s="157">
        <v>0</v>
      </c>
      <c r="BT2444" s="157">
        <v>0</v>
      </c>
      <c r="BU2444"/>
      <c r="BV2444" s="155">
        <v>2.4593202E-4</v>
      </c>
      <c r="BW2444" s="155">
        <v>2.0859065999999999E-5</v>
      </c>
      <c r="BX2444" s="155">
        <v>1.4999547000000001E-4</v>
      </c>
      <c r="BY2444" s="155">
        <v>1.3044319E-9</v>
      </c>
      <c r="BZ2444" s="155">
        <v>1.7182329999999999E-5</v>
      </c>
      <c r="CA2444" s="155">
        <v>0</v>
      </c>
      <c r="CB2444" s="155">
        <v>3.3053460999999998E-5</v>
      </c>
      <c r="CC2444" s="155">
        <v>0</v>
      </c>
      <c r="CD2444" s="155">
        <v>0</v>
      </c>
      <c r="CE2444" s="155">
        <v>3.0088340999999999E-10</v>
      </c>
      <c r="CF2444" s="155">
        <v>0</v>
      </c>
      <c r="CG2444" s="155">
        <v>2.3486053999999999E-5</v>
      </c>
      <c r="CH2444" s="155">
        <v>0</v>
      </c>
      <c r="CI2444" s="155">
        <v>1.3540277999999999E-6</v>
      </c>
      <c r="CJ2444" s="155">
        <v>0</v>
      </c>
      <c r="CK2444" s="155">
        <v>0</v>
      </c>
      <c r="CL2444" s="155">
        <v>0</v>
      </c>
      <c r="CM2444"/>
      <c r="CN2444" s="284">
        <v>0</v>
      </c>
      <c r="CO2444" s="284">
        <v>5.3795266000000002</v>
      </c>
      <c r="CP2444" s="285">
        <v>0</v>
      </c>
      <c r="CQ2444" s="284">
        <v>1.4271469E-2</v>
      </c>
      <c r="CR2444" s="284">
        <v>0</v>
      </c>
      <c r="CS2444" s="284">
        <v>0</v>
      </c>
      <c r="CT2444" s="284">
        <v>8.7214517000000003E-4</v>
      </c>
      <c r="CU2444" s="284">
        <v>0</v>
      </c>
      <c r="CV2444" s="284">
        <v>8.5402996000000003E-4</v>
      </c>
      <c r="CW2444" s="284">
        <v>9.6688869999999993E-3</v>
      </c>
      <c r="CX2444"/>
      <c r="CY2444"/>
      <c r="CZ2444"/>
      <c r="DA2444"/>
      <c r="DB2444" s="212"/>
      <c r="DC2444" s="48"/>
      <c r="DD2444" s="48"/>
      <c r="DE2444" s="48"/>
      <c r="DF2444" s="48"/>
      <c r="DG2444" s="48"/>
      <c r="DH2444" s="48"/>
      <c r="DI2444" s="48"/>
      <c r="DJ2444" s="48"/>
      <c r="DK2444" s="48"/>
      <c r="DL2444" s="48"/>
    </row>
    <row r="2445" spans="1:116" ht="14.4">
      <c r="A2445" t="s">
        <v>3315</v>
      </c>
      <c r="B2445" s="150" t="s">
        <v>325</v>
      </c>
      <c r="C2445" s="151" t="str">
        <f t="shared" si="609"/>
        <v>M.020.22.118</v>
      </c>
      <c r="D2445" s="54" t="s">
        <v>1537</v>
      </c>
      <c r="E2445" s="150" t="s">
        <v>352</v>
      </c>
      <c r="F2445" s="153" t="str">
        <f t="shared" si="610"/>
        <v>Salmon, smoked (wild caught) meat packaging per 1 kg NL</v>
      </c>
      <c r="G2445" s="154">
        <f t="shared" si="608"/>
        <v>2.5336816666666668</v>
      </c>
      <c r="H2445"/>
      <c r="I2445"/>
      <c r="J2445" s="227">
        <f t="shared" si="611"/>
        <v>0.59677927570029998</v>
      </c>
      <c r="K2445"/>
      <c r="L2445" s="280">
        <f t="shared" si="612"/>
        <v>1.4320013000000001E-6</v>
      </c>
      <c r="M2445" s="280">
        <f t="shared" si="613"/>
        <v>0.20646695269900001</v>
      </c>
      <c r="N2445" s="281">
        <f t="shared" si="614"/>
        <v>1.0258641000000001E-2</v>
      </c>
      <c r="O2445" s="280">
        <v>0.38005224999999998</v>
      </c>
      <c r="P2445" s="286">
        <v>9.9274692999999997E-2</v>
      </c>
      <c r="Q2445" s="286">
        <v>9.7402163E-2</v>
      </c>
      <c r="R2445" s="286">
        <v>0</v>
      </c>
      <c r="S2445" s="219">
        <v>0</v>
      </c>
      <c r="T2445" s="219">
        <v>0</v>
      </c>
      <c r="U2445" s="286">
        <v>1.4320013000000001E-6</v>
      </c>
      <c r="V2445" s="286">
        <v>3.5070198999999999E-5</v>
      </c>
      <c r="W2445" s="219">
        <v>0</v>
      </c>
      <c r="X2445" s="219">
        <v>0</v>
      </c>
      <c r="Y2445" s="219">
        <v>0</v>
      </c>
      <c r="Z2445" s="219">
        <v>9.7550264999999997E-3</v>
      </c>
      <c r="AA2445" s="219">
        <v>1.0258641000000001E-2</v>
      </c>
      <c r="AB2445" s="219">
        <v>0</v>
      </c>
      <c r="AC2445"/>
      <c r="AD2445" s="227">
        <f t="shared" si="603"/>
        <v>0.38005224999999998</v>
      </c>
      <c r="AE2445" s="227">
        <f t="shared" si="604"/>
        <v>0.19671335820030003</v>
      </c>
      <c r="AF2445" s="227">
        <f t="shared" si="605"/>
        <v>0.20697056719900003</v>
      </c>
      <c r="AG2445" s="227">
        <f t="shared" si="606"/>
        <v>0.20646695269900001</v>
      </c>
      <c r="AH2445" s="227">
        <f t="shared" si="607"/>
        <v>0</v>
      </c>
      <c r="AI2445"/>
      <c r="AJ2445">
        <v>0</v>
      </c>
      <c r="AK2445" s="155">
        <v>0</v>
      </c>
      <c r="AL2445" s="155">
        <v>0</v>
      </c>
      <c r="AM2445" s="155">
        <v>0</v>
      </c>
      <c r="AN2445" s="155">
        <v>0</v>
      </c>
      <c r="AO2445" s="155">
        <v>0</v>
      </c>
      <c r="AP2445" s="155">
        <v>0</v>
      </c>
      <c r="AQ2445"/>
      <c r="AR2445" s="156">
        <v>7.4063078000000004E-2</v>
      </c>
      <c r="AS2445" s="156">
        <v>6.9291718000000002E-2</v>
      </c>
      <c r="AT2445" s="156">
        <v>4.7713603999999998E-3</v>
      </c>
      <c r="AU2445" s="156">
        <v>0</v>
      </c>
      <c r="AV2445" s="282">
        <f t="shared" si="615"/>
        <v>4.1541797000000004E-6</v>
      </c>
      <c r="AW2445" s="282">
        <f t="shared" si="616"/>
        <v>1.764556357334E-8</v>
      </c>
      <c r="AX2445" s="283">
        <f t="shared" si="617"/>
        <v>0</v>
      </c>
      <c r="AY2445" s="157">
        <v>2.3512565999999999E-6</v>
      </c>
      <c r="AZ2445" s="157">
        <v>7.0943086999999997E-9</v>
      </c>
      <c r="BA2445" s="157">
        <v>1.9382665E-13</v>
      </c>
      <c r="BB2445" s="157">
        <v>0</v>
      </c>
      <c r="BC2445" s="157">
        <v>0</v>
      </c>
      <c r="BD2445" s="157">
        <v>0</v>
      </c>
      <c r="BE2445" s="157">
        <v>1.8029231000000001E-6</v>
      </c>
      <c r="BF2445" s="157">
        <v>0</v>
      </c>
      <c r="BG2445" s="157">
        <v>2.1001083E-9</v>
      </c>
      <c r="BH2445" s="157">
        <v>4.0083667999999997E-9</v>
      </c>
      <c r="BI2445" s="157">
        <v>7.0474669000000003E-13</v>
      </c>
      <c r="BJ2445" s="157">
        <v>0</v>
      </c>
      <c r="BK2445" s="157">
        <v>0</v>
      </c>
      <c r="BL2445" s="157">
        <v>0</v>
      </c>
      <c r="BM2445" s="157">
        <v>0</v>
      </c>
      <c r="BN2445" s="157">
        <v>0</v>
      </c>
      <c r="BO2445" s="157">
        <v>4.4418812000000004E-9</v>
      </c>
      <c r="BP2445" s="157">
        <v>0</v>
      </c>
      <c r="BQ2445" s="157">
        <v>0</v>
      </c>
      <c r="BR2445" s="157">
        <v>0</v>
      </c>
      <c r="BS2445" s="157">
        <v>0</v>
      </c>
      <c r="BT2445" s="157">
        <v>0</v>
      </c>
      <c r="BU2445"/>
      <c r="BV2445" s="155">
        <v>2.0523364E-4</v>
      </c>
      <c r="BW2445" s="155">
        <v>1.4478781000000001E-5</v>
      </c>
      <c r="BX2445" s="155">
        <v>7.0645768000000006E-5</v>
      </c>
      <c r="BY2445" s="155">
        <v>4.1080103000000003E-9</v>
      </c>
      <c r="BZ2445" s="155">
        <v>1.192667E-5</v>
      </c>
      <c r="CA2445" s="155">
        <v>0</v>
      </c>
      <c r="CB2445" s="155">
        <v>1.0409433000000001E-4</v>
      </c>
      <c r="CC2445" s="155">
        <v>0</v>
      </c>
      <c r="CD2445" s="155">
        <v>0</v>
      </c>
      <c r="CE2445" s="155">
        <v>9.4756358000000001E-10</v>
      </c>
      <c r="CF2445" s="155">
        <v>0</v>
      </c>
      <c r="CG2445" s="155">
        <v>3.1431818999999998E-6</v>
      </c>
      <c r="CH2445" s="155">
        <v>0</v>
      </c>
      <c r="CI2445" s="155">
        <v>9.398634E-7</v>
      </c>
      <c r="CJ2445" s="155">
        <v>0</v>
      </c>
      <c r="CK2445" s="155">
        <v>0</v>
      </c>
      <c r="CL2445" s="155">
        <v>0</v>
      </c>
      <c r="CM2445"/>
      <c r="CN2445" s="284">
        <v>0</v>
      </c>
      <c r="CO2445" s="284">
        <v>2.5336816999999998</v>
      </c>
      <c r="CP2445" s="285">
        <v>0</v>
      </c>
      <c r="CQ2445" s="284">
        <v>9.9061710000000001E-3</v>
      </c>
      <c r="CR2445" s="284">
        <v>0</v>
      </c>
      <c r="CS2445" s="284">
        <v>0</v>
      </c>
      <c r="CT2445" s="284">
        <v>6.0537701E-4</v>
      </c>
      <c r="CU2445" s="284">
        <v>0</v>
      </c>
      <c r="CV2445" s="284">
        <v>2.6895723E-3</v>
      </c>
      <c r="CW2445" s="284">
        <v>2.4077077999999999E-4</v>
      </c>
      <c r="CX2445"/>
      <c r="CY2445"/>
      <c r="CZ2445"/>
      <c r="DA2445"/>
      <c r="DB2445" s="212"/>
      <c r="DC2445" s="48"/>
      <c r="DD2445" s="48"/>
      <c r="DE2445" s="48"/>
      <c r="DF2445" s="48"/>
      <c r="DG2445" s="48"/>
      <c r="DH2445" s="48"/>
      <c r="DI2445" s="48"/>
      <c r="DJ2445" s="48"/>
      <c r="DK2445" s="48"/>
      <c r="DL2445" s="48"/>
    </row>
    <row r="2446" spans="1:116" ht="14.4">
      <c r="A2446" t="s">
        <v>3316</v>
      </c>
      <c r="B2446" s="150" t="s">
        <v>325</v>
      </c>
      <c r="C2446" s="151" t="str">
        <f t="shared" si="609"/>
        <v>M.020.22.119</v>
      </c>
      <c r="D2446" s="54" t="s">
        <v>1537</v>
      </c>
      <c r="E2446" s="150" t="s">
        <v>352</v>
      </c>
      <c r="F2446" s="153" t="str">
        <f t="shared" si="610"/>
        <v>Shrimps, Dutch peeled meat packaging per 1 kg NL</v>
      </c>
      <c r="G2446" s="154">
        <f t="shared" si="608"/>
        <v>5.8828782000000004</v>
      </c>
      <c r="H2446"/>
      <c r="I2446"/>
      <c r="J2446" s="227">
        <f t="shared" si="611"/>
        <v>1.4522892933930001</v>
      </c>
      <c r="K2446"/>
      <c r="L2446" s="280">
        <f t="shared" si="612"/>
        <v>4.009495E-6</v>
      </c>
      <c r="M2446" s="280">
        <f t="shared" si="613"/>
        <v>0.50112822189799999</v>
      </c>
      <c r="N2446" s="281">
        <f t="shared" si="614"/>
        <v>6.8725332E-2</v>
      </c>
      <c r="O2446" s="280">
        <v>0.88243172999999997</v>
      </c>
      <c r="P2446" s="286">
        <v>0.18063488</v>
      </c>
      <c r="Q2446" s="286">
        <v>0.27271867</v>
      </c>
      <c r="R2446" s="286">
        <v>0</v>
      </c>
      <c r="S2446" s="219">
        <v>0</v>
      </c>
      <c r="T2446" s="219">
        <v>0</v>
      </c>
      <c r="U2446" s="286">
        <v>4.009495E-6</v>
      </c>
      <c r="V2446" s="286">
        <v>9.8193898000000003E-5</v>
      </c>
      <c r="W2446" s="219">
        <v>0</v>
      </c>
      <c r="X2446" s="219">
        <v>0</v>
      </c>
      <c r="Y2446" s="219">
        <v>0</v>
      </c>
      <c r="Z2446" s="219">
        <v>4.7676478000000001E-2</v>
      </c>
      <c r="AA2446" s="219">
        <v>6.8725332E-2</v>
      </c>
      <c r="AB2446" s="219">
        <v>0</v>
      </c>
      <c r="AC2446"/>
      <c r="AD2446" s="227">
        <f t="shared" ref="AD2446:AD2515" si="618">O2446</f>
        <v>0.88243172999999997</v>
      </c>
      <c r="AE2446" s="227">
        <f t="shared" ref="AE2446:AE2515" si="619">P2446+Q2446+R2446+S2446+T2446+U2446+V2446</f>
        <v>0.45345575339299998</v>
      </c>
      <c r="AF2446" s="227">
        <f t="shared" ref="AF2446:AF2515" si="620">P2446+Q2446+V2446+AA2446</f>
        <v>0.522177075898</v>
      </c>
      <c r="AG2446" s="227">
        <f t="shared" ref="AG2446:AG2515" si="621">Z2446+P2446+Q2446+V2446+X2446</f>
        <v>0.50112822189799999</v>
      </c>
      <c r="AH2446" s="227">
        <f t="shared" ref="AH2446:AH2515" si="622">W2446+Y2446+AB2446</f>
        <v>0</v>
      </c>
      <c r="AI2446"/>
      <c r="AJ2446">
        <v>0</v>
      </c>
      <c r="AK2446" s="155">
        <v>0</v>
      </c>
      <c r="AL2446" s="155">
        <v>0</v>
      </c>
      <c r="AM2446" s="155">
        <v>0</v>
      </c>
      <c r="AN2446" s="155">
        <v>0</v>
      </c>
      <c r="AO2446" s="155">
        <v>0</v>
      </c>
      <c r="AP2446" s="155">
        <v>0</v>
      </c>
      <c r="AQ2446"/>
      <c r="AR2446" s="156">
        <v>0.16017379000000001</v>
      </c>
      <c r="AS2446" s="156">
        <v>0.14578008000000001</v>
      </c>
      <c r="AT2446" s="156">
        <v>1.4393717E-2</v>
      </c>
      <c r="AU2446" s="156">
        <v>0</v>
      </c>
      <c r="AV2446" s="282">
        <f t="shared" si="615"/>
        <v>8.7398127999999996E-6</v>
      </c>
      <c r="AW2446" s="282">
        <f t="shared" si="616"/>
        <v>5.3231200438580008E-8</v>
      </c>
      <c r="AX2446" s="283">
        <f t="shared" si="617"/>
        <v>0</v>
      </c>
      <c r="AY2446" s="157">
        <v>5.4593109999999996E-6</v>
      </c>
      <c r="AZ2446" s="157">
        <v>1.6472058999999999E-8</v>
      </c>
      <c r="BA2446" s="157">
        <v>4.5004018000000001E-13</v>
      </c>
      <c r="BB2446" s="157">
        <v>0</v>
      </c>
      <c r="BC2446" s="157">
        <v>0</v>
      </c>
      <c r="BD2446" s="157">
        <v>0</v>
      </c>
      <c r="BE2446" s="157">
        <v>3.2805017999999999E-6</v>
      </c>
      <c r="BF2446" s="157">
        <v>0</v>
      </c>
      <c r="BG2446" s="157">
        <v>3.8212437999999999E-9</v>
      </c>
      <c r="BH2446" s="157">
        <v>1.1223123E-8</v>
      </c>
      <c r="BI2446" s="157">
        <v>5.1825984E-12</v>
      </c>
      <c r="BJ2446" s="157">
        <v>0</v>
      </c>
      <c r="BK2446" s="157">
        <v>0</v>
      </c>
      <c r="BL2446" s="157">
        <v>0</v>
      </c>
      <c r="BM2446" s="157">
        <v>0</v>
      </c>
      <c r="BN2446" s="157">
        <v>0</v>
      </c>
      <c r="BO2446" s="157">
        <v>2.1709142000000002E-8</v>
      </c>
      <c r="BP2446" s="157">
        <v>0</v>
      </c>
      <c r="BQ2446" s="157">
        <v>0</v>
      </c>
      <c r="BR2446" s="157">
        <v>0</v>
      </c>
      <c r="BS2446" s="157">
        <v>0</v>
      </c>
      <c r="BT2446" s="157">
        <v>0</v>
      </c>
      <c r="BU2446"/>
      <c r="BV2446" s="155">
        <v>5.2061860000000002E-4</v>
      </c>
      <c r="BW2446" s="155">
        <v>2.6344809E-5</v>
      </c>
      <c r="BX2446" s="155">
        <v>1.6403024999999999E-4</v>
      </c>
      <c r="BY2446" s="155">
        <v>1.1502118000000001E-8</v>
      </c>
      <c r="BZ2446" s="155">
        <v>2.1701125E-5</v>
      </c>
      <c r="CA2446" s="155">
        <v>0</v>
      </c>
      <c r="CB2446" s="155">
        <v>2.9145621999999998E-4</v>
      </c>
      <c r="CC2446" s="155">
        <v>0</v>
      </c>
      <c r="CD2446" s="155">
        <v>0</v>
      </c>
      <c r="CE2446" s="155">
        <v>2.6531062000000002E-9</v>
      </c>
      <c r="CF2446" s="155">
        <v>0</v>
      </c>
      <c r="CG2446" s="155">
        <v>1.536191E-5</v>
      </c>
      <c r="CH2446" s="155">
        <v>0</v>
      </c>
      <c r="CI2446" s="155">
        <v>1.7101247999999999E-6</v>
      </c>
      <c r="CJ2446" s="155">
        <v>0</v>
      </c>
      <c r="CK2446" s="155">
        <v>0</v>
      </c>
      <c r="CL2446" s="155">
        <v>0</v>
      </c>
      <c r="CM2446"/>
      <c r="CN2446" s="284">
        <v>0</v>
      </c>
      <c r="CO2446" s="284">
        <v>5.8828782000000004</v>
      </c>
      <c r="CP2446" s="285">
        <v>0</v>
      </c>
      <c r="CQ2446" s="284">
        <v>1.8024735E-2</v>
      </c>
      <c r="CR2446" s="284">
        <v>0</v>
      </c>
      <c r="CS2446" s="284">
        <v>0</v>
      </c>
      <c r="CT2446" s="284">
        <v>1.1015114E-3</v>
      </c>
      <c r="CU2446" s="284">
        <v>0</v>
      </c>
      <c r="CV2446" s="284">
        <v>7.5305985999999997E-3</v>
      </c>
      <c r="CW2446" s="284">
        <v>1.7705911E-3</v>
      </c>
      <c r="CX2446"/>
      <c r="CY2446"/>
      <c r="CZ2446"/>
      <c r="DA2446"/>
      <c r="DB2446" s="212"/>
      <c r="DC2446" s="48"/>
      <c r="DD2446" s="48"/>
      <c r="DE2446" s="48"/>
      <c r="DF2446" s="48"/>
      <c r="DG2446" s="48"/>
      <c r="DH2446" s="48"/>
      <c r="DI2446" s="48"/>
      <c r="DJ2446" s="48"/>
      <c r="DK2446" s="48"/>
      <c r="DL2446" s="48"/>
    </row>
    <row r="2447" spans="1:116" ht="14.4">
      <c r="A2447" t="s">
        <v>3317</v>
      </c>
      <c r="B2447" s="150" t="s">
        <v>325</v>
      </c>
      <c r="C2447" s="151" t="str">
        <f t="shared" si="609"/>
        <v>M.020.22.120</v>
      </c>
      <c r="D2447" s="54" t="s">
        <v>1537</v>
      </c>
      <c r="E2447" s="150" t="s">
        <v>352</v>
      </c>
      <c r="F2447" s="153" t="str">
        <f t="shared" si="610"/>
        <v>Tilapia, meat packaging per 1 kg NL</v>
      </c>
      <c r="G2447" s="154">
        <f t="shared" si="608"/>
        <v>16.786361333333335</v>
      </c>
      <c r="H2447"/>
      <c r="I2447"/>
      <c r="J2447" s="227">
        <f t="shared" si="611"/>
        <v>3.2183217509985003</v>
      </c>
      <c r="K2447"/>
      <c r="L2447" s="280">
        <f t="shared" si="612"/>
        <v>2.9005105E-6</v>
      </c>
      <c r="M2447" s="280">
        <f t="shared" si="613"/>
        <v>0.61109511848800002</v>
      </c>
      <c r="N2447" s="281">
        <f t="shared" si="614"/>
        <v>8.9269531999999999E-2</v>
      </c>
      <c r="O2447" s="280">
        <v>2.5179542000000001</v>
      </c>
      <c r="P2447" s="286">
        <v>0.31470246000000002</v>
      </c>
      <c r="Q2447" s="219">
        <v>0.19728752999999999</v>
      </c>
      <c r="R2447" s="219">
        <v>0</v>
      </c>
      <c r="S2447" s="219">
        <v>0</v>
      </c>
      <c r="T2447" s="219">
        <v>0</v>
      </c>
      <c r="U2447" s="286">
        <v>2.9005105E-6</v>
      </c>
      <c r="V2447" s="286">
        <v>7.1034487999999999E-5</v>
      </c>
      <c r="W2447" s="219">
        <v>0</v>
      </c>
      <c r="X2447" s="219">
        <v>0</v>
      </c>
      <c r="Y2447" s="219">
        <v>0</v>
      </c>
      <c r="Z2447" s="219">
        <v>9.9034094000000003E-2</v>
      </c>
      <c r="AA2447" s="219">
        <v>8.9269531999999999E-2</v>
      </c>
      <c r="AB2447" s="219">
        <v>0</v>
      </c>
      <c r="AC2447"/>
      <c r="AD2447" s="227">
        <f t="shared" si="618"/>
        <v>2.5179542000000001</v>
      </c>
      <c r="AE2447" s="227">
        <f t="shared" si="619"/>
        <v>0.51206392499850006</v>
      </c>
      <c r="AF2447" s="227">
        <f t="shared" si="620"/>
        <v>0.60133055648800005</v>
      </c>
      <c r="AG2447" s="227">
        <f t="shared" si="621"/>
        <v>0.61109511848800013</v>
      </c>
      <c r="AH2447" s="227">
        <f t="shared" si="622"/>
        <v>0</v>
      </c>
      <c r="AI2447"/>
      <c r="AJ2447">
        <v>0</v>
      </c>
      <c r="AK2447" s="155">
        <v>0</v>
      </c>
      <c r="AL2447" s="155">
        <v>0</v>
      </c>
      <c r="AM2447" s="155">
        <v>0</v>
      </c>
      <c r="AN2447" s="155">
        <v>0</v>
      </c>
      <c r="AO2447" s="155">
        <v>0</v>
      </c>
      <c r="AP2447" s="155">
        <v>0</v>
      </c>
      <c r="AQ2447"/>
      <c r="AR2447" s="156">
        <v>0.38406709</v>
      </c>
      <c r="AS2447" s="156">
        <v>0.35516790999999998</v>
      </c>
      <c r="AT2447" s="156">
        <v>2.8899178000000001E-2</v>
      </c>
      <c r="AU2447" s="156">
        <v>0</v>
      </c>
      <c r="AV2447" s="282">
        <f t="shared" si="615"/>
        <v>2.1293039899999999E-5</v>
      </c>
      <c r="AW2447" s="282">
        <f t="shared" si="616"/>
        <v>1.0687565939859998E-7</v>
      </c>
      <c r="AX2447" s="283">
        <f t="shared" si="617"/>
        <v>0</v>
      </c>
      <c r="AY2447" s="157">
        <v>1.5577742999999999E-5</v>
      </c>
      <c r="AZ2447" s="157">
        <v>4.7001811999999999E-8</v>
      </c>
      <c r="BA2447" s="157">
        <v>1.2841565999999999E-12</v>
      </c>
      <c r="BB2447" s="157">
        <v>0</v>
      </c>
      <c r="BC2447" s="157">
        <v>0</v>
      </c>
      <c r="BD2447" s="157">
        <v>0</v>
      </c>
      <c r="BE2447" s="157">
        <v>5.7152969000000003E-6</v>
      </c>
      <c r="BF2447" s="157">
        <v>0</v>
      </c>
      <c r="BG2447" s="157">
        <v>6.6573787999999996E-9</v>
      </c>
      <c r="BH2447" s="157">
        <v>8.1189242000000004E-9</v>
      </c>
      <c r="BI2447" s="157">
        <v>1.7972420000000001E-12</v>
      </c>
      <c r="BJ2447" s="157">
        <v>0</v>
      </c>
      <c r="BK2447" s="157">
        <v>0</v>
      </c>
      <c r="BL2447" s="157">
        <v>0</v>
      </c>
      <c r="BM2447" s="157">
        <v>0</v>
      </c>
      <c r="BN2447" s="157">
        <v>0</v>
      </c>
      <c r="BO2447" s="157">
        <v>4.5094462999999999E-8</v>
      </c>
      <c r="BP2447" s="157">
        <v>0</v>
      </c>
      <c r="BQ2447" s="157">
        <v>0</v>
      </c>
      <c r="BR2447" s="157">
        <v>0</v>
      </c>
      <c r="BS2447" s="157">
        <v>0</v>
      </c>
      <c r="BT2447" s="157">
        <v>0</v>
      </c>
      <c r="BU2447"/>
      <c r="BV2447" s="155">
        <v>7.9749602999999996E-4</v>
      </c>
      <c r="BW2447" s="155">
        <v>4.5897981000000001E-5</v>
      </c>
      <c r="BX2447" s="155">
        <v>4.6804829000000002E-4</v>
      </c>
      <c r="BY2447" s="155">
        <v>8.3207516000000008E-9</v>
      </c>
      <c r="BZ2447" s="155">
        <v>3.7807744999999997E-5</v>
      </c>
      <c r="CA2447" s="155">
        <v>0</v>
      </c>
      <c r="CB2447" s="155">
        <v>2.1084247E-4</v>
      </c>
      <c r="CC2447" s="155">
        <v>0</v>
      </c>
      <c r="CD2447" s="155">
        <v>0</v>
      </c>
      <c r="CE2447" s="155">
        <v>1.9192846999999999E-9</v>
      </c>
      <c r="CF2447" s="155">
        <v>0</v>
      </c>
      <c r="CG2447" s="155">
        <v>3.1909924999999999E-5</v>
      </c>
      <c r="CH2447" s="155">
        <v>0</v>
      </c>
      <c r="CI2447" s="155">
        <v>2.9793829E-6</v>
      </c>
      <c r="CJ2447" s="155">
        <v>0</v>
      </c>
      <c r="CK2447" s="155">
        <v>0</v>
      </c>
      <c r="CL2447" s="155">
        <v>0</v>
      </c>
      <c r="CM2447"/>
      <c r="CN2447" s="284">
        <v>0</v>
      </c>
      <c r="CO2447" s="284">
        <v>16.786360999999999</v>
      </c>
      <c r="CP2447" s="285">
        <v>0</v>
      </c>
      <c r="CQ2447" s="284">
        <v>3.1402729999999997E-2</v>
      </c>
      <c r="CR2447" s="284">
        <v>0</v>
      </c>
      <c r="CS2447" s="284">
        <v>0</v>
      </c>
      <c r="CT2447" s="284">
        <v>1.9190553999999999E-3</v>
      </c>
      <c r="CU2447" s="284">
        <v>0</v>
      </c>
      <c r="CV2447" s="284">
        <v>5.4477134E-3</v>
      </c>
      <c r="CW2447" s="284">
        <v>6.1401260000000003E-4</v>
      </c>
      <c r="CX2447"/>
      <c r="CY2447"/>
      <c r="CZ2447"/>
      <c r="DA2447"/>
      <c r="DB2447" s="212"/>
      <c r="DC2447" s="48"/>
      <c r="DD2447" s="48"/>
      <c r="DE2447" s="48"/>
      <c r="DF2447" s="48"/>
      <c r="DG2447" s="48"/>
      <c r="DH2447" s="48"/>
      <c r="DI2447" s="48"/>
      <c r="DJ2447" s="48"/>
      <c r="DK2447" s="48"/>
      <c r="DL2447" s="48"/>
    </row>
    <row r="2448" spans="1:116" ht="14.4">
      <c r="A2448" t="s">
        <v>3318</v>
      </c>
      <c r="B2448" s="150" t="s">
        <v>325</v>
      </c>
      <c r="C2448" s="151" t="str">
        <f t="shared" si="609"/>
        <v>M.020.22.121</v>
      </c>
      <c r="D2448" s="54" t="s">
        <v>1537</v>
      </c>
      <c r="E2448" s="150" t="s">
        <v>352</v>
      </c>
      <c r="F2448" s="153" t="str">
        <f t="shared" si="610"/>
        <v>Trout meat packaging, per 1 kg NL</v>
      </c>
      <c r="G2448" s="154">
        <f t="shared" si="608"/>
        <v>9.2874833333333342</v>
      </c>
      <c r="H2448"/>
      <c r="I2448"/>
      <c r="J2448" s="227">
        <f t="shared" si="611"/>
        <v>1.7507283319047</v>
      </c>
      <c r="K2448"/>
      <c r="L2448" s="280">
        <f t="shared" si="612"/>
        <v>1.6159416999999999E-6</v>
      </c>
      <c r="M2448" s="280">
        <f t="shared" si="613"/>
        <v>0.31643600596299998</v>
      </c>
      <c r="N2448" s="281">
        <f t="shared" si="614"/>
        <v>4.1168209999999997E-2</v>
      </c>
      <c r="O2448" s="280">
        <v>1.3931225</v>
      </c>
      <c r="P2448" s="286">
        <v>0.16680059</v>
      </c>
      <c r="Q2448" s="219">
        <v>0.10991346</v>
      </c>
      <c r="R2448" s="219">
        <v>0</v>
      </c>
      <c r="S2448" s="219">
        <v>0</v>
      </c>
      <c r="T2448" s="219">
        <v>0</v>
      </c>
      <c r="U2448" s="286">
        <v>1.6159416999999999E-6</v>
      </c>
      <c r="V2448" s="286">
        <v>3.9574962999999998E-5</v>
      </c>
      <c r="W2448" s="219">
        <v>0</v>
      </c>
      <c r="X2448" s="219">
        <v>0</v>
      </c>
      <c r="Y2448" s="219">
        <v>0</v>
      </c>
      <c r="Z2448" s="219">
        <v>3.9682381000000003E-2</v>
      </c>
      <c r="AA2448" s="219">
        <v>4.1168209999999997E-2</v>
      </c>
      <c r="AB2448" s="219">
        <v>0</v>
      </c>
      <c r="AC2448"/>
      <c r="AD2448" s="227">
        <f t="shared" si="618"/>
        <v>1.3931225</v>
      </c>
      <c r="AE2448" s="227">
        <f t="shared" si="619"/>
        <v>0.2767552409047</v>
      </c>
      <c r="AF2448" s="227">
        <f t="shared" si="620"/>
        <v>0.31792183496299997</v>
      </c>
      <c r="AG2448" s="227">
        <f t="shared" si="621"/>
        <v>0.31643600596300003</v>
      </c>
      <c r="AH2448" s="227">
        <f t="shared" si="622"/>
        <v>0</v>
      </c>
      <c r="AI2448"/>
      <c r="AJ2448">
        <v>0</v>
      </c>
      <c r="AK2448" s="155">
        <v>0</v>
      </c>
      <c r="AL2448" s="155">
        <v>0</v>
      </c>
      <c r="AM2448" s="155">
        <v>0</v>
      </c>
      <c r="AN2448" s="155">
        <v>0</v>
      </c>
      <c r="AO2448" s="155">
        <v>0</v>
      </c>
      <c r="AP2448" s="155">
        <v>0</v>
      </c>
      <c r="AQ2448"/>
      <c r="AR2448" s="156">
        <v>0.20838461</v>
      </c>
      <c r="AS2448" s="156">
        <v>0.19428935</v>
      </c>
      <c r="AT2448" s="156">
        <v>1.4095257E-2</v>
      </c>
      <c r="AU2448" s="156">
        <v>0</v>
      </c>
      <c r="AV2448" s="282">
        <f t="shared" si="615"/>
        <v>1.16480427E-5</v>
      </c>
      <c r="AW2448" s="282">
        <f t="shared" si="616"/>
        <v>5.2127428105539999E-8</v>
      </c>
      <c r="AX2448" s="283">
        <f t="shared" si="617"/>
        <v>0</v>
      </c>
      <c r="AY2448" s="157">
        <v>8.6187848000000003E-6</v>
      </c>
      <c r="AZ2448" s="157">
        <v>2.6004953999999999E-8</v>
      </c>
      <c r="BA2448" s="157">
        <v>7.1049249999999996E-13</v>
      </c>
      <c r="BB2448" s="157">
        <v>0</v>
      </c>
      <c r="BC2448" s="157">
        <v>0</v>
      </c>
      <c r="BD2448" s="157">
        <v>0</v>
      </c>
      <c r="BE2448" s="157">
        <v>3.0292579000000001E-6</v>
      </c>
      <c r="BF2448" s="157">
        <v>0</v>
      </c>
      <c r="BG2448" s="157">
        <v>3.5285861000000001E-9</v>
      </c>
      <c r="BH2448" s="157">
        <v>4.5232412000000002E-9</v>
      </c>
      <c r="BI2448" s="157">
        <v>8.4931304E-13</v>
      </c>
      <c r="BJ2448" s="157">
        <v>0</v>
      </c>
      <c r="BK2448" s="157">
        <v>0</v>
      </c>
      <c r="BL2448" s="157">
        <v>0</v>
      </c>
      <c r="BM2448" s="157">
        <v>0</v>
      </c>
      <c r="BN2448" s="157">
        <v>0</v>
      </c>
      <c r="BO2448" s="157">
        <v>1.8069086999999999E-8</v>
      </c>
      <c r="BP2448" s="157">
        <v>0</v>
      </c>
      <c r="BQ2448" s="157">
        <v>0</v>
      </c>
      <c r="BR2448" s="157">
        <v>0</v>
      </c>
      <c r="BS2448" s="157">
        <v>0</v>
      </c>
      <c r="BT2448" s="157">
        <v>0</v>
      </c>
      <c r="BU2448"/>
      <c r="BV2448" s="155">
        <v>4.3516213999999999E-4</v>
      </c>
      <c r="BW2448" s="155">
        <v>2.4327139E-5</v>
      </c>
      <c r="BX2448" s="155">
        <v>2.5895969000000002E-4</v>
      </c>
      <c r="BY2448" s="155">
        <v>4.6356840000000003E-9</v>
      </c>
      <c r="BZ2448" s="155">
        <v>2.0039100999999999E-5</v>
      </c>
      <c r="CA2448" s="155">
        <v>0</v>
      </c>
      <c r="CB2448" s="155">
        <v>1.1746523E-4</v>
      </c>
      <c r="CC2448" s="155">
        <v>0</v>
      </c>
      <c r="CD2448" s="155">
        <v>0</v>
      </c>
      <c r="CE2448" s="155">
        <v>1.0692781000000001E-9</v>
      </c>
      <c r="CF2448" s="155">
        <v>0</v>
      </c>
      <c r="CG2448" s="155">
        <v>1.2786120000000001E-5</v>
      </c>
      <c r="CH2448" s="155">
        <v>0</v>
      </c>
      <c r="CI2448" s="155">
        <v>1.5791513999999999E-6</v>
      </c>
      <c r="CJ2448" s="155">
        <v>0</v>
      </c>
      <c r="CK2448" s="155">
        <v>0</v>
      </c>
      <c r="CL2448" s="155">
        <v>0</v>
      </c>
      <c r="CM2448"/>
      <c r="CN2448" s="284">
        <v>0</v>
      </c>
      <c r="CO2448" s="284">
        <v>9.2874836999999992</v>
      </c>
      <c r="CP2448" s="285">
        <v>0</v>
      </c>
      <c r="CQ2448" s="284">
        <v>1.6644274000000001E-2</v>
      </c>
      <c r="CR2448" s="284">
        <v>0</v>
      </c>
      <c r="CS2448" s="284">
        <v>0</v>
      </c>
      <c r="CT2448" s="284">
        <v>1.0171499000000001E-3</v>
      </c>
      <c r="CU2448" s="284">
        <v>0</v>
      </c>
      <c r="CV2448" s="284">
        <v>3.0350477000000002E-3</v>
      </c>
      <c r="CW2448" s="284">
        <v>2.9016064999999998E-4</v>
      </c>
      <c r="CX2448"/>
      <c r="CY2448"/>
      <c r="CZ2448"/>
      <c r="DA2448"/>
      <c r="DB2448" s="212"/>
      <c r="DC2448" s="48"/>
      <c r="DD2448" s="48"/>
      <c r="DE2448" s="48"/>
      <c r="DF2448" s="48"/>
      <c r="DG2448" s="48"/>
      <c r="DH2448" s="48"/>
      <c r="DI2448" s="48"/>
      <c r="DJ2448" s="48"/>
      <c r="DK2448" s="48"/>
      <c r="DL2448" s="48"/>
    </row>
    <row r="2449" spans="1:116" ht="14.4">
      <c r="A2449" t="s">
        <v>3319</v>
      </c>
      <c r="B2449" s="150" t="s">
        <v>325</v>
      </c>
      <c r="C2449" s="151" t="str">
        <f t="shared" si="609"/>
        <v>M.020.22.122</v>
      </c>
      <c r="D2449" s="54" t="s">
        <v>1537</v>
      </c>
      <c r="E2449" s="150" t="s">
        <v>352</v>
      </c>
      <c r="F2449" s="153" t="str">
        <f t="shared" si="610"/>
        <v>Tuna in oil, in food can NL</v>
      </c>
      <c r="G2449" s="154">
        <f t="shared" si="608"/>
        <v>13.723916000000001</v>
      </c>
      <c r="H2449"/>
      <c r="I2449"/>
      <c r="J2449" s="227">
        <f t="shared" si="611"/>
        <v>2.8061249618401001</v>
      </c>
      <c r="K2449"/>
      <c r="L2449" s="280">
        <f t="shared" si="612"/>
        <v>2.0482441E-6</v>
      </c>
      <c r="M2449" s="280">
        <f t="shared" si="613"/>
        <v>0.71112744059599997</v>
      </c>
      <c r="N2449" s="281">
        <f t="shared" si="614"/>
        <v>3.6408072999999999E-2</v>
      </c>
      <c r="O2449" s="280">
        <v>2.0585874</v>
      </c>
      <c r="P2449" s="286">
        <v>0.56946728000000002</v>
      </c>
      <c r="Q2449" s="219">
        <v>0.13931789999999999</v>
      </c>
      <c r="R2449" s="219">
        <v>0</v>
      </c>
      <c r="S2449" s="219">
        <v>0</v>
      </c>
      <c r="T2449" s="219">
        <v>0</v>
      </c>
      <c r="U2449" s="286">
        <v>2.0482441E-6</v>
      </c>
      <c r="V2449" s="286">
        <v>5.0162196000000001E-5</v>
      </c>
      <c r="W2449" s="219">
        <v>0</v>
      </c>
      <c r="X2449" s="219">
        <v>0</v>
      </c>
      <c r="Y2449" s="219">
        <v>0</v>
      </c>
      <c r="Z2449" s="219">
        <v>2.2920983999999999E-3</v>
      </c>
      <c r="AA2449" s="219">
        <v>3.6408072999999999E-2</v>
      </c>
      <c r="AB2449" s="219">
        <v>0</v>
      </c>
      <c r="AC2449"/>
      <c r="AD2449" s="227">
        <f t="shared" si="618"/>
        <v>2.0585874</v>
      </c>
      <c r="AE2449" s="227">
        <f t="shared" si="619"/>
        <v>0.70883739044009997</v>
      </c>
      <c r="AF2449" s="227">
        <f t="shared" si="620"/>
        <v>0.74524341519600001</v>
      </c>
      <c r="AG2449" s="227">
        <f t="shared" si="621"/>
        <v>0.71112744059599997</v>
      </c>
      <c r="AH2449" s="227">
        <f t="shared" si="622"/>
        <v>0</v>
      </c>
      <c r="AI2449"/>
      <c r="AJ2449">
        <v>0</v>
      </c>
      <c r="AK2449" s="155">
        <v>0</v>
      </c>
      <c r="AL2449" s="155">
        <v>0</v>
      </c>
      <c r="AM2449" s="155">
        <v>0</v>
      </c>
      <c r="AN2449" s="155">
        <v>0</v>
      </c>
      <c r="AO2449" s="155">
        <v>0</v>
      </c>
      <c r="AP2449" s="155">
        <v>0</v>
      </c>
      <c r="AQ2449"/>
      <c r="AR2449" s="156">
        <v>0.40041984000000003</v>
      </c>
      <c r="AS2449" s="156">
        <v>0.38493875</v>
      </c>
      <c r="AT2449" s="156">
        <v>1.5481092E-2</v>
      </c>
      <c r="AU2449" s="156">
        <v>0</v>
      </c>
      <c r="AV2449" s="282">
        <f t="shared" si="615"/>
        <v>2.3077863E-5</v>
      </c>
      <c r="AW2449" s="282">
        <f t="shared" si="616"/>
        <v>5.7252558208679995E-8</v>
      </c>
      <c r="AX2449" s="283">
        <f t="shared" si="617"/>
        <v>0</v>
      </c>
      <c r="AY2449" s="157">
        <v>1.2735794E-5</v>
      </c>
      <c r="AZ2449" s="157">
        <v>3.8426963999999999E-8</v>
      </c>
      <c r="BA2449" s="157">
        <v>1.0498795000000001E-12</v>
      </c>
      <c r="BB2449" s="157">
        <v>0</v>
      </c>
      <c r="BC2449" s="157">
        <v>0</v>
      </c>
      <c r="BD2449" s="157">
        <v>0</v>
      </c>
      <c r="BE2449" s="157">
        <v>1.0342069000000001E-5</v>
      </c>
      <c r="BF2449" s="157">
        <v>0</v>
      </c>
      <c r="BG2449" s="157">
        <v>1.2046806E-8</v>
      </c>
      <c r="BH2449" s="157">
        <v>5.7333145000000001E-9</v>
      </c>
      <c r="BI2449" s="157">
        <v>7.3332918000000004E-13</v>
      </c>
      <c r="BJ2449" s="157">
        <v>0</v>
      </c>
      <c r="BK2449" s="157">
        <v>0</v>
      </c>
      <c r="BL2449" s="157">
        <v>0</v>
      </c>
      <c r="BM2449" s="157">
        <v>0</v>
      </c>
      <c r="BN2449" s="157">
        <v>0</v>
      </c>
      <c r="BO2449" s="157">
        <v>1.0436905000000001E-9</v>
      </c>
      <c r="BP2449" s="157">
        <v>0</v>
      </c>
      <c r="BQ2449" s="157">
        <v>0</v>
      </c>
      <c r="BR2449" s="157">
        <v>0</v>
      </c>
      <c r="BS2449" s="157">
        <v>0</v>
      </c>
      <c r="BT2449" s="157">
        <v>0</v>
      </c>
      <c r="BU2449"/>
      <c r="BV2449" s="155">
        <v>6.8915522999999995E-4</v>
      </c>
      <c r="BW2449" s="155">
        <v>8.3054317999999998E-5</v>
      </c>
      <c r="BX2449" s="155">
        <v>3.8265918000000002E-4</v>
      </c>
      <c r="BY2449" s="155">
        <v>5.8758383999999997E-9</v>
      </c>
      <c r="BZ2449" s="155">
        <v>6.8414698000000002E-5</v>
      </c>
      <c r="CA2449" s="155">
        <v>0</v>
      </c>
      <c r="CB2449" s="155">
        <v>1.4888993999999999E-4</v>
      </c>
      <c r="CC2449" s="155">
        <v>0</v>
      </c>
      <c r="CD2449" s="155">
        <v>0</v>
      </c>
      <c r="CE2449" s="155">
        <v>1.3553351000000001E-9</v>
      </c>
      <c r="CF2449" s="155">
        <v>0</v>
      </c>
      <c r="CG2449" s="155">
        <v>7.3854047999999999E-7</v>
      </c>
      <c r="CH2449" s="155">
        <v>0</v>
      </c>
      <c r="CI2449" s="155">
        <v>5.3913181000000004E-6</v>
      </c>
      <c r="CJ2449" s="155">
        <v>0</v>
      </c>
      <c r="CK2449" s="155">
        <v>0</v>
      </c>
      <c r="CL2449" s="155">
        <v>0</v>
      </c>
      <c r="CM2449"/>
      <c r="CN2449" s="284">
        <v>0</v>
      </c>
      <c r="CO2449" s="284">
        <v>13.723915999999999</v>
      </c>
      <c r="CP2449" s="285">
        <v>0</v>
      </c>
      <c r="CQ2449" s="284">
        <v>5.6824554999999999E-2</v>
      </c>
      <c r="CR2449" s="284">
        <v>0</v>
      </c>
      <c r="CS2449" s="284">
        <v>0</v>
      </c>
      <c r="CT2449" s="284">
        <v>3.4726111E-3</v>
      </c>
      <c r="CU2449" s="284">
        <v>0</v>
      </c>
      <c r="CV2449" s="284">
        <v>3.8469941999999999E-3</v>
      </c>
      <c r="CW2449" s="284">
        <v>2.5053574E-4</v>
      </c>
      <c r="CX2449"/>
      <c r="CY2449"/>
      <c r="CZ2449"/>
      <c r="DA2449"/>
      <c r="DB2449" s="212"/>
      <c r="DC2449" s="48"/>
      <c r="DD2449" s="48"/>
      <c r="DE2449" s="48"/>
      <c r="DF2449" s="48"/>
      <c r="DG2449" s="48"/>
      <c r="DH2449" s="48"/>
      <c r="DI2449" s="48"/>
      <c r="DJ2449" s="48"/>
      <c r="DK2449" s="48"/>
      <c r="DL2449" s="48"/>
    </row>
    <row r="2450" spans="1:116" ht="14.4">
      <c r="A2450" t="s">
        <v>3320</v>
      </c>
      <c r="B2450" s="150" t="s">
        <v>325</v>
      </c>
      <c r="C2450" s="151" t="str">
        <f t="shared" si="609"/>
        <v>M.020.22.123</v>
      </c>
      <c r="D2450" s="54" t="s">
        <v>1537</v>
      </c>
      <c r="E2450" s="150" t="s">
        <v>352</v>
      </c>
      <c r="F2450" s="153" t="str">
        <f t="shared" si="610"/>
        <v>Gourmet fish Obsolete</v>
      </c>
      <c r="G2450" s="154">
        <f t="shared" si="608"/>
        <v>0</v>
      </c>
      <c r="H2450"/>
      <c r="I2450"/>
      <c r="J2450" s="227">
        <f t="shared" si="611"/>
        <v>0</v>
      </c>
      <c r="K2450"/>
      <c r="L2450" s="280">
        <f t="shared" si="612"/>
        <v>0</v>
      </c>
      <c r="M2450" s="280">
        <f t="shared" si="613"/>
        <v>0</v>
      </c>
      <c r="N2450" s="281">
        <f t="shared" si="614"/>
        <v>0</v>
      </c>
      <c r="O2450" s="280">
        <v>0</v>
      </c>
      <c r="P2450" s="286">
        <v>0</v>
      </c>
      <c r="Q2450" s="219">
        <v>0</v>
      </c>
      <c r="R2450" s="219">
        <v>0</v>
      </c>
      <c r="S2450" s="219">
        <v>0</v>
      </c>
      <c r="T2450" s="219">
        <v>0</v>
      </c>
      <c r="U2450" s="286">
        <v>0</v>
      </c>
      <c r="V2450" s="286">
        <v>0</v>
      </c>
      <c r="W2450" s="219">
        <v>0</v>
      </c>
      <c r="X2450" s="219">
        <v>0</v>
      </c>
      <c r="Y2450" s="219">
        <v>0</v>
      </c>
      <c r="Z2450" s="219">
        <v>0</v>
      </c>
      <c r="AA2450" s="219">
        <v>0</v>
      </c>
      <c r="AB2450" s="219">
        <v>0</v>
      </c>
      <c r="AC2450"/>
      <c r="AD2450" s="227">
        <f t="shared" si="618"/>
        <v>0</v>
      </c>
      <c r="AE2450" s="227">
        <f t="shared" si="619"/>
        <v>0</v>
      </c>
      <c r="AF2450" s="227">
        <f t="shared" si="620"/>
        <v>0</v>
      </c>
      <c r="AG2450" s="227">
        <f t="shared" si="621"/>
        <v>0</v>
      </c>
      <c r="AH2450" s="227">
        <f t="shared" si="622"/>
        <v>0</v>
      </c>
      <c r="AI2450"/>
      <c r="AJ2450">
        <v>0</v>
      </c>
      <c r="AK2450" s="155">
        <v>0</v>
      </c>
      <c r="AL2450" s="155">
        <v>0</v>
      </c>
      <c r="AM2450" s="155">
        <v>0</v>
      </c>
      <c r="AN2450" s="155">
        <v>0</v>
      </c>
      <c r="AO2450" s="155">
        <v>0</v>
      </c>
      <c r="AP2450" s="155">
        <v>0</v>
      </c>
      <c r="AQ2450"/>
      <c r="AR2450" s="156">
        <v>0</v>
      </c>
      <c r="AS2450" s="156">
        <v>0</v>
      </c>
      <c r="AT2450" s="156">
        <v>0</v>
      </c>
      <c r="AU2450" s="156">
        <v>0</v>
      </c>
      <c r="AV2450" s="282">
        <f t="shared" si="615"/>
        <v>0</v>
      </c>
      <c r="AW2450" s="282">
        <f t="shared" si="616"/>
        <v>0</v>
      </c>
      <c r="AX2450" s="283">
        <f t="shared" si="617"/>
        <v>0</v>
      </c>
      <c r="AY2450" s="157">
        <v>0</v>
      </c>
      <c r="AZ2450" s="157">
        <v>0</v>
      </c>
      <c r="BA2450" s="157">
        <v>0</v>
      </c>
      <c r="BB2450" s="157">
        <v>0</v>
      </c>
      <c r="BC2450" s="157">
        <v>0</v>
      </c>
      <c r="BD2450" s="157">
        <v>0</v>
      </c>
      <c r="BE2450" s="157">
        <v>0</v>
      </c>
      <c r="BF2450" s="157">
        <v>0</v>
      </c>
      <c r="BG2450" s="157">
        <v>0</v>
      </c>
      <c r="BH2450" s="157">
        <v>0</v>
      </c>
      <c r="BI2450" s="157">
        <v>0</v>
      </c>
      <c r="BJ2450" s="157">
        <v>0</v>
      </c>
      <c r="BK2450" s="157">
        <v>0</v>
      </c>
      <c r="BL2450" s="157">
        <v>0</v>
      </c>
      <c r="BM2450" s="157">
        <v>0</v>
      </c>
      <c r="BN2450" s="157">
        <v>0</v>
      </c>
      <c r="BO2450" s="157">
        <v>0</v>
      </c>
      <c r="BP2450" s="157">
        <v>0</v>
      </c>
      <c r="BQ2450" s="157">
        <v>0</v>
      </c>
      <c r="BR2450" s="157">
        <v>0</v>
      </c>
      <c r="BS2450" s="157">
        <v>0</v>
      </c>
      <c r="BT2450" s="157">
        <v>0</v>
      </c>
      <c r="BU2450"/>
      <c r="BV2450" s="155">
        <v>0</v>
      </c>
      <c r="BW2450" s="155">
        <v>0</v>
      </c>
      <c r="BX2450" s="155">
        <v>0</v>
      </c>
      <c r="BY2450" s="155">
        <v>0</v>
      </c>
      <c r="BZ2450" s="155">
        <v>0</v>
      </c>
      <c r="CA2450" s="155">
        <v>0</v>
      </c>
      <c r="CB2450" s="155">
        <v>0</v>
      </c>
      <c r="CC2450" s="155">
        <v>0</v>
      </c>
      <c r="CD2450" s="155">
        <v>0</v>
      </c>
      <c r="CE2450" s="155">
        <v>0</v>
      </c>
      <c r="CF2450" s="155">
        <v>0</v>
      </c>
      <c r="CG2450" s="155">
        <v>0</v>
      </c>
      <c r="CH2450" s="155">
        <v>0</v>
      </c>
      <c r="CI2450" s="155">
        <v>0</v>
      </c>
      <c r="CJ2450" s="155">
        <v>0</v>
      </c>
      <c r="CK2450" s="155">
        <v>0</v>
      </c>
      <c r="CL2450" s="155">
        <v>0</v>
      </c>
      <c r="CM2450"/>
      <c r="CN2450" s="284">
        <v>0</v>
      </c>
      <c r="CO2450" s="284">
        <v>0</v>
      </c>
      <c r="CP2450" s="285">
        <v>0</v>
      </c>
      <c r="CQ2450" s="284">
        <v>0</v>
      </c>
      <c r="CR2450" s="284">
        <v>0</v>
      </c>
      <c r="CS2450" s="284">
        <v>0</v>
      </c>
      <c r="CT2450" s="284">
        <v>0</v>
      </c>
      <c r="CU2450" s="284">
        <v>0</v>
      </c>
      <c r="CV2450" s="284">
        <v>0</v>
      </c>
      <c r="CW2450" s="284">
        <v>0</v>
      </c>
      <c r="CX2450"/>
      <c r="CY2450"/>
      <c r="CZ2450"/>
      <c r="DA2450"/>
      <c r="DB2450" s="212"/>
      <c r="DC2450" s="48"/>
      <c r="DD2450" s="48"/>
      <c r="DE2450" s="48"/>
      <c r="DF2450" s="48"/>
      <c r="DG2450" s="48"/>
      <c r="DH2450" s="48"/>
      <c r="DI2450" s="48"/>
      <c r="DJ2450" s="48"/>
      <c r="DK2450" s="48"/>
      <c r="DL2450" s="48"/>
    </row>
    <row r="2451" spans="1:116" ht="14.4">
      <c r="B2451" s="150"/>
      <c r="C2451" s="151"/>
      <c r="D2451" s="51" t="s">
        <v>1411</v>
      </c>
      <c r="E2451" s="150"/>
      <c r="F2451"/>
      <c r="G2451"/>
      <c r="H2451"/>
      <c r="I2451"/>
      <c r="J2451"/>
      <c r="K2451"/>
      <c r="L2451"/>
      <c r="M2451"/>
      <c r="N2451" s="174"/>
      <c r="O2451"/>
      <c r="P2451" s="53"/>
      <c r="Q2451"/>
      <c r="R2451"/>
      <c r="S2451"/>
      <c r="T2451"/>
      <c r="U2451" s="53"/>
      <c r="V2451" s="53"/>
      <c r="W2451"/>
      <c r="X2451"/>
      <c r="Y2451"/>
      <c r="Z2451"/>
      <c r="AA2451"/>
      <c r="AB2451"/>
      <c r="AC2451"/>
      <c r="AD2451"/>
      <c r="AE2451"/>
      <c r="AF2451"/>
      <c r="AG2451"/>
      <c r="AH2451"/>
      <c r="AI2451"/>
      <c r="AJ2451"/>
      <c r="AK2451"/>
      <c r="AL2451"/>
      <c r="AM2451"/>
      <c r="AN2451"/>
      <c r="AO2451"/>
      <c r="AP2451"/>
      <c r="AQ2451"/>
      <c r="AR2451"/>
      <c r="AS2451"/>
      <c r="AT2451"/>
      <c r="AU2451"/>
      <c r="AX2451" s="19"/>
      <c r="AY2451"/>
      <c r="AZ2451"/>
      <c r="BA2451"/>
      <c r="BB2451"/>
      <c r="BC2451"/>
      <c r="BD2451"/>
      <c r="BE2451"/>
      <c r="BF2451"/>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c r="CP2451" s="117"/>
      <c r="CQ2451"/>
      <c r="CR2451"/>
      <c r="CS2451"/>
      <c r="CT2451"/>
      <c r="CU2451"/>
      <c r="CV2451"/>
      <c r="CW2451"/>
      <c r="CX2451"/>
      <c r="CY2451"/>
      <c r="CZ2451"/>
      <c r="DA2451"/>
      <c r="DB2451" s="212"/>
      <c r="DC2451" s="48"/>
      <c r="DD2451" s="48"/>
      <c r="DE2451" s="48"/>
      <c r="DF2451" s="48"/>
      <c r="DG2451" s="48"/>
      <c r="DH2451" s="48"/>
      <c r="DI2451" s="48"/>
      <c r="DJ2451" s="48"/>
      <c r="DK2451" s="48"/>
      <c r="DL2451" s="48"/>
    </row>
    <row r="2452" spans="1:116" ht="14.4">
      <c r="A2452" t="s">
        <v>3321</v>
      </c>
      <c r="B2452" s="150" t="s">
        <v>325</v>
      </c>
      <c r="C2452" s="151" t="str">
        <f t="shared" si="609"/>
        <v>M.020.23.101</v>
      </c>
      <c r="D2452" s="54" t="s">
        <v>1411</v>
      </c>
      <c r="E2452" s="150" t="s">
        <v>352</v>
      </c>
      <c r="F2452" s="153" t="str">
        <f t="shared" si="610"/>
        <v>Minced beef shallow fried, meat packaging per 1 kg NL</v>
      </c>
      <c r="G2452" s="154">
        <f t="shared" si="608"/>
        <v>18.983002000000003</v>
      </c>
      <c r="H2452"/>
      <c r="I2452"/>
      <c r="J2452" s="227">
        <f t="shared" si="611"/>
        <v>3.6967223145883503</v>
      </c>
      <c r="K2452"/>
      <c r="L2452" s="280">
        <f t="shared" si="612"/>
        <v>7.6784335E-7</v>
      </c>
      <c r="M2452" s="280">
        <f t="shared" si="613"/>
        <v>0.78271519474500006</v>
      </c>
      <c r="N2452" s="281">
        <f t="shared" si="614"/>
        <v>6.6556052000000004E-2</v>
      </c>
      <c r="O2452" s="280">
        <v>2.8474503000000002</v>
      </c>
      <c r="P2452" s="286">
        <v>0.61581131</v>
      </c>
      <c r="Q2452" s="219">
        <v>5.2227330000000002E-2</v>
      </c>
      <c r="R2452" s="219">
        <v>0</v>
      </c>
      <c r="S2452" s="219">
        <v>0</v>
      </c>
      <c r="T2452" s="219">
        <v>0</v>
      </c>
      <c r="U2452" s="286">
        <v>7.6784335E-7</v>
      </c>
      <c r="V2452" s="286">
        <v>1.8804744999999999E-5</v>
      </c>
      <c r="W2452" s="219">
        <v>0</v>
      </c>
      <c r="X2452" s="219">
        <v>0</v>
      </c>
      <c r="Y2452" s="219">
        <v>0</v>
      </c>
      <c r="Z2452" s="219">
        <v>0.11465775</v>
      </c>
      <c r="AA2452" s="219">
        <v>6.6556052000000004E-2</v>
      </c>
      <c r="AB2452" s="219">
        <v>0</v>
      </c>
      <c r="AC2452"/>
      <c r="AD2452" s="227">
        <f t="shared" si="618"/>
        <v>2.8474503000000002</v>
      </c>
      <c r="AE2452" s="227">
        <f t="shared" si="619"/>
        <v>0.66805821258835008</v>
      </c>
      <c r="AF2452" s="227">
        <f t="shared" si="620"/>
        <v>0.73461349674500009</v>
      </c>
      <c r="AG2452" s="227">
        <f t="shared" si="621"/>
        <v>0.78271519474500006</v>
      </c>
      <c r="AH2452" s="227">
        <f t="shared" si="622"/>
        <v>0</v>
      </c>
      <c r="AI2452"/>
      <c r="AJ2452">
        <v>0</v>
      </c>
      <c r="AK2452" s="155">
        <v>0</v>
      </c>
      <c r="AL2452" s="155">
        <v>0</v>
      </c>
      <c r="AM2452" s="155">
        <v>0</v>
      </c>
      <c r="AN2452" s="155">
        <v>0</v>
      </c>
      <c r="AO2452" s="155">
        <v>0</v>
      </c>
      <c r="AP2452" s="155">
        <v>0</v>
      </c>
      <c r="AQ2452"/>
      <c r="AR2452" s="156">
        <v>0.51298085000000004</v>
      </c>
      <c r="AS2452" s="156">
        <v>0.48038311</v>
      </c>
      <c r="AT2452" s="156">
        <v>3.2597741999999999E-2</v>
      </c>
      <c r="AU2452" s="156">
        <v>0</v>
      </c>
      <c r="AV2452" s="282">
        <f t="shared" si="615"/>
        <v>2.8799947E-5</v>
      </c>
      <c r="AW2452" s="282">
        <f t="shared" si="616"/>
        <v>1.205537801336E-7</v>
      </c>
      <c r="AX2452" s="283">
        <f t="shared" si="617"/>
        <v>0</v>
      </c>
      <c r="AY2452" s="157">
        <v>1.7616226E-5</v>
      </c>
      <c r="AZ2452" s="157">
        <v>5.3152404999999998E-8</v>
      </c>
      <c r="BA2452" s="157">
        <v>1.4521996E-12</v>
      </c>
      <c r="BB2452" s="157">
        <v>0</v>
      </c>
      <c r="BC2452" s="157">
        <v>0</v>
      </c>
      <c r="BD2452" s="157">
        <v>0</v>
      </c>
      <c r="BE2452" s="157">
        <v>1.1183721E-5</v>
      </c>
      <c r="BF2452" s="157">
        <v>0</v>
      </c>
      <c r="BG2452" s="157">
        <v>1.3027190999999999E-8</v>
      </c>
      <c r="BH2452" s="157">
        <v>2.1492981999999999E-9</v>
      </c>
      <c r="BI2452" s="157">
        <v>1.4850734E-11</v>
      </c>
      <c r="BJ2452" s="157">
        <v>0</v>
      </c>
      <c r="BK2452" s="157">
        <v>0</v>
      </c>
      <c r="BL2452" s="157">
        <v>0</v>
      </c>
      <c r="BM2452" s="157">
        <v>0</v>
      </c>
      <c r="BN2452" s="157">
        <v>0</v>
      </c>
      <c r="BO2452" s="157">
        <v>5.2208582999999997E-8</v>
      </c>
      <c r="BP2452" s="157">
        <v>0</v>
      </c>
      <c r="BQ2452" s="157">
        <v>0</v>
      </c>
      <c r="BR2452" s="157">
        <v>0</v>
      </c>
      <c r="BS2452" s="157">
        <v>0</v>
      </c>
      <c r="BT2452" s="157">
        <v>0</v>
      </c>
      <c r="BU2452"/>
      <c r="BV2452" s="155">
        <v>7.9168475E-4</v>
      </c>
      <c r="BW2452" s="155">
        <v>8.9813394E-5</v>
      </c>
      <c r="BX2452" s="155">
        <v>5.2929645999999996E-4</v>
      </c>
      <c r="BY2452" s="155">
        <v>2.2027273999999999E-9</v>
      </c>
      <c r="BZ2452" s="155">
        <v>7.3982379999999997E-5</v>
      </c>
      <c r="CA2452" s="155">
        <v>0</v>
      </c>
      <c r="CB2452" s="155">
        <v>5.5815686999999999E-5</v>
      </c>
      <c r="CC2452" s="155">
        <v>0</v>
      </c>
      <c r="CD2452" s="155">
        <v>0</v>
      </c>
      <c r="CE2452" s="155">
        <v>5.0808642000000003E-10</v>
      </c>
      <c r="CF2452" s="155">
        <v>0</v>
      </c>
      <c r="CG2452" s="155">
        <v>3.6944048000000002E-5</v>
      </c>
      <c r="CH2452" s="155">
        <v>0</v>
      </c>
      <c r="CI2452" s="155">
        <v>5.8300711000000001E-6</v>
      </c>
      <c r="CJ2452" s="155">
        <v>0</v>
      </c>
      <c r="CK2452" s="155">
        <v>0</v>
      </c>
      <c r="CL2452" s="155">
        <v>0</v>
      </c>
      <c r="CM2452"/>
      <c r="CN2452" s="284">
        <v>0</v>
      </c>
      <c r="CO2452" s="284">
        <v>18.983001999999999</v>
      </c>
      <c r="CP2452" s="285">
        <v>0</v>
      </c>
      <c r="CQ2452" s="284">
        <v>6.1449016000000002E-2</v>
      </c>
      <c r="CR2452" s="284">
        <v>0</v>
      </c>
      <c r="CS2452" s="284">
        <v>0</v>
      </c>
      <c r="CT2452" s="284">
        <v>3.7552169999999999E-3</v>
      </c>
      <c r="CU2452" s="284">
        <v>0</v>
      </c>
      <c r="CV2452" s="284">
        <v>1.4421567E-3</v>
      </c>
      <c r="CW2452" s="284">
        <v>5.0736284999999999E-3</v>
      </c>
      <c r="CX2452"/>
      <c r="CY2452"/>
      <c r="CZ2452"/>
      <c r="DA2452"/>
      <c r="DB2452" s="212"/>
      <c r="DC2452" s="48"/>
      <c r="DD2452" s="48"/>
      <c r="DE2452" s="48"/>
      <c r="DF2452" s="48"/>
      <c r="DG2452" s="48"/>
      <c r="DH2452" s="48"/>
      <c r="DI2452" s="48"/>
      <c r="DJ2452" s="48"/>
      <c r="DK2452" s="48"/>
      <c r="DL2452" s="48"/>
    </row>
    <row r="2453" spans="1:116" ht="14.4">
      <c r="A2453" t="s">
        <v>3322</v>
      </c>
      <c r="B2453" s="150" t="s">
        <v>325</v>
      </c>
      <c r="C2453" s="151" t="str">
        <f t="shared" si="609"/>
        <v>M.020.23.102</v>
      </c>
      <c r="D2453" s="54" t="s">
        <v>1411</v>
      </c>
      <c r="E2453" s="150" t="s">
        <v>352</v>
      </c>
      <c r="F2453" s="153" t="str">
        <f t="shared" si="610"/>
        <v>Beef roast, meat packaging per 1 kg NL</v>
      </c>
      <c r="G2453" s="154">
        <f t="shared" si="608"/>
        <v>22.825465999999999</v>
      </c>
      <c r="H2453"/>
      <c r="I2453"/>
      <c r="J2453" s="227">
        <f t="shared" si="611"/>
        <v>4.43379275764112</v>
      </c>
      <c r="K2453"/>
      <c r="L2453" s="280">
        <f t="shared" si="612"/>
        <v>9.4136212000000002E-7</v>
      </c>
      <c r="M2453" s="280">
        <f t="shared" si="613"/>
        <v>0.9299213702789999</v>
      </c>
      <c r="N2453" s="281">
        <f t="shared" si="614"/>
        <v>8.0050546E-2</v>
      </c>
      <c r="O2453" s="280">
        <v>3.4238198999999998</v>
      </c>
      <c r="P2453" s="286">
        <v>0.72931362</v>
      </c>
      <c r="Q2453" s="219">
        <v>6.4029766000000002E-2</v>
      </c>
      <c r="R2453" s="219">
        <v>0</v>
      </c>
      <c r="S2453" s="219">
        <v>0</v>
      </c>
      <c r="T2453" s="219">
        <v>0</v>
      </c>
      <c r="U2453" s="286">
        <v>9.4136212000000002E-7</v>
      </c>
      <c r="V2453" s="286">
        <v>2.3054279E-5</v>
      </c>
      <c r="W2453" s="219">
        <v>0</v>
      </c>
      <c r="X2453" s="219">
        <v>0</v>
      </c>
      <c r="Y2453" s="219">
        <v>0</v>
      </c>
      <c r="Z2453" s="219">
        <v>0.13655492999999999</v>
      </c>
      <c r="AA2453" s="219">
        <v>8.0050546E-2</v>
      </c>
      <c r="AB2453" s="219">
        <v>0</v>
      </c>
      <c r="AC2453"/>
      <c r="AD2453" s="227">
        <f t="shared" si="618"/>
        <v>3.4238198999999998</v>
      </c>
      <c r="AE2453" s="227">
        <f t="shared" si="619"/>
        <v>0.79336738164111997</v>
      </c>
      <c r="AF2453" s="227">
        <f t="shared" si="620"/>
        <v>0.873416986279</v>
      </c>
      <c r="AG2453" s="227">
        <f t="shared" si="621"/>
        <v>0.9299213702789999</v>
      </c>
      <c r="AH2453" s="227">
        <f t="shared" si="622"/>
        <v>0</v>
      </c>
      <c r="AI2453"/>
      <c r="AJ2453">
        <v>0</v>
      </c>
      <c r="AK2453" s="155">
        <v>0</v>
      </c>
      <c r="AL2453" s="155">
        <v>0</v>
      </c>
      <c r="AM2453" s="155">
        <v>0</v>
      </c>
      <c r="AN2453" s="155">
        <v>0</v>
      </c>
      <c r="AO2453" s="155">
        <v>0</v>
      </c>
      <c r="AP2453" s="155">
        <v>0</v>
      </c>
      <c r="AQ2453"/>
      <c r="AR2453" s="156">
        <v>0.61322781000000004</v>
      </c>
      <c r="AS2453" s="156">
        <v>0.57424341999999995</v>
      </c>
      <c r="AT2453" s="156">
        <v>3.8984394999999998E-2</v>
      </c>
      <c r="AU2453" s="156">
        <v>0</v>
      </c>
      <c r="AV2453" s="282">
        <f t="shared" si="615"/>
        <v>3.4427063E-5</v>
      </c>
      <c r="AW2453" s="282">
        <f t="shared" si="616"/>
        <v>1.441730572361E-7</v>
      </c>
      <c r="AX2453" s="283">
        <f t="shared" si="617"/>
        <v>0</v>
      </c>
      <c r="AY2453" s="157">
        <v>2.1182031999999999E-5</v>
      </c>
      <c r="AZ2453" s="157">
        <v>6.3911304E-8</v>
      </c>
      <c r="BA2453" s="157">
        <v>1.7461480999999999E-12</v>
      </c>
      <c r="BB2453" s="157">
        <v>0</v>
      </c>
      <c r="BC2453" s="157">
        <v>0</v>
      </c>
      <c r="BD2453" s="157">
        <v>0</v>
      </c>
      <c r="BE2453" s="157">
        <v>1.3245030999999999E-5</v>
      </c>
      <c r="BF2453" s="157">
        <v>0</v>
      </c>
      <c r="BG2453" s="157">
        <v>1.5428278E-8</v>
      </c>
      <c r="BH2453" s="157">
        <v>2.6350009E-9</v>
      </c>
      <c r="BI2453" s="157">
        <v>1.7420188000000002E-11</v>
      </c>
      <c r="BJ2453" s="157">
        <v>0</v>
      </c>
      <c r="BK2453" s="157">
        <v>0</v>
      </c>
      <c r="BL2453" s="157">
        <v>0</v>
      </c>
      <c r="BM2453" s="157">
        <v>0</v>
      </c>
      <c r="BN2453" s="157">
        <v>0</v>
      </c>
      <c r="BO2453" s="157">
        <v>6.2179307999999996E-8</v>
      </c>
      <c r="BP2453" s="157">
        <v>0</v>
      </c>
      <c r="BQ2453" s="157">
        <v>0</v>
      </c>
      <c r="BR2453" s="157">
        <v>0</v>
      </c>
      <c r="BS2453" s="157">
        <v>0</v>
      </c>
      <c r="BT2453" s="157">
        <v>0</v>
      </c>
      <c r="BU2453"/>
      <c r="BV2453" s="155">
        <v>9.4975664E-4</v>
      </c>
      <c r="BW2453" s="155">
        <v>1.0636720999999999E-4</v>
      </c>
      <c r="BX2453" s="155">
        <v>6.3643455000000004E-4</v>
      </c>
      <c r="BY2453" s="155">
        <v>2.7005041E-9</v>
      </c>
      <c r="BZ2453" s="155">
        <v>8.7618328000000004E-5</v>
      </c>
      <c r="CA2453" s="155">
        <v>0</v>
      </c>
      <c r="CB2453" s="155">
        <v>6.8429027000000006E-5</v>
      </c>
      <c r="CC2453" s="155">
        <v>0</v>
      </c>
      <c r="CD2453" s="155">
        <v>0</v>
      </c>
      <c r="CE2453" s="155">
        <v>6.2290479000000003E-10</v>
      </c>
      <c r="CF2453" s="155">
        <v>0</v>
      </c>
      <c r="CG2453" s="155">
        <v>4.3999572000000001E-5</v>
      </c>
      <c r="CH2453" s="155">
        <v>0</v>
      </c>
      <c r="CI2453" s="155">
        <v>6.9046316000000002E-6</v>
      </c>
      <c r="CJ2453" s="155">
        <v>0</v>
      </c>
      <c r="CK2453" s="155">
        <v>0</v>
      </c>
      <c r="CL2453" s="155">
        <v>0</v>
      </c>
      <c r="CM2453"/>
      <c r="CN2453" s="284">
        <v>0</v>
      </c>
      <c r="CO2453" s="284">
        <v>22.825465999999999</v>
      </c>
      <c r="CP2453" s="285">
        <v>0</v>
      </c>
      <c r="CQ2453" s="284">
        <v>7.2774896000000006E-2</v>
      </c>
      <c r="CR2453" s="284">
        <v>0</v>
      </c>
      <c r="CS2453" s="284">
        <v>0</v>
      </c>
      <c r="CT2453" s="284">
        <v>4.4473539000000001E-3</v>
      </c>
      <c r="CU2453" s="284">
        <v>0</v>
      </c>
      <c r="CV2453" s="284">
        <v>1.7680580999999999E-3</v>
      </c>
      <c r="CW2453" s="284">
        <v>5.9514605000000002E-3</v>
      </c>
      <c r="CX2453"/>
      <c r="CY2453"/>
      <c r="CZ2453"/>
      <c r="DA2453"/>
      <c r="DB2453" s="212"/>
      <c r="DC2453" s="48"/>
      <c r="DD2453" s="48"/>
      <c r="DE2453" s="48"/>
      <c r="DF2453" s="48"/>
      <c r="DG2453" s="48"/>
      <c r="DH2453" s="48"/>
      <c r="DI2453" s="48"/>
      <c r="DJ2453" s="48"/>
      <c r="DK2453" s="48"/>
      <c r="DL2453" s="48"/>
    </row>
    <row r="2454" spans="1:116" ht="14.4">
      <c r="A2454" t="s">
        <v>3323</v>
      </c>
      <c r="B2454" s="150" t="s">
        <v>325</v>
      </c>
      <c r="C2454" s="151" t="str">
        <f t="shared" si="609"/>
        <v>M.020.23.103</v>
      </c>
      <c r="D2454" s="54" t="s">
        <v>1411</v>
      </c>
      <c r="E2454" s="150" t="s">
        <v>352</v>
      </c>
      <c r="F2454" s="153" t="str">
        <f t="shared" si="610"/>
        <v>Beef frying steak, meat packaging per 1 kg NL</v>
      </c>
      <c r="G2454" s="154">
        <f t="shared" si="608"/>
        <v>18.648375333333334</v>
      </c>
      <c r="H2454"/>
      <c r="I2454"/>
      <c r="J2454" s="227">
        <f t="shared" si="611"/>
        <v>3.6174091778039301</v>
      </c>
      <c r="K2454"/>
      <c r="L2454" s="280">
        <f t="shared" si="612"/>
        <v>7.7365792999999996E-7</v>
      </c>
      <c r="M2454" s="280">
        <f t="shared" si="613"/>
        <v>0.75490994414599999</v>
      </c>
      <c r="N2454" s="281">
        <f t="shared" si="614"/>
        <v>6.5242159999999993E-2</v>
      </c>
      <c r="O2454" s="280">
        <v>2.7972562999999999</v>
      </c>
      <c r="P2454" s="219">
        <v>0.59299369000000002</v>
      </c>
      <c r="Q2454" s="219">
        <v>5.2622826999999997E-2</v>
      </c>
      <c r="R2454" s="219">
        <v>0</v>
      </c>
      <c r="S2454" s="219">
        <v>0</v>
      </c>
      <c r="T2454" s="219">
        <v>0</v>
      </c>
      <c r="U2454" s="286">
        <v>7.7365792999999996E-7</v>
      </c>
      <c r="V2454" s="286">
        <v>1.8947145999999999E-5</v>
      </c>
      <c r="W2454" s="219">
        <v>0</v>
      </c>
      <c r="X2454" s="219">
        <v>0</v>
      </c>
      <c r="Y2454" s="219">
        <v>0</v>
      </c>
      <c r="Z2454" s="219">
        <v>0.10927447999999999</v>
      </c>
      <c r="AA2454" s="219">
        <v>6.5242159999999993E-2</v>
      </c>
      <c r="AB2454" s="219">
        <v>0</v>
      </c>
      <c r="AC2454"/>
      <c r="AD2454" s="227">
        <f t="shared" si="618"/>
        <v>2.7972562999999999</v>
      </c>
      <c r="AE2454" s="227">
        <f t="shared" si="619"/>
        <v>0.64563623780393009</v>
      </c>
      <c r="AF2454" s="227">
        <f t="shared" si="620"/>
        <v>0.71087762414599998</v>
      </c>
      <c r="AG2454" s="227">
        <f t="shared" si="621"/>
        <v>0.75490994414599999</v>
      </c>
      <c r="AH2454" s="227">
        <f t="shared" si="622"/>
        <v>0</v>
      </c>
      <c r="AI2454"/>
      <c r="AJ2454">
        <v>0</v>
      </c>
      <c r="AK2454" s="155">
        <v>0</v>
      </c>
      <c r="AL2454" s="155">
        <v>0</v>
      </c>
      <c r="AM2454" s="155">
        <v>0</v>
      </c>
      <c r="AN2454" s="155">
        <v>0</v>
      </c>
      <c r="AO2454" s="155">
        <v>0</v>
      </c>
      <c r="AP2454" s="155">
        <v>0</v>
      </c>
      <c r="AQ2454"/>
      <c r="AR2454" s="156">
        <v>0.49984665</v>
      </c>
      <c r="AS2454" s="156">
        <v>0.46829138999999997</v>
      </c>
      <c r="AT2454" s="156">
        <v>3.1555259000000002E-2</v>
      </c>
      <c r="AU2454" s="156">
        <v>0</v>
      </c>
      <c r="AV2454" s="282">
        <f t="shared" si="615"/>
        <v>2.8075023000000001E-5</v>
      </c>
      <c r="AW2454" s="282">
        <f t="shared" si="616"/>
        <v>1.1669844243869999E-7</v>
      </c>
      <c r="AX2454" s="283">
        <f t="shared" si="617"/>
        <v>0</v>
      </c>
      <c r="AY2454" s="157">
        <v>1.7305692000000001E-5</v>
      </c>
      <c r="AZ2454" s="157">
        <v>5.2215451000000003E-8</v>
      </c>
      <c r="BA2454" s="157">
        <v>1.4266007E-12</v>
      </c>
      <c r="BB2454" s="157">
        <v>0</v>
      </c>
      <c r="BC2454" s="157">
        <v>0</v>
      </c>
      <c r="BD2454" s="157">
        <v>0</v>
      </c>
      <c r="BE2454" s="157">
        <v>1.0769331E-5</v>
      </c>
      <c r="BF2454" s="157">
        <v>0</v>
      </c>
      <c r="BG2454" s="157">
        <v>1.2544496000000001E-8</v>
      </c>
      <c r="BH2454" s="157">
        <v>2.165574E-9</v>
      </c>
      <c r="BI2454" s="157">
        <v>1.4144838E-11</v>
      </c>
      <c r="BJ2454" s="157">
        <v>0</v>
      </c>
      <c r="BK2454" s="157">
        <v>0</v>
      </c>
      <c r="BL2454" s="157">
        <v>0</v>
      </c>
      <c r="BM2454" s="157">
        <v>0</v>
      </c>
      <c r="BN2454" s="157">
        <v>0</v>
      </c>
      <c r="BO2454" s="157">
        <v>4.9757349999999999E-8</v>
      </c>
      <c r="BP2454" s="157">
        <v>0</v>
      </c>
      <c r="BQ2454" s="157">
        <v>0</v>
      </c>
      <c r="BR2454" s="157">
        <v>0</v>
      </c>
      <c r="BS2454" s="157">
        <v>0</v>
      </c>
      <c r="BT2454" s="157">
        <v>0</v>
      </c>
      <c r="BU2454"/>
      <c r="BV2454" s="155">
        <v>7.7475747999999997E-4</v>
      </c>
      <c r="BW2454" s="155">
        <v>8.6485542999999995E-5</v>
      </c>
      <c r="BX2454" s="155">
        <v>5.1996618999999996E-4</v>
      </c>
      <c r="BY2454" s="155">
        <v>2.2194078E-9</v>
      </c>
      <c r="BZ2454" s="155">
        <v>7.1241115000000006E-5</v>
      </c>
      <c r="CA2454" s="155">
        <v>0</v>
      </c>
      <c r="CB2454" s="155">
        <v>5.6238357000000003E-5</v>
      </c>
      <c r="CC2454" s="155">
        <v>0</v>
      </c>
      <c r="CD2454" s="155">
        <v>0</v>
      </c>
      <c r="CE2454" s="155">
        <v>5.1193395000000003E-10</v>
      </c>
      <c r="CF2454" s="155">
        <v>0</v>
      </c>
      <c r="CG2454" s="155">
        <v>3.5209495999999998E-5</v>
      </c>
      <c r="CH2454" s="155">
        <v>0</v>
      </c>
      <c r="CI2454" s="155">
        <v>5.6140498000000002E-6</v>
      </c>
      <c r="CJ2454" s="155">
        <v>0</v>
      </c>
      <c r="CK2454" s="155">
        <v>0</v>
      </c>
      <c r="CL2454" s="155">
        <v>0</v>
      </c>
      <c r="CM2454"/>
      <c r="CN2454" s="284">
        <v>0</v>
      </c>
      <c r="CO2454" s="284">
        <v>18.648375999999999</v>
      </c>
      <c r="CP2454" s="285">
        <v>0</v>
      </c>
      <c r="CQ2454" s="284">
        <v>5.9172149E-2</v>
      </c>
      <c r="CR2454" s="284">
        <v>0</v>
      </c>
      <c r="CS2454" s="284">
        <v>0</v>
      </c>
      <c r="CT2454" s="284">
        <v>3.6160750999999999E-3</v>
      </c>
      <c r="CU2454" s="284">
        <v>0</v>
      </c>
      <c r="CV2454" s="284">
        <v>1.4530776000000001E-3</v>
      </c>
      <c r="CW2454" s="284">
        <v>4.8324650000000002E-3</v>
      </c>
      <c r="CX2454"/>
      <c r="CY2454"/>
      <c r="CZ2454"/>
      <c r="DA2454"/>
      <c r="DB2454" s="212"/>
      <c r="DC2454" s="48"/>
      <c r="DD2454" s="48"/>
      <c r="DE2454" s="48"/>
      <c r="DF2454" s="48"/>
      <c r="DG2454" s="48"/>
      <c r="DH2454" s="48"/>
      <c r="DI2454" s="48"/>
      <c r="DJ2454" s="48"/>
      <c r="DK2454" s="48"/>
      <c r="DL2454" s="48"/>
    </row>
    <row r="2455" spans="1:116" ht="14.4">
      <c r="A2455" t="s">
        <v>3324</v>
      </c>
      <c r="B2455" s="150" t="s">
        <v>325</v>
      </c>
      <c r="C2455" s="151" t="str">
        <f t="shared" si="609"/>
        <v>M.020.23.104</v>
      </c>
      <c r="D2455" s="54" t="s">
        <v>1411</v>
      </c>
      <c r="E2455" s="150" t="s">
        <v>352</v>
      </c>
      <c r="F2455" s="153" t="str">
        <f t="shared" si="610"/>
        <v>Chicken fillet, meat packaging per 1 kg NL</v>
      </c>
      <c r="G2455" s="154">
        <f t="shared" si="608"/>
        <v>3.7215454000000001</v>
      </c>
      <c r="H2455"/>
      <c r="I2455"/>
      <c r="J2455" s="227">
        <f t="shared" si="611"/>
        <v>0.89096243400965003</v>
      </c>
      <c r="K2455"/>
      <c r="L2455" s="280">
        <f t="shared" si="612"/>
        <v>2.9983944999999998E-7</v>
      </c>
      <c r="M2455" s="280">
        <f t="shared" si="613"/>
        <v>0.30692873917020003</v>
      </c>
      <c r="N2455" s="281">
        <f t="shared" si="614"/>
        <v>2.5801584999999998E-2</v>
      </c>
      <c r="O2455" s="280">
        <v>0.55823180999999999</v>
      </c>
      <c r="P2455" s="286">
        <v>0.23016465</v>
      </c>
      <c r="Q2455" s="286">
        <v>2.0394543000000001E-2</v>
      </c>
      <c r="R2455" s="286">
        <v>0</v>
      </c>
      <c r="S2455" s="219">
        <v>0</v>
      </c>
      <c r="T2455" s="219">
        <v>0</v>
      </c>
      <c r="U2455" s="286">
        <v>2.9983944999999998E-7</v>
      </c>
      <c r="V2455" s="286">
        <v>7.3431701999999997E-6</v>
      </c>
      <c r="W2455" s="219">
        <v>0</v>
      </c>
      <c r="X2455" s="219">
        <v>0</v>
      </c>
      <c r="Y2455" s="219">
        <v>0</v>
      </c>
      <c r="Z2455" s="219">
        <v>5.6362203E-2</v>
      </c>
      <c r="AA2455" s="219">
        <v>2.5801584999999998E-2</v>
      </c>
      <c r="AB2455" s="219">
        <v>0</v>
      </c>
      <c r="AC2455"/>
      <c r="AD2455" s="227">
        <f t="shared" si="618"/>
        <v>0.55823180999999999</v>
      </c>
      <c r="AE2455" s="227">
        <f t="shared" si="619"/>
        <v>0.25056683600965002</v>
      </c>
      <c r="AF2455" s="227">
        <f t="shared" si="620"/>
        <v>0.27636812117020004</v>
      </c>
      <c r="AG2455" s="227">
        <f t="shared" si="621"/>
        <v>0.30692873917020003</v>
      </c>
      <c r="AH2455" s="227">
        <f t="shared" si="622"/>
        <v>0</v>
      </c>
      <c r="AI2455"/>
      <c r="AJ2455">
        <v>0</v>
      </c>
      <c r="AK2455" s="155">
        <v>0</v>
      </c>
      <c r="AL2455" s="155">
        <v>0</v>
      </c>
      <c r="AM2455" s="155">
        <v>0</v>
      </c>
      <c r="AN2455" s="155">
        <v>0</v>
      </c>
      <c r="AO2455" s="155">
        <v>0</v>
      </c>
      <c r="AP2455" s="155">
        <v>0</v>
      </c>
      <c r="AQ2455"/>
      <c r="AR2455" s="156">
        <v>0.13862983000000001</v>
      </c>
      <c r="AS2455" s="156">
        <v>0.12732851000000001</v>
      </c>
      <c r="AT2455" s="156">
        <v>1.1301323E-2</v>
      </c>
      <c r="AU2455" s="156">
        <v>0</v>
      </c>
      <c r="AV2455" s="282">
        <f t="shared" si="615"/>
        <v>7.6336038000000003E-6</v>
      </c>
      <c r="AW2455" s="282">
        <f t="shared" si="616"/>
        <v>4.179483487272E-8</v>
      </c>
      <c r="AX2455" s="283">
        <f t="shared" si="617"/>
        <v>0</v>
      </c>
      <c r="AY2455" s="157">
        <v>3.4535941E-6</v>
      </c>
      <c r="AZ2455" s="157">
        <v>1.0420327E-8</v>
      </c>
      <c r="BA2455" s="157">
        <v>2.8469821999999998E-13</v>
      </c>
      <c r="BB2455" s="157">
        <v>0</v>
      </c>
      <c r="BC2455" s="157">
        <v>0</v>
      </c>
      <c r="BD2455" s="157">
        <v>0</v>
      </c>
      <c r="BE2455" s="157">
        <v>4.1800096999999998E-6</v>
      </c>
      <c r="BF2455" s="157">
        <v>0</v>
      </c>
      <c r="BG2455" s="157">
        <v>4.8690222000000001E-9</v>
      </c>
      <c r="BH2455" s="157">
        <v>8.3929149999999997E-10</v>
      </c>
      <c r="BI2455" s="157">
        <v>1.7854745E-12</v>
      </c>
      <c r="BJ2455" s="157">
        <v>0</v>
      </c>
      <c r="BK2455" s="157">
        <v>0</v>
      </c>
      <c r="BL2455" s="157">
        <v>0</v>
      </c>
      <c r="BM2455" s="157">
        <v>0</v>
      </c>
      <c r="BN2455" s="157">
        <v>0</v>
      </c>
      <c r="BO2455" s="157">
        <v>2.5664124000000001E-8</v>
      </c>
      <c r="BP2455" s="157">
        <v>0</v>
      </c>
      <c r="BQ2455" s="157">
        <v>0</v>
      </c>
      <c r="BR2455" s="157">
        <v>0</v>
      </c>
      <c r="BS2455" s="157">
        <v>0</v>
      </c>
      <c r="BT2455" s="157">
        <v>0</v>
      </c>
      <c r="BU2455"/>
      <c r="BV2455" s="155">
        <v>2.0712302999999999E-4</v>
      </c>
      <c r="BW2455" s="155">
        <v>3.3568510000000003E-5</v>
      </c>
      <c r="BX2455" s="155">
        <v>1.0376655999999999E-4</v>
      </c>
      <c r="BY2455" s="155">
        <v>8.6015535000000002E-10</v>
      </c>
      <c r="BZ2455" s="155">
        <v>2.7651536E-5</v>
      </c>
      <c r="CA2455" s="155">
        <v>0</v>
      </c>
      <c r="CB2455" s="155">
        <v>2.1795780000000001E-5</v>
      </c>
      <c r="CC2455" s="155">
        <v>0</v>
      </c>
      <c r="CD2455" s="155">
        <v>0</v>
      </c>
      <c r="CE2455" s="155">
        <v>1.9840551E-10</v>
      </c>
      <c r="CF2455" s="155">
        <v>0</v>
      </c>
      <c r="CG2455" s="155">
        <v>1.8160551E-5</v>
      </c>
      <c r="CH2455" s="155">
        <v>0</v>
      </c>
      <c r="CI2455" s="155">
        <v>2.179038E-6</v>
      </c>
      <c r="CJ2455" s="155">
        <v>0</v>
      </c>
      <c r="CK2455" s="155">
        <v>0</v>
      </c>
      <c r="CL2455" s="155">
        <v>0</v>
      </c>
      <c r="CM2455"/>
      <c r="CN2455" s="284">
        <v>0</v>
      </c>
      <c r="CO2455" s="284">
        <v>3.7215454000000001</v>
      </c>
      <c r="CP2455" s="285">
        <v>0</v>
      </c>
      <c r="CQ2455" s="284">
        <v>2.2967086000000001E-2</v>
      </c>
      <c r="CR2455" s="284">
        <v>0</v>
      </c>
      <c r="CS2455" s="284">
        <v>0</v>
      </c>
      <c r="CT2455" s="284">
        <v>1.4035439E-3</v>
      </c>
      <c r="CU2455" s="284">
        <v>0</v>
      </c>
      <c r="CV2455" s="284">
        <v>5.6315583999999998E-4</v>
      </c>
      <c r="CW2455" s="284">
        <v>6.0999231999999998E-4</v>
      </c>
      <c r="CX2455"/>
      <c r="CY2455"/>
      <c r="CZ2455"/>
      <c r="DA2455"/>
      <c r="DB2455" s="212"/>
      <c r="DC2455" s="48"/>
      <c r="DD2455" s="48"/>
      <c r="DE2455" s="48"/>
      <c r="DF2455" s="48"/>
      <c r="DG2455" s="48"/>
      <c r="DH2455" s="48"/>
      <c r="DI2455" s="48"/>
      <c r="DJ2455" s="48"/>
      <c r="DK2455" s="48"/>
      <c r="DL2455" s="48"/>
    </row>
    <row r="2456" spans="1:116" ht="14.4">
      <c r="A2456" t="s">
        <v>3325</v>
      </c>
      <c r="B2456" s="150" t="s">
        <v>325</v>
      </c>
      <c r="C2456" s="151" t="str">
        <f t="shared" si="609"/>
        <v>M.020.23.105</v>
      </c>
      <c r="D2456" s="54" t="s">
        <v>1411</v>
      </c>
      <c r="E2456" s="150" t="s">
        <v>352</v>
      </c>
      <c r="F2456" s="153" t="str">
        <f t="shared" si="610"/>
        <v>Chicken, w skin meat packaging per 1 kg NL</v>
      </c>
      <c r="G2456" s="154">
        <f t="shared" si="608"/>
        <v>3.0753798666666667</v>
      </c>
      <c r="H2456"/>
      <c r="I2456"/>
      <c r="J2456" s="227">
        <f t="shared" si="611"/>
        <v>0.73493898263900004</v>
      </c>
      <c r="K2456"/>
      <c r="L2456" s="280">
        <f t="shared" si="612"/>
        <v>2.4831519999999999E-7</v>
      </c>
      <c r="M2456" s="280">
        <f t="shared" si="613"/>
        <v>0.25223938132380003</v>
      </c>
      <c r="N2456" s="281">
        <f t="shared" si="614"/>
        <v>2.1392372999999999E-2</v>
      </c>
      <c r="O2456" s="280">
        <v>0.46130697999999998</v>
      </c>
      <c r="P2456" s="286">
        <v>0.18913719000000001</v>
      </c>
      <c r="Q2456" s="219">
        <v>1.6889955000000002E-2</v>
      </c>
      <c r="R2456" s="219">
        <v>0</v>
      </c>
      <c r="S2456" s="219">
        <v>0</v>
      </c>
      <c r="T2456" s="219">
        <v>0</v>
      </c>
      <c r="U2456" s="286">
        <v>2.4831519999999999E-7</v>
      </c>
      <c r="V2456" s="286">
        <v>6.0813237999999996E-6</v>
      </c>
      <c r="W2456" s="219">
        <v>0</v>
      </c>
      <c r="X2456" s="219">
        <v>0</v>
      </c>
      <c r="Y2456" s="219">
        <v>0</v>
      </c>
      <c r="Z2456" s="219">
        <v>4.6206154999999999E-2</v>
      </c>
      <c r="AA2456" s="219">
        <v>2.1392372999999999E-2</v>
      </c>
      <c r="AB2456" s="219">
        <v>0</v>
      </c>
      <c r="AC2456"/>
      <c r="AD2456" s="227">
        <f t="shared" si="618"/>
        <v>0.46130697999999998</v>
      </c>
      <c r="AE2456" s="227">
        <f t="shared" si="619"/>
        <v>0.20603347463900004</v>
      </c>
      <c r="AF2456" s="227">
        <f t="shared" si="620"/>
        <v>0.22742559932380002</v>
      </c>
      <c r="AG2456" s="227">
        <f t="shared" si="621"/>
        <v>0.25223938132379997</v>
      </c>
      <c r="AH2456" s="227">
        <f t="shared" si="622"/>
        <v>0</v>
      </c>
      <c r="AI2456"/>
      <c r="AJ2456">
        <v>0</v>
      </c>
      <c r="AK2456" s="155">
        <v>0</v>
      </c>
      <c r="AL2456" s="155">
        <v>0</v>
      </c>
      <c r="AM2456" s="155">
        <v>0</v>
      </c>
      <c r="AN2456" s="155">
        <v>0</v>
      </c>
      <c r="AO2456" s="155">
        <v>0</v>
      </c>
      <c r="AP2456" s="155">
        <v>0</v>
      </c>
      <c r="AQ2456"/>
      <c r="AR2456" s="156">
        <v>0.11418610999999999</v>
      </c>
      <c r="AS2456" s="156">
        <v>0.10489825999999999</v>
      </c>
      <c r="AT2456" s="156">
        <v>9.2878552999999999E-3</v>
      </c>
      <c r="AU2456" s="156">
        <v>0</v>
      </c>
      <c r="AV2456" s="282">
        <f t="shared" si="615"/>
        <v>6.2888642999999997E-6</v>
      </c>
      <c r="AW2456" s="282">
        <f t="shared" si="616"/>
        <v>3.4348577795459996E-8</v>
      </c>
      <c r="AX2456" s="283">
        <f t="shared" si="617"/>
        <v>0</v>
      </c>
      <c r="AY2456" s="157">
        <v>2.8539525000000002E-6</v>
      </c>
      <c r="AZ2456" s="157">
        <v>8.6110637000000006E-9</v>
      </c>
      <c r="BA2456" s="157">
        <v>2.3526655999999998E-13</v>
      </c>
      <c r="BB2456" s="157">
        <v>0</v>
      </c>
      <c r="BC2456" s="157">
        <v>0</v>
      </c>
      <c r="BD2456" s="157">
        <v>0</v>
      </c>
      <c r="BE2456" s="157">
        <v>3.4349118E-6</v>
      </c>
      <c r="BF2456" s="157">
        <v>0</v>
      </c>
      <c r="BG2456" s="157">
        <v>4.0011060999999996E-9</v>
      </c>
      <c r="BH2456" s="157">
        <v>6.9506809999999997E-10</v>
      </c>
      <c r="BI2456" s="157">
        <v>1.4636289000000001E-12</v>
      </c>
      <c r="BJ2456" s="157">
        <v>0</v>
      </c>
      <c r="BK2456" s="157">
        <v>0</v>
      </c>
      <c r="BL2456" s="157">
        <v>0</v>
      </c>
      <c r="BM2456" s="157">
        <v>0</v>
      </c>
      <c r="BN2456" s="157">
        <v>0</v>
      </c>
      <c r="BO2456" s="157">
        <v>2.1039641E-8</v>
      </c>
      <c r="BP2456" s="157">
        <v>0</v>
      </c>
      <c r="BQ2456" s="157">
        <v>0</v>
      </c>
      <c r="BR2456" s="157">
        <v>0</v>
      </c>
      <c r="BS2456" s="157">
        <v>0</v>
      </c>
      <c r="BT2456" s="157">
        <v>0</v>
      </c>
      <c r="BU2456"/>
      <c r="BV2456" s="155">
        <v>1.7078722E-4</v>
      </c>
      <c r="BW2456" s="155">
        <v>2.7584834E-5</v>
      </c>
      <c r="BX2456" s="155">
        <v>8.5749751000000003E-5</v>
      </c>
      <c r="BY2456" s="155">
        <v>7.1234671999999999E-10</v>
      </c>
      <c r="BZ2456" s="155">
        <v>2.2722576999999999E-5</v>
      </c>
      <c r="CA2456" s="155">
        <v>0</v>
      </c>
      <c r="CB2456" s="155">
        <v>1.8050405E-5</v>
      </c>
      <c r="CC2456" s="155">
        <v>0</v>
      </c>
      <c r="CD2456" s="155">
        <v>0</v>
      </c>
      <c r="CE2456" s="155">
        <v>1.6431161000000001E-10</v>
      </c>
      <c r="CF2456" s="155">
        <v>0</v>
      </c>
      <c r="CG2456" s="155">
        <v>1.4888154999999999E-5</v>
      </c>
      <c r="CH2456" s="155">
        <v>0</v>
      </c>
      <c r="CI2456" s="155">
        <v>1.7906186999999999E-6</v>
      </c>
      <c r="CJ2456" s="155">
        <v>0</v>
      </c>
      <c r="CK2456" s="155">
        <v>0</v>
      </c>
      <c r="CL2456" s="155">
        <v>0</v>
      </c>
      <c r="CM2456"/>
      <c r="CN2456" s="284">
        <v>0</v>
      </c>
      <c r="CO2456" s="284">
        <v>3.0753799000000002</v>
      </c>
      <c r="CP2456" s="285">
        <v>0</v>
      </c>
      <c r="CQ2456" s="284">
        <v>1.8873141999999999E-2</v>
      </c>
      <c r="CR2456" s="284">
        <v>0</v>
      </c>
      <c r="CS2456" s="284">
        <v>0</v>
      </c>
      <c r="CT2456" s="284">
        <v>1.1533584999999999E-3</v>
      </c>
      <c r="CU2456" s="284">
        <v>0</v>
      </c>
      <c r="CV2456" s="284">
        <v>4.6638343999999999E-4</v>
      </c>
      <c r="CW2456" s="284">
        <v>5.0003649000000003E-4</v>
      </c>
      <c r="CX2456"/>
      <c r="CY2456"/>
      <c r="CZ2456"/>
      <c r="DA2456"/>
      <c r="DB2456" s="212"/>
      <c r="DC2456" s="48"/>
      <c r="DD2456" s="48"/>
      <c r="DE2456" s="48"/>
      <c r="DF2456" s="48"/>
      <c r="DG2456" s="48"/>
      <c r="DH2456" s="48"/>
      <c r="DI2456" s="48"/>
      <c r="DJ2456" s="48"/>
      <c r="DK2456" s="48"/>
      <c r="DL2456" s="48"/>
    </row>
    <row r="2457" spans="1:116" ht="14.4">
      <c r="A2457" t="s">
        <v>3326</v>
      </c>
      <c r="B2457" s="150" t="s">
        <v>325</v>
      </c>
      <c r="C2457" s="151" t="str">
        <f t="shared" si="609"/>
        <v>M.020.23.106</v>
      </c>
      <c r="D2457" s="54" t="s">
        <v>1411</v>
      </c>
      <c r="E2457" s="150" t="s">
        <v>352</v>
      </c>
      <c r="F2457" s="153" t="str">
        <f t="shared" si="610"/>
        <v>Hamburger, meat packaging per 1 kg NL</v>
      </c>
      <c r="G2457" s="154">
        <f t="shared" si="608"/>
        <v>17.070461333333334</v>
      </c>
      <c r="H2457"/>
      <c r="I2457"/>
      <c r="J2457" s="227">
        <f t="shared" si="611"/>
        <v>3.3118980910679401</v>
      </c>
      <c r="K2457"/>
      <c r="L2457" s="280">
        <f t="shared" si="612"/>
        <v>7.1592094000000004E-7</v>
      </c>
      <c r="M2457" s="280">
        <f t="shared" si="613"/>
        <v>0.69092488614699998</v>
      </c>
      <c r="N2457" s="281">
        <f t="shared" si="614"/>
        <v>6.0403288999999999E-2</v>
      </c>
      <c r="O2457" s="280">
        <v>2.5605692000000002</v>
      </c>
      <c r="P2457" s="286">
        <v>0.54245301999999995</v>
      </c>
      <c r="Q2457" s="286">
        <v>4.8695660000000002E-2</v>
      </c>
      <c r="R2457" s="286">
        <v>0</v>
      </c>
      <c r="S2457" s="219">
        <v>0</v>
      </c>
      <c r="T2457" s="219">
        <v>0</v>
      </c>
      <c r="U2457" s="286">
        <v>7.1592094000000004E-7</v>
      </c>
      <c r="V2457" s="286">
        <v>1.7533146999999998E-5</v>
      </c>
      <c r="W2457" s="219">
        <v>0</v>
      </c>
      <c r="X2457" s="219">
        <v>0</v>
      </c>
      <c r="Y2457" s="219">
        <v>0</v>
      </c>
      <c r="Z2457" s="219">
        <v>9.9758673000000006E-2</v>
      </c>
      <c r="AA2457" s="219">
        <v>6.0403288999999999E-2</v>
      </c>
      <c r="AB2457" s="219">
        <v>0</v>
      </c>
      <c r="AC2457"/>
      <c r="AD2457" s="227">
        <f t="shared" si="618"/>
        <v>2.5605692000000002</v>
      </c>
      <c r="AE2457" s="227">
        <f t="shared" si="619"/>
        <v>0.59116692906793999</v>
      </c>
      <c r="AF2457" s="227">
        <f t="shared" si="620"/>
        <v>0.65156950214700005</v>
      </c>
      <c r="AG2457" s="227">
        <f t="shared" si="621"/>
        <v>0.69092488614699998</v>
      </c>
      <c r="AH2457" s="227">
        <f t="shared" si="622"/>
        <v>0</v>
      </c>
      <c r="AI2457"/>
      <c r="AJ2457">
        <v>0</v>
      </c>
      <c r="AK2457" s="155">
        <v>0</v>
      </c>
      <c r="AL2457" s="155">
        <v>0</v>
      </c>
      <c r="AM2457" s="155">
        <v>0</v>
      </c>
      <c r="AN2457" s="155">
        <v>0</v>
      </c>
      <c r="AO2457" s="155">
        <v>0</v>
      </c>
      <c r="AP2457" s="155">
        <v>0</v>
      </c>
      <c r="AQ2457"/>
      <c r="AR2457" s="156">
        <v>0.45741257000000002</v>
      </c>
      <c r="AS2457" s="156">
        <v>0.42855678000000003</v>
      </c>
      <c r="AT2457" s="156">
        <v>2.8855789E-2</v>
      </c>
      <c r="AU2457" s="156">
        <v>0</v>
      </c>
      <c r="AV2457" s="282">
        <f t="shared" si="615"/>
        <v>2.5692852300000003E-5</v>
      </c>
      <c r="AW2457" s="282">
        <f t="shared" si="616"/>
        <v>1.067151978603E-7</v>
      </c>
      <c r="AX2457" s="283">
        <f t="shared" si="617"/>
        <v>0</v>
      </c>
      <c r="AY2457" s="157">
        <v>1.5841388000000001E-5</v>
      </c>
      <c r="AZ2457" s="157">
        <v>4.7797292999999999E-8</v>
      </c>
      <c r="BA2457" s="157">
        <v>1.3058903E-12</v>
      </c>
      <c r="BB2457" s="157">
        <v>0</v>
      </c>
      <c r="BC2457" s="157">
        <v>0</v>
      </c>
      <c r="BD2457" s="157">
        <v>0</v>
      </c>
      <c r="BE2457" s="157">
        <v>9.8514643000000001E-6</v>
      </c>
      <c r="BF2457" s="157">
        <v>0</v>
      </c>
      <c r="BG2457" s="157">
        <v>1.1475332E-8</v>
      </c>
      <c r="BH2457" s="157">
        <v>2.0039602999999999E-9</v>
      </c>
      <c r="BI2457" s="157">
        <v>1.291167E-11</v>
      </c>
      <c r="BJ2457" s="157">
        <v>0</v>
      </c>
      <c r="BK2457" s="157">
        <v>0</v>
      </c>
      <c r="BL2457" s="157">
        <v>0</v>
      </c>
      <c r="BM2457" s="157">
        <v>0</v>
      </c>
      <c r="BN2457" s="157">
        <v>0</v>
      </c>
      <c r="BO2457" s="157">
        <v>4.5424395E-8</v>
      </c>
      <c r="BP2457" s="157">
        <v>0</v>
      </c>
      <c r="BQ2457" s="157">
        <v>0</v>
      </c>
      <c r="BR2457" s="157">
        <v>0</v>
      </c>
      <c r="BS2457" s="157">
        <v>0</v>
      </c>
      <c r="BT2457" s="157">
        <v>0</v>
      </c>
      <c r="BU2457"/>
      <c r="BV2457" s="155">
        <v>7.0957628000000003E-4</v>
      </c>
      <c r="BW2457" s="155">
        <v>7.9114407000000002E-5</v>
      </c>
      <c r="BX2457" s="155">
        <v>4.7596976000000002E-4</v>
      </c>
      <c r="BY2457" s="155">
        <v>2.0537765E-9</v>
      </c>
      <c r="BZ2457" s="155">
        <v>6.5169257000000002E-5</v>
      </c>
      <c r="CA2457" s="155">
        <v>0</v>
      </c>
      <c r="CB2457" s="155">
        <v>5.2041369000000001E-5</v>
      </c>
      <c r="CC2457" s="155">
        <v>0</v>
      </c>
      <c r="CD2457" s="155">
        <v>0</v>
      </c>
      <c r="CE2457" s="155">
        <v>4.7372904999999998E-10</v>
      </c>
      <c r="CF2457" s="155">
        <v>0</v>
      </c>
      <c r="CG2457" s="155">
        <v>3.2143393000000002E-5</v>
      </c>
      <c r="CH2457" s="155">
        <v>0</v>
      </c>
      <c r="CI2457" s="155">
        <v>5.1355659999999999E-6</v>
      </c>
      <c r="CJ2457" s="155">
        <v>0</v>
      </c>
      <c r="CK2457" s="155">
        <v>0</v>
      </c>
      <c r="CL2457" s="155">
        <v>0</v>
      </c>
      <c r="CM2457"/>
      <c r="CN2457" s="284">
        <v>0</v>
      </c>
      <c r="CO2457" s="284">
        <v>17.070461999999999</v>
      </c>
      <c r="CP2457" s="285">
        <v>0</v>
      </c>
      <c r="CQ2457" s="284">
        <v>5.4128925000000001E-2</v>
      </c>
      <c r="CR2457" s="284">
        <v>0</v>
      </c>
      <c r="CS2457" s="284">
        <v>0</v>
      </c>
      <c r="CT2457" s="284">
        <v>3.3078780999999998E-3</v>
      </c>
      <c r="CU2457" s="284">
        <v>0</v>
      </c>
      <c r="CV2457" s="284">
        <v>1.3446364000000001E-3</v>
      </c>
      <c r="CW2457" s="284">
        <v>4.4111632999999997E-3</v>
      </c>
      <c r="CX2457"/>
      <c r="CY2457"/>
      <c r="CZ2457"/>
      <c r="DA2457"/>
      <c r="DB2457" s="212"/>
      <c r="DC2457" s="48"/>
      <c r="DD2457" s="48"/>
      <c r="DE2457" s="48"/>
      <c r="DF2457" s="48"/>
      <c r="DG2457" s="48"/>
      <c r="DH2457" s="48"/>
      <c r="DI2457" s="48"/>
      <c r="DJ2457" s="48"/>
      <c r="DK2457" s="48"/>
      <c r="DL2457" s="48"/>
    </row>
    <row r="2458" spans="1:116" ht="14.4">
      <c r="A2458" t="s">
        <v>3327</v>
      </c>
      <c r="B2458" s="150" t="s">
        <v>325</v>
      </c>
      <c r="C2458" s="151" t="str">
        <f t="shared" si="609"/>
        <v>M.020.23.108</v>
      </c>
      <c r="D2458" s="54" t="s">
        <v>1411</v>
      </c>
      <c r="E2458" s="150" t="s">
        <v>352</v>
      </c>
      <c r="F2458" s="153" t="str">
        <f t="shared" si="610"/>
        <v>Minced beef, meat packaging per 1 kg NL</v>
      </c>
      <c r="G2458" s="154">
        <f t="shared" ref="G2458:G2526" si="623">O2458/0.15</f>
        <v>18.983002000000003</v>
      </c>
      <c r="H2458"/>
      <c r="I2458"/>
      <c r="J2458" s="227">
        <f t="shared" si="611"/>
        <v>3.6967223145883503</v>
      </c>
      <c r="K2458"/>
      <c r="L2458" s="280">
        <f t="shared" si="612"/>
        <v>7.6784335E-7</v>
      </c>
      <c r="M2458" s="280">
        <f t="shared" si="613"/>
        <v>0.78271519474500006</v>
      </c>
      <c r="N2458" s="281">
        <f t="shared" si="614"/>
        <v>6.6556052000000004E-2</v>
      </c>
      <c r="O2458" s="280">
        <v>2.8474503000000002</v>
      </c>
      <c r="P2458" s="286">
        <v>0.61581131</v>
      </c>
      <c r="Q2458" s="286">
        <v>5.2227330000000002E-2</v>
      </c>
      <c r="R2458" s="286">
        <v>0</v>
      </c>
      <c r="S2458" s="219">
        <v>0</v>
      </c>
      <c r="T2458" s="219">
        <v>0</v>
      </c>
      <c r="U2458" s="286">
        <v>7.6784335E-7</v>
      </c>
      <c r="V2458" s="286">
        <v>1.8804744999999999E-5</v>
      </c>
      <c r="W2458" s="219">
        <v>0</v>
      </c>
      <c r="X2458" s="219">
        <v>0</v>
      </c>
      <c r="Y2458" s="219">
        <v>0</v>
      </c>
      <c r="Z2458" s="219">
        <v>0.11465775</v>
      </c>
      <c r="AA2458" s="219">
        <v>6.6556052000000004E-2</v>
      </c>
      <c r="AB2458" s="219">
        <v>0</v>
      </c>
      <c r="AC2458"/>
      <c r="AD2458" s="227">
        <f t="shared" si="618"/>
        <v>2.8474503000000002</v>
      </c>
      <c r="AE2458" s="227">
        <f t="shared" si="619"/>
        <v>0.66805821258835008</v>
      </c>
      <c r="AF2458" s="227">
        <f t="shared" si="620"/>
        <v>0.73461349674500009</v>
      </c>
      <c r="AG2458" s="227">
        <f t="shared" si="621"/>
        <v>0.78271519474500006</v>
      </c>
      <c r="AH2458" s="227">
        <f t="shared" si="622"/>
        <v>0</v>
      </c>
      <c r="AI2458"/>
      <c r="AJ2458">
        <v>0</v>
      </c>
      <c r="AK2458" s="155">
        <v>0</v>
      </c>
      <c r="AL2458" s="155">
        <v>0</v>
      </c>
      <c r="AM2458" s="155">
        <v>0</v>
      </c>
      <c r="AN2458" s="155">
        <v>0</v>
      </c>
      <c r="AO2458" s="155">
        <v>0</v>
      </c>
      <c r="AP2458" s="155">
        <v>0</v>
      </c>
      <c r="AQ2458"/>
      <c r="AR2458" s="156">
        <v>0.51298085000000004</v>
      </c>
      <c r="AS2458" s="156">
        <v>0.48038311</v>
      </c>
      <c r="AT2458" s="156">
        <v>3.2597741999999999E-2</v>
      </c>
      <c r="AU2458" s="156">
        <v>0</v>
      </c>
      <c r="AV2458" s="282">
        <f t="shared" si="615"/>
        <v>2.8799947E-5</v>
      </c>
      <c r="AW2458" s="282">
        <f t="shared" si="616"/>
        <v>1.205537801336E-7</v>
      </c>
      <c r="AX2458" s="283">
        <f t="shared" si="617"/>
        <v>0</v>
      </c>
      <c r="AY2458" s="157">
        <v>1.7616226E-5</v>
      </c>
      <c r="AZ2458" s="157">
        <v>5.3152404999999998E-8</v>
      </c>
      <c r="BA2458" s="157">
        <v>1.4521996E-12</v>
      </c>
      <c r="BB2458" s="157">
        <v>0</v>
      </c>
      <c r="BC2458" s="157">
        <v>0</v>
      </c>
      <c r="BD2458" s="157">
        <v>0</v>
      </c>
      <c r="BE2458" s="157">
        <v>1.1183721E-5</v>
      </c>
      <c r="BF2458" s="157">
        <v>0</v>
      </c>
      <c r="BG2458" s="157">
        <v>1.3027190999999999E-8</v>
      </c>
      <c r="BH2458" s="157">
        <v>2.1492981999999999E-9</v>
      </c>
      <c r="BI2458" s="157">
        <v>1.4850734E-11</v>
      </c>
      <c r="BJ2458" s="157">
        <v>0</v>
      </c>
      <c r="BK2458" s="157">
        <v>0</v>
      </c>
      <c r="BL2458" s="157">
        <v>0</v>
      </c>
      <c r="BM2458" s="157">
        <v>0</v>
      </c>
      <c r="BN2458" s="157">
        <v>0</v>
      </c>
      <c r="BO2458" s="157">
        <v>5.2208582999999997E-8</v>
      </c>
      <c r="BP2458" s="157">
        <v>0</v>
      </c>
      <c r="BQ2458" s="157">
        <v>0</v>
      </c>
      <c r="BR2458" s="157">
        <v>0</v>
      </c>
      <c r="BS2458" s="157">
        <v>0</v>
      </c>
      <c r="BT2458" s="157">
        <v>0</v>
      </c>
      <c r="BU2458"/>
      <c r="BV2458" s="155">
        <v>7.9168475E-4</v>
      </c>
      <c r="BW2458" s="155">
        <v>8.9813394E-5</v>
      </c>
      <c r="BX2458" s="155">
        <v>5.2929645999999996E-4</v>
      </c>
      <c r="BY2458" s="155">
        <v>2.2027273999999999E-9</v>
      </c>
      <c r="BZ2458" s="155">
        <v>7.3982379999999997E-5</v>
      </c>
      <c r="CA2458" s="155">
        <v>0</v>
      </c>
      <c r="CB2458" s="155">
        <v>5.5815686999999999E-5</v>
      </c>
      <c r="CC2458" s="155">
        <v>0</v>
      </c>
      <c r="CD2458" s="155">
        <v>0</v>
      </c>
      <c r="CE2458" s="155">
        <v>5.0808642000000003E-10</v>
      </c>
      <c r="CF2458" s="155">
        <v>0</v>
      </c>
      <c r="CG2458" s="155">
        <v>3.6944048000000002E-5</v>
      </c>
      <c r="CH2458" s="155">
        <v>0</v>
      </c>
      <c r="CI2458" s="155">
        <v>5.8300711000000001E-6</v>
      </c>
      <c r="CJ2458" s="155">
        <v>0</v>
      </c>
      <c r="CK2458" s="155">
        <v>0</v>
      </c>
      <c r="CL2458" s="155">
        <v>0</v>
      </c>
      <c r="CM2458"/>
      <c r="CN2458" s="284">
        <v>0</v>
      </c>
      <c r="CO2458" s="284">
        <v>18.983001999999999</v>
      </c>
      <c r="CP2458" s="285">
        <v>0</v>
      </c>
      <c r="CQ2458" s="284">
        <v>6.1449016000000002E-2</v>
      </c>
      <c r="CR2458" s="284">
        <v>0</v>
      </c>
      <c r="CS2458" s="284">
        <v>0</v>
      </c>
      <c r="CT2458" s="284">
        <v>3.7552169999999999E-3</v>
      </c>
      <c r="CU2458" s="284">
        <v>0</v>
      </c>
      <c r="CV2458" s="284">
        <v>1.4421567E-3</v>
      </c>
      <c r="CW2458" s="284">
        <v>5.0736284999999999E-3</v>
      </c>
      <c r="CX2458"/>
      <c r="CY2458"/>
      <c r="CZ2458"/>
      <c r="DA2458"/>
      <c r="DB2458" s="212"/>
      <c r="DC2458" s="48"/>
      <c r="DD2458" s="48"/>
      <c r="DE2458" s="48"/>
      <c r="DF2458" s="48"/>
      <c r="DG2458" s="48"/>
      <c r="DH2458" s="48"/>
      <c r="DI2458" s="48"/>
      <c r="DJ2458" s="48"/>
      <c r="DK2458" s="48"/>
      <c r="DL2458" s="48"/>
    </row>
    <row r="2459" spans="1:116" ht="14.4">
      <c r="A2459" t="s">
        <v>3328</v>
      </c>
      <c r="B2459" s="150" t="s">
        <v>325</v>
      </c>
      <c r="C2459" s="151" t="str">
        <f t="shared" si="609"/>
        <v>M.020.23.109</v>
      </c>
      <c r="D2459" s="54" t="s">
        <v>1411</v>
      </c>
      <c r="E2459" s="150" t="s">
        <v>352</v>
      </c>
      <c r="F2459" s="153" t="str">
        <f t="shared" si="610"/>
        <v>Minced beef/pork, meat packaging per 1 kg NL</v>
      </c>
      <c r="G2459" s="154">
        <f t="shared" si="623"/>
        <v>13.223996666666666</v>
      </c>
      <c r="H2459"/>
      <c r="I2459"/>
      <c r="J2459" s="227">
        <f t="shared" si="611"/>
        <v>2.69377980698783</v>
      </c>
      <c r="K2459"/>
      <c r="L2459" s="280">
        <f t="shared" si="612"/>
        <v>6.5279583000000004E-7</v>
      </c>
      <c r="M2459" s="280">
        <f t="shared" si="613"/>
        <v>0.66475609119200008</v>
      </c>
      <c r="N2459" s="281">
        <f t="shared" si="614"/>
        <v>4.5423563E-2</v>
      </c>
      <c r="O2459" s="280">
        <v>1.9835995</v>
      </c>
      <c r="P2459" s="286">
        <v>0.51849920999999999</v>
      </c>
      <c r="Q2459" s="286">
        <v>4.4402004000000002E-2</v>
      </c>
      <c r="R2459" s="286">
        <v>0</v>
      </c>
      <c r="S2459" s="219">
        <v>0</v>
      </c>
      <c r="T2459" s="219">
        <v>0</v>
      </c>
      <c r="U2459" s="286">
        <v>6.5279583000000004E-7</v>
      </c>
      <c r="V2459" s="286">
        <v>1.5987192E-5</v>
      </c>
      <c r="W2459" s="219">
        <v>0</v>
      </c>
      <c r="X2459" s="219">
        <v>0</v>
      </c>
      <c r="Y2459" s="219">
        <v>0</v>
      </c>
      <c r="Z2459" s="219">
        <v>0.10183889</v>
      </c>
      <c r="AA2459" s="219">
        <v>4.5423563E-2</v>
      </c>
      <c r="AB2459" s="219">
        <v>0</v>
      </c>
      <c r="AC2459"/>
      <c r="AD2459" s="227">
        <f t="shared" si="618"/>
        <v>1.9835995</v>
      </c>
      <c r="AE2459" s="227">
        <f t="shared" si="619"/>
        <v>0.56291785398783001</v>
      </c>
      <c r="AF2459" s="227">
        <f t="shared" si="620"/>
        <v>0.60834076419200001</v>
      </c>
      <c r="AG2459" s="227">
        <f t="shared" si="621"/>
        <v>0.66475609119200008</v>
      </c>
      <c r="AH2459" s="227">
        <f t="shared" si="622"/>
        <v>0</v>
      </c>
      <c r="AI2459"/>
      <c r="AJ2459">
        <v>0</v>
      </c>
      <c r="AK2459" s="155">
        <v>0</v>
      </c>
      <c r="AL2459" s="155">
        <v>0</v>
      </c>
      <c r="AM2459" s="155">
        <v>0</v>
      </c>
      <c r="AN2459" s="155">
        <v>0</v>
      </c>
      <c r="AO2459" s="155">
        <v>0</v>
      </c>
      <c r="AP2459" s="155">
        <v>0</v>
      </c>
      <c r="AQ2459"/>
      <c r="AR2459" s="156">
        <v>0.38777482000000002</v>
      </c>
      <c r="AS2459" s="156">
        <v>0.36176099</v>
      </c>
      <c r="AT2459" s="156">
        <v>2.6013827E-2</v>
      </c>
      <c r="AU2459" s="156">
        <v>0</v>
      </c>
      <c r="AV2459" s="282">
        <f t="shared" si="615"/>
        <v>2.16883093E-5</v>
      </c>
      <c r="AW2459" s="282">
        <f t="shared" si="616"/>
        <v>9.6204980538800001E-8</v>
      </c>
      <c r="AX2459" s="283">
        <f t="shared" si="617"/>
        <v>0</v>
      </c>
      <c r="AY2459" s="157">
        <v>1.2271869E-5</v>
      </c>
      <c r="AZ2459" s="157">
        <v>3.7027189999999999E-8</v>
      </c>
      <c r="BA2459" s="157">
        <v>1.0116357000000001E-12</v>
      </c>
      <c r="BB2459" s="157">
        <v>0</v>
      </c>
      <c r="BC2459" s="157">
        <v>0</v>
      </c>
      <c r="BD2459" s="157">
        <v>0</v>
      </c>
      <c r="BE2459" s="157">
        <v>9.4164402999999994E-6</v>
      </c>
      <c r="BF2459" s="157">
        <v>0</v>
      </c>
      <c r="BG2459" s="157">
        <v>1.0968601000000001E-8</v>
      </c>
      <c r="BH2459" s="157">
        <v>1.8272644999999999E-9</v>
      </c>
      <c r="BI2459" s="157">
        <v>9.3064030999999994E-12</v>
      </c>
      <c r="BJ2459" s="157">
        <v>0</v>
      </c>
      <c r="BK2459" s="157">
        <v>0</v>
      </c>
      <c r="BL2459" s="157">
        <v>0</v>
      </c>
      <c r="BM2459" s="157">
        <v>0</v>
      </c>
      <c r="BN2459" s="157">
        <v>0</v>
      </c>
      <c r="BO2459" s="157">
        <v>4.6371606999999997E-8</v>
      </c>
      <c r="BP2459" s="157">
        <v>0</v>
      </c>
      <c r="BQ2459" s="157">
        <v>0</v>
      </c>
      <c r="BR2459" s="157">
        <v>0</v>
      </c>
      <c r="BS2459" s="157">
        <v>0</v>
      </c>
      <c r="BT2459" s="157">
        <v>0</v>
      </c>
      <c r="BU2459"/>
      <c r="BV2459" s="155">
        <v>5.9180991000000005E-4</v>
      </c>
      <c r="BW2459" s="155">
        <v>7.5620847999999997E-5</v>
      </c>
      <c r="BX2459" s="155">
        <v>3.6872011E-4</v>
      </c>
      <c r="BY2459" s="155">
        <v>1.8726882999999999E-9</v>
      </c>
      <c r="BZ2459" s="155">
        <v>6.2291492999999999E-5</v>
      </c>
      <c r="CA2459" s="155">
        <v>0</v>
      </c>
      <c r="CB2459" s="155">
        <v>4.7452710000000001E-5</v>
      </c>
      <c r="CC2459" s="155">
        <v>0</v>
      </c>
      <c r="CD2459" s="155">
        <v>0</v>
      </c>
      <c r="CE2459" s="155">
        <v>4.3195880000000001E-10</v>
      </c>
      <c r="CF2459" s="155">
        <v>0</v>
      </c>
      <c r="CG2459" s="155">
        <v>3.2813662999999999E-5</v>
      </c>
      <c r="CH2459" s="155">
        <v>0</v>
      </c>
      <c r="CI2459" s="155">
        <v>4.9087880999999999E-6</v>
      </c>
      <c r="CJ2459" s="155">
        <v>0</v>
      </c>
      <c r="CK2459" s="155">
        <v>0</v>
      </c>
      <c r="CL2459" s="155">
        <v>0</v>
      </c>
      <c r="CM2459"/>
      <c r="CN2459" s="284">
        <v>0</v>
      </c>
      <c r="CO2459" s="284">
        <v>13.223996</v>
      </c>
      <c r="CP2459" s="285">
        <v>0</v>
      </c>
      <c r="CQ2459" s="284">
        <v>5.1738683000000001E-2</v>
      </c>
      <c r="CR2459" s="284">
        <v>0</v>
      </c>
      <c r="CS2459" s="284">
        <v>0</v>
      </c>
      <c r="CT2459" s="284">
        <v>3.1618077999999998E-3</v>
      </c>
      <c r="CU2459" s="284">
        <v>0</v>
      </c>
      <c r="CV2459" s="284">
        <v>1.2260754E-3</v>
      </c>
      <c r="CW2459" s="284">
        <v>3.1794543000000001E-3</v>
      </c>
      <c r="CX2459"/>
      <c r="CY2459"/>
      <c r="CZ2459"/>
      <c r="DA2459"/>
      <c r="DB2459" s="212"/>
      <c r="DC2459" s="48"/>
      <c r="DD2459" s="48"/>
      <c r="DE2459" s="48"/>
      <c r="DF2459" s="48"/>
      <c r="DG2459" s="48"/>
      <c r="DH2459" s="48"/>
      <c r="DI2459" s="48"/>
      <c r="DJ2459" s="48"/>
      <c r="DK2459" s="48"/>
      <c r="DL2459" s="48"/>
    </row>
    <row r="2460" spans="1:116" ht="14.4">
      <c r="A2460" t="s">
        <v>3329</v>
      </c>
      <c r="B2460" s="150" t="s">
        <v>325</v>
      </c>
      <c r="C2460" s="151" t="str">
        <f t="shared" si="609"/>
        <v>M.020.23.110</v>
      </c>
      <c r="D2460" s="54" t="s">
        <v>1411</v>
      </c>
      <c r="E2460" s="150" t="s">
        <v>352</v>
      </c>
      <c r="F2460" s="153" t="str">
        <f t="shared" si="610"/>
        <v>Pork &lt;5% fat, meat packaging per 1 kg NL</v>
      </c>
      <c r="G2460" s="154">
        <f t="shared" si="623"/>
        <v>7.1055373333333334</v>
      </c>
      <c r="H2460"/>
      <c r="I2460"/>
      <c r="J2460" s="227">
        <f t="shared" si="611"/>
        <v>1.60908283492578</v>
      </c>
      <c r="K2460"/>
      <c r="L2460" s="280">
        <f t="shared" si="612"/>
        <v>5.0379577999999999E-7</v>
      </c>
      <c r="M2460" s="280">
        <f t="shared" si="613"/>
        <v>0.52005660613000004</v>
      </c>
      <c r="N2460" s="281">
        <f t="shared" si="614"/>
        <v>2.3195125E-2</v>
      </c>
      <c r="O2460" s="280">
        <v>1.0658306</v>
      </c>
      <c r="P2460" s="286">
        <v>0.40099273000000002</v>
      </c>
      <c r="Q2460" s="219">
        <v>3.4267287E-2</v>
      </c>
      <c r="R2460" s="219">
        <v>0</v>
      </c>
      <c r="S2460" s="219">
        <v>0</v>
      </c>
      <c r="T2460" s="219">
        <v>0</v>
      </c>
      <c r="U2460" s="286">
        <v>5.0379577999999999E-7</v>
      </c>
      <c r="V2460" s="286">
        <v>1.233813E-5</v>
      </c>
      <c r="W2460" s="219">
        <v>0</v>
      </c>
      <c r="X2460" s="219">
        <v>0</v>
      </c>
      <c r="Y2460" s="219">
        <v>0</v>
      </c>
      <c r="Z2460" s="219">
        <v>8.4784251000000005E-2</v>
      </c>
      <c r="AA2460" s="219">
        <v>2.3195125E-2</v>
      </c>
      <c r="AB2460" s="219">
        <v>0</v>
      </c>
      <c r="AC2460"/>
      <c r="AD2460" s="227">
        <f t="shared" si="618"/>
        <v>1.0658306</v>
      </c>
      <c r="AE2460" s="227">
        <f t="shared" si="619"/>
        <v>0.43527285892577999</v>
      </c>
      <c r="AF2460" s="227">
        <f t="shared" si="620"/>
        <v>0.45846748012999999</v>
      </c>
      <c r="AG2460" s="227">
        <f t="shared" si="621"/>
        <v>0.52005660613000004</v>
      </c>
      <c r="AH2460" s="227">
        <f t="shared" si="622"/>
        <v>0</v>
      </c>
      <c r="AI2460"/>
      <c r="AJ2460">
        <v>0</v>
      </c>
      <c r="AK2460" s="155">
        <v>0</v>
      </c>
      <c r="AL2460" s="155">
        <v>0</v>
      </c>
      <c r="AM2460" s="155">
        <v>0</v>
      </c>
      <c r="AN2460" s="155">
        <v>0</v>
      </c>
      <c r="AO2460" s="155">
        <v>0</v>
      </c>
      <c r="AP2460" s="155">
        <v>0</v>
      </c>
      <c r="AQ2460"/>
      <c r="AR2460" s="156">
        <v>0.24995245999999999</v>
      </c>
      <c r="AS2460" s="156">
        <v>0.23145750000000001</v>
      </c>
      <c r="AT2460" s="156">
        <v>1.8494961000000001E-2</v>
      </c>
      <c r="AU2460" s="156">
        <v>0</v>
      </c>
      <c r="AV2460" s="282">
        <f t="shared" si="615"/>
        <v>1.38763491E-5</v>
      </c>
      <c r="AW2460" s="282">
        <f t="shared" si="616"/>
        <v>6.8398524838089996E-8</v>
      </c>
      <c r="AX2460" s="283">
        <f t="shared" si="617"/>
        <v>0</v>
      </c>
      <c r="AY2460" s="157">
        <v>6.5939385E-6</v>
      </c>
      <c r="AZ2460" s="157">
        <v>1.9895503999999999E-8</v>
      </c>
      <c r="BA2460" s="157">
        <v>5.4357359000000005E-13</v>
      </c>
      <c r="BB2460" s="157">
        <v>0</v>
      </c>
      <c r="BC2460" s="157">
        <v>0</v>
      </c>
      <c r="BD2460" s="157">
        <v>0</v>
      </c>
      <c r="BE2460" s="157">
        <v>7.2824106000000003E-6</v>
      </c>
      <c r="BF2460" s="157">
        <v>0</v>
      </c>
      <c r="BG2460" s="157">
        <v>8.4828079000000006E-9</v>
      </c>
      <c r="BH2460" s="157">
        <v>1.4101931E-9</v>
      </c>
      <c r="BI2460" s="157">
        <v>3.5772644999999998E-12</v>
      </c>
      <c r="BJ2460" s="157">
        <v>0</v>
      </c>
      <c r="BK2460" s="157">
        <v>0</v>
      </c>
      <c r="BL2460" s="157">
        <v>0</v>
      </c>
      <c r="BM2460" s="157">
        <v>0</v>
      </c>
      <c r="BN2460" s="157">
        <v>0</v>
      </c>
      <c r="BO2460" s="157">
        <v>3.8605898999999999E-8</v>
      </c>
      <c r="BP2460" s="157">
        <v>0</v>
      </c>
      <c r="BQ2460" s="157">
        <v>0</v>
      </c>
      <c r="BR2460" s="157">
        <v>0</v>
      </c>
      <c r="BS2460" s="157">
        <v>0</v>
      </c>
      <c r="BT2460" s="157">
        <v>0</v>
      </c>
      <c r="BU2460"/>
      <c r="BV2460" s="155">
        <v>3.7251698999999998E-4</v>
      </c>
      <c r="BW2460" s="155">
        <v>5.8483041000000001E-5</v>
      </c>
      <c r="BX2460" s="155">
        <v>1.9812123E-4</v>
      </c>
      <c r="BY2460" s="155">
        <v>1.4452489E-9</v>
      </c>
      <c r="BZ2460" s="155">
        <v>4.8174492000000002E-5</v>
      </c>
      <c r="CA2460" s="155">
        <v>0</v>
      </c>
      <c r="CB2460" s="155">
        <v>3.6621671999999999E-5</v>
      </c>
      <c r="CC2460" s="155">
        <v>0</v>
      </c>
      <c r="CD2460" s="155">
        <v>0</v>
      </c>
      <c r="CE2460" s="155">
        <v>3.3336459999999999E-10</v>
      </c>
      <c r="CF2460" s="155">
        <v>0</v>
      </c>
      <c r="CG2460" s="155">
        <v>2.7318461999999999E-5</v>
      </c>
      <c r="CH2460" s="155">
        <v>0</v>
      </c>
      <c r="CI2460" s="155">
        <v>3.7963188999999999E-6</v>
      </c>
      <c r="CJ2460" s="155">
        <v>0</v>
      </c>
      <c r="CK2460" s="155">
        <v>0</v>
      </c>
      <c r="CL2460" s="155">
        <v>0</v>
      </c>
      <c r="CM2460"/>
      <c r="CN2460" s="284">
        <v>0</v>
      </c>
      <c r="CO2460" s="284">
        <v>7.1055371999999997</v>
      </c>
      <c r="CP2460" s="285">
        <v>0</v>
      </c>
      <c r="CQ2460" s="284">
        <v>4.0013245000000003E-2</v>
      </c>
      <c r="CR2460" s="284">
        <v>0</v>
      </c>
      <c r="CS2460" s="284">
        <v>0</v>
      </c>
      <c r="CT2460" s="284">
        <v>2.4452533999999998E-3</v>
      </c>
      <c r="CU2460" s="284">
        <v>0</v>
      </c>
      <c r="CV2460" s="284">
        <v>9.4622483E-4</v>
      </c>
      <c r="CW2460" s="284">
        <v>1.2221422999999999E-3</v>
      </c>
      <c r="CX2460"/>
      <c r="CY2460"/>
      <c r="CZ2460"/>
      <c r="DA2460"/>
      <c r="DB2460" s="212"/>
      <c r="DC2460" s="48"/>
      <c r="DD2460" s="48"/>
      <c r="DE2460" s="48"/>
      <c r="DF2460" s="48"/>
      <c r="DG2460" s="48"/>
      <c r="DH2460" s="48"/>
      <c r="DI2460" s="48"/>
      <c r="DJ2460" s="48"/>
      <c r="DK2460" s="48"/>
      <c r="DL2460" s="48"/>
    </row>
    <row r="2461" spans="1:116" ht="14.4">
      <c r="A2461" t="s">
        <v>3330</v>
      </c>
      <c r="B2461" s="150" t="s">
        <v>325</v>
      </c>
      <c r="C2461" s="151" t="str">
        <f t="shared" si="609"/>
        <v>M.020.23.111</v>
      </c>
      <c r="D2461" s="54" t="s">
        <v>1411</v>
      </c>
      <c r="E2461" s="150" t="s">
        <v>352</v>
      </c>
      <c r="F2461" s="153" t="str">
        <f t="shared" si="610"/>
        <v>Pork 5-14% fat, meat packaging per 1 kg NL</v>
      </c>
      <c r="G2461" s="154">
        <f t="shared" si="623"/>
        <v>7.1055373333333334</v>
      </c>
      <c r="H2461"/>
      <c r="I2461"/>
      <c r="J2461" s="227">
        <f t="shared" si="611"/>
        <v>1.60908283492578</v>
      </c>
      <c r="K2461"/>
      <c r="L2461" s="280">
        <f t="shared" si="612"/>
        <v>5.0379577999999999E-7</v>
      </c>
      <c r="M2461" s="280">
        <f t="shared" si="613"/>
        <v>0.52005660613000004</v>
      </c>
      <c r="N2461" s="281">
        <f t="shared" si="614"/>
        <v>2.3195125E-2</v>
      </c>
      <c r="O2461" s="280">
        <v>1.0658306</v>
      </c>
      <c r="P2461" s="286">
        <v>0.40099273000000002</v>
      </c>
      <c r="Q2461" s="286">
        <v>3.4267287E-2</v>
      </c>
      <c r="R2461" s="286">
        <v>0</v>
      </c>
      <c r="S2461" s="219">
        <v>0</v>
      </c>
      <c r="T2461" s="219">
        <v>0</v>
      </c>
      <c r="U2461" s="286">
        <v>5.0379577999999999E-7</v>
      </c>
      <c r="V2461" s="286">
        <v>1.233813E-5</v>
      </c>
      <c r="W2461" s="219">
        <v>0</v>
      </c>
      <c r="X2461" s="219">
        <v>0</v>
      </c>
      <c r="Y2461" s="219">
        <v>0</v>
      </c>
      <c r="Z2461" s="219">
        <v>8.4784251000000005E-2</v>
      </c>
      <c r="AA2461" s="219">
        <v>2.3195125E-2</v>
      </c>
      <c r="AB2461" s="219">
        <v>0</v>
      </c>
      <c r="AC2461"/>
      <c r="AD2461" s="227">
        <f t="shared" si="618"/>
        <v>1.0658306</v>
      </c>
      <c r="AE2461" s="227">
        <f t="shared" si="619"/>
        <v>0.43527285892577999</v>
      </c>
      <c r="AF2461" s="227">
        <f t="shared" si="620"/>
        <v>0.45846748012999999</v>
      </c>
      <c r="AG2461" s="227">
        <f t="shared" si="621"/>
        <v>0.52005660613000004</v>
      </c>
      <c r="AH2461" s="227">
        <f t="shared" si="622"/>
        <v>0</v>
      </c>
      <c r="AI2461"/>
      <c r="AJ2461">
        <v>0</v>
      </c>
      <c r="AK2461" s="155">
        <v>0</v>
      </c>
      <c r="AL2461" s="155">
        <v>0</v>
      </c>
      <c r="AM2461" s="155">
        <v>0</v>
      </c>
      <c r="AN2461" s="155">
        <v>0</v>
      </c>
      <c r="AO2461" s="155">
        <v>0</v>
      </c>
      <c r="AP2461" s="155">
        <v>0</v>
      </c>
      <c r="AQ2461"/>
      <c r="AR2461" s="156">
        <v>0.24995245999999999</v>
      </c>
      <c r="AS2461" s="156">
        <v>0.23145750000000001</v>
      </c>
      <c r="AT2461" s="156">
        <v>1.8494961000000001E-2</v>
      </c>
      <c r="AU2461" s="156">
        <v>0</v>
      </c>
      <c r="AV2461" s="282">
        <f t="shared" si="615"/>
        <v>1.38763491E-5</v>
      </c>
      <c r="AW2461" s="282">
        <f t="shared" si="616"/>
        <v>6.8398524838089996E-8</v>
      </c>
      <c r="AX2461" s="283">
        <f t="shared" si="617"/>
        <v>0</v>
      </c>
      <c r="AY2461" s="157">
        <v>6.5939385E-6</v>
      </c>
      <c r="AZ2461" s="157">
        <v>1.9895503999999999E-8</v>
      </c>
      <c r="BA2461" s="157">
        <v>5.4357359000000005E-13</v>
      </c>
      <c r="BB2461" s="157">
        <v>0</v>
      </c>
      <c r="BC2461" s="157">
        <v>0</v>
      </c>
      <c r="BD2461" s="157">
        <v>0</v>
      </c>
      <c r="BE2461" s="157">
        <v>7.2824106000000003E-6</v>
      </c>
      <c r="BF2461" s="157">
        <v>0</v>
      </c>
      <c r="BG2461" s="157">
        <v>8.4828079000000006E-9</v>
      </c>
      <c r="BH2461" s="157">
        <v>1.4101931E-9</v>
      </c>
      <c r="BI2461" s="157">
        <v>3.5772644999999998E-12</v>
      </c>
      <c r="BJ2461" s="157">
        <v>0</v>
      </c>
      <c r="BK2461" s="157">
        <v>0</v>
      </c>
      <c r="BL2461" s="157">
        <v>0</v>
      </c>
      <c r="BM2461" s="157">
        <v>0</v>
      </c>
      <c r="BN2461" s="157">
        <v>0</v>
      </c>
      <c r="BO2461" s="157">
        <v>3.8605898999999999E-8</v>
      </c>
      <c r="BP2461" s="157">
        <v>0</v>
      </c>
      <c r="BQ2461" s="157">
        <v>0</v>
      </c>
      <c r="BR2461" s="157">
        <v>0</v>
      </c>
      <c r="BS2461" s="157">
        <v>0</v>
      </c>
      <c r="BT2461" s="157">
        <v>0</v>
      </c>
      <c r="BU2461"/>
      <c r="BV2461" s="155">
        <v>3.7251698999999998E-4</v>
      </c>
      <c r="BW2461" s="155">
        <v>5.8483041000000001E-5</v>
      </c>
      <c r="BX2461" s="155">
        <v>1.9812123E-4</v>
      </c>
      <c r="BY2461" s="155">
        <v>1.4452489E-9</v>
      </c>
      <c r="BZ2461" s="155">
        <v>4.8174492000000002E-5</v>
      </c>
      <c r="CA2461" s="155">
        <v>0</v>
      </c>
      <c r="CB2461" s="155">
        <v>3.6621671999999999E-5</v>
      </c>
      <c r="CC2461" s="155">
        <v>0</v>
      </c>
      <c r="CD2461" s="155">
        <v>0</v>
      </c>
      <c r="CE2461" s="155">
        <v>3.3336459999999999E-10</v>
      </c>
      <c r="CF2461" s="155">
        <v>0</v>
      </c>
      <c r="CG2461" s="155">
        <v>2.7318461999999999E-5</v>
      </c>
      <c r="CH2461" s="155">
        <v>0</v>
      </c>
      <c r="CI2461" s="155">
        <v>3.7963188999999999E-6</v>
      </c>
      <c r="CJ2461" s="155">
        <v>0</v>
      </c>
      <c r="CK2461" s="155">
        <v>0</v>
      </c>
      <c r="CL2461" s="155">
        <v>0</v>
      </c>
      <c r="CM2461"/>
      <c r="CN2461" s="284">
        <v>0</v>
      </c>
      <c r="CO2461" s="284">
        <v>7.1055371999999997</v>
      </c>
      <c r="CP2461" s="285">
        <v>0</v>
      </c>
      <c r="CQ2461" s="284">
        <v>4.0013245000000003E-2</v>
      </c>
      <c r="CR2461" s="284">
        <v>0</v>
      </c>
      <c r="CS2461" s="284">
        <v>0</v>
      </c>
      <c r="CT2461" s="284">
        <v>2.4452533999999998E-3</v>
      </c>
      <c r="CU2461" s="284">
        <v>0</v>
      </c>
      <c r="CV2461" s="284">
        <v>9.4622483E-4</v>
      </c>
      <c r="CW2461" s="284">
        <v>1.2221422999999999E-3</v>
      </c>
      <c r="CX2461"/>
      <c r="CY2461"/>
      <c r="CZ2461"/>
      <c r="DA2461"/>
      <c r="DB2461" s="212"/>
      <c r="DC2461" s="48"/>
      <c r="DD2461" s="48"/>
      <c r="DE2461" s="48"/>
      <c r="DF2461" s="48"/>
      <c r="DG2461" s="48"/>
      <c r="DH2461" s="48"/>
      <c r="DI2461" s="48"/>
      <c r="DJ2461" s="48"/>
      <c r="DK2461" s="48"/>
      <c r="DL2461" s="48"/>
    </row>
    <row r="2462" spans="1:116" ht="14.4">
      <c r="A2462" t="s">
        <v>3331</v>
      </c>
      <c r="B2462" s="150" t="s">
        <v>325</v>
      </c>
      <c r="C2462" s="151" t="str">
        <f t="shared" si="609"/>
        <v>M.020.23.112</v>
      </c>
      <c r="D2462" s="54" t="s">
        <v>1411</v>
      </c>
      <c r="E2462" s="150" t="s">
        <v>352</v>
      </c>
      <c r="F2462" s="153" t="str">
        <f t="shared" si="610"/>
        <v>Pork shoulder chop, meat packaging per 1 kg NL</v>
      </c>
      <c r="G2462" s="154">
        <f t="shared" si="623"/>
        <v>7.1055373333333334</v>
      </c>
      <c r="H2462"/>
      <c r="I2462"/>
      <c r="J2462" s="227">
        <f t="shared" si="611"/>
        <v>1.60908283492578</v>
      </c>
      <c r="K2462"/>
      <c r="L2462" s="280">
        <f t="shared" si="612"/>
        <v>5.0379577999999999E-7</v>
      </c>
      <c r="M2462" s="280">
        <f t="shared" si="613"/>
        <v>0.52005660613000004</v>
      </c>
      <c r="N2462" s="281">
        <f t="shared" si="614"/>
        <v>2.3195125E-2</v>
      </c>
      <c r="O2462" s="280">
        <v>1.0658306</v>
      </c>
      <c r="P2462" s="286">
        <v>0.40099273000000002</v>
      </c>
      <c r="Q2462" s="286">
        <v>3.4267287E-2</v>
      </c>
      <c r="R2462" s="286">
        <v>0</v>
      </c>
      <c r="S2462" s="219">
        <v>0</v>
      </c>
      <c r="T2462" s="219">
        <v>0</v>
      </c>
      <c r="U2462" s="286">
        <v>5.0379577999999999E-7</v>
      </c>
      <c r="V2462" s="286">
        <v>1.233813E-5</v>
      </c>
      <c r="W2462" s="219">
        <v>0</v>
      </c>
      <c r="X2462" s="219">
        <v>0</v>
      </c>
      <c r="Y2462" s="219">
        <v>0</v>
      </c>
      <c r="Z2462" s="219">
        <v>8.4784251000000005E-2</v>
      </c>
      <c r="AA2462" s="219">
        <v>2.3195125E-2</v>
      </c>
      <c r="AB2462" s="219">
        <v>0</v>
      </c>
      <c r="AC2462"/>
      <c r="AD2462" s="227">
        <f t="shared" si="618"/>
        <v>1.0658306</v>
      </c>
      <c r="AE2462" s="227">
        <f t="shared" si="619"/>
        <v>0.43527285892577999</v>
      </c>
      <c r="AF2462" s="227">
        <f t="shared" si="620"/>
        <v>0.45846748012999999</v>
      </c>
      <c r="AG2462" s="227">
        <f t="shared" si="621"/>
        <v>0.52005660613000004</v>
      </c>
      <c r="AH2462" s="227">
        <f t="shared" si="622"/>
        <v>0</v>
      </c>
      <c r="AI2462"/>
      <c r="AJ2462">
        <v>0</v>
      </c>
      <c r="AK2462" s="155">
        <v>0</v>
      </c>
      <c r="AL2462" s="155">
        <v>0</v>
      </c>
      <c r="AM2462" s="155">
        <v>0</v>
      </c>
      <c r="AN2462" s="155">
        <v>0</v>
      </c>
      <c r="AO2462" s="155">
        <v>0</v>
      </c>
      <c r="AP2462" s="155">
        <v>0</v>
      </c>
      <c r="AQ2462"/>
      <c r="AR2462" s="156">
        <v>0.24995245999999999</v>
      </c>
      <c r="AS2462" s="156">
        <v>0.23145750000000001</v>
      </c>
      <c r="AT2462" s="156">
        <v>1.8494961000000001E-2</v>
      </c>
      <c r="AU2462" s="156">
        <v>0</v>
      </c>
      <c r="AV2462" s="282">
        <f t="shared" si="615"/>
        <v>1.38763491E-5</v>
      </c>
      <c r="AW2462" s="282">
        <f t="shared" si="616"/>
        <v>6.8398524838089996E-8</v>
      </c>
      <c r="AX2462" s="283">
        <f t="shared" si="617"/>
        <v>0</v>
      </c>
      <c r="AY2462" s="157">
        <v>6.5939385E-6</v>
      </c>
      <c r="AZ2462" s="157">
        <v>1.9895503999999999E-8</v>
      </c>
      <c r="BA2462" s="157">
        <v>5.4357359000000005E-13</v>
      </c>
      <c r="BB2462" s="157">
        <v>0</v>
      </c>
      <c r="BC2462" s="157">
        <v>0</v>
      </c>
      <c r="BD2462" s="157">
        <v>0</v>
      </c>
      <c r="BE2462" s="157">
        <v>7.2824106000000003E-6</v>
      </c>
      <c r="BF2462" s="157">
        <v>0</v>
      </c>
      <c r="BG2462" s="157">
        <v>8.4828079000000006E-9</v>
      </c>
      <c r="BH2462" s="157">
        <v>1.4101931E-9</v>
      </c>
      <c r="BI2462" s="157">
        <v>3.5772644999999998E-12</v>
      </c>
      <c r="BJ2462" s="157">
        <v>0</v>
      </c>
      <c r="BK2462" s="157">
        <v>0</v>
      </c>
      <c r="BL2462" s="157">
        <v>0</v>
      </c>
      <c r="BM2462" s="157">
        <v>0</v>
      </c>
      <c r="BN2462" s="157">
        <v>0</v>
      </c>
      <c r="BO2462" s="157">
        <v>3.8605898999999999E-8</v>
      </c>
      <c r="BP2462" s="157">
        <v>0</v>
      </c>
      <c r="BQ2462" s="157">
        <v>0</v>
      </c>
      <c r="BR2462" s="157">
        <v>0</v>
      </c>
      <c r="BS2462" s="157">
        <v>0</v>
      </c>
      <c r="BT2462" s="157">
        <v>0</v>
      </c>
      <c r="BU2462"/>
      <c r="BV2462" s="155">
        <v>3.7251698999999998E-4</v>
      </c>
      <c r="BW2462" s="155">
        <v>5.8483041000000001E-5</v>
      </c>
      <c r="BX2462" s="155">
        <v>1.9812123E-4</v>
      </c>
      <c r="BY2462" s="155">
        <v>1.4452489E-9</v>
      </c>
      <c r="BZ2462" s="155">
        <v>4.8174492000000002E-5</v>
      </c>
      <c r="CA2462" s="155">
        <v>0</v>
      </c>
      <c r="CB2462" s="155">
        <v>3.6621671999999999E-5</v>
      </c>
      <c r="CC2462" s="155">
        <v>0</v>
      </c>
      <c r="CD2462" s="155">
        <v>0</v>
      </c>
      <c r="CE2462" s="155">
        <v>3.3336459999999999E-10</v>
      </c>
      <c r="CF2462" s="155">
        <v>0</v>
      </c>
      <c r="CG2462" s="155">
        <v>2.7318461999999999E-5</v>
      </c>
      <c r="CH2462" s="155">
        <v>0</v>
      </c>
      <c r="CI2462" s="155">
        <v>3.7963188999999999E-6</v>
      </c>
      <c r="CJ2462" s="155">
        <v>0</v>
      </c>
      <c r="CK2462" s="155">
        <v>0</v>
      </c>
      <c r="CL2462" s="155">
        <v>0</v>
      </c>
      <c r="CM2462"/>
      <c r="CN2462" s="284">
        <v>0</v>
      </c>
      <c r="CO2462" s="284">
        <v>7.1055371999999997</v>
      </c>
      <c r="CP2462" s="285">
        <v>0</v>
      </c>
      <c r="CQ2462" s="284">
        <v>4.0013245000000003E-2</v>
      </c>
      <c r="CR2462" s="284">
        <v>0</v>
      </c>
      <c r="CS2462" s="284">
        <v>0</v>
      </c>
      <c r="CT2462" s="284">
        <v>2.4452533999999998E-3</v>
      </c>
      <c r="CU2462" s="284">
        <v>0</v>
      </c>
      <c r="CV2462" s="284">
        <v>9.4622483E-4</v>
      </c>
      <c r="CW2462" s="284">
        <v>1.2221422999999999E-3</v>
      </c>
      <c r="CX2462"/>
      <c r="CY2462"/>
      <c r="CZ2462"/>
      <c r="DA2462"/>
      <c r="DB2462" s="212"/>
      <c r="DC2462" s="48"/>
      <c r="DD2462" s="48"/>
      <c r="DE2462" s="48"/>
      <c r="DF2462" s="48"/>
      <c r="DG2462" s="48"/>
      <c r="DH2462" s="48"/>
      <c r="DI2462" s="48"/>
      <c r="DJ2462" s="48"/>
      <c r="DK2462" s="48"/>
      <c r="DL2462" s="48"/>
    </row>
    <row r="2463" spans="1:116" ht="14.4">
      <c r="A2463" t="s">
        <v>3332</v>
      </c>
      <c r="B2463" s="150" t="s">
        <v>325</v>
      </c>
      <c r="C2463" s="151" t="str">
        <f t="shared" si="609"/>
        <v>M.020.23.113</v>
      </c>
      <c r="D2463" s="54" t="s">
        <v>1411</v>
      </c>
      <c r="E2463" s="150" t="s">
        <v>352</v>
      </c>
      <c r="F2463" s="153" t="str">
        <f t="shared" si="610"/>
        <v>Sausage, frankfurter in food can NL</v>
      </c>
      <c r="G2463" s="154">
        <f t="shared" si="623"/>
        <v>11.336660666666667</v>
      </c>
      <c r="H2463"/>
      <c r="I2463"/>
      <c r="J2463" s="227">
        <f t="shared" si="611"/>
        <v>2.3182221591736702</v>
      </c>
      <c r="K2463"/>
      <c r="L2463" s="280">
        <f t="shared" si="612"/>
        <v>6.6735767000000003E-7</v>
      </c>
      <c r="M2463" s="280">
        <f t="shared" si="613"/>
        <v>0.56302317781600009</v>
      </c>
      <c r="N2463" s="281">
        <f t="shared" si="614"/>
        <v>5.4699214000000003E-2</v>
      </c>
      <c r="O2463" s="280">
        <v>1.7004991</v>
      </c>
      <c r="P2463" s="219">
        <v>0.43940821000000002</v>
      </c>
      <c r="Q2463" s="219">
        <v>4.5392474000000002E-2</v>
      </c>
      <c r="R2463" s="286">
        <v>0</v>
      </c>
      <c r="S2463" s="219">
        <v>0</v>
      </c>
      <c r="T2463" s="219">
        <v>0</v>
      </c>
      <c r="U2463" s="286">
        <v>6.6735767000000003E-7</v>
      </c>
      <c r="V2463" s="286">
        <v>1.6343816000000001E-5</v>
      </c>
      <c r="W2463" s="219">
        <v>0</v>
      </c>
      <c r="X2463" s="219">
        <v>0</v>
      </c>
      <c r="Y2463" s="219">
        <v>0</v>
      </c>
      <c r="Z2463" s="219">
        <v>7.8206150000000002E-2</v>
      </c>
      <c r="AA2463" s="219">
        <v>5.4699214000000003E-2</v>
      </c>
      <c r="AB2463" s="219">
        <v>0</v>
      </c>
      <c r="AC2463"/>
      <c r="AD2463" s="227">
        <f t="shared" si="618"/>
        <v>1.7004991</v>
      </c>
      <c r="AE2463" s="227">
        <f t="shared" si="619"/>
        <v>0.48481769517367007</v>
      </c>
      <c r="AF2463" s="227">
        <f t="shared" si="620"/>
        <v>0.53951624181600011</v>
      </c>
      <c r="AG2463" s="227">
        <f t="shared" si="621"/>
        <v>0.56302317781600009</v>
      </c>
      <c r="AH2463" s="227">
        <f t="shared" si="622"/>
        <v>0</v>
      </c>
      <c r="AI2463"/>
      <c r="AJ2463">
        <v>0</v>
      </c>
      <c r="AK2463" s="155">
        <v>0</v>
      </c>
      <c r="AL2463" s="155">
        <v>0</v>
      </c>
      <c r="AM2463" s="155">
        <v>0</v>
      </c>
      <c r="AN2463" s="155">
        <v>0</v>
      </c>
      <c r="AO2463" s="155">
        <v>0</v>
      </c>
      <c r="AP2463" s="155">
        <v>0</v>
      </c>
      <c r="AQ2463"/>
      <c r="AR2463" s="156">
        <v>0.32982133000000002</v>
      </c>
      <c r="AS2463" s="156">
        <v>0.30858823000000002</v>
      </c>
      <c r="AT2463" s="156">
        <v>2.1233107000000001E-2</v>
      </c>
      <c r="AU2463" s="156">
        <v>0</v>
      </c>
      <c r="AV2463" s="282">
        <f t="shared" si="615"/>
        <v>1.8500493299999999E-5</v>
      </c>
      <c r="AW2463" s="282">
        <f t="shared" si="616"/>
        <v>7.8524804915119997E-8</v>
      </c>
      <c r="AX2463" s="283">
        <f t="shared" si="617"/>
        <v>0</v>
      </c>
      <c r="AY2463" s="157">
        <v>1.0520420999999999E-5</v>
      </c>
      <c r="AZ2463" s="157">
        <v>3.1742648999999999E-8</v>
      </c>
      <c r="BA2463" s="157">
        <v>8.6725452000000001E-13</v>
      </c>
      <c r="BB2463" s="157">
        <v>0</v>
      </c>
      <c r="BC2463" s="157">
        <v>0</v>
      </c>
      <c r="BD2463" s="157">
        <v>0</v>
      </c>
      <c r="BE2463" s="157">
        <v>7.9800722999999999E-6</v>
      </c>
      <c r="BF2463" s="157">
        <v>0</v>
      </c>
      <c r="BG2463" s="157">
        <v>9.2954688000000004E-9</v>
      </c>
      <c r="BH2463" s="157">
        <v>1.8680250999999999E-9</v>
      </c>
      <c r="BI2463" s="157">
        <v>7.1857606000000002E-12</v>
      </c>
      <c r="BJ2463" s="157">
        <v>0</v>
      </c>
      <c r="BK2463" s="157">
        <v>0</v>
      </c>
      <c r="BL2463" s="157">
        <v>0</v>
      </c>
      <c r="BM2463" s="157">
        <v>0</v>
      </c>
      <c r="BN2463" s="157">
        <v>0</v>
      </c>
      <c r="BO2463" s="157">
        <v>3.5610608999999998E-8</v>
      </c>
      <c r="BP2463" s="157">
        <v>0</v>
      </c>
      <c r="BQ2463" s="157">
        <v>0</v>
      </c>
      <c r="BR2463" s="157">
        <v>0</v>
      </c>
      <c r="BS2463" s="157">
        <v>0</v>
      </c>
      <c r="BT2463" s="157">
        <v>0</v>
      </c>
      <c r="BU2463"/>
      <c r="BV2463" s="155">
        <v>5.1084412000000005E-4</v>
      </c>
      <c r="BW2463" s="155">
        <v>6.4085771000000003E-5</v>
      </c>
      <c r="BX2463" s="155">
        <v>3.1609617E-4</v>
      </c>
      <c r="BY2463" s="155">
        <v>1.9144620999999999E-9</v>
      </c>
      <c r="BZ2463" s="155">
        <v>5.2789652999999999E-5</v>
      </c>
      <c r="CA2463" s="155">
        <v>0</v>
      </c>
      <c r="CB2463" s="155">
        <v>4.8511231999999998E-5</v>
      </c>
      <c r="CC2463" s="155">
        <v>0</v>
      </c>
      <c r="CD2463" s="155">
        <v>0</v>
      </c>
      <c r="CE2463" s="155">
        <v>4.4159444999999999E-10</v>
      </c>
      <c r="CF2463" s="155">
        <v>0</v>
      </c>
      <c r="CG2463" s="155">
        <v>2.5198922E-5</v>
      </c>
      <c r="CH2463" s="155">
        <v>0</v>
      </c>
      <c r="CI2463" s="155">
        <v>4.1600098E-6</v>
      </c>
      <c r="CJ2463" s="155">
        <v>0</v>
      </c>
      <c r="CK2463" s="155">
        <v>0</v>
      </c>
      <c r="CL2463" s="155">
        <v>0</v>
      </c>
      <c r="CM2463"/>
      <c r="CN2463" s="284">
        <v>0</v>
      </c>
      <c r="CO2463" s="284">
        <v>11.33666</v>
      </c>
      <c r="CP2463" s="285">
        <v>0</v>
      </c>
      <c r="CQ2463" s="284">
        <v>4.3846550999999997E-2</v>
      </c>
      <c r="CR2463" s="284">
        <v>0</v>
      </c>
      <c r="CS2463" s="284">
        <v>0</v>
      </c>
      <c r="CT2463" s="284">
        <v>2.6795109999999999E-3</v>
      </c>
      <c r="CU2463" s="284">
        <v>0</v>
      </c>
      <c r="CV2463" s="284">
        <v>1.2534253E-3</v>
      </c>
      <c r="CW2463" s="284">
        <v>2.4549546999999999E-3</v>
      </c>
      <c r="CX2463"/>
      <c r="CY2463"/>
      <c r="CZ2463"/>
      <c r="DA2463"/>
      <c r="DB2463" s="212"/>
      <c r="DC2463" s="48"/>
      <c r="DD2463" s="48"/>
      <c r="DE2463" s="48"/>
      <c r="DF2463" s="48"/>
      <c r="DG2463" s="48"/>
      <c r="DH2463" s="48"/>
      <c r="DI2463" s="48"/>
      <c r="DJ2463" s="48"/>
      <c r="DK2463" s="48"/>
      <c r="DL2463" s="48"/>
    </row>
    <row r="2464" spans="1:116" ht="14.4">
      <c r="A2464" t="s">
        <v>3333</v>
      </c>
      <c r="B2464" s="150" t="s">
        <v>325</v>
      </c>
      <c r="C2464" s="151" t="str">
        <f t="shared" ref="C2464:C2532" si="624">MID(A2464,1,12)</f>
        <v>M.020.23.114</v>
      </c>
      <c r="D2464" s="54" t="s">
        <v>1411</v>
      </c>
      <c r="E2464" s="150" t="s">
        <v>352</v>
      </c>
      <c r="F2464" s="153" t="str">
        <f t="shared" ref="F2464:F2532" si="625">MID(A2464, 21,85)</f>
        <v>Sausage, frankfurter in glass jarper 720 ml NL</v>
      </c>
      <c r="G2464" s="154">
        <f t="shared" si="623"/>
        <v>10.881554666666666</v>
      </c>
      <c r="H2464"/>
      <c r="I2464"/>
      <c r="J2464" s="227">
        <f t="shared" si="611"/>
        <v>2.2112023136075498</v>
      </c>
      <c r="K2464"/>
      <c r="L2464" s="280">
        <f t="shared" si="612"/>
        <v>5.5521455000000005E-7</v>
      </c>
      <c r="M2464" s="280">
        <f t="shared" si="613"/>
        <v>0.5421814863929999</v>
      </c>
      <c r="N2464" s="281">
        <f t="shared" si="614"/>
        <v>3.6787071999999997E-2</v>
      </c>
      <c r="O2464" s="280">
        <v>1.6322331999999999</v>
      </c>
      <c r="P2464" s="286">
        <v>0.42598071999999998</v>
      </c>
      <c r="Q2464" s="219">
        <v>3.7764699999999998E-2</v>
      </c>
      <c r="R2464" s="219">
        <v>0</v>
      </c>
      <c r="S2464" s="219">
        <v>0</v>
      </c>
      <c r="T2464" s="219">
        <v>0</v>
      </c>
      <c r="U2464" s="286">
        <v>5.5521455000000005E-7</v>
      </c>
      <c r="V2464" s="286">
        <v>1.3597393E-5</v>
      </c>
      <c r="W2464" s="219">
        <v>0</v>
      </c>
      <c r="X2464" s="219">
        <v>0</v>
      </c>
      <c r="Y2464" s="219">
        <v>0</v>
      </c>
      <c r="Z2464" s="219">
        <v>7.8422468999999995E-2</v>
      </c>
      <c r="AA2464" s="219">
        <v>3.6787071999999997E-2</v>
      </c>
      <c r="AB2464" s="219">
        <v>0</v>
      </c>
      <c r="AC2464"/>
      <c r="AD2464" s="227">
        <f t="shared" si="618"/>
        <v>1.6322331999999999</v>
      </c>
      <c r="AE2464" s="227">
        <f t="shared" si="619"/>
        <v>0.46375957260754996</v>
      </c>
      <c r="AF2464" s="227">
        <f t="shared" si="620"/>
        <v>0.50054608939299994</v>
      </c>
      <c r="AG2464" s="227">
        <f t="shared" si="621"/>
        <v>0.54218148639300001</v>
      </c>
      <c r="AH2464" s="227">
        <f t="shared" si="622"/>
        <v>0</v>
      </c>
      <c r="AI2464"/>
      <c r="AJ2464">
        <v>0</v>
      </c>
      <c r="AK2464" s="155">
        <v>0</v>
      </c>
      <c r="AL2464" s="155">
        <v>0</v>
      </c>
      <c r="AM2464" s="155">
        <v>0</v>
      </c>
      <c r="AN2464" s="155">
        <v>0</v>
      </c>
      <c r="AO2464" s="155">
        <v>0</v>
      </c>
      <c r="AP2464" s="155">
        <v>0</v>
      </c>
      <c r="AQ2464"/>
      <c r="AR2464" s="156">
        <v>0.31822958000000001</v>
      </c>
      <c r="AS2464" s="156">
        <v>0.29747611000000002</v>
      </c>
      <c r="AT2464" s="156">
        <v>2.075347E-2</v>
      </c>
      <c r="AU2464" s="156">
        <v>0</v>
      </c>
      <c r="AV2464" s="282">
        <f t="shared" si="615"/>
        <v>1.7834299299999998E-5</v>
      </c>
      <c r="AW2464" s="282">
        <f t="shared" si="616"/>
        <v>7.6751000681029998E-8</v>
      </c>
      <c r="AX2464" s="283">
        <f t="shared" si="617"/>
        <v>0</v>
      </c>
      <c r="AY2464" s="157">
        <v>1.0098082999999999E-5</v>
      </c>
      <c r="AZ2464" s="157">
        <v>3.0468353000000002E-8</v>
      </c>
      <c r="BA2464" s="157">
        <v>8.3243892999999996E-13</v>
      </c>
      <c r="BB2464" s="157">
        <v>0</v>
      </c>
      <c r="BC2464" s="157">
        <v>0</v>
      </c>
      <c r="BD2464" s="157">
        <v>0</v>
      </c>
      <c r="BE2464" s="157">
        <v>7.7362163000000008E-6</v>
      </c>
      <c r="BF2464" s="157">
        <v>0</v>
      </c>
      <c r="BG2464" s="157">
        <v>9.0114167999999993E-9</v>
      </c>
      <c r="BH2464" s="157">
        <v>1.5541212E-9</v>
      </c>
      <c r="BI2464" s="157">
        <v>7.1692420999999999E-12</v>
      </c>
      <c r="BJ2464" s="157">
        <v>0</v>
      </c>
      <c r="BK2464" s="157">
        <v>0</v>
      </c>
      <c r="BL2464" s="157">
        <v>0</v>
      </c>
      <c r="BM2464" s="157">
        <v>0</v>
      </c>
      <c r="BN2464" s="157">
        <v>0</v>
      </c>
      <c r="BO2464" s="157">
        <v>3.5709108E-8</v>
      </c>
      <c r="BP2464" s="157">
        <v>0</v>
      </c>
      <c r="BQ2464" s="157">
        <v>0</v>
      </c>
      <c r="BR2464" s="157">
        <v>0</v>
      </c>
      <c r="BS2464" s="157">
        <v>0</v>
      </c>
      <c r="BT2464" s="157">
        <v>0</v>
      </c>
      <c r="BU2464"/>
      <c r="BV2464" s="155">
        <v>4.8637339999999999E-4</v>
      </c>
      <c r="BW2464" s="155">
        <v>6.212743E-5</v>
      </c>
      <c r="BX2464" s="155">
        <v>3.0340662E-4</v>
      </c>
      <c r="BY2464" s="155">
        <v>1.5927549E-9</v>
      </c>
      <c r="BZ2464" s="155">
        <v>5.11765E-5</v>
      </c>
      <c r="CA2464" s="155">
        <v>0</v>
      </c>
      <c r="CB2464" s="155">
        <v>4.0359379999999997E-5</v>
      </c>
      <c r="CC2464" s="155">
        <v>0</v>
      </c>
      <c r="CD2464" s="155">
        <v>0</v>
      </c>
      <c r="CE2464" s="155">
        <v>3.6738870000000001E-10</v>
      </c>
      <c r="CF2464" s="155">
        <v>0</v>
      </c>
      <c r="CG2464" s="155">
        <v>2.5268622000000001E-5</v>
      </c>
      <c r="CH2464" s="155">
        <v>0</v>
      </c>
      <c r="CI2464" s="155">
        <v>4.0328876999999998E-6</v>
      </c>
      <c r="CJ2464" s="155">
        <v>0</v>
      </c>
      <c r="CK2464" s="155">
        <v>0</v>
      </c>
      <c r="CL2464" s="155">
        <v>0</v>
      </c>
      <c r="CM2464"/>
      <c r="CN2464" s="284">
        <v>0</v>
      </c>
      <c r="CO2464" s="284">
        <v>10.881555000000001</v>
      </c>
      <c r="CP2464" s="285">
        <v>0</v>
      </c>
      <c r="CQ2464" s="284">
        <v>4.2506683000000003E-2</v>
      </c>
      <c r="CR2464" s="284">
        <v>0</v>
      </c>
      <c r="CS2464" s="284">
        <v>0</v>
      </c>
      <c r="CT2464" s="284">
        <v>2.5976302000000001E-3</v>
      </c>
      <c r="CU2464" s="284">
        <v>0</v>
      </c>
      <c r="CV2464" s="284">
        <v>1.0427991000000001E-3</v>
      </c>
      <c r="CW2464" s="284">
        <v>2.4493112000000001E-3</v>
      </c>
      <c r="CX2464"/>
      <c r="CY2464"/>
      <c r="CZ2464"/>
      <c r="DA2464"/>
      <c r="DB2464" s="212"/>
      <c r="DC2464" s="48"/>
      <c r="DD2464" s="48"/>
      <c r="DE2464" s="48"/>
      <c r="DF2464" s="48"/>
      <c r="DG2464" s="48"/>
      <c r="DH2464" s="48"/>
      <c r="DI2464" s="48"/>
      <c r="DJ2464" s="48"/>
      <c r="DK2464" s="48"/>
      <c r="DL2464" s="48"/>
    </row>
    <row r="2465" spans="1:116" ht="14.4">
      <c r="A2465" t="s">
        <v>3334</v>
      </c>
      <c r="B2465" s="150" t="s">
        <v>325</v>
      </c>
      <c r="C2465" s="151" t="str">
        <f t="shared" si="624"/>
        <v>M.020.23.115</v>
      </c>
      <c r="D2465" s="54" t="s">
        <v>1411</v>
      </c>
      <c r="E2465" s="150" t="s">
        <v>352</v>
      </c>
      <c r="F2465" s="153" t="str">
        <f t="shared" si="625"/>
        <v>Sausage, pork (braadworst), meat packaging per 1 kg NL</v>
      </c>
      <c r="G2465" s="154">
        <f t="shared" si="623"/>
        <v>9.0727393333333328</v>
      </c>
      <c r="H2465"/>
      <c r="I2465"/>
      <c r="J2465" s="227">
        <f t="shared" si="611"/>
        <v>1.8947901018248801</v>
      </c>
      <c r="K2465"/>
      <c r="L2465" s="280">
        <f t="shared" si="612"/>
        <v>5.3239088000000003E-7</v>
      </c>
      <c r="M2465" s="280">
        <f t="shared" si="613"/>
        <v>0.50304292443400001</v>
      </c>
      <c r="N2465" s="281">
        <f t="shared" si="614"/>
        <v>3.0835745000000001E-2</v>
      </c>
      <c r="O2465" s="280">
        <v>1.3609108999999999</v>
      </c>
      <c r="P2465" s="286">
        <v>0.38930122</v>
      </c>
      <c r="Q2465" s="286">
        <v>3.6212274000000003E-2</v>
      </c>
      <c r="R2465" s="286">
        <v>0</v>
      </c>
      <c r="S2465" s="219">
        <v>0</v>
      </c>
      <c r="T2465" s="219">
        <v>0</v>
      </c>
      <c r="U2465" s="286">
        <v>5.3239088000000003E-7</v>
      </c>
      <c r="V2465" s="286">
        <v>1.3038434E-5</v>
      </c>
      <c r="W2465" s="286">
        <v>0</v>
      </c>
      <c r="X2465" s="219">
        <v>0</v>
      </c>
      <c r="Y2465" s="219">
        <v>0</v>
      </c>
      <c r="Z2465" s="219">
        <v>7.7516392000000003E-2</v>
      </c>
      <c r="AA2465" s="219">
        <v>3.0835745000000001E-2</v>
      </c>
      <c r="AB2465" s="219">
        <v>0</v>
      </c>
      <c r="AC2465"/>
      <c r="AD2465" s="227">
        <f t="shared" si="618"/>
        <v>1.3609108999999999</v>
      </c>
      <c r="AE2465" s="227">
        <f t="shared" si="619"/>
        <v>0.42552706482488001</v>
      </c>
      <c r="AF2465" s="227">
        <f t="shared" si="620"/>
        <v>0.45636227743400004</v>
      </c>
      <c r="AG2465" s="227">
        <f t="shared" si="621"/>
        <v>0.50304292443400001</v>
      </c>
      <c r="AH2465" s="227">
        <f t="shared" si="622"/>
        <v>0</v>
      </c>
      <c r="AI2465"/>
      <c r="AJ2465">
        <v>0</v>
      </c>
      <c r="AK2465" s="155">
        <v>0</v>
      </c>
      <c r="AL2465" s="155">
        <v>0</v>
      </c>
      <c r="AM2465" s="155">
        <v>0</v>
      </c>
      <c r="AN2465" s="155">
        <v>0</v>
      </c>
      <c r="AO2465" s="155">
        <v>0</v>
      </c>
      <c r="AP2465" s="155">
        <v>0</v>
      </c>
      <c r="AQ2465"/>
      <c r="AR2465" s="156">
        <v>0.27741106999999998</v>
      </c>
      <c r="AS2465" s="156">
        <v>0.25836625000000002</v>
      </c>
      <c r="AT2465" s="156">
        <v>1.9044818000000002E-2</v>
      </c>
      <c r="AU2465" s="156">
        <v>0</v>
      </c>
      <c r="AV2465" s="282">
        <f t="shared" si="615"/>
        <v>1.5489583599999998E-5</v>
      </c>
      <c r="AW2465" s="282">
        <f t="shared" si="616"/>
        <v>7.043201905545E-8</v>
      </c>
      <c r="AX2465" s="283">
        <f t="shared" si="617"/>
        <v>0</v>
      </c>
      <c r="AY2465" s="157">
        <v>8.4195020000000001E-6</v>
      </c>
      <c r="AZ2465" s="157">
        <v>2.5403670000000001E-8</v>
      </c>
      <c r="BA2465" s="157">
        <v>6.9406454999999997E-13</v>
      </c>
      <c r="BB2465" s="157">
        <v>0</v>
      </c>
      <c r="BC2465" s="157">
        <v>0</v>
      </c>
      <c r="BD2465" s="157">
        <v>0</v>
      </c>
      <c r="BE2465" s="157">
        <v>7.0700815999999996E-6</v>
      </c>
      <c r="BF2465" s="157">
        <v>0</v>
      </c>
      <c r="BG2465" s="157">
        <v>8.2354795999999996E-9</v>
      </c>
      <c r="BH2465" s="157">
        <v>1.4902345999999999E-9</v>
      </c>
      <c r="BI2465" s="157">
        <v>5.4087908999999997E-12</v>
      </c>
      <c r="BJ2465" s="157">
        <v>0</v>
      </c>
      <c r="BK2465" s="157">
        <v>0</v>
      </c>
      <c r="BL2465" s="157">
        <v>0</v>
      </c>
      <c r="BM2465" s="157">
        <v>0</v>
      </c>
      <c r="BN2465" s="157">
        <v>0</v>
      </c>
      <c r="BO2465" s="157">
        <v>3.5296531999999998E-8</v>
      </c>
      <c r="BP2465" s="157">
        <v>0</v>
      </c>
      <c r="BQ2465" s="157">
        <v>0</v>
      </c>
      <c r="BR2465" s="157">
        <v>0</v>
      </c>
      <c r="BS2465" s="157">
        <v>0</v>
      </c>
      <c r="BT2465" s="157">
        <v>0</v>
      </c>
      <c r="BU2465"/>
      <c r="BV2465" s="155">
        <v>4.2388430000000002E-4</v>
      </c>
      <c r="BW2465" s="155">
        <v>5.6777885000000003E-5</v>
      </c>
      <c r="BX2465" s="155">
        <v>2.5297204000000002E-4</v>
      </c>
      <c r="BY2465" s="155">
        <v>1.5272802E-9</v>
      </c>
      <c r="BZ2465" s="155">
        <v>4.6769896000000003E-5</v>
      </c>
      <c r="CA2465" s="155">
        <v>0</v>
      </c>
      <c r="CB2465" s="155">
        <v>3.8700293E-5</v>
      </c>
      <c r="CC2465" s="155">
        <v>0</v>
      </c>
      <c r="CD2465" s="155">
        <v>0</v>
      </c>
      <c r="CE2465" s="155">
        <v>3.5228614E-10</v>
      </c>
      <c r="CF2465" s="155">
        <v>0</v>
      </c>
      <c r="CG2465" s="155">
        <v>2.4976674E-5</v>
      </c>
      <c r="CH2465" s="155">
        <v>0</v>
      </c>
      <c r="CI2465" s="155">
        <v>3.6856318000000001E-6</v>
      </c>
      <c r="CJ2465" s="155">
        <v>0</v>
      </c>
      <c r="CK2465" s="155">
        <v>0</v>
      </c>
      <c r="CL2465" s="155">
        <v>0</v>
      </c>
      <c r="CM2465"/>
      <c r="CN2465" s="284">
        <v>0</v>
      </c>
      <c r="CO2465" s="284">
        <v>9.0727393000000003</v>
      </c>
      <c r="CP2465" s="285">
        <v>0</v>
      </c>
      <c r="CQ2465" s="284">
        <v>3.8846602000000001E-2</v>
      </c>
      <c r="CR2465" s="284">
        <v>0</v>
      </c>
      <c r="CS2465" s="284">
        <v>0</v>
      </c>
      <c r="CT2465" s="284">
        <v>2.3739586E-3</v>
      </c>
      <c r="CU2465" s="284">
        <v>0</v>
      </c>
      <c r="CV2465" s="284">
        <v>9.9993189000000004E-4</v>
      </c>
      <c r="CW2465" s="284">
        <v>1.8478679000000001E-3</v>
      </c>
      <c r="CX2465"/>
      <c r="CY2465"/>
      <c r="CZ2465"/>
      <c r="DA2465"/>
      <c r="DB2465" s="212"/>
      <c r="DC2465" s="48"/>
      <c r="DD2465" s="48"/>
      <c r="DE2465" s="48"/>
      <c r="DF2465" s="48"/>
      <c r="DG2465" s="48"/>
      <c r="DH2465" s="48"/>
      <c r="DI2465" s="48"/>
      <c r="DJ2465" s="48"/>
      <c r="DK2465" s="48"/>
      <c r="DL2465" s="48"/>
    </row>
    <row r="2466" spans="1:116" ht="14.4">
      <c r="A2466" t="s">
        <v>3335</v>
      </c>
      <c r="B2466" s="150" t="s">
        <v>325</v>
      </c>
      <c r="C2466" s="151" t="str">
        <f t="shared" si="624"/>
        <v>M.020.23.116</v>
      </c>
      <c r="D2466" s="54" t="s">
        <v>1411</v>
      </c>
      <c r="E2466" s="150" t="s">
        <v>352</v>
      </c>
      <c r="F2466" s="153" t="str">
        <f t="shared" si="625"/>
        <v>Sausage, smoke-cooked beef meat packaging per 1 kg NL</v>
      </c>
      <c r="G2466" s="154">
        <f t="shared" si="623"/>
        <v>15.941015333333333</v>
      </c>
      <c r="H2466"/>
      <c r="I2466"/>
      <c r="J2466" s="227">
        <f t="shared" si="611"/>
        <v>3.09253508197828</v>
      </c>
      <c r="K2466"/>
      <c r="L2466" s="280">
        <f t="shared" si="612"/>
        <v>6.7029228000000001E-7</v>
      </c>
      <c r="M2466" s="280">
        <f t="shared" si="613"/>
        <v>0.6447780236859999</v>
      </c>
      <c r="N2466" s="281">
        <f t="shared" si="614"/>
        <v>5.6604087999999997E-2</v>
      </c>
      <c r="O2466" s="280">
        <v>2.3911522999999999</v>
      </c>
      <c r="P2466" s="286">
        <v>0.50464288999999996</v>
      </c>
      <c r="Q2466" s="286">
        <v>4.5592081E-2</v>
      </c>
      <c r="R2466" s="219">
        <v>0</v>
      </c>
      <c r="S2466" s="219">
        <v>0</v>
      </c>
      <c r="T2466" s="219">
        <v>0</v>
      </c>
      <c r="U2466" s="286">
        <v>6.7029228000000001E-7</v>
      </c>
      <c r="V2466" s="286">
        <v>1.6415686000000001E-5</v>
      </c>
      <c r="W2466" s="219">
        <v>0</v>
      </c>
      <c r="X2466" s="219">
        <v>0</v>
      </c>
      <c r="Y2466" s="219">
        <v>0</v>
      </c>
      <c r="Z2466" s="219">
        <v>9.4526636999999997E-2</v>
      </c>
      <c r="AA2466" s="219">
        <v>5.6604087999999997E-2</v>
      </c>
      <c r="AB2466" s="219">
        <v>0</v>
      </c>
      <c r="AC2466"/>
      <c r="AD2466" s="227">
        <f t="shared" si="618"/>
        <v>2.3911522999999999</v>
      </c>
      <c r="AE2466" s="227">
        <f t="shared" si="619"/>
        <v>0.55025205697827995</v>
      </c>
      <c r="AF2466" s="227">
        <f t="shared" si="620"/>
        <v>0.60685547468599998</v>
      </c>
      <c r="AG2466" s="227">
        <f t="shared" si="621"/>
        <v>0.6447780236859999</v>
      </c>
      <c r="AH2466" s="227">
        <f t="shared" si="622"/>
        <v>0</v>
      </c>
      <c r="AI2466"/>
      <c r="AJ2466">
        <v>0</v>
      </c>
      <c r="AK2466" s="155">
        <v>0</v>
      </c>
      <c r="AL2466" s="155">
        <v>0</v>
      </c>
      <c r="AM2466" s="155">
        <v>0</v>
      </c>
      <c r="AN2466" s="155">
        <v>0</v>
      </c>
      <c r="AO2466" s="155">
        <v>0</v>
      </c>
      <c r="AP2466" s="155">
        <v>0</v>
      </c>
      <c r="AQ2466"/>
      <c r="AR2466" s="156">
        <v>0.42672579999999999</v>
      </c>
      <c r="AS2466" s="156">
        <v>0.39962041999999998</v>
      </c>
      <c r="AT2466" s="156">
        <v>2.7105376E-2</v>
      </c>
      <c r="AU2466" s="156">
        <v>0</v>
      </c>
      <c r="AV2466" s="282">
        <f t="shared" si="615"/>
        <v>2.3958058400000002E-5</v>
      </c>
      <c r="AW2466" s="282">
        <f t="shared" si="616"/>
        <v>1.002417754687E-7</v>
      </c>
      <c r="AX2466" s="283">
        <f t="shared" si="617"/>
        <v>0</v>
      </c>
      <c r="AY2466" s="157">
        <v>1.4793262000000001E-5</v>
      </c>
      <c r="AZ2466" s="157">
        <v>4.4634843000000002E-8</v>
      </c>
      <c r="BA2466" s="157">
        <v>1.2194877E-12</v>
      </c>
      <c r="BB2466" s="157">
        <v>0</v>
      </c>
      <c r="BC2466" s="157">
        <v>0</v>
      </c>
      <c r="BD2466" s="157">
        <v>0</v>
      </c>
      <c r="BE2466" s="157">
        <v>9.1647963999999996E-6</v>
      </c>
      <c r="BF2466" s="157">
        <v>0</v>
      </c>
      <c r="BG2466" s="157">
        <v>1.0675476999999999E-8</v>
      </c>
      <c r="BH2466" s="157">
        <v>1.8762395E-9</v>
      </c>
      <c r="BI2466" s="157">
        <v>1.1971481E-11</v>
      </c>
      <c r="BJ2466" s="157">
        <v>0</v>
      </c>
      <c r="BK2466" s="157">
        <v>0</v>
      </c>
      <c r="BL2466" s="157">
        <v>0</v>
      </c>
      <c r="BM2466" s="157">
        <v>0</v>
      </c>
      <c r="BN2466" s="157">
        <v>0</v>
      </c>
      <c r="BO2466" s="157">
        <v>4.3042025000000001E-8</v>
      </c>
      <c r="BP2466" s="157">
        <v>0</v>
      </c>
      <c r="BQ2466" s="157">
        <v>0</v>
      </c>
      <c r="BR2466" s="157">
        <v>0</v>
      </c>
      <c r="BS2466" s="157">
        <v>0</v>
      </c>
      <c r="BT2466" s="157">
        <v>0</v>
      </c>
      <c r="BU2466"/>
      <c r="BV2466" s="155">
        <v>6.6266668999999997E-4</v>
      </c>
      <c r="BW2466" s="155">
        <v>7.3599965000000004E-5</v>
      </c>
      <c r="BX2466" s="155">
        <v>4.4447781E-4</v>
      </c>
      <c r="BY2466" s="155">
        <v>1.9228807000000001E-9</v>
      </c>
      <c r="BZ2466" s="155">
        <v>6.0626822000000001E-5</v>
      </c>
      <c r="CA2466" s="155">
        <v>0</v>
      </c>
      <c r="CB2466" s="155">
        <v>4.8724553000000002E-5</v>
      </c>
      <c r="CC2466" s="155">
        <v>0</v>
      </c>
      <c r="CD2466" s="155">
        <v>0</v>
      </c>
      <c r="CE2466" s="155">
        <v>4.4353630000000001E-10</v>
      </c>
      <c r="CF2466" s="155">
        <v>0</v>
      </c>
      <c r="CG2466" s="155">
        <v>3.0457570999999999E-5</v>
      </c>
      <c r="CH2466" s="155">
        <v>0</v>
      </c>
      <c r="CI2466" s="155">
        <v>4.7776062000000003E-6</v>
      </c>
      <c r="CJ2466" s="155">
        <v>0</v>
      </c>
      <c r="CK2466" s="155">
        <v>0</v>
      </c>
      <c r="CL2466" s="155">
        <v>0</v>
      </c>
      <c r="CM2466"/>
      <c r="CN2466" s="284">
        <v>0</v>
      </c>
      <c r="CO2466" s="284">
        <v>15.941015</v>
      </c>
      <c r="CP2466" s="285">
        <v>0</v>
      </c>
      <c r="CQ2466" s="284">
        <v>5.0356023999999999E-2</v>
      </c>
      <c r="CR2466" s="284">
        <v>0</v>
      </c>
      <c r="CS2466" s="284">
        <v>0</v>
      </c>
      <c r="CT2466" s="284">
        <v>3.077312E-3</v>
      </c>
      <c r="CU2466" s="284">
        <v>0</v>
      </c>
      <c r="CV2466" s="284">
        <v>1.2589370999999999E-3</v>
      </c>
      <c r="CW2466" s="284">
        <v>4.0899556000000004E-3</v>
      </c>
      <c r="CX2466"/>
      <c r="CY2466"/>
      <c r="CZ2466"/>
      <c r="DA2466"/>
      <c r="DB2466" s="212"/>
      <c r="DC2466" s="48"/>
      <c r="DD2466" s="48"/>
      <c r="DE2466" s="48"/>
      <c r="DF2466" s="48"/>
      <c r="DG2466" s="48"/>
      <c r="DH2466" s="48"/>
      <c r="DI2466" s="48"/>
      <c r="DJ2466" s="48"/>
      <c r="DK2466" s="48"/>
      <c r="DL2466" s="48"/>
    </row>
    <row r="2467" spans="1:116" ht="14.4">
      <c r="A2467" t="s">
        <v>3336</v>
      </c>
      <c r="B2467" s="150" t="s">
        <v>325</v>
      </c>
      <c r="C2467" s="151" t="str">
        <f t="shared" si="624"/>
        <v>M.020.23.117</v>
      </c>
      <c r="D2467" s="54" t="s">
        <v>1411</v>
      </c>
      <c r="E2467" s="150" t="s">
        <v>352</v>
      </c>
      <c r="F2467" s="153" t="str">
        <f t="shared" si="625"/>
        <v>Veal &lt;5% fat, meat packaging per 1 kg NL</v>
      </c>
      <c r="G2467" s="154">
        <f t="shared" si="623"/>
        <v>16.258444000000001</v>
      </c>
      <c r="H2467"/>
      <c r="I2467"/>
      <c r="J2467" s="227">
        <f t="shared" si="611"/>
        <v>3.8852305133848999</v>
      </c>
      <c r="K2467"/>
      <c r="L2467" s="280">
        <f t="shared" si="612"/>
        <v>5.9639790000000003E-7</v>
      </c>
      <c r="M2467" s="280">
        <f t="shared" si="613"/>
        <v>1.3570254429870001</v>
      </c>
      <c r="N2467" s="281">
        <f t="shared" si="614"/>
        <v>8.9437874000000001E-2</v>
      </c>
      <c r="O2467" s="280">
        <v>2.4387666000000001</v>
      </c>
      <c r="P2467" s="286">
        <v>1.2099895000000001</v>
      </c>
      <c r="Q2467" s="219">
        <v>4.0565917E-2</v>
      </c>
      <c r="R2467" s="219">
        <v>0</v>
      </c>
      <c r="S2467" s="219">
        <v>0</v>
      </c>
      <c r="T2467" s="219">
        <v>0</v>
      </c>
      <c r="U2467" s="286">
        <v>5.9639790000000003E-7</v>
      </c>
      <c r="V2467" s="286">
        <v>1.4605987E-5</v>
      </c>
      <c r="W2467" s="219">
        <v>0</v>
      </c>
      <c r="X2467" s="219">
        <v>0</v>
      </c>
      <c r="Y2467" s="219">
        <v>0</v>
      </c>
      <c r="Z2467" s="286">
        <v>0.10645542</v>
      </c>
      <c r="AA2467" s="219">
        <v>8.9437874000000001E-2</v>
      </c>
      <c r="AB2467" s="286">
        <v>0</v>
      </c>
      <c r="AC2467"/>
      <c r="AD2467" s="227">
        <f t="shared" si="618"/>
        <v>2.4387666000000001</v>
      </c>
      <c r="AE2467" s="227">
        <f t="shared" si="619"/>
        <v>1.2505706193849</v>
      </c>
      <c r="AF2467" s="227">
        <f t="shared" si="620"/>
        <v>1.340007896987</v>
      </c>
      <c r="AG2467" s="227">
        <f t="shared" si="621"/>
        <v>1.3570254429870001</v>
      </c>
      <c r="AH2467" s="227">
        <f t="shared" si="622"/>
        <v>0</v>
      </c>
      <c r="AI2467"/>
      <c r="AJ2467">
        <v>0</v>
      </c>
      <c r="AK2467" s="155">
        <v>0</v>
      </c>
      <c r="AL2467" s="155">
        <v>0</v>
      </c>
      <c r="AM2467" s="155">
        <v>0</v>
      </c>
      <c r="AN2467" s="155">
        <v>0</v>
      </c>
      <c r="AO2467" s="155">
        <v>0</v>
      </c>
      <c r="AP2467" s="155">
        <v>0</v>
      </c>
      <c r="AQ2467"/>
      <c r="AR2467" s="156">
        <v>0.65099298000000005</v>
      </c>
      <c r="AS2467" s="156">
        <v>0.61820083000000003</v>
      </c>
      <c r="AT2467" s="156">
        <v>3.2792150999999999E-2</v>
      </c>
      <c r="AU2467" s="156">
        <v>0</v>
      </c>
      <c r="AV2467" s="282">
        <f t="shared" si="615"/>
        <v>3.7062399999999999E-5</v>
      </c>
      <c r="AW2467" s="282">
        <f t="shared" si="616"/>
        <v>1.2127274928420001E-7</v>
      </c>
      <c r="AX2467" s="283">
        <f t="shared" si="617"/>
        <v>0</v>
      </c>
      <c r="AY2467" s="157">
        <v>1.5087836E-5</v>
      </c>
      <c r="AZ2467" s="157">
        <v>4.5523643E-8</v>
      </c>
      <c r="BA2467" s="157">
        <v>1.2437709E-12</v>
      </c>
      <c r="BB2467" s="157">
        <v>0</v>
      </c>
      <c r="BC2467" s="157">
        <v>0</v>
      </c>
      <c r="BD2467" s="157">
        <v>0</v>
      </c>
      <c r="BE2467" s="157">
        <v>2.1974563999999999E-5</v>
      </c>
      <c r="BF2467" s="157">
        <v>0</v>
      </c>
      <c r="BG2467" s="157">
        <v>2.5596744999999999E-8</v>
      </c>
      <c r="BH2467" s="157">
        <v>1.6693989999999999E-9</v>
      </c>
      <c r="BI2467" s="157">
        <v>8.0075133000000008E-12</v>
      </c>
      <c r="BJ2467" s="157">
        <v>0</v>
      </c>
      <c r="BK2467" s="157">
        <v>0</v>
      </c>
      <c r="BL2467" s="157">
        <v>0</v>
      </c>
      <c r="BM2467" s="157">
        <v>0</v>
      </c>
      <c r="BN2467" s="157">
        <v>0</v>
      </c>
      <c r="BO2467" s="157">
        <v>4.8473710999999998E-8</v>
      </c>
      <c r="BP2467" s="157">
        <v>0</v>
      </c>
      <c r="BQ2467" s="157">
        <v>0</v>
      </c>
      <c r="BR2467" s="157">
        <v>0</v>
      </c>
      <c r="BS2467" s="157">
        <v>0</v>
      </c>
      <c r="BT2467" s="157">
        <v>0</v>
      </c>
      <c r="BU2467"/>
      <c r="BV2467" s="155">
        <v>8.6427770999999997E-4</v>
      </c>
      <c r="BW2467" s="155">
        <v>1.7647170000000001E-4</v>
      </c>
      <c r="BX2467" s="155">
        <v>4.5332854999999999E-4</v>
      </c>
      <c r="BY2467" s="155">
        <v>1.7108984000000001E-9</v>
      </c>
      <c r="BZ2467" s="155">
        <v>1.453658E-4</v>
      </c>
      <c r="CA2467" s="155">
        <v>0</v>
      </c>
      <c r="CB2467" s="155">
        <v>4.3353060000000001E-5</v>
      </c>
      <c r="CC2467" s="155">
        <v>0</v>
      </c>
      <c r="CD2467" s="155">
        <v>0</v>
      </c>
      <c r="CE2467" s="155">
        <v>3.9463996000000002E-10</v>
      </c>
      <c r="CF2467" s="155">
        <v>0</v>
      </c>
      <c r="CG2467" s="155">
        <v>3.4301161999999999E-5</v>
      </c>
      <c r="CH2467" s="155">
        <v>0</v>
      </c>
      <c r="CI2467" s="155">
        <v>1.1455334999999999E-5</v>
      </c>
      <c r="CJ2467" s="155">
        <v>0</v>
      </c>
      <c r="CK2467" s="155">
        <v>0</v>
      </c>
      <c r="CL2467" s="155">
        <v>0</v>
      </c>
      <c r="CM2467"/>
      <c r="CN2467" s="284">
        <v>0</v>
      </c>
      <c r="CO2467" s="284">
        <v>16.258444000000001</v>
      </c>
      <c r="CP2467" s="285">
        <v>0</v>
      </c>
      <c r="CQ2467" s="284">
        <v>0.12073936</v>
      </c>
      <c r="CR2467" s="284">
        <v>0</v>
      </c>
      <c r="CS2467" s="284">
        <v>0</v>
      </c>
      <c r="CT2467" s="284">
        <v>7.3785153000000001E-3</v>
      </c>
      <c r="CU2467" s="284">
        <v>0</v>
      </c>
      <c r="CV2467" s="284">
        <v>1.1201493000000001E-3</v>
      </c>
      <c r="CW2467" s="284">
        <v>2.7356995E-3</v>
      </c>
      <c r="CX2467"/>
      <c r="CY2467"/>
      <c r="CZ2467"/>
      <c r="DA2467"/>
      <c r="DB2467" s="212"/>
      <c r="DC2467" s="48"/>
      <c r="DD2467" s="48"/>
      <c r="DE2467" s="48"/>
      <c r="DF2467" s="48"/>
      <c r="DG2467" s="48"/>
      <c r="DH2467" s="48"/>
      <c r="DI2467" s="48"/>
      <c r="DJ2467" s="48"/>
      <c r="DK2467" s="48"/>
      <c r="DL2467" s="48"/>
    </row>
    <row r="2468" spans="1:116" ht="14.4">
      <c r="B2468" s="150"/>
      <c r="C2468" s="151"/>
      <c r="D2468" s="51" t="s">
        <v>1412</v>
      </c>
      <c r="E2468" s="150"/>
      <c r="F2468"/>
      <c r="G2468"/>
      <c r="H2468"/>
      <c r="I2468"/>
      <c r="J2468"/>
      <c r="K2468"/>
      <c r="L2468"/>
      <c r="M2468"/>
      <c r="N2468" s="174"/>
      <c r="O2468"/>
      <c r="P2468" s="53"/>
      <c r="Q2468"/>
      <c r="R2468"/>
      <c r="S2468"/>
      <c r="T2468"/>
      <c r="U2468" s="53"/>
      <c r="V2468" s="53"/>
      <c r="W2468"/>
      <c r="X2468"/>
      <c r="Y2468"/>
      <c r="Z2468" s="53"/>
      <c r="AA2468"/>
      <c r="AB2468" s="53"/>
      <c r="AC2468"/>
      <c r="AD2468"/>
      <c r="AE2468"/>
      <c r="AF2468"/>
      <c r="AG2468"/>
      <c r="AH2468"/>
      <c r="AI2468"/>
      <c r="AJ2468"/>
      <c r="AK2468"/>
      <c r="AL2468"/>
      <c r="AM2468"/>
      <c r="AN2468"/>
      <c r="AO2468"/>
      <c r="AP2468"/>
      <c r="AQ2468"/>
      <c r="AR2468"/>
      <c r="AS2468"/>
      <c r="AT2468"/>
      <c r="AU2468"/>
      <c r="AX2468" s="19"/>
      <c r="AY2468"/>
      <c r="AZ2468"/>
      <c r="BA2468"/>
      <c r="BB2468"/>
      <c r="BC2468"/>
      <c r="BD2468"/>
      <c r="BE2468"/>
      <c r="BF2468"/>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c r="CP2468" s="117"/>
      <c r="CQ2468"/>
      <c r="CR2468"/>
      <c r="CS2468"/>
      <c r="CT2468"/>
      <c r="CU2468"/>
      <c r="CV2468"/>
      <c r="CW2468"/>
      <c r="CX2468"/>
      <c r="CY2468"/>
      <c r="CZ2468"/>
      <c r="DA2468"/>
      <c r="DB2468" s="212"/>
      <c r="DC2468" s="48"/>
      <c r="DD2468" s="48"/>
      <c r="DE2468" s="48"/>
      <c r="DF2468" s="48"/>
      <c r="DG2468" s="48"/>
      <c r="DH2468" s="48"/>
      <c r="DI2468" s="48"/>
      <c r="DJ2468" s="48"/>
      <c r="DK2468" s="48"/>
      <c r="DL2468" s="48"/>
    </row>
    <row r="2469" spans="1:116" ht="14.4">
      <c r="A2469" t="s">
        <v>3337</v>
      </c>
      <c r="B2469" s="150" t="s">
        <v>325</v>
      </c>
      <c r="C2469" s="151" t="str">
        <f t="shared" si="624"/>
        <v>M.020.24.101</v>
      </c>
      <c r="D2469" s="54" t="s">
        <v>1412</v>
      </c>
      <c r="E2469" s="150" t="s">
        <v>352</v>
      </c>
      <c r="F2469" s="153" t="str">
        <f t="shared" si="625"/>
        <v>Mincemeat, vegetarian unprepared, meat packaging per 1 kg NL</v>
      </c>
      <c r="G2469" s="154">
        <f t="shared" si="623"/>
        <v>3.1648336666666665</v>
      </c>
      <c r="H2469"/>
      <c r="I2469"/>
      <c r="J2469" s="227">
        <f t="shared" si="611"/>
        <v>0.71613358307031993</v>
      </c>
      <c r="K2469"/>
      <c r="L2469" s="280">
        <f t="shared" si="612"/>
        <v>3.2487092000000003E-7</v>
      </c>
      <c r="M2469" s="280">
        <f t="shared" si="613"/>
        <v>0.21313945619939997</v>
      </c>
      <c r="N2469" s="281">
        <f t="shared" si="614"/>
        <v>2.8268752000000001E-2</v>
      </c>
      <c r="O2469" s="280">
        <v>0.47472504999999998</v>
      </c>
      <c r="P2469" s="286">
        <v>0.13890089999999999</v>
      </c>
      <c r="Q2469" s="219">
        <v>2.2097137999999999E-2</v>
      </c>
      <c r="R2469" s="219">
        <v>0</v>
      </c>
      <c r="S2469" s="219">
        <v>0</v>
      </c>
      <c r="T2469" s="219">
        <v>0</v>
      </c>
      <c r="U2469" s="286">
        <v>3.2487092000000003E-7</v>
      </c>
      <c r="V2469" s="286">
        <v>7.9561994000000005E-6</v>
      </c>
      <c r="W2469" s="219">
        <v>0</v>
      </c>
      <c r="X2469" s="219">
        <v>0</v>
      </c>
      <c r="Y2469" s="219">
        <v>0</v>
      </c>
      <c r="Z2469" s="219">
        <v>5.2133461999999998E-2</v>
      </c>
      <c r="AA2469" s="219">
        <v>2.8268752000000001E-2</v>
      </c>
      <c r="AB2469" s="219">
        <v>0</v>
      </c>
      <c r="AC2469"/>
      <c r="AD2469" s="227">
        <f t="shared" si="618"/>
        <v>0.47472504999999998</v>
      </c>
      <c r="AE2469" s="227">
        <f t="shared" si="619"/>
        <v>0.16100631907031998</v>
      </c>
      <c r="AF2469" s="227">
        <f t="shared" si="620"/>
        <v>0.18927474619939999</v>
      </c>
      <c r="AG2469" s="227">
        <f t="shared" si="621"/>
        <v>0.21313945619939997</v>
      </c>
      <c r="AH2469" s="227">
        <f t="shared" si="622"/>
        <v>0</v>
      </c>
      <c r="AI2469"/>
      <c r="AJ2469">
        <v>0</v>
      </c>
      <c r="AK2469" s="155">
        <v>0</v>
      </c>
      <c r="AL2469" s="155">
        <v>0</v>
      </c>
      <c r="AM2469" s="155">
        <v>0</v>
      </c>
      <c r="AN2469" s="155">
        <v>0</v>
      </c>
      <c r="AO2469" s="155">
        <v>0</v>
      </c>
      <c r="AP2469" s="155">
        <v>0</v>
      </c>
      <c r="AQ2469"/>
      <c r="AR2469" s="156">
        <v>0.100921</v>
      </c>
      <c r="AS2469" s="156">
        <v>9.1065100999999996E-2</v>
      </c>
      <c r="AT2469" s="156">
        <v>9.8558949000000003E-3</v>
      </c>
      <c r="AU2469" s="156">
        <v>0</v>
      </c>
      <c r="AV2469" s="282">
        <f t="shared" si="615"/>
        <v>5.4595384999999995E-6</v>
      </c>
      <c r="AW2469" s="282">
        <f t="shared" si="616"/>
        <v>3.6449314888680001E-8</v>
      </c>
      <c r="AX2469" s="283">
        <f t="shared" si="617"/>
        <v>0</v>
      </c>
      <c r="AY2469" s="157">
        <v>2.9369657000000001E-6</v>
      </c>
      <c r="AZ2469" s="157">
        <v>8.8615343000000007E-9</v>
      </c>
      <c r="BA2469" s="157">
        <v>2.4210977999999998E-13</v>
      </c>
      <c r="BB2469" s="157">
        <v>0</v>
      </c>
      <c r="BC2469" s="157">
        <v>0</v>
      </c>
      <c r="BD2469" s="157">
        <v>0</v>
      </c>
      <c r="BE2469" s="157">
        <v>2.5225727999999998E-6</v>
      </c>
      <c r="BF2469" s="157">
        <v>0</v>
      </c>
      <c r="BG2469" s="157">
        <v>2.9383815E-9</v>
      </c>
      <c r="BH2469" s="157">
        <v>9.0935798999999999E-10</v>
      </c>
      <c r="BI2469" s="157">
        <v>1.2019889E-12</v>
      </c>
      <c r="BJ2469" s="157">
        <v>0</v>
      </c>
      <c r="BK2469" s="157">
        <v>0</v>
      </c>
      <c r="BL2469" s="157">
        <v>0</v>
      </c>
      <c r="BM2469" s="157">
        <v>0</v>
      </c>
      <c r="BN2469" s="157">
        <v>0</v>
      </c>
      <c r="BO2469" s="157">
        <v>2.3738596999999999E-8</v>
      </c>
      <c r="BP2469" s="157">
        <v>0</v>
      </c>
      <c r="BQ2469" s="157">
        <v>0</v>
      </c>
      <c r="BR2469" s="157">
        <v>0</v>
      </c>
      <c r="BS2469" s="157">
        <v>0</v>
      </c>
      <c r="BT2469" s="157">
        <v>0</v>
      </c>
      <c r="BU2469"/>
      <c r="BV2469" s="155">
        <v>1.6691886000000001E-4</v>
      </c>
      <c r="BW2469" s="155">
        <v>2.0258090000000001E-5</v>
      </c>
      <c r="BX2469" s="155">
        <v>8.8243960000000001E-5</v>
      </c>
      <c r="BY2469" s="155">
        <v>9.3196361999999995E-10</v>
      </c>
      <c r="BZ2469" s="155">
        <v>1.6687285000000001E-5</v>
      </c>
      <c r="CA2469" s="155">
        <v>0</v>
      </c>
      <c r="CB2469" s="155">
        <v>2.3615355000000001E-5</v>
      </c>
      <c r="CC2469" s="155">
        <v>0</v>
      </c>
      <c r="CD2469" s="155">
        <v>0</v>
      </c>
      <c r="CE2469" s="155">
        <v>2.1496897999999999E-10</v>
      </c>
      <c r="CF2469" s="155">
        <v>0</v>
      </c>
      <c r="CG2469" s="155">
        <v>1.6798002E-5</v>
      </c>
      <c r="CH2469" s="155">
        <v>0</v>
      </c>
      <c r="CI2469" s="155">
        <v>1.3150166E-6</v>
      </c>
      <c r="CJ2469" s="155">
        <v>0</v>
      </c>
      <c r="CK2469" s="155">
        <v>0</v>
      </c>
      <c r="CL2469" s="155">
        <v>0</v>
      </c>
      <c r="CM2469"/>
      <c r="CN2469" s="284">
        <v>0</v>
      </c>
      <c r="CO2469" s="284">
        <v>3.1648337</v>
      </c>
      <c r="CP2469" s="285">
        <v>0</v>
      </c>
      <c r="CQ2469" s="284">
        <v>1.3860290000000001E-2</v>
      </c>
      <c r="CR2469" s="284">
        <v>0</v>
      </c>
      <c r="CS2469" s="284">
        <v>0</v>
      </c>
      <c r="CT2469" s="284">
        <v>8.4701757000000004E-4</v>
      </c>
      <c r="CU2469" s="284">
        <v>0</v>
      </c>
      <c r="CV2469" s="284">
        <v>6.1016971999999997E-4</v>
      </c>
      <c r="CW2469" s="284">
        <v>4.1064938999999998E-4</v>
      </c>
      <c r="CX2469"/>
      <c r="CY2469"/>
      <c r="CZ2469"/>
      <c r="DA2469"/>
      <c r="DB2469" s="212"/>
      <c r="DC2469" s="48"/>
      <c r="DD2469" s="48"/>
      <c r="DE2469" s="48"/>
      <c r="DF2469" s="48"/>
      <c r="DG2469" s="48"/>
      <c r="DH2469" s="48"/>
      <c r="DI2469" s="48"/>
      <c r="DJ2469" s="48"/>
      <c r="DK2469" s="48"/>
      <c r="DL2469" s="48"/>
    </row>
    <row r="2470" spans="1:116" ht="14.4">
      <c r="A2470" t="s">
        <v>3338</v>
      </c>
      <c r="B2470" s="150" t="s">
        <v>325</v>
      </c>
      <c r="C2470" s="151" t="str">
        <f t="shared" si="624"/>
        <v>M.020.24.102</v>
      </c>
      <c r="D2470" s="54" t="s">
        <v>1412</v>
      </c>
      <c r="E2470" s="150" t="s">
        <v>352</v>
      </c>
      <c r="F2470" s="153" t="str">
        <f t="shared" si="625"/>
        <v>Sausage, luncheon vegetarian, sandwich meat, meat packaging per 1 kg NL</v>
      </c>
      <c r="G2470" s="154">
        <f t="shared" si="623"/>
        <v>3.1648336666666665</v>
      </c>
      <c r="H2470"/>
      <c r="I2470"/>
      <c r="J2470" s="227">
        <f t="shared" si="611"/>
        <v>0.71613358307031993</v>
      </c>
      <c r="K2470"/>
      <c r="L2470" s="280">
        <f t="shared" si="612"/>
        <v>3.2487092000000003E-7</v>
      </c>
      <c r="M2470" s="280">
        <f t="shared" si="613"/>
        <v>0.21313945619939997</v>
      </c>
      <c r="N2470" s="281">
        <f t="shared" si="614"/>
        <v>2.8268752000000001E-2</v>
      </c>
      <c r="O2470" s="280">
        <v>0.47472504999999998</v>
      </c>
      <c r="P2470" s="286">
        <v>0.13890089999999999</v>
      </c>
      <c r="Q2470" s="219">
        <v>2.2097137999999999E-2</v>
      </c>
      <c r="R2470" s="219">
        <v>0</v>
      </c>
      <c r="S2470" s="219">
        <v>0</v>
      </c>
      <c r="T2470" s="219">
        <v>0</v>
      </c>
      <c r="U2470" s="286">
        <v>3.2487092000000003E-7</v>
      </c>
      <c r="V2470" s="286">
        <v>7.9561994000000005E-6</v>
      </c>
      <c r="W2470" s="219">
        <v>0</v>
      </c>
      <c r="X2470" s="219">
        <v>0</v>
      </c>
      <c r="Y2470" s="219">
        <v>0</v>
      </c>
      <c r="Z2470" s="286">
        <v>5.2133461999999998E-2</v>
      </c>
      <c r="AA2470" s="219">
        <v>2.8268752000000001E-2</v>
      </c>
      <c r="AB2470" s="219">
        <v>0</v>
      </c>
      <c r="AC2470"/>
      <c r="AD2470" s="227">
        <f t="shared" si="618"/>
        <v>0.47472504999999998</v>
      </c>
      <c r="AE2470" s="227">
        <f t="shared" si="619"/>
        <v>0.16100631907031998</v>
      </c>
      <c r="AF2470" s="227">
        <f t="shared" si="620"/>
        <v>0.18927474619939999</v>
      </c>
      <c r="AG2470" s="227">
        <f t="shared" si="621"/>
        <v>0.21313945619939997</v>
      </c>
      <c r="AH2470" s="227">
        <f t="shared" si="622"/>
        <v>0</v>
      </c>
      <c r="AI2470"/>
      <c r="AJ2470">
        <v>0</v>
      </c>
      <c r="AK2470" s="155">
        <v>0</v>
      </c>
      <c r="AL2470" s="155">
        <v>0</v>
      </c>
      <c r="AM2470" s="155">
        <v>0</v>
      </c>
      <c r="AN2470" s="155">
        <v>0</v>
      </c>
      <c r="AO2470" s="155">
        <v>0</v>
      </c>
      <c r="AP2470" s="155">
        <v>0</v>
      </c>
      <c r="AQ2470"/>
      <c r="AR2470" s="156">
        <v>0.100921</v>
      </c>
      <c r="AS2470" s="156">
        <v>9.1065100999999996E-2</v>
      </c>
      <c r="AT2470" s="156">
        <v>9.8558949000000003E-3</v>
      </c>
      <c r="AU2470" s="156">
        <v>0</v>
      </c>
      <c r="AV2470" s="282">
        <f t="shared" si="615"/>
        <v>5.4595384999999995E-6</v>
      </c>
      <c r="AW2470" s="282">
        <f t="shared" si="616"/>
        <v>3.6449314888680001E-8</v>
      </c>
      <c r="AX2470" s="283">
        <f t="shared" si="617"/>
        <v>0</v>
      </c>
      <c r="AY2470" s="157">
        <v>2.9369657000000001E-6</v>
      </c>
      <c r="AZ2470" s="157">
        <v>8.8615343000000007E-9</v>
      </c>
      <c r="BA2470" s="157">
        <v>2.4210977999999998E-13</v>
      </c>
      <c r="BB2470" s="157">
        <v>0</v>
      </c>
      <c r="BC2470" s="157">
        <v>0</v>
      </c>
      <c r="BD2470" s="157">
        <v>0</v>
      </c>
      <c r="BE2470" s="157">
        <v>2.5225727999999998E-6</v>
      </c>
      <c r="BF2470" s="157">
        <v>0</v>
      </c>
      <c r="BG2470" s="157">
        <v>2.9383815E-9</v>
      </c>
      <c r="BH2470" s="157">
        <v>9.0935798999999999E-10</v>
      </c>
      <c r="BI2470" s="157">
        <v>1.2019889E-12</v>
      </c>
      <c r="BJ2470" s="157">
        <v>0</v>
      </c>
      <c r="BK2470" s="157">
        <v>0</v>
      </c>
      <c r="BL2470" s="157">
        <v>0</v>
      </c>
      <c r="BM2470" s="157">
        <v>0</v>
      </c>
      <c r="BN2470" s="157">
        <v>0</v>
      </c>
      <c r="BO2470" s="157">
        <v>2.3738596999999999E-8</v>
      </c>
      <c r="BP2470" s="157">
        <v>0</v>
      </c>
      <c r="BQ2470" s="157">
        <v>0</v>
      </c>
      <c r="BR2470" s="157">
        <v>0</v>
      </c>
      <c r="BS2470" s="157">
        <v>0</v>
      </c>
      <c r="BT2470" s="157">
        <v>0</v>
      </c>
      <c r="BU2470"/>
      <c r="BV2470" s="155">
        <v>1.6691886000000001E-4</v>
      </c>
      <c r="BW2470" s="155">
        <v>2.0258090000000001E-5</v>
      </c>
      <c r="BX2470" s="155">
        <v>8.8243960000000001E-5</v>
      </c>
      <c r="BY2470" s="155">
        <v>9.3196361999999995E-10</v>
      </c>
      <c r="BZ2470" s="155">
        <v>1.6687285000000001E-5</v>
      </c>
      <c r="CA2470" s="155">
        <v>0</v>
      </c>
      <c r="CB2470" s="155">
        <v>2.3615355000000001E-5</v>
      </c>
      <c r="CC2470" s="155">
        <v>0</v>
      </c>
      <c r="CD2470" s="155">
        <v>0</v>
      </c>
      <c r="CE2470" s="155">
        <v>2.1496897999999999E-10</v>
      </c>
      <c r="CF2470" s="155">
        <v>0</v>
      </c>
      <c r="CG2470" s="155">
        <v>1.6798002E-5</v>
      </c>
      <c r="CH2470" s="155">
        <v>0</v>
      </c>
      <c r="CI2470" s="155">
        <v>1.3150166E-6</v>
      </c>
      <c r="CJ2470" s="155">
        <v>0</v>
      </c>
      <c r="CK2470" s="155">
        <v>0</v>
      </c>
      <c r="CL2470" s="155">
        <v>0</v>
      </c>
      <c r="CM2470"/>
      <c r="CN2470" s="284">
        <v>0</v>
      </c>
      <c r="CO2470" s="284">
        <v>3.1648337</v>
      </c>
      <c r="CP2470" s="285">
        <v>0</v>
      </c>
      <c r="CQ2470" s="284">
        <v>1.3860290000000001E-2</v>
      </c>
      <c r="CR2470" s="284">
        <v>0</v>
      </c>
      <c r="CS2470" s="284">
        <v>0</v>
      </c>
      <c r="CT2470" s="284">
        <v>8.4701757000000004E-4</v>
      </c>
      <c r="CU2470" s="284">
        <v>0</v>
      </c>
      <c r="CV2470" s="284">
        <v>6.1016971999999997E-4</v>
      </c>
      <c r="CW2470" s="284">
        <v>4.1064938999999998E-4</v>
      </c>
      <c r="CX2470"/>
      <c r="CY2470"/>
      <c r="CZ2470"/>
      <c r="DA2470"/>
      <c r="DB2470" s="212"/>
      <c r="DC2470" s="48"/>
      <c r="DD2470" s="48"/>
      <c r="DE2470" s="48"/>
      <c r="DF2470" s="48"/>
      <c r="DG2470" s="48"/>
      <c r="DH2470" s="48"/>
      <c r="DI2470" s="48"/>
      <c r="DJ2470" s="48"/>
      <c r="DK2470" s="48"/>
      <c r="DL2470" s="48"/>
    </row>
    <row r="2471" spans="1:116" ht="14.4">
      <c r="A2471" t="s">
        <v>3339</v>
      </c>
      <c r="B2471" s="150" t="s">
        <v>325</v>
      </c>
      <c r="C2471" s="151" t="str">
        <f t="shared" si="624"/>
        <v>M.020.24.103</v>
      </c>
      <c r="D2471" s="54" t="s">
        <v>1412</v>
      </c>
      <c r="E2471" s="150" t="s">
        <v>352</v>
      </c>
      <c r="F2471" s="153" t="str">
        <f t="shared" si="625"/>
        <v>Drink soya, natural in multilayer carton per 1000 ml NL</v>
      </c>
      <c r="G2471" s="154">
        <f t="shared" si="623"/>
        <v>0.49703062000000003</v>
      </c>
      <c r="H2471"/>
      <c r="I2471"/>
      <c r="J2471" s="227">
        <f t="shared" si="611"/>
        <v>9.8336875337989002E-2</v>
      </c>
      <c r="K2471"/>
      <c r="L2471" s="280">
        <f t="shared" si="612"/>
        <v>4.1401489000000002E-8</v>
      </c>
      <c r="M2471" s="280">
        <f t="shared" si="613"/>
        <v>2.0441865436499999E-2</v>
      </c>
      <c r="N2471" s="281">
        <f t="shared" si="614"/>
        <v>3.3403755000000002E-3</v>
      </c>
      <c r="O2471" s="280">
        <v>7.4554593000000002E-2</v>
      </c>
      <c r="P2471" s="286">
        <v>1.3667472E-2</v>
      </c>
      <c r="Q2471" s="286">
        <v>2.8160551000000001E-3</v>
      </c>
      <c r="R2471" s="286">
        <v>0</v>
      </c>
      <c r="S2471" s="219">
        <v>0</v>
      </c>
      <c r="T2471" s="219">
        <v>0</v>
      </c>
      <c r="U2471" s="286">
        <v>4.1401489000000002E-8</v>
      </c>
      <c r="V2471" s="286">
        <v>1.0139365E-6</v>
      </c>
      <c r="W2471" s="219">
        <v>0</v>
      </c>
      <c r="X2471" s="219">
        <v>0</v>
      </c>
      <c r="Y2471" s="219">
        <v>0</v>
      </c>
      <c r="Z2471" s="286">
        <v>3.9573244E-3</v>
      </c>
      <c r="AA2471" s="219">
        <v>3.3403755000000002E-3</v>
      </c>
      <c r="AB2471" s="219">
        <v>0</v>
      </c>
      <c r="AC2471"/>
      <c r="AD2471" s="227">
        <f t="shared" si="618"/>
        <v>7.4554593000000002E-2</v>
      </c>
      <c r="AE2471" s="227">
        <f t="shared" si="619"/>
        <v>1.6484582437989E-2</v>
      </c>
      <c r="AF2471" s="227">
        <f t="shared" si="620"/>
        <v>1.9824916536499999E-2</v>
      </c>
      <c r="AG2471" s="227">
        <f t="shared" si="621"/>
        <v>2.0441865436499999E-2</v>
      </c>
      <c r="AH2471" s="227">
        <f t="shared" si="622"/>
        <v>0</v>
      </c>
      <c r="AI2471"/>
      <c r="AJ2471">
        <v>0</v>
      </c>
      <c r="AK2471" s="155">
        <v>0</v>
      </c>
      <c r="AL2471" s="155">
        <v>0</v>
      </c>
      <c r="AM2471" s="155">
        <v>0</v>
      </c>
      <c r="AN2471" s="155">
        <v>0</v>
      </c>
      <c r="AO2471" s="155">
        <v>0</v>
      </c>
      <c r="AP2471" s="155">
        <v>0</v>
      </c>
      <c r="AQ2471"/>
      <c r="AR2471" s="156">
        <v>1.2806879E-2</v>
      </c>
      <c r="AS2471" s="156">
        <v>1.1833771999999999E-2</v>
      </c>
      <c r="AT2471" s="156">
        <v>9.7310701999999999E-4</v>
      </c>
      <c r="AU2471" s="156">
        <v>0</v>
      </c>
      <c r="AV2471" s="282">
        <f t="shared" si="615"/>
        <v>7.0945875000000002E-7</v>
      </c>
      <c r="AW2471" s="282">
        <f t="shared" si="616"/>
        <v>3.5987684767329999E-9</v>
      </c>
      <c r="AX2471" s="283">
        <f t="shared" si="617"/>
        <v>0</v>
      </c>
      <c r="AY2471" s="157">
        <v>4.6124442000000001E-7</v>
      </c>
      <c r="AZ2471" s="157">
        <v>1.3916857000000001E-9</v>
      </c>
      <c r="BA2471" s="157">
        <v>3.8022842999999998E-14</v>
      </c>
      <c r="BB2471" s="157">
        <v>0</v>
      </c>
      <c r="BC2471" s="157">
        <v>0</v>
      </c>
      <c r="BD2471" s="157">
        <v>0</v>
      </c>
      <c r="BE2471" s="157">
        <v>2.4821433000000001E-7</v>
      </c>
      <c r="BF2471" s="157">
        <v>0</v>
      </c>
      <c r="BG2471" s="157">
        <v>2.8912878000000001E-10</v>
      </c>
      <c r="BH2471" s="157">
        <v>1.1588841E-10</v>
      </c>
      <c r="BI2471" s="157">
        <v>8.8363889999999995E-14</v>
      </c>
      <c r="BJ2471" s="157">
        <v>0</v>
      </c>
      <c r="BK2471" s="157">
        <v>0</v>
      </c>
      <c r="BL2471" s="157">
        <v>0</v>
      </c>
      <c r="BM2471" s="157">
        <v>0</v>
      </c>
      <c r="BN2471" s="157">
        <v>0</v>
      </c>
      <c r="BO2471" s="157">
        <v>1.8019392E-9</v>
      </c>
      <c r="BP2471" s="157">
        <v>0</v>
      </c>
      <c r="BQ2471" s="157">
        <v>0</v>
      </c>
      <c r="BR2471" s="157">
        <v>0</v>
      </c>
      <c r="BS2471" s="157">
        <v>0</v>
      </c>
      <c r="BT2471" s="157">
        <v>0</v>
      </c>
      <c r="BU2471"/>
      <c r="BV2471" s="155">
        <v>2.190803E-5</v>
      </c>
      <c r="BW2471" s="155">
        <v>1.9933412E-6</v>
      </c>
      <c r="BX2471" s="155">
        <v>1.3858533E-5</v>
      </c>
      <c r="BY2471" s="155">
        <v>1.1876927E-10</v>
      </c>
      <c r="BZ2471" s="155">
        <v>1.6419837000000001E-6</v>
      </c>
      <c r="CA2471" s="155">
        <v>0</v>
      </c>
      <c r="CB2471" s="155">
        <v>3.0095364000000001E-6</v>
      </c>
      <c r="CC2471" s="155">
        <v>0</v>
      </c>
      <c r="CD2471" s="155">
        <v>0</v>
      </c>
      <c r="CE2471" s="155">
        <v>2.7395606E-11</v>
      </c>
      <c r="CF2471" s="155">
        <v>0</v>
      </c>
      <c r="CG2471" s="155">
        <v>1.2750955000000001E-6</v>
      </c>
      <c r="CH2471" s="155">
        <v>0</v>
      </c>
      <c r="CI2471" s="155">
        <v>1.2939406999999999E-7</v>
      </c>
      <c r="CJ2471" s="155">
        <v>0</v>
      </c>
      <c r="CK2471" s="155">
        <v>0</v>
      </c>
      <c r="CL2471" s="155">
        <v>0</v>
      </c>
      <c r="CM2471"/>
      <c r="CN2471" s="284">
        <v>0</v>
      </c>
      <c r="CO2471" s="284">
        <v>0.49703061999999998</v>
      </c>
      <c r="CP2471" s="285">
        <v>0</v>
      </c>
      <c r="CQ2471" s="284">
        <v>1.363815E-3</v>
      </c>
      <c r="CR2471" s="284">
        <v>0</v>
      </c>
      <c r="CS2471" s="284">
        <v>0</v>
      </c>
      <c r="CT2471" s="284">
        <v>8.3344235000000003E-5</v>
      </c>
      <c r="CU2471" s="284">
        <v>0</v>
      </c>
      <c r="CV2471" s="284">
        <v>7.7759914000000006E-5</v>
      </c>
      <c r="CW2471" s="284">
        <v>3.0188779000000001E-5</v>
      </c>
      <c r="CX2471"/>
      <c r="CY2471"/>
      <c r="CZ2471"/>
      <c r="DA2471"/>
      <c r="DB2471" s="212"/>
      <c r="DC2471" s="48"/>
      <c r="DD2471" s="48"/>
      <c r="DE2471" s="48"/>
      <c r="DF2471" s="48"/>
      <c r="DG2471" s="48"/>
      <c r="DH2471" s="48"/>
      <c r="DI2471" s="48"/>
      <c r="DJ2471" s="48"/>
      <c r="DK2471" s="48"/>
      <c r="DL2471" s="48"/>
    </row>
    <row r="2472" spans="1:116" ht="14.4">
      <c r="A2472" t="s">
        <v>3340</v>
      </c>
      <c r="B2472" s="150" t="s">
        <v>325</v>
      </c>
      <c r="C2472" s="151" t="str">
        <f t="shared" si="624"/>
        <v>M.020.24.104</v>
      </c>
      <c r="D2472" s="54" t="s">
        <v>1412</v>
      </c>
      <c r="E2472" s="150" t="s">
        <v>352</v>
      </c>
      <c r="F2472" s="153" t="str">
        <f t="shared" si="625"/>
        <v>Tahoe soya curd, meat packaging per 1 kg NL</v>
      </c>
      <c r="G2472" s="154">
        <f t="shared" si="623"/>
        <v>2.1549744</v>
      </c>
      <c r="H2472"/>
      <c r="I2472"/>
      <c r="J2472" s="227">
        <f t="shared" si="611"/>
        <v>0.39797449964742998</v>
      </c>
      <c r="K2472"/>
      <c r="L2472" s="280">
        <f t="shared" si="612"/>
        <v>1.7369903E-7</v>
      </c>
      <c r="M2472" s="280">
        <f t="shared" si="613"/>
        <v>6.1011813948399995E-2</v>
      </c>
      <c r="N2472" s="281">
        <f t="shared" si="614"/>
        <v>1.3716351999999999E-2</v>
      </c>
      <c r="O2472" s="280">
        <v>0.32324616</v>
      </c>
      <c r="P2472" s="286">
        <v>2.5479173000000001E-2</v>
      </c>
      <c r="Q2472" s="219">
        <v>1.1814697000000001E-2</v>
      </c>
      <c r="R2472" s="219">
        <v>0</v>
      </c>
      <c r="S2472" s="219">
        <v>0</v>
      </c>
      <c r="T2472" s="219">
        <v>0</v>
      </c>
      <c r="U2472" s="286">
        <v>1.7369903E-7</v>
      </c>
      <c r="V2472" s="286">
        <v>4.2539484000000003E-6</v>
      </c>
      <c r="W2472" s="219">
        <v>0</v>
      </c>
      <c r="X2472" s="219">
        <v>0</v>
      </c>
      <c r="Y2472" s="219">
        <v>0</v>
      </c>
      <c r="Z2472" s="219">
        <v>2.3713689999999999E-2</v>
      </c>
      <c r="AA2472" s="219">
        <v>1.3716351999999999E-2</v>
      </c>
      <c r="AB2472" s="219">
        <v>0</v>
      </c>
      <c r="AC2472"/>
      <c r="AD2472" s="227">
        <f t="shared" si="618"/>
        <v>0.32324616</v>
      </c>
      <c r="AE2472" s="227">
        <f t="shared" si="619"/>
        <v>3.729829764743E-2</v>
      </c>
      <c r="AF2472" s="227">
        <f t="shared" si="620"/>
        <v>5.1014475948400001E-2</v>
      </c>
      <c r="AG2472" s="227">
        <f t="shared" si="621"/>
        <v>6.1011813948400002E-2</v>
      </c>
      <c r="AH2472" s="227">
        <f t="shared" si="622"/>
        <v>0</v>
      </c>
      <c r="AI2472"/>
      <c r="AJ2472">
        <v>0</v>
      </c>
      <c r="AK2472" s="155">
        <v>0</v>
      </c>
      <c r="AL2472" s="155">
        <v>0</v>
      </c>
      <c r="AM2472" s="155">
        <v>0</v>
      </c>
      <c r="AN2472" s="155">
        <v>0</v>
      </c>
      <c r="AO2472" s="155">
        <v>0</v>
      </c>
      <c r="AP2472" s="155">
        <v>0</v>
      </c>
      <c r="AQ2472"/>
      <c r="AR2472" s="156">
        <v>4.5903861999999997E-2</v>
      </c>
      <c r="AS2472" s="156">
        <v>4.1075206000000003E-2</v>
      </c>
      <c r="AT2472" s="156">
        <v>4.8286561000000002E-3</v>
      </c>
      <c r="AU2472" s="156">
        <v>0</v>
      </c>
      <c r="AV2472" s="282">
        <f t="shared" si="615"/>
        <v>2.4625422799999998E-6</v>
      </c>
      <c r="AW2472" s="282">
        <f t="shared" si="616"/>
        <v>1.7857455849689999E-8</v>
      </c>
      <c r="AX2472" s="283">
        <f t="shared" si="617"/>
        <v>0</v>
      </c>
      <c r="AY2472" s="157">
        <v>1.9998161999999998E-6</v>
      </c>
      <c r="AZ2472" s="157">
        <v>6.0339282999999999E-9</v>
      </c>
      <c r="BA2472" s="157">
        <v>1.6485554000000001E-13</v>
      </c>
      <c r="BB2472" s="157">
        <v>0</v>
      </c>
      <c r="BC2472" s="157">
        <v>0</v>
      </c>
      <c r="BD2472" s="157">
        <v>0</v>
      </c>
      <c r="BE2472" s="157">
        <v>4.6272607999999998E-7</v>
      </c>
      <c r="BF2472" s="157">
        <v>0</v>
      </c>
      <c r="BG2472" s="157">
        <v>5.3899961000000002E-10</v>
      </c>
      <c r="BH2472" s="157">
        <v>4.8620726999999996E-10</v>
      </c>
      <c r="BI2472" s="157">
        <v>2.9781414999999999E-13</v>
      </c>
      <c r="BJ2472" s="157">
        <v>0</v>
      </c>
      <c r="BK2472" s="157">
        <v>0</v>
      </c>
      <c r="BL2472" s="157">
        <v>0</v>
      </c>
      <c r="BM2472" s="157">
        <v>0</v>
      </c>
      <c r="BN2472" s="157">
        <v>0</v>
      </c>
      <c r="BO2472" s="157">
        <v>1.0797858E-8</v>
      </c>
      <c r="BP2472" s="157">
        <v>0</v>
      </c>
      <c r="BQ2472" s="157">
        <v>0</v>
      </c>
      <c r="BR2472" s="157">
        <v>0</v>
      </c>
      <c r="BS2472" s="157">
        <v>0</v>
      </c>
      <c r="BT2472" s="157">
        <v>0</v>
      </c>
      <c r="BU2472"/>
      <c r="BV2472" s="155">
        <v>8.7372549000000005E-5</v>
      </c>
      <c r="BW2472" s="155">
        <v>3.7160261999999998E-6</v>
      </c>
      <c r="BX2472" s="155">
        <v>6.0086403999999999E-5</v>
      </c>
      <c r="BY2472" s="155">
        <v>4.9829383999999999E-10</v>
      </c>
      <c r="BZ2472" s="155">
        <v>3.0610185000000002E-6</v>
      </c>
      <c r="CA2472" s="155">
        <v>0</v>
      </c>
      <c r="CB2472" s="155">
        <v>1.2626444E-5</v>
      </c>
      <c r="CC2472" s="155">
        <v>0</v>
      </c>
      <c r="CD2472" s="155">
        <v>0</v>
      </c>
      <c r="CE2472" s="155">
        <v>1.1493766E-10</v>
      </c>
      <c r="CF2472" s="155">
        <v>0</v>
      </c>
      <c r="CG2472" s="155">
        <v>7.6408239000000005E-6</v>
      </c>
      <c r="CH2472" s="155">
        <v>0</v>
      </c>
      <c r="CI2472" s="155">
        <v>2.4121900000000001E-7</v>
      </c>
      <c r="CJ2472" s="155">
        <v>0</v>
      </c>
      <c r="CK2472" s="155">
        <v>0</v>
      </c>
      <c r="CL2472" s="155">
        <v>0</v>
      </c>
      <c r="CM2472"/>
      <c r="CN2472" s="284">
        <v>0</v>
      </c>
      <c r="CO2472" s="284">
        <v>2.1549744</v>
      </c>
      <c r="CP2472" s="285">
        <v>0</v>
      </c>
      <c r="CQ2472" s="284">
        <v>2.5424509999999998E-3</v>
      </c>
      <c r="CR2472" s="284">
        <v>0</v>
      </c>
      <c r="CS2472" s="284">
        <v>0</v>
      </c>
      <c r="CT2472" s="284">
        <v>1.5537198E-4</v>
      </c>
      <c r="CU2472" s="284">
        <v>0</v>
      </c>
      <c r="CV2472" s="284">
        <v>3.2624001000000001E-4</v>
      </c>
      <c r="CW2472" s="284">
        <v>1.017457E-4</v>
      </c>
      <c r="CX2472"/>
      <c r="CY2472"/>
      <c r="CZ2472"/>
      <c r="DA2472"/>
      <c r="DB2472" s="212"/>
      <c r="DC2472" s="48"/>
      <c r="DD2472" s="48"/>
      <c r="DE2472" s="48"/>
      <c r="DF2472" s="48"/>
      <c r="DG2472" s="48"/>
      <c r="DH2472" s="48"/>
      <c r="DI2472" s="48"/>
      <c r="DJ2472" s="48"/>
      <c r="DK2472" s="48"/>
      <c r="DL2472" s="48"/>
    </row>
    <row r="2473" spans="1:116" ht="14.4">
      <c r="A2473" t="s">
        <v>3341</v>
      </c>
      <c r="B2473" s="150" t="s">
        <v>325</v>
      </c>
      <c r="C2473" s="151" t="str">
        <f t="shared" si="624"/>
        <v>M.020.24.105</v>
      </c>
      <c r="D2473" s="54" t="s">
        <v>1412</v>
      </c>
      <c r="E2473" s="150" t="s">
        <v>352</v>
      </c>
      <c r="F2473" s="153" t="str">
        <f t="shared" si="625"/>
        <v>Vegetable burger vegetarian, meat packaging per 1 kg NL</v>
      </c>
      <c r="G2473" s="154">
        <f t="shared" si="623"/>
        <v>2.4875534666666668</v>
      </c>
      <c r="H2473"/>
      <c r="I2473"/>
      <c r="J2473" s="227">
        <f t="shared" si="611"/>
        <v>0.53917741258922991</v>
      </c>
      <c r="K2473"/>
      <c r="L2473" s="280">
        <f t="shared" si="612"/>
        <v>2.7718692999999999E-7</v>
      </c>
      <c r="M2473" s="280">
        <f t="shared" si="613"/>
        <v>0.1462749684023</v>
      </c>
      <c r="N2473" s="281">
        <f t="shared" si="614"/>
        <v>1.9769147000000001E-2</v>
      </c>
      <c r="O2473" s="280">
        <v>0.37313301999999998</v>
      </c>
      <c r="P2473" s="286">
        <v>0.10067126999999999</v>
      </c>
      <c r="Q2473" s="286">
        <v>1.8853759000000001E-2</v>
      </c>
      <c r="R2473" s="286">
        <v>0</v>
      </c>
      <c r="S2473" s="219">
        <v>0</v>
      </c>
      <c r="T2473" s="219">
        <v>0</v>
      </c>
      <c r="U2473" s="286">
        <v>2.7718692999999999E-7</v>
      </c>
      <c r="V2473" s="286">
        <v>6.7884023000000004E-6</v>
      </c>
      <c r="W2473" s="219">
        <v>0</v>
      </c>
      <c r="X2473" s="286">
        <v>0</v>
      </c>
      <c r="Y2473" s="219">
        <v>0</v>
      </c>
      <c r="Z2473" s="286">
        <v>2.6743151E-2</v>
      </c>
      <c r="AA2473" s="219">
        <v>1.9769147000000001E-2</v>
      </c>
      <c r="AB2473" s="286">
        <v>0</v>
      </c>
      <c r="AC2473"/>
      <c r="AD2473" s="227">
        <f t="shared" si="618"/>
        <v>0.37313301999999998</v>
      </c>
      <c r="AE2473" s="227">
        <f t="shared" si="619"/>
        <v>0.11953209458923</v>
      </c>
      <c r="AF2473" s="227">
        <f t="shared" si="620"/>
        <v>0.1393009644023</v>
      </c>
      <c r="AG2473" s="227">
        <f t="shared" si="621"/>
        <v>0.1462749684023</v>
      </c>
      <c r="AH2473" s="227">
        <f t="shared" si="622"/>
        <v>0</v>
      </c>
      <c r="AI2473"/>
      <c r="AJ2473">
        <v>0</v>
      </c>
      <c r="AK2473" s="155">
        <v>0</v>
      </c>
      <c r="AL2473" s="155">
        <v>0</v>
      </c>
      <c r="AM2473" s="155">
        <v>0</v>
      </c>
      <c r="AN2473" s="155">
        <v>0</v>
      </c>
      <c r="AO2473" s="155">
        <v>0</v>
      </c>
      <c r="AP2473" s="155">
        <v>0</v>
      </c>
      <c r="AQ2473"/>
      <c r="AR2473" s="156">
        <v>7.4962798999999997E-2</v>
      </c>
      <c r="AS2473" s="156">
        <v>6.9000754999999997E-2</v>
      </c>
      <c r="AT2473" s="156">
        <v>5.9620443999999998E-3</v>
      </c>
      <c r="AU2473" s="156">
        <v>0</v>
      </c>
      <c r="AV2473" s="282">
        <f t="shared" si="615"/>
        <v>4.1367358999999999E-6</v>
      </c>
      <c r="AW2473" s="282">
        <f t="shared" si="616"/>
        <v>2.2048980302260003E-8</v>
      </c>
      <c r="AX2473" s="283">
        <f t="shared" si="617"/>
        <v>0</v>
      </c>
      <c r="AY2473" s="157">
        <v>2.3084496000000001E-6</v>
      </c>
      <c r="AZ2473" s="157">
        <v>6.9651497000000004E-9</v>
      </c>
      <c r="BA2473" s="157">
        <v>1.9029783999999999E-13</v>
      </c>
      <c r="BB2473" s="157">
        <v>0</v>
      </c>
      <c r="BC2473" s="157">
        <v>0</v>
      </c>
      <c r="BD2473" s="157">
        <v>0</v>
      </c>
      <c r="BE2473" s="157">
        <v>1.8282863E-6</v>
      </c>
      <c r="BF2473" s="157">
        <v>0</v>
      </c>
      <c r="BG2473" s="157">
        <v>2.1296520999999998E-9</v>
      </c>
      <c r="BH2473" s="157">
        <v>7.7588400999999999E-10</v>
      </c>
      <c r="BI2473" s="157">
        <v>8.0319442000000002E-13</v>
      </c>
      <c r="BJ2473" s="157">
        <v>0</v>
      </c>
      <c r="BK2473" s="157">
        <v>0</v>
      </c>
      <c r="BL2473" s="157">
        <v>0</v>
      </c>
      <c r="BM2473" s="157">
        <v>0</v>
      </c>
      <c r="BN2473" s="157">
        <v>0</v>
      </c>
      <c r="BO2473" s="157">
        <v>1.2177301E-8</v>
      </c>
      <c r="BP2473" s="157">
        <v>0</v>
      </c>
      <c r="BQ2473" s="157">
        <v>0</v>
      </c>
      <c r="BR2473" s="157">
        <v>0</v>
      </c>
      <c r="BS2473" s="157">
        <v>0</v>
      </c>
      <c r="BT2473" s="157">
        <v>0</v>
      </c>
      <c r="BU2473"/>
      <c r="BV2473" s="155">
        <v>1.2585666E-4</v>
      </c>
      <c r="BW2473" s="155">
        <v>1.4682465E-5</v>
      </c>
      <c r="BX2473" s="155">
        <v>6.9359590999999994E-5</v>
      </c>
      <c r="BY2473" s="155">
        <v>7.9517162999999998E-10</v>
      </c>
      <c r="BZ2473" s="155">
        <v>1.2094452E-5</v>
      </c>
      <c r="CA2473" s="155">
        <v>0</v>
      </c>
      <c r="CB2473" s="155">
        <v>2.0149134999999999E-5</v>
      </c>
      <c r="CC2473" s="155">
        <v>0</v>
      </c>
      <c r="CD2473" s="155">
        <v>0</v>
      </c>
      <c r="CE2473" s="155">
        <v>1.8341620999999999E-10</v>
      </c>
      <c r="CF2473" s="155">
        <v>0</v>
      </c>
      <c r="CG2473" s="155">
        <v>8.616951E-6</v>
      </c>
      <c r="CH2473" s="155">
        <v>0</v>
      </c>
      <c r="CI2473" s="155">
        <v>9.5308520000000002E-7</v>
      </c>
      <c r="CJ2473" s="155">
        <v>0</v>
      </c>
      <c r="CK2473" s="155">
        <v>0</v>
      </c>
      <c r="CL2473" s="155">
        <v>0</v>
      </c>
      <c r="CM2473"/>
      <c r="CN2473" s="284">
        <v>0</v>
      </c>
      <c r="CO2473" s="284">
        <v>2.4875535000000002</v>
      </c>
      <c r="CP2473" s="285">
        <v>0</v>
      </c>
      <c r="CQ2473" s="284">
        <v>1.0045528999999999E-2</v>
      </c>
      <c r="CR2473" s="284">
        <v>0</v>
      </c>
      <c r="CS2473" s="284">
        <v>0</v>
      </c>
      <c r="CT2473" s="284">
        <v>6.1389332999999999E-4</v>
      </c>
      <c r="CU2473" s="284">
        <v>0</v>
      </c>
      <c r="CV2473" s="284">
        <v>5.2061008000000002E-4</v>
      </c>
      <c r="CW2473" s="284">
        <v>2.7440461000000001E-4</v>
      </c>
      <c r="CX2473"/>
      <c r="CY2473"/>
      <c r="CZ2473"/>
      <c r="DA2473"/>
      <c r="DB2473" s="212"/>
      <c r="DC2473" s="48"/>
      <c r="DD2473" s="48"/>
      <c r="DE2473" s="48"/>
      <c r="DF2473" s="48"/>
      <c r="DG2473" s="48"/>
      <c r="DH2473" s="48"/>
      <c r="DI2473" s="48"/>
      <c r="DJ2473" s="48"/>
      <c r="DK2473" s="48"/>
      <c r="DL2473" s="48"/>
    </row>
    <row r="2474" spans="1:116" ht="14.4">
      <c r="A2474" t="s">
        <v>3342</v>
      </c>
      <c r="B2474" s="150" t="s">
        <v>325</v>
      </c>
      <c r="C2474" s="151" t="str">
        <f t="shared" si="624"/>
        <v>M.020.24.106</v>
      </c>
      <c r="D2474" s="54" t="s">
        <v>1412</v>
      </c>
      <c r="E2474" s="150" t="s">
        <v>352</v>
      </c>
      <c r="F2474" s="153" t="str">
        <f t="shared" si="625"/>
        <v>Vegetarian hamburger, meat packaging per 1 kg NL</v>
      </c>
      <c r="G2474" s="154">
        <f t="shared" si="623"/>
        <v>1.8847308</v>
      </c>
      <c r="H2474"/>
      <c r="I2474"/>
      <c r="J2474" s="227">
        <f t="shared" si="611"/>
        <v>0.34931565233999001</v>
      </c>
      <c r="K2474"/>
      <c r="L2474" s="280">
        <f t="shared" si="612"/>
        <v>1.4360499000000001E-7</v>
      </c>
      <c r="M2474" s="280">
        <f t="shared" si="613"/>
        <v>5.8987628935000008E-2</v>
      </c>
      <c r="N2474" s="281">
        <f t="shared" si="614"/>
        <v>7.6182597999999999E-3</v>
      </c>
      <c r="O2474" s="280">
        <v>0.28270961999999999</v>
      </c>
      <c r="P2474" s="286">
        <v>2.8536221000000001E-2</v>
      </c>
      <c r="Q2474" s="286">
        <v>9.767754E-3</v>
      </c>
      <c r="R2474" s="286">
        <v>0</v>
      </c>
      <c r="S2474" s="219">
        <v>0</v>
      </c>
      <c r="T2474" s="286">
        <v>0</v>
      </c>
      <c r="U2474" s="286">
        <v>1.4360499000000001E-7</v>
      </c>
      <c r="V2474" s="286">
        <v>3.5169350000000001E-6</v>
      </c>
      <c r="W2474" s="286">
        <v>0</v>
      </c>
      <c r="X2474" s="219">
        <v>0</v>
      </c>
      <c r="Y2474" s="219">
        <v>0</v>
      </c>
      <c r="Z2474" s="286">
        <v>2.0680137000000001E-2</v>
      </c>
      <c r="AA2474" s="219">
        <v>7.6182597999999999E-3</v>
      </c>
      <c r="AB2474" s="219">
        <v>0</v>
      </c>
      <c r="AC2474"/>
      <c r="AD2474" s="227">
        <f t="shared" si="618"/>
        <v>0.28270961999999999</v>
      </c>
      <c r="AE2474" s="227">
        <f t="shared" si="619"/>
        <v>3.8307635539990004E-2</v>
      </c>
      <c r="AF2474" s="227">
        <f t="shared" si="620"/>
        <v>4.5925751735000006E-2</v>
      </c>
      <c r="AG2474" s="227">
        <f t="shared" si="621"/>
        <v>5.8987628935000008E-2</v>
      </c>
      <c r="AH2474" s="227">
        <f t="shared" si="622"/>
        <v>0</v>
      </c>
      <c r="AI2474"/>
      <c r="AJ2474">
        <v>0</v>
      </c>
      <c r="AK2474" s="155">
        <v>0</v>
      </c>
      <c r="AL2474" s="155">
        <v>0</v>
      </c>
      <c r="AM2474" s="155">
        <v>0</v>
      </c>
      <c r="AN2474" s="155">
        <v>0</v>
      </c>
      <c r="AO2474" s="155">
        <v>0</v>
      </c>
      <c r="AP2474" s="155">
        <v>0</v>
      </c>
      <c r="AQ2474"/>
      <c r="AR2474" s="156">
        <v>4.2063415999999999E-2</v>
      </c>
      <c r="AS2474" s="156">
        <v>3.7818150000000002E-2</v>
      </c>
      <c r="AT2474" s="156">
        <v>4.2452658000000001E-3</v>
      </c>
      <c r="AU2474" s="156">
        <v>0</v>
      </c>
      <c r="AV2474" s="282">
        <f t="shared" si="615"/>
        <v>2.2672752000000001E-6</v>
      </c>
      <c r="AW2474" s="282">
        <f t="shared" si="616"/>
        <v>1.569994765565E-8</v>
      </c>
      <c r="AX2474" s="283">
        <f t="shared" si="617"/>
        <v>0</v>
      </c>
      <c r="AY2474" s="157">
        <v>1.7490302E-6</v>
      </c>
      <c r="AZ2474" s="157">
        <v>5.2772461999999998E-9</v>
      </c>
      <c r="BA2474" s="157">
        <v>1.4418190999999999E-13</v>
      </c>
      <c r="BB2474" s="157">
        <v>0</v>
      </c>
      <c r="BC2474" s="157">
        <v>0</v>
      </c>
      <c r="BD2474" s="157">
        <v>0</v>
      </c>
      <c r="BE2474" s="157">
        <v>5.1824500000000005E-7</v>
      </c>
      <c r="BF2474" s="157">
        <v>0</v>
      </c>
      <c r="BG2474" s="157">
        <v>6.0367000000000005E-10</v>
      </c>
      <c r="BH2474" s="157">
        <v>4.0196993000000001E-10</v>
      </c>
      <c r="BI2474" s="157">
        <v>3.6554373999999998E-13</v>
      </c>
      <c r="BJ2474" s="157">
        <v>0</v>
      </c>
      <c r="BK2474" s="157">
        <v>0</v>
      </c>
      <c r="BL2474" s="157">
        <v>0</v>
      </c>
      <c r="BM2474" s="157">
        <v>0</v>
      </c>
      <c r="BN2474" s="157">
        <v>0</v>
      </c>
      <c r="BO2474" s="157">
        <v>9.4165518000000003E-9</v>
      </c>
      <c r="BP2474" s="157">
        <v>0</v>
      </c>
      <c r="BQ2474" s="157">
        <v>0</v>
      </c>
      <c r="BR2474" s="157">
        <v>0</v>
      </c>
      <c r="BS2474" s="157">
        <v>0</v>
      </c>
      <c r="BT2474" s="157">
        <v>0</v>
      </c>
      <c r="BU2474"/>
      <c r="BV2474" s="155">
        <v>7.7514374E-5</v>
      </c>
      <c r="BW2474" s="155">
        <v>4.1618833999999998E-6</v>
      </c>
      <c r="BX2474" s="155">
        <v>5.2551294999999999E-5</v>
      </c>
      <c r="BY2474" s="155">
        <v>4.1196245999999999E-10</v>
      </c>
      <c r="BZ2474" s="155">
        <v>3.4282864000000001E-6</v>
      </c>
      <c r="CA2474" s="155">
        <v>0</v>
      </c>
      <c r="CB2474" s="155">
        <v>1.0438862E-5</v>
      </c>
      <c r="CC2474" s="155">
        <v>0</v>
      </c>
      <c r="CD2474" s="155">
        <v>0</v>
      </c>
      <c r="CE2474" s="155">
        <v>9.5024255000000006E-11</v>
      </c>
      <c r="CF2474" s="155">
        <v>0</v>
      </c>
      <c r="CG2474" s="155">
        <v>6.6633782000000001E-6</v>
      </c>
      <c r="CH2474" s="155">
        <v>0</v>
      </c>
      <c r="CI2474" s="155">
        <v>2.7016100000000001E-7</v>
      </c>
      <c r="CJ2474" s="155">
        <v>0</v>
      </c>
      <c r="CK2474" s="155">
        <v>0</v>
      </c>
      <c r="CL2474" s="155">
        <v>0</v>
      </c>
      <c r="CM2474"/>
      <c r="CN2474" s="284">
        <v>0</v>
      </c>
      <c r="CO2474" s="284">
        <v>1.8847308</v>
      </c>
      <c r="CP2474" s="285">
        <v>0</v>
      </c>
      <c r="CQ2474" s="284">
        <v>2.8475000000000002E-3</v>
      </c>
      <c r="CR2474" s="284">
        <v>0</v>
      </c>
      <c r="CS2474" s="284">
        <v>0</v>
      </c>
      <c r="CT2474" s="284">
        <v>1.7401385999999999E-4</v>
      </c>
      <c r="CU2474" s="284">
        <v>0</v>
      </c>
      <c r="CV2474" s="284">
        <v>2.6971763000000002E-4</v>
      </c>
      <c r="CW2474" s="284">
        <v>1.2488494E-4</v>
      </c>
      <c r="CX2474"/>
      <c r="CY2474"/>
      <c r="CZ2474"/>
      <c r="DA2474"/>
      <c r="DB2474" s="212"/>
      <c r="DC2474" s="48"/>
      <c r="DD2474" s="48"/>
      <c r="DE2474" s="48"/>
      <c r="DF2474" s="48"/>
      <c r="DG2474" s="48"/>
      <c r="DH2474" s="48"/>
      <c r="DI2474" s="48"/>
      <c r="DJ2474" s="48"/>
      <c r="DK2474" s="48"/>
      <c r="DL2474" s="48"/>
    </row>
    <row r="2475" spans="1:116" ht="14.4">
      <c r="A2475" t="s">
        <v>3343</v>
      </c>
      <c r="B2475" s="150" t="s">
        <v>325</v>
      </c>
      <c r="C2475" s="151" t="str">
        <f t="shared" si="624"/>
        <v>M.020.24.107</v>
      </c>
      <c r="D2475" s="54" t="s">
        <v>1412</v>
      </c>
      <c r="E2475" s="150" t="s">
        <v>352</v>
      </c>
      <c r="F2475" s="153" t="str">
        <f t="shared" si="625"/>
        <v>Vegetarian schnitzel Valles, meat packaging per 1 kg NL</v>
      </c>
      <c r="G2475" s="154">
        <f t="shared" si="623"/>
        <v>3.1880987333333333</v>
      </c>
      <c r="H2475"/>
      <c r="I2475"/>
      <c r="J2475" s="227">
        <f t="shared" si="611"/>
        <v>3.4554825680275498</v>
      </c>
      <c r="K2475"/>
      <c r="L2475" s="280">
        <f t="shared" si="612"/>
        <v>3.0368475E-7</v>
      </c>
      <c r="M2475" s="280">
        <f t="shared" si="613"/>
        <v>0.19236025434279999</v>
      </c>
      <c r="N2475" s="281">
        <f t="shared" si="614"/>
        <v>2.7849072000000001</v>
      </c>
      <c r="O2475" s="280">
        <v>0.47821480999999999</v>
      </c>
      <c r="P2475" s="286">
        <v>0.13769439</v>
      </c>
      <c r="Q2475" s="286">
        <v>2.0656093E-2</v>
      </c>
      <c r="R2475" s="286">
        <v>0</v>
      </c>
      <c r="S2475" s="219">
        <v>0</v>
      </c>
      <c r="T2475" s="286">
        <v>0</v>
      </c>
      <c r="U2475" s="286">
        <v>3.0368475E-7</v>
      </c>
      <c r="V2475" s="286">
        <v>7.4373428000000002E-6</v>
      </c>
      <c r="W2475" s="219">
        <v>0</v>
      </c>
      <c r="X2475" s="219">
        <v>0</v>
      </c>
      <c r="Y2475" s="219">
        <v>0</v>
      </c>
      <c r="Z2475" s="286">
        <v>3.4002334000000002E-2</v>
      </c>
      <c r="AA2475" s="219">
        <v>2.7849072000000001</v>
      </c>
      <c r="AB2475" s="219">
        <v>0</v>
      </c>
      <c r="AC2475"/>
      <c r="AD2475" s="227">
        <f t="shared" si="618"/>
        <v>0.47821480999999999</v>
      </c>
      <c r="AE2475" s="227">
        <f t="shared" si="619"/>
        <v>0.15835822402755001</v>
      </c>
      <c r="AF2475" s="227">
        <f t="shared" si="620"/>
        <v>2.9432651203428</v>
      </c>
      <c r="AG2475" s="227">
        <f t="shared" si="621"/>
        <v>0.19236025434280002</v>
      </c>
      <c r="AH2475" s="227">
        <f t="shared" si="622"/>
        <v>0</v>
      </c>
      <c r="AI2475"/>
      <c r="AJ2475">
        <v>0</v>
      </c>
      <c r="AK2475" s="155">
        <v>0</v>
      </c>
      <c r="AL2475" s="155">
        <v>0</v>
      </c>
      <c r="AM2475" s="155">
        <v>0</v>
      </c>
      <c r="AN2475" s="155">
        <v>0</v>
      </c>
      <c r="AO2475" s="155">
        <v>0</v>
      </c>
      <c r="AP2475" s="155">
        <v>0</v>
      </c>
      <c r="AQ2475"/>
      <c r="AR2475" s="156">
        <v>9.8677943000000004E-2</v>
      </c>
      <c r="AS2475" s="156">
        <v>9.1059741E-2</v>
      </c>
      <c r="AT2475" s="156">
        <v>7.6182016999999996E-3</v>
      </c>
      <c r="AU2475" s="156">
        <v>0</v>
      </c>
      <c r="AV2475" s="282">
        <f t="shared" si="615"/>
        <v>5.459217E-6</v>
      </c>
      <c r="AW2475" s="282">
        <f t="shared" si="616"/>
        <v>2.8173822458350003E-8</v>
      </c>
      <c r="AX2475" s="283">
        <f t="shared" si="617"/>
        <v>0</v>
      </c>
      <c r="AY2475" s="157">
        <v>2.9585555999999998E-6</v>
      </c>
      <c r="AZ2475" s="157">
        <v>8.9266765000000006E-9</v>
      </c>
      <c r="BA2475" s="157">
        <v>2.4388954999999998E-13</v>
      </c>
      <c r="BB2475" s="157">
        <v>0</v>
      </c>
      <c r="BC2475" s="157">
        <v>0</v>
      </c>
      <c r="BD2475" s="157">
        <v>0</v>
      </c>
      <c r="BE2475" s="157">
        <v>2.5006614000000002E-6</v>
      </c>
      <c r="BF2475" s="157">
        <v>0</v>
      </c>
      <c r="BG2475" s="157">
        <v>2.9128584000000001E-9</v>
      </c>
      <c r="BH2475" s="157">
        <v>8.5005500999999996E-10</v>
      </c>
      <c r="BI2475" s="157">
        <v>1.2706588000000001E-12</v>
      </c>
      <c r="BJ2475" s="157">
        <v>0</v>
      </c>
      <c r="BK2475" s="157">
        <v>0</v>
      </c>
      <c r="BL2475" s="157">
        <v>0</v>
      </c>
      <c r="BM2475" s="157">
        <v>0</v>
      </c>
      <c r="BN2475" s="157">
        <v>0</v>
      </c>
      <c r="BO2475" s="157">
        <v>1.5482718E-8</v>
      </c>
      <c r="BP2475" s="157">
        <v>0</v>
      </c>
      <c r="BQ2475" s="157">
        <v>0</v>
      </c>
      <c r="BR2475" s="157">
        <v>0</v>
      </c>
      <c r="BS2475" s="157">
        <v>0</v>
      </c>
      <c r="BT2475" s="157">
        <v>0</v>
      </c>
      <c r="BU2475"/>
      <c r="BV2475" s="155">
        <v>1.5985302999999999E-4</v>
      </c>
      <c r="BW2475" s="155">
        <v>2.0082126E-5</v>
      </c>
      <c r="BX2475" s="155">
        <v>8.8892652999999995E-5</v>
      </c>
      <c r="BY2475" s="155">
        <v>8.7118642999999999E-10</v>
      </c>
      <c r="BZ2475" s="155">
        <v>1.6542337E-5</v>
      </c>
      <c r="CA2475" s="155">
        <v>0</v>
      </c>
      <c r="CB2475" s="155">
        <v>2.2075301000000001E-5</v>
      </c>
      <c r="CC2475" s="155">
        <v>0</v>
      </c>
      <c r="CD2475" s="155">
        <v>0</v>
      </c>
      <c r="CE2475" s="155">
        <v>2.0094997000000001E-10</v>
      </c>
      <c r="CF2475" s="155">
        <v>0</v>
      </c>
      <c r="CG2475" s="155">
        <v>1.0955943000000001E-5</v>
      </c>
      <c r="CH2475" s="155">
        <v>0</v>
      </c>
      <c r="CI2475" s="155">
        <v>1.3035942E-6</v>
      </c>
      <c r="CJ2475" s="155">
        <v>0</v>
      </c>
      <c r="CK2475" s="155">
        <v>0</v>
      </c>
      <c r="CL2475" s="155">
        <v>0</v>
      </c>
      <c r="CM2475"/>
      <c r="CN2475" s="284">
        <v>0</v>
      </c>
      <c r="CO2475" s="284">
        <v>3.1880988000000001</v>
      </c>
      <c r="CP2475" s="285">
        <v>0</v>
      </c>
      <c r="CQ2475" s="284">
        <v>1.3739898E-2</v>
      </c>
      <c r="CR2475" s="284">
        <v>0</v>
      </c>
      <c r="CS2475" s="284">
        <v>0</v>
      </c>
      <c r="CT2475" s="284">
        <v>8.3966027999999996E-4</v>
      </c>
      <c r="CU2475" s="284">
        <v>0</v>
      </c>
      <c r="CV2475" s="284">
        <v>5.7037804000000002E-4</v>
      </c>
      <c r="CW2475" s="284">
        <v>4.3410988000000002E-4</v>
      </c>
      <c r="CX2475"/>
      <c r="CY2475"/>
      <c r="CZ2475"/>
      <c r="DA2475"/>
      <c r="DB2475" s="212"/>
      <c r="DC2475" s="48"/>
      <c r="DD2475" s="48"/>
      <c r="DE2475" s="48"/>
      <c r="DF2475" s="48"/>
      <c r="DG2475" s="48"/>
      <c r="DH2475" s="48"/>
      <c r="DI2475" s="48"/>
      <c r="DJ2475" s="48"/>
      <c r="DK2475" s="48"/>
      <c r="DL2475" s="48"/>
    </row>
    <row r="2476" spans="1:116" ht="14.4">
      <c r="B2476" s="150"/>
      <c r="C2476" s="151"/>
      <c r="D2476" s="51" t="s">
        <v>1413</v>
      </c>
      <c r="E2476" s="150"/>
      <c r="F2476"/>
      <c r="G2476"/>
      <c r="H2476"/>
      <c r="I2476"/>
      <c r="J2476"/>
      <c r="K2476"/>
      <c r="L2476"/>
      <c r="M2476"/>
      <c r="N2476" s="174"/>
      <c r="O2476"/>
      <c r="P2476" s="53"/>
      <c r="Q2476" s="53"/>
      <c r="R2476" s="53"/>
      <c r="S2476"/>
      <c r="T2476" s="53"/>
      <c r="U2476" s="53"/>
      <c r="V2476" s="53"/>
      <c r="W2476"/>
      <c r="X2476"/>
      <c r="Y2476"/>
      <c r="Z2476" s="53"/>
      <c r="AA2476"/>
      <c r="AB2476"/>
      <c r="AC2476"/>
      <c r="AD2476"/>
      <c r="AE2476"/>
      <c r="AF2476"/>
      <c r="AG2476"/>
      <c r="AH2476"/>
      <c r="AI2476"/>
      <c r="AJ2476"/>
      <c r="AK2476"/>
      <c r="AL2476"/>
      <c r="AM2476"/>
      <c r="AN2476"/>
      <c r="AO2476"/>
      <c r="AP2476"/>
      <c r="AQ2476"/>
      <c r="AR2476"/>
      <c r="AS2476"/>
      <c r="AT2476"/>
      <c r="AU2476"/>
      <c r="AX2476" s="19"/>
      <c r="AY2476"/>
      <c r="AZ2476"/>
      <c r="BA2476"/>
      <c r="BB2476"/>
      <c r="BC2476"/>
      <c r="BD2476"/>
      <c r="BE2476"/>
      <c r="BF2476"/>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c r="CP2476" s="117"/>
      <c r="CQ2476"/>
      <c r="CR2476"/>
      <c r="CS2476"/>
      <c r="CT2476"/>
      <c r="CU2476"/>
      <c r="CV2476"/>
      <c r="CW2476"/>
      <c r="CX2476"/>
      <c r="CY2476"/>
      <c r="CZ2476"/>
      <c r="DA2476"/>
      <c r="DB2476" s="212"/>
      <c r="DC2476" s="48"/>
      <c r="DD2476" s="48"/>
      <c r="DE2476" s="48"/>
      <c r="DF2476" s="48"/>
      <c r="DG2476" s="48"/>
      <c r="DH2476" s="48"/>
      <c r="DI2476" s="48"/>
      <c r="DJ2476" s="48"/>
      <c r="DK2476" s="48"/>
      <c r="DL2476" s="48"/>
    </row>
    <row r="2477" spans="1:116" ht="14.4">
      <c r="A2477" t="s">
        <v>1414</v>
      </c>
      <c r="B2477" s="150" t="s">
        <v>325</v>
      </c>
      <c r="C2477" s="151" t="str">
        <f t="shared" si="624"/>
        <v>M.020.25.101</v>
      </c>
      <c r="D2477" s="54" t="s">
        <v>1413</v>
      </c>
      <c r="E2477" s="150" t="s">
        <v>352</v>
      </c>
      <c r="F2477" s="153" t="str">
        <f t="shared" si="625"/>
        <v>Breakfast bacon</v>
      </c>
      <c r="G2477" s="154">
        <f t="shared" si="623"/>
        <v>9.4712393333333349</v>
      </c>
      <c r="H2477"/>
      <c r="I2477"/>
      <c r="J2477" s="227">
        <f t="shared" si="611"/>
        <v>2.5818637140846743</v>
      </c>
      <c r="K2477"/>
      <c r="L2477" s="280">
        <f t="shared" si="612"/>
        <v>7.5337789618880005E-2</v>
      </c>
      <c r="M2477" s="280">
        <f t="shared" si="613"/>
        <v>1.0858400244657942</v>
      </c>
      <c r="N2477" s="281">
        <f t="shared" si="614"/>
        <v>0</v>
      </c>
      <c r="O2477" s="280">
        <v>1.4206859000000001</v>
      </c>
      <c r="P2477" s="286">
        <v>0.98229763000000003</v>
      </c>
      <c r="Q2477" s="286">
        <v>0.1035423</v>
      </c>
      <c r="R2477" s="286">
        <v>7.5336814000000002E-2</v>
      </c>
      <c r="S2477" s="219">
        <v>0</v>
      </c>
      <c r="T2477" s="219">
        <v>0</v>
      </c>
      <c r="U2477" s="286">
        <v>9.756188799999999E-7</v>
      </c>
      <c r="V2477" s="286">
        <v>9.4465794000000001E-8</v>
      </c>
      <c r="W2477" s="219">
        <v>0</v>
      </c>
      <c r="X2477" s="219">
        <v>0</v>
      </c>
      <c r="Y2477" s="219">
        <v>0</v>
      </c>
      <c r="Z2477" s="219">
        <v>0</v>
      </c>
      <c r="AA2477" s="219">
        <v>0</v>
      </c>
      <c r="AB2477" s="219">
        <v>0</v>
      </c>
      <c r="AC2477"/>
      <c r="AD2477" s="227">
        <f t="shared" si="618"/>
        <v>1.4206859000000001</v>
      </c>
      <c r="AE2477" s="227">
        <f t="shared" si="619"/>
        <v>1.161177814084674</v>
      </c>
      <c r="AF2477" s="227">
        <f t="shared" si="620"/>
        <v>1.0858400244657942</v>
      </c>
      <c r="AG2477" s="227">
        <f t="shared" si="621"/>
        <v>1.0858400244657942</v>
      </c>
      <c r="AH2477" s="227">
        <f t="shared" si="622"/>
        <v>0</v>
      </c>
      <c r="AI2477"/>
      <c r="AJ2477">
        <v>0</v>
      </c>
      <c r="AK2477" s="155">
        <v>0</v>
      </c>
      <c r="AL2477" s="155">
        <v>0</v>
      </c>
      <c r="AM2477" s="155">
        <v>0</v>
      </c>
      <c r="AN2477" s="155">
        <v>0</v>
      </c>
      <c r="AO2477" s="155">
        <v>0</v>
      </c>
      <c r="AP2477" s="155">
        <v>0</v>
      </c>
      <c r="AQ2477"/>
      <c r="AR2477" s="156">
        <v>0.47203693000000002</v>
      </c>
      <c r="AS2477" s="156">
        <v>0.45856359000000002</v>
      </c>
      <c r="AT2477" s="156">
        <v>1.3473344E-2</v>
      </c>
      <c r="AU2477" s="156">
        <v>0</v>
      </c>
      <c r="AV2477" s="282">
        <f t="shared" si="615"/>
        <v>2.7491822142999999E-5</v>
      </c>
      <c r="AW2477" s="282">
        <f t="shared" si="616"/>
        <v>4.9827457449809994E-8</v>
      </c>
      <c r="AX2477" s="283">
        <f t="shared" si="617"/>
        <v>0</v>
      </c>
      <c r="AY2477" s="157">
        <v>8.7893100999999996E-6</v>
      </c>
      <c r="AZ2477" s="157">
        <v>2.6519469999999998E-8</v>
      </c>
      <c r="BA2477" s="157">
        <v>7.2454981000000005E-13</v>
      </c>
      <c r="BB2477" s="157">
        <v>0</v>
      </c>
      <c r="BC2477" s="157">
        <v>0</v>
      </c>
      <c r="BD2477" s="157">
        <v>1.1202043E-8</v>
      </c>
      <c r="BE2477" s="157">
        <v>1.8691309999999999E-5</v>
      </c>
      <c r="BF2477" s="157">
        <v>1.5879818999999999E-9</v>
      </c>
      <c r="BG2477" s="157">
        <v>2.1719281000000001E-8</v>
      </c>
      <c r="BH2477" s="157">
        <v>0</v>
      </c>
      <c r="BI2477" s="157">
        <v>0</v>
      </c>
      <c r="BJ2477" s="157">
        <v>0</v>
      </c>
      <c r="BK2477" s="157">
        <v>0</v>
      </c>
      <c r="BL2477" s="157">
        <v>0</v>
      </c>
      <c r="BM2477" s="157">
        <v>0</v>
      </c>
      <c r="BN2477" s="157">
        <v>0</v>
      </c>
      <c r="BO2477" s="157">
        <v>0</v>
      </c>
      <c r="BP2477" s="157">
        <v>0</v>
      </c>
      <c r="BQ2477" s="157">
        <v>0</v>
      </c>
      <c r="BR2477" s="157">
        <v>0</v>
      </c>
      <c r="BS2477" s="157">
        <v>0</v>
      </c>
      <c r="BT2477" s="157">
        <v>0</v>
      </c>
      <c r="BU2477"/>
      <c r="BV2477" s="155">
        <v>5.8044642999999999E-4</v>
      </c>
      <c r="BW2477" s="155">
        <v>1.534273E-4</v>
      </c>
      <c r="BX2477" s="155">
        <v>2.6408327999999999E-4</v>
      </c>
      <c r="BY2477" s="155">
        <v>1.1065419000000001E-11</v>
      </c>
      <c r="BZ2477" s="155">
        <v>1.2097548000000001E-4</v>
      </c>
      <c r="CA2477" s="155">
        <v>7.2519938999999997E-6</v>
      </c>
      <c r="CB2477" s="155">
        <v>0</v>
      </c>
      <c r="CC2477" s="155">
        <v>1.1006966E-5</v>
      </c>
      <c r="CD2477" s="155">
        <v>0</v>
      </c>
      <c r="CE2477" s="155">
        <v>6.4557268999999996E-10</v>
      </c>
      <c r="CF2477" s="155">
        <v>0</v>
      </c>
      <c r="CG2477" s="155">
        <v>0</v>
      </c>
      <c r="CH2477" s="155">
        <v>0</v>
      </c>
      <c r="CI2477" s="155">
        <v>2.3700748E-5</v>
      </c>
      <c r="CJ2477" s="155">
        <v>0</v>
      </c>
      <c r="CK2477" s="155">
        <v>0</v>
      </c>
      <c r="CL2477" s="155">
        <v>0</v>
      </c>
      <c r="CM2477"/>
      <c r="CN2477" s="284">
        <v>0</v>
      </c>
      <c r="CO2477" s="284">
        <v>9.4712393000000006</v>
      </c>
      <c r="CP2477" s="285">
        <v>0.20736457999999999</v>
      </c>
      <c r="CQ2477" s="284">
        <v>0.10663598000000001</v>
      </c>
      <c r="CR2477" s="284">
        <v>0</v>
      </c>
      <c r="CS2477" s="284">
        <v>0</v>
      </c>
      <c r="CT2477" s="284">
        <v>6.0789553000000001E-3</v>
      </c>
      <c r="CU2477" s="284">
        <v>0</v>
      </c>
      <c r="CV2477" s="284">
        <v>0</v>
      </c>
      <c r="CW2477" s="284">
        <v>2.5503358000000002E-3</v>
      </c>
      <c r="CX2477"/>
      <c r="CY2477"/>
      <c r="CZ2477"/>
      <c r="DA2477"/>
      <c r="DB2477" s="212"/>
      <c r="DC2477" s="48"/>
      <c r="DD2477" s="48"/>
      <c r="DE2477" s="48"/>
      <c r="DF2477" s="48"/>
      <c r="DG2477" s="48"/>
      <c r="DH2477" s="48"/>
      <c r="DI2477" s="48"/>
      <c r="DJ2477" s="48"/>
      <c r="DK2477" s="48"/>
      <c r="DL2477" s="48"/>
    </row>
    <row r="2478" spans="1:116" ht="14.4">
      <c r="A2478" t="s">
        <v>1415</v>
      </c>
      <c r="B2478" s="150" t="s">
        <v>325</v>
      </c>
      <c r="C2478" s="151" t="str">
        <f t="shared" si="624"/>
        <v>M.020.25.102</v>
      </c>
      <c r="D2478" s="54" t="s">
        <v>1413</v>
      </c>
      <c r="E2478" s="150" t="s">
        <v>352</v>
      </c>
      <c r="F2478" s="153" t="str">
        <f t="shared" si="625"/>
        <v>Beef smoked meat</v>
      </c>
      <c r="G2478" s="154">
        <f t="shared" si="623"/>
        <v>24.334160000000001</v>
      </c>
      <c r="H2478"/>
      <c r="I2478"/>
      <c r="J2478" s="227">
        <f t="shared" si="611"/>
        <v>8.964681546487121</v>
      </c>
      <c r="K2478"/>
      <c r="L2478" s="280">
        <f t="shared" si="612"/>
        <v>0.43890677615939999</v>
      </c>
      <c r="M2478" s="280">
        <f t="shared" si="613"/>
        <v>4.8756507703277201</v>
      </c>
      <c r="N2478" s="281">
        <f t="shared" si="614"/>
        <v>0</v>
      </c>
      <c r="O2478" s="280">
        <v>3.6501239999999999</v>
      </c>
      <c r="P2478" s="286">
        <v>4.3387435999999999</v>
      </c>
      <c r="Q2478" s="219">
        <v>0.53690707000000004</v>
      </c>
      <c r="R2478" s="219">
        <v>0.43890573999999999</v>
      </c>
      <c r="S2478" s="219">
        <v>0</v>
      </c>
      <c r="T2478" s="219">
        <v>0</v>
      </c>
      <c r="U2478" s="286">
        <v>1.0361594E-6</v>
      </c>
      <c r="V2478" s="286">
        <v>1.0032772E-7</v>
      </c>
      <c r="W2478" s="219">
        <v>0</v>
      </c>
      <c r="X2478" s="219">
        <v>0</v>
      </c>
      <c r="Y2478" s="219">
        <v>0</v>
      </c>
      <c r="Z2478" s="286">
        <v>0</v>
      </c>
      <c r="AA2478" s="219">
        <v>0</v>
      </c>
      <c r="AB2478" s="219">
        <v>0</v>
      </c>
      <c r="AC2478"/>
      <c r="AD2478" s="227">
        <f t="shared" si="618"/>
        <v>3.6501239999999999</v>
      </c>
      <c r="AE2478" s="227">
        <f t="shared" si="619"/>
        <v>5.3145575464871202</v>
      </c>
      <c r="AF2478" s="227">
        <f t="shared" si="620"/>
        <v>4.8756507703277201</v>
      </c>
      <c r="AG2478" s="227">
        <f t="shared" si="621"/>
        <v>4.8756507703277201</v>
      </c>
      <c r="AH2478" s="227">
        <f t="shared" si="622"/>
        <v>0</v>
      </c>
      <c r="AI2478"/>
      <c r="AJ2478">
        <v>0</v>
      </c>
      <c r="AK2478" s="155">
        <v>0</v>
      </c>
      <c r="AL2478" s="155">
        <v>0</v>
      </c>
      <c r="AM2478" s="155">
        <v>0</v>
      </c>
      <c r="AN2478" s="155">
        <v>0</v>
      </c>
      <c r="AO2478" s="155">
        <v>0</v>
      </c>
      <c r="AP2478" s="155">
        <v>0</v>
      </c>
      <c r="AQ2478"/>
      <c r="AR2478" s="156">
        <v>1.822074</v>
      </c>
      <c r="AS2478" s="156">
        <v>1.77485</v>
      </c>
      <c r="AT2478" s="156">
        <v>4.7223996999999997E-2</v>
      </c>
      <c r="AU2478" s="156">
        <v>0</v>
      </c>
      <c r="AV2478" s="282">
        <f t="shared" si="615"/>
        <v>1.06405875128E-4</v>
      </c>
      <c r="AW2478" s="282">
        <f t="shared" si="616"/>
        <v>1.7464496116320001E-7</v>
      </c>
      <c r="AX2478" s="283">
        <f t="shared" si="617"/>
        <v>0</v>
      </c>
      <c r="AY2478" s="157">
        <v>2.2582099999999998E-5</v>
      </c>
      <c r="AZ2478" s="157">
        <v>6.8135648000000002E-8</v>
      </c>
      <c r="BA2478" s="157">
        <v>1.8615631999999998E-12</v>
      </c>
      <c r="BB2478" s="157">
        <v>0</v>
      </c>
      <c r="BC2478" s="157">
        <v>0</v>
      </c>
      <c r="BD2478" s="157">
        <v>6.5262127999999993E-8</v>
      </c>
      <c r="BE2478" s="157">
        <v>8.3758513000000003E-5</v>
      </c>
      <c r="BF2478" s="157">
        <v>9.2514446000000007E-9</v>
      </c>
      <c r="BG2478" s="157">
        <v>9.7256007000000006E-8</v>
      </c>
      <c r="BH2478" s="157">
        <v>0</v>
      </c>
      <c r="BI2478" s="157">
        <v>0</v>
      </c>
      <c r="BJ2478" s="157">
        <v>0</v>
      </c>
      <c r="BK2478" s="157">
        <v>0</v>
      </c>
      <c r="BL2478" s="157">
        <v>0</v>
      </c>
      <c r="BM2478" s="157">
        <v>0</v>
      </c>
      <c r="BN2478" s="157">
        <v>0</v>
      </c>
      <c r="BO2478" s="157">
        <v>0</v>
      </c>
      <c r="BP2478" s="157">
        <v>0</v>
      </c>
      <c r="BQ2478" s="157">
        <v>0</v>
      </c>
      <c r="BR2478" s="157">
        <v>0</v>
      </c>
      <c r="BS2478" s="157">
        <v>0</v>
      </c>
      <c r="BT2478" s="157">
        <v>0</v>
      </c>
      <c r="BU2478"/>
      <c r="BV2478" s="155">
        <v>2.1403677E-3</v>
      </c>
      <c r="BW2478" s="155">
        <v>6.9199837999999998E-4</v>
      </c>
      <c r="BX2478" s="155">
        <v>6.7850094999999996E-4</v>
      </c>
      <c r="BY2478" s="155">
        <v>1.1752066E-11</v>
      </c>
      <c r="BZ2478" s="155">
        <v>5.3851710999999996E-4</v>
      </c>
      <c r="CA2478" s="155">
        <v>4.2249487E-5</v>
      </c>
      <c r="CB2478" s="155">
        <v>0</v>
      </c>
      <c r="CC2478" s="155">
        <v>6.4125630000000004E-5</v>
      </c>
      <c r="CD2478" s="155">
        <v>0</v>
      </c>
      <c r="CE2478" s="155">
        <v>6.8563267999999998E-10</v>
      </c>
      <c r="CF2478" s="155">
        <v>0</v>
      </c>
      <c r="CG2478" s="155">
        <v>0</v>
      </c>
      <c r="CH2478" s="155">
        <v>0</v>
      </c>
      <c r="CI2478" s="155">
        <v>1.2497541E-4</v>
      </c>
      <c r="CJ2478" s="155">
        <v>0</v>
      </c>
      <c r="CK2478" s="155">
        <v>0</v>
      </c>
      <c r="CL2478" s="155">
        <v>0</v>
      </c>
      <c r="CM2478"/>
      <c r="CN2478" s="284">
        <v>0</v>
      </c>
      <c r="CO2478" s="284">
        <v>24.334160000000001</v>
      </c>
      <c r="CP2478" s="285">
        <v>1.2080881000000001</v>
      </c>
      <c r="CQ2478" s="284">
        <v>0.48314517000000001</v>
      </c>
      <c r="CR2478" s="284">
        <v>0</v>
      </c>
      <c r="CS2478" s="284">
        <v>0</v>
      </c>
      <c r="CT2478" s="284">
        <v>2.6975609000000001E-2</v>
      </c>
      <c r="CU2478" s="284">
        <v>0</v>
      </c>
      <c r="CV2478" s="284">
        <v>0</v>
      </c>
      <c r="CW2478" s="284">
        <v>1.4858035E-2</v>
      </c>
      <c r="CX2478"/>
      <c r="CY2478"/>
      <c r="CZ2478"/>
      <c r="DA2478"/>
      <c r="DB2478" s="212"/>
      <c r="DC2478" s="48"/>
      <c r="DD2478" s="48"/>
      <c r="DE2478" s="48"/>
      <c r="DF2478" s="48"/>
      <c r="DG2478" s="48"/>
      <c r="DH2478" s="48"/>
      <c r="DI2478" s="48"/>
      <c r="DJ2478" s="48"/>
      <c r="DK2478" s="48"/>
      <c r="DL2478" s="48"/>
    </row>
    <row r="2479" spans="1:116" ht="14.4">
      <c r="A2479" t="s">
        <v>1416</v>
      </c>
      <c r="B2479" s="150" t="s">
        <v>325</v>
      </c>
      <c r="C2479" s="151" t="str">
        <f t="shared" si="624"/>
        <v>M.020.25.103</v>
      </c>
      <c r="D2479" s="54" t="s">
        <v>1413</v>
      </c>
      <c r="E2479" s="150" t="s">
        <v>352</v>
      </c>
      <c r="F2479" s="153" t="str">
        <f t="shared" si="625"/>
        <v>Chicken breast</v>
      </c>
      <c r="G2479" s="154">
        <f t="shared" si="623"/>
        <v>8.4434326666666664</v>
      </c>
      <c r="H2479"/>
      <c r="I2479"/>
      <c r="J2479" s="227">
        <f t="shared" si="611"/>
        <v>2.0904849289068252</v>
      </c>
      <c r="K2479"/>
      <c r="L2479" s="280">
        <f t="shared" si="612"/>
        <v>3.9320090289050001E-2</v>
      </c>
      <c r="M2479" s="280">
        <f t="shared" si="613"/>
        <v>0.78464993861777499</v>
      </c>
      <c r="N2479" s="281">
        <f t="shared" si="614"/>
        <v>0</v>
      </c>
      <c r="O2479" s="280">
        <v>1.2665149</v>
      </c>
      <c r="P2479" s="286">
        <v>0.72658425999999998</v>
      </c>
      <c r="Q2479" s="286">
        <v>5.8065602000000001E-2</v>
      </c>
      <c r="R2479" s="286">
        <v>3.9319299000000002E-2</v>
      </c>
      <c r="S2479" s="219">
        <v>0</v>
      </c>
      <c r="T2479" s="286">
        <v>0</v>
      </c>
      <c r="U2479" s="286">
        <v>7.9128905000000003E-7</v>
      </c>
      <c r="V2479" s="286">
        <v>7.6617774999999996E-8</v>
      </c>
      <c r="W2479" s="286">
        <v>0</v>
      </c>
      <c r="X2479" s="286">
        <v>0</v>
      </c>
      <c r="Y2479" s="219">
        <v>0</v>
      </c>
      <c r="Z2479" s="286">
        <v>0</v>
      </c>
      <c r="AA2479" s="286">
        <v>0</v>
      </c>
      <c r="AB2479" s="286">
        <v>0</v>
      </c>
      <c r="AC2479"/>
      <c r="AD2479" s="227">
        <f t="shared" si="618"/>
        <v>1.2665149</v>
      </c>
      <c r="AE2479" s="227">
        <f t="shared" si="619"/>
        <v>0.82397002890682491</v>
      </c>
      <c r="AF2479" s="227">
        <f t="shared" si="620"/>
        <v>0.78464993861777499</v>
      </c>
      <c r="AG2479" s="227">
        <f t="shared" si="621"/>
        <v>0.78464993861777499</v>
      </c>
      <c r="AH2479" s="227">
        <f t="shared" si="622"/>
        <v>0</v>
      </c>
      <c r="AI2479"/>
      <c r="AJ2479">
        <v>0</v>
      </c>
      <c r="AK2479" s="155">
        <v>0</v>
      </c>
      <c r="AL2479" s="155">
        <v>0</v>
      </c>
      <c r="AM2479" s="155">
        <v>0</v>
      </c>
      <c r="AN2479" s="155">
        <v>0</v>
      </c>
      <c r="AO2479" s="155">
        <v>0</v>
      </c>
      <c r="AP2479" s="155">
        <v>0</v>
      </c>
      <c r="AQ2479"/>
      <c r="AR2479" s="156">
        <v>0.36921556999999999</v>
      </c>
      <c r="AS2479" s="156">
        <v>0.35830985999999998</v>
      </c>
      <c r="AT2479" s="156">
        <v>1.0905717000000001E-2</v>
      </c>
      <c r="AU2479" s="156">
        <v>0</v>
      </c>
      <c r="AV2479" s="282">
        <f t="shared" si="615"/>
        <v>2.1481406296999998E-5</v>
      </c>
      <c r="AW2479" s="282">
        <f t="shared" si="616"/>
        <v>4.0331793062620005E-8</v>
      </c>
      <c r="AX2479" s="283">
        <f t="shared" si="617"/>
        <v>0</v>
      </c>
      <c r="AY2479" s="157">
        <v>7.8355057999999996E-6</v>
      </c>
      <c r="AZ2479" s="157">
        <v>2.3641612E-8</v>
      </c>
      <c r="BA2479" s="157">
        <v>6.4592262E-13</v>
      </c>
      <c r="BB2479" s="157">
        <v>0</v>
      </c>
      <c r="BC2479" s="157">
        <v>0</v>
      </c>
      <c r="BD2479" s="157">
        <v>5.8464970000000003E-9</v>
      </c>
      <c r="BE2479" s="157">
        <v>1.3640053999999999E-5</v>
      </c>
      <c r="BF2479" s="157">
        <v>8.2878913999999998E-10</v>
      </c>
      <c r="BG2479" s="157">
        <v>1.5860746000000001E-8</v>
      </c>
      <c r="BH2479" s="157">
        <v>0</v>
      </c>
      <c r="BI2479" s="157">
        <v>0</v>
      </c>
      <c r="BJ2479" s="157">
        <v>0</v>
      </c>
      <c r="BK2479" s="157">
        <v>0</v>
      </c>
      <c r="BL2479" s="157">
        <v>0</v>
      </c>
      <c r="BM2479" s="157">
        <v>0</v>
      </c>
      <c r="BN2479" s="157">
        <v>0</v>
      </c>
      <c r="BO2479" s="157">
        <v>0</v>
      </c>
      <c r="BP2479" s="157">
        <v>0</v>
      </c>
      <c r="BQ2479" s="157">
        <v>0</v>
      </c>
      <c r="BR2479" s="157">
        <v>0</v>
      </c>
      <c r="BS2479" s="157">
        <v>0</v>
      </c>
      <c r="BT2479" s="157">
        <v>0</v>
      </c>
      <c r="BU2479"/>
      <c r="BV2479" s="155">
        <v>4.5946139E-4</v>
      </c>
      <c r="BW2479" s="155">
        <v>1.112736E-4</v>
      </c>
      <c r="BX2479" s="155">
        <v>2.3542531E-4</v>
      </c>
      <c r="BY2479" s="155">
        <v>8.9747599000000004E-12</v>
      </c>
      <c r="BZ2479" s="155">
        <v>8.8837454000000005E-5</v>
      </c>
      <c r="CA2479" s="155">
        <v>3.7849133999999999E-6</v>
      </c>
      <c r="CB2479" s="155">
        <v>0</v>
      </c>
      <c r="CC2479" s="155">
        <v>5.7446838999999999E-6</v>
      </c>
      <c r="CD2479" s="155">
        <v>0</v>
      </c>
      <c r="CE2479" s="155">
        <v>5.2360056999999999E-10</v>
      </c>
      <c r="CF2479" s="155">
        <v>0</v>
      </c>
      <c r="CG2479" s="155">
        <v>0</v>
      </c>
      <c r="CH2479" s="155">
        <v>0</v>
      </c>
      <c r="CI2479" s="155">
        <v>1.4394889E-5</v>
      </c>
      <c r="CJ2479" s="155">
        <v>0</v>
      </c>
      <c r="CK2479" s="155">
        <v>0</v>
      </c>
      <c r="CL2479" s="155">
        <v>0</v>
      </c>
      <c r="CM2479"/>
      <c r="CN2479" s="284">
        <v>0</v>
      </c>
      <c r="CO2479" s="284">
        <v>8.4434330000000006</v>
      </c>
      <c r="CP2479" s="285">
        <v>0.10822637</v>
      </c>
      <c r="CQ2479" s="284">
        <v>7.6999850999999994E-2</v>
      </c>
      <c r="CR2479" s="284">
        <v>0</v>
      </c>
      <c r="CS2479" s="284">
        <v>0</v>
      </c>
      <c r="CT2479" s="284">
        <v>4.4771111000000002E-3</v>
      </c>
      <c r="CU2479" s="284">
        <v>0</v>
      </c>
      <c r="CV2479" s="284">
        <v>0</v>
      </c>
      <c r="CW2479" s="284">
        <v>1.3310545999999999E-3</v>
      </c>
      <c r="CX2479"/>
      <c r="CY2479"/>
      <c r="CZ2479"/>
      <c r="DA2479"/>
      <c r="DB2479" s="212"/>
      <c r="DC2479" s="48"/>
      <c r="DD2479" s="48"/>
      <c r="DE2479" s="48"/>
      <c r="DF2479" s="48"/>
      <c r="DG2479" s="48"/>
      <c r="DH2479" s="48"/>
      <c r="DI2479" s="48"/>
      <c r="DJ2479" s="48"/>
      <c r="DK2479" s="48"/>
      <c r="DL2479" s="48"/>
    </row>
    <row r="2480" spans="1:116" ht="14.4">
      <c r="A2480" t="s">
        <v>1417</v>
      </c>
      <c r="B2480" s="150" t="s">
        <v>325</v>
      </c>
      <c r="C2480" s="151" t="str">
        <f t="shared" si="624"/>
        <v>M.020.25.104</v>
      </c>
      <c r="D2480" s="54" t="s">
        <v>1413</v>
      </c>
      <c r="E2480" s="150" t="s">
        <v>352</v>
      </c>
      <c r="F2480" s="153" t="str">
        <f t="shared" si="625"/>
        <v>Filet Americain</v>
      </c>
      <c r="G2480" s="154">
        <f t="shared" si="623"/>
        <v>15.679661999999999</v>
      </c>
      <c r="H2480"/>
      <c r="I2480"/>
      <c r="J2480" s="227">
        <f t="shared" si="611"/>
        <v>5.5842166791293977</v>
      </c>
      <c r="K2480"/>
      <c r="L2480" s="280">
        <f t="shared" si="612"/>
        <v>0.27268969858320996</v>
      </c>
      <c r="M2480" s="280">
        <f t="shared" si="613"/>
        <v>2.9595776805461873</v>
      </c>
      <c r="N2480" s="281">
        <f t="shared" si="614"/>
        <v>0</v>
      </c>
      <c r="O2480" s="287">
        <v>2.3519492999999998</v>
      </c>
      <c r="P2480" s="286">
        <v>2.6247907000000001</v>
      </c>
      <c r="Q2480" s="219">
        <v>0.33478690999999999</v>
      </c>
      <c r="R2480" s="219">
        <v>0.27268896999999997</v>
      </c>
      <c r="S2480" s="219">
        <v>0</v>
      </c>
      <c r="T2480" s="219">
        <v>0</v>
      </c>
      <c r="U2480" s="286">
        <v>7.2858320999999997E-7</v>
      </c>
      <c r="V2480" s="286">
        <v>7.0546187000000005E-8</v>
      </c>
      <c r="W2480" s="219">
        <v>0</v>
      </c>
      <c r="X2480" s="286">
        <v>0</v>
      </c>
      <c r="Y2480" s="219">
        <v>0</v>
      </c>
      <c r="Z2480" s="286">
        <v>0</v>
      </c>
      <c r="AA2480" s="219">
        <v>0</v>
      </c>
      <c r="AB2480" s="286">
        <v>0</v>
      </c>
      <c r="AC2480"/>
      <c r="AD2480" s="227">
        <f t="shared" si="618"/>
        <v>2.3519492999999998</v>
      </c>
      <c r="AE2480" s="227">
        <f t="shared" si="619"/>
        <v>3.2322673791293974</v>
      </c>
      <c r="AF2480" s="227">
        <f t="shared" si="620"/>
        <v>2.9595776805461873</v>
      </c>
      <c r="AG2480" s="227">
        <f t="shared" si="621"/>
        <v>2.9595776805461873</v>
      </c>
      <c r="AH2480" s="227">
        <f t="shared" si="622"/>
        <v>0</v>
      </c>
      <c r="AI2480"/>
      <c r="AJ2480">
        <v>0</v>
      </c>
      <c r="AK2480" s="155">
        <v>0</v>
      </c>
      <c r="AL2480" s="155">
        <v>0</v>
      </c>
      <c r="AM2480" s="155">
        <v>0</v>
      </c>
      <c r="AN2480" s="155">
        <v>0</v>
      </c>
      <c r="AO2480" s="155">
        <v>0</v>
      </c>
      <c r="AP2480" s="155">
        <v>0</v>
      </c>
      <c r="AQ2480"/>
      <c r="AR2480" s="156">
        <v>1.1192861000000001</v>
      </c>
      <c r="AS2480" s="156">
        <v>1.0899266000000001</v>
      </c>
      <c r="AT2480" s="156">
        <v>2.9359488999999999E-2</v>
      </c>
      <c r="AU2480" s="156">
        <v>0</v>
      </c>
      <c r="AV2480" s="282">
        <f t="shared" si="615"/>
        <v>6.5343321889000007E-5</v>
      </c>
      <c r="AW2480" s="282">
        <f t="shared" si="616"/>
        <v>1.085779901942E-7</v>
      </c>
      <c r="AX2480" s="283">
        <f t="shared" si="617"/>
        <v>0</v>
      </c>
      <c r="AY2480" s="157">
        <v>1.4550727E-5</v>
      </c>
      <c r="AZ2480" s="157">
        <v>4.3903053999999997E-8</v>
      </c>
      <c r="BA2480" s="157">
        <v>1.1994942E-12</v>
      </c>
      <c r="BB2480" s="157">
        <v>0</v>
      </c>
      <c r="BC2480" s="157">
        <v>0</v>
      </c>
      <c r="BD2480" s="157">
        <v>4.0546889E-8</v>
      </c>
      <c r="BE2480" s="157">
        <v>5.0752048000000003E-5</v>
      </c>
      <c r="BF2480" s="157">
        <v>5.7478556999999999E-9</v>
      </c>
      <c r="BG2480" s="157">
        <v>5.8925880999999999E-8</v>
      </c>
      <c r="BH2480" s="157">
        <v>0</v>
      </c>
      <c r="BI2480" s="157">
        <v>0</v>
      </c>
      <c r="BJ2480" s="157">
        <v>0</v>
      </c>
      <c r="BK2480" s="157">
        <v>0</v>
      </c>
      <c r="BL2480" s="157">
        <v>0</v>
      </c>
      <c r="BM2480" s="157">
        <v>0</v>
      </c>
      <c r="BN2480" s="157">
        <v>0</v>
      </c>
      <c r="BO2480" s="157">
        <v>0</v>
      </c>
      <c r="BP2480" s="157">
        <v>0</v>
      </c>
      <c r="BQ2480" s="157">
        <v>0</v>
      </c>
      <c r="BR2480" s="157">
        <v>0</v>
      </c>
      <c r="BS2480" s="157">
        <v>0</v>
      </c>
      <c r="BT2480" s="157">
        <v>0</v>
      </c>
      <c r="BU2480"/>
      <c r="BV2480" s="155">
        <v>1.3259251E-3</v>
      </c>
      <c r="BW2480" s="155">
        <v>4.1960197E-4</v>
      </c>
      <c r="BX2480" s="155">
        <v>4.3719058999999998E-4</v>
      </c>
      <c r="BY2480" s="155">
        <v>8.2635535000000003E-12</v>
      </c>
      <c r="BZ2480" s="155">
        <v>3.2606627999999998E-4</v>
      </c>
      <c r="CA2480" s="155">
        <v>2.6249300999999999E-5</v>
      </c>
      <c r="CB2480" s="155">
        <v>0</v>
      </c>
      <c r="CC2480" s="155">
        <v>3.9840789999999999E-5</v>
      </c>
      <c r="CD2480" s="155">
        <v>0</v>
      </c>
      <c r="CE2480" s="155">
        <v>4.8210775000000001E-10</v>
      </c>
      <c r="CF2480" s="155">
        <v>0</v>
      </c>
      <c r="CG2480" s="155">
        <v>0</v>
      </c>
      <c r="CH2480" s="155">
        <v>0</v>
      </c>
      <c r="CI2480" s="155">
        <v>7.6975660000000006E-5</v>
      </c>
      <c r="CJ2480" s="155">
        <v>0</v>
      </c>
      <c r="CK2480" s="155">
        <v>0</v>
      </c>
      <c r="CL2480" s="155">
        <v>0</v>
      </c>
      <c r="CM2480"/>
      <c r="CN2480" s="284">
        <v>0</v>
      </c>
      <c r="CO2480" s="284">
        <v>15.679662</v>
      </c>
      <c r="CP2480" s="285">
        <v>0.75057638000000004</v>
      </c>
      <c r="CQ2480" s="284">
        <v>0.29310586</v>
      </c>
      <c r="CR2480" s="284">
        <v>0</v>
      </c>
      <c r="CS2480" s="284">
        <v>0</v>
      </c>
      <c r="CT2480" s="284">
        <v>1.6327772000000001E-2</v>
      </c>
      <c r="CU2480" s="284">
        <v>0</v>
      </c>
      <c r="CV2480" s="284">
        <v>0</v>
      </c>
      <c r="CW2480" s="284">
        <v>9.2311899000000006E-3</v>
      </c>
      <c r="CX2480"/>
      <c r="CY2480"/>
      <c r="CZ2480"/>
      <c r="DA2480"/>
      <c r="DB2480" s="212"/>
      <c r="DC2480" s="48"/>
      <c r="DD2480" s="48"/>
      <c r="DE2480" s="48"/>
      <c r="DF2480" s="48"/>
      <c r="DG2480" s="48"/>
      <c r="DH2480" s="48"/>
      <c r="DI2480" s="48"/>
      <c r="DJ2480" s="48"/>
      <c r="DK2480" s="48"/>
      <c r="DL2480" s="48"/>
    </row>
    <row r="2481" spans="1:116" ht="14.4">
      <c r="A2481" t="s">
        <v>1418</v>
      </c>
      <c r="B2481" s="150" t="s">
        <v>325</v>
      </c>
      <c r="C2481" s="151" t="str">
        <f t="shared" si="624"/>
        <v>M.020.25.105</v>
      </c>
      <c r="D2481" s="54" t="s">
        <v>1413</v>
      </c>
      <c r="E2481" s="150" t="s">
        <v>352</v>
      </c>
      <c r="F2481" s="153" t="str">
        <f t="shared" si="625"/>
        <v>Gammon</v>
      </c>
      <c r="G2481" s="154">
        <f t="shared" si="623"/>
        <v>9.4712393333333349</v>
      </c>
      <c r="H2481"/>
      <c r="I2481"/>
      <c r="J2481" s="227">
        <f t="shared" si="611"/>
        <v>2.5818637140846743</v>
      </c>
      <c r="K2481"/>
      <c r="L2481" s="280">
        <f t="shared" si="612"/>
        <v>7.5337789618880005E-2</v>
      </c>
      <c r="M2481" s="280">
        <f t="shared" si="613"/>
        <v>1.0858400244657942</v>
      </c>
      <c r="N2481" s="281">
        <f t="shared" si="614"/>
        <v>0</v>
      </c>
      <c r="O2481" s="280">
        <v>1.4206859000000001</v>
      </c>
      <c r="P2481" s="286">
        <v>0.98229763000000003</v>
      </c>
      <c r="Q2481" s="219">
        <v>0.1035423</v>
      </c>
      <c r="R2481" s="219">
        <v>7.5336814000000002E-2</v>
      </c>
      <c r="S2481" s="219">
        <v>0</v>
      </c>
      <c r="T2481" s="286">
        <v>0</v>
      </c>
      <c r="U2481" s="286">
        <v>9.756188799999999E-7</v>
      </c>
      <c r="V2481" s="286">
        <v>9.4465794000000001E-8</v>
      </c>
      <c r="W2481" s="219">
        <v>0</v>
      </c>
      <c r="X2481" s="286">
        <v>0</v>
      </c>
      <c r="Y2481" s="219">
        <v>0</v>
      </c>
      <c r="Z2481" s="286">
        <v>0</v>
      </c>
      <c r="AA2481" s="286">
        <v>0</v>
      </c>
      <c r="AB2481" s="286">
        <v>0</v>
      </c>
      <c r="AC2481"/>
      <c r="AD2481" s="227">
        <f t="shared" si="618"/>
        <v>1.4206859000000001</v>
      </c>
      <c r="AE2481" s="227">
        <f t="shared" si="619"/>
        <v>1.161177814084674</v>
      </c>
      <c r="AF2481" s="227">
        <f t="shared" si="620"/>
        <v>1.0858400244657942</v>
      </c>
      <c r="AG2481" s="227">
        <f t="shared" si="621"/>
        <v>1.0858400244657942</v>
      </c>
      <c r="AH2481" s="227">
        <f t="shared" si="622"/>
        <v>0</v>
      </c>
      <c r="AI2481"/>
      <c r="AJ2481">
        <v>0</v>
      </c>
      <c r="AK2481" s="155">
        <v>0</v>
      </c>
      <c r="AL2481" s="155">
        <v>0</v>
      </c>
      <c r="AM2481" s="155">
        <v>0</v>
      </c>
      <c r="AN2481" s="155">
        <v>0</v>
      </c>
      <c r="AO2481" s="155">
        <v>0</v>
      </c>
      <c r="AP2481" s="155">
        <v>0</v>
      </c>
      <c r="AQ2481"/>
      <c r="AR2481" s="156">
        <v>0.47203693000000002</v>
      </c>
      <c r="AS2481" s="156">
        <v>0.45856359000000002</v>
      </c>
      <c r="AT2481" s="156">
        <v>1.3473344E-2</v>
      </c>
      <c r="AU2481" s="156">
        <v>0</v>
      </c>
      <c r="AV2481" s="282">
        <f t="shared" si="615"/>
        <v>2.7491822142999999E-5</v>
      </c>
      <c r="AW2481" s="282">
        <f t="shared" si="616"/>
        <v>4.9827457449809994E-8</v>
      </c>
      <c r="AX2481" s="283">
        <f t="shared" si="617"/>
        <v>0</v>
      </c>
      <c r="AY2481" s="157">
        <v>8.7893100999999996E-6</v>
      </c>
      <c r="AZ2481" s="157">
        <v>2.6519469999999998E-8</v>
      </c>
      <c r="BA2481" s="157">
        <v>7.2454981000000005E-13</v>
      </c>
      <c r="BB2481" s="157">
        <v>0</v>
      </c>
      <c r="BC2481" s="157">
        <v>0</v>
      </c>
      <c r="BD2481" s="157">
        <v>1.1202043E-8</v>
      </c>
      <c r="BE2481" s="157">
        <v>1.8691309999999999E-5</v>
      </c>
      <c r="BF2481" s="157">
        <v>1.5879818999999999E-9</v>
      </c>
      <c r="BG2481" s="157">
        <v>2.1719281000000001E-8</v>
      </c>
      <c r="BH2481" s="157">
        <v>0</v>
      </c>
      <c r="BI2481" s="157">
        <v>0</v>
      </c>
      <c r="BJ2481" s="157">
        <v>0</v>
      </c>
      <c r="BK2481" s="157">
        <v>0</v>
      </c>
      <c r="BL2481" s="157">
        <v>0</v>
      </c>
      <c r="BM2481" s="157">
        <v>0</v>
      </c>
      <c r="BN2481" s="157">
        <v>0</v>
      </c>
      <c r="BO2481" s="157">
        <v>0</v>
      </c>
      <c r="BP2481" s="157">
        <v>0</v>
      </c>
      <c r="BQ2481" s="157">
        <v>0</v>
      </c>
      <c r="BR2481" s="157">
        <v>0</v>
      </c>
      <c r="BS2481" s="157">
        <v>0</v>
      </c>
      <c r="BT2481" s="157">
        <v>0</v>
      </c>
      <c r="BU2481"/>
      <c r="BV2481" s="155">
        <v>5.8044642999999999E-4</v>
      </c>
      <c r="BW2481" s="155">
        <v>1.534273E-4</v>
      </c>
      <c r="BX2481" s="155">
        <v>2.6408327999999999E-4</v>
      </c>
      <c r="BY2481" s="155">
        <v>1.1065419000000001E-11</v>
      </c>
      <c r="BZ2481" s="155">
        <v>1.2097548000000001E-4</v>
      </c>
      <c r="CA2481" s="155">
        <v>7.2519938999999997E-6</v>
      </c>
      <c r="CB2481" s="155">
        <v>0</v>
      </c>
      <c r="CC2481" s="155">
        <v>1.1006966E-5</v>
      </c>
      <c r="CD2481" s="155">
        <v>0</v>
      </c>
      <c r="CE2481" s="155">
        <v>6.4557268999999996E-10</v>
      </c>
      <c r="CF2481" s="155">
        <v>0</v>
      </c>
      <c r="CG2481" s="155">
        <v>0</v>
      </c>
      <c r="CH2481" s="155">
        <v>0</v>
      </c>
      <c r="CI2481" s="155">
        <v>2.3700748E-5</v>
      </c>
      <c r="CJ2481" s="155">
        <v>0</v>
      </c>
      <c r="CK2481" s="155">
        <v>0</v>
      </c>
      <c r="CL2481" s="155">
        <v>0</v>
      </c>
      <c r="CM2481"/>
      <c r="CN2481" s="284">
        <v>0</v>
      </c>
      <c r="CO2481" s="284">
        <v>9.4712393000000006</v>
      </c>
      <c r="CP2481" s="285">
        <v>0.20736457999999999</v>
      </c>
      <c r="CQ2481" s="284">
        <v>0.10663598000000001</v>
      </c>
      <c r="CR2481" s="284">
        <v>0</v>
      </c>
      <c r="CS2481" s="284">
        <v>0</v>
      </c>
      <c r="CT2481" s="284">
        <v>6.0789553000000001E-3</v>
      </c>
      <c r="CU2481" s="284">
        <v>0</v>
      </c>
      <c r="CV2481" s="284">
        <v>0</v>
      </c>
      <c r="CW2481" s="284">
        <v>2.5503358000000002E-3</v>
      </c>
      <c r="CX2481"/>
      <c r="CY2481"/>
      <c r="CZ2481"/>
      <c r="DA2481"/>
      <c r="DB2481" s="212"/>
      <c r="DC2481" s="48"/>
      <c r="DD2481" s="48"/>
      <c r="DE2481" s="48"/>
      <c r="DF2481" s="48"/>
      <c r="DG2481" s="48"/>
      <c r="DH2481" s="48"/>
      <c r="DI2481" s="48"/>
      <c r="DJ2481" s="48"/>
      <c r="DK2481" s="48"/>
      <c r="DL2481" s="48"/>
    </row>
    <row r="2482" spans="1:116" ht="14.4">
      <c r="A2482" t="s">
        <v>1419</v>
      </c>
      <c r="B2482" s="150" t="s">
        <v>325</v>
      </c>
      <c r="C2482" s="151" t="str">
        <f t="shared" si="624"/>
        <v>M.020.25.106</v>
      </c>
      <c r="D2482" s="54" t="s">
        <v>1413</v>
      </c>
      <c r="E2482" s="150" t="s">
        <v>352</v>
      </c>
      <c r="F2482" s="153" t="str">
        <f t="shared" si="625"/>
        <v>Shoulder ham</v>
      </c>
      <c r="G2482" s="154">
        <f t="shared" si="623"/>
        <v>9.4769266666666674</v>
      </c>
      <c r="H2482"/>
      <c r="I2482"/>
      <c r="J2482" s="227">
        <f t="shared" si="611"/>
        <v>2.5833264711950017</v>
      </c>
      <c r="K2482"/>
      <c r="L2482" s="280">
        <f t="shared" si="612"/>
        <v>7.5417166631189997E-2</v>
      </c>
      <c r="M2482" s="280">
        <f t="shared" si="613"/>
        <v>1.0863703045638118</v>
      </c>
      <c r="N2482" s="281">
        <f t="shared" si="614"/>
        <v>0</v>
      </c>
      <c r="O2482" s="280">
        <v>1.4215390000000001</v>
      </c>
      <c r="P2482" s="286">
        <v>0.98271903999999999</v>
      </c>
      <c r="Q2482" s="219">
        <v>0.10365117</v>
      </c>
      <c r="R2482" s="219">
        <v>7.5416189999999994E-2</v>
      </c>
      <c r="S2482" s="219">
        <v>0</v>
      </c>
      <c r="T2482" s="219">
        <v>0</v>
      </c>
      <c r="U2482" s="286">
        <v>9.7663118999999995E-7</v>
      </c>
      <c r="V2482" s="286">
        <v>9.4563812000000005E-8</v>
      </c>
      <c r="W2482" s="219">
        <v>0</v>
      </c>
      <c r="X2482" s="286">
        <v>0</v>
      </c>
      <c r="Y2482" s="219">
        <v>0</v>
      </c>
      <c r="Z2482" s="286">
        <v>0</v>
      </c>
      <c r="AA2482" s="286">
        <v>0</v>
      </c>
      <c r="AB2482" s="286">
        <v>0</v>
      </c>
      <c r="AC2482"/>
      <c r="AD2482" s="227">
        <f t="shared" si="618"/>
        <v>1.4215390000000001</v>
      </c>
      <c r="AE2482" s="227">
        <f t="shared" si="619"/>
        <v>1.1617874711950018</v>
      </c>
      <c r="AF2482" s="227">
        <f t="shared" si="620"/>
        <v>1.0863703045638118</v>
      </c>
      <c r="AG2482" s="227">
        <f t="shared" si="621"/>
        <v>1.0863703045638118</v>
      </c>
      <c r="AH2482" s="227">
        <f t="shared" si="622"/>
        <v>0</v>
      </c>
      <c r="AI2482"/>
      <c r="AJ2482">
        <v>0</v>
      </c>
      <c r="AK2482" s="155">
        <v>0</v>
      </c>
      <c r="AL2482" s="155">
        <v>0</v>
      </c>
      <c r="AM2482" s="155">
        <v>0</v>
      </c>
      <c r="AN2482" s="155">
        <v>0</v>
      </c>
      <c r="AO2482" s="155">
        <v>0</v>
      </c>
      <c r="AP2482" s="155">
        <v>0</v>
      </c>
      <c r="AQ2482"/>
      <c r="AR2482" s="156">
        <v>0.47227522999999999</v>
      </c>
      <c r="AS2482" s="156">
        <v>0.45879445000000002</v>
      </c>
      <c r="AT2482" s="156">
        <v>1.3480781000000001E-2</v>
      </c>
      <c r="AU2482" s="156">
        <v>0</v>
      </c>
      <c r="AV2482" s="282">
        <f t="shared" si="615"/>
        <v>2.7505662045E-5</v>
      </c>
      <c r="AW2482" s="282">
        <f t="shared" si="616"/>
        <v>4.9854960984909998E-8</v>
      </c>
      <c r="AX2482" s="283">
        <f t="shared" si="617"/>
        <v>0</v>
      </c>
      <c r="AY2482" s="157">
        <v>8.7945881999999992E-6</v>
      </c>
      <c r="AZ2482" s="157">
        <v>2.6535396E-8</v>
      </c>
      <c r="BA2482" s="157">
        <v>7.2498490999999999E-13</v>
      </c>
      <c r="BB2482" s="157">
        <v>0</v>
      </c>
      <c r="BC2482" s="157">
        <v>0</v>
      </c>
      <c r="BD2482" s="157">
        <v>1.1213845000000001E-8</v>
      </c>
      <c r="BE2482" s="157">
        <v>1.8699860000000001E-5</v>
      </c>
      <c r="BF2482" s="157">
        <v>1.5896549999999999E-9</v>
      </c>
      <c r="BG2482" s="157">
        <v>2.1729185000000002E-8</v>
      </c>
      <c r="BH2482" s="157">
        <v>0</v>
      </c>
      <c r="BI2482" s="157">
        <v>0</v>
      </c>
      <c r="BJ2482" s="157">
        <v>0</v>
      </c>
      <c r="BK2482" s="157">
        <v>0</v>
      </c>
      <c r="BL2482" s="157">
        <v>0</v>
      </c>
      <c r="BM2482" s="157">
        <v>0</v>
      </c>
      <c r="BN2482" s="157">
        <v>0</v>
      </c>
      <c r="BO2482" s="157">
        <v>0</v>
      </c>
      <c r="BP2482" s="157">
        <v>0</v>
      </c>
      <c r="BQ2482" s="157">
        <v>0</v>
      </c>
      <c r="BR2482" s="157">
        <v>0</v>
      </c>
      <c r="BS2482" s="157">
        <v>0</v>
      </c>
      <c r="BT2482" s="157">
        <v>0</v>
      </c>
      <c r="BU2482"/>
      <c r="BV2482" s="155">
        <v>5.8076934000000002E-4</v>
      </c>
      <c r="BW2482" s="155">
        <v>1.5349946999999999E-4</v>
      </c>
      <c r="BX2482" s="155">
        <v>2.6424187000000001E-4</v>
      </c>
      <c r="BY2482" s="155">
        <v>1.1076901E-11</v>
      </c>
      <c r="BZ2482" s="155">
        <v>1.2102923E-4</v>
      </c>
      <c r="CA2482" s="155">
        <v>7.2596347E-6</v>
      </c>
      <c r="CB2482" s="155">
        <v>0</v>
      </c>
      <c r="CC2482" s="155">
        <v>1.1018563E-5</v>
      </c>
      <c r="CD2482" s="155">
        <v>0</v>
      </c>
      <c r="CE2482" s="155">
        <v>6.4624253999999998E-10</v>
      </c>
      <c r="CF2482" s="155">
        <v>0</v>
      </c>
      <c r="CG2482" s="155">
        <v>0</v>
      </c>
      <c r="CH2482" s="155">
        <v>0</v>
      </c>
      <c r="CI2482" s="155">
        <v>2.3719911E-5</v>
      </c>
      <c r="CJ2482" s="155">
        <v>0</v>
      </c>
      <c r="CK2482" s="155">
        <v>0</v>
      </c>
      <c r="CL2482" s="155">
        <v>0</v>
      </c>
      <c r="CM2482"/>
      <c r="CN2482" s="284">
        <v>0</v>
      </c>
      <c r="CO2482" s="284">
        <v>9.4769269999999999</v>
      </c>
      <c r="CP2482" s="285">
        <v>0.20758306000000001</v>
      </c>
      <c r="CQ2482" s="284">
        <v>0.10668711</v>
      </c>
      <c r="CR2482" s="284">
        <v>0</v>
      </c>
      <c r="CS2482" s="284">
        <v>0</v>
      </c>
      <c r="CT2482" s="284">
        <v>6.0816187999999998E-3</v>
      </c>
      <c r="CU2482" s="284">
        <v>0</v>
      </c>
      <c r="CV2482" s="284">
        <v>0</v>
      </c>
      <c r="CW2482" s="284">
        <v>2.5530229000000002E-3</v>
      </c>
      <c r="CX2482"/>
      <c r="CY2482"/>
      <c r="CZ2482"/>
      <c r="DA2482"/>
      <c r="DB2482" s="212"/>
      <c r="DC2482" s="48"/>
      <c r="DD2482" s="48"/>
      <c r="DE2482" s="48"/>
      <c r="DF2482" s="48"/>
      <c r="DG2482" s="48"/>
      <c r="DH2482" s="48"/>
      <c r="DI2482" s="48"/>
      <c r="DJ2482" s="48"/>
      <c r="DK2482" s="48"/>
      <c r="DL2482" s="48"/>
    </row>
    <row r="2483" spans="1:116" ht="14.4">
      <c r="A2483" t="s">
        <v>1420</v>
      </c>
      <c r="B2483" s="150" t="s">
        <v>325</v>
      </c>
      <c r="C2483" s="151" t="str">
        <f t="shared" si="624"/>
        <v>M.020.25.107</v>
      </c>
      <c r="D2483" s="54" t="s">
        <v>1413</v>
      </c>
      <c r="E2483" s="150" t="s">
        <v>352</v>
      </c>
      <c r="F2483" s="153" t="str">
        <f t="shared" si="625"/>
        <v>Spread liver sausage</v>
      </c>
      <c r="G2483" s="154">
        <f t="shared" si="623"/>
        <v>4.872871466666667</v>
      </c>
      <c r="H2483"/>
      <c r="I2483"/>
      <c r="J2483" s="227">
        <f t="shared" ref="J2483:J2549" si="626">L2483+M2483+N2483+O2483</f>
        <v>1.261651872762896</v>
      </c>
      <c r="K2483"/>
      <c r="L2483" s="280">
        <f t="shared" ref="L2483:L2549" si="627">R2483+S2483+T2483+U2483</f>
        <v>3.3807719085820004E-2</v>
      </c>
      <c r="M2483" s="280">
        <f t="shared" ref="M2483:M2549" si="628">P2483+Q2483+V2483+Z2483+X2483</f>
        <v>0.49691343367707602</v>
      </c>
      <c r="N2483" s="281">
        <f t="shared" ref="N2483:N2549" si="629">W2483+Y2483+AA2483+AB2483</f>
        <v>0</v>
      </c>
      <c r="O2483" s="280">
        <v>0.73093072000000003</v>
      </c>
      <c r="P2483" s="286">
        <v>0.45025947999999999</v>
      </c>
      <c r="Q2483" s="219">
        <v>4.665391E-2</v>
      </c>
      <c r="R2483" s="219">
        <v>3.3807268000000001E-2</v>
      </c>
      <c r="S2483" s="219">
        <v>0</v>
      </c>
      <c r="T2483" s="219">
        <v>0</v>
      </c>
      <c r="U2483" s="286">
        <v>4.5108581999999998E-7</v>
      </c>
      <c r="V2483" s="286">
        <v>4.3677075999999999E-8</v>
      </c>
      <c r="W2483" s="219">
        <v>0</v>
      </c>
      <c r="X2483" s="219">
        <v>0</v>
      </c>
      <c r="Y2483" s="219">
        <v>0</v>
      </c>
      <c r="Z2483" s="286">
        <v>0</v>
      </c>
      <c r="AA2483" s="219">
        <v>0</v>
      </c>
      <c r="AB2483" s="219">
        <v>0</v>
      </c>
      <c r="AC2483"/>
      <c r="AD2483" s="227">
        <f t="shared" si="618"/>
        <v>0.73093072000000003</v>
      </c>
      <c r="AE2483" s="227">
        <f t="shared" si="619"/>
        <v>0.530721152762896</v>
      </c>
      <c r="AF2483" s="227">
        <f t="shared" si="620"/>
        <v>0.49691343367707602</v>
      </c>
      <c r="AG2483" s="227">
        <f t="shared" si="621"/>
        <v>0.49691343367707602</v>
      </c>
      <c r="AH2483" s="227">
        <f t="shared" si="622"/>
        <v>0</v>
      </c>
      <c r="AI2483"/>
      <c r="AJ2483">
        <v>0</v>
      </c>
      <c r="AK2483" s="155">
        <v>0</v>
      </c>
      <c r="AL2483" s="155">
        <v>0</v>
      </c>
      <c r="AM2483" s="155">
        <v>0</v>
      </c>
      <c r="AN2483" s="155">
        <v>0</v>
      </c>
      <c r="AO2483" s="155">
        <v>0</v>
      </c>
      <c r="AP2483" s="155">
        <v>0</v>
      </c>
      <c r="AQ2483"/>
      <c r="AR2483" s="156">
        <v>0.22485379999999999</v>
      </c>
      <c r="AS2483" s="156">
        <v>0.21828212999999999</v>
      </c>
      <c r="AT2483" s="156">
        <v>6.5716732000000002E-3</v>
      </c>
      <c r="AU2483" s="156">
        <v>0</v>
      </c>
      <c r="AV2483" s="282">
        <f t="shared" si="615"/>
        <v>1.3086458397600001E-5</v>
      </c>
      <c r="AW2483" s="282">
        <f t="shared" si="616"/>
        <v>2.4303525144669999E-8</v>
      </c>
      <c r="AX2483" s="283">
        <f t="shared" si="617"/>
        <v>0</v>
      </c>
      <c r="AY2483" s="157">
        <v>4.5220247000000003E-6</v>
      </c>
      <c r="AZ2483" s="157">
        <v>1.3644040000000001E-8</v>
      </c>
      <c r="BA2483" s="157">
        <v>3.7277467000000002E-13</v>
      </c>
      <c r="BB2483" s="157">
        <v>0</v>
      </c>
      <c r="BC2483" s="157">
        <v>0</v>
      </c>
      <c r="BD2483" s="157">
        <v>5.0268975999999997E-9</v>
      </c>
      <c r="BE2483" s="157">
        <v>8.5594068000000007E-6</v>
      </c>
      <c r="BF2483" s="157">
        <v>7.1260416999999996E-10</v>
      </c>
      <c r="BG2483" s="157">
        <v>9.9465082000000001E-9</v>
      </c>
      <c r="BH2483" s="157">
        <v>0</v>
      </c>
      <c r="BI2483" s="157">
        <v>0</v>
      </c>
      <c r="BJ2483" s="157">
        <v>0</v>
      </c>
      <c r="BK2483" s="157">
        <v>0</v>
      </c>
      <c r="BL2483" s="157">
        <v>0</v>
      </c>
      <c r="BM2483" s="157">
        <v>0</v>
      </c>
      <c r="BN2483" s="157">
        <v>0</v>
      </c>
      <c r="BO2483" s="157">
        <v>0</v>
      </c>
      <c r="BP2483" s="157">
        <v>0</v>
      </c>
      <c r="BQ2483" s="157">
        <v>0</v>
      </c>
      <c r="BR2483" s="157">
        <v>0</v>
      </c>
      <c r="BS2483" s="157">
        <v>0</v>
      </c>
      <c r="BT2483" s="157">
        <v>0</v>
      </c>
      <c r="BU2483"/>
      <c r="BV2483" s="155">
        <v>2.8044042999999998E-4</v>
      </c>
      <c r="BW2483" s="155">
        <v>7.0229225000000004E-5</v>
      </c>
      <c r="BX2483" s="155">
        <v>1.3586859000000001E-4</v>
      </c>
      <c r="BY2483" s="155">
        <v>5.1161922999999999E-12</v>
      </c>
      <c r="BZ2483" s="155">
        <v>5.5423456999999998E-5</v>
      </c>
      <c r="CA2483" s="155">
        <v>3.25432E-6</v>
      </c>
      <c r="CB2483" s="155">
        <v>0</v>
      </c>
      <c r="CC2483" s="155">
        <v>4.9393574000000001E-6</v>
      </c>
      <c r="CD2483" s="155">
        <v>0</v>
      </c>
      <c r="CE2483" s="155">
        <v>2.9848611000000001E-10</v>
      </c>
      <c r="CF2483" s="155">
        <v>0</v>
      </c>
      <c r="CG2483" s="155">
        <v>0</v>
      </c>
      <c r="CH2483" s="155">
        <v>0</v>
      </c>
      <c r="CI2483" s="155">
        <v>1.0725184999999999E-5</v>
      </c>
      <c r="CJ2483" s="155">
        <v>0</v>
      </c>
      <c r="CK2483" s="155">
        <v>0</v>
      </c>
      <c r="CL2483" s="155">
        <v>0</v>
      </c>
      <c r="CM2483"/>
      <c r="CN2483" s="284">
        <v>0</v>
      </c>
      <c r="CO2483" s="284">
        <v>4.8728714999999996</v>
      </c>
      <c r="CP2483" s="285">
        <v>9.3054503999999996E-2</v>
      </c>
      <c r="CQ2483" s="284">
        <v>4.8796194000000001E-2</v>
      </c>
      <c r="CR2483" s="284">
        <v>0</v>
      </c>
      <c r="CS2483" s="284">
        <v>0</v>
      </c>
      <c r="CT2483" s="284">
        <v>2.7855779999999999E-3</v>
      </c>
      <c r="CU2483" s="284">
        <v>0</v>
      </c>
      <c r="CV2483" s="284">
        <v>0</v>
      </c>
      <c r="CW2483" s="284">
        <v>1.1444589E-3</v>
      </c>
      <c r="CX2483"/>
      <c r="CY2483"/>
      <c r="CZ2483"/>
      <c r="DA2483"/>
      <c r="DB2483" s="212"/>
      <c r="DC2483" s="48"/>
      <c r="DD2483" s="48"/>
      <c r="DE2483" s="48"/>
      <c r="DF2483" s="48"/>
      <c r="DG2483" s="48"/>
      <c r="DH2483" s="48"/>
      <c r="DI2483" s="48"/>
      <c r="DJ2483" s="48"/>
      <c r="DK2483" s="48"/>
      <c r="DL2483" s="48"/>
    </row>
    <row r="2484" spans="1:116" ht="14.4">
      <c r="A2484" t="s">
        <v>1421</v>
      </c>
      <c r="B2484" s="150" t="s">
        <v>325</v>
      </c>
      <c r="C2484" s="151" t="str">
        <f t="shared" si="624"/>
        <v>M.020.25.108</v>
      </c>
      <c r="D2484" s="54" t="s">
        <v>1413</v>
      </c>
      <c r="E2484" s="150" t="s">
        <v>352</v>
      </c>
      <c r="F2484" s="153" t="str">
        <f t="shared" si="625"/>
        <v>Roast minced meat</v>
      </c>
      <c r="G2484" s="154">
        <f t="shared" si="623"/>
        <v>7.129281333333334</v>
      </c>
      <c r="H2484"/>
      <c r="I2484"/>
      <c r="J2484" s="227">
        <f t="shared" si="626"/>
        <v>2.1330873136617532</v>
      </c>
      <c r="K2484"/>
      <c r="L2484" s="280">
        <f t="shared" si="627"/>
        <v>7.5793526776279999E-2</v>
      </c>
      <c r="M2484" s="280">
        <f t="shared" si="628"/>
        <v>0.98790158688547303</v>
      </c>
      <c r="N2484" s="281">
        <f t="shared" si="629"/>
        <v>0</v>
      </c>
      <c r="O2484" s="280">
        <v>1.0693922</v>
      </c>
      <c r="P2484" s="219">
        <v>0.88788135000000001</v>
      </c>
      <c r="Q2484" s="219">
        <v>0.10002017000000001</v>
      </c>
      <c r="R2484" s="219">
        <v>7.5792836000000002E-2</v>
      </c>
      <c r="S2484" s="219">
        <v>0</v>
      </c>
      <c r="T2484" s="219">
        <v>0</v>
      </c>
      <c r="U2484" s="286">
        <v>6.9077627999999995E-7</v>
      </c>
      <c r="V2484" s="286">
        <v>6.6885473000000002E-8</v>
      </c>
      <c r="W2484" s="219">
        <v>0</v>
      </c>
      <c r="X2484" s="219">
        <v>0</v>
      </c>
      <c r="Y2484" s="219">
        <v>0</v>
      </c>
      <c r="Z2484" s="286">
        <v>0</v>
      </c>
      <c r="AA2484" s="219">
        <v>0</v>
      </c>
      <c r="AB2484" s="219">
        <v>0</v>
      </c>
      <c r="AC2484"/>
      <c r="AD2484" s="227">
        <f t="shared" si="618"/>
        <v>1.0693922</v>
      </c>
      <c r="AE2484" s="227">
        <f t="shared" si="619"/>
        <v>1.063695113661753</v>
      </c>
      <c r="AF2484" s="227">
        <f t="shared" si="620"/>
        <v>0.98790158688547303</v>
      </c>
      <c r="AG2484" s="227">
        <f t="shared" si="621"/>
        <v>0.98790158688547303</v>
      </c>
      <c r="AH2484" s="227">
        <f t="shared" si="622"/>
        <v>0</v>
      </c>
      <c r="AI2484"/>
      <c r="AJ2484">
        <v>0</v>
      </c>
      <c r="AK2484" s="155">
        <v>0</v>
      </c>
      <c r="AL2484" s="155">
        <v>0</v>
      </c>
      <c r="AM2484" s="155">
        <v>0</v>
      </c>
      <c r="AN2484" s="155">
        <v>0</v>
      </c>
      <c r="AO2484" s="155">
        <v>0</v>
      </c>
      <c r="AP2484" s="155">
        <v>0</v>
      </c>
      <c r="AQ2484"/>
      <c r="AR2484" s="156">
        <v>0.40496264999999998</v>
      </c>
      <c r="AS2484" s="156">
        <v>0.39379844000000003</v>
      </c>
      <c r="AT2484" s="156">
        <v>1.1164211E-2</v>
      </c>
      <c r="AU2484" s="156">
        <v>0</v>
      </c>
      <c r="AV2484" s="282">
        <f t="shared" si="615"/>
        <v>2.3609018750000003E-5</v>
      </c>
      <c r="AW2484" s="282">
        <f t="shared" si="616"/>
        <v>4.1287761490010001E-8</v>
      </c>
      <c r="AX2484" s="283">
        <f t="shared" si="617"/>
        <v>0</v>
      </c>
      <c r="AY2484" s="157">
        <v>6.6159729000000002E-6</v>
      </c>
      <c r="AZ2484" s="157">
        <v>1.9961987E-8</v>
      </c>
      <c r="BA2484" s="157">
        <v>5.4539001000000005E-13</v>
      </c>
      <c r="BB2484" s="157">
        <v>0</v>
      </c>
      <c r="BC2484" s="157">
        <v>0</v>
      </c>
      <c r="BD2484" s="157">
        <v>1.1269849999999999E-8</v>
      </c>
      <c r="BE2484" s="157">
        <v>1.6981776000000002E-5</v>
      </c>
      <c r="BF2484" s="157">
        <v>1.5975940999999999E-9</v>
      </c>
      <c r="BG2484" s="157">
        <v>1.9727634999999999E-8</v>
      </c>
      <c r="BH2484" s="157">
        <v>0</v>
      </c>
      <c r="BI2484" s="157">
        <v>0</v>
      </c>
      <c r="BJ2484" s="157">
        <v>0</v>
      </c>
      <c r="BK2484" s="157">
        <v>0</v>
      </c>
      <c r="BL2484" s="157">
        <v>0</v>
      </c>
      <c r="BM2484" s="157">
        <v>0</v>
      </c>
      <c r="BN2484" s="157">
        <v>0</v>
      </c>
      <c r="BO2484" s="157">
        <v>0</v>
      </c>
      <c r="BP2484" s="157">
        <v>0</v>
      </c>
      <c r="BQ2484" s="157">
        <v>0</v>
      </c>
      <c r="BR2484" s="157">
        <v>0</v>
      </c>
      <c r="BS2484" s="157">
        <v>0</v>
      </c>
      <c r="BT2484" s="157">
        <v>0</v>
      </c>
      <c r="BU2484"/>
      <c r="BV2484" s="155">
        <v>4.8941632999999999E-4</v>
      </c>
      <c r="BW2484" s="155">
        <v>1.3971862000000001E-4</v>
      </c>
      <c r="BX2484" s="155">
        <v>1.9878326999999999E-4</v>
      </c>
      <c r="BY2484" s="155">
        <v>7.8347493000000003E-12</v>
      </c>
      <c r="BZ2484" s="155">
        <v>1.0965043E-4</v>
      </c>
      <c r="CA2484" s="155">
        <v>7.2958910000000003E-6</v>
      </c>
      <c r="CB2484" s="155">
        <v>0</v>
      </c>
      <c r="CC2484" s="155">
        <v>1.1073592E-5</v>
      </c>
      <c r="CD2484" s="155">
        <v>0</v>
      </c>
      <c r="CE2484" s="155">
        <v>4.5709068999999999E-10</v>
      </c>
      <c r="CF2484" s="155">
        <v>0</v>
      </c>
      <c r="CG2484" s="155">
        <v>0</v>
      </c>
      <c r="CH2484" s="155">
        <v>0</v>
      </c>
      <c r="CI2484" s="155">
        <v>2.2894052E-5</v>
      </c>
      <c r="CJ2484" s="155">
        <v>0</v>
      </c>
      <c r="CK2484" s="155">
        <v>0</v>
      </c>
      <c r="CL2484" s="155">
        <v>0</v>
      </c>
      <c r="CM2484"/>
      <c r="CN2484" s="284">
        <v>0</v>
      </c>
      <c r="CO2484" s="284">
        <v>7.1292811</v>
      </c>
      <c r="CP2484" s="285">
        <v>0.20861978</v>
      </c>
      <c r="CQ2484" s="284">
        <v>9.7266765000000005E-2</v>
      </c>
      <c r="CR2484" s="284">
        <v>0</v>
      </c>
      <c r="CS2484" s="284">
        <v>0</v>
      </c>
      <c r="CT2484" s="284">
        <v>5.5037430999999998E-3</v>
      </c>
      <c r="CU2484" s="284">
        <v>0</v>
      </c>
      <c r="CV2484" s="284">
        <v>0</v>
      </c>
      <c r="CW2484" s="284">
        <v>2.5657733E-3</v>
      </c>
      <c r="CX2484"/>
      <c r="CY2484"/>
      <c r="CZ2484"/>
      <c r="DA2484"/>
      <c r="DB2484" s="212"/>
      <c r="DC2484" s="48"/>
      <c r="DD2484" s="48"/>
      <c r="DE2484" s="48"/>
      <c r="DF2484" s="48"/>
      <c r="DG2484" s="48"/>
      <c r="DH2484" s="48"/>
      <c r="DI2484" s="48"/>
      <c r="DJ2484" s="48"/>
      <c r="DK2484" s="48"/>
      <c r="DL2484" s="48"/>
    </row>
    <row r="2485" spans="1:116" ht="14.4">
      <c r="A2485" t="s">
        <v>1422</v>
      </c>
      <c r="B2485" s="150" t="s">
        <v>325</v>
      </c>
      <c r="C2485" s="151" t="str">
        <f t="shared" si="624"/>
        <v>M.020.25.109</v>
      </c>
      <c r="D2485" s="54" t="s">
        <v>1413</v>
      </c>
      <c r="E2485" s="150" t="s">
        <v>352</v>
      </c>
      <c r="F2485" s="153" t="str">
        <f t="shared" si="625"/>
        <v>Cooked sausage</v>
      </c>
      <c r="G2485" s="154">
        <f t="shared" si="623"/>
        <v>13.418676666666668</v>
      </c>
      <c r="H2485"/>
      <c r="I2485"/>
      <c r="J2485" s="227">
        <f t="shared" si="626"/>
        <v>4.4666501922555266</v>
      </c>
      <c r="K2485"/>
      <c r="L2485" s="280">
        <f t="shared" si="627"/>
        <v>0.19348715172269998</v>
      </c>
      <c r="M2485" s="280">
        <f t="shared" si="628"/>
        <v>2.2603615405328261</v>
      </c>
      <c r="N2485" s="281">
        <f t="shared" si="629"/>
        <v>0</v>
      </c>
      <c r="O2485" s="280">
        <v>2.0128015000000001</v>
      </c>
      <c r="P2485" s="286">
        <v>2.0183220999999998</v>
      </c>
      <c r="Q2485" s="219">
        <v>0.24203936000000001</v>
      </c>
      <c r="R2485" s="219">
        <v>0.19348631999999999</v>
      </c>
      <c r="S2485" s="219">
        <v>0</v>
      </c>
      <c r="T2485" s="219">
        <v>0</v>
      </c>
      <c r="U2485" s="286">
        <v>8.3172269999999999E-7</v>
      </c>
      <c r="V2485" s="286">
        <v>8.0532826000000001E-8</v>
      </c>
      <c r="W2485" s="219">
        <v>0</v>
      </c>
      <c r="X2485" s="219">
        <v>0</v>
      </c>
      <c r="Y2485" s="219">
        <v>0</v>
      </c>
      <c r="Z2485" s="286">
        <v>0</v>
      </c>
      <c r="AA2485" s="219">
        <v>0</v>
      </c>
      <c r="AB2485" s="219">
        <v>0</v>
      </c>
      <c r="AC2485"/>
      <c r="AD2485" s="227">
        <f t="shared" si="618"/>
        <v>2.0128015000000001</v>
      </c>
      <c r="AE2485" s="227">
        <f t="shared" si="619"/>
        <v>2.453848692255526</v>
      </c>
      <c r="AF2485" s="227">
        <f t="shared" si="620"/>
        <v>2.2603615405328261</v>
      </c>
      <c r="AG2485" s="227">
        <f t="shared" si="621"/>
        <v>2.2603615405328261</v>
      </c>
      <c r="AH2485" s="227">
        <f t="shared" si="622"/>
        <v>0</v>
      </c>
      <c r="AI2485"/>
      <c r="AJ2485">
        <v>0</v>
      </c>
      <c r="AK2485" s="155">
        <v>0</v>
      </c>
      <c r="AL2485" s="155">
        <v>0</v>
      </c>
      <c r="AM2485" s="155">
        <v>0</v>
      </c>
      <c r="AN2485" s="155">
        <v>0</v>
      </c>
      <c r="AO2485" s="155">
        <v>0</v>
      </c>
      <c r="AP2485" s="155">
        <v>0</v>
      </c>
      <c r="AQ2485"/>
      <c r="AR2485" s="156">
        <v>0.87954009</v>
      </c>
      <c r="AS2485" s="156">
        <v>0.85608002999999999</v>
      </c>
      <c r="AT2485" s="156">
        <v>2.3460064999999999E-2</v>
      </c>
      <c r="AU2485" s="156">
        <v>0</v>
      </c>
      <c r="AV2485" s="282">
        <f t="shared" si="615"/>
        <v>5.1323743023999996E-5</v>
      </c>
      <c r="AW2485" s="282">
        <f t="shared" si="616"/>
        <v>8.6760595628799996E-8</v>
      </c>
      <c r="AX2485" s="283">
        <f t="shared" si="617"/>
        <v>0</v>
      </c>
      <c r="AY2485" s="157">
        <v>1.2452532000000001E-5</v>
      </c>
      <c r="AZ2485" s="157">
        <v>3.7572294999999999E-8</v>
      </c>
      <c r="BA2485" s="157">
        <v>1.0265288E-12</v>
      </c>
      <c r="BB2485" s="157">
        <v>0</v>
      </c>
      <c r="BC2485" s="157">
        <v>0</v>
      </c>
      <c r="BD2485" s="157">
        <v>2.8770024E-8</v>
      </c>
      <c r="BE2485" s="157">
        <v>3.8842440999999998E-5</v>
      </c>
      <c r="BF2485" s="157">
        <v>4.0783880999999998E-9</v>
      </c>
      <c r="BG2485" s="157">
        <v>4.5108886000000001E-8</v>
      </c>
      <c r="BH2485" s="157">
        <v>0</v>
      </c>
      <c r="BI2485" s="157">
        <v>0</v>
      </c>
      <c r="BJ2485" s="157">
        <v>0</v>
      </c>
      <c r="BK2485" s="157">
        <v>0</v>
      </c>
      <c r="BL2485" s="157">
        <v>0</v>
      </c>
      <c r="BM2485" s="157">
        <v>0</v>
      </c>
      <c r="BN2485" s="157">
        <v>0</v>
      </c>
      <c r="BO2485" s="157">
        <v>0</v>
      </c>
      <c r="BP2485" s="157">
        <v>0</v>
      </c>
      <c r="BQ2485" s="157">
        <v>0</v>
      </c>
      <c r="BR2485" s="157">
        <v>0</v>
      </c>
      <c r="BS2485" s="157">
        <v>0</v>
      </c>
      <c r="BT2485" s="157">
        <v>0</v>
      </c>
      <c r="BU2485"/>
      <c r="BV2485" s="155">
        <v>1.0476933E-3</v>
      </c>
      <c r="BW2485" s="155">
        <v>3.2046617000000002E-4</v>
      </c>
      <c r="BX2485" s="155">
        <v>3.7414830999999999E-4</v>
      </c>
      <c r="BY2485" s="155">
        <v>9.4333564000000005E-12</v>
      </c>
      <c r="BZ2485" s="155">
        <v>2.5009007E-4</v>
      </c>
      <c r="CA2485" s="155">
        <v>1.8625177999999999E-5</v>
      </c>
      <c r="CB2485" s="155">
        <v>0</v>
      </c>
      <c r="CC2485" s="155">
        <v>2.8269012999999999E-5</v>
      </c>
      <c r="CD2485" s="155">
        <v>0</v>
      </c>
      <c r="CE2485" s="155">
        <v>5.5035575000000004E-10</v>
      </c>
      <c r="CF2485" s="155">
        <v>0</v>
      </c>
      <c r="CG2485" s="155">
        <v>0</v>
      </c>
      <c r="CH2485" s="155">
        <v>0</v>
      </c>
      <c r="CI2485" s="155">
        <v>5.6094022999999998E-5</v>
      </c>
      <c r="CJ2485" s="155">
        <v>0</v>
      </c>
      <c r="CK2485" s="155">
        <v>0</v>
      </c>
      <c r="CL2485" s="155">
        <v>0</v>
      </c>
      <c r="CM2485"/>
      <c r="CN2485" s="284">
        <v>0</v>
      </c>
      <c r="CO2485" s="284">
        <v>13.418677000000001</v>
      </c>
      <c r="CP2485" s="285">
        <v>0.53257109000000002</v>
      </c>
      <c r="CQ2485" s="284">
        <v>0.22352999000000001</v>
      </c>
      <c r="CR2485" s="284">
        <v>0</v>
      </c>
      <c r="CS2485" s="284">
        <v>0</v>
      </c>
      <c r="CT2485" s="284">
        <v>1.253606E-2</v>
      </c>
      <c r="CU2485" s="284">
        <v>0</v>
      </c>
      <c r="CV2485" s="284">
        <v>0</v>
      </c>
      <c r="CW2485" s="284">
        <v>6.5499861000000003E-3</v>
      </c>
      <c r="CX2485"/>
      <c r="CY2485"/>
      <c r="CZ2485"/>
      <c r="DA2485"/>
      <c r="DB2485" s="212"/>
      <c r="DC2485" s="48"/>
      <c r="DD2485" s="48"/>
      <c r="DE2485" s="48"/>
      <c r="DF2485" s="48"/>
      <c r="DG2485" s="48"/>
      <c r="DH2485" s="48"/>
      <c r="DI2485" s="48"/>
      <c r="DJ2485" s="48"/>
      <c r="DK2485" s="48"/>
      <c r="DL2485" s="48"/>
    </row>
    <row r="2486" spans="1:116" ht="14.4">
      <c r="A2486" t="s">
        <v>1423</v>
      </c>
      <c r="B2486" s="150" t="s">
        <v>325</v>
      </c>
      <c r="C2486" s="151" t="str">
        <f t="shared" si="624"/>
        <v>M.020.25.110</v>
      </c>
      <c r="D2486" s="54" t="s">
        <v>1413</v>
      </c>
      <c r="E2486" s="150" t="s">
        <v>352</v>
      </c>
      <c r="F2486" s="153" t="str">
        <f t="shared" si="625"/>
        <v>Sandwich sausage</v>
      </c>
      <c r="G2486" s="154">
        <f t="shared" si="623"/>
        <v>5.598164866666667</v>
      </c>
      <c r="H2486"/>
      <c r="I2486"/>
      <c r="J2486" s="227">
        <f t="shared" si="626"/>
        <v>1.4894681868323809</v>
      </c>
      <c r="K2486"/>
      <c r="L2486" s="280">
        <f t="shared" si="627"/>
        <v>4.1968531908830001E-2</v>
      </c>
      <c r="M2486" s="280">
        <f t="shared" si="628"/>
        <v>0.6077749249235509</v>
      </c>
      <c r="N2486" s="281">
        <f t="shared" si="629"/>
        <v>0</v>
      </c>
      <c r="O2486" s="280">
        <v>0.83972473000000003</v>
      </c>
      <c r="P2486" s="286">
        <v>0.54990293999999995</v>
      </c>
      <c r="Q2486" s="286">
        <v>5.7871931000000001E-2</v>
      </c>
      <c r="R2486" s="286">
        <v>4.1967974999999998E-2</v>
      </c>
      <c r="S2486" s="219">
        <v>0</v>
      </c>
      <c r="T2486" s="219">
        <v>0</v>
      </c>
      <c r="U2486" s="286">
        <v>5.5690882999999997E-7</v>
      </c>
      <c r="V2486" s="286">
        <v>5.3923550999999999E-8</v>
      </c>
      <c r="W2486" s="219">
        <v>0</v>
      </c>
      <c r="X2486" s="219">
        <v>0</v>
      </c>
      <c r="Y2486" s="219">
        <v>0</v>
      </c>
      <c r="Z2486" s="286">
        <v>0</v>
      </c>
      <c r="AA2486" s="219">
        <v>0</v>
      </c>
      <c r="AB2486" s="219">
        <v>0</v>
      </c>
      <c r="AC2486"/>
      <c r="AD2486" s="227">
        <f t="shared" si="618"/>
        <v>0.83972473000000003</v>
      </c>
      <c r="AE2486" s="227">
        <f t="shared" si="619"/>
        <v>0.64974345683238099</v>
      </c>
      <c r="AF2486" s="227">
        <f t="shared" si="620"/>
        <v>0.6077749249235509</v>
      </c>
      <c r="AG2486" s="227">
        <f t="shared" si="621"/>
        <v>0.6077749249235509</v>
      </c>
      <c r="AH2486" s="227">
        <f t="shared" si="622"/>
        <v>0</v>
      </c>
      <c r="AI2486"/>
      <c r="AJ2486">
        <v>0</v>
      </c>
      <c r="AK2486" s="155">
        <v>0</v>
      </c>
      <c r="AL2486" s="155">
        <v>0</v>
      </c>
      <c r="AM2486" s="155">
        <v>0</v>
      </c>
      <c r="AN2486" s="155">
        <v>0</v>
      </c>
      <c r="AO2486" s="155">
        <v>0</v>
      </c>
      <c r="AP2486" s="155">
        <v>0</v>
      </c>
      <c r="AQ2486"/>
      <c r="AR2486" s="156">
        <v>0.26901765</v>
      </c>
      <c r="AS2486" s="156">
        <v>0.26125282</v>
      </c>
      <c r="AT2486" s="156">
        <v>7.7648250000000004E-3</v>
      </c>
      <c r="AU2486" s="156">
        <v>0</v>
      </c>
      <c r="AV2486" s="282">
        <f t="shared" si="615"/>
        <v>1.5662639336099998E-5</v>
      </c>
      <c r="AW2486" s="282">
        <f t="shared" si="616"/>
        <v>2.8716069339610001E-8</v>
      </c>
      <c r="AX2486" s="283">
        <f t="shared" si="617"/>
        <v>0</v>
      </c>
      <c r="AY2486" s="157">
        <v>5.1950969999999997E-6</v>
      </c>
      <c r="AZ2486" s="157">
        <v>1.5674861999999999E-8</v>
      </c>
      <c r="BA2486" s="157">
        <v>4.2825960999999999E-13</v>
      </c>
      <c r="BB2486" s="157">
        <v>0</v>
      </c>
      <c r="BC2486" s="157">
        <v>0</v>
      </c>
      <c r="BD2486" s="157">
        <v>6.2403361000000004E-9</v>
      </c>
      <c r="BE2486" s="157">
        <v>1.0461302E-5</v>
      </c>
      <c r="BF2486" s="157">
        <v>8.8461908000000003E-10</v>
      </c>
      <c r="BG2486" s="157">
        <v>1.215616E-8</v>
      </c>
      <c r="BH2486" s="157">
        <v>0</v>
      </c>
      <c r="BI2486" s="157">
        <v>0</v>
      </c>
      <c r="BJ2486" s="157">
        <v>0</v>
      </c>
      <c r="BK2486" s="157">
        <v>0</v>
      </c>
      <c r="BL2486" s="157">
        <v>0</v>
      </c>
      <c r="BM2486" s="157">
        <v>0</v>
      </c>
      <c r="BN2486" s="157">
        <v>0</v>
      </c>
      <c r="BO2486" s="157">
        <v>0</v>
      </c>
      <c r="BP2486" s="157">
        <v>0</v>
      </c>
      <c r="BQ2486" s="157">
        <v>0</v>
      </c>
      <c r="BR2486" s="157">
        <v>0</v>
      </c>
      <c r="BS2486" s="157">
        <v>0</v>
      </c>
      <c r="BT2486" s="157">
        <v>0</v>
      </c>
      <c r="BU2486"/>
      <c r="BV2486" s="155">
        <v>3.3307034999999999E-4</v>
      </c>
      <c r="BW2486" s="155">
        <v>8.5862728000000004E-5</v>
      </c>
      <c r="BX2486" s="155">
        <v>1.5609169E-4</v>
      </c>
      <c r="BY2486" s="155">
        <v>6.3164314000000004E-12</v>
      </c>
      <c r="BZ2486" s="155">
        <v>6.7715515E-5</v>
      </c>
      <c r="CA2486" s="155">
        <v>4.0398775000000002E-6</v>
      </c>
      <c r="CB2486" s="155">
        <v>0</v>
      </c>
      <c r="CC2486" s="155">
        <v>6.1316645999999996E-6</v>
      </c>
      <c r="CD2486" s="155">
        <v>0</v>
      </c>
      <c r="CE2486" s="155">
        <v>3.6850980999999998E-10</v>
      </c>
      <c r="CF2486" s="155">
        <v>0</v>
      </c>
      <c r="CG2486" s="155">
        <v>0</v>
      </c>
      <c r="CH2486" s="155">
        <v>0</v>
      </c>
      <c r="CI2486" s="155">
        <v>1.3228503E-5</v>
      </c>
      <c r="CJ2486" s="155">
        <v>0</v>
      </c>
      <c r="CK2486" s="155">
        <v>0</v>
      </c>
      <c r="CL2486" s="155">
        <v>0</v>
      </c>
      <c r="CM2486"/>
      <c r="CN2486" s="284">
        <v>0</v>
      </c>
      <c r="CO2486" s="284">
        <v>5.5981649000000004</v>
      </c>
      <c r="CP2486" s="285">
        <v>0.11551685</v>
      </c>
      <c r="CQ2486" s="284">
        <v>5.9672576999999997E-2</v>
      </c>
      <c r="CR2486" s="284">
        <v>0</v>
      </c>
      <c r="CS2486" s="284">
        <v>0</v>
      </c>
      <c r="CT2486" s="284">
        <v>3.4028342E-3</v>
      </c>
      <c r="CU2486" s="284">
        <v>0</v>
      </c>
      <c r="CV2486" s="284">
        <v>0</v>
      </c>
      <c r="CW2486" s="284">
        <v>1.4207187999999999E-3</v>
      </c>
      <c r="CX2486"/>
      <c r="CY2486"/>
      <c r="CZ2486"/>
      <c r="DA2486"/>
      <c r="DB2486" s="212"/>
      <c r="DC2486" s="48"/>
      <c r="DD2486" s="48"/>
      <c r="DE2486" s="48"/>
      <c r="DF2486" s="48"/>
      <c r="DG2486" s="48"/>
      <c r="DH2486" s="48"/>
      <c r="DI2486" s="48"/>
      <c r="DJ2486" s="48"/>
      <c r="DK2486" s="48"/>
      <c r="DL2486" s="48"/>
    </row>
    <row r="2487" spans="1:116" ht="14.4">
      <c r="A2487" t="s">
        <v>1424</v>
      </c>
      <c r="B2487" s="150" t="s">
        <v>325</v>
      </c>
      <c r="C2487" s="151" t="str">
        <f t="shared" si="624"/>
        <v>M.020.25.111</v>
      </c>
      <c r="D2487" s="54" t="s">
        <v>1413</v>
      </c>
      <c r="E2487" s="150" t="s">
        <v>352</v>
      </c>
      <c r="F2487" s="153" t="str">
        <f t="shared" si="625"/>
        <v>Beef sausage</v>
      </c>
      <c r="G2487" s="154">
        <f t="shared" si="623"/>
        <v>21.480884000000003</v>
      </c>
      <c r="H2487"/>
      <c r="I2487"/>
      <c r="J2487" s="227">
        <f t="shared" si="626"/>
        <v>7.8860119087635407</v>
      </c>
      <c r="K2487"/>
      <c r="L2487" s="280">
        <f t="shared" si="627"/>
        <v>0.38493509059389003</v>
      </c>
      <c r="M2487" s="280">
        <f t="shared" si="628"/>
        <v>4.2789442181696504</v>
      </c>
      <c r="N2487" s="281">
        <f t="shared" si="629"/>
        <v>0</v>
      </c>
      <c r="O2487" s="280">
        <v>3.2221326000000001</v>
      </c>
      <c r="P2487" s="286">
        <v>3.8080333</v>
      </c>
      <c r="Q2487" s="219">
        <v>0.47091083</v>
      </c>
      <c r="R2487" s="219">
        <v>0.38493418000000001</v>
      </c>
      <c r="S2487" s="219">
        <v>0</v>
      </c>
      <c r="T2487" s="219">
        <v>0</v>
      </c>
      <c r="U2487" s="286">
        <v>9.1059388999999998E-7</v>
      </c>
      <c r="V2487" s="286">
        <v>8.8169650000000002E-8</v>
      </c>
      <c r="W2487" s="219">
        <v>0</v>
      </c>
      <c r="X2487" s="219">
        <v>0</v>
      </c>
      <c r="Y2487" s="219">
        <v>0</v>
      </c>
      <c r="Z2487" s="286">
        <v>0</v>
      </c>
      <c r="AA2487" s="219">
        <v>0</v>
      </c>
      <c r="AB2487" s="219">
        <v>0</v>
      </c>
      <c r="AC2487"/>
      <c r="AD2487" s="227">
        <f t="shared" si="618"/>
        <v>3.2221326000000001</v>
      </c>
      <c r="AE2487" s="227">
        <f t="shared" si="619"/>
        <v>4.6638793087635406</v>
      </c>
      <c r="AF2487" s="227">
        <f t="shared" si="620"/>
        <v>4.2789442181696504</v>
      </c>
      <c r="AG2487" s="227">
        <f t="shared" si="621"/>
        <v>4.2789442181696504</v>
      </c>
      <c r="AH2487" s="227">
        <f t="shared" si="622"/>
        <v>0</v>
      </c>
      <c r="AI2487"/>
      <c r="AJ2487">
        <v>0</v>
      </c>
      <c r="AK2487" s="155">
        <v>0</v>
      </c>
      <c r="AL2487" s="155">
        <v>0</v>
      </c>
      <c r="AM2487" s="155">
        <v>0</v>
      </c>
      <c r="AN2487" s="155">
        <v>0</v>
      </c>
      <c r="AO2487" s="155">
        <v>0</v>
      </c>
      <c r="AP2487" s="155">
        <v>0</v>
      </c>
      <c r="AQ2487"/>
      <c r="AR2487" s="156">
        <v>1.6011439999999999</v>
      </c>
      <c r="AS2487" s="156">
        <v>1.5596056</v>
      </c>
      <c r="AT2487" s="156">
        <v>4.1538342999999998E-2</v>
      </c>
      <c r="AU2487" s="156">
        <v>0</v>
      </c>
      <c r="AV2487" s="282">
        <f t="shared" si="615"/>
        <v>9.3501537946000013E-5</v>
      </c>
      <c r="AW2487" s="282">
        <f t="shared" si="616"/>
        <v>1.5361813108760001E-7</v>
      </c>
      <c r="AX2487" s="283">
        <f t="shared" si="617"/>
        <v>0</v>
      </c>
      <c r="AY2487" s="157">
        <v>1.993426E-5</v>
      </c>
      <c r="AZ2487" s="157">
        <v>6.0146474E-8</v>
      </c>
      <c r="BA2487" s="157">
        <v>1.6432876E-12</v>
      </c>
      <c r="BB2487" s="157">
        <v>0</v>
      </c>
      <c r="BC2487" s="157">
        <v>0</v>
      </c>
      <c r="BD2487" s="157">
        <v>5.7236946000000001E-8</v>
      </c>
      <c r="BE2487" s="157">
        <v>7.3510041000000005E-5</v>
      </c>
      <c r="BF2487" s="157">
        <v>8.1138087999999993E-9</v>
      </c>
      <c r="BG2487" s="157">
        <v>8.5356205000000003E-8</v>
      </c>
      <c r="BH2487" s="157">
        <v>0</v>
      </c>
      <c r="BI2487" s="157">
        <v>0</v>
      </c>
      <c r="BJ2487" s="157">
        <v>0</v>
      </c>
      <c r="BK2487" s="157">
        <v>0</v>
      </c>
      <c r="BL2487" s="157">
        <v>0</v>
      </c>
      <c r="BM2487" s="157">
        <v>0</v>
      </c>
      <c r="BN2487" s="157">
        <v>0</v>
      </c>
      <c r="BO2487" s="157">
        <v>0</v>
      </c>
      <c r="BP2487" s="157">
        <v>0</v>
      </c>
      <c r="BQ2487" s="157">
        <v>0</v>
      </c>
      <c r="BR2487" s="157">
        <v>0</v>
      </c>
      <c r="BS2487" s="157">
        <v>0</v>
      </c>
      <c r="BT2487" s="157">
        <v>0</v>
      </c>
      <c r="BU2487"/>
      <c r="BV2487" s="155">
        <v>1.8818235999999999E-3</v>
      </c>
      <c r="BW2487" s="155">
        <v>6.0731543999999996E-4</v>
      </c>
      <c r="BX2487" s="155">
        <v>5.9894403999999997E-4</v>
      </c>
      <c r="BY2487" s="155">
        <v>1.0327909E-11</v>
      </c>
      <c r="BZ2487" s="155">
        <v>4.7263507E-4</v>
      </c>
      <c r="CA2487" s="155">
        <v>3.7054132999999998E-5</v>
      </c>
      <c r="CB2487" s="155">
        <v>0</v>
      </c>
      <c r="CC2487" s="155">
        <v>5.6240199999999997E-5</v>
      </c>
      <c r="CD2487" s="155">
        <v>0</v>
      </c>
      <c r="CE2487" s="155">
        <v>6.0254528000000002E-10</v>
      </c>
      <c r="CF2487" s="155">
        <v>0</v>
      </c>
      <c r="CG2487" s="155">
        <v>0</v>
      </c>
      <c r="CH2487" s="155">
        <v>0</v>
      </c>
      <c r="CI2487" s="155">
        <v>1.0963406000000001E-4</v>
      </c>
      <c r="CJ2487" s="155">
        <v>0</v>
      </c>
      <c r="CK2487" s="155">
        <v>0</v>
      </c>
      <c r="CL2487" s="155">
        <v>0</v>
      </c>
      <c r="CM2487"/>
      <c r="CN2487" s="284">
        <v>0</v>
      </c>
      <c r="CO2487" s="284">
        <v>21.480884</v>
      </c>
      <c r="CP2487" s="285">
        <v>1.0595313</v>
      </c>
      <c r="CQ2487" s="284">
        <v>0.42401477999999998</v>
      </c>
      <c r="CR2487" s="284">
        <v>0</v>
      </c>
      <c r="CS2487" s="284">
        <v>0</v>
      </c>
      <c r="CT2487" s="284">
        <v>2.3675646000000002E-2</v>
      </c>
      <c r="CU2487" s="284">
        <v>0</v>
      </c>
      <c r="CV2487" s="284">
        <v>0</v>
      </c>
      <c r="CW2487" s="284">
        <v>1.3030966E-2</v>
      </c>
      <c r="CX2487"/>
      <c r="CY2487"/>
      <c r="CZ2487"/>
      <c r="DA2487"/>
      <c r="DB2487" s="212"/>
      <c r="DC2487" s="48"/>
      <c r="DD2487" s="48"/>
      <c r="DE2487" s="48"/>
      <c r="DF2487" s="48"/>
      <c r="DG2487" s="48"/>
      <c r="DH2487" s="48"/>
      <c r="DI2487" s="48"/>
      <c r="DJ2487" s="48"/>
      <c r="DK2487" s="48"/>
      <c r="DL2487" s="48"/>
    </row>
    <row r="2488" spans="1:116" ht="14.4">
      <c r="A2488" t="s">
        <v>1425</v>
      </c>
      <c r="B2488" s="150" t="s">
        <v>325</v>
      </c>
      <c r="C2488" s="151" t="str">
        <f t="shared" si="624"/>
        <v>M.020.25.112</v>
      </c>
      <c r="D2488" s="54" t="s">
        <v>1413</v>
      </c>
      <c r="E2488" s="150" t="s">
        <v>352</v>
      </c>
      <c r="F2488" s="153" t="str">
        <f t="shared" si="625"/>
        <v>Saveloy</v>
      </c>
      <c r="G2488" s="154">
        <f t="shared" si="623"/>
        <v>13.014851333333333</v>
      </c>
      <c r="H2488"/>
      <c r="I2488"/>
      <c r="J2488" s="227">
        <f t="shared" si="626"/>
        <v>4.2690849047110921</v>
      </c>
      <c r="K2488"/>
      <c r="L2488" s="280">
        <f t="shared" si="627"/>
        <v>0.18081914484427999</v>
      </c>
      <c r="M2488" s="280">
        <f t="shared" si="628"/>
        <v>2.1360380598668121</v>
      </c>
      <c r="N2488" s="281">
        <f t="shared" si="629"/>
        <v>0</v>
      </c>
      <c r="O2488" s="280">
        <v>1.9522276999999999</v>
      </c>
      <c r="P2488" s="286">
        <v>1.9091666</v>
      </c>
      <c r="Q2488" s="219">
        <v>0.22687138000000001</v>
      </c>
      <c r="R2488" s="219">
        <v>0.18081832</v>
      </c>
      <c r="S2488" s="219">
        <v>0</v>
      </c>
      <c r="T2488" s="219">
        <v>0</v>
      </c>
      <c r="U2488" s="286">
        <v>8.2484428000000003E-7</v>
      </c>
      <c r="V2488" s="286">
        <v>7.9866812000000003E-8</v>
      </c>
      <c r="W2488" s="219">
        <v>0</v>
      </c>
      <c r="X2488" s="219">
        <v>0</v>
      </c>
      <c r="Y2488" s="219">
        <v>0</v>
      </c>
      <c r="Z2488" s="286">
        <v>0</v>
      </c>
      <c r="AA2488" s="219">
        <v>0</v>
      </c>
      <c r="AB2488" s="219">
        <v>0</v>
      </c>
      <c r="AC2488"/>
      <c r="AD2488" s="227">
        <f t="shared" si="618"/>
        <v>1.9522276999999999</v>
      </c>
      <c r="AE2488" s="227">
        <f t="shared" si="619"/>
        <v>2.3168572047110922</v>
      </c>
      <c r="AF2488" s="227">
        <f t="shared" si="620"/>
        <v>2.1360380598668121</v>
      </c>
      <c r="AG2488" s="227">
        <f t="shared" si="621"/>
        <v>2.1360380598668121</v>
      </c>
      <c r="AH2488" s="227">
        <f t="shared" si="622"/>
        <v>0</v>
      </c>
      <c r="AI2488"/>
      <c r="AJ2488">
        <v>0</v>
      </c>
      <c r="AK2488" s="155">
        <v>0</v>
      </c>
      <c r="AL2488" s="155">
        <v>0</v>
      </c>
      <c r="AM2488" s="155">
        <v>0</v>
      </c>
      <c r="AN2488" s="155">
        <v>0</v>
      </c>
      <c r="AO2488" s="155">
        <v>0</v>
      </c>
      <c r="AP2488" s="155">
        <v>0</v>
      </c>
      <c r="AQ2488"/>
      <c r="AR2488" s="156">
        <v>0.83675765999999996</v>
      </c>
      <c r="AS2488" s="156">
        <v>0.81434264999999995</v>
      </c>
      <c r="AT2488" s="156">
        <v>2.2415015E-2</v>
      </c>
      <c r="AU2488" s="156">
        <v>0</v>
      </c>
      <c r="AV2488" s="282">
        <f t="shared" si="615"/>
        <v>4.8821501383999997E-5</v>
      </c>
      <c r="AW2488" s="282">
        <f t="shared" si="616"/>
        <v>8.2895764136120002E-8</v>
      </c>
      <c r="AX2488" s="283">
        <f t="shared" si="617"/>
        <v>0</v>
      </c>
      <c r="AY2488" s="157">
        <v>1.2077782000000001E-5</v>
      </c>
      <c r="AZ2488" s="157">
        <v>3.6441584000000003E-8</v>
      </c>
      <c r="BA2488" s="157">
        <v>9.9563611999999993E-13</v>
      </c>
      <c r="BB2488" s="157">
        <v>0</v>
      </c>
      <c r="BC2488" s="157">
        <v>0</v>
      </c>
      <c r="BD2488" s="157">
        <v>2.6886384E-8</v>
      </c>
      <c r="BE2488" s="157">
        <v>3.6716832999999997E-5</v>
      </c>
      <c r="BF2488" s="157">
        <v>3.8113665000000004E-9</v>
      </c>
      <c r="BG2488" s="157">
        <v>4.2641818E-8</v>
      </c>
      <c r="BH2488" s="157">
        <v>0</v>
      </c>
      <c r="BI2488" s="157">
        <v>0</v>
      </c>
      <c r="BJ2488" s="157">
        <v>0</v>
      </c>
      <c r="BK2488" s="157">
        <v>0</v>
      </c>
      <c r="BL2488" s="157">
        <v>0</v>
      </c>
      <c r="BM2488" s="157">
        <v>0</v>
      </c>
      <c r="BN2488" s="157">
        <v>0</v>
      </c>
      <c r="BO2488" s="157">
        <v>0</v>
      </c>
      <c r="BP2488" s="157">
        <v>0</v>
      </c>
      <c r="BQ2488" s="157">
        <v>0</v>
      </c>
      <c r="BR2488" s="157">
        <v>0</v>
      </c>
      <c r="BS2488" s="157">
        <v>0</v>
      </c>
      <c r="BT2488" s="157">
        <v>0</v>
      </c>
      <c r="BU2488"/>
      <c r="BV2488" s="155">
        <v>9.9866735000000008E-4</v>
      </c>
      <c r="BW2488" s="155">
        <v>3.0283730999999998E-4</v>
      </c>
      <c r="BX2488" s="155">
        <v>3.6288858999999999E-4</v>
      </c>
      <c r="BY2488" s="155">
        <v>9.3553415999999997E-12</v>
      </c>
      <c r="BZ2488" s="155">
        <v>2.3647792E-4</v>
      </c>
      <c r="CA2488" s="155">
        <v>1.7405745000000002E-5</v>
      </c>
      <c r="CB2488" s="155">
        <v>0</v>
      </c>
      <c r="CC2488" s="155">
        <v>2.6418174999999999E-5</v>
      </c>
      <c r="CD2488" s="155">
        <v>0</v>
      </c>
      <c r="CE2488" s="155">
        <v>5.4580425999999997E-10</v>
      </c>
      <c r="CF2488" s="155">
        <v>0</v>
      </c>
      <c r="CG2488" s="155">
        <v>0</v>
      </c>
      <c r="CH2488" s="155">
        <v>0</v>
      </c>
      <c r="CI2488" s="155">
        <v>5.2639058000000001E-5</v>
      </c>
      <c r="CJ2488" s="155">
        <v>0</v>
      </c>
      <c r="CK2488" s="155">
        <v>0</v>
      </c>
      <c r="CL2488" s="155">
        <v>0</v>
      </c>
      <c r="CM2488"/>
      <c r="CN2488" s="284">
        <v>0</v>
      </c>
      <c r="CO2488" s="284">
        <v>13.014851</v>
      </c>
      <c r="CP2488" s="285">
        <v>0.49770241999999998</v>
      </c>
      <c r="CQ2488" s="284">
        <v>0.21118890000000001</v>
      </c>
      <c r="CR2488" s="284">
        <v>0</v>
      </c>
      <c r="CS2488" s="284">
        <v>0</v>
      </c>
      <c r="CT2488" s="284">
        <v>1.185548E-2</v>
      </c>
      <c r="CU2488" s="284">
        <v>0</v>
      </c>
      <c r="CV2488" s="284">
        <v>0</v>
      </c>
      <c r="CW2488" s="284">
        <v>6.1211433000000004E-3</v>
      </c>
      <c r="CX2488"/>
      <c r="CY2488"/>
      <c r="CZ2488"/>
      <c r="DA2488"/>
      <c r="DB2488" s="212"/>
      <c r="DC2488" s="48"/>
      <c r="DD2488" s="48"/>
      <c r="DE2488" s="48"/>
      <c r="DF2488" s="48"/>
      <c r="DG2488" s="48"/>
      <c r="DH2488" s="48"/>
      <c r="DI2488" s="48"/>
      <c r="DJ2488" s="48"/>
      <c r="DK2488" s="48"/>
      <c r="DL2488" s="48"/>
    </row>
    <row r="2489" spans="1:116" ht="14.4">
      <c r="B2489" s="150"/>
      <c r="C2489" s="151"/>
      <c r="D2489" s="51" t="s">
        <v>1426</v>
      </c>
      <c r="E2489" s="150"/>
      <c r="F2489"/>
      <c r="G2489"/>
      <c r="H2489"/>
      <c r="I2489"/>
      <c r="J2489"/>
      <c r="K2489"/>
      <c r="L2489"/>
      <c r="M2489"/>
      <c r="N2489" s="174"/>
      <c r="O2489"/>
      <c r="P2489" s="53"/>
      <c r="Q2489"/>
      <c r="R2489"/>
      <c r="S2489"/>
      <c r="T2489"/>
      <c r="U2489" s="53"/>
      <c r="V2489" s="53"/>
      <c r="W2489"/>
      <c r="X2489"/>
      <c r="Y2489"/>
      <c r="Z2489" s="53"/>
      <c r="AA2489"/>
      <c r="AB2489"/>
      <c r="AC2489"/>
      <c r="AD2489"/>
      <c r="AE2489"/>
      <c r="AF2489"/>
      <c r="AG2489"/>
      <c r="AH2489"/>
      <c r="AI2489"/>
      <c r="AJ2489"/>
      <c r="AK2489"/>
      <c r="AL2489"/>
      <c r="AM2489"/>
      <c r="AN2489"/>
      <c r="AO2489"/>
      <c r="AP2489"/>
      <c r="AQ2489"/>
      <c r="AR2489"/>
      <c r="AS2489"/>
      <c r="AT2489"/>
      <c r="AU2489"/>
      <c r="AX2489" s="19"/>
      <c r="AY2489"/>
      <c r="AZ2489"/>
      <c r="BA2489"/>
      <c r="BB2489"/>
      <c r="BC2489"/>
      <c r="BD2489"/>
      <c r="BE2489"/>
      <c r="BF2489"/>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c r="CP2489" s="117"/>
      <c r="CQ2489"/>
      <c r="CR2489"/>
      <c r="CS2489"/>
      <c r="CT2489"/>
      <c r="CU2489"/>
      <c r="CV2489"/>
      <c r="CW2489"/>
      <c r="CX2489"/>
      <c r="CY2489"/>
      <c r="CZ2489"/>
      <c r="DA2489"/>
      <c r="DB2489" s="212"/>
      <c r="DC2489" s="48"/>
      <c r="DD2489" s="48"/>
      <c r="DE2489" s="48"/>
      <c r="DF2489" s="48"/>
      <c r="DG2489" s="48"/>
      <c r="DH2489" s="48"/>
      <c r="DI2489" s="48"/>
      <c r="DJ2489" s="48"/>
      <c r="DK2489" s="48"/>
      <c r="DL2489" s="48"/>
    </row>
    <row r="2490" spans="1:116" ht="14.4">
      <c r="A2490" t="s">
        <v>1427</v>
      </c>
      <c r="B2490" s="150" t="s">
        <v>325</v>
      </c>
      <c r="C2490" s="151" t="str">
        <f t="shared" si="624"/>
        <v>N.010.10.101</v>
      </c>
      <c r="D2490" s="54" t="s">
        <v>1426</v>
      </c>
      <c r="E2490" s="150" t="s">
        <v>352</v>
      </c>
      <c r="F2490" s="153" t="str">
        <f t="shared" si="625"/>
        <v>Baking (1.5 MJe per kg product)</v>
      </c>
      <c r="G2490" s="154">
        <f t="shared" si="623"/>
        <v>0.18772213333333335</v>
      </c>
      <c r="H2490"/>
      <c r="I2490"/>
      <c r="J2490" s="227">
        <f t="shared" si="626"/>
        <v>3.7847937540000001E-2</v>
      </c>
      <c r="K2490"/>
      <c r="L2490" s="280">
        <f t="shared" si="627"/>
        <v>1.1992599499999999E-3</v>
      </c>
      <c r="M2490" s="280">
        <f t="shared" si="628"/>
        <v>2.4844480000000002E-3</v>
      </c>
      <c r="N2490" s="281">
        <f t="shared" si="629"/>
        <v>6.0059095900000005E-3</v>
      </c>
      <c r="O2490" s="280">
        <v>2.8158320000000001E-2</v>
      </c>
      <c r="P2490" s="286">
        <v>1.3535823E-3</v>
      </c>
      <c r="Q2490" s="219">
        <v>1.1308657E-3</v>
      </c>
      <c r="R2490" s="219">
        <v>1.0382153E-3</v>
      </c>
      <c r="S2490" s="219">
        <v>1.6104465E-4</v>
      </c>
      <c r="T2490" s="219">
        <v>0</v>
      </c>
      <c r="U2490" s="219">
        <v>0</v>
      </c>
      <c r="V2490" s="219">
        <v>0</v>
      </c>
      <c r="W2490" s="219">
        <v>1.2283058999999999E-4</v>
      </c>
      <c r="X2490" s="219">
        <v>0</v>
      </c>
      <c r="Y2490" s="219">
        <v>5.8830790000000003E-3</v>
      </c>
      <c r="Z2490" s="219">
        <v>0</v>
      </c>
      <c r="AA2490" s="219">
        <v>0</v>
      </c>
      <c r="AB2490" s="219">
        <v>0</v>
      </c>
      <c r="AC2490"/>
      <c r="AD2490" s="227">
        <f t="shared" si="618"/>
        <v>2.8158320000000001E-2</v>
      </c>
      <c r="AE2490" s="227">
        <f t="shared" si="619"/>
        <v>3.6837079500000001E-3</v>
      </c>
      <c r="AF2490" s="227">
        <f t="shared" si="620"/>
        <v>2.4844480000000002E-3</v>
      </c>
      <c r="AG2490" s="227">
        <f t="shared" si="621"/>
        <v>2.4844480000000002E-3</v>
      </c>
      <c r="AH2490" s="227">
        <f t="shared" si="622"/>
        <v>6.0059095900000005E-3</v>
      </c>
      <c r="AI2490"/>
      <c r="AJ2490">
        <v>3.5829716999999999</v>
      </c>
      <c r="AK2490" s="155">
        <v>2.1181662999999999</v>
      </c>
      <c r="AL2490" s="155">
        <v>0.81507280000000004</v>
      </c>
      <c r="AM2490" s="155">
        <v>0</v>
      </c>
      <c r="AN2490" s="155">
        <v>0.15610573</v>
      </c>
      <c r="AO2490" s="155">
        <v>0.33051577999999998</v>
      </c>
      <c r="AP2490" s="155">
        <v>0.16311117</v>
      </c>
      <c r="AQ2490"/>
      <c r="AR2490" s="156">
        <v>3.5755575999999998E-3</v>
      </c>
      <c r="AS2490" s="156">
        <v>3.3583914999999998E-3</v>
      </c>
      <c r="AT2490" s="156">
        <v>1.5159038999999999E-4</v>
      </c>
      <c r="AU2490" s="156">
        <v>6.5575643999999996E-5</v>
      </c>
      <c r="AV2490" s="282">
        <f t="shared" si="615"/>
        <v>2.0134241845499999E-7</v>
      </c>
      <c r="AW2490" s="282">
        <f t="shared" si="616"/>
        <v>5.6061535954299996E-10</v>
      </c>
      <c r="AX2490" s="283">
        <f t="shared" si="617"/>
        <v>9.1842638959999997E-3</v>
      </c>
      <c r="AY2490" s="157">
        <v>1.7420614E-7</v>
      </c>
      <c r="AZ2490" s="157">
        <v>5.2562196999999998E-10</v>
      </c>
      <c r="BA2490" s="157">
        <v>1.4360743E-14</v>
      </c>
      <c r="BB2490" s="157">
        <v>0</v>
      </c>
      <c r="BC2490" s="157">
        <v>0</v>
      </c>
      <c r="BD2490" s="157">
        <v>2.7821455E-11</v>
      </c>
      <c r="BE2490" s="157">
        <v>2.7108457E-8</v>
      </c>
      <c r="BF2490" s="157">
        <v>6.3446488000000001E-12</v>
      </c>
      <c r="BG2490" s="157">
        <v>2.8634380000000001E-11</v>
      </c>
      <c r="BH2490" s="157">
        <v>0</v>
      </c>
      <c r="BI2490" s="157">
        <v>0</v>
      </c>
      <c r="BJ2490" s="157">
        <v>0</v>
      </c>
      <c r="BK2490" s="157">
        <v>0</v>
      </c>
      <c r="BL2490" s="157">
        <v>0</v>
      </c>
      <c r="BM2490" s="157">
        <v>0</v>
      </c>
      <c r="BN2490" s="157">
        <v>0</v>
      </c>
      <c r="BO2490" s="157">
        <v>0</v>
      </c>
      <c r="BP2490" s="157">
        <v>1.3193996E-5</v>
      </c>
      <c r="BQ2490" s="157">
        <v>9.1710699000000003E-3</v>
      </c>
      <c r="BR2490" s="157">
        <v>0</v>
      </c>
      <c r="BS2490" s="157">
        <v>0</v>
      </c>
      <c r="BT2490" s="157">
        <v>0</v>
      </c>
      <c r="BU2490"/>
      <c r="BV2490" s="155">
        <v>9.5095725999999993E-6</v>
      </c>
      <c r="BW2490" s="155">
        <v>1.9741407000000001E-7</v>
      </c>
      <c r="BX2490" s="155">
        <v>5.2341912000000001E-6</v>
      </c>
      <c r="BY2490" s="155">
        <v>4.9428096999999995E-10</v>
      </c>
      <c r="BZ2490" s="155">
        <v>3.0676462999999999E-7</v>
      </c>
      <c r="CA2490" s="155">
        <v>0</v>
      </c>
      <c r="CB2490" s="155">
        <v>0</v>
      </c>
      <c r="CC2490" s="155">
        <v>0</v>
      </c>
      <c r="CD2490" s="155">
        <v>0</v>
      </c>
      <c r="CE2490" s="155">
        <v>1.5078123999999999E-9</v>
      </c>
      <c r="CF2490" s="155">
        <v>0</v>
      </c>
      <c r="CG2490" s="155">
        <v>0</v>
      </c>
      <c r="CH2490" s="155">
        <v>0</v>
      </c>
      <c r="CI2490" s="155">
        <v>2.1127525E-7</v>
      </c>
      <c r="CJ2490" s="155">
        <v>3.5579252000000002E-6</v>
      </c>
      <c r="CK2490" s="155">
        <v>1.5576443000000001E-13</v>
      </c>
      <c r="CL2490" s="155">
        <v>0</v>
      </c>
      <c r="CM2490"/>
      <c r="CN2490" s="284">
        <v>0</v>
      </c>
      <c r="CO2490" s="284">
        <v>0.18772212999999999</v>
      </c>
      <c r="CP2490" s="285">
        <v>0</v>
      </c>
      <c r="CQ2490" s="284">
        <v>1.3506782999999999E-4</v>
      </c>
      <c r="CR2490" s="284">
        <v>0</v>
      </c>
      <c r="CS2490" s="284">
        <v>0</v>
      </c>
      <c r="CT2490" s="284">
        <v>1.227022E-5</v>
      </c>
      <c r="CU2490" s="284">
        <v>0</v>
      </c>
      <c r="CV2490" s="284">
        <v>0</v>
      </c>
      <c r="CW2490" s="284">
        <v>0</v>
      </c>
      <c r="CX2490"/>
      <c r="CY2490"/>
      <c r="CZ2490"/>
      <c r="DA2490"/>
      <c r="DB2490" s="212"/>
      <c r="DC2490" s="48"/>
      <c r="DD2490" s="48"/>
      <c r="DE2490" s="48"/>
      <c r="DF2490" s="48"/>
      <c r="DG2490" s="48"/>
      <c r="DH2490" s="48"/>
      <c r="DI2490" s="48"/>
      <c r="DJ2490" s="48"/>
      <c r="DK2490" s="48"/>
      <c r="DL2490" s="48"/>
    </row>
    <row r="2491" spans="1:116" ht="14.4">
      <c r="A2491" t="s">
        <v>1428</v>
      </c>
      <c r="B2491" s="150" t="s">
        <v>325</v>
      </c>
      <c r="C2491" s="151" t="str">
        <f t="shared" si="624"/>
        <v>N.010.10.102</v>
      </c>
      <c r="D2491" s="54" t="s">
        <v>1426</v>
      </c>
      <c r="E2491" s="150" t="s">
        <v>352</v>
      </c>
      <c r="F2491" s="153" t="str">
        <f t="shared" si="625"/>
        <v>Boiling (1.1 MJe per kg product)</v>
      </c>
      <c r="G2491" s="154">
        <f t="shared" si="623"/>
        <v>0.1376629</v>
      </c>
      <c r="H2491"/>
      <c r="I2491"/>
      <c r="J2491" s="227">
        <f t="shared" si="626"/>
        <v>2.7755154415E-2</v>
      </c>
      <c r="K2491"/>
      <c r="L2491" s="280">
        <f t="shared" si="627"/>
        <v>8.7945725999999998E-4</v>
      </c>
      <c r="M2491" s="280">
        <f t="shared" si="628"/>
        <v>1.82192849E-3</v>
      </c>
      <c r="N2491" s="281">
        <f t="shared" si="629"/>
        <v>4.4043336650000002E-3</v>
      </c>
      <c r="O2491" s="280">
        <v>2.0649435000000001E-2</v>
      </c>
      <c r="P2491" s="219">
        <v>9.9262701000000001E-4</v>
      </c>
      <c r="Q2491" s="219">
        <v>8.2930147999999999E-4</v>
      </c>
      <c r="R2491" s="219">
        <v>7.6135785000000001E-4</v>
      </c>
      <c r="S2491" s="219">
        <v>1.1809941E-4</v>
      </c>
      <c r="T2491" s="286">
        <v>0</v>
      </c>
      <c r="U2491" s="219">
        <v>0</v>
      </c>
      <c r="V2491" s="219">
        <v>0</v>
      </c>
      <c r="W2491" s="286">
        <v>9.0075765E-5</v>
      </c>
      <c r="X2491" s="286">
        <v>0</v>
      </c>
      <c r="Y2491" s="219">
        <v>4.3142579E-3</v>
      </c>
      <c r="Z2491" s="286">
        <v>0</v>
      </c>
      <c r="AA2491" s="219">
        <v>0</v>
      </c>
      <c r="AB2491" s="286">
        <v>0</v>
      </c>
      <c r="AC2491"/>
      <c r="AD2491" s="227">
        <f t="shared" si="618"/>
        <v>2.0649435000000001E-2</v>
      </c>
      <c r="AE2491" s="227">
        <f t="shared" si="619"/>
        <v>2.7013857500000002E-3</v>
      </c>
      <c r="AF2491" s="227">
        <f t="shared" si="620"/>
        <v>1.82192849E-3</v>
      </c>
      <c r="AG2491" s="227">
        <f t="shared" si="621"/>
        <v>1.82192849E-3</v>
      </c>
      <c r="AH2491" s="227">
        <f t="shared" si="622"/>
        <v>4.4043336650000002E-3</v>
      </c>
      <c r="AI2491"/>
      <c r="AJ2491">
        <v>2.6275126000000002</v>
      </c>
      <c r="AK2491" s="155">
        <v>1.5533219</v>
      </c>
      <c r="AL2491" s="155">
        <v>0.59772004999999995</v>
      </c>
      <c r="AM2491" s="155">
        <v>0</v>
      </c>
      <c r="AN2491" s="155">
        <v>0.11447752999999999</v>
      </c>
      <c r="AO2491" s="155">
        <v>0.24237823999999999</v>
      </c>
      <c r="AP2491" s="155">
        <v>0.11961484999999999</v>
      </c>
      <c r="AQ2491"/>
      <c r="AR2491" s="156">
        <v>2.6220756E-3</v>
      </c>
      <c r="AS2491" s="156">
        <v>2.4628204999999999E-3</v>
      </c>
      <c r="AT2491" s="156">
        <v>1.1116629000000001E-4</v>
      </c>
      <c r="AU2491" s="156">
        <v>4.8088806000000003E-5</v>
      </c>
      <c r="AV2491" s="282">
        <f t="shared" si="615"/>
        <v>1.476511074E-7</v>
      </c>
      <c r="AW2491" s="282">
        <f t="shared" si="616"/>
        <v>4.1111792961200003E-10</v>
      </c>
      <c r="AX2491" s="283">
        <f t="shared" si="617"/>
        <v>6.735126797E-3</v>
      </c>
      <c r="AY2491" s="157">
        <v>1.2775117E-7</v>
      </c>
      <c r="AZ2491" s="157">
        <v>3.8545611000000002E-10</v>
      </c>
      <c r="BA2491" s="157">
        <v>1.0531212E-14</v>
      </c>
      <c r="BB2491" s="157">
        <v>0</v>
      </c>
      <c r="BC2491" s="157">
        <v>0</v>
      </c>
      <c r="BD2491" s="157">
        <v>2.0402400000000001E-11</v>
      </c>
      <c r="BE2491" s="157">
        <v>1.9879535000000001E-8</v>
      </c>
      <c r="BF2491" s="157">
        <v>4.6527424000000004E-12</v>
      </c>
      <c r="BG2491" s="157">
        <v>2.0998545999999999E-11</v>
      </c>
      <c r="BH2491" s="157">
        <v>0</v>
      </c>
      <c r="BI2491" s="157">
        <v>0</v>
      </c>
      <c r="BJ2491" s="157">
        <v>0</v>
      </c>
      <c r="BK2491" s="157">
        <v>0</v>
      </c>
      <c r="BL2491" s="157">
        <v>0</v>
      </c>
      <c r="BM2491" s="157">
        <v>0</v>
      </c>
      <c r="BN2491" s="157">
        <v>0</v>
      </c>
      <c r="BO2491" s="157">
        <v>0</v>
      </c>
      <c r="BP2491" s="157">
        <v>9.6755969999999994E-6</v>
      </c>
      <c r="BQ2491" s="157">
        <v>6.7254512000000004E-3</v>
      </c>
      <c r="BR2491" s="157">
        <v>0</v>
      </c>
      <c r="BS2491" s="157">
        <v>0</v>
      </c>
      <c r="BT2491" s="157">
        <v>0</v>
      </c>
      <c r="BU2491"/>
      <c r="BV2491" s="155">
        <v>6.9736865000000004E-6</v>
      </c>
      <c r="BW2491" s="155">
        <v>1.4477031999999999E-7</v>
      </c>
      <c r="BX2491" s="155">
        <v>3.8384068999999996E-6</v>
      </c>
      <c r="BY2491" s="155">
        <v>3.6247271000000002E-10</v>
      </c>
      <c r="BZ2491" s="155">
        <v>2.2496073E-7</v>
      </c>
      <c r="CA2491" s="155">
        <v>0</v>
      </c>
      <c r="CB2491" s="155">
        <v>0</v>
      </c>
      <c r="CC2491" s="155">
        <v>0</v>
      </c>
      <c r="CD2491" s="155">
        <v>0</v>
      </c>
      <c r="CE2491" s="155">
        <v>1.1057291E-9</v>
      </c>
      <c r="CF2491" s="155">
        <v>0</v>
      </c>
      <c r="CG2491" s="155">
        <v>0</v>
      </c>
      <c r="CH2491" s="155">
        <v>0</v>
      </c>
      <c r="CI2491" s="155">
        <v>1.5493519E-7</v>
      </c>
      <c r="CJ2491" s="155">
        <v>2.6091450999999998E-6</v>
      </c>
      <c r="CK2491" s="155">
        <v>1.1422725000000001E-13</v>
      </c>
      <c r="CL2491" s="155">
        <v>0</v>
      </c>
      <c r="CM2491"/>
      <c r="CN2491" s="284">
        <v>0</v>
      </c>
      <c r="CO2491" s="284">
        <v>0.1376629</v>
      </c>
      <c r="CP2491" s="285">
        <v>0</v>
      </c>
      <c r="CQ2491" s="284">
        <v>9.9049744000000002E-5</v>
      </c>
      <c r="CR2491" s="284">
        <v>0</v>
      </c>
      <c r="CS2491" s="284">
        <v>0</v>
      </c>
      <c r="CT2491" s="284">
        <v>8.9981612999999995E-6</v>
      </c>
      <c r="CU2491" s="284">
        <v>0</v>
      </c>
      <c r="CV2491" s="284">
        <v>0</v>
      </c>
      <c r="CW2491" s="284">
        <v>0</v>
      </c>
      <c r="CX2491"/>
      <c r="CY2491"/>
      <c r="CZ2491"/>
      <c r="DA2491"/>
      <c r="DB2491" s="212"/>
      <c r="DC2491" s="48"/>
      <c r="DD2491" s="48"/>
      <c r="DE2491" s="48"/>
      <c r="DF2491" s="48"/>
      <c r="DG2491" s="48"/>
      <c r="DH2491" s="48"/>
      <c r="DI2491" s="48"/>
      <c r="DJ2491" s="48"/>
      <c r="DK2491" s="48"/>
      <c r="DL2491" s="48"/>
    </row>
    <row r="2492" spans="1:116" ht="14.4">
      <c r="A2492" t="s">
        <v>1429</v>
      </c>
      <c r="B2492" s="150" t="s">
        <v>325</v>
      </c>
      <c r="C2492" s="151" t="str">
        <f t="shared" si="624"/>
        <v>N.010.10.103</v>
      </c>
      <c r="D2492" s="54" t="s">
        <v>1426</v>
      </c>
      <c r="E2492" s="150" t="s">
        <v>352</v>
      </c>
      <c r="F2492" s="153" t="str">
        <f t="shared" si="625"/>
        <v>Roasting chicken (3 MJe per kg product)</v>
      </c>
      <c r="G2492" s="154">
        <f t="shared" si="623"/>
        <v>0.37544426666666669</v>
      </c>
      <c r="H2492"/>
      <c r="I2492"/>
      <c r="J2492" s="227">
        <f t="shared" si="626"/>
        <v>7.569587488E-2</v>
      </c>
      <c r="K2492"/>
      <c r="L2492" s="280">
        <f t="shared" si="627"/>
        <v>2.3985197999999998E-3</v>
      </c>
      <c r="M2492" s="280">
        <f t="shared" si="628"/>
        <v>4.9688959E-3</v>
      </c>
      <c r="N2492" s="281">
        <f t="shared" si="629"/>
        <v>1.2011819180000001E-2</v>
      </c>
      <c r="O2492" s="280">
        <v>5.6316640000000001E-2</v>
      </c>
      <c r="P2492" s="286">
        <v>2.7071646E-3</v>
      </c>
      <c r="Q2492" s="219">
        <v>2.2617313E-3</v>
      </c>
      <c r="R2492" s="219">
        <v>2.0764304999999999E-3</v>
      </c>
      <c r="S2492" s="219">
        <v>3.2208930000000001E-4</v>
      </c>
      <c r="T2492" s="286">
        <v>0</v>
      </c>
      <c r="U2492" s="219">
        <v>0</v>
      </c>
      <c r="V2492" s="219">
        <v>0</v>
      </c>
      <c r="W2492" s="219">
        <v>2.4566117999999998E-4</v>
      </c>
      <c r="X2492" s="219">
        <v>0</v>
      </c>
      <c r="Y2492" s="219">
        <v>1.1766158000000001E-2</v>
      </c>
      <c r="Z2492" s="286">
        <v>0</v>
      </c>
      <c r="AA2492" s="219">
        <v>0</v>
      </c>
      <c r="AB2492" s="219">
        <v>0</v>
      </c>
      <c r="AC2492"/>
      <c r="AD2492" s="227">
        <f t="shared" si="618"/>
        <v>5.6316640000000001E-2</v>
      </c>
      <c r="AE2492" s="227">
        <f t="shared" si="619"/>
        <v>7.3674156999999994E-3</v>
      </c>
      <c r="AF2492" s="227">
        <f t="shared" si="620"/>
        <v>4.9688959E-3</v>
      </c>
      <c r="AG2492" s="227">
        <f t="shared" si="621"/>
        <v>4.9688959E-3</v>
      </c>
      <c r="AH2492" s="227">
        <f t="shared" si="622"/>
        <v>1.2011819180000001E-2</v>
      </c>
      <c r="AI2492"/>
      <c r="AJ2492">
        <v>7.1659433999999997</v>
      </c>
      <c r="AK2492" s="155">
        <v>4.2363324999999996</v>
      </c>
      <c r="AL2492" s="155">
        <v>1.6301456000000001</v>
      </c>
      <c r="AM2492" s="155">
        <v>0</v>
      </c>
      <c r="AN2492" s="155">
        <v>0.31221146</v>
      </c>
      <c r="AO2492" s="155">
        <v>0.66103155000000002</v>
      </c>
      <c r="AP2492" s="155">
        <v>0.32622233</v>
      </c>
      <c r="AQ2492"/>
      <c r="AR2492" s="156">
        <v>7.1511151E-3</v>
      </c>
      <c r="AS2492" s="156">
        <v>6.7167831000000001E-3</v>
      </c>
      <c r="AT2492" s="156">
        <v>3.0318079E-4</v>
      </c>
      <c r="AU2492" s="156">
        <v>1.3115129000000001E-4</v>
      </c>
      <c r="AV2492" s="282">
        <f t="shared" si="615"/>
        <v>4.02684837909E-7</v>
      </c>
      <c r="AW2492" s="282">
        <f t="shared" si="616"/>
        <v>1.1212306804859998E-9</v>
      </c>
      <c r="AX2492" s="283">
        <f t="shared" si="617"/>
        <v>1.8368527991999999E-2</v>
      </c>
      <c r="AY2492" s="157">
        <v>3.4841227999999999E-7</v>
      </c>
      <c r="AZ2492" s="157">
        <v>1.0512439E-9</v>
      </c>
      <c r="BA2492" s="157">
        <v>2.8721486E-14</v>
      </c>
      <c r="BB2492" s="157">
        <v>0</v>
      </c>
      <c r="BC2492" s="157">
        <v>0</v>
      </c>
      <c r="BD2492" s="157">
        <v>5.5642909E-11</v>
      </c>
      <c r="BE2492" s="157">
        <v>5.4216914999999998E-8</v>
      </c>
      <c r="BF2492" s="157">
        <v>1.2689298000000001E-11</v>
      </c>
      <c r="BG2492" s="157">
        <v>5.7268761000000002E-11</v>
      </c>
      <c r="BH2492" s="157">
        <v>0</v>
      </c>
      <c r="BI2492" s="157">
        <v>0</v>
      </c>
      <c r="BJ2492" s="157">
        <v>0</v>
      </c>
      <c r="BK2492" s="157">
        <v>0</v>
      </c>
      <c r="BL2492" s="157">
        <v>0</v>
      </c>
      <c r="BM2492" s="157">
        <v>0</v>
      </c>
      <c r="BN2492" s="157">
        <v>0</v>
      </c>
      <c r="BO2492" s="157">
        <v>0</v>
      </c>
      <c r="BP2492" s="157">
        <v>2.6387992E-5</v>
      </c>
      <c r="BQ2492" s="157">
        <v>1.834214E-2</v>
      </c>
      <c r="BR2492" s="157">
        <v>0</v>
      </c>
      <c r="BS2492" s="157">
        <v>0</v>
      </c>
      <c r="BT2492" s="157">
        <v>0</v>
      </c>
      <c r="BU2492"/>
      <c r="BV2492" s="155">
        <v>1.9019144999999999E-5</v>
      </c>
      <c r="BW2492" s="155">
        <v>3.9482814000000002E-7</v>
      </c>
      <c r="BX2492" s="155">
        <v>1.0468382E-5</v>
      </c>
      <c r="BY2492" s="155">
        <v>9.8856193000000006E-10</v>
      </c>
      <c r="BZ2492" s="155">
        <v>6.1352925999999998E-7</v>
      </c>
      <c r="CA2492" s="155">
        <v>0</v>
      </c>
      <c r="CB2492" s="155">
        <v>0</v>
      </c>
      <c r="CC2492" s="155">
        <v>0</v>
      </c>
      <c r="CD2492" s="155">
        <v>0</v>
      </c>
      <c r="CE2492" s="155">
        <v>3.0156247999999998E-9</v>
      </c>
      <c r="CF2492" s="155">
        <v>0</v>
      </c>
      <c r="CG2492" s="155">
        <v>0</v>
      </c>
      <c r="CH2492" s="155">
        <v>0</v>
      </c>
      <c r="CI2492" s="155">
        <v>4.2255050999999998E-7</v>
      </c>
      <c r="CJ2492" s="155">
        <v>7.1158504000000004E-6</v>
      </c>
      <c r="CK2492" s="155">
        <v>3.1152886000000001E-13</v>
      </c>
      <c r="CL2492" s="155">
        <v>0</v>
      </c>
      <c r="CM2492"/>
      <c r="CN2492" s="284">
        <v>0</v>
      </c>
      <c r="CO2492" s="284">
        <v>0.37544427000000002</v>
      </c>
      <c r="CP2492" s="285">
        <v>0</v>
      </c>
      <c r="CQ2492" s="284">
        <v>2.7013565999999998E-4</v>
      </c>
      <c r="CR2492" s="284">
        <v>0</v>
      </c>
      <c r="CS2492" s="284">
        <v>0</v>
      </c>
      <c r="CT2492" s="284">
        <v>2.4540439999999999E-5</v>
      </c>
      <c r="CU2492" s="284">
        <v>0</v>
      </c>
      <c r="CV2492" s="284">
        <v>0</v>
      </c>
      <c r="CW2492" s="284">
        <v>0</v>
      </c>
      <c r="CX2492"/>
      <c r="CY2492"/>
      <c r="CZ2492"/>
      <c r="DA2492"/>
      <c r="DB2492" s="212"/>
      <c r="DC2492" s="48"/>
      <c r="DD2492" s="48"/>
      <c r="DE2492" s="48"/>
      <c r="DF2492" s="48"/>
      <c r="DG2492" s="48"/>
      <c r="DH2492" s="48"/>
      <c r="DI2492" s="48"/>
      <c r="DJ2492" s="48"/>
      <c r="DK2492" s="48"/>
      <c r="DL2492" s="48"/>
    </row>
    <row r="2493" spans="1:116" ht="14.4">
      <c r="B2493" s="150"/>
      <c r="C2493" s="151"/>
      <c r="D2493" s="51" t="s">
        <v>2106</v>
      </c>
      <c r="E2493" s="150"/>
      <c r="F2493"/>
      <c r="G2493"/>
      <c r="H2493"/>
      <c r="I2493"/>
      <c r="J2493"/>
      <c r="K2493"/>
      <c r="L2493"/>
      <c r="M2493"/>
      <c r="N2493" s="174"/>
      <c r="O2493"/>
      <c r="P2493" s="53"/>
      <c r="Q2493"/>
      <c r="R2493"/>
      <c r="S2493"/>
      <c r="T2493" s="53"/>
      <c r="U2493"/>
      <c r="V2493"/>
      <c r="W2493"/>
      <c r="X2493"/>
      <c r="Y2493"/>
      <c r="Z2493" s="53"/>
      <c r="AA2493"/>
      <c r="AB2493"/>
      <c r="AC2493"/>
      <c r="AD2493"/>
      <c r="AE2493"/>
      <c r="AF2493"/>
      <c r="AG2493"/>
      <c r="AH2493"/>
      <c r="AI2493"/>
      <c r="AJ2493"/>
      <c r="AK2493"/>
      <c r="AL2493"/>
      <c r="AM2493"/>
      <c r="AN2493"/>
      <c r="AO2493"/>
      <c r="AP2493"/>
      <c r="AQ2493"/>
      <c r="AR2493"/>
      <c r="AS2493"/>
      <c r="AT2493"/>
      <c r="AU2493"/>
      <c r="AX2493" s="19"/>
      <c r="AY2493"/>
      <c r="AZ2493"/>
      <c r="BA2493"/>
      <c r="BB2493"/>
      <c r="BC2493"/>
      <c r="BD2493"/>
      <c r="BE2493"/>
      <c r="BF2493"/>
      <c r="BG2493"/>
      <c r="BH2493"/>
      <c r="BI2493"/>
      <c r="BJ2493"/>
      <c r="BK2493"/>
      <c r="BL2493"/>
      <c r="BM2493"/>
      <c r="BN2493"/>
      <c r="BO2493"/>
      <c r="BP2493"/>
      <c r="BQ2493"/>
      <c r="BR2493"/>
      <c r="BS2493"/>
      <c r="BT2493"/>
      <c r="BU2493"/>
      <c r="BV2493"/>
      <c r="BW2493"/>
      <c r="BX2493"/>
      <c r="BY2493"/>
      <c r="BZ2493"/>
      <c r="CA2493"/>
      <c r="CB2493"/>
      <c r="CC2493"/>
      <c r="CD2493"/>
      <c r="CE2493"/>
      <c r="CF2493"/>
      <c r="CG2493"/>
      <c r="CH2493"/>
      <c r="CI2493"/>
      <c r="CJ2493"/>
      <c r="CK2493"/>
      <c r="CL2493"/>
      <c r="CM2493"/>
      <c r="CN2493"/>
      <c r="CO2493"/>
      <c r="CP2493" s="117"/>
      <c r="CQ2493"/>
      <c r="CR2493"/>
      <c r="CS2493"/>
      <c r="CT2493"/>
      <c r="CU2493"/>
      <c r="CV2493"/>
      <c r="CW2493"/>
      <c r="CX2493"/>
      <c r="CY2493"/>
      <c r="CZ2493"/>
      <c r="DA2493"/>
    </row>
    <row r="2494" spans="1:116" ht="14.4">
      <c r="B2494" s="150"/>
      <c r="C2494" s="151"/>
      <c r="D2494" s="51" t="s">
        <v>1430</v>
      </c>
      <c r="E2494" s="150"/>
      <c r="F2494"/>
      <c r="G2494"/>
      <c r="H2494"/>
      <c r="I2494"/>
      <c r="J2494"/>
      <c r="K2494"/>
      <c r="L2494"/>
      <c r="M2494"/>
      <c r="N2494" s="174"/>
      <c r="O2494"/>
      <c r="P2494" s="53"/>
      <c r="Q2494"/>
      <c r="R2494"/>
      <c r="S2494"/>
      <c r="T2494" s="53"/>
      <c r="U2494"/>
      <c r="V2494"/>
      <c r="W2494"/>
      <c r="X2494"/>
      <c r="Y2494"/>
      <c r="Z2494" s="53"/>
      <c r="AA2494"/>
      <c r="AB2494"/>
      <c r="AC2494"/>
      <c r="AD2494"/>
      <c r="AE2494"/>
      <c r="AF2494"/>
      <c r="AG2494"/>
      <c r="AH2494"/>
      <c r="AI2494"/>
      <c r="AJ2494"/>
      <c r="AK2494"/>
      <c r="AL2494"/>
      <c r="AM2494"/>
      <c r="AN2494"/>
      <c r="AO2494"/>
      <c r="AP2494"/>
      <c r="AQ2494"/>
      <c r="AR2494"/>
      <c r="AS2494"/>
      <c r="AT2494"/>
      <c r="AU2494"/>
      <c r="AX2494" s="19"/>
      <c r="AY2494"/>
      <c r="AZ2494"/>
      <c r="BA2494"/>
      <c r="BB2494"/>
      <c r="BC2494"/>
      <c r="BD2494"/>
      <c r="BE2494"/>
      <c r="BF2494"/>
      <c r="BG2494"/>
      <c r="BH2494"/>
      <c r="BI2494"/>
      <c r="BJ2494"/>
      <c r="BK2494"/>
      <c r="BL2494"/>
      <c r="BM2494"/>
      <c r="BN2494"/>
      <c r="BO2494"/>
      <c r="BP2494"/>
      <c r="BQ2494"/>
      <c r="BR2494"/>
      <c r="BS2494"/>
      <c r="BT2494"/>
      <c r="BU2494"/>
      <c r="BV2494"/>
      <c r="BW2494"/>
      <c r="BX2494"/>
      <c r="BY2494"/>
      <c r="BZ2494"/>
      <c r="CA2494"/>
      <c r="CB2494"/>
      <c r="CC2494"/>
      <c r="CD2494"/>
      <c r="CE2494"/>
      <c r="CF2494"/>
      <c r="CG2494"/>
      <c r="CH2494"/>
      <c r="CI2494"/>
      <c r="CJ2494"/>
      <c r="CK2494"/>
      <c r="CL2494"/>
      <c r="CM2494"/>
      <c r="CN2494"/>
      <c r="CO2494"/>
      <c r="CP2494" s="117"/>
      <c r="CQ2494"/>
      <c r="CR2494"/>
      <c r="CS2494"/>
      <c r="CT2494"/>
      <c r="CU2494"/>
      <c r="CV2494"/>
      <c r="CW2494"/>
      <c r="CX2494"/>
      <c r="CY2494"/>
      <c r="CZ2494"/>
      <c r="DA2494"/>
    </row>
    <row r="2495" spans="1:116" ht="14.4">
      <c r="A2495" t="s">
        <v>1273</v>
      </c>
      <c r="B2495" s="150" t="s">
        <v>1274</v>
      </c>
      <c r="C2495" s="151" t="str">
        <f t="shared" si="624"/>
        <v>P.030.00.100</v>
      </c>
      <c r="D2495" t="s">
        <v>1430</v>
      </c>
      <c r="E2495" s="150" t="s">
        <v>352</v>
      </c>
      <c r="F2495" s="153" t="str">
        <f t="shared" si="625"/>
        <v>1,4-dioxanes (n=1, std= -)</v>
      </c>
      <c r="G2495" s="154">
        <f t="shared" si="623"/>
        <v>4.1290858666666663</v>
      </c>
      <c r="H2495"/>
      <c r="I2495"/>
      <c r="J2495" s="227">
        <f t="shared" si="626"/>
        <v>0.81865034631079547</v>
      </c>
      <c r="K2495"/>
      <c r="L2495" s="280">
        <f t="shared" si="627"/>
        <v>7.7729091060000005E-2</v>
      </c>
      <c r="M2495" s="280">
        <f t="shared" si="628"/>
        <v>8.7707261687999999E-2</v>
      </c>
      <c r="N2495" s="281">
        <f t="shared" si="629"/>
        <v>3.3851113562795479E-2</v>
      </c>
      <c r="O2495" s="287">
        <v>0.61936287999999995</v>
      </c>
      <c r="P2495" s="219">
        <v>4.5748669999999998E-2</v>
      </c>
      <c r="Q2495" s="219">
        <v>3.2926943E-2</v>
      </c>
      <c r="R2495" s="219">
        <v>7.2341748999999997E-2</v>
      </c>
      <c r="S2495" s="219">
        <v>2.2930667000000001E-3</v>
      </c>
      <c r="T2495" s="219">
        <v>8.5889056E-4</v>
      </c>
      <c r="U2495" s="219">
        <v>2.2353847999999998E-3</v>
      </c>
      <c r="V2495" s="219">
        <v>8.8506621000000001E-3</v>
      </c>
      <c r="W2495" s="219">
        <v>3.6448775999999998E-4</v>
      </c>
      <c r="X2495" s="219">
        <v>1.6396927999999999E-4</v>
      </c>
      <c r="Y2495" s="219">
        <v>9.5536088000000002E-3</v>
      </c>
      <c r="Z2495" s="286">
        <v>1.7017307999999999E-5</v>
      </c>
      <c r="AA2495" s="219">
        <v>2.3933017000000001E-2</v>
      </c>
      <c r="AB2495" s="286">
        <v>2.7954766000000002E-12</v>
      </c>
      <c r="AC2495"/>
      <c r="AD2495" s="227">
        <f t="shared" si="618"/>
        <v>0.61936287999999995</v>
      </c>
      <c r="AE2495" s="227">
        <f t="shared" si="619"/>
        <v>0.16525536615999997</v>
      </c>
      <c r="AF2495" s="227">
        <f t="shared" si="620"/>
        <v>0.11145929210000001</v>
      </c>
      <c r="AG2495" s="227">
        <f t="shared" si="621"/>
        <v>8.7707261687999999E-2</v>
      </c>
      <c r="AH2495" s="227">
        <f t="shared" si="622"/>
        <v>9.9180965627954781E-3</v>
      </c>
      <c r="AI2495"/>
      <c r="AJ2495">
        <v>101.70017</v>
      </c>
      <c r="AK2495" s="155">
        <v>97.813218000000006</v>
      </c>
      <c r="AL2495" s="155">
        <v>1.0083096</v>
      </c>
      <c r="AM2495" s="155">
        <v>0</v>
      </c>
      <c r="AN2495" s="155">
        <v>0.16216477000000001</v>
      </c>
      <c r="AO2495" s="155">
        <v>2.5159413000000002</v>
      </c>
      <c r="AP2495" s="155">
        <v>0.20053554000000001</v>
      </c>
      <c r="AQ2495"/>
      <c r="AR2495" s="156">
        <v>7.6301872000000007E-2</v>
      </c>
      <c r="AS2495" s="156">
        <v>6.6077427999999994E-2</v>
      </c>
      <c r="AT2495" s="156">
        <v>3.3255458999999999E-3</v>
      </c>
      <c r="AU2495" s="156">
        <v>6.8988985999999999E-3</v>
      </c>
      <c r="AV2495" s="282">
        <f t="shared" si="615"/>
        <v>3.9614764341733308E-6</v>
      </c>
      <c r="AW2495" s="282">
        <f t="shared" si="616"/>
        <v>1.2298616007041507E-8</v>
      </c>
      <c r="AX2495" s="283">
        <f t="shared" si="617"/>
        <v>0.9662323049160001</v>
      </c>
      <c r="AY2495" s="157">
        <v>3.8317939999999997E-6</v>
      </c>
      <c r="AZ2495" s="157">
        <v>1.1561447E-8</v>
      </c>
      <c r="BA2495" s="157">
        <v>3.1587525999999998E-13</v>
      </c>
      <c r="BB2495" s="157">
        <v>3.9497332999999998E-13</v>
      </c>
      <c r="BC2495" s="157">
        <v>0</v>
      </c>
      <c r="BD2495" s="157">
        <v>1.9487856000000001E-9</v>
      </c>
      <c r="BE2495" s="157">
        <v>1.2348341E-7</v>
      </c>
      <c r="BF2495" s="157">
        <v>4.4334309E-10</v>
      </c>
      <c r="BG2495" s="157">
        <v>1.2366769E-10</v>
      </c>
      <c r="BH2495" s="157">
        <v>1.6868091E-10</v>
      </c>
      <c r="BI2495" s="157">
        <v>6.7005729000000001E-17</v>
      </c>
      <c r="BJ2495" s="157">
        <v>1.093732E-12</v>
      </c>
      <c r="BK2495" s="157">
        <v>5.6468341E-14</v>
      </c>
      <c r="BL2495" s="157">
        <v>1.1174431E-14</v>
      </c>
      <c r="BM2495" s="157">
        <v>2.5937925E-9</v>
      </c>
      <c r="BN2495" s="157">
        <v>1.6560511E-9</v>
      </c>
      <c r="BO2495" s="157">
        <v>3.7765493E-21</v>
      </c>
      <c r="BP2495" s="157">
        <v>3.3434915999999998E-5</v>
      </c>
      <c r="BQ2495" s="157">
        <v>0.96619887000000004</v>
      </c>
      <c r="BR2495" s="157">
        <v>0</v>
      </c>
      <c r="BS2495" s="157">
        <v>0</v>
      </c>
      <c r="BT2495" s="157">
        <v>0</v>
      </c>
      <c r="BU2495"/>
      <c r="BV2495" s="155">
        <v>2.5933441E-4</v>
      </c>
      <c r="BW2495" s="155">
        <v>8.5670437999999999E-7</v>
      </c>
      <c r="BX2495" s="155">
        <v>1.1512986999999999E-4</v>
      </c>
      <c r="BY2495" s="155">
        <v>1.0714794000000001E-6</v>
      </c>
      <c r="BZ2495" s="155">
        <v>2.6112378999999999E-6</v>
      </c>
      <c r="CA2495" s="155">
        <v>8.1286153999999994E-9</v>
      </c>
      <c r="CB2495" s="155">
        <v>2.3100548000000001E-6</v>
      </c>
      <c r="CC2495" s="155">
        <v>1.2242307E-8</v>
      </c>
      <c r="CD2495" s="155">
        <v>1.2383576E-6</v>
      </c>
      <c r="CE2495" s="155">
        <v>1.7565111000000001E-6</v>
      </c>
      <c r="CF2495" s="155">
        <v>0</v>
      </c>
      <c r="CG2495" s="155">
        <v>8.3513569999999995E-18</v>
      </c>
      <c r="CH2495" s="155">
        <v>6.8380586000000003E-14</v>
      </c>
      <c r="CI2495" s="155">
        <v>1.3883396000000001E-5</v>
      </c>
      <c r="CJ2495" s="155">
        <v>1.2045489E-4</v>
      </c>
      <c r="CK2495" s="155">
        <v>1.5388681000000001E-9</v>
      </c>
      <c r="CL2495" s="155">
        <v>0</v>
      </c>
      <c r="CM2495"/>
      <c r="CN2495" s="284">
        <v>5.7878261000000006E-14</v>
      </c>
      <c r="CO2495" s="284">
        <v>4.1290868999999999</v>
      </c>
      <c r="CP2495" s="285">
        <v>4.5221920999999998E-2</v>
      </c>
      <c r="CQ2495" s="284">
        <v>5.8799457999999995E-4</v>
      </c>
      <c r="CR2495" s="284">
        <v>5.9417237000000004E-10</v>
      </c>
      <c r="CS2495" s="284">
        <v>5.2272685000000003E-8</v>
      </c>
      <c r="CT2495" s="284">
        <v>6.2895009000000005E-5</v>
      </c>
      <c r="CU2495" s="284">
        <v>4.5426503999999999E-2</v>
      </c>
      <c r="CV2495" s="284">
        <v>1.1254129E-4</v>
      </c>
      <c r="CW2495" s="284">
        <v>2.8594585000000001E-6</v>
      </c>
      <c r="CX2495"/>
      <c r="CY2495"/>
      <c r="CZ2495"/>
      <c r="DA2495"/>
    </row>
    <row r="2496" spans="1:116" ht="14.4">
      <c r="A2496" t="s">
        <v>1275</v>
      </c>
      <c r="B2496" s="150" t="s">
        <v>1274</v>
      </c>
      <c r="C2496" s="151" t="str">
        <f t="shared" si="624"/>
        <v>P.030.00.200</v>
      </c>
      <c r="D2496" t="s">
        <v>1430</v>
      </c>
      <c r="E2496" s="150" t="s">
        <v>352</v>
      </c>
      <c r="F2496" s="153" t="str">
        <f t="shared" si="625"/>
        <v>1-hydroxy-4-unsubstituted benzenoids (n=1, std=-)</v>
      </c>
      <c r="G2496" s="154">
        <f t="shared" si="623"/>
        <v>1.7900000000000003</v>
      </c>
      <c r="H2496"/>
      <c r="I2496"/>
      <c r="J2496" s="227">
        <f t="shared" si="626"/>
        <v>0.3187041701814804</v>
      </c>
      <c r="K2496"/>
      <c r="L2496" s="280">
        <f t="shared" si="627"/>
        <v>1.088692646365E-2</v>
      </c>
      <c r="M2496" s="280">
        <f t="shared" si="628"/>
        <v>3.9317243717830401E-2</v>
      </c>
      <c r="N2496" s="281">
        <f t="shared" si="629"/>
        <v>0</v>
      </c>
      <c r="O2496" s="280">
        <v>0.26850000000000002</v>
      </c>
      <c r="P2496" s="286">
        <v>3.7380194999999998E-2</v>
      </c>
      <c r="Q2496" s="219">
        <v>1.9370462000000001E-3</v>
      </c>
      <c r="R2496" s="219">
        <v>9.5153760000000007E-3</v>
      </c>
      <c r="S2496" s="219">
        <v>1.3714199999999999E-3</v>
      </c>
      <c r="T2496" s="219">
        <v>0</v>
      </c>
      <c r="U2496" s="286">
        <v>1.3046365E-7</v>
      </c>
      <c r="V2496" s="286">
        <v>2.5178303999999999E-9</v>
      </c>
      <c r="W2496" s="219">
        <v>0</v>
      </c>
      <c r="X2496" s="219">
        <v>0</v>
      </c>
      <c r="Y2496" s="219">
        <v>0</v>
      </c>
      <c r="Z2496" s="286">
        <v>0</v>
      </c>
      <c r="AA2496" s="219">
        <v>0</v>
      </c>
      <c r="AB2496" s="286">
        <v>0</v>
      </c>
      <c r="AC2496"/>
      <c r="AD2496" s="227">
        <f t="shared" si="618"/>
        <v>0.26850000000000002</v>
      </c>
      <c r="AE2496" s="227">
        <f t="shared" si="619"/>
        <v>5.02041701814804E-2</v>
      </c>
      <c r="AF2496" s="227">
        <f t="shared" si="620"/>
        <v>3.9317243717830401E-2</v>
      </c>
      <c r="AG2496" s="227">
        <f t="shared" si="621"/>
        <v>3.9317243717830401E-2</v>
      </c>
      <c r="AH2496" s="227">
        <f t="shared" si="622"/>
        <v>0</v>
      </c>
      <c r="AI2496"/>
      <c r="AJ2496">
        <v>38.805</v>
      </c>
      <c r="AK2496" s="155">
        <v>37.778399999999998</v>
      </c>
      <c r="AL2496" s="155">
        <v>0</v>
      </c>
      <c r="AM2496" s="155">
        <v>0</v>
      </c>
      <c r="AN2496" s="155">
        <v>1.0266</v>
      </c>
      <c r="AO2496" s="155">
        <v>0</v>
      </c>
      <c r="AP2496" s="155">
        <v>0</v>
      </c>
      <c r="AQ2496"/>
      <c r="AR2496" s="156">
        <v>4.3321169E-2</v>
      </c>
      <c r="AS2496" s="156">
        <v>3.9035930000000003E-2</v>
      </c>
      <c r="AT2496" s="156">
        <v>1.5878604000000001E-3</v>
      </c>
      <c r="AU2496" s="156">
        <v>2.6973778000000002E-3</v>
      </c>
      <c r="AV2496" s="282">
        <f t="shared" si="615"/>
        <v>2.3402836000000001E-6</v>
      </c>
      <c r="AW2496" s="282">
        <f t="shared" si="616"/>
        <v>5.8722649349999999E-9</v>
      </c>
      <c r="AX2496" s="283">
        <f t="shared" si="617"/>
        <v>0.37778400000000001</v>
      </c>
      <c r="AY2496" s="157">
        <v>1.66112E-6</v>
      </c>
      <c r="AZ2496" s="157">
        <v>5.0119999999999996E-9</v>
      </c>
      <c r="BA2496" s="157">
        <v>1.3693500000000001E-13</v>
      </c>
      <c r="BB2496" s="157">
        <v>0</v>
      </c>
      <c r="BC2496" s="157">
        <v>0</v>
      </c>
      <c r="BD2496" s="157">
        <v>3.0360000000000002E-10</v>
      </c>
      <c r="BE2496" s="157">
        <v>6.7886000000000003E-7</v>
      </c>
      <c r="BF2496" s="157">
        <v>6.9367999999999998E-11</v>
      </c>
      <c r="BG2496" s="157">
        <v>7.9075999999999997E-10</v>
      </c>
      <c r="BH2496" s="157">
        <v>0</v>
      </c>
      <c r="BI2496" s="157">
        <v>0</v>
      </c>
      <c r="BJ2496" s="157">
        <v>0</v>
      </c>
      <c r="BK2496" s="157">
        <v>0</v>
      </c>
      <c r="BL2496" s="157">
        <v>0</v>
      </c>
      <c r="BM2496" s="157">
        <v>0</v>
      </c>
      <c r="BN2496" s="157">
        <v>0</v>
      </c>
      <c r="BO2496" s="157">
        <v>0</v>
      </c>
      <c r="BP2496" s="157">
        <v>0</v>
      </c>
      <c r="BQ2496" s="157">
        <v>0.37778400000000001</v>
      </c>
      <c r="BR2496" s="157">
        <v>0</v>
      </c>
      <c r="BS2496" s="157">
        <v>0</v>
      </c>
      <c r="BT2496" s="157">
        <v>0</v>
      </c>
      <c r="BU2496"/>
      <c r="BV2496" s="155">
        <v>1.0887988000000001E-4</v>
      </c>
      <c r="BW2496" s="155">
        <v>5.4517384000000002E-6</v>
      </c>
      <c r="BX2496" s="155">
        <v>4.9909949999999998E-5</v>
      </c>
      <c r="BY2496" s="155">
        <v>2.9493055999999999E-13</v>
      </c>
      <c r="BZ2496" s="155">
        <v>5.7290849999999997E-6</v>
      </c>
      <c r="CA2496" s="155">
        <v>0</v>
      </c>
      <c r="CB2496" s="155">
        <v>0</v>
      </c>
      <c r="CC2496" s="155">
        <v>0</v>
      </c>
      <c r="CD2496" s="155">
        <v>0</v>
      </c>
      <c r="CE2496" s="155">
        <v>8.6328559999999997E-11</v>
      </c>
      <c r="CF2496" s="155">
        <v>0</v>
      </c>
      <c r="CG2496" s="155">
        <v>0</v>
      </c>
      <c r="CH2496" s="155">
        <v>0</v>
      </c>
      <c r="CI2496" s="155">
        <v>2.1728052999999999E-6</v>
      </c>
      <c r="CJ2496" s="155">
        <v>4.5616211000000002E-5</v>
      </c>
      <c r="CK2496" s="155">
        <v>0</v>
      </c>
      <c r="CL2496" s="155">
        <v>0</v>
      </c>
      <c r="CM2496"/>
      <c r="CN2496" s="284">
        <v>0</v>
      </c>
      <c r="CO2496" s="284">
        <v>1.79</v>
      </c>
      <c r="CP2496" s="285">
        <v>8.2754275999999995E-3</v>
      </c>
      <c r="CQ2496" s="284">
        <v>3.7299999999999998E-3</v>
      </c>
      <c r="CR2496" s="284">
        <v>0</v>
      </c>
      <c r="CS2496" s="284">
        <v>0</v>
      </c>
      <c r="CT2496" s="284">
        <v>2.279444E-4</v>
      </c>
      <c r="CU2496" s="284">
        <v>0</v>
      </c>
      <c r="CV2496" s="284">
        <v>0</v>
      </c>
      <c r="CW2496" s="284">
        <v>0</v>
      </c>
      <c r="CX2496"/>
      <c r="CY2496"/>
      <c r="CZ2496"/>
      <c r="DA2496"/>
    </row>
    <row r="2497" spans="1:105" ht="14.4">
      <c r="A2497" t="s">
        <v>3344</v>
      </c>
      <c r="B2497" s="150" t="s">
        <v>1274</v>
      </c>
      <c r="C2497" s="151" t="str">
        <f t="shared" si="624"/>
        <v>P.030.00.300</v>
      </c>
      <c r="D2497" t="s">
        <v>1430</v>
      </c>
      <c r="E2497" s="150" t="s">
        <v>352</v>
      </c>
      <c r="F2497" s="153" t="str">
        <f t="shared" si="625"/>
        <v>2-benzimidazolylcarbamic acid esters (n=1, std=-)</v>
      </c>
      <c r="G2497" s="154">
        <f t="shared" si="623"/>
        <v>16.604829333333335</v>
      </c>
      <c r="H2497"/>
      <c r="I2497"/>
      <c r="J2497" s="227">
        <f t="shared" si="626"/>
        <v>3.0508814977040002</v>
      </c>
      <c r="K2497"/>
      <c r="L2497" s="280">
        <f t="shared" si="627"/>
        <v>0.12503091629999999</v>
      </c>
      <c r="M2497" s="280">
        <f t="shared" si="628"/>
        <v>0.25793099830400001</v>
      </c>
      <c r="N2497" s="281">
        <f t="shared" si="629"/>
        <v>0.17719518310000001</v>
      </c>
      <c r="O2497" s="280">
        <v>2.4907243999999999</v>
      </c>
      <c r="P2497" s="286">
        <v>0.14153449000000001</v>
      </c>
      <c r="Q2497" s="286">
        <v>0.10762576</v>
      </c>
      <c r="R2497" s="286">
        <v>0.1048413</v>
      </c>
      <c r="S2497" s="219">
        <v>1.7978958E-2</v>
      </c>
      <c r="T2497" s="219">
        <v>1.0198583000000001E-3</v>
      </c>
      <c r="U2497" s="219">
        <v>1.1908000000000001E-3</v>
      </c>
      <c r="V2497" s="219">
        <v>8.7286933999999993E-3</v>
      </c>
      <c r="W2497" s="219">
        <v>5.2645130999999998E-3</v>
      </c>
      <c r="X2497" s="219">
        <v>0</v>
      </c>
      <c r="Y2497" s="219">
        <v>0.17193067000000001</v>
      </c>
      <c r="Z2497" s="286">
        <v>4.2054904E-5</v>
      </c>
      <c r="AA2497" s="219">
        <v>0</v>
      </c>
      <c r="AB2497" s="219">
        <v>0</v>
      </c>
      <c r="AC2497"/>
      <c r="AD2497" s="227">
        <f t="shared" si="618"/>
        <v>2.4907243999999999</v>
      </c>
      <c r="AE2497" s="227">
        <f t="shared" si="619"/>
        <v>0.38291985969999998</v>
      </c>
      <c r="AF2497" s="227">
        <f t="shared" si="620"/>
        <v>0.25788894340000001</v>
      </c>
      <c r="AG2497" s="227">
        <f t="shared" si="621"/>
        <v>0.25793099830400001</v>
      </c>
      <c r="AH2497" s="227">
        <f t="shared" si="622"/>
        <v>0.17719518310000001</v>
      </c>
      <c r="AI2497"/>
      <c r="AJ2497">
        <v>263.32814000000002</v>
      </c>
      <c r="AK2497" s="155">
        <v>221.46315000000001</v>
      </c>
      <c r="AL2497" s="155">
        <v>23.627129</v>
      </c>
      <c r="AM2497" s="155">
        <v>0</v>
      </c>
      <c r="AN2497" s="155">
        <v>4.2044476</v>
      </c>
      <c r="AO2497" s="155">
        <v>9.3117903000000002</v>
      </c>
      <c r="AP2497" s="155">
        <v>4.7216310999999997</v>
      </c>
      <c r="AQ2497"/>
      <c r="AR2497" s="156">
        <v>0.33174194000000001</v>
      </c>
      <c r="AS2497" s="156">
        <v>0.30468020000000001</v>
      </c>
      <c r="AT2497" s="156">
        <v>1.355524E-2</v>
      </c>
      <c r="AU2497" s="156">
        <v>1.3506493E-2</v>
      </c>
      <c r="AV2497" s="282">
        <f t="shared" si="615"/>
        <v>1.8266199545429999E-5</v>
      </c>
      <c r="AW2497" s="282">
        <f t="shared" si="616"/>
        <v>5.0130325112686994E-8</v>
      </c>
      <c r="AX2497" s="283">
        <f t="shared" si="617"/>
        <v>1.8916656865200001</v>
      </c>
      <c r="AY2497" s="157">
        <v>1.5409281999999999E-5</v>
      </c>
      <c r="AZ2497" s="157">
        <v>4.6493521999999999E-8</v>
      </c>
      <c r="BA2497" s="157">
        <v>1.2702694999999999E-12</v>
      </c>
      <c r="BB2497" s="157">
        <v>0</v>
      </c>
      <c r="BC2497" s="157">
        <v>0</v>
      </c>
      <c r="BD2497" s="157">
        <v>2.8094727999999999E-9</v>
      </c>
      <c r="BE2497" s="157">
        <v>2.8524154E-6</v>
      </c>
      <c r="BF2497" s="157">
        <v>6.4069685E-10</v>
      </c>
      <c r="BG2497" s="157">
        <v>2.9940937999999999E-9</v>
      </c>
      <c r="BH2497" s="157">
        <v>0</v>
      </c>
      <c r="BI2497" s="157">
        <v>0</v>
      </c>
      <c r="BJ2497" s="157">
        <v>6.7861105999999996E-13</v>
      </c>
      <c r="BK2497" s="157">
        <v>5.2499258999999998E-14</v>
      </c>
      <c r="BL2497" s="157">
        <v>1.1082868E-14</v>
      </c>
      <c r="BM2497" s="157">
        <v>1.4995873E-10</v>
      </c>
      <c r="BN2497" s="157">
        <v>1.5427138999999999E-9</v>
      </c>
      <c r="BO2497" s="157">
        <v>0</v>
      </c>
      <c r="BP2497" s="157">
        <v>5.1948651999999998E-4</v>
      </c>
      <c r="BQ2497" s="157">
        <v>1.8911462000000001</v>
      </c>
      <c r="BR2497" s="157">
        <v>0</v>
      </c>
      <c r="BS2497" s="157">
        <v>0</v>
      </c>
      <c r="BT2497" s="157">
        <v>0</v>
      </c>
      <c r="BU2497"/>
      <c r="BV2497" s="155">
        <v>8.4023983000000005E-4</v>
      </c>
      <c r="BW2497" s="155">
        <v>2.0642187000000001E-5</v>
      </c>
      <c r="BX2497" s="155">
        <v>4.629867E-4</v>
      </c>
      <c r="BY2497" s="155">
        <v>1.0726381E-6</v>
      </c>
      <c r="BZ2497" s="155">
        <v>3.3096287999999997E-5</v>
      </c>
      <c r="CA2497" s="155">
        <v>0</v>
      </c>
      <c r="CB2497" s="155">
        <v>0</v>
      </c>
      <c r="CC2497" s="155">
        <v>0</v>
      </c>
      <c r="CD2497" s="155">
        <v>1.435744E-6</v>
      </c>
      <c r="CE2497" s="155">
        <v>1.2401272E-6</v>
      </c>
      <c r="CF2497" s="155">
        <v>0</v>
      </c>
      <c r="CG2497" s="155">
        <v>0</v>
      </c>
      <c r="CH2497" s="155">
        <v>0</v>
      </c>
      <c r="CI2497" s="155">
        <v>2.1380934E-5</v>
      </c>
      <c r="CJ2497" s="155">
        <v>2.9838521E-4</v>
      </c>
      <c r="CK2497" s="155">
        <v>4.2227984E-12</v>
      </c>
      <c r="CL2497" s="155">
        <v>0</v>
      </c>
      <c r="CM2497"/>
      <c r="CN2497" s="284">
        <v>0</v>
      </c>
      <c r="CO2497" s="284">
        <v>16.604828999999999</v>
      </c>
      <c r="CP2497" s="285">
        <v>0</v>
      </c>
      <c r="CQ2497" s="284">
        <v>1.4123083999999999E-2</v>
      </c>
      <c r="CR2497" s="284">
        <v>3.2166185000000002E-10</v>
      </c>
      <c r="CS2497" s="284">
        <v>3.7991092999999999E-8</v>
      </c>
      <c r="CT2497" s="284">
        <v>1.3114303E-3</v>
      </c>
      <c r="CU2497" s="284">
        <v>4.4036490999999997E-2</v>
      </c>
      <c r="CV2497" s="284">
        <v>0</v>
      </c>
      <c r="CW2497" s="284">
        <v>0</v>
      </c>
      <c r="CX2497"/>
      <c r="CY2497"/>
      <c r="CZ2497"/>
      <c r="DA2497"/>
    </row>
    <row r="2498" spans="1:105" ht="14.4">
      <c r="A2498" t="s">
        <v>3345</v>
      </c>
      <c r="B2498" s="150" t="s">
        <v>1274</v>
      </c>
      <c r="C2498" s="151" t="str">
        <f t="shared" si="624"/>
        <v>P.030.00.400</v>
      </c>
      <c r="D2498" t="s">
        <v>1430</v>
      </c>
      <c r="E2498" s="150" t="s">
        <v>352</v>
      </c>
      <c r="F2498" s="153" t="str">
        <f t="shared" si="625"/>
        <v>2-phenoxypropionic acids (n=1, std=-)</v>
      </c>
      <c r="G2498" s="154">
        <f t="shared" si="623"/>
        <v>28.171264666666669</v>
      </c>
      <c r="H2498"/>
      <c r="I2498"/>
      <c r="J2498" s="227">
        <f t="shared" si="626"/>
        <v>5.4826563911920001</v>
      </c>
      <c r="K2498"/>
      <c r="L2498" s="280">
        <f t="shared" si="627"/>
        <v>0.19157665528000001</v>
      </c>
      <c r="M2498" s="280">
        <f t="shared" si="628"/>
        <v>0.39384303191199993</v>
      </c>
      <c r="N2498" s="281">
        <f t="shared" si="629"/>
        <v>0.671547004</v>
      </c>
      <c r="O2498" s="280">
        <v>4.2256897000000002</v>
      </c>
      <c r="P2498" s="286">
        <v>0.21418566999999999</v>
      </c>
      <c r="Q2498" s="286">
        <v>0.17409652</v>
      </c>
      <c r="R2498" s="286">
        <v>0.16379893000000001</v>
      </c>
      <c r="S2498" s="219">
        <v>2.6355771E-2</v>
      </c>
      <c r="T2498" s="219">
        <v>6.6278305999999999E-4</v>
      </c>
      <c r="U2498" s="219">
        <v>7.5917121999999999E-4</v>
      </c>
      <c r="V2498" s="219">
        <v>5.5333967999999997E-3</v>
      </c>
      <c r="W2498" s="219">
        <v>1.4806054000000001E-2</v>
      </c>
      <c r="X2498" s="219">
        <v>0</v>
      </c>
      <c r="Y2498" s="219">
        <v>0.65674094999999999</v>
      </c>
      <c r="Z2498" s="286">
        <v>2.7445111999999999E-5</v>
      </c>
      <c r="AA2498" s="219">
        <v>0</v>
      </c>
      <c r="AB2498" s="286">
        <v>0</v>
      </c>
      <c r="AC2498"/>
      <c r="AD2498" s="227">
        <f t="shared" si="618"/>
        <v>4.2256897000000002</v>
      </c>
      <c r="AE2498" s="227">
        <f t="shared" si="619"/>
        <v>0.58539224207999996</v>
      </c>
      <c r="AF2498" s="227">
        <f t="shared" si="620"/>
        <v>0.39381558679999995</v>
      </c>
      <c r="AG2498" s="227">
        <f t="shared" si="621"/>
        <v>0.39384303191199999</v>
      </c>
      <c r="AH2498" s="227">
        <f t="shared" si="622"/>
        <v>0.671547004</v>
      </c>
      <c r="AI2498"/>
      <c r="AJ2498">
        <v>503.10311000000002</v>
      </c>
      <c r="AK2498" s="155">
        <v>340.20103</v>
      </c>
      <c r="AL2498" s="155">
        <v>90.862069000000005</v>
      </c>
      <c r="AM2498" s="155">
        <v>0</v>
      </c>
      <c r="AN2498" s="155">
        <v>17.192443999999998</v>
      </c>
      <c r="AO2498" s="155">
        <v>36.668956999999999</v>
      </c>
      <c r="AP2498" s="155">
        <v>18.178612999999999</v>
      </c>
      <c r="AQ2498"/>
      <c r="AR2498" s="156">
        <v>0.54561563999999996</v>
      </c>
      <c r="AS2498" s="156">
        <v>0.50793312000000002</v>
      </c>
      <c r="AT2498" s="156">
        <v>2.2825588000000001E-2</v>
      </c>
      <c r="AU2498" s="156">
        <v>1.4856941E-2</v>
      </c>
      <c r="AV2498" s="282">
        <f t="shared" si="615"/>
        <v>3.0451625340113002E-5</v>
      </c>
      <c r="AW2498" s="282">
        <f t="shared" si="616"/>
        <v>8.4414156164094807E-8</v>
      </c>
      <c r="AX2498" s="283">
        <f t="shared" si="617"/>
        <v>2.0808040469</v>
      </c>
      <c r="AY2498" s="157">
        <v>2.6142933E-5</v>
      </c>
      <c r="AZ2498" s="157">
        <v>7.8879540000000001E-8</v>
      </c>
      <c r="BA2498" s="157">
        <v>2.1551017000000001E-12</v>
      </c>
      <c r="BB2498" s="157">
        <v>0</v>
      </c>
      <c r="BC2498" s="157">
        <v>0</v>
      </c>
      <c r="BD2498" s="157">
        <v>4.3893830000000001E-9</v>
      </c>
      <c r="BE2498" s="157">
        <v>4.3032271000000002E-6</v>
      </c>
      <c r="BF2498" s="157">
        <v>1.0009935E-9</v>
      </c>
      <c r="BG2498" s="157">
        <v>4.5309946000000001E-9</v>
      </c>
      <c r="BH2498" s="157">
        <v>0</v>
      </c>
      <c r="BI2498" s="157">
        <v>0</v>
      </c>
      <c r="BJ2498" s="157">
        <v>4.3263812E-13</v>
      </c>
      <c r="BK2498" s="157">
        <v>3.3282302E-14</v>
      </c>
      <c r="BL2498" s="157">
        <v>7.0419727999999998E-15</v>
      </c>
      <c r="BM2498" s="157">
        <v>9.7003123000000001E-11</v>
      </c>
      <c r="BN2498" s="157">
        <v>9.7885398999999998E-10</v>
      </c>
      <c r="BO2498" s="157">
        <v>0</v>
      </c>
      <c r="BP2498" s="157">
        <v>1.5603469000000001E-3</v>
      </c>
      <c r="BQ2498" s="157">
        <v>2.0792437000000001</v>
      </c>
      <c r="BR2498" s="157">
        <v>0</v>
      </c>
      <c r="BS2498" s="157">
        <v>0</v>
      </c>
      <c r="BT2498" s="157">
        <v>0</v>
      </c>
      <c r="BU2498"/>
      <c r="BV2498" s="155">
        <v>1.4255583E-3</v>
      </c>
      <c r="BW2498" s="155">
        <v>3.1238046000000001E-5</v>
      </c>
      <c r="BX2498" s="155">
        <v>7.8548959999999999E-4</v>
      </c>
      <c r="BY2498" s="155">
        <v>7.2632166999999998E-7</v>
      </c>
      <c r="BZ2498" s="155">
        <v>4.9322379999999999E-5</v>
      </c>
      <c r="CA2498" s="155">
        <v>0</v>
      </c>
      <c r="CB2498" s="155">
        <v>0</v>
      </c>
      <c r="CC2498" s="155">
        <v>0</v>
      </c>
      <c r="CD2498" s="155">
        <v>9.3219377E-7</v>
      </c>
      <c r="CE2498" s="155">
        <v>9.3035485000000003E-7</v>
      </c>
      <c r="CF2498" s="155">
        <v>0</v>
      </c>
      <c r="CG2498" s="155">
        <v>0</v>
      </c>
      <c r="CH2498" s="155">
        <v>0</v>
      </c>
      <c r="CI2498" s="155">
        <v>3.3338815000000001E-5</v>
      </c>
      <c r="CJ2498" s="155">
        <v>5.2358058000000001E-4</v>
      </c>
      <c r="CK2498" s="155">
        <v>1.7172854E-11</v>
      </c>
      <c r="CL2498" s="155">
        <v>0</v>
      </c>
      <c r="CM2498"/>
      <c r="CN2498" s="284">
        <v>0</v>
      </c>
      <c r="CO2498" s="284">
        <v>28.171264000000001</v>
      </c>
      <c r="CP2498" s="285">
        <v>0</v>
      </c>
      <c r="CQ2498" s="284">
        <v>2.1372616000000001E-2</v>
      </c>
      <c r="CR2498" s="284">
        <v>2.0516075999999999E-10</v>
      </c>
      <c r="CS2498" s="284">
        <v>2.4213596000000001E-8</v>
      </c>
      <c r="CT2498" s="284">
        <v>1.9633552E-3</v>
      </c>
      <c r="CU2498" s="284">
        <v>2.7918495000000002E-2</v>
      </c>
      <c r="CV2498" s="284">
        <v>0</v>
      </c>
      <c r="CW2498" s="284">
        <v>0</v>
      </c>
      <c r="CX2498"/>
      <c r="CY2498"/>
      <c r="CZ2498"/>
      <c r="DA2498"/>
    </row>
    <row r="2499" spans="1:105" ht="14.4">
      <c r="A2499" t="s">
        <v>1276</v>
      </c>
      <c r="B2499" s="150" t="s">
        <v>1274</v>
      </c>
      <c r="C2499" s="151" t="str">
        <f t="shared" si="624"/>
        <v>P.030.11.100</v>
      </c>
      <c r="D2499" t="s">
        <v>1430</v>
      </c>
      <c r="E2499" s="150" t="s">
        <v>352</v>
      </c>
      <c r="F2499" s="153" t="str">
        <f t="shared" si="625"/>
        <v>Acetylides (n=1, std=-)</v>
      </c>
      <c r="G2499" s="154">
        <f t="shared" si="623"/>
        <v>1.6400000000000001</v>
      </c>
      <c r="H2499"/>
      <c r="I2499"/>
      <c r="J2499" s="227">
        <f t="shared" si="626"/>
        <v>0.29154320131787859</v>
      </c>
      <c r="K2499"/>
      <c r="L2499" s="280">
        <f t="shared" si="627"/>
        <v>9.648065118990001E-3</v>
      </c>
      <c r="M2499" s="280">
        <f t="shared" si="628"/>
        <v>3.5895136198888601E-2</v>
      </c>
      <c r="N2499" s="281">
        <f t="shared" si="629"/>
        <v>0</v>
      </c>
      <c r="O2499" s="280">
        <v>0.246</v>
      </c>
      <c r="P2499" s="286">
        <v>3.4173315000000003E-2</v>
      </c>
      <c r="Q2499" s="286">
        <v>1.7218189E-3</v>
      </c>
      <c r="R2499" s="286">
        <v>8.6879520000000005E-3</v>
      </c>
      <c r="S2499" s="219">
        <v>9.5999400000000004E-4</v>
      </c>
      <c r="T2499" s="219">
        <v>0</v>
      </c>
      <c r="U2499" s="286">
        <v>1.1911899E-7</v>
      </c>
      <c r="V2499" s="286">
        <v>2.2988886000000001E-9</v>
      </c>
      <c r="W2499" s="219">
        <v>0</v>
      </c>
      <c r="X2499" s="219">
        <v>0</v>
      </c>
      <c r="Y2499" s="219">
        <v>0</v>
      </c>
      <c r="Z2499" s="286">
        <v>0</v>
      </c>
      <c r="AA2499" s="219">
        <v>0</v>
      </c>
      <c r="AB2499" s="286">
        <v>0</v>
      </c>
      <c r="AC2499"/>
      <c r="AD2499" s="227">
        <f t="shared" si="618"/>
        <v>0.246</v>
      </c>
      <c r="AE2499" s="227">
        <f t="shared" si="619"/>
        <v>4.5543201317878597E-2</v>
      </c>
      <c r="AF2499" s="227">
        <f t="shared" si="620"/>
        <v>3.5895136198888601E-2</v>
      </c>
      <c r="AG2499" s="227">
        <f t="shared" si="621"/>
        <v>3.5895136198888601E-2</v>
      </c>
      <c r="AH2499" s="227">
        <f t="shared" si="622"/>
        <v>0</v>
      </c>
      <c r="AI2499"/>
      <c r="AJ2499">
        <v>34.088999999999999</v>
      </c>
      <c r="AK2499" s="155">
        <v>33.156799999999997</v>
      </c>
      <c r="AL2499" s="155">
        <v>0</v>
      </c>
      <c r="AM2499" s="155">
        <v>0</v>
      </c>
      <c r="AN2499" s="155">
        <v>0.93220000000000003</v>
      </c>
      <c r="AO2499" s="155">
        <v>0</v>
      </c>
      <c r="AP2499" s="155">
        <v>0</v>
      </c>
      <c r="AQ2499"/>
      <c r="AR2499" s="156">
        <v>3.9563900999999999E-2</v>
      </c>
      <c r="AS2499" s="156">
        <v>3.5742191E-2</v>
      </c>
      <c r="AT2499" s="156">
        <v>1.4543143000000001E-3</v>
      </c>
      <c r="AU2499" s="156">
        <v>2.3673955000000002E-3</v>
      </c>
      <c r="AV2499" s="282">
        <f t="shared" si="615"/>
        <v>2.1428171999999998E-6</v>
      </c>
      <c r="AW2499" s="282">
        <f t="shared" si="616"/>
        <v>5.3783814600000001E-9</v>
      </c>
      <c r="AX2499" s="283">
        <f t="shared" si="617"/>
        <v>0.33156799999999997</v>
      </c>
      <c r="AY2499" s="157">
        <v>1.5219199999999999E-6</v>
      </c>
      <c r="AZ2499" s="157">
        <v>4.5919999999999999E-9</v>
      </c>
      <c r="BA2499" s="157">
        <v>1.2546E-13</v>
      </c>
      <c r="BB2499" s="157">
        <v>0</v>
      </c>
      <c r="BC2499" s="157">
        <v>0</v>
      </c>
      <c r="BD2499" s="157">
        <v>2.7719999999999998E-10</v>
      </c>
      <c r="BE2499" s="157">
        <v>6.2061999999999995E-7</v>
      </c>
      <c r="BF2499" s="157">
        <v>6.3336000000000002E-11</v>
      </c>
      <c r="BG2499" s="157">
        <v>7.2292000000000002E-10</v>
      </c>
      <c r="BH2499" s="157">
        <v>0</v>
      </c>
      <c r="BI2499" s="157">
        <v>0</v>
      </c>
      <c r="BJ2499" s="157">
        <v>0</v>
      </c>
      <c r="BK2499" s="157">
        <v>0</v>
      </c>
      <c r="BL2499" s="157">
        <v>0</v>
      </c>
      <c r="BM2499" s="157">
        <v>0</v>
      </c>
      <c r="BN2499" s="157">
        <v>0</v>
      </c>
      <c r="BO2499" s="157">
        <v>0</v>
      </c>
      <c r="BP2499" s="157">
        <v>0</v>
      </c>
      <c r="BQ2499" s="157">
        <v>0.33156799999999997</v>
      </c>
      <c r="BR2499" s="157">
        <v>0</v>
      </c>
      <c r="BS2499" s="157">
        <v>0</v>
      </c>
      <c r="BT2499" s="157">
        <v>0</v>
      </c>
      <c r="BU2499"/>
      <c r="BV2499" s="155">
        <v>9.7704040999999997E-5</v>
      </c>
      <c r="BW2499" s="155">
        <v>4.9840289000000003E-6</v>
      </c>
      <c r="BX2499" s="155">
        <v>4.5727552000000001E-5</v>
      </c>
      <c r="BY2499" s="155">
        <v>2.6928443000000001E-13</v>
      </c>
      <c r="BZ2499" s="155">
        <v>4.9723264999999998E-6</v>
      </c>
      <c r="CA2499" s="155">
        <v>0</v>
      </c>
      <c r="CB2499" s="155">
        <v>0</v>
      </c>
      <c r="CC2499" s="155">
        <v>0</v>
      </c>
      <c r="CD2499" s="155">
        <v>0</v>
      </c>
      <c r="CE2499" s="155">
        <v>7.8821727999999995E-11</v>
      </c>
      <c r="CF2499" s="155">
        <v>0</v>
      </c>
      <c r="CG2499" s="155">
        <v>0</v>
      </c>
      <c r="CH2499" s="155">
        <v>0</v>
      </c>
      <c r="CI2499" s="155">
        <v>1.9842782999999998E-6</v>
      </c>
      <c r="CJ2499" s="155">
        <v>4.0035776000000001E-5</v>
      </c>
      <c r="CK2499" s="155">
        <v>0</v>
      </c>
      <c r="CL2499" s="155">
        <v>0</v>
      </c>
      <c r="CM2499"/>
      <c r="CN2499" s="284">
        <v>0</v>
      </c>
      <c r="CO2499" s="284">
        <v>1.64</v>
      </c>
      <c r="CP2499" s="285">
        <v>7.5558251999999996E-3</v>
      </c>
      <c r="CQ2499" s="284">
        <v>3.4099999999999998E-3</v>
      </c>
      <c r="CR2499" s="284">
        <v>0</v>
      </c>
      <c r="CS2499" s="284">
        <v>0</v>
      </c>
      <c r="CT2499" s="284">
        <v>2.0838884999999999E-4</v>
      </c>
      <c r="CU2499" s="284">
        <v>0</v>
      </c>
      <c r="CV2499" s="284">
        <v>0</v>
      </c>
      <c r="CW2499" s="284">
        <v>0</v>
      </c>
      <c r="CX2499"/>
      <c r="CY2499"/>
      <c r="CZ2499"/>
      <c r="DA2499"/>
    </row>
    <row r="2500" spans="1:105" ht="14.4">
      <c r="A2500" t="s">
        <v>3676</v>
      </c>
      <c r="B2500" s="150" t="s">
        <v>1274</v>
      </c>
      <c r="C2500" s="151" t="str">
        <f t="shared" si="624"/>
        <v>P.030.11.200</v>
      </c>
      <c r="D2500" t="s">
        <v>1430</v>
      </c>
      <c r="E2500" s="150" t="s">
        <v>352</v>
      </c>
      <c r="F2500" s="153" t="str">
        <f t="shared" si="625"/>
        <v>Alcohols and polyols (n=11, std=0.022)</v>
      </c>
      <c r="G2500" s="154">
        <f t="shared" si="623"/>
        <v>2.7110659333333338</v>
      </c>
      <c r="H2500"/>
      <c r="I2500"/>
      <c r="J2500" s="227">
        <f t="shared" si="626"/>
        <v>0.53716033616952708</v>
      </c>
      <c r="K2500"/>
      <c r="L2500" s="280">
        <f t="shared" si="627"/>
        <v>5.5091917150000003E-2</v>
      </c>
      <c r="M2500" s="280">
        <f t="shared" si="628"/>
        <v>6.1366003597999999E-2</v>
      </c>
      <c r="N2500" s="281">
        <f t="shared" si="629"/>
        <v>1.4042525421527088E-2</v>
      </c>
      <c r="O2500" s="280">
        <v>0.40665989000000002</v>
      </c>
      <c r="P2500" s="286">
        <v>3.0781457000000002E-2</v>
      </c>
      <c r="Q2500" s="219">
        <v>2.2681216000000001E-2</v>
      </c>
      <c r="R2500" s="219">
        <v>5.1175474999999998E-2</v>
      </c>
      <c r="S2500" s="219">
        <v>2.9812456999999998E-3</v>
      </c>
      <c r="T2500" s="219">
        <v>3.0137905000000002E-4</v>
      </c>
      <c r="U2500" s="219">
        <v>6.3381739999999998E-4</v>
      </c>
      <c r="V2500" s="219">
        <v>7.7912192000000003E-3</v>
      </c>
      <c r="W2500" s="219">
        <v>7.8126992000000003E-4</v>
      </c>
      <c r="X2500" s="286">
        <v>9.8378623000000003E-5</v>
      </c>
      <c r="Y2500" s="219">
        <v>8.7526276999999996E-3</v>
      </c>
      <c r="Z2500" s="286">
        <v>1.3732775E-5</v>
      </c>
      <c r="AA2500" s="219">
        <v>4.5086277999999997E-3</v>
      </c>
      <c r="AB2500" s="286">
        <v>1.5270887E-12</v>
      </c>
      <c r="AC2500"/>
      <c r="AD2500" s="227">
        <f t="shared" si="618"/>
        <v>0.40665989000000002</v>
      </c>
      <c r="AE2500" s="227">
        <f t="shared" si="619"/>
        <v>0.11634580935</v>
      </c>
      <c r="AF2500" s="227">
        <f t="shared" si="620"/>
        <v>6.5762520000000005E-2</v>
      </c>
      <c r="AG2500" s="227">
        <f t="shared" si="621"/>
        <v>6.1366003597999999E-2</v>
      </c>
      <c r="AH2500" s="227">
        <f t="shared" si="622"/>
        <v>9.533897621527088E-3</v>
      </c>
      <c r="AI2500"/>
      <c r="AJ2500">
        <v>73.086145999999999</v>
      </c>
      <c r="AK2500" s="155">
        <v>68.401461999999995</v>
      </c>
      <c r="AL2500" s="155">
        <v>1.0117332000000001</v>
      </c>
      <c r="AM2500" s="155">
        <v>0</v>
      </c>
      <c r="AN2500" s="155">
        <v>2.8925307</v>
      </c>
      <c r="AO2500" s="155">
        <v>0.58763748999999998</v>
      </c>
      <c r="AP2500" s="155">
        <v>0.19278286</v>
      </c>
      <c r="AQ2500"/>
      <c r="AR2500" s="156">
        <v>5.6336756000000002E-2</v>
      </c>
      <c r="AS2500" s="156">
        <v>4.9217722999999998E-2</v>
      </c>
      <c r="AT2500" s="156">
        <v>2.3050702999999999E-3</v>
      </c>
      <c r="AU2500" s="156">
        <v>4.8139636000000003E-3</v>
      </c>
      <c r="AV2500" s="282">
        <f t="shared" si="615"/>
        <v>2.9507028062104201E-6</v>
      </c>
      <c r="AW2500" s="282">
        <f t="shared" si="616"/>
        <v>8.5246680801827894E-9</v>
      </c>
      <c r="AX2500" s="283">
        <f t="shared" si="617"/>
        <v>0.67422459632700005</v>
      </c>
      <c r="AY2500" s="157">
        <v>2.5158719000000001E-6</v>
      </c>
      <c r="AZ2500" s="157">
        <v>7.5909926999999993E-9</v>
      </c>
      <c r="BA2500" s="157">
        <v>2.0739676000000001E-13</v>
      </c>
      <c r="BB2500" s="157">
        <v>2.4690041999999999E-13</v>
      </c>
      <c r="BC2500" s="157">
        <v>0</v>
      </c>
      <c r="BD2500" s="157">
        <v>1.7427851E-9</v>
      </c>
      <c r="BE2500" s="157">
        <v>4.3112496999999999E-7</v>
      </c>
      <c r="BF2500" s="157">
        <v>3.9700805000000001E-10</v>
      </c>
      <c r="BG2500" s="157">
        <v>4.7091294999999999E-10</v>
      </c>
      <c r="BH2500" s="157">
        <v>6.1200293999999995E-11</v>
      </c>
      <c r="BI2500" s="157">
        <v>3.8830864999999999E-17</v>
      </c>
      <c r="BJ2500" s="157">
        <v>3.2081247000000002E-12</v>
      </c>
      <c r="BK2500" s="157">
        <v>4.2927091E-14</v>
      </c>
      <c r="BL2500" s="157">
        <v>1.9331047999999999E-14</v>
      </c>
      <c r="BM2500" s="157">
        <v>1.0367335999999999E-9</v>
      </c>
      <c r="BN2500" s="157">
        <v>7.4919226999999995E-10</v>
      </c>
      <c r="BO2500" s="157">
        <v>2.0630205999999999E-21</v>
      </c>
      <c r="BP2500" s="157">
        <v>5.6436327000000001E-5</v>
      </c>
      <c r="BQ2500" s="157">
        <v>0.67416816000000002</v>
      </c>
      <c r="BR2500" s="157">
        <v>1.7697833999999999E-10</v>
      </c>
      <c r="BS2500" s="157">
        <v>1.0762196E-12</v>
      </c>
      <c r="BT2500" s="157">
        <v>4.8150861999999999E-17</v>
      </c>
      <c r="BU2500"/>
      <c r="BV2500" s="155">
        <v>1.8117713E-4</v>
      </c>
      <c r="BW2500" s="155">
        <v>3.2772477E-6</v>
      </c>
      <c r="BX2500" s="155">
        <v>7.5591712999999999E-5</v>
      </c>
      <c r="BY2500" s="155">
        <v>9.3113811000000004E-7</v>
      </c>
      <c r="BZ2500" s="155">
        <v>5.3084432999999998E-6</v>
      </c>
      <c r="CA2500" s="155">
        <v>1.2451848000000001E-8</v>
      </c>
      <c r="CB2500" s="155">
        <v>2.8686093E-7</v>
      </c>
      <c r="CC2500" s="155">
        <v>1.6658108E-7</v>
      </c>
      <c r="CD2500" s="155">
        <v>4.3806847000000001E-7</v>
      </c>
      <c r="CE2500" s="155">
        <v>5.7170992999999999E-7</v>
      </c>
      <c r="CF2500" s="155">
        <v>0</v>
      </c>
      <c r="CG2500" s="155">
        <v>4.5621068000000002E-18</v>
      </c>
      <c r="CH2500" s="155">
        <v>3.7354352999999999E-14</v>
      </c>
      <c r="CI2500" s="155">
        <v>9.9824396000000008E-6</v>
      </c>
      <c r="CJ2500" s="155">
        <v>8.4552573999999996E-5</v>
      </c>
      <c r="CK2500" s="155">
        <v>3.2498734999999997E-8</v>
      </c>
      <c r="CL2500" s="155">
        <v>2.5406528999999999E-8</v>
      </c>
      <c r="CM2500"/>
      <c r="CN2500" s="284">
        <v>3.1617234000000001E-14</v>
      </c>
      <c r="CO2500" s="284">
        <v>2.7110656</v>
      </c>
      <c r="CP2500" s="285">
        <v>1.6641273000000002E-2</v>
      </c>
      <c r="CQ2500" s="284">
        <v>2.2192628999999999E-3</v>
      </c>
      <c r="CR2500" s="284">
        <v>2.3892686999999999E-10</v>
      </c>
      <c r="CS2500" s="284">
        <v>1.9904076999999999E-8</v>
      </c>
      <c r="CT2500" s="284">
        <v>1.9383325E-4</v>
      </c>
      <c r="CU2500" s="284">
        <v>3.4510759000000002E-2</v>
      </c>
      <c r="CV2500" s="284">
        <v>4.0967843000000002E-5</v>
      </c>
      <c r="CW2500" s="284">
        <v>3.5145046000000002E-5</v>
      </c>
      <c r="CX2500"/>
      <c r="CY2500"/>
      <c r="CZ2500"/>
      <c r="DA2500"/>
    </row>
    <row r="2501" spans="1:105" ht="14.4">
      <c r="A2501" t="s">
        <v>3677</v>
      </c>
      <c r="B2501" s="150" t="s">
        <v>1274</v>
      </c>
      <c r="C2501" s="151" t="str">
        <f t="shared" si="624"/>
        <v>P.030.11.300</v>
      </c>
      <c r="D2501" t="s">
        <v>1430</v>
      </c>
      <c r="E2501" s="150" t="s">
        <v>352</v>
      </c>
      <c r="F2501" s="153" t="str">
        <f t="shared" si="625"/>
        <v>Alkali metal chlorides (n=3, std=0.0020)</v>
      </c>
      <c r="G2501" s="154">
        <f t="shared" si="623"/>
        <v>9.296310666666667E-2</v>
      </c>
      <c r="H2501"/>
      <c r="I2501"/>
      <c r="J2501" s="227">
        <f t="shared" si="626"/>
        <v>2.4150847985200001E-2</v>
      </c>
      <c r="K2501"/>
      <c r="L2501" s="280">
        <f t="shared" si="627"/>
        <v>8.8541739479999987E-4</v>
      </c>
      <c r="M2501" s="280">
        <f t="shared" si="628"/>
        <v>7.6722637434999998E-3</v>
      </c>
      <c r="N2501" s="281">
        <f t="shared" si="629"/>
        <v>1.6487008468999999E-3</v>
      </c>
      <c r="O2501" s="280">
        <v>1.3944466000000001E-2</v>
      </c>
      <c r="P2501" s="286">
        <v>6.8488209999999997E-3</v>
      </c>
      <c r="Q2501" s="219">
        <v>7.8051925999999996E-4</v>
      </c>
      <c r="R2501" s="219">
        <v>4.2726279999999998E-4</v>
      </c>
      <c r="S2501" s="219">
        <v>4.2480508E-4</v>
      </c>
      <c r="T2501" s="286">
        <v>3.2817428000000001E-6</v>
      </c>
      <c r="U2501" s="286">
        <v>3.0067772E-5</v>
      </c>
      <c r="V2501" s="286">
        <v>3.7739523999999999E-5</v>
      </c>
      <c r="W2501" s="286">
        <v>9.0703469000000005E-6</v>
      </c>
      <c r="X2501" s="219">
        <v>0</v>
      </c>
      <c r="Y2501" s="219">
        <v>1.6396304999999999E-3</v>
      </c>
      <c r="Z2501" s="286">
        <v>5.1839594999999999E-6</v>
      </c>
      <c r="AA2501" s="219">
        <v>0</v>
      </c>
      <c r="AB2501" s="219">
        <v>0</v>
      </c>
      <c r="AC2501"/>
      <c r="AD2501" s="227">
        <f t="shared" si="618"/>
        <v>1.3944466000000001E-2</v>
      </c>
      <c r="AE2501" s="227">
        <f t="shared" si="619"/>
        <v>8.5524971788E-3</v>
      </c>
      <c r="AF2501" s="227">
        <f t="shared" si="620"/>
        <v>7.6670797839999997E-3</v>
      </c>
      <c r="AG2501" s="227">
        <f t="shared" si="621"/>
        <v>7.6722637434999998E-3</v>
      </c>
      <c r="AH2501" s="227">
        <f t="shared" si="622"/>
        <v>1.6487008468999999E-3</v>
      </c>
      <c r="AI2501"/>
      <c r="AJ2501">
        <v>3.3585455999999998</v>
      </c>
      <c r="AK2501" s="155">
        <v>1.5811804</v>
      </c>
      <c r="AL2501" s="155">
        <v>2.6815143999999999E-2</v>
      </c>
      <c r="AM2501" s="155">
        <v>0</v>
      </c>
      <c r="AN2501" s="155">
        <v>4.2138873E-3</v>
      </c>
      <c r="AO2501" s="155">
        <v>0.86430127000000001</v>
      </c>
      <c r="AP2501" s="155">
        <v>0.88203485000000004</v>
      </c>
      <c r="AQ2501"/>
      <c r="AR2501" s="156">
        <v>3.7171941000000001E-3</v>
      </c>
      <c r="AS2501" s="156">
        <v>3.5521595000000002E-3</v>
      </c>
      <c r="AT2501" s="156">
        <v>1.114958E-4</v>
      </c>
      <c r="AU2501" s="156">
        <v>5.3538753000000001E-5</v>
      </c>
      <c r="AV2501" s="282">
        <f t="shared" si="615"/>
        <v>2.1295920780845002E-7</v>
      </c>
      <c r="AW2501" s="282">
        <f t="shared" si="616"/>
        <v>4.1233653260013803E-10</v>
      </c>
      <c r="AX2501" s="283">
        <f t="shared" si="617"/>
        <v>7.4984247642099992E-3</v>
      </c>
      <c r="AY2501" s="157">
        <v>8.6359217999999996E-8</v>
      </c>
      <c r="AZ2501" s="157">
        <v>2.6057009999999999E-10</v>
      </c>
      <c r="BA2501" s="157">
        <v>7.1189999000000007E-15</v>
      </c>
      <c r="BB2501" s="157">
        <v>0</v>
      </c>
      <c r="BC2501" s="157">
        <v>0</v>
      </c>
      <c r="BD2501" s="157">
        <v>3.0314798E-11</v>
      </c>
      <c r="BE2501" s="157">
        <v>1.2655724000000001E-7</v>
      </c>
      <c r="BF2501" s="157">
        <v>4.9540323000000002E-12</v>
      </c>
      <c r="BG2501" s="157">
        <v>1.4678795000000001E-10</v>
      </c>
      <c r="BH2501" s="157">
        <v>0</v>
      </c>
      <c r="BI2501" s="157">
        <v>0</v>
      </c>
      <c r="BJ2501" s="157">
        <v>1.7035648E-14</v>
      </c>
      <c r="BK2501" s="157">
        <v>2.2618671999999998E-16</v>
      </c>
      <c r="BL2501" s="157">
        <v>6.9465518000000001E-17</v>
      </c>
      <c r="BM2501" s="157">
        <v>7.2331544999999999E-13</v>
      </c>
      <c r="BN2501" s="157">
        <v>1.1711695E-11</v>
      </c>
      <c r="BO2501" s="157">
        <v>0</v>
      </c>
      <c r="BP2501" s="157">
        <v>8.3896421000000001E-7</v>
      </c>
      <c r="BQ2501" s="157">
        <v>7.4975857999999996E-3</v>
      </c>
      <c r="BR2501" s="157">
        <v>0</v>
      </c>
      <c r="BS2501" s="157">
        <v>0</v>
      </c>
      <c r="BT2501" s="157">
        <v>0</v>
      </c>
      <c r="BU2501"/>
      <c r="BV2501" s="155">
        <v>6.9889463999999999E-6</v>
      </c>
      <c r="BW2501" s="155">
        <v>1.0194783999999999E-6</v>
      </c>
      <c r="BX2501" s="155">
        <v>2.5920579999999998E-6</v>
      </c>
      <c r="BY2501" s="155">
        <v>4.5312392000000003E-9</v>
      </c>
      <c r="BZ2501" s="155">
        <v>1.2121602000000001E-6</v>
      </c>
      <c r="CA2501" s="155">
        <v>1.4704362E-8</v>
      </c>
      <c r="CB2501" s="155">
        <v>0</v>
      </c>
      <c r="CC2501" s="155">
        <v>2.2318057E-8</v>
      </c>
      <c r="CD2501" s="155">
        <v>5.8895302000000001E-9</v>
      </c>
      <c r="CE2501" s="155">
        <v>2.1503965000000001E-8</v>
      </c>
      <c r="CF2501" s="155">
        <v>0</v>
      </c>
      <c r="CG2501" s="155">
        <v>0</v>
      </c>
      <c r="CH2501" s="155">
        <v>0</v>
      </c>
      <c r="CI2501" s="155">
        <v>1.4651345E-7</v>
      </c>
      <c r="CJ2501" s="155">
        <v>1.9497890999999998E-6</v>
      </c>
      <c r="CK2501" s="155">
        <v>4.2856964000000001E-15</v>
      </c>
      <c r="CL2501" s="155">
        <v>0</v>
      </c>
      <c r="CM2501"/>
      <c r="CN2501" s="284">
        <v>0</v>
      </c>
      <c r="CO2501" s="284">
        <v>9.2888370999999997E-2</v>
      </c>
      <c r="CP2501" s="285">
        <v>4.6781741000000003E-4</v>
      </c>
      <c r="CQ2501" s="284">
        <v>7.0088476999999999E-4</v>
      </c>
      <c r="CR2501" s="284">
        <v>7.7214107000000003E-12</v>
      </c>
      <c r="CS2501" s="284">
        <v>9.1421319000000003E-10</v>
      </c>
      <c r="CT2501" s="284">
        <v>4.2658014999999998E-5</v>
      </c>
      <c r="CU2501" s="284">
        <v>2.0020853999999999E-4</v>
      </c>
      <c r="CV2501" s="284">
        <v>0</v>
      </c>
      <c r="CW2501" s="284">
        <v>5.1711379000000002E-6</v>
      </c>
      <c r="CX2501"/>
      <c r="CY2501"/>
      <c r="CZ2501"/>
      <c r="DA2501"/>
    </row>
    <row r="2502" spans="1:105" ht="14.4">
      <c r="A2502" t="s">
        <v>3678</v>
      </c>
      <c r="B2502" s="150" t="s">
        <v>1274</v>
      </c>
      <c r="C2502" s="151" t="str">
        <f t="shared" si="624"/>
        <v>P.030.11.400</v>
      </c>
      <c r="D2502" t="s">
        <v>1430</v>
      </c>
      <c r="E2502" s="150" t="s">
        <v>352</v>
      </c>
      <c r="F2502" s="153" t="str">
        <f t="shared" si="625"/>
        <v>Alkali metal hydroxides (n=4, std=0.0038)</v>
      </c>
      <c r="G2502" s="154">
        <f t="shared" si="623"/>
        <v>0.73266120000000001</v>
      </c>
      <c r="H2502"/>
      <c r="I2502"/>
      <c r="J2502" s="227">
        <f t="shared" si="626"/>
        <v>0.15281924391649998</v>
      </c>
      <c r="K2502"/>
      <c r="L2502" s="280">
        <f t="shared" si="627"/>
        <v>1.2519766554999999E-2</v>
      </c>
      <c r="M2502" s="280">
        <f t="shared" si="628"/>
        <v>2.4429362091499998E-2</v>
      </c>
      <c r="N2502" s="281">
        <f t="shared" si="629"/>
        <v>5.9709352700000008E-3</v>
      </c>
      <c r="O2502" s="280">
        <v>0.10989918</v>
      </c>
      <c r="P2502" s="286">
        <v>1.8728373E-2</v>
      </c>
      <c r="Q2502" s="219">
        <v>5.6049131E-3</v>
      </c>
      <c r="R2502" s="219">
        <v>2.2057728999999998E-3</v>
      </c>
      <c r="S2502" s="219">
        <v>9.6626447000000004E-3</v>
      </c>
      <c r="T2502" s="286">
        <v>1.5040064999999999E-5</v>
      </c>
      <c r="U2502" s="219">
        <v>6.3630888999999995E-4</v>
      </c>
      <c r="V2502" s="286">
        <v>9.0738702999999994E-5</v>
      </c>
      <c r="W2502" s="219">
        <v>1.2606877E-4</v>
      </c>
      <c r="X2502" s="219">
        <v>0</v>
      </c>
      <c r="Y2502" s="219">
        <v>5.8448665000000004E-3</v>
      </c>
      <c r="Z2502" s="286">
        <v>5.3372884999999999E-6</v>
      </c>
      <c r="AA2502" s="219">
        <v>0</v>
      </c>
      <c r="AB2502" s="286">
        <v>0</v>
      </c>
      <c r="AC2502"/>
      <c r="AD2502" s="227">
        <f t="shared" si="618"/>
        <v>0.10989918</v>
      </c>
      <c r="AE2502" s="227">
        <f t="shared" si="619"/>
        <v>3.6943791358000001E-2</v>
      </c>
      <c r="AF2502" s="227">
        <f t="shared" si="620"/>
        <v>2.4424024802999999E-2</v>
      </c>
      <c r="AG2502" s="227">
        <f t="shared" si="621"/>
        <v>2.4429362091499998E-2</v>
      </c>
      <c r="AH2502" s="227">
        <f t="shared" si="622"/>
        <v>5.9709352700000008E-3</v>
      </c>
      <c r="AI2502"/>
      <c r="AJ2502">
        <v>5.1831950999999998</v>
      </c>
      <c r="AK2502" s="155">
        <v>3.9438233999999999</v>
      </c>
      <c r="AL2502" s="155">
        <v>0.69170770000000004</v>
      </c>
      <c r="AM2502" s="155">
        <v>0</v>
      </c>
      <c r="AN2502" s="155">
        <v>0.12834263000000001</v>
      </c>
      <c r="AO2502" s="155">
        <v>0.28101232999999998</v>
      </c>
      <c r="AP2502" s="155">
        <v>0.13830903</v>
      </c>
      <c r="AQ2502"/>
      <c r="AR2502" s="156">
        <v>1.7983283999999999E-2</v>
      </c>
      <c r="AS2502" s="156">
        <v>1.7112777999999999E-2</v>
      </c>
      <c r="AT2502" s="156">
        <v>6.6694248000000005E-4</v>
      </c>
      <c r="AU2502" s="156">
        <v>2.0356408E-4</v>
      </c>
      <c r="AV2502" s="282">
        <f t="shared" si="615"/>
        <v>1.0259459056029998E-6</v>
      </c>
      <c r="AW2502" s="282">
        <f t="shared" si="616"/>
        <v>2.4665032483642995E-9</v>
      </c>
      <c r="AX2502" s="283">
        <f t="shared" si="617"/>
        <v>2.8510374921E-2</v>
      </c>
      <c r="AY2502" s="157">
        <v>6.7998642999999996E-7</v>
      </c>
      <c r="AZ2502" s="157">
        <v>2.0516868999999998E-9</v>
      </c>
      <c r="BA2502" s="157">
        <v>5.6054834999999999E-14</v>
      </c>
      <c r="BB2502" s="157">
        <v>2.9716900000000002E-11</v>
      </c>
      <c r="BC2502" s="157">
        <v>0</v>
      </c>
      <c r="BD2502" s="157">
        <v>8.0062374000000006E-11</v>
      </c>
      <c r="BE2502" s="157">
        <v>3.4560376000000001E-7</v>
      </c>
      <c r="BF2502" s="157">
        <v>1.6265789999999999E-11</v>
      </c>
      <c r="BG2502" s="157">
        <v>3.9813091000000002E-10</v>
      </c>
      <c r="BH2502" s="157">
        <v>0</v>
      </c>
      <c r="BI2502" s="157">
        <v>0</v>
      </c>
      <c r="BJ2502" s="157">
        <v>3.6232948000000002E-13</v>
      </c>
      <c r="BK2502" s="157">
        <v>5.7171478E-16</v>
      </c>
      <c r="BL2502" s="157">
        <v>6.9233452000000003E-16</v>
      </c>
      <c r="BM2502" s="157">
        <v>5.9874319000000001E-11</v>
      </c>
      <c r="BN2502" s="157">
        <v>1.8606201000000001E-10</v>
      </c>
      <c r="BO2502" s="157">
        <v>0</v>
      </c>
      <c r="BP2502" s="157">
        <v>1.2951921E-5</v>
      </c>
      <c r="BQ2502" s="157">
        <v>2.8497423000000001E-2</v>
      </c>
      <c r="BR2502" s="157">
        <v>0</v>
      </c>
      <c r="BS2502" s="157">
        <v>0</v>
      </c>
      <c r="BT2502" s="157">
        <v>0</v>
      </c>
      <c r="BU2502"/>
      <c r="BV2502" s="155">
        <v>4.0977058000000003E-5</v>
      </c>
      <c r="BW2502" s="155">
        <v>2.7524570000000002E-6</v>
      </c>
      <c r="BX2502" s="155">
        <v>2.0428538999999999E-5</v>
      </c>
      <c r="BY2502" s="155">
        <v>1.1542965E-8</v>
      </c>
      <c r="BZ2502" s="155">
        <v>1.0978977999999999E-5</v>
      </c>
      <c r="CA2502" s="155">
        <v>1.498812E-8</v>
      </c>
      <c r="CB2502" s="155">
        <v>0</v>
      </c>
      <c r="CC2502" s="155">
        <v>2.2748740000000001E-8</v>
      </c>
      <c r="CD2502" s="155">
        <v>5.1000071E-8</v>
      </c>
      <c r="CE2502" s="155">
        <v>4.2655982000000001E-7</v>
      </c>
      <c r="CF2502" s="155">
        <v>0</v>
      </c>
      <c r="CG2502" s="155">
        <v>0</v>
      </c>
      <c r="CH2502" s="155">
        <v>5.4336342000000001E-8</v>
      </c>
      <c r="CI2502" s="155">
        <v>5.9895261999999997E-7</v>
      </c>
      <c r="CJ2502" s="155">
        <v>5.6369547999999999E-6</v>
      </c>
      <c r="CK2502" s="155">
        <v>1.2841518999999999E-13</v>
      </c>
      <c r="CL2502" s="155">
        <v>0</v>
      </c>
      <c r="CM2502"/>
      <c r="CN2502" s="284">
        <v>4.5991021000000001E-8</v>
      </c>
      <c r="CO2502" s="284">
        <v>0.73253568999999996</v>
      </c>
      <c r="CP2502" s="285">
        <v>7.8722185000000002E-4</v>
      </c>
      <c r="CQ2502" s="284">
        <v>1.8867207E-3</v>
      </c>
      <c r="CR2502" s="284">
        <v>1.6604384999999999E-10</v>
      </c>
      <c r="CS2502" s="284">
        <v>1.9300278E-8</v>
      </c>
      <c r="CT2502" s="284">
        <v>1.2184591000000001E-4</v>
      </c>
      <c r="CU2502" s="284">
        <v>7.3818503999999998E-4</v>
      </c>
      <c r="CV2502" s="284">
        <v>0</v>
      </c>
      <c r="CW2502" s="284">
        <v>5.2709279999999997E-6</v>
      </c>
      <c r="CX2502"/>
      <c r="CY2502"/>
      <c r="CZ2502"/>
      <c r="DA2502"/>
    </row>
    <row r="2503" spans="1:105" ht="14.4">
      <c r="A2503" t="s">
        <v>3679</v>
      </c>
      <c r="B2503" s="150" t="s">
        <v>1274</v>
      </c>
      <c r="C2503" s="151" t="str">
        <f t="shared" si="624"/>
        <v>P.030.11.500</v>
      </c>
      <c r="D2503" t="s">
        <v>1430</v>
      </c>
      <c r="E2503" s="150" t="s">
        <v>352</v>
      </c>
      <c r="F2503" s="153" t="str">
        <f t="shared" si="625"/>
        <v>Alkali metal hypochlorites (n=2, std=0.018)</v>
      </c>
      <c r="G2503" s="154">
        <f t="shared" si="623"/>
        <v>0.78</v>
      </c>
      <c r="H2503"/>
      <c r="I2503"/>
      <c r="J2503" s="227">
        <f t="shared" si="626"/>
        <v>0.16821968125179138</v>
      </c>
      <c r="K2503"/>
      <c r="L2503" s="280">
        <f t="shared" si="627"/>
        <v>1.7760642752006998E-2</v>
      </c>
      <c r="M2503" s="280">
        <f t="shared" si="628"/>
        <v>3.345903849978437E-2</v>
      </c>
      <c r="N2503" s="281">
        <f t="shared" si="629"/>
        <v>0</v>
      </c>
      <c r="O2503" s="280">
        <v>0.11700000000000001</v>
      </c>
      <c r="P2503" s="219">
        <v>3.0365145E-2</v>
      </c>
      <c r="Q2503" s="219">
        <v>3.0938933E-3</v>
      </c>
      <c r="R2503" s="219">
        <v>7.550244E-4</v>
      </c>
      <c r="S2503" s="219">
        <v>1.7005607999999998E-2</v>
      </c>
      <c r="T2503" s="219">
        <v>0</v>
      </c>
      <c r="U2503" s="286">
        <v>1.0352007E-8</v>
      </c>
      <c r="V2503" s="286">
        <v>1.9978437000000001E-10</v>
      </c>
      <c r="W2503" s="219">
        <v>0</v>
      </c>
      <c r="X2503" s="286">
        <v>0</v>
      </c>
      <c r="Y2503" s="219">
        <v>0</v>
      </c>
      <c r="Z2503" s="286">
        <v>0</v>
      </c>
      <c r="AA2503" s="286">
        <v>0</v>
      </c>
      <c r="AB2503" s="219">
        <v>0</v>
      </c>
      <c r="AC2503"/>
      <c r="AD2503" s="227">
        <f t="shared" si="618"/>
        <v>0.11700000000000001</v>
      </c>
      <c r="AE2503" s="227">
        <f t="shared" si="619"/>
        <v>5.1219681251791369E-2</v>
      </c>
      <c r="AF2503" s="227">
        <f t="shared" si="620"/>
        <v>3.345903849978437E-2</v>
      </c>
      <c r="AG2503" s="227">
        <f t="shared" si="621"/>
        <v>3.345903849978437E-2</v>
      </c>
      <c r="AH2503" s="227">
        <f t="shared" si="622"/>
        <v>0</v>
      </c>
      <c r="AI2503"/>
      <c r="AJ2503">
        <v>0</v>
      </c>
      <c r="AK2503" s="155">
        <v>0</v>
      </c>
      <c r="AL2503" s="155">
        <v>0</v>
      </c>
      <c r="AM2503" s="155">
        <v>0</v>
      </c>
      <c r="AN2503" s="155">
        <v>0</v>
      </c>
      <c r="AO2503" s="155">
        <v>0</v>
      </c>
      <c r="AP2503" s="155">
        <v>0</v>
      </c>
      <c r="AQ2503"/>
      <c r="AR2503" s="156">
        <v>2.2038157999999999E-2</v>
      </c>
      <c r="AS2503" s="156">
        <v>2.1272406000000001E-2</v>
      </c>
      <c r="AT2503" s="156">
        <v>7.6575221E-4</v>
      </c>
      <c r="AU2503" s="156">
        <v>0</v>
      </c>
      <c r="AV2503" s="282">
        <f t="shared" si="615"/>
        <v>1.27532409E-6</v>
      </c>
      <c r="AW2503" s="282">
        <f t="shared" si="616"/>
        <v>2.8319238700000004E-9</v>
      </c>
      <c r="AX2503" s="283">
        <f t="shared" si="617"/>
        <v>0</v>
      </c>
      <c r="AY2503" s="157">
        <v>7.2384E-7</v>
      </c>
      <c r="AZ2503" s="157">
        <v>2.1839999999999999E-9</v>
      </c>
      <c r="BA2503" s="157">
        <v>5.967E-14</v>
      </c>
      <c r="BB2503" s="157">
        <v>0</v>
      </c>
      <c r="BC2503" s="157">
        <v>0</v>
      </c>
      <c r="BD2503" s="157">
        <v>2.4090000000000001E-11</v>
      </c>
      <c r="BE2503" s="157">
        <v>5.5145999999999999E-7</v>
      </c>
      <c r="BF2503" s="157">
        <v>5.5041999999999999E-12</v>
      </c>
      <c r="BG2503" s="157">
        <v>6.4236000000000004E-10</v>
      </c>
      <c r="BH2503" s="157">
        <v>0</v>
      </c>
      <c r="BI2503" s="157">
        <v>0</v>
      </c>
      <c r="BJ2503" s="157">
        <v>0</v>
      </c>
      <c r="BK2503" s="157">
        <v>0</v>
      </c>
      <c r="BL2503" s="157">
        <v>0</v>
      </c>
      <c r="BM2503" s="157">
        <v>0</v>
      </c>
      <c r="BN2503" s="157">
        <v>0</v>
      </c>
      <c r="BO2503" s="157">
        <v>0</v>
      </c>
      <c r="BP2503" s="157">
        <v>0</v>
      </c>
      <c r="BQ2503" s="157">
        <v>0</v>
      </c>
      <c r="BR2503" s="157">
        <v>0</v>
      </c>
      <c r="BS2503" s="157">
        <v>0</v>
      </c>
      <c r="BT2503" s="157">
        <v>0</v>
      </c>
      <c r="BU2503"/>
      <c r="BV2503" s="155">
        <v>4.5611841999999997E-5</v>
      </c>
      <c r="BW2503" s="155">
        <v>4.4286239000000001E-6</v>
      </c>
      <c r="BX2503" s="155">
        <v>2.1748470000000002E-5</v>
      </c>
      <c r="BY2503" s="155">
        <v>2.3402099000000001E-14</v>
      </c>
      <c r="BZ2503" s="155">
        <v>1.9002938000000001E-5</v>
      </c>
      <c r="CA2503" s="155">
        <v>0</v>
      </c>
      <c r="CB2503" s="155">
        <v>0</v>
      </c>
      <c r="CC2503" s="155">
        <v>0</v>
      </c>
      <c r="CD2503" s="155">
        <v>0</v>
      </c>
      <c r="CE2503" s="155">
        <v>6.8499835000000003E-12</v>
      </c>
      <c r="CF2503" s="155">
        <v>0</v>
      </c>
      <c r="CG2503" s="155">
        <v>0</v>
      </c>
      <c r="CH2503" s="155">
        <v>0</v>
      </c>
      <c r="CI2503" s="155">
        <v>4.3180298E-7</v>
      </c>
      <c r="CJ2503" s="155">
        <v>0</v>
      </c>
      <c r="CK2503" s="155">
        <v>0</v>
      </c>
      <c r="CL2503" s="155">
        <v>0</v>
      </c>
      <c r="CM2503"/>
      <c r="CN2503" s="284">
        <v>0</v>
      </c>
      <c r="CO2503" s="284">
        <v>0.78</v>
      </c>
      <c r="CP2503" s="285">
        <v>6.5663718999999995E-4</v>
      </c>
      <c r="CQ2503" s="284">
        <v>3.0300000000000001E-3</v>
      </c>
      <c r="CR2503" s="284">
        <v>0</v>
      </c>
      <c r="CS2503" s="284">
        <v>0</v>
      </c>
      <c r="CT2503" s="284">
        <v>1.8516663000000001E-4</v>
      </c>
      <c r="CU2503" s="284">
        <v>0</v>
      </c>
      <c r="CV2503" s="284">
        <v>0</v>
      </c>
      <c r="CW2503" s="284">
        <v>0</v>
      </c>
      <c r="CX2503"/>
      <c r="CY2503"/>
      <c r="CZ2503"/>
      <c r="DA2503"/>
    </row>
    <row r="2504" spans="1:105" ht="14.4">
      <c r="A2504" t="s">
        <v>3680</v>
      </c>
      <c r="B2504" s="150" t="s">
        <v>1274</v>
      </c>
      <c r="C2504" s="151" t="str">
        <f t="shared" si="624"/>
        <v>P.030.11.600</v>
      </c>
      <c r="D2504" t="s">
        <v>1430</v>
      </c>
      <c r="E2504" s="150" t="s">
        <v>352</v>
      </c>
      <c r="F2504" s="153" t="str">
        <f t="shared" si="625"/>
        <v>Alkali metal silicates (n=2, std=0.13)</v>
      </c>
      <c r="G2504" s="154">
        <f t="shared" si="623"/>
        <v>2.3793565333333335</v>
      </c>
      <c r="H2504"/>
      <c r="I2504"/>
      <c r="J2504" s="227">
        <f t="shared" si="626"/>
        <v>0.40071795840890001</v>
      </c>
      <c r="K2504"/>
      <c r="L2504" s="280">
        <f t="shared" si="627"/>
        <v>1.6850918919999999E-2</v>
      </c>
      <c r="M2504" s="280">
        <f t="shared" si="628"/>
        <v>2.2928682008899998E-2</v>
      </c>
      <c r="N2504" s="281">
        <f t="shared" si="629"/>
        <v>4.0348774799999999E-3</v>
      </c>
      <c r="O2504" s="280">
        <v>0.35690348</v>
      </c>
      <c r="P2504" s="286">
        <v>8.2277146999999995E-3</v>
      </c>
      <c r="Q2504" s="219">
        <v>1.3473934E-2</v>
      </c>
      <c r="R2504" s="219">
        <v>1.4672899999999999E-2</v>
      </c>
      <c r="S2504" s="219">
        <v>1.7814783000000001E-3</v>
      </c>
      <c r="T2504" s="286">
        <v>2.1202754000000001E-4</v>
      </c>
      <c r="U2504" s="219">
        <v>1.8451308000000001E-4</v>
      </c>
      <c r="V2504" s="219">
        <v>1.2177988E-3</v>
      </c>
      <c r="W2504" s="219">
        <v>9.8516278000000007E-4</v>
      </c>
      <c r="X2504" s="219">
        <v>0</v>
      </c>
      <c r="Y2504" s="219">
        <v>3.0497147E-3</v>
      </c>
      <c r="Z2504" s="286">
        <v>9.2345089000000008E-6</v>
      </c>
      <c r="AA2504" s="286">
        <v>0</v>
      </c>
      <c r="AB2504" s="286">
        <v>0</v>
      </c>
      <c r="AC2504"/>
      <c r="AD2504" s="227">
        <f t="shared" si="618"/>
        <v>0.35690348</v>
      </c>
      <c r="AE2504" s="227">
        <f t="shared" si="619"/>
        <v>3.9770366419999995E-2</v>
      </c>
      <c r="AF2504" s="227">
        <f t="shared" si="620"/>
        <v>2.2919447499999999E-2</v>
      </c>
      <c r="AG2504" s="227">
        <f t="shared" si="621"/>
        <v>2.2928682008900001E-2</v>
      </c>
      <c r="AH2504" s="227">
        <f t="shared" si="622"/>
        <v>4.0348774799999999E-3</v>
      </c>
      <c r="AI2504"/>
      <c r="AJ2504">
        <v>35.295451</v>
      </c>
      <c r="AK2504" s="155">
        <v>34.750577</v>
      </c>
      <c r="AL2504" s="155">
        <v>0.37884654000000001</v>
      </c>
      <c r="AM2504" s="155">
        <v>0</v>
      </c>
      <c r="AN2504" s="155">
        <v>0</v>
      </c>
      <c r="AO2504" s="155">
        <v>9.2803377000000006E-2</v>
      </c>
      <c r="AP2504" s="155">
        <v>7.3224264999999997E-2</v>
      </c>
      <c r="AQ2504"/>
      <c r="AR2504" s="156">
        <v>4.4149799000000003E-2</v>
      </c>
      <c r="AS2504" s="156">
        <v>3.9799335999999998E-2</v>
      </c>
      <c r="AT2504" s="156">
        <v>1.8728486000000001E-3</v>
      </c>
      <c r="AU2504" s="156">
        <v>2.4776147999999998E-3</v>
      </c>
      <c r="AV2504" s="282">
        <f t="shared" si="615"/>
        <v>2.3860512663819999E-6</v>
      </c>
      <c r="AW2504" s="282">
        <f t="shared" si="616"/>
        <v>6.9262153903846998E-9</v>
      </c>
      <c r="AX2504" s="283">
        <f t="shared" si="617"/>
        <v>0.34700487132000002</v>
      </c>
      <c r="AY2504" s="157">
        <v>2.2080428000000001E-6</v>
      </c>
      <c r="AZ2504" s="157">
        <v>6.6621981999999998E-9</v>
      </c>
      <c r="BA2504" s="157">
        <v>1.8202076999999999E-13</v>
      </c>
      <c r="BB2504" s="157">
        <v>0</v>
      </c>
      <c r="BC2504" s="157">
        <v>0</v>
      </c>
      <c r="BD2504" s="157">
        <v>3.9319536000000001E-10</v>
      </c>
      <c r="BE2504" s="157">
        <v>1.7736703000000001E-7</v>
      </c>
      <c r="BF2504" s="157">
        <v>8.9667720999999995E-11</v>
      </c>
      <c r="BG2504" s="157">
        <v>1.7405334E-10</v>
      </c>
      <c r="BH2504" s="157">
        <v>0</v>
      </c>
      <c r="BI2504" s="157">
        <v>0</v>
      </c>
      <c r="BJ2504" s="157">
        <v>1.0516263E-13</v>
      </c>
      <c r="BK2504" s="157">
        <v>7.3303104999999997E-15</v>
      </c>
      <c r="BL2504" s="157">
        <v>1.6156741999999999E-15</v>
      </c>
      <c r="BM2504" s="157">
        <v>2.9239211999999998E-11</v>
      </c>
      <c r="BN2504" s="157">
        <v>2.1900180999999999E-10</v>
      </c>
      <c r="BO2504" s="157">
        <v>0</v>
      </c>
      <c r="BP2504" s="157">
        <v>5.7771320000000002E-5</v>
      </c>
      <c r="BQ2504" s="157">
        <v>0.34694710000000001</v>
      </c>
      <c r="BR2504" s="157">
        <v>0</v>
      </c>
      <c r="BS2504" s="157">
        <v>0</v>
      </c>
      <c r="BT2504" s="157">
        <v>0</v>
      </c>
      <c r="BU2504"/>
      <c r="BV2504" s="155">
        <v>1.1646562000000001E-4</v>
      </c>
      <c r="BW2504" s="155">
        <v>1.1999762999999999E-6</v>
      </c>
      <c r="BX2504" s="155">
        <v>6.6342772999999997E-5</v>
      </c>
      <c r="BY2504" s="155">
        <v>1.4967906000000001E-7</v>
      </c>
      <c r="BZ2504" s="155">
        <v>2.5830275999999998E-6</v>
      </c>
      <c r="CA2504" s="155">
        <v>0</v>
      </c>
      <c r="CB2504" s="155">
        <v>0</v>
      </c>
      <c r="CC2504" s="155">
        <v>0</v>
      </c>
      <c r="CD2504" s="155">
        <v>2.9478429999999998E-7</v>
      </c>
      <c r="CE2504" s="155">
        <v>1.8524485E-7</v>
      </c>
      <c r="CF2504" s="155">
        <v>0</v>
      </c>
      <c r="CG2504" s="155">
        <v>0</v>
      </c>
      <c r="CH2504" s="155">
        <v>0</v>
      </c>
      <c r="CI2504" s="155">
        <v>2.8826986999999999E-6</v>
      </c>
      <c r="CJ2504" s="155">
        <v>4.2827410000000003E-5</v>
      </c>
      <c r="CK2504" s="155">
        <v>2.1049097E-11</v>
      </c>
      <c r="CL2504" s="155">
        <v>0</v>
      </c>
      <c r="CM2504"/>
      <c r="CN2504" s="284">
        <v>0</v>
      </c>
      <c r="CO2504" s="284">
        <v>2.3793565000000001</v>
      </c>
      <c r="CP2504" s="285">
        <v>0</v>
      </c>
      <c r="CQ2504" s="284">
        <v>8.2100629999999999E-4</v>
      </c>
      <c r="CR2504" s="284">
        <v>5.0233778000000001E-11</v>
      </c>
      <c r="CS2504" s="284">
        <v>5.8571683999999999E-9</v>
      </c>
      <c r="CT2504" s="284">
        <v>9.4598489999999998E-5</v>
      </c>
      <c r="CU2504" s="284">
        <v>6.1539523000000004E-3</v>
      </c>
      <c r="CV2504" s="284">
        <v>0</v>
      </c>
      <c r="CW2504" s="284">
        <v>0</v>
      </c>
      <c r="CX2504"/>
      <c r="CY2504"/>
      <c r="CZ2504"/>
      <c r="DA2504"/>
    </row>
    <row r="2505" spans="1:105" ht="14.4">
      <c r="A2505" t="s">
        <v>3681</v>
      </c>
      <c r="B2505" s="150" t="s">
        <v>1274</v>
      </c>
      <c r="C2505" s="151" t="str">
        <f t="shared" si="624"/>
        <v>P.030.11.700</v>
      </c>
      <c r="D2505" t="s">
        <v>1430</v>
      </c>
      <c r="E2505" s="150" t="s">
        <v>352</v>
      </c>
      <c r="F2505" s="153" t="str">
        <f t="shared" si="625"/>
        <v>Alkaline earth metal oxides (n=2, std=0.019)</v>
      </c>
      <c r="G2505" s="154">
        <f t="shared" si="623"/>
        <v>1.1231214666666667</v>
      </c>
      <c r="H2505"/>
      <c r="I2505"/>
      <c r="J2505" s="227">
        <f t="shared" si="626"/>
        <v>0.20471451202886926</v>
      </c>
      <c r="K2505"/>
      <c r="L2505" s="280">
        <f t="shared" si="627"/>
        <v>7.3538441120000004E-3</v>
      </c>
      <c r="M2505" s="280">
        <f t="shared" si="628"/>
        <v>2.7597726267860005E-2</v>
      </c>
      <c r="N2505" s="281">
        <f t="shared" si="629"/>
        <v>1.2947216490092454E-3</v>
      </c>
      <c r="O2505" s="280">
        <v>0.16846822</v>
      </c>
      <c r="P2505" s="286">
        <v>2.0619299000000001E-2</v>
      </c>
      <c r="Q2505" s="286">
        <v>5.9348220999999998E-3</v>
      </c>
      <c r="R2505" s="286">
        <v>5.4040650000000004E-3</v>
      </c>
      <c r="S2505" s="219">
        <v>1.7879068E-3</v>
      </c>
      <c r="T2505" s="286">
        <v>3.4342442E-5</v>
      </c>
      <c r="U2505" s="219">
        <v>1.2752987E-4</v>
      </c>
      <c r="V2505" s="219">
        <v>1.0405349E-3</v>
      </c>
      <c r="W2505" s="286">
        <v>4.4726001999999997E-5</v>
      </c>
      <c r="X2505" s="286">
        <v>5.4230716000000001E-7</v>
      </c>
      <c r="Y2505" s="219">
        <v>1.2213691E-3</v>
      </c>
      <c r="Z2505" s="286">
        <v>2.5279606999999999E-6</v>
      </c>
      <c r="AA2505" s="286">
        <v>2.8626547E-5</v>
      </c>
      <c r="AB2505" s="286">
        <v>9.2456768000000006E-15</v>
      </c>
      <c r="AC2505"/>
      <c r="AD2505" s="227">
        <f t="shared" si="618"/>
        <v>0.16846822</v>
      </c>
      <c r="AE2505" s="227">
        <f t="shared" si="619"/>
        <v>3.4948500112E-2</v>
      </c>
      <c r="AF2505" s="227">
        <f t="shared" si="620"/>
        <v>2.7623282547000003E-2</v>
      </c>
      <c r="AG2505" s="227">
        <f t="shared" si="621"/>
        <v>2.7597726267860005E-2</v>
      </c>
      <c r="AH2505" s="227">
        <f t="shared" si="622"/>
        <v>1.2660951020092455E-3</v>
      </c>
      <c r="AI2505"/>
      <c r="AJ2505">
        <v>5.6642447000000002</v>
      </c>
      <c r="AK2505" s="155">
        <v>5.4421273000000001</v>
      </c>
      <c r="AL2505" s="155">
        <v>0.12561876999999999</v>
      </c>
      <c r="AM2505" s="155">
        <v>0</v>
      </c>
      <c r="AN2505" s="155">
        <v>2.0648274000000001E-2</v>
      </c>
      <c r="AO2505" s="155">
        <v>4.9407794999999997E-2</v>
      </c>
      <c r="AP2505" s="155">
        <v>2.6442529999999999E-2</v>
      </c>
      <c r="AQ2505"/>
      <c r="AR2505" s="156">
        <v>2.5458716999999999E-2</v>
      </c>
      <c r="AS2505" s="156">
        <v>2.4104189000000002E-2</v>
      </c>
      <c r="AT2505" s="156">
        <v>9.772607E-4</v>
      </c>
      <c r="AU2505" s="156">
        <v>3.7726725000000001E-4</v>
      </c>
      <c r="AV2505" s="282">
        <f t="shared" si="615"/>
        <v>1.4450952151371232E-6</v>
      </c>
      <c r="AW2505" s="282">
        <f t="shared" si="616"/>
        <v>3.6141298398270902E-9</v>
      </c>
      <c r="AX2505" s="283">
        <f t="shared" si="617"/>
        <v>5.2838550047300002E-2</v>
      </c>
      <c r="AY2505" s="157">
        <v>1.0422567E-6</v>
      </c>
      <c r="AZ2505" s="157">
        <v>3.1447402000000001E-9</v>
      </c>
      <c r="BA2505" s="157">
        <v>8.5918794000000004E-14</v>
      </c>
      <c r="BB2505" s="157">
        <v>1.3063230999999999E-15</v>
      </c>
      <c r="BC2505" s="157">
        <v>0</v>
      </c>
      <c r="BD2505" s="157">
        <v>1.4484859999999999E-10</v>
      </c>
      <c r="BE2505" s="157">
        <v>4.0250517000000002E-7</v>
      </c>
      <c r="BF2505" s="157">
        <v>3.3028991E-11</v>
      </c>
      <c r="BG2505" s="157">
        <v>4.3619456000000002E-10</v>
      </c>
      <c r="BH2505" s="157">
        <v>1.7245665000000001E-17</v>
      </c>
      <c r="BI2505" s="157">
        <v>2.2161276999999999E-19</v>
      </c>
      <c r="BJ2505" s="157">
        <v>7.2659004000000006E-14</v>
      </c>
      <c r="BK2505" s="157">
        <v>6.2513933000000002E-15</v>
      </c>
      <c r="BL2505" s="157">
        <v>1.2421684999999999E-15</v>
      </c>
      <c r="BM2505" s="157">
        <v>7.5447507999999998E-12</v>
      </c>
      <c r="BN2505" s="157">
        <v>1.8095048E-10</v>
      </c>
      <c r="BO2505" s="157">
        <v>1.2490448E-23</v>
      </c>
      <c r="BP2505" s="157">
        <v>4.1340472999999998E-6</v>
      </c>
      <c r="BQ2505" s="157">
        <v>5.2834416000000002E-2</v>
      </c>
      <c r="BR2505" s="157">
        <v>0</v>
      </c>
      <c r="BS2505" s="157">
        <v>0</v>
      </c>
      <c r="BT2505" s="157">
        <v>0</v>
      </c>
      <c r="BU2505"/>
      <c r="BV2505" s="155">
        <v>4.6719711999999999E-5</v>
      </c>
      <c r="BW2505" s="155">
        <v>3.0072707E-6</v>
      </c>
      <c r="BX2505" s="155">
        <v>3.1315607000000001E-5</v>
      </c>
      <c r="BY2505" s="155">
        <v>1.2448398E-7</v>
      </c>
      <c r="BZ2505" s="155">
        <v>4.0769996000000003E-6</v>
      </c>
      <c r="CA2505" s="155">
        <v>2.6884343000000001E-11</v>
      </c>
      <c r="CB2505" s="155">
        <v>4.2910760999999999E-13</v>
      </c>
      <c r="CC2505" s="155">
        <v>4.0489844000000001E-11</v>
      </c>
      <c r="CD2505" s="155">
        <v>5.3395290000000002E-8</v>
      </c>
      <c r="CE2505" s="155">
        <v>1.2798653999999999E-7</v>
      </c>
      <c r="CF2505" s="155">
        <v>0</v>
      </c>
      <c r="CG2505" s="155">
        <v>2.7621031999999998E-20</v>
      </c>
      <c r="CH2505" s="155">
        <v>2.2615993000000002E-16</v>
      </c>
      <c r="CI2505" s="155">
        <v>1.2282254E-6</v>
      </c>
      <c r="CJ2505" s="155">
        <v>6.7856706000000002E-6</v>
      </c>
      <c r="CK2505" s="155">
        <v>5.1100648000000001E-12</v>
      </c>
      <c r="CL2505" s="155">
        <v>0</v>
      </c>
      <c r="CM2505"/>
      <c r="CN2505" s="284">
        <v>1.9142485E-16</v>
      </c>
      <c r="CO2505" s="284">
        <v>1.1231215000000001</v>
      </c>
      <c r="CP2505" s="285">
        <v>1.1140474E-6</v>
      </c>
      <c r="CQ2505" s="284">
        <v>2.0575368999999999E-3</v>
      </c>
      <c r="CR2505" s="284">
        <v>3.3838182E-11</v>
      </c>
      <c r="CS2505" s="284">
        <v>4.0918527999999997E-9</v>
      </c>
      <c r="CT2505" s="284">
        <v>1.7030921E-4</v>
      </c>
      <c r="CU2505" s="284">
        <v>5.2406757999999996E-3</v>
      </c>
      <c r="CV2505" s="284">
        <v>1.1541095E-11</v>
      </c>
      <c r="CW2505" s="284">
        <v>9.4572886999999993E-9</v>
      </c>
      <c r="CX2505"/>
      <c r="CY2505"/>
      <c r="CZ2505"/>
      <c r="DA2505"/>
    </row>
    <row r="2506" spans="1:105" ht="14.4">
      <c r="A2506" t="s">
        <v>3682</v>
      </c>
      <c r="B2506" s="150" t="s">
        <v>1274</v>
      </c>
      <c r="C2506" s="151" t="str">
        <f t="shared" si="624"/>
        <v>P.030.11.800</v>
      </c>
      <c r="D2506" t="s">
        <v>1430</v>
      </c>
      <c r="E2506" s="150" t="s">
        <v>352</v>
      </c>
      <c r="F2506" s="153" t="str">
        <f t="shared" si="625"/>
        <v>Alkanes (n=7, std=0.032)</v>
      </c>
      <c r="G2506" s="154">
        <f t="shared" si="623"/>
        <v>1.8241208000000002</v>
      </c>
      <c r="H2506"/>
      <c r="I2506"/>
      <c r="J2506" s="227">
        <f t="shared" si="626"/>
        <v>0.38216379522432076</v>
      </c>
      <c r="K2506"/>
      <c r="L2506" s="280">
        <f t="shared" si="627"/>
        <v>4.0950558990000004E-2</v>
      </c>
      <c r="M2506" s="280">
        <f t="shared" si="628"/>
        <v>5.9261387283499993E-2</v>
      </c>
      <c r="N2506" s="281">
        <f t="shared" si="629"/>
        <v>8.3337289508207194E-3</v>
      </c>
      <c r="O2506" s="280">
        <v>0.27361812000000002</v>
      </c>
      <c r="P2506" s="286">
        <v>2.5366972000000002E-2</v>
      </c>
      <c r="Q2506" s="219">
        <v>2.6071420000000001E-2</v>
      </c>
      <c r="R2506" s="219">
        <v>3.7186410000000003E-2</v>
      </c>
      <c r="S2506" s="219">
        <v>3.2140488E-3</v>
      </c>
      <c r="T2506" s="219">
        <v>1.1598671000000001E-4</v>
      </c>
      <c r="U2506" s="219">
        <v>4.3411348E-4</v>
      </c>
      <c r="V2506" s="219">
        <v>7.7684427999999998E-3</v>
      </c>
      <c r="W2506" s="219">
        <v>2.0124355000000001E-4</v>
      </c>
      <c r="X2506" s="286">
        <v>4.8139488000000003E-5</v>
      </c>
      <c r="Y2506" s="219">
        <v>4.7608151999999999E-3</v>
      </c>
      <c r="Z2506" s="286">
        <v>6.4129954999999996E-6</v>
      </c>
      <c r="AA2506" s="219">
        <v>3.3716701999999999E-3</v>
      </c>
      <c r="AB2506" s="286">
        <v>8.2071967000000003E-13</v>
      </c>
      <c r="AC2506"/>
      <c r="AD2506" s="227">
        <f t="shared" si="618"/>
        <v>0.27361812000000002</v>
      </c>
      <c r="AE2506" s="227">
        <f t="shared" si="619"/>
        <v>0.10015739378999999</v>
      </c>
      <c r="AF2506" s="227">
        <f t="shared" si="620"/>
        <v>6.2578504999999993E-2</v>
      </c>
      <c r="AG2506" s="227">
        <f t="shared" si="621"/>
        <v>5.9261387283499993E-2</v>
      </c>
      <c r="AH2506" s="227">
        <f t="shared" si="622"/>
        <v>4.9620587508207191E-3</v>
      </c>
      <c r="AI2506"/>
      <c r="AJ2506">
        <v>82.315903000000006</v>
      </c>
      <c r="AK2506" s="155">
        <v>81.450664000000003</v>
      </c>
      <c r="AL2506" s="155">
        <v>0.52724652000000005</v>
      </c>
      <c r="AM2506" s="155">
        <v>0</v>
      </c>
      <c r="AN2506" s="155">
        <v>5.2156635999999999E-2</v>
      </c>
      <c r="AO2506" s="155">
        <v>0.22334292</v>
      </c>
      <c r="AP2506" s="155">
        <v>6.2493565000000001E-2</v>
      </c>
      <c r="AQ2506"/>
      <c r="AR2506" s="156">
        <v>4.3860256E-2</v>
      </c>
      <c r="AS2506" s="156">
        <v>3.6352806000000001E-2</v>
      </c>
      <c r="AT2506" s="156">
        <v>1.7084555E-3</v>
      </c>
      <c r="AU2506" s="156">
        <v>5.7989948999999999E-3</v>
      </c>
      <c r="AV2506" s="282">
        <f t="shared" si="615"/>
        <v>2.17942479467861E-6</v>
      </c>
      <c r="AW2506" s="282">
        <f t="shared" si="616"/>
        <v>6.3182527020706004E-9</v>
      </c>
      <c r="AX2506" s="283">
        <f t="shared" si="617"/>
        <v>0.81218416100500002</v>
      </c>
      <c r="AY2506" s="157">
        <v>1.6927832E-6</v>
      </c>
      <c r="AZ2506" s="157">
        <v>5.1075356000000002E-9</v>
      </c>
      <c r="BA2506" s="157">
        <v>1.3954516999999999E-13</v>
      </c>
      <c r="BB2506" s="157">
        <v>1.1595961E-13</v>
      </c>
      <c r="BC2506" s="157">
        <v>0</v>
      </c>
      <c r="BD2506" s="157">
        <v>2.9900239E-9</v>
      </c>
      <c r="BE2506" s="157">
        <v>4.8276511999999995E-7</v>
      </c>
      <c r="BF2506" s="157">
        <v>5.7862834999999999E-10</v>
      </c>
      <c r="BG2506" s="157">
        <v>5.5774519000000004E-10</v>
      </c>
      <c r="BH2506" s="157">
        <v>5.8310459000000003E-11</v>
      </c>
      <c r="BI2506" s="157">
        <v>1.8025292999999999E-15</v>
      </c>
      <c r="BJ2506" s="157">
        <v>2.3032922E-13</v>
      </c>
      <c r="BK2506" s="157">
        <v>1.8928609E-13</v>
      </c>
      <c r="BL2506" s="157">
        <v>3.4540613000000001E-15</v>
      </c>
      <c r="BM2506" s="157">
        <v>9.7119628999999996E-11</v>
      </c>
      <c r="BN2506" s="157">
        <v>7.8921518999999997E-10</v>
      </c>
      <c r="BO2506" s="157">
        <v>1.5468686E-11</v>
      </c>
      <c r="BP2506" s="157">
        <v>1.4391005E-5</v>
      </c>
      <c r="BQ2506" s="157">
        <v>0.81216977000000001</v>
      </c>
      <c r="BR2506" s="157">
        <v>0</v>
      </c>
      <c r="BS2506" s="157">
        <v>0</v>
      </c>
      <c r="BT2506" s="157">
        <v>0</v>
      </c>
      <c r="BU2506"/>
      <c r="BV2506" s="155">
        <v>1.7258472000000001E-4</v>
      </c>
      <c r="BW2506" s="155">
        <v>4.3496153999999998E-6</v>
      </c>
      <c r="BX2506" s="155">
        <v>5.0861329E-5</v>
      </c>
      <c r="BY2506" s="155">
        <v>9.3258895999999995E-7</v>
      </c>
      <c r="BZ2506" s="155">
        <v>5.8594653000000003E-6</v>
      </c>
      <c r="CA2506" s="155">
        <v>8.1312041999999995E-7</v>
      </c>
      <c r="CB2506" s="155">
        <v>1.7036837E-7</v>
      </c>
      <c r="CC2506" s="155">
        <v>1.7944133000000001E-6</v>
      </c>
      <c r="CD2506" s="155">
        <v>1.7643930000000001E-7</v>
      </c>
      <c r="CE2506" s="155">
        <v>3.7274975999999998E-7</v>
      </c>
      <c r="CF2506" s="155">
        <v>0</v>
      </c>
      <c r="CG2506" s="155">
        <v>3.4207025000000001E-8</v>
      </c>
      <c r="CH2506" s="155">
        <v>2.0075750999999999E-14</v>
      </c>
      <c r="CI2506" s="155">
        <v>7.2724725E-6</v>
      </c>
      <c r="CJ2506" s="155">
        <v>9.9947503000000006E-5</v>
      </c>
      <c r="CK2506" s="155">
        <v>4.5204157999999998E-10</v>
      </c>
      <c r="CL2506" s="155">
        <v>0</v>
      </c>
      <c r="CM2506"/>
      <c r="CN2506" s="284">
        <v>1.6992389000000001E-14</v>
      </c>
      <c r="CO2506" s="284">
        <v>1.8241194000000001</v>
      </c>
      <c r="CP2506" s="285">
        <v>3.3422872999999999E-2</v>
      </c>
      <c r="CQ2506" s="284">
        <v>3.0648676E-3</v>
      </c>
      <c r="CR2506" s="284">
        <v>1.0775834E-10</v>
      </c>
      <c r="CS2506" s="284">
        <v>1.2823547000000001E-8</v>
      </c>
      <c r="CT2506" s="284">
        <v>1.9945119000000001E-4</v>
      </c>
      <c r="CU2506" s="284">
        <v>6.4862302999999996E-2</v>
      </c>
      <c r="CV2506" s="284">
        <v>3.9058752000000002E-5</v>
      </c>
      <c r="CW2506" s="284">
        <v>4.0305122000000002E-4</v>
      </c>
      <c r="CX2506"/>
      <c r="CY2506"/>
      <c r="CZ2506"/>
      <c r="DA2506"/>
    </row>
    <row r="2507" spans="1:105" ht="14.4">
      <c r="A2507" t="s">
        <v>3683</v>
      </c>
      <c r="B2507" s="150" t="s">
        <v>1274</v>
      </c>
      <c r="C2507" s="151" t="str">
        <f t="shared" si="624"/>
        <v>P.030.11.900</v>
      </c>
      <c r="D2507" t="s">
        <v>1430</v>
      </c>
      <c r="E2507" s="150" t="s">
        <v>352</v>
      </c>
      <c r="F2507" s="153" t="str">
        <f t="shared" si="625"/>
        <v>Alpha-halocarboxylic acids and derivatives (n=2, std=0.010)</v>
      </c>
      <c r="G2507" s="154">
        <f t="shared" si="623"/>
        <v>1.2406138666666666</v>
      </c>
      <c r="H2507"/>
      <c r="I2507"/>
      <c r="J2507" s="227">
        <f t="shared" si="626"/>
        <v>0.22578143439427772</v>
      </c>
      <c r="K2507"/>
      <c r="L2507" s="280">
        <f t="shared" si="627"/>
        <v>1.3540898945000001E-2</v>
      </c>
      <c r="M2507" s="280">
        <f t="shared" si="628"/>
        <v>2.4288773462049999E-2</v>
      </c>
      <c r="N2507" s="281">
        <f t="shared" si="629"/>
        <v>1.8596819872277455E-3</v>
      </c>
      <c r="O2507" s="280">
        <v>0.18609207999999999</v>
      </c>
      <c r="P2507" s="219">
        <v>1.7935897999999999E-2</v>
      </c>
      <c r="Q2507" s="286">
        <v>5.8470214000000001E-3</v>
      </c>
      <c r="R2507" s="286">
        <v>5.6559054999999999E-3</v>
      </c>
      <c r="S2507" s="219">
        <v>7.7228790000000002E-3</v>
      </c>
      <c r="T2507" s="286">
        <v>7.3888822000000003E-5</v>
      </c>
      <c r="U2507" s="286">
        <v>8.8225622999999994E-5</v>
      </c>
      <c r="V2507" s="219">
        <v>5.0212414000000004E-4</v>
      </c>
      <c r="W2507" s="286">
        <v>1.6222858999999999E-4</v>
      </c>
      <c r="X2507" s="286">
        <v>5.5989235000000002E-7</v>
      </c>
      <c r="Y2507" s="219">
        <v>1.6974518000000001E-3</v>
      </c>
      <c r="Z2507" s="286">
        <v>3.1700296999999999E-6</v>
      </c>
      <c r="AA2507" s="286">
        <v>1.5972182E-9</v>
      </c>
      <c r="AB2507" s="286">
        <v>9.5454829000000001E-15</v>
      </c>
      <c r="AC2507"/>
      <c r="AD2507" s="227">
        <f t="shared" si="618"/>
        <v>0.18609207999999999</v>
      </c>
      <c r="AE2507" s="227">
        <f t="shared" si="619"/>
        <v>3.7825942484999993E-2</v>
      </c>
      <c r="AF2507" s="227">
        <f t="shared" si="620"/>
        <v>2.42850451372182E-2</v>
      </c>
      <c r="AG2507" s="227">
        <f t="shared" si="621"/>
        <v>2.4288773462049999E-2</v>
      </c>
      <c r="AH2507" s="227">
        <f t="shared" si="622"/>
        <v>1.8596803900095455E-3</v>
      </c>
      <c r="AI2507"/>
      <c r="AJ2507">
        <v>20.524114999999998</v>
      </c>
      <c r="AK2507" s="155">
        <v>18.416618</v>
      </c>
      <c r="AL2507" s="155">
        <v>0.22005015</v>
      </c>
      <c r="AM2507" s="155">
        <v>0</v>
      </c>
      <c r="AN2507" s="155">
        <v>6.5486201999999993E-2</v>
      </c>
      <c r="AO2507" s="155">
        <v>6.8671126999999998E-2</v>
      </c>
      <c r="AP2507" s="155">
        <v>1.7532896</v>
      </c>
      <c r="AQ2507"/>
      <c r="AR2507" s="156">
        <v>2.7358568999999999E-2</v>
      </c>
      <c r="AS2507" s="156">
        <v>2.4994557000000001E-2</v>
      </c>
      <c r="AT2507" s="156">
        <v>1.0586405E-3</v>
      </c>
      <c r="AU2507" s="156">
        <v>1.3053709E-3</v>
      </c>
      <c r="AV2507" s="282">
        <f t="shared" si="615"/>
        <v>1.498474650121E-6</v>
      </c>
      <c r="AW2507" s="282">
        <f t="shared" si="616"/>
        <v>3.9150905937628768E-9</v>
      </c>
      <c r="AX2507" s="283">
        <f t="shared" si="617"/>
        <v>0.18282506656199998</v>
      </c>
      <c r="AY2507" s="157">
        <v>1.1602629E-6</v>
      </c>
      <c r="AZ2507" s="157">
        <v>3.5011027999999999E-9</v>
      </c>
      <c r="BA2507" s="157">
        <v>9.5641142999999999E-14</v>
      </c>
      <c r="BB2507" s="157">
        <v>8.7601348999999997E-11</v>
      </c>
      <c r="BC2507" s="157">
        <v>0</v>
      </c>
      <c r="BD2507" s="157">
        <v>1.5092088999999999E-10</v>
      </c>
      <c r="BE2507" s="157">
        <v>3.3787343999999998E-7</v>
      </c>
      <c r="BF2507" s="157">
        <v>3.4418576000000001E-11</v>
      </c>
      <c r="BG2507" s="157">
        <v>3.7942861000000001E-10</v>
      </c>
      <c r="BH2507" s="157">
        <v>1.7804883999999998E-17</v>
      </c>
      <c r="BI2507" s="157">
        <v>2.2879893000000001E-19</v>
      </c>
      <c r="BJ2507" s="157">
        <v>4.1284355E-14</v>
      </c>
      <c r="BK2507" s="157">
        <v>3.0130499999999999E-15</v>
      </c>
      <c r="BL2507" s="157">
        <v>6.5118118000000005E-16</v>
      </c>
      <c r="BM2507" s="157">
        <v>1.0438262E-11</v>
      </c>
      <c r="BN2507" s="157">
        <v>8.9349619999999994E-11</v>
      </c>
      <c r="BO2507" s="157">
        <v>1.2895470999999999E-23</v>
      </c>
      <c r="BP2507" s="157">
        <v>1.3936562000000001E-5</v>
      </c>
      <c r="BQ2507" s="157">
        <v>0.18281112999999999</v>
      </c>
      <c r="BR2507" s="157">
        <v>0</v>
      </c>
      <c r="BS2507" s="157">
        <v>0</v>
      </c>
      <c r="BT2507" s="157">
        <v>0</v>
      </c>
      <c r="BU2507"/>
      <c r="BV2507" s="155">
        <v>8.2771470999999999E-5</v>
      </c>
      <c r="BW2507" s="155">
        <v>2.6159095E-6</v>
      </c>
      <c r="BX2507" s="155">
        <v>3.4591605999999999E-5</v>
      </c>
      <c r="BY2507" s="155">
        <v>6.1314317000000001E-8</v>
      </c>
      <c r="BZ2507" s="155">
        <v>9.1214482999999999E-6</v>
      </c>
      <c r="CA2507" s="155">
        <v>2.7756111E-11</v>
      </c>
      <c r="CB2507" s="155">
        <v>4.4302211999999999E-13</v>
      </c>
      <c r="CC2507" s="155">
        <v>4.1802792999999997E-11</v>
      </c>
      <c r="CD2507" s="155">
        <v>1.03206E-7</v>
      </c>
      <c r="CE2507" s="155">
        <v>8.3149393999999999E-8</v>
      </c>
      <c r="CF2507" s="155">
        <v>0</v>
      </c>
      <c r="CG2507" s="155">
        <v>2.8516687999999999E-20</v>
      </c>
      <c r="CH2507" s="155">
        <v>2.3349352999999998E-16</v>
      </c>
      <c r="CI2507" s="155">
        <v>1.2509615000000001E-6</v>
      </c>
      <c r="CJ2507" s="155">
        <v>2.2723318999999998E-5</v>
      </c>
      <c r="CK2507" s="155">
        <v>1.2220487E-5</v>
      </c>
      <c r="CL2507" s="155">
        <v>0</v>
      </c>
      <c r="CM2507"/>
      <c r="CN2507" s="284">
        <v>1.9763211000000001E-16</v>
      </c>
      <c r="CO2507" s="284">
        <v>1.2337889</v>
      </c>
      <c r="CP2507" s="285">
        <v>3.3034945000000001E-4</v>
      </c>
      <c r="CQ2507" s="284">
        <v>1.7897735000000001E-3</v>
      </c>
      <c r="CR2507" s="284">
        <v>1.9653124999999999E-11</v>
      </c>
      <c r="CS2507" s="284">
        <v>2.3044639000000001E-9</v>
      </c>
      <c r="CT2507" s="284">
        <v>1.2866968999999999E-4</v>
      </c>
      <c r="CU2507" s="284">
        <v>2.5285262000000002E-3</v>
      </c>
      <c r="CV2507" s="284">
        <v>1.1915333E-11</v>
      </c>
      <c r="CW2507" s="284">
        <v>9.7639566E-9</v>
      </c>
      <c r="CX2507"/>
      <c r="CY2507"/>
      <c r="CZ2507"/>
      <c r="DA2507"/>
    </row>
    <row r="2508" spans="1:105" ht="14.4">
      <c r="A2508" t="s">
        <v>3684</v>
      </c>
      <c r="B2508" s="150" t="s">
        <v>1274</v>
      </c>
      <c r="C2508" s="151" t="str">
        <f t="shared" si="624"/>
        <v>P.030.11.910</v>
      </c>
      <c r="D2508" t="s">
        <v>1430</v>
      </c>
      <c r="E2508" s="150" t="s">
        <v>352</v>
      </c>
      <c r="F2508" s="153" t="str">
        <f t="shared" si="625"/>
        <v>Amines (n=6, std=0.019)</v>
      </c>
      <c r="G2508" s="154">
        <f t="shared" si="623"/>
        <v>2.6419948</v>
      </c>
      <c r="H2508"/>
      <c r="I2508"/>
      <c r="J2508" s="227">
        <f t="shared" si="626"/>
        <v>0.49336323997319143</v>
      </c>
      <c r="K2508"/>
      <c r="L2508" s="280">
        <f t="shared" si="627"/>
        <v>2.0618982089999998E-2</v>
      </c>
      <c r="M2508" s="280">
        <f t="shared" si="628"/>
        <v>6.6260203205999998E-2</v>
      </c>
      <c r="N2508" s="281">
        <f t="shared" si="629"/>
        <v>1.0184834677191433E-2</v>
      </c>
      <c r="O2508" s="280">
        <v>0.39629922000000001</v>
      </c>
      <c r="P2508" s="286">
        <v>1.3084276000000001E-2</v>
      </c>
      <c r="Q2508" s="219">
        <v>2.4244491E-2</v>
      </c>
      <c r="R2508" s="219">
        <v>1.7794615999999999E-2</v>
      </c>
      <c r="S2508" s="219">
        <v>2.2901044E-3</v>
      </c>
      <c r="T2508" s="219">
        <v>2.3033468E-4</v>
      </c>
      <c r="U2508" s="219">
        <v>3.0392701000000002E-4</v>
      </c>
      <c r="V2508" s="219">
        <v>2.8893820000000001E-2</v>
      </c>
      <c r="W2508" s="219">
        <v>5.7912543000000001E-4</v>
      </c>
      <c r="X2508" s="286">
        <v>2.1434542000000001E-5</v>
      </c>
      <c r="Y2508" s="219">
        <v>9.6056480999999992E-3</v>
      </c>
      <c r="Z2508" s="286">
        <v>1.6181663999999999E-5</v>
      </c>
      <c r="AA2508" s="286">
        <v>6.1146826000000002E-8</v>
      </c>
      <c r="AB2508" s="286">
        <v>3.6543285000000002E-13</v>
      </c>
      <c r="AC2508"/>
      <c r="AD2508" s="227">
        <f t="shared" si="618"/>
        <v>0.39629922000000001</v>
      </c>
      <c r="AE2508" s="227">
        <f t="shared" si="619"/>
        <v>8.6841569090000001E-2</v>
      </c>
      <c r="AF2508" s="227">
        <f t="shared" si="620"/>
        <v>6.6222648146826005E-2</v>
      </c>
      <c r="AG2508" s="227">
        <f t="shared" si="621"/>
        <v>6.6260203205999998E-2</v>
      </c>
      <c r="AH2508" s="227">
        <f t="shared" si="622"/>
        <v>1.0184773530365433E-2</v>
      </c>
      <c r="AI2508"/>
      <c r="AJ2508">
        <v>67.204445000000007</v>
      </c>
      <c r="AK2508" s="155">
        <v>65.306385000000006</v>
      </c>
      <c r="AL2508" s="155">
        <v>1.1334389</v>
      </c>
      <c r="AM2508" s="155">
        <v>0</v>
      </c>
      <c r="AN2508" s="155">
        <v>0.14050969999999999</v>
      </c>
      <c r="AO2508" s="155">
        <v>0.39982459999999997</v>
      </c>
      <c r="AP2508" s="155">
        <v>0.22428654000000001</v>
      </c>
      <c r="AQ2508"/>
      <c r="AR2508" s="156">
        <v>5.3697714000000001E-2</v>
      </c>
      <c r="AS2508" s="156">
        <v>4.6947150999999999E-2</v>
      </c>
      <c r="AT2508" s="156">
        <v>2.1774110999999998E-3</v>
      </c>
      <c r="AU2508" s="156">
        <v>4.5731523000000001E-3</v>
      </c>
      <c r="AV2508" s="282">
        <f t="shared" si="615"/>
        <v>2.8145774014139998E-6</v>
      </c>
      <c r="AW2508" s="282">
        <f t="shared" si="616"/>
        <v>8.0525558671082946E-9</v>
      </c>
      <c r="AX2508" s="283">
        <f t="shared" si="617"/>
        <v>0.64049751869400007</v>
      </c>
      <c r="AY2508" s="157">
        <v>2.4876756999999999E-6</v>
      </c>
      <c r="AZ2508" s="157">
        <v>7.5063425999999995E-9</v>
      </c>
      <c r="BA2508" s="157">
        <v>2.0504399E-13</v>
      </c>
      <c r="BB2508" s="157">
        <v>2.112185E-9</v>
      </c>
      <c r="BC2508" s="157">
        <v>0</v>
      </c>
      <c r="BD2508" s="157">
        <v>5.0475605E-10</v>
      </c>
      <c r="BE2508" s="157">
        <v>3.2394923999999998E-7</v>
      </c>
      <c r="BF2508" s="157">
        <v>1.116319E-10</v>
      </c>
      <c r="BG2508" s="157">
        <v>4.1155868999999998E-10</v>
      </c>
      <c r="BH2508" s="157">
        <v>2.1164392E-11</v>
      </c>
      <c r="BI2508" s="157">
        <v>1.4896088000000001E-12</v>
      </c>
      <c r="BJ2508" s="157">
        <v>1.4223232999999999E-13</v>
      </c>
      <c r="BK2508" s="157">
        <v>1.9361637000000001E-14</v>
      </c>
      <c r="BL2508" s="157">
        <v>2.0383507999999999E-15</v>
      </c>
      <c r="BM2508" s="157">
        <v>3.2467043999999998E-11</v>
      </c>
      <c r="BN2508" s="157">
        <v>3.0305332000000001E-10</v>
      </c>
      <c r="BO2508" s="157">
        <v>4.9368153000000004E-22</v>
      </c>
      <c r="BP2508" s="157">
        <v>5.1168694E-5</v>
      </c>
      <c r="BQ2508" s="157">
        <v>0.64044635000000005</v>
      </c>
      <c r="BR2508" s="157">
        <v>0</v>
      </c>
      <c r="BS2508" s="157">
        <v>0</v>
      </c>
      <c r="BT2508" s="157">
        <v>0</v>
      </c>
      <c r="BU2508"/>
      <c r="BV2508" s="155">
        <v>1.7529255000000001E-4</v>
      </c>
      <c r="BW2508" s="155">
        <v>3.009089E-6</v>
      </c>
      <c r="BX2508" s="155">
        <v>7.3665825000000004E-5</v>
      </c>
      <c r="BY2508" s="155">
        <v>3.4067223999999999E-6</v>
      </c>
      <c r="BZ2508" s="155">
        <v>4.6110855000000001E-6</v>
      </c>
      <c r="CA2508" s="155">
        <v>4.5474686999999996E-6</v>
      </c>
      <c r="CB2508" s="155">
        <v>1.6960361E-11</v>
      </c>
      <c r="CC2508" s="155">
        <v>9.3266601999999996E-7</v>
      </c>
      <c r="CD2508" s="155">
        <v>3.2255517E-7</v>
      </c>
      <c r="CE2508" s="155">
        <v>2.7538255999999999E-7</v>
      </c>
      <c r="CF2508" s="155">
        <v>0</v>
      </c>
      <c r="CG2508" s="155">
        <v>1.0917137E-18</v>
      </c>
      <c r="CH2508" s="155">
        <v>8.9389094E-15</v>
      </c>
      <c r="CI2508" s="155">
        <v>3.5254064000000001E-6</v>
      </c>
      <c r="CJ2508" s="155">
        <v>8.0996127000000003E-5</v>
      </c>
      <c r="CK2508" s="155">
        <v>2.0129052999999999E-10</v>
      </c>
      <c r="CL2508" s="155">
        <v>0</v>
      </c>
      <c r="CM2508"/>
      <c r="CN2508" s="284">
        <v>7.5660149000000007E-15</v>
      </c>
      <c r="CO2508" s="284">
        <v>2.6281889999999999</v>
      </c>
      <c r="CP2508" s="285">
        <v>1.2612738999999999E-3</v>
      </c>
      <c r="CQ2508" s="284">
        <v>1.9304385E-3</v>
      </c>
      <c r="CR2508" s="284">
        <v>6.6204719999999999E-11</v>
      </c>
      <c r="CS2508" s="284">
        <v>7.7935073000000003E-9</v>
      </c>
      <c r="CT2508" s="284">
        <v>1.5771159E-4</v>
      </c>
      <c r="CU2508" s="284">
        <v>1.5676261E-2</v>
      </c>
      <c r="CV2508" s="284">
        <v>1.4192029999999999E-5</v>
      </c>
      <c r="CW2508" s="284">
        <v>7.0548105000000001E-4</v>
      </c>
      <c r="CX2508"/>
      <c r="CY2508"/>
      <c r="CZ2508"/>
      <c r="DA2508"/>
    </row>
    <row r="2509" spans="1:105" ht="14.4">
      <c r="A2509" t="s">
        <v>3346</v>
      </c>
      <c r="B2509" s="150" t="s">
        <v>1274</v>
      </c>
      <c r="C2509" s="151" t="str">
        <f t="shared" si="624"/>
        <v>P.030.11.920</v>
      </c>
      <c r="D2509" t="s">
        <v>1430</v>
      </c>
      <c r="E2509" s="150" t="s">
        <v>352</v>
      </c>
      <c r="F2509" s="153" t="str">
        <f t="shared" si="625"/>
        <v>Amino acids, peptides, and analogues (n=1, std=-)</v>
      </c>
      <c r="G2509" s="154">
        <f t="shared" si="623"/>
        <v>19.353903333333335</v>
      </c>
      <c r="H2509"/>
      <c r="I2509"/>
      <c r="J2509" s="227">
        <f t="shared" si="626"/>
        <v>3.5757278767509999</v>
      </c>
      <c r="K2509"/>
      <c r="L2509" s="280">
        <f t="shared" si="627"/>
        <v>0.12838568774</v>
      </c>
      <c r="M2509" s="280">
        <f t="shared" si="628"/>
        <v>0.226701361711</v>
      </c>
      <c r="N2509" s="281">
        <f t="shared" si="629"/>
        <v>0.31755532729999997</v>
      </c>
      <c r="O2509" s="280">
        <v>2.9030855</v>
      </c>
      <c r="P2509" s="286">
        <v>0.10721034</v>
      </c>
      <c r="Q2509" s="219">
        <v>0.11416933</v>
      </c>
      <c r="R2509" s="219">
        <v>0.1107923</v>
      </c>
      <c r="S2509" s="219">
        <v>1.5917197000000001E-2</v>
      </c>
      <c r="T2509" s="219">
        <v>8.8490740999999998E-4</v>
      </c>
      <c r="U2509" s="219">
        <v>7.9128333000000003E-4</v>
      </c>
      <c r="V2509" s="219">
        <v>5.2833163000000002E-3</v>
      </c>
      <c r="W2509" s="219">
        <v>8.0109872999999995E-3</v>
      </c>
      <c r="X2509" s="219">
        <v>0</v>
      </c>
      <c r="Y2509" s="219">
        <v>0.30954433999999997</v>
      </c>
      <c r="Z2509" s="286">
        <v>3.8375411000000002E-5</v>
      </c>
      <c r="AA2509" s="219">
        <v>0</v>
      </c>
      <c r="AB2509" s="219">
        <v>0</v>
      </c>
      <c r="AC2509"/>
      <c r="AD2509" s="227">
        <f t="shared" si="618"/>
        <v>2.9030855</v>
      </c>
      <c r="AE2509" s="227">
        <f t="shared" si="619"/>
        <v>0.35504867404000001</v>
      </c>
      <c r="AF2509" s="227">
        <f t="shared" si="620"/>
        <v>0.22666298630000001</v>
      </c>
      <c r="AG2509" s="227">
        <f t="shared" si="621"/>
        <v>0.22670136171100003</v>
      </c>
      <c r="AH2509" s="227">
        <f t="shared" si="622"/>
        <v>0.31755532729999997</v>
      </c>
      <c r="AI2509"/>
      <c r="AJ2509">
        <v>326.91370999999998</v>
      </c>
      <c r="AK2509" s="155">
        <v>250.73034000000001</v>
      </c>
      <c r="AL2509" s="155">
        <v>42.704808999999997</v>
      </c>
      <c r="AM2509" s="155">
        <v>0</v>
      </c>
      <c r="AN2509" s="155">
        <v>7.8781356999999996</v>
      </c>
      <c r="AO2509" s="155">
        <v>17.064796999999999</v>
      </c>
      <c r="AP2509" s="155">
        <v>8.5356240999999997</v>
      </c>
      <c r="AQ2509"/>
      <c r="AR2509" s="156">
        <v>0.36531872999999998</v>
      </c>
      <c r="AS2509" s="156">
        <v>0.33628845000000002</v>
      </c>
      <c r="AT2509" s="156">
        <v>1.5450101000000001E-2</v>
      </c>
      <c r="AU2509" s="156">
        <v>1.3580185E-2</v>
      </c>
      <c r="AV2509" s="282">
        <f t="shared" si="615"/>
        <v>2.0161177659279997E-5</v>
      </c>
      <c r="AW2509" s="282">
        <f t="shared" si="616"/>
        <v>5.7137946510970595E-8</v>
      </c>
      <c r="AX2509" s="283">
        <f t="shared" si="617"/>
        <v>1.90198679221</v>
      </c>
      <c r="AY2509" s="157">
        <v>1.7960421999999999E-5</v>
      </c>
      <c r="AZ2509" s="157">
        <v>5.4190928999999999E-8</v>
      </c>
      <c r="BA2509" s="157">
        <v>1.4805736000000001E-12</v>
      </c>
      <c r="BB2509" s="157">
        <v>0</v>
      </c>
      <c r="BC2509" s="157">
        <v>0</v>
      </c>
      <c r="BD2509" s="157">
        <v>2.9689440999999999E-9</v>
      </c>
      <c r="BE2509" s="157">
        <v>2.1967157999999998E-6</v>
      </c>
      <c r="BF2509" s="157">
        <v>6.7706408000000002E-10</v>
      </c>
      <c r="BG2509" s="157">
        <v>2.2679831E-9</v>
      </c>
      <c r="BH2509" s="157">
        <v>0</v>
      </c>
      <c r="BI2509" s="157">
        <v>0</v>
      </c>
      <c r="BJ2509" s="157">
        <v>4.5098368000000001E-13</v>
      </c>
      <c r="BK2509" s="157">
        <v>3.1799025999999999E-14</v>
      </c>
      <c r="BL2509" s="157">
        <v>6.9746646000000004E-15</v>
      </c>
      <c r="BM2509" s="157">
        <v>1.2268286000000001E-10</v>
      </c>
      <c r="BN2509" s="157">
        <v>9.4823231999999994E-10</v>
      </c>
      <c r="BO2509" s="157">
        <v>0</v>
      </c>
      <c r="BP2509" s="157">
        <v>8.1789221E-4</v>
      </c>
      <c r="BQ2509" s="157">
        <v>1.9011689000000001</v>
      </c>
      <c r="BR2509" s="157">
        <v>0</v>
      </c>
      <c r="BS2509" s="157">
        <v>0</v>
      </c>
      <c r="BT2509" s="157">
        <v>0</v>
      </c>
      <c r="BU2509"/>
      <c r="BV2509" s="155">
        <v>9.6426005E-4</v>
      </c>
      <c r="BW2509" s="155">
        <v>1.5636159999999998E-5</v>
      </c>
      <c r="BX2509" s="155">
        <v>5.3963817000000002E-4</v>
      </c>
      <c r="BY2509" s="155">
        <v>6.7180713E-7</v>
      </c>
      <c r="BZ2509" s="155">
        <v>2.7127210000000001E-5</v>
      </c>
      <c r="CA2509" s="155">
        <v>0</v>
      </c>
      <c r="CB2509" s="155">
        <v>0</v>
      </c>
      <c r="CC2509" s="155">
        <v>0</v>
      </c>
      <c r="CD2509" s="155">
        <v>1.2315432E-6</v>
      </c>
      <c r="CE2509" s="155">
        <v>8.6602904999999997E-7</v>
      </c>
      <c r="CF2509" s="155">
        <v>0</v>
      </c>
      <c r="CG2509" s="155">
        <v>0</v>
      </c>
      <c r="CH2509" s="155">
        <v>0</v>
      </c>
      <c r="CI2509" s="155">
        <v>2.2193543000000001E-5</v>
      </c>
      <c r="CJ2509" s="155">
        <v>3.5689557999999999E-4</v>
      </c>
      <c r="CK2509" s="155">
        <v>7.8864252999999993E-12</v>
      </c>
      <c r="CL2509" s="155">
        <v>0</v>
      </c>
      <c r="CM2509"/>
      <c r="CN2509" s="284">
        <v>0</v>
      </c>
      <c r="CO2509" s="284">
        <v>19.353902999999999</v>
      </c>
      <c r="CP2509" s="285">
        <v>0</v>
      </c>
      <c r="CQ2509" s="284">
        <v>1.0698032999999999E-2</v>
      </c>
      <c r="CR2509" s="284">
        <v>2.1525008E-10</v>
      </c>
      <c r="CS2509" s="284">
        <v>2.5131752E-8</v>
      </c>
      <c r="CT2509" s="284">
        <v>1.0507062000000001E-3</v>
      </c>
      <c r="CU2509" s="284">
        <v>2.6693321999999998E-2</v>
      </c>
      <c r="CV2509" s="284">
        <v>0</v>
      </c>
      <c r="CW2509" s="284">
        <v>0</v>
      </c>
      <c r="CX2509"/>
      <c r="CY2509"/>
      <c r="CZ2509"/>
      <c r="DA2509"/>
    </row>
    <row r="2510" spans="1:105" ht="14.4">
      <c r="A2510" t="s">
        <v>3347</v>
      </c>
      <c r="B2510" s="150" t="s">
        <v>1274</v>
      </c>
      <c r="C2510" s="151" t="str">
        <f t="shared" si="624"/>
        <v>P.030.11.930</v>
      </c>
      <c r="D2510" t="s">
        <v>1430</v>
      </c>
      <c r="E2510" s="150" t="s">
        <v>352</v>
      </c>
      <c r="F2510" s="153" t="str">
        <f t="shared" si="625"/>
        <v>Aminotriazines (n=1, std=-)</v>
      </c>
      <c r="G2510" s="154">
        <f t="shared" si="623"/>
        <v>6.9991846666666664</v>
      </c>
      <c r="H2510"/>
      <c r="I2510"/>
      <c r="J2510" s="227">
        <f t="shared" si="626"/>
        <v>1.3276320473149998</v>
      </c>
      <c r="K2510"/>
      <c r="L2510" s="280">
        <f t="shared" si="627"/>
        <v>6.2261814169999999E-2</v>
      </c>
      <c r="M2510" s="280">
        <f t="shared" si="628"/>
        <v>0.15759495934499998</v>
      </c>
      <c r="N2510" s="281">
        <f t="shared" si="629"/>
        <v>5.7897573799999998E-2</v>
      </c>
      <c r="O2510" s="280">
        <v>1.0498776999999999</v>
      </c>
      <c r="P2510" s="286">
        <v>9.9367757000000001E-2</v>
      </c>
      <c r="Q2510" s="219">
        <v>5.2480596999999997E-2</v>
      </c>
      <c r="R2510" s="219">
        <v>5.0374759999999998E-2</v>
      </c>
      <c r="S2510" s="219">
        <v>1.0692968000000001E-2</v>
      </c>
      <c r="T2510" s="286">
        <v>4.6609792999999998E-4</v>
      </c>
      <c r="U2510" s="286">
        <v>7.2798823999999996E-4</v>
      </c>
      <c r="V2510" s="286">
        <v>5.7288173000000003E-3</v>
      </c>
      <c r="W2510" s="286">
        <v>1.8632697999999999E-3</v>
      </c>
      <c r="X2510" s="286">
        <v>0</v>
      </c>
      <c r="Y2510" s="219">
        <v>5.6034304E-2</v>
      </c>
      <c r="Z2510" s="286">
        <v>1.7788045E-5</v>
      </c>
      <c r="AA2510" s="286">
        <v>0</v>
      </c>
      <c r="AB2510" s="286">
        <v>0</v>
      </c>
      <c r="AC2510"/>
      <c r="AD2510" s="227">
        <f t="shared" si="618"/>
        <v>1.0498776999999999</v>
      </c>
      <c r="AE2510" s="227">
        <f t="shared" si="619"/>
        <v>0.21983898546999997</v>
      </c>
      <c r="AF2510" s="227">
        <f t="shared" si="620"/>
        <v>0.15757717129999999</v>
      </c>
      <c r="AG2510" s="227">
        <f t="shared" si="621"/>
        <v>0.15759495934499998</v>
      </c>
      <c r="AH2510" s="227">
        <f t="shared" si="622"/>
        <v>5.7897573799999998E-2</v>
      </c>
      <c r="AI2510"/>
      <c r="AJ2510">
        <v>106.03831</v>
      </c>
      <c r="AK2510" s="155">
        <v>92.464231999999996</v>
      </c>
      <c r="AL2510" s="155">
        <v>7.6853806999999996</v>
      </c>
      <c r="AM2510" s="155">
        <v>0</v>
      </c>
      <c r="AN2510" s="155">
        <v>1.3425092999999999</v>
      </c>
      <c r="AO2510" s="155">
        <v>3.0076597999999999</v>
      </c>
      <c r="AP2510" s="155">
        <v>1.5385251</v>
      </c>
      <c r="AQ2510"/>
      <c r="AR2510" s="156">
        <v>0.15309664000000001</v>
      </c>
      <c r="AS2510" s="156">
        <v>0.14127976</v>
      </c>
      <c r="AT2510" s="156">
        <v>5.9511340000000003E-3</v>
      </c>
      <c r="AU2510" s="156">
        <v>5.8657413000000004E-3</v>
      </c>
      <c r="AV2510" s="282">
        <f t="shared" si="615"/>
        <v>8.4700099260710009E-6</v>
      </c>
      <c r="AW2510" s="282">
        <f t="shared" si="616"/>
        <v>2.2008631536483197E-8</v>
      </c>
      <c r="AX2510" s="283">
        <f t="shared" si="617"/>
        <v>0.82153239815000001</v>
      </c>
      <c r="AY2510" s="157">
        <v>6.4952434E-6</v>
      </c>
      <c r="AZ2510" s="157">
        <v>1.9597717E-8</v>
      </c>
      <c r="BA2510" s="157">
        <v>5.3543762999999997E-13</v>
      </c>
      <c r="BB2510" s="157">
        <v>0</v>
      </c>
      <c r="BC2510" s="157">
        <v>0</v>
      </c>
      <c r="BD2510" s="157">
        <v>1.3499118999999999E-9</v>
      </c>
      <c r="BE2510" s="157">
        <v>1.9723408999999999E-6</v>
      </c>
      <c r="BF2510" s="157">
        <v>3.0784576000000001E-10</v>
      </c>
      <c r="BG2510" s="157">
        <v>2.1020770000000001E-9</v>
      </c>
      <c r="BH2510" s="157">
        <v>0</v>
      </c>
      <c r="BI2510" s="157">
        <v>0</v>
      </c>
      <c r="BJ2510" s="157">
        <v>4.1482783000000001E-13</v>
      </c>
      <c r="BK2510" s="157">
        <v>3.4439460999999999E-14</v>
      </c>
      <c r="BL2510" s="157">
        <v>7.0715621999999997E-15</v>
      </c>
      <c r="BM2510" s="157">
        <v>7.4179970999999999E-11</v>
      </c>
      <c r="BN2510" s="157">
        <v>1.0015342000000001E-9</v>
      </c>
      <c r="BO2510" s="157">
        <v>0</v>
      </c>
      <c r="BP2510" s="157">
        <v>1.8116814999999999E-4</v>
      </c>
      <c r="BQ2510" s="157">
        <v>0.82135122999999999</v>
      </c>
      <c r="BR2510" s="157">
        <v>0</v>
      </c>
      <c r="BS2510" s="157">
        <v>0</v>
      </c>
      <c r="BT2510" s="157">
        <v>0</v>
      </c>
      <c r="BU2510"/>
      <c r="BV2510" s="155">
        <v>3.6581012E-4</v>
      </c>
      <c r="BW2510" s="155">
        <v>1.4492354E-5</v>
      </c>
      <c r="BX2510" s="155">
        <v>1.9515584E-4</v>
      </c>
      <c r="BY2510" s="155">
        <v>6.9519909000000001E-7</v>
      </c>
      <c r="BZ2510" s="155">
        <v>2.1508914000000002E-5</v>
      </c>
      <c r="CA2510" s="155">
        <v>0</v>
      </c>
      <c r="CB2510" s="155">
        <v>0</v>
      </c>
      <c r="CC2510" s="155">
        <v>0</v>
      </c>
      <c r="CD2510" s="155">
        <v>6.6696635999999997E-7</v>
      </c>
      <c r="CE2510" s="155">
        <v>7.5170799000000001E-7</v>
      </c>
      <c r="CF2510" s="155">
        <v>0</v>
      </c>
      <c r="CG2510" s="155">
        <v>0</v>
      </c>
      <c r="CH2510" s="155">
        <v>0</v>
      </c>
      <c r="CI2510" s="155">
        <v>1.0570153000000001E-5</v>
      </c>
      <c r="CJ2510" s="155">
        <v>1.2196899E-4</v>
      </c>
      <c r="CK2510" s="155">
        <v>1.3509351000000001E-12</v>
      </c>
      <c r="CL2510" s="155">
        <v>0</v>
      </c>
      <c r="CM2510"/>
      <c r="CN2510" s="284">
        <v>0</v>
      </c>
      <c r="CO2510" s="284">
        <v>6.9991846999999998</v>
      </c>
      <c r="CP2510" s="285">
        <v>0</v>
      </c>
      <c r="CQ2510" s="284">
        <v>9.9154575000000005E-3</v>
      </c>
      <c r="CR2510" s="284">
        <v>1.9550161000000001E-10</v>
      </c>
      <c r="CS2510" s="284">
        <v>2.3311617000000001E-8</v>
      </c>
      <c r="CT2510" s="284">
        <v>8.7260207000000004E-4</v>
      </c>
      <c r="CU2510" s="284">
        <v>2.8872528000000001E-2</v>
      </c>
      <c r="CV2510" s="284">
        <v>0</v>
      </c>
      <c r="CW2510" s="284">
        <v>0</v>
      </c>
      <c r="CX2510"/>
      <c r="CY2510"/>
      <c r="CZ2510"/>
      <c r="DA2510"/>
    </row>
    <row r="2511" spans="1:105" ht="14.4">
      <c r="A2511" t="s">
        <v>3348</v>
      </c>
      <c r="B2511" s="150" t="s">
        <v>1274</v>
      </c>
      <c r="C2511" s="151" t="str">
        <f t="shared" si="624"/>
        <v>P.030.11.940</v>
      </c>
      <c r="D2511" t="s">
        <v>1430</v>
      </c>
      <c r="E2511" s="150" t="s">
        <v>352</v>
      </c>
      <c r="F2511" s="153" t="str">
        <f t="shared" si="625"/>
        <v>Aminoxides (n=1, std=-)</v>
      </c>
      <c r="G2511" s="154">
        <f t="shared" si="623"/>
        <v>2.589157066666667</v>
      </c>
      <c r="H2511"/>
      <c r="I2511"/>
      <c r="J2511" s="227">
        <f t="shared" si="626"/>
        <v>0.4191054730548</v>
      </c>
      <c r="K2511"/>
      <c r="L2511" s="280">
        <f t="shared" si="627"/>
        <v>1.2821085689999999E-2</v>
      </c>
      <c r="M2511" s="280">
        <f t="shared" si="628"/>
        <v>1.55494855848E-2</v>
      </c>
      <c r="N2511" s="281">
        <f t="shared" si="629"/>
        <v>2.3613417799999998E-3</v>
      </c>
      <c r="O2511" s="280">
        <v>0.38837356000000001</v>
      </c>
      <c r="P2511" s="286">
        <v>5.5692694999999997E-3</v>
      </c>
      <c r="Q2511" s="286">
        <v>9.1261173999999997E-3</v>
      </c>
      <c r="R2511" s="286">
        <v>1.1081647999999999E-2</v>
      </c>
      <c r="S2511" s="219">
        <v>1.2066245000000001E-3</v>
      </c>
      <c r="T2511" s="219">
        <v>1.4360974E-4</v>
      </c>
      <c r="U2511" s="219">
        <v>3.8920345000000001E-4</v>
      </c>
      <c r="V2511" s="219">
        <v>8.4784400000000005E-4</v>
      </c>
      <c r="W2511" s="219">
        <v>2.9571988000000001E-4</v>
      </c>
      <c r="X2511" s="219">
        <v>0</v>
      </c>
      <c r="Y2511" s="219">
        <v>2.0656219E-3</v>
      </c>
      <c r="Z2511" s="286">
        <v>6.2546848000000004E-6</v>
      </c>
      <c r="AA2511" s="286">
        <v>0</v>
      </c>
      <c r="AB2511" s="286">
        <v>0</v>
      </c>
      <c r="AC2511"/>
      <c r="AD2511" s="227">
        <f t="shared" si="618"/>
        <v>0.38837356000000001</v>
      </c>
      <c r="AE2511" s="227">
        <f t="shared" si="619"/>
        <v>2.8364316590000001E-2</v>
      </c>
      <c r="AF2511" s="227">
        <f t="shared" si="620"/>
        <v>1.55432309E-2</v>
      </c>
      <c r="AG2511" s="227">
        <f t="shared" si="621"/>
        <v>1.55494855848E-2</v>
      </c>
      <c r="AH2511" s="227">
        <f t="shared" si="622"/>
        <v>2.3613417799999998E-3</v>
      </c>
      <c r="AI2511"/>
      <c r="AJ2511">
        <v>44.079315000000001</v>
      </c>
      <c r="AK2511" s="155">
        <v>43.710262999999998</v>
      </c>
      <c r="AL2511" s="155">
        <v>0.25659900000000002</v>
      </c>
      <c r="AM2511" s="155">
        <v>0</v>
      </c>
      <c r="AN2511" s="155">
        <v>0</v>
      </c>
      <c r="AO2511" s="155">
        <v>6.2857254000000001E-2</v>
      </c>
      <c r="AP2511" s="155">
        <v>4.9596000000000001E-2</v>
      </c>
      <c r="AQ2511"/>
      <c r="AR2511" s="156">
        <v>5.0180895000000003E-2</v>
      </c>
      <c r="AS2511" s="156">
        <v>4.4916629999999999E-2</v>
      </c>
      <c r="AT2511" s="156">
        <v>2.1431750999999998E-3</v>
      </c>
      <c r="AU2511" s="156">
        <v>3.1210898999999999E-3</v>
      </c>
      <c r="AV2511" s="282">
        <f t="shared" si="615"/>
        <v>2.6928435525689998E-6</v>
      </c>
      <c r="AW2511" s="282">
        <f t="shared" si="616"/>
        <v>7.9259432585846014E-9</v>
      </c>
      <c r="AX2511" s="283">
        <f t="shared" si="617"/>
        <v>0.43712744039699997</v>
      </c>
      <c r="AY2511" s="157">
        <v>2.5670936E-6</v>
      </c>
      <c r="AZ2511" s="157">
        <v>7.7495238000000003E-9</v>
      </c>
      <c r="BA2511" s="157">
        <v>2.1150494E-13</v>
      </c>
      <c r="BB2511" s="157">
        <v>5.256E-9</v>
      </c>
      <c r="BC2511" s="157">
        <v>0</v>
      </c>
      <c r="BD2511" s="157">
        <v>2.5571483999999999E-10</v>
      </c>
      <c r="BE2511" s="157">
        <v>1.2007010000000001E-7</v>
      </c>
      <c r="BF2511" s="157">
        <v>5.8315455999999999E-11</v>
      </c>
      <c r="BG2511" s="157">
        <v>1.1781521E-10</v>
      </c>
      <c r="BH2511" s="157">
        <v>0</v>
      </c>
      <c r="BI2511" s="157">
        <v>0</v>
      </c>
      <c r="BJ2511" s="157">
        <v>7.1228382000000004E-14</v>
      </c>
      <c r="BK2511" s="157">
        <v>4.9649398999999998E-15</v>
      </c>
      <c r="BL2511" s="157">
        <v>1.0943226999999999E-15</v>
      </c>
      <c r="BM2511" s="157">
        <v>1.9804198999999999E-11</v>
      </c>
      <c r="BN2511" s="157">
        <v>1.4833353E-10</v>
      </c>
      <c r="BO2511" s="157">
        <v>0</v>
      </c>
      <c r="BP2511" s="157">
        <v>2.4810397000000001E-5</v>
      </c>
      <c r="BQ2511" s="157">
        <v>0.43710262999999999</v>
      </c>
      <c r="BR2511" s="157">
        <v>0</v>
      </c>
      <c r="BS2511" s="157">
        <v>0</v>
      </c>
      <c r="BT2511" s="157">
        <v>0</v>
      </c>
      <c r="BU2511"/>
      <c r="BV2511" s="155">
        <v>1.3113808E-4</v>
      </c>
      <c r="BW2511" s="155">
        <v>8.1225365999999997E-7</v>
      </c>
      <c r="BX2511" s="155">
        <v>7.2192569000000006E-5</v>
      </c>
      <c r="BY2511" s="155">
        <v>1.038869E-7</v>
      </c>
      <c r="BZ2511" s="155">
        <v>1.7491068999999999E-6</v>
      </c>
      <c r="CA2511" s="155">
        <v>0</v>
      </c>
      <c r="CB2511" s="155">
        <v>0</v>
      </c>
      <c r="CC2511" s="155">
        <v>0</v>
      </c>
      <c r="CD2511" s="155">
        <v>1.9966225999999999E-7</v>
      </c>
      <c r="CE2511" s="155">
        <v>2.9973708999999999E-7</v>
      </c>
      <c r="CF2511" s="155">
        <v>0</v>
      </c>
      <c r="CG2511" s="155">
        <v>0</v>
      </c>
      <c r="CH2511" s="155">
        <v>0</v>
      </c>
      <c r="CI2511" s="155">
        <v>2.1710431000000001E-6</v>
      </c>
      <c r="CJ2511" s="155">
        <v>5.3609826000000001E-5</v>
      </c>
      <c r="CK2511" s="155">
        <v>4.1635328000000003E-15</v>
      </c>
      <c r="CL2511" s="155">
        <v>0</v>
      </c>
      <c r="CM2511"/>
      <c r="CN2511" s="284">
        <v>0</v>
      </c>
      <c r="CO2511" s="284">
        <v>2.4921370999999999</v>
      </c>
      <c r="CP2511" s="285">
        <v>3.5804955000000001E-4</v>
      </c>
      <c r="CQ2511" s="284">
        <v>5.5573212000000003E-4</v>
      </c>
      <c r="CR2511" s="284">
        <v>3.4024165000000003E-11</v>
      </c>
      <c r="CS2511" s="284">
        <v>3.9671565000000003E-9</v>
      </c>
      <c r="CT2511" s="284">
        <v>6.4051789000000006E-5</v>
      </c>
      <c r="CU2511" s="284">
        <v>4.1681731000000003E-3</v>
      </c>
      <c r="CV2511" s="284">
        <v>0</v>
      </c>
      <c r="CW2511" s="284">
        <v>0</v>
      </c>
      <c r="CX2511"/>
      <c r="CY2511"/>
      <c r="CZ2511"/>
      <c r="DA2511"/>
    </row>
    <row r="2512" spans="1:105" ht="14.4">
      <c r="A2512" t="s">
        <v>3685</v>
      </c>
      <c r="B2512" s="150" t="s">
        <v>1274</v>
      </c>
      <c r="C2512" s="151" t="str">
        <f t="shared" si="624"/>
        <v>P.030.11.950</v>
      </c>
      <c r="D2512" t="s">
        <v>1430</v>
      </c>
      <c r="E2512" s="150" t="s">
        <v>352</v>
      </c>
      <c r="F2512" s="153" t="str">
        <f t="shared" si="625"/>
        <v>Anilides (n=4, std=0.0.058)</v>
      </c>
      <c r="G2512" s="154">
        <f t="shared" si="623"/>
        <v>10.376808</v>
      </c>
      <c r="H2512"/>
      <c r="I2512"/>
      <c r="J2512" s="227">
        <f t="shared" si="626"/>
        <v>1.9235686437989998</v>
      </c>
      <c r="K2512"/>
      <c r="L2512" s="280">
        <f t="shared" si="627"/>
        <v>8.0255216170000004E-2</v>
      </c>
      <c r="M2512" s="280">
        <f t="shared" si="628"/>
        <v>0.17322681642899998</v>
      </c>
      <c r="N2512" s="281">
        <f t="shared" si="629"/>
        <v>0.11356541120000001</v>
      </c>
      <c r="O2512" s="280">
        <v>1.5565211999999999</v>
      </c>
      <c r="P2512" s="286">
        <v>9.8418279999999997E-2</v>
      </c>
      <c r="Q2512" s="286">
        <v>6.8969121999999994E-2</v>
      </c>
      <c r="R2512" s="286">
        <v>6.6873966000000007E-2</v>
      </c>
      <c r="S2512" s="219">
        <v>1.1976142E-2</v>
      </c>
      <c r="T2512" s="219">
        <v>6.2599195999999996E-4</v>
      </c>
      <c r="U2512" s="219">
        <v>7.7911620999999997E-4</v>
      </c>
      <c r="V2512" s="219">
        <v>5.8139766000000004E-3</v>
      </c>
      <c r="W2512" s="219">
        <v>3.3110712000000001E-3</v>
      </c>
      <c r="X2512" s="286">
        <v>0</v>
      </c>
      <c r="Y2512" s="219">
        <v>0.11025434000000001</v>
      </c>
      <c r="Z2512" s="286">
        <v>2.5437829000000002E-5</v>
      </c>
      <c r="AA2512" s="219">
        <v>0</v>
      </c>
      <c r="AB2512" s="286">
        <v>0</v>
      </c>
      <c r="AC2512"/>
      <c r="AD2512" s="227">
        <f t="shared" si="618"/>
        <v>1.5565211999999999</v>
      </c>
      <c r="AE2512" s="227">
        <f t="shared" si="619"/>
        <v>0.25345659476999999</v>
      </c>
      <c r="AF2512" s="227">
        <f t="shared" si="620"/>
        <v>0.17320137859999998</v>
      </c>
      <c r="AG2512" s="227">
        <f t="shared" si="621"/>
        <v>0.17322681642899998</v>
      </c>
      <c r="AH2512" s="227">
        <f t="shared" si="622"/>
        <v>0.11356541120000001</v>
      </c>
      <c r="AI2512"/>
      <c r="AJ2512">
        <v>164.35580999999999</v>
      </c>
      <c r="AK2512" s="155">
        <v>137.46902</v>
      </c>
      <c r="AL2512" s="155">
        <v>15.159428999999999</v>
      </c>
      <c r="AM2512" s="155">
        <v>0</v>
      </c>
      <c r="AN2512" s="155">
        <v>2.7110360999999998</v>
      </c>
      <c r="AO2512" s="155">
        <v>5.9857554999999998</v>
      </c>
      <c r="AP2512" s="155">
        <v>3.0305661000000002</v>
      </c>
      <c r="AQ2512"/>
      <c r="AR2512" s="156">
        <v>0.21047697000000001</v>
      </c>
      <c r="AS2512" s="156">
        <v>0.19361832000000001</v>
      </c>
      <c r="AT2512" s="156">
        <v>8.5303107999999996E-3</v>
      </c>
      <c r="AU2512" s="156">
        <v>8.3283404999999998E-3</v>
      </c>
      <c r="AV2512" s="282">
        <f t="shared" si="615"/>
        <v>1.1607812958746002E-5</v>
      </c>
      <c r="AW2512" s="282">
        <f t="shared" si="616"/>
        <v>3.1547007650588408E-8</v>
      </c>
      <c r="AX2512" s="283">
        <f t="shared" si="617"/>
        <v>1.16643426066</v>
      </c>
      <c r="AY2512" s="157">
        <v>9.6296776000000004E-6</v>
      </c>
      <c r="AZ2512" s="157">
        <v>2.9055062000000001E-8</v>
      </c>
      <c r="BA2512" s="157">
        <v>7.9382579999999996E-13</v>
      </c>
      <c r="BB2512" s="157">
        <v>0</v>
      </c>
      <c r="BC2512" s="157">
        <v>0</v>
      </c>
      <c r="BD2512" s="157">
        <v>1.7920475000000001E-9</v>
      </c>
      <c r="BE2512" s="157">
        <v>1.9752251000000002E-6</v>
      </c>
      <c r="BF2512" s="157">
        <v>4.0867424000000001E-10</v>
      </c>
      <c r="BG2512" s="157">
        <v>2.0819913000000002E-9</v>
      </c>
      <c r="BH2512" s="157">
        <v>0</v>
      </c>
      <c r="BI2512" s="157">
        <v>0</v>
      </c>
      <c r="BJ2512" s="157">
        <v>4.4399172999999999E-13</v>
      </c>
      <c r="BK2512" s="157">
        <v>3.4964094999999998E-14</v>
      </c>
      <c r="BL2512" s="157">
        <v>7.3289633999999993E-15</v>
      </c>
      <c r="BM2512" s="157">
        <v>9.3525846000000005E-11</v>
      </c>
      <c r="BN2512" s="157">
        <v>1.0246854000000001E-9</v>
      </c>
      <c r="BO2512" s="157">
        <v>0</v>
      </c>
      <c r="BP2512" s="157">
        <v>3.2796065999999999E-4</v>
      </c>
      <c r="BQ2512" s="157">
        <v>1.1661063</v>
      </c>
      <c r="BR2512" s="157">
        <v>0</v>
      </c>
      <c r="BS2512" s="157">
        <v>0</v>
      </c>
      <c r="BT2512" s="157">
        <v>0</v>
      </c>
      <c r="BU2512"/>
      <c r="BV2512" s="155">
        <v>5.2815958999999997E-4</v>
      </c>
      <c r="BW2512" s="155">
        <v>1.4353877E-5</v>
      </c>
      <c r="BX2512" s="155">
        <v>2.8933293999999999E-4</v>
      </c>
      <c r="BY2512" s="155">
        <v>7.1304566000000003E-7</v>
      </c>
      <c r="BZ2512" s="155">
        <v>2.2543389000000002E-5</v>
      </c>
      <c r="CA2512" s="155">
        <v>0</v>
      </c>
      <c r="CB2512" s="155">
        <v>0</v>
      </c>
      <c r="CC2512" s="155">
        <v>0</v>
      </c>
      <c r="CD2512" s="155">
        <v>8.8409633999999999E-7</v>
      </c>
      <c r="CE2512" s="155">
        <v>8.1242761999999997E-7</v>
      </c>
      <c r="CF2512" s="155">
        <v>0</v>
      </c>
      <c r="CG2512" s="155">
        <v>0</v>
      </c>
      <c r="CH2512" s="155">
        <v>0</v>
      </c>
      <c r="CI2512" s="155">
        <v>1.3715077000000001E-5</v>
      </c>
      <c r="CJ2512" s="155">
        <v>1.8580474E-4</v>
      </c>
      <c r="CK2512" s="155">
        <v>2.7216932000000001E-12</v>
      </c>
      <c r="CL2512" s="155">
        <v>0</v>
      </c>
      <c r="CM2512"/>
      <c r="CN2512" s="284">
        <v>0</v>
      </c>
      <c r="CO2512" s="284">
        <v>10.376808</v>
      </c>
      <c r="CP2512" s="285">
        <v>0</v>
      </c>
      <c r="CQ2512" s="284">
        <v>9.8207134999999997E-3</v>
      </c>
      <c r="CR2512" s="284">
        <v>2.1015664E-10</v>
      </c>
      <c r="CS2512" s="284">
        <v>2.4879354000000001E-8</v>
      </c>
      <c r="CT2512" s="284">
        <v>8.9881151999999999E-4</v>
      </c>
      <c r="CU2512" s="284">
        <v>2.9323927999999999E-2</v>
      </c>
      <c r="CV2512" s="284">
        <v>0</v>
      </c>
      <c r="CW2512" s="284">
        <v>0</v>
      </c>
      <c r="CX2512"/>
      <c r="CY2512"/>
      <c r="CZ2512"/>
      <c r="DA2512"/>
    </row>
    <row r="2513" spans="1:105" ht="14.4">
      <c r="A2513" t="s">
        <v>3349</v>
      </c>
      <c r="B2513" s="150" t="s">
        <v>1274</v>
      </c>
      <c r="C2513" s="151" t="str">
        <f t="shared" si="624"/>
        <v>P.030.11.960</v>
      </c>
      <c r="D2513" t="s">
        <v>1430</v>
      </c>
      <c r="E2513" s="150" t="s">
        <v>352</v>
      </c>
      <c r="F2513" s="153" t="str">
        <f t="shared" si="625"/>
        <v>Aniline and substituted anilines (n=1, std=-)</v>
      </c>
      <c r="G2513" s="154">
        <f t="shared" si="623"/>
        <v>6.1609629333333329</v>
      </c>
      <c r="H2513"/>
      <c r="I2513"/>
      <c r="J2513" s="227">
        <f t="shared" si="626"/>
        <v>1.1664285885029999</v>
      </c>
      <c r="K2513"/>
      <c r="L2513" s="280">
        <f t="shared" si="627"/>
        <v>4.8840864890000009E-2</v>
      </c>
      <c r="M2513" s="280">
        <f t="shared" si="628"/>
        <v>0.111906244613</v>
      </c>
      <c r="N2513" s="281">
        <f t="shared" si="629"/>
        <v>8.1537039000000006E-2</v>
      </c>
      <c r="O2513" s="280">
        <v>0.92414443999999996</v>
      </c>
      <c r="P2513" s="219">
        <v>6.6257444999999998E-2</v>
      </c>
      <c r="Q2513" s="219">
        <v>4.2164154000000002E-2</v>
      </c>
      <c r="R2513" s="219">
        <v>4.0437353000000002E-2</v>
      </c>
      <c r="S2513" s="219">
        <v>7.6219874000000003E-3</v>
      </c>
      <c r="T2513" s="219">
        <v>3.2828783000000001E-4</v>
      </c>
      <c r="U2513" s="219">
        <v>4.5323666E-4</v>
      </c>
      <c r="V2513" s="219">
        <v>3.4716532E-3</v>
      </c>
      <c r="W2513" s="286">
        <v>2.168793E-3</v>
      </c>
      <c r="X2513" s="219">
        <v>0</v>
      </c>
      <c r="Y2513" s="219">
        <v>7.9368246000000003E-2</v>
      </c>
      <c r="Z2513" s="286">
        <v>1.2992413E-5</v>
      </c>
      <c r="AA2513" s="219">
        <v>0</v>
      </c>
      <c r="AB2513" s="286">
        <v>0</v>
      </c>
      <c r="AC2513"/>
      <c r="AD2513" s="227">
        <f t="shared" si="618"/>
        <v>0.92414443999999996</v>
      </c>
      <c r="AE2513" s="227">
        <f t="shared" si="619"/>
        <v>0.16073411709000002</v>
      </c>
      <c r="AF2513" s="227">
        <f t="shared" si="620"/>
        <v>0.1118932522</v>
      </c>
      <c r="AG2513" s="227">
        <f t="shared" si="621"/>
        <v>0.11190624461299999</v>
      </c>
      <c r="AH2513" s="227">
        <f t="shared" si="622"/>
        <v>8.1537039000000006E-2</v>
      </c>
      <c r="AI2513"/>
      <c r="AJ2513">
        <v>99.175175999999993</v>
      </c>
      <c r="AK2513" s="155">
        <v>79.696907999999993</v>
      </c>
      <c r="AL2513" s="155">
        <v>10.93788</v>
      </c>
      <c r="AM2513" s="155">
        <v>0</v>
      </c>
      <c r="AN2513" s="155">
        <v>1.9981533</v>
      </c>
      <c r="AO2513" s="155">
        <v>4.3541340999999996</v>
      </c>
      <c r="AP2513" s="155">
        <v>2.1881010999999999</v>
      </c>
      <c r="AQ2513"/>
      <c r="AR2513" s="156">
        <v>0.12716496999999999</v>
      </c>
      <c r="AS2513" s="156">
        <v>0.1174601</v>
      </c>
      <c r="AT2513" s="156">
        <v>5.1106175000000002E-3</v>
      </c>
      <c r="AU2513" s="156">
        <v>4.5942502999999999E-3</v>
      </c>
      <c r="AV2513" s="282">
        <f t="shared" si="615"/>
        <v>7.0419723383889989E-6</v>
      </c>
      <c r="AW2513" s="282">
        <f t="shared" si="616"/>
        <v>1.8900212254407698E-8</v>
      </c>
      <c r="AX2513" s="283">
        <f t="shared" si="617"/>
        <v>0.64345242363999999</v>
      </c>
      <c r="AY2513" s="157">
        <v>5.7173735999999996E-6</v>
      </c>
      <c r="AZ2513" s="157">
        <v>1.7250695999999999E-8</v>
      </c>
      <c r="BA2513" s="157">
        <v>4.7131367E-13</v>
      </c>
      <c r="BB2513" s="157">
        <v>0</v>
      </c>
      <c r="BC2513" s="157">
        <v>0</v>
      </c>
      <c r="BD2513" s="157">
        <v>1.0836153E-9</v>
      </c>
      <c r="BE2513" s="157">
        <v>1.3228552999999999E-6</v>
      </c>
      <c r="BF2513" s="157">
        <v>2.4711715999999998E-10</v>
      </c>
      <c r="BG2513" s="157">
        <v>1.4016443000000001E-9</v>
      </c>
      <c r="BH2513" s="157">
        <v>0</v>
      </c>
      <c r="BI2513" s="157">
        <v>0</v>
      </c>
      <c r="BJ2513" s="157">
        <v>2.5827569999999998E-13</v>
      </c>
      <c r="BK2513" s="157">
        <v>2.0874054999999999E-14</v>
      </c>
      <c r="BL2513" s="157">
        <v>4.3309827000000003E-15</v>
      </c>
      <c r="BM2513" s="157">
        <v>5.0419168999999997E-11</v>
      </c>
      <c r="BN2513" s="157">
        <v>6.0940391999999997E-10</v>
      </c>
      <c r="BO2513" s="157">
        <v>0</v>
      </c>
      <c r="BP2513" s="157">
        <v>2.1893364E-4</v>
      </c>
      <c r="BQ2513" s="157">
        <v>0.64323348999999996</v>
      </c>
      <c r="BR2513" s="157">
        <v>0</v>
      </c>
      <c r="BS2513" s="157">
        <v>0</v>
      </c>
      <c r="BT2513" s="157">
        <v>0</v>
      </c>
      <c r="BU2513"/>
      <c r="BV2513" s="155">
        <v>3.1624338000000001E-4</v>
      </c>
      <c r="BW2513" s="155">
        <v>9.6633593000000007E-6</v>
      </c>
      <c r="BX2513" s="155">
        <v>1.7178399000000001E-4</v>
      </c>
      <c r="BY2513" s="155">
        <v>4.2601174999999998E-7</v>
      </c>
      <c r="BZ2513" s="155">
        <v>1.4782331000000001E-5</v>
      </c>
      <c r="CA2513" s="155">
        <v>0</v>
      </c>
      <c r="CB2513" s="155">
        <v>0</v>
      </c>
      <c r="CC2513" s="155">
        <v>0</v>
      </c>
      <c r="CD2513" s="155">
        <v>4.6626876999999999E-7</v>
      </c>
      <c r="CE2513" s="155">
        <v>4.7791808999999999E-7</v>
      </c>
      <c r="CF2513" s="155">
        <v>0</v>
      </c>
      <c r="CG2513" s="155">
        <v>0</v>
      </c>
      <c r="CH2513" s="155">
        <v>0</v>
      </c>
      <c r="CI2513" s="155">
        <v>8.3570988000000007E-6</v>
      </c>
      <c r="CJ2513" s="155">
        <v>1.1028639999999999E-4</v>
      </c>
      <c r="CK2513" s="155">
        <v>2.0021839000000001E-12</v>
      </c>
      <c r="CL2513" s="155">
        <v>0</v>
      </c>
      <c r="CM2513"/>
      <c r="CN2513" s="284">
        <v>0</v>
      </c>
      <c r="CO2513" s="284">
        <v>6.1609629999999997</v>
      </c>
      <c r="CP2513" s="285">
        <v>0</v>
      </c>
      <c r="CQ2513" s="284">
        <v>6.6115297000000003E-3</v>
      </c>
      <c r="CR2513" s="284">
        <v>1.2199396999999999E-10</v>
      </c>
      <c r="CS2513" s="284">
        <v>1.4492712E-8</v>
      </c>
      <c r="CT2513" s="284">
        <v>5.9411234999999995E-4</v>
      </c>
      <c r="CU2513" s="284">
        <v>1.7503355000000002E-2</v>
      </c>
      <c r="CV2513" s="284">
        <v>0</v>
      </c>
      <c r="CW2513" s="284">
        <v>0</v>
      </c>
      <c r="CX2513"/>
      <c r="CY2513"/>
      <c r="CZ2513"/>
      <c r="DA2513"/>
    </row>
    <row r="2514" spans="1:105" ht="14.4">
      <c r="A2514" t="s">
        <v>3350</v>
      </c>
      <c r="B2514" s="150" t="s">
        <v>1274</v>
      </c>
      <c r="C2514" s="151" t="str">
        <f t="shared" si="624"/>
        <v>P.030.12.080</v>
      </c>
      <c r="D2514" t="s">
        <v>1430</v>
      </c>
      <c r="E2514" s="150" t="s">
        <v>352</v>
      </c>
      <c r="F2514" s="153" t="str">
        <f t="shared" si="625"/>
        <v>Benzenoids (n=1, std=-)</v>
      </c>
      <c r="G2514" s="154">
        <f t="shared" si="623"/>
        <v>17.310104000000003</v>
      </c>
      <c r="H2514"/>
      <c r="I2514"/>
      <c r="J2514" s="227">
        <f t="shared" si="626"/>
        <v>3.3457728543389997</v>
      </c>
      <c r="K2514"/>
      <c r="L2514" s="280">
        <f t="shared" si="627"/>
        <v>0.15843195900000001</v>
      </c>
      <c r="M2514" s="280">
        <f t="shared" si="628"/>
        <v>0.41914664523899997</v>
      </c>
      <c r="N2514" s="281">
        <f t="shared" si="629"/>
        <v>0.1716786501</v>
      </c>
      <c r="O2514" s="280">
        <v>2.5965156</v>
      </c>
      <c r="P2514" s="219">
        <v>0.27067289999999999</v>
      </c>
      <c r="Q2514" s="219">
        <v>0.13384045999999999</v>
      </c>
      <c r="R2514" s="219">
        <v>0.12737707000000001</v>
      </c>
      <c r="S2514" s="219">
        <v>2.8171033000000002E-2</v>
      </c>
      <c r="T2514" s="286">
        <v>1.0622856E-3</v>
      </c>
      <c r="U2514" s="219">
        <v>1.8215703999999999E-3</v>
      </c>
      <c r="V2514" s="286">
        <v>1.4594009999999999E-2</v>
      </c>
      <c r="W2514" s="219">
        <v>4.9966000999999999E-3</v>
      </c>
      <c r="X2514" s="219">
        <v>0</v>
      </c>
      <c r="Y2514" s="219">
        <v>0.16668205</v>
      </c>
      <c r="Z2514" s="286">
        <v>3.9275239E-5</v>
      </c>
      <c r="AA2514" s="219">
        <v>0</v>
      </c>
      <c r="AB2514" s="219">
        <v>0</v>
      </c>
      <c r="AC2514"/>
      <c r="AD2514" s="227">
        <f t="shared" si="618"/>
        <v>2.5965156</v>
      </c>
      <c r="AE2514" s="227">
        <f t="shared" si="619"/>
        <v>0.57753932900000005</v>
      </c>
      <c r="AF2514" s="227">
        <f t="shared" si="620"/>
        <v>0.41910736999999998</v>
      </c>
      <c r="AG2514" s="227">
        <f t="shared" si="621"/>
        <v>0.41914664523899997</v>
      </c>
      <c r="AH2514" s="227">
        <f t="shared" si="622"/>
        <v>0.1716786501</v>
      </c>
      <c r="AI2514"/>
      <c r="AJ2514">
        <v>264.89621</v>
      </c>
      <c r="AK2514" s="155">
        <v>224.20824999999999</v>
      </c>
      <c r="AL2514" s="155">
        <v>22.924572999999999</v>
      </c>
      <c r="AM2514" s="155">
        <v>0</v>
      </c>
      <c r="AN2514" s="155">
        <v>4.1107842000000003</v>
      </c>
      <c r="AO2514" s="155">
        <v>9.0606059000000005</v>
      </c>
      <c r="AP2514" s="155">
        <v>4.5919974000000003</v>
      </c>
      <c r="AQ2514"/>
      <c r="AR2514" s="156">
        <v>0.38602927999999997</v>
      </c>
      <c r="AS2514" s="156">
        <v>0.35741023</v>
      </c>
      <c r="AT2514" s="156">
        <v>1.4865275000000001E-2</v>
      </c>
      <c r="AU2514" s="156">
        <v>1.3753774E-2</v>
      </c>
      <c r="AV2514" s="282">
        <f t="shared" ref="AV2514:AV2577" si="630">AY2514+BB2514+BC2514+BD2514+BE2514+BM2514+BN2514+BR2514</f>
        <v>2.1427471950260001E-5</v>
      </c>
      <c r="AW2514" s="282">
        <f t="shared" ref="AW2514:AW2577" si="631">AZ2514+BA2514+BF2514+BG2514+BH2514+BI2514+BJ2514+BK2514+BL2514+BO2514+BS2514+BT2514</f>
        <v>5.4975129893121994E-8</v>
      </c>
      <c r="AX2514" s="283">
        <f t="shared" ref="AX2514:AX2577" si="632">BP2514+BQ2514</f>
        <v>1.9262987758500001</v>
      </c>
      <c r="AY2514" s="157">
        <v>1.6063777000000001E-5</v>
      </c>
      <c r="AZ2514" s="157">
        <v>4.8468292000000001E-8</v>
      </c>
      <c r="BA2514" s="157">
        <v>1.3242229999999999E-12</v>
      </c>
      <c r="BB2514" s="157">
        <v>0</v>
      </c>
      <c r="BC2514" s="157">
        <v>0</v>
      </c>
      <c r="BD2514" s="157">
        <v>3.4133724000000001E-9</v>
      </c>
      <c r="BE2514" s="157">
        <v>5.3575628999999998E-6</v>
      </c>
      <c r="BF2514" s="157">
        <v>7.7841539999999997E-10</v>
      </c>
      <c r="BG2514" s="157">
        <v>5.7259546999999999E-9</v>
      </c>
      <c r="BH2514" s="157">
        <v>0</v>
      </c>
      <c r="BI2514" s="157">
        <v>0</v>
      </c>
      <c r="BJ2514" s="157">
        <v>1.0379567999999999E-12</v>
      </c>
      <c r="BK2514" s="157">
        <v>8.7723232999999996E-14</v>
      </c>
      <c r="BL2514" s="157">
        <v>1.7890089E-14</v>
      </c>
      <c r="BM2514" s="157">
        <v>1.7405326E-10</v>
      </c>
      <c r="BN2514" s="157">
        <v>2.5446246000000001E-9</v>
      </c>
      <c r="BO2514" s="157">
        <v>0</v>
      </c>
      <c r="BP2514" s="157">
        <v>4.9527584999999996E-4</v>
      </c>
      <c r="BQ2514" s="157">
        <v>1.9258035</v>
      </c>
      <c r="BR2514" s="157">
        <v>0</v>
      </c>
      <c r="BS2514" s="157">
        <v>0</v>
      </c>
      <c r="BT2514" s="157">
        <v>0</v>
      </c>
      <c r="BU2514"/>
      <c r="BV2514" s="155">
        <v>9.1283740000000003E-4</v>
      </c>
      <c r="BW2514" s="155">
        <v>3.9476462000000003E-5</v>
      </c>
      <c r="BX2514" s="155">
        <v>4.8265164E-4</v>
      </c>
      <c r="BY2514" s="155">
        <v>1.770537E-6</v>
      </c>
      <c r="BZ2514" s="155">
        <v>5.7733452000000001E-5</v>
      </c>
      <c r="CA2514" s="155">
        <v>0</v>
      </c>
      <c r="CB2514" s="155">
        <v>0</v>
      </c>
      <c r="CC2514" s="155">
        <v>0</v>
      </c>
      <c r="CD2514" s="155">
        <v>1.5296299E-6</v>
      </c>
      <c r="CE2514" s="155">
        <v>1.8917645E-6</v>
      </c>
      <c r="CF2514" s="155">
        <v>0</v>
      </c>
      <c r="CG2514" s="155">
        <v>0</v>
      </c>
      <c r="CH2514" s="155">
        <v>0</v>
      </c>
      <c r="CI2514" s="155">
        <v>2.6911359999999998E-5</v>
      </c>
      <c r="CJ2514" s="155">
        <v>3.0087255000000001E-4</v>
      </c>
      <c r="CK2514" s="155">
        <v>4.1266052999999996E-12</v>
      </c>
      <c r="CL2514" s="155">
        <v>0</v>
      </c>
      <c r="CM2514"/>
      <c r="CN2514" s="284">
        <v>0</v>
      </c>
      <c r="CO2514" s="284">
        <v>17.310103999999999</v>
      </c>
      <c r="CP2514" s="285">
        <v>0</v>
      </c>
      <c r="CQ2514" s="284">
        <v>2.700922E-2</v>
      </c>
      <c r="CR2514" s="284">
        <v>4.8842758999999995E-10</v>
      </c>
      <c r="CS2514" s="284">
        <v>5.8387088E-8</v>
      </c>
      <c r="CT2514" s="284">
        <v>2.3530827000000001E-3</v>
      </c>
      <c r="CU2514" s="284">
        <v>7.3533837000000005E-2</v>
      </c>
      <c r="CV2514" s="284">
        <v>0</v>
      </c>
      <c r="CW2514" s="284">
        <v>0</v>
      </c>
      <c r="CX2514"/>
      <c r="CY2514"/>
      <c r="CZ2514"/>
      <c r="DA2514"/>
    </row>
    <row r="2515" spans="1:105" ht="14.4">
      <c r="A2515" t="s">
        <v>3351</v>
      </c>
      <c r="B2515" s="150" t="s">
        <v>1274</v>
      </c>
      <c r="C2515" s="151" t="str">
        <f t="shared" si="624"/>
        <v>P.030.12.090</v>
      </c>
      <c r="D2515" t="s">
        <v>1430</v>
      </c>
      <c r="E2515" s="150" t="s">
        <v>352</v>
      </c>
      <c r="F2515" s="153" t="str">
        <f t="shared" si="625"/>
        <v>Benzofuranones (n=1, std=-)</v>
      </c>
      <c r="G2515" s="154">
        <f t="shared" si="623"/>
        <v>3.2708074666666671</v>
      </c>
      <c r="H2515"/>
      <c r="I2515"/>
      <c r="J2515" s="227">
        <f t="shared" si="626"/>
        <v>1.4708132282799999</v>
      </c>
      <c r="K2515"/>
      <c r="L2515" s="280">
        <f t="shared" si="627"/>
        <v>0.176404015</v>
      </c>
      <c r="M2515" s="280">
        <f t="shared" si="628"/>
        <v>0.76222240957999998</v>
      </c>
      <c r="N2515" s="281">
        <f t="shared" si="629"/>
        <v>4.1565683699999995E-2</v>
      </c>
      <c r="O2515" s="280">
        <v>0.49062112000000002</v>
      </c>
      <c r="P2515" s="219">
        <v>0.14030100000000001</v>
      </c>
      <c r="Q2515" s="219">
        <v>3.7449560000000001E-4</v>
      </c>
      <c r="R2515" s="219">
        <v>0.1224104</v>
      </c>
      <c r="S2515" s="219">
        <v>3.9458399999999998E-2</v>
      </c>
      <c r="T2515" s="219">
        <v>8.7008815999999999E-3</v>
      </c>
      <c r="U2515" s="219">
        <v>5.8343333999999998E-3</v>
      </c>
      <c r="V2515" s="219">
        <v>3.0798780000000001E-2</v>
      </c>
      <c r="W2515" s="219">
        <v>1.1593572E-2</v>
      </c>
      <c r="X2515" s="286">
        <v>0.59045999999999998</v>
      </c>
      <c r="Y2515" s="219">
        <v>2.2756876999999998E-2</v>
      </c>
      <c r="Z2515" s="286">
        <v>2.8813397999999997E-4</v>
      </c>
      <c r="AA2515" s="286">
        <v>7.2152346999999999E-3</v>
      </c>
      <c r="AB2515" s="286">
        <v>0</v>
      </c>
      <c r="AC2515"/>
      <c r="AD2515" s="227">
        <f t="shared" si="618"/>
        <v>0.49062112000000002</v>
      </c>
      <c r="AE2515" s="227">
        <f t="shared" si="619"/>
        <v>0.34787829060000003</v>
      </c>
      <c r="AF2515" s="227">
        <f t="shared" si="620"/>
        <v>0.17868951029999999</v>
      </c>
      <c r="AG2515" s="227">
        <f t="shared" si="621"/>
        <v>0.76222240957999998</v>
      </c>
      <c r="AH2515" s="227">
        <f t="shared" si="622"/>
        <v>3.4350448999999998E-2</v>
      </c>
      <c r="AI2515"/>
      <c r="AJ2515">
        <v>83.349384000000001</v>
      </c>
      <c r="AK2515" s="155">
        <v>79.855954999999994</v>
      </c>
      <c r="AL2515" s="155">
        <v>2.8269413000000001</v>
      </c>
      <c r="AM2515" s="155">
        <v>0</v>
      </c>
      <c r="AN2515" s="155">
        <v>0</v>
      </c>
      <c r="AO2515" s="155">
        <v>0.15532635</v>
      </c>
      <c r="AP2515" s="155">
        <v>0.51116132999999997</v>
      </c>
      <c r="AQ2515"/>
      <c r="AR2515" s="156">
        <v>0.11160637</v>
      </c>
      <c r="AS2515" s="156">
        <v>0.10362356</v>
      </c>
      <c r="AT2515" s="156">
        <v>3.4864057E-3</v>
      </c>
      <c r="AU2515" s="156">
        <v>4.4964035999999997E-3</v>
      </c>
      <c r="AV2515" s="282">
        <f t="shared" si="630"/>
        <v>6.2124438464999994E-6</v>
      </c>
      <c r="AW2515" s="282">
        <f t="shared" si="631"/>
        <v>1.2893512243920003E-8</v>
      </c>
      <c r="AX2515" s="283">
        <f t="shared" si="632"/>
        <v>0.62974840104000007</v>
      </c>
      <c r="AY2515" s="157">
        <v>3.0353094000000002E-6</v>
      </c>
      <c r="AZ2515" s="157">
        <v>9.1582610000000005E-9</v>
      </c>
      <c r="BA2515" s="157">
        <v>2.5021676999999998E-13</v>
      </c>
      <c r="BB2515" s="157">
        <v>0</v>
      </c>
      <c r="BC2515" s="157">
        <v>0</v>
      </c>
      <c r="BD2515" s="157">
        <v>3.2802788000000002E-9</v>
      </c>
      <c r="BE2515" s="157">
        <v>3.1669359999999998E-6</v>
      </c>
      <c r="BF2515" s="157">
        <v>7.4806358000000002E-10</v>
      </c>
      <c r="BG2515" s="157">
        <v>2.9680000000000001E-9</v>
      </c>
      <c r="BH2515" s="157">
        <v>1.5381599999999999E-11</v>
      </c>
      <c r="BI2515" s="157">
        <v>0</v>
      </c>
      <c r="BJ2515" s="157">
        <v>3.3257270000000001E-12</v>
      </c>
      <c r="BK2515" s="157">
        <v>1.8567170999999999E-13</v>
      </c>
      <c r="BL2515" s="157">
        <v>4.4448439999999999E-14</v>
      </c>
      <c r="BM2515" s="157">
        <v>1.1400626999999999E-9</v>
      </c>
      <c r="BN2515" s="157">
        <v>5.7781050000000001E-9</v>
      </c>
      <c r="BO2515" s="157">
        <v>0</v>
      </c>
      <c r="BP2515" s="157">
        <v>9.7268104000000004E-4</v>
      </c>
      <c r="BQ2515" s="157">
        <v>0.62877572000000004</v>
      </c>
      <c r="BR2515" s="157">
        <v>0</v>
      </c>
      <c r="BS2515" s="157">
        <v>0</v>
      </c>
      <c r="BT2515" s="157">
        <v>0</v>
      </c>
      <c r="BU2515"/>
      <c r="BV2515" s="155">
        <v>3.0490494999999999E-4</v>
      </c>
      <c r="BW2515" s="155">
        <v>2.0462288999999999E-5</v>
      </c>
      <c r="BX2515" s="155">
        <v>9.1198791999999996E-5</v>
      </c>
      <c r="BY2515" s="155">
        <v>3.6674302000000001E-6</v>
      </c>
      <c r="BZ2515" s="155">
        <v>5.2173921999999999E-5</v>
      </c>
      <c r="CA2515" s="155">
        <v>0</v>
      </c>
      <c r="CB2515" s="155">
        <v>4.0022600000000003E-7</v>
      </c>
      <c r="CC2515" s="155">
        <v>0</v>
      </c>
      <c r="CD2515" s="155">
        <v>1.1975836E-5</v>
      </c>
      <c r="CE2515" s="155">
        <v>4.6004060999999997E-6</v>
      </c>
      <c r="CF2515" s="155">
        <v>0</v>
      </c>
      <c r="CG2515" s="155">
        <v>0</v>
      </c>
      <c r="CH2515" s="155">
        <v>0</v>
      </c>
      <c r="CI2515" s="155">
        <v>2.4727684999999999E-5</v>
      </c>
      <c r="CJ2515" s="155">
        <v>9.5698360000000002E-5</v>
      </c>
      <c r="CK2515" s="155">
        <v>1.6322953E-13</v>
      </c>
      <c r="CL2515" s="155">
        <v>0</v>
      </c>
      <c r="CM2515"/>
      <c r="CN2515" s="284">
        <v>0</v>
      </c>
      <c r="CO2515" s="284">
        <v>3.2708075000000001</v>
      </c>
      <c r="CP2515" s="285">
        <v>0</v>
      </c>
      <c r="CQ2515" s="284">
        <v>1.4E-2</v>
      </c>
      <c r="CR2515" s="284">
        <v>1.600692E-9</v>
      </c>
      <c r="CS2515" s="284">
        <v>1.8351610000000001E-7</v>
      </c>
      <c r="CT2515" s="284">
        <v>1.8395554E-3</v>
      </c>
      <c r="CU2515" s="284">
        <v>0.15624898000000001</v>
      </c>
      <c r="CV2515" s="284">
        <v>1.021561E-5</v>
      </c>
      <c r="CW2515" s="284">
        <v>0</v>
      </c>
      <c r="CX2515"/>
      <c r="CY2515"/>
      <c r="CZ2515"/>
      <c r="DA2515"/>
    </row>
    <row r="2516" spans="1:105" ht="14.4">
      <c r="A2516" t="s">
        <v>3686</v>
      </c>
      <c r="B2516" s="150" t="s">
        <v>1274</v>
      </c>
      <c r="C2516" s="151" t="str">
        <f t="shared" si="624"/>
        <v>P.030.12.100</v>
      </c>
      <c r="D2516" t="s">
        <v>1430</v>
      </c>
      <c r="E2516" s="150" t="s">
        <v>352</v>
      </c>
      <c r="F2516" s="153" t="str">
        <f t="shared" si="625"/>
        <v>Benzene and substituted derivatives (n=3, std=0.094)</v>
      </c>
      <c r="G2516" s="154">
        <f t="shared" si="623"/>
        <v>2.1069093333333333</v>
      </c>
      <c r="H2516"/>
      <c r="I2516"/>
      <c r="J2516" s="227">
        <f t="shared" si="626"/>
        <v>0.57639290868388782</v>
      </c>
      <c r="K2516"/>
      <c r="L2516" s="280">
        <f t="shared" si="627"/>
        <v>5.2949218893000007E-2</v>
      </c>
      <c r="M2516" s="280">
        <f t="shared" si="628"/>
        <v>0.19557437030320002</v>
      </c>
      <c r="N2516" s="281">
        <f t="shared" si="629"/>
        <v>1.1832919487687788E-2</v>
      </c>
      <c r="O2516" s="280">
        <v>0.3160364</v>
      </c>
      <c r="P2516" s="219">
        <v>3.8278329999999999E-2</v>
      </c>
      <c r="Q2516" s="219">
        <v>1.1025383E-2</v>
      </c>
      <c r="R2516" s="219">
        <v>4.5870974000000002E-2</v>
      </c>
      <c r="S2516" s="286">
        <v>6.3253468999999998E-3</v>
      </c>
      <c r="T2516" s="286">
        <v>9.9294492999999997E-5</v>
      </c>
      <c r="U2516" s="286">
        <v>6.5360349999999995E-4</v>
      </c>
      <c r="V2516" s="286">
        <v>0.14622729000000001</v>
      </c>
      <c r="W2516" s="286">
        <v>4.6027187000000003E-5</v>
      </c>
      <c r="X2516" s="286">
        <v>4.0342410999999999E-5</v>
      </c>
      <c r="Y2516" s="286">
        <v>1.5551333000000001E-3</v>
      </c>
      <c r="Z2516" s="286">
        <v>3.0248922000000001E-6</v>
      </c>
      <c r="AA2516" s="219">
        <v>1.0231759E-2</v>
      </c>
      <c r="AB2516" s="286">
        <v>6.8778899999999997E-13</v>
      </c>
      <c r="AC2516"/>
      <c r="AD2516" s="227">
        <f t="shared" ref="AD2516:AD2579" si="633">O2516</f>
        <v>0.3160364</v>
      </c>
      <c r="AE2516" s="227">
        <f t="shared" ref="AE2516:AE2579" si="634">P2516+Q2516+R2516+S2516+T2516+U2516+V2516</f>
        <v>0.24848022189300001</v>
      </c>
      <c r="AF2516" s="227">
        <f t="shared" ref="AF2516:AF2579" si="635">P2516+Q2516+V2516+AA2516</f>
        <v>0.20576276200000002</v>
      </c>
      <c r="AG2516" s="227">
        <f t="shared" ref="AG2516:AG2579" si="636">Z2516+P2516+Q2516+V2516+X2516</f>
        <v>0.19557437030320002</v>
      </c>
      <c r="AH2516" s="227">
        <f t="shared" ref="AH2516:AH2579" si="637">W2516+Y2516+AB2516</f>
        <v>1.6011604876877892E-3</v>
      </c>
      <c r="AI2516"/>
      <c r="AJ2516">
        <v>42.794029000000002</v>
      </c>
      <c r="AK2516" s="155">
        <v>40.949705000000002</v>
      </c>
      <c r="AL2516" s="155">
        <v>0.15209602</v>
      </c>
      <c r="AM2516" s="155">
        <v>0</v>
      </c>
      <c r="AN2516" s="155">
        <v>0.21982470000000001</v>
      </c>
      <c r="AO2516" s="155">
        <v>6.0576457E-2</v>
      </c>
      <c r="AP2516" s="155">
        <v>1.4118265999999999</v>
      </c>
      <c r="AQ2516"/>
      <c r="AR2516" s="156">
        <v>4.3349924999999997E-2</v>
      </c>
      <c r="AS2516" s="156">
        <v>3.8652949999999998E-2</v>
      </c>
      <c r="AT2516" s="156">
        <v>1.7870626000000001E-3</v>
      </c>
      <c r="AU2516" s="156">
        <v>2.9099121000000002E-3</v>
      </c>
      <c r="AV2516" s="282">
        <f t="shared" si="630"/>
        <v>2.3173231805848162E-6</v>
      </c>
      <c r="AW2516" s="282">
        <f t="shared" si="631"/>
        <v>6.6089595110373788E-9</v>
      </c>
      <c r="AX2516" s="283">
        <f t="shared" si="632"/>
        <v>0.40755071704649998</v>
      </c>
      <c r="AY2516" s="157">
        <v>1.9552125E-6</v>
      </c>
      <c r="AZ2516" s="157">
        <v>5.8993478999999996E-9</v>
      </c>
      <c r="BA2516" s="157">
        <v>1.6117861000000001E-13</v>
      </c>
      <c r="BB2516" s="157">
        <v>9.7177815999999998E-14</v>
      </c>
      <c r="BC2516" s="157">
        <v>0</v>
      </c>
      <c r="BD2516" s="157">
        <v>1.2202405999999999E-9</v>
      </c>
      <c r="BE2516" s="157">
        <v>3.6011807999999999E-7</v>
      </c>
      <c r="BF2516" s="157">
        <v>2.7806745000000002E-10</v>
      </c>
      <c r="BG2516" s="157">
        <v>4.1726125999999999E-10</v>
      </c>
      <c r="BH2516" s="157">
        <v>1.3631283E-11</v>
      </c>
      <c r="BI2516" s="157">
        <v>1.6485849000000001E-17</v>
      </c>
      <c r="BJ2516" s="157">
        <v>3.7221051999999999E-13</v>
      </c>
      <c r="BK2516" s="157">
        <v>1.1374068999999999E-13</v>
      </c>
      <c r="BL2516" s="157">
        <v>4.4717305999999997E-15</v>
      </c>
      <c r="BM2516" s="157">
        <v>4.9926096999999998E-11</v>
      </c>
      <c r="BN2516" s="157">
        <v>7.2233671000000004E-10</v>
      </c>
      <c r="BO2516" s="157">
        <v>9.2916860000000005E-22</v>
      </c>
      <c r="BP2516" s="157">
        <v>4.3270464999999999E-6</v>
      </c>
      <c r="BQ2516" s="157">
        <v>0.40754638999999998</v>
      </c>
      <c r="BR2516" s="157">
        <v>0</v>
      </c>
      <c r="BS2516" s="157">
        <v>0</v>
      </c>
      <c r="BT2516" s="157">
        <v>0</v>
      </c>
      <c r="BU2516"/>
      <c r="BV2516" s="155">
        <v>1.5602680999999999E-4</v>
      </c>
      <c r="BW2516" s="155">
        <v>2.8777343999999998E-6</v>
      </c>
      <c r="BX2516" s="155">
        <v>5.8746223E-5</v>
      </c>
      <c r="BY2516" s="155">
        <v>1.7149150000000002E-5</v>
      </c>
      <c r="BZ2516" s="155">
        <v>8.0424521999999999E-6</v>
      </c>
      <c r="CA2516" s="155">
        <v>1.9999353000000002E-9</v>
      </c>
      <c r="CB2516" s="155">
        <v>3.1921459E-11</v>
      </c>
      <c r="CC2516" s="155">
        <v>3.0120530999999999E-9</v>
      </c>
      <c r="CD2516" s="155">
        <v>1.6674708E-7</v>
      </c>
      <c r="CE2516" s="155">
        <v>5.5653145999999997E-7</v>
      </c>
      <c r="CF2516" s="155">
        <v>0</v>
      </c>
      <c r="CG2516" s="155">
        <v>2.0547377999999998E-18</v>
      </c>
      <c r="CH2516" s="155">
        <v>1.6824112999999999E-14</v>
      </c>
      <c r="CI2516" s="155">
        <v>8.9551081000000002E-6</v>
      </c>
      <c r="CJ2516" s="155">
        <v>4.9654577999999997E-5</v>
      </c>
      <c r="CK2516" s="155">
        <v>9.8732413999999992E-6</v>
      </c>
      <c r="CL2516" s="155">
        <v>0</v>
      </c>
      <c r="CM2516"/>
      <c r="CN2516" s="284">
        <v>1.4240159000000001E-14</v>
      </c>
      <c r="CO2516" s="284">
        <v>2.1069095999999998</v>
      </c>
      <c r="CP2516" s="285">
        <v>1.3672472999999999E-2</v>
      </c>
      <c r="CQ2516" s="284">
        <v>1.9693591E-3</v>
      </c>
      <c r="CR2516" s="284">
        <v>1.7396788000000001E-10</v>
      </c>
      <c r="CS2516" s="284">
        <v>2.0535298000000001E-8</v>
      </c>
      <c r="CT2516" s="284">
        <v>1.2323594999999999E-4</v>
      </c>
      <c r="CU2516" s="284">
        <v>7.1044964000000002E-2</v>
      </c>
      <c r="CV2516" s="284">
        <v>9.1406144999999999E-6</v>
      </c>
      <c r="CW2516" s="284">
        <v>7.0353088000000002E-7</v>
      </c>
      <c r="CX2516"/>
      <c r="CY2516"/>
      <c r="CZ2516"/>
      <c r="DA2516"/>
    </row>
    <row r="2517" spans="1:105" ht="14.4">
      <c r="A2517" t="s">
        <v>3687</v>
      </c>
      <c r="B2517" s="150" t="s">
        <v>1274</v>
      </c>
      <c r="C2517" s="151" t="str">
        <f t="shared" si="624"/>
        <v>P.030.12.200</v>
      </c>
      <c r="D2517" t="s">
        <v>1430</v>
      </c>
      <c r="E2517" s="150" t="s">
        <v>352</v>
      </c>
      <c r="F2517" s="153" t="str">
        <f t="shared" si="625"/>
        <v>Benzenesulfonic acids and derivatives (n=2, std=0.11)</v>
      </c>
      <c r="G2517" s="154">
        <f t="shared" si="623"/>
        <v>3.0930948666666667</v>
      </c>
      <c r="H2517"/>
      <c r="I2517"/>
      <c r="J2517" s="227">
        <f t="shared" si="626"/>
        <v>0.91932876956179999</v>
      </c>
      <c r="K2517"/>
      <c r="L2517" s="280">
        <f t="shared" si="627"/>
        <v>2.2439843541999998E-2</v>
      </c>
      <c r="M2517" s="280">
        <f t="shared" si="628"/>
        <v>0.40219168937979999</v>
      </c>
      <c r="N2517" s="281">
        <f t="shared" si="629"/>
        <v>3.0733006640000001E-2</v>
      </c>
      <c r="O2517" s="280">
        <v>0.46396422999999998</v>
      </c>
      <c r="P2517" s="219">
        <v>4.6767497999999998E-2</v>
      </c>
      <c r="Q2517" s="219">
        <v>1.4691665E-2</v>
      </c>
      <c r="R2517" s="219">
        <v>1.9723234999999999E-2</v>
      </c>
      <c r="S2517" s="286">
        <v>2.488657E-3</v>
      </c>
      <c r="T2517" s="286">
        <v>9.3484221999999995E-5</v>
      </c>
      <c r="U2517" s="286">
        <v>1.3446732000000001E-4</v>
      </c>
      <c r="V2517" s="286">
        <v>1.0388680000000001E-3</v>
      </c>
      <c r="W2517" s="219">
        <v>7.6923064000000002E-4</v>
      </c>
      <c r="X2517" s="219">
        <v>0.33968999999999999</v>
      </c>
      <c r="Y2517" s="219">
        <v>2.9963776000000001E-2</v>
      </c>
      <c r="Z2517" s="286">
        <v>3.6583798E-6</v>
      </c>
      <c r="AA2517" s="219">
        <v>0</v>
      </c>
      <c r="AB2517" s="219">
        <v>0</v>
      </c>
      <c r="AC2517"/>
      <c r="AD2517" s="227">
        <f t="shared" si="633"/>
        <v>0.46396422999999998</v>
      </c>
      <c r="AE2517" s="227">
        <f t="shared" si="634"/>
        <v>8.4937874541999997E-2</v>
      </c>
      <c r="AF2517" s="227">
        <f t="shared" si="635"/>
        <v>6.2498030999999996E-2</v>
      </c>
      <c r="AG2517" s="227">
        <f t="shared" si="636"/>
        <v>0.40219168937979999</v>
      </c>
      <c r="AH2517" s="227">
        <f t="shared" si="637"/>
        <v>3.0733006640000001E-2</v>
      </c>
      <c r="AI2517"/>
      <c r="AJ2517">
        <v>76.464831000000004</v>
      </c>
      <c r="AK2517" s="155">
        <v>68.617300999999998</v>
      </c>
      <c r="AL2517" s="155">
        <v>4.1350601999999999</v>
      </c>
      <c r="AM2517" s="155">
        <v>0</v>
      </c>
      <c r="AN2517" s="155">
        <v>1.2310181</v>
      </c>
      <c r="AO2517" s="155">
        <v>1.6540657999999999</v>
      </c>
      <c r="AP2517" s="155">
        <v>0.82738513999999996</v>
      </c>
      <c r="AQ2517"/>
      <c r="AR2517" s="156">
        <v>6.9168487000000001E-2</v>
      </c>
      <c r="AS2517" s="156">
        <v>6.2701833999999998E-2</v>
      </c>
      <c r="AT2517" s="156">
        <v>2.6441841E-3</v>
      </c>
      <c r="AU2517" s="156">
        <v>3.8224690000000002E-3</v>
      </c>
      <c r="AV2517" s="282">
        <f t="shared" si="630"/>
        <v>3.7591027005559998E-6</v>
      </c>
      <c r="AW2517" s="282">
        <f t="shared" si="631"/>
        <v>9.7787871814693008E-9</v>
      </c>
      <c r="AX2517" s="283">
        <f t="shared" si="632"/>
        <v>0.53535980186400001</v>
      </c>
      <c r="AY2517" s="157">
        <v>2.8703919999999999E-6</v>
      </c>
      <c r="AZ2517" s="157">
        <v>8.6606655999999999E-9</v>
      </c>
      <c r="BA2517" s="157">
        <v>2.3662175999999999E-13</v>
      </c>
      <c r="BB2517" s="157">
        <v>0</v>
      </c>
      <c r="BC2517" s="157">
        <v>0</v>
      </c>
      <c r="BD2517" s="157">
        <v>5.6287712999999996E-10</v>
      </c>
      <c r="BE2517" s="157">
        <v>8.8795120000000002E-7</v>
      </c>
      <c r="BF2517" s="157">
        <v>1.2845698E-10</v>
      </c>
      <c r="BG2517" s="157">
        <v>9.8934387000000009E-10</v>
      </c>
      <c r="BH2517" s="157">
        <v>0</v>
      </c>
      <c r="BI2517" s="157">
        <v>0</v>
      </c>
      <c r="BJ2517" s="157">
        <v>7.6572416999999996E-14</v>
      </c>
      <c r="BK2517" s="157">
        <v>6.2460102999999998E-15</v>
      </c>
      <c r="BL2517" s="157">
        <v>1.291282E-15</v>
      </c>
      <c r="BM2517" s="157">
        <v>1.4520646E-11</v>
      </c>
      <c r="BN2517" s="157">
        <v>1.8210278E-10</v>
      </c>
      <c r="BO2517" s="157">
        <v>0</v>
      </c>
      <c r="BP2517" s="157">
        <v>7.8691863999999999E-5</v>
      </c>
      <c r="BQ2517" s="157">
        <v>0.53528111</v>
      </c>
      <c r="BR2517" s="157">
        <v>0</v>
      </c>
      <c r="BS2517" s="157">
        <v>0</v>
      </c>
      <c r="BT2517" s="157">
        <v>0</v>
      </c>
      <c r="BU2517"/>
      <c r="BV2517" s="155">
        <v>1.9125650999999999E-4</v>
      </c>
      <c r="BW2517" s="155">
        <v>6.8208356000000004E-6</v>
      </c>
      <c r="BX2517" s="155">
        <v>8.6243691999999994E-5</v>
      </c>
      <c r="BY2517" s="155">
        <v>1.2790900999999999E-7</v>
      </c>
      <c r="BZ2517" s="155">
        <v>7.8216973E-6</v>
      </c>
      <c r="CA2517" s="155">
        <v>0</v>
      </c>
      <c r="CB2517" s="155">
        <v>0</v>
      </c>
      <c r="CC2517" s="155">
        <v>0</v>
      </c>
      <c r="CD2517" s="155">
        <v>1.3308815E-7</v>
      </c>
      <c r="CE2517" s="155">
        <v>1.4355244E-7</v>
      </c>
      <c r="CF2517" s="155">
        <v>0</v>
      </c>
      <c r="CG2517" s="155">
        <v>0</v>
      </c>
      <c r="CH2517" s="155">
        <v>0</v>
      </c>
      <c r="CI2517" s="155">
        <v>4.2129654E-6</v>
      </c>
      <c r="CJ2517" s="155">
        <v>8.5752770000000001E-5</v>
      </c>
      <c r="CK2517" s="155">
        <v>7.6560203999999998E-13</v>
      </c>
      <c r="CL2517" s="155">
        <v>0</v>
      </c>
      <c r="CM2517"/>
      <c r="CN2517" s="284">
        <v>0</v>
      </c>
      <c r="CO2517" s="284">
        <v>3.0930949000000001</v>
      </c>
      <c r="CP2517" s="285">
        <v>5.8467694999999997E-3</v>
      </c>
      <c r="CQ2517" s="284">
        <v>4.6667163999999997E-3</v>
      </c>
      <c r="CR2517" s="284">
        <v>3.6140681999999997E-11</v>
      </c>
      <c r="CS2517" s="284">
        <v>4.2988860000000002E-9</v>
      </c>
      <c r="CT2517" s="284">
        <v>3.4656944E-4</v>
      </c>
      <c r="CU2517" s="284">
        <v>5.2370578999999997E-3</v>
      </c>
      <c r="CV2517" s="284">
        <v>0</v>
      </c>
      <c r="CW2517" s="284">
        <v>0</v>
      </c>
      <c r="CX2517"/>
      <c r="CY2517"/>
      <c r="CZ2517"/>
      <c r="DA2517"/>
    </row>
    <row r="2518" spans="1:105" ht="14.4">
      <c r="A2518" t="s">
        <v>1277</v>
      </c>
      <c r="B2518" s="150" t="s">
        <v>1274</v>
      </c>
      <c r="C2518" s="151" t="str">
        <f t="shared" si="624"/>
        <v>P.030.12.300</v>
      </c>
      <c r="D2518" t="s">
        <v>1430</v>
      </c>
      <c r="E2518" s="150" t="s">
        <v>352</v>
      </c>
      <c r="F2518" s="153" t="str">
        <f t="shared" si="625"/>
        <v>Benzoyl derivatives (n=1, std=-)</v>
      </c>
      <c r="G2518" s="154">
        <f t="shared" si="623"/>
        <v>4.1749179999999999</v>
      </c>
      <c r="H2518"/>
      <c r="I2518"/>
      <c r="J2518" s="227">
        <f t="shared" si="626"/>
        <v>2.1524220763213431</v>
      </c>
      <c r="K2518"/>
      <c r="L2518" s="280">
        <f t="shared" si="627"/>
        <v>0.10603291538</v>
      </c>
      <c r="M2518" s="280">
        <f t="shared" si="628"/>
        <v>1.3876612380650002</v>
      </c>
      <c r="N2518" s="281">
        <f t="shared" si="629"/>
        <v>3.2490222876342886E-2</v>
      </c>
      <c r="O2518" s="280">
        <v>0.62623770000000001</v>
      </c>
      <c r="P2518" s="219">
        <v>8.6009933999999996E-2</v>
      </c>
      <c r="Q2518" s="219">
        <v>2.6132401E-2</v>
      </c>
      <c r="R2518" s="219">
        <v>7.5546487999999995E-2</v>
      </c>
      <c r="S2518" s="219">
        <v>2.9003661999999999E-2</v>
      </c>
      <c r="T2518" s="219">
        <v>2.3887457999999999E-4</v>
      </c>
      <c r="U2518" s="219">
        <v>1.2438907999999999E-3</v>
      </c>
      <c r="V2518" s="219">
        <v>1.2751167000000001</v>
      </c>
      <c r="W2518" s="219">
        <v>3.2866786999999998E-4</v>
      </c>
      <c r="X2518" s="219">
        <v>3.7204337E-4</v>
      </c>
      <c r="Y2518" s="219">
        <v>1.0850167000000001E-2</v>
      </c>
      <c r="Z2518" s="286">
        <v>3.0159695000000002E-5</v>
      </c>
      <c r="AA2518" s="219">
        <v>2.1311388000000001E-2</v>
      </c>
      <c r="AB2518" s="286">
        <v>6.3428865999999999E-12</v>
      </c>
      <c r="AC2518"/>
      <c r="AD2518" s="227">
        <f t="shared" si="633"/>
        <v>0.62623770000000001</v>
      </c>
      <c r="AE2518" s="227">
        <f t="shared" si="634"/>
        <v>1.4932919503800002</v>
      </c>
      <c r="AF2518" s="227">
        <f t="shared" si="635"/>
        <v>1.408570423</v>
      </c>
      <c r="AG2518" s="227">
        <f t="shared" si="636"/>
        <v>1.3876612380650002</v>
      </c>
      <c r="AH2518" s="227">
        <f t="shared" si="637"/>
        <v>1.1178834876342887E-2</v>
      </c>
      <c r="AI2518"/>
      <c r="AJ2518">
        <v>69.076080000000005</v>
      </c>
      <c r="AK2518" s="155">
        <v>60.97119</v>
      </c>
      <c r="AL2518" s="155">
        <v>0.85808545000000003</v>
      </c>
      <c r="AM2518" s="155">
        <v>0</v>
      </c>
      <c r="AN2518" s="155">
        <v>0.14818975000000001</v>
      </c>
      <c r="AO2518" s="155">
        <v>0.34219351999999997</v>
      </c>
      <c r="AP2518" s="155">
        <v>6.7564216999999998</v>
      </c>
      <c r="AQ2518"/>
      <c r="AR2518" s="156">
        <v>8.9794171000000006E-2</v>
      </c>
      <c r="AS2518" s="156">
        <v>8.1887159000000001E-2</v>
      </c>
      <c r="AT2518" s="156">
        <v>3.6260582000000002E-3</v>
      </c>
      <c r="AU2518" s="156">
        <v>4.2809542999999997E-3</v>
      </c>
      <c r="AV2518" s="282">
        <f t="shared" si="630"/>
        <v>4.9093020862174502E-6</v>
      </c>
      <c r="AW2518" s="282">
        <f t="shared" si="631"/>
        <v>1.340997804752108E-8</v>
      </c>
      <c r="AX2518" s="283">
        <f t="shared" si="632"/>
        <v>0.59957343602899993</v>
      </c>
      <c r="AY2518" s="157">
        <v>3.8743293000000003E-6</v>
      </c>
      <c r="AZ2518" s="157">
        <v>1.1689786E-8</v>
      </c>
      <c r="BA2518" s="157">
        <v>3.1938165999999998E-13</v>
      </c>
      <c r="BB2518" s="157">
        <v>8.9618744999999998E-13</v>
      </c>
      <c r="BC2518" s="157">
        <v>0</v>
      </c>
      <c r="BD2518" s="157">
        <v>1.9928308999999999E-9</v>
      </c>
      <c r="BE2518" s="157">
        <v>1.0312322000000001E-6</v>
      </c>
      <c r="BF2518" s="157">
        <v>4.5229780999999999E-10</v>
      </c>
      <c r="BG2518" s="157">
        <v>1.1838585E-9</v>
      </c>
      <c r="BH2518" s="157">
        <v>8.2517040999999994E-11</v>
      </c>
      <c r="BI2518" s="157">
        <v>1.5203481E-16</v>
      </c>
      <c r="BJ2518" s="157">
        <v>7.0804635000000001E-13</v>
      </c>
      <c r="BK2518" s="157">
        <v>4.8223453999999997E-13</v>
      </c>
      <c r="BL2518" s="157">
        <v>8.8819277000000008E-15</v>
      </c>
      <c r="BM2518" s="157">
        <v>1.7143063000000001E-10</v>
      </c>
      <c r="BN2518" s="157">
        <v>1.5754284999999999E-9</v>
      </c>
      <c r="BO2518" s="157">
        <v>8.5689230999999998E-21</v>
      </c>
      <c r="BP2518" s="157">
        <v>2.9986029E-5</v>
      </c>
      <c r="BQ2518" s="157">
        <v>0.59954344999999998</v>
      </c>
      <c r="BR2518" s="157">
        <v>0</v>
      </c>
      <c r="BS2518" s="157">
        <v>0</v>
      </c>
      <c r="BT2518" s="157">
        <v>0</v>
      </c>
      <c r="BU2518"/>
      <c r="BV2518" s="155">
        <v>4.4489213999999999E-4</v>
      </c>
      <c r="BW2518" s="155">
        <v>8.1711856999999992E-6</v>
      </c>
      <c r="BX2518" s="155">
        <v>1.1640779E-4</v>
      </c>
      <c r="BY2518" s="155">
        <v>1.4939249999999999E-4</v>
      </c>
      <c r="BZ2518" s="155">
        <v>3.2557208999999999E-5</v>
      </c>
      <c r="CA2518" s="155">
        <v>1.8443684000000001E-8</v>
      </c>
      <c r="CB2518" s="155">
        <v>2.9438416999999999E-10</v>
      </c>
      <c r="CC2518" s="155">
        <v>2.7777575999999999E-8</v>
      </c>
      <c r="CD2518" s="155">
        <v>3.8414918999999998E-7</v>
      </c>
      <c r="CE2518" s="155">
        <v>1.0290621999999999E-6</v>
      </c>
      <c r="CF2518" s="155">
        <v>0</v>
      </c>
      <c r="CG2518" s="155">
        <v>1.8949080000000001E-17</v>
      </c>
      <c r="CH2518" s="155">
        <v>1.5515432999999999E-13</v>
      </c>
      <c r="CI2518" s="155">
        <v>1.4969873999999999E-5</v>
      </c>
      <c r="CJ2518" s="155">
        <v>7.4866419000000004E-5</v>
      </c>
      <c r="CK2518" s="155">
        <v>4.7067427999999999E-5</v>
      </c>
      <c r="CL2518" s="155">
        <v>0</v>
      </c>
      <c r="CM2518"/>
      <c r="CN2518" s="284">
        <v>1.3132473999999999E-13</v>
      </c>
      <c r="CO2518" s="284">
        <v>4.1749204000000004</v>
      </c>
      <c r="CP2518" s="285">
        <v>6.5545898000000005E-2</v>
      </c>
      <c r="CQ2518" s="284">
        <v>5.5948037000000004E-3</v>
      </c>
      <c r="CR2518" s="284">
        <v>3.3953732999999999E-10</v>
      </c>
      <c r="CS2518" s="284">
        <v>3.8997573000000002E-8</v>
      </c>
      <c r="CT2518" s="284">
        <v>3.6430744E-4</v>
      </c>
      <c r="CU2518" s="284">
        <v>0.28811625000000002</v>
      </c>
      <c r="CV2518" s="284">
        <v>5.5332752000000002E-5</v>
      </c>
      <c r="CW2518" s="284">
        <v>6.4880604000000001E-6</v>
      </c>
      <c r="CX2518"/>
      <c r="CY2518"/>
      <c r="CZ2518"/>
      <c r="DA2518"/>
    </row>
    <row r="2519" spans="1:105" ht="14.4">
      <c r="A2519" t="s">
        <v>1278</v>
      </c>
      <c r="B2519" s="150" t="s">
        <v>1274</v>
      </c>
      <c r="C2519" s="151" t="str">
        <f t="shared" si="624"/>
        <v>P.030.12.400</v>
      </c>
      <c r="D2519" t="s">
        <v>1430</v>
      </c>
      <c r="E2519" s="150" t="s">
        <v>352</v>
      </c>
      <c r="F2519" s="153" t="str">
        <f t="shared" si="625"/>
        <v>Benzyl alcohols (n=1, std=-)</v>
      </c>
      <c r="G2519" s="154">
        <f t="shared" si="623"/>
        <v>4.1255960666666667</v>
      </c>
      <c r="H2519"/>
      <c r="I2519"/>
      <c r="J2519" s="227">
        <f t="shared" si="626"/>
        <v>1.5759689661325349</v>
      </c>
      <c r="K2519"/>
      <c r="L2519" s="280">
        <f t="shared" si="627"/>
        <v>0.10044279846</v>
      </c>
      <c r="M2519" s="280">
        <f t="shared" si="628"/>
        <v>0.82535352264600004</v>
      </c>
      <c r="N2519" s="281">
        <f t="shared" si="629"/>
        <v>3.1333235026535011E-2</v>
      </c>
      <c r="O2519" s="280">
        <v>0.61883940999999998</v>
      </c>
      <c r="P2519" s="219">
        <v>9.8637278999999994E-2</v>
      </c>
      <c r="Q2519" s="219">
        <v>3.3685417000000002E-2</v>
      </c>
      <c r="R2519" s="219">
        <v>8.0365289000000006E-2</v>
      </c>
      <c r="S2519" s="219">
        <v>1.8331779999999999E-2</v>
      </c>
      <c r="T2519" s="219">
        <v>2.8114006000000001E-4</v>
      </c>
      <c r="U2519" s="219">
        <v>1.4645894E-3</v>
      </c>
      <c r="V2519" s="219">
        <v>0.69261421000000001</v>
      </c>
      <c r="W2519" s="219">
        <v>3.4031402000000001E-4</v>
      </c>
      <c r="X2519" s="219">
        <v>3.8331248E-4</v>
      </c>
      <c r="Y2519" s="219">
        <v>1.0859819999999999E-2</v>
      </c>
      <c r="Z2519" s="286">
        <v>3.3304165999999999E-5</v>
      </c>
      <c r="AA2519" s="219">
        <v>2.0133101E-2</v>
      </c>
      <c r="AB2519" s="286">
        <v>6.5350110999999999E-12</v>
      </c>
      <c r="AC2519"/>
      <c r="AD2519" s="227">
        <f t="shared" si="633"/>
        <v>0.61883940999999998</v>
      </c>
      <c r="AE2519" s="227">
        <f t="shared" si="634"/>
        <v>0.92537970445999995</v>
      </c>
      <c r="AF2519" s="227">
        <f t="shared" si="635"/>
        <v>0.84507000700000001</v>
      </c>
      <c r="AG2519" s="227">
        <f t="shared" si="636"/>
        <v>0.82535352264600004</v>
      </c>
      <c r="AH2519" s="227">
        <f t="shared" si="637"/>
        <v>1.1200134026535009E-2</v>
      </c>
      <c r="AI2519"/>
      <c r="AJ2519">
        <v>70.640866000000003</v>
      </c>
      <c r="AK2519" s="155">
        <v>65.736360000000005</v>
      </c>
      <c r="AL2519" s="155">
        <v>0.8028286</v>
      </c>
      <c r="AM2519" s="155">
        <v>0</v>
      </c>
      <c r="AN2519" s="155">
        <v>0.13738979000000001</v>
      </c>
      <c r="AO2519" s="155">
        <v>0.32095575999999998</v>
      </c>
      <c r="AP2519" s="155">
        <v>3.6433314999999999</v>
      </c>
      <c r="AQ2519"/>
      <c r="AR2519" s="156">
        <v>9.4635578999999997E-2</v>
      </c>
      <c r="AS2519" s="156">
        <v>8.6334808999999998E-2</v>
      </c>
      <c r="AT2519" s="156">
        <v>3.6733769999999998E-3</v>
      </c>
      <c r="AU2519" s="156">
        <v>4.6273926000000003E-3</v>
      </c>
      <c r="AV2519" s="282">
        <f t="shared" si="630"/>
        <v>5.17594783426275E-6</v>
      </c>
      <c r="AW2519" s="282">
        <f t="shared" si="631"/>
        <v>1.3584973847629738E-8</v>
      </c>
      <c r="AX2519" s="283">
        <f t="shared" si="632"/>
        <v>0.64809419324700002</v>
      </c>
      <c r="AY2519" s="157">
        <v>3.8285586999999998E-6</v>
      </c>
      <c r="AZ2519" s="157">
        <v>1.1551685E-8</v>
      </c>
      <c r="BA2519" s="157">
        <v>3.1560854999999998E-13</v>
      </c>
      <c r="BB2519" s="157">
        <v>9.2333275000000004E-13</v>
      </c>
      <c r="BC2519" s="157">
        <v>0</v>
      </c>
      <c r="BD2519" s="157">
        <v>2.1224045999999998E-9</v>
      </c>
      <c r="BE2519" s="157">
        <v>1.3432556E-6</v>
      </c>
      <c r="BF2519" s="157">
        <v>4.8174942999999996E-10</v>
      </c>
      <c r="BG2519" s="157">
        <v>1.4863209E-9</v>
      </c>
      <c r="BH2519" s="157">
        <v>6.1624959999999997E-11</v>
      </c>
      <c r="BI2519" s="157">
        <v>1.5663991000000001E-16</v>
      </c>
      <c r="BJ2519" s="157">
        <v>8.1316777000000004E-13</v>
      </c>
      <c r="BK2519" s="157">
        <v>2.4465272000000001E-12</v>
      </c>
      <c r="BL2519" s="157">
        <v>1.8097460999999999E-14</v>
      </c>
      <c r="BM2519" s="157">
        <v>1.7523733E-10</v>
      </c>
      <c r="BN2519" s="157">
        <v>1.834969E-9</v>
      </c>
      <c r="BO2519" s="157">
        <v>8.8284736999999995E-21</v>
      </c>
      <c r="BP2519" s="157">
        <v>3.0753246999999997E-5</v>
      </c>
      <c r="BQ2519" s="157">
        <v>0.64806344000000005</v>
      </c>
      <c r="BR2519" s="157">
        <v>0</v>
      </c>
      <c r="BS2519" s="157">
        <v>0</v>
      </c>
      <c r="BT2519" s="157">
        <v>0</v>
      </c>
      <c r="BU2519"/>
      <c r="BV2519" s="155">
        <v>3.5168466999999998E-4</v>
      </c>
      <c r="BW2519" s="155">
        <v>1.0256733999999999E-5</v>
      </c>
      <c r="BX2519" s="155">
        <v>1.1503257000000001E-4</v>
      </c>
      <c r="BY2519" s="155">
        <v>8.1163021000000006E-5</v>
      </c>
      <c r="BZ2519" s="155">
        <v>2.4602194999999999E-5</v>
      </c>
      <c r="CA2519" s="155">
        <v>1.9002337999999999E-8</v>
      </c>
      <c r="CB2519" s="155">
        <v>3.0330099999999998E-10</v>
      </c>
      <c r="CC2519" s="155">
        <v>2.8618952000000001E-8</v>
      </c>
      <c r="CD2519" s="155">
        <v>4.5132117999999999E-7</v>
      </c>
      <c r="CE2519" s="155">
        <v>1.2460574000000001E-6</v>
      </c>
      <c r="CF2519" s="155">
        <v>0</v>
      </c>
      <c r="CG2519" s="155">
        <v>1.9523042999999999E-17</v>
      </c>
      <c r="CH2519" s="155">
        <v>1.5985392E-13</v>
      </c>
      <c r="CI2519" s="155">
        <v>1.6026343E-5</v>
      </c>
      <c r="CJ2519" s="155">
        <v>8.0636622999999996E-5</v>
      </c>
      <c r="CK2519" s="155">
        <v>2.222188E-5</v>
      </c>
      <c r="CL2519" s="155">
        <v>0</v>
      </c>
      <c r="CM2519"/>
      <c r="CN2519" s="284">
        <v>1.3530254000000001E-13</v>
      </c>
      <c r="CO2519" s="284">
        <v>4.1255986</v>
      </c>
      <c r="CP2519" s="285">
        <v>3.5060098999999997E-2</v>
      </c>
      <c r="CQ2519" s="284">
        <v>7.0218329000000003E-3</v>
      </c>
      <c r="CR2519" s="284">
        <v>3.8529839000000002E-10</v>
      </c>
      <c r="CS2519" s="284">
        <v>4.4660488000000001E-8</v>
      </c>
      <c r="CT2519" s="284">
        <v>5.3472264999999996E-4</v>
      </c>
      <c r="CU2519" s="284">
        <v>2.2816323000000001</v>
      </c>
      <c r="CV2519" s="284">
        <v>4.1323321000000002E-5</v>
      </c>
      <c r="CW2519" s="284">
        <v>6.6845822000000001E-6</v>
      </c>
      <c r="CX2519"/>
      <c r="CY2519"/>
      <c r="CZ2519"/>
      <c r="DA2519"/>
    </row>
    <row r="2520" spans="1:105" ht="14.4">
      <c r="A2520" t="s">
        <v>1279</v>
      </c>
      <c r="B2520" s="150" t="s">
        <v>1274</v>
      </c>
      <c r="C2520" s="151" t="str">
        <f t="shared" si="624"/>
        <v>P.030.12.500</v>
      </c>
      <c r="D2520" t="s">
        <v>1430</v>
      </c>
      <c r="E2520" s="150" t="s">
        <v>352</v>
      </c>
      <c r="F2520" s="153" t="str">
        <f t="shared" si="625"/>
        <v>Benzyl halides (n=1, std=-)</v>
      </c>
      <c r="G2520" s="154">
        <f t="shared" si="623"/>
        <v>2.1808835333333332</v>
      </c>
      <c r="H2520"/>
      <c r="I2520"/>
      <c r="J2520" s="227">
        <f t="shared" si="626"/>
        <v>0.75915301842414407</v>
      </c>
      <c r="K2520"/>
      <c r="L2520" s="280">
        <f t="shared" si="627"/>
        <v>6.975112839E-2</v>
      </c>
      <c r="M2520" s="280">
        <f t="shared" si="628"/>
        <v>0.34032372861209997</v>
      </c>
      <c r="N2520" s="281">
        <f t="shared" si="629"/>
        <v>2.1945631422044084E-2</v>
      </c>
      <c r="O2520" s="280">
        <v>0.32713252999999998</v>
      </c>
      <c r="P2520" s="219">
        <v>4.6449813E-2</v>
      </c>
      <c r="Q2520" s="219">
        <v>1.6370466E-2</v>
      </c>
      <c r="R2520" s="219">
        <v>5.6795565999999999E-2</v>
      </c>
      <c r="S2520" s="219">
        <v>1.1919051999999999E-2</v>
      </c>
      <c r="T2520" s="219">
        <v>1.4731330000000001E-4</v>
      </c>
      <c r="U2520" s="219">
        <v>8.8919708999999996E-4</v>
      </c>
      <c r="V2520" s="219">
        <v>0.27737392999999999</v>
      </c>
      <c r="W2520" s="219">
        <v>1.3807041999999999E-4</v>
      </c>
      <c r="X2520" s="219">
        <v>1.1989614E-4</v>
      </c>
      <c r="Y2520" s="219">
        <v>4.7606419999999998E-3</v>
      </c>
      <c r="Z2520" s="286">
        <v>9.6234721000000003E-6</v>
      </c>
      <c r="AA2520" s="219">
        <v>1.7046919000000001E-2</v>
      </c>
      <c r="AB2520" s="286">
        <v>2.0440832000000001E-12</v>
      </c>
      <c r="AC2520"/>
      <c r="AD2520" s="227">
        <f t="shared" si="633"/>
        <v>0.32713252999999998</v>
      </c>
      <c r="AE2520" s="227">
        <f t="shared" si="634"/>
        <v>0.40994533738999994</v>
      </c>
      <c r="AF2520" s="227">
        <f t="shared" si="635"/>
        <v>0.35724112799999996</v>
      </c>
      <c r="AG2520" s="227">
        <f t="shared" si="636"/>
        <v>0.34032372861209997</v>
      </c>
      <c r="AH2520" s="227">
        <f t="shared" si="637"/>
        <v>4.8987124220440824E-3</v>
      </c>
      <c r="AI2520"/>
      <c r="AJ2520">
        <v>44.639617999999999</v>
      </c>
      <c r="AK2520" s="155">
        <v>41.196375000000003</v>
      </c>
      <c r="AL2520" s="155">
        <v>0.45633297</v>
      </c>
      <c r="AM2520" s="155">
        <v>0</v>
      </c>
      <c r="AN2520" s="155">
        <v>8.1224280999999995E-2</v>
      </c>
      <c r="AO2520" s="155">
        <v>0.18219421999999999</v>
      </c>
      <c r="AP2520" s="155">
        <v>2.7234921000000001</v>
      </c>
      <c r="AQ2520"/>
      <c r="AR2520" s="156">
        <v>4.5459291999999998E-2</v>
      </c>
      <c r="AS2520" s="156">
        <v>4.0674769999999999E-2</v>
      </c>
      <c r="AT2520" s="156">
        <v>1.8847915E-3</v>
      </c>
      <c r="AU2520" s="156">
        <v>2.8997311E-3</v>
      </c>
      <c r="AV2520" s="282">
        <f t="shared" si="630"/>
        <v>2.4385353460188398E-6</v>
      </c>
      <c r="AW2520" s="282">
        <f t="shared" si="631"/>
        <v>6.9703827364228867E-9</v>
      </c>
      <c r="AX2520" s="283">
        <f t="shared" si="632"/>
        <v>0.40612481028800002</v>
      </c>
      <c r="AY2520" s="157">
        <v>2.0238615999999998E-6</v>
      </c>
      <c r="AZ2520" s="157">
        <v>6.1064788999999998E-9</v>
      </c>
      <c r="BA2520" s="157">
        <v>1.6683772999999999E-13</v>
      </c>
      <c r="BB2520" s="157">
        <v>2.8880884000000002E-13</v>
      </c>
      <c r="BC2520" s="157">
        <v>0</v>
      </c>
      <c r="BD2520" s="157">
        <v>1.4827598999999999E-9</v>
      </c>
      <c r="BE2520" s="157">
        <v>4.1186698E-7</v>
      </c>
      <c r="BF2520" s="157">
        <v>3.3756774000000002E-10</v>
      </c>
      <c r="BG2520" s="157">
        <v>4.7309958000000004E-10</v>
      </c>
      <c r="BH2520" s="157">
        <v>5.2173813000000003E-11</v>
      </c>
      <c r="BI2520" s="157">
        <v>4.8995326E-17</v>
      </c>
      <c r="BJ2520" s="157">
        <v>5.0608366999999996E-13</v>
      </c>
      <c r="BK2520" s="157">
        <v>3.8307955000000001E-13</v>
      </c>
      <c r="BL2520" s="157">
        <v>6.6534748000000003E-15</v>
      </c>
      <c r="BM2520" s="157">
        <v>1.3031790999999999E-10</v>
      </c>
      <c r="BN2520" s="157">
        <v>1.1933994000000001E-9</v>
      </c>
      <c r="BO2520" s="157">
        <v>2.7614543000000001E-21</v>
      </c>
      <c r="BP2520" s="157">
        <v>1.2980288000000001E-5</v>
      </c>
      <c r="BQ2520" s="157">
        <v>0.40611183000000001</v>
      </c>
      <c r="BR2520" s="157">
        <v>0</v>
      </c>
      <c r="BS2520" s="157">
        <v>0</v>
      </c>
      <c r="BT2520" s="157">
        <v>0</v>
      </c>
      <c r="BU2520"/>
      <c r="BV2520" s="155">
        <v>1.9117042E-4</v>
      </c>
      <c r="BW2520" s="155">
        <v>3.2646907999999999E-6</v>
      </c>
      <c r="BX2520" s="155">
        <v>6.0808818999999998E-5</v>
      </c>
      <c r="BY2520" s="155">
        <v>3.2512775000000003E-5</v>
      </c>
      <c r="BZ2520" s="155">
        <v>1.3334214E-5</v>
      </c>
      <c r="CA2520" s="155">
        <v>5.9437329000000002E-9</v>
      </c>
      <c r="CB2520" s="155">
        <v>9.4869383000000004E-11</v>
      </c>
      <c r="CC2520" s="155">
        <v>8.9517090999999996E-9</v>
      </c>
      <c r="CD2520" s="155">
        <v>2.4311690999999998E-7</v>
      </c>
      <c r="CE2520" s="155">
        <v>7.3851011999999997E-7</v>
      </c>
      <c r="CF2520" s="155">
        <v>0</v>
      </c>
      <c r="CG2520" s="155">
        <v>6.1066039999999999E-18</v>
      </c>
      <c r="CH2520" s="155">
        <v>5.0000636000000001E-14</v>
      </c>
      <c r="CI2520" s="155">
        <v>1.1068166000000001E-5</v>
      </c>
      <c r="CJ2520" s="155">
        <v>5.0370905000000003E-5</v>
      </c>
      <c r="CK2520" s="155">
        <v>1.8814234999999999E-5</v>
      </c>
      <c r="CL2520" s="155">
        <v>0</v>
      </c>
      <c r="CM2520"/>
      <c r="CN2520" s="284">
        <v>4.2321219999999998E-14</v>
      </c>
      <c r="CO2520" s="284">
        <v>2.1808843000000002</v>
      </c>
      <c r="CP2520" s="285">
        <v>2.9255450999999998E-2</v>
      </c>
      <c r="CQ2520" s="284">
        <v>2.2350066000000001E-3</v>
      </c>
      <c r="CR2520" s="284">
        <v>2.4379496000000001E-10</v>
      </c>
      <c r="CS2520" s="284">
        <v>2.7923695000000001E-8</v>
      </c>
      <c r="CT2520" s="284">
        <v>1.4525555999999999E-4</v>
      </c>
      <c r="CU2520" s="284">
        <v>0.22843257</v>
      </c>
      <c r="CV2520" s="284">
        <v>3.4985755999999999E-5</v>
      </c>
      <c r="CW2520" s="284">
        <v>2.0908675E-6</v>
      </c>
      <c r="CX2520"/>
      <c r="CY2520"/>
      <c r="CZ2520"/>
      <c r="DA2520"/>
    </row>
    <row r="2521" spans="1:105" ht="14.4">
      <c r="A2521" t="s">
        <v>3352</v>
      </c>
      <c r="B2521" s="150" t="s">
        <v>1274</v>
      </c>
      <c r="C2521" s="151" t="str">
        <f t="shared" si="624"/>
        <v>P.030.12.600</v>
      </c>
      <c r="D2521" t="s">
        <v>1430</v>
      </c>
      <c r="E2521" s="150" t="s">
        <v>352</v>
      </c>
      <c r="F2521" s="153" t="str">
        <f t="shared" si="625"/>
        <v>Bipyridines and oligopyridines (n=1, std=-)</v>
      </c>
      <c r="G2521" s="154">
        <f t="shared" si="623"/>
        <v>21.743504000000001</v>
      </c>
      <c r="H2521"/>
      <c r="I2521"/>
      <c r="J2521" s="227">
        <f t="shared" si="626"/>
        <v>3.8762044923510004</v>
      </c>
      <c r="K2521"/>
      <c r="L2521" s="280">
        <f t="shared" si="627"/>
        <v>0.1489587335</v>
      </c>
      <c r="M2521" s="280">
        <f t="shared" si="628"/>
        <v>0.25382860485100001</v>
      </c>
      <c r="N2521" s="281">
        <f t="shared" si="629"/>
        <v>0.21189155400000001</v>
      </c>
      <c r="O2521" s="280">
        <v>3.2615256000000001</v>
      </c>
      <c r="P2521" s="219">
        <v>0.11582491</v>
      </c>
      <c r="Q2521" s="219">
        <v>0.12900823</v>
      </c>
      <c r="R2521" s="219">
        <v>0.1278446</v>
      </c>
      <c r="S2521" s="219">
        <v>1.8381552999999998E-2</v>
      </c>
      <c r="T2521" s="219">
        <v>1.4157309999999999E-3</v>
      </c>
      <c r="U2521" s="219">
        <v>1.3168495000000001E-3</v>
      </c>
      <c r="V2521" s="219">
        <v>8.9344660999999999E-3</v>
      </c>
      <c r="W2521" s="219">
        <v>6.7401040000000002E-3</v>
      </c>
      <c r="X2521" s="219">
        <v>0</v>
      </c>
      <c r="Y2521" s="219">
        <v>0.20515145000000001</v>
      </c>
      <c r="Z2521" s="286">
        <v>6.0998751000000002E-5</v>
      </c>
      <c r="AA2521" s="219">
        <v>0</v>
      </c>
      <c r="AB2521" s="219">
        <v>0</v>
      </c>
      <c r="AC2521"/>
      <c r="AD2521" s="227">
        <f t="shared" si="633"/>
        <v>3.2615256000000001</v>
      </c>
      <c r="AE2521" s="227">
        <f t="shared" si="634"/>
        <v>0.40272633959999993</v>
      </c>
      <c r="AF2521" s="227">
        <f t="shared" si="635"/>
        <v>0.25376760609999999</v>
      </c>
      <c r="AG2521" s="227">
        <f t="shared" si="636"/>
        <v>0.25382860485100001</v>
      </c>
      <c r="AH2521" s="227">
        <f t="shared" si="637"/>
        <v>0.21189155400000001</v>
      </c>
      <c r="AI2521"/>
      <c r="AJ2521">
        <v>346.19092999999998</v>
      </c>
      <c r="AK2521" s="155">
        <v>296.51837</v>
      </c>
      <c r="AL2521" s="155">
        <v>28.135891999999998</v>
      </c>
      <c r="AM2521" s="155">
        <v>0</v>
      </c>
      <c r="AN2521" s="155">
        <v>4.9121268999999996</v>
      </c>
      <c r="AO2521" s="155">
        <v>11.009682</v>
      </c>
      <c r="AP2521" s="155">
        <v>5.6148597999999996</v>
      </c>
      <c r="AQ2521"/>
      <c r="AR2521" s="156">
        <v>0.41236581</v>
      </c>
      <c r="AS2521" s="156">
        <v>0.37655125</v>
      </c>
      <c r="AT2521" s="156">
        <v>1.7336908000000002E-2</v>
      </c>
      <c r="AU2521" s="156">
        <v>1.8477654E-2</v>
      </c>
      <c r="AV2521" s="282">
        <f t="shared" si="630"/>
        <v>2.257501490935E-5</v>
      </c>
      <c r="AW2521" s="282">
        <f t="shared" si="631"/>
        <v>6.4115784111462998E-8</v>
      </c>
      <c r="AX2521" s="283">
        <f t="shared" si="632"/>
        <v>2.5879067816199997</v>
      </c>
      <c r="AY2521" s="157">
        <v>2.0177971999999999E-5</v>
      </c>
      <c r="AZ2521" s="157">
        <v>6.0881811999999995E-8</v>
      </c>
      <c r="BA2521" s="157">
        <v>1.6633781E-12</v>
      </c>
      <c r="BB2521" s="157">
        <v>0</v>
      </c>
      <c r="BC2521" s="157">
        <v>0</v>
      </c>
      <c r="BD2521" s="157">
        <v>3.4259009999999998E-9</v>
      </c>
      <c r="BE2521" s="157">
        <v>2.3918199999999998E-6</v>
      </c>
      <c r="BF2521" s="157">
        <v>7.8127253999999997E-10</v>
      </c>
      <c r="BG2521" s="157">
        <v>2.4502201999999999E-9</v>
      </c>
      <c r="BH2521" s="157">
        <v>0</v>
      </c>
      <c r="BI2521" s="157">
        <v>0</v>
      </c>
      <c r="BJ2521" s="157">
        <v>7.5051132000000001E-13</v>
      </c>
      <c r="BK2521" s="157">
        <v>5.3767735999999998E-14</v>
      </c>
      <c r="BL2521" s="157">
        <v>1.1714307000000001E-14</v>
      </c>
      <c r="BM2521" s="157">
        <v>1.9783965E-10</v>
      </c>
      <c r="BN2521" s="157">
        <v>1.5991687E-9</v>
      </c>
      <c r="BO2521" s="157">
        <v>0</v>
      </c>
      <c r="BP2521" s="157">
        <v>6.5638161999999995E-4</v>
      </c>
      <c r="BQ2521" s="157">
        <v>2.5872503999999998</v>
      </c>
      <c r="BR2521" s="157">
        <v>0</v>
      </c>
      <c r="BS2521" s="157">
        <v>0</v>
      </c>
      <c r="BT2521" s="157">
        <v>0</v>
      </c>
      <c r="BU2521"/>
      <c r="BV2521" s="155">
        <v>1.0788478E-3</v>
      </c>
      <c r="BW2521" s="155">
        <v>1.6892558E-5</v>
      </c>
      <c r="BX2521" s="155">
        <v>6.0626658999999997E-4</v>
      </c>
      <c r="BY2521" s="155">
        <v>1.1077333000000001E-6</v>
      </c>
      <c r="BZ2521" s="155">
        <v>3.0367944000000001E-5</v>
      </c>
      <c r="CA2521" s="155">
        <v>0</v>
      </c>
      <c r="CB2521" s="155">
        <v>0</v>
      </c>
      <c r="CC2521" s="155">
        <v>0</v>
      </c>
      <c r="CD2521" s="155">
        <v>1.9732925000000001E-6</v>
      </c>
      <c r="CE2521" s="155">
        <v>1.3640129E-6</v>
      </c>
      <c r="CF2521" s="155">
        <v>0</v>
      </c>
      <c r="CG2521" s="155">
        <v>0</v>
      </c>
      <c r="CH2521" s="155">
        <v>0</v>
      </c>
      <c r="CI2521" s="155">
        <v>2.5534737999999999E-5</v>
      </c>
      <c r="CJ2521" s="155">
        <v>3.9534096000000001E-4</v>
      </c>
      <c r="CK2521" s="155">
        <v>4.9418659999999999E-12</v>
      </c>
      <c r="CL2521" s="155">
        <v>0</v>
      </c>
      <c r="CM2521"/>
      <c r="CN2521" s="284">
        <v>0</v>
      </c>
      <c r="CO2521" s="284">
        <v>21.743504000000001</v>
      </c>
      <c r="CP2521" s="285">
        <v>0</v>
      </c>
      <c r="CQ2521" s="284">
        <v>1.1557642E-2</v>
      </c>
      <c r="CR2521" s="284">
        <v>3.5780412E-10</v>
      </c>
      <c r="CS2521" s="284">
        <v>4.1855234000000002E-8</v>
      </c>
      <c r="CT2521" s="284">
        <v>1.1646931000000001E-3</v>
      </c>
      <c r="CU2521" s="284">
        <v>4.5128600999999997E-2</v>
      </c>
      <c r="CV2521" s="284">
        <v>0</v>
      </c>
      <c r="CW2521" s="284">
        <v>0</v>
      </c>
      <c r="CX2521"/>
      <c r="CY2521"/>
      <c r="CZ2521"/>
      <c r="DA2521"/>
    </row>
    <row r="2522" spans="1:105" ht="14.4">
      <c r="A2522" t="s">
        <v>3688</v>
      </c>
      <c r="B2522" s="150" t="s">
        <v>1274</v>
      </c>
      <c r="C2522" s="151" t="str">
        <f t="shared" si="624"/>
        <v>P.030.13.100</v>
      </c>
      <c r="D2522" t="s">
        <v>1430</v>
      </c>
      <c r="E2522" s="150" t="s">
        <v>352</v>
      </c>
      <c r="F2522" s="153" t="str">
        <f t="shared" si="625"/>
        <v>Carbonyl compounds (n=7, std=0.041)</v>
      </c>
      <c r="G2522" s="154">
        <f t="shared" si="623"/>
        <v>2.3264860666666669</v>
      </c>
      <c r="H2522"/>
      <c r="I2522"/>
      <c r="J2522" s="227">
        <f t="shared" si="626"/>
        <v>0.52971504809151182</v>
      </c>
      <c r="K2522"/>
      <c r="L2522" s="280">
        <f t="shared" si="627"/>
        <v>4.189086735E-2</v>
      </c>
      <c r="M2522" s="280">
        <f t="shared" si="628"/>
        <v>0.12810940077999999</v>
      </c>
      <c r="N2522" s="281">
        <f t="shared" si="629"/>
        <v>1.0741869961511831E-2</v>
      </c>
      <c r="O2522" s="280">
        <v>0.34897291000000003</v>
      </c>
      <c r="P2522" s="219">
        <v>2.9514321999999999E-2</v>
      </c>
      <c r="Q2522" s="219">
        <v>2.6923414E-2</v>
      </c>
      <c r="R2522" s="219">
        <v>3.8924496000000003E-2</v>
      </c>
      <c r="S2522" s="219">
        <v>2.3504236000000001E-3</v>
      </c>
      <c r="T2522" s="219">
        <v>1.9992980999999999E-4</v>
      </c>
      <c r="U2522" s="219">
        <v>4.1601794000000001E-4</v>
      </c>
      <c r="V2522" s="219">
        <v>1.9534794000000001E-2</v>
      </c>
      <c r="W2522" s="219">
        <v>4.5883745999999998E-4</v>
      </c>
      <c r="X2522" s="219">
        <v>5.2125820000000003E-2</v>
      </c>
      <c r="Y2522" s="219">
        <v>8.1190453000000006E-3</v>
      </c>
      <c r="Z2522" s="286">
        <v>1.105078E-5</v>
      </c>
      <c r="AA2522" s="286">
        <v>2.1639872000000001E-3</v>
      </c>
      <c r="AB2522" s="286">
        <v>1.5118304999999999E-12</v>
      </c>
      <c r="AC2522"/>
      <c r="AD2522" s="227">
        <f t="shared" si="633"/>
        <v>0.34897291000000003</v>
      </c>
      <c r="AE2522" s="227">
        <f t="shared" si="634"/>
        <v>0.11786339735000001</v>
      </c>
      <c r="AF2522" s="227">
        <f t="shared" si="635"/>
        <v>7.8136517200000005E-2</v>
      </c>
      <c r="AG2522" s="227">
        <f t="shared" si="636"/>
        <v>0.12810940077999999</v>
      </c>
      <c r="AH2522" s="227">
        <f t="shared" si="637"/>
        <v>8.5778827615118312E-3</v>
      </c>
      <c r="AI2522"/>
      <c r="AJ2522">
        <v>57.384027000000003</v>
      </c>
      <c r="AK2522" s="155">
        <v>55.315224999999998</v>
      </c>
      <c r="AL2522" s="155">
        <v>0.93836964</v>
      </c>
      <c r="AM2522" s="155">
        <v>0</v>
      </c>
      <c r="AN2522" s="155">
        <v>0.62091757000000003</v>
      </c>
      <c r="AO2522" s="155">
        <v>0.33172754999999998</v>
      </c>
      <c r="AP2522" s="155">
        <v>0.17778785999999999</v>
      </c>
      <c r="AQ2522"/>
      <c r="AR2522" s="156">
        <v>5.3366859000000003E-2</v>
      </c>
      <c r="AS2522" s="156">
        <v>4.7387521000000002E-2</v>
      </c>
      <c r="AT2522" s="156">
        <v>2.1031244000000002E-3</v>
      </c>
      <c r="AU2522" s="156">
        <v>3.8762140999999998E-3</v>
      </c>
      <c r="AV2522" s="282">
        <f t="shared" si="630"/>
        <v>2.8409784431367707E-6</v>
      </c>
      <c r="AW2522" s="282">
        <f t="shared" si="631"/>
        <v>7.7778268720958293E-9</v>
      </c>
      <c r="AX2522" s="283">
        <f t="shared" si="632"/>
        <v>0.54288713121200005</v>
      </c>
      <c r="AY2522" s="157">
        <v>2.1589791E-6</v>
      </c>
      <c r="AZ2522" s="157">
        <v>6.5141610999999997E-9</v>
      </c>
      <c r="BA2522" s="157">
        <v>1.7797619000000001E-13</v>
      </c>
      <c r="BB2522" s="157">
        <v>2.1360677E-13</v>
      </c>
      <c r="BC2522" s="157">
        <v>0</v>
      </c>
      <c r="BD2522" s="157">
        <v>1.4133783E-9</v>
      </c>
      <c r="BE2522" s="157">
        <v>5.1654705000000005E-7</v>
      </c>
      <c r="BF2522" s="157">
        <v>2.7902133000000001E-10</v>
      </c>
      <c r="BG2522" s="157">
        <v>5.7085795E-10</v>
      </c>
      <c r="BH2522" s="157">
        <v>3.8945827000000001E-10</v>
      </c>
      <c r="BI2522" s="157">
        <v>7.7655641E-16</v>
      </c>
      <c r="BJ2522" s="157">
        <v>2.1658269E-13</v>
      </c>
      <c r="BK2522" s="157">
        <v>1.3695225E-11</v>
      </c>
      <c r="BL2522" s="157">
        <v>2.7088826E-12</v>
      </c>
      <c r="BM2522" s="157">
        <v>1.4020833E-9</v>
      </c>
      <c r="BN2522" s="157">
        <v>1.6245483E-7</v>
      </c>
      <c r="BO2522" s="157">
        <v>6.4232624E-12</v>
      </c>
      <c r="BP2522" s="157">
        <v>3.2381212E-5</v>
      </c>
      <c r="BQ2522" s="157">
        <v>0.54285475000000005</v>
      </c>
      <c r="BR2522" s="157">
        <v>1.8178793000000001E-10</v>
      </c>
      <c r="BS2522" s="157">
        <v>1.1054671999999999E-12</v>
      </c>
      <c r="BT2522" s="157">
        <v>4.945942E-17</v>
      </c>
      <c r="BU2522"/>
      <c r="BV2522" s="155">
        <v>1.5394713999999999E-4</v>
      </c>
      <c r="BW2522" s="155">
        <v>4.1015677E-6</v>
      </c>
      <c r="BX2522" s="155">
        <v>6.4868604999999998E-5</v>
      </c>
      <c r="BY2522" s="155">
        <v>2.2964274E-6</v>
      </c>
      <c r="BZ2522" s="155">
        <v>5.1378184E-6</v>
      </c>
      <c r="CA2522" s="155">
        <v>3.2847567999999999E-7</v>
      </c>
      <c r="CB2522" s="155">
        <v>7.0166629000000001E-11</v>
      </c>
      <c r="CC2522" s="155">
        <v>4.9513325000000005E-7</v>
      </c>
      <c r="CD2522" s="155">
        <v>2.8701649999999999E-7</v>
      </c>
      <c r="CE2522" s="155">
        <v>3.6418256999999997E-7</v>
      </c>
      <c r="CF2522" s="155">
        <v>0</v>
      </c>
      <c r="CG2522" s="155">
        <v>1.4204225E-8</v>
      </c>
      <c r="CH2522" s="155">
        <v>3.6981119999999998E-14</v>
      </c>
      <c r="CI2522" s="155">
        <v>7.6771968000000002E-6</v>
      </c>
      <c r="CJ2522" s="155">
        <v>6.8302278999999994E-5</v>
      </c>
      <c r="CK2522" s="155">
        <v>4.8070663000000003E-8</v>
      </c>
      <c r="CL2522" s="155">
        <v>2.6096982E-8</v>
      </c>
      <c r="CM2522"/>
      <c r="CN2522" s="284">
        <v>3.1301323999999998E-14</v>
      </c>
      <c r="CO2522" s="284">
        <v>2.3264838999999999</v>
      </c>
      <c r="CP2522" s="285">
        <v>2.3136798E-2</v>
      </c>
      <c r="CQ2522" s="284">
        <v>2.8823125999999999E-3</v>
      </c>
      <c r="CR2522" s="284">
        <v>1.8970467E-10</v>
      </c>
      <c r="CS2522" s="284">
        <v>1.2116491E-7</v>
      </c>
      <c r="CT2522" s="284">
        <v>1.9527419999999999E-4</v>
      </c>
      <c r="CU2522" s="284">
        <v>3.6186919</v>
      </c>
      <c r="CV2522" s="284">
        <v>2.611558E-4</v>
      </c>
      <c r="CW2522" s="284">
        <v>1.1498812E-4</v>
      </c>
      <c r="CX2522"/>
      <c r="CY2522"/>
      <c r="CZ2522"/>
      <c r="DA2522"/>
    </row>
    <row r="2523" spans="1:105" ht="14.4">
      <c r="A2523" t="s">
        <v>3689</v>
      </c>
      <c r="B2523" s="150" t="s">
        <v>1274</v>
      </c>
      <c r="C2523" s="151" t="str">
        <f t="shared" si="624"/>
        <v>P.030.13.200</v>
      </c>
      <c r="D2523" t="s">
        <v>1430</v>
      </c>
      <c r="E2523" s="150" t="s">
        <v>352</v>
      </c>
      <c r="F2523" s="153" t="str">
        <f t="shared" si="625"/>
        <v>Carboxylic acid derivatives (n=11, std=0.018)</v>
      </c>
      <c r="G2523" s="154">
        <f t="shared" si="623"/>
        <v>2.4745513333333333</v>
      </c>
      <c r="H2523"/>
      <c r="I2523"/>
      <c r="J2523" s="227">
        <f t="shared" si="626"/>
        <v>0.48631553885682666</v>
      </c>
      <c r="K2523"/>
      <c r="L2523" s="280">
        <f t="shared" si="627"/>
        <v>4.9144719920000003E-2</v>
      </c>
      <c r="M2523" s="280">
        <f t="shared" si="628"/>
        <v>5.0714947333999998E-2</v>
      </c>
      <c r="N2523" s="281">
        <f t="shared" si="629"/>
        <v>1.5273171602826655E-2</v>
      </c>
      <c r="O2523" s="280">
        <v>0.37118269999999998</v>
      </c>
      <c r="P2523" s="219">
        <v>2.2607998000000001E-2</v>
      </c>
      <c r="Q2523" s="219">
        <v>2.1527476E-2</v>
      </c>
      <c r="R2523" s="219">
        <v>4.5030133999999999E-2</v>
      </c>
      <c r="S2523" s="219">
        <v>2.8054417999999999E-3</v>
      </c>
      <c r="T2523" s="219">
        <v>2.2844852E-4</v>
      </c>
      <c r="U2523" s="219">
        <v>1.0806956E-3</v>
      </c>
      <c r="V2523" s="219">
        <v>6.3900318000000003E-3</v>
      </c>
      <c r="W2523" s="219">
        <v>4.3085620999999998E-3</v>
      </c>
      <c r="X2523" s="219">
        <v>1.7114794E-4</v>
      </c>
      <c r="Y2523" s="219">
        <v>9.3795483000000002E-3</v>
      </c>
      <c r="Z2523" s="286">
        <v>1.8293594000000001E-5</v>
      </c>
      <c r="AA2523" s="219">
        <v>1.5850612000000001E-3</v>
      </c>
      <c r="AB2523" s="286">
        <v>2.8266562999999999E-12</v>
      </c>
      <c r="AC2523"/>
      <c r="AD2523" s="227">
        <f t="shared" si="633"/>
        <v>0.37118269999999998</v>
      </c>
      <c r="AE2523" s="227">
        <f t="shared" si="634"/>
        <v>9.9670225720000005E-2</v>
      </c>
      <c r="AF2523" s="227">
        <f t="shared" si="635"/>
        <v>5.2110567000000003E-2</v>
      </c>
      <c r="AG2523" s="227">
        <f t="shared" si="636"/>
        <v>5.0714947333999998E-2</v>
      </c>
      <c r="AH2523" s="227">
        <f t="shared" si="637"/>
        <v>1.3688110402826656E-2</v>
      </c>
      <c r="AI2523"/>
      <c r="AJ2523">
        <v>53.601680000000002</v>
      </c>
      <c r="AK2523" s="155">
        <v>50.168568</v>
      </c>
      <c r="AL2523" s="155">
        <v>0.97127719000000001</v>
      </c>
      <c r="AM2523" s="155">
        <v>0</v>
      </c>
      <c r="AN2523" s="155">
        <v>1.8770732999999999</v>
      </c>
      <c r="AO2523" s="155">
        <v>0.39920829000000002</v>
      </c>
      <c r="AP2523" s="155">
        <v>0.18555276000000001</v>
      </c>
      <c r="AQ2523"/>
      <c r="AR2523" s="156">
        <v>5.0811057999999999E-2</v>
      </c>
      <c r="AS2523" s="156">
        <v>4.5218214999999999E-2</v>
      </c>
      <c r="AT2523" s="156">
        <v>2.1075061999999999E-3</v>
      </c>
      <c r="AU2523" s="156">
        <v>3.4853367000000001E-3</v>
      </c>
      <c r="AV2523" s="282">
        <f t="shared" si="630"/>
        <v>2.7109242081577098E-6</v>
      </c>
      <c r="AW2523" s="282">
        <f t="shared" si="631"/>
        <v>7.794031831599084E-9</v>
      </c>
      <c r="AX2523" s="283">
        <f t="shared" si="632"/>
        <v>0.48814239839000001</v>
      </c>
      <c r="AY2523" s="157">
        <v>2.2963851999999998E-6</v>
      </c>
      <c r="AZ2523" s="157">
        <v>6.9287482000000003E-9</v>
      </c>
      <c r="BA2523" s="157">
        <v>1.893033E-13</v>
      </c>
      <c r="BB2523" s="157">
        <v>3.9937871E-13</v>
      </c>
      <c r="BC2523" s="157">
        <v>0</v>
      </c>
      <c r="BD2523" s="157">
        <v>1.5087863E-9</v>
      </c>
      <c r="BE2523" s="157">
        <v>4.1427369000000001E-7</v>
      </c>
      <c r="BF2523" s="157">
        <v>3.1580375999999998E-10</v>
      </c>
      <c r="BG2523" s="157">
        <v>4.4755148999999999E-10</v>
      </c>
      <c r="BH2523" s="157">
        <v>9.3744395000000001E-11</v>
      </c>
      <c r="BI2523" s="157">
        <v>4.6541182000000003E-13</v>
      </c>
      <c r="BJ2523" s="157">
        <v>2.3682332000000001E-12</v>
      </c>
      <c r="BK2523" s="157">
        <v>4.8028459999999998E-13</v>
      </c>
      <c r="BL2523" s="157">
        <v>-7.8010810999999999E-15</v>
      </c>
      <c r="BM2523" s="157">
        <v>6.9978331999999994E-11</v>
      </c>
      <c r="BN2523" s="157">
        <v>-1.4124600999999999E-9</v>
      </c>
      <c r="BO2523" s="157">
        <v>4.0888466999999996E-12</v>
      </c>
      <c r="BP2523" s="157">
        <v>1.8637839E-4</v>
      </c>
      <c r="BQ2523" s="157">
        <v>0.48795601999999999</v>
      </c>
      <c r="BR2523" s="157">
        <v>9.8614246999999998E-11</v>
      </c>
      <c r="BS2523" s="157">
        <v>5.9968122999999997E-13</v>
      </c>
      <c r="BT2523" s="157">
        <v>2.6830183000000001E-17</v>
      </c>
      <c r="BU2523"/>
      <c r="BV2523" s="155">
        <v>1.52051E-4</v>
      </c>
      <c r="BW2523" s="155">
        <v>3.2174179E-6</v>
      </c>
      <c r="BX2523" s="155">
        <v>6.8997057000000006E-5</v>
      </c>
      <c r="BY2523" s="155">
        <v>7.6463893999999996E-7</v>
      </c>
      <c r="BZ2523" s="155">
        <v>4.8546936999999999E-6</v>
      </c>
      <c r="CA2523" s="155">
        <v>1.6183212000000001E-6</v>
      </c>
      <c r="CB2523" s="155">
        <v>4.3239785000000002E-7</v>
      </c>
      <c r="CC2523" s="155">
        <v>4.5596436999999998E-7</v>
      </c>
      <c r="CD2523" s="155">
        <v>3.3770652999999998E-7</v>
      </c>
      <c r="CE2523" s="155">
        <v>3.6570314999999999E-7</v>
      </c>
      <c r="CF2523" s="155">
        <v>0</v>
      </c>
      <c r="CG2523" s="155">
        <v>9.0419628000000006E-9</v>
      </c>
      <c r="CH2523" s="155">
        <v>6.9143276E-14</v>
      </c>
      <c r="CI2523" s="155">
        <v>8.7869670000000005E-6</v>
      </c>
      <c r="CJ2523" s="155">
        <v>6.2195070000000001E-5</v>
      </c>
      <c r="CK2523" s="155">
        <v>1.8653964999999999E-9</v>
      </c>
      <c r="CL2523" s="155">
        <v>1.4156793999999999E-8</v>
      </c>
      <c r="CM2523"/>
      <c r="CN2523" s="284">
        <v>5.8523811999999995E-14</v>
      </c>
      <c r="CO2523" s="284">
        <v>2.4745507</v>
      </c>
      <c r="CP2523" s="285">
        <v>1.9869899E-2</v>
      </c>
      <c r="CQ2523" s="284">
        <v>2.2310234000000001E-3</v>
      </c>
      <c r="CR2523" s="284">
        <v>2.2866225000000001E-10</v>
      </c>
      <c r="CS2523" s="284">
        <v>2.5050268999999999E-8</v>
      </c>
      <c r="CT2523" s="284">
        <v>1.8256401000000001E-4</v>
      </c>
      <c r="CU2523" s="284">
        <v>9.1443178999999999E-2</v>
      </c>
      <c r="CV2523" s="284">
        <v>6.2754790000000004E-5</v>
      </c>
      <c r="CW2523" s="284">
        <v>2.6172564999999998E-4</v>
      </c>
      <c r="CX2523"/>
      <c r="CY2523"/>
      <c r="CZ2523"/>
      <c r="DA2523"/>
    </row>
    <row r="2524" spans="1:105" ht="14.4">
      <c r="A2524" t="s">
        <v>3690</v>
      </c>
      <c r="B2524" s="150" t="s">
        <v>1274</v>
      </c>
      <c r="C2524" s="151" t="str">
        <f t="shared" si="624"/>
        <v>P.030.13.300</v>
      </c>
      <c r="D2524" t="s">
        <v>1430</v>
      </c>
      <c r="E2524" s="150" t="s">
        <v>352</v>
      </c>
      <c r="F2524" s="153" t="str">
        <f t="shared" si="625"/>
        <v>Carboxylic acids (n=2, std=0.63)</v>
      </c>
      <c r="G2524" s="154">
        <f t="shared" si="623"/>
        <v>3.8163886666666667</v>
      </c>
      <c r="H2524"/>
      <c r="I2524"/>
      <c r="J2524" s="227">
        <f t="shared" si="626"/>
        <v>1.0998779769256006</v>
      </c>
      <c r="K2524"/>
      <c r="L2524" s="280">
        <f t="shared" si="627"/>
        <v>0.14540547579999999</v>
      </c>
      <c r="M2524" s="280">
        <f t="shared" si="628"/>
        <v>0.28262931162499999</v>
      </c>
      <c r="N2524" s="281">
        <f t="shared" si="629"/>
        <v>9.9384889500600745E-2</v>
      </c>
      <c r="O2524" s="280">
        <v>0.57245829999999998</v>
      </c>
      <c r="P2524" s="286">
        <v>0.12186755000000001</v>
      </c>
      <c r="Q2524" s="286">
        <v>6.1899698000000003E-2</v>
      </c>
      <c r="R2524" s="286">
        <v>7.9352018999999996E-2</v>
      </c>
      <c r="S2524" s="286">
        <v>3.5214484999999997E-2</v>
      </c>
      <c r="T2524" s="286">
        <v>2.1024806E-2</v>
      </c>
      <c r="U2524" s="286">
        <v>9.8141658E-3</v>
      </c>
      <c r="V2524" s="286">
        <v>8.0342875999999994E-2</v>
      </c>
      <c r="W2524" s="286">
        <v>6.5589565000000002E-2</v>
      </c>
      <c r="X2524" s="286">
        <v>3.5236625000000002E-5</v>
      </c>
      <c r="Y2524" s="219">
        <v>2.6867973999999999E-2</v>
      </c>
      <c r="Z2524" s="286">
        <v>1.8483950999999998E-2</v>
      </c>
      <c r="AA2524" s="219">
        <v>6.9273505000000003E-3</v>
      </c>
      <c r="AB2524" s="286">
        <v>6.0074155000000001E-13</v>
      </c>
      <c r="AC2524"/>
      <c r="AD2524" s="227">
        <f t="shared" si="633"/>
        <v>0.57245829999999998</v>
      </c>
      <c r="AE2524" s="227">
        <f t="shared" si="634"/>
        <v>0.40951559980000002</v>
      </c>
      <c r="AF2524" s="227">
        <f t="shared" si="635"/>
        <v>0.27103747449999999</v>
      </c>
      <c r="AG2524" s="227">
        <f t="shared" si="636"/>
        <v>0.28262931162499999</v>
      </c>
      <c r="AH2524" s="227">
        <f t="shared" si="637"/>
        <v>9.2457539000600747E-2</v>
      </c>
      <c r="AI2524"/>
      <c r="AJ2524">
        <v>81.97251</v>
      </c>
      <c r="AK2524" s="155">
        <v>76.126677999999998</v>
      </c>
      <c r="AL2524" s="155">
        <v>3.2958452</v>
      </c>
      <c r="AM2524" s="155">
        <v>0</v>
      </c>
      <c r="AN2524" s="155">
        <v>0.70299011</v>
      </c>
      <c r="AO2524" s="155">
        <v>0.71281505999999994</v>
      </c>
      <c r="AP2524" s="155">
        <v>1.1341819</v>
      </c>
      <c r="AQ2524"/>
      <c r="AR2524" s="156">
        <v>0.11584334</v>
      </c>
      <c r="AS2524" s="156">
        <v>0.10661382</v>
      </c>
      <c r="AT2524" s="156">
        <v>3.7723218999999998E-3</v>
      </c>
      <c r="AU2524" s="156">
        <v>5.4572034999999996E-3</v>
      </c>
      <c r="AV2524" s="282">
        <f t="shared" si="630"/>
        <v>6.3917156321788689E-6</v>
      </c>
      <c r="AW2524" s="282">
        <f t="shared" si="631"/>
        <v>1.3950894310789502E-8</v>
      </c>
      <c r="AX2524" s="283">
        <f t="shared" si="632"/>
        <v>0.76431421970000002</v>
      </c>
      <c r="AY2524" s="157">
        <v>3.5416057E-6</v>
      </c>
      <c r="AZ2524" s="157">
        <v>1.0685879E-8</v>
      </c>
      <c r="BA2524" s="157">
        <v>2.9195349E-13</v>
      </c>
      <c r="BB2524" s="157">
        <v>8.4878868000000002E-14</v>
      </c>
      <c r="BC2524" s="157">
        <v>0</v>
      </c>
      <c r="BD2524" s="157">
        <v>2.8448400999999999E-9</v>
      </c>
      <c r="BE2524" s="157">
        <v>2.8306106999999999E-6</v>
      </c>
      <c r="BF2524" s="157">
        <v>5.7351824999999996E-10</v>
      </c>
      <c r="BG2524" s="157">
        <v>2.651232E-9</v>
      </c>
      <c r="BH2524" s="157">
        <v>2.2315138999999999E-11</v>
      </c>
      <c r="BI2524" s="157">
        <v>1.3103495E-15</v>
      </c>
      <c r="BJ2524" s="157">
        <v>5.5991074999999997E-12</v>
      </c>
      <c r="BK2524" s="157">
        <v>7.0416586000000003E-13</v>
      </c>
      <c r="BL2524" s="157">
        <v>1.0927259E-13</v>
      </c>
      <c r="BM2524" s="157">
        <v>2.8685121999999999E-9</v>
      </c>
      <c r="BN2524" s="157">
        <v>1.3785794999999999E-8</v>
      </c>
      <c r="BO2524" s="157">
        <v>1.1244112E-11</v>
      </c>
      <c r="BP2524" s="157">
        <v>5.5014497000000001E-3</v>
      </c>
      <c r="BQ2524" s="157">
        <v>0.75881277000000003</v>
      </c>
      <c r="BR2524" s="157">
        <v>0</v>
      </c>
      <c r="BS2524" s="157">
        <v>0</v>
      </c>
      <c r="BT2524" s="157">
        <v>0</v>
      </c>
      <c r="BU2524"/>
      <c r="BV2524" s="155">
        <v>3.3228509E-4</v>
      </c>
      <c r="BW2524" s="155">
        <v>1.8565806000000001E-5</v>
      </c>
      <c r="BX2524" s="155">
        <v>1.0641104E-4</v>
      </c>
      <c r="BY2524" s="155">
        <v>9.4477494999999998E-6</v>
      </c>
      <c r="BZ2524" s="155">
        <v>4.6314002000000003E-5</v>
      </c>
      <c r="CA2524" s="155">
        <v>5.6905784000000004E-7</v>
      </c>
      <c r="CB2524" s="155">
        <v>2.7881438999999999E-11</v>
      </c>
      <c r="CC2524" s="155">
        <v>8.5778644000000001E-7</v>
      </c>
      <c r="CD2524" s="155">
        <v>2.8733927999999999E-5</v>
      </c>
      <c r="CE2524" s="155">
        <v>8.0374002000000002E-6</v>
      </c>
      <c r="CF2524" s="155">
        <v>0</v>
      </c>
      <c r="CG2524" s="155">
        <v>2.4864919999999999E-8</v>
      </c>
      <c r="CH2524" s="155">
        <v>1.4694831999999999E-14</v>
      </c>
      <c r="CI2524" s="155">
        <v>1.6322319999999999E-5</v>
      </c>
      <c r="CJ2524" s="155">
        <v>9.7000773999999997E-5</v>
      </c>
      <c r="CK2524" s="155">
        <v>3.3161943999999997E-10</v>
      </c>
      <c r="CL2524" s="155">
        <v>0</v>
      </c>
      <c r="CM2524"/>
      <c r="CN2524" s="284">
        <v>1.2437906E-14</v>
      </c>
      <c r="CO2524" s="284">
        <v>3.8163851000000002</v>
      </c>
      <c r="CP2524" s="285">
        <v>2.4499844999999999E-2</v>
      </c>
      <c r="CQ2524" s="284">
        <v>1.283428E-2</v>
      </c>
      <c r="CR2524" s="284">
        <v>2.7747016E-9</v>
      </c>
      <c r="CS2524" s="284">
        <v>3.1447812999999999E-7</v>
      </c>
      <c r="CT2524" s="284">
        <v>1.6260857E-3</v>
      </c>
      <c r="CU2524" s="284">
        <v>0.41246211999999999</v>
      </c>
      <c r="CV2524" s="284">
        <v>1.4963676E-5</v>
      </c>
      <c r="CW2524" s="284">
        <v>1.9919754000000001E-4</v>
      </c>
      <c r="CX2524"/>
      <c r="CY2524"/>
      <c r="CZ2524"/>
      <c r="DA2524"/>
    </row>
    <row r="2525" spans="1:105" ht="14.4">
      <c r="A2525" t="s">
        <v>3353</v>
      </c>
      <c r="B2525" s="150" t="s">
        <v>1274</v>
      </c>
      <c r="C2525" s="151" t="str">
        <f t="shared" si="624"/>
        <v>P.030.13.400</v>
      </c>
      <c r="D2525" t="s">
        <v>1430</v>
      </c>
      <c r="E2525" s="150" t="s">
        <v>352</v>
      </c>
      <c r="F2525" s="153" t="str">
        <f t="shared" si="625"/>
        <v>Cumenes (n=1, std=-)</v>
      </c>
      <c r="G2525" s="154">
        <f t="shared" si="623"/>
        <v>1.2190702</v>
      </c>
      <c r="H2525"/>
      <c r="I2525"/>
      <c r="J2525" s="227">
        <f t="shared" si="626"/>
        <v>0.20232061633420001</v>
      </c>
      <c r="K2525"/>
      <c r="L2525" s="280">
        <f t="shared" si="627"/>
        <v>7.5639253680000003E-3</v>
      </c>
      <c r="M2525" s="280">
        <f t="shared" si="628"/>
        <v>1.0326378036200002E-2</v>
      </c>
      <c r="N2525" s="281">
        <f t="shared" si="629"/>
        <v>1.56978293E-3</v>
      </c>
      <c r="O2525" s="280">
        <v>0.18286052999999999</v>
      </c>
      <c r="P2525" s="219">
        <v>3.7023628000000001E-3</v>
      </c>
      <c r="Q2525" s="219">
        <v>6.0668995000000003E-3</v>
      </c>
      <c r="R2525" s="219">
        <v>6.5307291000000003E-3</v>
      </c>
      <c r="S2525" s="219">
        <v>8.0214504000000004E-4</v>
      </c>
      <c r="T2525" s="286">
        <v>9.5469498000000006E-5</v>
      </c>
      <c r="U2525" s="219">
        <v>1.3558173E-4</v>
      </c>
      <c r="V2525" s="219">
        <v>5.5295772000000002E-4</v>
      </c>
      <c r="W2525" s="219">
        <v>1.9658992999999999E-4</v>
      </c>
      <c r="X2525" s="219">
        <v>0</v>
      </c>
      <c r="Y2525" s="219">
        <v>1.373193E-3</v>
      </c>
      <c r="Z2525" s="286">
        <v>4.1580162000000002E-6</v>
      </c>
      <c r="AA2525" s="219">
        <v>0</v>
      </c>
      <c r="AB2525" s="219">
        <v>0</v>
      </c>
      <c r="AC2525"/>
      <c r="AD2525" s="227">
        <f t="shared" si="633"/>
        <v>0.18286052999999999</v>
      </c>
      <c r="AE2525" s="227">
        <f t="shared" si="634"/>
        <v>1.7886145388000003E-2</v>
      </c>
      <c r="AF2525" s="227">
        <f t="shared" si="635"/>
        <v>1.0322220020000002E-2</v>
      </c>
      <c r="AG2525" s="227">
        <f t="shared" si="636"/>
        <v>1.03263780362E-2</v>
      </c>
      <c r="AH2525" s="227">
        <f t="shared" si="637"/>
        <v>1.56978293E-3</v>
      </c>
      <c r="AI2525"/>
      <c r="AJ2525">
        <v>64.565545</v>
      </c>
      <c r="AK2525" s="155">
        <v>64.320205000000001</v>
      </c>
      <c r="AL2525" s="155">
        <v>0.17058298</v>
      </c>
      <c r="AM2525" s="155">
        <v>0</v>
      </c>
      <c r="AN2525" s="155">
        <v>0</v>
      </c>
      <c r="AO2525" s="155">
        <v>4.1786515000000003E-2</v>
      </c>
      <c r="AP2525" s="155">
        <v>3.2970641000000002E-2</v>
      </c>
      <c r="AQ2525"/>
      <c r="AR2525" s="156">
        <v>2.6266293E-2</v>
      </c>
      <c r="AS2525" s="156">
        <v>2.0695114000000001E-2</v>
      </c>
      <c r="AT2525" s="156">
        <v>9.7859885000000008E-4</v>
      </c>
      <c r="AU2525" s="156">
        <v>4.5925803999999999E-3</v>
      </c>
      <c r="AV2525" s="282">
        <f t="shared" si="630"/>
        <v>1.2407143157919999E-6</v>
      </c>
      <c r="AW2525" s="282">
        <f t="shared" si="631"/>
        <v>3.6190786402916399E-9</v>
      </c>
      <c r="AX2525" s="283">
        <f t="shared" si="632"/>
        <v>0.64321854356199992</v>
      </c>
      <c r="AY2525" s="157">
        <v>1.1604982999999999E-6</v>
      </c>
      <c r="AZ2525" s="157">
        <v>3.5025886E-9</v>
      </c>
      <c r="BA2525" s="157">
        <v>9.5648679999999999E-14</v>
      </c>
      <c r="BB2525" s="157">
        <v>1.168E-10</v>
      </c>
      <c r="BC2525" s="157">
        <v>0</v>
      </c>
      <c r="BD2525" s="157">
        <v>1.6672447E-10</v>
      </c>
      <c r="BE2525" s="157">
        <v>7.9820715999999999E-8</v>
      </c>
      <c r="BF2525" s="157">
        <v>3.8021311000000002E-11</v>
      </c>
      <c r="BG2525" s="157">
        <v>7.8321701E-11</v>
      </c>
      <c r="BH2525" s="157">
        <v>0</v>
      </c>
      <c r="BI2525" s="157">
        <v>0</v>
      </c>
      <c r="BJ2525" s="157">
        <v>4.7351509000000001E-14</v>
      </c>
      <c r="BK2525" s="157">
        <v>3.3006140999999999E-15</v>
      </c>
      <c r="BL2525" s="157">
        <v>7.2748853999999998E-16</v>
      </c>
      <c r="BM2525" s="157">
        <v>1.3165521000000001E-11</v>
      </c>
      <c r="BN2525" s="157">
        <v>9.8609801000000004E-11</v>
      </c>
      <c r="BO2525" s="157">
        <v>0</v>
      </c>
      <c r="BP2525" s="157">
        <v>1.6493562E-5</v>
      </c>
      <c r="BQ2525" s="157">
        <v>0.64320204999999997</v>
      </c>
      <c r="BR2525" s="157">
        <v>0</v>
      </c>
      <c r="BS2525" s="157">
        <v>0</v>
      </c>
      <c r="BT2525" s="157">
        <v>0</v>
      </c>
      <c r="BU2525"/>
      <c r="BV2525" s="155">
        <v>1.1591775999999999E-4</v>
      </c>
      <c r="BW2525" s="155">
        <v>5.3997347000000002E-7</v>
      </c>
      <c r="BX2525" s="155">
        <v>3.3990912E-5</v>
      </c>
      <c r="BY2525" s="155">
        <v>6.7753757999999995E-8</v>
      </c>
      <c r="BZ2525" s="155">
        <v>1.1627788000000001E-6</v>
      </c>
      <c r="CA2525" s="155">
        <v>0</v>
      </c>
      <c r="CB2525" s="155">
        <v>0</v>
      </c>
      <c r="CC2525" s="155">
        <v>0</v>
      </c>
      <c r="CD2525" s="155">
        <v>1.3273233000000001E-7</v>
      </c>
      <c r="CE2525" s="155">
        <v>1.1759113000000001E-7</v>
      </c>
      <c r="CF2525" s="155">
        <v>0</v>
      </c>
      <c r="CG2525" s="155">
        <v>0</v>
      </c>
      <c r="CH2525" s="155">
        <v>0</v>
      </c>
      <c r="CI2525" s="155">
        <v>1.2834357E-6</v>
      </c>
      <c r="CJ2525" s="155">
        <v>7.8622585999999997E-5</v>
      </c>
      <c r="CK2525" s="155">
        <v>2.7678512E-15</v>
      </c>
      <c r="CL2525" s="155">
        <v>0</v>
      </c>
      <c r="CM2525"/>
      <c r="CN2525" s="284">
        <v>0</v>
      </c>
      <c r="CO2525" s="284">
        <v>1.1955701999999999</v>
      </c>
      <c r="CP2525" s="285">
        <v>7.1897500000000001E-5</v>
      </c>
      <c r="CQ2525" s="284">
        <v>3.6944198000000002E-4</v>
      </c>
      <c r="CR2525" s="284">
        <v>2.2618729999999999E-11</v>
      </c>
      <c r="CS2525" s="284">
        <v>2.6373033000000002E-9</v>
      </c>
      <c r="CT2525" s="284">
        <v>4.2580623E-5</v>
      </c>
      <c r="CU2525" s="284">
        <v>2.7709359999999999E-3</v>
      </c>
      <c r="CV2525" s="284">
        <v>0</v>
      </c>
      <c r="CW2525" s="284">
        <v>0</v>
      </c>
      <c r="CX2525"/>
      <c r="CY2525"/>
      <c r="CZ2525"/>
      <c r="DA2525"/>
    </row>
    <row r="2526" spans="1:105" ht="14.4">
      <c r="A2526" t="s">
        <v>3691</v>
      </c>
      <c r="B2526" s="150" t="s">
        <v>1274</v>
      </c>
      <c r="C2526" s="151" t="str">
        <f t="shared" si="624"/>
        <v>P.030.13.500</v>
      </c>
      <c r="D2526" t="s">
        <v>1430</v>
      </c>
      <c r="E2526" s="150" t="s">
        <v>352</v>
      </c>
      <c r="F2526" s="153" t="str">
        <f t="shared" si="625"/>
        <v>Cycloalkanes (n=2, std=0.16)</v>
      </c>
      <c r="G2526" s="154">
        <f t="shared" si="623"/>
        <v>4.0904514666666669</v>
      </c>
      <c r="H2526"/>
      <c r="I2526"/>
      <c r="J2526" s="227">
        <f t="shared" si="626"/>
        <v>0.88626749432100027</v>
      </c>
      <c r="K2526"/>
      <c r="L2526" s="280">
        <f t="shared" si="627"/>
        <v>0.15005583034</v>
      </c>
      <c r="M2526" s="280">
        <f t="shared" si="628"/>
        <v>9.2815951118999998E-2</v>
      </c>
      <c r="N2526" s="281">
        <f t="shared" si="629"/>
        <v>2.982799286200026E-2</v>
      </c>
      <c r="O2526" s="280">
        <v>0.61356772000000004</v>
      </c>
      <c r="P2526" s="286">
        <v>4.2120197999999998E-2</v>
      </c>
      <c r="Q2526" s="219">
        <v>3.1022864000000001E-2</v>
      </c>
      <c r="R2526" s="219">
        <v>0.14520712</v>
      </c>
      <c r="S2526" s="219">
        <v>2.8469974000000001E-3</v>
      </c>
      <c r="T2526" s="219">
        <v>6.0940503999999999E-4</v>
      </c>
      <c r="U2526" s="219">
        <v>1.3923079000000001E-3</v>
      </c>
      <c r="V2526" s="219">
        <v>1.953852E-2</v>
      </c>
      <c r="W2526" s="219">
        <v>5.0904626000000002E-4</v>
      </c>
      <c r="X2526" s="219">
        <v>1.1732574E-4</v>
      </c>
      <c r="Y2526" s="219">
        <v>9.6628055999999993E-3</v>
      </c>
      <c r="Z2526" s="286">
        <v>1.7043378999999999E-5</v>
      </c>
      <c r="AA2526" s="219">
        <v>1.9656140999999999E-2</v>
      </c>
      <c r="AB2526" s="286">
        <v>2.000261E-12</v>
      </c>
      <c r="AC2526"/>
      <c r="AD2526" s="227">
        <f t="shared" si="633"/>
        <v>0.61356772000000004</v>
      </c>
      <c r="AE2526" s="227">
        <f t="shared" si="634"/>
        <v>0.24273741234000001</v>
      </c>
      <c r="AF2526" s="227">
        <f t="shared" si="635"/>
        <v>0.112337723</v>
      </c>
      <c r="AG2526" s="227">
        <f t="shared" si="636"/>
        <v>9.2815951118999998E-2</v>
      </c>
      <c r="AH2526" s="227">
        <f t="shared" si="637"/>
        <v>1.017185186200026E-2</v>
      </c>
      <c r="AI2526"/>
      <c r="AJ2526">
        <v>78.876509999999996</v>
      </c>
      <c r="AK2526" s="155">
        <v>76.761415</v>
      </c>
      <c r="AL2526" s="155">
        <v>1.0868979000000001</v>
      </c>
      <c r="AM2526" s="155">
        <v>0</v>
      </c>
      <c r="AN2526" s="155">
        <v>0.41867515</v>
      </c>
      <c r="AO2526" s="155">
        <v>0.39422228999999998</v>
      </c>
      <c r="AP2526" s="155">
        <v>0.21529981000000001</v>
      </c>
      <c r="AQ2526"/>
      <c r="AR2526" s="156">
        <v>7.5407288000000003E-2</v>
      </c>
      <c r="AS2526" s="156">
        <v>6.6621547000000003E-2</v>
      </c>
      <c r="AT2526" s="156">
        <v>3.3837762999999999E-3</v>
      </c>
      <c r="AU2526" s="156">
        <v>5.4019641999999996E-3</v>
      </c>
      <c r="AV2526" s="282">
        <f t="shared" si="630"/>
        <v>3.9940975467571905E-6</v>
      </c>
      <c r="AW2526" s="282">
        <f t="shared" si="631"/>
        <v>1.2513965404214208E-8</v>
      </c>
      <c r="AX2526" s="283">
        <f t="shared" si="632"/>
        <v>0.75657761265400003</v>
      </c>
      <c r="AY2526" s="157">
        <v>3.7959436000000001E-6</v>
      </c>
      <c r="AZ2526" s="157">
        <v>1.1453277999999999E-8</v>
      </c>
      <c r="BA2526" s="157">
        <v>3.1291992000000001E-13</v>
      </c>
      <c r="BB2526" s="157">
        <v>2.8261719000000003E-13</v>
      </c>
      <c r="BC2526" s="157">
        <v>0</v>
      </c>
      <c r="BD2526" s="157">
        <v>3.5372520999999998E-9</v>
      </c>
      <c r="BE2526" s="157">
        <v>1.8470961999999999E-7</v>
      </c>
      <c r="BF2526" s="157">
        <v>8.0729929000000004E-10</v>
      </c>
      <c r="BG2526" s="157">
        <v>1.8353222E-10</v>
      </c>
      <c r="BH2526" s="157">
        <v>6.3923730999999999E-11</v>
      </c>
      <c r="BI2526" s="157">
        <v>4.7944936000000002E-17</v>
      </c>
      <c r="BJ2526" s="157">
        <v>7.7186722999999998E-13</v>
      </c>
      <c r="BK2526" s="157">
        <v>4.6782400999999999E-13</v>
      </c>
      <c r="BL2526" s="157">
        <v>1.0816657000000001E-14</v>
      </c>
      <c r="BM2526" s="157">
        <v>5.4781333999999998E-9</v>
      </c>
      <c r="BN2526" s="157">
        <v>3.7102843999999999E-9</v>
      </c>
      <c r="BO2526" s="157">
        <v>2.7022527E-21</v>
      </c>
      <c r="BP2526" s="157">
        <v>4.5362653999999999E-5</v>
      </c>
      <c r="BQ2526" s="157">
        <v>0.75653225000000002</v>
      </c>
      <c r="BR2526" s="157">
        <v>7.1837424000000004E-10</v>
      </c>
      <c r="BS2526" s="157">
        <v>4.3684919999999996E-12</v>
      </c>
      <c r="BT2526" s="157">
        <v>1.9544957E-16</v>
      </c>
      <c r="BU2526"/>
      <c r="BV2526" s="155">
        <v>2.4554520999999998E-4</v>
      </c>
      <c r="BW2526" s="155">
        <v>1.2682617E-6</v>
      </c>
      <c r="BX2526" s="155">
        <v>1.1405264E-4</v>
      </c>
      <c r="BY2526" s="155">
        <v>2.324173E-6</v>
      </c>
      <c r="BZ2526" s="155">
        <v>3.4899464E-6</v>
      </c>
      <c r="CA2526" s="155">
        <v>5.8163077000000002E-9</v>
      </c>
      <c r="CB2526" s="155">
        <v>9.2835519000000004E-11</v>
      </c>
      <c r="CC2526" s="155">
        <v>8.7597972000000002E-9</v>
      </c>
      <c r="CD2526" s="155">
        <v>8.8734829000000001E-7</v>
      </c>
      <c r="CE2526" s="155">
        <v>1.1733388E-6</v>
      </c>
      <c r="CF2526" s="155">
        <v>0</v>
      </c>
      <c r="CG2526" s="155">
        <v>5.9756871000000003E-18</v>
      </c>
      <c r="CH2526" s="155">
        <v>4.8928693000000001E-14</v>
      </c>
      <c r="CI2526" s="155">
        <v>2.7838932E-5</v>
      </c>
      <c r="CJ2526" s="155">
        <v>9.4391667000000003E-5</v>
      </c>
      <c r="CK2526" s="155">
        <v>1.1011499E-9</v>
      </c>
      <c r="CL2526" s="155">
        <v>1.0312784999999999E-7</v>
      </c>
      <c r="CM2526"/>
      <c r="CN2526" s="284">
        <v>4.1413913E-14</v>
      </c>
      <c r="CO2526" s="284">
        <v>4.0904498</v>
      </c>
      <c r="CP2526" s="285">
        <v>4.2790105000000002E-2</v>
      </c>
      <c r="CQ2526" s="284">
        <v>8.6904984E-4</v>
      </c>
      <c r="CR2526" s="284">
        <v>7.3490692999999997E-10</v>
      </c>
      <c r="CS2526" s="284">
        <v>4.2965648000000003E-8</v>
      </c>
      <c r="CT2526" s="284">
        <v>9.5910744000000004E-5</v>
      </c>
      <c r="CU2526" s="284">
        <v>0.29323142000000002</v>
      </c>
      <c r="CV2526" s="284">
        <v>4.2864800999999999E-5</v>
      </c>
      <c r="CW2526" s="284">
        <v>2.0460423000000001E-6</v>
      </c>
      <c r="CX2526"/>
      <c r="CY2526"/>
      <c r="CZ2526"/>
      <c r="DA2526"/>
    </row>
    <row r="2527" spans="1:105" ht="14.4">
      <c r="A2527" t="s">
        <v>3692</v>
      </c>
      <c r="B2527" s="150" t="s">
        <v>1274</v>
      </c>
      <c r="C2527" s="151" t="str">
        <f t="shared" si="624"/>
        <v>P.030.14.100</v>
      </c>
      <c r="D2527" t="s">
        <v>1430</v>
      </c>
      <c r="E2527" s="150" t="s">
        <v>352</v>
      </c>
      <c r="F2527" s="153" t="str">
        <f t="shared" si="625"/>
        <v>Dicarboxylic acids and derivatives (n=4, std=0.015)</v>
      </c>
      <c r="G2527" s="154">
        <f t="shared" ref="G2527:G2592" si="638">O2527/0.15</f>
        <v>0.93261539999999998</v>
      </c>
      <c r="H2527"/>
      <c r="I2527"/>
      <c r="J2527" s="227">
        <f t="shared" si="626"/>
        <v>0.1983013402493648</v>
      </c>
      <c r="K2527"/>
      <c r="L2527" s="280">
        <f t="shared" si="627"/>
        <v>1.6084030230000001E-2</v>
      </c>
      <c r="M2527" s="280">
        <f t="shared" si="628"/>
        <v>2.5453696161710001E-2</v>
      </c>
      <c r="N2527" s="281">
        <f t="shared" si="629"/>
        <v>1.6871303857654799E-2</v>
      </c>
      <c r="O2527" s="280">
        <v>0.13989230999999999</v>
      </c>
      <c r="P2527" s="219">
        <v>9.7744067E-3</v>
      </c>
      <c r="Q2527" s="219">
        <v>1.4604864E-2</v>
      </c>
      <c r="R2527" s="219">
        <v>1.3883484E-2</v>
      </c>
      <c r="S2527" s="219">
        <v>1.6171356E-3</v>
      </c>
      <c r="T2527" s="286">
        <v>1.3948325000000001E-4</v>
      </c>
      <c r="U2527" s="219">
        <v>4.4392737999999999E-4</v>
      </c>
      <c r="V2527" s="219">
        <v>1.0079730999999999E-3</v>
      </c>
      <c r="W2527" s="286">
        <v>3.3641465E-4</v>
      </c>
      <c r="X2527" s="286">
        <v>7.0376771000000001E-7</v>
      </c>
      <c r="Y2527" s="219">
        <v>1.6412329999999999E-2</v>
      </c>
      <c r="Z2527" s="286">
        <v>6.5748594000000006E-5</v>
      </c>
      <c r="AA2527" s="286">
        <v>2.0076548000000001E-9</v>
      </c>
      <c r="AB2527" s="219">
        <v>1.2255720000000001E-4</v>
      </c>
      <c r="AC2527"/>
      <c r="AD2527" s="227">
        <f t="shared" si="633"/>
        <v>0.13989230999999999</v>
      </c>
      <c r="AE2527" s="227">
        <f t="shared" si="634"/>
        <v>4.1471274029999998E-2</v>
      </c>
      <c r="AF2527" s="227">
        <f t="shared" si="635"/>
        <v>2.53872458076548E-2</v>
      </c>
      <c r="AG2527" s="227">
        <f t="shared" si="636"/>
        <v>2.5453696161710001E-2</v>
      </c>
      <c r="AH2527" s="227">
        <f t="shared" si="637"/>
        <v>1.6871301849999999E-2</v>
      </c>
      <c r="AI2527"/>
      <c r="AJ2527">
        <v>44.123131000000001</v>
      </c>
      <c r="AK2527" s="155">
        <v>42.714022</v>
      </c>
      <c r="AL2527" s="155">
        <v>0.78352968999999995</v>
      </c>
      <c r="AM2527" s="155">
        <v>0</v>
      </c>
      <c r="AN2527" s="155">
        <v>0.16598635</v>
      </c>
      <c r="AO2527" s="155">
        <v>0.31345136000000001</v>
      </c>
      <c r="AP2527" s="155">
        <v>0.14614189999999999</v>
      </c>
      <c r="AQ2527"/>
      <c r="AR2527" s="156">
        <v>2.2564351999999999E-2</v>
      </c>
      <c r="AS2527" s="156">
        <v>1.8748872E-2</v>
      </c>
      <c r="AT2527" s="156">
        <v>8.2240229E-4</v>
      </c>
      <c r="AU2527" s="156">
        <v>2.9930773999999999E-3</v>
      </c>
      <c r="AV2527" s="282">
        <f t="shared" si="630"/>
        <v>1.1240330840692533E-6</v>
      </c>
      <c r="AW2527" s="282">
        <f t="shared" si="631"/>
        <v>3.0414286175955993E-9</v>
      </c>
      <c r="AX2527" s="283">
        <f t="shared" si="632"/>
        <v>0.41919851905399996</v>
      </c>
      <c r="AY2527" s="157">
        <v>8.6557784E-7</v>
      </c>
      <c r="AZ2527" s="157">
        <v>2.6116616000000002E-9</v>
      </c>
      <c r="BA2527" s="157">
        <v>7.1354142999999999E-14</v>
      </c>
      <c r="BB2527" s="157">
        <v>1.6952534000000001E-15</v>
      </c>
      <c r="BC2527" s="157">
        <v>0</v>
      </c>
      <c r="BD2527" s="157">
        <v>9.4302403000000008E-10</v>
      </c>
      <c r="BE2527" s="157">
        <v>2.5534063000000002E-7</v>
      </c>
      <c r="BF2527" s="157">
        <v>1.5478402E-10</v>
      </c>
      <c r="BG2527" s="157">
        <v>2.6533731999999999E-10</v>
      </c>
      <c r="BH2527" s="157">
        <v>4.7022379999999999E-14</v>
      </c>
      <c r="BI2527" s="157">
        <v>1.0402876E-15</v>
      </c>
      <c r="BJ2527" s="157">
        <v>2.8511010999999998E-13</v>
      </c>
      <c r="BK2527" s="157">
        <v>1.7974213999999999E-13</v>
      </c>
      <c r="BL2527" s="157">
        <v>3.8008534999999999E-14</v>
      </c>
      <c r="BM2527" s="157">
        <v>1.9823144000000001E-11</v>
      </c>
      <c r="BN2527" s="157">
        <v>2.1517652E-9</v>
      </c>
      <c r="BO2527" s="157">
        <v>9.0233999999999997E-12</v>
      </c>
      <c r="BP2527" s="157">
        <v>2.8499054E-5</v>
      </c>
      <c r="BQ2527" s="157">
        <v>0.41917001999999998</v>
      </c>
      <c r="BR2527" s="157">
        <v>0</v>
      </c>
      <c r="BS2527" s="157">
        <v>0</v>
      </c>
      <c r="BT2527" s="157">
        <v>0</v>
      </c>
      <c r="BU2527"/>
      <c r="BV2527" s="155">
        <v>8.8336394E-5</v>
      </c>
      <c r="BW2527" s="155">
        <v>2.0592738000000002E-6</v>
      </c>
      <c r="BX2527" s="155">
        <v>2.6003793000000001E-5</v>
      </c>
      <c r="BY2527" s="155">
        <v>1.2248593000000001E-7</v>
      </c>
      <c r="BZ2527" s="155">
        <v>2.7693152999999999E-6</v>
      </c>
      <c r="CA2527" s="155">
        <v>4.5530197999999999E-7</v>
      </c>
      <c r="CB2527" s="155">
        <v>5.5686538000000003E-13</v>
      </c>
      <c r="CC2527" s="155">
        <v>6.8631490999999998E-7</v>
      </c>
      <c r="CD2527" s="155">
        <v>2.0915299999999999E-7</v>
      </c>
      <c r="CE2527" s="155">
        <v>3.3826471E-7</v>
      </c>
      <c r="CF2527" s="155">
        <v>0</v>
      </c>
      <c r="CG2527" s="155">
        <v>1.9954097999999999E-8</v>
      </c>
      <c r="CH2527" s="155">
        <v>2.9349429999999998E-16</v>
      </c>
      <c r="CI2527" s="155">
        <v>2.7464405E-6</v>
      </c>
      <c r="CJ2527" s="155">
        <v>5.2926090000000001E-5</v>
      </c>
      <c r="CK2527" s="155">
        <v>6.7082121999999998E-12</v>
      </c>
      <c r="CL2527" s="155">
        <v>0</v>
      </c>
      <c r="CM2527"/>
      <c r="CN2527" s="284">
        <v>2.4841757999999999E-16</v>
      </c>
      <c r="CO2527" s="284">
        <v>0.93252292999999997</v>
      </c>
      <c r="CP2527" s="285">
        <v>1.9449556999999999E-2</v>
      </c>
      <c r="CQ2527" s="284">
        <v>1.5144045E-3</v>
      </c>
      <c r="CR2527" s="284">
        <v>2.2942924999999999E-9</v>
      </c>
      <c r="CS2527" s="284">
        <v>1.4670998000000001E-8</v>
      </c>
      <c r="CT2527" s="284">
        <v>1.045253E-4</v>
      </c>
      <c r="CU2527" s="284">
        <v>7.7824392000000006E-2</v>
      </c>
      <c r="CV2527" s="284">
        <v>3.1531376999999997E-8</v>
      </c>
      <c r="CW2527" s="284">
        <v>1.5937517000000001E-4</v>
      </c>
      <c r="CX2527"/>
      <c r="CY2527"/>
      <c r="CZ2527"/>
      <c r="DA2527"/>
    </row>
    <row r="2528" spans="1:105" ht="14.4">
      <c r="A2528" t="s">
        <v>3693</v>
      </c>
      <c r="B2528" s="150" t="s">
        <v>1274</v>
      </c>
      <c r="C2528" s="151" t="str">
        <f t="shared" si="624"/>
        <v>P.030.14.200</v>
      </c>
      <c r="D2528" t="s">
        <v>1430</v>
      </c>
      <c r="E2528" s="150" t="s">
        <v>352</v>
      </c>
      <c r="F2528" s="153" t="str">
        <f t="shared" si="625"/>
        <v>Diphenylmethanes (n=3, std=0.058)</v>
      </c>
      <c r="G2528" s="154">
        <f t="shared" si="638"/>
        <v>3.1598839333333335</v>
      </c>
      <c r="H2528"/>
      <c r="I2528"/>
      <c r="J2528" s="227">
        <f t="shared" si="626"/>
        <v>1.0046289764777105</v>
      </c>
      <c r="K2528"/>
      <c r="L2528" s="280">
        <f t="shared" si="627"/>
        <v>1.5246709692E-2</v>
      </c>
      <c r="M2528" s="280">
        <f t="shared" si="628"/>
        <v>0.50098738953700006</v>
      </c>
      <c r="N2528" s="281">
        <f t="shared" si="629"/>
        <v>1.4412287248710399E-2</v>
      </c>
      <c r="O2528" s="280">
        <v>0.47398258999999998</v>
      </c>
      <c r="P2528" s="219">
        <v>3.1380575000000001E-2</v>
      </c>
      <c r="Q2528" s="219">
        <v>1.1006591E-2</v>
      </c>
      <c r="R2528" s="219">
        <v>1.2888396E-2</v>
      </c>
      <c r="S2528" s="219">
        <v>2.1581424000000002E-3</v>
      </c>
      <c r="T2528" s="286">
        <v>9.6499572000000004E-5</v>
      </c>
      <c r="U2528" s="219">
        <v>1.0367172E-4</v>
      </c>
      <c r="V2528" s="219">
        <v>7.1680704000000003E-4</v>
      </c>
      <c r="W2528" s="219">
        <v>4.5409646999999999E-4</v>
      </c>
      <c r="X2528" s="219">
        <v>0.45787885</v>
      </c>
      <c r="Y2528" s="219">
        <v>1.3958137000000001E-2</v>
      </c>
      <c r="Z2528" s="286">
        <v>4.5664970000000004E-6</v>
      </c>
      <c r="AA2528" s="286">
        <v>5.3778389000000002E-8</v>
      </c>
      <c r="AB2528" s="286">
        <v>3.2139672999999999E-13</v>
      </c>
      <c r="AC2528"/>
      <c r="AD2528" s="227">
        <f t="shared" si="633"/>
        <v>0.47398258999999998</v>
      </c>
      <c r="AE2528" s="227">
        <f t="shared" si="634"/>
        <v>5.8350682732000003E-2</v>
      </c>
      <c r="AF2528" s="227">
        <f t="shared" si="635"/>
        <v>4.3104026818389006E-2</v>
      </c>
      <c r="AG2528" s="227">
        <f t="shared" si="636"/>
        <v>0.50098738953700006</v>
      </c>
      <c r="AH2528" s="227">
        <f t="shared" si="637"/>
        <v>1.4412233470321398E-2</v>
      </c>
      <c r="AI2528"/>
      <c r="AJ2528">
        <v>81.205737999999997</v>
      </c>
      <c r="AK2528" s="155">
        <v>77.119549000000006</v>
      </c>
      <c r="AL2528" s="155">
        <v>1.9029353</v>
      </c>
      <c r="AM2528" s="155">
        <v>0</v>
      </c>
      <c r="AN2528" s="155">
        <v>1.0575893999999999</v>
      </c>
      <c r="AO2528" s="155">
        <v>0.74569536000000003</v>
      </c>
      <c r="AP2528" s="155">
        <v>0.37996932999999999</v>
      </c>
      <c r="AQ2528"/>
      <c r="AR2528" s="156">
        <v>6.6722627000000007E-2</v>
      </c>
      <c r="AS2528" s="156">
        <v>5.8804358000000001E-2</v>
      </c>
      <c r="AT2528" s="156">
        <v>2.5945729000000002E-3</v>
      </c>
      <c r="AU2528" s="156">
        <v>5.3236962999999998E-3</v>
      </c>
      <c r="AV2528" s="282">
        <f t="shared" si="630"/>
        <v>3.5254410501831948E-6</v>
      </c>
      <c r="AW2528" s="282">
        <f t="shared" si="631"/>
        <v>9.595313831589748E-9</v>
      </c>
      <c r="AX2528" s="283">
        <f t="shared" si="632"/>
        <v>0.74561572912499996</v>
      </c>
      <c r="AY2528" s="157">
        <v>2.9323724999999998E-6</v>
      </c>
      <c r="AZ2528" s="157">
        <v>8.8476758000000001E-9</v>
      </c>
      <c r="BA2528" s="157">
        <v>2.4173113999999999E-13</v>
      </c>
      <c r="BB2528" s="157">
        <v>4.5410195000000002E-14</v>
      </c>
      <c r="BC2528" s="157">
        <v>0</v>
      </c>
      <c r="BD2528" s="157">
        <v>3.6592451999999999E-10</v>
      </c>
      <c r="BE2528" s="157">
        <v>5.9256073000000001E-7</v>
      </c>
      <c r="BF2528" s="157">
        <v>8.3377799999999997E-11</v>
      </c>
      <c r="BG2528" s="157">
        <v>6.6395359999999998E-10</v>
      </c>
      <c r="BH2528" s="157">
        <v>5.9949103000000002E-16</v>
      </c>
      <c r="BI2528" s="157">
        <v>7.7036676000000002E-18</v>
      </c>
      <c r="BJ2528" s="157">
        <v>5.9053641999999999E-14</v>
      </c>
      <c r="BK2528" s="157">
        <v>4.3141774999999999E-15</v>
      </c>
      <c r="BL2528" s="157">
        <v>9.2543512E-16</v>
      </c>
      <c r="BM2528" s="157">
        <v>1.3868783E-11</v>
      </c>
      <c r="BN2528" s="157">
        <v>1.2798146999999999E-10</v>
      </c>
      <c r="BO2528" s="157">
        <v>4.3419093000000004E-22</v>
      </c>
      <c r="BP2528" s="157">
        <v>4.4259125E-5</v>
      </c>
      <c r="BQ2528" s="157">
        <v>0.74557147000000001</v>
      </c>
      <c r="BR2528" s="157">
        <v>0</v>
      </c>
      <c r="BS2528" s="157">
        <v>0</v>
      </c>
      <c r="BT2528" s="157">
        <v>0</v>
      </c>
      <c r="BU2528"/>
      <c r="BV2528" s="155">
        <v>1.9728831999999999E-4</v>
      </c>
      <c r="BW2528" s="155">
        <v>4.5779682999999998E-6</v>
      </c>
      <c r="BX2528" s="155">
        <v>8.8105948000000004E-5</v>
      </c>
      <c r="BY2528" s="155">
        <v>8.8314423000000005E-8</v>
      </c>
      <c r="BZ2528" s="155">
        <v>5.6904251999999997E-6</v>
      </c>
      <c r="CA2528" s="155">
        <v>9.345492E-10</v>
      </c>
      <c r="CB2528" s="155">
        <v>1.4916569999999999E-11</v>
      </c>
      <c r="CC2528" s="155">
        <v>1.4075014E-9</v>
      </c>
      <c r="CD2528" s="155">
        <v>1.3529280000000001E-7</v>
      </c>
      <c r="CE2528" s="155">
        <v>1.0642443E-7</v>
      </c>
      <c r="CF2528" s="155">
        <v>0</v>
      </c>
      <c r="CG2528" s="155">
        <v>9.6015786000000003E-19</v>
      </c>
      <c r="CH2528" s="155">
        <v>7.8617352000000007E-15</v>
      </c>
      <c r="CI2528" s="155">
        <v>2.7607730000000002E-6</v>
      </c>
      <c r="CJ2528" s="155">
        <v>9.5820638999999995E-5</v>
      </c>
      <c r="CK2528" s="155">
        <v>1.7724093000000001E-10</v>
      </c>
      <c r="CL2528" s="155">
        <v>0</v>
      </c>
      <c r="CM2528"/>
      <c r="CN2528" s="284">
        <v>6.6542798999999997E-15</v>
      </c>
      <c r="CO2528" s="284">
        <v>3.1598839999999999</v>
      </c>
      <c r="CP2528" s="285">
        <v>3.3369039999999999E-3</v>
      </c>
      <c r="CQ2528" s="284">
        <v>3.1323918999999999E-3</v>
      </c>
      <c r="CR2528" s="284">
        <v>2.8029892000000001E-11</v>
      </c>
      <c r="CS2528" s="284">
        <v>3.2965201000000001E-9</v>
      </c>
      <c r="CT2528" s="284">
        <v>2.2722967E-4</v>
      </c>
      <c r="CU2528" s="284">
        <v>3.6200613E-3</v>
      </c>
      <c r="CV2528" s="284">
        <v>4.0118968000000001E-10</v>
      </c>
      <c r="CW2528" s="284">
        <v>3.2875275E-7</v>
      </c>
      <c r="CX2528"/>
      <c r="CY2528"/>
      <c r="CZ2528"/>
      <c r="DA2528"/>
    </row>
    <row r="2529" spans="1:105" ht="14.4">
      <c r="A2529" t="s">
        <v>3354</v>
      </c>
      <c r="B2529" s="150" t="s">
        <v>1274</v>
      </c>
      <c r="C2529" s="151" t="str">
        <f t="shared" si="624"/>
        <v>P.030.14.300</v>
      </c>
      <c r="D2529" t="s">
        <v>1430</v>
      </c>
      <c r="E2529" s="150" t="s">
        <v>352</v>
      </c>
      <c r="F2529" s="153" t="str">
        <f t="shared" si="625"/>
        <v>Dithiocarbamic acid esters (n=1, std=-)</v>
      </c>
      <c r="G2529" s="154">
        <f t="shared" si="638"/>
        <v>4.169193533333333</v>
      </c>
      <c r="H2529"/>
      <c r="I2529"/>
      <c r="J2529" s="227">
        <f t="shared" si="626"/>
        <v>0.79307592922999992</v>
      </c>
      <c r="K2529"/>
      <c r="L2529" s="280">
        <f t="shared" si="627"/>
        <v>3.7003061829999996E-2</v>
      </c>
      <c r="M2529" s="280">
        <f t="shared" si="628"/>
        <v>9.3847761000000002E-2</v>
      </c>
      <c r="N2529" s="281">
        <f t="shared" si="629"/>
        <v>3.6846076400000004E-2</v>
      </c>
      <c r="O2529" s="280">
        <v>0.62537902999999995</v>
      </c>
      <c r="P2529" s="219">
        <v>5.9232092E-2</v>
      </c>
      <c r="Q2529" s="219">
        <v>3.1243116000000001E-2</v>
      </c>
      <c r="R2529" s="219">
        <v>2.9946943E-2</v>
      </c>
      <c r="S2529" s="219">
        <v>6.3588029000000001E-3</v>
      </c>
      <c r="T2529" s="286">
        <v>2.7078782000000001E-4</v>
      </c>
      <c r="U2529" s="286">
        <v>4.2652811000000001E-4</v>
      </c>
      <c r="V2529" s="286">
        <v>3.3622467E-3</v>
      </c>
      <c r="W2529" s="286">
        <v>1.1467584E-3</v>
      </c>
      <c r="X2529" s="219">
        <v>0</v>
      </c>
      <c r="Y2529" s="286">
        <v>3.5699318000000001E-2</v>
      </c>
      <c r="Z2529" s="286">
        <v>1.03063E-5</v>
      </c>
      <c r="AA2529" s="219">
        <v>0</v>
      </c>
      <c r="AB2529" s="219">
        <v>0</v>
      </c>
      <c r="AC2529"/>
      <c r="AD2529" s="227">
        <f t="shared" si="633"/>
        <v>0.62537902999999995</v>
      </c>
      <c r="AE2529" s="227">
        <f t="shared" si="634"/>
        <v>0.13084051652999998</v>
      </c>
      <c r="AF2529" s="227">
        <f t="shared" si="635"/>
        <v>9.3837454700000003E-2</v>
      </c>
      <c r="AG2529" s="227">
        <f t="shared" si="636"/>
        <v>9.3847761000000002E-2</v>
      </c>
      <c r="AH2529" s="227">
        <f t="shared" si="637"/>
        <v>3.6846076400000004E-2</v>
      </c>
      <c r="AI2529"/>
      <c r="AJ2529">
        <v>63.509017999999998</v>
      </c>
      <c r="AK2529" s="155">
        <v>54.838763999999998</v>
      </c>
      <c r="AL2529" s="155">
        <v>4.9009118000000003</v>
      </c>
      <c r="AM2529" s="155">
        <v>0</v>
      </c>
      <c r="AN2529" s="155">
        <v>0.86378502999999995</v>
      </c>
      <c r="AO2529" s="155">
        <v>1.9244119</v>
      </c>
      <c r="AP2529" s="155">
        <v>0.98114522000000004</v>
      </c>
      <c r="AQ2529"/>
      <c r="AR2529" s="156">
        <v>9.1152413000000002E-2</v>
      </c>
      <c r="AS2529" s="156">
        <v>8.4165595999999995E-2</v>
      </c>
      <c r="AT2529" s="156">
        <v>3.5450423000000001E-3</v>
      </c>
      <c r="AU2529" s="156">
        <v>3.4417744E-3</v>
      </c>
      <c r="AV2529" s="282">
        <f t="shared" si="630"/>
        <v>5.0458990579680008E-6</v>
      </c>
      <c r="AW2529" s="282">
        <f t="shared" si="631"/>
        <v>1.31103637501345E-8</v>
      </c>
      <c r="AX2529" s="283">
        <f t="shared" si="632"/>
        <v>0.48204122532999999</v>
      </c>
      <c r="AY2529" s="157">
        <v>3.8690116000000003E-6</v>
      </c>
      <c r="AZ2529" s="157">
        <v>1.1673742E-8</v>
      </c>
      <c r="BA2529" s="157">
        <v>3.1894329999999999E-13</v>
      </c>
      <c r="BB2529" s="157">
        <v>0</v>
      </c>
      <c r="BC2529" s="157">
        <v>0</v>
      </c>
      <c r="BD2529" s="157">
        <v>8.0249978000000002E-10</v>
      </c>
      <c r="BE2529" s="157">
        <v>1.1754541E-6</v>
      </c>
      <c r="BF2529" s="157">
        <v>1.8300909999999999E-10</v>
      </c>
      <c r="BG2529" s="157">
        <v>1.2530263E-9</v>
      </c>
      <c r="BH2529" s="157">
        <v>0</v>
      </c>
      <c r="BI2529" s="157">
        <v>0</v>
      </c>
      <c r="BJ2529" s="157">
        <v>2.4304696999999999E-13</v>
      </c>
      <c r="BK2529" s="157">
        <v>2.0212313E-14</v>
      </c>
      <c r="BL2529" s="157">
        <v>4.1475514999999998E-15</v>
      </c>
      <c r="BM2529" s="157">
        <v>4.3206468000000002E-11</v>
      </c>
      <c r="BN2529" s="157">
        <v>5.8765172000000004E-10</v>
      </c>
      <c r="BO2529" s="157">
        <v>0</v>
      </c>
      <c r="BP2529" s="157">
        <v>1.1219533E-4</v>
      </c>
      <c r="BQ2529" s="157">
        <v>0.48192902999999998</v>
      </c>
      <c r="BR2529" s="157">
        <v>0</v>
      </c>
      <c r="BS2529" s="157">
        <v>0</v>
      </c>
      <c r="BT2529" s="157">
        <v>0</v>
      </c>
      <c r="BU2529"/>
      <c r="BV2529" s="155">
        <v>2.179642E-4</v>
      </c>
      <c r="BW2529" s="155">
        <v>8.6387422000000006E-6</v>
      </c>
      <c r="BX2529" s="155">
        <v>1.1624818E-4</v>
      </c>
      <c r="BY2529" s="155">
        <v>4.0819441000000001E-7</v>
      </c>
      <c r="BZ2529" s="155">
        <v>1.2807667000000001E-5</v>
      </c>
      <c r="CA2529" s="155">
        <v>0</v>
      </c>
      <c r="CB2529" s="155">
        <v>0</v>
      </c>
      <c r="CC2529" s="155">
        <v>0</v>
      </c>
      <c r="CD2529" s="155">
        <v>3.8769689000000001E-7</v>
      </c>
      <c r="CE2529" s="155">
        <v>4.4125048E-7</v>
      </c>
      <c r="CF2529" s="155">
        <v>0</v>
      </c>
      <c r="CG2529" s="155">
        <v>0</v>
      </c>
      <c r="CH2529" s="155">
        <v>0</v>
      </c>
      <c r="CI2529" s="155">
        <v>6.2852887999999998E-6</v>
      </c>
      <c r="CJ2529" s="155">
        <v>7.2747179999999999E-5</v>
      </c>
      <c r="CK2529" s="155">
        <v>8.6847290999999998E-13</v>
      </c>
      <c r="CL2529" s="155">
        <v>0</v>
      </c>
      <c r="CM2529"/>
      <c r="CN2529" s="284">
        <v>0</v>
      </c>
      <c r="CO2529" s="284">
        <v>4.1691935000000004</v>
      </c>
      <c r="CP2529" s="285">
        <v>0</v>
      </c>
      <c r="CQ2529" s="284">
        <v>5.9105015999999996E-3</v>
      </c>
      <c r="CR2529" s="284">
        <v>1.1452763000000001E-10</v>
      </c>
      <c r="CS2529" s="284">
        <v>1.3659526000000001E-8</v>
      </c>
      <c r="CT2529" s="284">
        <v>5.1977089000000004E-4</v>
      </c>
      <c r="CU2529" s="284">
        <v>1.6944904E-2</v>
      </c>
      <c r="CV2529" s="284">
        <v>0</v>
      </c>
      <c r="CW2529" s="284">
        <v>0</v>
      </c>
      <c r="CX2529"/>
      <c r="CY2529"/>
      <c r="CZ2529"/>
      <c r="DA2529"/>
    </row>
    <row r="2530" spans="1:105" ht="14.4">
      <c r="A2530" t="s">
        <v>3355</v>
      </c>
      <c r="B2530" s="150" t="s">
        <v>1274</v>
      </c>
      <c r="C2530" s="151" t="str">
        <f t="shared" si="624"/>
        <v>P.030.14.400</v>
      </c>
      <c r="D2530" t="s">
        <v>1430</v>
      </c>
      <c r="E2530" s="150" t="s">
        <v>352</v>
      </c>
      <c r="F2530" s="153" t="str">
        <f t="shared" si="625"/>
        <v>Dithiophosphate O-esters (n=1, std=-)</v>
      </c>
      <c r="G2530" s="154">
        <f t="shared" si="638"/>
        <v>7.8607393333333331</v>
      </c>
      <c r="H2530"/>
      <c r="I2530"/>
      <c r="J2530" s="227">
        <f t="shared" si="626"/>
        <v>1.4817560315580001</v>
      </c>
      <c r="K2530"/>
      <c r="L2530" s="280">
        <f t="shared" si="627"/>
        <v>5.7492235990000001E-2</v>
      </c>
      <c r="M2530" s="280">
        <f t="shared" si="628"/>
        <v>0.120367594068</v>
      </c>
      <c r="N2530" s="281">
        <f t="shared" si="629"/>
        <v>0.1247853015</v>
      </c>
      <c r="O2530" s="280">
        <v>1.1791109</v>
      </c>
      <c r="P2530" s="219">
        <v>6.6679786000000005E-2</v>
      </c>
      <c r="Q2530" s="219">
        <v>5.0456180000000003E-2</v>
      </c>
      <c r="R2530" s="219">
        <v>4.8445438E-2</v>
      </c>
      <c r="S2530" s="219">
        <v>8.2467119999999998E-3</v>
      </c>
      <c r="T2530" s="219">
        <v>3.6429509999999997E-4</v>
      </c>
      <c r="U2530" s="219">
        <v>4.3579088999999999E-4</v>
      </c>
      <c r="V2530" s="219">
        <v>3.2166872999999999E-3</v>
      </c>
      <c r="W2530" s="219">
        <v>3.1340715000000002E-3</v>
      </c>
      <c r="X2530" s="219">
        <v>0</v>
      </c>
      <c r="Y2530" s="219">
        <v>0.12165123</v>
      </c>
      <c r="Z2530" s="286">
        <v>1.4940768E-5</v>
      </c>
      <c r="AA2530" s="219">
        <v>0</v>
      </c>
      <c r="AB2530" s="219">
        <v>0</v>
      </c>
      <c r="AC2530"/>
      <c r="AD2530" s="227">
        <f t="shared" si="633"/>
        <v>1.1791109</v>
      </c>
      <c r="AE2530" s="227">
        <f t="shared" si="634"/>
        <v>0.17784488929</v>
      </c>
      <c r="AF2530" s="227">
        <f t="shared" si="635"/>
        <v>0.1203526533</v>
      </c>
      <c r="AG2530" s="227">
        <f t="shared" si="636"/>
        <v>0.12036759406800002</v>
      </c>
      <c r="AH2530" s="227">
        <f t="shared" si="637"/>
        <v>0.1247853015</v>
      </c>
      <c r="AI2530"/>
      <c r="AJ2530">
        <v>130.71466000000001</v>
      </c>
      <c r="AK2530" s="155">
        <v>100.75912</v>
      </c>
      <c r="AL2530" s="155">
        <v>16.785831000000002</v>
      </c>
      <c r="AM2530" s="155">
        <v>0</v>
      </c>
      <c r="AN2530" s="155">
        <v>3.1013004999999998</v>
      </c>
      <c r="AO2530" s="155">
        <v>6.7114077999999999</v>
      </c>
      <c r="AP2530" s="155">
        <v>3.3570015</v>
      </c>
      <c r="AQ2530"/>
      <c r="AR2530" s="156">
        <v>0.15597137999999999</v>
      </c>
      <c r="AS2530" s="156">
        <v>0.14406533999999999</v>
      </c>
      <c r="AT2530" s="156">
        <v>6.4132327999999999E-3</v>
      </c>
      <c r="AU2530" s="156">
        <v>5.4928095000000001E-3</v>
      </c>
      <c r="AV2530" s="282">
        <f t="shared" si="630"/>
        <v>8.6370105927069997E-6</v>
      </c>
      <c r="AW2530" s="282">
        <f t="shared" si="631"/>
        <v>2.3717576260958494E-8</v>
      </c>
      <c r="AX2530" s="283">
        <f t="shared" si="632"/>
        <v>0.76930105247999991</v>
      </c>
      <c r="AY2530" s="157">
        <v>7.2947659000000004E-6</v>
      </c>
      <c r="AZ2530" s="157">
        <v>2.2010068999999999E-8</v>
      </c>
      <c r="BA2530" s="157">
        <v>6.0134654E-13</v>
      </c>
      <c r="BB2530" s="157">
        <v>0</v>
      </c>
      <c r="BC2530" s="157">
        <v>0</v>
      </c>
      <c r="BD2530" s="157">
        <v>1.2982110999999999E-9</v>
      </c>
      <c r="BE2530" s="157">
        <v>1.3403246999999999E-6</v>
      </c>
      <c r="BF2530" s="157">
        <v>2.9605545000000001E-10</v>
      </c>
      <c r="BG2530" s="157">
        <v>1.4105786999999999E-9</v>
      </c>
      <c r="BH2530" s="157">
        <v>0</v>
      </c>
      <c r="BI2530" s="157">
        <v>0</v>
      </c>
      <c r="BJ2530" s="157">
        <v>2.4834566E-13</v>
      </c>
      <c r="BK2530" s="157">
        <v>1.9346004000000001E-14</v>
      </c>
      <c r="BL2530" s="157">
        <v>4.0727544999999997E-15</v>
      </c>
      <c r="BM2530" s="157">
        <v>5.3886086999999997E-11</v>
      </c>
      <c r="BN2530" s="157">
        <v>5.6789551999999997E-10</v>
      </c>
      <c r="BO2530" s="157">
        <v>0</v>
      </c>
      <c r="BP2530" s="157">
        <v>3.2033247999999997E-4</v>
      </c>
      <c r="BQ2530" s="157">
        <v>0.76898071999999995</v>
      </c>
      <c r="BR2530" s="157">
        <v>0</v>
      </c>
      <c r="BS2530" s="157">
        <v>0</v>
      </c>
      <c r="BT2530" s="157">
        <v>0</v>
      </c>
      <c r="BU2530"/>
      <c r="BV2530" s="155">
        <v>3.9854004000000002E-4</v>
      </c>
      <c r="BW2530" s="155">
        <v>9.7249560000000005E-6</v>
      </c>
      <c r="BX2530" s="155">
        <v>2.1917826000000001E-4</v>
      </c>
      <c r="BY2530" s="155">
        <v>3.9995637E-7</v>
      </c>
      <c r="BZ2530" s="155">
        <v>1.5392248999999999E-5</v>
      </c>
      <c r="CA2530" s="155">
        <v>0</v>
      </c>
      <c r="CB2530" s="155">
        <v>0</v>
      </c>
      <c r="CC2530" s="155">
        <v>0</v>
      </c>
      <c r="CD2530" s="155">
        <v>5.1346339000000001E-7</v>
      </c>
      <c r="CE2530" s="155">
        <v>4.6924408000000002E-7</v>
      </c>
      <c r="CF2530" s="155">
        <v>0</v>
      </c>
      <c r="CG2530" s="155">
        <v>0</v>
      </c>
      <c r="CH2530" s="155">
        <v>0</v>
      </c>
      <c r="CI2530" s="155">
        <v>9.8918860999999992E-6</v>
      </c>
      <c r="CJ2530" s="155">
        <v>1.4297002E-4</v>
      </c>
      <c r="CK2530" s="155">
        <v>3.1042888E-12</v>
      </c>
      <c r="CL2530" s="155">
        <v>0</v>
      </c>
      <c r="CM2530"/>
      <c r="CN2530" s="284">
        <v>0</v>
      </c>
      <c r="CO2530" s="284">
        <v>7.8607391</v>
      </c>
      <c r="CP2530" s="285">
        <v>0</v>
      </c>
      <c r="CQ2530" s="284">
        <v>6.6536731999999998E-3</v>
      </c>
      <c r="CR2530" s="284">
        <v>1.1765192999999999E-10</v>
      </c>
      <c r="CS2530" s="284">
        <v>1.3908286E-8</v>
      </c>
      <c r="CT2530" s="284">
        <v>6.1226696000000005E-4</v>
      </c>
      <c r="CU2530" s="284">
        <v>1.6226596999999999E-2</v>
      </c>
      <c r="CV2530" s="284">
        <v>0</v>
      </c>
      <c r="CW2530" s="284">
        <v>0</v>
      </c>
      <c r="CX2530"/>
      <c r="CY2530"/>
      <c r="CZ2530"/>
      <c r="DA2530"/>
    </row>
    <row r="2531" spans="1:105" ht="14.4">
      <c r="A2531" t="s">
        <v>3694</v>
      </c>
      <c r="B2531" s="150" t="s">
        <v>1274</v>
      </c>
      <c r="C2531" s="151" t="str">
        <f t="shared" si="624"/>
        <v>P.030.15.100</v>
      </c>
      <c r="D2531" t="s">
        <v>1430</v>
      </c>
      <c r="E2531" s="150" t="s">
        <v>352</v>
      </c>
      <c r="F2531" s="153" t="str">
        <f t="shared" si="625"/>
        <v>Epoxides (n=3, std=0.20)</v>
      </c>
      <c r="G2531" s="154">
        <f t="shared" si="638"/>
        <v>1.9616421333333334</v>
      </c>
      <c r="H2531"/>
      <c r="I2531"/>
      <c r="J2531" s="227">
        <f t="shared" si="626"/>
        <v>0.67825178178839995</v>
      </c>
      <c r="K2531"/>
      <c r="L2531" s="280">
        <f t="shared" si="627"/>
        <v>4.5254040189999997E-2</v>
      </c>
      <c r="M2531" s="280">
        <f t="shared" si="628"/>
        <v>0.32733100690239997</v>
      </c>
      <c r="N2531" s="281">
        <f t="shared" si="629"/>
        <v>1.1420414696000001E-2</v>
      </c>
      <c r="O2531" s="280">
        <v>0.29424632000000001</v>
      </c>
      <c r="P2531" s="219">
        <v>3.2304725999999999E-2</v>
      </c>
      <c r="Q2531" s="219">
        <v>9.1687009999999996E-3</v>
      </c>
      <c r="R2531" s="219">
        <v>3.5711213999999998E-2</v>
      </c>
      <c r="S2531" s="219">
        <v>8.6621314000000001E-3</v>
      </c>
      <c r="T2531" s="286">
        <v>1.6675007000000001E-4</v>
      </c>
      <c r="U2531" s="286">
        <v>7.1394472000000004E-4</v>
      </c>
      <c r="V2531" s="286">
        <v>4.0157413000000003E-3</v>
      </c>
      <c r="W2531" s="286">
        <v>8.6928645999999999E-5</v>
      </c>
      <c r="X2531" s="286">
        <v>0.28183999999999998</v>
      </c>
      <c r="Y2531" s="219">
        <v>6.0720204999999995E-4</v>
      </c>
      <c r="Z2531" s="286">
        <v>1.8386024000000001E-6</v>
      </c>
      <c r="AA2531" s="286">
        <v>1.0726284000000001E-2</v>
      </c>
      <c r="AB2531" s="286">
        <v>0</v>
      </c>
      <c r="AC2531"/>
      <c r="AD2531" s="227">
        <f t="shared" si="633"/>
        <v>0.29424632000000001</v>
      </c>
      <c r="AE2531" s="227">
        <f t="shared" si="634"/>
        <v>9.0743208489999991E-2</v>
      </c>
      <c r="AF2531" s="227">
        <f t="shared" si="635"/>
        <v>5.6215452300000003E-2</v>
      </c>
      <c r="AG2531" s="227">
        <f t="shared" si="636"/>
        <v>0.32733100690239997</v>
      </c>
      <c r="AH2531" s="227">
        <f t="shared" si="637"/>
        <v>6.9413069599999998E-4</v>
      </c>
      <c r="AI2531"/>
      <c r="AJ2531">
        <v>61.497836999999997</v>
      </c>
      <c r="AK2531" s="155">
        <v>59.122407000000003</v>
      </c>
      <c r="AL2531" s="155">
        <v>7.5428826000000004E-2</v>
      </c>
      <c r="AM2531" s="155">
        <v>0</v>
      </c>
      <c r="AN2531" s="155">
        <v>0.250278</v>
      </c>
      <c r="AO2531" s="155">
        <v>0.35514393999999999</v>
      </c>
      <c r="AP2531" s="155">
        <v>1.6945790000000001</v>
      </c>
      <c r="AQ2531"/>
      <c r="AR2531" s="156">
        <v>4.1266521E-2</v>
      </c>
      <c r="AS2531" s="156">
        <v>3.5404395999999998E-2</v>
      </c>
      <c r="AT2531" s="156">
        <v>1.6407335000000001E-3</v>
      </c>
      <c r="AU2531" s="156">
        <v>4.2213919000000004E-3</v>
      </c>
      <c r="AV2531" s="282">
        <f t="shared" si="630"/>
        <v>2.1225657412470002E-6</v>
      </c>
      <c r="AW2531" s="282">
        <f t="shared" si="631"/>
        <v>6.0678013654218996E-9</v>
      </c>
      <c r="AX2531" s="283">
        <f t="shared" si="632"/>
        <v>0.59123136316610003</v>
      </c>
      <c r="AY2531" s="157">
        <v>1.8313656000000001E-6</v>
      </c>
      <c r="AZ2531" s="157">
        <v>5.5260726000000001E-9</v>
      </c>
      <c r="BA2531" s="157">
        <v>1.5096267000000001E-13</v>
      </c>
      <c r="BB2531" s="157">
        <v>5.84E-11</v>
      </c>
      <c r="BC2531" s="157">
        <v>0</v>
      </c>
      <c r="BD2531" s="157">
        <v>9.5565065999999995E-10</v>
      </c>
      <c r="BE2531" s="157">
        <v>2.8941175999999997E-7</v>
      </c>
      <c r="BF2531" s="157">
        <v>2.1793980000000001E-10</v>
      </c>
      <c r="BG2531" s="157">
        <v>3.0847995999999998E-10</v>
      </c>
      <c r="BH2531" s="157">
        <v>1.4733332999999999E-11</v>
      </c>
      <c r="BI2531" s="157">
        <v>0</v>
      </c>
      <c r="BJ2531" s="157">
        <v>3.9558382000000001E-13</v>
      </c>
      <c r="BK2531" s="157">
        <v>2.4123223999999999E-14</v>
      </c>
      <c r="BL2531" s="157">
        <v>5.0027079E-15</v>
      </c>
      <c r="BM2531" s="157">
        <v>3.4811107E-11</v>
      </c>
      <c r="BN2531" s="157">
        <v>7.3951948000000001E-10</v>
      </c>
      <c r="BO2531" s="157">
        <v>0</v>
      </c>
      <c r="BP2531" s="157">
        <v>7.2931661000000002E-6</v>
      </c>
      <c r="BQ2531" s="157">
        <v>0.59122406999999999</v>
      </c>
      <c r="BR2531" s="157">
        <v>0</v>
      </c>
      <c r="BS2531" s="157">
        <v>0</v>
      </c>
      <c r="BT2531" s="157">
        <v>0</v>
      </c>
      <c r="BU2531"/>
      <c r="BV2531" s="155">
        <v>1.5913127E-4</v>
      </c>
      <c r="BW2531" s="155">
        <v>2.1267540000000001E-6</v>
      </c>
      <c r="BX2531" s="155">
        <v>5.4695786999999997E-5</v>
      </c>
      <c r="BY2531" s="155">
        <v>4.8731513000000001E-7</v>
      </c>
      <c r="BZ2531" s="155">
        <v>9.5608982999999996E-6</v>
      </c>
      <c r="CA2531" s="155">
        <v>0</v>
      </c>
      <c r="CB2531" s="155">
        <v>3.8335823999999998E-7</v>
      </c>
      <c r="CC2531" s="155">
        <v>0</v>
      </c>
      <c r="CD2531" s="155">
        <v>2.5978384000000002E-7</v>
      </c>
      <c r="CE2531" s="155">
        <v>6.0076687999999996E-7</v>
      </c>
      <c r="CF2531" s="155">
        <v>0</v>
      </c>
      <c r="CG2531" s="155">
        <v>0</v>
      </c>
      <c r="CH2531" s="155">
        <v>0</v>
      </c>
      <c r="CI2531" s="155">
        <v>6.9644468000000001E-6</v>
      </c>
      <c r="CJ2531" s="155">
        <v>7.2046073000000001E-5</v>
      </c>
      <c r="CK2531" s="155">
        <v>1.2006087E-5</v>
      </c>
      <c r="CL2531" s="155">
        <v>0</v>
      </c>
      <c r="CM2531"/>
      <c r="CN2531" s="284">
        <v>0</v>
      </c>
      <c r="CO2531" s="284">
        <v>1.9529320999999999</v>
      </c>
      <c r="CP2531" s="285">
        <v>3.2907474000000003E-4</v>
      </c>
      <c r="CQ2531" s="284">
        <v>1.4550940999999999E-3</v>
      </c>
      <c r="CR2531" s="284">
        <v>1.8269507000000001E-10</v>
      </c>
      <c r="CS2531" s="284">
        <v>2.1916223000000001E-8</v>
      </c>
      <c r="CT2531" s="284">
        <v>1.2800765999999999E-4</v>
      </c>
      <c r="CU2531" s="284">
        <v>2.0307148000000001E-2</v>
      </c>
      <c r="CV2531" s="284">
        <v>9.7850667000000005E-6</v>
      </c>
      <c r="CW2531" s="284">
        <v>0</v>
      </c>
      <c r="CX2531"/>
      <c r="CY2531"/>
      <c r="CZ2531"/>
      <c r="DA2531"/>
    </row>
    <row r="2532" spans="1:105" ht="14.4">
      <c r="A2532" t="s">
        <v>3695</v>
      </c>
      <c r="B2532" s="150" t="s">
        <v>1274</v>
      </c>
      <c r="C2532" s="151" t="str">
        <f t="shared" si="624"/>
        <v>P.030.15.200</v>
      </c>
      <c r="D2532" t="s">
        <v>1430</v>
      </c>
      <c r="E2532" s="150" t="s">
        <v>352</v>
      </c>
      <c r="F2532" s="153" t="str">
        <f t="shared" si="625"/>
        <v>Ethers (n=6, std=0.029)</v>
      </c>
      <c r="G2532" s="154">
        <f t="shared" si="638"/>
        <v>1.8673695333333333</v>
      </c>
      <c r="H2532"/>
      <c r="I2532"/>
      <c r="J2532" s="227">
        <f t="shared" si="626"/>
        <v>0.41961692752968827</v>
      </c>
      <c r="K2532"/>
      <c r="L2532" s="280">
        <f t="shared" si="627"/>
        <v>3.3865527449999995E-2</v>
      </c>
      <c r="M2532" s="280">
        <f t="shared" si="628"/>
        <v>9.1052126758599986E-2</v>
      </c>
      <c r="N2532" s="281">
        <f t="shared" si="629"/>
        <v>1.4593843321088254E-2</v>
      </c>
      <c r="O2532" s="280">
        <v>0.28010542999999999</v>
      </c>
      <c r="P2532" s="219">
        <v>2.8714389E-2</v>
      </c>
      <c r="Q2532" s="219">
        <v>1.3492692000000001E-2</v>
      </c>
      <c r="R2532" s="219">
        <v>2.9499036999999999E-2</v>
      </c>
      <c r="S2532" s="219">
        <v>2.6044035000000001E-3</v>
      </c>
      <c r="T2532" s="286">
        <v>1.0290206000000001E-3</v>
      </c>
      <c r="U2532" s="286">
        <v>7.3306635E-4</v>
      </c>
      <c r="V2532" s="286">
        <v>4.8751748999999997E-2</v>
      </c>
      <c r="W2532" s="219">
        <v>1.3086441999999999E-4</v>
      </c>
      <c r="X2532" s="286">
        <v>8.8162085999999996E-5</v>
      </c>
      <c r="Y2532" s="219">
        <v>5.1530190999999996E-3</v>
      </c>
      <c r="Z2532" s="286">
        <v>5.1346725999999999E-6</v>
      </c>
      <c r="AA2532" s="286">
        <v>9.3099597999999999E-3</v>
      </c>
      <c r="AB2532" s="286">
        <v>1.088254E-12</v>
      </c>
      <c r="AC2532"/>
      <c r="AD2532" s="227">
        <f t="shared" si="633"/>
        <v>0.28010542999999999</v>
      </c>
      <c r="AE2532" s="227">
        <f t="shared" si="634"/>
        <v>0.12482435745000001</v>
      </c>
      <c r="AF2532" s="227">
        <f t="shared" si="635"/>
        <v>0.10026878979999999</v>
      </c>
      <c r="AG2532" s="227">
        <f t="shared" si="636"/>
        <v>9.1052126758599999E-2</v>
      </c>
      <c r="AH2532" s="227">
        <f t="shared" si="637"/>
        <v>5.2838835210882529E-3</v>
      </c>
      <c r="AI2532"/>
      <c r="AJ2532">
        <v>45.272114999999999</v>
      </c>
      <c r="AK2532" s="155">
        <v>43.002234000000001</v>
      </c>
      <c r="AL2532" s="155">
        <v>0.60324157</v>
      </c>
      <c r="AM2532" s="155">
        <v>0</v>
      </c>
      <c r="AN2532" s="155">
        <v>0.36244014000000002</v>
      </c>
      <c r="AO2532" s="155">
        <v>0.94937170000000004</v>
      </c>
      <c r="AP2532" s="155">
        <v>0.35482806</v>
      </c>
      <c r="AQ2532"/>
      <c r="AR2532" s="156">
        <v>3.7936504000000003E-2</v>
      </c>
      <c r="AS2532" s="156">
        <v>3.3351931000000001E-2</v>
      </c>
      <c r="AT2532" s="156">
        <v>1.5747793E-3</v>
      </c>
      <c r="AU2532" s="156">
        <v>3.0097942000000002E-3</v>
      </c>
      <c r="AV2532" s="282">
        <f t="shared" si="630"/>
        <v>1.9995162772189205E-6</v>
      </c>
      <c r="AW2532" s="282">
        <f t="shared" si="631"/>
        <v>5.8238880846150697E-9</v>
      </c>
      <c r="AX2532" s="283">
        <f t="shared" si="632"/>
        <v>0.42153980407900005</v>
      </c>
      <c r="AY2532" s="157">
        <v>1.7329169000000001E-6</v>
      </c>
      <c r="AZ2532" s="157">
        <v>5.2286283999999999E-9</v>
      </c>
      <c r="BA2532" s="157">
        <v>1.428536E-13</v>
      </c>
      <c r="BB2532" s="157">
        <v>1.8381892000000001E-13</v>
      </c>
      <c r="BC2532" s="157">
        <v>0</v>
      </c>
      <c r="BD2532" s="157">
        <v>8.0848667000000002E-10</v>
      </c>
      <c r="BE2532" s="157">
        <v>2.5693143000000001E-7</v>
      </c>
      <c r="BF2532" s="157">
        <v>1.8387879E-10</v>
      </c>
      <c r="BG2532" s="157">
        <v>2.9481647000000001E-10</v>
      </c>
      <c r="BH2532" s="157">
        <v>1.1599215000000001E-10</v>
      </c>
      <c r="BI2532" s="157">
        <v>2.62803E-17</v>
      </c>
      <c r="BJ2532" s="157">
        <v>3.5975403E-13</v>
      </c>
      <c r="BK2532" s="157">
        <v>6.3314380999999997E-14</v>
      </c>
      <c r="BL2532" s="157">
        <v>6.3263223000000002E-15</v>
      </c>
      <c r="BM2532" s="157">
        <v>8.2206887999999997E-9</v>
      </c>
      <c r="BN2532" s="157">
        <v>6.3858793000000005E-10</v>
      </c>
      <c r="BO2532" s="157">
        <v>1.4701767999999999E-21</v>
      </c>
      <c r="BP2532" s="157">
        <v>1.2774078999999999E-5</v>
      </c>
      <c r="BQ2532" s="157">
        <v>0.42152703000000002</v>
      </c>
      <c r="BR2532" s="157">
        <v>0</v>
      </c>
      <c r="BS2532" s="157">
        <v>0</v>
      </c>
      <c r="BT2532" s="157">
        <v>0</v>
      </c>
      <c r="BU2532"/>
      <c r="BV2532" s="155">
        <v>1.2866097E-4</v>
      </c>
      <c r="BW2532" s="155">
        <v>2.0345809000000001E-6</v>
      </c>
      <c r="BX2532" s="155">
        <v>5.2067217999999998E-5</v>
      </c>
      <c r="BY2532" s="155">
        <v>5.7235531000000003E-6</v>
      </c>
      <c r="BZ2532" s="155">
        <v>3.9641721000000001E-6</v>
      </c>
      <c r="CA2532" s="155">
        <v>4.0109559000000003E-9</v>
      </c>
      <c r="CB2532" s="155">
        <v>2.3776321999999998E-6</v>
      </c>
      <c r="CC2532" s="155">
        <v>6.0498233000000003E-9</v>
      </c>
      <c r="CD2532" s="155">
        <v>1.4113853999999999E-6</v>
      </c>
      <c r="CE2532" s="155">
        <v>5.8386044E-7</v>
      </c>
      <c r="CF2532" s="155">
        <v>0</v>
      </c>
      <c r="CG2532" s="155">
        <v>3.2511084E-18</v>
      </c>
      <c r="CH2532" s="155">
        <v>2.6619949000000001E-14</v>
      </c>
      <c r="CI2532" s="155">
        <v>5.7706096000000004E-6</v>
      </c>
      <c r="CJ2532" s="155">
        <v>5.3040624000000001E-5</v>
      </c>
      <c r="CK2532" s="155">
        <v>1.6772750999999999E-6</v>
      </c>
      <c r="CL2532" s="155">
        <v>0</v>
      </c>
      <c r="CM2532"/>
      <c r="CN2532" s="284">
        <v>2.2531488E-14</v>
      </c>
      <c r="CO2532" s="284">
        <v>1.8673664999999999</v>
      </c>
      <c r="CP2532" s="285">
        <v>2.3562505E-3</v>
      </c>
      <c r="CQ2532" s="284">
        <v>1.3930381999999999E-3</v>
      </c>
      <c r="CR2532" s="284">
        <v>2.2708796999999998E-9</v>
      </c>
      <c r="CS2532" s="284">
        <v>1.8764229999999999E-8</v>
      </c>
      <c r="CT2532" s="284">
        <v>9.0940337999999998E-5</v>
      </c>
      <c r="CU2532" s="284">
        <v>7.0617920000000001E-2</v>
      </c>
      <c r="CV2532" s="284">
        <v>7.7193541999999994E-5</v>
      </c>
      <c r="CW2532" s="284">
        <v>1.4107344E-6</v>
      </c>
      <c r="CX2532"/>
      <c r="CY2532"/>
      <c r="CZ2532"/>
      <c r="DA2532"/>
    </row>
    <row r="2533" spans="1:105" ht="14.4">
      <c r="A2533" t="s">
        <v>3696</v>
      </c>
      <c r="B2533" s="150" t="s">
        <v>1274</v>
      </c>
      <c r="C2533" s="151" t="str">
        <f t="shared" ref="C2533:C2598" si="639">MID(A2533,1,12)</f>
        <v>P.030.16.100</v>
      </c>
      <c r="D2533" t="s">
        <v>1430</v>
      </c>
      <c r="E2533" s="150" t="s">
        <v>352</v>
      </c>
      <c r="F2533" s="153" t="str">
        <f t="shared" ref="F2533:F2598" si="640">MID(A2533, 21,85)</f>
        <v>Fatty acid esters (n=2, std=1.24)</v>
      </c>
      <c r="G2533" s="154">
        <f t="shared" si="638"/>
        <v>18.230489333333335</v>
      </c>
      <c r="H2533"/>
      <c r="I2533"/>
      <c r="J2533" s="227">
        <f t="shared" si="626"/>
        <v>3.3191839341499998</v>
      </c>
      <c r="K2533"/>
      <c r="L2533" s="280">
        <f t="shared" si="627"/>
        <v>0.12941434230000001</v>
      </c>
      <c r="M2533" s="280">
        <f t="shared" si="628"/>
        <v>0.24360531694999998</v>
      </c>
      <c r="N2533" s="281">
        <f t="shared" si="629"/>
        <v>0.2115908749</v>
      </c>
      <c r="O2533" s="280">
        <v>2.7345733999999999</v>
      </c>
      <c r="P2533" s="219">
        <v>0.12332775999999999</v>
      </c>
      <c r="Q2533" s="219">
        <v>0.11238044</v>
      </c>
      <c r="R2533" s="219">
        <v>0.11001614</v>
      </c>
      <c r="S2533" s="219">
        <v>1.7203784999999999E-2</v>
      </c>
      <c r="T2533" s="286">
        <v>1.0803498E-3</v>
      </c>
      <c r="U2533" s="286">
        <v>1.1140675E-3</v>
      </c>
      <c r="V2533" s="219">
        <v>7.8514193000000006E-3</v>
      </c>
      <c r="W2533" s="219">
        <v>6.1218949E-3</v>
      </c>
      <c r="X2533" s="286">
        <v>0</v>
      </c>
      <c r="Y2533" s="219">
        <v>0.20546898</v>
      </c>
      <c r="Z2533" s="286">
        <v>4.5697649999999998E-5</v>
      </c>
      <c r="AA2533" s="286">
        <v>0</v>
      </c>
      <c r="AB2533" s="286">
        <v>0</v>
      </c>
      <c r="AC2533"/>
      <c r="AD2533" s="227">
        <f t="shared" si="633"/>
        <v>2.7345733999999999</v>
      </c>
      <c r="AE2533" s="227">
        <f t="shared" si="634"/>
        <v>0.3729739615999999</v>
      </c>
      <c r="AF2533" s="227">
        <f t="shared" si="635"/>
        <v>0.24355961929999997</v>
      </c>
      <c r="AG2533" s="227">
        <f t="shared" si="636"/>
        <v>0.24360531694999998</v>
      </c>
      <c r="AH2533" s="227">
        <f t="shared" si="637"/>
        <v>0.2115908749</v>
      </c>
      <c r="AI2533"/>
      <c r="AJ2533">
        <v>293.62714</v>
      </c>
      <c r="AK2533" s="155">
        <v>243.51038</v>
      </c>
      <c r="AL2533" s="155">
        <v>28.253976000000002</v>
      </c>
      <c r="AM2533" s="155">
        <v>0</v>
      </c>
      <c r="AN2533" s="155">
        <v>5.0578256000000001</v>
      </c>
      <c r="AO2533" s="155">
        <v>11.160652000000001</v>
      </c>
      <c r="AP2533" s="155">
        <v>5.6443092000000004</v>
      </c>
      <c r="AQ2533"/>
      <c r="AR2533" s="156">
        <v>0.35342869999999998</v>
      </c>
      <c r="AS2533" s="156">
        <v>0.32412572000000001</v>
      </c>
      <c r="AT2533" s="156">
        <v>1.4690485E-2</v>
      </c>
      <c r="AU2533" s="156">
        <v>1.4612494E-2</v>
      </c>
      <c r="AV2533" s="282">
        <f t="shared" si="630"/>
        <v>1.9431997640069999E-5</v>
      </c>
      <c r="AW2533" s="282">
        <f t="shared" si="631"/>
        <v>5.4328717072403002E-8</v>
      </c>
      <c r="AX2533" s="283">
        <f t="shared" si="632"/>
        <v>2.0465678110600001</v>
      </c>
      <c r="AY2533" s="157">
        <v>1.6917894E-5</v>
      </c>
      <c r="AZ2533" s="157">
        <v>5.1045369999999997E-8</v>
      </c>
      <c r="BA2533" s="157">
        <v>1.3946324000000001E-12</v>
      </c>
      <c r="BB2533" s="157">
        <v>0</v>
      </c>
      <c r="BC2533" s="157">
        <v>0</v>
      </c>
      <c r="BD2533" s="157">
        <v>2.9481450000000001E-9</v>
      </c>
      <c r="BE2533" s="157">
        <v>2.5096047000000002E-6</v>
      </c>
      <c r="BF2533" s="157">
        <v>6.7232086000000002E-10</v>
      </c>
      <c r="BG2533" s="157">
        <v>2.6089393000000001E-9</v>
      </c>
      <c r="BH2533" s="157">
        <v>0</v>
      </c>
      <c r="BI2533" s="157">
        <v>0</v>
      </c>
      <c r="BJ2533" s="157">
        <v>6.3491238999999995E-13</v>
      </c>
      <c r="BK2533" s="157">
        <v>4.7236361000000001E-14</v>
      </c>
      <c r="BL2533" s="157">
        <v>1.0131252E-14</v>
      </c>
      <c r="BM2533" s="157">
        <v>1.5432617E-10</v>
      </c>
      <c r="BN2533" s="157">
        <v>1.3964689000000001E-9</v>
      </c>
      <c r="BO2533" s="157">
        <v>0</v>
      </c>
      <c r="BP2533" s="157">
        <v>6.0721105999999995E-4</v>
      </c>
      <c r="BQ2533" s="157">
        <v>2.0459605999999999</v>
      </c>
      <c r="BR2533" s="157">
        <v>0</v>
      </c>
      <c r="BS2533" s="157">
        <v>0</v>
      </c>
      <c r="BT2533" s="157">
        <v>0</v>
      </c>
      <c r="BU2533"/>
      <c r="BV2533" s="155">
        <v>9.1317969000000003E-4</v>
      </c>
      <c r="BW2533" s="155">
        <v>1.7986815999999999E-5</v>
      </c>
      <c r="BX2533" s="155">
        <v>5.0831441000000004E-4</v>
      </c>
      <c r="BY2533" s="155">
        <v>9.7232793999999991E-7</v>
      </c>
      <c r="BZ2533" s="155">
        <v>3.0215125999999999E-5</v>
      </c>
      <c r="CA2533" s="155">
        <v>0</v>
      </c>
      <c r="CB2533" s="155">
        <v>0</v>
      </c>
      <c r="CC2533" s="155">
        <v>0</v>
      </c>
      <c r="CD2533" s="155">
        <v>1.5122431E-6</v>
      </c>
      <c r="CE2533" s="155">
        <v>1.1667264E-6</v>
      </c>
      <c r="CF2533" s="155">
        <v>0</v>
      </c>
      <c r="CG2533" s="155">
        <v>0</v>
      </c>
      <c r="CH2533" s="155">
        <v>0</v>
      </c>
      <c r="CI2533" s="155">
        <v>2.2197764000000001E-5</v>
      </c>
      <c r="CJ2533" s="155">
        <v>3.3081427999999999E-4</v>
      </c>
      <c r="CK2533" s="155">
        <v>5.0769281E-12</v>
      </c>
      <c r="CL2533" s="155">
        <v>0</v>
      </c>
      <c r="CM2533"/>
      <c r="CN2533" s="284">
        <v>0</v>
      </c>
      <c r="CO2533" s="284">
        <v>18.230488999999999</v>
      </c>
      <c r="CP2533" s="285">
        <v>0</v>
      </c>
      <c r="CQ2533" s="284">
        <v>1.2306317000000001E-2</v>
      </c>
      <c r="CR2533" s="284">
        <v>3.0185233999999998E-10</v>
      </c>
      <c r="CS2533" s="284">
        <v>3.5474067999999999E-8</v>
      </c>
      <c r="CT2533" s="284">
        <v>1.1810747000000001E-3</v>
      </c>
      <c r="CU2533" s="284">
        <v>3.9634282999999999E-2</v>
      </c>
      <c r="CV2533" s="284">
        <v>0</v>
      </c>
      <c r="CW2533" s="284">
        <v>0</v>
      </c>
      <c r="CX2533"/>
      <c r="CY2533"/>
      <c r="CZ2533"/>
      <c r="DA2533"/>
    </row>
    <row r="2534" spans="1:105" ht="14.4">
      <c r="A2534" t="s">
        <v>3356</v>
      </c>
      <c r="B2534" s="150" t="s">
        <v>1274</v>
      </c>
      <c r="C2534" s="151" t="str">
        <f t="shared" si="639"/>
        <v>P.030.16.100</v>
      </c>
      <c r="D2534" t="s">
        <v>1430</v>
      </c>
      <c r="E2534" s="150" t="s">
        <v>352</v>
      </c>
      <c r="F2534" s="153" t="str">
        <f t="shared" si="640"/>
        <v>Fatty acids and conjugates (n=1, std=-)</v>
      </c>
      <c r="G2534" s="154">
        <f t="shared" si="638"/>
        <v>0.19553541333333335</v>
      </c>
      <c r="H2534"/>
      <c r="I2534"/>
      <c r="J2534" s="227">
        <f t="shared" si="626"/>
        <v>3.2943690621633923E-2</v>
      </c>
      <c r="K2534"/>
      <c r="L2534" s="280">
        <f t="shared" si="627"/>
        <v>1.3245655569999999E-3</v>
      </c>
      <c r="M2534" s="280">
        <f t="shared" si="628"/>
        <v>1.9089859625499998E-3</v>
      </c>
      <c r="N2534" s="281">
        <f t="shared" si="629"/>
        <v>3.7982710208392574E-4</v>
      </c>
      <c r="O2534" s="280">
        <v>2.9330312000000001E-2</v>
      </c>
      <c r="P2534" s="219">
        <v>6.9075672999999995E-4</v>
      </c>
      <c r="Q2534" s="219">
        <v>1.1162661999999999E-3</v>
      </c>
      <c r="R2534" s="219">
        <v>1.1426711000000001E-3</v>
      </c>
      <c r="S2534" s="219">
        <v>1.4932121999999999E-4</v>
      </c>
      <c r="T2534" s="286">
        <v>1.7287928000000001E-5</v>
      </c>
      <c r="U2534" s="286">
        <v>1.5285308999999999E-5</v>
      </c>
      <c r="V2534" s="286">
        <v>9.9468817000000005E-5</v>
      </c>
      <c r="W2534" s="286">
        <v>3.7517751999999997E-5</v>
      </c>
      <c r="X2534" s="286">
        <v>1.6966435E-6</v>
      </c>
      <c r="Y2534" s="219">
        <v>3.4230451E-4</v>
      </c>
      <c r="Z2534" s="286">
        <v>7.9757205000000004E-7</v>
      </c>
      <c r="AA2534" s="286">
        <v>4.840055E-9</v>
      </c>
      <c r="AB2534" s="286">
        <v>2.8925706E-14</v>
      </c>
      <c r="AC2534"/>
      <c r="AD2534" s="227">
        <f t="shared" si="633"/>
        <v>2.9330312000000001E-2</v>
      </c>
      <c r="AE2534" s="227">
        <f t="shared" si="634"/>
        <v>3.2310573039999999E-3</v>
      </c>
      <c r="AF2534" s="227">
        <f t="shared" si="635"/>
        <v>1.9064965870549998E-3</v>
      </c>
      <c r="AG2534" s="227">
        <f t="shared" si="636"/>
        <v>1.90898596255E-3</v>
      </c>
      <c r="AH2534" s="227">
        <f t="shared" si="637"/>
        <v>3.7982226202892572E-4</v>
      </c>
      <c r="AI2534"/>
      <c r="AJ2534">
        <v>3.0541670000000001</v>
      </c>
      <c r="AK2534" s="155">
        <v>2.8432472999999998</v>
      </c>
      <c r="AL2534" s="155">
        <v>4.2785834000000002E-2</v>
      </c>
      <c r="AM2534" s="155">
        <v>0</v>
      </c>
      <c r="AN2534" s="155">
        <v>0.14735388999999999</v>
      </c>
      <c r="AO2534" s="155">
        <v>1.2428274E-2</v>
      </c>
      <c r="AP2534" s="155">
        <v>8.3517403000000004E-3</v>
      </c>
      <c r="AQ2534"/>
      <c r="AR2534" s="156">
        <v>3.6312451E-3</v>
      </c>
      <c r="AS2534" s="156">
        <v>3.2755712999999998E-3</v>
      </c>
      <c r="AT2534" s="156">
        <v>1.5389611000000001E-4</v>
      </c>
      <c r="AU2534" s="156">
        <v>2.0177769E-4</v>
      </c>
      <c r="AV2534" s="282">
        <f t="shared" si="630"/>
        <v>1.9637717866911751E-7</v>
      </c>
      <c r="AW2534" s="282">
        <f t="shared" si="631"/>
        <v>5.6914243223373221E-10</v>
      </c>
      <c r="AX2534" s="283">
        <f t="shared" si="632"/>
        <v>2.82601807253E-2</v>
      </c>
      <c r="AY2534" s="157">
        <v>1.8145689000000001E-7</v>
      </c>
      <c r="AZ2534" s="157">
        <v>5.4749924000000005E-10</v>
      </c>
      <c r="BA2534" s="157">
        <v>1.4958461E-14</v>
      </c>
      <c r="BB2534" s="157">
        <v>4.0869175000000002E-15</v>
      </c>
      <c r="BC2534" s="157">
        <v>0</v>
      </c>
      <c r="BD2534" s="157">
        <v>3.0726306E-11</v>
      </c>
      <c r="BE2534" s="157">
        <v>1.486923E-8</v>
      </c>
      <c r="BF2534" s="157">
        <v>6.9959721999999998E-12</v>
      </c>
      <c r="BG2534" s="157">
        <v>1.4622764E-11</v>
      </c>
      <c r="BH2534" s="157">
        <v>5.3954193000000001E-17</v>
      </c>
      <c r="BI2534" s="157">
        <v>6.9333007999999996E-19</v>
      </c>
      <c r="BJ2534" s="157">
        <v>8.7118559000000003E-15</v>
      </c>
      <c r="BK2534" s="157">
        <v>5.9889744999999999E-16</v>
      </c>
      <c r="BL2534" s="157">
        <v>1.3217182E-16</v>
      </c>
      <c r="BM2534" s="157">
        <v>2.3876521999999999E-12</v>
      </c>
      <c r="BN2534" s="157">
        <v>1.7940624E-11</v>
      </c>
      <c r="BO2534" s="157">
        <v>3.9077184000000001E-23</v>
      </c>
      <c r="BP2534" s="157">
        <v>3.1897253E-6</v>
      </c>
      <c r="BQ2534" s="157">
        <v>2.8256990999999999E-2</v>
      </c>
      <c r="BR2534" s="157">
        <v>0</v>
      </c>
      <c r="BS2534" s="157">
        <v>0</v>
      </c>
      <c r="BT2534" s="157">
        <v>0</v>
      </c>
      <c r="BU2534"/>
      <c r="BV2534" s="155">
        <v>9.5642696000000007E-6</v>
      </c>
      <c r="BW2534" s="155">
        <v>1.008562E-7</v>
      </c>
      <c r="BX2534" s="155">
        <v>5.4520462000000004E-6</v>
      </c>
      <c r="BY2534" s="155">
        <v>1.2198722E-8</v>
      </c>
      <c r="BZ2534" s="155">
        <v>2.1512941E-7</v>
      </c>
      <c r="CA2534" s="155">
        <v>8.4109428E-11</v>
      </c>
      <c r="CB2534" s="155">
        <v>1.3424913E-12</v>
      </c>
      <c r="CC2534" s="155">
        <v>1.2667512999999999E-10</v>
      </c>
      <c r="CD2534" s="155">
        <v>2.4047415E-8</v>
      </c>
      <c r="CE2534" s="155">
        <v>1.5190199E-8</v>
      </c>
      <c r="CF2534" s="155">
        <v>0</v>
      </c>
      <c r="CG2534" s="155">
        <v>8.6414208000000003E-20</v>
      </c>
      <c r="CH2534" s="155">
        <v>7.0755616E-16</v>
      </c>
      <c r="CI2534" s="155">
        <v>2.2496708999999999E-7</v>
      </c>
      <c r="CJ2534" s="155">
        <v>3.5196063000000001E-6</v>
      </c>
      <c r="CK2534" s="155">
        <v>1.5924310999999999E-11</v>
      </c>
      <c r="CL2534" s="155">
        <v>0</v>
      </c>
      <c r="CM2534"/>
      <c r="CN2534" s="284">
        <v>5.9888519000000003E-16</v>
      </c>
      <c r="CO2534" s="284">
        <v>0.19553543000000001</v>
      </c>
      <c r="CP2534" s="285">
        <v>3.4853703E-6</v>
      </c>
      <c r="CQ2534" s="284">
        <v>6.9023485000000006E-5</v>
      </c>
      <c r="CR2534" s="284">
        <v>4.1579354999999998E-12</v>
      </c>
      <c r="CS2534" s="284">
        <v>4.8490696999999998E-10</v>
      </c>
      <c r="CT2534" s="284">
        <v>7.8938290999999998E-6</v>
      </c>
      <c r="CU2534" s="284">
        <v>5.0281684999999997E-4</v>
      </c>
      <c r="CV2534" s="284">
        <v>3.6107071000000001E-11</v>
      </c>
      <c r="CW2534" s="284">
        <v>2.9587746999999999E-8</v>
      </c>
      <c r="CX2534"/>
      <c r="CY2534"/>
      <c r="CZ2534"/>
      <c r="DA2534"/>
    </row>
    <row r="2535" spans="1:105" ht="14.4">
      <c r="A2535" t="s">
        <v>1280</v>
      </c>
      <c r="B2535" s="150" t="s">
        <v>1274</v>
      </c>
      <c r="C2535" s="151" t="str">
        <f t="shared" si="639"/>
        <v>P.030.17.100</v>
      </c>
      <c r="D2535" t="s">
        <v>1430</v>
      </c>
      <c r="E2535" s="150" t="s">
        <v>352</v>
      </c>
      <c r="F2535" s="153" t="str">
        <f t="shared" si="640"/>
        <v>Gamma butyrolactones (n=1, std=-)</v>
      </c>
      <c r="G2535" s="154">
        <f t="shared" si="638"/>
        <v>4.6670844666666671</v>
      </c>
      <c r="H2535"/>
      <c r="I2535"/>
      <c r="J2535" s="227">
        <f t="shared" si="626"/>
        <v>0.84403518254900434</v>
      </c>
      <c r="K2535"/>
      <c r="L2535" s="280">
        <f t="shared" si="627"/>
        <v>4.0117258150000001E-2</v>
      </c>
      <c r="M2535" s="280">
        <f t="shared" si="628"/>
        <v>7.111260104799999E-2</v>
      </c>
      <c r="N2535" s="281">
        <f t="shared" si="629"/>
        <v>3.2742653351004382E-2</v>
      </c>
      <c r="O2535" s="280">
        <v>0.70006267</v>
      </c>
      <c r="P2535" s="219">
        <v>3.4957839999999997E-2</v>
      </c>
      <c r="Q2535" s="219">
        <v>3.1706534000000001E-2</v>
      </c>
      <c r="R2535" s="219">
        <v>3.3617381000000002E-2</v>
      </c>
      <c r="S2535" s="219">
        <v>4.7284481999999997E-3</v>
      </c>
      <c r="T2535" s="219">
        <v>1.1542357E-3</v>
      </c>
      <c r="U2535" s="219">
        <v>6.1719325000000002E-4</v>
      </c>
      <c r="V2535" s="219">
        <v>3.8863393E-3</v>
      </c>
      <c r="W2535" s="219">
        <v>5.1784379E-3</v>
      </c>
      <c r="X2535" s="219">
        <v>5.1281834000000001E-4</v>
      </c>
      <c r="Y2535" s="219">
        <v>2.7531803000000001E-2</v>
      </c>
      <c r="Z2535" s="286">
        <v>4.9069407999999997E-5</v>
      </c>
      <c r="AA2535" s="286">
        <v>3.2412444000000002E-5</v>
      </c>
      <c r="AB2535" s="286">
        <v>7.0043833999999996E-12</v>
      </c>
      <c r="AC2535"/>
      <c r="AD2535" s="227">
        <f t="shared" si="633"/>
        <v>0.70006267</v>
      </c>
      <c r="AE2535" s="227">
        <f t="shared" si="634"/>
        <v>0.11066797145</v>
      </c>
      <c r="AF2535" s="227">
        <f t="shared" si="635"/>
        <v>7.0583125743999997E-2</v>
      </c>
      <c r="AG2535" s="227">
        <f t="shared" si="636"/>
        <v>7.1112601048000004E-2</v>
      </c>
      <c r="AH2535" s="227">
        <f t="shared" si="637"/>
        <v>3.2710240907004383E-2</v>
      </c>
      <c r="AI2535"/>
      <c r="AJ2535">
        <v>107.11718999999999</v>
      </c>
      <c r="AK2535" s="155">
        <v>101.66182000000001</v>
      </c>
      <c r="AL2535" s="155">
        <v>2.9834219000000002</v>
      </c>
      <c r="AM2535" s="155">
        <v>0</v>
      </c>
      <c r="AN2535" s="155">
        <v>0.76138713000000002</v>
      </c>
      <c r="AO2535" s="155">
        <v>1.1176581000000001</v>
      </c>
      <c r="AP2535" s="155">
        <v>0.59290332999999995</v>
      </c>
      <c r="AQ2535"/>
      <c r="AR2535" s="156">
        <v>9.4971903999999996E-2</v>
      </c>
      <c r="AS2535" s="156">
        <v>8.4135903999999997E-2</v>
      </c>
      <c r="AT2535" s="156">
        <v>3.8140123E-3</v>
      </c>
      <c r="AU2535" s="156">
        <v>7.0219870000000004E-3</v>
      </c>
      <c r="AV2535" s="282">
        <f t="shared" si="630"/>
        <v>5.0441189707636007E-6</v>
      </c>
      <c r="AW2535" s="282">
        <f t="shared" si="631"/>
        <v>1.4105075368939301E-8</v>
      </c>
      <c r="AX2535" s="283">
        <f t="shared" si="632"/>
        <v>0.98347157049</v>
      </c>
      <c r="AY2535" s="157">
        <v>4.3310704000000001E-6</v>
      </c>
      <c r="AZ2535" s="157">
        <v>1.3067885E-8</v>
      </c>
      <c r="BA2535" s="157">
        <v>3.5703327000000002E-13</v>
      </c>
      <c r="BB2535" s="157">
        <v>1.3501936E-12</v>
      </c>
      <c r="BC2535" s="157">
        <v>0</v>
      </c>
      <c r="BD2535" s="157">
        <v>9.4455342999999999E-10</v>
      </c>
      <c r="BE2535" s="157">
        <v>6.9919857000000001E-7</v>
      </c>
      <c r="BF2535" s="157">
        <v>2.1254650999999999E-10</v>
      </c>
      <c r="BG2535" s="157">
        <v>7.4217431E-10</v>
      </c>
      <c r="BH2535" s="157">
        <v>4.4868626999999998E-11</v>
      </c>
      <c r="BI2535" s="157">
        <v>1.9368320999999999E-16</v>
      </c>
      <c r="BJ2535" s="157">
        <v>3.3166613000000003E-11</v>
      </c>
      <c r="BK2535" s="157">
        <v>2.2938464E-13</v>
      </c>
      <c r="BL2535" s="157">
        <v>1.6416413999999999E-13</v>
      </c>
      <c r="BM2535" s="157">
        <v>1.1569947E-8</v>
      </c>
      <c r="BN2535" s="157">
        <v>7.2844067000000001E-10</v>
      </c>
      <c r="BO2535" s="157">
        <v>9.4625720999999996E-21</v>
      </c>
      <c r="BP2535" s="157">
        <v>3.1073049E-4</v>
      </c>
      <c r="BQ2535" s="157">
        <v>0.98316084000000004</v>
      </c>
      <c r="BR2535" s="157">
        <v>6.0570946999999999E-10</v>
      </c>
      <c r="BS2535" s="157">
        <v>3.6833683999999998E-12</v>
      </c>
      <c r="BT2535" s="157">
        <v>1.6479663E-16</v>
      </c>
      <c r="BU2535"/>
      <c r="BV2535" s="155">
        <v>2.8041667E-4</v>
      </c>
      <c r="BW2535" s="155">
        <v>5.1278486000000004E-6</v>
      </c>
      <c r="BX2535" s="155">
        <v>1.301307E-4</v>
      </c>
      <c r="BY2535" s="155">
        <v>4.6963464E-7</v>
      </c>
      <c r="BZ2535" s="155">
        <v>8.0696632000000003E-6</v>
      </c>
      <c r="CA2535" s="155">
        <v>2.2011406000000001E-8</v>
      </c>
      <c r="CB2535" s="155">
        <v>3.4823817999999999E-10</v>
      </c>
      <c r="CC2535" s="155">
        <v>3.3052579999999997E-8</v>
      </c>
      <c r="CD2535" s="155">
        <v>1.5772609E-6</v>
      </c>
      <c r="CE2535" s="155">
        <v>5.3841536999999996E-7</v>
      </c>
      <c r="CF2535" s="155">
        <v>0</v>
      </c>
      <c r="CG2535" s="155">
        <v>2.0925271000000001E-17</v>
      </c>
      <c r="CH2535" s="155">
        <v>1.7133531E-13</v>
      </c>
      <c r="CI2535" s="155">
        <v>6.7570287000000002E-6</v>
      </c>
      <c r="CJ2535" s="155">
        <v>1.2723334E-4</v>
      </c>
      <c r="CK2535" s="155">
        <v>3.7042183000000003E-7</v>
      </c>
      <c r="CL2535" s="155">
        <v>8.6954006999999998E-8</v>
      </c>
      <c r="CM2535"/>
      <c r="CN2535" s="284">
        <v>1.4502054E-13</v>
      </c>
      <c r="CO2535" s="284">
        <v>4.6670815000000001</v>
      </c>
      <c r="CP2535" s="285">
        <v>9.8686846000000002E-3</v>
      </c>
      <c r="CQ2535" s="284">
        <v>3.5133938999999999E-3</v>
      </c>
      <c r="CR2535" s="284">
        <v>9.8398114000000006E-10</v>
      </c>
      <c r="CS2535" s="284">
        <v>1.6816161000000002E-8</v>
      </c>
      <c r="CT2535" s="284">
        <v>3.1189302000000002E-4</v>
      </c>
      <c r="CU2535" s="284">
        <v>0.20775652999999999</v>
      </c>
      <c r="CV2535" s="284">
        <v>3.0087159999999999E-5</v>
      </c>
      <c r="CW2535" s="284">
        <v>7.7245205999999997E-6</v>
      </c>
      <c r="CX2535"/>
      <c r="CY2535"/>
      <c r="CZ2535"/>
      <c r="DA2535"/>
    </row>
    <row r="2536" spans="1:105" ht="14.4">
      <c r="A2536" t="s">
        <v>3697</v>
      </c>
      <c r="B2536" s="150" t="s">
        <v>1274</v>
      </c>
      <c r="C2536" s="151" t="str">
        <f t="shared" si="639"/>
        <v>P.030.18.100</v>
      </c>
      <c r="D2536" t="s">
        <v>1430</v>
      </c>
      <c r="E2536" s="150" t="s">
        <v>352</v>
      </c>
      <c r="F2536" s="153" t="str">
        <f t="shared" si="640"/>
        <v>Halobenzenes (n=3, std=0.38)</v>
      </c>
      <c r="G2536" s="154">
        <f t="shared" si="638"/>
        <v>7.9740606666666665</v>
      </c>
      <c r="H2536"/>
      <c r="I2536"/>
      <c r="J2536" s="227">
        <f t="shared" si="626"/>
        <v>1.7931525486597906</v>
      </c>
      <c r="K2536"/>
      <c r="L2536" s="280">
        <f t="shared" si="627"/>
        <v>0.22094702500000002</v>
      </c>
      <c r="M2536" s="280">
        <f t="shared" si="628"/>
        <v>0.29160453935899999</v>
      </c>
      <c r="N2536" s="281">
        <f t="shared" si="629"/>
        <v>8.4491884300790701E-2</v>
      </c>
      <c r="O2536" s="280">
        <v>1.1961090999999999</v>
      </c>
      <c r="P2536" s="219">
        <v>0.12459923000000001</v>
      </c>
      <c r="Q2536" s="219">
        <v>8.2844721999999996E-2</v>
      </c>
      <c r="R2536" s="219">
        <v>0.20154912999999999</v>
      </c>
      <c r="S2536" s="219">
        <v>1.0425488E-2</v>
      </c>
      <c r="T2536" s="219">
        <v>4.8358563999999996E-3</v>
      </c>
      <c r="U2536" s="219">
        <v>4.1365506000000003E-3</v>
      </c>
      <c r="V2536" s="219">
        <v>8.4103890000000001E-2</v>
      </c>
      <c r="W2536" s="219">
        <v>1.1257603000000001E-3</v>
      </c>
      <c r="X2536" s="286">
        <v>4.6378789E-5</v>
      </c>
      <c r="Y2536" s="219">
        <v>4.0673590000000003E-2</v>
      </c>
      <c r="Z2536" s="286">
        <v>1.0318569999999999E-5</v>
      </c>
      <c r="AA2536" s="219">
        <v>4.2692533999999997E-2</v>
      </c>
      <c r="AB2536" s="286">
        <v>7.9070188999999995E-13</v>
      </c>
      <c r="AC2536"/>
      <c r="AD2536" s="227">
        <f t="shared" si="633"/>
        <v>1.1961090999999999</v>
      </c>
      <c r="AE2536" s="227">
        <f t="shared" si="634"/>
        <v>0.51249486699999991</v>
      </c>
      <c r="AF2536" s="227">
        <f t="shared" si="635"/>
        <v>0.33424037600000001</v>
      </c>
      <c r="AG2536" s="227">
        <f t="shared" si="636"/>
        <v>0.29160453935899999</v>
      </c>
      <c r="AH2536" s="227">
        <f t="shared" si="637"/>
        <v>4.1799350300790704E-2</v>
      </c>
      <c r="AI2536"/>
      <c r="AJ2536">
        <v>163.06990999999999</v>
      </c>
      <c r="AK2536" s="155">
        <v>150.87664000000001</v>
      </c>
      <c r="AL2536" s="155">
        <v>5.5256743999999998</v>
      </c>
      <c r="AM2536" s="155">
        <v>0</v>
      </c>
      <c r="AN2536" s="155">
        <v>2.4339781999999999</v>
      </c>
      <c r="AO2536" s="155">
        <v>2.1975380000000002</v>
      </c>
      <c r="AP2536" s="155">
        <v>2.0360778000000002</v>
      </c>
      <c r="AQ2536"/>
      <c r="AR2536" s="156">
        <v>0.15278647000000001</v>
      </c>
      <c r="AS2536" s="156">
        <v>0.13584280000000001</v>
      </c>
      <c r="AT2536" s="156">
        <v>6.7216840999999999E-3</v>
      </c>
      <c r="AU2536" s="156">
        <v>1.0221981E-2</v>
      </c>
      <c r="AV2536" s="282">
        <f t="shared" si="630"/>
        <v>8.1440530248183892E-6</v>
      </c>
      <c r="AW2536" s="282">
        <f t="shared" si="631"/>
        <v>2.4858299286263671E-8</v>
      </c>
      <c r="AX2536" s="283">
        <f t="shared" si="632"/>
        <v>1.43165001987</v>
      </c>
      <c r="AY2536" s="157">
        <v>7.3999286999999996E-6</v>
      </c>
      <c r="AZ2536" s="157">
        <v>2.2327371000000001E-8</v>
      </c>
      <c r="BA2536" s="157">
        <v>6.1001567000000004E-13</v>
      </c>
      <c r="BB2536" s="157">
        <v>1.1171839E-13</v>
      </c>
      <c r="BC2536" s="157">
        <v>0</v>
      </c>
      <c r="BD2536" s="157">
        <v>5.2160661999999998E-9</v>
      </c>
      <c r="BE2536" s="157">
        <v>6.6684531999999998E-7</v>
      </c>
      <c r="BF2536" s="157">
        <v>1.1893158000000001E-9</v>
      </c>
      <c r="BG2536" s="157">
        <v>7.1736653999999997E-10</v>
      </c>
      <c r="BH2536" s="157">
        <v>6.1994353000000004E-10</v>
      </c>
      <c r="BI2536" s="157">
        <v>1.8952602000000001E-17</v>
      </c>
      <c r="BJ2536" s="157">
        <v>1.9116553000000001E-12</v>
      </c>
      <c r="BK2536" s="157">
        <v>1.7432808000000001E-12</v>
      </c>
      <c r="BL2536" s="157">
        <v>3.7445540000000002E-14</v>
      </c>
      <c r="BM2536" s="157">
        <v>6.5010932999999994E-8</v>
      </c>
      <c r="BN2536" s="157">
        <v>7.0518939000000001E-9</v>
      </c>
      <c r="BO2536" s="157">
        <v>1.0681988E-21</v>
      </c>
      <c r="BP2536" s="157">
        <v>1.1301987E-4</v>
      </c>
      <c r="BQ2536" s="157">
        <v>1.4315370000000001</v>
      </c>
      <c r="BR2536" s="157">
        <v>0</v>
      </c>
      <c r="BS2536" s="157">
        <v>0</v>
      </c>
      <c r="BT2536" s="157">
        <v>0</v>
      </c>
      <c r="BU2536"/>
      <c r="BV2536" s="155">
        <v>4.9545801000000001E-4</v>
      </c>
      <c r="BW2536" s="155">
        <v>4.9469018999999997E-6</v>
      </c>
      <c r="BX2536" s="155">
        <v>2.2233796000000001E-4</v>
      </c>
      <c r="BY2536" s="155">
        <v>9.9407669999999995E-6</v>
      </c>
      <c r="BZ2536" s="155">
        <v>1.3418720000000001E-5</v>
      </c>
      <c r="CA2536" s="155">
        <v>2.2991826999999999E-9</v>
      </c>
      <c r="CB2536" s="155">
        <v>3.6697821000000002E-11</v>
      </c>
      <c r="CC2536" s="155">
        <v>3.4627421999999999E-9</v>
      </c>
      <c r="CD2536" s="155">
        <v>6.6595741000000002E-6</v>
      </c>
      <c r="CE2536" s="155">
        <v>3.3480140999999999E-6</v>
      </c>
      <c r="CF2536" s="155">
        <v>0</v>
      </c>
      <c r="CG2536" s="155">
        <v>2.3621853000000001E-18</v>
      </c>
      <c r="CH2536" s="155">
        <v>1.9341481000000001E-14</v>
      </c>
      <c r="CI2536" s="155">
        <v>3.8848121999999998E-5</v>
      </c>
      <c r="CJ2536" s="155">
        <v>1.8929499000000001E-4</v>
      </c>
      <c r="CK2536" s="155">
        <v>6.6571629000000001E-6</v>
      </c>
      <c r="CL2536" s="155">
        <v>0</v>
      </c>
      <c r="CM2536"/>
      <c r="CN2536" s="284">
        <v>1.6370894000000001E-14</v>
      </c>
      <c r="CO2536" s="284">
        <v>7.9740606999999999</v>
      </c>
      <c r="CP2536" s="285">
        <v>5.2583565999999998E-3</v>
      </c>
      <c r="CQ2536" s="284">
        <v>3.3851214999999998E-3</v>
      </c>
      <c r="CR2536" s="284">
        <v>9.4909190999999994E-9</v>
      </c>
      <c r="CS2536" s="284">
        <v>1.0588773E-7</v>
      </c>
      <c r="CT2536" s="284">
        <v>2.8777788999999999E-4</v>
      </c>
      <c r="CU2536" s="284">
        <v>1.8819866000000001</v>
      </c>
      <c r="CV2536" s="284">
        <v>4.1571038000000002E-4</v>
      </c>
      <c r="CW2536" s="284">
        <v>8.0879920000000005E-7</v>
      </c>
      <c r="CX2536"/>
      <c r="CY2536"/>
      <c r="CZ2536"/>
      <c r="DA2536"/>
    </row>
    <row r="2537" spans="1:105" ht="14.4">
      <c r="A2537" t="s">
        <v>3698</v>
      </c>
      <c r="B2537" s="150" t="s">
        <v>1274</v>
      </c>
      <c r="C2537" s="151" t="str">
        <f t="shared" si="639"/>
        <v>P.030.18.200</v>
      </c>
      <c r="D2537" t="s">
        <v>1430</v>
      </c>
      <c r="E2537" s="150" t="s">
        <v>352</v>
      </c>
      <c r="F2537" s="153" t="str">
        <f t="shared" si="640"/>
        <v>Halogen hydrides (n=2, std=1.80 )</v>
      </c>
      <c r="G2537" s="154">
        <f t="shared" si="638"/>
        <v>12.824845999999999</v>
      </c>
      <c r="H2537"/>
      <c r="I2537"/>
      <c r="J2537" s="227">
        <f t="shared" si="626"/>
        <v>3.2852220344907836</v>
      </c>
      <c r="K2537"/>
      <c r="L2537" s="280">
        <f t="shared" si="627"/>
        <v>0.52638821600000008</v>
      </c>
      <c r="M2537" s="280">
        <f t="shared" si="628"/>
        <v>0.72148803346470003</v>
      </c>
      <c r="N2537" s="281">
        <f t="shared" si="629"/>
        <v>0.11361888502608382</v>
      </c>
      <c r="O2537" s="280">
        <v>1.9237268999999999</v>
      </c>
      <c r="P2537" s="219">
        <v>0.26324233000000002</v>
      </c>
      <c r="Q2537" s="286">
        <v>0.16365896999999999</v>
      </c>
      <c r="R2537" s="219">
        <v>0.47611586</v>
      </c>
      <c r="S2537" s="219">
        <v>2.0313067000000001E-2</v>
      </c>
      <c r="T2537" s="219">
        <v>1.8189581999999999E-2</v>
      </c>
      <c r="U2537" s="286">
        <v>1.1769707000000001E-2</v>
      </c>
      <c r="V2537" s="286">
        <v>0.21494504</v>
      </c>
      <c r="W2537" s="286">
        <v>3.2744923999999998E-5</v>
      </c>
      <c r="X2537" s="219">
        <v>7.9633086000000006E-2</v>
      </c>
      <c r="Y2537" s="219">
        <v>1.9944301000000002E-3</v>
      </c>
      <c r="Z2537" s="286">
        <v>8.6074646999999996E-6</v>
      </c>
      <c r="AA2537" s="219">
        <v>0.11159171</v>
      </c>
      <c r="AB2537" s="286">
        <v>2.0838128000000002E-12</v>
      </c>
      <c r="AC2537"/>
      <c r="AD2537" s="227">
        <f t="shared" si="633"/>
        <v>1.9237268999999999</v>
      </c>
      <c r="AE2537" s="227">
        <f t="shared" si="634"/>
        <v>1.168234556</v>
      </c>
      <c r="AF2537" s="227">
        <f t="shared" si="635"/>
        <v>0.75343805000000008</v>
      </c>
      <c r="AG2537" s="227">
        <f t="shared" si="636"/>
        <v>0.72148803346470003</v>
      </c>
      <c r="AH2537" s="227">
        <f t="shared" si="637"/>
        <v>2.027175026083813E-3</v>
      </c>
      <c r="AI2537"/>
      <c r="AJ2537">
        <v>298.20420999999999</v>
      </c>
      <c r="AK2537" s="155">
        <v>291.55552999999998</v>
      </c>
      <c r="AL2537" s="155">
        <v>7.4942443999999997E-2</v>
      </c>
      <c r="AM2537" s="155">
        <v>0</v>
      </c>
      <c r="AN2537" s="155">
        <v>3.7734301000000001</v>
      </c>
      <c r="AO2537" s="155">
        <v>3.5362545000000002E-2</v>
      </c>
      <c r="AP2537" s="155">
        <v>2.7649458</v>
      </c>
      <c r="AQ2537"/>
      <c r="AR2537" s="156">
        <v>0.24174491000000001</v>
      </c>
      <c r="AS2537" s="156">
        <v>0.20987919999999999</v>
      </c>
      <c r="AT2537" s="156">
        <v>1.105532E-2</v>
      </c>
      <c r="AU2537" s="156">
        <v>2.0810385000000001E-2</v>
      </c>
      <c r="AV2537" s="282">
        <f t="shared" si="630"/>
        <v>1.2582686502422242E-5</v>
      </c>
      <c r="AW2537" s="282">
        <f t="shared" si="631"/>
        <v>4.0885060279618445E-8</v>
      </c>
      <c r="AX2537" s="283">
        <f t="shared" si="632"/>
        <v>2.9146196617241</v>
      </c>
      <c r="AY2537" s="157">
        <v>1.1901459000000001E-5</v>
      </c>
      <c r="AZ2537" s="157">
        <v>3.5909573000000001E-8</v>
      </c>
      <c r="BA2537" s="157">
        <v>9.8110083999999993E-13</v>
      </c>
      <c r="BB2537" s="157">
        <v>2.9442224000000002E-13</v>
      </c>
      <c r="BC2537" s="157">
        <v>0</v>
      </c>
      <c r="BD2537" s="157">
        <v>1.2280182E-8</v>
      </c>
      <c r="BE2537" s="157">
        <v>4.8257881000000005E-7</v>
      </c>
      <c r="BF2537" s="157">
        <v>2.7999481999999999E-9</v>
      </c>
      <c r="BG2537" s="157">
        <v>5.5640201000000002E-10</v>
      </c>
      <c r="BH2537" s="157">
        <v>1.6088500000000001E-9</v>
      </c>
      <c r="BI2537" s="157">
        <v>4.9947617999999998E-17</v>
      </c>
      <c r="BJ2537" s="157">
        <v>4.7088478999999997E-12</v>
      </c>
      <c r="BK2537" s="157">
        <v>4.5041282999999999E-12</v>
      </c>
      <c r="BL2537" s="157">
        <v>9.2942628E-14</v>
      </c>
      <c r="BM2537" s="157">
        <v>1.6865174E-7</v>
      </c>
      <c r="BN2537" s="157">
        <v>1.7716476000000001E-8</v>
      </c>
      <c r="BO2537" s="157">
        <v>2.8151270000000001E-21</v>
      </c>
      <c r="BP2537" s="157">
        <v>2.9617241000000001E-6</v>
      </c>
      <c r="BQ2537" s="157">
        <v>2.9146166999999998</v>
      </c>
      <c r="BR2537" s="157">
        <v>0</v>
      </c>
      <c r="BS2537" s="157">
        <v>0</v>
      </c>
      <c r="BT2537" s="157">
        <v>0</v>
      </c>
      <c r="BU2537"/>
      <c r="BV2537" s="155">
        <v>9.0532579999999996E-4</v>
      </c>
      <c r="BW2537" s="155">
        <v>3.8390612000000001E-6</v>
      </c>
      <c r="BX2537" s="155">
        <v>3.5759072999999998E-4</v>
      </c>
      <c r="BY2537" s="155">
        <v>2.5386648E-5</v>
      </c>
      <c r="BZ2537" s="155">
        <v>2.1384758000000001E-5</v>
      </c>
      <c r="CA2537" s="155">
        <v>6.0592575000000001E-9</v>
      </c>
      <c r="CB2537" s="155">
        <v>9.6713300999999994E-11</v>
      </c>
      <c r="CC2537" s="155">
        <v>9.1256978999999998E-9</v>
      </c>
      <c r="CD2537" s="155">
        <v>2.4825606000000001E-5</v>
      </c>
      <c r="CE2537" s="155">
        <v>9.1853461000000007E-6</v>
      </c>
      <c r="CF2537" s="155">
        <v>0</v>
      </c>
      <c r="CG2537" s="155">
        <v>6.2252942999999998E-18</v>
      </c>
      <c r="CH2537" s="155">
        <v>5.0972467E-14</v>
      </c>
      <c r="CI2537" s="155">
        <v>9.1260791000000001E-5</v>
      </c>
      <c r="CJ2537" s="155">
        <v>3.5218397999999999E-4</v>
      </c>
      <c r="CK2537" s="155">
        <v>1.9653595000000001E-5</v>
      </c>
      <c r="CL2537" s="155">
        <v>0</v>
      </c>
      <c r="CM2537"/>
      <c r="CN2537" s="284">
        <v>4.3143790999999999E-14</v>
      </c>
      <c r="CO2537" s="284">
        <v>12.824847</v>
      </c>
      <c r="CP2537" s="285">
        <v>1.3873190000000001E-2</v>
      </c>
      <c r="CQ2537" s="284">
        <v>2.6280088000000001E-3</v>
      </c>
      <c r="CR2537" s="284">
        <v>2.4510352999999999E-8</v>
      </c>
      <c r="CS2537" s="284">
        <v>2.606608E-7</v>
      </c>
      <c r="CT2537" s="284">
        <v>1.6798843000000001E-4</v>
      </c>
      <c r="CU2537" s="284">
        <v>4.8673140999999998</v>
      </c>
      <c r="CV2537" s="284">
        <v>1.0788332E-3</v>
      </c>
      <c r="CW2537" s="284">
        <v>2.1315064000000002E-6</v>
      </c>
      <c r="CX2537"/>
      <c r="CY2537"/>
      <c r="CZ2537"/>
      <c r="DA2537"/>
    </row>
    <row r="2538" spans="1:105" ht="14.4">
      <c r="A2538" t="s">
        <v>3699</v>
      </c>
      <c r="B2538" s="150" t="s">
        <v>1274</v>
      </c>
      <c r="C2538" s="151" t="str">
        <f t="shared" si="639"/>
        <v>P.030.18.300</v>
      </c>
      <c r="D2538" t="s">
        <v>1430</v>
      </c>
      <c r="E2538" s="150" t="s">
        <v>352</v>
      </c>
      <c r="F2538" s="153" t="str">
        <f t="shared" si="640"/>
        <v>Homogeneous halogens (n=3, std=0.010)</v>
      </c>
      <c r="G2538" s="154">
        <f t="shared" si="638"/>
        <v>0.76783080000000004</v>
      </c>
      <c r="H2538"/>
      <c r="I2538"/>
      <c r="J2538" s="227">
        <f t="shared" si="626"/>
        <v>0.15742199064619999</v>
      </c>
      <c r="K2538"/>
      <c r="L2538" s="280">
        <f t="shared" si="627"/>
        <v>9.7381151190000011E-3</v>
      </c>
      <c r="M2538" s="280">
        <f t="shared" si="628"/>
        <v>2.6523355497199998E-2</v>
      </c>
      <c r="N2538" s="281">
        <f t="shared" si="629"/>
        <v>5.9859000299999996E-3</v>
      </c>
      <c r="O2538" s="280">
        <v>0.11517462000000001</v>
      </c>
      <c r="P2538" s="219">
        <v>2.3552226999999998E-2</v>
      </c>
      <c r="Q2538" s="219">
        <v>2.8748116999999999E-3</v>
      </c>
      <c r="R2538" s="219">
        <v>2.2630151999999998E-3</v>
      </c>
      <c r="S2538" s="219">
        <v>6.8221178000000002E-3</v>
      </c>
      <c r="T2538" s="286">
        <v>1.5077758999999999E-5</v>
      </c>
      <c r="U2538" s="219">
        <v>6.3790435999999998E-4</v>
      </c>
      <c r="V2538" s="286">
        <v>9.0966131999999997E-5</v>
      </c>
      <c r="W2538" s="219">
        <v>1.2638473000000001E-4</v>
      </c>
      <c r="X2538" s="219">
        <v>0</v>
      </c>
      <c r="Y2538" s="219">
        <v>5.8595152999999997E-3</v>
      </c>
      <c r="Z2538" s="286">
        <v>5.3506652000000003E-6</v>
      </c>
      <c r="AA2538" s="219">
        <v>0</v>
      </c>
      <c r="AB2538" s="219">
        <v>0</v>
      </c>
      <c r="AC2538"/>
      <c r="AD2538" s="227">
        <f t="shared" si="633"/>
        <v>0.11517462000000001</v>
      </c>
      <c r="AE2538" s="227">
        <f t="shared" si="634"/>
        <v>3.625611995099999E-2</v>
      </c>
      <c r="AF2538" s="227">
        <f t="shared" si="635"/>
        <v>2.6518004831999998E-2</v>
      </c>
      <c r="AG2538" s="227">
        <f t="shared" si="636"/>
        <v>2.6523355497199998E-2</v>
      </c>
      <c r="AH2538" s="227">
        <f t="shared" si="637"/>
        <v>5.9859000299999996E-3</v>
      </c>
      <c r="AI2538"/>
      <c r="AJ2538">
        <v>6.6961855000000003</v>
      </c>
      <c r="AK2538" s="155">
        <v>3.9537076</v>
      </c>
      <c r="AL2538" s="155">
        <v>0.69344130999999998</v>
      </c>
      <c r="AM2538" s="155">
        <v>0</v>
      </c>
      <c r="AN2538" s="155">
        <v>0.12866428999999999</v>
      </c>
      <c r="AO2538" s="155">
        <v>0.28171661999999997</v>
      </c>
      <c r="AP2538" s="155">
        <v>1.6386556999999999</v>
      </c>
      <c r="AQ2538"/>
      <c r="AR2538" s="156">
        <v>2.0044060999999998E-2</v>
      </c>
      <c r="AS2538" s="156">
        <v>1.9118708000000002E-2</v>
      </c>
      <c r="AT2538" s="156">
        <v>7.2127879999999995E-4</v>
      </c>
      <c r="AU2538" s="156">
        <v>2.0407425999999999E-4</v>
      </c>
      <c r="AV2538" s="282">
        <f t="shared" si="630"/>
        <v>1.1462055171199999E-6</v>
      </c>
      <c r="AW2538" s="282">
        <f t="shared" si="631"/>
        <v>2.6674511671203502E-9</v>
      </c>
      <c r="AX2538" s="283">
        <f t="shared" si="632"/>
        <v>2.8581829382000001E-2</v>
      </c>
      <c r="AY2538" s="157">
        <v>7.1262398999999995E-7</v>
      </c>
      <c r="AZ2538" s="157">
        <v>2.1501622999999999E-9</v>
      </c>
      <c r="BA2538" s="157">
        <v>5.8745323000000005E-14</v>
      </c>
      <c r="BB2538" s="157">
        <v>2.9791378000000002E-11</v>
      </c>
      <c r="BC2538" s="157">
        <v>0</v>
      </c>
      <c r="BD2538" s="157">
        <v>8.1913031999999997E-11</v>
      </c>
      <c r="BE2538" s="157">
        <v>4.3322327000000001E-7</v>
      </c>
      <c r="BF2538" s="157">
        <v>1.6683556999999999E-11</v>
      </c>
      <c r="BG2538" s="157">
        <v>5.0018206E-10</v>
      </c>
      <c r="BH2538" s="157">
        <v>0</v>
      </c>
      <c r="BI2538" s="157">
        <v>0</v>
      </c>
      <c r="BJ2538" s="157">
        <v>3.6323757999999998E-13</v>
      </c>
      <c r="BK2538" s="157">
        <v>5.7314764999999998E-16</v>
      </c>
      <c r="BL2538" s="157">
        <v>6.9406970000000001E-16</v>
      </c>
      <c r="BM2538" s="157">
        <v>6.0024379999999998E-11</v>
      </c>
      <c r="BN2538" s="157">
        <v>1.8652833000000001E-10</v>
      </c>
      <c r="BO2538" s="157">
        <v>0</v>
      </c>
      <c r="BP2538" s="157">
        <v>1.2984382E-5</v>
      </c>
      <c r="BQ2538" s="157">
        <v>2.8568844999999999E-2</v>
      </c>
      <c r="BR2538" s="157">
        <v>0</v>
      </c>
      <c r="BS2538" s="157">
        <v>0</v>
      </c>
      <c r="BT2538" s="157">
        <v>0</v>
      </c>
      <c r="BU2538"/>
      <c r="BV2538" s="155">
        <v>5.1467919000000001E-5</v>
      </c>
      <c r="BW2538" s="155">
        <v>3.4560475999999999E-6</v>
      </c>
      <c r="BX2538" s="155">
        <v>2.1409159999999999E-5</v>
      </c>
      <c r="BY2538" s="155">
        <v>1.1571895999999999E-8</v>
      </c>
      <c r="BZ2538" s="155">
        <v>8.9937111999999999E-6</v>
      </c>
      <c r="CA2538" s="155">
        <v>1.5025684E-8</v>
      </c>
      <c r="CB2538" s="155">
        <v>0</v>
      </c>
      <c r="CC2538" s="155">
        <v>2.2805754E-8</v>
      </c>
      <c r="CD2538" s="155">
        <v>5.1127891000000001E-8</v>
      </c>
      <c r="CE2538" s="155">
        <v>4.2762935999999998E-7</v>
      </c>
      <c r="CF2538" s="155">
        <v>0</v>
      </c>
      <c r="CG2538" s="155">
        <v>0</v>
      </c>
      <c r="CH2538" s="155">
        <v>5.4472522999999998E-8</v>
      </c>
      <c r="CI2538" s="155">
        <v>6.5556366000000002E-7</v>
      </c>
      <c r="CJ2538" s="155">
        <v>5.6510824999999996E-6</v>
      </c>
      <c r="CK2538" s="155">
        <v>1.0719721000000001E-5</v>
      </c>
      <c r="CL2538" s="155">
        <v>0</v>
      </c>
      <c r="CM2538"/>
      <c r="CN2538" s="284">
        <v>4.6106286999999998E-8</v>
      </c>
      <c r="CO2538" s="284">
        <v>0.76770495000000005</v>
      </c>
      <c r="CP2538" s="285">
        <v>8.3416999E-4</v>
      </c>
      <c r="CQ2538" s="284">
        <v>2.368116E-3</v>
      </c>
      <c r="CR2538" s="284">
        <v>1.6646000000000001E-10</v>
      </c>
      <c r="CS2538" s="284">
        <v>1.9348649000000001E-8</v>
      </c>
      <c r="CT2538" s="284">
        <v>1.5128091E-4</v>
      </c>
      <c r="CU2538" s="284">
        <v>7.4003513000000002E-4</v>
      </c>
      <c r="CV2538" s="284">
        <v>0</v>
      </c>
      <c r="CW2538" s="284">
        <v>5.2841384000000003E-6</v>
      </c>
      <c r="CX2538"/>
      <c r="CY2538"/>
      <c r="CZ2538"/>
      <c r="DA2538"/>
    </row>
    <row r="2539" spans="1:105" ht="14.4">
      <c r="A2539" t="s">
        <v>1281</v>
      </c>
      <c r="B2539" s="150" t="s">
        <v>1274</v>
      </c>
      <c r="C2539" s="151" t="str">
        <f t="shared" si="639"/>
        <v>P.030.18.500</v>
      </c>
      <c r="D2539" t="s">
        <v>1430</v>
      </c>
      <c r="E2539" s="150" t="s">
        <v>352</v>
      </c>
      <c r="F2539" s="153" t="str">
        <f t="shared" si="640"/>
        <v>Homogeneous noble gases (n=1, std=-)</v>
      </c>
      <c r="G2539" s="154">
        <f t="shared" si="638"/>
        <v>2.203462</v>
      </c>
      <c r="H2539"/>
      <c r="I2539"/>
      <c r="J2539" s="227">
        <f t="shared" si="626"/>
        <v>0.37050917084213419</v>
      </c>
      <c r="K2539"/>
      <c r="L2539" s="280">
        <f t="shared" si="627"/>
        <v>1.4998672440000001E-2</v>
      </c>
      <c r="M2539" s="280">
        <f t="shared" si="628"/>
        <v>2.1480084866000001E-2</v>
      </c>
      <c r="N2539" s="281">
        <f t="shared" si="629"/>
        <v>3.5111135361341902E-3</v>
      </c>
      <c r="O2539" s="280">
        <v>0.33051930000000002</v>
      </c>
      <c r="P2539" s="219">
        <v>7.6801865999999996E-3</v>
      </c>
      <c r="Q2539" s="219">
        <v>1.2592734E-2</v>
      </c>
      <c r="R2539" s="219">
        <v>1.2904057E-2</v>
      </c>
      <c r="S2539" s="219">
        <v>1.7171018E-3</v>
      </c>
      <c r="T2539" s="219">
        <v>1.9756202E-4</v>
      </c>
      <c r="U2539" s="219">
        <v>1.7995161999999999E-4</v>
      </c>
      <c r="V2539" s="219">
        <v>1.1405174999999999E-3</v>
      </c>
      <c r="W2539" s="219">
        <v>4.109939E-4</v>
      </c>
      <c r="X2539" s="286">
        <v>5.6554782E-5</v>
      </c>
      <c r="Y2539" s="219">
        <v>3.0999583E-3</v>
      </c>
      <c r="Z2539" s="286">
        <v>1.0091984000000001E-5</v>
      </c>
      <c r="AA2539" s="286">
        <v>1.6133516999999999E-7</v>
      </c>
      <c r="AB2539" s="286">
        <v>9.6419018999999998E-13</v>
      </c>
      <c r="AC2539"/>
      <c r="AD2539" s="227">
        <f t="shared" si="633"/>
        <v>0.33051930000000002</v>
      </c>
      <c r="AE2539" s="227">
        <f t="shared" si="634"/>
        <v>3.6412110540000008E-2</v>
      </c>
      <c r="AF2539" s="227">
        <f t="shared" si="635"/>
        <v>2.1413599435170003E-2</v>
      </c>
      <c r="AG2539" s="227">
        <f t="shared" si="636"/>
        <v>2.1480084865999997E-2</v>
      </c>
      <c r="AH2539" s="227">
        <f t="shared" si="637"/>
        <v>3.5109522009641901E-3</v>
      </c>
      <c r="AI2539"/>
      <c r="AJ2539">
        <v>32.656661</v>
      </c>
      <c r="AK2539" s="155">
        <v>32.145406999999999</v>
      </c>
      <c r="AL2539" s="155">
        <v>0.35286813</v>
      </c>
      <c r="AM2539" s="155">
        <v>0</v>
      </c>
      <c r="AN2539" s="155">
        <v>2.4914937999999998E-3</v>
      </c>
      <c r="AO2539" s="155">
        <v>8.7668751000000003E-2</v>
      </c>
      <c r="AP2539" s="155">
        <v>6.8224762999999994E-2</v>
      </c>
      <c r="AQ2539"/>
      <c r="AR2539" s="156">
        <v>4.0912336000000001E-2</v>
      </c>
      <c r="AS2539" s="156">
        <v>3.6883112000000003E-2</v>
      </c>
      <c r="AT2539" s="156">
        <v>1.7338256E-3</v>
      </c>
      <c r="AU2539" s="156">
        <v>2.2953979000000001E-3</v>
      </c>
      <c r="AV2539" s="282">
        <f t="shared" si="630"/>
        <v>2.21121781086758E-6</v>
      </c>
      <c r="AW2539" s="282">
        <f t="shared" si="631"/>
        <v>6.4120769103334044E-9</v>
      </c>
      <c r="AX2539" s="283">
        <f t="shared" si="632"/>
        <v>0.32148430749899998</v>
      </c>
      <c r="AY2539" s="157">
        <v>2.0448136000000001E-6</v>
      </c>
      <c r="AZ2539" s="157">
        <v>6.1696960999999999E-9</v>
      </c>
      <c r="BA2539" s="157">
        <v>1.6856491E-13</v>
      </c>
      <c r="BB2539" s="157">
        <v>1.3623057999999999E-13</v>
      </c>
      <c r="BC2539" s="157">
        <v>0</v>
      </c>
      <c r="BD2539" s="157">
        <v>3.4931856999999998E-10</v>
      </c>
      <c r="BE2539" s="157">
        <v>1.6582053E-7</v>
      </c>
      <c r="BF2539" s="157">
        <v>7.9290859000000003E-11</v>
      </c>
      <c r="BG2539" s="157">
        <v>1.6280860999999999E-10</v>
      </c>
      <c r="BH2539" s="157">
        <v>1.7984731E-15</v>
      </c>
      <c r="BI2539" s="157">
        <v>2.3111003E-17</v>
      </c>
      <c r="BJ2539" s="157">
        <v>1.0256428000000001E-13</v>
      </c>
      <c r="BK2539" s="157">
        <v>6.8705854000000003E-15</v>
      </c>
      <c r="BL2539" s="157">
        <v>1.5199726E-15</v>
      </c>
      <c r="BM2539" s="157">
        <v>2.7364267000000001E-11</v>
      </c>
      <c r="BN2539" s="157">
        <v>2.068618E-10</v>
      </c>
      <c r="BO2539" s="157">
        <v>1.3025728E-21</v>
      </c>
      <c r="BP2539" s="157">
        <v>3.4477499E-5</v>
      </c>
      <c r="BQ2539" s="157">
        <v>0.32144982999999999</v>
      </c>
      <c r="BR2539" s="157">
        <v>0</v>
      </c>
      <c r="BS2539" s="157">
        <v>0</v>
      </c>
      <c r="BT2539" s="157">
        <v>0</v>
      </c>
      <c r="BU2539"/>
      <c r="BV2539" s="155">
        <v>1.077461E-4</v>
      </c>
      <c r="BW2539" s="155">
        <v>1.1238665E-6</v>
      </c>
      <c r="BX2539" s="155">
        <v>6.1438367999999997E-5</v>
      </c>
      <c r="BY2539" s="155">
        <v>1.3976905999999999E-7</v>
      </c>
      <c r="BZ2539" s="155">
        <v>2.4092522000000002E-6</v>
      </c>
      <c r="CA2539" s="155">
        <v>2.8036476E-9</v>
      </c>
      <c r="CB2539" s="155">
        <v>4.4749709000000001E-11</v>
      </c>
      <c r="CC2539" s="155">
        <v>4.2225043E-9</v>
      </c>
      <c r="CD2539" s="155">
        <v>2.7506643999999999E-7</v>
      </c>
      <c r="CE2539" s="155">
        <v>1.7695891000000001E-7</v>
      </c>
      <c r="CF2539" s="155">
        <v>0</v>
      </c>
      <c r="CG2539" s="155">
        <v>2.8804736000000001E-18</v>
      </c>
      <c r="CH2539" s="155">
        <v>2.3585204999999999E-14</v>
      </c>
      <c r="CI2539" s="155">
        <v>2.5393812000000002E-6</v>
      </c>
      <c r="CJ2539" s="155">
        <v>3.963584E-5</v>
      </c>
      <c r="CK2539" s="155">
        <v>5.3072356999999998E-10</v>
      </c>
      <c r="CL2539" s="155">
        <v>0</v>
      </c>
      <c r="CM2539"/>
      <c r="CN2539" s="284">
        <v>1.9962840000000001E-14</v>
      </c>
      <c r="CO2539" s="284">
        <v>2.2034623999999998</v>
      </c>
      <c r="CP2539" s="285">
        <v>1.1617901E-4</v>
      </c>
      <c r="CQ2539" s="284">
        <v>7.6957117000000001E-4</v>
      </c>
      <c r="CR2539" s="284">
        <v>4.8875329000000002E-11</v>
      </c>
      <c r="CS2539" s="284">
        <v>5.7020809999999997E-9</v>
      </c>
      <c r="CT2539" s="284">
        <v>8.8250059999999994E-5</v>
      </c>
      <c r="CU2539" s="284">
        <v>5.7689914000000004E-3</v>
      </c>
      <c r="CV2539" s="284">
        <v>1.2035689999999999E-9</v>
      </c>
      <c r="CW2539" s="284">
        <v>9.8625823999999991E-7</v>
      </c>
      <c r="CX2539"/>
      <c r="CY2539"/>
      <c r="CZ2539"/>
      <c r="DA2539"/>
    </row>
    <row r="2540" spans="1:105" ht="14.4">
      <c r="A2540" t="s">
        <v>3700</v>
      </c>
      <c r="B2540" s="150" t="s">
        <v>1274</v>
      </c>
      <c r="C2540" s="151" t="str">
        <f t="shared" si="639"/>
        <v>P.030.18.600</v>
      </c>
      <c r="D2540" t="s">
        <v>1430</v>
      </c>
      <c r="E2540" s="150" t="s">
        <v>352</v>
      </c>
      <c r="F2540" s="153" t="str">
        <f t="shared" si="640"/>
        <v>Homogeneous other non-metal compounds (n=2, std=0.093)</v>
      </c>
      <c r="G2540" s="154">
        <f t="shared" si="638"/>
        <v>1.438739</v>
      </c>
      <c r="H2540"/>
      <c r="I2540"/>
      <c r="J2540" s="227">
        <f t="shared" si="626"/>
        <v>0.2206129279644756</v>
      </c>
      <c r="K2540"/>
      <c r="L2540" s="280">
        <f t="shared" si="627"/>
        <v>6.5800884585000003E-4</v>
      </c>
      <c r="M2540" s="280">
        <f t="shared" si="628"/>
        <v>4.1415463175856005E-3</v>
      </c>
      <c r="N2540" s="281">
        <f t="shared" si="629"/>
        <v>2.5228010400000002E-6</v>
      </c>
      <c r="O2540" s="280">
        <v>0.21581085</v>
      </c>
      <c r="P2540" s="219">
        <v>3.7139051E-3</v>
      </c>
      <c r="Q2540" s="219">
        <v>4.2675313000000001E-4</v>
      </c>
      <c r="R2540" s="219">
        <v>6.5642385999999998E-4</v>
      </c>
      <c r="S2540" s="286">
        <v>1.2891287999999999E-6</v>
      </c>
      <c r="T2540" s="286">
        <v>1.5342921000000001E-7</v>
      </c>
      <c r="U2540" s="286">
        <v>1.4242784000000001E-7</v>
      </c>
      <c r="V2540" s="286">
        <v>8.8140522999999996E-7</v>
      </c>
      <c r="W2540" s="286">
        <v>3.1594004E-7</v>
      </c>
      <c r="X2540" s="219">
        <v>0</v>
      </c>
      <c r="Y2540" s="286">
        <v>2.206861E-6</v>
      </c>
      <c r="Z2540" s="286">
        <v>6.6823555999999999E-9</v>
      </c>
      <c r="AA2540" s="219">
        <v>0</v>
      </c>
      <c r="AB2540" s="219">
        <v>0</v>
      </c>
      <c r="AC2540"/>
      <c r="AD2540" s="227">
        <f t="shared" si="633"/>
        <v>0.21581085</v>
      </c>
      <c r="AE2540" s="227">
        <f t="shared" si="634"/>
        <v>4.7995484810800003E-3</v>
      </c>
      <c r="AF2540" s="227">
        <f t="shared" si="635"/>
        <v>4.1415396352300002E-3</v>
      </c>
      <c r="AG2540" s="227">
        <f t="shared" si="636"/>
        <v>4.1415463175855996E-3</v>
      </c>
      <c r="AH2540" s="227">
        <f t="shared" si="637"/>
        <v>2.5228010400000002E-6</v>
      </c>
      <c r="AI2540"/>
      <c r="AJ2540">
        <v>3.9027246999999998</v>
      </c>
      <c r="AK2540" s="155">
        <v>3.9023303999999999</v>
      </c>
      <c r="AL2540" s="155">
        <v>2.7414422999999999E-4</v>
      </c>
      <c r="AM2540" s="155">
        <v>0</v>
      </c>
      <c r="AN2540" s="155">
        <v>0</v>
      </c>
      <c r="AO2540" s="155">
        <v>6.7155186000000005E-5</v>
      </c>
      <c r="AP2540" s="155">
        <v>5.2987179000000002E-5</v>
      </c>
      <c r="AQ2540"/>
      <c r="AR2540" s="156">
        <v>2.4786486E-2</v>
      </c>
      <c r="AS2540" s="156">
        <v>2.3396E-2</v>
      </c>
      <c r="AT2540" s="156">
        <v>1.1118599000000001E-3</v>
      </c>
      <c r="AU2540" s="156">
        <v>2.7862657999999998E-4</v>
      </c>
      <c r="AV2540" s="282">
        <f t="shared" si="630"/>
        <v>1.4026378762323232E-6</v>
      </c>
      <c r="AW2540" s="282">
        <f t="shared" si="631"/>
        <v>4.1119077209022687E-9</v>
      </c>
      <c r="AX2540" s="283">
        <f t="shared" si="632"/>
        <v>3.9023330506834E-2</v>
      </c>
      <c r="AY2540" s="157">
        <v>1.3351461000000001E-6</v>
      </c>
      <c r="AZ2540" s="157">
        <v>4.0284581000000002E-9</v>
      </c>
      <c r="BA2540" s="157">
        <v>1.1006323E-13</v>
      </c>
      <c r="BB2540" s="157">
        <v>2.3894999999999999E-12</v>
      </c>
      <c r="BC2540" s="157">
        <v>0</v>
      </c>
      <c r="BD2540" s="157">
        <v>2.0892943000000001E-11</v>
      </c>
      <c r="BE2540" s="157">
        <v>6.7468280000000002E-8</v>
      </c>
      <c r="BF2540" s="157">
        <v>4.7736040999999997E-12</v>
      </c>
      <c r="BG2540" s="157">
        <v>7.8565870999999994E-11</v>
      </c>
      <c r="BH2540" s="157">
        <v>0</v>
      </c>
      <c r="BI2540" s="157">
        <v>0</v>
      </c>
      <c r="BJ2540" s="157">
        <v>7.6098698000000004E-17</v>
      </c>
      <c r="BK2540" s="157">
        <v>5.3044229999999996E-18</v>
      </c>
      <c r="BL2540" s="157">
        <v>1.1691481999999999E-18</v>
      </c>
      <c r="BM2540" s="157">
        <v>2.1158332999999999E-14</v>
      </c>
      <c r="BN2540" s="157">
        <v>1.9263098999999999E-13</v>
      </c>
      <c r="BO2540" s="157">
        <v>0</v>
      </c>
      <c r="BP2540" s="157">
        <v>2.6506834E-8</v>
      </c>
      <c r="BQ2540" s="157">
        <v>3.9023304000000002E-2</v>
      </c>
      <c r="BR2540" s="157">
        <v>0</v>
      </c>
      <c r="BS2540" s="157">
        <v>0</v>
      </c>
      <c r="BT2540" s="157">
        <v>0</v>
      </c>
      <c r="BU2540"/>
      <c r="BV2540" s="155">
        <v>4.5983954E-5</v>
      </c>
      <c r="BW2540" s="155">
        <v>5.4165685E-7</v>
      </c>
      <c r="BX2540" s="155">
        <v>4.0115859999999997E-5</v>
      </c>
      <c r="BY2540" s="155">
        <v>1.0803746E-10</v>
      </c>
      <c r="BZ2540" s="155">
        <v>4.4733525000000001E-7</v>
      </c>
      <c r="CA2540" s="155">
        <v>0</v>
      </c>
      <c r="CB2540" s="155">
        <v>0</v>
      </c>
      <c r="CC2540" s="155">
        <v>0</v>
      </c>
      <c r="CD2540" s="155">
        <v>2.1331438000000001E-10</v>
      </c>
      <c r="CE2540" s="155">
        <v>1.3904475000000001E-10</v>
      </c>
      <c r="CF2540" s="155">
        <v>0</v>
      </c>
      <c r="CG2540" s="155">
        <v>0</v>
      </c>
      <c r="CH2540" s="155">
        <v>5.4242363000000003E-9</v>
      </c>
      <c r="CI2540" s="155">
        <v>1.6063964000000001E-7</v>
      </c>
      <c r="CJ2540" s="155">
        <v>4.7125770999999999E-6</v>
      </c>
      <c r="CK2540" s="155">
        <v>4.4482187999999999E-18</v>
      </c>
      <c r="CL2540" s="155">
        <v>0</v>
      </c>
      <c r="CM2540"/>
      <c r="CN2540" s="284">
        <v>4.4999999999999998E-9</v>
      </c>
      <c r="CO2540" s="284">
        <v>1.4387323000000001</v>
      </c>
      <c r="CP2540" s="285">
        <v>5.6218936999999998E-4</v>
      </c>
      <c r="CQ2540" s="284">
        <v>3.7059373000000002E-4</v>
      </c>
      <c r="CR2540" s="284">
        <v>3.6350603000000003E-14</v>
      </c>
      <c r="CS2540" s="284">
        <v>4.2464701000000002E-12</v>
      </c>
      <c r="CT2540" s="284">
        <v>2.2679537999999999E-5</v>
      </c>
      <c r="CU2540" s="284">
        <v>4.4531763999999999E-6</v>
      </c>
      <c r="CV2540" s="284">
        <v>0</v>
      </c>
      <c r="CW2540" s="284">
        <v>0</v>
      </c>
      <c r="CX2540"/>
      <c r="CY2540"/>
      <c r="CZ2540"/>
      <c r="DA2540"/>
    </row>
    <row r="2541" spans="1:105" ht="14.4">
      <c r="A2541" t="s">
        <v>3701</v>
      </c>
      <c r="B2541" s="150" t="s">
        <v>1274</v>
      </c>
      <c r="C2541" s="151" t="str">
        <f t="shared" si="639"/>
        <v>P.030.18.700</v>
      </c>
      <c r="D2541" t="s">
        <v>1430</v>
      </c>
      <c r="E2541" s="150" t="s">
        <v>352</v>
      </c>
      <c r="F2541" s="153" t="str">
        <f t="shared" si="640"/>
        <v>Homogeneous transition metal compounds (n=2, std=6.49)</v>
      </c>
      <c r="G2541" s="154">
        <f t="shared" si="638"/>
        <v>34.845508000000002</v>
      </c>
      <c r="H2541"/>
      <c r="I2541"/>
      <c r="J2541" s="227">
        <f t="shared" si="626"/>
        <v>31.367888780839678</v>
      </c>
      <c r="K2541"/>
      <c r="L2541" s="280">
        <f t="shared" si="627"/>
        <v>0.5174384133808001</v>
      </c>
      <c r="M2541" s="280">
        <f t="shared" si="628"/>
        <v>12.095354126058881</v>
      </c>
      <c r="N2541" s="281">
        <f t="shared" si="629"/>
        <v>13.528270041399999</v>
      </c>
      <c r="O2541" s="280">
        <v>5.2268261999999996</v>
      </c>
      <c r="P2541" s="219">
        <v>12.028969</v>
      </c>
      <c r="Q2541" s="219">
        <v>6.6384635999999997E-2</v>
      </c>
      <c r="R2541" s="219">
        <v>0.51739615000000005</v>
      </c>
      <c r="S2541" s="286">
        <v>2.6781117E-5</v>
      </c>
      <c r="T2541" s="286">
        <v>1.2197407999999999E-6</v>
      </c>
      <c r="U2541" s="286">
        <v>1.4262523000000001E-5</v>
      </c>
      <c r="V2541" s="286">
        <v>3.1942376000000002E-7</v>
      </c>
      <c r="W2541" s="219">
        <v>13.520004999999999</v>
      </c>
      <c r="X2541" s="219">
        <v>0</v>
      </c>
      <c r="Y2541" s="219">
        <v>8.2650413999999991E-3</v>
      </c>
      <c r="Z2541" s="286">
        <v>1.7063512E-7</v>
      </c>
      <c r="AA2541" s="286">
        <v>0</v>
      </c>
      <c r="AB2541" s="286">
        <v>0</v>
      </c>
      <c r="AC2541"/>
      <c r="AD2541" s="227">
        <f t="shared" si="633"/>
        <v>5.2268261999999996</v>
      </c>
      <c r="AE2541" s="227">
        <f t="shared" si="634"/>
        <v>12.612792368804563</v>
      </c>
      <c r="AF2541" s="227">
        <f t="shared" si="635"/>
        <v>12.095353955423761</v>
      </c>
      <c r="AG2541" s="227">
        <f t="shared" si="636"/>
        <v>12.095354126058881</v>
      </c>
      <c r="AH2541" s="227">
        <f t="shared" si="637"/>
        <v>13.528270041399999</v>
      </c>
      <c r="AI2541"/>
      <c r="AJ2541">
        <v>1.2544489999999999</v>
      </c>
      <c r="AK2541" s="155">
        <v>1.2483261000000001</v>
      </c>
      <c r="AL2541" s="155">
        <v>4.2486868000000001E-3</v>
      </c>
      <c r="AM2541" s="155">
        <v>0</v>
      </c>
      <c r="AN2541" s="155">
        <v>0</v>
      </c>
      <c r="AO2541" s="155">
        <v>8.2813948999999997E-4</v>
      </c>
      <c r="AP2541" s="155">
        <v>1.0460275000000001E-3</v>
      </c>
      <c r="AQ2541"/>
      <c r="AR2541" s="156">
        <v>4.2845972000000003</v>
      </c>
      <c r="AS2541" s="156">
        <v>4.1835294000000003</v>
      </c>
      <c r="AT2541" s="156">
        <v>9.6210720999999999E-2</v>
      </c>
      <c r="AU2541" s="156">
        <v>4.8570877999999998E-3</v>
      </c>
      <c r="AV2541" s="282">
        <f t="shared" si="630"/>
        <v>2.5081111142352029E-4</v>
      </c>
      <c r="AW2541" s="282">
        <f t="shared" si="631"/>
        <v>3.5580887802051187E-7</v>
      </c>
      <c r="AX2541" s="283">
        <f t="shared" si="632"/>
        <v>0.68026440099999996</v>
      </c>
      <c r="AY2541" s="157">
        <v>3.2336631999999999E-5</v>
      </c>
      <c r="AZ2541" s="157">
        <v>9.7567423000000002E-8</v>
      </c>
      <c r="BA2541" s="157">
        <v>2.6656814E-12</v>
      </c>
      <c r="BB2541" s="157">
        <v>0</v>
      </c>
      <c r="BC2541" s="157">
        <v>0</v>
      </c>
      <c r="BD2541" s="157">
        <v>1.6506864E-8</v>
      </c>
      <c r="BE2541" s="157">
        <v>2.1845797E-4</v>
      </c>
      <c r="BF2541" s="157">
        <v>3.7715654000000002E-9</v>
      </c>
      <c r="BG2541" s="157">
        <v>2.5446703999999998E-7</v>
      </c>
      <c r="BH2541" s="157">
        <v>0</v>
      </c>
      <c r="BI2541" s="157">
        <v>0</v>
      </c>
      <c r="BJ2541" s="157">
        <v>4.0859449000000002E-15</v>
      </c>
      <c r="BK2541" s="157">
        <v>1.5225035999999999E-13</v>
      </c>
      <c r="BL2541" s="157">
        <v>2.7602807E-14</v>
      </c>
      <c r="BM2541" s="157">
        <v>2.0289035999999999E-13</v>
      </c>
      <c r="BN2541" s="157">
        <v>2.3566299000000002E-12</v>
      </c>
      <c r="BO2541" s="157">
        <v>0</v>
      </c>
      <c r="BP2541" s="157">
        <v>0.6680005</v>
      </c>
      <c r="BQ2541" s="157">
        <v>1.2263901000000001E-2</v>
      </c>
      <c r="BR2541" s="157">
        <v>0</v>
      </c>
      <c r="BS2541" s="157">
        <v>0</v>
      </c>
      <c r="BT2541" s="157">
        <v>0</v>
      </c>
      <c r="BU2541"/>
      <c r="BV2541" s="155">
        <v>4.4629142000000002E-3</v>
      </c>
      <c r="BW2541" s="155">
        <v>1.7543726999999999E-3</v>
      </c>
      <c r="BX2541" s="155">
        <v>9.7158523000000002E-4</v>
      </c>
      <c r="BY2541" s="155">
        <v>1.6082019000000001E-10</v>
      </c>
      <c r="BZ2541" s="155">
        <v>1.4451611E-3</v>
      </c>
      <c r="CA2541" s="155">
        <v>0</v>
      </c>
      <c r="CB2541" s="155">
        <v>0</v>
      </c>
      <c r="CC2541" s="155">
        <v>0</v>
      </c>
      <c r="CD2541" s="155">
        <v>1.9831752999999999E-9</v>
      </c>
      <c r="CE2541" s="155">
        <v>9.8096036999999992E-9</v>
      </c>
      <c r="CF2541" s="155">
        <v>0</v>
      </c>
      <c r="CG2541" s="155">
        <v>0</v>
      </c>
      <c r="CH2541" s="155">
        <v>0</v>
      </c>
      <c r="CI2541" s="155">
        <v>2.1278495000000001E-4</v>
      </c>
      <c r="CJ2541" s="155">
        <v>1.5078358E-6</v>
      </c>
      <c r="CK2541" s="155">
        <v>7.7490527E-5</v>
      </c>
      <c r="CL2541" s="155">
        <v>0</v>
      </c>
      <c r="CM2541"/>
      <c r="CN2541" s="284">
        <v>0</v>
      </c>
      <c r="CO2541" s="284">
        <v>34.845508000000002</v>
      </c>
      <c r="CP2541" s="285">
        <v>0.44975150000000003</v>
      </c>
      <c r="CQ2541" s="284">
        <v>1.2003162000000001</v>
      </c>
      <c r="CR2541" s="284">
        <v>1.8485961000000002E-12</v>
      </c>
      <c r="CS2541" s="284">
        <v>2.1846776E-10</v>
      </c>
      <c r="CT2541" s="284">
        <v>7.3353313000000003E-2</v>
      </c>
      <c r="CU2541" s="284">
        <v>7.5040753000000002E-2</v>
      </c>
      <c r="CV2541" s="284">
        <v>0</v>
      </c>
      <c r="CW2541" s="284">
        <v>0</v>
      </c>
      <c r="CX2541"/>
      <c r="CY2541"/>
      <c r="CZ2541"/>
      <c r="DA2541"/>
    </row>
    <row r="2542" spans="1:105" ht="14.4">
      <c r="A2542" t="s">
        <v>3357</v>
      </c>
      <c r="B2542" s="150" t="s">
        <v>1274</v>
      </c>
      <c r="C2542" s="151" t="str">
        <f t="shared" si="639"/>
        <v>P.030.19.100</v>
      </c>
      <c r="D2542" t="s">
        <v>1430</v>
      </c>
      <c r="E2542" s="150" t="s">
        <v>352</v>
      </c>
      <c r="F2542" s="153" t="str">
        <f t="shared" si="640"/>
        <v>Isoindolines (n=1, std=-)</v>
      </c>
      <c r="G2542" s="154">
        <f t="shared" si="638"/>
        <v>4.6907308666666667</v>
      </c>
      <c r="H2542"/>
      <c r="I2542"/>
      <c r="J2542" s="227">
        <f t="shared" si="626"/>
        <v>0.86066137817959998</v>
      </c>
      <c r="K2542"/>
      <c r="L2542" s="280">
        <f t="shared" si="627"/>
        <v>3.091827045E-2</v>
      </c>
      <c r="M2542" s="280">
        <f t="shared" si="628"/>
        <v>5.3141185929600002E-2</v>
      </c>
      <c r="N2542" s="281">
        <f t="shared" si="629"/>
        <v>7.2992291799999998E-2</v>
      </c>
      <c r="O2542" s="280">
        <v>0.70360962999999999</v>
      </c>
      <c r="P2542" s="219">
        <v>2.4394758999999998E-2</v>
      </c>
      <c r="Q2542" s="219">
        <v>2.7435693000000001E-2</v>
      </c>
      <c r="R2542" s="219">
        <v>2.6734299E-2</v>
      </c>
      <c r="S2542" s="219">
        <v>3.7603812999999998E-3</v>
      </c>
      <c r="T2542" s="219">
        <v>2.2649074000000001E-4</v>
      </c>
      <c r="U2542" s="219">
        <v>1.9709940999999999E-4</v>
      </c>
      <c r="V2542" s="219">
        <v>1.3008695E-3</v>
      </c>
      <c r="W2542" s="219">
        <v>1.8830337999999999E-3</v>
      </c>
      <c r="X2542" s="219">
        <v>0</v>
      </c>
      <c r="Y2542" s="219">
        <v>7.1109257999999995E-2</v>
      </c>
      <c r="Z2542" s="286">
        <v>9.8644296000000006E-6</v>
      </c>
      <c r="AA2542" s="219">
        <v>0</v>
      </c>
      <c r="AB2542" s="219">
        <v>0</v>
      </c>
      <c r="AC2542"/>
      <c r="AD2542" s="227">
        <f t="shared" si="633"/>
        <v>0.70360962999999999</v>
      </c>
      <c r="AE2542" s="227">
        <f t="shared" si="634"/>
        <v>8.4049591950000002E-2</v>
      </c>
      <c r="AF2542" s="227">
        <f t="shared" si="635"/>
        <v>5.3131321500000002E-2</v>
      </c>
      <c r="AG2542" s="227">
        <f t="shared" si="636"/>
        <v>5.3141185929600002E-2</v>
      </c>
      <c r="AH2542" s="227">
        <f t="shared" si="637"/>
        <v>7.2992291799999998E-2</v>
      </c>
      <c r="AI2542"/>
      <c r="AJ2542">
        <v>78.746005999999994</v>
      </c>
      <c r="AK2542" s="155">
        <v>61.269874000000002</v>
      </c>
      <c r="AL2542" s="155">
        <v>9.8051954000000006</v>
      </c>
      <c r="AM2542" s="155">
        <v>0</v>
      </c>
      <c r="AN2542" s="155">
        <v>1.8004194</v>
      </c>
      <c r="AO2542" s="155">
        <v>3.9110825</v>
      </c>
      <c r="AP2542" s="155">
        <v>1.9594346</v>
      </c>
      <c r="AQ2542"/>
      <c r="AR2542" s="156">
        <v>8.8120302999999997E-2</v>
      </c>
      <c r="AS2542" s="156">
        <v>8.0998021000000003E-2</v>
      </c>
      <c r="AT2542" s="156">
        <v>3.7352955000000002E-3</v>
      </c>
      <c r="AU2542" s="156">
        <v>3.3869866E-3</v>
      </c>
      <c r="AV2542" s="282">
        <f t="shared" si="630"/>
        <v>4.8559965037889996E-6</v>
      </c>
      <c r="AW2542" s="282">
        <f t="shared" si="631"/>
        <v>1.3813962353304099E-8</v>
      </c>
      <c r="AX2542" s="283">
        <f t="shared" si="632"/>
        <v>0.47436787989000001</v>
      </c>
      <c r="AY2542" s="157">
        <v>4.3529982999999998E-6</v>
      </c>
      <c r="AZ2542" s="157">
        <v>1.3134046E-8</v>
      </c>
      <c r="BA2542" s="157">
        <v>3.5884091000000001E-13</v>
      </c>
      <c r="BB2542" s="157">
        <v>0</v>
      </c>
      <c r="BC2542" s="157">
        <v>0</v>
      </c>
      <c r="BD2542" s="157">
        <v>7.1640931000000004E-10</v>
      </c>
      <c r="BE2542" s="157">
        <v>5.0201661999999996E-7</v>
      </c>
      <c r="BF2542" s="157">
        <v>1.6337626999999999E-10</v>
      </c>
      <c r="BG2542" s="157">
        <v>5.1605934999999997E-10</v>
      </c>
      <c r="BH2542" s="157">
        <v>0</v>
      </c>
      <c r="BI2542" s="157">
        <v>0</v>
      </c>
      <c r="BJ2542" s="157">
        <v>1.1233617E-13</v>
      </c>
      <c r="BK2542" s="157">
        <v>7.8303387000000004E-15</v>
      </c>
      <c r="BL2542" s="157">
        <v>1.7258854E-15</v>
      </c>
      <c r="BM2542" s="157">
        <v>3.1233728999999999E-11</v>
      </c>
      <c r="BN2542" s="157">
        <v>2.3394075E-10</v>
      </c>
      <c r="BO2542" s="157">
        <v>0</v>
      </c>
      <c r="BP2542" s="157">
        <v>1.9129988999999999E-4</v>
      </c>
      <c r="BQ2542" s="157">
        <v>0.47417658000000001</v>
      </c>
      <c r="BR2542" s="157">
        <v>0</v>
      </c>
      <c r="BS2542" s="157">
        <v>0</v>
      </c>
      <c r="BT2542" s="157">
        <v>0</v>
      </c>
      <c r="BU2542"/>
      <c r="BV2542" s="155">
        <v>2.3313973999999999E-4</v>
      </c>
      <c r="BW2542" s="155">
        <v>3.5578691E-6</v>
      </c>
      <c r="BX2542" s="155">
        <v>1.3079001999999999E-4</v>
      </c>
      <c r="BY2542" s="155">
        <v>1.65155E-7</v>
      </c>
      <c r="BZ2542" s="155">
        <v>6.2965818E-6</v>
      </c>
      <c r="CA2542" s="155">
        <v>0</v>
      </c>
      <c r="CB2542" s="155">
        <v>0</v>
      </c>
      <c r="CC2542" s="155">
        <v>0</v>
      </c>
      <c r="CD2542" s="155">
        <v>3.1489265000000001E-7</v>
      </c>
      <c r="CE2542" s="155">
        <v>2.1394441E-7</v>
      </c>
      <c r="CF2542" s="155">
        <v>0</v>
      </c>
      <c r="CG2542" s="155">
        <v>0</v>
      </c>
      <c r="CH2542" s="155">
        <v>0</v>
      </c>
      <c r="CI2542" s="155">
        <v>5.3413588999999998E-6</v>
      </c>
      <c r="CJ2542" s="155">
        <v>8.6459911999999995E-5</v>
      </c>
      <c r="CK2542" s="155">
        <v>1.8030495E-12</v>
      </c>
      <c r="CL2542" s="155">
        <v>0</v>
      </c>
      <c r="CM2542"/>
      <c r="CN2542" s="284">
        <v>0</v>
      </c>
      <c r="CO2542" s="284">
        <v>4.6907309000000001</v>
      </c>
      <c r="CP2542" s="285">
        <v>0</v>
      </c>
      <c r="CQ2542" s="284">
        <v>2.4342422000000002E-3</v>
      </c>
      <c r="CR2542" s="284">
        <v>5.3660413999999999E-11</v>
      </c>
      <c r="CS2542" s="284">
        <v>6.2567079999999998E-9</v>
      </c>
      <c r="CT2542" s="284">
        <v>2.4253430999999999E-4</v>
      </c>
      <c r="CU2542" s="284">
        <v>6.5737366000000004E-3</v>
      </c>
      <c r="CV2542" s="284">
        <v>0</v>
      </c>
      <c r="CW2542" s="284">
        <v>0</v>
      </c>
      <c r="CX2542"/>
      <c r="CY2542"/>
      <c r="CZ2542"/>
      <c r="DA2542"/>
    </row>
    <row r="2543" spans="1:105" ht="14.4">
      <c r="A2543" t="s">
        <v>1282</v>
      </c>
      <c r="B2543" s="150" t="s">
        <v>1274</v>
      </c>
      <c r="C2543" s="151" t="str">
        <f t="shared" si="639"/>
        <v>P.030.23.100</v>
      </c>
      <c r="D2543" t="s">
        <v>1430</v>
      </c>
      <c r="E2543" s="150" t="s">
        <v>352</v>
      </c>
      <c r="F2543" s="153" t="str">
        <f t="shared" si="640"/>
        <v>Metalloid oxides (n=1, std=-)</v>
      </c>
      <c r="G2543" s="154">
        <f t="shared" si="638"/>
        <v>3.455141933333334</v>
      </c>
      <c r="H2543"/>
      <c r="I2543"/>
      <c r="J2543" s="227">
        <f t="shared" si="626"/>
        <v>0.58252055084900001</v>
      </c>
      <c r="K2543"/>
      <c r="L2543" s="280">
        <f t="shared" si="627"/>
        <v>2.4882841249999999E-2</v>
      </c>
      <c r="M2543" s="280">
        <f t="shared" si="628"/>
        <v>3.3218798899E-2</v>
      </c>
      <c r="N2543" s="281">
        <f t="shared" si="629"/>
        <v>6.1476206999999993E-3</v>
      </c>
      <c r="O2543" s="280">
        <v>0.51827129000000005</v>
      </c>
      <c r="P2543" s="219">
        <v>1.1922039000000001E-2</v>
      </c>
      <c r="Q2543" s="219">
        <v>1.9519201E-2</v>
      </c>
      <c r="R2543" s="219">
        <v>2.1727624000000001E-2</v>
      </c>
      <c r="S2543" s="219">
        <v>2.5807631999999999E-3</v>
      </c>
      <c r="T2543" s="219">
        <v>3.0715662999999997E-4</v>
      </c>
      <c r="U2543" s="219">
        <v>2.6729742E-4</v>
      </c>
      <c r="V2543" s="219">
        <v>1.7641811999999999E-3</v>
      </c>
      <c r="W2543" s="219">
        <v>1.7296092999999999E-3</v>
      </c>
      <c r="X2543" s="219">
        <v>0</v>
      </c>
      <c r="Y2543" s="219">
        <v>4.4180113999999996E-3</v>
      </c>
      <c r="Z2543" s="286">
        <v>1.3377699E-5</v>
      </c>
      <c r="AA2543" s="219">
        <v>0</v>
      </c>
      <c r="AB2543" s="219">
        <v>0</v>
      </c>
      <c r="AC2543"/>
      <c r="AD2543" s="227">
        <f t="shared" si="633"/>
        <v>0.51827129000000005</v>
      </c>
      <c r="AE2543" s="227">
        <f t="shared" si="634"/>
        <v>5.8088262450000004E-2</v>
      </c>
      <c r="AF2543" s="227">
        <f t="shared" si="635"/>
        <v>3.3205421200000002E-2</v>
      </c>
      <c r="AG2543" s="227">
        <f t="shared" si="636"/>
        <v>3.3218798899E-2</v>
      </c>
      <c r="AH2543" s="227">
        <f t="shared" si="637"/>
        <v>6.1476206999999993E-3</v>
      </c>
      <c r="AI2543"/>
      <c r="AJ2543">
        <v>51.276116000000002</v>
      </c>
      <c r="AK2543" s="155">
        <v>50.486775999999999</v>
      </c>
      <c r="AL2543" s="155">
        <v>0.54882129000000002</v>
      </c>
      <c r="AM2543" s="155">
        <v>0</v>
      </c>
      <c r="AN2543" s="155">
        <v>0</v>
      </c>
      <c r="AO2543" s="155">
        <v>0.1344409</v>
      </c>
      <c r="AP2543" s="155">
        <v>0.10607735</v>
      </c>
      <c r="AQ2543"/>
      <c r="AR2543" s="156">
        <v>6.4102330999999999E-2</v>
      </c>
      <c r="AS2543" s="156">
        <v>5.7784699000000002E-2</v>
      </c>
      <c r="AT2543" s="156">
        <v>2.7201731999999998E-3</v>
      </c>
      <c r="AU2543" s="156">
        <v>3.5974587999999998E-3</v>
      </c>
      <c r="AV2543" s="282">
        <f t="shared" si="630"/>
        <v>3.4643104713089997E-6</v>
      </c>
      <c r="AW2543" s="282">
        <f t="shared" si="631"/>
        <v>1.0059812043384798E-8</v>
      </c>
      <c r="AX2543" s="283">
        <f t="shared" si="632"/>
        <v>0.50384576695700001</v>
      </c>
      <c r="AY2543" s="157">
        <v>3.2063717000000002E-6</v>
      </c>
      <c r="AZ2543" s="157">
        <v>9.6743975000000005E-9</v>
      </c>
      <c r="BA2543" s="157">
        <v>2.6431836000000002E-13</v>
      </c>
      <c r="BB2543" s="157">
        <v>0</v>
      </c>
      <c r="BC2543" s="157">
        <v>0</v>
      </c>
      <c r="BD2543" s="157">
        <v>5.8224350999999997E-10</v>
      </c>
      <c r="BE2543" s="157">
        <v>2.5699691E-7</v>
      </c>
      <c r="BF2543" s="157">
        <v>1.3277992000000001E-10</v>
      </c>
      <c r="BG2543" s="157">
        <v>2.5220500000000001E-10</v>
      </c>
      <c r="BH2543" s="157">
        <v>0</v>
      </c>
      <c r="BI2543" s="157">
        <v>0</v>
      </c>
      <c r="BJ2543" s="157">
        <v>1.5234529999999999E-13</v>
      </c>
      <c r="BK2543" s="157">
        <v>1.0619156E-14</v>
      </c>
      <c r="BL2543" s="157">
        <v>2.3405687999999999E-15</v>
      </c>
      <c r="BM2543" s="157">
        <v>4.2357789E-11</v>
      </c>
      <c r="BN2543" s="157">
        <v>3.1726000999999999E-10</v>
      </c>
      <c r="BO2543" s="157">
        <v>0</v>
      </c>
      <c r="BP2543" s="157">
        <v>9.5346957000000003E-5</v>
      </c>
      <c r="BQ2543" s="157">
        <v>0.50375042000000003</v>
      </c>
      <c r="BR2543" s="157">
        <v>0</v>
      </c>
      <c r="BS2543" s="157">
        <v>0</v>
      </c>
      <c r="BT2543" s="157">
        <v>0</v>
      </c>
      <c r="BU2543"/>
      <c r="BV2543" s="155">
        <v>1.6920856E-4</v>
      </c>
      <c r="BW2543" s="155">
        <v>1.7387773999999999E-6</v>
      </c>
      <c r="BX2543" s="155">
        <v>9.6338525000000001E-5</v>
      </c>
      <c r="BY2543" s="155">
        <v>2.1705913999999999E-7</v>
      </c>
      <c r="BZ2543" s="155">
        <v>3.7422807E-6</v>
      </c>
      <c r="CA2543" s="155">
        <v>0</v>
      </c>
      <c r="CB2543" s="155">
        <v>0</v>
      </c>
      <c r="CC2543" s="155">
        <v>0</v>
      </c>
      <c r="CD2543" s="155">
        <v>4.2704336E-7</v>
      </c>
      <c r="CE2543" s="155">
        <v>2.6904231999999998E-7</v>
      </c>
      <c r="CF2543" s="155">
        <v>0</v>
      </c>
      <c r="CG2543" s="155">
        <v>0</v>
      </c>
      <c r="CH2543" s="155">
        <v>0</v>
      </c>
      <c r="CI2543" s="155">
        <v>4.2662227999999996E-6</v>
      </c>
      <c r="CJ2543" s="155">
        <v>6.2209569000000003E-5</v>
      </c>
      <c r="CK2543" s="155">
        <v>4.2094806000000002E-11</v>
      </c>
      <c r="CL2543" s="155">
        <v>0</v>
      </c>
      <c r="CM2543"/>
      <c r="CN2543" s="284">
        <v>0</v>
      </c>
      <c r="CO2543" s="284">
        <v>3.4551419000000001</v>
      </c>
      <c r="CP2543" s="285">
        <v>0</v>
      </c>
      <c r="CQ2543" s="284">
        <v>1.1896462E-3</v>
      </c>
      <c r="CR2543" s="284">
        <v>7.2771859000000005E-11</v>
      </c>
      <c r="CS2543" s="284">
        <v>8.4850680999999997E-9</v>
      </c>
      <c r="CT2543" s="284">
        <v>1.3705877E-4</v>
      </c>
      <c r="CU2543" s="284">
        <v>8.9150081999999995E-3</v>
      </c>
      <c r="CV2543" s="284">
        <v>0</v>
      </c>
      <c r="CW2543" s="284">
        <v>0</v>
      </c>
      <c r="CX2543"/>
      <c r="CY2543"/>
      <c r="CZ2543"/>
      <c r="DA2543"/>
    </row>
    <row r="2544" spans="1:105" ht="14.4">
      <c r="A2544" t="s">
        <v>3702</v>
      </c>
      <c r="B2544" s="150" t="s">
        <v>1274</v>
      </c>
      <c r="C2544" s="151" t="str">
        <f t="shared" si="639"/>
        <v>P.030.23.200</v>
      </c>
      <c r="D2544" t="s">
        <v>1430</v>
      </c>
      <c r="E2544" s="150" t="s">
        <v>352</v>
      </c>
      <c r="F2544" s="153" t="str">
        <f t="shared" si="640"/>
        <v>Miscellaneous metallic oxoanionic compounds (n=3, std=3.28)</v>
      </c>
      <c r="G2544" s="154">
        <f t="shared" si="638"/>
        <v>7.9008220000000007</v>
      </c>
      <c r="H2544"/>
      <c r="I2544"/>
      <c r="J2544" s="227">
        <f t="shared" si="626"/>
        <v>8.2345189172000008</v>
      </c>
      <c r="K2544"/>
      <c r="L2544" s="280">
        <f t="shared" si="627"/>
        <v>1.0342189900000001</v>
      </c>
      <c r="M2544" s="280">
        <f t="shared" si="628"/>
        <v>1.1536378331000001</v>
      </c>
      <c r="N2544" s="281">
        <f t="shared" si="629"/>
        <v>4.8615387941000003</v>
      </c>
      <c r="O2544" s="280">
        <v>1.1851233000000001</v>
      </c>
      <c r="P2544" s="219">
        <v>0.94097492999999999</v>
      </c>
      <c r="Q2544" s="219">
        <v>0.10333259</v>
      </c>
      <c r="R2544" s="219">
        <v>0.17088887</v>
      </c>
      <c r="S2544" s="219">
        <v>0.11613038000000001</v>
      </c>
      <c r="T2544" s="286">
        <v>0.13480616000000001</v>
      </c>
      <c r="U2544" s="219">
        <v>0.61239357999999999</v>
      </c>
      <c r="V2544" s="286">
        <v>0.10032086</v>
      </c>
      <c r="W2544" s="286">
        <v>4.7408313</v>
      </c>
      <c r="X2544" s="219">
        <v>0</v>
      </c>
      <c r="Y2544" s="219">
        <v>0.11788764</v>
      </c>
      <c r="Z2544" s="286">
        <v>9.0094531000000002E-3</v>
      </c>
      <c r="AA2544" s="219">
        <v>2.8198541000000001E-3</v>
      </c>
      <c r="AB2544" s="219">
        <v>0</v>
      </c>
      <c r="AC2544"/>
      <c r="AD2544" s="227">
        <f t="shared" si="633"/>
        <v>1.1851233000000001</v>
      </c>
      <c r="AE2544" s="227">
        <f t="shared" si="634"/>
        <v>2.1788473700000002</v>
      </c>
      <c r="AF2544" s="227">
        <f t="shared" si="635"/>
        <v>1.1474482341000001</v>
      </c>
      <c r="AG2544" s="227">
        <f t="shared" si="636"/>
        <v>1.1536378331000001</v>
      </c>
      <c r="AH2544" s="227">
        <f t="shared" si="637"/>
        <v>4.8587189400000002</v>
      </c>
      <c r="AI2544"/>
      <c r="AJ2544">
        <v>19.731840999999999</v>
      </c>
      <c r="AK2544" s="155">
        <v>11.048355000000001</v>
      </c>
      <c r="AL2544" s="155">
        <v>5.2944804999999997</v>
      </c>
      <c r="AM2544" s="155">
        <v>0</v>
      </c>
      <c r="AN2544" s="155">
        <v>0.81424748000000002</v>
      </c>
      <c r="AO2544" s="155">
        <v>1.7239703</v>
      </c>
      <c r="AP2544" s="155">
        <v>0.85078783999999996</v>
      </c>
      <c r="AQ2544"/>
      <c r="AR2544" s="156">
        <v>0.43646538000000001</v>
      </c>
      <c r="AS2544" s="156">
        <v>0.42311062999999999</v>
      </c>
      <c r="AT2544" s="156">
        <v>1.1710369999999999E-2</v>
      </c>
      <c r="AU2544" s="156">
        <v>1.6443825E-3</v>
      </c>
      <c r="AV2544" s="282">
        <f t="shared" si="630"/>
        <v>2.536634489167E-5</v>
      </c>
      <c r="AW2544" s="282">
        <f t="shared" si="631"/>
        <v>4.3307580128689998E-8</v>
      </c>
      <c r="AX2544" s="283">
        <f t="shared" si="632"/>
        <v>0.23030567999999998</v>
      </c>
      <c r="AY2544" s="157">
        <v>7.3609309E-6</v>
      </c>
      <c r="AZ2544" s="157">
        <v>2.2210764E-8</v>
      </c>
      <c r="BA2544" s="157">
        <v>6.0678347999999999E-13</v>
      </c>
      <c r="BB2544" s="157">
        <v>1.5378667E-10</v>
      </c>
      <c r="BC2544" s="157">
        <v>0</v>
      </c>
      <c r="BD2544" s="157">
        <v>8.1768699999999993E-9</v>
      </c>
      <c r="BE2544" s="157">
        <v>1.7835472999999998E-5</v>
      </c>
      <c r="BF2544" s="157">
        <v>1.4851906999999999E-9</v>
      </c>
      <c r="BG2544" s="157">
        <v>1.9260754000000001E-8</v>
      </c>
      <c r="BH2544" s="157">
        <v>0</v>
      </c>
      <c r="BI2544" s="157">
        <v>0</v>
      </c>
      <c r="BJ2544" s="157">
        <v>3.4886904000000002E-10</v>
      </c>
      <c r="BK2544" s="157">
        <v>6.2795053999999999E-13</v>
      </c>
      <c r="BL2544" s="157">
        <v>7.6765467E-13</v>
      </c>
      <c r="BM2544" s="157">
        <v>2.1149015000000001E-8</v>
      </c>
      <c r="BN2544" s="157">
        <v>1.4046132E-7</v>
      </c>
      <c r="BO2544" s="157">
        <v>0</v>
      </c>
      <c r="BP2544" s="157">
        <v>0.18246937999999999</v>
      </c>
      <c r="BQ2544" s="157">
        <v>4.7836299999999998E-2</v>
      </c>
      <c r="BR2544" s="157">
        <v>0</v>
      </c>
      <c r="BS2544" s="157">
        <v>0</v>
      </c>
      <c r="BT2544" s="157">
        <v>0</v>
      </c>
      <c r="BU2544"/>
      <c r="BV2544" s="155">
        <v>1.5695751E-3</v>
      </c>
      <c r="BW2544" s="155">
        <v>1.3492113999999999E-4</v>
      </c>
      <c r="BX2544" s="155">
        <v>2.2029589000000001E-4</v>
      </c>
      <c r="BY2544" s="155">
        <v>1.2005785E-5</v>
      </c>
      <c r="BZ2544" s="155">
        <v>2.1361578000000001E-4</v>
      </c>
      <c r="CA2544" s="155">
        <v>3.0373503000000001E-6</v>
      </c>
      <c r="CB2544" s="155">
        <v>0</v>
      </c>
      <c r="CC2544" s="155">
        <v>8.1762728999999995E-6</v>
      </c>
      <c r="CD2544" s="155">
        <v>2.1053263000000001E-4</v>
      </c>
      <c r="CE2544" s="155">
        <v>4.0726233000000001E-4</v>
      </c>
      <c r="CF2544" s="155">
        <v>0</v>
      </c>
      <c r="CG2544" s="155">
        <v>0</v>
      </c>
      <c r="CH2544" s="155">
        <v>0</v>
      </c>
      <c r="CI2544" s="155">
        <v>4.0867261000000001E-5</v>
      </c>
      <c r="CJ2544" s="155">
        <v>1.9893168E-5</v>
      </c>
      <c r="CK2544" s="155">
        <v>2.9896752000000001E-4</v>
      </c>
      <c r="CL2544" s="155">
        <v>0</v>
      </c>
      <c r="CM2544"/>
      <c r="CN2544" s="284">
        <v>0</v>
      </c>
      <c r="CO2544" s="284">
        <v>7.8778005000000002</v>
      </c>
      <c r="CP2544" s="285">
        <v>0.12005799</v>
      </c>
      <c r="CQ2544" s="284">
        <v>9.2384247000000003E-2</v>
      </c>
      <c r="CR2544" s="284">
        <v>1.5820206999999999E-7</v>
      </c>
      <c r="CS2544" s="284">
        <v>1.8574795999999999E-5</v>
      </c>
      <c r="CT2544" s="284">
        <v>7.8948062999999995E-3</v>
      </c>
      <c r="CU2544" s="284">
        <v>0.77462297000000002</v>
      </c>
      <c r="CV2544" s="284">
        <v>0</v>
      </c>
      <c r="CW2544" s="284">
        <v>1.8108115E-3</v>
      </c>
      <c r="CX2544"/>
      <c r="CY2544"/>
      <c r="CZ2544"/>
      <c r="DA2544"/>
    </row>
    <row r="2545" spans="1:105" ht="14.4">
      <c r="A2545" t="s">
        <v>3358</v>
      </c>
      <c r="B2545" s="150" t="s">
        <v>1274</v>
      </c>
      <c r="C2545" s="151" t="str">
        <f t="shared" si="639"/>
        <v>P.030.23.200</v>
      </c>
      <c r="D2545" t="s">
        <v>1430</v>
      </c>
      <c r="E2545" s="150" t="s">
        <v>352</v>
      </c>
      <c r="F2545" s="153" t="str">
        <f t="shared" si="640"/>
        <v>Miscellaneous mixed metal/non-metals (n=1, std=-)</v>
      </c>
      <c r="G2545" s="154">
        <f t="shared" si="638"/>
        <v>2.2603512666666665</v>
      </c>
      <c r="H2545"/>
      <c r="I2545"/>
      <c r="J2545" s="227">
        <f t="shared" si="626"/>
        <v>1.053641601934</v>
      </c>
      <c r="K2545"/>
      <c r="L2545" s="280">
        <f t="shared" si="627"/>
        <v>9.3500231400000008E-2</v>
      </c>
      <c r="M2545" s="280">
        <f t="shared" si="628"/>
        <v>0.27670033753399997</v>
      </c>
      <c r="N2545" s="281">
        <f t="shared" si="629"/>
        <v>0.34438834299999999</v>
      </c>
      <c r="O2545" s="280">
        <v>0.33905268999999999</v>
      </c>
      <c r="P2545" s="219">
        <v>0.1762688</v>
      </c>
      <c r="Q2545" s="219">
        <v>2.5387228000000001E-2</v>
      </c>
      <c r="R2545" s="219">
        <v>-1.0630881E-2</v>
      </c>
      <c r="S2545" s="219">
        <v>1.3174933999999999E-2</v>
      </c>
      <c r="T2545" s="219">
        <v>8.5431901000000005E-2</v>
      </c>
      <c r="U2545" s="219">
        <v>5.5242774000000003E-3</v>
      </c>
      <c r="V2545" s="219">
        <v>7.5046725999999994E-2</v>
      </c>
      <c r="W2545" s="286">
        <v>0.29771458000000001</v>
      </c>
      <c r="X2545" s="286">
        <v>0</v>
      </c>
      <c r="Y2545" s="219">
        <v>3.5560873E-2</v>
      </c>
      <c r="Z2545" s="286">
        <v>-2.416466E-6</v>
      </c>
      <c r="AA2545" s="219">
        <v>1.111289E-2</v>
      </c>
      <c r="AB2545" s="286">
        <v>0</v>
      </c>
      <c r="AC2545"/>
      <c r="AD2545" s="227">
        <f t="shared" si="633"/>
        <v>0.33905268999999999</v>
      </c>
      <c r="AE2545" s="227">
        <f t="shared" si="634"/>
        <v>0.37020298540000002</v>
      </c>
      <c r="AF2545" s="227">
        <f t="shared" si="635"/>
        <v>0.28781564399999998</v>
      </c>
      <c r="AG2545" s="227">
        <f t="shared" si="636"/>
        <v>0.27670033753400003</v>
      </c>
      <c r="AH2545" s="227">
        <f t="shared" si="637"/>
        <v>0.333275453</v>
      </c>
      <c r="AI2545"/>
      <c r="AJ2545">
        <v>-7.0871295999999999</v>
      </c>
      <c r="AK2545" s="155">
        <v>-11.467064000000001</v>
      </c>
      <c r="AL2545" s="155">
        <v>4.4174996999999996</v>
      </c>
      <c r="AM2545" s="155">
        <v>0</v>
      </c>
      <c r="AN2545" s="155">
        <v>0</v>
      </c>
      <c r="AO2545" s="155">
        <v>-2.0053626000000001E-2</v>
      </c>
      <c r="AP2545" s="155">
        <v>-1.7511235999999999E-2</v>
      </c>
      <c r="AQ2545"/>
      <c r="AR2545" s="156">
        <v>0.81641083000000003</v>
      </c>
      <c r="AS2545" s="156">
        <v>0.81412788000000003</v>
      </c>
      <c r="AT2545" s="156">
        <v>3.0240625999999999E-3</v>
      </c>
      <c r="AU2545" s="156">
        <v>-7.4111428000000004E-4</v>
      </c>
      <c r="AV2545" s="282">
        <f t="shared" si="630"/>
        <v>4.8808626475579994E-5</v>
      </c>
      <c r="AW2545" s="282">
        <f t="shared" si="631"/>
        <v>1.118366357887E-8</v>
      </c>
      <c r="AX2545" s="283">
        <f t="shared" si="632"/>
        <v>-0.10379751300000001</v>
      </c>
      <c r="AY2545" s="157">
        <v>2.0976060000000002E-6</v>
      </c>
      <c r="AZ2545" s="157">
        <v>6.3289834999999997E-9</v>
      </c>
      <c r="BA2545" s="157">
        <v>1.7291687E-13</v>
      </c>
      <c r="BB2545" s="157">
        <v>0</v>
      </c>
      <c r="BC2545" s="157">
        <v>0</v>
      </c>
      <c r="BD2545" s="157">
        <v>-2.9704441999999998E-10</v>
      </c>
      <c r="BE2545" s="157">
        <v>3.1650923E-6</v>
      </c>
      <c r="BF2545" s="157">
        <v>-6.7773742999999998E-11</v>
      </c>
      <c r="BG2545" s="157">
        <v>3.7288815000000001E-9</v>
      </c>
      <c r="BH2545" s="157">
        <v>1.0185307E-9</v>
      </c>
      <c r="BI2545" s="157">
        <v>0</v>
      </c>
      <c r="BJ2545" s="157">
        <v>4.3925071000000002E-11</v>
      </c>
      <c r="BK2545" s="157">
        <v>1.0654438E-10</v>
      </c>
      <c r="BL2545" s="157">
        <v>2.4399254E-11</v>
      </c>
      <c r="BM2545" s="157">
        <v>4.3339369999999998E-5</v>
      </c>
      <c r="BN2545" s="157">
        <v>2.0685522000000001E-7</v>
      </c>
      <c r="BO2545" s="157">
        <v>0</v>
      </c>
      <c r="BP2545" s="157">
        <v>1.0873127E-2</v>
      </c>
      <c r="BQ2545" s="157">
        <v>-0.11467064</v>
      </c>
      <c r="BR2545" s="157">
        <v>0</v>
      </c>
      <c r="BS2545" s="157">
        <v>0</v>
      </c>
      <c r="BT2545" s="157">
        <v>0</v>
      </c>
      <c r="BU2545"/>
      <c r="BV2545" s="155">
        <v>2.5455760000000002E-4</v>
      </c>
      <c r="BW2545" s="155">
        <v>2.5708036E-5</v>
      </c>
      <c r="BX2545" s="155">
        <v>6.3024589999999999E-5</v>
      </c>
      <c r="BY2545" s="155">
        <v>8.7872060999999992E-6</v>
      </c>
      <c r="BZ2545" s="155">
        <v>1.9115629E-5</v>
      </c>
      <c r="CA2545" s="155">
        <v>0</v>
      </c>
      <c r="CB2545" s="155">
        <v>2.6501956000000001E-5</v>
      </c>
      <c r="CC2545" s="155">
        <v>0</v>
      </c>
      <c r="CD2545" s="155">
        <v>1.1474200999999999E-4</v>
      </c>
      <c r="CE2545" s="155">
        <v>3.6391774999999999E-6</v>
      </c>
      <c r="CF2545" s="155">
        <v>0</v>
      </c>
      <c r="CG2545" s="155">
        <v>0</v>
      </c>
      <c r="CH2545" s="155">
        <v>0</v>
      </c>
      <c r="CI2545" s="155">
        <v>-3.6336076E-7</v>
      </c>
      <c r="CJ2545" s="155">
        <v>-8.3239525000000003E-6</v>
      </c>
      <c r="CK2545" s="155">
        <v>1.726303E-6</v>
      </c>
      <c r="CL2545" s="155">
        <v>0</v>
      </c>
      <c r="CM2545"/>
      <c r="CN2545" s="284">
        <v>0</v>
      </c>
      <c r="CO2545" s="284">
        <v>2.2603512000000001</v>
      </c>
      <c r="CP2545" s="285">
        <v>-2.0703466E-3</v>
      </c>
      <c r="CQ2545" s="284">
        <v>1.7589064000000001E-2</v>
      </c>
      <c r="CR2545" s="284">
        <v>1.8595542999999999E-5</v>
      </c>
      <c r="CS2545" s="284">
        <v>3.7202786999999998E-7</v>
      </c>
      <c r="CT2545" s="284">
        <v>1.0174668999999999E-3</v>
      </c>
      <c r="CU2545" s="284">
        <v>184.22602000000001</v>
      </c>
      <c r="CV2545" s="284">
        <v>6.7645189000000003E-4</v>
      </c>
      <c r="CW2545" s="284">
        <v>0</v>
      </c>
      <c r="CX2545"/>
      <c r="CY2545"/>
      <c r="CZ2545"/>
      <c r="DA2545"/>
    </row>
    <row r="2546" spans="1:105" ht="14.4">
      <c r="A2546" t="s">
        <v>1283</v>
      </c>
      <c r="B2546" s="150" t="s">
        <v>1274</v>
      </c>
      <c r="C2546" s="151" t="str">
        <f t="shared" si="639"/>
        <v>P.030.24.100</v>
      </c>
      <c r="D2546" t="s">
        <v>1430</v>
      </c>
      <c r="E2546" s="150" t="s">
        <v>352</v>
      </c>
      <c r="F2546" s="153" t="str">
        <f t="shared" si="640"/>
        <v>N-alkylpyrrolidines (n=1, std=-)</v>
      </c>
      <c r="G2546" s="154">
        <f t="shared" si="638"/>
        <v>5.7324447333333337</v>
      </c>
      <c r="H2546"/>
      <c r="I2546"/>
      <c r="J2546" s="227">
        <f t="shared" si="626"/>
        <v>1.0750847902569218</v>
      </c>
      <c r="K2546"/>
      <c r="L2546" s="280">
        <f t="shared" si="627"/>
        <v>5.2372522140000009E-2</v>
      </c>
      <c r="M2546" s="280">
        <f t="shared" si="628"/>
        <v>0.11575721220099999</v>
      </c>
      <c r="N2546" s="281">
        <f t="shared" si="629"/>
        <v>4.7088345915921814E-2</v>
      </c>
      <c r="O2546" s="280">
        <v>0.85986671000000003</v>
      </c>
      <c r="P2546" s="219">
        <v>4.5677206999999997E-2</v>
      </c>
      <c r="Q2546" s="219">
        <v>5.2017499000000002E-2</v>
      </c>
      <c r="R2546" s="219">
        <v>4.3996759000000003E-2</v>
      </c>
      <c r="S2546" s="219">
        <v>6.2927761000000004E-3</v>
      </c>
      <c r="T2546" s="219">
        <v>1.1921343E-3</v>
      </c>
      <c r="U2546" s="219">
        <v>8.9085274E-4</v>
      </c>
      <c r="V2546" s="219">
        <v>1.7373237999999999E-2</v>
      </c>
      <c r="W2546" s="219">
        <v>5.2406663000000003E-3</v>
      </c>
      <c r="X2546" s="286">
        <v>6.16516E-4</v>
      </c>
      <c r="Y2546" s="219">
        <v>4.1817633E-2</v>
      </c>
      <c r="Z2546" s="286">
        <v>7.2752200999999994E-5</v>
      </c>
      <c r="AA2546" s="286">
        <v>3.0046607E-5</v>
      </c>
      <c r="AB2546" s="286">
        <v>8.9218169000000003E-12</v>
      </c>
      <c r="AC2546"/>
      <c r="AD2546" s="227">
        <f t="shared" si="633"/>
        <v>0.85986671000000003</v>
      </c>
      <c r="AE2546" s="227">
        <f t="shared" si="634"/>
        <v>0.16744046614000002</v>
      </c>
      <c r="AF2546" s="227">
        <f t="shared" si="635"/>
        <v>0.11509799060699999</v>
      </c>
      <c r="AG2546" s="227">
        <f t="shared" si="636"/>
        <v>0.11575721220099999</v>
      </c>
      <c r="AH2546" s="227">
        <f t="shared" si="637"/>
        <v>4.7058299308921817E-2</v>
      </c>
      <c r="AI2546"/>
      <c r="AJ2546">
        <v>127.67108</v>
      </c>
      <c r="AK2546" s="155">
        <v>119.60239</v>
      </c>
      <c r="AL2546" s="155">
        <v>4.4738147000000001</v>
      </c>
      <c r="AM2546" s="155">
        <v>0</v>
      </c>
      <c r="AN2546" s="155">
        <v>0.99298160999999996</v>
      </c>
      <c r="AO2546" s="155">
        <v>1.711411</v>
      </c>
      <c r="AP2546" s="155">
        <v>0.89048934000000002</v>
      </c>
      <c r="AQ2546"/>
      <c r="AR2546" s="156">
        <v>0.11818463999999999</v>
      </c>
      <c r="AS2546" s="156">
        <v>0.10527989</v>
      </c>
      <c r="AT2546" s="156">
        <v>4.767355E-3</v>
      </c>
      <c r="AU2546" s="156">
        <v>8.1373934999999994E-3</v>
      </c>
      <c r="AV2546" s="282">
        <f t="shared" si="630"/>
        <v>6.3117440237713999E-6</v>
      </c>
      <c r="AW2546" s="282">
        <f t="shared" si="631"/>
        <v>1.7630750649146173E-8</v>
      </c>
      <c r="AX2546" s="283">
        <f t="shared" si="632"/>
        <v>1.1396909581300001</v>
      </c>
      <c r="AY2546" s="157">
        <v>5.3200278999999999E-6</v>
      </c>
      <c r="AZ2546" s="157">
        <v>1.6051819999999999E-8</v>
      </c>
      <c r="BA2546" s="157">
        <v>4.3855814000000001E-13</v>
      </c>
      <c r="BB2546" s="157">
        <v>1.5901014000000001E-12</v>
      </c>
      <c r="BC2546" s="157">
        <v>0</v>
      </c>
      <c r="BD2546" s="157">
        <v>1.2941979000000001E-9</v>
      </c>
      <c r="BE2546" s="157">
        <v>9.7834625000000008E-7</v>
      </c>
      <c r="BF2546" s="157">
        <v>2.8494448999999999E-10</v>
      </c>
      <c r="BG2546" s="157">
        <v>1.1270397E-9</v>
      </c>
      <c r="BH2546" s="157">
        <v>1.2929678000000001E-10</v>
      </c>
      <c r="BI2546" s="157">
        <v>3.4950942000000002E-13</v>
      </c>
      <c r="BJ2546" s="157">
        <v>3.2762927000000002E-11</v>
      </c>
      <c r="BK2546" s="157">
        <v>5.7829396E-13</v>
      </c>
      <c r="BL2546" s="157">
        <v>1.5364129E-13</v>
      </c>
      <c r="BM2546" s="157">
        <v>1.0595838000000001E-8</v>
      </c>
      <c r="BN2546" s="157">
        <v>9.2462930999999997E-10</v>
      </c>
      <c r="BO2546" s="157">
        <v>1.2052929E-20</v>
      </c>
      <c r="BP2546" s="157">
        <v>3.3195813E-4</v>
      </c>
      <c r="BQ2546" s="157">
        <v>1.139359</v>
      </c>
      <c r="BR2546" s="157">
        <v>5.5361845999999996E-10</v>
      </c>
      <c r="BS2546" s="157">
        <v>3.3665986999999999E-12</v>
      </c>
      <c r="BT2546" s="157">
        <v>1.5062411999999999E-16</v>
      </c>
      <c r="BU2546"/>
      <c r="BV2546" s="155">
        <v>3.4663437E-4</v>
      </c>
      <c r="BW2546" s="155">
        <v>7.9912815000000003E-6</v>
      </c>
      <c r="BX2546" s="155">
        <v>1.5983577E-4</v>
      </c>
      <c r="BY2546" s="155">
        <v>2.0702916999999999E-6</v>
      </c>
      <c r="BZ2546" s="155">
        <v>1.1824745E-5</v>
      </c>
      <c r="CA2546" s="155">
        <v>1.1775498E-6</v>
      </c>
      <c r="CB2546" s="155">
        <v>4.3523839999999999E-10</v>
      </c>
      <c r="CC2546" s="155">
        <v>1.1430166E-6</v>
      </c>
      <c r="CD2546" s="155">
        <v>1.6394766E-6</v>
      </c>
      <c r="CE2546" s="155">
        <v>7.6311234999999996E-7</v>
      </c>
      <c r="CF2546" s="155">
        <v>0</v>
      </c>
      <c r="CG2546" s="155">
        <v>2.6653515000000001E-17</v>
      </c>
      <c r="CH2546" s="155">
        <v>2.1823794E-13</v>
      </c>
      <c r="CI2546" s="155">
        <v>8.8425668000000005E-6</v>
      </c>
      <c r="CJ2546" s="155">
        <v>1.5092670000000001E-4</v>
      </c>
      <c r="CK2546" s="155">
        <v>3.3995281999999998E-7</v>
      </c>
      <c r="CL2546" s="155">
        <v>7.9475961999999998E-8</v>
      </c>
      <c r="CM2546"/>
      <c r="CN2546" s="284">
        <v>1.8471957000000001E-13</v>
      </c>
      <c r="CO2546" s="284">
        <v>5.7321901999999998</v>
      </c>
      <c r="CP2546" s="285">
        <v>1.8084553999999999E-2</v>
      </c>
      <c r="CQ2546" s="284">
        <v>5.3307548999999999E-3</v>
      </c>
      <c r="CR2546" s="284">
        <v>9.6836049000000007E-10</v>
      </c>
      <c r="CS2546" s="284">
        <v>2.3556660000000001E-8</v>
      </c>
      <c r="CT2546" s="284">
        <v>4.3904063E-4</v>
      </c>
      <c r="CU2546" s="284">
        <v>1.0111532999999999</v>
      </c>
      <c r="CV2546" s="284">
        <v>8.6701437999999994E-5</v>
      </c>
      <c r="CW2546" s="284">
        <v>3.6193827000000002E-4</v>
      </c>
      <c r="CX2546"/>
      <c r="CY2546"/>
      <c r="CZ2546"/>
      <c r="DA2546"/>
    </row>
    <row r="2547" spans="1:105" ht="14.4">
      <c r="A2547" t="s">
        <v>3703</v>
      </c>
      <c r="B2547" s="150" t="s">
        <v>1274</v>
      </c>
      <c r="C2547" s="151" t="str">
        <f t="shared" si="639"/>
        <v>P.030.24.200</v>
      </c>
      <c r="D2547" t="s">
        <v>1430</v>
      </c>
      <c r="E2547" s="150" t="s">
        <v>352</v>
      </c>
      <c r="F2547" s="153" t="str">
        <f t="shared" si="640"/>
        <v>N-phenylureas (n=2, std=0.21)</v>
      </c>
      <c r="G2547" s="154">
        <f t="shared" si="638"/>
        <v>9.6465613333333327</v>
      </c>
      <c r="H2547"/>
      <c r="I2547"/>
      <c r="J2547" s="227">
        <f t="shared" si="626"/>
        <v>1.7939315441129999</v>
      </c>
      <c r="K2547"/>
      <c r="L2547" s="280">
        <f t="shared" si="627"/>
        <v>7.091202072000001E-2</v>
      </c>
      <c r="M2547" s="280">
        <f t="shared" si="628"/>
        <v>0.14552068879299998</v>
      </c>
      <c r="N2547" s="281">
        <f t="shared" si="629"/>
        <v>0.13051463459999998</v>
      </c>
      <c r="O2547" s="280">
        <v>1.4469841999999999</v>
      </c>
      <c r="P2547" s="219">
        <v>7.9415709000000001E-2</v>
      </c>
      <c r="Q2547" s="219">
        <v>6.1739585E-2</v>
      </c>
      <c r="R2547" s="219">
        <v>5.9734702000000001E-2</v>
      </c>
      <c r="S2547" s="219">
        <v>1.0069722E-2</v>
      </c>
      <c r="T2547" s="219">
        <v>5.1340963999999998E-4</v>
      </c>
      <c r="U2547" s="219">
        <v>5.9418708000000004E-4</v>
      </c>
      <c r="V2547" s="219">
        <v>4.3441827000000001E-3</v>
      </c>
      <c r="W2547" s="219">
        <v>3.4971545999999999E-3</v>
      </c>
      <c r="X2547" s="219">
        <v>0</v>
      </c>
      <c r="Y2547" s="219">
        <v>0.12701747999999999</v>
      </c>
      <c r="Z2547" s="286">
        <v>2.1212093000000001E-5</v>
      </c>
      <c r="AA2547" s="219">
        <v>0</v>
      </c>
      <c r="AB2547" s="219">
        <v>0</v>
      </c>
      <c r="AC2547"/>
      <c r="AD2547" s="227">
        <f t="shared" si="633"/>
        <v>1.4469841999999999</v>
      </c>
      <c r="AE2547" s="227">
        <f t="shared" si="634"/>
        <v>0.21641149741999999</v>
      </c>
      <c r="AF2547" s="227">
        <f t="shared" si="635"/>
        <v>0.14549947669999999</v>
      </c>
      <c r="AG2547" s="227">
        <f t="shared" si="636"/>
        <v>0.14552068879300001</v>
      </c>
      <c r="AH2547" s="227">
        <f t="shared" si="637"/>
        <v>0.13051463459999998</v>
      </c>
      <c r="AI2547"/>
      <c r="AJ2547">
        <v>157.22403</v>
      </c>
      <c r="AK2547" s="155">
        <v>126.07487</v>
      </c>
      <c r="AL2547" s="155">
        <v>17.500191000000001</v>
      </c>
      <c r="AM2547" s="155">
        <v>0</v>
      </c>
      <c r="AN2547" s="155">
        <v>3.1897603999999999</v>
      </c>
      <c r="AO2547" s="155">
        <v>6.9605221000000004</v>
      </c>
      <c r="AP2547" s="155">
        <v>3.4986902</v>
      </c>
      <c r="AQ2547"/>
      <c r="AR2547" s="156">
        <v>0.19116077000000001</v>
      </c>
      <c r="AS2547" s="156">
        <v>0.17605188999999999</v>
      </c>
      <c r="AT2547" s="156">
        <v>7.8568848999999996E-3</v>
      </c>
      <c r="AU2547" s="156">
        <v>7.2519884000000001E-3</v>
      </c>
      <c r="AV2547" s="282">
        <f t="shared" si="630"/>
        <v>1.0554669771361E-5</v>
      </c>
      <c r="AW2547" s="282">
        <f t="shared" si="631"/>
        <v>2.9056526627798001E-8</v>
      </c>
      <c r="AX2547" s="283">
        <f t="shared" si="632"/>
        <v>1.0156846314700001</v>
      </c>
      <c r="AY2547" s="157">
        <v>8.9520090999999996E-6</v>
      </c>
      <c r="AZ2547" s="157">
        <v>2.7010372000000001E-8</v>
      </c>
      <c r="BA2547" s="157">
        <v>7.3796196000000002E-13</v>
      </c>
      <c r="BB2547" s="157">
        <v>0</v>
      </c>
      <c r="BC2547" s="157">
        <v>0</v>
      </c>
      <c r="BD2547" s="157">
        <v>1.6007338999999999E-9</v>
      </c>
      <c r="BE2547" s="157">
        <v>1.6002165000000001E-6</v>
      </c>
      <c r="BF2547" s="157">
        <v>3.6504539999999998E-10</v>
      </c>
      <c r="BG2547" s="157">
        <v>1.6800010000000001E-9</v>
      </c>
      <c r="BH2547" s="157">
        <v>0</v>
      </c>
      <c r="BI2547" s="157">
        <v>0</v>
      </c>
      <c r="BJ2547" s="157">
        <v>3.3861536E-13</v>
      </c>
      <c r="BK2547" s="157">
        <v>2.6128836E-14</v>
      </c>
      <c r="BL2547" s="157">
        <v>5.521642E-15</v>
      </c>
      <c r="BM2547" s="157">
        <v>7.5329020999999997E-11</v>
      </c>
      <c r="BN2547" s="157">
        <v>7.6810844000000003E-10</v>
      </c>
      <c r="BO2547" s="157">
        <v>0</v>
      </c>
      <c r="BP2547" s="157">
        <v>3.5243147000000002E-4</v>
      </c>
      <c r="BQ2547" s="157">
        <v>1.0153322</v>
      </c>
      <c r="BR2547" s="157">
        <v>0</v>
      </c>
      <c r="BS2547" s="157">
        <v>0</v>
      </c>
      <c r="BT2547" s="157">
        <v>0</v>
      </c>
      <c r="BU2547"/>
      <c r="BV2547" s="155">
        <v>4.8787308E-4</v>
      </c>
      <c r="BW2547" s="155">
        <v>1.1582435E-5</v>
      </c>
      <c r="BX2547" s="155">
        <v>2.6897173000000002E-4</v>
      </c>
      <c r="BY2547" s="155">
        <v>5.3743911999999996E-7</v>
      </c>
      <c r="BZ2547" s="155">
        <v>1.8554058000000001E-5</v>
      </c>
      <c r="CA2547" s="155">
        <v>0</v>
      </c>
      <c r="CB2547" s="155">
        <v>0</v>
      </c>
      <c r="CC2547" s="155">
        <v>0</v>
      </c>
      <c r="CD2547" s="155">
        <v>7.2246166000000001E-7</v>
      </c>
      <c r="CE2547" s="155">
        <v>6.2919045000000003E-7</v>
      </c>
      <c r="CF2547" s="155">
        <v>0</v>
      </c>
      <c r="CG2547" s="155">
        <v>0</v>
      </c>
      <c r="CH2547" s="155">
        <v>0</v>
      </c>
      <c r="CI2547" s="155">
        <v>1.2170465000000001E-5</v>
      </c>
      <c r="CJ2547" s="155">
        <v>1.7470530000000001E-4</v>
      </c>
      <c r="CK2547" s="155">
        <v>3.1966872999999998E-12</v>
      </c>
      <c r="CL2547" s="155">
        <v>0</v>
      </c>
      <c r="CM2547"/>
      <c r="CN2547" s="284">
        <v>0</v>
      </c>
      <c r="CO2547" s="284">
        <v>9.6465615000000007</v>
      </c>
      <c r="CP2547" s="285">
        <v>0</v>
      </c>
      <c r="CQ2547" s="284">
        <v>7.9245332000000002E-3</v>
      </c>
      <c r="CR2547" s="284">
        <v>1.6053613999999999E-10</v>
      </c>
      <c r="CS2547" s="284">
        <v>1.8954379000000001E-8</v>
      </c>
      <c r="CT2547" s="284">
        <v>7.3539221E-4</v>
      </c>
      <c r="CU2547" s="284">
        <v>2.1917365000000001E-2</v>
      </c>
      <c r="CV2547" s="284">
        <v>0</v>
      </c>
      <c r="CW2547" s="284">
        <v>0</v>
      </c>
      <c r="CX2547"/>
      <c r="CY2547"/>
      <c r="CZ2547"/>
      <c r="DA2547"/>
    </row>
    <row r="2548" spans="1:105" ht="14.4">
      <c r="A2548" t="s">
        <v>3359</v>
      </c>
      <c r="B2548" s="150" t="s">
        <v>1274</v>
      </c>
      <c r="C2548" s="151" t="str">
        <f t="shared" si="639"/>
        <v>P.030.24.300</v>
      </c>
      <c r="D2548" t="s">
        <v>1430</v>
      </c>
      <c r="E2548" s="150" t="s">
        <v>352</v>
      </c>
      <c r="F2548" s="153" t="str">
        <f t="shared" si="640"/>
        <v>Non-metal nitrates (n=1, std=-)</v>
      </c>
      <c r="G2548" s="154">
        <f t="shared" si="638"/>
        <v>0.63647834666666669</v>
      </c>
      <c r="H2548"/>
      <c r="I2548"/>
      <c r="J2548" s="227">
        <f t="shared" si="626"/>
        <v>9.5682114712940997E-2</v>
      </c>
      <c r="K2548"/>
      <c r="L2548" s="280">
        <f t="shared" si="627"/>
        <v>3.0235661608999998E-5</v>
      </c>
      <c r="M2548" s="280">
        <f t="shared" si="628"/>
        <v>5.8646541932000002E-5</v>
      </c>
      <c r="N2548" s="281">
        <f t="shared" si="629"/>
        <v>1.214805094E-4</v>
      </c>
      <c r="O2548" s="280">
        <v>9.5471751999999993E-2</v>
      </c>
      <c r="P2548" s="286">
        <v>3.0284686E-5</v>
      </c>
      <c r="Q2548" s="286">
        <v>2.7882381000000001E-5</v>
      </c>
      <c r="R2548" s="286">
        <v>2.6163686999999999E-5</v>
      </c>
      <c r="S2548" s="286">
        <v>3.9170225999999998E-6</v>
      </c>
      <c r="T2548" s="286">
        <v>8.2851773000000003E-8</v>
      </c>
      <c r="U2548" s="286">
        <v>7.2100236E-8</v>
      </c>
      <c r="V2548" s="286">
        <v>4.7586646000000001E-7</v>
      </c>
      <c r="W2548" s="286">
        <v>2.6272194000000001E-6</v>
      </c>
      <c r="X2548" s="219">
        <v>0</v>
      </c>
      <c r="Y2548" s="219">
        <v>1.1885329E-4</v>
      </c>
      <c r="Z2548" s="286">
        <v>3.6084719999999999E-9</v>
      </c>
      <c r="AA2548" s="219">
        <v>0</v>
      </c>
      <c r="AB2548" s="219">
        <v>0</v>
      </c>
      <c r="AC2548"/>
      <c r="AD2548" s="227">
        <f t="shared" si="633"/>
        <v>9.5471751999999993E-2</v>
      </c>
      <c r="AE2548" s="227">
        <f t="shared" si="634"/>
        <v>8.8878595069000001E-5</v>
      </c>
      <c r="AF2548" s="227">
        <f t="shared" si="635"/>
        <v>5.8642933460000003E-5</v>
      </c>
      <c r="AG2548" s="227">
        <f t="shared" si="636"/>
        <v>5.8646541931999995E-5</v>
      </c>
      <c r="AH2548" s="227">
        <f t="shared" si="637"/>
        <v>1.214805094E-4</v>
      </c>
      <c r="AI2548"/>
      <c r="AJ2548">
        <v>8.5348788999999994E-2</v>
      </c>
      <c r="AK2548" s="155">
        <v>5.5839765E-2</v>
      </c>
      <c r="AL2548" s="155">
        <v>1.6449493999999999E-2</v>
      </c>
      <c r="AM2548" s="155">
        <v>0</v>
      </c>
      <c r="AN2548" s="155">
        <v>3.1221145999999998E-3</v>
      </c>
      <c r="AO2548" s="155">
        <v>6.6465793000000002E-3</v>
      </c>
      <c r="AP2548" s="155">
        <v>3.2908363999999998E-3</v>
      </c>
      <c r="AQ2548"/>
      <c r="AR2548" s="156">
        <v>1.034668E-2</v>
      </c>
      <c r="AS2548" s="156">
        <v>9.8622859999999996E-3</v>
      </c>
      <c r="AT2548" s="156">
        <v>4.8212013000000002E-4</v>
      </c>
      <c r="AU2548" s="156">
        <v>2.2738329000000001E-6</v>
      </c>
      <c r="AV2548" s="282">
        <f t="shared" si="630"/>
        <v>5.9126414848095688E-7</v>
      </c>
      <c r="AW2548" s="282">
        <f t="shared" si="631"/>
        <v>1.7829886823030253E-9</v>
      </c>
      <c r="AX2548" s="283">
        <f t="shared" si="632"/>
        <v>3.1846399361E-4</v>
      </c>
      <c r="AY2548" s="157">
        <v>5.9065190999999995E-7</v>
      </c>
      <c r="AZ2548" s="157">
        <v>1.7821394E-9</v>
      </c>
      <c r="BA2548" s="157">
        <v>4.8690593999999999E-14</v>
      </c>
      <c r="BB2548" s="157">
        <v>0</v>
      </c>
      <c r="BC2548" s="157">
        <v>0</v>
      </c>
      <c r="BD2548" s="157">
        <v>7.0111842E-13</v>
      </c>
      <c r="BE2548" s="157">
        <v>6.1144035999999996E-10</v>
      </c>
      <c r="BF2548" s="157">
        <v>1.5988920000000001E-13</v>
      </c>
      <c r="BG2548" s="157">
        <v>6.4065791999999999E-13</v>
      </c>
      <c r="BH2548" s="157">
        <v>0</v>
      </c>
      <c r="BI2548" s="157">
        <v>0</v>
      </c>
      <c r="BJ2548" s="157">
        <v>4.1093297E-17</v>
      </c>
      <c r="BK2548" s="157">
        <v>2.8643884000000001E-18</v>
      </c>
      <c r="BL2548" s="157">
        <v>6.3134001999999995E-19</v>
      </c>
      <c r="BM2548" s="157">
        <v>1.1425500000000001E-14</v>
      </c>
      <c r="BN2548" s="157">
        <v>8.5577036999999997E-14</v>
      </c>
      <c r="BO2548" s="157">
        <v>0</v>
      </c>
      <c r="BP2548" s="157">
        <v>2.7819361E-7</v>
      </c>
      <c r="BQ2548" s="157">
        <v>3.1818580000000002E-4</v>
      </c>
      <c r="BR2548" s="157">
        <v>0</v>
      </c>
      <c r="BS2548" s="157">
        <v>0</v>
      </c>
      <c r="BT2548" s="157">
        <v>0</v>
      </c>
      <c r="BU2548"/>
      <c r="BV2548" s="155">
        <v>1.7851615000000001E-5</v>
      </c>
      <c r="BW2548" s="155">
        <v>4.4168893000000002E-9</v>
      </c>
      <c r="BX2548" s="155">
        <v>1.7746705000000001E-5</v>
      </c>
      <c r="BY2548" s="155">
        <v>6.8215029999999998E-11</v>
      </c>
      <c r="BZ2548" s="155">
        <v>7.1443927999999996E-9</v>
      </c>
      <c r="CA2548" s="155">
        <v>0</v>
      </c>
      <c r="CB2548" s="155">
        <v>0</v>
      </c>
      <c r="CC2548" s="155">
        <v>0</v>
      </c>
      <c r="CD2548" s="155">
        <v>1.1518976E-10</v>
      </c>
      <c r="CE2548" s="155">
        <v>1.0205708E-10</v>
      </c>
      <c r="CF2548" s="155">
        <v>0</v>
      </c>
      <c r="CG2548" s="155">
        <v>0</v>
      </c>
      <c r="CH2548" s="155">
        <v>0</v>
      </c>
      <c r="CI2548" s="155">
        <v>5.2880451000000003E-9</v>
      </c>
      <c r="CJ2548" s="155">
        <v>8.7775325999999995E-8</v>
      </c>
      <c r="CK2548" s="155">
        <v>3.1176906999999999E-15</v>
      </c>
      <c r="CL2548" s="155">
        <v>0</v>
      </c>
      <c r="CM2548"/>
      <c r="CN2548" s="284">
        <v>0</v>
      </c>
      <c r="CO2548" s="284">
        <v>0.63647834999999997</v>
      </c>
      <c r="CP2548" s="285">
        <v>0</v>
      </c>
      <c r="CQ2548" s="284">
        <v>3.0219713000000001E-6</v>
      </c>
      <c r="CR2548" s="284">
        <v>1.9629325999999999E-14</v>
      </c>
      <c r="CS2548" s="284">
        <v>2.2887441999999998E-12</v>
      </c>
      <c r="CT2548" s="284">
        <v>2.8235735000000002E-7</v>
      </c>
      <c r="CU2548" s="284">
        <v>2.4047153000000001E-6</v>
      </c>
      <c r="CV2548" s="284">
        <v>0</v>
      </c>
      <c r="CW2548" s="284">
        <v>0</v>
      </c>
      <c r="CX2548"/>
      <c r="CY2548"/>
      <c r="CZ2548"/>
      <c r="DA2548"/>
    </row>
    <row r="2549" spans="1:105" ht="14.4">
      <c r="A2549" t="s">
        <v>3360</v>
      </c>
      <c r="B2549" s="150" t="s">
        <v>1274</v>
      </c>
      <c r="C2549" s="151" t="str">
        <f t="shared" si="639"/>
        <v>P.030.24.400</v>
      </c>
      <c r="D2549" t="s">
        <v>1430</v>
      </c>
      <c r="E2549" s="150" t="s">
        <v>352</v>
      </c>
      <c r="F2549" s="153" t="str">
        <f t="shared" si="640"/>
        <v>Non-metal phosphates (n=1, std=-)</v>
      </c>
      <c r="G2549" s="154">
        <f t="shared" si="638"/>
        <v>0.46539374000000006</v>
      </c>
      <c r="H2549"/>
      <c r="I2549"/>
      <c r="J2549" s="227">
        <f t="shared" si="626"/>
        <v>0.12637207491669999</v>
      </c>
      <c r="K2549"/>
      <c r="L2549" s="280">
        <f t="shared" si="627"/>
        <v>4.649099013E-2</v>
      </c>
      <c r="M2549" s="280">
        <f t="shared" si="628"/>
        <v>3.5015165866999999E-3</v>
      </c>
      <c r="N2549" s="281">
        <f t="shared" si="629"/>
        <v>6.5705071999999998E-3</v>
      </c>
      <c r="O2549" s="280">
        <v>6.9809061000000006E-2</v>
      </c>
      <c r="P2549" s="219">
        <v>1.3268192E-3</v>
      </c>
      <c r="Q2549" s="219">
        <v>1.8885763E-3</v>
      </c>
      <c r="R2549" s="219">
        <v>9.6852148999999992E-3</v>
      </c>
      <c r="S2549" s="219">
        <v>2.5191408000000001E-4</v>
      </c>
      <c r="T2549" s="286">
        <v>2.630215E-5</v>
      </c>
      <c r="U2549" s="219">
        <v>3.6527559000000001E-2</v>
      </c>
      <c r="V2549" s="219">
        <v>2.8497553999999999E-4</v>
      </c>
      <c r="W2549" s="219">
        <v>5.062637E-3</v>
      </c>
      <c r="X2549" s="219">
        <v>0</v>
      </c>
      <c r="Y2549" s="219">
        <v>1.5078702E-3</v>
      </c>
      <c r="Z2549" s="286">
        <v>1.1455467000000001E-6</v>
      </c>
      <c r="AA2549" s="219">
        <v>0</v>
      </c>
      <c r="AB2549" s="219">
        <v>0</v>
      </c>
      <c r="AC2549"/>
      <c r="AD2549" s="227">
        <f t="shared" si="633"/>
        <v>6.9809061000000006E-2</v>
      </c>
      <c r="AE2549" s="227">
        <f t="shared" si="634"/>
        <v>4.9991361170000005E-2</v>
      </c>
      <c r="AF2549" s="227">
        <f t="shared" si="635"/>
        <v>3.5003710399999998E-3</v>
      </c>
      <c r="AG2549" s="227">
        <f t="shared" si="636"/>
        <v>3.5015165866999999E-3</v>
      </c>
      <c r="AH2549" s="227">
        <f t="shared" si="637"/>
        <v>6.5705071999999998E-3</v>
      </c>
      <c r="AI2549"/>
      <c r="AJ2549">
        <v>7.4215673999999998</v>
      </c>
      <c r="AK2549" s="155">
        <v>7.0727327000000004</v>
      </c>
      <c r="AL2549" s="155">
        <v>0.20349012999999999</v>
      </c>
      <c r="AM2549" s="155">
        <v>0</v>
      </c>
      <c r="AN2549" s="155">
        <v>2.99723E-2</v>
      </c>
      <c r="AO2549" s="155">
        <v>7.4971346999999994E-2</v>
      </c>
      <c r="AP2549" s="155">
        <v>4.0400859999999997E-2</v>
      </c>
      <c r="AQ2549"/>
      <c r="AR2549" s="156">
        <v>8.5061961999999998E-3</v>
      </c>
      <c r="AS2549" s="156">
        <v>7.6765278999999997E-3</v>
      </c>
      <c r="AT2549" s="156">
        <v>3.7596629000000002E-4</v>
      </c>
      <c r="AU2549" s="156">
        <v>4.5370201000000001E-4</v>
      </c>
      <c r="AV2549" s="282">
        <f t="shared" si="630"/>
        <v>4.6022349489569996E-7</v>
      </c>
      <c r="AW2549" s="282">
        <f t="shared" si="631"/>
        <v>1.39040790286706E-9</v>
      </c>
      <c r="AX2549" s="283">
        <f t="shared" si="632"/>
        <v>6.3543699259999989E-2</v>
      </c>
      <c r="AY2549" s="157">
        <v>4.3188538999999999E-7</v>
      </c>
      <c r="AZ2549" s="157">
        <v>1.3031024999999999E-9</v>
      </c>
      <c r="BA2549" s="157">
        <v>3.5602621000000002E-14</v>
      </c>
      <c r="BB2549" s="157">
        <v>0</v>
      </c>
      <c r="BC2549" s="157">
        <v>0</v>
      </c>
      <c r="BD2549" s="157">
        <v>2.5953843999999999E-10</v>
      </c>
      <c r="BE2549" s="157">
        <v>2.8047772000000001E-8</v>
      </c>
      <c r="BF2549" s="157">
        <v>5.9187424999999998E-11</v>
      </c>
      <c r="BG2549" s="157">
        <v>2.806822E-11</v>
      </c>
      <c r="BH2549" s="157">
        <v>0</v>
      </c>
      <c r="BI2549" s="157">
        <v>0</v>
      </c>
      <c r="BJ2549" s="157">
        <v>1.3045491E-14</v>
      </c>
      <c r="BK2549" s="157">
        <v>9.0932965999999999E-16</v>
      </c>
      <c r="BL2549" s="157">
        <v>2.004254E-16</v>
      </c>
      <c r="BM2549" s="157">
        <v>3.6271427000000002E-12</v>
      </c>
      <c r="BN2549" s="157">
        <v>2.7167313000000001E-11</v>
      </c>
      <c r="BO2549" s="157">
        <v>0</v>
      </c>
      <c r="BP2549" s="157">
        <v>1.9919026000000001E-4</v>
      </c>
      <c r="BQ2549" s="157">
        <v>6.3344508999999993E-2</v>
      </c>
      <c r="BR2549" s="157">
        <v>0</v>
      </c>
      <c r="BS2549" s="157">
        <v>0</v>
      </c>
      <c r="BT2549" s="157">
        <v>0</v>
      </c>
      <c r="BU2549"/>
      <c r="BV2549" s="155">
        <v>4.8394896000000002E-5</v>
      </c>
      <c r="BW2549" s="155">
        <v>1.9351079E-7</v>
      </c>
      <c r="BX2549" s="155">
        <v>1.2976411999999999E-5</v>
      </c>
      <c r="BY2549" s="155">
        <v>3.7997637999999998E-8</v>
      </c>
      <c r="BZ2549" s="155">
        <v>3.8488478000000002E-7</v>
      </c>
      <c r="CA2549" s="155">
        <v>0</v>
      </c>
      <c r="CB2549" s="155">
        <v>0</v>
      </c>
      <c r="CC2549" s="155">
        <v>0</v>
      </c>
      <c r="CD2549" s="155">
        <v>3.6568179000000001E-8</v>
      </c>
      <c r="CE2549" s="155">
        <v>2.4189755E-5</v>
      </c>
      <c r="CF2549" s="155">
        <v>0</v>
      </c>
      <c r="CG2549" s="155">
        <v>0</v>
      </c>
      <c r="CH2549" s="155">
        <v>0</v>
      </c>
      <c r="CI2549" s="155">
        <v>1.8639428000000001E-6</v>
      </c>
      <c r="CJ2549" s="155">
        <v>8.7116331999999999E-6</v>
      </c>
      <c r="CK2549" s="155">
        <v>1.912537E-10</v>
      </c>
      <c r="CL2549" s="155">
        <v>0</v>
      </c>
      <c r="CM2549"/>
      <c r="CN2549" s="284">
        <v>0</v>
      </c>
      <c r="CO2549" s="284">
        <v>0.46539374</v>
      </c>
      <c r="CP2549" s="285">
        <v>0</v>
      </c>
      <c r="CQ2549" s="284">
        <v>1.3239725999999999E-4</v>
      </c>
      <c r="CR2549" s="284">
        <v>6.2315319999999997E-12</v>
      </c>
      <c r="CS2549" s="284">
        <v>7.2658544000000003E-10</v>
      </c>
      <c r="CT2549" s="284">
        <v>1.4373089E-5</v>
      </c>
      <c r="CU2549" s="284">
        <v>7.6340166999999996E-4</v>
      </c>
      <c r="CV2549" s="284">
        <v>0</v>
      </c>
      <c r="CW2549" s="284">
        <v>0</v>
      </c>
      <c r="CX2549"/>
      <c r="CY2549"/>
      <c r="CZ2549"/>
      <c r="DA2549"/>
    </row>
    <row r="2550" spans="1:105" ht="14.4">
      <c r="A2550" t="s">
        <v>3361</v>
      </c>
      <c r="B2550" s="150" t="s">
        <v>1274</v>
      </c>
      <c r="C2550" s="151" t="str">
        <f t="shared" si="639"/>
        <v>P.030.24.500</v>
      </c>
      <c r="D2550" t="s">
        <v>1430</v>
      </c>
      <c r="E2550" s="150" t="s">
        <v>352</v>
      </c>
      <c r="F2550" s="153" t="str">
        <f t="shared" si="640"/>
        <v>Non-metal sulfates (n=1, std=-)</v>
      </c>
      <c r="G2550" s="154">
        <f t="shared" si="638"/>
        <v>8.8919999999999999E-2</v>
      </c>
      <c r="H2550"/>
      <c r="I2550"/>
      <c r="J2550" s="227">
        <f t="shared" ref="J2550:J2589" si="641">L2550+M2550+N2550+O2550</f>
        <v>2.1706365389999999E-2</v>
      </c>
      <c r="K2550"/>
      <c r="L2550" s="280">
        <f t="shared" ref="L2550:L2589" si="642">R2550+S2550+T2550+U2550</f>
        <v>5.0796000000000001E-3</v>
      </c>
      <c r="M2550" s="280">
        <f t="shared" ref="M2550:M2589" si="643">P2550+Q2550+V2550+Z2550+X2550</f>
        <v>3.066579E-5</v>
      </c>
      <c r="N2550" s="281">
        <f t="shared" ref="N2550:N2589" si="644">W2550+Y2550+AA2550+AB2550</f>
        <v>3.2580996000000002E-3</v>
      </c>
      <c r="O2550" s="280">
        <v>1.3337999999999999E-2</v>
      </c>
      <c r="P2550" s="286">
        <v>3.066579E-5</v>
      </c>
      <c r="Q2550" s="219">
        <v>0</v>
      </c>
      <c r="R2550" s="219">
        <v>5.0796000000000001E-3</v>
      </c>
      <c r="S2550" s="219">
        <v>0</v>
      </c>
      <c r="T2550" s="219">
        <v>0</v>
      </c>
      <c r="U2550" s="219">
        <v>0</v>
      </c>
      <c r="V2550" s="286">
        <v>0</v>
      </c>
      <c r="W2550" s="219">
        <v>3.2580996000000002E-3</v>
      </c>
      <c r="X2550" s="219">
        <v>0</v>
      </c>
      <c r="Y2550" s="219">
        <v>0</v>
      </c>
      <c r="Z2550" s="219">
        <v>0</v>
      </c>
      <c r="AA2550" s="219">
        <v>0</v>
      </c>
      <c r="AB2550" s="219">
        <v>0</v>
      </c>
      <c r="AC2550"/>
      <c r="AD2550" s="227">
        <f t="shared" si="633"/>
        <v>1.3337999999999999E-2</v>
      </c>
      <c r="AE2550" s="227">
        <f t="shared" si="634"/>
        <v>5.1102657900000004E-3</v>
      </c>
      <c r="AF2550" s="227">
        <f t="shared" si="635"/>
        <v>3.066579E-5</v>
      </c>
      <c r="AG2550" s="227">
        <f t="shared" si="636"/>
        <v>3.066579E-5</v>
      </c>
      <c r="AH2550" s="227">
        <f t="shared" si="637"/>
        <v>3.2580996000000002E-3</v>
      </c>
      <c r="AI2550"/>
      <c r="AJ2550">
        <v>1.5606599999999999</v>
      </c>
      <c r="AK2550" s="155">
        <v>1.5606599999999999</v>
      </c>
      <c r="AL2550" s="155">
        <v>0</v>
      </c>
      <c r="AM2550" s="155">
        <v>0</v>
      </c>
      <c r="AN2550" s="155">
        <v>0</v>
      </c>
      <c r="AO2550" s="155">
        <v>0</v>
      </c>
      <c r="AP2550" s="155">
        <v>0</v>
      </c>
      <c r="AQ2550"/>
      <c r="AR2550" s="156">
        <v>1.5524862999999999E-3</v>
      </c>
      <c r="AS2550" s="156">
        <v>1.3879560999999999E-3</v>
      </c>
      <c r="AT2550" s="156">
        <v>7.5894119999999997E-5</v>
      </c>
      <c r="AU2550" s="156">
        <v>8.8635989E-5</v>
      </c>
      <c r="AV2550" s="282">
        <f t="shared" si="630"/>
        <v>8.3210799999999992E-8</v>
      </c>
      <c r="AW2550" s="282">
        <f t="shared" si="631"/>
        <v>2.8067352237999998E-10</v>
      </c>
      <c r="AX2550" s="283">
        <f t="shared" si="632"/>
        <v>1.2414004039999999E-2</v>
      </c>
      <c r="AY2550" s="157">
        <v>8.2517760000000001E-8</v>
      </c>
      <c r="AZ2550" s="157">
        <v>2.4897600000000002E-10</v>
      </c>
      <c r="BA2550" s="157">
        <v>6.8023799999999999E-15</v>
      </c>
      <c r="BB2550" s="157">
        <v>0</v>
      </c>
      <c r="BC2550" s="157">
        <v>0</v>
      </c>
      <c r="BD2550" s="157">
        <v>1.3611999999999999E-10</v>
      </c>
      <c r="BE2550" s="157">
        <v>5.5691999999999998E-10</v>
      </c>
      <c r="BF2550" s="157">
        <v>3.1042000000000001E-11</v>
      </c>
      <c r="BG2550" s="157">
        <v>6.4871999999999999E-13</v>
      </c>
      <c r="BH2550" s="157">
        <v>0</v>
      </c>
      <c r="BI2550" s="157">
        <v>0</v>
      </c>
      <c r="BJ2550" s="157">
        <v>0</v>
      </c>
      <c r="BK2550" s="157">
        <v>0</v>
      </c>
      <c r="BL2550" s="157">
        <v>0</v>
      </c>
      <c r="BM2550" s="157">
        <v>0</v>
      </c>
      <c r="BN2550" s="157">
        <v>0</v>
      </c>
      <c r="BO2550" s="157">
        <v>0</v>
      </c>
      <c r="BP2550" s="157">
        <v>1.2556404E-4</v>
      </c>
      <c r="BQ2550" s="157">
        <v>1.2288439999999999E-2</v>
      </c>
      <c r="BR2550" s="157">
        <v>0</v>
      </c>
      <c r="BS2550" s="157">
        <v>0</v>
      </c>
      <c r="BT2550" s="157">
        <v>0</v>
      </c>
      <c r="BU2550"/>
      <c r="BV2550" s="155">
        <v>5.2682481000000002E-6</v>
      </c>
      <c r="BW2550" s="155">
        <v>4.4724717000000001E-9</v>
      </c>
      <c r="BX2550" s="155">
        <v>2.4793254999999999E-6</v>
      </c>
      <c r="BY2550" s="155">
        <v>2.4183323999999998E-9</v>
      </c>
      <c r="BZ2550" s="155">
        <v>3.6841287000000002E-9</v>
      </c>
      <c r="CA2550" s="155">
        <v>0</v>
      </c>
      <c r="CB2550" s="155">
        <v>0</v>
      </c>
      <c r="CC2550" s="155">
        <v>0</v>
      </c>
      <c r="CD2550" s="155">
        <v>0</v>
      </c>
      <c r="CE2550" s="155">
        <v>7.3771636999999997E-9</v>
      </c>
      <c r="CF2550" s="155">
        <v>0</v>
      </c>
      <c r="CG2550" s="155">
        <v>0</v>
      </c>
      <c r="CH2550" s="155">
        <v>0</v>
      </c>
      <c r="CI2550" s="155">
        <v>9.7128343999999998E-7</v>
      </c>
      <c r="CJ2550" s="155">
        <v>1.7995621E-6</v>
      </c>
      <c r="CK2550" s="155">
        <v>1.2498237E-10</v>
      </c>
      <c r="CL2550" s="155">
        <v>0</v>
      </c>
      <c r="CM2550"/>
      <c r="CN2550" s="284">
        <v>0</v>
      </c>
      <c r="CO2550" s="284">
        <v>8.8919999999999999E-2</v>
      </c>
      <c r="CP2550" s="285">
        <v>0</v>
      </c>
      <c r="CQ2550" s="284">
        <v>3.0599999999999999E-6</v>
      </c>
      <c r="CR2550" s="284">
        <v>0</v>
      </c>
      <c r="CS2550" s="284">
        <v>0</v>
      </c>
      <c r="CT2550" s="284">
        <v>1.8699996999999999E-7</v>
      </c>
      <c r="CU2550" s="284">
        <v>0</v>
      </c>
      <c r="CV2550" s="284">
        <v>0</v>
      </c>
      <c r="CW2550" s="284">
        <v>0</v>
      </c>
      <c r="CX2550"/>
      <c r="CY2550"/>
      <c r="CZ2550"/>
      <c r="DA2550"/>
    </row>
    <row r="2551" spans="1:105" ht="14.4">
      <c r="A2551" t="s">
        <v>1284</v>
      </c>
      <c r="B2551" s="150" t="s">
        <v>1274</v>
      </c>
      <c r="C2551" s="151" t="str">
        <f t="shared" si="639"/>
        <v>P.030.25.200</v>
      </c>
      <c r="D2551" t="s">
        <v>1430</v>
      </c>
      <c r="E2551" s="150" t="s">
        <v>352</v>
      </c>
      <c r="F2551" s="153" t="str">
        <f t="shared" si="640"/>
        <v>Organic carbonic acids (n=1, std=-)</v>
      </c>
      <c r="G2551" s="154">
        <f t="shared" si="638"/>
        <v>1.1394493333333333</v>
      </c>
      <c r="H2551"/>
      <c r="I2551"/>
      <c r="J2551" s="227">
        <f t="shared" si="641"/>
        <v>0.25675661226839996</v>
      </c>
      <c r="K2551"/>
      <c r="L2551" s="280">
        <f t="shared" si="642"/>
        <v>1.8081751526000001E-2</v>
      </c>
      <c r="M2551" s="280">
        <f t="shared" si="643"/>
        <v>6.7209080252399994E-2</v>
      </c>
      <c r="N2551" s="281">
        <f t="shared" si="644"/>
        <v>5.4838049E-4</v>
      </c>
      <c r="O2551" s="280">
        <v>0.1709174</v>
      </c>
      <c r="P2551" s="219">
        <v>5.0084003000000002E-2</v>
      </c>
      <c r="Q2551" s="219">
        <v>1.4560500000000001E-2</v>
      </c>
      <c r="R2551" s="219">
        <v>1.3327903E-2</v>
      </c>
      <c r="S2551" s="219">
        <v>4.3682471E-3</v>
      </c>
      <c r="T2551" s="286">
        <v>9.0961535999999998E-5</v>
      </c>
      <c r="U2551" s="219">
        <v>2.9463988999999999E-4</v>
      </c>
      <c r="V2551" s="286">
        <v>2.5622946999999999E-3</v>
      </c>
      <c r="W2551" s="286">
        <v>8.5133699999999994E-5</v>
      </c>
      <c r="X2551" s="219">
        <v>0</v>
      </c>
      <c r="Y2551" s="219">
        <v>4.6324678999999999E-4</v>
      </c>
      <c r="Z2551" s="286">
        <v>2.2825524000000001E-6</v>
      </c>
      <c r="AA2551" s="219">
        <v>0</v>
      </c>
      <c r="AB2551" s="219">
        <v>0</v>
      </c>
      <c r="AC2551"/>
      <c r="AD2551" s="227">
        <f t="shared" si="633"/>
        <v>0.1709174</v>
      </c>
      <c r="AE2551" s="227">
        <f t="shared" si="634"/>
        <v>8.5288549226000002E-2</v>
      </c>
      <c r="AF2551" s="227">
        <f t="shared" si="635"/>
        <v>6.7206797700000001E-2</v>
      </c>
      <c r="AG2551" s="227">
        <f t="shared" si="636"/>
        <v>6.7209080252399994E-2</v>
      </c>
      <c r="AH2551" s="227">
        <f t="shared" si="637"/>
        <v>5.4838049E-4</v>
      </c>
      <c r="AI2551"/>
      <c r="AJ2551">
        <v>13.834676999999999</v>
      </c>
      <c r="AK2551" s="155">
        <v>13.748671999999999</v>
      </c>
      <c r="AL2551" s="155">
        <v>5.7546185E-2</v>
      </c>
      <c r="AM2551" s="155">
        <v>0</v>
      </c>
      <c r="AN2551" s="155">
        <v>0</v>
      </c>
      <c r="AO2551" s="155">
        <v>1.3889006000000001E-2</v>
      </c>
      <c r="AP2551" s="155">
        <v>1.4570197E-2</v>
      </c>
      <c r="AQ2551"/>
      <c r="AR2551" s="156">
        <v>3.6118803999999997E-2</v>
      </c>
      <c r="AS2551" s="156">
        <v>3.3965810999999999E-2</v>
      </c>
      <c r="AT2551" s="156">
        <v>1.1712871000000001E-3</v>
      </c>
      <c r="AU2551" s="156">
        <v>9.8170618000000009E-4</v>
      </c>
      <c r="AV2551" s="282">
        <f t="shared" si="630"/>
        <v>2.0363195892510005E-6</v>
      </c>
      <c r="AW2551" s="282">
        <f t="shared" si="631"/>
        <v>4.3316828776281006E-9</v>
      </c>
      <c r="AX2551" s="283">
        <f t="shared" si="632"/>
        <v>0.13749386257320001</v>
      </c>
      <c r="AY2551" s="157">
        <v>1.0574090000000001E-6</v>
      </c>
      <c r="AZ2551" s="157">
        <v>3.1904582E-9</v>
      </c>
      <c r="BA2551" s="157">
        <v>8.7167874999999994E-14</v>
      </c>
      <c r="BB2551" s="157">
        <v>0</v>
      </c>
      <c r="BC2551" s="157">
        <v>0</v>
      </c>
      <c r="BD2551" s="157">
        <v>3.5715297E-10</v>
      </c>
      <c r="BE2551" s="157">
        <v>9.780926700000001E-7</v>
      </c>
      <c r="BF2551" s="157">
        <v>8.1448298999999994E-11</v>
      </c>
      <c r="BG2551" s="157">
        <v>1.0595029E-9</v>
      </c>
      <c r="BH2551" s="157">
        <v>0</v>
      </c>
      <c r="BI2551" s="157">
        <v>0</v>
      </c>
      <c r="BJ2551" s="157">
        <v>1.6787108999999999E-13</v>
      </c>
      <c r="BK2551" s="157">
        <v>1.5393789000000001E-14</v>
      </c>
      <c r="BL2551" s="157">
        <v>3.0458741E-15</v>
      </c>
      <c r="BM2551" s="157">
        <v>1.9163711000000002E-11</v>
      </c>
      <c r="BN2551" s="157">
        <v>4.4160256999999998E-10</v>
      </c>
      <c r="BO2551" s="157">
        <v>0</v>
      </c>
      <c r="BP2551" s="157">
        <v>7.1425732000000002E-6</v>
      </c>
      <c r="BQ2551" s="157">
        <v>0.13748672000000001</v>
      </c>
      <c r="BR2551" s="157">
        <v>0</v>
      </c>
      <c r="BS2551" s="157">
        <v>0</v>
      </c>
      <c r="BT2551" s="157">
        <v>0</v>
      </c>
      <c r="BU2551"/>
      <c r="BV2551" s="155">
        <v>6.9605066000000002E-5</v>
      </c>
      <c r="BW2551" s="155">
        <v>7.3045334000000001E-6</v>
      </c>
      <c r="BX2551" s="155">
        <v>3.1770870999999998E-5</v>
      </c>
      <c r="BY2551" s="155">
        <v>3.0654562999999998E-7</v>
      </c>
      <c r="BZ2551" s="155">
        <v>9.9269266000000005E-6</v>
      </c>
      <c r="CA2551" s="155">
        <v>0</v>
      </c>
      <c r="CB2551" s="155">
        <v>0</v>
      </c>
      <c r="CC2551" s="155">
        <v>0</v>
      </c>
      <c r="CD2551" s="155">
        <v>1.3912816E-7</v>
      </c>
      <c r="CE2551" s="155">
        <v>3.0235803000000002E-7</v>
      </c>
      <c r="CF2551" s="155">
        <v>0</v>
      </c>
      <c r="CG2551" s="155">
        <v>0</v>
      </c>
      <c r="CH2551" s="155">
        <v>0</v>
      </c>
      <c r="CI2551" s="155">
        <v>3.0218614E-6</v>
      </c>
      <c r="CJ2551" s="155">
        <v>1.6832842000000001E-5</v>
      </c>
      <c r="CK2551" s="155">
        <v>1.198624E-15</v>
      </c>
      <c r="CL2551" s="155">
        <v>0</v>
      </c>
      <c r="CM2551"/>
      <c r="CN2551" s="284">
        <v>0</v>
      </c>
      <c r="CO2551" s="284">
        <v>1.1394493000000001</v>
      </c>
      <c r="CP2551" s="285">
        <v>0</v>
      </c>
      <c r="CQ2551" s="284">
        <v>4.9976554000000003E-3</v>
      </c>
      <c r="CR2551" s="284">
        <v>7.8415429999999998E-11</v>
      </c>
      <c r="CS2551" s="284">
        <v>9.4883241999999994E-9</v>
      </c>
      <c r="CT2551" s="284">
        <v>4.1434605999999998E-4</v>
      </c>
      <c r="CU2551" s="284">
        <v>1.2896588E-2</v>
      </c>
      <c r="CV2551" s="284">
        <v>0</v>
      </c>
      <c r="CW2551" s="284">
        <v>0</v>
      </c>
      <c r="CX2551"/>
      <c r="CY2551"/>
      <c r="CZ2551"/>
      <c r="DA2551"/>
    </row>
    <row r="2552" spans="1:105" ht="14.4">
      <c r="A2552" t="s">
        <v>3704</v>
      </c>
      <c r="B2552" s="150" t="s">
        <v>1274</v>
      </c>
      <c r="C2552" s="151" t="str">
        <f t="shared" si="639"/>
        <v>P.030.25.300</v>
      </c>
      <c r="D2552" t="s">
        <v>1430</v>
      </c>
      <c r="E2552" s="150" t="s">
        <v>352</v>
      </c>
      <c r="F2552" s="153" t="str">
        <f t="shared" si="640"/>
        <v>Organic cyanides (n=3, std=0.028)</v>
      </c>
      <c r="G2552" s="154">
        <f t="shared" si="638"/>
        <v>3.7140535333333333</v>
      </c>
      <c r="H2552"/>
      <c r="I2552"/>
      <c r="J2552" s="227">
        <f t="shared" si="641"/>
        <v>0.86873628450682083</v>
      </c>
      <c r="K2552"/>
      <c r="L2552" s="280">
        <f t="shared" si="642"/>
        <v>6.2578120149999999E-2</v>
      </c>
      <c r="M2552" s="280">
        <f t="shared" si="643"/>
        <v>0.22801652509500001</v>
      </c>
      <c r="N2552" s="281">
        <f t="shared" si="644"/>
        <v>2.1033609261820848E-2</v>
      </c>
      <c r="O2552" s="280">
        <v>0.55710802999999998</v>
      </c>
      <c r="P2552" s="219">
        <v>6.2702392999999995E-2</v>
      </c>
      <c r="Q2552" s="219">
        <v>8.7765342999999996E-2</v>
      </c>
      <c r="R2552" s="219">
        <v>5.6584151999999999E-2</v>
      </c>
      <c r="S2552" s="219">
        <v>4.7897384999999997E-3</v>
      </c>
      <c r="T2552" s="219">
        <v>2.0918888E-4</v>
      </c>
      <c r="U2552" s="219">
        <v>9.9504076999999995E-4</v>
      </c>
      <c r="V2552" s="286">
        <v>7.7413012000000003E-2</v>
      </c>
      <c r="W2552" s="219">
        <v>3.3363735999999999E-4</v>
      </c>
      <c r="X2552" s="219">
        <v>1.0680223E-4</v>
      </c>
      <c r="Y2552" s="219">
        <v>1.3062842E-2</v>
      </c>
      <c r="Z2552" s="286">
        <v>2.8974865E-5</v>
      </c>
      <c r="AA2552" s="219">
        <v>7.6371299000000002E-3</v>
      </c>
      <c r="AB2552" s="286">
        <v>1.8208481E-12</v>
      </c>
      <c r="AC2552"/>
      <c r="AD2552" s="227">
        <f t="shared" si="633"/>
        <v>0.55710802999999998</v>
      </c>
      <c r="AE2552" s="227">
        <f t="shared" si="634"/>
        <v>0.29045886814999999</v>
      </c>
      <c r="AF2552" s="227">
        <f t="shared" si="635"/>
        <v>0.23551787790000001</v>
      </c>
      <c r="AG2552" s="227">
        <f t="shared" si="636"/>
        <v>0.22801652509500001</v>
      </c>
      <c r="AH2552" s="227">
        <f t="shared" si="637"/>
        <v>1.3396479361820847E-2</v>
      </c>
      <c r="AI2552"/>
      <c r="AJ2552">
        <v>65.188073000000003</v>
      </c>
      <c r="AK2552" s="155">
        <v>63.318767000000001</v>
      </c>
      <c r="AL2552" s="155">
        <v>1.1223886999999999</v>
      </c>
      <c r="AM2552" s="155">
        <v>0</v>
      </c>
      <c r="AN2552" s="155">
        <v>9.2721415000000001E-2</v>
      </c>
      <c r="AO2552" s="155">
        <v>0.53442339000000005</v>
      </c>
      <c r="AP2552" s="155">
        <v>0.11977243</v>
      </c>
      <c r="AQ2552"/>
      <c r="AR2552" s="156">
        <v>7.6477121999999995E-2</v>
      </c>
      <c r="AS2552" s="156">
        <v>6.8755554999999996E-2</v>
      </c>
      <c r="AT2552" s="156">
        <v>3.2910342E-3</v>
      </c>
      <c r="AU2552" s="156">
        <v>4.430532E-3</v>
      </c>
      <c r="AV2552" s="282">
        <f t="shared" si="630"/>
        <v>4.12203568418791E-6</v>
      </c>
      <c r="AW2552" s="282">
        <f t="shared" si="631"/>
        <v>1.2170984821641459E-8</v>
      </c>
      <c r="AX2552" s="283">
        <f t="shared" si="632"/>
        <v>0.62052269047399999</v>
      </c>
      <c r="AY2552" s="157">
        <v>3.4471171000000002E-6</v>
      </c>
      <c r="AZ2552" s="157">
        <v>1.0400803E-8</v>
      </c>
      <c r="BA2552" s="157">
        <v>2.8416401E-13</v>
      </c>
      <c r="BB2552" s="157">
        <v>2.5726791000000001E-13</v>
      </c>
      <c r="BC2552" s="157">
        <v>0</v>
      </c>
      <c r="BD2552" s="157">
        <v>1.6214430000000001E-9</v>
      </c>
      <c r="BE2552" s="157">
        <v>6.7152335000000005E-7</v>
      </c>
      <c r="BF2552" s="157">
        <v>3.5868506999999999E-10</v>
      </c>
      <c r="BG2552" s="157">
        <v>1.2668102E-9</v>
      </c>
      <c r="BH2552" s="157">
        <v>1.4010709000000001E-10</v>
      </c>
      <c r="BI2552" s="157">
        <v>3.6582320999999999E-12</v>
      </c>
      <c r="BJ2552" s="157">
        <v>5.6415425E-13</v>
      </c>
      <c r="BK2552" s="157">
        <v>6.1097654000000006E-14</v>
      </c>
      <c r="BL2552" s="157">
        <v>1.1813625E-14</v>
      </c>
      <c r="BM2552" s="157">
        <v>5.6861019999999999E-11</v>
      </c>
      <c r="BN2552" s="157">
        <v>1.7166728999999999E-9</v>
      </c>
      <c r="BO2552" s="157">
        <v>2.4598748000000002E-21</v>
      </c>
      <c r="BP2552" s="157">
        <v>2.5790473999999999E-5</v>
      </c>
      <c r="BQ2552" s="157">
        <v>0.62049690000000002</v>
      </c>
      <c r="BR2552" s="157">
        <v>0</v>
      </c>
      <c r="BS2552" s="157">
        <v>0</v>
      </c>
      <c r="BT2552" s="157">
        <v>0</v>
      </c>
      <c r="BU2552"/>
      <c r="BV2552" s="155">
        <v>2.4533927000000002E-4</v>
      </c>
      <c r="BW2552" s="155">
        <v>9.9474657999999997E-6</v>
      </c>
      <c r="BX2552" s="155">
        <v>1.0355767E-4</v>
      </c>
      <c r="BY2552" s="155">
        <v>9.2009411000000007E-6</v>
      </c>
      <c r="BZ2552" s="155">
        <v>1.3225499E-5</v>
      </c>
      <c r="CA2552" s="155">
        <v>1.1404086E-5</v>
      </c>
      <c r="CB2552" s="155">
        <v>3.8589792000000001E-7</v>
      </c>
      <c r="CC2552" s="155">
        <v>6.7309635999999997E-6</v>
      </c>
      <c r="CD2552" s="155">
        <v>3.3767401000000002E-7</v>
      </c>
      <c r="CE2552" s="155">
        <v>1.0275145999999999E-6</v>
      </c>
      <c r="CF2552" s="155">
        <v>0</v>
      </c>
      <c r="CG2552" s="155">
        <v>5.4396992999999998E-18</v>
      </c>
      <c r="CH2552" s="155">
        <v>4.4540046000000003E-14</v>
      </c>
      <c r="CI2552" s="155">
        <v>1.0943571E-5</v>
      </c>
      <c r="CJ2552" s="155">
        <v>7.8576987999999997E-5</v>
      </c>
      <c r="CK2552" s="155">
        <v>1.0055693000000001E-9</v>
      </c>
      <c r="CL2552" s="155">
        <v>0</v>
      </c>
      <c r="CM2552"/>
      <c r="CN2552" s="284">
        <v>3.7699302999999999E-14</v>
      </c>
      <c r="CO2552" s="284">
        <v>3.7136583000000001</v>
      </c>
      <c r="CP2552" s="285">
        <v>2.4498391000000001E-3</v>
      </c>
      <c r="CQ2552" s="284">
        <v>5.8313458000000002E-3</v>
      </c>
      <c r="CR2552" s="284">
        <v>2.6392196E-10</v>
      </c>
      <c r="CS2552" s="284">
        <v>3.2229435E-8</v>
      </c>
      <c r="CT2552" s="284">
        <v>3.4202562E-4</v>
      </c>
      <c r="CU2552" s="284">
        <v>5.1112237999999997E-2</v>
      </c>
      <c r="CV2552" s="284">
        <v>9.3855294000000006E-5</v>
      </c>
      <c r="CW2552" s="284">
        <v>2.6656740999999999E-3</v>
      </c>
      <c r="CX2552"/>
      <c r="CY2552"/>
      <c r="CZ2552"/>
      <c r="DA2552"/>
    </row>
    <row r="2553" spans="1:105" ht="14.4">
      <c r="A2553" t="s">
        <v>1285</v>
      </c>
      <c r="B2553" s="150" t="s">
        <v>1274</v>
      </c>
      <c r="C2553" s="151" t="str">
        <f t="shared" si="639"/>
        <v>P.030.25.400</v>
      </c>
      <c r="D2553" t="s">
        <v>1430</v>
      </c>
      <c r="E2553" s="150" t="s">
        <v>352</v>
      </c>
      <c r="F2553" s="153" t="str">
        <f t="shared" si="640"/>
        <v>Organochlorides (n=1, std=-)</v>
      </c>
      <c r="G2553" s="154">
        <f t="shared" si="638"/>
        <v>1.1743793333333334</v>
      </c>
      <c r="H2553"/>
      <c r="I2553"/>
      <c r="J2553" s="227">
        <f t="shared" si="641"/>
        <v>0.23132505493522099</v>
      </c>
      <c r="K2553"/>
      <c r="L2553" s="280">
        <f t="shared" si="642"/>
        <v>1.7496104021571E-2</v>
      </c>
      <c r="M2553" s="280">
        <f t="shared" si="643"/>
        <v>3.7574284441699995E-2</v>
      </c>
      <c r="N2553" s="281">
        <f t="shared" si="644"/>
        <v>9.7766471949999994E-5</v>
      </c>
      <c r="O2553" s="280">
        <v>0.17615690000000001</v>
      </c>
      <c r="P2553" s="219">
        <v>3.5571620999999998E-2</v>
      </c>
      <c r="Q2553" s="219">
        <v>2.0004229999999999E-3</v>
      </c>
      <c r="R2553" s="219">
        <v>3.7714390000000001E-3</v>
      </c>
      <c r="S2553" s="219">
        <v>1.3724134000000001E-2</v>
      </c>
      <c r="T2553" s="286">
        <v>3.1228670999999999E-8</v>
      </c>
      <c r="U2553" s="286">
        <v>4.9979290000000004E-7</v>
      </c>
      <c r="V2553" s="286">
        <v>2.2404416999999998E-6</v>
      </c>
      <c r="W2553" s="286">
        <v>9.7289999999999999E-5</v>
      </c>
      <c r="X2553" s="219">
        <v>0</v>
      </c>
      <c r="Y2553" s="286">
        <v>4.7647195000000001E-7</v>
      </c>
      <c r="Z2553" s="219">
        <v>0</v>
      </c>
      <c r="AA2553" s="219">
        <v>0</v>
      </c>
      <c r="AB2553" s="219">
        <v>0</v>
      </c>
      <c r="AC2553"/>
      <c r="AD2553" s="227">
        <f t="shared" si="633"/>
        <v>0.17615690000000001</v>
      </c>
      <c r="AE2553" s="227">
        <f t="shared" si="634"/>
        <v>5.5070388463270996E-2</v>
      </c>
      <c r="AF2553" s="227">
        <f t="shared" si="635"/>
        <v>3.7574284441699995E-2</v>
      </c>
      <c r="AG2553" s="227">
        <f t="shared" si="636"/>
        <v>3.7574284441699995E-2</v>
      </c>
      <c r="AH2553" s="227">
        <f t="shared" si="637"/>
        <v>9.7766471949999994E-5</v>
      </c>
      <c r="AI2553"/>
      <c r="AJ2553">
        <v>13.365076</v>
      </c>
      <c r="AK2553" s="155">
        <v>9.7822782999999998</v>
      </c>
      <c r="AL2553" s="155">
        <v>5.9189062000000002E-5</v>
      </c>
      <c r="AM2553" s="155">
        <v>0</v>
      </c>
      <c r="AN2553" s="155">
        <v>0.27499899999999999</v>
      </c>
      <c r="AO2553" s="155">
        <v>1.5958646E-4</v>
      </c>
      <c r="AP2553" s="155">
        <v>3.3075801999999999</v>
      </c>
      <c r="AQ2553"/>
      <c r="AR2553" s="156">
        <v>3.0779398999999999E-2</v>
      </c>
      <c r="AS2553" s="156">
        <v>2.8980102000000001E-2</v>
      </c>
      <c r="AT2553" s="156">
        <v>1.1008338999999999E-3</v>
      </c>
      <c r="AU2553" s="156">
        <v>6.9846375000000001E-4</v>
      </c>
      <c r="AV2553" s="282">
        <f t="shared" si="630"/>
        <v>1.7374161277360001E-6</v>
      </c>
      <c r="AW2553" s="282">
        <f t="shared" si="631"/>
        <v>4.0711311600584395E-9</v>
      </c>
      <c r="AX2553" s="283">
        <f t="shared" si="632"/>
        <v>9.7824055000000007E-2</v>
      </c>
      <c r="AY2553" s="157">
        <v>1.0898260999999999E-6</v>
      </c>
      <c r="AZ2553" s="157">
        <v>3.2882685999999998E-9</v>
      </c>
      <c r="BA2553" s="157">
        <v>8.9840194000000002E-14</v>
      </c>
      <c r="BB2553" s="157">
        <v>4.24617E-13</v>
      </c>
      <c r="BC2553" s="157">
        <v>0</v>
      </c>
      <c r="BD2553" s="157">
        <v>1.3272872999999999E-10</v>
      </c>
      <c r="BE2553" s="157">
        <v>6.4743239000000001E-7</v>
      </c>
      <c r="BF2553" s="157">
        <v>2.8720949000000001E-11</v>
      </c>
      <c r="BG2553" s="157">
        <v>7.5404822000000003E-10</v>
      </c>
      <c r="BH2553" s="157">
        <v>3.0544948E-15</v>
      </c>
      <c r="BI2553" s="157">
        <v>2.7626066999999998E-18</v>
      </c>
      <c r="BJ2553" s="157">
        <v>3.5093263999999998E-16</v>
      </c>
      <c r="BK2553" s="157">
        <v>1.1826288E-16</v>
      </c>
      <c r="BL2553" s="157">
        <v>2.4411513000000001E-17</v>
      </c>
      <c r="BM2553" s="157">
        <v>2.9152069999999999E-12</v>
      </c>
      <c r="BN2553" s="157">
        <v>2.1569181999999999E-11</v>
      </c>
      <c r="BO2553" s="157">
        <v>0</v>
      </c>
      <c r="BP2553" s="157">
        <v>5.3129999999999998E-6</v>
      </c>
      <c r="BQ2553" s="157">
        <v>9.7818742E-2</v>
      </c>
      <c r="BR2553" s="157">
        <v>0</v>
      </c>
      <c r="BS2553" s="157">
        <v>0</v>
      </c>
      <c r="BT2553" s="157">
        <v>0</v>
      </c>
      <c r="BU2553"/>
      <c r="BV2553" s="155">
        <v>9.1195305999999994E-5</v>
      </c>
      <c r="BW2553" s="155">
        <v>5.2047135999999997E-6</v>
      </c>
      <c r="BX2553" s="155">
        <v>3.2744813000000001E-5</v>
      </c>
      <c r="BY2553" s="155">
        <v>4.5188934999999998E-10</v>
      </c>
      <c r="BZ2553" s="155">
        <v>1.6670359999999999E-5</v>
      </c>
      <c r="CA2553" s="155">
        <v>1.1958452E-8</v>
      </c>
      <c r="CB2553" s="155">
        <v>2.4798486000000002E-12</v>
      </c>
      <c r="CC2553" s="155">
        <v>1.8137771E-8</v>
      </c>
      <c r="CD2553" s="155">
        <v>4.1906677000000002E-11</v>
      </c>
      <c r="CE2553" s="155">
        <v>9.0863997999999999E-10</v>
      </c>
      <c r="CF2553" s="155">
        <v>0</v>
      </c>
      <c r="CG2553" s="155">
        <v>0</v>
      </c>
      <c r="CH2553" s="155">
        <v>0</v>
      </c>
      <c r="CI2553" s="155">
        <v>1.0576983E-6</v>
      </c>
      <c r="CJ2553" s="155">
        <v>1.1811844E-5</v>
      </c>
      <c r="CK2553" s="155">
        <v>2.3674376999999999E-5</v>
      </c>
      <c r="CL2553" s="155">
        <v>0</v>
      </c>
      <c r="CM2553"/>
      <c r="CN2553" s="284">
        <v>0</v>
      </c>
      <c r="CO2553" s="284">
        <v>1.1743790000000001</v>
      </c>
      <c r="CP2553" s="285">
        <v>3.3245972E-3</v>
      </c>
      <c r="CQ2553" s="284">
        <v>3.5650500000000002E-3</v>
      </c>
      <c r="CR2553" s="284">
        <v>2.9761314E-13</v>
      </c>
      <c r="CS2553" s="284">
        <v>1.7531710999999999E-11</v>
      </c>
      <c r="CT2553" s="284">
        <v>2.1709054999999999E-4</v>
      </c>
      <c r="CU2553" s="284">
        <v>6.3660027999999994E-5</v>
      </c>
      <c r="CV2553" s="284">
        <v>2.0476156999999999E-9</v>
      </c>
      <c r="CW2553" s="284">
        <v>4.2035014999999996E-6</v>
      </c>
      <c r="CX2553"/>
      <c r="CY2553"/>
      <c r="CZ2553"/>
      <c r="DA2553"/>
    </row>
    <row r="2554" spans="1:105" ht="14.4">
      <c r="A2554" t="s">
        <v>1286</v>
      </c>
      <c r="B2554" s="150" t="s">
        <v>1274</v>
      </c>
      <c r="C2554" s="151" t="str">
        <f t="shared" si="639"/>
        <v>P.030.25.500</v>
      </c>
      <c r="D2554" t="s">
        <v>1430</v>
      </c>
      <c r="E2554" s="150" t="s">
        <v>352</v>
      </c>
      <c r="F2554" s="153" t="str">
        <f t="shared" si="640"/>
        <v>Organofluorides (n=1, std=-)</v>
      </c>
      <c r="G2554" s="154">
        <f t="shared" si="638"/>
        <v>10.330800666666667</v>
      </c>
      <c r="H2554"/>
      <c r="I2554"/>
      <c r="J2554" s="227">
        <f t="shared" si="641"/>
        <v>1.734904186439</v>
      </c>
      <c r="K2554"/>
      <c r="L2554" s="280">
        <f t="shared" si="642"/>
        <v>6.9890547739999989E-2</v>
      </c>
      <c r="M2554" s="280">
        <f t="shared" si="643"/>
        <v>0.10016062559900001</v>
      </c>
      <c r="N2554" s="281">
        <f t="shared" si="644"/>
        <v>1.52329131E-2</v>
      </c>
      <c r="O2554" s="280">
        <v>1.5496201000000001</v>
      </c>
      <c r="P2554" s="219">
        <v>3.5927115000000003E-2</v>
      </c>
      <c r="Q2554" s="219">
        <v>5.8872186E-2</v>
      </c>
      <c r="R2554" s="219">
        <v>6.0374045000000001E-2</v>
      </c>
      <c r="S2554" s="219">
        <v>7.7838823999999999E-3</v>
      </c>
      <c r="T2554" s="219">
        <v>9.2642017000000004E-4</v>
      </c>
      <c r="U2554" s="219">
        <v>8.0620017000000005E-4</v>
      </c>
      <c r="V2554" s="286">
        <v>5.3209759000000002E-3</v>
      </c>
      <c r="W2554" s="219">
        <v>1.9076760999999999E-3</v>
      </c>
      <c r="X2554" s="219">
        <v>0</v>
      </c>
      <c r="Y2554" s="219">
        <v>1.3325237E-2</v>
      </c>
      <c r="Z2554" s="286">
        <v>4.0348698999999999E-5</v>
      </c>
      <c r="AA2554" s="219">
        <v>0</v>
      </c>
      <c r="AB2554" s="219">
        <v>0</v>
      </c>
      <c r="AC2554"/>
      <c r="AD2554" s="227">
        <f t="shared" si="633"/>
        <v>1.5496201000000001</v>
      </c>
      <c r="AE2554" s="227">
        <f t="shared" si="634"/>
        <v>0.17001082463999997</v>
      </c>
      <c r="AF2554" s="227">
        <f t="shared" si="635"/>
        <v>0.1001202769</v>
      </c>
      <c r="AG2554" s="227">
        <f t="shared" si="636"/>
        <v>0.10016062559899999</v>
      </c>
      <c r="AH2554" s="227">
        <f t="shared" si="637"/>
        <v>1.52329131E-2</v>
      </c>
      <c r="AI2554"/>
      <c r="AJ2554">
        <v>165.31268</v>
      </c>
      <c r="AK2554" s="155">
        <v>162.93194</v>
      </c>
      <c r="AL2554" s="155">
        <v>1.6553089999999999</v>
      </c>
      <c r="AM2554" s="155">
        <v>0</v>
      </c>
      <c r="AN2554" s="155">
        <v>0</v>
      </c>
      <c r="AO2554" s="155">
        <v>0.40548940999999999</v>
      </c>
      <c r="AP2554" s="155">
        <v>0.31994162999999998</v>
      </c>
      <c r="AQ2554"/>
      <c r="AR2554" s="156">
        <v>0.19263749999999999</v>
      </c>
      <c r="AS2554" s="156">
        <v>0.17287573000000001</v>
      </c>
      <c r="AT2554" s="156">
        <v>8.1272788000000002E-3</v>
      </c>
      <c r="AU2554" s="156">
        <v>1.1634484E-2</v>
      </c>
      <c r="AV2554" s="282">
        <f t="shared" si="630"/>
        <v>1.0364252605779999E-5</v>
      </c>
      <c r="AW2554" s="282">
        <f t="shared" si="631"/>
        <v>3.005650417548911E-8</v>
      </c>
      <c r="AX2554" s="283">
        <f t="shared" si="632"/>
        <v>1.6294794507899999</v>
      </c>
      <c r="AY2554" s="157">
        <v>9.5869831E-6</v>
      </c>
      <c r="AZ2554" s="157">
        <v>2.8926242000000001E-8</v>
      </c>
      <c r="BA2554" s="157">
        <v>7.9030626000000003E-13</v>
      </c>
      <c r="BB2554" s="157">
        <v>0</v>
      </c>
      <c r="BC2554" s="157">
        <v>0</v>
      </c>
      <c r="BD2554" s="157">
        <v>1.6178666000000001E-9</v>
      </c>
      <c r="BE2554" s="157">
        <v>7.7456698999999997E-7</v>
      </c>
      <c r="BF2554" s="157">
        <v>3.6895250000000002E-10</v>
      </c>
      <c r="BG2554" s="157">
        <v>7.6002079000000003E-10</v>
      </c>
      <c r="BH2554" s="157">
        <v>0</v>
      </c>
      <c r="BI2554" s="157">
        <v>0</v>
      </c>
      <c r="BJ2554" s="157">
        <v>4.5949118999999999E-13</v>
      </c>
      <c r="BK2554" s="157">
        <v>3.2028611000000001E-14</v>
      </c>
      <c r="BL2554" s="157">
        <v>7.0594281E-15</v>
      </c>
      <c r="BM2554" s="157">
        <v>1.2775603E-10</v>
      </c>
      <c r="BN2554" s="157">
        <v>9.5689314999999996E-10</v>
      </c>
      <c r="BO2554" s="157">
        <v>0</v>
      </c>
      <c r="BP2554" s="157">
        <v>1.6005079E-4</v>
      </c>
      <c r="BQ2554" s="157">
        <v>1.6293194</v>
      </c>
      <c r="BR2554" s="157">
        <v>0</v>
      </c>
      <c r="BS2554" s="157">
        <v>0</v>
      </c>
      <c r="BT2554" s="157">
        <v>0</v>
      </c>
      <c r="BU2554"/>
      <c r="BV2554" s="155">
        <v>5.1978517000000001E-4</v>
      </c>
      <c r="BW2554" s="155">
        <v>5.2398129999999999E-6</v>
      </c>
      <c r="BX2554" s="155">
        <v>2.8805014000000002E-4</v>
      </c>
      <c r="BY2554" s="155">
        <v>6.5221951000000002E-7</v>
      </c>
      <c r="BZ2554" s="155">
        <v>1.1283413E-5</v>
      </c>
      <c r="CA2554" s="155">
        <v>0</v>
      </c>
      <c r="CB2554" s="155">
        <v>0</v>
      </c>
      <c r="CC2554" s="155">
        <v>0</v>
      </c>
      <c r="CD2554" s="155">
        <v>1.2880125E-6</v>
      </c>
      <c r="CE2554" s="155">
        <v>8.0397049999999998E-7</v>
      </c>
      <c r="CF2554" s="155">
        <v>0</v>
      </c>
      <c r="CG2554" s="155">
        <v>0</v>
      </c>
      <c r="CH2554" s="155">
        <v>0</v>
      </c>
      <c r="CI2554" s="155">
        <v>1.1880959E-5</v>
      </c>
      <c r="CJ2554" s="155">
        <v>2.0058665E-4</v>
      </c>
      <c r="CK2554" s="155">
        <v>2.6858768999999999E-14</v>
      </c>
      <c r="CL2554" s="155">
        <v>0</v>
      </c>
      <c r="CM2554"/>
      <c r="CN2554" s="284">
        <v>0</v>
      </c>
      <c r="CO2554" s="284">
        <v>10.330800999999999</v>
      </c>
      <c r="CP2554" s="285">
        <v>0</v>
      </c>
      <c r="CQ2554" s="284">
        <v>3.5850037E-3</v>
      </c>
      <c r="CR2554" s="284">
        <v>2.1948839999999999E-10</v>
      </c>
      <c r="CS2554" s="284">
        <v>2.5591954E-8</v>
      </c>
      <c r="CT2554" s="284">
        <v>4.1319529999999998E-4</v>
      </c>
      <c r="CU2554" s="284">
        <v>2.6888703E-2</v>
      </c>
      <c r="CV2554" s="284">
        <v>0</v>
      </c>
      <c r="CW2554" s="284">
        <v>0</v>
      </c>
      <c r="CX2554"/>
      <c r="CY2554"/>
      <c r="CZ2554"/>
      <c r="DA2554"/>
    </row>
    <row r="2555" spans="1:105" ht="14.4">
      <c r="A2555" t="s">
        <v>1287</v>
      </c>
      <c r="B2555" s="150" t="s">
        <v>1274</v>
      </c>
      <c r="C2555" s="151" t="str">
        <f t="shared" si="639"/>
        <v>P.030.25.600</v>
      </c>
      <c r="D2555" t="s">
        <v>1430</v>
      </c>
      <c r="E2555" s="150" t="s">
        <v>352</v>
      </c>
      <c r="F2555" s="153" t="str">
        <f t="shared" si="640"/>
        <v>Other non-metal nitrides (n=1, std=-)</v>
      </c>
      <c r="G2555" s="154">
        <f t="shared" si="638"/>
        <v>0.21643757999999999</v>
      </c>
      <c r="H2555"/>
      <c r="I2555"/>
      <c r="J2555" s="227">
        <f t="shared" si="641"/>
        <v>4.398383832162419E-2</v>
      </c>
      <c r="K2555"/>
      <c r="L2555" s="280">
        <f t="shared" si="642"/>
        <v>1.4757770518900001E-3</v>
      </c>
      <c r="M2555" s="280">
        <f t="shared" si="643"/>
        <v>2.9682145635999998E-3</v>
      </c>
      <c r="N2555" s="281">
        <f t="shared" si="644"/>
        <v>7.0742097061341899E-3</v>
      </c>
      <c r="O2555" s="280">
        <v>3.2465636999999999E-2</v>
      </c>
      <c r="P2555" s="219">
        <v>1.5641511E-3</v>
      </c>
      <c r="Q2555" s="219">
        <v>1.3385062E-3</v>
      </c>
      <c r="R2555" s="219">
        <v>1.2250290000000001E-3</v>
      </c>
      <c r="S2555" s="219">
        <v>2.4216776E-4</v>
      </c>
      <c r="T2555" s="286">
        <v>2.9589539E-7</v>
      </c>
      <c r="U2555" s="286">
        <v>8.2843965000000003E-6</v>
      </c>
      <c r="V2555" s="286">
        <v>7.5020972999999997E-6</v>
      </c>
      <c r="W2555" s="219">
        <v>1.4399327000000001E-4</v>
      </c>
      <c r="X2555" s="286">
        <v>5.6554782E-5</v>
      </c>
      <c r="Y2555" s="219">
        <v>6.9300550999999997E-3</v>
      </c>
      <c r="Z2555" s="286">
        <v>1.5003843000000001E-6</v>
      </c>
      <c r="AA2555" s="286">
        <v>1.6133516999999999E-7</v>
      </c>
      <c r="AB2555" s="286">
        <v>9.6419018999999998E-13</v>
      </c>
      <c r="AC2555"/>
      <c r="AD2555" s="227">
        <f t="shared" si="633"/>
        <v>3.2465636999999999E-2</v>
      </c>
      <c r="AE2555" s="227">
        <f t="shared" si="634"/>
        <v>4.3859364491900003E-3</v>
      </c>
      <c r="AF2555" s="227">
        <f t="shared" si="635"/>
        <v>2.9103207324700001E-3</v>
      </c>
      <c r="AG2555" s="227">
        <f t="shared" si="636"/>
        <v>2.9682145635999998E-3</v>
      </c>
      <c r="AH2555" s="227">
        <f t="shared" si="637"/>
        <v>7.0740483709641902E-3</v>
      </c>
      <c r="AI2555"/>
      <c r="AJ2555">
        <v>4.1236594999999996</v>
      </c>
      <c r="AK2555" s="155">
        <v>2.4592334</v>
      </c>
      <c r="AL2555" s="155">
        <v>0.92414615</v>
      </c>
      <c r="AM2555" s="155">
        <v>0</v>
      </c>
      <c r="AN2555" s="155">
        <v>0.17941132000000001</v>
      </c>
      <c r="AO2555" s="155">
        <v>0.37591090999999999</v>
      </c>
      <c r="AP2555" s="155">
        <v>0.18495771</v>
      </c>
      <c r="AQ2555"/>
      <c r="AR2555" s="156">
        <v>4.1317456000000002E-3</v>
      </c>
      <c r="AS2555" s="156">
        <v>3.8782106999999998E-3</v>
      </c>
      <c r="AT2555" s="156">
        <v>1.7505605999999999E-4</v>
      </c>
      <c r="AU2555" s="156">
        <v>7.8478825E-5</v>
      </c>
      <c r="AV2555" s="282">
        <f t="shared" si="630"/>
        <v>2.3250663202991998E-7</v>
      </c>
      <c r="AW2555" s="282">
        <f t="shared" si="631"/>
        <v>6.4739665702208359E-10</v>
      </c>
      <c r="AX2555" s="283">
        <f t="shared" si="632"/>
        <v>1.0991432479E-2</v>
      </c>
      <c r="AY2555" s="157">
        <v>2.0085488E-7</v>
      </c>
      <c r="AZ2555" s="157">
        <v>6.0602763999999996E-10</v>
      </c>
      <c r="BA2555" s="157">
        <v>1.6557540999999999E-14</v>
      </c>
      <c r="BB2555" s="157">
        <v>1.3623057999999999E-13</v>
      </c>
      <c r="BC2555" s="157">
        <v>0</v>
      </c>
      <c r="BD2555" s="157">
        <v>3.6351148E-11</v>
      </c>
      <c r="BE2555" s="157">
        <v>3.1611997000000001E-8</v>
      </c>
      <c r="BF2555" s="157">
        <v>7.9190214000000007E-12</v>
      </c>
      <c r="BG2555" s="157">
        <v>3.3426825999999998E-11</v>
      </c>
      <c r="BH2555" s="157">
        <v>1.7984731E-15</v>
      </c>
      <c r="BI2555" s="157">
        <v>2.3111003E-17</v>
      </c>
      <c r="BJ2555" s="157">
        <v>4.7231006999999996E-15</v>
      </c>
      <c r="BK2555" s="157">
        <v>5.0612921999999998E-17</v>
      </c>
      <c r="BL2555" s="157">
        <v>1.6782055999999999E-17</v>
      </c>
      <c r="BM2555" s="157">
        <v>1.6069703999999999E-13</v>
      </c>
      <c r="BN2555" s="157">
        <v>3.1069542999999999E-12</v>
      </c>
      <c r="BO2555" s="157">
        <v>1.3025728E-21</v>
      </c>
      <c r="BP2555" s="157">
        <v>1.5350479000000001E-5</v>
      </c>
      <c r="BQ2555" s="157">
        <v>1.0976082E-2</v>
      </c>
      <c r="BR2555" s="157">
        <v>0</v>
      </c>
      <c r="BS2555" s="157">
        <v>0</v>
      </c>
      <c r="BT2555" s="157">
        <v>0</v>
      </c>
      <c r="BU2555"/>
      <c r="BV2555" s="155">
        <v>1.0991617E-5</v>
      </c>
      <c r="BW2555" s="155">
        <v>2.3186944E-7</v>
      </c>
      <c r="BX2555" s="155">
        <v>6.0348539999999996E-6</v>
      </c>
      <c r="BY2555" s="155">
        <v>1.4496994999999999E-9</v>
      </c>
      <c r="BZ2555" s="155">
        <v>3.5429932999999999E-7</v>
      </c>
      <c r="CA2555" s="155">
        <v>2.8036476E-9</v>
      </c>
      <c r="CB2555" s="155">
        <v>4.4749709000000001E-11</v>
      </c>
      <c r="CC2555" s="155">
        <v>4.2225043E-9</v>
      </c>
      <c r="CD2555" s="155">
        <v>8.0510004999999996E-10</v>
      </c>
      <c r="CE2555" s="155">
        <v>7.4753018999999994E-9</v>
      </c>
      <c r="CF2555" s="155">
        <v>0</v>
      </c>
      <c r="CG2555" s="155">
        <v>2.8804736000000001E-18</v>
      </c>
      <c r="CH2555" s="155">
        <v>2.3585204999999999E-14</v>
      </c>
      <c r="CI2555" s="155">
        <v>2.4896923E-7</v>
      </c>
      <c r="CJ2555" s="155">
        <v>4.1042935000000004E-6</v>
      </c>
      <c r="CK2555" s="155">
        <v>5.3089437999999998E-10</v>
      </c>
      <c r="CL2555" s="155">
        <v>0</v>
      </c>
      <c r="CM2555"/>
      <c r="CN2555" s="284">
        <v>1.9962840000000001E-14</v>
      </c>
      <c r="CO2555" s="284">
        <v>0.21643794999999999</v>
      </c>
      <c r="CP2555" s="285">
        <v>1.1617901E-4</v>
      </c>
      <c r="CQ2555" s="284">
        <v>1.5927975E-4</v>
      </c>
      <c r="CR2555" s="284">
        <v>2.1388389E-12</v>
      </c>
      <c r="CS2555" s="284">
        <v>2.5269013999999999E-10</v>
      </c>
      <c r="CT2555" s="284">
        <v>1.4173083E-5</v>
      </c>
      <c r="CU2555" s="284">
        <v>4.3478895000000001E-5</v>
      </c>
      <c r="CV2555" s="284">
        <v>1.2035689999999999E-9</v>
      </c>
      <c r="CW2555" s="284">
        <v>9.8625823999999991E-7</v>
      </c>
      <c r="CX2555"/>
      <c r="CY2555"/>
      <c r="CZ2555"/>
      <c r="DA2555"/>
    </row>
    <row r="2556" spans="1:105" ht="14.4">
      <c r="A2556" t="s">
        <v>3705</v>
      </c>
      <c r="B2556" s="150" t="s">
        <v>1274</v>
      </c>
      <c r="C2556" s="151" t="str">
        <f t="shared" si="639"/>
        <v>P.030.25.700</v>
      </c>
      <c r="D2556" t="s">
        <v>1430</v>
      </c>
      <c r="E2556" s="150" t="s">
        <v>352</v>
      </c>
      <c r="F2556" s="153" t="str">
        <f t="shared" si="640"/>
        <v>Other non-metal oxides (n=2, std=0.0071)</v>
      </c>
      <c r="G2556" s="154">
        <f t="shared" si="638"/>
        <v>0.39064352000000002</v>
      </c>
      <c r="H2556"/>
      <c r="I2556"/>
      <c r="J2556" s="227">
        <f t="shared" si="641"/>
        <v>7.4268428080866089E-2</v>
      </c>
      <c r="K2556"/>
      <c r="L2556" s="280">
        <f t="shared" si="642"/>
        <v>2.5943394729999996E-3</v>
      </c>
      <c r="M2556" s="280">
        <f t="shared" si="643"/>
        <v>4.7316982897999994E-3</v>
      </c>
      <c r="N2556" s="281">
        <f t="shared" si="644"/>
        <v>8.3458623180660933E-3</v>
      </c>
      <c r="O2556" s="280">
        <v>5.8596528000000002E-2</v>
      </c>
      <c r="P2556" s="219">
        <v>2.3014947000000001E-3</v>
      </c>
      <c r="Q2556" s="219">
        <v>2.3255459999999999E-3</v>
      </c>
      <c r="R2556" s="219">
        <v>2.2179106999999998E-3</v>
      </c>
      <c r="S2556" s="219">
        <v>3.4890949E-4</v>
      </c>
      <c r="T2556" s="286">
        <v>1.2568407000000001E-5</v>
      </c>
      <c r="U2556" s="286">
        <v>1.4950876E-5</v>
      </c>
      <c r="V2556" s="286">
        <v>7.5089054E-5</v>
      </c>
      <c r="W2556" s="219">
        <v>1.9174285E-4</v>
      </c>
      <c r="X2556" s="286">
        <v>2.8277391E-5</v>
      </c>
      <c r="Y2556" s="219">
        <v>8.1540387999999991E-3</v>
      </c>
      <c r="Z2556" s="286">
        <v>1.2911447999999999E-6</v>
      </c>
      <c r="AA2556" s="286">
        <v>8.0667584000000004E-8</v>
      </c>
      <c r="AB2556" s="286">
        <v>4.8209510000000003E-13</v>
      </c>
      <c r="AC2556"/>
      <c r="AD2556" s="227">
        <f t="shared" si="633"/>
        <v>5.8596528000000002E-2</v>
      </c>
      <c r="AE2556" s="227">
        <f t="shared" si="634"/>
        <v>7.2964692269999994E-3</v>
      </c>
      <c r="AF2556" s="227">
        <f t="shared" si="635"/>
        <v>4.7022104215839996E-3</v>
      </c>
      <c r="AG2556" s="227">
        <f t="shared" si="636"/>
        <v>4.7316982898000003E-3</v>
      </c>
      <c r="AH2556" s="227">
        <f t="shared" si="637"/>
        <v>8.3457816504820936E-3</v>
      </c>
      <c r="AI2556"/>
      <c r="AJ2556">
        <v>6.8609707999999996</v>
      </c>
      <c r="AK2556" s="155">
        <v>4.8738218</v>
      </c>
      <c r="AL2556" s="155">
        <v>1.1091548</v>
      </c>
      <c r="AM2556" s="155">
        <v>0</v>
      </c>
      <c r="AN2556" s="155">
        <v>0.20938672</v>
      </c>
      <c r="AO2556" s="155">
        <v>0.44678726000000002</v>
      </c>
      <c r="AP2556" s="155">
        <v>0.22182019</v>
      </c>
      <c r="AQ2556"/>
      <c r="AR2556" s="156">
        <v>7.3780933000000002E-3</v>
      </c>
      <c r="AS2556" s="156">
        <v>6.8316067999999999E-3</v>
      </c>
      <c r="AT2556" s="156">
        <v>3.1270927E-4</v>
      </c>
      <c r="AU2556" s="156">
        <v>2.3377722E-4</v>
      </c>
      <c r="AV2556" s="282">
        <f t="shared" si="630"/>
        <v>4.0956875176319204E-7</v>
      </c>
      <c r="AW2556" s="282">
        <f t="shared" si="631"/>
        <v>1.1564692307243926E-9</v>
      </c>
      <c r="AX2556" s="283">
        <f t="shared" si="632"/>
        <v>3.2741907428000004E-2</v>
      </c>
      <c r="AY2556" s="157">
        <v>3.6251758999999999E-7</v>
      </c>
      <c r="AZ2556" s="157">
        <v>1.0938031E-9</v>
      </c>
      <c r="BA2556" s="157">
        <v>2.9884261999999997E-14</v>
      </c>
      <c r="BB2556" s="157">
        <v>6.8115292000000006E-14</v>
      </c>
      <c r="BC2556" s="157">
        <v>0</v>
      </c>
      <c r="BD2556" s="157">
        <v>6.1195995999999995E-11</v>
      </c>
      <c r="BE2556" s="157">
        <v>4.6973721999999998E-8</v>
      </c>
      <c r="BF2556" s="157">
        <v>1.3770265000000001E-11</v>
      </c>
      <c r="BG2556" s="157">
        <v>4.8855990999999999E-11</v>
      </c>
      <c r="BH2556" s="157">
        <v>8.9923655000000002E-16</v>
      </c>
      <c r="BI2556" s="157">
        <v>1.1555500999999999E-17</v>
      </c>
      <c r="BJ2556" s="157">
        <v>8.5219211999999992E-15</v>
      </c>
      <c r="BK2556" s="157">
        <v>4.5471212999999996E-16</v>
      </c>
      <c r="BL2556" s="157">
        <v>1.0303636E-16</v>
      </c>
      <c r="BM2556" s="157">
        <v>1.7931659E-12</v>
      </c>
      <c r="BN2556" s="157">
        <v>1.4382486E-11</v>
      </c>
      <c r="BO2556" s="157">
        <v>6.5128639999999998E-22</v>
      </c>
      <c r="BP2556" s="157">
        <v>1.9936428000000001E-5</v>
      </c>
      <c r="BQ2556" s="157">
        <v>3.2721971000000002E-2</v>
      </c>
      <c r="BR2556" s="157">
        <v>0</v>
      </c>
      <c r="BS2556" s="157">
        <v>0</v>
      </c>
      <c r="BT2556" s="157">
        <v>0</v>
      </c>
      <c r="BU2556"/>
      <c r="BV2556" s="155">
        <v>1.9557014000000001E-5</v>
      </c>
      <c r="BW2556" s="155">
        <v>3.3753535999999999E-7</v>
      </c>
      <c r="BX2556" s="155">
        <v>1.0892178E-5</v>
      </c>
      <c r="BY2556" s="155">
        <v>9.8480663999999996E-9</v>
      </c>
      <c r="BZ2556" s="155">
        <v>5.6361192000000003E-7</v>
      </c>
      <c r="CA2556" s="155">
        <v>1.4018238E-9</v>
      </c>
      <c r="CB2556" s="155">
        <v>2.2374855000000001E-11</v>
      </c>
      <c r="CC2556" s="155">
        <v>2.1112521E-9</v>
      </c>
      <c r="CD2556" s="155">
        <v>1.7670857000000001E-8</v>
      </c>
      <c r="CE2556" s="155">
        <v>1.5672424999999999E-8</v>
      </c>
      <c r="CF2556" s="155">
        <v>0</v>
      </c>
      <c r="CG2556" s="155">
        <v>1.4402368E-18</v>
      </c>
      <c r="CH2556" s="155">
        <v>1.1792602999999999E-14</v>
      </c>
      <c r="CI2556" s="155">
        <v>4.4574961999999998E-7</v>
      </c>
      <c r="CJ2556" s="155">
        <v>7.2709473000000002E-6</v>
      </c>
      <c r="CK2556" s="155">
        <v>2.6556696999999999E-10</v>
      </c>
      <c r="CL2556" s="155">
        <v>0</v>
      </c>
      <c r="CM2556"/>
      <c r="CN2556" s="284">
        <v>9.9814198000000004E-15</v>
      </c>
      <c r="CO2556" s="284">
        <v>0.39064369999999998</v>
      </c>
      <c r="CP2556" s="285">
        <v>5.8089505E-5</v>
      </c>
      <c r="CQ2556" s="284">
        <v>2.3125581E-4</v>
      </c>
      <c r="CR2556" s="284">
        <v>4.0120872999999998E-12</v>
      </c>
      <c r="CS2556" s="284">
        <v>4.6945486000000001E-10</v>
      </c>
      <c r="CT2556" s="284">
        <v>2.2033395000000001E-5</v>
      </c>
      <c r="CU2556" s="284">
        <v>3.8223468000000001E-4</v>
      </c>
      <c r="CV2556" s="284">
        <v>6.0178452000000004E-10</v>
      </c>
      <c r="CW2556" s="284">
        <v>4.9312911999999995E-7</v>
      </c>
      <c r="CX2556"/>
      <c r="CY2556"/>
      <c r="CZ2556"/>
      <c r="DA2556"/>
    </row>
    <row r="2557" spans="1:105" ht="14.4">
      <c r="A2557" t="s">
        <v>3706</v>
      </c>
      <c r="B2557" s="150" t="s">
        <v>1274</v>
      </c>
      <c r="C2557" s="151" t="str">
        <f t="shared" si="639"/>
        <v>P.030.25.800</v>
      </c>
      <c r="D2557" t="s">
        <v>1430</v>
      </c>
      <c r="E2557" s="150" t="s">
        <v>352</v>
      </c>
      <c r="F2557" s="153" t="str">
        <f t="shared" si="640"/>
        <v>Other non-metal sulfides (n=2, std=0.11)</v>
      </c>
      <c r="G2557" s="154">
        <f t="shared" si="638"/>
        <v>0.90941706666666666</v>
      </c>
      <c r="H2557"/>
      <c r="I2557"/>
      <c r="J2557" s="227">
        <f t="shared" si="641"/>
        <v>0.15440138791783159</v>
      </c>
      <c r="K2557"/>
      <c r="L2557" s="280">
        <f t="shared" si="642"/>
        <v>6.138655925E-3</v>
      </c>
      <c r="M2557" s="280">
        <f t="shared" si="643"/>
        <v>9.0110175477999994E-3</v>
      </c>
      <c r="N2557" s="281">
        <f t="shared" si="644"/>
        <v>2.8391544450315867E-3</v>
      </c>
      <c r="O2557" s="280">
        <v>0.13641255999999999</v>
      </c>
      <c r="P2557" s="219">
        <v>3.3614856999999998E-3</v>
      </c>
      <c r="Q2557" s="219">
        <v>5.2000388999999996E-3</v>
      </c>
      <c r="R2557" s="219">
        <v>5.3016269000000001E-3</v>
      </c>
      <c r="S2557" s="219">
        <v>6.9215271999999997E-4</v>
      </c>
      <c r="T2557" s="286">
        <v>7.7305021999999999E-5</v>
      </c>
      <c r="U2557" s="286">
        <v>6.7571283000000002E-5</v>
      </c>
      <c r="V2557" s="286">
        <v>4.4421910000000002E-4</v>
      </c>
      <c r="W2557" s="219">
        <v>1.9040845999999999E-4</v>
      </c>
      <c r="X2557" s="286">
        <v>1.8527346999999999E-6</v>
      </c>
      <c r="Y2557" s="219">
        <v>2.6102687E-3</v>
      </c>
      <c r="Z2557" s="286">
        <v>3.4211130999999998E-6</v>
      </c>
      <c r="AA2557" s="286">
        <v>3.8477284999999997E-5</v>
      </c>
      <c r="AB2557" s="286">
        <v>3.1586871000000003E-14</v>
      </c>
      <c r="AC2557"/>
      <c r="AD2557" s="227">
        <f t="shared" si="633"/>
        <v>0.13641255999999999</v>
      </c>
      <c r="AE2557" s="227">
        <f t="shared" si="634"/>
        <v>1.5144399625000001E-2</v>
      </c>
      <c r="AF2557" s="227">
        <f t="shared" si="635"/>
        <v>9.0442209849999986E-3</v>
      </c>
      <c r="AG2557" s="227">
        <f t="shared" si="636"/>
        <v>9.0110175478000012E-3</v>
      </c>
      <c r="AH2557" s="227">
        <f t="shared" si="637"/>
        <v>2.8006771600315866E-3</v>
      </c>
      <c r="AI2557"/>
      <c r="AJ2557">
        <v>13.680171</v>
      </c>
      <c r="AK2557" s="155">
        <v>13.110666</v>
      </c>
      <c r="AL2557" s="155">
        <v>0.34440673999999999</v>
      </c>
      <c r="AM2557" s="155">
        <v>0</v>
      </c>
      <c r="AN2557" s="155">
        <v>3.9590107999999999E-2</v>
      </c>
      <c r="AO2557" s="155">
        <v>0.11752909</v>
      </c>
      <c r="AP2557" s="155">
        <v>6.7978662999999995E-2</v>
      </c>
      <c r="AQ2557"/>
      <c r="AR2557" s="156">
        <v>1.6924636E-2</v>
      </c>
      <c r="AS2557" s="156">
        <v>1.5292327E-2</v>
      </c>
      <c r="AT2557" s="156">
        <v>7.1779285000000005E-4</v>
      </c>
      <c r="AU2557" s="156">
        <v>9.1451613000000001E-4</v>
      </c>
      <c r="AV2557" s="282">
        <f t="shared" si="630"/>
        <v>9.1680616922991395E-7</v>
      </c>
      <c r="AW2557" s="282">
        <f t="shared" si="631"/>
        <v>2.6545592928348873E-9</v>
      </c>
      <c r="AX2557" s="283">
        <f t="shared" si="632"/>
        <v>0.12808349591000001</v>
      </c>
      <c r="AY2557" s="157">
        <v>8.4394213000000002E-7</v>
      </c>
      <c r="AZ2557" s="157">
        <v>2.5463772E-9</v>
      </c>
      <c r="BA2557" s="157">
        <v>6.9570659000000002E-14</v>
      </c>
      <c r="BB2557" s="157">
        <v>4.4629138999999999E-15</v>
      </c>
      <c r="BC2557" s="157">
        <v>0</v>
      </c>
      <c r="BD2557" s="157">
        <v>1.4218429E-10</v>
      </c>
      <c r="BE2557" s="157">
        <v>7.1885316999999997E-8</v>
      </c>
      <c r="BF2557" s="157">
        <v>3.2412805999999999E-11</v>
      </c>
      <c r="BG2557" s="157">
        <v>7.1121681000000003E-11</v>
      </c>
      <c r="BH2557" s="157">
        <v>5.8917979000000003E-17</v>
      </c>
      <c r="BI2557" s="157">
        <v>7.5711645000000002E-19</v>
      </c>
      <c r="BJ2557" s="157">
        <v>3.8508890000000002E-14</v>
      </c>
      <c r="BK2557" s="157">
        <v>2.6740692999999998E-15</v>
      </c>
      <c r="BL2557" s="157">
        <v>5.8959745000000002E-16</v>
      </c>
      <c r="BM2557" s="157">
        <v>1.0664809000000001E-11</v>
      </c>
      <c r="BN2557" s="157">
        <v>7.9948667999999999E-11</v>
      </c>
      <c r="BO2557" s="157">
        <v>4.2672284999999998E-23</v>
      </c>
      <c r="BP2557" s="157">
        <v>1.6705909999999999E-5</v>
      </c>
      <c r="BQ2557" s="157">
        <v>0.12806679000000001</v>
      </c>
      <c r="BR2557" s="157">
        <v>7.4592000000000005E-10</v>
      </c>
      <c r="BS2557" s="157">
        <v>4.5360000000000001E-12</v>
      </c>
      <c r="BT2557" s="157">
        <v>2.0294399999999999E-16</v>
      </c>
      <c r="BU2557"/>
      <c r="BV2557" s="155">
        <v>4.4656658999999997E-5</v>
      </c>
      <c r="BW2557" s="155">
        <v>4.9038071000000001E-7</v>
      </c>
      <c r="BX2557" s="155">
        <v>2.5356961000000001E-5</v>
      </c>
      <c r="BY2557" s="155">
        <v>5.4574224000000001E-8</v>
      </c>
      <c r="BZ2557" s="155">
        <v>1.0217242999999999E-6</v>
      </c>
      <c r="CA2557" s="155">
        <v>9.1847495000000006E-11</v>
      </c>
      <c r="CB2557" s="155">
        <v>1.4660005000000001E-12</v>
      </c>
      <c r="CC2557" s="155">
        <v>1.3832924E-10</v>
      </c>
      <c r="CD2557" s="155">
        <v>1.074924E-7</v>
      </c>
      <c r="CE2557" s="155">
        <v>6.7673180999999995E-8</v>
      </c>
      <c r="CF2557" s="155">
        <v>0</v>
      </c>
      <c r="CG2557" s="155">
        <v>9.4364315000000005E-20</v>
      </c>
      <c r="CH2557" s="155">
        <v>7.7265133E-16</v>
      </c>
      <c r="CI2557" s="155">
        <v>1.0452585999999999E-6</v>
      </c>
      <c r="CJ2557" s="155">
        <v>1.6405263999999998E-5</v>
      </c>
      <c r="CK2557" s="155">
        <v>1.7427979999999999E-11</v>
      </c>
      <c r="CL2557" s="155">
        <v>1.0708225E-7</v>
      </c>
      <c r="CM2557"/>
      <c r="CN2557" s="284">
        <v>6.5398263000000005E-16</v>
      </c>
      <c r="CO2557" s="284">
        <v>0.90941453000000005</v>
      </c>
      <c r="CP2557" s="285">
        <v>3.0679256000000003E-5</v>
      </c>
      <c r="CQ2557" s="284">
        <v>3.3553224E-4</v>
      </c>
      <c r="CR2557" s="284">
        <v>1.8390519E-11</v>
      </c>
      <c r="CS2557" s="284">
        <v>2.1444248999999998E-9</v>
      </c>
      <c r="CT2557" s="284">
        <v>3.7760679999999998E-5</v>
      </c>
      <c r="CU2557" s="284">
        <v>2.2449818999999999E-3</v>
      </c>
      <c r="CV2557" s="284">
        <v>3.9428921999999998E-11</v>
      </c>
      <c r="CW2557" s="284">
        <v>3.2309819999999998E-8</v>
      </c>
      <c r="CX2557"/>
      <c r="CY2557"/>
      <c r="CZ2557"/>
      <c r="DA2557"/>
    </row>
    <row r="2558" spans="1:105" ht="14.4">
      <c r="A2558" t="s">
        <v>3707</v>
      </c>
      <c r="B2558" s="150" t="s">
        <v>1274</v>
      </c>
      <c r="C2558" s="151" t="str">
        <f t="shared" si="639"/>
        <v>P.030.26.100</v>
      </c>
      <c r="D2558" t="s">
        <v>1430</v>
      </c>
      <c r="E2558" s="150" t="s">
        <v>352</v>
      </c>
      <c r="F2558" s="153" t="str">
        <f t="shared" si="640"/>
        <v>Phenoxyacetic acid derivatives (n=3, std=0.035)</v>
      </c>
      <c r="G2558" s="154">
        <f t="shared" si="638"/>
        <v>5.4510639333333337</v>
      </c>
      <c r="H2558"/>
      <c r="I2558"/>
      <c r="J2558" s="227">
        <f t="shared" si="641"/>
        <v>1.00948176345</v>
      </c>
      <c r="K2558"/>
      <c r="L2558" s="280">
        <f t="shared" si="642"/>
        <v>4.4423840449999995E-2</v>
      </c>
      <c r="M2558" s="280">
        <f t="shared" si="643"/>
        <v>0.1008970605</v>
      </c>
      <c r="N2558" s="281">
        <f t="shared" si="644"/>
        <v>4.6501272499999996E-2</v>
      </c>
      <c r="O2558" s="280">
        <v>0.81765958999999999</v>
      </c>
      <c r="P2558" s="219">
        <v>5.9479570000000002E-2</v>
      </c>
      <c r="Q2558" s="219">
        <v>3.7729698999999998E-2</v>
      </c>
      <c r="R2558" s="219">
        <v>3.6615931999999997E-2</v>
      </c>
      <c r="S2558" s="219">
        <v>6.9592791999999997E-3</v>
      </c>
      <c r="T2558" s="219">
        <v>3.6454629000000002E-4</v>
      </c>
      <c r="U2558" s="219">
        <v>4.8408296E-4</v>
      </c>
      <c r="V2558" s="286">
        <v>3.6732143999999999E-3</v>
      </c>
      <c r="W2558" s="219">
        <v>1.5149965E-3</v>
      </c>
      <c r="X2558" s="219">
        <v>0</v>
      </c>
      <c r="Y2558" s="219">
        <v>4.4986275999999999E-2</v>
      </c>
      <c r="Z2558" s="286">
        <v>1.45771E-5</v>
      </c>
      <c r="AA2558" s="219">
        <v>0</v>
      </c>
      <c r="AB2558" s="219">
        <v>0</v>
      </c>
      <c r="AC2558"/>
      <c r="AD2558" s="227">
        <f t="shared" si="633"/>
        <v>0.81765958999999999</v>
      </c>
      <c r="AE2558" s="227">
        <f t="shared" si="634"/>
        <v>0.14530632385</v>
      </c>
      <c r="AF2558" s="227">
        <f t="shared" si="635"/>
        <v>0.1008824834</v>
      </c>
      <c r="AG2558" s="227">
        <f t="shared" si="636"/>
        <v>0.10089706050000001</v>
      </c>
      <c r="AH2558" s="227">
        <f t="shared" si="637"/>
        <v>4.6501272499999996E-2</v>
      </c>
      <c r="AI2558"/>
      <c r="AJ2558">
        <v>83.911009000000007</v>
      </c>
      <c r="AK2558" s="155">
        <v>73.030257000000006</v>
      </c>
      <c r="AL2558" s="155">
        <v>6.1669118999999997</v>
      </c>
      <c r="AM2558" s="155">
        <v>0</v>
      </c>
      <c r="AN2558" s="155">
        <v>1.0719259999999999</v>
      </c>
      <c r="AO2558" s="155">
        <v>2.4090289999999999</v>
      </c>
      <c r="AP2558" s="155">
        <v>1.2328854</v>
      </c>
      <c r="AQ2558"/>
      <c r="AR2558" s="156">
        <v>0.11339855</v>
      </c>
      <c r="AS2558" s="156">
        <v>0.10424395</v>
      </c>
      <c r="AT2558" s="156">
        <v>4.5280438000000001E-3</v>
      </c>
      <c r="AU2558" s="156">
        <v>4.6265541999999998E-3</v>
      </c>
      <c r="AV2558" s="282">
        <f t="shared" si="630"/>
        <v>6.2496371232970006E-6</v>
      </c>
      <c r="AW2558" s="282">
        <f t="shared" si="631"/>
        <v>1.6745724179998403E-8</v>
      </c>
      <c r="AX2558" s="283">
        <f t="shared" si="632"/>
        <v>0.6479767715000001</v>
      </c>
      <c r="AY2558" s="157">
        <v>5.0585873000000002E-6</v>
      </c>
      <c r="AZ2558" s="157">
        <v>1.5262978999999999E-8</v>
      </c>
      <c r="BA2558" s="157">
        <v>4.1700639000000001E-13</v>
      </c>
      <c r="BB2558" s="157">
        <v>0</v>
      </c>
      <c r="BC2558" s="157">
        <v>0</v>
      </c>
      <c r="BD2558" s="157">
        <v>9.8121123999999991E-10</v>
      </c>
      <c r="BE2558" s="157">
        <v>1.1893675000000001E-6</v>
      </c>
      <c r="BF2558" s="157">
        <v>2.2376403E-10</v>
      </c>
      <c r="BG2558" s="157">
        <v>1.2582616000000001E-9</v>
      </c>
      <c r="BH2558" s="157">
        <v>0</v>
      </c>
      <c r="BI2558" s="157">
        <v>0</v>
      </c>
      <c r="BJ2558" s="157">
        <v>2.7585664E-13</v>
      </c>
      <c r="BK2558" s="157">
        <v>2.2087411E-14</v>
      </c>
      <c r="BL2558" s="157">
        <v>4.5995573999999998E-15</v>
      </c>
      <c r="BM2558" s="157">
        <v>5.5397597E-11</v>
      </c>
      <c r="BN2558" s="157">
        <v>6.4571445999999995E-10</v>
      </c>
      <c r="BO2558" s="157">
        <v>0</v>
      </c>
      <c r="BP2558" s="157">
        <v>1.469415E-4</v>
      </c>
      <c r="BQ2558" s="157">
        <v>0.64782983000000005</v>
      </c>
      <c r="BR2558" s="157">
        <v>0</v>
      </c>
      <c r="BS2558" s="157">
        <v>0</v>
      </c>
      <c r="BT2558" s="157">
        <v>0</v>
      </c>
      <c r="BU2558"/>
      <c r="BV2558" s="155">
        <v>2.7951913000000001E-4</v>
      </c>
      <c r="BW2558" s="155">
        <v>8.6748359000000006E-6</v>
      </c>
      <c r="BX2558" s="155">
        <v>1.5199013000000001E-4</v>
      </c>
      <c r="BY2558" s="155">
        <v>4.4781012E-7</v>
      </c>
      <c r="BZ2558" s="155">
        <v>1.3374873000000001E-5</v>
      </c>
      <c r="CA2558" s="155">
        <v>0</v>
      </c>
      <c r="CB2558" s="155">
        <v>0</v>
      </c>
      <c r="CC2558" s="155">
        <v>0</v>
      </c>
      <c r="CD2558" s="155">
        <v>5.1663777999999999E-7</v>
      </c>
      <c r="CE2558" s="155">
        <v>4.9970472999999996E-7</v>
      </c>
      <c r="CF2558" s="155">
        <v>0</v>
      </c>
      <c r="CG2558" s="155">
        <v>0</v>
      </c>
      <c r="CH2558" s="155">
        <v>0</v>
      </c>
      <c r="CI2558" s="155">
        <v>7.5624452000000003E-6</v>
      </c>
      <c r="CJ2558" s="155">
        <v>9.6452695000000005E-5</v>
      </c>
      <c r="CK2558" s="155">
        <v>1.0790375E-12</v>
      </c>
      <c r="CL2558" s="155">
        <v>0</v>
      </c>
      <c r="CM2558"/>
      <c r="CN2558" s="284">
        <v>0</v>
      </c>
      <c r="CO2558" s="284">
        <v>5.4510639000000003</v>
      </c>
      <c r="CP2558" s="285">
        <v>0</v>
      </c>
      <c r="CQ2558" s="284">
        <v>5.9351964000000004E-3</v>
      </c>
      <c r="CR2558" s="284">
        <v>1.3039780000000001E-10</v>
      </c>
      <c r="CS2558" s="284">
        <v>1.5471450000000001E-8</v>
      </c>
      <c r="CT2558" s="284">
        <v>5.3625449E-4</v>
      </c>
      <c r="CU2558" s="284">
        <v>1.8522081999999999E-2</v>
      </c>
      <c r="CV2558" s="284">
        <v>0</v>
      </c>
      <c r="CW2558" s="284">
        <v>0</v>
      </c>
      <c r="CX2558"/>
      <c r="CY2558"/>
      <c r="CZ2558"/>
      <c r="DA2558"/>
    </row>
    <row r="2559" spans="1:105" ht="14.4">
      <c r="A2559" t="s">
        <v>3708</v>
      </c>
      <c r="B2559" s="150" t="s">
        <v>1274</v>
      </c>
      <c r="C2559" s="151" t="str">
        <f t="shared" si="639"/>
        <v>P.030.26.200</v>
      </c>
      <c r="D2559" t="s">
        <v>1430</v>
      </c>
      <c r="E2559" s="150" t="s">
        <v>352</v>
      </c>
      <c r="F2559" s="153" t="str">
        <f t="shared" si="640"/>
        <v>Phenylpropanes (n=2, std=0.21)</v>
      </c>
      <c r="G2559" s="154">
        <f t="shared" si="638"/>
        <v>3.3741970666666665</v>
      </c>
      <c r="H2559"/>
      <c r="I2559"/>
      <c r="J2559" s="227">
        <f t="shared" si="641"/>
        <v>0.66460061622939992</v>
      </c>
      <c r="K2559"/>
      <c r="L2559" s="280">
        <f t="shared" si="642"/>
        <v>5.3407711019999991E-2</v>
      </c>
      <c r="M2559" s="280">
        <f t="shared" si="643"/>
        <v>7.4365414419399992E-2</v>
      </c>
      <c r="N2559" s="281">
        <f t="shared" si="644"/>
        <v>3.0697930789999998E-2</v>
      </c>
      <c r="O2559" s="280">
        <v>0.50612955999999998</v>
      </c>
      <c r="P2559" s="219">
        <v>4.3458947999999997E-2</v>
      </c>
      <c r="Q2559" s="219">
        <v>2.6061633000000001E-2</v>
      </c>
      <c r="R2559" s="219">
        <v>4.8758841999999997E-2</v>
      </c>
      <c r="S2559" s="219">
        <v>3.5988089000000001E-3</v>
      </c>
      <c r="T2559" s="219">
        <v>2.4919311999999999E-4</v>
      </c>
      <c r="U2559" s="219">
        <v>8.0086700000000003E-4</v>
      </c>
      <c r="V2559" s="219">
        <v>4.8384420000000001E-3</v>
      </c>
      <c r="W2559" s="219">
        <v>7.1627818999999999E-4</v>
      </c>
      <c r="X2559" s="219">
        <v>0</v>
      </c>
      <c r="Y2559" s="219">
        <v>2.2212111999999999E-2</v>
      </c>
      <c r="Z2559" s="286">
        <v>6.3914194000000004E-6</v>
      </c>
      <c r="AA2559" s="219">
        <v>7.7695406000000003E-3</v>
      </c>
      <c r="AB2559" s="219">
        <v>0</v>
      </c>
      <c r="AC2559"/>
      <c r="AD2559" s="227">
        <f t="shared" si="633"/>
        <v>0.50612955999999998</v>
      </c>
      <c r="AE2559" s="227">
        <f t="shared" si="634"/>
        <v>0.12776673401999999</v>
      </c>
      <c r="AF2559" s="227">
        <f t="shared" si="635"/>
        <v>8.2128563599999996E-2</v>
      </c>
      <c r="AG2559" s="227">
        <f t="shared" si="636"/>
        <v>7.4365414419400006E-2</v>
      </c>
      <c r="AH2559" s="227">
        <f t="shared" si="637"/>
        <v>2.2928390189999998E-2</v>
      </c>
      <c r="AI2559"/>
      <c r="AJ2559">
        <v>65.801981999999995</v>
      </c>
      <c r="AK2559" s="155">
        <v>60.141979999999997</v>
      </c>
      <c r="AL2559" s="155">
        <v>3.0485459000000001</v>
      </c>
      <c r="AM2559" s="155">
        <v>0</v>
      </c>
      <c r="AN2559" s="155">
        <v>0.726769</v>
      </c>
      <c r="AO2559" s="155">
        <v>1.2751737000000001</v>
      </c>
      <c r="AP2559" s="155">
        <v>0.60951423000000005</v>
      </c>
      <c r="AQ2559"/>
      <c r="AR2559" s="156">
        <v>6.7868538000000006E-2</v>
      </c>
      <c r="AS2559" s="156">
        <v>6.1080678999999999E-2</v>
      </c>
      <c r="AT2559" s="156">
        <v>2.7876496999999999E-3</v>
      </c>
      <c r="AU2559" s="156">
        <v>4.0002095999999996E-3</v>
      </c>
      <c r="AV2559" s="282">
        <f t="shared" si="630"/>
        <v>3.66191120304E-6</v>
      </c>
      <c r="AW2559" s="282">
        <f t="shared" si="631"/>
        <v>1.0309355443154799E-8</v>
      </c>
      <c r="AX2559" s="283">
        <f t="shared" si="632"/>
        <v>0.56025344245600006</v>
      </c>
      <c r="AY2559" s="157">
        <v>3.1312548999999999E-6</v>
      </c>
      <c r="AZ2559" s="157">
        <v>9.4477519E-9</v>
      </c>
      <c r="BA2559" s="157">
        <v>2.5812607999999998E-13</v>
      </c>
      <c r="BB2559" s="157">
        <v>0</v>
      </c>
      <c r="BC2559" s="157">
        <v>0</v>
      </c>
      <c r="BD2559" s="157">
        <v>1.3066094999999999E-9</v>
      </c>
      <c r="BE2559" s="157">
        <v>5.2841839E-7</v>
      </c>
      <c r="BF2559" s="157">
        <v>2.9797070000000002E-10</v>
      </c>
      <c r="BG2559" s="157">
        <v>5.5887218000000005E-10</v>
      </c>
      <c r="BH2559" s="157">
        <v>4.0111499999999999E-12</v>
      </c>
      <c r="BI2559" s="157">
        <v>0</v>
      </c>
      <c r="BJ2559" s="157">
        <v>4.5627297999999998E-13</v>
      </c>
      <c r="BK2559" s="157">
        <v>2.9080550000000003E-14</v>
      </c>
      <c r="BL2559" s="157">
        <v>6.0335447999999997E-15</v>
      </c>
      <c r="BM2559" s="157">
        <v>4.7299620000000001E-11</v>
      </c>
      <c r="BN2559" s="157">
        <v>8.8400392000000004E-10</v>
      </c>
      <c r="BO2559" s="157">
        <v>0</v>
      </c>
      <c r="BP2559" s="157">
        <v>7.0012456000000001E-5</v>
      </c>
      <c r="BQ2559" s="157">
        <v>0.56018343000000004</v>
      </c>
      <c r="BR2559" s="157">
        <v>0</v>
      </c>
      <c r="BS2559" s="157">
        <v>0</v>
      </c>
      <c r="BT2559" s="157">
        <v>0</v>
      </c>
      <c r="BU2559"/>
      <c r="BV2559" s="155">
        <v>1.9250421E-4</v>
      </c>
      <c r="BW2559" s="155">
        <v>3.8530337000000001E-6</v>
      </c>
      <c r="BX2559" s="155">
        <v>9.4081568000000003E-5</v>
      </c>
      <c r="BY2559" s="155">
        <v>5.9013995999999998E-7</v>
      </c>
      <c r="BZ2559" s="155">
        <v>6.3990129999999998E-6</v>
      </c>
      <c r="CA2559" s="155">
        <v>0</v>
      </c>
      <c r="CB2559" s="155">
        <v>1.0436928E-7</v>
      </c>
      <c r="CC2559" s="155">
        <v>0</v>
      </c>
      <c r="CD2559" s="155">
        <v>3.7674830000000001E-7</v>
      </c>
      <c r="CE2559" s="155">
        <v>7.1481360000000002E-7</v>
      </c>
      <c r="CF2559" s="155">
        <v>0</v>
      </c>
      <c r="CG2559" s="155">
        <v>0</v>
      </c>
      <c r="CH2559" s="155">
        <v>0</v>
      </c>
      <c r="CI2559" s="155">
        <v>9.5706299999999999E-6</v>
      </c>
      <c r="CJ2559" s="155">
        <v>7.6813890000000006E-5</v>
      </c>
      <c r="CK2559" s="155">
        <v>5.3893841999999998E-13</v>
      </c>
      <c r="CL2559" s="155">
        <v>0</v>
      </c>
      <c r="CM2559"/>
      <c r="CN2559" s="284">
        <v>0</v>
      </c>
      <c r="CO2559" s="284">
        <v>3.3741970999999999</v>
      </c>
      <c r="CP2559" s="285">
        <v>0</v>
      </c>
      <c r="CQ2559" s="284">
        <v>2.6361894999999999E-3</v>
      </c>
      <c r="CR2559" s="284">
        <v>2.1141683999999999E-10</v>
      </c>
      <c r="CS2559" s="284">
        <v>2.5323525E-8</v>
      </c>
      <c r="CT2559" s="284">
        <v>2.3841665000000001E-4</v>
      </c>
      <c r="CU2559" s="284">
        <v>2.4463339000000001E-2</v>
      </c>
      <c r="CV2559" s="284">
        <v>2.6639844E-6</v>
      </c>
      <c r="CW2559" s="284">
        <v>0</v>
      </c>
      <c r="CX2559"/>
      <c r="CY2559"/>
      <c r="CZ2559"/>
      <c r="DA2559"/>
    </row>
    <row r="2560" spans="1:105" ht="14.4">
      <c r="A2560" t="s">
        <v>3362</v>
      </c>
      <c r="B2560" s="150" t="s">
        <v>1274</v>
      </c>
      <c r="C2560" s="151" t="str">
        <f t="shared" si="639"/>
        <v>P.030.26.300</v>
      </c>
      <c r="D2560" t="s">
        <v>1430</v>
      </c>
      <c r="E2560" s="150" t="s">
        <v>352</v>
      </c>
      <c r="F2560" s="153" t="str">
        <f t="shared" si="640"/>
        <v>Pyridinium derivatives (n=1, std=-)</v>
      </c>
      <c r="G2560" s="154">
        <f t="shared" si="638"/>
        <v>19.26190866666667</v>
      </c>
      <c r="H2560"/>
      <c r="I2560"/>
      <c r="J2560" s="227">
        <f t="shared" si="641"/>
        <v>3.381554279285</v>
      </c>
      <c r="K2560"/>
      <c r="L2560" s="280">
        <f t="shared" si="642"/>
        <v>0.12976259439999999</v>
      </c>
      <c r="M2560" s="280">
        <f t="shared" si="643"/>
        <v>0.207028563985</v>
      </c>
      <c r="N2560" s="281">
        <f t="shared" si="644"/>
        <v>0.15547682090000001</v>
      </c>
      <c r="O2560" s="280">
        <v>2.8892863000000002</v>
      </c>
      <c r="P2560" s="219">
        <v>8.7082641000000002E-2</v>
      </c>
      <c r="Q2560" s="219">
        <v>0.1119182</v>
      </c>
      <c r="R2560" s="219">
        <v>0.11191812</v>
      </c>
      <c r="S2560" s="219">
        <v>1.5293775000000001E-2</v>
      </c>
      <c r="T2560" s="219">
        <v>1.3525011999999999E-3</v>
      </c>
      <c r="U2560" s="219">
        <v>1.1981982E-3</v>
      </c>
      <c r="V2560" s="219">
        <v>7.9689823E-3</v>
      </c>
      <c r="W2560" s="219">
        <v>5.5018408999999999E-3</v>
      </c>
      <c r="X2560" s="219">
        <v>0</v>
      </c>
      <c r="Y2560" s="219">
        <v>0.14997498000000001</v>
      </c>
      <c r="Z2560" s="286">
        <v>5.8740684999999997E-5</v>
      </c>
      <c r="AA2560" s="219">
        <v>0</v>
      </c>
      <c r="AB2560" s="219">
        <v>0</v>
      </c>
      <c r="AC2560"/>
      <c r="AD2560" s="227">
        <f t="shared" si="633"/>
        <v>2.8892863000000002</v>
      </c>
      <c r="AE2560" s="227">
        <f t="shared" si="634"/>
        <v>0.33673241770000001</v>
      </c>
      <c r="AF2560" s="227">
        <f t="shared" si="635"/>
        <v>0.20696982329999999</v>
      </c>
      <c r="AG2560" s="227">
        <f t="shared" si="636"/>
        <v>0.207028563985</v>
      </c>
      <c r="AH2560" s="227">
        <f t="shared" si="637"/>
        <v>0.15547682090000001</v>
      </c>
      <c r="AI2560"/>
      <c r="AJ2560">
        <v>302.89418999999998</v>
      </c>
      <c r="AK2560" s="155">
        <v>266.91435999999999</v>
      </c>
      <c r="AL2560" s="155">
        <v>20.500904999999999</v>
      </c>
      <c r="AM2560" s="155">
        <v>0</v>
      </c>
      <c r="AN2560" s="155">
        <v>3.4655472</v>
      </c>
      <c r="AO2560" s="155">
        <v>7.9268815000000004</v>
      </c>
      <c r="AP2560" s="155">
        <v>4.0864998999999997</v>
      </c>
      <c r="AQ2560"/>
      <c r="AR2560" s="156">
        <v>0.36103870999999998</v>
      </c>
      <c r="AS2560" s="156">
        <v>0.32861380000000001</v>
      </c>
      <c r="AT2560" s="156">
        <v>1.5267242E-2</v>
      </c>
      <c r="AU2560" s="156">
        <v>1.7157664E-2</v>
      </c>
      <c r="AV2560" s="282">
        <f t="shared" si="630"/>
        <v>1.9701067185290002E-5</v>
      </c>
      <c r="AW2560" s="282">
        <f t="shared" si="631"/>
        <v>5.646169432219E-8</v>
      </c>
      <c r="AX2560" s="283">
        <f t="shared" si="632"/>
        <v>2.40303412466</v>
      </c>
      <c r="AY2560" s="157">
        <v>1.7875051E-5</v>
      </c>
      <c r="AZ2560" s="157">
        <v>5.3933344000000001E-8</v>
      </c>
      <c r="BA2560" s="157">
        <v>1.4735359999999999E-12</v>
      </c>
      <c r="BB2560" s="157">
        <v>0</v>
      </c>
      <c r="BC2560" s="157">
        <v>0</v>
      </c>
      <c r="BD2560" s="157">
        <v>2.9991131000000002E-9</v>
      </c>
      <c r="BE2560" s="157">
        <v>1.8213987E-6</v>
      </c>
      <c r="BF2560" s="157">
        <v>6.8394408E-10</v>
      </c>
      <c r="BG2560" s="157">
        <v>1.8421913E-9</v>
      </c>
      <c r="BH2560" s="157">
        <v>0</v>
      </c>
      <c r="BI2560" s="157">
        <v>0</v>
      </c>
      <c r="BJ2560" s="157">
        <v>6.8290352000000002E-13</v>
      </c>
      <c r="BK2560" s="157">
        <v>4.7964887000000002E-14</v>
      </c>
      <c r="BL2560" s="157">
        <v>1.0537783E-14</v>
      </c>
      <c r="BM2560" s="157">
        <v>1.8716539E-10</v>
      </c>
      <c r="BN2560" s="157">
        <v>1.4312068000000001E-9</v>
      </c>
      <c r="BO2560" s="157">
        <v>0</v>
      </c>
      <c r="BP2560" s="157">
        <v>5.2572465999999995E-4</v>
      </c>
      <c r="BQ2560" s="157">
        <v>2.4025083999999999</v>
      </c>
      <c r="BR2560" s="157">
        <v>0</v>
      </c>
      <c r="BS2560" s="157">
        <v>0</v>
      </c>
      <c r="BT2560" s="157">
        <v>0</v>
      </c>
      <c r="BU2560"/>
      <c r="BV2560" s="155">
        <v>9.5034681000000004E-4</v>
      </c>
      <c r="BW2560" s="155">
        <v>1.2700623E-5</v>
      </c>
      <c r="BX2560" s="155">
        <v>5.3707311999999995E-4</v>
      </c>
      <c r="BY2560" s="155">
        <v>9.8703142999999991E-7</v>
      </c>
      <c r="BZ2560" s="155">
        <v>2.4151094E-5</v>
      </c>
      <c r="CA2560" s="155">
        <v>0</v>
      </c>
      <c r="CB2560" s="155">
        <v>0</v>
      </c>
      <c r="CC2560" s="155">
        <v>0</v>
      </c>
      <c r="CD2560" s="155">
        <v>1.8816441999999999E-6</v>
      </c>
      <c r="CE2560" s="155">
        <v>1.2291978000000001E-6</v>
      </c>
      <c r="CF2560" s="155">
        <v>0</v>
      </c>
      <c r="CG2560" s="155">
        <v>0</v>
      </c>
      <c r="CH2560" s="155">
        <v>0</v>
      </c>
      <c r="CI2560" s="155">
        <v>2.2218194E-5</v>
      </c>
      <c r="CJ2560" s="155">
        <v>3.5010590000000001E-4</v>
      </c>
      <c r="CK2560" s="155">
        <v>3.4970405000000001E-12</v>
      </c>
      <c r="CL2560" s="155">
        <v>0</v>
      </c>
      <c r="CM2560"/>
      <c r="CN2560" s="284">
        <v>0</v>
      </c>
      <c r="CO2560" s="284">
        <v>19.261907999999998</v>
      </c>
      <c r="CP2560" s="285">
        <v>0</v>
      </c>
      <c r="CQ2560" s="284">
        <v>8.6895814999999998E-3</v>
      </c>
      <c r="CR2560" s="284">
        <v>3.2603287000000003E-10</v>
      </c>
      <c r="CS2560" s="284">
        <v>3.8048827E-8</v>
      </c>
      <c r="CT2560" s="284">
        <v>9.1242077000000001E-4</v>
      </c>
      <c r="CU2560" s="284">
        <v>4.0264907000000003E-2</v>
      </c>
      <c r="CV2560" s="284">
        <v>0</v>
      </c>
      <c r="CW2560" s="284">
        <v>0</v>
      </c>
      <c r="CX2560"/>
      <c r="CY2560"/>
      <c r="CZ2560"/>
      <c r="DA2560"/>
    </row>
    <row r="2561" spans="1:105" ht="14.4">
      <c r="A2561" t="s">
        <v>1288</v>
      </c>
      <c r="B2561" s="150" t="s">
        <v>1274</v>
      </c>
      <c r="C2561" s="151" t="str">
        <f t="shared" si="639"/>
        <v>P.030.29.100</v>
      </c>
      <c r="D2561" t="s">
        <v>1430</v>
      </c>
      <c r="E2561" s="150" t="s">
        <v>352</v>
      </c>
      <c r="F2561" s="153" t="str">
        <f t="shared" si="640"/>
        <v>Styrenes (n=1, std=-)</v>
      </c>
      <c r="G2561" s="154">
        <f t="shared" si="638"/>
        <v>2.0900000000000003</v>
      </c>
      <c r="H2561"/>
      <c r="I2561"/>
      <c r="J2561" s="227">
        <f t="shared" si="641"/>
        <v>0.36331041317385027</v>
      </c>
      <c r="K2561"/>
      <c r="L2561" s="280">
        <f t="shared" si="642"/>
        <v>2.4602403085128E-2</v>
      </c>
      <c r="M2561" s="280">
        <f t="shared" si="643"/>
        <v>2.5208010088722248E-2</v>
      </c>
      <c r="N2561" s="281">
        <f t="shared" si="644"/>
        <v>0</v>
      </c>
      <c r="O2561" s="280">
        <v>0.3135</v>
      </c>
      <c r="P2561" s="219">
        <v>2.5163985999999999E-2</v>
      </c>
      <c r="Q2561" s="286">
        <v>4.4023790000000003E-5</v>
      </c>
      <c r="R2561" s="219">
        <v>2.46024E-2</v>
      </c>
      <c r="S2561" s="219">
        <v>0</v>
      </c>
      <c r="T2561" s="219">
        <v>0</v>
      </c>
      <c r="U2561" s="286">
        <v>3.0851279999999999E-9</v>
      </c>
      <c r="V2561" s="286">
        <v>2.9872225000000002E-10</v>
      </c>
      <c r="W2561" s="219">
        <v>0</v>
      </c>
      <c r="X2561" s="219">
        <v>0</v>
      </c>
      <c r="Y2561" s="219">
        <v>0</v>
      </c>
      <c r="Z2561" s="219">
        <v>0</v>
      </c>
      <c r="AA2561" s="219">
        <v>0</v>
      </c>
      <c r="AB2561" s="219">
        <v>0</v>
      </c>
      <c r="AC2561"/>
      <c r="AD2561" s="227">
        <f t="shared" si="633"/>
        <v>0.3135</v>
      </c>
      <c r="AE2561" s="227">
        <f t="shared" si="634"/>
        <v>4.9810413173850245E-2</v>
      </c>
      <c r="AF2561" s="227">
        <f t="shared" si="635"/>
        <v>2.5208010088722248E-2</v>
      </c>
      <c r="AG2561" s="227">
        <f t="shared" si="636"/>
        <v>2.5208010088722248E-2</v>
      </c>
      <c r="AH2561" s="227">
        <f t="shared" si="637"/>
        <v>0</v>
      </c>
      <c r="AI2561"/>
      <c r="AJ2561">
        <v>44.731999999999999</v>
      </c>
      <c r="AK2561" s="155">
        <v>44.731999999999999</v>
      </c>
      <c r="AL2561" s="155">
        <v>0</v>
      </c>
      <c r="AM2561" s="155">
        <v>0</v>
      </c>
      <c r="AN2561" s="155">
        <v>0</v>
      </c>
      <c r="AO2561" s="155">
        <v>0</v>
      </c>
      <c r="AP2561" s="155">
        <v>0</v>
      </c>
      <c r="AQ2561"/>
      <c r="AR2561" s="156">
        <v>4.4945868999999999E-2</v>
      </c>
      <c r="AS2561" s="156">
        <v>3.9984984000000001E-2</v>
      </c>
      <c r="AT2561" s="156">
        <v>1.7670207E-3</v>
      </c>
      <c r="AU2561" s="156">
        <v>3.1938648000000001E-3</v>
      </c>
      <c r="AV2561" s="282">
        <f t="shared" si="630"/>
        <v>2.39718128E-6</v>
      </c>
      <c r="AW2561" s="282">
        <f t="shared" si="631"/>
        <v>6.534839885E-9</v>
      </c>
      <c r="AX2561" s="283">
        <f t="shared" si="632"/>
        <v>0.44732</v>
      </c>
      <c r="AY2561" s="157">
        <v>1.9395199999999999E-6</v>
      </c>
      <c r="AZ2561" s="157">
        <v>5.8520000000000001E-9</v>
      </c>
      <c r="BA2561" s="157">
        <v>1.59885E-13</v>
      </c>
      <c r="BB2561" s="157">
        <v>0</v>
      </c>
      <c r="BC2561" s="157">
        <v>0</v>
      </c>
      <c r="BD2561" s="157">
        <v>6.5928000000000002E-10</v>
      </c>
      <c r="BE2561" s="157">
        <v>4.5700199999999998E-7</v>
      </c>
      <c r="BF2561" s="157">
        <v>1.5034800000000001E-10</v>
      </c>
      <c r="BG2561" s="157">
        <v>5.3233199999999998E-10</v>
      </c>
      <c r="BH2561" s="157">
        <v>0</v>
      </c>
      <c r="BI2561" s="157">
        <v>0</v>
      </c>
      <c r="BJ2561" s="157">
        <v>0</v>
      </c>
      <c r="BK2561" s="157">
        <v>0</v>
      </c>
      <c r="BL2561" s="157">
        <v>0</v>
      </c>
      <c r="BM2561" s="157">
        <v>0</v>
      </c>
      <c r="BN2561" s="157">
        <v>0</v>
      </c>
      <c r="BO2561" s="157">
        <v>0</v>
      </c>
      <c r="BP2561" s="157">
        <v>0</v>
      </c>
      <c r="BQ2561" s="157">
        <v>0.44732</v>
      </c>
      <c r="BR2561" s="157">
        <v>0</v>
      </c>
      <c r="BS2561" s="157">
        <v>0</v>
      </c>
      <c r="BT2561" s="157">
        <v>0</v>
      </c>
      <c r="BU2561"/>
      <c r="BV2561" s="155">
        <v>1.2396898E-4</v>
      </c>
      <c r="BW2561" s="155">
        <v>3.6700577000000001E-6</v>
      </c>
      <c r="BX2561" s="155">
        <v>5.8274745999999999E-5</v>
      </c>
      <c r="BY2561" s="155">
        <v>1.1712922E-8</v>
      </c>
      <c r="BZ2561" s="155">
        <v>3.0231527000000001E-6</v>
      </c>
      <c r="CA2561" s="155">
        <v>0</v>
      </c>
      <c r="CB2561" s="155">
        <v>0</v>
      </c>
      <c r="CC2561" s="155">
        <v>0</v>
      </c>
      <c r="CD2561" s="155">
        <v>0</v>
      </c>
      <c r="CE2561" s="155">
        <v>3.5732400999999997E-8</v>
      </c>
      <c r="CF2561" s="155">
        <v>0</v>
      </c>
      <c r="CG2561" s="155">
        <v>0</v>
      </c>
      <c r="CH2561" s="155">
        <v>0</v>
      </c>
      <c r="CI2561" s="155">
        <v>4.9411173999999996E-6</v>
      </c>
      <c r="CJ2561" s="155">
        <v>5.4012460000000002E-5</v>
      </c>
      <c r="CK2561" s="155">
        <v>0</v>
      </c>
      <c r="CL2561" s="155">
        <v>0</v>
      </c>
      <c r="CM2561"/>
      <c r="CN2561" s="284">
        <v>0</v>
      </c>
      <c r="CO2561" s="284">
        <v>2.09</v>
      </c>
      <c r="CP2561" s="285">
        <v>0</v>
      </c>
      <c r="CQ2561" s="284">
        <v>2.5110000000000002E-3</v>
      </c>
      <c r="CR2561" s="284">
        <v>0</v>
      </c>
      <c r="CS2561" s="284">
        <v>0</v>
      </c>
      <c r="CT2561" s="284">
        <v>1.5344997E-4</v>
      </c>
      <c r="CU2561" s="284">
        <v>0</v>
      </c>
      <c r="CV2561" s="284">
        <v>0</v>
      </c>
      <c r="CW2561" s="284">
        <v>0</v>
      </c>
      <c r="CX2561"/>
      <c r="CY2561"/>
      <c r="CZ2561"/>
      <c r="DA2561"/>
    </row>
    <row r="2562" spans="1:105" ht="14.4">
      <c r="A2562" t="s">
        <v>3363</v>
      </c>
      <c r="B2562" s="150" t="s">
        <v>1274</v>
      </c>
      <c r="C2562" s="151" t="str">
        <f t="shared" si="639"/>
        <v>P.030.29.200</v>
      </c>
      <c r="D2562" t="s">
        <v>1430</v>
      </c>
      <c r="E2562" s="150" t="s">
        <v>352</v>
      </c>
      <c r="F2562" s="153" t="str">
        <f t="shared" si="640"/>
        <v>Sulfonylureas (n=1, std=-)</v>
      </c>
      <c r="G2562" s="154">
        <f t="shared" si="638"/>
        <v>16.771172</v>
      </c>
      <c r="H2562"/>
      <c r="I2562"/>
      <c r="J2562" s="227">
        <f t="shared" si="641"/>
        <v>3.024328159</v>
      </c>
      <c r="K2562"/>
      <c r="L2562" s="280">
        <f t="shared" si="642"/>
        <v>0.1196614067</v>
      </c>
      <c r="M2562" s="280">
        <f t="shared" si="643"/>
        <v>0.22228465750000001</v>
      </c>
      <c r="N2562" s="281">
        <f t="shared" si="644"/>
        <v>0.16670629479999999</v>
      </c>
      <c r="O2562" s="280">
        <v>2.5156757999999999</v>
      </c>
      <c r="P2562" s="219">
        <v>0.11120468999999999</v>
      </c>
      <c r="Q2562" s="219">
        <v>0.10329046</v>
      </c>
      <c r="R2562" s="219">
        <v>0.10166462</v>
      </c>
      <c r="S2562" s="219">
        <v>1.5819697000000001E-2</v>
      </c>
      <c r="T2562" s="219">
        <v>1.0756209999999999E-3</v>
      </c>
      <c r="U2562" s="219">
        <v>1.1014687E-3</v>
      </c>
      <c r="V2562" s="219">
        <v>7.7439496999999998E-3</v>
      </c>
      <c r="W2562" s="219">
        <v>5.1990448000000002E-3</v>
      </c>
      <c r="X2562" s="219">
        <v>0</v>
      </c>
      <c r="Y2562" s="219">
        <v>0.16150724999999999</v>
      </c>
      <c r="Z2562" s="286">
        <v>4.5557799999999999E-5</v>
      </c>
      <c r="AA2562" s="219">
        <v>0</v>
      </c>
      <c r="AB2562" s="219">
        <v>0</v>
      </c>
      <c r="AC2562"/>
      <c r="AD2562" s="227">
        <f t="shared" si="633"/>
        <v>2.5156757999999999</v>
      </c>
      <c r="AE2562" s="227">
        <f t="shared" si="634"/>
        <v>0.34190050640000003</v>
      </c>
      <c r="AF2562" s="227">
        <f t="shared" si="635"/>
        <v>0.2222390997</v>
      </c>
      <c r="AG2562" s="227">
        <f t="shared" si="636"/>
        <v>0.22228465750000001</v>
      </c>
      <c r="AH2562" s="227">
        <f t="shared" si="637"/>
        <v>0.16670629479999999</v>
      </c>
      <c r="AI2562"/>
      <c r="AJ2562">
        <v>266.13997999999998</v>
      </c>
      <c r="AK2562" s="155">
        <v>226.96677</v>
      </c>
      <c r="AL2562" s="155">
        <v>22.163782999999999</v>
      </c>
      <c r="AM2562" s="155">
        <v>0</v>
      </c>
      <c r="AN2562" s="155">
        <v>3.8922360999999999</v>
      </c>
      <c r="AO2562" s="155">
        <v>8.6917513</v>
      </c>
      <c r="AP2562" s="155">
        <v>4.4254424999999999</v>
      </c>
      <c r="AQ2562"/>
      <c r="AR2562" s="156">
        <v>0.32507164</v>
      </c>
      <c r="AS2562" s="156">
        <v>0.29749831999999998</v>
      </c>
      <c r="AT2562" s="156">
        <v>1.3502428E-2</v>
      </c>
      <c r="AU2562" s="156">
        <v>1.4070882E-2</v>
      </c>
      <c r="AV2562" s="282">
        <f t="shared" si="630"/>
        <v>1.783563135692E-5</v>
      </c>
      <c r="AW2562" s="282">
        <f t="shared" si="631"/>
        <v>4.9935014701968001E-8</v>
      </c>
      <c r="AX2562" s="283">
        <f t="shared" si="632"/>
        <v>1.9707118164000001</v>
      </c>
      <c r="AY2562" s="157">
        <v>1.5563647999999999E-5</v>
      </c>
      <c r="AZ2562" s="157">
        <v>4.6959282000000001E-8</v>
      </c>
      <c r="BA2562" s="157">
        <v>1.2829947000000001E-12</v>
      </c>
      <c r="BB2562" s="157">
        <v>0</v>
      </c>
      <c r="BC2562" s="157">
        <v>0</v>
      </c>
      <c r="BD2562" s="157">
        <v>2.724346E-9</v>
      </c>
      <c r="BE2562" s="157">
        <v>2.2677277E-6</v>
      </c>
      <c r="BF2562" s="157">
        <v>6.2128378000000004E-10</v>
      </c>
      <c r="BG2562" s="157">
        <v>2.3524815999999998E-9</v>
      </c>
      <c r="BH2562" s="157">
        <v>0</v>
      </c>
      <c r="BI2562" s="157">
        <v>0</v>
      </c>
      <c r="BJ2562" s="157">
        <v>6.2773405000000001E-13</v>
      </c>
      <c r="BK2562" s="157">
        <v>4.6590628000000001E-14</v>
      </c>
      <c r="BL2562" s="157">
        <v>1.0002590000000001E-14</v>
      </c>
      <c r="BM2562" s="157">
        <v>1.5341342E-10</v>
      </c>
      <c r="BN2562" s="157">
        <v>1.3778975E-9</v>
      </c>
      <c r="BO2562" s="157">
        <v>0</v>
      </c>
      <c r="BP2562" s="157">
        <v>5.0821639999999995E-4</v>
      </c>
      <c r="BQ2562" s="157">
        <v>1.9702036000000001</v>
      </c>
      <c r="BR2562" s="157">
        <v>0</v>
      </c>
      <c r="BS2562" s="157">
        <v>0</v>
      </c>
      <c r="BT2562" s="157">
        <v>0</v>
      </c>
      <c r="BU2562"/>
      <c r="BV2562" s="155">
        <v>8.3880890999999996E-4</v>
      </c>
      <c r="BW2562" s="155">
        <v>1.6218719E-5</v>
      </c>
      <c r="BX2562" s="155">
        <v>4.6762478000000001E-4</v>
      </c>
      <c r="BY2562" s="155">
        <v>9.5576057999999996E-7</v>
      </c>
      <c r="BZ2562" s="155">
        <v>2.7519813999999999E-5</v>
      </c>
      <c r="CA2562" s="155">
        <v>0</v>
      </c>
      <c r="CB2562" s="155">
        <v>0</v>
      </c>
      <c r="CC2562" s="155">
        <v>0</v>
      </c>
      <c r="CD2562" s="155">
        <v>1.5051699000000001E-6</v>
      </c>
      <c r="CE2562" s="155">
        <v>1.1425681999999999E-6</v>
      </c>
      <c r="CF2562" s="155">
        <v>0</v>
      </c>
      <c r="CG2562" s="155">
        <v>0</v>
      </c>
      <c r="CH2562" s="155">
        <v>0</v>
      </c>
      <c r="CI2562" s="155">
        <v>2.0486552E-5</v>
      </c>
      <c r="CJ2562" s="155">
        <v>3.0335554000000001E-4</v>
      </c>
      <c r="CK2562" s="155">
        <v>3.9138065000000003E-12</v>
      </c>
      <c r="CL2562" s="155">
        <v>0</v>
      </c>
      <c r="CM2562"/>
      <c r="CN2562" s="284">
        <v>0</v>
      </c>
      <c r="CO2562" s="284">
        <v>16.771172</v>
      </c>
      <c r="CP2562" s="285">
        <v>0</v>
      </c>
      <c r="CQ2562" s="284">
        <v>1.1096612E-2</v>
      </c>
      <c r="CR2562" s="284">
        <v>2.9849320000000001E-10</v>
      </c>
      <c r="CS2562" s="284">
        <v>3.5068807000000003E-8</v>
      </c>
      <c r="CT2562" s="284">
        <v>1.0726322999999999E-3</v>
      </c>
      <c r="CU2562" s="284">
        <v>3.9093231999999999E-2</v>
      </c>
      <c r="CV2562" s="284">
        <v>0</v>
      </c>
      <c r="CW2562" s="284">
        <v>0</v>
      </c>
      <c r="CX2562"/>
      <c r="CY2562"/>
      <c r="CZ2562"/>
      <c r="DA2562"/>
    </row>
    <row r="2563" spans="1:105" ht="14.4">
      <c r="A2563" t="s">
        <v>3364</v>
      </c>
      <c r="B2563" s="150" t="s">
        <v>1274</v>
      </c>
      <c r="C2563" s="151" t="str">
        <f t="shared" si="639"/>
        <v>P.030.29.300</v>
      </c>
      <c r="D2563" t="s">
        <v>1430</v>
      </c>
      <c r="E2563" s="150" t="s">
        <v>352</v>
      </c>
      <c r="F2563" s="153" t="str">
        <f t="shared" si="640"/>
        <v>Sulfoxides (n=1, std=-)</v>
      </c>
      <c r="G2563" s="154">
        <f t="shared" si="638"/>
        <v>1.6347653333333334</v>
      </c>
      <c r="H2563"/>
      <c r="I2563"/>
      <c r="J2563" s="227">
        <f t="shared" si="641"/>
        <v>0.31717675107980836</v>
      </c>
      <c r="K2563"/>
      <c r="L2563" s="280">
        <f t="shared" si="642"/>
        <v>1.9369186250000003E-2</v>
      </c>
      <c r="M2563" s="280">
        <f t="shared" si="643"/>
        <v>3.2325034504999996E-2</v>
      </c>
      <c r="N2563" s="281">
        <f t="shared" si="644"/>
        <v>2.0267730324808331E-2</v>
      </c>
      <c r="O2563" s="280">
        <v>0.24521480000000001</v>
      </c>
      <c r="P2563" s="219">
        <v>1.1634731000000001E-2</v>
      </c>
      <c r="Q2563" s="219">
        <v>1.7113454E-2</v>
      </c>
      <c r="R2563" s="219">
        <v>1.6559528E-2</v>
      </c>
      <c r="S2563" s="219">
        <v>2.3399376E-3</v>
      </c>
      <c r="T2563" s="219">
        <v>2.1227751E-4</v>
      </c>
      <c r="U2563" s="219">
        <v>2.5744313999999998E-4</v>
      </c>
      <c r="V2563" s="219">
        <v>3.3907504999999998E-3</v>
      </c>
      <c r="W2563" s="219">
        <v>7.4736309999999995E-4</v>
      </c>
      <c r="X2563" s="219">
        <v>1.6472315E-4</v>
      </c>
      <c r="Y2563" s="219">
        <v>1.9501777000000001E-2</v>
      </c>
      <c r="Z2563" s="286">
        <v>2.1375855E-5</v>
      </c>
      <c r="AA2563" s="286">
        <v>1.8590222000000001E-5</v>
      </c>
      <c r="AB2563" s="286">
        <v>2.8083292E-12</v>
      </c>
      <c r="AC2563"/>
      <c r="AD2563" s="227">
        <f t="shared" si="633"/>
        <v>0.24521480000000001</v>
      </c>
      <c r="AE2563" s="227">
        <f t="shared" si="634"/>
        <v>5.1508121749999997E-2</v>
      </c>
      <c r="AF2563" s="227">
        <f t="shared" si="635"/>
        <v>3.2157525722000001E-2</v>
      </c>
      <c r="AG2563" s="227">
        <f t="shared" si="636"/>
        <v>3.2325034504999996E-2</v>
      </c>
      <c r="AH2563" s="227">
        <f t="shared" si="637"/>
        <v>2.024914010280833E-2</v>
      </c>
      <c r="AI2563"/>
      <c r="AJ2563">
        <v>43.885264999999997</v>
      </c>
      <c r="AK2563" s="155">
        <v>39.751952000000003</v>
      </c>
      <c r="AL2563" s="155">
        <v>2.3655683999999999</v>
      </c>
      <c r="AM2563" s="155">
        <v>0</v>
      </c>
      <c r="AN2563" s="155">
        <v>0.38806028999999997</v>
      </c>
      <c r="AO2563" s="155">
        <v>0.90875189000000001</v>
      </c>
      <c r="AP2563" s="155">
        <v>0.47093182</v>
      </c>
      <c r="AQ2563"/>
      <c r="AR2563" s="156">
        <v>3.3400816999999999E-2</v>
      </c>
      <c r="AS2563" s="156">
        <v>2.9430293E-2</v>
      </c>
      <c r="AT2563" s="156">
        <v>1.3410166E-3</v>
      </c>
      <c r="AU2563" s="156">
        <v>2.6295072000000002E-3</v>
      </c>
      <c r="AV2563" s="282">
        <f t="shared" si="630"/>
        <v>1.76440603849428E-6</v>
      </c>
      <c r="AW2563" s="282">
        <f t="shared" si="631"/>
        <v>4.959381007355916E-9</v>
      </c>
      <c r="AX2563" s="283">
        <f t="shared" si="632"/>
        <v>0.36827831700800001</v>
      </c>
      <c r="AY2563" s="157">
        <v>1.517066E-6</v>
      </c>
      <c r="AZ2563" s="157">
        <v>4.5773542999999998E-9</v>
      </c>
      <c r="BA2563" s="157">
        <v>1.2505986E-13</v>
      </c>
      <c r="BB2563" s="157">
        <v>3.9678928E-13</v>
      </c>
      <c r="BC2563" s="157">
        <v>0</v>
      </c>
      <c r="BD2563" s="157">
        <v>4.5440265000000002E-10</v>
      </c>
      <c r="BE2563" s="157">
        <v>2.4624089000000001E-7</v>
      </c>
      <c r="BF2563" s="157">
        <v>1.0254759E-10</v>
      </c>
      <c r="BG2563" s="157">
        <v>2.4711149000000001E-10</v>
      </c>
      <c r="BH2563" s="157">
        <v>2.9936656999999998E-11</v>
      </c>
      <c r="BI2563" s="157">
        <v>6.7313797999999995E-17</v>
      </c>
      <c r="BJ2563" s="157">
        <v>1.4470002E-13</v>
      </c>
      <c r="BK2563" s="157">
        <v>2.2755309000000001E-14</v>
      </c>
      <c r="BL2563" s="157">
        <v>1.8362626999999999E-15</v>
      </c>
      <c r="BM2563" s="157">
        <v>3.0041654999999999E-11</v>
      </c>
      <c r="BN2563" s="157">
        <v>2.6297907999999999E-10</v>
      </c>
      <c r="BO2563" s="157">
        <v>3.7939125000000003E-21</v>
      </c>
      <c r="BP2563" s="157">
        <v>6.9737007999999995E-5</v>
      </c>
      <c r="BQ2563" s="157">
        <v>0.36820858000000001</v>
      </c>
      <c r="BR2563" s="157">
        <v>3.5132831999999998E-10</v>
      </c>
      <c r="BS2563" s="157">
        <v>2.1364560000000001E-12</v>
      </c>
      <c r="BT2563" s="157">
        <v>9.5586624E-17</v>
      </c>
      <c r="BU2563"/>
      <c r="BV2563" s="155">
        <v>1.0624380999999999E-4</v>
      </c>
      <c r="BW2563" s="155">
        <v>1.7077821000000001E-6</v>
      </c>
      <c r="BX2563" s="155">
        <v>4.5581594000000001E-5</v>
      </c>
      <c r="BY2563" s="155">
        <v>4.0501418000000002E-7</v>
      </c>
      <c r="BZ2563" s="155">
        <v>3.3455007999999999E-6</v>
      </c>
      <c r="CA2563" s="155">
        <v>8.1659878999999996E-9</v>
      </c>
      <c r="CB2563" s="155">
        <v>1.3033933999999999E-10</v>
      </c>
      <c r="CC2563" s="155">
        <v>1.2298592E-8</v>
      </c>
      <c r="CD2563" s="155">
        <v>2.9833114999999999E-7</v>
      </c>
      <c r="CE2563" s="155">
        <v>2.3753054999999999E-7</v>
      </c>
      <c r="CF2563" s="155">
        <v>0</v>
      </c>
      <c r="CG2563" s="155">
        <v>8.3897536000000006E-18</v>
      </c>
      <c r="CH2563" s="155">
        <v>6.8694975999999996E-14</v>
      </c>
      <c r="CI2563" s="155">
        <v>3.2755639999999999E-6</v>
      </c>
      <c r="CJ2563" s="155">
        <v>5.1319917000000003E-5</v>
      </c>
      <c r="CK2563" s="155">
        <v>1.5461708000000001E-9</v>
      </c>
      <c r="CL2563" s="155">
        <v>5.0435739999999999E-8</v>
      </c>
      <c r="CM2563"/>
      <c r="CN2563" s="284">
        <v>5.8144364000000002E-14</v>
      </c>
      <c r="CO2563" s="284">
        <v>1.6347651999999999</v>
      </c>
      <c r="CP2563" s="285">
        <v>4.2301939000000002E-4</v>
      </c>
      <c r="CQ2563" s="284">
        <v>1.2588460999999999E-3</v>
      </c>
      <c r="CR2563" s="284">
        <v>6.7060171999999995E-11</v>
      </c>
      <c r="CS2563" s="284">
        <v>7.8975518E-9</v>
      </c>
      <c r="CT2563" s="284">
        <v>1.2518372000000001E-4</v>
      </c>
      <c r="CU2563" s="284">
        <v>1.8157896999999999E-2</v>
      </c>
      <c r="CV2563" s="284">
        <v>2.0074369000000001E-5</v>
      </c>
      <c r="CW2563" s="284">
        <v>2.8726053E-6</v>
      </c>
      <c r="CX2563"/>
      <c r="CY2563"/>
      <c r="CZ2563"/>
      <c r="DA2563"/>
    </row>
    <row r="2564" spans="1:105" ht="14.4">
      <c r="A2564" t="s">
        <v>1289</v>
      </c>
      <c r="B2564" s="150" t="s">
        <v>1274</v>
      </c>
      <c r="C2564" s="151" t="str">
        <f t="shared" si="639"/>
        <v>P.030.29.300</v>
      </c>
      <c r="D2564" t="s">
        <v>1430</v>
      </c>
      <c r="E2564" s="150" t="s">
        <v>352</v>
      </c>
      <c r="F2564" s="153" t="str">
        <f t="shared" si="640"/>
        <v>Sulfuric acid esters (n=1, std=-)</v>
      </c>
      <c r="G2564" s="154">
        <f t="shared" si="638"/>
        <v>1.1617915333333335</v>
      </c>
      <c r="H2564"/>
      <c r="I2564"/>
      <c r="J2564" s="227">
        <f t="shared" si="641"/>
        <v>0.1936729330751</v>
      </c>
      <c r="K2564"/>
      <c r="L2564" s="280">
        <f t="shared" si="642"/>
        <v>7.4534675599999996E-3</v>
      </c>
      <c r="M2564" s="280">
        <f t="shared" si="643"/>
        <v>1.0373504305099999E-2</v>
      </c>
      <c r="N2564" s="281">
        <f t="shared" si="644"/>
        <v>1.5772312100000001E-3</v>
      </c>
      <c r="O2564" s="280">
        <v>0.17426873000000001</v>
      </c>
      <c r="P2564" s="219">
        <v>3.7199297000000001E-3</v>
      </c>
      <c r="Q2564" s="219">
        <v>6.0956854999999997E-3</v>
      </c>
      <c r="R2564" s="219">
        <v>6.4366255000000002E-3</v>
      </c>
      <c r="S2564" s="219">
        <v>8.0595104000000001E-4</v>
      </c>
      <c r="T2564" s="286">
        <v>9.5922480000000001E-5</v>
      </c>
      <c r="U2564" s="219">
        <v>1.1496854E-4</v>
      </c>
      <c r="V2564" s="219">
        <v>5.5371136E-4</v>
      </c>
      <c r="W2564" s="219">
        <v>1.9752271000000001E-4</v>
      </c>
      <c r="X2564" s="219">
        <v>0</v>
      </c>
      <c r="Y2564" s="219">
        <v>1.3797085000000001E-3</v>
      </c>
      <c r="Z2564" s="286">
        <v>4.1777451000000004E-6</v>
      </c>
      <c r="AA2564" s="219">
        <v>0</v>
      </c>
      <c r="AB2564" s="219">
        <v>0</v>
      </c>
      <c r="AC2564"/>
      <c r="AD2564" s="227">
        <f t="shared" si="633"/>
        <v>0.17426873000000001</v>
      </c>
      <c r="AE2564" s="227">
        <f t="shared" si="634"/>
        <v>1.7822794119999999E-2</v>
      </c>
      <c r="AF2564" s="227">
        <f t="shared" si="635"/>
        <v>1.0369326559999999E-2</v>
      </c>
      <c r="AG2564" s="227">
        <f t="shared" si="636"/>
        <v>1.0373504305099999E-2</v>
      </c>
      <c r="AH2564" s="227">
        <f t="shared" si="637"/>
        <v>1.5772312100000001E-3</v>
      </c>
      <c r="AI2564"/>
      <c r="AJ2564">
        <v>33.389240000000001</v>
      </c>
      <c r="AK2564" s="155">
        <v>33.142735000000002</v>
      </c>
      <c r="AL2564" s="155">
        <v>0.17139235999999999</v>
      </c>
      <c r="AM2564" s="155">
        <v>0</v>
      </c>
      <c r="AN2564" s="155">
        <v>0</v>
      </c>
      <c r="AO2564" s="155">
        <v>4.1984782999999998E-2</v>
      </c>
      <c r="AP2564" s="155">
        <v>3.3127080000000003E-2</v>
      </c>
      <c r="AQ2564"/>
      <c r="AR2564" s="156">
        <v>2.2910447E-2</v>
      </c>
      <c r="AS2564" s="156">
        <v>1.9618242000000001E-2</v>
      </c>
      <c r="AT2564" s="156">
        <v>9.2569527000000004E-4</v>
      </c>
      <c r="AU2564" s="156">
        <v>2.3665095999999999E-3</v>
      </c>
      <c r="AV2564" s="282">
        <f t="shared" si="630"/>
        <v>1.1761535692110002E-6</v>
      </c>
      <c r="AW2564" s="282">
        <f t="shared" si="631"/>
        <v>3.4234292645040105E-9</v>
      </c>
      <c r="AX2564" s="283">
        <f t="shared" si="632"/>
        <v>0.33144392181999999</v>
      </c>
      <c r="AY2564" s="157">
        <v>1.0956159E-6</v>
      </c>
      <c r="AZ2564" s="157">
        <v>3.3063923000000001E-9</v>
      </c>
      <c r="BA2564" s="157">
        <v>9.0307107999999999E-14</v>
      </c>
      <c r="BB2564" s="157">
        <v>5.84E-11</v>
      </c>
      <c r="BC2564" s="157">
        <v>0</v>
      </c>
      <c r="BD2564" s="157">
        <v>1.6751553999999999E-10</v>
      </c>
      <c r="BE2564" s="157">
        <v>8.0199448E-8</v>
      </c>
      <c r="BF2564" s="157">
        <v>3.8201714000000002E-11</v>
      </c>
      <c r="BG2564" s="157">
        <v>7.8693320000000005E-11</v>
      </c>
      <c r="BH2564" s="157">
        <v>0</v>
      </c>
      <c r="BI2564" s="157">
        <v>0</v>
      </c>
      <c r="BJ2564" s="157">
        <v>4.7576180999999997E-14</v>
      </c>
      <c r="BK2564" s="157">
        <v>3.3162747000000001E-15</v>
      </c>
      <c r="BL2564" s="157">
        <v>7.3094031000000004E-16</v>
      </c>
      <c r="BM2564" s="157">
        <v>1.3227987999999999E-11</v>
      </c>
      <c r="BN2564" s="157">
        <v>9.9077682999999996E-11</v>
      </c>
      <c r="BO2564" s="157">
        <v>0</v>
      </c>
      <c r="BP2564" s="157">
        <v>1.6571820000000001E-5</v>
      </c>
      <c r="BQ2564" s="157">
        <v>0.33142735000000001</v>
      </c>
      <c r="BR2564" s="157">
        <v>0</v>
      </c>
      <c r="BS2564" s="157">
        <v>0</v>
      </c>
      <c r="BT2564" s="157">
        <v>0</v>
      </c>
      <c r="BU2564"/>
      <c r="BV2564" s="155">
        <v>7.6294871000000001E-5</v>
      </c>
      <c r="BW2564" s="155">
        <v>5.4253551999999999E-7</v>
      </c>
      <c r="BX2564" s="155">
        <v>3.2393831E-5</v>
      </c>
      <c r="BY2564" s="155">
        <v>6.7856186999999999E-8</v>
      </c>
      <c r="BZ2564" s="155">
        <v>1.1682959000000001E-6</v>
      </c>
      <c r="CA2564" s="155">
        <v>0</v>
      </c>
      <c r="CB2564" s="155">
        <v>0</v>
      </c>
      <c r="CC2564" s="155">
        <v>0</v>
      </c>
      <c r="CD2564" s="155">
        <v>1.3336212000000001E-7</v>
      </c>
      <c r="CE2564" s="155">
        <v>1.0408352E-7</v>
      </c>
      <c r="CF2564" s="155">
        <v>0</v>
      </c>
      <c r="CG2564" s="155">
        <v>0</v>
      </c>
      <c r="CH2564" s="155">
        <v>0</v>
      </c>
      <c r="CI2564" s="155">
        <v>1.2656136E-6</v>
      </c>
      <c r="CJ2564" s="155">
        <v>4.0619293E-5</v>
      </c>
      <c r="CK2564" s="155">
        <v>2.7809840000000001E-15</v>
      </c>
      <c r="CL2564" s="155">
        <v>0</v>
      </c>
      <c r="CM2564"/>
      <c r="CN2564" s="284">
        <v>0</v>
      </c>
      <c r="CO2564" s="284">
        <v>1.1476415</v>
      </c>
      <c r="CP2564" s="285">
        <v>4.31385E-5</v>
      </c>
      <c r="CQ2564" s="284">
        <v>3.7119490000000002E-4</v>
      </c>
      <c r="CR2564" s="284">
        <v>2.2726051E-11</v>
      </c>
      <c r="CS2564" s="284">
        <v>2.6498168000000001E-9</v>
      </c>
      <c r="CT2564" s="284">
        <v>4.2782659000000001E-5</v>
      </c>
      <c r="CU2564" s="284">
        <v>2.7840834999999999E-3</v>
      </c>
      <c r="CV2564" s="284">
        <v>0</v>
      </c>
      <c r="CW2564" s="284">
        <v>0</v>
      </c>
      <c r="CX2564"/>
      <c r="CY2564"/>
      <c r="CZ2564"/>
      <c r="DA2564"/>
    </row>
    <row r="2565" spans="1:105" ht="14.4">
      <c r="A2565" t="s">
        <v>1290</v>
      </c>
      <c r="B2565" s="150" t="s">
        <v>1274</v>
      </c>
      <c r="C2565" s="151" t="str">
        <f t="shared" si="639"/>
        <v>P.030.30.100</v>
      </c>
      <c r="D2565" t="s">
        <v>1430</v>
      </c>
      <c r="E2565" s="150" t="s">
        <v>352</v>
      </c>
      <c r="F2565" s="153" t="str">
        <f t="shared" si="640"/>
        <v>Tetrahydrofurans (n=1, std=-)</v>
      </c>
      <c r="G2565" s="154">
        <f t="shared" si="638"/>
        <v>5.5069544000000006</v>
      </c>
      <c r="H2565"/>
      <c r="I2565"/>
      <c r="J2565" s="227">
        <f t="shared" si="641"/>
        <v>0.9531138274113985</v>
      </c>
      <c r="K2565"/>
      <c r="L2565" s="280">
        <f t="shared" si="642"/>
        <v>6.1873047900000006E-2</v>
      </c>
      <c r="M2565" s="280">
        <f t="shared" si="643"/>
        <v>-0.18444917369999997</v>
      </c>
      <c r="N2565" s="281">
        <f t="shared" si="644"/>
        <v>0.24964679321139843</v>
      </c>
      <c r="O2565" s="280">
        <v>0.82604316</v>
      </c>
      <c r="P2565" s="219">
        <v>5.3458431000000001E-2</v>
      </c>
      <c r="Q2565" s="219">
        <v>4.8387006000000003E-2</v>
      </c>
      <c r="R2565" s="219">
        <v>4.6494333999999998E-2</v>
      </c>
      <c r="S2565" s="219">
        <v>6.3437607999999998E-3</v>
      </c>
      <c r="T2565" s="219">
        <v>1.5736786E-3</v>
      </c>
      <c r="U2565" s="219">
        <v>7.4612745000000001E-3</v>
      </c>
      <c r="V2565" s="219">
        <v>9.4442975000000005E-3</v>
      </c>
      <c r="W2565" s="219">
        <v>6.2733041E-3</v>
      </c>
      <c r="X2565" s="219">
        <v>-0.29703302999999998</v>
      </c>
      <c r="Y2565" s="219">
        <v>0.24333460000000001</v>
      </c>
      <c r="Z2565" s="219">
        <v>1.2941217999999999E-3</v>
      </c>
      <c r="AA2565" s="286">
        <v>3.8889103000000002E-5</v>
      </c>
      <c r="AB2565" s="286">
        <v>8.3984242999999997E-12</v>
      </c>
      <c r="AC2565"/>
      <c r="AD2565" s="227">
        <f t="shared" si="633"/>
        <v>0.82604316</v>
      </c>
      <c r="AE2565" s="227">
        <f t="shared" si="634"/>
        <v>0.17316278239999999</v>
      </c>
      <c r="AF2565" s="227">
        <f t="shared" si="635"/>
        <v>0.11132862360300001</v>
      </c>
      <c r="AG2565" s="227">
        <f t="shared" si="636"/>
        <v>-0.18444917369999997</v>
      </c>
      <c r="AH2565" s="227">
        <f t="shared" si="637"/>
        <v>0.24960790410839842</v>
      </c>
      <c r="AI2565"/>
      <c r="AJ2565">
        <v>161.97297</v>
      </c>
      <c r="AK2565" s="155">
        <v>155.28754000000001</v>
      </c>
      <c r="AL2565" s="155">
        <v>3.1005310000000001</v>
      </c>
      <c r="AM2565" s="155">
        <v>0</v>
      </c>
      <c r="AN2565" s="155">
        <v>0.80615663999999998</v>
      </c>
      <c r="AO2565" s="155">
        <v>2.1553059999999999</v>
      </c>
      <c r="AP2565" s="155">
        <v>0.62344045999999997</v>
      </c>
      <c r="AQ2565"/>
      <c r="AR2565" s="156">
        <v>0.11865158000000001</v>
      </c>
      <c r="AS2565" s="156">
        <v>0.103218</v>
      </c>
      <c r="AT2565" s="156">
        <v>4.5710040999999996E-3</v>
      </c>
      <c r="AU2565" s="156">
        <v>1.0862576000000001E-2</v>
      </c>
      <c r="AV2565" s="282">
        <f t="shared" si="630"/>
        <v>6.1881294512223998E-6</v>
      </c>
      <c r="AW2565" s="282">
        <f t="shared" si="631"/>
        <v>1.6904600731354713E-8</v>
      </c>
      <c r="AX2565" s="283">
        <f t="shared" si="632"/>
        <v>1.52136907312</v>
      </c>
      <c r="AY2565" s="157">
        <v>5.1104729E-6</v>
      </c>
      <c r="AZ2565" s="157">
        <v>1.5419530000000001E-8</v>
      </c>
      <c r="BA2565" s="157">
        <v>4.2128357999999998E-13</v>
      </c>
      <c r="BB2565" s="157">
        <v>1.6192124000000001E-12</v>
      </c>
      <c r="BC2565" s="157">
        <v>0</v>
      </c>
      <c r="BD2565" s="157">
        <v>1.2983335000000001E-9</v>
      </c>
      <c r="BE2565" s="157">
        <v>1.0585617000000001E-6</v>
      </c>
      <c r="BF2565" s="157">
        <v>2.9265673000000001E-10</v>
      </c>
      <c r="BG2565" s="157">
        <v>1.1340746E-9</v>
      </c>
      <c r="BH2565" s="157">
        <v>9.3407116000000006E-12</v>
      </c>
      <c r="BI2565" s="157">
        <v>2.3225212999999999E-16</v>
      </c>
      <c r="BJ2565" s="157">
        <v>4.3639092999999997E-11</v>
      </c>
      <c r="BK2565" s="157">
        <v>3.0916585000000001E-13</v>
      </c>
      <c r="BL2565" s="157">
        <v>2.0922773E-13</v>
      </c>
      <c r="BM2565" s="157">
        <v>1.3974127000000001E-8</v>
      </c>
      <c r="BN2565" s="157">
        <v>3.0940110000000001E-9</v>
      </c>
      <c r="BO2565" s="157">
        <v>1.1345852000000001E-20</v>
      </c>
      <c r="BP2565" s="157">
        <v>3.7587311999999999E-4</v>
      </c>
      <c r="BQ2565" s="157">
        <v>1.5209931999999999</v>
      </c>
      <c r="BR2565" s="157">
        <v>7.2676050999999998E-10</v>
      </c>
      <c r="BS2565" s="157">
        <v>4.4194896000000004E-12</v>
      </c>
      <c r="BT2565" s="157">
        <v>1.9773124000000001E-16</v>
      </c>
      <c r="BU2565"/>
      <c r="BV2565" s="155">
        <v>3.8465242999999999E-4</v>
      </c>
      <c r="BW2565" s="155">
        <v>7.8319322999999994E-6</v>
      </c>
      <c r="BX2565" s="155">
        <v>1.535485E-4</v>
      </c>
      <c r="BY2565" s="155">
        <v>1.1278175999999999E-6</v>
      </c>
      <c r="BZ2565" s="155">
        <v>1.1665991E-5</v>
      </c>
      <c r="CA2565" s="155">
        <v>2.6393564000000001E-8</v>
      </c>
      <c r="CB2565" s="155">
        <v>4.1756508999999998E-10</v>
      </c>
      <c r="CC2565" s="155">
        <v>3.9632803000000002E-8</v>
      </c>
      <c r="CD2565" s="155">
        <v>2.4779009999999998E-6</v>
      </c>
      <c r="CE2565" s="155">
        <v>5.2953250999999999E-6</v>
      </c>
      <c r="CF2565" s="155">
        <v>0</v>
      </c>
      <c r="CG2565" s="155">
        <v>2.5089903999999999E-17</v>
      </c>
      <c r="CH2565" s="155">
        <v>2.0543515999999999E-13</v>
      </c>
      <c r="CI2565" s="155">
        <v>9.3936642999999992E-6</v>
      </c>
      <c r="CJ2565" s="155">
        <v>1.9269607E-4</v>
      </c>
      <c r="CK2565" s="155">
        <v>4.4444735000000001E-7</v>
      </c>
      <c r="CL2565" s="155">
        <v>1.0433177E-7</v>
      </c>
      <c r="CM2565"/>
      <c r="CN2565" s="284">
        <v>1.7388312000000001E-13</v>
      </c>
      <c r="CO2565" s="284">
        <v>5.5069508000000003</v>
      </c>
      <c r="CP2565" s="285">
        <v>1.1851115000000001E-2</v>
      </c>
      <c r="CQ2565" s="284">
        <v>5.3644829000000002E-3</v>
      </c>
      <c r="CR2565" s="284">
        <v>2.9155885999999998E-9</v>
      </c>
      <c r="CS2565" s="284">
        <v>2.2585541999999999E-7</v>
      </c>
      <c r="CT2565" s="284">
        <v>4.6116377999999998E-4</v>
      </c>
      <c r="CU2565" s="284">
        <v>0.2433516</v>
      </c>
      <c r="CV2565" s="284">
        <v>6.2634954999999996E-6</v>
      </c>
      <c r="CW2565" s="284">
        <v>9.2623486000000004E-6</v>
      </c>
      <c r="CX2565"/>
      <c r="CY2565"/>
      <c r="CZ2565"/>
      <c r="DA2565"/>
    </row>
    <row r="2566" spans="1:105" ht="14.4">
      <c r="A2566" t="s">
        <v>3365</v>
      </c>
      <c r="B2566" s="150" t="s">
        <v>1274</v>
      </c>
      <c r="C2566" s="151" t="str">
        <f t="shared" si="639"/>
        <v>P.030.30.200</v>
      </c>
      <c r="D2566" t="s">
        <v>1430</v>
      </c>
      <c r="E2566" s="150" t="s">
        <v>352</v>
      </c>
      <c r="F2566" s="153" t="str">
        <f t="shared" si="640"/>
        <v>Thiocarbamic acid derivatives (n=1, std=-)</v>
      </c>
      <c r="G2566" s="154">
        <f t="shared" si="638"/>
        <v>7.6174953333333342</v>
      </c>
      <c r="H2566"/>
      <c r="I2566"/>
      <c r="J2566" s="227">
        <f t="shared" si="641"/>
        <v>1.4301144293450001</v>
      </c>
      <c r="K2566"/>
      <c r="L2566" s="280">
        <f t="shared" si="642"/>
        <v>5.9574198320000001E-2</v>
      </c>
      <c r="M2566" s="280">
        <f t="shared" si="643"/>
        <v>0.132884386425</v>
      </c>
      <c r="N2566" s="281">
        <f t="shared" si="644"/>
        <v>9.5031544600000004E-2</v>
      </c>
      <c r="O2566" s="280">
        <v>1.1426243</v>
      </c>
      <c r="P2566" s="219">
        <v>7.7263783000000003E-2</v>
      </c>
      <c r="Q2566" s="219">
        <v>5.1380693999999998E-2</v>
      </c>
      <c r="R2566" s="219">
        <v>4.9488135000000003E-2</v>
      </c>
      <c r="S2566" s="219">
        <v>9.1040814999999997E-3</v>
      </c>
      <c r="T2566" s="219">
        <v>4.2413074000000002E-4</v>
      </c>
      <c r="U2566" s="219">
        <v>5.5785107999999995E-4</v>
      </c>
      <c r="V2566" s="219">
        <v>4.222908E-3</v>
      </c>
      <c r="W2566" s="219">
        <v>2.6017566E-3</v>
      </c>
      <c r="X2566" s="219">
        <v>0</v>
      </c>
      <c r="Y2566" s="219">
        <v>9.2429787999999999E-2</v>
      </c>
      <c r="Z2566" s="286">
        <v>1.7001425000000001E-5</v>
      </c>
      <c r="AA2566" s="219">
        <v>0</v>
      </c>
      <c r="AB2566" s="219">
        <v>0</v>
      </c>
      <c r="AC2566"/>
      <c r="AD2566" s="227">
        <f t="shared" si="633"/>
        <v>1.1426243</v>
      </c>
      <c r="AE2566" s="227">
        <f t="shared" si="634"/>
        <v>0.19244158332000003</v>
      </c>
      <c r="AF2566" s="227">
        <f t="shared" si="635"/>
        <v>0.132867385</v>
      </c>
      <c r="AG2566" s="227">
        <f t="shared" si="636"/>
        <v>0.132884386425</v>
      </c>
      <c r="AH2566" s="227">
        <f t="shared" si="637"/>
        <v>9.5031544600000004E-2</v>
      </c>
      <c r="AI2566"/>
      <c r="AJ2566">
        <v>122.05938</v>
      </c>
      <c r="AK2566" s="155">
        <v>99.419743999999994</v>
      </c>
      <c r="AL2566" s="155">
        <v>12.728942999999999</v>
      </c>
      <c r="AM2566" s="155">
        <v>0</v>
      </c>
      <c r="AN2566" s="155">
        <v>2.3103647999999999</v>
      </c>
      <c r="AO2566" s="155">
        <v>5.0545640000000001</v>
      </c>
      <c r="AP2566" s="155">
        <v>2.5457652</v>
      </c>
      <c r="AQ2566"/>
      <c r="AR2566" s="156">
        <v>0.15585678</v>
      </c>
      <c r="AS2566" s="156">
        <v>0.14373419000000001</v>
      </c>
      <c r="AT2566" s="156">
        <v>6.2913492E-3</v>
      </c>
      <c r="AU2566" s="156">
        <v>5.8312501999999997E-3</v>
      </c>
      <c r="AV2566" s="282">
        <f t="shared" si="630"/>
        <v>8.6171574571840005E-6</v>
      </c>
      <c r="AW2566" s="282">
        <f t="shared" si="631"/>
        <v>2.3266823909116302E-8</v>
      </c>
      <c r="AX2566" s="283">
        <f t="shared" si="632"/>
        <v>0.81670170599000003</v>
      </c>
      <c r="AY2566" s="157">
        <v>7.0690356999999999E-6</v>
      </c>
      <c r="AZ2566" s="157">
        <v>2.1328987000000001E-8</v>
      </c>
      <c r="BA2566" s="157">
        <v>5.8273839E-13</v>
      </c>
      <c r="BB2566" s="157">
        <v>0</v>
      </c>
      <c r="BC2566" s="157">
        <v>0</v>
      </c>
      <c r="BD2566" s="157">
        <v>1.3261526E-9</v>
      </c>
      <c r="BE2566" s="157">
        <v>1.5459887E-6</v>
      </c>
      <c r="BF2566" s="157">
        <v>3.0242748999999999E-10</v>
      </c>
      <c r="BG2566" s="157">
        <v>1.6344780999999999E-9</v>
      </c>
      <c r="BH2566" s="157">
        <v>0</v>
      </c>
      <c r="BI2566" s="157">
        <v>0</v>
      </c>
      <c r="BJ2566" s="157">
        <v>3.1789464999999998E-13</v>
      </c>
      <c r="BK2566" s="157">
        <v>2.5393190999999999E-14</v>
      </c>
      <c r="BL2566" s="157">
        <v>5.2928853E-15</v>
      </c>
      <c r="BM2566" s="157">
        <v>6.4287743999999995E-11</v>
      </c>
      <c r="BN2566" s="157">
        <v>7.4261683999999995E-10</v>
      </c>
      <c r="BO2566" s="157">
        <v>0</v>
      </c>
      <c r="BP2566" s="157">
        <v>2.6103599000000001E-4</v>
      </c>
      <c r="BQ2566" s="157">
        <v>0.81644066999999998</v>
      </c>
      <c r="BR2566" s="157">
        <v>0</v>
      </c>
      <c r="BS2566" s="157">
        <v>0</v>
      </c>
      <c r="BT2566" s="157">
        <v>0</v>
      </c>
      <c r="BU2566"/>
      <c r="BV2566" s="155">
        <v>3.8947814E-4</v>
      </c>
      <c r="BW2566" s="155">
        <v>1.1268585999999999E-5</v>
      </c>
      <c r="BX2566" s="155">
        <v>2.1239598E-4</v>
      </c>
      <c r="BY2566" s="155">
        <v>5.1834453999999997E-7</v>
      </c>
      <c r="BZ2566" s="155">
        <v>1.7431204000000001E-5</v>
      </c>
      <c r="CA2566" s="155">
        <v>0</v>
      </c>
      <c r="CB2566" s="155">
        <v>0</v>
      </c>
      <c r="CC2566" s="155">
        <v>0</v>
      </c>
      <c r="CD2566" s="155">
        <v>6.0076664999999997E-7</v>
      </c>
      <c r="CE2566" s="155">
        <v>5.8609867000000003E-7</v>
      </c>
      <c r="CF2566" s="155">
        <v>0</v>
      </c>
      <c r="CG2566" s="155">
        <v>0</v>
      </c>
      <c r="CH2566" s="155">
        <v>0</v>
      </c>
      <c r="CI2566" s="155">
        <v>1.0191405000000001E-5</v>
      </c>
      <c r="CJ2566" s="155">
        <v>1.3648575999999999E-4</v>
      </c>
      <c r="CK2566" s="155">
        <v>2.3163498999999999E-12</v>
      </c>
      <c r="CL2566" s="155">
        <v>0</v>
      </c>
      <c r="CM2566"/>
      <c r="CN2566" s="284">
        <v>0</v>
      </c>
      <c r="CO2566" s="284">
        <v>7.6174952999999999</v>
      </c>
      <c r="CP2566" s="285">
        <v>0</v>
      </c>
      <c r="CQ2566" s="284">
        <v>7.7098022E-3</v>
      </c>
      <c r="CR2566" s="284">
        <v>1.5029809000000001E-10</v>
      </c>
      <c r="CS2566" s="284">
        <v>1.7826899999999999E-8</v>
      </c>
      <c r="CT2566" s="284">
        <v>6.9818894000000002E-4</v>
      </c>
      <c r="CU2566" s="284">
        <v>2.1294626000000001E-2</v>
      </c>
      <c r="CV2566" s="284">
        <v>0</v>
      </c>
      <c r="CW2566" s="284">
        <v>0</v>
      </c>
      <c r="CX2566"/>
      <c r="CY2566"/>
      <c r="CZ2566"/>
      <c r="DA2566"/>
    </row>
    <row r="2567" spans="1:105" ht="14.4">
      <c r="A2567" t="s">
        <v>3709</v>
      </c>
      <c r="B2567" s="150" t="s">
        <v>1274</v>
      </c>
      <c r="C2567" s="151" t="str">
        <f t="shared" si="639"/>
        <v>P.030.30.300</v>
      </c>
      <c r="D2567" t="s">
        <v>1430</v>
      </c>
      <c r="E2567" s="150" t="s">
        <v>352</v>
      </c>
      <c r="F2567" s="153" t="str">
        <f t="shared" si="640"/>
        <v>Thiophosphoric acid esters (n=2, std=0.060)</v>
      </c>
      <c r="G2567" s="154">
        <f t="shared" si="638"/>
        <v>5.9101018666666674</v>
      </c>
      <c r="H2567"/>
      <c r="I2567"/>
      <c r="J2567" s="227">
        <f t="shared" si="641"/>
        <v>1.095359859864</v>
      </c>
      <c r="K2567"/>
      <c r="L2567" s="280">
        <f t="shared" si="642"/>
        <v>4.0800267649999999E-2</v>
      </c>
      <c r="M2567" s="280">
        <f t="shared" si="643"/>
        <v>7.6840126613999998E-2</v>
      </c>
      <c r="N2567" s="281">
        <f t="shared" si="644"/>
        <v>9.1204185600000001E-2</v>
      </c>
      <c r="O2567" s="280">
        <v>0.88651528000000002</v>
      </c>
      <c r="P2567" s="219">
        <v>3.8838602999999999E-2</v>
      </c>
      <c r="Q2567" s="219">
        <v>3.5990910000000001E-2</v>
      </c>
      <c r="R2567" s="219">
        <v>3.4871235E-2</v>
      </c>
      <c r="S2567" s="219">
        <v>5.3577807999999998E-3</v>
      </c>
      <c r="T2567" s="219">
        <v>2.8503198999999999E-4</v>
      </c>
      <c r="U2567" s="219">
        <v>2.8621986000000002E-4</v>
      </c>
      <c r="V2567" s="219">
        <v>1.9984970000000001E-3</v>
      </c>
      <c r="W2567" s="219">
        <v>2.3416886E-3</v>
      </c>
      <c r="X2567" s="219">
        <v>0</v>
      </c>
      <c r="Y2567" s="219">
        <v>8.8862496999999999E-2</v>
      </c>
      <c r="Z2567" s="286">
        <v>1.2116614E-5</v>
      </c>
      <c r="AA2567" s="219">
        <v>0</v>
      </c>
      <c r="AB2567" s="219">
        <v>0</v>
      </c>
      <c r="AC2567"/>
      <c r="AD2567" s="227">
        <f t="shared" si="633"/>
        <v>0.88651528000000002</v>
      </c>
      <c r="AE2567" s="227">
        <f t="shared" si="634"/>
        <v>0.11762827765000002</v>
      </c>
      <c r="AF2567" s="227">
        <f t="shared" si="635"/>
        <v>7.6828010000000002E-2</v>
      </c>
      <c r="AG2567" s="227">
        <f t="shared" si="636"/>
        <v>7.6840126614000012E-2</v>
      </c>
      <c r="AH2567" s="227">
        <f t="shared" si="637"/>
        <v>9.1204185600000001E-2</v>
      </c>
      <c r="AI2567"/>
      <c r="AJ2567">
        <v>98.597577000000001</v>
      </c>
      <c r="AK2567" s="155">
        <v>76.749245000000002</v>
      </c>
      <c r="AL2567" s="155">
        <v>12.254908</v>
      </c>
      <c r="AM2567" s="155">
        <v>0</v>
      </c>
      <c r="AN2567" s="155">
        <v>2.253126</v>
      </c>
      <c r="AO2567" s="155">
        <v>4.8906084999999999</v>
      </c>
      <c r="AP2567" s="155">
        <v>2.4496902999999999</v>
      </c>
      <c r="AQ2567"/>
      <c r="AR2567" s="156">
        <v>0.11367035</v>
      </c>
      <c r="AS2567" s="156">
        <v>0.10467187999999999</v>
      </c>
      <c r="AT2567" s="156">
        <v>4.7546133000000001E-3</v>
      </c>
      <c r="AU2567" s="156">
        <v>4.2438568999999997E-3</v>
      </c>
      <c r="AV2567" s="282">
        <f t="shared" si="630"/>
        <v>6.2752925264560003E-6</v>
      </c>
      <c r="AW2567" s="282">
        <f t="shared" si="631"/>
        <v>1.7583628765765897E-8</v>
      </c>
      <c r="AX2567" s="283">
        <f t="shared" si="632"/>
        <v>0.59437771753000002</v>
      </c>
      <c r="AY2567" s="157">
        <v>5.4845745000000002E-6</v>
      </c>
      <c r="AZ2567" s="157">
        <v>1.6548284999999999E-8</v>
      </c>
      <c r="BA2567" s="157">
        <v>4.5212279000000001E-13</v>
      </c>
      <c r="BB2567" s="157">
        <v>0</v>
      </c>
      <c r="BC2567" s="157">
        <v>0</v>
      </c>
      <c r="BD2567" s="157">
        <v>9.3445792999999998E-10</v>
      </c>
      <c r="BE2567" s="157">
        <v>7.8938708999999998E-7</v>
      </c>
      <c r="BF2567" s="157">
        <v>2.1310198999999999E-10</v>
      </c>
      <c r="BG2567" s="157">
        <v>8.2161191999999999E-10</v>
      </c>
      <c r="BH2567" s="157">
        <v>0</v>
      </c>
      <c r="BI2567" s="157">
        <v>0</v>
      </c>
      <c r="BJ2567" s="157">
        <v>1.6311982E-13</v>
      </c>
      <c r="BK2567" s="157">
        <v>1.2024356E-14</v>
      </c>
      <c r="BL2567" s="157">
        <v>2.5887999000000002E-15</v>
      </c>
      <c r="BM2567" s="157">
        <v>4.0479546000000002E-11</v>
      </c>
      <c r="BN2567" s="157">
        <v>3.5599898000000002E-10</v>
      </c>
      <c r="BO2567" s="157">
        <v>0</v>
      </c>
      <c r="BP2567" s="157">
        <v>2.3815753000000001E-4</v>
      </c>
      <c r="BQ2567" s="157">
        <v>0.59413956000000001</v>
      </c>
      <c r="BR2567" s="157">
        <v>0</v>
      </c>
      <c r="BS2567" s="157">
        <v>0</v>
      </c>
      <c r="BT2567" s="157">
        <v>0</v>
      </c>
      <c r="BU2567"/>
      <c r="BV2567" s="155">
        <v>2.9617601000000001E-4</v>
      </c>
      <c r="BW2567" s="155">
        <v>5.6644409000000001E-6</v>
      </c>
      <c r="BX2567" s="155">
        <v>1.6478932000000001E-4</v>
      </c>
      <c r="BY2567" s="155">
        <v>2.5076651000000001E-7</v>
      </c>
      <c r="BZ2567" s="155">
        <v>9.461638E-6</v>
      </c>
      <c r="CA2567" s="155">
        <v>0</v>
      </c>
      <c r="CB2567" s="155">
        <v>0</v>
      </c>
      <c r="CC2567" s="155">
        <v>0</v>
      </c>
      <c r="CD2567" s="155">
        <v>3.9852672000000002E-7</v>
      </c>
      <c r="CE2567" s="155">
        <v>3.0870279000000001E-7</v>
      </c>
      <c r="CF2567" s="155">
        <v>0</v>
      </c>
      <c r="CG2567" s="155">
        <v>0</v>
      </c>
      <c r="CH2567" s="155">
        <v>0</v>
      </c>
      <c r="CI2567" s="155">
        <v>7.0335226000000003E-6</v>
      </c>
      <c r="CJ2567" s="155">
        <v>1.0826909E-4</v>
      </c>
      <c r="CK2567" s="155">
        <v>2.2562087999999998E-12</v>
      </c>
      <c r="CL2567" s="155">
        <v>0</v>
      </c>
      <c r="CM2567"/>
      <c r="CN2567" s="284">
        <v>0</v>
      </c>
      <c r="CO2567" s="284">
        <v>5.9101018999999999</v>
      </c>
      <c r="CP2567" s="285">
        <v>0</v>
      </c>
      <c r="CQ2567" s="284">
        <v>3.8755279E-3</v>
      </c>
      <c r="CR2567" s="284">
        <v>7.7604527999999999E-11</v>
      </c>
      <c r="CS2567" s="284">
        <v>9.1097108000000006E-9</v>
      </c>
      <c r="CT2567" s="284">
        <v>3.7044827000000001E-4</v>
      </c>
      <c r="CU2567" s="284">
        <v>1.0089951E-2</v>
      </c>
      <c r="CV2567" s="284">
        <v>0</v>
      </c>
      <c r="CW2567" s="284">
        <v>0</v>
      </c>
      <c r="CX2567"/>
      <c r="CY2567"/>
      <c r="CZ2567"/>
      <c r="DA2567"/>
    </row>
    <row r="2568" spans="1:105" ht="14.4">
      <c r="A2568" t="s">
        <v>3366</v>
      </c>
      <c r="B2568" s="150" t="s">
        <v>1274</v>
      </c>
      <c r="C2568" s="151" t="str">
        <f t="shared" si="639"/>
        <v>P.030.30.500</v>
      </c>
      <c r="D2568" t="s">
        <v>1430</v>
      </c>
      <c r="E2568" s="150" t="s">
        <v>352</v>
      </c>
      <c r="F2568" s="153" t="str">
        <f t="shared" si="640"/>
        <v>Transition metal chlorides (n=1, std=-)</v>
      </c>
      <c r="G2568" s="154">
        <f t="shared" si="638"/>
        <v>0.45609149333333332</v>
      </c>
      <c r="H2568"/>
      <c r="I2568"/>
      <c r="J2568" s="227">
        <f t="shared" si="641"/>
        <v>9.3508662286899996E-2</v>
      </c>
      <c r="K2568"/>
      <c r="L2568" s="280">
        <f t="shared" si="642"/>
        <v>5.7844403788000001E-3</v>
      </c>
      <c r="M2568" s="280">
        <f t="shared" si="643"/>
        <v>1.5754873277099998E-2</v>
      </c>
      <c r="N2568" s="281">
        <f t="shared" si="644"/>
        <v>3.5556246309999999E-3</v>
      </c>
      <c r="O2568" s="280">
        <v>6.8413723999999995E-2</v>
      </c>
      <c r="P2568" s="219">
        <v>1.3990023000000001E-2</v>
      </c>
      <c r="Q2568" s="219">
        <v>1.7076381000000001E-3</v>
      </c>
      <c r="R2568" s="219">
        <v>1.344231E-3</v>
      </c>
      <c r="S2568" s="219">
        <v>4.0523379999999999E-3</v>
      </c>
      <c r="T2568" s="286">
        <v>8.9561888000000008E-6</v>
      </c>
      <c r="U2568" s="219">
        <v>3.7891519000000001E-4</v>
      </c>
      <c r="V2568" s="286">
        <v>5.4033882000000002E-5</v>
      </c>
      <c r="W2568" s="286">
        <v>7.5072530999999995E-5</v>
      </c>
      <c r="X2568" s="219">
        <v>0</v>
      </c>
      <c r="Y2568" s="219">
        <v>3.4805521000000001E-3</v>
      </c>
      <c r="Z2568" s="286">
        <v>3.1782951000000001E-6</v>
      </c>
      <c r="AA2568" s="219">
        <v>0</v>
      </c>
      <c r="AB2568" s="219">
        <v>0</v>
      </c>
      <c r="AC2568"/>
      <c r="AD2568" s="227">
        <f t="shared" si="633"/>
        <v>6.8413723999999995E-2</v>
      </c>
      <c r="AE2568" s="227">
        <f t="shared" si="634"/>
        <v>2.1536135360799999E-2</v>
      </c>
      <c r="AF2568" s="227">
        <f t="shared" si="635"/>
        <v>1.5751694981999999E-2</v>
      </c>
      <c r="AG2568" s="227">
        <f t="shared" si="636"/>
        <v>1.5754873277099998E-2</v>
      </c>
      <c r="AH2568" s="227">
        <f t="shared" si="637"/>
        <v>3.5556246309999999E-3</v>
      </c>
      <c r="AI2568"/>
      <c r="AJ2568">
        <v>3.9775342</v>
      </c>
      <c r="AK2568" s="155">
        <v>2.3485022999999998</v>
      </c>
      <c r="AL2568" s="155">
        <v>0.41190413999999997</v>
      </c>
      <c r="AM2568" s="155">
        <v>0</v>
      </c>
      <c r="AN2568" s="155">
        <v>7.6426589000000003E-2</v>
      </c>
      <c r="AO2568" s="155">
        <v>0.16733967</v>
      </c>
      <c r="AP2568" s="155">
        <v>0.97336146000000001</v>
      </c>
      <c r="AQ2568"/>
      <c r="AR2568" s="156">
        <v>1.1906172E-2</v>
      </c>
      <c r="AS2568" s="156">
        <v>1.1356513E-2</v>
      </c>
      <c r="AT2568" s="156">
        <v>4.2843961000000002E-4</v>
      </c>
      <c r="AU2568" s="156">
        <v>1.2122011E-4</v>
      </c>
      <c r="AV2568" s="282">
        <f t="shared" si="630"/>
        <v>6.8084607473200001E-7</v>
      </c>
      <c r="AW2568" s="282">
        <f t="shared" si="631"/>
        <v>1.5844659932690998E-9</v>
      </c>
      <c r="AX2568" s="283">
        <f t="shared" si="632"/>
        <v>1.69776067229E-2</v>
      </c>
      <c r="AY2568" s="157">
        <v>4.2329865000000001E-7</v>
      </c>
      <c r="AZ2568" s="157">
        <v>1.2771964E-9</v>
      </c>
      <c r="BA2568" s="157">
        <v>3.4894721999999999E-14</v>
      </c>
      <c r="BB2568" s="157">
        <v>1.7696078999999999E-11</v>
      </c>
      <c r="BC2568" s="157">
        <v>0</v>
      </c>
      <c r="BD2568" s="157">
        <v>4.8656340999999998E-11</v>
      </c>
      <c r="BE2568" s="157">
        <v>2.5733462000000002E-7</v>
      </c>
      <c r="BF2568" s="157">
        <v>9.9100327000000007E-12</v>
      </c>
      <c r="BG2568" s="157">
        <v>2.9710815E-10</v>
      </c>
      <c r="BH2568" s="157">
        <v>0</v>
      </c>
      <c r="BI2568" s="157">
        <v>0</v>
      </c>
      <c r="BJ2568" s="157">
        <v>2.1576312E-13</v>
      </c>
      <c r="BK2568" s="157">
        <v>3.404497E-16</v>
      </c>
      <c r="BL2568" s="157">
        <v>4.1227739999999999E-16</v>
      </c>
      <c r="BM2568" s="157">
        <v>3.5654481999999997E-11</v>
      </c>
      <c r="BN2568" s="157">
        <v>1.1079783E-10</v>
      </c>
      <c r="BO2568" s="157">
        <v>0</v>
      </c>
      <c r="BP2568" s="157">
        <v>7.7127228999999995E-6</v>
      </c>
      <c r="BQ2568" s="157">
        <v>1.6969893999999999E-2</v>
      </c>
      <c r="BR2568" s="157">
        <v>0</v>
      </c>
      <c r="BS2568" s="157">
        <v>0</v>
      </c>
      <c r="BT2568" s="157">
        <v>0</v>
      </c>
      <c r="BU2568"/>
      <c r="BV2568" s="155">
        <v>3.0571943999999998E-5</v>
      </c>
      <c r="BW2568" s="155">
        <v>2.0528922999999999E-6</v>
      </c>
      <c r="BX2568" s="155">
        <v>1.2717040999999999E-5</v>
      </c>
      <c r="BY2568" s="155">
        <v>6.8737061999999999E-9</v>
      </c>
      <c r="BZ2568" s="155">
        <v>5.3422644000000001E-6</v>
      </c>
      <c r="CA2568" s="155">
        <v>8.9252560999999994E-9</v>
      </c>
      <c r="CB2568" s="155">
        <v>0</v>
      </c>
      <c r="CC2568" s="155">
        <v>1.3546617999999999E-8</v>
      </c>
      <c r="CD2568" s="155">
        <v>3.0369966999999999E-8</v>
      </c>
      <c r="CE2568" s="155">
        <v>2.5401183999999999E-7</v>
      </c>
      <c r="CF2568" s="155">
        <v>0</v>
      </c>
      <c r="CG2568" s="155">
        <v>0</v>
      </c>
      <c r="CH2568" s="155">
        <v>3.2356678999999997E-8</v>
      </c>
      <c r="CI2568" s="155">
        <v>3.8940481000000001E-7</v>
      </c>
      <c r="CJ2568" s="155">
        <v>3.3567430000000001E-6</v>
      </c>
      <c r="CK2568" s="155">
        <v>6.3675142000000003E-6</v>
      </c>
      <c r="CL2568" s="155">
        <v>0</v>
      </c>
      <c r="CM2568"/>
      <c r="CN2568" s="284">
        <v>2.7387133999999999E-8</v>
      </c>
      <c r="CO2568" s="284">
        <v>0.45601673999999998</v>
      </c>
      <c r="CP2568" s="285">
        <v>4.9549697000000003E-4</v>
      </c>
      <c r="CQ2568" s="284">
        <v>1.4066609E-3</v>
      </c>
      <c r="CR2568" s="284">
        <v>9.8877239000000001E-11</v>
      </c>
      <c r="CS2568" s="284">
        <v>1.1493098000000001E-8</v>
      </c>
      <c r="CT2568" s="284">
        <v>8.9860861999999995E-5</v>
      </c>
      <c r="CU2568" s="284">
        <v>4.3958086E-4</v>
      </c>
      <c r="CV2568" s="284">
        <v>0</v>
      </c>
      <c r="CW2568" s="284">
        <v>3.1387782E-6</v>
      </c>
      <c r="CX2568"/>
      <c r="CY2568"/>
      <c r="CZ2568"/>
      <c r="DA2568"/>
    </row>
    <row r="2569" spans="1:105" ht="14.4">
      <c r="A2569" t="s">
        <v>3710</v>
      </c>
      <c r="B2569" s="150" t="s">
        <v>1274</v>
      </c>
      <c r="C2569" s="151" t="str">
        <f t="shared" si="639"/>
        <v>P.030.31.100</v>
      </c>
      <c r="D2569" t="s">
        <v>1430</v>
      </c>
      <c r="E2569" s="150" t="s">
        <v>352</v>
      </c>
      <c r="F2569" s="153" t="str">
        <f t="shared" si="640"/>
        <v>Unsaturated aliphatic hydrocarbons (n=3, std=0.023)</v>
      </c>
      <c r="G2569" s="154">
        <f t="shared" si="638"/>
        <v>1.8941915333333335</v>
      </c>
      <c r="H2569"/>
      <c r="I2569"/>
      <c r="J2569" s="227">
        <f t="shared" si="641"/>
        <v>0.39477375109454926</v>
      </c>
      <c r="K2569"/>
      <c r="L2569" s="280">
        <f t="shared" si="642"/>
        <v>4.6625108720000003E-2</v>
      </c>
      <c r="M2569" s="280">
        <f t="shared" si="643"/>
        <v>5.4917444159900006E-2</v>
      </c>
      <c r="N2569" s="281">
        <f t="shared" si="644"/>
        <v>9.1024682146492401E-3</v>
      </c>
      <c r="O2569" s="280">
        <v>0.28412873</v>
      </c>
      <c r="P2569" s="219">
        <v>3.2394653000000002E-2</v>
      </c>
      <c r="Q2569" s="219">
        <v>1.6937071000000001E-2</v>
      </c>
      <c r="R2569" s="219">
        <v>4.4631503000000003E-2</v>
      </c>
      <c r="S2569" s="219">
        <v>1.0765966E-3</v>
      </c>
      <c r="T2569" s="219">
        <v>1.5009647999999999E-4</v>
      </c>
      <c r="U2569" s="219">
        <v>7.6691263999999996E-4</v>
      </c>
      <c r="V2569" s="219">
        <v>5.4935632E-3</v>
      </c>
      <c r="W2569" s="286">
        <v>3.1429424E-5</v>
      </c>
      <c r="X2569" s="286">
        <v>8.8703323000000005E-5</v>
      </c>
      <c r="Y2569" s="219">
        <v>8.0647328999999997E-4</v>
      </c>
      <c r="Z2569" s="286">
        <v>3.4536368999999999E-6</v>
      </c>
      <c r="AA2569" s="219">
        <v>8.2645654999999995E-3</v>
      </c>
      <c r="AB2569" s="286">
        <v>6.4924165000000001E-13</v>
      </c>
      <c r="AC2569"/>
      <c r="AD2569" s="227">
        <f t="shared" si="633"/>
        <v>0.28412873</v>
      </c>
      <c r="AE2569" s="227">
        <f t="shared" si="634"/>
        <v>0.10145039592000001</v>
      </c>
      <c r="AF2569" s="227">
        <f t="shared" si="635"/>
        <v>6.3089852700000004E-2</v>
      </c>
      <c r="AG2569" s="227">
        <f t="shared" si="636"/>
        <v>5.4917444159899999E-2</v>
      </c>
      <c r="AH2569" s="227">
        <f t="shared" si="637"/>
        <v>8.3790271464924155E-4</v>
      </c>
      <c r="AI2569"/>
      <c r="AJ2569">
        <v>65.434524999999994</v>
      </c>
      <c r="AK2569" s="155">
        <v>64.719994999999997</v>
      </c>
      <c r="AL2569" s="155">
        <v>3.8469952000000002E-2</v>
      </c>
      <c r="AM2569" s="155">
        <v>0</v>
      </c>
      <c r="AN2569" s="155">
        <v>0.31688850000000002</v>
      </c>
      <c r="AO2569" s="155">
        <v>0.35137499999999999</v>
      </c>
      <c r="AP2569" s="155">
        <v>7.7965012999999996E-3</v>
      </c>
      <c r="AQ2569"/>
      <c r="AR2569" s="156">
        <v>3.9234142999999999E-2</v>
      </c>
      <c r="AS2569" s="156">
        <v>3.2998240999999998E-2</v>
      </c>
      <c r="AT2569" s="156">
        <v>1.6167748999999999E-3</v>
      </c>
      <c r="AU2569" s="156">
        <v>4.6191269999999998E-3</v>
      </c>
      <c r="AV2569" s="282">
        <f t="shared" si="630"/>
        <v>1.9783118380084552E-6</v>
      </c>
      <c r="AW2569" s="282">
        <f t="shared" si="631"/>
        <v>5.9791970198541703E-9</v>
      </c>
      <c r="AX2569" s="283">
        <f t="shared" si="632"/>
        <v>0.64693655247170001</v>
      </c>
      <c r="AY2569" s="157">
        <v>1.7578103E-6</v>
      </c>
      <c r="AZ2569" s="157">
        <v>5.3037378999999999E-9</v>
      </c>
      <c r="BA2569" s="157">
        <v>1.449057E-13</v>
      </c>
      <c r="BB2569" s="157">
        <v>9.1731455000000001E-14</v>
      </c>
      <c r="BC2569" s="157">
        <v>0</v>
      </c>
      <c r="BD2569" s="157">
        <v>1.2131779999999999E-9</v>
      </c>
      <c r="BE2569" s="157">
        <v>2.1841246999999999E-7</v>
      </c>
      <c r="BF2569" s="157">
        <v>2.7645436999999999E-10</v>
      </c>
      <c r="BG2569" s="157">
        <v>2.5253607000000001E-10</v>
      </c>
      <c r="BH2569" s="157">
        <v>1.4586120999999999E-10</v>
      </c>
      <c r="BI2569" s="157">
        <v>1.5561894E-17</v>
      </c>
      <c r="BJ2569" s="157">
        <v>4.2914408999999999E-13</v>
      </c>
      <c r="BK2569" s="157">
        <v>2.7726101E-14</v>
      </c>
      <c r="BL2569" s="157">
        <v>5.6784004000000001E-15</v>
      </c>
      <c r="BM2569" s="157">
        <v>3.4796747000000001E-11</v>
      </c>
      <c r="BN2569" s="157">
        <v>8.4100152999999998E-10</v>
      </c>
      <c r="BO2569" s="157">
        <v>8.7709304999999999E-22</v>
      </c>
      <c r="BP2569" s="157">
        <v>2.6124716999999998E-6</v>
      </c>
      <c r="BQ2569" s="157">
        <v>0.64693394000000004</v>
      </c>
      <c r="BR2569" s="157">
        <v>0</v>
      </c>
      <c r="BS2569" s="157">
        <v>0</v>
      </c>
      <c r="BT2569" s="157">
        <v>0</v>
      </c>
      <c r="BU2569"/>
      <c r="BV2569" s="155">
        <v>1.4974220999999999E-4</v>
      </c>
      <c r="BW2569" s="155">
        <v>1.7420126E-6</v>
      </c>
      <c r="BX2569" s="155">
        <v>5.2815085999999997E-5</v>
      </c>
      <c r="BY2569" s="155">
        <v>6.6351224000000002E-7</v>
      </c>
      <c r="BZ2569" s="155">
        <v>2.3699485000000001E-6</v>
      </c>
      <c r="CA2569" s="155">
        <v>1.8878483000000001E-9</v>
      </c>
      <c r="CB2569" s="155">
        <v>3.7952767000000001E-6</v>
      </c>
      <c r="CC2569" s="155">
        <v>2.8432415999999999E-9</v>
      </c>
      <c r="CD2569" s="155">
        <v>2.4054854000000002E-7</v>
      </c>
      <c r="CE2569" s="155">
        <v>6.5352101999999999E-7</v>
      </c>
      <c r="CF2569" s="155">
        <v>0</v>
      </c>
      <c r="CG2569" s="155">
        <v>1.9395794E-18</v>
      </c>
      <c r="CH2569" s="155">
        <v>1.5881200999999999E-14</v>
      </c>
      <c r="CI2569" s="155">
        <v>8.6444633000000003E-6</v>
      </c>
      <c r="CJ2569" s="155">
        <v>7.8811244000000002E-5</v>
      </c>
      <c r="CK2569" s="155">
        <v>1.8709235999999999E-9</v>
      </c>
      <c r="CL2569" s="155">
        <v>0</v>
      </c>
      <c r="CM2569"/>
      <c r="CN2569" s="284">
        <v>1.3442065E-14</v>
      </c>
      <c r="CO2569" s="284">
        <v>1.8941918</v>
      </c>
      <c r="CP2569" s="285">
        <v>2.5972727000000001E-3</v>
      </c>
      <c r="CQ2569" s="284">
        <v>1.1922892999999999E-3</v>
      </c>
      <c r="CR2569" s="284">
        <v>1.9812649999999999E-10</v>
      </c>
      <c r="CS2569" s="284">
        <v>2.3832574999999999E-8</v>
      </c>
      <c r="CT2569" s="284">
        <v>7.5294200999999998E-5</v>
      </c>
      <c r="CU2569" s="284">
        <v>2.3321293E-2</v>
      </c>
      <c r="CV2569" s="284">
        <v>9.6872970000000004E-5</v>
      </c>
      <c r="CW2569" s="284">
        <v>6.6410126999999997E-7</v>
      </c>
      <c r="CX2569"/>
      <c r="CY2569"/>
      <c r="CZ2569"/>
      <c r="DA2569"/>
    </row>
    <row r="2570" spans="1:105" ht="14.4">
      <c r="A2570" t="s">
        <v>1291</v>
      </c>
      <c r="B2570" s="150" t="s">
        <v>1274</v>
      </c>
      <c r="C2570" s="151" t="str">
        <f t="shared" si="639"/>
        <v>P.030.31.300</v>
      </c>
      <c r="D2570" t="s">
        <v>1430</v>
      </c>
      <c r="E2570" s="150" t="s">
        <v>352</v>
      </c>
      <c r="F2570" s="153" t="str">
        <f t="shared" si="640"/>
        <v>Ureas (n=1, std=-)</v>
      </c>
      <c r="G2570" s="154">
        <f t="shared" si="638"/>
        <v>4.8498172000000004</v>
      </c>
      <c r="H2570"/>
      <c r="I2570"/>
      <c r="J2570" s="227">
        <f t="shared" si="641"/>
        <v>0.89917538093724814</v>
      </c>
      <c r="K2570"/>
      <c r="L2570" s="280">
        <f t="shared" si="642"/>
        <v>4.3130654520000006E-2</v>
      </c>
      <c r="M2570" s="280">
        <f t="shared" si="643"/>
        <v>0.10181756994000001</v>
      </c>
      <c r="N2570" s="281">
        <f t="shared" si="644"/>
        <v>2.6754576477248083E-2</v>
      </c>
      <c r="O2570" s="280">
        <v>0.72747258000000004</v>
      </c>
      <c r="P2570" s="219">
        <v>6.0310341000000003E-2</v>
      </c>
      <c r="Q2570" s="219">
        <v>3.7236719000000001E-2</v>
      </c>
      <c r="R2570" s="219">
        <v>3.5544717000000003E-2</v>
      </c>
      <c r="S2570" s="219">
        <v>6.2411380999999998E-3</v>
      </c>
      <c r="T2570" s="219">
        <v>3.8200308000000001E-4</v>
      </c>
      <c r="U2570" s="219">
        <v>9.6279633999999997E-4</v>
      </c>
      <c r="V2570" s="286">
        <v>4.1445843000000003E-3</v>
      </c>
      <c r="W2570" s="219">
        <v>8.2592416999999999E-4</v>
      </c>
      <c r="X2570" s="286">
        <v>2.6047669E-5</v>
      </c>
      <c r="Y2570" s="219">
        <v>2.5928578000000001E-2</v>
      </c>
      <c r="Z2570" s="286">
        <v>9.9877971000000002E-5</v>
      </c>
      <c r="AA2570" s="286">
        <v>7.4306803999999995E-8</v>
      </c>
      <c r="AB2570" s="286">
        <v>4.4408106E-13</v>
      </c>
      <c r="AC2570"/>
      <c r="AD2570" s="227">
        <f t="shared" si="633"/>
        <v>0.72747258000000004</v>
      </c>
      <c r="AE2570" s="227">
        <f t="shared" si="634"/>
        <v>0.14482229882</v>
      </c>
      <c r="AF2570" s="227">
        <f t="shared" si="635"/>
        <v>0.10169171860680401</v>
      </c>
      <c r="AG2570" s="227">
        <f t="shared" si="636"/>
        <v>0.10181756994000001</v>
      </c>
      <c r="AH2570" s="227">
        <f t="shared" si="637"/>
        <v>2.6754502170444082E-2</v>
      </c>
      <c r="AI2570"/>
      <c r="AJ2570">
        <v>69.884844999999999</v>
      </c>
      <c r="AK2570" s="155">
        <v>67.355046999999999</v>
      </c>
      <c r="AL2570" s="155">
        <v>1.4820784</v>
      </c>
      <c r="AM2570" s="155">
        <v>0</v>
      </c>
      <c r="AN2570" s="155">
        <v>0.17371420000000001</v>
      </c>
      <c r="AO2570" s="155">
        <v>0.57803892000000001</v>
      </c>
      <c r="AP2570" s="155">
        <v>0.29596681000000002</v>
      </c>
      <c r="AQ2570"/>
      <c r="AR2570" s="156">
        <v>0.10440366</v>
      </c>
      <c r="AS2570" s="156">
        <v>9.5783083000000005E-2</v>
      </c>
      <c r="AT2570" s="156">
        <v>4.1068436999999996E-3</v>
      </c>
      <c r="AU2570" s="156">
        <v>4.5137336E-3</v>
      </c>
      <c r="AV2570" s="282">
        <f t="shared" si="630"/>
        <v>5.7423910560552816E-6</v>
      </c>
      <c r="AW2570" s="282">
        <f t="shared" si="631"/>
        <v>1.518803151086131E-8</v>
      </c>
      <c r="AX2570" s="283">
        <f t="shared" si="632"/>
        <v>0.63217556503200001</v>
      </c>
      <c r="AY2570" s="157">
        <v>4.5029222999999997E-6</v>
      </c>
      <c r="AZ2570" s="157">
        <v>1.3586493E-8</v>
      </c>
      <c r="BA2570" s="157">
        <v>3.7119861999999999E-13</v>
      </c>
      <c r="BB2570" s="157">
        <v>6.2744282000000005E-14</v>
      </c>
      <c r="BC2570" s="157">
        <v>0</v>
      </c>
      <c r="BD2570" s="157">
        <v>1.4303564999999999E-9</v>
      </c>
      <c r="BE2570" s="157">
        <v>1.2371634E-6</v>
      </c>
      <c r="BF2570" s="157">
        <v>2.7581225999999999E-10</v>
      </c>
      <c r="BG2570" s="157">
        <v>1.3247775999999999E-9</v>
      </c>
      <c r="BH2570" s="157">
        <v>8.2833017999999996E-16</v>
      </c>
      <c r="BI2570" s="157">
        <v>1.064433E-17</v>
      </c>
      <c r="BJ2570" s="157">
        <v>5.4617596999999996E-13</v>
      </c>
      <c r="BK2570" s="157">
        <v>2.4898114999999999E-14</v>
      </c>
      <c r="BL2570" s="157">
        <v>5.5391812E-15</v>
      </c>
      <c r="BM2570" s="157">
        <v>6.2534981000000002E-11</v>
      </c>
      <c r="BN2570" s="157">
        <v>8.1240182999999999E-10</v>
      </c>
      <c r="BO2570" s="157">
        <v>5.9993133000000002E-22</v>
      </c>
      <c r="BP2570" s="157">
        <v>7.2485032000000002E-5</v>
      </c>
      <c r="BQ2570" s="157">
        <v>0.63210308000000004</v>
      </c>
      <c r="BR2570" s="157">
        <v>0</v>
      </c>
      <c r="BS2570" s="157">
        <v>0</v>
      </c>
      <c r="BT2570" s="157">
        <v>0</v>
      </c>
      <c r="BU2570"/>
      <c r="BV2570" s="155">
        <v>2.5163502999999999E-4</v>
      </c>
      <c r="BW2570" s="155">
        <v>9.3256290000000003E-6</v>
      </c>
      <c r="BX2570" s="155">
        <v>1.3522577000000001E-4</v>
      </c>
      <c r="BY2570" s="155">
        <v>5.0072577999999995E-7</v>
      </c>
      <c r="BZ2570" s="155">
        <v>1.2962647E-5</v>
      </c>
      <c r="CA2570" s="155">
        <v>3.7796917E-7</v>
      </c>
      <c r="CB2570" s="155">
        <v>2.0610557999999999E-11</v>
      </c>
      <c r="CC2570" s="155">
        <v>5.7366074E-7</v>
      </c>
      <c r="CD2570" s="155">
        <v>5.6349479999999997E-7</v>
      </c>
      <c r="CE2570" s="155">
        <v>8.2517093999999999E-7</v>
      </c>
      <c r="CF2570" s="155">
        <v>0</v>
      </c>
      <c r="CG2570" s="155">
        <v>1.3266715999999999E-18</v>
      </c>
      <c r="CH2570" s="155">
        <v>1.0862735E-14</v>
      </c>
      <c r="CI2570" s="155">
        <v>7.3655371000000004E-6</v>
      </c>
      <c r="CJ2570" s="155">
        <v>8.3914155999999997E-5</v>
      </c>
      <c r="CK2570" s="155">
        <v>2.4461678000000001E-10</v>
      </c>
      <c r="CL2570" s="155">
        <v>0</v>
      </c>
      <c r="CM2570"/>
      <c r="CN2570" s="284">
        <v>9.1943673999999992E-15</v>
      </c>
      <c r="CO2570" s="284">
        <v>4.8479029999999996</v>
      </c>
      <c r="CP2570" s="285">
        <v>1.0839267E-2</v>
      </c>
      <c r="CQ2570" s="284">
        <v>6.4671447999999996E-3</v>
      </c>
      <c r="CR2570" s="284">
        <v>2.5249864999999999E-10</v>
      </c>
      <c r="CS2570" s="284">
        <v>2.9950022000000001E-8</v>
      </c>
      <c r="CT2570" s="284">
        <v>5.2738286999999995E-4</v>
      </c>
      <c r="CU2570" s="284">
        <v>2.1053245000000002E-2</v>
      </c>
      <c r="CV2570" s="284">
        <v>5.5433275999999998E-10</v>
      </c>
      <c r="CW2570" s="284">
        <v>1.3292196E-4</v>
      </c>
      <c r="CX2570"/>
      <c r="CY2570"/>
      <c r="CZ2570"/>
      <c r="DA2570"/>
    </row>
    <row r="2571" spans="1:105" ht="14.4">
      <c r="A2571" t="s">
        <v>1292</v>
      </c>
      <c r="B2571" s="150" t="s">
        <v>1274</v>
      </c>
      <c r="C2571" s="151" t="str">
        <f t="shared" si="639"/>
        <v>P.030.34.100</v>
      </c>
      <c r="D2571" t="s">
        <v>1430</v>
      </c>
      <c r="E2571" s="150" t="s">
        <v>352</v>
      </c>
      <c r="F2571" s="153" t="str">
        <f t="shared" si="640"/>
        <v>Xylenes (n=1, std=-)</v>
      </c>
      <c r="G2571" s="154">
        <f t="shared" si="638"/>
        <v>1.25</v>
      </c>
      <c r="H2571"/>
      <c r="I2571"/>
      <c r="J2571" s="227">
        <f t="shared" si="641"/>
        <v>0.31621323022999998</v>
      </c>
      <c r="K2571"/>
      <c r="L2571" s="280">
        <f t="shared" si="642"/>
        <v>5.534406343E-2</v>
      </c>
      <c r="M2571" s="280">
        <f t="shared" si="643"/>
        <v>4.9095166799999992E-2</v>
      </c>
      <c r="N2571" s="281">
        <f t="shared" si="644"/>
        <v>2.4274E-2</v>
      </c>
      <c r="O2571" s="280">
        <v>0.1875</v>
      </c>
      <c r="P2571" s="219">
        <v>3.0599999999999999E-2</v>
      </c>
      <c r="Q2571" s="219">
        <v>1.3465998999999999E-2</v>
      </c>
      <c r="R2571" s="219">
        <v>5.3244E-2</v>
      </c>
      <c r="S2571" s="219">
        <v>9.5999400000000004E-4</v>
      </c>
      <c r="T2571" s="219">
        <v>1.2863803E-4</v>
      </c>
      <c r="U2571" s="219">
        <v>1.0114314000000001E-3</v>
      </c>
      <c r="V2571" s="286">
        <v>5.0291677999999996E-3</v>
      </c>
      <c r="W2571" s="219">
        <v>0</v>
      </c>
      <c r="X2571" s="219">
        <v>0</v>
      </c>
      <c r="Y2571" s="219">
        <v>0</v>
      </c>
      <c r="Z2571" s="219">
        <v>0</v>
      </c>
      <c r="AA2571" s="219">
        <v>2.4274E-2</v>
      </c>
      <c r="AB2571" s="219">
        <v>0</v>
      </c>
      <c r="AC2571"/>
      <c r="AD2571" s="227">
        <f t="shared" si="633"/>
        <v>0.1875</v>
      </c>
      <c r="AE2571" s="227">
        <f t="shared" si="634"/>
        <v>0.10443923023</v>
      </c>
      <c r="AF2571" s="227">
        <f t="shared" si="635"/>
        <v>7.3369166799999996E-2</v>
      </c>
      <c r="AG2571" s="227">
        <f t="shared" si="636"/>
        <v>4.9095166799999992E-2</v>
      </c>
      <c r="AH2571" s="227">
        <f t="shared" si="637"/>
        <v>0</v>
      </c>
      <c r="AI2571"/>
      <c r="AJ2571">
        <v>45.473999999999997</v>
      </c>
      <c r="AK2571" s="155">
        <v>45.473999999999997</v>
      </c>
      <c r="AL2571" s="155">
        <v>0</v>
      </c>
      <c r="AM2571" s="155">
        <v>0</v>
      </c>
      <c r="AN2571" s="155">
        <v>0</v>
      </c>
      <c r="AO2571" s="155">
        <v>0</v>
      </c>
      <c r="AP2571" s="155">
        <v>0</v>
      </c>
      <c r="AQ2571"/>
      <c r="AR2571" s="156">
        <v>2.3670546000000001E-2</v>
      </c>
      <c r="AS2571" s="156">
        <v>1.9389127999999999E-2</v>
      </c>
      <c r="AT2571" s="156">
        <v>1.0345743E-3</v>
      </c>
      <c r="AU2571" s="156">
        <v>3.2468435999999999E-3</v>
      </c>
      <c r="AV2571" s="282">
        <f t="shared" si="630"/>
        <v>1.1624177584E-6</v>
      </c>
      <c r="AW2571" s="282">
        <f t="shared" si="631"/>
        <v>3.826088403328999E-9</v>
      </c>
      <c r="AX2571" s="283">
        <f t="shared" si="632"/>
        <v>0.45473999999999998</v>
      </c>
      <c r="AY2571" s="157">
        <v>1.1599999999999999E-6</v>
      </c>
      <c r="AZ2571" s="157">
        <v>3.4999999999999999E-9</v>
      </c>
      <c r="BA2571" s="157">
        <v>9.5624999999999996E-14</v>
      </c>
      <c r="BB2571" s="157">
        <v>0</v>
      </c>
      <c r="BC2571" s="157">
        <v>0</v>
      </c>
      <c r="BD2571" s="157">
        <v>1.4268000000000001E-9</v>
      </c>
      <c r="BE2571" s="157">
        <v>0</v>
      </c>
      <c r="BF2571" s="157">
        <v>3.2538000000000002E-10</v>
      </c>
      <c r="BG2571" s="157">
        <v>0</v>
      </c>
      <c r="BH2571" s="157">
        <v>0</v>
      </c>
      <c r="BI2571" s="157">
        <v>0</v>
      </c>
      <c r="BJ2571" s="157">
        <v>5.7622011999999997E-13</v>
      </c>
      <c r="BK2571" s="157">
        <v>3.0221499999999998E-14</v>
      </c>
      <c r="BL2571" s="157">
        <v>6.3367089999999998E-15</v>
      </c>
      <c r="BM2571" s="157">
        <v>3.54034E-11</v>
      </c>
      <c r="BN2571" s="157">
        <v>9.5555500000000002E-10</v>
      </c>
      <c r="BO2571" s="157">
        <v>0</v>
      </c>
      <c r="BP2571" s="157">
        <v>0</v>
      </c>
      <c r="BQ2571" s="157">
        <v>0.45473999999999998</v>
      </c>
      <c r="BR2571" s="157">
        <v>0</v>
      </c>
      <c r="BS2571" s="157">
        <v>0</v>
      </c>
      <c r="BT2571" s="157">
        <v>0</v>
      </c>
      <c r="BU2571"/>
      <c r="BV2571" s="155">
        <v>1.0248385999999999E-4</v>
      </c>
      <c r="BW2571" s="155">
        <v>0</v>
      </c>
      <c r="BX2571" s="155">
        <v>3.4853317E-5</v>
      </c>
      <c r="BY2571" s="155">
        <v>6.1465295999999995E-7</v>
      </c>
      <c r="BZ2571" s="155">
        <v>8.6681046999999998E-7</v>
      </c>
      <c r="CA2571" s="155">
        <v>0</v>
      </c>
      <c r="CB2571" s="155">
        <v>0</v>
      </c>
      <c r="CC2571" s="155">
        <v>0</v>
      </c>
      <c r="CD2571" s="155">
        <v>2.2442532E-7</v>
      </c>
      <c r="CE2571" s="155">
        <v>8.3836913000000003E-7</v>
      </c>
      <c r="CF2571" s="155">
        <v>0</v>
      </c>
      <c r="CG2571" s="155">
        <v>0</v>
      </c>
      <c r="CH2571" s="155">
        <v>0</v>
      </c>
      <c r="CI2571" s="155">
        <v>1.017788E-5</v>
      </c>
      <c r="CJ2571" s="155">
        <v>5.4908402000000003E-5</v>
      </c>
      <c r="CK2571" s="155">
        <v>0</v>
      </c>
      <c r="CL2571" s="155">
        <v>0</v>
      </c>
      <c r="CM2571"/>
      <c r="CN2571" s="284">
        <v>0</v>
      </c>
      <c r="CO2571" s="284">
        <v>1.25</v>
      </c>
      <c r="CP2571" s="285">
        <v>0</v>
      </c>
      <c r="CQ2571" s="284">
        <v>0</v>
      </c>
      <c r="CR2571" s="284">
        <v>2.6440127000000001E-10</v>
      </c>
      <c r="CS2571" s="284">
        <v>3.1746160000000003E-8</v>
      </c>
      <c r="CT2571" s="284">
        <v>0</v>
      </c>
      <c r="CU2571" s="284">
        <v>2.5503209999999998E-2</v>
      </c>
      <c r="CV2571" s="284">
        <v>0</v>
      </c>
      <c r="CW2571" s="284">
        <v>0</v>
      </c>
      <c r="CX2571"/>
      <c r="CY2571"/>
      <c r="CZ2571"/>
      <c r="DA2571"/>
    </row>
    <row r="2572" spans="1:105" ht="14.4">
      <c r="A2572" t="s">
        <v>1293</v>
      </c>
      <c r="B2572" s="150" t="s">
        <v>1274</v>
      </c>
      <c r="C2572" s="151" t="str">
        <f t="shared" si="639"/>
        <v>P.030.51.100</v>
      </c>
      <c r="D2572" t="s">
        <v>1430</v>
      </c>
      <c r="E2572" s="150" t="s">
        <v>352</v>
      </c>
      <c r="F2572" s="153" t="str">
        <f t="shared" si="640"/>
        <v>Acrylic acids and derivatives (n=2, std=0.10)</v>
      </c>
      <c r="G2572" s="154">
        <f t="shared" si="638"/>
        <v>3.5750000000000002</v>
      </c>
      <c r="H2572"/>
      <c r="I2572"/>
      <c r="J2572" s="227">
        <f t="shared" si="641"/>
        <v>0.83053039104499993</v>
      </c>
      <c r="K2572"/>
      <c r="L2572" s="280">
        <f t="shared" si="642"/>
        <v>0.10662264402</v>
      </c>
      <c r="M2572" s="280">
        <f t="shared" si="643"/>
        <v>0.126858747025</v>
      </c>
      <c r="N2572" s="281">
        <f t="shared" si="644"/>
        <v>6.0798999999999999E-2</v>
      </c>
      <c r="O2572" s="280">
        <v>0.53625</v>
      </c>
      <c r="P2572" s="219">
        <v>7.916985E-2</v>
      </c>
      <c r="Q2572" s="219">
        <v>4.7619053000000001E-2</v>
      </c>
      <c r="R2572" s="219">
        <v>6.6096000000000002E-2</v>
      </c>
      <c r="S2572" s="219">
        <v>3.2079999999999997E-2</v>
      </c>
      <c r="T2572" s="219">
        <v>8.4008512000000003E-4</v>
      </c>
      <c r="U2572" s="219">
        <v>7.6065589000000001E-3</v>
      </c>
      <c r="V2572" s="286">
        <v>6.9844024999999999E-5</v>
      </c>
      <c r="W2572" s="219">
        <v>3.5751999999999999E-2</v>
      </c>
      <c r="X2572" s="219">
        <v>0</v>
      </c>
      <c r="Y2572" s="219">
        <v>2.5047E-2</v>
      </c>
      <c r="Z2572" s="219">
        <v>0</v>
      </c>
      <c r="AA2572" s="219">
        <v>0</v>
      </c>
      <c r="AB2572" s="219">
        <v>0</v>
      </c>
      <c r="AC2572"/>
      <c r="AD2572" s="227">
        <f t="shared" si="633"/>
        <v>0.53625</v>
      </c>
      <c r="AE2572" s="227">
        <f t="shared" si="634"/>
        <v>0.23348139104499999</v>
      </c>
      <c r="AF2572" s="227">
        <f t="shared" si="635"/>
        <v>0.126858747025</v>
      </c>
      <c r="AG2572" s="227">
        <f t="shared" si="636"/>
        <v>0.126858747025</v>
      </c>
      <c r="AH2572" s="227">
        <f t="shared" si="637"/>
        <v>6.0798999999999999E-2</v>
      </c>
      <c r="AI2572"/>
      <c r="AJ2572">
        <v>3.1118999999999999</v>
      </c>
      <c r="AK2572" s="155">
        <v>0</v>
      </c>
      <c r="AL2572" s="155">
        <v>3.1118999999999999</v>
      </c>
      <c r="AM2572" s="155">
        <v>0</v>
      </c>
      <c r="AN2572" s="155">
        <v>0</v>
      </c>
      <c r="AO2572" s="155">
        <v>0</v>
      </c>
      <c r="AP2572" s="155">
        <v>0</v>
      </c>
      <c r="AQ2572"/>
      <c r="AR2572" s="156">
        <v>9.1071154000000001E-2</v>
      </c>
      <c r="AS2572" s="156">
        <v>8.7777360999999998E-2</v>
      </c>
      <c r="AT2572" s="156">
        <v>3.2886400999999998E-3</v>
      </c>
      <c r="AU2572" s="156">
        <v>5.1522240000000002E-6</v>
      </c>
      <c r="AV2572" s="282">
        <f t="shared" si="630"/>
        <v>5.2624317320000001E-6</v>
      </c>
      <c r="AW2572" s="282">
        <f t="shared" si="631"/>
        <v>1.21621307302E-8</v>
      </c>
      <c r="AX2572" s="283">
        <f t="shared" si="632"/>
        <v>7.2159999999999998E-4</v>
      </c>
      <c r="AY2572" s="157">
        <v>3.3175999999999998E-6</v>
      </c>
      <c r="AZ2572" s="157">
        <v>1.001E-8</v>
      </c>
      <c r="BA2572" s="157">
        <v>2.734875E-13</v>
      </c>
      <c r="BB2572" s="157">
        <v>0</v>
      </c>
      <c r="BC2572" s="157">
        <v>0</v>
      </c>
      <c r="BD2572" s="157">
        <v>1.7712E-9</v>
      </c>
      <c r="BE2572" s="157">
        <v>1.9410000000000001E-6</v>
      </c>
      <c r="BF2572" s="157">
        <v>4.0391999999999999E-10</v>
      </c>
      <c r="BG2572" s="157">
        <v>1.6748E-9</v>
      </c>
      <c r="BH2572" s="157">
        <v>0</v>
      </c>
      <c r="BI2572" s="157">
        <v>0</v>
      </c>
      <c r="BJ2572" s="157">
        <v>4.3333966999999998E-12</v>
      </c>
      <c r="BK2572" s="157">
        <v>5.8240256999999997E-11</v>
      </c>
      <c r="BL2572" s="157">
        <v>1.0563588999999999E-11</v>
      </c>
      <c r="BM2572" s="157">
        <v>1.62092E-10</v>
      </c>
      <c r="BN2572" s="157">
        <v>1.8984399999999999E-9</v>
      </c>
      <c r="BO2572" s="157">
        <v>0</v>
      </c>
      <c r="BP2572" s="157">
        <v>7.2159999999999998E-4</v>
      </c>
      <c r="BQ2572" s="157">
        <v>0</v>
      </c>
      <c r="BR2572" s="157">
        <v>0</v>
      </c>
      <c r="BS2572" s="157">
        <v>0</v>
      </c>
      <c r="BT2572" s="157">
        <v>0</v>
      </c>
      <c r="BU2572"/>
      <c r="BV2572" s="155">
        <v>1.9072781999999999E-4</v>
      </c>
      <c r="BW2572" s="155">
        <v>1.1546576999999999E-5</v>
      </c>
      <c r="BX2572" s="155">
        <v>9.9680486000000004E-5</v>
      </c>
      <c r="BY2572" s="155">
        <v>4.1173591000000001E-8</v>
      </c>
      <c r="BZ2572" s="155">
        <v>3.8225483999999998E-5</v>
      </c>
      <c r="CA2572" s="155">
        <v>0</v>
      </c>
      <c r="CB2572" s="155">
        <v>0</v>
      </c>
      <c r="CC2572" s="155">
        <v>0</v>
      </c>
      <c r="CD2572" s="155">
        <v>1.4946899000000001E-6</v>
      </c>
      <c r="CE2572" s="155">
        <v>5.1292962999999999E-6</v>
      </c>
      <c r="CF2572" s="155">
        <v>0</v>
      </c>
      <c r="CG2572" s="155">
        <v>0</v>
      </c>
      <c r="CH2572" s="155">
        <v>0</v>
      </c>
      <c r="CI2572" s="155">
        <v>1.3384134000000001E-5</v>
      </c>
      <c r="CJ2572" s="155">
        <v>3.9829709999999996E-6</v>
      </c>
      <c r="CK2572" s="155">
        <v>1.7243007E-5</v>
      </c>
      <c r="CL2572" s="155">
        <v>0</v>
      </c>
      <c r="CM2572"/>
      <c r="CN2572" s="284">
        <v>0</v>
      </c>
      <c r="CO2572" s="284">
        <v>3.5750000000000002</v>
      </c>
      <c r="CP2572" s="285">
        <v>0</v>
      </c>
      <c r="CQ2572" s="284">
        <v>7.9000000000000008E-3</v>
      </c>
      <c r="CR2572" s="284">
        <v>1.9563775999999999E-9</v>
      </c>
      <c r="CS2572" s="284">
        <v>2.3090876E-7</v>
      </c>
      <c r="CT2572" s="284">
        <v>1.2827776999999999E-3</v>
      </c>
      <c r="CU2572" s="284">
        <v>28.707391000000001</v>
      </c>
      <c r="CV2572" s="284">
        <v>0</v>
      </c>
      <c r="CW2572" s="284">
        <v>0</v>
      </c>
      <c r="CX2572"/>
      <c r="CY2572"/>
      <c r="CZ2572"/>
      <c r="DA2572"/>
    </row>
    <row r="2573" spans="1:105" ht="14.4">
      <c r="A2573" t="s">
        <v>1294</v>
      </c>
      <c r="B2573" s="150" t="s">
        <v>1274</v>
      </c>
      <c r="C2573" s="151" t="str">
        <f t="shared" si="639"/>
        <v>P.030.52.100</v>
      </c>
      <c r="D2573" t="s">
        <v>1430</v>
      </c>
      <c r="E2573" s="150" t="s">
        <v>352</v>
      </c>
      <c r="F2573" s="153" t="str">
        <f t="shared" si="640"/>
        <v>Benzenediols (n=2, std=1.80)</v>
      </c>
      <c r="G2573" s="154">
        <f t="shared" si="638"/>
        <v>8.8260000000000005</v>
      </c>
      <c r="H2573"/>
      <c r="I2573"/>
      <c r="J2573" s="227">
        <f t="shared" si="641"/>
        <v>2.0725080198199999</v>
      </c>
      <c r="K2573"/>
      <c r="L2573" s="280">
        <f t="shared" si="642"/>
        <v>0.26860796600000003</v>
      </c>
      <c r="M2573" s="280">
        <f t="shared" si="643"/>
        <v>0.37675205381999999</v>
      </c>
      <c r="N2573" s="281">
        <f t="shared" si="644"/>
        <v>0.10324800000000001</v>
      </c>
      <c r="O2573" s="280">
        <v>1.3239000000000001</v>
      </c>
      <c r="P2573" s="219">
        <v>0.22067343</v>
      </c>
      <c r="Q2573" s="219">
        <v>0.15593222000000001</v>
      </c>
      <c r="R2573" s="219">
        <v>0.167076</v>
      </c>
      <c r="S2573" s="219">
        <v>7.8195000000000001E-2</v>
      </c>
      <c r="T2573" s="219">
        <v>7.8757979999999998E-3</v>
      </c>
      <c r="U2573" s="219">
        <v>1.5461168000000001E-2</v>
      </c>
      <c r="V2573" s="286">
        <v>1.4640382E-4</v>
      </c>
      <c r="W2573" s="219">
        <v>5.1339000000000003E-2</v>
      </c>
      <c r="X2573" s="219">
        <v>0</v>
      </c>
      <c r="Y2573" s="219">
        <v>5.1908999999999997E-2</v>
      </c>
      <c r="Z2573" s="219">
        <v>0</v>
      </c>
      <c r="AA2573" s="219">
        <v>0</v>
      </c>
      <c r="AB2573" s="219">
        <v>0</v>
      </c>
      <c r="AC2573"/>
      <c r="AD2573" s="227">
        <f t="shared" si="633"/>
        <v>1.3239000000000001</v>
      </c>
      <c r="AE2573" s="227">
        <f t="shared" si="634"/>
        <v>0.64536001982000002</v>
      </c>
      <c r="AF2573" s="227">
        <f t="shared" si="635"/>
        <v>0.37675205381999999</v>
      </c>
      <c r="AG2573" s="227">
        <f t="shared" si="636"/>
        <v>0.37675205381999999</v>
      </c>
      <c r="AH2573" s="227">
        <f t="shared" si="637"/>
        <v>0.10324800000000001</v>
      </c>
      <c r="AI2573"/>
      <c r="AJ2573">
        <v>6.4493</v>
      </c>
      <c r="AK2573" s="155">
        <v>0</v>
      </c>
      <c r="AL2573" s="155">
        <v>6.4493</v>
      </c>
      <c r="AM2573" s="155">
        <v>0</v>
      </c>
      <c r="AN2573" s="155">
        <v>0</v>
      </c>
      <c r="AO2573" s="155">
        <v>0</v>
      </c>
      <c r="AP2573" s="155">
        <v>0</v>
      </c>
      <c r="AQ2573"/>
      <c r="AR2573" s="156">
        <v>0.23235091999999999</v>
      </c>
      <c r="AS2573" s="156">
        <v>0.22408123999999999</v>
      </c>
      <c r="AT2573" s="156">
        <v>8.2622809999999998E-3</v>
      </c>
      <c r="AU2573" s="156">
        <v>7.3984680000000004E-6</v>
      </c>
      <c r="AV2573" s="282">
        <f t="shared" si="630"/>
        <v>1.3434127020999999E-5</v>
      </c>
      <c r="AW2573" s="282">
        <f t="shared" si="631"/>
        <v>3.0555772802799999E-8</v>
      </c>
      <c r="AX2573" s="283">
        <f t="shared" si="632"/>
        <v>1.0361999999999999E-3</v>
      </c>
      <c r="AY2573" s="157">
        <v>8.1905280000000005E-6</v>
      </c>
      <c r="AZ2573" s="157">
        <v>2.47128E-8</v>
      </c>
      <c r="BA2573" s="157">
        <v>6.75189E-13</v>
      </c>
      <c r="BB2573" s="157">
        <v>0</v>
      </c>
      <c r="BC2573" s="157">
        <v>0</v>
      </c>
      <c r="BD2573" s="157">
        <v>4.4772000000000002E-9</v>
      </c>
      <c r="BE2573" s="157">
        <v>5.2341899999999999E-6</v>
      </c>
      <c r="BF2573" s="157">
        <v>1.0210200000000001E-9</v>
      </c>
      <c r="BG2573" s="157">
        <v>4.6682399999999996E-9</v>
      </c>
      <c r="BH2573" s="157">
        <v>0</v>
      </c>
      <c r="BI2573" s="157">
        <v>0</v>
      </c>
      <c r="BJ2573" s="157">
        <v>8.8095437999999998E-12</v>
      </c>
      <c r="BK2573" s="157">
        <v>1.2208099E-10</v>
      </c>
      <c r="BL2573" s="157">
        <v>2.214708E-11</v>
      </c>
      <c r="BM2573" s="157">
        <v>1.051491E-9</v>
      </c>
      <c r="BN2573" s="157">
        <v>3.88033E-9</v>
      </c>
      <c r="BO2573" s="157">
        <v>0</v>
      </c>
      <c r="BP2573" s="157">
        <v>1.0361999999999999E-3</v>
      </c>
      <c r="BQ2573" s="157">
        <v>0</v>
      </c>
      <c r="BR2573" s="157">
        <v>0</v>
      </c>
      <c r="BS2573" s="157">
        <v>0</v>
      </c>
      <c r="BT2573" s="157">
        <v>0</v>
      </c>
      <c r="BU2573"/>
      <c r="BV2573" s="155">
        <v>4.6370926999999998E-4</v>
      </c>
      <c r="BW2573" s="155">
        <v>3.2184256999999999E-5</v>
      </c>
      <c r="BX2573" s="155">
        <v>2.460923E-4</v>
      </c>
      <c r="BY2573" s="155">
        <v>1.000297E-7</v>
      </c>
      <c r="BZ2573" s="155">
        <v>9.6502072000000002E-5</v>
      </c>
      <c r="CA2573" s="155">
        <v>0</v>
      </c>
      <c r="CB2573" s="155">
        <v>0</v>
      </c>
      <c r="CC2573" s="155">
        <v>0</v>
      </c>
      <c r="CD2573" s="155">
        <v>1.1315455000000001E-5</v>
      </c>
      <c r="CE2573" s="155">
        <v>1.0473391000000001E-5</v>
      </c>
      <c r="CF2573" s="155">
        <v>0</v>
      </c>
      <c r="CG2573" s="155">
        <v>0</v>
      </c>
      <c r="CH2573" s="155">
        <v>0</v>
      </c>
      <c r="CI2573" s="155">
        <v>3.4026665999999998E-5</v>
      </c>
      <c r="CJ2573" s="155">
        <v>8.2545630999999993E-6</v>
      </c>
      <c r="CK2573" s="155">
        <v>2.4760536999999999E-5</v>
      </c>
      <c r="CL2573" s="155">
        <v>0</v>
      </c>
      <c r="CM2573"/>
      <c r="CN2573" s="284">
        <v>0</v>
      </c>
      <c r="CO2573" s="284">
        <v>8.8260000000000005</v>
      </c>
      <c r="CP2573" s="285">
        <v>0</v>
      </c>
      <c r="CQ2573" s="284">
        <v>2.2020000000000001E-2</v>
      </c>
      <c r="CR2573" s="284">
        <v>4.0339499999999997E-9</v>
      </c>
      <c r="CS2573" s="284">
        <v>4.6937567E-7</v>
      </c>
      <c r="CT2573" s="284">
        <v>3.2956664000000002E-3</v>
      </c>
      <c r="CU2573" s="284">
        <v>60.175069000000001</v>
      </c>
      <c r="CV2573" s="284">
        <v>0</v>
      </c>
      <c r="CW2573" s="284">
        <v>0</v>
      </c>
      <c r="CX2573"/>
      <c r="CY2573"/>
      <c r="CZ2573"/>
      <c r="DA2573"/>
    </row>
    <row r="2574" spans="1:105" ht="14.4">
      <c r="A2574" t="s">
        <v>1295</v>
      </c>
      <c r="B2574" s="150" t="s">
        <v>1274</v>
      </c>
      <c r="C2574" s="151" t="str">
        <f t="shared" si="639"/>
        <v>P.030.52.200</v>
      </c>
      <c r="D2574" t="s">
        <v>1430</v>
      </c>
      <c r="E2574" s="150" t="s">
        <v>352</v>
      </c>
      <c r="F2574" s="153" t="str">
        <f t="shared" si="640"/>
        <v>Benzoic acids and derivatives (n=2, std=0.10)</v>
      </c>
      <c r="G2574" s="154">
        <f t="shared" si="638"/>
        <v>4.0069999999999997</v>
      </c>
      <c r="H2574"/>
      <c r="I2574"/>
      <c r="J2574" s="227">
        <f t="shared" si="641"/>
        <v>1.005655368462</v>
      </c>
      <c r="K2574"/>
      <c r="L2574" s="280">
        <f t="shared" si="642"/>
        <v>0.16338497290000001</v>
      </c>
      <c r="M2574" s="280">
        <f t="shared" si="643"/>
        <v>0.152237395562</v>
      </c>
      <c r="N2574" s="281">
        <f t="shared" si="644"/>
        <v>8.8983000000000007E-2</v>
      </c>
      <c r="O2574" s="280">
        <v>0.60104999999999997</v>
      </c>
      <c r="P2574" s="219">
        <v>9.0293714999999997E-2</v>
      </c>
      <c r="Q2574" s="219">
        <v>6.1877865999999997E-2</v>
      </c>
      <c r="R2574" s="219">
        <v>9.5472000000000001E-2</v>
      </c>
      <c r="S2574" s="219">
        <v>4.6115000000000003E-2</v>
      </c>
      <c r="T2574" s="219">
        <v>2.6440179000000001E-3</v>
      </c>
      <c r="U2574" s="219">
        <v>1.9153955E-2</v>
      </c>
      <c r="V2574" s="286">
        <v>6.5814561999999994E-5</v>
      </c>
      <c r="W2574" s="219">
        <v>5.2319999999999998E-2</v>
      </c>
      <c r="X2574" s="219">
        <v>0</v>
      </c>
      <c r="Y2574" s="219">
        <v>3.6663000000000001E-2</v>
      </c>
      <c r="Z2574" s="219">
        <v>0</v>
      </c>
      <c r="AA2574" s="219">
        <v>0</v>
      </c>
      <c r="AB2574" s="219">
        <v>0</v>
      </c>
      <c r="AC2574"/>
      <c r="AD2574" s="227">
        <f t="shared" si="633"/>
        <v>0.60104999999999997</v>
      </c>
      <c r="AE2574" s="227">
        <f t="shared" si="634"/>
        <v>0.31562236846200004</v>
      </c>
      <c r="AF2574" s="227">
        <f t="shared" si="635"/>
        <v>0.152237395562</v>
      </c>
      <c r="AG2574" s="227">
        <f t="shared" si="636"/>
        <v>0.152237395562</v>
      </c>
      <c r="AH2574" s="227">
        <f t="shared" si="637"/>
        <v>8.8983000000000007E-2</v>
      </c>
      <c r="AI2574"/>
      <c r="AJ2574">
        <v>4.5551000000000004</v>
      </c>
      <c r="AK2574" s="155">
        <v>0</v>
      </c>
      <c r="AL2574" s="155">
        <v>4.5551000000000004</v>
      </c>
      <c r="AM2574" s="155">
        <v>0</v>
      </c>
      <c r="AN2574" s="155">
        <v>0</v>
      </c>
      <c r="AO2574" s="155">
        <v>0</v>
      </c>
      <c r="AP2574" s="155">
        <v>0</v>
      </c>
      <c r="AQ2574"/>
      <c r="AR2574" s="156">
        <v>0.10529968000000001</v>
      </c>
      <c r="AS2574" s="156">
        <v>0.10156353</v>
      </c>
      <c r="AT2574" s="156">
        <v>3.7286067E-3</v>
      </c>
      <c r="AU2574" s="156">
        <v>7.5398399999999996E-6</v>
      </c>
      <c r="AV2574" s="282">
        <f t="shared" si="630"/>
        <v>6.0889406700000006E-6</v>
      </c>
      <c r="AW2574" s="282">
        <f t="shared" si="631"/>
        <v>1.37892258517E-8</v>
      </c>
      <c r="AX2574" s="283">
        <f t="shared" si="632"/>
        <v>1.0560000000000001E-3</v>
      </c>
      <c r="AY2574" s="157">
        <v>3.7184959999999999E-6</v>
      </c>
      <c r="AZ2574" s="157">
        <v>1.12196E-8</v>
      </c>
      <c r="BA2574" s="157">
        <v>3.065355E-13</v>
      </c>
      <c r="BB2574" s="157">
        <v>0</v>
      </c>
      <c r="BC2574" s="157">
        <v>0</v>
      </c>
      <c r="BD2574" s="157">
        <v>2.5584000000000002E-9</v>
      </c>
      <c r="BE2574" s="157">
        <v>2.3631700000000001E-6</v>
      </c>
      <c r="BF2574" s="157">
        <v>5.8344E-10</v>
      </c>
      <c r="BG2574" s="157">
        <v>1.91012E-9</v>
      </c>
      <c r="BH2574" s="157">
        <v>0</v>
      </c>
      <c r="BI2574" s="157">
        <v>0</v>
      </c>
      <c r="BJ2574" s="157">
        <v>1.0912119E-11</v>
      </c>
      <c r="BK2574" s="157">
        <v>5.4880687999999999E-11</v>
      </c>
      <c r="BL2574" s="157">
        <v>9.9665092000000001E-12</v>
      </c>
      <c r="BM2574" s="157">
        <v>4.7003999999999996E-10</v>
      </c>
      <c r="BN2574" s="157">
        <v>4.2462300000000001E-9</v>
      </c>
      <c r="BO2574" s="157">
        <v>0</v>
      </c>
      <c r="BP2574" s="157">
        <v>1.0560000000000001E-3</v>
      </c>
      <c r="BQ2574" s="157">
        <v>0</v>
      </c>
      <c r="BR2574" s="157">
        <v>0</v>
      </c>
      <c r="BS2574" s="157">
        <v>0</v>
      </c>
      <c r="BT2574" s="157">
        <v>0</v>
      </c>
      <c r="BU2574"/>
      <c r="BV2574" s="155">
        <v>2.4453080000000002E-4</v>
      </c>
      <c r="BW2574" s="155">
        <v>1.3168944000000001E-5</v>
      </c>
      <c r="BX2574" s="155">
        <v>1.1172579000000001E-4</v>
      </c>
      <c r="BY2574" s="155">
        <v>5.7022426000000003E-8</v>
      </c>
      <c r="BZ2574" s="155">
        <v>5.2124333999999998E-5</v>
      </c>
      <c r="CA2574" s="155">
        <v>0</v>
      </c>
      <c r="CB2574" s="155">
        <v>0</v>
      </c>
      <c r="CC2574" s="155">
        <v>0</v>
      </c>
      <c r="CD2574" s="155">
        <v>4.4731277999999996E-6</v>
      </c>
      <c r="CE2574" s="155">
        <v>1.2812939000000001E-5</v>
      </c>
      <c r="CF2574" s="155">
        <v>0</v>
      </c>
      <c r="CG2574" s="155">
        <v>0</v>
      </c>
      <c r="CH2574" s="155">
        <v>0</v>
      </c>
      <c r="CI2574" s="155">
        <v>1.9104829E-5</v>
      </c>
      <c r="CJ2574" s="155">
        <v>5.8301459000000004E-6</v>
      </c>
      <c r="CK2574" s="155">
        <v>2.5233669000000001E-5</v>
      </c>
      <c r="CL2574" s="155">
        <v>0</v>
      </c>
      <c r="CM2574"/>
      <c r="CN2574" s="284">
        <v>0</v>
      </c>
      <c r="CO2574" s="284">
        <v>4.0069999999999997</v>
      </c>
      <c r="CP2574" s="285">
        <v>0</v>
      </c>
      <c r="CQ2574" s="284">
        <v>9.0100000000000006E-3</v>
      </c>
      <c r="CR2574" s="284">
        <v>4.9313044999999999E-9</v>
      </c>
      <c r="CS2574" s="284">
        <v>5.8074787000000001E-7</v>
      </c>
      <c r="CT2574" s="284">
        <v>1.7006110000000001E-3</v>
      </c>
      <c r="CU2574" s="284">
        <v>27.056553999999998</v>
      </c>
      <c r="CV2574" s="284">
        <v>0</v>
      </c>
      <c r="CW2574" s="284">
        <v>0</v>
      </c>
      <c r="CX2574"/>
      <c r="CY2574"/>
      <c r="CZ2574"/>
      <c r="DA2574"/>
    </row>
    <row r="2575" spans="1:105" ht="14.4">
      <c r="A2575" t="s">
        <v>1296</v>
      </c>
      <c r="B2575" s="150" t="s">
        <v>1274</v>
      </c>
      <c r="C2575" s="151" t="str">
        <f t="shared" si="639"/>
        <v>P.030.53.100</v>
      </c>
      <c r="D2575" t="s">
        <v>1430</v>
      </c>
      <c r="E2575" s="150" t="s">
        <v>352</v>
      </c>
      <c r="F2575" s="153" t="str">
        <f t="shared" si="640"/>
        <v>Carbohydrates and carbohydrate conjugates (n=2, std=0.61)</v>
      </c>
      <c r="G2575" s="154">
        <f t="shared" si="638"/>
        <v>2.1860000000000004</v>
      </c>
      <c r="H2575"/>
      <c r="I2575"/>
      <c r="J2575" s="227">
        <f t="shared" si="641"/>
        <v>0.94073498458600002</v>
      </c>
      <c r="K2575"/>
      <c r="L2575" s="280">
        <f t="shared" si="642"/>
        <v>9.3427329320000002E-2</v>
      </c>
      <c r="M2575" s="280">
        <f t="shared" si="643"/>
        <v>0.47197115526600003</v>
      </c>
      <c r="N2575" s="281">
        <f t="shared" si="644"/>
        <v>4.7436499999999999E-2</v>
      </c>
      <c r="O2575" s="280">
        <v>0.32790000000000002</v>
      </c>
      <c r="P2575" s="219">
        <v>4.0987935000000003E-2</v>
      </c>
      <c r="Q2575" s="219">
        <v>0.43088516999999998</v>
      </c>
      <c r="R2575" s="219">
        <v>4.8959999999999997E-2</v>
      </c>
      <c r="S2575" s="219">
        <v>2.4461E-2</v>
      </c>
      <c r="T2575" s="219">
        <v>9.9010032000000007E-4</v>
      </c>
      <c r="U2575" s="286">
        <v>1.9016228999999999E-2</v>
      </c>
      <c r="V2575" s="286">
        <v>9.8050266000000006E-5</v>
      </c>
      <c r="W2575" s="219">
        <v>3.1282999999999998E-2</v>
      </c>
      <c r="X2575" s="219">
        <v>0</v>
      </c>
      <c r="Y2575" s="219">
        <v>1.6153500000000001E-2</v>
      </c>
      <c r="Z2575" s="219">
        <v>0</v>
      </c>
      <c r="AA2575" s="219">
        <v>0</v>
      </c>
      <c r="AB2575" s="219">
        <v>0</v>
      </c>
      <c r="AC2575"/>
      <c r="AD2575" s="227">
        <f t="shared" si="633"/>
        <v>0.32790000000000002</v>
      </c>
      <c r="AE2575" s="227">
        <f t="shared" si="634"/>
        <v>0.56539848458599995</v>
      </c>
      <c r="AF2575" s="227">
        <f t="shared" si="635"/>
        <v>0.47197115526600003</v>
      </c>
      <c r="AG2575" s="227">
        <f t="shared" si="636"/>
        <v>0.47197115526600003</v>
      </c>
      <c r="AH2575" s="227">
        <f t="shared" si="637"/>
        <v>4.7436499999999999E-2</v>
      </c>
      <c r="AI2575"/>
      <c r="AJ2575">
        <v>2.0069499999999998</v>
      </c>
      <c r="AK2575" s="155">
        <v>0</v>
      </c>
      <c r="AL2575" s="155">
        <v>2.0069499999999998</v>
      </c>
      <c r="AM2575" s="155">
        <v>0</v>
      </c>
      <c r="AN2575" s="155">
        <v>0</v>
      </c>
      <c r="AO2575" s="155">
        <v>0</v>
      </c>
      <c r="AP2575" s="155">
        <v>0</v>
      </c>
      <c r="AQ2575"/>
      <c r="AR2575" s="156">
        <v>5.4756859999999997E-2</v>
      </c>
      <c r="AS2575" s="156">
        <v>5.2752831E-2</v>
      </c>
      <c r="AT2575" s="156">
        <v>1.9995210000000002E-3</v>
      </c>
      <c r="AU2575" s="156">
        <v>4.5081960000000002E-6</v>
      </c>
      <c r="AV2575" s="282">
        <f t="shared" si="630"/>
        <v>3.1626397460000004E-6</v>
      </c>
      <c r="AW2575" s="282">
        <f t="shared" si="631"/>
        <v>7.3946781549999993E-9</v>
      </c>
      <c r="AX2575" s="283">
        <f t="shared" si="632"/>
        <v>6.3139999999999995E-4</v>
      </c>
      <c r="AY2575" s="157">
        <v>2.0286080000000002E-6</v>
      </c>
      <c r="AZ2575" s="157">
        <v>6.1207999999999998E-9</v>
      </c>
      <c r="BA2575" s="157">
        <v>1.6722899999999999E-13</v>
      </c>
      <c r="BB2575" s="157">
        <v>0</v>
      </c>
      <c r="BC2575" s="157">
        <v>0</v>
      </c>
      <c r="BD2575" s="157">
        <v>1.312E-9</v>
      </c>
      <c r="BE2575" s="157">
        <v>1.1280700000000001E-6</v>
      </c>
      <c r="BF2575" s="157">
        <v>2.9920000000000001E-10</v>
      </c>
      <c r="BG2575" s="157">
        <v>8.6707999999999997E-10</v>
      </c>
      <c r="BH2575" s="157">
        <v>0</v>
      </c>
      <c r="BI2575" s="157">
        <v>0</v>
      </c>
      <c r="BJ2575" s="157">
        <v>1.0833231999999999E-11</v>
      </c>
      <c r="BK2575" s="157">
        <v>8.1760559000000003E-11</v>
      </c>
      <c r="BL2575" s="157">
        <v>1.4837135000000001E-11</v>
      </c>
      <c r="BM2575" s="157">
        <v>2.75286E-10</v>
      </c>
      <c r="BN2575" s="157">
        <v>4.3744600000000002E-9</v>
      </c>
      <c r="BO2575" s="157">
        <v>0</v>
      </c>
      <c r="BP2575" s="157">
        <v>6.3139999999999995E-4</v>
      </c>
      <c r="BQ2575" s="157">
        <v>0</v>
      </c>
      <c r="BR2575" s="157">
        <v>0</v>
      </c>
      <c r="BS2575" s="157">
        <v>0</v>
      </c>
      <c r="BT2575" s="157">
        <v>0</v>
      </c>
      <c r="BU2575"/>
      <c r="BV2575" s="155">
        <v>1.3609137999999999E-4</v>
      </c>
      <c r="BW2575" s="155">
        <v>5.9779114999999998E-6</v>
      </c>
      <c r="BX2575" s="155">
        <v>6.0951479999999999E-5</v>
      </c>
      <c r="BY2575" s="155">
        <v>3.8563708999999997E-8</v>
      </c>
      <c r="BZ2575" s="155">
        <v>2.6818767000000001E-5</v>
      </c>
      <c r="CA2575" s="155">
        <v>0</v>
      </c>
      <c r="CB2575" s="155">
        <v>0</v>
      </c>
      <c r="CC2575" s="155">
        <v>0</v>
      </c>
      <c r="CD2575" s="155">
        <v>2.2470318E-6</v>
      </c>
      <c r="CE2575" s="155">
        <v>1.2654255E-5</v>
      </c>
      <c r="CF2575" s="155">
        <v>0</v>
      </c>
      <c r="CG2575" s="155">
        <v>0</v>
      </c>
      <c r="CH2575" s="155">
        <v>0</v>
      </c>
      <c r="CI2575" s="155">
        <v>9.7470149999999994E-6</v>
      </c>
      <c r="CJ2575" s="155">
        <v>2.5687277000000002E-6</v>
      </c>
      <c r="CK2575" s="155">
        <v>1.5087631000000001E-5</v>
      </c>
      <c r="CL2575" s="155">
        <v>0</v>
      </c>
      <c r="CM2575"/>
      <c r="CN2575" s="284">
        <v>0</v>
      </c>
      <c r="CO2575" s="284">
        <v>2.1859999999999999</v>
      </c>
      <c r="CP2575" s="285">
        <v>0</v>
      </c>
      <c r="CQ2575" s="284">
        <v>4.0899999999999999E-3</v>
      </c>
      <c r="CR2575" s="284">
        <v>4.8806136000000001E-9</v>
      </c>
      <c r="CS2575" s="284">
        <v>5.7677998999999997E-7</v>
      </c>
      <c r="CT2575" s="284">
        <v>8.5994439999999999E-4</v>
      </c>
      <c r="CU2575" s="284">
        <v>40.304445999999999</v>
      </c>
      <c r="CV2575" s="284">
        <v>0</v>
      </c>
      <c r="CW2575" s="284">
        <v>0</v>
      </c>
      <c r="CX2575"/>
      <c r="CY2575"/>
      <c r="CZ2575"/>
      <c r="DA2575"/>
    </row>
    <row r="2576" spans="1:105" ht="14.4">
      <c r="A2576" t="s">
        <v>1297</v>
      </c>
      <c r="B2576" s="150" t="s">
        <v>1274</v>
      </c>
      <c r="C2576" s="151" t="str">
        <f t="shared" si="639"/>
        <v>P.030.53.200</v>
      </c>
      <c r="D2576" t="s">
        <v>1430</v>
      </c>
      <c r="E2576" s="150" t="s">
        <v>352</v>
      </c>
      <c r="F2576" s="153" t="str">
        <f t="shared" si="640"/>
        <v>Carbonic acid diesters (n=2, std=0.12)</v>
      </c>
      <c r="G2576" s="154">
        <f t="shared" si="638"/>
        <v>2.0209999999999999</v>
      </c>
      <c r="H2576"/>
      <c r="I2576"/>
      <c r="J2576" s="227">
        <f t="shared" si="641"/>
        <v>0.50080012587159994</v>
      </c>
      <c r="K2576"/>
      <c r="L2576" s="280">
        <f t="shared" si="642"/>
        <v>7.6702518099999992E-2</v>
      </c>
      <c r="M2576" s="280">
        <f t="shared" si="643"/>
        <v>7.2894707771599995E-2</v>
      </c>
      <c r="N2576" s="281">
        <f t="shared" si="644"/>
        <v>4.8052899999999996E-2</v>
      </c>
      <c r="O2576" s="280">
        <v>0.30314999999999998</v>
      </c>
      <c r="P2576" s="219">
        <v>4.1088149999999997E-2</v>
      </c>
      <c r="Q2576" s="219">
        <v>3.1799842000000002E-2</v>
      </c>
      <c r="R2576" s="219">
        <v>4.6511999999999998E-2</v>
      </c>
      <c r="S2576" s="219">
        <v>2.1253000000000001E-2</v>
      </c>
      <c r="T2576" s="219">
        <v>8.6258739999999997E-4</v>
      </c>
      <c r="U2576" s="219">
        <v>8.0749306999999999E-3</v>
      </c>
      <c r="V2576" s="286">
        <v>6.7157715999999996E-6</v>
      </c>
      <c r="W2576" s="219">
        <v>3.0519999999999999E-2</v>
      </c>
      <c r="X2576" s="219">
        <v>0</v>
      </c>
      <c r="Y2576" s="219">
        <v>1.7532900000000001E-2</v>
      </c>
      <c r="Z2576" s="219">
        <v>0</v>
      </c>
      <c r="AA2576" s="219">
        <v>0</v>
      </c>
      <c r="AB2576" s="219">
        <v>0</v>
      </c>
      <c r="AC2576"/>
      <c r="AD2576" s="227">
        <f t="shared" si="633"/>
        <v>0.30314999999999998</v>
      </c>
      <c r="AE2576" s="227">
        <f t="shared" si="634"/>
        <v>0.14959722587160001</v>
      </c>
      <c r="AF2576" s="227">
        <f t="shared" si="635"/>
        <v>7.2894707771599995E-2</v>
      </c>
      <c r="AG2576" s="227">
        <f t="shared" si="636"/>
        <v>7.2894707771599995E-2</v>
      </c>
      <c r="AH2576" s="227">
        <f t="shared" si="637"/>
        <v>4.8052899999999996E-2</v>
      </c>
      <c r="AI2576"/>
      <c r="AJ2576">
        <v>2.1783299999999999</v>
      </c>
      <c r="AK2576" s="155">
        <v>0</v>
      </c>
      <c r="AL2576" s="155">
        <v>2.1783299999999999</v>
      </c>
      <c r="AM2576" s="155">
        <v>0</v>
      </c>
      <c r="AN2576" s="155">
        <v>0</v>
      </c>
      <c r="AO2576" s="155">
        <v>0</v>
      </c>
      <c r="AP2576" s="155">
        <v>0</v>
      </c>
      <c r="AQ2576"/>
      <c r="AR2576" s="156">
        <v>5.1191632000000001E-2</v>
      </c>
      <c r="AS2576" s="156">
        <v>4.9342127E-2</v>
      </c>
      <c r="AT2576" s="156">
        <v>1.8451063999999999E-3</v>
      </c>
      <c r="AU2576" s="156">
        <v>4.3982399999999999E-6</v>
      </c>
      <c r="AV2576" s="282">
        <f t="shared" si="630"/>
        <v>2.9581611029999999E-6</v>
      </c>
      <c r="AW2576" s="282">
        <f t="shared" si="631"/>
        <v>6.8236182138000001E-9</v>
      </c>
      <c r="AX2576" s="283">
        <f t="shared" si="632"/>
        <v>6.1600000000000001E-4</v>
      </c>
      <c r="AY2576" s="157">
        <v>1.875488E-6</v>
      </c>
      <c r="AZ2576" s="157">
        <v>5.6588000000000004E-9</v>
      </c>
      <c r="BA2576" s="157">
        <v>1.5460650000000001E-13</v>
      </c>
      <c r="BB2576" s="157">
        <v>0</v>
      </c>
      <c r="BC2576" s="157">
        <v>0</v>
      </c>
      <c r="BD2576" s="157">
        <v>1.2464E-9</v>
      </c>
      <c r="BE2576" s="157">
        <v>1.07957E-6</v>
      </c>
      <c r="BF2576" s="157">
        <v>2.8423999999999999E-10</v>
      </c>
      <c r="BG2576" s="157">
        <v>8.6919999999999996E-10</v>
      </c>
      <c r="BH2576" s="157">
        <v>0</v>
      </c>
      <c r="BI2576" s="157">
        <v>0</v>
      </c>
      <c r="BJ2576" s="157">
        <v>4.6003019000000004E-12</v>
      </c>
      <c r="BK2576" s="157">
        <v>5.6002709E-12</v>
      </c>
      <c r="BL2576" s="157">
        <v>1.0230344999999999E-12</v>
      </c>
      <c r="BM2576" s="157">
        <v>1.6865300000000001E-10</v>
      </c>
      <c r="BN2576" s="157">
        <v>1.68805E-9</v>
      </c>
      <c r="BO2576" s="157">
        <v>0</v>
      </c>
      <c r="BP2576" s="157">
        <v>6.1600000000000001E-4</v>
      </c>
      <c r="BQ2576" s="157">
        <v>0</v>
      </c>
      <c r="BR2576" s="157">
        <v>0</v>
      </c>
      <c r="BS2576" s="157">
        <v>0</v>
      </c>
      <c r="BT2576" s="157">
        <v>0</v>
      </c>
      <c r="BU2576"/>
      <c r="BV2576" s="155">
        <v>1.2007333E-4</v>
      </c>
      <c r="BW2576" s="155">
        <v>5.9925274000000001E-6</v>
      </c>
      <c r="BX2576" s="155">
        <v>5.6350843E-5</v>
      </c>
      <c r="BY2576" s="155">
        <v>2.4548055E-8</v>
      </c>
      <c r="BZ2576" s="155">
        <v>2.3959389E-5</v>
      </c>
      <c r="CA2576" s="155">
        <v>0</v>
      </c>
      <c r="CB2576" s="155">
        <v>0</v>
      </c>
      <c r="CC2576" s="155">
        <v>0</v>
      </c>
      <c r="CD2576" s="155">
        <v>1.5475133E-6</v>
      </c>
      <c r="CE2576" s="155">
        <v>5.4107786000000002E-6</v>
      </c>
      <c r="CF2576" s="155">
        <v>0</v>
      </c>
      <c r="CG2576" s="155">
        <v>0</v>
      </c>
      <c r="CH2576" s="155">
        <v>0</v>
      </c>
      <c r="CI2576" s="155">
        <v>9.2800152000000002E-6</v>
      </c>
      <c r="CJ2576" s="155">
        <v>2.7880797000000001E-6</v>
      </c>
      <c r="CK2576" s="155">
        <v>1.471964E-5</v>
      </c>
      <c r="CL2576" s="155">
        <v>0</v>
      </c>
      <c r="CM2576"/>
      <c r="CN2576" s="284">
        <v>0</v>
      </c>
      <c r="CO2576" s="284">
        <v>2.0209999999999999</v>
      </c>
      <c r="CP2576" s="285">
        <v>0</v>
      </c>
      <c r="CQ2576" s="284">
        <v>4.1000000000000003E-3</v>
      </c>
      <c r="CR2576" s="284">
        <v>2.0766069999999998E-9</v>
      </c>
      <c r="CS2576" s="284">
        <v>2.4469814999999997E-7</v>
      </c>
      <c r="CT2576" s="284">
        <v>7.8055550999999996E-4</v>
      </c>
      <c r="CU2576" s="284">
        <v>2.7635991999999998</v>
      </c>
      <c r="CV2576" s="284">
        <v>0</v>
      </c>
      <c r="CW2576" s="284">
        <v>0</v>
      </c>
      <c r="CX2576"/>
      <c r="CY2576"/>
      <c r="CZ2576"/>
      <c r="DA2576"/>
    </row>
    <row r="2577" spans="1:105" ht="14.4">
      <c r="A2577" t="s">
        <v>1298</v>
      </c>
      <c r="B2577" s="150" t="s">
        <v>1274</v>
      </c>
      <c r="C2577" s="151" t="str">
        <f t="shared" si="639"/>
        <v>P.030.54.100</v>
      </c>
      <c r="D2577" t="s">
        <v>1430</v>
      </c>
      <c r="E2577" s="150" t="s">
        <v>352</v>
      </c>
      <c r="F2577" s="153" t="str">
        <f t="shared" si="640"/>
        <v>Diphenylmethanes (n=2, std=0.66)</v>
      </c>
      <c r="G2577" s="154">
        <f t="shared" si="638"/>
        <v>4.0040000000000004</v>
      </c>
      <c r="H2577"/>
      <c r="I2577"/>
      <c r="J2577" s="227">
        <f t="shared" si="641"/>
        <v>1.2840971132500001</v>
      </c>
      <c r="K2577"/>
      <c r="L2577" s="280">
        <f t="shared" si="642"/>
        <v>0.29998081399999998</v>
      </c>
      <c r="M2577" s="280">
        <f t="shared" si="643"/>
        <v>0.26552929924999996</v>
      </c>
      <c r="N2577" s="281">
        <f t="shared" si="644"/>
        <v>0.11798699999999999</v>
      </c>
      <c r="O2577" s="280">
        <v>0.60060000000000002</v>
      </c>
      <c r="P2577" s="219">
        <v>0.12707262</v>
      </c>
      <c r="Q2577" s="219">
        <v>0.13817595999999999</v>
      </c>
      <c r="R2577" s="219">
        <v>0.111384</v>
      </c>
      <c r="S2577" s="219">
        <v>3.8897000000000001E-2</v>
      </c>
      <c r="T2577" s="219">
        <v>4.8004864000000001E-2</v>
      </c>
      <c r="U2577" s="286">
        <v>0.10169495000000001</v>
      </c>
      <c r="V2577" s="219">
        <v>2.8071925E-4</v>
      </c>
      <c r="W2577" s="219">
        <v>5.2646999999999999E-2</v>
      </c>
      <c r="X2577" s="219">
        <v>0</v>
      </c>
      <c r="Y2577" s="219">
        <v>6.5339999999999995E-2</v>
      </c>
      <c r="Z2577" s="219">
        <v>0</v>
      </c>
      <c r="AA2577" s="219">
        <v>0</v>
      </c>
      <c r="AB2577" s="219">
        <v>0</v>
      </c>
      <c r="AC2577"/>
      <c r="AD2577" s="227">
        <f t="shared" si="633"/>
        <v>0.60060000000000002</v>
      </c>
      <c r="AE2577" s="227">
        <f t="shared" si="634"/>
        <v>0.56551011324999989</v>
      </c>
      <c r="AF2577" s="227">
        <f t="shared" si="635"/>
        <v>0.26552929924999996</v>
      </c>
      <c r="AG2577" s="227">
        <f t="shared" si="636"/>
        <v>0.26552929924999996</v>
      </c>
      <c r="AH2577" s="227">
        <f t="shared" si="637"/>
        <v>0.11798699999999999</v>
      </c>
      <c r="AI2577"/>
      <c r="AJ2577">
        <v>8.1180000000000003</v>
      </c>
      <c r="AK2577" s="155">
        <v>0</v>
      </c>
      <c r="AL2577" s="155">
        <v>8.1180000000000003</v>
      </c>
      <c r="AM2577" s="155">
        <v>0</v>
      </c>
      <c r="AN2577" s="155">
        <v>0</v>
      </c>
      <c r="AO2577" s="155">
        <v>0</v>
      </c>
      <c r="AP2577" s="155">
        <v>0</v>
      </c>
      <c r="AQ2577"/>
      <c r="AR2577" s="156">
        <v>0.11521728000000001</v>
      </c>
      <c r="AS2577" s="156">
        <v>0.1111767</v>
      </c>
      <c r="AT2577" s="156">
        <v>4.0329978999999998E-3</v>
      </c>
      <c r="AU2577" s="156">
        <v>7.5869640000000002E-6</v>
      </c>
      <c r="AV2577" s="282">
        <f t="shared" si="630"/>
        <v>6.6652695700000007E-6</v>
      </c>
      <c r="AW2577" s="282">
        <f t="shared" si="631"/>
        <v>1.4914932995999999E-8</v>
      </c>
      <c r="AX2577" s="283">
        <f t="shared" si="632"/>
        <v>1.0625999999999999E-3</v>
      </c>
      <c r="AY2577" s="157">
        <v>3.7157120000000002E-6</v>
      </c>
      <c r="AZ2577" s="157">
        <v>1.12112E-8</v>
      </c>
      <c r="BA2577" s="157">
        <v>3.06306E-13</v>
      </c>
      <c r="BB2577" s="157">
        <v>0</v>
      </c>
      <c r="BC2577" s="157">
        <v>0</v>
      </c>
      <c r="BD2577" s="157">
        <v>2.9847999999999999E-9</v>
      </c>
      <c r="BE2577" s="157">
        <v>2.9178900000000002E-6</v>
      </c>
      <c r="BF2577" s="157">
        <v>6.8067999999999997E-10</v>
      </c>
      <c r="BG2577" s="157">
        <v>2.6881599999999999E-9</v>
      </c>
      <c r="BH2577" s="157">
        <v>0</v>
      </c>
      <c r="BI2577" s="157">
        <v>0</v>
      </c>
      <c r="BJ2577" s="157">
        <v>5.7944238E-11</v>
      </c>
      <c r="BK2577" s="157">
        <v>2.3408624000000002E-10</v>
      </c>
      <c r="BL2577" s="157">
        <v>4.2556211999999997E-11</v>
      </c>
      <c r="BM2577" s="157">
        <v>6.47159E-9</v>
      </c>
      <c r="BN2577" s="157">
        <v>2.2211180000000001E-8</v>
      </c>
      <c r="BO2577" s="157">
        <v>0</v>
      </c>
      <c r="BP2577" s="157">
        <v>1.0625999999999999E-3</v>
      </c>
      <c r="BQ2577" s="157">
        <v>0</v>
      </c>
      <c r="BR2577" s="157">
        <v>0</v>
      </c>
      <c r="BS2577" s="157">
        <v>0</v>
      </c>
      <c r="BT2577" s="157">
        <v>0</v>
      </c>
      <c r="BU2577"/>
      <c r="BV2577" s="155">
        <v>3.7542590000000001E-4</v>
      </c>
      <c r="BW2577" s="155">
        <v>1.8532987000000001E-5</v>
      </c>
      <c r="BX2577" s="155">
        <v>1.1164214E-4</v>
      </c>
      <c r="BY2577" s="155">
        <v>1.0771812E-7</v>
      </c>
      <c r="BZ2577" s="155">
        <v>5.0082191999999998E-5</v>
      </c>
      <c r="CA2577" s="155">
        <v>0</v>
      </c>
      <c r="CB2577" s="155">
        <v>0</v>
      </c>
      <c r="CC2577" s="155">
        <v>0</v>
      </c>
      <c r="CD2577" s="155">
        <v>6.9330520999999994E-5</v>
      </c>
      <c r="CE2577" s="155">
        <v>6.7453904999999995E-5</v>
      </c>
      <c r="CF2577" s="155">
        <v>0</v>
      </c>
      <c r="CG2577" s="155">
        <v>0</v>
      </c>
      <c r="CH2577" s="155">
        <v>0</v>
      </c>
      <c r="CI2577" s="155">
        <v>2.2494690999999999E-5</v>
      </c>
      <c r="CJ2577" s="155">
        <v>1.0390358999999999E-5</v>
      </c>
      <c r="CK2577" s="155">
        <v>2.5391379000000001E-5</v>
      </c>
      <c r="CL2577" s="155">
        <v>0</v>
      </c>
      <c r="CM2577"/>
      <c r="CN2577" s="284">
        <v>0</v>
      </c>
      <c r="CO2577" s="284">
        <v>4.0039999999999996</v>
      </c>
      <c r="CP2577" s="285">
        <v>0</v>
      </c>
      <c r="CQ2577" s="284">
        <v>1.268E-2</v>
      </c>
      <c r="CR2577" s="284">
        <v>2.6498119999999999E-8</v>
      </c>
      <c r="CS2577" s="284">
        <v>3.0829537000000001E-6</v>
      </c>
      <c r="CT2577" s="284">
        <v>1.7448887E-3</v>
      </c>
      <c r="CU2577" s="284">
        <v>115.41439</v>
      </c>
      <c r="CV2577" s="284">
        <v>0</v>
      </c>
      <c r="CW2577" s="284">
        <v>0</v>
      </c>
      <c r="CX2577"/>
      <c r="CY2577"/>
      <c r="CZ2577"/>
      <c r="DA2577"/>
    </row>
    <row r="2578" spans="1:105" ht="14.4">
      <c r="A2578" t="s">
        <v>1299</v>
      </c>
      <c r="B2578" s="150" t="s">
        <v>1274</v>
      </c>
      <c r="C2578" s="151" t="str">
        <f t="shared" si="639"/>
        <v>P.030.58.100</v>
      </c>
      <c r="D2578" t="s">
        <v>1430</v>
      </c>
      <c r="E2578" s="150" t="s">
        <v>352</v>
      </c>
      <c r="F2578" s="153" t="str">
        <f t="shared" si="640"/>
        <v>Halomethanes (n=6, std=3.60)</v>
      </c>
      <c r="G2578" s="154">
        <f t="shared" si="638"/>
        <v>6.5580000000000007</v>
      </c>
      <c r="H2578"/>
      <c r="I2578"/>
      <c r="J2578" s="227">
        <f t="shared" si="641"/>
        <v>1.877879870945</v>
      </c>
      <c r="K2578"/>
      <c r="L2578" s="280">
        <f t="shared" si="642"/>
        <v>0.28563180399999999</v>
      </c>
      <c r="M2578" s="280">
        <f t="shared" si="643"/>
        <v>0.25176706694500001</v>
      </c>
      <c r="N2578" s="281">
        <f t="shared" si="644"/>
        <v>0.35678100000000001</v>
      </c>
      <c r="O2578" s="280">
        <v>0.98370000000000002</v>
      </c>
      <c r="P2578" s="219">
        <v>0.17858313000000001</v>
      </c>
      <c r="Q2578" s="219">
        <v>7.3123494999999997E-2</v>
      </c>
      <c r="R2578" s="219">
        <v>0.14810400000000001</v>
      </c>
      <c r="S2578" s="219">
        <v>4.9322999999999999E-2</v>
      </c>
      <c r="T2578" s="219">
        <v>4.1629218000000003E-2</v>
      </c>
      <c r="U2578" s="219">
        <v>4.6575586000000002E-2</v>
      </c>
      <c r="V2578" s="286">
        <v>6.0441944999999998E-5</v>
      </c>
      <c r="W2578" s="219">
        <v>0.30378300000000003</v>
      </c>
      <c r="X2578" s="219">
        <v>0</v>
      </c>
      <c r="Y2578" s="219">
        <v>5.2998000000000003E-2</v>
      </c>
      <c r="Z2578" s="219">
        <v>0</v>
      </c>
      <c r="AA2578" s="219">
        <v>0</v>
      </c>
      <c r="AB2578" s="219">
        <v>0</v>
      </c>
      <c r="AC2578"/>
      <c r="AD2578" s="227">
        <f t="shared" si="633"/>
        <v>0.98370000000000002</v>
      </c>
      <c r="AE2578" s="227">
        <f t="shared" si="634"/>
        <v>0.53739887094500005</v>
      </c>
      <c r="AF2578" s="227">
        <f t="shared" si="635"/>
        <v>0.25176706694500001</v>
      </c>
      <c r="AG2578" s="227">
        <f t="shared" si="636"/>
        <v>0.25176706694500001</v>
      </c>
      <c r="AH2578" s="227">
        <f t="shared" si="637"/>
        <v>0.35678100000000001</v>
      </c>
      <c r="AI2578"/>
      <c r="AJ2578">
        <v>6.5846</v>
      </c>
      <c r="AK2578" s="155">
        <v>0</v>
      </c>
      <c r="AL2578" s="155">
        <v>6.5846</v>
      </c>
      <c r="AM2578" s="155">
        <v>0</v>
      </c>
      <c r="AN2578" s="155">
        <v>0</v>
      </c>
      <c r="AO2578" s="155">
        <v>0</v>
      </c>
      <c r="AP2578" s="155">
        <v>0</v>
      </c>
      <c r="AQ2578"/>
      <c r="AR2578" s="156">
        <v>0.17513042000000001</v>
      </c>
      <c r="AS2578" s="156">
        <v>0.16883176</v>
      </c>
      <c r="AT2578" s="156">
        <v>6.2548867999999997E-3</v>
      </c>
      <c r="AU2578" s="156">
        <v>4.3778196000000003E-5</v>
      </c>
      <c r="AV2578" s="282">
        <f t="shared" ref="AV2578:AV2589" si="645">AY2578+BB2578+BC2578+BD2578+BE2578+BM2578+BN2578+BR2578</f>
        <v>1.0121807990000001E-5</v>
      </c>
      <c r="AW2578" s="282">
        <f t="shared" ref="AW2578:AW2589" si="646">AZ2578+BA2578+BF2578+BG2578+BH2578+BI2578+BJ2578+BK2578+BL2578+BO2578+BS2578+BT2578</f>
        <v>2.3131977792E-8</v>
      </c>
      <c r="AX2578" s="283">
        <f t="shared" ref="AX2578:AX2589" si="647">BP2578+BQ2578</f>
        <v>6.1314000000000004E-3</v>
      </c>
      <c r="AY2578" s="157">
        <v>6.0858240000000001E-6</v>
      </c>
      <c r="AZ2578" s="157">
        <v>1.8362400000000001E-8</v>
      </c>
      <c r="BA2578" s="157">
        <v>5.0168700000000004E-13</v>
      </c>
      <c r="BB2578" s="157">
        <v>0</v>
      </c>
      <c r="BC2578" s="157">
        <v>0</v>
      </c>
      <c r="BD2578" s="157">
        <v>3.9687999999999998E-9</v>
      </c>
      <c r="BE2578" s="157">
        <v>4.0169100000000003E-6</v>
      </c>
      <c r="BF2578" s="157">
        <v>9.0508000000000004E-10</v>
      </c>
      <c r="BG2578" s="157">
        <v>3.7778400000000003E-9</v>
      </c>
      <c r="BH2578" s="157">
        <v>0</v>
      </c>
      <c r="BI2578" s="157">
        <v>0</v>
      </c>
      <c r="BJ2578" s="157">
        <v>2.6542746000000001E-11</v>
      </c>
      <c r="BK2578" s="157">
        <v>5.0404357999999997E-11</v>
      </c>
      <c r="BL2578" s="157">
        <v>9.2090009999999998E-12</v>
      </c>
      <c r="BM2578" s="157">
        <v>5.2632900000000003E-9</v>
      </c>
      <c r="BN2578" s="157">
        <v>9.8418999999999993E-9</v>
      </c>
      <c r="BO2578" s="157">
        <v>0</v>
      </c>
      <c r="BP2578" s="157">
        <v>6.1314000000000004E-3</v>
      </c>
      <c r="BQ2578" s="157">
        <v>0</v>
      </c>
      <c r="BR2578" s="157">
        <v>0</v>
      </c>
      <c r="BS2578" s="157">
        <v>0</v>
      </c>
      <c r="BT2578" s="157">
        <v>0</v>
      </c>
      <c r="BU2578"/>
      <c r="BV2578" s="155">
        <v>5.4868061999999997E-4</v>
      </c>
      <c r="BW2578" s="155">
        <v>2.6045570000000001E-5</v>
      </c>
      <c r="BX2578" s="155">
        <v>1.8285444000000001E-4</v>
      </c>
      <c r="BY2578" s="155">
        <v>8.8336832000000005E-8</v>
      </c>
      <c r="BZ2578" s="155">
        <v>6.5602670000000006E-5</v>
      </c>
      <c r="CA2578" s="155">
        <v>0</v>
      </c>
      <c r="CB2578" s="155">
        <v>0</v>
      </c>
      <c r="CC2578" s="155">
        <v>0</v>
      </c>
      <c r="CD2578" s="155">
        <v>5.8112862E-5</v>
      </c>
      <c r="CE2578" s="155">
        <v>3.1034429999999998E-5</v>
      </c>
      <c r="CF2578" s="155">
        <v>0</v>
      </c>
      <c r="CG2578" s="155">
        <v>0</v>
      </c>
      <c r="CH2578" s="155">
        <v>0</v>
      </c>
      <c r="CI2578" s="155">
        <v>3.0001584E-5</v>
      </c>
      <c r="CJ2578" s="155">
        <v>8.4277356999999993E-6</v>
      </c>
      <c r="CK2578" s="155">
        <v>1.4651299000000001E-4</v>
      </c>
      <c r="CL2578" s="155">
        <v>0</v>
      </c>
      <c r="CM2578"/>
      <c r="CN2578" s="284">
        <v>0</v>
      </c>
      <c r="CO2578" s="284">
        <v>6.5579999999999998</v>
      </c>
      <c r="CP2578" s="285">
        <v>0</v>
      </c>
      <c r="CQ2578" s="284">
        <v>1.7819999999999999E-2</v>
      </c>
      <c r="CR2578" s="284">
        <v>1.231879E-8</v>
      </c>
      <c r="CS2578" s="284">
        <v>1.4115383E-6</v>
      </c>
      <c r="CT2578" s="284">
        <v>2.3189997999999998E-3</v>
      </c>
      <c r="CU2578" s="284">
        <v>24.861806000000001</v>
      </c>
      <c r="CV2578" s="284">
        <v>0</v>
      </c>
      <c r="CW2578" s="284">
        <v>0</v>
      </c>
      <c r="CX2578"/>
      <c r="CY2578"/>
      <c r="CZ2578"/>
      <c r="DA2578"/>
    </row>
    <row r="2579" spans="1:105" ht="14.4">
      <c r="A2579" t="s">
        <v>1300</v>
      </c>
      <c r="B2579" s="150" t="s">
        <v>1274</v>
      </c>
      <c r="C2579" s="151" t="str">
        <f t="shared" si="639"/>
        <v>P.030.59.100</v>
      </c>
      <c r="D2579" t="s">
        <v>1430</v>
      </c>
      <c r="E2579" s="150" t="s">
        <v>352</v>
      </c>
      <c r="F2579" s="153" t="str">
        <f t="shared" si="640"/>
        <v>Isoindolines (n=2, std=2.69)</v>
      </c>
      <c r="G2579" s="154">
        <f t="shared" si="638"/>
        <v>7.532</v>
      </c>
      <c r="H2579"/>
      <c r="I2579"/>
      <c r="J2579" s="227">
        <f t="shared" si="641"/>
        <v>2.04314384033</v>
      </c>
      <c r="K2579"/>
      <c r="L2579" s="280">
        <f t="shared" si="642"/>
        <v>0.32120309920000001</v>
      </c>
      <c r="M2579" s="280">
        <f t="shared" si="643"/>
        <v>0.43316674112999998</v>
      </c>
      <c r="N2579" s="281">
        <f t="shared" si="644"/>
        <v>0.158974</v>
      </c>
      <c r="O2579" s="280">
        <v>1.1297999999999999</v>
      </c>
      <c r="P2579" s="219">
        <v>0.26777447999999998</v>
      </c>
      <c r="Q2579" s="219">
        <v>0.16502558000000001</v>
      </c>
      <c r="R2579" s="219">
        <v>0.15728400000000001</v>
      </c>
      <c r="S2579" s="219">
        <v>0.112681</v>
      </c>
      <c r="T2579" s="219">
        <v>5.2130281999999998E-3</v>
      </c>
      <c r="U2579" s="219">
        <v>4.6025071000000001E-2</v>
      </c>
      <c r="V2579" s="219">
        <v>3.6668113000000002E-4</v>
      </c>
      <c r="W2579" s="219">
        <v>9.6901000000000001E-2</v>
      </c>
      <c r="X2579" s="219">
        <v>0</v>
      </c>
      <c r="Y2579" s="219">
        <v>6.2073000000000003E-2</v>
      </c>
      <c r="Z2579" s="219">
        <v>0</v>
      </c>
      <c r="AA2579" s="219">
        <v>0</v>
      </c>
      <c r="AB2579" s="219">
        <v>0</v>
      </c>
      <c r="AC2579"/>
      <c r="AD2579" s="227">
        <f t="shared" si="633"/>
        <v>1.1297999999999999</v>
      </c>
      <c r="AE2579" s="227">
        <f t="shared" si="634"/>
        <v>0.7543698403300001</v>
      </c>
      <c r="AF2579" s="227">
        <f t="shared" si="635"/>
        <v>0.43316674112999998</v>
      </c>
      <c r="AG2579" s="227">
        <f t="shared" si="636"/>
        <v>0.43316674112999998</v>
      </c>
      <c r="AH2579" s="227">
        <f t="shared" si="637"/>
        <v>0.158974</v>
      </c>
      <c r="AI2579"/>
      <c r="AJ2579">
        <v>7.7121000000000004</v>
      </c>
      <c r="AK2579" s="155">
        <v>0</v>
      </c>
      <c r="AL2579" s="155">
        <v>7.7121000000000004</v>
      </c>
      <c r="AM2579" s="155">
        <v>0</v>
      </c>
      <c r="AN2579" s="155">
        <v>0</v>
      </c>
      <c r="AO2579" s="155">
        <v>0</v>
      </c>
      <c r="AP2579" s="155">
        <v>0</v>
      </c>
      <c r="AQ2579"/>
      <c r="AR2579" s="156">
        <v>0.23507249</v>
      </c>
      <c r="AS2579" s="156">
        <v>0.22745936</v>
      </c>
      <c r="AT2579" s="156">
        <v>7.5991710000000001E-3</v>
      </c>
      <c r="AU2579" s="156">
        <v>1.3964412000000001E-5</v>
      </c>
      <c r="AV2579" s="282">
        <f t="shared" si="645"/>
        <v>1.3636652240000001E-5</v>
      </c>
      <c r="AW2579" s="282">
        <f t="shared" si="646"/>
        <v>2.8103443006E-8</v>
      </c>
      <c r="AX2579" s="283">
        <f t="shared" si="647"/>
        <v>1.9558000000000002E-3</v>
      </c>
      <c r="AY2579" s="157">
        <v>6.9896960000000001E-6</v>
      </c>
      <c r="AZ2579" s="157">
        <v>2.10896E-8</v>
      </c>
      <c r="BA2579" s="157">
        <v>5.7619799999999996E-13</v>
      </c>
      <c r="BB2579" s="157">
        <v>0</v>
      </c>
      <c r="BC2579" s="157">
        <v>0</v>
      </c>
      <c r="BD2579" s="157">
        <v>4.2148E-9</v>
      </c>
      <c r="BE2579" s="157">
        <v>6.6305299999999999E-6</v>
      </c>
      <c r="BF2579" s="157">
        <v>9.6117999999999998E-10</v>
      </c>
      <c r="BG2579" s="157">
        <v>5.66464E-9</v>
      </c>
      <c r="BH2579" s="157">
        <v>0</v>
      </c>
      <c r="BI2579" s="157">
        <v>0</v>
      </c>
      <c r="BJ2579" s="157">
        <v>2.6220219999999999E-11</v>
      </c>
      <c r="BK2579" s="157">
        <v>3.0576157E-10</v>
      </c>
      <c r="BL2579" s="157">
        <v>5.5465018000000003E-11</v>
      </c>
      <c r="BM2579" s="157">
        <v>9.959799999999999E-10</v>
      </c>
      <c r="BN2579" s="157">
        <v>1.1215459999999999E-8</v>
      </c>
      <c r="BO2579" s="157">
        <v>0</v>
      </c>
      <c r="BP2579" s="157">
        <v>1.9558000000000002E-3</v>
      </c>
      <c r="BQ2579" s="157">
        <v>0</v>
      </c>
      <c r="BR2579" s="157">
        <v>0</v>
      </c>
      <c r="BS2579" s="157">
        <v>0</v>
      </c>
      <c r="BT2579" s="157">
        <v>0</v>
      </c>
      <c r="BU2579"/>
      <c r="BV2579" s="155">
        <v>5.1132963999999997E-4</v>
      </c>
      <c r="BW2579" s="155">
        <v>3.9053739999999998E-5</v>
      </c>
      <c r="BX2579" s="155">
        <v>2.1001215E-4</v>
      </c>
      <c r="BY2579" s="155">
        <v>1.2706408999999999E-7</v>
      </c>
      <c r="BZ2579" s="155">
        <v>1.3302843999999999E-4</v>
      </c>
      <c r="CA2579" s="155">
        <v>0</v>
      </c>
      <c r="CB2579" s="155">
        <v>0</v>
      </c>
      <c r="CC2579" s="155">
        <v>0</v>
      </c>
      <c r="CD2579" s="155">
        <v>9.2182794000000001E-6</v>
      </c>
      <c r="CE2579" s="155">
        <v>3.0683482999999999E-5</v>
      </c>
      <c r="CF2579" s="155">
        <v>0</v>
      </c>
      <c r="CG2579" s="155">
        <v>0</v>
      </c>
      <c r="CH2579" s="155">
        <v>0</v>
      </c>
      <c r="CI2579" s="155">
        <v>3.2600791999999999E-5</v>
      </c>
      <c r="CJ2579" s="155">
        <v>9.8708410999999992E-6</v>
      </c>
      <c r="CK2579" s="155">
        <v>4.6734857000000001E-5</v>
      </c>
      <c r="CL2579" s="155">
        <v>0</v>
      </c>
      <c r="CM2579"/>
      <c r="CN2579" s="284">
        <v>0</v>
      </c>
      <c r="CO2579" s="284">
        <v>7.532</v>
      </c>
      <c r="CP2579" s="285">
        <v>0</v>
      </c>
      <c r="CQ2579" s="284">
        <v>2.6720000000000001E-2</v>
      </c>
      <c r="CR2579" s="284">
        <v>1.1838711E-8</v>
      </c>
      <c r="CS2579" s="284">
        <v>1.3968060000000001E-6</v>
      </c>
      <c r="CT2579" s="284">
        <v>4.4428886000000001E-3</v>
      </c>
      <c r="CU2579" s="284">
        <v>150.71652</v>
      </c>
      <c r="CV2579" s="284">
        <v>0</v>
      </c>
      <c r="CW2579" s="284">
        <v>0</v>
      </c>
      <c r="CX2579"/>
      <c r="CY2579"/>
      <c r="CZ2579"/>
      <c r="DA2579"/>
    </row>
    <row r="2580" spans="1:105" ht="14.4">
      <c r="A2580" t="s">
        <v>1301</v>
      </c>
      <c r="B2580" s="150" t="s">
        <v>1274</v>
      </c>
      <c r="C2580" s="151" t="str">
        <f t="shared" si="639"/>
        <v>P.030.63.100</v>
      </c>
      <c r="D2580" t="s">
        <v>1430</v>
      </c>
      <c r="E2580" s="150" t="s">
        <v>352</v>
      </c>
      <c r="F2580" s="153" t="str">
        <f t="shared" si="640"/>
        <v>Methylpyridines (n=2, std=3.53)</v>
      </c>
      <c r="G2580" s="154">
        <f t="shared" si="638"/>
        <v>4.2320000000000002</v>
      </c>
      <c r="H2580"/>
      <c r="I2580"/>
      <c r="J2580" s="227">
        <f t="shared" si="641"/>
        <v>2.7531138827800001</v>
      </c>
      <c r="K2580"/>
      <c r="L2580" s="280">
        <f t="shared" si="642"/>
        <v>1.7930352702000001</v>
      </c>
      <c r="M2580" s="280">
        <f t="shared" si="643"/>
        <v>0.24393061257999998</v>
      </c>
      <c r="N2580" s="281">
        <f t="shared" si="644"/>
        <v>8.1348000000000004E-2</v>
      </c>
      <c r="O2580" s="280">
        <v>0.63480000000000003</v>
      </c>
      <c r="P2580" s="219">
        <v>8.4882104999999999E-2</v>
      </c>
      <c r="Q2580" s="219">
        <v>0.15873018</v>
      </c>
      <c r="R2580" s="219">
        <v>9.6084000000000003E-2</v>
      </c>
      <c r="S2580" s="219">
        <v>4.1703999999999998E-2</v>
      </c>
      <c r="T2580" s="219">
        <v>1.6801702E-3</v>
      </c>
      <c r="U2580" s="219">
        <v>1.6535671000000001</v>
      </c>
      <c r="V2580" s="219">
        <v>3.1832757999999999E-4</v>
      </c>
      <c r="W2580" s="219">
        <v>3.9239999999999997E-2</v>
      </c>
      <c r="X2580" s="219">
        <v>0</v>
      </c>
      <c r="Y2580" s="219">
        <v>4.2108E-2</v>
      </c>
      <c r="Z2580" s="219">
        <v>0</v>
      </c>
      <c r="AA2580" s="219">
        <v>0</v>
      </c>
      <c r="AB2580" s="219">
        <v>0</v>
      </c>
      <c r="AC2580"/>
      <c r="AD2580" s="227">
        <f t="shared" ref="AD2580:AD2589" si="648">O2580</f>
        <v>0.63480000000000003</v>
      </c>
      <c r="AE2580" s="227">
        <f t="shared" ref="AE2580:AE2589" si="649">P2580+Q2580+R2580+S2580+T2580+U2580+V2580</f>
        <v>2.0369658827800001</v>
      </c>
      <c r="AF2580" s="227">
        <f t="shared" ref="AF2580:AF2589" si="650">P2580+Q2580+V2580+AA2580</f>
        <v>0.24393061257999998</v>
      </c>
      <c r="AG2580" s="227">
        <f t="shared" ref="AG2580:AG2589" si="651">Z2580+P2580+Q2580+V2580+X2580</f>
        <v>0.24393061257999998</v>
      </c>
      <c r="AH2580" s="227">
        <f t="shared" ref="AH2580:AH2589" si="652">W2580+Y2580+AB2580</f>
        <v>8.1348000000000004E-2</v>
      </c>
      <c r="AI2580"/>
      <c r="AJ2580">
        <v>5.2316000000000003</v>
      </c>
      <c r="AK2580" s="155">
        <v>0</v>
      </c>
      <c r="AL2580" s="155">
        <v>5.2316000000000003</v>
      </c>
      <c r="AM2580" s="155">
        <v>0</v>
      </c>
      <c r="AN2580" s="155">
        <v>0</v>
      </c>
      <c r="AO2580" s="155">
        <v>0</v>
      </c>
      <c r="AP2580" s="155">
        <v>0</v>
      </c>
      <c r="AQ2580"/>
      <c r="AR2580" s="156">
        <v>0.11228339</v>
      </c>
      <c r="AS2580" s="156">
        <v>0.10808928</v>
      </c>
      <c r="AT2580" s="156">
        <v>4.1884556E-3</v>
      </c>
      <c r="AU2580" s="156">
        <v>5.6548800000000001E-6</v>
      </c>
      <c r="AV2580" s="282">
        <f t="shared" si="645"/>
        <v>6.4801727120000003E-6</v>
      </c>
      <c r="AW2580" s="282">
        <f t="shared" si="646"/>
        <v>1.5489850536000001E-8</v>
      </c>
      <c r="AX2580" s="283">
        <f t="shared" si="647"/>
        <v>7.9199999999999995E-4</v>
      </c>
      <c r="AY2580" s="157">
        <v>3.9272960000000004E-6</v>
      </c>
      <c r="AZ2580" s="157">
        <v>1.18496E-8</v>
      </c>
      <c r="BA2580" s="157">
        <v>3.2374800000000002E-13</v>
      </c>
      <c r="BB2580" s="157">
        <v>0</v>
      </c>
      <c r="BC2580" s="157">
        <v>0</v>
      </c>
      <c r="BD2580" s="157">
        <v>2.5747999999999998E-9</v>
      </c>
      <c r="BE2580" s="157">
        <v>2.1957E-6</v>
      </c>
      <c r="BF2580" s="157">
        <v>5.8718000000000003E-10</v>
      </c>
      <c r="BG2580" s="157">
        <v>1.79564E-9</v>
      </c>
      <c r="BH2580" s="157">
        <v>0</v>
      </c>
      <c r="BI2580" s="157">
        <v>0</v>
      </c>
      <c r="BJ2580" s="157">
        <v>9.4200038999999993E-10</v>
      </c>
      <c r="BK2580" s="157">
        <v>2.6548213000000002E-10</v>
      </c>
      <c r="BL2580" s="157">
        <v>4.9624268000000001E-11</v>
      </c>
      <c r="BM2580" s="157">
        <v>1.4056671999999999E-8</v>
      </c>
      <c r="BN2580" s="157">
        <v>3.4054524000000001E-7</v>
      </c>
      <c r="BO2580" s="157">
        <v>0</v>
      </c>
      <c r="BP2580" s="157">
        <v>7.9199999999999995E-4</v>
      </c>
      <c r="BQ2580" s="157">
        <v>0</v>
      </c>
      <c r="BR2580" s="157">
        <v>0</v>
      </c>
      <c r="BS2580" s="157">
        <v>0</v>
      </c>
      <c r="BT2580" s="157">
        <v>0</v>
      </c>
      <c r="BU2580"/>
      <c r="BV2580" s="155">
        <v>1.3995334E-3</v>
      </c>
      <c r="BW2580" s="155">
        <v>1.2379685E-5</v>
      </c>
      <c r="BX2580" s="155">
        <v>1.1799939000000001E-4</v>
      </c>
      <c r="BY2580" s="155">
        <v>4.0752691000000001E-7</v>
      </c>
      <c r="BZ2580" s="155">
        <v>4.7525994999999998E-5</v>
      </c>
      <c r="CA2580" s="155">
        <v>0</v>
      </c>
      <c r="CB2580" s="155">
        <v>0</v>
      </c>
      <c r="CC2580" s="155">
        <v>0</v>
      </c>
      <c r="CD2580" s="155">
        <v>8.2114402999999996E-5</v>
      </c>
      <c r="CE2580" s="155">
        <v>1.0943145E-3</v>
      </c>
      <c r="CF2580" s="155">
        <v>0</v>
      </c>
      <c r="CG2580" s="155">
        <v>0</v>
      </c>
      <c r="CH2580" s="155">
        <v>0</v>
      </c>
      <c r="CI2580" s="155">
        <v>1.9170582999999999E-5</v>
      </c>
      <c r="CJ2580" s="155">
        <v>6.6960092000000003E-6</v>
      </c>
      <c r="CK2580" s="155">
        <v>1.8925251999999999E-5</v>
      </c>
      <c r="CL2580" s="155">
        <v>0</v>
      </c>
      <c r="CM2580"/>
      <c r="CN2580" s="284">
        <v>0</v>
      </c>
      <c r="CO2580" s="284">
        <v>4.2320000000000002</v>
      </c>
      <c r="CP2580" s="285">
        <v>0</v>
      </c>
      <c r="CQ2580" s="284">
        <v>8.4700000000000001E-3</v>
      </c>
      <c r="CR2580" s="284">
        <v>4.2361563999999999E-7</v>
      </c>
      <c r="CS2580" s="284">
        <v>5.0102044999999999E-5</v>
      </c>
      <c r="CT2580" s="284">
        <v>1.557611E-3</v>
      </c>
      <c r="CU2580" s="284">
        <v>131.55605</v>
      </c>
      <c r="CV2580" s="284">
        <v>0</v>
      </c>
      <c r="CW2580" s="284">
        <v>0</v>
      </c>
      <c r="CX2580"/>
      <c r="CY2580"/>
      <c r="CZ2580"/>
      <c r="DA2580"/>
    </row>
    <row r="2581" spans="1:105" ht="14.4">
      <c r="A2581" t="s">
        <v>1302</v>
      </c>
      <c r="B2581" s="150" t="s">
        <v>1274</v>
      </c>
      <c r="C2581" s="151" t="str">
        <f t="shared" si="639"/>
        <v>P.030.64.100</v>
      </c>
      <c r="D2581" t="s">
        <v>1430</v>
      </c>
      <c r="E2581" s="150" t="s">
        <v>352</v>
      </c>
      <c r="F2581" s="153" t="str">
        <f t="shared" si="640"/>
        <v>Nitrobenzenes (n=4, std=1.15)</v>
      </c>
      <c r="G2581" s="154">
        <f t="shared" si="638"/>
        <v>2.5840000000000001</v>
      </c>
      <c r="H2581"/>
      <c r="I2581"/>
      <c r="J2581" s="227">
        <f t="shared" si="641"/>
        <v>0.66886800552600012</v>
      </c>
      <c r="K2581"/>
      <c r="L2581" s="280">
        <f t="shared" si="642"/>
        <v>7.967261560000001E-2</v>
      </c>
      <c r="M2581" s="280">
        <f t="shared" si="643"/>
        <v>0.16240698992600003</v>
      </c>
      <c r="N2581" s="281">
        <f t="shared" si="644"/>
        <v>3.9188399999999998E-2</v>
      </c>
      <c r="O2581" s="280">
        <v>0.3876</v>
      </c>
      <c r="P2581" s="219">
        <v>8.3679525000000005E-2</v>
      </c>
      <c r="Q2581" s="219">
        <v>7.8719406000000006E-2</v>
      </c>
      <c r="R2581" s="219">
        <v>5.1408000000000002E-2</v>
      </c>
      <c r="S2581" s="219">
        <v>2.0851999999999999E-2</v>
      </c>
      <c r="T2581" s="219">
        <v>2.8652903E-3</v>
      </c>
      <c r="U2581" s="286">
        <v>4.5473253000000002E-3</v>
      </c>
      <c r="V2581" s="286">
        <v>8.0589259999999995E-6</v>
      </c>
      <c r="W2581" s="219">
        <v>2.2563E-2</v>
      </c>
      <c r="X2581" s="219">
        <v>0</v>
      </c>
      <c r="Y2581" s="219">
        <v>1.6625399999999999E-2</v>
      </c>
      <c r="Z2581" s="219">
        <v>0</v>
      </c>
      <c r="AA2581" s="219">
        <v>0</v>
      </c>
      <c r="AB2581" s="219">
        <v>0</v>
      </c>
      <c r="AC2581"/>
      <c r="AD2581" s="227">
        <f t="shared" si="648"/>
        <v>0.3876</v>
      </c>
      <c r="AE2581" s="227">
        <f t="shared" si="649"/>
        <v>0.24207960552600002</v>
      </c>
      <c r="AF2581" s="227">
        <f t="shared" si="650"/>
        <v>0.16240698992600003</v>
      </c>
      <c r="AG2581" s="227">
        <f t="shared" si="651"/>
        <v>0.16240698992600003</v>
      </c>
      <c r="AH2581" s="227">
        <f t="shared" si="652"/>
        <v>3.9188399999999998E-2</v>
      </c>
      <c r="AI2581"/>
      <c r="AJ2581">
        <v>2.0655800000000002</v>
      </c>
      <c r="AK2581" s="155">
        <v>0</v>
      </c>
      <c r="AL2581" s="155">
        <v>2.0655800000000002</v>
      </c>
      <c r="AM2581" s="155">
        <v>0</v>
      </c>
      <c r="AN2581" s="155">
        <v>0</v>
      </c>
      <c r="AO2581" s="155">
        <v>0</v>
      </c>
      <c r="AP2581" s="155">
        <v>0</v>
      </c>
      <c r="AQ2581"/>
      <c r="AR2581" s="156">
        <v>7.3373703999999998E-2</v>
      </c>
      <c r="AS2581" s="156">
        <v>7.0847541E-2</v>
      </c>
      <c r="AT2581" s="156">
        <v>2.5229114000000002E-3</v>
      </c>
      <c r="AU2581" s="156">
        <v>3.251556E-6</v>
      </c>
      <c r="AV2581" s="282">
        <f t="shared" si="645"/>
        <v>4.2474544809999999E-6</v>
      </c>
      <c r="AW2581" s="282">
        <f t="shared" si="646"/>
        <v>9.3302935008999997E-9</v>
      </c>
      <c r="AX2581" s="283">
        <f t="shared" si="647"/>
        <v>4.5540000000000001E-4</v>
      </c>
      <c r="AY2581" s="157">
        <v>2.3979520000000001E-6</v>
      </c>
      <c r="AZ2581" s="157">
        <v>7.2352E-9</v>
      </c>
      <c r="BA2581" s="157">
        <v>1.9767600000000001E-13</v>
      </c>
      <c r="BB2581" s="157">
        <v>0</v>
      </c>
      <c r="BC2581" s="157">
        <v>0</v>
      </c>
      <c r="BD2581" s="157">
        <v>1.3776000000000001E-9</v>
      </c>
      <c r="BE2581" s="157">
        <v>1.8467799999999999E-6</v>
      </c>
      <c r="BF2581" s="157">
        <v>3.1415999999999998E-10</v>
      </c>
      <c r="BG2581" s="157">
        <v>1.7701999999999999E-9</v>
      </c>
      <c r="BH2581" s="157">
        <v>0</v>
      </c>
      <c r="BI2581" s="157">
        <v>0</v>
      </c>
      <c r="BJ2581" s="157">
        <v>2.5911707999999998E-12</v>
      </c>
      <c r="BK2581" s="157">
        <v>6.7203340000000002E-12</v>
      </c>
      <c r="BL2581" s="157">
        <v>1.2243201E-12</v>
      </c>
      <c r="BM2581" s="157">
        <v>3.7351099999999999E-10</v>
      </c>
      <c r="BN2581" s="157">
        <v>9.7136999999999992E-10</v>
      </c>
      <c r="BO2581" s="157">
        <v>0</v>
      </c>
      <c r="BP2581" s="157">
        <v>4.5540000000000001E-4</v>
      </c>
      <c r="BQ2581" s="157">
        <v>0</v>
      </c>
      <c r="BR2581" s="157">
        <v>0</v>
      </c>
      <c r="BS2581" s="157">
        <v>0</v>
      </c>
      <c r="BT2581" s="157">
        <v>0</v>
      </c>
      <c r="BU2581"/>
      <c r="BV2581" s="155">
        <v>1.4429001E-4</v>
      </c>
      <c r="BW2581" s="155">
        <v>1.2204294E-5</v>
      </c>
      <c r="BX2581" s="155">
        <v>7.2048776000000001E-5</v>
      </c>
      <c r="BY2581" s="155">
        <v>2.6421568000000001E-8</v>
      </c>
      <c r="BZ2581" s="155">
        <v>2.8717307999999999E-5</v>
      </c>
      <c r="CA2581" s="155">
        <v>0</v>
      </c>
      <c r="CB2581" s="155">
        <v>0</v>
      </c>
      <c r="CC2581" s="155">
        <v>0</v>
      </c>
      <c r="CD2581" s="155">
        <v>4.0646321E-6</v>
      </c>
      <c r="CE2581" s="155">
        <v>3.0836521000000001E-6</v>
      </c>
      <c r="CF2581" s="155">
        <v>0</v>
      </c>
      <c r="CG2581" s="155">
        <v>0</v>
      </c>
      <c r="CH2581" s="155">
        <v>0</v>
      </c>
      <c r="CI2581" s="155">
        <v>1.0619138E-5</v>
      </c>
      <c r="CJ2581" s="155">
        <v>2.6437691000000001E-6</v>
      </c>
      <c r="CK2581" s="155">
        <v>1.088202E-5</v>
      </c>
      <c r="CL2581" s="155">
        <v>0</v>
      </c>
      <c r="CM2581"/>
      <c r="CN2581" s="284">
        <v>0</v>
      </c>
      <c r="CO2581" s="284">
        <v>2.5840000000000001</v>
      </c>
      <c r="CP2581" s="285">
        <v>0</v>
      </c>
      <c r="CQ2581" s="284">
        <v>8.3499999999999998E-3</v>
      </c>
      <c r="CR2581" s="284">
        <v>1.1915636000000001E-9</v>
      </c>
      <c r="CS2581" s="284">
        <v>1.3782678E-7</v>
      </c>
      <c r="CT2581" s="284">
        <v>1.0302777E-3</v>
      </c>
      <c r="CU2581" s="284">
        <v>3.3140947000000001</v>
      </c>
      <c r="CV2581" s="284">
        <v>0</v>
      </c>
      <c r="CW2581" s="284">
        <v>0</v>
      </c>
      <c r="CX2581"/>
      <c r="CY2581"/>
      <c r="CZ2581"/>
      <c r="DA2581"/>
    </row>
    <row r="2582" spans="1:105" ht="14.4">
      <c r="A2582" t="s">
        <v>1303</v>
      </c>
      <c r="B2582" s="150" t="s">
        <v>1274</v>
      </c>
      <c r="C2582" s="151" t="str">
        <f t="shared" si="639"/>
        <v>P.030.65.100</v>
      </c>
      <c r="D2582" t="s">
        <v>1430</v>
      </c>
      <c r="E2582" s="150" t="s">
        <v>352</v>
      </c>
      <c r="F2582" s="153" t="str">
        <f t="shared" si="640"/>
        <v>Organic alkali metal salts (n=3, std=0.25)</v>
      </c>
      <c r="G2582" s="154">
        <f t="shared" si="638"/>
        <v>2.254</v>
      </c>
      <c r="H2582"/>
      <c r="I2582"/>
      <c r="J2582" s="227">
        <f t="shared" si="641"/>
        <v>0.70311523312599999</v>
      </c>
      <c r="K2582"/>
      <c r="L2582" s="280">
        <f t="shared" si="642"/>
        <v>8.1947959119999997E-2</v>
      </c>
      <c r="M2582" s="280">
        <f t="shared" si="643"/>
        <v>0.23305307400600001</v>
      </c>
      <c r="N2582" s="281">
        <f t="shared" si="644"/>
        <v>5.0014199999999995E-2</v>
      </c>
      <c r="O2582" s="280">
        <v>0.33810000000000001</v>
      </c>
      <c r="P2582" s="219">
        <v>0.19461753000000001</v>
      </c>
      <c r="Q2582" s="219">
        <v>3.8418082999999999E-2</v>
      </c>
      <c r="R2582" s="219">
        <v>4.7736000000000001E-2</v>
      </c>
      <c r="S2582" s="219">
        <v>2.5663999999999999E-2</v>
      </c>
      <c r="T2582" s="219">
        <v>8.5883702000000002E-4</v>
      </c>
      <c r="U2582" s="219">
        <v>7.6891221000000001E-3</v>
      </c>
      <c r="V2582" s="286">
        <v>1.7461006000000001E-5</v>
      </c>
      <c r="W2582" s="219">
        <v>3.1718999999999997E-2</v>
      </c>
      <c r="X2582" s="219">
        <v>0</v>
      </c>
      <c r="Y2582" s="219">
        <v>1.8295200000000001E-2</v>
      </c>
      <c r="Z2582" s="219">
        <v>0</v>
      </c>
      <c r="AA2582" s="219">
        <v>0</v>
      </c>
      <c r="AB2582" s="219">
        <v>0</v>
      </c>
      <c r="AC2582"/>
      <c r="AD2582" s="227">
        <f t="shared" si="648"/>
        <v>0.33810000000000001</v>
      </c>
      <c r="AE2582" s="227">
        <f t="shared" si="649"/>
        <v>0.31500103312599997</v>
      </c>
      <c r="AF2582" s="227">
        <f t="shared" si="650"/>
        <v>0.23305307400600001</v>
      </c>
      <c r="AG2582" s="227">
        <f t="shared" si="651"/>
        <v>0.23305307400600001</v>
      </c>
      <c r="AH2582" s="227">
        <f t="shared" si="652"/>
        <v>5.0014199999999995E-2</v>
      </c>
      <c r="AI2582"/>
      <c r="AJ2582">
        <v>2.2730399999999999</v>
      </c>
      <c r="AK2582" s="155">
        <v>0</v>
      </c>
      <c r="AL2582" s="155">
        <v>2.2730399999999999</v>
      </c>
      <c r="AM2582" s="155">
        <v>0</v>
      </c>
      <c r="AN2582" s="155">
        <v>0</v>
      </c>
      <c r="AO2582" s="155">
        <v>0</v>
      </c>
      <c r="AP2582" s="155">
        <v>0</v>
      </c>
      <c r="AQ2582"/>
      <c r="AR2582" s="156">
        <v>0.10351984</v>
      </c>
      <c r="AS2582" s="156">
        <v>0.10061071000000001</v>
      </c>
      <c r="AT2582" s="156">
        <v>2.9045611E-3</v>
      </c>
      <c r="AU2582" s="156">
        <v>4.5710279999999999E-6</v>
      </c>
      <c r="AV2582" s="282">
        <f t="shared" si="645"/>
        <v>6.0318172900000003E-6</v>
      </c>
      <c r="AW2582" s="282">
        <f t="shared" si="646"/>
        <v>1.0741719872000002E-8</v>
      </c>
      <c r="AX2582" s="283">
        <f t="shared" si="647"/>
        <v>6.4019999999999995E-4</v>
      </c>
      <c r="AY2582" s="157">
        <v>2.0917120000000001E-6</v>
      </c>
      <c r="AZ2582" s="157">
        <v>6.3112000000000003E-9</v>
      </c>
      <c r="BA2582" s="157">
        <v>1.72431E-13</v>
      </c>
      <c r="BB2582" s="157">
        <v>0</v>
      </c>
      <c r="BC2582" s="157">
        <v>0</v>
      </c>
      <c r="BD2582" s="157">
        <v>1.2792000000000001E-9</v>
      </c>
      <c r="BE2582" s="157">
        <v>3.9369999999999997E-6</v>
      </c>
      <c r="BF2582" s="157">
        <v>2.9172E-10</v>
      </c>
      <c r="BG2582" s="157">
        <v>4.1170400000000001E-9</v>
      </c>
      <c r="BH2582" s="157">
        <v>0</v>
      </c>
      <c r="BI2582" s="157">
        <v>0</v>
      </c>
      <c r="BJ2582" s="157">
        <v>4.3805011000000004E-12</v>
      </c>
      <c r="BK2582" s="157">
        <v>1.4560261000000001E-11</v>
      </c>
      <c r="BL2582" s="157">
        <v>2.6466789E-12</v>
      </c>
      <c r="BM2582" s="157">
        <v>1.6498000000000001E-10</v>
      </c>
      <c r="BN2582" s="157">
        <v>1.6611100000000001E-9</v>
      </c>
      <c r="BO2582" s="157">
        <v>0</v>
      </c>
      <c r="BP2582" s="157">
        <v>6.4019999999999995E-4</v>
      </c>
      <c r="BQ2582" s="157">
        <v>0</v>
      </c>
      <c r="BR2582" s="157">
        <v>0</v>
      </c>
      <c r="BS2582" s="157">
        <v>0</v>
      </c>
      <c r="BT2582" s="157">
        <v>0</v>
      </c>
      <c r="BU2582"/>
      <c r="BV2582" s="155">
        <v>1.7346606E-4</v>
      </c>
      <c r="BW2582" s="155">
        <v>2.8384118000000001E-5</v>
      </c>
      <c r="BX2582" s="155">
        <v>6.2847500999999994E-5</v>
      </c>
      <c r="BY2582" s="155">
        <v>2.6313601999999999E-8</v>
      </c>
      <c r="BZ2582" s="155">
        <v>4.6352310999999997E-5</v>
      </c>
      <c r="CA2582" s="155">
        <v>0</v>
      </c>
      <c r="CB2582" s="155">
        <v>0</v>
      </c>
      <c r="CC2582" s="155">
        <v>0</v>
      </c>
      <c r="CD2582" s="155">
        <v>1.5238466E-6</v>
      </c>
      <c r="CE2582" s="155">
        <v>5.1572644000000002E-6</v>
      </c>
      <c r="CF2582" s="155">
        <v>0</v>
      </c>
      <c r="CG2582" s="155">
        <v>0</v>
      </c>
      <c r="CH2582" s="155">
        <v>0</v>
      </c>
      <c r="CI2582" s="155">
        <v>1.0967498000000001E-5</v>
      </c>
      <c r="CJ2582" s="155">
        <v>2.9093004999999999E-6</v>
      </c>
      <c r="CK2582" s="155">
        <v>1.5297912000000001E-5</v>
      </c>
      <c r="CL2582" s="155">
        <v>0</v>
      </c>
      <c r="CM2582"/>
      <c r="CN2582" s="284">
        <v>0</v>
      </c>
      <c r="CO2582" s="284">
        <v>2.254</v>
      </c>
      <c r="CP2582" s="285">
        <v>0</v>
      </c>
      <c r="CQ2582" s="284">
        <v>1.942E-2</v>
      </c>
      <c r="CR2582" s="284">
        <v>1.9777320999999998E-9</v>
      </c>
      <c r="CS2582" s="284">
        <v>2.3307718999999999E-7</v>
      </c>
      <c r="CT2582" s="284">
        <v>1.8267775999999999E-3</v>
      </c>
      <c r="CU2582" s="284">
        <v>7.1794282999999997</v>
      </c>
      <c r="CV2582" s="284">
        <v>0</v>
      </c>
      <c r="CW2582" s="284">
        <v>0</v>
      </c>
      <c r="CX2582"/>
      <c r="CY2582"/>
      <c r="CZ2582"/>
      <c r="DA2582"/>
    </row>
    <row r="2583" spans="1:105" ht="14.4">
      <c r="A2583" t="s">
        <v>1304</v>
      </c>
      <c r="B2583" s="150" t="s">
        <v>1274</v>
      </c>
      <c r="C2583" s="151" t="str">
        <f t="shared" si="639"/>
        <v>P.030.65.200</v>
      </c>
      <c r="D2583" t="s">
        <v>1430</v>
      </c>
      <c r="E2583" s="150" t="s">
        <v>352</v>
      </c>
      <c r="F2583" s="153" t="str">
        <f t="shared" si="640"/>
        <v>Organobromides (class) (n=2, std=0.15)</v>
      </c>
      <c r="G2583" s="154">
        <f t="shared" si="638"/>
        <v>5.58</v>
      </c>
      <c r="H2583"/>
      <c r="I2583"/>
      <c r="J2583" s="227">
        <f t="shared" si="641"/>
        <v>1.2713405756</v>
      </c>
      <c r="K2583"/>
      <c r="L2583" s="280">
        <f t="shared" si="642"/>
        <v>0.169000805</v>
      </c>
      <c r="M2583" s="280">
        <f t="shared" si="643"/>
        <v>0.1898326706</v>
      </c>
      <c r="N2583" s="281">
        <f t="shared" si="644"/>
        <v>7.5507099999999994E-2</v>
      </c>
      <c r="O2583" s="280">
        <v>0.83699999999999997</v>
      </c>
      <c r="P2583" s="219">
        <v>0.12326445</v>
      </c>
      <c r="Q2583" s="219">
        <v>6.6397639999999994E-2</v>
      </c>
      <c r="R2583" s="219">
        <v>9.2411999999999994E-2</v>
      </c>
      <c r="S2583" s="219">
        <v>5.0927E-2</v>
      </c>
      <c r="T2583" s="219">
        <v>1.9051929999999999E-3</v>
      </c>
      <c r="U2583" s="219">
        <v>2.3756612E-2</v>
      </c>
      <c r="V2583" s="219">
        <v>1.705806E-4</v>
      </c>
      <c r="W2583" s="219">
        <v>4.2945999999999998E-2</v>
      </c>
      <c r="X2583" s="219">
        <v>0</v>
      </c>
      <c r="Y2583" s="219">
        <v>3.2561100000000003E-2</v>
      </c>
      <c r="Z2583" s="219">
        <v>0</v>
      </c>
      <c r="AA2583" s="219">
        <v>0</v>
      </c>
      <c r="AB2583" s="219">
        <v>0</v>
      </c>
      <c r="AC2583"/>
      <c r="AD2583" s="227">
        <f t="shared" si="648"/>
        <v>0.83699999999999997</v>
      </c>
      <c r="AE2583" s="227">
        <f t="shared" si="649"/>
        <v>0.35883347560000006</v>
      </c>
      <c r="AF2583" s="227">
        <f t="shared" si="650"/>
        <v>0.1898326706</v>
      </c>
      <c r="AG2583" s="227">
        <f t="shared" si="651"/>
        <v>0.1898326706</v>
      </c>
      <c r="AH2583" s="227">
        <f t="shared" si="652"/>
        <v>7.5507099999999994E-2</v>
      </c>
      <c r="AI2583"/>
      <c r="AJ2583">
        <v>4.0454699999999999</v>
      </c>
      <c r="AK2583" s="155">
        <v>0</v>
      </c>
      <c r="AL2583" s="155">
        <v>4.0454699999999999</v>
      </c>
      <c r="AM2583" s="155">
        <v>0</v>
      </c>
      <c r="AN2583" s="155">
        <v>0</v>
      </c>
      <c r="AO2583" s="155">
        <v>0</v>
      </c>
      <c r="AP2583" s="155">
        <v>0</v>
      </c>
      <c r="AQ2583"/>
      <c r="AR2583" s="156">
        <v>0.14231870999999999</v>
      </c>
      <c r="AS2583" s="156">
        <v>0.13718077000000001</v>
      </c>
      <c r="AT2583" s="156">
        <v>5.1317447000000004E-3</v>
      </c>
      <c r="AU2583" s="156">
        <v>6.1889519999999999E-6</v>
      </c>
      <c r="AV2583" s="282">
        <f t="shared" si="645"/>
        <v>8.2242668740000001E-6</v>
      </c>
      <c r="AW2583" s="282">
        <f t="shared" si="646"/>
        <v>1.8978345626000001E-8</v>
      </c>
      <c r="AX2583" s="283">
        <f t="shared" si="647"/>
        <v>8.6680000000000004E-4</v>
      </c>
      <c r="AY2583" s="157">
        <v>5.1782400000000001E-6</v>
      </c>
      <c r="AZ2583" s="157">
        <v>1.5624000000000001E-8</v>
      </c>
      <c r="BA2583" s="157">
        <v>4.2686999999999998E-13</v>
      </c>
      <c r="BB2583" s="157">
        <v>0</v>
      </c>
      <c r="BC2583" s="157">
        <v>0</v>
      </c>
      <c r="BD2583" s="157">
        <v>2.4763999999999998E-9</v>
      </c>
      <c r="BE2583" s="157">
        <v>3.0374299999999999E-6</v>
      </c>
      <c r="BF2583" s="157">
        <v>5.6473999999999995E-10</v>
      </c>
      <c r="BG2583" s="157">
        <v>2.6076E-9</v>
      </c>
      <c r="BH2583" s="157">
        <v>0</v>
      </c>
      <c r="BI2583" s="157">
        <v>0</v>
      </c>
      <c r="BJ2583" s="157">
        <v>1.3533845999999999E-11</v>
      </c>
      <c r="BK2583" s="157">
        <v>1.4224075E-10</v>
      </c>
      <c r="BL2583" s="157">
        <v>2.5804160000000001E-11</v>
      </c>
      <c r="BM2583" s="157">
        <v>4.22134E-10</v>
      </c>
      <c r="BN2583" s="157">
        <v>5.69834E-9</v>
      </c>
      <c r="BO2583" s="157">
        <v>0</v>
      </c>
      <c r="BP2583" s="157">
        <v>8.6680000000000004E-4</v>
      </c>
      <c r="BQ2583" s="157">
        <v>0</v>
      </c>
      <c r="BR2583" s="157">
        <v>0</v>
      </c>
      <c r="BS2583" s="157">
        <v>0</v>
      </c>
      <c r="BT2583" s="157">
        <v>0</v>
      </c>
      <c r="BU2583"/>
      <c r="BV2583" s="155">
        <v>2.9830459000000002E-4</v>
      </c>
      <c r="BW2583" s="155">
        <v>1.7977582E-5</v>
      </c>
      <c r="BX2583" s="155">
        <v>1.5558521E-4</v>
      </c>
      <c r="BY2583" s="155">
        <v>6.8712E-8</v>
      </c>
      <c r="BZ2583" s="155">
        <v>6.0392500000000002E-5</v>
      </c>
      <c r="CA2583" s="155">
        <v>0</v>
      </c>
      <c r="CB2583" s="155">
        <v>0</v>
      </c>
      <c r="CC2583" s="155">
        <v>0</v>
      </c>
      <c r="CD2583" s="155">
        <v>3.7039531000000002E-6</v>
      </c>
      <c r="CE2583" s="155">
        <v>1.5854100000000001E-5</v>
      </c>
      <c r="CF2583" s="155">
        <v>0</v>
      </c>
      <c r="CG2583" s="155">
        <v>0</v>
      </c>
      <c r="CH2583" s="155">
        <v>0</v>
      </c>
      <c r="CI2583" s="155">
        <v>1.8832037E-5</v>
      </c>
      <c r="CJ2583" s="155">
        <v>5.1778623E-6</v>
      </c>
      <c r="CK2583" s="155">
        <v>2.0712636000000001E-5</v>
      </c>
      <c r="CL2583" s="155">
        <v>0</v>
      </c>
      <c r="CM2583"/>
      <c r="CN2583" s="284">
        <v>0</v>
      </c>
      <c r="CO2583" s="284">
        <v>5.58</v>
      </c>
      <c r="CP2583" s="285">
        <v>0</v>
      </c>
      <c r="CQ2583" s="284">
        <v>1.23E-2</v>
      </c>
      <c r="CR2583" s="284">
        <v>6.1034492000000002E-9</v>
      </c>
      <c r="CS2583" s="284">
        <v>7.2086601E-7</v>
      </c>
      <c r="CT2583" s="284">
        <v>2.0216664999999998E-3</v>
      </c>
      <c r="CU2583" s="284">
        <v>70.114570999999998</v>
      </c>
      <c r="CV2583" s="284">
        <v>0</v>
      </c>
      <c r="CW2583" s="284">
        <v>0</v>
      </c>
      <c r="CX2583"/>
      <c r="CY2583"/>
      <c r="CZ2583"/>
      <c r="DA2583"/>
    </row>
    <row r="2584" spans="1:105" ht="14.4">
      <c r="A2584" t="s">
        <v>1305</v>
      </c>
      <c r="B2584" s="150" t="s">
        <v>1274</v>
      </c>
      <c r="C2584" s="151" t="str">
        <f t="shared" si="639"/>
        <v>P.030.65.300</v>
      </c>
      <c r="D2584" t="s">
        <v>1430</v>
      </c>
      <c r="E2584" s="150" t="s">
        <v>352</v>
      </c>
      <c r="F2584" s="153" t="str">
        <f t="shared" si="640"/>
        <v>Organosilicon compounds (n=2, std=0.02)</v>
      </c>
      <c r="G2584" s="154">
        <f t="shared" si="638"/>
        <v>4.5610000000000008</v>
      </c>
      <c r="H2584"/>
      <c r="I2584"/>
      <c r="J2584" s="227">
        <f t="shared" si="641"/>
        <v>1.1728588958000001</v>
      </c>
      <c r="K2584"/>
      <c r="L2584" s="280">
        <f t="shared" si="642"/>
        <v>0.18232300649999997</v>
      </c>
      <c r="M2584" s="280">
        <f t="shared" si="643"/>
        <v>0.1926608893</v>
      </c>
      <c r="N2584" s="281">
        <f t="shared" si="644"/>
        <v>0.11372499999999999</v>
      </c>
      <c r="O2584" s="280">
        <v>0.68415000000000004</v>
      </c>
      <c r="P2584" s="219">
        <v>0.10652855</v>
      </c>
      <c r="Q2584" s="219">
        <v>8.5929522999999994E-2</v>
      </c>
      <c r="R2584" s="219">
        <v>9.8531999999999995E-2</v>
      </c>
      <c r="S2584" s="219">
        <v>6.0150000000000002E-2</v>
      </c>
      <c r="T2584" s="219">
        <v>2.6402675000000001E-3</v>
      </c>
      <c r="U2584" s="219">
        <v>2.1000739000000001E-2</v>
      </c>
      <c r="V2584" s="219">
        <v>2.028163E-4</v>
      </c>
      <c r="W2584" s="219">
        <v>7.5972999999999999E-2</v>
      </c>
      <c r="X2584" s="219">
        <v>0</v>
      </c>
      <c r="Y2584" s="219">
        <v>3.7752000000000001E-2</v>
      </c>
      <c r="Z2584" s="219">
        <v>0</v>
      </c>
      <c r="AA2584" s="219">
        <v>0</v>
      </c>
      <c r="AB2584" s="219">
        <v>0</v>
      </c>
      <c r="AC2584"/>
      <c r="AD2584" s="227">
        <f t="shared" si="648"/>
        <v>0.68415000000000004</v>
      </c>
      <c r="AE2584" s="227">
        <f t="shared" si="649"/>
        <v>0.37498389580000002</v>
      </c>
      <c r="AF2584" s="227">
        <f t="shared" si="650"/>
        <v>0.1926608893</v>
      </c>
      <c r="AG2584" s="227">
        <f t="shared" si="651"/>
        <v>0.1926608893</v>
      </c>
      <c r="AH2584" s="227">
        <f t="shared" si="652"/>
        <v>0.11372499999999999</v>
      </c>
      <c r="AI2584"/>
      <c r="AJ2584">
        <v>4.6904000000000003</v>
      </c>
      <c r="AK2584" s="155">
        <v>0</v>
      </c>
      <c r="AL2584" s="155">
        <v>4.6904000000000003</v>
      </c>
      <c r="AM2584" s="155">
        <v>0</v>
      </c>
      <c r="AN2584" s="155">
        <v>0</v>
      </c>
      <c r="AO2584" s="155">
        <v>0</v>
      </c>
      <c r="AP2584" s="155">
        <v>0</v>
      </c>
      <c r="AQ2584"/>
      <c r="AR2584" s="156">
        <v>0.12304169</v>
      </c>
      <c r="AS2584" s="156">
        <v>0.11874798</v>
      </c>
      <c r="AT2584" s="156">
        <v>4.2827595999999999E-3</v>
      </c>
      <c r="AU2584" s="156">
        <v>1.0948476E-5</v>
      </c>
      <c r="AV2584" s="282">
        <f t="shared" si="645"/>
        <v>7.1191832979999997E-6</v>
      </c>
      <c r="AW2584" s="282">
        <f t="shared" si="646"/>
        <v>1.5838607859499999E-8</v>
      </c>
      <c r="AX2584" s="283">
        <f t="shared" si="647"/>
        <v>1.5334000000000001E-3</v>
      </c>
      <c r="AY2584" s="157">
        <v>4.2326080000000002E-6</v>
      </c>
      <c r="AZ2584" s="157">
        <v>1.27708E-8</v>
      </c>
      <c r="BA2584" s="157">
        <v>3.4891649999999999E-13</v>
      </c>
      <c r="BB2584" s="157">
        <v>0</v>
      </c>
      <c r="BC2584" s="157">
        <v>0</v>
      </c>
      <c r="BD2584" s="157">
        <v>2.6404000000000001E-9</v>
      </c>
      <c r="BE2584" s="157">
        <v>2.87816E-6</v>
      </c>
      <c r="BF2584" s="157">
        <v>6.0213999999999995E-10</v>
      </c>
      <c r="BG2584" s="157">
        <v>2.2535599999999998E-9</v>
      </c>
      <c r="BH2584" s="157">
        <v>0</v>
      </c>
      <c r="BI2584" s="157">
        <v>0</v>
      </c>
      <c r="BJ2584" s="157">
        <v>1.1964017999999999E-11</v>
      </c>
      <c r="BK2584" s="157">
        <v>1.6912073E-10</v>
      </c>
      <c r="BL2584" s="157">
        <v>3.0674195000000001E-11</v>
      </c>
      <c r="BM2584" s="157">
        <v>4.8507800000000003E-10</v>
      </c>
      <c r="BN2584" s="157">
        <v>5.2898200000000002E-9</v>
      </c>
      <c r="BO2584" s="157">
        <v>0</v>
      </c>
      <c r="BP2584" s="157">
        <v>1.5334000000000001E-3</v>
      </c>
      <c r="BQ2584" s="157">
        <v>0</v>
      </c>
      <c r="BR2584" s="157">
        <v>0</v>
      </c>
      <c r="BS2584" s="157">
        <v>0</v>
      </c>
      <c r="BT2584" s="157">
        <v>0</v>
      </c>
      <c r="BU2584"/>
      <c r="BV2584" s="155">
        <v>2.9050646E-4</v>
      </c>
      <c r="BW2584" s="155">
        <v>1.5536723999999999E-5</v>
      </c>
      <c r="BX2584" s="155">
        <v>1.2717278E-4</v>
      </c>
      <c r="BY2584" s="155">
        <v>7.4889322000000006E-8</v>
      </c>
      <c r="BZ2584" s="155">
        <v>6.6637205E-5</v>
      </c>
      <c r="CA2584" s="155">
        <v>0</v>
      </c>
      <c r="CB2584" s="155">
        <v>0</v>
      </c>
      <c r="CC2584" s="155">
        <v>0</v>
      </c>
      <c r="CD2584" s="155">
        <v>4.5572716999999998E-6</v>
      </c>
      <c r="CE2584" s="155">
        <v>1.403941E-5</v>
      </c>
      <c r="CF2584" s="155">
        <v>0</v>
      </c>
      <c r="CG2584" s="155">
        <v>0</v>
      </c>
      <c r="CH2584" s="155">
        <v>0</v>
      </c>
      <c r="CI2584" s="155">
        <v>1.9843465000000002E-5</v>
      </c>
      <c r="CJ2584" s="155">
        <v>6.0033186000000003E-6</v>
      </c>
      <c r="CK2584" s="155">
        <v>3.6641389999999997E-5</v>
      </c>
      <c r="CL2584" s="155">
        <v>0</v>
      </c>
      <c r="CM2584"/>
      <c r="CN2584" s="284">
        <v>0</v>
      </c>
      <c r="CO2584" s="284">
        <v>4.5609999999999999</v>
      </c>
      <c r="CP2584" s="285">
        <v>0</v>
      </c>
      <c r="CQ2584" s="284">
        <v>1.0630000000000001E-2</v>
      </c>
      <c r="CR2584" s="284">
        <v>5.4042895999999996E-9</v>
      </c>
      <c r="CS2584" s="284">
        <v>6.3757312999999998E-7</v>
      </c>
      <c r="CT2584" s="284">
        <v>2.1496110000000001E-3</v>
      </c>
      <c r="CU2584" s="284">
        <v>83.361372000000003</v>
      </c>
      <c r="CV2584" s="284">
        <v>0</v>
      </c>
      <c r="CW2584" s="284">
        <v>0</v>
      </c>
      <c r="CX2584"/>
      <c r="CY2584"/>
      <c r="CZ2584"/>
      <c r="DA2584"/>
    </row>
    <row r="2585" spans="1:105" ht="14.4">
      <c r="A2585" t="s">
        <v>1306</v>
      </c>
      <c r="B2585" s="150" t="s">
        <v>1274</v>
      </c>
      <c r="C2585" s="151" t="str">
        <f t="shared" si="639"/>
        <v>P.030.66.100</v>
      </c>
      <c r="D2585" t="s">
        <v>1430</v>
      </c>
      <c r="E2585" s="150" t="s">
        <v>352</v>
      </c>
      <c r="F2585" s="153" t="str">
        <f t="shared" si="640"/>
        <v>Phenoxy compounds (n=2, std=0.47)</v>
      </c>
      <c r="G2585" s="154">
        <f t="shared" si="638"/>
        <v>4.194</v>
      </c>
      <c r="H2585"/>
      <c r="I2585"/>
      <c r="J2585" s="227">
        <f t="shared" si="641"/>
        <v>1.15625495397</v>
      </c>
      <c r="K2585"/>
      <c r="L2585" s="280">
        <f t="shared" si="642"/>
        <v>0.1423203877</v>
      </c>
      <c r="M2585" s="280">
        <f t="shared" si="643"/>
        <v>0.30467616626999999</v>
      </c>
      <c r="N2585" s="281">
        <f t="shared" si="644"/>
        <v>8.0158399999999991E-2</v>
      </c>
      <c r="O2585" s="280">
        <v>0.62909999999999999</v>
      </c>
      <c r="P2585" s="219">
        <v>7.7065334999999999E-2</v>
      </c>
      <c r="Q2585" s="219">
        <v>0.22749532</v>
      </c>
      <c r="R2585" s="219">
        <v>8.8127999999999998E-2</v>
      </c>
      <c r="S2585" s="219">
        <v>3.8496000000000002E-2</v>
      </c>
      <c r="T2585" s="219">
        <v>6.1881269999999999E-3</v>
      </c>
      <c r="U2585" s="219">
        <v>9.5082607E-3</v>
      </c>
      <c r="V2585" s="219">
        <v>1.1551127E-4</v>
      </c>
      <c r="W2585" s="219">
        <v>4.8286999999999997E-2</v>
      </c>
      <c r="X2585" s="219">
        <v>0</v>
      </c>
      <c r="Y2585" s="219">
        <v>3.1871400000000001E-2</v>
      </c>
      <c r="Z2585" s="219">
        <v>0</v>
      </c>
      <c r="AA2585" s="219">
        <v>0</v>
      </c>
      <c r="AB2585" s="219">
        <v>0</v>
      </c>
      <c r="AC2585"/>
      <c r="AD2585" s="227">
        <f t="shared" si="648"/>
        <v>0.62909999999999999</v>
      </c>
      <c r="AE2585" s="227">
        <f t="shared" si="649"/>
        <v>0.44699655396999999</v>
      </c>
      <c r="AF2585" s="227">
        <f t="shared" si="650"/>
        <v>0.30467616626999999</v>
      </c>
      <c r="AG2585" s="227">
        <f t="shared" si="651"/>
        <v>0.30467616626999999</v>
      </c>
      <c r="AH2585" s="227">
        <f t="shared" si="652"/>
        <v>8.0158399999999991E-2</v>
      </c>
      <c r="AI2585"/>
      <c r="AJ2585">
        <v>3.9597799999999999</v>
      </c>
      <c r="AK2585" s="155">
        <v>0</v>
      </c>
      <c r="AL2585" s="155">
        <v>3.9597799999999999</v>
      </c>
      <c r="AM2585" s="155">
        <v>0</v>
      </c>
      <c r="AN2585" s="155">
        <v>0</v>
      </c>
      <c r="AO2585" s="155">
        <v>0</v>
      </c>
      <c r="AP2585" s="155">
        <v>0</v>
      </c>
      <c r="AQ2585"/>
      <c r="AR2585" s="156">
        <v>0.1022319</v>
      </c>
      <c r="AS2585" s="156">
        <v>9.8430808999999994E-2</v>
      </c>
      <c r="AT2585" s="156">
        <v>3.7941367999999999E-3</v>
      </c>
      <c r="AU2585" s="156">
        <v>6.9586440000000001E-6</v>
      </c>
      <c r="AV2585" s="282">
        <f t="shared" si="645"/>
        <v>5.901127615E-6</v>
      </c>
      <c r="AW2585" s="282">
        <f t="shared" si="646"/>
        <v>1.40315708667E-8</v>
      </c>
      <c r="AX2585" s="283">
        <f t="shared" si="647"/>
        <v>9.7460000000000005E-4</v>
      </c>
      <c r="AY2585" s="157">
        <v>3.8920320000000002E-6</v>
      </c>
      <c r="AZ2585" s="157">
        <v>1.1743200000000001E-8</v>
      </c>
      <c r="BA2585" s="157">
        <v>3.20841E-13</v>
      </c>
      <c r="BB2585" s="157">
        <v>0</v>
      </c>
      <c r="BC2585" s="157">
        <v>0</v>
      </c>
      <c r="BD2585" s="157">
        <v>2.3616000000000002E-9</v>
      </c>
      <c r="BE2585" s="157">
        <v>2.0034199999999999E-6</v>
      </c>
      <c r="BF2585" s="157">
        <v>5.3856000000000005E-10</v>
      </c>
      <c r="BG2585" s="157">
        <v>1.6302800000000001E-9</v>
      </c>
      <c r="BH2585" s="157">
        <v>0</v>
      </c>
      <c r="BI2585" s="157">
        <v>0</v>
      </c>
      <c r="BJ2585" s="157">
        <v>5.4179487E-12</v>
      </c>
      <c r="BK2585" s="157">
        <v>9.6320713000000001E-11</v>
      </c>
      <c r="BL2585" s="157">
        <v>1.7471364000000001E-11</v>
      </c>
      <c r="BM2585" s="157">
        <v>8.0404499999999999E-10</v>
      </c>
      <c r="BN2585" s="157">
        <v>2.5099700000000002E-9</v>
      </c>
      <c r="BO2585" s="157">
        <v>0</v>
      </c>
      <c r="BP2585" s="157">
        <v>9.7460000000000005E-4</v>
      </c>
      <c r="BQ2585" s="157">
        <v>0</v>
      </c>
      <c r="BR2585" s="157">
        <v>0</v>
      </c>
      <c r="BS2585" s="157">
        <v>0</v>
      </c>
      <c r="BT2585" s="157">
        <v>0</v>
      </c>
      <c r="BU2585"/>
      <c r="BV2585" s="155">
        <v>2.3306796000000001E-4</v>
      </c>
      <c r="BW2585" s="155">
        <v>1.1239642999999999E-5</v>
      </c>
      <c r="BX2585" s="155">
        <v>1.1693985E-4</v>
      </c>
      <c r="BY2585" s="155">
        <v>5.7591770000000003E-8</v>
      </c>
      <c r="BZ2585" s="155">
        <v>4.3715486E-5</v>
      </c>
      <c r="CA2585" s="155">
        <v>0</v>
      </c>
      <c r="CB2585" s="155">
        <v>0</v>
      </c>
      <c r="CC2585" s="155">
        <v>0</v>
      </c>
      <c r="CD2585" s="155">
        <v>8.7632241999999999E-6</v>
      </c>
      <c r="CE2585" s="155">
        <v>6.4196607999999998E-6</v>
      </c>
      <c r="CF2585" s="155">
        <v>0</v>
      </c>
      <c r="CG2585" s="155">
        <v>0</v>
      </c>
      <c r="CH2585" s="155">
        <v>0</v>
      </c>
      <c r="CI2585" s="155">
        <v>1.7575746000000001E-5</v>
      </c>
      <c r="CJ2585" s="155">
        <v>5.0681862999999999E-6</v>
      </c>
      <c r="CK2585" s="155">
        <v>2.3288572999999999E-5</v>
      </c>
      <c r="CL2585" s="155">
        <v>0</v>
      </c>
      <c r="CM2585"/>
      <c r="CN2585" s="284">
        <v>0</v>
      </c>
      <c r="CO2585" s="284">
        <v>4.194</v>
      </c>
      <c r="CP2585" s="285">
        <v>0</v>
      </c>
      <c r="CQ2585" s="284">
        <v>7.6899999999999998E-3</v>
      </c>
      <c r="CR2585" s="284">
        <v>2.4932849999999998E-9</v>
      </c>
      <c r="CS2585" s="284">
        <v>2.8881718E-7</v>
      </c>
      <c r="CT2585" s="284">
        <v>1.4299444E-3</v>
      </c>
      <c r="CU2585" s="284">
        <v>47.476385999999998</v>
      </c>
      <c r="CV2585" s="284">
        <v>0</v>
      </c>
      <c r="CW2585" s="284">
        <v>0</v>
      </c>
      <c r="CX2585"/>
      <c r="CY2585"/>
      <c r="CZ2585"/>
      <c r="DA2585"/>
    </row>
    <row r="2586" spans="1:105" ht="14.4">
      <c r="A2586" t="s">
        <v>1307</v>
      </c>
      <c r="B2586" s="150" t="s">
        <v>1274</v>
      </c>
      <c r="C2586" s="151" t="str">
        <f t="shared" si="639"/>
        <v>P.030.66.200</v>
      </c>
      <c r="D2586" t="s">
        <v>1430</v>
      </c>
      <c r="E2586" s="150" t="s">
        <v>352</v>
      </c>
      <c r="F2586" s="153" t="str">
        <f t="shared" si="640"/>
        <v>Phenylpropanes (n=5, std=0.69)</v>
      </c>
      <c r="G2586" s="154">
        <f t="shared" si="638"/>
        <v>4.8770000000000007</v>
      </c>
      <c r="H2586"/>
      <c r="I2586"/>
      <c r="J2586" s="227">
        <f t="shared" si="641"/>
        <v>1.1386499292900001</v>
      </c>
      <c r="K2586"/>
      <c r="L2586" s="280">
        <f t="shared" si="642"/>
        <v>0.1523076334</v>
      </c>
      <c r="M2586" s="280">
        <f t="shared" si="643"/>
        <v>0.17704429589000001</v>
      </c>
      <c r="N2586" s="281">
        <f t="shared" si="644"/>
        <v>7.7747999999999998E-2</v>
      </c>
      <c r="O2586" s="280">
        <v>0.73155000000000003</v>
      </c>
      <c r="P2586" s="219">
        <v>8.5182750000000002E-2</v>
      </c>
      <c r="Q2586" s="219">
        <v>9.1740662000000001E-2</v>
      </c>
      <c r="R2586" s="219">
        <v>8.9964000000000002E-2</v>
      </c>
      <c r="S2586" s="219">
        <v>4.7317999999999999E-2</v>
      </c>
      <c r="T2586" s="219">
        <v>2.8165353999999999E-3</v>
      </c>
      <c r="U2586" s="219">
        <v>1.2209098E-2</v>
      </c>
      <c r="V2586" s="219">
        <v>1.2088389E-4</v>
      </c>
      <c r="W2586" s="219">
        <v>3.2372999999999999E-2</v>
      </c>
      <c r="X2586" s="219">
        <v>0</v>
      </c>
      <c r="Y2586" s="219">
        <v>4.5374999999999999E-2</v>
      </c>
      <c r="Z2586" s="219">
        <v>0</v>
      </c>
      <c r="AA2586" s="219">
        <v>0</v>
      </c>
      <c r="AB2586" s="219">
        <v>0</v>
      </c>
      <c r="AC2586"/>
      <c r="AD2586" s="227">
        <f t="shared" si="648"/>
        <v>0.73155000000000003</v>
      </c>
      <c r="AE2586" s="227">
        <f t="shared" si="649"/>
        <v>0.3293519292899999</v>
      </c>
      <c r="AF2586" s="227">
        <f t="shared" si="650"/>
        <v>0.17704429589000001</v>
      </c>
      <c r="AG2586" s="227">
        <f t="shared" si="651"/>
        <v>0.17704429589000001</v>
      </c>
      <c r="AH2586" s="227">
        <f t="shared" si="652"/>
        <v>7.7747999999999998E-2</v>
      </c>
      <c r="AI2586"/>
      <c r="AJ2586">
        <v>5.6375000000000002</v>
      </c>
      <c r="AK2586" s="155">
        <v>0</v>
      </c>
      <c r="AL2586" s="155">
        <v>5.6375000000000002</v>
      </c>
      <c r="AM2586" s="155">
        <v>0</v>
      </c>
      <c r="AN2586" s="155">
        <v>0</v>
      </c>
      <c r="AO2586" s="155">
        <v>0</v>
      </c>
      <c r="AP2586" s="155">
        <v>0</v>
      </c>
      <c r="AQ2586"/>
      <c r="AR2586" s="156">
        <v>0.11814167</v>
      </c>
      <c r="AS2586" s="156">
        <v>0.11377442</v>
      </c>
      <c r="AT2586" s="156">
        <v>4.3625775E-3</v>
      </c>
      <c r="AU2586" s="156">
        <v>4.6652760000000002E-6</v>
      </c>
      <c r="AV2586" s="282">
        <f t="shared" si="645"/>
        <v>6.8210085720000006E-6</v>
      </c>
      <c r="AW2586" s="282">
        <f t="shared" si="646"/>
        <v>1.6133792658899999E-8</v>
      </c>
      <c r="AX2586" s="283">
        <f t="shared" si="647"/>
        <v>6.5340000000000005E-4</v>
      </c>
      <c r="AY2586" s="157">
        <v>4.5258559999999998E-6</v>
      </c>
      <c r="AZ2586" s="157">
        <v>1.36556E-8</v>
      </c>
      <c r="BA2586" s="157">
        <v>3.7309050000000001E-13</v>
      </c>
      <c r="BB2586" s="157">
        <v>0</v>
      </c>
      <c r="BC2586" s="157">
        <v>0</v>
      </c>
      <c r="BD2586" s="157">
        <v>2.4108E-9</v>
      </c>
      <c r="BE2586" s="157">
        <v>2.2892200000000002E-6</v>
      </c>
      <c r="BF2586" s="157">
        <v>5.4978000000000004E-10</v>
      </c>
      <c r="BG2586" s="157">
        <v>1.802E-9</v>
      </c>
      <c r="BH2586" s="157">
        <v>0</v>
      </c>
      <c r="BI2586" s="157">
        <v>0</v>
      </c>
      <c r="BJ2586" s="157">
        <v>6.9557593999999999E-12</v>
      </c>
      <c r="BK2586" s="157">
        <v>1.0080052000000001E-10</v>
      </c>
      <c r="BL2586" s="157">
        <v>1.8283288999999999E-11</v>
      </c>
      <c r="BM2586" s="157">
        <v>4.3202199999999999E-10</v>
      </c>
      <c r="BN2586" s="157">
        <v>3.08975E-9</v>
      </c>
      <c r="BO2586" s="157">
        <v>0</v>
      </c>
      <c r="BP2586" s="157">
        <v>6.5340000000000005E-4</v>
      </c>
      <c r="BQ2586" s="157">
        <v>0</v>
      </c>
      <c r="BR2586" s="157">
        <v>0</v>
      </c>
      <c r="BS2586" s="157">
        <v>0</v>
      </c>
      <c r="BT2586" s="157">
        <v>0</v>
      </c>
      <c r="BU2586"/>
      <c r="BV2586" s="155">
        <v>2.5446494999999998E-4</v>
      </c>
      <c r="BW2586" s="155">
        <v>1.2423532E-5</v>
      </c>
      <c r="BX2586" s="155">
        <v>1.359837E-4</v>
      </c>
      <c r="BY2586" s="155">
        <v>5.9494837999999999E-8</v>
      </c>
      <c r="BZ2586" s="155">
        <v>5.2587094E-5</v>
      </c>
      <c r="CA2586" s="155">
        <v>0</v>
      </c>
      <c r="CB2586" s="155">
        <v>0</v>
      </c>
      <c r="CC2586" s="155">
        <v>0</v>
      </c>
      <c r="CD2586" s="155">
        <v>4.3692231999999999E-6</v>
      </c>
      <c r="CE2586" s="155">
        <v>8.2094866999999995E-6</v>
      </c>
      <c r="CF2586" s="155">
        <v>0</v>
      </c>
      <c r="CG2586" s="155">
        <v>0</v>
      </c>
      <c r="CH2586" s="155">
        <v>0</v>
      </c>
      <c r="CI2586" s="155">
        <v>1.8003558E-5</v>
      </c>
      <c r="CJ2586" s="155">
        <v>7.2155271000000003E-6</v>
      </c>
      <c r="CK2586" s="155">
        <v>1.5613332999999999E-5</v>
      </c>
      <c r="CL2586" s="155">
        <v>0</v>
      </c>
      <c r="CM2586"/>
      <c r="CN2586" s="284">
        <v>0</v>
      </c>
      <c r="CO2586" s="284">
        <v>4.8769999999999998</v>
      </c>
      <c r="CP2586" s="285">
        <v>0</v>
      </c>
      <c r="CQ2586" s="284">
        <v>8.5000000000000006E-3</v>
      </c>
      <c r="CR2586" s="284">
        <v>3.1537899000000001E-9</v>
      </c>
      <c r="CS2586" s="284">
        <v>3.7068170000000001E-7</v>
      </c>
      <c r="CT2586" s="284">
        <v>1.6994442999999999E-3</v>
      </c>
      <c r="CU2586" s="284">
        <v>49.685485</v>
      </c>
      <c r="CV2586" s="284">
        <v>0</v>
      </c>
      <c r="CW2586" s="284">
        <v>0</v>
      </c>
      <c r="CX2586"/>
      <c r="CY2586"/>
      <c r="CZ2586"/>
      <c r="DA2586"/>
    </row>
    <row r="2587" spans="1:105" ht="14.4">
      <c r="A2587" t="s">
        <v>1308</v>
      </c>
      <c r="B2587" s="150" t="s">
        <v>1274</v>
      </c>
      <c r="C2587" s="151" t="str">
        <f t="shared" si="639"/>
        <v>P.030.66.300</v>
      </c>
      <c r="D2587" t="s">
        <v>1430</v>
      </c>
      <c r="E2587" s="150" t="s">
        <v>352</v>
      </c>
      <c r="F2587" s="153" t="str">
        <f t="shared" si="640"/>
        <v>Pyrazoles (n=2, std=3.47)</v>
      </c>
      <c r="G2587" s="154">
        <f t="shared" si="638"/>
        <v>18.152000000000001</v>
      </c>
      <c r="H2587"/>
      <c r="I2587"/>
      <c r="J2587" s="227">
        <f t="shared" si="641"/>
        <v>5.3603183399999992</v>
      </c>
      <c r="K2587"/>
      <c r="L2587" s="280">
        <f t="shared" si="642"/>
        <v>0.69544141799999992</v>
      </c>
      <c r="M2587" s="280">
        <f t="shared" si="643"/>
        <v>1.5603999220000002</v>
      </c>
      <c r="N2587" s="281">
        <f t="shared" si="644"/>
        <v>0.38167699999999999</v>
      </c>
      <c r="O2587" s="280">
        <v>2.7227999999999999</v>
      </c>
      <c r="P2587" s="219">
        <v>1.2209193</v>
      </c>
      <c r="Q2587" s="219">
        <v>0.33666940000000001</v>
      </c>
      <c r="R2587" s="219">
        <v>0.29131200000000002</v>
      </c>
      <c r="S2587" s="219">
        <v>0.21333199999999999</v>
      </c>
      <c r="T2587" s="219">
        <v>5.8505927999999999E-2</v>
      </c>
      <c r="U2587" s="219">
        <v>0.13229149000000001</v>
      </c>
      <c r="V2587" s="219">
        <v>2.8112219999999999E-3</v>
      </c>
      <c r="W2587" s="219">
        <v>0.21832699999999999</v>
      </c>
      <c r="X2587" s="219">
        <v>0</v>
      </c>
      <c r="Y2587" s="219">
        <v>0.16335</v>
      </c>
      <c r="Z2587" s="219">
        <v>0</v>
      </c>
      <c r="AA2587" s="219">
        <v>0</v>
      </c>
      <c r="AB2587" s="219">
        <v>0</v>
      </c>
      <c r="AC2587"/>
      <c r="AD2587" s="227">
        <f t="shared" si="648"/>
        <v>2.7227999999999999</v>
      </c>
      <c r="AE2587" s="227">
        <f t="shared" si="649"/>
        <v>2.2558413400000004</v>
      </c>
      <c r="AF2587" s="227">
        <f t="shared" si="650"/>
        <v>1.5603999220000002</v>
      </c>
      <c r="AG2587" s="227">
        <f t="shared" si="651"/>
        <v>1.5603999220000002</v>
      </c>
      <c r="AH2587" s="227">
        <f t="shared" si="652"/>
        <v>0.38167699999999999</v>
      </c>
      <c r="AI2587"/>
      <c r="AJ2587">
        <v>20.295000000000002</v>
      </c>
      <c r="AK2587" s="155">
        <v>0</v>
      </c>
      <c r="AL2587" s="155">
        <v>20.295000000000002</v>
      </c>
      <c r="AM2587" s="155">
        <v>0</v>
      </c>
      <c r="AN2587" s="155">
        <v>0</v>
      </c>
      <c r="AO2587" s="155">
        <v>0</v>
      </c>
      <c r="AP2587" s="155">
        <v>0</v>
      </c>
      <c r="AQ2587"/>
      <c r="AR2587" s="156">
        <v>0.72959056</v>
      </c>
      <c r="AS2587" s="156">
        <v>0.70758105000000004</v>
      </c>
      <c r="AT2587" s="156">
        <v>2.1978050999999998E-2</v>
      </c>
      <c r="AU2587" s="156">
        <v>3.1463123999999999E-5</v>
      </c>
      <c r="AV2587" s="282">
        <f t="shared" si="645"/>
        <v>4.2420925960000004E-5</v>
      </c>
      <c r="AW2587" s="282">
        <f t="shared" si="646"/>
        <v>8.1279774234999985E-8</v>
      </c>
      <c r="AX2587" s="283">
        <f t="shared" si="647"/>
        <v>4.4066000000000001E-3</v>
      </c>
      <c r="AY2587" s="157">
        <v>1.6845055999999999E-5</v>
      </c>
      <c r="AZ2587" s="157">
        <v>5.08256E-8</v>
      </c>
      <c r="BA2587" s="157">
        <v>1.388628E-12</v>
      </c>
      <c r="BB2587" s="157">
        <v>0</v>
      </c>
      <c r="BC2587" s="157">
        <v>0</v>
      </c>
      <c r="BD2587" s="157">
        <v>7.8064000000000007E-9</v>
      </c>
      <c r="BE2587" s="157">
        <v>2.5519340000000001E-5</v>
      </c>
      <c r="BF2587" s="157">
        <v>1.78024E-9</v>
      </c>
      <c r="BG2587" s="157">
        <v>2.5827959999999999E-8</v>
      </c>
      <c r="BH2587" s="157">
        <v>0</v>
      </c>
      <c r="BI2587" s="157">
        <v>0</v>
      </c>
      <c r="BJ2587" s="157">
        <v>7.5373697000000002E-11</v>
      </c>
      <c r="BK2587" s="157">
        <v>2.3441677999999999E-9</v>
      </c>
      <c r="BL2587" s="157">
        <v>4.2504411000000002E-10</v>
      </c>
      <c r="BM2587" s="157">
        <v>7.9572000000000006E-9</v>
      </c>
      <c r="BN2587" s="157">
        <v>4.0766359999999998E-8</v>
      </c>
      <c r="BO2587" s="157">
        <v>0</v>
      </c>
      <c r="BP2587" s="157">
        <v>4.4066000000000001E-3</v>
      </c>
      <c r="BQ2587" s="157">
        <v>0</v>
      </c>
      <c r="BR2587" s="157">
        <v>0</v>
      </c>
      <c r="BS2587" s="157">
        <v>0</v>
      </c>
      <c r="BT2587" s="157">
        <v>0</v>
      </c>
      <c r="BU2587"/>
      <c r="BV2587" s="155">
        <v>1.3936953E-3</v>
      </c>
      <c r="BW2587" s="155">
        <v>1.7806576000000001E-4</v>
      </c>
      <c r="BX2587" s="155">
        <v>5.0612591999999997E-4</v>
      </c>
      <c r="BY2587" s="155">
        <v>4.9620196999999996E-7</v>
      </c>
      <c r="BZ2587" s="155">
        <v>3.3762813E-4</v>
      </c>
      <c r="CA2587" s="155">
        <v>0</v>
      </c>
      <c r="CB2587" s="155">
        <v>0</v>
      </c>
      <c r="CC2587" s="155">
        <v>0</v>
      </c>
      <c r="CD2587" s="155">
        <v>8.4899614999999997E-5</v>
      </c>
      <c r="CE2587" s="155">
        <v>8.7961124999999995E-5</v>
      </c>
      <c r="CF2587" s="155">
        <v>0</v>
      </c>
      <c r="CG2587" s="155">
        <v>0</v>
      </c>
      <c r="CH2587" s="155">
        <v>0</v>
      </c>
      <c r="CI2587" s="155">
        <v>6.7244681999999994E-5</v>
      </c>
      <c r="CJ2587" s="155">
        <v>2.5975898000000001E-5</v>
      </c>
      <c r="CK2587" s="155">
        <v>1.0529799999999999E-4</v>
      </c>
      <c r="CL2587" s="155">
        <v>0</v>
      </c>
      <c r="CM2587"/>
      <c r="CN2587" s="284">
        <v>0</v>
      </c>
      <c r="CO2587" s="284">
        <v>18.152000000000001</v>
      </c>
      <c r="CP2587" s="285">
        <v>0</v>
      </c>
      <c r="CQ2587" s="284">
        <v>0.12182999999999999</v>
      </c>
      <c r="CR2587" s="284">
        <v>3.4432440000000002E-8</v>
      </c>
      <c r="CS2587" s="284">
        <v>4.0260626000000002E-6</v>
      </c>
      <c r="CT2587" s="284">
        <v>1.2765165E-2</v>
      </c>
      <c r="CU2587" s="284">
        <v>1155.3961999999999</v>
      </c>
      <c r="CV2587" s="284">
        <v>0</v>
      </c>
      <c r="CW2587" s="284">
        <v>0</v>
      </c>
      <c r="CX2587"/>
      <c r="CY2587"/>
      <c r="CZ2587"/>
      <c r="DA2587"/>
    </row>
    <row r="2588" spans="1:105" ht="14.4">
      <c r="A2588" t="s">
        <v>1309</v>
      </c>
      <c r="B2588" s="150" t="s">
        <v>1274</v>
      </c>
      <c r="C2588" s="151" t="str">
        <f t="shared" si="639"/>
        <v>P.030.66.400</v>
      </c>
      <c r="D2588" t="s">
        <v>1430</v>
      </c>
      <c r="E2588" s="150" t="s">
        <v>352</v>
      </c>
      <c r="F2588" s="153" t="str">
        <f t="shared" si="640"/>
        <v>Pyridazines and derivatives (n=2, std=0.00)</v>
      </c>
      <c r="G2588" s="154">
        <f t="shared" si="638"/>
        <v>12.695</v>
      </c>
      <c r="H2588"/>
      <c r="I2588"/>
      <c r="J2588" s="227">
        <f t="shared" si="641"/>
        <v>4.3222103601999997</v>
      </c>
      <c r="K2588"/>
      <c r="L2588" s="280">
        <f t="shared" si="642"/>
        <v>0.72247296900000002</v>
      </c>
      <c r="M2588" s="280">
        <f t="shared" si="643"/>
        <v>1.3363433912</v>
      </c>
      <c r="N2588" s="281">
        <f t="shared" si="644"/>
        <v>0.35914400000000002</v>
      </c>
      <c r="O2588" s="280">
        <v>1.90425</v>
      </c>
      <c r="P2588" s="219">
        <v>0.95314485999999998</v>
      </c>
      <c r="Q2588" s="219">
        <v>0.38208237</v>
      </c>
      <c r="R2588" s="219">
        <v>0.29376000000000002</v>
      </c>
      <c r="S2588" s="219">
        <v>0.19248000000000001</v>
      </c>
      <c r="T2588" s="219">
        <v>1.4101429E-2</v>
      </c>
      <c r="U2588" s="219">
        <v>0.22213153999999999</v>
      </c>
      <c r="V2588" s="219">
        <v>1.1161611999999999E-3</v>
      </c>
      <c r="W2588" s="219">
        <v>0.228464</v>
      </c>
      <c r="X2588" s="219">
        <v>0</v>
      </c>
      <c r="Y2588" s="219">
        <v>0.13067999999999999</v>
      </c>
      <c r="Z2588" s="219">
        <v>0</v>
      </c>
      <c r="AA2588" s="219">
        <v>0</v>
      </c>
      <c r="AB2588" s="219">
        <v>0</v>
      </c>
      <c r="AC2588"/>
      <c r="AD2588" s="227">
        <f t="shared" si="648"/>
        <v>1.90425</v>
      </c>
      <c r="AE2588" s="227">
        <f t="shared" si="649"/>
        <v>2.0588163602000003</v>
      </c>
      <c r="AF2588" s="227">
        <f t="shared" si="650"/>
        <v>1.3363433912</v>
      </c>
      <c r="AG2588" s="227">
        <f t="shared" si="651"/>
        <v>1.3363433912</v>
      </c>
      <c r="AH2588" s="227">
        <f t="shared" si="652"/>
        <v>0.35914400000000002</v>
      </c>
      <c r="AI2588"/>
      <c r="AJ2588">
        <v>16.236000000000001</v>
      </c>
      <c r="AK2588" s="155">
        <v>0</v>
      </c>
      <c r="AL2588" s="155">
        <v>16.236000000000001</v>
      </c>
      <c r="AM2588" s="155">
        <v>0</v>
      </c>
      <c r="AN2588" s="155">
        <v>0</v>
      </c>
      <c r="AO2588" s="155">
        <v>0</v>
      </c>
      <c r="AP2588" s="155">
        <v>0</v>
      </c>
      <c r="AQ2588"/>
      <c r="AR2588" s="156">
        <v>0.55255162999999996</v>
      </c>
      <c r="AS2588" s="156">
        <v>0.53663766000000002</v>
      </c>
      <c r="AT2588" s="156">
        <v>1.5881044E-2</v>
      </c>
      <c r="AU2588" s="156">
        <v>3.2923967999999998E-5</v>
      </c>
      <c r="AV2588" s="282">
        <f t="shared" si="645"/>
        <v>3.2172521619999997E-5</v>
      </c>
      <c r="AW2588" s="282">
        <f t="shared" si="646"/>
        <v>5.87316699375E-8</v>
      </c>
      <c r="AX2588" s="283">
        <f t="shared" si="647"/>
        <v>4.6112000000000002E-3</v>
      </c>
      <c r="AY2588" s="157">
        <v>1.178096E-5</v>
      </c>
      <c r="AZ2588" s="157">
        <v>3.5545999999999999E-8</v>
      </c>
      <c r="BA2588" s="157">
        <v>9.7116749999999996E-13</v>
      </c>
      <c r="BB2588" s="157">
        <v>0</v>
      </c>
      <c r="BC2588" s="157">
        <v>0</v>
      </c>
      <c r="BD2588" s="157">
        <v>7.8719999999999993E-9</v>
      </c>
      <c r="BE2588" s="157">
        <v>2.032922E-5</v>
      </c>
      <c r="BF2588" s="157">
        <v>1.7952E-9</v>
      </c>
      <c r="BG2588" s="157">
        <v>2.0163319999999999E-8</v>
      </c>
      <c r="BH2588" s="157">
        <v>0</v>
      </c>
      <c r="BI2588" s="157">
        <v>0</v>
      </c>
      <c r="BJ2588" s="157">
        <v>1.2654529999999999E-10</v>
      </c>
      <c r="BK2588" s="157">
        <v>9.3072672000000002E-10</v>
      </c>
      <c r="BL2588" s="157">
        <v>1.6890675000000001E-10</v>
      </c>
      <c r="BM2588" s="157">
        <v>3.5125E-9</v>
      </c>
      <c r="BN2588" s="157">
        <v>5.0957120000000003E-8</v>
      </c>
      <c r="BO2588" s="157">
        <v>0</v>
      </c>
      <c r="BP2588" s="157">
        <v>4.6112000000000002E-3</v>
      </c>
      <c r="BQ2588" s="157">
        <v>0</v>
      </c>
      <c r="BR2588" s="157">
        <v>0</v>
      </c>
      <c r="BS2588" s="157">
        <v>0</v>
      </c>
      <c r="BT2588" s="157">
        <v>0</v>
      </c>
      <c r="BU2588"/>
      <c r="BV2588" s="155">
        <v>1.1532996E-3</v>
      </c>
      <c r="BW2588" s="155">
        <v>1.3901201999999999E-4</v>
      </c>
      <c r="BX2588" s="155">
        <v>3.5397028999999998E-4</v>
      </c>
      <c r="BY2588" s="155">
        <v>3.1472537E-7</v>
      </c>
      <c r="BZ2588" s="155">
        <v>2.8679401000000001E-4</v>
      </c>
      <c r="CA2588" s="155">
        <v>0</v>
      </c>
      <c r="CB2588" s="155">
        <v>0</v>
      </c>
      <c r="CC2588" s="155">
        <v>0</v>
      </c>
      <c r="CD2588" s="155">
        <v>2.9650948999999998E-5</v>
      </c>
      <c r="CE2588" s="155">
        <v>1.4741236E-4</v>
      </c>
      <c r="CF2588" s="155">
        <v>0</v>
      </c>
      <c r="CG2588" s="155">
        <v>0</v>
      </c>
      <c r="CH2588" s="155">
        <v>0</v>
      </c>
      <c r="CI2588" s="155">
        <v>6.5177527999999994E-5</v>
      </c>
      <c r="CJ2588" s="155">
        <v>2.0780717999999998E-5</v>
      </c>
      <c r="CK2588" s="155">
        <v>1.1018702E-4</v>
      </c>
      <c r="CL2588" s="155">
        <v>0</v>
      </c>
      <c r="CM2588"/>
      <c r="CN2588" s="284">
        <v>0</v>
      </c>
      <c r="CO2588" s="284">
        <v>12.695</v>
      </c>
      <c r="CP2588" s="285">
        <v>0</v>
      </c>
      <c r="CQ2588" s="284">
        <v>9.511E-2</v>
      </c>
      <c r="CR2588" s="284">
        <v>5.7034823999999998E-8</v>
      </c>
      <c r="CS2588" s="284">
        <v>6.7372715000000002E-6</v>
      </c>
      <c r="CT2588" s="284">
        <v>1.0612277E-2</v>
      </c>
      <c r="CU2588" s="284">
        <v>458.81072999999998</v>
      </c>
      <c r="CV2588" s="284">
        <v>0</v>
      </c>
      <c r="CW2588" s="284">
        <v>0</v>
      </c>
      <c r="CX2588"/>
      <c r="CY2588"/>
      <c r="CZ2588"/>
      <c r="DA2588"/>
    </row>
    <row r="2589" spans="1:105" ht="14.4">
      <c r="A2589" t="s">
        <v>1310</v>
      </c>
      <c r="B2589" s="150" t="s">
        <v>1274</v>
      </c>
      <c r="C2589" s="151" t="str">
        <f t="shared" si="639"/>
        <v>P.030.66.500</v>
      </c>
      <c r="D2589" t="s">
        <v>1430</v>
      </c>
      <c r="E2589" s="150" t="s">
        <v>352</v>
      </c>
      <c r="F2589" s="153" t="str">
        <f t="shared" si="640"/>
        <v>Pyridines and derivatives (class) (n=2, std=1.64)</v>
      </c>
      <c r="G2589" s="154">
        <f t="shared" si="638"/>
        <v>9.7430000000000003</v>
      </c>
      <c r="H2589"/>
      <c r="I2589"/>
      <c r="J2589" s="227">
        <f t="shared" si="641"/>
        <v>2.5074148731800001</v>
      </c>
      <c r="K2589"/>
      <c r="L2589" s="280">
        <f t="shared" si="642"/>
        <v>0.44281439300000003</v>
      </c>
      <c r="M2589" s="280">
        <f t="shared" si="643"/>
        <v>0.38966148018000002</v>
      </c>
      <c r="N2589" s="281">
        <f t="shared" si="644"/>
        <v>0.21348899999999998</v>
      </c>
      <c r="O2589" s="280">
        <v>1.4614499999999999</v>
      </c>
      <c r="P2589" s="219">
        <v>0.21616376000000001</v>
      </c>
      <c r="Q2589" s="219">
        <v>0.17277376</v>
      </c>
      <c r="R2589" s="219">
        <v>0.19889999999999999</v>
      </c>
      <c r="S2589" s="219">
        <v>0.12350800000000001</v>
      </c>
      <c r="T2589" s="219">
        <v>2.6702706E-2</v>
      </c>
      <c r="U2589" s="219">
        <v>9.3703686999999994E-2</v>
      </c>
      <c r="V2589" s="219">
        <v>7.2396017999999999E-4</v>
      </c>
      <c r="W2589" s="219">
        <v>0.12818399999999999</v>
      </c>
      <c r="X2589" s="219">
        <v>0</v>
      </c>
      <c r="Y2589" s="219">
        <v>8.5305000000000006E-2</v>
      </c>
      <c r="Z2589" s="219">
        <v>0</v>
      </c>
      <c r="AA2589" s="219">
        <v>0</v>
      </c>
      <c r="AB2589" s="219">
        <v>0</v>
      </c>
      <c r="AC2589"/>
      <c r="AD2589" s="227">
        <f t="shared" si="648"/>
        <v>1.4614499999999999</v>
      </c>
      <c r="AE2589" s="227">
        <f t="shared" si="649"/>
        <v>0.83247587318000005</v>
      </c>
      <c r="AF2589" s="227">
        <f t="shared" si="650"/>
        <v>0.38966148018000002</v>
      </c>
      <c r="AG2589" s="227">
        <f t="shared" si="651"/>
        <v>0.38966148018000002</v>
      </c>
      <c r="AH2589" s="227">
        <f t="shared" si="652"/>
        <v>0.21348899999999998</v>
      </c>
      <c r="AI2589"/>
      <c r="AJ2589">
        <v>10.5985</v>
      </c>
      <c r="AK2589" s="155">
        <v>0</v>
      </c>
      <c r="AL2589" s="155">
        <v>10.5985</v>
      </c>
      <c r="AM2589" s="155">
        <v>0</v>
      </c>
      <c r="AN2589" s="155">
        <v>0</v>
      </c>
      <c r="AO2589" s="155">
        <v>0</v>
      </c>
      <c r="AP2589" s="155">
        <v>0</v>
      </c>
      <c r="AQ2589"/>
      <c r="AR2589" s="156">
        <v>0.25830905999999998</v>
      </c>
      <c r="AS2589" s="156">
        <v>0.24914131</v>
      </c>
      <c r="AT2589" s="156">
        <v>9.1492757000000008E-3</v>
      </c>
      <c r="AU2589" s="156">
        <v>1.8472607999999998E-5</v>
      </c>
      <c r="AV2589" s="282">
        <f t="shared" si="645"/>
        <v>1.4936529360000002E-5</v>
      </c>
      <c r="AW2589" s="282">
        <f t="shared" si="646"/>
        <v>3.3836078840499998E-8</v>
      </c>
      <c r="AX2589" s="283">
        <f t="shared" si="647"/>
        <v>2.5872E-3</v>
      </c>
      <c r="AY2589" s="157">
        <v>9.0415040000000007E-6</v>
      </c>
      <c r="AZ2589" s="157">
        <v>2.7280399999999999E-8</v>
      </c>
      <c r="BA2589" s="157">
        <v>7.4533950000000005E-13</v>
      </c>
      <c r="BB2589" s="157">
        <v>0</v>
      </c>
      <c r="BC2589" s="157">
        <v>0</v>
      </c>
      <c r="BD2589" s="157">
        <v>5.3300000000000004E-9</v>
      </c>
      <c r="BE2589" s="157">
        <v>5.8630600000000004E-6</v>
      </c>
      <c r="BF2589" s="157">
        <v>1.2155E-9</v>
      </c>
      <c r="BG2589" s="157">
        <v>4.5728400000000001E-9</v>
      </c>
      <c r="BH2589" s="157">
        <v>0</v>
      </c>
      <c r="BI2589" s="157">
        <v>0</v>
      </c>
      <c r="BJ2589" s="157">
        <v>5.3386250999999997E-11</v>
      </c>
      <c r="BK2589" s="157">
        <v>6.0368441999999997E-10</v>
      </c>
      <c r="BL2589" s="157">
        <v>1.0952283000000001E-10</v>
      </c>
      <c r="BM2589" s="157">
        <v>3.9110800000000001E-9</v>
      </c>
      <c r="BN2589" s="157">
        <v>2.2724279999999999E-8</v>
      </c>
      <c r="BO2589" s="157">
        <v>0</v>
      </c>
      <c r="BP2589" s="157">
        <v>2.5872E-3</v>
      </c>
      <c r="BQ2589" s="157">
        <v>0</v>
      </c>
      <c r="BR2589" s="157">
        <v>0</v>
      </c>
      <c r="BS2589" s="157">
        <v>0</v>
      </c>
      <c r="BT2589" s="157">
        <v>0</v>
      </c>
      <c r="BU2589"/>
      <c r="BV2589" s="155">
        <v>6.5801186000000005E-4</v>
      </c>
      <c r="BW2589" s="155">
        <v>3.1526541000000003E-5</v>
      </c>
      <c r="BX2589" s="155">
        <v>2.7166069000000002E-4</v>
      </c>
      <c r="BY2589" s="155">
        <v>1.9891206999999999E-7</v>
      </c>
      <c r="BZ2589" s="155">
        <v>1.3651905999999999E-4</v>
      </c>
      <c r="CA2589" s="155">
        <v>0</v>
      </c>
      <c r="CB2589" s="155">
        <v>0</v>
      </c>
      <c r="CC2589" s="155">
        <v>0</v>
      </c>
      <c r="CD2589" s="155">
        <v>4.0358536000000002E-5</v>
      </c>
      <c r="CE2589" s="155">
        <v>6.2293140000000004E-5</v>
      </c>
      <c r="CF2589" s="155">
        <v>0</v>
      </c>
      <c r="CG2589" s="155">
        <v>0</v>
      </c>
      <c r="CH2589" s="155">
        <v>0</v>
      </c>
      <c r="CI2589" s="155">
        <v>4.0067302000000001E-5</v>
      </c>
      <c r="CJ2589" s="155">
        <v>1.3565191000000001E-5</v>
      </c>
      <c r="CK2589" s="155">
        <v>6.1822489000000003E-5</v>
      </c>
      <c r="CL2589" s="155">
        <v>0</v>
      </c>
      <c r="CM2589"/>
      <c r="CN2589" s="284">
        <v>0</v>
      </c>
      <c r="CO2589" s="366">
        <v>9.7430000000000003</v>
      </c>
      <c r="CP2589" s="285">
        <v>0</v>
      </c>
      <c r="CQ2589" s="284">
        <v>2.1569999999999999E-2</v>
      </c>
      <c r="CR2589" s="284">
        <v>2.4252488000000001E-8</v>
      </c>
      <c r="CS2589" s="284">
        <v>2.8436516000000002E-6</v>
      </c>
      <c r="CT2589" s="284">
        <v>4.3981664000000004E-3</v>
      </c>
      <c r="CU2589" s="284">
        <v>297.57024000000001</v>
      </c>
      <c r="CV2589" s="284">
        <v>0</v>
      </c>
      <c r="CW2589" s="284">
        <v>0</v>
      </c>
      <c r="CX2589"/>
      <c r="CY2589"/>
      <c r="CZ2589"/>
      <c r="DA2589"/>
    </row>
    <row r="2590" spans="1:105" ht="14.4">
      <c r="B2590" s="150"/>
      <c r="C2590" s="151"/>
      <c r="D2590" s="51" t="s">
        <v>2107</v>
      </c>
      <c r="E2590" s="150"/>
      <c r="F2590"/>
      <c r="G2590"/>
      <c r="H2590"/>
      <c r="I2590"/>
      <c r="J2590"/>
      <c r="K2590"/>
      <c r="L2590"/>
      <c r="M2590"/>
      <c r="N2590" s="174"/>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X2590" s="19"/>
      <c r="AY2590"/>
      <c r="AZ2590"/>
      <c r="BA2590"/>
      <c r="BB2590"/>
      <c r="BC2590"/>
      <c r="BD2590"/>
      <c r="BE2590"/>
      <c r="BF2590"/>
      <c r="BG2590"/>
      <c r="BH2590"/>
      <c r="BI2590"/>
      <c r="BJ2590"/>
      <c r="BK2590"/>
      <c r="BL2590"/>
      <c r="BM2590"/>
      <c r="BN2590"/>
      <c r="BO2590"/>
      <c r="BP2590"/>
      <c r="BQ2590"/>
      <c r="BR2590"/>
      <c r="BS2590"/>
      <c r="BT2590"/>
      <c r="BU2590"/>
      <c r="BV2590"/>
      <c r="BW2590"/>
      <c r="BX2590"/>
      <c r="BY2590"/>
      <c r="BZ2590"/>
      <c r="CA2590"/>
      <c r="CB2590"/>
      <c r="CC2590"/>
      <c r="CD2590"/>
      <c r="CE2590"/>
      <c r="CF2590"/>
      <c r="CG2590"/>
      <c r="CH2590"/>
      <c r="CI2590"/>
      <c r="CJ2590"/>
      <c r="CK2590"/>
      <c r="CL2590"/>
      <c r="CM2590"/>
      <c r="CN2590"/>
      <c r="CO2590"/>
      <c r="CP2590" s="117"/>
      <c r="CQ2590"/>
      <c r="CR2590"/>
      <c r="CS2590"/>
      <c r="CT2590"/>
      <c r="CU2590"/>
      <c r="CV2590"/>
      <c r="CW2590"/>
      <c r="CX2590"/>
      <c r="CY2590"/>
      <c r="CZ2590"/>
      <c r="DA2590"/>
    </row>
    <row r="2591" spans="1:105" ht="14.4">
      <c r="B2591" s="150"/>
      <c r="C2591" s="151"/>
      <c r="D2591" s="149" t="s">
        <v>1539</v>
      </c>
      <c r="E2591" s="150"/>
      <c r="F2591"/>
      <c r="G2591"/>
      <c r="H2591"/>
      <c r="I2591"/>
      <c r="J2591"/>
      <c r="K2591"/>
      <c r="L2591"/>
      <c r="M2591"/>
      <c r="N2591" s="174"/>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X2591" s="19"/>
      <c r="AY2591"/>
      <c r="AZ2591"/>
      <c r="BA2591"/>
      <c r="BB2591"/>
      <c r="BC2591"/>
      <c r="BD2591"/>
      <c r="BE2591"/>
      <c r="BF2591"/>
      <c r="BG2591"/>
      <c r="BH2591"/>
      <c r="BI2591"/>
      <c r="BJ2591"/>
      <c r="BK2591"/>
      <c r="BL2591"/>
      <c r="BM2591"/>
      <c r="BN2591"/>
      <c r="BO2591"/>
      <c r="BP2591"/>
      <c r="BQ2591"/>
      <c r="BR2591"/>
      <c r="BS2591"/>
      <c r="BT2591"/>
      <c r="BU2591"/>
      <c r="BV2591"/>
      <c r="BW2591"/>
      <c r="BX2591"/>
      <c r="BY2591"/>
      <c r="BZ2591"/>
      <c r="CA2591"/>
      <c r="CB2591"/>
      <c r="CC2591"/>
      <c r="CD2591"/>
      <c r="CE2591"/>
      <c r="CF2591"/>
      <c r="CG2591"/>
      <c r="CH2591"/>
      <c r="CI2591"/>
      <c r="CJ2591"/>
      <c r="CK2591"/>
      <c r="CL2591"/>
      <c r="CM2591"/>
      <c r="CN2591"/>
      <c r="CO2591"/>
      <c r="CP2591" s="117"/>
      <c r="CQ2591"/>
      <c r="CR2591"/>
      <c r="CS2591"/>
      <c r="CT2591"/>
      <c r="CU2591"/>
      <c r="CV2591"/>
      <c r="CW2591"/>
      <c r="CX2591"/>
      <c r="CY2591"/>
      <c r="CZ2591"/>
      <c r="DA2591"/>
    </row>
    <row r="2592" spans="1:105" ht="14.4">
      <c r="A2592" t="s">
        <v>3367</v>
      </c>
      <c r="B2592" s="150" t="s">
        <v>1538</v>
      </c>
      <c r="C2592" s="151" t="str">
        <f t="shared" si="639"/>
        <v>Q.010.10.101</v>
      </c>
      <c r="D2592" t="s">
        <v>1539</v>
      </c>
      <c r="E2592" s="150" t="s">
        <v>352</v>
      </c>
      <c r="F2592" s="153" t="str">
        <f t="shared" si="640"/>
        <v>Carbon Dioxide (CO2), fossil, direct emissions (scope1 and downstream)</v>
      </c>
      <c r="G2592" s="154">
        <f t="shared" si="638"/>
        <v>1</v>
      </c>
      <c r="H2592"/>
      <c r="I2592"/>
      <c r="J2592" s="227">
        <f t="shared" ref="J2592:J2651" si="653">L2592+M2592+N2592+O2592</f>
        <v>0.15</v>
      </c>
      <c r="K2592"/>
      <c r="L2592" s="280">
        <f t="shared" ref="L2592:L2651" si="654">R2592+S2592+T2592+U2592</f>
        <v>0</v>
      </c>
      <c r="M2592" s="280">
        <f t="shared" ref="M2592:M2651" si="655">P2592+Q2592+V2592+Z2592+X2592</f>
        <v>0</v>
      </c>
      <c r="N2592" s="281">
        <f t="shared" ref="N2592:N2651" si="656">W2592+Y2592+AA2592+AB2592</f>
        <v>0</v>
      </c>
      <c r="O2592" s="280">
        <v>0.15</v>
      </c>
      <c r="P2592" s="219">
        <v>0</v>
      </c>
      <c r="Q2592" s="219">
        <v>0</v>
      </c>
      <c r="R2592" s="219">
        <v>0</v>
      </c>
      <c r="S2592" s="219">
        <v>0</v>
      </c>
      <c r="T2592" s="219">
        <v>0</v>
      </c>
      <c r="U2592" s="219">
        <v>0</v>
      </c>
      <c r="V2592" s="219">
        <v>0</v>
      </c>
      <c r="W2592" s="219">
        <v>0</v>
      </c>
      <c r="X2592" s="219">
        <v>0</v>
      </c>
      <c r="Y2592" s="219">
        <v>0</v>
      </c>
      <c r="Z2592" s="219">
        <v>0</v>
      </c>
      <c r="AA2592" s="219">
        <v>0</v>
      </c>
      <c r="AB2592" s="219">
        <v>0</v>
      </c>
      <c r="AC2592"/>
      <c r="AD2592" s="227">
        <f t="shared" ref="AD2592:AD2651" si="657">O2592</f>
        <v>0.15</v>
      </c>
      <c r="AE2592" s="227">
        <f t="shared" ref="AE2592:AE2651" si="658">P2592+Q2592+R2592+S2592+T2592+U2592+V2592</f>
        <v>0</v>
      </c>
      <c r="AF2592" s="227">
        <f t="shared" ref="AF2592:AF2651" si="659">P2592+Q2592+V2592+AA2592</f>
        <v>0</v>
      </c>
      <c r="AG2592" s="227">
        <f t="shared" ref="AG2592:AG2651" si="660">Z2592+P2592+Q2592+V2592+X2592</f>
        <v>0</v>
      </c>
      <c r="AH2592" s="227">
        <f t="shared" ref="AH2592:AH2651" si="661">W2592+Y2592+AB2592</f>
        <v>0</v>
      </c>
      <c r="AI2592"/>
      <c r="AJ2592">
        <v>0</v>
      </c>
      <c r="AK2592" s="155">
        <v>0</v>
      </c>
      <c r="AL2592" s="155">
        <v>0</v>
      </c>
      <c r="AM2592" s="155">
        <v>0</v>
      </c>
      <c r="AN2592" s="155">
        <v>0</v>
      </c>
      <c r="AO2592" s="155">
        <v>0</v>
      </c>
      <c r="AP2592" s="155">
        <v>0</v>
      </c>
      <c r="AQ2592"/>
      <c r="AR2592" s="156">
        <v>1.6236180999999999E-2</v>
      </c>
      <c r="AS2592" s="156">
        <v>1.5479039999999999E-2</v>
      </c>
      <c r="AT2592" s="156">
        <v>7.5714068999999996E-4</v>
      </c>
      <c r="AU2592" s="156">
        <v>0</v>
      </c>
      <c r="AV2592" s="282">
        <f t="shared" ref="AV2592:AV2651" si="662">AY2592+BB2592+BC2592+BD2592+BE2592+BM2592+BN2592+BR2592</f>
        <v>9.2800000000000005E-7</v>
      </c>
      <c r="AW2592" s="282">
        <f t="shared" ref="AW2592:AW2651" si="663">AZ2592+BA2592+BF2592+BG2592+BH2592+BI2592+BJ2592+BK2592+BL2592+BO2592+BS2592+BT2592</f>
        <v>2.8000764999999998E-9</v>
      </c>
      <c r="AX2592" s="283">
        <f t="shared" ref="AX2592:AX2651" si="664">BP2592+BQ2592</f>
        <v>0</v>
      </c>
      <c r="AY2592" s="157">
        <v>9.2800000000000005E-7</v>
      </c>
      <c r="AZ2592" s="157">
        <v>2.7999999999999998E-9</v>
      </c>
      <c r="BA2592" s="157">
        <v>7.6500000000000002E-14</v>
      </c>
      <c r="BB2592" s="157">
        <v>0</v>
      </c>
      <c r="BC2592" s="157">
        <v>0</v>
      </c>
      <c r="BD2592" s="157">
        <v>0</v>
      </c>
      <c r="BE2592" s="157">
        <v>0</v>
      </c>
      <c r="BF2592" s="157">
        <v>0</v>
      </c>
      <c r="BG2592" s="157">
        <v>0</v>
      </c>
      <c r="BH2592" s="157">
        <v>0</v>
      </c>
      <c r="BI2592" s="157">
        <v>0</v>
      </c>
      <c r="BJ2592" s="157">
        <v>0</v>
      </c>
      <c r="BK2592" s="157">
        <v>0</v>
      </c>
      <c r="BL2592" s="157">
        <v>0</v>
      </c>
      <c r="BM2592" s="157">
        <v>0</v>
      </c>
      <c r="BN2592" s="157">
        <v>0</v>
      </c>
      <c r="BO2592" s="157">
        <v>0</v>
      </c>
      <c r="BP2592" s="157">
        <v>0</v>
      </c>
      <c r="BQ2592" s="157">
        <v>0</v>
      </c>
      <c r="BR2592" s="157">
        <v>0</v>
      </c>
      <c r="BS2592" s="157">
        <v>0</v>
      </c>
      <c r="BT2592" s="157">
        <v>0</v>
      </c>
      <c r="BU2592"/>
      <c r="BV2592" s="155">
        <v>2.7882653000000001E-5</v>
      </c>
      <c r="BW2592" s="155">
        <v>0</v>
      </c>
      <c r="BX2592" s="155">
        <v>2.7882653000000001E-5</v>
      </c>
      <c r="BY2592" s="155">
        <v>0</v>
      </c>
      <c r="BZ2592" s="155">
        <v>0</v>
      </c>
      <c r="CA2592" s="155">
        <v>0</v>
      </c>
      <c r="CB2592" s="155">
        <v>0</v>
      </c>
      <c r="CC2592" s="155">
        <v>0</v>
      </c>
      <c r="CD2592" s="155">
        <v>0</v>
      </c>
      <c r="CE2592" s="155">
        <v>0</v>
      </c>
      <c r="CF2592" s="155">
        <v>0</v>
      </c>
      <c r="CG2592" s="155">
        <v>0</v>
      </c>
      <c r="CH2592" s="155">
        <v>0</v>
      </c>
      <c r="CI2592" s="155">
        <v>0</v>
      </c>
      <c r="CJ2592" s="155">
        <v>0</v>
      </c>
      <c r="CK2592" s="155">
        <v>0</v>
      </c>
      <c r="CL2592" s="155">
        <v>0</v>
      </c>
      <c r="CM2592"/>
      <c r="CN2592" s="367">
        <v>0</v>
      </c>
      <c r="CO2592" s="366">
        <v>1</v>
      </c>
      <c r="CP2592" s="366">
        <v>0</v>
      </c>
      <c r="CQ2592" s="366">
        <v>0</v>
      </c>
      <c r="CR2592" s="366">
        <v>0</v>
      </c>
      <c r="CS2592" s="366">
        <v>0</v>
      </c>
      <c r="CT2592" s="366">
        <v>0</v>
      </c>
      <c r="CU2592" s="366">
        <v>0</v>
      </c>
      <c r="CV2592" s="366">
        <v>0</v>
      </c>
      <c r="CW2592" s="366">
        <v>0</v>
      </c>
      <c r="CX2592"/>
      <c r="CY2592"/>
      <c r="CZ2592"/>
      <c r="DA2592"/>
    </row>
    <row r="2593" spans="1:105" ht="14.4">
      <c r="A2593" t="s">
        <v>3368</v>
      </c>
      <c r="B2593" s="150" t="s">
        <v>1538</v>
      </c>
      <c r="C2593" s="151" t="str">
        <f t="shared" si="639"/>
        <v>Q.010.10.102</v>
      </c>
      <c r="D2593" t="s">
        <v>1539</v>
      </c>
      <c r="E2593" s="150" t="s">
        <v>352</v>
      </c>
      <c r="F2593" s="153" t="str">
        <f t="shared" si="640"/>
        <v>Carbon Dioxide (CO2), biogenic, direct emissions (scope1 and downstream)</v>
      </c>
      <c r="G2593" s="154">
        <f t="shared" ref="G2593:G2651" si="665">O2593/0.15</f>
        <v>0</v>
      </c>
      <c r="H2593"/>
      <c r="I2593"/>
      <c r="J2593" s="227">
        <f t="shared" si="653"/>
        <v>0</v>
      </c>
      <c r="K2593"/>
      <c r="L2593" s="280">
        <f t="shared" si="654"/>
        <v>0</v>
      </c>
      <c r="M2593" s="280">
        <f t="shared" si="655"/>
        <v>0</v>
      </c>
      <c r="N2593" s="281">
        <f t="shared" si="656"/>
        <v>0</v>
      </c>
      <c r="O2593" s="280">
        <v>0</v>
      </c>
      <c r="P2593" s="219">
        <v>0</v>
      </c>
      <c r="Q2593" s="219">
        <v>0</v>
      </c>
      <c r="R2593" s="219">
        <v>0</v>
      </c>
      <c r="S2593" s="219">
        <v>0</v>
      </c>
      <c r="T2593" s="219">
        <v>0</v>
      </c>
      <c r="U2593" s="286">
        <v>0</v>
      </c>
      <c r="V2593" s="219">
        <v>0</v>
      </c>
      <c r="W2593" s="219">
        <v>0</v>
      </c>
      <c r="X2593" s="219">
        <v>0</v>
      </c>
      <c r="Y2593" s="219">
        <v>0</v>
      </c>
      <c r="Z2593" s="219">
        <v>0</v>
      </c>
      <c r="AA2593" s="219">
        <v>0</v>
      </c>
      <c r="AB2593" s="219">
        <v>0</v>
      </c>
      <c r="AC2593"/>
      <c r="AD2593" s="227">
        <f t="shared" si="657"/>
        <v>0</v>
      </c>
      <c r="AE2593" s="227">
        <f t="shared" si="658"/>
        <v>0</v>
      </c>
      <c r="AF2593" s="227">
        <f t="shared" si="659"/>
        <v>0</v>
      </c>
      <c r="AG2593" s="227">
        <f t="shared" si="660"/>
        <v>0</v>
      </c>
      <c r="AH2593" s="227">
        <f t="shared" si="661"/>
        <v>0</v>
      </c>
      <c r="AI2593"/>
      <c r="AJ2593">
        <v>0</v>
      </c>
      <c r="AK2593" s="155">
        <v>0</v>
      </c>
      <c r="AL2593" s="155">
        <v>0</v>
      </c>
      <c r="AM2593" s="155">
        <v>0</v>
      </c>
      <c r="AN2593" s="155">
        <v>0</v>
      </c>
      <c r="AO2593" s="155">
        <v>0</v>
      </c>
      <c r="AP2593" s="155">
        <v>0</v>
      </c>
      <c r="AQ2593"/>
      <c r="AR2593" s="156">
        <v>0</v>
      </c>
      <c r="AS2593" s="156">
        <v>0</v>
      </c>
      <c r="AT2593" s="156">
        <v>0</v>
      </c>
      <c r="AU2593" s="156">
        <v>0</v>
      </c>
      <c r="AV2593" s="282">
        <f t="shared" si="662"/>
        <v>0</v>
      </c>
      <c r="AW2593" s="282">
        <f t="shared" si="663"/>
        <v>0</v>
      </c>
      <c r="AX2593" s="283">
        <f t="shared" si="664"/>
        <v>0</v>
      </c>
      <c r="AY2593" s="157">
        <v>0</v>
      </c>
      <c r="AZ2593" s="157">
        <v>0</v>
      </c>
      <c r="BA2593" s="157">
        <v>0</v>
      </c>
      <c r="BB2593" s="157">
        <v>0</v>
      </c>
      <c r="BC2593" s="157">
        <v>0</v>
      </c>
      <c r="BD2593" s="157">
        <v>0</v>
      </c>
      <c r="BE2593" s="157">
        <v>0</v>
      </c>
      <c r="BF2593" s="157">
        <v>0</v>
      </c>
      <c r="BG2593" s="157">
        <v>0</v>
      </c>
      <c r="BH2593" s="157">
        <v>0</v>
      </c>
      <c r="BI2593" s="157">
        <v>0</v>
      </c>
      <c r="BJ2593" s="157">
        <v>0</v>
      </c>
      <c r="BK2593" s="157">
        <v>0</v>
      </c>
      <c r="BL2593" s="157">
        <v>0</v>
      </c>
      <c r="BM2593" s="157">
        <v>0</v>
      </c>
      <c r="BN2593" s="157">
        <v>0</v>
      </c>
      <c r="BO2593" s="157">
        <v>0</v>
      </c>
      <c r="BP2593" s="157">
        <v>0</v>
      </c>
      <c r="BQ2593" s="157">
        <v>0</v>
      </c>
      <c r="BR2593" s="157">
        <v>0</v>
      </c>
      <c r="BS2593" s="157">
        <v>0</v>
      </c>
      <c r="BT2593" s="157">
        <v>0</v>
      </c>
      <c r="BU2593"/>
      <c r="BV2593" s="155">
        <v>0</v>
      </c>
      <c r="BW2593" s="155">
        <v>0</v>
      </c>
      <c r="BX2593" s="155">
        <v>0</v>
      </c>
      <c r="BY2593" s="155">
        <v>0</v>
      </c>
      <c r="BZ2593" s="155">
        <v>0</v>
      </c>
      <c r="CA2593" s="155">
        <v>0</v>
      </c>
      <c r="CB2593" s="155">
        <v>0</v>
      </c>
      <c r="CC2593" s="155">
        <v>0</v>
      </c>
      <c r="CD2593" s="155">
        <v>0</v>
      </c>
      <c r="CE2593" s="155">
        <v>0</v>
      </c>
      <c r="CF2593" s="155">
        <v>0</v>
      </c>
      <c r="CG2593" s="155">
        <v>0</v>
      </c>
      <c r="CH2593" s="155">
        <v>0</v>
      </c>
      <c r="CI2593" s="155">
        <v>0</v>
      </c>
      <c r="CJ2593" s="155">
        <v>0</v>
      </c>
      <c r="CK2593" s="155">
        <v>0</v>
      </c>
      <c r="CL2593" s="155">
        <v>0</v>
      </c>
      <c r="CM2593"/>
      <c r="CN2593" s="367">
        <v>0</v>
      </c>
      <c r="CO2593" s="366">
        <v>0</v>
      </c>
      <c r="CP2593" s="366">
        <v>0</v>
      </c>
      <c r="CQ2593" s="366">
        <v>0</v>
      </c>
      <c r="CR2593" s="366">
        <v>0</v>
      </c>
      <c r="CS2593" s="366">
        <v>0</v>
      </c>
      <c r="CT2593" s="366">
        <v>0</v>
      </c>
      <c r="CU2593" s="366">
        <v>0</v>
      </c>
      <c r="CV2593" s="366">
        <v>0</v>
      </c>
      <c r="CW2593" s="366">
        <v>0</v>
      </c>
      <c r="CX2593"/>
      <c r="CY2593"/>
      <c r="CZ2593"/>
      <c r="DA2593"/>
    </row>
    <row r="2594" spans="1:105" ht="14.4">
      <c r="A2594" t="s">
        <v>3369</v>
      </c>
      <c r="B2594" s="150" t="s">
        <v>1538</v>
      </c>
      <c r="C2594" s="151" t="str">
        <f t="shared" si="639"/>
        <v>Q.010.10.103</v>
      </c>
      <c r="D2594" t="s">
        <v>1539</v>
      </c>
      <c r="E2594" s="150" t="s">
        <v>352</v>
      </c>
      <c r="F2594" s="153" t="str">
        <f t="shared" si="640"/>
        <v>Methane (CH4), fossil, direct emissions (scope1 and downstream)</v>
      </c>
      <c r="G2594" s="154">
        <f t="shared" si="665"/>
        <v>29.8</v>
      </c>
      <c r="H2594"/>
      <c r="I2594"/>
      <c r="J2594" s="227">
        <f t="shared" si="653"/>
        <v>4.5432224165999999</v>
      </c>
      <c r="K2594"/>
      <c r="L2594" s="280">
        <f t="shared" si="654"/>
        <v>7.2298368000000002E-2</v>
      </c>
      <c r="M2594" s="280">
        <f t="shared" si="655"/>
        <v>9.240486E-4</v>
      </c>
      <c r="N2594" s="281">
        <f t="shared" si="656"/>
        <v>0</v>
      </c>
      <c r="O2594" s="280">
        <v>4.47</v>
      </c>
      <c r="P2594" s="219">
        <v>0</v>
      </c>
      <c r="Q2594" s="219">
        <v>0</v>
      </c>
      <c r="R2594" s="219">
        <v>6.1811999999999999E-2</v>
      </c>
      <c r="S2594" s="219">
        <v>0</v>
      </c>
      <c r="T2594" s="219">
        <v>0</v>
      </c>
      <c r="U2594" s="219">
        <v>1.0486367999999999E-2</v>
      </c>
      <c r="V2594" s="219">
        <v>9.240486E-4</v>
      </c>
      <c r="W2594" s="219">
        <v>0</v>
      </c>
      <c r="X2594" s="219">
        <v>0</v>
      </c>
      <c r="Y2594" s="219">
        <v>0</v>
      </c>
      <c r="Z2594" s="219">
        <v>0</v>
      </c>
      <c r="AA2594" s="219">
        <v>0</v>
      </c>
      <c r="AB2594" s="219">
        <v>0</v>
      </c>
      <c r="AC2594"/>
      <c r="AD2594" s="227">
        <f t="shared" si="657"/>
        <v>4.47</v>
      </c>
      <c r="AE2594" s="227">
        <f t="shared" si="658"/>
        <v>7.3222416600000007E-2</v>
      </c>
      <c r="AF2594" s="227">
        <f t="shared" si="659"/>
        <v>9.240486E-4</v>
      </c>
      <c r="AG2594" s="227">
        <f t="shared" si="660"/>
        <v>9.240486E-4</v>
      </c>
      <c r="AH2594" s="227">
        <f t="shared" si="661"/>
        <v>0</v>
      </c>
      <c r="AI2594"/>
      <c r="AJ2594">
        <v>0</v>
      </c>
      <c r="AK2594" s="155">
        <v>0</v>
      </c>
      <c r="AL2594" s="155">
        <v>0</v>
      </c>
      <c r="AM2594" s="155">
        <v>0</v>
      </c>
      <c r="AN2594" s="155">
        <v>0</v>
      </c>
      <c r="AO2594" s="155">
        <v>0</v>
      </c>
      <c r="AP2594" s="155">
        <v>0</v>
      </c>
      <c r="AQ2594"/>
      <c r="AR2594" s="156">
        <v>0.58442313999999995</v>
      </c>
      <c r="AS2594" s="156">
        <v>0.55711200000000005</v>
      </c>
      <c r="AT2594" s="156">
        <v>2.7311143999999999E-2</v>
      </c>
      <c r="AU2594" s="156">
        <v>0</v>
      </c>
      <c r="AV2594" s="282">
        <f t="shared" si="662"/>
        <v>3.3399999999999999E-5</v>
      </c>
      <c r="AW2594" s="282">
        <f t="shared" si="663"/>
        <v>1.0100275E-7</v>
      </c>
      <c r="AX2594" s="283">
        <f t="shared" si="664"/>
        <v>0</v>
      </c>
      <c r="AY2594" s="157">
        <v>3.3399999999999999E-5</v>
      </c>
      <c r="AZ2594" s="157">
        <v>1.01E-7</v>
      </c>
      <c r="BA2594" s="157">
        <v>2.7500000000000002E-12</v>
      </c>
      <c r="BB2594" s="157">
        <v>0</v>
      </c>
      <c r="BC2594" s="157">
        <v>0</v>
      </c>
      <c r="BD2594" s="157">
        <v>0</v>
      </c>
      <c r="BE2594" s="157">
        <v>0</v>
      </c>
      <c r="BF2594" s="157">
        <v>0</v>
      </c>
      <c r="BG2594" s="157">
        <v>0</v>
      </c>
      <c r="BH2594" s="157">
        <v>0</v>
      </c>
      <c r="BI2594" s="157">
        <v>0</v>
      </c>
      <c r="BJ2594" s="157">
        <v>0</v>
      </c>
      <c r="BK2594" s="157">
        <v>0</v>
      </c>
      <c r="BL2594" s="157">
        <v>0</v>
      </c>
      <c r="BM2594" s="157">
        <v>0</v>
      </c>
      <c r="BN2594" s="157">
        <v>0</v>
      </c>
      <c r="BO2594" s="157">
        <v>0</v>
      </c>
      <c r="BP2594" s="157">
        <v>0</v>
      </c>
      <c r="BQ2594" s="157">
        <v>0</v>
      </c>
      <c r="BR2594" s="157">
        <v>0</v>
      </c>
      <c r="BS2594" s="157">
        <v>0</v>
      </c>
      <c r="BT2594" s="157">
        <v>0</v>
      </c>
      <c r="BU2594"/>
      <c r="BV2594" s="155">
        <v>8.4976590000000003E-4</v>
      </c>
      <c r="BW2594" s="155">
        <v>0</v>
      </c>
      <c r="BX2594" s="155">
        <v>8.3090306999999996E-4</v>
      </c>
      <c r="BY2594" s="155">
        <v>1.0824007999999999E-7</v>
      </c>
      <c r="BZ2594" s="155">
        <v>0</v>
      </c>
      <c r="CA2594" s="155">
        <v>0</v>
      </c>
      <c r="CB2594" s="155">
        <v>0</v>
      </c>
      <c r="CC2594" s="155">
        <v>0</v>
      </c>
      <c r="CD2594" s="155">
        <v>0</v>
      </c>
      <c r="CE2594" s="155">
        <v>6.9388907000000003E-6</v>
      </c>
      <c r="CF2594" s="155">
        <v>0</v>
      </c>
      <c r="CG2594" s="155">
        <v>0</v>
      </c>
      <c r="CH2594" s="155">
        <v>0</v>
      </c>
      <c r="CI2594" s="155">
        <v>1.1815699E-5</v>
      </c>
      <c r="CJ2594" s="155">
        <v>0</v>
      </c>
      <c r="CK2594" s="155">
        <v>0</v>
      </c>
      <c r="CL2594" s="155">
        <v>0</v>
      </c>
      <c r="CM2594"/>
      <c r="CN2594" s="367">
        <v>0</v>
      </c>
      <c r="CO2594" s="366">
        <v>25</v>
      </c>
      <c r="CP2594" s="366">
        <v>1.43795E-2</v>
      </c>
      <c r="CQ2594" s="366">
        <v>0</v>
      </c>
      <c r="CR2594" s="366">
        <v>0</v>
      </c>
      <c r="CS2594" s="366">
        <v>0</v>
      </c>
      <c r="CT2594" s="366">
        <v>0</v>
      </c>
      <c r="CU2594" s="366">
        <v>0</v>
      </c>
      <c r="CV2594" s="366">
        <v>0</v>
      </c>
      <c r="CW2594" s="366">
        <v>0</v>
      </c>
      <c r="CX2594"/>
      <c r="CY2594"/>
      <c r="CZ2594"/>
      <c r="DA2594"/>
    </row>
    <row r="2595" spans="1:105" ht="14.4">
      <c r="A2595" t="s">
        <v>3370</v>
      </c>
      <c r="B2595" s="150" t="s">
        <v>1538</v>
      </c>
      <c r="C2595" s="151" t="str">
        <f t="shared" si="639"/>
        <v>Q.010.10.104</v>
      </c>
      <c r="D2595" t="s">
        <v>1539</v>
      </c>
      <c r="E2595" s="150" t="s">
        <v>352</v>
      </c>
      <c r="F2595" s="153" t="str">
        <f t="shared" si="640"/>
        <v>Methane (CH4), biogenic, direct emissions (scope1 and downstream)</v>
      </c>
      <c r="G2595" s="154">
        <f t="shared" si="665"/>
        <v>27</v>
      </c>
      <c r="H2595"/>
      <c r="I2595"/>
      <c r="J2595" s="227">
        <f t="shared" si="653"/>
        <v>4.1232224166</v>
      </c>
      <c r="K2595"/>
      <c r="L2595" s="280">
        <f t="shared" si="654"/>
        <v>7.2298368000000002E-2</v>
      </c>
      <c r="M2595" s="280">
        <f t="shared" si="655"/>
        <v>9.240486E-4</v>
      </c>
      <c r="N2595" s="281">
        <f t="shared" si="656"/>
        <v>0</v>
      </c>
      <c r="O2595" s="280">
        <v>4.05</v>
      </c>
      <c r="P2595" s="219">
        <v>0</v>
      </c>
      <c r="Q2595" s="219">
        <v>0</v>
      </c>
      <c r="R2595" s="219">
        <v>6.1811999999999999E-2</v>
      </c>
      <c r="S2595" s="219">
        <v>0</v>
      </c>
      <c r="T2595" s="219">
        <v>0</v>
      </c>
      <c r="U2595" s="219">
        <v>1.0486367999999999E-2</v>
      </c>
      <c r="V2595" s="219">
        <v>9.240486E-4</v>
      </c>
      <c r="W2595" s="219">
        <v>0</v>
      </c>
      <c r="X2595" s="219">
        <v>0</v>
      </c>
      <c r="Y2595" s="219">
        <v>0</v>
      </c>
      <c r="Z2595" s="219">
        <v>0</v>
      </c>
      <c r="AA2595" s="219">
        <v>0</v>
      </c>
      <c r="AB2595" s="219">
        <v>0</v>
      </c>
      <c r="AC2595"/>
      <c r="AD2595" s="227">
        <f t="shared" si="657"/>
        <v>4.05</v>
      </c>
      <c r="AE2595" s="227">
        <f t="shared" si="658"/>
        <v>7.3222416600000007E-2</v>
      </c>
      <c r="AF2595" s="227">
        <f t="shared" si="659"/>
        <v>9.240486E-4</v>
      </c>
      <c r="AG2595" s="227">
        <f t="shared" si="660"/>
        <v>9.240486E-4</v>
      </c>
      <c r="AH2595" s="227">
        <f t="shared" si="661"/>
        <v>0</v>
      </c>
      <c r="AI2595"/>
      <c r="AJ2595">
        <v>0</v>
      </c>
      <c r="AK2595" s="155">
        <v>0</v>
      </c>
      <c r="AL2595" s="155">
        <v>0</v>
      </c>
      <c r="AM2595" s="155">
        <v>0</v>
      </c>
      <c r="AN2595" s="155">
        <v>0</v>
      </c>
      <c r="AO2595" s="155">
        <v>0</v>
      </c>
      <c r="AP2595" s="155">
        <v>0</v>
      </c>
      <c r="AQ2595"/>
      <c r="AR2595" s="156">
        <v>0.54058693000000002</v>
      </c>
      <c r="AS2595" s="156">
        <v>0.51541199999999998</v>
      </c>
      <c r="AT2595" s="156">
        <v>2.5174927E-2</v>
      </c>
      <c r="AU2595" s="156">
        <v>0</v>
      </c>
      <c r="AV2595" s="282">
        <f t="shared" si="662"/>
        <v>3.0899999999999999E-5</v>
      </c>
      <c r="AW2595" s="282">
        <f t="shared" si="663"/>
        <v>9.3102540000000009E-8</v>
      </c>
      <c r="AX2595" s="283">
        <f t="shared" si="664"/>
        <v>0</v>
      </c>
      <c r="AY2595" s="157">
        <v>3.0899999999999999E-5</v>
      </c>
      <c r="AZ2595" s="157">
        <v>9.3100000000000006E-8</v>
      </c>
      <c r="BA2595" s="157">
        <v>2.5400000000000001E-12</v>
      </c>
      <c r="BB2595" s="157">
        <v>0</v>
      </c>
      <c r="BC2595" s="157">
        <v>0</v>
      </c>
      <c r="BD2595" s="157">
        <v>0</v>
      </c>
      <c r="BE2595" s="157">
        <v>0</v>
      </c>
      <c r="BF2595" s="157">
        <v>0</v>
      </c>
      <c r="BG2595" s="157">
        <v>0</v>
      </c>
      <c r="BH2595" s="157">
        <v>0</v>
      </c>
      <c r="BI2595" s="157">
        <v>0</v>
      </c>
      <c r="BJ2595" s="157">
        <v>0</v>
      </c>
      <c r="BK2595" s="157">
        <v>0</v>
      </c>
      <c r="BL2595" s="157">
        <v>0</v>
      </c>
      <c r="BM2595" s="157">
        <v>0</v>
      </c>
      <c r="BN2595" s="157">
        <v>0</v>
      </c>
      <c r="BO2595" s="157">
        <v>0</v>
      </c>
      <c r="BP2595" s="157">
        <v>0</v>
      </c>
      <c r="BQ2595" s="157">
        <v>0</v>
      </c>
      <c r="BR2595" s="157">
        <v>0</v>
      </c>
      <c r="BS2595" s="157">
        <v>0</v>
      </c>
      <c r="BT2595" s="157">
        <v>0</v>
      </c>
      <c r="BU2595"/>
      <c r="BV2595" s="155">
        <v>7.7169447000000003E-4</v>
      </c>
      <c r="BW2595" s="155">
        <v>0</v>
      </c>
      <c r="BX2595" s="155">
        <v>7.5283163999999997E-4</v>
      </c>
      <c r="BY2595" s="155">
        <v>1.0824007999999999E-7</v>
      </c>
      <c r="BZ2595" s="155">
        <v>0</v>
      </c>
      <c r="CA2595" s="155">
        <v>0</v>
      </c>
      <c r="CB2595" s="155">
        <v>0</v>
      </c>
      <c r="CC2595" s="155">
        <v>0</v>
      </c>
      <c r="CD2595" s="155">
        <v>0</v>
      </c>
      <c r="CE2595" s="155">
        <v>6.9388907000000003E-6</v>
      </c>
      <c r="CF2595" s="155">
        <v>0</v>
      </c>
      <c r="CG2595" s="155">
        <v>0</v>
      </c>
      <c r="CH2595" s="155">
        <v>0</v>
      </c>
      <c r="CI2595" s="155">
        <v>1.1815699E-5</v>
      </c>
      <c r="CJ2595" s="155">
        <v>0</v>
      </c>
      <c r="CK2595" s="155">
        <v>0</v>
      </c>
      <c r="CL2595" s="155">
        <v>0</v>
      </c>
      <c r="CM2595"/>
      <c r="CN2595" s="367">
        <v>0</v>
      </c>
      <c r="CO2595" s="366">
        <v>22.25</v>
      </c>
      <c r="CP2595" s="366">
        <v>0</v>
      </c>
      <c r="CQ2595" s="366">
        <v>0</v>
      </c>
      <c r="CR2595" s="366">
        <v>0</v>
      </c>
      <c r="CS2595" s="366">
        <v>0</v>
      </c>
      <c r="CT2595" s="366">
        <v>0</v>
      </c>
      <c r="CU2595" s="366">
        <v>0</v>
      </c>
      <c r="CV2595" s="366">
        <v>0</v>
      </c>
      <c r="CW2595" s="366">
        <v>0</v>
      </c>
      <c r="CX2595"/>
      <c r="CY2595"/>
      <c r="CZ2595"/>
      <c r="DA2595"/>
    </row>
    <row r="2596" spans="1:105" ht="14.4">
      <c r="A2596" t="s">
        <v>3371</v>
      </c>
      <c r="B2596" s="150" t="s">
        <v>1538</v>
      </c>
      <c r="C2596" s="151" t="str">
        <f t="shared" si="639"/>
        <v>Q.010.10.105</v>
      </c>
      <c r="D2596" t="s">
        <v>1539</v>
      </c>
      <c r="E2596" s="150" t="s">
        <v>352</v>
      </c>
      <c r="F2596" s="153" t="str">
        <f t="shared" si="640"/>
        <v>Carbon Monoxide (CO), fossil, direct emissions (scope1 and downstream)</v>
      </c>
      <c r="G2596" s="154">
        <f t="shared" si="665"/>
        <v>0</v>
      </c>
      <c r="H2596"/>
      <c r="I2596"/>
      <c r="J2596" s="227">
        <f t="shared" si="653"/>
        <v>0.27913798737000001</v>
      </c>
      <c r="K2596"/>
      <c r="L2596" s="280">
        <f t="shared" si="654"/>
        <v>0.27907199999999999</v>
      </c>
      <c r="M2596" s="280">
        <f t="shared" si="655"/>
        <v>6.5987370000000002E-5</v>
      </c>
      <c r="N2596" s="281">
        <f t="shared" si="656"/>
        <v>0</v>
      </c>
      <c r="O2596" s="280">
        <v>0</v>
      </c>
      <c r="P2596" s="219">
        <v>0</v>
      </c>
      <c r="Q2596" s="219">
        <v>0</v>
      </c>
      <c r="R2596" s="219">
        <v>0.27907199999999999</v>
      </c>
      <c r="S2596" s="219">
        <v>0</v>
      </c>
      <c r="T2596" s="219">
        <v>0</v>
      </c>
      <c r="U2596" s="219">
        <v>0</v>
      </c>
      <c r="V2596" s="286">
        <v>6.5987370000000002E-5</v>
      </c>
      <c r="W2596" s="219">
        <v>0</v>
      </c>
      <c r="X2596" s="219">
        <v>0</v>
      </c>
      <c r="Y2596" s="219">
        <v>0</v>
      </c>
      <c r="Z2596" s="219">
        <v>0</v>
      </c>
      <c r="AA2596" s="219">
        <v>0</v>
      </c>
      <c r="AB2596" s="219">
        <v>0</v>
      </c>
      <c r="AC2596"/>
      <c r="AD2596" s="227">
        <f t="shared" si="657"/>
        <v>0</v>
      </c>
      <c r="AE2596" s="227">
        <f t="shared" si="658"/>
        <v>0.27913798737000001</v>
      </c>
      <c r="AF2596" s="227">
        <f t="shared" si="659"/>
        <v>6.5987370000000002E-5</v>
      </c>
      <c r="AG2596" s="227">
        <f t="shared" si="660"/>
        <v>6.5987370000000002E-5</v>
      </c>
      <c r="AH2596" s="227">
        <f t="shared" si="661"/>
        <v>0</v>
      </c>
      <c r="AI2596"/>
      <c r="AJ2596">
        <v>0</v>
      </c>
      <c r="AK2596" s="155">
        <v>0</v>
      </c>
      <c r="AL2596" s="155">
        <v>0</v>
      </c>
      <c r="AM2596" s="155">
        <v>0</v>
      </c>
      <c r="AN2596" s="155">
        <v>0</v>
      </c>
      <c r="AO2596" s="155">
        <v>0</v>
      </c>
      <c r="AP2596" s="155">
        <v>0</v>
      </c>
      <c r="AQ2596"/>
      <c r="AR2596" s="156">
        <v>0</v>
      </c>
      <c r="AS2596" s="156">
        <v>0</v>
      </c>
      <c r="AT2596" s="156">
        <v>0</v>
      </c>
      <c r="AU2596" s="156">
        <v>0</v>
      </c>
      <c r="AV2596" s="282">
        <f t="shared" si="662"/>
        <v>0</v>
      </c>
      <c r="AW2596" s="282">
        <f t="shared" si="663"/>
        <v>0</v>
      </c>
      <c r="AX2596" s="283">
        <f t="shared" si="664"/>
        <v>0</v>
      </c>
      <c r="AY2596" s="157">
        <v>0</v>
      </c>
      <c r="AZ2596" s="157">
        <v>0</v>
      </c>
      <c r="BA2596" s="157">
        <v>0</v>
      </c>
      <c r="BB2596" s="157">
        <v>0</v>
      </c>
      <c r="BC2596" s="157">
        <v>0</v>
      </c>
      <c r="BD2596" s="157">
        <v>0</v>
      </c>
      <c r="BE2596" s="157">
        <v>0</v>
      </c>
      <c r="BF2596" s="157">
        <v>0</v>
      </c>
      <c r="BG2596" s="157">
        <v>0</v>
      </c>
      <c r="BH2596" s="157">
        <v>0</v>
      </c>
      <c r="BI2596" s="157">
        <v>0</v>
      </c>
      <c r="BJ2596" s="157">
        <v>0</v>
      </c>
      <c r="BK2596" s="157">
        <v>0</v>
      </c>
      <c r="BL2596" s="157">
        <v>0</v>
      </c>
      <c r="BM2596" s="157">
        <v>0</v>
      </c>
      <c r="BN2596" s="157">
        <v>0</v>
      </c>
      <c r="BO2596" s="157">
        <v>0</v>
      </c>
      <c r="BP2596" s="157">
        <v>0</v>
      </c>
      <c r="BQ2596" s="157">
        <v>0</v>
      </c>
      <c r="BR2596" s="157">
        <v>0</v>
      </c>
      <c r="BS2596" s="157">
        <v>0</v>
      </c>
      <c r="BT2596" s="157">
        <v>0</v>
      </c>
      <c r="BU2596"/>
      <c r="BV2596" s="155">
        <v>5.3353858000000003E-5</v>
      </c>
      <c r="BW2596" s="155">
        <v>0</v>
      </c>
      <c r="BX2596" s="155">
        <v>0</v>
      </c>
      <c r="BY2596" s="155">
        <v>7.7295484000000004E-9</v>
      </c>
      <c r="BZ2596" s="155">
        <v>0</v>
      </c>
      <c r="CA2596" s="155">
        <v>0</v>
      </c>
      <c r="CB2596" s="155">
        <v>0</v>
      </c>
      <c r="CC2596" s="155">
        <v>0</v>
      </c>
      <c r="CD2596" s="155">
        <v>0</v>
      </c>
      <c r="CE2596" s="155">
        <v>0</v>
      </c>
      <c r="CF2596" s="155">
        <v>0</v>
      </c>
      <c r="CG2596" s="155">
        <v>0</v>
      </c>
      <c r="CH2596" s="155">
        <v>0</v>
      </c>
      <c r="CI2596" s="155">
        <v>5.3346127999999997E-5</v>
      </c>
      <c r="CJ2596" s="155">
        <v>0</v>
      </c>
      <c r="CK2596" s="155">
        <v>0</v>
      </c>
      <c r="CL2596" s="155">
        <v>0</v>
      </c>
      <c r="CM2596"/>
      <c r="CN2596" s="367">
        <v>0</v>
      </c>
      <c r="CO2596" s="366">
        <v>0</v>
      </c>
      <c r="CP2596" s="366">
        <v>0</v>
      </c>
      <c r="CQ2596" s="366">
        <v>0</v>
      </c>
      <c r="CR2596" s="366">
        <v>0</v>
      </c>
      <c r="CS2596" s="366">
        <v>0</v>
      </c>
      <c r="CT2596" s="366">
        <v>3.5555599999999998E-4</v>
      </c>
      <c r="CU2596" s="366">
        <v>0</v>
      </c>
      <c r="CV2596" s="366">
        <v>0</v>
      </c>
      <c r="CW2596" s="366">
        <v>0</v>
      </c>
      <c r="CX2596"/>
      <c r="CY2596"/>
      <c r="CZ2596"/>
      <c r="DA2596"/>
    </row>
    <row r="2597" spans="1:105" ht="14.4">
      <c r="A2597" t="s">
        <v>3372</v>
      </c>
      <c r="B2597" s="150" t="s">
        <v>1538</v>
      </c>
      <c r="C2597" s="151" t="str">
        <f t="shared" si="639"/>
        <v>Q.010.10.106</v>
      </c>
      <c r="D2597" t="s">
        <v>1539</v>
      </c>
      <c r="E2597" s="150" t="s">
        <v>352</v>
      </c>
      <c r="F2597" s="153" t="str">
        <f t="shared" si="640"/>
        <v>Carbon monoxide (CO), biogenic, direct emissions (scope1 and downstream)</v>
      </c>
      <c r="G2597" s="154">
        <f t="shared" si="665"/>
        <v>0</v>
      </c>
      <c r="H2597"/>
      <c r="I2597"/>
      <c r="J2597" s="227">
        <f t="shared" si="653"/>
        <v>6.5987370000000002E-5</v>
      </c>
      <c r="K2597"/>
      <c r="L2597" s="280">
        <f t="shared" si="654"/>
        <v>0</v>
      </c>
      <c r="M2597" s="280">
        <f t="shared" si="655"/>
        <v>6.5987370000000002E-5</v>
      </c>
      <c r="N2597" s="281">
        <f t="shared" si="656"/>
        <v>0</v>
      </c>
      <c r="O2597" s="280">
        <v>0</v>
      </c>
      <c r="P2597" s="219">
        <v>0</v>
      </c>
      <c r="Q2597" s="219">
        <v>0</v>
      </c>
      <c r="R2597" s="219">
        <v>0</v>
      </c>
      <c r="S2597" s="219">
        <v>0</v>
      </c>
      <c r="T2597" s="219">
        <v>0</v>
      </c>
      <c r="U2597" s="219">
        <v>0</v>
      </c>
      <c r="V2597" s="286">
        <v>6.5987370000000002E-5</v>
      </c>
      <c r="W2597" s="219">
        <v>0</v>
      </c>
      <c r="X2597" s="219">
        <v>0</v>
      </c>
      <c r="Y2597" s="219">
        <v>0</v>
      </c>
      <c r="Z2597" s="219">
        <v>0</v>
      </c>
      <c r="AA2597" s="219">
        <v>0</v>
      </c>
      <c r="AB2597" s="219">
        <v>0</v>
      </c>
      <c r="AC2597"/>
      <c r="AD2597" s="227">
        <f t="shared" si="657"/>
        <v>0</v>
      </c>
      <c r="AE2597" s="227">
        <f t="shared" si="658"/>
        <v>6.5987370000000002E-5</v>
      </c>
      <c r="AF2597" s="227">
        <f t="shared" si="659"/>
        <v>6.5987370000000002E-5</v>
      </c>
      <c r="AG2597" s="227">
        <f t="shared" si="660"/>
        <v>6.5987370000000002E-5</v>
      </c>
      <c r="AH2597" s="227">
        <f t="shared" si="661"/>
        <v>0</v>
      </c>
      <c r="AI2597"/>
      <c r="AJ2597">
        <v>0</v>
      </c>
      <c r="AK2597" s="155">
        <v>0</v>
      </c>
      <c r="AL2597" s="155">
        <v>0</v>
      </c>
      <c r="AM2597" s="155">
        <v>0</v>
      </c>
      <c r="AN2597" s="155">
        <v>0</v>
      </c>
      <c r="AO2597" s="155">
        <v>0</v>
      </c>
      <c r="AP2597" s="155">
        <v>0</v>
      </c>
      <c r="AQ2597"/>
      <c r="AR2597" s="156">
        <v>0</v>
      </c>
      <c r="AS2597" s="156">
        <v>0</v>
      </c>
      <c r="AT2597" s="156">
        <v>0</v>
      </c>
      <c r="AU2597" s="156">
        <v>0</v>
      </c>
      <c r="AV2597" s="282">
        <f t="shared" si="662"/>
        <v>0</v>
      </c>
      <c r="AW2597" s="282">
        <f t="shared" si="663"/>
        <v>0</v>
      </c>
      <c r="AX2597" s="283">
        <f t="shared" si="664"/>
        <v>0</v>
      </c>
      <c r="AY2597" s="157">
        <v>0</v>
      </c>
      <c r="AZ2597" s="157">
        <v>0</v>
      </c>
      <c r="BA2597" s="157">
        <v>0</v>
      </c>
      <c r="BB2597" s="157">
        <v>0</v>
      </c>
      <c r="BC2597" s="157">
        <v>0</v>
      </c>
      <c r="BD2597" s="157">
        <v>0</v>
      </c>
      <c r="BE2597" s="157">
        <v>0</v>
      </c>
      <c r="BF2597" s="157">
        <v>0</v>
      </c>
      <c r="BG2597" s="157">
        <v>0</v>
      </c>
      <c r="BH2597" s="157">
        <v>0</v>
      </c>
      <c r="BI2597" s="157">
        <v>0</v>
      </c>
      <c r="BJ2597" s="157">
        <v>0</v>
      </c>
      <c r="BK2597" s="157">
        <v>0</v>
      </c>
      <c r="BL2597" s="157">
        <v>0</v>
      </c>
      <c r="BM2597" s="157">
        <v>0</v>
      </c>
      <c r="BN2597" s="157">
        <v>0</v>
      </c>
      <c r="BO2597" s="157">
        <v>0</v>
      </c>
      <c r="BP2597" s="157">
        <v>0</v>
      </c>
      <c r="BQ2597" s="157">
        <v>0</v>
      </c>
      <c r="BR2597" s="157">
        <v>0</v>
      </c>
      <c r="BS2597" s="157">
        <v>0</v>
      </c>
      <c r="BT2597" s="157">
        <v>0</v>
      </c>
      <c r="BU2597"/>
      <c r="BV2597" s="155">
        <v>7.7295484000000004E-9</v>
      </c>
      <c r="BW2597" s="155">
        <v>0</v>
      </c>
      <c r="BX2597" s="155">
        <v>0</v>
      </c>
      <c r="BY2597" s="155">
        <v>7.7295484000000004E-9</v>
      </c>
      <c r="BZ2597" s="155">
        <v>0</v>
      </c>
      <c r="CA2597" s="155">
        <v>0</v>
      </c>
      <c r="CB2597" s="155">
        <v>0</v>
      </c>
      <c r="CC2597" s="155">
        <v>0</v>
      </c>
      <c r="CD2597" s="155">
        <v>0</v>
      </c>
      <c r="CE2597" s="155">
        <v>0</v>
      </c>
      <c r="CF2597" s="155">
        <v>0</v>
      </c>
      <c r="CG2597" s="155">
        <v>0</v>
      </c>
      <c r="CH2597" s="155">
        <v>0</v>
      </c>
      <c r="CI2597" s="155">
        <v>0</v>
      </c>
      <c r="CJ2597" s="155">
        <v>0</v>
      </c>
      <c r="CK2597" s="155">
        <v>0</v>
      </c>
      <c r="CL2597" s="155">
        <v>0</v>
      </c>
      <c r="CM2597"/>
      <c r="CN2597" s="367">
        <v>0</v>
      </c>
      <c r="CO2597" s="366">
        <v>0</v>
      </c>
      <c r="CP2597" s="366">
        <v>0</v>
      </c>
      <c r="CQ2597" s="366">
        <v>0</v>
      </c>
      <c r="CR2597" s="366">
        <v>0</v>
      </c>
      <c r="CS2597" s="366">
        <v>0</v>
      </c>
      <c r="CT2597" s="366">
        <v>3.5555599999999998E-4</v>
      </c>
      <c r="CU2597" s="366">
        <v>0</v>
      </c>
      <c r="CV2597" s="366">
        <v>0</v>
      </c>
      <c r="CW2597" s="366">
        <v>0</v>
      </c>
      <c r="CX2597"/>
      <c r="CY2597"/>
      <c r="CZ2597"/>
      <c r="DA2597"/>
    </row>
    <row r="2598" spans="1:105" ht="14.4">
      <c r="A2598" t="s">
        <v>3373</v>
      </c>
      <c r="B2598" s="150" t="s">
        <v>1538</v>
      </c>
      <c r="C2598" s="151" t="str">
        <f t="shared" si="639"/>
        <v>Q.010.10.107</v>
      </c>
      <c r="D2598" t="s">
        <v>1539</v>
      </c>
      <c r="E2598" s="150" t="s">
        <v>352</v>
      </c>
      <c r="F2598" s="153" t="str">
        <f t="shared" si="640"/>
        <v>Nitrous oxide (N2O), direct emissions (scope1 and downstream)</v>
      </c>
      <c r="G2598" s="154">
        <f t="shared" si="665"/>
        <v>273.00000000000006</v>
      </c>
      <c r="H2598"/>
      <c r="I2598"/>
      <c r="J2598" s="227">
        <f t="shared" si="653"/>
        <v>40.953465720000004</v>
      </c>
      <c r="K2598"/>
      <c r="L2598" s="280">
        <f t="shared" si="654"/>
        <v>3.4657199999999998E-3</v>
      </c>
      <c r="M2598" s="280">
        <f t="shared" si="655"/>
        <v>0</v>
      </c>
      <c r="N2598" s="281">
        <f t="shared" si="656"/>
        <v>0</v>
      </c>
      <c r="O2598" s="280">
        <v>40.950000000000003</v>
      </c>
      <c r="P2598" s="219">
        <v>0</v>
      </c>
      <c r="Q2598" s="219">
        <v>0</v>
      </c>
      <c r="R2598" s="219">
        <v>0</v>
      </c>
      <c r="S2598" s="219">
        <v>0</v>
      </c>
      <c r="T2598" s="219">
        <v>0</v>
      </c>
      <c r="U2598" s="219">
        <v>3.4657199999999998E-3</v>
      </c>
      <c r="V2598" s="286">
        <v>0</v>
      </c>
      <c r="W2598" s="219">
        <v>0</v>
      </c>
      <c r="X2598" s="219">
        <v>0</v>
      </c>
      <c r="Y2598" s="219">
        <v>0</v>
      </c>
      <c r="Z2598" s="219">
        <v>0</v>
      </c>
      <c r="AA2598" s="219">
        <v>0</v>
      </c>
      <c r="AB2598" s="219">
        <v>0</v>
      </c>
      <c r="AC2598"/>
      <c r="AD2598" s="227">
        <f t="shared" si="657"/>
        <v>40.950000000000003</v>
      </c>
      <c r="AE2598" s="227">
        <f t="shared" si="658"/>
        <v>3.4657199999999998E-3</v>
      </c>
      <c r="AF2598" s="227">
        <f t="shared" si="659"/>
        <v>0</v>
      </c>
      <c r="AG2598" s="227">
        <f t="shared" si="660"/>
        <v>0</v>
      </c>
      <c r="AH2598" s="227">
        <f t="shared" si="661"/>
        <v>0</v>
      </c>
      <c r="AI2598"/>
      <c r="AJ2598">
        <v>0</v>
      </c>
      <c r="AK2598" s="155">
        <v>0</v>
      </c>
      <c r="AL2598" s="155">
        <v>0</v>
      </c>
      <c r="AM2598" s="155">
        <v>0</v>
      </c>
      <c r="AN2598" s="155">
        <v>0</v>
      </c>
      <c r="AO2598" s="155">
        <v>0</v>
      </c>
      <c r="AP2598" s="155">
        <v>0</v>
      </c>
      <c r="AQ2598"/>
      <c r="AR2598" s="156">
        <v>4.9432910000000003</v>
      </c>
      <c r="AS2598" s="156">
        <v>4.7177711999999996</v>
      </c>
      <c r="AT2598" s="156">
        <v>0.22551977000000001</v>
      </c>
      <c r="AU2598" s="156">
        <v>0</v>
      </c>
      <c r="AV2598" s="282">
        <f t="shared" si="662"/>
        <v>2.8284000000000002E-4</v>
      </c>
      <c r="AW2598" s="282">
        <f t="shared" si="663"/>
        <v>8.3402279999999999E-7</v>
      </c>
      <c r="AX2598" s="283">
        <f t="shared" si="664"/>
        <v>0</v>
      </c>
      <c r="AY2598" s="157">
        <v>2.7700000000000001E-4</v>
      </c>
      <c r="AZ2598" s="157">
        <v>8.3399999999999998E-7</v>
      </c>
      <c r="BA2598" s="157">
        <v>2.2800000000000001E-11</v>
      </c>
      <c r="BB2598" s="157">
        <v>5.84E-6</v>
      </c>
      <c r="BC2598" s="157">
        <v>0</v>
      </c>
      <c r="BD2598" s="157">
        <v>0</v>
      </c>
      <c r="BE2598" s="157">
        <v>0</v>
      </c>
      <c r="BF2598" s="157">
        <v>0</v>
      </c>
      <c r="BG2598" s="157">
        <v>0</v>
      </c>
      <c r="BH2598" s="157">
        <v>0</v>
      </c>
      <c r="BI2598" s="157">
        <v>0</v>
      </c>
      <c r="BJ2598" s="157">
        <v>0</v>
      </c>
      <c r="BK2598" s="157">
        <v>0</v>
      </c>
      <c r="BL2598" s="157">
        <v>0</v>
      </c>
      <c r="BM2598" s="157">
        <v>0</v>
      </c>
      <c r="BN2598" s="157">
        <v>0</v>
      </c>
      <c r="BO2598" s="157">
        <v>0</v>
      </c>
      <c r="BP2598" s="157">
        <v>0</v>
      </c>
      <c r="BQ2598" s="157">
        <v>0</v>
      </c>
      <c r="BR2598" s="157">
        <v>0</v>
      </c>
      <c r="BS2598" s="157">
        <v>0</v>
      </c>
      <c r="BT2598" s="157">
        <v>0</v>
      </c>
      <c r="BU2598"/>
      <c r="BV2598" s="155">
        <v>7.6142576999999999E-3</v>
      </c>
      <c r="BW2598" s="155">
        <v>0</v>
      </c>
      <c r="BX2598" s="155">
        <v>7.6119643999999998E-3</v>
      </c>
      <c r="BY2598" s="155">
        <v>0</v>
      </c>
      <c r="BZ2598" s="155">
        <v>0</v>
      </c>
      <c r="CA2598" s="155">
        <v>0</v>
      </c>
      <c r="CB2598" s="155">
        <v>0</v>
      </c>
      <c r="CC2598" s="155">
        <v>0</v>
      </c>
      <c r="CD2598" s="155">
        <v>0</v>
      </c>
      <c r="CE2598" s="155">
        <v>2.2932870999999999E-6</v>
      </c>
      <c r="CF2598" s="155">
        <v>0</v>
      </c>
      <c r="CG2598" s="155">
        <v>0</v>
      </c>
      <c r="CH2598" s="155">
        <v>0</v>
      </c>
      <c r="CI2598" s="155">
        <v>0</v>
      </c>
      <c r="CJ2598" s="155">
        <v>0</v>
      </c>
      <c r="CK2598" s="155">
        <v>0</v>
      </c>
      <c r="CL2598" s="155">
        <v>0</v>
      </c>
      <c r="CM2598"/>
      <c r="CN2598" s="367">
        <v>0</v>
      </c>
      <c r="CO2598" s="366">
        <v>298</v>
      </c>
      <c r="CP2598" s="366">
        <v>0</v>
      </c>
      <c r="CQ2598" s="366">
        <v>0</v>
      </c>
      <c r="CR2598" s="366">
        <v>0</v>
      </c>
      <c r="CS2598" s="366">
        <v>0</v>
      </c>
      <c r="CT2598" s="366">
        <v>0</v>
      </c>
      <c r="CU2598" s="366">
        <v>0</v>
      </c>
      <c r="CV2598" s="366">
        <v>0</v>
      </c>
      <c r="CW2598" s="366">
        <v>0</v>
      </c>
      <c r="CX2598"/>
      <c r="CY2598"/>
      <c r="CZ2598"/>
      <c r="DA2598"/>
    </row>
    <row r="2599" spans="1:105" ht="14.4">
      <c r="A2599" t="s">
        <v>3374</v>
      </c>
      <c r="B2599" s="150" t="s">
        <v>1538</v>
      </c>
      <c r="C2599" s="151" t="str">
        <f t="shared" ref="C2599:C2651" si="666">MID(A2599,1,12)</f>
        <v>Q.010.10.109</v>
      </c>
      <c r="D2599" t="s">
        <v>1539</v>
      </c>
      <c r="E2599" s="150" t="s">
        <v>352</v>
      </c>
      <c r="F2599" s="153" t="str">
        <f t="shared" ref="F2599:F2651" si="667">MID(A2599, 21,85)</f>
        <v>Butane (C4H10), direct emissions (scope1 and downstream)</v>
      </c>
      <c r="G2599" s="154">
        <f t="shared" si="665"/>
        <v>6.0000000000000001E-3</v>
      </c>
      <c r="H2599"/>
      <c r="I2599"/>
      <c r="J2599" s="227">
        <f t="shared" si="653"/>
        <v>3.6424633783160001</v>
      </c>
      <c r="K2599"/>
      <c r="L2599" s="280">
        <f t="shared" si="654"/>
        <v>3.6415588572000002</v>
      </c>
      <c r="M2599" s="280">
        <f t="shared" si="655"/>
        <v>4.5211160000000002E-6</v>
      </c>
      <c r="N2599" s="281">
        <f t="shared" si="656"/>
        <v>0</v>
      </c>
      <c r="O2599" s="280">
        <v>8.9999999999999998E-4</v>
      </c>
      <c r="P2599" s="219">
        <v>0</v>
      </c>
      <c r="Q2599" s="219">
        <v>0</v>
      </c>
      <c r="R2599" s="219">
        <v>3.6414</v>
      </c>
      <c r="S2599" s="219">
        <v>0</v>
      </c>
      <c r="T2599" s="219">
        <v>0</v>
      </c>
      <c r="U2599" s="219">
        <v>1.588572E-4</v>
      </c>
      <c r="V2599" s="286">
        <v>4.5211160000000002E-6</v>
      </c>
      <c r="W2599" s="219">
        <v>0</v>
      </c>
      <c r="X2599" s="219">
        <v>0</v>
      </c>
      <c r="Y2599" s="219">
        <v>0</v>
      </c>
      <c r="Z2599" s="219">
        <v>0</v>
      </c>
      <c r="AA2599" s="219">
        <v>0</v>
      </c>
      <c r="AB2599" s="219">
        <v>0</v>
      </c>
      <c r="AC2599"/>
      <c r="AD2599" s="227">
        <f t="shared" si="657"/>
        <v>8.9999999999999998E-4</v>
      </c>
      <c r="AE2599" s="227">
        <f t="shared" si="658"/>
        <v>3.641563378316</v>
      </c>
      <c r="AF2599" s="227">
        <f t="shared" si="659"/>
        <v>4.5211160000000002E-6</v>
      </c>
      <c r="AG2599" s="227">
        <f t="shared" si="660"/>
        <v>4.5211160000000002E-6</v>
      </c>
      <c r="AH2599" s="227">
        <f t="shared" si="661"/>
        <v>0</v>
      </c>
      <c r="AI2599"/>
      <c r="AJ2599">
        <v>0</v>
      </c>
      <c r="AK2599" s="155">
        <v>0</v>
      </c>
      <c r="AL2599" s="155">
        <v>0</v>
      </c>
      <c r="AM2599" s="155">
        <v>0</v>
      </c>
      <c r="AN2599" s="155">
        <v>0</v>
      </c>
      <c r="AO2599" s="155">
        <v>0</v>
      </c>
      <c r="AP2599" s="155">
        <v>0</v>
      </c>
      <c r="AQ2599"/>
      <c r="AR2599" s="156">
        <v>8.0287199999999996E-3</v>
      </c>
      <c r="AS2599" s="156">
        <v>1.7013600000000001E-3</v>
      </c>
      <c r="AT2599" s="156">
        <v>6.3273599999999998E-3</v>
      </c>
      <c r="AU2599" s="156">
        <v>0</v>
      </c>
      <c r="AV2599" s="282">
        <f t="shared" si="662"/>
        <v>1.02E-7</v>
      </c>
      <c r="AW2599" s="282">
        <f t="shared" si="663"/>
        <v>2.3400000000000001E-8</v>
      </c>
      <c r="AX2599" s="283">
        <f t="shared" si="664"/>
        <v>0</v>
      </c>
      <c r="AY2599" s="157">
        <v>0</v>
      </c>
      <c r="AZ2599" s="157">
        <v>0</v>
      </c>
      <c r="BA2599" s="157">
        <v>0</v>
      </c>
      <c r="BB2599" s="157">
        <v>0</v>
      </c>
      <c r="BC2599" s="157">
        <v>0</v>
      </c>
      <c r="BD2599" s="157">
        <v>1.02E-7</v>
      </c>
      <c r="BE2599" s="157">
        <v>0</v>
      </c>
      <c r="BF2599" s="157">
        <v>2.3400000000000001E-8</v>
      </c>
      <c r="BG2599" s="157">
        <v>0</v>
      </c>
      <c r="BH2599" s="157">
        <v>0</v>
      </c>
      <c r="BI2599" s="157">
        <v>0</v>
      </c>
      <c r="BJ2599" s="157">
        <v>0</v>
      </c>
      <c r="BK2599" s="157">
        <v>0</v>
      </c>
      <c r="BL2599" s="157">
        <v>0</v>
      </c>
      <c r="BM2599" s="157">
        <v>0</v>
      </c>
      <c r="BN2599" s="157">
        <v>0</v>
      </c>
      <c r="BO2599" s="157">
        <v>0</v>
      </c>
      <c r="BP2599" s="157">
        <v>0</v>
      </c>
      <c r="BQ2599" s="157">
        <v>0</v>
      </c>
      <c r="BR2599" s="157">
        <v>0</v>
      </c>
      <c r="BS2599" s="157">
        <v>0</v>
      </c>
      <c r="BT2599" s="157">
        <v>0</v>
      </c>
      <c r="BU2599"/>
      <c r="BV2599" s="155">
        <v>6.9634633000000001E-4</v>
      </c>
      <c r="BW2599" s="155">
        <v>0</v>
      </c>
      <c r="BX2599" s="155">
        <v>1.6729591999999999E-7</v>
      </c>
      <c r="BY2599" s="155">
        <v>5.2958900000000002E-10</v>
      </c>
      <c r="BZ2599" s="155">
        <v>0</v>
      </c>
      <c r="CA2599" s="155">
        <v>0</v>
      </c>
      <c r="CB2599" s="155">
        <v>0</v>
      </c>
      <c r="CC2599" s="155">
        <v>0</v>
      </c>
      <c r="CD2599" s="155">
        <v>0</v>
      </c>
      <c r="CE2599" s="155">
        <v>1.0511673E-7</v>
      </c>
      <c r="CF2599" s="155">
        <v>0</v>
      </c>
      <c r="CG2599" s="155">
        <v>0</v>
      </c>
      <c r="CH2599" s="155">
        <v>0</v>
      </c>
      <c r="CI2599" s="155">
        <v>6.9607337999999996E-4</v>
      </c>
      <c r="CJ2599" s="155">
        <v>0</v>
      </c>
      <c r="CK2599" s="155">
        <v>0</v>
      </c>
      <c r="CL2599" s="155">
        <v>0</v>
      </c>
      <c r="CM2599"/>
      <c r="CN2599" s="367">
        <v>0</v>
      </c>
      <c r="CO2599" s="366">
        <v>0</v>
      </c>
      <c r="CP2599" s="366">
        <v>1.15103</v>
      </c>
      <c r="CQ2599" s="366">
        <v>0</v>
      </c>
      <c r="CR2599" s="366">
        <v>0</v>
      </c>
      <c r="CS2599" s="366">
        <v>0</v>
      </c>
      <c r="CT2599" s="366">
        <v>0</v>
      </c>
      <c r="CU2599" s="366">
        <v>0</v>
      </c>
      <c r="CV2599" s="366">
        <v>0</v>
      </c>
      <c r="CW2599" s="366">
        <v>0</v>
      </c>
      <c r="CX2599"/>
      <c r="CY2599"/>
      <c r="CZ2599"/>
      <c r="DA2599"/>
    </row>
    <row r="2600" spans="1:105" ht="14.4">
      <c r="A2600" t="s">
        <v>3375</v>
      </c>
      <c r="B2600" s="150" t="s">
        <v>1538</v>
      </c>
      <c r="C2600" s="151" t="str">
        <f t="shared" si="666"/>
        <v>Q.010.10.110</v>
      </c>
      <c r="D2600" t="s">
        <v>1539</v>
      </c>
      <c r="E2600" s="150" t="s">
        <v>352</v>
      </c>
      <c r="F2600" s="153" t="str">
        <f t="shared" si="667"/>
        <v>Ethane (C2H6), direct emissions (scope1 and downstream)</v>
      </c>
      <c r="G2600" s="154">
        <f t="shared" si="665"/>
        <v>0.437</v>
      </c>
      <c r="H2600"/>
      <c r="I2600"/>
      <c r="J2600" s="227">
        <f t="shared" si="653"/>
        <v>1.3389481669500001</v>
      </c>
      <c r="K2600"/>
      <c r="L2600" s="280">
        <f t="shared" si="654"/>
        <v>1.2733575480000001</v>
      </c>
      <c r="M2600" s="280">
        <f t="shared" si="655"/>
        <v>4.0618950000000002E-5</v>
      </c>
      <c r="N2600" s="281">
        <f t="shared" si="656"/>
        <v>0</v>
      </c>
      <c r="O2600" s="280">
        <v>6.5549999999999997E-2</v>
      </c>
      <c r="P2600" s="219">
        <v>0</v>
      </c>
      <c r="Q2600" s="219">
        <v>0</v>
      </c>
      <c r="R2600" s="219">
        <v>1.2729600000000001</v>
      </c>
      <c r="S2600" s="219">
        <v>0</v>
      </c>
      <c r="T2600" s="219">
        <v>0</v>
      </c>
      <c r="U2600" s="219">
        <v>3.9754800000000001E-4</v>
      </c>
      <c r="V2600" s="286">
        <v>4.0618950000000002E-5</v>
      </c>
      <c r="W2600" s="219">
        <v>0</v>
      </c>
      <c r="X2600" s="219">
        <v>0</v>
      </c>
      <c r="Y2600" s="219">
        <v>0</v>
      </c>
      <c r="Z2600" s="219">
        <v>0</v>
      </c>
      <c r="AA2600" s="219">
        <v>0</v>
      </c>
      <c r="AB2600" s="219">
        <v>0</v>
      </c>
      <c r="AC2600"/>
      <c r="AD2600" s="227">
        <f t="shared" si="657"/>
        <v>6.5549999999999997E-2</v>
      </c>
      <c r="AE2600" s="227">
        <f t="shared" si="658"/>
        <v>1.2733981669500001</v>
      </c>
      <c r="AF2600" s="227">
        <f t="shared" si="659"/>
        <v>4.0618950000000002E-5</v>
      </c>
      <c r="AG2600" s="227">
        <f t="shared" si="660"/>
        <v>4.0618950000000002E-5</v>
      </c>
      <c r="AH2600" s="227">
        <f t="shared" si="661"/>
        <v>0</v>
      </c>
      <c r="AI2600"/>
      <c r="AJ2600">
        <v>0</v>
      </c>
      <c r="AK2600" s="155">
        <v>0</v>
      </c>
      <c r="AL2600" s="155">
        <v>0</v>
      </c>
      <c r="AM2600" s="155">
        <v>0</v>
      </c>
      <c r="AN2600" s="155">
        <v>0</v>
      </c>
      <c r="AO2600" s="155">
        <v>0</v>
      </c>
      <c r="AP2600" s="155">
        <v>0</v>
      </c>
      <c r="AQ2600"/>
      <c r="AR2600" s="156">
        <v>2.070864E-3</v>
      </c>
      <c r="AS2600" s="156">
        <v>4.4035199999999997E-4</v>
      </c>
      <c r="AT2600" s="156">
        <v>1.630512E-3</v>
      </c>
      <c r="AU2600" s="156">
        <v>0</v>
      </c>
      <c r="AV2600" s="282">
        <f t="shared" si="662"/>
        <v>2.6400000000000001E-8</v>
      </c>
      <c r="AW2600" s="282">
        <f t="shared" si="663"/>
        <v>6.0300000000000001E-9</v>
      </c>
      <c r="AX2600" s="283">
        <f t="shared" si="664"/>
        <v>0</v>
      </c>
      <c r="AY2600" s="157">
        <v>0</v>
      </c>
      <c r="AZ2600" s="157">
        <v>0</v>
      </c>
      <c r="BA2600" s="157">
        <v>0</v>
      </c>
      <c r="BB2600" s="157">
        <v>0</v>
      </c>
      <c r="BC2600" s="157">
        <v>0</v>
      </c>
      <c r="BD2600" s="157">
        <v>2.6400000000000001E-8</v>
      </c>
      <c r="BE2600" s="157">
        <v>0</v>
      </c>
      <c r="BF2600" s="157">
        <v>6.0300000000000001E-9</v>
      </c>
      <c r="BG2600" s="157">
        <v>0</v>
      </c>
      <c r="BH2600" s="157">
        <v>0</v>
      </c>
      <c r="BI2600" s="157">
        <v>0</v>
      </c>
      <c r="BJ2600" s="157">
        <v>0</v>
      </c>
      <c r="BK2600" s="157">
        <v>0</v>
      </c>
      <c r="BL2600" s="157">
        <v>0</v>
      </c>
      <c r="BM2600" s="157">
        <v>0</v>
      </c>
      <c r="BN2600" s="157">
        <v>0</v>
      </c>
      <c r="BO2600" s="157">
        <v>0</v>
      </c>
      <c r="BP2600" s="157">
        <v>0</v>
      </c>
      <c r="BQ2600" s="157">
        <v>0</v>
      </c>
      <c r="BR2600" s="157">
        <v>0</v>
      </c>
      <c r="BS2600" s="157">
        <v>0</v>
      </c>
      <c r="BT2600" s="157">
        <v>0</v>
      </c>
      <c r="BU2600"/>
      <c r="BV2600" s="155">
        <v>2.5578575E-4</v>
      </c>
      <c r="BW2600" s="155">
        <v>0</v>
      </c>
      <c r="BX2600" s="155">
        <v>1.218472E-5</v>
      </c>
      <c r="BY2600" s="155">
        <v>4.7579732E-9</v>
      </c>
      <c r="BZ2600" s="155">
        <v>0</v>
      </c>
      <c r="CA2600" s="155">
        <v>0</v>
      </c>
      <c r="CB2600" s="155">
        <v>0</v>
      </c>
      <c r="CC2600" s="155">
        <v>0</v>
      </c>
      <c r="CD2600" s="155">
        <v>0</v>
      </c>
      <c r="CE2600" s="155">
        <v>2.6305982999999999E-7</v>
      </c>
      <c r="CF2600" s="155">
        <v>0</v>
      </c>
      <c r="CG2600" s="155">
        <v>0</v>
      </c>
      <c r="CH2600" s="155">
        <v>0</v>
      </c>
      <c r="CI2600" s="155">
        <v>2.4333322E-4</v>
      </c>
      <c r="CJ2600" s="155">
        <v>0</v>
      </c>
      <c r="CK2600" s="155">
        <v>0</v>
      </c>
      <c r="CL2600" s="155">
        <v>0</v>
      </c>
      <c r="CM2600"/>
      <c r="CN2600" s="367">
        <v>0</v>
      </c>
      <c r="CO2600" s="366">
        <v>0</v>
      </c>
      <c r="CP2600" s="366">
        <v>0.28064600000000001</v>
      </c>
      <c r="CQ2600" s="366">
        <v>0</v>
      </c>
      <c r="CR2600" s="366">
        <v>0</v>
      </c>
      <c r="CS2600" s="366">
        <v>0</v>
      </c>
      <c r="CT2600" s="366">
        <v>0</v>
      </c>
      <c r="CU2600" s="366">
        <v>0</v>
      </c>
      <c r="CV2600" s="366">
        <v>0</v>
      </c>
      <c r="CW2600" s="366">
        <v>0</v>
      </c>
      <c r="CX2600"/>
      <c r="CY2600"/>
      <c r="CZ2600"/>
      <c r="DA2600"/>
    </row>
    <row r="2601" spans="1:105" ht="14.4">
      <c r="A2601" t="s">
        <v>3376</v>
      </c>
      <c r="B2601" s="150" t="s">
        <v>1538</v>
      </c>
      <c r="C2601" s="151" t="str">
        <f t="shared" si="666"/>
        <v>Q.010.10.111</v>
      </c>
      <c r="D2601" t="s">
        <v>1539</v>
      </c>
      <c r="E2601" s="150" t="s">
        <v>352</v>
      </c>
      <c r="F2601" s="153" t="str">
        <f t="shared" si="667"/>
        <v>Pentane (C5H12), direct emissions (scope1 and downstream)</v>
      </c>
      <c r="G2601" s="154">
        <f t="shared" si="665"/>
        <v>0</v>
      </c>
      <c r="H2601"/>
      <c r="I2601"/>
      <c r="J2601" s="227">
        <f t="shared" si="653"/>
        <v>4.0820950947635</v>
      </c>
      <c r="K2601"/>
      <c r="L2601" s="280">
        <f t="shared" si="654"/>
        <v>4.0820938660800001</v>
      </c>
      <c r="M2601" s="280">
        <f t="shared" si="655"/>
        <v>1.2286835000000001E-6</v>
      </c>
      <c r="N2601" s="281">
        <f t="shared" si="656"/>
        <v>0</v>
      </c>
      <c r="O2601" s="280">
        <v>0</v>
      </c>
      <c r="P2601" s="219">
        <v>0</v>
      </c>
      <c r="Q2601" s="219">
        <v>0</v>
      </c>
      <c r="R2601" s="219">
        <v>4.0820400000000001</v>
      </c>
      <c r="S2601" s="219">
        <v>0</v>
      </c>
      <c r="T2601" s="219">
        <v>0</v>
      </c>
      <c r="U2601" s="286">
        <v>5.3866080000000001E-5</v>
      </c>
      <c r="V2601" s="286">
        <v>1.2286835000000001E-6</v>
      </c>
      <c r="W2601" s="219">
        <v>0</v>
      </c>
      <c r="X2601" s="219">
        <v>0</v>
      </c>
      <c r="Y2601" s="219">
        <v>0</v>
      </c>
      <c r="Z2601" s="219">
        <v>0</v>
      </c>
      <c r="AA2601" s="219">
        <v>0</v>
      </c>
      <c r="AB2601" s="219">
        <v>0</v>
      </c>
      <c r="AC2601"/>
      <c r="AD2601" s="227">
        <f t="shared" si="657"/>
        <v>0</v>
      </c>
      <c r="AE2601" s="227">
        <f t="shared" si="658"/>
        <v>4.0820950947635</v>
      </c>
      <c r="AF2601" s="227">
        <f t="shared" si="659"/>
        <v>1.2286835000000001E-6</v>
      </c>
      <c r="AG2601" s="227">
        <f t="shared" si="660"/>
        <v>1.2286835000000001E-6</v>
      </c>
      <c r="AH2601" s="227">
        <f t="shared" si="661"/>
        <v>0</v>
      </c>
      <c r="AI2601"/>
      <c r="AJ2601">
        <v>0</v>
      </c>
      <c r="AK2601" s="155">
        <v>0</v>
      </c>
      <c r="AL2601" s="155">
        <v>0</v>
      </c>
      <c r="AM2601" s="155">
        <v>0</v>
      </c>
      <c r="AN2601" s="155">
        <v>0</v>
      </c>
      <c r="AO2601" s="155">
        <v>0</v>
      </c>
      <c r="AP2601" s="155">
        <v>0</v>
      </c>
      <c r="AQ2601"/>
      <c r="AR2601" s="156">
        <v>1.0367908E-2</v>
      </c>
      <c r="AS2601" s="156">
        <v>2.2017600000000001E-3</v>
      </c>
      <c r="AT2601" s="156">
        <v>8.1661482000000007E-3</v>
      </c>
      <c r="AU2601" s="156">
        <v>0</v>
      </c>
      <c r="AV2601" s="282">
        <f t="shared" si="662"/>
        <v>1.3199999999999999E-7</v>
      </c>
      <c r="AW2601" s="282">
        <f t="shared" si="663"/>
        <v>3.0200252369999999E-8</v>
      </c>
      <c r="AX2601" s="283">
        <f t="shared" si="664"/>
        <v>0</v>
      </c>
      <c r="AY2601" s="157">
        <v>0</v>
      </c>
      <c r="AZ2601" s="157">
        <v>0</v>
      </c>
      <c r="BA2601" s="157">
        <v>0</v>
      </c>
      <c r="BB2601" s="157">
        <v>0</v>
      </c>
      <c r="BC2601" s="157">
        <v>0</v>
      </c>
      <c r="BD2601" s="157">
        <v>1.3199999999999999E-7</v>
      </c>
      <c r="BE2601" s="157">
        <v>0</v>
      </c>
      <c r="BF2601" s="157">
        <v>3.0199999999999999E-8</v>
      </c>
      <c r="BG2601" s="157">
        <v>0</v>
      </c>
      <c r="BH2601" s="157">
        <v>0</v>
      </c>
      <c r="BI2601" s="157">
        <v>0</v>
      </c>
      <c r="BJ2601" s="157">
        <v>2.36E-13</v>
      </c>
      <c r="BK2601" s="157">
        <v>4.3699999999999996E-15</v>
      </c>
      <c r="BL2601" s="157">
        <v>1.1999999999999999E-14</v>
      </c>
      <c r="BM2601" s="157">
        <v>0</v>
      </c>
      <c r="BN2601" s="157">
        <v>0</v>
      </c>
      <c r="BO2601" s="157">
        <v>0</v>
      </c>
      <c r="BP2601" s="157">
        <v>0</v>
      </c>
      <c r="BQ2601" s="157">
        <v>0</v>
      </c>
      <c r="BR2601" s="157">
        <v>0</v>
      </c>
      <c r="BS2601" s="157">
        <v>0</v>
      </c>
      <c r="BT2601" s="157">
        <v>0</v>
      </c>
      <c r="BU2601"/>
      <c r="BV2601" s="155">
        <v>7.8033989999999999E-4</v>
      </c>
      <c r="BW2601" s="155">
        <v>0</v>
      </c>
      <c r="BX2601" s="155">
        <v>0</v>
      </c>
      <c r="BY2601" s="155">
        <v>1.4392404000000001E-10</v>
      </c>
      <c r="BZ2601" s="155">
        <v>0</v>
      </c>
      <c r="CA2601" s="155">
        <v>0</v>
      </c>
      <c r="CB2601" s="155">
        <v>0</v>
      </c>
      <c r="CC2601" s="155">
        <v>0</v>
      </c>
      <c r="CD2601" s="155">
        <v>0</v>
      </c>
      <c r="CE2601" s="155">
        <v>3.5643499000000001E-8</v>
      </c>
      <c r="CF2601" s="155">
        <v>0</v>
      </c>
      <c r="CG2601" s="155">
        <v>0</v>
      </c>
      <c r="CH2601" s="155">
        <v>0</v>
      </c>
      <c r="CI2601" s="155">
        <v>7.8030411E-4</v>
      </c>
      <c r="CJ2601" s="155">
        <v>0</v>
      </c>
      <c r="CK2601" s="155">
        <v>0</v>
      </c>
      <c r="CL2601" s="155">
        <v>0</v>
      </c>
      <c r="CM2601"/>
      <c r="CN2601" s="367">
        <v>0</v>
      </c>
      <c r="CO2601" s="366">
        <v>0</v>
      </c>
      <c r="CP2601" s="366">
        <v>1.3129299999999999</v>
      </c>
      <c r="CQ2601" s="366">
        <v>0</v>
      </c>
      <c r="CR2601" s="366">
        <v>0</v>
      </c>
      <c r="CS2601" s="366">
        <v>0</v>
      </c>
      <c r="CT2601" s="366">
        <v>0</v>
      </c>
      <c r="CU2601" s="366">
        <v>0.01</v>
      </c>
      <c r="CV2601" s="366">
        <v>0</v>
      </c>
      <c r="CW2601" s="366">
        <v>0</v>
      </c>
      <c r="CX2601"/>
      <c r="CY2601"/>
      <c r="CZ2601"/>
      <c r="DA2601"/>
    </row>
    <row r="2602" spans="1:105" ht="14.4">
      <c r="A2602" t="s">
        <v>3377</v>
      </c>
      <c r="B2602" s="150" t="s">
        <v>1538</v>
      </c>
      <c r="C2602" s="151" t="str">
        <f t="shared" si="666"/>
        <v>Q.010.10.112</v>
      </c>
      <c r="D2602" t="s">
        <v>1539</v>
      </c>
      <c r="E2602" s="150" t="s">
        <v>352</v>
      </c>
      <c r="F2602" s="153" t="str">
        <f t="shared" si="667"/>
        <v>Propane (C3H8), direct emissions (scope1 and downstream)</v>
      </c>
      <c r="G2602" s="154">
        <f t="shared" si="665"/>
        <v>0.02</v>
      </c>
      <c r="H2602"/>
      <c r="I2602"/>
      <c r="J2602" s="227">
        <f t="shared" si="653"/>
        <v>1.8208302588349998</v>
      </c>
      <c r="K2602"/>
      <c r="L2602" s="280">
        <f t="shared" si="654"/>
        <v>1.81782081576</v>
      </c>
      <c r="M2602" s="280">
        <f t="shared" si="655"/>
        <v>9.4430749999999994E-6</v>
      </c>
      <c r="N2602" s="281">
        <f t="shared" si="656"/>
        <v>0</v>
      </c>
      <c r="O2602" s="280">
        <v>3.0000000000000001E-3</v>
      </c>
      <c r="P2602" s="219">
        <v>0</v>
      </c>
      <c r="Q2602" s="219">
        <v>0</v>
      </c>
      <c r="R2602" s="219">
        <v>1.8176399999999999</v>
      </c>
      <c r="S2602" s="219">
        <v>0</v>
      </c>
      <c r="T2602" s="219">
        <v>0</v>
      </c>
      <c r="U2602" s="219">
        <v>1.8081575999999999E-4</v>
      </c>
      <c r="V2602" s="286">
        <v>9.4430749999999994E-6</v>
      </c>
      <c r="W2602" s="219">
        <v>0</v>
      </c>
      <c r="X2602" s="219">
        <v>0</v>
      </c>
      <c r="Y2602" s="219">
        <v>0</v>
      </c>
      <c r="Z2602" s="219">
        <v>0</v>
      </c>
      <c r="AA2602" s="219">
        <v>0</v>
      </c>
      <c r="AB2602" s="219">
        <v>0</v>
      </c>
      <c r="AC2602"/>
      <c r="AD2602" s="227">
        <f t="shared" si="657"/>
        <v>3.0000000000000001E-3</v>
      </c>
      <c r="AE2602" s="227">
        <f t="shared" si="658"/>
        <v>1.8178302588349999</v>
      </c>
      <c r="AF2602" s="227">
        <f t="shared" si="659"/>
        <v>9.4430749999999994E-6</v>
      </c>
      <c r="AG2602" s="227">
        <f t="shared" si="660"/>
        <v>9.4430749999999994E-6</v>
      </c>
      <c r="AH2602" s="227">
        <f t="shared" si="661"/>
        <v>0</v>
      </c>
      <c r="AI2602"/>
      <c r="AJ2602">
        <v>0</v>
      </c>
      <c r="AK2602" s="155">
        <v>0</v>
      </c>
      <c r="AL2602" s="155">
        <v>0</v>
      </c>
      <c r="AM2602" s="155">
        <v>0</v>
      </c>
      <c r="AN2602" s="155">
        <v>0</v>
      </c>
      <c r="AO2602" s="155">
        <v>0</v>
      </c>
      <c r="AP2602" s="155">
        <v>0</v>
      </c>
      <c r="AQ2602"/>
      <c r="AR2602" s="156">
        <v>3.6368559999999999E-3</v>
      </c>
      <c r="AS2602" s="156">
        <v>7.7061600000000001E-4</v>
      </c>
      <c r="AT2602" s="156">
        <v>2.8662399999999999E-3</v>
      </c>
      <c r="AU2602" s="156">
        <v>0</v>
      </c>
      <c r="AV2602" s="282">
        <f t="shared" si="662"/>
        <v>4.6199999999999997E-8</v>
      </c>
      <c r="AW2602" s="282">
        <f t="shared" si="663"/>
        <v>1.0600000000000001E-8</v>
      </c>
      <c r="AX2602" s="283">
        <f t="shared" si="664"/>
        <v>0</v>
      </c>
      <c r="AY2602" s="157">
        <v>0</v>
      </c>
      <c r="AZ2602" s="157">
        <v>0</v>
      </c>
      <c r="BA2602" s="157">
        <v>0</v>
      </c>
      <c r="BB2602" s="157">
        <v>0</v>
      </c>
      <c r="BC2602" s="157">
        <v>0</v>
      </c>
      <c r="BD2602" s="157">
        <v>4.6199999999999997E-8</v>
      </c>
      <c r="BE2602" s="157">
        <v>0</v>
      </c>
      <c r="BF2602" s="157">
        <v>1.0600000000000001E-8</v>
      </c>
      <c r="BG2602" s="157">
        <v>0</v>
      </c>
      <c r="BH2602" s="157">
        <v>0</v>
      </c>
      <c r="BI2602" s="157">
        <v>0</v>
      </c>
      <c r="BJ2602" s="157">
        <v>0</v>
      </c>
      <c r="BK2602" s="157">
        <v>0</v>
      </c>
      <c r="BL2602" s="157">
        <v>0</v>
      </c>
      <c r="BM2602" s="157">
        <v>0</v>
      </c>
      <c r="BN2602" s="157">
        <v>0</v>
      </c>
      <c r="BO2602" s="157">
        <v>0</v>
      </c>
      <c r="BP2602" s="157">
        <v>0</v>
      </c>
      <c r="BQ2602" s="157">
        <v>0</v>
      </c>
      <c r="BR2602" s="157">
        <v>0</v>
      </c>
      <c r="BS2602" s="157">
        <v>0</v>
      </c>
      <c r="BT2602" s="157">
        <v>0</v>
      </c>
      <c r="BU2602"/>
      <c r="BV2602" s="155">
        <v>3.4813016E-4</v>
      </c>
      <c r="BW2602" s="155">
        <v>0</v>
      </c>
      <c r="BX2602" s="155">
        <v>5.5765306999999999E-7</v>
      </c>
      <c r="BY2602" s="155">
        <v>1.1061315E-9</v>
      </c>
      <c r="BZ2602" s="155">
        <v>0</v>
      </c>
      <c r="CA2602" s="155">
        <v>0</v>
      </c>
      <c r="CB2602" s="155">
        <v>0</v>
      </c>
      <c r="CC2602" s="155">
        <v>0</v>
      </c>
      <c r="CD2602" s="155">
        <v>0</v>
      </c>
      <c r="CE2602" s="155">
        <v>1.1964683999999999E-7</v>
      </c>
      <c r="CF2602" s="155">
        <v>0</v>
      </c>
      <c r="CG2602" s="155">
        <v>0</v>
      </c>
      <c r="CH2602" s="155">
        <v>0</v>
      </c>
      <c r="CI2602" s="155">
        <v>3.4745175999999998E-4</v>
      </c>
      <c r="CJ2602" s="155">
        <v>0</v>
      </c>
      <c r="CK2602" s="155">
        <v>0</v>
      </c>
      <c r="CL2602" s="155">
        <v>0</v>
      </c>
      <c r="CM2602"/>
      <c r="CN2602" s="367">
        <v>0</v>
      </c>
      <c r="CO2602" s="366">
        <v>0</v>
      </c>
      <c r="CP2602" s="366">
        <v>0.48945899999999998</v>
      </c>
      <c r="CQ2602" s="366">
        <v>0</v>
      </c>
      <c r="CR2602" s="366">
        <v>0</v>
      </c>
      <c r="CS2602" s="366">
        <v>0</v>
      </c>
      <c r="CT2602" s="366">
        <v>0</v>
      </c>
      <c r="CU2602" s="366">
        <v>0</v>
      </c>
      <c r="CV2602" s="366">
        <v>0</v>
      </c>
      <c r="CW2602" s="366">
        <v>0</v>
      </c>
      <c r="CX2602"/>
      <c r="CY2602"/>
      <c r="CZ2602"/>
      <c r="DA2602"/>
    </row>
    <row r="2603" spans="1:105" ht="14.4">
      <c r="A2603" t="s">
        <v>3378</v>
      </c>
      <c r="B2603" s="150" t="s">
        <v>1538</v>
      </c>
      <c r="C2603" s="151" t="str">
        <f t="shared" si="666"/>
        <v>Q.010.10.113</v>
      </c>
      <c r="D2603" t="s">
        <v>1539</v>
      </c>
      <c r="E2603" s="150" t="s">
        <v>352</v>
      </c>
      <c r="F2603" s="153" t="str">
        <f t="shared" si="667"/>
        <v>Sulfur hexafluoride (SF6), direct emissions (scope1 and downstream)</v>
      </c>
      <c r="G2603" s="154">
        <f t="shared" si="665"/>
        <v>25200</v>
      </c>
      <c r="H2603"/>
      <c r="I2603"/>
      <c r="J2603" s="227">
        <f t="shared" si="653"/>
        <v>3780.0002407787661</v>
      </c>
      <c r="K2603"/>
      <c r="L2603" s="280">
        <f t="shared" si="654"/>
        <v>2.7034560000000001E-6</v>
      </c>
      <c r="M2603" s="280">
        <f t="shared" si="655"/>
        <v>2.3807531000000001E-4</v>
      </c>
      <c r="N2603" s="281">
        <f t="shared" si="656"/>
        <v>0</v>
      </c>
      <c r="O2603" s="280">
        <v>3780</v>
      </c>
      <c r="P2603" s="219">
        <v>0</v>
      </c>
      <c r="Q2603" s="219">
        <v>0</v>
      </c>
      <c r="R2603" s="219">
        <v>0</v>
      </c>
      <c r="S2603" s="219">
        <v>0</v>
      </c>
      <c r="T2603" s="219">
        <v>0</v>
      </c>
      <c r="U2603" s="286">
        <v>2.7034560000000001E-6</v>
      </c>
      <c r="V2603" s="286">
        <v>2.3807531000000001E-4</v>
      </c>
      <c r="W2603" s="219">
        <v>0</v>
      </c>
      <c r="X2603" s="219">
        <v>0</v>
      </c>
      <c r="Y2603" s="219">
        <v>0</v>
      </c>
      <c r="Z2603" s="219">
        <v>0</v>
      </c>
      <c r="AA2603" s="219">
        <v>0</v>
      </c>
      <c r="AB2603" s="219">
        <v>0</v>
      </c>
      <c r="AC2603"/>
      <c r="AD2603" s="227">
        <f t="shared" si="657"/>
        <v>3780</v>
      </c>
      <c r="AE2603" s="227">
        <f t="shared" si="658"/>
        <v>2.4077876600000001E-4</v>
      </c>
      <c r="AF2603" s="227">
        <f t="shared" si="659"/>
        <v>2.3807531000000001E-4</v>
      </c>
      <c r="AG2603" s="227">
        <f t="shared" si="660"/>
        <v>2.3807531000000001E-4</v>
      </c>
      <c r="AH2603" s="227">
        <f t="shared" si="661"/>
        <v>0</v>
      </c>
      <c r="AI2603"/>
      <c r="AJ2603">
        <v>0</v>
      </c>
      <c r="AK2603" s="155">
        <v>0</v>
      </c>
      <c r="AL2603" s="155">
        <v>0</v>
      </c>
      <c r="AM2603" s="155">
        <v>0</v>
      </c>
      <c r="AN2603" s="155">
        <v>0</v>
      </c>
      <c r="AO2603" s="155">
        <v>0</v>
      </c>
      <c r="AP2603" s="155">
        <v>0</v>
      </c>
      <c r="AQ2603"/>
      <c r="AR2603" s="156">
        <v>423.39573999999999</v>
      </c>
      <c r="AS2603" s="156">
        <v>403.65600000000001</v>
      </c>
      <c r="AT2603" s="156">
        <v>19.739740999999999</v>
      </c>
      <c r="AU2603" s="156">
        <v>0</v>
      </c>
      <c r="AV2603" s="282">
        <f t="shared" si="662"/>
        <v>2.4199999999999999E-2</v>
      </c>
      <c r="AW2603" s="282">
        <f t="shared" si="663"/>
        <v>7.3002000000000003E-5</v>
      </c>
      <c r="AX2603" s="283">
        <f t="shared" si="664"/>
        <v>0</v>
      </c>
      <c r="AY2603" s="157">
        <v>2.4199999999999999E-2</v>
      </c>
      <c r="AZ2603" s="157">
        <v>7.2999999999999999E-5</v>
      </c>
      <c r="BA2603" s="157">
        <v>2.0000000000000001E-9</v>
      </c>
      <c r="BB2603" s="157">
        <v>0</v>
      </c>
      <c r="BC2603" s="157">
        <v>0</v>
      </c>
      <c r="BD2603" s="157">
        <v>0</v>
      </c>
      <c r="BE2603" s="157">
        <v>0</v>
      </c>
      <c r="BF2603" s="157">
        <v>0</v>
      </c>
      <c r="BG2603" s="157">
        <v>0</v>
      </c>
      <c r="BH2603" s="157">
        <v>0</v>
      </c>
      <c r="BI2603" s="157">
        <v>0</v>
      </c>
      <c r="BJ2603" s="157">
        <v>0</v>
      </c>
      <c r="BK2603" s="157">
        <v>0</v>
      </c>
      <c r="BL2603" s="157">
        <v>0</v>
      </c>
      <c r="BM2603" s="157">
        <v>0</v>
      </c>
      <c r="BN2603" s="157">
        <v>0</v>
      </c>
      <c r="BO2603" s="157">
        <v>0</v>
      </c>
      <c r="BP2603" s="157">
        <v>0</v>
      </c>
      <c r="BQ2603" s="157">
        <v>0</v>
      </c>
      <c r="BR2603" s="157">
        <v>0</v>
      </c>
      <c r="BS2603" s="157">
        <v>0</v>
      </c>
      <c r="BT2603" s="157">
        <v>0</v>
      </c>
      <c r="BU2603"/>
      <c r="BV2603" s="155">
        <v>0.70264289999999996</v>
      </c>
      <c r="BW2603" s="155">
        <v>0</v>
      </c>
      <c r="BX2603" s="155">
        <v>0.70264287000000003</v>
      </c>
      <c r="BY2603" s="155">
        <v>2.7887377000000001E-8</v>
      </c>
      <c r="BZ2603" s="155">
        <v>0</v>
      </c>
      <c r="CA2603" s="155">
        <v>0</v>
      </c>
      <c r="CB2603" s="155">
        <v>0</v>
      </c>
      <c r="CC2603" s="155">
        <v>0</v>
      </c>
      <c r="CD2603" s="155">
        <v>0</v>
      </c>
      <c r="CE2603" s="155">
        <v>1.7888926E-9</v>
      </c>
      <c r="CF2603" s="155">
        <v>0</v>
      </c>
      <c r="CG2603" s="155">
        <v>0</v>
      </c>
      <c r="CH2603" s="155">
        <v>0</v>
      </c>
      <c r="CI2603" s="155">
        <v>0</v>
      </c>
      <c r="CJ2603" s="155">
        <v>0</v>
      </c>
      <c r="CK2603" s="155">
        <v>0</v>
      </c>
      <c r="CL2603" s="155">
        <v>0</v>
      </c>
      <c r="CM2603"/>
      <c r="CN2603" s="367">
        <v>0</v>
      </c>
      <c r="CO2603" s="366">
        <v>22800</v>
      </c>
      <c r="CP2603" s="366">
        <v>0</v>
      </c>
      <c r="CQ2603" s="366">
        <v>0</v>
      </c>
      <c r="CR2603" s="366">
        <v>0</v>
      </c>
      <c r="CS2603" s="366">
        <v>0</v>
      </c>
      <c r="CT2603" s="366">
        <v>0</v>
      </c>
      <c r="CU2603" s="366">
        <v>0</v>
      </c>
      <c r="CV2603" s="366">
        <v>0</v>
      </c>
      <c r="CW2603" s="366">
        <v>0</v>
      </c>
      <c r="CX2603"/>
      <c r="CY2603"/>
      <c r="CZ2603"/>
      <c r="DA2603"/>
    </row>
    <row r="2604" spans="1:105" ht="14.4">
      <c r="A2604" t="s">
        <v>3379</v>
      </c>
      <c r="B2604" s="150" t="s">
        <v>1538</v>
      </c>
      <c r="C2604" s="151" t="str">
        <f t="shared" si="666"/>
        <v>Q.010.10.114</v>
      </c>
      <c r="D2604" t="s">
        <v>1539</v>
      </c>
      <c r="E2604" s="150" t="s">
        <v>352</v>
      </c>
      <c r="F2604" s="153" t="str">
        <f t="shared" si="667"/>
        <v>Tetrafluoroethane, HFC-134a ( direct emissions (scope1 and downstream)</v>
      </c>
      <c r="G2604" s="154">
        <f t="shared" si="665"/>
        <v>1530</v>
      </c>
      <c r="H2604"/>
      <c r="I2604"/>
      <c r="J2604" s="227">
        <f t="shared" si="653"/>
        <v>229.51231985877999</v>
      </c>
      <c r="K2604"/>
      <c r="L2604" s="280">
        <f t="shared" si="654"/>
        <v>1.0896967280000001E-2</v>
      </c>
      <c r="M2604" s="280">
        <f t="shared" si="655"/>
        <v>1.4228915000000001E-3</v>
      </c>
      <c r="N2604" s="281">
        <f t="shared" si="656"/>
        <v>0</v>
      </c>
      <c r="O2604" s="280">
        <v>229.5</v>
      </c>
      <c r="P2604" s="219">
        <v>0</v>
      </c>
      <c r="Q2604" s="219">
        <v>0</v>
      </c>
      <c r="R2604" s="219">
        <v>0</v>
      </c>
      <c r="S2604" s="219">
        <v>0</v>
      </c>
      <c r="T2604" s="219">
        <v>1.0789760000000001E-2</v>
      </c>
      <c r="U2604" s="219">
        <v>1.0720728E-4</v>
      </c>
      <c r="V2604" s="219">
        <v>1.4228915000000001E-3</v>
      </c>
      <c r="W2604" s="219">
        <v>0</v>
      </c>
      <c r="X2604" s="219">
        <v>0</v>
      </c>
      <c r="Y2604" s="219">
        <v>0</v>
      </c>
      <c r="Z2604" s="219">
        <v>0</v>
      </c>
      <c r="AA2604" s="219">
        <v>0</v>
      </c>
      <c r="AB2604" s="219">
        <v>0</v>
      </c>
      <c r="AC2604"/>
      <c r="AD2604" s="227">
        <f t="shared" si="657"/>
        <v>229.5</v>
      </c>
      <c r="AE2604" s="227">
        <f t="shared" si="658"/>
        <v>1.2319858780000002E-2</v>
      </c>
      <c r="AF2604" s="227">
        <f t="shared" si="659"/>
        <v>1.4228915000000001E-3</v>
      </c>
      <c r="AG2604" s="227">
        <f t="shared" si="660"/>
        <v>1.4228915000000001E-3</v>
      </c>
      <c r="AH2604" s="227">
        <f t="shared" si="661"/>
        <v>0</v>
      </c>
      <c r="AI2604"/>
      <c r="AJ2604">
        <v>0</v>
      </c>
      <c r="AK2604" s="155">
        <v>0</v>
      </c>
      <c r="AL2604" s="155">
        <v>0</v>
      </c>
      <c r="AM2604" s="155">
        <v>0</v>
      </c>
      <c r="AN2604" s="155">
        <v>0</v>
      </c>
      <c r="AO2604" s="155">
        <v>0</v>
      </c>
      <c r="AP2604" s="155">
        <v>0</v>
      </c>
      <c r="AQ2604"/>
      <c r="AR2604" s="156">
        <v>25.196818</v>
      </c>
      <c r="AS2604" s="156">
        <v>24.023250000000001</v>
      </c>
      <c r="AT2604" s="156">
        <v>1.1735679000000001</v>
      </c>
      <c r="AU2604" s="156">
        <v>0</v>
      </c>
      <c r="AV2604" s="282">
        <f t="shared" si="662"/>
        <v>1.4402428000000001E-3</v>
      </c>
      <c r="AW2604" s="282">
        <f t="shared" si="663"/>
        <v>4.3401180000000002E-6</v>
      </c>
      <c r="AX2604" s="283">
        <f t="shared" si="664"/>
        <v>0</v>
      </c>
      <c r="AY2604" s="157">
        <v>1.4400000000000001E-3</v>
      </c>
      <c r="AZ2604" s="157">
        <v>4.34E-6</v>
      </c>
      <c r="BA2604" s="157">
        <v>1.1800000000000001E-10</v>
      </c>
      <c r="BB2604" s="157">
        <v>0</v>
      </c>
      <c r="BC2604" s="157">
        <v>0</v>
      </c>
      <c r="BD2604" s="157">
        <v>0</v>
      </c>
      <c r="BE2604" s="157">
        <v>0</v>
      </c>
      <c r="BF2604" s="157">
        <v>0</v>
      </c>
      <c r="BG2604" s="157">
        <v>0</v>
      </c>
      <c r="BH2604" s="157">
        <v>0</v>
      </c>
      <c r="BI2604" s="157">
        <v>0</v>
      </c>
      <c r="BJ2604" s="157">
        <v>0</v>
      </c>
      <c r="BK2604" s="157">
        <v>0</v>
      </c>
      <c r="BL2604" s="157">
        <v>0</v>
      </c>
      <c r="BM2604" s="157">
        <v>2.2399999999999999E-7</v>
      </c>
      <c r="BN2604" s="157">
        <v>1.88E-8</v>
      </c>
      <c r="BO2604" s="157">
        <v>0</v>
      </c>
      <c r="BP2604" s="157">
        <v>0</v>
      </c>
      <c r="BQ2604" s="157">
        <v>0</v>
      </c>
      <c r="BR2604" s="157">
        <v>0</v>
      </c>
      <c r="BS2604" s="157">
        <v>0</v>
      </c>
      <c r="BT2604" s="157">
        <v>0</v>
      </c>
      <c r="BU2604"/>
      <c r="BV2604" s="155">
        <v>4.2675176000000002E-2</v>
      </c>
      <c r="BW2604" s="155">
        <v>0</v>
      </c>
      <c r="BX2604" s="155">
        <v>4.2660459999999997E-2</v>
      </c>
      <c r="BY2604" s="155">
        <v>1.6667293999999999E-7</v>
      </c>
      <c r="BZ2604" s="155">
        <v>0</v>
      </c>
      <c r="CA2604" s="155">
        <v>0</v>
      </c>
      <c r="CB2604" s="155">
        <v>0</v>
      </c>
      <c r="CC2604" s="155">
        <v>0</v>
      </c>
      <c r="CD2604" s="155">
        <v>1.4479098E-5</v>
      </c>
      <c r="CE2604" s="155">
        <v>7.0939681000000006E-8</v>
      </c>
      <c r="CF2604" s="155">
        <v>0</v>
      </c>
      <c r="CG2604" s="155">
        <v>0</v>
      </c>
      <c r="CH2604" s="155">
        <v>0</v>
      </c>
      <c r="CI2604" s="155">
        <v>0</v>
      </c>
      <c r="CJ2604" s="155">
        <v>0</v>
      </c>
      <c r="CK2604" s="155">
        <v>0</v>
      </c>
      <c r="CL2604" s="155">
        <v>0</v>
      </c>
      <c r="CM2604"/>
      <c r="CN2604" s="367">
        <v>0</v>
      </c>
      <c r="CO2604" s="366">
        <v>1430</v>
      </c>
      <c r="CP2604" s="366">
        <v>7.2728199999999999E-4</v>
      </c>
      <c r="CQ2604" s="366">
        <v>0</v>
      </c>
      <c r="CR2604" s="366">
        <v>1.26E-8</v>
      </c>
      <c r="CS2604" s="366">
        <v>4.5900000000000001E-9</v>
      </c>
      <c r="CT2604" s="366">
        <v>0</v>
      </c>
      <c r="CU2604" s="366">
        <v>0</v>
      </c>
      <c r="CV2604" s="366">
        <v>0</v>
      </c>
      <c r="CW2604" s="366">
        <v>0</v>
      </c>
      <c r="CX2604"/>
      <c r="CY2604"/>
      <c r="CZ2604"/>
      <c r="DA2604"/>
    </row>
    <row r="2605" spans="1:105" ht="14.4">
      <c r="A2605" t="s">
        <v>3380</v>
      </c>
      <c r="B2605" s="150" t="s">
        <v>1538</v>
      </c>
      <c r="C2605" s="151" t="str">
        <f t="shared" si="666"/>
        <v>Q.010.10.115</v>
      </c>
      <c r="D2605" t="s">
        <v>1539</v>
      </c>
      <c r="E2605" s="150" t="s">
        <v>352</v>
      </c>
      <c r="F2605" s="153" t="str">
        <f t="shared" si="667"/>
        <v>Trifluoroethane, HFC-143a ( direct emissions (scope1 and downstream)</v>
      </c>
      <c r="G2605" s="154">
        <f t="shared" si="665"/>
        <v>5810</v>
      </c>
      <c r="H2605"/>
      <c r="I2605"/>
      <c r="J2605" s="227">
        <f t="shared" si="653"/>
        <v>871.5</v>
      </c>
      <c r="K2605"/>
      <c r="L2605" s="280">
        <f t="shared" si="654"/>
        <v>0</v>
      </c>
      <c r="M2605" s="280">
        <f t="shared" si="655"/>
        <v>0</v>
      </c>
      <c r="N2605" s="281">
        <f t="shared" si="656"/>
        <v>0</v>
      </c>
      <c r="O2605" s="280">
        <v>871.5</v>
      </c>
      <c r="P2605" s="219">
        <v>0</v>
      </c>
      <c r="Q2605" s="219">
        <v>0</v>
      </c>
      <c r="R2605" s="219">
        <v>0</v>
      </c>
      <c r="S2605" s="219">
        <v>0</v>
      </c>
      <c r="T2605" s="219">
        <v>0</v>
      </c>
      <c r="U2605" s="219">
        <v>0</v>
      </c>
      <c r="V2605" s="219">
        <v>0</v>
      </c>
      <c r="W2605" s="219">
        <v>0</v>
      </c>
      <c r="X2605" s="219">
        <v>0</v>
      </c>
      <c r="Y2605" s="219">
        <v>0</v>
      </c>
      <c r="Z2605" s="219">
        <v>0</v>
      </c>
      <c r="AA2605" s="219">
        <v>0</v>
      </c>
      <c r="AB2605" s="219">
        <v>0</v>
      </c>
      <c r="AC2605"/>
      <c r="AD2605" s="227">
        <f t="shared" si="657"/>
        <v>871.5</v>
      </c>
      <c r="AE2605" s="227">
        <f t="shared" si="658"/>
        <v>0</v>
      </c>
      <c r="AF2605" s="227">
        <f t="shared" si="659"/>
        <v>0</v>
      </c>
      <c r="AG2605" s="227">
        <f t="shared" si="660"/>
        <v>0</v>
      </c>
      <c r="AH2605" s="227">
        <f t="shared" si="661"/>
        <v>0</v>
      </c>
      <c r="AI2605"/>
      <c r="AJ2605">
        <v>0</v>
      </c>
      <c r="AK2605" s="155">
        <v>0</v>
      </c>
      <c r="AL2605" s="155">
        <v>0</v>
      </c>
      <c r="AM2605" s="155">
        <v>0</v>
      </c>
      <c r="AN2605" s="155">
        <v>0</v>
      </c>
      <c r="AO2605" s="155">
        <v>0</v>
      </c>
      <c r="AP2605" s="155">
        <v>0</v>
      </c>
      <c r="AQ2605"/>
      <c r="AR2605" s="156">
        <v>89.399073999999999</v>
      </c>
      <c r="AS2605" s="156">
        <v>85.234800000000007</v>
      </c>
      <c r="AT2605" s="156">
        <v>4.1642738000000001</v>
      </c>
      <c r="AU2605" s="156">
        <v>0</v>
      </c>
      <c r="AV2605" s="282">
        <f t="shared" si="662"/>
        <v>5.11E-3</v>
      </c>
      <c r="AW2605" s="282">
        <f t="shared" si="663"/>
        <v>1.5400421000000003E-5</v>
      </c>
      <c r="AX2605" s="283">
        <f t="shared" si="664"/>
        <v>0</v>
      </c>
      <c r="AY2605" s="157">
        <v>5.11E-3</v>
      </c>
      <c r="AZ2605" s="157">
        <v>1.5400000000000002E-5</v>
      </c>
      <c r="BA2605" s="157">
        <v>4.2099999999999999E-10</v>
      </c>
      <c r="BB2605" s="157">
        <v>0</v>
      </c>
      <c r="BC2605" s="157">
        <v>0</v>
      </c>
      <c r="BD2605" s="157">
        <v>0</v>
      </c>
      <c r="BE2605" s="157">
        <v>0</v>
      </c>
      <c r="BF2605" s="157">
        <v>0</v>
      </c>
      <c r="BG2605" s="157">
        <v>0</v>
      </c>
      <c r="BH2605" s="157">
        <v>0</v>
      </c>
      <c r="BI2605" s="157">
        <v>0</v>
      </c>
      <c r="BJ2605" s="157">
        <v>0</v>
      </c>
      <c r="BK2605" s="157">
        <v>0</v>
      </c>
      <c r="BL2605" s="157">
        <v>0</v>
      </c>
      <c r="BM2605" s="157">
        <v>0</v>
      </c>
      <c r="BN2605" s="157">
        <v>0</v>
      </c>
      <c r="BO2605" s="157">
        <v>0</v>
      </c>
      <c r="BP2605" s="157">
        <v>0</v>
      </c>
      <c r="BQ2605" s="157">
        <v>0</v>
      </c>
      <c r="BR2605" s="157">
        <v>0</v>
      </c>
      <c r="BS2605" s="157">
        <v>0</v>
      </c>
      <c r="BT2605" s="157">
        <v>0</v>
      </c>
      <c r="BU2605"/>
      <c r="BV2605" s="155">
        <v>0.16199822</v>
      </c>
      <c r="BW2605" s="155">
        <v>0</v>
      </c>
      <c r="BX2605" s="155">
        <v>0.16199822</v>
      </c>
      <c r="BY2605" s="155">
        <v>0</v>
      </c>
      <c r="BZ2605" s="155">
        <v>0</v>
      </c>
      <c r="CA2605" s="155">
        <v>0</v>
      </c>
      <c r="CB2605" s="155">
        <v>0</v>
      </c>
      <c r="CC2605" s="155">
        <v>0</v>
      </c>
      <c r="CD2605" s="155">
        <v>0</v>
      </c>
      <c r="CE2605" s="155">
        <v>0</v>
      </c>
      <c r="CF2605" s="155">
        <v>0</v>
      </c>
      <c r="CG2605" s="155">
        <v>0</v>
      </c>
      <c r="CH2605" s="155">
        <v>0</v>
      </c>
      <c r="CI2605" s="155">
        <v>0</v>
      </c>
      <c r="CJ2605" s="155">
        <v>0</v>
      </c>
      <c r="CK2605" s="155">
        <v>0</v>
      </c>
      <c r="CL2605" s="155">
        <v>0</v>
      </c>
      <c r="CM2605"/>
      <c r="CN2605" s="367">
        <v>0</v>
      </c>
      <c r="CO2605" s="366">
        <v>4470</v>
      </c>
      <c r="CP2605" s="366">
        <v>0</v>
      </c>
      <c r="CQ2605" s="366">
        <v>0</v>
      </c>
      <c r="CR2605" s="366">
        <v>0</v>
      </c>
      <c r="CS2605" s="366">
        <v>0</v>
      </c>
      <c r="CT2605" s="366">
        <v>0</v>
      </c>
      <c r="CU2605" s="366">
        <v>0</v>
      </c>
      <c r="CV2605" s="366">
        <v>0</v>
      </c>
      <c r="CW2605" s="366">
        <v>0</v>
      </c>
      <c r="CX2605"/>
      <c r="CY2605"/>
      <c r="CZ2605"/>
      <c r="DA2605"/>
    </row>
    <row r="2606" spans="1:105" ht="14.4">
      <c r="A2606" t="s">
        <v>3381</v>
      </c>
      <c r="B2606" s="150" t="s">
        <v>1538</v>
      </c>
      <c r="C2606" s="151" t="str">
        <f t="shared" si="666"/>
        <v>Q.010.10.116</v>
      </c>
      <c r="D2606" t="s">
        <v>1539</v>
      </c>
      <c r="E2606" s="150" t="s">
        <v>352</v>
      </c>
      <c r="F2606" s="153" t="str">
        <f t="shared" si="667"/>
        <v>Difluoromethane, HFC32 ( direct emissions (scope1 and downstream)</v>
      </c>
      <c r="G2606" s="154">
        <f t="shared" si="665"/>
        <v>771.00000000000011</v>
      </c>
      <c r="H2606"/>
      <c r="I2606"/>
      <c r="J2606" s="227">
        <f t="shared" si="653"/>
        <v>115.65028491495001</v>
      </c>
      <c r="K2606"/>
      <c r="L2606" s="280">
        <f t="shared" si="654"/>
        <v>1.81872E-4</v>
      </c>
      <c r="M2606" s="280">
        <f t="shared" si="655"/>
        <v>1.0304295000000001E-4</v>
      </c>
      <c r="N2606" s="281">
        <f t="shared" si="656"/>
        <v>0</v>
      </c>
      <c r="O2606" s="280">
        <v>115.65</v>
      </c>
      <c r="P2606" s="219">
        <v>0</v>
      </c>
      <c r="Q2606" s="219">
        <v>0</v>
      </c>
      <c r="R2606" s="219">
        <v>0</v>
      </c>
      <c r="S2606" s="219">
        <v>0</v>
      </c>
      <c r="T2606" s="286">
        <v>0</v>
      </c>
      <c r="U2606" s="219">
        <v>1.81872E-4</v>
      </c>
      <c r="V2606" s="219">
        <v>1.0304295000000001E-4</v>
      </c>
      <c r="W2606" s="219">
        <v>0</v>
      </c>
      <c r="X2606" s="219">
        <v>0</v>
      </c>
      <c r="Y2606" s="219">
        <v>0</v>
      </c>
      <c r="Z2606" s="219">
        <v>0</v>
      </c>
      <c r="AA2606" s="219">
        <v>0</v>
      </c>
      <c r="AB2606" s="219">
        <v>0</v>
      </c>
      <c r="AC2606"/>
      <c r="AD2606" s="227">
        <f t="shared" si="657"/>
        <v>115.65</v>
      </c>
      <c r="AE2606" s="227">
        <f t="shared" si="658"/>
        <v>2.8491494999999999E-4</v>
      </c>
      <c r="AF2606" s="227">
        <f t="shared" si="659"/>
        <v>1.0304295000000001E-4</v>
      </c>
      <c r="AG2606" s="227">
        <f t="shared" si="660"/>
        <v>1.0304295000000001E-4</v>
      </c>
      <c r="AH2606" s="227">
        <f t="shared" si="661"/>
        <v>0</v>
      </c>
      <c r="AI2606"/>
      <c r="AJ2606">
        <v>0</v>
      </c>
      <c r="AK2606" s="155">
        <v>0</v>
      </c>
      <c r="AL2606" s="155">
        <v>0</v>
      </c>
      <c r="AM2606" s="155">
        <v>0</v>
      </c>
      <c r="AN2606" s="155">
        <v>0</v>
      </c>
      <c r="AO2606" s="155">
        <v>0</v>
      </c>
      <c r="AP2606" s="155">
        <v>0</v>
      </c>
      <c r="AQ2606"/>
      <c r="AR2606" s="156">
        <v>13.262672999999999</v>
      </c>
      <c r="AS2606" s="156">
        <v>12.64344</v>
      </c>
      <c r="AT2606" s="156">
        <v>0.61923289999999998</v>
      </c>
      <c r="AU2606" s="156">
        <v>0</v>
      </c>
      <c r="AV2606" s="282">
        <f t="shared" si="662"/>
        <v>7.5799999999999999E-4</v>
      </c>
      <c r="AW2606" s="282">
        <f t="shared" si="663"/>
        <v>2.2900625000000002E-6</v>
      </c>
      <c r="AX2606" s="283">
        <f t="shared" si="664"/>
        <v>0</v>
      </c>
      <c r="AY2606" s="157">
        <v>7.5799999999999999E-4</v>
      </c>
      <c r="AZ2606" s="157">
        <v>2.2900000000000001E-6</v>
      </c>
      <c r="BA2606" s="157">
        <v>6.2500000000000004E-11</v>
      </c>
      <c r="BB2606" s="157">
        <v>0</v>
      </c>
      <c r="BC2606" s="157">
        <v>0</v>
      </c>
      <c r="BD2606" s="157">
        <v>0</v>
      </c>
      <c r="BE2606" s="157">
        <v>0</v>
      </c>
      <c r="BF2606" s="157">
        <v>0</v>
      </c>
      <c r="BG2606" s="157">
        <v>0</v>
      </c>
      <c r="BH2606" s="157">
        <v>0</v>
      </c>
      <c r="BI2606" s="157">
        <v>0</v>
      </c>
      <c r="BJ2606" s="157">
        <v>0</v>
      </c>
      <c r="BK2606" s="157">
        <v>0</v>
      </c>
      <c r="BL2606" s="157">
        <v>0</v>
      </c>
      <c r="BM2606" s="157">
        <v>0</v>
      </c>
      <c r="BN2606" s="157">
        <v>0</v>
      </c>
      <c r="BO2606" s="157">
        <v>0</v>
      </c>
      <c r="BP2606" s="157">
        <v>0</v>
      </c>
      <c r="BQ2606" s="157">
        <v>0</v>
      </c>
      <c r="BR2606" s="157">
        <v>0</v>
      </c>
      <c r="BS2606" s="157">
        <v>0</v>
      </c>
      <c r="BT2606" s="157">
        <v>0</v>
      </c>
      <c r="BU2606"/>
      <c r="BV2606" s="155">
        <v>2.1497657999999999E-2</v>
      </c>
      <c r="BW2606" s="155">
        <v>0</v>
      </c>
      <c r="BX2606" s="155">
        <v>2.1497525999999999E-2</v>
      </c>
      <c r="BY2606" s="155">
        <v>1.207012E-8</v>
      </c>
      <c r="BZ2606" s="155">
        <v>0</v>
      </c>
      <c r="CA2606" s="155">
        <v>0</v>
      </c>
      <c r="CB2606" s="155">
        <v>0</v>
      </c>
      <c r="CC2606" s="155">
        <v>0</v>
      </c>
      <c r="CD2606" s="155">
        <v>0</v>
      </c>
      <c r="CE2606" s="155">
        <v>1.2034575999999999E-7</v>
      </c>
      <c r="CF2606" s="155">
        <v>0</v>
      </c>
      <c r="CG2606" s="155">
        <v>0</v>
      </c>
      <c r="CH2606" s="155">
        <v>0</v>
      </c>
      <c r="CI2606" s="155">
        <v>0</v>
      </c>
      <c r="CJ2606" s="155">
        <v>0</v>
      </c>
      <c r="CK2606" s="155">
        <v>0</v>
      </c>
      <c r="CL2606" s="155">
        <v>0</v>
      </c>
      <c r="CM2606"/>
      <c r="CN2606" s="367">
        <v>0</v>
      </c>
      <c r="CO2606" s="366">
        <v>675</v>
      </c>
      <c r="CP2606" s="366">
        <v>0</v>
      </c>
      <c r="CQ2606" s="366">
        <v>0</v>
      </c>
      <c r="CR2606" s="366">
        <v>0</v>
      </c>
      <c r="CS2606" s="366">
        <v>0</v>
      </c>
      <c r="CT2606" s="366">
        <v>0</v>
      </c>
      <c r="CU2606" s="366">
        <v>0</v>
      </c>
      <c r="CV2606" s="366">
        <v>0</v>
      </c>
      <c r="CW2606" s="366">
        <v>0</v>
      </c>
      <c r="CX2606"/>
      <c r="CY2606"/>
      <c r="CZ2606"/>
      <c r="DA2606"/>
    </row>
    <row r="2607" spans="1:105" ht="14.4">
      <c r="A2607" t="s">
        <v>3382</v>
      </c>
      <c r="B2607" s="150" t="s">
        <v>1538</v>
      </c>
      <c r="C2607" s="151" t="str">
        <f t="shared" si="666"/>
        <v>Q.010.10.117</v>
      </c>
      <c r="D2607" t="s">
        <v>1539</v>
      </c>
      <c r="E2607" s="150" t="s">
        <v>352</v>
      </c>
      <c r="F2607" s="153" t="str">
        <f t="shared" si="667"/>
        <v>Tetrafluoropropene, HFO-1234yf ( direct emissions (scope1 and downstream)</v>
      </c>
      <c r="G2607" s="154">
        <f t="shared" si="665"/>
        <v>0.501</v>
      </c>
      <c r="H2607"/>
      <c r="I2607"/>
      <c r="J2607" s="227">
        <f t="shared" si="653"/>
        <v>7.5154976048599997E-2</v>
      </c>
      <c r="K2607"/>
      <c r="L2607" s="280">
        <f t="shared" si="654"/>
        <v>4.2022799999999999E-6</v>
      </c>
      <c r="M2607" s="280">
        <f t="shared" si="655"/>
        <v>7.7376860000000003E-7</v>
      </c>
      <c r="N2607" s="281">
        <f t="shared" si="656"/>
        <v>0</v>
      </c>
      <c r="O2607" s="280">
        <v>7.5149999999999995E-2</v>
      </c>
      <c r="P2607" s="219">
        <v>0</v>
      </c>
      <c r="Q2607" s="219">
        <v>0</v>
      </c>
      <c r="R2607" s="219">
        <v>0</v>
      </c>
      <c r="S2607" s="219">
        <v>0</v>
      </c>
      <c r="T2607" s="219">
        <v>0</v>
      </c>
      <c r="U2607" s="286">
        <v>4.2022799999999999E-6</v>
      </c>
      <c r="V2607" s="286">
        <v>7.7376860000000003E-7</v>
      </c>
      <c r="W2607" s="219">
        <v>0</v>
      </c>
      <c r="X2607" s="219">
        <v>0</v>
      </c>
      <c r="Y2607" s="219">
        <v>0</v>
      </c>
      <c r="Z2607" s="219">
        <v>0</v>
      </c>
      <c r="AA2607" s="219">
        <v>0</v>
      </c>
      <c r="AB2607" s="219">
        <v>0</v>
      </c>
      <c r="AC2607"/>
      <c r="AD2607" s="227">
        <f t="shared" si="657"/>
        <v>7.5149999999999995E-2</v>
      </c>
      <c r="AE2607" s="227">
        <f t="shared" si="658"/>
        <v>4.9760485999999996E-6</v>
      </c>
      <c r="AF2607" s="227">
        <f t="shared" si="659"/>
        <v>7.7376860000000003E-7</v>
      </c>
      <c r="AG2607" s="227">
        <f t="shared" si="660"/>
        <v>7.7376860000000003E-7</v>
      </c>
      <c r="AH2607" s="227">
        <f t="shared" si="661"/>
        <v>0</v>
      </c>
      <c r="AI2607"/>
      <c r="AJ2607">
        <v>0</v>
      </c>
      <c r="AK2607" s="155">
        <v>0</v>
      </c>
      <c r="AL2607" s="155">
        <v>0</v>
      </c>
      <c r="AM2607" s="155">
        <v>0</v>
      </c>
      <c r="AN2607" s="155">
        <v>0</v>
      </c>
      <c r="AO2607" s="155">
        <v>0</v>
      </c>
      <c r="AP2607" s="155">
        <v>0</v>
      </c>
      <c r="AQ2607"/>
      <c r="AR2607" s="156">
        <v>0</v>
      </c>
      <c r="AS2607" s="156">
        <v>0</v>
      </c>
      <c r="AT2607" s="156">
        <v>0</v>
      </c>
      <c r="AU2607" s="156">
        <v>0</v>
      </c>
      <c r="AV2607" s="282">
        <f t="shared" si="662"/>
        <v>0</v>
      </c>
      <c r="AW2607" s="282">
        <f t="shared" si="663"/>
        <v>0</v>
      </c>
      <c r="AX2607" s="283">
        <f t="shared" si="664"/>
        <v>0</v>
      </c>
      <c r="AY2607" s="157">
        <v>0</v>
      </c>
      <c r="AZ2607" s="157">
        <v>0</v>
      </c>
      <c r="BA2607" s="157">
        <v>0</v>
      </c>
      <c r="BB2607" s="157">
        <v>0</v>
      </c>
      <c r="BC2607" s="157">
        <v>0</v>
      </c>
      <c r="BD2607" s="157">
        <v>0</v>
      </c>
      <c r="BE2607" s="157">
        <v>0</v>
      </c>
      <c r="BF2607" s="157">
        <v>0</v>
      </c>
      <c r="BG2607" s="157">
        <v>0</v>
      </c>
      <c r="BH2607" s="157">
        <v>0</v>
      </c>
      <c r="BI2607" s="157">
        <v>0</v>
      </c>
      <c r="BJ2607" s="157">
        <v>0</v>
      </c>
      <c r="BK2607" s="157">
        <v>0</v>
      </c>
      <c r="BL2607" s="157">
        <v>0</v>
      </c>
      <c r="BM2607" s="157">
        <v>0</v>
      </c>
      <c r="BN2607" s="157">
        <v>0</v>
      </c>
      <c r="BO2607" s="157">
        <v>0</v>
      </c>
      <c r="BP2607" s="157">
        <v>0</v>
      </c>
      <c r="BQ2607" s="157">
        <v>0</v>
      </c>
      <c r="BR2607" s="157">
        <v>0</v>
      </c>
      <c r="BS2607" s="157">
        <v>0</v>
      </c>
      <c r="BT2607" s="157">
        <v>0</v>
      </c>
      <c r="BU2607"/>
      <c r="BV2607" s="155">
        <v>1.3972080999999999E-5</v>
      </c>
      <c r="BW2607" s="155">
        <v>0</v>
      </c>
      <c r="BX2607" s="155">
        <v>1.3969209E-5</v>
      </c>
      <c r="BY2607" s="155">
        <v>9.0636766999999998E-11</v>
      </c>
      <c r="BZ2607" s="155">
        <v>0</v>
      </c>
      <c r="CA2607" s="155">
        <v>0</v>
      </c>
      <c r="CB2607" s="155">
        <v>0</v>
      </c>
      <c r="CC2607" s="155">
        <v>0</v>
      </c>
      <c r="CD2607" s="155">
        <v>0</v>
      </c>
      <c r="CE2607" s="155">
        <v>2.7806730999999998E-9</v>
      </c>
      <c r="CF2607" s="155">
        <v>0</v>
      </c>
      <c r="CG2607" s="155">
        <v>0</v>
      </c>
      <c r="CH2607" s="155">
        <v>0</v>
      </c>
      <c r="CI2607" s="155">
        <v>0</v>
      </c>
      <c r="CJ2607" s="155">
        <v>0</v>
      </c>
      <c r="CK2607" s="155">
        <v>0</v>
      </c>
      <c r="CL2607" s="155">
        <v>0</v>
      </c>
      <c r="CM2607"/>
      <c r="CN2607" s="367">
        <v>0</v>
      </c>
      <c r="CO2607" s="366">
        <v>0</v>
      </c>
      <c r="CP2607" s="366">
        <v>0.278528</v>
      </c>
      <c r="CQ2607" s="366">
        <v>0</v>
      </c>
      <c r="CR2607" s="366">
        <v>0</v>
      </c>
      <c r="CS2607" s="366">
        <v>0</v>
      </c>
      <c r="CT2607" s="366">
        <v>0</v>
      </c>
      <c r="CU2607" s="366">
        <v>0</v>
      </c>
      <c r="CV2607" s="366">
        <v>0</v>
      </c>
      <c r="CW2607" s="366">
        <v>0</v>
      </c>
      <c r="CX2607"/>
      <c r="CY2607"/>
      <c r="CZ2607"/>
      <c r="DA2607"/>
    </row>
    <row r="2608" spans="1:105" ht="14.4">
      <c r="A2608" t="s">
        <v>3383</v>
      </c>
      <c r="B2608" s="150" t="s">
        <v>1538</v>
      </c>
      <c r="C2608" s="151" t="str">
        <f t="shared" si="666"/>
        <v>Q.010.30.100</v>
      </c>
      <c r="D2608" t="s">
        <v>1539</v>
      </c>
      <c r="E2608" s="150" t="s">
        <v>352</v>
      </c>
      <c r="F2608" s="153" t="str">
        <f t="shared" si="667"/>
        <v>Sulfur Dioxide (SO2), direct emissions (scope1 and downstream)</v>
      </c>
      <c r="G2608" s="154">
        <f t="shared" si="665"/>
        <v>0</v>
      </c>
      <c r="H2608"/>
      <c r="I2608"/>
      <c r="J2608" s="227">
        <f t="shared" si="653"/>
        <v>10.0215</v>
      </c>
      <c r="K2608"/>
      <c r="L2608" s="280">
        <f t="shared" si="654"/>
        <v>0</v>
      </c>
      <c r="M2608" s="280">
        <f t="shared" si="655"/>
        <v>10.0215</v>
      </c>
      <c r="N2608" s="281">
        <f t="shared" si="656"/>
        <v>0</v>
      </c>
      <c r="O2608" s="280">
        <v>0</v>
      </c>
      <c r="P2608" s="219">
        <v>10.0215</v>
      </c>
      <c r="Q2608" s="219">
        <v>0</v>
      </c>
      <c r="R2608" s="219">
        <v>0</v>
      </c>
      <c r="S2608" s="219">
        <v>0</v>
      </c>
      <c r="T2608" s="219">
        <v>0</v>
      </c>
      <c r="U2608" s="219">
        <v>0</v>
      </c>
      <c r="V2608" s="219">
        <v>0</v>
      </c>
      <c r="W2608" s="219">
        <v>0</v>
      </c>
      <c r="X2608" s="219">
        <v>0</v>
      </c>
      <c r="Y2608" s="219">
        <v>0</v>
      </c>
      <c r="Z2608" s="219">
        <v>0</v>
      </c>
      <c r="AA2608" s="219">
        <v>0</v>
      </c>
      <c r="AB2608" s="219">
        <v>0</v>
      </c>
      <c r="AC2608"/>
      <c r="AD2608" s="227">
        <f t="shared" si="657"/>
        <v>0</v>
      </c>
      <c r="AE2608" s="227">
        <f t="shared" si="658"/>
        <v>10.0215</v>
      </c>
      <c r="AF2608" s="227">
        <f t="shared" si="659"/>
        <v>10.0215</v>
      </c>
      <c r="AG2608" s="227">
        <f t="shared" si="660"/>
        <v>10.0215</v>
      </c>
      <c r="AH2608" s="227">
        <f t="shared" si="661"/>
        <v>0</v>
      </c>
      <c r="AI2608"/>
      <c r="AJ2608">
        <v>0</v>
      </c>
      <c r="AK2608" s="155">
        <v>0</v>
      </c>
      <c r="AL2608" s="155">
        <v>0</v>
      </c>
      <c r="AM2608" s="155">
        <v>0</v>
      </c>
      <c r="AN2608" s="155">
        <v>0</v>
      </c>
      <c r="AO2608" s="155">
        <v>0</v>
      </c>
      <c r="AP2608" s="155">
        <v>0</v>
      </c>
      <c r="AQ2608"/>
      <c r="AR2608" s="156">
        <v>3.0930848000000002</v>
      </c>
      <c r="AS2608" s="156">
        <v>3.0357599999999998</v>
      </c>
      <c r="AT2608" s="156">
        <v>5.7324800000000002E-2</v>
      </c>
      <c r="AU2608" s="156">
        <v>0</v>
      </c>
      <c r="AV2608" s="282">
        <f t="shared" si="662"/>
        <v>1.8200000000000001E-4</v>
      </c>
      <c r="AW2608" s="282">
        <f t="shared" si="663"/>
        <v>2.1199999999999999E-7</v>
      </c>
      <c r="AX2608" s="283">
        <f t="shared" si="664"/>
        <v>0</v>
      </c>
      <c r="AY2608" s="157">
        <v>0</v>
      </c>
      <c r="AZ2608" s="157">
        <v>0</v>
      </c>
      <c r="BA2608" s="157">
        <v>0</v>
      </c>
      <c r="BB2608" s="157">
        <v>0</v>
      </c>
      <c r="BC2608" s="157">
        <v>0</v>
      </c>
      <c r="BD2608" s="157">
        <v>0</v>
      </c>
      <c r="BE2608" s="157">
        <v>1.8200000000000001E-4</v>
      </c>
      <c r="BF2608" s="157">
        <v>0</v>
      </c>
      <c r="BG2608" s="157">
        <v>2.1199999999999999E-7</v>
      </c>
      <c r="BH2608" s="157">
        <v>0</v>
      </c>
      <c r="BI2608" s="157">
        <v>0</v>
      </c>
      <c r="BJ2608" s="157">
        <v>0</v>
      </c>
      <c r="BK2608" s="157">
        <v>0</v>
      </c>
      <c r="BL2608" s="157">
        <v>0</v>
      </c>
      <c r="BM2608" s="157">
        <v>0</v>
      </c>
      <c r="BN2608" s="157">
        <v>0</v>
      </c>
      <c r="BO2608" s="157">
        <v>0</v>
      </c>
      <c r="BP2608" s="157">
        <v>0</v>
      </c>
      <c r="BQ2608" s="157">
        <v>0</v>
      </c>
      <c r="BR2608" s="157">
        <v>0</v>
      </c>
      <c r="BS2608" s="157">
        <v>0</v>
      </c>
      <c r="BT2608" s="157">
        <v>0</v>
      </c>
      <c r="BU2608"/>
      <c r="BV2608" s="155">
        <v>2.7604321999999998E-3</v>
      </c>
      <c r="BW2608" s="155">
        <v>1.4615921000000001E-3</v>
      </c>
      <c r="BX2608" s="155">
        <v>0</v>
      </c>
      <c r="BY2608" s="155">
        <v>0</v>
      </c>
      <c r="BZ2608" s="155">
        <v>1.2039635999999999E-3</v>
      </c>
      <c r="CA2608" s="155">
        <v>0</v>
      </c>
      <c r="CB2608" s="155">
        <v>0</v>
      </c>
      <c r="CC2608" s="155">
        <v>0</v>
      </c>
      <c r="CD2608" s="155">
        <v>0</v>
      </c>
      <c r="CE2608" s="155">
        <v>0</v>
      </c>
      <c r="CF2608" s="155">
        <v>0</v>
      </c>
      <c r="CG2608" s="155">
        <v>0</v>
      </c>
      <c r="CH2608" s="155">
        <v>0</v>
      </c>
      <c r="CI2608" s="155">
        <v>9.4876557000000001E-5</v>
      </c>
      <c r="CJ2608" s="155">
        <v>0</v>
      </c>
      <c r="CK2608" s="155">
        <v>0</v>
      </c>
      <c r="CL2608" s="155">
        <v>0</v>
      </c>
      <c r="CM2608"/>
      <c r="CN2608" s="367">
        <v>0</v>
      </c>
      <c r="CO2608" s="366">
        <v>0</v>
      </c>
      <c r="CP2608" s="366">
        <v>0</v>
      </c>
      <c r="CQ2608" s="366">
        <v>1</v>
      </c>
      <c r="CR2608" s="366">
        <v>0</v>
      </c>
      <c r="CS2608" s="366">
        <v>0</v>
      </c>
      <c r="CT2608" s="366">
        <v>6.1111100000000002E-2</v>
      </c>
      <c r="CU2608" s="366">
        <v>0</v>
      </c>
      <c r="CV2608" s="366">
        <v>0</v>
      </c>
      <c r="CW2608" s="366">
        <v>0</v>
      </c>
      <c r="CX2608"/>
      <c r="CY2608"/>
      <c r="CZ2608"/>
      <c r="DA2608"/>
    </row>
    <row r="2609" spans="1:105" ht="14.4">
      <c r="A2609" t="s">
        <v>3384</v>
      </c>
      <c r="B2609" s="150" t="s">
        <v>1538</v>
      </c>
      <c r="C2609" s="151" t="str">
        <f t="shared" si="666"/>
        <v>Q.010.30.101</v>
      </c>
      <c r="D2609" t="s">
        <v>1539</v>
      </c>
      <c r="E2609" s="150" t="s">
        <v>352</v>
      </c>
      <c r="F2609" s="153" t="str">
        <f t="shared" si="667"/>
        <v>Ammonia (NH3), direct emissions (scope1 and downstream)</v>
      </c>
      <c r="G2609" s="154">
        <f t="shared" si="665"/>
        <v>0</v>
      </c>
      <c r="H2609"/>
      <c r="I2609"/>
      <c r="J2609" s="227">
        <f t="shared" si="653"/>
        <v>23.020230000000002</v>
      </c>
      <c r="K2609"/>
      <c r="L2609" s="280">
        <f t="shared" si="654"/>
        <v>0</v>
      </c>
      <c r="M2609" s="280">
        <f t="shared" si="655"/>
        <v>23.020230000000002</v>
      </c>
      <c r="N2609" s="281">
        <f t="shared" si="656"/>
        <v>0</v>
      </c>
      <c r="O2609" s="280">
        <v>0</v>
      </c>
      <c r="P2609" s="219">
        <v>0</v>
      </c>
      <c r="Q2609" s="219">
        <v>23.020230000000002</v>
      </c>
      <c r="R2609" s="219">
        <v>0</v>
      </c>
      <c r="S2609" s="219">
        <v>0</v>
      </c>
      <c r="T2609" s="219">
        <v>0</v>
      </c>
      <c r="U2609" s="219">
        <v>0</v>
      </c>
      <c r="V2609" s="286">
        <v>0</v>
      </c>
      <c r="W2609" s="219">
        <v>0</v>
      </c>
      <c r="X2609" s="219">
        <v>0</v>
      </c>
      <c r="Y2609" s="219">
        <v>0</v>
      </c>
      <c r="Z2609" s="219">
        <v>0</v>
      </c>
      <c r="AA2609" s="219">
        <v>0</v>
      </c>
      <c r="AB2609" s="219">
        <v>0</v>
      </c>
      <c r="AC2609"/>
      <c r="AD2609" s="227">
        <f t="shared" si="657"/>
        <v>0</v>
      </c>
      <c r="AE2609" s="227">
        <f t="shared" si="658"/>
        <v>23.020230000000002</v>
      </c>
      <c r="AF2609" s="227">
        <f t="shared" si="659"/>
        <v>23.020230000000002</v>
      </c>
      <c r="AG2609" s="227">
        <f t="shared" si="660"/>
        <v>23.020230000000002</v>
      </c>
      <c r="AH2609" s="227">
        <f t="shared" si="661"/>
        <v>0</v>
      </c>
      <c r="AI2609"/>
      <c r="AJ2609">
        <v>0</v>
      </c>
      <c r="AK2609" s="155">
        <v>0</v>
      </c>
      <c r="AL2609" s="155">
        <v>0</v>
      </c>
      <c r="AM2609" s="155">
        <v>0</v>
      </c>
      <c r="AN2609" s="155">
        <v>0</v>
      </c>
      <c r="AO2609" s="155">
        <v>0</v>
      </c>
      <c r="AP2609" s="155">
        <v>0</v>
      </c>
      <c r="AQ2609"/>
      <c r="AR2609" s="156">
        <v>2.6311664000000001</v>
      </c>
      <c r="AS2609" s="156">
        <v>2.5186799999999998</v>
      </c>
      <c r="AT2609" s="156">
        <v>0.1124864</v>
      </c>
      <c r="AU2609" s="156">
        <v>0</v>
      </c>
      <c r="AV2609" s="282">
        <f t="shared" si="662"/>
        <v>1.5100000000000001E-4</v>
      </c>
      <c r="AW2609" s="282">
        <f t="shared" si="663"/>
        <v>4.1600000000000002E-7</v>
      </c>
      <c r="AX2609" s="283">
        <f t="shared" si="664"/>
        <v>0</v>
      </c>
      <c r="AY2609" s="157">
        <v>0</v>
      </c>
      <c r="AZ2609" s="157">
        <v>0</v>
      </c>
      <c r="BA2609" s="157">
        <v>0</v>
      </c>
      <c r="BB2609" s="157">
        <v>0</v>
      </c>
      <c r="BC2609" s="157">
        <v>0</v>
      </c>
      <c r="BD2609" s="157">
        <v>0</v>
      </c>
      <c r="BE2609" s="157">
        <v>1.5100000000000001E-4</v>
      </c>
      <c r="BF2609" s="157">
        <v>0</v>
      </c>
      <c r="BG2609" s="157">
        <v>4.1600000000000002E-7</v>
      </c>
      <c r="BH2609" s="157">
        <v>0</v>
      </c>
      <c r="BI2609" s="157">
        <v>0</v>
      </c>
      <c r="BJ2609" s="157">
        <v>0</v>
      </c>
      <c r="BK2609" s="157">
        <v>0</v>
      </c>
      <c r="BL2609" s="157">
        <v>0</v>
      </c>
      <c r="BM2609" s="157">
        <v>0</v>
      </c>
      <c r="BN2609" s="157">
        <v>0</v>
      </c>
      <c r="BO2609" s="157">
        <v>0</v>
      </c>
      <c r="BP2609" s="157">
        <v>0</v>
      </c>
      <c r="BQ2609" s="157">
        <v>0</v>
      </c>
      <c r="BR2609" s="157">
        <v>0</v>
      </c>
      <c r="BS2609" s="157">
        <v>0</v>
      </c>
      <c r="BT2609" s="157">
        <v>0</v>
      </c>
      <c r="BU2609"/>
      <c r="BV2609" s="155">
        <v>9.5438911999999997E-3</v>
      </c>
      <c r="BW2609" s="155">
        <v>3.3694718E-3</v>
      </c>
      <c r="BX2609" s="155">
        <v>0</v>
      </c>
      <c r="BY2609" s="155">
        <v>4.5504572000000001E-5</v>
      </c>
      <c r="BZ2609" s="155">
        <v>3.1604045000000001E-3</v>
      </c>
      <c r="CA2609" s="155">
        <v>1.3932846000000001E-4</v>
      </c>
      <c r="CB2609" s="155">
        <v>0</v>
      </c>
      <c r="CC2609" s="155">
        <v>2.8272864000000002E-3</v>
      </c>
      <c r="CD2609" s="155">
        <v>0</v>
      </c>
      <c r="CE2609" s="155">
        <v>1.8955172E-6</v>
      </c>
      <c r="CF2609" s="155">
        <v>0</v>
      </c>
      <c r="CG2609" s="155">
        <v>0</v>
      </c>
      <c r="CH2609" s="155">
        <v>0</v>
      </c>
      <c r="CI2609" s="155">
        <v>0</v>
      </c>
      <c r="CJ2609" s="155">
        <v>0</v>
      </c>
      <c r="CK2609" s="155">
        <v>0</v>
      </c>
      <c r="CL2609" s="155">
        <v>0</v>
      </c>
      <c r="CM2609"/>
      <c r="CN2609" s="367">
        <v>0</v>
      </c>
      <c r="CO2609" s="366">
        <v>0</v>
      </c>
      <c r="CP2609" s="366">
        <v>0</v>
      </c>
      <c r="CQ2609" s="366">
        <v>1.88</v>
      </c>
      <c r="CR2609" s="366">
        <v>0</v>
      </c>
      <c r="CS2609" s="366">
        <v>0</v>
      </c>
      <c r="CT2609" s="366">
        <v>6.6666699999999995E-2</v>
      </c>
      <c r="CU2609" s="366">
        <v>0</v>
      </c>
      <c r="CV2609" s="366">
        <v>0</v>
      </c>
      <c r="CW2609" s="366">
        <v>0.59373299999999996</v>
      </c>
      <c r="CX2609"/>
      <c r="CY2609"/>
      <c r="CZ2609"/>
      <c r="DA2609"/>
    </row>
    <row r="2610" spans="1:105" ht="14.4">
      <c r="A2610" t="s">
        <v>3385</v>
      </c>
      <c r="B2610" s="150" t="s">
        <v>1538</v>
      </c>
      <c r="C2610" s="151" t="str">
        <f t="shared" si="666"/>
        <v>Q.010.30.102</v>
      </c>
      <c r="D2610" t="s">
        <v>1539</v>
      </c>
      <c r="E2610" s="150" t="s">
        <v>352</v>
      </c>
      <c r="F2610" s="153" t="str">
        <f t="shared" si="667"/>
        <v>Nitrate (NO3), direct emissions (scope1 and downstream)</v>
      </c>
      <c r="G2610" s="154">
        <f t="shared" si="665"/>
        <v>0</v>
      </c>
      <c r="H2610"/>
      <c r="I2610"/>
      <c r="J2610" s="227">
        <f t="shared" si="653"/>
        <v>5.4015507999999999</v>
      </c>
      <c r="K2610"/>
      <c r="L2610" s="280">
        <f t="shared" si="654"/>
        <v>0</v>
      </c>
      <c r="M2610" s="280">
        <f t="shared" si="655"/>
        <v>5.4015507999999999</v>
      </c>
      <c r="N2610" s="281">
        <f t="shared" si="656"/>
        <v>0</v>
      </c>
      <c r="O2610" s="280">
        <v>0</v>
      </c>
      <c r="P2610" s="219">
        <v>0</v>
      </c>
      <c r="Q2610" s="219">
        <v>5.4015507999999999</v>
      </c>
      <c r="R2610" s="219">
        <v>0</v>
      </c>
      <c r="S2610" s="219">
        <v>0</v>
      </c>
      <c r="T2610" s="219">
        <v>0</v>
      </c>
      <c r="U2610" s="219">
        <v>0</v>
      </c>
      <c r="V2610" s="219">
        <v>0</v>
      </c>
      <c r="W2610" s="219">
        <v>0</v>
      </c>
      <c r="X2610" s="219">
        <v>0</v>
      </c>
      <c r="Y2610" s="219">
        <v>0</v>
      </c>
      <c r="Z2610" s="219">
        <v>0</v>
      </c>
      <c r="AA2610" s="219">
        <v>0</v>
      </c>
      <c r="AB2610" s="219">
        <v>0</v>
      </c>
      <c r="AC2610"/>
      <c r="AD2610" s="227">
        <f t="shared" si="657"/>
        <v>0</v>
      </c>
      <c r="AE2610" s="227">
        <f t="shared" si="658"/>
        <v>5.4015507999999999</v>
      </c>
      <c r="AF2610" s="227">
        <f t="shared" si="659"/>
        <v>5.4015507999999999</v>
      </c>
      <c r="AG2610" s="227">
        <f t="shared" si="660"/>
        <v>5.4015507999999999</v>
      </c>
      <c r="AH2610" s="227">
        <f t="shared" si="661"/>
        <v>0</v>
      </c>
      <c r="AI2610"/>
      <c r="AJ2610">
        <v>0</v>
      </c>
      <c r="AK2610" s="155">
        <v>0</v>
      </c>
      <c r="AL2610" s="155">
        <v>0</v>
      </c>
      <c r="AM2610" s="155">
        <v>0</v>
      </c>
      <c r="AN2610" s="155">
        <v>0</v>
      </c>
      <c r="AO2610" s="155">
        <v>0</v>
      </c>
      <c r="AP2610" s="155">
        <v>0</v>
      </c>
      <c r="AQ2610"/>
      <c r="AR2610" s="156">
        <v>0.89151972000000002</v>
      </c>
      <c r="AS2610" s="156">
        <v>0.85022964000000001</v>
      </c>
      <c r="AT2610" s="156">
        <v>4.129008E-2</v>
      </c>
      <c r="AU2610" s="156">
        <v>0</v>
      </c>
      <c r="AV2610" s="282">
        <f t="shared" si="662"/>
        <v>5.0973000000000001E-5</v>
      </c>
      <c r="AW2610" s="282">
        <f t="shared" si="663"/>
        <v>1.5270000000000001E-7</v>
      </c>
      <c r="AX2610" s="283">
        <f t="shared" si="664"/>
        <v>0</v>
      </c>
      <c r="AY2610" s="157">
        <v>0</v>
      </c>
      <c r="AZ2610" s="157">
        <v>0</v>
      </c>
      <c r="BA2610" s="157">
        <v>0</v>
      </c>
      <c r="BB2610" s="157">
        <v>0</v>
      </c>
      <c r="BC2610" s="157">
        <v>0</v>
      </c>
      <c r="BD2610" s="157">
        <v>6.7299999999999995E-7</v>
      </c>
      <c r="BE2610" s="157">
        <v>5.0300000000000003E-5</v>
      </c>
      <c r="BF2610" s="157">
        <v>9.5500000000000002E-8</v>
      </c>
      <c r="BG2610" s="157">
        <v>5.7200000000000003E-8</v>
      </c>
      <c r="BH2610" s="157">
        <v>0</v>
      </c>
      <c r="BI2610" s="157">
        <v>0</v>
      </c>
      <c r="BJ2610" s="157">
        <v>0</v>
      </c>
      <c r="BK2610" s="157">
        <v>0</v>
      </c>
      <c r="BL2610" s="157">
        <v>0</v>
      </c>
      <c r="BM2610" s="157">
        <v>0</v>
      </c>
      <c r="BN2610" s="157">
        <v>0</v>
      </c>
      <c r="BO2610" s="157">
        <v>0</v>
      </c>
      <c r="BP2610" s="157">
        <v>0</v>
      </c>
      <c r="BQ2610" s="157">
        <v>0</v>
      </c>
      <c r="BR2610" s="157">
        <v>0</v>
      </c>
      <c r="BS2610" s="157">
        <v>0</v>
      </c>
      <c r="BT2610" s="157">
        <v>0</v>
      </c>
      <c r="BU2610"/>
      <c r="BV2610" s="155">
        <v>7.0580911000000005E-4</v>
      </c>
      <c r="BW2610" s="155">
        <v>0</v>
      </c>
      <c r="BX2610" s="155">
        <v>0</v>
      </c>
      <c r="BY2610" s="155">
        <v>0</v>
      </c>
      <c r="BZ2610" s="155">
        <v>0</v>
      </c>
      <c r="CA2610" s="155">
        <v>4.2404312999999999E-5</v>
      </c>
      <c r="CB2610" s="155">
        <v>0</v>
      </c>
      <c r="CC2610" s="155">
        <v>6.6340479999999998E-4</v>
      </c>
      <c r="CD2610" s="155">
        <v>0</v>
      </c>
      <c r="CE2610" s="155">
        <v>0</v>
      </c>
      <c r="CF2610" s="155">
        <v>0</v>
      </c>
      <c r="CG2610" s="155">
        <v>0</v>
      </c>
      <c r="CH2610" s="155">
        <v>0</v>
      </c>
      <c r="CI2610" s="155">
        <v>0</v>
      </c>
      <c r="CJ2610" s="155">
        <v>0</v>
      </c>
      <c r="CK2610" s="155">
        <v>0</v>
      </c>
      <c r="CL2610" s="155">
        <v>0</v>
      </c>
      <c r="CM2610"/>
      <c r="CN2610" s="367">
        <v>0</v>
      </c>
      <c r="CO2610" s="366">
        <v>0</v>
      </c>
      <c r="CP2610" s="366">
        <v>0</v>
      </c>
      <c r="CQ2610" s="366">
        <v>0</v>
      </c>
      <c r="CR2610" s="366">
        <v>0</v>
      </c>
      <c r="CS2610" s="366">
        <v>0</v>
      </c>
      <c r="CT2610" s="366">
        <v>0</v>
      </c>
      <c r="CU2610" s="366">
        <v>0</v>
      </c>
      <c r="CV2610" s="366">
        <v>0</v>
      </c>
      <c r="CW2610" s="366">
        <v>0</v>
      </c>
      <c r="CX2610"/>
      <c r="CY2610"/>
      <c r="CZ2610"/>
      <c r="DA2610"/>
    </row>
    <row r="2611" spans="1:105" ht="14.4">
      <c r="A2611" t="s">
        <v>3386</v>
      </c>
      <c r="B2611" s="150" t="s">
        <v>1538</v>
      </c>
      <c r="C2611" s="151" t="str">
        <f t="shared" si="666"/>
        <v>Q.010.30.103</v>
      </c>
      <c r="D2611" t="s">
        <v>1539</v>
      </c>
      <c r="E2611" s="150" t="s">
        <v>352</v>
      </c>
      <c r="F2611" s="153" t="str">
        <f t="shared" si="667"/>
        <v>Nitrogen Oxides (NOx), direct emissions (scope1 and downstream)</v>
      </c>
      <c r="G2611" s="154">
        <f t="shared" si="665"/>
        <v>0</v>
      </c>
      <c r="H2611"/>
      <c r="I2611"/>
      <c r="J2611" s="227">
        <f t="shared" si="653"/>
        <v>13.40034</v>
      </c>
      <c r="K2611"/>
      <c r="L2611" s="280">
        <f t="shared" si="654"/>
        <v>6.12</v>
      </c>
      <c r="M2611" s="280">
        <f t="shared" si="655"/>
        <v>7.2803399999999998</v>
      </c>
      <c r="N2611" s="281">
        <f t="shared" si="656"/>
        <v>0</v>
      </c>
      <c r="O2611" s="280">
        <v>0</v>
      </c>
      <c r="P2611" s="219">
        <v>0</v>
      </c>
      <c r="Q2611" s="219">
        <v>7.2803399999999998</v>
      </c>
      <c r="R2611" s="219">
        <v>6.12</v>
      </c>
      <c r="S2611" s="219">
        <v>0</v>
      </c>
      <c r="T2611" s="219">
        <v>0</v>
      </c>
      <c r="U2611" s="219">
        <v>0</v>
      </c>
      <c r="V2611" s="219">
        <v>0</v>
      </c>
      <c r="W2611" s="219">
        <v>0</v>
      </c>
      <c r="X2611" s="219">
        <v>0</v>
      </c>
      <c r="Y2611" s="219">
        <v>0</v>
      </c>
      <c r="Z2611" s="219">
        <v>0</v>
      </c>
      <c r="AA2611" s="219">
        <v>0</v>
      </c>
      <c r="AB2611" s="219">
        <v>0</v>
      </c>
      <c r="AC2611"/>
      <c r="AD2611" s="227">
        <f t="shared" si="657"/>
        <v>0</v>
      </c>
      <c r="AE2611" s="227">
        <f t="shared" si="658"/>
        <v>13.40034</v>
      </c>
      <c r="AF2611" s="227">
        <f t="shared" si="659"/>
        <v>7.2803399999999998</v>
      </c>
      <c r="AG2611" s="227">
        <f t="shared" si="660"/>
        <v>7.2803399999999998</v>
      </c>
      <c r="AH2611" s="227">
        <f t="shared" si="661"/>
        <v>0</v>
      </c>
      <c r="AI2611"/>
      <c r="AJ2611">
        <v>0</v>
      </c>
      <c r="AK2611" s="155">
        <v>0</v>
      </c>
      <c r="AL2611" s="155">
        <v>0</v>
      </c>
      <c r="AM2611" s="155">
        <v>0</v>
      </c>
      <c r="AN2611" s="155">
        <v>0</v>
      </c>
      <c r="AO2611" s="155">
        <v>0</v>
      </c>
      <c r="AP2611" s="155">
        <v>0</v>
      </c>
      <c r="AQ2611"/>
      <c r="AR2611" s="156">
        <v>1.2249479000000001</v>
      </c>
      <c r="AS2611" s="156">
        <v>1.1694348000000001</v>
      </c>
      <c r="AT2611" s="156">
        <v>5.5513119999999999E-2</v>
      </c>
      <c r="AU2611" s="156">
        <v>0</v>
      </c>
      <c r="AV2611" s="282">
        <f t="shared" si="662"/>
        <v>7.0110000000000005E-5</v>
      </c>
      <c r="AW2611" s="282">
        <f t="shared" si="663"/>
        <v>2.0530000000000002E-7</v>
      </c>
      <c r="AX2611" s="283">
        <f t="shared" si="664"/>
        <v>0</v>
      </c>
      <c r="AY2611" s="157">
        <v>0</v>
      </c>
      <c r="AZ2611" s="157">
        <v>0</v>
      </c>
      <c r="BA2611" s="157">
        <v>0</v>
      </c>
      <c r="BB2611" s="157">
        <v>0</v>
      </c>
      <c r="BC2611" s="157">
        <v>0</v>
      </c>
      <c r="BD2611" s="157">
        <v>9.0999999999999997E-7</v>
      </c>
      <c r="BE2611" s="157">
        <v>6.9200000000000002E-5</v>
      </c>
      <c r="BF2611" s="157">
        <v>1.29E-7</v>
      </c>
      <c r="BG2611" s="157">
        <v>7.6300000000000002E-8</v>
      </c>
      <c r="BH2611" s="157">
        <v>0</v>
      </c>
      <c r="BI2611" s="157">
        <v>0</v>
      </c>
      <c r="BJ2611" s="157">
        <v>0</v>
      </c>
      <c r="BK2611" s="157">
        <v>0</v>
      </c>
      <c r="BL2611" s="157">
        <v>0</v>
      </c>
      <c r="BM2611" s="157">
        <v>0</v>
      </c>
      <c r="BN2611" s="157">
        <v>0</v>
      </c>
      <c r="BO2611" s="157">
        <v>0</v>
      </c>
      <c r="BP2611" s="157">
        <v>0</v>
      </c>
      <c r="BQ2611" s="157">
        <v>0</v>
      </c>
      <c r="BR2611" s="157">
        <v>0</v>
      </c>
      <c r="BS2611" s="157">
        <v>0</v>
      </c>
      <c r="BT2611" s="157">
        <v>0</v>
      </c>
      <c r="BU2611"/>
      <c r="BV2611" s="155">
        <v>3.7195661000000001E-3</v>
      </c>
      <c r="BW2611" s="155">
        <v>8.2563215000000002E-4</v>
      </c>
      <c r="BX2611" s="155">
        <v>0</v>
      </c>
      <c r="BY2611" s="155">
        <v>0</v>
      </c>
      <c r="BZ2611" s="155">
        <v>2.4079272999999999E-4</v>
      </c>
      <c r="CA2611" s="155">
        <v>5.8911707000000005E-4</v>
      </c>
      <c r="CB2611" s="155">
        <v>0</v>
      </c>
      <c r="CC2611" s="155">
        <v>8.9415291999999996E-4</v>
      </c>
      <c r="CD2611" s="155">
        <v>0</v>
      </c>
      <c r="CE2611" s="155">
        <v>0</v>
      </c>
      <c r="CF2611" s="155">
        <v>0</v>
      </c>
      <c r="CG2611" s="155">
        <v>0</v>
      </c>
      <c r="CH2611" s="155">
        <v>0</v>
      </c>
      <c r="CI2611" s="155">
        <v>1.1698711999999999E-3</v>
      </c>
      <c r="CJ2611" s="155">
        <v>0</v>
      </c>
      <c r="CK2611" s="155">
        <v>0</v>
      </c>
      <c r="CL2611" s="155">
        <v>0</v>
      </c>
      <c r="CM2611"/>
      <c r="CN2611" s="367">
        <v>0</v>
      </c>
      <c r="CO2611" s="366">
        <v>0</v>
      </c>
      <c r="CP2611" s="366">
        <v>24.79</v>
      </c>
      <c r="CQ2611" s="366">
        <v>0.7</v>
      </c>
      <c r="CR2611" s="366">
        <v>0</v>
      </c>
      <c r="CS2611" s="366">
        <v>0</v>
      </c>
      <c r="CT2611" s="366">
        <v>7.2222199999999997E-3</v>
      </c>
      <c r="CU2611" s="366">
        <v>0</v>
      </c>
      <c r="CV2611" s="366">
        <v>0</v>
      </c>
      <c r="CW2611" s="366">
        <v>0.207177</v>
      </c>
      <c r="CX2611"/>
      <c r="CY2611"/>
      <c r="CZ2611"/>
      <c r="DA2611"/>
    </row>
    <row r="2612" spans="1:105" ht="14.4">
      <c r="A2612" t="s">
        <v>3387</v>
      </c>
      <c r="B2612" s="150" t="s">
        <v>1538</v>
      </c>
      <c r="C2612" s="151" t="str">
        <f t="shared" si="666"/>
        <v>Q.010.30.104</v>
      </c>
      <c r="D2612" t="s">
        <v>1539</v>
      </c>
      <c r="E2612" s="150" t="s">
        <v>352</v>
      </c>
      <c r="F2612" s="153" t="str">
        <f t="shared" si="667"/>
        <v>Non-methane volatile organic compounds (NMVOC), direct emissions (scope1 and downstre</v>
      </c>
      <c r="G2612" s="154">
        <f t="shared" si="665"/>
        <v>0</v>
      </c>
      <c r="H2612"/>
      <c r="I2612"/>
      <c r="J2612" s="227">
        <f t="shared" si="653"/>
        <v>6.12</v>
      </c>
      <c r="K2612"/>
      <c r="L2612" s="280">
        <f t="shared" si="654"/>
        <v>6.12</v>
      </c>
      <c r="M2612" s="280">
        <f t="shared" si="655"/>
        <v>0</v>
      </c>
      <c r="N2612" s="281">
        <f t="shared" si="656"/>
        <v>0</v>
      </c>
      <c r="O2612" s="280">
        <v>0</v>
      </c>
      <c r="P2612" s="219">
        <v>0</v>
      </c>
      <c r="Q2612" s="219">
        <v>0</v>
      </c>
      <c r="R2612" s="219">
        <v>6.12</v>
      </c>
      <c r="S2612" s="219">
        <v>0</v>
      </c>
      <c r="T2612" s="219">
        <v>0</v>
      </c>
      <c r="U2612" s="286">
        <v>0</v>
      </c>
      <c r="V2612" s="286">
        <v>0</v>
      </c>
      <c r="W2612" s="219">
        <v>0</v>
      </c>
      <c r="X2612" s="219">
        <v>0</v>
      </c>
      <c r="Y2612" s="219">
        <v>0</v>
      </c>
      <c r="Z2612" s="219">
        <v>0</v>
      </c>
      <c r="AA2612" s="219">
        <v>0</v>
      </c>
      <c r="AB2612" s="219">
        <v>0</v>
      </c>
      <c r="AC2612"/>
      <c r="AD2612" s="227">
        <f t="shared" si="657"/>
        <v>0</v>
      </c>
      <c r="AE2612" s="227">
        <f t="shared" si="658"/>
        <v>6.12</v>
      </c>
      <c r="AF2612" s="227">
        <f t="shared" si="659"/>
        <v>0</v>
      </c>
      <c r="AG2612" s="227">
        <f t="shared" si="660"/>
        <v>0</v>
      </c>
      <c r="AH2612" s="227">
        <f t="shared" si="661"/>
        <v>0</v>
      </c>
      <c r="AI2612"/>
      <c r="AJ2612">
        <v>0</v>
      </c>
      <c r="AK2612" s="155">
        <v>0</v>
      </c>
      <c r="AL2612" s="155">
        <v>0</v>
      </c>
      <c r="AM2612" s="155">
        <v>0</v>
      </c>
      <c r="AN2612" s="155">
        <v>0</v>
      </c>
      <c r="AO2612" s="155">
        <v>0</v>
      </c>
      <c r="AP2612" s="155">
        <v>0</v>
      </c>
      <c r="AQ2612"/>
      <c r="AR2612" s="156">
        <v>1.2848480000000001E-2</v>
      </c>
      <c r="AS2612" s="156">
        <v>2.73552E-3</v>
      </c>
      <c r="AT2612" s="156">
        <v>1.0112960000000001E-2</v>
      </c>
      <c r="AU2612" s="156">
        <v>0</v>
      </c>
      <c r="AV2612" s="282">
        <f t="shared" si="662"/>
        <v>1.6400000000000001E-7</v>
      </c>
      <c r="AW2612" s="282">
        <f t="shared" si="663"/>
        <v>3.7399999999999997E-8</v>
      </c>
      <c r="AX2612" s="283">
        <f t="shared" si="664"/>
        <v>0</v>
      </c>
      <c r="AY2612" s="157">
        <v>0</v>
      </c>
      <c r="AZ2612" s="157">
        <v>0</v>
      </c>
      <c r="BA2612" s="157">
        <v>0</v>
      </c>
      <c r="BB2612" s="157">
        <v>0</v>
      </c>
      <c r="BC2612" s="157">
        <v>0</v>
      </c>
      <c r="BD2612" s="157">
        <v>1.6400000000000001E-7</v>
      </c>
      <c r="BE2612" s="157">
        <v>0</v>
      </c>
      <c r="BF2612" s="157">
        <v>3.7399999999999997E-8</v>
      </c>
      <c r="BG2612" s="157">
        <v>0</v>
      </c>
      <c r="BH2612" s="157">
        <v>0</v>
      </c>
      <c r="BI2612" s="157">
        <v>0</v>
      </c>
      <c r="BJ2612" s="157">
        <v>0</v>
      </c>
      <c r="BK2612" s="157">
        <v>0</v>
      </c>
      <c r="BL2612" s="157">
        <v>0</v>
      </c>
      <c r="BM2612" s="157">
        <v>0</v>
      </c>
      <c r="BN2612" s="157">
        <v>0</v>
      </c>
      <c r="BO2612" s="157">
        <v>0</v>
      </c>
      <c r="BP2612" s="157">
        <v>0</v>
      </c>
      <c r="BQ2612" s="157">
        <v>0</v>
      </c>
      <c r="BR2612" s="157">
        <v>0</v>
      </c>
      <c r="BS2612" s="157">
        <v>0</v>
      </c>
      <c r="BT2612" s="157">
        <v>0</v>
      </c>
      <c r="BU2612"/>
      <c r="BV2612" s="155">
        <v>1.1816730000000001E-3</v>
      </c>
      <c r="BW2612" s="155">
        <v>0</v>
      </c>
      <c r="BX2612" s="155">
        <v>0</v>
      </c>
      <c r="BY2612" s="155">
        <v>2.9136535E-6</v>
      </c>
      <c r="BZ2612" s="155">
        <v>0</v>
      </c>
      <c r="CA2612" s="155">
        <v>0</v>
      </c>
      <c r="CB2612" s="155">
        <v>0</v>
      </c>
      <c r="CC2612" s="155">
        <v>0</v>
      </c>
      <c r="CD2612" s="155">
        <v>0</v>
      </c>
      <c r="CE2612" s="155">
        <v>8.8881489999999995E-6</v>
      </c>
      <c r="CF2612" s="155">
        <v>0</v>
      </c>
      <c r="CG2612" s="155">
        <v>0</v>
      </c>
      <c r="CH2612" s="155">
        <v>0</v>
      </c>
      <c r="CI2612" s="155">
        <v>1.1698711999999999E-3</v>
      </c>
      <c r="CJ2612" s="155">
        <v>0</v>
      </c>
      <c r="CK2612" s="155">
        <v>0</v>
      </c>
      <c r="CL2612" s="155">
        <v>0</v>
      </c>
      <c r="CM2612"/>
      <c r="CN2612" s="367">
        <v>0</v>
      </c>
      <c r="CO2612" s="366">
        <v>0</v>
      </c>
      <c r="CP2612" s="366">
        <v>0</v>
      </c>
      <c r="CQ2612" s="366">
        <v>0</v>
      </c>
      <c r="CR2612" s="366">
        <v>0</v>
      </c>
      <c r="CS2612" s="366">
        <v>0</v>
      </c>
      <c r="CT2612" s="366">
        <v>0</v>
      </c>
      <c r="CU2612" s="366">
        <v>0</v>
      </c>
      <c r="CV2612" s="366">
        <v>0</v>
      </c>
      <c r="CW2612" s="366">
        <v>0</v>
      </c>
      <c r="CX2612"/>
      <c r="CY2612"/>
      <c r="CZ2612"/>
      <c r="DA2612"/>
    </row>
    <row r="2613" spans="1:105" ht="14.4">
      <c r="A2613" t="s">
        <v>3388</v>
      </c>
      <c r="B2613" s="150" t="s">
        <v>1538</v>
      </c>
      <c r="C2613" s="151" t="str">
        <f t="shared" si="666"/>
        <v>Q.010.30.105</v>
      </c>
      <c r="D2613" t="s">
        <v>1539</v>
      </c>
      <c r="E2613" s="150" t="s">
        <v>352</v>
      </c>
      <c r="F2613" s="153" t="str">
        <f t="shared" si="667"/>
        <v>Phosphate (PO4), direct emissions (scope1 and downstream)</v>
      </c>
      <c r="G2613" s="154">
        <f t="shared" si="665"/>
        <v>0</v>
      </c>
      <c r="H2613"/>
      <c r="I2613"/>
      <c r="J2613" s="227">
        <f t="shared" si="653"/>
        <v>5.3806839999999996</v>
      </c>
      <c r="K2613"/>
      <c r="L2613" s="280">
        <f t="shared" si="654"/>
        <v>0</v>
      </c>
      <c r="M2613" s="280">
        <f t="shared" si="655"/>
        <v>5.3806839999999996</v>
      </c>
      <c r="N2613" s="281">
        <f t="shared" si="656"/>
        <v>0</v>
      </c>
      <c r="O2613" s="280">
        <v>0</v>
      </c>
      <c r="P2613" s="219">
        <v>0</v>
      </c>
      <c r="Q2613" s="219">
        <v>5.3806839999999996</v>
      </c>
      <c r="R2613" s="219">
        <v>0</v>
      </c>
      <c r="S2613" s="219">
        <v>0</v>
      </c>
      <c r="T2613" s="219">
        <v>0</v>
      </c>
      <c r="U2613" s="219">
        <v>0</v>
      </c>
      <c r="V2613" s="219">
        <v>0</v>
      </c>
      <c r="W2613" s="219">
        <v>0</v>
      </c>
      <c r="X2613" s="219">
        <v>0</v>
      </c>
      <c r="Y2613" s="219">
        <v>0</v>
      </c>
      <c r="Z2613" s="219">
        <v>0</v>
      </c>
      <c r="AA2613" s="219">
        <v>0</v>
      </c>
      <c r="AB2613" s="219">
        <v>0</v>
      </c>
      <c r="AC2613"/>
      <c r="AD2613" s="227">
        <f t="shared" si="657"/>
        <v>0</v>
      </c>
      <c r="AE2613" s="227">
        <f t="shared" si="658"/>
        <v>5.3806839999999996</v>
      </c>
      <c r="AF2613" s="227">
        <f t="shared" si="659"/>
        <v>5.3806839999999996</v>
      </c>
      <c r="AG2613" s="227">
        <f t="shared" si="660"/>
        <v>5.3806839999999996</v>
      </c>
      <c r="AH2613" s="227">
        <f t="shared" si="661"/>
        <v>0</v>
      </c>
      <c r="AI2613"/>
      <c r="AJ2613">
        <v>0</v>
      </c>
      <c r="AK2613" s="155">
        <v>0</v>
      </c>
      <c r="AL2613" s="155">
        <v>0</v>
      </c>
      <c r="AM2613" s="155">
        <v>0</v>
      </c>
      <c r="AN2613" s="155">
        <v>0</v>
      </c>
      <c r="AO2613" s="155">
        <v>0</v>
      </c>
      <c r="AP2613" s="155">
        <v>0</v>
      </c>
      <c r="AQ2613"/>
      <c r="AR2613" s="156">
        <v>0</v>
      </c>
      <c r="AS2613" s="156">
        <v>0</v>
      </c>
      <c r="AT2613" s="156">
        <v>0</v>
      </c>
      <c r="AU2613" s="156">
        <v>0</v>
      </c>
      <c r="AV2613" s="282">
        <f t="shared" si="662"/>
        <v>0</v>
      </c>
      <c r="AW2613" s="282">
        <f t="shared" si="663"/>
        <v>0</v>
      </c>
      <c r="AX2613" s="283">
        <f t="shared" si="664"/>
        <v>0</v>
      </c>
      <c r="AY2613" s="157">
        <v>0</v>
      </c>
      <c r="AZ2613" s="157">
        <v>0</v>
      </c>
      <c r="BA2613" s="157">
        <v>0</v>
      </c>
      <c r="BB2613" s="157">
        <v>0</v>
      </c>
      <c r="BC2613" s="157">
        <v>0</v>
      </c>
      <c r="BD2613" s="157">
        <v>0</v>
      </c>
      <c r="BE2613" s="157">
        <v>0</v>
      </c>
      <c r="BF2613" s="157">
        <v>0</v>
      </c>
      <c r="BG2613" s="157">
        <v>0</v>
      </c>
      <c r="BH2613" s="157">
        <v>0</v>
      </c>
      <c r="BI2613" s="157">
        <v>0</v>
      </c>
      <c r="BJ2613" s="157">
        <v>0</v>
      </c>
      <c r="BK2613" s="157">
        <v>0</v>
      </c>
      <c r="BL2613" s="157">
        <v>0</v>
      </c>
      <c r="BM2613" s="157">
        <v>0</v>
      </c>
      <c r="BN2613" s="157">
        <v>0</v>
      </c>
      <c r="BO2613" s="157">
        <v>0</v>
      </c>
      <c r="BP2613" s="157">
        <v>0</v>
      </c>
      <c r="BQ2613" s="157">
        <v>0</v>
      </c>
      <c r="BR2613" s="157">
        <v>0</v>
      </c>
      <c r="BS2613" s="157">
        <v>0</v>
      </c>
      <c r="BT2613" s="157">
        <v>0</v>
      </c>
      <c r="BU2613"/>
      <c r="BV2613" s="155">
        <v>0</v>
      </c>
      <c r="BW2613" s="155">
        <v>0</v>
      </c>
      <c r="BX2613" s="155">
        <v>0</v>
      </c>
      <c r="BY2613" s="155">
        <v>0</v>
      </c>
      <c r="BZ2613" s="155">
        <v>0</v>
      </c>
      <c r="CA2613" s="155">
        <v>0</v>
      </c>
      <c r="CB2613" s="155">
        <v>0</v>
      </c>
      <c r="CC2613" s="155">
        <v>0</v>
      </c>
      <c r="CD2613" s="155">
        <v>0</v>
      </c>
      <c r="CE2613" s="155">
        <v>0</v>
      </c>
      <c r="CF2613" s="155">
        <v>0</v>
      </c>
      <c r="CG2613" s="155">
        <v>0</v>
      </c>
      <c r="CH2613" s="155">
        <v>0</v>
      </c>
      <c r="CI2613" s="155">
        <v>0</v>
      </c>
      <c r="CJ2613" s="155">
        <v>0</v>
      </c>
      <c r="CK2613" s="155">
        <v>0</v>
      </c>
      <c r="CL2613" s="155">
        <v>0</v>
      </c>
      <c r="CM2613"/>
      <c r="CN2613" s="367">
        <v>0</v>
      </c>
      <c r="CO2613" s="366">
        <v>0</v>
      </c>
      <c r="CP2613" s="366">
        <v>0</v>
      </c>
      <c r="CQ2613" s="366">
        <v>0</v>
      </c>
      <c r="CR2613" s="366">
        <v>0</v>
      </c>
      <c r="CS2613" s="366">
        <v>0</v>
      </c>
      <c r="CT2613" s="366">
        <v>0</v>
      </c>
      <c r="CU2613" s="366">
        <v>0</v>
      </c>
      <c r="CV2613" s="366">
        <v>0</v>
      </c>
      <c r="CW2613" s="366">
        <v>0</v>
      </c>
      <c r="CX2613"/>
      <c r="CY2613"/>
      <c r="CZ2613"/>
      <c r="DA2613"/>
    </row>
    <row r="2614" spans="1:105" ht="14.4">
      <c r="A2614" t="s">
        <v>3389</v>
      </c>
      <c r="B2614" s="150" t="s">
        <v>1538</v>
      </c>
      <c r="C2614" s="151" t="str">
        <f t="shared" si="666"/>
        <v>Q.010.30.106</v>
      </c>
      <c r="D2614" t="s">
        <v>1539</v>
      </c>
      <c r="E2614" s="150" t="s">
        <v>352</v>
      </c>
      <c r="F2614" s="153" t="str">
        <f t="shared" si="667"/>
        <v>Phosphorous (P), direct emissions (scope1 and downstream)</v>
      </c>
      <c r="G2614" s="154">
        <f t="shared" si="665"/>
        <v>0</v>
      </c>
      <c r="H2614"/>
      <c r="I2614"/>
      <c r="J2614" s="227">
        <f t="shared" si="653"/>
        <v>16.306361277870003</v>
      </c>
      <c r="K2614"/>
      <c r="L2614" s="280">
        <f t="shared" si="654"/>
        <v>1.1426400000000001E-3</v>
      </c>
      <c r="M2614" s="280">
        <f t="shared" si="655"/>
        <v>16.305218637870002</v>
      </c>
      <c r="N2614" s="281">
        <f t="shared" si="656"/>
        <v>0</v>
      </c>
      <c r="O2614" s="280">
        <v>0</v>
      </c>
      <c r="P2614" s="219">
        <v>0</v>
      </c>
      <c r="Q2614" s="219">
        <v>16.305108000000001</v>
      </c>
      <c r="R2614" s="219">
        <v>0</v>
      </c>
      <c r="S2614" s="219">
        <v>0</v>
      </c>
      <c r="T2614" s="219">
        <v>0</v>
      </c>
      <c r="U2614" s="219">
        <v>1.1426400000000001E-3</v>
      </c>
      <c r="V2614" s="219">
        <v>1.1063787E-4</v>
      </c>
      <c r="W2614" s="219">
        <v>0</v>
      </c>
      <c r="X2614" s="219">
        <v>0</v>
      </c>
      <c r="Y2614" s="219">
        <v>0</v>
      </c>
      <c r="Z2614" s="219">
        <v>0</v>
      </c>
      <c r="AA2614" s="219">
        <v>0</v>
      </c>
      <c r="AB2614" s="219">
        <v>0</v>
      </c>
      <c r="AC2614"/>
      <c r="AD2614" s="227">
        <f t="shared" si="657"/>
        <v>0</v>
      </c>
      <c r="AE2614" s="227">
        <f t="shared" si="658"/>
        <v>16.306361277870003</v>
      </c>
      <c r="AF2614" s="227">
        <f t="shared" si="659"/>
        <v>16.305218637870002</v>
      </c>
      <c r="AG2614" s="227">
        <f t="shared" si="660"/>
        <v>16.305218637870002</v>
      </c>
      <c r="AH2614" s="227">
        <f t="shared" si="661"/>
        <v>0</v>
      </c>
      <c r="AI2614"/>
      <c r="AJ2614">
        <v>0</v>
      </c>
      <c r="AK2614" s="155">
        <v>0</v>
      </c>
      <c r="AL2614" s="155">
        <v>0</v>
      </c>
      <c r="AM2614" s="155">
        <v>0</v>
      </c>
      <c r="AN2614" s="155">
        <v>0</v>
      </c>
      <c r="AO2614" s="155">
        <v>0</v>
      </c>
      <c r="AP2614" s="155">
        <v>0</v>
      </c>
      <c r="AQ2614"/>
      <c r="AR2614" s="156">
        <v>0</v>
      </c>
      <c r="AS2614" s="156">
        <v>0</v>
      </c>
      <c r="AT2614" s="156">
        <v>0</v>
      </c>
      <c r="AU2614" s="156">
        <v>0</v>
      </c>
      <c r="AV2614" s="282">
        <f t="shared" si="662"/>
        <v>0</v>
      </c>
      <c r="AW2614" s="282">
        <f t="shared" si="663"/>
        <v>0</v>
      </c>
      <c r="AX2614" s="283">
        <f t="shared" si="664"/>
        <v>0</v>
      </c>
      <c r="AY2614" s="157">
        <v>0</v>
      </c>
      <c r="AZ2614" s="157">
        <v>0</v>
      </c>
      <c r="BA2614" s="157">
        <v>0</v>
      </c>
      <c r="BB2614" s="157">
        <v>0</v>
      </c>
      <c r="BC2614" s="157">
        <v>0</v>
      </c>
      <c r="BD2614" s="157">
        <v>0</v>
      </c>
      <c r="BE2614" s="157">
        <v>0</v>
      </c>
      <c r="BF2614" s="157">
        <v>0</v>
      </c>
      <c r="BG2614" s="157">
        <v>0</v>
      </c>
      <c r="BH2614" s="157">
        <v>0</v>
      </c>
      <c r="BI2614" s="157">
        <v>0</v>
      </c>
      <c r="BJ2614" s="157">
        <v>0</v>
      </c>
      <c r="BK2614" s="157">
        <v>0</v>
      </c>
      <c r="BL2614" s="157">
        <v>0</v>
      </c>
      <c r="BM2614" s="157">
        <v>0</v>
      </c>
      <c r="BN2614" s="157">
        <v>0</v>
      </c>
      <c r="BO2614" s="157">
        <v>0</v>
      </c>
      <c r="BP2614" s="157">
        <v>0</v>
      </c>
      <c r="BQ2614" s="157">
        <v>0</v>
      </c>
      <c r="BR2614" s="157">
        <v>0</v>
      </c>
      <c r="BS2614" s="157">
        <v>0</v>
      </c>
      <c r="BT2614" s="157">
        <v>0</v>
      </c>
      <c r="BU2614"/>
      <c r="BV2614" s="155">
        <v>7.6905130000000002E-7</v>
      </c>
      <c r="BW2614" s="155">
        <v>0</v>
      </c>
      <c r="BX2614" s="155">
        <v>0</v>
      </c>
      <c r="BY2614" s="155">
        <v>1.2959764000000001E-8</v>
      </c>
      <c r="BZ2614" s="155">
        <v>0</v>
      </c>
      <c r="CA2614" s="155">
        <v>0</v>
      </c>
      <c r="CB2614" s="155">
        <v>0</v>
      </c>
      <c r="CC2614" s="155">
        <v>0</v>
      </c>
      <c r="CD2614" s="155">
        <v>0</v>
      </c>
      <c r="CE2614" s="155">
        <v>7.5609153999999996E-7</v>
      </c>
      <c r="CF2614" s="155">
        <v>0</v>
      </c>
      <c r="CG2614" s="155">
        <v>0</v>
      </c>
      <c r="CH2614" s="155">
        <v>0</v>
      </c>
      <c r="CI2614" s="155">
        <v>0</v>
      </c>
      <c r="CJ2614" s="155">
        <v>0</v>
      </c>
      <c r="CK2614" s="155">
        <v>0</v>
      </c>
      <c r="CL2614" s="155">
        <v>0</v>
      </c>
      <c r="CM2614"/>
      <c r="CN2614" s="367">
        <v>0</v>
      </c>
      <c r="CO2614" s="366">
        <v>0</v>
      </c>
      <c r="CP2614" s="366">
        <v>0</v>
      </c>
      <c r="CQ2614" s="366">
        <v>0</v>
      </c>
      <c r="CR2614" s="366">
        <v>0</v>
      </c>
      <c r="CS2614" s="366">
        <v>0</v>
      </c>
      <c r="CT2614" s="366">
        <v>0</v>
      </c>
      <c r="CU2614" s="366">
        <v>0</v>
      </c>
      <c r="CV2614" s="366">
        <v>0</v>
      </c>
      <c r="CW2614" s="366">
        <v>0</v>
      </c>
      <c r="CX2614"/>
      <c r="CY2614"/>
      <c r="CZ2614"/>
      <c r="DA2614"/>
    </row>
    <row r="2615" spans="1:105" ht="14.4">
      <c r="A2615" t="s">
        <v>3390</v>
      </c>
      <c r="B2615" s="150" t="s">
        <v>1538</v>
      </c>
      <c r="C2615" s="151" t="str">
        <f t="shared" si="666"/>
        <v>Q.010.30.107</v>
      </c>
      <c r="D2615" t="s">
        <v>1539</v>
      </c>
      <c r="E2615" s="150" t="s">
        <v>352</v>
      </c>
      <c r="F2615" s="153" t="str">
        <f t="shared" si="667"/>
        <v>Phosphoric acid (H3O4P), direct emissions (scope1 and downstream)</v>
      </c>
      <c r="G2615" s="154">
        <f t="shared" si="665"/>
        <v>0</v>
      </c>
      <c r="H2615"/>
      <c r="I2615"/>
      <c r="J2615" s="227">
        <f t="shared" si="653"/>
        <v>5.2251221189999999</v>
      </c>
      <c r="K2615"/>
      <c r="L2615" s="280">
        <f t="shared" si="654"/>
        <v>0</v>
      </c>
      <c r="M2615" s="280">
        <f t="shared" si="655"/>
        <v>5.2251221189999999</v>
      </c>
      <c r="N2615" s="281">
        <f t="shared" si="656"/>
        <v>0</v>
      </c>
      <c r="O2615" s="280">
        <v>0</v>
      </c>
      <c r="P2615" s="219">
        <v>0</v>
      </c>
      <c r="Q2615" s="219">
        <v>5.2176454000000003</v>
      </c>
      <c r="R2615" s="219">
        <v>0</v>
      </c>
      <c r="S2615" s="219">
        <v>0</v>
      </c>
      <c r="T2615" s="219">
        <v>0</v>
      </c>
      <c r="U2615" s="219">
        <v>0</v>
      </c>
      <c r="V2615" s="219">
        <v>7.4767189999999997E-3</v>
      </c>
      <c r="W2615" s="219">
        <v>0</v>
      </c>
      <c r="X2615" s="219">
        <v>0</v>
      </c>
      <c r="Y2615" s="219">
        <v>0</v>
      </c>
      <c r="Z2615" s="219">
        <v>0</v>
      </c>
      <c r="AA2615" s="219">
        <v>0</v>
      </c>
      <c r="AB2615" s="219">
        <v>0</v>
      </c>
      <c r="AC2615"/>
      <c r="AD2615" s="227">
        <f t="shared" si="657"/>
        <v>0</v>
      </c>
      <c r="AE2615" s="227">
        <f t="shared" si="658"/>
        <v>5.2251221189999999</v>
      </c>
      <c r="AF2615" s="227">
        <f t="shared" si="659"/>
        <v>5.2251221189999999</v>
      </c>
      <c r="AG2615" s="227">
        <f t="shared" si="660"/>
        <v>5.2251221189999999</v>
      </c>
      <c r="AH2615" s="227">
        <f t="shared" si="661"/>
        <v>0</v>
      </c>
      <c r="AI2615"/>
      <c r="AJ2615">
        <v>0</v>
      </c>
      <c r="AK2615" s="155">
        <v>0</v>
      </c>
      <c r="AL2615" s="155">
        <v>0</v>
      </c>
      <c r="AM2615" s="155">
        <v>0</v>
      </c>
      <c r="AN2615" s="155">
        <v>0</v>
      </c>
      <c r="AO2615" s="155">
        <v>0</v>
      </c>
      <c r="AP2615" s="155">
        <v>0</v>
      </c>
      <c r="AQ2615"/>
      <c r="AR2615" s="156">
        <v>0</v>
      </c>
      <c r="AS2615" s="156">
        <v>0</v>
      </c>
      <c r="AT2615" s="156">
        <v>0</v>
      </c>
      <c r="AU2615" s="156">
        <v>0</v>
      </c>
      <c r="AV2615" s="282">
        <f t="shared" si="662"/>
        <v>0</v>
      </c>
      <c r="AW2615" s="282">
        <f t="shared" si="663"/>
        <v>0</v>
      </c>
      <c r="AX2615" s="283">
        <f t="shared" si="664"/>
        <v>0</v>
      </c>
      <c r="AY2615" s="157">
        <v>0</v>
      </c>
      <c r="AZ2615" s="157">
        <v>0</v>
      </c>
      <c r="BA2615" s="157">
        <v>0</v>
      </c>
      <c r="BB2615" s="157">
        <v>0</v>
      </c>
      <c r="BC2615" s="157">
        <v>0</v>
      </c>
      <c r="BD2615" s="157">
        <v>0</v>
      </c>
      <c r="BE2615" s="157">
        <v>0</v>
      </c>
      <c r="BF2615" s="157">
        <v>0</v>
      </c>
      <c r="BG2615" s="157">
        <v>0</v>
      </c>
      <c r="BH2615" s="157">
        <v>0</v>
      </c>
      <c r="BI2615" s="157">
        <v>0</v>
      </c>
      <c r="BJ2615" s="157">
        <v>0</v>
      </c>
      <c r="BK2615" s="157">
        <v>0</v>
      </c>
      <c r="BL2615" s="157">
        <v>0</v>
      </c>
      <c r="BM2615" s="157">
        <v>0</v>
      </c>
      <c r="BN2615" s="157">
        <v>0</v>
      </c>
      <c r="BO2615" s="157">
        <v>0</v>
      </c>
      <c r="BP2615" s="157">
        <v>0</v>
      </c>
      <c r="BQ2615" s="157">
        <v>0</v>
      </c>
      <c r="BR2615" s="157">
        <v>0</v>
      </c>
      <c r="BS2615" s="157">
        <v>0</v>
      </c>
      <c r="BT2615" s="157">
        <v>0</v>
      </c>
      <c r="BU2615"/>
      <c r="BV2615" s="155">
        <v>8.7579883000000004E-7</v>
      </c>
      <c r="BW2615" s="155">
        <v>0</v>
      </c>
      <c r="BX2615" s="155">
        <v>0</v>
      </c>
      <c r="BY2615" s="155">
        <v>8.7579883000000004E-7</v>
      </c>
      <c r="BZ2615" s="155">
        <v>0</v>
      </c>
      <c r="CA2615" s="155">
        <v>0</v>
      </c>
      <c r="CB2615" s="155">
        <v>0</v>
      </c>
      <c r="CC2615" s="155">
        <v>0</v>
      </c>
      <c r="CD2615" s="155">
        <v>0</v>
      </c>
      <c r="CE2615" s="155">
        <v>0</v>
      </c>
      <c r="CF2615" s="155">
        <v>0</v>
      </c>
      <c r="CG2615" s="155">
        <v>0</v>
      </c>
      <c r="CH2615" s="155">
        <v>0</v>
      </c>
      <c r="CI2615" s="155">
        <v>0</v>
      </c>
      <c r="CJ2615" s="155">
        <v>0</v>
      </c>
      <c r="CK2615" s="155">
        <v>0</v>
      </c>
      <c r="CL2615" s="155">
        <v>0</v>
      </c>
      <c r="CM2615"/>
      <c r="CN2615" s="367">
        <v>0</v>
      </c>
      <c r="CO2615" s="366">
        <v>0</v>
      </c>
      <c r="CP2615" s="366">
        <v>0</v>
      </c>
      <c r="CQ2615" s="366">
        <v>0.98</v>
      </c>
      <c r="CR2615" s="366">
        <v>0</v>
      </c>
      <c r="CS2615" s="366">
        <v>0</v>
      </c>
      <c r="CT2615" s="366">
        <v>0</v>
      </c>
      <c r="CU2615" s="366">
        <v>0</v>
      </c>
      <c r="CV2615" s="366">
        <v>0</v>
      </c>
      <c r="CW2615" s="366">
        <v>0</v>
      </c>
      <c r="CX2615"/>
      <c r="CY2615"/>
      <c r="CZ2615"/>
      <c r="DA2615"/>
    </row>
    <row r="2616" spans="1:105" ht="14.4">
      <c r="A2616" t="s">
        <v>3391</v>
      </c>
      <c r="B2616" s="150" t="s">
        <v>1538</v>
      </c>
      <c r="C2616" s="151" t="str">
        <f t="shared" si="666"/>
        <v>Q.010.40.101</v>
      </c>
      <c r="D2616" t="s">
        <v>1539</v>
      </c>
      <c r="E2616" s="150" t="s">
        <v>352</v>
      </c>
      <c r="F2616" s="153" t="str">
        <f t="shared" si="667"/>
        <v>Acetone (CH3COCH3), direct emissions (scope1 and downstream)</v>
      </c>
      <c r="G2616" s="154">
        <f t="shared" si="665"/>
        <v>0</v>
      </c>
      <c r="H2616"/>
      <c r="I2616"/>
      <c r="J2616" s="227">
        <f t="shared" si="653"/>
        <v>0.97492791899999998</v>
      </c>
      <c r="K2616"/>
      <c r="L2616" s="280">
        <f t="shared" si="654"/>
        <v>0.97423622639999996</v>
      </c>
      <c r="M2616" s="280">
        <f t="shared" si="655"/>
        <v>6.9169260000000003E-4</v>
      </c>
      <c r="N2616" s="281">
        <f t="shared" si="656"/>
        <v>0</v>
      </c>
      <c r="O2616" s="280">
        <v>0</v>
      </c>
      <c r="P2616" s="219">
        <v>0</v>
      </c>
      <c r="Q2616" s="219">
        <v>0</v>
      </c>
      <c r="R2616" s="219">
        <v>0.97307999999999995</v>
      </c>
      <c r="S2616" s="219">
        <v>0</v>
      </c>
      <c r="T2616" s="219">
        <v>0</v>
      </c>
      <c r="U2616" s="219">
        <v>1.1562263999999999E-3</v>
      </c>
      <c r="V2616" s="219">
        <v>6.9169260000000003E-4</v>
      </c>
      <c r="W2616" s="219">
        <v>0</v>
      </c>
      <c r="X2616" s="219">
        <v>0</v>
      </c>
      <c r="Y2616" s="219">
        <v>0</v>
      </c>
      <c r="Z2616" s="219">
        <v>0</v>
      </c>
      <c r="AA2616" s="219">
        <v>0</v>
      </c>
      <c r="AB2616" s="219">
        <v>0</v>
      </c>
      <c r="AC2616"/>
      <c r="AD2616" s="227">
        <f t="shared" si="657"/>
        <v>0</v>
      </c>
      <c r="AE2616" s="227">
        <f t="shared" si="658"/>
        <v>0.97492791899999998</v>
      </c>
      <c r="AF2616" s="227">
        <f t="shared" si="659"/>
        <v>6.9169260000000003E-4</v>
      </c>
      <c r="AG2616" s="227">
        <f t="shared" si="660"/>
        <v>6.9169260000000003E-4</v>
      </c>
      <c r="AH2616" s="227">
        <f t="shared" si="661"/>
        <v>0</v>
      </c>
      <c r="AI2616"/>
      <c r="AJ2616">
        <v>0</v>
      </c>
      <c r="AK2616" s="155">
        <v>0</v>
      </c>
      <c r="AL2616" s="155">
        <v>0</v>
      </c>
      <c r="AM2616" s="155">
        <v>0</v>
      </c>
      <c r="AN2616" s="155">
        <v>0</v>
      </c>
      <c r="AO2616" s="155">
        <v>0</v>
      </c>
      <c r="AP2616" s="155">
        <v>0</v>
      </c>
      <c r="AQ2616"/>
      <c r="AR2616" s="156">
        <v>1.8861911E-3</v>
      </c>
      <c r="AS2616" s="156">
        <v>6.6386400000000001E-4</v>
      </c>
      <c r="AT2616" s="156">
        <v>1.2223271000000001E-3</v>
      </c>
      <c r="AU2616" s="156">
        <v>0</v>
      </c>
      <c r="AV2616" s="282">
        <f t="shared" si="662"/>
        <v>3.9799999999999999E-8</v>
      </c>
      <c r="AW2616" s="282">
        <f t="shared" si="663"/>
        <v>4.5204405999999999E-9</v>
      </c>
      <c r="AX2616" s="283">
        <f t="shared" si="664"/>
        <v>0</v>
      </c>
      <c r="AY2616" s="157">
        <v>0</v>
      </c>
      <c r="AZ2616" s="157">
        <v>0</v>
      </c>
      <c r="BA2616" s="157">
        <v>0</v>
      </c>
      <c r="BB2616" s="157">
        <v>0</v>
      </c>
      <c r="BC2616" s="157">
        <v>0</v>
      </c>
      <c r="BD2616" s="157">
        <v>1.9799999999999999E-8</v>
      </c>
      <c r="BE2616" s="157">
        <v>0</v>
      </c>
      <c r="BF2616" s="157">
        <v>4.5200000000000001E-9</v>
      </c>
      <c r="BG2616" s="157">
        <v>0</v>
      </c>
      <c r="BH2616" s="157">
        <v>0</v>
      </c>
      <c r="BI2616" s="157">
        <v>0</v>
      </c>
      <c r="BJ2616" s="157">
        <v>3.4799999999999998E-13</v>
      </c>
      <c r="BK2616" s="157">
        <v>3.0099999999999999E-14</v>
      </c>
      <c r="BL2616" s="157">
        <v>6.2499999999999999E-14</v>
      </c>
      <c r="BM2616" s="157">
        <v>0</v>
      </c>
      <c r="BN2616" s="157">
        <v>2E-8</v>
      </c>
      <c r="BO2616" s="157">
        <v>0</v>
      </c>
      <c r="BP2616" s="157">
        <v>0</v>
      </c>
      <c r="BQ2616" s="157">
        <v>0</v>
      </c>
      <c r="BR2616" s="157">
        <v>0</v>
      </c>
      <c r="BS2616" s="157">
        <v>0</v>
      </c>
      <c r="BT2616" s="157">
        <v>0</v>
      </c>
      <c r="BU2616"/>
      <c r="BV2616" s="155">
        <v>1.8685562999999999E-4</v>
      </c>
      <c r="BW2616" s="155">
        <v>0</v>
      </c>
      <c r="BX2616" s="155">
        <v>0</v>
      </c>
      <c r="BY2616" s="155">
        <v>8.1022648000000004E-8</v>
      </c>
      <c r="BZ2616" s="155">
        <v>0</v>
      </c>
      <c r="CA2616" s="155">
        <v>0</v>
      </c>
      <c r="CB2616" s="155">
        <v>0</v>
      </c>
      <c r="CC2616" s="155">
        <v>0</v>
      </c>
      <c r="CD2616" s="155">
        <v>0</v>
      </c>
      <c r="CE2616" s="155">
        <v>7.6508174000000003E-7</v>
      </c>
      <c r="CF2616" s="155">
        <v>0</v>
      </c>
      <c r="CG2616" s="155">
        <v>0</v>
      </c>
      <c r="CH2616" s="155">
        <v>0</v>
      </c>
      <c r="CI2616" s="155">
        <v>1.8600953E-4</v>
      </c>
      <c r="CJ2616" s="155">
        <v>0</v>
      </c>
      <c r="CK2616" s="155">
        <v>0</v>
      </c>
      <c r="CL2616" s="155">
        <v>0</v>
      </c>
      <c r="CM2616"/>
      <c r="CN2616" s="367">
        <v>0</v>
      </c>
      <c r="CO2616" s="366">
        <v>0</v>
      </c>
      <c r="CP2616" s="366">
        <v>0.35591</v>
      </c>
      <c r="CQ2616" s="366">
        <v>0</v>
      </c>
      <c r="CR2616" s="366">
        <v>0</v>
      </c>
      <c r="CS2616" s="366">
        <v>6.2499999999999997E-9</v>
      </c>
      <c r="CT2616" s="366">
        <v>0</v>
      </c>
      <c r="CU2616" s="366">
        <v>7.9200000000000007E-2</v>
      </c>
      <c r="CV2616" s="366">
        <v>0</v>
      </c>
      <c r="CW2616" s="366">
        <v>0</v>
      </c>
      <c r="CX2616"/>
      <c r="CY2616"/>
      <c r="CZ2616"/>
      <c r="DA2616"/>
    </row>
    <row r="2617" spans="1:105" ht="14.4">
      <c r="A2617" t="s">
        <v>3392</v>
      </c>
      <c r="B2617" s="150" t="s">
        <v>1538</v>
      </c>
      <c r="C2617" s="151" t="str">
        <f t="shared" si="666"/>
        <v>Q.010.40.102</v>
      </c>
      <c r="D2617" t="s">
        <v>1539</v>
      </c>
      <c r="E2617" s="150" t="s">
        <v>352</v>
      </c>
      <c r="F2617" s="153" t="str">
        <f t="shared" si="667"/>
        <v>Benzene (C6H6), direct emissions (scope1 and downstream)</v>
      </c>
      <c r="G2617" s="154">
        <f t="shared" si="665"/>
        <v>0</v>
      </c>
      <c r="H2617"/>
      <c r="I2617"/>
      <c r="J2617" s="227">
        <f t="shared" si="653"/>
        <v>2.5277348056000002</v>
      </c>
      <c r="K2617"/>
      <c r="L2617" s="280">
        <f t="shared" si="654"/>
        <v>2.5253388800000001</v>
      </c>
      <c r="M2617" s="280">
        <f t="shared" si="655"/>
        <v>2.3959255999999999E-3</v>
      </c>
      <c r="N2617" s="281">
        <f t="shared" si="656"/>
        <v>0</v>
      </c>
      <c r="O2617" s="280">
        <v>0</v>
      </c>
      <c r="P2617" s="219">
        <v>0</v>
      </c>
      <c r="Q2617" s="219">
        <v>0</v>
      </c>
      <c r="R2617" s="219">
        <v>2.2521599999999999</v>
      </c>
      <c r="S2617" s="219">
        <v>0</v>
      </c>
      <c r="T2617" s="219">
        <v>0.23966000000000001</v>
      </c>
      <c r="U2617" s="219">
        <v>3.3518880000000001E-2</v>
      </c>
      <c r="V2617" s="219">
        <v>2.3959255999999999E-3</v>
      </c>
      <c r="W2617" s="219">
        <v>0</v>
      </c>
      <c r="X2617" s="219">
        <v>0</v>
      </c>
      <c r="Y2617" s="219">
        <v>0</v>
      </c>
      <c r="Z2617" s="219">
        <v>0</v>
      </c>
      <c r="AA2617" s="219">
        <v>0</v>
      </c>
      <c r="AB2617" s="219">
        <v>0</v>
      </c>
      <c r="AC2617"/>
      <c r="AD2617" s="227">
        <f t="shared" si="657"/>
        <v>0</v>
      </c>
      <c r="AE2617" s="227">
        <f t="shared" si="658"/>
        <v>2.5277348056000002</v>
      </c>
      <c r="AF2617" s="227">
        <f t="shared" si="659"/>
        <v>2.3959255999999999E-3</v>
      </c>
      <c r="AG2617" s="227">
        <f t="shared" si="660"/>
        <v>2.3959255999999999E-3</v>
      </c>
      <c r="AH2617" s="227">
        <f t="shared" si="661"/>
        <v>0</v>
      </c>
      <c r="AI2617"/>
      <c r="AJ2617">
        <v>0</v>
      </c>
      <c r="AK2617" s="155">
        <v>0</v>
      </c>
      <c r="AL2617" s="155">
        <v>0</v>
      </c>
      <c r="AM2617" s="155">
        <v>0</v>
      </c>
      <c r="AN2617" s="155">
        <v>0</v>
      </c>
      <c r="AO2617" s="155">
        <v>0</v>
      </c>
      <c r="AP2617" s="155">
        <v>0</v>
      </c>
      <c r="AQ2617"/>
      <c r="AR2617" s="156">
        <v>8.7123837999999995E-2</v>
      </c>
      <c r="AS2617" s="156">
        <v>8.5084679999999996E-2</v>
      </c>
      <c r="AT2617" s="156">
        <v>2.0391579000000001E-3</v>
      </c>
      <c r="AU2617" s="156">
        <v>0</v>
      </c>
      <c r="AV2617" s="282">
        <f t="shared" si="662"/>
        <v>5.101E-6</v>
      </c>
      <c r="AW2617" s="282">
        <f t="shared" si="663"/>
        <v>7.5412644999999994E-9</v>
      </c>
      <c r="AX2617" s="283">
        <f t="shared" si="664"/>
        <v>0</v>
      </c>
      <c r="AY2617" s="157">
        <v>0</v>
      </c>
      <c r="AZ2617" s="157">
        <v>0</v>
      </c>
      <c r="BA2617" s="157">
        <v>0</v>
      </c>
      <c r="BB2617" s="157">
        <v>0</v>
      </c>
      <c r="BC2617" s="157">
        <v>0</v>
      </c>
      <c r="BD2617" s="157">
        <v>3.2999999999999998E-8</v>
      </c>
      <c r="BE2617" s="157">
        <v>0</v>
      </c>
      <c r="BF2617" s="157">
        <v>7.54E-9</v>
      </c>
      <c r="BG2617" s="157">
        <v>0</v>
      </c>
      <c r="BH2617" s="157">
        <v>0</v>
      </c>
      <c r="BI2617" s="157">
        <v>0</v>
      </c>
      <c r="BJ2617" s="157">
        <v>9.9299999999999991E-13</v>
      </c>
      <c r="BK2617" s="157">
        <v>2.45E-14</v>
      </c>
      <c r="BL2617" s="157">
        <v>2.4700000000000001E-13</v>
      </c>
      <c r="BM2617" s="157">
        <v>4.7899999999999999E-6</v>
      </c>
      <c r="BN2617" s="157">
        <v>2.7799999999999997E-7</v>
      </c>
      <c r="BO2617" s="157">
        <v>0</v>
      </c>
      <c r="BP2617" s="157">
        <v>0</v>
      </c>
      <c r="BQ2617" s="157">
        <v>0</v>
      </c>
      <c r="BR2617" s="157">
        <v>0</v>
      </c>
      <c r="BS2617" s="157">
        <v>0</v>
      </c>
      <c r="BT2617" s="157">
        <v>0</v>
      </c>
      <c r="BU2617"/>
      <c r="BV2617" s="155">
        <v>7.7457975E-4</v>
      </c>
      <c r="BW2617" s="155">
        <v>0</v>
      </c>
      <c r="BX2617" s="155">
        <v>0</v>
      </c>
      <c r="BY2617" s="155">
        <v>2.8065102000000001E-7</v>
      </c>
      <c r="BZ2617" s="155">
        <v>0</v>
      </c>
      <c r="CA2617" s="155">
        <v>0</v>
      </c>
      <c r="CB2617" s="155">
        <v>0</v>
      </c>
      <c r="CC2617" s="155">
        <v>0</v>
      </c>
      <c r="CD2617" s="155">
        <v>3.2160685000000002E-4</v>
      </c>
      <c r="CE2617" s="155">
        <v>2.2179638000000001E-5</v>
      </c>
      <c r="CF2617" s="155">
        <v>0</v>
      </c>
      <c r="CG2617" s="155">
        <v>0</v>
      </c>
      <c r="CH2617" s="155">
        <v>0</v>
      </c>
      <c r="CI2617" s="155">
        <v>4.3051260999999998E-4</v>
      </c>
      <c r="CJ2617" s="155">
        <v>0</v>
      </c>
      <c r="CK2617" s="155">
        <v>0</v>
      </c>
      <c r="CL2617" s="155">
        <v>0</v>
      </c>
      <c r="CM2617"/>
      <c r="CN2617" s="367">
        <v>0</v>
      </c>
      <c r="CO2617" s="366">
        <v>0</v>
      </c>
      <c r="CP2617" s="366">
        <v>0.72072800000000004</v>
      </c>
      <c r="CQ2617" s="366">
        <v>0</v>
      </c>
      <c r="CR2617" s="366">
        <v>2.9700000000000003E-7</v>
      </c>
      <c r="CS2617" s="366">
        <v>7.5199999999999998E-8</v>
      </c>
      <c r="CT2617" s="366">
        <v>0</v>
      </c>
      <c r="CU2617" s="366">
        <v>6.4000000000000001E-2</v>
      </c>
      <c r="CV2617" s="366">
        <v>0</v>
      </c>
      <c r="CW2617" s="366">
        <v>0</v>
      </c>
      <c r="CX2617"/>
      <c r="CY2617"/>
      <c r="CZ2617"/>
      <c r="DA2617"/>
    </row>
    <row r="2618" spans="1:105" ht="14.4">
      <c r="A2618" t="s">
        <v>3393</v>
      </c>
      <c r="B2618" s="150" t="s">
        <v>1538</v>
      </c>
      <c r="C2618" s="151" t="str">
        <f t="shared" si="666"/>
        <v>Q.010.40.103</v>
      </c>
      <c r="D2618" t="s">
        <v>1539</v>
      </c>
      <c r="E2618" s="150" t="s">
        <v>352</v>
      </c>
      <c r="F2618" s="153" t="str">
        <f t="shared" si="667"/>
        <v>Benzyl Chloride (C7H7Cl ), direct emissions (scope1 and downstream)</v>
      </c>
      <c r="G2618" s="154">
        <f t="shared" si="665"/>
        <v>0</v>
      </c>
      <c r="H2618"/>
      <c r="I2618"/>
      <c r="J2618" s="227">
        <f t="shared" si="653"/>
        <v>0.50931431999999999</v>
      </c>
      <c r="K2618"/>
      <c r="L2618" s="280">
        <f t="shared" si="654"/>
        <v>0.47518919999999998</v>
      </c>
      <c r="M2618" s="280">
        <f t="shared" si="655"/>
        <v>3.4125120000000002E-2</v>
      </c>
      <c r="N2618" s="281">
        <f t="shared" si="656"/>
        <v>0</v>
      </c>
      <c r="O2618" s="280">
        <v>0</v>
      </c>
      <c r="P2618" s="219">
        <v>0</v>
      </c>
      <c r="Q2618" s="219">
        <v>0</v>
      </c>
      <c r="R2618" s="219">
        <v>0</v>
      </c>
      <c r="S2618" s="219">
        <v>0</v>
      </c>
      <c r="T2618" s="219">
        <v>0.47518919999999998</v>
      </c>
      <c r="U2618" s="219">
        <v>0</v>
      </c>
      <c r="V2618" s="286">
        <v>3.4125120000000002E-2</v>
      </c>
      <c r="W2618" s="219">
        <v>0</v>
      </c>
      <c r="X2618" s="219">
        <v>0</v>
      </c>
      <c r="Y2618" s="219">
        <v>0</v>
      </c>
      <c r="Z2618" s="219">
        <v>0</v>
      </c>
      <c r="AA2618" s="219">
        <v>0</v>
      </c>
      <c r="AB2618" s="219">
        <v>0</v>
      </c>
      <c r="AC2618"/>
      <c r="AD2618" s="227">
        <f t="shared" si="657"/>
        <v>0</v>
      </c>
      <c r="AE2618" s="227">
        <f t="shared" si="658"/>
        <v>0.50931431999999999</v>
      </c>
      <c r="AF2618" s="227">
        <f t="shared" si="659"/>
        <v>3.4125120000000002E-2</v>
      </c>
      <c r="AG2618" s="227">
        <f t="shared" si="660"/>
        <v>3.4125120000000002E-2</v>
      </c>
      <c r="AH2618" s="227">
        <f t="shared" si="661"/>
        <v>0</v>
      </c>
      <c r="AI2618"/>
      <c r="AJ2618">
        <v>0</v>
      </c>
      <c r="AK2618" s="155">
        <v>0</v>
      </c>
      <c r="AL2618" s="155">
        <v>0</v>
      </c>
      <c r="AM2618" s="155">
        <v>0</v>
      </c>
      <c r="AN2618" s="155">
        <v>0</v>
      </c>
      <c r="AO2618" s="155">
        <v>0</v>
      </c>
      <c r="AP2618" s="155">
        <v>0</v>
      </c>
      <c r="AQ2618"/>
      <c r="AR2618" s="156">
        <v>0.15079319999999999</v>
      </c>
      <c r="AS2618" s="156">
        <v>0.15078720000000001</v>
      </c>
      <c r="AT2618" s="156">
        <v>6.0001759999999999E-6</v>
      </c>
      <c r="AU2618" s="156">
        <v>0</v>
      </c>
      <c r="AV2618" s="282">
        <f t="shared" si="662"/>
        <v>9.0399999999999998E-6</v>
      </c>
      <c r="AW2618" s="282">
        <f t="shared" si="663"/>
        <v>2.219E-11</v>
      </c>
      <c r="AX2618" s="283">
        <f t="shared" si="664"/>
        <v>0</v>
      </c>
      <c r="AY2618" s="157">
        <v>0</v>
      </c>
      <c r="AZ2618" s="157">
        <v>0</v>
      </c>
      <c r="BA2618" s="157">
        <v>0</v>
      </c>
      <c r="BB2618" s="157">
        <v>0</v>
      </c>
      <c r="BC2618" s="157">
        <v>0</v>
      </c>
      <c r="BD2618" s="157">
        <v>0</v>
      </c>
      <c r="BE2618" s="157">
        <v>0</v>
      </c>
      <c r="BF2618" s="157">
        <v>0</v>
      </c>
      <c r="BG2618" s="157">
        <v>0</v>
      </c>
      <c r="BH2618" s="157">
        <v>0</v>
      </c>
      <c r="BI2618" s="157">
        <v>0</v>
      </c>
      <c r="BJ2618" s="157">
        <v>9.9999999999999994E-12</v>
      </c>
      <c r="BK2618" s="157">
        <v>2.8299999999999999E-12</v>
      </c>
      <c r="BL2618" s="157">
        <v>9.3600000000000005E-12</v>
      </c>
      <c r="BM2618" s="157">
        <v>9.0399999999999998E-6</v>
      </c>
      <c r="BN2618" s="157">
        <v>0</v>
      </c>
      <c r="BO2618" s="157">
        <v>0</v>
      </c>
      <c r="BP2618" s="157">
        <v>0</v>
      </c>
      <c r="BQ2618" s="157">
        <v>0</v>
      </c>
      <c r="BR2618" s="157">
        <v>0</v>
      </c>
      <c r="BS2618" s="157">
        <v>0</v>
      </c>
      <c r="BT2618" s="157">
        <v>0</v>
      </c>
      <c r="BU2618"/>
      <c r="BV2618" s="155">
        <v>6.4166775999999995E-4</v>
      </c>
      <c r="BW2618" s="155">
        <v>0</v>
      </c>
      <c r="BX2618" s="155">
        <v>0</v>
      </c>
      <c r="BY2618" s="155">
        <v>3.9973068999999999E-6</v>
      </c>
      <c r="BZ2618" s="155">
        <v>0</v>
      </c>
      <c r="CA2618" s="155">
        <v>0</v>
      </c>
      <c r="CB2618" s="155">
        <v>0</v>
      </c>
      <c r="CC2618" s="155">
        <v>0</v>
      </c>
      <c r="CD2618" s="155">
        <v>6.3767044999999995E-4</v>
      </c>
      <c r="CE2618" s="155">
        <v>0</v>
      </c>
      <c r="CF2618" s="155">
        <v>0</v>
      </c>
      <c r="CG2618" s="155">
        <v>0</v>
      </c>
      <c r="CH2618" s="155">
        <v>0</v>
      </c>
      <c r="CI2618" s="155">
        <v>0</v>
      </c>
      <c r="CJ2618" s="155">
        <v>0</v>
      </c>
      <c r="CK2618" s="155">
        <v>0</v>
      </c>
      <c r="CL2618" s="155">
        <v>0</v>
      </c>
      <c r="CM2618"/>
      <c r="CN2618" s="367">
        <v>0</v>
      </c>
      <c r="CO2618" s="366">
        <v>0</v>
      </c>
      <c r="CP2618" s="366">
        <v>0</v>
      </c>
      <c r="CQ2618" s="366">
        <v>0</v>
      </c>
      <c r="CR2618" s="366">
        <v>5.5400000000000001E-7</v>
      </c>
      <c r="CS2618" s="366">
        <v>0</v>
      </c>
      <c r="CT2618" s="366">
        <v>0</v>
      </c>
      <c r="CU2618" s="366">
        <v>4.18</v>
      </c>
      <c r="CV2618" s="366">
        <v>0</v>
      </c>
      <c r="CW2618" s="366">
        <v>0</v>
      </c>
      <c r="CX2618"/>
      <c r="CY2618"/>
      <c r="CZ2618"/>
      <c r="DA2618"/>
    </row>
    <row r="2619" spans="1:105" ht="14.4">
      <c r="A2619" t="s">
        <v>3394</v>
      </c>
      <c r="B2619" s="150" t="s">
        <v>1538</v>
      </c>
      <c r="C2619" s="151" t="str">
        <f t="shared" si="666"/>
        <v>Q.010.40.104</v>
      </c>
      <c r="D2619" t="s">
        <v>1539</v>
      </c>
      <c r="E2619" s="150" t="s">
        <v>352</v>
      </c>
      <c r="F2619" s="153" t="str">
        <f t="shared" si="667"/>
        <v>1-Butanol (C4H10O), direct emissions (scope1 and downstream)</v>
      </c>
      <c r="G2619" s="154">
        <f t="shared" si="665"/>
        <v>0</v>
      </c>
      <c r="H2619"/>
      <c r="I2619"/>
      <c r="J2619" s="227">
        <f t="shared" si="653"/>
        <v>6.4345703000000007</v>
      </c>
      <c r="K2619"/>
      <c r="L2619" s="280">
        <f t="shared" si="654"/>
        <v>6.4269141120000004</v>
      </c>
      <c r="M2619" s="280">
        <f t="shared" si="655"/>
        <v>7.6561880000000004E-3</v>
      </c>
      <c r="N2619" s="281">
        <f t="shared" si="656"/>
        <v>0</v>
      </c>
      <c r="O2619" s="280">
        <v>0</v>
      </c>
      <c r="P2619" s="219">
        <v>0</v>
      </c>
      <c r="Q2619" s="219">
        <v>0</v>
      </c>
      <c r="R2619" s="219">
        <v>6.4260000000000002</v>
      </c>
      <c r="S2619" s="219">
        <v>0</v>
      </c>
      <c r="T2619" s="219">
        <v>0</v>
      </c>
      <c r="U2619" s="219">
        <v>9.1411200000000002E-4</v>
      </c>
      <c r="V2619" s="286">
        <v>7.6561880000000004E-3</v>
      </c>
      <c r="W2619" s="219">
        <v>0</v>
      </c>
      <c r="X2619" s="219">
        <v>0</v>
      </c>
      <c r="Y2619" s="219">
        <v>0</v>
      </c>
      <c r="Z2619" s="219">
        <v>0</v>
      </c>
      <c r="AA2619" s="219">
        <v>0</v>
      </c>
      <c r="AB2619" s="219">
        <v>0</v>
      </c>
      <c r="AC2619"/>
      <c r="AD2619" s="227">
        <f t="shared" si="657"/>
        <v>0</v>
      </c>
      <c r="AE2619" s="227">
        <f t="shared" si="658"/>
        <v>6.4345703000000007</v>
      </c>
      <c r="AF2619" s="227">
        <f t="shared" si="659"/>
        <v>7.6561880000000004E-3</v>
      </c>
      <c r="AG2619" s="227">
        <f t="shared" si="660"/>
        <v>7.6561880000000004E-3</v>
      </c>
      <c r="AH2619" s="227">
        <f t="shared" si="661"/>
        <v>0</v>
      </c>
      <c r="AI2619"/>
      <c r="AJ2619">
        <v>0</v>
      </c>
      <c r="AK2619" s="155">
        <v>0</v>
      </c>
      <c r="AL2619" s="155">
        <v>0</v>
      </c>
      <c r="AM2619" s="155">
        <v>0</v>
      </c>
      <c r="AN2619" s="155">
        <v>0</v>
      </c>
      <c r="AO2619" s="155">
        <v>0</v>
      </c>
      <c r="AP2619" s="155">
        <v>0</v>
      </c>
      <c r="AQ2619"/>
      <c r="AR2619" s="156">
        <v>1.5108435E-2</v>
      </c>
      <c r="AS2619" s="156">
        <v>4.5086040000000003E-3</v>
      </c>
      <c r="AT2619" s="156">
        <v>1.0599831000000001E-2</v>
      </c>
      <c r="AU2619" s="156">
        <v>0</v>
      </c>
      <c r="AV2619" s="282">
        <f t="shared" si="662"/>
        <v>2.7029999999999998E-7</v>
      </c>
      <c r="AW2619" s="282">
        <f t="shared" si="663"/>
        <v>3.9200559899999998E-8</v>
      </c>
      <c r="AX2619" s="283">
        <f t="shared" si="664"/>
        <v>0</v>
      </c>
      <c r="AY2619" s="157">
        <v>0</v>
      </c>
      <c r="AZ2619" s="157">
        <v>0</v>
      </c>
      <c r="BA2619" s="157">
        <v>0</v>
      </c>
      <c r="BB2619" s="157">
        <v>0</v>
      </c>
      <c r="BC2619" s="157">
        <v>0</v>
      </c>
      <c r="BD2619" s="157">
        <v>1.72E-7</v>
      </c>
      <c r="BE2619" s="157">
        <v>0</v>
      </c>
      <c r="BF2619" s="157">
        <v>3.92E-8</v>
      </c>
      <c r="BG2619" s="157">
        <v>0</v>
      </c>
      <c r="BH2619" s="157">
        <v>0</v>
      </c>
      <c r="BI2619" s="157">
        <v>0</v>
      </c>
      <c r="BJ2619" s="157">
        <v>3.9900000000000002E-13</v>
      </c>
      <c r="BK2619" s="157">
        <v>9.9699999999999994E-14</v>
      </c>
      <c r="BL2619" s="157">
        <v>6.1199999999999994E-14</v>
      </c>
      <c r="BM2619" s="157">
        <v>0</v>
      </c>
      <c r="BN2619" s="157">
        <v>9.83E-8</v>
      </c>
      <c r="BO2619" s="157">
        <v>0</v>
      </c>
      <c r="BP2619" s="157">
        <v>0</v>
      </c>
      <c r="BQ2619" s="157">
        <v>0</v>
      </c>
      <c r="BR2619" s="157">
        <v>0</v>
      </c>
      <c r="BS2619" s="157">
        <v>0</v>
      </c>
      <c r="BT2619" s="157">
        <v>0</v>
      </c>
      <c r="BU2619"/>
      <c r="BV2619" s="155">
        <v>1.2298665E-3</v>
      </c>
      <c r="BW2619" s="155">
        <v>0</v>
      </c>
      <c r="BX2619" s="155">
        <v>0</v>
      </c>
      <c r="BY2619" s="155">
        <v>8.9682125000000004E-7</v>
      </c>
      <c r="BZ2619" s="155">
        <v>0</v>
      </c>
      <c r="CA2619" s="155">
        <v>0</v>
      </c>
      <c r="CB2619" s="155">
        <v>0</v>
      </c>
      <c r="CC2619" s="155">
        <v>0</v>
      </c>
      <c r="CD2619" s="155">
        <v>0</v>
      </c>
      <c r="CE2619" s="155">
        <v>6.0487323000000001E-7</v>
      </c>
      <c r="CF2619" s="155">
        <v>0</v>
      </c>
      <c r="CG2619" s="155">
        <v>0</v>
      </c>
      <c r="CH2619" s="155">
        <v>0</v>
      </c>
      <c r="CI2619" s="155">
        <v>1.2283648000000001E-3</v>
      </c>
      <c r="CJ2619" s="155">
        <v>0</v>
      </c>
      <c r="CK2619" s="155">
        <v>0</v>
      </c>
      <c r="CL2619" s="155">
        <v>0</v>
      </c>
      <c r="CM2619"/>
      <c r="CN2619" s="367">
        <v>0</v>
      </c>
      <c r="CO2619" s="366">
        <v>0</v>
      </c>
      <c r="CP2619" s="366">
        <v>2.8804099999999999</v>
      </c>
      <c r="CQ2619" s="366">
        <v>0</v>
      </c>
      <c r="CR2619" s="366">
        <v>0</v>
      </c>
      <c r="CS2619" s="366">
        <v>2.8900000000000001E-8</v>
      </c>
      <c r="CT2619" s="366">
        <v>0</v>
      </c>
      <c r="CU2619" s="366">
        <v>0.109</v>
      </c>
      <c r="CV2619" s="366">
        <v>0</v>
      </c>
      <c r="CW2619" s="366">
        <v>0</v>
      </c>
      <c r="CX2619"/>
      <c r="CY2619"/>
      <c r="CZ2619"/>
      <c r="DA2619"/>
    </row>
    <row r="2620" spans="1:105" ht="14.4">
      <c r="A2620" t="s">
        <v>3395</v>
      </c>
      <c r="B2620" s="150" t="s">
        <v>1538</v>
      </c>
      <c r="C2620" s="151" t="str">
        <f t="shared" si="666"/>
        <v>Q.010.40.105</v>
      </c>
      <c r="D2620" t="s">
        <v>1539</v>
      </c>
      <c r="E2620" s="150" t="s">
        <v>352</v>
      </c>
      <c r="F2620" s="153" t="str">
        <f t="shared" si="667"/>
        <v>Butadiene (C4H6), direct emissions (scope1 and downstream)</v>
      </c>
      <c r="G2620" s="154">
        <f t="shared" si="665"/>
        <v>0</v>
      </c>
      <c r="H2620"/>
      <c r="I2620"/>
      <c r="J2620" s="227">
        <f t="shared" si="653"/>
        <v>9.3382877516939988</v>
      </c>
      <c r="K2620"/>
      <c r="L2620" s="280">
        <f t="shared" si="654"/>
        <v>9.3382845015999987</v>
      </c>
      <c r="M2620" s="280">
        <f t="shared" si="655"/>
        <v>3.2500939999999999E-6</v>
      </c>
      <c r="N2620" s="281">
        <f t="shared" si="656"/>
        <v>0</v>
      </c>
      <c r="O2620" s="280">
        <v>0</v>
      </c>
      <c r="P2620" s="219">
        <v>0</v>
      </c>
      <c r="Q2620" s="219">
        <v>0</v>
      </c>
      <c r="R2620" s="219">
        <v>8.8127999999999993</v>
      </c>
      <c r="S2620" s="219">
        <v>0</v>
      </c>
      <c r="T2620" s="219">
        <v>0.52521879999999999</v>
      </c>
      <c r="U2620" s="219">
        <v>2.6570160000000001E-4</v>
      </c>
      <c r="V2620" s="286">
        <v>3.2500939999999999E-6</v>
      </c>
      <c r="W2620" s="219">
        <v>0</v>
      </c>
      <c r="X2620" s="219">
        <v>0</v>
      </c>
      <c r="Y2620" s="219">
        <v>0</v>
      </c>
      <c r="Z2620" s="219">
        <v>0</v>
      </c>
      <c r="AA2620" s="219">
        <v>0</v>
      </c>
      <c r="AB2620" s="219">
        <v>0</v>
      </c>
      <c r="AC2620"/>
      <c r="AD2620" s="227">
        <f t="shared" si="657"/>
        <v>0</v>
      </c>
      <c r="AE2620" s="227">
        <f t="shared" si="658"/>
        <v>9.3382877516939988</v>
      </c>
      <c r="AF2620" s="227">
        <f t="shared" si="659"/>
        <v>3.2500939999999999E-6</v>
      </c>
      <c r="AG2620" s="227">
        <f t="shared" si="660"/>
        <v>3.2500939999999999E-6</v>
      </c>
      <c r="AH2620" s="227">
        <f t="shared" si="661"/>
        <v>0</v>
      </c>
      <c r="AI2620"/>
      <c r="AJ2620">
        <v>0</v>
      </c>
      <c r="AK2620" s="155">
        <v>0</v>
      </c>
      <c r="AL2620" s="155">
        <v>0</v>
      </c>
      <c r="AM2620" s="155">
        <v>0</v>
      </c>
      <c r="AN2620" s="155">
        <v>0</v>
      </c>
      <c r="AO2620" s="155">
        <v>0</v>
      </c>
      <c r="AP2620" s="155">
        <v>0</v>
      </c>
      <c r="AQ2620"/>
      <c r="AR2620" s="156">
        <v>0.12212696000000001</v>
      </c>
      <c r="AS2620" s="156">
        <v>0.10398312</v>
      </c>
      <c r="AT2620" s="156">
        <v>1.8143840000000001E-2</v>
      </c>
      <c r="AU2620" s="156">
        <v>0</v>
      </c>
      <c r="AV2620" s="282">
        <f t="shared" si="662"/>
        <v>6.2339999999999999E-6</v>
      </c>
      <c r="AW2620" s="282">
        <f t="shared" si="663"/>
        <v>6.7099999999999999E-8</v>
      </c>
      <c r="AX2620" s="283">
        <f t="shared" si="664"/>
        <v>0</v>
      </c>
      <c r="AY2620" s="157">
        <v>0</v>
      </c>
      <c r="AZ2620" s="157">
        <v>0</v>
      </c>
      <c r="BA2620" s="157">
        <v>0</v>
      </c>
      <c r="BB2620" s="157">
        <v>0</v>
      </c>
      <c r="BC2620" s="157">
        <v>0</v>
      </c>
      <c r="BD2620" s="157">
        <v>2.9400000000000001E-7</v>
      </c>
      <c r="BE2620" s="157">
        <v>0</v>
      </c>
      <c r="BF2620" s="157">
        <v>6.7099999999999999E-8</v>
      </c>
      <c r="BG2620" s="157">
        <v>0</v>
      </c>
      <c r="BH2620" s="157">
        <v>0</v>
      </c>
      <c r="BI2620" s="157">
        <v>0</v>
      </c>
      <c r="BJ2620" s="157">
        <v>0</v>
      </c>
      <c r="BK2620" s="157">
        <v>0</v>
      </c>
      <c r="BL2620" s="157">
        <v>0</v>
      </c>
      <c r="BM2620" s="157">
        <v>4.42E-6</v>
      </c>
      <c r="BN2620" s="157">
        <v>1.5200000000000001E-6</v>
      </c>
      <c r="BO2620" s="157">
        <v>0</v>
      </c>
      <c r="BP2620" s="157">
        <v>0</v>
      </c>
      <c r="BQ2620" s="157">
        <v>0</v>
      </c>
      <c r="BR2620" s="157">
        <v>0</v>
      </c>
      <c r="BS2620" s="157">
        <v>0</v>
      </c>
      <c r="BT2620" s="157">
        <v>0</v>
      </c>
      <c r="BU2620"/>
      <c r="BV2620" s="155">
        <v>2.3895974E-3</v>
      </c>
      <c r="BW2620" s="155">
        <v>0</v>
      </c>
      <c r="BX2620" s="155">
        <v>0</v>
      </c>
      <c r="BY2620" s="155">
        <v>3.8070555999999999E-10</v>
      </c>
      <c r="BZ2620" s="155">
        <v>0</v>
      </c>
      <c r="CA2620" s="155">
        <v>0</v>
      </c>
      <c r="CB2620" s="155">
        <v>0</v>
      </c>
      <c r="CC2620" s="155">
        <v>0</v>
      </c>
      <c r="CD2620" s="155">
        <v>7.0480664999999999E-4</v>
      </c>
      <c r="CE2620" s="155">
        <v>1.7581629999999999E-7</v>
      </c>
      <c r="CF2620" s="155">
        <v>0</v>
      </c>
      <c r="CG2620" s="155">
        <v>0</v>
      </c>
      <c r="CH2620" s="155">
        <v>0</v>
      </c>
      <c r="CI2620" s="155">
        <v>1.6846146000000001E-3</v>
      </c>
      <c r="CJ2620" s="155">
        <v>0</v>
      </c>
      <c r="CK2620" s="155">
        <v>0</v>
      </c>
      <c r="CL2620" s="155">
        <v>0</v>
      </c>
      <c r="CM2620"/>
      <c r="CN2620" s="367">
        <v>0</v>
      </c>
      <c r="CO2620" s="366">
        <v>0</v>
      </c>
      <c r="CP2620" s="366">
        <v>12.6121</v>
      </c>
      <c r="CQ2620" s="366">
        <v>0</v>
      </c>
      <c r="CR2620" s="366">
        <v>5.7100000000000002E-7</v>
      </c>
      <c r="CS2620" s="366">
        <v>8.5499999999999997E-7</v>
      </c>
      <c r="CT2620" s="366">
        <v>0</v>
      </c>
      <c r="CU2620" s="366">
        <v>0</v>
      </c>
      <c r="CV2620" s="366">
        <v>0</v>
      </c>
      <c r="CW2620" s="366">
        <v>0</v>
      </c>
      <c r="CX2620"/>
      <c r="CY2620"/>
      <c r="CZ2620"/>
      <c r="DA2620"/>
    </row>
    <row r="2621" spans="1:105" ht="14.4">
      <c r="A2621" t="s">
        <v>3396</v>
      </c>
      <c r="B2621" s="150" t="s">
        <v>1538</v>
      </c>
      <c r="C2621" s="151" t="str">
        <f t="shared" si="666"/>
        <v>Q.010.40.106</v>
      </c>
      <c r="D2621" t="s">
        <v>1539</v>
      </c>
      <c r="E2621" s="150" t="s">
        <v>352</v>
      </c>
      <c r="F2621" s="153" t="str">
        <f t="shared" si="667"/>
        <v>Butyl acetate (C6H12O2), direct emissions (scope1 and downstream)</v>
      </c>
      <c r="G2621" s="154">
        <f t="shared" si="665"/>
        <v>0</v>
      </c>
      <c r="H2621"/>
      <c r="I2621"/>
      <c r="J2621" s="227">
        <f t="shared" si="653"/>
        <v>2.7828059490000001</v>
      </c>
      <c r="K2621"/>
      <c r="L2621" s="280">
        <f t="shared" si="654"/>
        <v>2.7789642720000001</v>
      </c>
      <c r="M2621" s="280">
        <f>P2621+Q2621+V2621+Z2621+X2621</f>
        <v>3.8416769999999999E-3</v>
      </c>
      <c r="N2621" s="281">
        <f t="shared" si="656"/>
        <v>0</v>
      </c>
      <c r="O2621" s="280">
        <v>0</v>
      </c>
      <c r="P2621" s="219">
        <v>0</v>
      </c>
      <c r="Q2621" s="219">
        <v>0</v>
      </c>
      <c r="R2621" s="219">
        <v>2.7784800000000001</v>
      </c>
      <c r="S2621" s="219">
        <v>0</v>
      </c>
      <c r="T2621" s="219">
        <v>0</v>
      </c>
      <c r="U2621" s="219">
        <v>4.84272E-4</v>
      </c>
      <c r="V2621" s="219">
        <v>3.8416769999999999E-3</v>
      </c>
      <c r="W2621" s="219">
        <v>0</v>
      </c>
      <c r="X2621" s="219">
        <v>0</v>
      </c>
      <c r="Y2621" s="219">
        <v>0</v>
      </c>
      <c r="Z2621" s="219">
        <v>0</v>
      </c>
      <c r="AA2621" s="219">
        <v>0</v>
      </c>
      <c r="AB2621" s="219">
        <v>0</v>
      </c>
      <c r="AC2621"/>
      <c r="AD2621" s="227">
        <f t="shared" si="657"/>
        <v>0</v>
      </c>
      <c r="AE2621" s="227">
        <f t="shared" si="658"/>
        <v>2.7828059490000001</v>
      </c>
      <c r="AF2621" s="227">
        <f t="shared" si="659"/>
        <v>3.8416769999999999E-3</v>
      </c>
      <c r="AG2621" s="227">
        <f t="shared" si="660"/>
        <v>3.8416769999999999E-3</v>
      </c>
      <c r="AH2621" s="227">
        <f t="shared" si="661"/>
        <v>0</v>
      </c>
      <c r="AI2621"/>
      <c r="AJ2621">
        <v>0</v>
      </c>
      <c r="AK2621" s="155">
        <v>0</v>
      </c>
      <c r="AL2621" s="155">
        <v>0</v>
      </c>
      <c r="AM2621" s="155">
        <v>0</v>
      </c>
      <c r="AN2621" s="155">
        <v>0</v>
      </c>
      <c r="AO2621" s="155">
        <v>0</v>
      </c>
      <c r="AP2621" s="155">
        <v>0</v>
      </c>
      <c r="AQ2621"/>
      <c r="AR2621" s="156">
        <v>6.7323119000000002E-3</v>
      </c>
      <c r="AS2621" s="156">
        <v>1.4311440000000001E-3</v>
      </c>
      <c r="AT2621" s="156">
        <v>5.3011678999999997E-3</v>
      </c>
      <c r="AU2621" s="156">
        <v>0</v>
      </c>
      <c r="AV2621" s="282">
        <f t="shared" si="662"/>
        <v>8.5800000000000001E-8</v>
      </c>
      <c r="AW2621" s="282">
        <f t="shared" si="663"/>
        <v>1.9604911000000004E-8</v>
      </c>
      <c r="AX2621" s="283">
        <f t="shared" si="664"/>
        <v>0</v>
      </c>
      <c r="AY2621" s="157">
        <v>0</v>
      </c>
      <c r="AZ2621" s="157">
        <v>0</v>
      </c>
      <c r="BA2621" s="157">
        <v>0</v>
      </c>
      <c r="BB2621" s="157">
        <v>0</v>
      </c>
      <c r="BC2621" s="157">
        <v>0</v>
      </c>
      <c r="BD2621" s="157">
        <v>8.5800000000000001E-8</v>
      </c>
      <c r="BE2621" s="157">
        <v>0</v>
      </c>
      <c r="BF2621" s="157">
        <v>1.96E-8</v>
      </c>
      <c r="BG2621" s="157">
        <v>0</v>
      </c>
      <c r="BH2621" s="157">
        <v>0</v>
      </c>
      <c r="BI2621" s="157">
        <v>0</v>
      </c>
      <c r="BJ2621" s="157">
        <v>4.5499999999999998E-12</v>
      </c>
      <c r="BK2621" s="157">
        <v>1.19E-13</v>
      </c>
      <c r="BL2621" s="157">
        <v>2.4199999999999998E-13</v>
      </c>
      <c r="BM2621" s="157">
        <v>0</v>
      </c>
      <c r="BN2621" s="157">
        <v>0</v>
      </c>
      <c r="BO2621" s="157">
        <v>0</v>
      </c>
      <c r="BP2621" s="157">
        <v>0</v>
      </c>
      <c r="BQ2621" s="157">
        <v>0</v>
      </c>
      <c r="BR2621" s="157">
        <v>0</v>
      </c>
      <c r="BS2621" s="157">
        <v>0</v>
      </c>
      <c r="BT2621" s="157">
        <v>0</v>
      </c>
      <c r="BU2621"/>
      <c r="BV2621" s="155">
        <v>5.3189199E-4</v>
      </c>
      <c r="BW2621" s="155">
        <v>0</v>
      </c>
      <c r="BX2621" s="155">
        <v>0</v>
      </c>
      <c r="BY2621" s="155">
        <v>4.5000170000000001E-7</v>
      </c>
      <c r="BZ2621" s="155">
        <v>0</v>
      </c>
      <c r="CA2621" s="155">
        <v>0</v>
      </c>
      <c r="CB2621" s="155">
        <v>0</v>
      </c>
      <c r="CC2621" s="155">
        <v>0</v>
      </c>
      <c r="CD2621" s="155">
        <v>0</v>
      </c>
      <c r="CE2621" s="155">
        <v>3.2044560000000001E-7</v>
      </c>
      <c r="CF2621" s="155">
        <v>0</v>
      </c>
      <c r="CG2621" s="155">
        <v>0</v>
      </c>
      <c r="CH2621" s="155">
        <v>0</v>
      </c>
      <c r="CI2621" s="155">
        <v>5.3112153999999997E-4</v>
      </c>
      <c r="CJ2621" s="155">
        <v>0</v>
      </c>
      <c r="CK2621" s="155">
        <v>0</v>
      </c>
      <c r="CL2621" s="155">
        <v>0</v>
      </c>
      <c r="CM2621"/>
      <c r="CN2621" s="367">
        <v>0</v>
      </c>
      <c r="CO2621" s="366">
        <v>0</v>
      </c>
      <c r="CP2621" s="366">
        <v>0.83457700000000001</v>
      </c>
      <c r="CQ2621" s="366">
        <v>0</v>
      </c>
      <c r="CR2621" s="366">
        <v>0</v>
      </c>
      <c r="CS2621" s="366">
        <v>0</v>
      </c>
      <c r="CT2621" s="366">
        <v>0</v>
      </c>
      <c r="CU2621" s="366">
        <v>0.13600000000000001</v>
      </c>
      <c r="CV2621" s="366">
        <v>0</v>
      </c>
      <c r="CW2621" s="366">
        <v>0</v>
      </c>
      <c r="CX2621"/>
      <c r="CY2621"/>
      <c r="CZ2621"/>
      <c r="DA2621"/>
    </row>
    <row r="2622" spans="1:105" ht="14.4">
      <c r="A2622" t="s">
        <v>3397</v>
      </c>
      <c r="B2622" s="150" t="s">
        <v>1538</v>
      </c>
      <c r="C2622" s="151" t="str">
        <f t="shared" si="666"/>
        <v>Q.010.40.106</v>
      </c>
      <c r="D2622" t="s">
        <v>1539</v>
      </c>
      <c r="E2622" s="150" t="s">
        <v>352</v>
      </c>
      <c r="F2622" s="153" t="str">
        <f t="shared" si="667"/>
        <v>Chloroform (CHCl3), direct emissions (scope1 and downstream)</v>
      </c>
      <c r="G2622" s="154">
        <f t="shared" si="665"/>
        <v>20.6</v>
      </c>
      <c r="H2622"/>
      <c r="I2622"/>
      <c r="J2622" s="227">
        <f t="shared" si="653"/>
        <v>3.7046022279999997</v>
      </c>
      <c r="K2622"/>
      <c r="L2622" s="280">
        <f t="shared" si="654"/>
        <v>0.60124696</v>
      </c>
      <c r="M2622" s="280">
        <f t="shared" si="655"/>
        <v>1.3355268E-2</v>
      </c>
      <c r="N2622" s="281">
        <f t="shared" si="656"/>
        <v>0</v>
      </c>
      <c r="O2622" s="280">
        <v>3.09</v>
      </c>
      <c r="P2622" s="219">
        <v>0</v>
      </c>
      <c r="Q2622" s="219">
        <v>0</v>
      </c>
      <c r="R2622" s="219">
        <v>0.238068</v>
      </c>
      <c r="S2622" s="219">
        <v>0</v>
      </c>
      <c r="T2622" s="219">
        <v>0.1916728</v>
      </c>
      <c r="U2622" s="219">
        <v>0.17150615999999999</v>
      </c>
      <c r="V2622" s="219">
        <v>1.3355268E-2</v>
      </c>
      <c r="W2622" s="219">
        <v>0</v>
      </c>
      <c r="X2622" s="219">
        <v>0</v>
      </c>
      <c r="Y2622" s="219">
        <v>0</v>
      </c>
      <c r="Z2622" s="219">
        <v>0</v>
      </c>
      <c r="AA2622" s="219">
        <v>0</v>
      </c>
      <c r="AB2622" s="219">
        <v>0</v>
      </c>
      <c r="AC2622"/>
      <c r="AD2622" s="227">
        <f t="shared" si="657"/>
        <v>3.09</v>
      </c>
      <c r="AE2622" s="227">
        <f t="shared" si="658"/>
        <v>0.61460222799999997</v>
      </c>
      <c r="AF2622" s="227">
        <f t="shared" si="659"/>
        <v>1.3355268E-2</v>
      </c>
      <c r="AG2622" s="227">
        <f t="shared" si="660"/>
        <v>1.3355268E-2</v>
      </c>
      <c r="AH2622" s="227">
        <f t="shared" si="661"/>
        <v>0</v>
      </c>
      <c r="AI2622"/>
      <c r="AJ2622">
        <v>0</v>
      </c>
      <c r="AK2622" s="155">
        <v>0</v>
      </c>
      <c r="AL2622" s="155">
        <v>0</v>
      </c>
      <c r="AM2622" s="155">
        <v>0</v>
      </c>
      <c r="AN2622" s="155">
        <v>0</v>
      </c>
      <c r="AO2622" s="155">
        <v>0</v>
      </c>
      <c r="AP2622" s="155">
        <v>0</v>
      </c>
      <c r="AQ2622"/>
      <c r="AR2622" s="156">
        <v>0.47818242999999999</v>
      </c>
      <c r="AS2622" s="156">
        <v>0.46303680000000003</v>
      </c>
      <c r="AT2622" s="156">
        <v>1.5145627E-2</v>
      </c>
      <c r="AU2622" s="156">
        <v>0</v>
      </c>
      <c r="AV2622" s="282">
        <f t="shared" si="662"/>
        <v>2.7759999999999998E-5</v>
      </c>
      <c r="AW2622" s="282">
        <f t="shared" si="663"/>
        <v>5.6011932999999994E-8</v>
      </c>
      <c r="AX2622" s="283">
        <f t="shared" si="664"/>
        <v>0</v>
      </c>
      <c r="AY2622" s="157">
        <v>1.8600000000000001E-5</v>
      </c>
      <c r="AZ2622" s="157">
        <v>5.5999999999999999E-8</v>
      </c>
      <c r="BA2622" s="157">
        <v>1.5299999999999999E-12</v>
      </c>
      <c r="BB2622" s="157">
        <v>0</v>
      </c>
      <c r="BC2622" s="157">
        <v>0</v>
      </c>
      <c r="BD2622" s="157">
        <v>0</v>
      </c>
      <c r="BE2622" s="157">
        <v>0</v>
      </c>
      <c r="BF2622" s="157">
        <v>0</v>
      </c>
      <c r="BG2622" s="157">
        <v>0</v>
      </c>
      <c r="BH2622" s="157">
        <v>0</v>
      </c>
      <c r="BI2622" s="157">
        <v>0</v>
      </c>
      <c r="BJ2622" s="157">
        <v>5.6000000000000004E-12</v>
      </c>
      <c r="BK2622" s="157">
        <v>1.3299999999999999E-13</v>
      </c>
      <c r="BL2622" s="157">
        <v>4.6700000000000001E-12</v>
      </c>
      <c r="BM2622" s="157">
        <v>4.1899999999999997E-6</v>
      </c>
      <c r="BN2622" s="157">
        <v>4.9699999999999998E-6</v>
      </c>
      <c r="BO2622" s="157">
        <v>0</v>
      </c>
      <c r="BP2622" s="157">
        <v>0</v>
      </c>
      <c r="BQ2622" s="157">
        <v>0</v>
      </c>
      <c r="BR2622" s="157">
        <v>0</v>
      </c>
      <c r="BS2622" s="157">
        <v>0</v>
      </c>
      <c r="BT2622" s="157">
        <v>0</v>
      </c>
      <c r="BU2622"/>
      <c r="BV2622" s="155">
        <v>9.921530699999999E-4</v>
      </c>
      <c r="BW2622" s="155">
        <v>0</v>
      </c>
      <c r="BX2622" s="155">
        <v>5.7438265999999998E-4</v>
      </c>
      <c r="BY2622" s="155">
        <v>1.5643931999999999E-6</v>
      </c>
      <c r="BZ2622" s="155">
        <v>0</v>
      </c>
      <c r="CA2622" s="155">
        <v>0</v>
      </c>
      <c r="CB2622" s="155">
        <v>0</v>
      </c>
      <c r="CC2622" s="155">
        <v>0</v>
      </c>
      <c r="CD2622" s="155">
        <v>2.572114E-4</v>
      </c>
      <c r="CE2622" s="155">
        <v>1.1348661999999999E-4</v>
      </c>
      <c r="CF2622" s="155">
        <v>0</v>
      </c>
      <c r="CG2622" s="155">
        <v>0</v>
      </c>
      <c r="CH2622" s="155">
        <v>0</v>
      </c>
      <c r="CI2622" s="155">
        <v>4.5507991000000001E-5</v>
      </c>
      <c r="CJ2622" s="155">
        <v>0</v>
      </c>
      <c r="CK2622" s="155">
        <v>0</v>
      </c>
      <c r="CL2622" s="155">
        <v>0</v>
      </c>
      <c r="CM2622"/>
      <c r="CN2622" s="367">
        <v>0</v>
      </c>
      <c r="CO2622" s="366">
        <v>31</v>
      </c>
      <c r="CP2622" s="366">
        <v>2.1508699999999999E-2</v>
      </c>
      <c r="CQ2622" s="366">
        <v>0</v>
      </c>
      <c r="CR2622" s="366">
        <v>2.3099999999999999E-7</v>
      </c>
      <c r="CS2622" s="366">
        <v>1.3200000000000001E-6</v>
      </c>
      <c r="CT2622" s="366">
        <v>0</v>
      </c>
      <c r="CU2622" s="366">
        <v>0.28199999999999997</v>
      </c>
      <c r="CV2622" s="366">
        <v>0</v>
      </c>
      <c r="CW2622" s="366">
        <v>0</v>
      </c>
      <c r="CX2622"/>
      <c r="CY2622"/>
      <c r="CZ2622"/>
      <c r="DA2622"/>
    </row>
    <row r="2623" spans="1:105" ht="14.4">
      <c r="A2623" t="s">
        <v>3398</v>
      </c>
      <c r="B2623" s="150" t="s">
        <v>1538</v>
      </c>
      <c r="C2623" s="151" t="str">
        <f t="shared" si="666"/>
        <v>Q.010.40.107</v>
      </c>
      <c r="D2623" t="s">
        <v>1539</v>
      </c>
      <c r="E2623" s="150" t="s">
        <v>352</v>
      </c>
      <c r="F2623" s="153" t="str">
        <f t="shared" si="667"/>
        <v>Dichloro-ethane (C2H4Cl2), direct emissions (scope1 and downstream)</v>
      </c>
      <c r="G2623" s="154">
        <f t="shared" si="665"/>
        <v>0</v>
      </c>
      <c r="H2623"/>
      <c r="I2623"/>
      <c r="J2623" s="227">
        <f t="shared" si="653"/>
        <v>7.0813669999999997E-4</v>
      </c>
      <c r="K2623"/>
      <c r="L2623" s="280">
        <f t="shared" si="654"/>
        <v>0</v>
      </c>
      <c r="M2623" s="280">
        <f t="shared" si="655"/>
        <v>7.0813669999999997E-4</v>
      </c>
      <c r="N2623" s="281">
        <f t="shared" si="656"/>
        <v>0</v>
      </c>
      <c r="O2623" s="280">
        <v>0</v>
      </c>
      <c r="P2623" s="219">
        <v>0</v>
      </c>
      <c r="Q2623" s="219">
        <v>0</v>
      </c>
      <c r="R2623" s="219">
        <v>0</v>
      </c>
      <c r="S2623" s="219">
        <v>0</v>
      </c>
      <c r="T2623" s="219">
        <v>0</v>
      </c>
      <c r="U2623" s="219">
        <v>0</v>
      </c>
      <c r="V2623" s="219">
        <v>7.0813669999999997E-4</v>
      </c>
      <c r="W2623" s="219">
        <v>0</v>
      </c>
      <c r="X2623" s="219">
        <v>0</v>
      </c>
      <c r="Y2623" s="219">
        <v>0</v>
      </c>
      <c r="Z2623" s="219">
        <v>0</v>
      </c>
      <c r="AA2623" s="219">
        <v>0</v>
      </c>
      <c r="AB2623" s="219">
        <v>0</v>
      </c>
      <c r="AC2623"/>
      <c r="AD2623" s="227">
        <f t="shared" si="657"/>
        <v>0</v>
      </c>
      <c r="AE2623" s="227">
        <f t="shared" si="658"/>
        <v>7.0813669999999997E-4</v>
      </c>
      <c r="AF2623" s="227">
        <f t="shared" si="659"/>
        <v>7.0813669999999997E-4</v>
      </c>
      <c r="AG2623" s="227">
        <f t="shared" si="660"/>
        <v>7.0813669999999997E-4</v>
      </c>
      <c r="AH2623" s="227">
        <f t="shared" si="661"/>
        <v>0</v>
      </c>
      <c r="AI2623"/>
      <c r="AJ2623">
        <v>0</v>
      </c>
      <c r="AK2623" s="155">
        <v>0</v>
      </c>
      <c r="AL2623" s="155">
        <v>0</v>
      </c>
      <c r="AM2623" s="155">
        <v>0</v>
      </c>
      <c r="AN2623" s="155">
        <v>0</v>
      </c>
      <c r="AO2623" s="155">
        <v>0</v>
      </c>
      <c r="AP2623" s="155">
        <v>0</v>
      </c>
      <c r="AQ2623"/>
      <c r="AR2623" s="156">
        <v>5.7706064E-7</v>
      </c>
      <c r="AS2623" s="156">
        <v>0</v>
      </c>
      <c r="AT2623" s="156">
        <v>5.7706064E-7</v>
      </c>
      <c r="AU2623" s="156">
        <v>0</v>
      </c>
      <c r="AV2623" s="282">
        <f t="shared" si="662"/>
        <v>0</v>
      </c>
      <c r="AW2623" s="282">
        <f t="shared" si="663"/>
        <v>2.1341E-12</v>
      </c>
      <c r="AX2623" s="283">
        <f t="shared" si="664"/>
        <v>0</v>
      </c>
      <c r="AY2623" s="157">
        <v>0</v>
      </c>
      <c r="AZ2623" s="157">
        <v>0</v>
      </c>
      <c r="BA2623" s="157">
        <v>0</v>
      </c>
      <c r="BB2623" s="157">
        <v>0</v>
      </c>
      <c r="BC2623" s="157">
        <v>0</v>
      </c>
      <c r="BD2623" s="157">
        <v>0</v>
      </c>
      <c r="BE2623" s="157">
        <v>0</v>
      </c>
      <c r="BF2623" s="157">
        <v>0</v>
      </c>
      <c r="BG2623" s="157">
        <v>0</v>
      </c>
      <c r="BH2623" s="157">
        <v>0</v>
      </c>
      <c r="BI2623" s="157">
        <v>0</v>
      </c>
      <c r="BJ2623" s="157">
        <v>1.5000000000000001E-12</v>
      </c>
      <c r="BK2623" s="157">
        <v>3.5099999999999997E-14</v>
      </c>
      <c r="BL2623" s="157">
        <v>5.9899999999999997E-13</v>
      </c>
      <c r="BM2623" s="157">
        <v>0</v>
      </c>
      <c r="BN2623" s="157">
        <v>0</v>
      </c>
      <c r="BO2623" s="157">
        <v>0</v>
      </c>
      <c r="BP2623" s="157">
        <v>0</v>
      </c>
      <c r="BQ2623" s="157">
        <v>0</v>
      </c>
      <c r="BR2623" s="157">
        <v>0</v>
      </c>
      <c r="BS2623" s="157">
        <v>0</v>
      </c>
      <c r="BT2623" s="157">
        <v>0</v>
      </c>
      <c r="BU2623"/>
      <c r="BV2623" s="155">
        <v>8.2948856999999995E-8</v>
      </c>
      <c r="BW2623" s="155">
        <v>0</v>
      </c>
      <c r="BX2623" s="155">
        <v>0</v>
      </c>
      <c r="BY2623" s="155">
        <v>8.2948856999999995E-8</v>
      </c>
      <c r="BZ2623" s="155">
        <v>0</v>
      </c>
      <c r="CA2623" s="155">
        <v>0</v>
      </c>
      <c r="CB2623" s="155">
        <v>0</v>
      </c>
      <c r="CC2623" s="155">
        <v>0</v>
      </c>
      <c r="CD2623" s="155">
        <v>0</v>
      </c>
      <c r="CE2623" s="155">
        <v>0</v>
      </c>
      <c r="CF2623" s="155">
        <v>0</v>
      </c>
      <c r="CG2623" s="155">
        <v>0</v>
      </c>
      <c r="CH2623" s="155">
        <v>0</v>
      </c>
      <c r="CI2623" s="155">
        <v>0</v>
      </c>
      <c r="CJ2623" s="155">
        <v>0</v>
      </c>
      <c r="CK2623" s="155">
        <v>0</v>
      </c>
      <c r="CL2623" s="155">
        <v>0</v>
      </c>
      <c r="CM2623"/>
      <c r="CN2623" s="367">
        <v>0</v>
      </c>
      <c r="CO2623" s="366">
        <v>0</v>
      </c>
      <c r="CP2623" s="366">
        <v>0</v>
      </c>
      <c r="CQ2623" s="366">
        <v>0</v>
      </c>
      <c r="CR2623" s="366">
        <v>0</v>
      </c>
      <c r="CS2623" s="366">
        <v>0</v>
      </c>
      <c r="CT2623" s="366">
        <v>0</v>
      </c>
      <c r="CU2623" s="366">
        <v>9.1700000000000004E-2</v>
      </c>
      <c r="CV2623" s="366">
        <v>0</v>
      </c>
      <c r="CW2623" s="366">
        <v>0</v>
      </c>
      <c r="CX2623"/>
      <c r="CY2623"/>
      <c r="CZ2623"/>
      <c r="DA2623"/>
    </row>
    <row r="2624" spans="1:105" ht="14.4">
      <c r="A2624" t="s">
        <v>3399</v>
      </c>
      <c r="B2624" s="150" t="s">
        <v>1538</v>
      </c>
      <c r="C2624" s="151" t="str">
        <f t="shared" si="666"/>
        <v>Q.010.40.108</v>
      </c>
      <c r="D2624" t="s">
        <v>1539</v>
      </c>
      <c r="E2624" s="150" t="s">
        <v>352</v>
      </c>
      <c r="F2624" s="153" t="str">
        <f t="shared" si="667"/>
        <v>Dimethyl ether (C2H6O), direct emissions (scope1 and downstream)</v>
      </c>
      <c r="G2624" s="154">
        <f t="shared" si="665"/>
        <v>0</v>
      </c>
      <c r="H2624"/>
      <c r="I2624"/>
      <c r="J2624" s="227">
        <f t="shared" si="653"/>
        <v>1.952490188616</v>
      </c>
      <c r="K2624"/>
      <c r="L2624" s="280">
        <f t="shared" si="654"/>
        <v>1.952292027096</v>
      </c>
      <c r="M2624" s="280">
        <f t="shared" si="655"/>
        <v>1.9816152000000001E-4</v>
      </c>
      <c r="N2624" s="281">
        <f t="shared" si="656"/>
        <v>0</v>
      </c>
      <c r="O2624" s="280">
        <v>0</v>
      </c>
      <c r="P2624" s="219">
        <v>0</v>
      </c>
      <c r="Q2624" s="219">
        <v>0</v>
      </c>
      <c r="R2624" s="219">
        <v>1.95228</v>
      </c>
      <c r="S2624" s="219">
        <v>0</v>
      </c>
      <c r="T2624" s="219">
        <v>0</v>
      </c>
      <c r="U2624" s="286">
        <v>1.2027095999999999E-5</v>
      </c>
      <c r="V2624" s="219">
        <v>1.9816152000000001E-4</v>
      </c>
      <c r="W2624" s="219">
        <v>0</v>
      </c>
      <c r="X2624" s="219">
        <v>0</v>
      </c>
      <c r="Y2624" s="219">
        <v>0</v>
      </c>
      <c r="Z2624" s="219">
        <v>0</v>
      </c>
      <c r="AA2624" s="219">
        <v>0</v>
      </c>
      <c r="AB2624" s="219">
        <v>0</v>
      </c>
      <c r="AC2624"/>
      <c r="AD2624" s="227">
        <f t="shared" si="657"/>
        <v>0</v>
      </c>
      <c r="AE2624" s="227">
        <f t="shared" si="658"/>
        <v>1.952490188616</v>
      </c>
      <c r="AF2624" s="227">
        <f t="shared" si="659"/>
        <v>1.9816152000000001E-4</v>
      </c>
      <c r="AG2624" s="227">
        <f t="shared" si="660"/>
        <v>1.9816152000000001E-4</v>
      </c>
      <c r="AH2624" s="227">
        <f t="shared" si="661"/>
        <v>0</v>
      </c>
      <c r="AI2624"/>
      <c r="AJ2624">
        <v>0</v>
      </c>
      <c r="AK2624" s="155">
        <v>0</v>
      </c>
      <c r="AL2624" s="155">
        <v>0</v>
      </c>
      <c r="AM2624" s="155">
        <v>0</v>
      </c>
      <c r="AN2624" s="155">
        <v>0</v>
      </c>
      <c r="AO2624" s="155">
        <v>0</v>
      </c>
      <c r="AP2624" s="155">
        <v>0</v>
      </c>
      <c r="AQ2624"/>
      <c r="AR2624" s="156">
        <v>4.6682319999999996E-3</v>
      </c>
      <c r="AS2624" s="156">
        <v>9.907920000000001E-4</v>
      </c>
      <c r="AT2624" s="156">
        <v>3.6774400000000001E-3</v>
      </c>
      <c r="AU2624" s="156">
        <v>0</v>
      </c>
      <c r="AV2624" s="282">
        <f t="shared" si="662"/>
        <v>5.9400000000000003E-8</v>
      </c>
      <c r="AW2624" s="282">
        <f t="shared" si="663"/>
        <v>1.3599999999999999E-8</v>
      </c>
      <c r="AX2624" s="283">
        <f t="shared" si="664"/>
        <v>0</v>
      </c>
      <c r="AY2624" s="157">
        <v>0</v>
      </c>
      <c r="AZ2624" s="157">
        <v>0</v>
      </c>
      <c r="BA2624" s="157">
        <v>0</v>
      </c>
      <c r="BB2624" s="157">
        <v>0</v>
      </c>
      <c r="BC2624" s="157">
        <v>0</v>
      </c>
      <c r="BD2624" s="157">
        <v>5.9400000000000003E-8</v>
      </c>
      <c r="BE2624" s="157">
        <v>0</v>
      </c>
      <c r="BF2624" s="157">
        <v>1.3599999999999999E-8</v>
      </c>
      <c r="BG2624" s="157">
        <v>0</v>
      </c>
      <c r="BH2624" s="157">
        <v>0</v>
      </c>
      <c r="BI2624" s="157">
        <v>0</v>
      </c>
      <c r="BJ2624" s="157">
        <v>0</v>
      </c>
      <c r="BK2624" s="157">
        <v>0</v>
      </c>
      <c r="BL2624" s="157">
        <v>0</v>
      </c>
      <c r="BM2624" s="157">
        <v>0</v>
      </c>
      <c r="BN2624" s="157">
        <v>0</v>
      </c>
      <c r="BO2624" s="157">
        <v>0</v>
      </c>
      <c r="BP2624" s="157">
        <v>0</v>
      </c>
      <c r="BQ2624" s="157">
        <v>0</v>
      </c>
      <c r="BR2624" s="157">
        <v>0</v>
      </c>
      <c r="BS2624" s="157">
        <v>0</v>
      </c>
      <c r="BT2624" s="157">
        <v>0</v>
      </c>
      <c r="BU2624"/>
      <c r="BV2624" s="155">
        <v>3.7322008999999997E-4</v>
      </c>
      <c r="BW2624" s="155">
        <v>0</v>
      </c>
      <c r="BX2624" s="155">
        <v>0</v>
      </c>
      <c r="BY2624" s="155">
        <v>2.3212003000000001E-8</v>
      </c>
      <c r="BZ2624" s="155">
        <v>0</v>
      </c>
      <c r="CA2624" s="155">
        <v>0</v>
      </c>
      <c r="CB2624" s="155">
        <v>0</v>
      </c>
      <c r="CC2624" s="155">
        <v>0</v>
      </c>
      <c r="CD2624" s="155">
        <v>0</v>
      </c>
      <c r="CE2624" s="155">
        <v>7.9583994000000008E-9</v>
      </c>
      <c r="CF2624" s="155">
        <v>0</v>
      </c>
      <c r="CG2624" s="155">
        <v>0</v>
      </c>
      <c r="CH2624" s="155">
        <v>0</v>
      </c>
      <c r="CI2624" s="155">
        <v>3.7318892E-4</v>
      </c>
      <c r="CJ2624" s="155">
        <v>0</v>
      </c>
      <c r="CK2624" s="155">
        <v>0</v>
      </c>
      <c r="CL2624" s="155">
        <v>0</v>
      </c>
      <c r="CM2624"/>
      <c r="CN2624" s="367">
        <v>0</v>
      </c>
      <c r="CO2624" s="366">
        <v>1</v>
      </c>
      <c r="CP2624" s="366">
        <v>0.80677200000000004</v>
      </c>
      <c r="CQ2624" s="366">
        <v>0</v>
      </c>
      <c r="CR2624" s="366">
        <v>0</v>
      </c>
      <c r="CS2624" s="366">
        <v>0</v>
      </c>
      <c r="CT2624" s="366">
        <v>0</v>
      </c>
      <c r="CU2624" s="366">
        <v>0</v>
      </c>
      <c r="CV2624" s="366">
        <v>0</v>
      </c>
      <c r="CW2624" s="366">
        <v>0</v>
      </c>
      <c r="CX2624"/>
      <c r="CY2624"/>
      <c r="CZ2624"/>
      <c r="DA2624"/>
    </row>
    <row r="2625" spans="1:105" ht="14.4">
      <c r="A2625" t="s">
        <v>3400</v>
      </c>
      <c r="B2625" s="150" t="s">
        <v>1538</v>
      </c>
      <c r="C2625" s="151" t="str">
        <f t="shared" si="666"/>
        <v>Q.010.40.109</v>
      </c>
      <c r="D2625" t="s">
        <v>1539</v>
      </c>
      <c r="E2625" s="150" t="s">
        <v>352</v>
      </c>
      <c r="F2625" s="153" t="str">
        <f t="shared" si="667"/>
        <v>Ethanol (C2H5OH), direct emissions (scope1 and downstream)</v>
      </c>
      <c r="G2625" s="154">
        <f t="shared" si="665"/>
        <v>0</v>
      </c>
      <c r="H2625"/>
      <c r="I2625"/>
      <c r="J2625" s="227">
        <f t="shared" si="653"/>
        <v>4.1304210138000004</v>
      </c>
      <c r="K2625"/>
      <c r="L2625" s="280">
        <f t="shared" si="654"/>
        <v>4.1271665848000003</v>
      </c>
      <c r="M2625" s="280">
        <f t="shared" si="655"/>
        <v>3.2544290000000001E-3</v>
      </c>
      <c r="N2625" s="281">
        <f t="shared" si="656"/>
        <v>0</v>
      </c>
      <c r="O2625" s="280">
        <v>0</v>
      </c>
      <c r="P2625" s="219">
        <v>0</v>
      </c>
      <c r="Q2625" s="219">
        <v>0</v>
      </c>
      <c r="R2625" s="219">
        <v>4.1248800000000001</v>
      </c>
      <c r="S2625" s="219">
        <v>0</v>
      </c>
      <c r="T2625" s="219">
        <v>1.859596E-3</v>
      </c>
      <c r="U2625" s="219">
        <v>4.269888E-4</v>
      </c>
      <c r="V2625" s="219">
        <v>3.2544290000000001E-3</v>
      </c>
      <c r="W2625" s="219">
        <v>0</v>
      </c>
      <c r="X2625" s="219">
        <v>0</v>
      </c>
      <c r="Y2625" s="219">
        <v>0</v>
      </c>
      <c r="Z2625" s="219">
        <v>0</v>
      </c>
      <c r="AA2625" s="219">
        <v>0</v>
      </c>
      <c r="AB2625" s="219">
        <v>0</v>
      </c>
      <c r="AC2625"/>
      <c r="AD2625" s="227">
        <f t="shared" si="657"/>
        <v>0</v>
      </c>
      <c r="AE2625" s="227">
        <f t="shared" si="658"/>
        <v>4.1304210138000004</v>
      </c>
      <c r="AF2625" s="227">
        <f t="shared" si="659"/>
        <v>3.2544290000000001E-3</v>
      </c>
      <c r="AG2625" s="227">
        <f t="shared" si="660"/>
        <v>3.2544290000000001E-3</v>
      </c>
      <c r="AH2625" s="227">
        <f t="shared" si="661"/>
        <v>0</v>
      </c>
      <c r="AI2625"/>
      <c r="AJ2625">
        <v>0</v>
      </c>
      <c r="AK2625" s="155">
        <v>0</v>
      </c>
      <c r="AL2625" s="155">
        <v>0</v>
      </c>
      <c r="AM2625" s="155">
        <v>0</v>
      </c>
      <c r="AN2625" s="155">
        <v>0</v>
      </c>
      <c r="AO2625" s="155">
        <v>0</v>
      </c>
      <c r="AP2625" s="155">
        <v>0</v>
      </c>
      <c r="AQ2625"/>
      <c r="AR2625" s="156">
        <v>9.3477668000000007E-3</v>
      </c>
      <c r="AS2625" s="156">
        <v>2.425272E-3</v>
      </c>
      <c r="AT2625" s="156">
        <v>6.9224947999999998E-3</v>
      </c>
      <c r="AU2625" s="156">
        <v>0</v>
      </c>
      <c r="AV2625" s="282">
        <f t="shared" si="662"/>
        <v>1.4539999999999999E-7</v>
      </c>
      <c r="AW2625" s="282">
        <f t="shared" si="663"/>
        <v>2.56009424E-8</v>
      </c>
      <c r="AX2625" s="283">
        <f t="shared" si="664"/>
        <v>0</v>
      </c>
      <c r="AY2625" s="157">
        <v>0</v>
      </c>
      <c r="AZ2625" s="157">
        <v>0</v>
      </c>
      <c r="BA2625" s="157">
        <v>0</v>
      </c>
      <c r="BB2625" s="157">
        <v>0</v>
      </c>
      <c r="BC2625" s="157">
        <v>0</v>
      </c>
      <c r="BD2625" s="157">
        <v>1.12E-7</v>
      </c>
      <c r="BE2625" s="157">
        <v>0</v>
      </c>
      <c r="BF2625" s="157">
        <v>2.5600000000000001E-8</v>
      </c>
      <c r="BG2625" s="157">
        <v>0</v>
      </c>
      <c r="BH2625" s="157">
        <v>0</v>
      </c>
      <c r="BI2625" s="157">
        <v>0</v>
      </c>
      <c r="BJ2625" s="157">
        <v>8.2100000000000004E-13</v>
      </c>
      <c r="BK2625" s="157">
        <v>8.1399999999999999E-14</v>
      </c>
      <c r="BL2625" s="157">
        <v>4E-14</v>
      </c>
      <c r="BM2625" s="157">
        <v>3.3400000000000001E-8</v>
      </c>
      <c r="BN2625" s="157">
        <v>0</v>
      </c>
      <c r="BO2625" s="157">
        <v>0</v>
      </c>
      <c r="BP2625" s="157">
        <v>0</v>
      </c>
      <c r="BQ2625" s="157">
        <v>0</v>
      </c>
      <c r="BR2625" s="157">
        <v>0</v>
      </c>
      <c r="BS2625" s="157">
        <v>0</v>
      </c>
      <c r="BT2625" s="157">
        <v>0</v>
      </c>
      <c r="BU2625"/>
      <c r="BV2625" s="155">
        <v>7.9165240999999999E-4</v>
      </c>
      <c r="BW2625" s="155">
        <v>0</v>
      </c>
      <c r="BX2625" s="155">
        <v>0</v>
      </c>
      <c r="BY2625" s="155">
        <v>3.8121334999999999E-7</v>
      </c>
      <c r="BZ2625" s="155">
        <v>0</v>
      </c>
      <c r="CA2625" s="155">
        <v>0</v>
      </c>
      <c r="CB2625" s="155">
        <v>0</v>
      </c>
      <c r="CC2625" s="155">
        <v>0</v>
      </c>
      <c r="CD2625" s="155">
        <v>2.4954469000000002E-6</v>
      </c>
      <c r="CE2625" s="155">
        <v>2.8254097000000001E-7</v>
      </c>
      <c r="CF2625" s="155">
        <v>0</v>
      </c>
      <c r="CG2625" s="155">
        <v>0</v>
      </c>
      <c r="CH2625" s="155">
        <v>0</v>
      </c>
      <c r="CI2625" s="155">
        <v>7.8849320999999995E-4</v>
      </c>
      <c r="CJ2625" s="155">
        <v>0</v>
      </c>
      <c r="CK2625" s="155">
        <v>0</v>
      </c>
      <c r="CL2625" s="155">
        <v>0</v>
      </c>
      <c r="CM2625"/>
      <c r="CN2625" s="367">
        <v>0</v>
      </c>
      <c r="CO2625" s="366">
        <v>0</v>
      </c>
      <c r="CP2625" s="366">
        <v>1.52569</v>
      </c>
      <c r="CQ2625" s="366">
        <v>0</v>
      </c>
      <c r="CR2625" s="366">
        <v>2.1400000000000001E-9</v>
      </c>
      <c r="CS2625" s="366">
        <v>0</v>
      </c>
      <c r="CT2625" s="366">
        <v>0</v>
      </c>
      <c r="CU2625" s="366">
        <v>0.153</v>
      </c>
      <c r="CV2625" s="366">
        <v>0</v>
      </c>
      <c r="CW2625" s="366">
        <v>0</v>
      </c>
      <c r="CX2625"/>
      <c r="CY2625"/>
      <c r="CZ2625"/>
      <c r="DA2625"/>
    </row>
    <row r="2626" spans="1:105" ht="14.4">
      <c r="A2626" t="s">
        <v>3401</v>
      </c>
      <c r="B2626" s="150" t="s">
        <v>1538</v>
      </c>
      <c r="C2626" s="151" t="str">
        <f t="shared" si="666"/>
        <v>Q.010.40.110</v>
      </c>
      <c r="D2626" t="s">
        <v>1539</v>
      </c>
      <c r="E2626" s="150" t="s">
        <v>352</v>
      </c>
      <c r="F2626" s="153" t="str">
        <f t="shared" si="667"/>
        <v>Ethyl acetate  (C4H8O2), direct emissions (scope1 and downstream)</v>
      </c>
      <c r="G2626" s="154">
        <f t="shared" si="665"/>
        <v>0</v>
      </c>
      <c r="H2626"/>
      <c r="I2626"/>
      <c r="J2626" s="227">
        <f t="shared" si="653"/>
        <v>2.1664624469999998</v>
      </c>
      <c r="K2626"/>
      <c r="L2626" s="280">
        <f t="shared" si="654"/>
        <v>2.1613081319999998</v>
      </c>
      <c r="M2626" s="280">
        <f t="shared" si="655"/>
        <v>5.1543149999999996E-3</v>
      </c>
      <c r="N2626" s="281">
        <f t="shared" si="656"/>
        <v>0</v>
      </c>
      <c r="O2626" s="280">
        <v>0</v>
      </c>
      <c r="P2626" s="219">
        <v>0</v>
      </c>
      <c r="Q2626" s="219">
        <v>0</v>
      </c>
      <c r="R2626" s="219">
        <v>2.1603599999999998</v>
      </c>
      <c r="S2626" s="219">
        <v>0</v>
      </c>
      <c r="T2626" s="219">
        <v>0</v>
      </c>
      <c r="U2626" s="219">
        <v>9.4813199999999997E-4</v>
      </c>
      <c r="V2626" s="219">
        <v>5.1543149999999996E-3</v>
      </c>
      <c r="W2626" s="219">
        <v>0</v>
      </c>
      <c r="X2626" s="219">
        <v>0</v>
      </c>
      <c r="Y2626" s="219">
        <v>0</v>
      </c>
      <c r="Z2626" s="219">
        <v>0</v>
      </c>
      <c r="AA2626" s="219">
        <v>0</v>
      </c>
      <c r="AB2626" s="219">
        <v>0</v>
      </c>
      <c r="AC2626"/>
      <c r="AD2626" s="227">
        <f t="shared" si="657"/>
        <v>0</v>
      </c>
      <c r="AE2626" s="227">
        <f t="shared" si="658"/>
        <v>2.1664624469999998</v>
      </c>
      <c r="AF2626" s="227">
        <f t="shared" si="659"/>
        <v>5.1543149999999996E-3</v>
      </c>
      <c r="AG2626" s="227">
        <f t="shared" si="660"/>
        <v>5.1543149999999996E-3</v>
      </c>
      <c r="AH2626" s="227">
        <f t="shared" si="661"/>
        <v>0</v>
      </c>
      <c r="AI2626"/>
      <c r="AJ2626">
        <v>0</v>
      </c>
      <c r="AK2626" s="155">
        <v>0</v>
      </c>
      <c r="AL2626" s="155">
        <v>0</v>
      </c>
      <c r="AM2626" s="155">
        <v>0</v>
      </c>
      <c r="AN2626" s="155">
        <v>0</v>
      </c>
      <c r="AO2626" s="155">
        <v>0</v>
      </c>
      <c r="AP2626" s="155">
        <v>0</v>
      </c>
      <c r="AQ2626"/>
      <c r="AR2626" s="156">
        <v>5.2343199999999998E-3</v>
      </c>
      <c r="AS2626" s="156">
        <v>1.366092E-3</v>
      </c>
      <c r="AT2626" s="156">
        <v>3.868228E-3</v>
      </c>
      <c r="AU2626" s="156">
        <v>0</v>
      </c>
      <c r="AV2626" s="282">
        <f t="shared" si="662"/>
        <v>8.1899999999999999E-8</v>
      </c>
      <c r="AW2626" s="282">
        <f t="shared" si="663"/>
        <v>1.43055768E-8</v>
      </c>
      <c r="AX2626" s="283">
        <f t="shared" si="664"/>
        <v>0</v>
      </c>
      <c r="AY2626" s="157">
        <v>0</v>
      </c>
      <c r="AZ2626" s="157">
        <v>0</v>
      </c>
      <c r="BA2626" s="157">
        <v>0</v>
      </c>
      <c r="BB2626" s="157">
        <v>0</v>
      </c>
      <c r="BC2626" s="157">
        <v>0</v>
      </c>
      <c r="BD2626" s="157">
        <v>6.2699999999999999E-8</v>
      </c>
      <c r="BE2626" s="157">
        <v>0</v>
      </c>
      <c r="BF2626" s="157">
        <v>1.4300000000000001E-8</v>
      </c>
      <c r="BG2626" s="157">
        <v>0</v>
      </c>
      <c r="BH2626" s="157">
        <v>0</v>
      </c>
      <c r="BI2626" s="157">
        <v>0</v>
      </c>
      <c r="BJ2626" s="157">
        <v>5.2099999999999998E-12</v>
      </c>
      <c r="BK2626" s="157">
        <v>9.1799999999999998E-14</v>
      </c>
      <c r="BL2626" s="157">
        <v>2.7499999999999999E-13</v>
      </c>
      <c r="BM2626" s="157">
        <v>0</v>
      </c>
      <c r="BN2626" s="157">
        <v>1.92E-8</v>
      </c>
      <c r="BO2626" s="157">
        <v>0</v>
      </c>
      <c r="BP2626" s="157">
        <v>0</v>
      </c>
      <c r="BQ2626" s="157">
        <v>0</v>
      </c>
      <c r="BR2626" s="157">
        <v>0</v>
      </c>
      <c r="BS2626" s="157">
        <v>0</v>
      </c>
      <c r="BT2626" s="157">
        <v>0</v>
      </c>
      <c r="BU2626"/>
      <c r="BV2626" s="155">
        <v>4.1419569000000002E-4</v>
      </c>
      <c r="BW2626" s="155">
        <v>0</v>
      </c>
      <c r="BX2626" s="155">
        <v>0</v>
      </c>
      <c r="BY2626" s="155">
        <v>6.0375989000000003E-7</v>
      </c>
      <c r="BZ2626" s="155">
        <v>0</v>
      </c>
      <c r="CA2626" s="155">
        <v>0</v>
      </c>
      <c r="CB2626" s="155">
        <v>0</v>
      </c>
      <c r="CC2626" s="155">
        <v>0</v>
      </c>
      <c r="CD2626" s="155">
        <v>0</v>
      </c>
      <c r="CE2626" s="155">
        <v>6.2738445999999998E-7</v>
      </c>
      <c r="CF2626" s="155">
        <v>0</v>
      </c>
      <c r="CG2626" s="155">
        <v>0</v>
      </c>
      <c r="CH2626" s="155">
        <v>0</v>
      </c>
      <c r="CI2626" s="155">
        <v>4.1296454E-4</v>
      </c>
      <c r="CJ2626" s="155">
        <v>0</v>
      </c>
      <c r="CK2626" s="155">
        <v>0</v>
      </c>
      <c r="CL2626" s="155">
        <v>0</v>
      </c>
      <c r="CM2626"/>
      <c r="CN2626" s="367">
        <v>0</v>
      </c>
      <c r="CO2626" s="366">
        <v>0</v>
      </c>
      <c r="CP2626" s="366">
        <v>0.62612599999999996</v>
      </c>
      <c r="CQ2626" s="366">
        <v>0</v>
      </c>
      <c r="CR2626" s="366">
        <v>0</v>
      </c>
      <c r="CS2626" s="366">
        <v>5.2300000000000003E-9</v>
      </c>
      <c r="CT2626" s="366">
        <v>0</v>
      </c>
      <c r="CU2626" s="366">
        <v>0.113</v>
      </c>
      <c r="CV2626" s="366">
        <v>0</v>
      </c>
      <c r="CW2626" s="366">
        <v>0</v>
      </c>
      <c r="CX2626"/>
      <c r="CY2626"/>
      <c r="CZ2626"/>
      <c r="DA2626"/>
    </row>
    <row r="2627" spans="1:105" ht="14.4">
      <c r="A2627" t="s">
        <v>3402</v>
      </c>
      <c r="B2627" s="150" t="s">
        <v>1538</v>
      </c>
      <c r="C2627" s="151" t="str">
        <f t="shared" si="666"/>
        <v>Q.010.40.111</v>
      </c>
      <c r="D2627" t="s">
        <v>1539</v>
      </c>
      <c r="E2627" s="150" t="s">
        <v>352</v>
      </c>
      <c r="F2627" s="153" t="str">
        <f t="shared" si="667"/>
        <v>Ethylene (C2H4), direct emissions (scope1 and downstream)</v>
      </c>
      <c r="G2627" s="154">
        <f t="shared" si="665"/>
        <v>0</v>
      </c>
      <c r="H2627"/>
      <c r="I2627"/>
      <c r="J2627" s="227">
        <f t="shared" si="653"/>
        <v>10.342944545092202</v>
      </c>
      <c r="K2627"/>
      <c r="L2627" s="280">
        <f t="shared" si="654"/>
        <v>10.342941808320001</v>
      </c>
      <c r="M2627" s="280">
        <f t="shared" si="655"/>
        <v>2.7367722000000002E-6</v>
      </c>
      <c r="N2627" s="281">
        <f t="shared" si="656"/>
        <v>0</v>
      </c>
      <c r="O2627" s="280">
        <v>0</v>
      </c>
      <c r="P2627" s="219">
        <v>0</v>
      </c>
      <c r="Q2627" s="219">
        <v>0</v>
      </c>
      <c r="R2627" s="219">
        <v>10.3428</v>
      </c>
      <c r="S2627" s="219">
        <v>0</v>
      </c>
      <c r="T2627" s="219">
        <v>0</v>
      </c>
      <c r="U2627" s="219">
        <v>1.4180831999999999E-4</v>
      </c>
      <c r="V2627" s="286">
        <v>2.7367722000000002E-6</v>
      </c>
      <c r="W2627" s="219">
        <v>0</v>
      </c>
      <c r="X2627" s="219">
        <v>0</v>
      </c>
      <c r="Y2627" s="219">
        <v>0</v>
      </c>
      <c r="Z2627" s="219">
        <v>0</v>
      </c>
      <c r="AA2627" s="219">
        <v>0</v>
      </c>
      <c r="AB2627" s="219">
        <v>0</v>
      </c>
      <c r="AC2627"/>
      <c r="AD2627" s="227">
        <f t="shared" si="657"/>
        <v>0</v>
      </c>
      <c r="AE2627" s="227">
        <f t="shared" si="658"/>
        <v>10.342944545092202</v>
      </c>
      <c r="AF2627" s="227">
        <f t="shared" si="659"/>
        <v>2.7367722000000002E-6</v>
      </c>
      <c r="AG2627" s="227">
        <f t="shared" si="660"/>
        <v>2.7367722000000002E-6</v>
      </c>
      <c r="AH2627" s="227">
        <f t="shared" si="661"/>
        <v>0</v>
      </c>
      <c r="AI2627"/>
      <c r="AJ2627">
        <v>0</v>
      </c>
      <c r="AK2627" s="155">
        <v>0</v>
      </c>
      <c r="AL2627" s="155">
        <v>0</v>
      </c>
      <c r="AM2627" s="155">
        <v>0</v>
      </c>
      <c r="AN2627" s="155">
        <v>0</v>
      </c>
      <c r="AO2627" s="155">
        <v>0</v>
      </c>
      <c r="AP2627" s="155">
        <v>0</v>
      </c>
      <c r="AQ2627"/>
      <c r="AR2627" s="156">
        <v>2.5892559999999998E-2</v>
      </c>
      <c r="AS2627" s="156">
        <v>5.5043999999999996E-3</v>
      </c>
      <c r="AT2627" s="156">
        <v>2.0388159999999999E-2</v>
      </c>
      <c r="AU2627" s="156">
        <v>0</v>
      </c>
      <c r="AV2627" s="282">
        <f t="shared" si="662"/>
        <v>3.3000000000000002E-7</v>
      </c>
      <c r="AW2627" s="282">
        <f t="shared" si="663"/>
        <v>7.54E-8</v>
      </c>
      <c r="AX2627" s="283">
        <f t="shared" si="664"/>
        <v>0</v>
      </c>
      <c r="AY2627" s="157">
        <v>0</v>
      </c>
      <c r="AZ2627" s="157">
        <v>0</v>
      </c>
      <c r="BA2627" s="157">
        <v>0</v>
      </c>
      <c r="BB2627" s="157">
        <v>0</v>
      </c>
      <c r="BC2627" s="157">
        <v>0</v>
      </c>
      <c r="BD2627" s="157">
        <v>3.3000000000000002E-7</v>
      </c>
      <c r="BE2627" s="157">
        <v>0</v>
      </c>
      <c r="BF2627" s="157">
        <v>7.54E-8</v>
      </c>
      <c r="BG2627" s="157">
        <v>0</v>
      </c>
      <c r="BH2627" s="157">
        <v>0</v>
      </c>
      <c r="BI2627" s="157">
        <v>0</v>
      </c>
      <c r="BJ2627" s="157">
        <v>0</v>
      </c>
      <c r="BK2627" s="157">
        <v>0</v>
      </c>
      <c r="BL2627" s="157">
        <v>0</v>
      </c>
      <c r="BM2627" s="157">
        <v>0</v>
      </c>
      <c r="BN2627" s="157">
        <v>0</v>
      </c>
      <c r="BO2627" s="157">
        <v>0</v>
      </c>
      <c r="BP2627" s="157">
        <v>0</v>
      </c>
      <c r="BQ2627" s="157">
        <v>0</v>
      </c>
      <c r="BR2627" s="157">
        <v>0</v>
      </c>
      <c r="BS2627" s="157">
        <v>0</v>
      </c>
      <c r="BT2627" s="157">
        <v>0</v>
      </c>
      <c r="BU2627"/>
      <c r="BV2627" s="155">
        <v>1.9771764999999999E-3</v>
      </c>
      <c r="BW2627" s="155">
        <v>0</v>
      </c>
      <c r="BX2627" s="155">
        <v>0</v>
      </c>
      <c r="BY2627" s="155">
        <v>3.2057669999999998E-10</v>
      </c>
      <c r="BZ2627" s="155">
        <v>0</v>
      </c>
      <c r="CA2627" s="155">
        <v>0</v>
      </c>
      <c r="CB2627" s="155">
        <v>0</v>
      </c>
      <c r="CC2627" s="155">
        <v>0</v>
      </c>
      <c r="CD2627" s="155">
        <v>0</v>
      </c>
      <c r="CE2627" s="155">
        <v>9.3835390999999995E-8</v>
      </c>
      <c r="CF2627" s="155">
        <v>0</v>
      </c>
      <c r="CG2627" s="155">
        <v>0</v>
      </c>
      <c r="CH2627" s="155">
        <v>0</v>
      </c>
      <c r="CI2627" s="155">
        <v>1.9770823999999999E-3</v>
      </c>
      <c r="CJ2627" s="155">
        <v>0</v>
      </c>
      <c r="CK2627" s="155">
        <v>0</v>
      </c>
      <c r="CL2627" s="155">
        <v>0</v>
      </c>
      <c r="CM2627"/>
      <c r="CN2627" s="367">
        <v>0</v>
      </c>
      <c r="CO2627" s="366">
        <v>0</v>
      </c>
      <c r="CP2627" s="366">
        <v>8.9950299999999999</v>
      </c>
      <c r="CQ2627" s="366">
        <v>0</v>
      </c>
      <c r="CR2627" s="366">
        <v>0</v>
      </c>
      <c r="CS2627" s="366">
        <v>0</v>
      </c>
      <c r="CT2627" s="366">
        <v>0</v>
      </c>
      <c r="CU2627" s="366">
        <v>0</v>
      </c>
      <c r="CV2627" s="366">
        <v>0</v>
      </c>
      <c r="CW2627" s="366">
        <v>0</v>
      </c>
      <c r="CX2627"/>
      <c r="CY2627"/>
      <c r="CZ2627"/>
      <c r="DA2627"/>
    </row>
    <row r="2628" spans="1:105" ht="14.4">
      <c r="A2628" t="s">
        <v>3403</v>
      </c>
      <c r="B2628" s="150" t="s">
        <v>1538</v>
      </c>
      <c r="C2628" s="151" t="str">
        <f t="shared" si="666"/>
        <v>Q.010.40.112</v>
      </c>
      <c r="D2628" t="s">
        <v>1539</v>
      </c>
      <c r="E2628" s="150" t="s">
        <v>352</v>
      </c>
      <c r="F2628" s="153" t="str">
        <f t="shared" si="667"/>
        <v>Formaldehyde (CH2O), direct emissions (scope1 and downstream)</v>
      </c>
      <c r="G2628" s="154">
        <f t="shared" si="665"/>
        <v>0</v>
      </c>
      <c r="H2628"/>
      <c r="I2628"/>
      <c r="J2628" s="227">
        <f t="shared" si="653"/>
        <v>18.081090840000002</v>
      </c>
      <c r="K2628"/>
      <c r="L2628" s="280">
        <f t="shared" si="654"/>
        <v>17.561295440000002</v>
      </c>
      <c r="M2628" s="280">
        <f t="shared" si="655"/>
        <v>0.51979540000000002</v>
      </c>
      <c r="N2628" s="281">
        <f t="shared" si="656"/>
        <v>0</v>
      </c>
      <c r="O2628" s="280">
        <v>0</v>
      </c>
      <c r="P2628" s="219">
        <v>0</v>
      </c>
      <c r="Q2628" s="219">
        <v>0</v>
      </c>
      <c r="R2628" s="219">
        <v>5.3672399999999998</v>
      </c>
      <c r="S2628" s="219">
        <v>0</v>
      </c>
      <c r="T2628" s="219">
        <v>12.158720000000001</v>
      </c>
      <c r="U2628" s="219">
        <v>3.5335440000000003E-2</v>
      </c>
      <c r="V2628" s="219">
        <v>0.51979540000000002</v>
      </c>
      <c r="W2628" s="219">
        <v>0</v>
      </c>
      <c r="X2628" s="219">
        <v>0</v>
      </c>
      <c r="Y2628" s="219">
        <v>0</v>
      </c>
      <c r="Z2628" s="219">
        <v>0</v>
      </c>
      <c r="AA2628" s="219">
        <v>0</v>
      </c>
      <c r="AB2628" s="219">
        <v>0</v>
      </c>
      <c r="AC2628"/>
      <c r="AD2628" s="227">
        <f t="shared" si="657"/>
        <v>0</v>
      </c>
      <c r="AE2628" s="227">
        <f t="shared" si="658"/>
        <v>18.081090840000002</v>
      </c>
      <c r="AF2628" s="227">
        <f t="shared" si="659"/>
        <v>0.51979540000000002</v>
      </c>
      <c r="AG2628" s="227">
        <f t="shared" si="660"/>
        <v>0.51979540000000002</v>
      </c>
      <c r="AH2628" s="227">
        <f t="shared" si="661"/>
        <v>0</v>
      </c>
      <c r="AI2628"/>
      <c r="AJ2628">
        <v>0</v>
      </c>
      <c r="AK2628" s="155">
        <v>0</v>
      </c>
      <c r="AL2628" s="155">
        <v>0</v>
      </c>
      <c r="AM2628" s="155">
        <v>0</v>
      </c>
      <c r="AN2628" s="155">
        <v>0</v>
      </c>
      <c r="AO2628" s="155">
        <v>0</v>
      </c>
      <c r="AP2628" s="155">
        <v>0</v>
      </c>
      <c r="AQ2628"/>
      <c r="AR2628" s="156">
        <v>3.1891454000000001</v>
      </c>
      <c r="AS2628" s="156">
        <v>3.1797251000000002</v>
      </c>
      <c r="AT2628" s="156">
        <v>9.4203358000000004E-3</v>
      </c>
      <c r="AU2628" s="156">
        <v>0</v>
      </c>
      <c r="AV2628" s="282">
        <f t="shared" si="662"/>
        <v>1.9063100000000003E-4</v>
      </c>
      <c r="AW2628" s="282">
        <f t="shared" si="663"/>
        <v>3.4838519999999998E-8</v>
      </c>
      <c r="AX2628" s="283">
        <f t="shared" si="664"/>
        <v>0</v>
      </c>
      <c r="AY2628" s="157">
        <v>0</v>
      </c>
      <c r="AZ2628" s="157">
        <v>0</v>
      </c>
      <c r="BA2628" s="157">
        <v>0</v>
      </c>
      <c r="BB2628" s="157">
        <v>0</v>
      </c>
      <c r="BC2628" s="157">
        <v>0</v>
      </c>
      <c r="BD2628" s="157">
        <v>1.5200000000000001E-7</v>
      </c>
      <c r="BE2628" s="157">
        <v>0</v>
      </c>
      <c r="BF2628" s="157">
        <v>3.47E-8</v>
      </c>
      <c r="BG2628" s="157">
        <v>0</v>
      </c>
      <c r="BH2628" s="157">
        <v>0</v>
      </c>
      <c r="BI2628" s="157">
        <v>0</v>
      </c>
      <c r="BJ2628" s="157">
        <v>1.1399999999999999E-10</v>
      </c>
      <c r="BK2628" s="157">
        <v>2.19E-11</v>
      </c>
      <c r="BL2628" s="157">
        <v>2.6200000000000001E-12</v>
      </c>
      <c r="BM2628" s="157">
        <v>1.9000000000000001E-4</v>
      </c>
      <c r="BN2628" s="157">
        <v>4.7899999999999999E-7</v>
      </c>
      <c r="BO2628" s="157">
        <v>0</v>
      </c>
      <c r="BP2628" s="157">
        <v>0</v>
      </c>
      <c r="BQ2628" s="157">
        <v>0</v>
      </c>
      <c r="BR2628" s="157">
        <v>0</v>
      </c>
      <c r="BS2628" s="157">
        <v>0</v>
      </c>
      <c r="BT2628" s="157">
        <v>0</v>
      </c>
      <c r="BU2628"/>
      <c r="BV2628" s="155">
        <v>1.7426391999999999E-2</v>
      </c>
      <c r="BW2628" s="155">
        <v>0</v>
      </c>
      <c r="BX2628" s="155">
        <v>0</v>
      </c>
      <c r="BY2628" s="155">
        <v>6.0887161999999998E-5</v>
      </c>
      <c r="BZ2628" s="155">
        <v>0</v>
      </c>
      <c r="CA2628" s="155">
        <v>0</v>
      </c>
      <c r="CB2628" s="155">
        <v>0</v>
      </c>
      <c r="CC2628" s="155">
        <v>0</v>
      </c>
      <c r="CD2628" s="155">
        <v>1.6316146E-2</v>
      </c>
      <c r="CE2628" s="155">
        <v>2.3381666E-5</v>
      </c>
      <c r="CF2628" s="155">
        <v>0</v>
      </c>
      <c r="CG2628" s="155">
        <v>0</v>
      </c>
      <c r="CH2628" s="155">
        <v>0</v>
      </c>
      <c r="CI2628" s="155">
        <v>1.0259771E-3</v>
      </c>
      <c r="CJ2628" s="155">
        <v>0</v>
      </c>
      <c r="CK2628" s="155">
        <v>0</v>
      </c>
      <c r="CL2628" s="155">
        <v>0</v>
      </c>
      <c r="CM2628"/>
      <c r="CN2628" s="367">
        <v>0</v>
      </c>
      <c r="CO2628" s="366">
        <v>0</v>
      </c>
      <c r="CP2628" s="366">
        <v>9.4558499999999999</v>
      </c>
      <c r="CQ2628" s="366">
        <v>0</v>
      </c>
      <c r="CR2628" s="366">
        <v>1.34E-5</v>
      </c>
      <c r="CS2628" s="366">
        <v>1.7100000000000001E-7</v>
      </c>
      <c r="CT2628" s="366">
        <v>0</v>
      </c>
      <c r="CU2628" s="366">
        <v>26.8</v>
      </c>
      <c r="CV2628" s="366">
        <v>0</v>
      </c>
      <c r="CW2628" s="366">
        <v>0</v>
      </c>
      <c r="CX2628"/>
      <c r="CY2628"/>
      <c r="CZ2628"/>
      <c r="DA2628"/>
    </row>
    <row r="2629" spans="1:105" ht="14.4">
      <c r="A2629" t="s">
        <v>3404</v>
      </c>
      <c r="B2629" s="150" t="s">
        <v>1538</v>
      </c>
      <c r="C2629" s="151" t="str">
        <f t="shared" si="666"/>
        <v>Q.010.40.113</v>
      </c>
      <c r="D2629" t="s">
        <v>1539</v>
      </c>
      <c r="E2629" s="150" t="s">
        <v>352</v>
      </c>
      <c r="F2629" s="153" t="str">
        <f t="shared" si="667"/>
        <v>Hexane (C6H14), direct emissions (scope1 and downstream)</v>
      </c>
      <c r="G2629" s="154">
        <f t="shared" si="665"/>
        <v>0</v>
      </c>
      <c r="H2629"/>
      <c r="I2629"/>
      <c r="J2629" s="227">
        <f t="shared" si="653"/>
        <v>5.0107195109926996</v>
      </c>
      <c r="K2629"/>
      <c r="L2629" s="280">
        <f t="shared" si="654"/>
        <v>5.0107169231999995</v>
      </c>
      <c r="M2629" s="280">
        <f t="shared" si="655"/>
        <v>2.5877926999999998E-6</v>
      </c>
      <c r="N2629" s="281">
        <f t="shared" si="656"/>
        <v>0</v>
      </c>
      <c r="O2629" s="280">
        <v>0</v>
      </c>
      <c r="P2629" s="219">
        <v>0</v>
      </c>
      <c r="Q2629" s="219">
        <v>0</v>
      </c>
      <c r="R2629" s="219">
        <v>4.9816799999999999</v>
      </c>
      <c r="S2629" s="219">
        <v>0</v>
      </c>
      <c r="T2629" s="219">
        <v>8.8132320000000001E-4</v>
      </c>
      <c r="U2629" s="219">
        <v>2.8155599999999999E-2</v>
      </c>
      <c r="V2629" s="286">
        <v>2.5877926999999998E-6</v>
      </c>
      <c r="W2629" s="219">
        <v>0</v>
      </c>
      <c r="X2629" s="219">
        <v>0</v>
      </c>
      <c r="Y2629" s="219">
        <v>0</v>
      </c>
      <c r="Z2629" s="219">
        <v>0</v>
      </c>
      <c r="AA2629" s="219">
        <v>0</v>
      </c>
      <c r="AB2629" s="219">
        <v>0</v>
      </c>
      <c r="AC2629"/>
      <c r="AD2629" s="227">
        <f t="shared" si="657"/>
        <v>0</v>
      </c>
      <c r="AE2629" s="227">
        <f t="shared" si="658"/>
        <v>5.0107195109926996</v>
      </c>
      <c r="AF2629" s="227">
        <f t="shared" si="659"/>
        <v>2.5877926999999998E-6</v>
      </c>
      <c r="AG2629" s="227">
        <f t="shared" si="660"/>
        <v>2.5877926999999998E-6</v>
      </c>
      <c r="AH2629" s="227">
        <f t="shared" si="661"/>
        <v>0</v>
      </c>
      <c r="AI2629"/>
      <c r="AJ2629">
        <v>0</v>
      </c>
      <c r="AK2629" s="155">
        <v>0</v>
      </c>
      <c r="AL2629" s="155">
        <v>0</v>
      </c>
      <c r="AM2629" s="155">
        <v>0</v>
      </c>
      <c r="AN2629" s="155">
        <v>0</v>
      </c>
      <c r="AO2629" s="155">
        <v>0</v>
      </c>
      <c r="AP2629" s="155">
        <v>0</v>
      </c>
      <c r="AQ2629"/>
      <c r="AR2629" s="156">
        <v>1.9008081E-2</v>
      </c>
      <c r="AS2629" s="156">
        <v>1.0841999999999999E-2</v>
      </c>
      <c r="AT2629" s="156">
        <v>8.1660806000000002E-3</v>
      </c>
      <c r="AU2629" s="156">
        <v>0</v>
      </c>
      <c r="AV2629" s="282">
        <f t="shared" si="662"/>
        <v>6.5000000000000002E-7</v>
      </c>
      <c r="AW2629" s="282">
        <f t="shared" si="663"/>
        <v>3.0200002374899998E-8</v>
      </c>
      <c r="AX2629" s="283">
        <f t="shared" si="664"/>
        <v>0</v>
      </c>
      <c r="AY2629" s="157">
        <v>0</v>
      </c>
      <c r="AZ2629" s="157">
        <v>0</v>
      </c>
      <c r="BA2629" s="157">
        <v>0</v>
      </c>
      <c r="BB2629" s="157">
        <v>0</v>
      </c>
      <c r="BC2629" s="157">
        <v>0</v>
      </c>
      <c r="BD2629" s="157">
        <v>1.3199999999999999E-7</v>
      </c>
      <c r="BE2629" s="157">
        <v>0</v>
      </c>
      <c r="BF2629" s="157">
        <v>3.0199999999999999E-8</v>
      </c>
      <c r="BG2629" s="157">
        <v>0</v>
      </c>
      <c r="BH2629" s="157">
        <v>0</v>
      </c>
      <c r="BI2629" s="157">
        <v>0</v>
      </c>
      <c r="BJ2629" s="157">
        <v>2.2299999999999999E-15</v>
      </c>
      <c r="BK2629" s="157">
        <v>4.19E-17</v>
      </c>
      <c r="BL2629" s="157">
        <v>1.03E-16</v>
      </c>
      <c r="BM2629" s="157">
        <v>1.6000000000000001E-8</v>
      </c>
      <c r="BN2629" s="157">
        <v>5.0200000000000002E-7</v>
      </c>
      <c r="BO2629" s="157">
        <v>0</v>
      </c>
      <c r="BP2629" s="157">
        <v>0</v>
      </c>
      <c r="BQ2629" s="157">
        <v>0</v>
      </c>
      <c r="BR2629" s="157">
        <v>0</v>
      </c>
      <c r="BS2629" s="157">
        <v>0</v>
      </c>
      <c r="BT2629" s="157">
        <v>0</v>
      </c>
      <c r="BU2629"/>
      <c r="BV2629" s="155">
        <v>9.7208888000000003E-4</v>
      </c>
      <c r="BW2629" s="155">
        <v>0</v>
      </c>
      <c r="BX2629" s="155">
        <v>0</v>
      </c>
      <c r="BY2629" s="155">
        <v>3.0312571999999998E-10</v>
      </c>
      <c r="BZ2629" s="155">
        <v>0</v>
      </c>
      <c r="CA2629" s="155">
        <v>0</v>
      </c>
      <c r="CB2629" s="155">
        <v>0</v>
      </c>
      <c r="CC2629" s="155">
        <v>0</v>
      </c>
      <c r="CD2629" s="155">
        <v>1.1826737E-6</v>
      </c>
      <c r="CE2629" s="155">
        <v>1.8630724E-5</v>
      </c>
      <c r="CF2629" s="155">
        <v>0</v>
      </c>
      <c r="CG2629" s="155">
        <v>0</v>
      </c>
      <c r="CH2629" s="155">
        <v>0</v>
      </c>
      <c r="CI2629" s="155">
        <v>9.5227517999999997E-4</v>
      </c>
      <c r="CJ2629" s="155">
        <v>0</v>
      </c>
      <c r="CK2629" s="155">
        <v>0</v>
      </c>
      <c r="CL2629" s="155">
        <v>0</v>
      </c>
      <c r="CM2629"/>
      <c r="CN2629" s="367">
        <v>0</v>
      </c>
      <c r="CO2629" s="366">
        <v>0</v>
      </c>
      <c r="CP2629" s="366">
        <v>1.24386</v>
      </c>
      <c r="CQ2629" s="366">
        <v>0</v>
      </c>
      <c r="CR2629" s="366">
        <v>9.9299999999999998E-10</v>
      </c>
      <c r="CS2629" s="366">
        <v>1.35E-7</v>
      </c>
      <c r="CT2629" s="366">
        <v>0</v>
      </c>
      <c r="CU2629" s="366">
        <v>1.35E-4</v>
      </c>
      <c r="CV2629" s="366">
        <v>0</v>
      </c>
      <c r="CW2629" s="366">
        <v>0</v>
      </c>
      <c r="CX2629"/>
      <c r="CY2629"/>
      <c r="CZ2629"/>
      <c r="DA2629"/>
    </row>
    <row r="2630" spans="1:105" ht="14.4">
      <c r="A2630" t="s">
        <v>3405</v>
      </c>
      <c r="B2630" s="150" t="s">
        <v>1538</v>
      </c>
      <c r="C2630" s="151" t="str">
        <f t="shared" si="666"/>
        <v>Q.010.40.114</v>
      </c>
      <c r="D2630" t="s">
        <v>1539</v>
      </c>
      <c r="E2630" s="150" t="s">
        <v>352</v>
      </c>
      <c r="F2630" s="153" t="str">
        <f t="shared" si="667"/>
        <v>Isoprene (C5H8), direct emissions (scope1 and downstream)</v>
      </c>
      <c r="G2630" s="154">
        <f t="shared" si="665"/>
        <v>0</v>
      </c>
      <c r="H2630"/>
      <c r="I2630"/>
      <c r="J2630" s="227">
        <f t="shared" si="653"/>
        <v>11.324562805581001</v>
      </c>
      <c r="K2630"/>
      <c r="L2630" s="280">
        <f t="shared" si="654"/>
        <v>11.324554127200001</v>
      </c>
      <c r="M2630" s="280">
        <f t="shared" si="655"/>
        <v>8.6783809999999995E-6</v>
      </c>
      <c r="N2630" s="281">
        <f t="shared" si="656"/>
        <v>0</v>
      </c>
      <c r="O2630" s="280">
        <v>0</v>
      </c>
      <c r="P2630" s="219">
        <v>0</v>
      </c>
      <c r="Q2630" s="219">
        <v>0</v>
      </c>
      <c r="R2630" s="219">
        <v>11.2608</v>
      </c>
      <c r="S2630" s="219">
        <v>0</v>
      </c>
      <c r="T2630" s="219">
        <v>6.2675919999999996E-2</v>
      </c>
      <c r="U2630" s="219">
        <v>1.0782071999999999E-3</v>
      </c>
      <c r="V2630" s="286">
        <v>8.6783809999999995E-6</v>
      </c>
      <c r="W2630" s="219">
        <v>0</v>
      </c>
      <c r="X2630" s="219">
        <v>0</v>
      </c>
      <c r="Y2630" s="219">
        <v>0</v>
      </c>
      <c r="Z2630" s="219">
        <v>0</v>
      </c>
      <c r="AA2630" s="219">
        <v>0</v>
      </c>
      <c r="AB2630" s="219">
        <v>0</v>
      </c>
      <c r="AC2630"/>
      <c r="AD2630" s="227">
        <f t="shared" si="657"/>
        <v>0</v>
      </c>
      <c r="AE2630" s="227">
        <f t="shared" si="658"/>
        <v>11.324562805581001</v>
      </c>
      <c r="AF2630" s="227">
        <f t="shared" si="659"/>
        <v>8.6783809999999995E-6</v>
      </c>
      <c r="AG2630" s="227">
        <f t="shared" si="660"/>
        <v>8.6783809999999995E-6</v>
      </c>
      <c r="AH2630" s="227">
        <f t="shared" si="661"/>
        <v>0</v>
      </c>
      <c r="AI2630"/>
      <c r="AJ2630">
        <v>0</v>
      </c>
      <c r="AK2630" s="155">
        <v>0</v>
      </c>
      <c r="AL2630" s="155">
        <v>0</v>
      </c>
      <c r="AM2630" s="155">
        <v>0</v>
      </c>
      <c r="AN2630" s="155">
        <v>0</v>
      </c>
      <c r="AO2630" s="155">
        <v>0</v>
      </c>
      <c r="AP2630" s="155">
        <v>0</v>
      </c>
      <c r="AQ2630"/>
      <c r="AR2630" s="156">
        <v>3.6631759999999999E-2</v>
      </c>
      <c r="AS2630" s="156">
        <v>1.337736E-2</v>
      </c>
      <c r="AT2630" s="156">
        <v>2.3254400000000001E-2</v>
      </c>
      <c r="AU2630" s="156">
        <v>0</v>
      </c>
      <c r="AV2630" s="282">
        <f t="shared" si="662"/>
        <v>8.019999999999999E-7</v>
      </c>
      <c r="AW2630" s="282">
        <f t="shared" si="663"/>
        <v>8.6000000470300012E-8</v>
      </c>
      <c r="AX2630" s="283">
        <f t="shared" si="664"/>
        <v>0</v>
      </c>
      <c r="AY2630" s="157">
        <v>0</v>
      </c>
      <c r="AZ2630" s="157">
        <v>0</v>
      </c>
      <c r="BA2630" s="157">
        <v>0</v>
      </c>
      <c r="BB2630" s="157">
        <v>0</v>
      </c>
      <c r="BC2630" s="157">
        <v>0</v>
      </c>
      <c r="BD2630" s="157">
        <v>3.7599999999999998E-7</v>
      </c>
      <c r="BE2630" s="157">
        <v>0</v>
      </c>
      <c r="BF2630" s="157">
        <v>8.6000000000000002E-8</v>
      </c>
      <c r="BG2630" s="157">
        <v>0</v>
      </c>
      <c r="BH2630" s="157">
        <v>0</v>
      </c>
      <c r="BI2630" s="157">
        <v>0</v>
      </c>
      <c r="BJ2630" s="157">
        <v>4.2900000000000002E-16</v>
      </c>
      <c r="BK2630" s="157">
        <v>1.19E-17</v>
      </c>
      <c r="BL2630" s="157">
        <v>2.9400000000000001E-17</v>
      </c>
      <c r="BM2630" s="157">
        <v>4.2599999999999998E-7</v>
      </c>
      <c r="BN2630" s="157">
        <v>0</v>
      </c>
      <c r="BO2630" s="157">
        <v>0</v>
      </c>
      <c r="BP2630" s="157">
        <v>0</v>
      </c>
      <c r="BQ2630" s="157">
        <v>0</v>
      </c>
      <c r="BR2630" s="157">
        <v>0</v>
      </c>
      <c r="BS2630" s="157">
        <v>0</v>
      </c>
      <c r="BT2630" s="157">
        <v>0</v>
      </c>
      <c r="BU2630"/>
      <c r="BV2630" s="155">
        <v>2.2373841999999999E-3</v>
      </c>
      <c r="BW2630" s="155">
        <v>0</v>
      </c>
      <c r="BX2630" s="155">
        <v>0</v>
      </c>
      <c r="BY2630" s="155">
        <v>1.0165576999999999E-9</v>
      </c>
      <c r="BZ2630" s="155">
        <v>0</v>
      </c>
      <c r="CA2630" s="155">
        <v>0</v>
      </c>
      <c r="CB2630" s="155">
        <v>0</v>
      </c>
      <c r="CC2630" s="155">
        <v>0</v>
      </c>
      <c r="CD2630" s="155">
        <v>8.4106671999999996E-5</v>
      </c>
      <c r="CE2630" s="155">
        <v>7.1345598000000001E-7</v>
      </c>
      <c r="CF2630" s="155">
        <v>0</v>
      </c>
      <c r="CG2630" s="155">
        <v>0</v>
      </c>
      <c r="CH2630" s="155">
        <v>0</v>
      </c>
      <c r="CI2630" s="155">
        <v>2.1525631000000002E-3</v>
      </c>
      <c r="CJ2630" s="155">
        <v>0</v>
      </c>
      <c r="CK2630" s="155">
        <v>0</v>
      </c>
      <c r="CL2630" s="155">
        <v>0</v>
      </c>
      <c r="CM2630"/>
      <c r="CN2630" s="367">
        <v>0</v>
      </c>
      <c r="CO2630" s="366">
        <v>0</v>
      </c>
      <c r="CP2630" s="366">
        <v>10.6068</v>
      </c>
      <c r="CQ2630" s="366">
        <v>0</v>
      </c>
      <c r="CR2630" s="366">
        <v>6.8099999999999994E-8</v>
      </c>
      <c r="CS2630" s="366">
        <v>0</v>
      </c>
      <c r="CT2630" s="366">
        <v>0</v>
      </c>
      <c r="CU2630" s="366">
        <v>5.6900000000000001E-5</v>
      </c>
      <c r="CV2630" s="366">
        <v>0</v>
      </c>
      <c r="CW2630" s="366">
        <v>0</v>
      </c>
      <c r="CX2630"/>
      <c r="CY2630"/>
      <c r="CZ2630"/>
      <c r="DA2630"/>
    </row>
    <row r="2631" spans="1:105" ht="14.4">
      <c r="A2631" t="s">
        <v>3406</v>
      </c>
      <c r="B2631" s="150" t="s">
        <v>1538</v>
      </c>
      <c r="C2631" s="151" t="str">
        <f t="shared" si="666"/>
        <v>Q.010.40.115</v>
      </c>
      <c r="D2631" t="s">
        <v>1539</v>
      </c>
      <c r="E2631" s="150" t="s">
        <v>352</v>
      </c>
      <c r="F2631" s="153" t="str">
        <f t="shared" si="667"/>
        <v>Methanol (CH3OH), direct emissions (scope1 and downstream)</v>
      </c>
      <c r="G2631" s="154">
        <f t="shared" si="665"/>
        <v>0</v>
      </c>
      <c r="H2631"/>
      <c r="I2631"/>
      <c r="J2631" s="227">
        <f t="shared" si="653"/>
        <v>1.4461776141</v>
      </c>
      <c r="K2631"/>
      <c r="L2631" s="280">
        <f t="shared" si="654"/>
        <v>1.4451809976000001</v>
      </c>
      <c r="M2631" s="280">
        <f t="shared" si="655"/>
        <v>9.9661650000000004E-4</v>
      </c>
      <c r="N2631" s="281">
        <f t="shared" si="656"/>
        <v>0</v>
      </c>
      <c r="O2631" s="280">
        <v>0</v>
      </c>
      <c r="P2631" s="219">
        <v>0</v>
      </c>
      <c r="Q2631" s="219">
        <v>0</v>
      </c>
      <c r="R2631" s="219">
        <v>1.44432</v>
      </c>
      <c r="S2631" s="219">
        <v>0</v>
      </c>
      <c r="T2631" s="219">
        <v>0</v>
      </c>
      <c r="U2631" s="219">
        <v>8.6099760000000005E-4</v>
      </c>
      <c r="V2631" s="219">
        <v>9.9661650000000004E-4</v>
      </c>
      <c r="W2631" s="219">
        <v>0</v>
      </c>
      <c r="X2631" s="219">
        <v>0</v>
      </c>
      <c r="Y2631" s="219">
        <v>0</v>
      </c>
      <c r="Z2631" s="219">
        <v>0</v>
      </c>
      <c r="AA2631" s="219">
        <v>0</v>
      </c>
      <c r="AB2631" s="219">
        <v>0</v>
      </c>
      <c r="AC2631"/>
      <c r="AD2631" s="227">
        <f t="shared" si="657"/>
        <v>0</v>
      </c>
      <c r="AE2631" s="227">
        <f t="shared" si="658"/>
        <v>1.4461776141</v>
      </c>
      <c r="AF2631" s="227">
        <f t="shared" si="659"/>
        <v>9.9661650000000004E-4</v>
      </c>
      <c r="AG2631" s="227">
        <f t="shared" si="660"/>
        <v>9.9661650000000004E-4</v>
      </c>
      <c r="AH2631" s="227">
        <f t="shared" si="661"/>
        <v>0</v>
      </c>
      <c r="AI2631"/>
      <c r="AJ2631">
        <v>0</v>
      </c>
      <c r="AK2631" s="155">
        <v>0</v>
      </c>
      <c r="AL2631" s="155">
        <v>0</v>
      </c>
      <c r="AM2631" s="155">
        <v>0</v>
      </c>
      <c r="AN2631" s="155">
        <v>0</v>
      </c>
      <c r="AO2631" s="155">
        <v>0</v>
      </c>
      <c r="AP2631" s="155">
        <v>0</v>
      </c>
      <c r="AQ2631"/>
      <c r="AR2631" s="156">
        <v>3.9597134999999999E-3</v>
      </c>
      <c r="AS2631" s="156">
        <v>1.30938E-3</v>
      </c>
      <c r="AT2631" s="156">
        <v>2.6503335000000001E-3</v>
      </c>
      <c r="AU2631" s="156">
        <v>0</v>
      </c>
      <c r="AV2631" s="282">
        <f t="shared" si="662"/>
        <v>7.8499999999999995E-8</v>
      </c>
      <c r="AW2631" s="282">
        <f t="shared" si="663"/>
        <v>9.8015290999999995E-9</v>
      </c>
      <c r="AX2631" s="283">
        <f t="shared" si="664"/>
        <v>0</v>
      </c>
      <c r="AY2631" s="157">
        <v>0</v>
      </c>
      <c r="AZ2631" s="157">
        <v>0</v>
      </c>
      <c r="BA2631" s="157">
        <v>0</v>
      </c>
      <c r="BB2631" s="157">
        <v>0</v>
      </c>
      <c r="BC2631" s="157">
        <v>0</v>
      </c>
      <c r="BD2631" s="157">
        <v>4.29E-8</v>
      </c>
      <c r="BE2631" s="157">
        <v>0</v>
      </c>
      <c r="BF2631" s="157">
        <v>9.8000000000000001E-9</v>
      </c>
      <c r="BG2631" s="157">
        <v>0</v>
      </c>
      <c r="BH2631" s="157">
        <v>0</v>
      </c>
      <c r="BI2631" s="157">
        <v>0</v>
      </c>
      <c r="BJ2631" s="157">
        <v>1.3899999999999999E-12</v>
      </c>
      <c r="BK2631" s="157">
        <v>9.1700000000000003E-14</v>
      </c>
      <c r="BL2631" s="157">
        <v>4.7399999999999999E-14</v>
      </c>
      <c r="BM2631" s="157">
        <v>0</v>
      </c>
      <c r="BN2631" s="157">
        <v>3.5600000000000001E-8</v>
      </c>
      <c r="BO2631" s="157">
        <v>0</v>
      </c>
      <c r="BP2631" s="157">
        <v>0</v>
      </c>
      <c r="BQ2631" s="157">
        <v>0</v>
      </c>
      <c r="BR2631" s="157">
        <v>0</v>
      </c>
      <c r="BS2631" s="157">
        <v>0</v>
      </c>
      <c r="BT2631" s="157">
        <v>0</v>
      </c>
      <c r="BU2631"/>
      <c r="BV2631" s="155">
        <v>2.7677608000000001E-4</v>
      </c>
      <c r="BW2631" s="155">
        <v>0</v>
      </c>
      <c r="BX2631" s="155">
        <v>0</v>
      </c>
      <c r="BY2631" s="155">
        <v>1.1674045E-7</v>
      </c>
      <c r="BZ2631" s="155">
        <v>0</v>
      </c>
      <c r="CA2631" s="155">
        <v>0</v>
      </c>
      <c r="CB2631" s="155">
        <v>0</v>
      </c>
      <c r="CC2631" s="155">
        <v>0</v>
      </c>
      <c r="CD2631" s="155">
        <v>0</v>
      </c>
      <c r="CE2631" s="155">
        <v>5.6972712000000004E-7</v>
      </c>
      <c r="CF2631" s="155">
        <v>0</v>
      </c>
      <c r="CG2631" s="155">
        <v>0</v>
      </c>
      <c r="CH2631" s="155">
        <v>0</v>
      </c>
      <c r="CI2631" s="155">
        <v>2.7608960999999998E-4</v>
      </c>
      <c r="CJ2631" s="155">
        <v>0</v>
      </c>
      <c r="CK2631" s="155">
        <v>0</v>
      </c>
      <c r="CL2631" s="155">
        <v>0</v>
      </c>
      <c r="CM2631"/>
      <c r="CN2631" s="367">
        <v>0</v>
      </c>
      <c r="CO2631" s="366">
        <v>0</v>
      </c>
      <c r="CP2631" s="366">
        <v>0.67233600000000004</v>
      </c>
      <c r="CQ2631" s="366">
        <v>0</v>
      </c>
      <c r="CR2631" s="366">
        <v>0</v>
      </c>
      <c r="CS2631" s="366">
        <v>1.02E-8</v>
      </c>
      <c r="CT2631" s="366">
        <v>0</v>
      </c>
      <c r="CU2631" s="366">
        <v>0.224</v>
      </c>
      <c r="CV2631" s="366">
        <v>0</v>
      </c>
      <c r="CW2631" s="366">
        <v>0</v>
      </c>
      <c r="CX2631"/>
      <c r="CY2631"/>
      <c r="CZ2631"/>
      <c r="DA2631"/>
    </row>
    <row r="2632" spans="1:105" ht="14.4">
      <c r="A2632" t="s">
        <v>3407</v>
      </c>
      <c r="B2632" s="150" t="s">
        <v>1538</v>
      </c>
      <c r="C2632" s="151" t="str">
        <f t="shared" si="666"/>
        <v>Q.010.40.116</v>
      </c>
      <c r="D2632" t="s">
        <v>1539</v>
      </c>
      <c r="E2632" s="150" t="s">
        <v>352</v>
      </c>
      <c r="F2632" s="153" t="str">
        <f t="shared" si="667"/>
        <v>1-Propanol (C3H8O), direct emissions (scope1 and downstream)</v>
      </c>
      <c r="G2632" s="154">
        <f t="shared" si="665"/>
        <v>0</v>
      </c>
      <c r="H2632"/>
      <c r="I2632"/>
      <c r="J2632" s="227">
        <f t="shared" si="653"/>
        <v>5.8032739973999998</v>
      </c>
      <c r="K2632"/>
      <c r="L2632" s="280">
        <f t="shared" si="654"/>
        <v>5.8020163271999996</v>
      </c>
      <c r="M2632" s="280">
        <f t="shared" si="655"/>
        <v>1.2576702000000001E-3</v>
      </c>
      <c r="N2632" s="281">
        <f t="shared" si="656"/>
        <v>0</v>
      </c>
      <c r="O2632" s="280">
        <v>0</v>
      </c>
      <c r="P2632" s="219">
        <v>0</v>
      </c>
      <c r="Q2632" s="219">
        <v>0</v>
      </c>
      <c r="R2632" s="219">
        <v>5.8017599999999998</v>
      </c>
      <c r="S2632" s="219">
        <v>0</v>
      </c>
      <c r="T2632" s="219">
        <v>0</v>
      </c>
      <c r="U2632" s="219">
        <v>2.563272E-4</v>
      </c>
      <c r="V2632" s="219">
        <v>1.2576702000000001E-3</v>
      </c>
      <c r="W2632" s="219">
        <v>0</v>
      </c>
      <c r="X2632" s="219">
        <v>0</v>
      </c>
      <c r="Y2632" s="219">
        <v>0</v>
      </c>
      <c r="Z2632" s="219">
        <v>0</v>
      </c>
      <c r="AA2632" s="219">
        <v>0</v>
      </c>
      <c r="AB2632" s="219">
        <v>0</v>
      </c>
      <c r="AC2632"/>
      <c r="AD2632" s="227">
        <f t="shared" si="657"/>
        <v>0</v>
      </c>
      <c r="AE2632" s="227">
        <f t="shared" si="658"/>
        <v>5.8032739973999998</v>
      </c>
      <c r="AF2632" s="227">
        <f t="shared" si="659"/>
        <v>1.2576702000000001E-3</v>
      </c>
      <c r="AG2632" s="227">
        <f t="shared" si="660"/>
        <v>1.2576702000000001E-3</v>
      </c>
      <c r="AH2632" s="227">
        <f t="shared" si="661"/>
        <v>0</v>
      </c>
      <c r="AI2632"/>
      <c r="AJ2632">
        <v>0</v>
      </c>
      <c r="AK2632" s="155">
        <v>0</v>
      </c>
      <c r="AL2632" s="155">
        <v>0</v>
      </c>
      <c r="AM2632" s="155">
        <v>0</v>
      </c>
      <c r="AN2632" s="155">
        <v>0</v>
      </c>
      <c r="AO2632" s="155">
        <v>0</v>
      </c>
      <c r="AP2632" s="155">
        <v>0</v>
      </c>
      <c r="AQ2632"/>
      <c r="AR2632" s="156">
        <v>1.2424114E-2</v>
      </c>
      <c r="AS2632" s="156">
        <v>2.6354400000000002E-3</v>
      </c>
      <c r="AT2632" s="156">
        <v>9.7886736000000005E-3</v>
      </c>
      <c r="AU2632" s="156">
        <v>0</v>
      </c>
      <c r="AV2632" s="282">
        <f t="shared" si="662"/>
        <v>1.5800000000000001E-7</v>
      </c>
      <c r="AW2632" s="282">
        <f t="shared" si="663"/>
        <v>3.62007158E-8</v>
      </c>
      <c r="AX2632" s="283">
        <f t="shared" si="664"/>
        <v>0</v>
      </c>
      <c r="AY2632" s="157">
        <v>0</v>
      </c>
      <c r="AZ2632" s="157">
        <v>0</v>
      </c>
      <c r="BA2632" s="157">
        <v>0</v>
      </c>
      <c r="BB2632" s="157">
        <v>0</v>
      </c>
      <c r="BC2632" s="157">
        <v>0</v>
      </c>
      <c r="BD2632" s="157">
        <v>1.5800000000000001E-7</v>
      </c>
      <c r="BE2632" s="157">
        <v>0</v>
      </c>
      <c r="BF2632" s="157">
        <v>3.62E-8</v>
      </c>
      <c r="BG2632" s="157">
        <v>0</v>
      </c>
      <c r="BH2632" s="157">
        <v>0</v>
      </c>
      <c r="BI2632" s="157">
        <v>0</v>
      </c>
      <c r="BJ2632" s="157">
        <v>5.7499999999999997E-13</v>
      </c>
      <c r="BK2632" s="157">
        <v>8.1300000000000004E-14</v>
      </c>
      <c r="BL2632" s="157">
        <v>5.9499999999999999E-14</v>
      </c>
      <c r="BM2632" s="157">
        <v>0</v>
      </c>
      <c r="BN2632" s="157">
        <v>0</v>
      </c>
      <c r="BO2632" s="157">
        <v>0</v>
      </c>
      <c r="BP2632" s="157">
        <v>0</v>
      </c>
      <c r="BQ2632" s="157">
        <v>0</v>
      </c>
      <c r="BR2632" s="157">
        <v>0</v>
      </c>
      <c r="BS2632" s="157">
        <v>0</v>
      </c>
      <c r="BT2632" s="157">
        <v>0</v>
      </c>
      <c r="BU2632"/>
      <c r="BV2632" s="155">
        <v>1.1093549E-3</v>
      </c>
      <c r="BW2632" s="155">
        <v>0</v>
      </c>
      <c r="BX2632" s="155">
        <v>0</v>
      </c>
      <c r="BY2632" s="155">
        <v>1.4731944000000001E-7</v>
      </c>
      <c r="BZ2632" s="155">
        <v>0</v>
      </c>
      <c r="CA2632" s="155">
        <v>0</v>
      </c>
      <c r="CB2632" s="155">
        <v>0</v>
      </c>
      <c r="CC2632" s="155">
        <v>0</v>
      </c>
      <c r="CD2632" s="155">
        <v>0</v>
      </c>
      <c r="CE2632" s="155">
        <v>1.6961320000000001E-7</v>
      </c>
      <c r="CF2632" s="155">
        <v>0</v>
      </c>
      <c r="CG2632" s="155">
        <v>0</v>
      </c>
      <c r="CH2632" s="155">
        <v>0</v>
      </c>
      <c r="CI2632" s="155">
        <v>1.1090379000000001E-3</v>
      </c>
      <c r="CJ2632" s="155">
        <v>0</v>
      </c>
      <c r="CK2632" s="155">
        <v>0</v>
      </c>
      <c r="CL2632" s="155">
        <v>0</v>
      </c>
      <c r="CM2632"/>
      <c r="CN2632" s="367">
        <v>0</v>
      </c>
      <c r="CO2632" s="366">
        <v>0</v>
      </c>
      <c r="CP2632" s="366">
        <v>2.49736</v>
      </c>
      <c r="CQ2632" s="366">
        <v>0</v>
      </c>
      <c r="CR2632" s="366">
        <v>0</v>
      </c>
      <c r="CS2632" s="366">
        <v>0</v>
      </c>
      <c r="CT2632" s="366">
        <v>0</v>
      </c>
      <c r="CU2632" s="366">
        <v>9.2499999999999999E-2</v>
      </c>
      <c r="CV2632" s="366">
        <v>0</v>
      </c>
      <c r="CW2632" s="366">
        <v>0</v>
      </c>
      <c r="CX2632"/>
      <c r="CY2632"/>
      <c r="CZ2632"/>
      <c r="DA2632"/>
    </row>
    <row r="2633" spans="1:105" ht="14.4">
      <c r="A2633" t="s">
        <v>3408</v>
      </c>
      <c r="B2633" s="150" t="s">
        <v>1538</v>
      </c>
      <c r="C2633" s="151" t="str">
        <f t="shared" si="666"/>
        <v>Q.010.40.117</v>
      </c>
      <c r="D2633" t="s">
        <v>1539</v>
      </c>
      <c r="E2633" s="150" t="s">
        <v>352</v>
      </c>
      <c r="F2633" s="153" t="str">
        <f t="shared" si="667"/>
        <v>Naphthalene (C10H8), direct emissions (scope1 and downstream)</v>
      </c>
      <c r="G2633" s="154">
        <f t="shared" si="665"/>
        <v>0</v>
      </c>
      <c r="H2633"/>
      <c r="I2633"/>
      <c r="J2633" s="227">
        <f t="shared" si="653"/>
        <v>1.167272055</v>
      </c>
      <c r="K2633"/>
      <c r="L2633" s="280">
        <f t="shared" si="654"/>
        <v>1.156436</v>
      </c>
      <c r="M2633" s="280">
        <f t="shared" si="655"/>
        <v>1.0836055000000001E-2</v>
      </c>
      <c r="N2633" s="281">
        <f t="shared" si="656"/>
        <v>0</v>
      </c>
      <c r="O2633" s="280">
        <v>0</v>
      </c>
      <c r="P2633" s="219">
        <v>0</v>
      </c>
      <c r="Q2633" s="219">
        <v>0</v>
      </c>
      <c r="R2633" s="219">
        <v>0</v>
      </c>
      <c r="S2633" s="219">
        <v>0</v>
      </c>
      <c r="T2633" s="219">
        <v>0.8237312</v>
      </c>
      <c r="U2633" s="219">
        <v>0.33270480000000002</v>
      </c>
      <c r="V2633" s="219">
        <v>1.0836055000000001E-2</v>
      </c>
      <c r="W2633" s="219">
        <v>0</v>
      </c>
      <c r="X2633" s="219">
        <v>0</v>
      </c>
      <c r="Y2633" s="219">
        <v>0</v>
      </c>
      <c r="Z2633" s="219">
        <v>0</v>
      </c>
      <c r="AA2633" s="219">
        <v>0</v>
      </c>
      <c r="AB2633" s="219">
        <v>0</v>
      </c>
      <c r="AC2633"/>
      <c r="AD2633" s="227">
        <f t="shared" si="657"/>
        <v>0</v>
      </c>
      <c r="AE2633" s="227">
        <f t="shared" si="658"/>
        <v>1.167272055</v>
      </c>
      <c r="AF2633" s="227">
        <f t="shared" si="659"/>
        <v>1.0836055000000001E-2</v>
      </c>
      <c r="AG2633" s="227">
        <f t="shared" si="660"/>
        <v>1.0836055000000001E-2</v>
      </c>
      <c r="AH2633" s="227">
        <f t="shared" si="661"/>
        <v>0</v>
      </c>
      <c r="AI2633"/>
      <c r="AJ2633">
        <v>0</v>
      </c>
      <c r="AK2633" s="155">
        <v>0</v>
      </c>
      <c r="AL2633" s="155">
        <v>0</v>
      </c>
      <c r="AM2633" s="155">
        <v>0</v>
      </c>
      <c r="AN2633" s="155">
        <v>0</v>
      </c>
      <c r="AO2633" s="155">
        <v>0</v>
      </c>
      <c r="AP2633" s="155">
        <v>0</v>
      </c>
      <c r="AQ2633"/>
      <c r="AR2633" s="156">
        <v>0.17497572</v>
      </c>
      <c r="AS2633" s="156">
        <v>0.1749732</v>
      </c>
      <c r="AT2633" s="156">
        <v>2.5152608E-6</v>
      </c>
      <c r="AU2633" s="156">
        <v>0</v>
      </c>
      <c r="AV2633" s="282">
        <f t="shared" si="662"/>
        <v>1.049E-5</v>
      </c>
      <c r="AW2633" s="282">
        <f t="shared" si="663"/>
        <v>9.3020000000000006E-12</v>
      </c>
      <c r="AX2633" s="283">
        <f t="shared" si="664"/>
        <v>0</v>
      </c>
      <c r="AY2633" s="157">
        <v>0</v>
      </c>
      <c r="AZ2633" s="157">
        <v>0</v>
      </c>
      <c r="BA2633" s="157">
        <v>0</v>
      </c>
      <c r="BB2633" s="157">
        <v>0</v>
      </c>
      <c r="BC2633" s="157">
        <v>0</v>
      </c>
      <c r="BD2633" s="157">
        <v>0</v>
      </c>
      <c r="BE2633" s="157">
        <v>0</v>
      </c>
      <c r="BF2633" s="157">
        <v>0</v>
      </c>
      <c r="BG2633" s="157">
        <v>0</v>
      </c>
      <c r="BH2633" s="157">
        <v>0</v>
      </c>
      <c r="BI2633" s="157">
        <v>0</v>
      </c>
      <c r="BJ2633" s="157">
        <v>6.6600000000000003E-12</v>
      </c>
      <c r="BK2633" s="157">
        <v>4.9200000000000002E-13</v>
      </c>
      <c r="BL2633" s="157">
        <v>2.1499999999999999E-12</v>
      </c>
      <c r="BM2633" s="157">
        <v>7.9799999999999998E-6</v>
      </c>
      <c r="BN2633" s="157">
        <v>2.5100000000000001E-6</v>
      </c>
      <c r="BO2633" s="157">
        <v>0</v>
      </c>
      <c r="BP2633" s="157">
        <v>0</v>
      </c>
      <c r="BQ2633" s="157">
        <v>0</v>
      </c>
      <c r="BR2633" s="157">
        <v>0</v>
      </c>
      <c r="BS2633" s="157">
        <v>0</v>
      </c>
      <c r="BT2633" s="157">
        <v>0</v>
      </c>
      <c r="BU2633"/>
      <c r="BV2633" s="155">
        <v>1.3268113000000001E-3</v>
      </c>
      <c r="BW2633" s="155">
        <v>0</v>
      </c>
      <c r="BX2633" s="155">
        <v>0</v>
      </c>
      <c r="BY2633" s="155">
        <v>1.2693007000000001E-6</v>
      </c>
      <c r="BZ2633" s="155">
        <v>0</v>
      </c>
      <c r="CA2633" s="155">
        <v>0</v>
      </c>
      <c r="CB2633" s="155">
        <v>0</v>
      </c>
      <c r="CC2633" s="155">
        <v>0</v>
      </c>
      <c r="CD2633" s="155">
        <v>1.1053892999999999E-3</v>
      </c>
      <c r="CE2633" s="155">
        <v>2.2015270000000001E-4</v>
      </c>
      <c r="CF2633" s="155">
        <v>0</v>
      </c>
      <c r="CG2633" s="155">
        <v>0</v>
      </c>
      <c r="CH2633" s="155">
        <v>0</v>
      </c>
      <c r="CI2633" s="155">
        <v>0</v>
      </c>
      <c r="CJ2633" s="155">
        <v>0</v>
      </c>
      <c r="CK2633" s="155">
        <v>0</v>
      </c>
      <c r="CL2633" s="155">
        <v>0</v>
      </c>
      <c r="CM2633"/>
      <c r="CN2633" s="367">
        <v>0</v>
      </c>
      <c r="CO2633" s="366">
        <v>0</v>
      </c>
      <c r="CP2633" s="366">
        <v>3.34449</v>
      </c>
      <c r="CQ2633" s="366">
        <v>0</v>
      </c>
      <c r="CR2633" s="366">
        <v>6.3499999999999996E-7</v>
      </c>
      <c r="CS2633" s="366">
        <v>8.7400000000000002E-7</v>
      </c>
      <c r="CT2633" s="366">
        <v>0</v>
      </c>
      <c r="CU2633" s="366">
        <v>1.61</v>
      </c>
      <c r="CV2633" s="366">
        <v>0</v>
      </c>
      <c r="CW2633" s="366">
        <v>0</v>
      </c>
      <c r="CX2633"/>
      <c r="CY2633"/>
      <c r="CZ2633"/>
      <c r="DA2633"/>
    </row>
    <row r="2634" spans="1:105" ht="14.4">
      <c r="A2634" t="s">
        <v>3409</v>
      </c>
      <c r="B2634" s="150" t="s">
        <v>1538</v>
      </c>
      <c r="C2634" s="151" t="str">
        <f t="shared" si="666"/>
        <v>Q.010.40.118</v>
      </c>
      <c r="D2634" t="s">
        <v>1539</v>
      </c>
      <c r="E2634" s="150" t="s">
        <v>352</v>
      </c>
      <c r="F2634" s="153" t="str">
        <f t="shared" si="667"/>
        <v>Propylene (C3H6), direct emissions (scope1 and downstream)</v>
      </c>
      <c r="G2634" s="154">
        <f t="shared" si="665"/>
        <v>0</v>
      </c>
      <c r="H2634"/>
      <c r="I2634"/>
      <c r="J2634" s="227">
        <f t="shared" si="653"/>
        <v>11.6280513017629</v>
      </c>
      <c r="K2634"/>
      <c r="L2634" s="280">
        <f t="shared" si="654"/>
        <v>11.628049427280001</v>
      </c>
      <c r="M2634" s="280">
        <f t="shared" si="655"/>
        <v>1.8744829E-6</v>
      </c>
      <c r="N2634" s="281">
        <f t="shared" si="656"/>
        <v>0</v>
      </c>
      <c r="O2634" s="280">
        <v>0</v>
      </c>
      <c r="P2634" s="219">
        <v>0</v>
      </c>
      <c r="Q2634" s="219">
        <v>0</v>
      </c>
      <c r="R2634" s="219">
        <v>11.628</v>
      </c>
      <c r="S2634" s="219">
        <v>0</v>
      </c>
      <c r="T2634" s="219">
        <v>0</v>
      </c>
      <c r="U2634" s="286">
        <v>4.9427279999999999E-5</v>
      </c>
      <c r="V2634" s="286">
        <v>1.8744829E-6</v>
      </c>
      <c r="W2634" s="219">
        <v>0</v>
      </c>
      <c r="X2634" s="219">
        <v>0</v>
      </c>
      <c r="Y2634" s="219">
        <v>0</v>
      </c>
      <c r="Z2634" s="219">
        <v>0</v>
      </c>
      <c r="AA2634" s="219">
        <v>0</v>
      </c>
      <c r="AB2634" s="219">
        <v>0</v>
      </c>
      <c r="AC2634"/>
      <c r="AD2634" s="227">
        <f t="shared" si="657"/>
        <v>0</v>
      </c>
      <c r="AE2634" s="227">
        <f t="shared" si="658"/>
        <v>11.6280513017629</v>
      </c>
      <c r="AF2634" s="227">
        <f t="shared" si="659"/>
        <v>1.8744829E-6</v>
      </c>
      <c r="AG2634" s="227">
        <f t="shared" si="660"/>
        <v>1.8744829E-6</v>
      </c>
      <c r="AH2634" s="227">
        <f t="shared" si="661"/>
        <v>0</v>
      </c>
      <c r="AI2634"/>
      <c r="AJ2634">
        <v>0</v>
      </c>
      <c r="AK2634" s="155">
        <v>0</v>
      </c>
      <c r="AL2634" s="155">
        <v>0</v>
      </c>
      <c r="AM2634" s="155">
        <v>0</v>
      </c>
      <c r="AN2634" s="155">
        <v>0</v>
      </c>
      <c r="AO2634" s="155">
        <v>0</v>
      </c>
      <c r="AP2634" s="155">
        <v>0</v>
      </c>
      <c r="AQ2634"/>
      <c r="AR2634" s="156">
        <v>3.028776E-2</v>
      </c>
      <c r="AS2634" s="156">
        <v>6.4384799999999999E-3</v>
      </c>
      <c r="AT2634" s="156">
        <v>2.384928E-2</v>
      </c>
      <c r="AU2634" s="156">
        <v>0</v>
      </c>
      <c r="AV2634" s="282">
        <f t="shared" si="662"/>
        <v>3.8599999999999999E-7</v>
      </c>
      <c r="AW2634" s="282">
        <f t="shared" si="663"/>
        <v>8.8199999999999996E-8</v>
      </c>
      <c r="AX2634" s="283">
        <f t="shared" si="664"/>
        <v>0</v>
      </c>
      <c r="AY2634" s="157">
        <v>0</v>
      </c>
      <c r="AZ2634" s="157">
        <v>0</v>
      </c>
      <c r="BA2634" s="157">
        <v>0</v>
      </c>
      <c r="BB2634" s="157">
        <v>0</v>
      </c>
      <c r="BC2634" s="157">
        <v>0</v>
      </c>
      <c r="BD2634" s="157">
        <v>3.8599999999999999E-7</v>
      </c>
      <c r="BE2634" s="157">
        <v>0</v>
      </c>
      <c r="BF2634" s="157">
        <v>8.8199999999999996E-8</v>
      </c>
      <c r="BG2634" s="157">
        <v>0</v>
      </c>
      <c r="BH2634" s="157">
        <v>0</v>
      </c>
      <c r="BI2634" s="157">
        <v>0</v>
      </c>
      <c r="BJ2634" s="157">
        <v>0</v>
      </c>
      <c r="BK2634" s="157">
        <v>0</v>
      </c>
      <c r="BL2634" s="157">
        <v>0</v>
      </c>
      <c r="BM2634" s="157">
        <v>0</v>
      </c>
      <c r="BN2634" s="157">
        <v>0</v>
      </c>
      <c r="BO2634" s="157">
        <v>0</v>
      </c>
      <c r="BP2634" s="157">
        <v>0</v>
      </c>
      <c r="BQ2634" s="157">
        <v>0</v>
      </c>
      <c r="BR2634" s="157">
        <v>0</v>
      </c>
      <c r="BS2634" s="157">
        <v>0</v>
      </c>
      <c r="BT2634" s="157">
        <v>0</v>
      </c>
      <c r="BU2634"/>
      <c r="BV2634" s="155">
        <v>2.2227882999999999E-3</v>
      </c>
      <c r="BW2634" s="155">
        <v>0</v>
      </c>
      <c r="BX2634" s="155">
        <v>0</v>
      </c>
      <c r="BY2634" s="155">
        <v>2.195709E-10</v>
      </c>
      <c r="BZ2634" s="155">
        <v>0</v>
      </c>
      <c r="CA2634" s="155">
        <v>0</v>
      </c>
      <c r="CB2634" s="155">
        <v>0</v>
      </c>
      <c r="CC2634" s="155">
        <v>0</v>
      </c>
      <c r="CD2634" s="155">
        <v>0</v>
      </c>
      <c r="CE2634" s="155">
        <v>3.2706319000000001E-8</v>
      </c>
      <c r="CF2634" s="155">
        <v>0</v>
      </c>
      <c r="CG2634" s="155">
        <v>0</v>
      </c>
      <c r="CH2634" s="155">
        <v>0</v>
      </c>
      <c r="CI2634" s="155">
        <v>2.2227553E-3</v>
      </c>
      <c r="CJ2634" s="155">
        <v>0</v>
      </c>
      <c r="CK2634" s="155">
        <v>0</v>
      </c>
      <c r="CL2634" s="155">
        <v>0</v>
      </c>
      <c r="CM2634"/>
      <c r="CN2634" s="367">
        <v>0</v>
      </c>
      <c r="CO2634" s="366">
        <v>0</v>
      </c>
      <c r="CP2634" s="366">
        <v>11.6647</v>
      </c>
      <c r="CQ2634" s="366">
        <v>0</v>
      </c>
      <c r="CR2634" s="366">
        <v>0</v>
      </c>
      <c r="CS2634" s="366">
        <v>0</v>
      </c>
      <c r="CT2634" s="366">
        <v>0</v>
      </c>
      <c r="CU2634" s="366">
        <v>0</v>
      </c>
      <c r="CV2634" s="366">
        <v>0</v>
      </c>
      <c r="CW2634" s="366">
        <v>0</v>
      </c>
      <c r="CX2634"/>
      <c r="CY2634"/>
      <c r="CZ2634"/>
      <c r="DA2634"/>
    </row>
    <row r="2635" spans="1:105" ht="14.4">
      <c r="A2635" t="s">
        <v>3410</v>
      </c>
      <c r="B2635" s="150" t="s">
        <v>1538</v>
      </c>
      <c r="C2635" s="151" t="str">
        <f t="shared" si="666"/>
        <v>Q.010.40.119</v>
      </c>
      <c r="D2635" t="s">
        <v>1539</v>
      </c>
      <c r="E2635" s="150" t="s">
        <v>352</v>
      </c>
      <c r="F2635" s="153" t="str">
        <f t="shared" si="667"/>
        <v>Styrene (C8H8), direct emissions (scope1 and downstream)</v>
      </c>
      <c r="G2635" s="154">
        <f t="shared" si="665"/>
        <v>0</v>
      </c>
      <c r="H2635"/>
      <c r="I2635"/>
      <c r="J2635" s="227">
        <f t="shared" si="653"/>
        <v>1.9442012034</v>
      </c>
      <c r="K2635"/>
      <c r="L2635" s="280">
        <f t="shared" si="654"/>
        <v>1.9435450000000001</v>
      </c>
      <c r="M2635" s="280">
        <f t="shared" si="655"/>
        <v>6.5620339999999998E-4</v>
      </c>
      <c r="N2635" s="281">
        <f t="shared" si="656"/>
        <v>0</v>
      </c>
      <c r="O2635" s="280">
        <v>0</v>
      </c>
      <c r="P2635" s="219">
        <v>0</v>
      </c>
      <c r="Q2635" s="219">
        <v>0</v>
      </c>
      <c r="R2635" s="219">
        <v>1.4688000000000001</v>
      </c>
      <c r="S2635" s="219">
        <v>0</v>
      </c>
      <c r="T2635" s="219">
        <v>0.47057080000000001</v>
      </c>
      <c r="U2635" s="219">
        <v>4.1742000000000003E-3</v>
      </c>
      <c r="V2635" s="219">
        <v>6.5620339999999998E-4</v>
      </c>
      <c r="W2635" s="219">
        <v>0</v>
      </c>
      <c r="X2635" s="219">
        <v>0</v>
      </c>
      <c r="Y2635" s="219">
        <v>0</v>
      </c>
      <c r="Z2635" s="219">
        <v>0</v>
      </c>
      <c r="AA2635" s="219">
        <v>0</v>
      </c>
      <c r="AB2635" s="219">
        <v>0</v>
      </c>
      <c r="AC2635"/>
      <c r="AD2635" s="227">
        <f t="shared" si="657"/>
        <v>0</v>
      </c>
      <c r="AE2635" s="227">
        <f t="shared" si="658"/>
        <v>1.9442012034</v>
      </c>
      <c r="AF2635" s="227">
        <f t="shared" si="659"/>
        <v>6.5620339999999998E-4</v>
      </c>
      <c r="AG2635" s="227">
        <f t="shared" si="660"/>
        <v>6.5620339999999998E-4</v>
      </c>
      <c r="AH2635" s="227">
        <f t="shared" si="661"/>
        <v>0</v>
      </c>
      <c r="AI2635"/>
      <c r="AJ2635">
        <v>0</v>
      </c>
      <c r="AK2635" s="155">
        <v>0</v>
      </c>
      <c r="AL2635" s="155">
        <v>0</v>
      </c>
      <c r="AM2635" s="155">
        <v>0</v>
      </c>
      <c r="AN2635" s="155">
        <v>0</v>
      </c>
      <c r="AO2635" s="155">
        <v>0</v>
      </c>
      <c r="AP2635" s="155">
        <v>0</v>
      </c>
      <c r="AQ2635"/>
      <c r="AR2635" s="156">
        <v>7.5437246999999999E-2</v>
      </c>
      <c r="AS2635" s="156">
        <v>7.4417819999999996E-2</v>
      </c>
      <c r="AT2635" s="156">
        <v>1.0194275E-3</v>
      </c>
      <c r="AU2635" s="156">
        <v>0</v>
      </c>
      <c r="AV2635" s="282">
        <f t="shared" si="662"/>
        <v>4.4614999999999996E-6</v>
      </c>
      <c r="AW2635" s="282">
        <f t="shared" si="663"/>
        <v>3.7700719800000001E-9</v>
      </c>
      <c r="AX2635" s="283">
        <f t="shared" si="664"/>
        <v>0</v>
      </c>
      <c r="AY2635" s="157">
        <v>0</v>
      </c>
      <c r="AZ2635" s="157">
        <v>0</v>
      </c>
      <c r="BA2635" s="157">
        <v>0</v>
      </c>
      <c r="BB2635" s="157">
        <v>0</v>
      </c>
      <c r="BC2635" s="157">
        <v>0</v>
      </c>
      <c r="BD2635" s="157">
        <v>1.6499999999999999E-8</v>
      </c>
      <c r="BE2635" s="157">
        <v>0</v>
      </c>
      <c r="BF2635" s="157">
        <v>3.77E-9</v>
      </c>
      <c r="BG2635" s="157">
        <v>0</v>
      </c>
      <c r="BH2635" s="157">
        <v>0</v>
      </c>
      <c r="BI2635" s="157">
        <v>0</v>
      </c>
      <c r="BJ2635" s="157">
        <v>5.8300000000000001E-14</v>
      </c>
      <c r="BK2635" s="157">
        <v>3.7199999999999997E-15</v>
      </c>
      <c r="BL2635" s="157">
        <v>9.9599999999999993E-15</v>
      </c>
      <c r="BM2635" s="157">
        <v>4.25E-6</v>
      </c>
      <c r="BN2635" s="157">
        <v>1.9500000000000001E-7</v>
      </c>
      <c r="BO2635" s="157">
        <v>0</v>
      </c>
      <c r="BP2635" s="157">
        <v>0</v>
      </c>
      <c r="BQ2635" s="157">
        <v>0</v>
      </c>
      <c r="BR2635" s="157">
        <v>0</v>
      </c>
      <c r="BS2635" s="157">
        <v>0</v>
      </c>
      <c r="BT2635" s="157">
        <v>0</v>
      </c>
      <c r="BU2635"/>
      <c r="BV2635" s="155">
        <v>9.1508094000000001E-4</v>
      </c>
      <c r="BW2635" s="155">
        <v>0</v>
      </c>
      <c r="BX2635" s="155">
        <v>0</v>
      </c>
      <c r="BY2635" s="155">
        <v>7.6865557000000003E-8</v>
      </c>
      <c r="BZ2635" s="155">
        <v>0</v>
      </c>
      <c r="CA2635" s="155">
        <v>0</v>
      </c>
      <c r="CB2635" s="155">
        <v>0</v>
      </c>
      <c r="CC2635" s="155">
        <v>0</v>
      </c>
      <c r="CD2635" s="155">
        <v>6.3147287999999995E-4</v>
      </c>
      <c r="CE2635" s="155">
        <v>2.7620924000000002E-6</v>
      </c>
      <c r="CF2635" s="155">
        <v>0</v>
      </c>
      <c r="CG2635" s="155">
        <v>0</v>
      </c>
      <c r="CH2635" s="155">
        <v>0</v>
      </c>
      <c r="CI2635" s="155">
        <v>2.8076909999999997E-4</v>
      </c>
      <c r="CJ2635" s="155">
        <v>0</v>
      </c>
      <c r="CK2635" s="155">
        <v>0</v>
      </c>
      <c r="CL2635" s="155">
        <v>0</v>
      </c>
      <c r="CM2635"/>
      <c r="CN2635" s="367">
        <v>0</v>
      </c>
      <c r="CO2635" s="366">
        <v>0</v>
      </c>
      <c r="CP2635" s="366">
        <v>1.7329300000000001</v>
      </c>
      <c r="CQ2635" s="366">
        <v>0</v>
      </c>
      <c r="CR2635" s="366">
        <v>5.1200000000000003E-7</v>
      </c>
      <c r="CS2635" s="366">
        <v>1.02E-7</v>
      </c>
      <c r="CT2635" s="366">
        <v>0</v>
      </c>
      <c r="CU2635" s="366">
        <v>1.55E-2</v>
      </c>
      <c r="CV2635" s="366">
        <v>0</v>
      </c>
      <c r="CW2635" s="366">
        <v>0</v>
      </c>
      <c r="CX2635"/>
      <c r="CY2635"/>
      <c r="CZ2635"/>
      <c r="DA2635"/>
    </row>
    <row r="2636" spans="1:105" ht="14.4">
      <c r="A2636" t="s">
        <v>3411</v>
      </c>
      <c r="B2636" s="150" t="s">
        <v>1538</v>
      </c>
      <c r="C2636" s="151" t="str">
        <f t="shared" si="666"/>
        <v>Q.010.40.120</v>
      </c>
      <c r="D2636" t="s">
        <v>1539</v>
      </c>
      <c r="E2636" s="150" t="s">
        <v>352</v>
      </c>
      <c r="F2636" s="153" t="str">
        <f t="shared" si="667"/>
        <v>Tetrachloroethylene (C2Cl4), direct emissions (scope1 and downstream)</v>
      </c>
      <c r="G2636" s="154">
        <f t="shared" si="665"/>
        <v>6.34</v>
      </c>
      <c r="H2636"/>
      <c r="I2636"/>
      <c r="J2636" s="227">
        <f t="shared" si="653"/>
        <v>1.7433151730000001</v>
      </c>
      <c r="K2636"/>
      <c r="L2636" s="280">
        <f t="shared" si="654"/>
        <v>0.78897519999999999</v>
      </c>
      <c r="M2636" s="280">
        <f t="shared" si="655"/>
        <v>3.339973E-3</v>
      </c>
      <c r="N2636" s="281">
        <f t="shared" si="656"/>
        <v>0</v>
      </c>
      <c r="O2636" s="280">
        <v>0.95099999999999996</v>
      </c>
      <c r="P2636" s="219">
        <v>0</v>
      </c>
      <c r="Q2636" s="219">
        <v>0</v>
      </c>
      <c r="R2636" s="219">
        <v>0.29987999999999998</v>
      </c>
      <c r="S2636" s="219">
        <v>0</v>
      </c>
      <c r="T2636" s="219">
        <v>0.25879600000000003</v>
      </c>
      <c r="U2636" s="219">
        <v>0.23029920000000001</v>
      </c>
      <c r="V2636" s="219">
        <v>3.339973E-3</v>
      </c>
      <c r="W2636" s="219">
        <v>0</v>
      </c>
      <c r="X2636" s="219">
        <v>0</v>
      </c>
      <c r="Y2636" s="219">
        <v>0</v>
      </c>
      <c r="Z2636" s="219">
        <v>0</v>
      </c>
      <c r="AA2636" s="219">
        <v>0</v>
      </c>
      <c r="AB2636" s="219">
        <v>0</v>
      </c>
      <c r="AC2636"/>
      <c r="AD2636" s="227">
        <f t="shared" si="657"/>
        <v>0.95099999999999996</v>
      </c>
      <c r="AE2636" s="227">
        <f t="shared" si="658"/>
        <v>0.79231517299999998</v>
      </c>
      <c r="AF2636" s="227">
        <f t="shared" si="659"/>
        <v>3.339973E-3</v>
      </c>
      <c r="AG2636" s="227">
        <f t="shared" si="660"/>
        <v>3.339973E-3</v>
      </c>
      <c r="AH2636" s="227">
        <f t="shared" si="661"/>
        <v>0</v>
      </c>
      <c r="AI2636"/>
      <c r="AJ2636">
        <v>0</v>
      </c>
      <c r="AK2636" s="155">
        <v>0</v>
      </c>
      <c r="AL2636" s="155">
        <v>0</v>
      </c>
      <c r="AM2636" s="155">
        <v>0</v>
      </c>
      <c r="AN2636" s="155">
        <v>0</v>
      </c>
      <c r="AO2636" s="155">
        <v>0</v>
      </c>
      <c r="AP2636" s="155">
        <v>0</v>
      </c>
      <c r="AQ2636"/>
      <c r="AR2636" s="156">
        <v>0.16639572</v>
      </c>
      <c r="AS2636" s="156">
        <v>0.16618784</v>
      </c>
      <c r="AT2636" s="156">
        <v>2.0787946000000001E-4</v>
      </c>
      <c r="AU2636" s="156">
        <v>0</v>
      </c>
      <c r="AV2636" s="282">
        <f t="shared" si="662"/>
        <v>9.9633E-6</v>
      </c>
      <c r="AW2636" s="282">
        <f t="shared" si="663"/>
        <v>7.6878500000000005E-10</v>
      </c>
      <c r="AX2636" s="283">
        <f t="shared" si="664"/>
        <v>0</v>
      </c>
      <c r="AY2636" s="157">
        <v>0</v>
      </c>
      <c r="AZ2636" s="157">
        <v>0</v>
      </c>
      <c r="BA2636" s="157">
        <v>0</v>
      </c>
      <c r="BB2636" s="157">
        <v>0</v>
      </c>
      <c r="BC2636" s="157">
        <v>0</v>
      </c>
      <c r="BD2636" s="157">
        <v>3.3000000000000002E-9</v>
      </c>
      <c r="BE2636" s="157">
        <v>0</v>
      </c>
      <c r="BF2636" s="157">
        <v>7.5399999999999998E-10</v>
      </c>
      <c r="BG2636" s="157">
        <v>0</v>
      </c>
      <c r="BH2636" s="157">
        <v>0</v>
      </c>
      <c r="BI2636" s="157">
        <v>0</v>
      </c>
      <c r="BJ2636" s="157">
        <v>6.7600000000000003E-12</v>
      </c>
      <c r="BK2636" s="157">
        <v>1.8499999999999999E-13</v>
      </c>
      <c r="BL2636" s="157">
        <v>7.8400000000000005E-12</v>
      </c>
      <c r="BM2636" s="157">
        <v>5.4199999999999998E-6</v>
      </c>
      <c r="BN2636" s="157">
        <v>4.5399999999999997E-6</v>
      </c>
      <c r="BO2636" s="157">
        <v>0</v>
      </c>
      <c r="BP2636" s="157">
        <v>0</v>
      </c>
      <c r="BQ2636" s="157">
        <v>0</v>
      </c>
      <c r="BR2636" s="157">
        <v>0</v>
      </c>
      <c r="BS2636" s="157">
        <v>0</v>
      </c>
      <c r="BT2636" s="157">
        <v>0</v>
      </c>
      <c r="BU2636"/>
      <c r="BV2636" s="155">
        <v>7.3416728000000005E-4</v>
      </c>
      <c r="BW2636" s="155">
        <v>0</v>
      </c>
      <c r="BX2636" s="155">
        <v>1.7677601999999999E-4</v>
      </c>
      <c r="BY2636" s="155">
        <v>3.9123370000000002E-7</v>
      </c>
      <c r="BZ2636" s="155">
        <v>0</v>
      </c>
      <c r="CA2636" s="155">
        <v>0</v>
      </c>
      <c r="CB2636" s="155">
        <v>0</v>
      </c>
      <c r="CC2636" s="155">
        <v>0</v>
      </c>
      <c r="CD2636" s="155">
        <v>3.4728601E-4</v>
      </c>
      <c r="CE2636" s="155">
        <v>1.5239031999999999E-4</v>
      </c>
      <c r="CF2636" s="155">
        <v>0</v>
      </c>
      <c r="CG2636" s="155">
        <v>0</v>
      </c>
      <c r="CH2636" s="155">
        <v>0</v>
      </c>
      <c r="CI2636" s="155">
        <v>5.7323690000000001E-5</v>
      </c>
      <c r="CJ2636" s="155">
        <v>0</v>
      </c>
      <c r="CK2636" s="155">
        <v>0</v>
      </c>
      <c r="CL2636" s="155">
        <v>0</v>
      </c>
      <c r="CM2636"/>
      <c r="CN2636" s="367">
        <v>0</v>
      </c>
      <c r="CO2636" s="366">
        <v>0</v>
      </c>
      <c r="CP2636" s="366">
        <v>3.08451E-2</v>
      </c>
      <c r="CQ2636" s="366">
        <v>0</v>
      </c>
      <c r="CR2636" s="366">
        <v>3.2599999999999998E-7</v>
      </c>
      <c r="CS2636" s="366">
        <v>1.2300000000000001E-6</v>
      </c>
      <c r="CT2636" s="366">
        <v>0</v>
      </c>
      <c r="CU2636" s="366">
        <v>0.72299999999999998</v>
      </c>
      <c r="CV2636" s="366">
        <v>0</v>
      </c>
      <c r="CW2636" s="366">
        <v>0</v>
      </c>
      <c r="CX2636"/>
      <c r="CY2636"/>
      <c r="CZ2636"/>
      <c r="DA2636"/>
    </row>
    <row r="2637" spans="1:105" ht="14.4">
      <c r="A2637" t="s">
        <v>3412</v>
      </c>
      <c r="B2637" s="150" t="s">
        <v>1538</v>
      </c>
      <c r="C2637" s="151" t="str">
        <f t="shared" si="666"/>
        <v>Q.010.40.121</v>
      </c>
      <c r="D2637" t="s">
        <v>1539</v>
      </c>
      <c r="E2637" s="150" t="s">
        <v>352</v>
      </c>
      <c r="F2637" s="153" t="str">
        <f t="shared" si="667"/>
        <v>Toluene (C6H5CH3), direct emissions (scope1 and downstream)</v>
      </c>
      <c r="G2637" s="154">
        <f t="shared" si="665"/>
        <v>0</v>
      </c>
      <c r="H2637"/>
      <c r="I2637"/>
      <c r="J2637" s="227">
        <f t="shared" si="653"/>
        <v>6.6108466509760007</v>
      </c>
      <c r="K2637"/>
      <c r="L2637" s="280">
        <f t="shared" si="654"/>
        <v>6.6100595016760009</v>
      </c>
      <c r="M2637" s="280">
        <f t="shared" si="655"/>
        <v>7.871493E-4</v>
      </c>
      <c r="N2637" s="281">
        <f t="shared" si="656"/>
        <v>0</v>
      </c>
      <c r="O2637" s="280">
        <v>0</v>
      </c>
      <c r="P2637" s="219">
        <v>0</v>
      </c>
      <c r="Q2637" s="219">
        <v>0</v>
      </c>
      <c r="R2637" s="219">
        <v>6.6096000000000004</v>
      </c>
      <c r="S2637" s="219">
        <v>0</v>
      </c>
      <c r="T2637" s="286">
        <v>5.9664759999999997E-6</v>
      </c>
      <c r="U2637" s="219">
        <v>4.5353519999999999E-4</v>
      </c>
      <c r="V2637" s="219">
        <v>7.871493E-4</v>
      </c>
      <c r="W2637" s="219">
        <v>0</v>
      </c>
      <c r="X2637" s="219">
        <v>0</v>
      </c>
      <c r="Y2637" s="219">
        <v>0</v>
      </c>
      <c r="Z2637" s="219">
        <v>0</v>
      </c>
      <c r="AA2637" s="219">
        <v>0</v>
      </c>
      <c r="AB2637" s="219">
        <v>0</v>
      </c>
      <c r="AC2637"/>
      <c r="AD2637" s="227">
        <f t="shared" si="657"/>
        <v>0</v>
      </c>
      <c r="AE2637" s="227">
        <f t="shared" si="658"/>
        <v>6.6108466509760007</v>
      </c>
      <c r="AF2637" s="227">
        <f t="shared" si="659"/>
        <v>7.871493E-4</v>
      </c>
      <c r="AG2637" s="227">
        <f t="shared" si="660"/>
        <v>7.871493E-4</v>
      </c>
      <c r="AH2637" s="227">
        <f t="shared" si="661"/>
        <v>0</v>
      </c>
      <c r="AI2637"/>
      <c r="AJ2637">
        <v>0</v>
      </c>
      <c r="AK2637" s="155">
        <v>0</v>
      </c>
      <c r="AL2637" s="155">
        <v>0</v>
      </c>
      <c r="AM2637" s="155">
        <v>0</v>
      </c>
      <c r="AN2637" s="155">
        <v>0</v>
      </c>
      <c r="AO2637" s="155">
        <v>0</v>
      </c>
      <c r="AP2637" s="155">
        <v>0</v>
      </c>
      <c r="AQ2637"/>
      <c r="AR2637" s="156">
        <v>1.5405851E-2</v>
      </c>
      <c r="AS2637" s="156">
        <v>6.4284720000000002E-3</v>
      </c>
      <c r="AT2637" s="156">
        <v>8.9773786000000005E-3</v>
      </c>
      <c r="AU2637" s="156">
        <v>0</v>
      </c>
      <c r="AV2637" s="282">
        <f t="shared" si="662"/>
        <v>3.854E-7</v>
      </c>
      <c r="AW2637" s="282">
        <f t="shared" si="663"/>
        <v>3.3200364800000003E-8</v>
      </c>
      <c r="AX2637" s="283">
        <f t="shared" si="664"/>
        <v>0</v>
      </c>
      <c r="AY2637" s="157">
        <v>0</v>
      </c>
      <c r="AZ2637" s="157">
        <v>0</v>
      </c>
      <c r="BA2637" s="157">
        <v>0</v>
      </c>
      <c r="BB2637" s="157">
        <v>0</v>
      </c>
      <c r="BC2637" s="157">
        <v>0</v>
      </c>
      <c r="BD2637" s="157">
        <v>1.4499999999999999E-7</v>
      </c>
      <c r="BE2637" s="157">
        <v>0</v>
      </c>
      <c r="BF2637" s="157">
        <v>3.32E-8</v>
      </c>
      <c r="BG2637" s="157">
        <v>0</v>
      </c>
      <c r="BH2637" s="157">
        <v>0</v>
      </c>
      <c r="BI2637" s="157">
        <v>0</v>
      </c>
      <c r="BJ2637" s="157">
        <v>3.2E-13</v>
      </c>
      <c r="BK2637" s="157">
        <v>1.0099999999999999E-14</v>
      </c>
      <c r="BL2637" s="157">
        <v>3.47E-14</v>
      </c>
      <c r="BM2637" s="157">
        <v>4.4400000000000001E-8</v>
      </c>
      <c r="BN2637" s="157">
        <v>1.9600000000000001E-7</v>
      </c>
      <c r="BO2637" s="157">
        <v>0</v>
      </c>
      <c r="BP2637" s="157">
        <v>0</v>
      </c>
      <c r="BQ2637" s="157">
        <v>0</v>
      </c>
      <c r="BR2637" s="157">
        <v>0</v>
      </c>
      <c r="BS2637" s="157">
        <v>0</v>
      </c>
      <c r="BT2637" s="157">
        <v>0</v>
      </c>
      <c r="BU2637"/>
      <c r="BV2637" s="155">
        <v>1.2638612000000001E-3</v>
      </c>
      <c r="BW2637" s="155">
        <v>0</v>
      </c>
      <c r="BX2637" s="155">
        <v>0</v>
      </c>
      <c r="BY2637" s="155">
        <v>9.2204138999999998E-8</v>
      </c>
      <c r="BZ2637" s="155">
        <v>0</v>
      </c>
      <c r="CA2637" s="155">
        <v>0</v>
      </c>
      <c r="CB2637" s="155">
        <v>0</v>
      </c>
      <c r="CC2637" s="155">
        <v>0</v>
      </c>
      <c r="CD2637" s="155">
        <v>8.0065907000000004E-9</v>
      </c>
      <c r="CE2637" s="155">
        <v>3.0010688000000002E-7</v>
      </c>
      <c r="CF2637" s="155">
        <v>0</v>
      </c>
      <c r="CG2637" s="155">
        <v>0</v>
      </c>
      <c r="CH2637" s="155">
        <v>0</v>
      </c>
      <c r="CI2637" s="155">
        <v>1.2634609E-3</v>
      </c>
      <c r="CJ2637" s="155">
        <v>0</v>
      </c>
      <c r="CK2637" s="155">
        <v>0</v>
      </c>
      <c r="CL2637" s="155">
        <v>0</v>
      </c>
      <c r="CM2637"/>
      <c r="CN2637" s="367">
        <v>0</v>
      </c>
      <c r="CO2637" s="366">
        <v>0</v>
      </c>
      <c r="CP2637" s="366">
        <v>4.0047199999999998</v>
      </c>
      <c r="CQ2637" s="366">
        <v>0</v>
      </c>
      <c r="CR2637" s="366">
        <v>3.1800000000000002E-12</v>
      </c>
      <c r="CS2637" s="366">
        <v>5.2999999999999998E-8</v>
      </c>
      <c r="CT2637" s="366">
        <v>0</v>
      </c>
      <c r="CU2637" s="366">
        <v>1.2800000000000001E-2</v>
      </c>
      <c r="CV2637" s="366">
        <v>0</v>
      </c>
      <c r="CW2637" s="366">
        <v>0</v>
      </c>
      <c r="CX2637"/>
      <c r="CY2637"/>
      <c r="CZ2637"/>
      <c r="DA2637"/>
    </row>
    <row r="2638" spans="1:105" ht="14.4">
      <c r="A2638" t="s">
        <v>3413</v>
      </c>
      <c r="B2638" s="150" t="s">
        <v>1538</v>
      </c>
      <c r="C2638" s="151" t="str">
        <f t="shared" si="666"/>
        <v>Q.010.40.122</v>
      </c>
      <c r="D2638" t="s">
        <v>1539</v>
      </c>
      <c r="E2638" s="150" t="s">
        <v>352</v>
      </c>
      <c r="F2638" s="153" t="str">
        <f t="shared" si="667"/>
        <v>Trichloroethylene (C2HCl3), direct emissions (scope1 and downstream)</v>
      </c>
      <c r="G2638" s="154">
        <f t="shared" si="665"/>
        <v>4.4000000000000004E-2</v>
      </c>
      <c r="H2638"/>
      <c r="I2638"/>
      <c r="J2638" s="227">
        <f t="shared" si="653"/>
        <v>3.3919878221100004</v>
      </c>
      <c r="K2638"/>
      <c r="L2638" s="280">
        <f t="shared" si="654"/>
        <v>3.3851956400000001</v>
      </c>
      <c r="M2638" s="280">
        <f t="shared" si="655"/>
        <v>1.9218210999999999E-4</v>
      </c>
      <c r="N2638" s="281">
        <f t="shared" si="656"/>
        <v>0</v>
      </c>
      <c r="O2638" s="280">
        <v>6.6E-3</v>
      </c>
      <c r="P2638" s="219">
        <v>0</v>
      </c>
      <c r="Q2638" s="219">
        <v>0</v>
      </c>
      <c r="R2638" s="219">
        <v>3.35988</v>
      </c>
      <c r="S2638" s="219">
        <v>0</v>
      </c>
      <c r="T2638" s="219">
        <v>2.531564E-2</v>
      </c>
      <c r="U2638" s="219">
        <v>0</v>
      </c>
      <c r="V2638" s="219">
        <v>1.9218210999999999E-4</v>
      </c>
      <c r="W2638" s="219">
        <v>0</v>
      </c>
      <c r="X2638" s="219">
        <v>0</v>
      </c>
      <c r="Y2638" s="219">
        <v>0</v>
      </c>
      <c r="Z2638" s="219">
        <v>0</v>
      </c>
      <c r="AA2638" s="219">
        <v>0</v>
      </c>
      <c r="AB2638" s="219">
        <v>0</v>
      </c>
      <c r="AC2638"/>
      <c r="AD2638" s="227">
        <f t="shared" si="657"/>
        <v>6.6E-3</v>
      </c>
      <c r="AE2638" s="227">
        <f t="shared" si="658"/>
        <v>3.3853878221100002</v>
      </c>
      <c r="AF2638" s="227">
        <f t="shared" si="659"/>
        <v>1.9218210999999999E-4</v>
      </c>
      <c r="AG2638" s="227">
        <f t="shared" si="660"/>
        <v>1.9218210999999999E-4</v>
      </c>
      <c r="AH2638" s="227">
        <f t="shared" si="661"/>
        <v>0</v>
      </c>
      <c r="AI2638"/>
      <c r="AJ2638">
        <v>0</v>
      </c>
      <c r="AK2638" s="155">
        <v>0</v>
      </c>
      <c r="AL2638" s="155">
        <v>0</v>
      </c>
      <c r="AM2638" s="155">
        <v>0</v>
      </c>
      <c r="AN2638" s="155">
        <v>0</v>
      </c>
      <c r="AO2638" s="155">
        <v>0</v>
      </c>
      <c r="AP2638" s="155">
        <v>0</v>
      </c>
      <c r="AQ2638"/>
      <c r="AR2638" s="156">
        <v>1.5808191999999999E-2</v>
      </c>
      <c r="AS2638" s="156">
        <v>9.8862359999999996E-3</v>
      </c>
      <c r="AT2638" s="156">
        <v>5.9219555999999998E-3</v>
      </c>
      <c r="AU2638" s="156">
        <v>0</v>
      </c>
      <c r="AV2638" s="282">
        <f t="shared" si="662"/>
        <v>5.9269999999999995E-7</v>
      </c>
      <c r="AW2638" s="282">
        <f t="shared" si="663"/>
        <v>2.1900723300000001E-8</v>
      </c>
      <c r="AX2638" s="283">
        <f t="shared" si="664"/>
        <v>0</v>
      </c>
      <c r="AY2638" s="157">
        <v>0</v>
      </c>
      <c r="AZ2638" s="157">
        <v>0</v>
      </c>
      <c r="BA2638" s="157">
        <v>0</v>
      </c>
      <c r="BB2638" s="157">
        <v>0</v>
      </c>
      <c r="BC2638" s="157">
        <v>0</v>
      </c>
      <c r="BD2638" s="157">
        <v>9.5700000000000003E-8</v>
      </c>
      <c r="BE2638" s="157">
        <v>0</v>
      </c>
      <c r="BF2638" s="157">
        <v>2.1900000000000001E-8</v>
      </c>
      <c r="BG2638" s="157">
        <v>0</v>
      </c>
      <c r="BH2638" s="157">
        <v>0</v>
      </c>
      <c r="BI2638" s="157">
        <v>0</v>
      </c>
      <c r="BJ2638" s="157">
        <v>5.93E-13</v>
      </c>
      <c r="BK2638" s="157">
        <v>1.6300000000000001E-14</v>
      </c>
      <c r="BL2638" s="157">
        <v>1.1399999999999999E-13</v>
      </c>
      <c r="BM2638" s="157">
        <v>4.9699999999999996E-7</v>
      </c>
      <c r="BN2638" s="157">
        <v>0</v>
      </c>
      <c r="BO2638" s="157">
        <v>0</v>
      </c>
      <c r="BP2638" s="157">
        <v>0</v>
      </c>
      <c r="BQ2638" s="157">
        <v>0</v>
      </c>
      <c r="BR2638" s="157">
        <v>0</v>
      </c>
      <c r="BS2638" s="157">
        <v>0</v>
      </c>
      <c r="BT2638" s="157">
        <v>0</v>
      </c>
      <c r="BU2638"/>
      <c r="BV2638" s="155">
        <v>6.7748045999999995E-4</v>
      </c>
      <c r="BW2638" s="155">
        <v>0</v>
      </c>
      <c r="BX2638" s="155">
        <v>1.2268367999999999E-6</v>
      </c>
      <c r="BY2638" s="155">
        <v>2.2511595E-8</v>
      </c>
      <c r="BZ2638" s="155">
        <v>0</v>
      </c>
      <c r="CA2638" s="155">
        <v>0</v>
      </c>
      <c r="CB2638" s="155">
        <v>0</v>
      </c>
      <c r="CC2638" s="155">
        <v>0</v>
      </c>
      <c r="CD2638" s="155">
        <v>3.3971806000000002E-5</v>
      </c>
      <c r="CE2638" s="155">
        <v>0</v>
      </c>
      <c r="CF2638" s="155">
        <v>0</v>
      </c>
      <c r="CG2638" s="155">
        <v>0</v>
      </c>
      <c r="CH2638" s="155">
        <v>0</v>
      </c>
      <c r="CI2638" s="155">
        <v>6.4225931000000001E-4</v>
      </c>
      <c r="CJ2638" s="155">
        <v>0</v>
      </c>
      <c r="CK2638" s="155">
        <v>0</v>
      </c>
      <c r="CL2638" s="155">
        <v>0</v>
      </c>
      <c r="CM2638"/>
      <c r="CN2638" s="367">
        <v>0</v>
      </c>
      <c r="CO2638" s="366">
        <v>0</v>
      </c>
      <c r="CP2638" s="366">
        <v>0.63939000000000001</v>
      </c>
      <c r="CQ2638" s="366">
        <v>0</v>
      </c>
      <c r="CR2638" s="366">
        <v>2.9999999999999997E-8</v>
      </c>
      <c r="CS2638" s="366">
        <v>0</v>
      </c>
      <c r="CT2638" s="366">
        <v>0</v>
      </c>
      <c r="CU2638" s="366">
        <v>2.4799999999999999E-2</v>
      </c>
      <c r="CV2638" s="366">
        <v>0</v>
      </c>
      <c r="CW2638" s="366">
        <v>0</v>
      </c>
      <c r="CX2638"/>
      <c r="CY2638"/>
      <c r="CZ2638"/>
      <c r="DA2638"/>
    </row>
    <row r="2639" spans="1:105" ht="14.4">
      <c r="A2639" t="s">
        <v>3414</v>
      </c>
      <c r="B2639" s="150" t="s">
        <v>1538</v>
      </c>
      <c r="C2639" s="151" t="str">
        <f t="shared" si="666"/>
        <v>Q.010.40.123</v>
      </c>
      <c r="D2639" t="s">
        <v>1539</v>
      </c>
      <c r="E2639" s="150" t="s">
        <v>352</v>
      </c>
      <c r="F2639" s="153" t="str">
        <f t="shared" si="667"/>
        <v>Turpentine, direct emissions (scope1 and downstream)</v>
      </c>
      <c r="G2639" s="154">
        <f t="shared" si="665"/>
        <v>0</v>
      </c>
      <c r="H2639"/>
      <c r="I2639"/>
      <c r="J2639" s="227">
        <f t="shared" si="653"/>
        <v>2.1294386999999998E-3</v>
      </c>
      <c r="K2639"/>
      <c r="L2639" s="280">
        <f t="shared" si="654"/>
        <v>0</v>
      </c>
      <c r="M2639" s="280">
        <f t="shared" si="655"/>
        <v>2.1294386999999998E-3</v>
      </c>
      <c r="N2639" s="281">
        <f t="shared" si="656"/>
        <v>0</v>
      </c>
      <c r="O2639" s="280">
        <v>0</v>
      </c>
      <c r="P2639" s="219">
        <v>0</v>
      </c>
      <c r="Q2639" s="219">
        <v>0</v>
      </c>
      <c r="R2639" s="219">
        <v>0</v>
      </c>
      <c r="S2639" s="219">
        <v>0</v>
      </c>
      <c r="T2639" s="219">
        <v>0</v>
      </c>
      <c r="U2639" s="219">
        <v>0</v>
      </c>
      <c r="V2639" s="219">
        <v>2.1294386999999998E-3</v>
      </c>
      <c r="W2639" s="219">
        <v>0</v>
      </c>
      <c r="X2639" s="219">
        <v>0</v>
      </c>
      <c r="Y2639" s="219">
        <v>0</v>
      </c>
      <c r="Z2639" s="219">
        <v>0</v>
      </c>
      <c r="AA2639" s="219">
        <v>0</v>
      </c>
      <c r="AB2639" s="219">
        <v>0</v>
      </c>
      <c r="AC2639"/>
      <c r="AD2639" s="227">
        <f t="shared" si="657"/>
        <v>0</v>
      </c>
      <c r="AE2639" s="227">
        <f t="shared" si="658"/>
        <v>2.1294386999999998E-3</v>
      </c>
      <c r="AF2639" s="227">
        <f t="shared" si="659"/>
        <v>2.1294386999999998E-3</v>
      </c>
      <c r="AG2639" s="227">
        <f t="shared" si="660"/>
        <v>2.1294386999999998E-3</v>
      </c>
      <c r="AH2639" s="227">
        <f t="shared" si="661"/>
        <v>0</v>
      </c>
      <c r="AI2639"/>
      <c r="AJ2639">
        <v>0</v>
      </c>
      <c r="AK2639" s="155">
        <v>0</v>
      </c>
      <c r="AL2639" s="155">
        <v>0</v>
      </c>
      <c r="AM2639" s="155">
        <v>0</v>
      </c>
      <c r="AN2639" s="155">
        <v>0</v>
      </c>
      <c r="AO2639" s="155">
        <v>0</v>
      </c>
      <c r="AP2639" s="155">
        <v>0</v>
      </c>
      <c r="AQ2639"/>
      <c r="AR2639" s="156">
        <v>0</v>
      </c>
      <c r="AS2639" s="156">
        <v>0</v>
      </c>
      <c r="AT2639" s="156">
        <v>0</v>
      </c>
      <c r="AU2639" s="156">
        <v>0</v>
      </c>
      <c r="AV2639" s="282">
        <f t="shared" si="662"/>
        <v>0</v>
      </c>
      <c r="AW2639" s="282">
        <f t="shared" si="663"/>
        <v>0</v>
      </c>
      <c r="AX2639" s="283">
        <f t="shared" si="664"/>
        <v>0</v>
      </c>
      <c r="AY2639" s="157">
        <v>0</v>
      </c>
      <c r="AZ2639" s="157">
        <v>0</v>
      </c>
      <c r="BA2639" s="157">
        <v>0</v>
      </c>
      <c r="BB2639" s="157">
        <v>0</v>
      </c>
      <c r="BC2639" s="157">
        <v>0</v>
      </c>
      <c r="BD2639" s="157">
        <v>0</v>
      </c>
      <c r="BE2639" s="157">
        <v>0</v>
      </c>
      <c r="BF2639" s="157">
        <v>0</v>
      </c>
      <c r="BG2639" s="157">
        <v>0</v>
      </c>
      <c r="BH2639" s="157">
        <v>0</v>
      </c>
      <c r="BI2639" s="157">
        <v>0</v>
      </c>
      <c r="BJ2639" s="157">
        <v>0</v>
      </c>
      <c r="BK2639" s="157">
        <v>0</v>
      </c>
      <c r="BL2639" s="157">
        <v>0</v>
      </c>
      <c r="BM2639" s="157">
        <v>0</v>
      </c>
      <c r="BN2639" s="157">
        <v>0</v>
      </c>
      <c r="BO2639" s="157">
        <v>0</v>
      </c>
      <c r="BP2639" s="157">
        <v>0</v>
      </c>
      <c r="BQ2639" s="157">
        <v>0</v>
      </c>
      <c r="BR2639" s="157">
        <v>0</v>
      </c>
      <c r="BS2639" s="157">
        <v>0</v>
      </c>
      <c r="BT2639" s="157">
        <v>0</v>
      </c>
      <c r="BU2639"/>
      <c r="BV2639" s="155">
        <v>2.4943560000000002E-7</v>
      </c>
      <c r="BW2639" s="155">
        <v>0</v>
      </c>
      <c r="BX2639" s="155">
        <v>0</v>
      </c>
      <c r="BY2639" s="155">
        <v>2.4943560000000002E-7</v>
      </c>
      <c r="BZ2639" s="155">
        <v>0</v>
      </c>
      <c r="CA2639" s="155">
        <v>0</v>
      </c>
      <c r="CB2639" s="155">
        <v>0</v>
      </c>
      <c r="CC2639" s="155">
        <v>0</v>
      </c>
      <c r="CD2639" s="155">
        <v>0</v>
      </c>
      <c r="CE2639" s="155">
        <v>0</v>
      </c>
      <c r="CF2639" s="155">
        <v>0</v>
      </c>
      <c r="CG2639" s="155">
        <v>0</v>
      </c>
      <c r="CH2639" s="155">
        <v>0</v>
      </c>
      <c r="CI2639" s="155">
        <v>0</v>
      </c>
      <c r="CJ2639" s="155">
        <v>0</v>
      </c>
      <c r="CK2639" s="155">
        <v>0</v>
      </c>
      <c r="CL2639" s="155">
        <v>0</v>
      </c>
      <c r="CM2639"/>
      <c r="CN2639" s="367">
        <v>0</v>
      </c>
      <c r="CO2639" s="366">
        <v>0</v>
      </c>
      <c r="CP2639" s="366">
        <v>4.2791499999999996</v>
      </c>
      <c r="CQ2639" s="366">
        <v>0</v>
      </c>
      <c r="CR2639" s="366">
        <v>0</v>
      </c>
      <c r="CS2639" s="366">
        <v>0</v>
      </c>
      <c r="CT2639" s="366">
        <v>0</v>
      </c>
      <c r="CU2639" s="366">
        <v>0</v>
      </c>
      <c r="CV2639" s="366">
        <v>0</v>
      </c>
      <c r="CW2639" s="366">
        <v>0</v>
      </c>
      <c r="CX2639"/>
      <c r="CY2639"/>
      <c r="CZ2639"/>
      <c r="DA2639"/>
    </row>
    <row r="2640" spans="1:105" ht="14.4">
      <c r="A2640" t="s">
        <v>3415</v>
      </c>
      <c r="B2640" s="150" t="s">
        <v>1538</v>
      </c>
      <c r="C2640" s="151" t="str">
        <f t="shared" si="666"/>
        <v>Q.010.40.123</v>
      </c>
      <c r="D2640" t="s">
        <v>1539</v>
      </c>
      <c r="E2640" s="150" t="s">
        <v>352</v>
      </c>
      <c r="F2640" s="153" t="str">
        <f t="shared" si="667"/>
        <v>White spirit, direct emissions (scope1 and downstream)</v>
      </c>
      <c r="G2640" s="154">
        <f t="shared" si="665"/>
        <v>0</v>
      </c>
      <c r="H2640"/>
      <c r="I2640"/>
      <c r="J2640" s="227">
        <f t="shared" si="653"/>
        <v>4.8662735574999998E-2</v>
      </c>
      <c r="K2640"/>
      <c r="L2640" s="280">
        <f t="shared" si="654"/>
        <v>4.8649680000000001E-2</v>
      </c>
      <c r="M2640" s="280">
        <f t="shared" si="655"/>
        <v>1.3055575000000001E-5</v>
      </c>
      <c r="N2640" s="281">
        <f t="shared" si="656"/>
        <v>0</v>
      </c>
      <c r="O2640" s="280">
        <v>0</v>
      </c>
      <c r="P2640" s="219">
        <v>0</v>
      </c>
      <c r="Q2640" s="219">
        <v>0</v>
      </c>
      <c r="R2640" s="219">
        <v>0</v>
      </c>
      <c r="S2640" s="219">
        <v>0</v>
      </c>
      <c r="T2640" s="219">
        <v>0</v>
      </c>
      <c r="U2640" s="219">
        <v>4.8649680000000001E-2</v>
      </c>
      <c r="V2640" s="286">
        <v>1.3055575000000001E-5</v>
      </c>
      <c r="W2640" s="219">
        <v>0</v>
      </c>
      <c r="X2640" s="219">
        <v>0</v>
      </c>
      <c r="Y2640" s="219">
        <v>0</v>
      </c>
      <c r="Z2640" s="219">
        <v>0</v>
      </c>
      <c r="AA2640" s="219">
        <v>0</v>
      </c>
      <c r="AB2640" s="219">
        <v>0</v>
      </c>
      <c r="AC2640"/>
      <c r="AD2640" s="227">
        <f t="shared" si="657"/>
        <v>0</v>
      </c>
      <c r="AE2640" s="227">
        <f t="shared" si="658"/>
        <v>4.8662735574999998E-2</v>
      </c>
      <c r="AF2640" s="227">
        <f t="shared" si="659"/>
        <v>1.3055575000000001E-5</v>
      </c>
      <c r="AG2640" s="227">
        <f t="shared" si="660"/>
        <v>1.3055575000000001E-5</v>
      </c>
      <c r="AH2640" s="227">
        <f t="shared" si="661"/>
        <v>0</v>
      </c>
      <c r="AI2640"/>
      <c r="AJ2640">
        <v>0</v>
      </c>
      <c r="AK2640" s="155">
        <v>0</v>
      </c>
      <c r="AL2640" s="155">
        <v>0</v>
      </c>
      <c r="AM2640" s="155">
        <v>0</v>
      </c>
      <c r="AN2640" s="155">
        <v>0</v>
      </c>
      <c r="AO2640" s="155">
        <v>0</v>
      </c>
      <c r="AP2640" s="155">
        <v>0</v>
      </c>
      <c r="AQ2640"/>
      <c r="AR2640" s="156">
        <v>0</v>
      </c>
      <c r="AS2640" s="156">
        <v>0</v>
      </c>
      <c r="AT2640" s="156">
        <v>0</v>
      </c>
      <c r="AU2640" s="156">
        <v>0</v>
      </c>
      <c r="AV2640" s="282">
        <f t="shared" si="662"/>
        <v>0</v>
      </c>
      <c r="AW2640" s="282">
        <f t="shared" si="663"/>
        <v>0</v>
      </c>
      <c r="AX2640" s="283">
        <f t="shared" si="664"/>
        <v>0</v>
      </c>
      <c r="AY2640" s="157">
        <v>0</v>
      </c>
      <c r="AZ2640" s="157">
        <v>0</v>
      </c>
      <c r="BA2640" s="157">
        <v>0</v>
      </c>
      <c r="BB2640" s="157">
        <v>0</v>
      </c>
      <c r="BC2640" s="157">
        <v>0</v>
      </c>
      <c r="BD2640" s="157">
        <v>0</v>
      </c>
      <c r="BE2640" s="157">
        <v>0</v>
      </c>
      <c r="BF2640" s="157">
        <v>0</v>
      </c>
      <c r="BG2640" s="157">
        <v>0</v>
      </c>
      <c r="BH2640" s="157">
        <v>0</v>
      </c>
      <c r="BI2640" s="157">
        <v>0</v>
      </c>
      <c r="BJ2640" s="157">
        <v>0</v>
      </c>
      <c r="BK2640" s="157">
        <v>0</v>
      </c>
      <c r="BL2640" s="157">
        <v>0</v>
      </c>
      <c r="BM2640" s="157">
        <v>0</v>
      </c>
      <c r="BN2640" s="157">
        <v>0</v>
      </c>
      <c r="BO2640" s="157">
        <v>0</v>
      </c>
      <c r="BP2640" s="157">
        <v>0</v>
      </c>
      <c r="BQ2640" s="157">
        <v>0</v>
      </c>
      <c r="BR2640" s="157">
        <v>0</v>
      </c>
      <c r="BS2640" s="157">
        <v>0</v>
      </c>
      <c r="BT2640" s="157">
        <v>0</v>
      </c>
      <c r="BU2640"/>
      <c r="BV2640" s="155">
        <v>3.2193305999999999E-5</v>
      </c>
      <c r="BW2640" s="155">
        <v>0</v>
      </c>
      <c r="BX2640" s="155">
        <v>0</v>
      </c>
      <c r="BY2640" s="155">
        <v>1.5292881E-9</v>
      </c>
      <c r="BZ2640" s="155">
        <v>0</v>
      </c>
      <c r="CA2640" s="155">
        <v>0</v>
      </c>
      <c r="CB2640" s="155">
        <v>0</v>
      </c>
      <c r="CC2640" s="155">
        <v>0</v>
      </c>
      <c r="CD2640" s="155">
        <v>0</v>
      </c>
      <c r="CE2640" s="155">
        <v>3.2191776E-5</v>
      </c>
      <c r="CF2640" s="155">
        <v>0</v>
      </c>
      <c r="CG2640" s="155">
        <v>0</v>
      </c>
      <c r="CH2640" s="155">
        <v>0</v>
      </c>
      <c r="CI2640" s="155">
        <v>0</v>
      </c>
      <c r="CJ2640" s="155">
        <v>0</v>
      </c>
      <c r="CK2640" s="155">
        <v>0</v>
      </c>
      <c r="CL2640" s="155">
        <v>0</v>
      </c>
      <c r="CM2640"/>
      <c r="CN2640" s="367">
        <v>0</v>
      </c>
      <c r="CO2640" s="366">
        <v>0</v>
      </c>
      <c r="CP2640" s="366">
        <v>0</v>
      </c>
      <c r="CQ2640" s="366">
        <v>0</v>
      </c>
      <c r="CR2640" s="366">
        <v>0</v>
      </c>
      <c r="CS2640" s="366">
        <v>0</v>
      </c>
      <c r="CT2640" s="366">
        <v>0</v>
      </c>
      <c r="CU2640" s="366">
        <v>0</v>
      </c>
      <c r="CV2640" s="366">
        <v>0</v>
      </c>
      <c r="CW2640" s="366">
        <v>0</v>
      </c>
      <c r="CX2640"/>
      <c r="CY2640"/>
      <c r="CZ2640"/>
      <c r="DA2640"/>
    </row>
    <row r="2641" spans="1:105" ht="14.4">
      <c r="A2641" t="s">
        <v>3416</v>
      </c>
      <c r="B2641" s="150" t="s">
        <v>1538</v>
      </c>
      <c r="C2641" s="151" t="str">
        <f t="shared" si="666"/>
        <v>Q.010.40.124</v>
      </c>
      <c r="D2641" t="s">
        <v>1539</v>
      </c>
      <c r="E2641" s="150" t="s">
        <v>352</v>
      </c>
      <c r="F2641" s="153" t="str">
        <f t="shared" si="667"/>
        <v>Xylene (C6H4(CH3)2), direct emissions (scope1 and downstream)</v>
      </c>
      <c r="G2641" s="154">
        <f t="shared" si="665"/>
        <v>0</v>
      </c>
      <c r="H2641"/>
      <c r="I2641"/>
      <c r="J2641" s="227">
        <f t="shared" si="653"/>
        <v>2.8167627519999999E-2</v>
      </c>
      <c r="K2641"/>
      <c r="L2641" s="280">
        <f t="shared" si="654"/>
        <v>2.7952703999999998E-2</v>
      </c>
      <c r="M2641" s="280">
        <f t="shared" si="655"/>
        <v>2.1492352000000001E-4</v>
      </c>
      <c r="N2641" s="281">
        <f t="shared" si="656"/>
        <v>0</v>
      </c>
      <c r="O2641" s="280">
        <v>0</v>
      </c>
      <c r="P2641" s="219">
        <v>0</v>
      </c>
      <c r="Q2641" s="219">
        <v>0</v>
      </c>
      <c r="R2641" s="219">
        <v>0</v>
      </c>
      <c r="S2641" s="219">
        <v>0</v>
      </c>
      <c r="T2641" s="219">
        <v>4.3287839999999996E-3</v>
      </c>
      <c r="U2641" s="219">
        <v>2.362392E-2</v>
      </c>
      <c r="V2641" s="219">
        <v>2.1492352000000001E-4</v>
      </c>
      <c r="W2641" s="219">
        <v>0</v>
      </c>
      <c r="X2641" s="219">
        <v>0</v>
      </c>
      <c r="Y2641" s="219">
        <v>0</v>
      </c>
      <c r="Z2641" s="219">
        <v>0</v>
      </c>
      <c r="AA2641" s="219">
        <v>0</v>
      </c>
      <c r="AB2641" s="219">
        <v>0</v>
      </c>
      <c r="AC2641"/>
      <c r="AD2641" s="227">
        <f t="shared" si="657"/>
        <v>0</v>
      </c>
      <c r="AE2641" s="227">
        <f t="shared" si="658"/>
        <v>2.8167627519999999E-2</v>
      </c>
      <c r="AF2641" s="227">
        <f t="shared" si="659"/>
        <v>2.1492352000000001E-4</v>
      </c>
      <c r="AG2641" s="227">
        <f t="shared" si="660"/>
        <v>2.1492352000000001E-4</v>
      </c>
      <c r="AH2641" s="227">
        <f t="shared" si="661"/>
        <v>0</v>
      </c>
      <c r="AI2641"/>
      <c r="AJ2641">
        <v>0</v>
      </c>
      <c r="AK2641" s="155">
        <v>0</v>
      </c>
      <c r="AL2641" s="155">
        <v>0</v>
      </c>
      <c r="AM2641" s="155">
        <v>0</v>
      </c>
      <c r="AN2641" s="155">
        <v>0</v>
      </c>
      <c r="AO2641" s="155">
        <v>0</v>
      </c>
      <c r="AP2641" s="155">
        <v>0</v>
      </c>
      <c r="AQ2641"/>
      <c r="AR2641" s="156">
        <v>7.1340848999999996E-3</v>
      </c>
      <c r="AS2641" s="156">
        <v>7.1340359999999998E-3</v>
      </c>
      <c r="AT2641" s="156">
        <v>4.8942399999999998E-8</v>
      </c>
      <c r="AU2641" s="156">
        <v>0</v>
      </c>
      <c r="AV2641" s="282">
        <f t="shared" si="662"/>
        <v>4.277E-7</v>
      </c>
      <c r="AW2641" s="282">
        <f t="shared" si="663"/>
        <v>1.8099999999999999E-13</v>
      </c>
      <c r="AX2641" s="283">
        <f t="shared" si="664"/>
        <v>0</v>
      </c>
      <c r="AY2641" s="157">
        <v>0</v>
      </c>
      <c r="AZ2641" s="157">
        <v>0</v>
      </c>
      <c r="BA2641" s="157">
        <v>0</v>
      </c>
      <c r="BB2641" s="157">
        <v>0</v>
      </c>
      <c r="BC2641" s="157">
        <v>0</v>
      </c>
      <c r="BD2641" s="157">
        <v>0</v>
      </c>
      <c r="BE2641" s="157">
        <v>0</v>
      </c>
      <c r="BF2641" s="157">
        <v>0</v>
      </c>
      <c r="BG2641" s="157">
        <v>0</v>
      </c>
      <c r="BH2641" s="157">
        <v>0</v>
      </c>
      <c r="BI2641" s="157">
        <v>0</v>
      </c>
      <c r="BJ2641" s="157">
        <v>1.5800000000000001E-13</v>
      </c>
      <c r="BK2641" s="157">
        <v>5.7000000000000003E-15</v>
      </c>
      <c r="BL2641" s="157">
        <v>1.7299999999999999E-14</v>
      </c>
      <c r="BM2641" s="157">
        <v>6.7700000000000004E-8</v>
      </c>
      <c r="BN2641" s="157">
        <v>3.5999999999999999E-7</v>
      </c>
      <c r="BO2641" s="157">
        <v>0</v>
      </c>
      <c r="BP2641" s="157">
        <v>0</v>
      </c>
      <c r="BQ2641" s="157">
        <v>0</v>
      </c>
      <c r="BR2641" s="157">
        <v>0</v>
      </c>
      <c r="BS2641" s="157">
        <v>0</v>
      </c>
      <c r="BT2641" s="157">
        <v>0</v>
      </c>
      <c r="BU2641"/>
      <c r="BV2641" s="155">
        <v>2.1466184000000001E-5</v>
      </c>
      <c r="BW2641" s="155">
        <v>0</v>
      </c>
      <c r="BX2641" s="155">
        <v>0</v>
      </c>
      <c r="BY2641" s="155">
        <v>2.517545E-8</v>
      </c>
      <c r="BZ2641" s="155">
        <v>0</v>
      </c>
      <c r="CA2641" s="155">
        <v>0</v>
      </c>
      <c r="CB2641" s="155">
        <v>0</v>
      </c>
      <c r="CC2641" s="155">
        <v>0</v>
      </c>
      <c r="CD2641" s="155">
        <v>5.8089232999999998E-6</v>
      </c>
      <c r="CE2641" s="155">
        <v>1.5632085000000001E-5</v>
      </c>
      <c r="CF2641" s="155">
        <v>0</v>
      </c>
      <c r="CG2641" s="155">
        <v>0</v>
      </c>
      <c r="CH2641" s="155">
        <v>0</v>
      </c>
      <c r="CI2641" s="155">
        <v>0</v>
      </c>
      <c r="CJ2641" s="155">
        <v>0</v>
      </c>
      <c r="CK2641" s="155">
        <v>0</v>
      </c>
      <c r="CL2641" s="155">
        <v>0</v>
      </c>
      <c r="CM2641"/>
      <c r="CN2641" s="367">
        <v>0</v>
      </c>
      <c r="CO2641" s="366">
        <v>0</v>
      </c>
      <c r="CP2641" s="366">
        <v>7.7642800000000003</v>
      </c>
      <c r="CQ2641" s="366">
        <v>0</v>
      </c>
      <c r="CR2641" s="366">
        <v>4.7500000000000003E-9</v>
      </c>
      <c r="CS2641" s="366">
        <v>1.1000000000000001E-7</v>
      </c>
      <c r="CT2641" s="366">
        <v>0</v>
      </c>
      <c r="CU2641" s="366">
        <v>1.06E-2</v>
      </c>
      <c r="CV2641" s="366">
        <v>0</v>
      </c>
      <c r="CW2641" s="366">
        <v>0</v>
      </c>
      <c r="CX2641"/>
      <c r="CY2641"/>
      <c r="CZ2641"/>
      <c r="DA2641"/>
    </row>
    <row r="2642" spans="1:105" ht="14.4">
      <c r="A2642" t="s">
        <v>3417</v>
      </c>
      <c r="B2642" s="150" t="s">
        <v>1538</v>
      </c>
      <c r="C2642" s="151" t="str">
        <f t="shared" si="666"/>
        <v>Q.010.40.125</v>
      </c>
      <c r="D2642" t="s">
        <v>1539</v>
      </c>
      <c r="E2642" s="150" t="s">
        <v>352</v>
      </c>
      <c r="F2642" s="153" t="str">
        <f t="shared" si="667"/>
        <v>Particulates PM2.5, direct emissions (scope1 and downstream)</v>
      </c>
      <c r="G2642" s="154">
        <f t="shared" si="665"/>
        <v>0</v>
      </c>
      <c r="H2642"/>
      <c r="I2642"/>
      <c r="J2642" s="227">
        <f t="shared" si="653"/>
        <v>40.1</v>
      </c>
      <c r="K2642"/>
      <c r="L2642" s="280">
        <f t="shared" si="654"/>
        <v>40.1</v>
      </c>
      <c r="M2642" s="280">
        <f t="shared" si="655"/>
        <v>0</v>
      </c>
      <c r="N2642" s="281">
        <f t="shared" si="656"/>
        <v>0</v>
      </c>
      <c r="O2642" s="280">
        <v>0</v>
      </c>
      <c r="P2642" s="219">
        <v>0</v>
      </c>
      <c r="Q2642" s="219">
        <v>0</v>
      </c>
      <c r="R2642" s="219">
        <v>0</v>
      </c>
      <c r="S2642" s="219">
        <v>40.1</v>
      </c>
      <c r="T2642" s="219">
        <v>0</v>
      </c>
      <c r="U2642" s="219">
        <v>0</v>
      </c>
      <c r="V2642" s="219">
        <v>0</v>
      </c>
      <c r="W2642" s="219">
        <v>0</v>
      </c>
      <c r="X2642" s="219">
        <v>0</v>
      </c>
      <c r="Y2642" s="219">
        <v>0</v>
      </c>
      <c r="Z2642" s="219">
        <v>0</v>
      </c>
      <c r="AA2642" s="219">
        <v>0</v>
      </c>
      <c r="AB2642" s="219">
        <v>0</v>
      </c>
      <c r="AC2642"/>
      <c r="AD2642" s="227">
        <f t="shared" si="657"/>
        <v>0</v>
      </c>
      <c r="AE2642" s="227">
        <f t="shared" si="658"/>
        <v>40.1</v>
      </c>
      <c r="AF2642" s="227">
        <f t="shared" si="659"/>
        <v>0</v>
      </c>
      <c r="AG2642" s="227">
        <f t="shared" si="660"/>
        <v>0</v>
      </c>
      <c r="AH2642" s="227">
        <f t="shared" si="661"/>
        <v>0</v>
      </c>
      <c r="AI2642"/>
      <c r="AJ2642">
        <v>0</v>
      </c>
      <c r="AK2642" s="155">
        <v>0</v>
      </c>
      <c r="AL2642" s="155">
        <v>0</v>
      </c>
      <c r="AM2642" s="155">
        <v>0</v>
      </c>
      <c r="AN2642" s="155">
        <v>0</v>
      </c>
      <c r="AO2642" s="155">
        <v>0</v>
      </c>
      <c r="AP2642" s="155">
        <v>0</v>
      </c>
      <c r="AQ2642"/>
      <c r="AR2642" s="156">
        <v>10.491720000000001</v>
      </c>
      <c r="AS2642" s="156">
        <v>10.491720000000001</v>
      </c>
      <c r="AT2642" s="156">
        <v>0</v>
      </c>
      <c r="AU2642" s="156">
        <v>0</v>
      </c>
      <c r="AV2642" s="282">
        <f t="shared" si="662"/>
        <v>6.29E-4</v>
      </c>
      <c r="AW2642" s="282">
        <f t="shared" si="663"/>
        <v>0</v>
      </c>
      <c r="AX2642" s="283">
        <f t="shared" si="664"/>
        <v>0</v>
      </c>
      <c r="AY2642" s="157">
        <v>0</v>
      </c>
      <c r="AZ2642" s="157">
        <v>0</v>
      </c>
      <c r="BA2642" s="157">
        <v>0</v>
      </c>
      <c r="BB2642" s="157">
        <v>0</v>
      </c>
      <c r="BC2642" s="157">
        <v>0</v>
      </c>
      <c r="BD2642" s="157">
        <v>0</v>
      </c>
      <c r="BE2642" s="157">
        <v>6.29E-4</v>
      </c>
      <c r="BF2642" s="157">
        <v>0</v>
      </c>
      <c r="BG2642" s="157">
        <v>0</v>
      </c>
      <c r="BH2642" s="157">
        <v>0</v>
      </c>
      <c r="BI2642" s="157">
        <v>0</v>
      </c>
      <c r="BJ2642" s="157">
        <v>0</v>
      </c>
      <c r="BK2642" s="157">
        <v>0</v>
      </c>
      <c r="BL2642" s="157">
        <v>0</v>
      </c>
      <c r="BM2642" s="157">
        <v>0</v>
      </c>
      <c r="BN2642" s="157">
        <v>0</v>
      </c>
      <c r="BO2642" s="157">
        <v>0</v>
      </c>
      <c r="BP2642" s="157">
        <v>0</v>
      </c>
      <c r="BQ2642" s="157">
        <v>0</v>
      </c>
      <c r="BR2642" s="157">
        <v>0</v>
      </c>
      <c r="BS2642" s="157">
        <v>0</v>
      </c>
      <c r="BT2642" s="157">
        <v>0</v>
      </c>
      <c r="BU2642"/>
      <c r="BV2642" s="155">
        <v>3.5892713999999999E-2</v>
      </c>
      <c r="BW2642" s="155">
        <v>0</v>
      </c>
      <c r="BX2642" s="155">
        <v>0</v>
      </c>
      <c r="BY2642" s="155">
        <v>0</v>
      </c>
      <c r="BZ2642" s="155">
        <v>3.5892713999999999E-2</v>
      </c>
      <c r="CA2642" s="155">
        <v>0</v>
      </c>
      <c r="CB2642" s="155">
        <v>0</v>
      </c>
      <c r="CC2642" s="155">
        <v>0</v>
      </c>
      <c r="CD2642" s="155">
        <v>0</v>
      </c>
      <c r="CE2642" s="155">
        <v>0</v>
      </c>
      <c r="CF2642" s="155">
        <v>0</v>
      </c>
      <c r="CG2642" s="155">
        <v>0</v>
      </c>
      <c r="CH2642" s="155">
        <v>0</v>
      </c>
      <c r="CI2642" s="155">
        <v>0</v>
      </c>
      <c r="CJ2642" s="155">
        <v>0</v>
      </c>
      <c r="CK2642" s="155">
        <v>0</v>
      </c>
      <c r="CL2642" s="155">
        <v>0</v>
      </c>
      <c r="CM2642"/>
      <c r="CN2642" s="367">
        <v>0</v>
      </c>
      <c r="CO2642" s="366">
        <v>0</v>
      </c>
      <c r="CP2642" s="366">
        <v>0</v>
      </c>
      <c r="CQ2642" s="366">
        <v>0</v>
      </c>
      <c r="CR2642" s="366">
        <v>0</v>
      </c>
      <c r="CS2642" s="366">
        <v>0</v>
      </c>
      <c r="CT2642" s="366">
        <v>1</v>
      </c>
      <c r="CU2642" s="366">
        <v>0</v>
      </c>
      <c r="CV2642" s="366">
        <v>0</v>
      </c>
      <c r="CW2642" s="366">
        <v>0</v>
      </c>
      <c r="CX2642"/>
      <c r="CY2642"/>
      <c r="CZ2642"/>
      <c r="DA2642"/>
    </row>
    <row r="2643" spans="1:105" ht="14.4">
      <c r="A2643" t="s">
        <v>3711</v>
      </c>
      <c r="B2643" s="150" t="s">
        <v>1538</v>
      </c>
      <c r="C2643" s="151" t="str">
        <f t="shared" si="666"/>
        <v>Q.010.60.101</v>
      </c>
      <c r="D2643" t="s">
        <v>1539</v>
      </c>
      <c r="E2643" s="150" t="s">
        <v>352</v>
      </c>
      <c r="F2643" s="153" t="str">
        <f t="shared" si="667"/>
        <v>R-1234yf (C3H2F4 ), direct emissions (scope1 and downstream)</v>
      </c>
      <c r="G2643" s="154">
        <f t="shared" si="665"/>
        <v>0.501</v>
      </c>
      <c r="H2643"/>
      <c r="I2643"/>
      <c r="J2643" s="227">
        <f t="shared" si="653"/>
        <v>7.5154976048599997E-2</v>
      </c>
      <c r="K2643"/>
      <c r="L2643" s="280">
        <f t="shared" si="654"/>
        <v>4.2022799999999999E-6</v>
      </c>
      <c r="M2643" s="280">
        <f t="shared" si="655"/>
        <v>7.7376860000000003E-7</v>
      </c>
      <c r="N2643" s="281">
        <f t="shared" si="656"/>
        <v>0</v>
      </c>
      <c r="O2643" s="280">
        <v>7.5149999999999995E-2</v>
      </c>
      <c r="P2643" s="219">
        <v>0</v>
      </c>
      <c r="Q2643" s="219">
        <v>0</v>
      </c>
      <c r="R2643" s="219">
        <v>0</v>
      </c>
      <c r="S2643" s="219">
        <v>0</v>
      </c>
      <c r="T2643" s="219">
        <v>0</v>
      </c>
      <c r="U2643" s="286">
        <v>4.2022799999999999E-6</v>
      </c>
      <c r="V2643" s="286">
        <v>7.7376860000000003E-7</v>
      </c>
      <c r="W2643" s="219">
        <v>0</v>
      </c>
      <c r="X2643" s="219">
        <v>0</v>
      </c>
      <c r="Y2643" s="219">
        <v>0</v>
      </c>
      <c r="Z2643" s="219">
        <v>0</v>
      </c>
      <c r="AA2643" s="219">
        <v>0</v>
      </c>
      <c r="AB2643" s="219">
        <v>0</v>
      </c>
      <c r="AC2643"/>
      <c r="AD2643" s="227">
        <f t="shared" si="657"/>
        <v>7.5149999999999995E-2</v>
      </c>
      <c r="AE2643" s="227">
        <f t="shared" si="658"/>
        <v>4.9760485999999996E-6</v>
      </c>
      <c r="AF2643" s="227">
        <f t="shared" si="659"/>
        <v>7.7376860000000003E-7</v>
      </c>
      <c r="AG2643" s="227">
        <f t="shared" si="660"/>
        <v>7.7376860000000003E-7</v>
      </c>
      <c r="AH2643" s="227">
        <f t="shared" si="661"/>
        <v>0</v>
      </c>
      <c r="AI2643"/>
      <c r="AJ2643">
        <v>0</v>
      </c>
      <c r="AK2643" s="155">
        <v>0</v>
      </c>
      <c r="AL2643" s="155">
        <v>0</v>
      </c>
      <c r="AM2643" s="155">
        <v>0</v>
      </c>
      <c r="AN2643" s="155">
        <v>0</v>
      </c>
      <c r="AO2643" s="155">
        <v>0</v>
      </c>
      <c r="AP2643" s="155">
        <v>0</v>
      </c>
      <c r="AQ2643"/>
      <c r="AR2643" s="156">
        <v>0</v>
      </c>
      <c r="AS2643" s="156">
        <v>0</v>
      </c>
      <c r="AT2643" s="156">
        <v>0</v>
      </c>
      <c r="AU2643" s="156">
        <v>0</v>
      </c>
      <c r="AV2643" s="282">
        <f t="shared" si="662"/>
        <v>0</v>
      </c>
      <c r="AW2643" s="282">
        <f t="shared" si="663"/>
        <v>0</v>
      </c>
      <c r="AX2643" s="283">
        <f t="shared" si="664"/>
        <v>0</v>
      </c>
      <c r="AY2643" s="157">
        <v>0</v>
      </c>
      <c r="AZ2643" s="157">
        <v>0</v>
      </c>
      <c r="BA2643" s="157">
        <v>0</v>
      </c>
      <c r="BB2643" s="157">
        <v>0</v>
      </c>
      <c r="BC2643" s="157">
        <v>0</v>
      </c>
      <c r="BD2643" s="157">
        <v>0</v>
      </c>
      <c r="BE2643" s="157">
        <v>0</v>
      </c>
      <c r="BF2643" s="157">
        <v>0</v>
      </c>
      <c r="BG2643" s="157">
        <v>0</v>
      </c>
      <c r="BH2643" s="157">
        <v>0</v>
      </c>
      <c r="BI2643" s="157">
        <v>0</v>
      </c>
      <c r="BJ2643" s="157">
        <v>0</v>
      </c>
      <c r="BK2643" s="157">
        <v>0</v>
      </c>
      <c r="BL2643" s="157">
        <v>0</v>
      </c>
      <c r="BM2643" s="157">
        <v>0</v>
      </c>
      <c r="BN2643" s="157">
        <v>0</v>
      </c>
      <c r="BO2643" s="157">
        <v>0</v>
      </c>
      <c r="BP2643" s="157">
        <v>0</v>
      </c>
      <c r="BQ2643" s="157">
        <v>0</v>
      </c>
      <c r="BR2643" s="157">
        <v>0</v>
      </c>
      <c r="BS2643" s="157">
        <v>0</v>
      </c>
      <c r="BT2643" s="157">
        <v>0</v>
      </c>
      <c r="BU2643"/>
      <c r="BV2643" s="155">
        <v>1.3972080999999999E-5</v>
      </c>
      <c r="BW2643" s="155">
        <v>0</v>
      </c>
      <c r="BX2643" s="155">
        <v>1.3969209E-5</v>
      </c>
      <c r="BY2643" s="155">
        <v>9.0636766999999998E-11</v>
      </c>
      <c r="BZ2643" s="155">
        <v>0</v>
      </c>
      <c r="CA2643" s="155">
        <v>0</v>
      </c>
      <c r="CB2643" s="155">
        <v>0</v>
      </c>
      <c r="CC2643" s="155">
        <v>0</v>
      </c>
      <c r="CD2643" s="155">
        <v>0</v>
      </c>
      <c r="CE2643" s="155">
        <v>2.7806730999999998E-9</v>
      </c>
      <c r="CF2643" s="155">
        <v>0</v>
      </c>
      <c r="CG2643" s="155">
        <v>0</v>
      </c>
      <c r="CH2643" s="155">
        <v>0</v>
      </c>
      <c r="CI2643" s="155">
        <v>0</v>
      </c>
      <c r="CJ2643" s="155">
        <v>0</v>
      </c>
      <c r="CK2643" s="155">
        <v>0</v>
      </c>
      <c r="CL2643" s="155">
        <v>0</v>
      </c>
      <c r="CM2643"/>
      <c r="CN2643" s="366">
        <v>0</v>
      </c>
      <c r="CO2643" s="366">
        <v>0</v>
      </c>
      <c r="CP2643" s="366">
        <v>0.278528</v>
      </c>
      <c r="CQ2643" s="366">
        <v>0</v>
      </c>
      <c r="CR2643" s="366">
        <v>0</v>
      </c>
      <c r="CS2643" s="366">
        <v>0</v>
      </c>
      <c r="CT2643" s="366">
        <v>0</v>
      </c>
      <c r="CU2643" s="366">
        <v>0</v>
      </c>
      <c r="CV2643" s="366">
        <v>0</v>
      </c>
      <c r="CW2643" s="366">
        <v>0</v>
      </c>
      <c r="CX2643"/>
      <c r="CY2643"/>
      <c r="CZ2643"/>
      <c r="DA2643"/>
    </row>
    <row r="2644" spans="1:105" ht="14.4">
      <c r="A2644" t="s">
        <v>3712</v>
      </c>
      <c r="B2644" s="150" t="s">
        <v>1538</v>
      </c>
      <c r="C2644" s="151" t="str">
        <f t="shared" si="666"/>
        <v>Q.010.60.102</v>
      </c>
      <c r="D2644" t="s">
        <v>1539</v>
      </c>
      <c r="E2644" s="150" t="s">
        <v>352</v>
      </c>
      <c r="F2644" s="153" t="str">
        <f t="shared" si="667"/>
        <v>R-134a (C2H2F4 ), direct emissions (scope1 and downstream)</v>
      </c>
      <c r="G2644" s="154">
        <f t="shared" si="665"/>
        <v>1430</v>
      </c>
      <c r="H2644"/>
      <c r="I2644"/>
      <c r="J2644" s="227">
        <f t="shared" si="653"/>
        <v>214.5</v>
      </c>
      <c r="K2644"/>
      <c r="L2644" s="280">
        <f t="shared" si="654"/>
        <v>0</v>
      </c>
      <c r="M2644" s="280">
        <f t="shared" si="655"/>
        <v>0</v>
      </c>
      <c r="N2644" s="281">
        <f t="shared" si="656"/>
        <v>0</v>
      </c>
      <c r="O2644" s="280">
        <v>214.5</v>
      </c>
      <c r="P2644" s="219">
        <v>0</v>
      </c>
      <c r="Q2644" s="219">
        <v>0</v>
      </c>
      <c r="R2644" s="219">
        <v>0</v>
      </c>
      <c r="S2644" s="219">
        <v>0</v>
      </c>
      <c r="T2644" s="219">
        <v>0</v>
      </c>
      <c r="U2644" s="219">
        <v>0</v>
      </c>
      <c r="V2644" s="219">
        <v>0</v>
      </c>
      <c r="W2644" s="219">
        <v>0</v>
      </c>
      <c r="X2644" s="219">
        <v>0</v>
      </c>
      <c r="Y2644" s="219">
        <v>0</v>
      </c>
      <c r="Z2644" s="219">
        <v>0</v>
      </c>
      <c r="AA2644" s="219">
        <v>0</v>
      </c>
      <c r="AB2644" s="219">
        <v>0</v>
      </c>
      <c r="AC2644"/>
      <c r="AD2644" s="227">
        <f t="shared" si="657"/>
        <v>214.5</v>
      </c>
      <c r="AE2644" s="227">
        <f t="shared" si="658"/>
        <v>0</v>
      </c>
      <c r="AF2644" s="227">
        <f t="shared" si="659"/>
        <v>0</v>
      </c>
      <c r="AG2644" s="227">
        <f t="shared" si="660"/>
        <v>0</v>
      </c>
      <c r="AH2644" s="227">
        <f t="shared" si="661"/>
        <v>0</v>
      </c>
      <c r="AI2644"/>
      <c r="AJ2644">
        <v>0</v>
      </c>
      <c r="AK2644" s="155">
        <v>0</v>
      </c>
      <c r="AL2644" s="155">
        <v>0</v>
      </c>
      <c r="AM2644" s="155">
        <v>0</v>
      </c>
      <c r="AN2644" s="155">
        <v>0</v>
      </c>
      <c r="AO2644" s="155">
        <v>0</v>
      </c>
      <c r="AP2644" s="155">
        <v>0</v>
      </c>
      <c r="AQ2644"/>
      <c r="AR2644" s="156">
        <v>23.217738000000001</v>
      </c>
      <c r="AS2644" s="156">
        <v>22.135027000000001</v>
      </c>
      <c r="AT2644" s="156">
        <v>1.0827112000000001</v>
      </c>
      <c r="AU2644" s="156">
        <v>0</v>
      </c>
      <c r="AV2644" s="282">
        <f t="shared" si="662"/>
        <v>1.32704E-3</v>
      </c>
      <c r="AW2644" s="282">
        <f t="shared" si="663"/>
        <v>4.0041093949999998E-6</v>
      </c>
      <c r="AX2644" s="283">
        <f t="shared" si="664"/>
        <v>0</v>
      </c>
      <c r="AY2644" s="157">
        <v>1.32704E-3</v>
      </c>
      <c r="AZ2644" s="157">
        <v>4.0040000000000001E-6</v>
      </c>
      <c r="BA2644" s="157">
        <v>1.09395E-10</v>
      </c>
      <c r="BB2644" s="157">
        <v>0</v>
      </c>
      <c r="BC2644" s="157">
        <v>0</v>
      </c>
      <c r="BD2644" s="157">
        <v>0</v>
      </c>
      <c r="BE2644" s="157">
        <v>0</v>
      </c>
      <c r="BF2644" s="157">
        <v>0</v>
      </c>
      <c r="BG2644" s="157">
        <v>0</v>
      </c>
      <c r="BH2644" s="157">
        <v>0</v>
      </c>
      <c r="BI2644" s="157">
        <v>0</v>
      </c>
      <c r="BJ2644" s="157">
        <v>0</v>
      </c>
      <c r="BK2644" s="157">
        <v>0</v>
      </c>
      <c r="BL2644" s="157">
        <v>0</v>
      </c>
      <c r="BM2644" s="157">
        <v>0</v>
      </c>
      <c r="BN2644" s="157">
        <v>0</v>
      </c>
      <c r="BO2644" s="157">
        <v>0</v>
      </c>
      <c r="BP2644" s="157">
        <v>0</v>
      </c>
      <c r="BQ2644" s="157">
        <v>0</v>
      </c>
      <c r="BR2644" s="157">
        <v>0</v>
      </c>
      <c r="BS2644" s="157">
        <v>0</v>
      </c>
      <c r="BT2644" s="157">
        <v>0</v>
      </c>
      <c r="BU2644"/>
      <c r="BV2644" s="155">
        <v>3.9872194E-2</v>
      </c>
      <c r="BW2644" s="155">
        <v>0</v>
      </c>
      <c r="BX2644" s="155">
        <v>3.9872194E-2</v>
      </c>
      <c r="BY2644" s="155">
        <v>0</v>
      </c>
      <c r="BZ2644" s="155">
        <v>0</v>
      </c>
      <c r="CA2644" s="155">
        <v>0</v>
      </c>
      <c r="CB2644" s="155">
        <v>0</v>
      </c>
      <c r="CC2644" s="155">
        <v>0</v>
      </c>
      <c r="CD2644" s="155">
        <v>0</v>
      </c>
      <c r="CE2644" s="155">
        <v>0</v>
      </c>
      <c r="CF2644" s="155">
        <v>0</v>
      </c>
      <c r="CG2644" s="155">
        <v>0</v>
      </c>
      <c r="CH2644" s="155">
        <v>0</v>
      </c>
      <c r="CI2644" s="155">
        <v>0</v>
      </c>
      <c r="CJ2644" s="155">
        <v>0</v>
      </c>
      <c r="CK2644" s="155">
        <v>0</v>
      </c>
      <c r="CL2644" s="155">
        <v>0</v>
      </c>
      <c r="CM2644"/>
      <c r="CN2644" s="366">
        <v>0</v>
      </c>
      <c r="CO2644" s="366">
        <v>1430</v>
      </c>
      <c r="CP2644" s="366">
        <v>0</v>
      </c>
      <c r="CQ2644" s="366">
        <v>0</v>
      </c>
      <c r="CR2644" s="366">
        <v>0</v>
      </c>
      <c r="CS2644" s="366">
        <v>0</v>
      </c>
      <c r="CT2644" s="366">
        <v>0</v>
      </c>
      <c r="CU2644" s="366">
        <v>0</v>
      </c>
      <c r="CV2644" s="366">
        <v>0</v>
      </c>
      <c r="CW2644" s="366">
        <v>0</v>
      </c>
      <c r="CX2644"/>
      <c r="CY2644"/>
      <c r="CZ2644"/>
      <c r="DA2644"/>
    </row>
    <row r="2645" spans="1:105" ht="14.4">
      <c r="A2645" t="s">
        <v>3713</v>
      </c>
      <c r="B2645" s="150" t="s">
        <v>1538</v>
      </c>
      <c r="C2645" s="151" t="str">
        <f t="shared" si="666"/>
        <v>Q.010.60.103</v>
      </c>
      <c r="D2645" t="s">
        <v>1539</v>
      </c>
      <c r="E2645" s="150" t="s">
        <v>352</v>
      </c>
      <c r="F2645" s="153" t="str">
        <f t="shared" si="667"/>
        <v>R-744 (CO2 ), direct emissions (scope1 and downstream)</v>
      </c>
      <c r="G2645" s="154">
        <f t="shared" si="665"/>
        <v>1</v>
      </c>
      <c r="H2645"/>
      <c r="I2645"/>
      <c r="J2645" s="227">
        <f t="shared" si="653"/>
        <v>0.15</v>
      </c>
      <c r="K2645"/>
      <c r="L2645" s="280">
        <f t="shared" si="654"/>
        <v>0</v>
      </c>
      <c r="M2645" s="280">
        <f t="shared" si="655"/>
        <v>0</v>
      </c>
      <c r="N2645" s="281">
        <f t="shared" si="656"/>
        <v>0</v>
      </c>
      <c r="O2645" s="280">
        <v>0.15</v>
      </c>
      <c r="P2645" s="219">
        <v>0</v>
      </c>
      <c r="Q2645" s="219">
        <v>0</v>
      </c>
      <c r="R2645" s="219">
        <v>0</v>
      </c>
      <c r="S2645" s="219">
        <v>0</v>
      </c>
      <c r="T2645" s="219">
        <v>0</v>
      </c>
      <c r="U2645" s="219">
        <v>0</v>
      </c>
      <c r="V2645" s="219">
        <v>0</v>
      </c>
      <c r="W2645" s="219">
        <v>0</v>
      </c>
      <c r="X2645" s="219">
        <v>0</v>
      </c>
      <c r="Y2645" s="219">
        <v>0</v>
      </c>
      <c r="Z2645" s="219">
        <v>0</v>
      </c>
      <c r="AA2645" s="219">
        <v>0</v>
      </c>
      <c r="AB2645" s="219">
        <v>0</v>
      </c>
      <c r="AC2645"/>
      <c r="AD2645" s="227">
        <f t="shared" si="657"/>
        <v>0.15</v>
      </c>
      <c r="AE2645" s="227">
        <f t="shared" si="658"/>
        <v>0</v>
      </c>
      <c r="AF2645" s="227">
        <f t="shared" si="659"/>
        <v>0</v>
      </c>
      <c r="AG2645" s="227">
        <f t="shared" si="660"/>
        <v>0</v>
      </c>
      <c r="AH2645" s="227">
        <f t="shared" si="661"/>
        <v>0</v>
      </c>
      <c r="AI2645"/>
      <c r="AJ2645">
        <v>0</v>
      </c>
      <c r="AK2645" s="155">
        <v>0</v>
      </c>
      <c r="AL2645" s="155">
        <v>0</v>
      </c>
      <c r="AM2645" s="155">
        <v>0</v>
      </c>
      <c r="AN2645" s="155">
        <v>0</v>
      </c>
      <c r="AO2645" s="155">
        <v>0</v>
      </c>
      <c r="AP2645" s="155">
        <v>0</v>
      </c>
      <c r="AQ2645"/>
      <c r="AR2645" s="156">
        <v>1.6236180999999999E-2</v>
      </c>
      <c r="AS2645" s="156">
        <v>1.5479039999999999E-2</v>
      </c>
      <c r="AT2645" s="156">
        <v>7.5714068999999996E-4</v>
      </c>
      <c r="AU2645" s="156">
        <v>0</v>
      </c>
      <c r="AV2645" s="282">
        <f t="shared" si="662"/>
        <v>9.2800000000000005E-7</v>
      </c>
      <c r="AW2645" s="282">
        <f t="shared" si="663"/>
        <v>2.8000764999999998E-9</v>
      </c>
      <c r="AX2645" s="283">
        <f t="shared" si="664"/>
        <v>0</v>
      </c>
      <c r="AY2645" s="157">
        <v>9.2800000000000005E-7</v>
      </c>
      <c r="AZ2645" s="157">
        <v>2.7999999999999998E-9</v>
      </c>
      <c r="BA2645" s="157">
        <v>7.6500000000000002E-14</v>
      </c>
      <c r="BB2645" s="157">
        <v>0</v>
      </c>
      <c r="BC2645" s="157">
        <v>0</v>
      </c>
      <c r="BD2645" s="157">
        <v>0</v>
      </c>
      <c r="BE2645" s="157">
        <v>0</v>
      </c>
      <c r="BF2645" s="157">
        <v>0</v>
      </c>
      <c r="BG2645" s="157">
        <v>0</v>
      </c>
      <c r="BH2645" s="157">
        <v>0</v>
      </c>
      <c r="BI2645" s="157">
        <v>0</v>
      </c>
      <c r="BJ2645" s="157">
        <v>0</v>
      </c>
      <c r="BK2645" s="157">
        <v>0</v>
      </c>
      <c r="BL2645" s="157">
        <v>0</v>
      </c>
      <c r="BM2645" s="157">
        <v>0</v>
      </c>
      <c r="BN2645" s="157">
        <v>0</v>
      </c>
      <c r="BO2645" s="157">
        <v>0</v>
      </c>
      <c r="BP2645" s="157">
        <v>0</v>
      </c>
      <c r="BQ2645" s="157">
        <v>0</v>
      </c>
      <c r="BR2645" s="157">
        <v>0</v>
      </c>
      <c r="BS2645" s="157">
        <v>0</v>
      </c>
      <c r="BT2645" s="157">
        <v>0</v>
      </c>
      <c r="BU2645"/>
      <c r="BV2645" s="155">
        <v>2.7882653000000001E-5</v>
      </c>
      <c r="BW2645" s="155">
        <v>0</v>
      </c>
      <c r="BX2645" s="155">
        <v>2.7882653000000001E-5</v>
      </c>
      <c r="BY2645" s="155">
        <v>0</v>
      </c>
      <c r="BZ2645" s="155">
        <v>0</v>
      </c>
      <c r="CA2645" s="155">
        <v>0</v>
      </c>
      <c r="CB2645" s="155">
        <v>0</v>
      </c>
      <c r="CC2645" s="155">
        <v>0</v>
      </c>
      <c r="CD2645" s="155">
        <v>0</v>
      </c>
      <c r="CE2645" s="155">
        <v>0</v>
      </c>
      <c r="CF2645" s="155">
        <v>0</v>
      </c>
      <c r="CG2645" s="155">
        <v>0</v>
      </c>
      <c r="CH2645" s="155">
        <v>0</v>
      </c>
      <c r="CI2645" s="155">
        <v>0</v>
      </c>
      <c r="CJ2645" s="155">
        <v>0</v>
      </c>
      <c r="CK2645" s="155">
        <v>0</v>
      </c>
      <c r="CL2645" s="155">
        <v>0</v>
      </c>
      <c r="CM2645"/>
      <c r="CN2645" s="366">
        <v>0</v>
      </c>
      <c r="CO2645" s="366">
        <v>1</v>
      </c>
      <c r="CP2645" s="366">
        <v>0</v>
      </c>
      <c r="CQ2645" s="366">
        <v>0</v>
      </c>
      <c r="CR2645" s="366">
        <v>0</v>
      </c>
      <c r="CS2645" s="366">
        <v>0</v>
      </c>
      <c r="CT2645" s="366">
        <v>0</v>
      </c>
      <c r="CU2645" s="366">
        <v>0</v>
      </c>
      <c r="CV2645" s="366">
        <v>0</v>
      </c>
      <c r="CW2645" s="366">
        <v>0</v>
      </c>
      <c r="CX2645"/>
      <c r="CY2645"/>
      <c r="CZ2645"/>
      <c r="DA2645"/>
    </row>
    <row r="2646" spans="1:105" ht="14.4">
      <c r="A2646" t="s">
        <v>3714</v>
      </c>
      <c r="B2646" s="150" t="s">
        <v>1538</v>
      </c>
      <c r="C2646" s="151" t="str">
        <f t="shared" si="666"/>
        <v>Q.010.60.104</v>
      </c>
      <c r="D2646" t="s">
        <v>1539</v>
      </c>
      <c r="E2646" s="150" t="s">
        <v>352</v>
      </c>
      <c r="F2646" s="153" t="str">
        <f t="shared" si="667"/>
        <v>R-125 (Pentafluoroethane ), direct emissions (scope1 and downstream)</v>
      </c>
      <c r="G2646" s="154">
        <f t="shared" si="665"/>
        <v>3500</v>
      </c>
      <c r="H2646"/>
      <c r="I2646"/>
      <c r="J2646" s="227">
        <f t="shared" si="653"/>
        <v>525</v>
      </c>
      <c r="K2646"/>
      <c r="L2646" s="280">
        <f t="shared" si="654"/>
        <v>0</v>
      </c>
      <c r="M2646" s="280">
        <f t="shared" si="655"/>
        <v>0</v>
      </c>
      <c r="N2646" s="281">
        <f t="shared" si="656"/>
        <v>0</v>
      </c>
      <c r="O2646" s="280">
        <v>525</v>
      </c>
      <c r="P2646" s="219">
        <v>0</v>
      </c>
      <c r="Q2646" s="219">
        <v>0</v>
      </c>
      <c r="R2646" s="219">
        <v>0</v>
      </c>
      <c r="S2646" s="219">
        <v>0</v>
      </c>
      <c r="T2646" s="219">
        <v>0</v>
      </c>
      <c r="U2646" s="219">
        <v>0</v>
      </c>
      <c r="V2646" s="219">
        <v>0</v>
      </c>
      <c r="W2646" s="219">
        <v>0</v>
      </c>
      <c r="X2646" s="219">
        <v>0</v>
      </c>
      <c r="Y2646" s="219">
        <v>0</v>
      </c>
      <c r="Z2646" s="219">
        <v>0</v>
      </c>
      <c r="AA2646" s="219">
        <v>0</v>
      </c>
      <c r="AB2646" s="219">
        <v>0</v>
      </c>
      <c r="AC2646"/>
      <c r="AD2646" s="227">
        <f t="shared" si="657"/>
        <v>525</v>
      </c>
      <c r="AE2646" s="227">
        <f t="shared" si="658"/>
        <v>0</v>
      </c>
      <c r="AF2646" s="227">
        <f t="shared" si="659"/>
        <v>0</v>
      </c>
      <c r="AG2646" s="227">
        <f t="shared" si="660"/>
        <v>0</v>
      </c>
      <c r="AH2646" s="227">
        <f t="shared" si="661"/>
        <v>0</v>
      </c>
      <c r="AI2646"/>
      <c r="AJ2646">
        <v>0</v>
      </c>
      <c r="AK2646" s="155">
        <v>0</v>
      </c>
      <c r="AL2646" s="155">
        <v>0</v>
      </c>
      <c r="AM2646" s="155">
        <v>0</v>
      </c>
      <c r="AN2646" s="155">
        <v>0</v>
      </c>
      <c r="AO2646" s="155">
        <v>0</v>
      </c>
      <c r="AP2646" s="155">
        <v>0</v>
      </c>
      <c r="AQ2646"/>
      <c r="AR2646" s="156">
        <v>56.826631999999996</v>
      </c>
      <c r="AS2646" s="156">
        <v>54.176639999999999</v>
      </c>
      <c r="AT2646" s="156">
        <v>2.6499923999999999</v>
      </c>
      <c r="AU2646" s="156">
        <v>0</v>
      </c>
      <c r="AV2646" s="282">
        <f t="shared" si="662"/>
        <v>3.248E-3</v>
      </c>
      <c r="AW2646" s="282">
        <f t="shared" si="663"/>
        <v>9.8002677500000001E-6</v>
      </c>
      <c r="AX2646" s="283">
        <f t="shared" si="664"/>
        <v>0</v>
      </c>
      <c r="AY2646" s="157">
        <v>3.248E-3</v>
      </c>
      <c r="AZ2646" s="157">
        <v>9.7999999999999993E-6</v>
      </c>
      <c r="BA2646" s="157">
        <v>2.6774999999999998E-10</v>
      </c>
      <c r="BB2646" s="157">
        <v>0</v>
      </c>
      <c r="BC2646" s="157">
        <v>0</v>
      </c>
      <c r="BD2646" s="157">
        <v>0</v>
      </c>
      <c r="BE2646" s="157">
        <v>0</v>
      </c>
      <c r="BF2646" s="157">
        <v>0</v>
      </c>
      <c r="BG2646" s="157">
        <v>0</v>
      </c>
      <c r="BH2646" s="157">
        <v>0</v>
      </c>
      <c r="BI2646" s="157">
        <v>0</v>
      </c>
      <c r="BJ2646" s="157">
        <v>0</v>
      </c>
      <c r="BK2646" s="157">
        <v>0</v>
      </c>
      <c r="BL2646" s="157">
        <v>0</v>
      </c>
      <c r="BM2646" s="157">
        <v>0</v>
      </c>
      <c r="BN2646" s="157">
        <v>0</v>
      </c>
      <c r="BO2646" s="157">
        <v>0</v>
      </c>
      <c r="BP2646" s="157">
        <v>0</v>
      </c>
      <c r="BQ2646" s="157">
        <v>0</v>
      </c>
      <c r="BR2646" s="157">
        <v>0</v>
      </c>
      <c r="BS2646" s="157">
        <v>0</v>
      </c>
      <c r="BT2646" s="157">
        <v>0</v>
      </c>
      <c r="BU2646"/>
      <c r="BV2646" s="155">
        <v>9.7589286999999997E-2</v>
      </c>
      <c r="BW2646" s="155">
        <v>0</v>
      </c>
      <c r="BX2646" s="155">
        <v>9.7589286999999997E-2</v>
      </c>
      <c r="BY2646" s="155">
        <v>0</v>
      </c>
      <c r="BZ2646" s="155">
        <v>0</v>
      </c>
      <c r="CA2646" s="155">
        <v>0</v>
      </c>
      <c r="CB2646" s="155">
        <v>0</v>
      </c>
      <c r="CC2646" s="155">
        <v>0</v>
      </c>
      <c r="CD2646" s="155">
        <v>0</v>
      </c>
      <c r="CE2646" s="155">
        <v>0</v>
      </c>
      <c r="CF2646" s="155">
        <v>0</v>
      </c>
      <c r="CG2646" s="155">
        <v>0</v>
      </c>
      <c r="CH2646" s="155">
        <v>0</v>
      </c>
      <c r="CI2646" s="155">
        <v>0</v>
      </c>
      <c r="CJ2646" s="155">
        <v>0</v>
      </c>
      <c r="CK2646" s="155">
        <v>0</v>
      </c>
      <c r="CL2646" s="155">
        <v>0</v>
      </c>
      <c r="CM2646"/>
      <c r="CN2646" s="366">
        <v>0</v>
      </c>
      <c r="CO2646" s="366">
        <v>3500</v>
      </c>
      <c r="CP2646" s="366">
        <v>0</v>
      </c>
      <c r="CQ2646" s="366">
        <v>0</v>
      </c>
      <c r="CR2646" s="366">
        <v>0</v>
      </c>
      <c r="CS2646" s="366">
        <v>0</v>
      </c>
      <c r="CT2646" s="366">
        <v>0</v>
      </c>
      <c r="CU2646" s="366">
        <v>0</v>
      </c>
      <c r="CV2646" s="366">
        <v>0</v>
      </c>
      <c r="CW2646" s="366">
        <v>0</v>
      </c>
      <c r="CX2646"/>
      <c r="CY2646"/>
      <c r="CZ2646"/>
      <c r="DA2646"/>
    </row>
    <row r="2647" spans="1:105" ht="14.4">
      <c r="A2647" t="s">
        <v>3715</v>
      </c>
      <c r="B2647" s="150" t="s">
        <v>1538</v>
      </c>
      <c r="C2647" s="151" t="str">
        <f t="shared" si="666"/>
        <v>Q.010.60.105</v>
      </c>
      <c r="D2647" t="s">
        <v>1539</v>
      </c>
      <c r="E2647" s="150" t="s">
        <v>352</v>
      </c>
      <c r="F2647" s="153" t="str">
        <f t="shared" si="667"/>
        <v>R-410A (Blend (R-32 / R-125)), direct emissions (scope1 and downstream)</v>
      </c>
      <c r="G2647" s="154">
        <f t="shared" si="665"/>
        <v>2088</v>
      </c>
      <c r="H2647"/>
      <c r="I2647"/>
      <c r="J2647" s="227">
        <f t="shared" si="653"/>
        <v>313.2</v>
      </c>
      <c r="K2647"/>
      <c r="L2647" s="280">
        <f t="shared" si="654"/>
        <v>0</v>
      </c>
      <c r="M2647" s="280">
        <f t="shared" si="655"/>
        <v>0</v>
      </c>
      <c r="N2647" s="281">
        <f t="shared" si="656"/>
        <v>0</v>
      </c>
      <c r="O2647" s="280">
        <v>313.2</v>
      </c>
      <c r="P2647" s="219">
        <v>0</v>
      </c>
      <c r="Q2647" s="219">
        <v>0</v>
      </c>
      <c r="R2647" s="219">
        <v>0</v>
      </c>
      <c r="S2647" s="219">
        <v>0</v>
      </c>
      <c r="T2647" s="219">
        <v>0</v>
      </c>
      <c r="U2647" s="219">
        <v>0</v>
      </c>
      <c r="V2647" s="219">
        <v>0</v>
      </c>
      <c r="W2647" s="219">
        <v>0</v>
      </c>
      <c r="X2647" s="219">
        <v>0</v>
      </c>
      <c r="Y2647" s="219">
        <v>0</v>
      </c>
      <c r="Z2647" s="219">
        <v>0</v>
      </c>
      <c r="AA2647" s="219">
        <v>0</v>
      </c>
      <c r="AB2647" s="219">
        <v>0</v>
      </c>
      <c r="AC2647"/>
      <c r="AD2647" s="227">
        <f t="shared" si="657"/>
        <v>313.2</v>
      </c>
      <c r="AE2647" s="227">
        <f t="shared" si="658"/>
        <v>0</v>
      </c>
      <c r="AF2647" s="227">
        <f t="shared" si="659"/>
        <v>0</v>
      </c>
      <c r="AG2647" s="227">
        <f t="shared" si="660"/>
        <v>0</v>
      </c>
      <c r="AH2647" s="227">
        <f t="shared" si="661"/>
        <v>0</v>
      </c>
      <c r="AI2647"/>
      <c r="AJ2647">
        <v>0</v>
      </c>
      <c r="AK2647" s="155">
        <v>0</v>
      </c>
      <c r="AL2647" s="155">
        <v>0</v>
      </c>
      <c r="AM2647" s="155">
        <v>0</v>
      </c>
      <c r="AN2647" s="155">
        <v>0</v>
      </c>
      <c r="AO2647" s="155">
        <v>0</v>
      </c>
      <c r="AP2647" s="155">
        <v>0</v>
      </c>
      <c r="AQ2647"/>
      <c r="AR2647" s="156">
        <v>33.901145</v>
      </c>
      <c r="AS2647" s="156">
        <v>32.320236000000001</v>
      </c>
      <c r="AT2647" s="156">
        <v>1.5809097999999999</v>
      </c>
      <c r="AU2647" s="156">
        <v>0</v>
      </c>
      <c r="AV2647" s="282">
        <f t="shared" si="662"/>
        <v>1.937664E-3</v>
      </c>
      <c r="AW2647" s="282">
        <f t="shared" si="663"/>
        <v>5.8465597319999993E-6</v>
      </c>
      <c r="AX2647" s="283">
        <f t="shared" si="664"/>
        <v>0</v>
      </c>
      <c r="AY2647" s="157">
        <v>1.937664E-3</v>
      </c>
      <c r="AZ2647" s="157">
        <v>5.8463999999999996E-6</v>
      </c>
      <c r="BA2647" s="157">
        <v>1.5973199999999999E-10</v>
      </c>
      <c r="BB2647" s="157">
        <v>0</v>
      </c>
      <c r="BC2647" s="157">
        <v>0</v>
      </c>
      <c r="BD2647" s="157">
        <v>0</v>
      </c>
      <c r="BE2647" s="157">
        <v>0</v>
      </c>
      <c r="BF2647" s="157">
        <v>0</v>
      </c>
      <c r="BG2647" s="157">
        <v>0</v>
      </c>
      <c r="BH2647" s="157">
        <v>0</v>
      </c>
      <c r="BI2647" s="157">
        <v>0</v>
      </c>
      <c r="BJ2647" s="157">
        <v>0</v>
      </c>
      <c r="BK2647" s="157">
        <v>0</v>
      </c>
      <c r="BL2647" s="157">
        <v>0</v>
      </c>
      <c r="BM2647" s="157">
        <v>0</v>
      </c>
      <c r="BN2647" s="157">
        <v>0</v>
      </c>
      <c r="BO2647" s="157">
        <v>0</v>
      </c>
      <c r="BP2647" s="157">
        <v>0</v>
      </c>
      <c r="BQ2647" s="157">
        <v>0</v>
      </c>
      <c r="BR2647" s="157">
        <v>0</v>
      </c>
      <c r="BS2647" s="157">
        <v>0</v>
      </c>
      <c r="BT2647" s="157">
        <v>0</v>
      </c>
      <c r="BU2647"/>
      <c r="BV2647" s="155">
        <v>5.8218979999999997E-2</v>
      </c>
      <c r="BW2647" s="155">
        <v>0</v>
      </c>
      <c r="BX2647" s="155">
        <v>5.8218979999999997E-2</v>
      </c>
      <c r="BY2647" s="155">
        <v>0</v>
      </c>
      <c r="BZ2647" s="155">
        <v>0</v>
      </c>
      <c r="CA2647" s="155">
        <v>0</v>
      </c>
      <c r="CB2647" s="155">
        <v>0</v>
      </c>
      <c r="CC2647" s="155">
        <v>0</v>
      </c>
      <c r="CD2647" s="155">
        <v>0</v>
      </c>
      <c r="CE2647" s="155">
        <v>0</v>
      </c>
      <c r="CF2647" s="155">
        <v>0</v>
      </c>
      <c r="CG2647" s="155">
        <v>0</v>
      </c>
      <c r="CH2647" s="155">
        <v>0</v>
      </c>
      <c r="CI2647" s="155">
        <v>0</v>
      </c>
      <c r="CJ2647" s="155">
        <v>0</v>
      </c>
      <c r="CK2647" s="155">
        <v>0</v>
      </c>
      <c r="CL2647" s="155">
        <v>0</v>
      </c>
      <c r="CM2647"/>
      <c r="CN2647" s="366">
        <v>0</v>
      </c>
      <c r="CO2647" s="366">
        <v>2088</v>
      </c>
      <c r="CP2647" s="366">
        <v>0</v>
      </c>
      <c r="CQ2647" s="366">
        <v>0</v>
      </c>
      <c r="CR2647" s="366">
        <v>0</v>
      </c>
      <c r="CS2647" s="366">
        <v>0</v>
      </c>
      <c r="CT2647" s="366">
        <v>0</v>
      </c>
      <c r="CU2647" s="366">
        <v>0</v>
      </c>
      <c r="CV2647" s="366">
        <v>0</v>
      </c>
      <c r="CW2647" s="366">
        <v>0</v>
      </c>
      <c r="CX2647"/>
      <c r="CY2647"/>
      <c r="CZ2647"/>
      <c r="DA2647"/>
    </row>
    <row r="2648" spans="1:105" ht="14.4">
      <c r="A2648" t="s">
        <v>3716</v>
      </c>
      <c r="B2648" s="150" t="s">
        <v>1538</v>
      </c>
      <c r="C2648" s="151" t="str">
        <f t="shared" si="666"/>
        <v>Q.010.60.106</v>
      </c>
      <c r="D2648" t="s">
        <v>1539</v>
      </c>
      <c r="E2648" s="150" t="s">
        <v>352</v>
      </c>
      <c r="F2648" s="153" t="str">
        <f t="shared" si="667"/>
        <v>R-32 (Difluoromethane), direct emissions (scope1 and downstream)</v>
      </c>
      <c r="G2648" s="154">
        <f t="shared" si="665"/>
        <v>675</v>
      </c>
      <c r="H2648"/>
      <c r="I2648"/>
      <c r="J2648" s="227">
        <f t="shared" si="653"/>
        <v>101.25</v>
      </c>
      <c r="K2648"/>
      <c r="L2648" s="280">
        <f t="shared" si="654"/>
        <v>0</v>
      </c>
      <c r="M2648" s="280">
        <f t="shared" si="655"/>
        <v>0</v>
      </c>
      <c r="N2648" s="281">
        <f t="shared" si="656"/>
        <v>0</v>
      </c>
      <c r="O2648" s="280">
        <v>101.25</v>
      </c>
      <c r="P2648" s="219">
        <v>0</v>
      </c>
      <c r="Q2648" s="219">
        <v>0</v>
      </c>
      <c r="R2648" s="219">
        <v>0</v>
      </c>
      <c r="S2648" s="219">
        <v>0</v>
      </c>
      <c r="T2648" s="219">
        <v>0</v>
      </c>
      <c r="U2648" s="219">
        <v>0</v>
      </c>
      <c r="V2648" s="219">
        <v>0</v>
      </c>
      <c r="W2648" s="219">
        <v>0</v>
      </c>
      <c r="X2648" s="219">
        <v>0</v>
      </c>
      <c r="Y2648" s="219">
        <v>0</v>
      </c>
      <c r="Z2648" s="219">
        <v>0</v>
      </c>
      <c r="AA2648" s="219">
        <v>0</v>
      </c>
      <c r="AB2648" s="219">
        <v>0</v>
      </c>
      <c r="AC2648"/>
      <c r="AD2648" s="227">
        <f t="shared" si="657"/>
        <v>101.25</v>
      </c>
      <c r="AE2648" s="227">
        <f t="shared" si="658"/>
        <v>0</v>
      </c>
      <c r="AF2648" s="227">
        <f t="shared" si="659"/>
        <v>0</v>
      </c>
      <c r="AG2648" s="227">
        <f t="shared" si="660"/>
        <v>0</v>
      </c>
      <c r="AH2648" s="227">
        <f t="shared" si="661"/>
        <v>0</v>
      </c>
      <c r="AI2648"/>
      <c r="AJ2648">
        <v>0</v>
      </c>
      <c r="AK2648" s="155">
        <v>0</v>
      </c>
      <c r="AL2648" s="155">
        <v>0</v>
      </c>
      <c r="AM2648" s="155">
        <v>0</v>
      </c>
      <c r="AN2648" s="155">
        <v>0</v>
      </c>
      <c r="AO2648" s="155">
        <v>0</v>
      </c>
      <c r="AP2648" s="155">
        <v>0</v>
      </c>
      <c r="AQ2648"/>
      <c r="AR2648" s="156">
        <v>10.959422</v>
      </c>
      <c r="AS2648" s="156">
        <v>10.448352</v>
      </c>
      <c r="AT2648" s="156">
        <v>0.51106996000000005</v>
      </c>
      <c r="AU2648" s="156">
        <v>0</v>
      </c>
      <c r="AV2648" s="282">
        <f t="shared" si="662"/>
        <v>6.2640000000000005E-4</v>
      </c>
      <c r="AW2648" s="282">
        <f t="shared" si="663"/>
        <v>1.8900516374999999E-6</v>
      </c>
      <c r="AX2648" s="283">
        <f t="shared" si="664"/>
        <v>0</v>
      </c>
      <c r="AY2648" s="157">
        <v>6.2640000000000005E-4</v>
      </c>
      <c r="AZ2648" s="157">
        <v>1.8899999999999999E-6</v>
      </c>
      <c r="BA2648" s="157">
        <v>5.16375E-11</v>
      </c>
      <c r="BB2648" s="157">
        <v>0</v>
      </c>
      <c r="BC2648" s="157">
        <v>0</v>
      </c>
      <c r="BD2648" s="157">
        <v>0</v>
      </c>
      <c r="BE2648" s="157">
        <v>0</v>
      </c>
      <c r="BF2648" s="157">
        <v>0</v>
      </c>
      <c r="BG2648" s="157">
        <v>0</v>
      </c>
      <c r="BH2648" s="157">
        <v>0</v>
      </c>
      <c r="BI2648" s="157">
        <v>0</v>
      </c>
      <c r="BJ2648" s="157">
        <v>0</v>
      </c>
      <c r="BK2648" s="157">
        <v>0</v>
      </c>
      <c r="BL2648" s="157">
        <v>0</v>
      </c>
      <c r="BM2648" s="157">
        <v>0</v>
      </c>
      <c r="BN2648" s="157">
        <v>0</v>
      </c>
      <c r="BO2648" s="157">
        <v>0</v>
      </c>
      <c r="BP2648" s="157">
        <v>0</v>
      </c>
      <c r="BQ2648" s="157">
        <v>0</v>
      </c>
      <c r="BR2648" s="157">
        <v>0</v>
      </c>
      <c r="BS2648" s="157">
        <v>0</v>
      </c>
      <c r="BT2648" s="157">
        <v>0</v>
      </c>
      <c r="BU2648"/>
      <c r="BV2648" s="155">
        <v>1.8820791E-2</v>
      </c>
      <c r="BW2648" s="155">
        <v>0</v>
      </c>
      <c r="BX2648" s="155">
        <v>1.8820791E-2</v>
      </c>
      <c r="BY2648" s="155">
        <v>0</v>
      </c>
      <c r="BZ2648" s="155">
        <v>0</v>
      </c>
      <c r="CA2648" s="155">
        <v>0</v>
      </c>
      <c r="CB2648" s="155">
        <v>0</v>
      </c>
      <c r="CC2648" s="155">
        <v>0</v>
      </c>
      <c r="CD2648" s="155">
        <v>0</v>
      </c>
      <c r="CE2648" s="155">
        <v>0</v>
      </c>
      <c r="CF2648" s="155">
        <v>0</v>
      </c>
      <c r="CG2648" s="155">
        <v>0</v>
      </c>
      <c r="CH2648" s="155">
        <v>0</v>
      </c>
      <c r="CI2648" s="155">
        <v>0</v>
      </c>
      <c r="CJ2648" s="155">
        <v>0</v>
      </c>
      <c r="CK2648" s="155">
        <v>0</v>
      </c>
      <c r="CL2648" s="155">
        <v>0</v>
      </c>
      <c r="CM2648"/>
      <c r="CN2648" s="366">
        <v>0</v>
      </c>
      <c r="CO2648" s="366">
        <v>675</v>
      </c>
      <c r="CP2648" s="366">
        <v>0</v>
      </c>
      <c r="CQ2648" s="366">
        <v>0</v>
      </c>
      <c r="CR2648" s="366">
        <v>0</v>
      </c>
      <c r="CS2648" s="366">
        <v>0</v>
      </c>
      <c r="CT2648" s="366">
        <v>0</v>
      </c>
      <c r="CU2648" s="366">
        <v>0</v>
      </c>
      <c r="CV2648" s="366">
        <v>0</v>
      </c>
      <c r="CW2648" s="366">
        <v>0</v>
      </c>
      <c r="CX2648"/>
      <c r="CY2648"/>
      <c r="CZ2648"/>
      <c r="DA2648"/>
    </row>
    <row r="2649" spans="1:105" ht="14.4">
      <c r="A2649" t="s">
        <v>3717</v>
      </c>
      <c r="B2649" s="150" t="s">
        <v>1538</v>
      </c>
      <c r="C2649" s="151" t="str">
        <f t="shared" si="666"/>
        <v>Q.010.60.107</v>
      </c>
      <c r="D2649" t="s">
        <v>1539</v>
      </c>
      <c r="E2649" s="150" t="s">
        <v>352</v>
      </c>
      <c r="F2649" s="153" t="str">
        <f t="shared" si="667"/>
        <v>R-290 (Propane), direct emissions (scope1 and downstream)</v>
      </c>
      <c r="G2649" s="154">
        <f t="shared" si="665"/>
        <v>0.02</v>
      </c>
      <c r="H2649"/>
      <c r="I2649"/>
      <c r="J2649" s="227">
        <f t="shared" si="653"/>
        <v>1.8208302588349998</v>
      </c>
      <c r="K2649"/>
      <c r="L2649" s="280">
        <f t="shared" si="654"/>
        <v>1.81782081576</v>
      </c>
      <c r="M2649" s="280">
        <f t="shared" si="655"/>
        <v>9.4430749999999994E-6</v>
      </c>
      <c r="N2649" s="281">
        <f t="shared" si="656"/>
        <v>0</v>
      </c>
      <c r="O2649" s="280">
        <v>3.0000000000000001E-3</v>
      </c>
      <c r="P2649" s="219">
        <v>0</v>
      </c>
      <c r="Q2649" s="219">
        <v>0</v>
      </c>
      <c r="R2649" s="219">
        <v>1.8176399999999999</v>
      </c>
      <c r="S2649" s="219">
        <v>0</v>
      </c>
      <c r="T2649" s="219">
        <v>0</v>
      </c>
      <c r="U2649" s="219">
        <v>1.8081575999999999E-4</v>
      </c>
      <c r="V2649" s="286">
        <v>9.4430749999999994E-6</v>
      </c>
      <c r="W2649" s="219">
        <v>0</v>
      </c>
      <c r="X2649" s="219">
        <v>0</v>
      </c>
      <c r="Y2649" s="219">
        <v>0</v>
      </c>
      <c r="Z2649" s="219">
        <v>0</v>
      </c>
      <c r="AA2649" s="219">
        <v>0</v>
      </c>
      <c r="AB2649" s="219">
        <v>0</v>
      </c>
      <c r="AC2649"/>
      <c r="AD2649" s="227">
        <f t="shared" si="657"/>
        <v>3.0000000000000001E-3</v>
      </c>
      <c r="AE2649" s="227">
        <f t="shared" si="658"/>
        <v>1.8178302588349999</v>
      </c>
      <c r="AF2649" s="227">
        <f t="shared" si="659"/>
        <v>9.4430749999999994E-6</v>
      </c>
      <c r="AG2649" s="227">
        <f t="shared" si="660"/>
        <v>9.4430749999999994E-6</v>
      </c>
      <c r="AH2649" s="227">
        <f t="shared" si="661"/>
        <v>0</v>
      </c>
      <c r="AI2649"/>
      <c r="AJ2649">
        <v>0</v>
      </c>
      <c r="AK2649" s="155">
        <v>0</v>
      </c>
      <c r="AL2649" s="155">
        <v>0</v>
      </c>
      <c r="AM2649" s="155">
        <v>0</v>
      </c>
      <c r="AN2649" s="155">
        <v>0</v>
      </c>
      <c r="AO2649" s="155">
        <v>0</v>
      </c>
      <c r="AP2649" s="155">
        <v>0</v>
      </c>
      <c r="AQ2649"/>
      <c r="AR2649" s="156">
        <v>3.6368559999999999E-3</v>
      </c>
      <c r="AS2649" s="156">
        <v>7.7061600000000001E-4</v>
      </c>
      <c r="AT2649" s="156">
        <v>2.8662399999999999E-3</v>
      </c>
      <c r="AU2649" s="156">
        <v>0</v>
      </c>
      <c r="AV2649" s="282">
        <f t="shared" si="662"/>
        <v>4.6199999999999997E-8</v>
      </c>
      <c r="AW2649" s="282">
        <f t="shared" si="663"/>
        <v>1.0600000000000001E-8</v>
      </c>
      <c r="AX2649" s="283">
        <f t="shared" si="664"/>
        <v>0</v>
      </c>
      <c r="AY2649" s="157">
        <v>0</v>
      </c>
      <c r="AZ2649" s="157">
        <v>0</v>
      </c>
      <c r="BA2649" s="157">
        <v>0</v>
      </c>
      <c r="BB2649" s="157">
        <v>0</v>
      </c>
      <c r="BC2649" s="157">
        <v>0</v>
      </c>
      <c r="BD2649" s="157">
        <v>4.6199999999999997E-8</v>
      </c>
      <c r="BE2649" s="157">
        <v>0</v>
      </c>
      <c r="BF2649" s="157">
        <v>1.0600000000000001E-8</v>
      </c>
      <c r="BG2649" s="157">
        <v>0</v>
      </c>
      <c r="BH2649" s="157">
        <v>0</v>
      </c>
      <c r="BI2649" s="157">
        <v>0</v>
      </c>
      <c r="BJ2649" s="157">
        <v>0</v>
      </c>
      <c r="BK2649" s="157">
        <v>0</v>
      </c>
      <c r="BL2649" s="157">
        <v>0</v>
      </c>
      <c r="BM2649" s="157">
        <v>0</v>
      </c>
      <c r="BN2649" s="157">
        <v>0</v>
      </c>
      <c r="BO2649" s="157">
        <v>0</v>
      </c>
      <c r="BP2649" s="157">
        <v>0</v>
      </c>
      <c r="BQ2649" s="157">
        <v>0</v>
      </c>
      <c r="BR2649" s="157">
        <v>0</v>
      </c>
      <c r="BS2649" s="157">
        <v>0</v>
      </c>
      <c r="BT2649" s="157">
        <v>0</v>
      </c>
      <c r="BU2649"/>
      <c r="BV2649" s="155">
        <v>3.4813016E-4</v>
      </c>
      <c r="BW2649" s="155">
        <v>0</v>
      </c>
      <c r="BX2649" s="155">
        <v>5.5765306999999999E-7</v>
      </c>
      <c r="BY2649" s="155">
        <v>1.1061315E-9</v>
      </c>
      <c r="BZ2649" s="155">
        <v>0</v>
      </c>
      <c r="CA2649" s="155">
        <v>0</v>
      </c>
      <c r="CB2649" s="155">
        <v>0</v>
      </c>
      <c r="CC2649" s="155">
        <v>0</v>
      </c>
      <c r="CD2649" s="155">
        <v>0</v>
      </c>
      <c r="CE2649" s="155">
        <v>1.1964683999999999E-7</v>
      </c>
      <c r="CF2649" s="155">
        <v>0</v>
      </c>
      <c r="CG2649" s="155">
        <v>0</v>
      </c>
      <c r="CH2649" s="155">
        <v>0</v>
      </c>
      <c r="CI2649" s="155">
        <v>3.4745175999999998E-4</v>
      </c>
      <c r="CJ2649" s="155">
        <v>0</v>
      </c>
      <c r="CK2649" s="155">
        <v>0</v>
      </c>
      <c r="CL2649" s="155">
        <v>0</v>
      </c>
      <c r="CM2649"/>
      <c r="CN2649" s="366">
        <v>0</v>
      </c>
      <c r="CO2649" s="366">
        <v>0</v>
      </c>
      <c r="CP2649" s="366">
        <v>0.48945899999999998</v>
      </c>
      <c r="CQ2649" s="366">
        <v>0</v>
      </c>
      <c r="CR2649" s="366">
        <v>0</v>
      </c>
      <c r="CS2649" s="366">
        <v>0</v>
      </c>
      <c r="CT2649" s="366">
        <v>0</v>
      </c>
      <c r="CU2649" s="366">
        <v>0</v>
      </c>
      <c r="CV2649" s="366">
        <v>0</v>
      </c>
      <c r="CW2649" s="366">
        <v>0</v>
      </c>
      <c r="CX2649"/>
      <c r="CY2649"/>
      <c r="CZ2649"/>
      <c r="DA2649"/>
    </row>
    <row r="2650" spans="1:105" ht="14.4">
      <c r="A2650" t="s">
        <v>3718</v>
      </c>
      <c r="B2650" s="150" t="s">
        <v>1538</v>
      </c>
      <c r="C2650" s="151" t="str">
        <f t="shared" si="666"/>
        <v>Q.010.60.108</v>
      </c>
      <c r="D2650" t="s">
        <v>1539</v>
      </c>
      <c r="E2650" s="150" t="s">
        <v>352</v>
      </c>
      <c r="F2650" s="153" t="str">
        <f t="shared" si="667"/>
        <v>R-600a (Isobutane), direct emissions (scope1 and downstream)</v>
      </c>
      <c r="G2650" s="154">
        <f t="shared" si="665"/>
        <v>0</v>
      </c>
      <c r="H2650"/>
      <c r="I2650"/>
      <c r="J2650" s="227">
        <f t="shared" si="653"/>
        <v>3.1764447398739999</v>
      </c>
      <c r="K2650"/>
      <c r="L2650" s="280">
        <f t="shared" si="654"/>
        <v>3.1764407904</v>
      </c>
      <c r="M2650" s="280">
        <f t="shared" si="655"/>
        <v>3.9494739999999998E-6</v>
      </c>
      <c r="N2650" s="281">
        <f t="shared" si="656"/>
        <v>0</v>
      </c>
      <c r="O2650" s="280">
        <v>0</v>
      </c>
      <c r="P2650" s="219">
        <v>0</v>
      </c>
      <c r="Q2650" s="219">
        <v>0</v>
      </c>
      <c r="R2650" s="219">
        <v>3.1762800000000002</v>
      </c>
      <c r="S2650" s="219">
        <v>0</v>
      </c>
      <c r="T2650" s="219">
        <v>0</v>
      </c>
      <c r="U2650" s="219">
        <v>1.6079040000000001E-4</v>
      </c>
      <c r="V2650" s="286">
        <v>3.9494739999999998E-6</v>
      </c>
      <c r="W2650" s="219">
        <v>0</v>
      </c>
      <c r="X2650" s="219">
        <v>0</v>
      </c>
      <c r="Y2650" s="219">
        <v>0</v>
      </c>
      <c r="Z2650" s="219">
        <v>0</v>
      </c>
      <c r="AA2650" s="219">
        <v>0</v>
      </c>
      <c r="AB2650" s="219">
        <v>0</v>
      </c>
      <c r="AC2650"/>
      <c r="AD2650" s="227">
        <f t="shared" si="657"/>
        <v>0</v>
      </c>
      <c r="AE2650" s="227">
        <f t="shared" si="658"/>
        <v>3.1764447398739999</v>
      </c>
      <c r="AF2650" s="227">
        <f t="shared" si="659"/>
        <v>3.9494739999999998E-6</v>
      </c>
      <c r="AG2650" s="227">
        <f t="shared" si="660"/>
        <v>3.9494739999999998E-6</v>
      </c>
      <c r="AH2650" s="227">
        <f t="shared" si="661"/>
        <v>0</v>
      </c>
      <c r="AI2650"/>
      <c r="AJ2650">
        <v>0</v>
      </c>
      <c r="AK2650" s="155">
        <v>0</v>
      </c>
      <c r="AL2650" s="155">
        <v>0</v>
      </c>
      <c r="AM2650" s="155">
        <v>0</v>
      </c>
      <c r="AN2650" s="155">
        <v>0</v>
      </c>
      <c r="AO2650" s="155">
        <v>0</v>
      </c>
      <c r="AP2650" s="155">
        <v>0</v>
      </c>
      <c r="AQ2650"/>
      <c r="AR2650" s="156">
        <v>7.246672E-3</v>
      </c>
      <c r="AS2650" s="156">
        <v>1.541232E-3</v>
      </c>
      <c r="AT2650" s="156">
        <v>5.70544E-3</v>
      </c>
      <c r="AU2650" s="156">
        <v>0</v>
      </c>
      <c r="AV2650" s="282">
        <f t="shared" si="662"/>
        <v>9.2399999999999994E-8</v>
      </c>
      <c r="AW2650" s="282">
        <f t="shared" si="663"/>
        <v>2.11E-8</v>
      </c>
      <c r="AX2650" s="283">
        <f t="shared" si="664"/>
        <v>0</v>
      </c>
      <c r="AY2650" s="157">
        <v>0</v>
      </c>
      <c r="AZ2650" s="157">
        <v>0</v>
      </c>
      <c r="BA2650" s="157">
        <v>0</v>
      </c>
      <c r="BB2650" s="157">
        <v>0</v>
      </c>
      <c r="BC2650" s="157">
        <v>0</v>
      </c>
      <c r="BD2650" s="157">
        <v>9.2399999999999994E-8</v>
      </c>
      <c r="BE2650" s="157">
        <v>0</v>
      </c>
      <c r="BF2650" s="157">
        <v>2.11E-8</v>
      </c>
      <c r="BG2650" s="157">
        <v>0</v>
      </c>
      <c r="BH2650" s="157">
        <v>0</v>
      </c>
      <c r="BI2650" s="157">
        <v>0</v>
      </c>
      <c r="BJ2650" s="157">
        <v>0</v>
      </c>
      <c r="BK2650" s="157">
        <v>0</v>
      </c>
      <c r="BL2650" s="157">
        <v>0</v>
      </c>
      <c r="BM2650" s="157">
        <v>0</v>
      </c>
      <c r="BN2650" s="157">
        <v>0</v>
      </c>
      <c r="BO2650" s="157">
        <v>0</v>
      </c>
      <c r="BP2650" s="157">
        <v>0</v>
      </c>
      <c r="BQ2650" s="157">
        <v>0</v>
      </c>
      <c r="BR2650" s="157">
        <v>0</v>
      </c>
      <c r="BS2650" s="157">
        <v>0</v>
      </c>
      <c r="BT2650" s="157">
        <v>0</v>
      </c>
      <c r="BU2650"/>
      <c r="BV2650" s="155">
        <v>6.0727003000000002E-4</v>
      </c>
      <c r="BW2650" s="155">
        <v>0</v>
      </c>
      <c r="BX2650" s="155">
        <v>0</v>
      </c>
      <c r="BY2650" s="155">
        <v>4.6262868999999999E-10</v>
      </c>
      <c r="BZ2650" s="155">
        <v>0</v>
      </c>
      <c r="CA2650" s="155">
        <v>0</v>
      </c>
      <c r="CB2650" s="155">
        <v>0</v>
      </c>
      <c r="CC2650" s="155">
        <v>0</v>
      </c>
      <c r="CD2650" s="155">
        <v>0</v>
      </c>
      <c r="CE2650" s="155">
        <v>1.0639594E-7</v>
      </c>
      <c r="CF2650" s="155">
        <v>0</v>
      </c>
      <c r="CG2650" s="155">
        <v>0</v>
      </c>
      <c r="CH2650" s="155">
        <v>0</v>
      </c>
      <c r="CI2650" s="155">
        <v>6.0716317000000005E-4</v>
      </c>
      <c r="CJ2650" s="155">
        <v>0</v>
      </c>
      <c r="CK2650" s="155">
        <v>0</v>
      </c>
      <c r="CL2650" s="155">
        <v>0</v>
      </c>
      <c r="CM2650"/>
      <c r="CN2650" s="366">
        <v>0</v>
      </c>
      <c r="CO2650" s="366">
        <v>0</v>
      </c>
      <c r="CP2650" s="366">
        <v>1.2300199999999999</v>
      </c>
      <c r="CQ2650" s="366">
        <v>0</v>
      </c>
      <c r="CR2650" s="366">
        <v>0</v>
      </c>
      <c r="CS2650" s="366">
        <v>0</v>
      </c>
      <c r="CT2650" s="366">
        <v>0</v>
      </c>
      <c r="CU2650" s="366">
        <v>0</v>
      </c>
      <c r="CV2650" s="366">
        <v>0</v>
      </c>
      <c r="CW2650" s="366">
        <v>0</v>
      </c>
      <c r="CX2650"/>
      <c r="CY2650"/>
      <c r="CZ2650"/>
      <c r="DA2650"/>
    </row>
    <row r="2651" spans="1:105" ht="14.4">
      <c r="A2651" t="s">
        <v>3719</v>
      </c>
      <c r="B2651" s="150" t="s">
        <v>1538</v>
      </c>
      <c r="C2651" s="151" t="str">
        <f t="shared" si="666"/>
        <v>Q.010.60.109</v>
      </c>
      <c r="D2651" t="s">
        <v>1539</v>
      </c>
      <c r="E2651" s="150" t="s">
        <v>352</v>
      </c>
      <c r="F2651" s="153" t="str">
        <f t="shared" si="667"/>
        <v>R-454B (Blend R-32 / R-1234yf), direct emissions (scope1 and downstream)</v>
      </c>
      <c r="G2651" s="154">
        <f t="shared" si="665"/>
        <v>452</v>
      </c>
      <c r="H2651"/>
      <c r="I2651"/>
      <c r="J2651" s="227">
        <f t="shared" si="653"/>
        <v>67.8</v>
      </c>
      <c r="K2651"/>
      <c r="L2651" s="280">
        <f t="shared" si="654"/>
        <v>0</v>
      </c>
      <c r="M2651" s="280">
        <f t="shared" si="655"/>
        <v>0</v>
      </c>
      <c r="N2651" s="281">
        <f t="shared" si="656"/>
        <v>0</v>
      </c>
      <c r="O2651" s="280">
        <v>67.8</v>
      </c>
      <c r="P2651" s="219">
        <v>0</v>
      </c>
      <c r="Q2651" s="219">
        <v>0</v>
      </c>
      <c r="R2651" s="219">
        <v>0</v>
      </c>
      <c r="S2651" s="219">
        <v>0</v>
      </c>
      <c r="T2651" s="219">
        <v>0</v>
      </c>
      <c r="U2651" s="219">
        <v>0</v>
      </c>
      <c r="V2651" s="219">
        <v>0</v>
      </c>
      <c r="W2651" s="219">
        <v>0</v>
      </c>
      <c r="X2651" s="219">
        <v>0</v>
      </c>
      <c r="Y2651" s="219">
        <v>0</v>
      </c>
      <c r="Z2651" s="219">
        <v>0</v>
      </c>
      <c r="AA2651" s="219">
        <v>0</v>
      </c>
      <c r="AB2651" s="219">
        <v>0</v>
      </c>
      <c r="AC2651"/>
      <c r="AD2651" s="227">
        <f t="shared" si="657"/>
        <v>67.8</v>
      </c>
      <c r="AE2651" s="227">
        <f t="shared" si="658"/>
        <v>0</v>
      </c>
      <c r="AF2651" s="227">
        <f t="shared" si="659"/>
        <v>0</v>
      </c>
      <c r="AG2651" s="227">
        <f t="shared" si="660"/>
        <v>0</v>
      </c>
      <c r="AH2651" s="227">
        <f t="shared" si="661"/>
        <v>0</v>
      </c>
      <c r="AI2651"/>
      <c r="AJ2651">
        <v>0</v>
      </c>
      <c r="AK2651" s="155">
        <v>0</v>
      </c>
      <c r="AL2651" s="155">
        <v>0</v>
      </c>
      <c r="AM2651" s="155">
        <v>0</v>
      </c>
      <c r="AN2651" s="155">
        <v>0</v>
      </c>
      <c r="AO2651" s="155">
        <v>0</v>
      </c>
      <c r="AP2651" s="155">
        <v>0</v>
      </c>
      <c r="AQ2651"/>
      <c r="AR2651" s="156">
        <v>7.3387536999999998</v>
      </c>
      <c r="AS2651" s="156">
        <v>6.9965260999999996</v>
      </c>
      <c r="AT2651" s="156">
        <v>0.34222759000000003</v>
      </c>
      <c r="AU2651" s="156">
        <v>0</v>
      </c>
      <c r="AV2651" s="282">
        <f t="shared" si="662"/>
        <v>4.1945600000000002E-4</v>
      </c>
      <c r="AW2651" s="282">
        <f t="shared" si="663"/>
        <v>1.2656345780000001E-6</v>
      </c>
      <c r="AX2651" s="283">
        <f t="shared" si="664"/>
        <v>0</v>
      </c>
      <c r="AY2651" s="157">
        <v>4.1945600000000002E-4</v>
      </c>
      <c r="AZ2651" s="157">
        <v>1.2656E-6</v>
      </c>
      <c r="BA2651" s="157">
        <v>3.4578000000000001E-11</v>
      </c>
      <c r="BB2651" s="157">
        <v>0</v>
      </c>
      <c r="BC2651" s="157">
        <v>0</v>
      </c>
      <c r="BD2651" s="157">
        <v>0</v>
      </c>
      <c r="BE2651" s="157">
        <v>0</v>
      </c>
      <c r="BF2651" s="157">
        <v>0</v>
      </c>
      <c r="BG2651" s="157">
        <v>0</v>
      </c>
      <c r="BH2651" s="157">
        <v>0</v>
      </c>
      <c r="BI2651" s="157">
        <v>0</v>
      </c>
      <c r="BJ2651" s="157">
        <v>0</v>
      </c>
      <c r="BK2651" s="157">
        <v>0</v>
      </c>
      <c r="BL2651" s="157">
        <v>0</v>
      </c>
      <c r="BM2651" s="157">
        <v>0</v>
      </c>
      <c r="BN2651" s="157">
        <v>0</v>
      </c>
      <c r="BO2651" s="157">
        <v>0</v>
      </c>
      <c r="BP2651" s="157">
        <v>0</v>
      </c>
      <c r="BQ2651" s="157">
        <v>0</v>
      </c>
      <c r="BR2651" s="157">
        <v>0</v>
      </c>
      <c r="BS2651" s="157">
        <v>0</v>
      </c>
      <c r="BT2651" s="157">
        <v>0</v>
      </c>
      <c r="BU2651"/>
      <c r="BV2651" s="155">
        <v>1.2602959E-2</v>
      </c>
      <c r="BW2651" s="155">
        <v>0</v>
      </c>
      <c r="BX2651" s="155">
        <v>1.2602959E-2</v>
      </c>
      <c r="BY2651" s="155">
        <v>0</v>
      </c>
      <c r="BZ2651" s="155">
        <v>0</v>
      </c>
      <c r="CA2651" s="155">
        <v>0</v>
      </c>
      <c r="CB2651" s="155">
        <v>0</v>
      </c>
      <c r="CC2651" s="155">
        <v>0</v>
      </c>
      <c r="CD2651" s="155">
        <v>0</v>
      </c>
      <c r="CE2651" s="155">
        <v>0</v>
      </c>
      <c r="CF2651" s="155">
        <v>0</v>
      </c>
      <c r="CG2651" s="155">
        <v>0</v>
      </c>
      <c r="CH2651" s="155">
        <v>0</v>
      </c>
      <c r="CI2651" s="155">
        <v>0</v>
      </c>
      <c r="CJ2651" s="155">
        <v>0</v>
      </c>
      <c r="CK2651" s="155">
        <v>0</v>
      </c>
      <c r="CL2651" s="155">
        <v>0</v>
      </c>
      <c r="CM2651"/>
      <c r="CN2651" s="366">
        <v>0</v>
      </c>
      <c r="CO2651" s="366">
        <v>452</v>
      </c>
      <c r="CP2651" s="366">
        <v>0</v>
      </c>
      <c r="CQ2651" s="366">
        <v>0</v>
      </c>
      <c r="CR2651" s="366">
        <v>0</v>
      </c>
      <c r="CS2651" s="366">
        <v>0</v>
      </c>
      <c r="CT2651" s="366">
        <v>0</v>
      </c>
      <c r="CU2651" s="366">
        <v>0</v>
      </c>
      <c r="CV2651" s="366">
        <v>0</v>
      </c>
      <c r="CW2651" s="366">
        <v>0</v>
      </c>
      <c r="CX2651"/>
      <c r="CY2651"/>
      <c r="CZ2651"/>
      <c r="DA2651"/>
    </row>
  </sheetData>
  <autoFilter ref="A1:F2651" xr:uid="{06080498-F973-453B-A85D-2690FCEB0880}"/>
  <phoneticPr fontId="52" type="noConversion"/>
  <conditionalFormatting sqref="A6">
    <cfRule type="cellIs" dxfId="0" priority="1" operator="equal">
      <formula>A6&lt;&gt;#REF!</formula>
    </cfRule>
  </conditionalFormatting>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1B3F-E087-2640-A33B-5ED4ECD06633}">
  <dimension ref="A1:V140"/>
  <sheetViews>
    <sheetView zoomScaleNormal="100" workbookViewId="0">
      <selection activeCell="O132" sqref="O132"/>
    </sheetView>
  </sheetViews>
  <sheetFormatPr defaultColWidth="8.81640625" defaultRowHeight="13.2"/>
  <cols>
    <col min="1" max="1" width="10.36328125" style="46" bestFit="1" customWidth="1"/>
    <col min="2" max="4" width="8.81640625" style="45"/>
    <col min="5" max="5" width="10.1796875" style="45" bestFit="1" customWidth="1"/>
    <col min="6" max="17" width="8.81640625" style="45"/>
    <col min="18" max="18" width="10.453125" style="45" customWidth="1"/>
    <col min="19" max="19" width="10.6328125" style="45" customWidth="1"/>
    <col min="20" max="16384" width="8.81640625" style="45"/>
  </cols>
  <sheetData>
    <row r="1" spans="1:22" ht="13.8" thickBot="1">
      <c r="A1" s="118"/>
      <c r="B1" s="118"/>
      <c r="C1" s="118"/>
      <c r="D1" s="122"/>
      <c r="E1" s="118"/>
      <c r="F1" s="118"/>
      <c r="G1" s="122"/>
      <c r="H1" s="118"/>
      <c r="I1" s="118"/>
      <c r="J1" s="118"/>
      <c r="K1" s="118"/>
      <c r="L1" s="118"/>
      <c r="M1" s="118"/>
      <c r="N1" s="118"/>
      <c r="O1" s="118"/>
      <c r="P1" s="118"/>
      <c r="Q1" s="118"/>
      <c r="R1" s="118"/>
      <c r="S1" s="118"/>
      <c r="T1" s="118"/>
      <c r="U1" s="118"/>
      <c r="V1" s="118"/>
    </row>
    <row r="2" spans="1:22">
      <c r="A2" s="119" t="s">
        <v>1324</v>
      </c>
      <c r="B2" s="118"/>
      <c r="C2" s="122"/>
      <c r="D2" s="118"/>
      <c r="E2" s="122"/>
      <c r="F2" s="122"/>
      <c r="G2" s="122"/>
      <c r="H2" s="122"/>
      <c r="I2" s="122"/>
      <c r="J2" s="122"/>
      <c r="K2" s="118"/>
      <c r="L2" s="122"/>
      <c r="M2" s="118"/>
      <c r="N2" s="133"/>
      <c r="O2" s="134"/>
      <c r="P2" s="134"/>
      <c r="Q2" s="142" t="s">
        <v>1325</v>
      </c>
      <c r="R2" s="134"/>
      <c r="S2" s="134"/>
      <c r="T2" s="134"/>
      <c r="U2" s="134"/>
      <c r="V2" s="135"/>
    </row>
    <row r="3" spans="1:22" ht="13.8" thickBot="1">
      <c r="A3" s="127" t="s">
        <v>1326</v>
      </c>
      <c r="B3" s="118"/>
      <c r="C3" s="118"/>
      <c r="D3" s="122" t="s">
        <v>1327</v>
      </c>
      <c r="E3" s="118"/>
      <c r="F3" s="118"/>
      <c r="G3" s="118"/>
      <c r="H3" s="118"/>
      <c r="I3" s="122"/>
      <c r="J3" s="122"/>
      <c r="K3" s="125"/>
      <c r="L3" s="122"/>
      <c r="M3" s="118"/>
      <c r="N3" s="136"/>
      <c r="O3" s="118"/>
      <c r="P3" s="118"/>
      <c r="Q3" s="122" t="s">
        <v>1328</v>
      </c>
      <c r="R3" s="118"/>
      <c r="S3" s="118"/>
      <c r="T3" s="118"/>
      <c r="U3" s="118"/>
      <c r="V3" s="137"/>
    </row>
    <row r="4" spans="1:22" ht="13.8" thickBot="1">
      <c r="A4" s="128" t="s">
        <v>336</v>
      </c>
      <c r="B4" s="120"/>
      <c r="C4" s="120"/>
      <c r="D4" s="120"/>
      <c r="E4" s="120"/>
      <c r="F4" s="120"/>
      <c r="G4" s="120"/>
      <c r="H4" s="120"/>
      <c r="I4" s="120"/>
      <c r="J4" s="120"/>
      <c r="K4" s="124"/>
      <c r="L4" s="118"/>
      <c r="M4" s="118"/>
      <c r="N4" s="138"/>
      <c r="O4" s="118"/>
      <c r="P4" s="118"/>
      <c r="Q4" s="122" t="s">
        <v>1329</v>
      </c>
      <c r="R4" s="118"/>
      <c r="S4" s="118"/>
      <c r="T4" s="118"/>
      <c r="U4" s="118"/>
      <c r="V4" s="137"/>
    </row>
    <row r="5" spans="1:22">
      <c r="A5" s="118"/>
      <c r="B5" s="118"/>
      <c r="C5" s="122"/>
      <c r="D5" s="118"/>
      <c r="E5" s="122"/>
      <c r="F5" s="118"/>
      <c r="G5" s="118"/>
      <c r="H5" s="122"/>
      <c r="I5" s="118"/>
      <c r="J5" s="122"/>
      <c r="K5" s="118"/>
      <c r="L5" s="118"/>
      <c r="M5" s="118"/>
      <c r="N5" s="139" t="s">
        <v>1330</v>
      </c>
      <c r="O5" s="118"/>
      <c r="P5" s="118"/>
      <c r="Q5" s="118"/>
      <c r="R5" s="118"/>
      <c r="S5" s="118"/>
      <c r="T5" s="118"/>
      <c r="U5" s="118"/>
      <c r="V5" s="137"/>
    </row>
    <row r="6" spans="1:22" ht="13.8" thickBot="1">
      <c r="A6" s="126"/>
      <c r="B6" s="118"/>
      <c r="C6" s="122"/>
      <c r="D6" s="122"/>
      <c r="E6" s="122"/>
      <c r="F6" s="122"/>
      <c r="G6" s="118"/>
      <c r="H6" s="122"/>
      <c r="I6" s="122"/>
      <c r="J6" s="122"/>
      <c r="K6" s="118"/>
      <c r="L6" s="118"/>
      <c r="M6" s="118"/>
      <c r="N6" s="140" t="s">
        <v>1331</v>
      </c>
      <c r="O6" s="124"/>
      <c r="P6" s="124"/>
      <c r="Q6" s="124"/>
      <c r="R6" s="124"/>
      <c r="S6" s="124"/>
      <c r="T6" s="124"/>
      <c r="U6" s="124"/>
      <c r="V6" s="141"/>
    </row>
    <row r="7" spans="1:22">
      <c r="A7" s="126" t="s">
        <v>216</v>
      </c>
      <c r="B7" s="118"/>
      <c r="C7" s="118"/>
      <c r="D7" s="118"/>
      <c r="E7" s="118"/>
      <c r="F7" s="118"/>
      <c r="G7" s="118"/>
      <c r="H7" s="118"/>
      <c r="I7" s="122"/>
      <c r="J7" s="122"/>
      <c r="K7" s="122"/>
      <c r="L7" s="118"/>
      <c r="M7" s="118"/>
      <c r="N7" s="118"/>
      <c r="O7" s="118"/>
      <c r="P7" s="118"/>
      <c r="Q7" s="118"/>
      <c r="R7" s="118"/>
      <c r="S7" s="118"/>
      <c r="T7" s="118"/>
      <c r="U7" s="118"/>
      <c r="V7" s="118"/>
    </row>
    <row r="8" spans="1:22">
      <c r="A8" s="130" t="s">
        <v>217</v>
      </c>
      <c r="B8" s="118"/>
      <c r="C8" s="118"/>
      <c r="D8" s="118"/>
      <c r="E8" s="118"/>
      <c r="F8" s="118"/>
      <c r="G8" s="118"/>
      <c r="H8" s="118"/>
      <c r="I8" s="118"/>
      <c r="J8" s="118"/>
      <c r="K8" s="123"/>
      <c r="L8" s="122"/>
      <c r="M8" s="118"/>
      <c r="N8" s="118"/>
      <c r="O8" s="118"/>
      <c r="P8" s="118"/>
      <c r="Q8" s="118"/>
      <c r="R8" s="118"/>
      <c r="S8" s="118"/>
      <c r="T8" s="118"/>
      <c r="U8" s="118"/>
      <c r="V8" s="118"/>
    </row>
    <row r="9" spans="1:22">
      <c r="A9" s="130" t="s">
        <v>337</v>
      </c>
      <c r="B9" s="118"/>
      <c r="C9" s="118"/>
      <c r="D9" s="118"/>
      <c r="E9" s="118"/>
      <c r="F9" s="118"/>
      <c r="G9" s="118"/>
      <c r="H9" s="118"/>
      <c r="I9" s="118"/>
      <c r="J9" s="118"/>
      <c r="K9" s="122"/>
      <c r="L9" s="118"/>
      <c r="M9" s="118"/>
      <c r="N9" s="118"/>
      <c r="O9" s="118"/>
      <c r="P9" s="118"/>
      <c r="Q9" s="118"/>
      <c r="R9" s="118"/>
      <c r="S9" s="118"/>
      <c r="T9" s="118"/>
      <c r="U9" s="118"/>
      <c r="V9" s="118"/>
    </row>
    <row r="10" spans="1:22">
      <c r="A10" s="130" t="s">
        <v>218</v>
      </c>
      <c r="B10" s="118"/>
      <c r="C10" s="118"/>
      <c r="D10" s="118"/>
      <c r="E10" s="118"/>
      <c r="F10" s="118"/>
      <c r="G10" s="118"/>
      <c r="H10" s="118"/>
      <c r="I10" s="118"/>
      <c r="J10" s="118"/>
      <c r="K10" s="118"/>
      <c r="L10" s="118"/>
      <c r="M10" s="118"/>
      <c r="N10" s="118"/>
      <c r="O10" s="118"/>
      <c r="P10" s="118"/>
      <c r="Q10" s="118"/>
      <c r="R10" s="118"/>
      <c r="S10" s="118"/>
      <c r="T10" s="118"/>
      <c r="U10" s="118"/>
      <c r="V10" s="118"/>
    </row>
    <row r="11" spans="1:22">
      <c r="A11" s="118"/>
      <c r="B11" s="118"/>
      <c r="C11" s="118"/>
      <c r="D11" s="118"/>
      <c r="E11" s="118"/>
      <c r="F11" s="122"/>
      <c r="G11" s="118"/>
      <c r="H11" s="118"/>
      <c r="I11" s="118"/>
      <c r="J11" s="118"/>
      <c r="K11" s="118"/>
      <c r="L11" s="118"/>
      <c r="M11" s="118"/>
      <c r="N11" s="118"/>
      <c r="O11" s="118"/>
      <c r="P11" s="118"/>
      <c r="Q11" s="118"/>
      <c r="R11" s="118"/>
      <c r="S11" s="118"/>
      <c r="T11" s="118"/>
      <c r="U11" s="118"/>
      <c r="V11" s="118"/>
    </row>
    <row r="12" spans="1:22">
      <c r="A12" s="129" t="s">
        <v>148</v>
      </c>
      <c r="B12" s="118"/>
      <c r="C12" s="118"/>
      <c r="D12" s="118"/>
      <c r="E12" s="118"/>
      <c r="F12" s="118"/>
      <c r="G12" s="118"/>
      <c r="H12" s="118"/>
      <c r="I12" s="118"/>
      <c r="J12" s="118"/>
      <c r="K12" s="118"/>
      <c r="L12" s="118"/>
      <c r="M12" s="118"/>
      <c r="N12" s="118"/>
      <c r="O12" s="118"/>
      <c r="P12" s="118"/>
      <c r="Q12" s="118"/>
      <c r="R12" s="118"/>
      <c r="S12" s="118"/>
      <c r="T12" s="118"/>
      <c r="U12" s="118"/>
      <c r="V12" s="118"/>
    </row>
    <row r="13" spans="1:22">
      <c r="A13" s="58"/>
      <c r="B13"/>
      <c r="C13"/>
      <c r="D13"/>
      <c r="E13"/>
      <c r="F13"/>
      <c r="G13"/>
      <c r="H13"/>
      <c r="I13"/>
      <c r="J13"/>
      <c r="K13"/>
      <c r="L13"/>
      <c r="M13"/>
      <c r="N13"/>
      <c r="O13"/>
      <c r="P13"/>
      <c r="Q13"/>
      <c r="R13"/>
      <c r="S13"/>
      <c r="T13"/>
      <c r="U13"/>
    </row>
    <row r="14" spans="1:22">
      <c r="A14" s="58"/>
      <c r="B14"/>
      <c r="C14"/>
      <c r="D14"/>
      <c r="E14"/>
      <c r="F14"/>
      <c r="G14"/>
      <c r="H14"/>
      <c r="I14"/>
      <c r="J14"/>
      <c r="K14"/>
      <c r="L14"/>
      <c r="M14"/>
      <c r="N14"/>
      <c r="O14"/>
      <c r="P14"/>
      <c r="Q14"/>
      <c r="R14"/>
      <c r="S14"/>
      <c r="T14"/>
      <c r="U14"/>
    </row>
    <row r="15" spans="1:22">
      <c r="A15" s="58"/>
      <c r="B15"/>
      <c r="C15"/>
      <c r="D15"/>
      <c r="E15"/>
      <c r="F15"/>
      <c r="G15"/>
      <c r="H15"/>
      <c r="I15"/>
      <c r="J15"/>
      <c r="K15"/>
      <c r="L15"/>
      <c r="M15"/>
      <c r="N15"/>
      <c r="O15"/>
      <c r="P15"/>
      <c r="Q15"/>
      <c r="R15"/>
      <c r="S15"/>
      <c r="T15"/>
      <c r="U15"/>
    </row>
    <row r="16" spans="1:22">
      <c r="A16" s="58"/>
      <c r="B16"/>
      <c r="C16"/>
      <c r="D16"/>
      <c r="E16"/>
      <c r="F16"/>
      <c r="G16"/>
      <c r="H16"/>
      <c r="I16"/>
      <c r="J16"/>
      <c r="K16"/>
      <c r="L16"/>
      <c r="M16"/>
      <c r="N16"/>
      <c r="O16"/>
      <c r="P16"/>
      <c r="Q16"/>
      <c r="R16"/>
      <c r="S16"/>
      <c r="T16"/>
      <c r="U16"/>
    </row>
    <row r="17" spans="1:21">
      <c r="A17" s="58"/>
      <c r="B17"/>
      <c r="C17"/>
      <c r="D17"/>
      <c r="E17"/>
      <c r="F17"/>
      <c r="G17"/>
      <c r="H17"/>
      <c r="I17"/>
      <c r="J17"/>
      <c r="K17"/>
      <c r="L17"/>
      <c r="M17"/>
      <c r="N17"/>
      <c r="O17"/>
      <c r="P17"/>
      <c r="Q17"/>
      <c r="R17"/>
      <c r="S17"/>
      <c r="T17"/>
      <c r="U17"/>
    </row>
    <row r="18" spans="1:21">
      <c r="A18" s="58"/>
      <c r="B18"/>
      <c r="C18"/>
      <c r="D18"/>
      <c r="E18"/>
      <c r="F18"/>
      <c r="G18"/>
      <c r="H18"/>
      <c r="I18"/>
      <c r="J18"/>
      <c r="K18"/>
      <c r="L18"/>
      <c r="M18"/>
      <c r="N18"/>
      <c r="O18"/>
      <c r="P18"/>
      <c r="Q18"/>
      <c r="R18"/>
      <c r="S18"/>
      <c r="T18"/>
      <c r="U18"/>
    </row>
    <row r="19" spans="1:21">
      <c r="A19" s="58"/>
      <c r="B19"/>
      <c r="C19"/>
      <c r="D19"/>
      <c r="E19"/>
      <c r="F19"/>
      <c r="G19"/>
      <c r="H19"/>
      <c r="I19"/>
      <c r="J19"/>
      <c r="K19"/>
      <c r="L19"/>
      <c r="M19"/>
      <c r="N19"/>
      <c r="O19"/>
      <c r="P19"/>
      <c r="Q19"/>
      <c r="R19"/>
      <c r="S19"/>
      <c r="T19"/>
      <c r="U19"/>
    </row>
    <row r="20" spans="1:21">
      <c r="A20" s="58"/>
      <c r="B20"/>
      <c r="C20"/>
      <c r="D20"/>
      <c r="E20"/>
      <c r="F20"/>
      <c r="G20"/>
      <c r="H20"/>
      <c r="I20"/>
      <c r="J20"/>
      <c r="K20"/>
      <c r="L20"/>
      <c r="M20"/>
      <c r="N20"/>
      <c r="O20"/>
      <c r="P20"/>
      <c r="Q20"/>
      <c r="R20"/>
      <c r="S20"/>
      <c r="T20"/>
      <c r="U20"/>
    </row>
    <row r="21" spans="1:21">
      <c r="A21" s="58"/>
      <c r="B21"/>
      <c r="C21"/>
      <c r="D21"/>
      <c r="E21"/>
      <c r="F21"/>
      <c r="G21"/>
      <c r="H21"/>
      <c r="I21"/>
      <c r="J21"/>
      <c r="K21"/>
      <c r="L21"/>
      <c r="M21"/>
      <c r="N21"/>
      <c r="O21"/>
      <c r="P21"/>
      <c r="Q21"/>
      <c r="R21"/>
      <c r="S21"/>
      <c r="T21"/>
      <c r="U21"/>
    </row>
    <row r="22" spans="1:21">
      <c r="A22" s="58"/>
      <c r="B22"/>
      <c r="C22"/>
      <c r="D22"/>
      <c r="E22"/>
      <c r="F22"/>
      <c r="G22"/>
      <c r="H22"/>
      <c r="I22"/>
      <c r="J22"/>
      <c r="K22"/>
      <c r="L22"/>
      <c r="M22"/>
      <c r="N22"/>
      <c r="O22"/>
      <c r="P22"/>
      <c r="Q22"/>
      <c r="R22"/>
      <c r="S22"/>
      <c r="T22"/>
      <c r="U22"/>
    </row>
    <row r="23" spans="1:21">
      <c r="A23" s="58"/>
      <c r="B23"/>
      <c r="C23"/>
      <c r="D23"/>
      <c r="E23"/>
      <c r="F23"/>
      <c r="G23"/>
      <c r="H23"/>
      <c r="I23"/>
      <c r="J23"/>
      <c r="K23"/>
      <c r="L23"/>
      <c r="M23"/>
      <c r="N23"/>
      <c r="O23"/>
      <c r="P23"/>
      <c r="Q23"/>
      <c r="R23"/>
      <c r="S23"/>
      <c r="T23"/>
      <c r="U23"/>
    </row>
    <row r="24" spans="1:21">
      <c r="A24" s="58"/>
      <c r="B24"/>
      <c r="C24"/>
      <c r="D24"/>
      <c r="E24"/>
      <c r="F24"/>
      <c r="G24"/>
      <c r="H24"/>
      <c r="I24"/>
      <c r="J24"/>
      <c r="K24"/>
      <c r="L24"/>
      <c r="M24"/>
      <c r="N24"/>
      <c r="O24"/>
      <c r="P24"/>
      <c r="Q24"/>
      <c r="R24"/>
      <c r="S24"/>
      <c r="T24"/>
      <c r="U24"/>
    </row>
    <row r="25" spans="1:21">
      <c r="A25" s="58"/>
      <c r="B25"/>
      <c r="C25"/>
      <c r="D25"/>
      <c r="E25"/>
      <c r="F25"/>
      <c r="G25"/>
      <c r="H25"/>
      <c r="I25"/>
      <c r="J25"/>
      <c r="K25"/>
      <c r="L25"/>
      <c r="M25"/>
      <c r="N25"/>
      <c r="O25"/>
      <c r="P25"/>
      <c r="Q25"/>
      <c r="R25"/>
      <c r="S25"/>
      <c r="T25"/>
      <c r="U25"/>
    </row>
    <row r="26" spans="1:21">
      <c r="A26" s="58"/>
      <c r="B26"/>
      <c r="C26"/>
      <c r="D26"/>
      <c r="E26"/>
      <c r="F26"/>
      <c r="G26"/>
      <c r="H26"/>
      <c r="I26"/>
      <c r="J26"/>
      <c r="K26"/>
      <c r="L26"/>
      <c r="M26"/>
      <c r="N26"/>
      <c r="O26"/>
      <c r="P26"/>
      <c r="Q26"/>
      <c r="R26"/>
      <c r="S26"/>
      <c r="T26"/>
      <c r="U26"/>
    </row>
    <row r="27" spans="1:21">
      <c r="A27" s="126" t="s">
        <v>149</v>
      </c>
      <c r="B27" s="118"/>
      <c r="C27" s="118"/>
      <c r="D27" s="118"/>
      <c r="E27" s="118"/>
      <c r="F27" s="118"/>
      <c r="G27" s="118"/>
      <c r="H27" s="118"/>
      <c r="I27" s="122" t="s">
        <v>150</v>
      </c>
      <c r="J27"/>
      <c r="K27"/>
      <c r="L27"/>
      <c r="M27"/>
      <c r="N27"/>
      <c r="O27"/>
      <c r="P27"/>
      <c r="Q27"/>
      <c r="R27"/>
      <c r="S27"/>
      <c r="T27"/>
      <c r="U27"/>
    </row>
    <row r="28" spans="1:21">
      <c r="A28" s="58"/>
      <c r="B28"/>
      <c r="C28"/>
      <c r="D28"/>
      <c r="E28"/>
      <c r="F28"/>
      <c r="G28"/>
      <c r="H28"/>
      <c r="I28"/>
      <c r="J28"/>
      <c r="K28"/>
      <c r="L28"/>
      <c r="M28"/>
      <c r="N28"/>
      <c r="O28"/>
      <c r="P28"/>
      <c r="Q28"/>
      <c r="R28"/>
      <c r="S28"/>
      <c r="T28"/>
      <c r="U28"/>
    </row>
    <row r="29" spans="1:21">
      <c r="A29" s="129" t="s">
        <v>151</v>
      </c>
      <c r="B29" s="118"/>
      <c r="C29" s="118"/>
      <c r="D29" s="118"/>
      <c r="E29" s="118"/>
      <c r="F29" s="118"/>
      <c r="G29" s="118"/>
      <c r="H29" s="118"/>
      <c r="I29" s="118"/>
      <c r="J29"/>
      <c r="K29"/>
      <c r="L29"/>
      <c r="M29"/>
      <c r="N29"/>
      <c r="O29"/>
      <c r="P29"/>
      <c r="Q29"/>
      <c r="R29"/>
      <c r="S29"/>
      <c r="T29"/>
      <c r="U29"/>
    </row>
    <row r="30" spans="1:21">
      <c r="A30" s="130" t="s">
        <v>219</v>
      </c>
      <c r="B30" s="118"/>
      <c r="C30" s="118"/>
      <c r="D30" s="118"/>
      <c r="E30" s="118"/>
      <c r="F30" s="118"/>
      <c r="G30" s="118"/>
      <c r="H30" s="118"/>
      <c r="I30" s="118"/>
      <c r="J30"/>
      <c r="K30"/>
      <c r="L30"/>
      <c r="M30"/>
      <c r="N30"/>
      <c r="O30"/>
      <c r="P30"/>
      <c r="Q30"/>
      <c r="R30"/>
      <c r="S30"/>
      <c r="T30"/>
      <c r="U30"/>
    </row>
    <row r="31" spans="1:21">
      <c r="A31" s="126" t="s">
        <v>152</v>
      </c>
      <c r="B31" s="118"/>
      <c r="C31" s="118"/>
      <c r="D31" s="118"/>
      <c r="E31" s="118"/>
      <c r="F31" s="118"/>
      <c r="G31" s="118"/>
      <c r="H31" s="118"/>
      <c r="I31" s="118"/>
      <c r="J31"/>
      <c r="K31"/>
      <c r="L31"/>
      <c r="M31"/>
      <c r="N31"/>
      <c r="O31"/>
      <c r="P31"/>
      <c r="Q31"/>
      <c r="R31"/>
      <c r="S31"/>
      <c r="T31"/>
      <c r="U31"/>
    </row>
    <row r="32" spans="1:21">
      <c r="A32" s="130" t="s">
        <v>153</v>
      </c>
      <c r="B32" s="118"/>
      <c r="C32" s="118"/>
      <c r="D32" s="118"/>
      <c r="E32" s="118"/>
      <c r="F32" s="118"/>
      <c r="G32" s="118"/>
      <c r="H32" s="118"/>
      <c r="I32" s="118"/>
      <c r="J32"/>
      <c r="K32"/>
      <c r="L32"/>
      <c r="M32"/>
      <c r="N32"/>
      <c r="O32"/>
      <c r="P32"/>
      <c r="Q32"/>
      <c r="R32"/>
      <c r="S32"/>
      <c r="T32"/>
      <c r="U32"/>
    </row>
    <row r="33" spans="1:21">
      <c r="A33" s="130" t="s">
        <v>154</v>
      </c>
      <c r="B33" s="118"/>
      <c r="C33" s="118"/>
      <c r="D33" s="118"/>
      <c r="E33" s="118"/>
      <c r="F33" s="118"/>
      <c r="G33"/>
      <c r="H33"/>
      <c r="I33"/>
      <c r="J33"/>
      <c r="K33"/>
      <c r="L33"/>
      <c r="M33"/>
      <c r="N33"/>
      <c r="O33"/>
      <c r="P33"/>
      <c r="Q33"/>
      <c r="R33"/>
      <c r="S33"/>
      <c r="T33"/>
      <c r="U33"/>
    </row>
    <row r="34" spans="1:21">
      <c r="A34" s="126" t="s">
        <v>155</v>
      </c>
      <c r="B34" s="118"/>
      <c r="C34" s="118"/>
      <c r="D34" s="118"/>
      <c r="E34" s="118"/>
      <c r="F34" s="118"/>
      <c r="G34"/>
      <c r="H34"/>
      <c r="I34"/>
      <c r="J34"/>
      <c r="K34"/>
      <c r="L34"/>
      <c r="M34"/>
      <c r="N34"/>
      <c r="O34"/>
      <c r="P34"/>
      <c r="Q34"/>
      <c r="R34"/>
      <c r="S34"/>
      <c r="T34"/>
      <c r="U34"/>
    </row>
    <row r="35" spans="1:21">
      <c r="A35" s="130" t="s">
        <v>156</v>
      </c>
      <c r="B35" s="118"/>
      <c r="C35" s="118"/>
      <c r="D35" s="118"/>
      <c r="E35" s="118"/>
      <c r="F35" s="118"/>
      <c r="G35"/>
      <c r="H35"/>
      <c r="I35"/>
      <c r="J35"/>
      <c r="K35"/>
      <c r="L35"/>
      <c r="M35"/>
      <c r="N35"/>
      <c r="O35"/>
      <c r="P35"/>
      <c r="Q35"/>
      <c r="R35"/>
      <c r="S35"/>
      <c r="T35"/>
      <c r="U35"/>
    </row>
    <row r="36" spans="1:21">
      <c r="A36" s="126" t="s">
        <v>157</v>
      </c>
      <c r="B36" s="118"/>
      <c r="C36" s="118"/>
      <c r="D36" s="118"/>
      <c r="E36" s="118"/>
      <c r="F36" s="118"/>
      <c r="G36"/>
      <c r="H36"/>
      <c r="I36"/>
      <c r="J36"/>
      <c r="K36"/>
      <c r="L36"/>
      <c r="M36"/>
      <c r="N36"/>
      <c r="O36"/>
      <c r="P36"/>
      <c r="Q36"/>
      <c r="R36"/>
      <c r="S36"/>
      <c r="T36"/>
      <c r="U36"/>
    </row>
    <row r="37" spans="1:21">
      <c r="A37" s="58"/>
      <c r="B37"/>
      <c r="C37"/>
      <c r="D37"/>
      <c r="E37"/>
      <c r="F37"/>
      <c r="G37"/>
      <c r="H37"/>
      <c r="I37"/>
      <c r="J37"/>
      <c r="K37"/>
      <c r="L37"/>
      <c r="M37"/>
      <c r="N37"/>
      <c r="O37"/>
      <c r="P37"/>
      <c r="Q37"/>
      <c r="R37"/>
      <c r="S37"/>
      <c r="T37"/>
      <c r="U37"/>
    </row>
    <row r="38" spans="1:21">
      <c r="A38" s="131" t="s">
        <v>220</v>
      </c>
      <c r="B38" s="118"/>
      <c r="C38" s="118"/>
      <c r="D38" s="118"/>
      <c r="E38" s="118"/>
      <c r="F38" s="118"/>
      <c r="G38"/>
      <c r="H38"/>
      <c r="I38"/>
      <c r="J38"/>
      <c r="K38"/>
      <c r="L38"/>
      <c r="M38"/>
      <c r="N38"/>
      <c r="O38"/>
      <c r="P38"/>
      <c r="Q38"/>
      <c r="R38"/>
      <c r="S38"/>
      <c r="T38"/>
      <c r="U38"/>
    </row>
    <row r="39" spans="1:21">
      <c r="A39" s="131" t="s">
        <v>158</v>
      </c>
      <c r="B39" s="118"/>
      <c r="C39" s="118"/>
      <c r="D39" s="118"/>
      <c r="E39" s="118"/>
      <c r="F39" s="118"/>
      <c r="G39"/>
      <c r="H39"/>
      <c r="I39"/>
      <c r="J39"/>
      <c r="K39"/>
      <c r="L39"/>
      <c r="M39"/>
      <c r="N39"/>
      <c r="O39"/>
      <c r="P39"/>
      <c r="Q39"/>
      <c r="R39"/>
      <c r="S39"/>
      <c r="T39"/>
      <c r="U39"/>
    </row>
    <row r="40" spans="1:21">
      <c r="A40" s="132" t="s">
        <v>159</v>
      </c>
      <c r="B40" s="118"/>
      <c r="C40" s="118"/>
      <c r="D40" s="118"/>
      <c r="E40" s="118"/>
      <c r="F40" s="118"/>
      <c r="G40"/>
      <c r="H40"/>
      <c r="I40"/>
      <c r="J40"/>
      <c r="K40"/>
      <c r="L40"/>
      <c r="M40"/>
      <c r="N40"/>
      <c r="O40"/>
      <c r="P40"/>
      <c r="Q40"/>
      <c r="R40"/>
      <c r="S40"/>
      <c r="T40"/>
      <c r="U40"/>
    </row>
    <row r="41" spans="1:21">
      <c r="A41" s="132" t="s">
        <v>160</v>
      </c>
      <c r="B41" s="118"/>
      <c r="C41" s="118"/>
      <c r="D41" s="118"/>
      <c r="E41" s="118"/>
      <c r="F41" s="118"/>
      <c r="G41"/>
      <c r="H41"/>
      <c r="I41"/>
      <c r="J41"/>
      <c r="K41"/>
      <c r="L41"/>
      <c r="M41"/>
      <c r="N41"/>
      <c r="O41"/>
      <c r="P41"/>
      <c r="Q41"/>
      <c r="R41"/>
      <c r="S41"/>
      <c r="T41"/>
      <c r="U41"/>
    </row>
    <row r="42" spans="1:21">
      <c r="A42" s="132" t="s">
        <v>221</v>
      </c>
      <c r="B42" s="118"/>
      <c r="C42" s="118"/>
      <c r="D42" s="118"/>
      <c r="E42" s="118"/>
      <c r="F42" s="118"/>
      <c r="G42"/>
      <c r="H42"/>
      <c r="I42"/>
      <c r="J42"/>
      <c r="K42"/>
      <c r="L42"/>
      <c r="M42"/>
      <c r="N42"/>
      <c r="O42"/>
      <c r="P42"/>
      <c r="Q42"/>
      <c r="R42"/>
      <c r="S42"/>
      <c r="T42"/>
      <c r="U42"/>
    </row>
    <row r="43" spans="1:21">
      <c r="A43" s="131" t="s">
        <v>161</v>
      </c>
      <c r="B43" s="118"/>
      <c r="C43" s="118"/>
      <c r="D43" s="118"/>
      <c r="E43" s="118"/>
      <c r="F43" s="118"/>
      <c r="G43"/>
      <c r="H43"/>
      <c r="I43"/>
      <c r="J43"/>
      <c r="K43"/>
      <c r="L43"/>
      <c r="M43"/>
      <c r="N43"/>
      <c r="O43"/>
      <c r="P43"/>
      <c r="Q43"/>
      <c r="R43"/>
      <c r="S43"/>
      <c r="T43"/>
      <c r="U43"/>
    </row>
    <row r="44" spans="1:21">
      <c r="A44" s="58"/>
      <c r="B44"/>
      <c r="C44"/>
      <c r="D44"/>
      <c r="E44"/>
      <c r="F44"/>
      <c r="G44"/>
      <c r="H44"/>
      <c r="I44"/>
      <c r="J44"/>
      <c r="K44"/>
      <c r="L44"/>
      <c r="M44"/>
      <c r="N44"/>
      <c r="O44"/>
      <c r="P44"/>
      <c r="Q44"/>
      <c r="R44"/>
      <c r="S44"/>
      <c r="T44"/>
      <c r="U44"/>
    </row>
    <row r="45" spans="1:21">
      <c r="A45" s="126" t="s">
        <v>162</v>
      </c>
      <c r="B45" s="118"/>
      <c r="C45" s="118"/>
      <c r="D45" s="118"/>
      <c r="E45" s="118"/>
      <c r="F45" s="118"/>
      <c r="G45"/>
      <c r="H45"/>
      <c r="I45"/>
      <c r="J45"/>
      <c r="K45"/>
      <c r="L45"/>
      <c r="M45"/>
      <c r="N45"/>
      <c r="O45"/>
      <c r="P45"/>
      <c r="Q45"/>
      <c r="R45"/>
      <c r="S45"/>
      <c r="T45"/>
      <c r="U45"/>
    </row>
    <row r="46" spans="1:21">
      <c r="A46" s="126">
        <v>42552</v>
      </c>
      <c r="B46" s="122" t="s">
        <v>163</v>
      </c>
      <c r="C46" s="118"/>
      <c r="D46" s="118"/>
      <c r="E46" s="118"/>
      <c r="F46" s="118"/>
      <c r="G46"/>
      <c r="H46"/>
      <c r="I46"/>
      <c r="J46"/>
      <c r="K46"/>
      <c r="L46"/>
      <c r="M46"/>
      <c r="N46"/>
      <c r="O46"/>
      <c r="P46"/>
      <c r="Q46"/>
      <c r="R46"/>
      <c r="S46"/>
      <c r="T46"/>
      <c r="U46"/>
    </row>
    <row r="47" spans="1:21">
      <c r="A47" s="126">
        <v>42553</v>
      </c>
      <c r="B47" s="122" t="s">
        <v>164</v>
      </c>
      <c r="C47" s="118"/>
      <c r="D47" s="118"/>
      <c r="E47" s="118"/>
      <c r="F47" s="118"/>
      <c r="G47"/>
      <c r="H47"/>
      <c r="I47"/>
      <c r="J47"/>
      <c r="K47"/>
      <c r="L47"/>
      <c r="M47"/>
      <c r="N47"/>
      <c r="O47"/>
      <c r="P47"/>
      <c r="Q47"/>
      <c r="R47"/>
      <c r="S47"/>
      <c r="T47"/>
      <c r="U47"/>
    </row>
    <row r="48" spans="1:21">
      <c r="A48" s="126">
        <v>42561</v>
      </c>
      <c r="B48" s="122" t="s">
        <v>165</v>
      </c>
      <c r="C48" s="118"/>
      <c r="D48" s="118"/>
      <c r="E48" s="118"/>
      <c r="F48" s="122"/>
      <c r="G48"/>
      <c r="H48"/>
      <c r="I48"/>
      <c r="J48"/>
      <c r="K48"/>
      <c r="L48"/>
      <c r="M48"/>
      <c r="N48"/>
      <c r="O48"/>
      <c r="P48"/>
      <c r="Q48"/>
      <c r="R48"/>
      <c r="S48"/>
      <c r="T48"/>
      <c r="U48"/>
    </row>
    <row r="49" spans="1:21">
      <c r="A49" s="126">
        <v>42563</v>
      </c>
      <c r="B49" s="122" t="s">
        <v>166</v>
      </c>
      <c r="C49" s="122"/>
      <c r="D49" s="118"/>
      <c r="E49" s="118"/>
      <c r="F49" s="118"/>
      <c r="G49" s="118"/>
      <c r="H49" s="118"/>
      <c r="I49" s="118"/>
      <c r="J49" s="118"/>
      <c r="K49" s="118"/>
      <c r="L49"/>
      <c r="M49"/>
      <c r="N49"/>
      <c r="O49"/>
      <c r="P49"/>
      <c r="Q49"/>
      <c r="R49"/>
      <c r="S49"/>
      <c r="T49"/>
      <c r="U49"/>
    </row>
    <row r="50" spans="1:21">
      <c r="A50" s="129">
        <v>42586</v>
      </c>
      <c r="B50" s="122" t="s">
        <v>167</v>
      </c>
      <c r="C50" s="118"/>
      <c r="D50" s="118"/>
      <c r="E50" s="122" t="s">
        <v>168</v>
      </c>
      <c r="F50" s="118"/>
      <c r="G50" s="118"/>
      <c r="H50" s="118"/>
      <c r="I50" s="118"/>
      <c r="J50" s="122"/>
      <c r="K50" s="118"/>
      <c r="L50"/>
      <c r="M50"/>
      <c r="N50"/>
      <c r="O50"/>
      <c r="P50"/>
      <c r="Q50"/>
      <c r="R50"/>
      <c r="S50"/>
      <c r="T50"/>
      <c r="U50"/>
    </row>
    <row r="51" spans="1:21">
      <c r="A51" s="129">
        <v>42603</v>
      </c>
      <c r="B51" s="122" t="s">
        <v>169</v>
      </c>
      <c r="C51" s="118"/>
      <c r="D51" s="118"/>
      <c r="E51" s="122"/>
      <c r="F51" s="118"/>
      <c r="G51" s="118"/>
      <c r="H51" s="118"/>
      <c r="I51" s="118"/>
      <c r="J51" s="122"/>
      <c r="K51" s="118"/>
      <c r="L51"/>
      <c r="M51"/>
      <c r="N51"/>
      <c r="O51"/>
      <c r="P51"/>
      <c r="Q51"/>
      <c r="R51"/>
      <c r="S51"/>
      <c r="T51"/>
      <c r="U51"/>
    </row>
    <row r="52" spans="1:21">
      <c r="A52" s="129">
        <v>42604</v>
      </c>
      <c r="B52" s="122" t="s">
        <v>170</v>
      </c>
      <c r="C52" s="118"/>
      <c r="D52" s="118"/>
      <c r="E52" s="122"/>
      <c r="F52" s="118"/>
      <c r="G52" s="118"/>
      <c r="H52" s="118"/>
      <c r="I52" s="118"/>
      <c r="J52" s="122"/>
      <c r="K52" s="118"/>
      <c r="L52"/>
      <c r="M52"/>
      <c r="N52"/>
      <c r="O52"/>
      <c r="P52"/>
      <c r="Q52"/>
      <c r="R52"/>
      <c r="S52"/>
      <c r="T52"/>
      <c r="U52"/>
    </row>
    <row r="53" spans="1:21">
      <c r="A53" s="129">
        <v>42605</v>
      </c>
      <c r="B53" s="122" t="s">
        <v>171</v>
      </c>
      <c r="C53" s="118"/>
      <c r="D53" s="118"/>
      <c r="E53" s="122"/>
      <c r="F53" s="118"/>
      <c r="G53" s="118"/>
      <c r="H53" s="118"/>
      <c r="I53" s="118"/>
      <c r="J53" s="122"/>
      <c r="K53" s="118"/>
      <c r="L53"/>
      <c r="M53"/>
      <c r="N53"/>
      <c r="O53"/>
      <c r="P53"/>
      <c r="Q53"/>
      <c r="R53"/>
      <c r="S53"/>
      <c r="T53"/>
      <c r="U53"/>
    </row>
    <row r="54" spans="1:21">
      <c r="A54" s="129">
        <v>42905</v>
      </c>
      <c r="B54" s="122" t="s">
        <v>172</v>
      </c>
      <c r="C54" s="118"/>
      <c r="D54" s="118"/>
      <c r="E54" s="122"/>
      <c r="F54" s="118"/>
      <c r="G54" s="118"/>
      <c r="H54" s="118"/>
      <c r="I54" s="118"/>
      <c r="J54" s="122"/>
      <c r="K54" s="118"/>
      <c r="L54"/>
      <c r="M54"/>
      <c r="N54"/>
      <c r="O54"/>
      <c r="P54"/>
      <c r="Q54"/>
      <c r="R54"/>
      <c r="S54"/>
      <c r="T54"/>
      <c r="U54"/>
    </row>
    <row r="55" spans="1:21">
      <c r="A55" s="118"/>
      <c r="B55" s="122" t="s">
        <v>173</v>
      </c>
      <c r="C55" s="118"/>
      <c r="D55" s="118"/>
      <c r="E55" s="122"/>
      <c r="F55" s="118"/>
      <c r="G55" s="118"/>
      <c r="H55" s="118"/>
      <c r="I55" s="118"/>
      <c r="J55" s="122"/>
      <c r="K55" s="118"/>
      <c r="L55"/>
      <c r="M55"/>
      <c r="N55"/>
      <c r="O55"/>
      <c r="P55"/>
      <c r="Q55"/>
      <c r="R55"/>
      <c r="S55"/>
      <c r="T55"/>
      <c r="U55"/>
    </row>
    <row r="56" spans="1:21">
      <c r="A56" s="126">
        <v>42940</v>
      </c>
      <c r="B56" s="122" t="s">
        <v>174</v>
      </c>
      <c r="C56" s="118"/>
      <c r="D56" s="118"/>
      <c r="E56" s="122"/>
      <c r="F56" s="118"/>
      <c r="G56" s="118"/>
      <c r="H56" s="118"/>
      <c r="I56" s="118"/>
      <c r="J56" s="122"/>
      <c r="K56" s="118"/>
      <c r="L56"/>
      <c r="M56"/>
      <c r="N56"/>
      <c r="O56"/>
      <c r="P56"/>
      <c r="Q56"/>
      <c r="R56"/>
      <c r="S56"/>
      <c r="T56"/>
      <c r="U56"/>
    </row>
    <row r="57" spans="1:21">
      <c r="A57" s="129">
        <v>42947</v>
      </c>
      <c r="B57" s="122" t="s">
        <v>175</v>
      </c>
      <c r="C57" s="118"/>
      <c r="D57" s="118"/>
      <c r="E57" s="122"/>
      <c r="F57" s="118"/>
      <c r="G57" s="118"/>
      <c r="H57" s="118"/>
      <c r="I57" s="118"/>
      <c r="J57" s="118"/>
      <c r="K57" s="118"/>
      <c r="L57"/>
      <c r="M57"/>
      <c r="N57"/>
      <c r="O57"/>
      <c r="P57"/>
      <c r="Q57"/>
      <c r="R57"/>
      <c r="S57"/>
      <c r="T57"/>
      <c r="U57"/>
    </row>
    <row r="58" spans="1:21">
      <c r="A58" s="129">
        <v>43080</v>
      </c>
      <c r="B58" s="122" t="s">
        <v>176</v>
      </c>
      <c r="C58" s="118"/>
      <c r="D58" s="118"/>
      <c r="E58" s="122"/>
      <c r="F58" s="118"/>
      <c r="G58" s="118"/>
      <c r="H58" s="118"/>
      <c r="I58" s="118"/>
      <c r="J58" s="118"/>
      <c r="K58" s="118"/>
      <c r="L58"/>
      <c r="M58"/>
      <c r="N58"/>
      <c r="O58"/>
      <c r="P58"/>
      <c r="Q58"/>
      <c r="R58"/>
      <c r="S58"/>
      <c r="T58"/>
      <c r="U58"/>
    </row>
    <row r="59" spans="1:21">
      <c r="A59" s="129">
        <v>43120</v>
      </c>
      <c r="B59" s="122" t="s">
        <v>177</v>
      </c>
      <c r="C59" s="118"/>
      <c r="D59" s="118"/>
      <c r="E59" s="122"/>
      <c r="F59" s="118"/>
      <c r="G59" s="118"/>
      <c r="H59" s="118"/>
      <c r="I59" s="118"/>
      <c r="J59" s="118"/>
      <c r="K59" s="118"/>
      <c r="L59"/>
      <c r="M59"/>
      <c r="N59"/>
      <c r="O59"/>
      <c r="P59"/>
      <c r="Q59"/>
      <c r="R59"/>
      <c r="S59"/>
      <c r="T59"/>
      <c r="U59"/>
    </row>
    <row r="60" spans="1:21">
      <c r="A60" s="129">
        <v>43137</v>
      </c>
      <c r="B60" s="122" t="s">
        <v>178</v>
      </c>
      <c r="C60" s="118"/>
      <c r="D60" s="118"/>
      <c r="E60" s="122"/>
      <c r="F60" s="118"/>
      <c r="G60" s="118"/>
      <c r="H60" s="118"/>
      <c r="I60" s="118"/>
      <c r="J60" s="118"/>
      <c r="K60" s="118"/>
      <c r="L60"/>
      <c r="M60"/>
      <c r="N60"/>
      <c r="O60"/>
      <c r="P60"/>
      <c r="Q60"/>
      <c r="R60"/>
      <c r="S60"/>
      <c r="T60"/>
      <c r="U60"/>
    </row>
    <row r="61" spans="1:21">
      <c r="A61" s="129">
        <v>43169</v>
      </c>
      <c r="B61" s="122" t="s">
        <v>179</v>
      </c>
      <c r="C61" s="118"/>
      <c r="D61" s="118"/>
      <c r="E61" s="122"/>
      <c r="F61" s="118"/>
      <c r="G61" s="118"/>
      <c r="H61" s="118"/>
      <c r="I61" s="118"/>
      <c r="J61" s="118"/>
      <c r="K61" s="122"/>
      <c r="L61"/>
      <c r="M61"/>
      <c r="N61"/>
      <c r="O61"/>
      <c r="P61"/>
      <c r="Q61"/>
      <c r="R61"/>
      <c r="S61"/>
      <c r="T61"/>
      <c r="U61"/>
    </row>
    <row r="62" spans="1:21">
      <c r="A62" s="129">
        <v>43182</v>
      </c>
      <c r="B62" s="122" t="s">
        <v>180</v>
      </c>
      <c r="C62" s="118"/>
      <c r="D62" s="118"/>
      <c r="E62" s="122"/>
      <c r="F62" s="118"/>
      <c r="G62" s="118"/>
      <c r="H62" s="118"/>
      <c r="I62" s="118"/>
      <c r="J62" s="118"/>
      <c r="K62" s="122"/>
      <c r="L62"/>
      <c r="M62"/>
      <c r="N62"/>
      <c r="O62"/>
      <c r="P62"/>
      <c r="Q62"/>
      <c r="R62"/>
      <c r="S62"/>
      <c r="T62"/>
      <c r="U62"/>
    </row>
    <row r="63" spans="1:21">
      <c r="A63" s="129">
        <v>43231</v>
      </c>
      <c r="B63" s="122" t="s">
        <v>181</v>
      </c>
      <c r="C63" s="118"/>
      <c r="D63" s="118"/>
      <c r="E63" s="122"/>
      <c r="F63" s="118"/>
      <c r="G63" s="118"/>
      <c r="H63" s="118"/>
      <c r="I63" s="118"/>
      <c r="J63" s="118"/>
      <c r="K63" s="122"/>
      <c r="L63"/>
      <c r="M63"/>
      <c r="N63"/>
      <c r="O63"/>
      <c r="P63"/>
      <c r="Q63"/>
      <c r="R63"/>
      <c r="S63"/>
      <c r="T63"/>
      <c r="U63"/>
    </row>
    <row r="64" spans="1:21">
      <c r="A64" s="126">
        <v>43311</v>
      </c>
      <c r="B64" s="122" t="s">
        <v>182</v>
      </c>
      <c r="C64" s="118"/>
      <c r="D64" s="118"/>
      <c r="E64" s="122"/>
      <c r="F64" s="118"/>
      <c r="G64" s="118"/>
      <c r="H64" s="118"/>
      <c r="I64" s="118"/>
      <c r="J64" s="118"/>
      <c r="K64" s="122"/>
      <c r="L64"/>
      <c r="M64"/>
      <c r="N64"/>
      <c r="O64"/>
      <c r="P64"/>
      <c r="Q64"/>
      <c r="R64"/>
      <c r="S64"/>
      <c r="T64"/>
      <c r="U64"/>
    </row>
    <row r="65" spans="1:21">
      <c r="A65" s="126">
        <v>43326</v>
      </c>
      <c r="B65" s="122" t="s">
        <v>183</v>
      </c>
      <c r="C65" s="118"/>
      <c r="D65" s="118"/>
      <c r="E65" s="122"/>
      <c r="F65" s="118"/>
      <c r="G65" s="122"/>
      <c r="H65" s="118"/>
      <c r="I65" s="118"/>
      <c r="J65" s="118"/>
      <c r="K65" s="122"/>
      <c r="L65" s="118"/>
      <c r="M65" s="118"/>
      <c r="N65" s="118"/>
      <c r="O65" s="118"/>
      <c r="P65"/>
      <c r="Q65"/>
      <c r="R65"/>
      <c r="S65"/>
      <c r="T65"/>
      <c r="U65"/>
    </row>
    <row r="66" spans="1:21">
      <c r="A66" s="126">
        <v>43357</v>
      </c>
      <c r="B66" s="122" t="s">
        <v>184</v>
      </c>
      <c r="C66" s="118"/>
      <c r="D66" s="118"/>
      <c r="E66" s="122"/>
      <c r="F66" s="118"/>
      <c r="G66" s="122"/>
      <c r="H66" s="122"/>
      <c r="I66" s="118"/>
      <c r="J66" s="118"/>
      <c r="K66" s="122"/>
      <c r="L66" s="118"/>
      <c r="M66" s="118"/>
      <c r="N66" s="118"/>
      <c r="O66" s="118"/>
      <c r="P66"/>
      <c r="Q66"/>
      <c r="R66"/>
      <c r="S66"/>
      <c r="T66"/>
      <c r="U66"/>
    </row>
    <row r="67" spans="1:21">
      <c r="A67" s="126">
        <v>43374</v>
      </c>
      <c r="B67" s="122" t="s">
        <v>185</v>
      </c>
      <c r="C67" s="118"/>
      <c r="D67" s="118"/>
      <c r="E67" s="122"/>
      <c r="F67" s="118"/>
      <c r="G67" s="122"/>
      <c r="H67" s="122"/>
      <c r="I67" s="118"/>
      <c r="J67" s="118"/>
      <c r="K67" s="122"/>
      <c r="L67" s="118"/>
      <c r="M67" s="118"/>
      <c r="N67" s="118"/>
      <c r="O67" s="118"/>
      <c r="P67"/>
      <c r="Q67"/>
      <c r="R67"/>
      <c r="S67"/>
      <c r="T67"/>
      <c r="U67"/>
    </row>
    <row r="68" spans="1:21">
      <c r="A68" s="126">
        <v>43446</v>
      </c>
      <c r="B68" s="122" t="s">
        <v>186</v>
      </c>
      <c r="C68" s="118"/>
      <c r="D68" s="118"/>
      <c r="E68" s="122"/>
      <c r="F68" s="122"/>
      <c r="G68" s="122"/>
      <c r="H68" s="122"/>
      <c r="I68" s="118"/>
      <c r="J68" s="118"/>
      <c r="K68" s="122"/>
      <c r="L68" s="118"/>
      <c r="M68" s="118"/>
      <c r="N68" s="118"/>
      <c r="O68" s="118"/>
      <c r="P68"/>
      <c r="Q68"/>
      <c r="R68"/>
      <c r="S68"/>
      <c r="T68"/>
      <c r="U68"/>
    </row>
    <row r="69" spans="1:21">
      <c r="A69" s="129">
        <v>43448</v>
      </c>
      <c r="B69" s="122" t="s">
        <v>187</v>
      </c>
      <c r="C69" s="118"/>
      <c r="D69" s="118"/>
      <c r="E69" s="122"/>
      <c r="F69" s="118"/>
      <c r="G69" s="118"/>
      <c r="H69" s="118"/>
      <c r="I69" s="118"/>
      <c r="J69" s="118"/>
      <c r="K69" s="122"/>
      <c r="L69" s="118"/>
      <c r="M69" s="118"/>
      <c r="N69" s="118"/>
      <c r="O69" s="118"/>
      <c r="P69"/>
      <c r="Q69"/>
      <c r="R69"/>
      <c r="S69"/>
      <c r="T69"/>
      <c r="U69"/>
    </row>
    <row r="70" spans="1:21">
      <c r="A70" s="129">
        <v>43556</v>
      </c>
      <c r="B70" s="122" t="s">
        <v>188</v>
      </c>
      <c r="C70" s="118"/>
      <c r="D70" s="118"/>
      <c r="E70" s="122"/>
      <c r="F70" s="118"/>
      <c r="G70" s="118"/>
      <c r="H70" s="118"/>
      <c r="I70" s="118"/>
      <c r="J70" s="118"/>
      <c r="K70" s="122"/>
      <c r="L70" s="118"/>
      <c r="M70" s="118"/>
      <c r="N70" s="118"/>
      <c r="O70" s="118"/>
      <c r="P70"/>
      <c r="Q70"/>
      <c r="R70"/>
      <c r="S70"/>
      <c r="T70"/>
      <c r="U70"/>
    </row>
    <row r="71" spans="1:21">
      <c r="A71" s="129">
        <v>43560</v>
      </c>
      <c r="B71" s="122" t="s">
        <v>189</v>
      </c>
      <c r="C71" s="118"/>
      <c r="D71" s="118"/>
      <c r="E71" s="122"/>
      <c r="F71" s="118"/>
      <c r="G71" s="118"/>
      <c r="H71" s="118"/>
      <c r="I71" s="118"/>
      <c r="J71" s="118"/>
      <c r="K71" s="122"/>
      <c r="L71" s="118"/>
      <c r="M71" s="118"/>
      <c r="N71" s="118"/>
      <c r="O71" s="118"/>
      <c r="P71"/>
      <c r="Q71"/>
      <c r="R71"/>
      <c r="S71"/>
      <c r="T71"/>
      <c r="U71"/>
    </row>
    <row r="72" spans="1:21">
      <c r="A72" s="129">
        <v>43566</v>
      </c>
      <c r="B72" s="122" t="s">
        <v>190</v>
      </c>
      <c r="C72" s="118"/>
      <c r="D72" s="118"/>
      <c r="E72" s="122"/>
      <c r="F72" s="118"/>
      <c r="G72" s="122"/>
      <c r="H72" s="118"/>
      <c r="I72" s="118"/>
      <c r="J72" s="118"/>
      <c r="K72" s="122"/>
      <c r="L72" s="118"/>
      <c r="M72" s="118"/>
      <c r="N72" s="118"/>
      <c r="O72" s="118"/>
      <c r="P72"/>
      <c r="Q72"/>
      <c r="R72"/>
      <c r="S72"/>
      <c r="T72"/>
      <c r="U72"/>
    </row>
    <row r="73" spans="1:21">
      <c r="A73" s="129">
        <v>43599</v>
      </c>
      <c r="B73" s="122" t="s">
        <v>191</v>
      </c>
      <c r="C73" s="118"/>
      <c r="D73" s="118"/>
      <c r="E73" s="122"/>
      <c r="F73" s="118"/>
      <c r="G73" s="122" t="s">
        <v>192</v>
      </c>
      <c r="H73" s="118"/>
      <c r="I73" s="118"/>
      <c r="J73" s="118"/>
      <c r="K73" s="122"/>
      <c r="L73" s="118"/>
      <c r="M73" s="118"/>
      <c r="N73" s="118"/>
      <c r="O73" s="118"/>
      <c r="P73"/>
      <c r="Q73"/>
      <c r="R73"/>
      <c r="S73"/>
      <c r="T73"/>
      <c r="U73"/>
    </row>
    <row r="74" spans="1:21">
      <c r="A74" s="129">
        <v>43612</v>
      </c>
      <c r="B74" s="122" t="s">
        <v>193</v>
      </c>
      <c r="C74" s="118"/>
      <c r="D74" s="118"/>
      <c r="E74" s="122"/>
      <c r="F74" s="118"/>
      <c r="G74" s="122"/>
      <c r="H74" s="118"/>
      <c r="I74" s="118"/>
      <c r="J74" s="118"/>
      <c r="K74" s="122"/>
      <c r="L74" s="118"/>
      <c r="M74" s="118"/>
      <c r="N74" s="118"/>
      <c r="O74" s="118"/>
      <c r="P74"/>
      <c r="Q74"/>
      <c r="R74"/>
      <c r="S74"/>
      <c r="T74"/>
      <c r="U74"/>
    </row>
    <row r="75" spans="1:21">
      <c r="A75" s="129">
        <v>43631</v>
      </c>
      <c r="B75" s="122" t="s">
        <v>194</v>
      </c>
      <c r="C75" s="118"/>
      <c r="D75" s="118"/>
      <c r="E75" s="122"/>
      <c r="F75" s="118"/>
      <c r="G75" s="122"/>
      <c r="H75" s="122"/>
      <c r="I75" s="118"/>
      <c r="J75" s="118"/>
      <c r="K75" s="122"/>
      <c r="L75" s="118"/>
      <c r="M75" s="118"/>
      <c r="N75" s="118"/>
      <c r="O75" s="118"/>
      <c r="P75"/>
      <c r="Q75"/>
      <c r="R75"/>
      <c r="S75"/>
      <c r="T75"/>
      <c r="U75"/>
    </row>
    <row r="76" spans="1:21">
      <c r="A76" s="129">
        <v>43679</v>
      </c>
      <c r="B76" s="122" t="s">
        <v>195</v>
      </c>
      <c r="C76" s="118"/>
      <c r="D76" s="118"/>
      <c r="E76" s="122"/>
      <c r="F76" s="118"/>
      <c r="G76" s="122"/>
      <c r="H76" s="122"/>
      <c r="I76" s="118"/>
      <c r="J76" s="118"/>
      <c r="K76" s="122"/>
      <c r="L76" s="118"/>
      <c r="M76" s="118"/>
      <c r="N76" s="118"/>
      <c r="O76" s="118"/>
      <c r="P76"/>
      <c r="Q76"/>
      <c r="R76"/>
      <c r="S76"/>
      <c r="T76"/>
      <c r="U76"/>
    </row>
    <row r="77" spans="1:21">
      <c r="A77" s="126">
        <v>43728</v>
      </c>
      <c r="B77" s="122" t="s">
        <v>196</v>
      </c>
      <c r="C77" s="118"/>
      <c r="D77" s="118"/>
      <c r="E77" s="122"/>
      <c r="F77" s="118"/>
      <c r="G77" s="118"/>
      <c r="H77" s="118"/>
      <c r="I77" s="118"/>
      <c r="J77" s="118"/>
      <c r="K77" s="122"/>
      <c r="L77" s="118"/>
      <c r="M77" s="118"/>
      <c r="N77" s="118"/>
      <c r="O77" s="118"/>
      <c r="P77"/>
      <c r="Q77"/>
      <c r="R77"/>
      <c r="S77"/>
      <c r="T77"/>
      <c r="U77"/>
    </row>
    <row r="78" spans="1:21">
      <c r="A78" s="126">
        <v>43729</v>
      </c>
      <c r="B78" s="122" t="s">
        <v>197</v>
      </c>
      <c r="C78" s="118"/>
      <c r="D78" s="118"/>
      <c r="E78" s="122"/>
      <c r="F78" s="122"/>
      <c r="G78" s="122"/>
      <c r="H78" s="118"/>
      <c r="I78" s="118"/>
      <c r="J78" s="118"/>
      <c r="K78" s="122"/>
      <c r="L78" s="118"/>
      <c r="M78" s="118"/>
      <c r="N78" s="118"/>
      <c r="O78" s="118"/>
      <c r="P78"/>
      <c r="Q78"/>
      <c r="R78"/>
      <c r="S78"/>
      <c r="T78"/>
      <c r="U78"/>
    </row>
    <row r="79" spans="1:21">
      <c r="A79" s="126">
        <v>43869</v>
      </c>
      <c r="B79" s="122" t="s">
        <v>198</v>
      </c>
      <c r="C79" s="118"/>
      <c r="D79" s="118"/>
      <c r="E79" s="122"/>
      <c r="F79" s="122"/>
      <c r="G79" s="122"/>
      <c r="H79" s="118"/>
      <c r="I79" s="118"/>
      <c r="J79" s="118"/>
      <c r="K79" s="122"/>
      <c r="L79" s="118"/>
      <c r="M79" s="118"/>
      <c r="N79" s="118"/>
      <c r="O79" s="122"/>
      <c r="P79"/>
      <c r="Q79"/>
      <c r="R79"/>
      <c r="S79"/>
      <c r="T79"/>
      <c r="U79"/>
    </row>
    <row r="80" spans="1:21">
      <c r="A80" s="126">
        <v>44060</v>
      </c>
      <c r="B80" s="122" t="s">
        <v>199</v>
      </c>
      <c r="C80" s="118"/>
      <c r="D80" s="118"/>
      <c r="E80" s="122"/>
      <c r="F80" s="118"/>
      <c r="G80" s="118"/>
      <c r="H80" s="118"/>
      <c r="I80" s="118"/>
      <c r="J80" s="118"/>
      <c r="K80" s="122"/>
      <c r="L80" s="118"/>
      <c r="M80" s="122"/>
      <c r="N80" s="118"/>
      <c r="O80" s="118"/>
      <c r="P80"/>
      <c r="Q80"/>
      <c r="R80"/>
      <c r="S80"/>
      <c r="T80"/>
      <c r="U80"/>
    </row>
    <row r="81" spans="1:21">
      <c r="A81" s="126">
        <v>44081</v>
      </c>
      <c r="B81" s="122" t="s">
        <v>200</v>
      </c>
      <c r="C81" s="118"/>
      <c r="D81" s="118"/>
      <c r="E81" s="122"/>
      <c r="F81" s="122"/>
      <c r="G81" s="118"/>
      <c r="H81" s="118"/>
      <c r="I81" s="118"/>
      <c r="J81" s="118"/>
      <c r="K81" s="122"/>
      <c r="L81" s="118"/>
      <c r="M81" s="118"/>
      <c r="N81" s="118"/>
      <c r="O81" s="118"/>
      <c r="P81" s="118"/>
      <c r="Q81"/>
      <c r="R81"/>
      <c r="S81"/>
      <c r="T81"/>
      <c r="U81"/>
    </row>
    <row r="82" spans="1:21">
      <c r="A82" s="126">
        <v>44133</v>
      </c>
      <c r="B82" s="122" t="s">
        <v>201</v>
      </c>
      <c r="C82" s="118"/>
      <c r="D82" s="118"/>
      <c r="E82" s="123"/>
      <c r="F82" s="118"/>
      <c r="G82" s="118"/>
      <c r="H82" s="118"/>
      <c r="I82" s="118"/>
      <c r="J82" s="118"/>
      <c r="K82" s="122"/>
      <c r="L82" s="118"/>
      <c r="M82" s="118"/>
      <c r="N82" s="118"/>
      <c r="O82" s="118"/>
      <c r="P82" s="118"/>
      <c r="Q82"/>
      <c r="R82"/>
      <c r="S82"/>
      <c r="T82"/>
      <c r="U82"/>
    </row>
    <row r="83" spans="1:21">
      <c r="A83" s="126">
        <v>44179</v>
      </c>
      <c r="B83" s="122" t="s">
        <v>202</v>
      </c>
      <c r="C83" s="118"/>
      <c r="D83" s="118"/>
      <c r="E83" s="122"/>
      <c r="F83" s="118"/>
      <c r="G83" s="118"/>
      <c r="H83" s="118"/>
      <c r="I83" s="118"/>
      <c r="J83" s="118"/>
      <c r="K83" s="122"/>
      <c r="L83" s="118"/>
      <c r="M83" s="118"/>
      <c r="N83" s="118"/>
      <c r="O83" s="118"/>
      <c r="P83" s="118"/>
      <c r="Q83"/>
      <c r="R83"/>
      <c r="S83"/>
      <c r="T83"/>
      <c r="U83"/>
    </row>
    <row r="84" spans="1:21">
      <c r="A84" s="126">
        <v>44195</v>
      </c>
      <c r="B84" s="122" t="s">
        <v>203</v>
      </c>
      <c r="C84" s="118"/>
      <c r="D84" s="118"/>
      <c r="E84" s="122"/>
      <c r="F84" s="118"/>
      <c r="G84" s="118"/>
      <c r="H84" s="118"/>
      <c r="I84" s="118"/>
      <c r="J84" s="118"/>
      <c r="K84" s="122"/>
      <c r="L84" s="118"/>
      <c r="M84" s="118"/>
      <c r="N84" s="118"/>
      <c r="O84" s="118"/>
      <c r="P84" s="118"/>
      <c r="Q84"/>
      <c r="R84"/>
      <c r="S84"/>
      <c r="T84"/>
      <c r="U84"/>
    </row>
    <row r="85" spans="1:21">
      <c r="A85" s="126">
        <v>44288</v>
      </c>
      <c r="B85" s="122" t="s">
        <v>222</v>
      </c>
      <c r="C85" s="118"/>
      <c r="D85" s="118"/>
      <c r="E85" s="122"/>
      <c r="F85" s="118"/>
      <c r="G85" s="118"/>
      <c r="H85" s="118"/>
      <c r="I85" s="118"/>
      <c r="J85" s="118"/>
      <c r="K85" s="122"/>
      <c r="L85" s="118"/>
      <c r="M85" s="118"/>
      <c r="N85" s="118"/>
      <c r="O85" s="118"/>
      <c r="P85" s="118"/>
      <c r="Q85"/>
      <c r="R85"/>
      <c r="S85"/>
      <c r="T85"/>
      <c r="U85"/>
    </row>
    <row r="86" spans="1:21">
      <c r="A86" s="126">
        <v>44302</v>
      </c>
      <c r="B86" s="122" t="s">
        <v>223</v>
      </c>
      <c r="C86" s="118"/>
      <c r="D86" s="118"/>
      <c r="E86" s="122"/>
      <c r="F86" s="118"/>
      <c r="G86" s="118"/>
      <c r="H86" s="118"/>
      <c r="I86" s="122" t="s">
        <v>224</v>
      </c>
      <c r="J86" s="122" t="s">
        <v>225</v>
      </c>
      <c r="K86" s="122"/>
      <c r="L86" s="118"/>
      <c r="M86" s="118"/>
      <c r="N86" s="118"/>
      <c r="O86" s="118"/>
      <c r="P86" s="122"/>
      <c r="Q86"/>
      <c r="R86"/>
      <c r="S86"/>
      <c r="T86"/>
      <c r="U86"/>
    </row>
    <row r="87" spans="1:21">
      <c r="A87" s="126">
        <v>44329</v>
      </c>
      <c r="B87" s="122" t="s">
        <v>226</v>
      </c>
      <c r="C87" s="118"/>
      <c r="D87" s="118"/>
      <c r="E87" s="122"/>
      <c r="F87" s="118"/>
      <c r="G87" s="118"/>
      <c r="H87" s="118"/>
      <c r="I87" s="118"/>
      <c r="J87" s="118"/>
      <c r="K87" s="122"/>
      <c r="L87" s="118"/>
      <c r="M87" s="118"/>
      <c r="N87" s="118"/>
      <c r="O87" s="118"/>
      <c r="P87" s="118"/>
      <c r="Q87"/>
      <c r="R87"/>
      <c r="S87"/>
      <c r="T87"/>
      <c r="U87"/>
    </row>
    <row r="88" spans="1:21">
      <c r="A88" s="126">
        <v>44441</v>
      </c>
      <c r="B88" s="122" t="s">
        <v>227</v>
      </c>
      <c r="C88" s="118"/>
      <c r="D88" s="118"/>
      <c r="E88" s="122"/>
      <c r="F88" s="118"/>
      <c r="G88" s="118"/>
      <c r="H88" s="118"/>
      <c r="I88" s="122"/>
      <c r="J88" s="118"/>
      <c r="K88" s="122"/>
      <c r="L88" s="118"/>
      <c r="M88" s="118"/>
      <c r="N88" s="118"/>
      <c r="O88" s="118"/>
      <c r="P88" s="118"/>
      <c r="Q88"/>
      <c r="R88"/>
      <c r="S88"/>
      <c r="T88"/>
      <c r="U88"/>
    </row>
    <row r="89" spans="1:21">
      <c r="A89" s="126">
        <v>44470</v>
      </c>
      <c r="B89" s="122" t="s">
        <v>228</v>
      </c>
      <c r="C89" s="118"/>
      <c r="D89" s="118"/>
      <c r="E89" s="122"/>
      <c r="F89" s="118"/>
      <c r="G89" s="118"/>
      <c r="H89" s="122"/>
      <c r="I89" s="118"/>
      <c r="J89" s="118"/>
      <c r="K89" s="122"/>
      <c r="L89" s="118"/>
      <c r="M89" s="118"/>
      <c r="N89" s="118"/>
      <c r="O89" s="118"/>
      <c r="P89" s="118"/>
      <c r="Q89"/>
      <c r="R89"/>
      <c r="S89"/>
      <c r="T89"/>
      <c r="U89"/>
    </row>
    <row r="90" spans="1:21">
      <c r="A90" s="126">
        <v>44522</v>
      </c>
      <c r="B90" s="122" t="s">
        <v>229</v>
      </c>
      <c r="C90" s="118"/>
      <c r="D90" s="118"/>
      <c r="E90" s="122"/>
      <c r="F90" s="118"/>
      <c r="G90" s="118"/>
      <c r="H90" s="122"/>
      <c r="I90" s="118"/>
      <c r="J90" s="118"/>
      <c r="K90" s="122"/>
      <c r="L90" s="118"/>
      <c r="M90" s="118"/>
      <c r="N90" s="118"/>
      <c r="O90" s="118"/>
      <c r="P90" s="122"/>
      <c r="Q90"/>
      <c r="R90"/>
      <c r="S90"/>
      <c r="T90"/>
      <c r="U90"/>
    </row>
    <row r="91" spans="1:21">
      <c r="A91" s="126">
        <v>44531</v>
      </c>
      <c r="B91" s="122" t="s">
        <v>230</v>
      </c>
      <c r="C91" s="118"/>
      <c r="D91" s="118"/>
      <c r="E91" s="122"/>
      <c r="F91" s="118"/>
      <c r="G91" s="118"/>
      <c r="H91" s="122"/>
      <c r="I91" s="118"/>
      <c r="J91" s="118"/>
      <c r="K91" s="122"/>
      <c r="L91" s="118"/>
      <c r="M91" s="118"/>
      <c r="N91" s="118"/>
      <c r="O91" s="118"/>
      <c r="P91" s="118"/>
      <c r="Q91"/>
      <c r="R91"/>
      <c r="S91"/>
      <c r="T91"/>
      <c r="U91"/>
    </row>
    <row r="92" spans="1:21">
      <c r="A92" s="126">
        <v>44562</v>
      </c>
      <c r="B92" s="122" t="s">
        <v>231</v>
      </c>
      <c r="C92" s="118"/>
      <c r="D92" s="118"/>
      <c r="E92" s="122"/>
      <c r="F92" s="118"/>
      <c r="G92" s="118"/>
      <c r="H92" s="122" t="s">
        <v>232</v>
      </c>
      <c r="I92" s="118"/>
      <c r="J92" s="118"/>
      <c r="K92" s="122"/>
      <c r="L92" s="118"/>
      <c r="M92" s="118"/>
      <c r="N92" s="122"/>
      <c r="O92" s="118"/>
      <c r="P92" s="118"/>
      <c r="Q92"/>
      <c r="R92"/>
      <c r="S92"/>
      <c r="T92"/>
      <c r="U92"/>
    </row>
    <row r="93" spans="1:21">
      <c r="A93" s="126">
        <v>44593</v>
      </c>
      <c r="B93" s="122" t="s">
        <v>233</v>
      </c>
      <c r="C93" s="118"/>
      <c r="D93" s="118"/>
      <c r="E93" s="122"/>
      <c r="F93" s="122"/>
      <c r="G93" s="118"/>
      <c r="H93" s="118"/>
      <c r="I93" s="118"/>
      <c r="J93" s="118"/>
      <c r="K93" s="122"/>
      <c r="L93" s="118"/>
      <c r="M93" s="118"/>
      <c r="N93" s="118"/>
      <c r="O93" s="118"/>
      <c r="P93" s="118"/>
      <c r="Q93"/>
      <c r="R93"/>
      <c r="S93"/>
      <c r="T93"/>
      <c r="U93"/>
    </row>
    <row r="94" spans="1:21">
      <c r="A94" s="126">
        <v>44599</v>
      </c>
      <c r="B94" s="122" t="s">
        <v>234</v>
      </c>
      <c r="C94" s="118"/>
      <c r="D94" s="118"/>
      <c r="E94" s="122"/>
      <c r="F94" s="122"/>
      <c r="G94" s="118"/>
      <c r="H94" s="118"/>
      <c r="I94" s="118"/>
      <c r="J94" s="118"/>
      <c r="K94" s="122"/>
      <c r="L94" s="118"/>
      <c r="M94" s="118"/>
      <c r="N94" s="118"/>
      <c r="O94" s="118"/>
      <c r="P94" s="118"/>
      <c r="Q94"/>
      <c r="R94"/>
      <c r="S94"/>
      <c r="T94"/>
      <c r="U94"/>
    </row>
    <row r="95" spans="1:21">
      <c r="A95" s="126">
        <v>44665</v>
      </c>
      <c r="B95" s="122" t="s">
        <v>235</v>
      </c>
      <c r="C95" s="118"/>
      <c r="D95" s="118"/>
      <c r="E95" s="122"/>
      <c r="F95" s="122"/>
      <c r="G95" s="122"/>
      <c r="H95" s="122"/>
      <c r="I95" s="118"/>
      <c r="J95" s="118"/>
      <c r="K95" s="122"/>
      <c r="L95" s="118"/>
      <c r="M95" s="118"/>
      <c r="N95" s="118"/>
      <c r="O95" s="118"/>
      <c r="P95" s="118"/>
      <c r="Q95"/>
      <c r="R95"/>
      <c r="S95"/>
      <c r="T95"/>
      <c r="U95"/>
    </row>
    <row r="96" spans="1:21">
      <c r="A96" s="126">
        <v>44681</v>
      </c>
      <c r="B96" s="122" t="s">
        <v>236</v>
      </c>
      <c r="C96" s="118"/>
      <c r="D96" s="118"/>
      <c r="E96" s="122"/>
      <c r="F96" s="122"/>
      <c r="G96" s="122"/>
      <c r="H96" s="122"/>
      <c r="I96" s="118"/>
      <c r="J96" s="118"/>
      <c r="K96" s="122"/>
      <c r="L96" s="118"/>
      <c r="M96" s="118"/>
      <c r="N96" s="118"/>
      <c r="O96" s="118"/>
      <c r="P96" s="118"/>
      <c r="Q96"/>
      <c r="R96"/>
      <c r="S96"/>
      <c r="T96"/>
      <c r="U96"/>
    </row>
    <row r="97" spans="1:21">
      <c r="A97" s="126">
        <v>44763</v>
      </c>
      <c r="B97" s="122" t="s">
        <v>237</v>
      </c>
      <c r="C97" s="118"/>
      <c r="D97" s="118"/>
      <c r="E97" s="122"/>
      <c r="F97" s="122"/>
      <c r="G97" s="122"/>
      <c r="H97" s="118"/>
      <c r="I97" s="122"/>
      <c r="J97" s="118"/>
      <c r="K97" s="122"/>
      <c r="L97"/>
      <c r="M97"/>
      <c r="N97"/>
      <c r="O97"/>
      <c r="P97"/>
      <c r="Q97"/>
      <c r="R97"/>
      <c r="S97"/>
      <c r="T97"/>
      <c r="U97"/>
    </row>
    <row r="98" spans="1:21">
      <c r="A98" s="126">
        <v>44799</v>
      </c>
      <c r="B98" s="122" t="s">
        <v>238</v>
      </c>
      <c r="C98" s="118"/>
      <c r="D98" s="118"/>
      <c r="E98" s="122"/>
      <c r="F98" s="122"/>
      <c r="G98" s="122"/>
      <c r="H98" s="118"/>
      <c r="I98" s="118"/>
      <c r="J98" s="118"/>
      <c r="K98" s="122"/>
      <c r="L98"/>
      <c r="M98"/>
      <c r="N98"/>
      <c r="O98"/>
      <c r="P98"/>
      <c r="Q98"/>
      <c r="R98"/>
      <c r="S98"/>
      <c r="T98"/>
      <c r="U98"/>
    </row>
    <row r="99" spans="1:21">
      <c r="A99" s="126">
        <v>44814</v>
      </c>
      <c r="B99" s="122" t="s">
        <v>239</v>
      </c>
      <c r="C99" s="118"/>
      <c r="D99" s="118"/>
      <c r="E99" s="122"/>
      <c r="F99" s="122"/>
      <c r="G99" s="122"/>
      <c r="H99" s="118"/>
      <c r="I99" s="122"/>
      <c r="J99" s="118"/>
      <c r="K99" s="122"/>
      <c r="L99"/>
      <c r="M99"/>
      <c r="N99"/>
      <c r="O99"/>
      <c r="P99"/>
      <c r="Q99"/>
      <c r="R99"/>
      <c r="S99"/>
      <c r="T99"/>
      <c r="U99"/>
    </row>
    <row r="100" spans="1:21">
      <c r="A100" s="126">
        <v>44840</v>
      </c>
      <c r="B100" s="122" t="s">
        <v>240</v>
      </c>
      <c r="C100" s="118"/>
      <c r="D100" s="118"/>
      <c r="E100" s="122"/>
      <c r="F100" s="122"/>
      <c r="G100" s="122"/>
      <c r="H100" s="118"/>
      <c r="I100" s="118"/>
      <c r="J100" s="118"/>
      <c r="K100" s="122"/>
      <c r="L100"/>
      <c r="M100"/>
      <c r="N100"/>
      <c r="O100"/>
      <c r="P100"/>
      <c r="Q100"/>
      <c r="R100"/>
      <c r="S100"/>
      <c r="T100"/>
      <c r="U100"/>
    </row>
    <row r="101" spans="1:21">
      <c r="A101" s="126">
        <v>44842</v>
      </c>
      <c r="B101" s="122" t="s">
        <v>241</v>
      </c>
      <c r="C101" s="118"/>
      <c r="D101" s="118"/>
      <c r="E101" s="122"/>
      <c r="F101" s="122"/>
      <c r="G101" s="122"/>
      <c r="H101" s="118"/>
      <c r="I101" s="118"/>
      <c r="J101" s="118"/>
      <c r="K101" s="122"/>
      <c r="L101"/>
      <c r="M101"/>
      <c r="N101"/>
      <c r="O101"/>
      <c r="P101"/>
      <c r="Q101"/>
      <c r="R101"/>
      <c r="S101"/>
      <c r="T101"/>
      <c r="U101"/>
    </row>
    <row r="102" spans="1:21">
      <c r="A102" s="126">
        <v>44875</v>
      </c>
      <c r="B102" s="122" t="s">
        <v>242</v>
      </c>
      <c r="C102" s="118"/>
      <c r="D102" s="118"/>
      <c r="E102" s="122"/>
      <c r="F102" s="122"/>
      <c r="G102" s="122"/>
      <c r="H102" s="118"/>
      <c r="I102" s="118"/>
      <c r="J102" s="118"/>
      <c r="K102" s="122"/>
      <c r="L102"/>
      <c r="M102"/>
      <c r="N102"/>
      <c r="O102"/>
      <c r="P102"/>
      <c r="Q102"/>
      <c r="R102"/>
      <c r="S102"/>
      <c r="T102"/>
      <c r="U102"/>
    </row>
    <row r="103" spans="1:21">
      <c r="A103" s="126">
        <v>44880</v>
      </c>
      <c r="B103" s="122" t="s">
        <v>243</v>
      </c>
      <c r="C103" s="118"/>
      <c r="D103" s="118"/>
      <c r="E103" s="122"/>
      <c r="F103" s="122"/>
      <c r="G103" s="122"/>
      <c r="H103" s="118"/>
      <c r="I103" s="118"/>
      <c r="J103" s="118"/>
      <c r="K103" s="122"/>
      <c r="L103"/>
      <c r="M103"/>
      <c r="N103"/>
      <c r="O103"/>
      <c r="P103"/>
      <c r="Q103"/>
      <c r="R103"/>
      <c r="S103"/>
      <c r="T103"/>
      <c r="U103"/>
    </row>
    <row r="104" spans="1:21">
      <c r="A104" s="126">
        <v>44888</v>
      </c>
      <c r="B104" s="122" t="s">
        <v>244</v>
      </c>
      <c r="C104" s="118"/>
      <c r="D104" s="118"/>
      <c r="E104" s="122" t="s">
        <v>338</v>
      </c>
      <c r="F104" s="122"/>
      <c r="G104" s="122"/>
      <c r="H104" s="118"/>
      <c r="I104" s="118"/>
      <c r="J104" s="118"/>
      <c r="K104" s="122"/>
      <c r="L104"/>
      <c r="M104"/>
      <c r="N104"/>
      <c r="O104"/>
      <c r="P104"/>
      <c r="Q104"/>
      <c r="R104"/>
      <c r="S104"/>
      <c r="T104"/>
      <c r="U104"/>
    </row>
    <row r="105" spans="1:21">
      <c r="A105" s="126">
        <v>44896</v>
      </c>
      <c r="B105" s="122" t="s">
        <v>339</v>
      </c>
      <c r="C105" s="118"/>
      <c r="D105" s="118"/>
      <c r="E105" s="122"/>
      <c r="F105" s="122"/>
      <c r="G105" s="122"/>
      <c r="H105" s="118"/>
      <c r="I105" s="118"/>
      <c r="J105" s="118"/>
      <c r="K105" s="122"/>
      <c r="L105"/>
      <c r="M105"/>
      <c r="N105"/>
      <c r="O105"/>
      <c r="P105"/>
      <c r="Q105"/>
      <c r="R105"/>
      <c r="S105"/>
      <c r="T105"/>
      <c r="U105"/>
    </row>
    <row r="106" spans="1:21">
      <c r="A106" s="126">
        <v>44918</v>
      </c>
      <c r="B106" s="122" t="s">
        <v>340</v>
      </c>
      <c r="C106" s="118"/>
      <c r="D106" s="118"/>
      <c r="E106" s="122"/>
      <c r="F106" s="122"/>
      <c r="G106" s="122"/>
      <c r="H106" s="118"/>
      <c r="I106" s="122"/>
      <c r="J106" s="118"/>
      <c r="K106" s="122"/>
      <c r="L106"/>
      <c r="M106"/>
      <c r="N106"/>
      <c r="O106"/>
      <c r="P106"/>
      <c r="Q106"/>
      <c r="R106"/>
      <c r="S106"/>
      <c r="T106"/>
      <c r="U106"/>
    </row>
    <row r="107" spans="1:21">
      <c r="A107" s="126">
        <v>44938</v>
      </c>
      <c r="B107" s="122" t="s">
        <v>341</v>
      </c>
      <c r="C107" s="118"/>
      <c r="D107" s="118"/>
      <c r="E107" s="122"/>
      <c r="F107" s="122"/>
      <c r="G107" s="122"/>
      <c r="H107" s="118"/>
      <c r="I107" s="122"/>
      <c r="J107" s="118"/>
      <c r="K107" s="122"/>
      <c r="L107"/>
      <c r="M107"/>
      <c r="N107"/>
      <c r="O107"/>
      <c r="P107"/>
      <c r="Q107"/>
      <c r="R107"/>
      <c r="S107"/>
      <c r="T107"/>
      <c r="U107"/>
    </row>
    <row r="108" spans="1:21">
      <c r="A108" s="126">
        <v>45108</v>
      </c>
      <c r="B108" s="122" t="s">
        <v>342</v>
      </c>
      <c r="C108" s="118"/>
      <c r="D108" s="118"/>
      <c r="E108" s="122"/>
      <c r="F108" s="122"/>
      <c r="G108" s="122"/>
      <c r="H108" s="118"/>
      <c r="I108" s="122"/>
      <c r="J108" s="118"/>
      <c r="K108" s="122"/>
      <c r="L108"/>
      <c r="M108"/>
      <c r="N108"/>
      <c r="O108"/>
      <c r="P108"/>
      <c r="Q108"/>
      <c r="R108"/>
      <c r="S108"/>
      <c r="T108"/>
      <c r="U108"/>
    </row>
    <row r="109" spans="1:21">
      <c r="A109" s="126">
        <v>45141</v>
      </c>
      <c r="B109" s="122" t="s">
        <v>343</v>
      </c>
      <c r="C109" s="118"/>
      <c r="D109" s="118"/>
      <c r="E109" s="122"/>
      <c r="F109" s="122"/>
      <c r="G109" s="122"/>
      <c r="H109" s="118"/>
      <c r="I109" s="122"/>
      <c r="J109" s="118"/>
      <c r="K109" s="122"/>
      <c r="L109"/>
      <c r="M109"/>
      <c r="N109"/>
      <c r="O109"/>
      <c r="P109"/>
      <c r="Q109"/>
      <c r="R109"/>
      <c r="S109"/>
      <c r="T109"/>
      <c r="U109"/>
    </row>
    <row r="110" spans="1:21">
      <c r="A110" s="126">
        <v>45148</v>
      </c>
      <c r="B110" s="122" t="s">
        <v>344</v>
      </c>
      <c r="C110" s="118"/>
      <c r="D110" s="118"/>
      <c r="E110" s="122"/>
      <c r="F110" s="122"/>
      <c r="G110" s="122"/>
      <c r="H110" s="118"/>
      <c r="I110" s="122"/>
      <c r="J110" s="118"/>
      <c r="K110" s="122"/>
      <c r="L110"/>
      <c r="M110"/>
      <c r="N110"/>
      <c r="O110"/>
      <c r="P110"/>
      <c r="Q110"/>
      <c r="R110"/>
      <c r="S110"/>
      <c r="T110"/>
      <c r="U110"/>
    </row>
    <row r="111" spans="1:21">
      <c r="A111" s="126">
        <v>45181</v>
      </c>
      <c r="B111" s="122" t="s">
        <v>1198</v>
      </c>
      <c r="C111" s="118"/>
      <c r="D111" s="118"/>
      <c r="E111" s="122"/>
      <c r="F111" s="122"/>
      <c r="G111" s="122"/>
      <c r="H111" s="118"/>
      <c r="I111" s="122"/>
      <c r="J111" s="118"/>
      <c r="K111" s="122"/>
      <c r="L111"/>
      <c r="M111"/>
      <c r="N111"/>
      <c r="O111"/>
      <c r="P111"/>
      <c r="Q111"/>
      <c r="R111"/>
      <c r="S111"/>
      <c r="T111"/>
      <c r="U111"/>
    </row>
    <row r="112" spans="1:21" customFormat="1">
      <c r="A112" s="126">
        <v>45252</v>
      </c>
      <c r="B112" s="122" t="s">
        <v>1311</v>
      </c>
      <c r="C112" s="118"/>
      <c r="D112" s="118"/>
      <c r="E112" s="122"/>
      <c r="F112" s="122"/>
      <c r="G112" s="122"/>
      <c r="H112" s="118"/>
      <c r="I112" s="122"/>
      <c r="J112" s="118"/>
      <c r="K112" s="122"/>
    </row>
    <row r="113" spans="1:21" customFormat="1">
      <c r="A113" s="126">
        <v>45261</v>
      </c>
      <c r="B113" s="122" t="s">
        <v>1332</v>
      </c>
      <c r="C113" s="118"/>
      <c r="D113" s="118"/>
      <c r="E113" s="122"/>
      <c r="F113" s="122"/>
      <c r="G113" s="122"/>
      <c r="H113" s="118"/>
      <c r="I113" s="122"/>
      <c r="J113" s="118"/>
      <c r="K113" s="122"/>
      <c r="L113" s="118"/>
      <c r="M113" s="118"/>
      <c r="N113" s="118"/>
      <c r="O113" s="118"/>
      <c r="P113" s="118"/>
      <c r="Q113" s="118"/>
    </row>
    <row r="114" spans="1:21">
      <c r="A114" s="126">
        <v>45276</v>
      </c>
      <c r="B114" s="119" t="s">
        <v>1312</v>
      </c>
      <c r="C114" s="118"/>
      <c r="D114" s="118"/>
      <c r="E114" s="122"/>
      <c r="F114" s="122"/>
      <c r="G114" s="122"/>
      <c r="H114" s="118"/>
      <c r="I114" s="122"/>
      <c r="J114" s="118"/>
      <c r="K114" s="122"/>
      <c r="L114" s="118"/>
      <c r="M114" s="118"/>
      <c r="N114" s="118"/>
      <c r="O114" s="118"/>
      <c r="P114" s="118"/>
      <c r="Q114" s="118"/>
      <c r="R114"/>
      <c r="S114"/>
      <c r="T114"/>
      <c r="U114"/>
    </row>
    <row r="115" spans="1:21">
      <c r="A115" s="126">
        <v>45280</v>
      </c>
      <c r="B115" s="122" t="s">
        <v>1333</v>
      </c>
      <c r="C115" s="118"/>
      <c r="D115" s="118"/>
      <c r="E115" s="122"/>
      <c r="F115" s="122"/>
      <c r="G115" s="122"/>
      <c r="H115" s="118"/>
      <c r="I115" s="122"/>
      <c r="J115" s="118"/>
      <c r="K115" s="122"/>
      <c r="L115" s="118"/>
      <c r="M115" s="118"/>
      <c r="N115" s="118"/>
      <c r="O115" s="118"/>
      <c r="P115" s="118"/>
      <c r="Q115" s="122"/>
      <c r="R115"/>
      <c r="S115"/>
      <c r="T115"/>
      <c r="U115"/>
    </row>
    <row r="116" spans="1:21">
      <c r="A116" s="126">
        <v>45307</v>
      </c>
      <c r="B116" s="122" t="s">
        <v>1334</v>
      </c>
      <c r="C116" s="118"/>
      <c r="D116" s="118"/>
      <c r="E116" s="122"/>
      <c r="F116" s="122"/>
      <c r="G116" s="122"/>
      <c r="H116" s="118"/>
      <c r="I116" s="122"/>
      <c r="J116" s="118"/>
      <c r="K116" s="122"/>
      <c r="L116" s="118"/>
      <c r="M116" s="118"/>
      <c r="N116" s="118"/>
      <c r="O116" s="118"/>
      <c r="P116" s="118"/>
      <c r="Q116" s="122"/>
      <c r="R116"/>
      <c r="S116"/>
      <c r="T116"/>
      <c r="U116"/>
    </row>
    <row r="117" spans="1:21">
      <c r="A117" s="126">
        <v>45326</v>
      </c>
      <c r="B117" s="122" t="s">
        <v>1335</v>
      </c>
      <c r="C117" s="122"/>
      <c r="D117" s="118"/>
      <c r="E117" s="122"/>
      <c r="F117" s="122"/>
      <c r="G117" s="122"/>
      <c r="H117" s="118"/>
      <c r="I117" s="122"/>
      <c r="J117" s="118"/>
      <c r="K117" s="122"/>
      <c r="L117" s="118"/>
      <c r="M117" s="118"/>
      <c r="N117" s="118"/>
      <c r="O117" s="118" t="s">
        <v>1336</v>
      </c>
      <c r="P117" s="118"/>
      <c r="Q117" s="122"/>
      <c r="R117"/>
      <c r="S117"/>
      <c r="T117"/>
      <c r="U117"/>
    </row>
    <row r="118" spans="1:21">
      <c r="A118" s="126">
        <v>45350</v>
      </c>
      <c r="B118" s="122" t="s">
        <v>1337</v>
      </c>
      <c r="C118" s="122"/>
      <c r="D118" s="118"/>
      <c r="E118" s="122"/>
      <c r="F118" s="122"/>
      <c r="G118" s="122"/>
      <c r="H118" s="118"/>
      <c r="I118" s="122"/>
      <c r="J118" s="118"/>
      <c r="K118" s="122"/>
      <c r="L118" s="118"/>
      <c r="M118" s="118"/>
      <c r="N118" s="118"/>
      <c r="O118" s="118"/>
      <c r="P118" s="118"/>
      <c r="Q118" s="122"/>
      <c r="R118"/>
      <c r="S118"/>
      <c r="T118"/>
      <c r="U118"/>
    </row>
    <row r="119" spans="1:21">
      <c r="A119" s="126">
        <v>45361</v>
      </c>
      <c r="B119" s="122" t="s">
        <v>1338</v>
      </c>
      <c r="C119" s="122"/>
      <c r="D119" s="118"/>
      <c r="E119" s="122"/>
      <c r="F119" s="122"/>
      <c r="G119" s="122"/>
      <c r="H119" s="118"/>
      <c r="I119" s="122"/>
      <c r="J119" s="118"/>
      <c r="K119" s="122"/>
      <c r="L119" s="118"/>
      <c r="M119" s="118"/>
      <c r="N119" s="118"/>
      <c r="O119" s="118"/>
      <c r="P119" s="118"/>
      <c r="Q119" s="122"/>
      <c r="R119"/>
      <c r="S119"/>
      <c r="T119"/>
      <c r="U119"/>
    </row>
    <row r="120" spans="1:21">
      <c r="A120" s="126">
        <v>45362</v>
      </c>
      <c r="B120" s="122" t="s">
        <v>1339</v>
      </c>
      <c r="C120" s="122"/>
      <c r="D120" s="118"/>
      <c r="E120" s="122"/>
      <c r="F120" s="122"/>
      <c r="G120" s="122"/>
      <c r="H120" s="118"/>
      <c r="I120" s="122"/>
      <c r="J120" s="118"/>
      <c r="K120" s="122"/>
      <c r="L120" s="118"/>
      <c r="M120" s="118"/>
      <c r="N120" s="118"/>
      <c r="O120" s="118"/>
      <c r="P120" s="118"/>
      <c r="Q120" s="122"/>
      <c r="R120"/>
      <c r="S120"/>
      <c r="T120"/>
      <c r="U120"/>
    </row>
    <row r="121" spans="1:21">
      <c r="A121" s="126">
        <v>45363</v>
      </c>
      <c r="B121" s="122" t="s">
        <v>1340</v>
      </c>
      <c r="C121" s="118"/>
      <c r="D121" s="118"/>
      <c r="E121" s="122"/>
      <c r="F121" s="122"/>
      <c r="G121" s="122"/>
      <c r="H121" s="118"/>
      <c r="I121" s="122"/>
      <c r="J121" s="118"/>
      <c r="K121" s="122"/>
      <c r="L121" s="118"/>
      <c r="M121" s="118"/>
      <c r="N121" s="118"/>
      <c r="O121" s="118"/>
      <c r="P121" s="118"/>
      <c r="Q121" s="118"/>
      <c r="R121"/>
      <c r="S121"/>
      <c r="T121"/>
      <c r="U121"/>
    </row>
    <row r="122" spans="1:21">
      <c r="A122" s="126">
        <v>45365</v>
      </c>
      <c r="B122" s="122" t="s">
        <v>1341</v>
      </c>
      <c r="C122" s="118"/>
      <c r="D122" s="118"/>
      <c r="E122" s="122"/>
      <c r="F122" s="122"/>
      <c r="G122" s="122"/>
      <c r="H122" s="118"/>
      <c r="I122" s="122"/>
      <c r="J122" s="118"/>
      <c r="K122" s="122"/>
      <c r="L122" s="118"/>
      <c r="M122" s="118"/>
      <c r="N122" s="118"/>
      <c r="O122" s="118"/>
      <c r="P122" s="118"/>
      <c r="Q122" s="118"/>
      <c r="R122"/>
      <c r="S122"/>
      <c r="T122"/>
      <c r="U122"/>
    </row>
    <row r="123" spans="1:21">
      <c r="A123" s="126">
        <v>45369</v>
      </c>
      <c r="B123" s="122" t="s">
        <v>1342</v>
      </c>
      <c r="C123" s="118"/>
      <c r="D123" s="118"/>
      <c r="E123" s="122"/>
      <c r="F123" s="122"/>
      <c r="G123" s="122"/>
      <c r="H123" s="118"/>
      <c r="I123" s="122"/>
      <c r="J123" s="118"/>
      <c r="K123" s="122"/>
      <c r="L123" s="118"/>
      <c r="M123" s="118"/>
      <c r="N123" s="118"/>
      <c r="O123" s="118"/>
      <c r="P123" s="118"/>
      <c r="Q123" s="118"/>
      <c r="R123"/>
      <c r="S123"/>
      <c r="T123"/>
      <c r="U123"/>
    </row>
    <row r="124" spans="1:21">
      <c r="A124" s="126">
        <v>45370</v>
      </c>
      <c r="B124" s="122" t="s">
        <v>1343</v>
      </c>
      <c r="C124" s="118"/>
      <c r="D124" s="118"/>
      <c r="E124" s="122"/>
      <c r="F124" s="122"/>
      <c r="G124" s="122"/>
      <c r="H124" s="118"/>
      <c r="I124" s="122"/>
      <c r="J124" s="118"/>
      <c r="K124" s="122"/>
      <c r="L124" s="118"/>
      <c r="M124" s="118"/>
      <c r="N124" s="118"/>
      <c r="O124" s="118"/>
      <c r="P124" s="118"/>
      <c r="Q124" s="118"/>
      <c r="R124"/>
      <c r="S124"/>
      <c r="T124"/>
      <c r="U124"/>
    </row>
    <row r="125" spans="1:21">
      <c r="A125" s="126"/>
      <c r="B125" s="122"/>
      <c r="C125" s="118"/>
      <c r="D125" s="118"/>
      <c r="E125" s="122"/>
      <c r="F125" s="122"/>
      <c r="G125" s="122"/>
      <c r="H125" s="118"/>
      <c r="I125" s="122"/>
      <c r="J125" s="118"/>
      <c r="K125" s="122"/>
      <c r="L125" s="118"/>
      <c r="M125" s="118"/>
      <c r="N125" s="118"/>
      <c r="O125" s="118"/>
      <c r="P125" s="118"/>
      <c r="Q125" s="118"/>
      <c r="R125"/>
      <c r="S125"/>
      <c r="T125"/>
      <c r="U125"/>
    </row>
    <row r="126" spans="1:21">
      <c r="A126" s="129" t="s">
        <v>204</v>
      </c>
      <c r="B126" s="118"/>
      <c r="C126" s="118"/>
      <c r="D126" s="118"/>
      <c r="E126" s="118"/>
      <c r="F126" s="118"/>
      <c r="G126" s="118"/>
      <c r="H126" s="118"/>
      <c r="I126" s="118"/>
      <c r="J126" s="118"/>
      <c r="K126" s="118"/>
      <c r="L126" s="118"/>
      <c r="M126" s="118"/>
      <c r="N126" s="118"/>
      <c r="O126" s="121" t="s">
        <v>205</v>
      </c>
      <c r="P126" s="118"/>
      <c r="Q126" s="118"/>
      <c r="R126"/>
    </row>
    <row r="127" spans="1:21">
      <c r="A127" s="129" t="s">
        <v>206</v>
      </c>
      <c r="B127" s="118"/>
      <c r="C127" s="118"/>
      <c r="D127" s="118"/>
      <c r="E127" s="118"/>
      <c r="F127" s="118"/>
      <c r="G127" s="118"/>
      <c r="H127" s="118"/>
      <c r="I127" s="118"/>
      <c r="J127" s="118"/>
      <c r="K127" s="118"/>
      <c r="L127" s="118"/>
      <c r="M127" s="118"/>
      <c r="N127" s="118"/>
      <c r="O127" s="118"/>
      <c r="P127" s="118"/>
      <c r="Q127" s="118"/>
      <c r="R127"/>
    </row>
    <row r="128" spans="1:21">
      <c r="A128" s="58"/>
      <c r="B128"/>
      <c r="C128"/>
      <c r="D128"/>
      <c r="E128"/>
      <c r="F128"/>
      <c r="G128"/>
      <c r="H128"/>
      <c r="I128"/>
      <c r="J128"/>
      <c r="K128"/>
      <c r="L128"/>
      <c r="M128"/>
      <c r="N128"/>
      <c r="O128"/>
      <c r="P128"/>
      <c r="Q128"/>
      <c r="R128"/>
    </row>
    <row r="129" spans="1:18">
      <c r="A129" s="59"/>
      <c r="B129"/>
      <c r="C129"/>
      <c r="D129"/>
      <c r="E129"/>
      <c r="F129"/>
      <c r="G129"/>
      <c r="H129"/>
      <c r="I129"/>
      <c r="J129"/>
      <c r="K129"/>
      <c r="L129"/>
      <c r="M129"/>
      <c r="N129"/>
      <c r="O129"/>
      <c r="P129"/>
      <c r="Q129"/>
      <c r="R129"/>
    </row>
    <row r="130" spans="1:18">
      <c r="A130" s="58"/>
      <c r="B130"/>
      <c r="C130"/>
      <c r="D130"/>
      <c r="E130"/>
      <c r="F130"/>
      <c r="G130"/>
      <c r="H130"/>
      <c r="I130"/>
      <c r="J130"/>
      <c r="K130"/>
      <c r="L130"/>
      <c r="M130"/>
      <c r="N130"/>
      <c r="O130"/>
      <c r="P130"/>
      <c r="Q130"/>
      <c r="R130"/>
    </row>
    <row r="139" spans="1:18">
      <c r="A139" s="126"/>
    </row>
    <row r="140" spans="1:18">
      <c r="A140" s="129" t="s">
        <v>207</v>
      </c>
    </row>
  </sheetData>
  <hyperlinks>
    <hyperlink ref="O126" r:id="rId1" xr:uid="{00000000-0004-0000-0000-000000000000}"/>
    <hyperlink ref="N5" r:id="rId2" xr:uid="{F8E4570D-CC32-4126-8821-2662E6D1DA8B}"/>
  </hyperlinks>
  <pageMargins left="0.75" right="0.75" top="1" bottom="1" header="0.5" footer="0.5"/>
  <pageSetup paperSize="9" orientation="portrait" horizontalDpi="4294967293"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Volvo C40 recharge CO2kg</vt:lpstr>
      <vt:lpstr>Volvo C40 recharge eco-costs</vt:lpstr>
      <vt:lpstr>Idemat2026 db (simple)</vt:lpstr>
      <vt:lpstr>Idemat2026db (detailed)</vt:lpstr>
      <vt:lpstr>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dc:creator>
  <cp:lastModifiedBy>joost vogtlander</cp:lastModifiedBy>
  <dcterms:created xsi:type="dcterms:W3CDTF">2011-08-17T07:11:35Z</dcterms:created>
  <dcterms:modified xsi:type="dcterms:W3CDTF">2026-05-22T06:39:32Z</dcterms:modified>
</cp:coreProperties>
</file>